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Report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Data_Quality" sheetId="4" state="visible" r:id="rId4"/>
    <sheet xmlns:r="http://schemas.openxmlformats.org/officeDocument/2006/relationships" name="KPI_Summary" sheetId="5" state="visible" r:id="rId5"/>
    <sheet xmlns:r="http://schemas.openxmlformats.org/officeDocument/2006/relationships" name="Sales_Analysis" sheetId="6" state="visible" r:id="rId6"/>
    <sheet xmlns:r="http://schemas.openxmlformats.org/officeDocument/2006/relationships" name="Customer_Analysis" sheetId="7" state="visible" r:id="rId7"/>
    <sheet xmlns:r="http://schemas.openxmlformats.org/officeDocument/2006/relationships" name="Product_Analysis" sheetId="8" state="visible" r:id="rId8"/>
    <sheet xmlns:r="http://schemas.openxmlformats.org/officeDocument/2006/relationships" name="Regional_Analysis" sheetId="9" state="visible" r:id="rId9"/>
    <sheet xmlns:r="http://schemas.openxmlformats.org/officeDocument/2006/relationships" name="Returns_Analysis" sheetId="10" state="visible" r:id="rId10"/>
    <sheet xmlns:r="http://schemas.openxmlformats.org/officeDocument/2006/relationships" name="Pivot_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"/>
    <numFmt numFmtId="166" formatCode="&quot;₹&quot;#,##0"/>
    <numFmt numFmtId="167" formatCode="[&gt;=10000000]&quot;₹&quot;#,##0.00,,,,&quot; Cr&quot;;[&gt;=100000]&quot;₹&quot;#,##0.00,,&quot; L&quot;;&quot;₹&quot;#,##0"/>
  </numFmts>
  <fonts count="7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</font>
    <font>
      <b val="1"/>
      <color rgb="00FFFFFF"/>
    </font>
    <font>
      <b val="1"/>
    </font>
    <font>
      <b val="1"/>
      <color rgb="001F3A5F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4" borderId="0" pivotButton="0" quotePrefix="0" xfId="0"/>
    <xf numFmtId="167" fontId="6" fillId="4" borderId="0" pivotButton="0" quotePrefix="0" xfId="0"/>
    <xf numFmtId="10" fontId="6" fillId="4" borderId="0" pivotButton="0" quotePrefix="0" xfId="0"/>
    <xf numFmtId="3" fontId="6" fillId="4" borderId="0" pivotButton="0" quotePrefix="0" xfId="0"/>
    <xf numFmtId="166" fontId="6" fillId="4" borderId="0" pivotButton="0" quotePrefix="0" xfId="0"/>
    <xf numFmtId="0" fontId="4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4" fontId="0" fillId="0" borderId="0" pivotButton="0" quotePrefix="0" xfId="0"/>
    <xf numFmtId="17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DE2E2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ont>
        <color rgb="00DC2626"/>
      </font>
    </dxf>
    <dxf>
      <font>
        <color rgb="0005966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'Sales_Analysis'!B4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'Sales_Analysis'!$A$5:$A$40</f>
            </numRef>
          </cat>
          <val>
            <numRef>
              <f>'Sales_Analysis'!$B$5:$B$40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(3 years)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'Pivot_Analysis'!$A$5:$A$11</f>
            </numRef>
          </cat>
          <val>
            <numRef>
              <f>'Pivot_Analysis'!$E$5:$E$11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DQ score raw vs clean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'Data_Quality'!B4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'Data_Quality'!$A$5:$A$12</f>
            </numRef>
          </cat>
          <val>
            <numRef>
              <f>'Data_Quality'!$B$5:$B$12</f>
            </numRef>
          </val>
        </ser>
        <ser>
          <idx val="1"/>
          <order val="1"/>
          <tx>
            <strRef>
              <f>'Data_Quality'!C4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'Data_Quality'!$A$5:$A$12</f>
            </numRef>
          </cat>
          <val>
            <numRef>
              <f>'Data_Quality'!$C$5:$C$12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9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&amp; profit</a:t>
            </a:r>
          </a:p>
        </rich>
      </tx>
    </title>
    <plotArea>
      <lineChart>
        <grouping val="standard"/>
        <ser>
          <idx val="0"/>
          <order val="0"/>
          <tx>
            <strRef>
              <f>'Sales_Analysis'!B4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'Sales_Analysis'!$A$5:$A$40</f>
            </numRef>
          </cat>
          <val>
            <numRef>
              <f>'Sales_Analysis'!$B$5:$B$40</f>
            </numRef>
          </val>
        </ser>
        <ser>
          <idx val="1"/>
          <order val="1"/>
          <tx>
            <strRef>
              <f>'Sales_Analysis'!C4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'Sales_Analysis'!$A$5:$A$40</f>
            </numRef>
          </cat>
          <val>
            <numRef>
              <f>'Sales_Analysis'!$C$5:$C$40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RFM segment</a:t>
            </a:r>
          </a:p>
        </rich>
      </tx>
    </title>
    <plotArea>
      <pieChart>
        <varyColors val="1"/>
        <ser>
          <idx val="0"/>
          <order val="0"/>
          <tx>
            <strRef>
              <f>'Customer_Analysis'!T14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'Customer_Analysis'!$R$15:$R$20</f>
            </numRef>
          </cat>
          <val>
            <numRef>
              <f>'Customer_Analysis'!$T$15:$T$20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'Regional_Analysis'!B4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'Regional_Analysis'!$A$5:$A$9</f>
            </numRef>
          </cat>
          <val>
            <numRef>
              <f>'Regional_Analysis'!$B$5:$B$9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Returns by reason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'Returns_Analysis'!L4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'Returns_Analysis'!$K$5:$K$12</f>
            </numRef>
          </cat>
          <val>
            <numRef>
              <f>'Returns_Analysis'!$L$5:$L$12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 and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'Pivot_Analysis'!$A$5:$A$11</f>
            </numRef>
          </cat>
          <val>
            <numRef>
              <f>'Pivot_Analysis'!$B$5:$B$11</f>
            </numRef>
          </val>
        </ser>
        <ser>
          <idx val="1"/>
          <order val="1"/>
          <tx>
            <strRef>
              <f>'Pivot_Analysis'!C4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'Pivot_Analysis'!$A$5:$A$11</f>
            </numRef>
          </cat>
          <val>
            <numRef>
              <f>'Pivot_Analysis'!$C$5:$C$11</f>
            </numRef>
          </val>
        </ser>
        <ser>
          <idx val="2"/>
          <order val="2"/>
          <tx>
            <strRef>
              <f>'Pivot_Analysis'!D4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'Pivot_Analysis'!$A$5:$A$11</f>
            </numRef>
          </cat>
          <val>
            <numRef>
              <f>'Pivot_Analysis'!$D$5:$D$11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64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17</col>
      <colOff>0</colOff>
      <row>26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16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awProducts" displayName="tblRawProducts" ref="A4:H529" headerRowCount="1">
  <autoFilter ref="A4:H529"/>
  <tableColumns count="8">
    <tableColumn id="1" name="product_id"/>
    <tableColumn id="2" name="product_name"/>
    <tableColumn id="3" name="category"/>
    <tableColumn id="4" name="sub_category"/>
    <tableColumn id="5" name="brand"/>
    <tableColumn id="6" name="unit_price"/>
    <tableColumn id="7" name="unit_cost"/>
    <tableColumn id="8" name="launch_date"/>
  </tableColumns>
  <tableStyleInfo name="TableStyleLight9" showRowStripes="1"/>
</table>
</file>

<file path=xl/tables/table2.xml><?xml version="1.0" encoding="utf-8"?>
<table xmlns="http://schemas.openxmlformats.org/spreadsheetml/2006/main" id="2" name="tblSales" displayName="tblSales" ref="A4:O5560" headerRowCount="1">
  <autoFilter ref="A4:O5560"/>
  <tableColumns count="15">
    <tableColumn id="1" name="month_start"/>
    <tableColumn id="2" name="region_name"/>
    <tableColumn id="3" name="channel_name"/>
    <tableColumn id="4" name="category"/>
    <tableColumn id="5" name="revenue"/>
    <tableColumn id="6" name="cost"/>
    <tableColumn id="7" name="gross"/>
    <tableColumn id="8" name="units"/>
    <tableColumn id="9" name="lines"/>
    <tableColumn id="10" name="returned_lines"/>
    <tableColumn id="11" name="profit"/>
    <tableColumn id="12" name="margin"/>
    <tableColumn id="13" name="year"/>
    <tableColumn id="14" name="quarter"/>
    <tableColumn id="15" name="month_name"/>
  </tableColumns>
  <tableStyleInfo name="TableStyleLight9" showRowStripes="1"/>
</table>
</file>

<file path=xl/tables/table3.xml><?xml version="1.0" encoding="utf-8"?>
<table xmlns="http://schemas.openxmlformats.org/spreadsheetml/2006/main" id="3" name="tblCustomers" displayName="tblCustomers" ref="A4:N8806" headerRowCount="1">
  <autoFilter ref="A4:N8806"/>
  <tableColumns count="14">
    <tableColumn id="1" name="customer_id"/>
    <tableColumn id="2" name="full_name"/>
    <tableColumn id="3" name="region_name"/>
    <tableColumn id="4" name="city"/>
    <tableColumn id="5" name="loyalty_member"/>
    <tableColumn id="6" name="segment"/>
    <tableColumn id="7" name="orders"/>
    <tableColumn id="8" name="revenue"/>
    <tableColumn id="9" name="profit"/>
    <tableColumn id="10" name="first_order"/>
    <tableColumn id="11" name="last_order"/>
    <tableColumn id="12" name="r_score"/>
    <tableColumn id="13" name="f_score"/>
    <tableColumn id="14" name="m_score"/>
  </tableColumns>
  <tableStyleInfo name="TableStyleLight9" showRowStripes="1"/>
</table>
</file>

<file path=xl/tables/table4.xml><?xml version="1.0" encoding="utf-8"?>
<table xmlns="http://schemas.openxmlformats.org/spreadsheetml/2006/main" id="4" name="tblProducts" displayName="tblProducts" ref="A4:H524" headerRowCount="1">
  <autoFilter ref="A4:H524"/>
  <tableColumns count="8">
    <tableColumn id="1" name="product_id"/>
    <tableColumn id="2" name="product_name"/>
    <tableColumn id="3" name="category"/>
    <tableColumn id="4" name="revenue"/>
    <tableColumn id="5" name="profit"/>
    <tableColumn id="6" name="units"/>
    <tableColumn id="7" name="lines"/>
    <tableColumn id="8" name="returned_lines"/>
  </tableColumns>
  <tableStyleInfo name="TableStyleLight9" showRowStripes="1"/>
</table>
</file>

<file path=xl/tables/table5.xml><?xml version="1.0" encoding="utf-8"?>
<table xmlns="http://schemas.openxmlformats.org/spreadsheetml/2006/main" id="5" name="tblReturns" displayName="tblReturns" ref="A4:I8827" headerRowCount="1">
  <autoFilter ref="A4:I8827"/>
  <tableColumns count="9">
    <tableColumn id="1" name="return_id"/>
    <tableColumn id="2" name="order_id"/>
    <tableColumn id="3" name="order_date"/>
    <tableColumn id="4" name="category"/>
    <tableColumn id="5" name="region_name"/>
    <tableColumn id="6" name="channel_name"/>
    <tableColumn id="7" name="return_reason"/>
    <tableColumn id="8" name="return_qty"/>
    <tableColumn id="9" name="refund_amoun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3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5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UrbanCart Retail: Executive Report (SYNTHETIC DATA)</t>
        </is>
      </c>
    </row>
    <row r="2">
      <c r="A2" s="2" t="inlineStr">
        <is>
          <t>All numbers are formulas linked to the analysis sheets. Change the year on KPI_Summary!F4 to refresh the year column.</t>
        </is>
      </c>
    </row>
    <row r="4">
      <c r="A4" s="3" t="inlineStr">
        <is>
          <t>Total Revenue</t>
        </is>
      </c>
      <c r="C4" s="3" t="inlineStr">
        <is>
          <t>Total Profit</t>
        </is>
      </c>
      <c r="E4" s="3" t="inlineStr">
        <is>
          <t>Profit Margin</t>
        </is>
      </c>
      <c r="G4" s="3" t="inlineStr">
        <is>
          <t>Orders</t>
        </is>
      </c>
    </row>
    <row r="5">
      <c r="A5" s="4">
        <f>KPI_Summary!B5</f>
        <v/>
      </c>
      <c r="C5" s="4">
        <f>KPI_Summary!B7</f>
        <v/>
      </c>
      <c r="E5" s="5">
        <f>KPI_Summary!B8</f>
        <v/>
      </c>
      <c r="G5" s="6">
        <f>KPI_Summary!B10</f>
        <v/>
      </c>
    </row>
    <row r="7">
      <c r="A7" s="3" t="inlineStr">
        <is>
          <t>Customers</t>
        </is>
      </c>
      <c r="C7" s="3" t="inlineStr">
        <is>
          <t>Avg Order Value</t>
        </is>
      </c>
      <c r="E7" s="3" t="inlineStr">
        <is>
          <t>Return Rate</t>
        </is>
      </c>
      <c r="G7" s="3" t="inlineStr">
        <is>
          <t>Repeat Customers</t>
        </is>
      </c>
    </row>
    <row r="8">
      <c r="A8" s="6">
        <f>KPI_Summary!B11</f>
        <v/>
      </c>
      <c r="C8" s="7">
        <f>KPI_Summary!B12</f>
        <v/>
      </c>
      <c r="E8" s="5">
        <f>KPI_Summary!B15</f>
        <v/>
      </c>
      <c r="G8" s="5">
        <f>Customer_Analysis!S23</f>
        <v/>
      </c>
    </row>
    <row r="11">
      <c r="A11" s="8" t="inlineStr">
        <is>
          <t>Selected-year view</t>
        </is>
      </c>
    </row>
    <row r="12">
      <c r="A12" t="inlineStr">
        <is>
          <t>Year</t>
        </is>
      </c>
      <c r="B12">
        <f>KPI_Summary!F4</f>
        <v/>
      </c>
    </row>
    <row r="13">
      <c r="A13" t="inlineStr">
        <is>
          <t>Revenue</t>
        </is>
      </c>
      <c r="B13" s="9">
        <f>KPI_Summary!C5</f>
        <v/>
      </c>
    </row>
    <row r="14">
      <c r="A14" t="inlineStr">
        <is>
          <t>YoY growth</t>
        </is>
      </c>
      <c r="B14" s="10">
        <f>KPI_Summary!C16</f>
        <v/>
      </c>
    </row>
    <row r="15">
      <c r="A15" t="inlineStr">
        <is>
          <t>Margin health</t>
        </is>
      </c>
      <c r="B15">
        <f>KPI_Summary!C17</f>
        <v/>
      </c>
    </row>
    <row r="17">
      <c r="A17" t="inlineStr">
        <is>
          <t>Top region</t>
        </is>
      </c>
      <c r="B17">
        <f>INDEX(Regional_Analysis!A5:A9,MATCH(MAX(Regional_Analysis!B5:B9),Regional_Analysis!B5:B9,0))</f>
        <v/>
      </c>
    </row>
    <row r="18">
      <c r="A18" t="inlineStr">
        <is>
          <t>Top category</t>
        </is>
      </c>
      <c r="B18">
        <f>INDEX(Pivot_Analysis!A5:A11,MATCH(MAX(Pivot_Analysis!E5:E11),Pivot_Analysis!E5:E11,0))</f>
        <v/>
      </c>
    </row>
    <row r="19">
      <c r="A19" t="inlineStr">
        <is>
          <t>Top return reason</t>
        </is>
      </c>
      <c r="B19">
        <f>INDEX(Returns_Analysis!K5:K12,MATCH(MAX(Returns_Analysis!L5:L12),Returns_Analysis!L5:L12,0))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5" customWidth="1" min="4" max="4"/>
    <col width="11" customWidth="1" min="5" max="5"/>
    <col width="13" customWidth="1" min="6" max="6"/>
    <col width="12" customWidth="1" min="7" max="7"/>
    <col width="14" customWidth="1" min="8" max="8"/>
    <col width="28" customWidth="1" min="11" max="11"/>
  </cols>
  <sheetData>
    <row r="1">
      <c r="A1" s="1" t="inlineStr">
        <is>
          <t>Raw Data: products.csv as received (synthetic)</t>
        </is>
      </c>
    </row>
    <row r="2">
      <c r="A2" s="2" t="inlineStr">
        <is>
          <t>Unmodified source rows. Note the inconsistent categories, '₹1,299.00' text prices, blanks and duplicates (highlighted).</t>
        </is>
      </c>
    </row>
    <row r="4">
      <c r="A4" s="11" t="inlineStr">
        <is>
          <t>product_id</t>
        </is>
      </c>
      <c r="B4" s="11" t="inlineStr">
        <is>
          <t>product_name</t>
        </is>
      </c>
      <c r="C4" s="11" t="inlineStr">
        <is>
          <t>category</t>
        </is>
      </c>
      <c r="D4" s="11" t="inlineStr">
        <is>
          <t>sub_category</t>
        </is>
      </c>
      <c r="E4" s="11" t="inlineStr">
        <is>
          <t>brand</t>
        </is>
      </c>
      <c r="F4" s="11" t="inlineStr">
        <is>
          <t>unit_price</t>
        </is>
      </c>
      <c r="G4" s="11" t="inlineStr">
        <is>
          <t>unit_cost</t>
        </is>
      </c>
      <c r="H4" s="11" t="inlineStr">
        <is>
          <t>launch_date</t>
        </is>
      </c>
      <c r="K4" s="11" t="inlineStr">
        <is>
          <t>Check</t>
        </is>
      </c>
      <c r="L4" s="11" t="inlineStr">
        <is>
          <t>Count</t>
        </is>
      </c>
    </row>
    <row r="5">
      <c r="A5" t="inlineStr">
        <is>
          <t>P0001</t>
        </is>
      </c>
      <c r="B5" t="inlineStr">
        <is>
          <t>Kriti Team Sports 315</t>
        </is>
      </c>
      <c r="C5" t="inlineStr">
        <is>
          <t>Sports</t>
        </is>
      </c>
      <c r="D5" t="inlineStr">
        <is>
          <t>Team Sports</t>
        </is>
      </c>
      <c r="E5" t="inlineStr">
        <is>
          <t>Kriti</t>
        </is>
      </c>
      <c r="F5" t="inlineStr">
        <is>
          <t>4759.0</t>
        </is>
      </c>
      <c r="G5" t="inlineStr">
        <is>
          <t>2727.11</t>
        </is>
      </c>
      <c r="H5" t="inlineStr">
        <is>
          <t>2023-10-20</t>
        </is>
      </c>
      <c r="K5" t="inlineStr">
        <is>
          <t>Blank unit_cost</t>
        </is>
      </c>
      <c r="L5">
        <f>COUNTBLANK(G5:G529)</f>
        <v/>
      </c>
    </row>
    <row r="6">
      <c r="A6" t="inlineStr">
        <is>
          <t>P0002</t>
        </is>
      </c>
      <c r="B6" t="inlineStr">
        <is>
          <t>Veltrix Storage 168</t>
        </is>
      </c>
      <c r="C6" t="inlineStr">
        <is>
          <t>Home &amp; Kitchen</t>
        </is>
      </c>
      <c r="D6" t="inlineStr">
        <is>
          <t>Storage</t>
        </is>
      </c>
      <c r="E6" t="inlineStr">
        <is>
          <t>Veltrix</t>
        </is>
      </c>
      <c r="F6" t="inlineStr">
        <is>
          <t>269.0</t>
        </is>
      </c>
      <c r="G6" t="inlineStr">
        <is>
          <t>186.62</t>
        </is>
      </c>
      <c r="H6" t="inlineStr">
        <is>
          <t>2024-12-26</t>
        </is>
      </c>
      <c r="K6" t="inlineStr">
        <is>
          <t>Text prices (contain ₹)</t>
        </is>
      </c>
      <c r="L6">
        <f>COUNTIF(F5:F529,"₹*")</f>
        <v/>
      </c>
    </row>
    <row r="7">
      <c r="A7" t="inlineStr">
        <is>
          <t>P0003</t>
        </is>
      </c>
      <c r="B7" t="inlineStr">
        <is>
          <t>Mitti Non-Fiction 229</t>
        </is>
      </c>
      <c r="C7" t="inlineStr">
        <is>
          <t>Books</t>
        </is>
      </c>
      <c r="D7" t="inlineStr">
        <is>
          <t>Non-Fiction</t>
        </is>
      </c>
      <c r="E7" t="inlineStr">
        <is>
          <t>Mitti</t>
        </is>
      </c>
      <c r="F7" t="inlineStr">
        <is>
          <t>359.0</t>
        </is>
      </c>
      <c r="G7" t="inlineStr">
        <is>
          <t>252.43</t>
        </is>
      </c>
      <c r="H7" t="inlineStr">
        <is>
          <t>2024-02-12</t>
        </is>
      </c>
      <c r="K7" t="inlineStr">
        <is>
          <t>Distinct category spellings</t>
        </is>
      </c>
      <c r="L7">
        <f>SUMPRODUCT(1/COUNTIF(C5:C529,C5:C529))</f>
        <v/>
      </c>
    </row>
    <row r="8">
      <c r="A8" t="inlineStr">
        <is>
          <t>P0004</t>
        </is>
      </c>
      <c r="B8" t="inlineStr">
        <is>
          <t>Haveli Cycling 706</t>
        </is>
      </c>
      <c r="C8" t="inlineStr">
        <is>
          <t>Sports</t>
        </is>
      </c>
      <c r="D8" t="inlineStr">
        <is>
          <t>Cycling</t>
        </is>
      </c>
      <c r="E8" t="inlineStr">
        <is>
          <t>Haveli</t>
        </is>
      </c>
      <c r="F8" t="inlineStr">
        <is>
          <t>1729.0</t>
        </is>
      </c>
      <c r="G8" t="inlineStr">
        <is>
          <t>953.73</t>
        </is>
      </c>
      <c r="H8" t="inlineStr">
        <is>
          <t>2022-08-17</t>
        </is>
      </c>
    </row>
    <row r="9">
      <c r="A9" t="inlineStr">
        <is>
          <t>P0005</t>
        </is>
      </c>
      <c r="B9" t="inlineStr">
        <is>
          <t>Aarav Wearables 475</t>
        </is>
      </c>
      <c r="C9" t="inlineStr">
        <is>
          <t>Electronics</t>
        </is>
      </c>
      <c r="D9" t="inlineStr">
        <is>
          <t>Wearables</t>
        </is>
      </c>
      <c r="E9" t="inlineStr">
        <is>
          <t>Aarav</t>
        </is>
      </c>
      <c r="F9" t="inlineStr">
        <is>
          <t>16419.0</t>
        </is>
      </c>
      <c r="G9" t="inlineStr">
        <is>
          <t>13079.22</t>
        </is>
      </c>
      <c r="H9" t="inlineStr">
        <is>
          <t>2024-07-04</t>
        </is>
      </c>
    </row>
    <row r="10">
      <c r="A10" t="inlineStr">
        <is>
          <t>P0006</t>
        </is>
      </c>
      <c r="B10" t="inlineStr">
        <is>
          <t>Ember Personal Care 820</t>
        </is>
      </c>
      <c r="C10" t="inlineStr">
        <is>
          <t>Groceries</t>
        </is>
      </c>
      <c r="D10" t="inlineStr">
        <is>
          <t>Personal Care</t>
        </is>
      </c>
      <c r="E10" t="inlineStr">
        <is>
          <t>Ember</t>
        </is>
      </c>
      <c r="F10" t="inlineStr">
        <is>
          <t>219.0</t>
        </is>
      </c>
      <c r="G10" t="inlineStr">
        <is>
          <t>181.57</t>
        </is>
      </c>
      <c r="H10" t="inlineStr">
        <is>
          <t>2024-12-20</t>
        </is>
      </c>
    </row>
    <row r="11">
      <c r="A11" t="inlineStr">
        <is>
          <t>P0007</t>
        </is>
      </c>
      <c r="B11" t="inlineStr">
        <is>
          <t>Kavya Team Sports 395</t>
        </is>
      </c>
      <c r="C11" t="inlineStr">
        <is>
          <t>Sports</t>
        </is>
      </c>
      <c r="D11" t="inlineStr">
        <is>
          <t>Team Sports</t>
        </is>
      </c>
      <c r="E11" t="inlineStr">
        <is>
          <t>Kavya</t>
        </is>
      </c>
      <c r="F11" t="inlineStr">
        <is>
          <t>4919.0</t>
        </is>
      </c>
      <c r="G11" t="inlineStr">
        <is>
          <t>2995.11</t>
        </is>
      </c>
      <c r="H11" t="inlineStr">
        <is>
          <t>2022-03-29</t>
        </is>
      </c>
    </row>
    <row r="12">
      <c r="A12" t="inlineStr">
        <is>
          <t>P0008</t>
        </is>
      </c>
      <c r="B12" t="inlineStr">
        <is>
          <t>Mitti Children 926</t>
        </is>
      </c>
      <c r="C12" t="inlineStr">
        <is>
          <t>Books</t>
        </is>
      </c>
      <c r="D12" t="inlineStr">
        <is>
          <t>Children</t>
        </is>
      </c>
      <c r="E12" t="inlineStr">
        <is>
          <t>Mitti</t>
        </is>
      </c>
      <c r="F12" t="inlineStr">
        <is>
          <t>499.0</t>
        </is>
      </c>
      <c r="G12" t="inlineStr">
        <is>
          <t>334.53</t>
        </is>
      </c>
      <c r="H12" t="inlineStr">
        <is>
          <t>2022-06-14</t>
        </is>
      </c>
    </row>
    <row r="13">
      <c r="A13" t="inlineStr">
        <is>
          <t>P0009</t>
        </is>
      </c>
      <c r="B13" t="inlineStr">
        <is>
          <t>Kavya Laptops 668</t>
        </is>
      </c>
      <c r="C13" t="inlineStr">
        <is>
          <t>Electronics</t>
        </is>
      </c>
      <c r="D13" t="inlineStr">
        <is>
          <t>Laptops</t>
        </is>
      </c>
      <c r="E13" t="inlineStr">
        <is>
          <t>Kavya</t>
        </is>
      </c>
      <c r="F13" t="inlineStr">
        <is>
          <t>6009.0</t>
        </is>
      </c>
      <c r="G13" t="inlineStr">
        <is>
          <t>4713.85</t>
        </is>
      </c>
      <c r="H13" t="inlineStr">
        <is>
          <t>2022-09-12</t>
        </is>
      </c>
    </row>
    <row r="14">
      <c r="A14" t="inlineStr">
        <is>
          <t>P0010</t>
        </is>
      </c>
      <c r="B14" t="inlineStr">
        <is>
          <t>Solace Cookware 750</t>
        </is>
      </c>
      <c r="C14" t="inlineStr">
        <is>
          <t>Home &amp; Kitchen</t>
        </is>
      </c>
      <c r="D14" t="inlineStr">
        <is>
          <t>Cookware</t>
        </is>
      </c>
      <c r="E14" t="inlineStr">
        <is>
          <t>Solace</t>
        </is>
      </c>
      <c r="F14" t="inlineStr">
        <is>
          <t>1169.0</t>
        </is>
      </c>
      <c r="G14" t="inlineStr">
        <is>
          <t>745.78</t>
        </is>
      </c>
      <c r="H14" t="inlineStr">
        <is>
          <t>2023-06-25</t>
        </is>
      </c>
    </row>
    <row r="15">
      <c r="A15" t="inlineStr">
        <is>
          <t>P0011</t>
        </is>
      </c>
      <c r="B15" t="inlineStr">
        <is>
          <t>Veltrix Men Apparel 867</t>
        </is>
      </c>
      <c r="C15" t="inlineStr">
        <is>
          <t>Fashion</t>
        </is>
      </c>
      <c r="D15" t="inlineStr">
        <is>
          <t>Men Apparel</t>
        </is>
      </c>
      <c r="E15" t="inlineStr">
        <is>
          <t>Veltrix</t>
        </is>
      </c>
      <c r="F15" t="inlineStr">
        <is>
          <t>469.0</t>
        </is>
      </c>
      <c r="G15" t="inlineStr">
        <is>
          <t>260.28</t>
        </is>
      </c>
      <c r="H15" t="inlineStr">
        <is>
          <t>2023-11-30</t>
        </is>
      </c>
    </row>
    <row r="16">
      <c r="A16" t="inlineStr">
        <is>
          <t>P0012</t>
        </is>
      </c>
      <c r="B16" t="inlineStr">
        <is>
          <t>Pragati Beverages 651</t>
        </is>
      </c>
      <c r="C16" t="inlineStr">
        <is>
          <t>grocery</t>
        </is>
      </c>
      <c r="D16" t="inlineStr">
        <is>
          <t>Beverages</t>
        </is>
      </c>
      <c r="E16" t="inlineStr">
        <is>
          <t>Pragati</t>
        </is>
      </c>
      <c r="F16" t="inlineStr">
        <is>
          <t>309.0</t>
        </is>
      </c>
      <c r="G16" t="inlineStr">
        <is>
          <t>253.13</t>
        </is>
      </c>
      <c r="H16" t="inlineStr">
        <is>
          <t>2022-03-05</t>
        </is>
      </c>
    </row>
    <row r="17">
      <c r="A17" t="inlineStr">
        <is>
          <t>P0013</t>
        </is>
      </c>
      <c r="B17" t="inlineStr">
        <is>
          <t>Trendo Makeup 937</t>
        </is>
      </c>
      <c r="C17" t="inlineStr">
        <is>
          <t>Beauty</t>
        </is>
      </c>
      <c r="D17" t="inlineStr">
        <is>
          <t>Makeup</t>
        </is>
      </c>
      <c r="E17" t="inlineStr">
        <is>
          <t>Trendo</t>
        </is>
      </c>
      <c r="F17" t="inlineStr">
        <is>
          <t>919.0</t>
        </is>
      </c>
      <c r="H17" t="inlineStr">
        <is>
          <t>2024-07-13</t>
        </is>
      </c>
    </row>
    <row r="18">
      <c r="A18" t="inlineStr">
        <is>
          <t>P0014</t>
        </is>
      </c>
      <c r="B18" t="inlineStr">
        <is>
          <t>Zephyr Non-Fiction 432</t>
        </is>
      </c>
      <c r="C18" t="inlineStr">
        <is>
          <t>books</t>
        </is>
      </c>
      <c r="D18" t="inlineStr">
        <is>
          <t>Non-Fiction</t>
        </is>
      </c>
      <c r="E18" t="inlineStr">
        <is>
          <t>Zephyr</t>
        </is>
      </c>
      <c r="F18" t="inlineStr">
        <is>
          <t>509.0</t>
        </is>
      </c>
      <c r="G18" t="inlineStr">
        <is>
          <t>370.45</t>
        </is>
      </c>
      <c r="H18" t="inlineStr">
        <is>
          <t>2023-07-07</t>
        </is>
      </c>
    </row>
    <row r="19">
      <c r="A19" t="inlineStr">
        <is>
          <t>P0015</t>
        </is>
      </c>
      <c r="B19" t="inlineStr">
        <is>
          <t>Vayu Furnishing 445</t>
        </is>
      </c>
      <c r="C19" t="inlineStr">
        <is>
          <t>Home &amp; Kitchen</t>
        </is>
      </c>
      <c r="D19" t="inlineStr">
        <is>
          <t>Furnishing</t>
        </is>
      </c>
      <c r="E19" t="inlineStr">
        <is>
          <t>Vayu</t>
        </is>
      </c>
      <c r="F19" t="inlineStr">
        <is>
          <t>989.0</t>
        </is>
      </c>
      <c r="G19" t="inlineStr">
        <is>
          <t>670.09</t>
        </is>
      </c>
      <c r="H19" t="inlineStr">
        <is>
          <t>2023-01-08</t>
        </is>
      </c>
    </row>
    <row r="20">
      <c r="A20" t="inlineStr">
        <is>
          <t>P0016</t>
        </is>
      </c>
      <c r="B20" t="inlineStr">
        <is>
          <t>Zephyr Footwear 119</t>
        </is>
      </c>
      <c r="C20" t="inlineStr">
        <is>
          <t>Fashion</t>
        </is>
      </c>
      <c r="D20" t="inlineStr">
        <is>
          <t>Footwear</t>
        </is>
      </c>
      <c r="E20" t="inlineStr">
        <is>
          <t>Zephyr</t>
        </is>
      </c>
      <c r="F20" t="inlineStr">
        <is>
          <t>₹959.00</t>
        </is>
      </c>
      <c r="G20" t="inlineStr">
        <is>
          <t>418.89</t>
        </is>
      </c>
      <c r="H20" t="inlineStr">
        <is>
          <t>2023-03-13</t>
        </is>
      </c>
    </row>
    <row r="21">
      <c r="A21" t="inlineStr">
        <is>
          <t>P0017</t>
        </is>
      </c>
      <c r="B21" t="inlineStr">
        <is>
          <t>Vayu Decor 107</t>
        </is>
      </c>
      <c r="C21" t="inlineStr">
        <is>
          <t>Home &amp; Kitchen</t>
        </is>
      </c>
      <c r="D21" t="inlineStr">
        <is>
          <t>Decor</t>
        </is>
      </c>
      <c r="E21" t="inlineStr">
        <is>
          <t>Vayu</t>
        </is>
      </c>
      <c r="F21" t="inlineStr">
        <is>
          <t>1879.0</t>
        </is>
      </c>
      <c r="G21" t="inlineStr">
        <is>
          <t>1083.48</t>
        </is>
      </c>
      <c r="H21" t="inlineStr">
        <is>
          <t>2023-01-07</t>
        </is>
      </c>
    </row>
    <row r="22">
      <c r="A22" t="inlineStr">
        <is>
          <t>P0018</t>
        </is>
      </c>
      <c r="B22" t="inlineStr">
        <is>
          <t>UrbanLeaf Laptops 721</t>
        </is>
      </c>
      <c r="C22" t="inlineStr">
        <is>
          <t>Electronics</t>
        </is>
      </c>
      <c r="D22" t="inlineStr">
        <is>
          <t>Laptops</t>
        </is>
      </c>
      <c r="E22" t="inlineStr">
        <is>
          <t>UrbanLeaf</t>
        </is>
      </c>
      <c r="F22" t="inlineStr">
        <is>
          <t>7799.0</t>
        </is>
      </c>
      <c r="G22" t="inlineStr">
        <is>
          <t>6806.55</t>
        </is>
      </c>
      <c r="H22" t="inlineStr">
        <is>
          <t>2023-05-06</t>
        </is>
      </c>
    </row>
    <row r="23">
      <c r="A23" t="inlineStr">
        <is>
          <t>P0019</t>
        </is>
      </c>
      <c r="B23" t="inlineStr">
        <is>
          <t>Solace Non-Fiction 473</t>
        </is>
      </c>
      <c r="C23" t="inlineStr">
        <is>
          <t>Books</t>
        </is>
      </c>
      <c r="D23" t="inlineStr">
        <is>
          <t>Non-Fiction</t>
        </is>
      </c>
      <c r="E23" t="inlineStr">
        <is>
          <t>Solace</t>
        </is>
      </c>
      <c r="F23" t="inlineStr">
        <is>
          <t>249.0</t>
        </is>
      </c>
      <c r="G23" t="inlineStr">
        <is>
          <t>149.67</t>
        </is>
      </c>
      <c r="H23" t="inlineStr">
        <is>
          <t>2022-11-01</t>
        </is>
      </c>
    </row>
    <row r="24">
      <c r="A24" t="inlineStr">
        <is>
          <t>P0020</t>
        </is>
      </c>
      <c r="B24" t="inlineStr">
        <is>
          <t>Orbit Skincare 821</t>
        </is>
      </c>
      <c r="C24" t="inlineStr">
        <is>
          <t>Beauty</t>
        </is>
      </c>
      <c r="D24" t="inlineStr">
        <is>
          <t>Skincare</t>
        </is>
      </c>
      <c r="E24" t="inlineStr">
        <is>
          <t>Orbit</t>
        </is>
      </c>
      <c r="F24" t="inlineStr">
        <is>
          <t>669.0</t>
        </is>
      </c>
      <c r="G24" t="inlineStr">
        <is>
          <t>399.57</t>
        </is>
      </c>
      <c r="H24" t="inlineStr">
        <is>
          <t>2023-11-11</t>
        </is>
      </c>
    </row>
    <row r="25">
      <c r="A25" t="inlineStr">
        <is>
          <t>P0021</t>
        </is>
      </c>
      <c r="B25" t="inlineStr">
        <is>
          <t>Zephyr Cycling 563</t>
        </is>
      </c>
      <c r="C25" t="inlineStr">
        <is>
          <t>Sports</t>
        </is>
      </c>
      <c r="D25" t="inlineStr">
        <is>
          <t>Cycling</t>
        </is>
      </c>
      <c r="E25" t="inlineStr">
        <is>
          <t>Zephyr</t>
        </is>
      </c>
      <c r="F25" t="inlineStr">
        <is>
          <t>1309.0</t>
        </is>
      </c>
      <c r="G25" t="inlineStr">
        <is>
          <t>897.32</t>
        </is>
      </c>
      <c r="H25" t="inlineStr">
        <is>
          <t>2024-02-29</t>
        </is>
      </c>
    </row>
    <row r="26">
      <c r="A26" t="inlineStr">
        <is>
          <t>P0022</t>
        </is>
      </c>
      <c r="B26" t="inlineStr">
        <is>
          <t>Ember Women Apparel 166</t>
        </is>
      </c>
      <c r="C26" t="inlineStr">
        <is>
          <t>Fashion</t>
        </is>
      </c>
      <c r="D26" t="inlineStr">
        <is>
          <t>Women Apparel</t>
        </is>
      </c>
      <c r="E26" t="inlineStr">
        <is>
          <t>Ember</t>
        </is>
      </c>
      <c r="F26" t="inlineStr">
        <is>
          <t>1089.0</t>
        </is>
      </c>
      <c r="G26" t="inlineStr">
        <is>
          <t>608.41</t>
        </is>
      </c>
      <c r="H26" t="inlineStr">
        <is>
          <t>2022-05-05</t>
        </is>
      </c>
    </row>
    <row r="27">
      <c r="A27" t="inlineStr">
        <is>
          <t>P0023</t>
        </is>
      </c>
      <c r="B27" t="inlineStr">
        <is>
          <t>Orbit Beverages 964</t>
        </is>
      </c>
      <c r="C27" t="inlineStr">
        <is>
          <t>Grocery</t>
        </is>
      </c>
      <c r="D27" t="inlineStr">
        <is>
          <t>Beverages</t>
        </is>
      </c>
      <c r="E27" t="inlineStr">
        <is>
          <t>Orbit</t>
        </is>
      </c>
      <c r="F27" t="inlineStr">
        <is>
          <t>189.0</t>
        </is>
      </c>
      <c r="G27" t="inlineStr">
        <is>
          <t>149.67</t>
        </is>
      </c>
      <c r="H27" t="inlineStr">
        <is>
          <t>2023-12-18</t>
        </is>
      </c>
    </row>
    <row r="28">
      <c r="A28" t="inlineStr">
        <is>
          <t>P0024</t>
        </is>
      </c>
      <c r="B28" t="inlineStr">
        <is>
          <t>Ember Snacks 838</t>
        </is>
      </c>
      <c r="C28" t="inlineStr">
        <is>
          <t>Grocery</t>
        </is>
      </c>
      <c r="D28" t="inlineStr">
        <is>
          <t>Snacks</t>
        </is>
      </c>
      <c r="E28" t="inlineStr">
        <is>
          <t>Ember</t>
        </is>
      </c>
      <c r="F28" t="inlineStr">
        <is>
          <t>189.0</t>
        </is>
      </c>
      <c r="G28" t="inlineStr">
        <is>
          <t>143.16</t>
        </is>
      </c>
      <c r="H28" t="inlineStr">
        <is>
          <t>2024-03-14</t>
        </is>
      </c>
    </row>
    <row r="29">
      <c r="A29" t="inlineStr">
        <is>
          <t>P0025</t>
        </is>
      </c>
      <c r="B29" t="inlineStr">
        <is>
          <t>Orbit Cycling 367</t>
        </is>
      </c>
      <c r="C29" t="inlineStr">
        <is>
          <t>Sports</t>
        </is>
      </c>
      <c r="D29" t="inlineStr">
        <is>
          <t>Cycling</t>
        </is>
      </c>
      <c r="E29" t="inlineStr">
        <is>
          <t>Orbit</t>
        </is>
      </c>
      <c r="F29" t="inlineStr">
        <is>
          <t>1139.0</t>
        </is>
      </c>
      <c r="G29" t="inlineStr">
        <is>
          <t>647.61</t>
        </is>
      </c>
      <c r="H29" t="inlineStr">
        <is>
          <t>2022-02-14</t>
        </is>
      </c>
    </row>
    <row r="30">
      <c r="A30" t="inlineStr">
        <is>
          <t>P0026</t>
        </is>
      </c>
      <c r="B30" t="inlineStr">
        <is>
          <t>Mitti Footwear 872</t>
        </is>
      </c>
      <c r="C30" t="inlineStr">
        <is>
          <t>Fashion</t>
        </is>
      </c>
      <c r="D30" t="inlineStr">
        <is>
          <t>Footwear</t>
        </is>
      </c>
      <c r="E30" t="inlineStr">
        <is>
          <t>Mitti</t>
        </is>
      </c>
      <c r="F30" t="inlineStr">
        <is>
          <t>949.0</t>
        </is>
      </c>
      <c r="G30" t="inlineStr">
        <is>
          <t>548.22</t>
        </is>
      </c>
      <c r="H30" t="inlineStr">
        <is>
          <t>2023-05-25</t>
        </is>
      </c>
    </row>
    <row r="31">
      <c r="A31" t="inlineStr">
        <is>
          <t>P0027</t>
        </is>
      </c>
      <c r="B31" t="inlineStr">
        <is>
          <t>Ember Appliances 684</t>
        </is>
      </c>
      <c r="C31" t="inlineStr">
        <is>
          <t>Home &amp; Kitchen</t>
        </is>
      </c>
      <c r="D31" t="inlineStr">
        <is>
          <t>Appliances</t>
        </is>
      </c>
      <c r="E31" t="inlineStr">
        <is>
          <t>Ember</t>
        </is>
      </c>
      <c r="F31" t="inlineStr">
        <is>
          <t>2719.0</t>
        </is>
      </c>
      <c r="G31" t="inlineStr">
        <is>
          <t>1819.15</t>
        </is>
      </c>
      <c r="H31" t="inlineStr">
        <is>
          <t>2022-04-03</t>
        </is>
      </c>
    </row>
    <row r="32">
      <c r="A32" t="inlineStr">
        <is>
          <t>P0028</t>
        </is>
      </c>
      <c r="B32" t="inlineStr">
        <is>
          <t>Aarav Laptops 499</t>
        </is>
      </c>
      <c r="C32" t="inlineStr">
        <is>
          <t>Electronics</t>
        </is>
      </c>
      <c r="D32" t="inlineStr">
        <is>
          <t>Laptops</t>
        </is>
      </c>
      <c r="E32" t="inlineStr">
        <is>
          <t>Aarav</t>
        </is>
      </c>
      <c r="F32" t="inlineStr">
        <is>
          <t>5069.0</t>
        </is>
      </c>
      <c r="G32" t="inlineStr">
        <is>
          <t>4422.55</t>
        </is>
      </c>
      <c r="H32" t="inlineStr">
        <is>
          <t>2024-06-19</t>
        </is>
      </c>
    </row>
    <row r="33">
      <c r="A33" t="inlineStr">
        <is>
          <t>P0029</t>
        </is>
      </c>
      <c r="B33" t="inlineStr">
        <is>
          <t>Nexora Laptops 431</t>
        </is>
      </c>
      <c r="C33" t="inlineStr">
        <is>
          <t>Electronics</t>
        </is>
      </c>
      <c r="D33" t="inlineStr">
        <is>
          <t>Laptops</t>
        </is>
      </c>
      <c r="E33" t="inlineStr">
        <is>
          <t>Nexora</t>
        </is>
      </c>
      <c r="F33" t="inlineStr">
        <is>
          <t>1969.0</t>
        </is>
      </c>
      <c r="G33" t="inlineStr">
        <is>
          <t>1545.41</t>
        </is>
      </c>
      <c r="H33" t="inlineStr">
        <is>
          <t>2022-04-30</t>
        </is>
      </c>
    </row>
    <row r="34">
      <c r="A34" t="inlineStr">
        <is>
          <t>P0030</t>
        </is>
      </c>
      <c r="B34" t="inlineStr">
        <is>
          <t>Pragati Cycling 107</t>
        </is>
      </c>
      <c r="C34" t="inlineStr">
        <is>
          <t>Sports</t>
        </is>
      </c>
      <c r="D34" t="inlineStr">
        <is>
          <t>Cycling</t>
        </is>
      </c>
      <c r="E34" t="inlineStr">
        <is>
          <t>Pragati</t>
        </is>
      </c>
      <c r="F34" t="inlineStr">
        <is>
          <t>509.0</t>
        </is>
      </c>
      <c r="G34" t="inlineStr">
        <is>
          <t>339.02</t>
        </is>
      </c>
      <c r="H34" t="inlineStr">
        <is>
          <t>2024-08-05</t>
        </is>
      </c>
    </row>
    <row r="35">
      <c r="A35" t="inlineStr">
        <is>
          <t>P0031</t>
        </is>
      </c>
      <c r="B35" t="inlineStr">
        <is>
          <t>Orbit Team Sports 916</t>
        </is>
      </c>
      <c r="C35" t="inlineStr">
        <is>
          <t>Sports</t>
        </is>
      </c>
      <c r="D35" t="inlineStr">
        <is>
          <t>Team Sports</t>
        </is>
      </c>
      <c r="E35" t="inlineStr">
        <is>
          <t>Orbit</t>
        </is>
      </c>
      <c r="F35" t="inlineStr">
        <is>
          <t>2829.0</t>
        </is>
      </c>
      <c r="G35" t="inlineStr">
        <is>
          <t>1576.73</t>
        </is>
      </c>
      <c r="H35" t="inlineStr">
        <is>
          <t>2022-09-14</t>
        </is>
      </c>
    </row>
    <row r="36">
      <c r="A36" t="inlineStr">
        <is>
          <t>P0032</t>
        </is>
      </c>
      <c r="B36" t="inlineStr">
        <is>
          <t>Lumio Staples 955</t>
        </is>
      </c>
      <c r="C36" t="inlineStr">
        <is>
          <t>Grocery</t>
        </is>
      </c>
      <c r="D36" t="inlineStr">
        <is>
          <t>Staples</t>
        </is>
      </c>
      <c r="E36" t="inlineStr">
        <is>
          <t>Lumio</t>
        </is>
      </c>
      <c r="F36" t="inlineStr">
        <is>
          <t>279.0</t>
        </is>
      </c>
      <c r="G36" t="inlineStr">
        <is>
          <t>201.04</t>
        </is>
      </c>
      <c r="H36" t="inlineStr">
        <is>
          <t>2023-07-18</t>
        </is>
      </c>
    </row>
    <row r="37">
      <c r="A37" t="inlineStr">
        <is>
          <t>P0033</t>
        </is>
      </c>
      <c r="B37" t="inlineStr">
        <is>
          <t>Pragati Women Apparel 729</t>
        </is>
      </c>
      <c r="C37" t="inlineStr">
        <is>
          <t>Fashion</t>
        </is>
      </c>
      <c r="D37" t="inlineStr">
        <is>
          <t>Women Apparel</t>
        </is>
      </c>
      <c r="E37" t="inlineStr">
        <is>
          <t>Pragati</t>
        </is>
      </c>
      <c r="F37" t="inlineStr">
        <is>
          <t>1719.0</t>
        </is>
      </c>
      <c r="G37" t="inlineStr">
        <is>
          <t>832.37</t>
        </is>
      </c>
      <c r="H37" t="inlineStr">
        <is>
          <t>2024-09-07</t>
        </is>
      </c>
    </row>
    <row r="38">
      <c r="A38" t="inlineStr">
        <is>
          <t>P0034</t>
        </is>
      </c>
      <c r="B38" t="inlineStr">
        <is>
          <t>Pragati Ethnic Wear 571</t>
        </is>
      </c>
      <c r="C38" t="inlineStr">
        <is>
          <t>Fashion</t>
        </is>
      </c>
      <c r="D38" t="inlineStr">
        <is>
          <t>Ethnic Wear</t>
        </is>
      </c>
      <c r="E38" t="inlineStr">
        <is>
          <t>Pragati</t>
        </is>
      </c>
      <c r="F38" t="inlineStr">
        <is>
          <t>699.0</t>
        </is>
      </c>
      <c r="G38" t="inlineStr">
        <is>
          <t>388.96</t>
        </is>
      </c>
      <c r="H38" t="inlineStr">
        <is>
          <t>2023-01-17</t>
        </is>
      </c>
    </row>
    <row r="39">
      <c r="A39" t="inlineStr">
        <is>
          <t>P0035</t>
        </is>
      </c>
      <c r="B39" t="inlineStr">
        <is>
          <t>Kriti Storage 503</t>
        </is>
      </c>
      <c r="C39" t="inlineStr">
        <is>
          <t>Home &amp; Kitchen</t>
        </is>
      </c>
      <c r="D39" t="inlineStr">
        <is>
          <t>Storage</t>
        </is>
      </c>
      <c r="E39" t="inlineStr">
        <is>
          <t>Kriti</t>
        </is>
      </c>
      <c r="F39" t="inlineStr">
        <is>
          <t>1299.0</t>
        </is>
      </c>
      <c r="G39" t="inlineStr">
        <is>
          <t>829.47</t>
        </is>
      </c>
      <c r="H39" t="inlineStr">
        <is>
          <t>2023-03-11</t>
        </is>
      </c>
    </row>
    <row r="40">
      <c r="A40" t="inlineStr">
        <is>
          <t>P0036</t>
        </is>
      </c>
      <c r="B40" t="inlineStr">
        <is>
          <t>Solace Men Apparel 710</t>
        </is>
      </c>
      <c r="C40" t="inlineStr">
        <is>
          <t>Fashion</t>
        </is>
      </c>
      <c r="D40" t="inlineStr">
        <is>
          <t>Men Apparel</t>
        </is>
      </c>
      <c r="E40" t="inlineStr">
        <is>
          <t>Solace</t>
        </is>
      </c>
      <c r="F40" t="inlineStr">
        <is>
          <t>1159.0</t>
        </is>
      </c>
      <c r="G40" t="inlineStr">
        <is>
          <t>521.57</t>
        </is>
      </c>
      <c r="H40" t="inlineStr">
        <is>
          <t>2022-04-03</t>
        </is>
      </c>
    </row>
    <row r="41">
      <c r="A41" t="inlineStr">
        <is>
          <t>P0037</t>
        </is>
      </c>
      <c r="B41" t="inlineStr">
        <is>
          <t>Trendo Wearables 579</t>
        </is>
      </c>
      <c r="C41" t="inlineStr">
        <is>
          <t>Electronics</t>
        </is>
      </c>
      <c r="D41" t="inlineStr">
        <is>
          <t>Wearables</t>
        </is>
      </c>
      <c r="E41" t="inlineStr">
        <is>
          <t>Trendo</t>
        </is>
      </c>
      <c r="F41" t="inlineStr">
        <is>
          <t>2339.0</t>
        </is>
      </c>
      <c r="G41" t="inlineStr">
        <is>
          <t>2013.28</t>
        </is>
      </c>
      <c r="H41" t="inlineStr">
        <is>
          <t>2024-12-29</t>
        </is>
      </c>
    </row>
    <row r="42">
      <c r="A42" t="inlineStr">
        <is>
          <t>P0038</t>
        </is>
      </c>
      <c r="B42" t="inlineStr">
        <is>
          <t>Solace Storage 207</t>
        </is>
      </c>
      <c r="C42" t="inlineStr">
        <is>
          <t>Home &amp; Kitchen</t>
        </is>
      </c>
      <c r="D42" t="inlineStr">
        <is>
          <t>Storage</t>
        </is>
      </c>
      <c r="E42" t="inlineStr">
        <is>
          <t>Solace</t>
        </is>
      </c>
      <c r="F42" t="inlineStr">
        <is>
          <t>1369.0</t>
        </is>
      </c>
      <c r="G42" t="inlineStr">
        <is>
          <t>781.05</t>
        </is>
      </c>
      <c r="H42" t="inlineStr">
        <is>
          <t>2023-09-22</t>
        </is>
      </c>
    </row>
    <row r="43">
      <c r="A43" t="inlineStr">
        <is>
          <t>P0039</t>
        </is>
      </c>
      <c r="B43" t="inlineStr">
        <is>
          <t>Ember Men Apparel 154</t>
        </is>
      </c>
      <c r="C43" t="inlineStr">
        <is>
          <t>Fashion</t>
        </is>
      </c>
      <c r="D43" t="inlineStr">
        <is>
          <t>Men Apparel</t>
        </is>
      </c>
      <c r="E43" t="inlineStr">
        <is>
          <t>Ember</t>
        </is>
      </c>
      <c r="F43" t="inlineStr">
        <is>
          <t>609.0</t>
        </is>
      </c>
      <c r="G43" t="inlineStr">
        <is>
          <t>313.78</t>
        </is>
      </c>
      <c r="H43" t="inlineStr">
        <is>
          <t>2023-03-06</t>
        </is>
      </c>
    </row>
    <row r="44">
      <c r="A44" t="inlineStr">
        <is>
          <t>P0040</t>
        </is>
      </c>
      <c r="B44" t="inlineStr">
        <is>
          <t>Vayu Haircare 192</t>
        </is>
      </c>
      <c r="C44" t="inlineStr">
        <is>
          <t>Beauty</t>
        </is>
      </c>
      <c r="D44" t="inlineStr">
        <is>
          <t>Haircare</t>
        </is>
      </c>
      <c r="E44" t="inlineStr">
        <is>
          <t>Vayu</t>
        </is>
      </c>
      <c r="F44" t="inlineStr">
        <is>
          <t>1819.0</t>
        </is>
      </c>
      <c r="G44" t="inlineStr">
        <is>
          <t>855.21</t>
        </is>
      </c>
      <c r="H44" t="inlineStr">
        <is>
          <t>2023-02-05</t>
        </is>
      </c>
    </row>
    <row r="45">
      <c r="A45" t="inlineStr">
        <is>
          <t>P0041</t>
        </is>
      </c>
      <c r="B45" t="inlineStr">
        <is>
          <t>Veltrix Cookware 371</t>
        </is>
      </c>
      <c r="C45" t="inlineStr">
        <is>
          <t>Home &amp; Kitchen</t>
        </is>
      </c>
      <c r="D45" t="inlineStr">
        <is>
          <t>Cookware</t>
        </is>
      </c>
      <c r="E45" t="inlineStr">
        <is>
          <t>Veltrix</t>
        </is>
      </c>
      <c r="F45" t="inlineStr">
        <is>
          <t>2879.0</t>
        </is>
      </c>
      <c r="G45" t="inlineStr">
        <is>
          <t>1591.08</t>
        </is>
      </c>
      <c r="H45" t="inlineStr">
        <is>
          <t>2023-05-12</t>
        </is>
      </c>
    </row>
    <row r="46">
      <c r="A46" t="inlineStr">
        <is>
          <t>P0042</t>
        </is>
      </c>
      <c r="B46" t="inlineStr">
        <is>
          <t>Pragati Children 897</t>
        </is>
      </c>
      <c r="C46" t="inlineStr">
        <is>
          <t>Books</t>
        </is>
      </c>
      <c r="D46" t="inlineStr">
        <is>
          <t>Children</t>
        </is>
      </c>
      <c r="E46" t="inlineStr">
        <is>
          <t>Pragati</t>
        </is>
      </c>
      <c r="F46" t="inlineStr">
        <is>
          <t>729.0</t>
        </is>
      </c>
      <c r="G46" t="inlineStr">
        <is>
          <t>483.37</t>
        </is>
      </c>
      <c r="H46" t="inlineStr">
        <is>
          <t>2024-11-16</t>
        </is>
      </c>
    </row>
    <row r="47">
      <c r="A47" t="inlineStr">
        <is>
          <t>P0043</t>
        </is>
      </c>
      <c r="B47" t="inlineStr">
        <is>
          <t>Mitti Cycling 411</t>
        </is>
      </c>
      <c r="C47" t="inlineStr">
        <is>
          <t>Sport</t>
        </is>
      </c>
      <c r="D47" t="inlineStr">
        <is>
          <t>Cycling</t>
        </is>
      </c>
      <c r="E47" t="inlineStr">
        <is>
          <t>Mitti</t>
        </is>
      </c>
      <c r="F47" t="inlineStr">
        <is>
          <t>779.0</t>
        </is>
      </c>
      <c r="G47" t="inlineStr">
        <is>
          <t>461.7</t>
        </is>
      </c>
      <c r="H47" t="inlineStr">
        <is>
          <t>2024-09-09</t>
        </is>
      </c>
    </row>
    <row r="48">
      <c r="A48" t="inlineStr">
        <is>
          <t>P0044</t>
        </is>
      </c>
      <c r="B48" t="inlineStr">
        <is>
          <t>UrbanLeaf Women Apparel 375</t>
        </is>
      </c>
      <c r="C48" t="inlineStr">
        <is>
          <t>Fashion</t>
        </is>
      </c>
      <c r="D48" t="inlineStr">
        <is>
          <t>Women Apparel</t>
        </is>
      </c>
      <c r="E48" t="inlineStr">
        <is>
          <t>UrbanLeaf</t>
        </is>
      </c>
      <c r="F48" t="inlineStr">
        <is>
          <t>489.0</t>
        </is>
      </c>
      <c r="G48" t="inlineStr">
        <is>
          <t>276.51</t>
        </is>
      </c>
      <c r="H48" t="inlineStr">
        <is>
          <t>2023-08-03</t>
        </is>
      </c>
    </row>
    <row r="49">
      <c r="A49" t="inlineStr">
        <is>
          <t>P0045</t>
        </is>
      </c>
      <c r="B49" t="inlineStr">
        <is>
          <t>Orbit Children 122</t>
        </is>
      </c>
      <c r="C49" t="inlineStr">
        <is>
          <t>Books</t>
        </is>
      </c>
      <c r="D49" t="inlineStr">
        <is>
          <t>Children</t>
        </is>
      </c>
      <c r="E49" t="inlineStr">
        <is>
          <t>Orbit</t>
        </is>
      </c>
      <c r="F49" t="inlineStr">
        <is>
          <t>619.0</t>
        </is>
      </c>
      <c r="G49" t="inlineStr">
        <is>
          <t>432.07</t>
        </is>
      </c>
      <c r="H49" t="inlineStr">
        <is>
          <t>2022-11-24</t>
        </is>
      </c>
    </row>
    <row r="50">
      <c r="A50" t="inlineStr">
        <is>
          <t>P0046</t>
        </is>
      </c>
      <c r="B50" t="inlineStr">
        <is>
          <t>UrbanLeaf Children 411</t>
        </is>
      </c>
      <c r="C50" t="inlineStr">
        <is>
          <t>BOOKS</t>
        </is>
      </c>
      <c r="D50" t="inlineStr">
        <is>
          <t>Children</t>
        </is>
      </c>
      <c r="E50" t="inlineStr">
        <is>
          <t>UrbanLeaf</t>
        </is>
      </c>
      <c r="F50" t="inlineStr">
        <is>
          <t>629.0</t>
        </is>
      </c>
      <c r="G50" t="inlineStr">
        <is>
          <t>392.07</t>
        </is>
      </c>
      <c r="H50" t="inlineStr">
        <is>
          <t>2024-08-15</t>
        </is>
      </c>
    </row>
    <row r="51">
      <c r="A51" t="inlineStr">
        <is>
          <t>P0047</t>
        </is>
      </c>
      <c r="B51" t="inlineStr">
        <is>
          <t>Solace Men Apparel 625</t>
        </is>
      </c>
      <c r="C51" t="inlineStr">
        <is>
          <t>Fashion</t>
        </is>
      </c>
      <c r="D51" t="inlineStr">
        <is>
          <t>Men Apparel</t>
        </is>
      </c>
      <c r="E51" t="inlineStr">
        <is>
          <t>Solace</t>
        </is>
      </c>
      <c r="F51" t="inlineStr">
        <is>
          <t>1669.0</t>
        </is>
      </c>
      <c r="G51" t="inlineStr">
        <is>
          <t>912.47</t>
        </is>
      </c>
      <c r="H51" t="inlineStr">
        <is>
          <t>2024-05-08</t>
        </is>
      </c>
    </row>
    <row r="52">
      <c r="A52" t="inlineStr">
        <is>
          <t>P0048</t>
        </is>
      </c>
      <c r="B52" t="inlineStr">
        <is>
          <t>Zephyr Ethnic Wear 629</t>
        </is>
      </c>
      <c r="C52" t="inlineStr">
        <is>
          <t>Fashion</t>
        </is>
      </c>
      <c r="D52" t="inlineStr">
        <is>
          <t>Ethnic Wear</t>
        </is>
      </c>
      <c r="E52" t="inlineStr">
        <is>
          <t>Zephyr</t>
        </is>
      </c>
      <c r="F52" t="inlineStr">
        <is>
          <t>1889.0</t>
        </is>
      </c>
      <c r="G52" t="inlineStr">
        <is>
          <t>1094.02</t>
        </is>
      </c>
      <c r="H52" t="inlineStr">
        <is>
          <t>2024-01-09</t>
        </is>
      </c>
    </row>
    <row r="53">
      <c r="A53" t="inlineStr">
        <is>
          <t>P0049</t>
        </is>
      </c>
      <c r="B53" t="inlineStr">
        <is>
          <t>Kriti Outdoor 522</t>
        </is>
      </c>
      <c r="C53" t="inlineStr">
        <is>
          <t>Sports</t>
        </is>
      </c>
      <c r="D53" t="inlineStr">
        <is>
          <t>Outdoor</t>
        </is>
      </c>
      <c r="E53" t="inlineStr">
        <is>
          <t>Kriti</t>
        </is>
      </c>
      <c r="F53" t="inlineStr">
        <is>
          <t>1069.0</t>
        </is>
      </c>
      <c r="G53" t="inlineStr">
        <is>
          <t>714.24</t>
        </is>
      </c>
      <c r="H53" t="inlineStr">
        <is>
          <t>2022-07-22</t>
        </is>
      </c>
    </row>
    <row r="54">
      <c r="A54" t="inlineStr">
        <is>
          <t>P0050</t>
        </is>
      </c>
      <c r="B54" t="inlineStr">
        <is>
          <t>Aarav Smartphones 386</t>
        </is>
      </c>
      <c r="C54" t="inlineStr">
        <is>
          <t>Electronics</t>
        </is>
      </c>
      <c r="D54" t="inlineStr">
        <is>
          <t>Smartphones</t>
        </is>
      </c>
      <c r="E54" t="inlineStr">
        <is>
          <t>Aarav</t>
        </is>
      </c>
      <c r="F54" t="inlineStr">
        <is>
          <t>34669.0</t>
        </is>
      </c>
      <c r="G54" t="inlineStr">
        <is>
          <t>29305.44</t>
        </is>
      </c>
      <c r="H54" t="inlineStr">
        <is>
          <t>2024-11-12</t>
        </is>
      </c>
    </row>
    <row r="55">
      <c r="A55" t="inlineStr">
        <is>
          <t>P0051</t>
        </is>
      </c>
      <c r="B55" t="inlineStr">
        <is>
          <t>Aarav Ethnic Wear 943</t>
        </is>
      </c>
      <c r="C55" t="inlineStr">
        <is>
          <t>Fashion</t>
        </is>
      </c>
      <c r="D55" t="inlineStr">
        <is>
          <t>Ethnic Wear</t>
        </is>
      </c>
      <c r="E55" t="inlineStr">
        <is>
          <t>Aarav</t>
        </is>
      </c>
      <c r="F55" t="inlineStr">
        <is>
          <t>1119.0</t>
        </is>
      </c>
      <c r="G55" t="inlineStr">
        <is>
          <t>476.4</t>
        </is>
      </c>
      <c r="H55" t="inlineStr">
        <is>
          <t>2024-11-16</t>
        </is>
      </c>
    </row>
    <row r="56">
      <c r="A56" t="inlineStr">
        <is>
          <t>P0052</t>
        </is>
      </c>
      <c r="B56" t="inlineStr">
        <is>
          <t>Veltrix Wearables 614</t>
        </is>
      </c>
      <c r="C56" t="inlineStr">
        <is>
          <t>Electronics</t>
        </is>
      </c>
      <c r="D56" t="inlineStr">
        <is>
          <t>Wearables</t>
        </is>
      </c>
      <c r="E56" t="inlineStr">
        <is>
          <t>Veltrix</t>
        </is>
      </c>
      <c r="F56" t="inlineStr">
        <is>
          <t>4449.0</t>
        </is>
      </c>
      <c r="G56" t="inlineStr">
        <is>
          <t>3579.7</t>
        </is>
      </c>
      <c r="H56" t="inlineStr">
        <is>
          <t>2022-03-13</t>
        </is>
      </c>
    </row>
    <row r="57">
      <c r="A57" t="inlineStr">
        <is>
          <t>P0053</t>
        </is>
      </c>
      <c r="B57" t="inlineStr">
        <is>
          <t>Zephyr Children 142</t>
        </is>
      </c>
      <c r="C57" t="inlineStr">
        <is>
          <t>BOOKS</t>
        </is>
      </c>
      <c r="D57" t="inlineStr">
        <is>
          <t>Children</t>
        </is>
      </c>
      <c r="E57" t="inlineStr">
        <is>
          <t>Zephyr</t>
        </is>
      </c>
      <c r="F57" t="inlineStr">
        <is>
          <t>419.0</t>
        </is>
      </c>
      <c r="G57" t="inlineStr">
        <is>
          <t>271.05</t>
        </is>
      </c>
      <c r="H57" t="inlineStr">
        <is>
          <t>2022-02-25</t>
        </is>
      </c>
    </row>
    <row r="58">
      <c r="A58" t="inlineStr">
        <is>
          <t>P0054</t>
        </is>
      </c>
      <c r="B58" t="inlineStr">
        <is>
          <t>Veltrix Fragrance 907</t>
        </is>
      </c>
      <c r="C58" t="inlineStr">
        <is>
          <t>Beauty</t>
        </is>
      </c>
      <c r="D58" t="inlineStr">
        <is>
          <t>Fragrance</t>
        </is>
      </c>
      <c r="E58" t="inlineStr">
        <is>
          <t>Veltrix</t>
        </is>
      </c>
      <c r="F58" t="inlineStr">
        <is>
          <t>579.0</t>
        </is>
      </c>
      <c r="G58" t="inlineStr">
        <is>
          <t>265.81</t>
        </is>
      </c>
      <c r="H58" t="inlineStr">
        <is>
          <t>2024-02-04</t>
        </is>
      </c>
    </row>
    <row r="59">
      <c r="A59" t="inlineStr">
        <is>
          <t>P0055</t>
        </is>
      </c>
      <c r="B59" t="inlineStr">
        <is>
          <t>UrbanLeaf Outdoor 307</t>
        </is>
      </c>
      <c r="C59" t="inlineStr">
        <is>
          <t>Sports</t>
        </is>
      </c>
      <c r="D59" t="inlineStr">
        <is>
          <t>Outdoor</t>
        </is>
      </c>
      <c r="E59" t="inlineStr">
        <is>
          <t>UrbanLeaf</t>
        </is>
      </c>
      <c r="F59" t="inlineStr">
        <is>
          <t>2499.0</t>
        </is>
      </c>
      <c r="G59" t="inlineStr">
        <is>
          <t>1522.19</t>
        </is>
      </c>
      <c r="H59" t="inlineStr">
        <is>
          <t>2023-04-02</t>
        </is>
      </c>
    </row>
    <row r="60">
      <c r="A60" t="inlineStr">
        <is>
          <t>P0056</t>
        </is>
      </c>
      <c r="B60" t="inlineStr">
        <is>
          <t>Nexora Fiction 246</t>
        </is>
      </c>
      <c r="C60" t="inlineStr">
        <is>
          <t>Books</t>
        </is>
      </c>
      <c r="D60" t="inlineStr">
        <is>
          <t>Fiction</t>
        </is>
      </c>
      <c r="E60" t="inlineStr">
        <is>
          <t>Nexora</t>
        </is>
      </c>
      <c r="F60" t="inlineStr">
        <is>
          <t>599.0</t>
        </is>
      </c>
      <c r="G60" t="inlineStr">
        <is>
          <t>436.92</t>
        </is>
      </c>
      <c r="H60" t="inlineStr">
        <is>
          <t>2022-01-02</t>
        </is>
      </c>
    </row>
    <row r="61">
      <c r="A61" t="inlineStr">
        <is>
          <t>P0057</t>
        </is>
      </c>
      <c r="B61" t="inlineStr">
        <is>
          <t>Aarav Cookware 468</t>
        </is>
      </c>
      <c r="C61" t="inlineStr">
        <is>
          <t>Home &amp; Kitchen</t>
        </is>
      </c>
      <c r="D61" t="inlineStr">
        <is>
          <t>Cookware</t>
        </is>
      </c>
      <c r="E61" t="inlineStr">
        <is>
          <t>Aarav</t>
        </is>
      </c>
      <c r="F61" t="inlineStr">
        <is>
          <t>₹679.00</t>
        </is>
      </c>
      <c r="G61" t="inlineStr">
        <is>
          <t>407.38</t>
        </is>
      </c>
      <c r="H61" t="inlineStr">
        <is>
          <t>2023-04-18</t>
        </is>
      </c>
    </row>
    <row r="62">
      <c r="A62" t="inlineStr">
        <is>
          <t>P0058</t>
        </is>
      </c>
      <c r="B62" t="inlineStr">
        <is>
          <t>Mitti Makeup 305</t>
        </is>
      </c>
      <c r="C62" t="inlineStr">
        <is>
          <t>Beauty</t>
        </is>
      </c>
      <c r="D62" t="inlineStr">
        <is>
          <t>Makeup</t>
        </is>
      </c>
      <c r="E62" t="inlineStr">
        <is>
          <t>Mitti</t>
        </is>
      </c>
      <c r="F62" t="inlineStr">
        <is>
          <t>319.0</t>
        </is>
      </c>
      <c r="G62" t="inlineStr">
        <is>
          <t>156.01</t>
        </is>
      </c>
      <c r="H62" t="inlineStr">
        <is>
          <t>2022-12-20</t>
        </is>
      </c>
    </row>
    <row r="63">
      <c r="A63" t="inlineStr">
        <is>
          <t>P0059</t>
        </is>
      </c>
      <c r="B63" t="inlineStr">
        <is>
          <t>UrbanLeaf Audio 399</t>
        </is>
      </c>
      <c r="C63" t="inlineStr">
        <is>
          <t>Electronics</t>
        </is>
      </c>
      <c r="D63" t="inlineStr">
        <is>
          <t>Audio</t>
        </is>
      </c>
      <c r="E63" t="inlineStr">
        <is>
          <t>UrbanLeaf</t>
        </is>
      </c>
      <c r="F63" t="inlineStr">
        <is>
          <t>2339.0</t>
        </is>
      </c>
      <c r="G63" t="inlineStr">
        <is>
          <t>1984.23</t>
        </is>
      </c>
      <c r="H63" t="inlineStr">
        <is>
          <t>2022-09-07</t>
        </is>
      </c>
    </row>
    <row r="64">
      <c r="A64" t="inlineStr">
        <is>
          <t>P0060</t>
        </is>
      </c>
      <c r="B64" t="inlineStr">
        <is>
          <t>Trendo Wearables 544</t>
        </is>
      </c>
      <c r="C64" t="inlineStr">
        <is>
          <t>Electronics</t>
        </is>
      </c>
      <c r="D64" t="inlineStr">
        <is>
          <t>Wearables</t>
        </is>
      </c>
      <c r="E64" t="inlineStr">
        <is>
          <t>Trendo</t>
        </is>
      </c>
      <c r="F64" t="inlineStr">
        <is>
          <t>17949.0</t>
        </is>
      </c>
      <c r="G64" t="inlineStr">
        <is>
          <t>14087.4</t>
        </is>
      </c>
      <c r="H64" t="inlineStr">
        <is>
          <t>2023-05-20</t>
        </is>
      </c>
    </row>
    <row r="65">
      <c r="A65" t="inlineStr">
        <is>
          <t>P0061</t>
        </is>
      </c>
      <c r="B65" t="inlineStr">
        <is>
          <t>Orbit Fragrance 386</t>
        </is>
      </c>
      <c r="C65" t="inlineStr">
        <is>
          <t>Beauty</t>
        </is>
      </c>
      <c r="D65" t="inlineStr">
        <is>
          <t>Fragrance</t>
        </is>
      </c>
      <c r="E65" t="inlineStr">
        <is>
          <t>Orbit</t>
        </is>
      </c>
      <c r="F65" t="inlineStr">
        <is>
          <t>619.0</t>
        </is>
      </c>
      <c r="G65" t="inlineStr">
        <is>
          <t>282.95</t>
        </is>
      </c>
      <c r="H65" t="inlineStr">
        <is>
          <t>2022-06-01</t>
        </is>
      </c>
    </row>
    <row r="66">
      <c r="A66" t="inlineStr">
        <is>
          <t>P0062</t>
        </is>
      </c>
      <c r="B66" t="inlineStr">
        <is>
          <t>Vayu Cookware 834</t>
        </is>
      </c>
      <c r="C66" t="inlineStr">
        <is>
          <t>Home &amp; Kitchen</t>
        </is>
      </c>
      <c r="D66" t="inlineStr">
        <is>
          <t>Cookware</t>
        </is>
      </c>
      <c r="E66" t="inlineStr">
        <is>
          <t>Vayu</t>
        </is>
      </c>
      <c r="F66" t="inlineStr">
        <is>
          <t>2039.0</t>
        </is>
      </c>
      <c r="G66" t="inlineStr">
        <is>
          <t>1179.05</t>
        </is>
      </c>
      <c r="H66" t="inlineStr">
        <is>
          <t>2022-02-04</t>
        </is>
      </c>
    </row>
    <row r="67">
      <c r="A67" t="inlineStr">
        <is>
          <t>P0063</t>
        </is>
      </c>
      <c r="B67" t="inlineStr">
        <is>
          <t>Veltrix Skincare 179</t>
        </is>
      </c>
      <c r="C67" t="inlineStr">
        <is>
          <t>Beauty</t>
        </is>
      </c>
      <c r="D67" t="inlineStr">
        <is>
          <t>Skincare</t>
        </is>
      </c>
      <c r="E67" t="inlineStr">
        <is>
          <t>Veltrix</t>
        </is>
      </c>
      <c r="F67" t="inlineStr">
        <is>
          <t>159.0</t>
        </is>
      </c>
      <c r="G67" t="inlineStr">
        <is>
          <t>77.31</t>
        </is>
      </c>
      <c r="H67" t="inlineStr">
        <is>
          <t>2023-09-16</t>
        </is>
      </c>
    </row>
    <row r="68">
      <c r="A68" t="inlineStr">
        <is>
          <t>P0064</t>
        </is>
      </c>
      <c r="B68" t="inlineStr">
        <is>
          <t>Lumio Fitness 352</t>
        </is>
      </c>
      <c r="C68" t="inlineStr">
        <is>
          <t>sports</t>
        </is>
      </c>
      <c r="D68" t="inlineStr">
        <is>
          <t>Fitness</t>
        </is>
      </c>
      <c r="E68" t="inlineStr">
        <is>
          <t>Lumio</t>
        </is>
      </c>
      <c r="F68" t="inlineStr">
        <is>
          <t>359.0</t>
        </is>
      </c>
      <c r="G68" t="inlineStr">
        <is>
          <t>197.71</t>
        </is>
      </c>
      <c r="H68" t="inlineStr">
        <is>
          <t>2024-07-23</t>
        </is>
      </c>
    </row>
    <row r="69">
      <c r="A69" t="inlineStr">
        <is>
          <t>P0065</t>
        </is>
      </c>
      <c r="B69" t="inlineStr">
        <is>
          <t>Lumio Makeup 994</t>
        </is>
      </c>
      <c r="C69" t="inlineStr">
        <is>
          <t>Beauty</t>
        </is>
      </c>
      <c r="D69" t="inlineStr">
        <is>
          <t>Makeup</t>
        </is>
      </c>
      <c r="E69" t="inlineStr">
        <is>
          <t>Lumio</t>
        </is>
      </c>
      <c r="F69" t="inlineStr">
        <is>
          <t>819.0</t>
        </is>
      </c>
      <c r="G69" t="inlineStr">
        <is>
          <t>463.51</t>
        </is>
      </c>
      <c r="H69" t="inlineStr">
        <is>
          <t>2024-07-25</t>
        </is>
      </c>
    </row>
    <row r="70">
      <c r="A70" t="inlineStr">
        <is>
          <t>P0066</t>
        </is>
      </c>
      <c r="B70" t="inlineStr">
        <is>
          <t>Solace Appliances 970</t>
        </is>
      </c>
      <c r="C70" t="inlineStr">
        <is>
          <t>Home &amp; Kitchen</t>
        </is>
      </c>
      <c r="D70" t="inlineStr">
        <is>
          <t>Appliances</t>
        </is>
      </c>
      <c r="E70" t="inlineStr">
        <is>
          <t>Solace</t>
        </is>
      </c>
      <c r="F70" t="inlineStr">
        <is>
          <t>1419.0</t>
        </is>
      </c>
      <c r="G70" t="inlineStr">
        <is>
          <t>877.18</t>
        </is>
      </c>
      <c r="H70" t="inlineStr">
        <is>
          <t>2023-10-23</t>
        </is>
      </c>
    </row>
    <row r="71">
      <c r="A71" t="inlineStr">
        <is>
          <t>P0067</t>
        </is>
      </c>
      <c r="B71" t="inlineStr">
        <is>
          <t>Ember Decor 233</t>
        </is>
      </c>
      <c r="C71" t="inlineStr">
        <is>
          <t>Home &amp; Kitchen</t>
        </is>
      </c>
      <c r="D71" t="inlineStr">
        <is>
          <t>Decor</t>
        </is>
      </c>
      <c r="E71" t="inlineStr">
        <is>
          <t>Ember</t>
        </is>
      </c>
      <c r="F71" t="inlineStr">
        <is>
          <t>4469.0</t>
        </is>
      </c>
      <c r="G71" t="inlineStr">
        <is>
          <t>3003.05</t>
        </is>
      </c>
      <c r="H71" t="inlineStr">
        <is>
          <t>2022-12-15</t>
        </is>
      </c>
    </row>
    <row r="72">
      <c r="A72" t="inlineStr">
        <is>
          <t>P0068</t>
        </is>
      </c>
      <c r="B72" t="inlineStr">
        <is>
          <t>Mitti Footwear 563</t>
        </is>
      </c>
      <c r="C72" t="inlineStr">
        <is>
          <t>fashion</t>
        </is>
      </c>
      <c r="D72" t="inlineStr">
        <is>
          <t>Footwear</t>
        </is>
      </c>
      <c r="E72" t="inlineStr">
        <is>
          <t>Mitti</t>
        </is>
      </c>
      <c r="F72" t="inlineStr">
        <is>
          <t>1699.0</t>
        </is>
      </c>
      <c r="G72" t="inlineStr">
        <is>
          <t>772.39</t>
        </is>
      </c>
      <c r="H72" t="inlineStr">
        <is>
          <t>2023-03-30</t>
        </is>
      </c>
    </row>
    <row r="73">
      <c r="A73" t="inlineStr">
        <is>
          <t>P0069</t>
        </is>
      </c>
      <c r="B73" t="inlineStr">
        <is>
          <t>Trendo Wearables 761</t>
        </is>
      </c>
      <c r="C73" t="inlineStr">
        <is>
          <t>electronics</t>
        </is>
      </c>
      <c r="D73" t="inlineStr">
        <is>
          <t>Wearables</t>
        </is>
      </c>
      <c r="E73" t="inlineStr">
        <is>
          <t>Trendo</t>
        </is>
      </c>
      <c r="F73" t="inlineStr">
        <is>
          <t>₹15,969.00</t>
        </is>
      </c>
      <c r="G73" t="inlineStr">
        <is>
          <t>12503.46</t>
        </is>
      </c>
      <c r="H73" t="inlineStr">
        <is>
          <t>2023-01-15</t>
        </is>
      </c>
    </row>
    <row r="74">
      <c r="A74" t="inlineStr">
        <is>
          <t>P0070</t>
        </is>
      </c>
      <c r="B74" t="inlineStr">
        <is>
          <t xml:space="preserve">  Nexora Appliances 859</t>
        </is>
      </c>
      <c r="C74" t="inlineStr">
        <is>
          <t>Home &amp; Kitchen</t>
        </is>
      </c>
      <c r="D74" t="inlineStr">
        <is>
          <t>Appliances</t>
        </is>
      </c>
      <c r="E74" t="inlineStr">
        <is>
          <t>Nexora</t>
        </is>
      </c>
      <c r="F74" t="inlineStr">
        <is>
          <t>1149.0</t>
        </is>
      </c>
      <c r="H74" t="inlineStr">
        <is>
          <t>2024-02-15</t>
        </is>
      </c>
    </row>
    <row r="75">
      <c r="A75" t="inlineStr">
        <is>
          <t>P0071</t>
        </is>
      </c>
      <c r="B75" t="inlineStr">
        <is>
          <t>Orbit Women Apparel 232</t>
        </is>
      </c>
      <c r="C75" t="inlineStr">
        <is>
          <t>Fashion</t>
        </is>
      </c>
      <c r="D75" t="inlineStr">
        <is>
          <t>Women Apparel</t>
        </is>
      </c>
      <c r="E75" t="inlineStr">
        <is>
          <t>Orbit</t>
        </is>
      </c>
      <c r="F75" t="inlineStr">
        <is>
          <t>2939.0</t>
        </is>
      </c>
      <c r="G75" t="inlineStr">
        <is>
          <t>1652.9</t>
        </is>
      </c>
      <c r="H75" t="inlineStr">
        <is>
          <t>2023-10-13</t>
        </is>
      </c>
    </row>
    <row r="76">
      <c r="A76" t="inlineStr">
        <is>
          <t>P0072</t>
        </is>
      </c>
      <c r="B76" t="inlineStr">
        <is>
          <t>Kavya Appliances 154</t>
        </is>
      </c>
      <c r="C76" t="inlineStr">
        <is>
          <t>Home &amp; Kitchen</t>
        </is>
      </c>
      <c r="D76" t="inlineStr">
        <is>
          <t>Appliances</t>
        </is>
      </c>
      <c r="E76" t="inlineStr">
        <is>
          <t>Kavya</t>
        </is>
      </c>
      <c r="F76" t="inlineStr">
        <is>
          <t>2119.0</t>
        </is>
      </c>
      <c r="G76" t="inlineStr">
        <is>
          <t>1385.75</t>
        </is>
      </c>
      <c r="H76" t="inlineStr">
        <is>
          <t>2022-07-09</t>
        </is>
      </c>
    </row>
    <row r="77">
      <c r="A77" t="inlineStr">
        <is>
          <t>P0073</t>
        </is>
      </c>
      <c r="B77" t="inlineStr">
        <is>
          <t>Aarav Children 930</t>
        </is>
      </c>
      <c r="C77" t="inlineStr">
        <is>
          <t>Books</t>
        </is>
      </c>
      <c r="D77" t="inlineStr">
        <is>
          <t>Children</t>
        </is>
      </c>
      <c r="E77" t="inlineStr">
        <is>
          <t>Aarav</t>
        </is>
      </c>
      <c r="F77" t="inlineStr">
        <is>
          <t>269.0</t>
        </is>
      </c>
      <c r="G77" t="inlineStr">
        <is>
          <t>161.56</t>
        </is>
      </c>
      <c r="H77" t="inlineStr">
        <is>
          <t>2022-01-19</t>
        </is>
      </c>
    </row>
    <row r="78">
      <c r="A78" t="inlineStr">
        <is>
          <t>P0074</t>
        </is>
      </c>
      <c r="B78" t="inlineStr">
        <is>
          <t>Ember Footwear 614</t>
        </is>
      </c>
      <c r="C78" t="inlineStr">
        <is>
          <t>Fashion</t>
        </is>
      </c>
      <c r="D78" t="inlineStr">
        <is>
          <t>Footwear</t>
        </is>
      </c>
      <c r="E78" t="inlineStr">
        <is>
          <t>Ember</t>
        </is>
      </c>
      <c r="F78" t="inlineStr">
        <is>
          <t>2219.0</t>
        </is>
      </c>
      <c r="G78" t="inlineStr">
        <is>
          <t>977.04</t>
        </is>
      </c>
      <c r="H78" t="inlineStr">
        <is>
          <t>2024-09-09</t>
        </is>
      </c>
    </row>
    <row r="79">
      <c r="A79" t="inlineStr">
        <is>
          <t>P0075</t>
        </is>
      </c>
      <c r="B79" t="inlineStr">
        <is>
          <t>Vayu Smartphones 263</t>
        </is>
      </c>
      <c r="C79" t="inlineStr">
        <is>
          <t>Electronics</t>
        </is>
      </c>
      <c r="D79" t="inlineStr">
        <is>
          <t>Smartphones</t>
        </is>
      </c>
      <c r="E79" t="inlineStr">
        <is>
          <t>Vayu</t>
        </is>
      </c>
      <c r="F79" t="inlineStr">
        <is>
          <t>7499.0</t>
        </is>
      </c>
      <c r="G79" t="inlineStr">
        <is>
          <t>6315.5</t>
        </is>
      </c>
      <c r="H79" t="inlineStr">
        <is>
          <t>2022-10-27</t>
        </is>
      </c>
    </row>
    <row r="80">
      <c r="A80" t="inlineStr">
        <is>
          <t>P0076</t>
        </is>
      </c>
      <c r="B80" t="inlineStr">
        <is>
          <t>Nexora Ethnic Wear 408</t>
        </is>
      </c>
      <c r="C80" t="inlineStr">
        <is>
          <t>Fashion</t>
        </is>
      </c>
      <c r="D80" t="inlineStr">
        <is>
          <t>Ethnic Wear</t>
        </is>
      </c>
      <c r="E80" t="inlineStr">
        <is>
          <t>Nexora</t>
        </is>
      </c>
      <c r="F80" t="inlineStr">
        <is>
          <t>609.0</t>
        </is>
      </c>
      <c r="G80" t="inlineStr">
        <is>
          <t>284.5</t>
        </is>
      </c>
      <c r="H80" t="inlineStr">
        <is>
          <t>2023-12-28</t>
        </is>
      </c>
    </row>
    <row r="81">
      <c r="A81" t="inlineStr">
        <is>
          <t>P0077</t>
        </is>
      </c>
      <c r="B81" t="inlineStr">
        <is>
          <t>Kriti Accessories 240</t>
        </is>
      </c>
      <c r="C81" t="inlineStr">
        <is>
          <t>Fashion</t>
        </is>
      </c>
      <c r="D81" t="inlineStr">
        <is>
          <t>Accessories</t>
        </is>
      </c>
      <c r="E81" t="inlineStr">
        <is>
          <t>Kriti</t>
        </is>
      </c>
      <c r="F81" t="inlineStr">
        <is>
          <t>1209.0</t>
        </is>
      </c>
      <c r="G81" t="inlineStr">
        <is>
          <t>623.01</t>
        </is>
      </c>
      <c r="H81" t="inlineStr">
        <is>
          <t>2022-09-11</t>
        </is>
      </c>
    </row>
    <row r="82">
      <c r="A82" t="inlineStr">
        <is>
          <t>P0078</t>
        </is>
      </c>
      <c r="B82" t="inlineStr">
        <is>
          <t>Kriti Fragrance 266</t>
        </is>
      </c>
      <c r="C82" t="inlineStr">
        <is>
          <t>beauty</t>
        </is>
      </c>
      <c r="D82" t="inlineStr">
        <is>
          <t>Fragrance</t>
        </is>
      </c>
      <c r="E82" t="inlineStr">
        <is>
          <t>Kriti</t>
        </is>
      </c>
      <c r="F82" t="inlineStr">
        <is>
          <t>609.0</t>
        </is>
      </c>
      <c r="G82" t="inlineStr">
        <is>
          <t>329.84</t>
        </is>
      </c>
      <c r="H82" t="inlineStr">
        <is>
          <t>2023-08-30</t>
        </is>
      </c>
    </row>
    <row r="83">
      <c r="A83" t="inlineStr">
        <is>
          <t>P0079</t>
        </is>
      </c>
      <c r="B83" t="inlineStr">
        <is>
          <t>Haveli Furnishing 786</t>
        </is>
      </c>
      <c r="C83" t="inlineStr">
        <is>
          <t>Home &amp; Kitchen</t>
        </is>
      </c>
      <c r="D83" t="inlineStr">
        <is>
          <t>Furnishing</t>
        </is>
      </c>
      <c r="E83" t="inlineStr">
        <is>
          <t>Haveli</t>
        </is>
      </c>
      <c r="F83" t="inlineStr">
        <is>
          <t>2439.0</t>
        </is>
      </c>
      <c r="G83" t="inlineStr">
        <is>
          <t>1606.97</t>
        </is>
      </c>
      <c r="H83" t="inlineStr">
        <is>
          <t>2023-09-13</t>
        </is>
      </c>
    </row>
    <row r="84">
      <c r="A84" t="inlineStr">
        <is>
          <t>P0080</t>
        </is>
      </c>
      <c r="B84" t="inlineStr">
        <is>
          <t>Mitti Non-Fiction 930</t>
        </is>
      </c>
      <c r="C84" t="inlineStr">
        <is>
          <t>Books</t>
        </is>
      </c>
      <c r="D84" t="inlineStr">
        <is>
          <t>Non-Fiction</t>
        </is>
      </c>
      <c r="E84" t="inlineStr">
        <is>
          <t>Mitti</t>
        </is>
      </c>
      <c r="F84" t="inlineStr">
        <is>
          <t>269.0</t>
        </is>
      </c>
      <c r="G84" t="inlineStr">
        <is>
          <t>178.32</t>
        </is>
      </c>
      <c r="H84" t="inlineStr">
        <is>
          <t>2023-07-18</t>
        </is>
      </c>
    </row>
    <row r="85">
      <c r="A85" t="inlineStr">
        <is>
          <t>P0081</t>
        </is>
      </c>
      <c r="B85" t="inlineStr">
        <is>
          <t>Nexora Fragrance 484</t>
        </is>
      </c>
      <c r="C85" t="inlineStr">
        <is>
          <t>Beauty</t>
        </is>
      </c>
      <c r="D85" t="inlineStr">
        <is>
          <t>Fragrance</t>
        </is>
      </c>
      <c r="E85" t="inlineStr">
        <is>
          <t>Nexora</t>
        </is>
      </c>
      <c r="F85" t="inlineStr">
        <is>
          <t>₹419.00</t>
        </is>
      </c>
      <c r="G85" t="inlineStr">
        <is>
          <t>221.25</t>
        </is>
      </c>
      <c r="H85" t="inlineStr">
        <is>
          <t>2023-03-23</t>
        </is>
      </c>
    </row>
    <row r="86">
      <c r="A86" t="inlineStr">
        <is>
          <t>P0082</t>
        </is>
      </c>
      <c r="B86" t="inlineStr">
        <is>
          <t>Veltrix Decor 243</t>
        </is>
      </c>
      <c r="C86" t="inlineStr">
        <is>
          <t>Home &amp; Kitchen</t>
        </is>
      </c>
      <c r="D86" t="inlineStr">
        <is>
          <t>Decor</t>
        </is>
      </c>
      <c r="E86" t="inlineStr">
        <is>
          <t>Veltrix</t>
        </is>
      </c>
      <c r="F86" t="inlineStr">
        <is>
          <t>2309.0</t>
        </is>
      </c>
      <c r="G86" t="inlineStr">
        <is>
          <t>1406.76</t>
        </is>
      </c>
      <c r="H86" t="inlineStr">
        <is>
          <t>2024-01-18</t>
        </is>
      </c>
    </row>
    <row r="87">
      <c r="A87" t="inlineStr">
        <is>
          <t>P0083</t>
        </is>
      </c>
      <c r="B87" t="inlineStr">
        <is>
          <t>Kavya Non-Fiction 713</t>
        </is>
      </c>
      <c r="C87" t="inlineStr">
        <is>
          <t>Books</t>
        </is>
      </c>
      <c r="D87" t="inlineStr">
        <is>
          <t>Non-Fiction</t>
        </is>
      </c>
      <c r="E87" t="inlineStr">
        <is>
          <t>Kavya</t>
        </is>
      </c>
      <c r="F87" t="inlineStr">
        <is>
          <t>289.0</t>
        </is>
      </c>
      <c r="G87" t="inlineStr">
        <is>
          <t>181.14</t>
        </is>
      </c>
      <c r="H87" t="inlineStr">
        <is>
          <t>2022-08-07</t>
        </is>
      </c>
    </row>
    <row r="88">
      <c r="A88" t="inlineStr">
        <is>
          <t>P0084</t>
        </is>
      </c>
      <c r="B88" t="inlineStr">
        <is>
          <t>Kriti Accessories 408</t>
        </is>
      </c>
      <c r="C88" t="inlineStr">
        <is>
          <t>Electronics</t>
        </is>
      </c>
      <c r="D88" t="inlineStr">
        <is>
          <t>Accessories</t>
        </is>
      </c>
      <c r="E88" t="inlineStr">
        <is>
          <t>Kriti</t>
        </is>
      </c>
      <c r="F88" t="inlineStr">
        <is>
          <t>₹11,979.00</t>
        </is>
      </c>
      <c r="G88" t="inlineStr">
        <is>
          <t>9597.75</t>
        </is>
      </c>
      <c r="H88" t="inlineStr">
        <is>
          <t>2023-05-30</t>
        </is>
      </c>
    </row>
    <row r="89">
      <c r="A89" t="inlineStr">
        <is>
          <t>P0085</t>
        </is>
      </c>
      <c r="B89" t="inlineStr">
        <is>
          <t>Orbit Accessories 471</t>
        </is>
      </c>
      <c r="C89" t="inlineStr">
        <is>
          <t>Electronics</t>
        </is>
      </c>
      <c r="D89" t="inlineStr">
        <is>
          <t>Accessories</t>
        </is>
      </c>
      <c r="E89" t="inlineStr">
        <is>
          <t>Orbit</t>
        </is>
      </c>
      <c r="F89" t="inlineStr">
        <is>
          <t>9239.0</t>
        </is>
      </c>
      <c r="G89" t="inlineStr">
        <is>
          <t>7556.63</t>
        </is>
      </c>
      <c r="H89" t="inlineStr">
        <is>
          <t>2023-07-21</t>
        </is>
      </c>
    </row>
    <row r="90">
      <c r="A90" t="inlineStr">
        <is>
          <t>P0086</t>
        </is>
      </c>
      <c r="B90" t="inlineStr">
        <is>
          <t>Orbit Smartphones 953</t>
        </is>
      </c>
      <c r="C90" t="inlineStr">
        <is>
          <t>Electronics</t>
        </is>
      </c>
      <c r="D90" t="inlineStr">
        <is>
          <t>Smartphones</t>
        </is>
      </c>
      <c r="E90" t="inlineStr">
        <is>
          <t>Orbit</t>
        </is>
      </c>
      <c r="F90" t="inlineStr">
        <is>
          <t>1349.0</t>
        </is>
      </c>
      <c r="G90" t="inlineStr">
        <is>
          <t>1157.84</t>
        </is>
      </c>
      <c r="H90" t="inlineStr">
        <is>
          <t>2023-09-17</t>
        </is>
      </c>
    </row>
    <row r="91">
      <c r="A91" t="inlineStr">
        <is>
          <t>P0087</t>
        </is>
      </c>
      <c r="B91" t="inlineStr">
        <is>
          <t>Veltrix Outdoor 874</t>
        </is>
      </c>
      <c r="C91" t="inlineStr">
        <is>
          <t>Sports</t>
        </is>
      </c>
      <c r="D91" t="inlineStr">
        <is>
          <t>Outdoor</t>
        </is>
      </c>
      <c r="E91" t="inlineStr">
        <is>
          <t>Veltrix</t>
        </is>
      </c>
      <c r="F91" t="inlineStr">
        <is>
          <t>1179.0</t>
        </is>
      </c>
      <c r="G91" t="inlineStr">
        <is>
          <t>801.53</t>
        </is>
      </c>
      <c r="H91" t="inlineStr">
        <is>
          <t>2024-05-23</t>
        </is>
      </c>
    </row>
    <row r="92">
      <c r="A92" t="inlineStr">
        <is>
          <t>P0088</t>
        </is>
      </c>
      <c r="B92" t="inlineStr">
        <is>
          <t>Veltrix Furnishing 509</t>
        </is>
      </c>
      <c r="C92" t="inlineStr">
        <is>
          <t>Home &amp; Kitchen</t>
        </is>
      </c>
      <c r="D92" t="inlineStr">
        <is>
          <t>Furnishing</t>
        </is>
      </c>
      <c r="E92" t="inlineStr">
        <is>
          <t>Veltrix</t>
        </is>
      </c>
      <c r="F92" t="inlineStr">
        <is>
          <t>5639.0</t>
        </is>
      </c>
      <c r="G92" t="inlineStr">
        <is>
          <t>3730.42</t>
        </is>
      </c>
      <c r="H92" t="inlineStr">
        <is>
          <t>2022-01-26</t>
        </is>
      </c>
    </row>
    <row r="93">
      <c r="A93" t="inlineStr">
        <is>
          <t>P0089</t>
        </is>
      </c>
      <c r="B93" t="inlineStr">
        <is>
          <t>Ember Laptops 937</t>
        </is>
      </c>
      <c r="C93" t="inlineStr">
        <is>
          <t>Electronics</t>
        </is>
      </c>
      <c r="D93" t="inlineStr">
        <is>
          <t>Laptops</t>
        </is>
      </c>
      <c r="E93" t="inlineStr">
        <is>
          <t>Ember</t>
        </is>
      </c>
      <c r="F93" t="inlineStr">
        <is>
          <t>9289.0</t>
        </is>
      </c>
      <c r="H93" t="inlineStr">
        <is>
          <t>2024-08-29</t>
        </is>
      </c>
    </row>
    <row r="94">
      <c r="A94" t="inlineStr">
        <is>
          <t>P0090</t>
        </is>
      </c>
      <c r="B94" t="inlineStr">
        <is>
          <t>Haveli Storage 613</t>
        </is>
      </c>
      <c r="C94" t="inlineStr">
        <is>
          <t>Home&amp;Kitchen</t>
        </is>
      </c>
      <c r="D94" t="inlineStr">
        <is>
          <t>Storage</t>
        </is>
      </c>
      <c r="E94" t="inlineStr">
        <is>
          <t>Haveli</t>
        </is>
      </c>
      <c r="F94" t="inlineStr">
        <is>
          <t>2409.0</t>
        </is>
      </c>
      <c r="G94" t="inlineStr">
        <is>
          <t>1544.92</t>
        </is>
      </c>
      <c r="H94" t="inlineStr">
        <is>
          <t>2023-09-29</t>
        </is>
      </c>
    </row>
    <row r="95">
      <c r="A95" t="inlineStr">
        <is>
          <t>P0091</t>
        </is>
      </c>
      <c r="B95" t="inlineStr">
        <is>
          <t>Haveli Laptops 553</t>
        </is>
      </c>
      <c r="C95" t="inlineStr">
        <is>
          <t>ELECTRONICS</t>
        </is>
      </c>
      <c r="D95" t="inlineStr">
        <is>
          <t>Laptops</t>
        </is>
      </c>
      <c r="E95" t="inlineStr">
        <is>
          <t>Haveli</t>
        </is>
      </c>
      <c r="F95" t="inlineStr">
        <is>
          <t>21529.0</t>
        </is>
      </c>
      <c r="G95" t="inlineStr">
        <is>
          <t>18806.4</t>
        </is>
      </c>
      <c r="H95" t="inlineStr">
        <is>
          <t>2023-05-28</t>
        </is>
      </c>
    </row>
    <row r="96">
      <c r="A96" t="inlineStr">
        <is>
          <t>P0092</t>
        </is>
      </c>
      <c r="B96" t="inlineStr">
        <is>
          <t>UrbanLeaf Fitness 791</t>
        </is>
      </c>
      <c r="C96" t="inlineStr">
        <is>
          <t>Sports</t>
        </is>
      </c>
      <c r="D96" t="inlineStr">
        <is>
          <t>Fitness</t>
        </is>
      </c>
      <c r="E96" t="inlineStr">
        <is>
          <t>UrbanLeaf</t>
        </is>
      </c>
      <c r="F96" t="inlineStr">
        <is>
          <t>₹1,639.00</t>
        </is>
      </c>
      <c r="G96" t="inlineStr">
        <is>
          <t>998.34</t>
        </is>
      </c>
      <c r="H96" t="inlineStr">
        <is>
          <t>2022-05-24</t>
        </is>
      </c>
    </row>
    <row r="97">
      <c r="A97" t="inlineStr">
        <is>
          <t>P0093</t>
        </is>
      </c>
      <c r="B97" t="inlineStr">
        <is>
          <t>Kavya Appliances 121</t>
        </is>
      </c>
      <c r="C97" t="inlineStr">
        <is>
          <t>Home &amp; Kitchen</t>
        </is>
      </c>
      <c r="D97" t="inlineStr">
        <is>
          <t>Appliances</t>
        </is>
      </c>
      <c r="E97" t="inlineStr">
        <is>
          <t>Kavya</t>
        </is>
      </c>
      <c r="F97" t="inlineStr">
        <is>
          <t>2529.0</t>
        </is>
      </c>
      <c r="G97" t="inlineStr">
        <is>
          <t>1519.73</t>
        </is>
      </c>
      <c r="H97" t="inlineStr">
        <is>
          <t>2024-11-11</t>
        </is>
      </c>
    </row>
    <row r="98">
      <c r="A98" t="inlineStr">
        <is>
          <t>P0094</t>
        </is>
      </c>
      <c r="B98" t="inlineStr">
        <is>
          <t>UrbanLeaf Ethnic Wear 625</t>
        </is>
      </c>
      <c r="C98" t="inlineStr">
        <is>
          <t>Fashion</t>
        </is>
      </c>
      <c r="D98" t="inlineStr">
        <is>
          <t>Ethnic Wear</t>
        </is>
      </c>
      <c r="E98" t="inlineStr">
        <is>
          <t>UrbanLeaf</t>
        </is>
      </c>
      <c r="F98" t="inlineStr">
        <is>
          <t>549.0</t>
        </is>
      </c>
      <c r="G98" t="inlineStr">
        <is>
          <t>296.77</t>
        </is>
      </c>
      <c r="H98" t="inlineStr">
        <is>
          <t>2024-08-22</t>
        </is>
      </c>
    </row>
    <row r="99">
      <c r="A99" t="inlineStr">
        <is>
          <t>P0095</t>
        </is>
      </c>
      <c r="B99" t="inlineStr">
        <is>
          <t>Solace Women Apparel 530</t>
        </is>
      </c>
      <c r="C99" t="inlineStr">
        <is>
          <t>fashion</t>
        </is>
      </c>
      <c r="D99" t="inlineStr">
        <is>
          <t>Women Apparel</t>
        </is>
      </c>
      <c r="E99" t="inlineStr">
        <is>
          <t>Solace</t>
        </is>
      </c>
      <c r="F99" t="inlineStr">
        <is>
          <t>2139.0</t>
        </is>
      </c>
      <c r="G99" t="inlineStr">
        <is>
          <t>961.96</t>
        </is>
      </c>
      <c r="H99" t="inlineStr">
        <is>
          <t>2023-07-26</t>
        </is>
      </c>
    </row>
    <row r="100">
      <c r="A100" t="inlineStr">
        <is>
          <t>P0096</t>
        </is>
      </c>
      <c r="B100" t="inlineStr">
        <is>
          <t>Zephyr Skincare 107</t>
        </is>
      </c>
      <c r="C100" t="inlineStr">
        <is>
          <t>Beauty</t>
        </is>
      </c>
      <c r="D100" t="inlineStr">
        <is>
          <t>Skincare</t>
        </is>
      </c>
      <c r="E100" t="inlineStr">
        <is>
          <t>Zephyr</t>
        </is>
      </c>
      <c r="F100" t="inlineStr">
        <is>
          <t>579.0</t>
        </is>
      </c>
      <c r="G100" t="inlineStr">
        <is>
          <t>264.47</t>
        </is>
      </c>
      <c r="H100" t="inlineStr">
        <is>
          <t>2023-06-12</t>
        </is>
      </c>
    </row>
    <row r="101">
      <c r="A101" t="inlineStr">
        <is>
          <t>P0097</t>
        </is>
      </c>
      <c r="B101" t="inlineStr">
        <is>
          <t xml:space="preserve">  Ember Men Apparel 894</t>
        </is>
      </c>
      <c r="C101" t="inlineStr">
        <is>
          <t>Fashion</t>
        </is>
      </c>
      <c r="D101" t="inlineStr">
        <is>
          <t>Men Apparel</t>
        </is>
      </c>
      <c r="E101" t="inlineStr">
        <is>
          <t>Ember</t>
        </is>
      </c>
      <c r="F101" t="inlineStr">
        <is>
          <t>1349.0</t>
        </is>
      </c>
      <c r="G101" t="inlineStr">
        <is>
          <t>673.53</t>
        </is>
      </c>
      <c r="H101" t="inlineStr">
        <is>
          <t>2022-05-02</t>
        </is>
      </c>
    </row>
    <row r="102">
      <c r="A102" t="inlineStr">
        <is>
          <t>P0098</t>
        </is>
      </c>
      <c r="B102" t="inlineStr">
        <is>
          <t>Solace Laptops 371</t>
        </is>
      </c>
      <c r="C102" t="inlineStr">
        <is>
          <t>Electronics</t>
        </is>
      </c>
      <c r="D102" t="inlineStr">
        <is>
          <t>Laptops</t>
        </is>
      </c>
      <c r="E102" t="inlineStr">
        <is>
          <t>Solace</t>
        </is>
      </c>
      <c r="F102" t="inlineStr">
        <is>
          <t>7379.0</t>
        </is>
      </c>
      <c r="H102" t="inlineStr">
        <is>
          <t>2024-08-17</t>
        </is>
      </c>
    </row>
    <row r="103">
      <c r="A103" t="inlineStr">
        <is>
          <t>P0099</t>
        </is>
      </c>
      <c r="B103" t="inlineStr">
        <is>
          <t>Vayu Wearables 419</t>
        </is>
      </c>
      <c r="C103" t="inlineStr">
        <is>
          <t>Electronics</t>
        </is>
      </c>
      <c r="D103" t="inlineStr">
        <is>
          <t>Wearables</t>
        </is>
      </c>
      <c r="E103" t="inlineStr">
        <is>
          <t>Vayu</t>
        </is>
      </c>
      <c r="F103" t="inlineStr">
        <is>
          <t>21119.0</t>
        </is>
      </c>
      <c r="G103" t="inlineStr">
        <is>
          <t>18547.48</t>
        </is>
      </c>
      <c r="H103" t="inlineStr">
        <is>
          <t>2024-11-09</t>
        </is>
      </c>
    </row>
    <row r="104">
      <c r="A104" t="inlineStr">
        <is>
          <t>P0100</t>
        </is>
      </c>
      <c r="B104" t="inlineStr">
        <is>
          <t>Veltrix Beverages 299</t>
        </is>
      </c>
      <c r="C104" t="inlineStr">
        <is>
          <t>Grocery</t>
        </is>
      </c>
      <c r="D104" t="inlineStr">
        <is>
          <t>Beverages</t>
        </is>
      </c>
      <c r="E104" t="inlineStr">
        <is>
          <t>Veltrix</t>
        </is>
      </c>
      <c r="F104" t="inlineStr">
        <is>
          <t>₹399.00</t>
        </is>
      </c>
      <c r="G104" t="inlineStr">
        <is>
          <t>303.07</t>
        </is>
      </c>
      <c r="H104" t="inlineStr">
        <is>
          <t>2023-08-29</t>
        </is>
      </c>
    </row>
    <row r="105">
      <c r="A105" t="inlineStr">
        <is>
          <t>P0101</t>
        </is>
      </c>
      <c r="B105" t="inlineStr">
        <is>
          <t>Veltrix Snacks 461</t>
        </is>
      </c>
      <c r="C105" t="inlineStr">
        <is>
          <t>Grocery</t>
        </is>
      </c>
      <c r="D105" t="inlineStr">
        <is>
          <t>Snacks</t>
        </is>
      </c>
      <c r="E105" t="inlineStr">
        <is>
          <t>Veltrix</t>
        </is>
      </c>
      <c r="F105" t="inlineStr">
        <is>
          <t>149.0</t>
        </is>
      </c>
      <c r="G105" t="inlineStr">
        <is>
          <t>119.23</t>
        </is>
      </c>
      <c r="H105" t="inlineStr">
        <is>
          <t>2023-08-17</t>
        </is>
      </c>
    </row>
    <row r="106">
      <c r="A106" t="inlineStr">
        <is>
          <t>P0102</t>
        </is>
      </c>
      <c r="B106" t="inlineStr">
        <is>
          <t>Kavya Team Sports 195</t>
        </is>
      </c>
      <c r="C106" t="inlineStr">
        <is>
          <t>Sports</t>
        </is>
      </c>
      <c r="D106" t="inlineStr">
        <is>
          <t>Team Sports</t>
        </is>
      </c>
      <c r="E106" t="inlineStr">
        <is>
          <t>Kavya</t>
        </is>
      </c>
      <c r="F106" t="inlineStr">
        <is>
          <t>1649.0</t>
        </is>
      </c>
      <c r="G106" t="inlineStr">
        <is>
          <t>946.6</t>
        </is>
      </c>
      <c r="H106" t="inlineStr">
        <is>
          <t>2024-07-21</t>
        </is>
      </c>
    </row>
    <row r="107">
      <c r="A107" t="inlineStr">
        <is>
          <t>P0103</t>
        </is>
      </c>
      <c r="B107" t="inlineStr">
        <is>
          <t>Lumio Women Apparel 862</t>
        </is>
      </c>
      <c r="C107" t="inlineStr">
        <is>
          <t>Fashion</t>
        </is>
      </c>
      <c r="D107" t="inlineStr">
        <is>
          <t>Women Apparel</t>
        </is>
      </c>
      <c r="E107" t="inlineStr">
        <is>
          <t>Lumio</t>
        </is>
      </c>
      <c r="F107" t="inlineStr">
        <is>
          <t>769.0</t>
        </is>
      </c>
      <c r="G107" t="inlineStr">
        <is>
          <t>359.4</t>
        </is>
      </c>
      <c r="H107" t="inlineStr">
        <is>
          <t>2023-02-11</t>
        </is>
      </c>
    </row>
    <row r="108">
      <c r="A108" t="inlineStr">
        <is>
          <t>P0104</t>
        </is>
      </c>
      <c r="B108" t="inlineStr">
        <is>
          <t>Haveli Personal Care 138</t>
        </is>
      </c>
      <c r="C108" t="inlineStr">
        <is>
          <t>grocery</t>
        </is>
      </c>
      <c r="D108" t="inlineStr">
        <is>
          <t>Personal Care</t>
        </is>
      </c>
      <c r="E108" t="inlineStr">
        <is>
          <t>Haveli</t>
        </is>
      </c>
      <c r="F108" t="inlineStr">
        <is>
          <t>369.0</t>
        </is>
      </c>
      <c r="G108" t="inlineStr">
        <is>
          <t>302.73</t>
        </is>
      </c>
      <c r="H108" t="inlineStr">
        <is>
          <t>2022-08-15</t>
        </is>
      </c>
    </row>
    <row r="109">
      <c r="A109" t="inlineStr">
        <is>
          <t>P0105</t>
        </is>
      </c>
      <c r="B109" t="inlineStr">
        <is>
          <t>Ember Team Sports 753</t>
        </is>
      </c>
      <c r="C109" t="inlineStr">
        <is>
          <t>Sports</t>
        </is>
      </c>
      <c r="D109" t="inlineStr">
        <is>
          <t>Team Sports</t>
        </is>
      </c>
      <c r="E109" t="inlineStr">
        <is>
          <t>Ember</t>
        </is>
      </c>
      <c r="F109" t="inlineStr">
        <is>
          <t>8319.0</t>
        </is>
      </c>
      <c r="G109" t="inlineStr">
        <is>
          <t>5693.68</t>
        </is>
      </c>
      <c r="H109" t="inlineStr">
        <is>
          <t>2022-04-20</t>
        </is>
      </c>
    </row>
    <row r="110">
      <c r="A110" t="inlineStr">
        <is>
          <t>P0106</t>
        </is>
      </c>
      <c r="B110" t="inlineStr">
        <is>
          <t>Solace Outdoor 684</t>
        </is>
      </c>
      <c r="C110" t="inlineStr">
        <is>
          <t>Sports</t>
        </is>
      </c>
      <c r="D110" t="inlineStr">
        <is>
          <t>Outdoor</t>
        </is>
      </c>
      <c r="E110" t="inlineStr">
        <is>
          <t>Solace</t>
        </is>
      </c>
      <c r="F110" t="inlineStr">
        <is>
          <t>679.0</t>
        </is>
      </c>
      <c r="G110" t="inlineStr">
        <is>
          <t>391.73</t>
        </is>
      </c>
      <c r="H110" t="inlineStr">
        <is>
          <t>2023-03-29</t>
        </is>
      </c>
    </row>
    <row r="111">
      <c r="A111" t="inlineStr">
        <is>
          <t>P0107</t>
        </is>
      </c>
      <c r="B111" t="inlineStr">
        <is>
          <t>Zephyr Cookware 220</t>
        </is>
      </c>
      <c r="C111" t="inlineStr">
        <is>
          <t>Home &amp; Kitchen</t>
        </is>
      </c>
      <c r="D111" t="inlineStr">
        <is>
          <t>Cookware</t>
        </is>
      </c>
      <c r="E111" t="inlineStr">
        <is>
          <t>Zephyr</t>
        </is>
      </c>
      <c r="F111" t="inlineStr">
        <is>
          <t>1089.0</t>
        </is>
      </c>
      <c r="G111" t="inlineStr">
        <is>
          <t>714.97</t>
        </is>
      </c>
      <c r="H111" t="inlineStr">
        <is>
          <t>2024-07-21</t>
        </is>
      </c>
    </row>
    <row r="112">
      <c r="A112" t="inlineStr">
        <is>
          <t>P0108</t>
        </is>
      </c>
      <c r="B112" t="inlineStr">
        <is>
          <t>Kriti Footwear 747</t>
        </is>
      </c>
      <c r="C112" t="inlineStr">
        <is>
          <t>Fashion</t>
        </is>
      </c>
      <c r="D112" t="inlineStr">
        <is>
          <t>Footwear</t>
        </is>
      </c>
      <c r="E112" t="inlineStr">
        <is>
          <t>Kriti</t>
        </is>
      </c>
      <c r="F112" t="inlineStr">
        <is>
          <t>729.0</t>
        </is>
      </c>
      <c r="G112" t="inlineStr">
        <is>
          <t>368.1</t>
        </is>
      </c>
      <c r="H112" t="inlineStr">
        <is>
          <t>2022-09-30</t>
        </is>
      </c>
    </row>
    <row r="113">
      <c r="A113" t="inlineStr">
        <is>
          <t>P0109</t>
        </is>
      </c>
      <c r="B113" t="inlineStr">
        <is>
          <t>UrbanLeaf Laptops 166</t>
        </is>
      </c>
      <c r="C113" t="inlineStr">
        <is>
          <t>Electronics</t>
        </is>
      </c>
      <c r="D113" t="inlineStr">
        <is>
          <t>Laptops</t>
        </is>
      </c>
      <c r="E113" t="inlineStr">
        <is>
          <t>UrbanLeaf</t>
        </is>
      </c>
      <c r="F113" t="inlineStr">
        <is>
          <t>6759.0</t>
        </is>
      </c>
      <c r="G113" t="inlineStr">
        <is>
          <t>5907.38</t>
        </is>
      </c>
      <c r="H113" t="inlineStr">
        <is>
          <t>2024-08-30</t>
        </is>
      </c>
    </row>
    <row r="114">
      <c r="A114" t="inlineStr">
        <is>
          <t>P0110</t>
        </is>
      </c>
      <c r="B114" t="inlineStr">
        <is>
          <t xml:space="preserve">  Mitti Staples 505</t>
        </is>
      </c>
      <c r="C114" t="inlineStr">
        <is>
          <t>Grocery</t>
        </is>
      </c>
      <c r="D114" t="inlineStr">
        <is>
          <t>Staples</t>
        </is>
      </c>
      <c r="E114" t="inlineStr">
        <is>
          <t>Mitti</t>
        </is>
      </c>
      <c r="F114" t="inlineStr">
        <is>
          <t>319.0</t>
        </is>
      </c>
      <c r="G114" t="inlineStr">
        <is>
          <t>250.03</t>
        </is>
      </c>
      <c r="H114" t="inlineStr">
        <is>
          <t>2023-08-04</t>
        </is>
      </c>
    </row>
    <row r="115">
      <c r="A115" t="inlineStr">
        <is>
          <t>P0111</t>
        </is>
      </c>
      <c r="B115" t="inlineStr">
        <is>
          <t>Aarav Appliances 423</t>
        </is>
      </c>
      <c r="C115" t="inlineStr">
        <is>
          <t>Home &amp; Kitchen</t>
        </is>
      </c>
      <c r="D115" t="inlineStr">
        <is>
          <t>Appliances</t>
        </is>
      </c>
      <c r="E115" t="inlineStr">
        <is>
          <t>Aarav</t>
        </is>
      </c>
      <c r="F115" t="inlineStr">
        <is>
          <t>1489.0</t>
        </is>
      </c>
      <c r="G115" t="inlineStr">
        <is>
          <t>848.38</t>
        </is>
      </c>
      <c r="H115" t="inlineStr">
        <is>
          <t>2022-05-18</t>
        </is>
      </c>
    </row>
    <row r="116">
      <c r="A116" t="inlineStr">
        <is>
          <t>P0112</t>
        </is>
      </c>
      <c r="B116" t="inlineStr">
        <is>
          <t>Ember Men Apparel 231</t>
        </is>
      </c>
      <c r="C116" t="inlineStr">
        <is>
          <t>Fashion</t>
        </is>
      </c>
      <c r="D116" t="inlineStr">
        <is>
          <t>Men Apparel</t>
        </is>
      </c>
      <c r="E116" t="inlineStr">
        <is>
          <t>Ember</t>
        </is>
      </c>
      <c r="F116" t="inlineStr">
        <is>
          <t>2619.0</t>
        </is>
      </c>
      <c r="G116" t="inlineStr">
        <is>
          <t>1499.41</t>
        </is>
      </c>
      <c r="H116" t="inlineStr">
        <is>
          <t>2022-06-29</t>
        </is>
      </c>
    </row>
    <row r="117">
      <c r="A117" t="inlineStr">
        <is>
          <t>P0113</t>
        </is>
      </c>
      <c r="B117" t="inlineStr">
        <is>
          <t>Aarav Women Apparel 886</t>
        </is>
      </c>
      <c r="C117" t="inlineStr">
        <is>
          <t>Fashion</t>
        </is>
      </c>
      <c r="D117" t="inlineStr">
        <is>
          <t>Women Apparel</t>
        </is>
      </c>
      <c r="E117" t="inlineStr">
        <is>
          <t>Aarav</t>
        </is>
      </c>
      <c r="F117" t="inlineStr">
        <is>
          <t>649.0</t>
        </is>
      </c>
      <c r="G117" t="inlineStr">
        <is>
          <t>298.87</t>
        </is>
      </c>
      <c r="H117" t="inlineStr">
        <is>
          <t>2022-02-02</t>
        </is>
      </c>
    </row>
    <row r="118">
      <c r="A118" t="inlineStr">
        <is>
          <t>P0114</t>
        </is>
      </c>
      <c r="B118" t="inlineStr">
        <is>
          <t>Veltrix Haircare 922</t>
        </is>
      </c>
      <c r="C118" t="inlineStr">
        <is>
          <t>Beauty</t>
        </is>
      </c>
      <c r="D118" t="inlineStr">
        <is>
          <t>Haircare</t>
        </is>
      </c>
      <c r="E118" t="inlineStr">
        <is>
          <t>Veltrix</t>
        </is>
      </c>
      <c r="F118" t="inlineStr">
        <is>
          <t>679.0</t>
        </is>
      </c>
      <c r="G118" t="inlineStr">
        <is>
          <t>338.3</t>
        </is>
      </c>
      <c r="H118" t="inlineStr">
        <is>
          <t>2023-10-28</t>
        </is>
      </c>
    </row>
    <row r="119">
      <c r="A119" t="inlineStr">
        <is>
          <t>P0115</t>
        </is>
      </c>
      <c r="B119" t="inlineStr">
        <is>
          <t>Zephyr Men Apparel 693</t>
        </is>
      </c>
      <c r="C119" t="inlineStr">
        <is>
          <t>Fashion</t>
        </is>
      </c>
      <c r="D119" t="inlineStr">
        <is>
          <t>Men Apparel</t>
        </is>
      </c>
      <c r="E119" t="inlineStr">
        <is>
          <t>Zephyr</t>
        </is>
      </c>
      <c r="F119" t="inlineStr">
        <is>
          <t>1549.0</t>
        </is>
      </c>
      <c r="G119" t="inlineStr">
        <is>
          <t>782.4</t>
        </is>
      </c>
      <c r="H119" t="inlineStr">
        <is>
          <t>2022-07-25</t>
        </is>
      </c>
    </row>
    <row r="120">
      <c r="A120" t="inlineStr">
        <is>
          <t>P0116</t>
        </is>
      </c>
      <c r="B120" t="inlineStr">
        <is>
          <t>Ember Children 433</t>
        </is>
      </c>
      <c r="C120" t="inlineStr">
        <is>
          <t>Books</t>
        </is>
      </c>
      <c r="D120" t="inlineStr">
        <is>
          <t>Children</t>
        </is>
      </c>
      <c r="E120" t="inlineStr">
        <is>
          <t>Ember</t>
        </is>
      </c>
      <c r="F120" t="inlineStr">
        <is>
          <t>519.0</t>
        </is>
      </c>
      <c r="G120" t="inlineStr">
        <is>
          <t>369.13</t>
        </is>
      </c>
      <c r="H120" t="inlineStr">
        <is>
          <t>2023-05-29</t>
        </is>
      </c>
    </row>
    <row r="121">
      <c r="A121" t="inlineStr">
        <is>
          <t>P0117</t>
        </is>
      </c>
      <c r="B121" t="inlineStr">
        <is>
          <t>Kavya Cycling 602</t>
        </is>
      </c>
      <c r="C121" t="inlineStr">
        <is>
          <t>Sports</t>
        </is>
      </c>
      <c r="D121" t="inlineStr">
        <is>
          <t>Cycling</t>
        </is>
      </c>
      <c r="E121" t="inlineStr">
        <is>
          <t>Kavya</t>
        </is>
      </c>
      <c r="F121" t="inlineStr">
        <is>
          <t>2339.0</t>
        </is>
      </c>
      <c r="G121" t="inlineStr">
        <is>
          <t>1406.23</t>
        </is>
      </c>
      <c r="H121" t="inlineStr">
        <is>
          <t>2022-02-24</t>
        </is>
      </c>
    </row>
    <row r="122">
      <c r="A122" t="inlineStr">
        <is>
          <t>P0118</t>
        </is>
      </c>
      <c r="B122" t="inlineStr">
        <is>
          <t>Trendo Cycling 148</t>
        </is>
      </c>
      <c r="C122" t="inlineStr">
        <is>
          <t>Sports</t>
        </is>
      </c>
      <c r="D122" t="inlineStr">
        <is>
          <t>Cycling</t>
        </is>
      </c>
      <c r="E122" t="inlineStr">
        <is>
          <t>Trendo</t>
        </is>
      </c>
      <c r="F122" t="inlineStr">
        <is>
          <t>1089.0</t>
        </is>
      </c>
      <c r="G122" t="inlineStr">
        <is>
          <t>700.67</t>
        </is>
      </c>
      <c r="H122" t="inlineStr">
        <is>
          <t>2024-04-02</t>
        </is>
      </c>
    </row>
    <row r="123">
      <c r="A123" t="inlineStr">
        <is>
          <t>P0119</t>
        </is>
      </c>
      <c r="B123" t="inlineStr">
        <is>
          <t>Mitti Storage 577</t>
        </is>
      </c>
      <c r="C123" t="inlineStr">
        <is>
          <t>Home &amp; Kitchen</t>
        </is>
      </c>
      <c r="D123" t="inlineStr">
        <is>
          <t>Storage</t>
        </is>
      </c>
      <c r="E123" t="inlineStr">
        <is>
          <t>Mitti</t>
        </is>
      </c>
      <c r="F123" t="inlineStr">
        <is>
          <t>6559.0</t>
        </is>
      </c>
      <c r="G123" t="inlineStr">
        <is>
          <t>4516.31</t>
        </is>
      </c>
      <c r="H123" t="inlineStr">
        <is>
          <t>2023-04-25</t>
        </is>
      </c>
    </row>
    <row r="124">
      <c r="A124" t="inlineStr">
        <is>
          <t>P0120</t>
        </is>
      </c>
      <c r="B124" t="inlineStr">
        <is>
          <t>Pragati Haircare 352</t>
        </is>
      </c>
      <c r="C124" t="inlineStr">
        <is>
          <t>Beauty</t>
        </is>
      </c>
      <c r="D124" t="inlineStr">
        <is>
          <t>Haircare</t>
        </is>
      </c>
      <c r="E124" t="inlineStr">
        <is>
          <t>Pragati</t>
        </is>
      </c>
      <c r="F124" t="inlineStr">
        <is>
          <t>589.0</t>
        </is>
      </c>
      <c r="G124" t="inlineStr">
        <is>
          <t>352.81</t>
        </is>
      </c>
      <c r="H124" t="inlineStr">
        <is>
          <t>2022-11-04</t>
        </is>
      </c>
    </row>
    <row r="125">
      <c r="A125" t="inlineStr">
        <is>
          <t>P0121</t>
        </is>
      </c>
      <c r="B125" t="inlineStr">
        <is>
          <t>Nexora Fragrance 490</t>
        </is>
      </c>
      <c r="C125" t="inlineStr">
        <is>
          <t>Beauty</t>
        </is>
      </c>
      <c r="D125" t="inlineStr">
        <is>
          <t>Fragrance</t>
        </is>
      </c>
      <c r="E125" t="inlineStr">
        <is>
          <t>Nexora</t>
        </is>
      </c>
      <c r="F125" t="inlineStr">
        <is>
          <t>1039.0</t>
        </is>
      </c>
      <c r="G125" t="inlineStr">
        <is>
          <t>487.66</t>
        </is>
      </c>
      <c r="H125" t="inlineStr">
        <is>
          <t>2022-06-16</t>
        </is>
      </c>
    </row>
    <row r="126">
      <c r="A126" t="inlineStr">
        <is>
          <t>P0122</t>
        </is>
      </c>
      <c r="B126" t="inlineStr">
        <is>
          <t>Pragati Fragrance 682</t>
        </is>
      </c>
      <c r="C126" t="inlineStr">
        <is>
          <t>Beauty</t>
        </is>
      </c>
      <c r="D126" t="inlineStr">
        <is>
          <t>Fragrance</t>
        </is>
      </c>
      <c r="E126" t="inlineStr">
        <is>
          <t>Pragati</t>
        </is>
      </c>
      <c r="F126" t="inlineStr">
        <is>
          <t>689.0</t>
        </is>
      </c>
      <c r="G126" t="inlineStr">
        <is>
          <t>405.32</t>
        </is>
      </c>
      <c r="H126" t="inlineStr">
        <is>
          <t>2022-12-16</t>
        </is>
      </c>
    </row>
    <row r="127">
      <c r="A127" t="inlineStr">
        <is>
          <t>P0123</t>
        </is>
      </c>
      <c r="B127" t="inlineStr">
        <is>
          <t>Orbit Audio 691</t>
        </is>
      </c>
      <c r="C127" t="inlineStr">
        <is>
          <t>Electronics</t>
        </is>
      </c>
      <c r="D127" t="inlineStr">
        <is>
          <t>Audio</t>
        </is>
      </c>
      <c r="E127" t="inlineStr">
        <is>
          <t>Orbit</t>
        </is>
      </c>
      <c r="F127" t="inlineStr">
        <is>
          <t>24319.0</t>
        </is>
      </c>
      <c r="G127" t="inlineStr">
        <is>
          <t>20573.76</t>
        </is>
      </c>
      <c r="H127" t="inlineStr">
        <is>
          <t>2023-10-19</t>
        </is>
      </c>
    </row>
    <row r="128">
      <c r="A128" t="inlineStr">
        <is>
          <t>P0124</t>
        </is>
      </c>
      <c r="B128" t="inlineStr">
        <is>
          <t>Zephyr Cookware 599</t>
        </is>
      </c>
      <c r="C128" t="inlineStr">
        <is>
          <t>Home &amp; Kitchen</t>
        </is>
      </c>
      <c r="D128" t="inlineStr">
        <is>
          <t>Cookware</t>
        </is>
      </c>
      <c r="E128" t="inlineStr">
        <is>
          <t>Zephyr</t>
        </is>
      </c>
      <c r="F128" t="inlineStr">
        <is>
          <t>2609.0</t>
        </is>
      </c>
      <c r="G128" t="inlineStr">
        <is>
          <t>1569.07</t>
        </is>
      </c>
      <c r="H128" t="inlineStr">
        <is>
          <t>2022-07-14</t>
        </is>
      </c>
    </row>
    <row r="129">
      <c r="A129" t="inlineStr">
        <is>
          <t>P0125</t>
        </is>
      </c>
      <c r="B129" t="inlineStr">
        <is>
          <t>Pragati Smartphones 988</t>
        </is>
      </c>
      <c r="C129" t="inlineStr">
        <is>
          <t>Electronics</t>
        </is>
      </c>
      <c r="D129" t="inlineStr">
        <is>
          <t>Smartphones</t>
        </is>
      </c>
      <c r="E129" t="inlineStr">
        <is>
          <t>Pragati</t>
        </is>
      </c>
      <c r="F129" t="inlineStr">
        <is>
          <t>12609.0</t>
        </is>
      </c>
      <c r="G129" t="inlineStr">
        <is>
          <t>9885.78</t>
        </is>
      </c>
      <c r="H129" t="inlineStr">
        <is>
          <t>2023-05-08</t>
        </is>
      </c>
    </row>
    <row r="130">
      <c r="A130" t="inlineStr">
        <is>
          <t>P0126</t>
        </is>
      </c>
      <c r="B130" t="inlineStr">
        <is>
          <t>Vayu Appliances 254</t>
        </is>
      </c>
      <c r="C130" t="inlineStr">
        <is>
          <t>Home &amp; Kitchen</t>
        </is>
      </c>
      <c r="D130" t="inlineStr">
        <is>
          <t>Appliances</t>
        </is>
      </c>
      <c r="E130" t="inlineStr">
        <is>
          <t>Vayu</t>
        </is>
      </c>
      <c r="F130" t="inlineStr">
        <is>
          <t>1409.0</t>
        </is>
      </c>
      <c r="G130" t="inlineStr">
        <is>
          <t>914.44</t>
        </is>
      </c>
      <c r="H130" t="inlineStr">
        <is>
          <t>2022-11-28</t>
        </is>
      </c>
    </row>
    <row r="131">
      <c r="A131" t="inlineStr">
        <is>
          <t>P0127</t>
        </is>
      </c>
      <c r="B131" t="inlineStr">
        <is>
          <t xml:space="preserve">  Ember Women Apparel 454</t>
        </is>
      </c>
      <c r="C131" t="inlineStr">
        <is>
          <t xml:space="preserve">Fashion </t>
        </is>
      </c>
      <c r="D131" t="inlineStr">
        <is>
          <t>Women Apparel</t>
        </is>
      </c>
      <c r="E131" t="inlineStr">
        <is>
          <t>Ember</t>
        </is>
      </c>
      <c r="F131" t="inlineStr">
        <is>
          <t>3819.0</t>
        </is>
      </c>
      <c r="G131" t="inlineStr">
        <is>
          <t>2055.24</t>
        </is>
      </c>
      <c r="H131" t="inlineStr">
        <is>
          <t>2023-03-18</t>
        </is>
      </c>
    </row>
    <row r="132">
      <c r="A132" t="inlineStr">
        <is>
          <t>P0128</t>
        </is>
      </c>
      <c r="B132" t="inlineStr">
        <is>
          <t>Aarav Accessories 751</t>
        </is>
      </c>
      <c r="C132" t="inlineStr">
        <is>
          <t>Electronics</t>
        </is>
      </c>
      <c r="D132" t="inlineStr">
        <is>
          <t>Accessories</t>
        </is>
      </c>
      <c r="E132" t="inlineStr">
        <is>
          <t>Aarav</t>
        </is>
      </c>
      <c r="F132" t="inlineStr">
        <is>
          <t>17949.0</t>
        </is>
      </c>
      <c r="G132" t="inlineStr">
        <is>
          <t>14913.71</t>
        </is>
      </c>
      <c r="H132" t="inlineStr">
        <is>
          <t>2024-09-20</t>
        </is>
      </c>
    </row>
    <row r="133">
      <c r="A133" t="inlineStr">
        <is>
          <t>P0129</t>
        </is>
      </c>
      <c r="B133" t="inlineStr">
        <is>
          <t>Haveli Laptops 726</t>
        </is>
      </c>
      <c r="C133" t="inlineStr">
        <is>
          <t>Electronics</t>
        </is>
      </c>
      <c r="D133" t="inlineStr">
        <is>
          <t>Laptops</t>
        </is>
      </c>
      <c r="E133" t="inlineStr">
        <is>
          <t>Haveli</t>
        </is>
      </c>
      <c r="F133" t="inlineStr">
        <is>
          <t>8529.0</t>
        </is>
      </c>
      <c r="G133" t="inlineStr">
        <is>
          <t>6944.62</t>
        </is>
      </c>
      <c r="H133" t="inlineStr">
        <is>
          <t>2023-03-23</t>
        </is>
      </c>
    </row>
    <row r="134">
      <c r="A134" t="inlineStr">
        <is>
          <t>P0130</t>
        </is>
      </c>
      <c r="B134" t="inlineStr">
        <is>
          <t>Zephyr Haircare 392</t>
        </is>
      </c>
      <c r="C134" t="inlineStr">
        <is>
          <t>Beauty</t>
        </is>
      </c>
      <c r="D134" t="inlineStr">
        <is>
          <t>Haircare</t>
        </is>
      </c>
      <c r="E134" t="inlineStr">
        <is>
          <t>Zephyr</t>
        </is>
      </c>
      <c r="F134" t="inlineStr">
        <is>
          <t>599.0</t>
        </is>
      </c>
      <c r="G134" t="inlineStr">
        <is>
          <t>277.79</t>
        </is>
      </c>
      <c r="H134" t="inlineStr">
        <is>
          <t>2024-01-01</t>
        </is>
      </c>
    </row>
    <row r="135">
      <c r="A135" t="inlineStr">
        <is>
          <t>P0131</t>
        </is>
      </c>
      <c r="B135" t="inlineStr">
        <is>
          <t>Pragati Men Apparel 897</t>
        </is>
      </c>
      <c r="C135" t="inlineStr">
        <is>
          <t>Fashion</t>
        </is>
      </c>
      <c r="D135" t="inlineStr">
        <is>
          <t>Men Apparel</t>
        </is>
      </c>
      <c r="E135" t="inlineStr">
        <is>
          <t>Pragati</t>
        </is>
      </c>
      <c r="F135" t="inlineStr">
        <is>
          <t>2049.0</t>
        </is>
      </c>
      <c r="G135" t="inlineStr">
        <is>
          <t>867.06</t>
        </is>
      </c>
      <c r="H135" t="inlineStr">
        <is>
          <t>2022-12-24</t>
        </is>
      </c>
    </row>
    <row r="136">
      <c r="A136" t="inlineStr">
        <is>
          <t>P0132</t>
        </is>
      </c>
      <c r="B136" t="inlineStr">
        <is>
          <t>UrbanLeaf Personal Care 775</t>
        </is>
      </c>
      <c r="C136" t="inlineStr">
        <is>
          <t>Grocery</t>
        </is>
      </c>
      <c r="D136" t="inlineStr">
        <is>
          <t>Personal Care</t>
        </is>
      </c>
      <c r="E136" t="inlineStr">
        <is>
          <t>UrbanLeaf</t>
        </is>
      </c>
      <c r="F136" t="inlineStr">
        <is>
          <t>269.0</t>
        </is>
      </c>
      <c r="G136" t="inlineStr">
        <is>
          <t>223.78</t>
        </is>
      </c>
      <c r="H136" t="inlineStr">
        <is>
          <t>2022-09-28</t>
        </is>
      </c>
    </row>
    <row r="137">
      <c r="A137" t="inlineStr">
        <is>
          <t>P0133</t>
        </is>
      </c>
      <c r="B137" t="inlineStr">
        <is>
          <t>Pragati Fragrance 788</t>
        </is>
      </c>
      <c r="C137" t="inlineStr">
        <is>
          <t>Beauty</t>
        </is>
      </c>
      <c r="D137" t="inlineStr">
        <is>
          <t>Fragrance</t>
        </is>
      </c>
      <c r="E137" t="inlineStr">
        <is>
          <t>Pragati</t>
        </is>
      </c>
      <c r="F137" t="inlineStr">
        <is>
          <t>619.0</t>
        </is>
      </c>
      <c r="G137" t="inlineStr">
        <is>
          <t>304.1</t>
        </is>
      </c>
      <c r="H137" t="inlineStr">
        <is>
          <t>2022-06-01</t>
        </is>
      </c>
    </row>
    <row r="138">
      <c r="A138" t="inlineStr">
        <is>
          <t>P0134</t>
        </is>
      </c>
      <c r="B138" t="inlineStr">
        <is>
          <t>Solace Women Apparel 766</t>
        </is>
      </c>
      <c r="C138" t="inlineStr">
        <is>
          <t>Fashion</t>
        </is>
      </c>
      <c r="D138" t="inlineStr">
        <is>
          <t>Women Apparel</t>
        </is>
      </c>
      <c r="E138" t="inlineStr">
        <is>
          <t>Solace</t>
        </is>
      </c>
      <c r="F138" t="inlineStr">
        <is>
          <t>1589.0</t>
        </is>
      </c>
      <c r="G138" t="inlineStr">
        <is>
          <t>898.82</t>
        </is>
      </c>
      <c r="H138" t="inlineStr">
        <is>
          <t>2022-08-10</t>
        </is>
      </c>
    </row>
    <row r="139">
      <c r="A139" t="inlineStr">
        <is>
          <t>P0135</t>
        </is>
      </c>
      <c r="B139" t="inlineStr">
        <is>
          <t>Aarav Fragrance 623</t>
        </is>
      </c>
      <c r="C139" t="inlineStr">
        <is>
          <t>Beauty</t>
        </is>
      </c>
      <c r="D139" t="inlineStr">
        <is>
          <t>Fragrance</t>
        </is>
      </c>
      <c r="E139" t="inlineStr">
        <is>
          <t>Aarav</t>
        </is>
      </c>
      <c r="F139" t="inlineStr">
        <is>
          <t>169.0</t>
        </is>
      </c>
      <c r="G139" t="inlineStr">
        <is>
          <t>100.21</t>
        </is>
      </c>
      <c r="H139" t="inlineStr">
        <is>
          <t>2023-10-31</t>
        </is>
      </c>
    </row>
    <row r="140">
      <c r="A140" t="inlineStr">
        <is>
          <t>P0136</t>
        </is>
      </c>
      <c r="B140" t="inlineStr">
        <is>
          <t>Solace Wearables 745</t>
        </is>
      </c>
      <c r="C140" t="inlineStr">
        <is>
          <t>Electronics</t>
        </is>
      </c>
      <c r="D140" t="inlineStr">
        <is>
          <t>Wearables</t>
        </is>
      </c>
      <c r="E140" t="inlineStr">
        <is>
          <t>Solace</t>
        </is>
      </c>
      <c r="F140" t="inlineStr">
        <is>
          <t>8959.0</t>
        </is>
      </c>
      <c r="G140" t="inlineStr">
        <is>
          <t>7275.15</t>
        </is>
      </c>
      <c r="H140" t="inlineStr">
        <is>
          <t>2024-12-04</t>
        </is>
      </c>
    </row>
    <row r="141">
      <c r="A141" t="inlineStr">
        <is>
          <t>P0137</t>
        </is>
      </c>
      <c r="B141" t="inlineStr">
        <is>
          <t>Haveli Beverages 584</t>
        </is>
      </c>
      <c r="C141" t="inlineStr">
        <is>
          <t>Grocery</t>
        </is>
      </c>
      <c r="D141" t="inlineStr">
        <is>
          <t>Beverages</t>
        </is>
      </c>
      <c r="E141" t="inlineStr">
        <is>
          <t>Haveli</t>
        </is>
      </c>
      <c r="F141" t="inlineStr">
        <is>
          <t>269.0</t>
        </is>
      </c>
      <c r="G141" t="inlineStr">
        <is>
          <t>194.49</t>
        </is>
      </c>
      <c r="H141" t="inlineStr">
        <is>
          <t>2023-03-15</t>
        </is>
      </c>
    </row>
    <row r="142">
      <c r="A142" t="inlineStr">
        <is>
          <t>P0138</t>
        </is>
      </c>
      <c r="B142" t="inlineStr">
        <is>
          <t>Vayu Storage 258</t>
        </is>
      </c>
      <c r="C142" t="inlineStr">
        <is>
          <t>Home &amp; Kitchen</t>
        </is>
      </c>
      <c r="D142" t="inlineStr">
        <is>
          <t>Storage</t>
        </is>
      </c>
      <c r="E142" t="inlineStr">
        <is>
          <t>Vayu</t>
        </is>
      </c>
      <c r="F142" t="inlineStr">
        <is>
          <t>3959.0</t>
        </is>
      </c>
      <c r="G142" t="inlineStr">
        <is>
          <t>2441.09</t>
        </is>
      </c>
      <c r="H142" t="inlineStr">
        <is>
          <t>2024-10-21</t>
        </is>
      </c>
    </row>
    <row r="143">
      <c r="A143" t="inlineStr">
        <is>
          <t>P0139</t>
        </is>
      </c>
      <c r="B143" t="inlineStr">
        <is>
          <t>Kriti Children 733</t>
        </is>
      </c>
      <c r="C143" t="inlineStr">
        <is>
          <t>Books</t>
        </is>
      </c>
      <c r="D143" t="inlineStr">
        <is>
          <t>Children</t>
        </is>
      </c>
      <c r="E143" t="inlineStr">
        <is>
          <t>Kriti</t>
        </is>
      </c>
      <c r="F143" t="inlineStr">
        <is>
          <t>309.0</t>
        </is>
      </c>
      <c r="H143" t="inlineStr">
        <is>
          <t>2023-06-21</t>
        </is>
      </c>
    </row>
    <row r="144">
      <c r="A144" t="inlineStr">
        <is>
          <t>P0140</t>
        </is>
      </c>
      <c r="B144" t="inlineStr">
        <is>
          <t>Pragati Audio 462</t>
        </is>
      </c>
      <c r="C144" t="inlineStr">
        <is>
          <t>Electronics</t>
        </is>
      </c>
      <c r="D144" t="inlineStr">
        <is>
          <t>Audio</t>
        </is>
      </c>
      <c r="E144" t="inlineStr">
        <is>
          <t>Pragati</t>
        </is>
      </c>
      <c r="F144" t="inlineStr">
        <is>
          <t>4529.0</t>
        </is>
      </c>
      <c r="G144" t="inlineStr">
        <is>
          <t>3643.22</t>
        </is>
      </c>
      <c r="H144" t="inlineStr">
        <is>
          <t>2024-09-26</t>
        </is>
      </c>
    </row>
    <row r="145">
      <c r="A145" t="inlineStr">
        <is>
          <t>P0141</t>
        </is>
      </c>
      <c r="B145" t="inlineStr">
        <is>
          <t>Vayu Decor 118</t>
        </is>
      </c>
      <c r="C145" t="inlineStr">
        <is>
          <t>Home &amp; Kitchen</t>
        </is>
      </c>
      <c r="D145" t="inlineStr">
        <is>
          <t>Decor</t>
        </is>
      </c>
      <c r="E145" t="inlineStr">
        <is>
          <t>Vayu</t>
        </is>
      </c>
      <c r="F145" t="inlineStr">
        <is>
          <t>839.0</t>
        </is>
      </c>
      <c r="G145" t="inlineStr">
        <is>
          <t>584.56</t>
        </is>
      </c>
      <c r="H145" t="inlineStr">
        <is>
          <t>2024-03-26</t>
        </is>
      </c>
    </row>
    <row r="146">
      <c r="A146" t="inlineStr">
        <is>
          <t>P0142</t>
        </is>
      </c>
      <c r="B146" t="inlineStr">
        <is>
          <t>Mitti Decor 662</t>
        </is>
      </c>
      <c r="C146" t="inlineStr">
        <is>
          <t>Home &amp; Kitchen</t>
        </is>
      </c>
      <c r="D146" t="inlineStr">
        <is>
          <t>Decor</t>
        </is>
      </c>
      <c r="E146" t="inlineStr">
        <is>
          <t>Mitti</t>
        </is>
      </c>
      <c r="F146" t="inlineStr">
        <is>
          <t>1969.0</t>
        </is>
      </c>
      <c r="G146" t="inlineStr">
        <is>
          <t>1224.9</t>
        </is>
      </c>
      <c r="H146" t="inlineStr">
        <is>
          <t>2023-05-15</t>
        </is>
      </c>
    </row>
    <row r="147">
      <c r="A147" t="inlineStr">
        <is>
          <t>P0143</t>
        </is>
      </c>
      <c r="B147" t="inlineStr">
        <is>
          <t>UrbanLeaf Beverages 374</t>
        </is>
      </c>
      <c r="C147" t="inlineStr">
        <is>
          <t>Grocery</t>
        </is>
      </c>
      <c r="D147" t="inlineStr">
        <is>
          <t>Beverages</t>
        </is>
      </c>
      <c r="E147" t="inlineStr">
        <is>
          <t>UrbanLeaf</t>
        </is>
      </c>
      <c r="F147" t="inlineStr">
        <is>
          <t>379.0</t>
        </is>
      </c>
      <c r="G147" t="inlineStr">
        <is>
          <t>287.13</t>
        </is>
      </c>
      <c r="H147" t="inlineStr">
        <is>
          <t>2022-10-10</t>
        </is>
      </c>
    </row>
    <row r="148">
      <c r="A148" t="inlineStr">
        <is>
          <t>P0144</t>
        </is>
      </c>
      <c r="B148" t="inlineStr">
        <is>
          <t>Lumio Haircare 691</t>
        </is>
      </c>
      <c r="C148" t="inlineStr">
        <is>
          <t>Beauty &amp; Personal Care</t>
        </is>
      </c>
      <c r="D148" t="inlineStr">
        <is>
          <t>Haircare</t>
        </is>
      </c>
      <c r="E148" t="inlineStr">
        <is>
          <t>Lumio</t>
        </is>
      </c>
      <c r="F148" t="inlineStr">
        <is>
          <t>549.0</t>
        </is>
      </c>
      <c r="G148" t="inlineStr">
        <is>
          <t>265.07</t>
        </is>
      </c>
      <c r="H148" t="inlineStr">
        <is>
          <t>2024-06-12</t>
        </is>
      </c>
    </row>
    <row r="149">
      <c r="A149" t="inlineStr">
        <is>
          <t>P0145</t>
        </is>
      </c>
      <c r="B149" t="inlineStr">
        <is>
          <t>Kriti Appliances 135</t>
        </is>
      </c>
      <c r="C149" t="inlineStr">
        <is>
          <t>Home &amp; Kitchen</t>
        </is>
      </c>
      <c r="D149" t="inlineStr">
        <is>
          <t>Appliances</t>
        </is>
      </c>
      <c r="E149" t="inlineStr">
        <is>
          <t>Kriti</t>
        </is>
      </c>
      <c r="F149" t="inlineStr">
        <is>
          <t>1069.0</t>
        </is>
      </c>
      <c r="G149" t="inlineStr">
        <is>
          <t>589.15</t>
        </is>
      </c>
      <c r="H149" t="inlineStr">
        <is>
          <t>2023-01-04</t>
        </is>
      </c>
    </row>
    <row r="150">
      <c r="A150" t="inlineStr">
        <is>
          <t>P0146</t>
        </is>
      </c>
      <c r="B150" t="inlineStr">
        <is>
          <t>Mitti Footwear 729</t>
        </is>
      </c>
      <c r="C150" t="inlineStr">
        <is>
          <t>Fashion</t>
        </is>
      </c>
      <c r="D150" t="inlineStr">
        <is>
          <t>Footwear</t>
        </is>
      </c>
      <c r="E150" t="inlineStr">
        <is>
          <t>Mitti</t>
        </is>
      </c>
      <c r="F150" t="inlineStr">
        <is>
          <t>₹3,089.00</t>
        </is>
      </c>
      <c r="G150" t="inlineStr">
        <is>
          <t>1365.75</t>
        </is>
      </c>
      <c r="H150" t="inlineStr">
        <is>
          <t>2024-04-27</t>
        </is>
      </c>
    </row>
    <row r="151">
      <c r="A151" t="inlineStr">
        <is>
          <t>P0147</t>
        </is>
      </c>
      <c r="B151" t="inlineStr">
        <is>
          <t>Veltrix Ethnic Wear 357</t>
        </is>
      </c>
      <c r="C151" t="inlineStr">
        <is>
          <t>Fashion</t>
        </is>
      </c>
      <c r="D151" t="inlineStr">
        <is>
          <t>Ethnic Wear</t>
        </is>
      </c>
      <c r="E151" t="inlineStr">
        <is>
          <t>Veltrix</t>
        </is>
      </c>
      <c r="F151" t="inlineStr">
        <is>
          <t>1129.0</t>
        </is>
      </c>
      <c r="G151" t="inlineStr">
        <is>
          <t>654.57</t>
        </is>
      </c>
      <c r="H151" t="inlineStr">
        <is>
          <t>2022-07-30</t>
        </is>
      </c>
    </row>
    <row r="152">
      <c r="A152" t="inlineStr">
        <is>
          <t>P0148</t>
        </is>
      </c>
      <c r="B152" t="inlineStr">
        <is>
          <t>Kavya Decor 889</t>
        </is>
      </c>
      <c r="C152" t="inlineStr">
        <is>
          <t>Home &amp; Kitchen</t>
        </is>
      </c>
      <c r="D152" t="inlineStr">
        <is>
          <t>Decor</t>
        </is>
      </c>
      <c r="E152" t="inlineStr">
        <is>
          <t>Kavya</t>
        </is>
      </c>
      <c r="F152" t="inlineStr">
        <is>
          <t>5169.0</t>
        </is>
      </c>
      <c r="G152" t="inlineStr">
        <is>
          <t>3323.41</t>
        </is>
      </c>
      <c r="H152" t="inlineStr">
        <is>
          <t>2024-10-18</t>
        </is>
      </c>
    </row>
    <row r="153">
      <c r="A153" t="inlineStr">
        <is>
          <t>P0149</t>
        </is>
      </c>
      <c r="B153" t="inlineStr">
        <is>
          <t>Ember Appliances 629</t>
        </is>
      </c>
      <c r="C153" t="inlineStr">
        <is>
          <t>Home and Kitchen</t>
        </is>
      </c>
      <c r="D153" t="inlineStr">
        <is>
          <t>Appliances</t>
        </is>
      </c>
      <c r="E153" t="inlineStr">
        <is>
          <t>Ember</t>
        </is>
      </c>
      <c r="F153" t="inlineStr">
        <is>
          <t>₹2,189.00</t>
        </is>
      </c>
      <c r="G153" t="inlineStr">
        <is>
          <t>1249.26</t>
        </is>
      </c>
      <c r="H153" t="inlineStr">
        <is>
          <t>2024-05-15</t>
        </is>
      </c>
    </row>
    <row r="154">
      <c r="A154" t="inlineStr">
        <is>
          <t>P0150</t>
        </is>
      </c>
      <c r="B154" t="inlineStr">
        <is>
          <t>Solace Laptops 506</t>
        </is>
      </c>
      <c r="C154" t="inlineStr">
        <is>
          <t>Electronics</t>
        </is>
      </c>
      <c r="D154" t="inlineStr">
        <is>
          <t>Laptops</t>
        </is>
      </c>
      <c r="E154" t="inlineStr">
        <is>
          <t>Solace</t>
        </is>
      </c>
      <c r="F154" t="inlineStr">
        <is>
          <t>9939.0</t>
        </is>
      </c>
      <c r="G154" t="inlineStr">
        <is>
          <t>8411.83</t>
        </is>
      </c>
      <c r="H154" t="inlineStr">
        <is>
          <t>2022-05-03</t>
        </is>
      </c>
    </row>
    <row r="155">
      <c r="A155" t="inlineStr">
        <is>
          <t>P0151</t>
        </is>
      </c>
      <c r="B155" t="inlineStr">
        <is>
          <t>Kriti Academic 555</t>
        </is>
      </c>
      <c r="C155" t="inlineStr">
        <is>
          <t>Books</t>
        </is>
      </c>
      <c r="D155" t="inlineStr">
        <is>
          <t>Academic</t>
        </is>
      </c>
      <c r="E155" t="inlineStr">
        <is>
          <t>Kriti</t>
        </is>
      </c>
      <c r="F155" t="inlineStr">
        <is>
          <t>579.0</t>
        </is>
      </c>
      <c r="G155" t="inlineStr">
        <is>
          <t>384.18</t>
        </is>
      </c>
      <c r="H155" t="inlineStr">
        <is>
          <t>2023-08-28</t>
        </is>
      </c>
    </row>
    <row r="156">
      <c r="A156" t="inlineStr">
        <is>
          <t>P0152</t>
        </is>
      </c>
      <c r="B156" t="inlineStr">
        <is>
          <t>Aarav Staples 101</t>
        </is>
      </c>
      <c r="C156" t="inlineStr">
        <is>
          <t>Grocery</t>
        </is>
      </c>
      <c r="D156" t="inlineStr">
        <is>
          <t>Staples</t>
        </is>
      </c>
      <c r="E156" t="inlineStr">
        <is>
          <t>Aarav</t>
        </is>
      </c>
      <c r="F156" t="inlineStr">
        <is>
          <t>519.0</t>
        </is>
      </c>
      <c r="G156" t="inlineStr">
        <is>
          <t>417.72</t>
        </is>
      </c>
      <c r="H156" t="inlineStr">
        <is>
          <t>2024-12-22</t>
        </is>
      </c>
    </row>
    <row r="157">
      <c r="A157" t="inlineStr">
        <is>
          <t>P0153</t>
        </is>
      </c>
      <c r="B157" t="inlineStr">
        <is>
          <t>Ember Smartphones 714</t>
        </is>
      </c>
      <c r="C157" t="inlineStr">
        <is>
          <t>Electronics</t>
        </is>
      </c>
      <c r="D157" t="inlineStr">
        <is>
          <t>Smartphones</t>
        </is>
      </c>
      <c r="E157" t="inlineStr">
        <is>
          <t>Ember</t>
        </is>
      </c>
      <c r="F157" t="inlineStr">
        <is>
          <t>8469.0</t>
        </is>
      </c>
      <c r="G157" t="inlineStr">
        <is>
          <t>6686.44</t>
        </is>
      </c>
      <c r="H157" t="inlineStr">
        <is>
          <t>2024-03-07</t>
        </is>
      </c>
    </row>
    <row r="158">
      <c r="A158" t="inlineStr">
        <is>
          <t>P0154</t>
        </is>
      </c>
      <c r="B158" t="inlineStr">
        <is>
          <t>Ember Cookware 259</t>
        </is>
      </c>
      <c r="C158" t="inlineStr">
        <is>
          <t>Home &amp; Kitchen</t>
        </is>
      </c>
      <c r="D158" t="inlineStr">
        <is>
          <t>Cookware</t>
        </is>
      </c>
      <c r="E158" t="inlineStr">
        <is>
          <t>Ember</t>
        </is>
      </c>
      <c r="F158" t="inlineStr">
        <is>
          <t>4859.0</t>
        </is>
      </c>
      <c r="G158" t="inlineStr">
        <is>
          <t>3008.6</t>
        </is>
      </c>
      <c r="H158" t="inlineStr">
        <is>
          <t>2023-04-11</t>
        </is>
      </c>
    </row>
    <row r="159">
      <c r="A159" t="inlineStr">
        <is>
          <t>P0155</t>
        </is>
      </c>
      <c r="B159" t="inlineStr">
        <is>
          <t>Nexora Laptops 391</t>
        </is>
      </c>
      <c r="C159" t="inlineStr">
        <is>
          <t>Electronics</t>
        </is>
      </c>
      <c r="D159" t="inlineStr">
        <is>
          <t>Laptops</t>
        </is>
      </c>
      <c r="E159" t="inlineStr">
        <is>
          <t>Nexora</t>
        </is>
      </c>
      <c r="F159" t="inlineStr">
        <is>
          <t>14369.0</t>
        </is>
      </c>
      <c r="G159" t="inlineStr">
        <is>
          <t>11715.53</t>
        </is>
      </c>
      <c r="H159" t="inlineStr">
        <is>
          <t>2024-05-12</t>
        </is>
      </c>
    </row>
    <row r="160">
      <c r="A160" t="inlineStr">
        <is>
          <t>P0156</t>
        </is>
      </c>
      <c r="B160" t="inlineStr">
        <is>
          <t>Kriti Makeup 454</t>
        </is>
      </c>
      <c r="C160" t="inlineStr">
        <is>
          <t>Beauty</t>
        </is>
      </c>
      <c r="D160" t="inlineStr">
        <is>
          <t>Makeup</t>
        </is>
      </c>
      <c r="E160" t="inlineStr">
        <is>
          <t>Kriti</t>
        </is>
      </c>
      <c r="F160" t="inlineStr">
        <is>
          <t>369.0</t>
        </is>
      </c>
      <c r="G160" t="inlineStr">
        <is>
          <t>189.11</t>
        </is>
      </c>
      <c r="H160" t="inlineStr">
        <is>
          <t>2022-12-19</t>
        </is>
      </c>
    </row>
    <row r="161">
      <c r="A161" t="inlineStr">
        <is>
          <t>P0157</t>
        </is>
      </c>
      <c r="B161" t="inlineStr">
        <is>
          <t>Orbit Women Apparel 299</t>
        </is>
      </c>
      <c r="C161" t="inlineStr">
        <is>
          <t>Fashion</t>
        </is>
      </c>
      <c r="D161" t="inlineStr">
        <is>
          <t>Women Apparel</t>
        </is>
      </c>
      <c r="F161" t="inlineStr">
        <is>
          <t>1099.0</t>
        </is>
      </c>
      <c r="G161" t="inlineStr">
        <is>
          <t>547.96</t>
        </is>
      </c>
      <c r="H161" t="inlineStr">
        <is>
          <t>2024-09-04</t>
        </is>
      </c>
    </row>
    <row r="162">
      <c r="A162" t="inlineStr">
        <is>
          <t>P0158</t>
        </is>
      </c>
      <c r="B162" t="inlineStr">
        <is>
          <t>Kavya Haircare 392</t>
        </is>
      </c>
      <c r="C162" t="inlineStr">
        <is>
          <t>Beauty</t>
        </is>
      </c>
      <c r="D162" t="inlineStr">
        <is>
          <t>Haircare</t>
        </is>
      </c>
      <c r="E162" t="inlineStr">
        <is>
          <t>Kavya</t>
        </is>
      </c>
      <c r="F162" t="inlineStr">
        <is>
          <t>629.0</t>
        </is>
      </c>
      <c r="G162" t="inlineStr">
        <is>
          <t>292.12</t>
        </is>
      </c>
      <c r="H162" t="inlineStr">
        <is>
          <t>2022-06-18</t>
        </is>
      </c>
    </row>
    <row r="163">
      <c r="A163" t="inlineStr">
        <is>
          <t>P0159</t>
        </is>
      </c>
      <c r="B163" t="inlineStr">
        <is>
          <t>Aarav Outdoor 303</t>
        </is>
      </c>
      <c r="C163" t="inlineStr">
        <is>
          <t>Sports</t>
        </is>
      </c>
      <c r="D163" t="inlineStr">
        <is>
          <t>Outdoor</t>
        </is>
      </c>
      <c r="E163" t="inlineStr">
        <is>
          <t>Aarav</t>
        </is>
      </c>
      <c r="F163" t="inlineStr">
        <is>
          <t>729.0</t>
        </is>
      </c>
      <c r="G163" t="inlineStr">
        <is>
          <t>406.72</t>
        </is>
      </c>
      <c r="H163" t="inlineStr">
        <is>
          <t>2022-01-01</t>
        </is>
      </c>
    </row>
    <row r="164">
      <c r="A164" t="inlineStr">
        <is>
          <t>P0160</t>
        </is>
      </c>
      <c r="B164" t="inlineStr">
        <is>
          <t>Haveli Fitness 403</t>
        </is>
      </c>
      <c r="C164" t="inlineStr">
        <is>
          <t>Sports</t>
        </is>
      </c>
      <c r="D164" t="inlineStr">
        <is>
          <t>Fitness</t>
        </is>
      </c>
      <c r="E164" t="inlineStr">
        <is>
          <t>Haveli</t>
        </is>
      </c>
      <c r="F164" t="inlineStr">
        <is>
          <t>1319.0</t>
        </is>
      </c>
      <c r="G164" t="inlineStr">
        <is>
          <t>732.34</t>
        </is>
      </c>
      <c r="H164" t="inlineStr">
        <is>
          <t>2023-12-16</t>
        </is>
      </c>
    </row>
    <row r="165">
      <c r="A165" t="inlineStr">
        <is>
          <t>P0161</t>
        </is>
      </c>
      <c r="B165" t="inlineStr">
        <is>
          <t>Kriti Wearables 158</t>
        </is>
      </c>
      <c r="C165" t="inlineStr">
        <is>
          <t>Electronic</t>
        </is>
      </c>
      <c r="D165" t="inlineStr">
        <is>
          <t>Wearables</t>
        </is>
      </c>
      <c r="E165" t="inlineStr">
        <is>
          <t>Kriti</t>
        </is>
      </c>
      <c r="F165" t="inlineStr">
        <is>
          <t>8239.0</t>
        </is>
      </c>
      <c r="G165" t="inlineStr">
        <is>
          <t>6547.42</t>
        </is>
      </c>
      <c r="H165" t="inlineStr">
        <is>
          <t>2024-07-31</t>
        </is>
      </c>
    </row>
    <row r="166">
      <c r="A166" t="inlineStr">
        <is>
          <t>P0162</t>
        </is>
      </c>
      <c r="B166" t="inlineStr">
        <is>
          <t>Kriti Snacks 139</t>
        </is>
      </c>
      <c r="C166" t="inlineStr">
        <is>
          <t>Grocery</t>
        </is>
      </c>
      <c r="D166" t="inlineStr">
        <is>
          <t>Snacks</t>
        </is>
      </c>
      <c r="E166" t="inlineStr">
        <is>
          <t>Kriti</t>
        </is>
      </c>
      <c r="F166" t="inlineStr">
        <is>
          <t>309.0</t>
        </is>
      </c>
      <c r="G166" t="inlineStr">
        <is>
          <t>255.39</t>
        </is>
      </c>
      <c r="H166" t="inlineStr">
        <is>
          <t>2022-04-12</t>
        </is>
      </c>
    </row>
    <row r="167">
      <c r="A167" t="inlineStr">
        <is>
          <t>P0163</t>
        </is>
      </c>
      <c r="B167" t="inlineStr">
        <is>
          <t>Haveli Footwear 394</t>
        </is>
      </c>
      <c r="C167" t="inlineStr">
        <is>
          <t xml:space="preserve">Fashion </t>
        </is>
      </c>
      <c r="D167" t="inlineStr">
        <is>
          <t>Footwear</t>
        </is>
      </c>
      <c r="E167" t="inlineStr">
        <is>
          <t>Haveli</t>
        </is>
      </c>
      <c r="F167" t="inlineStr">
        <is>
          <t>2819.0</t>
        </is>
      </c>
      <c r="G167" t="inlineStr">
        <is>
          <t>1300.1</t>
        </is>
      </c>
      <c r="H167" t="inlineStr">
        <is>
          <t>2024-04-03</t>
        </is>
      </c>
    </row>
    <row r="168">
      <c r="A168" t="inlineStr">
        <is>
          <t>P0164</t>
        </is>
      </c>
      <c r="B168" t="inlineStr">
        <is>
          <t>Aarav Laptops 377</t>
        </is>
      </c>
      <c r="C168" t="inlineStr">
        <is>
          <t>Electronics</t>
        </is>
      </c>
      <c r="D168" t="inlineStr">
        <is>
          <t>Laptops</t>
        </is>
      </c>
      <c r="E168" t="inlineStr">
        <is>
          <t>Aarav</t>
        </is>
      </c>
      <c r="F168" t="inlineStr">
        <is>
          <t>9029.0</t>
        </is>
      </c>
      <c r="G168" t="inlineStr">
        <is>
          <t>7462.18</t>
        </is>
      </c>
      <c r="H168" t="inlineStr">
        <is>
          <t>2023-02-07</t>
        </is>
      </c>
    </row>
    <row r="169">
      <c r="A169" t="inlineStr">
        <is>
          <t>P0165</t>
        </is>
      </c>
      <c r="B169" t="inlineStr">
        <is>
          <t>UrbanLeaf Furnishing 964</t>
        </is>
      </c>
      <c r="C169" t="inlineStr">
        <is>
          <t>Home &amp; Kitchen</t>
        </is>
      </c>
      <c r="D169" t="inlineStr">
        <is>
          <t>Furnishing</t>
        </is>
      </c>
      <c r="E169" t="inlineStr">
        <is>
          <t>UrbanLeaf</t>
        </is>
      </c>
      <c r="F169" t="inlineStr">
        <is>
          <t>1169.0</t>
        </is>
      </c>
      <c r="G169" t="inlineStr">
        <is>
          <t>774.72</t>
        </is>
      </c>
      <c r="H169" t="inlineStr">
        <is>
          <t>2022-05-11</t>
        </is>
      </c>
    </row>
    <row r="170">
      <c r="A170" t="inlineStr">
        <is>
          <t>P0166</t>
        </is>
      </c>
      <c r="B170" t="inlineStr">
        <is>
          <t>Veltrix Ethnic Wear 139</t>
        </is>
      </c>
      <c r="C170" t="inlineStr">
        <is>
          <t>Fashion</t>
        </is>
      </c>
      <c r="D170" t="inlineStr">
        <is>
          <t>Ethnic Wear</t>
        </is>
      </c>
      <c r="E170" t="inlineStr">
        <is>
          <t>Veltrix</t>
        </is>
      </c>
      <c r="F170" t="inlineStr">
        <is>
          <t>₹1,029.00</t>
        </is>
      </c>
      <c r="G170" t="inlineStr">
        <is>
          <t>461.05</t>
        </is>
      </c>
      <c r="H170" t="inlineStr">
        <is>
          <t>2024-06-20</t>
        </is>
      </c>
    </row>
    <row r="171">
      <c r="A171" t="inlineStr">
        <is>
          <t>P0167</t>
        </is>
      </c>
      <c r="B171" t="inlineStr">
        <is>
          <t>Haveli Fiction 987</t>
        </is>
      </c>
      <c r="C171" t="inlineStr">
        <is>
          <t>Books</t>
        </is>
      </c>
      <c r="D171" t="inlineStr">
        <is>
          <t>Fiction</t>
        </is>
      </c>
      <c r="E171" t="inlineStr">
        <is>
          <t>Haveli</t>
        </is>
      </c>
      <c r="F171" t="inlineStr">
        <is>
          <t>659.0</t>
        </is>
      </c>
      <c r="G171" t="inlineStr">
        <is>
          <t>408.96</t>
        </is>
      </c>
      <c r="H171" t="inlineStr">
        <is>
          <t>2023-12-17</t>
        </is>
      </c>
    </row>
    <row r="172">
      <c r="A172" t="inlineStr">
        <is>
          <t>P0168</t>
        </is>
      </c>
      <c r="B172" t="inlineStr">
        <is>
          <t>Zephyr Fiction 956</t>
        </is>
      </c>
      <c r="C172" t="inlineStr">
        <is>
          <t>Books</t>
        </is>
      </c>
      <c r="D172" t="inlineStr">
        <is>
          <t>Fiction</t>
        </is>
      </c>
      <c r="E172" t="inlineStr">
        <is>
          <t>Zephyr</t>
        </is>
      </c>
      <c r="F172" t="inlineStr">
        <is>
          <t>469.0</t>
        </is>
      </c>
      <c r="G172" t="inlineStr">
        <is>
          <t>342.96</t>
        </is>
      </c>
      <c r="H172" t="inlineStr">
        <is>
          <t>2024-12-04</t>
        </is>
      </c>
    </row>
    <row r="173">
      <c r="A173" t="inlineStr">
        <is>
          <t>P0169</t>
        </is>
      </c>
      <c r="B173" t="inlineStr">
        <is>
          <t>Kriti Accessories 525</t>
        </is>
      </c>
      <c r="C173" t="inlineStr">
        <is>
          <t xml:space="preserve">Fashion </t>
        </is>
      </c>
      <c r="D173" t="inlineStr">
        <is>
          <t>Accessories</t>
        </is>
      </c>
      <c r="E173" t="inlineStr">
        <is>
          <t>Kriti</t>
        </is>
      </c>
      <c r="F173" t="inlineStr">
        <is>
          <t>559.0</t>
        </is>
      </c>
      <c r="G173" t="inlineStr">
        <is>
          <t>254.53</t>
        </is>
      </c>
      <c r="H173" t="inlineStr">
        <is>
          <t>2023-12-20</t>
        </is>
      </c>
    </row>
    <row r="174">
      <c r="A174" t="inlineStr">
        <is>
          <t>P0170</t>
        </is>
      </c>
      <c r="B174" t="inlineStr">
        <is>
          <t>Solace Personal Care 770</t>
        </is>
      </c>
      <c r="C174" t="inlineStr">
        <is>
          <t>Grocery</t>
        </is>
      </c>
      <c r="D174" t="inlineStr">
        <is>
          <t>Personal Care</t>
        </is>
      </c>
      <c r="E174" t="inlineStr">
        <is>
          <t>Solace</t>
        </is>
      </c>
      <c r="F174" t="inlineStr">
        <is>
          <t>₹159.00</t>
        </is>
      </c>
      <c r="G174" t="inlineStr">
        <is>
          <t>126.19</t>
        </is>
      </c>
      <c r="H174" t="inlineStr">
        <is>
          <t>2023-08-27</t>
        </is>
      </c>
    </row>
    <row r="175">
      <c r="A175" t="inlineStr">
        <is>
          <t>P0171</t>
        </is>
      </c>
      <c r="B175" t="inlineStr">
        <is>
          <t>Kriti Women Apparel 576</t>
        </is>
      </c>
      <c r="C175" t="inlineStr">
        <is>
          <t>Fashion</t>
        </is>
      </c>
      <c r="D175" t="inlineStr">
        <is>
          <t>Women Apparel</t>
        </is>
      </c>
      <c r="E175" t="inlineStr">
        <is>
          <t>Kriti</t>
        </is>
      </c>
      <c r="F175" t="inlineStr">
        <is>
          <t>3829.0</t>
        </is>
      </c>
      <c r="G175" t="inlineStr">
        <is>
          <t>1624.46</t>
        </is>
      </c>
      <c r="H175" t="inlineStr">
        <is>
          <t>2022-02-24</t>
        </is>
      </c>
    </row>
    <row r="176">
      <c r="A176" t="inlineStr">
        <is>
          <t>P0172</t>
        </is>
      </c>
      <c r="B176" t="inlineStr">
        <is>
          <t>Lumio Decor 359</t>
        </is>
      </c>
      <c r="C176" t="inlineStr">
        <is>
          <t>Home &amp; Kitchen</t>
        </is>
      </c>
      <c r="D176" t="inlineStr">
        <is>
          <t>Decor</t>
        </is>
      </c>
      <c r="E176" t="inlineStr">
        <is>
          <t>Lumio</t>
        </is>
      </c>
      <c r="F176" t="inlineStr">
        <is>
          <t>389.0</t>
        </is>
      </c>
      <c r="G176" t="inlineStr">
        <is>
          <t>229.13</t>
        </is>
      </c>
      <c r="H176" t="inlineStr">
        <is>
          <t>2023-04-04</t>
        </is>
      </c>
    </row>
    <row r="177">
      <c r="A177" t="inlineStr">
        <is>
          <t>P0173</t>
        </is>
      </c>
      <c r="B177" t="inlineStr">
        <is>
          <t>Mitti Women Apparel 241</t>
        </is>
      </c>
      <c r="C177" t="inlineStr">
        <is>
          <t>Fashion</t>
        </is>
      </c>
      <c r="D177" t="inlineStr">
        <is>
          <t>Women Apparel</t>
        </is>
      </c>
      <c r="E177" t="inlineStr">
        <is>
          <t>Mitti</t>
        </is>
      </c>
      <c r="F177" t="inlineStr">
        <is>
          <t>499.0</t>
        </is>
      </c>
      <c r="G177" t="inlineStr">
        <is>
          <t>254.39</t>
        </is>
      </c>
      <c r="H177" t="inlineStr">
        <is>
          <t>2023-02-26</t>
        </is>
      </c>
    </row>
    <row r="178">
      <c r="A178" t="inlineStr">
        <is>
          <t>P0174</t>
        </is>
      </c>
      <c r="B178" t="inlineStr">
        <is>
          <t>Solace Personal Care 504</t>
        </is>
      </c>
      <c r="C178" t="inlineStr">
        <is>
          <t>Grocery</t>
        </is>
      </c>
      <c r="D178" t="inlineStr">
        <is>
          <t>Personal Care</t>
        </is>
      </c>
      <c r="E178" t="inlineStr">
        <is>
          <t>Solace</t>
        </is>
      </c>
      <c r="F178" t="inlineStr">
        <is>
          <t>429.0</t>
        </is>
      </c>
      <c r="G178" t="inlineStr">
        <is>
          <t>326.43</t>
        </is>
      </c>
      <c r="H178" t="inlineStr">
        <is>
          <t>2023-09-10</t>
        </is>
      </c>
    </row>
    <row r="179">
      <c r="A179" t="inlineStr">
        <is>
          <t>P0175</t>
        </is>
      </c>
      <c r="B179" t="inlineStr">
        <is>
          <t>Pragati Wearables 108</t>
        </is>
      </c>
      <c r="C179" t="inlineStr">
        <is>
          <t>Electronics</t>
        </is>
      </c>
      <c r="D179" t="inlineStr">
        <is>
          <t>Wearables</t>
        </is>
      </c>
      <c r="E179" t="inlineStr">
        <is>
          <t>Pragati</t>
        </is>
      </c>
      <c r="F179" t="inlineStr">
        <is>
          <t>15909.0</t>
        </is>
      </c>
      <c r="G179" t="inlineStr">
        <is>
          <t>12410.72</t>
        </is>
      </c>
      <c r="H179" t="inlineStr">
        <is>
          <t>2022-08-21</t>
        </is>
      </c>
    </row>
    <row r="180">
      <c r="A180" t="inlineStr">
        <is>
          <t>P0176</t>
        </is>
      </c>
      <c r="B180" t="inlineStr">
        <is>
          <t>Vayu Audio 855</t>
        </is>
      </c>
      <c r="C180" t="inlineStr">
        <is>
          <t>electronics</t>
        </is>
      </c>
      <c r="D180" t="inlineStr">
        <is>
          <t>Audio</t>
        </is>
      </c>
      <c r="E180" t="inlineStr">
        <is>
          <t>Vayu</t>
        </is>
      </c>
      <c r="F180" t="inlineStr">
        <is>
          <t>12499.0</t>
        </is>
      </c>
      <c r="G180" t="inlineStr">
        <is>
          <t>9964.15</t>
        </is>
      </c>
      <c r="H180" t="inlineStr">
        <is>
          <t>2024-09-01</t>
        </is>
      </c>
    </row>
    <row r="181">
      <c r="A181" t="inlineStr">
        <is>
          <t>P0177</t>
        </is>
      </c>
      <c r="B181" t="inlineStr">
        <is>
          <t>Zephyr Cookware 526</t>
        </is>
      </c>
      <c r="C181" t="inlineStr">
        <is>
          <t>Home &amp; Kitchen</t>
        </is>
      </c>
      <c r="D181" t="inlineStr">
        <is>
          <t>Cookware</t>
        </is>
      </c>
      <c r="E181" t="inlineStr">
        <is>
          <t>Zephyr</t>
        </is>
      </c>
      <c r="F181" t="inlineStr">
        <is>
          <t>4029.0</t>
        </is>
      </c>
      <c r="G181" t="inlineStr">
        <is>
          <t>2781.34</t>
        </is>
      </c>
      <c r="H181" t="inlineStr">
        <is>
          <t>2022-03-07</t>
        </is>
      </c>
    </row>
    <row r="182">
      <c r="A182" t="inlineStr">
        <is>
          <t>P0178</t>
        </is>
      </c>
      <c r="B182" t="inlineStr">
        <is>
          <t>UrbanLeaf Snacks 370</t>
        </is>
      </c>
      <c r="C182" t="inlineStr">
        <is>
          <t>Grocery</t>
        </is>
      </c>
      <c r="D182" t="inlineStr">
        <is>
          <t>Snacks</t>
        </is>
      </c>
      <c r="E182" t="inlineStr">
        <is>
          <t>UrbanLeaf</t>
        </is>
      </c>
      <c r="F182" t="inlineStr">
        <is>
          <t>929.0</t>
        </is>
      </c>
      <c r="G182" t="inlineStr">
        <is>
          <t>692.49</t>
        </is>
      </c>
      <c r="H182" t="inlineStr">
        <is>
          <t>2024-01-15</t>
        </is>
      </c>
    </row>
    <row r="183">
      <c r="A183" t="inlineStr">
        <is>
          <t>P0179</t>
        </is>
      </c>
      <c r="B183" t="inlineStr">
        <is>
          <t>UrbanLeaf Staples 194</t>
        </is>
      </c>
      <c r="C183" t="inlineStr">
        <is>
          <t>Grocery</t>
        </is>
      </c>
      <c r="D183" t="inlineStr">
        <is>
          <t>Staples</t>
        </is>
      </c>
      <c r="E183" t="inlineStr">
        <is>
          <t>UrbanLeaf</t>
        </is>
      </c>
      <c r="F183" t="inlineStr">
        <is>
          <t>209.0</t>
        </is>
      </c>
      <c r="G183" t="inlineStr">
        <is>
          <t>156.1</t>
        </is>
      </c>
      <c r="H183" t="inlineStr">
        <is>
          <t>2023-04-08</t>
        </is>
      </c>
    </row>
    <row r="184">
      <c r="A184" t="inlineStr">
        <is>
          <t>P0180</t>
        </is>
      </c>
      <c r="B184" t="inlineStr">
        <is>
          <t>Kavya Team Sports 262</t>
        </is>
      </c>
      <c r="C184" t="inlineStr">
        <is>
          <t>Sports</t>
        </is>
      </c>
      <c r="D184" t="inlineStr">
        <is>
          <t>Team Sports</t>
        </is>
      </c>
      <c r="E184" t="inlineStr">
        <is>
          <t>Kavya</t>
        </is>
      </c>
      <c r="F184" t="inlineStr">
        <is>
          <t>1469.0</t>
        </is>
      </c>
      <c r="G184" t="inlineStr">
        <is>
          <t>997.51</t>
        </is>
      </c>
      <c r="H184" t="inlineStr">
        <is>
          <t>2022-12-17</t>
        </is>
      </c>
    </row>
    <row r="185">
      <c r="A185" t="inlineStr">
        <is>
          <t>P0181</t>
        </is>
      </c>
      <c r="B185" t="inlineStr">
        <is>
          <t>Trendo Snacks 407</t>
        </is>
      </c>
      <c r="C185" t="inlineStr">
        <is>
          <t>grocery</t>
        </is>
      </c>
      <c r="D185" t="inlineStr">
        <is>
          <t>Snacks</t>
        </is>
      </c>
      <c r="E185" t="inlineStr">
        <is>
          <t>Trendo</t>
        </is>
      </c>
      <c r="F185" t="inlineStr">
        <is>
          <t>229.0</t>
        </is>
      </c>
      <c r="G185" t="inlineStr">
        <is>
          <t>175.52</t>
        </is>
      </c>
      <c r="H185" t="inlineStr">
        <is>
          <t>2022-10-17</t>
        </is>
      </c>
    </row>
    <row r="186">
      <c r="A186" t="inlineStr">
        <is>
          <t>P0182</t>
        </is>
      </c>
      <c r="B186" t="inlineStr">
        <is>
          <t>Lumio Personal Care 129</t>
        </is>
      </c>
      <c r="C186" t="inlineStr">
        <is>
          <t>Grocery</t>
        </is>
      </c>
      <c r="D186" t="inlineStr">
        <is>
          <t>Personal Care</t>
        </is>
      </c>
      <c r="E186" t="inlineStr">
        <is>
          <t>Lumio</t>
        </is>
      </c>
      <c r="F186" t="inlineStr">
        <is>
          <t>269.0</t>
        </is>
      </c>
      <c r="G186" t="inlineStr">
        <is>
          <t>224.75</t>
        </is>
      </c>
      <c r="H186" t="inlineStr">
        <is>
          <t>2024-10-14</t>
        </is>
      </c>
    </row>
    <row r="187">
      <c r="A187" t="inlineStr">
        <is>
          <t>P0183</t>
        </is>
      </c>
      <c r="B187" t="inlineStr">
        <is>
          <t>Veltrix Storage 513</t>
        </is>
      </c>
      <c r="C187" t="inlineStr">
        <is>
          <t>Home &amp; Kitchen</t>
        </is>
      </c>
      <c r="D187" t="inlineStr">
        <is>
          <t>Storage</t>
        </is>
      </c>
      <c r="E187" t="inlineStr">
        <is>
          <t>Veltrix</t>
        </is>
      </c>
      <c r="F187" t="inlineStr">
        <is>
          <t>599.0</t>
        </is>
      </c>
      <c r="G187" t="inlineStr">
        <is>
          <t>339.81</t>
        </is>
      </c>
      <c r="H187" t="inlineStr">
        <is>
          <t>2023-11-10</t>
        </is>
      </c>
    </row>
    <row r="188">
      <c r="A188" t="inlineStr">
        <is>
          <t>P0184</t>
        </is>
      </c>
      <c r="B188" t="inlineStr">
        <is>
          <t>Veltrix Footwear 192</t>
        </is>
      </c>
      <c r="C188" t="inlineStr">
        <is>
          <t>Fashion</t>
        </is>
      </c>
      <c r="D188" t="inlineStr">
        <is>
          <t>Footwear</t>
        </is>
      </c>
      <c r="E188" t="inlineStr">
        <is>
          <t>Veltrix</t>
        </is>
      </c>
      <c r="F188" t="inlineStr">
        <is>
          <t>2879.0</t>
        </is>
      </c>
      <c r="G188" t="inlineStr">
        <is>
          <t>1556.63</t>
        </is>
      </c>
      <c r="H188" t="inlineStr">
        <is>
          <t>2024-06-16</t>
        </is>
      </c>
    </row>
    <row r="189">
      <c r="A189" t="inlineStr">
        <is>
          <t>P0185</t>
        </is>
      </c>
      <c r="B189" t="inlineStr">
        <is>
          <t>Aarav Team Sports 288</t>
        </is>
      </c>
      <c r="C189" t="inlineStr">
        <is>
          <t>Sports</t>
        </is>
      </c>
      <c r="D189" t="inlineStr">
        <is>
          <t>Team Sports</t>
        </is>
      </c>
      <c r="E189" t="inlineStr">
        <is>
          <t>Aarav</t>
        </is>
      </c>
      <c r="F189" t="inlineStr">
        <is>
          <t>2989.0</t>
        </is>
      </c>
      <c r="G189" t="inlineStr">
        <is>
          <t>1663.76</t>
        </is>
      </c>
      <c r="H189" t="inlineStr">
        <is>
          <t>2023-03-16</t>
        </is>
      </c>
    </row>
    <row r="190">
      <c r="A190" t="inlineStr">
        <is>
          <t>P0186</t>
        </is>
      </c>
      <c r="B190" t="inlineStr">
        <is>
          <t>Trendo Skincare 923</t>
        </is>
      </c>
      <c r="C190" t="inlineStr">
        <is>
          <t>Beauty</t>
        </is>
      </c>
      <c r="D190" t="inlineStr">
        <is>
          <t>Skincare</t>
        </is>
      </c>
      <c r="E190" t="inlineStr">
        <is>
          <t>Trendo</t>
        </is>
      </c>
      <c r="F190" t="inlineStr">
        <is>
          <t>419.0</t>
        </is>
      </c>
      <c r="G190" t="inlineStr">
        <is>
          <t>224.81</t>
        </is>
      </c>
      <c r="H190" t="inlineStr">
        <is>
          <t>2024-06-01</t>
        </is>
      </c>
    </row>
    <row r="191">
      <c r="A191" t="inlineStr">
        <is>
          <t>P0187</t>
        </is>
      </c>
      <c r="B191" t="inlineStr">
        <is>
          <t>Kavya Accessories 577</t>
        </is>
      </c>
      <c r="C191" t="inlineStr">
        <is>
          <t>Fashion</t>
        </is>
      </c>
      <c r="D191" t="inlineStr">
        <is>
          <t>Accessories</t>
        </is>
      </c>
      <c r="F191" t="inlineStr">
        <is>
          <t>659.0</t>
        </is>
      </c>
      <c r="H191" t="inlineStr">
        <is>
          <t>2023-06-25</t>
        </is>
      </c>
    </row>
    <row r="192">
      <c r="A192" t="inlineStr">
        <is>
          <t>P0188</t>
        </is>
      </c>
      <c r="B192" t="inlineStr">
        <is>
          <t>Ember Laptops 814</t>
        </is>
      </c>
      <c r="C192" t="inlineStr">
        <is>
          <t>Electronics</t>
        </is>
      </c>
      <c r="D192" t="inlineStr">
        <is>
          <t>Laptops</t>
        </is>
      </c>
      <c r="E192" t="inlineStr">
        <is>
          <t>Ember</t>
        </is>
      </c>
      <c r="F192" t="inlineStr">
        <is>
          <t>9729.0</t>
        </is>
      </c>
      <c r="G192" t="inlineStr">
        <is>
          <t>7975.37</t>
        </is>
      </c>
      <c r="H192" t="inlineStr">
        <is>
          <t>2023-10-03</t>
        </is>
      </c>
    </row>
    <row r="193">
      <c r="A193" t="inlineStr">
        <is>
          <t>P0189</t>
        </is>
      </c>
      <c r="B193" t="inlineStr">
        <is>
          <t>Kavya Outdoor 982</t>
        </is>
      </c>
      <c r="C193" t="inlineStr">
        <is>
          <t>Sports</t>
        </is>
      </c>
      <c r="D193" t="inlineStr">
        <is>
          <t>Outdoor</t>
        </is>
      </c>
      <c r="E193" t="inlineStr">
        <is>
          <t>Kavya</t>
        </is>
      </c>
      <c r="F193" t="inlineStr">
        <is>
          <t>2529.0</t>
        </is>
      </c>
      <c r="G193" t="inlineStr">
        <is>
          <t>1464.24</t>
        </is>
      </c>
      <c r="H193" t="inlineStr">
        <is>
          <t>2022-04-24</t>
        </is>
      </c>
    </row>
    <row r="194">
      <c r="A194" t="inlineStr">
        <is>
          <t>P0190</t>
        </is>
      </c>
      <c r="B194" t="inlineStr">
        <is>
          <t>Kriti Ethnic Wear 699</t>
        </is>
      </c>
      <c r="C194" t="inlineStr">
        <is>
          <t xml:space="preserve">Fashion </t>
        </is>
      </c>
      <c r="D194" t="inlineStr">
        <is>
          <t>Ethnic Wear</t>
        </is>
      </c>
      <c r="E194" t="inlineStr">
        <is>
          <t>Kriti</t>
        </is>
      </c>
      <c r="F194" t="inlineStr">
        <is>
          <t>709.0</t>
        </is>
      </c>
      <c r="G194" t="inlineStr">
        <is>
          <t>338.47</t>
        </is>
      </c>
      <c r="H194" t="inlineStr">
        <is>
          <t>2023-03-24</t>
        </is>
      </c>
    </row>
    <row r="195">
      <c r="A195" t="inlineStr">
        <is>
          <t>P0191</t>
        </is>
      </c>
      <c r="B195" t="inlineStr">
        <is>
          <t>Haveli Snacks 821</t>
        </is>
      </c>
      <c r="C195" t="inlineStr">
        <is>
          <t>Grocery</t>
        </is>
      </c>
      <c r="D195" t="inlineStr">
        <is>
          <t>Snacks</t>
        </is>
      </c>
      <c r="E195" t="inlineStr">
        <is>
          <t>Haveli</t>
        </is>
      </c>
      <c r="F195" t="inlineStr">
        <is>
          <t>359.0</t>
        </is>
      </c>
      <c r="G195" t="inlineStr">
        <is>
          <t>301.73</t>
        </is>
      </c>
      <c r="H195" t="inlineStr">
        <is>
          <t>2024-10-18</t>
        </is>
      </c>
    </row>
    <row r="196">
      <c r="A196" t="inlineStr">
        <is>
          <t>P0192</t>
        </is>
      </c>
      <c r="B196" t="inlineStr">
        <is>
          <t>Haveli Ethnic Wear 971</t>
        </is>
      </c>
      <c r="C196" t="inlineStr">
        <is>
          <t>Fashion</t>
        </is>
      </c>
      <c r="D196" t="inlineStr">
        <is>
          <t>Ethnic Wear</t>
        </is>
      </c>
      <c r="E196" t="inlineStr">
        <is>
          <t>Haveli</t>
        </is>
      </c>
      <c r="F196" t="inlineStr">
        <is>
          <t>509.0</t>
        </is>
      </c>
      <c r="G196" t="inlineStr">
        <is>
          <t>250.51</t>
        </is>
      </c>
      <c r="H196" t="inlineStr">
        <is>
          <t>2023-09-14</t>
        </is>
      </c>
    </row>
    <row r="197">
      <c r="A197" t="inlineStr">
        <is>
          <t>P0193</t>
        </is>
      </c>
      <c r="B197" t="inlineStr">
        <is>
          <t>Zephyr Laptops 432</t>
        </is>
      </c>
      <c r="C197" t="inlineStr">
        <is>
          <t>Electronics</t>
        </is>
      </c>
      <c r="D197" t="inlineStr">
        <is>
          <t>Laptops</t>
        </is>
      </c>
      <c r="E197" t="inlineStr">
        <is>
          <t>Zephyr</t>
        </is>
      </c>
      <c r="F197" t="inlineStr">
        <is>
          <t>11809.0</t>
        </is>
      </c>
      <c r="G197" t="inlineStr">
        <is>
          <t>9865.71</t>
        </is>
      </c>
      <c r="H197" t="inlineStr">
        <is>
          <t>2022-12-18</t>
        </is>
      </c>
    </row>
    <row r="198">
      <c r="A198" t="inlineStr">
        <is>
          <t>P0194</t>
        </is>
      </c>
      <c r="B198" t="inlineStr">
        <is>
          <t>Trendo Children 374</t>
        </is>
      </c>
      <c r="C198" t="inlineStr">
        <is>
          <t>BOOKS</t>
        </is>
      </c>
      <c r="D198" t="inlineStr">
        <is>
          <t>Children</t>
        </is>
      </c>
      <c r="E198" t="inlineStr">
        <is>
          <t>Trendo</t>
        </is>
      </c>
      <c r="F198" t="inlineStr">
        <is>
          <t>439.0</t>
        </is>
      </c>
      <c r="G198" t="inlineStr">
        <is>
          <t>269.63</t>
        </is>
      </c>
      <c r="H198" t="inlineStr">
        <is>
          <t>2022-07-01</t>
        </is>
      </c>
    </row>
    <row r="199">
      <c r="A199" t="inlineStr">
        <is>
          <t>P0195</t>
        </is>
      </c>
      <c r="B199" t="inlineStr">
        <is>
          <t>Orbit Audio 801</t>
        </is>
      </c>
      <c r="C199" t="inlineStr">
        <is>
          <t>Electronics</t>
        </is>
      </c>
      <c r="D199" t="inlineStr">
        <is>
          <t>Audio</t>
        </is>
      </c>
      <c r="E199" t="inlineStr">
        <is>
          <t>Orbit</t>
        </is>
      </c>
      <c r="F199" t="inlineStr">
        <is>
          <t>9819.0</t>
        </is>
      </c>
      <c r="G199" t="inlineStr">
        <is>
          <t>7869.48</t>
        </is>
      </c>
      <c r="H199" t="inlineStr">
        <is>
          <t>2023-09-09</t>
        </is>
      </c>
    </row>
    <row r="200">
      <c r="A200" t="inlineStr">
        <is>
          <t>P0196</t>
        </is>
      </c>
      <c r="B200" t="inlineStr">
        <is>
          <t>Mitti Ethnic Wear 972</t>
        </is>
      </c>
      <c r="C200" t="inlineStr">
        <is>
          <t>Fashion</t>
        </is>
      </c>
      <c r="D200" t="inlineStr">
        <is>
          <t>Ethnic Wear</t>
        </is>
      </c>
      <c r="E200" t="inlineStr">
        <is>
          <t>Mitti</t>
        </is>
      </c>
      <c r="F200" t="inlineStr">
        <is>
          <t>1209.0</t>
        </is>
      </c>
      <c r="G200" t="inlineStr">
        <is>
          <t>667.71</t>
        </is>
      </c>
      <c r="H200" t="inlineStr">
        <is>
          <t>2024-10-12</t>
        </is>
      </c>
    </row>
    <row r="201">
      <c r="A201" t="inlineStr">
        <is>
          <t>P0197</t>
        </is>
      </c>
      <c r="B201" t="inlineStr">
        <is>
          <t>Lumio Skincare 690</t>
        </is>
      </c>
      <c r="C201" t="inlineStr">
        <is>
          <t>Beauty &amp; Personal Care</t>
        </is>
      </c>
      <c r="D201" t="inlineStr">
        <is>
          <t>Skincare</t>
        </is>
      </c>
      <c r="E201" t="inlineStr">
        <is>
          <t>Lumio</t>
        </is>
      </c>
      <c r="F201" t="inlineStr">
        <is>
          <t>859.0</t>
        </is>
      </c>
      <c r="G201" t="inlineStr">
        <is>
          <t>393.32</t>
        </is>
      </c>
      <c r="H201" t="inlineStr">
        <is>
          <t>2024-11-01</t>
        </is>
      </c>
    </row>
    <row r="202">
      <c r="A202" t="inlineStr">
        <is>
          <t>P0198</t>
        </is>
      </c>
      <c r="B202" t="inlineStr">
        <is>
          <t>Haveli Children 980</t>
        </is>
      </c>
      <c r="C202" t="inlineStr">
        <is>
          <t>BOOKS</t>
        </is>
      </c>
      <c r="D202" t="inlineStr">
        <is>
          <t>Children</t>
        </is>
      </c>
      <c r="E202" t="inlineStr">
        <is>
          <t>Haveli</t>
        </is>
      </c>
      <c r="F202" t="inlineStr">
        <is>
          <t>519.0</t>
        </is>
      </c>
      <c r="G202" t="inlineStr">
        <is>
          <t>356.47</t>
        </is>
      </c>
      <c r="H202" t="inlineStr">
        <is>
          <t>2022-01-06</t>
        </is>
      </c>
    </row>
    <row r="203">
      <c r="A203" t="inlineStr">
        <is>
          <t>P0199</t>
        </is>
      </c>
      <c r="B203" t="inlineStr">
        <is>
          <t>Nexora Ethnic Wear 174</t>
        </is>
      </c>
      <c r="C203" t="inlineStr">
        <is>
          <t>Fashion</t>
        </is>
      </c>
      <c r="D203" t="inlineStr">
        <is>
          <t>Ethnic Wear</t>
        </is>
      </c>
      <c r="E203" t="inlineStr">
        <is>
          <t>Nexora</t>
        </is>
      </c>
      <c r="F203" t="inlineStr">
        <is>
          <t>3439.0</t>
        </is>
      </c>
      <c r="G203" t="inlineStr">
        <is>
          <t>1753.98</t>
        </is>
      </c>
      <c r="H203" t="inlineStr">
        <is>
          <t>2022-01-30</t>
        </is>
      </c>
    </row>
    <row r="204">
      <c r="A204" t="inlineStr">
        <is>
          <t>P0200</t>
        </is>
      </c>
      <c r="B204" t="inlineStr">
        <is>
          <t>Orbit Women Apparel 282</t>
        </is>
      </c>
      <c r="C204" t="inlineStr">
        <is>
          <t>Fashion</t>
        </is>
      </c>
      <c r="D204" t="inlineStr">
        <is>
          <t>Women Apparel</t>
        </is>
      </c>
      <c r="E204" t="inlineStr">
        <is>
          <t>Orbit</t>
        </is>
      </c>
      <c r="F204" t="inlineStr">
        <is>
          <t>349.0</t>
        </is>
      </c>
      <c r="G204" t="inlineStr">
        <is>
          <t>174.3</t>
        </is>
      </c>
      <c r="H204" t="inlineStr">
        <is>
          <t>2023-05-26</t>
        </is>
      </c>
    </row>
    <row r="205">
      <c r="A205" t="inlineStr">
        <is>
          <t>P0201</t>
        </is>
      </c>
      <c r="B205" t="inlineStr">
        <is>
          <t>Nexora Outdoor 891</t>
        </is>
      </c>
      <c r="C205" t="inlineStr">
        <is>
          <t>Sports</t>
        </is>
      </c>
      <c r="D205" t="inlineStr">
        <is>
          <t>Outdoor</t>
        </is>
      </c>
      <c r="E205" t="inlineStr">
        <is>
          <t>Nexora</t>
        </is>
      </c>
      <c r="F205" t="inlineStr">
        <is>
          <t>1949.0</t>
        </is>
      </c>
      <c r="G205" t="inlineStr">
        <is>
          <t>1168.63</t>
        </is>
      </c>
      <c r="H205" t="inlineStr">
        <is>
          <t>2024-08-20</t>
        </is>
      </c>
    </row>
    <row r="206">
      <c r="A206" t="inlineStr">
        <is>
          <t>P0202</t>
        </is>
      </c>
      <c r="B206" t="inlineStr">
        <is>
          <t>Trendo Personal Care 704</t>
        </is>
      </c>
      <c r="C206" t="inlineStr">
        <is>
          <t>Grocery</t>
        </is>
      </c>
      <c r="D206" t="inlineStr">
        <is>
          <t>Personal Care</t>
        </is>
      </c>
      <c r="E206" t="inlineStr">
        <is>
          <t>Trendo</t>
        </is>
      </c>
      <c r="F206" t="inlineStr">
        <is>
          <t>529.0</t>
        </is>
      </c>
      <c r="H206" t="inlineStr">
        <is>
          <t>2022-06-25</t>
        </is>
      </c>
    </row>
    <row r="207">
      <c r="A207" t="inlineStr">
        <is>
          <t>P0203</t>
        </is>
      </c>
      <c r="B207" t="inlineStr">
        <is>
          <t>Mitti Furnishing 316</t>
        </is>
      </c>
      <c r="C207" t="inlineStr">
        <is>
          <t>Home &amp; Kitchen</t>
        </is>
      </c>
      <c r="D207" t="inlineStr">
        <is>
          <t>Furnishing</t>
        </is>
      </c>
      <c r="E207" t="inlineStr">
        <is>
          <t>Mitti</t>
        </is>
      </c>
      <c r="F207" t="inlineStr">
        <is>
          <t>329.0</t>
        </is>
      </c>
      <c r="G207" t="inlineStr">
        <is>
          <t>207.43</t>
        </is>
      </c>
      <c r="H207" t="inlineStr">
        <is>
          <t>2024-11-23</t>
        </is>
      </c>
    </row>
    <row r="208">
      <c r="A208" t="inlineStr">
        <is>
          <t>P0204</t>
        </is>
      </c>
      <c r="B208" t="inlineStr">
        <is>
          <t>Ember Smartphones 937</t>
        </is>
      </c>
      <c r="C208" t="inlineStr">
        <is>
          <t>Electronics</t>
        </is>
      </c>
      <c r="D208" t="inlineStr">
        <is>
          <t>Smartphones</t>
        </is>
      </c>
      <c r="E208" t="inlineStr">
        <is>
          <t>Ember</t>
        </is>
      </c>
      <c r="F208" t="inlineStr">
        <is>
          <t>4959.0</t>
        </is>
      </c>
      <c r="G208" t="inlineStr">
        <is>
          <t>3961.06</t>
        </is>
      </c>
      <c r="H208" t="inlineStr">
        <is>
          <t>2023-10-13</t>
        </is>
      </c>
    </row>
    <row r="209">
      <c r="A209" t="inlineStr">
        <is>
          <t>P0205</t>
        </is>
      </c>
      <c r="B209" t="inlineStr">
        <is>
          <t>Vayu Accessories 554</t>
        </is>
      </c>
      <c r="C209" t="inlineStr">
        <is>
          <t>ELECTRONICS</t>
        </is>
      </c>
      <c r="D209" t="inlineStr">
        <is>
          <t>Accessories</t>
        </is>
      </c>
      <c r="E209" t="inlineStr">
        <is>
          <t>Vayu</t>
        </is>
      </c>
      <c r="F209" t="inlineStr">
        <is>
          <t>1379.0</t>
        </is>
      </c>
      <c r="G209" t="inlineStr">
        <is>
          <t>1187.45</t>
        </is>
      </c>
      <c r="H209" t="inlineStr">
        <is>
          <t>2023-06-12</t>
        </is>
      </c>
    </row>
    <row r="210">
      <c r="A210" t="inlineStr">
        <is>
          <t>P0206</t>
        </is>
      </c>
      <c r="B210" t="inlineStr">
        <is>
          <t>Lumio Women Apparel 918</t>
        </is>
      </c>
      <c r="C210" t="inlineStr">
        <is>
          <t>Fashion</t>
        </is>
      </c>
      <c r="D210" t="inlineStr">
        <is>
          <t>Women Apparel</t>
        </is>
      </c>
      <c r="E210" t="inlineStr">
        <is>
          <t>Lumio</t>
        </is>
      </c>
      <c r="F210" t="inlineStr">
        <is>
          <t>289.0</t>
        </is>
      </c>
      <c r="G210" t="inlineStr">
        <is>
          <t>149.46</t>
        </is>
      </c>
      <c r="H210" t="inlineStr">
        <is>
          <t>2023-04-11</t>
        </is>
      </c>
    </row>
    <row r="211">
      <c r="A211" t="inlineStr">
        <is>
          <t>P0207</t>
        </is>
      </c>
      <c r="B211" t="inlineStr">
        <is>
          <t>Trendo Accessories 892</t>
        </is>
      </c>
      <c r="C211" t="inlineStr">
        <is>
          <t>Electronics</t>
        </is>
      </c>
      <c r="D211" t="inlineStr">
        <is>
          <t>Accessories</t>
        </is>
      </c>
      <c r="E211" t="inlineStr">
        <is>
          <t>Trendo</t>
        </is>
      </c>
      <c r="F211" t="inlineStr">
        <is>
          <t>6579.0</t>
        </is>
      </c>
      <c r="G211" t="inlineStr">
        <is>
          <t>5209.51</t>
        </is>
      </c>
      <c r="H211" t="inlineStr">
        <is>
          <t>2024-05-20</t>
        </is>
      </c>
    </row>
    <row r="212">
      <c r="A212" t="inlineStr">
        <is>
          <t>P0208</t>
        </is>
      </c>
      <c r="B212" t="inlineStr">
        <is>
          <t>Kriti Skincare 756</t>
        </is>
      </c>
      <c r="C212" t="inlineStr">
        <is>
          <t>beauty</t>
        </is>
      </c>
      <c r="D212" t="inlineStr">
        <is>
          <t>Skincare</t>
        </is>
      </c>
      <c r="E212" t="inlineStr">
        <is>
          <t>Kriti</t>
        </is>
      </c>
      <c r="F212" t="inlineStr">
        <is>
          <t>759.0</t>
        </is>
      </c>
      <c r="G212" t="inlineStr">
        <is>
          <t>376.14</t>
        </is>
      </c>
      <c r="H212" t="inlineStr">
        <is>
          <t>2024-08-15</t>
        </is>
      </c>
    </row>
    <row r="213">
      <c r="A213" t="inlineStr">
        <is>
          <t>P0209</t>
        </is>
      </c>
      <c r="B213" t="inlineStr">
        <is>
          <t>Nexora Smartphones 489</t>
        </is>
      </c>
      <c r="C213" t="inlineStr">
        <is>
          <t>electronics</t>
        </is>
      </c>
      <c r="D213" t="inlineStr">
        <is>
          <t>Smartphones</t>
        </is>
      </c>
      <c r="E213" t="inlineStr">
        <is>
          <t>Nexora</t>
        </is>
      </c>
      <c r="F213" t="inlineStr">
        <is>
          <t>₹12,619.00</t>
        </is>
      </c>
      <c r="G213" t="inlineStr">
        <is>
          <t>10427.93</t>
        </is>
      </c>
      <c r="H213" t="inlineStr">
        <is>
          <t>2024-01-26</t>
        </is>
      </c>
    </row>
    <row r="214">
      <c r="A214" t="inlineStr">
        <is>
          <t>P0210</t>
        </is>
      </c>
      <c r="B214" t="inlineStr">
        <is>
          <t>Kavya Furnishing 810</t>
        </is>
      </c>
      <c r="C214" t="inlineStr">
        <is>
          <t>Home &amp; Kitchen</t>
        </is>
      </c>
      <c r="D214" t="inlineStr">
        <is>
          <t>Furnishing</t>
        </is>
      </c>
      <c r="E214" t="inlineStr">
        <is>
          <t>Kavya</t>
        </is>
      </c>
      <c r="F214" t="inlineStr">
        <is>
          <t>1149.0</t>
        </is>
      </c>
      <c r="G214" t="inlineStr">
        <is>
          <t>696.88</t>
        </is>
      </c>
      <c r="H214" t="inlineStr">
        <is>
          <t>2023-11-09</t>
        </is>
      </c>
    </row>
    <row r="215">
      <c r="A215" t="inlineStr">
        <is>
          <t>P0211</t>
        </is>
      </c>
      <c r="B215" t="inlineStr">
        <is>
          <t>Nexora Fitness 937</t>
        </is>
      </c>
      <c r="C215" t="inlineStr">
        <is>
          <t>Sports</t>
        </is>
      </c>
      <c r="D215" t="inlineStr">
        <is>
          <t>Fitness</t>
        </is>
      </c>
      <c r="E215" t="inlineStr">
        <is>
          <t>Nexora</t>
        </is>
      </c>
      <c r="F215" t="inlineStr">
        <is>
          <t>3469.0</t>
        </is>
      </c>
      <c r="G215" t="inlineStr">
        <is>
          <t>2179.7</t>
        </is>
      </c>
      <c r="H215" t="inlineStr">
        <is>
          <t>2022-08-23</t>
        </is>
      </c>
    </row>
    <row r="216">
      <c r="A216" t="inlineStr">
        <is>
          <t>P0212</t>
        </is>
      </c>
      <c r="B216" t="inlineStr">
        <is>
          <t>Kavya Haircare 266</t>
        </is>
      </c>
      <c r="C216" t="inlineStr">
        <is>
          <t>Beauty</t>
        </is>
      </c>
      <c r="D216" t="inlineStr">
        <is>
          <t>Haircare</t>
        </is>
      </c>
      <c r="E216" t="inlineStr">
        <is>
          <t>Kavya</t>
        </is>
      </c>
      <c r="F216" t="inlineStr">
        <is>
          <t>939.0</t>
        </is>
      </c>
      <c r="G216" t="inlineStr">
        <is>
          <t>471.02</t>
        </is>
      </c>
      <c r="H216" t="inlineStr">
        <is>
          <t>2022-04-17</t>
        </is>
      </c>
    </row>
    <row r="217">
      <c r="A217" t="inlineStr">
        <is>
          <t>P0213</t>
        </is>
      </c>
      <c r="B217" t="inlineStr">
        <is>
          <t>Ember Footwear 472</t>
        </is>
      </c>
      <c r="C217" t="inlineStr">
        <is>
          <t xml:space="preserve">Fashion </t>
        </is>
      </c>
      <c r="D217" t="inlineStr">
        <is>
          <t>Footwear</t>
        </is>
      </c>
      <c r="E217" t="inlineStr">
        <is>
          <t>Ember</t>
        </is>
      </c>
      <c r="F217" t="inlineStr">
        <is>
          <t>1529.0</t>
        </is>
      </c>
      <c r="G217" t="inlineStr">
        <is>
          <t>840.09</t>
        </is>
      </c>
      <c r="H217" t="inlineStr">
        <is>
          <t>2024-12-02</t>
        </is>
      </c>
    </row>
    <row r="218">
      <c r="A218" t="inlineStr">
        <is>
          <t>P0214</t>
        </is>
      </c>
      <c r="B218" t="inlineStr">
        <is>
          <t>Veltrix Fiction 894</t>
        </is>
      </c>
      <c r="C218" t="inlineStr">
        <is>
          <t>Books</t>
        </is>
      </c>
      <c r="D218" t="inlineStr">
        <is>
          <t>Fiction</t>
        </is>
      </c>
      <c r="E218" t="inlineStr">
        <is>
          <t>Veltrix</t>
        </is>
      </c>
      <c r="F218" t="inlineStr">
        <is>
          <t>589.0</t>
        </is>
      </c>
      <c r="G218" t="inlineStr">
        <is>
          <t>430.39</t>
        </is>
      </c>
      <c r="H218" t="inlineStr">
        <is>
          <t>2023-11-26</t>
        </is>
      </c>
    </row>
    <row r="219">
      <c r="A219" t="inlineStr">
        <is>
          <t>P0215</t>
        </is>
      </c>
      <c r="B219" t="inlineStr">
        <is>
          <t>Haveli Outdoor 283</t>
        </is>
      </c>
      <c r="C219" t="inlineStr">
        <is>
          <t>Sports</t>
        </is>
      </c>
      <c r="D219" t="inlineStr">
        <is>
          <t>Outdoor</t>
        </is>
      </c>
      <c r="E219" t="inlineStr">
        <is>
          <t>Haveli</t>
        </is>
      </c>
      <c r="F219" t="inlineStr">
        <is>
          <t>2249.0</t>
        </is>
      </c>
      <c r="G219" t="inlineStr">
        <is>
          <t>1249.06</t>
        </is>
      </c>
      <c r="H219" t="inlineStr">
        <is>
          <t>2023-08-09</t>
        </is>
      </c>
    </row>
    <row r="220">
      <c r="A220" t="inlineStr">
        <is>
          <t>P0216</t>
        </is>
      </c>
      <c r="B220" t="inlineStr">
        <is>
          <t>Ember Outdoor 282</t>
        </is>
      </c>
      <c r="C220" t="inlineStr">
        <is>
          <t>Sports</t>
        </is>
      </c>
      <c r="D220" t="inlineStr">
        <is>
          <t>Outdoor</t>
        </is>
      </c>
      <c r="E220" t="inlineStr">
        <is>
          <t>Ember</t>
        </is>
      </c>
      <c r="F220" t="inlineStr">
        <is>
          <t>10149.0</t>
        </is>
      </c>
      <c r="G220" t="inlineStr">
        <is>
          <t>5643.45</t>
        </is>
      </c>
      <c r="H220" t="inlineStr">
        <is>
          <t>2024-02-12</t>
        </is>
      </c>
    </row>
    <row r="221">
      <c r="A221" t="inlineStr">
        <is>
          <t>P0217</t>
        </is>
      </c>
      <c r="B221" t="inlineStr">
        <is>
          <t>Solace Audio 379</t>
        </is>
      </c>
      <c r="C221" t="inlineStr">
        <is>
          <t>electronics</t>
        </is>
      </c>
      <c r="D221" t="inlineStr">
        <is>
          <t>Audio</t>
        </is>
      </c>
      <c r="E221" t="inlineStr">
        <is>
          <t>Solace</t>
        </is>
      </c>
      <c r="F221" t="inlineStr">
        <is>
          <t>8159.0</t>
        </is>
      </c>
      <c r="G221" t="inlineStr">
        <is>
          <t>6400.83</t>
        </is>
      </c>
      <c r="H221" t="inlineStr">
        <is>
          <t>2024-10-21</t>
        </is>
      </c>
    </row>
    <row r="222">
      <c r="A222" t="inlineStr">
        <is>
          <t>P0218</t>
        </is>
      </c>
      <c r="B222" t="inlineStr">
        <is>
          <t>Kriti Wearables 942</t>
        </is>
      </c>
      <c r="C222" t="inlineStr">
        <is>
          <t>electronics</t>
        </is>
      </c>
      <c r="D222" t="inlineStr">
        <is>
          <t>Wearables</t>
        </is>
      </c>
      <c r="E222" t="inlineStr">
        <is>
          <t>Kriti</t>
        </is>
      </c>
      <c r="F222" t="inlineStr">
        <is>
          <t>12359.0</t>
        </is>
      </c>
      <c r="G222" t="inlineStr">
        <is>
          <t>10671.64</t>
        </is>
      </c>
      <c r="H222" t="inlineStr">
        <is>
          <t>2022-06-20</t>
        </is>
      </c>
    </row>
    <row r="223">
      <c r="A223" t="inlineStr">
        <is>
          <t>P0219</t>
        </is>
      </c>
      <c r="B223" t="inlineStr">
        <is>
          <t>Aarav Beverages 736</t>
        </is>
      </c>
      <c r="C223" t="inlineStr">
        <is>
          <t>Grocery</t>
        </is>
      </c>
      <c r="D223" t="inlineStr">
        <is>
          <t>Beverages</t>
        </is>
      </c>
      <c r="E223" t="inlineStr">
        <is>
          <t>Aarav</t>
        </is>
      </c>
      <c r="F223" t="inlineStr">
        <is>
          <t>269.0</t>
        </is>
      </c>
      <c r="G223" t="inlineStr">
        <is>
          <t>213.52</t>
        </is>
      </c>
      <c r="H223" t="inlineStr">
        <is>
          <t>2023-03-11</t>
        </is>
      </c>
    </row>
    <row r="224">
      <c r="A224" t="inlineStr">
        <is>
          <t>P0220</t>
        </is>
      </c>
      <c r="B224" t="inlineStr">
        <is>
          <t>Zephyr Storage 359</t>
        </is>
      </c>
      <c r="C224" t="inlineStr">
        <is>
          <t>Home&amp;Kitchen</t>
        </is>
      </c>
      <c r="D224" t="inlineStr">
        <is>
          <t>Storage</t>
        </is>
      </c>
      <c r="E224" t="inlineStr">
        <is>
          <t>Zephyr</t>
        </is>
      </c>
      <c r="F224" t="inlineStr">
        <is>
          <t>3749.0</t>
        </is>
      </c>
      <c r="G224" t="inlineStr">
        <is>
          <t>2606.73</t>
        </is>
      </c>
      <c r="H224" t="inlineStr">
        <is>
          <t>2022-12-07</t>
        </is>
      </c>
    </row>
    <row r="225">
      <c r="A225" t="inlineStr">
        <is>
          <t>P0221</t>
        </is>
      </c>
      <c r="B225" t="inlineStr">
        <is>
          <t>UrbanLeaf Ethnic Wear 279</t>
        </is>
      </c>
      <c r="C225" t="inlineStr">
        <is>
          <t>Fashion</t>
        </is>
      </c>
      <c r="D225" t="inlineStr">
        <is>
          <t>Ethnic Wear</t>
        </is>
      </c>
      <c r="E225" t="inlineStr">
        <is>
          <t>UrbanLeaf</t>
        </is>
      </c>
      <c r="F225" t="inlineStr">
        <is>
          <t>1629.0</t>
        </is>
      </c>
      <c r="G225" t="inlineStr">
        <is>
          <t>935.53</t>
        </is>
      </c>
      <c r="H225" t="inlineStr">
        <is>
          <t>2022-04-14</t>
        </is>
      </c>
    </row>
    <row r="226">
      <c r="A226" t="inlineStr">
        <is>
          <t>P0222</t>
        </is>
      </c>
      <c r="B226" t="inlineStr">
        <is>
          <t>Kriti Storage 214</t>
        </is>
      </c>
      <c r="C226" t="inlineStr">
        <is>
          <t>Home &amp; Kitchen</t>
        </is>
      </c>
      <c r="D226" t="inlineStr">
        <is>
          <t>Storage</t>
        </is>
      </c>
      <c r="E226" t="inlineStr">
        <is>
          <t>Kriti</t>
        </is>
      </c>
      <c r="F226" t="inlineStr">
        <is>
          <t>3879.0</t>
        </is>
      </c>
      <c r="G226" t="inlineStr">
        <is>
          <t>2616.4</t>
        </is>
      </c>
      <c r="H226" t="inlineStr">
        <is>
          <t>2024-12-04</t>
        </is>
      </c>
    </row>
    <row r="227">
      <c r="A227" t="inlineStr">
        <is>
          <t>P0223</t>
        </is>
      </c>
      <c r="B227" t="inlineStr">
        <is>
          <t>Kriti Makeup 929</t>
        </is>
      </c>
      <c r="C227" t="inlineStr">
        <is>
          <t>Beauty</t>
        </is>
      </c>
      <c r="D227" t="inlineStr">
        <is>
          <t>Makeup</t>
        </is>
      </c>
      <c r="E227" t="inlineStr">
        <is>
          <t>Kriti</t>
        </is>
      </c>
      <c r="F227" t="inlineStr">
        <is>
          <t>229.0</t>
        </is>
      </c>
      <c r="G227" t="inlineStr">
        <is>
          <t>107.41</t>
        </is>
      </c>
      <c r="H227" t="inlineStr">
        <is>
          <t>2024-05-21</t>
        </is>
      </c>
    </row>
    <row r="228">
      <c r="A228" t="inlineStr">
        <is>
          <t>P0224</t>
        </is>
      </c>
      <c r="B228" t="inlineStr">
        <is>
          <t>Aarav Snacks 293</t>
        </is>
      </c>
      <c r="C228" t="inlineStr">
        <is>
          <t>Grocery</t>
        </is>
      </c>
      <c r="D228" t="inlineStr">
        <is>
          <t>Snacks</t>
        </is>
      </c>
      <c r="E228" t="inlineStr">
        <is>
          <t>Aarav</t>
        </is>
      </c>
      <c r="F228" t="inlineStr">
        <is>
          <t>379.0</t>
        </is>
      </c>
      <c r="G228" t="inlineStr">
        <is>
          <t>317.17</t>
        </is>
      </c>
      <c r="H228" t="inlineStr">
        <is>
          <t>2024-11-30</t>
        </is>
      </c>
    </row>
    <row r="229">
      <c r="A229" t="inlineStr">
        <is>
          <t>P0225</t>
        </is>
      </c>
      <c r="B229" t="inlineStr">
        <is>
          <t>Orbit Footwear 875</t>
        </is>
      </c>
      <c r="C229" t="inlineStr">
        <is>
          <t>Fashion</t>
        </is>
      </c>
      <c r="D229" t="inlineStr">
        <is>
          <t>Footwear</t>
        </is>
      </c>
      <c r="E229" t="inlineStr">
        <is>
          <t>Orbit</t>
        </is>
      </c>
      <c r="F229" t="inlineStr">
        <is>
          <t>229.0</t>
        </is>
      </c>
      <c r="G229" t="inlineStr">
        <is>
          <t>112.9</t>
        </is>
      </c>
      <c r="H229" t="inlineStr">
        <is>
          <t>2023-02-28</t>
        </is>
      </c>
    </row>
    <row r="230">
      <c r="A230" t="inlineStr">
        <is>
          <t>P0226</t>
        </is>
      </c>
      <c r="B230" t="inlineStr">
        <is>
          <t>Trendo Snacks 750</t>
        </is>
      </c>
      <c r="C230" t="inlineStr">
        <is>
          <t>Grocery</t>
        </is>
      </c>
      <c r="D230" t="inlineStr">
        <is>
          <t>Snacks</t>
        </is>
      </c>
      <c r="E230" t="inlineStr">
        <is>
          <t>Trendo</t>
        </is>
      </c>
      <c r="F230" t="inlineStr">
        <is>
          <t>369.0</t>
        </is>
      </c>
      <c r="G230" t="inlineStr">
        <is>
          <t>269.99</t>
        </is>
      </c>
      <c r="H230" t="inlineStr">
        <is>
          <t>2022-03-26</t>
        </is>
      </c>
    </row>
    <row r="231">
      <c r="A231" t="inlineStr">
        <is>
          <t>P0227</t>
        </is>
      </c>
      <c r="B231" t="inlineStr">
        <is>
          <t>Mitti Audio 850</t>
        </is>
      </c>
      <c r="C231" t="inlineStr">
        <is>
          <t>Electronics</t>
        </is>
      </c>
      <c r="D231" t="inlineStr">
        <is>
          <t>Audio</t>
        </is>
      </c>
      <c r="E231" t="inlineStr">
        <is>
          <t>Mitti</t>
        </is>
      </c>
      <c r="F231" t="inlineStr">
        <is>
          <t>3949.0</t>
        </is>
      </c>
      <c r="H231" t="inlineStr">
        <is>
          <t>2023-11-02</t>
        </is>
      </c>
    </row>
    <row r="232">
      <c r="A232" t="inlineStr">
        <is>
          <t>P0228</t>
        </is>
      </c>
      <c r="B232" t="inlineStr">
        <is>
          <t>Nexora Cookware 354</t>
        </is>
      </c>
      <c r="C232" t="inlineStr">
        <is>
          <t>Home &amp; Kitchen</t>
        </is>
      </c>
      <c r="D232" t="inlineStr">
        <is>
          <t>Cookware</t>
        </is>
      </c>
      <c r="E232" t="inlineStr">
        <is>
          <t>Nexora</t>
        </is>
      </c>
      <c r="F232" t="inlineStr">
        <is>
          <t>2609.0</t>
        </is>
      </c>
      <c r="G232" t="inlineStr">
        <is>
          <t>1515.5</t>
        </is>
      </c>
      <c r="H232" t="inlineStr">
        <is>
          <t>2024-12-04</t>
        </is>
      </c>
    </row>
    <row r="233">
      <c r="A233" t="inlineStr">
        <is>
          <t>P0229</t>
        </is>
      </c>
      <c r="B233" t="inlineStr">
        <is>
          <t>UrbanLeaf Fragrance 883</t>
        </is>
      </c>
      <c r="C233" t="inlineStr">
        <is>
          <t>Beauty</t>
        </is>
      </c>
      <c r="D233" t="inlineStr">
        <is>
          <t>Fragrance</t>
        </is>
      </c>
      <c r="E233" t="inlineStr">
        <is>
          <t>UrbanLeaf</t>
        </is>
      </c>
      <c r="F233" t="inlineStr">
        <is>
          <t>539.0</t>
        </is>
      </c>
      <c r="G233" t="inlineStr">
        <is>
          <t>318.24</t>
        </is>
      </c>
      <c r="H233" t="inlineStr">
        <is>
          <t>2024-12-06</t>
        </is>
      </c>
    </row>
    <row r="234">
      <c r="A234" t="inlineStr">
        <is>
          <t>P0230</t>
        </is>
      </c>
      <c r="B234" t="inlineStr">
        <is>
          <t>UrbanLeaf Smartphones 938</t>
        </is>
      </c>
      <c r="C234" t="inlineStr">
        <is>
          <t>electronics</t>
        </is>
      </c>
      <c r="D234" t="inlineStr">
        <is>
          <t>Smartphones</t>
        </is>
      </c>
      <c r="E234" t="inlineStr">
        <is>
          <t>UrbanLeaf</t>
        </is>
      </c>
      <c r="F234" t="inlineStr">
        <is>
          <t>6719.0</t>
        </is>
      </c>
      <c r="G234" t="inlineStr">
        <is>
          <t>5344.03</t>
        </is>
      </c>
      <c r="H234" t="inlineStr">
        <is>
          <t>2022-03-11</t>
        </is>
      </c>
    </row>
    <row r="235">
      <c r="A235" t="inlineStr">
        <is>
          <t>P0231</t>
        </is>
      </c>
      <c r="B235" t="inlineStr">
        <is>
          <t>UrbanLeaf Smartphones 334</t>
        </is>
      </c>
      <c r="C235" t="inlineStr">
        <is>
          <t>Electronics</t>
        </is>
      </c>
      <c r="D235" t="inlineStr">
        <is>
          <t>Smartphones</t>
        </is>
      </c>
      <c r="E235" t="inlineStr">
        <is>
          <t>UrbanLeaf</t>
        </is>
      </c>
      <c r="F235" t="inlineStr">
        <is>
          <t>16819.0</t>
        </is>
      </c>
      <c r="G235" t="inlineStr">
        <is>
          <t>14653.47</t>
        </is>
      </c>
      <c r="H235" t="inlineStr">
        <is>
          <t>2023-08-12</t>
        </is>
      </c>
    </row>
    <row r="236">
      <c r="A236" t="inlineStr">
        <is>
          <t>P0232</t>
        </is>
      </c>
      <c r="B236" t="inlineStr">
        <is>
          <t>Pragati Storage 875</t>
        </is>
      </c>
      <c r="C236" t="inlineStr">
        <is>
          <t>Home &amp; Kitchen</t>
        </is>
      </c>
      <c r="D236" t="inlineStr">
        <is>
          <t>Storage</t>
        </is>
      </c>
      <c r="E236" t="inlineStr">
        <is>
          <t>Pragati</t>
        </is>
      </c>
      <c r="F236" t="inlineStr">
        <is>
          <t>2709.0</t>
        </is>
      </c>
      <c r="G236" t="inlineStr">
        <is>
          <t>1815.27</t>
        </is>
      </c>
      <c r="H236" t="inlineStr">
        <is>
          <t>2023-11-08</t>
        </is>
      </c>
    </row>
    <row r="237">
      <c r="A237" t="inlineStr">
        <is>
          <t>P0233</t>
        </is>
      </c>
      <c r="B237" t="inlineStr">
        <is>
          <t>Kriti Beverages 200</t>
        </is>
      </c>
      <c r="C237" t="inlineStr">
        <is>
          <t>Grocery</t>
        </is>
      </c>
      <c r="D237" t="inlineStr">
        <is>
          <t>Beverages</t>
        </is>
      </c>
      <c r="E237" t="inlineStr">
        <is>
          <t>Kriti</t>
        </is>
      </c>
      <c r="F237" t="inlineStr">
        <is>
          <t>659.0</t>
        </is>
      </c>
      <c r="G237" t="inlineStr">
        <is>
          <t>504.28</t>
        </is>
      </c>
      <c r="H237" t="inlineStr">
        <is>
          <t>2022-04-10</t>
        </is>
      </c>
    </row>
    <row r="238">
      <c r="A238" t="inlineStr">
        <is>
          <t>P0234</t>
        </is>
      </c>
      <c r="B238" t="inlineStr">
        <is>
          <t>UrbanLeaf Haircare 863</t>
        </is>
      </c>
      <c r="C238" t="inlineStr">
        <is>
          <t>Beauty</t>
        </is>
      </c>
      <c r="D238" t="inlineStr">
        <is>
          <t>Haircare</t>
        </is>
      </c>
      <c r="E238" t="inlineStr">
        <is>
          <t>UrbanLeaf</t>
        </is>
      </c>
      <c r="F238" t="inlineStr">
        <is>
          <t>1089.0</t>
        </is>
      </c>
      <c r="G238" t="inlineStr">
        <is>
          <t>644.53</t>
        </is>
      </c>
      <c r="H238" t="inlineStr">
        <is>
          <t>2023-02-19</t>
        </is>
      </c>
    </row>
    <row r="239">
      <c r="A239" t="inlineStr">
        <is>
          <t>P0235</t>
        </is>
      </c>
      <c r="B239" t="inlineStr">
        <is>
          <t>Mitti Snacks 654</t>
        </is>
      </c>
      <c r="C239" t="inlineStr">
        <is>
          <t>Grocery</t>
        </is>
      </c>
      <c r="D239" t="inlineStr">
        <is>
          <t>Snacks</t>
        </is>
      </c>
      <c r="E239" t="inlineStr">
        <is>
          <t>Mitti</t>
        </is>
      </c>
      <c r="F239" t="inlineStr">
        <is>
          <t>319.0</t>
        </is>
      </c>
      <c r="G239" t="inlineStr">
        <is>
          <t>237.26</t>
        </is>
      </c>
      <c r="H239" t="inlineStr">
        <is>
          <t>2022-12-18</t>
        </is>
      </c>
    </row>
    <row r="240">
      <c r="A240" t="inlineStr">
        <is>
          <t>P0236</t>
        </is>
      </c>
      <c r="B240" t="inlineStr">
        <is>
          <t>Pragati Fiction 826</t>
        </is>
      </c>
      <c r="C240" t="inlineStr">
        <is>
          <t>Books</t>
        </is>
      </c>
      <c r="D240" t="inlineStr">
        <is>
          <t>Fiction</t>
        </is>
      </c>
      <c r="E240" t="inlineStr">
        <is>
          <t>Pragati</t>
        </is>
      </c>
      <c r="F240" t="inlineStr">
        <is>
          <t>309.0</t>
        </is>
      </c>
      <c r="G240" t="inlineStr">
        <is>
          <t>205.55</t>
        </is>
      </c>
      <c r="H240" t="inlineStr">
        <is>
          <t>2022-09-08</t>
        </is>
      </c>
    </row>
    <row r="241">
      <c r="A241" t="inlineStr">
        <is>
          <t>P0237</t>
        </is>
      </c>
      <c r="B241" t="inlineStr">
        <is>
          <t>Orbit Storage 785</t>
        </is>
      </c>
      <c r="C241" t="inlineStr">
        <is>
          <t>Home &amp; Kitchen</t>
        </is>
      </c>
      <c r="D241" t="inlineStr">
        <is>
          <t>Storage</t>
        </is>
      </c>
      <c r="E241" t="inlineStr">
        <is>
          <t>Orbit</t>
        </is>
      </c>
      <c r="F241" t="inlineStr">
        <is>
          <t>3269.0</t>
        </is>
      </c>
      <c r="G241" t="inlineStr">
        <is>
          <t>2257.25</t>
        </is>
      </c>
      <c r="H241" t="inlineStr">
        <is>
          <t>2022-07-25</t>
        </is>
      </c>
    </row>
    <row r="242">
      <c r="A242" t="inlineStr">
        <is>
          <t>P0238</t>
        </is>
      </c>
      <c r="B242" t="inlineStr">
        <is>
          <t>Veltrix Children 128</t>
        </is>
      </c>
      <c r="C242" t="inlineStr">
        <is>
          <t>Books</t>
        </is>
      </c>
      <c r="D242" t="inlineStr">
        <is>
          <t>Children</t>
        </is>
      </c>
      <c r="F242" t="inlineStr">
        <is>
          <t>229.0</t>
        </is>
      </c>
      <c r="G242" t="inlineStr">
        <is>
          <t>155.25</t>
        </is>
      </c>
      <c r="H242" t="inlineStr">
        <is>
          <t>2023-07-11</t>
        </is>
      </c>
    </row>
    <row r="243">
      <c r="A243" t="inlineStr">
        <is>
          <t>P0239</t>
        </is>
      </c>
      <c r="B243" t="inlineStr">
        <is>
          <t>Haveli Accessories 560</t>
        </is>
      </c>
      <c r="C243" t="inlineStr">
        <is>
          <t>Electronics</t>
        </is>
      </c>
      <c r="D243" t="inlineStr">
        <is>
          <t>Accessories</t>
        </is>
      </c>
      <c r="E243" t="inlineStr">
        <is>
          <t>Haveli</t>
        </is>
      </c>
      <c r="F243" t="inlineStr">
        <is>
          <t>1349.0</t>
        </is>
      </c>
      <c r="G243" t="inlineStr">
        <is>
          <t>1117.82</t>
        </is>
      </c>
      <c r="H243" t="inlineStr">
        <is>
          <t>2023-06-08</t>
        </is>
      </c>
    </row>
    <row r="244">
      <c r="A244" t="inlineStr">
        <is>
          <t>P0240</t>
        </is>
      </c>
      <c r="B244" t="inlineStr">
        <is>
          <t>Haveli Accessories 316</t>
        </is>
      </c>
      <c r="C244" t="inlineStr">
        <is>
          <t>Electronics</t>
        </is>
      </c>
      <c r="D244" t="inlineStr">
        <is>
          <t>Accessories</t>
        </is>
      </c>
      <c r="E244" t="inlineStr">
        <is>
          <t>Haveli</t>
        </is>
      </c>
      <c r="F244" t="inlineStr">
        <is>
          <t>12449.0</t>
        </is>
      </c>
      <c r="G244" t="inlineStr">
        <is>
          <t>10448.39</t>
        </is>
      </c>
      <c r="H244" t="inlineStr">
        <is>
          <t>2022-09-07</t>
        </is>
      </c>
    </row>
    <row r="245">
      <c r="A245" t="inlineStr">
        <is>
          <t>P0241</t>
        </is>
      </c>
      <c r="B245" t="inlineStr">
        <is>
          <t>Pragati Academic 115</t>
        </is>
      </c>
      <c r="C245" t="inlineStr">
        <is>
          <t>Books</t>
        </is>
      </c>
      <c r="D245" t="inlineStr">
        <is>
          <t>Academic</t>
        </is>
      </c>
      <c r="E245" t="inlineStr">
        <is>
          <t>Pragati</t>
        </is>
      </c>
      <c r="F245" t="inlineStr">
        <is>
          <t>509.0</t>
        </is>
      </c>
      <c r="G245" t="inlineStr">
        <is>
          <t>380.33</t>
        </is>
      </c>
      <c r="H245" t="inlineStr">
        <is>
          <t>2023-05-29</t>
        </is>
      </c>
    </row>
    <row r="246">
      <c r="A246" t="inlineStr">
        <is>
          <t>P0242</t>
        </is>
      </c>
      <c r="B246" t="inlineStr">
        <is>
          <t>Vayu Non-Fiction 820</t>
        </is>
      </c>
      <c r="C246" t="inlineStr">
        <is>
          <t>books</t>
        </is>
      </c>
      <c r="D246" t="inlineStr">
        <is>
          <t>Non-Fiction</t>
        </is>
      </c>
      <c r="E246" t="inlineStr">
        <is>
          <t>Vayu</t>
        </is>
      </c>
      <c r="F246" t="inlineStr">
        <is>
          <t>₹349.00</t>
        </is>
      </c>
      <c r="G246" t="inlineStr">
        <is>
          <t>212.56</t>
        </is>
      </c>
      <c r="H246" t="inlineStr">
        <is>
          <t>2024-06-19</t>
        </is>
      </c>
    </row>
    <row r="247">
      <c r="A247" t="inlineStr">
        <is>
          <t>P0243</t>
        </is>
      </c>
      <c r="B247" t="inlineStr">
        <is>
          <t>Pragati Ethnic Wear 509</t>
        </is>
      </c>
      <c r="C247" t="inlineStr">
        <is>
          <t>Fashion</t>
        </is>
      </c>
      <c r="D247" t="inlineStr">
        <is>
          <t>Ethnic Wear</t>
        </is>
      </c>
      <c r="E247" t="inlineStr">
        <is>
          <t>Pragati</t>
        </is>
      </c>
      <c r="F247" t="inlineStr">
        <is>
          <t>1029.0</t>
        </is>
      </c>
      <c r="G247" t="inlineStr">
        <is>
          <t>502.67</t>
        </is>
      </c>
      <c r="H247" t="inlineStr">
        <is>
          <t>2023-11-30</t>
        </is>
      </c>
    </row>
    <row r="248">
      <c r="A248" t="inlineStr">
        <is>
          <t>P0244</t>
        </is>
      </c>
      <c r="B248" t="inlineStr">
        <is>
          <t>Kriti Cookware 491</t>
        </is>
      </c>
      <c r="C248" t="inlineStr">
        <is>
          <t>Home &amp; Kitchen</t>
        </is>
      </c>
      <c r="D248" t="inlineStr">
        <is>
          <t>Cookware</t>
        </is>
      </c>
      <c r="E248" t="inlineStr">
        <is>
          <t>Kriti</t>
        </is>
      </c>
      <c r="F248" t="inlineStr">
        <is>
          <t>1939.0</t>
        </is>
      </c>
      <c r="H248" t="inlineStr">
        <is>
          <t>2023-12-27</t>
        </is>
      </c>
    </row>
    <row r="249">
      <c r="A249" t="inlineStr">
        <is>
          <t>P0245</t>
        </is>
      </c>
      <c r="B249" t="inlineStr">
        <is>
          <t>Pragati Fragrance 638</t>
        </is>
      </c>
      <c r="C249" t="inlineStr">
        <is>
          <t>Beauty</t>
        </is>
      </c>
      <c r="D249" t="inlineStr">
        <is>
          <t>Fragrance</t>
        </is>
      </c>
      <c r="E249" t="inlineStr">
        <is>
          <t>Pragati</t>
        </is>
      </c>
      <c r="F249" t="inlineStr">
        <is>
          <t>389.0</t>
        </is>
      </c>
      <c r="G249" t="inlineStr">
        <is>
          <t>196.69</t>
        </is>
      </c>
      <c r="H249" t="inlineStr">
        <is>
          <t>2023-04-11</t>
        </is>
      </c>
    </row>
    <row r="250">
      <c r="A250" t="inlineStr">
        <is>
          <t>P0246</t>
        </is>
      </c>
      <c r="B250" t="inlineStr">
        <is>
          <t>Mitti Academic 540</t>
        </is>
      </c>
      <c r="C250" t="inlineStr">
        <is>
          <t>books</t>
        </is>
      </c>
      <c r="D250" t="inlineStr">
        <is>
          <t>Academic</t>
        </is>
      </c>
      <c r="E250" t="inlineStr">
        <is>
          <t>Mitti</t>
        </is>
      </c>
      <c r="F250" t="inlineStr">
        <is>
          <t>459.0</t>
        </is>
      </c>
      <c r="G250" t="inlineStr">
        <is>
          <t>326.11</t>
        </is>
      </c>
      <c r="H250" t="inlineStr">
        <is>
          <t>2023-05-19</t>
        </is>
      </c>
    </row>
    <row r="251">
      <c r="A251" t="inlineStr">
        <is>
          <t>P0247</t>
        </is>
      </c>
      <c r="B251" t="inlineStr">
        <is>
          <t>UrbanLeaf Makeup 447</t>
        </is>
      </c>
      <c r="C251" t="inlineStr">
        <is>
          <t>Beauty</t>
        </is>
      </c>
      <c r="D251" t="inlineStr">
        <is>
          <t>Makeup</t>
        </is>
      </c>
      <c r="E251" t="inlineStr">
        <is>
          <t>UrbanLeaf</t>
        </is>
      </c>
      <c r="F251" t="inlineStr">
        <is>
          <t>209.0</t>
        </is>
      </c>
      <c r="G251" t="inlineStr">
        <is>
          <t>98.16</t>
        </is>
      </c>
      <c r="H251" t="inlineStr">
        <is>
          <t>2022-08-06</t>
        </is>
      </c>
    </row>
    <row r="252">
      <c r="A252" t="inlineStr">
        <is>
          <t>P0248</t>
        </is>
      </c>
      <c r="B252" t="inlineStr">
        <is>
          <t>Pragati Appliances 758</t>
        </is>
      </c>
      <c r="C252" t="inlineStr">
        <is>
          <t>Home &amp; Kitchen</t>
        </is>
      </c>
      <c r="D252" t="inlineStr">
        <is>
          <t>Appliances</t>
        </is>
      </c>
      <c r="E252" t="inlineStr">
        <is>
          <t>Pragati</t>
        </is>
      </c>
      <c r="F252" t="inlineStr">
        <is>
          <t>299.0</t>
        </is>
      </c>
      <c r="G252" t="inlineStr">
        <is>
          <t>204.58</t>
        </is>
      </c>
      <c r="H252" t="inlineStr">
        <is>
          <t>2022-10-26</t>
        </is>
      </c>
    </row>
    <row r="253">
      <c r="A253" t="inlineStr">
        <is>
          <t>P0249</t>
        </is>
      </c>
      <c r="B253" t="inlineStr">
        <is>
          <t>Veltrix Footwear 354</t>
        </is>
      </c>
      <c r="C253" t="inlineStr">
        <is>
          <t>fashion</t>
        </is>
      </c>
      <c r="D253" t="inlineStr">
        <is>
          <t>Footwear</t>
        </is>
      </c>
      <c r="E253" t="inlineStr">
        <is>
          <t>Veltrix</t>
        </is>
      </c>
      <c r="F253" t="inlineStr">
        <is>
          <t>539.0</t>
        </is>
      </c>
      <c r="G253" t="inlineStr">
        <is>
          <t>239.7</t>
        </is>
      </c>
      <c r="H253" t="inlineStr">
        <is>
          <t>2022-08-05</t>
        </is>
      </c>
    </row>
    <row r="254">
      <c r="A254" t="inlineStr">
        <is>
          <t>P0250</t>
        </is>
      </c>
      <c r="B254" t="inlineStr">
        <is>
          <t>Solace Appliances 754</t>
        </is>
      </c>
      <c r="C254" t="inlineStr">
        <is>
          <t>Home &amp; Kitchen</t>
        </is>
      </c>
      <c r="D254" t="inlineStr">
        <is>
          <t>Appliances</t>
        </is>
      </c>
      <c r="E254" t="inlineStr">
        <is>
          <t>Solace</t>
        </is>
      </c>
      <c r="F254" t="inlineStr">
        <is>
          <t>2819.0</t>
        </is>
      </c>
      <c r="G254" t="inlineStr">
        <is>
          <t>1923.75</t>
        </is>
      </c>
      <c r="H254" t="inlineStr">
        <is>
          <t>2024-04-12</t>
        </is>
      </c>
    </row>
    <row r="255">
      <c r="A255" t="inlineStr">
        <is>
          <t>P0251</t>
        </is>
      </c>
      <c r="B255" t="inlineStr">
        <is>
          <t>Orbit Skincare 808</t>
        </is>
      </c>
      <c r="C255" t="inlineStr">
        <is>
          <t>Beauty</t>
        </is>
      </c>
      <c r="D255" t="inlineStr">
        <is>
          <t>Skincare</t>
        </is>
      </c>
      <c r="E255" t="inlineStr">
        <is>
          <t>Orbit</t>
        </is>
      </c>
      <c r="F255" t="inlineStr">
        <is>
          <t>369.0</t>
        </is>
      </c>
      <c r="G255" t="inlineStr">
        <is>
          <t>185.85</t>
        </is>
      </c>
      <c r="H255" t="inlineStr">
        <is>
          <t>2023-06-08</t>
        </is>
      </c>
    </row>
    <row r="256">
      <c r="A256" t="inlineStr">
        <is>
          <t>P0252</t>
        </is>
      </c>
      <c r="B256" t="inlineStr">
        <is>
          <t>Kavya Children 443</t>
        </is>
      </c>
      <c r="C256" t="inlineStr">
        <is>
          <t>Books</t>
        </is>
      </c>
      <c r="D256" t="inlineStr">
        <is>
          <t>Children</t>
        </is>
      </c>
      <c r="E256" t="inlineStr">
        <is>
          <t>Kavya</t>
        </is>
      </c>
      <c r="F256" t="inlineStr">
        <is>
          <t>479.0</t>
        </is>
      </c>
      <c r="G256" t="inlineStr">
        <is>
          <t>309.55</t>
        </is>
      </c>
      <c r="H256" t="inlineStr">
        <is>
          <t>2022-05-20</t>
        </is>
      </c>
    </row>
    <row r="257">
      <c r="A257" t="inlineStr">
        <is>
          <t>P0253</t>
        </is>
      </c>
      <c r="B257" t="inlineStr">
        <is>
          <t>Aarav Storage 480</t>
        </is>
      </c>
      <c r="C257" t="inlineStr">
        <is>
          <t>home &amp; kitchen</t>
        </is>
      </c>
      <c r="D257" t="inlineStr">
        <is>
          <t>Storage</t>
        </is>
      </c>
      <c r="E257" t="inlineStr">
        <is>
          <t>Aarav</t>
        </is>
      </c>
      <c r="F257" t="inlineStr">
        <is>
          <t>759.0</t>
        </is>
      </c>
      <c r="G257" t="inlineStr">
        <is>
          <t>425.41</t>
        </is>
      </c>
      <c r="H257" t="inlineStr">
        <is>
          <t>2023-06-11</t>
        </is>
      </c>
    </row>
    <row r="258">
      <c r="A258" t="inlineStr">
        <is>
          <t>P0254</t>
        </is>
      </c>
      <c r="B258" t="inlineStr">
        <is>
          <t>Mitti Women Apparel 285</t>
        </is>
      </c>
      <c r="C258" t="inlineStr">
        <is>
          <t>Fashion</t>
        </is>
      </c>
      <c r="D258" t="inlineStr">
        <is>
          <t>Women Apparel</t>
        </is>
      </c>
      <c r="E258" t="inlineStr">
        <is>
          <t>Mitti</t>
        </is>
      </c>
      <c r="F258" t="inlineStr">
        <is>
          <t>649.0</t>
        </is>
      </c>
      <c r="G258" t="inlineStr">
        <is>
          <t>357.22</t>
        </is>
      </c>
      <c r="H258" t="inlineStr">
        <is>
          <t>2023-05-06</t>
        </is>
      </c>
    </row>
    <row r="259">
      <c r="A259" t="inlineStr">
        <is>
          <t>P0255</t>
        </is>
      </c>
      <c r="B259" t="inlineStr">
        <is>
          <t>Kriti Footwear 263</t>
        </is>
      </c>
      <c r="C259" t="inlineStr">
        <is>
          <t xml:space="preserve">Fashion </t>
        </is>
      </c>
      <c r="D259" t="inlineStr">
        <is>
          <t>Footwear</t>
        </is>
      </c>
      <c r="E259" t="inlineStr">
        <is>
          <t>Kriti</t>
        </is>
      </c>
      <c r="F259" t="inlineStr">
        <is>
          <t>889.0</t>
        </is>
      </c>
      <c r="G259" t="inlineStr">
        <is>
          <t>424.7</t>
        </is>
      </c>
      <c r="H259" t="inlineStr">
        <is>
          <t>2022-07-13</t>
        </is>
      </c>
    </row>
    <row r="260">
      <c r="A260" t="inlineStr">
        <is>
          <t>P0256</t>
        </is>
      </c>
      <c r="B260" t="inlineStr">
        <is>
          <t>Zephyr Fitness 917</t>
        </is>
      </c>
      <c r="C260" t="inlineStr">
        <is>
          <t>Sports</t>
        </is>
      </c>
      <c r="D260" t="inlineStr">
        <is>
          <t>Fitness</t>
        </is>
      </c>
      <c r="E260" t="inlineStr">
        <is>
          <t>Zephyr</t>
        </is>
      </c>
      <c r="F260" t="inlineStr">
        <is>
          <t>2379.0</t>
        </is>
      </c>
      <c r="G260" t="inlineStr">
        <is>
          <t>1394.42</t>
        </is>
      </c>
      <c r="H260" t="inlineStr">
        <is>
          <t>2024-04-03</t>
        </is>
      </c>
    </row>
    <row r="261">
      <c r="A261" t="inlineStr">
        <is>
          <t>P0257</t>
        </is>
      </c>
      <c r="B261" t="inlineStr">
        <is>
          <t>Trendo Fiction 112</t>
        </is>
      </c>
      <c r="C261" t="inlineStr">
        <is>
          <t>Books</t>
        </is>
      </c>
      <c r="D261" t="inlineStr">
        <is>
          <t>Fiction</t>
        </is>
      </c>
      <c r="E261" t="inlineStr">
        <is>
          <t>Trendo</t>
        </is>
      </c>
      <c r="F261" t="inlineStr">
        <is>
          <t>469.0</t>
        </is>
      </c>
      <c r="G261" t="inlineStr">
        <is>
          <t>290.61</t>
        </is>
      </c>
      <c r="H261" t="inlineStr">
        <is>
          <t>2023-04-26</t>
        </is>
      </c>
    </row>
    <row r="262">
      <c r="A262" t="inlineStr">
        <is>
          <t>P0258</t>
        </is>
      </c>
      <c r="B262" t="inlineStr">
        <is>
          <t>Solace Wearables 584</t>
        </is>
      </c>
      <c r="C262" t="inlineStr">
        <is>
          <t>Electronics</t>
        </is>
      </c>
      <c r="D262" t="inlineStr">
        <is>
          <t>Wearables</t>
        </is>
      </c>
      <c r="E262" t="inlineStr">
        <is>
          <t>Solace</t>
        </is>
      </c>
      <c r="F262" t="inlineStr">
        <is>
          <t>1489.0</t>
        </is>
      </c>
      <c r="G262" t="inlineStr">
        <is>
          <t>1196.56</t>
        </is>
      </c>
      <c r="H262" t="inlineStr">
        <is>
          <t>2024-04-15</t>
        </is>
      </c>
    </row>
    <row r="263">
      <c r="A263" t="inlineStr">
        <is>
          <t>P0259</t>
        </is>
      </c>
      <c r="B263" t="inlineStr">
        <is>
          <t>Vayu Smartphones 121</t>
        </is>
      </c>
      <c r="C263" t="inlineStr">
        <is>
          <t>Electronics</t>
        </is>
      </c>
      <c r="D263" t="inlineStr">
        <is>
          <t>Smartphones</t>
        </is>
      </c>
      <c r="E263" t="inlineStr">
        <is>
          <t>Vayu</t>
        </is>
      </c>
      <c r="F263" t="inlineStr">
        <is>
          <t>29309.0</t>
        </is>
      </c>
      <c r="G263" t="inlineStr">
        <is>
          <t>24745.58</t>
        </is>
      </c>
      <c r="H263" t="inlineStr">
        <is>
          <t>2024-08-07</t>
        </is>
      </c>
    </row>
    <row r="264">
      <c r="A264" t="inlineStr">
        <is>
          <t>P0260</t>
        </is>
      </c>
      <c r="B264" t="inlineStr">
        <is>
          <t>Ember Makeup 848</t>
        </is>
      </c>
      <c r="C264" t="inlineStr">
        <is>
          <t>Beauty</t>
        </is>
      </c>
      <c r="D264" t="inlineStr">
        <is>
          <t>Makeup</t>
        </is>
      </c>
      <c r="E264" t="inlineStr">
        <is>
          <t>Ember</t>
        </is>
      </c>
      <c r="F264" t="inlineStr">
        <is>
          <t>119.0</t>
        </is>
      </c>
      <c r="G264" t="inlineStr">
        <is>
          <t>69.43</t>
        </is>
      </c>
      <c r="H264" t="inlineStr">
        <is>
          <t>2024-09-21</t>
        </is>
      </c>
    </row>
    <row r="265">
      <c r="A265" t="inlineStr">
        <is>
          <t>P0261</t>
        </is>
      </c>
      <c r="B265" t="inlineStr">
        <is>
          <t>Mitti Audio 738</t>
        </is>
      </c>
      <c r="C265" t="inlineStr">
        <is>
          <t>Electronics</t>
        </is>
      </c>
      <c r="D265" t="inlineStr">
        <is>
          <t>Audio</t>
        </is>
      </c>
      <c r="E265" t="inlineStr">
        <is>
          <t>Mitti</t>
        </is>
      </c>
      <c r="F265" t="inlineStr">
        <is>
          <t>23769.0</t>
        </is>
      </c>
      <c r="G265" t="inlineStr">
        <is>
          <t>18732.71</t>
        </is>
      </c>
      <c r="H265" t="inlineStr">
        <is>
          <t>2022-01-18</t>
        </is>
      </c>
    </row>
    <row r="266">
      <c r="A266" t="inlineStr">
        <is>
          <t>P0262</t>
        </is>
      </c>
      <c r="B266" t="inlineStr">
        <is>
          <t>Zephyr Academic 505</t>
        </is>
      </c>
      <c r="C266" t="inlineStr">
        <is>
          <t>Books</t>
        </is>
      </c>
      <c r="D266" t="inlineStr">
        <is>
          <t>Academic</t>
        </is>
      </c>
      <c r="E266" t="inlineStr">
        <is>
          <t>Zephyr</t>
        </is>
      </c>
      <c r="F266" t="inlineStr">
        <is>
          <t>579.0</t>
        </is>
      </c>
      <c r="G266" t="inlineStr">
        <is>
          <t>382.78</t>
        </is>
      </c>
      <c r="H266" t="inlineStr">
        <is>
          <t>2023-09-15</t>
        </is>
      </c>
    </row>
    <row r="267">
      <c r="A267" t="inlineStr">
        <is>
          <t>P0263</t>
        </is>
      </c>
      <c r="B267" t="inlineStr">
        <is>
          <t>Aarav Ethnic Wear 740</t>
        </is>
      </c>
      <c r="C267" t="inlineStr">
        <is>
          <t>Fashion</t>
        </is>
      </c>
      <c r="D267" t="inlineStr">
        <is>
          <t>Ethnic Wear</t>
        </is>
      </c>
      <c r="E267" t="inlineStr">
        <is>
          <t>Aarav</t>
        </is>
      </c>
      <c r="F267" t="inlineStr">
        <is>
          <t>649.0</t>
        </is>
      </c>
      <c r="G267" t="inlineStr">
        <is>
          <t>283.86</t>
        </is>
      </c>
      <c r="H267" t="inlineStr">
        <is>
          <t>2022-09-04</t>
        </is>
      </c>
    </row>
    <row r="268">
      <c r="A268" t="inlineStr">
        <is>
          <t>P0264</t>
        </is>
      </c>
      <c r="B268" t="inlineStr">
        <is>
          <t>Mitti Smartphones 700</t>
        </is>
      </c>
      <c r="C268" t="inlineStr">
        <is>
          <t>Electronics</t>
        </is>
      </c>
      <c r="D268" t="inlineStr">
        <is>
          <t>Smartphones</t>
        </is>
      </c>
      <c r="F268" t="inlineStr">
        <is>
          <t>1969.0</t>
        </is>
      </c>
      <c r="G268" t="inlineStr">
        <is>
          <t>1731.7</t>
        </is>
      </c>
      <c r="H268" t="inlineStr">
        <is>
          <t>2024-08-13</t>
        </is>
      </c>
    </row>
    <row r="269">
      <c r="A269" t="inlineStr">
        <is>
          <t>P0265</t>
        </is>
      </c>
      <c r="B269" t="inlineStr">
        <is>
          <t>Vayu Staples 773</t>
        </is>
      </c>
      <c r="C269" t="inlineStr">
        <is>
          <t>Grocery</t>
        </is>
      </c>
      <c r="D269" t="inlineStr">
        <is>
          <t>Staples</t>
        </is>
      </c>
      <c r="E269" t="inlineStr">
        <is>
          <t>Vayu</t>
        </is>
      </c>
      <c r="F269" t="inlineStr">
        <is>
          <t>529.0</t>
        </is>
      </c>
      <c r="G269" t="inlineStr">
        <is>
          <t>408.5</t>
        </is>
      </c>
      <c r="H269" t="inlineStr">
        <is>
          <t>2022-10-21</t>
        </is>
      </c>
    </row>
    <row r="270">
      <c r="A270" t="inlineStr">
        <is>
          <t>P0266</t>
        </is>
      </c>
      <c r="B270" t="inlineStr">
        <is>
          <t>Lumio Accessories 994</t>
        </is>
      </c>
      <c r="C270" t="inlineStr">
        <is>
          <t>Electronics</t>
        </is>
      </c>
      <c r="D270" t="inlineStr">
        <is>
          <t>Accessories</t>
        </is>
      </c>
      <c r="E270" t="inlineStr">
        <is>
          <t>Lumio</t>
        </is>
      </c>
      <c r="F270" t="inlineStr">
        <is>
          <t>7269.0</t>
        </is>
      </c>
      <c r="G270" t="inlineStr">
        <is>
          <t>5920.34</t>
        </is>
      </c>
      <c r="H270" t="inlineStr">
        <is>
          <t>2023-09-02</t>
        </is>
      </c>
    </row>
    <row r="271">
      <c r="A271" t="inlineStr">
        <is>
          <t>P0267</t>
        </is>
      </c>
      <c r="B271" t="inlineStr">
        <is>
          <t>Solace Ethnic Wear 771</t>
        </is>
      </c>
      <c r="C271" t="inlineStr">
        <is>
          <t>Fashion</t>
        </is>
      </c>
      <c r="D271" t="inlineStr">
        <is>
          <t>Ethnic Wear</t>
        </is>
      </c>
      <c r="E271" t="inlineStr">
        <is>
          <t>Solace</t>
        </is>
      </c>
      <c r="F271" t="inlineStr">
        <is>
          <t>1649.0</t>
        </is>
      </c>
      <c r="G271" t="inlineStr">
        <is>
          <t>744.08</t>
        </is>
      </c>
      <c r="H271" t="inlineStr">
        <is>
          <t>2022-03-05</t>
        </is>
      </c>
    </row>
    <row r="272">
      <c r="A272" t="inlineStr">
        <is>
          <t>P0268</t>
        </is>
      </c>
      <c r="B272" t="inlineStr">
        <is>
          <t>Ember Wearables 102</t>
        </is>
      </c>
      <c r="C272" t="inlineStr">
        <is>
          <t>Electronics</t>
        </is>
      </c>
      <c r="D272" t="inlineStr">
        <is>
          <t>Wearables</t>
        </is>
      </c>
      <c r="E272" t="inlineStr">
        <is>
          <t>Ember</t>
        </is>
      </c>
      <c r="F272" t="inlineStr">
        <is>
          <t>6479.0</t>
        </is>
      </c>
      <c r="G272" t="inlineStr">
        <is>
          <t>5594.05</t>
        </is>
      </c>
      <c r="H272" t="inlineStr">
        <is>
          <t>2024-01-17</t>
        </is>
      </c>
    </row>
    <row r="273">
      <c r="A273" t="inlineStr">
        <is>
          <t>P0269</t>
        </is>
      </c>
      <c r="B273" t="inlineStr">
        <is>
          <t>UrbanLeaf Wearables 980</t>
        </is>
      </c>
      <c r="C273" t="inlineStr">
        <is>
          <t>Electronics</t>
        </is>
      </c>
      <c r="D273" t="inlineStr">
        <is>
          <t>Wearables</t>
        </is>
      </c>
      <c r="E273" t="inlineStr">
        <is>
          <t>UrbanLeaf</t>
        </is>
      </c>
      <c r="F273" t="inlineStr">
        <is>
          <t>18019.0</t>
        </is>
      </c>
      <c r="G273" t="inlineStr">
        <is>
          <t>15517.94</t>
        </is>
      </c>
      <c r="H273" t="inlineStr">
        <is>
          <t>2022-10-17</t>
        </is>
      </c>
    </row>
    <row r="274">
      <c r="A274" t="inlineStr">
        <is>
          <t>P0270</t>
        </is>
      </c>
      <c r="B274" t="inlineStr">
        <is>
          <t>Vayu Accessories 998</t>
        </is>
      </c>
      <c r="C274" t="inlineStr">
        <is>
          <t>Electronics</t>
        </is>
      </c>
      <c r="D274" t="inlineStr">
        <is>
          <t>Accessories</t>
        </is>
      </c>
      <c r="E274" t="inlineStr">
        <is>
          <t>Vayu</t>
        </is>
      </c>
      <c r="F274" t="inlineStr">
        <is>
          <t>10209.0</t>
        </is>
      </c>
      <c r="G274" t="inlineStr">
        <is>
          <t>8654.89</t>
        </is>
      </c>
      <c r="H274" t="inlineStr">
        <is>
          <t>2024-06-10</t>
        </is>
      </c>
    </row>
    <row r="275">
      <c r="A275" t="inlineStr">
        <is>
          <t>P0271</t>
        </is>
      </c>
      <c r="B275" t="inlineStr">
        <is>
          <t>UrbanLeaf Audio 604</t>
        </is>
      </c>
      <c r="C275" t="inlineStr">
        <is>
          <t>Electronics</t>
        </is>
      </c>
      <c r="D275" t="inlineStr">
        <is>
          <t>Audio</t>
        </is>
      </c>
      <c r="E275" t="inlineStr">
        <is>
          <t>UrbanLeaf</t>
        </is>
      </c>
      <c r="F275" t="inlineStr">
        <is>
          <t>5079.0</t>
        </is>
      </c>
      <c r="G275" t="inlineStr">
        <is>
          <t>4451.5</t>
        </is>
      </c>
      <c r="H275" t="inlineStr">
        <is>
          <t>2022-10-17</t>
        </is>
      </c>
    </row>
    <row r="276">
      <c r="A276" t="inlineStr">
        <is>
          <t>P0272</t>
        </is>
      </c>
      <c r="B276" t="inlineStr">
        <is>
          <t>Haveli Men Apparel 797</t>
        </is>
      </c>
      <c r="C276" t="inlineStr">
        <is>
          <t>Fashion</t>
        </is>
      </c>
      <c r="D276" t="inlineStr">
        <is>
          <t>Men Apparel</t>
        </is>
      </c>
      <c r="E276" t="inlineStr">
        <is>
          <t>Haveli</t>
        </is>
      </c>
      <c r="F276" t="inlineStr">
        <is>
          <t>499.0</t>
        </is>
      </c>
      <c r="G276" t="inlineStr">
        <is>
          <t>229.78</t>
        </is>
      </c>
      <c r="H276" t="inlineStr">
        <is>
          <t>2024-04-29</t>
        </is>
      </c>
    </row>
    <row r="277">
      <c r="A277" t="inlineStr">
        <is>
          <t>P0273</t>
        </is>
      </c>
      <c r="B277" t="inlineStr">
        <is>
          <t>Mitti Wearables 856</t>
        </is>
      </c>
      <c r="C277" t="inlineStr">
        <is>
          <t>Electronics</t>
        </is>
      </c>
      <c r="D277" t="inlineStr">
        <is>
          <t>Wearables</t>
        </is>
      </c>
      <c r="E277" t="inlineStr">
        <is>
          <t>Mitti</t>
        </is>
      </c>
      <c r="F277" t="inlineStr">
        <is>
          <t>8899.0</t>
        </is>
      </c>
      <c r="G277" t="inlineStr">
        <is>
          <t>7684.4</t>
        </is>
      </c>
      <c r="H277" t="inlineStr">
        <is>
          <t>2022-08-22</t>
        </is>
      </c>
    </row>
    <row r="278">
      <c r="A278" t="inlineStr">
        <is>
          <t>P0274</t>
        </is>
      </c>
      <c r="B278" t="inlineStr">
        <is>
          <t>Nexora Makeup 893</t>
        </is>
      </c>
      <c r="C278" t="inlineStr">
        <is>
          <t>Beauty</t>
        </is>
      </c>
      <c r="D278" t="inlineStr">
        <is>
          <t>Makeup</t>
        </is>
      </c>
      <c r="E278" t="inlineStr">
        <is>
          <t>Nexora</t>
        </is>
      </c>
      <c r="F278" t="inlineStr">
        <is>
          <t>1109.0</t>
        </is>
      </c>
      <c r="G278" t="inlineStr">
        <is>
          <t>664.41</t>
        </is>
      </c>
      <c r="H278" t="inlineStr">
        <is>
          <t>2022-02-12</t>
        </is>
      </c>
    </row>
    <row r="279">
      <c r="A279" t="inlineStr">
        <is>
          <t>P0275</t>
        </is>
      </c>
      <c r="B279" t="inlineStr">
        <is>
          <t>UrbanLeaf Fitness 790</t>
        </is>
      </c>
      <c r="C279" t="inlineStr">
        <is>
          <t>Sports</t>
        </is>
      </c>
      <c r="D279" t="inlineStr">
        <is>
          <t>Fitness</t>
        </is>
      </c>
      <c r="E279" t="inlineStr">
        <is>
          <t>UrbanLeaf</t>
        </is>
      </c>
      <c r="F279" t="inlineStr">
        <is>
          <t>1419.0</t>
        </is>
      </c>
      <c r="G279" t="inlineStr">
        <is>
          <t>952.85</t>
        </is>
      </c>
      <c r="H279" t="inlineStr">
        <is>
          <t>2022-04-08</t>
        </is>
      </c>
    </row>
    <row r="280">
      <c r="A280" t="inlineStr">
        <is>
          <t>P0276</t>
        </is>
      </c>
      <c r="B280" t="inlineStr">
        <is>
          <t>Haveli Cookware 312</t>
        </is>
      </c>
      <c r="C280" t="inlineStr">
        <is>
          <t>Home &amp; Kitchen</t>
        </is>
      </c>
      <c r="D280" t="inlineStr">
        <is>
          <t>Cookware</t>
        </is>
      </c>
      <c r="E280" t="inlineStr">
        <is>
          <t>Haveli</t>
        </is>
      </c>
      <c r="F280" t="inlineStr">
        <is>
          <t>489.0</t>
        </is>
      </c>
      <c r="G280" t="inlineStr">
        <is>
          <t>296.2</t>
        </is>
      </c>
      <c r="H280" t="inlineStr">
        <is>
          <t>2022-07-26</t>
        </is>
      </c>
    </row>
    <row r="281">
      <c r="A281" t="inlineStr">
        <is>
          <t>P0277</t>
        </is>
      </c>
      <c r="B281" t="inlineStr">
        <is>
          <t>UrbanLeaf Men Apparel 766</t>
        </is>
      </c>
      <c r="C281" t="inlineStr">
        <is>
          <t>Fashion</t>
        </is>
      </c>
      <c r="D281" t="inlineStr">
        <is>
          <t>Men Apparel</t>
        </is>
      </c>
      <c r="E281" t="inlineStr">
        <is>
          <t>UrbanLeaf</t>
        </is>
      </c>
      <c r="F281" t="inlineStr">
        <is>
          <t>989.0</t>
        </is>
      </c>
      <c r="G281" t="inlineStr">
        <is>
          <t>491.24</t>
        </is>
      </c>
      <c r="H281" t="inlineStr">
        <is>
          <t>2024-08-01</t>
        </is>
      </c>
    </row>
    <row r="282">
      <c r="A282" t="inlineStr">
        <is>
          <t>P0278</t>
        </is>
      </c>
      <c r="B282" t="inlineStr">
        <is>
          <t>Pragati Furnishing 248</t>
        </is>
      </c>
      <c r="C282" t="inlineStr">
        <is>
          <t>Home &amp; Kitchen</t>
        </is>
      </c>
      <c r="D282" t="inlineStr">
        <is>
          <t>Furnishing</t>
        </is>
      </c>
      <c r="E282" t="inlineStr">
        <is>
          <t>Pragati</t>
        </is>
      </c>
      <c r="F282" t="inlineStr">
        <is>
          <t>999.0</t>
        </is>
      </c>
      <c r="G282" t="inlineStr">
        <is>
          <t>696.75</t>
        </is>
      </c>
      <c r="H282" t="inlineStr">
        <is>
          <t>2023-03-27</t>
        </is>
      </c>
    </row>
    <row r="283">
      <c r="A283" t="inlineStr">
        <is>
          <t>P0279</t>
        </is>
      </c>
      <c r="B283" t="inlineStr">
        <is>
          <t>Haveli Academic 992</t>
        </is>
      </c>
      <c r="C283" t="inlineStr">
        <is>
          <t>Books</t>
        </is>
      </c>
      <c r="D283" t="inlineStr">
        <is>
          <t>Academic</t>
        </is>
      </c>
      <c r="E283" t="inlineStr">
        <is>
          <t>Haveli</t>
        </is>
      </c>
      <c r="F283" t="inlineStr">
        <is>
          <t>₹499.00</t>
        </is>
      </c>
      <c r="G283" t="inlineStr">
        <is>
          <t>317.8</t>
        </is>
      </c>
      <c r="H283" t="inlineStr">
        <is>
          <t>2024-03-10</t>
        </is>
      </c>
    </row>
    <row r="284">
      <c r="A284" t="inlineStr">
        <is>
          <t>P0280</t>
        </is>
      </c>
      <c r="B284" t="inlineStr">
        <is>
          <t>Mitti Fiction 217</t>
        </is>
      </c>
      <c r="C284" t="inlineStr">
        <is>
          <t>Books</t>
        </is>
      </c>
      <c r="D284" t="inlineStr">
        <is>
          <t>Fiction</t>
        </is>
      </c>
      <c r="E284" t="inlineStr">
        <is>
          <t>Mitti</t>
        </is>
      </c>
      <c r="F284" t="inlineStr">
        <is>
          <t>709.0</t>
        </is>
      </c>
      <c r="G284" t="inlineStr">
        <is>
          <t>475.2</t>
        </is>
      </c>
      <c r="H284" t="inlineStr">
        <is>
          <t>2022-08-08</t>
        </is>
      </c>
    </row>
    <row r="285">
      <c r="A285" t="inlineStr">
        <is>
          <t>P0281</t>
        </is>
      </c>
      <c r="B285" t="inlineStr">
        <is>
          <t>Kavya Smartphones 272</t>
        </is>
      </c>
      <c r="C285" t="inlineStr">
        <is>
          <t>electronics</t>
        </is>
      </c>
      <c r="D285" t="inlineStr">
        <is>
          <t>Smartphones</t>
        </is>
      </c>
      <c r="E285" t="inlineStr">
        <is>
          <t>Kavya</t>
        </is>
      </c>
      <c r="F285" t="inlineStr">
        <is>
          <t>30559.0</t>
        </is>
      </c>
      <c r="G285" t="inlineStr">
        <is>
          <t>24720.49</t>
        </is>
      </c>
      <c r="H285" t="inlineStr">
        <is>
          <t>2024-05-21</t>
        </is>
      </c>
    </row>
    <row r="286">
      <c r="A286" t="inlineStr">
        <is>
          <t>P0282</t>
        </is>
      </c>
      <c r="B286" t="inlineStr">
        <is>
          <t>Vayu Women Apparel 640</t>
        </is>
      </c>
      <c r="C286" t="inlineStr">
        <is>
          <t>Fashion</t>
        </is>
      </c>
      <c r="D286" t="inlineStr">
        <is>
          <t>Women Apparel</t>
        </is>
      </c>
      <c r="E286" t="inlineStr">
        <is>
          <t>Vayu</t>
        </is>
      </c>
      <c r="F286" t="inlineStr">
        <is>
          <t>1029.0</t>
        </is>
      </c>
      <c r="G286" t="inlineStr">
        <is>
          <t>475.98</t>
        </is>
      </c>
      <c r="H286" t="inlineStr">
        <is>
          <t>2022-10-28</t>
        </is>
      </c>
    </row>
    <row r="287">
      <c r="A287" t="inlineStr">
        <is>
          <t>P0283</t>
        </is>
      </c>
      <c r="B287" t="inlineStr">
        <is>
          <t>Solace Men Apparel 561</t>
        </is>
      </c>
      <c r="C287" t="inlineStr">
        <is>
          <t>Fashion</t>
        </is>
      </c>
      <c r="D287" t="inlineStr">
        <is>
          <t>Men Apparel</t>
        </is>
      </c>
      <c r="E287" t="inlineStr">
        <is>
          <t>Solace</t>
        </is>
      </c>
      <c r="F287" t="inlineStr">
        <is>
          <t>1359.0</t>
        </is>
      </c>
      <c r="G287" t="inlineStr">
        <is>
          <t>776.0</t>
        </is>
      </c>
      <c r="H287" t="inlineStr">
        <is>
          <t>2023-03-17</t>
        </is>
      </c>
    </row>
    <row r="288">
      <c r="A288" t="inlineStr">
        <is>
          <t>P0284</t>
        </is>
      </c>
      <c r="B288" t="inlineStr">
        <is>
          <t>UrbanLeaf Accessories 329</t>
        </is>
      </c>
      <c r="C288" t="inlineStr">
        <is>
          <t>Fashion</t>
        </is>
      </c>
      <c r="D288" t="inlineStr">
        <is>
          <t>Accessories</t>
        </is>
      </c>
      <c r="E288" t="inlineStr">
        <is>
          <t>UrbanLeaf</t>
        </is>
      </c>
      <c r="F288" t="inlineStr">
        <is>
          <t>449.0</t>
        </is>
      </c>
      <c r="G288" t="inlineStr">
        <is>
          <t>217.26</t>
        </is>
      </c>
      <c r="H288" t="inlineStr">
        <is>
          <t>2022-02-08</t>
        </is>
      </c>
    </row>
    <row r="289">
      <c r="A289" t="inlineStr">
        <is>
          <t>P0285</t>
        </is>
      </c>
      <c r="B289" t="inlineStr">
        <is>
          <t>Kavya Skincare 244</t>
        </is>
      </c>
      <c r="C289" t="inlineStr">
        <is>
          <t>Beauty</t>
        </is>
      </c>
      <c r="D289" t="inlineStr">
        <is>
          <t>Skincare</t>
        </is>
      </c>
      <c r="E289" t="inlineStr">
        <is>
          <t>Kavya</t>
        </is>
      </c>
      <c r="F289" t="inlineStr">
        <is>
          <t>619.0</t>
        </is>
      </c>
      <c r="G289" t="inlineStr">
        <is>
          <t>351.24</t>
        </is>
      </c>
      <c r="H289" t="inlineStr">
        <is>
          <t>2022-08-19</t>
        </is>
      </c>
    </row>
    <row r="290">
      <c r="A290" t="inlineStr">
        <is>
          <t>P0286</t>
        </is>
      </c>
      <c r="B290" t="inlineStr">
        <is>
          <t>Vayu Appliances 165</t>
        </is>
      </c>
      <c r="C290" t="inlineStr">
        <is>
          <t>home &amp; kitchen</t>
        </is>
      </c>
      <c r="D290" t="inlineStr">
        <is>
          <t>Appliances</t>
        </is>
      </c>
      <c r="E290" t="inlineStr">
        <is>
          <t>Vayu</t>
        </is>
      </c>
      <c r="F290" t="inlineStr">
        <is>
          <t>4449.0</t>
        </is>
      </c>
      <c r="G290" t="inlineStr">
        <is>
          <t>3013.12</t>
        </is>
      </c>
      <c r="H290" t="inlineStr">
        <is>
          <t>2022-09-07</t>
        </is>
      </c>
    </row>
    <row r="291">
      <c r="A291" t="inlineStr">
        <is>
          <t>P0287</t>
        </is>
      </c>
      <c r="B291" t="inlineStr">
        <is>
          <t>Nexora Audio 188</t>
        </is>
      </c>
      <c r="C291" t="inlineStr">
        <is>
          <t>electronics</t>
        </is>
      </c>
      <c r="D291" t="inlineStr">
        <is>
          <t>Audio</t>
        </is>
      </c>
      <c r="E291" t="inlineStr">
        <is>
          <t>Nexora</t>
        </is>
      </c>
      <c r="F291" t="inlineStr">
        <is>
          <t>23739.0</t>
        </is>
      </c>
      <c r="G291" t="inlineStr">
        <is>
          <t>19242.36</t>
        </is>
      </c>
      <c r="H291" t="inlineStr">
        <is>
          <t>2023-11-09</t>
        </is>
      </c>
    </row>
    <row r="292">
      <c r="A292" t="inlineStr">
        <is>
          <t>P0288</t>
        </is>
      </c>
      <c r="B292" t="inlineStr">
        <is>
          <t>Mitti Footwear 242</t>
        </is>
      </c>
      <c r="C292" t="inlineStr">
        <is>
          <t xml:space="preserve">Fashion </t>
        </is>
      </c>
      <c r="D292" t="inlineStr">
        <is>
          <t>Footwear</t>
        </is>
      </c>
      <c r="E292" t="inlineStr">
        <is>
          <t>Mitti</t>
        </is>
      </c>
      <c r="F292" t="inlineStr">
        <is>
          <t>1289.0</t>
        </is>
      </c>
      <c r="G292" t="inlineStr">
        <is>
          <t>702.42</t>
        </is>
      </c>
      <c r="H292" t="inlineStr">
        <is>
          <t>2024-10-24</t>
        </is>
      </c>
    </row>
    <row r="293">
      <c r="A293" t="inlineStr">
        <is>
          <t>P0289</t>
        </is>
      </c>
      <c r="B293" t="inlineStr">
        <is>
          <t>Orbit Cookware 268</t>
        </is>
      </c>
      <c r="C293" t="inlineStr">
        <is>
          <t>Home &amp; Kitchen</t>
        </is>
      </c>
      <c r="D293" t="inlineStr">
        <is>
          <t>Cookware</t>
        </is>
      </c>
      <c r="E293" t="inlineStr">
        <is>
          <t>Orbit</t>
        </is>
      </c>
      <c r="F293" t="inlineStr">
        <is>
          <t>3919.0</t>
        </is>
      </c>
      <c r="G293" t="inlineStr">
        <is>
          <t>2670.81</t>
        </is>
      </c>
      <c r="H293" t="inlineStr">
        <is>
          <t>2023-08-01</t>
        </is>
      </c>
    </row>
    <row r="294">
      <c r="A294" t="inlineStr">
        <is>
          <t>P0290</t>
        </is>
      </c>
      <c r="B294" t="inlineStr">
        <is>
          <t>Orbit Accessories 658</t>
        </is>
      </c>
      <c r="C294" t="inlineStr">
        <is>
          <t>ELECTRONICS</t>
        </is>
      </c>
      <c r="D294" t="inlineStr">
        <is>
          <t>Accessories</t>
        </is>
      </c>
      <c r="E294" t="inlineStr">
        <is>
          <t>Orbit</t>
        </is>
      </c>
      <c r="F294" t="inlineStr">
        <is>
          <t>14149.0</t>
        </is>
      </c>
      <c r="G294" t="inlineStr">
        <is>
          <t>12096.48</t>
        </is>
      </c>
      <c r="H294" t="inlineStr">
        <is>
          <t>2022-11-12</t>
        </is>
      </c>
    </row>
    <row r="295">
      <c r="A295" t="inlineStr">
        <is>
          <t>P0291</t>
        </is>
      </c>
      <c r="B295" t="inlineStr">
        <is>
          <t>Veltrix Non-Fiction 704</t>
        </is>
      </c>
      <c r="C295" t="inlineStr">
        <is>
          <t>Books</t>
        </is>
      </c>
      <c r="D295" t="inlineStr">
        <is>
          <t>Non-Fiction</t>
        </is>
      </c>
      <c r="E295" t="inlineStr">
        <is>
          <t>Veltrix</t>
        </is>
      </c>
      <c r="F295" t="inlineStr">
        <is>
          <t>249.0</t>
        </is>
      </c>
      <c r="G295" t="inlineStr">
        <is>
          <t>168.18</t>
        </is>
      </c>
      <c r="H295" t="inlineStr">
        <is>
          <t>2023-07-08</t>
        </is>
      </c>
    </row>
    <row r="296">
      <c r="A296" t="inlineStr">
        <is>
          <t>P0292</t>
        </is>
      </c>
      <c r="B296" t="inlineStr">
        <is>
          <t>Lumio Audio 963</t>
        </is>
      </c>
      <c r="C296" t="inlineStr">
        <is>
          <t>Electronics</t>
        </is>
      </c>
      <c r="D296" t="inlineStr">
        <is>
          <t>Audio</t>
        </is>
      </c>
      <c r="E296" t="inlineStr">
        <is>
          <t>Lumio</t>
        </is>
      </c>
      <c r="F296" t="inlineStr">
        <is>
          <t>7659.0</t>
        </is>
      </c>
      <c r="G296" t="inlineStr">
        <is>
          <t>6576.7</t>
        </is>
      </c>
      <c r="H296" t="inlineStr">
        <is>
          <t>2024-09-26</t>
        </is>
      </c>
    </row>
    <row r="297">
      <c r="A297" t="inlineStr">
        <is>
          <t>P0293</t>
        </is>
      </c>
      <c r="B297" t="inlineStr">
        <is>
          <t>UrbanLeaf Personal Care 327</t>
        </is>
      </c>
      <c r="C297" t="inlineStr">
        <is>
          <t>Grocery</t>
        </is>
      </c>
      <c r="D297" t="inlineStr">
        <is>
          <t>Personal Care</t>
        </is>
      </c>
      <c r="E297" t="inlineStr">
        <is>
          <t>UrbanLeaf</t>
        </is>
      </c>
      <c r="F297" t="inlineStr">
        <is>
          <t>459.0</t>
        </is>
      </c>
      <c r="G297" t="inlineStr">
        <is>
          <t>370.93</t>
        </is>
      </c>
      <c r="H297" t="inlineStr">
        <is>
          <t>2023-07-27</t>
        </is>
      </c>
    </row>
    <row r="298">
      <c r="A298" t="inlineStr">
        <is>
          <t>P0294</t>
        </is>
      </c>
      <c r="B298" t="inlineStr">
        <is>
          <t>UrbanLeaf Wearables 107</t>
        </is>
      </c>
      <c r="C298" t="inlineStr">
        <is>
          <t>Electronics</t>
        </is>
      </c>
      <c r="D298" t="inlineStr">
        <is>
          <t>Wearables</t>
        </is>
      </c>
      <c r="E298" t="inlineStr">
        <is>
          <t>UrbanLeaf</t>
        </is>
      </c>
      <c r="F298" t="inlineStr">
        <is>
          <t>12769.0</t>
        </is>
      </c>
      <c r="G298" t="inlineStr">
        <is>
          <t>11186.44</t>
        </is>
      </c>
      <c r="H298" t="inlineStr">
        <is>
          <t>2024-03-01</t>
        </is>
      </c>
    </row>
    <row r="299">
      <c r="A299" t="inlineStr">
        <is>
          <t>P0295</t>
        </is>
      </c>
      <c r="B299" t="inlineStr">
        <is>
          <t>Vayu Children 419</t>
        </is>
      </c>
      <c r="C299" t="inlineStr">
        <is>
          <t>Books</t>
        </is>
      </c>
      <c r="D299" t="inlineStr">
        <is>
          <t>Children</t>
        </is>
      </c>
      <c r="E299" t="inlineStr">
        <is>
          <t>Vayu</t>
        </is>
      </c>
      <c r="F299" t="inlineStr">
        <is>
          <t>1169.0</t>
        </is>
      </c>
      <c r="G299" t="inlineStr">
        <is>
          <t>763.13</t>
        </is>
      </c>
      <c r="H299" t="inlineStr">
        <is>
          <t>2023-11-30</t>
        </is>
      </c>
    </row>
    <row r="300">
      <c r="A300" t="inlineStr">
        <is>
          <t>P0296</t>
        </is>
      </c>
      <c r="B300" t="inlineStr">
        <is>
          <t>Zephyr Beverages 637</t>
        </is>
      </c>
      <c r="C300" t="inlineStr">
        <is>
          <t>Grocery</t>
        </is>
      </c>
      <c r="D300" t="inlineStr">
        <is>
          <t>Beverages</t>
        </is>
      </c>
      <c r="E300" t="inlineStr">
        <is>
          <t>Zephyr</t>
        </is>
      </c>
      <c r="F300" t="inlineStr">
        <is>
          <t>639.0</t>
        </is>
      </c>
      <c r="G300" t="inlineStr">
        <is>
          <t>467.87</t>
        </is>
      </c>
      <c r="H300" t="inlineStr">
        <is>
          <t>2023-03-28</t>
        </is>
      </c>
    </row>
    <row r="301">
      <c r="A301" t="inlineStr">
        <is>
          <t>P0297</t>
        </is>
      </c>
      <c r="B301" t="inlineStr">
        <is>
          <t>Vayu Beverages 639</t>
        </is>
      </c>
      <c r="C301" t="inlineStr">
        <is>
          <t>Grocery</t>
        </is>
      </c>
      <c r="D301" t="inlineStr">
        <is>
          <t>Beverages</t>
        </is>
      </c>
      <c r="E301" t="inlineStr">
        <is>
          <t>Vayu</t>
        </is>
      </c>
      <c r="F301" t="inlineStr">
        <is>
          <t>399.0</t>
        </is>
      </c>
      <c r="G301" t="inlineStr">
        <is>
          <t>328.14</t>
        </is>
      </c>
      <c r="H301" t="inlineStr">
        <is>
          <t>2023-02-24</t>
        </is>
      </c>
    </row>
    <row r="302">
      <c r="A302" t="inlineStr">
        <is>
          <t>P0298</t>
        </is>
      </c>
      <c r="B302" t="inlineStr">
        <is>
          <t>Ember Academic 324</t>
        </is>
      </c>
      <c r="C302" t="inlineStr">
        <is>
          <t>BOOKS</t>
        </is>
      </c>
      <c r="D302" t="inlineStr">
        <is>
          <t>Academic</t>
        </is>
      </c>
      <c r="E302" t="inlineStr">
        <is>
          <t>Ember</t>
        </is>
      </c>
      <c r="F302" t="inlineStr">
        <is>
          <t>469.0</t>
        </is>
      </c>
      <c r="G302" t="inlineStr">
        <is>
          <t>302.6</t>
        </is>
      </c>
      <c r="H302" t="inlineStr">
        <is>
          <t>2024-04-23</t>
        </is>
      </c>
    </row>
    <row r="303">
      <c r="A303" t="inlineStr">
        <is>
          <t>P0299</t>
        </is>
      </c>
      <c r="B303" t="inlineStr">
        <is>
          <t>Trendo Fitness 940</t>
        </is>
      </c>
      <c r="C303" t="inlineStr">
        <is>
          <t>Sports</t>
        </is>
      </c>
      <c r="D303" t="inlineStr">
        <is>
          <t>Fitness</t>
        </is>
      </c>
      <c r="E303" t="inlineStr">
        <is>
          <t>Trendo</t>
        </is>
      </c>
      <c r="F303" t="inlineStr">
        <is>
          <t>3529.0</t>
        </is>
      </c>
      <c r="G303" t="inlineStr">
        <is>
          <t>2289.52</t>
        </is>
      </c>
      <c r="H303" t="inlineStr">
        <is>
          <t>2024-06-27</t>
        </is>
      </c>
    </row>
    <row r="304">
      <c r="A304" t="inlineStr">
        <is>
          <t>P0300</t>
        </is>
      </c>
      <c r="B304" t="inlineStr">
        <is>
          <t>Nexora Fragrance 387</t>
        </is>
      </c>
      <c r="C304" t="inlineStr">
        <is>
          <t>Beauty</t>
        </is>
      </c>
      <c r="D304" t="inlineStr">
        <is>
          <t>Fragrance</t>
        </is>
      </c>
      <c r="E304" t="inlineStr">
        <is>
          <t>Nexora</t>
        </is>
      </c>
      <c r="F304" t="inlineStr">
        <is>
          <t>239.0</t>
        </is>
      </c>
      <c r="G304" t="inlineStr">
        <is>
          <t>133.07</t>
        </is>
      </c>
      <c r="H304" t="inlineStr">
        <is>
          <t>2023-09-10</t>
        </is>
      </c>
    </row>
    <row r="305">
      <c r="A305" t="inlineStr">
        <is>
          <t>P0301</t>
        </is>
      </c>
      <c r="B305" t="inlineStr">
        <is>
          <t>Zephyr Team Sports 835</t>
        </is>
      </c>
      <c r="C305" t="inlineStr">
        <is>
          <t>Sports</t>
        </is>
      </c>
      <c r="D305" t="inlineStr">
        <is>
          <t>Team Sports</t>
        </is>
      </c>
      <c r="E305" t="inlineStr">
        <is>
          <t>Zephyr</t>
        </is>
      </c>
      <c r="F305" t="inlineStr">
        <is>
          <t>959.0</t>
        </is>
      </c>
      <c r="G305" t="inlineStr">
        <is>
          <t>577.55</t>
        </is>
      </c>
      <c r="H305" t="inlineStr">
        <is>
          <t>2024-08-05</t>
        </is>
      </c>
    </row>
    <row r="306">
      <c r="A306" t="inlineStr">
        <is>
          <t>P0302</t>
        </is>
      </c>
      <c r="B306" t="inlineStr">
        <is>
          <t>Nexora Wearables 879</t>
        </is>
      </c>
      <c r="C306" t="inlineStr">
        <is>
          <t>Electronics</t>
        </is>
      </c>
      <c r="D306" t="inlineStr">
        <is>
          <t>Wearables</t>
        </is>
      </c>
      <c r="E306" t="inlineStr">
        <is>
          <t>Nexora</t>
        </is>
      </c>
      <c r="F306" t="inlineStr">
        <is>
          <t>7919.0</t>
        </is>
      </c>
      <c r="G306" t="inlineStr">
        <is>
          <t>6925.28</t>
        </is>
      </c>
      <c r="H306" t="inlineStr">
        <is>
          <t>2022-02-25</t>
        </is>
      </c>
    </row>
    <row r="307">
      <c r="A307" t="inlineStr">
        <is>
          <t>P0303</t>
        </is>
      </c>
      <c r="B307" t="inlineStr">
        <is>
          <t>Orbit Appliances 300</t>
        </is>
      </c>
      <c r="C307" t="inlineStr">
        <is>
          <t>Home &amp; Kitchen</t>
        </is>
      </c>
      <c r="D307" t="inlineStr">
        <is>
          <t>Appliances</t>
        </is>
      </c>
      <c r="E307" t="inlineStr">
        <is>
          <t>Orbit</t>
        </is>
      </c>
      <c r="F307" t="inlineStr">
        <is>
          <t>1589.0</t>
        </is>
      </c>
      <c r="G307" t="inlineStr">
        <is>
          <t>1080.51</t>
        </is>
      </c>
      <c r="H307" t="inlineStr">
        <is>
          <t>2024-03-27</t>
        </is>
      </c>
    </row>
    <row r="308">
      <c r="A308" t="inlineStr">
        <is>
          <t>P0304</t>
        </is>
      </c>
      <c r="B308" t="inlineStr">
        <is>
          <t>Vayu Storage 468</t>
        </is>
      </c>
      <c r="C308" t="inlineStr">
        <is>
          <t>Home &amp; Kitchen</t>
        </is>
      </c>
      <c r="D308" t="inlineStr">
        <is>
          <t>Storage</t>
        </is>
      </c>
      <c r="E308" t="inlineStr">
        <is>
          <t>Vayu</t>
        </is>
      </c>
      <c r="F308" t="inlineStr">
        <is>
          <t>659.0</t>
        </is>
      </c>
      <c r="G308" t="inlineStr">
        <is>
          <t>414.97</t>
        </is>
      </c>
      <c r="H308" t="inlineStr">
        <is>
          <t>2024-05-03</t>
        </is>
      </c>
    </row>
    <row r="309">
      <c r="A309" t="inlineStr">
        <is>
          <t>P0305</t>
        </is>
      </c>
      <c r="B309" t="inlineStr">
        <is>
          <t>UrbanLeaf Children 406</t>
        </is>
      </c>
      <c r="C309" t="inlineStr">
        <is>
          <t>BOOKS</t>
        </is>
      </c>
      <c r="D309" t="inlineStr">
        <is>
          <t>Children</t>
        </is>
      </c>
      <c r="E309" t="inlineStr">
        <is>
          <t>UrbanLeaf</t>
        </is>
      </c>
      <c r="F309" t="inlineStr">
        <is>
          <t>219.0</t>
        </is>
      </c>
      <c r="G309" t="inlineStr">
        <is>
          <t>132.29</t>
        </is>
      </c>
      <c r="H309" t="inlineStr">
        <is>
          <t>2024-11-15</t>
        </is>
      </c>
    </row>
    <row r="310">
      <c r="A310" t="inlineStr">
        <is>
          <t>P0306</t>
        </is>
      </c>
      <c r="B310" t="inlineStr">
        <is>
          <t>Orbit Furnishing 934</t>
        </is>
      </c>
      <c r="C310" t="inlineStr">
        <is>
          <t>Home &amp; Kitchen</t>
        </is>
      </c>
      <c r="D310" t="inlineStr">
        <is>
          <t>Furnishing</t>
        </is>
      </c>
      <c r="E310" t="inlineStr">
        <is>
          <t>Orbit</t>
        </is>
      </c>
      <c r="F310" t="inlineStr">
        <is>
          <t>2019.0</t>
        </is>
      </c>
      <c r="G310" t="inlineStr">
        <is>
          <t>1335.77</t>
        </is>
      </c>
      <c r="H310" t="inlineStr">
        <is>
          <t>2023-08-06</t>
        </is>
      </c>
    </row>
    <row r="311">
      <c r="A311" t="inlineStr">
        <is>
          <t>P0307</t>
        </is>
      </c>
      <c r="B311" t="inlineStr">
        <is>
          <t>Zephyr Men Apparel 379</t>
        </is>
      </c>
      <c r="C311" t="inlineStr">
        <is>
          <t>Fashion</t>
        </is>
      </c>
      <c r="D311" t="inlineStr">
        <is>
          <t>Men Apparel</t>
        </is>
      </c>
      <c r="E311" t="inlineStr">
        <is>
          <t>Zephyr</t>
        </is>
      </c>
      <c r="F311" t="inlineStr">
        <is>
          <t>989.0</t>
        </is>
      </c>
      <c r="G311" t="inlineStr">
        <is>
          <t>516.72</t>
        </is>
      </c>
      <c r="H311" t="inlineStr">
        <is>
          <t>2022-08-09</t>
        </is>
      </c>
    </row>
    <row r="312">
      <c r="A312" t="inlineStr">
        <is>
          <t>P0308</t>
        </is>
      </c>
      <c r="B312" t="inlineStr">
        <is>
          <t>Vayu Skincare 973</t>
        </is>
      </c>
      <c r="C312" t="inlineStr">
        <is>
          <t>beauty</t>
        </is>
      </c>
      <c r="D312" t="inlineStr">
        <is>
          <t>Skincare</t>
        </is>
      </c>
      <c r="E312" t="inlineStr">
        <is>
          <t>Vayu</t>
        </is>
      </c>
      <c r="F312" t="inlineStr">
        <is>
          <t>419.0</t>
        </is>
      </c>
      <c r="G312" t="inlineStr">
        <is>
          <t>210.52</t>
        </is>
      </c>
      <c r="H312" t="inlineStr">
        <is>
          <t>2023-09-26</t>
        </is>
      </c>
    </row>
    <row r="313">
      <c r="A313" t="inlineStr">
        <is>
          <t>P0309</t>
        </is>
      </c>
      <c r="B313" t="inlineStr">
        <is>
          <t>Kavya Men Apparel 709</t>
        </is>
      </c>
      <c r="C313" t="inlineStr">
        <is>
          <t>Fashion</t>
        </is>
      </c>
      <c r="D313" t="inlineStr">
        <is>
          <t>Men Apparel</t>
        </is>
      </c>
      <c r="E313" t="inlineStr">
        <is>
          <t>Kavya</t>
        </is>
      </c>
      <c r="F313" t="inlineStr">
        <is>
          <t>709.0</t>
        </is>
      </c>
      <c r="G313" t="inlineStr">
        <is>
          <t>400.2</t>
        </is>
      </c>
      <c r="H313" t="inlineStr">
        <is>
          <t>2024-10-06</t>
        </is>
      </c>
    </row>
    <row r="314">
      <c r="A314" t="inlineStr">
        <is>
          <t>P0310</t>
        </is>
      </c>
      <c r="B314" t="inlineStr">
        <is>
          <t>Trendo Accessories 219</t>
        </is>
      </c>
      <c r="C314" t="inlineStr">
        <is>
          <t>Electronics</t>
        </is>
      </c>
      <c r="D314" t="inlineStr">
        <is>
          <t>Accessories</t>
        </is>
      </c>
      <c r="E314" t="inlineStr">
        <is>
          <t>Trendo</t>
        </is>
      </c>
      <c r="F314" t="inlineStr">
        <is>
          <t>15529.0</t>
        </is>
      </c>
      <c r="G314" t="inlineStr">
        <is>
          <t>12441.48</t>
        </is>
      </c>
      <c r="H314" t="inlineStr">
        <is>
          <t>2022-04-09</t>
        </is>
      </c>
    </row>
    <row r="315">
      <c r="A315" t="inlineStr">
        <is>
          <t>P0311</t>
        </is>
      </c>
      <c r="B315" t="inlineStr">
        <is>
          <t>Veltrix Cookware 178</t>
        </is>
      </c>
      <c r="C315" t="inlineStr">
        <is>
          <t>Home &amp; Kitchen</t>
        </is>
      </c>
      <c r="D315" t="inlineStr">
        <is>
          <t>Cookware</t>
        </is>
      </c>
      <c r="E315" t="inlineStr">
        <is>
          <t>Veltrix</t>
        </is>
      </c>
      <c r="F315" t="inlineStr">
        <is>
          <t>1059.0</t>
        </is>
      </c>
      <c r="G315" t="inlineStr">
        <is>
          <t>739.68</t>
        </is>
      </c>
      <c r="H315" t="inlineStr">
        <is>
          <t>2022-03-23</t>
        </is>
      </c>
    </row>
    <row r="316">
      <c r="A316" t="inlineStr">
        <is>
          <t>P0312</t>
        </is>
      </c>
      <c r="B316" t="inlineStr">
        <is>
          <t>Kavya Cookware 176</t>
        </is>
      </c>
      <c r="C316" t="inlineStr">
        <is>
          <t>Home &amp; Kitchen</t>
        </is>
      </c>
      <c r="D316" t="inlineStr">
        <is>
          <t>Cookware</t>
        </is>
      </c>
      <c r="E316" t="inlineStr">
        <is>
          <t>Kavya</t>
        </is>
      </c>
      <c r="F316" t="inlineStr">
        <is>
          <t>₹849.00</t>
        </is>
      </c>
      <c r="G316" t="inlineStr">
        <is>
          <t>540.84</t>
        </is>
      </c>
      <c r="H316" t="inlineStr">
        <is>
          <t>2024-04-27</t>
        </is>
      </c>
    </row>
    <row r="317">
      <c r="A317" t="inlineStr">
        <is>
          <t>P0313</t>
        </is>
      </c>
      <c r="B317" t="inlineStr">
        <is>
          <t>Pragati Men Apparel 495</t>
        </is>
      </c>
      <c r="C317" t="inlineStr">
        <is>
          <t>Fashion</t>
        </is>
      </c>
      <c r="D317" t="inlineStr">
        <is>
          <t>Men Apparel</t>
        </is>
      </c>
      <c r="E317" t="inlineStr">
        <is>
          <t>Pragati</t>
        </is>
      </c>
      <c r="F317" t="inlineStr">
        <is>
          <t>1229.0</t>
        </is>
      </c>
      <c r="G317" t="inlineStr">
        <is>
          <t>641.73</t>
        </is>
      </c>
      <c r="H317" t="inlineStr">
        <is>
          <t>2023-07-26</t>
        </is>
      </c>
    </row>
    <row r="318">
      <c r="A318" t="inlineStr">
        <is>
          <t>P0314</t>
        </is>
      </c>
      <c r="B318" t="inlineStr">
        <is>
          <t>Orbit Accessories 250</t>
        </is>
      </c>
      <c r="C318" t="inlineStr">
        <is>
          <t>Fashion</t>
        </is>
      </c>
      <c r="D318" t="inlineStr">
        <is>
          <t>Accessories</t>
        </is>
      </c>
      <c r="E318" t="inlineStr">
        <is>
          <t>Orbit</t>
        </is>
      </c>
      <c r="F318" t="inlineStr">
        <is>
          <t>949.0</t>
        </is>
      </c>
      <c r="G318" t="inlineStr">
        <is>
          <t>451.13</t>
        </is>
      </c>
      <c r="H318" t="inlineStr">
        <is>
          <t>2023-05-28</t>
        </is>
      </c>
    </row>
    <row r="319">
      <c r="A319" t="inlineStr">
        <is>
          <t>P0315</t>
        </is>
      </c>
      <c r="B319" t="inlineStr">
        <is>
          <t>Kavya Men Apparel 479</t>
        </is>
      </c>
      <c r="C319" t="inlineStr">
        <is>
          <t>Fashion</t>
        </is>
      </c>
      <c r="D319" t="inlineStr">
        <is>
          <t>Men Apparel</t>
        </is>
      </c>
      <c r="E319" t="inlineStr">
        <is>
          <t>Kavya</t>
        </is>
      </c>
      <c r="F319" t="inlineStr">
        <is>
          <t>789.0</t>
        </is>
      </c>
      <c r="G319" t="inlineStr">
        <is>
          <t>364.29</t>
        </is>
      </c>
      <c r="H319" t="inlineStr">
        <is>
          <t>2022-06-18</t>
        </is>
      </c>
    </row>
    <row r="320">
      <c r="A320" t="inlineStr">
        <is>
          <t>P0316</t>
        </is>
      </c>
      <c r="B320" t="inlineStr">
        <is>
          <t>UrbanLeaf Ethnic Wear 956</t>
        </is>
      </c>
      <c r="C320" t="inlineStr">
        <is>
          <t>Fashion</t>
        </is>
      </c>
      <c r="D320" t="inlineStr">
        <is>
          <t>Ethnic Wear</t>
        </is>
      </c>
      <c r="E320" t="inlineStr">
        <is>
          <t>UrbanLeaf</t>
        </is>
      </c>
      <c r="F320" t="inlineStr">
        <is>
          <t>1759.0</t>
        </is>
      </c>
      <c r="G320" t="inlineStr">
        <is>
          <t>831.71</t>
        </is>
      </c>
      <c r="H320" t="inlineStr">
        <is>
          <t>2024-01-22</t>
        </is>
      </c>
    </row>
    <row r="321">
      <c r="A321" t="inlineStr">
        <is>
          <t>P0317</t>
        </is>
      </c>
      <c r="B321" t="inlineStr">
        <is>
          <t>Kriti Ethnic Wear 285</t>
        </is>
      </c>
      <c r="C321" t="inlineStr">
        <is>
          <t>Fashion</t>
        </is>
      </c>
      <c r="D321" t="inlineStr">
        <is>
          <t>Ethnic Wear</t>
        </is>
      </c>
      <c r="E321" t="inlineStr">
        <is>
          <t>Kriti</t>
        </is>
      </c>
      <c r="F321" t="inlineStr">
        <is>
          <t>919.0</t>
        </is>
      </c>
      <c r="G321" t="inlineStr">
        <is>
          <t>498.47</t>
        </is>
      </c>
      <c r="H321" t="inlineStr">
        <is>
          <t>2022-12-03</t>
        </is>
      </c>
    </row>
    <row r="322">
      <c r="A322" t="inlineStr">
        <is>
          <t>P0318</t>
        </is>
      </c>
      <c r="B322" t="inlineStr">
        <is>
          <t>UrbanLeaf Cycling 200</t>
        </is>
      </c>
      <c r="C322" t="inlineStr">
        <is>
          <t>Sports</t>
        </is>
      </c>
      <c r="D322" t="inlineStr">
        <is>
          <t>Cycling</t>
        </is>
      </c>
      <c r="E322" t="inlineStr">
        <is>
          <t>UrbanLeaf</t>
        </is>
      </c>
      <c r="F322" t="inlineStr">
        <is>
          <t>859.0</t>
        </is>
      </c>
      <c r="G322" t="inlineStr">
        <is>
          <t>589.68</t>
        </is>
      </c>
      <c r="H322" t="inlineStr">
        <is>
          <t>2022-11-20</t>
        </is>
      </c>
    </row>
    <row r="323">
      <c r="A323" t="inlineStr">
        <is>
          <t>P0319</t>
        </is>
      </c>
      <c r="B323" t="inlineStr">
        <is>
          <t>Lumio Accessories 355</t>
        </is>
      </c>
      <c r="C323" t="inlineStr">
        <is>
          <t xml:space="preserve">Fashion </t>
        </is>
      </c>
      <c r="D323" t="inlineStr">
        <is>
          <t>Accessories</t>
        </is>
      </c>
      <c r="F323" t="inlineStr">
        <is>
          <t>2509.0</t>
        </is>
      </c>
      <c r="G323" t="inlineStr">
        <is>
          <t>1276.29</t>
        </is>
      </c>
      <c r="H323" t="inlineStr">
        <is>
          <t>2023-11-12</t>
        </is>
      </c>
    </row>
    <row r="324">
      <c r="A324" t="inlineStr">
        <is>
          <t>P0320</t>
        </is>
      </c>
      <c r="B324" t="inlineStr">
        <is>
          <t>Lumio Snacks 394</t>
        </is>
      </c>
      <c r="C324" t="inlineStr">
        <is>
          <t>Groceries</t>
        </is>
      </c>
      <c r="D324" t="inlineStr">
        <is>
          <t>Snacks</t>
        </is>
      </c>
      <c r="E324" t="inlineStr">
        <is>
          <t>Lumio</t>
        </is>
      </c>
      <c r="F324" t="inlineStr">
        <is>
          <t>209.0</t>
        </is>
      </c>
      <c r="G324" t="inlineStr">
        <is>
          <t>154.15</t>
        </is>
      </c>
      <c r="H324" t="inlineStr">
        <is>
          <t>2024-01-30</t>
        </is>
      </c>
    </row>
    <row r="325">
      <c r="A325" t="inlineStr">
        <is>
          <t>P0321</t>
        </is>
      </c>
      <c r="B325" t="inlineStr">
        <is>
          <t>Pragati Beverages 775</t>
        </is>
      </c>
      <c r="C325" t="inlineStr">
        <is>
          <t>Groceries</t>
        </is>
      </c>
      <c r="D325" t="inlineStr">
        <is>
          <t>Beverages</t>
        </is>
      </c>
      <c r="E325" t="inlineStr">
        <is>
          <t>Pragati</t>
        </is>
      </c>
      <c r="F325" t="inlineStr">
        <is>
          <t>₹259.00</t>
        </is>
      </c>
      <c r="G325" t="inlineStr">
        <is>
          <t>188.97</t>
        </is>
      </c>
      <c r="H325" t="inlineStr">
        <is>
          <t>2023-05-05</t>
        </is>
      </c>
    </row>
    <row r="326">
      <c r="A326" t="inlineStr">
        <is>
          <t>P0322</t>
        </is>
      </c>
      <c r="B326" t="inlineStr">
        <is>
          <t>Haveli Cookware 397</t>
        </is>
      </c>
      <c r="C326" t="inlineStr">
        <is>
          <t>Home &amp; Kitchen</t>
        </is>
      </c>
      <c r="D326" t="inlineStr">
        <is>
          <t>Cookware</t>
        </is>
      </c>
      <c r="E326" t="inlineStr">
        <is>
          <t>Haveli</t>
        </is>
      </c>
      <c r="F326" t="inlineStr">
        <is>
          <t>679.0</t>
        </is>
      </c>
      <c r="G326" t="inlineStr">
        <is>
          <t>396.1</t>
        </is>
      </c>
      <c r="H326" t="inlineStr">
        <is>
          <t>2023-04-28</t>
        </is>
      </c>
    </row>
    <row r="327">
      <c r="A327" t="inlineStr">
        <is>
          <t>P0323</t>
        </is>
      </c>
      <c r="B327" t="inlineStr">
        <is>
          <t>Orbit Accessories 963</t>
        </is>
      </c>
      <c r="C327" t="inlineStr">
        <is>
          <t>Fashion</t>
        </is>
      </c>
      <c r="D327" t="inlineStr">
        <is>
          <t>Accessories</t>
        </is>
      </c>
      <c r="F327" t="inlineStr">
        <is>
          <t>989.0</t>
        </is>
      </c>
      <c r="G327" t="inlineStr">
        <is>
          <t>535.71</t>
        </is>
      </c>
      <c r="H327" t="inlineStr">
        <is>
          <t>2023-06-02</t>
        </is>
      </c>
    </row>
    <row r="328">
      <c r="A328" t="inlineStr">
        <is>
          <t>P0324</t>
        </is>
      </c>
      <c r="B328" t="inlineStr">
        <is>
          <t>Zephyr Furnishing 935</t>
        </is>
      </c>
      <c r="C328" t="inlineStr">
        <is>
          <t>Home&amp;Kitchen</t>
        </is>
      </c>
      <c r="D328" t="inlineStr">
        <is>
          <t>Furnishing</t>
        </is>
      </c>
      <c r="E328" t="inlineStr">
        <is>
          <t>Zephyr</t>
        </is>
      </c>
      <c r="F328" t="inlineStr">
        <is>
          <t>4409.0</t>
        </is>
      </c>
      <c r="G328" t="inlineStr">
        <is>
          <t>3038.66</t>
        </is>
      </c>
      <c r="H328" t="inlineStr">
        <is>
          <t>2023-06-23</t>
        </is>
      </c>
    </row>
    <row r="329">
      <c r="A329" t="inlineStr">
        <is>
          <t>P0325</t>
        </is>
      </c>
      <c r="B329" t="inlineStr">
        <is>
          <t>Aarav Children 207</t>
        </is>
      </c>
      <c r="C329" t="inlineStr">
        <is>
          <t>Books</t>
        </is>
      </c>
      <c r="D329" t="inlineStr">
        <is>
          <t>Children</t>
        </is>
      </c>
      <c r="E329" t="inlineStr">
        <is>
          <t>Aarav</t>
        </is>
      </c>
      <c r="F329" t="inlineStr">
        <is>
          <t>289.0</t>
        </is>
      </c>
      <c r="G329" t="inlineStr">
        <is>
          <t>205.37</t>
        </is>
      </c>
      <c r="H329" t="inlineStr">
        <is>
          <t>2022-03-20</t>
        </is>
      </c>
    </row>
    <row r="330">
      <c r="A330" t="inlineStr">
        <is>
          <t>P0326</t>
        </is>
      </c>
      <c r="B330" t="inlineStr">
        <is>
          <t>Aarav Haircare 401</t>
        </is>
      </c>
      <c r="C330" t="inlineStr">
        <is>
          <t>Beauty</t>
        </is>
      </c>
      <c r="D330" t="inlineStr">
        <is>
          <t>Haircare</t>
        </is>
      </c>
      <c r="E330" t="inlineStr">
        <is>
          <t>Aarav</t>
        </is>
      </c>
      <c r="F330" t="inlineStr">
        <is>
          <t>139.0</t>
        </is>
      </c>
      <c r="G330" t="inlineStr">
        <is>
          <t>81.77</t>
        </is>
      </c>
      <c r="H330" t="inlineStr">
        <is>
          <t>2023-06-25</t>
        </is>
      </c>
    </row>
    <row r="331">
      <c r="A331" t="inlineStr">
        <is>
          <t>P0327</t>
        </is>
      </c>
      <c r="B331" t="inlineStr">
        <is>
          <t>Zephyr Academic 629</t>
        </is>
      </c>
      <c r="C331" t="inlineStr">
        <is>
          <t>books</t>
        </is>
      </c>
      <c r="D331" t="inlineStr">
        <is>
          <t>Academic</t>
        </is>
      </c>
      <c r="E331" t="inlineStr">
        <is>
          <t>Zephyr</t>
        </is>
      </c>
      <c r="F331" t="inlineStr">
        <is>
          <t>699.0</t>
        </is>
      </c>
      <c r="G331" t="inlineStr">
        <is>
          <t>466.64</t>
        </is>
      </c>
      <c r="H331" t="inlineStr">
        <is>
          <t>2022-07-18</t>
        </is>
      </c>
    </row>
    <row r="332">
      <c r="A332" t="inlineStr">
        <is>
          <t>P0328</t>
        </is>
      </c>
      <c r="B332" t="inlineStr">
        <is>
          <t>UrbanLeaf Furnishing 680</t>
        </is>
      </c>
      <c r="C332" t="inlineStr">
        <is>
          <t>Home &amp; Kitchen</t>
        </is>
      </c>
      <c r="D332" t="inlineStr">
        <is>
          <t>Furnishing</t>
        </is>
      </c>
      <c r="E332" t="inlineStr">
        <is>
          <t>UrbanLeaf</t>
        </is>
      </c>
      <c r="F332" t="inlineStr">
        <is>
          <t>479.0</t>
        </is>
      </c>
      <c r="G332" t="inlineStr">
        <is>
          <t>263.49</t>
        </is>
      </c>
      <c r="H332" t="inlineStr">
        <is>
          <t>2023-04-18</t>
        </is>
      </c>
    </row>
    <row r="333">
      <c r="A333" t="inlineStr">
        <is>
          <t>P0329</t>
        </is>
      </c>
      <c r="B333" t="inlineStr">
        <is>
          <t>Mitti Haircare 293</t>
        </is>
      </c>
      <c r="C333" t="inlineStr">
        <is>
          <t>Beauty &amp; Personal Care</t>
        </is>
      </c>
      <c r="D333" t="inlineStr">
        <is>
          <t>Haircare</t>
        </is>
      </c>
      <c r="E333" t="inlineStr">
        <is>
          <t>Mitti</t>
        </is>
      </c>
      <c r="F333" t="inlineStr">
        <is>
          <t>199.0</t>
        </is>
      </c>
      <c r="G333" t="inlineStr">
        <is>
          <t>90.51</t>
        </is>
      </c>
      <c r="H333" t="inlineStr">
        <is>
          <t>2023-09-17</t>
        </is>
      </c>
    </row>
    <row r="334">
      <c r="A334" t="inlineStr">
        <is>
          <t>P0330</t>
        </is>
      </c>
      <c r="B334" t="inlineStr">
        <is>
          <t>Kavya Accessories 461</t>
        </is>
      </c>
      <c r="C334" t="inlineStr">
        <is>
          <t>Fashion</t>
        </is>
      </c>
      <c r="D334" t="inlineStr">
        <is>
          <t>Accessories</t>
        </is>
      </c>
      <c r="E334" t="inlineStr">
        <is>
          <t>Kavya</t>
        </is>
      </c>
      <c r="F334" t="inlineStr">
        <is>
          <t>929.0</t>
        </is>
      </c>
      <c r="G334" t="inlineStr">
        <is>
          <t>415.06</t>
        </is>
      </c>
      <c r="H334" t="inlineStr">
        <is>
          <t>2023-11-18</t>
        </is>
      </c>
    </row>
    <row r="335">
      <c r="A335" t="inlineStr">
        <is>
          <t>P0331</t>
        </is>
      </c>
      <c r="B335" t="inlineStr">
        <is>
          <t>Trendo Fitness 360</t>
        </is>
      </c>
      <c r="C335" t="inlineStr">
        <is>
          <t>Sport</t>
        </is>
      </c>
      <c r="D335" t="inlineStr">
        <is>
          <t>Fitness</t>
        </is>
      </c>
      <c r="E335" t="inlineStr">
        <is>
          <t>Trendo</t>
        </is>
      </c>
      <c r="F335" t="inlineStr">
        <is>
          <t>1249.0</t>
        </is>
      </c>
      <c r="G335" t="inlineStr">
        <is>
          <t>764.19</t>
        </is>
      </c>
      <c r="H335" t="inlineStr">
        <is>
          <t>2024-04-11</t>
        </is>
      </c>
    </row>
    <row r="336">
      <c r="A336" t="inlineStr">
        <is>
          <t>P0332</t>
        </is>
      </c>
      <c r="B336" t="inlineStr">
        <is>
          <t>UrbanLeaf Men Apparel 240</t>
        </is>
      </c>
      <c r="C336" t="inlineStr">
        <is>
          <t>Fashion</t>
        </is>
      </c>
      <c r="D336" t="inlineStr">
        <is>
          <t>Men Apparel</t>
        </is>
      </c>
      <c r="E336" t="inlineStr">
        <is>
          <t>UrbanLeaf</t>
        </is>
      </c>
      <c r="F336" t="inlineStr">
        <is>
          <t>1729.0</t>
        </is>
      </c>
      <c r="G336" t="inlineStr">
        <is>
          <t>864.56</t>
        </is>
      </c>
      <c r="H336" t="inlineStr">
        <is>
          <t>2024-04-07</t>
        </is>
      </c>
    </row>
    <row r="337">
      <c r="A337" t="inlineStr">
        <is>
          <t>P0333</t>
        </is>
      </c>
      <c r="B337" t="inlineStr">
        <is>
          <t>Kriti Outdoor 752</t>
        </is>
      </c>
      <c r="C337" t="inlineStr">
        <is>
          <t>Sports</t>
        </is>
      </c>
      <c r="D337" t="inlineStr">
        <is>
          <t>Outdoor</t>
        </is>
      </c>
      <c r="E337" t="inlineStr">
        <is>
          <t>Kriti</t>
        </is>
      </c>
      <c r="F337" t="inlineStr">
        <is>
          <t>₹339.00</t>
        </is>
      </c>
      <c r="G337" t="inlineStr">
        <is>
          <t>197.84</t>
        </is>
      </c>
      <c r="H337" t="inlineStr">
        <is>
          <t>2022-11-11</t>
        </is>
      </c>
    </row>
    <row r="338">
      <c r="A338" t="inlineStr">
        <is>
          <t>P0334</t>
        </is>
      </c>
      <c r="B338" t="inlineStr">
        <is>
          <t>Solace Non-Fiction 774</t>
        </is>
      </c>
      <c r="C338" t="inlineStr">
        <is>
          <t>Books</t>
        </is>
      </c>
      <c r="D338" t="inlineStr">
        <is>
          <t>Non-Fiction</t>
        </is>
      </c>
      <c r="E338" t="inlineStr">
        <is>
          <t>Solace</t>
        </is>
      </c>
      <c r="F338" t="inlineStr">
        <is>
          <t>479.0</t>
        </is>
      </c>
      <c r="G338" t="inlineStr">
        <is>
          <t>329.25</t>
        </is>
      </c>
      <c r="H338" t="inlineStr">
        <is>
          <t>2024-12-23</t>
        </is>
      </c>
    </row>
    <row r="339">
      <c r="A339" t="inlineStr">
        <is>
          <t>P0335</t>
        </is>
      </c>
      <c r="B339" t="inlineStr">
        <is>
          <t>Ember Smartphones 748</t>
        </is>
      </c>
      <c r="C339" t="inlineStr">
        <is>
          <t>Electronics</t>
        </is>
      </c>
      <c r="D339" t="inlineStr">
        <is>
          <t>Smartphones</t>
        </is>
      </c>
      <c r="E339" t="inlineStr">
        <is>
          <t>Ember</t>
        </is>
      </c>
      <c r="F339" t="inlineStr">
        <is>
          <t>13909.0</t>
        </is>
      </c>
      <c r="G339" t="inlineStr">
        <is>
          <t>11737.84</t>
        </is>
      </c>
      <c r="H339" t="inlineStr">
        <is>
          <t>2024-07-30</t>
        </is>
      </c>
    </row>
    <row r="340">
      <c r="A340" t="inlineStr">
        <is>
          <t>P0336</t>
        </is>
      </c>
      <c r="B340" t="inlineStr">
        <is>
          <t>Vayu Haircare 700</t>
        </is>
      </c>
      <c r="C340" t="inlineStr">
        <is>
          <t>beauty</t>
        </is>
      </c>
      <c r="D340" t="inlineStr">
        <is>
          <t>Haircare</t>
        </is>
      </c>
      <c r="E340" t="inlineStr">
        <is>
          <t>Vayu</t>
        </is>
      </c>
      <c r="F340" t="inlineStr">
        <is>
          <t>1249.0</t>
        </is>
      </c>
      <c r="G340" t="inlineStr">
        <is>
          <t>661.07</t>
        </is>
      </c>
      <c r="H340" t="inlineStr">
        <is>
          <t>2024-06-30</t>
        </is>
      </c>
    </row>
    <row r="341">
      <c r="A341" t="inlineStr">
        <is>
          <t>P0337</t>
        </is>
      </c>
      <c r="B341" t="inlineStr">
        <is>
          <t>Solace Laptops 503</t>
        </is>
      </c>
      <c r="C341" t="inlineStr">
        <is>
          <t>Electronics</t>
        </is>
      </c>
      <c r="D341" t="inlineStr">
        <is>
          <t>Laptops</t>
        </is>
      </c>
      <c r="E341" t="inlineStr">
        <is>
          <t>Solace</t>
        </is>
      </c>
      <c r="F341" t="inlineStr">
        <is>
          <t>19529.0</t>
        </is>
      </c>
      <c r="G341" t="inlineStr">
        <is>
          <t>17157.44</t>
        </is>
      </c>
      <c r="H341" t="inlineStr">
        <is>
          <t>2024-12-14</t>
        </is>
      </c>
    </row>
    <row r="342">
      <c r="A342" t="inlineStr">
        <is>
          <t>P0338</t>
        </is>
      </c>
      <c r="B342" t="inlineStr">
        <is>
          <t>Vayu Cycling 133</t>
        </is>
      </c>
      <c r="C342" t="inlineStr">
        <is>
          <t>Sports</t>
        </is>
      </c>
      <c r="D342" t="inlineStr">
        <is>
          <t>Cycling</t>
        </is>
      </c>
      <c r="E342" t="inlineStr">
        <is>
          <t>Vayu</t>
        </is>
      </c>
      <c r="F342" t="inlineStr">
        <is>
          <t>2909.0</t>
        </is>
      </c>
      <c r="G342" t="inlineStr">
        <is>
          <t>1717.39</t>
        </is>
      </c>
      <c r="H342" t="inlineStr">
        <is>
          <t>2022-12-18</t>
        </is>
      </c>
    </row>
    <row r="343">
      <c r="A343" t="inlineStr">
        <is>
          <t>P0339</t>
        </is>
      </c>
      <c r="B343" t="inlineStr">
        <is>
          <t>Aarav Wearables 617</t>
        </is>
      </c>
      <c r="C343" t="inlineStr">
        <is>
          <t>Electronics</t>
        </is>
      </c>
      <c r="D343" t="inlineStr">
        <is>
          <t>Wearables</t>
        </is>
      </c>
      <c r="E343" t="inlineStr">
        <is>
          <t>Aarav</t>
        </is>
      </c>
      <c r="F343" t="inlineStr">
        <is>
          <t>15149.0</t>
        </is>
      </c>
      <c r="G343" t="inlineStr">
        <is>
          <t>12582.01</t>
        </is>
      </c>
      <c r="H343" t="inlineStr">
        <is>
          <t>2023-11-29</t>
        </is>
      </c>
    </row>
    <row r="344">
      <c r="A344" t="inlineStr">
        <is>
          <t>P0340</t>
        </is>
      </c>
      <c r="B344" t="inlineStr">
        <is>
          <t>Haveli Snacks 481</t>
        </is>
      </c>
      <c r="C344" t="inlineStr">
        <is>
          <t>Grocery</t>
        </is>
      </c>
      <c r="D344" t="inlineStr">
        <is>
          <t>Snacks</t>
        </is>
      </c>
      <c r="E344" t="inlineStr">
        <is>
          <t>Haveli</t>
        </is>
      </c>
      <c r="F344" t="inlineStr">
        <is>
          <t>729.0</t>
        </is>
      </c>
      <c r="G344" t="inlineStr">
        <is>
          <t>556.49</t>
        </is>
      </c>
      <c r="H344" t="inlineStr">
        <is>
          <t>2022-12-29</t>
        </is>
      </c>
    </row>
    <row r="345">
      <c r="A345" t="inlineStr">
        <is>
          <t>P0341</t>
        </is>
      </c>
      <c r="B345" t="inlineStr">
        <is>
          <t>Kavya Audio 985</t>
        </is>
      </c>
      <c r="C345" t="inlineStr">
        <is>
          <t>Electronics</t>
        </is>
      </c>
      <c r="D345" t="inlineStr">
        <is>
          <t>Audio</t>
        </is>
      </c>
      <c r="E345" t="inlineStr">
        <is>
          <t>Kavya</t>
        </is>
      </c>
      <c r="F345" t="inlineStr">
        <is>
          <t>19849.0</t>
        </is>
      </c>
      <c r="G345" t="inlineStr">
        <is>
          <t>17170.42</t>
        </is>
      </c>
      <c r="H345" t="inlineStr">
        <is>
          <t>2023-05-04</t>
        </is>
      </c>
    </row>
    <row r="346">
      <c r="A346" t="inlineStr">
        <is>
          <t>P0342</t>
        </is>
      </c>
      <c r="B346" t="inlineStr">
        <is>
          <t>UrbanLeaf Staples 258</t>
        </is>
      </c>
      <c r="C346" t="inlineStr">
        <is>
          <t>Grocery</t>
        </is>
      </c>
      <c r="D346" t="inlineStr">
        <is>
          <t>Staples</t>
        </is>
      </c>
      <c r="E346" t="inlineStr">
        <is>
          <t>UrbanLeaf</t>
        </is>
      </c>
      <c r="F346" t="inlineStr">
        <is>
          <t>359.0</t>
        </is>
      </c>
      <c r="G346" t="inlineStr">
        <is>
          <t>284.33</t>
        </is>
      </c>
      <c r="H346" t="inlineStr">
        <is>
          <t>2022-01-24</t>
        </is>
      </c>
    </row>
    <row r="347">
      <c r="A347" t="inlineStr">
        <is>
          <t>P0343</t>
        </is>
      </c>
      <c r="B347" t="inlineStr">
        <is>
          <t>Trendo Children 901</t>
        </is>
      </c>
      <c r="C347" t="inlineStr">
        <is>
          <t>Books</t>
        </is>
      </c>
      <c r="D347" t="inlineStr">
        <is>
          <t>Children</t>
        </is>
      </c>
      <c r="E347" t="inlineStr">
        <is>
          <t>Trendo</t>
        </is>
      </c>
      <c r="F347" t="inlineStr">
        <is>
          <t>349.0</t>
        </is>
      </c>
      <c r="G347" t="inlineStr">
        <is>
          <t>243.73</t>
        </is>
      </c>
      <c r="H347" t="inlineStr">
        <is>
          <t>2022-10-29</t>
        </is>
      </c>
    </row>
    <row r="348">
      <c r="A348" t="inlineStr">
        <is>
          <t>P0344</t>
        </is>
      </c>
      <c r="B348" t="inlineStr">
        <is>
          <t>Veltrix Makeup 823</t>
        </is>
      </c>
      <c r="C348" t="inlineStr">
        <is>
          <t>Beauty</t>
        </is>
      </c>
      <c r="D348" t="inlineStr">
        <is>
          <t>Makeup</t>
        </is>
      </c>
      <c r="E348" t="inlineStr">
        <is>
          <t>Veltrix</t>
        </is>
      </c>
      <c r="F348" t="inlineStr">
        <is>
          <t>799.0</t>
        </is>
      </c>
      <c r="G348" t="inlineStr">
        <is>
          <t>429.27</t>
        </is>
      </c>
      <c r="H348" t="inlineStr">
        <is>
          <t>2022-01-24</t>
        </is>
      </c>
    </row>
    <row r="349">
      <c r="A349" t="inlineStr">
        <is>
          <t>P0345</t>
        </is>
      </c>
      <c r="B349" t="inlineStr">
        <is>
          <t>Kriti Fiction 305</t>
        </is>
      </c>
      <c r="C349" t="inlineStr">
        <is>
          <t>Books</t>
        </is>
      </c>
      <c r="D349" t="inlineStr">
        <is>
          <t>Fiction</t>
        </is>
      </c>
      <c r="E349" t="inlineStr">
        <is>
          <t>Kriti</t>
        </is>
      </c>
      <c r="F349" t="inlineStr">
        <is>
          <t>₹529.00</t>
        </is>
      </c>
      <c r="G349" t="inlineStr">
        <is>
          <t>365.53</t>
        </is>
      </c>
      <c r="H349" t="inlineStr">
        <is>
          <t>2023-05-02</t>
        </is>
      </c>
    </row>
    <row r="350">
      <c r="A350" t="inlineStr">
        <is>
          <t>P0346</t>
        </is>
      </c>
      <c r="B350" t="inlineStr">
        <is>
          <t>Zephyr Academic 663</t>
        </is>
      </c>
      <c r="C350" t="inlineStr">
        <is>
          <t>Books</t>
        </is>
      </c>
      <c r="D350" t="inlineStr">
        <is>
          <t>Academic</t>
        </is>
      </c>
      <c r="E350" t="inlineStr">
        <is>
          <t>Zephyr</t>
        </is>
      </c>
      <c r="F350" t="inlineStr">
        <is>
          <t>₹789.00</t>
        </is>
      </c>
      <c r="G350" t="inlineStr">
        <is>
          <t>568.41</t>
        </is>
      </c>
      <c r="H350" t="inlineStr">
        <is>
          <t>2024-09-04</t>
        </is>
      </c>
    </row>
    <row r="351">
      <c r="A351" t="inlineStr">
        <is>
          <t>P0347</t>
        </is>
      </c>
      <c r="B351" t="inlineStr">
        <is>
          <t>Nexora Staples 403</t>
        </is>
      </c>
      <c r="C351" t="inlineStr">
        <is>
          <t>Grocery</t>
        </is>
      </c>
      <c r="D351" t="inlineStr">
        <is>
          <t>Staples</t>
        </is>
      </c>
      <c r="E351" t="inlineStr">
        <is>
          <t>Nexora</t>
        </is>
      </c>
      <c r="F351" t="inlineStr">
        <is>
          <t>319.0</t>
        </is>
      </c>
      <c r="G351" t="inlineStr">
        <is>
          <t>267.16</t>
        </is>
      </c>
      <c r="H351" t="inlineStr">
        <is>
          <t>2023-08-25</t>
        </is>
      </c>
    </row>
    <row r="352">
      <c r="A352" t="inlineStr">
        <is>
          <t>P0348</t>
        </is>
      </c>
      <c r="B352" t="inlineStr">
        <is>
          <t>Kavya Ethnic Wear 226</t>
        </is>
      </c>
      <c r="C352" t="inlineStr">
        <is>
          <t>Fashion</t>
        </is>
      </c>
      <c r="D352" t="inlineStr">
        <is>
          <t>Ethnic Wear</t>
        </is>
      </c>
      <c r="E352" t="inlineStr">
        <is>
          <t>Kavya</t>
        </is>
      </c>
      <c r="F352" t="inlineStr">
        <is>
          <t>2189.0</t>
        </is>
      </c>
      <c r="G352" t="inlineStr">
        <is>
          <t>1150.53</t>
        </is>
      </c>
      <c r="H352" t="inlineStr">
        <is>
          <t>2024-03-04</t>
        </is>
      </c>
    </row>
    <row r="353">
      <c r="A353" t="inlineStr">
        <is>
          <t>P0349</t>
        </is>
      </c>
      <c r="B353" t="inlineStr">
        <is>
          <t>Lumio Skincare 603</t>
        </is>
      </c>
      <c r="C353" t="inlineStr">
        <is>
          <t>Beauty</t>
        </is>
      </c>
      <c r="D353" t="inlineStr">
        <is>
          <t>Skincare</t>
        </is>
      </c>
      <c r="E353" t="inlineStr">
        <is>
          <t>Lumio</t>
        </is>
      </c>
      <c r="F353" t="inlineStr">
        <is>
          <t>319.0</t>
        </is>
      </c>
      <c r="G353" t="inlineStr">
        <is>
          <t>167.19</t>
        </is>
      </c>
      <c r="H353" t="inlineStr">
        <is>
          <t>2022-11-25</t>
        </is>
      </c>
    </row>
    <row r="354">
      <c r="A354" t="inlineStr">
        <is>
          <t>P0350</t>
        </is>
      </c>
      <c r="B354" t="inlineStr">
        <is>
          <t>Zephyr Accessories 759</t>
        </is>
      </c>
      <c r="C354" t="inlineStr">
        <is>
          <t>Electronics</t>
        </is>
      </c>
      <c r="D354" t="inlineStr">
        <is>
          <t>Accessories</t>
        </is>
      </c>
      <c r="F354" t="inlineStr">
        <is>
          <t>32459.0</t>
        </is>
      </c>
      <c r="G354" t="inlineStr">
        <is>
          <t>26046.45</t>
        </is>
      </c>
      <c r="H354" t="inlineStr">
        <is>
          <t>2022-02-20</t>
        </is>
      </c>
    </row>
    <row r="355">
      <c r="A355" t="inlineStr">
        <is>
          <t>P0351</t>
        </is>
      </c>
      <c r="B355" t="inlineStr">
        <is>
          <t>Trendo Skincare 392</t>
        </is>
      </c>
      <c r="C355" t="inlineStr">
        <is>
          <t>Beauty</t>
        </is>
      </c>
      <c r="D355" t="inlineStr">
        <is>
          <t>Skincare</t>
        </is>
      </c>
      <c r="E355" t="inlineStr">
        <is>
          <t>Trendo</t>
        </is>
      </c>
      <c r="F355" t="inlineStr">
        <is>
          <t>459.0</t>
        </is>
      </c>
      <c r="G355" t="inlineStr">
        <is>
          <t>207.82</t>
        </is>
      </c>
      <c r="H355" t="inlineStr">
        <is>
          <t>2023-04-26</t>
        </is>
      </c>
    </row>
    <row r="356">
      <c r="A356" t="inlineStr">
        <is>
          <t>P0352</t>
        </is>
      </c>
      <c r="B356" t="inlineStr">
        <is>
          <t>Pragati Footwear 569</t>
        </is>
      </c>
      <c r="C356" t="inlineStr">
        <is>
          <t>Fashion</t>
        </is>
      </c>
      <c r="D356" t="inlineStr">
        <is>
          <t>Footwear</t>
        </is>
      </c>
      <c r="E356" t="inlineStr">
        <is>
          <t>Pragati</t>
        </is>
      </c>
      <c r="F356" t="inlineStr">
        <is>
          <t>689.0</t>
        </is>
      </c>
      <c r="G356" t="inlineStr">
        <is>
          <t>375.0</t>
        </is>
      </c>
      <c r="H356" t="inlineStr">
        <is>
          <t>2024-06-06</t>
        </is>
      </c>
    </row>
    <row r="357">
      <c r="A357" t="inlineStr">
        <is>
          <t>P0353</t>
        </is>
      </c>
      <c r="B357" t="inlineStr">
        <is>
          <t>Orbit Skincare 658</t>
        </is>
      </c>
      <c r="C357" t="inlineStr">
        <is>
          <t>beauty</t>
        </is>
      </c>
      <c r="D357" t="inlineStr">
        <is>
          <t>Skincare</t>
        </is>
      </c>
      <c r="E357" t="inlineStr">
        <is>
          <t>Orbit</t>
        </is>
      </c>
      <c r="F357" t="inlineStr">
        <is>
          <t>1109.0</t>
        </is>
      </c>
      <c r="G357" t="inlineStr">
        <is>
          <t>578.07</t>
        </is>
      </c>
      <c r="H357" t="inlineStr">
        <is>
          <t>2023-10-23</t>
        </is>
      </c>
    </row>
    <row r="358">
      <c r="A358" t="inlineStr">
        <is>
          <t>P0354</t>
        </is>
      </c>
      <c r="B358" t="inlineStr">
        <is>
          <t>UrbanLeaf Makeup 617</t>
        </is>
      </c>
      <c r="C358" t="inlineStr">
        <is>
          <t>beauty</t>
        </is>
      </c>
      <c r="D358" t="inlineStr">
        <is>
          <t>Makeup</t>
        </is>
      </c>
      <c r="E358" t="inlineStr">
        <is>
          <t>UrbanLeaf</t>
        </is>
      </c>
      <c r="F358" t="inlineStr">
        <is>
          <t>509.0</t>
        </is>
      </c>
      <c r="G358" t="inlineStr">
        <is>
          <t>246.12</t>
        </is>
      </c>
      <c r="H358" t="inlineStr">
        <is>
          <t>2023-05-14</t>
        </is>
      </c>
    </row>
    <row r="359">
      <c r="A359" t="inlineStr">
        <is>
          <t>P0355</t>
        </is>
      </c>
      <c r="B359" t="inlineStr">
        <is>
          <t>Haveli Cookware 610</t>
        </is>
      </c>
      <c r="C359" t="inlineStr">
        <is>
          <t>Home &amp; Kitchen</t>
        </is>
      </c>
      <c r="D359" t="inlineStr">
        <is>
          <t>Cookware</t>
        </is>
      </c>
      <c r="E359" t="inlineStr">
        <is>
          <t>Haveli</t>
        </is>
      </c>
      <c r="F359" t="inlineStr">
        <is>
          <t>1259.0</t>
        </is>
      </c>
      <c r="G359" t="inlineStr">
        <is>
          <t>848.14</t>
        </is>
      </c>
      <c r="H359" t="inlineStr">
        <is>
          <t>2024-10-10</t>
        </is>
      </c>
    </row>
    <row r="360">
      <c r="A360" t="inlineStr">
        <is>
          <t>P0356</t>
        </is>
      </c>
      <c r="B360" t="inlineStr">
        <is>
          <t>UrbanLeaf Furnishing 372</t>
        </is>
      </c>
      <c r="C360" t="inlineStr">
        <is>
          <t>Home &amp; Kitchen</t>
        </is>
      </c>
      <c r="D360" t="inlineStr">
        <is>
          <t>Furnishing</t>
        </is>
      </c>
      <c r="E360" t="inlineStr">
        <is>
          <t>UrbanLeaf</t>
        </is>
      </c>
      <c r="F360" t="inlineStr">
        <is>
          <t>2919.0</t>
        </is>
      </c>
      <c r="G360" t="inlineStr">
        <is>
          <t>1613.27</t>
        </is>
      </c>
      <c r="H360" t="inlineStr">
        <is>
          <t>2024-10-09</t>
        </is>
      </c>
    </row>
    <row r="361">
      <c r="A361" t="inlineStr">
        <is>
          <t>P0357</t>
        </is>
      </c>
      <c r="B361" t="inlineStr">
        <is>
          <t>Ember Team Sports 743</t>
        </is>
      </c>
      <c r="C361" t="inlineStr">
        <is>
          <t>Sports</t>
        </is>
      </c>
      <c r="D361" t="inlineStr">
        <is>
          <t>Team Sports</t>
        </is>
      </c>
      <c r="E361" t="inlineStr">
        <is>
          <t>Ember</t>
        </is>
      </c>
      <c r="F361" t="inlineStr">
        <is>
          <t>1639.0</t>
        </is>
      </c>
      <c r="G361" t="inlineStr">
        <is>
          <t>1089.04</t>
        </is>
      </c>
      <c r="H361" t="inlineStr">
        <is>
          <t>2024-11-28</t>
        </is>
      </c>
    </row>
    <row r="362">
      <c r="A362" t="inlineStr">
        <is>
          <t>P0358</t>
        </is>
      </c>
      <c r="B362" t="inlineStr">
        <is>
          <t xml:space="preserve">  Vayu Fiction 809</t>
        </is>
      </c>
      <c r="C362" t="inlineStr">
        <is>
          <t>Books</t>
        </is>
      </c>
      <c r="D362" t="inlineStr">
        <is>
          <t>Fiction</t>
        </is>
      </c>
      <c r="E362" t="inlineStr">
        <is>
          <t>Vayu</t>
        </is>
      </c>
      <c r="F362" t="inlineStr">
        <is>
          <t>329.0</t>
        </is>
      </c>
      <c r="G362" t="inlineStr">
        <is>
          <t>224.56</t>
        </is>
      </c>
      <c r="H362" t="inlineStr">
        <is>
          <t>2022-03-27</t>
        </is>
      </c>
    </row>
    <row r="363">
      <c r="A363" t="inlineStr">
        <is>
          <t>P0359</t>
        </is>
      </c>
      <c r="B363" t="inlineStr">
        <is>
          <t>Kriti Cookware 532</t>
        </is>
      </c>
      <c r="C363" t="inlineStr">
        <is>
          <t>Home &amp; Kitchen</t>
        </is>
      </c>
      <c r="D363" t="inlineStr">
        <is>
          <t>Cookware</t>
        </is>
      </c>
      <c r="E363" t="inlineStr">
        <is>
          <t>Kriti</t>
        </is>
      </c>
      <c r="F363" t="inlineStr">
        <is>
          <t>4659.0</t>
        </is>
      </c>
      <c r="G363" t="inlineStr">
        <is>
          <t>2992.06</t>
        </is>
      </c>
      <c r="H363" t="inlineStr">
        <is>
          <t>2023-04-02</t>
        </is>
      </c>
    </row>
    <row r="364">
      <c r="A364" t="inlineStr">
        <is>
          <t>P0360</t>
        </is>
      </c>
      <c r="B364" t="inlineStr">
        <is>
          <t>Lumio Makeup 737</t>
        </is>
      </c>
      <c r="C364" t="inlineStr">
        <is>
          <t>Beauty</t>
        </is>
      </c>
      <c r="D364" t="inlineStr">
        <is>
          <t>Makeup</t>
        </is>
      </c>
      <c r="E364" t="inlineStr">
        <is>
          <t>Lumio</t>
        </is>
      </c>
      <c r="F364" t="inlineStr">
        <is>
          <t>499.0</t>
        </is>
      </c>
      <c r="G364" t="inlineStr">
        <is>
          <t>279.92</t>
        </is>
      </c>
      <c r="H364" t="inlineStr">
        <is>
          <t>2022-03-24</t>
        </is>
      </c>
    </row>
    <row r="365">
      <c r="A365" t="inlineStr">
        <is>
          <t>P0361</t>
        </is>
      </c>
      <c r="B365" t="inlineStr">
        <is>
          <t>Orbit Beverages 749</t>
        </is>
      </c>
      <c r="C365" t="inlineStr">
        <is>
          <t>Grocery</t>
        </is>
      </c>
      <c r="D365" t="inlineStr">
        <is>
          <t>Beverages</t>
        </is>
      </c>
      <c r="E365" t="inlineStr">
        <is>
          <t>Orbit</t>
        </is>
      </c>
      <c r="F365" t="inlineStr">
        <is>
          <t>129.0</t>
        </is>
      </c>
      <c r="G365" t="inlineStr">
        <is>
          <t>100.8</t>
        </is>
      </c>
      <c r="H365" t="inlineStr">
        <is>
          <t>2023-07-13</t>
        </is>
      </c>
    </row>
    <row r="366">
      <c r="A366" t="inlineStr">
        <is>
          <t>P0362</t>
        </is>
      </c>
      <c r="B366" t="inlineStr">
        <is>
          <t>Solace Audio 120</t>
        </is>
      </c>
      <c r="C366" t="inlineStr">
        <is>
          <t>Electronics</t>
        </is>
      </c>
      <c r="D366" t="inlineStr">
        <is>
          <t>Audio</t>
        </is>
      </c>
      <c r="E366" t="inlineStr">
        <is>
          <t>Solace</t>
        </is>
      </c>
      <c r="F366" t="inlineStr">
        <is>
          <t>5329.0</t>
        </is>
      </c>
      <c r="G366" t="inlineStr">
        <is>
          <t>4547.3</t>
        </is>
      </c>
      <c r="H366" t="inlineStr">
        <is>
          <t>2023-02-09</t>
        </is>
      </c>
    </row>
    <row r="367">
      <c r="A367" t="inlineStr">
        <is>
          <t>P0363</t>
        </is>
      </c>
      <c r="B367" t="inlineStr">
        <is>
          <t>Kavya Accessories 633</t>
        </is>
      </c>
      <c r="C367" t="inlineStr">
        <is>
          <t>Electronic</t>
        </is>
      </c>
      <c r="D367" t="inlineStr">
        <is>
          <t>Accessories</t>
        </is>
      </c>
      <c r="E367" t="inlineStr">
        <is>
          <t>Kavya</t>
        </is>
      </c>
      <c r="F367" t="inlineStr">
        <is>
          <t>1919.0</t>
        </is>
      </c>
      <c r="G367" t="inlineStr">
        <is>
          <t>1585.85</t>
        </is>
      </c>
      <c r="H367" t="inlineStr">
        <is>
          <t>2024-10-29</t>
        </is>
      </c>
    </row>
    <row r="368">
      <c r="A368" t="inlineStr">
        <is>
          <t>P0364</t>
        </is>
      </c>
      <c r="B368" t="inlineStr">
        <is>
          <t>Orbit Audio 690</t>
        </is>
      </c>
      <c r="C368" t="inlineStr">
        <is>
          <t>Electronics</t>
        </is>
      </c>
      <c r="D368" t="inlineStr">
        <is>
          <t>Audio</t>
        </is>
      </c>
      <c r="E368" t="inlineStr">
        <is>
          <t>Orbit</t>
        </is>
      </c>
      <c r="F368" t="inlineStr">
        <is>
          <t>2669.0</t>
        </is>
      </c>
      <c r="G368" t="inlineStr">
        <is>
          <t>2311.24</t>
        </is>
      </c>
      <c r="H368" t="inlineStr">
        <is>
          <t>2023-02-19</t>
        </is>
      </c>
    </row>
    <row r="369">
      <c r="A369" t="inlineStr">
        <is>
          <t>P0365</t>
        </is>
      </c>
      <c r="B369" t="inlineStr">
        <is>
          <t>Kriti Skincare 529</t>
        </is>
      </c>
      <c r="C369" t="inlineStr">
        <is>
          <t>Beauty</t>
        </is>
      </c>
      <c r="D369" t="inlineStr">
        <is>
          <t>Skincare</t>
        </is>
      </c>
      <c r="E369" t="inlineStr">
        <is>
          <t>Kriti</t>
        </is>
      </c>
      <c r="F369" t="inlineStr">
        <is>
          <t>399.0</t>
        </is>
      </c>
      <c r="G369" t="inlineStr">
        <is>
          <t>216.58</t>
        </is>
      </c>
      <c r="H369" t="inlineStr">
        <is>
          <t>2024-10-11</t>
        </is>
      </c>
    </row>
    <row r="370">
      <c r="A370" t="inlineStr">
        <is>
          <t>P0366</t>
        </is>
      </c>
      <c r="B370" t="inlineStr">
        <is>
          <t>Solace Cookware 587</t>
        </is>
      </c>
      <c r="C370" t="inlineStr">
        <is>
          <t>home &amp; kitchen</t>
        </is>
      </c>
      <c r="D370" t="inlineStr">
        <is>
          <t>Cookware</t>
        </is>
      </c>
      <c r="E370" t="inlineStr">
        <is>
          <t>Solace</t>
        </is>
      </c>
      <c r="F370" t="inlineStr">
        <is>
          <t>669.0</t>
        </is>
      </c>
      <c r="G370" t="inlineStr">
        <is>
          <t>467.03</t>
        </is>
      </c>
      <c r="H370" t="inlineStr">
        <is>
          <t>2022-06-14</t>
        </is>
      </c>
    </row>
    <row r="371">
      <c r="A371" t="inlineStr">
        <is>
          <t>P0367</t>
        </is>
      </c>
      <c r="B371" t="inlineStr">
        <is>
          <t>Veltrix Outdoor 378</t>
        </is>
      </c>
      <c r="C371" t="inlineStr">
        <is>
          <t>Sports</t>
        </is>
      </c>
      <c r="D371" t="inlineStr">
        <is>
          <t>Outdoor</t>
        </is>
      </c>
      <c r="E371" t="inlineStr">
        <is>
          <t>Veltrix</t>
        </is>
      </c>
      <c r="F371" t="inlineStr">
        <is>
          <t>879.0</t>
        </is>
      </c>
      <c r="G371" t="inlineStr">
        <is>
          <t>528.24</t>
        </is>
      </c>
      <c r="H371" t="inlineStr">
        <is>
          <t>2022-03-20</t>
        </is>
      </c>
    </row>
    <row r="372">
      <c r="A372" t="inlineStr">
        <is>
          <t>P0368</t>
        </is>
      </c>
      <c r="B372" t="inlineStr">
        <is>
          <t>Zephyr Haircare 559</t>
        </is>
      </c>
      <c r="C372" t="inlineStr">
        <is>
          <t>Beauty</t>
        </is>
      </c>
      <c r="D372" t="inlineStr">
        <is>
          <t>Haircare</t>
        </is>
      </c>
      <c r="E372" t="inlineStr">
        <is>
          <t>Zephyr</t>
        </is>
      </c>
      <c r="F372" t="inlineStr">
        <is>
          <t>619.0</t>
        </is>
      </c>
      <c r="G372" t="inlineStr">
        <is>
          <t>305.02</t>
        </is>
      </c>
      <c r="H372" t="inlineStr">
        <is>
          <t>2023-01-02</t>
        </is>
      </c>
    </row>
    <row r="373">
      <c r="A373" t="inlineStr">
        <is>
          <t>P0369</t>
        </is>
      </c>
      <c r="B373" t="inlineStr">
        <is>
          <t>Kriti Men Apparel 131</t>
        </is>
      </c>
      <c r="C373" t="inlineStr">
        <is>
          <t>Fashion</t>
        </is>
      </c>
      <c r="D373" t="inlineStr">
        <is>
          <t>Men Apparel</t>
        </is>
      </c>
      <c r="E373" t="inlineStr">
        <is>
          <t>Kriti</t>
        </is>
      </c>
      <c r="F373" t="inlineStr">
        <is>
          <t>1479.0</t>
        </is>
      </c>
      <c r="G373" t="inlineStr">
        <is>
          <t>820.6</t>
        </is>
      </c>
      <c r="H373" t="inlineStr">
        <is>
          <t>2023-05-04</t>
        </is>
      </c>
    </row>
    <row r="374">
      <c r="A374" t="inlineStr">
        <is>
          <t>P0370</t>
        </is>
      </c>
      <c r="B374" t="inlineStr">
        <is>
          <t>Ember Personal Care 417</t>
        </is>
      </c>
      <c r="C374" t="inlineStr">
        <is>
          <t>Grocery</t>
        </is>
      </c>
      <c r="D374" t="inlineStr">
        <is>
          <t>Personal Care</t>
        </is>
      </c>
      <c r="E374" t="inlineStr">
        <is>
          <t>Ember</t>
        </is>
      </c>
      <c r="F374" t="inlineStr">
        <is>
          <t>299.0</t>
        </is>
      </c>
      <c r="H374" t="inlineStr">
        <is>
          <t>2024-08-27</t>
        </is>
      </c>
    </row>
    <row r="375">
      <c r="A375" t="inlineStr">
        <is>
          <t>P0371</t>
        </is>
      </c>
      <c r="B375" t="inlineStr">
        <is>
          <t>Zephyr Team Sports 268</t>
        </is>
      </c>
      <c r="C375" t="inlineStr">
        <is>
          <t>Sports</t>
        </is>
      </c>
      <c r="D375" t="inlineStr">
        <is>
          <t>Team Sports</t>
        </is>
      </c>
      <c r="E375" t="inlineStr">
        <is>
          <t>Zephyr</t>
        </is>
      </c>
      <c r="F375" t="inlineStr">
        <is>
          <t>1289.0</t>
        </is>
      </c>
      <c r="G375" t="inlineStr">
        <is>
          <t>738.47</t>
        </is>
      </c>
      <c r="H375" t="inlineStr">
        <is>
          <t>2024-01-23</t>
        </is>
      </c>
    </row>
    <row r="376">
      <c r="A376" t="inlineStr">
        <is>
          <t>P0372</t>
        </is>
      </c>
      <c r="B376" t="inlineStr">
        <is>
          <t>Nexora Men Apparel 288</t>
        </is>
      </c>
      <c r="C376" t="inlineStr">
        <is>
          <t>Fashion</t>
        </is>
      </c>
      <c r="D376" t="inlineStr">
        <is>
          <t>Men Apparel</t>
        </is>
      </c>
      <c r="E376" t="inlineStr">
        <is>
          <t>Nexora</t>
        </is>
      </c>
      <c r="F376" t="inlineStr">
        <is>
          <t>1499.0</t>
        </is>
      </c>
      <c r="G376" t="inlineStr">
        <is>
          <t>663.11</t>
        </is>
      </c>
      <c r="H376" t="inlineStr">
        <is>
          <t>2023-04-28</t>
        </is>
      </c>
    </row>
    <row r="377">
      <c r="A377" t="inlineStr">
        <is>
          <t>P0373</t>
        </is>
      </c>
      <c r="B377" t="inlineStr">
        <is>
          <t>Haveli Ethnic Wear 482</t>
        </is>
      </c>
      <c r="C377" t="inlineStr">
        <is>
          <t>Fashion</t>
        </is>
      </c>
      <c r="D377" t="inlineStr">
        <is>
          <t>Ethnic Wear</t>
        </is>
      </c>
      <c r="E377" t="inlineStr">
        <is>
          <t>Haveli</t>
        </is>
      </c>
      <c r="F377" t="inlineStr">
        <is>
          <t>1129.0</t>
        </is>
      </c>
      <c r="G377" t="inlineStr">
        <is>
          <t>524.69</t>
        </is>
      </c>
      <c r="H377" t="inlineStr">
        <is>
          <t>2022-02-05</t>
        </is>
      </c>
    </row>
    <row r="378">
      <c r="A378" t="inlineStr">
        <is>
          <t>P0374</t>
        </is>
      </c>
      <c r="B378" t="inlineStr">
        <is>
          <t>Lumio Ethnic Wear 782</t>
        </is>
      </c>
      <c r="C378" t="inlineStr">
        <is>
          <t>Fashion</t>
        </is>
      </c>
      <c r="D378" t="inlineStr">
        <is>
          <t>Ethnic Wear</t>
        </is>
      </c>
      <c r="E378" t="inlineStr">
        <is>
          <t>Lumio</t>
        </is>
      </c>
      <c r="F378" t="inlineStr">
        <is>
          <t>579.0</t>
        </is>
      </c>
      <c r="H378" t="inlineStr">
        <is>
          <t>2022-04-29</t>
        </is>
      </c>
    </row>
    <row r="379">
      <c r="A379" t="inlineStr">
        <is>
          <t>P0375</t>
        </is>
      </c>
      <c r="B379" t="inlineStr">
        <is>
          <t>Nexora Audio 391</t>
        </is>
      </c>
      <c r="C379" t="inlineStr">
        <is>
          <t>Electronics</t>
        </is>
      </c>
      <c r="D379" t="inlineStr">
        <is>
          <t>Audio</t>
        </is>
      </c>
      <c r="E379" t="inlineStr">
        <is>
          <t>Nexora</t>
        </is>
      </c>
      <c r="F379" t="inlineStr">
        <is>
          <t>37139.0</t>
        </is>
      </c>
      <c r="G379" t="inlineStr">
        <is>
          <t>30663.99</t>
        </is>
      </c>
      <c r="H379" t="inlineStr">
        <is>
          <t>2023-03-08</t>
        </is>
      </c>
    </row>
    <row r="380">
      <c r="A380" t="inlineStr">
        <is>
          <t>P0376</t>
        </is>
      </c>
      <c r="B380" t="inlineStr">
        <is>
          <t>Mitti Wearables 284</t>
        </is>
      </c>
      <c r="C380" t="inlineStr">
        <is>
          <t>Electronics</t>
        </is>
      </c>
      <c r="D380" t="inlineStr">
        <is>
          <t>Wearables</t>
        </is>
      </c>
      <c r="E380" t="inlineStr">
        <is>
          <t>Mitti</t>
        </is>
      </c>
      <c r="F380" t="inlineStr">
        <is>
          <t>9259.0</t>
        </is>
      </c>
      <c r="G380" t="inlineStr">
        <is>
          <t>7713.16</t>
        </is>
      </c>
      <c r="H380" t="inlineStr">
        <is>
          <t>2023-10-12</t>
        </is>
      </c>
    </row>
    <row r="381">
      <c r="A381" t="inlineStr">
        <is>
          <t>P0377</t>
        </is>
      </c>
      <c r="B381" t="inlineStr">
        <is>
          <t>Nexora Staples 868</t>
        </is>
      </c>
      <c r="C381" t="inlineStr">
        <is>
          <t>Grocery</t>
        </is>
      </c>
      <c r="D381" t="inlineStr">
        <is>
          <t>Staples</t>
        </is>
      </c>
      <c r="E381" t="inlineStr">
        <is>
          <t>Nexora</t>
        </is>
      </c>
      <c r="F381" t="inlineStr">
        <is>
          <t>389.0</t>
        </is>
      </c>
      <c r="G381" t="inlineStr">
        <is>
          <t>297.52</t>
        </is>
      </c>
      <c r="H381" t="inlineStr">
        <is>
          <t>2023-04-07</t>
        </is>
      </c>
    </row>
    <row r="382">
      <c r="A382" t="inlineStr">
        <is>
          <t>P0378</t>
        </is>
      </c>
      <c r="B382" t="inlineStr">
        <is>
          <t>Veltrix Storage 391</t>
        </is>
      </c>
      <c r="C382" t="inlineStr">
        <is>
          <t>Home &amp; Kitchen</t>
        </is>
      </c>
      <c r="D382" t="inlineStr">
        <is>
          <t>Storage</t>
        </is>
      </c>
      <c r="E382" t="inlineStr">
        <is>
          <t>Veltrix</t>
        </is>
      </c>
      <c r="F382" t="inlineStr">
        <is>
          <t>2459.0</t>
        </is>
      </c>
      <c r="G382" t="inlineStr">
        <is>
          <t>1700.06</t>
        </is>
      </c>
      <c r="H382" t="inlineStr">
        <is>
          <t>2022-01-25</t>
        </is>
      </c>
    </row>
    <row r="383">
      <c r="A383" t="inlineStr">
        <is>
          <t>P0379</t>
        </is>
      </c>
      <c r="B383" t="inlineStr">
        <is>
          <t>Lumio Accessories 791</t>
        </is>
      </c>
      <c r="C383" t="inlineStr">
        <is>
          <t>Fashion</t>
        </is>
      </c>
      <c r="D383" t="inlineStr">
        <is>
          <t>Accessories</t>
        </is>
      </c>
      <c r="E383" t="inlineStr">
        <is>
          <t>Lumio</t>
        </is>
      </c>
      <c r="F383" t="inlineStr">
        <is>
          <t>1369.0</t>
        </is>
      </c>
      <c r="G383" t="inlineStr">
        <is>
          <t>637.36</t>
        </is>
      </c>
      <c r="H383" t="inlineStr">
        <is>
          <t>2024-05-12</t>
        </is>
      </c>
    </row>
    <row r="384">
      <c r="A384" t="inlineStr">
        <is>
          <t>P0380</t>
        </is>
      </c>
      <c r="B384" t="inlineStr">
        <is>
          <t>Pragati Team Sports 762</t>
        </is>
      </c>
      <c r="C384" t="inlineStr">
        <is>
          <t>Sport</t>
        </is>
      </c>
      <c r="D384" t="inlineStr">
        <is>
          <t>Team Sports</t>
        </is>
      </c>
      <c r="E384" t="inlineStr">
        <is>
          <t>Pragati</t>
        </is>
      </c>
      <c r="F384" t="inlineStr">
        <is>
          <t>1049.0</t>
        </is>
      </c>
      <c r="G384" t="inlineStr">
        <is>
          <t>731.31</t>
        </is>
      </c>
      <c r="H384" t="inlineStr">
        <is>
          <t>2022-02-16</t>
        </is>
      </c>
    </row>
    <row r="385">
      <c r="A385" t="inlineStr">
        <is>
          <t>P0381</t>
        </is>
      </c>
      <c r="B385" t="inlineStr">
        <is>
          <t>Zephyr Appliances 813</t>
        </is>
      </c>
      <c r="C385" t="inlineStr">
        <is>
          <t>Home &amp; Kitchen</t>
        </is>
      </c>
      <c r="D385" t="inlineStr">
        <is>
          <t>Appliances</t>
        </is>
      </c>
      <c r="E385" t="inlineStr">
        <is>
          <t>Zephyr</t>
        </is>
      </c>
      <c r="F385" t="inlineStr">
        <is>
          <t>2549.0</t>
        </is>
      </c>
      <c r="G385" t="inlineStr">
        <is>
          <t>1458.06</t>
        </is>
      </c>
      <c r="H385" t="inlineStr">
        <is>
          <t>2023-01-04</t>
        </is>
      </c>
    </row>
    <row r="386">
      <c r="A386" t="inlineStr">
        <is>
          <t>P0382</t>
        </is>
      </c>
      <c r="B386" t="inlineStr">
        <is>
          <t>Ember Staples 192</t>
        </is>
      </c>
      <c r="C386" t="inlineStr">
        <is>
          <t>Grocery</t>
        </is>
      </c>
      <c r="D386" t="inlineStr">
        <is>
          <t>Staples</t>
        </is>
      </c>
      <c r="E386" t="inlineStr">
        <is>
          <t>Ember</t>
        </is>
      </c>
      <c r="F386" t="inlineStr">
        <is>
          <t>329.0</t>
        </is>
      </c>
      <c r="G386" t="inlineStr">
        <is>
          <t>256.23</t>
        </is>
      </c>
      <c r="H386" t="inlineStr">
        <is>
          <t>2024-07-11</t>
        </is>
      </c>
    </row>
    <row r="387">
      <c r="A387" t="inlineStr">
        <is>
          <t>P0383</t>
        </is>
      </c>
      <c r="B387" t="inlineStr">
        <is>
          <t>Trendo Academic 361</t>
        </is>
      </c>
      <c r="C387" t="inlineStr">
        <is>
          <t>Books</t>
        </is>
      </c>
      <c r="D387" t="inlineStr">
        <is>
          <t>Academic</t>
        </is>
      </c>
      <c r="E387" t="inlineStr">
        <is>
          <t>Trendo</t>
        </is>
      </c>
      <c r="F387" t="inlineStr">
        <is>
          <t>269.0</t>
        </is>
      </c>
      <c r="G387" t="inlineStr">
        <is>
          <t>200.86</t>
        </is>
      </c>
      <c r="H387" t="inlineStr">
        <is>
          <t>2023-06-04</t>
        </is>
      </c>
    </row>
    <row r="388">
      <c r="A388" t="inlineStr">
        <is>
          <t>P0384</t>
        </is>
      </c>
      <c r="B388" t="inlineStr">
        <is>
          <t>Kavya Cookware 141</t>
        </is>
      </c>
      <c r="C388" t="inlineStr">
        <is>
          <t>Home &amp; Kitchen</t>
        </is>
      </c>
      <c r="D388" t="inlineStr">
        <is>
          <t>Cookware</t>
        </is>
      </c>
      <c r="E388" t="inlineStr">
        <is>
          <t>Kavya</t>
        </is>
      </c>
      <c r="F388" t="inlineStr">
        <is>
          <t>2039.0</t>
        </is>
      </c>
      <c r="G388" t="inlineStr">
        <is>
          <t>1275.62</t>
        </is>
      </c>
      <c r="H388" t="inlineStr">
        <is>
          <t>2022-04-10</t>
        </is>
      </c>
    </row>
    <row r="389">
      <c r="A389" t="inlineStr">
        <is>
          <t>P0385</t>
        </is>
      </c>
      <c r="B389" t="inlineStr">
        <is>
          <t>Haveli Footwear 987</t>
        </is>
      </c>
      <c r="C389" t="inlineStr">
        <is>
          <t>Fashion</t>
        </is>
      </c>
      <c r="D389" t="inlineStr">
        <is>
          <t>Footwear</t>
        </is>
      </c>
      <c r="E389" t="inlineStr">
        <is>
          <t>Haveli</t>
        </is>
      </c>
      <c r="F389" t="inlineStr">
        <is>
          <t>1729.0</t>
        </is>
      </c>
      <c r="G389" t="inlineStr">
        <is>
          <t>865.17</t>
        </is>
      </c>
      <c r="H389" t="inlineStr">
        <is>
          <t>2024-11-29</t>
        </is>
      </c>
    </row>
    <row r="390">
      <c r="A390" t="inlineStr">
        <is>
          <t>P0386</t>
        </is>
      </c>
      <c r="B390" t="inlineStr">
        <is>
          <t>Solace Personal Care 246</t>
        </is>
      </c>
      <c r="C390" t="inlineStr">
        <is>
          <t>Grocery</t>
        </is>
      </c>
      <c r="D390" t="inlineStr">
        <is>
          <t>Personal Care</t>
        </is>
      </c>
      <c r="E390" t="inlineStr">
        <is>
          <t>Solace</t>
        </is>
      </c>
      <c r="F390" t="inlineStr">
        <is>
          <t>339.0</t>
        </is>
      </c>
      <c r="G390" t="inlineStr">
        <is>
          <t>281.96</t>
        </is>
      </c>
      <c r="H390" t="inlineStr">
        <is>
          <t>2023-05-06</t>
        </is>
      </c>
    </row>
    <row r="391">
      <c r="A391" t="inlineStr">
        <is>
          <t>P0387</t>
        </is>
      </c>
      <c r="B391" t="inlineStr">
        <is>
          <t>Solace Fitness 395</t>
        </is>
      </c>
      <c r="C391" t="inlineStr">
        <is>
          <t>Sports</t>
        </is>
      </c>
      <c r="D391" t="inlineStr">
        <is>
          <t>Fitness</t>
        </is>
      </c>
      <c r="E391" t="inlineStr">
        <is>
          <t>Solace</t>
        </is>
      </c>
      <c r="F391" t="inlineStr">
        <is>
          <t>239.0</t>
        </is>
      </c>
      <c r="G391" t="inlineStr">
        <is>
          <t>145.43</t>
        </is>
      </c>
      <c r="H391" t="inlineStr">
        <is>
          <t>2023-08-05</t>
        </is>
      </c>
    </row>
    <row r="392">
      <c r="A392" t="inlineStr">
        <is>
          <t>P0388</t>
        </is>
      </c>
      <c r="B392" t="inlineStr">
        <is>
          <t>Ember Personal Care 279</t>
        </is>
      </c>
      <c r="C392" t="inlineStr">
        <is>
          <t>Grocery</t>
        </is>
      </c>
      <c r="D392" t="inlineStr">
        <is>
          <t>Personal Care</t>
        </is>
      </c>
      <c r="E392" t="inlineStr">
        <is>
          <t>Ember</t>
        </is>
      </c>
      <c r="F392" t="inlineStr">
        <is>
          <t>269.0</t>
        </is>
      </c>
      <c r="G392" t="inlineStr">
        <is>
          <t>204.22</t>
        </is>
      </c>
      <c r="H392" t="inlineStr">
        <is>
          <t>2022-02-04</t>
        </is>
      </c>
    </row>
    <row r="393">
      <c r="A393" t="inlineStr">
        <is>
          <t>P0389</t>
        </is>
      </c>
      <c r="B393" t="inlineStr">
        <is>
          <t>Haveli Audio 515</t>
        </is>
      </c>
      <c r="C393" t="inlineStr">
        <is>
          <t>Electronics</t>
        </is>
      </c>
      <c r="D393" t="inlineStr">
        <is>
          <t>Audio</t>
        </is>
      </c>
      <c r="E393" t="inlineStr">
        <is>
          <t>Haveli</t>
        </is>
      </c>
      <c r="F393" t="inlineStr">
        <is>
          <t>17469.0</t>
        </is>
      </c>
      <c r="G393" t="inlineStr">
        <is>
          <t>14813.77</t>
        </is>
      </c>
      <c r="H393" t="inlineStr">
        <is>
          <t>2022-07-18</t>
        </is>
      </c>
    </row>
    <row r="394">
      <c r="A394" t="inlineStr">
        <is>
          <t>P0390</t>
        </is>
      </c>
      <c r="B394" t="inlineStr">
        <is>
          <t>Pragati Academic 460</t>
        </is>
      </c>
      <c r="C394" t="inlineStr">
        <is>
          <t>Books</t>
        </is>
      </c>
      <c r="D394" t="inlineStr">
        <is>
          <t>Academic</t>
        </is>
      </c>
      <c r="E394" t="inlineStr">
        <is>
          <t>Pragati</t>
        </is>
      </c>
      <c r="F394" t="inlineStr">
        <is>
          <t>509.0</t>
        </is>
      </c>
      <c r="G394" t="inlineStr">
        <is>
          <t>332.52</t>
        </is>
      </c>
      <c r="H394" t="inlineStr">
        <is>
          <t>2023-01-18</t>
        </is>
      </c>
    </row>
    <row r="395">
      <c r="A395" t="inlineStr">
        <is>
          <t>P0391</t>
        </is>
      </c>
      <c r="B395" t="inlineStr">
        <is>
          <t>Orbit Haircare 190</t>
        </is>
      </c>
      <c r="C395" t="inlineStr">
        <is>
          <t>Beauty</t>
        </is>
      </c>
      <c r="D395" t="inlineStr">
        <is>
          <t>Haircare</t>
        </is>
      </c>
      <c r="E395" t="inlineStr">
        <is>
          <t>Orbit</t>
        </is>
      </c>
      <c r="F395" t="inlineStr">
        <is>
          <t>379.0</t>
        </is>
      </c>
      <c r="G395" t="inlineStr">
        <is>
          <t>191.09</t>
        </is>
      </c>
      <c r="H395" t="inlineStr">
        <is>
          <t>2024-07-22</t>
        </is>
      </c>
    </row>
    <row r="396">
      <c r="A396" t="inlineStr">
        <is>
          <t>P0392</t>
        </is>
      </c>
      <c r="B396" t="inlineStr">
        <is>
          <t>Lumio Smartphones 485</t>
        </is>
      </c>
      <c r="C396" t="inlineStr">
        <is>
          <t>Electronics</t>
        </is>
      </c>
      <c r="D396" t="inlineStr">
        <is>
          <t>Smartphones</t>
        </is>
      </c>
      <c r="E396" t="inlineStr">
        <is>
          <t>Lumio</t>
        </is>
      </c>
      <c r="F396" t="inlineStr">
        <is>
          <t>14089.0</t>
        </is>
      </c>
      <c r="G396" t="inlineStr">
        <is>
          <t>12257.56</t>
        </is>
      </c>
      <c r="H396" t="inlineStr">
        <is>
          <t>2023-01-11</t>
        </is>
      </c>
    </row>
    <row r="397">
      <c r="A397" t="inlineStr">
        <is>
          <t>P0393</t>
        </is>
      </c>
      <c r="B397" t="inlineStr">
        <is>
          <t>Nexora Makeup 956</t>
        </is>
      </c>
      <c r="C397" t="inlineStr">
        <is>
          <t>Beauty</t>
        </is>
      </c>
      <c r="D397" t="inlineStr">
        <is>
          <t>Makeup</t>
        </is>
      </c>
      <c r="E397" t="inlineStr">
        <is>
          <t>Nexora</t>
        </is>
      </c>
      <c r="F397" t="inlineStr">
        <is>
          <t>289.0</t>
        </is>
      </c>
      <c r="G397" t="inlineStr">
        <is>
          <t>135.42</t>
        </is>
      </c>
      <c r="H397" t="inlineStr">
        <is>
          <t>2022-09-19</t>
        </is>
      </c>
    </row>
    <row r="398">
      <c r="A398" t="inlineStr">
        <is>
          <t>P0394</t>
        </is>
      </c>
      <c r="B398" t="inlineStr">
        <is>
          <t>Orbit Team Sports 914</t>
        </is>
      </c>
      <c r="C398" t="inlineStr">
        <is>
          <t>Sports</t>
        </is>
      </c>
      <c r="D398" t="inlineStr">
        <is>
          <t>Team Sports</t>
        </is>
      </c>
      <c r="E398" t="inlineStr">
        <is>
          <t>Orbit</t>
        </is>
      </c>
      <c r="F398" t="inlineStr">
        <is>
          <t>1669.0</t>
        </is>
      </c>
      <c r="G398" t="inlineStr">
        <is>
          <t>1119.97</t>
        </is>
      </c>
      <c r="H398" t="inlineStr">
        <is>
          <t>2024-10-22</t>
        </is>
      </c>
    </row>
    <row r="399">
      <c r="A399" t="inlineStr">
        <is>
          <t>P0395</t>
        </is>
      </c>
      <c r="B399" t="inlineStr">
        <is>
          <t>Lumio Laptops 715</t>
        </is>
      </c>
      <c r="C399" t="inlineStr">
        <is>
          <t>Electronics</t>
        </is>
      </c>
      <c r="D399" t="inlineStr">
        <is>
          <t>Laptops</t>
        </is>
      </c>
      <c r="E399" t="inlineStr">
        <is>
          <t>Lumio</t>
        </is>
      </c>
      <c r="F399" t="inlineStr">
        <is>
          <t>5229.0</t>
        </is>
      </c>
      <c r="G399" t="inlineStr">
        <is>
          <t>4451.75</t>
        </is>
      </c>
      <c r="H399" t="inlineStr">
        <is>
          <t>2024-12-23</t>
        </is>
      </c>
    </row>
    <row r="400">
      <c r="A400" t="inlineStr">
        <is>
          <t>P0396</t>
        </is>
      </c>
      <c r="B400" t="inlineStr">
        <is>
          <t>Trendo Furnishing 842</t>
        </is>
      </c>
      <c r="C400" t="inlineStr">
        <is>
          <t>Home&amp;Kitchen</t>
        </is>
      </c>
      <c r="D400" t="inlineStr">
        <is>
          <t>Furnishing</t>
        </is>
      </c>
      <c r="F400" t="inlineStr">
        <is>
          <t>2239.0</t>
        </is>
      </c>
      <c r="G400" t="inlineStr">
        <is>
          <t>1405.81</t>
        </is>
      </c>
      <c r="H400" t="inlineStr">
        <is>
          <t>2023-08-07</t>
        </is>
      </c>
    </row>
    <row r="401">
      <c r="A401" t="inlineStr">
        <is>
          <t>P0397</t>
        </is>
      </c>
      <c r="B401" t="inlineStr">
        <is>
          <t>Kavya Children 166</t>
        </is>
      </c>
      <c r="C401" t="inlineStr">
        <is>
          <t>Books</t>
        </is>
      </c>
      <c r="D401" t="inlineStr">
        <is>
          <t>Children</t>
        </is>
      </c>
      <c r="E401" t="inlineStr">
        <is>
          <t>Kavya</t>
        </is>
      </c>
      <c r="F401" t="inlineStr">
        <is>
          <t>659.0</t>
        </is>
      </c>
      <c r="G401" t="inlineStr">
        <is>
          <t>396.8</t>
        </is>
      </c>
      <c r="H401" t="inlineStr">
        <is>
          <t>2024-10-12</t>
        </is>
      </c>
    </row>
    <row r="402">
      <c r="A402" t="inlineStr">
        <is>
          <t>P0398</t>
        </is>
      </c>
      <c r="B402" t="inlineStr">
        <is>
          <t>Solace Ethnic Wear 782</t>
        </is>
      </c>
      <c r="C402" t="inlineStr">
        <is>
          <t>Fashion</t>
        </is>
      </c>
      <c r="D402" t="inlineStr">
        <is>
          <t>Ethnic Wear</t>
        </is>
      </c>
      <c r="E402" t="inlineStr">
        <is>
          <t>Solace</t>
        </is>
      </c>
      <c r="F402" t="inlineStr">
        <is>
          <t>1059.0</t>
        </is>
      </c>
      <c r="G402" t="inlineStr">
        <is>
          <t>463.12</t>
        </is>
      </c>
      <c r="H402" t="inlineStr">
        <is>
          <t>2022-09-21</t>
        </is>
      </c>
    </row>
    <row r="403">
      <c r="A403" t="inlineStr">
        <is>
          <t>P0399</t>
        </is>
      </c>
      <c r="B403" t="inlineStr">
        <is>
          <t>Solace Appliances 920</t>
        </is>
      </c>
      <c r="C403" t="inlineStr">
        <is>
          <t>Home &amp; Kitchen</t>
        </is>
      </c>
      <c r="D403" t="inlineStr">
        <is>
          <t>Appliances</t>
        </is>
      </c>
      <c r="E403" t="inlineStr">
        <is>
          <t>Solace</t>
        </is>
      </c>
      <c r="F403" t="inlineStr">
        <is>
          <t>1879.0</t>
        </is>
      </c>
      <c r="G403" t="inlineStr">
        <is>
          <t>1087.83</t>
        </is>
      </c>
      <c r="H403" t="inlineStr">
        <is>
          <t>2023-02-19</t>
        </is>
      </c>
    </row>
    <row r="404">
      <c r="A404" t="inlineStr">
        <is>
          <t>P0400</t>
        </is>
      </c>
      <c r="B404" t="inlineStr">
        <is>
          <t>Haveli Furnishing 393</t>
        </is>
      </c>
      <c r="C404" t="inlineStr">
        <is>
          <t>home &amp; kitchen</t>
        </is>
      </c>
      <c r="D404" t="inlineStr">
        <is>
          <t>Furnishing</t>
        </is>
      </c>
      <c r="E404" t="inlineStr">
        <is>
          <t>Haveli</t>
        </is>
      </c>
      <c r="F404" t="inlineStr">
        <is>
          <t>319.0</t>
        </is>
      </c>
      <c r="G404" t="inlineStr">
        <is>
          <t>191.14</t>
        </is>
      </c>
      <c r="H404" t="inlineStr">
        <is>
          <t>2022-04-09</t>
        </is>
      </c>
    </row>
    <row r="405">
      <c r="A405" t="inlineStr">
        <is>
          <t>P0401</t>
        </is>
      </c>
      <c r="B405" t="inlineStr">
        <is>
          <t>Nexora Ethnic Wear 638</t>
        </is>
      </c>
      <c r="C405" t="inlineStr">
        <is>
          <t>Fashion</t>
        </is>
      </c>
      <c r="D405" t="inlineStr">
        <is>
          <t>Ethnic Wear</t>
        </is>
      </c>
      <c r="E405" t="inlineStr">
        <is>
          <t>Nexora</t>
        </is>
      </c>
      <c r="F405" t="inlineStr">
        <is>
          <t>649.0</t>
        </is>
      </c>
      <c r="G405" t="inlineStr">
        <is>
          <t>351.15</t>
        </is>
      </c>
      <c r="H405" t="inlineStr">
        <is>
          <t>2024-12-20</t>
        </is>
      </c>
    </row>
    <row r="406">
      <c r="A406" t="inlineStr">
        <is>
          <t>P0402</t>
        </is>
      </c>
      <c r="B406" t="inlineStr">
        <is>
          <t>Vayu Snacks 939</t>
        </is>
      </c>
      <c r="C406" t="inlineStr">
        <is>
          <t>Grocery</t>
        </is>
      </c>
      <c r="D406" t="inlineStr">
        <is>
          <t>Snacks</t>
        </is>
      </c>
      <c r="E406" t="inlineStr">
        <is>
          <t>Vayu</t>
        </is>
      </c>
      <c r="F406" t="inlineStr">
        <is>
          <t>329.0</t>
        </is>
      </c>
      <c r="G406" t="inlineStr">
        <is>
          <t>259.63</t>
        </is>
      </c>
      <c r="H406" t="inlineStr">
        <is>
          <t>2022-12-11</t>
        </is>
      </c>
    </row>
    <row r="407">
      <c r="A407" t="inlineStr">
        <is>
          <t>P0403</t>
        </is>
      </c>
      <c r="B407" t="inlineStr">
        <is>
          <t>Mitti Fiction 530</t>
        </is>
      </c>
      <c r="C407" t="inlineStr">
        <is>
          <t>Books</t>
        </is>
      </c>
      <c r="D407" t="inlineStr">
        <is>
          <t>Fiction</t>
        </is>
      </c>
      <c r="E407" t="inlineStr">
        <is>
          <t>Mitti</t>
        </is>
      </c>
      <c r="F407" t="inlineStr">
        <is>
          <t>489.0</t>
        </is>
      </c>
      <c r="G407" t="inlineStr">
        <is>
          <t>355.33</t>
        </is>
      </c>
      <c r="H407" t="inlineStr">
        <is>
          <t>2024-09-07</t>
        </is>
      </c>
    </row>
    <row r="408">
      <c r="A408" t="inlineStr">
        <is>
          <t>P0404</t>
        </is>
      </c>
      <c r="B408" t="inlineStr">
        <is>
          <t>Haveli Smartphones 787</t>
        </is>
      </c>
      <c r="C408" t="inlineStr">
        <is>
          <t>Electronics</t>
        </is>
      </c>
      <c r="D408" t="inlineStr">
        <is>
          <t>Smartphones</t>
        </is>
      </c>
      <c r="E408" t="inlineStr">
        <is>
          <t>Haveli</t>
        </is>
      </c>
      <c r="F408" t="inlineStr">
        <is>
          <t>9799.0</t>
        </is>
      </c>
      <c r="G408" t="inlineStr">
        <is>
          <t>8433.41</t>
        </is>
      </c>
      <c r="H408" t="inlineStr">
        <is>
          <t>2022-12-04</t>
        </is>
      </c>
    </row>
    <row r="409">
      <c r="A409" t="inlineStr">
        <is>
          <t>P0405</t>
        </is>
      </c>
      <c r="B409" t="inlineStr">
        <is>
          <t>Vayu Staples 500</t>
        </is>
      </c>
      <c r="C409" t="inlineStr">
        <is>
          <t>Grocery</t>
        </is>
      </c>
      <c r="D409" t="inlineStr">
        <is>
          <t>Staples</t>
        </is>
      </c>
      <c r="E409" t="inlineStr">
        <is>
          <t>Vayu</t>
        </is>
      </c>
      <c r="F409" t="inlineStr">
        <is>
          <t>139.0</t>
        </is>
      </c>
      <c r="G409" t="inlineStr">
        <is>
          <t>118.05</t>
        </is>
      </c>
      <c r="H409" t="inlineStr">
        <is>
          <t>2024-04-23</t>
        </is>
      </c>
    </row>
    <row r="410">
      <c r="A410" t="inlineStr">
        <is>
          <t>P0406</t>
        </is>
      </c>
      <c r="B410" t="inlineStr">
        <is>
          <t>Veltrix Fiction 701</t>
        </is>
      </c>
      <c r="C410" t="inlineStr">
        <is>
          <t>Books</t>
        </is>
      </c>
      <c r="D410" t="inlineStr">
        <is>
          <t>Fiction</t>
        </is>
      </c>
      <c r="E410" t="inlineStr">
        <is>
          <t>Veltrix</t>
        </is>
      </c>
      <c r="F410" t="inlineStr">
        <is>
          <t>339.0</t>
        </is>
      </c>
      <c r="G410" t="inlineStr">
        <is>
          <t>205.14</t>
        </is>
      </c>
      <c r="H410" t="inlineStr">
        <is>
          <t>2024-04-23</t>
        </is>
      </c>
    </row>
    <row r="411">
      <c r="A411" t="inlineStr">
        <is>
          <t>P0407</t>
        </is>
      </c>
      <c r="B411" t="inlineStr">
        <is>
          <t>Mitti Ethnic Wear 412</t>
        </is>
      </c>
      <c r="C411" t="inlineStr">
        <is>
          <t>Fashion</t>
        </is>
      </c>
      <c r="D411" t="inlineStr">
        <is>
          <t>Ethnic Wear</t>
        </is>
      </c>
      <c r="E411" t="inlineStr">
        <is>
          <t>Mitti</t>
        </is>
      </c>
      <c r="F411" t="inlineStr">
        <is>
          <t>3009.0</t>
        </is>
      </c>
      <c r="G411" t="inlineStr">
        <is>
          <t>1676.31</t>
        </is>
      </c>
      <c r="H411" t="inlineStr">
        <is>
          <t>2022-04-18</t>
        </is>
      </c>
    </row>
    <row r="412">
      <c r="A412" t="inlineStr">
        <is>
          <t>P0408</t>
        </is>
      </c>
      <c r="B412" t="inlineStr">
        <is>
          <t>Solace Children 692</t>
        </is>
      </c>
      <c r="C412" t="inlineStr">
        <is>
          <t>Books</t>
        </is>
      </c>
      <c r="D412" t="inlineStr">
        <is>
          <t>Children</t>
        </is>
      </c>
      <c r="E412" t="inlineStr">
        <is>
          <t>Solace</t>
        </is>
      </c>
      <c r="F412" t="inlineStr">
        <is>
          <t>529.0</t>
        </is>
      </c>
      <c r="G412" t="inlineStr">
        <is>
          <t>320.77</t>
        </is>
      </c>
      <c r="H412" t="inlineStr">
        <is>
          <t>2023-05-06</t>
        </is>
      </c>
    </row>
    <row r="413">
      <c r="A413" t="inlineStr">
        <is>
          <t>P0409</t>
        </is>
      </c>
      <c r="B413" t="inlineStr">
        <is>
          <t>Solace Audio 143</t>
        </is>
      </c>
      <c r="C413" t="inlineStr">
        <is>
          <t>Electronics</t>
        </is>
      </c>
      <c r="D413" t="inlineStr">
        <is>
          <t>Audio</t>
        </is>
      </c>
      <c r="E413" t="inlineStr">
        <is>
          <t>Solace</t>
        </is>
      </c>
      <c r="F413" t="inlineStr">
        <is>
          <t>13979.0</t>
        </is>
      </c>
      <c r="G413" t="inlineStr">
        <is>
          <t>11497.87</t>
        </is>
      </c>
      <c r="H413" t="inlineStr">
        <is>
          <t>2024-08-20</t>
        </is>
      </c>
    </row>
    <row r="414">
      <c r="A414" t="inlineStr">
        <is>
          <t>P0410</t>
        </is>
      </c>
      <c r="B414" t="inlineStr">
        <is>
          <t>Solace Staples 780</t>
        </is>
      </c>
      <c r="C414" t="inlineStr">
        <is>
          <t>Grocery</t>
        </is>
      </c>
      <c r="D414" t="inlineStr">
        <is>
          <t>Staples</t>
        </is>
      </c>
      <c r="E414" t="inlineStr">
        <is>
          <t>Solace</t>
        </is>
      </c>
      <c r="F414" t="inlineStr">
        <is>
          <t>₹389.00</t>
        </is>
      </c>
      <c r="G414" t="inlineStr">
        <is>
          <t>301.62</t>
        </is>
      </c>
      <c r="H414" t="inlineStr">
        <is>
          <t>2022-12-25</t>
        </is>
      </c>
    </row>
    <row r="415">
      <c r="A415" t="inlineStr">
        <is>
          <t>P0411</t>
        </is>
      </c>
      <c r="B415" t="inlineStr">
        <is>
          <t>Aarav Makeup 436</t>
        </is>
      </c>
      <c r="C415" t="inlineStr">
        <is>
          <t>Beauty &amp; Personal Care</t>
        </is>
      </c>
      <c r="D415" t="inlineStr">
        <is>
          <t>Makeup</t>
        </is>
      </c>
      <c r="E415" t="inlineStr">
        <is>
          <t>Aarav</t>
        </is>
      </c>
      <c r="F415" t="inlineStr">
        <is>
          <t>369.0</t>
        </is>
      </c>
      <c r="G415" t="inlineStr">
        <is>
          <t>180.3</t>
        </is>
      </c>
      <c r="H415" t="inlineStr">
        <is>
          <t>2023-07-05</t>
        </is>
      </c>
    </row>
    <row r="416">
      <c r="A416" t="inlineStr">
        <is>
          <t>P0412</t>
        </is>
      </c>
      <c r="B416" t="inlineStr">
        <is>
          <t>Kavya Skincare 595</t>
        </is>
      </c>
      <c r="C416" t="inlineStr">
        <is>
          <t>Beauty</t>
        </is>
      </c>
      <c r="D416" t="inlineStr">
        <is>
          <t>Skincare</t>
        </is>
      </c>
      <c r="E416" t="inlineStr">
        <is>
          <t>Kavya</t>
        </is>
      </c>
      <c r="F416" t="inlineStr">
        <is>
          <t>2249.0</t>
        </is>
      </c>
      <c r="G416" t="inlineStr">
        <is>
          <t>1202.92</t>
        </is>
      </c>
      <c r="H416" t="inlineStr">
        <is>
          <t>2023-03-29</t>
        </is>
      </c>
    </row>
    <row r="417">
      <c r="A417" t="inlineStr">
        <is>
          <t>P0413</t>
        </is>
      </c>
      <c r="B417" t="inlineStr">
        <is>
          <t>Kriti Audio 106</t>
        </is>
      </c>
      <c r="C417" t="inlineStr">
        <is>
          <t>Electronics</t>
        </is>
      </c>
      <c r="D417" t="inlineStr">
        <is>
          <t>Audio</t>
        </is>
      </c>
      <c r="E417" t="inlineStr">
        <is>
          <t>Kriti</t>
        </is>
      </c>
      <c r="F417" t="inlineStr">
        <is>
          <t>9829.0</t>
        </is>
      </c>
      <c r="G417" t="inlineStr">
        <is>
          <t>8619.81</t>
        </is>
      </c>
      <c r="H417" t="inlineStr">
        <is>
          <t>2024-05-09</t>
        </is>
      </c>
    </row>
    <row r="418">
      <c r="A418" t="inlineStr">
        <is>
          <t>P0414</t>
        </is>
      </c>
      <c r="B418" t="inlineStr">
        <is>
          <t>Ember Snacks 932</t>
        </is>
      </c>
      <c r="C418" t="inlineStr">
        <is>
          <t>Grocery</t>
        </is>
      </c>
      <c r="D418" t="inlineStr">
        <is>
          <t>Snacks</t>
        </is>
      </c>
      <c r="E418" t="inlineStr">
        <is>
          <t>Ember</t>
        </is>
      </c>
      <c r="F418" t="inlineStr">
        <is>
          <t>₹229.00</t>
        </is>
      </c>
      <c r="G418" t="inlineStr">
        <is>
          <t>169.11</t>
        </is>
      </c>
      <c r="H418" t="inlineStr">
        <is>
          <t>2023-07-31</t>
        </is>
      </c>
    </row>
    <row r="419">
      <c r="A419" t="inlineStr">
        <is>
          <t>P0415</t>
        </is>
      </c>
      <c r="B419" t="inlineStr">
        <is>
          <t>Kavya Audio 384</t>
        </is>
      </c>
      <c r="C419" t="inlineStr">
        <is>
          <t>Electronics</t>
        </is>
      </c>
      <c r="D419" t="inlineStr">
        <is>
          <t>Audio</t>
        </is>
      </c>
      <c r="E419" t="inlineStr">
        <is>
          <t>Kavya</t>
        </is>
      </c>
      <c r="F419" t="inlineStr">
        <is>
          <t>₹11,989.00</t>
        </is>
      </c>
      <c r="H419" t="inlineStr">
        <is>
          <t>2022-10-16</t>
        </is>
      </c>
    </row>
    <row r="420">
      <c r="A420" t="inlineStr">
        <is>
          <t>P0416</t>
        </is>
      </c>
      <c r="B420" t="inlineStr">
        <is>
          <t>Vayu Men Apparel 444</t>
        </is>
      </c>
      <c r="C420" t="inlineStr">
        <is>
          <t>Fashion</t>
        </is>
      </c>
      <c r="D420" t="inlineStr">
        <is>
          <t>Men Apparel</t>
        </is>
      </c>
      <c r="E420" t="inlineStr">
        <is>
          <t>Vayu</t>
        </is>
      </c>
      <c r="F420" t="inlineStr">
        <is>
          <t>6579.0</t>
        </is>
      </c>
      <c r="G420" t="inlineStr">
        <is>
          <t>3356.72</t>
        </is>
      </c>
      <c r="H420" t="inlineStr">
        <is>
          <t>2024-02-29</t>
        </is>
      </c>
    </row>
    <row r="421">
      <c r="A421" t="inlineStr">
        <is>
          <t>P0417</t>
        </is>
      </c>
      <c r="B421" t="inlineStr">
        <is>
          <t>Nexora Laptops 111</t>
        </is>
      </c>
      <c r="C421" t="inlineStr">
        <is>
          <t>Electronics</t>
        </is>
      </c>
      <c r="D421" t="inlineStr">
        <is>
          <t>Laptops</t>
        </is>
      </c>
      <c r="E421" t="inlineStr">
        <is>
          <t>Nexora</t>
        </is>
      </c>
      <c r="F421" t="inlineStr">
        <is>
          <t>3849.0</t>
        </is>
      </c>
      <c r="G421" t="inlineStr">
        <is>
          <t>3316.26</t>
        </is>
      </c>
      <c r="H421" t="inlineStr">
        <is>
          <t>2022-03-15</t>
        </is>
      </c>
    </row>
    <row r="422">
      <c r="A422" t="inlineStr">
        <is>
          <t>P0418</t>
        </is>
      </c>
      <c r="B422" t="inlineStr">
        <is>
          <t>Aarav Team Sports 440</t>
        </is>
      </c>
      <c r="C422" t="inlineStr">
        <is>
          <t>Sports</t>
        </is>
      </c>
      <c r="D422" t="inlineStr">
        <is>
          <t>Team Sports</t>
        </is>
      </c>
      <c r="E422" t="inlineStr">
        <is>
          <t>Aarav</t>
        </is>
      </c>
      <c r="F422" t="inlineStr">
        <is>
          <t>1519.0</t>
        </is>
      </c>
      <c r="G422" t="inlineStr">
        <is>
          <t>986.5</t>
        </is>
      </c>
      <c r="H422" t="inlineStr">
        <is>
          <t>2022-05-10</t>
        </is>
      </c>
    </row>
    <row r="423">
      <c r="A423" t="inlineStr">
        <is>
          <t>P0419</t>
        </is>
      </c>
      <c r="B423" t="inlineStr">
        <is>
          <t>Vayu Women Apparel 334</t>
        </is>
      </c>
      <c r="C423" t="inlineStr">
        <is>
          <t xml:space="preserve">Fashion </t>
        </is>
      </c>
      <c r="D423" t="inlineStr">
        <is>
          <t>Women Apparel</t>
        </is>
      </c>
      <c r="E423" t="inlineStr">
        <is>
          <t>Vayu</t>
        </is>
      </c>
      <c r="F423" t="inlineStr">
        <is>
          <t>1489.0</t>
        </is>
      </c>
      <c r="G423" t="inlineStr">
        <is>
          <t>669.69</t>
        </is>
      </c>
      <c r="H423" t="inlineStr">
        <is>
          <t>2022-12-20</t>
        </is>
      </c>
    </row>
    <row r="424">
      <c r="A424" t="inlineStr">
        <is>
          <t>P0420</t>
        </is>
      </c>
      <c r="B424" t="inlineStr">
        <is>
          <t>Lumio Staples 523</t>
        </is>
      </c>
      <c r="C424" t="inlineStr">
        <is>
          <t>grocery</t>
        </is>
      </c>
      <c r="D424" t="inlineStr">
        <is>
          <t>Staples</t>
        </is>
      </c>
      <c r="E424" t="inlineStr">
        <is>
          <t>Lumio</t>
        </is>
      </c>
      <c r="F424" t="inlineStr">
        <is>
          <t>₹489.00</t>
        </is>
      </c>
      <c r="G424" t="inlineStr">
        <is>
          <t>380.22</t>
        </is>
      </c>
      <c r="H424" t="inlineStr">
        <is>
          <t>2022-06-21</t>
        </is>
      </c>
    </row>
    <row r="425">
      <c r="A425" t="inlineStr">
        <is>
          <t>P0421</t>
        </is>
      </c>
      <c r="B425" t="inlineStr">
        <is>
          <t>Veltrix Makeup 793</t>
        </is>
      </c>
      <c r="C425" t="inlineStr">
        <is>
          <t>Beauty</t>
        </is>
      </c>
      <c r="D425" t="inlineStr">
        <is>
          <t>Makeup</t>
        </is>
      </c>
      <c r="E425" t="inlineStr">
        <is>
          <t>Veltrix</t>
        </is>
      </c>
      <c r="F425" t="inlineStr">
        <is>
          <t>1309.0</t>
        </is>
      </c>
      <c r="G425" t="inlineStr">
        <is>
          <t>683.76</t>
        </is>
      </c>
      <c r="H425" t="inlineStr">
        <is>
          <t>2024-10-06</t>
        </is>
      </c>
    </row>
    <row r="426">
      <c r="A426" t="inlineStr">
        <is>
          <t>P0422</t>
        </is>
      </c>
      <c r="B426" t="inlineStr">
        <is>
          <t>Veltrix Accessories 688</t>
        </is>
      </c>
      <c r="C426" t="inlineStr">
        <is>
          <t>Electronics</t>
        </is>
      </c>
      <c r="D426" t="inlineStr">
        <is>
          <t>Accessories</t>
        </is>
      </c>
      <c r="E426" t="inlineStr">
        <is>
          <t>Veltrix</t>
        </is>
      </c>
      <c r="F426" t="inlineStr">
        <is>
          <t>107999.0</t>
        </is>
      </c>
      <c r="G426" t="inlineStr">
        <is>
          <t>94279.15</t>
        </is>
      </c>
      <c r="H426" t="inlineStr">
        <is>
          <t>2024-11-03</t>
        </is>
      </c>
    </row>
    <row r="427">
      <c r="A427" t="inlineStr">
        <is>
          <t>P0423</t>
        </is>
      </c>
      <c r="B427" t="inlineStr">
        <is>
          <t>Trendo Laptops 762</t>
        </is>
      </c>
      <c r="C427" t="inlineStr">
        <is>
          <t>Electronics</t>
        </is>
      </c>
      <c r="D427" t="inlineStr">
        <is>
          <t>Laptops</t>
        </is>
      </c>
      <c r="E427" t="inlineStr">
        <is>
          <t>Trendo</t>
        </is>
      </c>
      <c r="F427" t="inlineStr">
        <is>
          <t>4179.0</t>
        </is>
      </c>
      <c r="G427" t="inlineStr">
        <is>
          <t>3448.7</t>
        </is>
      </c>
      <c r="H427" t="inlineStr">
        <is>
          <t>2023-04-01</t>
        </is>
      </c>
    </row>
    <row r="428">
      <c r="A428" t="inlineStr">
        <is>
          <t>P0424</t>
        </is>
      </c>
      <c r="B428" t="inlineStr">
        <is>
          <t>UrbanLeaf Laptops 529</t>
        </is>
      </c>
      <c r="C428" t="inlineStr">
        <is>
          <t>Electronics</t>
        </is>
      </c>
      <c r="D428" t="inlineStr">
        <is>
          <t>Laptops</t>
        </is>
      </c>
      <c r="E428" t="inlineStr">
        <is>
          <t>UrbanLeaf</t>
        </is>
      </c>
      <c r="F428" t="inlineStr">
        <is>
          <t>₹12,169.00</t>
        </is>
      </c>
      <c r="G428" t="inlineStr">
        <is>
          <t>9800.07</t>
        </is>
      </c>
      <c r="H428" t="inlineStr">
        <is>
          <t>2024-02-12</t>
        </is>
      </c>
    </row>
    <row r="429">
      <c r="A429" t="inlineStr">
        <is>
          <t>P0425</t>
        </is>
      </c>
      <c r="B429" t="inlineStr">
        <is>
          <t>Veltrix Makeup 192</t>
        </is>
      </c>
      <c r="C429" t="inlineStr">
        <is>
          <t>Beauty</t>
        </is>
      </c>
      <c r="D429" t="inlineStr">
        <is>
          <t>Makeup</t>
        </is>
      </c>
      <c r="E429" t="inlineStr">
        <is>
          <t>Veltrix</t>
        </is>
      </c>
      <c r="F429" t="inlineStr">
        <is>
          <t>859.0</t>
        </is>
      </c>
      <c r="G429" t="inlineStr">
        <is>
          <t>470.78</t>
        </is>
      </c>
      <c r="H429" t="inlineStr">
        <is>
          <t>2023-01-07</t>
        </is>
      </c>
    </row>
    <row r="430">
      <c r="A430" t="inlineStr">
        <is>
          <t>P0426</t>
        </is>
      </c>
      <c r="B430" t="inlineStr">
        <is>
          <t>Pragati Academic 898</t>
        </is>
      </c>
      <c r="C430" t="inlineStr">
        <is>
          <t>BOOKS</t>
        </is>
      </c>
      <c r="D430" t="inlineStr">
        <is>
          <t>Academic</t>
        </is>
      </c>
      <c r="E430" t="inlineStr">
        <is>
          <t>Pragati</t>
        </is>
      </c>
      <c r="F430" t="inlineStr">
        <is>
          <t>209.0</t>
        </is>
      </c>
      <c r="G430" t="inlineStr">
        <is>
          <t>155.18</t>
        </is>
      </c>
      <c r="H430" t="inlineStr">
        <is>
          <t>2024-03-30</t>
        </is>
      </c>
    </row>
    <row r="431">
      <c r="A431" t="inlineStr">
        <is>
          <t>P0427</t>
        </is>
      </c>
      <c r="B431" t="inlineStr">
        <is>
          <t>Vayu Footwear 943</t>
        </is>
      </c>
      <c r="C431" t="inlineStr">
        <is>
          <t>Fashion</t>
        </is>
      </c>
      <c r="D431" t="inlineStr">
        <is>
          <t>Footwear</t>
        </is>
      </c>
      <c r="E431" t="inlineStr">
        <is>
          <t>Vayu</t>
        </is>
      </c>
      <c r="F431" t="inlineStr">
        <is>
          <t>1209.0</t>
        </is>
      </c>
      <c r="G431" t="inlineStr">
        <is>
          <t>569.71</t>
        </is>
      </c>
      <c r="H431" t="inlineStr">
        <is>
          <t>2023-02-08</t>
        </is>
      </c>
    </row>
    <row r="432">
      <c r="A432" t="inlineStr">
        <is>
          <t>P0428</t>
        </is>
      </c>
      <c r="B432" t="inlineStr">
        <is>
          <t>Aarav Children 521</t>
        </is>
      </c>
      <c r="C432" t="inlineStr">
        <is>
          <t>Books</t>
        </is>
      </c>
      <c r="D432" t="inlineStr">
        <is>
          <t>Children</t>
        </is>
      </c>
      <c r="E432" t="inlineStr">
        <is>
          <t>Aarav</t>
        </is>
      </c>
      <c r="F432" t="inlineStr">
        <is>
          <t>599.0</t>
        </is>
      </c>
      <c r="G432" t="inlineStr">
        <is>
          <t>364.85</t>
        </is>
      </c>
      <c r="H432" t="inlineStr">
        <is>
          <t>2023-02-08</t>
        </is>
      </c>
    </row>
    <row r="433">
      <c r="A433" t="inlineStr">
        <is>
          <t>P0429</t>
        </is>
      </c>
      <c r="B433" t="inlineStr">
        <is>
          <t>Solace Audio 726</t>
        </is>
      </c>
      <c r="C433" t="inlineStr">
        <is>
          <t>Electronics</t>
        </is>
      </c>
      <c r="D433" t="inlineStr">
        <is>
          <t>Audio</t>
        </is>
      </c>
      <c r="E433" t="inlineStr">
        <is>
          <t>Solace</t>
        </is>
      </c>
      <c r="F433" t="inlineStr">
        <is>
          <t>10519.0</t>
        </is>
      </c>
      <c r="G433" t="inlineStr">
        <is>
          <t>8412.0</t>
        </is>
      </c>
      <c r="H433" t="inlineStr">
        <is>
          <t>2022-10-14</t>
        </is>
      </c>
    </row>
    <row r="434">
      <c r="A434" t="inlineStr">
        <is>
          <t>P0430</t>
        </is>
      </c>
      <c r="B434" t="inlineStr">
        <is>
          <t>Pragati Non-Fiction 722</t>
        </is>
      </c>
      <c r="C434" t="inlineStr">
        <is>
          <t>Books</t>
        </is>
      </c>
      <c r="D434" t="inlineStr">
        <is>
          <t>Non-Fiction</t>
        </is>
      </c>
      <c r="E434" t="inlineStr">
        <is>
          <t>Pragati</t>
        </is>
      </c>
      <c r="F434" t="inlineStr">
        <is>
          <t>409.0</t>
        </is>
      </c>
      <c r="G434" t="inlineStr">
        <is>
          <t>266.59</t>
        </is>
      </c>
      <c r="H434" t="inlineStr">
        <is>
          <t>2023-08-08</t>
        </is>
      </c>
    </row>
    <row r="435">
      <c r="A435" t="inlineStr">
        <is>
          <t>P0431</t>
        </is>
      </c>
      <c r="B435" t="inlineStr">
        <is>
          <t>Mitti Personal Care 338</t>
        </is>
      </c>
      <c r="C435" t="inlineStr">
        <is>
          <t>Grocery</t>
        </is>
      </c>
      <c r="D435" t="inlineStr">
        <is>
          <t>Personal Care</t>
        </is>
      </c>
      <c r="E435" t="inlineStr">
        <is>
          <t>Mitti</t>
        </is>
      </c>
      <c r="F435" t="inlineStr">
        <is>
          <t>369.0</t>
        </is>
      </c>
      <c r="G435" t="inlineStr">
        <is>
          <t>293.86</t>
        </is>
      </c>
      <c r="H435" t="inlineStr">
        <is>
          <t>2024-11-23</t>
        </is>
      </c>
    </row>
    <row r="436">
      <c r="A436" t="inlineStr">
        <is>
          <t>P0432</t>
        </is>
      </c>
      <c r="B436" t="inlineStr">
        <is>
          <t>Aarav Outdoor 416</t>
        </is>
      </c>
      <c r="C436" t="inlineStr">
        <is>
          <t>Sports</t>
        </is>
      </c>
      <c r="D436" t="inlineStr">
        <is>
          <t>Outdoor</t>
        </is>
      </c>
      <c r="E436" t="inlineStr">
        <is>
          <t>Aarav</t>
        </is>
      </c>
      <c r="F436" t="inlineStr">
        <is>
          <t>1109.0</t>
        </is>
      </c>
      <c r="G436" t="inlineStr">
        <is>
          <t>741.98</t>
        </is>
      </c>
      <c r="H436" t="inlineStr">
        <is>
          <t>2022-03-06</t>
        </is>
      </c>
    </row>
    <row r="437">
      <c r="A437" t="inlineStr">
        <is>
          <t>P0433</t>
        </is>
      </c>
      <c r="B437" t="inlineStr">
        <is>
          <t>Haveli Team Sports 819</t>
        </is>
      </c>
      <c r="C437" t="inlineStr">
        <is>
          <t>Sports</t>
        </is>
      </c>
      <c r="D437" t="inlineStr">
        <is>
          <t>Team Sports</t>
        </is>
      </c>
      <c r="E437" t="inlineStr">
        <is>
          <t>Haveli</t>
        </is>
      </c>
      <c r="F437" t="inlineStr">
        <is>
          <t>3009.0</t>
        </is>
      </c>
      <c r="G437" t="inlineStr">
        <is>
          <t>2100.3</t>
        </is>
      </c>
      <c r="H437" t="inlineStr">
        <is>
          <t>2023-05-17</t>
        </is>
      </c>
    </row>
    <row r="438">
      <c r="A438" t="inlineStr">
        <is>
          <t>P0434</t>
        </is>
      </c>
      <c r="B438" t="inlineStr">
        <is>
          <t>Veltrix Fiction 733</t>
        </is>
      </c>
      <c r="C438" t="inlineStr">
        <is>
          <t>Books</t>
        </is>
      </c>
      <c r="D438" t="inlineStr">
        <is>
          <t>Fiction</t>
        </is>
      </c>
      <c r="E438" t="inlineStr">
        <is>
          <t>Veltrix</t>
        </is>
      </c>
      <c r="F438" t="inlineStr">
        <is>
          <t>319.0</t>
        </is>
      </c>
      <c r="G438" t="inlineStr">
        <is>
          <t>197.46</t>
        </is>
      </c>
      <c r="H438" t="inlineStr">
        <is>
          <t>2024-04-02</t>
        </is>
      </c>
    </row>
    <row r="439">
      <c r="A439" t="inlineStr">
        <is>
          <t>P0435</t>
        </is>
      </c>
      <c r="B439" t="inlineStr">
        <is>
          <t>Aarav Smartphones 637</t>
        </is>
      </c>
      <c r="C439" t="inlineStr">
        <is>
          <t>Electronic</t>
        </is>
      </c>
      <c r="D439" t="inlineStr">
        <is>
          <t>Smartphones</t>
        </is>
      </c>
      <c r="E439" t="inlineStr">
        <is>
          <t>Aarav</t>
        </is>
      </c>
      <c r="F439" t="inlineStr">
        <is>
          <t>5019.0</t>
        </is>
      </c>
      <c r="G439" t="inlineStr">
        <is>
          <t>4351.15</t>
        </is>
      </c>
      <c r="H439" t="inlineStr">
        <is>
          <t>2023-11-20</t>
        </is>
      </c>
    </row>
    <row r="440">
      <c r="A440" t="inlineStr">
        <is>
          <t>P0436</t>
        </is>
      </c>
      <c r="B440" t="inlineStr">
        <is>
          <t>Lumio Accessories 571</t>
        </is>
      </c>
      <c r="C440" t="inlineStr">
        <is>
          <t>Fashion</t>
        </is>
      </c>
      <c r="D440" t="inlineStr">
        <is>
          <t>Accessories</t>
        </is>
      </c>
      <c r="F440" t="inlineStr">
        <is>
          <t>1369.0</t>
        </is>
      </c>
      <c r="G440" t="inlineStr">
        <is>
          <t>759.51</t>
        </is>
      </c>
      <c r="H440" t="inlineStr">
        <is>
          <t>2024-08-09</t>
        </is>
      </c>
    </row>
    <row r="441">
      <c r="A441" t="inlineStr">
        <is>
          <t>P0437</t>
        </is>
      </c>
      <c r="B441" t="inlineStr">
        <is>
          <t>Nexora Smartphones 240</t>
        </is>
      </c>
      <c r="C441" t="inlineStr">
        <is>
          <t>Electronics</t>
        </is>
      </c>
      <c r="D441" t="inlineStr">
        <is>
          <t>Smartphones</t>
        </is>
      </c>
      <c r="E441" t="inlineStr">
        <is>
          <t>Nexora</t>
        </is>
      </c>
      <c r="F441" t="inlineStr">
        <is>
          <t>10309.0</t>
        </is>
      </c>
      <c r="G441" t="inlineStr">
        <is>
          <t>8263.97</t>
        </is>
      </c>
      <c r="H441" t="inlineStr">
        <is>
          <t>2024-07-31</t>
        </is>
      </c>
    </row>
    <row r="442">
      <c r="A442" t="inlineStr">
        <is>
          <t>P0438</t>
        </is>
      </c>
      <c r="B442" t="inlineStr">
        <is>
          <t>Pragati Storage 906</t>
        </is>
      </c>
      <c r="C442" t="inlineStr">
        <is>
          <t>Home&amp;Kitchen</t>
        </is>
      </c>
      <c r="D442" t="inlineStr">
        <is>
          <t>Storage</t>
        </is>
      </c>
      <c r="E442" t="inlineStr">
        <is>
          <t>Pragati</t>
        </is>
      </c>
      <c r="F442" t="inlineStr">
        <is>
          <t>2649.0</t>
        </is>
      </c>
      <c r="G442" t="inlineStr">
        <is>
          <t>1531.69</t>
        </is>
      </c>
      <c r="H442" t="inlineStr">
        <is>
          <t>2023-01-07</t>
        </is>
      </c>
    </row>
    <row r="443">
      <c r="A443" t="inlineStr">
        <is>
          <t>P0439</t>
        </is>
      </c>
      <c r="B443" t="inlineStr">
        <is>
          <t>Orbit Team Sports 544</t>
        </is>
      </c>
      <c r="C443" t="inlineStr">
        <is>
          <t>Sports</t>
        </is>
      </c>
      <c r="D443" t="inlineStr">
        <is>
          <t>Team Sports</t>
        </is>
      </c>
      <c r="E443" t="inlineStr">
        <is>
          <t>Orbit</t>
        </is>
      </c>
      <c r="F443" t="inlineStr">
        <is>
          <t>759.0</t>
        </is>
      </c>
      <c r="G443" t="inlineStr">
        <is>
          <t>428.1</t>
        </is>
      </c>
      <c r="H443" t="inlineStr">
        <is>
          <t>2024-08-30</t>
        </is>
      </c>
    </row>
    <row r="444">
      <c r="A444" t="inlineStr">
        <is>
          <t>P0440</t>
        </is>
      </c>
      <c r="B444" t="inlineStr">
        <is>
          <t>Mitti Makeup 274</t>
        </is>
      </c>
      <c r="C444" t="inlineStr">
        <is>
          <t>Beauty</t>
        </is>
      </c>
      <c r="D444" t="inlineStr">
        <is>
          <t>Makeup</t>
        </is>
      </c>
      <c r="E444" t="inlineStr">
        <is>
          <t>Mitti</t>
        </is>
      </c>
      <c r="F444" t="inlineStr">
        <is>
          <t>349.0</t>
        </is>
      </c>
      <c r="G444" t="inlineStr">
        <is>
          <t>172.35</t>
        </is>
      </c>
      <c r="H444" t="inlineStr">
        <is>
          <t>2024-11-30</t>
        </is>
      </c>
    </row>
    <row r="445">
      <c r="A445" t="inlineStr">
        <is>
          <t>P0441</t>
        </is>
      </c>
      <c r="B445" t="inlineStr">
        <is>
          <t>Orbit Fiction 645</t>
        </is>
      </c>
      <c r="C445" t="inlineStr">
        <is>
          <t>BOOKS</t>
        </is>
      </c>
      <c r="D445" t="inlineStr">
        <is>
          <t>Fiction</t>
        </is>
      </c>
      <c r="E445" t="inlineStr">
        <is>
          <t>Orbit</t>
        </is>
      </c>
      <c r="F445" t="inlineStr">
        <is>
          <t>259.0</t>
        </is>
      </c>
      <c r="G445" t="inlineStr">
        <is>
          <t>167.35</t>
        </is>
      </c>
      <c r="H445" t="inlineStr">
        <is>
          <t>2022-11-24</t>
        </is>
      </c>
    </row>
    <row r="446">
      <c r="A446" t="inlineStr">
        <is>
          <t>P0442</t>
        </is>
      </c>
      <c r="B446" t="inlineStr">
        <is>
          <t>Nexora Wearables 908</t>
        </is>
      </c>
      <c r="C446" t="inlineStr">
        <is>
          <t>Electronics</t>
        </is>
      </c>
      <c r="D446" t="inlineStr">
        <is>
          <t>Wearables</t>
        </is>
      </c>
      <c r="E446" t="inlineStr">
        <is>
          <t>Nexora</t>
        </is>
      </c>
      <c r="F446" t="inlineStr">
        <is>
          <t>2169.0</t>
        </is>
      </c>
      <c r="G446" t="inlineStr">
        <is>
          <t>1701.18</t>
        </is>
      </c>
      <c r="H446" t="inlineStr">
        <is>
          <t>2022-01-06</t>
        </is>
      </c>
    </row>
    <row r="447">
      <c r="A447" t="inlineStr">
        <is>
          <t>P0443</t>
        </is>
      </c>
      <c r="B447" t="inlineStr">
        <is>
          <t>Orbit Cycling 289</t>
        </is>
      </c>
      <c r="C447" t="inlineStr">
        <is>
          <t>Sports</t>
        </is>
      </c>
      <c r="D447" t="inlineStr">
        <is>
          <t>Cycling</t>
        </is>
      </c>
      <c r="E447" t="inlineStr">
        <is>
          <t>Orbit</t>
        </is>
      </c>
      <c r="F447" t="inlineStr">
        <is>
          <t>699.0</t>
        </is>
      </c>
      <c r="G447" t="inlineStr">
        <is>
          <t>463.77</t>
        </is>
      </c>
      <c r="H447" t="inlineStr">
        <is>
          <t>2023-06-01</t>
        </is>
      </c>
    </row>
    <row r="448">
      <c r="A448" t="inlineStr">
        <is>
          <t>P0444</t>
        </is>
      </c>
      <c r="B448" t="inlineStr">
        <is>
          <t>Zephyr Women Apparel 807</t>
        </is>
      </c>
      <c r="C448" t="inlineStr">
        <is>
          <t>Fashion</t>
        </is>
      </c>
      <c r="D448" t="inlineStr">
        <is>
          <t>Women Apparel</t>
        </is>
      </c>
      <c r="E448" t="inlineStr">
        <is>
          <t>Zephyr</t>
        </is>
      </c>
      <c r="F448" t="inlineStr">
        <is>
          <t>2419.0</t>
        </is>
      </c>
      <c r="G448" t="inlineStr">
        <is>
          <t>1141.63</t>
        </is>
      </c>
      <c r="H448" t="inlineStr">
        <is>
          <t>2023-07-26</t>
        </is>
      </c>
    </row>
    <row r="449">
      <c r="A449" t="inlineStr">
        <is>
          <t>P0445</t>
        </is>
      </c>
      <c r="B449" t="inlineStr">
        <is>
          <t>Haveli Footwear 655</t>
        </is>
      </c>
      <c r="C449" t="inlineStr">
        <is>
          <t>Fashion</t>
        </is>
      </c>
      <c r="D449" t="inlineStr">
        <is>
          <t>Footwear</t>
        </is>
      </c>
      <c r="E449" t="inlineStr">
        <is>
          <t>Haveli</t>
        </is>
      </c>
      <c r="F449" t="inlineStr">
        <is>
          <t>2489.0</t>
        </is>
      </c>
      <c r="G449" t="inlineStr">
        <is>
          <t>1403.05</t>
        </is>
      </c>
      <c r="H449" t="inlineStr">
        <is>
          <t>2024-12-25</t>
        </is>
      </c>
    </row>
    <row r="450">
      <c r="A450" t="inlineStr">
        <is>
          <t>P0446</t>
        </is>
      </c>
      <c r="B450" t="inlineStr">
        <is>
          <t>Veltrix Cycling 785</t>
        </is>
      </c>
      <c r="C450" t="inlineStr">
        <is>
          <t>Sports</t>
        </is>
      </c>
      <c r="D450" t="inlineStr">
        <is>
          <t>Cycling</t>
        </is>
      </c>
      <c r="E450" t="inlineStr">
        <is>
          <t>Veltrix</t>
        </is>
      </c>
      <c r="F450" t="inlineStr">
        <is>
          <t>1789.0</t>
        </is>
      </c>
      <c r="G450" t="inlineStr">
        <is>
          <t>1032.44</t>
        </is>
      </c>
      <c r="H450" t="inlineStr">
        <is>
          <t>2023-01-21</t>
        </is>
      </c>
    </row>
    <row r="451">
      <c r="A451" t="inlineStr">
        <is>
          <t>P0447</t>
        </is>
      </c>
      <c r="B451" t="inlineStr">
        <is>
          <t>Solace Staples 841</t>
        </is>
      </c>
      <c r="C451" t="inlineStr">
        <is>
          <t>Grocery</t>
        </is>
      </c>
      <c r="D451" t="inlineStr">
        <is>
          <t>Staples</t>
        </is>
      </c>
      <c r="E451" t="inlineStr">
        <is>
          <t>Solace</t>
        </is>
      </c>
      <c r="F451" t="inlineStr">
        <is>
          <t>469.0</t>
        </is>
      </c>
      <c r="G451" t="inlineStr">
        <is>
          <t>384.27</t>
        </is>
      </c>
      <c r="H451" t="inlineStr">
        <is>
          <t>2023-06-28</t>
        </is>
      </c>
    </row>
    <row r="452">
      <c r="A452" t="inlineStr">
        <is>
          <t>P0448</t>
        </is>
      </c>
      <c r="B452" t="inlineStr">
        <is>
          <t>Vayu Makeup 123</t>
        </is>
      </c>
      <c r="C452" t="inlineStr">
        <is>
          <t>Beauty</t>
        </is>
      </c>
      <c r="D452" t="inlineStr">
        <is>
          <t>Makeup</t>
        </is>
      </c>
      <c r="E452" t="inlineStr">
        <is>
          <t>Vayu</t>
        </is>
      </c>
      <c r="F452" t="inlineStr">
        <is>
          <t>769.0</t>
        </is>
      </c>
      <c r="G452" t="inlineStr">
        <is>
          <t>353.78</t>
        </is>
      </c>
      <c r="H452" t="inlineStr">
        <is>
          <t>2023-03-18</t>
        </is>
      </c>
    </row>
    <row r="453">
      <c r="A453" t="inlineStr">
        <is>
          <t>P0449</t>
        </is>
      </c>
      <c r="B453" t="inlineStr">
        <is>
          <t>Veltrix Wearables 397</t>
        </is>
      </c>
      <c r="C453" t="inlineStr">
        <is>
          <t>Electronics</t>
        </is>
      </c>
      <c r="D453" t="inlineStr">
        <is>
          <t>Wearables</t>
        </is>
      </c>
      <c r="E453" t="inlineStr">
        <is>
          <t>Veltrix</t>
        </is>
      </c>
      <c r="F453" t="inlineStr">
        <is>
          <t>10089.0</t>
        </is>
      </c>
      <c r="G453" t="inlineStr">
        <is>
          <t>8864.23</t>
        </is>
      </c>
      <c r="H453" t="inlineStr">
        <is>
          <t>2022-08-17</t>
        </is>
      </c>
    </row>
    <row r="454">
      <c r="A454" t="inlineStr">
        <is>
          <t>P0450</t>
        </is>
      </c>
      <c r="B454" t="inlineStr">
        <is>
          <t>UrbanLeaf Skincare 848</t>
        </is>
      </c>
      <c r="C454" t="inlineStr">
        <is>
          <t>Beauty</t>
        </is>
      </c>
      <c r="D454" t="inlineStr">
        <is>
          <t>Skincare</t>
        </is>
      </c>
      <c r="E454" t="inlineStr">
        <is>
          <t>UrbanLeaf</t>
        </is>
      </c>
      <c r="F454" t="inlineStr">
        <is>
          <t>429.0</t>
        </is>
      </c>
      <c r="G454" t="inlineStr">
        <is>
          <t>225.1</t>
        </is>
      </c>
      <c r="H454" t="inlineStr">
        <is>
          <t>2023-09-28</t>
        </is>
      </c>
    </row>
    <row r="455">
      <c r="A455" t="inlineStr">
        <is>
          <t>P0451</t>
        </is>
      </c>
      <c r="B455" t="inlineStr">
        <is>
          <t>Haveli Smartphones 761</t>
        </is>
      </c>
      <c r="C455" t="inlineStr">
        <is>
          <t>Electronics</t>
        </is>
      </c>
      <c r="D455" t="inlineStr">
        <is>
          <t>Smartphones</t>
        </is>
      </c>
      <c r="E455" t="inlineStr">
        <is>
          <t>Haveli</t>
        </is>
      </c>
      <c r="F455" t="inlineStr">
        <is>
          <t>24329.0</t>
        </is>
      </c>
      <c r="G455" t="inlineStr">
        <is>
          <t>19313.77</t>
        </is>
      </c>
      <c r="H455" t="inlineStr">
        <is>
          <t>2023-04-15</t>
        </is>
      </c>
    </row>
    <row r="456">
      <c r="A456" t="inlineStr">
        <is>
          <t>P0452</t>
        </is>
      </c>
      <c r="B456" t="inlineStr">
        <is>
          <t>Orbit Staples 599</t>
        </is>
      </c>
      <c r="C456" t="inlineStr">
        <is>
          <t>Grocery</t>
        </is>
      </c>
      <c r="D456" t="inlineStr">
        <is>
          <t>Staples</t>
        </is>
      </c>
      <c r="E456" t="inlineStr">
        <is>
          <t>Orbit</t>
        </is>
      </c>
      <c r="F456" t="inlineStr">
        <is>
          <t>499.0</t>
        </is>
      </c>
      <c r="G456" t="inlineStr">
        <is>
          <t>383.25</t>
        </is>
      </c>
      <c r="H456" t="inlineStr">
        <is>
          <t>2023-09-14</t>
        </is>
      </c>
    </row>
    <row r="457">
      <c r="A457" t="inlineStr">
        <is>
          <t>P0453</t>
        </is>
      </c>
      <c r="B457" t="inlineStr">
        <is>
          <t>Veltrix Team Sports 564</t>
        </is>
      </c>
      <c r="C457" t="inlineStr">
        <is>
          <t>Sports</t>
        </is>
      </c>
      <c r="D457" t="inlineStr">
        <is>
          <t>Team Sports</t>
        </is>
      </c>
      <c r="E457" t="inlineStr">
        <is>
          <t>Veltrix</t>
        </is>
      </c>
      <c r="F457" t="inlineStr">
        <is>
          <t>2289.0</t>
        </is>
      </c>
      <c r="G457" t="inlineStr">
        <is>
          <t>1282.69</t>
        </is>
      </c>
      <c r="H457" t="inlineStr">
        <is>
          <t>2024-03-08</t>
        </is>
      </c>
    </row>
    <row r="458">
      <c r="A458" t="inlineStr">
        <is>
          <t>P0454</t>
        </is>
      </c>
      <c r="B458" t="inlineStr">
        <is>
          <t>Solace Accessories 990</t>
        </is>
      </c>
      <c r="C458" t="inlineStr">
        <is>
          <t>Fashion</t>
        </is>
      </c>
      <c r="D458" t="inlineStr">
        <is>
          <t>Accessories</t>
        </is>
      </c>
      <c r="E458" t="inlineStr">
        <is>
          <t>Solace</t>
        </is>
      </c>
      <c r="F458" t="inlineStr">
        <is>
          <t>2619.0</t>
        </is>
      </c>
      <c r="G458" t="inlineStr">
        <is>
          <t>1127.8</t>
        </is>
      </c>
      <c r="H458" t="inlineStr">
        <is>
          <t>2024-08-02</t>
        </is>
      </c>
    </row>
    <row r="459">
      <c r="A459" t="inlineStr">
        <is>
          <t>P0455</t>
        </is>
      </c>
      <c r="B459" t="inlineStr">
        <is>
          <t>Kriti Wearables 898</t>
        </is>
      </c>
      <c r="C459" t="inlineStr">
        <is>
          <t>Electronics</t>
        </is>
      </c>
      <c r="D459" t="inlineStr">
        <is>
          <t>Wearables</t>
        </is>
      </c>
      <c r="E459" t="inlineStr">
        <is>
          <t>Kriti</t>
        </is>
      </c>
      <c r="F459" t="inlineStr">
        <is>
          <t>5699.0</t>
        </is>
      </c>
      <c r="G459" t="inlineStr">
        <is>
          <t>4458.76</t>
        </is>
      </c>
      <c r="H459" t="inlineStr">
        <is>
          <t>2022-03-03</t>
        </is>
      </c>
    </row>
    <row r="460">
      <c r="A460" t="inlineStr">
        <is>
          <t>P0456</t>
        </is>
      </c>
      <c r="B460" t="inlineStr">
        <is>
          <t>Kriti Footwear 790</t>
        </is>
      </c>
      <c r="C460" t="inlineStr">
        <is>
          <t xml:space="preserve">Fashion </t>
        </is>
      </c>
      <c r="D460" t="inlineStr">
        <is>
          <t>Footwear</t>
        </is>
      </c>
      <c r="E460" t="inlineStr">
        <is>
          <t>Kriti</t>
        </is>
      </c>
      <c r="F460" t="inlineStr">
        <is>
          <t>249.0</t>
        </is>
      </c>
      <c r="G460" t="inlineStr">
        <is>
          <t>126.42</t>
        </is>
      </c>
      <c r="H460" t="inlineStr">
        <is>
          <t>2023-04-12</t>
        </is>
      </c>
    </row>
    <row r="461">
      <c r="A461" t="inlineStr">
        <is>
          <t>P0457</t>
        </is>
      </c>
      <c r="B461" t="inlineStr">
        <is>
          <t>Mitti Snacks 899</t>
        </is>
      </c>
      <c r="C461" t="inlineStr">
        <is>
          <t>Grocery</t>
        </is>
      </c>
      <c r="D461" t="inlineStr">
        <is>
          <t>Snacks</t>
        </is>
      </c>
      <c r="E461" t="inlineStr">
        <is>
          <t>Mitti</t>
        </is>
      </c>
      <c r="F461" t="inlineStr">
        <is>
          <t>919.0</t>
        </is>
      </c>
      <c r="G461" t="inlineStr">
        <is>
          <t>721.49</t>
        </is>
      </c>
      <c r="H461" t="inlineStr">
        <is>
          <t>2024-12-19</t>
        </is>
      </c>
    </row>
    <row r="462">
      <c r="A462" t="inlineStr">
        <is>
          <t>P0458</t>
        </is>
      </c>
      <c r="B462" t="inlineStr">
        <is>
          <t>Kavya Furnishing 361</t>
        </is>
      </c>
      <c r="C462" t="inlineStr">
        <is>
          <t>Home &amp; Kitchen</t>
        </is>
      </c>
      <c r="D462" t="inlineStr">
        <is>
          <t>Furnishing</t>
        </is>
      </c>
      <c r="E462" t="inlineStr">
        <is>
          <t>Kavya</t>
        </is>
      </c>
      <c r="F462" t="inlineStr">
        <is>
          <t>3489.0</t>
        </is>
      </c>
      <c r="G462" t="inlineStr">
        <is>
          <t>1946.03</t>
        </is>
      </c>
      <c r="H462" t="inlineStr">
        <is>
          <t>2023-06-08</t>
        </is>
      </c>
    </row>
    <row r="463">
      <c r="A463" t="inlineStr">
        <is>
          <t>P0459</t>
        </is>
      </c>
      <c r="B463" t="inlineStr">
        <is>
          <t>Vayu Fiction 786</t>
        </is>
      </c>
      <c r="C463" t="inlineStr">
        <is>
          <t>Books</t>
        </is>
      </c>
      <c r="D463" t="inlineStr">
        <is>
          <t>Fiction</t>
        </is>
      </c>
      <c r="E463" t="inlineStr">
        <is>
          <t>Vayu</t>
        </is>
      </c>
      <c r="F463" t="inlineStr">
        <is>
          <t>549.0</t>
        </is>
      </c>
      <c r="G463" t="inlineStr">
        <is>
          <t>385.83</t>
        </is>
      </c>
      <c r="H463" t="inlineStr">
        <is>
          <t>2022-10-16</t>
        </is>
      </c>
    </row>
    <row r="464">
      <c r="A464" t="inlineStr">
        <is>
          <t>P0460</t>
        </is>
      </c>
      <c r="B464" t="inlineStr">
        <is>
          <t>Haveli Fragrance 338</t>
        </is>
      </c>
      <c r="C464" t="inlineStr">
        <is>
          <t>Beauty</t>
        </is>
      </c>
      <c r="D464" t="inlineStr">
        <is>
          <t>Fragrance</t>
        </is>
      </c>
      <c r="E464" t="inlineStr">
        <is>
          <t>Haveli</t>
        </is>
      </c>
      <c r="F464" t="inlineStr">
        <is>
          <t>2289.0</t>
        </is>
      </c>
      <c r="G464" t="inlineStr">
        <is>
          <t>1209.09</t>
        </is>
      </c>
      <c r="H464" t="inlineStr">
        <is>
          <t>2023-05-22</t>
        </is>
      </c>
    </row>
    <row r="465">
      <c r="A465" t="inlineStr">
        <is>
          <t>P0461</t>
        </is>
      </c>
      <c r="B465" t="inlineStr">
        <is>
          <t>Trendo Haircare 877</t>
        </is>
      </c>
      <c r="C465" t="inlineStr">
        <is>
          <t>Beauty</t>
        </is>
      </c>
      <c r="D465" t="inlineStr">
        <is>
          <t>Haircare</t>
        </is>
      </c>
      <c r="E465" t="inlineStr">
        <is>
          <t>Trendo</t>
        </is>
      </c>
      <c r="F465" t="inlineStr">
        <is>
          <t>1189.0</t>
        </is>
      </c>
      <c r="G465" t="inlineStr">
        <is>
          <t>579.79</t>
        </is>
      </c>
      <c r="H465" t="inlineStr">
        <is>
          <t>2023-02-04</t>
        </is>
      </c>
    </row>
    <row r="466">
      <c r="A466" t="inlineStr">
        <is>
          <t>P0462</t>
        </is>
      </c>
      <c r="B466" t="inlineStr">
        <is>
          <t>Kavya Smartphones 616</t>
        </is>
      </c>
      <c r="C466" t="inlineStr">
        <is>
          <t>Electronics</t>
        </is>
      </c>
      <c r="D466" t="inlineStr">
        <is>
          <t>Smartphones</t>
        </is>
      </c>
      <c r="E466" t="inlineStr">
        <is>
          <t>Kavya</t>
        </is>
      </c>
      <c r="F466" t="inlineStr">
        <is>
          <t>1349.0</t>
        </is>
      </c>
      <c r="G466" t="inlineStr">
        <is>
          <t>1133.45</t>
        </is>
      </c>
      <c r="H466" t="inlineStr">
        <is>
          <t>2022-05-27</t>
        </is>
      </c>
    </row>
    <row r="467">
      <c r="A467" t="inlineStr">
        <is>
          <t>P0463</t>
        </is>
      </c>
      <c r="B467" t="inlineStr">
        <is>
          <t>Orbit Snacks 492</t>
        </is>
      </c>
      <c r="C467" t="inlineStr">
        <is>
          <t>Grocery</t>
        </is>
      </c>
      <c r="D467" t="inlineStr">
        <is>
          <t>Snacks</t>
        </is>
      </c>
      <c r="E467" t="inlineStr">
        <is>
          <t>Orbit</t>
        </is>
      </c>
      <c r="F467" t="inlineStr">
        <is>
          <t>219.0</t>
        </is>
      </c>
      <c r="G467" t="inlineStr">
        <is>
          <t>164.44</t>
        </is>
      </c>
      <c r="H467" t="inlineStr">
        <is>
          <t>2022-06-14</t>
        </is>
      </c>
    </row>
    <row r="468">
      <c r="A468" t="inlineStr">
        <is>
          <t>P0464</t>
        </is>
      </c>
      <c r="B468" t="inlineStr">
        <is>
          <t>Nexora Footwear 259</t>
        </is>
      </c>
      <c r="C468" t="inlineStr">
        <is>
          <t>Fashion</t>
        </is>
      </c>
      <c r="D468" t="inlineStr">
        <is>
          <t>Footwear</t>
        </is>
      </c>
      <c r="E468" t="inlineStr">
        <is>
          <t>Nexora</t>
        </is>
      </c>
      <c r="F468" t="inlineStr">
        <is>
          <t>969.0</t>
        </is>
      </c>
      <c r="G468" t="inlineStr">
        <is>
          <t>525.16</t>
        </is>
      </c>
      <c r="H468" t="inlineStr">
        <is>
          <t>2024-12-16</t>
        </is>
      </c>
    </row>
    <row r="469">
      <c r="A469" t="inlineStr">
        <is>
          <t>P0465</t>
        </is>
      </c>
      <c r="B469" t="inlineStr">
        <is>
          <t>Nexora Haircare 863</t>
        </is>
      </c>
      <c r="C469" t="inlineStr">
        <is>
          <t>Beauty</t>
        </is>
      </c>
      <c r="D469" t="inlineStr">
        <is>
          <t>Haircare</t>
        </is>
      </c>
      <c r="E469" t="inlineStr">
        <is>
          <t>Nexora</t>
        </is>
      </c>
      <c r="F469" t="inlineStr">
        <is>
          <t>1129.0</t>
        </is>
      </c>
      <c r="G469" t="inlineStr">
        <is>
          <t>520.22</t>
        </is>
      </c>
      <c r="H469" t="inlineStr">
        <is>
          <t>2023-10-11</t>
        </is>
      </c>
    </row>
    <row r="470">
      <c r="A470" t="inlineStr">
        <is>
          <t>P0466</t>
        </is>
      </c>
      <c r="B470" t="inlineStr">
        <is>
          <t>Mitti Outdoor 375</t>
        </is>
      </c>
      <c r="C470" t="inlineStr">
        <is>
          <t>Sports</t>
        </is>
      </c>
      <c r="D470" t="inlineStr">
        <is>
          <t>Outdoor</t>
        </is>
      </c>
      <c r="E470" t="inlineStr">
        <is>
          <t>Mitti</t>
        </is>
      </c>
      <c r="F470" t="inlineStr">
        <is>
          <t>309.0</t>
        </is>
      </c>
      <c r="H470" t="inlineStr">
        <is>
          <t>2023-10-14</t>
        </is>
      </c>
    </row>
    <row r="471">
      <c r="A471" t="inlineStr">
        <is>
          <t>P0467</t>
        </is>
      </c>
      <c r="B471" t="inlineStr">
        <is>
          <t>Ember Skincare 553</t>
        </is>
      </c>
      <c r="C471" t="inlineStr">
        <is>
          <t>Beauty</t>
        </is>
      </c>
      <c r="D471" t="inlineStr">
        <is>
          <t>Skincare</t>
        </is>
      </c>
      <c r="E471" t="inlineStr">
        <is>
          <t>Ember</t>
        </is>
      </c>
      <c r="F471" t="inlineStr">
        <is>
          <t>539.0</t>
        </is>
      </c>
      <c r="G471" t="inlineStr">
        <is>
          <t>257.87</t>
        </is>
      </c>
      <c r="H471" t="inlineStr">
        <is>
          <t>2022-05-16</t>
        </is>
      </c>
    </row>
    <row r="472">
      <c r="A472" t="inlineStr">
        <is>
          <t>P0468</t>
        </is>
      </c>
      <c r="B472" t="inlineStr">
        <is>
          <t>Aarav Snacks 721</t>
        </is>
      </c>
      <c r="C472" t="inlineStr">
        <is>
          <t>grocery</t>
        </is>
      </c>
      <c r="D472" t="inlineStr">
        <is>
          <t>Snacks</t>
        </is>
      </c>
      <c r="E472" t="inlineStr">
        <is>
          <t>Aarav</t>
        </is>
      </c>
      <c r="F472" t="inlineStr">
        <is>
          <t>479.0</t>
        </is>
      </c>
      <c r="G472" t="inlineStr">
        <is>
          <t>394.21</t>
        </is>
      </c>
      <c r="H472" t="inlineStr">
        <is>
          <t>2024-04-04</t>
        </is>
      </c>
    </row>
    <row r="473">
      <c r="A473" t="inlineStr">
        <is>
          <t>P0469</t>
        </is>
      </c>
      <c r="B473" t="inlineStr">
        <is>
          <t>Vayu Audio 573</t>
        </is>
      </c>
      <c r="C473" t="inlineStr">
        <is>
          <t>Electronics</t>
        </is>
      </c>
      <c r="D473" t="inlineStr">
        <is>
          <t>Audio</t>
        </is>
      </c>
      <c r="E473" t="inlineStr">
        <is>
          <t>Vayu</t>
        </is>
      </c>
      <c r="F473" t="inlineStr">
        <is>
          <t>3099.0</t>
        </is>
      </c>
      <c r="G473" t="inlineStr">
        <is>
          <t>2493.85</t>
        </is>
      </c>
      <c r="H473" t="inlineStr">
        <is>
          <t>2023-09-01</t>
        </is>
      </c>
    </row>
    <row r="474">
      <c r="A474" t="inlineStr">
        <is>
          <t>P0470</t>
        </is>
      </c>
      <c r="B474" t="inlineStr">
        <is>
          <t>Solace Storage 584</t>
        </is>
      </c>
      <c r="C474" t="inlineStr">
        <is>
          <t>Home &amp; Kitchen</t>
        </is>
      </c>
      <c r="D474" t="inlineStr">
        <is>
          <t>Storage</t>
        </is>
      </c>
      <c r="E474" t="inlineStr">
        <is>
          <t>Solace</t>
        </is>
      </c>
      <c r="F474" t="inlineStr">
        <is>
          <t>4739.0</t>
        </is>
      </c>
      <c r="G474" t="inlineStr">
        <is>
          <t>3268.92</t>
        </is>
      </c>
      <c r="H474" t="inlineStr">
        <is>
          <t>2024-01-17</t>
        </is>
      </c>
    </row>
    <row r="475">
      <c r="A475" t="inlineStr">
        <is>
          <t>P0471</t>
        </is>
      </c>
      <c r="B475" t="inlineStr">
        <is>
          <t>Ember Decor 925</t>
        </is>
      </c>
      <c r="C475" t="inlineStr">
        <is>
          <t>Home &amp; Kitchen</t>
        </is>
      </c>
      <c r="D475" t="inlineStr">
        <is>
          <t>Decor</t>
        </is>
      </c>
      <c r="E475" t="inlineStr">
        <is>
          <t>Ember</t>
        </is>
      </c>
      <c r="F475" t="inlineStr">
        <is>
          <t>1359.0</t>
        </is>
      </c>
      <c r="G475" t="inlineStr">
        <is>
          <t>857.01</t>
        </is>
      </c>
      <c r="H475" t="inlineStr">
        <is>
          <t>2023-06-18</t>
        </is>
      </c>
    </row>
    <row r="476">
      <c r="A476" t="inlineStr">
        <is>
          <t>P0472</t>
        </is>
      </c>
      <c r="B476" t="inlineStr">
        <is>
          <t>Veltrix Appliances 223</t>
        </is>
      </c>
      <c r="C476" t="inlineStr">
        <is>
          <t>Home and Kitchen</t>
        </is>
      </c>
      <c r="D476" t="inlineStr">
        <is>
          <t>Appliances</t>
        </is>
      </c>
      <c r="E476" t="inlineStr">
        <is>
          <t>Veltrix</t>
        </is>
      </c>
      <c r="F476" t="inlineStr">
        <is>
          <t>4409.0</t>
        </is>
      </c>
      <c r="G476" t="inlineStr">
        <is>
          <t>2773.9</t>
        </is>
      </c>
      <c r="H476" t="inlineStr">
        <is>
          <t>2022-03-15</t>
        </is>
      </c>
    </row>
    <row r="477">
      <c r="A477" t="inlineStr">
        <is>
          <t>P0473</t>
        </is>
      </c>
      <c r="B477" t="inlineStr">
        <is>
          <t>Vayu Accessories 775</t>
        </is>
      </c>
      <c r="C477" t="inlineStr">
        <is>
          <t>Electronics</t>
        </is>
      </c>
      <c r="D477" t="inlineStr">
        <is>
          <t>Accessories</t>
        </is>
      </c>
      <c r="E477" t="inlineStr">
        <is>
          <t>Vayu</t>
        </is>
      </c>
      <c r="F477" t="inlineStr">
        <is>
          <t>3339.0</t>
        </is>
      </c>
      <c r="G477" t="inlineStr">
        <is>
          <t>2670.53</t>
        </is>
      </c>
      <c r="H477" t="inlineStr">
        <is>
          <t>2024-04-18</t>
        </is>
      </c>
    </row>
    <row r="478">
      <c r="A478" t="inlineStr">
        <is>
          <t>P0474</t>
        </is>
      </c>
      <c r="B478" t="inlineStr">
        <is>
          <t>Veltrix Accessories 195</t>
        </is>
      </c>
      <c r="C478" t="inlineStr">
        <is>
          <t>Electronics</t>
        </is>
      </c>
      <c r="D478" t="inlineStr">
        <is>
          <t>Accessories</t>
        </is>
      </c>
      <c r="E478" t="inlineStr">
        <is>
          <t>Veltrix</t>
        </is>
      </c>
      <c r="F478" t="inlineStr">
        <is>
          <t>6539.0</t>
        </is>
      </c>
      <c r="G478" t="inlineStr">
        <is>
          <t>5574.96</t>
        </is>
      </c>
      <c r="H478" t="inlineStr">
        <is>
          <t>2022-03-17</t>
        </is>
      </c>
    </row>
    <row r="479">
      <c r="A479" t="inlineStr">
        <is>
          <t>P0475</t>
        </is>
      </c>
      <c r="B479" t="inlineStr">
        <is>
          <t>Orbit Men Apparel 153</t>
        </is>
      </c>
      <c r="C479" t="inlineStr">
        <is>
          <t>Fashion</t>
        </is>
      </c>
      <c r="D479" t="inlineStr">
        <is>
          <t>Men Apparel</t>
        </is>
      </c>
      <c r="E479" t="inlineStr">
        <is>
          <t>Orbit</t>
        </is>
      </c>
      <c r="F479" t="inlineStr">
        <is>
          <t>1329.0</t>
        </is>
      </c>
      <c r="G479" t="inlineStr">
        <is>
          <t>719.22</t>
        </is>
      </c>
      <c r="H479" t="inlineStr">
        <is>
          <t>2024-06-25</t>
        </is>
      </c>
    </row>
    <row r="480">
      <c r="A480" t="inlineStr">
        <is>
          <t>P0476</t>
        </is>
      </c>
      <c r="B480" t="inlineStr">
        <is>
          <t>Orbit Accessories 928</t>
        </is>
      </c>
      <c r="C480" t="inlineStr">
        <is>
          <t>Fashion</t>
        </is>
      </c>
      <c r="D480" t="inlineStr">
        <is>
          <t>Accessories</t>
        </is>
      </c>
      <c r="E480" t="inlineStr">
        <is>
          <t>Orbit</t>
        </is>
      </c>
      <c r="F480" t="inlineStr">
        <is>
          <t>519.0</t>
        </is>
      </c>
      <c r="H480" t="inlineStr">
        <is>
          <t>2024-02-03</t>
        </is>
      </c>
    </row>
    <row r="481">
      <c r="A481" t="inlineStr">
        <is>
          <t>P0477</t>
        </is>
      </c>
      <c r="B481" t="inlineStr">
        <is>
          <t>Ember Cookware 470</t>
        </is>
      </c>
      <c r="C481" t="inlineStr">
        <is>
          <t>Home &amp; Kitchen</t>
        </is>
      </c>
      <c r="D481" t="inlineStr">
        <is>
          <t>Cookware</t>
        </is>
      </c>
      <c r="E481" t="inlineStr">
        <is>
          <t>Ember</t>
        </is>
      </c>
      <c r="F481" t="inlineStr">
        <is>
          <t>499.0</t>
        </is>
      </c>
      <c r="G481" t="inlineStr">
        <is>
          <t>324.18</t>
        </is>
      </c>
      <c r="H481" t="inlineStr">
        <is>
          <t>2023-04-24</t>
        </is>
      </c>
    </row>
    <row r="482">
      <c r="A482" t="inlineStr">
        <is>
          <t>P0478</t>
        </is>
      </c>
      <c r="B482" t="inlineStr">
        <is>
          <t>Mitti Makeup 105</t>
        </is>
      </c>
      <c r="C482" t="inlineStr">
        <is>
          <t>Beauty</t>
        </is>
      </c>
      <c r="D482" t="inlineStr">
        <is>
          <t>Makeup</t>
        </is>
      </c>
      <c r="E482" t="inlineStr">
        <is>
          <t>Mitti</t>
        </is>
      </c>
      <c r="F482" t="inlineStr">
        <is>
          <t>189.0</t>
        </is>
      </c>
      <c r="G482" t="inlineStr">
        <is>
          <t>89.6</t>
        </is>
      </c>
      <c r="H482" t="inlineStr">
        <is>
          <t>2022-08-10</t>
        </is>
      </c>
    </row>
    <row r="483">
      <c r="A483" t="inlineStr">
        <is>
          <t>P0479</t>
        </is>
      </c>
      <c r="B483" t="inlineStr">
        <is>
          <t>Aarav Makeup 152</t>
        </is>
      </c>
      <c r="C483" t="inlineStr">
        <is>
          <t>Beauty</t>
        </is>
      </c>
      <c r="D483" t="inlineStr">
        <is>
          <t>Makeup</t>
        </is>
      </c>
      <c r="E483" t="inlineStr">
        <is>
          <t>Aarav</t>
        </is>
      </c>
      <c r="F483" t="inlineStr">
        <is>
          <t>349.0</t>
        </is>
      </c>
      <c r="G483" t="inlineStr">
        <is>
          <t>186.97</t>
        </is>
      </c>
      <c r="H483" t="inlineStr">
        <is>
          <t>2022-02-23</t>
        </is>
      </c>
    </row>
    <row r="484">
      <c r="A484" t="inlineStr">
        <is>
          <t>P0480</t>
        </is>
      </c>
      <c r="B484" t="inlineStr">
        <is>
          <t>Haveli Furnishing 410</t>
        </is>
      </c>
      <c r="C484" t="inlineStr">
        <is>
          <t>Home &amp; Kitchen</t>
        </is>
      </c>
      <c r="D484" t="inlineStr">
        <is>
          <t>Furnishing</t>
        </is>
      </c>
      <c r="E484" t="inlineStr">
        <is>
          <t>Haveli</t>
        </is>
      </c>
      <c r="F484" t="inlineStr">
        <is>
          <t>1079.0</t>
        </is>
      </c>
      <c r="G484" t="inlineStr">
        <is>
          <t>688.16</t>
        </is>
      </c>
      <c r="H484" t="inlineStr">
        <is>
          <t>2023-12-21</t>
        </is>
      </c>
    </row>
    <row r="485">
      <c r="A485" t="inlineStr">
        <is>
          <t>P0481</t>
        </is>
      </c>
      <c r="B485" t="inlineStr">
        <is>
          <t>Orbit Storage 817</t>
        </is>
      </c>
      <c r="C485" t="inlineStr">
        <is>
          <t>Home &amp; Kitchen</t>
        </is>
      </c>
      <c r="D485" t="inlineStr">
        <is>
          <t>Storage</t>
        </is>
      </c>
      <c r="E485" t="inlineStr">
        <is>
          <t>Orbit</t>
        </is>
      </c>
      <c r="F485" t="inlineStr">
        <is>
          <t>2249.0</t>
        </is>
      </c>
      <c r="G485" t="inlineStr">
        <is>
          <t>1503.54</t>
        </is>
      </c>
      <c r="H485" t="inlineStr">
        <is>
          <t>2023-11-16</t>
        </is>
      </c>
    </row>
    <row r="486">
      <c r="A486" t="inlineStr">
        <is>
          <t>P0482</t>
        </is>
      </c>
      <c r="B486" t="inlineStr">
        <is>
          <t>Aarav Accessories 194</t>
        </is>
      </c>
      <c r="C486" t="inlineStr">
        <is>
          <t>fashion</t>
        </is>
      </c>
      <c r="D486" t="inlineStr">
        <is>
          <t>Accessories</t>
        </is>
      </c>
      <c r="E486" t="inlineStr">
        <is>
          <t>Aarav</t>
        </is>
      </c>
      <c r="F486" t="inlineStr">
        <is>
          <t>769.0</t>
        </is>
      </c>
      <c r="G486" t="inlineStr">
        <is>
          <t>335.43</t>
        </is>
      </c>
      <c r="H486" t="inlineStr">
        <is>
          <t>2022-10-27</t>
        </is>
      </c>
    </row>
    <row r="487">
      <c r="A487" t="inlineStr">
        <is>
          <t>P0483</t>
        </is>
      </c>
      <c r="B487" t="inlineStr">
        <is>
          <t>Aarav Fragrance 397</t>
        </is>
      </c>
      <c r="C487" t="inlineStr">
        <is>
          <t>Beauty</t>
        </is>
      </c>
      <c r="D487" t="inlineStr">
        <is>
          <t>Fragrance</t>
        </is>
      </c>
      <c r="F487" t="inlineStr">
        <is>
          <t>139.0</t>
        </is>
      </c>
      <c r="G487" t="inlineStr">
        <is>
          <t>76.71</t>
        </is>
      </c>
      <c r="H487" t="inlineStr">
        <is>
          <t>2022-04-09</t>
        </is>
      </c>
    </row>
    <row r="488">
      <c r="A488" t="inlineStr">
        <is>
          <t>P0484</t>
        </is>
      </c>
      <c r="B488" t="inlineStr">
        <is>
          <t>Lumio Women Apparel 908</t>
        </is>
      </c>
      <c r="C488" t="inlineStr">
        <is>
          <t>Fashion</t>
        </is>
      </c>
      <c r="D488" t="inlineStr">
        <is>
          <t>Women Apparel</t>
        </is>
      </c>
      <c r="E488" t="inlineStr">
        <is>
          <t>Lumio</t>
        </is>
      </c>
      <c r="F488" t="inlineStr">
        <is>
          <t>469.0</t>
        </is>
      </c>
      <c r="G488" t="inlineStr">
        <is>
          <t>252.06</t>
        </is>
      </c>
      <c r="H488" t="inlineStr">
        <is>
          <t>2024-06-25</t>
        </is>
      </c>
    </row>
    <row r="489">
      <c r="A489" t="inlineStr">
        <is>
          <t>P0485</t>
        </is>
      </c>
      <c r="B489" t="inlineStr">
        <is>
          <t>Lumio Laptops 753</t>
        </is>
      </c>
      <c r="C489" t="inlineStr">
        <is>
          <t>Electronics</t>
        </is>
      </c>
      <c r="D489" t="inlineStr">
        <is>
          <t>Laptops</t>
        </is>
      </c>
      <c r="E489" t="inlineStr">
        <is>
          <t>Lumio</t>
        </is>
      </c>
      <c r="F489" t="inlineStr">
        <is>
          <t>4599.0</t>
        </is>
      </c>
      <c r="G489" t="inlineStr">
        <is>
          <t>3742.94</t>
        </is>
      </c>
      <c r="H489" t="inlineStr">
        <is>
          <t>2023-05-04</t>
        </is>
      </c>
    </row>
    <row r="490">
      <c r="A490" t="inlineStr">
        <is>
          <t>P0486</t>
        </is>
      </c>
      <c r="B490" t="inlineStr">
        <is>
          <t>Kriti Decor 338</t>
        </is>
      </c>
      <c r="C490" t="inlineStr">
        <is>
          <t>Home &amp; Kitchen</t>
        </is>
      </c>
      <c r="D490" t="inlineStr">
        <is>
          <t>Decor</t>
        </is>
      </c>
      <c r="E490" t="inlineStr">
        <is>
          <t>Kriti</t>
        </is>
      </c>
      <c r="F490" t="inlineStr">
        <is>
          <t>409.0</t>
        </is>
      </c>
      <c r="G490" t="inlineStr">
        <is>
          <t>256.84</t>
        </is>
      </c>
      <c r="H490" t="inlineStr">
        <is>
          <t>2023-02-08</t>
        </is>
      </c>
    </row>
    <row r="491">
      <c r="A491" t="inlineStr">
        <is>
          <t>P0487</t>
        </is>
      </c>
      <c r="B491" t="inlineStr">
        <is>
          <t>Nexora Appliances 244</t>
        </is>
      </c>
      <c r="C491" t="inlineStr">
        <is>
          <t>Home &amp; Kitchen</t>
        </is>
      </c>
      <c r="D491" t="inlineStr">
        <is>
          <t>Appliances</t>
        </is>
      </c>
      <c r="E491" t="inlineStr">
        <is>
          <t>Nexora</t>
        </is>
      </c>
      <c r="F491" t="inlineStr">
        <is>
          <t>1949.0</t>
        </is>
      </c>
      <c r="G491" t="inlineStr">
        <is>
          <t>1128.38</t>
        </is>
      </c>
      <c r="H491" t="inlineStr">
        <is>
          <t>2023-02-13</t>
        </is>
      </c>
    </row>
    <row r="492">
      <c r="A492" t="inlineStr">
        <is>
          <t>P0488</t>
        </is>
      </c>
      <c r="B492" t="inlineStr">
        <is>
          <t>Ember Accessories 949</t>
        </is>
      </c>
      <c r="C492" t="inlineStr">
        <is>
          <t>Fashion</t>
        </is>
      </c>
      <c r="D492" t="inlineStr">
        <is>
          <t>Accessories</t>
        </is>
      </c>
      <c r="E492" t="inlineStr">
        <is>
          <t>Ember</t>
        </is>
      </c>
      <c r="F492" t="inlineStr">
        <is>
          <t>₹1,289.00</t>
        </is>
      </c>
      <c r="G492" t="inlineStr">
        <is>
          <t>589.81</t>
        </is>
      </c>
      <c r="H492" t="inlineStr">
        <is>
          <t>2022-04-26</t>
        </is>
      </c>
    </row>
    <row r="493">
      <c r="A493" t="inlineStr">
        <is>
          <t>P0489</t>
        </is>
      </c>
      <c r="B493" t="inlineStr">
        <is>
          <t>Trendo Skincare 851</t>
        </is>
      </c>
      <c r="C493" t="inlineStr">
        <is>
          <t>Beauty &amp; Personal Care</t>
        </is>
      </c>
      <c r="D493" t="inlineStr">
        <is>
          <t>Skincare</t>
        </is>
      </c>
      <c r="E493" t="inlineStr">
        <is>
          <t>Trendo</t>
        </is>
      </c>
      <c r="F493" t="inlineStr">
        <is>
          <t>329.0</t>
        </is>
      </c>
      <c r="G493" t="inlineStr">
        <is>
          <t>166.97</t>
        </is>
      </c>
      <c r="H493" t="inlineStr">
        <is>
          <t>2024-04-25</t>
        </is>
      </c>
    </row>
    <row r="494">
      <c r="A494" t="inlineStr">
        <is>
          <t>P0490</t>
        </is>
      </c>
      <c r="B494" t="inlineStr">
        <is>
          <t>Mitti Fragrance 273</t>
        </is>
      </c>
      <c r="C494" t="inlineStr">
        <is>
          <t>Beauty</t>
        </is>
      </c>
      <c r="D494" t="inlineStr">
        <is>
          <t>Fragrance</t>
        </is>
      </c>
      <c r="E494" t="inlineStr">
        <is>
          <t>Mitti</t>
        </is>
      </c>
      <c r="F494" t="inlineStr">
        <is>
          <t>329.0</t>
        </is>
      </c>
      <c r="G494" t="inlineStr">
        <is>
          <t>167.9</t>
        </is>
      </c>
      <c r="H494" t="inlineStr">
        <is>
          <t>2022-02-25</t>
        </is>
      </c>
    </row>
    <row r="495">
      <c r="A495" t="inlineStr">
        <is>
          <t>P0491</t>
        </is>
      </c>
      <c r="B495" t="inlineStr">
        <is>
          <t>Vayu Cycling 991</t>
        </is>
      </c>
      <c r="C495" t="inlineStr">
        <is>
          <t>Sports</t>
        </is>
      </c>
      <c r="D495" t="inlineStr">
        <is>
          <t>Cycling</t>
        </is>
      </c>
      <c r="E495" t="inlineStr">
        <is>
          <t>Vayu</t>
        </is>
      </c>
      <c r="F495" t="inlineStr">
        <is>
          <t>1689.0</t>
        </is>
      </c>
      <c r="G495" t="inlineStr">
        <is>
          <t>1061.23</t>
        </is>
      </c>
      <c r="H495" t="inlineStr">
        <is>
          <t>2023-08-28</t>
        </is>
      </c>
    </row>
    <row r="496">
      <c r="A496" t="inlineStr">
        <is>
          <t>P0492</t>
        </is>
      </c>
      <c r="B496" t="inlineStr">
        <is>
          <t>UrbanLeaf Makeup 277</t>
        </is>
      </c>
      <c r="C496" t="inlineStr">
        <is>
          <t>Beauty</t>
        </is>
      </c>
      <c r="D496" t="inlineStr">
        <is>
          <t>Makeup</t>
        </is>
      </c>
      <c r="E496" t="inlineStr">
        <is>
          <t>UrbanLeaf</t>
        </is>
      </c>
      <c r="F496" t="inlineStr">
        <is>
          <t>979.0</t>
        </is>
      </c>
      <c r="G496" t="inlineStr">
        <is>
          <t>513.77</t>
        </is>
      </c>
      <c r="H496" t="inlineStr">
        <is>
          <t>2022-02-07</t>
        </is>
      </c>
    </row>
    <row r="497">
      <c r="A497" t="inlineStr">
        <is>
          <t>P0493</t>
        </is>
      </c>
      <c r="B497" t="inlineStr">
        <is>
          <t>Pragati Makeup 743</t>
        </is>
      </c>
      <c r="C497" t="inlineStr">
        <is>
          <t>Beauty</t>
        </is>
      </c>
      <c r="D497" t="inlineStr">
        <is>
          <t>Makeup</t>
        </is>
      </c>
      <c r="E497" t="inlineStr">
        <is>
          <t>Pragati</t>
        </is>
      </c>
      <c r="F497" t="inlineStr">
        <is>
          <t>949.0</t>
        </is>
      </c>
      <c r="G497" t="inlineStr">
        <is>
          <t>545.08</t>
        </is>
      </c>
      <c r="H497" t="inlineStr">
        <is>
          <t>2022-10-31</t>
        </is>
      </c>
    </row>
    <row r="498">
      <c r="A498" t="inlineStr">
        <is>
          <t>P0494</t>
        </is>
      </c>
      <c r="B498" t="inlineStr">
        <is>
          <t>Nexora Accessories 150</t>
        </is>
      </c>
      <c r="C498" t="inlineStr">
        <is>
          <t>Fashion</t>
        </is>
      </c>
      <c r="D498" t="inlineStr">
        <is>
          <t>Accessories</t>
        </is>
      </c>
      <c r="E498" t="inlineStr">
        <is>
          <t>Nexora</t>
        </is>
      </c>
      <c r="F498" t="inlineStr">
        <is>
          <t>1799.0</t>
        </is>
      </c>
      <c r="G498" t="inlineStr">
        <is>
          <t>1025.3</t>
        </is>
      </c>
      <c r="H498" t="inlineStr">
        <is>
          <t>2023-08-06</t>
        </is>
      </c>
    </row>
    <row r="499">
      <c r="A499" t="inlineStr">
        <is>
          <t>P0495</t>
        </is>
      </c>
      <c r="B499" t="inlineStr">
        <is>
          <t>Pragati Children 884</t>
        </is>
      </c>
      <c r="C499" t="inlineStr">
        <is>
          <t>Books</t>
        </is>
      </c>
      <c r="D499" t="inlineStr">
        <is>
          <t>Children</t>
        </is>
      </c>
      <c r="E499" t="inlineStr">
        <is>
          <t>Pragati</t>
        </is>
      </c>
      <c r="F499" t="inlineStr">
        <is>
          <t>669.0</t>
        </is>
      </c>
      <c r="G499" t="inlineStr">
        <is>
          <t>443.52</t>
        </is>
      </c>
      <c r="H499" t="inlineStr">
        <is>
          <t>2022-05-11</t>
        </is>
      </c>
    </row>
    <row r="500">
      <c r="A500" t="inlineStr">
        <is>
          <t>P0496</t>
        </is>
      </c>
      <c r="B500" t="inlineStr">
        <is>
          <t>Veltrix Appliances 423</t>
        </is>
      </c>
      <c r="C500" t="inlineStr">
        <is>
          <t>Home &amp; Kitchen</t>
        </is>
      </c>
      <c r="D500" t="inlineStr">
        <is>
          <t>Appliances</t>
        </is>
      </c>
      <c r="E500" t="inlineStr">
        <is>
          <t>Veltrix</t>
        </is>
      </c>
      <c r="F500" t="inlineStr">
        <is>
          <t>659.0</t>
        </is>
      </c>
      <c r="G500" t="inlineStr">
        <is>
          <t>445.15</t>
        </is>
      </c>
      <c r="H500" t="inlineStr">
        <is>
          <t>2022-06-09</t>
        </is>
      </c>
    </row>
    <row r="501">
      <c r="A501" t="inlineStr">
        <is>
          <t>P0497</t>
        </is>
      </c>
      <c r="B501" t="inlineStr">
        <is>
          <t>UrbanLeaf Cookware 415</t>
        </is>
      </c>
      <c r="C501" t="inlineStr">
        <is>
          <t>Home &amp; Kitchen</t>
        </is>
      </c>
      <c r="D501" t="inlineStr">
        <is>
          <t>Cookware</t>
        </is>
      </c>
      <c r="E501" t="inlineStr">
        <is>
          <t>UrbanLeaf</t>
        </is>
      </c>
      <c r="F501" t="inlineStr">
        <is>
          <t>1029.0</t>
        </is>
      </c>
      <c r="G501" t="inlineStr">
        <is>
          <t>599.16</t>
        </is>
      </c>
      <c r="H501" t="inlineStr">
        <is>
          <t>2022-06-28</t>
        </is>
      </c>
    </row>
    <row r="502">
      <c r="A502" t="inlineStr">
        <is>
          <t>P0498</t>
        </is>
      </c>
      <c r="B502" t="inlineStr">
        <is>
          <t>Lumio Haircare 362</t>
        </is>
      </c>
      <c r="C502" t="inlineStr">
        <is>
          <t>Beauty</t>
        </is>
      </c>
      <c r="D502" t="inlineStr">
        <is>
          <t>Haircare</t>
        </is>
      </c>
      <c r="E502" t="inlineStr">
        <is>
          <t>Lumio</t>
        </is>
      </c>
      <c r="F502" t="inlineStr">
        <is>
          <t>889.0</t>
        </is>
      </c>
      <c r="G502" t="inlineStr">
        <is>
          <t>483.55</t>
        </is>
      </c>
      <c r="H502" t="inlineStr">
        <is>
          <t>2024-09-25</t>
        </is>
      </c>
    </row>
    <row r="503">
      <c r="A503" t="inlineStr">
        <is>
          <t>P0499</t>
        </is>
      </c>
      <c r="B503" t="inlineStr">
        <is>
          <t>Kavya Footwear 951</t>
        </is>
      </c>
      <c r="C503" t="inlineStr">
        <is>
          <t>fashion</t>
        </is>
      </c>
      <c r="D503" t="inlineStr">
        <is>
          <t>Footwear</t>
        </is>
      </c>
      <c r="E503" t="inlineStr">
        <is>
          <t>Kavya</t>
        </is>
      </c>
      <c r="F503" t="inlineStr">
        <is>
          <t>1579.0</t>
        </is>
      </c>
      <c r="G503" t="inlineStr">
        <is>
          <t>891.19</t>
        </is>
      </c>
      <c r="H503" t="inlineStr">
        <is>
          <t>2024-06-26</t>
        </is>
      </c>
    </row>
    <row r="504">
      <c r="A504" t="inlineStr">
        <is>
          <t>P0500</t>
        </is>
      </c>
      <c r="B504" t="inlineStr">
        <is>
          <t>Pragati Appliances 562</t>
        </is>
      </c>
      <c r="C504" t="inlineStr">
        <is>
          <t>Home &amp; Kitchen</t>
        </is>
      </c>
      <c r="D504" t="inlineStr">
        <is>
          <t>Appliances</t>
        </is>
      </c>
      <c r="E504" t="inlineStr">
        <is>
          <t>Pragati</t>
        </is>
      </c>
      <c r="F504" t="inlineStr">
        <is>
          <t>₹349.00</t>
        </is>
      </c>
      <c r="G504" t="inlineStr">
        <is>
          <t>225.41</t>
        </is>
      </c>
      <c r="H504" t="inlineStr">
        <is>
          <t>2024-01-27</t>
        </is>
      </c>
    </row>
    <row r="505">
      <c r="A505" t="inlineStr">
        <is>
          <t>P0501</t>
        </is>
      </c>
      <c r="B505" t="inlineStr">
        <is>
          <t>Nexora Team Sports 256</t>
        </is>
      </c>
      <c r="C505" t="inlineStr">
        <is>
          <t>Sports</t>
        </is>
      </c>
      <c r="D505" t="inlineStr">
        <is>
          <t>Team Sports</t>
        </is>
      </c>
      <c r="E505" t="inlineStr">
        <is>
          <t>Nexora</t>
        </is>
      </c>
      <c r="F505" t="inlineStr">
        <is>
          <t>6839.0</t>
        </is>
      </c>
      <c r="G505" t="inlineStr">
        <is>
          <t>4362.19</t>
        </is>
      </c>
      <c r="H505" t="inlineStr">
        <is>
          <t>2024-05-05</t>
        </is>
      </c>
    </row>
    <row r="506">
      <c r="A506" t="inlineStr">
        <is>
          <t>P0502</t>
        </is>
      </c>
      <c r="B506" t="inlineStr">
        <is>
          <t>Haveli Staples 384</t>
        </is>
      </c>
      <c r="C506" t="inlineStr">
        <is>
          <t>Grocery</t>
        </is>
      </c>
      <c r="D506" t="inlineStr">
        <is>
          <t>Staples</t>
        </is>
      </c>
      <c r="E506" t="inlineStr">
        <is>
          <t>Haveli</t>
        </is>
      </c>
      <c r="F506" t="inlineStr">
        <is>
          <t>329.0</t>
        </is>
      </c>
      <c r="G506" t="inlineStr">
        <is>
          <t>258.68</t>
        </is>
      </c>
      <c r="H506" t="inlineStr">
        <is>
          <t>2023-07-10</t>
        </is>
      </c>
    </row>
    <row r="507">
      <c r="A507" t="inlineStr">
        <is>
          <t>P0503</t>
        </is>
      </c>
      <c r="B507" t="inlineStr">
        <is>
          <t>Haveli Staples 223</t>
        </is>
      </c>
      <c r="C507" t="inlineStr">
        <is>
          <t>Grocery</t>
        </is>
      </c>
      <c r="D507" t="inlineStr">
        <is>
          <t>Staples</t>
        </is>
      </c>
      <c r="E507" t="inlineStr">
        <is>
          <t>Haveli</t>
        </is>
      </c>
      <c r="F507" t="inlineStr">
        <is>
          <t>699.0</t>
        </is>
      </c>
      <c r="G507" t="inlineStr">
        <is>
          <t>525.98</t>
        </is>
      </c>
      <c r="H507" t="inlineStr">
        <is>
          <t>2023-08-01</t>
        </is>
      </c>
    </row>
    <row r="508">
      <c r="A508" t="inlineStr">
        <is>
          <t>P0504</t>
        </is>
      </c>
      <c r="B508" t="inlineStr">
        <is>
          <t>Haveli Decor 653</t>
        </is>
      </c>
      <c r="C508" t="inlineStr">
        <is>
          <t>Home&amp;Kitchen</t>
        </is>
      </c>
      <c r="D508" t="inlineStr">
        <is>
          <t>Decor</t>
        </is>
      </c>
      <c r="E508" t="inlineStr">
        <is>
          <t>Haveli</t>
        </is>
      </c>
      <c r="F508" t="inlineStr">
        <is>
          <t>3459.0</t>
        </is>
      </c>
      <c r="G508" t="inlineStr">
        <is>
          <t>1992.17</t>
        </is>
      </c>
      <c r="H508" t="inlineStr">
        <is>
          <t>2022-12-17</t>
        </is>
      </c>
    </row>
    <row r="509">
      <c r="A509" t="inlineStr">
        <is>
          <t>P0505</t>
        </is>
      </c>
      <c r="B509" t="inlineStr">
        <is>
          <t>Solace Decor 198</t>
        </is>
      </c>
      <c r="C509" t="inlineStr">
        <is>
          <t>Home &amp; Kitchen</t>
        </is>
      </c>
      <c r="D509" t="inlineStr">
        <is>
          <t>Decor</t>
        </is>
      </c>
      <c r="E509" t="inlineStr">
        <is>
          <t>Solace</t>
        </is>
      </c>
      <c r="F509" t="inlineStr">
        <is>
          <t>4309.0</t>
        </is>
      </c>
      <c r="G509" t="inlineStr">
        <is>
          <t>2692.66</t>
        </is>
      </c>
      <c r="H509" t="inlineStr">
        <is>
          <t>2023-12-06</t>
        </is>
      </c>
    </row>
    <row r="510">
      <c r="A510" t="inlineStr">
        <is>
          <t>P0506</t>
        </is>
      </c>
      <c r="B510" t="inlineStr">
        <is>
          <t>Ember Children 992</t>
        </is>
      </c>
      <c r="C510" t="inlineStr">
        <is>
          <t>Books</t>
        </is>
      </c>
      <c r="D510" t="inlineStr">
        <is>
          <t>Children</t>
        </is>
      </c>
      <c r="E510" t="inlineStr">
        <is>
          <t>Ember</t>
        </is>
      </c>
      <c r="F510" t="inlineStr">
        <is>
          <t>359.0</t>
        </is>
      </c>
      <c r="H510" t="inlineStr">
        <is>
          <t>2022-01-28</t>
        </is>
      </c>
    </row>
    <row r="511">
      <c r="A511" t="inlineStr">
        <is>
          <t>P0507</t>
        </is>
      </c>
      <c r="B511" t="inlineStr">
        <is>
          <t>Solace Women Apparel 833</t>
        </is>
      </c>
      <c r="C511" t="inlineStr">
        <is>
          <t>Fashion</t>
        </is>
      </c>
      <c r="D511" t="inlineStr">
        <is>
          <t>Women Apparel</t>
        </is>
      </c>
      <c r="E511" t="inlineStr">
        <is>
          <t>Solace</t>
        </is>
      </c>
      <c r="F511" t="inlineStr">
        <is>
          <t>2379.0</t>
        </is>
      </c>
      <c r="G511" t="inlineStr">
        <is>
          <t>1010.98</t>
        </is>
      </c>
      <c r="H511" t="inlineStr">
        <is>
          <t>2023-11-08</t>
        </is>
      </c>
    </row>
    <row r="512">
      <c r="A512" t="inlineStr">
        <is>
          <t>P0508</t>
        </is>
      </c>
      <c r="B512" t="inlineStr">
        <is>
          <t>Pragati Academic 708</t>
        </is>
      </c>
      <c r="C512" t="inlineStr">
        <is>
          <t>Books</t>
        </is>
      </c>
      <c r="D512" t="inlineStr">
        <is>
          <t>Academic</t>
        </is>
      </c>
      <c r="E512" t="inlineStr">
        <is>
          <t>Pragati</t>
        </is>
      </c>
      <c r="F512" t="inlineStr">
        <is>
          <t>829.0</t>
        </is>
      </c>
      <c r="G512" t="inlineStr">
        <is>
          <t>561.64</t>
        </is>
      </c>
      <c r="H512" t="inlineStr">
        <is>
          <t>2023-10-24</t>
        </is>
      </c>
    </row>
    <row r="513">
      <c r="A513" t="inlineStr">
        <is>
          <t>P0509</t>
        </is>
      </c>
      <c r="B513" t="inlineStr">
        <is>
          <t>Haveli Appliances 512</t>
        </is>
      </c>
      <c r="C513" t="inlineStr">
        <is>
          <t>Home &amp; Kitchen</t>
        </is>
      </c>
      <c r="D513" t="inlineStr">
        <is>
          <t>Appliances</t>
        </is>
      </c>
      <c r="E513" t="inlineStr">
        <is>
          <t>Haveli</t>
        </is>
      </c>
      <c r="F513" t="inlineStr">
        <is>
          <t>1109.0</t>
        </is>
      </c>
      <c r="G513" t="inlineStr">
        <is>
          <t>626.58</t>
        </is>
      </c>
      <c r="H513" t="inlineStr">
        <is>
          <t>2023-12-19</t>
        </is>
      </c>
    </row>
    <row r="514">
      <c r="A514" t="inlineStr">
        <is>
          <t>P0510</t>
        </is>
      </c>
      <c r="B514" t="inlineStr">
        <is>
          <t>Ember Smartphones 675</t>
        </is>
      </c>
      <c r="C514" t="inlineStr">
        <is>
          <t>Electronics</t>
        </is>
      </c>
      <c r="D514" t="inlineStr">
        <is>
          <t>Smartphones</t>
        </is>
      </c>
      <c r="E514" t="inlineStr">
        <is>
          <t>Ember</t>
        </is>
      </c>
      <c r="F514" t="inlineStr">
        <is>
          <t>10059.0</t>
        </is>
      </c>
      <c r="G514" t="inlineStr">
        <is>
          <t>8406.89</t>
        </is>
      </c>
      <c r="H514" t="inlineStr">
        <is>
          <t>2024-04-02</t>
        </is>
      </c>
    </row>
    <row r="515">
      <c r="A515" t="inlineStr">
        <is>
          <t>P0511</t>
        </is>
      </c>
      <c r="B515" t="inlineStr">
        <is>
          <t>Kriti Audio 335</t>
        </is>
      </c>
      <c r="C515" t="inlineStr">
        <is>
          <t>Electronics</t>
        </is>
      </c>
      <c r="D515" t="inlineStr">
        <is>
          <t>Audio</t>
        </is>
      </c>
      <c r="E515" t="inlineStr">
        <is>
          <t>Kriti</t>
        </is>
      </c>
      <c r="F515" t="inlineStr">
        <is>
          <t>14829.0</t>
        </is>
      </c>
      <c r="G515" t="inlineStr">
        <is>
          <t>12485.89</t>
        </is>
      </c>
      <c r="H515" t="inlineStr">
        <is>
          <t>2024-02-02</t>
        </is>
      </c>
    </row>
    <row r="516">
      <c r="A516" t="inlineStr">
        <is>
          <t>P0512</t>
        </is>
      </c>
      <c r="B516" t="inlineStr">
        <is>
          <t>Kriti Children 419</t>
        </is>
      </c>
      <c r="C516" t="inlineStr">
        <is>
          <t>Books</t>
        </is>
      </c>
      <c r="D516" t="inlineStr">
        <is>
          <t>Children</t>
        </is>
      </c>
      <c r="E516" t="inlineStr">
        <is>
          <t>Kriti</t>
        </is>
      </c>
      <c r="F516" t="inlineStr">
        <is>
          <t>409.0</t>
        </is>
      </c>
      <c r="G516" t="inlineStr">
        <is>
          <t>296.7</t>
        </is>
      </c>
      <c r="H516" t="inlineStr">
        <is>
          <t>2022-03-26</t>
        </is>
      </c>
    </row>
    <row r="517">
      <c r="A517" t="inlineStr">
        <is>
          <t>P0513</t>
        </is>
      </c>
      <c r="B517" t="inlineStr">
        <is>
          <t>UrbanLeaf Wearables 879</t>
        </is>
      </c>
      <c r="C517" t="inlineStr">
        <is>
          <t>Electronics</t>
        </is>
      </c>
      <c r="D517" t="inlineStr">
        <is>
          <t>Wearables</t>
        </is>
      </c>
      <c r="E517" t="inlineStr">
        <is>
          <t>UrbanLeaf</t>
        </is>
      </c>
      <c r="F517" t="inlineStr">
        <is>
          <t>8449.0</t>
        </is>
      </c>
      <c r="G517" t="inlineStr">
        <is>
          <t>6966.42</t>
        </is>
      </c>
      <c r="H517" t="inlineStr">
        <is>
          <t>2023-01-02</t>
        </is>
      </c>
    </row>
    <row r="518">
      <c r="A518" t="inlineStr">
        <is>
          <t>P0514</t>
        </is>
      </c>
      <c r="B518" t="inlineStr">
        <is>
          <t>Kavya Women Apparel 868</t>
        </is>
      </c>
      <c r="C518" t="inlineStr">
        <is>
          <t>Fashion</t>
        </is>
      </c>
      <c r="D518" t="inlineStr">
        <is>
          <t>Women Apparel</t>
        </is>
      </c>
      <c r="E518" t="inlineStr">
        <is>
          <t>Kavya</t>
        </is>
      </c>
      <c r="F518" t="inlineStr">
        <is>
          <t>2589.0</t>
        </is>
      </c>
      <c r="G518" t="inlineStr">
        <is>
          <t>1254.06</t>
        </is>
      </c>
      <c r="H518" t="inlineStr">
        <is>
          <t>2024-04-20</t>
        </is>
      </c>
    </row>
    <row r="519">
      <c r="A519" t="inlineStr">
        <is>
          <t>P0515</t>
        </is>
      </c>
      <c r="B519" t="inlineStr">
        <is>
          <t>Vayu Ethnic Wear 835</t>
        </is>
      </c>
      <c r="C519" t="inlineStr">
        <is>
          <t>Fashion</t>
        </is>
      </c>
      <c r="D519" t="inlineStr">
        <is>
          <t>Ethnic Wear</t>
        </is>
      </c>
      <c r="E519" t="inlineStr">
        <is>
          <t>Vayu</t>
        </is>
      </c>
      <c r="F519" t="inlineStr">
        <is>
          <t>1169.0</t>
        </is>
      </c>
      <c r="G519" t="inlineStr">
        <is>
          <t>514.25</t>
        </is>
      </c>
      <c r="H519" t="inlineStr">
        <is>
          <t>2022-11-20</t>
        </is>
      </c>
    </row>
    <row r="520">
      <c r="A520" t="inlineStr">
        <is>
          <t>P0516</t>
        </is>
      </c>
      <c r="B520" t="inlineStr">
        <is>
          <t>Vayu Ethnic Wear 942</t>
        </is>
      </c>
      <c r="C520" t="inlineStr">
        <is>
          <t>Fashion</t>
        </is>
      </c>
      <c r="D520" t="inlineStr">
        <is>
          <t>Ethnic Wear</t>
        </is>
      </c>
      <c r="E520" t="inlineStr">
        <is>
          <t>Vayu</t>
        </is>
      </c>
      <c r="F520" t="inlineStr">
        <is>
          <t>489.0</t>
        </is>
      </c>
      <c r="G520" t="inlineStr">
        <is>
          <t>237.21</t>
        </is>
      </c>
      <c r="H520" t="inlineStr">
        <is>
          <t>2024-10-29</t>
        </is>
      </c>
    </row>
    <row r="521">
      <c r="A521" t="inlineStr">
        <is>
          <t>P0517</t>
        </is>
      </c>
      <c r="B521" t="inlineStr">
        <is>
          <t>Ember Footwear 569</t>
        </is>
      </c>
      <c r="C521" t="inlineStr">
        <is>
          <t>fashion</t>
        </is>
      </c>
      <c r="D521" t="inlineStr">
        <is>
          <t>Footwear</t>
        </is>
      </c>
      <c r="E521" t="inlineStr">
        <is>
          <t>Ember</t>
        </is>
      </c>
      <c r="F521" t="inlineStr">
        <is>
          <t>1659.0</t>
        </is>
      </c>
      <c r="G521" t="inlineStr">
        <is>
          <t>873.93</t>
        </is>
      </c>
      <c r="H521" t="inlineStr">
        <is>
          <t>2023-05-16</t>
        </is>
      </c>
    </row>
    <row r="522">
      <c r="A522" t="inlineStr">
        <is>
          <t>P0518</t>
        </is>
      </c>
      <c r="B522" t="inlineStr">
        <is>
          <t>Mitti Team Sports 515</t>
        </is>
      </c>
      <c r="C522" t="inlineStr">
        <is>
          <t>Sports</t>
        </is>
      </c>
      <c r="D522" t="inlineStr">
        <is>
          <t>Team Sports</t>
        </is>
      </c>
      <c r="E522" t="inlineStr">
        <is>
          <t>Mitti</t>
        </is>
      </c>
      <c r="F522" t="inlineStr">
        <is>
          <t>1079.0</t>
        </is>
      </c>
      <c r="G522" t="inlineStr">
        <is>
          <t>616.78</t>
        </is>
      </c>
      <c r="H522" t="inlineStr">
        <is>
          <t>2023-11-04</t>
        </is>
      </c>
    </row>
    <row r="523">
      <c r="A523" t="inlineStr">
        <is>
          <t>P0519</t>
        </is>
      </c>
      <c r="B523" t="inlineStr">
        <is>
          <t>UrbanLeaf Accessories 372</t>
        </is>
      </c>
      <c r="C523" t="inlineStr">
        <is>
          <t>ELECTRONICS</t>
        </is>
      </c>
      <c r="D523" t="inlineStr">
        <is>
          <t>Accessories</t>
        </is>
      </c>
      <c r="E523" t="inlineStr">
        <is>
          <t>UrbanLeaf</t>
        </is>
      </c>
      <c r="F523" t="inlineStr">
        <is>
          <t>14109.0</t>
        </is>
      </c>
      <c r="G523" t="inlineStr">
        <is>
          <t>11500.56</t>
        </is>
      </c>
      <c r="H523" t="inlineStr">
        <is>
          <t>2024-08-28</t>
        </is>
      </c>
    </row>
    <row r="524">
      <c r="A524" t="inlineStr">
        <is>
          <t>P0520</t>
        </is>
      </c>
      <c r="B524" t="inlineStr">
        <is>
          <t>Kriti Children 177</t>
        </is>
      </c>
      <c r="C524" t="inlineStr">
        <is>
          <t>Books</t>
        </is>
      </c>
      <c r="D524" t="inlineStr">
        <is>
          <t>Children</t>
        </is>
      </c>
      <c r="E524" t="inlineStr">
        <is>
          <t>Kriti</t>
        </is>
      </c>
      <c r="F524" t="inlineStr">
        <is>
          <t>199.0</t>
        </is>
      </c>
      <c r="G524" t="inlineStr">
        <is>
          <t>142.47</t>
        </is>
      </c>
      <c r="H524" t="inlineStr">
        <is>
          <t>2022-10-24</t>
        </is>
      </c>
    </row>
    <row r="525">
      <c r="A525" t="inlineStr">
        <is>
          <t>P0145</t>
        </is>
      </c>
      <c r="B525" t="inlineStr">
        <is>
          <t>Kriti Appliances 135</t>
        </is>
      </c>
      <c r="C525" t="inlineStr">
        <is>
          <t>Home &amp; Kitchen</t>
        </is>
      </c>
      <c r="D525" t="inlineStr">
        <is>
          <t>Appliances</t>
        </is>
      </c>
      <c r="E525" t="inlineStr">
        <is>
          <t>Kriti</t>
        </is>
      </c>
      <c r="F525" t="inlineStr">
        <is>
          <t>1069.0</t>
        </is>
      </c>
      <c r="G525" t="inlineStr">
        <is>
          <t>589.15</t>
        </is>
      </c>
      <c r="H525" t="inlineStr">
        <is>
          <t>2023-01-04</t>
        </is>
      </c>
    </row>
    <row r="526">
      <c r="A526" t="inlineStr">
        <is>
          <t>P0210</t>
        </is>
      </c>
      <c r="B526" t="inlineStr">
        <is>
          <t>Kavya Furnishing 810</t>
        </is>
      </c>
      <c r="C526" t="inlineStr">
        <is>
          <t>Home &amp; Kitchen</t>
        </is>
      </c>
      <c r="D526" t="inlineStr">
        <is>
          <t>Furnishing</t>
        </is>
      </c>
      <c r="E526" t="inlineStr">
        <is>
          <t>Kavya</t>
        </is>
      </c>
      <c r="F526" t="inlineStr">
        <is>
          <t>1149.0</t>
        </is>
      </c>
      <c r="G526" t="inlineStr">
        <is>
          <t>696.88</t>
        </is>
      </c>
      <c r="H526" t="inlineStr">
        <is>
          <t>2023-11-09</t>
        </is>
      </c>
    </row>
    <row r="527">
      <c r="A527" t="inlineStr">
        <is>
          <t>P0382</t>
        </is>
      </c>
      <c r="B527" t="inlineStr">
        <is>
          <t>Ember Staples 192</t>
        </is>
      </c>
      <c r="C527" t="inlineStr">
        <is>
          <t>Grocery</t>
        </is>
      </c>
      <c r="D527" t="inlineStr">
        <is>
          <t>Staples</t>
        </is>
      </c>
      <c r="E527" t="inlineStr">
        <is>
          <t>Ember</t>
        </is>
      </c>
      <c r="F527" t="inlineStr">
        <is>
          <t>329.0</t>
        </is>
      </c>
      <c r="G527" t="inlineStr">
        <is>
          <t>256.23</t>
        </is>
      </c>
      <c r="H527" t="inlineStr">
        <is>
          <t>2024-07-11</t>
        </is>
      </c>
    </row>
    <row r="528">
      <c r="A528" t="inlineStr">
        <is>
          <t>P0213</t>
        </is>
      </c>
      <c r="B528" t="inlineStr">
        <is>
          <t>Ember Footwear 472</t>
        </is>
      </c>
      <c r="C528" t="inlineStr">
        <is>
          <t xml:space="preserve">Fashion </t>
        </is>
      </c>
      <c r="D528" t="inlineStr">
        <is>
          <t>Footwear</t>
        </is>
      </c>
      <c r="E528" t="inlineStr">
        <is>
          <t>Ember</t>
        </is>
      </c>
      <c r="F528" t="inlineStr">
        <is>
          <t>1529.0</t>
        </is>
      </c>
      <c r="G528" t="inlineStr">
        <is>
          <t>840.09</t>
        </is>
      </c>
      <c r="H528" t="inlineStr">
        <is>
          <t>2024-12-02</t>
        </is>
      </c>
    </row>
    <row r="529">
      <c r="A529" t="inlineStr">
        <is>
          <t>P0160</t>
        </is>
      </c>
      <c r="B529" t="inlineStr">
        <is>
          <t>Haveli Fitness 403</t>
        </is>
      </c>
      <c r="C529" t="inlineStr">
        <is>
          <t>Sports</t>
        </is>
      </c>
      <c r="D529" t="inlineStr">
        <is>
          <t>Fitness</t>
        </is>
      </c>
      <c r="E529" t="inlineStr">
        <is>
          <t>Haveli</t>
        </is>
      </c>
      <c r="F529" t="inlineStr">
        <is>
          <t>1319.0</t>
        </is>
      </c>
      <c r="G529" t="inlineStr">
        <is>
          <t>732.34</t>
        </is>
      </c>
      <c r="H529" t="inlineStr">
        <is>
          <t>2023-12-16</t>
        </is>
      </c>
    </row>
  </sheetData>
  <conditionalFormatting sqref="A5:I529">
    <cfRule type="cellIs" priority="1" operator="equal" dxfId="0">
      <formula>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7" customWidth="1" min="10" max="10"/>
  </cols>
  <sheetData>
    <row r="1">
      <c r="A1" s="1" t="inlineStr">
        <is>
          <t>Cleaned Data: monthly sales cube from the star schema</t>
        </is>
      </c>
    </row>
    <row r="2">
      <c r="A2" s="2" t="inlineStr">
        <is>
          <t>Grain: month x region x channel x category. Columns K-O are Excel formulas (profit, margin, year, quarter, month).</t>
        </is>
      </c>
    </row>
    <row r="4">
      <c r="A4" s="11" t="inlineStr">
        <is>
          <t>month_start</t>
        </is>
      </c>
      <c r="B4" s="11" t="inlineStr">
        <is>
          <t>region_name</t>
        </is>
      </c>
      <c r="C4" s="11" t="inlineStr">
        <is>
          <t>channel_name</t>
        </is>
      </c>
      <c r="D4" s="11" t="inlineStr">
        <is>
          <t>category</t>
        </is>
      </c>
      <c r="E4" s="11" t="inlineStr">
        <is>
          <t>revenue</t>
        </is>
      </c>
      <c r="F4" s="11" t="inlineStr">
        <is>
          <t>cost</t>
        </is>
      </c>
      <c r="G4" s="11" t="inlineStr">
        <is>
          <t>gross</t>
        </is>
      </c>
      <c r="H4" s="11" t="inlineStr">
        <is>
          <t>units</t>
        </is>
      </c>
      <c r="I4" s="11" t="inlineStr">
        <is>
          <t>lines</t>
        </is>
      </c>
      <c r="J4" s="11" t="inlineStr">
        <is>
          <t>returned_lines</t>
        </is>
      </c>
      <c r="K4" s="12" t="inlineStr">
        <is>
          <t>profit</t>
        </is>
      </c>
      <c r="L4" s="12" t="inlineStr">
        <is>
          <t>margin</t>
        </is>
      </c>
      <c r="M4" s="12" t="inlineStr">
        <is>
          <t>year</t>
        </is>
      </c>
      <c r="N4" s="12" t="inlineStr">
        <is>
          <t>quarter</t>
        </is>
      </c>
      <c r="O4" s="12" t="inlineStr">
        <is>
          <t>month_name</t>
        </is>
      </c>
    </row>
    <row r="5">
      <c r="A5" s="13" t="n">
        <v>44927</v>
      </c>
      <c r="B5" t="inlineStr">
        <is>
          <t>Central</t>
        </is>
      </c>
      <c r="C5" t="inlineStr">
        <is>
          <t>Marketplace</t>
        </is>
      </c>
      <c r="D5" t="inlineStr">
        <is>
          <t>Beauty</t>
        </is>
      </c>
      <c r="E5" t="n">
        <v>3238.6</v>
      </c>
      <c r="F5" t="n">
        <v>1873.24</v>
      </c>
      <c r="G5" t="n">
        <v>3614</v>
      </c>
      <c r="H5" t="n">
        <v>6</v>
      </c>
      <c r="I5" t="n">
        <v>4</v>
      </c>
      <c r="J5" t="n">
        <v>1</v>
      </c>
      <c r="K5">
        <f>E5-F5</f>
        <v/>
      </c>
      <c r="L5" s="10">
        <f>IFERROR(K5/E5,0)</f>
        <v/>
      </c>
      <c r="M5">
        <f>YEAR(A5)</f>
        <v/>
      </c>
      <c r="N5">
        <f>"Q"&amp;ROUNDUP(MONTH(A5)/3,0)</f>
        <v/>
      </c>
      <c r="O5">
        <f>TEXT(A5,"mmm")</f>
        <v/>
      </c>
    </row>
    <row r="6">
      <c r="A6" s="13" t="n">
        <v>44927</v>
      </c>
      <c r="B6" t="inlineStr">
        <is>
          <t>Central</t>
        </is>
      </c>
      <c r="C6" t="inlineStr">
        <is>
          <t>Marketplace</t>
        </is>
      </c>
      <c r="D6" t="inlineStr">
        <is>
          <t>Books</t>
        </is>
      </c>
      <c r="E6" t="n">
        <v>4246.35</v>
      </c>
      <c r="F6" t="n">
        <v>3121.34</v>
      </c>
      <c r="G6" t="n">
        <v>4579</v>
      </c>
      <c r="H6" t="n">
        <v>11</v>
      </c>
      <c r="I6" t="n">
        <v>8</v>
      </c>
      <c r="J6" t="n">
        <v>0</v>
      </c>
      <c r="K6">
        <f>E6-F6</f>
        <v/>
      </c>
      <c r="L6" s="10">
        <f>IFERROR(K6/E6,0)</f>
        <v/>
      </c>
      <c r="M6">
        <f>YEAR(A6)</f>
        <v/>
      </c>
      <c r="N6">
        <f>"Q"&amp;ROUNDUP(MONTH(A6)/3,0)</f>
        <v/>
      </c>
      <c r="O6">
        <f>TEXT(A6,"mmm")</f>
        <v/>
      </c>
    </row>
    <row r="7">
      <c r="A7" s="13" t="n">
        <v>44927</v>
      </c>
      <c r="B7" t="inlineStr">
        <is>
          <t>Central</t>
        </is>
      </c>
      <c r="C7" t="inlineStr">
        <is>
          <t>Marketplace</t>
        </is>
      </c>
      <c r="D7" t="inlineStr">
        <is>
          <t>Electronics</t>
        </is>
      </c>
      <c r="E7" t="n">
        <v>70742.05</v>
      </c>
      <c r="F7" t="n">
        <v>63034.45</v>
      </c>
      <c r="G7" t="n">
        <v>76873</v>
      </c>
      <c r="H7" t="n">
        <v>7</v>
      </c>
      <c r="I7" t="n">
        <v>7</v>
      </c>
      <c r="J7" t="n">
        <v>0</v>
      </c>
      <c r="K7">
        <f>E7-F7</f>
        <v/>
      </c>
      <c r="L7" s="10">
        <f>IFERROR(K7/E7,0)</f>
        <v/>
      </c>
      <c r="M7">
        <f>YEAR(A7)</f>
        <v/>
      </c>
      <c r="N7">
        <f>"Q"&amp;ROUNDUP(MONTH(A7)/3,0)</f>
        <v/>
      </c>
      <c r="O7">
        <f>TEXT(A7,"mmm")</f>
        <v/>
      </c>
    </row>
    <row r="8">
      <c r="A8" s="13" t="n">
        <v>44927</v>
      </c>
      <c r="B8" t="inlineStr">
        <is>
          <t>Central</t>
        </is>
      </c>
      <c r="C8" t="inlineStr">
        <is>
          <t>Marketplace</t>
        </is>
      </c>
      <c r="D8" t="inlineStr">
        <is>
          <t>Fashion</t>
        </is>
      </c>
      <c r="E8" t="n">
        <v>12008.9</v>
      </c>
      <c r="F8" t="n">
        <v>6734.04</v>
      </c>
      <c r="G8" t="n">
        <v>13200</v>
      </c>
      <c r="H8" t="n">
        <v>10</v>
      </c>
      <c r="I8" t="n">
        <v>8</v>
      </c>
      <c r="J8" t="n">
        <v>3</v>
      </c>
      <c r="K8">
        <f>E8-F8</f>
        <v/>
      </c>
      <c r="L8" s="10">
        <f>IFERROR(K8/E8,0)</f>
        <v/>
      </c>
      <c r="M8">
        <f>YEAR(A8)</f>
        <v/>
      </c>
      <c r="N8">
        <f>"Q"&amp;ROUNDUP(MONTH(A8)/3,0)</f>
        <v/>
      </c>
      <c r="O8">
        <f>TEXT(A8,"mmm")</f>
        <v/>
      </c>
    </row>
    <row r="9">
      <c r="A9" s="13" t="n">
        <v>44927</v>
      </c>
      <c r="B9" t="inlineStr">
        <is>
          <t>Central</t>
        </is>
      </c>
      <c r="C9" t="inlineStr">
        <is>
          <t>Marketplace</t>
        </is>
      </c>
      <c r="D9" t="inlineStr">
        <is>
          <t>Grocery</t>
        </is>
      </c>
      <c r="E9" t="n">
        <v>5877.45</v>
      </c>
      <c r="F9" t="n">
        <v>4903.55</v>
      </c>
      <c r="G9" t="n">
        <v>6373</v>
      </c>
      <c r="H9" t="n">
        <v>17</v>
      </c>
      <c r="I9" t="n">
        <v>7</v>
      </c>
      <c r="J9" t="n">
        <v>0</v>
      </c>
      <c r="K9">
        <f>E9-F9</f>
        <v/>
      </c>
      <c r="L9" s="10">
        <f>IFERROR(K9/E9,0)</f>
        <v/>
      </c>
      <c r="M9">
        <f>YEAR(A9)</f>
        <v/>
      </c>
      <c r="N9">
        <f>"Q"&amp;ROUNDUP(MONTH(A9)/3,0)</f>
        <v/>
      </c>
      <c r="O9">
        <f>TEXT(A9,"mmm")</f>
        <v/>
      </c>
    </row>
    <row r="10">
      <c r="A10" s="13" t="n">
        <v>44927</v>
      </c>
      <c r="B10" t="inlineStr">
        <is>
          <t>Central</t>
        </is>
      </c>
      <c r="C10" t="inlineStr">
        <is>
          <t>Marketplace</t>
        </is>
      </c>
      <c r="D10" t="inlineStr">
        <is>
          <t>Home &amp; Kitchen</t>
        </is>
      </c>
      <c r="E10" t="n">
        <v>20179.05</v>
      </c>
      <c r="F10" t="n">
        <v>13806.28</v>
      </c>
      <c r="G10" t="n">
        <v>21212</v>
      </c>
      <c r="H10" t="n">
        <v>8</v>
      </c>
      <c r="I10" t="n">
        <v>7</v>
      </c>
      <c r="J10" t="n">
        <v>1</v>
      </c>
      <c r="K10">
        <f>E10-F10</f>
        <v/>
      </c>
      <c r="L10" s="10">
        <f>IFERROR(K10/E10,0)</f>
        <v/>
      </c>
      <c r="M10">
        <f>YEAR(A10)</f>
        <v/>
      </c>
      <c r="N10">
        <f>"Q"&amp;ROUNDUP(MONTH(A10)/3,0)</f>
        <v/>
      </c>
      <c r="O10">
        <f>TEXT(A10,"mmm")</f>
        <v/>
      </c>
    </row>
    <row r="11">
      <c r="A11" s="13" t="n">
        <v>44927</v>
      </c>
      <c r="B11" t="inlineStr">
        <is>
          <t>Central</t>
        </is>
      </c>
      <c r="C11" t="inlineStr">
        <is>
          <t>Marketplace</t>
        </is>
      </c>
      <c r="D11" t="inlineStr">
        <is>
          <t>Sports</t>
        </is>
      </c>
      <c r="E11" t="n">
        <v>7215.75</v>
      </c>
      <c r="F11" t="n">
        <v>4819.74</v>
      </c>
      <c r="G11" t="n">
        <v>8172</v>
      </c>
      <c r="H11" t="n">
        <v>8</v>
      </c>
      <c r="I11" t="n">
        <v>7</v>
      </c>
      <c r="J11" t="n">
        <v>0</v>
      </c>
      <c r="K11">
        <f>E11-F11</f>
        <v/>
      </c>
      <c r="L11" s="10">
        <f>IFERROR(K11/E11,0)</f>
        <v/>
      </c>
      <c r="M11">
        <f>YEAR(A11)</f>
        <v/>
      </c>
      <c r="N11">
        <f>"Q"&amp;ROUNDUP(MONTH(A11)/3,0)</f>
        <v/>
      </c>
      <c r="O11">
        <f>TEXT(A11,"mmm")</f>
        <v/>
      </c>
    </row>
    <row r="12">
      <c r="A12" s="13" t="n">
        <v>44927</v>
      </c>
      <c r="B12" t="inlineStr">
        <is>
          <t>Central</t>
        </is>
      </c>
      <c r="C12" t="inlineStr">
        <is>
          <t>Mobile App</t>
        </is>
      </c>
      <c r="D12" t="inlineStr">
        <is>
          <t>Beauty</t>
        </is>
      </c>
      <c r="E12" t="n">
        <v>2699.05</v>
      </c>
      <c r="F12" t="n">
        <v>1462.44</v>
      </c>
      <c r="G12" t="n">
        <v>3004</v>
      </c>
      <c r="H12" t="n">
        <v>6</v>
      </c>
      <c r="I12" t="n">
        <v>6</v>
      </c>
      <c r="J12" t="n">
        <v>0</v>
      </c>
      <c r="K12">
        <f>E12-F12</f>
        <v/>
      </c>
      <c r="L12" s="10">
        <f>IFERROR(K12/E12,0)</f>
        <v/>
      </c>
      <c r="M12">
        <f>YEAR(A12)</f>
        <v/>
      </c>
      <c r="N12">
        <f>"Q"&amp;ROUNDUP(MONTH(A12)/3,0)</f>
        <v/>
      </c>
      <c r="O12">
        <f>TEXT(A12,"mmm")</f>
        <v/>
      </c>
    </row>
    <row r="13">
      <c r="A13" s="13" t="n">
        <v>44927</v>
      </c>
      <c r="B13" t="inlineStr">
        <is>
          <t>Central</t>
        </is>
      </c>
      <c r="C13" t="inlineStr">
        <is>
          <t>Mobile App</t>
        </is>
      </c>
      <c r="D13" t="inlineStr">
        <is>
          <t>Books</t>
        </is>
      </c>
      <c r="E13" t="n">
        <v>1758.6</v>
      </c>
      <c r="F13" t="n">
        <v>1272.01</v>
      </c>
      <c r="G13" t="n">
        <v>1954</v>
      </c>
      <c r="H13" t="n">
        <v>6</v>
      </c>
      <c r="I13" t="n">
        <v>4</v>
      </c>
      <c r="J13" t="n">
        <v>0</v>
      </c>
      <c r="K13">
        <f>E13-F13</f>
        <v/>
      </c>
      <c r="L13" s="10">
        <f>IFERROR(K13/E13,0)</f>
        <v/>
      </c>
      <c r="M13">
        <f>YEAR(A13)</f>
        <v/>
      </c>
      <c r="N13">
        <f>"Q"&amp;ROUNDUP(MONTH(A13)/3,0)</f>
        <v/>
      </c>
      <c r="O13">
        <f>TEXT(A13,"mmm")</f>
        <v/>
      </c>
    </row>
    <row r="14">
      <c r="A14" s="13" t="n">
        <v>44927</v>
      </c>
      <c r="B14" t="inlineStr">
        <is>
          <t>Central</t>
        </is>
      </c>
      <c r="C14" t="inlineStr">
        <is>
          <t>Mobile App</t>
        </is>
      </c>
      <c r="D14" t="inlineStr">
        <is>
          <t>Electronics</t>
        </is>
      </c>
      <c r="E14" t="n">
        <v>95109.95</v>
      </c>
      <c r="F14" t="n">
        <v>83280.39999999999</v>
      </c>
      <c r="G14" t="n">
        <v>101343</v>
      </c>
      <c r="H14" t="n">
        <v>7</v>
      </c>
      <c r="I14" t="n">
        <v>5</v>
      </c>
      <c r="J14" t="n">
        <v>0</v>
      </c>
      <c r="K14">
        <f>E14-F14</f>
        <v/>
      </c>
      <c r="L14" s="10">
        <f>IFERROR(K14/E14,0)</f>
        <v/>
      </c>
      <c r="M14">
        <f>YEAR(A14)</f>
        <v/>
      </c>
      <c r="N14">
        <f>"Q"&amp;ROUNDUP(MONTH(A14)/3,0)</f>
        <v/>
      </c>
      <c r="O14">
        <f>TEXT(A14,"mmm")</f>
        <v/>
      </c>
    </row>
    <row r="15">
      <c r="A15" s="13" t="n">
        <v>44927</v>
      </c>
      <c r="B15" t="inlineStr">
        <is>
          <t>Central</t>
        </is>
      </c>
      <c r="C15" t="inlineStr">
        <is>
          <t>Mobile App</t>
        </is>
      </c>
      <c r="D15" t="inlineStr">
        <is>
          <t>Fashion</t>
        </is>
      </c>
      <c r="E15" t="n">
        <v>20874.45</v>
      </c>
      <c r="F15" t="n">
        <v>10558.77</v>
      </c>
      <c r="G15" t="n">
        <v>22347</v>
      </c>
      <c r="H15" t="n">
        <v>13</v>
      </c>
      <c r="I15" t="n">
        <v>11</v>
      </c>
      <c r="J15" t="n">
        <v>3</v>
      </c>
      <c r="K15">
        <f>E15-F15</f>
        <v/>
      </c>
      <c r="L15" s="10">
        <f>IFERROR(K15/E15,0)</f>
        <v/>
      </c>
      <c r="M15">
        <f>YEAR(A15)</f>
        <v/>
      </c>
      <c r="N15">
        <f>"Q"&amp;ROUNDUP(MONTH(A15)/3,0)</f>
        <v/>
      </c>
      <c r="O15">
        <f>TEXT(A15,"mmm")</f>
        <v/>
      </c>
    </row>
    <row r="16">
      <c r="A16" s="13" t="n">
        <v>44927</v>
      </c>
      <c r="B16" t="inlineStr">
        <is>
          <t>Central</t>
        </is>
      </c>
      <c r="C16" t="inlineStr">
        <is>
          <t>Mobile App</t>
        </is>
      </c>
      <c r="D16" t="inlineStr">
        <is>
          <t>Grocery</t>
        </is>
      </c>
      <c r="E16" t="n">
        <v>8993.15</v>
      </c>
      <c r="F16" t="n">
        <v>7515.9</v>
      </c>
      <c r="G16" t="n">
        <v>9773</v>
      </c>
      <c r="H16" t="n">
        <v>27</v>
      </c>
      <c r="I16" t="n">
        <v>11</v>
      </c>
      <c r="J16" t="n">
        <v>0</v>
      </c>
      <c r="K16">
        <f>E16-F16</f>
        <v/>
      </c>
      <c r="L16" s="10">
        <f>IFERROR(K16/E16,0)</f>
        <v/>
      </c>
      <c r="M16">
        <f>YEAR(A16)</f>
        <v/>
      </c>
      <c r="N16">
        <f>"Q"&amp;ROUNDUP(MONTH(A16)/3,0)</f>
        <v/>
      </c>
      <c r="O16">
        <f>TEXT(A16,"mmm")</f>
        <v/>
      </c>
    </row>
    <row r="17">
      <c r="A17" s="13" t="n">
        <v>44927</v>
      </c>
      <c r="B17" t="inlineStr">
        <is>
          <t>Central</t>
        </is>
      </c>
      <c r="C17" t="inlineStr">
        <is>
          <t>Mobile App</t>
        </is>
      </c>
      <c r="D17" t="inlineStr">
        <is>
          <t>Home &amp; Kitchen</t>
        </is>
      </c>
      <c r="E17" t="n">
        <v>19288.85</v>
      </c>
      <c r="F17" t="n">
        <v>12837.02</v>
      </c>
      <c r="G17" t="n">
        <v>20171</v>
      </c>
      <c r="H17" t="n">
        <v>9</v>
      </c>
      <c r="I17" t="n">
        <v>8</v>
      </c>
      <c r="J17" t="n">
        <v>0</v>
      </c>
      <c r="K17">
        <f>E17-F17</f>
        <v/>
      </c>
      <c r="L17" s="10">
        <f>IFERROR(K17/E17,0)</f>
        <v/>
      </c>
      <c r="M17">
        <f>YEAR(A17)</f>
        <v/>
      </c>
      <c r="N17">
        <f>"Q"&amp;ROUNDUP(MONTH(A17)/3,0)</f>
        <v/>
      </c>
      <c r="O17">
        <f>TEXT(A17,"mmm")</f>
        <v/>
      </c>
    </row>
    <row r="18">
      <c r="A18" s="13" t="n">
        <v>44927</v>
      </c>
      <c r="B18" t="inlineStr">
        <is>
          <t>Central</t>
        </is>
      </c>
      <c r="C18" t="inlineStr">
        <is>
          <t>Mobile App</t>
        </is>
      </c>
      <c r="D18" t="inlineStr">
        <is>
          <t>Sports</t>
        </is>
      </c>
      <c r="E18" t="n">
        <v>13528.95</v>
      </c>
      <c r="F18" t="n">
        <v>8701.58</v>
      </c>
      <c r="G18" t="n">
        <v>14589</v>
      </c>
      <c r="H18" t="n">
        <v>11</v>
      </c>
      <c r="I18" t="n">
        <v>9</v>
      </c>
      <c r="J18" t="n">
        <v>1</v>
      </c>
      <c r="K18">
        <f>E18-F18</f>
        <v/>
      </c>
      <c r="L18" s="10">
        <f>IFERROR(K18/E18,0)</f>
        <v/>
      </c>
      <c r="M18">
        <f>YEAR(A18)</f>
        <v/>
      </c>
      <c r="N18">
        <f>"Q"&amp;ROUNDUP(MONTH(A18)/3,0)</f>
        <v/>
      </c>
      <c r="O18">
        <f>TEXT(A18,"mmm")</f>
        <v/>
      </c>
    </row>
    <row r="19">
      <c r="A19" s="13" t="n">
        <v>44927</v>
      </c>
      <c r="B19" t="inlineStr">
        <is>
          <t>Central</t>
        </is>
      </c>
      <c r="C19" t="inlineStr">
        <is>
          <t>Mobile App</t>
        </is>
      </c>
      <c r="D19" t="inlineStr">
        <is>
          <t>Unknown</t>
        </is>
      </c>
      <c r="E19" t="n">
        <v>27952.2</v>
      </c>
      <c r="F19" t="n">
        <v>24882.96</v>
      </c>
      <c r="G19" t="n">
        <v>31058</v>
      </c>
      <c r="H19" t="n">
        <v>2</v>
      </c>
      <c r="I19" t="n">
        <v>1</v>
      </c>
      <c r="J19" t="n">
        <v>0</v>
      </c>
      <c r="K19">
        <f>E19-F19</f>
        <v/>
      </c>
      <c r="L19" s="10">
        <f>IFERROR(K19/E19,0)</f>
        <v/>
      </c>
      <c r="M19">
        <f>YEAR(A19)</f>
        <v/>
      </c>
      <c r="N19">
        <f>"Q"&amp;ROUNDUP(MONTH(A19)/3,0)</f>
        <v/>
      </c>
      <c r="O19">
        <f>TEXT(A19,"mmm")</f>
        <v/>
      </c>
    </row>
    <row r="20">
      <c r="A20" s="13" t="n">
        <v>44927</v>
      </c>
      <c r="B20" t="inlineStr">
        <is>
          <t>Central</t>
        </is>
      </c>
      <c r="C20" t="inlineStr">
        <is>
          <t>Retail Store</t>
        </is>
      </c>
      <c r="D20" t="inlineStr">
        <is>
          <t>Electronics</t>
        </is>
      </c>
      <c r="E20" t="n">
        <v>12727.2</v>
      </c>
      <c r="F20" t="n">
        <v>12410.72</v>
      </c>
      <c r="G20" t="n">
        <v>15909</v>
      </c>
      <c r="H20" t="n">
        <v>1</v>
      </c>
      <c r="I20" t="n">
        <v>1</v>
      </c>
      <c r="J20" t="n">
        <v>0</v>
      </c>
      <c r="K20">
        <f>E20-F20</f>
        <v/>
      </c>
      <c r="L20" s="10">
        <f>IFERROR(K20/E20,0)</f>
        <v/>
      </c>
      <c r="M20">
        <f>YEAR(A20)</f>
        <v/>
      </c>
      <c r="N20">
        <f>"Q"&amp;ROUNDUP(MONTH(A20)/3,0)</f>
        <v/>
      </c>
      <c r="O20">
        <f>TEXT(A20,"mmm")</f>
        <v/>
      </c>
    </row>
    <row r="21">
      <c r="A21" s="13" t="n">
        <v>44927</v>
      </c>
      <c r="B21" t="inlineStr">
        <is>
          <t>Central</t>
        </is>
      </c>
      <c r="C21" t="inlineStr">
        <is>
          <t>Retail Store</t>
        </is>
      </c>
      <c r="D21" t="inlineStr">
        <is>
          <t>Fashion</t>
        </is>
      </c>
      <c r="E21" t="n">
        <v>1821.1</v>
      </c>
      <c r="F21" t="n">
        <v>990</v>
      </c>
      <c r="G21" t="n">
        <v>1898</v>
      </c>
      <c r="H21" t="n">
        <v>2</v>
      </c>
      <c r="I21" t="n">
        <v>2</v>
      </c>
      <c r="J21" t="n">
        <v>1</v>
      </c>
      <c r="K21">
        <f>E21-F21</f>
        <v/>
      </c>
      <c r="L21" s="10">
        <f>IFERROR(K21/E21,0)</f>
        <v/>
      </c>
      <c r="M21">
        <f>YEAR(A21)</f>
        <v/>
      </c>
      <c r="N21">
        <f>"Q"&amp;ROUNDUP(MONTH(A21)/3,0)</f>
        <v/>
      </c>
      <c r="O21">
        <f>TEXT(A21,"mmm")</f>
        <v/>
      </c>
    </row>
    <row r="22">
      <c r="A22" s="13" t="n">
        <v>44927</v>
      </c>
      <c r="B22" t="inlineStr">
        <is>
          <t>Central</t>
        </is>
      </c>
      <c r="C22" t="inlineStr">
        <is>
          <t>Retail Store</t>
        </is>
      </c>
      <c r="D22" t="inlineStr">
        <is>
          <t>Grocery</t>
        </is>
      </c>
      <c r="E22" t="n">
        <v>1230.25</v>
      </c>
      <c r="F22" t="n">
        <v>981.3200000000001</v>
      </c>
      <c r="G22" t="n">
        <v>1295</v>
      </c>
      <c r="H22" t="n">
        <v>5</v>
      </c>
      <c r="I22" t="n">
        <v>2</v>
      </c>
      <c r="J22" t="n">
        <v>0</v>
      </c>
      <c r="K22">
        <f>E22-F22</f>
        <v/>
      </c>
      <c r="L22" s="10">
        <f>IFERROR(K22/E22,0)</f>
        <v/>
      </c>
      <c r="M22">
        <f>YEAR(A22)</f>
        <v/>
      </c>
      <c r="N22">
        <f>"Q"&amp;ROUNDUP(MONTH(A22)/3,0)</f>
        <v/>
      </c>
      <c r="O22">
        <f>TEXT(A22,"mmm")</f>
        <v/>
      </c>
    </row>
    <row r="23">
      <c r="A23" s="13" t="n">
        <v>44927</v>
      </c>
      <c r="B23" t="inlineStr">
        <is>
          <t>Central</t>
        </is>
      </c>
      <c r="C23" t="inlineStr">
        <is>
          <t>Retail Store</t>
        </is>
      </c>
      <c r="D23" t="inlineStr">
        <is>
          <t>Home &amp; Kitchen</t>
        </is>
      </c>
      <c r="E23" t="n">
        <v>3111.2</v>
      </c>
      <c r="F23" t="n">
        <v>2136.85</v>
      </c>
      <c r="G23" t="n">
        <v>3347</v>
      </c>
      <c r="H23" t="n">
        <v>3</v>
      </c>
      <c r="I23" t="n">
        <v>3</v>
      </c>
      <c r="J23" t="n">
        <v>0</v>
      </c>
      <c r="K23">
        <f>E23-F23</f>
        <v/>
      </c>
      <c r="L23" s="10">
        <f>IFERROR(K23/E23,0)</f>
        <v/>
      </c>
      <c r="M23">
        <f>YEAR(A23)</f>
        <v/>
      </c>
      <c r="N23">
        <f>"Q"&amp;ROUNDUP(MONTH(A23)/3,0)</f>
        <v/>
      </c>
      <c r="O23">
        <f>TEXT(A23,"mmm")</f>
        <v/>
      </c>
    </row>
    <row r="24">
      <c r="A24" s="13" t="n">
        <v>44927</v>
      </c>
      <c r="B24" t="inlineStr">
        <is>
          <t>Central</t>
        </is>
      </c>
      <c r="C24" t="inlineStr">
        <is>
          <t>Unknown</t>
        </is>
      </c>
      <c r="D24" t="inlineStr">
        <is>
          <t>Electronics</t>
        </is>
      </c>
      <c r="E24" t="n">
        <v>2060.55</v>
      </c>
      <c r="F24" t="n">
        <v>1701.18</v>
      </c>
      <c r="G24" t="n">
        <v>2169</v>
      </c>
      <c r="H24" t="n">
        <v>1</v>
      </c>
      <c r="I24" t="n">
        <v>1</v>
      </c>
      <c r="J24" t="n">
        <v>0</v>
      </c>
      <c r="K24">
        <f>E24-F24</f>
        <v/>
      </c>
      <c r="L24" s="10">
        <f>IFERROR(K24/E24,0)</f>
        <v/>
      </c>
      <c r="M24">
        <f>YEAR(A24)</f>
        <v/>
      </c>
      <c r="N24">
        <f>"Q"&amp;ROUNDUP(MONTH(A24)/3,0)</f>
        <v/>
      </c>
      <c r="O24">
        <f>TEXT(A24,"mmm")</f>
        <v/>
      </c>
    </row>
    <row r="25">
      <c r="A25" s="13" t="n">
        <v>44927</v>
      </c>
      <c r="B25" t="inlineStr">
        <is>
          <t>Central</t>
        </is>
      </c>
      <c r="C25" t="inlineStr">
        <is>
          <t>Unknown</t>
        </is>
      </c>
      <c r="D25" t="inlineStr">
        <is>
          <t>Home &amp; Kitchen</t>
        </is>
      </c>
      <c r="E25" t="n">
        <v>2818</v>
      </c>
      <c r="F25" t="n">
        <v>1828.88</v>
      </c>
      <c r="G25" t="n">
        <v>2818</v>
      </c>
      <c r="H25" t="n">
        <v>2</v>
      </c>
      <c r="I25" t="n">
        <v>1</v>
      </c>
      <c r="J25" t="n">
        <v>0</v>
      </c>
      <c r="K25">
        <f>E25-F25</f>
        <v/>
      </c>
      <c r="L25" s="10">
        <f>IFERROR(K25/E25,0)</f>
        <v/>
      </c>
      <c r="M25">
        <f>YEAR(A25)</f>
        <v/>
      </c>
      <c r="N25">
        <f>"Q"&amp;ROUNDUP(MONTH(A25)/3,0)</f>
        <v/>
      </c>
      <c r="O25">
        <f>TEXT(A25,"mmm")</f>
        <v/>
      </c>
    </row>
    <row r="26">
      <c r="A26" s="13" t="n">
        <v>44927</v>
      </c>
      <c r="B26" t="inlineStr">
        <is>
          <t>Central</t>
        </is>
      </c>
      <c r="C26" t="inlineStr">
        <is>
          <t>Unknown</t>
        </is>
      </c>
      <c r="D26" t="inlineStr">
        <is>
          <t>Sports</t>
        </is>
      </c>
      <c r="E26" t="n">
        <v>656.1</v>
      </c>
      <c r="F26" t="n">
        <v>406.72</v>
      </c>
      <c r="G26" t="n">
        <v>729</v>
      </c>
      <c r="H26" t="n">
        <v>1</v>
      </c>
      <c r="I26" t="n">
        <v>1</v>
      </c>
      <c r="J26" t="n">
        <v>0</v>
      </c>
      <c r="K26">
        <f>E26-F26</f>
        <v/>
      </c>
      <c r="L26" s="10">
        <f>IFERROR(K26/E26,0)</f>
        <v/>
      </c>
      <c r="M26">
        <f>YEAR(A26)</f>
        <v/>
      </c>
      <c r="N26">
        <f>"Q"&amp;ROUNDUP(MONTH(A26)/3,0)</f>
        <v/>
      </c>
      <c r="O26">
        <f>TEXT(A26,"mmm")</f>
        <v/>
      </c>
    </row>
    <row r="27">
      <c r="A27" s="13" t="n">
        <v>44927</v>
      </c>
      <c r="B27" t="inlineStr">
        <is>
          <t>Central</t>
        </is>
      </c>
      <c r="C27" t="inlineStr">
        <is>
          <t>Website</t>
        </is>
      </c>
      <c r="D27" t="inlineStr">
        <is>
          <t>Beauty</t>
        </is>
      </c>
      <c r="E27" t="n">
        <v>538.65</v>
      </c>
      <c r="F27" t="n">
        <v>287.27</v>
      </c>
      <c r="G27" t="n">
        <v>578</v>
      </c>
      <c r="H27" t="n">
        <v>2</v>
      </c>
      <c r="I27" t="n">
        <v>2</v>
      </c>
      <c r="J27" t="n">
        <v>0</v>
      </c>
      <c r="K27">
        <f>E27-F27</f>
        <v/>
      </c>
      <c r="L27" s="10">
        <f>IFERROR(K27/E27,0)</f>
        <v/>
      </c>
      <c r="M27">
        <f>YEAR(A27)</f>
        <v/>
      </c>
      <c r="N27">
        <f>"Q"&amp;ROUNDUP(MONTH(A27)/3,0)</f>
        <v/>
      </c>
      <c r="O27">
        <f>TEXT(A27,"mmm")</f>
        <v/>
      </c>
    </row>
    <row r="28">
      <c r="A28" s="13" t="n">
        <v>44927</v>
      </c>
      <c r="B28" t="inlineStr">
        <is>
          <t>Central</t>
        </is>
      </c>
      <c r="C28" t="inlineStr">
        <is>
          <t>Website</t>
        </is>
      </c>
      <c r="D28" t="inlineStr">
        <is>
          <t>Electronics</t>
        </is>
      </c>
      <c r="E28" t="n">
        <v>47299.55</v>
      </c>
      <c r="F28" t="n">
        <v>43966.98</v>
      </c>
      <c r="G28" t="n">
        <v>53355</v>
      </c>
      <c r="H28" t="n">
        <v>5</v>
      </c>
      <c r="I28" t="n">
        <v>5</v>
      </c>
      <c r="J28" t="n">
        <v>0</v>
      </c>
      <c r="K28">
        <f>E28-F28</f>
        <v/>
      </c>
      <c r="L28" s="10">
        <f>IFERROR(K28/E28,0)</f>
        <v/>
      </c>
      <c r="M28">
        <f>YEAR(A28)</f>
        <v/>
      </c>
      <c r="N28">
        <f>"Q"&amp;ROUNDUP(MONTH(A28)/3,0)</f>
        <v/>
      </c>
      <c r="O28">
        <f>TEXT(A28,"mmm")</f>
        <v/>
      </c>
    </row>
    <row r="29">
      <c r="A29" s="13" t="n">
        <v>44927</v>
      </c>
      <c r="B29" t="inlineStr">
        <is>
          <t>Central</t>
        </is>
      </c>
      <c r="C29" t="inlineStr">
        <is>
          <t>Website</t>
        </is>
      </c>
      <c r="D29" t="inlineStr">
        <is>
          <t>Fashion</t>
        </is>
      </c>
      <c r="E29" t="n">
        <v>7831.35</v>
      </c>
      <c r="F29" t="n">
        <v>4013.28</v>
      </c>
      <c r="G29" t="n">
        <v>8162</v>
      </c>
      <c r="H29" t="n">
        <v>8</v>
      </c>
      <c r="I29" t="n">
        <v>8</v>
      </c>
      <c r="J29" t="n">
        <v>2</v>
      </c>
      <c r="K29">
        <f>E29-F29</f>
        <v/>
      </c>
      <c r="L29" s="10">
        <f>IFERROR(K29/E29,0)</f>
        <v/>
      </c>
      <c r="M29">
        <f>YEAR(A29)</f>
        <v/>
      </c>
      <c r="N29">
        <f>"Q"&amp;ROUNDUP(MONTH(A29)/3,0)</f>
        <v/>
      </c>
      <c r="O29">
        <f>TEXT(A29,"mmm")</f>
        <v/>
      </c>
    </row>
    <row r="30">
      <c r="A30" s="13" t="n">
        <v>44927</v>
      </c>
      <c r="B30" t="inlineStr">
        <is>
          <t>Central</t>
        </is>
      </c>
      <c r="C30" t="inlineStr">
        <is>
          <t>Website</t>
        </is>
      </c>
      <c r="D30" t="inlineStr">
        <is>
          <t>Grocery</t>
        </is>
      </c>
      <c r="E30" t="n">
        <v>7855.25</v>
      </c>
      <c r="F30" t="n">
        <v>6815.61</v>
      </c>
      <c r="G30" t="n">
        <v>8689</v>
      </c>
      <c r="H30" t="n">
        <v>21</v>
      </c>
      <c r="I30" t="n">
        <v>7</v>
      </c>
      <c r="J30" t="n">
        <v>0</v>
      </c>
      <c r="K30">
        <f>E30-F30</f>
        <v/>
      </c>
      <c r="L30" s="10">
        <f>IFERROR(K30/E30,0)</f>
        <v/>
      </c>
      <c r="M30">
        <f>YEAR(A30)</f>
        <v/>
      </c>
      <c r="N30">
        <f>"Q"&amp;ROUNDUP(MONTH(A30)/3,0)</f>
        <v/>
      </c>
      <c r="O30">
        <f>TEXT(A30,"mmm")</f>
        <v/>
      </c>
    </row>
    <row r="31">
      <c r="A31" s="13" t="n">
        <v>44927</v>
      </c>
      <c r="B31" t="inlineStr">
        <is>
          <t>Central</t>
        </is>
      </c>
      <c r="C31" t="inlineStr">
        <is>
          <t>Website</t>
        </is>
      </c>
      <c r="D31" t="inlineStr">
        <is>
          <t>Home &amp; Kitchen</t>
        </is>
      </c>
      <c r="E31" t="n">
        <v>16220.75</v>
      </c>
      <c r="F31" t="n">
        <v>10884.99</v>
      </c>
      <c r="G31" t="n">
        <v>17094</v>
      </c>
      <c r="H31" t="n">
        <v>6</v>
      </c>
      <c r="I31" t="n">
        <v>4</v>
      </c>
      <c r="J31" t="n">
        <v>0</v>
      </c>
      <c r="K31">
        <f>E31-F31</f>
        <v/>
      </c>
      <c r="L31" s="10">
        <f>IFERROR(K31/E31,0)</f>
        <v/>
      </c>
      <c r="M31">
        <f>YEAR(A31)</f>
        <v/>
      </c>
      <c r="N31">
        <f>"Q"&amp;ROUNDUP(MONTH(A31)/3,0)</f>
        <v/>
      </c>
      <c r="O31">
        <f>TEXT(A31,"mmm")</f>
        <v/>
      </c>
    </row>
    <row r="32">
      <c r="A32" s="13" t="n">
        <v>44927</v>
      </c>
      <c r="B32" t="inlineStr">
        <is>
          <t>Central</t>
        </is>
      </c>
      <c r="C32" t="inlineStr">
        <is>
          <t>Website</t>
        </is>
      </c>
      <c r="D32" t="inlineStr">
        <is>
          <t>Sports</t>
        </is>
      </c>
      <c r="E32" t="n">
        <v>2750.65</v>
      </c>
      <c r="F32" t="n">
        <v>1785.64</v>
      </c>
      <c r="G32" t="n">
        <v>2917</v>
      </c>
      <c r="H32" t="n">
        <v>3</v>
      </c>
      <c r="I32" t="n">
        <v>3</v>
      </c>
      <c r="J32" t="n">
        <v>0</v>
      </c>
      <c r="K32">
        <f>E32-F32</f>
        <v/>
      </c>
      <c r="L32" s="10">
        <f>IFERROR(K32/E32,0)</f>
        <v/>
      </c>
      <c r="M32">
        <f>YEAR(A32)</f>
        <v/>
      </c>
      <c r="N32">
        <f>"Q"&amp;ROUNDUP(MONTH(A32)/3,0)</f>
        <v/>
      </c>
      <c r="O32">
        <f>TEXT(A32,"mmm")</f>
        <v/>
      </c>
    </row>
    <row r="33">
      <c r="A33" s="13" t="n">
        <v>44927</v>
      </c>
      <c r="B33" t="inlineStr">
        <is>
          <t>East</t>
        </is>
      </c>
      <c r="C33" t="inlineStr">
        <is>
          <t>Marketplace</t>
        </is>
      </c>
      <c r="D33" t="inlineStr">
        <is>
          <t>Beauty</t>
        </is>
      </c>
      <c r="E33" t="n">
        <v>4036.3</v>
      </c>
      <c r="F33" t="n">
        <v>2502.4</v>
      </c>
      <c r="G33" t="n">
        <v>4630</v>
      </c>
      <c r="H33" t="n">
        <v>10</v>
      </c>
      <c r="I33" t="n">
        <v>8</v>
      </c>
      <c r="J33" t="n">
        <v>0</v>
      </c>
      <c r="K33">
        <f>E33-F33</f>
        <v/>
      </c>
      <c r="L33" s="10">
        <f>IFERROR(K33/E33,0)</f>
        <v/>
      </c>
      <c r="M33">
        <f>YEAR(A33)</f>
        <v/>
      </c>
      <c r="N33">
        <f>"Q"&amp;ROUNDUP(MONTH(A33)/3,0)</f>
        <v/>
      </c>
      <c r="O33">
        <f>TEXT(A33,"mmm")</f>
        <v/>
      </c>
    </row>
    <row r="34">
      <c r="A34" s="13" t="n">
        <v>44927</v>
      </c>
      <c r="B34" t="inlineStr">
        <is>
          <t>East</t>
        </is>
      </c>
      <c r="C34" t="inlineStr">
        <is>
          <t>Marketplace</t>
        </is>
      </c>
      <c r="D34" t="inlineStr">
        <is>
          <t>Books</t>
        </is>
      </c>
      <c r="E34" t="n">
        <v>6716.25</v>
      </c>
      <c r="F34" t="n">
        <v>5019.97</v>
      </c>
      <c r="G34" t="n">
        <v>7443</v>
      </c>
      <c r="H34" t="n">
        <v>17</v>
      </c>
      <c r="I34" t="n">
        <v>14</v>
      </c>
      <c r="J34" t="n">
        <v>0</v>
      </c>
      <c r="K34">
        <f>E34-F34</f>
        <v/>
      </c>
      <c r="L34" s="10">
        <f>IFERROR(K34/E34,0)</f>
        <v/>
      </c>
      <c r="M34">
        <f>YEAR(A34)</f>
        <v/>
      </c>
      <c r="N34">
        <f>"Q"&amp;ROUNDUP(MONTH(A34)/3,0)</f>
        <v/>
      </c>
      <c r="O34">
        <f>TEXT(A34,"mmm")</f>
        <v/>
      </c>
    </row>
    <row r="35">
      <c r="A35" s="13" t="n">
        <v>44927</v>
      </c>
      <c r="B35" t="inlineStr">
        <is>
          <t>East</t>
        </is>
      </c>
      <c r="C35" t="inlineStr">
        <is>
          <t>Marketplace</t>
        </is>
      </c>
      <c r="D35" t="inlineStr">
        <is>
          <t>Electronics</t>
        </is>
      </c>
      <c r="E35" t="n">
        <v>219227.2</v>
      </c>
      <c r="F35" t="n">
        <v>191856.58</v>
      </c>
      <c r="G35" t="n">
        <v>233876</v>
      </c>
      <c r="H35" t="n">
        <v>24</v>
      </c>
      <c r="I35" t="n">
        <v>20</v>
      </c>
      <c r="J35" t="n">
        <v>3</v>
      </c>
      <c r="K35">
        <f>E35-F35</f>
        <v/>
      </c>
      <c r="L35" s="10">
        <f>IFERROR(K35/E35,0)</f>
        <v/>
      </c>
      <c r="M35">
        <f>YEAR(A35)</f>
        <v/>
      </c>
      <c r="N35">
        <f>"Q"&amp;ROUNDUP(MONTH(A35)/3,0)</f>
        <v/>
      </c>
      <c r="O35">
        <f>TEXT(A35,"mmm")</f>
        <v/>
      </c>
    </row>
    <row r="36">
      <c r="A36" s="13" t="n">
        <v>44927</v>
      </c>
      <c r="B36" t="inlineStr">
        <is>
          <t>East</t>
        </is>
      </c>
      <c r="C36" t="inlineStr">
        <is>
          <t>Marketplace</t>
        </is>
      </c>
      <c r="D36" t="inlineStr">
        <is>
          <t>Fashion</t>
        </is>
      </c>
      <c r="E36" t="n">
        <v>37195.05</v>
      </c>
      <c r="F36" t="n">
        <v>20870.13</v>
      </c>
      <c r="G36" t="n">
        <v>41751</v>
      </c>
      <c r="H36" t="n">
        <v>29</v>
      </c>
      <c r="I36" t="n">
        <v>24</v>
      </c>
      <c r="J36" t="n">
        <v>5</v>
      </c>
      <c r="K36">
        <f>E36-F36</f>
        <v/>
      </c>
      <c r="L36" s="10">
        <f>IFERROR(K36/E36,0)</f>
        <v/>
      </c>
      <c r="M36">
        <f>YEAR(A36)</f>
        <v/>
      </c>
      <c r="N36">
        <f>"Q"&amp;ROUNDUP(MONTH(A36)/3,0)</f>
        <v/>
      </c>
      <c r="O36">
        <f>TEXT(A36,"mmm")</f>
        <v/>
      </c>
    </row>
    <row r="37">
      <c r="A37" s="13" t="n">
        <v>44927</v>
      </c>
      <c r="B37" t="inlineStr">
        <is>
          <t>East</t>
        </is>
      </c>
      <c r="C37" t="inlineStr">
        <is>
          <t>Marketplace</t>
        </is>
      </c>
      <c r="D37" t="inlineStr">
        <is>
          <t>Grocery</t>
        </is>
      </c>
      <c r="E37" t="n">
        <v>13072.25</v>
      </c>
      <c r="F37" t="n">
        <v>11164.09</v>
      </c>
      <c r="G37" t="n">
        <v>14514</v>
      </c>
      <c r="H37" t="n">
        <v>36</v>
      </c>
      <c r="I37" t="n">
        <v>15</v>
      </c>
      <c r="J37" t="n">
        <v>0</v>
      </c>
      <c r="K37">
        <f>E37-F37</f>
        <v/>
      </c>
      <c r="L37" s="10">
        <f>IFERROR(K37/E37,0)</f>
        <v/>
      </c>
      <c r="M37">
        <f>YEAR(A37)</f>
        <v/>
      </c>
      <c r="N37">
        <f>"Q"&amp;ROUNDUP(MONTH(A37)/3,0)</f>
        <v/>
      </c>
      <c r="O37">
        <f>TEXT(A37,"mmm")</f>
        <v/>
      </c>
    </row>
    <row r="38">
      <c r="A38" s="13" t="n">
        <v>44927</v>
      </c>
      <c r="B38" t="inlineStr">
        <is>
          <t>East</t>
        </is>
      </c>
      <c r="C38" t="inlineStr">
        <is>
          <t>Marketplace</t>
        </is>
      </c>
      <c r="D38" t="inlineStr">
        <is>
          <t>Home &amp; Kitchen</t>
        </is>
      </c>
      <c r="E38" t="n">
        <v>33760.05</v>
      </c>
      <c r="F38" t="n">
        <v>24559.51</v>
      </c>
      <c r="G38" t="n">
        <v>38343</v>
      </c>
      <c r="H38" t="n">
        <v>17</v>
      </c>
      <c r="I38" t="n">
        <v>13</v>
      </c>
      <c r="J38" t="n">
        <v>1</v>
      </c>
      <c r="K38">
        <f>E38-F38</f>
        <v/>
      </c>
      <c r="L38" s="10">
        <f>IFERROR(K38/E38,0)</f>
        <v/>
      </c>
      <c r="M38">
        <f>YEAR(A38)</f>
        <v/>
      </c>
      <c r="N38">
        <f>"Q"&amp;ROUNDUP(MONTH(A38)/3,0)</f>
        <v/>
      </c>
      <c r="O38">
        <f>TEXT(A38,"mmm")</f>
        <v/>
      </c>
    </row>
    <row r="39">
      <c r="A39" s="13" t="n">
        <v>44927</v>
      </c>
      <c r="B39" t="inlineStr">
        <is>
          <t>East</t>
        </is>
      </c>
      <c r="C39" t="inlineStr">
        <is>
          <t>Marketplace</t>
        </is>
      </c>
      <c r="D39" t="inlineStr">
        <is>
          <t>Sports</t>
        </is>
      </c>
      <c r="E39" t="n">
        <v>13872.45</v>
      </c>
      <c r="F39" t="n">
        <v>9381.42</v>
      </c>
      <c r="G39" t="n">
        <v>15639</v>
      </c>
      <c r="H39" t="n">
        <v>11</v>
      </c>
      <c r="I39" t="n">
        <v>10</v>
      </c>
      <c r="J39" t="n">
        <v>1</v>
      </c>
      <c r="K39">
        <f>E39-F39</f>
        <v/>
      </c>
      <c r="L39" s="10">
        <f>IFERROR(K39/E39,0)</f>
        <v/>
      </c>
      <c r="M39">
        <f>YEAR(A39)</f>
        <v/>
      </c>
      <c r="N39">
        <f>"Q"&amp;ROUNDUP(MONTH(A39)/3,0)</f>
        <v/>
      </c>
      <c r="O39">
        <f>TEXT(A39,"mmm")</f>
        <v/>
      </c>
    </row>
    <row r="40">
      <c r="A40" s="13" t="n">
        <v>44927</v>
      </c>
      <c r="B40" t="inlineStr">
        <is>
          <t>East</t>
        </is>
      </c>
      <c r="C40" t="inlineStr">
        <is>
          <t>Mobile App</t>
        </is>
      </c>
      <c r="D40" t="inlineStr">
        <is>
          <t>Beauty</t>
        </is>
      </c>
      <c r="E40" t="n">
        <v>5214.2</v>
      </c>
      <c r="F40" t="n">
        <v>2923.91</v>
      </c>
      <c r="G40" t="n">
        <v>5660</v>
      </c>
      <c r="H40" t="n">
        <v>10</v>
      </c>
      <c r="I40" t="n">
        <v>9</v>
      </c>
      <c r="J40" t="n">
        <v>0</v>
      </c>
      <c r="K40">
        <f>E40-F40</f>
        <v/>
      </c>
      <c r="L40" s="10">
        <f>IFERROR(K40/E40,0)</f>
        <v/>
      </c>
      <c r="M40">
        <f>YEAR(A40)</f>
        <v/>
      </c>
      <c r="N40">
        <f>"Q"&amp;ROUNDUP(MONTH(A40)/3,0)</f>
        <v/>
      </c>
      <c r="O40">
        <f>TEXT(A40,"mmm")</f>
        <v/>
      </c>
    </row>
    <row r="41">
      <c r="A41" s="13" t="n">
        <v>44927</v>
      </c>
      <c r="B41" t="inlineStr">
        <is>
          <t>East</t>
        </is>
      </c>
      <c r="C41" t="inlineStr">
        <is>
          <t>Mobile App</t>
        </is>
      </c>
      <c r="D41" t="inlineStr">
        <is>
          <t>Books</t>
        </is>
      </c>
      <c r="E41" t="n">
        <v>1269.85</v>
      </c>
      <c r="F41" t="n">
        <v>921.62</v>
      </c>
      <c r="G41" t="n">
        <v>1396</v>
      </c>
      <c r="H41" t="n">
        <v>4</v>
      </c>
      <c r="I41" t="n">
        <v>4</v>
      </c>
      <c r="J41" t="n">
        <v>0</v>
      </c>
      <c r="K41">
        <f>E41-F41</f>
        <v/>
      </c>
      <c r="L41" s="10">
        <f>IFERROR(K41/E41,0)</f>
        <v/>
      </c>
      <c r="M41">
        <f>YEAR(A41)</f>
        <v/>
      </c>
      <c r="N41">
        <f>"Q"&amp;ROUNDUP(MONTH(A41)/3,0)</f>
        <v/>
      </c>
      <c r="O41">
        <f>TEXT(A41,"mmm")</f>
        <v/>
      </c>
    </row>
    <row r="42">
      <c r="A42" s="13" t="n">
        <v>44927</v>
      </c>
      <c r="B42" t="inlineStr">
        <is>
          <t>East</t>
        </is>
      </c>
      <c r="C42" t="inlineStr">
        <is>
          <t>Mobile App</t>
        </is>
      </c>
      <c r="D42" t="inlineStr">
        <is>
          <t>Electronics</t>
        </is>
      </c>
      <c r="E42" t="n">
        <v>445549.1</v>
      </c>
      <c r="F42" t="n">
        <v>403710.72</v>
      </c>
      <c r="G42" t="n">
        <v>485249</v>
      </c>
      <c r="H42" t="n">
        <v>31</v>
      </c>
      <c r="I42" t="n">
        <v>23</v>
      </c>
      <c r="J42" t="n">
        <v>2</v>
      </c>
      <c r="K42">
        <f>E42-F42</f>
        <v/>
      </c>
      <c r="L42" s="10">
        <f>IFERROR(K42/E42,0)</f>
        <v/>
      </c>
      <c r="M42">
        <f>YEAR(A42)</f>
        <v/>
      </c>
      <c r="N42">
        <f>"Q"&amp;ROUNDUP(MONTH(A42)/3,0)</f>
        <v/>
      </c>
      <c r="O42">
        <f>TEXT(A42,"mmm")</f>
        <v/>
      </c>
    </row>
    <row r="43">
      <c r="A43" s="13" t="n">
        <v>44927</v>
      </c>
      <c r="B43" t="inlineStr">
        <is>
          <t>East</t>
        </is>
      </c>
      <c r="C43" t="inlineStr">
        <is>
          <t>Mobile App</t>
        </is>
      </c>
      <c r="D43" t="inlineStr">
        <is>
          <t>Fashion</t>
        </is>
      </c>
      <c r="E43" t="n">
        <v>29508.7</v>
      </c>
      <c r="F43" t="n">
        <v>15541.02</v>
      </c>
      <c r="G43" t="n">
        <v>33228</v>
      </c>
      <c r="H43" t="n">
        <v>22</v>
      </c>
      <c r="I43" t="n">
        <v>18</v>
      </c>
      <c r="J43" t="n">
        <v>3</v>
      </c>
      <c r="K43">
        <f>E43-F43</f>
        <v/>
      </c>
      <c r="L43" s="10">
        <f>IFERROR(K43/E43,0)</f>
        <v/>
      </c>
      <c r="M43">
        <f>YEAR(A43)</f>
        <v/>
      </c>
      <c r="N43">
        <f>"Q"&amp;ROUNDUP(MONTH(A43)/3,0)</f>
        <v/>
      </c>
      <c r="O43">
        <f>TEXT(A43,"mmm")</f>
        <v/>
      </c>
    </row>
    <row r="44">
      <c r="A44" s="13" t="n">
        <v>44927</v>
      </c>
      <c r="B44" t="inlineStr">
        <is>
          <t>East</t>
        </is>
      </c>
      <c r="C44" t="inlineStr">
        <is>
          <t>Mobile App</t>
        </is>
      </c>
      <c r="D44" t="inlineStr">
        <is>
          <t>Grocery</t>
        </is>
      </c>
      <c r="E44" t="n">
        <v>13398.9</v>
      </c>
      <c r="F44" t="n">
        <v>11349.42</v>
      </c>
      <c r="G44" t="n">
        <v>14502</v>
      </c>
      <c r="H44" t="n">
        <v>38</v>
      </c>
      <c r="I44" t="n">
        <v>15</v>
      </c>
      <c r="J44" t="n">
        <v>2</v>
      </c>
      <c r="K44">
        <f>E44-F44</f>
        <v/>
      </c>
      <c r="L44" s="10">
        <f>IFERROR(K44/E44,0)</f>
        <v/>
      </c>
      <c r="M44">
        <f>YEAR(A44)</f>
        <v/>
      </c>
      <c r="N44">
        <f>"Q"&amp;ROUNDUP(MONTH(A44)/3,0)</f>
        <v/>
      </c>
      <c r="O44">
        <f>TEXT(A44,"mmm")</f>
        <v/>
      </c>
    </row>
    <row r="45">
      <c r="A45" s="13" t="n">
        <v>44927</v>
      </c>
      <c r="B45" t="inlineStr">
        <is>
          <t>East</t>
        </is>
      </c>
      <c r="C45" t="inlineStr">
        <is>
          <t>Mobile App</t>
        </is>
      </c>
      <c r="D45" t="inlineStr">
        <is>
          <t>Home &amp; Kitchen</t>
        </is>
      </c>
      <c r="E45" t="n">
        <v>20723.8</v>
      </c>
      <c r="F45" t="n">
        <v>14059.13</v>
      </c>
      <c r="G45" t="n">
        <v>22308</v>
      </c>
      <c r="H45" t="n">
        <v>12</v>
      </c>
      <c r="I45" t="n">
        <v>11</v>
      </c>
      <c r="J45" t="n">
        <v>1</v>
      </c>
      <c r="K45">
        <f>E45-F45</f>
        <v/>
      </c>
      <c r="L45" s="10">
        <f>IFERROR(K45/E45,0)</f>
        <v/>
      </c>
      <c r="M45">
        <f>YEAR(A45)</f>
        <v/>
      </c>
      <c r="N45">
        <f>"Q"&amp;ROUNDUP(MONTH(A45)/3,0)</f>
        <v/>
      </c>
      <c r="O45">
        <f>TEXT(A45,"mmm")</f>
        <v/>
      </c>
    </row>
    <row r="46">
      <c r="A46" s="13" t="n">
        <v>44927</v>
      </c>
      <c r="B46" t="inlineStr">
        <is>
          <t>East</t>
        </is>
      </c>
      <c r="C46" t="inlineStr">
        <is>
          <t>Mobile App</t>
        </is>
      </c>
      <c r="D46" t="inlineStr">
        <is>
          <t>Sports</t>
        </is>
      </c>
      <c r="E46" t="n">
        <v>19423.35</v>
      </c>
      <c r="F46" t="n">
        <v>12744.74</v>
      </c>
      <c r="G46" t="n">
        <v>21108</v>
      </c>
      <c r="H46" t="n">
        <v>12</v>
      </c>
      <c r="I46" t="n">
        <v>11</v>
      </c>
      <c r="J46" t="n">
        <v>0</v>
      </c>
      <c r="K46">
        <f>E46-F46</f>
        <v/>
      </c>
      <c r="L46" s="10">
        <f>IFERROR(K46/E46,0)</f>
        <v/>
      </c>
      <c r="M46">
        <f>YEAR(A46)</f>
        <v/>
      </c>
      <c r="N46">
        <f>"Q"&amp;ROUNDUP(MONTH(A46)/3,0)</f>
        <v/>
      </c>
      <c r="O46">
        <f>TEXT(A46,"mmm")</f>
        <v/>
      </c>
    </row>
    <row r="47">
      <c r="A47" s="13" t="n">
        <v>44927</v>
      </c>
      <c r="B47" t="inlineStr">
        <is>
          <t>East</t>
        </is>
      </c>
      <c r="C47" t="inlineStr">
        <is>
          <t>Mobile App</t>
        </is>
      </c>
      <c r="D47" t="inlineStr">
        <is>
          <t>Unknown</t>
        </is>
      </c>
      <c r="E47" t="n">
        <v>2628.25</v>
      </c>
      <c r="F47" t="n">
        <v>1884.22</v>
      </c>
      <c r="G47" t="n">
        <v>3038</v>
      </c>
      <c r="H47" t="n">
        <v>2</v>
      </c>
      <c r="I47" t="n">
        <v>2</v>
      </c>
      <c r="J47" t="n">
        <v>0</v>
      </c>
      <c r="K47">
        <f>E47-F47</f>
        <v/>
      </c>
      <c r="L47" s="10">
        <f>IFERROR(K47/E47,0)</f>
        <v/>
      </c>
      <c r="M47">
        <f>YEAR(A47)</f>
        <v/>
      </c>
      <c r="N47">
        <f>"Q"&amp;ROUNDUP(MONTH(A47)/3,0)</f>
        <v/>
      </c>
      <c r="O47">
        <f>TEXT(A47,"mmm")</f>
        <v/>
      </c>
    </row>
    <row r="48">
      <c r="A48" s="13" t="n">
        <v>44927</v>
      </c>
      <c r="B48" t="inlineStr">
        <is>
          <t>East</t>
        </is>
      </c>
      <c r="C48" t="inlineStr">
        <is>
          <t>Retail Store</t>
        </is>
      </c>
      <c r="D48" t="inlineStr">
        <is>
          <t>Beauty</t>
        </is>
      </c>
      <c r="E48" t="n">
        <v>3168.3</v>
      </c>
      <c r="F48" t="n">
        <v>1807.44</v>
      </c>
      <c r="G48" t="n">
        <v>3354</v>
      </c>
      <c r="H48" t="n">
        <v>6</v>
      </c>
      <c r="I48" t="n">
        <v>5</v>
      </c>
      <c r="J48" t="n">
        <v>1</v>
      </c>
      <c r="K48">
        <f>E48-F48</f>
        <v/>
      </c>
      <c r="L48" s="10">
        <f>IFERROR(K48/E48,0)</f>
        <v/>
      </c>
      <c r="M48">
        <f>YEAR(A48)</f>
        <v/>
      </c>
      <c r="N48">
        <f>"Q"&amp;ROUNDUP(MONTH(A48)/3,0)</f>
        <v/>
      </c>
      <c r="O48">
        <f>TEXT(A48,"mmm")</f>
        <v/>
      </c>
    </row>
    <row r="49">
      <c r="A49" s="13" t="n">
        <v>44927</v>
      </c>
      <c r="B49" t="inlineStr">
        <is>
          <t>East</t>
        </is>
      </c>
      <c r="C49" t="inlineStr">
        <is>
          <t>Retail Store</t>
        </is>
      </c>
      <c r="D49" t="inlineStr">
        <is>
          <t>Books</t>
        </is>
      </c>
      <c r="E49" t="n">
        <v>1446.65</v>
      </c>
      <c r="F49" t="n">
        <v>967.42</v>
      </c>
      <c r="G49" t="n">
        <v>1496</v>
      </c>
      <c r="H49" t="n">
        <v>4</v>
      </c>
      <c r="I49" t="n">
        <v>4</v>
      </c>
      <c r="J49" t="n">
        <v>0</v>
      </c>
      <c r="K49">
        <f>E49-F49</f>
        <v/>
      </c>
      <c r="L49" s="10">
        <f>IFERROR(K49/E49,0)</f>
        <v/>
      </c>
      <c r="M49">
        <f>YEAR(A49)</f>
        <v/>
      </c>
      <c r="N49">
        <f>"Q"&amp;ROUNDUP(MONTH(A49)/3,0)</f>
        <v/>
      </c>
      <c r="O49">
        <f>TEXT(A49,"mmm")</f>
        <v/>
      </c>
    </row>
    <row r="50">
      <c r="A50" s="13" t="n">
        <v>44927</v>
      </c>
      <c r="B50" t="inlineStr">
        <is>
          <t>East</t>
        </is>
      </c>
      <c r="C50" t="inlineStr">
        <is>
          <t>Retail Store</t>
        </is>
      </c>
      <c r="D50" t="inlineStr">
        <is>
          <t>Electronics</t>
        </is>
      </c>
      <c r="E50" t="n">
        <v>13976.1</v>
      </c>
      <c r="F50" t="n">
        <v>12441.48</v>
      </c>
      <c r="G50" t="n">
        <v>15529</v>
      </c>
      <c r="H50" t="n">
        <v>1</v>
      </c>
      <c r="I50" t="n">
        <v>1</v>
      </c>
      <c r="J50" t="n">
        <v>0</v>
      </c>
      <c r="K50">
        <f>E50-F50</f>
        <v/>
      </c>
      <c r="L50" s="10">
        <f>IFERROR(K50/E50,0)</f>
        <v/>
      </c>
      <c r="M50">
        <f>YEAR(A50)</f>
        <v/>
      </c>
      <c r="N50">
        <f>"Q"&amp;ROUNDUP(MONTH(A50)/3,0)</f>
        <v/>
      </c>
      <c r="O50">
        <f>TEXT(A50,"mmm")</f>
        <v/>
      </c>
    </row>
    <row r="51">
      <c r="A51" s="13" t="n">
        <v>44927</v>
      </c>
      <c r="B51" t="inlineStr">
        <is>
          <t>East</t>
        </is>
      </c>
      <c r="C51" t="inlineStr">
        <is>
          <t>Retail Store</t>
        </is>
      </c>
      <c r="D51" t="inlineStr">
        <is>
          <t>Fashion</t>
        </is>
      </c>
      <c r="E51" t="n">
        <v>17988.4</v>
      </c>
      <c r="F51" t="n">
        <v>9303.040000000001</v>
      </c>
      <c r="G51" t="n">
        <v>18527</v>
      </c>
      <c r="H51" t="n">
        <v>13</v>
      </c>
      <c r="I51" t="n">
        <v>10</v>
      </c>
      <c r="J51" t="n">
        <v>0</v>
      </c>
      <c r="K51">
        <f>E51-F51</f>
        <v/>
      </c>
      <c r="L51" s="10">
        <f>IFERROR(K51/E51,0)</f>
        <v/>
      </c>
      <c r="M51">
        <f>YEAR(A51)</f>
        <v/>
      </c>
      <c r="N51">
        <f>"Q"&amp;ROUNDUP(MONTH(A51)/3,0)</f>
        <v/>
      </c>
      <c r="O51">
        <f>TEXT(A51,"mmm")</f>
        <v/>
      </c>
    </row>
    <row r="52">
      <c r="A52" s="13" t="n">
        <v>44927</v>
      </c>
      <c r="B52" t="inlineStr">
        <is>
          <t>East</t>
        </is>
      </c>
      <c r="C52" t="inlineStr">
        <is>
          <t>Retail Store</t>
        </is>
      </c>
      <c r="D52" t="inlineStr">
        <is>
          <t>Grocery</t>
        </is>
      </c>
      <c r="E52" t="n">
        <v>3611.9</v>
      </c>
      <c r="F52" t="n">
        <v>2930.9</v>
      </c>
      <c r="G52" t="n">
        <v>3802</v>
      </c>
      <c r="H52" t="n">
        <v>8</v>
      </c>
      <c r="I52" t="n">
        <v>3</v>
      </c>
      <c r="J52" t="n">
        <v>1</v>
      </c>
      <c r="K52">
        <f>E52-F52</f>
        <v/>
      </c>
      <c r="L52" s="10">
        <f>IFERROR(K52/E52,0)</f>
        <v/>
      </c>
      <c r="M52">
        <f>YEAR(A52)</f>
        <v/>
      </c>
      <c r="N52">
        <f>"Q"&amp;ROUNDUP(MONTH(A52)/3,0)</f>
        <v/>
      </c>
      <c r="O52">
        <f>TEXT(A52,"mmm")</f>
        <v/>
      </c>
    </row>
    <row r="53">
      <c r="A53" s="13" t="n">
        <v>44927</v>
      </c>
      <c r="B53" t="inlineStr">
        <is>
          <t>East</t>
        </is>
      </c>
      <c r="C53" t="inlineStr">
        <is>
          <t>Retail Store</t>
        </is>
      </c>
      <c r="D53" t="inlineStr">
        <is>
          <t>Home &amp; Kitchen</t>
        </is>
      </c>
      <c r="E53" t="n">
        <v>27130.7</v>
      </c>
      <c r="F53" t="n">
        <v>17970.38</v>
      </c>
      <c r="G53" t="n">
        <v>27521</v>
      </c>
      <c r="H53" t="n">
        <v>9</v>
      </c>
      <c r="I53" t="n">
        <v>6</v>
      </c>
      <c r="J53" t="n">
        <v>0</v>
      </c>
      <c r="K53">
        <f>E53-F53</f>
        <v/>
      </c>
      <c r="L53" s="10">
        <f>IFERROR(K53/E53,0)</f>
        <v/>
      </c>
      <c r="M53">
        <f>YEAR(A53)</f>
        <v/>
      </c>
      <c r="N53">
        <f>"Q"&amp;ROUNDUP(MONTH(A53)/3,0)</f>
        <v/>
      </c>
      <c r="O53">
        <f>TEXT(A53,"mmm")</f>
        <v/>
      </c>
    </row>
    <row r="54">
      <c r="A54" s="13" t="n">
        <v>44927</v>
      </c>
      <c r="B54" t="inlineStr">
        <is>
          <t>East</t>
        </is>
      </c>
      <c r="C54" t="inlineStr">
        <is>
          <t>Retail Store</t>
        </is>
      </c>
      <c r="D54" t="inlineStr">
        <is>
          <t>Sports</t>
        </is>
      </c>
      <c r="E54" t="n">
        <v>2843.1</v>
      </c>
      <c r="F54" t="n">
        <v>1626.88</v>
      </c>
      <c r="G54" t="n">
        <v>2916</v>
      </c>
      <c r="H54" t="n">
        <v>4</v>
      </c>
      <c r="I54" t="n">
        <v>3</v>
      </c>
      <c r="J54" t="n">
        <v>0</v>
      </c>
      <c r="K54">
        <f>E54-F54</f>
        <v/>
      </c>
      <c r="L54" s="10">
        <f>IFERROR(K54/E54,0)</f>
        <v/>
      </c>
      <c r="M54">
        <f>YEAR(A54)</f>
        <v/>
      </c>
      <c r="N54">
        <f>"Q"&amp;ROUNDUP(MONTH(A54)/3,0)</f>
        <v/>
      </c>
      <c r="O54">
        <f>TEXT(A54,"mmm")</f>
        <v/>
      </c>
    </row>
    <row r="55">
      <c r="A55" s="13" t="n">
        <v>44927</v>
      </c>
      <c r="B55" t="inlineStr">
        <is>
          <t>East</t>
        </is>
      </c>
      <c r="C55" t="inlineStr">
        <is>
          <t>Unknown</t>
        </is>
      </c>
      <c r="D55" t="inlineStr">
        <is>
          <t>Beauty</t>
        </is>
      </c>
      <c r="E55" t="n">
        <v>816.05</v>
      </c>
      <c r="F55" t="n">
        <v>470.78</v>
      </c>
      <c r="G55" t="n">
        <v>859</v>
      </c>
      <c r="H55" t="n">
        <v>1</v>
      </c>
      <c r="I55" t="n">
        <v>1</v>
      </c>
      <c r="J55" t="n">
        <v>0</v>
      </c>
      <c r="K55">
        <f>E55-F55</f>
        <v/>
      </c>
      <c r="L55" s="10">
        <f>IFERROR(K55/E55,0)</f>
        <v/>
      </c>
      <c r="M55">
        <f>YEAR(A55)</f>
        <v/>
      </c>
      <c r="N55">
        <f>"Q"&amp;ROUNDUP(MONTH(A55)/3,0)</f>
        <v/>
      </c>
      <c r="O55">
        <f>TEXT(A55,"mmm")</f>
        <v/>
      </c>
    </row>
    <row r="56">
      <c r="A56" s="13" t="n">
        <v>44927</v>
      </c>
      <c r="B56" t="inlineStr">
        <is>
          <t>East</t>
        </is>
      </c>
      <c r="C56" t="inlineStr">
        <is>
          <t>Unknown</t>
        </is>
      </c>
      <c r="D56" t="inlineStr">
        <is>
          <t>Books</t>
        </is>
      </c>
      <c r="E56" t="n">
        <v>549</v>
      </c>
      <c r="F56" t="n">
        <v>385.83</v>
      </c>
      <c r="G56" t="n">
        <v>549</v>
      </c>
      <c r="H56" t="n">
        <v>1</v>
      </c>
      <c r="I56" t="n">
        <v>1</v>
      </c>
      <c r="J56" t="n">
        <v>0</v>
      </c>
      <c r="K56">
        <f>E56-F56</f>
        <v/>
      </c>
      <c r="L56" s="10">
        <f>IFERROR(K56/E56,0)</f>
        <v/>
      </c>
      <c r="M56">
        <f>YEAR(A56)</f>
        <v/>
      </c>
      <c r="N56">
        <f>"Q"&amp;ROUNDUP(MONTH(A56)/3,0)</f>
        <v/>
      </c>
      <c r="O56">
        <f>TEXT(A56,"mmm")</f>
        <v/>
      </c>
    </row>
    <row r="57">
      <c r="A57" s="13" t="n">
        <v>44927</v>
      </c>
      <c r="B57" t="inlineStr">
        <is>
          <t>East</t>
        </is>
      </c>
      <c r="C57" t="inlineStr">
        <is>
          <t>Unknown</t>
        </is>
      </c>
      <c r="D57" t="inlineStr">
        <is>
          <t>Electronics</t>
        </is>
      </c>
      <c r="E57" t="n">
        <v>1988.15</v>
      </c>
      <c r="F57" t="n">
        <v>1984.23</v>
      </c>
      <c r="G57" t="n">
        <v>2339</v>
      </c>
      <c r="H57" t="n">
        <v>1</v>
      </c>
      <c r="I57" t="n">
        <v>1</v>
      </c>
      <c r="J57" t="n">
        <v>0</v>
      </c>
      <c r="K57">
        <f>E57-F57</f>
        <v/>
      </c>
      <c r="L57" s="10">
        <f>IFERROR(K57/E57,0)</f>
        <v/>
      </c>
      <c r="M57">
        <f>YEAR(A57)</f>
        <v/>
      </c>
      <c r="N57">
        <f>"Q"&amp;ROUNDUP(MONTH(A57)/3,0)</f>
        <v/>
      </c>
      <c r="O57">
        <f>TEXT(A57,"mmm")</f>
        <v/>
      </c>
    </row>
    <row r="58">
      <c r="A58" s="13" t="n">
        <v>44927</v>
      </c>
      <c r="B58" t="inlineStr">
        <is>
          <t>East</t>
        </is>
      </c>
      <c r="C58" t="inlineStr">
        <is>
          <t>Unknown</t>
        </is>
      </c>
      <c r="D58" t="inlineStr">
        <is>
          <t>Fashion</t>
        </is>
      </c>
      <c r="E58" t="n">
        <v>6530.65</v>
      </c>
      <c r="F58" t="n">
        <v>3764.63</v>
      </c>
      <c r="G58" t="n">
        <v>6716</v>
      </c>
      <c r="H58" t="n">
        <v>4</v>
      </c>
      <c r="I58" t="n">
        <v>3</v>
      </c>
      <c r="J58" t="n">
        <v>0</v>
      </c>
      <c r="K58">
        <f>E58-F58</f>
        <v/>
      </c>
      <c r="L58" s="10">
        <f>IFERROR(K58/E58,0)</f>
        <v/>
      </c>
      <c r="M58">
        <f>YEAR(A58)</f>
        <v/>
      </c>
      <c r="N58">
        <f>"Q"&amp;ROUNDUP(MONTH(A58)/3,0)</f>
        <v/>
      </c>
      <c r="O58">
        <f>TEXT(A58,"mmm")</f>
        <v/>
      </c>
    </row>
    <row r="59">
      <c r="A59" s="13" t="n">
        <v>44927</v>
      </c>
      <c r="B59" t="inlineStr">
        <is>
          <t>East</t>
        </is>
      </c>
      <c r="C59" t="inlineStr">
        <is>
          <t>Unknown</t>
        </is>
      </c>
      <c r="D59" t="inlineStr">
        <is>
          <t>Grocery</t>
        </is>
      </c>
      <c r="E59" t="n">
        <v>1112.4</v>
      </c>
      <c r="F59" t="n">
        <v>1021.56</v>
      </c>
      <c r="G59" t="n">
        <v>1236</v>
      </c>
      <c r="H59" t="n">
        <v>4</v>
      </c>
      <c r="I59" t="n">
        <v>1</v>
      </c>
      <c r="J59" t="n">
        <v>0</v>
      </c>
      <c r="K59">
        <f>E59-F59</f>
        <v/>
      </c>
      <c r="L59" s="10">
        <f>IFERROR(K59/E59,0)</f>
        <v/>
      </c>
      <c r="M59">
        <f>YEAR(A59)</f>
        <v/>
      </c>
      <c r="N59">
        <f>"Q"&amp;ROUNDUP(MONTH(A59)/3,0)</f>
        <v/>
      </c>
      <c r="O59">
        <f>TEXT(A59,"mmm")</f>
        <v/>
      </c>
    </row>
    <row r="60">
      <c r="A60" s="13" t="n">
        <v>44927</v>
      </c>
      <c r="B60" t="inlineStr">
        <is>
          <t>East</t>
        </is>
      </c>
      <c r="C60" t="inlineStr">
        <is>
          <t>Website</t>
        </is>
      </c>
      <c r="D60" t="inlineStr">
        <is>
          <t>Beauty</t>
        </is>
      </c>
      <c r="E60" t="n">
        <v>16203.6</v>
      </c>
      <c r="F60" t="n">
        <v>9062.67</v>
      </c>
      <c r="G60" t="n">
        <v>17451</v>
      </c>
      <c r="H60" t="n">
        <v>29</v>
      </c>
      <c r="I60" t="n">
        <v>22</v>
      </c>
      <c r="J60" t="n">
        <v>3</v>
      </c>
      <c r="K60">
        <f>E60-F60</f>
        <v/>
      </c>
      <c r="L60" s="10">
        <f>IFERROR(K60/E60,0)</f>
        <v/>
      </c>
      <c r="M60">
        <f>YEAR(A60)</f>
        <v/>
      </c>
      <c r="N60">
        <f>"Q"&amp;ROUNDUP(MONTH(A60)/3,0)</f>
        <v/>
      </c>
      <c r="O60">
        <f>TEXT(A60,"mmm")</f>
        <v/>
      </c>
    </row>
    <row r="61">
      <c r="A61" s="13" t="n">
        <v>44927</v>
      </c>
      <c r="B61" t="inlineStr">
        <is>
          <t>East</t>
        </is>
      </c>
      <c r="C61" t="inlineStr">
        <is>
          <t>Website</t>
        </is>
      </c>
      <c r="D61" t="inlineStr">
        <is>
          <t>Books</t>
        </is>
      </c>
      <c r="E61" t="n">
        <v>7127.9</v>
      </c>
      <c r="F61" t="n">
        <v>5180.9</v>
      </c>
      <c r="G61" t="n">
        <v>7544</v>
      </c>
      <c r="H61" t="n">
        <v>16</v>
      </c>
      <c r="I61" t="n">
        <v>13</v>
      </c>
      <c r="J61" t="n">
        <v>3</v>
      </c>
      <c r="K61">
        <f>E61-F61</f>
        <v/>
      </c>
      <c r="L61" s="10">
        <f>IFERROR(K61/E61,0)</f>
        <v/>
      </c>
      <c r="M61">
        <f>YEAR(A61)</f>
        <v/>
      </c>
      <c r="N61">
        <f>"Q"&amp;ROUNDUP(MONTH(A61)/3,0)</f>
        <v/>
      </c>
      <c r="O61">
        <f>TEXT(A61,"mmm")</f>
        <v/>
      </c>
    </row>
    <row r="62">
      <c r="A62" s="13" t="n">
        <v>44927</v>
      </c>
      <c r="B62" t="inlineStr">
        <is>
          <t>East</t>
        </is>
      </c>
      <c r="C62" t="inlineStr">
        <is>
          <t>Website</t>
        </is>
      </c>
      <c r="D62" t="inlineStr">
        <is>
          <t>Electronics</t>
        </is>
      </c>
      <c r="E62" t="n">
        <v>338840.3</v>
      </c>
      <c r="F62" t="n">
        <v>295067.04</v>
      </c>
      <c r="G62" t="n">
        <v>356461</v>
      </c>
      <c r="H62" t="n">
        <v>29</v>
      </c>
      <c r="I62" t="n">
        <v>26</v>
      </c>
      <c r="J62" t="n">
        <v>2</v>
      </c>
      <c r="K62">
        <f>E62-F62</f>
        <v/>
      </c>
      <c r="L62" s="10">
        <f>IFERROR(K62/E62,0)</f>
        <v/>
      </c>
      <c r="M62">
        <f>YEAR(A62)</f>
        <v/>
      </c>
      <c r="N62">
        <f>"Q"&amp;ROUNDUP(MONTH(A62)/3,0)</f>
        <v/>
      </c>
      <c r="O62">
        <f>TEXT(A62,"mmm")</f>
        <v/>
      </c>
    </row>
    <row r="63">
      <c r="A63" s="13" t="n">
        <v>44927</v>
      </c>
      <c r="B63" t="inlineStr">
        <is>
          <t>East</t>
        </is>
      </c>
      <c r="C63" t="inlineStr">
        <is>
          <t>Website</t>
        </is>
      </c>
      <c r="D63" t="inlineStr">
        <is>
          <t>Fashion</t>
        </is>
      </c>
      <c r="E63" t="n">
        <v>62923.95</v>
      </c>
      <c r="F63" t="n">
        <v>33377.76</v>
      </c>
      <c r="G63" t="n">
        <v>67306</v>
      </c>
      <c r="H63" t="n">
        <v>44</v>
      </c>
      <c r="I63" t="n">
        <v>39</v>
      </c>
      <c r="J63" t="n">
        <v>6</v>
      </c>
      <c r="K63">
        <f>E63-F63</f>
        <v/>
      </c>
      <c r="L63" s="10">
        <f>IFERROR(K63/E63,0)</f>
        <v/>
      </c>
      <c r="M63">
        <f>YEAR(A63)</f>
        <v/>
      </c>
      <c r="N63">
        <f>"Q"&amp;ROUNDUP(MONTH(A63)/3,0)</f>
        <v/>
      </c>
      <c r="O63">
        <f>TEXT(A63,"mmm")</f>
        <v/>
      </c>
    </row>
    <row r="64">
      <c r="A64" s="13" t="n">
        <v>44927</v>
      </c>
      <c r="B64" t="inlineStr">
        <is>
          <t>East</t>
        </is>
      </c>
      <c r="C64" t="inlineStr">
        <is>
          <t>Website</t>
        </is>
      </c>
      <c r="D64" t="inlineStr">
        <is>
          <t>Grocery</t>
        </is>
      </c>
      <c r="E64" t="n">
        <v>15798.9</v>
      </c>
      <c r="F64" t="n">
        <v>12978.1</v>
      </c>
      <c r="G64" t="n">
        <v>16805</v>
      </c>
      <c r="H64" t="n">
        <v>45</v>
      </c>
      <c r="I64" t="n">
        <v>19</v>
      </c>
      <c r="J64" t="n">
        <v>0</v>
      </c>
      <c r="K64">
        <f>E64-F64</f>
        <v/>
      </c>
      <c r="L64" s="10">
        <f>IFERROR(K64/E64,0)</f>
        <v/>
      </c>
      <c r="M64">
        <f>YEAR(A64)</f>
        <v/>
      </c>
      <c r="N64">
        <f>"Q"&amp;ROUNDUP(MONTH(A64)/3,0)</f>
        <v/>
      </c>
      <c r="O64">
        <f>TEXT(A64,"mmm")</f>
        <v/>
      </c>
    </row>
    <row r="65">
      <c r="A65" s="13" t="n">
        <v>44927</v>
      </c>
      <c r="B65" t="inlineStr">
        <is>
          <t>East</t>
        </is>
      </c>
      <c r="C65" t="inlineStr">
        <is>
          <t>Website</t>
        </is>
      </c>
      <c r="D65" t="inlineStr">
        <is>
          <t>Home &amp; Kitchen</t>
        </is>
      </c>
      <c r="E65" t="n">
        <v>61107.7</v>
      </c>
      <c r="F65" t="n">
        <v>41170.9</v>
      </c>
      <c r="G65" t="n">
        <v>64678</v>
      </c>
      <c r="H65" t="n">
        <v>32</v>
      </c>
      <c r="I65" t="n">
        <v>24</v>
      </c>
      <c r="J65" t="n">
        <v>2</v>
      </c>
      <c r="K65">
        <f>E65-F65</f>
        <v/>
      </c>
      <c r="L65" s="10">
        <f>IFERROR(K65/E65,0)</f>
        <v/>
      </c>
      <c r="M65">
        <f>YEAR(A65)</f>
        <v/>
      </c>
      <c r="N65">
        <f>"Q"&amp;ROUNDUP(MONTH(A65)/3,0)</f>
        <v/>
      </c>
      <c r="O65">
        <f>TEXT(A65,"mmm")</f>
        <v/>
      </c>
    </row>
    <row r="66">
      <c r="A66" s="13" t="n">
        <v>44927</v>
      </c>
      <c r="B66" t="inlineStr">
        <is>
          <t>East</t>
        </is>
      </c>
      <c r="C66" t="inlineStr">
        <is>
          <t>Website</t>
        </is>
      </c>
      <c r="D66" t="inlineStr">
        <is>
          <t>Sports</t>
        </is>
      </c>
      <c r="E66" t="n">
        <v>31261.9</v>
      </c>
      <c r="F66" t="n">
        <v>19708.03</v>
      </c>
      <c r="G66" t="n">
        <v>33266</v>
      </c>
      <c r="H66" t="n">
        <v>24</v>
      </c>
      <c r="I66" t="n">
        <v>19</v>
      </c>
      <c r="J66" t="n">
        <v>3</v>
      </c>
      <c r="K66">
        <f>E66-F66</f>
        <v/>
      </c>
      <c r="L66" s="10">
        <f>IFERROR(K66/E66,0)</f>
        <v/>
      </c>
      <c r="M66">
        <f>YEAR(A66)</f>
        <v/>
      </c>
      <c r="N66">
        <f>"Q"&amp;ROUNDUP(MONTH(A66)/3,0)</f>
        <v/>
      </c>
      <c r="O66">
        <f>TEXT(A66,"mmm")</f>
        <v/>
      </c>
    </row>
    <row r="67">
      <c r="A67" s="13" t="n">
        <v>44927</v>
      </c>
      <c r="B67" t="inlineStr">
        <is>
          <t>North</t>
        </is>
      </c>
      <c r="C67" t="inlineStr">
        <is>
          <t>Marketplace</t>
        </is>
      </c>
      <c r="D67" t="inlineStr">
        <is>
          <t>Beauty</t>
        </is>
      </c>
      <c r="E67" t="n">
        <v>11562.2</v>
      </c>
      <c r="F67" t="n">
        <v>6721.28</v>
      </c>
      <c r="G67" t="n">
        <v>12549</v>
      </c>
      <c r="H67" t="n">
        <v>21</v>
      </c>
      <c r="I67" t="n">
        <v>14</v>
      </c>
      <c r="J67" t="n">
        <v>0</v>
      </c>
      <c r="K67">
        <f>E67-F67</f>
        <v/>
      </c>
      <c r="L67" s="10">
        <f>IFERROR(K67/E67,0)</f>
        <v/>
      </c>
      <c r="M67">
        <f>YEAR(A67)</f>
        <v/>
      </c>
      <c r="N67">
        <f>"Q"&amp;ROUNDUP(MONTH(A67)/3,0)</f>
        <v/>
      </c>
      <c r="O67">
        <f>TEXT(A67,"mmm")</f>
        <v/>
      </c>
    </row>
    <row r="68">
      <c r="A68" s="13" t="n">
        <v>44927</v>
      </c>
      <c r="B68" t="inlineStr">
        <is>
          <t>North</t>
        </is>
      </c>
      <c r="C68" t="inlineStr">
        <is>
          <t>Marketplace</t>
        </is>
      </c>
      <c r="D68" t="inlineStr">
        <is>
          <t>Books</t>
        </is>
      </c>
      <c r="E68" t="n">
        <v>2992.45</v>
      </c>
      <c r="F68" t="n">
        <v>2371.6</v>
      </c>
      <c r="G68" t="n">
        <v>3392</v>
      </c>
      <c r="H68" t="n">
        <v>8</v>
      </c>
      <c r="I68" t="n">
        <v>8</v>
      </c>
      <c r="J68" t="n">
        <v>0</v>
      </c>
      <c r="K68">
        <f>E68-F68</f>
        <v/>
      </c>
      <c r="L68" s="10">
        <f>IFERROR(K68/E68,0)</f>
        <v/>
      </c>
      <c r="M68">
        <f>YEAR(A68)</f>
        <v/>
      </c>
      <c r="N68">
        <f>"Q"&amp;ROUNDUP(MONTH(A68)/3,0)</f>
        <v/>
      </c>
      <c r="O68">
        <f>TEXT(A68,"mmm")</f>
        <v/>
      </c>
    </row>
    <row r="69">
      <c r="A69" s="13" t="n">
        <v>44927</v>
      </c>
      <c r="B69" t="inlineStr">
        <is>
          <t>North</t>
        </is>
      </c>
      <c r="C69" t="inlineStr">
        <is>
          <t>Marketplace</t>
        </is>
      </c>
      <c r="D69" t="inlineStr">
        <is>
          <t>Electronics</t>
        </is>
      </c>
      <c r="E69" t="n">
        <v>279617.15</v>
      </c>
      <c r="F69" t="n">
        <v>263560.12</v>
      </c>
      <c r="G69" t="n">
        <v>314271</v>
      </c>
      <c r="H69" t="n">
        <v>29</v>
      </c>
      <c r="I69" t="n">
        <v>23</v>
      </c>
      <c r="J69" t="n">
        <v>2</v>
      </c>
      <c r="K69">
        <f>E69-F69</f>
        <v/>
      </c>
      <c r="L69" s="10">
        <f>IFERROR(K69/E69,0)</f>
        <v/>
      </c>
      <c r="M69">
        <f>YEAR(A69)</f>
        <v/>
      </c>
      <c r="N69">
        <f>"Q"&amp;ROUNDUP(MONTH(A69)/3,0)</f>
        <v/>
      </c>
      <c r="O69">
        <f>TEXT(A69,"mmm")</f>
        <v/>
      </c>
    </row>
    <row r="70">
      <c r="A70" s="13" t="n">
        <v>44927</v>
      </c>
      <c r="B70" t="inlineStr">
        <is>
          <t>North</t>
        </is>
      </c>
      <c r="C70" t="inlineStr">
        <is>
          <t>Marketplace</t>
        </is>
      </c>
      <c r="D70" t="inlineStr">
        <is>
          <t>Fashion</t>
        </is>
      </c>
      <c r="E70" t="n">
        <v>39402.25</v>
      </c>
      <c r="F70" t="n">
        <v>21880.02</v>
      </c>
      <c r="G70" t="n">
        <v>43365</v>
      </c>
      <c r="H70" t="n">
        <v>25</v>
      </c>
      <c r="I70" t="n">
        <v>22</v>
      </c>
      <c r="J70" t="n">
        <v>3</v>
      </c>
      <c r="K70">
        <f>E70-F70</f>
        <v/>
      </c>
      <c r="L70" s="10">
        <f>IFERROR(K70/E70,0)</f>
        <v/>
      </c>
      <c r="M70">
        <f>YEAR(A70)</f>
        <v/>
      </c>
      <c r="N70">
        <f>"Q"&amp;ROUNDUP(MONTH(A70)/3,0)</f>
        <v/>
      </c>
      <c r="O70">
        <f>TEXT(A70,"mmm")</f>
        <v/>
      </c>
    </row>
    <row r="71">
      <c r="A71" s="13" t="n">
        <v>44927</v>
      </c>
      <c r="B71" t="inlineStr">
        <is>
          <t>North</t>
        </is>
      </c>
      <c r="C71" t="inlineStr">
        <is>
          <t>Marketplace</t>
        </is>
      </c>
      <c r="D71" t="inlineStr">
        <is>
          <t>Grocery</t>
        </is>
      </c>
      <c r="E71" t="n">
        <v>16461.6</v>
      </c>
      <c r="F71" t="n">
        <v>13914.65</v>
      </c>
      <c r="G71" t="n">
        <v>17810</v>
      </c>
      <c r="H71" t="n">
        <v>50</v>
      </c>
      <c r="I71" t="n">
        <v>20</v>
      </c>
      <c r="J71" t="n">
        <v>0</v>
      </c>
      <c r="K71">
        <f>E71-F71</f>
        <v/>
      </c>
      <c r="L71" s="10">
        <f>IFERROR(K71/E71,0)</f>
        <v/>
      </c>
      <c r="M71">
        <f>YEAR(A71)</f>
        <v/>
      </c>
      <c r="N71">
        <f>"Q"&amp;ROUNDUP(MONTH(A71)/3,0)</f>
        <v/>
      </c>
      <c r="O71">
        <f>TEXT(A71,"mmm")</f>
        <v/>
      </c>
    </row>
    <row r="72">
      <c r="A72" s="13" t="n">
        <v>44927</v>
      </c>
      <c r="B72" t="inlineStr">
        <is>
          <t>North</t>
        </is>
      </c>
      <c r="C72" t="inlineStr">
        <is>
          <t>Marketplace</t>
        </is>
      </c>
      <c r="D72" t="inlineStr">
        <is>
          <t>Home &amp; Kitchen</t>
        </is>
      </c>
      <c r="E72" t="n">
        <v>14919.6</v>
      </c>
      <c r="F72" t="n">
        <v>10531.42</v>
      </c>
      <c r="G72" t="n">
        <v>17072</v>
      </c>
      <c r="H72" t="n">
        <v>8</v>
      </c>
      <c r="I72" t="n">
        <v>8</v>
      </c>
      <c r="J72" t="n">
        <v>1</v>
      </c>
      <c r="K72">
        <f>E72-F72</f>
        <v/>
      </c>
      <c r="L72" s="10">
        <f>IFERROR(K72/E72,0)</f>
        <v/>
      </c>
      <c r="M72">
        <f>YEAR(A72)</f>
        <v/>
      </c>
      <c r="N72">
        <f>"Q"&amp;ROUNDUP(MONTH(A72)/3,0)</f>
        <v/>
      </c>
      <c r="O72">
        <f>TEXT(A72,"mmm")</f>
        <v/>
      </c>
    </row>
    <row r="73">
      <c r="A73" s="13" t="n">
        <v>44927</v>
      </c>
      <c r="B73" t="inlineStr">
        <is>
          <t>North</t>
        </is>
      </c>
      <c r="C73" t="inlineStr">
        <is>
          <t>Marketplace</t>
        </is>
      </c>
      <c r="D73" t="inlineStr">
        <is>
          <t>Sports</t>
        </is>
      </c>
      <c r="E73" t="n">
        <v>20366.8</v>
      </c>
      <c r="F73" t="n">
        <v>13113.8</v>
      </c>
      <c r="G73" t="n">
        <v>22208</v>
      </c>
      <c r="H73" t="n">
        <v>22</v>
      </c>
      <c r="I73" t="n">
        <v>17</v>
      </c>
      <c r="J73" t="n">
        <v>2</v>
      </c>
      <c r="K73">
        <f>E73-F73</f>
        <v/>
      </c>
      <c r="L73" s="10">
        <f>IFERROR(K73/E73,0)</f>
        <v/>
      </c>
      <c r="M73">
        <f>YEAR(A73)</f>
        <v/>
      </c>
      <c r="N73">
        <f>"Q"&amp;ROUNDUP(MONTH(A73)/3,0)</f>
        <v/>
      </c>
      <c r="O73">
        <f>TEXT(A73,"mmm")</f>
        <v/>
      </c>
    </row>
    <row r="74">
      <c r="A74" s="13" t="n">
        <v>44927</v>
      </c>
      <c r="B74" t="inlineStr">
        <is>
          <t>North</t>
        </is>
      </c>
      <c r="C74" t="inlineStr">
        <is>
          <t>Mobile App</t>
        </is>
      </c>
      <c r="D74" t="inlineStr">
        <is>
          <t>Beauty</t>
        </is>
      </c>
      <c r="E74" t="n">
        <v>8438.200000000001</v>
      </c>
      <c r="F74" t="n">
        <v>4808.84</v>
      </c>
      <c r="G74" t="n">
        <v>8795</v>
      </c>
      <c r="H74" t="n">
        <v>15</v>
      </c>
      <c r="I74" t="n">
        <v>12</v>
      </c>
      <c r="J74" t="n">
        <v>0</v>
      </c>
      <c r="K74">
        <f>E74-F74</f>
        <v/>
      </c>
      <c r="L74" s="10">
        <f>IFERROR(K74/E74,0)</f>
        <v/>
      </c>
      <c r="M74">
        <f>YEAR(A74)</f>
        <v/>
      </c>
      <c r="N74">
        <f>"Q"&amp;ROUNDUP(MONTH(A74)/3,0)</f>
        <v/>
      </c>
      <c r="O74">
        <f>TEXT(A74,"mmm")</f>
        <v/>
      </c>
    </row>
    <row r="75">
      <c r="A75" s="13" t="n">
        <v>44927</v>
      </c>
      <c r="B75" t="inlineStr">
        <is>
          <t>North</t>
        </is>
      </c>
      <c r="C75" t="inlineStr">
        <is>
          <t>Mobile App</t>
        </is>
      </c>
      <c r="D75" t="inlineStr">
        <is>
          <t>Books</t>
        </is>
      </c>
      <c r="E75" t="n">
        <v>3490.45</v>
      </c>
      <c r="F75" t="n">
        <v>2542.96</v>
      </c>
      <c r="G75" t="n">
        <v>3810</v>
      </c>
      <c r="H75" t="n">
        <v>10</v>
      </c>
      <c r="I75" t="n">
        <v>6</v>
      </c>
      <c r="J75" t="n">
        <v>1</v>
      </c>
      <c r="K75">
        <f>E75-F75</f>
        <v/>
      </c>
      <c r="L75" s="10">
        <f>IFERROR(K75/E75,0)</f>
        <v/>
      </c>
      <c r="M75">
        <f>YEAR(A75)</f>
        <v/>
      </c>
      <c r="N75">
        <f>"Q"&amp;ROUNDUP(MONTH(A75)/3,0)</f>
        <v/>
      </c>
      <c r="O75">
        <f>TEXT(A75,"mmm")</f>
        <v/>
      </c>
    </row>
    <row r="76">
      <c r="A76" s="13" t="n">
        <v>44927</v>
      </c>
      <c r="B76" t="inlineStr">
        <is>
          <t>North</t>
        </is>
      </c>
      <c r="C76" t="inlineStr">
        <is>
          <t>Mobile App</t>
        </is>
      </c>
      <c r="D76" t="inlineStr">
        <is>
          <t>Electronics</t>
        </is>
      </c>
      <c r="E76" t="n">
        <v>266378.35</v>
      </c>
      <c r="F76" t="n">
        <v>235528.67</v>
      </c>
      <c r="G76" t="n">
        <v>286794</v>
      </c>
      <c r="H76" t="n">
        <v>26</v>
      </c>
      <c r="I76" t="n">
        <v>21</v>
      </c>
      <c r="J76" t="n">
        <v>1</v>
      </c>
      <c r="K76">
        <f>E76-F76</f>
        <v/>
      </c>
      <c r="L76" s="10">
        <f>IFERROR(K76/E76,0)</f>
        <v/>
      </c>
      <c r="M76">
        <f>YEAR(A76)</f>
        <v/>
      </c>
      <c r="N76">
        <f>"Q"&amp;ROUNDUP(MONTH(A76)/3,0)</f>
        <v/>
      </c>
      <c r="O76">
        <f>TEXT(A76,"mmm")</f>
        <v/>
      </c>
    </row>
    <row r="77">
      <c r="A77" s="13" t="n">
        <v>44927</v>
      </c>
      <c r="B77" t="inlineStr">
        <is>
          <t>North</t>
        </is>
      </c>
      <c r="C77" t="inlineStr">
        <is>
          <t>Mobile App</t>
        </is>
      </c>
      <c r="D77" t="inlineStr">
        <is>
          <t>Fashion</t>
        </is>
      </c>
      <c r="E77" t="n">
        <v>38195.5</v>
      </c>
      <c r="F77" t="n">
        <v>20461.88</v>
      </c>
      <c r="G77" t="n">
        <v>40762</v>
      </c>
      <c r="H77" t="n">
        <v>28</v>
      </c>
      <c r="I77" t="n">
        <v>24</v>
      </c>
      <c r="J77" t="n">
        <v>3</v>
      </c>
      <c r="K77">
        <f>E77-F77</f>
        <v/>
      </c>
      <c r="L77" s="10">
        <f>IFERROR(K77/E77,0)</f>
        <v/>
      </c>
      <c r="M77">
        <f>YEAR(A77)</f>
        <v/>
      </c>
      <c r="N77">
        <f>"Q"&amp;ROUNDUP(MONTH(A77)/3,0)</f>
        <v/>
      </c>
      <c r="O77">
        <f>TEXT(A77,"mmm")</f>
        <v/>
      </c>
    </row>
    <row r="78">
      <c r="A78" s="13" t="n">
        <v>44927</v>
      </c>
      <c r="B78" t="inlineStr">
        <is>
          <t>North</t>
        </is>
      </c>
      <c r="C78" t="inlineStr">
        <is>
          <t>Mobile App</t>
        </is>
      </c>
      <c r="D78" t="inlineStr">
        <is>
          <t>Grocery</t>
        </is>
      </c>
      <c r="E78" t="n">
        <v>14036</v>
      </c>
      <c r="F78" t="n">
        <v>11839.32</v>
      </c>
      <c r="G78" t="n">
        <v>14996</v>
      </c>
      <c r="H78" t="n">
        <v>44</v>
      </c>
      <c r="I78" t="n">
        <v>15</v>
      </c>
      <c r="J78" t="n">
        <v>0</v>
      </c>
      <c r="K78">
        <f>E78-F78</f>
        <v/>
      </c>
      <c r="L78" s="10">
        <f>IFERROR(K78/E78,0)</f>
        <v/>
      </c>
      <c r="M78">
        <f>YEAR(A78)</f>
        <v/>
      </c>
      <c r="N78">
        <f>"Q"&amp;ROUNDUP(MONTH(A78)/3,0)</f>
        <v/>
      </c>
      <c r="O78">
        <f>TEXT(A78,"mmm")</f>
        <v/>
      </c>
    </row>
    <row r="79">
      <c r="A79" s="13" t="n">
        <v>44927</v>
      </c>
      <c r="B79" t="inlineStr">
        <is>
          <t>North</t>
        </is>
      </c>
      <c r="C79" t="inlineStr">
        <is>
          <t>Mobile App</t>
        </is>
      </c>
      <c r="D79" t="inlineStr">
        <is>
          <t>Home &amp; Kitchen</t>
        </is>
      </c>
      <c r="E79" t="n">
        <v>43773.25</v>
      </c>
      <c r="F79" t="n">
        <v>31114.11</v>
      </c>
      <c r="G79" t="n">
        <v>47950</v>
      </c>
      <c r="H79" t="n">
        <v>20</v>
      </c>
      <c r="I79" t="n">
        <v>15</v>
      </c>
      <c r="J79" t="n">
        <v>0</v>
      </c>
      <c r="K79">
        <f>E79-F79</f>
        <v/>
      </c>
      <c r="L79" s="10">
        <f>IFERROR(K79/E79,0)</f>
        <v/>
      </c>
      <c r="M79">
        <f>YEAR(A79)</f>
        <v/>
      </c>
      <c r="N79">
        <f>"Q"&amp;ROUNDUP(MONTH(A79)/3,0)</f>
        <v/>
      </c>
      <c r="O79">
        <f>TEXT(A79,"mmm")</f>
        <v/>
      </c>
    </row>
    <row r="80">
      <c r="A80" s="13" t="n">
        <v>44927</v>
      </c>
      <c r="B80" t="inlineStr">
        <is>
          <t>North</t>
        </is>
      </c>
      <c r="C80" t="inlineStr">
        <is>
          <t>Mobile App</t>
        </is>
      </c>
      <c r="D80" t="inlineStr">
        <is>
          <t>Sports</t>
        </is>
      </c>
      <c r="E80" t="n">
        <v>28721.05</v>
      </c>
      <c r="F80" t="n">
        <v>18542.35</v>
      </c>
      <c r="G80" t="n">
        <v>30874</v>
      </c>
      <c r="H80" t="n">
        <v>16</v>
      </c>
      <c r="I80" t="n">
        <v>14</v>
      </c>
      <c r="J80" t="n">
        <v>0</v>
      </c>
      <c r="K80">
        <f>E80-F80</f>
        <v/>
      </c>
      <c r="L80" s="10">
        <f>IFERROR(K80/E80,0)</f>
        <v/>
      </c>
      <c r="M80">
        <f>YEAR(A80)</f>
        <v/>
      </c>
      <c r="N80">
        <f>"Q"&amp;ROUNDUP(MONTH(A80)/3,0)</f>
        <v/>
      </c>
      <c r="O80">
        <f>TEXT(A80,"mmm")</f>
        <v/>
      </c>
    </row>
    <row r="81">
      <c r="A81" s="13" t="n">
        <v>44927</v>
      </c>
      <c r="B81" t="inlineStr">
        <is>
          <t>North</t>
        </is>
      </c>
      <c r="C81" t="inlineStr">
        <is>
          <t>Retail Store</t>
        </is>
      </c>
      <c r="D81" t="inlineStr">
        <is>
          <t>Beauty</t>
        </is>
      </c>
      <c r="E81" t="n">
        <v>2965.65</v>
      </c>
      <c r="F81" t="n">
        <v>1621.92</v>
      </c>
      <c r="G81" t="n">
        <v>3075</v>
      </c>
      <c r="H81" t="n">
        <v>5</v>
      </c>
      <c r="I81" t="n">
        <v>4</v>
      </c>
      <c r="J81" t="n">
        <v>0</v>
      </c>
      <c r="K81">
        <f>E81-F81</f>
        <v/>
      </c>
      <c r="L81" s="10">
        <f>IFERROR(K81/E81,0)</f>
        <v/>
      </c>
      <c r="M81">
        <f>YEAR(A81)</f>
        <v/>
      </c>
      <c r="N81">
        <f>"Q"&amp;ROUNDUP(MONTH(A81)/3,0)</f>
        <v/>
      </c>
      <c r="O81">
        <f>TEXT(A81,"mmm")</f>
        <v/>
      </c>
    </row>
    <row r="82">
      <c r="A82" s="13" t="n">
        <v>44927</v>
      </c>
      <c r="B82" t="inlineStr">
        <is>
          <t>North</t>
        </is>
      </c>
      <c r="C82" t="inlineStr">
        <is>
          <t>Retail Store</t>
        </is>
      </c>
      <c r="D82" t="inlineStr">
        <is>
          <t>Books</t>
        </is>
      </c>
      <c r="E82" t="n">
        <v>3076.75</v>
      </c>
      <c r="F82" t="n">
        <v>2236.17</v>
      </c>
      <c r="G82" t="n">
        <v>3203</v>
      </c>
      <c r="H82" t="n">
        <v>7</v>
      </c>
      <c r="I82" t="n">
        <v>5</v>
      </c>
      <c r="J82" t="n">
        <v>0</v>
      </c>
      <c r="K82">
        <f>E82-F82</f>
        <v/>
      </c>
      <c r="L82" s="10">
        <f>IFERROR(K82/E82,0)</f>
        <v/>
      </c>
      <c r="M82">
        <f>YEAR(A82)</f>
        <v/>
      </c>
      <c r="N82">
        <f>"Q"&amp;ROUNDUP(MONTH(A82)/3,0)</f>
        <v/>
      </c>
      <c r="O82">
        <f>TEXT(A82,"mmm")</f>
        <v/>
      </c>
    </row>
    <row r="83">
      <c r="A83" s="13" t="n">
        <v>44927</v>
      </c>
      <c r="B83" t="inlineStr">
        <is>
          <t>North</t>
        </is>
      </c>
      <c r="C83" t="inlineStr">
        <is>
          <t>Retail Store</t>
        </is>
      </c>
      <c r="D83" t="inlineStr">
        <is>
          <t>Electronics</t>
        </is>
      </c>
      <c r="E83" t="n">
        <v>67457.3</v>
      </c>
      <c r="F83" t="n">
        <v>59694.89</v>
      </c>
      <c r="G83" t="n">
        <v>70454</v>
      </c>
      <c r="H83" t="n">
        <v>6</v>
      </c>
      <c r="I83" t="n">
        <v>6</v>
      </c>
      <c r="J83" t="n">
        <v>0</v>
      </c>
      <c r="K83">
        <f>E83-F83</f>
        <v/>
      </c>
      <c r="L83" s="10">
        <f>IFERROR(K83/E83,0)</f>
        <v/>
      </c>
      <c r="M83">
        <f>YEAR(A83)</f>
        <v/>
      </c>
      <c r="N83">
        <f>"Q"&amp;ROUNDUP(MONTH(A83)/3,0)</f>
        <v/>
      </c>
      <c r="O83">
        <f>TEXT(A83,"mmm")</f>
        <v/>
      </c>
    </row>
    <row r="84">
      <c r="A84" s="13" t="n">
        <v>44927</v>
      </c>
      <c r="B84" t="inlineStr">
        <is>
          <t>North</t>
        </is>
      </c>
      <c r="C84" t="inlineStr">
        <is>
          <t>Retail Store</t>
        </is>
      </c>
      <c r="D84" t="inlineStr">
        <is>
          <t>Fashion</t>
        </is>
      </c>
      <c r="E84" t="n">
        <v>13500.05</v>
      </c>
      <c r="F84" t="n">
        <v>7338.38</v>
      </c>
      <c r="G84" t="n">
        <v>14077</v>
      </c>
      <c r="H84" t="n">
        <v>13</v>
      </c>
      <c r="I84" t="n">
        <v>11</v>
      </c>
      <c r="J84" t="n">
        <v>1</v>
      </c>
      <c r="K84">
        <f>E84-F84</f>
        <v/>
      </c>
      <c r="L84" s="10">
        <f>IFERROR(K84/E84,0)</f>
        <v/>
      </c>
      <c r="M84">
        <f>YEAR(A84)</f>
        <v/>
      </c>
      <c r="N84">
        <f>"Q"&amp;ROUNDUP(MONTH(A84)/3,0)</f>
        <v/>
      </c>
      <c r="O84">
        <f>TEXT(A84,"mmm")</f>
        <v/>
      </c>
    </row>
    <row r="85">
      <c r="A85" s="13" t="n">
        <v>44927</v>
      </c>
      <c r="B85" t="inlineStr">
        <is>
          <t>North</t>
        </is>
      </c>
      <c r="C85" t="inlineStr">
        <is>
          <t>Retail Store</t>
        </is>
      </c>
      <c r="D85" t="inlineStr">
        <is>
          <t>Grocery</t>
        </is>
      </c>
      <c r="E85" t="n">
        <v>9646.049999999999</v>
      </c>
      <c r="F85" t="n">
        <v>7590.25</v>
      </c>
      <c r="G85" t="n">
        <v>9834</v>
      </c>
      <c r="H85" t="n">
        <v>26</v>
      </c>
      <c r="I85" t="n">
        <v>9</v>
      </c>
      <c r="J85" t="n">
        <v>0</v>
      </c>
      <c r="K85">
        <f>E85-F85</f>
        <v/>
      </c>
      <c r="L85" s="10">
        <f>IFERROR(K85/E85,0)</f>
        <v/>
      </c>
      <c r="M85">
        <f>YEAR(A85)</f>
        <v/>
      </c>
      <c r="N85">
        <f>"Q"&amp;ROUNDUP(MONTH(A85)/3,0)</f>
        <v/>
      </c>
      <c r="O85">
        <f>TEXT(A85,"mmm")</f>
        <v/>
      </c>
    </row>
    <row r="86">
      <c r="A86" s="13" t="n">
        <v>44927</v>
      </c>
      <c r="B86" t="inlineStr">
        <is>
          <t>North</t>
        </is>
      </c>
      <c r="C86" t="inlineStr">
        <is>
          <t>Retail Store</t>
        </is>
      </c>
      <c r="D86" t="inlineStr">
        <is>
          <t>Home &amp; Kitchen</t>
        </is>
      </c>
      <c r="E86" t="n">
        <v>25594.6</v>
      </c>
      <c r="F86" t="n">
        <v>16693.72</v>
      </c>
      <c r="G86" t="n">
        <v>26838</v>
      </c>
      <c r="H86" t="n">
        <v>12</v>
      </c>
      <c r="I86" t="n">
        <v>8</v>
      </c>
      <c r="J86" t="n">
        <v>0</v>
      </c>
      <c r="K86">
        <f>E86-F86</f>
        <v/>
      </c>
      <c r="L86" s="10">
        <f>IFERROR(K86/E86,0)</f>
        <v/>
      </c>
      <c r="M86">
        <f>YEAR(A86)</f>
        <v/>
      </c>
      <c r="N86">
        <f>"Q"&amp;ROUNDUP(MONTH(A86)/3,0)</f>
        <v/>
      </c>
      <c r="O86">
        <f>TEXT(A86,"mmm")</f>
        <v/>
      </c>
    </row>
    <row r="87">
      <c r="A87" s="13" t="n">
        <v>44927</v>
      </c>
      <c r="B87" t="inlineStr">
        <is>
          <t>North</t>
        </is>
      </c>
      <c r="C87" t="inlineStr">
        <is>
          <t>Retail Store</t>
        </is>
      </c>
      <c r="D87" t="inlineStr">
        <is>
          <t>Sports</t>
        </is>
      </c>
      <c r="E87" t="n">
        <v>16062.6</v>
      </c>
      <c r="F87" t="n">
        <v>10594.56</v>
      </c>
      <c r="G87" t="n">
        <v>16900</v>
      </c>
      <c r="H87" t="n">
        <v>10</v>
      </c>
      <c r="I87" t="n">
        <v>7</v>
      </c>
      <c r="J87" t="n">
        <v>0</v>
      </c>
      <c r="K87">
        <f>E87-F87</f>
        <v/>
      </c>
      <c r="L87" s="10">
        <f>IFERROR(K87/E87,0)</f>
        <v/>
      </c>
      <c r="M87">
        <f>YEAR(A87)</f>
        <v/>
      </c>
      <c r="N87">
        <f>"Q"&amp;ROUNDUP(MONTH(A87)/3,0)</f>
        <v/>
      </c>
      <c r="O87">
        <f>TEXT(A87,"mmm")</f>
        <v/>
      </c>
    </row>
    <row r="88">
      <c r="A88" s="13" t="n">
        <v>44927</v>
      </c>
      <c r="B88" t="inlineStr">
        <is>
          <t>North</t>
        </is>
      </c>
      <c r="C88" t="inlineStr">
        <is>
          <t>Unknown</t>
        </is>
      </c>
      <c r="D88" t="inlineStr">
        <is>
          <t>Electronics</t>
        </is>
      </c>
      <c r="E88" t="n">
        <v>10628.1</v>
      </c>
      <c r="F88" t="n">
        <v>9865.709999999999</v>
      </c>
      <c r="G88" t="n">
        <v>11809</v>
      </c>
      <c r="H88" t="n">
        <v>1</v>
      </c>
      <c r="I88" t="n">
        <v>1</v>
      </c>
      <c r="J88" t="n">
        <v>0</v>
      </c>
      <c r="K88">
        <f>E88-F88</f>
        <v/>
      </c>
      <c r="L88" s="10">
        <f>IFERROR(K88/E88,0)</f>
        <v/>
      </c>
      <c r="M88">
        <f>YEAR(A88)</f>
        <v/>
      </c>
      <c r="N88">
        <f>"Q"&amp;ROUNDUP(MONTH(A88)/3,0)</f>
        <v/>
      </c>
      <c r="O88">
        <f>TEXT(A88,"mmm")</f>
        <v/>
      </c>
    </row>
    <row r="89">
      <c r="A89" s="13" t="n">
        <v>44927</v>
      </c>
      <c r="B89" t="inlineStr">
        <is>
          <t>North</t>
        </is>
      </c>
      <c r="C89" t="inlineStr">
        <is>
          <t>Unknown</t>
        </is>
      </c>
      <c r="D89" t="inlineStr">
        <is>
          <t>Fashion</t>
        </is>
      </c>
      <c r="E89" t="n">
        <v>2357.1</v>
      </c>
      <c r="F89" t="n">
        <v>1499.41</v>
      </c>
      <c r="G89" t="n">
        <v>2619</v>
      </c>
      <c r="H89" t="n">
        <v>1</v>
      </c>
      <c r="I89" t="n">
        <v>1</v>
      </c>
      <c r="J89" t="n">
        <v>1</v>
      </c>
      <c r="K89">
        <f>E89-F89</f>
        <v/>
      </c>
      <c r="L89" s="10">
        <f>IFERROR(K89/E89,0)</f>
        <v/>
      </c>
      <c r="M89">
        <f>YEAR(A89)</f>
        <v/>
      </c>
      <c r="N89">
        <f>"Q"&amp;ROUNDUP(MONTH(A89)/3,0)</f>
        <v/>
      </c>
      <c r="O89">
        <f>TEXT(A89,"mmm")</f>
        <v/>
      </c>
    </row>
    <row r="90">
      <c r="A90" s="13" t="n">
        <v>44927</v>
      </c>
      <c r="B90" t="inlineStr">
        <is>
          <t>North</t>
        </is>
      </c>
      <c r="C90" t="inlineStr">
        <is>
          <t>Unknown</t>
        </is>
      </c>
      <c r="D90" t="inlineStr">
        <is>
          <t>Grocery</t>
        </is>
      </c>
      <c r="E90" t="n">
        <v>700.2</v>
      </c>
      <c r="F90" t="n">
        <v>603.24</v>
      </c>
      <c r="G90" t="n">
        <v>778</v>
      </c>
      <c r="H90" t="n">
        <v>2</v>
      </c>
      <c r="I90" t="n">
        <v>1</v>
      </c>
      <c r="J90" t="n">
        <v>0</v>
      </c>
      <c r="K90">
        <f>E90-F90</f>
        <v/>
      </c>
      <c r="L90" s="10">
        <f>IFERROR(K90/E90,0)</f>
        <v/>
      </c>
      <c r="M90">
        <f>YEAR(A90)</f>
        <v/>
      </c>
      <c r="N90">
        <f>"Q"&amp;ROUNDUP(MONTH(A90)/3,0)</f>
        <v/>
      </c>
      <c r="O90">
        <f>TEXT(A90,"mmm")</f>
        <v/>
      </c>
    </row>
    <row r="91">
      <c r="A91" s="13" t="n">
        <v>44927</v>
      </c>
      <c r="B91" t="inlineStr">
        <is>
          <t>North</t>
        </is>
      </c>
      <c r="C91" t="inlineStr">
        <is>
          <t>Website</t>
        </is>
      </c>
      <c r="D91" t="inlineStr">
        <is>
          <t>Beauty</t>
        </is>
      </c>
      <c r="E91" t="n">
        <v>6823.05</v>
      </c>
      <c r="F91" t="n">
        <v>3649.85</v>
      </c>
      <c r="G91" t="n">
        <v>7324</v>
      </c>
      <c r="H91" t="n">
        <v>16</v>
      </c>
      <c r="I91" t="n">
        <v>14</v>
      </c>
      <c r="J91" t="n">
        <v>0</v>
      </c>
      <c r="K91">
        <f>E91-F91</f>
        <v/>
      </c>
      <c r="L91" s="10">
        <f>IFERROR(K91/E91,0)</f>
        <v/>
      </c>
      <c r="M91">
        <f>YEAR(A91)</f>
        <v/>
      </c>
      <c r="N91">
        <f>"Q"&amp;ROUNDUP(MONTH(A91)/3,0)</f>
        <v/>
      </c>
      <c r="O91">
        <f>TEXT(A91,"mmm")</f>
        <v/>
      </c>
    </row>
    <row r="92">
      <c r="A92" s="13" t="n">
        <v>44927</v>
      </c>
      <c r="B92" t="inlineStr">
        <is>
          <t>North</t>
        </is>
      </c>
      <c r="C92" t="inlineStr">
        <is>
          <t>Website</t>
        </is>
      </c>
      <c r="D92" t="inlineStr">
        <is>
          <t>Books</t>
        </is>
      </c>
      <c r="E92" t="n">
        <v>5919.2</v>
      </c>
      <c r="F92" t="n">
        <v>4390.88</v>
      </c>
      <c r="G92" t="n">
        <v>6364</v>
      </c>
      <c r="H92" t="n">
        <v>16</v>
      </c>
      <c r="I92" t="n">
        <v>12</v>
      </c>
      <c r="J92" t="n">
        <v>0</v>
      </c>
      <c r="K92">
        <f>E92-F92</f>
        <v/>
      </c>
      <c r="L92" s="10">
        <f>IFERROR(K92/E92,0)</f>
        <v/>
      </c>
      <c r="M92">
        <f>YEAR(A92)</f>
        <v/>
      </c>
      <c r="N92">
        <f>"Q"&amp;ROUNDUP(MONTH(A92)/3,0)</f>
        <v/>
      </c>
      <c r="O92">
        <f>TEXT(A92,"mmm")</f>
        <v/>
      </c>
    </row>
    <row r="93">
      <c r="A93" s="13" t="n">
        <v>44927</v>
      </c>
      <c r="B93" t="inlineStr">
        <is>
          <t>North</t>
        </is>
      </c>
      <c r="C93" t="inlineStr">
        <is>
          <t>Website</t>
        </is>
      </c>
      <c r="D93" t="inlineStr">
        <is>
          <t>Electronics</t>
        </is>
      </c>
      <c r="E93" t="n">
        <v>345057.55</v>
      </c>
      <c r="F93" t="n">
        <v>302207.32</v>
      </c>
      <c r="G93" t="n">
        <v>365982</v>
      </c>
      <c r="H93" t="n">
        <v>28</v>
      </c>
      <c r="I93" t="n">
        <v>23</v>
      </c>
      <c r="J93" t="n">
        <v>1</v>
      </c>
      <c r="K93">
        <f>E93-F93</f>
        <v/>
      </c>
      <c r="L93" s="10">
        <f>IFERROR(K93/E93,0)</f>
        <v/>
      </c>
      <c r="M93">
        <f>YEAR(A93)</f>
        <v/>
      </c>
      <c r="N93">
        <f>"Q"&amp;ROUNDUP(MONTH(A93)/3,0)</f>
        <v/>
      </c>
      <c r="O93">
        <f>TEXT(A93,"mmm")</f>
        <v/>
      </c>
    </row>
    <row r="94">
      <c r="A94" s="13" t="n">
        <v>44927</v>
      </c>
      <c r="B94" t="inlineStr">
        <is>
          <t>North</t>
        </is>
      </c>
      <c r="C94" t="inlineStr">
        <is>
          <t>Website</t>
        </is>
      </c>
      <c r="D94" t="inlineStr">
        <is>
          <t>Fashion</t>
        </is>
      </c>
      <c r="E94" t="n">
        <v>44593.95</v>
      </c>
      <c r="F94" t="n">
        <v>24205.4</v>
      </c>
      <c r="G94" t="n">
        <v>48036</v>
      </c>
      <c r="H94" t="n">
        <v>34</v>
      </c>
      <c r="I94" t="n">
        <v>31</v>
      </c>
      <c r="J94" t="n">
        <v>4</v>
      </c>
      <c r="K94">
        <f>E94-F94</f>
        <v/>
      </c>
      <c r="L94" s="10">
        <f>IFERROR(K94/E94,0)</f>
        <v/>
      </c>
      <c r="M94">
        <f>YEAR(A94)</f>
        <v/>
      </c>
      <c r="N94">
        <f>"Q"&amp;ROUNDUP(MONTH(A94)/3,0)</f>
        <v/>
      </c>
      <c r="O94">
        <f>TEXT(A94,"mmm")</f>
        <v/>
      </c>
    </row>
    <row r="95">
      <c r="A95" s="13" t="n">
        <v>44927</v>
      </c>
      <c r="B95" t="inlineStr">
        <is>
          <t>North</t>
        </is>
      </c>
      <c r="C95" t="inlineStr">
        <is>
          <t>Website</t>
        </is>
      </c>
      <c r="D95" t="inlineStr">
        <is>
          <t>Grocery</t>
        </is>
      </c>
      <c r="E95" t="n">
        <v>16418.75</v>
      </c>
      <c r="F95" t="n">
        <v>13235.45</v>
      </c>
      <c r="G95" t="n">
        <v>17284</v>
      </c>
      <c r="H95" t="n">
        <v>46</v>
      </c>
      <c r="I95" t="n">
        <v>15</v>
      </c>
      <c r="J95" t="n">
        <v>0</v>
      </c>
      <c r="K95">
        <f>E95-F95</f>
        <v/>
      </c>
      <c r="L95" s="10">
        <f>IFERROR(K95/E95,0)</f>
        <v/>
      </c>
      <c r="M95">
        <f>YEAR(A95)</f>
        <v/>
      </c>
      <c r="N95">
        <f>"Q"&amp;ROUNDUP(MONTH(A95)/3,0)</f>
        <v/>
      </c>
      <c r="O95">
        <f>TEXT(A95,"mmm")</f>
        <v/>
      </c>
    </row>
    <row r="96">
      <c r="A96" s="13" t="n">
        <v>44927</v>
      </c>
      <c r="B96" t="inlineStr">
        <is>
          <t>North</t>
        </is>
      </c>
      <c r="C96" t="inlineStr">
        <is>
          <t>Website</t>
        </is>
      </c>
      <c r="D96" t="inlineStr">
        <is>
          <t>Home &amp; Kitchen</t>
        </is>
      </c>
      <c r="E96" t="n">
        <v>71266.14999999999</v>
      </c>
      <c r="F96" t="n">
        <v>49546.91</v>
      </c>
      <c r="G96" t="n">
        <v>75472</v>
      </c>
      <c r="H96" t="n">
        <v>28</v>
      </c>
      <c r="I96" t="n">
        <v>19</v>
      </c>
      <c r="J96" t="n">
        <v>2</v>
      </c>
      <c r="K96">
        <f>E96-F96</f>
        <v/>
      </c>
      <c r="L96" s="10">
        <f>IFERROR(K96/E96,0)</f>
        <v/>
      </c>
      <c r="M96">
        <f>YEAR(A96)</f>
        <v/>
      </c>
      <c r="N96">
        <f>"Q"&amp;ROUNDUP(MONTH(A96)/3,0)</f>
        <v/>
      </c>
      <c r="O96">
        <f>TEXT(A96,"mmm")</f>
        <v/>
      </c>
    </row>
    <row r="97">
      <c r="A97" s="13" t="n">
        <v>44927</v>
      </c>
      <c r="B97" t="inlineStr">
        <is>
          <t>North</t>
        </is>
      </c>
      <c r="C97" t="inlineStr">
        <is>
          <t>Website</t>
        </is>
      </c>
      <c r="D97" t="inlineStr">
        <is>
          <t>Sports</t>
        </is>
      </c>
      <c r="E97" t="n">
        <v>35434.7</v>
      </c>
      <c r="F97" t="n">
        <v>22716.06</v>
      </c>
      <c r="G97" t="n">
        <v>37235</v>
      </c>
      <c r="H97" t="n">
        <v>25</v>
      </c>
      <c r="I97" t="n">
        <v>20</v>
      </c>
      <c r="J97" t="n">
        <v>1</v>
      </c>
      <c r="K97">
        <f>E97-F97</f>
        <v/>
      </c>
      <c r="L97" s="10">
        <f>IFERROR(K97/E97,0)</f>
        <v/>
      </c>
      <c r="M97">
        <f>YEAR(A97)</f>
        <v/>
      </c>
      <c r="N97">
        <f>"Q"&amp;ROUNDUP(MONTH(A97)/3,0)</f>
        <v/>
      </c>
      <c r="O97">
        <f>TEXT(A97,"mmm")</f>
        <v/>
      </c>
    </row>
    <row r="98">
      <c r="A98" s="13" t="n">
        <v>44927</v>
      </c>
      <c r="B98" t="inlineStr">
        <is>
          <t>South</t>
        </is>
      </c>
      <c r="C98" t="inlineStr">
        <is>
          <t>Marketplace</t>
        </is>
      </c>
      <c r="D98" t="inlineStr">
        <is>
          <t>Beauty</t>
        </is>
      </c>
      <c r="E98" t="n">
        <v>6049.95</v>
      </c>
      <c r="F98" t="n">
        <v>3682.59</v>
      </c>
      <c r="G98" t="n">
        <v>6719</v>
      </c>
      <c r="H98" t="n">
        <v>11</v>
      </c>
      <c r="I98" t="n">
        <v>9</v>
      </c>
      <c r="J98" t="n">
        <v>1</v>
      </c>
      <c r="K98">
        <f>E98-F98</f>
        <v/>
      </c>
      <c r="L98" s="10">
        <f>IFERROR(K98/E98,0)</f>
        <v/>
      </c>
      <c r="M98">
        <f>YEAR(A98)</f>
        <v/>
      </c>
      <c r="N98">
        <f>"Q"&amp;ROUNDUP(MONTH(A98)/3,0)</f>
        <v/>
      </c>
      <c r="O98">
        <f>TEXT(A98,"mmm")</f>
        <v/>
      </c>
    </row>
    <row r="99">
      <c r="A99" s="13" t="n">
        <v>44927</v>
      </c>
      <c r="B99" t="inlineStr">
        <is>
          <t>South</t>
        </is>
      </c>
      <c r="C99" t="inlineStr">
        <is>
          <t>Marketplace</t>
        </is>
      </c>
      <c r="D99" t="inlineStr">
        <is>
          <t>Books</t>
        </is>
      </c>
      <c r="E99" t="n">
        <v>3122</v>
      </c>
      <c r="F99" t="n">
        <v>2286.39</v>
      </c>
      <c r="G99" t="n">
        <v>3363</v>
      </c>
      <c r="H99" t="n">
        <v>7</v>
      </c>
      <c r="I99" t="n">
        <v>6</v>
      </c>
      <c r="J99" t="n">
        <v>0</v>
      </c>
      <c r="K99">
        <f>E99-F99</f>
        <v/>
      </c>
      <c r="L99" s="10">
        <f>IFERROR(K99/E99,0)</f>
        <v/>
      </c>
      <c r="M99">
        <f>YEAR(A99)</f>
        <v/>
      </c>
      <c r="N99">
        <f>"Q"&amp;ROUNDUP(MONTH(A99)/3,0)</f>
        <v/>
      </c>
      <c r="O99">
        <f>TEXT(A99,"mmm")</f>
        <v/>
      </c>
    </row>
    <row r="100">
      <c r="A100" s="13" t="n">
        <v>44927</v>
      </c>
      <c r="B100" t="inlineStr">
        <is>
          <t>South</t>
        </is>
      </c>
      <c r="C100" t="inlineStr">
        <is>
          <t>Marketplace</t>
        </is>
      </c>
      <c r="D100" t="inlineStr">
        <is>
          <t>Electronics</t>
        </is>
      </c>
      <c r="E100" t="n">
        <v>259557.35</v>
      </c>
      <c r="F100" t="n">
        <v>244072.51</v>
      </c>
      <c r="G100" t="n">
        <v>295725</v>
      </c>
      <c r="H100" t="n">
        <v>25</v>
      </c>
      <c r="I100" t="n">
        <v>21</v>
      </c>
      <c r="J100" t="n">
        <v>2</v>
      </c>
      <c r="K100">
        <f>E100-F100</f>
        <v/>
      </c>
      <c r="L100" s="10">
        <f>IFERROR(K100/E100,0)</f>
        <v/>
      </c>
      <c r="M100">
        <f>YEAR(A100)</f>
        <v/>
      </c>
      <c r="N100">
        <f>"Q"&amp;ROUNDUP(MONTH(A100)/3,0)</f>
        <v/>
      </c>
      <c r="O100">
        <f>TEXT(A100,"mmm")</f>
        <v/>
      </c>
    </row>
    <row r="101">
      <c r="A101" s="13" t="n">
        <v>44927</v>
      </c>
      <c r="B101" t="inlineStr">
        <is>
          <t>South</t>
        </is>
      </c>
      <c r="C101" t="inlineStr">
        <is>
          <t>Marketplace</t>
        </is>
      </c>
      <c r="D101" t="inlineStr">
        <is>
          <t>Fashion</t>
        </is>
      </c>
      <c r="E101" t="n">
        <v>47021.7</v>
      </c>
      <c r="F101" t="n">
        <v>24985.07</v>
      </c>
      <c r="G101" t="n">
        <v>51475</v>
      </c>
      <c r="H101" t="n">
        <v>35</v>
      </c>
      <c r="I101" t="n">
        <v>27</v>
      </c>
      <c r="J101" t="n">
        <v>4</v>
      </c>
      <c r="K101">
        <f>E101-F101</f>
        <v/>
      </c>
      <c r="L101" s="10">
        <f>IFERROR(K101/E101,0)</f>
        <v/>
      </c>
      <c r="M101">
        <f>YEAR(A101)</f>
        <v/>
      </c>
      <c r="N101">
        <f>"Q"&amp;ROUNDUP(MONTH(A101)/3,0)</f>
        <v/>
      </c>
      <c r="O101">
        <f>TEXT(A101,"mmm")</f>
        <v/>
      </c>
    </row>
    <row r="102">
      <c r="A102" s="13" t="n">
        <v>44927</v>
      </c>
      <c r="B102" t="inlineStr">
        <is>
          <t>South</t>
        </is>
      </c>
      <c r="C102" t="inlineStr">
        <is>
          <t>Marketplace</t>
        </is>
      </c>
      <c r="D102" t="inlineStr">
        <is>
          <t>Grocery</t>
        </is>
      </c>
      <c r="E102" t="n">
        <v>10450.7</v>
      </c>
      <c r="F102" t="n">
        <v>8621.389999999999</v>
      </c>
      <c r="G102" t="n">
        <v>11184</v>
      </c>
      <c r="H102" t="n">
        <v>26</v>
      </c>
      <c r="I102" t="n">
        <v>10</v>
      </c>
      <c r="J102" t="n">
        <v>1</v>
      </c>
      <c r="K102">
        <f>E102-F102</f>
        <v/>
      </c>
      <c r="L102" s="10">
        <f>IFERROR(K102/E102,0)</f>
        <v/>
      </c>
      <c r="M102">
        <f>YEAR(A102)</f>
        <v/>
      </c>
      <c r="N102">
        <f>"Q"&amp;ROUNDUP(MONTH(A102)/3,0)</f>
        <v/>
      </c>
      <c r="O102">
        <f>TEXT(A102,"mmm")</f>
        <v/>
      </c>
    </row>
    <row r="103">
      <c r="A103" s="13" t="n">
        <v>44927</v>
      </c>
      <c r="B103" t="inlineStr">
        <is>
          <t>South</t>
        </is>
      </c>
      <c r="C103" t="inlineStr">
        <is>
          <t>Marketplace</t>
        </is>
      </c>
      <c r="D103" t="inlineStr">
        <is>
          <t>Home &amp; Kitchen</t>
        </is>
      </c>
      <c r="E103" t="n">
        <v>41077.05</v>
      </c>
      <c r="F103" t="n">
        <v>28296.69</v>
      </c>
      <c r="G103" t="n">
        <v>45138</v>
      </c>
      <c r="H103" t="n">
        <v>22</v>
      </c>
      <c r="I103" t="n">
        <v>15</v>
      </c>
      <c r="J103" t="n">
        <v>0</v>
      </c>
      <c r="K103">
        <f>E103-F103</f>
        <v/>
      </c>
      <c r="L103" s="10">
        <f>IFERROR(K103/E103,0)</f>
        <v/>
      </c>
      <c r="M103">
        <f>YEAR(A103)</f>
        <v/>
      </c>
      <c r="N103">
        <f>"Q"&amp;ROUNDUP(MONTH(A103)/3,0)</f>
        <v/>
      </c>
      <c r="O103">
        <f>TEXT(A103,"mmm")</f>
        <v/>
      </c>
    </row>
    <row r="104">
      <c r="A104" s="13" t="n">
        <v>44927</v>
      </c>
      <c r="B104" t="inlineStr">
        <is>
          <t>South</t>
        </is>
      </c>
      <c r="C104" t="inlineStr">
        <is>
          <t>Marketplace</t>
        </is>
      </c>
      <c r="D104" t="inlineStr">
        <is>
          <t>Sports</t>
        </is>
      </c>
      <c r="E104" t="n">
        <v>23532</v>
      </c>
      <c r="F104" t="n">
        <v>15540.43</v>
      </c>
      <c r="G104" t="n">
        <v>26082</v>
      </c>
      <c r="H104" t="n">
        <v>18</v>
      </c>
      <c r="I104" t="n">
        <v>14</v>
      </c>
      <c r="J104" t="n">
        <v>1</v>
      </c>
      <c r="K104">
        <f>E104-F104</f>
        <v/>
      </c>
      <c r="L104" s="10">
        <f>IFERROR(K104/E104,0)</f>
        <v/>
      </c>
      <c r="M104">
        <f>YEAR(A104)</f>
        <v/>
      </c>
      <c r="N104">
        <f>"Q"&amp;ROUNDUP(MONTH(A104)/3,0)</f>
        <v/>
      </c>
      <c r="O104">
        <f>TEXT(A104,"mmm")</f>
        <v/>
      </c>
    </row>
    <row r="105">
      <c r="A105" s="13" t="n">
        <v>44927</v>
      </c>
      <c r="B105" t="inlineStr">
        <is>
          <t>South</t>
        </is>
      </c>
      <c r="C105" t="inlineStr">
        <is>
          <t>Marketplace</t>
        </is>
      </c>
      <c r="D105" t="inlineStr">
        <is>
          <t>Unknown</t>
        </is>
      </c>
      <c r="E105" t="n">
        <v>3446.1</v>
      </c>
      <c r="F105" t="n">
        <v>1624.46</v>
      </c>
      <c r="G105" t="n">
        <v>3829</v>
      </c>
      <c r="H105" t="n">
        <v>1</v>
      </c>
      <c r="I105" t="n">
        <v>1</v>
      </c>
      <c r="J105" t="n">
        <v>0</v>
      </c>
      <c r="K105">
        <f>E105-F105</f>
        <v/>
      </c>
      <c r="L105" s="10">
        <f>IFERROR(K105/E105,0)</f>
        <v/>
      </c>
      <c r="M105">
        <f>YEAR(A105)</f>
        <v/>
      </c>
      <c r="N105">
        <f>"Q"&amp;ROUNDUP(MONTH(A105)/3,0)</f>
        <v/>
      </c>
      <c r="O105">
        <f>TEXT(A105,"mmm")</f>
        <v/>
      </c>
    </row>
    <row r="106">
      <c r="A106" s="13" t="n">
        <v>44927</v>
      </c>
      <c r="B106" t="inlineStr">
        <is>
          <t>South</t>
        </is>
      </c>
      <c r="C106" t="inlineStr">
        <is>
          <t>Mobile App</t>
        </is>
      </c>
      <c r="D106" t="inlineStr">
        <is>
          <t>Beauty</t>
        </is>
      </c>
      <c r="E106" t="n">
        <v>13462.2</v>
      </c>
      <c r="F106" t="n">
        <v>7232.88</v>
      </c>
      <c r="G106" t="n">
        <v>14167</v>
      </c>
      <c r="H106" t="n">
        <v>23</v>
      </c>
      <c r="I106" t="n">
        <v>20</v>
      </c>
      <c r="J106" t="n">
        <v>2</v>
      </c>
      <c r="K106">
        <f>E106-F106</f>
        <v/>
      </c>
      <c r="L106" s="10">
        <f>IFERROR(K106/E106,0)</f>
        <v/>
      </c>
      <c r="M106">
        <f>YEAR(A106)</f>
        <v/>
      </c>
      <c r="N106">
        <f>"Q"&amp;ROUNDUP(MONTH(A106)/3,0)</f>
        <v/>
      </c>
      <c r="O106">
        <f>TEXT(A106,"mmm")</f>
        <v/>
      </c>
    </row>
    <row r="107">
      <c r="A107" s="13" t="n">
        <v>44927</v>
      </c>
      <c r="B107" t="inlineStr">
        <is>
          <t>South</t>
        </is>
      </c>
      <c r="C107" t="inlineStr">
        <is>
          <t>Mobile App</t>
        </is>
      </c>
      <c r="D107" t="inlineStr">
        <is>
          <t>Books</t>
        </is>
      </c>
      <c r="E107" t="n">
        <v>6852.95</v>
      </c>
      <c r="F107" t="n">
        <v>5001.63</v>
      </c>
      <c r="G107" t="n">
        <v>7356</v>
      </c>
      <c r="H107" t="n">
        <v>14</v>
      </c>
      <c r="I107" t="n">
        <v>12</v>
      </c>
      <c r="J107" t="n">
        <v>0</v>
      </c>
      <c r="K107">
        <f>E107-F107</f>
        <v/>
      </c>
      <c r="L107" s="10">
        <f>IFERROR(K107/E107,0)</f>
        <v/>
      </c>
      <c r="M107">
        <f>YEAR(A107)</f>
        <v/>
      </c>
      <c r="N107">
        <f>"Q"&amp;ROUNDUP(MONTH(A107)/3,0)</f>
        <v/>
      </c>
      <c r="O107">
        <f>TEXT(A107,"mmm")</f>
        <v/>
      </c>
    </row>
    <row r="108">
      <c r="A108" s="13" t="n">
        <v>44927</v>
      </c>
      <c r="B108" t="inlineStr">
        <is>
          <t>South</t>
        </is>
      </c>
      <c r="C108" t="inlineStr">
        <is>
          <t>Mobile App</t>
        </is>
      </c>
      <c r="D108" t="inlineStr">
        <is>
          <t>Electronics</t>
        </is>
      </c>
      <c r="E108" t="n">
        <v>345529.85</v>
      </c>
      <c r="F108" t="n">
        <v>307465.2</v>
      </c>
      <c r="G108" t="n">
        <v>373357</v>
      </c>
      <c r="H108" t="n">
        <v>33</v>
      </c>
      <c r="I108" t="n">
        <v>26</v>
      </c>
      <c r="J108" t="n">
        <v>4</v>
      </c>
      <c r="K108">
        <f>E108-F108</f>
        <v/>
      </c>
      <c r="L108" s="10">
        <f>IFERROR(K108/E108,0)</f>
        <v/>
      </c>
      <c r="M108">
        <f>YEAR(A108)</f>
        <v/>
      </c>
      <c r="N108">
        <f>"Q"&amp;ROUNDUP(MONTH(A108)/3,0)</f>
        <v/>
      </c>
      <c r="O108">
        <f>TEXT(A108,"mmm")</f>
        <v/>
      </c>
    </row>
    <row r="109">
      <c r="A109" s="13" t="n">
        <v>44927</v>
      </c>
      <c r="B109" t="inlineStr">
        <is>
          <t>South</t>
        </is>
      </c>
      <c r="C109" t="inlineStr">
        <is>
          <t>Mobile App</t>
        </is>
      </c>
      <c r="D109" t="inlineStr">
        <is>
          <t>Fashion</t>
        </is>
      </c>
      <c r="E109" t="n">
        <v>69268.14999999999</v>
      </c>
      <c r="F109" t="n">
        <v>37646.11</v>
      </c>
      <c r="G109" t="n">
        <v>73741</v>
      </c>
      <c r="H109" t="n">
        <v>59</v>
      </c>
      <c r="I109" t="n">
        <v>45</v>
      </c>
      <c r="J109" t="n">
        <v>12</v>
      </c>
      <c r="K109">
        <f>E109-F109</f>
        <v/>
      </c>
      <c r="L109" s="10">
        <f>IFERROR(K109/E109,0)</f>
        <v/>
      </c>
      <c r="M109">
        <f>YEAR(A109)</f>
        <v/>
      </c>
      <c r="N109">
        <f>"Q"&amp;ROUNDUP(MONTH(A109)/3,0)</f>
        <v/>
      </c>
      <c r="O109">
        <f>TEXT(A109,"mmm")</f>
        <v/>
      </c>
    </row>
    <row r="110">
      <c r="A110" s="13" t="n">
        <v>44927</v>
      </c>
      <c r="B110" t="inlineStr">
        <is>
          <t>South</t>
        </is>
      </c>
      <c r="C110" t="inlineStr">
        <is>
          <t>Mobile App</t>
        </is>
      </c>
      <c r="D110" t="inlineStr">
        <is>
          <t>Grocery</t>
        </is>
      </c>
      <c r="E110" t="n">
        <v>22738.45</v>
      </c>
      <c r="F110" t="n">
        <v>18635.71</v>
      </c>
      <c r="G110" t="n">
        <v>24112</v>
      </c>
      <c r="H110" t="n">
        <v>68</v>
      </c>
      <c r="I110" t="n">
        <v>26</v>
      </c>
      <c r="J110" t="n">
        <v>0</v>
      </c>
      <c r="K110">
        <f>E110-F110</f>
        <v/>
      </c>
      <c r="L110" s="10">
        <f>IFERROR(K110/E110,0)</f>
        <v/>
      </c>
      <c r="M110">
        <f>YEAR(A110)</f>
        <v/>
      </c>
      <c r="N110">
        <f>"Q"&amp;ROUNDUP(MONTH(A110)/3,0)</f>
        <v/>
      </c>
      <c r="O110">
        <f>TEXT(A110,"mmm")</f>
        <v/>
      </c>
    </row>
    <row r="111">
      <c r="A111" s="13" t="n">
        <v>44927</v>
      </c>
      <c r="B111" t="inlineStr">
        <is>
          <t>South</t>
        </is>
      </c>
      <c r="C111" t="inlineStr">
        <is>
          <t>Mobile App</t>
        </is>
      </c>
      <c r="D111" t="inlineStr">
        <is>
          <t>Home &amp; Kitchen</t>
        </is>
      </c>
      <c r="E111" t="n">
        <v>51639</v>
      </c>
      <c r="F111" t="n">
        <v>35422.06</v>
      </c>
      <c r="G111" t="n">
        <v>54706</v>
      </c>
      <c r="H111" t="n">
        <v>24</v>
      </c>
      <c r="I111" t="n">
        <v>18</v>
      </c>
      <c r="J111" t="n">
        <v>2</v>
      </c>
      <c r="K111">
        <f>E111-F111</f>
        <v/>
      </c>
      <c r="L111" s="10">
        <f>IFERROR(K111/E111,0)</f>
        <v/>
      </c>
      <c r="M111">
        <f>YEAR(A111)</f>
        <v/>
      </c>
      <c r="N111">
        <f>"Q"&amp;ROUNDUP(MONTH(A111)/3,0)</f>
        <v/>
      </c>
      <c r="O111">
        <f>TEXT(A111,"mmm")</f>
        <v/>
      </c>
    </row>
    <row r="112">
      <c r="A112" s="13" t="n">
        <v>44927</v>
      </c>
      <c r="B112" t="inlineStr">
        <is>
          <t>South</t>
        </is>
      </c>
      <c r="C112" t="inlineStr">
        <is>
          <t>Mobile App</t>
        </is>
      </c>
      <c r="D112" t="inlineStr">
        <is>
          <t>Sports</t>
        </is>
      </c>
      <c r="E112" t="n">
        <v>42927.95</v>
      </c>
      <c r="F112" t="n">
        <v>27268.98</v>
      </c>
      <c r="G112" t="n">
        <v>45460</v>
      </c>
      <c r="H112" t="n">
        <v>30</v>
      </c>
      <c r="I112" t="n">
        <v>25</v>
      </c>
      <c r="J112" t="n">
        <v>1</v>
      </c>
      <c r="K112">
        <f>E112-F112</f>
        <v/>
      </c>
      <c r="L112" s="10">
        <f>IFERROR(K112/E112,0)</f>
        <v/>
      </c>
      <c r="M112">
        <f>YEAR(A112)</f>
        <v/>
      </c>
      <c r="N112">
        <f>"Q"&amp;ROUNDUP(MONTH(A112)/3,0)</f>
        <v/>
      </c>
      <c r="O112">
        <f>TEXT(A112,"mmm")</f>
        <v/>
      </c>
    </row>
    <row r="113">
      <c r="A113" s="13" t="n">
        <v>44927</v>
      </c>
      <c r="B113" t="inlineStr">
        <is>
          <t>South</t>
        </is>
      </c>
      <c r="C113" t="inlineStr">
        <is>
          <t>Retail Store</t>
        </is>
      </c>
      <c r="D113" t="inlineStr">
        <is>
          <t>Beauty</t>
        </is>
      </c>
      <c r="E113" t="n">
        <v>5321.45</v>
      </c>
      <c r="F113" t="n">
        <v>2913.91</v>
      </c>
      <c r="G113" t="n">
        <v>5499</v>
      </c>
      <c r="H113" t="n">
        <v>11</v>
      </c>
      <c r="I113" t="n">
        <v>10</v>
      </c>
      <c r="J113" t="n">
        <v>0</v>
      </c>
      <c r="K113">
        <f>E113-F113</f>
        <v/>
      </c>
      <c r="L113" s="10">
        <f>IFERROR(K113/E113,0)</f>
        <v/>
      </c>
      <c r="M113">
        <f>YEAR(A113)</f>
        <v/>
      </c>
      <c r="N113">
        <f>"Q"&amp;ROUNDUP(MONTH(A113)/3,0)</f>
        <v/>
      </c>
      <c r="O113">
        <f>TEXT(A113,"mmm")</f>
        <v/>
      </c>
    </row>
    <row r="114">
      <c r="A114" s="13" t="n">
        <v>44927</v>
      </c>
      <c r="B114" t="inlineStr">
        <is>
          <t>South</t>
        </is>
      </c>
      <c r="C114" t="inlineStr">
        <is>
          <t>Retail Store</t>
        </is>
      </c>
      <c r="D114" t="inlineStr">
        <is>
          <t>Books</t>
        </is>
      </c>
      <c r="E114" t="n">
        <v>5565.55</v>
      </c>
      <c r="F114" t="n">
        <v>3956.81</v>
      </c>
      <c r="G114" t="n">
        <v>5766</v>
      </c>
      <c r="H114" t="n">
        <v>14</v>
      </c>
      <c r="I114" t="n">
        <v>11</v>
      </c>
      <c r="J114" t="n">
        <v>1</v>
      </c>
      <c r="K114">
        <f>E114-F114</f>
        <v/>
      </c>
      <c r="L114" s="10">
        <f>IFERROR(K114/E114,0)</f>
        <v/>
      </c>
      <c r="M114">
        <f>YEAR(A114)</f>
        <v/>
      </c>
      <c r="N114">
        <f>"Q"&amp;ROUNDUP(MONTH(A114)/3,0)</f>
        <v/>
      </c>
      <c r="O114">
        <f>TEXT(A114,"mmm")</f>
        <v/>
      </c>
    </row>
    <row r="115">
      <c r="A115" s="13" t="n">
        <v>44927</v>
      </c>
      <c r="B115" t="inlineStr">
        <is>
          <t>South</t>
        </is>
      </c>
      <c r="C115" t="inlineStr">
        <is>
          <t>Retail Store</t>
        </is>
      </c>
      <c r="D115" t="inlineStr">
        <is>
          <t>Electronics</t>
        </is>
      </c>
      <c r="E115" t="n">
        <v>265255.05</v>
      </c>
      <c r="F115" t="n">
        <v>229485.42</v>
      </c>
      <c r="G115" t="n">
        <v>275570</v>
      </c>
      <c r="H115" t="n">
        <v>20</v>
      </c>
      <c r="I115" t="n">
        <v>16</v>
      </c>
      <c r="J115" t="n">
        <v>1</v>
      </c>
      <c r="K115">
        <f>E115-F115</f>
        <v/>
      </c>
      <c r="L115" s="10">
        <f>IFERROR(K115/E115,0)</f>
        <v/>
      </c>
      <c r="M115">
        <f>YEAR(A115)</f>
        <v/>
      </c>
      <c r="N115">
        <f>"Q"&amp;ROUNDUP(MONTH(A115)/3,0)</f>
        <v/>
      </c>
      <c r="O115">
        <f>TEXT(A115,"mmm")</f>
        <v/>
      </c>
    </row>
    <row r="116">
      <c r="A116" s="13" t="n">
        <v>44927</v>
      </c>
      <c r="B116" t="inlineStr">
        <is>
          <t>South</t>
        </is>
      </c>
      <c r="C116" t="inlineStr">
        <is>
          <t>Retail Store</t>
        </is>
      </c>
      <c r="D116" t="inlineStr">
        <is>
          <t>Fashion</t>
        </is>
      </c>
      <c r="E116" t="n">
        <v>46617.1</v>
      </c>
      <c r="F116" t="n">
        <v>24105.65</v>
      </c>
      <c r="G116" t="n">
        <v>49229</v>
      </c>
      <c r="H116" t="n">
        <v>31</v>
      </c>
      <c r="I116" t="n">
        <v>24</v>
      </c>
      <c r="J116" t="n">
        <v>2</v>
      </c>
      <c r="K116">
        <f>E116-F116</f>
        <v/>
      </c>
      <c r="L116" s="10">
        <f>IFERROR(K116/E116,0)</f>
        <v/>
      </c>
      <c r="M116">
        <f>YEAR(A116)</f>
        <v/>
      </c>
      <c r="N116">
        <f>"Q"&amp;ROUNDUP(MONTH(A116)/3,0)</f>
        <v/>
      </c>
      <c r="O116">
        <f>TEXT(A116,"mmm")</f>
        <v/>
      </c>
    </row>
    <row r="117">
      <c r="A117" s="13" t="n">
        <v>44927</v>
      </c>
      <c r="B117" t="inlineStr">
        <is>
          <t>South</t>
        </is>
      </c>
      <c r="C117" t="inlineStr">
        <is>
          <t>Retail Store</t>
        </is>
      </c>
      <c r="D117" t="inlineStr">
        <is>
          <t>Grocery</t>
        </is>
      </c>
      <c r="E117" t="n">
        <v>9605.950000000001</v>
      </c>
      <c r="F117" t="n">
        <v>7644.2</v>
      </c>
      <c r="G117" t="n">
        <v>9945</v>
      </c>
      <c r="H117" t="n">
        <v>25</v>
      </c>
      <c r="I117" t="n">
        <v>9</v>
      </c>
      <c r="J117" t="n">
        <v>0</v>
      </c>
      <c r="K117">
        <f>E117-F117</f>
        <v/>
      </c>
      <c r="L117" s="10">
        <f>IFERROR(K117/E117,0)</f>
        <v/>
      </c>
      <c r="M117">
        <f>YEAR(A117)</f>
        <v/>
      </c>
      <c r="N117">
        <f>"Q"&amp;ROUNDUP(MONTH(A117)/3,0)</f>
        <v/>
      </c>
      <c r="O117">
        <f>TEXT(A117,"mmm")</f>
        <v/>
      </c>
    </row>
    <row r="118">
      <c r="A118" s="13" t="n">
        <v>44927</v>
      </c>
      <c r="B118" t="inlineStr">
        <is>
          <t>South</t>
        </is>
      </c>
      <c r="C118" t="inlineStr">
        <is>
          <t>Retail Store</t>
        </is>
      </c>
      <c r="D118" t="inlineStr">
        <is>
          <t>Home &amp; Kitchen</t>
        </is>
      </c>
      <c r="E118" t="n">
        <v>43147.65</v>
      </c>
      <c r="F118" t="n">
        <v>29385.93</v>
      </c>
      <c r="G118" t="n">
        <v>44502</v>
      </c>
      <c r="H118" t="n">
        <v>18</v>
      </c>
      <c r="I118" t="n">
        <v>14</v>
      </c>
      <c r="J118" t="n">
        <v>1</v>
      </c>
      <c r="K118">
        <f>E118-F118</f>
        <v/>
      </c>
      <c r="L118" s="10">
        <f>IFERROR(K118/E118,0)</f>
        <v/>
      </c>
      <c r="M118">
        <f>YEAR(A118)</f>
        <v/>
      </c>
      <c r="N118">
        <f>"Q"&amp;ROUNDUP(MONTH(A118)/3,0)</f>
        <v/>
      </c>
      <c r="O118">
        <f>TEXT(A118,"mmm")</f>
        <v/>
      </c>
    </row>
    <row r="119">
      <c r="A119" s="13" t="n">
        <v>44927</v>
      </c>
      <c r="B119" t="inlineStr">
        <is>
          <t>South</t>
        </is>
      </c>
      <c r="C119" t="inlineStr">
        <is>
          <t>Retail Store</t>
        </is>
      </c>
      <c r="D119" t="inlineStr">
        <is>
          <t>Sports</t>
        </is>
      </c>
      <c r="E119" t="n">
        <v>27315.75</v>
      </c>
      <c r="F119" t="n">
        <v>16631.28</v>
      </c>
      <c r="G119" t="n">
        <v>27982</v>
      </c>
      <c r="H119" t="n">
        <v>28</v>
      </c>
      <c r="I119" t="n">
        <v>23</v>
      </c>
      <c r="J119" t="n">
        <v>0</v>
      </c>
      <c r="K119">
        <f>E119-F119</f>
        <v/>
      </c>
      <c r="L119" s="10">
        <f>IFERROR(K119/E119,0)</f>
        <v/>
      </c>
      <c r="M119">
        <f>YEAR(A119)</f>
        <v/>
      </c>
      <c r="N119">
        <f>"Q"&amp;ROUNDUP(MONTH(A119)/3,0)</f>
        <v/>
      </c>
      <c r="O119">
        <f>TEXT(A119,"mmm")</f>
        <v/>
      </c>
    </row>
    <row r="120">
      <c r="A120" s="13" t="n">
        <v>44927</v>
      </c>
      <c r="B120" t="inlineStr">
        <is>
          <t>South</t>
        </is>
      </c>
      <c r="C120" t="inlineStr">
        <is>
          <t>Unknown</t>
        </is>
      </c>
      <c r="D120" t="inlineStr">
        <is>
          <t>Beauty</t>
        </is>
      </c>
      <c r="E120" t="n">
        <v>1974.1</v>
      </c>
      <c r="F120" t="n">
        <v>975.3200000000001</v>
      </c>
      <c r="G120" t="n">
        <v>2078</v>
      </c>
      <c r="H120" t="n">
        <v>2</v>
      </c>
      <c r="I120" t="n">
        <v>1</v>
      </c>
      <c r="J120" t="n">
        <v>0</v>
      </c>
      <c r="K120">
        <f>E120-F120</f>
        <v/>
      </c>
      <c r="L120" s="10">
        <f>IFERROR(K120/E120,0)</f>
        <v/>
      </c>
      <c r="M120">
        <f>YEAR(A120)</f>
        <v/>
      </c>
      <c r="N120">
        <f>"Q"&amp;ROUNDUP(MONTH(A120)/3,0)</f>
        <v/>
      </c>
      <c r="O120">
        <f>TEXT(A120,"mmm")</f>
        <v/>
      </c>
    </row>
    <row r="121">
      <c r="A121" s="13" t="n">
        <v>44927</v>
      </c>
      <c r="B121" t="inlineStr">
        <is>
          <t>South</t>
        </is>
      </c>
      <c r="C121" t="inlineStr">
        <is>
          <t>Unknown</t>
        </is>
      </c>
      <c r="D121" t="inlineStr">
        <is>
          <t>Books</t>
        </is>
      </c>
      <c r="E121" t="n">
        <v>933.3</v>
      </c>
      <c r="F121" t="n">
        <v>771.66</v>
      </c>
      <c r="G121" t="n">
        <v>1098</v>
      </c>
      <c r="H121" t="n">
        <v>2</v>
      </c>
      <c r="I121" t="n">
        <v>1</v>
      </c>
      <c r="J121" t="n">
        <v>0</v>
      </c>
      <c r="K121">
        <f>E121-F121</f>
        <v/>
      </c>
      <c r="L121" s="10">
        <f>IFERROR(K121/E121,0)</f>
        <v/>
      </c>
      <c r="M121">
        <f>YEAR(A121)</f>
        <v/>
      </c>
      <c r="N121">
        <f>"Q"&amp;ROUNDUP(MONTH(A121)/3,0)</f>
        <v/>
      </c>
      <c r="O121">
        <f>TEXT(A121,"mmm")</f>
        <v/>
      </c>
    </row>
    <row r="122">
      <c r="A122" s="13" t="n">
        <v>44927</v>
      </c>
      <c r="B122" t="inlineStr">
        <is>
          <t>South</t>
        </is>
      </c>
      <c r="C122" t="inlineStr">
        <is>
          <t>Unknown</t>
        </is>
      </c>
      <c r="D122" t="inlineStr">
        <is>
          <t>Fashion</t>
        </is>
      </c>
      <c r="E122" t="n">
        <v>5561.8</v>
      </c>
      <c r="F122" t="n">
        <v>3092.58</v>
      </c>
      <c r="G122" t="n">
        <v>6384</v>
      </c>
      <c r="H122" t="n">
        <v>6</v>
      </c>
      <c r="I122" t="n">
        <v>4</v>
      </c>
      <c r="J122" t="n">
        <v>1</v>
      </c>
      <c r="K122">
        <f>E122-F122</f>
        <v/>
      </c>
      <c r="L122" s="10">
        <f>IFERROR(K122/E122,0)</f>
        <v/>
      </c>
      <c r="M122">
        <f>YEAR(A122)</f>
        <v/>
      </c>
      <c r="N122">
        <f>"Q"&amp;ROUNDUP(MONTH(A122)/3,0)</f>
        <v/>
      </c>
      <c r="O122">
        <f>TEXT(A122,"mmm")</f>
        <v/>
      </c>
    </row>
    <row r="123">
      <c r="A123" s="13" t="n">
        <v>44927</v>
      </c>
      <c r="B123" t="inlineStr">
        <is>
          <t>South</t>
        </is>
      </c>
      <c r="C123" t="inlineStr">
        <is>
          <t>Unknown</t>
        </is>
      </c>
      <c r="D123" t="inlineStr">
        <is>
          <t>Grocery</t>
        </is>
      </c>
      <c r="E123" t="n">
        <v>739.1</v>
      </c>
      <c r="F123" t="n">
        <v>603.24</v>
      </c>
      <c r="G123" t="n">
        <v>778</v>
      </c>
      <c r="H123" t="n">
        <v>2</v>
      </c>
      <c r="I123" t="n">
        <v>1</v>
      </c>
      <c r="J123" t="n">
        <v>0</v>
      </c>
      <c r="K123">
        <f>E123-F123</f>
        <v/>
      </c>
      <c r="L123" s="10">
        <f>IFERROR(K123/E123,0)</f>
        <v/>
      </c>
      <c r="M123">
        <f>YEAR(A123)</f>
        <v/>
      </c>
      <c r="N123">
        <f>"Q"&amp;ROUNDUP(MONTH(A123)/3,0)</f>
        <v/>
      </c>
      <c r="O123">
        <f>TEXT(A123,"mmm")</f>
        <v/>
      </c>
    </row>
    <row r="124">
      <c r="A124" s="13" t="n">
        <v>44927</v>
      </c>
      <c r="B124" t="inlineStr">
        <is>
          <t>South</t>
        </is>
      </c>
      <c r="C124" t="inlineStr">
        <is>
          <t>Unknown</t>
        </is>
      </c>
      <c r="D124" t="inlineStr">
        <is>
          <t>Home &amp; Kitchen</t>
        </is>
      </c>
      <c r="E124" t="n">
        <v>5357.05</v>
      </c>
      <c r="F124" t="n">
        <v>3730.42</v>
      </c>
      <c r="G124" t="n">
        <v>5639</v>
      </c>
      <c r="H124" t="n">
        <v>1</v>
      </c>
      <c r="I124" t="n">
        <v>1</v>
      </c>
      <c r="J124" t="n">
        <v>0</v>
      </c>
      <c r="K124">
        <f>E124-F124</f>
        <v/>
      </c>
      <c r="L124" s="10">
        <f>IFERROR(K124/E124,0)</f>
        <v/>
      </c>
      <c r="M124">
        <f>YEAR(A124)</f>
        <v/>
      </c>
      <c r="N124">
        <f>"Q"&amp;ROUNDUP(MONTH(A124)/3,0)</f>
        <v/>
      </c>
      <c r="O124">
        <f>TEXT(A124,"mmm")</f>
        <v/>
      </c>
    </row>
    <row r="125">
      <c r="A125" s="13" t="n">
        <v>44927</v>
      </c>
      <c r="B125" t="inlineStr">
        <is>
          <t>South</t>
        </is>
      </c>
      <c r="C125" t="inlineStr">
        <is>
          <t>Website</t>
        </is>
      </c>
      <c r="D125" t="inlineStr">
        <is>
          <t>Beauty</t>
        </is>
      </c>
      <c r="E125" t="n">
        <v>8729.950000000001</v>
      </c>
      <c r="F125" t="n">
        <v>4980.74</v>
      </c>
      <c r="G125" t="n">
        <v>9345</v>
      </c>
      <c r="H125" t="n">
        <v>15</v>
      </c>
      <c r="I125" t="n">
        <v>12</v>
      </c>
      <c r="J125" t="n">
        <v>0</v>
      </c>
      <c r="K125">
        <f>E125-F125</f>
        <v/>
      </c>
      <c r="L125" s="10">
        <f>IFERROR(K125/E125,0)</f>
        <v/>
      </c>
      <c r="M125">
        <f>YEAR(A125)</f>
        <v/>
      </c>
      <c r="N125">
        <f>"Q"&amp;ROUNDUP(MONTH(A125)/3,0)</f>
        <v/>
      </c>
      <c r="O125">
        <f>TEXT(A125,"mmm")</f>
        <v/>
      </c>
    </row>
    <row r="126">
      <c r="A126" s="13" t="n">
        <v>44927</v>
      </c>
      <c r="B126" t="inlineStr">
        <is>
          <t>South</t>
        </is>
      </c>
      <c r="C126" t="inlineStr">
        <is>
          <t>Website</t>
        </is>
      </c>
      <c r="D126" t="inlineStr">
        <is>
          <t>Books</t>
        </is>
      </c>
      <c r="E126" t="n">
        <v>5472.5</v>
      </c>
      <c r="F126" t="n">
        <v>4014.69</v>
      </c>
      <c r="G126" t="n">
        <v>5866</v>
      </c>
      <c r="H126" t="n">
        <v>14</v>
      </c>
      <c r="I126" t="n">
        <v>12</v>
      </c>
      <c r="J126" t="n">
        <v>2</v>
      </c>
      <c r="K126">
        <f>E126-F126</f>
        <v/>
      </c>
      <c r="L126" s="10">
        <f>IFERROR(K126/E126,0)</f>
        <v/>
      </c>
      <c r="M126">
        <f>YEAR(A126)</f>
        <v/>
      </c>
      <c r="N126">
        <f>"Q"&amp;ROUNDUP(MONTH(A126)/3,0)</f>
        <v/>
      </c>
      <c r="O126">
        <f>TEXT(A126,"mmm")</f>
        <v/>
      </c>
    </row>
    <row r="127">
      <c r="A127" s="13" t="n">
        <v>44927</v>
      </c>
      <c r="B127" t="inlineStr">
        <is>
          <t>South</t>
        </is>
      </c>
      <c r="C127" t="inlineStr">
        <is>
          <t>Website</t>
        </is>
      </c>
      <c r="D127" t="inlineStr">
        <is>
          <t>Electronics</t>
        </is>
      </c>
      <c r="E127" t="n">
        <v>566258.95</v>
      </c>
      <c r="F127" t="n">
        <v>498699.8</v>
      </c>
      <c r="G127" t="n">
        <v>603130</v>
      </c>
      <c r="H127" t="n">
        <v>50</v>
      </c>
      <c r="I127" t="n">
        <v>38</v>
      </c>
      <c r="J127" t="n">
        <v>5</v>
      </c>
      <c r="K127">
        <f>E127-F127</f>
        <v/>
      </c>
      <c r="L127" s="10">
        <f>IFERROR(K127/E127,0)</f>
        <v/>
      </c>
      <c r="M127">
        <f>YEAR(A127)</f>
        <v/>
      </c>
      <c r="N127">
        <f>"Q"&amp;ROUNDUP(MONTH(A127)/3,0)</f>
        <v/>
      </c>
      <c r="O127">
        <f>TEXT(A127,"mmm")</f>
        <v/>
      </c>
    </row>
    <row r="128">
      <c r="A128" s="13" t="n">
        <v>44927</v>
      </c>
      <c r="B128" t="inlineStr">
        <is>
          <t>South</t>
        </is>
      </c>
      <c r="C128" t="inlineStr">
        <is>
          <t>Website</t>
        </is>
      </c>
      <c r="D128" t="inlineStr">
        <is>
          <t>Fashion</t>
        </is>
      </c>
      <c r="E128" t="n">
        <v>106546.15</v>
      </c>
      <c r="F128" t="n">
        <v>55847.02</v>
      </c>
      <c r="G128" t="n">
        <v>112925</v>
      </c>
      <c r="H128" t="n">
        <v>75</v>
      </c>
      <c r="I128" t="n">
        <v>59</v>
      </c>
      <c r="J128" t="n">
        <v>9</v>
      </c>
      <c r="K128">
        <f>E128-F128</f>
        <v/>
      </c>
      <c r="L128" s="10">
        <f>IFERROR(K128/E128,0)</f>
        <v/>
      </c>
      <c r="M128">
        <f>YEAR(A128)</f>
        <v/>
      </c>
      <c r="N128">
        <f>"Q"&amp;ROUNDUP(MONTH(A128)/3,0)</f>
        <v/>
      </c>
      <c r="O128">
        <f>TEXT(A128,"mmm")</f>
        <v/>
      </c>
    </row>
    <row r="129">
      <c r="A129" s="13" t="n">
        <v>44927</v>
      </c>
      <c r="B129" t="inlineStr">
        <is>
          <t>South</t>
        </is>
      </c>
      <c r="C129" t="inlineStr">
        <is>
          <t>Website</t>
        </is>
      </c>
      <c r="D129" t="inlineStr">
        <is>
          <t>Grocery</t>
        </is>
      </c>
      <c r="E129" t="n">
        <v>16656.95</v>
      </c>
      <c r="F129" t="n">
        <v>13933.13</v>
      </c>
      <c r="G129" t="n">
        <v>17857</v>
      </c>
      <c r="H129" t="n">
        <v>53</v>
      </c>
      <c r="I129" t="n">
        <v>21</v>
      </c>
      <c r="J129" t="n">
        <v>0</v>
      </c>
      <c r="K129">
        <f>E129-F129</f>
        <v/>
      </c>
      <c r="L129" s="10">
        <f>IFERROR(K129/E129,0)</f>
        <v/>
      </c>
      <c r="M129">
        <f>YEAR(A129)</f>
        <v/>
      </c>
      <c r="N129">
        <f>"Q"&amp;ROUNDUP(MONTH(A129)/3,0)</f>
        <v/>
      </c>
      <c r="O129">
        <f>TEXT(A129,"mmm")</f>
        <v/>
      </c>
    </row>
    <row r="130">
      <c r="A130" s="13" t="n">
        <v>44927</v>
      </c>
      <c r="B130" t="inlineStr">
        <is>
          <t>South</t>
        </is>
      </c>
      <c r="C130" t="inlineStr">
        <is>
          <t>Website</t>
        </is>
      </c>
      <c r="D130" t="inlineStr">
        <is>
          <t>Home &amp; Kitchen</t>
        </is>
      </c>
      <c r="E130" t="n">
        <v>97424.05</v>
      </c>
      <c r="F130" t="n">
        <v>68192.67999999999</v>
      </c>
      <c r="G130" t="n">
        <v>105073</v>
      </c>
      <c r="H130" t="n">
        <v>37</v>
      </c>
      <c r="I130" t="n">
        <v>28</v>
      </c>
      <c r="J130" t="n">
        <v>3</v>
      </c>
      <c r="K130">
        <f>E130-F130</f>
        <v/>
      </c>
      <c r="L130" s="10">
        <f>IFERROR(K130/E130,0)</f>
        <v/>
      </c>
      <c r="M130">
        <f>YEAR(A130)</f>
        <v/>
      </c>
      <c r="N130">
        <f>"Q"&amp;ROUNDUP(MONTH(A130)/3,0)</f>
        <v/>
      </c>
      <c r="O130">
        <f>TEXT(A130,"mmm")</f>
        <v/>
      </c>
    </row>
    <row r="131">
      <c r="A131" s="13" t="n">
        <v>44927</v>
      </c>
      <c r="B131" t="inlineStr">
        <is>
          <t>South</t>
        </is>
      </c>
      <c r="C131" t="inlineStr">
        <is>
          <t>Website</t>
        </is>
      </c>
      <c r="D131" t="inlineStr">
        <is>
          <t>Sports</t>
        </is>
      </c>
      <c r="E131" t="n">
        <v>40391.45</v>
      </c>
      <c r="F131" t="n">
        <v>25260.33</v>
      </c>
      <c r="G131" t="n">
        <v>42744</v>
      </c>
      <c r="H131" t="n">
        <v>36</v>
      </c>
      <c r="I131" t="n">
        <v>30</v>
      </c>
      <c r="J131" t="n">
        <v>4</v>
      </c>
      <c r="K131">
        <f>E131-F131</f>
        <v/>
      </c>
      <c r="L131" s="10">
        <f>IFERROR(K131/E131,0)</f>
        <v/>
      </c>
      <c r="M131">
        <f>YEAR(A131)</f>
        <v/>
      </c>
      <c r="N131">
        <f>"Q"&amp;ROUNDUP(MONTH(A131)/3,0)</f>
        <v/>
      </c>
      <c r="O131">
        <f>TEXT(A131,"mmm")</f>
        <v/>
      </c>
    </row>
    <row r="132">
      <c r="A132" s="13" t="n">
        <v>44927</v>
      </c>
      <c r="B132" t="inlineStr">
        <is>
          <t>West</t>
        </is>
      </c>
      <c r="C132" t="inlineStr">
        <is>
          <t>Marketplace</t>
        </is>
      </c>
      <c r="D132" t="inlineStr">
        <is>
          <t>Beauty</t>
        </is>
      </c>
      <c r="E132" t="n">
        <v>9255.15</v>
      </c>
      <c r="F132" t="n">
        <v>5432.08</v>
      </c>
      <c r="G132" t="n">
        <v>10538</v>
      </c>
      <c r="H132" t="n">
        <v>22</v>
      </c>
      <c r="I132" t="n">
        <v>15</v>
      </c>
      <c r="J132" t="n">
        <v>1</v>
      </c>
      <c r="K132">
        <f>E132-F132</f>
        <v/>
      </c>
      <c r="L132" s="10">
        <f>IFERROR(K132/E132,0)</f>
        <v/>
      </c>
      <c r="M132">
        <f>YEAR(A132)</f>
        <v/>
      </c>
      <c r="N132">
        <f>"Q"&amp;ROUNDUP(MONTH(A132)/3,0)</f>
        <v/>
      </c>
      <c r="O132">
        <f>TEXT(A132,"mmm")</f>
        <v/>
      </c>
    </row>
    <row r="133">
      <c r="A133" s="13" t="n">
        <v>44927</v>
      </c>
      <c r="B133" t="inlineStr">
        <is>
          <t>West</t>
        </is>
      </c>
      <c r="C133" t="inlineStr">
        <is>
          <t>Marketplace</t>
        </is>
      </c>
      <c r="D133" t="inlineStr">
        <is>
          <t>Books</t>
        </is>
      </c>
      <c r="E133" t="n">
        <v>5383.15</v>
      </c>
      <c r="F133" t="n">
        <v>4004.22</v>
      </c>
      <c r="G133" t="n">
        <v>5906</v>
      </c>
      <c r="H133" t="n">
        <v>14</v>
      </c>
      <c r="I133" t="n">
        <v>10</v>
      </c>
      <c r="J133" t="n">
        <v>1</v>
      </c>
      <c r="K133">
        <f>E133-F133</f>
        <v/>
      </c>
      <c r="L133" s="10">
        <f>IFERROR(K133/E133,0)</f>
        <v/>
      </c>
      <c r="M133">
        <f>YEAR(A133)</f>
        <v/>
      </c>
      <c r="N133">
        <f>"Q"&amp;ROUNDUP(MONTH(A133)/3,0)</f>
        <v/>
      </c>
      <c r="O133">
        <f>TEXT(A133,"mmm")</f>
        <v/>
      </c>
    </row>
    <row r="134">
      <c r="A134" s="13" t="n">
        <v>44927</v>
      </c>
      <c r="B134" t="inlineStr">
        <is>
          <t>West</t>
        </is>
      </c>
      <c r="C134" t="inlineStr">
        <is>
          <t>Marketplace</t>
        </is>
      </c>
      <c r="D134" t="inlineStr">
        <is>
          <t>Electronics</t>
        </is>
      </c>
      <c r="E134" t="n">
        <v>314762.4</v>
      </c>
      <c r="F134" t="n">
        <v>286788.84</v>
      </c>
      <c r="G134" t="n">
        <v>346267</v>
      </c>
      <c r="H134" t="n">
        <v>23</v>
      </c>
      <c r="I134" t="n">
        <v>15</v>
      </c>
      <c r="J134" t="n">
        <v>1</v>
      </c>
      <c r="K134">
        <f>E134-F134</f>
        <v/>
      </c>
      <c r="L134" s="10">
        <f>IFERROR(K134/E134,0)</f>
        <v/>
      </c>
      <c r="M134">
        <f>YEAR(A134)</f>
        <v/>
      </c>
      <c r="N134">
        <f>"Q"&amp;ROUNDUP(MONTH(A134)/3,0)</f>
        <v/>
      </c>
      <c r="O134">
        <f>TEXT(A134,"mmm")</f>
        <v/>
      </c>
    </row>
    <row r="135">
      <c r="A135" s="13" t="n">
        <v>44927</v>
      </c>
      <c r="B135" t="inlineStr">
        <is>
          <t>West</t>
        </is>
      </c>
      <c r="C135" t="inlineStr">
        <is>
          <t>Marketplace</t>
        </is>
      </c>
      <c r="D135" t="inlineStr">
        <is>
          <t>Fashion</t>
        </is>
      </c>
      <c r="E135" t="n">
        <v>31774.45</v>
      </c>
      <c r="F135" t="n">
        <v>17904.46</v>
      </c>
      <c r="G135" t="n">
        <v>35434</v>
      </c>
      <c r="H135" t="n">
        <v>36</v>
      </c>
      <c r="I135" t="n">
        <v>28</v>
      </c>
      <c r="J135" t="n">
        <v>5</v>
      </c>
      <c r="K135">
        <f>E135-F135</f>
        <v/>
      </c>
      <c r="L135" s="10">
        <f>IFERROR(K135/E135,0)</f>
        <v/>
      </c>
      <c r="M135">
        <f>YEAR(A135)</f>
        <v/>
      </c>
      <c r="N135">
        <f>"Q"&amp;ROUNDUP(MONTH(A135)/3,0)</f>
        <v/>
      </c>
      <c r="O135">
        <f>TEXT(A135,"mmm")</f>
        <v/>
      </c>
    </row>
    <row r="136">
      <c r="A136" s="13" t="n">
        <v>44927</v>
      </c>
      <c r="B136" t="inlineStr">
        <is>
          <t>West</t>
        </is>
      </c>
      <c r="C136" t="inlineStr">
        <is>
          <t>Marketplace</t>
        </is>
      </c>
      <c r="D136" t="inlineStr">
        <is>
          <t>Grocery</t>
        </is>
      </c>
      <c r="E136" t="n">
        <v>22369.6</v>
      </c>
      <c r="F136" t="n">
        <v>19015.22</v>
      </c>
      <c r="G136" t="n">
        <v>24473</v>
      </c>
      <c r="H136" t="n">
        <v>57</v>
      </c>
      <c r="I136" t="n">
        <v>19</v>
      </c>
      <c r="J136" t="n">
        <v>1</v>
      </c>
      <c r="K136">
        <f>E136-F136</f>
        <v/>
      </c>
      <c r="L136" s="10">
        <f>IFERROR(K136/E136,0)</f>
        <v/>
      </c>
      <c r="M136">
        <f>YEAR(A136)</f>
        <v/>
      </c>
      <c r="N136">
        <f>"Q"&amp;ROUNDUP(MONTH(A136)/3,0)</f>
        <v/>
      </c>
      <c r="O136">
        <f>TEXT(A136,"mmm")</f>
        <v/>
      </c>
    </row>
    <row r="137">
      <c r="A137" s="13" t="n">
        <v>44927</v>
      </c>
      <c r="B137" t="inlineStr">
        <is>
          <t>West</t>
        </is>
      </c>
      <c r="C137" t="inlineStr">
        <is>
          <t>Marketplace</t>
        </is>
      </c>
      <c r="D137" t="inlineStr">
        <is>
          <t>Home &amp; Kitchen</t>
        </is>
      </c>
      <c r="E137" t="n">
        <v>67605.39999999999</v>
      </c>
      <c r="F137" t="n">
        <v>48495.51</v>
      </c>
      <c r="G137" t="n">
        <v>74515</v>
      </c>
      <c r="H137" t="n">
        <v>25</v>
      </c>
      <c r="I137" t="n">
        <v>18</v>
      </c>
      <c r="J137" t="n">
        <v>3</v>
      </c>
      <c r="K137">
        <f>E137-F137</f>
        <v/>
      </c>
      <c r="L137" s="10">
        <f>IFERROR(K137/E137,0)</f>
        <v/>
      </c>
      <c r="M137">
        <f>YEAR(A137)</f>
        <v/>
      </c>
      <c r="N137">
        <f>"Q"&amp;ROUNDUP(MONTH(A137)/3,0)</f>
        <v/>
      </c>
      <c r="O137">
        <f>TEXT(A137,"mmm")</f>
        <v/>
      </c>
    </row>
    <row r="138">
      <c r="A138" s="13" t="n">
        <v>44927</v>
      </c>
      <c r="B138" t="inlineStr">
        <is>
          <t>West</t>
        </is>
      </c>
      <c r="C138" t="inlineStr">
        <is>
          <t>Marketplace</t>
        </is>
      </c>
      <c r="D138" t="inlineStr">
        <is>
          <t>Sports</t>
        </is>
      </c>
      <c r="E138" t="n">
        <v>34949.15</v>
      </c>
      <c r="F138" t="n">
        <v>24065.56</v>
      </c>
      <c r="G138" t="n">
        <v>39218</v>
      </c>
      <c r="H138" t="n">
        <v>22</v>
      </c>
      <c r="I138" t="n">
        <v>16</v>
      </c>
      <c r="J138" t="n">
        <v>2</v>
      </c>
      <c r="K138">
        <f>E138-F138</f>
        <v/>
      </c>
      <c r="L138" s="10">
        <f>IFERROR(K138/E138,0)</f>
        <v/>
      </c>
      <c r="M138">
        <f>YEAR(A138)</f>
        <v/>
      </c>
      <c r="N138">
        <f>"Q"&amp;ROUNDUP(MONTH(A138)/3,0)</f>
        <v/>
      </c>
      <c r="O138">
        <f>TEXT(A138,"mmm")</f>
        <v/>
      </c>
    </row>
    <row r="139">
      <c r="A139" s="13" t="n">
        <v>44927</v>
      </c>
      <c r="B139" t="inlineStr">
        <is>
          <t>West</t>
        </is>
      </c>
      <c r="C139" t="inlineStr">
        <is>
          <t>Mobile App</t>
        </is>
      </c>
      <c r="D139" t="inlineStr">
        <is>
          <t>Beauty</t>
        </is>
      </c>
      <c r="E139" t="n">
        <v>14247.8</v>
      </c>
      <c r="F139" t="n">
        <v>7555.3</v>
      </c>
      <c r="G139" t="n">
        <v>15070</v>
      </c>
      <c r="H139" t="n">
        <v>30</v>
      </c>
      <c r="I139" t="n">
        <v>24</v>
      </c>
      <c r="J139" t="n">
        <v>0</v>
      </c>
      <c r="K139">
        <f>E139-F139</f>
        <v/>
      </c>
      <c r="L139" s="10">
        <f>IFERROR(K139/E139,0)</f>
        <v/>
      </c>
      <c r="M139">
        <f>YEAR(A139)</f>
        <v/>
      </c>
      <c r="N139">
        <f>"Q"&amp;ROUNDUP(MONTH(A139)/3,0)</f>
        <v/>
      </c>
      <c r="O139">
        <f>TEXT(A139,"mmm")</f>
        <v/>
      </c>
    </row>
    <row r="140">
      <c r="A140" s="13" t="n">
        <v>44927</v>
      </c>
      <c r="B140" t="inlineStr">
        <is>
          <t>West</t>
        </is>
      </c>
      <c r="C140" t="inlineStr">
        <is>
          <t>Mobile App</t>
        </is>
      </c>
      <c r="D140" t="inlineStr">
        <is>
          <t>Books</t>
        </is>
      </c>
      <c r="E140" t="n">
        <v>3183.5</v>
      </c>
      <c r="F140" t="n">
        <v>2342.9</v>
      </c>
      <c r="G140" t="n">
        <v>3422</v>
      </c>
      <c r="H140" t="n">
        <v>8</v>
      </c>
      <c r="I140" t="n">
        <v>8</v>
      </c>
      <c r="J140" t="n">
        <v>0</v>
      </c>
      <c r="K140">
        <f>E140-F140</f>
        <v/>
      </c>
      <c r="L140" s="10">
        <f>IFERROR(K140/E140,0)</f>
        <v/>
      </c>
      <c r="M140">
        <f>YEAR(A140)</f>
        <v/>
      </c>
      <c r="N140">
        <f>"Q"&amp;ROUNDUP(MONTH(A140)/3,0)</f>
        <v/>
      </c>
      <c r="O140">
        <f>TEXT(A140,"mmm")</f>
        <v/>
      </c>
    </row>
    <row r="141">
      <c r="A141" s="13" t="n">
        <v>44927</v>
      </c>
      <c r="B141" t="inlineStr">
        <is>
          <t>West</t>
        </is>
      </c>
      <c r="C141" t="inlineStr">
        <is>
          <t>Mobile App</t>
        </is>
      </c>
      <c r="D141" t="inlineStr">
        <is>
          <t>Electronics</t>
        </is>
      </c>
      <c r="E141" t="n">
        <v>214799</v>
      </c>
      <c r="F141" t="n">
        <v>189050.51</v>
      </c>
      <c r="G141" t="n">
        <v>225471</v>
      </c>
      <c r="H141" t="n">
        <v>19</v>
      </c>
      <c r="I141" t="n">
        <v>15</v>
      </c>
      <c r="J141" t="n">
        <v>1</v>
      </c>
      <c r="K141">
        <f>E141-F141</f>
        <v/>
      </c>
      <c r="L141" s="10">
        <f>IFERROR(K141/E141,0)</f>
        <v/>
      </c>
      <c r="M141">
        <f>YEAR(A141)</f>
        <v/>
      </c>
      <c r="N141">
        <f>"Q"&amp;ROUNDUP(MONTH(A141)/3,0)</f>
        <v/>
      </c>
      <c r="O141">
        <f>TEXT(A141,"mmm")</f>
        <v/>
      </c>
    </row>
    <row r="142">
      <c r="A142" s="13" t="n">
        <v>44927</v>
      </c>
      <c r="B142" t="inlineStr">
        <is>
          <t>West</t>
        </is>
      </c>
      <c r="C142" t="inlineStr">
        <is>
          <t>Mobile App</t>
        </is>
      </c>
      <c r="D142" t="inlineStr">
        <is>
          <t>Fashion</t>
        </is>
      </c>
      <c r="E142" t="n">
        <v>58278.9</v>
      </c>
      <c r="F142" t="n">
        <v>29278.13</v>
      </c>
      <c r="G142" t="n">
        <v>61457</v>
      </c>
      <c r="H142" t="n">
        <v>43</v>
      </c>
      <c r="I142" t="n">
        <v>35</v>
      </c>
      <c r="J142" t="n">
        <v>3</v>
      </c>
      <c r="K142">
        <f>E142-F142</f>
        <v/>
      </c>
      <c r="L142" s="10">
        <f>IFERROR(K142/E142,0)</f>
        <v/>
      </c>
      <c r="M142">
        <f>YEAR(A142)</f>
        <v/>
      </c>
      <c r="N142">
        <f>"Q"&amp;ROUNDUP(MONTH(A142)/3,0)</f>
        <v/>
      </c>
      <c r="O142">
        <f>TEXT(A142,"mmm")</f>
        <v/>
      </c>
    </row>
    <row r="143">
      <c r="A143" s="13" t="n">
        <v>44927</v>
      </c>
      <c r="B143" t="inlineStr">
        <is>
          <t>West</t>
        </is>
      </c>
      <c r="C143" t="inlineStr">
        <is>
          <t>Mobile App</t>
        </is>
      </c>
      <c r="D143" t="inlineStr">
        <is>
          <t>Grocery</t>
        </is>
      </c>
      <c r="E143" t="n">
        <v>18735.45</v>
      </c>
      <c r="F143" t="n">
        <v>16075.38</v>
      </c>
      <c r="G143" t="n">
        <v>20637</v>
      </c>
      <c r="H143" t="n">
        <v>53</v>
      </c>
      <c r="I143" t="n">
        <v>20</v>
      </c>
      <c r="J143" t="n">
        <v>0</v>
      </c>
      <c r="K143">
        <f>E143-F143</f>
        <v/>
      </c>
      <c r="L143" s="10">
        <f>IFERROR(K143/E143,0)</f>
        <v/>
      </c>
      <c r="M143">
        <f>YEAR(A143)</f>
        <v/>
      </c>
      <c r="N143">
        <f>"Q"&amp;ROUNDUP(MONTH(A143)/3,0)</f>
        <v/>
      </c>
      <c r="O143">
        <f>TEXT(A143,"mmm")</f>
        <v/>
      </c>
    </row>
    <row r="144">
      <c r="A144" s="13" t="n">
        <v>44927</v>
      </c>
      <c r="B144" t="inlineStr">
        <is>
          <t>West</t>
        </is>
      </c>
      <c r="C144" t="inlineStr">
        <is>
          <t>Mobile App</t>
        </is>
      </c>
      <c r="D144" t="inlineStr">
        <is>
          <t>Home &amp; Kitchen</t>
        </is>
      </c>
      <c r="E144" t="n">
        <v>54357.45</v>
      </c>
      <c r="F144" t="n">
        <v>38730.18</v>
      </c>
      <c r="G144" t="n">
        <v>58620</v>
      </c>
      <c r="H144" t="n">
        <v>20</v>
      </c>
      <c r="I144" t="n">
        <v>17</v>
      </c>
      <c r="J144" t="n">
        <v>1</v>
      </c>
      <c r="K144">
        <f>E144-F144</f>
        <v/>
      </c>
      <c r="L144" s="10">
        <f>IFERROR(K144/E144,0)</f>
        <v/>
      </c>
      <c r="M144">
        <f>YEAR(A144)</f>
        <v/>
      </c>
      <c r="N144">
        <f>"Q"&amp;ROUNDUP(MONTH(A144)/3,0)</f>
        <v/>
      </c>
      <c r="O144">
        <f>TEXT(A144,"mmm")</f>
        <v/>
      </c>
    </row>
    <row r="145">
      <c r="A145" s="13" t="n">
        <v>44927</v>
      </c>
      <c r="B145" t="inlineStr">
        <is>
          <t>West</t>
        </is>
      </c>
      <c r="C145" t="inlineStr">
        <is>
          <t>Mobile App</t>
        </is>
      </c>
      <c r="D145" t="inlineStr">
        <is>
          <t>Sports</t>
        </is>
      </c>
      <c r="E145" t="n">
        <v>46330.5</v>
      </c>
      <c r="F145" t="n">
        <v>28821.66</v>
      </c>
      <c r="G145" t="n">
        <v>49143</v>
      </c>
      <c r="H145" t="n">
        <v>37</v>
      </c>
      <c r="I145" t="n">
        <v>30</v>
      </c>
      <c r="J145" t="n">
        <v>3</v>
      </c>
      <c r="K145">
        <f>E145-F145</f>
        <v/>
      </c>
      <c r="L145" s="10">
        <f>IFERROR(K145/E145,0)</f>
        <v/>
      </c>
      <c r="M145">
        <f>YEAR(A145)</f>
        <v/>
      </c>
      <c r="N145">
        <f>"Q"&amp;ROUNDUP(MONTH(A145)/3,0)</f>
        <v/>
      </c>
      <c r="O145">
        <f>TEXT(A145,"mmm")</f>
        <v/>
      </c>
    </row>
    <row r="146">
      <c r="A146" s="13" t="n">
        <v>44927</v>
      </c>
      <c r="B146" t="inlineStr">
        <is>
          <t>West</t>
        </is>
      </c>
      <c r="C146" t="inlineStr">
        <is>
          <t>Retail Store</t>
        </is>
      </c>
      <c r="D146" t="inlineStr">
        <is>
          <t>Beauty</t>
        </is>
      </c>
      <c r="E146" t="n">
        <v>3624.65</v>
      </c>
      <c r="F146" t="n">
        <v>2027.22</v>
      </c>
      <c r="G146" t="n">
        <v>3724</v>
      </c>
      <c r="H146" t="n">
        <v>6</v>
      </c>
      <c r="I146" t="n">
        <v>6</v>
      </c>
      <c r="J146" t="n">
        <v>1</v>
      </c>
      <c r="K146">
        <f>E146-F146</f>
        <v/>
      </c>
      <c r="L146" s="10">
        <f>IFERROR(K146/E146,0)</f>
        <v/>
      </c>
      <c r="M146">
        <f>YEAR(A146)</f>
        <v/>
      </c>
      <c r="N146">
        <f>"Q"&amp;ROUNDUP(MONTH(A146)/3,0)</f>
        <v/>
      </c>
      <c r="O146">
        <f>TEXT(A146,"mmm")</f>
        <v/>
      </c>
    </row>
    <row r="147">
      <c r="A147" s="13" t="n">
        <v>44927</v>
      </c>
      <c r="B147" t="inlineStr">
        <is>
          <t>West</t>
        </is>
      </c>
      <c r="C147" t="inlineStr">
        <is>
          <t>Retail Store</t>
        </is>
      </c>
      <c r="D147" t="inlineStr">
        <is>
          <t>Books</t>
        </is>
      </c>
      <c r="E147" t="n">
        <v>1137.05</v>
      </c>
      <c r="F147" t="n">
        <v>817.9</v>
      </c>
      <c r="G147" t="n">
        <v>1168</v>
      </c>
      <c r="H147" t="n">
        <v>2</v>
      </c>
      <c r="I147" t="n">
        <v>2</v>
      </c>
      <c r="J147" t="n">
        <v>0</v>
      </c>
      <c r="K147">
        <f>E147-F147</f>
        <v/>
      </c>
      <c r="L147" s="10">
        <f>IFERROR(K147/E147,0)</f>
        <v/>
      </c>
      <c r="M147">
        <f>YEAR(A147)</f>
        <v/>
      </c>
      <c r="N147">
        <f>"Q"&amp;ROUNDUP(MONTH(A147)/3,0)</f>
        <v/>
      </c>
      <c r="O147">
        <f>TEXT(A147,"mmm")</f>
        <v/>
      </c>
    </row>
    <row r="148">
      <c r="A148" s="13" t="n">
        <v>44927</v>
      </c>
      <c r="B148" t="inlineStr">
        <is>
          <t>West</t>
        </is>
      </c>
      <c r="C148" t="inlineStr">
        <is>
          <t>Retail Store</t>
        </is>
      </c>
      <c r="D148" t="inlineStr">
        <is>
          <t>Electronics</t>
        </is>
      </c>
      <c r="E148" t="n">
        <v>165262.8</v>
      </c>
      <c r="F148" t="n">
        <v>139857.59</v>
      </c>
      <c r="G148" t="n">
        <v>169267</v>
      </c>
      <c r="H148" t="n">
        <v>13</v>
      </c>
      <c r="I148" t="n">
        <v>11</v>
      </c>
      <c r="J148" t="n">
        <v>0</v>
      </c>
      <c r="K148">
        <f>E148-F148</f>
        <v/>
      </c>
      <c r="L148" s="10">
        <f>IFERROR(K148/E148,0)</f>
        <v/>
      </c>
      <c r="M148">
        <f>YEAR(A148)</f>
        <v/>
      </c>
      <c r="N148">
        <f>"Q"&amp;ROUNDUP(MONTH(A148)/3,0)</f>
        <v/>
      </c>
      <c r="O148">
        <f>TEXT(A148,"mmm")</f>
        <v/>
      </c>
    </row>
    <row r="149">
      <c r="A149" s="13" t="n">
        <v>44927</v>
      </c>
      <c r="B149" t="inlineStr">
        <is>
          <t>West</t>
        </is>
      </c>
      <c r="C149" t="inlineStr">
        <is>
          <t>Retail Store</t>
        </is>
      </c>
      <c r="D149" t="inlineStr">
        <is>
          <t>Fashion</t>
        </is>
      </c>
      <c r="E149" t="n">
        <v>19555.45</v>
      </c>
      <c r="F149" t="n">
        <v>9213.139999999999</v>
      </c>
      <c r="G149" t="n">
        <v>19965</v>
      </c>
      <c r="H149" t="n">
        <v>15</v>
      </c>
      <c r="I149" t="n">
        <v>13</v>
      </c>
      <c r="J149" t="n">
        <v>0</v>
      </c>
      <c r="K149">
        <f>E149-F149</f>
        <v/>
      </c>
      <c r="L149" s="10">
        <f>IFERROR(K149/E149,0)</f>
        <v/>
      </c>
      <c r="M149">
        <f>YEAR(A149)</f>
        <v/>
      </c>
      <c r="N149">
        <f>"Q"&amp;ROUNDUP(MONTH(A149)/3,0)</f>
        <v/>
      </c>
      <c r="O149">
        <f>TEXT(A149,"mmm")</f>
        <v/>
      </c>
    </row>
    <row r="150">
      <c r="A150" s="13" t="n">
        <v>44927</v>
      </c>
      <c r="B150" t="inlineStr">
        <is>
          <t>West</t>
        </is>
      </c>
      <c r="C150" t="inlineStr">
        <is>
          <t>Retail Store</t>
        </is>
      </c>
      <c r="D150" t="inlineStr">
        <is>
          <t>Grocery</t>
        </is>
      </c>
      <c r="E150" t="n">
        <v>7535.3</v>
      </c>
      <c r="F150" t="n">
        <v>5897.25</v>
      </c>
      <c r="G150" t="n">
        <v>7672</v>
      </c>
      <c r="H150" t="n">
        <v>18</v>
      </c>
      <c r="I150" t="n">
        <v>9</v>
      </c>
      <c r="J150" t="n">
        <v>0</v>
      </c>
      <c r="K150">
        <f>E150-F150</f>
        <v/>
      </c>
      <c r="L150" s="10">
        <f>IFERROR(K150/E150,0)</f>
        <v/>
      </c>
      <c r="M150">
        <f>YEAR(A150)</f>
        <v/>
      </c>
      <c r="N150">
        <f>"Q"&amp;ROUNDUP(MONTH(A150)/3,0)</f>
        <v/>
      </c>
      <c r="O150">
        <f>TEXT(A150,"mmm")</f>
        <v/>
      </c>
    </row>
    <row r="151">
      <c r="A151" s="13" t="n">
        <v>44927</v>
      </c>
      <c r="B151" t="inlineStr">
        <is>
          <t>West</t>
        </is>
      </c>
      <c r="C151" t="inlineStr">
        <is>
          <t>Retail Store</t>
        </is>
      </c>
      <c r="D151" t="inlineStr">
        <is>
          <t>Home &amp; Kitchen</t>
        </is>
      </c>
      <c r="E151" t="n">
        <v>12000.1</v>
      </c>
      <c r="F151" t="n">
        <v>7927</v>
      </c>
      <c r="G151" t="n">
        <v>12294</v>
      </c>
      <c r="H151" t="n">
        <v>6</v>
      </c>
      <c r="I151" t="n">
        <v>5</v>
      </c>
      <c r="J151" t="n">
        <v>0</v>
      </c>
      <c r="K151">
        <f>E151-F151</f>
        <v/>
      </c>
      <c r="L151" s="10">
        <f>IFERROR(K151/E151,0)</f>
        <v/>
      </c>
      <c r="M151">
        <f>YEAR(A151)</f>
        <v/>
      </c>
      <c r="N151">
        <f>"Q"&amp;ROUNDUP(MONTH(A151)/3,0)</f>
        <v/>
      </c>
      <c r="O151">
        <f>TEXT(A151,"mmm")</f>
        <v/>
      </c>
    </row>
    <row r="152">
      <c r="A152" s="13" t="n">
        <v>44927</v>
      </c>
      <c r="B152" t="inlineStr">
        <is>
          <t>West</t>
        </is>
      </c>
      <c r="C152" t="inlineStr">
        <is>
          <t>Retail Store</t>
        </is>
      </c>
      <c r="D152" t="inlineStr">
        <is>
          <t>Sports</t>
        </is>
      </c>
      <c r="E152" t="n">
        <v>6761.4</v>
      </c>
      <c r="F152" t="n">
        <v>3941.06</v>
      </c>
      <c r="G152" t="n">
        <v>7103</v>
      </c>
      <c r="H152" t="n">
        <v>7</v>
      </c>
      <c r="I152" t="n">
        <v>6</v>
      </c>
      <c r="J152" t="n">
        <v>0</v>
      </c>
      <c r="K152">
        <f>E152-F152</f>
        <v/>
      </c>
      <c r="L152" s="10">
        <f>IFERROR(K152/E152,0)</f>
        <v/>
      </c>
      <c r="M152">
        <f>YEAR(A152)</f>
        <v/>
      </c>
      <c r="N152">
        <f>"Q"&amp;ROUNDUP(MONTH(A152)/3,0)</f>
        <v/>
      </c>
      <c r="O152">
        <f>TEXT(A152,"mmm")</f>
        <v/>
      </c>
    </row>
    <row r="153">
      <c r="A153" s="13" t="n">
        <v>44927</v>
      </c>
      <c r="B153" t="inlineStr">
        <is>
          <t>West</t>
        </is>
      </c>
      <c r="C153" t="inlineStr">
        <is>
          <t>Unknown</t>
        </is>
      </c>
      <c r="D153" t="inlineStr">
        <is>
          <t>Electronics</t>
        </is>
      </c>
      <c r="E153" t="n">
        <v>1349</v>
      </c>
      <c r="F153" t="n">
        <v>1133.45</v>
      </c>
      <c r="G153" t="n">
        <v>1349</v>
      </c>
      <c r="H153" t="n">
        <v>1</v>
      </c>
      <c r="I153" t="n">
        <v>1</v>
      </c>
      <c r="J153" t="n">
        <v>0</v>
      </c>
      <c r="K153">
        <f>E153-F153</f>
        <v/>
      </c>
      <c r="L153" s="10">
        <f>IFERROR(K153/E153,0)</f>
        <v/>
      </c>
      <c r="M153">
        <f>YEAR(A153)</f>
        <v/>
      </c>
      <c r="N153">
        <f>"Q"&amp;ROUNDUP(MONTH(A153)/3,0)</f>
        <v/>
      </c>
      <c r="O153">
        <f>TEXT(A153,"mmm")</f>
        <v/>
      </c>
    </row>
    <row r="154">
      <c r="A154" s="13" t="n">
        <v>44927</v>
      </c>
      <c r="B154" t="inlineStr">
        <is>
          <t>West</t>
        </is>
      </c>
      <c r="C154" t="inlineStr">
        <is>
          <t>Website</t>
        </is>
      </c>
      <c r="D154" t="inlineStr">
        <is>
          <t>Beauty</t>
        </is>
      </c>
      <c r="E154" t="n">
        <v>6999.9</v>
      </c>
      <c r="F154" t="n">
        <v>3804.09</v>
      </c>
      <c r="G154" t="n">
        <v>7198</v>
      </c>
      <c r="H154" t="n">
        <v>12</v>
      </c>
      <c r="I154" t="n">
        <v>10</v>
      </c>
      <c r="J154" t="n">
        <v>0</v>
      </c>
      <c r="K154">
        <f>E154-F154</f>
        <v/>
      </c>
      <c r="L154" s="10">
        <f>IFERROR(K154/E154,0)</f>
        <v/>
      </c>
      <c r="M154">
        <f>YEAR(A154)</f>
        <v/>
      </c>
      <c r="N154">
        <f>"Q"&amp;ROUNDUP(MONTH(A154)/3,0)</f>
        <v/>
      </c>
      <c r="O154">
        <f>TEXT(A154,"mmm")</f>
        <v/>
      </c>
    </row>
    <row r="155">
      <c r="A155" s="13" t="n">
        <v>44927</v>
      </c>
      <c r="B155" t="inlineStr">
        <is>
          <t>West</t>
        </is>
      </c>
      <c r="C155" t="inlineStr">
        <is>
          <t>Website</t>
        </is>
      </c>
      <c r="D155" t="inlineStr">
        <is>
          <t>Books</t>
        </is>
      </c>
      <c r="E155" t="n">
        <v>2870.95</v>
      </c>
      <c r="F155" t="n">
        <v>2153.71</v>
      </c>
      <c r="G155" t="n">
        <v>3074</v>
      </c>
      <c r="H155" t="n">
        <v>6</v>
      </c>
      <c r="I155" t="n">
        <v>5</v>
      </c>
      <c r="J155" t="n">
        <v>1</v>
      </c>
      <c r="K155">
        <f>E155-F155</f>
        <v/>
      </c>
      <c r="L155" s="10">
        <f>IFERROR(K155/E155,0)</f>
        <v/>
      </c>
      <c r="M155">
        <f>YEAR(A155)</f>
        <v/>
      </c>
      <c r="N155">
        <f>"Q"&amp;ROUNDUP(MONTH(A155)/3,0)</f>
        <v/>
      </c>
      <c r="O155">
        <f>TEXT(A155,"mmm")</f>
        <v/>
      </c>
    </row>
    <row r="156">
      <c r="A156" s="13" t="n">
        <v>44927</v>
      </c>
      <c r="B156" t="inlineStr">
        <is>
          <t>West</t>
        </is>
      </c>
      <c r="C156" t="inlineStr">
        <is>
          <t>Website</t>
        </is>
      </c>
      <c r="D156" t="inlineStr">
        <is>
          <t>Electronics</t>
        </is>
      </c>
      <c r="E156" t="n">
        <v>243926.95</v>
      </c>
      <c r="F156" t="n">
        <v>222319</v>
      </c>
      <c r="G156" t="n">
        <v>266196</v>
      </c>
      <c r="H156" t="n">
        <v>24</v>
      </c>
      <c r="I156" t="n">
        <v>19</v>
      </c>
      <c r="J156" t="n">
        <v>1</v>
      </c>
      <c r="K156">
        <f>E156-F156</f>
        <v/>
      </c>
      <c r="L156" s="10">
        <f>IFERROR(K156/E156,0)</f>
        <v/>
      </c>
      <c r="M156">
        <f>YEAR(A156)</f>
        <v/>
      </c>
      <c r="N156">
        <f>"Q"&amp;ROUNDUP(MONTH(A156)/3,0)</f>
        <v/>
      </c>
      <c r="O156">
        <f>TEXT(A156,"mmm")</f>
        <v/>
      </c>
    </row>
    <row r="157">
      <c r="A157" s="13" t="n">
        <v>44927</v>
      </c>
      <c r="B157" t="inlineStr">
        <is>
          <t>West</t>
        </is>
      </c>
      <c r="C157" t="inlineStr">
        <is>
          <t>Website</t>
        </is>
      </c>
      <c r="D157" t="inlineStr">
        <is>
          <t>Fashion</t>
        </is>
      </c>
      <c r="E157" t="n">
        <v>29406.1</v>
      </c>
      <c r="F157" t="n">
        <v>15374.57</v>
      </c>
      <c r="G157" t="n">
        <v>31385</v>
      </c>
      <c r="H157" t="n">
        <v>25</v>
      </c>
      <c r="I157" t="n">
        <v>22</v>
      </c>
      <c r="J157" t="n">
        <v>3</v>
      </c>
      <c r="K157">
        <f>E157-F157</f>
        <v/>
      </c>
      <c r="L157" s="10">
        <f>IFERROR(K157/E157,0)</f>
        <v/>
      </c>
      <c r="M157">
        <f>YEAR(A157)</f>
        <v/>
      </c>
      <c r="N157">
        <f>"Q"&amp;ROUNDUP(MONTH(A157)/3,0)</f>
        <v/>
      </c>
      <c r="O157">
        <f>TEXT(A157,"mmm")</f>
        <v/>
      </c>
    </row>
    <row r="158">
      <c r="A158" s="13" t="n">
        <v>44927</v>
      </c>
      <c r="B158" t="inlineStr">
        <is>
          <t>West</t>
        </is>
      </c>
      <c r="C158" t="inlineStr">
        <is>
          <t>Website</t>
        </is>
      </c>
      <c r="D158" t="inlineStr">
        <is>
          <t>Grocery</t>
        </is>
      </c>
      <c r="E158" t="n">
        <v>23978.5</v>
      </c>
      <c r="F158" t="n">
        <v>19795.41</v>
      </c>
      <c r="G158" t="n">
        <v>25397</v>
      </c>
      <c r="H158" t="n">
        <v>63</v>
      </c>
      <c r="I158" t="n">
        <v>22</v>
      </c>
      <c r="J158" t="n">
        <v>0</v>
      </c>
      <c r="K158">
        <f>E158-F158</f>
        <v/>
      </c>
      <c r="L158" s="10">
        <f>IFERROR(K158/E158,0)</f>
        <v/>
      </c>
      <c r="M158">
        <f>YEAR(A158)</f>
        <v/>
      </c>
      <c r="N158">
        <f>"Q"&amp;ROUNDUP(MONTH(A158)/3,0)</f>
        <v/>
      </c>
      <c r="O158">
        <f>TEXT(A158,"mmm")</f>
        <v/>
      </c>
    </row>
    <row r="159">
      <c r="A159" s="13" t="n">
        <v>44927</v>
      </c>
      <c r="B159" t="inlineStr">
        <is>
          <t>West</t>
        </is>
      </c>
      <c r="C159" t="inlineStr">
        <is>
          <t>Website</t>
        </is>
      </c>
      <c r="D159" t="inlineStr">
        <is>
          <t>Home &amp; Kitchen</t>
        </is>
      </c>
      <c r="E159" t="n">
        <v>41825.25</v>
      </c>
      <c r="F159" t="n">
        <v>29974.34</v>
      </c>
      <c r="G159" t="n">
        <v>45722</v>
      </c>
      <c r="H159" t="n">
        <v>18</v>
      </c>
      <c r="I159" t="n">
        <v>14</v>
      </c>
      <c r="J159" t="n">
        <v>1</v>
      </c>
      <c r="K159">
        <f>E159-F159</f>
        <v/>
      </c>
      <c r="L159" s="10">
        <f>IFERROR(K159/E159,0)</f>
        <v/>
      </c>
      <c r="M159">
        <f>YEAR(A159)</f>
        <v/>
      </c>
      <c r="N159">
        <f>"Q"&amp;ROUNDUP(MONTH(A159)/3,0)</f>
        <v/>
      </c>
      <c r="O159">
        <f>TEXT(A159,"mmm")</f>
        <v/>
      </c>
    </row>
    <row r="160">
      <c r="A160" s="13" t="n">
        <v>44927</v>
      </c>
      <c r="B160" t="inlineStr">
        <is>
          <t>West</t>
        </is>
      </c>
      <c r="C160" t="inlineStr">
        <is>
          <t>Website</t>
        </is>
      </c>
      <c r="D160" t="inlineStr">
        <is>
          <t>Sports</t>
        </is>
      </c>
      <c r="E160" t="n">
        <v>32504.65</v>
      </c>
      <c r="F160" t="n">
        <v>19986.32</v>
      </c>
      <c r="G160" t="n">
        <v>33819</v>
      </c>
      <c r="H160" t="n">
        <v>21</v>
      </c>
      <c r="I160" t="n">
        <v>17</v>
      </c>
      <c r="J160" t="n">
        <v>3</v>
      </c>
      <c r="K160">
        <f>E160-F160</f>
        <v/>
      </c>
      <c r="L160" s="10">
        <f>IFERROR(K160/E160,0)</f>
        <v/>
      </c>
      <c r="M160">
        <f>YEAR(A160)</f>
        <v/>
      </c>
      <c r="N160">
        <f>"Q"&amp;ROUNDUP(MONTH(A160)/3,0)</f>
        <v/>
      </c>
      <c r="O160">
        <f>TEXT(A160,"mmm")</f>
        <v/>
      </c>
    </row>
    <row r="161">
      <c r="A161" s="13" t="n">
        <v>44958</v>
      </c>
      <c r="B161" t="inlineStr">
        <is>
          <t>Central</t>
        </is>
      </c>
      <c r="C161" t="inlineStr">
        <is>
          <t>Marketplace</t>
        </is>
      </c>
      <c r="D161" t="inlineStr">
        <is>
          <t>Beauty</t>
        </is>
      </c>
      <c r="E161" t="n">
        <v>1883.5</v>
      </c>
      <c r="F161" t="n">
        <v>1056.58</v>
      </c>
      <c r="G161" t="n">
        <v>2055</v>
      </c>
      <c r="H161" t="n">
        <v>5</v>
      </c>
      <c r="I161" t="n">
        <v>4</v>
      </c>
      <c r="J161" t="n">
        <v>0</v>
      </c>
      <c r="K161">
        <f>E161-F161</f>
        <v/>
      </c>
      <c r="L161" s="10">
        <f>IFERROR(K161/E161,0)</f>
        <v/>
      </c>
      <c r="M161">
        <f>YEAR(A161)</f>
        <v/>
      </c>
      <c r="N161">
        <f>"Q"&amp;ROUNDUP(MONTH(A161)/3,0)</f>
        <v/>
      </c>
      <c r="O161">
        <f>TEXT(A161,"mmm")</f>
        <v/>
      </c>
    </row>
    <row r="162">
      <c r="A162" s="13" t="n">
        <v>44958</v>
      </c>
      <c r="B162" t="inlineStr">
        <is>
          <t>Central</t>
        </is>
      </c>
      <c r="C162" t="inlineStr">
        <is>
          <t>Marketplace</t>
        </is>
      </c>
      <c r="D162" t="inlineStr">
        <is>
          <t>Books</t>
        </is>
      </c>
      <c r="E162" t="n">
        <v>1837</v>
      </c>
      <c r="F162" t="n">
        <v>1435.31</v>
      </c>
      <c r="G162" t="n">
        <v>2075</v>
      </c>
      <c r="H162" t="n">
        <v>5</v>
      </c>
      <c r="I162" t="n">
        <v>4</v>
      </c>
      <c r="J162" t="n">
        <v>1</v>
      </c>
      <c r="K162">
        <f>E162-F162</f>
        <v/>
      </c>
      <c r="L162" s="10">
        <f>IFERROR(K162/E162,0)</f>
        <v/>
      </c>
      <c r="M162">
        <f>YEAR(A162)</f>
        <v/>
      </c>
      <c r="N162">
        <f>"Q"&amp;ROUNDUP(MONTH(A162)/3,0)</f>
        <v/>
      </c>
      <c r="O162">
        <f>TEXT(A162,"mmm")</f>
        <v/>
      </c>
    </row>
    <row r="163">
      <c r="A163" s="13" t="n">
        <v>44958</v>
      </c>
      <c r="B163" t="inlineStr">
        <is>
          <t>Central</t>
        </is>
      </c>
      <c r="C163" t="inlineStr">
        <is>
          <t>Marketplace</t>
        </is>
      </c>
      <c r="D163" t="inlineStr">
        <is>
          <t>Electronics</t>
        </is>
      </c>
      <c r="E163" t="n">
        <v>69958.14999999999</v>
      </c>
      <c r="F163" t="n">
        <v>63982.91</v>
      </c>
      <c r="G163" t="n">
        <v>78594</v>
      </c>
      <c r="H163" t="n">
        <v>6</v>
      </c>
      <c r="I163" t="n">
        <v>6</v>
      </c>
      <c r="J163" t="n">
        <v>1</v>
      </c>
      <c r="K163">
        <f>E163-F163</f>
        <v/>
      </c>
      <c r="L163" s="10">
        <f>IFERROR(K163/E163,0)</f>
        <v/>
      </c>
      <c r="M163">
        <f>YEAR(A163)</f>
        <v/>
      </c>
      <c r="N163">
        <f>"Q"&amp;ROUNDUP(MONTH(A163)/3,0)</f>
        <v/>
      </c>
      <c r="O163">
        <f>TEXT(A163,"mmm")</f>
        <v/>
      </c>
    </row>
    <row r="164">
      <c r="A164" s="13" t="n">
        <v>44958</v>
      </c>
      <c r="B164" t="inlineStr">
        <is>
          <t>Central</t>
        </is>
      </c>
      <c r="C164" t="inlineStr">
        <is>
          <t>Marketplace</t>
        </is>
      </c>
      <c r="D164" t="inlineStr">
        <is>
          <t>Fashion</t>
        </is>
      </c>
      <c r="E164" t="n">
        <v>6552.25</v>
      </c>
      <c r="F164" t="n">
        <v>4070.74</v>
      </c>
      <c r="G164" t="n">
        <v>7364</v>
      </c>
      <c r="H164" t="n">
        <v>6</v>
      </c>
      <c r="I164" t="n">
        <v>6</v>
      </c>
      <c r="J164" t="n">
        <v>1</v>
      </c>
      <c r="K164">
        <f>E164-F164</f>
        <v/>
      </c>
      <c r="L164" s="10">
        <f>IFERROR(K164/E164,0)</f>
        <v/>
      </c>
      <c r="M164">
        <f>YEAR(A164)</f>
        <v/>
      </c>
      <c r="N164">
        <f>"Q"&amp;ROUNDUP(MONTH(A164)/3,0)</f>
        <v/>
      </c>
      <c r="O164">
        <f>TEXT(A164,"mmm")</f>
        <v/>
      </c>
    </row>
    <row r="165">
      <c r="A165" s="13" t="n">
        <v>44958</v>
      </c>
      <c r="B165" t="inlineStr">
        <is>
          <t>Central</t>
        </is>
      </c>
      <c r="C165" t="inlineStr">
        <is>
          <t>Marketplace</t>
        </is>
      </c>
      <c r="D165" t="inlineStr">
        <is>
          <t>Grocery</t>
        </is>
      </c>
      <c r="E165" t="n">
        <v>3565.65</v>
      </c>
      <c r="F165" t="n">
        <v>3139.01</v>
      </c>
      <c r="G165" t="n">
        <v>4092</v>
      </c>
      <c r="H165" t="n">
        <v>8</v>
      </c>
      <c r="I165" t="n">
        <v>3</v>
      </c>
      <c r="J165" t="n">
        <v>0</v>
      </c>
      <c r="K165">
        <f>E165-F165</f>
        <v/>
      </c>
      <c r="L165" s="10">
        <f>IFERROR(K165/E165,0)</f>
        <v/>
      </c>
      <c r="M165">
        <f>YEAR(A165)</f>
        <v/>
      </c>
      <c r="N165">
        <f>"Q"&amp;ROUNDUP(MONTH(A165)/3,0)</f>
        <v/>
      </c>
      <c r="O165">
        <f>TEXT(A165,"mmm")</f>
        <v/>
      </c>
    </row>
    <row r="166">
      <c r="A166" s="13" t="n">
        <v>44958</v>
      </c>
      <c r="B166" t="inlineStr">
        <is>
          <t>Central</t>
        </is>
      </c>
      <c r="C166" t="inlineStr">
        <is>
          <t>Marketplace</t>
        </is>
      </c>
      <c r="D166" t="inlineStr">
        <is>
          <t>Home &amp; Kitchen</t>
        </is>
      </c>
      <c r="E166" t="n">
        <v>10679.4</v>
      </c>
      <c r="F166" t="n">
        <v>7739.72</v>
      </c>
      <c r="G166" t="n">
        <v>12266</v>
      </c>
      <c r="H166" t="n">
        <v>4</v>
      </c>
      <c r="I166" t="n">
        <v>3</v>
      </c>
      <c r="J166" t="n">
        <v>0</v>
      </c>
      <c r="K166">
        <f>E166-F166</f>
        <v/>
      </c>
      <c r="L166" s="10">
        <f>IFERROR(K166/E166,0)</f>
        <v/>
      </c>
      <c r="M166">
        <f>YEAR(A166)</f>
        <v/>
      </c>
      <c r="N166">
        <f>"Q"&amp;ROUNDUP(MONTH(A166)/3,0)</f>
        <v/>
      </c>
      <c r="O166">
        <f>TEXT(A166,"mmm")</f>
        <v/>
      </c>
    </row>
    <row r="167">
      <c r="A167" s="13" t="n">
        <v>44958</v>
      </c>
      <c r="B167" t="inlineStr">
        <is>
          <t>Central</t>
        </is>
      </c>
      <c r="C167" t="inlineStr">
        <is>
          <t>Marketplace</t>
        </is>
      </c>
      <c r="D167" t="inlineStr">
        <is>
          <t>Sports</t>
        </is>
      </c>
      <c r="E167" t="n">
        <v>6448.4</v>
      </c>
      <c r="F167" t="n">
        <v>4266.54</v>
      </c>
      <c r="G167" t="n">
        <v>7216</v>
      </c>
      <c r="H167" t="n">
        <v>4</v>
      </c>
      <c r="I167" t="n">
        <v>3</v>
      </c>
      <c r="J167" t="n">
        <v>0</v>
      </c>
      <c r="K167">
        <f>E167-F167</f>
        <v/>
      </c>
      <c r="L167" s="10">
        <f>IFERROR(K167/E167,0)</f>
        <v/>
      </c>
      <c r="M167">
        <f>YEAR(A167)</f>
        <v/>
      </c>
      <c r="N167">
        <f>"Q"&amp;ROUNDUP(MONTH(A167)/3,0)</f>
        <v/>
      </c>
      <c r="O167">
        <f>TEXT(A167,"mmm")</f>
        <v/>
      </c>
    </row>
    <row r="168">
      <c r="A168" s="13" t="n">
        <v>44958</v>
      </c>
      <c r="B168" t="inlineStr">
        <is>
          <t>Central</t>
        </is>
      </c>
      <c r="C168" t="inlineStr">
        <is>
          <t>Mobile App</t>
        </is>
      </c>
      <c r="D168" t="inlineStr">
        <is>
          <t>Beauty</t>
        </is>
      </c>
      <c r="E168" t="n">
        <v>557.1</v>
      </c>
      <c r="F168" t="n">
        <v>351.24</v>
      </c>
      <c r="G168" t="n">
        <v>619</v>
      </c>
      <c r="H168" t="n">
        <v>1</v>
      </c>
      <c r="I168" t="n">
        <v>1</v>
      </c>
      <c r="J168" t="n">
        <v>0</v>
      </c>
      <c r="K168">
        <f>E168-F168</f>
        <v/>
      </c>
      <c r="L168" s="10">
        <f>IFERROR(K168/E168,0)</f>
        <v/>
      </c>
      <c r="M168">
        <f>YEAR(A168)</f>
        <v/>
      </c>
      <c r="N168">
        <f>"Q"&amp;ROUNDUP(MONTH(A168)/3,0)</f>
        <v/>
      </c>
      <c r="O168">
        <f>TEXT(A168,"mmm")</f>
        <v/>
      </c>
    </row>
    <row r="169">
      <c r="A169" s="13" t="n">
        <v>44958</v>
      </c>
      <c r="B169" t="inlineStr">
        <is>
          <t>Central</t>
        </is>
      </c>
      <c r="C169" t="inlineStr">
        <is>
          <t>Mobile App</t>
        </is>
      </c>
      <c r="D169" t="inlineStr">
        <is>
          <t>Books</t>
        </is>
      </c>
      <c r="E169" t="n">
        <v>2854.35</v>
      </c>
      <c r="F169" t="n">
        <v>2147.59</v>
      </c>
      <c r="G169" t="n">
        <v>3054</v>
      </c>
      <c r="H169" t="n">
        <v>6</v>
      </c>
      <c r="I169" t="n">
        <v>5</v>
      </c>
      <c r="J169" t="n">
        <v>0</v>
      </c>
      <c r="K169">
        <f>E169-F169</f>
        <v/>
      </c>
      <c r="L169" s="10">
        <f>IFERROR(K169/E169,0)</f>
        <v/>
      </c>
      <c r="M169">
        <f>YEAR(A169)</f>
        <v/>
      </c>
      <c r="N169">
        <f>"Q"&amp;ROUNDUP(MONTH(A169)/3,0)</f>
        <v/>
      </c>
      <c r="O169">
        <f>TEXT(A169,"mmm")</f>
        <v/>
      </c>
    </row>
    <row r="170">
      <c r="A170" s="13" t="n">
        <v>44958</v>
      </c>
      <c r="B170" t="inlineStr">
        <is>
          <t>Central</t>
        </is>
      </c>
      <c r="C170" t="inlineStr">
        <is>
          <t>Mobile App</t>
        </is>
      </c>
      <c r="D170" t="inlineStr">
        <is>
          <t>Electronics</t>
        </is>
      </c>
      <c r="E170" t="n">
        <v>100757.3</v>
      </c>
      <c r="F170" t="n">
        <v>83502.99000000001</v>
      </c>
      <c r="G170" t="n">
        <v>104162</v>
      </c>
      <c r="H170" t="n">
        <v>8</v>
      </c>
      <c r="I170" t="n">
        <v>6</v>
      </c>
      <c r="J170" t="n">
        <v>0</v>
      </c>
      <c r="K170">
        <f>E170-F170</f>
        <v/>
      </c>
      <c r="L170" s="10">
        <f>IFERROR(K170/E170,0)</f>
        <v/>
      </c>
      <c r="M170">
        <f>YEAR(A170)</f>
        <v/>
      </c>
      <c r="N170">
        <f>"Q"&amp;ROUNDUP(MONTH(A170)/3,0)</f>
        <v/>
      </c>
      <c r="O170">
        <f>TEXT(A170,"mmm")</f>
        <v/>
      </c>
    </row>
    <row r="171">
      <c r="A171" s="13" t="n">
        <v>44958</v>
      </c>
      <c r="B171" t="inlineStr">
        <is>
          <t>Central</t>
        </is>
      </c>
      <c r="C171" t="inlineStr">
        <is>
          <t>Mobile App</t>
        </is>
      </c>
      <c r="D171" t="inlineStr">
        <is>
          <t>Fashion</t>
        </is>
      </c>
      <c r="E171" t="n">
        <v>15630.3</v>
      </c>
      <c r="F171" t="n">
        <v>7738.87</v>
      </c>
      <c r="G171" t="n">
        <v>16728</v>
      </c>
      <c r="H171" t="n">
        <v>12</v>
      </c>
      <c r="I171" t="n">
        <v>9</v>
      </c>
      <c r="J171" t="n">
        <v>4</v>
      </c>
      <c r="K171">
        <f>E171-F171</f>
        <v/>
      </c>
      <c r="L171" s="10">
        <f>IFERROR(K171/E171,0)</f>
        <v/>
      </c>
      <c r="M171">
        <f>YEAR(A171)</f>
        <v/>
      </c>
      <c r="N171">
        <f>"Q"&amp;ROUNDUP(MONTH(A171)/3,0)</f>
        <v/>
      </c>
      <c r="O171">
        <f>TEXT(A171,"mmm")</f>
        <v/>
      </c>
    </row>
    <row r="172">
      <c r="A172" s="13" t="n">
        <v>44958</v>
      </c>
      <c r="B172" t="inlineStr">
        <is>
          <t>Central</t>
        </is>
      </c>
      <c r="C172" t="inlineStr">
        <is>
          <t>Mobile App</t>
        </is>
      </c>
      <c r="D172" t="inlineStr">
        <is>
          <t>Grocery</t>
        </is>
      </c>
      <c r="E172" t="n">
        <v>4072.15</v>
      </c>
      <c r="F172" t="n">
        <v>3345.5</v>
      </c>
      <c r="G172" t="n">
        <v>4297</v>
      </c>
      <c r="H172" t="n">
        <v>13</v>
      </c>
      <c r="I172" t="n">
        <v>5</v>
      </c>
      <c r="J172" t="n">
        <v>0</v>
      </c>
      <c r="K172">
        <f>E172-F172</f>
        <v/>
      </c>
      <c r="L172" s="10">
        <f>IFERROR(K172/E172,0)</f>
        <v/>
      </c>
      <c r="M172">
        <f>YEAR(A172)</f>
        <v/>
      </c>
      <c r="N172">
        <f>"Q"&amp;ROUNDUP(MONTH(A172)/3,0)</f>
        <v/>
      </c>
      <c r="O172">
        <f>TEXT(A172,"mmm")</f>
        <v/>
      </c>
    </row>
    <row r="173">
      <c r="A173" s="13" t="n">
        <v>44958</v>
      </c>
      <c r="B173" t="inlineStr">
        <is>
          <t>Central</t>
        </is>
      </c>
      <c r="C173" t="inlineStr">
        <is>
          <t>Mobile App</t>
        </is>
      </c>
      <c r="D173" t="inlineStr">
        <is>
          <t>Home &amp; Kitchen</t>
        </is>
      </c>
      <c r="E173" t="n">
        <v>14513.95</v>
      </c>
      <c r="F173" t="n">
        <v>9685.84</v>
      </c>
      <c r="G173" t="n">
        <v>15584</v>
      </c>
      <c r="H173" t="n">
        <v>6</v>
      </c>
      <c r="I173" t="n">
        <v>6</v>
      </c>
      <c r="J173" t="n">
        <v>0</v>
      </c>
      <c r="K173">
        <f>E173-F173</f>
        <v/>
      </c>
      <c r="L173" s="10">
        <f>IFERROR(K173/E173,0)</f>
        <v/>
      </c>
      <c r="M173">
        <f>YEAR(A173)</f>
        <v/>
      </c>
      <c r="N173">
        <f>"Q"&amp;ROUNDUP(MONTH(A173)/3,0)</f>
        <v/>
      </c>
      <c r="O173">
        <f>TEXT(A173,"mmm")</f>
        <v/>
      </c>
    </row>
    <row r="174">
      <c r="A174" s="13" t="n">
        <v>44958</v>
      </c>
      <c r="B174" t="inlineStr">
        <is>
          <t>Central</t>
        </is>
      </c>
      <c r="C174" t="inlineStr">
        <is>
          <t>Mobile App</t>
        </is>
      </c>
      <c r="D174" t="inlineStr">
        <is>
          <t>Sports</t>
        </is>
      </c>
      <c r="E174" t="n">
        <v>7171.15</v>
      </c>
      <c r="F174" t="n">
        <v>4650.58</v>
      </c>
      <c r="G174" t="n">
        <v>7822</v>
      </c>
      <c r="H174" t="n">
        <v>8</v>
      </c>
      <c r="I174" t="n">
        <v>6</v>
      </c>
      <c r="J174" t="n">
        <v>0</v>
      </c>
      <c r="K174">
        <f>E174-F174</f>
        <v/>
      </c>
      <c r="L174" s="10">
        <f>IFERROR(K174/E174,0)</f>
        <v/>
      </c>
      <c r="M174">
        <f>YEAR(A174)</f>
        <v/>
      </c>
      <c r="N174">
        <f>"Q"&amp;ROUNDUP(MONTH(A174)/3,0)</f>
        <v/>
      </c>
      <c r="O174">
        <f>TEXT(A174,"mmm")</f>
        <v/>
      </c>
    </row>
    <row r="175">
      <c r="A175" s="13" t="n">
        <v>44958</v>
      </c>
      <c r="B175" t="inlineStr">
        <is>
          <t>Central</t>
        </is>
      </c>
      <c r="C175" t="inlineStr">
        <is>
          <t>Retail Store</t>
        </is>
      </c>
      <c r="D175" t="inlineStr">
        <is>
          <t>Books</t>
        </is>
      </c>
      <c r="E175" t="n">
        <v>242.1</v>
      </c>
      <c r="F175" t="n">
        <v>161.56</v>
      </c>
      <c r="G175" t="n">
        <v>269</v>
      </c>
      <c r="H175" t="n">
        <v>1</v>
      </c>
      <c r="I175" t="n">
        <v>1</v>
      </c>
      <c r="J175" t="n">
        <v>0</v>
      </c>
      <c r="K175">
        <f>E175-F175</f>
        <v/>
      </c>
      <c r="L175" s="10">
        <f>IFERROR(K175/E175,0)</f>
        <v/>
      </c>
      <c r="M175">
        <f>YEAR(A175)</f>
        <v/>
      </c>
      <c r="N175">
        <f>"Q"&amp;ROUNDUP(MONTH(A175)/3,0)</f>
        <v/>
      </c>
      <c r="O175">
        <f>TEXT(A175,"mmm")</f>
        <v/>
      </c>
    </row>
    <row r="176">
      <c r="A176" s="13" t="n">
        <v>44958</v>
      </c>
      <c r="B176" t="inlineStr">
        <is>
          <t>Central</t>
        </is>
      </c>
      <c r="C176" t="inlineStr">
        <is>
          <t>Retail Store</t>
        </is>
      </c>
      <c r="D176" t="inlineStr">
        <is>
          <t>Electronics</t>
        </is>
      </c>
      <c r="E176" t="n">
        <v>21256.2</v>
      </c>
      <c r="F176" t="n">
        <v>19731.42</v>
      </c>
      <c r="G176" t="n">
        <v>23618</v>
      </c>
      <c r="H176" t="n">
        <v>2</v>
      </c>
      <c r="I176" t="n">
        <v>1</v>
      </c>
      <c r="J176" t="n">
        <v>1</v>
      </c>
      <c r="K176">
        <f>E176-F176</f>
        <v/>
      </c>
      <c r="L176" s="10">
        <f>IFERROR(K176/E176,0)</f>
        <v/>
      </c>
      <c r="M176">
        <f>YEAR(A176)</f>
        <v/>
      </c>
      <c r="N176">
        <f>"Q"&amp;ROUNDUP(MONTH(A176)/3,0)</f>
        <v/>
      </c>
      <c r="O176">
        <f>TEXT(A176,"mmm")</f>
        <v/>
      </c>
    </row>
    <row r="177">
      <c r="A177" s="13" t="n">
        <v>44958</v>
      </c>
      <c r="B177" t="inlineStr">
        <is>
          <t>Central</t>
        </is>
      </c>
      <c r="C177" t="inlineStr">
        <is>
          <t>Retail Store</t>
        </is>
      </c>
      <c r="D177" t="inlineStr">
        <is>
          <t>Fashion</t>
        </is>
      </c>
      <c r="E177" t="n">
        <v>926.1</v>
      </c>
      <c r="F177" t="n">
        <v>475.98</v>
      </c>
      <c r="G177" t="n">
        <v>1029</v>
      </c>
      <c r="H177" t="n">
        <v>1</v>
      </c>
      <c r="I177" t="n">
        <v>1</v>
      </c>
      <c r="J177" t="n">
        <v>0</v>
      </c>
      <c r="K177">
        <f>E177-F177</f>
        <v/>
      </c>
      <c r="L177" s="10">
        <f>IFERROR(K177/E177,0)</f>
        <v/>
      </c>
      <c r="M177">
        <f>YEAR(A177)</f>
        <v/>
      </c>
      <c r="N177">
        <f>"Q"&amp;ROUNDUP(MONTH(A177)/3,0)</f>
        <v/>
      </c>
      <c r="O177">
        <f>TEXT(A177,"mmm")</f>
        <v/>
      </c>
    </row>
    <row r="178">
      <c r="A178" s="13" t="n">
        <v>44958</v>
      </c>
      <c r="B178" t="inlineStr">
        <is>
          <t>Central</t>
        </is>
      </c>
      <c r="C178" t="inlineStr">
        <is>
          <t>Retail Store</t>
        </is>
      </c>
      <c r="D178" t="inlineStr">
        <is>
          <t>Grocery</t>
        </is>
      </c>
      <c r="E178" t="n">
        <v>2504.2</v>
      </c>
      <c r="F178" t="n">
        <v>2017.12</v>
      </c>
      <c r="G178" t="n">
        <v>2636</v>
      </c>
      <c r="H178" t="n">
        <v>4</v>
      </c>
      <c r="I178" t="n">
        <v>1</v>
      </c>
      <c r="J178" t="n">
        <v>0</v>
      </c>
      <c r="K178">
        <f>E178-F178</f>
        <v/>
      </c>
      <c r="L178" s="10">
        <f>IFERROR(K178/E178,0)</f>
        <v/>
      </c>
      <c r="M178">
        <f>YEAR(A178)</f>
        <v/>
      </c>
      <c r="N178">
        <f>"Q"&amp;ROUNDUP(MONTH(A178)/3,0)</f>
        <v/>
      </c>
      <c r="O178">
        <f>TEXT(A178,"mmm")</f>
        <v/>
      </c>
    </row>
    <row r="179">
      <c r="A179" s="13" t="n">
        <v>44958</v>
      </c>
      <c r="B179" t="inlineStr">
        <is>
          <t>Central</t>
        </is>
      </c>
      <c r="C179" t="inlineStr">
        <is>
          <t>Retail Store</t>
        </is>
      </c>
      <c r="D179" t="inlineStr">
        <is>
          <t>Home &amp; Kitchen</t>
        </is>
      </c>
      <c r="E179" t="n">
        <v>1879</v>
      </c>
      <c r="F179" t="n">
        <v>1083.48</v>
      </c>
      <c r="G179" t="n">
        <v>1879</v>
      </c>
      <c r="H179" t="n">
        <v>1</v>
      </c>
      <c r="I179" t="n">
        <v>1</v>
      </c>
      <c r="J179" t="n">
        <v>0</v>
      </c>
      <c r="K179">
        <f>E179-F179</f>
        <v/>
      </c>
      <c r="L179" s="10">
        <f>IFERROR(K179/E179,0)</f>
        <v/>
      </c>
      <c r="M179">
        <f>YEAR(A179)</f>
        <v/>
      </c>
      <c r="N179">
        <f>"Q"&amp;ROUNDUP(MONTH(A179)/3,0)</f>
        <v/>
      </c>
      <c r="O179">
        <f>TEXT(A179,"mmm")</f>
        <v/>
      </c>
    </row>
    <row r="180">
      <c r="A180" s="13" t="n">
        <v>44958</v>
      </c>
      <c r="B180" t="inlineStr">
        <is>
          <t>Central</t>
        </is>
      </c>
      <c r="C180" t="inlineStr">
        <is>
          <t>Retail Store</t>
        </is>
      </c>
      <c r="D180" t="inlineStr">
        <is>
          <t>Sports</t>
        </is>
      </c>
      <c r="E180" t="n">
        <v>729</v>
      </c>
      <c r="F180" t="n">
        <v>406.72</v>
      </c>
      <c r="G180" t="n">
        <v>729</v>
      </c>
      <c r="H180" t="n">
        <v>1</v>
      </c>
      <c r="I180" t="n">
        <v>1</v>
      </c>
      <c r="J180" t="n">
        <v>0</v>
      </c>
      <c r="K180">
        <f>E180-F180</f>
        <v/>
      </c>
      <c r="L180" s="10">
        <f>IFERROR(K180/E180,0)</f>
        <v/>
      </c>
      <c r="M180">
        <f>YEAR(A180)</f>
        <v/>
      </c>
      <c r="N180">
        <f>"Q"&amp;ROUNDUP(MONTH(A180)/3,0)</f>
        <v/>
      </c>
      <c r="O180">
        <f>TEXT(A180,"mmm")</f>
        <v/>
      </c>
    </row>
    <row r="181">
      <c r="A181" s="13" t="n">
        <v>44958</v>
      </c>
      <c r="B181" t="inlineStr">
        <is>
          <t>Central</t>
        </is>
      </c>
      <c r="C181" t="inlineStr">
        <is>
          <t>Unknown</t>
        </is>
      </c>
      <c r="D181" t="inlineStr">
        <is>
          <t>Books</t>
        </is>
      </c>
      <c r="E181" t="n">
        <v>847.05</v>
      </c>
      <c r="F181" t="n">
        <v>591.59</v>
      </c>
      <c r="G181" t="n">
        <v>857</v>
      </c>
      <c r="H181" t="n">
        <v>3</v>
      </c>
      <c r="I181" t="n">
        <v>2</v>
      </c>
      <c r="J181" t="n">
        <v>0</v>
      </c>
      <c r="K181">
        <f>E181-F181</f>
        <v/>
      </c>
      <c r="L181" s="10">
        <f>IFERROR(K181/E181,0)</f>
        <v/>
      </c>
      <c r="M181">
        <f>YEAR(A181)</f>
        <v/>
      </c>
      <c r="N181">
        <f>"Q"&amp;ROUNDUP(MONTH(A181)/3,0)</f>
        <v/>
      </c>
      <c r="O181">
        <f>TEXT(A181,"mmm")</f>
        <v/>
      </c>
    </row>
    <row r="182">
      <c r="A182" s="13" t="n">
        <v>44958</v>
      </c>
      <c r="B182" t="inlineStr">
        <is>
          <t>Central</t>
        </is>
      </c>
      <c r="C182" t="inlineStr">
        <is>
          <t>Website</t>
        </is>
      </c>
      <c r="D182" t="inlineStr">
        <is>
          <t>Beauty</t>
        </is>
      </c>
      <c r="E182" t="n">
        <v>3486.2</v>
      </c>
      <c r="F182" t="n">
        <v>1982.94</v>
      </c>
      <c r="G182" t="n">
        <v>3903</v>
      </c>
      <c r="H182" t="n">
        <v>7</v>
      </c>
      <c r="I182" t="n">
        <v>6</v>
      </c>
      <c r="J182" t="n">
        <v>0</v>
      </c>
      <c r="K182">
        <f>E182-F182</f>
        <v/>
      </c>
      <c r="L182" s="10">
        <f>IFERROR(K182/E182,0)</f>
        <v/>
      </c>
      <c r="M182">
        <f>YEAR(A182)</f>
        <v/>
      </c>
      <c r="N182">
        <f>"Q"&amp;ROUNDUP(MONTH(A182)/3,0)</f>
        <v/>
      </c>
      <c r="O182">
        <f>TEXT(A182,"mmm")</f>
        <v/>
      </c>
    </row>
    <row r="183">
      <c r="A183" s="13" t="n">
        <v>44958</v>
      </c>
      <c r="B183" t="inlineStr">
        <is>
          <t>Central</t>
        </is>
      </c>
      <c r="C183" t="inlineStr">
        <is>
          <t>Website</t>
        </is>
      </c>
      <c r="D183" t="inlineStr">
        <is>
          <t>Books</t>
        </is>
      </c>
      <c r="E183" t="n">
        <v>498</v>
      </c>
      <c r="F183" t="n">
        <v>299.34</v>
      </c>
      <c r="G183" t="n">
        <v>498</v>
      </c>
      <c r="H183" t="n">
        <v>2</v>
      </c>
      <c r="I183" t="n">
        <v>1</v>
      </c>
      <c r="J183" t="n">
        <v>0</v>
      </c>
      <c r="K183">
        <f>E183-F183</f>
        <v/>
      </c>
      <c r="L183" s="10">
        <f>IFERROR(K183/E183,0)</f>
        <v/>
      </c>
      <c r="M183">
        <f>YEAR(A183)</f>
        <v/>
      </c>
      <c r="N183">
        <f>"Q"&amp;ROUNDUP(MONTH(A183)/3,0)</f>
        <v/>
      </c>
      <c r="O183">
        <f>TEXT(A183,"mmm")</f>
        <v/>
      </c>
    </row>
    <row r="184">
      <c r="A184" s="13" t="n">
        <v>44958</v>
      </c>
      <c r="B184" t="inlineStr">
        <is>
          <t>Central</t>
        </is>
      </c>
      <c r="C184" t="inlineStr">
        <is>
          <t>Website</t>
        </is>
      </c>
      <c r="D184" t="inlineStr">
        <is>
          <t>Electronics</t>
        </is>
      </c>
      <c r="E184" t="n">
        <v>44630.4</v>
      </c>
      <c r="F184" t="n">
        <v>39074.9</v>
      </c>
      <c r="G184" t="n">
        <v>47533</v>
      </c>
      <c r="H184" t="n">
        <v>7</v>
      </c>
      <c r="I184" t="n">
        <v>5</v>
      </c>
      <c r="J184" t="n">
        <v>1</v>
      </c>
      <c r="K184">
        <f>E184-F184</f>
        <v/>
      </c>
      <c r="L184" s="10">
        <f>IFERROR(K184/E184,0)</f>
        <v/>
      </c>
      <c r="M184">
        <f>YEAR(A184)</f>
        <v/>
      </c>
      <c r="N184">
        <f>"Q"&amp;ROUNDUP(MONTH(A184)/3,0)</f>
        <v/>
      </c>
      <c r="O184">
        <f>TEXT(A184,"mmm")</f>
        <v/>
      </c>
    </row>
    <row r="185">
      <c r="A185" s="13" t="n">
        <v>44958</v>
      </c>
      <c r="B185" t="inlineStr">
        <is>
          <t>Central</t>
        </is>
      </c>
      <c r="C185" t="inlineStr">
        <is>
          <t>Website</t>
        </is>
      </c>
      <c r="D185" t="inlineStr">
        <is>
          <t>Fashion</t>
        </is>
      </c>
      <c r="E185" t="n">
        <v>5276.65</v>
      </c>
      <c r="F185" t="n">
        <v>2659.3</v>
      </c>
      <c r="G185" t="n">
        <v>5425</v>
      </c>
      <c r="H185" t="n">
        <v>5</v>
      </c>
      <c r="I185" t="n">
        <v>4</v>
      </c>
      <c r="J185" t="n">
        <v>0</v>
      </c>
      <c r="K185">
        <f>E185-F185</f>
        <v/>
      </c>
      <c r="L185" s="10">
        <f>IFERROR(K185/E185,0)</f>
        <v/>
      </c>
      <c r="M185">
        <f>YEAR(A185)</f>
        <v/>
      </c>
      <c r="N185">
        <f>"Q"&amp;ROUNDUP(MONTH(A185)/3,0)</f>
        <v/>
      </c>
      <c r="O185">
        <f>TEXT(A185,"mmm")</f>
        <v/>
      </c>
    </row>
    <row r="186">
      <c r="A186" s="13" t="n">
        <v>44958</v>
      </c>
      <c r="B186" t="inlineStr">
        <is>
          <t>Central</t>
        </is>
      </c>
      <c r="C186" t="inlineStr">
        <is>
          <t>Website</t>
        </is>
      </c>
      <c r="D186" t="inlineStr">
        <is>
          <t>Grocery</t>
        </is>
      </c>
      <c r="E186" t="n">
        <v>2885.7</v>
      </c>
      <c r="F186" t="n">
        <v>2483.62</v>
      </c>
      <c r="G186" t="n">
        <v>3152</v>
      </c>
      <c r="H186" t="n">
        <v>8</v>
      </c>
      <c r="I186" t="n">
        <v>4</v>
      </c>
      <c r="J186" t="n">
        <v>0</v>
      </c>
      <c r="K186">
        <f>E186-F186</f>
        <v/>
      </c>
      <c r="L186" s="10">
        <f>IFERROR(K186/E186,0)</f>
        <v/>
      </c>
      <c r="M186">
        <f>YEAR(A186)</f>
        <v/>
      </c>
      <c r="N186">
        <f>"Q"&amp;ROUNDUP(MONTH(A186)/3,0)</f>
        <v/>
      </c>
      <c r="O186">
        <f>TEXT(A186,"mmm")</f>
        <v/>
      </c>
    </row>
    <row r="187">
      <c r="A187" s="13" t="n">
        <v>44958</v>
      </c>
      <c r="B187" t="inlineStr">
        <is>
          <t>Central</t>
        </is>
      </c>
      <c r="C187" t="inlineStr">
        <is>
          <t>Website</t>
        </is>
      </c>
      <c r="D187" t="inlineStr">
        <is>
          <t>Home &amp; Kitchen</t>
        </is>
      </c>
      <c r="E187" t="n">
        <v>2039</v>
      </c>
      <c r="F187" t="n">
        <v>1179.05</v>
      </c>
      <c r="G187" t="n">
        <v>2039</v>
      </c>
      <c r="H187" t="n">
        <v>1</v>
      </c>
      <c r="I187" t="n">
        <v>1</v>
      </c>
      <c r="J187" t="n">
        <v>0</v>
      </c>
      <c r="K187">
        <f>E187-F187</f>
        <v/>
      </c>
      <c r="L187" s="10">
        <f>IFERROR(K187/E187,0)</f>
        <v/>
      </c>
      <c r="M187">
        <f>YEAR(A187)</f>
        <v/>
      </c>
      <c r="N187">
        <f>"Q"&amp;ROUNDUP(MONTH(A187)/3,0)</f>
        <v/>
      </c>
      <c r="O187">
        <f>TEXT(A187,"mmm")</f>
        <v/>
      </c>
    </row>
    <row r="188">
      <c r="A188" s="13" t="n">
        <v>44958</v>
      </c>
      <c r="B188" t="inlineStr">
        <is>
          <t>Central</t>
        </is>
      </c>
      <c r="C188" t="inlineStr">
        <is>
          <t>Website</t>
        </is>
      </c>
      <c r="D188" t="inlineStr">
        <is>
          <t>Sports</t>
        </is>
      </c>
      <c r="E188" t="n">
        <v>7385.1</v>
      </c>
      <c r="F188" t="n">
        <v>4302.16</v>
      </c>
      <c r="G188" t="n">
        <v>7496</v>
      </c>
      <c r="H188" t="n">
        <v>4</v>
      </c>
      <c r="I188" t="n">
        <v>3</v>
      </c>
      <c r="J188" t="n">
        <v>0</v>
      </c>
      <c r="K188">
        <f>E188-F188</f>
        <v/>
      </c>
      <c r="L188" s="10">
        <f>IFERROR(K188/E188,0)</f>
        <v/>
      </c>
      <c r="M188">
        <f>YEAR(A188)</f>
        <v/>
      </c>
      <c r="N188">
        <f>"Q"&amp;ROUNDUP(MONTH(A188)/3,0)</f>
        <v/>
      </c>
      <c r="O188">
        <f>TEXT(A188,"mmm")</f>
        <v/>
      </c>
    </row>
    <row r="189">
      <c r="A189" s="13" t="n">
        <v>44958</v>
      </c>
      <c r="B189" t="inlineStr">
        <is>
          <t>East</t>
        </is>
      </c>
      <c r="C189" t="inlineStr">
        <is>
          <t>Marketplace</t>
        </is>
      </c>
      <c r="D189" t="inlineStr">
        <is>
          <t>Beauty</t>
        </is>
      </c>
      <c r="E189" t="n">
        <v>4764.25</v>
      </c>
      <c r="F189" t="n">
        <v>2759.9</v>
      </c>
      <c r="G189" t="n">
        <v>5242</v>
      </c>
      <c r="H189" t="n">
        <v>8</v>
      </c>
      <c r="I189" t="n">
        <v>8</v>
      </c>
      <c r="J189" t="n">
        <v>0</v>
      </c>
      <c r="K189">
        <f>E189-F189</f>
        <v/>
      </c>
      <c r="L189" s="10">
        <f>IFERROR(K189/E189,0)</f>
        <v/>
      </c>
      <c r="M189">
        <f>YEAR(A189)</f>
        <v/>
      </c>
      <c r="N189">
        <f>"Q"&amp;ROUNDUP(MONTH(A189)/3,0)</f>
        <v/>
      </c>
      <c r="O189">
        <f>TEXT(A189,"mmm")</f>
        <v/>
      </c>
    </row>
    <row r="190">
      <c r="A190" s="13" t="n">
        <v>44958</v>
      </c>
      <c r="B190" t="inlineStr">
        <is>
          <t>East</t>
        </is>
      </c>
      <c r="C190" t="inlineStr">
        <is>
          <t>Marketplace</t>
        </is>
      </c>
      <c r="D190" t="inlineStr">
        <is>
          <t>Books</t>
        </is>
      </c>
      <c r="E190" t="n">
        <v>3650.1</v>
      </c>
      <c r="F190" t="n">
        <v>2765.59</v>
      </c>
      <c r="G190" t="n">
        <v>4070</v>
      </c>
      <c r="H190" t="n">
        <v>10</v>
      </c>
      <c r="I190" t="n">
        <v>9</v>
      </c>
      <c r="J190" t="n">
        <v>0</v>
      </c>
      <c r="K190">
        <f>E190-F190</f>
        <v/>
      </c>
      <c r="L190" s="10">
        <f>IFERROR(K190/E190,0)</f>
        <v/>
      </c>
      <c r="M190">
        <f>YEAR(A190)</f>
        <v/>
      </c>
      <c r="N190">
        <f>"Q"&amp;ROUNDUP(MONTH(A190)/3,0)</f>
        <v/>
      </c>
      <c r="O190">
        <f>TEXT(A190,"mmm")</f>
        <v/>
      </c>
    </row>
    <row r="191">
      <c r="A191" s="13" t="n">
        <v>44958</v>
      </c>
      <c r="B191" t="inlineStr">
        <is>
          <t>East</t>
        </is>
      </c>
      <c r="C191" t="inlineStr">
        <is>
          <t>Marketplace</t>
        </is>
      </c>
      <c r="D191" t="inlineStr">
        <is>
          <t>Electronics</t>
        </is>
      </c>
      <c r="E191" t="n">
        <v>243770.05</v>
      </c>
      <c r="F191" t="n">
        <v>226728.82</v>
      </c>
      <c r="G191" t="n">
        <v>271484</v>
      </c>
      <c r="H191" t="n">
        <v>26</v>
      </c>
      <c r="I191" t="n">
        <v>21</v>
      </c>
      <c r="J191" t="n">
        <v>1</v>
      </c>
      <c r="K191">
        <f>E191-F191</f>
        <v/>
      </c>
      <c r="L191" s="10">
        <f>IFERROR(K191/E191,0)</f>
        <v/>
      </c>
      <c r="M191">
        <f>YEAR(A191)</f>
        <v/>
      </c>
      <c r="N191">
        <f>"Q"&amp;ROUNDUP(MONTH(A191)/3,0)</f>
        <v/>
      </c>
      <c r="O191">
        <f>TEXT(A191,"mmm")</f>
        <v/>
      </c>
    </row>
    <row r="192">
      <c r="A192" s="13" t="n">
        <v>44958</v>
      </c>
      <c r="B192" t="inlineStr">
        <is>
          <t>East</t>
        </is>
      </c>
      <c r="C192" t="inlineStr">
        <is>
          <t>Marketplace</t>
        </is>
      </c>
      <c r="D192" t="inlineStr">
        <is>
          <t>Fashion</t>
        </is>
      </c>
      <c r="E192" t="n">
        <v>23865.05</v>
      </c>
      <c r="F192" t="n">
        <v>13044.36</v>
      </c>
      <c r="G192" t="n">
        <v>26099</v>
      </c>
      <c r="H192" t="n">
        <v>21</v>
      </c>
      <c r="I192" t="n">
        <v>16</v>
      </c>
      <c r="J192" t="n">
        <v>2</v>
      </c>
      <c r="K192">
        <f>E192-F192</f>
        <v/>
      </c>
      <c r="L192" s="10">
        <f>IFERROR(K192/E192,0)</f>
        <v/>
      </c>
      <c r="M192">
        <f>YEAR(A192)</f>
        <v/>
      </c>
      <c r="N192">
        <f>"Q"&amp;ROUNDUP(MONTH(A192)/3,0)</f>
        <v/>
      </c>
      <c r="O192">
        <f>TEXT(A192,"mmm")</f>
        <v/>
      </c>
    </row>
    <row r="193">
      <c r="A193" s="13" t="n">
        <v>44958</v>
      </c>
      <c r="B193" t="inlineStr">
        <is>
          <t>East</t>
        </is>
      </c>
      <c r="C193" t="inlineStr">
        <is>
          <t>Marketplace</t>
        </is>
      </c>
      <c r="D193" t="inlineStr">
        <is>
          <t>Grocery</t>
        </is>
      </c>
      <c r="E193" t="n">
        <v>11861.75</v>
      </c>
      <c r="F193" t="n">
        <v>10759.18</v>
      </c>
      <c r="G193" t="n">
        <v>13796</v>
      </c>
      <c r="H193" t="n">
        <v>34</v>
      </c>
      <c r="I193" t="n">
        <v>14</v>
      </c>
      <c r="J193" t="n">
        <v>0</v>
      </c>
      <c r="K193">
        <f>E193-F193</f>
        <v/>
      </c>
      <c r="L193" s="10">
        <f>IFERROR(K193/E193,0)</f>
        <v/>
      </c>
      <c r="M193">
        <f>YEAR(A193)</f>
        <v/>
      </c>
      <c r="N193">
        <f>"Q"&amp;ROUNDUP(MONTH(A193)/3,0)</f>
        <v/>
      </c>
      <c r="O193">
        <f>TEXT(A193,"mmm")</f>
        <v/>
      </c>
    </row>
    <row r="194">
      <c r="A194" s="13" t="n">
        <v>44958</v>
      </c>
      <c r="B194" t="inlineStr">
        <is>
          <t>East</t>
        </is>
      </c>
      <c r="C194" t="inlineStr">
        <is>
          <t>Marketplace</t>
        </is>
      </c>
      <c r="D194" t="inlineStr">
        <is>
          <t>Home &amp; Kitchen</t>
        </is>
      </c>
      <c r="E194" t="n">
        <v>27351.2</v>
      </c>
      <c r="F194" t="n">
        <v>20311.36</v>
      </c>
      <c r="G194" t="n">
        <v>31496</v>
      </c>
      <c r="H194" t="n">
        <v>14</v>
      </c>
      <c r="I194" t="n">
        <v>11</v>
      </c>
      <c r="J194" t="n">
        <v>2</v>
      </c>
      <c r="K194">
        <f>E194-F194</f>
        <v/>
      </c>
      <c r="L194" s="10">
        <f>IFERROR(K194/E194,0)</f>
        <v/>
      </c>
      <c r="M194">
        <f>YEAR(A194)</f>
        <v/>
      </c>
      <c r="N194">
        <f>"Q"&amp;ROUNDUP(MONTH(A194)/3,0)</f>
        <v/>
      </c>
      <c r="O194">
        <f>TEXT(A194,"mmm")</f>
        <v/>
      </c>
    </row>
    <row r="195">
      <c r="A195" s="13" t="n">
        <v>44958</v>
      </c>
      <c r="B195" t="inlineStr">
        <is>
          <t>East</t>
        </is>
      </c>
      <c r="C195" t="inlineStr">
        <is>
          <t>Marketplace</t>
        </is>
      </c>
      <c r="D195" t="inlineStr">
        <is>
          <t>Sports</t>
        </is>
      </c>
      <c r="E195" t="n">
        <v>15929.5</v>
      </c>
      <c r="F195" t="n">
        <v>10167.86</v>
      </c>
      <c r="G195" t="n">
        <v>17253</v>
      </c>
      <c r="H195" t="n">
        <v>17</v>
      </c>
      <c r="I195" t="n">
        <v>17</v>
      </c>
      <c r="J195" t="n">
        <v>1</v>
      </c>
      <c r="K195">
        <f>E195-F195</f>
        <v/>
      </c>
      <c r="L195" s="10">
        <f>IFERROR(K195/E195,0)</f>
        <v/>
      </c>
      <c r="M195">
        <f>YEAR(A195)</f>
        <v/>
      </c>
      <c r="N195">
        <f>"Q"&amp;ROUNDUP(MONTH(A195)/3,0)</f>
        <v/>
      </c>
      <c r="O195">
        <f>TEXT(A195,"mmm")</f>
        <v/>
      </c>
    </row>
    <row r="196">
      <c r="A196" s="13" t="n">
        <v>44958</v>
      </c>
      <c r="B196" t="inlineStr">
        <is>
          <t>East</t>
        </is>
      </c>
      <c r="C196" t="inlineStr">
        <is>
          <t>Mobile App</t>
        </is>
      </c>
      <c r="D196" t="inlineStr">
        <is>
          <t>Beauty</t>
        </is>
      </c>
      <c r="E196" t="n">
        <v>9962.4</v>
      </c>
      <c r="F196" t="n">
        <v>5541.12</v>
      </c>
      <c r="G196" t="n">
        <v>10685</v>
      </c>
      <c r="H196" t="n">
        <v>15</v>
      </c>
      <c r="I196" t="n">
        <v>12</v>
      </c>
      <c r="J196" t="n">
        <v>0</v>
      </c>
      <c r="K196">
        <f>E196-F196</f>
        <v/>
      </c>
      <c r="L196" s="10">
        <f>IFERROR(K196/E196,0)</f>
        <v/>
      </c>
      <c r="M196">
        <f>YEAR(A196)</f>
        <v/>
      </c>
      <c r="N196">
        <f>"Q"&amp;ROUNDUP(MONTH(A196)/3,0)</f>
        <v/>
      </c>
      <c r="O196">
        <f>TEXT(A196,"mmm")</f>
        <v/>
      </c>
    </row>
    <row r="197">
      <c r="A197" s="13" t="n">
        <v>44958</v>
      </c>
      <c r="B197" t="inlineStr">
        <is>
          <t>East</t>
        </is>
      </c>
      <c r="C197" t="inlineStr">
        <is>
          <t>Mobile App</t>
        </is>
      </c>
      <c r="D197" t="inlineStr">
        <is>
          <t>Books</t>
        </is>
      </c>
      <c r="E197" t="n">
        <v>2829</v>
      </c>
      <c r="F197" t="n">
        <v>2031.09</v>
      </c>
      <c r="G197" t="n">
        <v>3053</v>
      </c>
      <c r="H197" t="n">
        <v>7</v>
      </c>
      <c r="I197" t="n">
        <v>7</v>
      </c>
      <c r="J197" t="n">
        <v>0</v>
      </c>
      <c r="K197">
        <f>E197-F197</f>
        <v/>
      </c>
      <c r="L197" s="10">
        <f>IFERROR(K197/E197,0)</f>
        <v/>
      </c>
      <c r="M197">
        <f>YEAR(A197)</f>
        <v/>
      </c>
      <c r="N197">
        <f>"Q"&amp;ROUNDUP(MONTH(A197)/3,0)</f>
        <v/>
      </c>
      <c r="O197">
        <f>TEXT(A197,"mmm")</f>
        <v/>
      </c>
    </row>
    <row r="198">
      <c r="A198" s="13" t="n">
        <v>44958</v>
      </c>
      <c r="B198" t="inlineStr">
        <is>
          <t>East</t>
        </is>
      </c>
      <c r="C198" t="inlineStr">
        <is>
          <t>Mobile App</t>
        </is>
      </c>
      <c r="D198" t="inlineStr">
        <is>
          <t>Electronics</t>
        </is>
      </c>
      <c r="E198" t="n">
        <v>214252.8</v>
      </c>
      <c r="F198" t="n">
        <v>191857.81</v>
      </c>
      <c r="G198" t="n">
        <v>229721</v>
      </c>
      <c r="H198" t="n">
        <v>19</v>
      </c>
      <c r="I198" t="n">
        <v>15</v>
      </c>
      <c r="J198" t="n">
        <v>1</v>
      </c>
      <c r="K198">
        <f>E198-F198</f>
        <v/>
      </c>
      <c r="L198" s="10">
        <f>IFERROR(K198/E198,0)</f>
        <v/>
      </c>
      <c r="M198">
        <f>YEAR(A198)</f>
        <v/>
      </c>
      <c r="N198">
        <f>"Q"&amp;ROUNDUP(MONTH(A198)/3,0)</f>
        <v/>
      </c>
      <c r="O198">
        <f>TEXT(A198,"mmm")</f>
        <v/>
      </c>
    </row>
    <row r="199">
      <c r="A199" s="13" t="n">
        <v>44958</v>
      </c>
      <c r="B199" t="inlineStr">
        <is>
          <t>East</t>
        </is>
      </c>
      <c r="C199" t="inlineStr">
        <is>
          <t>Mobile App</t>
        </is>
      </c>
      <c r="D199" t="inlineStr">
        <is>
          <t>Fashion</t>
        </is>
      </c>
      <c r="E199" t="n">
        <v>37835.55</v>
      </c>
      <c r="F199" t="n">
        <v>20536.63</v>
      </c>
      <c r="G199" t="n">
        <v>41151</v>
      </c>
      <c r="H199" t="n">
        <v>29</v>
      </c>
      <c r="I199" t="n">
        <v>22</v>
      </c>
      <c r="J199" t="n">
        <v>2</v>
      </c>
      <c r="K199">
        <f>E199-F199</f>
        <v/>
      </c>
      <c r="L199" s="10">
        <f>IFERROR(K199/E199,0)</f>
        <v/>
      </c>
      <c r="M199">
        <f>YEAR(A199)</f>
        <v/>
      </c>
      <c r="N199">
        <f>"Q"&amp;ROUNDUP(MONTH(A199)/3,0)</f>
        <v/>
      </c>
      <c r="O199">
        <f>TEXT(A199,"mmm")</f>
        <v/>
      </c>
    </row>
    <row r="200">
      <c r="A200" s="13" t="n">
        <v>44958</v>
      </c>
      <c r="B200" t="inlineStr">
        <is>
          <t>East</t>
        </is>
      </c>
      <c r="C200" t="inlineStr">
        <is>
          <t>Mobile App</t>
        </is>
      </c>
      <c r="D200" t="inlineStr">
        <is>
          <t>Grocery</t>
        </is>
      </c>
      <c r="E200" t="n">
        <v>9753.6</v>
      </c>
      <c r="F200" t="n">
        <v>8101.37</v>
      </c>
      <c r="G200" t="n">
        <v>10394</v>
      </c>
      <c r="H200" t="n">
        <v>26</v>
      </c>
      <c r="I200" t="n">
        <v>11</v>
      </c>
      <c r="J200" t="n">
        <v>0</v>
      </c>
      <c r="K200">
        <f>E200-F200</f>
        <v/>
      </c>
      <c r="L200" s="10">
        <f>IFERROR(K200/E200,0)</f>
        <v/>
      </c>
      <c r="M200">
        <f>YEAR(A200)</f>
        <v/>
      </c>
      <c r="N200">
        <f>"Q"&amp;ROUNDUP(MONTH(A200)/3,0)</f>
        <v/>
      </c>
      <c r="O200">
        <f>TEXT(A200,"mmm")</f>
        <v/>
      </c>
    </row>
    <row r="201">
      <c r="A201" s="13" t="n">
        <v>44958</v>
      </c>
      <c r="B201" t="inlineStr">
        <is>
          <t>East</t>
        </is>
      </c>
      <c r="C201" t="inlineStr">
        <is>
          <t>Mobile App</t>
        </is>
      </c>
      <c r="D201" t="inlineStr">
        <is>
          <t>Home &amp; Kitchen</t>
        </is>
      </c>
      <c r="E201" t="n">
        <v>34787.25</v>
      </c>
      <c r="F201" t="n">
        <v>23507.88</v>
      </c>
      <c r="G201" t="n">
        <v>36908</v>
      </c>
      <c r="H201" t="n">
        <v>12</v>
      </c>
      <c r="I201" t="n">
        <v>10</v>
      </c>
      <c r="J201" t="n">
        <v>1</v>
      </c>
      <c r="K201">
        <f>E201-F201</f>
        <v/>
      </c>
      <c r="L201" s="10">
        <f>IFERROR(K201/E201,0)</f>
        <v/>
      </c>
      <c r="M201">
        <f>YEAR(A201)</f>
        <v/>
      </c>
      <c r="N201">
        <f>"Q"&amp;ROUNDUP(MONTH(A201)/3,0)</f>
        <v/>
      </c>
      <c r="O201">
        <f>TEXT(A201,"mmm")</f>
        <v/>
      </c>
    </row>
    <row r="202">
      <c r="A202" s="13" t="n">
        <v>44958</v>
      </c>
      <c r="B202" t="inlineStr">
        <is>
          <t>East</t>
        </is>
      </c>
      <c r="C202" t="inlineStr">
        <is>
          <t>Mobile App</t>
        </is>
      </c>
      <c r="D202" t="inlineStr">
        <is>
          <t>Sports</t>
        </is>
      </c>
      <c r="E202" t="n">
        <v>33217.5</v>
      </c>
      <c r="F202" t="n">
        <v>20701.17</v>
      </c>
      <c r="G202" t="n">
        <v>34558</v>
      </c>
      <c r="H202" t="n">
        <v>22</v>
      </c>
      <c r="I202" t="n">
        <v>16</v>
      </c>
      <c r="J202" t="n">
        <v>1</v>
      </c>
      <c r="K202">
        <f>E202-F202</f>
        <v/>
      </c>
      <c r="L202" s="10">
        <f>IFERROR(K202/E202,0)</f>
        <v/>
      </c>
      <c r="M202">
        <f>YEAR(A202)</f>
        <v/>
      </c>
      <c r="N202">
        <f>"Q"&amp;ROUNDUP(MONTH(A202)/3,0)</f>
        <v/>
      </c>
      <c r="O202">
        <f>TEXT(A202,"mmm")</f>
        <v/>
      </c>
    </row>
    <row r="203">
      <c r="A203" s="13" t="n">
        <v>44958</v>
      </c>
      <c r="B203" t="inlineStr">
        <is>
          <t>East</t>
        </is>
      </c>
      <c r="C203" t="inlineStr">
        <is>
          <t>Mobile App</t>
        </is>
      </c>
      <c r="D203" t="inlineStr">
        <is>
          <t>Unknown</t>
        </is>
      </c>
      <c r="E203" t="n">
        <v>557.1</v>
      </c>
      <c r="F203" t="n">
        <v>305.02</v>
      </c>
      <c r="G203" t="n">
        <v>619</v>
      </c>
      <c r="H203" t="n">
        <v>1</v>
      </c>
      <c r="I203" t="n">
        <v>1</v>
      </c>
      <c r="J203" t="n">
        <v>0</v>
      </c>
      <c r="K203">
        <f>E203-F203</f>
        <v/>
      </c>
      <c r="L203" s="10">
        <f>IFERROR(K203/E203,0)</f>
        <v/>
      </c>
      <c r="M203">
        <f>YEAR(A203)</f>
        <v/>
      </c>
      <c r="N203">
        <f>"Q"&amp;ROUNDUP(MONTH(A203)/3,0)</f>
        <v/>
      </c>
      <c r="O203">
        <f>TEXT(A203,"mmm")</f>
        <v/>
      </c>
    </row>
    <row r="204">
      <c r="A204" s="13" t="n">
        <v>44958</v>
      </c>
      <c r="B204" t="inlineStr">
        <is>
          <t>East</t>
        </is>
      </c>
      <c r="C204" t="inlineStr">
        <is>
          <t>Retail Store</t>
        </is>
      </c>
      <c r="D204" t="inlineStr">
        <is>
          <t>Books</t>
        </is>
      </c>
      <c r="E204" t="n">
        <v>549</v>
      </c>
      <c r="F204" t="n">
        <v>385.83</v>
      </c>
      <c r="G204" t="n">
        <v>549</v>
      </c>
      <c r="H204" t="n">
        <v>1</v>
      </c>
      <c r="I204" t="n">
        <v>1</v>
      </c>
      <c r="J204" t="n">
        <v>0</v>
      </c>
      <c r="K204">
        <f>E204-F204</f>
        <v/>
      </c>
      <c r="L204" s="10">
        <f>IFERROR(K204/E204,0)</f>
        <v/>
      </c>
      <c r="M204">
        <f>YEAR(A204)</f>
        <v/>
      </c>
      <c r="N204">
        <f>"Q"&amp;ROUNDUP(MONTH(A204)/3,0)</f>
        <v/>
      </c>
      <c r="O204">
        <f>TEXT(A204,"mmm")</f>
        <v/>
      </c>
    </row>
    <row r="205">
      <c r="A205" s="13" t="n">
        <v>44958</v>
      </c>
      <c r="B205" t="inlineStr">
        <is>
          <t>East</t>
        </is>
      </c>
      <c r="C205" t="inlineStr">
        <is>
          <t>Retail Store</t>
        </is>
      </c>
      <c r="D205" t="inlineStr">
        <is>
          <t>Electronics</t>
        </is>
      </c>
      <c r="E205" t="n">
        <v>49055.2</v>
      </c>
      <c r="F205" t="n">
        <v>41951.99</v>
      </c>
      <c r="G205" t="n">
        <v>51396</v>
      </c>
      <c r="H205" t="n">
        <v>4</v>
      </c>
      <c r="I205" t="n">
        <v>4</v>
      </c>
      <c r="J205" t="n">
        <v>1</v>
      </c>
      <c r="K205">
        <f>E205-F205</f>
        <v/>
      </c>
      <c r="L205" s="10">
        <f>IFERROR(K205/E205,0)</f>
        <v/>
      </c>
      <c r="M205">
        <f>YEAR(A205)</f>
        <v/>
      </c>
      <c r="N205">
        <f>"Q"&amp;ROUNDUP(MONTH(A205)/3,0)</f>
        <v/>
      </c>
      <c r="O205">
        <f>TEXT(A205,"mmm")</f>
        <v/>
      </c>
    </row>
    <row r="206">
      <c r="A206" s="13" t="n">
        <v>44958</v>
      </c>
      <c r="B206" t="inlineStr">
        <is>
          <t>East</t>
        </is>
      </c>
      <c r="C206" t="inlineStr">
        <is>
          <t>Retail Store</t>
        </is>
      </c>
      <c r="D206" t="inlineStr">
        <is>
          <t>Fashion</t>
        </is>
      </c>
      <c r="E206" t="n">
        <v>14241.65</v>
      </c>
      <c r="F206" t="n">
        <v>7043.13</v>
      </c>
      <c r="G206" t="n">
        <v>14440</v>
      </c>
      <c r="H206" t="n">
        <v>10</v>
      </c>
      <c r="I206" t="n">
        <v>9</v>
      </c>
      <c r="J206" t="n">
        <v>1</v>
      </c>
      <c r="K206">
        <f>E206-F206</f>
        <v/>
      </c>
      <c r="L206" s="10">
        <f>IFERROR(K206/E206,0)</f>
        <v/>
      </c>
      <c r="M206">
        <f>YEAR(A206)</f>
        <v/>
      </c>
      <c r="N206">
        <f>"Q"&amp;ROUNDUP(MONTH(A206)/3,0)</f>
        <v/>
      </c>
      <c r="O206">
        <f>TEXT(A206,"mmm")</f>
        <v/>
      </c>
    </row>
    <row r="207">
      <c r="A207" s="13" t="n">
        <v>44958</v>
      </c>
      <c r="B207" t="inlineStr">
        <is>
          <t>East</t>
        </is>
      </c>
      <c r="C207" t="inlineStr">
        <is>
          <t>Retail Store</t>
        </is>
      </c>
      <c r="D207" t="inlineStr">
        <is>
          <t>Grocery</t>
        </is>
      </c>
      <c r="E207" t="n">
        <v>1058</v>
      </c>
      <c r="F207" t="n">
        <v>798.9400000000001</v>
      </c>
      <c r="G207" t="n">
        <v>1058</v>
      </c>
      <c r="H207" t="n">
        <v>2</v>
      </c>
      <c r="I207" t="n">
        <v>1</v>
      </c>
      <c r="J207" t="n">
        <v>0</v>
      </c>
      <c r="K207">
        <f>E207-F207</f>
        <v/>
      </c>
      <c r="L207" s="10">
        <f>IFERROR(K207/E207,0)</f>
        <v/>
      </c>
      <c r="M207">
        <f>YEAR(A207)</f>
        <v/>
      </c>
      <c r="N207">
        <f>"Q"&amp;ROUNDUP(MONTH(A207)/3,0)</f>
        <v/>
      </c>
      <c r="O207">
        <f>TEXT(A207,"mmm")</f>
        <v/>
      </c>
    </row>
    <row r="208">
      <c r="A208" s="13" t="n">
        <v>44958</v>
      </c>
      <c r="B208" t="inlineStr">
        <is>
          <t>East</t>
        </is>
      </c>
      <c r="C208" t="inlineStr">
        <is>
          <t>Retail Store</t>
        </is>
      </c>
      <c r="D208" t="inlineStr">
        <is>
          <t>Home &amp; Kitchen</t>
        </is>
      </c>
      <c r="E208" t="n">
        <v>17709.65</v>
      </c>
      <c r="F208" t="n">
        <v>11680.46</v>
      </c>
      <c r="G208" t="n">
        <v>18295</v>
      </c>
      <c r="H208" t="n">
        <v>5</v>
      </c>
      <c r="I208" t="n">
        <v>5</v>
      </c>
      <c r="J208" t="n">
        <v>0</v>
      </c>
      <c r="K208">
        <f>E208-F208</f>
        <v/>
      </c>
      <c r="L208" s="10">
        <f>IFERROR(K208/E208,0)</f>
        <v/>
      </c>
      <c r="M208">
        <f>YEAR(A208)</f>
        <v/>
      </c>
      <c r="N208">
        <f>"Q"&amp;ROUNDUP(MONTH(A208)/3,0)</f>
        <v/>
      </c>
      <c r="O208">
        <f>TEXT(A208,"mmm")</f>
        <v/>
      </c>
    </row>
    <row r="209">
      <c r="A209" s="13" t="n">
        <v>44958</v>
      </c>
      <c r="B209" t="inlineStr">
        <is>
          <t>East</t>
        </is>
      </c>
      <c r="C209" t="inlineStr">
        <is>
          <t>Retail Store</t>
        </is>
      </c>
      <c r="D209" t="inlineStr">
        <is>
          <t>Sports</t>
        </is>
      </c>
      <c r="E209" t="n">
        <v>5924.8</v>
      </c>
      <c r="F209" t="n">
        <v>3773.47</v>
      </c>
      <c r="G209" t="n">
        <v>6164</v>
      </c>
      <c r="H209" t="n">
        <v>6</v>
      </c>
      <c r="I209" t="n">
        <v>5</v>
      </c>
      <c r="J209" t="n">
        <v>0</v>
      </c>
      <c r="K209">
        <f>E209-F209</f>
        <v/>
      </c>
      <c r="L209" s="10">
        <f>IFERROR(K209/E209,0)</f>
        <v/>
      </c>
      <c r="M209">
        <f>YEAR(A209)</f>
        <v/>
      </c>
      <c r="N209">
        <f>"Q"&amp;ROUNDUP(MONTH(A209)/3,0)</f>
        <v/>
      </c>
      <c r="O209">
        <f>TEXT(A209,"mmm")</f>
        <v/>
      </c>
    </row>
    <row r="210">
      <c r="A210" s="13" t="n">
        <v>44958</v>
      </c>
      <c r="B210" t="inlineStr">
        <is>
          <t>East</t>
        </is>
      </c>
      <c r="C210" t="inlineStr">
        <is>
          <t>Unknown</t>
        </is>
      </c>
      <c r="D210" t="inlineStr">
        <is>
          <t>Beauty</t>
        </is>
      </c>
      <c r="E210" t="n">
        <v>593.3</v>
      </c>
      <c r="F210" t="n">
        <v>373.94</v>
      </c>
      <c r="G210" t="n">
        <v>698</v>
      </c>
      <c r="H210" t="n">
        <v>2</v>
      </c>
      <c r="I210" t="n">
        <v>1</v>
      </c>
      <c r="J210" t="n">
        <v>0</v>
      </c>
      <c r="K210">
        <f>E210-F210</f>
        <v/>
      </c>
      <c r="L210" s="10">
        <f>IFERROR(K210/E210,0)</f>
        <v/>
      </c>
      <c r="M210">
        <f>YEAR(A210)</f>
        <v/>
      </c>
      <c r="N210">
        <f>"Q"&amp;ROUNDUP(MONTH(A210)/3,0)</f>
        <v/>
      </c>
      <c r="O210">
        <f>TEXT(A210,"mmm")</f>
        <v/>
      </c>
    </row>
    <row r="211">
      <c r="A211" s="13" t="n">
        <v>44958</v>
      </c>
      <c r="B211" t="inlineStr">
        <is>
          <t>East</t>
        </is>
      </c>
      <c r="C211" t="inlineStr">
        <is>
          <t>Unknown</t>
        </is>
      </c>
      <c r="D211" t="inlineStr">
        <is>
          <t>Books</t>
        </is>
      </c>
      <c r="E211" t="n">
        <v>526.15</v>
      </c>
      <c r="F211" t="n">
        <v>432.07</v>
      </c>
      <c r="G211" t="n">
        <v>619</v>
      </c>
      <c r="H211" t="n">
        <v>1</v>
      </c>
      <c r="I211" t="n">
        <v>1</v>
      </c>
      <c r="J211" t="n">
        <v>0</v>
      </c>
      <c r="K211">
        <f>E211-F211</f>
        <v/>
      </c>
      <c r="L211" s="10">
        <f>IFERROR(K211/E211,0)</f>
        <v/>
      </c>
      <c r="M211">
        <f>YEAR(A211)</f>
        <v/>
      </c>
      <c r="N211">
        <f>"Q"&amp;ROUNDUP(MONTH(A211)/3,0)</f>
        <v/>
      </c>
      <c r="O211">
        <f>TEXT(A211,"mmm")</f>
        <v/>
      </c>
    </row>
    <row r="212">
      <c r="A212" s="13" t="n">
        <v>44958</v>
      </c>
      <c r="B212" t="inlineStr">
        <is>
          <t>East</t>
        </is>
      </c>
      <c r="C212" t="inlineStr">
        <is>
          <t>Unknown</t>
        </is>
      </c>
      <c r="D212" t="inlineStr">
        <is>
          <t>Electronics</t>
        </is>
      </c>
      <c r="E212" t="n">
        <v>13078</v>
      </c>
      <c r="F212" t="n">
        <v>11149.92</v>
      </c>
      <c r="G212" t="n">
        <v>13078</v>
      </c>
      <c r="H212" t="n">
        <v>2</v>
      </c>
      <c r="I212" t="n">
        <v>1</v>
      </c>
      <c r="J212" t="n">
        <v>0</v>
      </c>
      <c r="K212">
        <f>E212-F212</f>
        <v/>
      </c>
      <c r="L212" s="10">
        <f>IFERROR(K212/E212,0)</f>
        <v/>
      </c>
      <c r="M212">
        <f>YEAR(A212)</f>
        <v/>
      </c>
      <c r="N212">
        <f>"Q"&amp;ROUNDUP(MONTH(A212)/3,0)</f>
        <v/>
      </c>
      <c r="O212">
        <f>TEXT(A212,"mmm")</f>
        <v/>
      </c>
    </row>
    <row r="213">
      <c r="A213" s="13" t="n">
        <v>44958</v>
      </c>
      <c r="B213" t="inlineStr">
        <is>
          <t>East</t>
        </is>
      </c>
      <c r="C213" t="inlineStr">
        <is>
          <t>Unknown</t>
        </is>
      </c>
      <c r="D213" t="inlineStr">
        <is>
          <t>Fashion</t>
        </is>
      </c>
      <c r="E213" t="n">
        <v>4933.3</v>
      </c>
      <c r="F213" t="n">
        <v>2873.94</v>
      </c>
      <c r="G213" t="n">
        <v>5356</v>
      </c>
      <c r="H213" t="n">
        <v>4</v>
      </c>
      <c r="I213" t="n">
        <v>2</v>
      </c>
      <c r="J213" t="n">
        <v>0</v>
      </c>
      <c r="K213">
        <f>E213-F213</f>
        <v/>
      </c>
      <c r="L213" s="10">
        <f>IFERROR(K213/E213,0)</f>
        <v/>
      </c>
      <c r="M213">
        <f>YEAR(A213)</f>
        <v/>
      </c>
      <c r="N213">
        <f>"Q"&amp;ROUNDUP(MONTH(A213)/3,0)</f>
        <v/>
      </c>
      <c r="O213">
        <f>TEXT(A213,"mmm")</f>
        <v/>
      </c>
    </row>
    <row r="214">
      <c r="A214" s="13" t="n">
        <v>44958</v>
      </c>
      <c r="B214" t="inlineStr">
        <is>
          <t>East</t>
        </is>
      </c>
      <c r="C214" t="inlineStr">
        <is>
          <t>Unknown</t>
        </is>
      </c>
      <c r="D214" t="inlineStr">
        <is>
          <t>Home &amp; Kitchen</t>
        </is>
      </c>
      <c r="E214" t="n">
        <v>1691.1</v>
      </c>
      <c r="F214" t="n">
        <v>1083.48</v>
      </c>
      <c r="G214" t="n">
        <v>1879</v>
      </c>
      <c r="H214" t="n">
        <v>1</v>
      </c>
      <c r="I214" t="n">
        <v>1</v>
      </c>
      <c r="J214" t="n">
        <v>0</v>
      </c>
      <c r="K214">
        <f>E214-F214</f>
        <v/>
      </c>
      <c r="L214" s="10">
        <f>IFERROR(K214/E214,0)</f>
        <v/>
      </c>
      <c r="M214">
        <f>YEAR(A214)</f>
        <v/>
      </c>
      <c r="N214">
        <f>"Q"&amp;ROUNDUP(MONTH(A214)/3,0)</f>
        <v/>
      </c>
      <c r="O214">
        <f>TEXT(A214,"mmm")</f>
        <v/>
      </c>
    </row>
    <row r="215">
      <c r="A215" s="13" t="n">
        <v>44958</v>
      </c>
      <c r="B215" t="inlineStr">
        <is>
          <t>East</t>
        </is>
      </c>
      <c r="C215" t="inlineStr">
        <is>
          <t>Website</t>
        </is>
      </c>
      <c r="D215" t="inlineStr">
        <is>
          <t>Beauty</t>
        </is>
      </c>
      <c r="E215" t="n">
        <v>12305.35</v>
      </c>
      <c r="F215" t="n">
        <v>6868.46</v>
      </c>
      <c r="G215" t="n">
        <v>13151</v>
      </c>
      <c r="H215" t="n">
        <v>19</v>
      </c>
      <c r="I215" t="n">
        <v>15</v>
      </c>
      <c r="J215" t="n">
        <v>0</v>
      </c>
      <c r="K215">
        <f>E215-F215</f>
        <v/>
      </c>
      <c r="L215" s="10">
        <f>IFERROR(K215/E215,0)</f>
        <v/>
      </c>
      <c r="M215">
        <f>YEAR(A215)</f>
        <v/>
      </c>
      <c r="N215">
        <f>"Q"&amp;ROUNDUP(MONTH(A215)/3,0)</f>
        <v/>
      </c>
      <c r="O215">
        <f>TEXT(A215,"mmm")</f>
        <v/>
      </c>
    </row>
    <row r="216">
      <c r="A216" s="13" t="n">
        <v>44958</v>
      </c>
      <c r="B216" t="inlineStr">
        <is>
          <t>East</t>
        </is>
      </c>
      <c r="C216" t="inlineStr">
        <is>
          <t>Website</t>
        </is>
      </c>
      <c r="D216" t="inlineStr">
        <is>
          <t>Books</t>
        </is>
      </c>
      <c r="E216" t="n">
        <v>6666.9</v>
      </c>
      <c r="F216" t="n">
        <v>4987.2</v>
      </c>
      <c r="G216" t="n">
        <v>7292</v>
      </c>
      <c r="H216" t="n">
        <v>18</v>
      </c>
      <c r="I216" t="n">
        <v>10</v>
      </c>
      <c r="J216" t="n">
        <v>1</v>
      </c>
      <c r="K216">
        <f>E216-F216</f>
        <v/>
      </c>
      <c r="L216" s="10">
        <f>IFERROR(K216/E216,0)</f>
        <v/>
      </c>
      <c r="M216">
        <f>YEAR(A216)</f>
        <v/>
      </c>
      <c r="N216">
        <f>"Q"&amp;ROUNDUP(MONTH(A216)/3,0)</f>
        <v/>
      </c>
      <c r="O216">
        <f>TEXT(A216,"mmm")</f>
        <v/>
      </c>
    </row>
    <row r="217">
      <c r="A217" s="13" t="n">
        <v>44958</v>
      </c>
      <c r="B217" t="inlineStr">
        <is>
          <t>East</t>
        </is>
      </c>
      <c r="C217" t="inlineStr">
        <is>
          <t>Website</t>
        </is>
      </c>
      <c r="D217" t="inlineStr">
        <is>
          <t>Electronics</t>
        </is>
      </c>
      <c r="E217" t="n">
        <v>389962.65</v>
      </c>
      <c r="F217" t="n">
        <v>350214.33</v>
      </c>
      <c r="G217" t="n">
        <v>425561</v>
      </c>
      <c r="H217" t="n">
        <v>39</v>
      </c>
      <c r="I217" t="n">
        <v>30</v>
      </c>
      <c r="J217" t="n">
        <v>3</v>
      </c>
      <c r="K217">
        <f>E217-F217</f>
        <v/>
      </c>
      <c r="L217" s="10">
        <f>IFERROR(K217/E217,0)</f>
        <v/>
      </c>
      <c r="M217">
        <f>YEAR(A217)</f>
        <v/>
      </c>
      <c r="N217">
        <f>"Q"&amp;ROUNDUP(MONTH(A217)/3,0)</f>
        <v/>
      </c>
      <c r="O217">
        <f>TEXT(A217,"mmm")</f>
        <v/>
      </c>
    </row>
    <row r="218">
      <c r="A218" s="13" t="n">
        <v>44958</v>
      </c>
      <c r="B218" t="inlineStr">
        <is>
          <t>East</t>
        </is>
      </c>
      <c r="C218" t="inlineStr">
        <is>
          <t>Website</t>
        </is>
      </c>
      <c r="D218" t="inlineStr">
        <is>
          <t>Fashion</t>
        </is>
      </c>
      <c r="E218" t="n">
        <v>39424.8</v>
      </c>
      <c r="F218" t="n">
        <v>20323.57</v>
      </c>
      <c r="G218" t="n">
        <v>41055</v>
      </c>
      <c r="H218" t="n">
        <v>25</v>
      </c>
      <c r="I218" t="n">
        <v>20</v>
      </c>
      <c r="J218" t="n">
        <v>3</v>
      </c>
      <c r="K218">
        <f>E218-F218</f>
        <v/>
      </c>
      <c r="L218" s="10">
        <f>IFERROR(K218/E218,0)</f>
        <v/>
      </c>
      <c r="M218">
        <f>YEAR(A218)</f>
        <v/>
      </c>
      <c r="N218">
        <f>"Q"&amp;ROUNDUP(MONTH(A218)/3,0)</f>
        <v/>
      </c>
      <c r="O218">
        <f>TEXT(A218,"mmm")</f>
        <v/>
      </c>
    </row>
    <row r="219">
      <c r="A219" s="13" t="n">
        <v>44958</v>
      </c>
      <c r="B219" t="inlineStr">
        <is>
          <t>East</t>
        </is>
      </c>
      <c r="C219" t="inlineStr">
        <is>
          <t>Website</t>
        </is>
      </c>
      <c r="D219" t="inlineStr">
        <is>
          <t>Grocery</t>
        </is>
      </c>
      <c r="E219" t="n">
        <v>10339.55</v>
      </c>
      <c r="F219" t="n">
        <v>8713.870000000001</v>
      </c>
      <c r="G219" t="n">
        <v>10857</v>
      </c>
      <c r="H219" t="n">
        <v>33</v>
      </c>
      <c r="I219" t="n">
        <v>12</v>
      </c>
      <c r="J219" t="n">
        <v>0</v>
      </c>
      <c r="K219">
        <f>E219-F219</f>
        <v/>
      </c>
      <c r="L219" s="10">
        <f>IFERROR(K219/E219,0)</f>
        <v/>
      </c>
      <c r="M219">
        <f>YEAR(A219)</f>
        <v/>
      </c>
      <c r="N219">
        <f>"Q"&amp;ROUNDUP(MONTH(A219)/3,0)</f>
        <v/>
      </c>
      <c r="O219">
        <f>TEXT(A219,"mmm")</f>
        <v/>
      </c>
    </row>
    <row r="220">
      <c r="A220" s="13" t="n">
        <v>44958</v>
      </c>
      <c r="B220" t="inlineStr">
        <is>
          <t>East</t>
        </is>
      </c>
      <c r="C220" t="inlineStr">
        <is>
          <t>Website</t>
        </is>
      </c>
      <c r="D220" t="inlineStr">
        <is>
          <t>Home &amp; Kitchen</t>
        </is>
      </c>
      <c r="E220" t="n">
        <v>59789.65</v>
      </c>
      <c r="F220" t="n">
        <v>40545.13</v>
      </c>
      <c r="G220" t="n">
        <v>62528</v>
      </c>
      <c r="H220" t="n">
        <v>22</v>
      </c>
      <c r="I220" t="n">
        <v>17</v>
      </c>
      <c r="J220" t="n">
        <v>1</v>
      </c>
      <c r="K220">
        <f>E220-F220</f>
        <v/>
      </c>
      <c r="L220" s="10">
        <f>IFERROR(K220/E220,0)</f>
        <v/>
      </c>
      <c r="M220">
        <f>YEAR(A220)</f>
        <v/>
      </c>
      <c r="N220">
        <f>"Q"&amp;ROUNDUP(MONTH(A220)/3,0)</f>
        <v/>
      </c>
      <c r="O220">
        <f>TEXT(A220,"mmm")</f>
        <v/>
      </c>
    </row>
    <row r="221">
      <c r="A221" s="13" t="n">
        <v>44958</v>
      </c>
      <c r="B221" t="inlineStr">
        <is>
          <t>East</t>
        </is>
      </c>
      <c r="C221" t="inlineStr">
        <is>
          <t>Website</t>
        </is>
      </c>
      <c r="D221" t="inlineStr">
        <is>
          <t>Sports</t>
        </is>
      </c>
      <c r="E221" t="n">
        <v>44873.55</v>
      </c>
      <c r="F221" t="n">
        <v>27882.01</v>
      </c>
      <c r="G221" t="n">
        <v>47075</v>
      </c>
      <c r="H221" t="n">
        <v>25</v>
      </c>
      <c r="I221" t="n">
        <v>20</v>
      </c>
      <c r="J221" t="n">
        <v>0</v>
      </c>
      <c r="K221">
        <f>E221-F221</f>
        <v/>
      </c>
      <c r="L221" s="10">
        <f>IFERROR(K221/E221,0)</f>
        <v/>
      </c>
      <c r="M221">
        <f>YEAR(A221)</f>
        <v/>
      </c>
      <c r="N221">
        <f>"Q"&amp;ROUNDUP(MONTH(A221)/3,0)</f>
        <v/>
      </c>
      <c r="O221">
        <f>TEXT(A221,"mmm")</f>
        <v/>
      </c>
    </row>
    <row r="222">
      <c r="A222" s="13" t="n">
        <v>44958</v>
      </c>
      <c r="B222" t="inlineStr">
        <is>
          <t>North</t>
        </is>
      </c>
      <c r="C222" t="inlineStr">
        <is>
          <t>Marketplace</t>
        </is>
      </c>
      <c r="D222" t="inlineStr">
        <is>
          <t>Beauty</t>
        </is>
      </c>
      <c r="E222" t="n">
        <v>3207.95</v>
      </c>
      <c r="F222" t="n">
        <v>1775.11</v>
      </c>
      <c r="G222" t="n">
        <v>3545</v>
      </c>
      <c r="H222" t="n">
        <v>5</v>
      </c>
      <c r="I222" t="n">
        <v>5</v>
      </c>
      <c r="J222" t="n">
        <v>1</v>
      </c>
      <c r="K222">
        <f>E222-F222</f>
        <v/>
      </c>
      <c r="L222" s="10">
        <f>IFERROR(K222/E222,0)</f>
        <v/>
      </c>
      <c r="M222">
        <f>YEAR(A222)</f>
        <v/>
      </c>
      <c r="N222">
        <f>"Q"&amp;ROUNDUP(MONTH(A222)/3,0)</f>
        <v/>
      </c>
      <c r="O222">
        <f>TEXT(A222,"mmm")</f>
        <v/>
      </c>
    </row>
    <row r="223">
      <c r="A223" s="13" t="n">
        <v>44958</v>
      </c>
      <c r="B223" t="inlineStr">
        <is>
          <t>North</t>
        </is>
      </c>
      <c r="C223" t="inlineStr">
        <is>
          <t>Marketplace</t>
        </is>
      </c>
      <c r="D223" t="inlineStr">
        <is>
          <t>Books</t>
        </is>
      </c>
      <c r="E223" t="n">
        <v>3208.4</v>
      </c>
      <c r="F223" t="n">
        <v>2515.95</v>
      </c>
      <c r="G223" t="n">
        <v>3612</v>
      </c>
      <c r="H223" t="n">
        <v>8</v>
      </c>
      <c r="I223" t="n">
        <v>7</v>
      </c>
      <c r="J223" t="n">
        <v>1</v>
      </c>
      <c r="K223">
        <f>E223-F223</f>
        <v/>
      </c>
      <c r="L223" s="10">
        <f>IFERROR(K223/E223,0)</f>
        <v/>
      </c>
      <c r="M223">
        <f>YEAR(A223)</f>
        <v/>
      </c>
      <c r="N223">
        <f>"Q"&amp;ROUNDUP(MONTH(A223)/3,0)</f>
        <v/>
      </c>
      <c r="O223">
        <f>TEXT(A223,"mmm")</f>
        <v/>
      </c>
    </row>
    <row r="224">
      <c r="A224" s="13" t="n">
        <v>44958</v>
      </c>
      <c r="B224" t="inlineStr">
        <is>
          <t>North</t>
        </is>
      </c>
      <c r="C224" t="inlineStr">
        <is>
          <t>Marketplace</t>
        </is>
      </c>
      <c r="D224" t="inlineStr">
        <is>
          <t>Electronics</t>
        </is>
      </c>
      <c r="E224" t="n">
        <v>116377.1</v>
      </c>
      <c r="F224" t="n">
        <v>107861.87</v>
      </c>
      <c r="G224" t="n">
        <v>128559</v>
      </c>
      <c r="H224" t="n">
        <v>11</v>
      </c>
      <c r="I224" t="n">
        <v>10</v>
      </c>
      <c r="J224" t="n">
        <v>0</v>
      </c>
      <c r="K224">
        <f>E224-F224</f>
        <v/>
      </c>
      <c r="L224" s="10">
        <f>IFERROR(K224/E224,0)</f>
        <v/>
      </c>
      <c r="M224">
        <f>YEAR(A224)</f>
        <v/>
      </c>
      <c r="N224">
        <f>"Q"&amp;ROUNDUP(MONTH(A224)/3,0)</f>
        <v/>
      </c>
      <c r="O224">
        <f>TEXT(A224,"mmm")</f>
        <v/>
      </c>
    </row>
    <row r="225">
      <c r="A225" s="13" t="n">
        <v>44958</v>
      </c>
      <c r="B225" t="inlineStr">
        <is>
          <t>North</t>
        </is>
      </c>
      <c r="C225" t="inlineStr">
        <is>
          <t>Marketplace</t>
        </is>
      </c>
      <c r="D225" t="inlineStr">
        <is>
          <t>Fashion</t>
        </is>
      </c>
      <c r="E225" t="n">
        <v>30071.7</v>
      </c>
      <c r="F225" t="n">
        <v>16858.02</v>
      </c>
      <c r="G225" t="n">
        <v>33156</v>
      </c>
      <c r="H225" t="n">
        <v>24</v>
      </c>
      <c r="I225" t="n">
        <v>20</v>
      </c>
      <c r="J225" t="n">
        <v>4</v>
      </c>
      <c r="K225">
        <f>E225-F225</f>
        <v/>
      </c>
      <c r="L225" s="10">
        <f>IFERROR(K225/E225,0)</f>
        <v/>
      </c>
      <c r="M225">
        <f>YEAR(A225)</f>
        <v/>
      </c>
      <c r="N225">
        <f>"Q"&amp;ROUNDUP(MONTH(A225)/3,0)</f>
        <v/>
      </c>
      <c r="O225">
        <f>TEXT(A225,"mmm")</f>
        <v/>
      </c>
    </row>
    <row r="226">
      <c r="A226" s="13" t="n">
        <v>44958</v>
      </c>
      <c r="B226" t="inlineStr">
        <is>
          <t>North</t>
        </is>
      </c>
      <c r="C226" t="inlineStr">
        <is>
          <t>Marketplace</t>
        </is>
      </c>
      <c r="D226" t="inlineStr">
        <is>
          <t>Grocery</t>
        </is>
      </c>
      <c r="E226" t="n">
        <v>14652.45</v>
      </c>
      <c r="F226" t="n">
        <v>12951.21</v>
      </c>
      <c r="G226" t="n">
        <v>16638</v>
      </c>
      <c r="H226" t="n">
        <v>42</v>
      </c>
      <c r="I226" t="n">
        <v>13</v>
      </c>
      <c r="J226" t="n">
        <v>0</v>
      </c>
      <c r="K226">
        <f>E226-F226</f>
        <v/>
      </c>
      <c r="L226" s="10">
        <f>IFERROR(K226/E226,0)</f>
        <v/>
      </c>
      <c r="M226">
        <f>YEAR(A226)</f>
        <v/>
      </c>
      <c r="N226">
        <f>"Q"&amp;ROUNDUP(MONTH(A226)/3,0)</f>
        <v/>
      </c>
      <c r="O226">
        <f>TEXT(A226,"mmm")</f>
        <v/>
      </c>
    </row>
    <row r="227">
      <c r="A227" s="13" t="n">
        <v>44958</v>
      </c>
      <c r="B227" t="inlineStr">
        <is>
          <t>North</t>
        </is>
      </c>
      <c r="C227" t="inlineStr">
        <is>
          <t>Marketplace</t>
        </is>
      </c>
      <c r="D227" t="inlineStr">
        <is>
          <t>Home &amp; Kitchen</t>
        </is>
      </c>
      <c r="E227" t="n">
        <v>15969.55</v>
      </c>
      <c r="F227" t="n">
        <v>11661.76</v>
      </c>
      <c r="G227" t="n">
        <v>17951</v>
      </c>
      <c r="H227" t="n">
        <v>9</v>
      </c>
      <c r="I227" t="n">
        <v>8</v>
      </c>
      <c r="J227" t="n">
        <v>0</v>
      </c>
      <c r="K227">
        <f>E227-F227</f>
        <v/>
      </c>
      <c r="L227" s="10">
        <f>IFERROR(K227/E227,0)</f>
        <v/>
      </c>
      <c r="M227">
        <f>YEAR(A227)</f>
        <v/>
      </c>
      <c r="N227">
        <f>"Q"&amp;ROUNDUP(MONTH(A227)/3,0)</f>
        <v/>
      </c>
      <c r="O227">
        <f>TEXT(A227,"mmm")</f>
        <v/>
      </c>
    </row>
    <row r="228">
      <c r="A228" s="13" t="n">
        <v>44958</v>
      </c>
      <c r="B228" t="inlineStr">
        <is>
          <t>North</t>
        </is>
      </c>
      <c r="C228" t="inlineStr">
        <is>
          <t>Marketplace</t>
        </is>
      </c>
      <c r="D228" t="inlineStr">
        <is>
          <t>Sports</t>
        </is>
      </c>
      <c r="E228" t="n">
        <v>21647.7</v>
      </c>
      <c r="F228" t="n">
        <v>14455</v>
      </c>
      <c r="G228" t="n">
        <v>23817</v>
      </c>
      <c r="H228" t="n">
        <v>13</v>
      </c>
      <c r="I228" t="n">
        <v>11</v>
      </c>
      <c r="J228" t="n">
        <v>0</v>
      </c>
      <c r="K228">
        <f>E228-F228</f>
        <v/>
      </c>
      <c r="L228" s="10">
        <f>IFERROR(K228/E228,0)</f>
        <v/>
      </c>
      <c r="M228">
        <f>YEAR(A228)</f>
        <v/>
      </c>
      <c r="N228">
        <f>"Q"&amp;ROUNDUP(MONTH(A228)/3,0)</f>
        <v/>
      </c>
      <c r="O228">
        <f>TEXT(A228,"mmm")</f>
        <v/>
      </c>
    </row>
    <row r="229">
      <c r="A229" s="13" t="n">
        <v>44958</v>
      </c>
      <c r="B229" t="inlineStr">
        <is>
          <t>North</t>
        </is>
      </c>
      <c r="C229" t="inlineStr">
        <is>
          <t>Mobile App</t>
        </is>
      </c>
      <c r="D229" t="inlineStr">
        <is>
          <t>Beauty</t>
        </is>
      </c>
      <c r="E229" t="n">
        <v>10640.85</v>
      </c>
      <c r="F229" t="n">
        <v>6123.81</v>
      </c>
      <c r="G229" t="n">
        <v>11927</v>
      </c>
      <c r="H229" t="n">
        <v>13</v>
      </c>
      <c r="I229" t="n">
        <v>9</v>
      </c>
      <c r="J229" t="n">
        <v>0</v>
      </c>
      <c r="K229">
        <f>E229-F229</f>
        <v/>
      </c>
      <c r="L229" s="10">
        <f>IFERROR(K229/E229,0)</f>
        <v/>
      </c>
      <c r="M229">
        <f>YEAR(A229)</f>
        <v/>
      </c>
      <c r="N229">
        <f>"Q"&amp;ROUNDUP(MONTH(A229)/3,0)</f>
        <v/>
      </c>
      <c r="O229">
        <f>TEXT(A229,"mmm")</f>
        <v/>
      </c>
    </row>
    <row r="230">
      <c r="A230" s="13" t="n">
        <v>44958</v>
      </c>
      <c r="B230" t="inlineStr">
        <is>
          <t>North</t>
        </is>
      </c>
      <c r="C230" t="inlineStr">
        <is>
          <t>Mobile App</t>
        </is>
      </c>
      <c r="D230" t="inlineStr">
        <is>
          <t>Books</t>
        </is>
      </c>
      <c r="E230" t="n">
        <v>2477.95</v>
      </c>
      <c r="F230" t="n">
        <v>1848.11</v>
      </c>
      <c r="G230" t="n">
        <v>2653</v>
      </c>
      <c r="H230" t="n">
        <v>7</v>
      </c>
      <c r="I230" t="n">
        <v>5</v>
      </c>
      <c r="J230" t="n">
        <v>0</v>
      </c>
      <c r="K230">
        <f>E230-F230</f>
        <v/>
      </c>
      <c r="L230" s="10">
        <f>IFERROR(K230/E230,0)</f>
        <v/>
      </c>
      <c r="M230">
        <f>YEAR(A230)</f>
        <v/>
      </c>
      <c r="N230">
        <f>"Q"&amp;ROUNDUP(MONTH(A230)/3,0)</f>
        <v/>
      </c>
      <c r="O230">
        <f>TEXT(A230,"mmm")</f>
        <v/>
      </c>
    </row>
    <row r="231">
      <c r="A231" s="13" t="n">
        <v>44958</v>
      </c>
      <c r="B231" t="inlineStr">
        <is>
          <t>North</t>
        </is>
      </c>
      <c r="C231" t="inlineStr">
        <is>
          <t>Mobile App</t>
        </is>
      </c>
      <c r="D231" t="inlineStr">
        <is>
          <t>Electronics</t>
        </is>
      </c>
      <c r="E231" t="n">
        <v>279902</v>
      </c>
      <c r="F231" t="n">
        <v>252877.36</v>
      </c>
      <c r="G231" t="n">
        <v>303955</v>
      </c>
      <c r="H231" t="n">
        <v>25</v>
      </c>
      <c r="I231" t="n">
        <v>19</v>
      </c>
      <c r="J231" t="n">
        <v>0</v>
      </c>
      <c r="K231">
        <f>E231-F231</f>
        <v/>
      </c>
      <c r="L231" s="10">
        <f>IFERROR(K231/E231,0)</f>
        <v/>
      </c>
      <c r="M231">
        <f>YEAR(A231)</f>
        <v/>
      </c>
      <c r="N231">
        <f>"Q"&amp;ROUNDUP(MONTH(A231)/3,0)</f>
        <v/>
      </c>
      <c r="O231">
        <f>TEXT(A231,"mmm")</f>
        <v/>
      </c>
    </row>
    <row r="232">
      <c r="A232" s="13" t="n">
        <v>44958</v>
      </c>
      <c r="B232" t="inlineStr">
        <is>
          <t>North</t>
        </is>
      </c>
      <c r="C232" t="inlineStr">
        <is>
          <t>Mobile App</t>
        </is>
      </c>
      <c r="D232" t="inlineStr">
        <is>
          <t>Fashion</t>
        </is>
      </c>
      <c r="E232" t="n">
        <v>39279.3</v>
      </c>
      <c r="F232" t="n">
        <v>20245.42</v>
      </c>
      <c r="G232" t="n">
        <v>41517</v>
      </c>
      <c r="H232" t="n">
        <v>33</v>
      </c>
      <c r="I232" t="n">
        <v>26</v>
      </c>
      <c r="J232" t="n">
        <v>7</v>
      </c>
      <c r="K232">
        <f>E232-F232</f>
        <v/>
      </c>
      <c r="L232" s="10">
        <f>IFERROR(K232/E232,0)</f>
        <v/>
      </c>
      <c r="M232">
        <f>YEAR(A232)</f>
        <v/>
      </c>
      <c r="N232">
        <f>"Q"&amp;ROUNDUP(MONTH(A232)/3,0)</f>
        <v/>
      </c>
      <c r="O232">
        <f>TEXT(A232,"mmm")</f>
        <v/>
      </c>
    </row>
    <row r="233">
      <c r="A233" s="13" t="n">
        <v>44958</v>
      </c>
      <c r="B233" t="inlineStr">
        <is>
          <t>North</t>
        </is>
      </c>
      <c r="C233" t="inlineStr">
        <is>
          <t>Mobile App</t>
        </is>
      </c>
      <c r="D233" t="inlineStr">
        <is>
          <t>Grocery</t>
        </is>
      </c>
      <c r="E233" t="n">
        <v>14700.25</v>
      </c>
      <c r="F233" t="n">
        <v>12165.56</v>
      </c>
      <c r="G233" t="n">
        <v>15636</v>
      </c>
      <c r="H233" t="n">
        <v>44</v>
      </c>
      <c r="I233" t="n">
        <v>18</v>
      </c>
      <c r="J233" t="n">
        <v>0</v>
      </c>
      <c r="K233">
        <f>E233-F233</f>
        <v/>
      </c>
      <c r="L233" s="10">
        <f>IFERROR(K233/E233,0)</f>
        <v/>
      </c>
      <c r="M233">
        <f>YEAR(A233)</f>
        <v/>
      </c>
      <c r="N233">
        <f>"Q"&amp;ROUNDUP(MONTH(A233)/3,0)</f>
        <v/>
      </c>
      <c r="O233">
        <f>TEXT(A233,"mmm")</f>
        <v/>
      </c>
    </row>
    <row r="234">
      <c r="A234" s="13" t="n">
        <v>44958</v>
      </c>
      <c r="B234" t="inlineStr">
        <is>
          <t>North</t>
        </is>
      </c>
      <c r="C234" t="inlineStr">
        <is>
          <t>Mobile App</t>
        </is>
      </c>
      <c r="D234" t="inlineStr">
        <is>
          <t>Home &amp; Kitchen</t>
        </is>
      </c>
      <c r="E234" t="n">
        <v>46714.15</v>
      </c>
      <c r="F234" t="n">
        <v>32829.72</v>
      </c>
      <c r="G234" t="n">
        <v>51382</v>
      </c>
      <c r="H234" t="n">
        <v>18</v>
      </c>
      <c r="I234" t="n">
        <v>13</v>
      </c>
      <c r="J234" t="n">
        <v>0</v>
      </c>
      <c r="K234">
        <f>E234-F234</f>
        <v/>
      </c>
      <c r="L234" s="10">
        <f>IFERROR(K234/E234,0)</f>
        <v/>
      </c>
      <c r="M234">
        <f>YEAR(A234)</f>
        <v/>
      </c>
      <c r="N234">
        <f>"Q"&amp;ROUNDUP(MONTH(A234)/3,0)</f>
        <v/>
      </c>
      <c r="O234">
        <f>TEXT(A234,"mmm")</f>
        <v/>
      </c>
    </row>
    <row r="235">
      <c r="A235" s="13" t="n">
        <v>44958</v>
      </c>
      <c r="B235" t="inlineStr">
        <is>
          <t>North</t>
        </is>
      </c>
      <c r="C235" t="inlineStr">
        <is>
          <t>Mobile App</t>
        </is>
      </c>
      <c r="D235" t="inlineStr">
        <is>
          <t>Sports</t>
        </is>
      </c>
      <c r="E235" t="n">
        <v>25805.35</v>
      </c>
      <c r="F235" t="n">
        <v>16746.16</v>
      </c>
      <c r="G235" t="n">
        <v>27521</v>
      </c>
      <c r="H235" t="n">
        <v>19</v>
      </c>
      <c r="I235" t="n">
        <v>19</v>
      </c>
      <c r="J235" t="n">
        <v>0</v>
      </c>
      <c r="K235">
        <f>E235-F235</f>
        <v/>
      </c>
      <c r="L235" s="10">
        <f>IFERROR(K235/E235,0)</f>
        <v/>
      </c>
      <c r="M235">
        <f>YEAR(A235)</f>
        <v/>
      </c>
      <c r="N235">
        <f>"Q"&amp;ROUNDUP(MONTH(A235)/3,0)</f>
        <v/>
      </c>
      <c r="O235">
        <f>TEXT(A235,"mmm")</f>
        <v/>
      </c>
    </row>
    <row r="236">
      <c r="A236" s="13" t="n">
        <v>44958</v>
      </c>
      <c r="B236" t="inlineStr">
        <is>
          <t>North</t>
        </is>
      </c>
      <c r="C236" t="inlineStr">
        <is>
          <t>Retail Store</t>
        </is>
      </c>
      <c r="D236" t="inlineStr">
        <is>
          <t>Beauty</t>
        </is>
      </c>
      <c r="E236" t="n">
        <v>5281.6</v>
      </c>
      <c r="F236" t="n">
        <v>2908.55</v>
      </c>
      <c r="G236" t="n">
        <v>5323</v>
      </c>
      <c r="H236" t="n">
        <v>7</v>
      </c>
      <c r="I236" t="n">
        <v>6</v>
      </c>
      <c r="J236" t="n">
        <v>0</v>
      </c>
      <c r="K236">
        <f>E236-F236</f>
        <v/>
      </c>
      <c r="L236" s="10">
        <f>IFERROR(K236/E236,0)</f>
        <v/>
      </c>
      <c r="M236">
        <f>YEAR(A236)</f>
        <v/>
      </c>
      <c r="N236">
        <f>"Q"&amp;ROUNDUP(MONTH(A236)/3,0)</f>
        <v/>
      </c>
      <c r="O236">
        <f>TEXT(A236,"mmm")</f>
        <v/>
      </c>
    </row>
    <row r="237">
      <c r="A237" s="13" t="n">
        <v>44958</v>
      </c>
      <c r="B237" t="inlineStr">
        <is>
          <t>North</t>
        </is>
      </c>
      <c r="C237" t="inlineStr">
        <is>
          <t>Retail Store</t>
        </is>
      </c>
      <c r="D237" t="inlineStr">
        <is>
          <t>Books</t>
        </is>
      </c>
      <c r="E237" t="n">
        <v>5059.2</v>
      </c>
      <c r="F237" t="n">
        <v>3549.64</v>
      </c>
      <c r="G237" t="n">
        <v>5147</v>
      </c>
      <c r="H237" t="n">
        <v>13</v>
      </c>
      <c r="I237" t="n">
        <v>10</v>
      </c>
      <c r="J237" t="n">
        <v>0</v>
      </c>
      <c r="K237">
        <f>E237-F237</f>
        <v/>
      </c>
      <c r="L237" s="10">
        <f>IFERROR(K237/E237,0)</f>
        <v/>
      </c>
      <c r="M237">
        <f>YEAR(A237)</f>
        <v/>
      </c>
      <c r="N237">
        <f>"Q"&amp;ROUNDUP(MONTH(A237)/3,0)</f>
        <v/>
      </c>
      <c r="O237">
        <f>TEXT(A237,"mmm")</f>
        <v/>
      </c>
    </row>
    <row r="238">
      <c r="A238" s="13" t="n">
        <v>44958</v>
      </c>
      <c r="B238" t="inlineStr">
        <is>
          <t>North</t>
        </is>
      </c>
      <c r="C238" t="inlineStr">
        <is>
          <t>Retail Store</t>
        </is>
      </c>
      <c r="D238" t="inlineStr">
        <is>
          <t>Electronics</t>
        </is>
      </c>
      <c r="E238" t="n">
        <v>113600.85</v>
      </c>
      <c r="F238" t="n">
        <v>93651.92</v>
      </c>
      <c r="G238" t="n">
        <v>117241</v>
      </c>
      <c r="H238" t="n">
        <v>9</v>
      </c>
      <c r="I238" t="n">
        <v>5</v>
      </c>
      <c r="J238" t="n">
        <v>0</v>
      </c>
      <c r="K238">
        <f>E238-F238</f>
        <v/>
      </c>
      <c r="L238" s="10">
        <f>IFERROR(K238/E238,0)</f>
        <v/>
      </c>
      <c r="M238">
        <f>YEAR(A238)</f>
        <v/>
      </c>
      <c r="N238">
        <f>"Q"&amp;ROUNDUP(MONTH(A238)/3,0)</f>
        <v/>
      </c>
      <c r="O238">
        <f>TEXT(A238,"mmm")</f>
        <v/>
      </c>
    </row>
    <row r="239">
      <c r="A239" s="13" t="n">
        <v>44958</v>
      </c>
      <c r="B239" t="inlineStr">
        <is>
          <t>North</t>
        </is>
      </c>
      <c r="C239" t="inlineStr">
        <is>
          <t>Retail Store</t>
        </is>
      </c>
      <c r="D239" t="inlineStr">
        <is>
          <t>Fashion</t>
        </is>
      </c>
      <c r="E239" t="n">
        <v>37958.2</v>
      </c>
      <c r="F239" t="n">
        <v>18727.58</v>
      </c>
      <c r="G239" t="n">
        <v>39308</v>
      </c>
      <c r="H239" t="n">
        <v>22</v>
      </c>
      <c r="I239" t="n">
        <v>15</v>
      </c>
      <c r="J239" t="n">
        <v>5</v>
      </c>
      <c r="K239">
        <f>E239-F239</f>
        <v/>
      </c>
      <c r="L239" s="10">
        <f>IFERROR(K239/E239,0)</f>
        <v/>
      </c>
      <c r="M239">
        <f>YEAR(A239)</f>
        <v/>
      </c>
      <c r="N239">
        <f>"Q"&amp;ROUNDUP(MONTH(A239)/3,0)</f>
        <v/>
      </c>
      <c r="O239">
        <f>TEXT(A239,"mmm")</f>
        <v/>
      </c>
    </row>
    <row r="240">
      <c r="A240" s="13" t="n">
        <v>44958</v>
      </c>
      <c r="B240" t="inlineStr">
        <is>
          <t>North</t>
        </is>
      </c>
      <c r="C240" t="inlineStr">
        <is>
          <t>Retail Store</t>
        </is>
      </c>
      <c r="D240" t="inlineStr">
        <is>
          <t>Grocery</t>
        </is>
      </c>
      <c r="E240" t="n">
        <v>5976.5</v>
      </c>
      <c r="F240" t="n">
        <v>4714.54</v>
      </c>
      <c r="G240" t="n">
        <v>6134</v>
      </c>
      <c r="H240" t="n">
        <v>16</v>
      </c>
      <c r="I240" t="n">
        <v>5</v>
      </c>
      <c r="J240" t="n">
        <v>0</v>
      </c>
      <c r="K240">
        <f>E240-F240</f>
        <v/>
      </c>
      <c r="L240" s="10">
        <f>IFERROR(K240/E240,0)</f>
        <v/>
      </c>
      <c r="M240">
        <f>YEAR(A240)</f>
        <v/>
      </c>
      <c r="N240">
        <f>"Q"&amp;ROUNDUP(MONTH(A240)/3,0)</f>
        <v/>
      </c>
      <c r="O240">
        <f>TEXT(A240,"mmm")</f>
        <v/>
      </c>
    </row>
    <row r="241">
      <c r="A241" s="13" t="n">
        <v>44958</v>
      </c>
      <c r="B241" t="inlineStr">
        <is>
          <t>North</t>
        </is>
      </c>
      <c r="C241" t="inlineStr">
        <is>
          <t>Retail Store</t>
        </is>
      </c>
      <c r="D241" t="inlineStr">
        <is>
          <t>Home &amp; Kitchen</t>
        </is>
      </c>
      <c r="E241" t="n">
        <v>26063.7</v>
      </c>
      <c r="F241" t="n">
        <v>17605.24</v>
      </c>
      <c r="G241" t="n">
        <v>26767</v>
      </c>
      <c r="H241" t="n">
        <v>13</v>
      </c>
      <c r="I241" t="n">
        <v>9</v>
      </c>
      <c r="J241" t="n">
        <v>0</v>
      </c>
      <c r="K241">
        <f>E241-F241</f>
        <v/>
      </c>
      <c r="L241" s="10">
        <f>IFERROR(K241/E241,0)</f>
        <v/>
      </c>
      <c r="M241">
        <f>YEAR(A241)</f>
        <v/>
      </c>
      <c r="N241">
        <f>"Q"&amp;ROUNDUP(MONTH(A241)/3,0)</f>
        <v/>
      </c>
      <c r="O241">
        <f>TEXT(A241,"mmm")</f>
        <v/>
      </c>
    </row>
    <row r="242">
      <c r="A242" s="13" t="n">
        <v>44958</v>
      </c>
      <c r="B242" t="inlineStr">
        <is>
          <t>North</t>
        </is>
      </c>
      <c r="C242" t="inlineStr">
        <is>
          <t>Retail Store</t>
        </is>
      </c>
      <c r="D242" t="inlineStr">
        <is>
          <t>Sports</t>
        </is>
      </c>
      <c r="E242" t="n">
        <v>7643.9</v>
      </c>
      <c r="F242" t="n">
        <v>5028.71</v>
      </c>
      <c r="G242" t="n">
        <v>8564</v>
      </c>
      <c r="H242" t="n">
        <v>6</v>
      </c>
      <c r="I242" t="n">
        <v>5</v>
      </c>
      <c r="J242" t="n">
        <v>0</v>
      </c>
      <c r="K242">
        <f>E242-F242</f>
        <v/>
      </c>
      <c r="L242" s="10">
        <f>IFERROR(K242/E242,0)</f>
        <v/>
      </c>
      <c r="M242">
        <f>YEAR(A242)</f>
        <v/>
      </c>
      <c r="N242">
        <f>"Q"&amp;ROUNDUP(MONTH(A242)/3,0)</f>
        <v/>
      </c>
      <c r="O242">
        <f>TEXT(A242,"mmm")</f>
        <v/>
      </c>
    </row>
    <row r="243">
      <c r="A243" s="13" t="n">
        <v>44958</v>
      </c>
      <c r="B243" t="inlineStr">
        <is>
          <t>North</t>
        </is>
      </c>
      <c r="C243" t="inlineStr">
        <is>
          <t>Unknown</t>
        </is>
      </c>
      <c r="D243" t="inlineStr">
        <is>
          <t>Electronics</t>
        </is>
      </c>
      <c r="E243" t="n">
        <v>15113.55</v>
      </c>
      <c r="F243" t="n">
        <v>12410.72</v>
      </c>
      <c r="G243" t="n">
        <v>15909</v>
      </c>
      <c r="H243" t="n">
        <v>1</v>
      </c>
      <c r="I243" t="n">
        <v>1</v>
      </c>
      <c r="J243" t="n">
        <v>0</v>
      </c>
      <c r="K243">
        <f>E243-F243</f>
        <v/>
      </c>
      <c r="L243" s="10">
        <f>IFERROR(K243/E243,0)</f>
        <v/>
      </c>
      <c r="M243">
        <f>YEAR(A243)</f>
        <v/>
      </c>
      <c r="N243">
        <f>"Q"&amp;ROUNDUP(MONTH(A243)/3,0)</f>
        <v/>
      </c>
      <c r="O243">
        <f>TEXT(A243,"mmm")</f>
        <v/>
      </c>
    </row>
    <row r="244">
      <c r="A244" s="13" t="n">
        <v>44958</v>
      </c>
      <c r="B244" t="inlineStr">
        <is>
          <t>North</t>
        </is>
      </c>
      <c r="C244" t="inlineStr">
        <is>
          <t>Website</t>
        </is>
      </c>
      <c r="D244" t="inlineStr">
        <is>
          <t>Beauty</t>
        </is>
      </c>
      <c r="E244" t="n">
        <v>11521.85</v>
      </c>
      <c r="F244" t="n">
        <v>6365.25</v>
      </c>
      <c r="G244" t="n">
        <v>12060</v>
      </c>
      <c r="H244" t="n">
        <v>20</v>
      </c>
      <c r="I244" t="n">
        <v>16</v>
      </c>
      <c r="J244" t="n">
        <v>0</v>
      </c>
      <c r="K244">
        <f>E244-F244</f>
        <v/>
      </c>
      <c r="L244" s="10">
        <f>IFERROR(K244/E244,0)</f>
        <v/>
      </c>
      <c r="M244">
        <f>YEAR(A244)</f>
        <v/>
      </c>
      <c r="N244">
        <f>"Q"&amp;ROUNDUP(MONTH(A244)/3,0)</f>
        <v/>
      </c>
      <c r="O244">
        <f>TEXT(A244,"mmm")</f>
        <v/>
      </c>
    </row>
    <row r="245">
      <c r="A245" s="13" t="n">
        <v>44958</v>
      </c>
      <c r="B245" t="inlineStr">
        <is>
          <t>North</t>
        </is>
      </c>
      <c r="C245" t="inlineStr">
        <is>
          <t>Website</t>
        </is>
      </c>
      <c r="D245" t="inlineStr">
        <is>
          <t>Books</t>
        </is>
      </c>
      <c r="E245" t="n">
        <v>7420</v>
      </c>
      <c r="F245" t="n">
        <v>5367.33</v>
      </c>
      <c r="G245" t="n">
        <v>7932</v>
      </c>
      <c r="H245" t="n">
        <v>18</v>
      </c>
      <c r="I245" t="n">
        <v>15</v>
      </c>
      <c r="J245" t="n">
        <v>0</v>
      </c>
      <c r="K245">
        <f>E245-F245</f>
        <v/>
      </c>
      <c r="L245" s="10">
        <f>IFERROR(K245/E245,0)</f>
        <v/>
      </c>
      <c r="M245">
        <f>YEAR(A245)</f>
        <v/>
      </c>
      <c r="N245">
        <f>"Q"&amp;ROUNDUP(MONTH(A245)/3,0)</f>
        <v/>
      </c>
      <c r="O245">
        <f>TEXT(A245,"mmm")</f>
        <v/>
      </c>
    </row>
    <row r="246">
      <c r="A246" s="13" t="n">
        <v>44958</v>
      </c>
      <c r="B246" t="inlineStr">
        <is>
          <t>North</t>
        </is>
      </c>
      <c r="C246" t="inlineStr">
        <is>
          <t>Website</t>
        </is>
      </c>
      <c r="D246" t="inlineStr">
        <is>
          <t>Electronics</t>
        </is>
      </c>
      <c r="E246" t="n">
        <v>335385.8</v>
      </c>
      <c r="F246" t="n">
        <v>295616.45</v>
      </c>
      <c r="G246" t="n">
        <v>360620</v>
      </c>
      <c r="H246" t="n">
        <v>30</v>
      </c>
      <c r="I246" t="n">
        <v>27</v>
      </c>
      <c r="J246" t="n">
        <v>4</v>
      </c>
      <c r="K246">
        <f>E246-F246</f>
        <v/>
      </c>
      <c r="L246" s="10">
        <f>IFERROR(K246/E246,0)</f>
        <v/>
      </c>
      <c r="M246">
        <f>YEAR(A246)</f>
        <v/>
      </c>
      <c r="N246">
        <f>"Q"&amp;ROUNDUP(MONTH(A246)/3,0)</f>
        <v/>
      </c>
      <c r="O246">
        <f>TEXT(A246,"mmm")</f>
        <v/>
      </c>
    </row>
    <row r="247">
      <c r="A247" s="13" t="n">
        <v>44958</v>
      </c>
      <c r="B247" t="inlineStr">
        <is>
          <t>North</t>
        </is>
      </c>
      <c r="C247" t="inlineStr">
        <is>
          <t>Website</t>
        </is>
      </c>
      <c r="D247" t="inlineStr">
        <is>
          <t>Fashion</t>
        </is>
      </c>
      <c r="E247" t="n">
        <v>46584.85</v>
      </c>
      <c r="F247" t="n">
        <v>25566.82</v>
      </c>
      <c r="G247" t="n">
        <v>50418</v>
      </c>
      <c r="H247" t="n">
        <v>42</v>
      </c>
      <c r="I247" t="n">
        <v>36</v>
      </c>
      <c r="J247" t="n">
        <v>5</v>
      </c>
      <c r="K247">
        <f>E247-F247</f>
        <v/>
      </c>
      <c r="L247" s="10">
        <f>IFERROR(K247/E247,0)</f>
        <v/>
      </c>
      <c r="M247">
        <f>YEAR(A247)</f>
        <v/>
      </c>
      <c r="N247">
        <f>"Q"&amp;ROUNDUP(MONTH(A247)/3,0)</f>
        <v/>
      </c>
      <c r="O247">
        <f>TEXT(A247,"mmm")</f>
        <v/>
      </c>
    </row>
    <row r="248">
      <c r="A248" s="13" t="n">
        <v>44958</v>
      </c>
      <c r="B248" t="inlineStr">
        <is>
          <t>North</t>
        </is>
      </c>
      <c r="C248" t="inlineStr">
        <is>
          <t>Website</t>
        </is>
      </c>
      <c r="D248" t="inlineStr">
        <is>
          <t>Grocery</t>
        </is>
      </c>
      <c r="E248" t="n">
        <v>11041.8</v>
      </c>
      <c r="F248" t="n">
        <v>9434.98</v>
      </c>
      <c r="G248" t="n">
        <v>11953</v>
      </c>
      <c r="H248" t="n">
        <v>37</v>
      </c>
      <c r="I248" t="n">
        <v>15</v>
      </c>
      <c r="J248" t="n">
        <v>0</v>
      </c>
      <c r="K248">
        <f>E248-F248</f>
        <v/>
      </c>
      <c r="L248" s="10">
        <f>IFERROR(K248/E248,0)</f>
        <v/>
      </c>
      <c r="M248">
        <f>YEAR(A248)</f>
        <v/>
      </c>
      <c r="N248">
        <f>"Q"&amp;ROUNDUP(MONTH(A248)/3,0)</f>
        <v/>
      </c>
      <c r="O248">
        <f>TEXT(A248,"mmm")</f>
        <v/>
      </c>
    </row>
    <row r="249">
      <c r="A249" s="13" t="n">
        <v>44958</v>
      </c>
      <c r="B249" t="inlineStr">
        <is>
          <t>North</t>
        </is>
      </c>
      <c r="C249" t="inlineStr">
        <is>
          <t>Website</t>
        </is>
      </c>
      <c r="D249" t="inlineStr">
        <is>
          <t>Home &amp; Kitchen</t>
        </is>
      </c>
      <c r="E249" t="n">
        <v>70460.2</v>
      </c>
      <c r="F249" t="n">
        <v>48326.08</v>
      </c>
      <c r="G249" t="n">
        <v>75569</v>
      </c>
      <c r="H249" t="n">
        <v>31</v>
      </c>
      <c r="I249" t="n">
        <v>26</v>
      </c>
      <c r="J249" t="n">
        <v>1</v>
      </c>
      <c r="K249">
        <f>E249-F249</f>
        <v/>
      </c>
      <c r="L249" s="10">
        <f>IFERROR(K249/E249,0)</f>
        <v/>
      </c>
      <c r="M249">
        <f>YEAR(A249)</f>
        <v/>
      </c>
      <c r="N249">
        <f>"Q"&amp;ROUNDUP(MONTH(A249)/3,0)</f>
        <v/>
      </c>
      <c r="O249">
        <f>TEXT(A249,"mmm")</f>
        <v/>
      </c>
    </row>
    <row r="250">
      <c r="A250" s="13" t="n">
        <v>44958</v>
      </c>
      <c r="B250" t="inlineStr">
        <is>
          <t>North</t>
        </is>
      </c>
      <c r="C250" t="inlineStr">
        <is>
          <t>Website</t>
        </is>
      </c>
      <c r="D250" t="inlineStr">
        <is>
          <t>Sports</t>
        </is>
      </c>
      <c r="E250" t="n">
        <v>44669.3</v>
      </c>
      <c r="F250" t="n">
        <v>28768.87</v>
      </c>
      <c r="G250" t="n">
        <v>47455</v>
      </c>
      <c r="H250" t="n">
        <v>25</v>
      </c>
      <c r="I250" t="n">
        <v>17</v>
      </c>
      <c r="J250" t="n">
        <v>2</v>
      </c>
      <c r="K250">
        <f>E250-F250</f>
        <v/>
      </c>
      <c r="L250" s="10">
        <f>IFERROR(K250/E250,0)</f>
        <v/>
      </c>
      <c r="M250">
        <f>YEAR(A250)</f>
        <v/>
      </c>
      <c r="N250">
        <f>"Q"&amp;ROUNDUP(MONTH(A250)/3,0)</f>
        <v/>
      </c>
      <c r="O250">
        <f>TEXT(A250,"mmm")</f>
        <v/>
      </c>
    </row>
    <row r="251">
      <c r="A251" s="13" t="n">
        <v>44958</v>
      </c>
      <c r="B251" t="inlineStr">
        <is>
          <t>North</t>
        </is>
      </c>
      <c r="C251" t="inlineStr">
        <is>
          <t>Website</t>
        </is>
      </c>
      <c r="D251" t="inlineStr">
        <is>
          <t>Unknown</t>
        </is>
      </c>
      <c r="E251" t="n">
        <v>2402.1</v>
      </c>
      <c r="F251" t="n">
        <v>2311.24</v>
      </c>
      <c r="G251" t="n">
        <v>2669</v>
      </c>
      <c r="H251" t="n">
        <v>1</v>
      </c>
      <c r="I251" t="n">
        <v>1</v>
      </c>
      <c r="J251" t="n">
        <v>0</v>
      </c>
      <c r="K251">
        <f>E251-F251</f>
        <v/>
      </c>
      <c r="L251" s="10">
        <f>IFERROR(K251/E251,0)</f>
        <v/>
      </c>
      <c r="M251">
        <f>YEAR(A251)</f>
        <v/>
      </c>
      <c r="N251">
        <f>"Q"&amp;ROUNDUP(MONTH(A251)/3,0)</f>
        <v/>
      </c>
      <c r="O251">
        <f>TEXT(A251,"mmm")</f>
        <v/>
      </c>
    </row>
    <row r="252">
      <c r="A252" s="13" t="n">
        <v>44958</v>
      </c>
      <c r="B252" t="inlineStr">
        <is>
          <t>South</t>
        </is>
      </c>
      <c r="C252" t="inlineStr">
        <is>
          <t>Marketplace</t>
        </is>
      </c>
      <c r="D252" t="inlineStr">
        <is>
          <t>Beauty</t>
        </is>
      </c>
      <c r="E252" t="n">
        <v>7595.8</v>
      </c>
      <c r="F252" t="n">
        <v>4614.8</v>
      </c>
      <c r="G252" t="n">
        <v>8796</v>
      </c>
      <c r="H252" t="n">
        <v>14</v>
      </c>
      <c r="I252" t="n">
        <v>10</v>
      </c>
      <c r="J252" t="n">
        <v>0</v>
      </c>
      <c r="K252">
        <f>E252-F252</f>
        <v/>
      </c>
      <c r="L252" s="10">
        <f>IFERROR(K252/E252,0)</f>
        <v/>
      </c>
      <c r="M252">
        <f>YEAR(A252)</f>
        <v/>
      </c>
      <c r="N252">
        <f>"Q"&amp;ROUNDUP(MONTH(A252)/3,0)</f>
        <v/>
      </c>
      <c r="O252">
        <f>TEXT(A252,"mmm")</f>
        <v/>
      </c>
    </row>
    <row r="253">
      <c r="A253" s="13" t="n">
        <v>44958</v>
      </c>
      <c r="B253" t="inlineStr">
        <is>
          <t>South</t>
        </is>
      </c>
      <c r="C253" t="inlineStr">
        <is>
          <t>Marketplace</t>
        </is>
      </c>
      <c r="D253" t="inlineStr">
        <is>
          <t>Books</t>
        </is>
      </c>
      <c r="E253" t="n">
        <v>1001.85</v>
      </c>
      <c r="F253" t="n">
        <v>760.0599999999999</v>
      </c>
      <c r="G253" t="n">
        <v>1127</v>
      </c>
      <c r="H253" t="n">
        <v>3</v>
      </c>
      <c r="I253" t="n">
        <v>3</v>
      </c>
      <c r="J253" t="n">
        <v>0</v>
      </c>
      <c r="K253">
        <f>E253-F253</f>
        <v/>
      </c>
      <c r="L253" s="10">
        <f>IFERROR(K253/E253,0)</f>
        <v/>
      </c>
      <c r="M253">
        <f>YEAR(A253)</f>
        <v/>
      </c>
      <c r="N253">
        <f>"Q"&amp;ROUNDUP(MONTH(A253)/3,0)</f>
        <v/>
      </c>
      <c r="O253">
        <f>TEXT(A253,"mmm")</f>
        <v/>
      </c>
    </row>
    <row r="254">
      <c r="A254" s="13" t="n">
        <v>44958</v>
      </c>
      <c r="B254" t="inlineStr">
        <is>
          <t>South</t>
        </is>
      </c>
      <c r="C254" t="inlineStr">
        <is>
          <t>Marketplace</t>
        </is>
      </c>
      <c r="D254" t="inlineStr">
        <is>
          <t>Electronics</t>
        </is>
      </c>
      <c r="E254" t="n">
        <v>238308.25</v>
      </c>
      <c r="F254" t="n">
        <v>213007.6</v>
      </c>
      <c r="G254" t="n">
        <v>263199</v>
      </c>
      <c r="H254" t="n">
        <v>21</v>
      </c>
      <c r="I254" t="n">
        <v>17</v>
      </c>
      <c r="J254" t="n">
        <v>1</v>
      </c>
      <c r="K254">
        <f>E254-F254</f>
        <v/>
      </c>
      <c r="L254" s="10">
        <f>IFERROR(K254/E254,0)</f>
        <v/>
      </c>
      <c r="M254">
        <f>YEAR(A254)</f>
        <v/>
      </c>
      <c r="N254">
        <f>"Q"&amp;ROUNDUP(MONTH(A254)/3,0)</f>
        <v/>
      </c>
      <c r="O254">
        <f>TEXT(A254,"mmm")</f>
        <v/>
      </c>
    </row>
    <row r="255">
      <c r="A255" s="13" t="n">
        <v>44958</v>
      </c>
      <c r="B255" t="inlineStr">
        <is>
          <t>South</t>
        </is>
      </c>
      <c r="C255" t="inlineStr">
        <is>
          <t>Marketplace</t>
        </is>
      </c>
      <c r="D255" t="inlineStr">
        <is>
          <t>Fashion</t>
        </is>
      </c>
      <c r="E255" t="n">
        <v>21771.95</v>
      </c>
      <c r="F255" t="n">
        <v>12078.6</v>
      </c>
      <c r="G255" t="n">
        <v>24234</v>
      </c>
      <c r="H255" t="n">
        <v>26</v>
      </c>
      <c r="I255" t="n">
        <v>22</v>
      </c>
      <c r="J255" t="n">
        <v>5</v>
      </c>
      <c r="K255">
        <f>E255-F255</f>
        <v/>
      </c>
      <c r="L255" s="10">
        <f>IFERROR(K255/E255,0)</f>
        <v/>
      </c>
      <c r="M255">
        <f>YEAR(A255)</f>
        <v/>
      </c>
      <c r="N255">
        <f>"Q"&amp;ROUNDUP(MONTH(A255)/3,0)</f>
        <v/>
      </c>
      <c r="O255">
        <f>TEXT(A255,"mmm")</f>
        <v/>
      </c>
    </row>
    <row r="256">
      <c r="A256" s="13" t="n">
        <v>44958</v>
      </c>
      <c r="B256" t="inlineStr">
        <is>
          <t>South</t>
        </is>
      </c>
      <c r="C256" t="inlineStr">
        <is>
          <t>Marketplace</t>
        </is>
      </c>
      <c r="D256" t="inlineStr">
        <is>
          <t>Grocery</t>
        </is>
      </c>
      <c r="E256" t="n">
        <v>6059.55</v>
      </c>
      <c r="F256" t="n">
        <v>4954.88</v>
      </c>
      <c r="G256" t="n">
        <v>6446</v>
      </c>
      <c r="H256" t="n">
        <v>14</v>
      </c>
      <c r="I256" t="n">
        <v>6</v>
      </c>
      <c r="J256" t="n">
        <v>0</v>
      </c>
      <c r="K256">
        <f>E256-F256</f>
        <v/>
      </c>
      <c r="L256" s="10">
        <f>IFERROR(K256/E256,0)</f>
        <v/>
      </c>
      <c r="M256">
        <f>YEAR(A256)</f>
        <v/>
      </c>
      <c r="N256">
        <f>"Q"&amp;ROUNDUP(MONTH(A256)/3,0)</f>
        <v/>
      </c>
      <c r="O256">
        <f>TEXT(A256,"mmm")</f>
        <v/>
      </c>
    </row>
    <row r="257">
      <c r="A257" s="13" t="n">
        <v>44958</v>
      </c>
      <c r="B257" t="inlineStr">
        <is>
          <t>South</t>
        </is>
      </c>
      <c r="C257" t="inlineStr">
        <is>
          <t>Marketplace</t>
        </is>
      </c>
      <c r="D257" t="inlineStr">
        <is>
          <t>Home &amp; Kitchen</t>
        </is>
      </c>
      <c r="E257" t="n">
        <v>13848.45</v>
      </c>
      <c r="F257" t="n">
        <v>10032.95</v>
      </c>
      <c r="G257" t="n">
        <v>14844</v>
      </c>
      <c r="H257" t="n">
        <v>6</v>
      </c>
      <c r="I257" t="n">
        <v>5</v>
      </c>
      <c r="J257" t="n">
        <v>1</v>
      </c>
      <c r="K257">
        <f>E257-F257</f>
        <v/>
      </c>
      <c r="L257" s="10">
        <f>IFERROR(K257/E257,0)</f>
        <v/>
      </c>
      <c r="M257">
        <f>YEAR(A257)</f>
        <v/>
      </c>
      <c r="N257">
        <f>"Q"&amp;ROUNDUP(MONTH(A257)/3,0)</f>
        <v/>
      </c>
      <c r="O257">
        <f>TEXT(A257,"mmm")</f>
        <v/>
      </c>
    </row>
    <row r="258">
      <c r="A258" s="13" t="n">
        <v>44958</v>
      </c>
      <c r="B258" t="inlineStr">
        <is>
          <t>South</t>
        </is>
      </c>
      <c r="C258" t="inlineStr">
        <is>
          <t>Marketplace</t>
        </is>
      </c>
      <c r="D258" t="inlineStr">
        <is>
          <t>Sports</t>
        </is>
      </c>
      <c r="E258" t="n">
        <v>36850.2</v>
      </c>
      <c r="F258" t="n">
        <v>24483.68</v>
      </c>
      <c r="G258" t="n">
        <v>40001</v>
      </c>
      <c r="H258" t="n">
        <v>19</v>
      </c>
      <c r="I258" t="n">
        <v>15</v>
      </c>
      <c r="J258" t="n">
        <v>4</v>
      </c>
      <c r="K258">
        <f>E258-F258</f>
        <v/>
      </c>
      <c r="L258" s="10">
        <f>IFERROR(K258/E258,0)</f>
        <v/>
      </c>
      <c r="M258">
        <f>YEAR(A258)</f>
        <v/>
      </c>
      <c r="N258">
        <f>"Q"&amp;ROUNDUP(MONTH(A258)/3,0)</f>
        <v/>
      </c>
      <c r="O258">
        <f>TEXT(A258,"mmm")</f>
        <v/>
      </c>
    </row>
    <row r="259">
      <c r="A259" s="13" t="n">
        <v>44958</v>
      </c>
      <c r="B259" t="inlineStr">
        <is>
          <t>South</t>
        </is>
      </c>
      <c r="C259" t="inlineStr">
        <is>
          <t>Mobile App</t>
        </is>
      </c>
      <c r="D259" t="inlineStr">
        <is>
          <t>Beauty</t>
        </is>
      </c>
      <c r="E259" t="n">
        <v>6324.6</v>
      </c>
      <c r="F259" t="n">
        <v>3334.2</v>
      </c>
      <c r="G259" t="n">
        <v>6649</v>
      </c>
      <c r="H259" t="n">
        <v>11</v>
      </c>
      <c r="I259" t="n">
        <v>9</v>
      </c>
      <c r="J259" t="n">
        <v>0</v>
      </c>
      <c r="K259">
        <f>E259-F259</f>
        <v/>
      </c>
      <c r="L259" s="10">
        <f>IFERROR(K259/E259,0)</f>
        <v/>
      </c>
      <c r="M259">
        <f>YEAR(A259)</f>
        <v/>
      </c>
      <c r="N259">
        <f>"Q"&amp;ROUNDUP(MONTH(A259)/3,0)</f>
        <v/>
      </c>
      <c r="O259">
        <f>TEXT(A259,"mmm")</f>
        <v/>
      </c>
    </row>
    <row r="260">
      <c r="A260" s="13" t="n">
        <v>44958</v>
      </c>
      <c r="B260" t="inlineStr">
        <is>
          <t>South</t>
        </is>
      </c>
      <c r="C260" t="inlineStr">
        <is>
          <t>Mobile App</t>
        </is>
      </c>
      <c r="D260" t="inlineStr">
        <is>
          <t>Books</t>
        </is>
      </c>
      <c r="E260" t="n">
        <v>5904.3</v>
      </c>
      <c r="F260" t="n">
        <v>4292.12</v>
      </c>
      <c r="G260" t="n">
        <v>6296</v>
      </c>
      <c r="H260" t="n">
        <v>14</v>
      </c>
      <c r="I260" t="n">
        <v>11</v>
      </c>
      <c r="J260" t="n">
        <v>0</v>
      </c>
      <c r="K260">
        <f>E260-F260</f>
        <v/>
      </c>
      <c r="L260" s="10">
        <f>IFERROR(K260/E260,0)</f>
        <v/>
      </c>
      <c r="M260">
        <f>YEAR(A260)</f>
        <v/>
      </c>
      <c r="N260">
        <f>"Q"&amp;ROUNDUP(MONTH(A260)/3,0)</f>
        <v/>
      </c>
      <c r="O260">
        <f>TEXT(A260,"mmm")</f>
        <v/>
      </c>
    </row>
    <row r="261">
      <c r="A261" s="13" t="n">
        <v>44958</v>
      </c>
      <c r="B261" t="inlineStr">
        <is>
          <t>South</t>
        </is>
      </c>
      <c r="C261" t="inlineStr">
        <is>
          <t>Mobile App</t>
        </is>
      </c>
      <c r="D261" t="inlineStr">
        <is>
          <t>Electronics</t>
        </is>
      </c>
      <c r="E261" t="n">
        <v>220186.2</v>
      </c>
      <c r="F261" t="n">
        <v>205199.28</v>
      </c>
      <c r="G261" t="n">
        <v>244412</v>
      </c>
      <c r="H261" t="n">
        <v>18</v>
      </c>
      <c r="I261" t="n">
        <v>15</v>
      </c>
      <c r="J261" t="n">
        <v>2</v>
      </c>
      <c r="K261">
        <f>E261-F261</f>
        <v/>
      </c>
      <c r="L261" s="10">
        <f>IFERROR(K261/E261,0)</f>
        <v/>
      </c>
      <c r="M261">
        <f>YEAR(A261)</f>
        <v/>
      </c>
      <c r="N261">
        <f>"Q"&amp;ROUNDUP(MONTH(A261)/3,0)</f>
        <v/>
      </c>
      <c r="O261">
        <f>TEXT(A261,"mmm")</f>
        <v/>
      </c>
    </row>
    <row r="262">
      <c r="A262" s="13" t="n">
        <v>44958</v>
      </c>
      <c r="B262" t="inlineStr">
        <is>
          <t>South</t>
        </is>
      </c>
      <c r="C262" t="inlineStr">
        <is>
          <t>Mobile App</t>
        </is>
      </c>
      <c r="D262" t="inlineStr">
        <is>
          <t>Fashion</t>
        </is>
      </c>
      <c r="E262" t="n">
        <v>61166.15</v>
      </c>
      <c r="F262" t="n">
        <v>32113.17</v>
      </c>
      <c r="G262" t="n">
        <v>65190</v>
      </c>
      <c r="H262" t="n">
        <v>40</v>
      </c>
      <c r="I262" t="n">
        <v>25</v>
      </c>
      <c r="J262" t="n">
        <v>4</v>
      </c>
      <c r="K262">
        <f>E262-F262</f>
        <v/>
      </c>
      <c r="L262" s="10">
        <f>IFERROR(K262/E262,0)</f>
        <v/>
      </c>
      <c r="M262">
        <f>YEAR(A262)</f>
        <v/>
      </c>
      <c r="N262">
        <f>"Q"&amp;ROUNDUP(MONTH(A262)/3,0)</f>
        <v/>
      </c>
      <c r="O262">
        <f>TEXT(A262,"mmm")</f>
        <v/>
      </c>
    </row>
    <row r="263">
      <c r="A263" s="13" t="n">
        <v>44958</v>
      </c>
      <c r="B263" t="inlineStr">
        <is>
          <t>South</t>
        </is>
      </c>
      <c r="C263" t="inlineStr">
        <is>
          <t>Mobile App</t>
        </is>
      </c>
      <c r="D263" t="inlineStr">
        <is>
          <t>Grocery</t>
        </is>
      </c>
      <c r="E263" t="n">
        <v>10470.25</v>
      </c>
      <c r="F263" t="n">
        <v>8833.27</v>
      </c>
      <c r="G263" t="n">
        <v>11291</v>
      </c>
      <c r="H263" t="n">
        <v>29</v>
      </c>
      <c r="I263" t="n">
        <v>13</v>
      </c>
      <c r="J263" t="n">
        <v>0</v>
      </c>
      <c r="K263">
        <f>E263-F263</f>
        <v/>
      </c>
      <c r="L263" s="10">
        <f>IFERROR(K263/E263,0)</f>
        <v/>
      </c>
      <c r="M263">
        <f>YEAR(A263)</f>
        <v/>
      </c>
      <c r="N263">
        <f>"Q"&amp;ROUNDUP(MONTH(A263)/3,0)</f>
        <v/>
      </c>
      <c r="O263">
        <f>TEXT(A263,"mmm")</f>
        <v/>
      </c>
    </row>
    <row r="264">
      <c r="A264" s="13" t="n">
        <v>44958</v>
      </c>
      <c r="B264" t="inlineStr">
        <is>
          <t>South</t>
        </is>
      </c>
      <c r="C264" t="inlineStr">
        <is>
          <t>Mobile App</t>
        </is>
      </c>
      <c r="D264" t="inlineStr">
        <is>
          <t>Home &amp; Kitchen</t>
        </is>
      </c>
      <c r="E264" t="n">
        <v>38234.55</v>
      </c>
      <c r="F264" t="n">
        <v>26145.6</v>
      </c>
      <c r="G264" t="n">
        <v>41177</v>
      </c>
      <c r="H264" t="n">
        <v>23</v>
      </c>
      <c r="I264" t="n">
        <v>17</v>
      </c>
      <c r="J264" t="n">
        <v>1</v>
      </c>
      <c r="K264">
        <f>E264-F264</f>
        <v/>
      </c>
      <c r="L264" s="10">
        <f>IFERROR(K264/E264,0)</f>
        <v/>
      </c>
      <c r="M264">
        <f>YEAR(A264)</f>
        <v/>
      </c>
      <c r="N264">
        <f>"Q"&amp;ROUNDUP(MONTH(A264)/3,0)</f>
        <v/>
      </c>
      <c r="O264">
        <f>TEXT(A264,"mmm")</f>
        <v/>
      </c>
    </row>
    <row r="265">
      <c r="A265" s="13" t="n">
        <v>44958</v>
      </c>
      <c r="B265" t="inlineStr">
        <is>
          <t>South</t>
        </is>
      </c>
      <c r="C265" t="inlineStr">
        <is>
          <t>Mobile App</t>
        </is>
      </c>
      <c r="D265" t="inlineStr">
        <is>
          <t>Sports</t>
        </is>
      </c>
      <c r="E265" t="n">
        <v>33274.9</v>
      </c>
      <c r="F265" t="n">
        <v>21882.9</v>
      </c>
      <c r="G265" t="n">
        <v>36798</v>
      </c>
      <c r="H265" t="n">
        <v>22</v>
      </c>
      <c r="I265" t="n">
        <v>16</v>
      </c>
      <c r="J265" t="n">
        <v>1</v>
      </c>
      <c r="K265">
        <f>E265-F265</f>
        <v/>
      </c>
      <c r="L265" s="10">
        <f>IFERROR(K265/E265,0)</f>
        <v/>
      </c>
      <c r="M265">
        <f>YEAR(A265)</f>
        <v/>
      </c>
      <c r="N265">
        <f>"Q"&amp;ROUNDUP(MONTH(A265)/3,0)</f>
        <v/>
      </c>
      <c r="O265">
        <f>TEXT(A265,"mmm")</f>
        <v/>
      </c>
    </row>
    <row r="266">
      <c r="A266" s="13" t="n">
        <v>44958</v>
      </c>
      <c r="B266" t="inlineStr">
        <is>
          <t>South</t>
        </is>
      </c>
      <c r="C266" t="inlineStr">
        <is>
          <t>Retail Store</t>
        </is>
      </c>
      <c r="D266" t="inlineStr">
        <is>
          <t>Beauty</t>
        </is>
      </c>
      <c r="E266" t="n">
        <v>3643.3</v>
      </c>
      <c r="F266" t="n">
        <v>2174.23</v>
      </c>
      <c r="G266" t="n">
        <v>3824</v>
      </c>
      <c r="H266" t="n">
        <v>6</v>
      </c>
      <c r="I266" t="n">
        <v>6</v>
      </c>
      <c r="J266" t="n">
        <v>0</v>
      </c>
      <c r="K266">
        <f>E266-F266</f>
        <v/>
      </c>
      <c r="L266" s="10">
        <f>IFERROR(K266/E266,0)</f>
        <v/>
      </c>
      <c r="M266">
        <f>YEAR(A266)</f>
        <v/>
      </c>
      <c r="N266">
        <f>"Q"&amp;ROUNDUP(MONTH(A266)/3,0)</f>
        <v/>
      </c>
      <c r="O266">
        <f>TEXT(A266,"mmm")</f>
        <v/>
      </c>
    </row>
    <row r="267">
      <c r="A267" s="13" t="n">
        <v>44958</v>
      </c>
      <c r="B267" t="inlineStr">
        <is>
          <t>South</t>
        </is>
      </c>
      <c r="C267" t="inlineStr">
        <is>
          <t>Retail Store</t>
        </is>
      </c>
      <c r="D267" t="inlineStr">
        <is>
          <t>Books</t>
        </is>
      </c>
      <c r="E267" t="n">
        <v>1436.65</v>
      </c>
      <c r="F267" t="n">
        <v>1008.21</v>
      </c>
      <c r="G267" t="n">
        <v>1486</v>
      </c>
      <c r="H267" t="n">
        <v>4</v>
      </c>
      <c r="I267" t="n">
        <v>3</v>
      </c>
      <c r="J267" t="n">
        <v>0</v>
      </c>
      <c r="K267">
        <f>E267-F267</f>
        <v/>
      </c>
      <c r="L267" s="10">
        <f>IFERROR(K267/E267,0)</f>
        <v/>
      </c>
      <c r="M267">
        <f>YEAR(A267)</f>
        <v/>
      </c>
      <c r="N267">
        <f>"Q"&amp;ROUNDUP(MONTH(A267)/3,0)</f>
        <v/>
      </c>
      <c r="O267">
        <f>TEXT(A267,"mmm")</f>
        <v/>
      </c>
    </row>
    <row r="268">
      <c r="A268" s="13" t="n">
        <v>44958</v>
      </c>
      <c r="B268" t="inlineStr">
        <is>
          <t>South</t>
        </is>
      </c>
      <c r="C268" t="inlineStr">
        <is>
          <t>Retail Store</t>
        </is>
      </c>
      <c r="D268" t="inlineStr">
        <is>
          <t>Electronics</t>
        </is>
      </c>
      <c r="E268" t="n">
        <v>135805.65</v>
      </c>
      <c r="F268" t="n">
        <v>119260.32</v>
      </c>
      <c r="G268" t="n">
        <v>143348</v>
      </c>
      <c r="H268" t="n">
        <v>12</v>
      </c>
      <c r="I268" t="n">
        <v>11</v>
      </c>
      <c r="J268" t="n">
        <v>0</v>
      </c>
      <c r="K268">
        <f>E268-F268</f>
        <v/>
      </c>
      <c r="L268" s="10">
        <f>IFERROR(K268/E268,0)</f>
        <v/>
      </c>
      <c r="M268">
        <f>YEAR(A268)</f>
        <v/>
      </c>
      <c r="N268">
        <f>"Q"&amp;ROUNDUP(MONTH(A268)/3,0)</f>
        <v/>
      </c>
      <c r="O268">
        <f>TEXT(A268,"mmm")</f>
        <v/>
      </c>
    </row>
    <row r="269">
      <c r="A269" s="13" t="n">
        <v>44958</v>
      </c>
      <c r="B269" t="inlineStr">
        <is>
          <t>South</t>
        </is>
      </c>
      <c r="C269" t="inlineStr">
        <is>
          <t>Retail Store</t>
        </is>
      </c>
      <c r="D269" t="inlineStr">
        <is>
          <t>Fashion</t>
        </is>
      </c>
      <c r="E269" t="n">
        <v>5778.25</v>
      </c>
      <c r="F269" t="n">
        <v>2847.03</v>
      </c>
      <c r="G269" t="n">
        <v>6044</v>
      </c>
      <c r="H269" t="n">
        <v>6</v>
      </c>
      <c r="I269" t="n">
        <v>5</v>
      </c>
      <c r="J269" t="n">
        <v>0</v>
      </c>
      <c r="K269">
        <f>E269-F269</f>
        <v/>
      </c>
      <c r="L269" s="10">
        <f>IFERROR(K269/E269,0)</f>
        <v/>
      </c>
      <c r="M269">
        <f>YEAR(A269)</f>
        <v/>
      </c>
      <c r="N269">
        <f>"Q"&amp;ROUNDUP(MONTH(A269)/3,0)</f>
        <v/>
      </c>
      <c r="O269">
        <f>TEXT(A269,"mmm")</f>
        <v/>
      </c>
    </row>
    <row r="270">
      <c r="A270" s="13" t="n">
        <v>44958</v>
      </c>
      <c r="B270" t="inlineStr">
        <is>
          <t>South</t>
        </is>
      </c>
      <c r="C270" t="inlineStr">
        <is>
          <t>Retail Store</t>
        </is>
      </c>
      <c r="D270" t="inlineStr">
        <is>
          <t>Grocery</t>
        </is>
      </c>
      <c r="E270" t="n">
        <v>6344.3</v>
      </c>
      <c r="F270" t="n">
        <v>5032.41</v>
      </c>
      <c r="G270" t="n">
        <v>6473</v>
      </c>
      <c r="H270" t="n">
        <v>17</v>
      </c>
      <c r="I270" t="n">
        <v>6</v>
      </c>
      <c r="J270" t="n">
        <v>0</v>
      </c>
      <c r="K270">
        <f>E270-F270</f>
        <v/>
      </c>
      <c r="L270" s="10">
        <f>IFERROR(K270/E270,0)</f>
        <v/>
      </c>
      <c r="M270">
        <f>YEAR(A270)</f>
        <v/>
      </c>
      <c r="N270">
        <f>"Q"&amp;ROUNDUP(MONTH(A270)/3,0)</f>
        <v/>
      </c>
      <c r="O270">
        <f>TEXT(A270,"mmm")</f>
        <v/>
      </c>
    </row>
    <row r="271">
      <c r="A271" s="13" t="n">
        <v>44958</v>
      </c>
      <c r="B271" t="inlineStr">
        <is>
          <t>South</t>
        </is>
      </c>
      <c r="C271" t="inlineStr">
        <is>
          <t>Retail Store</t>
        </is>
      </c>
      <c r="D271" t="inlineStr">
        <is>
          <t>Home &amp; Kitchen</t>
        </is>
      </c>
      <c r="E271" t="n">
        <v>20485.75</v>
      </c>
      <c r="F271" t="n">
        <v>13365.61</v>
      </c>
      <c r="G271" t="n">
        <v>20887</v>
      </c>
      <c r="H271" t="n">
        <v>13</v>
      </c>
      <c r="I271" t="n">
        <v>12</v>
      </c>
      <c r="J271" t="n">
        <v>1</v>
      </c>
      <c r="K271">
        <f>E271-F271</f>
        <v/>
      </c>
      <c r="L271" s="10">
        <f>IFERROR(K271/E271,0)</f>
        <v/>
      </c>
      <c r="M271">
        <f>YEAR(A271)</f>
        <v/>
      </c>
      <c r="N271">
        <f>"Q"&amp;ROUNDUP(MONTH(A271)/3,0)</f>
        <v/>
      </c>
      <c r="O271">
        <f>TEXT(A271,"mmm")</f>
        <v/>
      </c>
    </row>
    <row r="272">
      <c r="A272" s="13" t="n">
        <v>44958</v>
      </c>
      <c r="B272" t="inlineStr">
        <is>
          <t>South</t>
        </is>
      </c>
      <c r="C272" t="inlineStr">
        <is>
          <t>Retail Store</t>
        </is>
      </c>
      <c r="D272" t="inlineStr">
        <is>
          <t>Sports</t>
        </is>
      </c>
      <c r="E272" t="n">
        <v>18416.6</v>
      </c>
      <c r="F272" t="n">
        <v>11622.3</v>
      </c>
      <c r="G272" t="n">
        <v>19577</v>
      </c>
      <c r="H272" t="n">
        <v>13</v>
      </c>
      <c r="I272" t="n">
        <v>9</v>
      </c>
      <c r="J272" t="n">
        <v>1</v>
      </c>
      <c r="K272">
        <f>E272-F272</f>
        <v/>
      </c>
      <c r="L272" s="10">
        <f>IFERROR(K272/E272,0)</f>
        <v/>
      </c>
      <c r="M272">
        <f>YEAR(A272)</f>
        <v/>
      </c>
      <c r="N272">
        <f>"Q"&amp;ROUNDUP(MONTH(A272)/3,0)</f>
        <v/>
      </c>
      <c r="O272">
        <f>TEXT(A272,"mmm")</f>
        <v/>
      </c>
    </row>
    <row r="273">
      <c r="A273" s="13" t="n">
        <v>44958</v>
      </c>
      <c r="B273" t="inlineStr">
        <is>
          <t>South</t>
        </is>
      </c>
      <c r="C273" t="inlineStr">
        <is>
          <t>Website</t>
        </is>
      </c>
      <c r="D273" t="inlineStr">
        <is>
          <t>Beauty</t>
        </is>
      </c>
      <c r="E273" t="n">
        <v>16566.05</v>
      </c>
      <c r="F273" t="n">
        <v>9478.1</v>
      </c>
      <c r="G273" t="n">
        <v>17892</v>
      </c>
      <c r="H273" t="n">
        <v>28</v>
      </c>
      <c r="I273" t="n">
        <v>23</v>
      </c>
      <c r="J273" t="n">
        <v>0</v>
      </c>
      <c r="K273">
        <f>E273-F273</f>
        <v/>
      </c>
      <c r="L273" s="10">
        <f>IFERROR(K273/E273,0)</f>
        <v/>
      </c>
      <c r="M273">
        <f>YEAR(A273)</f>
        <v/>
      </c>
      <c r="N273">
        <f>"Q"&amp;ROUNDUP(MONTH(A273)/3,0)</f>
        <v/>
      </c>
      <c r="O273">
        <f>TEXT(A273,"mmm")</f>
        <v/>
      </c>
    </row>
    <row r="274">
      <c r="A274" s="13" t="n">
        <v>44958</v>
      </c>
      <c r="B274" t="inlineStr">
        <is>
          <t>South</t>
        </is>
      </c>
      <c r="C274" t="inlineStr">
        <is>
          <t>Website</t>
        </is>
      </c>
      <c r="D274" t="inlineStr">
        <is>
          <t>Books</t>
        </is>
      </c>
      <c r="E274" t="n">
        <v>2863.55</v>
      </c>
      <c r="F274" t="n">
        <v>2125.52</v>
      </c>
      <c r="G274" t="n">
        <v>3133</v>
      </c>
      <c r="H274" t="n">
        <v>7</v>
      </c>
      <c r="I274" t="n">
        <v>5</v>
      </c>
      <c r="J274" t="n">
        <v>0</v>
      </c>
      <c r="K274">
        <f>E274-F274</f>
        <v/>
      </c>
      <c r="L274" s="10">
        <f>IFERROR(K274/E274,0)</f>
        <v/>
      </c>
      <c r="M274">
        <f>YEAR(A274)</f>
        <v/>
      </c>
      <c r="N274">
        <f>"Q"&amp;ROUNDUP(MONTH(A274)/3,0)</f>
        <v/>
      </c>
      <c r="O274">
        <f>TEXT(A274,"mmm")</f>
        <v/>
      </c>
    </row>
    <row r="275">
      <c r="A275" s="13" t="n">
        <v>44958</v>
      </c>
      <c r="B275" t="inlineStr">
        <is>
          <t>South</t>
        </is>
      </c>
      <c r="C275" t="inlineStr">
        <is>
          <t>Website</t>
        </is>
      </c>
      <c r="D275" t="inlineStr">
        <is>
          <t>Electronics</t>
        </is>
      </c>
      <c r="E275" t="n">
        <v>326190.8</v>
      </c>
      <c r="F275" t="n">
        <v>292291.14</v>
      </c>
      <c r="G275" t="n">
        <v>353458</v>
      </c>
      <c r="H275" t="n">
        <v>32</v>
      </c>
      <c r="I275" t="n">
        <v>24</v>
      </c>
      <c r="J275" t="n">
        <v>4</v>
      </c>
      <c r="K275">
        <f>E275-F275</f>
        <v/>
      </c>
      <c r="L275" s="10">
        <f>IFERROR(K275/E275,0)</f>
        <v/>
      </c>
      <c r="M275">
        <f>YEAR(A275)</f>
        <v/>
      </c>
      <c r="N275">
        <f>"Q"&amp;ROUNDUP(MONTH(A275)/3,0)</f>
        <v/>
      </c>
      <c r="O275">
        <f>TEXT(A275,"mmm")</f>
        <v/>
      </c>
    </row>
    <row r="276">
      <c r="A276" s="13" t="n">
        <v>44958</v>
      </c>
      <c r="B276" t="inlineStr">
        <is>
          <t>South</t>
        </is>
      </c>
      <c r="C276" t="inlineStr">
        <is>
          <t>Website</t>
        </is>
      </c>
      <c r="D276" t="inlineStr">
        <is>
          <t>Fashion</t>
        </is>
      </c>
      <c r="E276" t="n">
        <v>64447.95</v>
      </c>
      <c r="F276" t="n">
        <v>32570.6</v>
      </c>
      <c r="G276" t="n">
        <v>68045</v>
      </c>
      <c r="H276" t="n">
        <v>55</v>
      </c>
      <c r="I276" t="n">
        <v>36</v>
      </c>
      <c r="J276" t="n">
        <v>9</v>
      </c>
      <c r="K276">
        <f>E276-F276</f>
        <v/>
      </c>
      <c r="L276" s="10">
        <f>IFERROR(K276/E276,0)</f>
        <v/>
      </c>
      <c r="M276">
        <f>YEAR(A276)</f>
        <v/>
      </c>
      <c r="N276">
        <f>"Q"&amp;ROUNDUP(MONTH(A276)/3,0)</f>
        <v/>
      </c>
      <c r="O276">
        <f>TEXT(A276,"mmm")</f>
        <v/>
      </c>
    </row>
    <row r="277">
      <c r="A277" s="13" t="n">
        <v>44958</v>
      </c>
      <c r="B277" t="inlineStr">
        <is>
          <t>South</t>
        </is>
      </c>
      <c r="C277" t="inlineStr">
        <is>
          <t>Website</t>
        </is>
      </c>
      <c r="D277" t="inlineStr">
        <is>
          <t>Grocery</t>
        </is>
      </c>
      <c r="E277" t="n">
        <v>16479</v>
      </c>
      <c r="F277" t="n">
        <v>13745.43</v>
      </c>
      <c r="G277" t="n">
        <v>17574</v>
      </c>
      <c r="H277" t="n">
        <v>46</v>
      </c>
      <c r="I277" t="n">
        <v>18</v>
      </c>
      <c r="J277" t="n">
        <v>0</v>
      </c>
      <c r="K277">
        <f>E277-F277</f>
        <v/>
      </c>
      <c r="L277" s="10">
        <f>IFERROR(K277/E277,0)</f>
        <v/>
      </c>
      <c r="M277">
        <f>YEAR(A277)</f>
        <v/>
      </c>
      <c r="N277">
        <f>"Q"&amp;ROUNDUP(MONTH(A277)/3,0)</f>
        <v/>
      </c>
      <c r="O277">
        <f>TEXT(A277,"mmm")</f>
        <v/>
      </c>
    </row>
    <row r="278">
      <c r="A278" s="13" t="n">
        <v>44958</v>
      </c>
      <c r="B278" t="inlineStr">
        <is>
          <t>South</t>
        </is>
      </c>
      <c r="C278" t="inlineStr">
        <is>
          <t>Website</t>
        </is>
      </c>
      <c r="D278" t="inlineStr">
        <is>
          <t>Home &amp; Kitchen</t>
        </is>
      </c>
      <c r="E278" t="n">
        <v>73424.8</v>
      </c>
      <c r="F278" t="n">
        <v>50022.74</v>
      </c>
      <c r="G278" t="n">
        <v>77209</v>
      </c>
      <c r="H278" t="n">
        <v>31</v>
      </c>
      <c r="I278" t="n">
        <v>23</v>
      </c>
      <c r="J278" t="n">
        <v>3</v>
      </c>
      <c r="K278">
        <f>E278-F278</f>
        <v/>
      </c>
      <c r="L278" s="10">
        <f>IFERROR(K278/E278,0)</f>
        <v/>
      </c>
      <c r="M278">
        <f>YEAR(A278)</f>
        <v/>
      </c>
      <c r="N278">
        <f>"Q"&amp;ROUNDUP(MONTH(A278)/3,0)</f>
        <v/>
      </c>
      <c r="O278">
        <f>TEXT(A278,"mmm")</f>
        <v/>
      </c>
    </row>
    <row r="279">
      <c r="A279" s="13" t="n">
        <v>44958</v>
      </c>
      <c r="B279" t="inlineStr">
        <is>
          <t>South</t>
        </is>
      </c>
      <c r="C279" t="inlineStr">
        <is>
          <t>Website</t>
        </is>
      </c>
      <c r="D279" t="inlineStr">
        <is>
          <t>Sports</t>
        </is>
      </c>
      <c r="E279" t="n">
        <v>30577.7</v>
      </c>
      <c r="F279" t="n">
        <v>19328.94</v>
      </c>
      <c r="G279" t="n">
        <v>32463</v>
      </c>
      <c r="H279" t="n">
        <v>27</v>
      </c>
      <c r="I279" t="n">
        <v>23</v>
      </c>
      <c r="J279" t="n">
        <v>2</v>
      </c>
      <c r="K279">
        <f>E279-F279</f>
        <v/>
      </c>
      <c r="L279" s="10">
        <f>IFERROR(K279/E279,0)</f>
        <v/>
      </c>
      <c r="M279">
        <f>YEAR(A279)</f>
        <v/>
      </c>
      <c r="N279">
        <f>"Q"&amp;ROUNDUP(MONTH(A279)/3,0)</f>
        <v/>
      </c>
      <c r="O279">
        <f>TEXT(A279,"mmm")</f>
        <v/>
      </c>
    </row>
    <row r="280">
      <c r="A280" s="13" t="n">
        <v>44958</v>
      </c>
      <c r="B280" t="inlineStr">
        <is>
          <t>West</t>
        </is>
      </c>
      <c r="C280" t="inlineStr">
        <is>
          <t>Marketplace</t>
        </is>
      </c>
      <c r="D280" t="inlineStr">
        <is>
          <t>Beauty</t>
        </is>
      </c>
      <c r="E280" t="n">
        <v>7615.15</v>
      </c>
      <c r="F280" t="n">
        <v>4549.4</v>
      </c>
      <c r="G280" t="n">
        <v>8570</v>
      </c>
      <c r="H280" t="n">
        <v>10</v>
      </c>
      <c r="I280" t="n">
        <v>7</v>
      </c>
      <c r="J280" t="n">
        <v>0</v>
      </c>
      <c r="K280">
        <f>E280-F280</f>
        <v/>
      </c>
      <c r="L280" s="10">
        <f>IFERROR(K280/E280,0)</f>
        <v/>
      </c>
      <c r="M280">
        <f>YEAR(A280)</f>
        <v/>
      </c>
      <c r="N280">
        <f>"Q"&amp;ROUNDUP(MONTH(A280)/3,0)</f>
        <v/>
      </c>
      <c r="O280">
        <f>TEXT(A280,"mmm")</f>
        <v/>
      </c>
    </row>
    <row r="281">
      <c r="A281" s="13" t="n">
        <v>44958</v>
      </c>
      <c r="B281" t="inlineStr">
        <is>
          <t>West</t>
        </is>
      </c>
      <c r="C281" t="inlineStr">
        <is>
          <t>Marketplace</t>
        </is>
      </c>
      <c r="D281" t="inlineStr">
        <is>
          <t>Books</t>
        </is>
      </c>
      <c r="E281" t="n">
        <v>1526.65</v>
      </c>
      <c r="F281" t="n">
        <v>1259.96</v>
      </c>
      <c r="G281" t="n">
        <v>1796</v>
      </c>
      <c r="H281" t="n">
        <v>4</v>
      </c>
      <c r="I281" t="n">
        <v>4</v>
      </c>
      <c r="J281" t="n">
        <v>1</v>
      </c>
      <c r="K281">
        <f>E281-F281</f>
        <v/>
      </c>
      <c r="L281" s="10">
        <f>IFERROR(K281/E281,0)</f>
        <v/>
      </c>
      <c r="M281">
        <f>YEAR(A281)</f>
        <v/>
      </c>
      <c r="N281">
        <f>"Q"&amp;ROUNDUP(MONTH(A281)/3,0)</f>
        <v/>
      </c>
      <c r="O281">
        <f>TEXT(A281,"mmm")</f>
        <v/>
      </c>
    </row>
    <row r="282">
      <c r="A282" s="13" t="n">
        <v>44958</v>
      </c>
      <c r="B282" t="inlineStr">
        <is>
          <t>West</t>
        </is>
      </c>
      <c r="C282" t="inlineStr">
        <is>
          <t>Marketplace</t>
        </is>
      </c>
      <c r="D282" t="inlineStr">
        <is>
          <t>Electronics</t>
        </is>
      </c>
      <c r="E282" t="n">
        <v>312317.1</v>
      </c>
      <c r="F282" t="n">
        <v>284302.28</v>
      </c>
      <c r="G282" t="n">
        <v>344730</v>
      </c>
      <c r="H282" t="n">
        <v>30</v>
      </c>
      <c r="I282" t="n">
        <v>22</v>
      </c>
      <c r="J282" t="n">
        <v>2</v>
      </c>
      <c r="K282">
        <f>E282-F282</f>
        <v/>
      </c>
      <c r="L282" s="10">
        <f>IFERROR(K282/E282,0)</f>
        <v/>
      </c>
      <c r="M282">
        <f>YEAR(A282)</f>
        <v/>
      </c>
      <c r="N282">
        <f>"Q"&amp;ROUNDUP(MONTH(A282)/3,0)</f>
        <v/>
      </c>
      <c r="O282">
        <f>TEXT(A282,"mmm")</f>
        <v/>
      </c>
    </row>
    <row r="283">
      <c r="A283" s="13" t="n">
        <v>44958</v>
      </c>
      <c r="B283" t="inlineStr">
        <is>
          <t>West</t>
        </is>
      </c>
      <c r="C283" t="inlineStr">
        <is>
          <t>Marketplace</t>
        </is>
      </c>
      <c r="D283" t="inlineStr">
        <is>
          <t>Fashion</t>
        </is>
      </c>
      <c r="E283" t="n">
        <v>28148.25</v>
      </c>
      <c r="F283" t="n">
        <v>15828.58</v>
      </c>
      <c r="G283" t="n">
        <v>30890</v>
      </c>
      <c r="H283" t="n">
        <v>30</v>
      </c>
      <c r="I283" t="n">
        <v>26</v>
      </c>
      <c r="J283" t="n">
        <v>7</v>
      </c>
      <c r="K283">
        <f>E283-F283</f>
        <v/>
      </c>
      <c r="L283" s="10">
        <f>IFERROR(K283/E283,0)</f>
        <v/>
      </c>
      <c r="M283">
        <f>YEAR(A283)</f>
        <v/>
      </c>
      <c r="N283">
        <f>"Q"&amp;ROUNDUP(MONTH(A283)/3,0)</f>
        <v/>
      </c>
      <c r="O283">
        <f>TEXT(A283,"mmm")</f>
        <v/>
      </c>
    </row>
    <row r="284">
      <c r="A284" s="13" t="n">
        <v>44958</v>
      </c>
      <c r="B284" t="inlineStr">
        <is>
          <t>West</t>
        </is>
      </c>
      <c r="C284" t="inlineStr">
        <is>
          <t>Marketplace</t>
        </is>
      </c>
      <c r="D284" t="inlineStr">
        <is>
          <t>Grocery</t>
        </is>
      </c>
      <c r="E284" t="n">
        <v>6613.7</v>
      </c>
      <c r="F284" t="n">
        <v>5669.69</v>
      </c>
      <c r="G284" t="n">
        <v>7209</v>
      </c>
      <c r="H284" t="n">
        <v>21</v>
      </c>
      <c r="I284" t="n">
        <v>11</v>
      </c>
      <c r="J284" t="n">
        <v>0</v>
      </c>
      <c r="K284">
        <f>E284-F284</f>
        <v/>
      </c>
      <c r="L284" s="10">
        <f>IFERROR(K284/E284,0)</f>
        <v/>
      </c>
      <c r="M284">
        <f>YEAR(A284)</f>
        <v/>
      </c>
      <c r="N284">
        <f>"Q"&amp;ROUNDUP(MONTH(A284)/3,0)</f>
        <v/>
      </c>
      <c r="O284">
        <f>TEXT(A284,"mmm")</f>
        <v/>
      </c>
    </row>
    <row r="285">
      <c r="A285" s="13" t="n">
        <v>44958</v>
      </c>
      <c r="B285" t="inlineStr">
        <is>
          <t>West</t>
        </is>
      </c>
      <c r="C285" t="inlineStr">
        <is>
          <t>Marketplace</t>
        </is>
      </c>
      <c r="D285" t="inlineStr">
        <is>
          <t>Home &amp; Kitchen</t>
        </is>
      </c>
      <c r="E285" t="n">
        <v>31167.35</v>
      </c>
      <c r="F285" t="n">
        <v>23007.82</v>
      </c>
      <c r="G285" t="n">
        <v>35455</v>
      </c>
      <c r="H285" t="n">
        <v>15</v>
      </c>
      <c r="I285" t="n">
        <v>13</v>
      </c>
      <c r="J285" t="n">
        <v>1</v>
      </c>
      <c r="K285">
        <f>E285-F285</f>
        <v/>
      </c>
      <c r="L285" s="10">
        <f>IFERROR(K285/E285,0)</f>
        <v/>
      </c>
      <c r="M285">
        <f>YEAR(A285)</f>
        <v/>
      </c>
      <c r="N285">
        <f>"Q"&amp;ROUNDUP(MONTH(A285)/3,0)</f>
        <v/>
      </c>
      <c r="O285">
        <f>TEXT(A285,"mmm")</f>
        <v/>
      </c>
    </row>
    <row r="286">
      <c r="A286" s="13" t="n">
        <v>44958</v>
      </c>
      <c r="B286" t="inlineStr">
        <is>
          <t>West</t>
        </is>
      </c>
      <c r="C286" t="inlineStr">
        <is>
          <t>Marketplace</t>
        </is>
      </c>
      <c r="D286" t="inlineStr">
        <is>
          <t>Sports</t>
        </is>
      </c>
      <c r="E286" t="n">
        <v>20974.15</v>
      </c>
      <c r="F286" t="n">
        <v>13305.22</v>
      </c>
      <c r="G286" t="n">
        <v>22873</v>
      </c>
      <c r="H286" t="n">
        <v>17</v>
      </c>
      <c r="I286" t="n">
        <v>12</v>
      </c>
      <c r="J286" t="n">
        <v>2</v>
      </c>
      <c r="K286">
        <f>E286-F286</f>
        <v/>
      </c>
      <c r="L286" s="10">
        <f>IFERROR(K286/E286,0)</f>
        <v/>
      </c>
      <c r="M286">
        <f>YEAR(A286)</f>
        <v/>
      </c>
      <c r="N286">
        <f>"Q"&amp;ROUNDUP(MONTH(A286)/3,0)</f>
        <v/>
      </c>
      <c r="O286">
        <f>TEXT(A286,"mmm")</f>
        <v/>
      </c>
    </row>
    <row r="287">
      <c r="A287" s="13" t="n">
        <v>44958</v>
      </c>
      <c r="B287" t="inlineStr">
        <is>
          <t>West</t>
        </is>
      </c>
      <c r="C287" t="inlineStr">
        <is>
          <t>Mobile App</t>
        </is>
      </c>
      <c r="D287" t="inlineStr">
        <is>
          <t>Beauty</t>
        </is>
      </c>
      <c r="E287" t="n">
        <v>11310.3</v>
      </c>
      <c r="F287" t="n">
        <v>6151.14</v>
      </c>
      <c r="G287" t="n">
        <v>12020</v>
      </c>
      <c r="H287" t="n">
        <v>20</v>
      </c>
      <c r="I287" t="n">
        <v>16</v>
      </c>
      <c r="J287" t="n">
        <v>1</v>
      </c>
      <c r="K287">
        <f>E287-F287</f>
        <v/>
      </c>
      <c r="L287" s="10">
        <f>IFERROR(K287/E287,0)</f>
        <v/>
      </c>
      <c r="M287">
        <f>YEAR(A287)</f>
        <v/>
      </c>
      <c r="N287">
        <f>"Q"&amp;ROUNDUP(MONTH(A287)/3,0)</f>
        <v/>
      </c>
      <c r="O287">
        <f>TEXT(A287,"mmm")</f>
        <v/>
      </c>
    </row>
    <row r="288">
      <c r="A288" s="13" t="n">
        <v>44958</v>
      </c>
      <c r="B288" t="inlineStr">
        <is>
          <t>West</t>
        </is>
      </c>
      <c r="C288" t="inlineStr">
        <is>
          <t>Mobile App</t>
        </is>
      </c>
      <c r="D288" t="inlineStr">
        <is>
          <t>Books</t>
        </is>
      </c>
      <c r="E288" t="n">
        <v>6418.5</v>
      </c>
      <c r="F288" t="n">
        <v>4755.79</v>
      </c>
      <c r="G288" t="n">
        <v>6865</v>
      </c>
      <c r="H288" t="n">
        <v>15</v>
      </c>
      <c r="I288" t="n">
        <v>13</v>
      </c>
      <c r="J288" t="n">
        <v>0</v>
      </c>
      <c r="K288">
        <f>E288-F288</f>
        <v/>
      </c>
      <c r="L288" s="10">
        <f>IFERROR(K288/E288,0)</f>
        <v/>
      </c>
      <c r="M288">
        <f>YEAR(A288)</f>
        <v/>
      </c>
      <c r="N288">
        <f>"Q"&amp;ROUNDUP(MONTH(A288)/3,0)</f>
        <v/>
      </c>
      <c r="O288">
        <f>TEXT(A288,"mmm")</f>
        <v/>
      </c>
    </row>
    <row r="289">
      <c r="A289" s="13" t="n">
        <v>44958</v>
      </c>
      <c r="B289" t="inlineStr">
        <is>
          <t>West</t>
        </is>
      </c>
      <c r="C289" t="inlineStr">
        <is>
          <t>Mobile App</t>
        </is>
      </c>
      <c r="D289" t="inlineStr">
        <is>
          <t>Electronics</t>
        </is>
      </c>
      <c r="E289" t="n">
        <v>304900.65</v>
      </c>
      <c r="F289" t="n">
        <v>273225.03</v>
      </c>
      <c r="G289" t="n">
        <v>328529</v>
      </c>
      <c r="H289" t="n">
        <v>31</v>
      </c>
      <c r="I289" t="n">
        <v>26</v>
      </c>
      <c r="J289" t="n">
        <v>3</v>
      </c>
      <c r="K289">
        <f>E289-F289</f>
        <v/>
      </c>
      <c r="L289" s="10">
        <f>IFERROR(K289/E289,0)</f>
        <v/>
      </c>
      <c r="M289">
        <f>YEAR(A289)</f>
        <v/>
      </c>
      <c r="N289">
        <f>"Q"&amp;ROUNDUP(MONTH(A289)/3,0)</f>
        <v/>
      </c>
      <c r="O289">
        <f>TEXT(A289,"mmm")</f>
        <v/>
      </c>
    </row>
    <row r="290">
      <c r="A290" s="13" t="n">
        <v>44958</v>
      </c>
      <c r="B290" t="inlineStr">
        <is>
          <t>West</t>
        </is>
      </c>
      <c r="C290" t="inlineStr">
        <is>
          <t>Mobile App</t>
        </is>
      </c>
      <c r="D290" t="inlineStr">
        <is>
          <t>Fashion</t>
        </is>
      </c>
      <c r="E290" t="n">
        <v>64784.2</v>
      </c>
      <c r="F290" t="n">
        <v>35764.86</v>
      </c>
      <c r="G290" t="n">
        <v>70159</v>
      </c>
      <c r="H290" t="n">
        <v>51</v>
      </c>
      <c r="I290" t="n">
        <v>38</v>
      </c>
      <c r="J290" t="n">
        <v>10</v>
      </c>
      <c r="K290">
        <f>E290-F290</f>
        <v/>
      </c>
      <c r="L290" s="10">
        <f>IFERROR(K290/E290,0)</f>
        <v/>
      </c>
      <c r="M290">
        <f>YEAR(A290)</f>
        <v/>
      </c>
      <c r="N290">
        <f>"Q"&amp;ROUNDUP(MONTH(A290)/3,0)</f>
        <v/>
      </c>
      <c r="O290">
        <f>TEXT(A290,"mmm")</f>
        <v/>
      </c>
    </row>
    <row r="291">
      <c r="A291" s="13" t="n">
        <v>44958</v>
      </c>
      <c r="B291" t="inlineStr">
        <is>
          <t>West</t>
        </is>
      </c>
      <c r="C291" t="inlineStr">
        <is>
          <t>Mobile App</t>
        </is>
      </c>
      <c r="D291" t="inlineStr">
        <is>
          <t>Grocery</t>
        </is>
      </c>
      <c r="E291" t="n">
        <v>12159.05</v>
      </c>
      <c r="F291" t="n">
        <v>9920.75</v>
      </c>
      <c r="G291" t="n">
        <v>12864</v>
      </c>
      <c r="H291" t="n">
        <v>36</v>
      </c>
      <c r="I291" t="n">
        <v>16</v>
      </c>
      <c r="J291" t="n">
        <v>0</v>
      </c>
      <c r="K291">
        <f>E291-F291</f>
        <v/>
      </c>
      <c r="L291" s="10">
        <f>IFERROR(K291/E291,0)</f>
        <v/>
      </c>
      <c r="M291">
        <f>YEAR(A291)</f>
        <v/>
      </c>
      <c r="N291">
        <f>"Q"&amp;ROUNDUP(MONTH(A291)/3,0)</f>
        <v/>
      </c>
      <c r="O291">
        <f>TEXT(A291,"mmm")</f>
        <v/>
      </c>
    </row>
    <row r="292">
      <c r="A292" s="13" t="n">
        <v>44958</v>
      </c>
      <c r="B292" t="inlineStr">
        <is>
          <t>West</t>
        </is>
      </c>
      <c r="C292" t="inlineStr">
        <is>
          <t>Mobile App</t>
        </is>
      </c>
      <c r="D292" t="inlineStr">
        <is>
          <t>Home &amp; Kitchen</t>
        </is>
      </c>
      <c r="E292" t="n">
        <v>43237.95</v>
      </c>
      <c r="F292" t="n">
        <v>29587.68</v>
      </c>
      <c r="G292" t="n">
        <v>46134</v>
      </c>
      <c r="H292" t="n">
        <v>16</v>
      </c>
      <c r="I292" t="n">
        <v>14</v>
      </c>
      <c r="J292" t="n">
        <v>0</v>
      </c>
      <c r="K292">
        <f>E292-F292</f>
        <v/>
      </c>
      <c r="L292" s="10">
        <f>IFERROR(K292/E292,0)</f>
        <v/>
      </c>
      <c r="M292">
        <f>YEAR(A292)</f>
        <v/>
      </c>
      <c r="N292">
        <f>"Q"&amp;ROUNDUP(MONTH(A292)/3,0)</f>
        <v/>
      </c>
      <c r="O292">
        <f>TEXT(A292,"mmm")</f>
        <v/>
      </c>
    </row>
    <row r="293">
      <c r="A293" s="13" t="n">
        <v>44958</v>
      </c>
      <c r="B293" t="inlineStr">
        <is>
          <t>West</t>
        </is>
      </c>
      <c r="C293" t="inlineStr">
        <is>
          <t>Mobile App</t>
        </is>
      </c>
      <c r="D293" t="inlineStr">
        <is>
          <t>Sports</t>
        </is>
      </c>
      <c r="E293" t="n">
        <v>40794.15</v>
      </c>
      <c r="F293" t="n">
        <v>26602.68</v>
      </c>
      <c r="G293" t="n">
        <v>43339</v>
      </c>
      <c r="H293" t="n">
        <v>31</v>
      </c>
      <c r="I293" t="n">
        <v>25</v>
      </c>
      <c r="J293" t="n">
        <v>4</v>
      </c>
      <c r="K293">
        <f>E293-F293</f>
        <v/>
      </c>
      <c r="L293" s="10">
        <f>IFERROR(K293/E293,0)</f>
        <v/>
      </c>
      <c r="M293">
        <f>YEAR(A293)</f>
        <v/>
      </c>
      <c r="N293">
        <f>"Q"&amp;ROUNDUP(MONTH(A293)/3,0)</f>
        <v/>
      </c>
      <c r="O293">
        <f>TEXT(A293,"mmm")</f>
        <v/>
      </c>
    </row>
    <row r="294">
      <c r="A294" s="13" t="n">
        <v>44958</v>
      </c>
      <c r="B294" t="inlineStr">
        <is>
          <t>West</t>
        </is>
      </c>
      <c r="C294" t="inlineStr">
        <is>
          <t>Retail Store</t>
        </is>
      </c>
      <c r="D294" t="inlineStr">
        <is>
          <t>Beauty</t>
        </is>
      </c>
      <c r="E294" t="n">
        <v>5483.4</v>
      </c>
      <c r="F294" t="n">
        <v>3043.59</v>
      </c>
      <c r="G294" t="n">
        <v>5701</v>
      </c>
      <c r="H294" t="n">
        <v>9</v>
      </c>
      <c r="I294" t="n">
        <v>6</v>
      </c>
      <c r="J294" t="n">
        <v>0</v>
      </c>
      <c r="K294">
        <f>E294-F294</f>
        <v/>
      </c>
      <c r="L294" s="10">
        <f>IFERROR(K294/E294,0)</f>
        <v/>
      </c>
      <c r="M294">
        <f>YEAR(A294)</f>
        <v/>
      </c>
      <c r="N294">
        <f>"Q"&amp;ROUNDUP(MONTH(A294)/3,0)</f>
        <v/>
      </c>
      <c r="O294">
        <f>TEXT(A294,"mmm")</f>
        <v/>
      </c>
    </row>
    <row r="295">
      <c r="A295" s="13" t="n">
        <v>44958</v>
      </c>
      <c r="B295" t="inlineStr">
        <is>
          <t>West</t>
        </is>
      </c>
      <c r="C295" t="inlineStr">
        <is>
          <t>Retail Store</t>
        </is>
      </c>
      <c r="D295" t="inlineStr">
        <is>
          <t>Books</t>
        </is>
      </c>
      <c r="E295" t="n">
        <v>1586.3</v>
      </c>
      <c r="F295" t="n">
        <v>1173.18</v>
      </c>
      <c r="G295" t="n">
        <v>1696</v>
      </c>
      <c r="H295" t="n">
        <v>4</v>
      </c>
      <c r="I295" t="n">
        <v>2</v>
      </c>
      <c r="J295" t="n">
        <v>0</v>
      </c>
      <c r="K295">
        <f>E295-F295</f>
        <v/>
      </c>
      <c r="L295" s="10">
        <f>IFERROR(K295/E295,0)</f>
        <v/>
      </c>
      <c r="M295">
        <f>YEAR(A295)</f>
        <v/>
      </c>
      <c r="N295">
        <f>"Q"&amp;ROUNDUP(MONTH(A295)/3,0)</f>
        <v/>
      </c>
      <c r="O295">
        <f>TEXT(A295,"mmm")</f>
        <v/>
      </c>
    </row>
    <row r="296">
      <c r="A296" s="13" t="n">
        <v>44958</v>
      </c>
      <c r="B296" t="inlineStr">
        <is>
          <t>West</t>
        </is>
      </c>
      <c r="C296" t="inlineStr">
        <is>
          <t>Retail Store</t>
        </is>
      </c>
      <c r="D296" t="inlineStr">
        <is>
          <t>Electronics</t>
        </is>
      </c>
      <c r="E296" t="n">
        <v>30645.6</v>
      </c>
      <c r="F296" t="n">
        <v>25039.93</v>
      </c>
      <c r="G296" t="n">
        <v>31394</v>
      </c>
      <c r="H296" t="n">
        <v>6</v>
      </c>
      <c r="I296" t="n">
        <v>5</v>
      </c>
      <c r="J296" t="n">
        <v>0</v>
      </c>
      <c r="K296">
        <f>E296-F296</f>
        <v/>
      </c>
      <c r="L296" s="10">
        <f>IFERROR(K296/E296,0)</f>
        <v/>
      </c>
      <c r="M296">
        <f>YEAR(A296)</f>
        <v/>
      </c>
      <c r="N296">
        <f>"Q"&amp;ROUNDUP(MONTH(A296)/3,0)</f>
        <v/>
      </c>
      <c r="O296">
        <f>TEXT(A296,"mmm")</f>
        <v/>
      </c>
    </row>
    <row r="297">
      <c r="A297" s="13" t="n">
        <v>44958</v>
      </c>
      <c r="B297" t="inlineStr">
        <is>
          <t>West</t>
        </is>
      </c>
      <c r="C297" t="inlineStr">
        <is>
          <t>Retail Store</t>
        </is>
      </c>
      <c r="D297" t="inlineStr">
        <is>
          <t>Fashion</t>
        </is>
      </c>
      <c r="E297" t="n">
        <v>21167.45</v>
      </c>
      <c r="F297" t="n">
        <v>10357.8</v>
      </c>
      <c r="G297" t="n">
        <v>21765</v>
      </c>
      <c r="H297" t="n">
        <v>15</v>
      </c>
      <c r="I297" t="n">
        <v>11</v>
      </c>
      <c r="J297" t="n">
        <v>1</v>
      </c>
      <c r="K297">
        <f>E297-F297</f>
        <v/>
      </c>
      <c r="L297" s="10">
        <f>IFERROR(K297/E297,0)</f>
        <v/>
      </c>
      <c r="M297">
        <f>YEAR(A297)</f>
        <v/>
      </c>
      <c r="N297">
        <f>"Q"&amp;ROUNDUP(MONTH(A297)/3,0)</f>
        <v/>
      </c>
      <c r="O297">
        <f>TEXT(A297,"mmm")</f>
        <v/>
      </c>
    </row>
    <row r="298">
      <c r="A298" s="13" t="n">
        <v>44958</v>
      </c>
      <c r="B298" t="inlineStr">
        <is>
          <t>West</t>
        </is>
      </c>
      <c r="C298" t="inlineStr">
        <is>
          <t>Retail Store</t>
        </is>
      </c>
      <c r="D298" t="inlineStr">
        <is>
          <t>Grocery</t>
        </is>
      </c>
      <c r="E298" t="n">
        <v>8026.7</v>
      </c>
      <c r="F298" t="n">
        <v>6331.35</v>
      </c>
      <c r="G298" t="n">
        <v>8351</v>
      </c>
      <c r="H298" t="n">
        <v>19</v>
      </c>
      <c r="I298" t="n">
        <v>9</v>
      </c>
      <c r="J298" t="n">
        <v>0</v>
      </c>
      <c r="K298">
        <f>E298-F298</f>
        <v/>
      </c>
      <c r="L298" s="10">
        <f>IFERROR(K298/E298,0)</f>
        <v/>
      </c>
      <c r="M298">
        <f>YEAR(A298)</f>
        <v/>
      </c>
      <c r="N298">
        <f>"Q"&amp;ROUNDUP(MONTH(A298)/3,0)</f>
        <v/>
      </c>
      <c r="O298">
        <f>TEXT(A298,"mmm")</f>
        <v/>
      </c>
    </row>
    <row r="299">
      <c r="A299" s="13" t="n">
        <v>44958</v>
      </c>
      <c r="B299" t="inlineStr">
        <is>
          <t>West</t>
        </is>
      </c>
      <c r="C299" t="inlineStr">
        <is>
          <t>Retail Store</t>
        </is>
      </c>
      <c r="D299" t="inlineStr">
        <is>
          <t>Home &amp; Kitchen</t>
        </is>
      </c>
      <c r="E299" t="n">
        <v>15038.25</v>
      </c>
      <c r="F299" t="n">
        <v>9987.450000000001</v>
      </c>
      <c r="G299" t="n">
        <v>15715</v>
      </c>
      <c r="H299" t="n">
        <v>5</v>
      </c>
      <c r="I299" t="n">
        <v>5</v>
      </c>
      <c r="J299" t="n">
        <v>0</v>
      </c>
      <c r="K299">
        <f>E299-F299</f>
        <v/>
      </c>
      <c r="L299" s="10">
        <f>IFERROR(K299/E299,0)</f>
        <v/>
      </c>
      <c r="M299">
        <f>YEAR(A299)</f>
        <v/>
      </c>
      <c r="N299">
        <f>"Q"&amp;ROUNDUP(MONTH(A299)/3,0)</f>
        <v/>
      </c>
      <c r="O299">
        <f>TEXT(A299,"mmm")</f>
        <v/>
      </c>
    </row>
    <row r="300">
      <c r="A300" s="13" t="n">
        <v>44958</v>
      </c>
      <c r="B300" t="inlineStr">
        <is>
          <t>West</t>
        </is>
      </c>
      <c r="C300" t="inlineStr">
        <is>
          <t>Retail Store</t>
        </is>
      </c>
      <c r="D300" t="inlineStr">
        <is>
          <t>Sports</t>
        </is>
      </c>
      <c r="E300" t="n">
        <v>8892</v>
      </c>
      <c r="F300" t="n">
        <v>5693.78</v>
      </c>
      <c r="G300" t="n">
        <v>8892</v>
      </c>
      <c r="H300" t="n">
        <v>8</v>
      </c>
      <c r="I300" t="n">
        <v>6</v>
      </c>
      <c r="J300" t="n">
        <v>0</v>
      </c>
      <c r="K300">
        <f>E300-F300</f>
        <v/>
      </c>
      <c r="L300" s="10">
        <f>IFERROR(K300/E300,0)</f>
        <v/>
      </c>
      <c r="M300">
        <f>YEAR(A300)</f>
        <v/>
      </c>
      <c r="N300">
        <f>"Q"&amp;ROUNDUP(MONTH(A300)/3,0)</f>
        <v/>
      </c>
      <c r="O300">
        <f>TEXT(A300,"mmm")</f>
        <v/>
      </c>
    </row>
    <row r="301">
      <c r="A301" s="13" t="n">
        <v>44958</v>
      </c>
      <c r="B301" t="inlineStr">
        <is>
          <t>West</t>
        </is>
      </c>
      <c r="C301" t="inlineStr">
        <is>
          <t>Unknown</t>
        </is>
      </c>
      <c r="D301" t="inlineStr">
        <is>
          <t>Electronics</t>
        </is>
      </c>
      <c r="E301" t="n">
        <v>13976.1</v>
      </c>
      <c r="F301" t="n">
        <v>12441.48</v>
      </c>
      <c r="G301" t="n">
        <v>15529</v>
      </c>
      <c r="H301" t="n">
        <v>1</v>
      </c>
      <c r="I301" t="n">
        <v>1</v>
      </c>
      <c r="J301" t="n">
        <v>0</v>
      </c>
      <c r="K301">
        <f>E301-F301</f>
        <v/>
      </c>
      <c r="L301" s="10">
        <f>IFERROR(K301/E301,0)</f>
        <v/>
      </c>
      <c r="M301">
        <f>YEAR(A301)</f>
        <v/>
      </c>
      <c r="N301">
        <f>"Q"&amp;ROUNDUP(MONTH(A301)/3,0)</f>
        <v/>
      </c>
      <c r="O301">
        <f>TEXT(A301,"mmm")</f>
        <v/>
      </c>
    </row>
    <row r="302">
      <c r="A302" s="13" t="n">
        <v>44958</v>
      </c>
      <c r="B302" t="inlineStr">
        <is>
          <t>West</t>
        </is>
      </c>
      <c r="C302" t="inlineStr">
        <is>
          <t>Unknown</t>
        </is>
      </c>
      <c r="D302" t="inlineStr">
        <is>
          <t>Fashion</t>
        </is>
      </c>
      <c r="E302" t="n">
        <v>3893.1</v>
      </c>
      <c r="F302" t="n">
        <v>1734.12</v>
      </c>
      <c r="G302" t="n">
        <v>4098</v>
      </c>
      <c r="H302" t="n">
        <v>2</v>
      </c>
      <c r="I302" t="n">
        <v>1</v>
      </c>
      <c r="J302" t="n">
        <v>0</v>
      </c>
      <c r="K302">
        <f>E302-F302</f>
        <v/>
      </c>
      <c r="L302" s="10">
        <f>IFERROR(K302/E302,0)</f>
        <v/>
      </c>
      <c r="M302">
        <f>YEAR(A302)</f>
        <v/>
      </c>
      <c r="N302">
        <f>"Q"&amp;ROUNDUP(MONTH(A302)/3,0)</f>
        <v/>
      </c>
      <c r="O302">
        <f>TEXT(A302,"mmm")</f>
        <v/>
      </c>
    </row>
    <row r="303">
      <c r="A303" s="13" t="n">
        <v>44958</v>
      </c>
      <c r="B303" t="inlineStr">
        <is>
          <t>West</t>
        </is>
      </c>
      <c r="C303" t="inlineStr">
        <is>
          <t>Unknown</t>
        </is>
      </c>
      <c r="D303" t="inlineStr">
        <is>
          <t>Sports</t>
        </is>
      </c>
      <c r="E303" t="n">
        <v>692.55</v>
      </c>
      <c r="F303" t="n">
        <v>406.72</v>
      </c>
      <c r="G303" t="n">
        <v>729</v>
      </c>
      <c r="H303" t="n">
        <v>1</v>
      </c>
      <c r="I303" t="n">
        <v>1</v>
      </c>
      <c r="J303" t="n">
        <v>0</v>
      </c>
      <c r="K303">
        <f>E303-F303</f>
        <v/>
      </c>
      <c r="L303" s="10">
        <f>IFERROR(K303/E303,0)</f>
        <v/>
      </c>
      <c r="M303">
        <f>YEAR(A303)</f>
        <v/>
      </c>
      <c r="N303">
        <f>"Q"&amp;ROUNDUP(MONTH(A303)/3,0)</f>
        <v/>
      </c>
      <c r="O303">
        <f>TEXT(A303,"mmm")</f>
        <v/>
      </c>
    </row>
    <row r="304">
      <c r="A304" s="13" t="n">
        <v>44958</v>
      </c>
      <c r="B304" t="inlineStr">
        <is>
          <t>West</t>
        </is>
      </c>
      <c r="C304" t="inlineStr">
        <is>
          <t>Website</t>
        </is>
      </c>
      <c r="D304" t="inlineStr">
        <is>
          <t>Beauty</t>
        </is>
      </c>
      <c r="E304" t="n">
        <v>7796</v>
      </c>
      <c r="F304" t="n">
        <v>4251.72</v>
      </c>
      <c r="G304" t="n">
        <v>8303</v>
      </c>
      <c r="H304" t="n">
        <v>17</v>
      </c>
      <c r="I304" t="n">
        <v>12</v>
      </c>
      <c r="J304" t="n">
        <v>0</v>
      </c>
      <c r="K304">
        <f>E304-F304</f>
        <v/>
      </c>
      <c r="L304" s="10">
        <f>IFERROR(K304/E304,0)</f>
        <v/>
      </c>
      <c r="M304">
        <f>YEAR(A304)</f>
        <v/>
      </c>
      <c r="N304">
        <f>"Q"&amp;ROUNDUP(MONTH(A304)/3,0)</f>
        <v/>
      </c>
      <c r="O304">
        <f>TEXT(A304,"mmm")</f>
        <v/>
      </c>
    </row>
    <row r="305">
      <c r="A305" s="13" t="n">
        <v>44958</v>
      </c>
      <c r="B305" t="inlineStr">
        <is>
          <t>West</t>
        </is>
      </c>
      <c r="C305" t="inlineStr">
        <is>
          <t>Website</t>
        </is>
      </c>
      <c r="D305" t="inlineStr">
        <is>
          <t>Books</t>
        </is>
      </c>
      <c r="E305" t="n">
        <v>2856.4</v>
      </c>
      <c r="F305" t="n">
        <v>2022.02</v>
      </c>
      <c r="G305" t="n">
        <v>3053</v>
      </c>
      <c r="H305" t="n">
        <v>7</v>
      </c>
      <c r="I305" t="n">
        <v>5</v>
      </c>
      <c r="J305" t="n">
        <v>0</v>
      </c>
      <c r="K305">
        <f>E305-F305</f>
        <v/>
      </c>
      <c r="L305" s="10">
        <f>IFERROR(K305/E305,0)</f>
        <v/>
      </c>
      <c r="M305">
        <f>YEAR(A305)</f>
        <v/>
      </c>
      <c r="N305">
        <f>"Q"&amp;ROUNDUP(MONTH(A305)/3,0)</f>
        <v/>
      </c>
      <c r="O305">
        <f>TEXT(A305,"mmm")</f>
        <v/>
      </c>
    </row>
    <row r="306">
      <c r="A306" s="13" t="n">
        <v>44958</v>
      </c>
      <c r="B306" t="inlineStr">
        <is>
          <t>West</t>
        </is>
      </c>
      <c r="C306" t="inlineStr">
        <is>
          <t>Website</t>
        </is>
      </c>
      <c r="D306" t="inlineStr">
        <is>
          <t>Electronics</t>
        </is>
      </c>
      <c r="E306" t="n">
        <v>294195.9</v>
      </c>
      <c r="F306" t="n">
        <v>266528.53</v>
      </c>
      <c r="G306" t="n">
        <v>318820</v>
      </c>
      <c r="H306" t="n">
        <v>30</v>
      </c>
      <c r="I306" t="n">
        <v>24</v>
      </c>
      <c r="J306" t="n">
        <v>1</v>
      </c>
      <c r="K306">
        <f>E306-F306</f>
        <v/>
      </c>
      <c r="L306" s="10">
        <f>IFERROR(K306/E306,0)</f>
        <v/>
      </c>
      <c r="M306">
        <f>YEAR(A306)</f>
        <v/>
      </c>
      <c r="N306">
        <f>"Q"&amp;ROUNDUP(MONTH(A306)/3,0)</f>
        <v/>
      </c>
      <c r="O306">
        <f>TEXT(A306,"mmm")</f>
        <v/>
      </c>
    </row>
    <row r="307">
      <c r="A307" s="13" t="n">
        <v>44958</v>
      </c>
      <c r="B307" t="inlineStr">
        <is>
          <t>West</t>
        </is>
      </c>
      <c r="C307" t="inlineStr">
        <is>
          <t>Website</t>
        </is>
      </c>
      <c r="D307" t="inlineStr">
        <is>
          <t>Fashion</t>
        </is>
      </c>
      <c r="E307" t="n">
        <v>43485.35</v>
      </c>
      <c r="F307" t="n">
        <v>22150.88</v>
      </c>
      <c r="G307" t="n">
        <v>46899</v>
      </c>
      <c r="H307" t="n">
        <v>31</v>
      </c>
      <c r="I307" t="n">
        <v>26</v>
      </c>
      <c r="J307" t="n">
        <v>6</v>
      </c>
      <c r="K307">
        <f>E307-F307</f>
        <v/>
      </c>
      <c r="L307" s="10">
        <f>IFERROR(K307/E307,0)</f>
        <v/>
      </c>
      <c r="M307">
        <f>YEAR(A307)</f>
        <v/>
      </c>
      <c r="N307">
        <f>"Q"&amp;ROUNDUP(MONTH(A307)/3,0)</f>
        <v/>
      </c>
      <c r="O307">
        <f>TEXT(A307,"mmm")</f>
        <v/>
      </c>
    </row>
    <row r="308">
      <c r="A308" s="13" t="n">
        <v>44958</v>
      </c>
      <c r="B308" t="inlineStr">
        <is>
          <t>West</t>
        </is>
      </c>
      <c r="C308" t="inlineStr">
        <is>
          <t>Website</t>
        </is>
      </c>
      <c r="D308" t="inlineStr">
        <is>
          <t>Grocery</t>
        </is>
      </c>
      <c r="E308" t="n">
        <v>15341.1</v>
      </c>
      <c r="F308" t="n">
        <v>12510.83</v>
      </c>
      <c r="G308" t="n">
        <v>16089</v>
      </c>
      <c r="H308" t="n">
        <v>41</v>
      </c>
      <c r="I308" t="n">
        <v>15</v>
      </c>
      <c r="J308" t="n">
        <v>0</v>
      </c>
      <c r="K308">
        <f>E308-F308</f>
        <v/>
      </c>
      <c r="L308" s="10">
        <f>IFERROR(K308/E308,0)</f>
        <v/>
      </c>
      <c r="M308">
        <f>YEAR(A308)</f>
        <v/>
      </c>
      <c r="N308">
        <f>"Q"&amp;ROUNDUP(MONTH(A308)/3,0)</f>
        <v/>
      </c>
      <c r="O308">
        <f>TEXT(A308,"mmm")</f>
        <v/>
      </c>
    </row>
    <row r="309">
      <c r="A309" s="13" t="n">
        <v>44958</v>
      </c>
      <c r="B309" t="inlineStr">
        <is>
          <t>West</t>
        </is>
      </c>
      <c r="C309" t="inlineStr">
        <is>
          <t>Website</t>
        </is>
      </c>
      <c r="D309" t="inlineStr">
        <is>
          <t>Home &amp; Kitchen</t>
        </is>
      </c>
      <c r="E309" t="n">
        <v>21299.3</v>
      </c>
      <c r="F309" t="n">
        <v>13943.31</v>
      </c>
      <c r="G309" t="n">
        <v>22141</v>
      </c>
      <c r="H309" t="n">
        <v>9</v>
      </c>
      <c r="I309" t="n">
        <v>8</v>
      </c>
      <c r="J309" t="n">
        <v>1</v>
      </c>
      <c r="K309">
        <f>E309-F309</f>
        <v/>
      </c>
      <c r="L309" s="10">
        <f>IFERROR(K309/E309,0)</f>
        <v/>
      </c>
      <c r="M309">
        <f>YEAR(A309)</f>
        <v/>
      </c>
      <c r="N309">
        <f>"Q"&amp;ROUNDUP(MONTH(A309)/3,0)</f>
        <v/>
      </c>
      <c r="O309">
        <f>TEXT(A309,"mmm")</f>
        <v/>
      </c>
    </row>
    <row r="310">
      <c r="A310" s="13" t="n">
        <v>44958</v>
      </c>
      <c r="B310" t="inlineStr">
        <is>
          <t>West</t>
        </is>
      </c>
      <c r="C310" t="inlineStr">
        <is>
          <t>Website</t>
        </is>
      </c>
      <c r="D310" t="inlineStr">
        <is>
          <t>Sports</t>
        </is>
      </c>
      <c r="E310" t="n">
        <v>20115.35</v>
      </c>
      <c r="F310" t="n">
        <v>13072.1</v>
      </c>
      <c r="G310" t="n">
        <v>21652</v>
      </c>
      <c r="H310" t="n">
        <v>18</v>
      </c>
      <c r="I310" t="n">
        <v>13</v>
      </c>
      <c r="J310" t="n">
        <v>0</v>
      </c>
      <c r="K310">
        <f>E310-F310</f>
        <v/>
      </c>
      <c r="L310" s="10">
        <f>IFERROR(K310/E310,0)</f>
        <v/>
      </c>
      <c r="M310">
        <f>YEAR(A310)</f>
        <v/>
      </c>
      <c r="N310">
        <f>"Q"&amp;ROUNDUP(MONTH(A310)/3,0)</f>
        <v/>
      </c>
      <c r="O310">
        <f>TEXT(A310,"mmm")</f>
        <v/>
      </c>
    </row>
    <row r="311">
      <c r="A311" s="13" t="n">
        <v>44986</v>
      </c>
      <c r="B311" t="inlineStr">
        <is>
          <t>Central</t>
        </is>
      </c>
      <c r="C311" t="inlineStr">
        <is>
          <t>Marketplace</t>
        </is>
      </c>
      <c r="D311" t="inlineStr">
        <is>
          <t>Beauty</t>
        </is>
      </c>
      <c r="E311" t="n">
        <v>2324.8</v>
      </c>
      <c r="F311" t="n">
        <v>1254.34</v>
      </c>
      <c r="G311" t="n">
        <v>2506</v>
      </c>
      <c r="H311" t="n">
        <v>4</v>
      </c>
      <c r="I311" t="n">
        <v>4</v>
      </c>
      <c r="J311" t="n">
        <v>0</v>
      </c>
      <c r="K311">
        <f>E311-F311</f>
        <v/>
      </c>
      <c r="L311" s="10">
        <f>IFERROR(K311/E311,0)</f>
        <v/>
      </c>
      <c r="M311">
        <f>YEAR(A311)</f>
        <v/>
      </c>
      <c r="N311">
        <f>"Q"&amp;ROUNDUP(MONTH(A311)/3,0)</f>
        <v/>
      </c>
      <c r="O311">
        <f>TEXT(A311,"mmm")</f>
        <v/>
      </c>
    </row>
    <row r="312">
      <c r="A312" s="13" t="n">
        <v>44986</v>
      </c>
      <c r="B312" t="inlineStr">
        <is>
          <t>Central</t>
        </is>
      </c>
      <c r="C312" t="inlineStr">
        <is>
          <t>Marketplace</t>
        </is>
      </c>
      <c r="D312" t="inlineStr">
        <is>
          <t>Books</t>
        </is>
      </c>
      <c r="E312" t="n">
        <v>3195.25</v>
      </c>
      <c r="F312" t="n">
        <v>2486.23</v>
      </c>
      <c r="G312" t="n">
        <v>3583</v>
      </c>
      <c r="H312" t="n">
        <v>7</v>
      </c>
      <c r="I312" t="n">
        <v>7</v>
      </c>
      <c r="J312" t="n">
        <v>0</v>
      </c>
      <c r="K312">
        <f>E312-F312</f>
        <v/>
      </c>
      <c r="L312" s="10">
        <f>IFERROR(K312/E312,0)</f>
        <v/>
      </c>
      <c r="M312">
        <f>YEAR(A312)</f>
        <v/>
      </c>
      <c r="N312">
        <f>"Q"&amp;ROUNDUP(MONTH(A312)/3,0)</f>
        <v/>
      </c>
      <c r="O312">
        <f>TEXT(A312,"mmm")</f>
        <v/>
      </c>
    </row>
    <row r="313">
      <c r="A313" s="13" t="n">
        <v>44986</v>
      </c>
      <c r="B313" t="inlineStr">
        <is>
          <t>Central</t>
        </is>
      </c>
      <c r="C313" t="inlineStr">
        <is>
          <t>Marketplace</t>
        </is>
      </c>
      <c r="D313" t="inlineStr">
        <is>
          <t>Electronics</t>
        </is>
      </c>
      <c r="E313" t="n">
        <v>9059.299999999999</v>
      </c>
      <c r="F313" t="n">
        <v>9094.6</v>
      </c>
      <c r="G313" t="n">
        <v>10658</v>
      </c>
      <c r="H313" t="n">
        <v>2</v>
      </c>
      <c r="I313" t="n">
        <v>1</v>
      </c>
      <c r="J313" t="n">
        <v>0</v>
      </c>
      <c r="K313">
        <f>E313-F313</f>
        <v/>
      </c>
      <c r="L313" s="10">
        <f>IFERROR(K313/E313,0)</f>
        <v/>
      </c>
      <c r="M313">
        <f>YEAR(A313)</f>
        <v/>
      </c>
      <c r="N313">
        <f>"Q"&amp;ROUNDUP(MONTH(A313)/3,0)</f>
        <v/>
      </c>
      <c r="O313">
        <f>TEXT(A313,"mmm")</f>
        <v/>
      </c>
    </row>
    <row r="314">
      <c r="A314" s="13" t="n">
        <v>44986</v>
      </c>
      <c r="B314" t="inlineStr">
        <is>
          <t>Central</t>
        </is>
      </c>
      <c r="C314" t="inlineStr">
        <is>
          <t>Marketplace</t>
        </is>
      </c>
      <c r="D314" t="inlineStr">
        <is>
          <t>Fashion</t>
        </is>
      </c>
      <c r="E314" t="n">
        <v>6331.6</v>
      </c>
      <c r="F314" t="n">
        <v>3611.48</v>
      </c>
      <c r="G314" t="n">
        <v>6934</v>
      </c>
      <c r="H314" t="n">
        <v>6</v>
      </c>
      <c r="I314" t="n">
        <v>4</v>
      </c>
      <c r="J314" t="n">
        <v>0</v>
      </c>
      <c r="K314">
        <f>E314-F314</f>
        <v/>
      </c>
      <c r="L314" s="10">
        <f>IFERROR(K314/E314,0)</f>
        <v/>
      </c>
      <c r="M314">
        <f>YEAR(A314)</f>
        <v/>
      </c>
      <c r="N314">
        <f>"Q"&amp;ROUNDUP(MONTH(A314)/3,0)</f>
        <v/>
      </c>
      <c r="O314">
        <f>TEXT(A314,"mmm")</f>
        <v/>
      </c>
    </row>
    <row r="315">
      <c r="A315" s="13" t="n">
        <v>44986</v>
      </c>
      <c r="B315" t="inlineStr">
        <is>
          <t>Central</t>
        </is>
      </c>
      <c r="C315" t="inlineStr">
        <is>
          <t>Marketplace</t>
        </is>
      </c>
      <c r="D315" t="inlineStr">
        <is>
          <t>Grocery</t>
        </is>
      </c>
      <c r="E315" t="n">
        <v>2336.95</v>
      </c>
      <c r="F315" t="n">
        <v>1877.31</v>
      </c>
      <c r="G315" t="n">
        <v>2512</v>
      </c>
      <c r="H315" t="n">
        <v>8</v>
      </c>
      <c r="I315" t="n">
        <v>2</v>
      </c>
      <c r="J315" t="n">
        <v>0</v>
      </c>
      <c r="K315">
        <f>E315-F315</f>
        <v/>
      </c>
      <c r="L315" s="10">
        <f>IFERROR(K315/E315,0)</f>
        <v/>
      </c>
      <c r="M315">
        <f>YEAR(A315)</f>
        <v/>
      </c>
      <c r="N315">
        <f>"Q"&amp;ROUNDUP(MONTH(A315)/3,0)</f>
        <v/>
      </c>
      <c r="O315">
        <f>TEXT(A315,"mmm")</f>
        <v/>
      </c>
    </row>
    <row r="316">
      <c r="A316" s="13" t="n">
        <v>44986</v>
      </c>
      <c r="B316" t="inlineStr">
        <is>
          <t>Central</t>
        </is>
      </c>
      <c r="C316" t="inlineStr">
        <is>
          <t>Marketplace</t>
        </is>
      </c>
      <c r="D316" t="inlineStr">
        <is>
          <t>Home &amp; Kitchen</t>
        </is>
      </c>
      <c r="E316" t="n">
        <v>15603.05</v>
      </c>
      <c r="F316" t="n">
        <v>11996.99</v>
      </c>
      <c r="G316" t="n">
        <v>18861</v>
      </c>
      <c r="H316" t="n">
        <v>9</v>
      </c>
      <c r="I316" t="n">
        <v>7</v>
      </c>
      <c r="J316" t="n">
        <v>0</v>
      </c>
      <c r="K316">
        <f>E316-F316</f>
        <v/>
      </c>
      <c r="L316" s="10">
        <f>IFERROR(K316/E316,0)</f>
        <v/>
      </c>
      <c r="M316">
        <f>YEAR(A316)</f>
        <v/>
      </c>
      <c r="N316">
        <f>"Q"&amp;ROUNDUP(MONTH(A316)/3,0)</f>
        <v/>
      </c>
      <c r="O316">
        <f>TEXT(A316,"mmm")</f>
        <v/>
      </c>
    </row>
    <row r="317">
      <c r="A317" s="13" t="n">
        <v>44986</v>
      </c>
      <c r="B317" t="inlineStr">
        <is>
          <t>Central</t>
        </is>
      </c>
      <c r="C317" t="inlineStr">
        <is>
          <t>Marketplace</t>
        </is>
      </c>
      <c r="D317" t="inlineStr">
        <is>
          <t>Sports</t>
        </is>
      </c>
      <c r="E317" t="n">
        <v>18674.75</v>
      </c>
      <c r="F317" t="n">
        <v>13207.95</v>
      </c>
      <c r="G317" t="n">
        <v>20370</v>
      </c>
      <c r="H317" t="n">
        <v>10</v>
      </c>
      <c r="I317" t="n">
        <v>7</v>
      </c>
      <c r="J317" t="n">
        <v>2</v>
      </c>
      <c r="K317">
        <f>E317-F317</f>
        <v/>
      </c>
      <c r="L317" s="10">
        <f>IFERROR(K317/E317,0)</f>
        <v/>
      </c>
      <c r="M317">
        <f>YEAR(A317)</f>
        <v/>
      </c>
      <c r="N317">
        <f>"Q"&amp;ROUNDUP(MONTH(A317)/3,0)</f>
        <v/>
      </c>
      <c r="O317">
        <f>TEXT(A317,"mmm")</f>
        <v/>
      </c>
    </row>
    <row r="318">
      <c r="A318" s="13" t="n">
        <v>44986</v>
      </c>
      <c r="B318" t="inlineStr">
        <is>
          <t>Central</t>
        </is>
      </c>
      <c r="C318" t="inlineStr">
        <is>
          <t>Mobile App</t>
        </is>
      </c>
      <c r="D318" t="inlineStr">
        <is>
          <t>Beauty</t>
        </is>
      </c>
      <c r="E318" t="n">
        <v>4389.95</v>
      </c>
      <c r="F318" t="n">
        <v>2620.97</v>
      </c>
      <c r="G318" t="n">
        <v>4744</v>
      </c>
      <c r="H318" t="n">
        <v>6</v>
      </c>
      <c r="I318" t="n">
        <v>5</v>
      </c>
      <c r="J318" t="n">
        <v>1</v>
      </c>
      <c r="K318">
        <f>E318-F318</f>
        <v/>
      </c>
      <c r="L318" s="10">
        <f>IFERROR(K318/E318,0)</f>
        <v/>
      </c>
      <c r="M318">
        <f>YEAR(A318)</f>
        <v/>
      </c>
      <c r="N318">
        <f>"Q"&amp;ROUNDUP(MONTH(A318)/3,0)</f>
        <v/>
      </c>
      <c r="O318">
        <f>TEXT(A318,"mmm")</f>
        <v/>
      </c>
    </row>
    <row r="319">
      <c r="A319" s="13" t="n">
        <v>44986</v>
      </c>
      <c r="B319" t="inlineStr">
        <is>
          <t>Central</t>
        </is>
      </c>
      <c r="C319" t="inlineStr">
        <is>
          <t>Mobile App</t>
        </is>
      </c>
      <c r="D319" t="inlineStr">
        <is>
          <t>Books</t>
        </is>
      </c>
      <c r="E319" t="n">
        <v>645.65</v>
      </c>
      <c r="F319" t="n">
        <v>487.46</v>
      </c>
      <c r="G319" t="n">
        <v>698</v>
      </c>
      <c r="H319" t="n">
        <v>2</v>
      </c>
      <c r="I319" t="n">
        <v>2</v>
      </c>
      <c r="J319" t="n">
        <v>0</v>
      </c>
      <c r="K319">
        <f>E319-F319</f>
        <v/>
      </c>
      <c r="L319" s="10">
        <f>IFERROR(K319/E319,0)</f>
        <v/>
      </c>
      <c r="M319">
        <f>YEAR(A319)</f>
        <v/>
      </c>
      <c r="N319">
        <f>"Q"&amp;ROUNDUP(MONTH(A319)/3,0)</f>
        <v/>
      </c>
      <c r="O319">
        <f>TEXT(A319,"mmm")</f>
        <v/>
      </c>
    </row>
    <row r="320">
      <c r="A320" s="13" t="n">
        <v>44986</v>
      </c>
      <c r="B320" t="inlineStr">
        <is>
          <t>Central</t>
        </is>
      </c>
      <c r="C320" t="inlineStr">
        <is>
          <t>Mobile App</t>
        </is>
      </c>
      <c r="D320" t="inlineStr">
        <is>
          <t>Electronics</t>
        </is>
      </c>
      <c r="E320" t="n">
        <v>85376.5</v>
      </c>
      <c r="F320" t="n">
        <v>76465.48</v>
      </c>
      <c r="G320" t="n">
        <v>91642</v>
      </c>
      <c r="H320" t="n">
        <v>8</v>
      </c>
      <c r="I320" t="n">
        <v>7</v>
      </c>
      <c r="J320" t="n">
        <v>1</v>
      </c>
      <c r="K320">
        <f>E320-F320</f>
        <v/>
      </c>
      <c r="L320" s="10">
        <f>IFERROR(K320/E320,0)</f>
        <v/>
      </c>
      <c r="M320">
        <f>YEAR(A320)</f>
        <v/>
      </c>
      <c r="N320">
        <f>"Q"&amp;ROUNDUP(MONTH(A320)/3,0)</f>
        <v/>
      </c>
      <c r="O320">
        <f>TEXT(A320,"mmm")</f>
        <v/>
      </c>
    </row>
    <row r="321">
      <c r="A321" s="13" t="n">
        <v>44986</v>
      </c>
      <c r="B321" t="inlineStr">
        <is>
          <t>Central</t>
        </is>
      </c>
      <c r="C321" t="inlineStr">
        <is>
          <t>Mobile App</t>
        </is>
      </c>
      <c r="D321" t="inlineStr">
        <is>
          <t>Fashion</t>
        </is>
      </c>
      <c r="E321" t="n">
        <v>31614.95</v>
      </c>
      <c r="F321" t="n">
        <v>16939.46</v>
      </c>
      <c r="G321" t="n">
        <v>33804</v>
      </c>
      <c r="H321" t="n">
        <v>16</v>
      </c>
      <c r="I321" t="n">
        <v>10</v>
      </c>
      <c r="J321" t="n">
        <v>2</v>
      </c>
      <c r="K321">
        <f>E321-F321</f>
        <v/>
      </c>
      <c r="L321" s="10">
        <f>IFERROR(K321/E321,0)</f>
        <v/>
      </c>
      <c r="M321">
        <f>YEAR(A321)</f>
        <v/>
      </c>
      <c r="N321">
        <f>"Q"&amp;ROUNDUP(MONTH(A321)/3,0)</f>
        <v/>
      </c>
      <c r="O321">
        <f>TEXT(A321,"mmm")</f>
        <v/>
      </c>
    </row>
    <row r="322">
      <c r="A322" s="13" t="n">
        <v>44986</v>
      </c>
      <c r="B322" t="inlineStr">
        <is>
          <t>Central</t>
        </is>
      </c>
      <c r="C322" t="inlineStr">
        <is>
          <t>Mobile App</t>
        </is>
      </c>
      <c r="D322" t="inlineStr">
        <is>
          <t>Grocery</t>
        </is>
      </c>
      <c r="E322" t="n">
        <v>3416.55</v>
      </c>
      <c r="F322" t="n">
        <v>2946.72</v>
      </c>
      <c r="G322" t="n">
        <v>3780</v>
      </c>
      <c r="H322" t="n">
        <v>10</v>
      </c>
      <c r="I322" t="n">
        <v>5</v>
      </c>
      <c r="J322" t="n">
        <v>0</v>
      </c>
      <c r="K322">
        <f>E322-F322</f>
        <v/>
      </c>
      <c r="L322" s="10">
        <f>IFERROR(K322/E322,0)</f>
        <v/>
      </c>
      <c r="M322">
        <f>YEAR(A322)</f>
        <v/>
      </c>
      <c r="N322">
        <f>"Q"&amp;ROUNDUP(MONTH(A322)/3,0)</f>
        <v/>
      </c>
      <c r="O322">
        <f>TEXT(A322,"mmm")</f>
        <v/>
      </c>
    </row>
    <row r="323">
      <c r="A323" s="13" t="n">
        <v>44986</v>
      </c>
      <c r="B323" t="inlineStr">
        <is>
          <t>Central</t>
        </is>
      </c>
      <c r="C323" t="inlineStr">
        <is>
          <t>Mobile App</t>
        </is>
      </c>
      <c r="D323" t="inlineStr">
        <is>
          <t>Home &amp; Kitchen</t>
        </is>
      </c>
      <c r="E323" t="n">
        <v>7849.35</v>
      </c>
      <c r="F323" t="n">
        <v>5156.87</v>
      </c>
      <c r="G323" t="n">
        <v>8746</v>
      </c>
      <c r="H323" t="n">
        <v>4</v>
      </c>
      <c r="I323" t="n">
        <v>3</v>
      </c>
      <c r="J323" t="n">
        <v>1</v>
      </c>
      <c r="K323">
        <f>E323-F323</f>
        <v/>
      </c>
      <c r="L323" s="10">
        <f>IFERROR(K323/E323,0)</f>
        <v/>
      </c>
      <c r="M323">
        <f>YEAR(A323)</f>
        <v/>
      </c>
      <c r="N323">
        <f>"Q"&amp;ROUNDUP(MONTH(A323)/3,0)</f>
        <v/>
      </c>
      <c r="O323">
        <f>TEXT(A323,"mmm")</f>
        <v/>
      </c>
    </row>
    <row r="324">
      <c r="A324" s="13" t="n">
        <v>44986</v>
      </c>
      <c r="B324" t="inlineStr">
        <is>
          <t>Central</t>
        </is>
      </c>
      <c r="C324" t="inlineStr">
        <is>
          <t>Mobile App</t>
        </is>
      </c>
      <c r="D324" t="inlineStr">
        <is>
          <t>Sports</t>
        </is>
      </c>
      <c r="E324" t="n">
        <v>21909.45</v>
      </c>
      <c r="F324" t="n">
        <v>15977.88</v>
      </c>
      <c r="G324" t="n">
        <v>24380</v>
      </c>
      <c r="H324" t="n">
        <v>10</v>
      </c>
      <c r="I324" t="n">
        <v>8</v>
      </c>
      <c r="J324" t="n">
        <v>0</v>
      </c>
      <c r="K324">
        <f>E324-F324</f>
        <v/>
      </c>
      <c r="L324" s="10">
        <f>IFERROR(K324/E324,0)</f>
        <v/>
      </c>
      <c r="M324">
        <f>YEAR(A324)</f>
        <v/>
      </c>
      <c r="N324">
        <f>"Q"&amp;ROUNDUP(MONTH(A324)/3,0)</f>
        <v/>
      </c>
      <c r="O324">
        <f>TEXT(A324,"mmm")</f>
        <v/>
      </c>
    </row>
    <row r="325">
      <c r="A325" s="13" t="n">
        <v>44986</v>
      </c>
      <c r="B325" t="inlineStr">
        <is>
          <t>Central</t>
        </is>
      </c>
      <c r="C325" t="inlineStr">
        <is>
          <t>Retail Store</t>
        </is>
      </c>
      <c r="D325" t="inlineStr">
        <is>
          <t>Beauty</t>
        </is>
      </c>
      <c r="E325" t="n">
        <v>3550.7</v>
      </c>
      <c r="F325" t="n">
        <v>1808.06</v>
      </c>
      <c r="G325" t="n">
        <v>3653</v>
      </c>
      <c r="H325" t="n">
        <v>7</v>
      </c>
      <c r="I325" t="n">
        <v>6</v>
      </c>
      <c r="J325" t="n">
        <v>0</v>
      </c>
      <c r="K325">
        <f>E325-F325</f>
        <v/>
      </c>
      <c r="L325" s="10">
        <f>IFERROR(K325/E325,0)</f>
        <v/>
      </c>
      <c r="M325">
        <f>YEAR(A325)</f>
        <v/>
      </c>
      <c r="N325">
        <f>"Q"&amp;ROUNDUP(MONTH(A325)/3,0)</f>
        <v/>
      </c>
      <c r="O325">
        <f>TEXT(A325,"mmm")</f>
        <v/>
      </c>
    </row>
    <row r="326">
      <c r="A326" s="13" t="n">
        <v>44986</v>
      </c>
      <c r="B326" t="inlineStr">
        <is>
          <t>Central</t>
        </is>
      </c>
      <c r="C326" t="inlineStr">
        <is>
          <t>Retail Store</t>
        </is>
      </c>
      <c r="D326" t="inlineStr">
        <is>
          <t>Books</t>
        </is>
      </c>
      <c r="E326" t="n">
        <v>296.1</v>
      </c>
      <c r="F326" t="n">
        <v>224.56</v>
      </c>
      <c r="G326" t="n">
        <v>329</v>
      </c>
      <c r="H326" t="n">
        <v>1</v>
      </c>
      <c r="I326" t="n">
        <v>1</v>
      </c>
      <c r="J326" t="n">
        <v>0</v>
      </c>
      <c r="K326">
        <f>E326-F326</f>
        <v/>
      </c>
      <c r="L326" s="10">
        <f>IFERROR(K326/E326,0)</f>
        <v/>
      </c>
      <c r="M326">
        <f>YEAR(A326)</f>
        <v/>
      </c>
      <c r="N326">
        <f>"Q"&amp;ROUNDUP(MONTH(A326)/3,0)</f>
        <v/>
      </c>
      <c r="O326">
        <f>TEXT(A326,"mmm")</f>
        <v/>
      </c>
    </row>
    <row r="327">
      <c r="A327" s="13" t="n">
        <v>44986</v>
      </c>
      <c r="B327" t="inlineStr">
        <is>
          <t>Central</t>
        </is>
      </c>
      <c r="C327" t="inlineStr">
        <is>
          <t>Retail Store</t>
        </is>
      </c>
      <c r="D327" t="inlineStr">
        <is>
          <t>Electronics</t>
        </is>
      </c>
      <c r="E327" t="n">
        <v>25417.75</v>
      </c>
      <c r="F327" t="n">
        <v>23485.53</v>
      </c>
      <c r="G327" t="n">
        <v>28017</v>
      </c>
      <c r="H327" t="n">
        <v>3</v>
      </c>
      <c r="I327" t="n">
        <v>3</v>
      </c>
      <c r="J327" t="n">
        <v>0</v>
      </c>
      <c r="K327">
        <f>E327-F327</f>
        <v/>
      </c>
      <c r="L327" s="10">
        <f>IFERROR(K327/E327,0)</f>
        <v/>
      </c>
      <c r="M327">
        <f>YEAR(A327)</f>
        <v/>
      </c>
      <c r="N327">
        <f>"Q"&amp;ROUNDUP(MONTH(A327)/3,0)</f>
        <v/>
      </c>
      <c r="O327">
        <f>TEXT(A327,"mmm")</f>
        <v/>
      </c>
    </row>
    <row r="328">
      <c r="A328" s="13" t="n">
        <v>44986</v>
      </c>
      <c r="B328" t="inlineStr">
        <is>
          <t>Central</t>
        </is>
      </c>
      <c r="C328" t="inlineStr">
        <is>
          <t>Retail Store</t>
        </is>
      </c>
      <c r="D328" t="inlineStr">
        <is>
          <t>Fashion</t>
        </is>
      </c>
      <c r="E328" t="n">
        <v>2967</v>
      </c>
      <c r="F328" t="n">
        <v>1651.51</v>
      </c>
      <c r="G328" t="n">
        <v>2967</v>
      </c>
      <c r="H328" t="n">
        <v>3</v>
      </c>
      <c r="I328" t="n">
        <v>3</v>
      </c>
      <c r="J328" t="n">
        <v>0</v>
      </c>
      <c r="K328">
        <f>E328-F328</f>
        <v/>
      </c>
      <c r="L328" s="10">
        <f>IFERROR(K328/E328,0)</f>
        <v/>
      </c>
      <c r="M328">
        <f>YEAR(A328)</f>
        <v/>
      </c>
      <c r="N328">
        <f>"Q"&amp;ROUNDUP(MONTH(A328)/3,0)</f>
        <v/>
      </c>
      <c r="O328">
        <f>TEXT(A328,"mmm")</f>
        <v/>
      </c>
    </row>
    <row r="329">
      <c r="A329" s="13" t="n">
        <v>44986</v>
      </c>
      <c r="B329" t="inlineStr">
        <is>
          <t>Central</t>
        </is>
      </c>
      <c r="C329" t="inlineStr">
        <is>
          <t>Retail Store</t>
        </is>
      </c>
      <c r="D329" t="inlineStr">
        <is>
          <t>Home &amp; Kitchen</t>
        </is>
      </c>
      <c r="E329" t="n">
        <v>1907.1</v>
      </c>
      <c r="F329" t="n">
        <v>1385.75</v>
      </c>
      <c r="G329" t="n">
        <v>2119</v>
      </c>
      <c r="H329" t="n">
        <v>1</v>
      </c>
      <c r="I329" t="n">
        <v>1</v>
      </c>
      <c r="J329" t="n">
        <v>0</v>
      </c>
      <c r="K329">
        <f>E329-F329</f>
        <v/>
      </c>
      <c r="L329" s="10">
        <f>IFERROR(K329/E329,0)</f>
        <v/>
      </c>
      <c r="M329">
        <f>YEAR(A329)</f>
        <v/>
      </c>
      <c r="N329">
        <f>"Q"&amp;ROUNDUP(MONTH(A329)/3,0)</f>
        <v/>
      </c>
      <c r="O329">
        <f>TEXT(A329,"mmm")</f>
        <v/>
      </c>
    </row>
    <row r="330">
      <c r="A330" s="13" t="n">
        <v>44986</v>
      </c>
      <c r="B330" t="inlineStr">
        <is>
          <t>Central</t>
        </is>
      </c>
      <c r="C330" t="inlineStr">
        <is>
          <t>Retail Store</t>
        </is>
      </c>
      <c r="D330" t="inlineStr">
        <is>
          <t>Sports</t>
        </is>
      </c>
      <c r="E330" t="n">
        <v>10561.1</v>
      </c>
      <c r="F330" t="n">
        <v>6667.1</v>
      </c>
      <c r="G330" t="n">
        <v>10634</v>
      </c>
      <c r="H330" t="n">
        <v>6</v>
      </c>
      <c r="I330" t="n">
        <v>4</v>
      </c>
      <c r="J330" t="n">
        <v>0</v>
      </c>
      <c r="K330">
        <f>E330-F330</f>
        <v/>
      </c>
      <c r="L330" s="10">
        <f>IFERROR(K330/E330,0)</f>
        <v/>
      </c>
      <c r="M330">
        <f>YEAR(A330)</f>
        <v/>
      </c>
      <c r="N330">
        <f>"Q"&amp;ROUNDUP(MONTH(A330)/3,0)</f>
        <v/>
      </c>
      <c r="O330">
        <f>TEXT(A330,"mmm")</f>
        <v/>
      </c>
    </row>
    <row r="331">
      <c r="A331" s="13" t="n">
        <v>44986</v>
      </c>
      <c r="B331" t="inlineStr">
        <is>
          <t>Central</t>
        </is>
      </c>
      <c r="C331" t="inlineStr">
        <is>
          <t>Unknown</t>
        </is>
      </c>
      <c r="D331" t="inlineStr">
        <is>
          <t>Fashion</t>
        </is>
      </c>
      <c r="E331" t="n">
        <v>1489</v>
      </c>
      <c r="F331" t="n">
        <v>669.6900000000001</v>
      </c>
      <c r="G331" t="n">
        <v>1489</v>
      </c>
      <c r="H331" t="n">
        <v>1</v>
      </c>
      <c r="I331" t="n">
        <v>1</v>
      </c>
      <c r="J331" t="n">
        <v>0</v>
      </c>
      <c r="K331">
        <f>E331-F331</f>
        <v/>
      </c>
      <c r="L331" s="10">
        <f>IFERROR(K331/E331,0)</f>
        <v/>
      </c>
      <c r="M331">
        <f>YEAR(A331)</f>
        <v/>
      </c>
      <c r="N331">
        <f>"Q"&amp;ROUNDUP(MONTH(A331)/3,0)</f>
        <v/>
      </c>
      <c r="O331">
        <f>TEXT(A331,"mmm")</f>
        <v/>
      </c>
    </row>
    <row r="332">
      <c r="A332" s="13" t="n">
        <v>44986</v>
      </c>
      <c r="B332" t="inlineStr">
        <is>
          <t>Central</t>
        </is>
      </c>
      <c r="C332" t="inlineStr">
        <is>
          <t>Unknown</t>
        </is>
      </c>
      <c r="D332" t="inlineStr">
        <is>
          <t>Grocery</t>
        </is>
      </c>
      <c r="E332" t="n">
        <v>1173.25</v>
      </c>
      <c r="F332" t="n">
        <v>942.09</v>
      </c>
      <c r="G332" t="n">
        <v>1235</v>
      </c>
      <c r="H332" t="n">
        <v>5</v>
      </c>
      <c r="I332" t="n">
        <v>2</v>
      </c>
      <c r="J332" t="n">
        <v>0</v>
      </c>
      <c r="K332">
        <f>E332-F332</f>
        <v/>
      </c>
      <c r="L332" s="10">
        <f>IFERROR(K332/E332,0)</f>
        <v/>
      </c>
      <c r="M332">
        <f>YEAR(A332)</f>
        <v/>
      </c>
      <c r="N332">
        <f>"Q"&amp;ROUNDUP(MONTH(A332)/3,0)</f>
        <v/>
      </c>
      <c r="O332">
        <f>TEXT(A332,"mmm")</f>
        <v/>
      </c>
    </row>
    <row r="333">
      <c r="A333" s="13" t="n">
        <v>44986</v>
      </c>
      <c r="B333" t="inlineStr">
        <is>
          <t>Central</t>
        </is>
      </c>
      <c r="C333" t="inlineStr">
        <is>
          <t>Website</t>
        </is>
      </c>
      <c r="D333" t="inlineStr">
        <is>
          <t>Beauty</t>
        </is>
      </c>
      <c r="E333" t="n">
        <v>2352.2</v>
      </c>
      <c r="F333" t="n">
        <v>1174.1</v>
      </c>
      <c r="G333" t="n">
        <v>2476</v>
      </c>
      <c r="H333" t="n">
        <v>4</v>
      </c>
      <c r="I333" t="n">
        <v>2</v>
      </c>
      <c r="J333" t="n">
        <v>0</v>
      </c>
      <c r="K333">
        <f>E333-F333</f>
        <v/>
      </c>
      <c r="L333" s="10">
        <f>IFERROR(K333/E333,0)</f>
        <v/>
      </c>
      <c r="M333">
        <f>YEAR(A333)</f>
        <v/>
      </c>
      <c r="N333">
        <f>"Q"&amp;ROUNDUP(MONTH(A333)/3,0)</f>
        <v/>
      </c>
      <c r="O333">
        <f>TEXT(A333,"mmm")</f>
        <v/>
      </c>
    </row>
    <row r="334">
      <c r="A334" s="13" t="n">
        <v>44986</v>
      </c>
      <c r="B334" t="inlineStr">
        <is>
          <t>Central</t>
        </is>
      </c>
      <c r="C334" t="inlineStr">
        <is>
          <t>Website</t>
        </is>
      </c>
      <c r="D334" t="inlineStr">
        <is>
          <t>Books</t>
        </is>
      </c>
      <c r="E334" t="n">
        <v>5668.15</v>
      </c>
      <c r="F334" t="n">
        <v>4126.38</v>
      </c>
      <c r="G334" t="n">
        <v>6060</v>
      </c>
      <c r="H334" t="n">
        <v>10</v>
      </c>
      <c r="I334" t="n">
        <v>5</v>
      </c>
      <c r="J334" t="n">
        <v>1</v>
      </c>
      <c r="K334">
        <f>E334-F334</f>
        <v/>
      </c>
      <c r="L334" s="10">
        <f>IFERROR(K334/E334,0)</f>
        <v/>
      </c>
      <c r="M334">
        <f>YEAR(A334)</f>
        <v/>
      </c>
      <c r="N334">
        <f>"Q"&amp;ROUNDUP(MONTH(A334)/3,0)</f>
        <v/>
      </c>
      <c r="O334">
        <f>TEXT(A334,"mmm")</f>
        <v/>
      </c>
    </row>
    <row r="335">
      <c r="A335" s="13" t="n">
        <v>44986</v>
      </c>
      <c r="B335" t="inlineStr">
        <is>
          <t>Central</t>
        </is>
      </c>
      <c r="C335" t="inlineStr">
        <is>
          <t>Website</t>
        </is>
      </c>
      <c r="D335" t="inlineStr">
        <is>
          <t>Electronics</t>
        </is>
      </c>
      <c r="E335" t="n">
        <v>178158.75</v>
      </c>
      <c r="F335" t="n">
        <v>161803.91</v>
      </c>
      <c r="G335" t="n">
        <v>196620</v>
      </c>
      <c r="H335" t="n">
        <v>10</v>
      </c>
      <c r="I335" t="n">
        <v>7</v>
      </c>
      <c r="J335" t="n">
        <v>0</v>
      </c>
      <c r="K335">
        <f>E335-F335</f>
        <v/>
      </c>
      <c r="L335" s="10">
        <f>IFERROR(K335/E335,0)</f>
        <v/>
      </c>
      <c r="M335">
        <f>YEAR(A335)</f>
        <v/>
      </c>
      <c r="N335">
        <f>"Q"&amp;ROUNDUP(MONTH(A335)/3,0)</f>
        <v/>
      </c>
      <c r="O335">
        <f>TEXT(A335,"mmm")</f>
        <v/>
      </c>
    </row>
    <row r="336">
      <c r="A336" s="13" t="n">
        <v>44986</v>
      </c>
      <c r="B336" t="inlineStr">
        <is>
          <t>Central</t>
        </is>
      </c>
      <c r="C336" t="inlineStr">
        <is>
          <t>Website</t>
        </is>
      </c>
      <c r="D336" t="inlineStr">
        <is>
          <t>Fashion</t>
        </is>
      </c>
      <c r="E336" t="n">
        <v>9059.9</v>
      </c>
      <c r="F336" t="n">
        <v>4887.15</v>
      </c>
      <c r="G336" t="n">
        <v>9521</v>
      </c>
      <c r="H336" t="n">
        <v>9</v>
      </c>
      <c r="I336" t="n">
        <v>8</v>
      </c>
      <c r="J336" t="n">
        <v>1</v>
      </c>
      <c r="K336">
        <f>E336-F336</f>
        <v/>
      </c>
      <c r="L336" s="10">
        <f>IFERROR(K336/E336,0)</f>
        <v/>
      </c>
      <c r="M336">
        <f>YEAR(A336)</f>
        <v/>
      </c>
      <c r="N336">
        <f>"Q"&amp;ROUNDUP(MONTH(A336)/3,0)</f>
        <v/>
      </c>
      <c r="O336">
        <f>TEXT(A336,"mmm")</f>
        <v/>
      </c>
    </row>
    <row r="337">
      <c r="A337" s="13" t="n">
        <v>44986</v>
      </c>
      <c r="B337" t="inlineStr">
        <is>
          <t>Central</t>
        </is>
      </c>
      <c r="C337" t="inlineStr">
        <is>
          <t>Website</t>
        </is>
      </c>
      <c r="D337" t="inlineStr">
        <is>
          <t>Grocery</t>
        </is>
      </c>
      <c r="E337" t="n">
        <v>6109.25</v>
      </c>
      <c r="F337" t="n">
        <v>4980.33</v>
      </c>
      <c r="G337" t="n">
        <v>6478</v>
      </c>
      <c r="H337" t="n">
        <v>12</v>
      </c>
      <c r="I337" t="n">
        <v>5</v>
      </c>
      <c r="J337" t="n">
        <v>1</v>
      </c>
      <c r="K337">
        <f>E337-F337</f>
        <v/>
      </c>
      <c r="L337" s="10">
        <f>IFERROR(K337/E337,0)</f>
        <v/>
      </c>
      <c r="M337">
        <f>YEAR(A337)</f>
        <v/>
      </c>
      <c r="N337">
        <f>"Q"&amp;ROUNDUP(MONTH(A337)/3,0)</f>
        <v/>
      </c>
      <c r="O337">
        <f>TEXT(A337,"mmm")</f>
        <v/>
      </c>
    </row>
    <row r="338">
      <c r="A338" s="13" t="n">
        <v>44986</v>
      </c>
      <c r="B338" t="inlineStr">
        <is>
          <t>Central</t>
        </is>
      </c>
      <c r="C338" t="inlineStr">
        <is>
          <t>Website</t>
        </is>
      </c>
      <c r="D338" t="inlineStr">
        <is>
          <t>Home &amp; Kitchen</t>
        </is>
      </c>
      <c r="E338" t="n">
        <v>16531.15</v>
      </c>
      <c r="F338" t="n">
        <v>10888.14</v>
      </c>
      <c r="G338" t="n">
        <v>16965</v>
      </c>
      <c r="H338" t="n">
        <v>5</v>
      </c>
      <c r="I338" t="n">
        <v>5</v>
      </c>
      <c r="J338" t="n">
        <v>0</v>
      </c>
      <c r="K338">
        <f>E338-F338</f>
        <v/>
      </c>
      <c r="L338" s="10">
        <f>IFERROR(K338/E338,0)</f>
        <v/>
      </c>
      <c r="M338">
        <f>YEAR(A338)</f>
        <v/>
      </c>
      <c r="N338">
        <f>"Q"&amp;ROUNDUP(MONTH(A338)/3,0)</f>
        <v/>
      </c>
      <c r="O338">
        <f>TEXT(A338,"mmm")</f>
        <v/>
      </c>
    </row>
    <row r="339">
      <c r="A339" s="13" t="n">
        <v>44986</v>
      </c>
      <c r="B339" t="inlineStr">
        <is>
          <t>Central</t>
        </is>
      </c>
      <c r="C339" t="inlineStr">
        <is>
          <t>Website</t>
        </is>
      </c>
      <c r="D339" t="inlineStr">
        <is>
          <t>Sports</t>
        </is>
      </c>
      <c r="E339" t="n">
        <v>7604.75</v>
      </c>
      <c r="F339" t="n">
        <v>4654.94</v>
      </c>
      <c r="G339" t="n">
        <v>8005</v>
      </c>
      <c r="H339" t="n">
        <v>5</v>
      </c>
      <c r="I339" t="n">
        <v>4</v>
      </c>
      <c r="J339" t="n">
        <v>0</v>
      </c>
      <c r="K339">
        <f>E339-F339</f>
        <v/>
      </c>
      <c r="L339" s="10">
        <f>IFERROR(K339/E339,0)</f>
        <v/>
      </c>
      <c r="M339">
        <f>YEAR(A339)</f>
        <v/>
      </c>
      <c r="N339">
        <f>"Q"&amp;ROUNDUP(MONTH(A339)/3,0)</f>
        <v/>
      </c>
      <c r="O339">
        <f>TEXT(A339,"mmm")</f>
        <v/>
      </c>
    </row>
    <row r="340">
      <c r="A340" s="13" t="n">
        <v>44986</v>
      </c>
      <c r="B340" t="inlineStr">
        <is>
          <t>East</t>
        </is>
      </c>
      <c r="C340" t="inlineStr">
        <is>
          <t>Marketplace</t>
        </is>
      </c>
      <c r="D340" t="inlineStr">
        <is>
          <t>Beauty</t>
        </is>
      </c>
      <c r="E340" t="n">
        <v>14144.5</v>
      </c>
      <c r="F340" t="n">
        <v>8493.370000000001</v>
      </c>
      <c r="G340" t="n">
        <v>15877</v>
      </c>
      <c r="H340" t="n">
        <v>23</v>
      </c>
      <c r="I340" t="n">
        <v>19</v>
      </c>
      <c r="J340" t="n">
        <v>1</v>
      </c>
      <c r="K340">
        <f>E340-F340</f>
        <v/>
      </c>
      <c r="L340" s="10">
        <f>IFERROR(K340/E340,0)</f>
        <v/>
      </c>
      <c r="M340">
        <f>YEAR(A340)</f>
        <v/>
      </c>
      <c r="N340">
        <f>"Q"&amp;ROUNDUP(MONTH(A340)/3,0)</f>
        <v/>
      </c>
      <c r="O340">
        <f>TEXT(A340,"mmm")</f>
        <v/>
      </c>
    </row>
    <row r="341">
      <c r="A341" s="13" t="n">
        <v>44986</v>
      </c>
      <c r="B341" t="inlineStr">
        <is>
          <t>East</t>
        </is>
      </c>
      <c r="C341" t="inlineStr">
        <is>
          <t>Marketplace</t>
        </is>
      </c>
      <c r="D341" t="inlineStr">
        <is>
          <t>Books</t>
        </is>
      </c>
      <c r="E341" t="n">
        <v>6545.7</v>
      </c>
      <c r="F341" t="n">
        <v>5104.71</v>
      </c>
      <c r="G341" t="n">
        <v>7443</v>
      </c>
      <c r="H341" t="n">
        <v>17</v>
      </c>
      <c r="I341" t="n">
        <v>10</v>
      </c>
      <c r="J341" t="n">
        <v>1</v>
      </c>
      <c r="K341">
        <f>E341-F341</f>
        <v/>
      </c>
      <c r="L341" s="10">
        <f>IFERROR(K341/E341,0)</f>
        <v/>
      </c>
      <c r="M341">
        <f>YEAR(A341)</f>
        <v/>
      </c>
      <c r="N341">
        <f>"Q"&amp;ROUNDUP(MONTH(A341)/3,0)</f>
        <v/>
      </c>
      <c r="O341">
        <f>TEXT(A341,"mmm")</f>
        <v/>
      </c>
    </row>
    <row r="342">
      <c r="A342" s="13" t="n">
        <v>44986</v>
      </c>
      <c r="B342" t="inlineStr">
        <is>
          <t>East</t>
        </is>
      </c>
      <c r="C342" t="inlineStr">
        <is>
          <t>Marketplace</t>
        </is>
      </c>
      <c r="D342" t="inlineStr">
        <is>
          <t>Electronics</t>
        </is>
      </c>
      <c r="E342" t="n">
        <v>281756.05</v>
      </c>
      <c r="F342" t="n">
        <v>256847.07</v>
      </c>
      <c r="G342" t="n">
        <v>313233</v>
      </c>
      <c r="H342" t="n">
        <v>27</v>
      </c>
      <c r="I342" t="n">
        <v>24</v>
      </c>
      <c r="J342" t="n">
        <v>6</v>
      </c>
      <c r="K342">
        <f>E342-F342</f>
        <v/>
      </c>
      <c r="L342" s="10">
        <f>IFERROR(K342/E342,0)</f>
        <v/>
      </c>
      <c r="M342">
        <f>YEAR(A342)</f>
        <v/>
      </c>
      <c r="N342">
        <f>"Q"&amp;ROUNDUP(MONTH(A342)/3,0)</f>
        <v/>
      </c>
      <c r="O342">
        <f>TEXT(A342,"mmm")</f>
        <v/>
      </c>
    </row>
    <row r="343">
      <c r="A343" s="13" t="n">
        <v>44986</v>
      </c>
      <c r="B343" t="inlineStr">
        <is>
          <t>East</t>
        </is>
      </c>
      <c r="C343" t="inlineStr">
        <is>
          <t>Marketplace</t>
        </is>
      </c>
      <c r="D343" t="inlineStr">
        <is>
          <t>Fashion</t>
        </is>
      </c>
      <c r="E343" t="n">
        <v>68612.35000000001</v>
      </c>
      <c r="F343" t="n">
        <v>37373.88</v>
      </c>
      <c r="G343" t="n">
        <v>77091</v>
      </c>
      <c r="H343" t="n">
        <v>49</v>
      </c>
      <c r="I343" t="n">
        <v>37</v>
      </c>
      <c r="J343" t="n">
        <v>7</v>
      </c>
      <c r="K343">
        <f>E343-F343</f>
        <v/>
      </c>
      <c r="L343" s="10">
        <f>IFERROR(K343/E343,0)</f>
        <v/>
      </c>
      <c r="M343">
        <f>YEAR(A343)</f>
        <v/>
      </c>
      <c r="N343">
        <f>"Q"&amp;ROUNDUP(MONTH(A343)/3,0)</f>
        <v/>
      </c>
      <c r="O343">
        <f>TEXT(A343,"mmm")</f>
        <v/>
      </c>
    </row>
    <row r="344">
      <c r="A344" s="13" t="n">
        <v>44986</v>
      </c>
      <c r="B344" t="inlineStr">
        <is>
          <t>East</t>
        </is>
      </c>
      <c r="C344" t="inlineStr">
        <is>
          <t>Marketplace</t>
        </is>
      </c>
      <c r="D344" t="inlineStr">
        <is>
          <t>Grocery</t>
        </is>
      </c>
      <c r="E344" t="n">
        <v>19323</v>
      </c>
      <c r="F344" t="n">
        <v>16283.61</v>
      </c>
      <c r="G344" t="n">
        <v>21313</v>
      </c>
      <c r="H344" t="n">
        <v>47</v>
      </c>
      <c r="I344" t="n">
        <v>19</v>
      </c>
      <c r="J344" t="n">
        <v>0</v>
      </c>
      <c r="K344">
        <f>E344-F344</f>
        <v/>
      </c>
      <c r="L344" s="10">
        <f>IFERROR(K344/E344,0)</f>
        <v/>
      </c>
      <c r="M344">
        <f>YEAR(A344)</f>
        <v/>
      </c>
      <c r="N344">
        <f>"Q"&amp;ROUNDUP(MONTH(A344)/3,0)</f>
        <v/>
      </c>
      <c r="O344">
        <f>TEXT(A344,"mmm")</f>
        <v/>
      </c>
    </row>
    <row r="345">
      <c r="A345" s="13" t="n">
        <v>44986</v>
      </c>
      <c r="B345" t="inlineStr">
        <is>
          <t>East</t>
        </is>
      </c>
      <c r="C345" t="inlineStr">
        <is>
          <t>Marketplace</t>
        </is>
      </c>
      <c r="D345" t="inlineStr">
        <is>
          <t>Home &amp; Kitchen</t>
        </is>
      </c>
      <c r="E345" t="n">
        <v>28097.65</v>
      </c>
      <c r="F345" t="n">
        <v>20065.35</v>
      </c>
      <c r="G345" t="n">
        <v>31269</v>
      </c>
      <c r="H345" t="n">
        <v>11</v>
      </c>
      <c r="I345" t="n">
        <v>9</v>
      </c>
      <c r="J345" t="n">
        <v>1</v>
      </c>
      <c r="K345">
        <f>E345-F345</f>
        <v/>
      </c>
      <c r="L345" s="10">
        <f>IFERROR(K345/E345,0)</f>
        <v/>
      </c>
      <c r="M345">
        <f>YEAR(A345)</f>
        <v/>
      </c>
      <c r="N345">
        <f>"Q"&amp;ROUNDUP(MONTH(A345)/3,0)</f>
        <v/>
      </c>
      <c r="O345">
        <f>TEXT(A345,"mmm")</f>
        <v/>
      </c>
    </row>
    <row r="346">
      <c r="A346" s="13" t="n">
        <v>44986</v>
      </c>
      <c r="B346" t="inlineStr">
        <is>
          <t>East</t>
        </is>
      </c>
      <c r="C346" t="inlineStr">
        <is>
          <t>Marketplace</t>
        </is>
      </c>
      <c r="D346" t="inlineStr">
        <is>
          <t>Sports</t>
        </is>
      </c>
      <c r="E346" t="n">
        <v>25064.2</v>
      </c>
      <c r="F346" t="n">
        <v>17015.15</v>
      </c>
      <c r="G346" t="n">
        <v>28154</v>
      </c>
      <c r="H346" t="n">
        <v>16</v>
      </c>
      <c r="I346" t="n">
        <v>15</v>
      </c>
      <c r="J346" t="n">
        <v>2</v>
      </c>
      <c r="K346">
        <f>E346-F346</f>
        <v/>
      </c>
      <c r="L346" s="10">
        <f>IFERROR(K346/E346,0)</f>
        <v/>
      </c>
      <c r="M346">
        <f>YEAR(A346)</f>
        <v/>
      </c>
      <c r="N346">
        <f>"Q"&amp;ROUNDUP(MONTH(A346)/3,0)</f>
        <v/>
      </c>
      <c r="O346">
        <f>TEXT(A346,"mmm")</f>
        <v/>
      </c>
    </row>
    <row r="347">
      <c r="A347" s="13" t="n">
        <v>44986</v>
      </c>
      <c r="B347" t="inlineStr">
        <is>
          <t>East</t>
        </is>
      </c>
      <c r="C347" t="inlineStr">
        <is>
          <t>Mobile App</t>
        </is>
      </c>
      <c r="D347" t="inlineStr">
        <is>
          <t>Beauty</t>
        </is>
      </c>
      <c r="E347" t="n">
        <v>7574.45</v>
      </c>
      <c r="F347" t="n">
        <v>4327.39</v>
      </c>
      <c r="G347" t="n">
        <v>8147</v>
      </c>
      <c r="H347" t="n">
        <v>13</v>
      </c>
      <c r="I347" t="n">
        <v>11</v>
      </c>
      <c r="J347" t="n">
        <v>0</v>
      </c>
      <c r="K347">
        <f>E347-F347</f>
        <v/>
      </c>
      <c r="L347" s="10">
        <f>IFERROR(K347/E347,0)</f>
        <v/>
      </c>
      <c r="M347">
        <f>YEAR(A347)</f>
        <v/>
      </c>
      <c r="N347">
        <f>"Q"&amp;ROUNDUP(MONTH(A347)/3,0)</f>
        <v/>
      </c>
      <c r="O347">
        <f>TEXT(A347,"mmm")</f>
        <v/>
      </c>
    </row>
    <row r="348">
      <c r="A348" s="13" t="n">
        <v>44986</v>
      </c>
      <c r="B348" t="inlineStr">
        <is>
          <t>East</t>
        </is>
      </c>
      <c r="C348" t="inlineStr">
        <is>
          <t>Mobile App</t>
        </is>
      </c>
      <c r="D348" t="inlineStr">
        <is>
          <t>Books</t>
        </is>
      </c>
      <c r="E348" t="n">
        <v>4337.35</v>
      </c>
      <c r="F348" t="n">
        <v>3169.19</v>
      </c>
      <c r="G348" t="n">
        <v>4678</v>
      </c>
      <c r="H348" t="n">
        <v>12</v>
      </c>
      <c r="I348" t="n">
        <v>10</v>
      </c>
      <c r="J348" t="n">
        <v>0</v>
      </c>
      <c r="K348">
        <f>E348-F348</f>
        <v/>
      </c>
      <c r="L348" s="10">
        <f>IFERROR(K348/E348,0)</f>
        <v/>
      </c>
      <c r="M348">
        <f>YEAR(A348)</f>
        <v/>
      </c>
      <c r="N348">
        <f>"Q"&amp;ROUNDUP(MONTH(A348)/3,0)</f>
        <v/>
      </c>
      <c r="O348">
        <f>TEXT(A348,"mmm")</f>
        <v/>
      </c>
    </row>
    <row r="349">
      <c r="A349" s="13" t="n">
        <v>44986</v>
      </c>
      <c r="B349" t="inlineStr">
        <is>
          <t>East</t>
        </is>
      </c>
      <c r="C349" t="inlineStr">
        <is>
          <t>Mobile App</t>
        </is>
      </c>
      <c r="D349" t="inlineStr">
        <is>
          <t>Electronics</t>
        </is>
      </c>
      <c r="E349" t="n">
        <v>216078.45</v>
      </c>
      <c r="F349" t="n">
        <v>200042.49</v>
      </c>
      <c r="G349" t="n">
        <v>239890</v>
      </c>
      <c r="H349" t="n">
        <v>20</v>
      </c>
      <c r="I349" t="n">
        <v>17</v>
      </c>
      <c r="J349" t="n">
        <v>3</v>
      </c>
      <c r="K349">
        <f>E349-F349</f>
        <v/>
      </c>
      <c r="L349" s="10">
        <f>IFERROR(K349/E349,0)</f>
        <v/>
      </c>
      <c r="M349">
        <f>YEAR(A349)</f>
        <v/>
      </c>
      <c r="N349">
        <f>"Q"&amp;ROUNDUP(MONTH(A349)/3,0)</f>
        <v/>
      </c>
      <c r="O349">
        <f>TEXT(A349,"mmm")</f>
        <v/>
      </c>
    </row>
    <row r="350">
      <c r="A350" s="13" t="n">
        <v>44986</v>
      </c>
      <c r="B350" t="inlineStr">
        <is>
          <t>East</t>
        </is>
      </c>
      <c r="C350" t="inlineStr">
        <is>
          <t>Mobile App</t>
        </is>
      </c>
      <c r="D350" t="inlineStr">
        <is>
          <t>Fashion</t>
        </is>
      </c>
      <c r="E350" t="n">
        <v>36974.9</v>
      </c>
      <c r="F350" t="n">
        <v>19355.52</v>
      </c>
      <c r="G350" t="n">
        <v>39332</v>
      </c>
      <c r="H350" t="n">
        <v>28</v>
      </c>
      <c r="I350" t="n">
        <v>26</v>
      </c>
      <c r="J350" t="n">
        <v>1</v>
      </c>
      <c r="K350">
        <f>E350-F350</f>
        <v/>
      </c>
      <c r="L350" s="10">
        <f>IFERROR(K350/E350,0)</f>
        <v/>
      </c>
      <c r="M350">
        <f>YEAR(A350)</f>
        <v/>
      </c>
      <c r="N350">
        <f>"Q"&amp;ROUNDUP(MONTH(A350)/3,0)</f>
        <v/>
      </c>
      <c r="O350">
        <f>TEXT(A350,"mmm")</f>
        <v/>
      </c>
    </row>
    <row r="351">
      <c r="A351" s="13" t="n">
        <v>44986</v>
      </c>
      <c r="B351" t="inlineStr">
        <is>
          <t>East</t>
        </is>
      </c>
      <c r="C351" t="inlineStr">
        <is>
          <t>Mobile App</t>
        </is>
      </c>
      <c r="D351" t="inlineStr">
        <is>
          <t>Grocery</t>
        </is>
      </c>
      <c r="E351" t="n">
        <v>9515.15</v>
      </c>
      <c r="F351" t="n">
        <v>7825.3</v>
      </c>
      <c r="G351" t="n">
        <v>10148</v>
      </c>
      <c r="H351" t="n">
        <v>32</v>
      </c>
      <c r="I351" t="n">
        <v>10</v>
      </c>
      <c r="J351" t="n">
        <v>0</v>
      </c>
      <c r="K351">
        <f>E351-F351</f>
        <v/>
      </c>
      <c r="L351" s="10">
        <f>IFERROR(K351/E351,0)</f>
        <v/>
      </c>
      <c r="M351">
        <f>YEAR(A351)</f>
        <v/>
      </c>
      <c r="N351">
        <f>"Q"&amp;ROUNDUP(MONTH(A351)/3,0)</f>
        <v/>
      </c>
      <c r="O351">
        <f>TEXT(A351,"mmm")</f>
        <v/>
      </c>
    </row>
    <row r="352">
      <c r="A352" s="13" t="n">
        <v>44986</v>
      </c>
      <c r="B352" t="inlineStr">
        <is>
          <t>East</t>
        </is>
      </c>
      <c r="C352" t="inlineStr">
        <is>
          <t>Mobile App</t>
        </is>
      </c>
      <c r="D352" t="inlineStr">
        <is>
          <t>Home &amp; Kitchen</t>
        </is>
      </c>
      <c r="E352" t="n">
        <v>37070.25</v>
      </c>
      <c r="F352" t="n">
        <v>25942.86</v>
      </c>
      <c r="G352" t="n">
        <v>40692</v>
      </c>
      <c r="H352" t="n">
        <v>18</v>
      </c>
      <c r="I352" t="n">
        <v>16</v>
      </c>
      <c r="J352" t="n">
        <v>2</v>
      </c>
      <c r="K352">
        <f>E352-F352</f>
        <v/>
      </c>
      <c r="L352" s="10">
        <f>IFERROR(K352/E352,0)</f>
        <v/>
      </c>
      <c r="M352">
        <f>YEAR(A352)</f>
        <v/>
      </c>
      <c r="N352">
        <f>"Q"&amp;ROUNDUP(MONTH(A352)/3,0)</f>
        <v/>
      </c>
      <c r="O352">
        <f>TEXT(A352,"mmm")</f>
        <v/>
      </c>
    </row>
    <row r="353">
      <c r="A353" s="13" t="n">
        <v>44986</v>
      </c>
      <c r="B353" t="inlineStr">
        <is>
          <t>East</t>
        </is>
      </c>
      <c r="C353" t="inlineStr">
        <is>
          <t>Mobile App</t>
        </is>
      </c>
      <c r="D353" t="inlineStr">
        <is>
          <t>Sports</t>
        </is>
      </c>
      <c r="E353" t="n">
        <v>25116.8</v>
      </c>
      <c r="F353" t="n">
        <v>16140.41</v>
      </c>
      <c r="G353" t="n">
        <v>26910</v>
      </c>
      <c r="H353" t="n">
        <v>20</v>
      </c>
      <c r="I353" t="n">
        <v>17</v>
      </c>
      <c r="J353" t="n">
        <v>3</v>
      </c>
      <c r="K353">
        <f>E353-F353</f>
        <v/>
      </c>
      <c r="L353" s="10">
        <f>IFERROR(K353/E353,0)</f>
        <v/>
      </c>
      <c r="M353">
        <f>YEAR(A353)</f>
        <v/>
      </c>
      <c r="N353">
        <f>"Q"&amp;ROUNDUP(MONTH(A353)/3,0)</f>
        <v/>
      </c>
      <c r="O353">
        <f>TEXT(A353,"mmm")</f>
        <v/>
      </c>
    </row>
    <row r="354">
      <c r="A354" s="13" t="n">
        <v>44986</v>
      </c>
      <c r="B354" t="inlineStr">
        <is>
          <t>East</t>
        </is>
      </c>
      <c r="C354" t="inlineStr">
        <is>
          <t>Retail Store</t>
        </is>
      </c>
      <c r="D354" t="inlineStr">
        <is>
          <t>Beauty</t>
        </is>
      </c>
      <c r="E354" t="n">
        <v>2409.75</v>
      </c>
      <c r="F354" t="n">
        <v>1249.23</v>
      </c>
      <c r="G354" t="n">
        <v>2505</v>
      </c>
      <c r="H354" t="n">
        <v>5</v>
      </c>
      <c r="I354" t="n">
        <v>5</v>
      </c>
      <c r="J354" t="n">
        <v>1</v>
      </c>
      <c r="K354">
        <f>E354-F354</f>
        <v/>
      </c>
      <c r="L354" s="10">
        <f>IFERROR(K354/E354,0)</f>
        <v/>
      </c>
      <c r="M354">
        <f>YEAR(A354)</f>
        <v/>
      </c>
      <c r="N354">
        <f>"Q"&amp;ROUNDUP(MONTH(A354)/3,0)</f>
        <v/>
      </c>
      <c r="O354">
        <f>TEXT(A354,"mmm")</f>
        <v/>
      </c>
    </row>
    <row r="355">
      <c r="A355" s="13" t="n">
        <v>44986</v>
      </c>
      <c r="B355" t="inlineStr">
        <is>
          <t>East</t>
        </is>
      </c>
      <c r="C355" t="inlineStr">
        <is>
          <t>Retail Store</t>
        </is>
      </c>
      <c r="D355" t="inlineStr">
        <is>
          <t>Books</t>
        </is>
      </c>
      <c r="E355" t="n">
        <v>1429.55</v>
      </c>
      <c r="F355" t="n">
        <v>1015.39</v>
      </c>
      <c r="G355" t="n">
        <v>1447</v>
      </c>
      <c r="H355" t="n">
        <v>3</v>
      </c>
      <c r="I355" t="n">
        <v>3</v>
      </c>
      <c r="J355" t="n">
        <v>0</v>
      </c>
      <c r="K355">
        <f>E355-F355</f>
        <v/>
      </c>
      <c r="L355" s="10">
        <f>IFERROR(K355/E355,0)</f>
        <v/>
      </c>
      <c r="M355">
        <f>YEAR(A355)</f>
        <v/>
      </c>
      <c r="N355">
        <f>"Q"&amp;ROUNDUP(MONTH(A355)/3,0)</f>
        <v/>
      </c>
      <c r="O355">
        <f>TEXT(A355,"mmm")</f>
        <v/>
      </c>
    </row>
    <row r="356">
      <c r="A356" s="13" t="n">
        <v>44986</v>
      </c>
      <c r="B356" t="inlineStr">
        <is>
          <t>East</t>
        </is>
      </c>
      <c r="C356" t="inlineStr">
        <is>
          <t>Retail Store</t>
        </is>
      </c>
      <c r="D356" t="inlineStr">
        <is>
          <t>Electronics</t>
        </is>
      </c>
      <c r="E356" t="n">
        <v>134876.65</v>
      </c>
      <c r="F356" t="n">
        <v>114330.33</v>
      </c>
      <c r="G356" t="n">
        <v>136399</v>
      </c>
      <c r="H356" t="n">
        <v>11</v>
      </c>
      <c r="I356" t="n">
        <v>10</v>
      </c>
      <c r="J356" t="n">
        <v>0</v>
      </c>
      <c r="K356">
        <f>E356-F356</f>
        <v/>
      </c>
      <c r="L356" s="10">
        <f>IFERROR(K356/E356,0)</f>
        <v/>
      </c>
      <c r="M356">
        <f>YEAR(A356)</f>
        <v/>
      </c>
      <c r="N356">
        <f>"Q"&amp;ROUNDUP(MONTH(A356)/3,0)</f>
        <v/>
      </c>
      <c r="O356">
        <f>TEXT(A356,"mmm")</f>
        <v/>
      </c>
    </row>
    <row r="357">
      <c r="A357" s="13" t="n">
        <v>44986</v>
      </c>
      <c r="B357" t="inlineStr">
        <is>
          <t>East</t>
        </is>
      </c>
      <c r="C357" t="inlineStr">
        <is>
          <t>Retail Store</t>
        </is>
      </c>
      <c r="D357" t="inlineStr">
        <is>
          <t>Fashion</t>
        </is>
      </c>
      <c r="E357" t="n">
        <v>17748.3</v>
      </c>
      <c r="F357" t="n">
        <v>9462.15</v>
      </c>
      <c r="G357" t="n">
        <v>18442</v>
      </c>
      <c r="H357" t="n">
        <v>18</v>
      </c>
      <c r="I357" t="n">
        <v>14</v>
      </c>
      <c r="J357" t="n">
        <v>2</v>
      </c>
      <c r="K357">
        <f>E357-F357</f>
        <v/>
      </c>
      <c r="L357" s="10">
        <f>IFERROR(K357/E357,0)</f>
        <v/>
      </c>
      <c r="M357">
        <f>YEAR(A357)</f>
        <v/>
      </c>
      <c r="N357">
        <f>"Q"&amp;ROUNDUP(MONTH(A357)/3,0)</f>
        <v/>
      </c>
      <c r="O357">
        <f>TEXT(A357,"mmm")</f>
        <v/>
      </c>
    </row>
    <row r="358">
      <c r="A358" s="13" t="n">
        <v>44986</v>
      </c>
      <c r="B358" t="inlineStr">
        <is>
          <t>East</t>
        </is>
      </c>
      <c r="C358" t="inlineStr">
        <is>
          <t>Retail Store</t>
        </is>
      </c>
      <c r="D358" t="inlineStr">
        <is>
          <t>Grocery</t>
        </is>
      </c>
      <c r="E358" t="n">
        <v>3616.2</v>
      </c>
      <c r="F358" t="n">
        <v>2896.34</v>
      </c>
      <c r="G358" t="n">
        <v>3690</v>
      </c>
      <c r="H358" t="n">
        <v>10</v>
      </c>
      <c r="I358" t="n">
        <v>3</v>
      </c>
      <c r="J358" t="n">
        <v>0</v>
      </c>
      <c r="K358">
        <f>E358-F358</f>
        <v/>
      </c>
      <c r="L358" s="10">
        <f>IFERROR(K358/E358,0)</f>
        <v/>
      </c>
      <c r="M358">
        <f>YEAR(A358)</f>
        <v/>
      </c>
      <c r="N358">
        <f>"Q"&amp;ROUNDUP(MONTH(A358)/3,0)</f>
        <v/>
      </c>
      <c r="O358">
        <f>TEXT(A358,"mmm")</f>
        <v/>
      </c>
    </row>
    <row r="359">
      <c r="A359" s="13" t="n">
        <v>44986</v>
      </c>
      <c r="B359" t="inlineStr">
        <is>
          <t>East</t>
        </is>
      </c>
      <c r="C359" t="inlineStr">
        <is>
          <t>Retail Store</t>
        </is>
      </c>
      <c r="D359" t="inlineStr">
        <is>
          <t>Home &amp; Kitchen</t>
        </is>
      </c>
      <c r="E359" t="n">
        <v>18897</v>
      </c>
      <c r="F359" t="n">
        <v>12583.3</v>
      </c>
      <c r="G359" t="n">
        <v>20081</v>
      </c>
      <c r="H359" t="n">
        <v>9</v>
      </c>
      <c r="I359" t="n">
        <v>9</v>
      </c>
      <c r="J359" t="n">
        <v>0</v>
      </c>
      <c r="K359">
        <f>E359-F359</f>
        <v/>
      </c>
      <c r="L359" s="10">
        <f>IFERROR(K359/E359,0)</f>
        <v/>
      </c>
      <c r="M359">
        <f>YEAR(A359)</f>
        <v/>
      </c>
      <c r="N359">
        <f>"Q"&amp;ROUNDUP(MONTH(A359)/3,0)</f>
        <v/>
      </c>
      <c r="O359">
        <f>TEXT(A359,"mmm")</f>
        <v/>
      </c>
    </row>
    <row r="360">
      <c r="A360" s="13" t="n">
        <v>44986</v>
      </c>
      <c r="B360" t="inlineStr">
        <is>
          <t>East</t>
        </is>
      </c>
      <c r="C360" t="inlineStr">
        <is>
          <t>Retail Store</t>
        </is>
      </c>
      <c r="D360" t="inlineStr">
        <is>
          <t>Sports</t>
        </is>
      </c>
      <c r="E360" t="n">
        <v>32311.3</v>
      </c>
      <c r="F360" t="n">
        <v>19657.85</v>
      </c>
      <c r="G360" t="n">
        <v>32785</v>
      </c>
      <c r="H360" t="n">
        <v>15</v>
      </c>
      <c r="I360" t="n">
        <v>11</v>
      </c>
      <c r="J360" t="n">
        <v>1</v>
      </c>
      <c r="K360">
        <f>E360-F360</f>
        <v/>
      </c>
      <c r="L360" s="10">
        <f>IFERROR(K360/E360,0)</f>
        <v/>
      </c>
      <c r="M360">
        <f>YEAR(A360)</f>
        <v/>
      </c>
      <c r="N360">
        <f>"Q"&amp;ROUNDUP(MONTH(A360)/3,0)</f>
        <v/>
      </c>
      <c r="O360">
        <f>TEXT(A360,"mmm")</f>
        <v/>
      </c>
    </row>
    <row r="361">
      <c r="A361" s="13" t="n">
        <v>44986</v>
      </c>
      <c r="B361" t="inlineStr">
        <is>
          <t>East</t>
        </is>
      </c>
      <c r="C361" t="inlineStr">
        <is>
          <t>Unknown</t>
        </is>
      </c>
      <c r="D361" t="inlineStr">
        <is>
          <t>Beauty</t>
        </is>
      </c>
      <c r="E361" t="n">
        <v>2910.4</v>
      </c>
      <c r="F361" t="n">
        <v>1710.42</v>
      </c>
      <c r="G361" t="n">
        <v>3638</v>
      </c>
      <c r="H361" t="n">
        <v>2</v>
      </c>
      <c r="I361" t="n">
        <v>1</v>
      </c>
      <c r="J361" t="n">
        <v>0</v>
      </c>
      <c r="K361">
        <f>E361-F361</f>
        <v/>
      </c>
      <c r="L361" s="10">
        <f>IFERROR(K361/E361,0)</f>
        <v/>
      </c>
      <c r="M361">
        <f>YEAR(A361)</f>
        <v/>
      </c>
      <c r="N361">
        <f>"Q"&amp;ROUNDUP(MONTH(A361)/3,0)</f>
        <v/>
      </c>
      <c r="O361">
        <f>TEXT(A361,"mmm")</f>
        <v/>
      </c>
    </row>
    <row r="362">
      <c r="A362" s="13" t="n">
        <v>44986</v>
      </c>
      <c r="B362" t="inlineStr">
        <is>
          <t>East</t>
        </is>
      </c>
      <c r="C362" t="inlineStr">
        <is>
          <t>Unknown</t>
        </is>
      </c>
      <c r="D362" t="inlineStr">
        <is>
          <t>Electronics</t>
        </is>
      </c>
      <c r="E362" t="n">
        <v>8026.55</v>
      </c>
      <c r="F362" t="n">
        <v>6966.42</v>
      </c>
      <c r="G362" t="n">
        <v>8449</v>
      </c>
      <c r="H362" t="n">
        <v>1</v>
      </c>
      <c r="I362" t="n">
        <v>1</v>
      </c>
      <c r="J362" t="n">
        <v>0</v>
      </c>
      <c r="K362">
        <f>E362-F362</f>
        <v/>
      </c>
      <c r="L362" s="10">
        <f>IFERROR(K362/E362,0)</f>
        <v/>
      </c>
      <c r="M362">
        <f>YEAR(A362)</f>
        <v/>
      </c>
      <c r="N362">
        <f>"Q"&amp;ROUNDUP(MONTH(A362)/3,0)</f>
        <v/>
      </c>
      <c r="O362">
        <f>TEXT(A362,"mmm")</f>
        <v/>
      </c>
    </row>
    <row r="363">
      <c r="A363" s="13" t="n">
        <v>44986</v>
      </c>
      <c r="B363" t="inlineStr">
        <is>
          <t>East</t>
        </is>
      </c>
      <c r="C363" t="inlineStr">
        <is>
          <t>Unknown</t>
        </is>
      </c>
      <c r="D363" t="inlineStr">
        <is>
          <t>Fashion</t>
        </is>
      </c>
      <c r="E363" t="n">
        <v>1862.05</v>
      </c>
      <c r="F363" t="n">
        <v>1015.19</v>
      </c>
      <c r="G363" t="n">
        <v>1908</v>
      </c>
      <c r="H363" t="n">
        <v>2</v>
      </c>
      <c r="I363" t="n">
        <v>2</v>
      </c>
      <c r="J363" t="n">
        <v>0</v>
      </c>
      <c r="K363">
        <f>E363-F363</f>
        <v/>
      </c>
      <c r="L363" s="10">
        <f>IFERROR(K363/E363,0)</f>
        <v/>
      </c>
      <c r="M363">
        <f>YEAR(A363)</f>
        <v/>
      </c>
      <c r="N363">
        <f>"Q"&amp;ROUNDUP(MONTH(A363)/3,0)</f>
        <v/>
      </c>
      <c r="O363">
        <f>TEXT(A363,"mmm")</f>
        <v/>
      </c>
    </row>
    <row r="364">
      <c r="A364" s="13" t="n">
        <v>44986</v>
      </c>
      <c r="B364" t="inlineStr">
        <is>
          <t>East</t>
        </is>
      </c>
      <c r="C364" t="inlineStr">
        <is>
          <t>Unknown</t>
        </is>
      </c>
      <c r="D364" t="inlineStr">
        <is>
          <t>Grocery</t>
        </is>
      </c>
      <c r="E364" t="n">
        <v>880.65</v>
      </c>
      <c r="F364" t="n">
        <v>759.39</v>
      </c>
      <c r="G364" t="n">
        <v>927</v>
      </c>
      <c r="H364" t="n">
        <v>3</v>
      </c>
      <c r="I364" t="n">
        <v>1</v>
      </c>
      <c r="J364" t="n">
        <v>0</v>
      </c>
      <c r="K364">
        <f>E364-F364</f>
        <v/>
      </c>
      <c r="L364" s="10">
        <f>IFERROR(K364/E364,0)</f>
        <v/>
      </c>
      <c r="M364">
        <f>YEAR(A364)</f>
        <v/>
      </c>
      <c r="N364">
        <f>"Q"&amp;ROUNDUP(MONTH(A364)/3,0)</f>
        <v/>
      </c>
      <c r="O364">
        <f>TEXT(A364,"mmm")</f>
        <v/>
      </c>
    </row>
    <row r="365">
      <c r="A365" s="13" t="n">
        <v>44986</v>
      </c>
      <c r="B365" t="inlineStr">
        <is>
          <t>East</t>
        </is>
      </c>
      <c r="C365" t="inlineStr">
        <is>
          <t>Website</t>
        </is>
      </c>
      <c r="D365" t="inlineStr">
        <is>
          <t>Beauty</t>
        </is>
      </c>
      <c r="E365" t="n">
        <v>7922.8</v>
      </c>
      <c r="F365" t="n">
        <v>4388.35</v>
      </c>
      <c r="G365" t="n">
        <v>8356</v>
      </c>
      <c r="H365" t="n">
        <v>14</v>
      </c>
      <c r="I365" t="n">
        <v>12</v>
      </c>
      <c r="J365" t="n">
        <v>1</v>
      </c>
      <c r="K365">
        <f>E365-F365</f>
        <v/>
      </c>
      <c r="L365" s="10">
        <f>IFERROR(K365/E365,0)</f>
        <v/>
      </c>
      <c r="M365">
        <f>YEAR(A365)</f>
        <v/>
      </c>
      <c r="N365">
        <f>"Q"&amp;ROUNDUP(MONTH(A365)/3,0)</f>
        <v/>
      </c>
      <c r="O365">
        <f>TEXT(A365,"mmm")</f>
        <v/>
      </c>
    </row>
    <row r="366">
      <c r="A366" s="13" t="n">
        <v>44986</v>
      </c>
      <c r="B366" t="inlineStr">
        <is>
          <t>East</t>
        </is>
      </c>
      <c r="C366" t="inlineStr">
        <is>
          <t>Website</t>
        </is>
      </c>
      <c r="D366" t="inlineStr">
        <is>
          <t>Books</t>
        </is>
      </c>
      <c r="E366" t="n">
        <v>13069.25</v>
      </c>
      <c r="F366" t="n">
        <v>9616.57</v>
      </c>
      <c r="G366" t="n">
        <v>14090</v>
      </c>
      <c r="H366" t="n">
        <v>30</v>
      </c>
      <c r="I366" t="n">
        <v>22</v>
      </c>
      <c r="J366" t="n">
        <v>1</v>
      </c>
      <c r="K366">
        <f>E366-F366</f>
        <v/>
      </c>
      <c r="L366" s="10">
        <f>IFERROR(K366/E366,0)</f>
        <v/>
      </c>
      <c r="M366">
        <f>YEAR(A366)</f>
        <v/>
      </c>
      <c r="N366">
        <f>"Q"&amp;ROUNDUP(MONTH(A366)/3,0)</f>
        <v/>
      </c>
      <c r="O366">
        <f>TEXT(A366,"mmm")</f>
        <v/>
      </c>
    </row>
    <row r="367">
      <c r="A367" s="13" t="n">
        <v>44986</v>
      </c>
      <c r="B367" t="inlineStr">
        <is>
          <t>East</t>
        </is>
      </c>
      <c r="C367" t="inlineStr">
        <is>
          <t>Website</t>
        </is>
      </c>
      <c r="D367" t="inlineStr">
        <is>
          <t>Electronics</t>
        </is>
      </c>
      <c r="E367" t="n">
        <v>227241.2</v>
      </c>
      <c r="F367" t="n">
        <v>197625.69</v>
      </c>
      <c r="G367" t="n">
        <v>236593</v>
      </c>
      <c r="H367" t="n">
        <v>17</v>
      </c>
      <c r="I367" t="n">
        <v>15</v>
      </c>
      <c r="J367" t="n">
        <v>0</v>
      </c>
      <c r="K367">
        <f>E367-F367</f>
        <v/>
      </c>
      <c r="L367" s="10">
        <f>IFERROR(K367/E367,0)</f>
        <v/>
      </c>
      <c r="M367">
        <f>YEAR(A367)</f>
        <v/>
      </c>
      <c r="N367">
        <f>"Q"&amp;ROUNDUP(MONTH(A367)/3,0)</f>
        <v/>
      </c>
      <c r="O367">
        <f>TEXT(A367,"mmm")</f>
        <v/>
      </c>
    </row>
    <row r="368">
      <c r="A368" s="13" t="n">
        <v>44986</v>
      </c>
      <c r="B368" t="inlineStr">
        <is>
          <t>East</t>
        </is>
      </c>
      <c r="C368" t="inlineStr">
        <is>
          <t>Website</t>
        </is>
      </c>
      <c r="D368" t="inlineStr">
        <is>
          <t>Fashion</t>
        </is>
      </c>
      <c r="E368" t="n">
        <v>36472.5</v>
      </c>
      <c r="F368" t="n">
        <v>20588.18</v>
      </c>
      <c r="G368" t="n">
        <v>39178</v>
      </c>
      <c r="H368" t="n">
        <v>32</v>
      </c>
      <c r="I368" t="n">
        <v>27</v>
      </c>
      <c r="J368" t="n">
        <v>2</v>
      </c>
      <c r="K368">
        <f>E368-F368</f>
        <v/>
      </c>
      <c r="L368" s="10">
        <f>IFERROR(K368/E368,0)</f>
        <v/>
      </c>
      <c r="M368">
        <f>YEAR(A368)</f>
        <v/>
      </c>
      <c r="N368">
        <f>"Q"&amp;ROUNDUP(MONTH(A368)/3,0)</f>
        <v/>
      </c>
      <c r="O368">
        <f>TEXT(A368,"mmm")</f>
        <v/>
      </c>
    </row>
    <row r="369">
      <c r="A369" s="13" t="n">
        <v>44986</v>
      </c>
      <c r="B369" t="inlineStr">
        <is>
          <t>East</t>
        </is>
      </c>
      <c r="C369" t="inlineStr">
        <is>
          <t>Website</t>
        </is>
      </c>
      <c r="D369" t="inlineStr">
        <is>
          <t>Grocery</t>
        </is>
      </c>
      <c r="E369" t="n">
        <v>17069.2</v>
      </c>
      <c r="F369" t="n">
        <v>14286.45</v>
      </c>
      <c r="G369" t="n">
        <v>18398</v>
      </c>
      <c r="H369" t="n">
        <v>52</v>
      </c>
      <c r="I369" t="n">
        <v>18</v>
      </c>
      <c r="J369" t="n">
        <v>0</v>
      </c>
      <c r="K369">
        <f>E369-F369</f>
        <v/>
      </c>
      <c r="L369" s="10">
        <f>IFERROR(K369/E369,0)</f>
        <v/>
      </c>
      <c r="M369">
        <f>YEAR(A369)</f>
        <v/>
      </c>
      <c r="N369">
        <f>"Q"&amp;ROUNDUP(MONTH(A369)/3,0)</f>
        <v/>
      </c>
      <c r="O369">
        <f>TEXT(A369,"mmm")</f>
        <v/>
      </c>
    </row>
    <row r="370">
      <c r="A370" s="13" t="n">
        <v>44986</v>
      </c>
      <c r="B370" t="inlineStr">
        <is>
          <t>East</t>
        </is>
      </c>
      <c r="C370" t="inlineStr">
        <is>
          <t>Website</t>
        </is>
      </c>
      <c r="D370" t="inlineStr">
        <is>
          <t>Home &amp; Kitchen</t>
        </is>
      </c>
      <c r="E370" t="n">
        <v>42723.95</v>
      </c>
      <c r="F370" t="n">
        <v>30937.37</v>
      </c>
      <c r="G370" t="n">
        <v>46282</v>
      </c>
      <c r="H370" t="n">
        <v>18</v>
      </c>
      <c r="I370" t="n">
        <v>14</v>
      </c>
      <c r="J370" t="n">
        <v>1</v>
      </c>
      <c r="K370">
        <f>E370-F370</f>
        <v/>
      </c>
      <c r="L370" s="10">
        <f>IFERROR(K370/E370,0)</f>
        <v/>
      </c>
      <c r="M370">
        <f>YEAR(A370)</f>
        <v/>
      </c>
      <c r="N370">
        <f>"Q"&amp;ROUNDUP(MONTH(A370)/3,0)</f>
        <v/>
      </c>
      <c r="O370">
        <f>TEXT(A370,"mmm")</f>
        <v/>
      </c>
    </row>
    <row r="371">
      <c r="A371" s="13" t="n">
        <v>44986</v>
      </c>
      <c r="B371" t="inlineStr">
        <is>
          <t>East</t>
        </is>
      </c>
      <c r="C371" t="inlineStr">
        <is>
          <t>Website</t>
        </is>
      </c>
      <c r="D371" t="inlineStr">
        <is>
          <t>Sports</t>
        </is>
      </c>
      <c r="E371" t="n">
        <v>28863.35</v>
      </c>
      <c r="F371" t="n">
        <v>19206</v>
      </c>
      <c r="G371" t="n">
        <v>30827</v>
      </c>
      <c r="H371" t="n">
        <v>23</v>
      </c>
      <c r="I371" t="n">
        <v>14</v>
      </c>
      <c r="J371" t="n">
        <v>0</v>
      </c>
      <c r="K371">
        <f>E371-F371</f>
        <v/>
      </c>
      <c r="L371" s="10">
        <f>IFERROR(K371/E371,0)</f>
        <v/>
      </c>
      <c r="M371">
        <f>YEAR(A371)</f>
        <v/>
      </c>
      <c r="N371">
        <f>"Q"&amp;ROUNDUP(MONTH(A371)/3,0)</f>
        <v/>
      </c>
      <c r="O371">
        <f>TEXT(A371,"mmm")</f>
        <v/>
      </c>
    </row>
    <row r="372">
      <c r="A372" s="13" t="n">
        <v>44986</v>
      </c>
      <c r="B372" t="inlineStr">
        <is>
          <t>North</t>
        </is>
      </c>
      <c r="C372" t="inlineStr">
        <is>
          <t>Marketplace</t>
        </is>
      </c>
      <c r="D372" t="inlineStr">
        <is>
          <t>Beauty</t>
        </is>
      </c>
      <c r="E372" t="n">
        <v>9134</v>
      </c>
      <c r="F372" t="n">
        <v>5449.54</v>
      </c>
      <c r="G372" t="n">
        <v>10235</v>
      </c>
      <c r="H372" t="n">
        <v>15</v>
      </c>
      <c r="I372" t="n">
        <v>12</v>
      </c>
      <c r="J372" t="n">
        <v>0</v>
      </c>
      <c r="K372">
        <f>E372-F372</f>
        <v/>
      </c>
      <c r="L372" s="10">
        <f>IFERROR(K372/E372,0)</f>
        <v/>
      </c>
      <c r="M372">
        <f>YEAR(A372)</f>
        <v/>
      </c>
      <c r="N372">
        <f>"Q"&amp;ROUNDUP(MONTH(A372)/3,0)</f>
        <v/>
      </c>
      <c r="O372">
        <f>TEXT(A372,"mmm")</f>
        <v/>
      </c>
    </row>
    <row r="373">
      <c r="A373" s="13" t="n">
        <v>44986</v>
      </c>
      <c r="B373" t="inlineStr">
        <is>
          <t>North</t>
        </is>
      </c>
      <c r="C373" t="inlineStr">
        <is>
          <t>Marketplace</t>
        </is>
      </c>
      <c r="D373" t="inlineStr">
        <is>
          <t>Books</t>
        </is>
      </c>
      <c r="E373" t="n">
        <v>5244.5</v>
      </c>
      <c r="F373" t="n">
        <v>4151.35</v>
      </c>
      <c r="G373" t="n">
        <v>5998</v>
      </c>
      <c r="H373" t="n">
        <v>12</v>
      </c>
      <c r="I373" t="n">
        <v>9</v>
      </c>
      <c r="J373" t="n">
        <v>0</v>
      </c>
      <c r="K373">
        <f>E373-F373</f>
        <v/>
      </c>
      <c r="L373" s="10">
        <f>IFERROR(K373/E373,0)</f>
        <v/>
      </c>
      <c r="M373">
        <f>YEAR(A373)</f>
        <v/>
      </c>
      <c r="N373">
        <f>"Q"&amp;ROUNDUP(MONTH(A373)/3,0)</f>
        <v/>
      </c>
      <c r="O373">
        <f>TEXT(A373,"mmm")</f>
        <v/>
      </c>
    </row>
    <row r="374">
      <c r="A374" s="13" t="n">
        <v>44986</v>
      </c>
      <c r="B374" t="inlineStr">
        <is>
          <t>North</t>
        </is>
      </c>
      <c r="C374" t="inlineStr">
        <is>
          <t>Marketplace</t>
        </is>
      </c>
      <c r="D374" t="inlineStr">
        <is>
          <t>Electronics</t>
        </is>
      </c>
      <c r="E374" t="n">
        <v>289019.75</v>
      </c>
      <c r="F374" t="n">
        <v>260849.65</v>
      </c>
      <c r="G374" t="n">
        <v>316572</v>
      </c>
      <c r="H374" t="n">
        <v>28</v>
      </c>
      <c r="I374" t="n">
        <v>21</v>
      </c>
      <c r="J374" t="n">
        <v>1</v>
      </c>
      <c r="K374">
        <f>E374-F374</f>
        <v/>
      </c>
      <c r="L374" s="10">
        <f>IFERROR(K374/E374,0)</f>
        <v/>
      </c>
      <c r="M374">
        <f>YEAR(A374)</f>
        <v/>
      </c>
      <c r="N374">
        <f>"Q"&amp;ROUNDUP(MONTH(A374)/3,0)</f>
        <v/>
      </c>
      <c r="O374">
        <f>TEXT(A374,"mmm")</f>
        <v/>
      </c>
    </row>
    <row r="375">
      <c r="A375" s="13" t="n">
        <v>44986</v>
      </c>
      <c r="B375" t="inlineStr">
        <is>
          <t>North</t>
        </is>
      </c>
      <c r="C375" t="inlineStr">
        <is>
          <t>Marketplace</t>
        </is>
      </c>
      <c r="D375" t="inlineStr">
        <is>
          <t>Fashion</t>
        </is>
      </c>
      <c r="E375" t="n">
        <v>41344.6</v>
      </c>
      <c r="F375" t="n">
        <v>22503.24</v>
      </c>
      <c r="G375" t="n">
        <v>45534</v>
      </c>
      <c r="H375" t="n">
        <v>36</v>
      </c>
      <c r="I375" t="n">
        <v>29</v>
      </c>
      <c r="J375" t="n">
        <v>3</v>
      </c>
      <c r="K375">
        <f>E375-F375</f>
        <v/>
      </c>
      <c r="L375" s="10">
        <f>IFERROR(K375/E375,0)</f>
        <v/>
      </c>
      <c r="M375">
        <f>YEAR(A375)</f>
        <v/>
      </c>
      <c r="N375">
        <f>"Q"&amp;ROUNDUP(MONTH(A375)/3,0)</f>
        <v/>
      </c>
      <c r="O375">
        <f>TEXT(A375,"mmm")</f>
        <v/>
      </c>
    </row>
    <row r="376">
      <c r="A376" s="13" t="n">
        <v>44986</v>
      </c>
      <c r="B376" t="inlineStr">
        <is>
          <t>North</t>
        </is>
      </c>
      <c r="C376" t="inlineStr">
        <is>
          <t>Marketplace</t>
        </is>
      </c>
      <c r="D376" t="inlineStr">
        <is>
          <t>Grocery</t>
        </is>
      </c>
      <c r="E376" t="n">
        <v>7402.7</v>
      </c>
      <c r="F376" t="n">
        <v>6115.81</v>
      </c>
      <c r="G376" t="n">
        <v>8106</v>
      </c>
      <c r="H376" t="n">
        <v>24</v>
      </c>
      <c r="I376" t="n">
        <v>9</v>
      </c>
      <c r="J376" t="n">
        <v>0</v>
      </c>
      <c r="K376">
        <f>E376-F376</f>
        <v/>
      </c>
      <c r="L376" s="10">
        <f>IFERROR(K376/E376,0)</f>
        <v/>
      </c>
      <c r="M376">
        <f>YEAR(A376)</f>
        <v/>
      </c>
      <c r="N376">
        <f>"Q"&amp;ROUNDUP(MONTH(A376)/3,0)</f>
        <v/>
      </c>
      <c r="O376">
        <f>TEXT(A376,"mmm")</f>
        <v/>
      </c>
    </row>
    <row r="377">
      <c r="A377" s="13" t="n">
        <v>44986</v>
      </c>
      <c r="B377" t="inlineStr">
        <is>
          <t>North</t>
        </is>
      </c>
      <c r="C377" t="inlineStr">
        <is>
          <t>Marketplace</t>
        </is>
      </c>
      <c r="D377" t="inlineStr">
        <is>
          <t>Home &amp; Kitchen</t>
        </is>
      </c>
      <c r="E377" t="n">
        <v>35735.6</v>
      </c>
      <c r="F377" t="n">
        <v>24788.44</v>
      </c>
      <c r="G377" t="n">
        <v>38283</v>
      </c>
      <c r="H377" t="n">
        <v>17</v>
      </c>
      <c r="I377" t="n">
        <v>12</v>
      </c>
      <c r="J377" t="n">
        <v>2</v>
      </c>
      <c r="K377">
        <f>E377-F377</f>
        <v/>
      </c>
      <c r="L377" s="10">
        <f>IFERROR(K377/E377,0)</f>
        <v/>
      </c>
      <c r="M377">
        <f>YEAR(A377)</f>
        <v/>
      </c>
      <c r="N377">
        <f>"Q"&amp;ROUNDUP(MONTH(A377)/3,0)</f>
        <v/>
      </c>
      <c r="O377">
        <f>TEXT(A377,"mmm")</f>
        <v/>
      </c>
    </row>
    <row r="378">
      <c r="A378" s="13" t="n">
        <v>44986</v>
      </c>
      <c r="B378" t="inlineStr">
        <is>
          <t>North</t>
        </is>
      </c>
      <c r="C378" t="inlineStr">
        <is>
          <t>Marketplace</t>
        </is>
      </c>
      <c r="D378" t="inlineStr">
        <is>
          <t>Sports</t>
        </is>
      </c>
      <c r="E378" t="n">
        <v>31458.65</v>
      </c>
      <c r="F378" t="n">
        <v>21289.01</v>
      </c>
      <c r="G378" t="n">
        <v>34873</v>
      </c>
      <c r="H378" t="n">
        <v>17</v>
      </c>
      <c r="I378" t="n">
        <v>16</v>
      </c>
      <c r="J378" t="n">
        <v>4</v>
      </c>
      <c r="K378">
        <f>E378-F378</f>
        <v/>
      </c>
      <c r="L378" s="10">
        <f>IFERROR(K378/E378,0)</f>
        <v/>
      </c>
      <c r="M378">
        <f>YEAR(A378)</f>
        <v/>
      </c>
      <c r="N378">
        <f>"Q"&amp;ROUNDUP(MONTH(A378)/3,0)</f>
        <v/>
      </c>
      <c r="O378">
        <f>TEXT(A378,"mmm")</f>
        <v/>
      </c>
    </row>
    <row r="379">
      <c r="A379" s="13" t="n">
        <v>44986</v>
      </c>
      <c r="B379" t="inlineStr">
        <is>
          <t>North</t>
        </is>
      </c>
      <c r="C379" t="inlineStr">
        <is>
          <t>Mobile App</t>
        </is>
      </c>
      <c r="D379" t="inlineStr">
        <is>
          <t>Beauty</t>
        </is>
      </c>
      <c r="E379" t="n">
        <v>10174.5</v>
      </c>
      <c r="F379" t="n">
        <v>5971.11</v>
      </c>
      <c r="G379" t="n">
        <v>10744</v>
      </c>
      <c r="H379" t="n">
        <v>16</v>
      </c>
      <c r="I379" t="n">
        <v>13</v>
      </c>
      <c r="J379" t="n">
        <v>0</v>
      </c>
      <c r="K379">
        <f>E379-F379</f>
        <v/>
      </c>
      <c r="L379" s="10">
        <f>IFERROR(K379/E379,0)</f>
        <v/>
      </c>
      <c r="M379">
        <f>YEAR(A379)</f>
        <v/>
      </c>
      <c r="N379">
        <f>"Q"&amp;ROUNDUP(MONTH(A379)/3,0)</f>
        <v/>
      </c>
      <c r="O379">
        <f>TEXT(A379,"mmm")</f>
        <v/>
      </c>
    </row>
    <row r="380">
      <c r="A380" s="13" t="n">
        <v>44986</v>
      </c>
      <c r="B380" t="inlineStr">
        <is>
          <t>North</t>
        </is>
      </c>
      <c r="C380" t="inlineStr">
        <is>
          <t>Mobile App</t>
        </is>
      </c>
      <c r="D380" t="inlineStr">
        <is>
          <t>Books</t>
        </is>
      </c>
      <c r="E380" t="n">
        <v>7702.4</v>
      </c>
      <c r="F380" t="n">
        <v>5549.26</v>
      </c>
      <c r="G380" t="n">
        <v>8143</v>
      </c>
      <c r="H380" t="n">
        <v>17</v>
      </c>
      <c r="I380" t="n">
        <v>15</v>
      </c>
      <c r="J380" t="n">
        <v>0</v>
      </c>
      <c r="K380">
        <f>E380-F380</f>
        <v/>
      </c>
      <c r="L380" s="10">
        <f>IFERROR(K380/E380,0)</f>
        <v/>
      </c>
      <c r="M380">
        <f>YEAR(A380)</f>
        <v/>
      </c>
      <c r="N380">
        <f>"Q"&amp;ROUNDUP(MONTH(A380)/3,0)</f>
        <v/>
      </c>
      <c r="O380">
        <f>TEXT(A380,"mmm")</f>
        <v/>
      </c>
    </row>
    <row r="381">
      <c r="A381" s="13" t="n">
        <v>44986</v>
      </c>
      <c r="B381" t="inlineStr">
        <is>
          <t>North</t>
        </is>
      </c>
      <c r="C381" t="inlineStr">
        <is>
          <t>Mobile App</t>
        </is>
      </c>
      <c r="D381" t="inlineStr">
        <is>
          <t>Electronics</t>
        </is>
      </c>
      <c r="E381" t="n">
        <v>242785.85</v>
      </c>
      <c r="F381" t="n">
        <v>212805.67</v>
      </c>
      <c r="G381" t="n">
        <v>258370</v>
      </c>
      <c r="H381" t="n">
        <v>20</v>
      </c>
      <c r="I381" t="n">
        <v>16</v>
      </c>
      <c r="J381" t="n">
        <v>3</v>
      </c>
      <c r="K381">
        <f>E381-F381</f>
        <v/>
      </c>
      <c r="L381" s="10">
        <f>IFERROR(K381/E381,0)</f>
        <v/>
      </c>
      <c r="M381">
        <f>YEAR(A381)</f>
        <v/>
      </c>
      <c r="N381">
        <f>"Q"&amp;ROUNDUP(MONTH(A381)/3,0)</f>
        <v/>
      </c>
      <c r="O381">
        <f>TEXT(A381,"mmm")</f>
        <v/>
      </c>
    </row>
    <row r="382">
      <c r="A382" s="13" t="n">
        <v>44986</v>
      </c>
      <c r="B382" t="inlineStr">
        <is>
          <t>North</t>
        </is>
      </c>
      <c r="C382" t="inlineStr">
        <is>
          <t>Mobile App</t>
        </is>
      </c>
      <c r="D382" t="inlineStr">
        <is>
          <t>Fashion</t>
        </is>
      </c>
      <c r="E382" t="n">
        <v>46924.6</v>
      </c>
      <c r="F382" t="n">
        <v>23371.07</v>
      </c>
      <c r="G382" t="n">
        <v>49846</v>
      </c>
      <c r="H382" t="n">
        <v>34</v>
      </c>
      <c r="I382" t="n">
        <v>28</v>
      </c>
      <c r="J382" t="n">
        <v>1</v>
      </c>
      <c r="K382">
        <f>E382-F382</f>
        <v/>
      </c>
      <c r="L382" s="10">
        <f>IFERROR(K382/E382,0)</f>
        <v/>
      </c>
      <c r="M382">
        <f>YEAR(A382)</f>
        <v/>
      </c>
      <c r="N382">
        <f>"Q"&amp;ROUNDUP(MONTH(A382)/3,0)</f>
        <v/>
      </c>
      <c r="O382">
        <f>TEXT(A382,"mmm")</f>
        <v/>
      </c>
    </row>
    <row r="383">
      <c r="A383" s="13" t="n">
        <v>44986</v>
      </c>
      <c r="B383" t="inlineStr">
        <is>
          <t>North</t>
        </is>
      </c>
      <c r="C383" t="inlineStr">
        <is>
          <t>Mobile App</t>
        </is>
      </c>
      <c r="D383" t="inlineStr">
        <is>
          <t>Grocery</t>
        </is>
      </c>
      <c r="E383" t="n">
        <v>16539.65</v>
      </c>
      <c r="F383" t="n">
        <v>13997.81</v>
      </c>
      <c r="G383" t="n">
        <v>18163</v>
      </c>
      <c r="H383" t="n">
        <v>47</v>
      </c>
      <c r="I383" t="n">
        <v>19</v>
      </c>
      <c r="J383" t="n">
        <v>0</v>
      </c>
      <c r="K383">
        <f>E383-F383</f>
        <v/>
      </c>
      <c r="L383" s="10">
        <f>IFERROR(K383/E383,0)</f>
        <v/>
      </c>
      <c r="M383">
        <f>YEAR(A383)</f>
        <v/>
      </c>
      <c r="N383">
        <f>"Q"&amp;ROUNDUP(MONTH(A383)/3,0)</f>
        <v/>
      </c>
      <c r="O383">
        <f>TEXT(A383,"mmm")</f>
        <v/>
      </c>
    </row>
    <row r="384">
      <c r="A384" s="13" t="n">
        <v>44986</v>
      </c>
      <c r="B384" t="inlineStr">
        <is>
          <t>North</t>
        </is>
      </c>
      <c r="C384" t="inlineStr">
        <is>
          <t>Mobile App</t>
        </is>
      </c>
      <c r="D384" t="inlineStr">
        <is>
          <t>Home &amp; Kitchen</t>
        </is>
      </c>
      <c r="E384" t="n">
        <v>50678.8</v>
      </c>
      <c r="F384" t="n">
        <v>36665.98</v>
      </c>
      <c r="G384" t="n">
        <v>55727</v>
      </c>
      <c r="H384" t="n">
        <v>23</v>
      </c>
      <c r="I384" t="n">
        <v>18</v>
      </c>
      <c r="J384" t="n">
        <v>2</v>
      </c>
      <c r="K384">
        <f>E384-F384</f>
        <v/>
      </c>
      <c r="L384" s="10">
        <f>IFERROR(K384/E384,0)</f>
        <v/>
      </c>
      <c r="M384">
        <f>YEAR(A384)</f>
        <v/>
      </c>
      <c r="N384">
        <f>"Q"&amp;ROUNDUP(MONTH(A384)/3,0)</f>
        <v/>
      </c>
      <c r="O384">
        <f>TEXT(A384,"mmm")</f>
        <v/>
      </c>
    </row>
    <row r="385">
      <c r="A385" s="13" t="n">
        <v>44986</v>
      </c>
      <c r="B385" t="inlineStr">
        <is>
          <t>North</t>
        </is>
      </c>
      <c r="C385" t="inlineStr">
        <is>
          <t>Mobile App</t>
        </is>
      </c>
      <c r="D385" t="inlineStr">
        <is>
          <t>Sports</t>
        </is>
      </c>
      <c r="E385" t="n">
        <v>12023.95</v>
      </c>
      <c r="F385" t="n">
        <v>7527.29</v>
      </c>
      <c r="G385" t="n">
        <v>12927</v>
      </c>
      <c r="H385" t="n">
        <v>13</v>
      </c>
      <c r="I385" t="n">
        <v>13</v>
      </c>
      <c r="J385" t="n">
        <v>0</v>
      </c>
      <c r="K385">
        <f>E385-F385</f>
        <v/>
      </c>
      <c r="L385" s="10">
        <f>IFERROR(K385/E385,0)</f>
        <v/>
      </c>
      <c r="M385">
        <f>YEAR(A385)</f>
        <v/>
      </c>
      <c r="N385">
        <f>"Q"&amp;ROUNDUP(MONTH(A385)/3,0)</f>
        <v/>
      </c>
      <c r="O385">
        <f>TEXT(A385,"mmm")</f>
        <v/>
      </c>
    </row>
    <row r="386">
      <c r="A386" s="13" t="n">
        <v>44986</v>
      </c>
      <c r="B386" t="inlineStr">
        <is>
          <t>North</t>
        </is>
      </c>
      <c r="C386" t="inlineStr">
        <is>
          <t>Retail Store</t>
        </is>
      </c>
      <c r="D386" t="inlineStr">
        <is>
          <t>Beauty</t>
        </is>
      </c>
      <c r="E386" t="n">
        <v>5763.9</v>
      </c>
      <c r="F386" t="n">
        <v>3109.43</v>
      </c>
      <c r="G386" t="n">
        <v>6063</v>
      </c>
      <c r="H386" t="n">
        <v>7</v>
      </c>
      <c r="I386" t="n">
        <v>6</v>
      </c>
      <c r="J386" t="n">
        <v>0</v>
      </c>
      <c r="K386">
        <f>E386-F386</f>
        <v/>
      </c>
      <c r="L386" s="10">
        <f>IFERROR(K386/E386,0)</f>
        <v/>
      </c>
      <c r="M386">
        <f>YEAR(A386)</f>
        <v/>
      </c>
      <c r="N386">
        <f>"Q"&amp;ROUNDUP(MONTH(A386)/3,0)</f>
        <v/>
      </c>
      <c r="O386">
        <f>TEXT(A386,"mmm")</f>
        <v/>
      </c>
    </row>
    <row r="387">
      <c r="A387" s="13" t="n">
        <v>44986</v>
      </c>
      <c r="B387" t="inlineStr">
        <is>
          <t>North</t>
        </is>
      </c>
      <c r="C387" t="inlineStr">
        <is>
          <t>Retail Store</t>
        </is>
      </c>
      <c r="D387" t="inlineStr">
        <is>
          <t>Books</t>
        </is>
      </c>
      <c r="E387" t="n">
        <v>1577.3</v>
      </c>
      <c r="F387" t="n">
        <v>1165.34</v>
      </c>
      <c r="G387" t="n">
        <v>1716</v>
      </c>
      <c r="H387" t="n">
        <v>4</v>
      </c>
      <c r="I387" t="n">
        <v>4</v>
      </c>
      <c r="J387" t="n">
        <v>0</v>
      </c>
      <c r="K387">
        <f>E387-F387</f>
        <v/>
      </c>
      <c r="L387" s="10">
        <f>IFERROR(K387/E387,0)</f>
        <v/>
      </c>
      <c r="M387">
        <f>YEAR(A387)</f>
        <v/>
      </c>
      <c r="N387">
        <f>"Q"&amp;ROUNDUP(MONTH(A387)/3,0)</f>
        <v/>
      </c>
      <c r="O387">
        <f>TEXT(A387,"mmm")</f>
        <v/>
      </c>
    </row>
    <row r="388">
      <c r="A388" s="13" t="n">
        <v>44986</v>
      </c>
      <c r="B388" t="inlineStr">
        <is>
          <t>North</t>
        </is>
      </c>
      <c r="C388" t="inlineStr">
        <is>
          <t>Retail Store</t>
        </is>
      </c>
      <c r="D388" t="inlineStr">
        <is>
          <t>Electronics</t>
        </is>
      </c>
      <c r="E388" t="n">
        <v>95932.14999999999</v>
      </c>
      <c r="F388" t="n">
        <v>81070.05</v>
      </c>
      <c r="G388" t="n">
        <v>97510</v>
      </c>
      <c r="H388" t="n">
        <v>10</v>
      </c>
      <c r="I388" t="n">
        <v>9</v>
      </c>
      <c r="J388" t="n">
        <v>0</v>
      </c>
      <c r="K388">
        <f>E388-F388</f>
        <v/>
      </c>
      <c r="L388" s="10">
        <f>IFERROR(K388/E388,0)</f>
        <v/>
      </c>
      <c r="M388">
        <f>YEAR(A388)</f>
        <v/>
      </c>
      <c r="N388">
        <f>"Q"&amp;ROUNDUP(MONTH(A388)/3,0)</f>
        <v/>
      </c>
      <c r="O388">
        <f>TEXT(A388,"mmm")</f>
        <v/>
      </c>
    </row>
    <row r="389">
      <c r="A389" s="13" t="n">
        <v>44986</v>
      </c>
      <c r="B389" t="inlineStr">
        <is>
          <t>North</t>
        </is>
      </c>
      <c r="C389" t="inlineStr">
        <is>
          <t>Retail Store</t>
        </is>
      </c>
      <c r="D389" t="inlineStr">
        <is>
          <t>Fashion</t>
        </is>
      </c>
      <c r="E389" t="n">
        <v>20522.7</v>
      </c>
      <c r="F389" t="n">
        <v>10136.77</v>
      </c>
      <c r="G389" t="n">
        <v>21294</v>
      </c>
      <c r="H389" t="n">
        <v>16</v>
      </c>
      <c r="I389" t="n">
        <v>14</v>
      </c>
      <c r="J389" t="n">
        <v>1</v>
      </c>
      <c r="K389">
        <f>E389-F389</f>
        <v/>
      </c>
      <c r="L389" s="10">
        <f>IFERROR(K389/E389,0)</f>
        <v/>
      </c>
      <c r="M389">
        <f>YEAR(A389)</f>
        <v/>
      </c>
      <c r="N389">
        <f>"Q"&amp;ROUNDUP(MONTH(A389)/3,0)</f>
        <v/>
      </c>
      <c r="O389">
        <f>TEXT(A389,"mmm")</f>
        <v/>
      </c>
    </row>
    <row r="390">
      <c r="A390" s="13" t="n">
        <v>44986</v>
      </c>
      <c r="B390" t="inlineStr">
        <is>
          <t>North</t>
        </is>
      </c>
      <c r="C390" t="inlineStr">
        <is>
          <t>Retail Store</t>
        </is>
      </c>
      <c r="D390" t="inlineStr">
        <is>
          <t>Grocery</t>
        </is>
      </c>
      <c r="E390" t="n">
        <v>7083.2</v>
      </c>
      <c r="F390" t="n">
        <v>5712</v>
      </c>
      <c r="G390" t="n">
        <v>7297</v>
      </c>
      <c r="H390" t="n">
        <v>23</v>
      </c>
      <c r="I390" t="n">
        <v>9</v>
      </c>
      <c r="J390" t="n">
        <v>0</v>
      </c>
      <c r="K390">
        <f>E390-F390</f>
        <v/>
      </c>
      <c r="L390" s="10">
        <f>IFERROR(K390/E390,0)</f>
        <v/>
      </c>
      <c r="M390">
        <f>YEAR(A390)</f>
        <v/>
      </c>
      <c r="N390">
        <f>"Q"&amp;ROUNDUP(MONTH(A390)/3,0)</f>
        <v/>
      </c>
      <c r="O390">
        <f>TEXT(A390,"mmm")</f>
        <v/>
      </c>
    </row>
    <row r="391">
      <c r="A391" s="13" t="n">
        <v>44986</v>
      </c>
      <c r="B391" t="inlineStr">
        <is>
          <t>North</t>
        </is>
      </c>
      <c r="C391" t="inlineStr">
        <is>
          <t>Retail Store</t>
        </is>
      </c>
      <c r="D391" t="inlineStr">
        <is>
          <t>Home &amp; Kitchen</t>
        </is>
      </c>
      <c r="E391" t="n">
        <v>21285</v>
      </c>
      <c r="F391" t="n">
        <v>14564.44</v>
      </c>
      <c r="G391" t="n">
        <v>22108</v>
      </c>
      <c r="H391" t="n">
        <v>12</v>
      </c>
      <c r="I391" t="n">
        <v>10</v>
      </c>
      <c r="J391" t="n">
        <v>2</v>
      </c>
      <c r="K391">
        <f>E391-F391</f>
        <v/>
      </c>
      <c r="L391" s="10">
        <f>IFERROR(K391/E391,0)</f>
        <v/>
      </c>
      <c r="M391">
        <f>YEAR(A391)</f>
        <v/>
      </c>
      <c r="N391">
        <f>"Q"&amp;ROUNDUP(MONTH(A391)/3,0)</f>
        <v/>
      </c>
      <c r="O391">
        <f>TEXT(A391,"mmm")</f>
        <v/>
      </c>
    </row>
    <row r="392">
      <c r="A392" s="13" t="n">
        <v>44986</v>
      </c>
      <c r="B392" t="inlineStr">
        <is>
          <t>North</t>
        </is>
      </c>
      <c r="C392" t="inlineStr">
        <is>
          <t>Retail Store</t>
        </is>
      </c>
      <c r="D392" t="inlineStr">
        <is>
          <t>Sports</t>
        </is>
      </c>
      <c r="E392" t="n">
        <v>7458.25</v>
      </c>
      <c r="F392" t="n">
        <v>4976.5</v>
      </c>
      <c r="G392" t="n">
        <v>7975</v>
      </c>
      <c r="H392" t="n">
        <v>5</v>
      </c>
      <c r="I392" t="n">
        <v>4</v>
      </c>
      <c r="J392" t="n">
        <v>0</v>
      </c>
      <c r="K392">
        <f>E392-F392</f>
        <v/>
      </c>
      <c r="L392" s="10">
        <f>IFERROR(K392/E392,0)</f>
        <v/>
      </c>
      <c r="M392">
        <f>YEAR(A392)</f>
        <v/>
      </c>
      <c r="N392">
        <f>"Q"&amp;ROUNDUP(MONTH(A392)/3,0)</f>
        <v/>
      </c>
      <c r="O392">
        <f>TEXT(A392,"mmm")</f>
        <v/>
      </c>
    </row>
    <row r="393">
      <c r="A393" s="13" t="n">
        <v>44986</v>
      </c>
      <c r="B393" t="inlineStr">
        <is>
          <t>North</t>
        </is>
      </c>
      <c r="C393" t="inlineStr">
        <is>
          <t>Unknown</t>
        </is>
      </c>
      <c r="D393" t="inlineStr">
        <is>
          <t>Books</t>
        </is>
      </c>
      <c r="E393" t="n">
        <v>602.1</v>
      </c>
      <c r="F393" t="n">
        <v>443.52</v>
      </c>
      <c r="G393" t="n">
        <v>669</v>
      </c>
      <c r="H393" t="n">
        <v>1</v>
      </c>
      <c r="I393" t="n">
        <v>1</v>
      </c>
      <c r="J393" t="n">
        <v>0</v>
      </c>
      <c r="K393">
        <f>E393-F393</f>
        <v/>
      </c>
      <c r="L393" s="10">
        <f>IFERROR(K393/E393,0)</f>
        <v/>
      </c>
      <c r="M393">
        <f>YEAR(A393)</f>
        <v/>
      </c>
      <c r="N393">
        <f>"Q"&amp;ROUNDUP(MONTH(A393)/3,0)</f>
        <v/>
      </c>
      <c r="O393">
        <f>TEXT(A393,"mmm")</f>
        <v/>
      </c>
    </row>
    <row r="394">
      <c r="A394" s="13" t="n">
        <v>44986</v>
      </c>
      <c r="B394" t="inlineStr">
        <is>
          <t>North</t>
        </is>
      </c>
      <c r="C394" t="inlineStr">
        <is>
          <t>Unknown</t>
        </is>
      </c>
      <c r="D394" t="inlineStr">
        <is>
          <t>Fashion</t>
        </is>
      </c>
      <c r="E394" t="n">
        <v>2048</v>
      </c>
      <c r="F394" t="n">
        <v>1153.04</v>
      </c>
      <c r="G394" t="n">
        <v>2048</v>
      </c>
      <c r="H394" t="n">
        <v>2</v>
      </c>
      <c r="I394" t="n">
        <v>2</v>
      </c>
      <c r="J394" t="n">
        <v>0</v>
      </c>
      <c r="K394">
        <f>E394-F394</f>
        <v/>
      </c>
      <c r="L394" s="10">
        <f>IFERROR(K394/E394,0)</f>
        <v/>
      </c>
      <c r="M394">
        <f>YEAR(A394)</f>
        <v/>
      </c>
      <c r="N394">
        <f>"Q"&amp;ROUNDUP(MONTH(A394)/3,0)</f>
        <v/>
      </c>
      <c r="O394">
        <f>TEXT(A394,"mmm")</f>
        <v/>
      </c>
    </row>
    <row r="395">
      <c r="A395" s="13" t="n">
        <v>44986</v>
      </c>
      <c r="B395" t="inlineStr">
        <is>
          <t>North</t>
        </is>
      </c>
      <c r="C395" t="inlineStr">
        <is>
          <t>Unknown</t>
        </is>
      </c>
      <c r="D395" t="inlineStr">
        <is>
          <t>Sports</t>
        </is>
      </c>
      <c r="E395" t="n">
        <v>1717.65</v>
      </c>
      <c r="F395" t="n">
        <v>1054.33</v>
      </c>
      <c r="G395" t="n">
        <v>1868</v>
      </c>
      <c r="H395" t="n">
        <v>2</v>
      </c>
      <c r="I395" t="n">
        <v>2</v>
      </c>
      <c r="J395" t="n">
        <v>0</v>
      </c>
      <c r="K395">
        <f>E395-F395</f>
        <v/>
      </c>
      <c r="L395" s="10">
        <f>IFERROR(K395/E395,0)</f>
        <v/>
      </c>
      <c r="M395">
        <f>YEAR(A395)</f>
        <v/>
      </c>
      <c r="N395">
        <f>"Q"&amp;ROUNDUP(MONTH(A395)/3,0)</f>
        <v/>
      </c>
      <c r="O395">
        <f>TEXT(A395,"mmm")</f>
        <v/>
      </c>
    </row>
    <row r="396">
      <c r="A396" s="13" t="n">
        <v>44986</v>
      </c>
      <c r="B396" t="inlineStr">
        <is>
          <t>North</t>
        </is>
      </c>
      <c r="C396" t="inlineStr">
        <is>
          <t>Website</t>
        </is>
      </c>
      <c r="D396" t="inlineStr">
        <is>
          <t>Beauty</t>
        </is>
      </c>
      <c r="E396" t="n">
        <v>7690</v>
      </c>
      <c r="F396" t="n">
        <v>4356.21</v>
      </c>
      <c r="G396" t="n">
        <v>8286</v>
      </c>
      <c r="H396" t="n">
        <v>14</v>
      </c>
      <c r="I396" t="n">
        <v>13</v>
      </c>
      <c r="J396" t="n">
        <v>1</v>
      </c>
      <c r="K396">
        <f>E396-F396</f>
        <v/>
      </c>
      <c r="L396" s="10">
        <f>IFERROR(K396/E396,0)</f>
        <v/>
      </c>
      <c r="M396">
        <f>YEAR(A396)</f>
        <v/>
      </c>
      <c r="N396">
        <f>"Q"&amp;ROUNDUP(MONTH(A396)/3,0)</f>
        <v/>
      </c>
      <c r="O396">
        <f>TEXT(A396,"mmm")</f>
        <v/>
      </c>
    </row>
    <row r="397">
      <c r="A397" s="13" t="n">
        <v>44986</v>
      </c>
      <c r="B397" t="inlineStr">
        <is>
          <t>North</t>
        </is>
      </c>
      <c r="C397" t="inlineStr">
        <is>
          <t>Website</t>
        </is>
      </c>
      <c r="D397" t="inlineStr">
        <is>
          <t>Books</t>
        </is>
      </c>
      <c r="E397" t="n">
        <v>7342.75</v>
      </c>
      <c r="F397" t="n">
        <v>5340</v>
      </c>
      <c r="G397" t="n">
        <v>7998</v>
      </c>
      <c r="H397" t="n">
        <v>22</v>
      </c>
      <c r="I397" t="n">
        <v>17</v>
      </c>
      <c r="J397" t="n">
        <v>0</v>
      </c>
      <c r="K397">
        <f>E397-F397</f>
        <v/>
      </c>
      <c r="L397" s="10">
        <f>IFERROR(K397/E397,0)</f>
        <v/>
      </c>
      <c r="M397">
        <f>YEAR(A397)</f>
        <v/>
      </c>
      <c r="N397">
        <f>"Q"&amp;ROUNDUP(MONTH(A397)/3,0)</f>
        <v/>
      </c>
      <c r="O397">
        <f>TEXT(A397,"mmm")</f>
        <v/>
      </c>
    </row>
    <row r="398">
      <c r="A398" s="13" t="n">
        <v>44986</v>
      </c>
      <c r="B398" t="inlineStr">
        <is>
          <t>North</t>
        </is>
      </c>
      <c r="C398" t="inlineStr">
        <is>
          <t>Website</t>
        </is>
      </c>
      <c r="D398" t="inlineStr">
        <is>
          <t>Electronics</t>
        </is>
      </c>
      <c r="E398" t="n">
        <v>293247.6</v>
      </c>
      <c r="F398" t="n">
        <v>256299.8</v>
      </c>
      <c r="G398" t="n">
        <v>309752</v>
      </c>
      <c r="H398" t="n">
        <v>28</v>
      </c>
      <c r="I398" t="n">
        <v>26</v>
      </c>
      <c r="J398" t="n">
        <v>3</v>
      </c>
      <c r="K398">
        <f>E398-F398</f>
        <v/>
      </c>
      <c r="L398" s="10">
        <f>IFERROR(K398/E398,0)</f>
        <v/>
      </c>
      <c r="M398">
        <f>YEAR(A398)</f>
        <v/>
      </c>
      <c r="N398">
        <f>"Q"&amp;ROUNDUP(MONTH(A398)/3,0)</f>
        <v/>
      </c>
      <c r="O398">
        <f>TEXT(A398,"mmm")</f>
        <v/>
      </c>
    </row>
    <row r="399">
      <c r="A399" s="13" t="n">
        <v>44986</v>
      </c>
      <c r="B399" t="inlineStr">
        <is>
          <t>North</t>
        </is>
      </c>
      <c r="C399" t="inlineStr">
        <is>
          <t>Website</t>
        </is>
      </c>
      <c r="D399" t="inlineStr">
        <is>
          <t>Fashion</t>
        </is>
      </c>
      <c r="E399" t="n">
        <v>47646.3</v>
      </c>
      <c r="F399" t="n">
        <v>25218.34</v>
      </c>
      <c r="G399" t="n">
        <v>50106</v>
      </c>
      <c r="H399" t="n">
        <v>44</v>
      </c>
      <c r="I399" t="n">
        <v>40</v>
      </c>
      <c r="J399" t="n">
        <v>2</v>
      </c>
      <c r="K399">
        <f>E399-F399</f>
        <v/>
      </c>
      <c r="L399" s="10">
        <f>IFERROR(K399/E399,0)</f>
        <v/>
      </c>
      <c r="M399">
        <f>YEAR(A399)</f>
        <v/>
      </c>
      <c r="N399">
        <f>"Q"&amp;ROUNDUP(MONTH(A399)/3,0)</f>
        <v/>
      </c>
      <c r="O399">
        <f>TEXT(A399,"mmm")</f>
        <v/>
      </c>
    </row>
    <row r="400">
      <c r="A400" s="13" t="n">
        <v>44986</v>
      </c>
      <c r="B400" t="inlineStr">
        <is>
          <t>North</t>
        </is>
      </c>
      <c r="C400" t="inlineStr">
        <is>
          <t>Website</t>
        </is>
      </c>
      <c r="D400" t="inlineStr">
        <is>
          <t>Grocery</t>
        </is>
      </c>
      <c r="E400" t="n">
        <v>22366.45</v>
      </c>
      <c r="F400" t="n">
        <v>18945.92</v>
      </c>
      <c r="G400" t="n">
        <v>24388</v>
      </c>
      <c r="H400" t="n">
        <v>62</v>
      </c>
      <c r="I400" t="n">
        <v>22</v>
      </c>
      <c r="J400" t="n">
        <v>0</v>
      </c>
      <c r="K400">
        <f>E400-F400</f>
        <v/>
      </c>
      <c r="L400" s="10">
        <f>IFERROR(K400/E400,0)</f>
        <v/>
      </c>
      <c r="M400">
        <f>YEAR(A400)</f>
        <v/>
      </c>
      <c r="N400">
        <f>"Q"&amp;ROUNDUP(MONTH(A400)/3,0)</f>
        <v/>
      </c>
      <c r="O400">
        <f>TEXT(A400,"mmm")</f>
        <v/>
      </c>
    </row>
    <row r="401">
      <c r="A401" s="13" t="n">
        <v>44986</v>
      </c>
      <c r="B401" t="inlineStr">
        <is>
          <t>North</t>
        </is>
      </c>
      <c r="C401" t="inlineStr">
        <is>
          <t>Website</t>
        </is>
      </c>
      <c r="D401" t="inlineStr">
        <is>
          <t>Home &amp; Kitchen</t>
        </is>
      </c>
      <c r="E401" t="n">
        <v>63012.4</v>
      </c>
      <c r="F401" t="n">
        <v>43087.43</v>
      </c>
      <c r="G401" t="n">
        <v>68411</v>
      </c>
      <c r="H401" t="n">
        <v>29</v>
      </c>
      <c r="I401" t="n">
        <v>21</v>
      </c>
      <c r="J401" t="n">
        <v>2</v>
      </c>
      <c r="K401">
        <f>E401-F401</f>
        <v/>
      </c>
      <c r="L401" s="10">
        <f>IFERROR(K401/E401,0)</f>
        <v/>
      </c>
      <c r="M401">
        <f>YEAR(A401)</f>
        <v/>
      </c>
      <c r="N401">
        <f>"Q"&amp;ROUNDUP(MONTH(A401)/3,0)</f>
        <v/>
      </c>
      <c r="O401">
        <f>TEXT(A401,"mmm")</f>
        <v/>
      </c>
    </row>
    <row r="402">
      <c r="A402" s="13" t="n">
        <v>44986</v>
      </c>
      <c r="B402" t="inlineStr">
        <is>
          <t>North</t>
        </is>
      </c>
      <c r="C402" t="inlineStr">
        <is>
          <t>Website</t>
        </is>
      </c>
      <c r="D402" t="inlineStr">
        <is>
          <t>Sports</t>
        </is>
      </c>
      <c r="E402" t="n">
        <v>40215.45</v>
      </c>
      <c r="F402" t="n">
        <v>24854.88</v>
      </c>
      <c r="G402" t="n">
        <v>42501</v>
      </c>
      <c r="H402" t="n">
        <v>29</v>
      </c>
      <c r="I402" t="n">
        <v>20</v>
      </c>
      <c r="J402" t="n">
        <v>1</v>
      </c>
      <c r="K402">
        <f>E402-F402</f>
        <v/>
      </c>
      <c r="L402" s="10">
        <f>IFERROR(K402/E402,0)</f>
        <v/>
      </c>
      <c r="M402">
        <f>YEAR(A402)</f>
        <v/>
      </c>
      <c r="N402">
        <f>"Q"&amp;ROUNDUP(MONTH(A402)/3,0)</f>
        <v/>
      </c>
      <c r="O402">
        <f>TEXT(A402,"mmm")</f>
        <v/>
      </c>
    </row>
    <row r="403">
      <c r="A403" s="13" t="n">
        <v>44986</v>
      </c>
      <c r="B403" t="inlineStr">
        <is>
          <t>North</t>
        </is>
      </c>
      <c r="C403" t="inlineStr">
        <is>
          <t>Website</t>
        </is>
      </c>
      <c r="D403" t="inlineStr">
        <is>
          <t>Unknown</t>
        </is>
      </c>
      <c r="E403" t="n">
        <v>1969</v>
      </c>
      <c r="F403" t="n">
        <v>1545.41</v>
      </c>
      <c r="G403" t="n">
        <v>1969</v>
      </c>
      <c r="H403" t="n">
        <v>1</v>
      </c>
      <c r="I403" t="n">
        <v>1</v>
      </c>
      <c r="J403" t="n">
        <v>0</v>
      </c>
      <c r="K403">
        <f>E403-F403</f>
        <v/>
      </c>
      <c r="L403" s="10">
        <f>IFERROR(K403/E403,0)</f>
        <v/>
      </c>
      <c r="M403">
        <f>YEAR(A403)</f>
        <v/>
      </c>
      <c r="N403">
        <f>"Q"&amp;ROUNDUP(MONTH(A403)/3,0)</f>
        <v/>
      </c>
      <c r="O403">
        <f>TEXT(A403,"mmm")</f>
        <v/>
      </c>
    </row>
    <row r="404">
      <c r="A404" s="13" t="n">
        <v>44986</v>
      </c>
      <c r="B404" t="inlineStr">
        <is>
          <t>South</t>
        </is>
      </c>
      <c r="C404" t="inlineStr">
        <is>
          <t>Marketplace</t>
        </is>
      </c>
      <c r="D404" t="inlineStr">
        <is>
          <t>Beauty</t>
        </is>
      </c>
      <c r="E404" t="n">
        <v>5873.3</v>
      </c>
      <c r="F404" t="n">
        <v>3644.92</v>
      </c>
      <c r="G404" t="n">
        <v>6251</v>
      </c>
      <c r="H404" t="n">
        <v>9</v>
      </c>
      <c r="I404" t="n">
        <v>6</v>
      </c>
      <c r="J404" t="n">
        <v>0</v>
      </c>
      <c r="K404">
        <f>E404-F404</f>
        <v/>
      </c>
      <c r="L404" s="10">
        <f>IFERROR(K404/E404,0)</f>
        <v/>
      </c>
      <c r="M404">
        <f>YEAR(A404)</f>
        <v/>
      </c>
      <c r="N404">
        <f>"Q"&amp;ROUNDUP(MONTH(A404)/3,0)</f>
        <v/>
      </c>
      <c r="O404">
        <f>TEXT(A404,"mmm")</f>
        <v/>
      </c>
    </row>
    <row r="405">
      <c r="A405" s="13" t="n">
        <v>44986</v>
      </c>
      <c r="B405" t="inlineStr">
        <is>
          <t>South</t>
        </is>
      </c>
      <c r="C405" t="inlineStr">
        <is>
          <t>Marketplace</t>
        </is>
      </c>
      <c r="D405" t="inlineStr">
        <is>
          <t>Books</t>
        </is>
      </c>
      <c r="E405" t="n">
        <v>5703.05</v>
      </c>
      <c r="F405" t="n">
        <v>4407.47</v>
      </c>
      <c r="G405" t="n">
        <v>6456</v>
      </c>
      <c r="H405" t="n">
        <v>14</v>
      </c>
      <c r="I405" t="n">
        <v>12</v>
      </c>
      <c r="J405" t="n">
        <v>0</v>
      </c>
      <c r="K405">
        <f>E405-F405</f>
        <v/>
      </c>
      <c r="L405" s="10">
        <f>IFERROR(K405/E405,0)</f>
        <v/>
      </c>
      <c r="M405">
        <f>YEAR(A405)</f>
        <v/>
      </c>
      <c r="N405">
        <f>"Q"&amp;ROUNDUP(MONTH(A405)/3,0)</f>
        <v/>
      </c>
      <c r="O405">
        <f>TEXT(A405,"mmm")</f>
        <v/>
      </c>
    </row>
    <row r="406">
      <c r="A406" s="13" t="n">
        <v>44986</v>
      </c>
      <c r="B406" t="inlineStr">
        <is>
          <t>South</t>
        </is>
      </c>
      <c r="C406" t="inlineStr">
        <is>
          <t>Marketplace</t>
        </is>
      </c>
      <c r="D406" t="inlineStr">
        <is>
          <t>Electronics</t>
        </is>
      </c>
      <c r="E406" t="n">
        <v>288269.95</v>
      </c>
      <c r="F406" t="n">
        <v>265669.2</v>
      </c>
      <c r="G406" t="n">
        <v>315653</v>
      </c>
      <c r="H406" t="n">
        <v>27</v>
      </c>
      <c r="I406" t="n">
        <v>24</v>
      </c>
      <c r="J406" t="n">
        <v>3</v>
      </c>
      <c r="K406">
        <f>E406-F406</f>
        <v/>
      </c>
      <c r="L406" s="10">
        <f>IFERROR(K406/E406,0)</f>
        <v/>
      </c>
      <c r="M406">
        <f>YEAR(A406)</f>
        <v/>
      </c>
      <c r="N406">
        <f>"Q"&amp;ROUNDUP(MONTH(A406)/3,0)</f>
        <v/>
      </c>
      <c r="O406">
        <f>TEXT(A406,"mmm")</f>
        <v/>
      </c>
    </row>
    <row r="407">
      <c r="A407" s="13" t="n">
        <v>44986</v>
      </c>
      <c r="B407" t="inlineStr">
        <is>
          <t>South</t>
        </is>
      </c>
      <c r="C407" t="inlineStr">
        <is>
          <t>Marketplace</t>
        </is>
      </c>
      <c r="D407" t="inlineStr">
        <is>
          <t>Fashion</t>
        </is>
      </c>
      <c r="E407" t="n">
        <v>47497.9</v>
      </c>
      <c r="F407" t="n">
        <v>26524.28</v>
      </c>
      <c r="G407" t="n">
        <v>53006</v>
      </c>
      <c r="H407" t="n">
        <v>34</v>
      </c>
      <c r="I407" t="n">
        <v>30</v>
      </c>
      <c r="J407" t="n">
        <v>2</v>
      </c>
      <c r="K407">
        <f>E407-F407</f>
        <v/>
      </c>
      <c r="L407" s="10">
        <f>IFERROR(K407/E407,0)</f>
        <v/>
      </c>
      <c r="M407">
        <f>YEAR(A407)</f>
        <v/>
      </c>
      <c r="N407">
        <f>"Q"&amp;ROUNDUP(MONTH(A407)/3,0)</f>
        <v/>
      </c>
      <c r="O407">
        <f>TEXT(A407,"mmm")</f>
        <v/>
      </c>
    </row>
    <row r="408">
      <c r="A408" s="13" t="n">
        <v>44986</v>
      </c>
      <c r="B408" t="inlineStr">
        <is>
          <t>South</t>
        </is>
      </c>
      <c r="C408" t="inlineStr">
        <is>
          <t>Marketplace</t>
        </is>
      </c>
      <c r="D408" t="inlineStr">
        <is>
          <t>Grocery</t>
        </is>
      </c>
      <c r="E408" t="n">
        <v>19444.4</v>
      </c>
      <c r="F408" t="n">
        <v>16954.36</v>
      </c>
      <c r="G408" t="n">
        <v>21989</v>
      </c>
      <c r="H408" t="n">
        <v>61</v>
      </c>
      <c r="I408" t="n">
        <v>23</v>
      </c>
      <c r="J408" t="n">
        <v>1</v>
      </c>
      <c r="K408">
        <f>E408-F408</f>
        <v/>
      </c>
      <c r="L408" s="10">
        <f>IFERROR(K408/E408,0)</f>
        <v/>
      </c>
      <c r="M408">
        <f>YEAR(A408)</f>
        <v/>
      </c>
      <c r="N408">
        <f>"Q"&amp;ROUNDUP(MONTH(A408)/3,0)</f>
        <v/>
      </c>
      <c r="O408">
        <f>TEXT(A408,"mmm")</f>
        <v/>
      </c>
    </row>
    <row r="409">
      <c r="A409" s="13" t="n">
        <v>44986</v>
      </c>
      <c r="B409" t="inlineStr">
        <is>
          <t>South</t>
        </is>
      </c>
      <c r="C409" t="inlineStr">
        <is>
          <t>Marketplace</t>
        </is>
      </c>
      <c r="D409" t="inlineStr">
        <is>
          <t>Home &amp; Kitchen</t>
        </is>
      </c>
      <c r="E409" t="n">
        <v>35431.2</v>
      </c>
      <c r="F409" t="n">
        <v>25313.28</v>
      </c>
      <c r="G409" t="n">
        <v>39744</v>
      </c>
      <c r="H409" t="n">
        <v>16</v>
      </c>
      <c r="I409" t="n">
        <v>14</v>
      </c>
      <c r="J409" t="n">
        <v>3</v>
      </c>
      <c r="K409">
        <f>E409-F409</f>
        <v/>
      </c>
      <c r="L409" s="10">
        <f>IFERROR(K409/E409,0)</f>
        <v/>
      </c>
      <c r="M409">
        <f>YEAR(A409)</f>
        <v/>
      </c>
      <c r="N409">
        <f>"Q"&amp;ROUNDUP(MONTH(A409)/3,0)</f>
        <v/>
      </c>
      <c r="O409">
        <f>TEXT(A409,"mmm")</f>
        <v/>
      </c>
    </row>
    <row r="410">
      <c r="A410" s="13" t="n">
        <v>44986</v>
      </c>
      <c r="B410" t="inlineStr">
        <is>
          <t>South</t>
        </is>
      </c>
      <c r="C410" t="inlineStr">
        <is>
          <t>Marketplace</t>
        </is>
      </c>
      <c r="D410" t="inlineStr">
        <is>
          <t>Sports</t>
        </is>
      </c>
      <c r="E410" t="n">
        <v>38086.85</v>
      </c>
      <c r="F410" t="n">
        <v>24838.88</v>
      </c>
      <c r="G410" t="n">
        <v>41630</v>
      </c>
      <c r="H410" t="n">
        <v>30</v>
      </c>
      <c r="I410" t="n">
        <v>21</v>
      </c>
      <c r="J410" t="n">
        <v>0</v>
      </c>
      <c r="K410">
        <f>E410-F410</f>
        <v/>
      </c>
      <c r="L410" s="10">
        <f>IFERROR(K410/E410,0)</f>
        <v/>
      </c>
      <c r="M410">
        <f>YEAR(A410)</f>
        <v/>
      </c>
      <c r="N410">
        <f>"Q"&amp;ROUNDUP(MONTH(A410)/3,0)</f>
        <v/>
      </c>
      <c r="O410">
        <f>TEXT(A410,"mmm")</f>
        <v/>
      </c>
    </row>
    <row r="411">
      <c r="A411" s="13" t="n">
        <v>44986</v>
      </c>
      <c r="B411" t="inlineStr">
        <is>
          <t>South</t>
        </is>
      </c>
      <c r="C411" t="inlineStr">
        <is>
          <t>Marketplace</t>
        </is>
      </c>
      <c r="D411" t="inlineStr">
        <is>
          <t>Unknown</t>
        </is>
      </c>
      <c r="E411" t="n">
        <v>1052.1</v>
      </c>
      <c r="F411" t="n">
        <v>514.25</v>
      </c>
      <c r="G411" t="n">
        <v>1169</v>
      </c>
      <c r="H411" t="n">
        <v>1</v>
      </c>
      <c r="I411" t="n">
        <v>1</v>
      </c>
      <c r="J411" t="n">
        <v>1</v>
      </c>
      <c r="K411">
        <f>E411-F411</f>
        <v/>
      </c>
      <c r="L411" s="10">
        <f>IFERROR(K411/E411,0)</f>
        <v/>
      </c>
      <c r="M411">
        <f>YEAR(A411)</f>
        <v/>
      </c>
      <c r="N411">
        <f>"Q"&amp;ROUNDUP(MONTH(A411)/3,0)</f>
        <v/>
      </c>
      <c r="O411">
        <f>TEXT(A411,"mmm")</f>
        <v/>
      </c>
    </row>
    <row r="412">
      <c r="A412" s="13" t="n">
        <v>44986</v>
      </c>
      <c r="B412" t="inlineStr">
        <is>
          <t>South</t>
        </is>
      </c>
      <c r="C412" t="inlineStr">
        <is>
          <t>Mobile App</t>
        </is>
      </c>
      <c r="D412" t="inlineStr">
        <is>
          <t>Beauty</t>
        </is>
      </c>
      <c r="E412" t="n">
        <v>15514.65</v>
      </c>
      <c r="F412" t="n">
        <v>9104.9</v>
      </c>
      <c r="G412" t="n">
        <v>16964</v>
      </c>
      <c r="H412" t="n">
        <v>26</v>
      </c>
      <c r="I412" t="n">
        <v>22</v>
      </c>
      <c r="J412" t="n">
        <v>0</v>
      </c>
      <c r="K412">
        <f>E412-F412</f>
        <v/>
      </c>
      <c r="L412" s="10">
        <f>IFERROR(K412/E412,0)</f>
        <v/>
      </c>
      <c r="M412">
        <f>YEAR(A412)</f>
        <v/>
      </c>
      <c r="N412">
        <f>"Q"&amp;ROUNDUP(MONTH(A412)/3,0)</f>
        <v/>
      </c>
      <c r="O412">
        <f>TEXT(A412,"mmm")</f>
        <v/>
      </c>
    </row>
    <row r="413">
      <c r="A413" s="13" t="n">
        <v>44986</v>
      </c>
      <c r="B413" t="inlineStr">
        <is>
          <t>South</t>
        </is>
      </c>
      <c r="C413" t="inlineStr">
        <is>
          <t>Mobile App</t>
        </is>
      </c>
      <c r="D413" t="inlineStr">
        <is>
          <t>Books</t>
        </is>
      </c>
      <c r="E413" t="n">
        <v>7106.9</v>
      </c>
      <c r="F413" t="n">
        <v>5353.17</v>
      </c>
      <c r="G413" t="n">
        <v>7835</v>
      </c>
      <c r="H413" t="n">
        <v>15</v>
      </c>
      <c r="I413" t="n">
        <v>12</v>
      </c>
      <c r="J413" t="n">
        <v>0</v>
      </c>
      <c r="K413">
        <f>E413-F413</f>
        <v/>
      </c>
      <c r="L413" s="10">
        <f>IFERROR(K413/E413,0)</f>
        <v/>
      </c>
      <c r="M413">
        <f>YEAR(A413)</f>
        <v/>
      </c>
      <c r="N413">
        <f>"Q"&amp;ROUNDUP(MONTH(A413)/3,0)</f>
        <v/>
      </c>
      <c r="O413">
        <f>TEXT(A413,"mmm")</f>
        <v/>
      </c>
    </row>
    <row r="414">
      <c r="A414" s="13" t="n">
        <v>44986</v>
      </c>
      <c r="B414" t="inlineStr">
        <is>
          <t>South</t>
        </is>
      </c>
      <c r="C414" t="inlineStr">
        <is>
          <t>Mobile App</t>
        </is>
      </c>
      <c r="D414" t="inlineStr">
        <is>
          <t>Electronics</t>
        </is>
      </c>
      <c r="E414" t="n">
        <v>545360.7</v>
      </c>
      <c r="F414" t="n">
        <v>491377.34</v>
      </c>
      <c r="G414" t="n">
        <v>591354</v>
      </c>
      <c r="H414" t="n">
        <v>46</v>
      </c>
      <c r="I414" t="n">
        <v>37</v>
      </c>
      <c r="J414" t="n">
        <v>0</v>
      </c>
      <c r="K414">
        <f>E414-F414</f>
        <v/>
      </c>
      <c r="L414" s="10">
        <f>IFERROR(K414/E414,0)</f>
        <v/>
      </c>
      <c r="M414">
        <f>YEAR(A414)</f>
        <v/>
      </c>
      <c r="N414">
        <f>"Q"&amp;ROUNDUP(MONTH(A414)/3,0)</f>
        <v/>
      </c>
      <c r="O414">
        <f>TEXT(A414,"mmm")</f>
        <v/>
      </c>
    </row>
    <row r="415">
      <c r="A415" s="13" t="n">
        <v>44986</v>
      </c>
      <c r="B415" t="inlineStr">
        <is>
          <t>South</t>
        </is>
      </c>
      <c r="C415" t="inlineStr">
        <is>
          <t>Mobile App</t>
        </is>
      </c>
      <c r="D415" t="inlineStr">
        <is>
          <t>Fashion</t>
        </is>
      </c>
      <c r="E415" t="n">
        <v>65811.3</v>
      </c>
      <c r="F415" t="n">
        <v>36708.59</v>
      </c>
      <c r="G415" t="n">
        <v>71380</v>
      </c>
      <c r="H415" t="n">
        <v>50</v>
      </c>
      <c r="I415" t="n">
        <v>38</v>
      </c>
      <c r="J415" t="n">
        <v>4</v>
      </c>
      <c r="K415">
        <f>E415-F415</f>
        <v/>
      </c>
      <c r="L415" s="10">
        <f>IFERROR(K415/E415,0)</f>
        <v/>
      </c>
      <c r="M415">
        <f>YEAR(A415)</f>
        <v/>
      </c>
      <c r="N415">
        <f>"Q"&amp;ROUNDUP(MONTH(A415)/3,0)</f>
        <v/>
      </c>
      <c r="O415">
        <f>TEXT(A415,"mmm")</f>
        <v/>
      </c>
    </row>
    <row r="416">
      <c r="A416" s="13" t="n">
        <v>44986</v>
      </c>
      <c r="B416" t="inlineStr">
        <is>
          <t>South</t>
        </is>
      </c>
      <c r="C416" t="inlineStr">
        <is>
          <t>Mobile App</t>
        </is>
      </c>
      <c r="D416" t="inlineStr">
        <is>
          <t>Grocery</t>
        </is>
      </c>
      <c r="E416" t="n">
        <v>27220.25</v>
      </c>
      <c r="F416" t="n">
        <v>22205.21</v>
      </c>
      <c r="G416" t="n">
        <v>29138</v>
      </c>
      <c r="H416" t="n">
        <v>72</v>
      </c>
      <c r="I416" t="n">
        <v>24</v>
      </c>
      <c r="J416" t="n">
        <v>1</v>
      </c>
      <c r="K416">
        <f>E416-F416</f>
        <v/>
      </c>
      <c r="L416" s="10">
        <f>IFERROR(K416/E416,0)</f>
        <v/>
      </c>
      <c r="M416">
        <f>YEAR(A416)</f>
        <v/>
      </c>
      <c r="N416">
        <f>"Q"&amp;ROUNDUP(MONTH(A416)/3,0)</f>
        <v/>
      </c>
      <c r="O416">
        <f>TEXT(A416,"mmm")</f>
        <v/>
      </c>
    </row>
    <row r="417">
      <c r="A417" s="13" t="n">
        <v>44986</v>
      </c>
      <c r="B417" t="inlineStr">
        <is>
          <t>South</t>
        </is>
      </c>
      <c r="C417" t="inlineStr">
        <is>
          <t>Mobile App</t>
        </is>
      </c>
      <c r="D417" t="inlineStr">
        <is>
          <t>Home &amp; Kitchen</t>
        </is>
      </c>
      <c r="E417" t="n">
        <v>51282.9</v>
      </c>
      <c r="F417" t="n">
        <v>37341.02</v>
      </c>
      <c r="G417" t="n">
        <v>56466</v>
      </c>
      <c r="H417" t="n">
        <v>24</v>
      </c>
      <c r="I417" t="n">
        <v>21</v>
      </c>
      <c r="J417" t="n">
        <v>4</v>
      </c>
      <c r="K417">
        <f>E417-F417</f>
        <v/>
      </c>
      <c r="L417" s="10">
        <f>IFERROR(K417/E417,0)</f>
        <v/>
      </c>
      <c r="M417">
        <f>YEAR(A417)</f>
        <v/>
      </c>
      <c r="N417">
        <f>"Q"&amp;ROUNDUP(MONTH(A417)/3,0)</f>
        <v/>
      </c>
      <c r="O417">
        <f>TEXT(A417,"mmm")</f>
        <v/>
      </c>
    </row>
    <row r="418">
      <c r="A418" s="13" t="n">
        <v>44986</v>
      </c>
      <c r="B418" t="inlineStr">
        <is>
          <t>South</t>
        </is>
      </c>
      <c r="C418" t="inlineStr">
        <is>
          <t>Mobile App</t>
        </is>
      </c>
      <c r="D418" t="inlineStr">
        <is>
          <t>Sports</t>
        </is>
      </c>
      <c r="E418" t="n">
        <v>51062.2</v>
      </c>
      <c r="F418" t="n">
        <v>33766.78</v>
      </c>
      <c r="G418" t="n">
        <v>54776</v>
      </c>
      <c r="H418" t="n">
        <v>34</v>
      </c>
      <c r="I418" t="n">
        <v>25</v>
      </c>
      <c r="J418" t="n">
        <v>1</v>
      </c>
      <c r="K418">
        <f>E418-F418</f>
        <v/>
      </c>
      <c r="L418" s="10">
        <f>IFERROR(K418/E418,0)</f>
        <v/>
      </c>
      <c r="M418">
        <f>YEAR(A418)</f>
        <v/>
      </c>
      <c r="N418">
        <f>"Q"&amp;ROUNDUP(MONTH(A418)/3,0)</f>
        <v/>
      </c>
      <c r="O418">
        <f>TEXT(A418,"mmm")</f>
        <v/>
      </c>
    </row>
    <row r="419">
      <c r="A419" s="13" t="n">
        <v>44986</v>
      </c>
      <c r="B419" t="inlineStr">
        <is>
          <t>South</t>
        </is>
      </c>
      <c r="C419" t="inlineStr">
        <is>
          <t>Retail Store</t>
        </is>
      </c>
      <c r="D419" t="inlineStr">
        <is>
          <t>Beauty</t>
        </is>
      </c>
      <c r="E419" t="n">
        <v>6248</v>
      </c>
      <c r="F419" t="n">
        <v>3353.84</v>
      </c>
      <c r="G419" t="n">
        <v>6640</v>
      </c>
      <c r="H419" t="n">
        <v>10</v>
      </c>
      <c r="I419" t="n">
        <v>8</v>
      </c>
      <c r="J419" t="n">
        <v>0</v>
      </c>
      <c r="K419">
        <f>E419-F419</f>
        <v/>
      </c>
      <c r="L419" s="10">
        <f>IFERROR(K419/E419,0)</f>
        <v/>
      </c>
      <c r="M419">
        <f>YEAR(A419)</f>
        <v/>
      </c>
      <c r="N419">
        <f>"Q"&amp;ROUNDUP(MONTH(A419)/3,0)</f>
        <v/>
      </c>
      <c r="O419">
        <f>TEXT(A419,"mmm")</f>
        <v/>
      </c>
    </row>
    <row r="420">
      <c r="A420" s="13" t="n">
        <v>44986</v>
      </c>
      <c r="B420" t="inlineStr">
        <is>
          <t>South</t>
        </is>
      </c>
      <c r="C420" t="inlineStr">
        <is>
          <t>Retail Store</t>
        </is>
      </c>
      <c r="D420" t="inlineStr">
        <is>
          <t>Books</t>
        </is>
      </c>
      <c r="E420" t="n">
        <v>4647.2</v>
      </c>
      <c r="F420" t="n">
        <v>3281.91</v>
      </c>
      <c r="G420" t="n">
        <v>4908</v>
      </c>
      <c r="H420" t="n">
        <v>12</v>
      </c>
      <c r="I420" t="n">
        <v>9</v>
      </c>
      <c r="J420" t="n">
        <v>0</v>
      </c>
      <c r="K420">
        <f>E420-F420</f>
        <v/>
      </c>
      <c r="L420" s="10">
        <f>IFERROR(K420/E420,0)</f>
        <v/>
      </c>
      <c r="M420">
        <f>YEAR(A420)</f>
        <v/>
      </c>
      <c r="N420">
        <f>"Q"&amp;ROUNDUP(MONTH(A420)/3,0)</f>
        <v/>
      </c>
      <c r="O420">
        <f>TEXT(A420,"mmm")</f>
        <v/>
      </c>
    </row>
    <row r="421">
      <c r="A421" s="13" t="n">
        <v>44986</v>
      </c>
      <c r="B421" t="inlineStr">
        <is>
          <t>South</t>
        </is>
      </c>
      <c r="C421" t="inlineStr">
        <is>
          <t>Retail Store</t>
        </is>
      </c>
      <c r="D421" t="inlineStr">
        <is>
          <t>Electronics</t>
        </is>
      </c>
      <c r="E421" t="n">
        <v>147623.55</v>
      </c>
      <c r="F421" t="n">
        <v>125728.43</v>
      </c>
      <c r="G421" t="n">
        <v>151735</v>
      </c>
      <c r="H421" t="n">
        <v>15</v>
      </c>
      <c r="I421" t="n">
        <v>13</v>
      </c>
      <c r="J421" t="n">
        <v>2</v>
      </c>
      <c r="K421">
        <f>E421-F421</f>
        <v/>
      </c>
      <c r="L421" s="10">
        <f>IFERROR(K421/E421,0)</f>
        <v/>
      </c>
      <c r="M421">
        <f>YEAR(A421)</f>
        <v/>
      </c>
      <c r="N421">
        <f>"Q"&amp;ROUNDUP(MONTH(A421)/3,0)</f>
        <v/>
      </c>
      <c r="O421">
        <f>TEXT(A421,"mmm")</f>
        <v/>
      </c>
    </row>
    <row r="422">
      <c r="A422" s="13" t="n">
        <v>44986</v>
      </c>
      <c r="B422" t="inlineStr">
        <is>
          <t>South</t>
        </is>
      </c>
      <c r="C422" t="inlineStr">
        <is>
          <t>Retail Store</t>
        </is>
      </c>
      <c r="D422" t="inlineStr">
        <is>
          <t>Fashion</t>
        </is>
      </c>
      <c r="E422" t="n">
        <v>42457.75</v>
      </c>
      <c r="F422" t="n">
        <v>20811.62</v>
      </c>
      <c r="G422" t="n">
        <v>43564</v>
      </c>
      <c r="H422" t="n">
        <v>26</v>
      </c>
      <c r="I422" t="n">
        <v>23</v>
      </c>
      <c r="J422" t="n">
        <v>5</v>
      </c>
      <c r="K422">
        <f>E422-F422</f>
        <v/>
      </c>
      <c r="L422" s="10">
        <f>IFERROR(K422/E422,0)</f>
        <v/>
      </c>
      <c r="M422">
        <f>YEAR(A422)</f>
        <v/>
      </c>
      <c r="N422">
        <f>"Q"&amp;ROUNDUP(MONTH(A422)/3,0)</f>
        <v/>
      </c>
      <c r="O422">
        <f>TEXT(A422,"mmm")</f>
        <v/>
      </c>
    </row>
    <row r="423">
      <c r="A423" s="13" t="n">
        <v>44986</v>
      </c>
      <c r="B423" t="inlineStr">
        <is>
          <t>South</t>
        </is>
      </c>
      <c r="C423" t="inlineStr">
        <is>
          <t>Retail Store</t>
        </is>
      </c>
      <c r="D423" t="inlineStr">
        <is>
          <t>Grocery</t>
        </is>
      </c>
      <c r="E423" t="n">
        <v>11781.45</v>
      </c>
      <c r="F423" t="n">
        <v>9346.1</v>
      </c>
      <c r="G423" t="n">
        <v>12159</v>
      </c>
      <c r="H423" t="n">
        <v>31</v>
      </c>
      <c r="I423" t="n">
        <v>11</v>
      </c>
      <c r="J423" t="n">
        <v>0</v>
      </c>
      <c r="K423">
        <f>E423-F423</f>
        <v/>
      </c>
      <c r="L423" s="10">
        <f>IFERROR(K423/E423,0)</f>
        <v/>
      </c>
      <c r="M423">
        <f>YEAR(A423)</f>
        <v/>
      </c>
      <c r="N423">
        <f>"Q"&amp;ROUNDUP(MONTH(A423)/3,0)</f>
        <v/>
      </c>
      <c r="O423">
        <f>TEXT(A423,"mmm")</f>
        <v/>
      </c>
    </row>
    <row r="424">
      <c r="A424" s="13" t="n">
        <v>44986</v>
      </c>
      <c r="B424" t="inlineStr">
        <is>
          <t>South</t>
        </is>
      </c>
      <c r="C424" t="inlineStr">
        <is>
          <t>Retail Store</t>
        </is>
      </c>
      <c r="D424" t="inlineStr">
        <is>
          <t>Home &amp; Kitchen</t>
        </is>
      </c>
      <c r="E424" t="n">
        <v>33511.15</v>
      </c>
      <c r="F424" t="n">
        <v>21974.39</v>
      </c>
      <c r="G424" t="n">
        <v>34842</v>
      </c>
      <c r="H424" t="n">
        <v>18</v>
      </c>
      <c r="I424" t="n">
        <v>15</v>
      </c>
      <c r="J424" t="n">
        <v>0</v>
      </c>
      <c r="K424">
        <f>E424-F424</f>
        <v/>
      </c>
      <c r="L424" s="10">
        <f>IFERROR(K424/E424,0)</f>
        <v/>
      </c>
      <c r="M424">
        <f>YEAR(A424)</f>
        <v/>
      </c>
      <c r="N424">
        <f>"Q"&amp;ROUNDUP(MONTH(A424)/3,0)</f>
        <v/>
      </c>
      <c r="O424">
        <f>TEXT(A424,"mmm")</f>
        <v/>
      </c>
    </row>
    <row r="425">
      <c r="A425" s="13" t="n">
        <v>44986</v>
      </c>
      <c r="B425" t="inlineStr">
        <is>
          <t>South</t>
        </is>
      </c>
      <c r="C425" t="inlineStr">
        <is>
          <t>Retail Store</t>
        </is>
      </c>
      <c r="D425" t="inlineStr">
        <is>
          <t>Sports</t>
        </is>
      </c>
      <c r="E425" t="n">
        <v>19231</v>
      </c>
      <c r="F425" t="n">
        <v>11925.19</v>
      </c>
      <c r="G425" t="n">
        <v>20454</v>
      </c>
      <c r="H425" t="n">
        <v>16</v>
      </c>
      <c r="I425" t="n">
        <v>9</v>
      </c>
      <c r="J425" t="n">
        <v>1</v>
      </c>
      <c r="K425">
        <f>E425-F425</f>
        <v/>
      </c>
      <c r="L425" s="10">
        <f>IFERROR(K425/E425,0)</f>
        <v/>
      </c>
      <c r="M425">
        <f>YEAR(A425)</f>
        <v/>
      </c>
      <c r="N425">
        <f>"Q"&amp;ROUNDUP(MONTH(A425)/3,0)</f>
        <v/>
      </c>
      <c r="O425">
        <f>TEXT(A425,"mmm")</f>
        <v/>
      </c>
    </row>
    <row r="426">
      <c r="A426" s="13" t="n">
        <v>44986</v>
      </c>
      <c r="B426" t="inlineStr">
        <is>
          <t>South</t>
        </is>
      </c>
      <c r="C426" t="inlineStr">
        <is>
          <t>Unknown</t>
        </is>
      </c>
      <c r="D426" t="inlineStr">
        <is>
          <t>Grocery</t>
        </is>
      </c>
      <c r="E426" t="n">
        <v>593.1</v>
      </c>
      <c r="F426" t="n">
        <v>504.28</v>
      </c>
      <c r="G426" t="n">
        <v>659</v>
      </c>
      <c r="H426" t="n">
        <v>1</v>
      </c>
      <c r="I426" t="n">
        <v>1</v>
      </c>
      <c r="J426" t="n">
        <v>0</v>
      </c>
      <c r="K426">
        <f>E426-F426</f>
        <v/>
      </c>
      <c r="L426" s="10">
        <f>IFERROR(K426/E426,0)</f>
        <v/>
      </c>
      <c r="M426">
        <f>YEAR(A426)</f>
        <v/>
      </c>
      <c r="N426">
        <f>"Q"&amp;ROUNDUP(MONTH(A426)/3,0)</f>
        <v/>
      </c>
      <c r="O426">
        <f>TEXT(A426,"mmm")</f>
        <v/>
      </c>
    </row>
    <row r="427">
      <c r="A427" s="13" t="n">
        <v>44986</v>
      </c>
      <c r="B427" t="inlineStr">
        <is>
          <t>South</t>
        </is>
      </c>
      <c r="C427" t="inlineStr">
        <is>
          <t>Website</t>
        </is>
      </c>
      <c r="D427" t="inlineStr">
        <is>
          <t>Beauty</t>
        </is>
      </c>
      <c r="E427" t="n">
        <v>15288.35</v>
      </c>
      <c r="F427" t="n">
        <v>8037.75</v>
      </c>
      <c r="G427" t="n">
        <v>16075</v>
      </c>
      <c r="H427" t="n">
        <v>25</v>
      </c>
      <c r="I427" t="n">
        <v>20</v>
      </c>
      <c r="J427" t="n">
        <v>2</v>
      </c>
      <c r="K427">
        <f>E427-F427</f>
        <v/>
      </c>
      <c r="L427" s="10">
        <f>IFERROR(K427/E427,0)</f>
        <v/>
      </c>
      <c r="M427">
        <f>YEAR(A427)</f>
        <v/>
      </c>
      <c r="N427">
        <f>"Q"&amp;ROUNDUP(MONTH(A427)/3,0)</f>
        <v/>
      </c>
      <c r="O427">
        <f>TEXT(A427,"mmm")</f>
        <v/>
      </c>
    </row>
    <row r="428">
      <c r="A428" s="13" t="n">
        <v>44986</v>
      </c>
      <c r="B428" t="inlineStr">
        <is>
          <t>South</t>
        </is>
      </c>
      <c r="C428" t="inlineStr">
        <is>
          <t>Website</t>
        </is>
      </c>
      <c r="D428" t="inlineStr">
        <is>
          <t>Books</t>
        </is>
      </c>
      <c r="E428" t="n">
        <v>5886.55</v>
      </c>
      <c r="F428" t="n">
        <v>4263.35</v>
      </c>
      <c r="G428" t="n">
        <v>6306</v>
      </c>
      <c r="H428" t="n">
        <v>14</v>
      </c>
      <c r="I428" t="n">
        <v>12</v>
      </c>
      <c r="J428" t="n">
        <v>0</v>
      </c>
      <c r="K428">
        <f>E428-F428</f>
        <v/>
      </c>
      <c r="L428" s="10">
        <f>IFERROR(K428/E428,0)</f>
        <v/>
      </c>
      <c r="M428">
        <f>YEAR(A428)</f>
        <v/>
      </c>
      <c r="N428">
        <f>"Q"&amp;ROUNDUP(MONTH(A428)/3,0)</f>
        <v/>
      </c>
      <c r="O428">
        <f>TEXT(A428,"mmm")</f>
        <v/>
      </c>
    </row>
    <row r="429">
      <c r="A429" s="13" t="n">
        <v>44986</v>
      </c>
      <c r="B429" t="inlineStr">
        <is>
          <t>South</t>
        </is>
      </c>
      <c r="C429" t="inlineStr">
        <is>
          <t>Website</t>
        </is>
      </c>
      <c r="D429" t="inlineStr">
        <is>
          <t>Electronics</t>
        </is>
      </c>
      <c r="E429" t="n">
        <v>532066</v>
      </c>
      <c r="F429" t="n">
        <v>468621.04</v>
      </c>
      <c r="G429" t="n">
        <v>560853</v>
      </c>
      <c r="H429" t="n">
        <v>47</v>
      </c>
      <c r="I429" t="n">
        <v>38</v>
      </c>
      <c r="J429" t="n">
        <v>1</v>
      </c>
      <c r="K429">
        <f>E429-F429</f>
        <v/>
      </c>
      <c r="L429" s="10">
        <f>IFERROR(K429/E429,0)</f>
        <v/>
      </c>
      <c r="M429">
        <f>YEAR(A429)</f>
        <v/>
      </c>
      <c r="N429">
        <f>"Q"&amp;ROUNDUP(MONTH(A429)/3,0)</f>
        <v/>
      </c>
      <c r="O429">
        <f>TEXT(A429,"mmm")</f>
        <v/>
      </c>
    </row>
    <row r="430">
      <c r="A430" s="13" t="n">
        <v>44986</v>
      </c>
      <c r="B430" t="inlineStr">
        <is>
          <t>South</t>
        </is>
      </c>
      <c r="C430" t="inlineStr">
        <is>
          <t>Website</t>
        </is>
      </c>
      <c r="D430" t="inlineStr">
        <is>
          <t>Fashion</t>
        </is>
      </c>
      <c r="E430" t="n">
        <v>97334.3</v>
      </c>
      <c r="F430" t="n">
        <v>53258.04</v>
      </c>
      <c r="G430" t="n">
        <v>104894</v>
      </c>
      <c r="H430" t="n">
        <v>66</v>
      </c>
      <c r="I430" t="n">
        <v>56</v>
      </c>
      <c r="J430" t="n">
        <v>13</v>
      </c>
      <c r="K430">
        <f>E430-F430</f>
        <v/>
      </c>
      <c r="L430" s="10">
        <f>IFERROR(K430/E430,0)</f>
        <v/>
      </c>
      <c r="M430">
        <f>YEAR(A430)</f>
        <v/>
      </c>
      <c r="N430">
        <f>"Q"&amp;ROUNDUP(MONTH(A430)/3,0)</f>
        <v/>
      </c>
      <c r="O430">
        <f>TEXT(A430,"mmm")</f>
        <v/>
      </c>
    </row>
    <row r="431">
      <c r="A431" s="13" t="n">
        <v>44986</v>
      </c>
      <c r="B431" t="inlineStr">
        <is>
          <t>South</t>
        </is>
      </c>
      <c r="C431" t="inlineStr">
        <is>
          <t>Website</t>
        </is>
      </c>
      <c r="D431" t="inlineStr">
        <is>
          <t>Grocery</t>
        </is>
      </c>
      <c r="E431" t="n">
        <v>23819.55</v>
      </c>
      <c r="F431" t="n">
        <v>19892.38</v>
      </c>
      <c r="G431" t="n">
        <v>25596</v>
      </c>
      <c r="H431" t="n">
        <v>64</v>
      </c>
      <c r="I431" t="n">
        <v>29</v>
      </c>
      <c r="J431" t="n">
        <v>0</v>
      </c>
      <c r="K431">
        <f>E431-F431</f>
        <v/>
      </c>
      <c r="L431" s="10">
        <f>IFERROR(K431/E431,0)</f>
        <v/>
      </c>
      <c r="M431">
        <f>YEAR(A431)</f>
        <v/>
      </c>
      <c r="N431">
        <f>"Q"&amp;ROUNDUP(MONTH(A431)/3,0)</f>
        <v/>
      </c>
      <c r="O431">
        <f>TEXT(A431,"mmm")</f>
        <v/>
      </c>
    </row>
    <row r="432">
      <c r="A432" s="13" t="n">
        <v>44986</v>
      </c>
      <c r="B432" t="inlineStr">
        <is>
          <t>South</t>
        </is>
      </c>
      <c r="C432" t="inlineStr">
        <is>
          <t>Website</t>
        </is>
      </c>
      <c r="D432" t="inlineStr">
        <is>
          <t>Home &amp; Kitchen</t>
        </is>
      </c>
      <c r="E432" t="n">
        <v>66077.25</v>
      </c>
      <c r="F432" t="n">
        <v>45308.83</v>
      </c>
      <c r="G432" t="n">
        <v>70494</v>
      </c>
      <c r="H432" t="n">
        <v>26</v>
      </c>
      <c r="I432" t="n">
        <v>21</v>
      </c>
      <c r="J432" t="n">
        <v>0</v>
      </c>
      <c r="K432">
        <f>E432-F432</f>
        <v/>
      </c>
      <c r="L432" s="10">
        <f>IFERROR(K432/E432,0)</f>
        <v/>
      </c>
      <c r="M432">
        <f>YEAR(A432)</f>
        <v/>
      </c>
      <c r="N432">
        <f>"Q"&amp;ROUNDUP(MONTH(A432)/3,0)</f>
        <v/>
      </c>
      <c r="O432">
        <f>TEXT(A432,"mmm")</f>
        <v/>
      </c>
    </row>
    <row r="433">
      <c r="A433" s="13" t="n">
        <v>44986</v>
      </c>
      <c r="B433" t="inlineStr">
        <is>
          <t>South</t>
        </is>
      </c>
      <c r="C433" t="inlineStr">
        <is>
          <t>Website</t>
        </is>
      </c>
      <c r="D433" t="inlineStr">
        <is>
          <t>Sports</t>
        </is>
      </c>
      <c r="E433" t="n">
        <v>79797.95</v>
      </c>
      <c r="F433" t="n">
        <v>52392.1</v>
      </c>
      <c r="G433" t="n">
        <v>85787</v>
      </c>
      <c r="H433" t="n">
        <v>43</v>
      </c>
      <c r="I433" t="n">
        <v>37</v>
      </c>
      <c r="J433" t="n">
        <v>2</v>
      </c>
      <c r="K433">
        <f>E433-F433</f>
        <v/>
      </c>
      <c r="L433" s="10">
        <f>IFERROR(K433/E433,0)</f>
        <v/>
      </c>
      <c r="M433">
        <f>YEAR(A433)</f>
        <v/>
      </c>
      <c r="N433">
        <f>"Q"&amp;ROUNDUP(MONTH(A433)/3,0)</f>
        <v/>
      </c>
      <c r="O433">
        <f>TEXT(A433,"mmm")</f>
        <v/>
      </c>
    </row>
    <row r="434">
      <c r="A434" s="13" t="n">
        <v>44986</v>
      </c>
      <c r="B434" t="inlineStr">
        <is>
          <t>West</t>
        </is>
      </c>
      <c r="C434" t="inlineStr">
        <is>
          <t>Marketplace</t>
        </is>
      </c>
      <c r="D434" t="inlineStr">
        <is>
          <t>Beauty</t>
        </is>
      </c>
      <c r="E434" t="n">
        <v>13506.1</v>
      </c>
      <c r="F434" t="n">
        <v>7570.02</v>
      </c>
      <c r="G434" t="n">
        <v>14794</v>
      </c>
      <c r="H434" t="n">
        <v>26</v>
      </c>
      <c r="I434" t="n">
        <v>20</v>
      </c>
      <c r="J434" t="n">
        <v>0</v>
      </c>
      <c r="K434">
        <f>E434-F434</f>
        <v/>
      </c>
      <c r="L434" s="10">
        <f>IFERROR(K434/E434,0)</f>
        <v/>
      </c>
      <c r="M434">
        <f>YEAR(A434)</f>
        <v/>
      </c>
      <c r="N434">
        <f>"Q"&amp;ROUNDUP(MONTH(A434)/3,0)</f>
        <v/>
      </c>
      <c r="O434">
        <f>TEXT(A434,"mmm")</f>
        <v/>
      </c>
    </row>
    <row r="435">
      <c r="A435" s="13" t="n">
        <v>44986</v>
      </c>
      <c r="B435" t="inlineStr">
        <is>
          <t>West</t>
        </is>
      </c>
      <c r="C435" t="inlineStr">
        <is>
          <t>Marketplace</t>
        </is>
      </c>
      <c r="D435" t="inlineStr">
        <is>
          <t>Books</t>
        </is>
      </c>
      <c r="E435" t="n">
        <v>4088.2</v>
      </c>
      <c r="F435" t="n">
        <v>3003.12</v>
      </c>
      <c r="G435" t="n">
        <v>4400</v>
      </c>
      <c r="H435" t="n">
        <v>10</v>
      </c>
      <c r="I435" t="n">
        <v>10</v>
      </c>
      <c r="J435" t="n">
        <v>0</v>
      </c>
      <c r="K435">
        <f>E435-F435</f>
        <v/>
      </c>
      <c r="L435" s="10">
        <f>IFERROR(K435/E435,0)</f>
        <v/>
      </c>
      <c r="M435">
        <f>YEAR(A435)</f>
        <v/>
      </c>
      <c r="N435">
        <f>"Q"&amp;ROUNDUP(MONTH(A435)/3,0)</f>
        <v/>
      </c>
      <c r="O435">
        <f>TEXT(A435,"mmm")</f>
        <v/>
      </c>
    </row>
    <row r="436">
      <c r="A436" s="13" t="n">
        <v>44986</v>
      </c>
      <c r="B436" t="inlineStr">
        <is>
          <t>West</t>
        </is>
      </c>
      <c r="C436" t="inlineStr">
        <is>
          <t>Marketplace</t>
        </is>
      </c>
      <c r="D436" t="inlineStr">
        <is>
          <t>Electronics</t>
        </is>
      </c>
      <c r="E436" t="n">
        <v>170479.2</v>
      </c>
      <c r="F436" t="n">
        <v>161352.98</v>
      </c>
      <c r="G436" t="n">
        <v>193220</v>
      </c>
      <c r="H436" t="n">
        <v>20</v>
      </c>
      <c r="I436" t="n">
        <v>18</v>
      </c>
      <c r="J436" t="n">
        <v>4</v>
      </c>
      <c r="K436">
        <f>E436-F436</f>
        <v/>
      </c>
      <c r="L436" s="10">
        <f>IFERROR(K436/E436,0)</f>
        <v/>
      </c>
      <c r="M436">
        <f>YEAR(A436)</f>
        <v/>
      </c>
      <c r="N436">
        <f>"Q"&amp;ROUNDUP(MONTH(A436)/3,0)</f>
        <v/>
      </c>
      <c r="O436">
        <f>TEXT(A436,"mmm")</f>
        <v/>
      </c>
    </row>
    <row r="437">
      <c r="A437" s="13" t="n">
        <v>44986</v>
      </c>
      <c r="B437" t="inlineStr">
        <is>
          <t>West</t>
        </is>
      </c>
      <c r="C437" t="inlineStr">
        <is>
          <t>Marketplace</t>
        </is>
      </c>
      <c r="D437" t="inlineStr">
        <is>
          <t>Fashion</t>
        </is>
      </c>
      <c r="E437" t="n">
        <v>45541.25</v>
      </c>
      <c r="F437" t="n">
        <v>25565.03</v>
      </c>
      <c r="G437" t="n">
        <v>50525</v>
      </c>
      <c r="H437" t="n">
        <v>35</v>
      </c>
      <c r="I437" t="n">
        <v>29</v>
      </c>
      <c r="J437" t="n">
        <v>8</v>
      </c>
      <c r="K437">
        <f>E437-F437</f>
        <v/>
      </c>
      <c r="L437" s="10">
        <f>IFERROR(K437/E437,0)</f>
        <v/>
      </c>
      <c r="M437">
        <f>YEAR(A437)</f>
        <v/>
      </c>
      <c r="N437">
        <f>"Q"&amp;ROUNDUP(MONTH(A437)/3,0)</f>
        <v/>
      </c>
      <c r="O437">
        <f>TEXT(A437,"mmm")</f>
        <v/>
      </c>
    </row>
    <row r="438">
      <c r="A438" s="13" t="n">
        <v>44986</v>
      </c>
      <c r="B438" t="inlineStr">
        <is>
          <t>West</t>
        </is>
      </c>
      <c r="C438" t="inlineStr">
        <is>
          <t>Marketplace</t>
        </is>
      </c>
      <c r="D438" t="inlineStr">
        <is>
          <t>Grocery</t>
        </is>
      </c>
      <c r="E438" t="n">
        <v>16756</v>
      </c>
      <c r="F438" t="n">
        <v>14722.15</v>
      </c>
      <c r="G438" t="n">
        <v>19053</v>
      </c>
      <c r="H438" t="n">
        <v>47</v>
      </c>
      <c r="I438" t="n">
        <v>15</v>
      </c>
      <c r="J438" t="n">
        <v>0</v>
      </c>
      <c r="K438">
        <f>E438-F438</f>
        <v/>
      </c>
      <c r="L438" s="10">
        <f>IFERROR(K438/E438,0)</f>
        <v/>
      </c>
      <c r="M438">
        <f>YEAR(A438)</f>
        <v/>
      </c>
      <c r="N438">
        <f>"Q"&amp;ROUNDUP(MONTH(A438)/3,0)</f>
        <v/>
      </c>
      <c r="O438">
        <f>TEXT(A438,"mmm")</f>
        <v/>
      </c>
    </row>
    <row r="439">
      <c r="A439" s="13" t="n">
        <v>44986</v>
      </c>
      <c r="B439" t="inlineStr">
        <is>
          <t>West</t>
        </is>
      </c>
      <c r="C439" t="inlineStr">
        <is>
          <t>Marketplace</t>
        </is>
      </c>
      <c r="D439" t="inlineStr">
        <is>
          <t>Home &amp; Kitchen</t>
        </is>
      </c>
      <c r="E439" t="n">
        <v>56984.45</v>
      </c>
      <c r="F439" t="n">
        <v>39912.35</v>
      </c>
      <c r="G439" t="n">
        <v>62004</v>
      </c>
      <c r="H439" t="n">
        <v>26</v>
      </c>
      <c r="I439" t="n">
        <v>21</v>
      </c>
      <c r="J439" t="n">
        <v>2</v>
      </c>
      <c r="K439">
        <f>E439-F439</f>
        <v/>
      </c>
      <c r="L439" s="10">
        <f>IFERROR(K439/E439,0)</f>
        <v/>
      </c>
      <c r="M439">
        <f>YEAR(A439)</f>
        <v/>
      </c>
      <c r="N439">
        <f>"Q"&amp;ROUNDUP(MONTH(A439)/3,0)</f>
        <v/>
      </c>
      <c r="O439">
        <f>TEXT(A439,"mmm")</f>
        <v/>
      </c>
    </row>
    <row r="440">
      <c r="A440" s="13" t="n">
        <v>44986</v>
      </c>
      <c r="B440" t="inlineStr">
        <is>
          <t>West</t>
        </is>
      </c>
      <c r="C440" t="inlineStr">
        <is>
          <t>Marketplace</t>
        </is>
      </c>
      <c r="D440" t="inlineStr">
        <is>
          <t>Sports</t>
        </is>
      </c>
      <c r="E440" t="n">
        <v>23566.65</v>
      </c>
      <c r="F440" t="n">
        <v>15132.39</v>
      </c>
      <c r="G440" t="n">
        <v>25865</v>
      </c>
      <c r="H440" t="n">
        <v>25</v>
      </c>
      <c r="I440" t="n">
        <v>18</v>
      </c>
      <c r="J440" t="n">
        <v>0</v>
      </c>
      <c r="K440">
        <f>E440-F440</f>
        <v/>
      </c>
      <c r="L440" s="10">
        <f>IFERROR(K440/E440,0)</f>
        <v/>
      </c>
      <c r="M440">
        <f>YEAR(A440)</f>
        <v/>
      </c>
      <c r="N440">
        <f>"Q"&amp;ROUNDUP(MONTH(A440)/3,0)</f>
        <v/>
      </c>
      <c r="O440">
        <f>TEXT(A440,"mmm")</f>
        <v/>
      </c>
    </row>
    <row r="441">
      <c r="A441" s="13" t="n">
        <v>44986</v>
      </c>
      <c r="B441" t="inlineStr">
        <is>
          <t>West</t>
        </is>
      </c>
      <c r="C441" t="inlineStr">
        <is>
          <t>Mobile App</t>
        </is>
      </c>
      <c r="D441" t="inlineStr">
        <is>
          <t>Beauty</t>
        </is>
      </c>
      <c r="E441" t="n">
        <v>11870.85</v>
      </c>
      <c r="F441" t="n">
        <v>7277.33</v>
      </c>
      <c r="G441" t="n">
        <v>13190</v>
      </c>
      <c r="H441" t="n">
        <v>20</v>
      </c>
      <c r="I441" t="n">
        <v>14</v>
      </c>
      <c r="J441" t="n">
        <v>0</v>
      </c>
      <c r="K441">
        <f>E441-F441</f>
        <v/>
      </c>
      <c r="L441" s="10">
        <f>IFERROR(K441/E441,0)</f>
        <v/>
      </c>
      <c r="M441">
        <f>YEAR(A441)</f>
        <v/>
      </c>
      <c r="N441">
        <f>"Q"&amp;ROUNDUP(MONTH(A441)/3,0)</f>
        <v/>
      </c>
      <c r="O441">
        <f>TEXT(A441,"mmm")</f>
        <v/>
      </c>
    </row>
    <row r="442">
      <c r="A442" s="13" t="n">
        <v>44986</v>
      </c>
      <c r="B442" t="inlineStr">
        <is>
          <t>West</t>
        </is>
      </c>
      <c r="C442" t="inlineStr">
        <is>
          <t>Mobile App</t>
        </is>
      </c>
      <c r="D442" t="inlineStr">
        <is>
          <t>Books</t>
        </is>
      </c>
      <c r="E442" t="n">
        <v>9066.700000000001</v>
      </c>
      <c r="F442" t="n">
        <v>6718.03</v>
      </c>
      <c r="G442" t="n">
        <v>9756</v>
      </c>
      <c r="H442" t="n">
        <v>24</v>
      </c>
      <c r="I442" t="n">
        <v>18</v>
      </c>
      <c r="J442" t="n">
        <v>1</v>
      </c>
      <c r="K442">
        <f>E442-F442</f>
        <v/>
      </c>
      <c r="L442" s="10">
        <f>IFERROR(K442/E442,0)</f>
        <v/>
      </c>
      <c r="M442">
        <f>YEAR(A442)</f>
        <v/>
      </c>
      <c r="N442">
        <f>"Q"&amp;ROUNDUP(MONTH(A442)/3,0)</f>
        <v/>
      </c>
      <c r="O442">
        <f>TEXT(A442,"mmm")</f>
        <v/>
      </c>
    </row>
    <row r="443">
      <c r="A443" s="13" t="n">
        <v>44986</v>
      </c>
      <c r="B443" t="inlineStr">
        <is>
          <t>West</t>
        </is>
      </c>
      <c r="C443" t="inlineStr">
        <is>
          <t>Mobile App</t>
        </is>
      </c>
      <c r="D443" t="inlineStr">
        <is>
          <t>Electronics</t>
        </is>
      </c>
      <c r="E443" t="n">
        <v>285881.7</v>
      </c>
      <c r="F443" t="n">
        <v>255786.24</v>
      </c>
      <c r="G443" t="n">
        <v>308893</v>
      </c>
      <c r="H443" t="n">
        <v>27</v>
      </c>
      <c r="I443" t="n">
        <v>20</v>
      </c>
      <c r="J443" t="n">
        <v>1</v>
      </c>
      <c r="K443">
        <f>E443-F443</f>
        <v/>
      </c>
      <c r="L443" s="10">
        <f>IFERROR(K443/E443,0)</f>
        <v/>
      </c>
      <c r="M443">
        <f>YEAR(A443)</f>
        <v/>
      </c>
      <c r="N443">
        <f>"Q"&amp;ROUNDUP(MONTH(A443)/3,0)</f>
        <v/>
      </c>
      <c r="O443">
        <f>TEXT(A443,"mmm")</f>
        <v/>
      </c>
    </row>
    <row r="444">
      <c r="A444" s="13" t="n">
        <v>44986</v>
      </c>
      <c r="B444" t="inlineStr">
        <is>
          <t>West</t>
        </is>
      </c>
      <c r="C444" t="inlineStr">
        <is>
          <t>Mobile App</t>
        </is>
      </c>
      <c r="D444" t="inlineStr">
        <is>
          <t>Fashion</t>
        </is>
      </c>
      <c r="E444" t="n">
        <v>46835.55</v>
      </c>
      <c r="F444" t="n">
        <v>25085.67</v>
      </c>
      <c r="G444" t="n">
        <v>49886</v>
      </c>
      <c r="H444" t="n">
        <v>44</v>
      </c>
      <c r="I444" t="n">
        <v>33</v>
      </c>
      <c r="J444" t="n">
        <v>3</v>
      </c>
      <c r="K444">
        <f>E444-F444</f>
        <v/>
      </c>
      <c r="L444" s="10">
        <f>IFERROR(K444/E444,0)</f>
        <v/>
      </c>
      <c r="M444">
        <f>YEAR(A444)</f>
        <v/>
      </c>
      <c r="N444">
        <f>"Q"&amp;ROUNDUP(MONTH(A444)/3,0)</f>
        <v/>
      </c>
      <c r="O444">
        <f>TEXT(A444,"mmm")</f>
        <v/>
      </c>
    </row>
    <row r="445">
      <c r="A445" s="13" t="n">
        <v>44986</v>
      </c>
      <c r="B445" t="inlineStr">
        <is>
          <t>West</t>
        </is>
      </c>
      <c r="C445" t="inlineStr">
        <is>
          <t>Mobile App</t>
        </is>
      </c>
      <c r="D445" t="inlineStr">
        <is>
          <t>Grocery</t>
        </is>
      </c>
      <c r="E445" t="n">
        <v>15492.2</v>
      </c>
      <c r="F445" t="n">
        <v>13122.53</v>
      </c>
      <c r="G445" t="n">
        <v>17032</v>
      </c>
      <c r="H445" t="n">
        <v>38</v>
      </c>
      <c r="I445" t="n">
        <v>14</v>
      </c>
      <c r="J445" t="n">
        <v>0</v>
      </c>
      <c r="K445">
        <f>E445-F445</f>
        <v/>
      </c>
      <c r="L445" s="10">
        <f>IFERROR(K445/E445,0)</f>
        <v/>
      </c>
      <c r="M445">
        <f>YEAR(A445)</f>
        <v/>
      </c>
      <c r="N445">
        <f>"Q"&amp;ROUNDUP(MONTH(A445)/3,0)</f>
        <v/>
      </c>
      <c r="O445">
        <f>TEXT(A445,"mmm")</f>
        <v/>
      </c>
    </row>
    <row r="446">
      <c r="A446" s="13" t="n">
        <v>44986</v>
      </c>
      <c r="B446" t="inlineStr">
        <is>
          <t>West</t>
        </is>
      </c>
      <c r="C446" t="inlineStr">
        <is>
          <t>Mobile App</t>
        </is>
      </c>
      <c r="D446" t="inlineStr">
        <is>
          <t>Home &amp; Kitchen</t>
        </is>
      </c>
      <c r="E446" t="n">
        <v>51890.75</v>
      </c>
      <c r="F446" t="n">
        <v>35687.35</v>
      </c>
      <c r="G446" t="n">
        <v>55434</v>
      </c>
      <c r="H446" t="n">
        <v>26</v>
      </c>
      <c r="I446" t="n">
        <v>19</v>
      </c>
      <c r="J446" t="n">
        <v>2</v>
      </c>
      <c r="K446">
        <f>E446-F446</f>
        <v/>
      </c>
      <c r="L446" s="10">
        <f>IFERROR(K446/E446,0)</f>
        <v/>
      </c>
      <c r="M446">
        <f>YEAR(A446)</f>
        <v/>
      </c>
      <c r="N446">
        <f>"Q"&amp;ROUNDUP(MONTH(A446)/3,0)</f>
        <v/>
      </c>
      <c r="O446">
        <f>TEXT(A446,"mmm")</f>
        <v/>
      </c>
    </row>
    <row r="447">
      <c r="A447" s="13" t="n">
        <v>44986</v>
      </c>
      <c r="B447" t="inlineStr">
        <is>
          <t>West</t>
        </is>
      </c>
      <c r="C447" t="inlineStr">
        <is>
          <t>Mobile App</t>
        </is>
      </c>
      <c r="D447" t="inlineStr">
        <is>
          <t>Sports</t>
        </is>
      </c>
      <c r="E447" t="n">
        <v>13091.95</v>
      </c>
      <c r="F447" t="n">
        <v>8665.459999999999</v>
      </c>
      <c r="G447" t="n">
        <v>14217</v>
      </c>
      <c r="H447" t="n">
        <v>13</v>
      </c>
      <c r="I447" t="n">
        <v>12</v>
      </c>
      <c r="J447" t="n">
        <v>0</v>
      </c>
      <c r="K447">
        <f>E447-F447</f>
        <v/>
      </c>
      <c r="L447" s="10">
        <f>IFERROR(K447/E447,0)</f>
        <v/>
      </c>
      <c r="M447">
        <f>YEAR(A447)</f>
        <v/>
      </c>
      <c r="N447">
        <f>"Q"&amp;ROUNDUP(MONTH(A447)/3,0)</f>
        <v/>
      </c>
      <c r="O447">
        <f>TEXT(A447,"mmm")</f>
        <v/>
      </c>
    </row>
    <row r="448">
      <c r="A448" s="13" t="n">
        <v>44986</v>
      </c>
      <c r="B448" t="inlineStr">
        <is>
          <t>West</t>
        </is>
      </c>
      <c r="C448" t="inlineStr">
        <is>
          <t>Retail Store</t>
        </is>
      </c>
      <c r="D448" t="inlineStr">
        <is>
          <t>Beauty</t>
        </is>
      </c>
      <c r="E448" t="n">
        <v>3380.75</v>
      </c>
      <c r="F448" t="n">
        <v>1741.64</v>
      </c>
      <c r="G448" t="n">
        <v>3513</v>
      </c>
      <c r="H448" t="n">
        <v>7</v>
      </c>
      <c r="I448" t="n">
        <v>7</v>
      </c>
      <c r="J448" t="n">
        <v>0</v>
      </c>
      <c r="K448">
        <f>E448-F448</f>
        <v/>
      </c>
      <c r="L448" s="10">
        <f>IFERROR(K448/E448,0)</f>
        <v/>
      </c>
      <c r="M448">
        <f>YEAR(A448)</f>
        <v/>
      </c>
      <c r="N448">
        <f>"Q"&amp;ROUNDUP(MONTH(A448)/3,0)</f>
        <v/>
      </c>
      <c r="O448">
        <f>TEXT(A448,"mmm")</f>
        <v/>
      </c>
    </row>
    <row r="449">
      <c r="A449" s="13" t="n">
        <v>44986</v>
      </c>
      <c r="B449" t="inlineStr">
        <is>
          <t>West</t>
        </is>
      </c>
      <c r="C449" t="inlineStr">
        <is>
          <t>Retail Store</t>
        </is>
      </c>
      <c r="D449" t="inlineStr">
        <is>
          <t>Books</t>
        </is>
      </c>
      <c r="E449" t="n">
        <v>1469.55</v>
      </c>
      <c r="F449" t="n">
        <v>1002.4</v>
      </c>
      <c r="G449" t="n">
        <v>1486</v>
      </c>
      <c r="H449" t="n">
        <v>4</v>
      </c>
      <c r="I449" t="n">
        <v>4</v>
      </c>
      <c r="J449" t="n">
        <v>0</v>
      </c>
      <c r="K449">
        <f>E449-F449</f>
        <v/>
      </c>
      <c r="L449" s="10">
        <f>IFERROR(K449/E449,0)</f>
        <v/>
      </c>
      <c r="M449">
        <f>YEAR(A449)</f>
        <v/>
      </c>
      <c r="N449">
        <f>"Q"&amp;ROUNDUP(MONTH(A449)/3,0)</f>
        <v/>
      </c>
      <c r="O449">
        <f>TEXT(A449,"mmm")</f>
        <v/>
      </c>
    </row>
    <row r="450">
      <c r="A450" s="13" t="n">
        <v>44986</v>
      </c>
      <c r="B450" t="inlineStr">
        <is>
          <t>West</t>
        </is>
      </c>
      <c r="C450" t="inlineStr">
        <is>
          <t>Retail Store</t>
        </is>
      </c>
      <c r="D450" t="inlineStr">
        <is>
          <t>Electronics</t>
        </is>
      </c>
      <c r="E450" t="n">
        <v>48685.1</v>
      </c>
      <c r="F450" t="n">
        <v>42199.66</v>
      </c>
      <c r="G450" t="n">
        <v>49985</v>
      </c>
      <c r="H450" t="n">
        <v>5</v>
      </c>
      <c r="I450" t="n">
        <v>5</v>
      </c>
      <c r="J450" t="n">
        <v>0</v>
      </c>
      <c r="K450">
        <f>E450-F450</f>
        <v/>
      </c>
      <c r="L450" s="10">
        <f>IFERROR(K450/E450,0)</f>
        <v/>
      </c>
      <c r="M450">
        <f>YEAR(A450)</f>
        <v/>
      </c>
      <c r="N450">
        <f>"Q"&amp;ROUNDUP(MONTH(A450)/3,0)</f>
        <v/>
      </c>
      <c r="O450">
        <f>TEXT(A450,"mmm")</f>
        <v/>
      </c>
    </row>
    <row r="451">
      <c r="A451" s="13" t="n">
        <v>44986</v>
      </c>
      <c r="B451" t="inlineStr">
        <is>
          <t>West</t>
        </is>
      </c>
      <c r="C451" t="inlineStr">
        <is>
          <t>Retail Store</t>
        </is>
      </c>
      <c r="D451" t="inlineStr">
        <is>
          <t>Fashion</t>
        </is>
      </c>
      <c r="E451" t="n">
        <v>22337.15</v>
      </c>
      <c r="F451" t="n">
        <v>11182.36</v>
      </c>
      <c r="G451" t="n">
        <v>23363</v>
      </c>
      <c r="H451" t="n">
        <v>17</v>
      </c>
      <c r="I451" t="n">
        <v>14</v>
      </c>
      <c r="J451" t="n">
        <v>1</v>
      </c>
      <c r="K451">
        <f>E451-F451</f>
        <v/>
      </c>
      <c r="L451" s="10">
        <f>IFERROR(K451/E451,0)</f>
        <v/>
      </c>
      <c r="M451">
        <f>YEAR(A451)</f>
        <v/>
      </c>
      <c r="N451">
        <f>"Q"&amp;ROUNDUP(MONTH(A451)/3,0)</f>
        <v/>
      </c>
      <c r="O451">
        <f>TEXT(A451,"mmm")</f>
        <v/>
      </c>
    </row>
    <row r="452">
      <c r="A452" s="13" t="n">
        <v>44986</v>
      </c>
      <c r="B452" t="inlineStr">
        <is>
          <t>West</t>
        </is>
      </c>
      <c r="C452" t="inlineStr">
        <is>
          <t>Retail Store</t>
        </is>
      </c>
      <c r="D452" t="inlineStr">
        <is>
          <t>Grocery</t>
        </is>
      </c>
      <c r="E452" t="n">
        <v>10581.25</v>
      </c>
      <c r="F452" t="n">
        <v>8253.780000000001</v>
      </c>
      <c r="G452" t="n">
        <v>10810</v>
      </c>
      <c r="H452" t="n">
        <v>30</v>
      </c>
      <c r="I452" t="n">
        <v>10</v>
      </c>
      <c r="J452" t="n">
        <v>0</v>
      </c>
      <c r="K452">
        <f>E452-F452</f>
        <v/>
      </c>
      <c r="L452" s="10">
        <f>IFERROR(K452/E452,0)</f>
        <v/>
      </c>
      <c r="M452">
        <f>YEAR(A452)</f>
        <v/>
      </c>
      <c r="N452">
        <f>"Q"&amp;ROUNDUP(MONTH(A452)/3,0)</f>
        <v/>
      </c>
      <c r="O452">
        <f>TEXT(A452,"mmm")</f>
        <v/>
      </c>
    </row>
    <row r="453">
      <c r="A453" s="13" t="n">
        <v>44986</v>
      </c>
      <c r="B453" t="inlineStr">
        <is>
          <t>West</t>
        </is>
      </c>
      <c r="C453" t="inlineStr">
        <is>
          <t>Retail Store</t>
        </is>
      </c>
      <c r="D453" t="inlineStr">
        <is>
          <t>Home &amp; Kitchen</t>
        </is>
      </c>
      <c r="E453" t="n">
        <v>23520.6</v>
      </c>
      <c r="F453" t="n">
        <v>15918.21</v>
      </c>
      <c r="G453" t="n">
        <v>25230</v>
      </c>
      <c r="H453" t="n">
        <v>10</v>
      </c>
      <c r="I453" t="n">
        <v>8</v>
      </c>
      <c r="J453" t="n">
        <v>0</v>
      </c>
      <c r="K453">
        <f>E453-F453</f>
        <v/>
      </c>
      <c r="L453" s="10">
        <f>IFERROR(K453/E453,0)</f>
        <v/>
      </c>
      <c r="M453">
        <f>YEAR(A453)</f>
        <v/>
      </c>
      <c r="N453">
        <f>"Q"&amp;ROUNDUP(MONTH(A453)/3,0)</f>
        <v/>
      </c>
      <c r="O453">
        <f>TEXT(A453,"mmm")</f>
        <v/>
      </c>
    </row>
    <row r="454">
      <c r="A454" s="13" t="n">
        <v>44986</v>
      </c>
      <c r="B454" t="inlineStr">
        <is>
          <t>West</t>
        </is>
      </c>
      <c r="C454" t="inlineStr">
        <is>
          <t>Retail Store</t>
        </is>
      </c>
      <c r="D454" t="inlineStr">
        <is>
          <t>Sports</t>
        </is>
      </c>
      <c r="E454" t="n">
        <v>11941.85</v>
      </c>
      <c r="F454" t="n">
        <v>7321.33</v>
      </c>
      <c r="G454" t="n">
        <v>12691</v>
      </c>
      <c r="H454" t="n">
        <v>9</v>
      </c>
      <c r="I454" t="n">
        <v>7</v>
      </c>
      <c r="J454" t="n">
        <v>0</v>
      </c>
      <c r="K454">
        <f>E454-F454</f>
        <v/>
      </c>
      <c r="L454" s="10">
        <f>IFERROR(K454/E454,0)</f>
        <v/>
      </c>
      <c r="M454">
        <f>YEAR(A454)</f>
        <v/>
      </c>
      <c r="N454">
        <f>"Q"&amp;ROUNDUP(MONTH(A454)/3,0)</f>
        <v/>
      </c>
      <c r="O454">
        <f>TEXT(A454,"mmm")</f>
        <v/>
      </c>
    </row>
    <row r="455">
      <c r="A455" s="13" t="n">
        <v>44986</v>
      </c>
      <c r="B455" t="inlineStr">
        <is>
          <t>West</t>
        </is>
      </c>
      <c r="C455" t="inlineStr">
        <is>
          <t>Unknown</t>
        </is>
      </c>
      <c r="D455" t="inlineStr">
        <is>
          <t>Electronics</t>
        </is>
      </c>
      <c r="E455" t="n">
        <v>11389.55</v>
      </c>
      <c r="F455" t="n">
        <v>10051.77</v>
      </c>
      <c r="G455" t="n">
        <v>11989</v>
      </c>
      <c r="H455" t="n">
        <v>1</v>
      </c>
      <c r="I455" t="n">
        <v>1</v>
      </c>
      <c r="J455" t="n">
        <v>0</v>
      </c>
      <c r="K455">
        <f>E455-F455</f>
        <v/>
      </c>
      <c r="L455" s="10">
        <f>IFERROR(K455/E455,0)</f>
        <v/>
      </c>
      <c r="M455">
        <f>YEAR(A455)</f>
        <v/>
      </c>
      <c r="N455">
        <f>"Q"&amp;ROUNDUP(MONTH(A455)/3,0)</f>
        <v/>
      </c>
      <c r="O455">
        <f>TEXT(A455,"mmm")</f>
        <v/>
      </c>
    </row>
    <row r="456">
      <c r="A456" s="13" t="n">
        <v>44986</v>
      </c>
      <c r="B456" t="inlineStr">
        <is>
          <t>West</t>
        </is>
      </c>
      <c r="C456" t="inlineStr">
        <is>
          <t>Unknown</t>
        </is>
      </c>
      <c r="D456" t="inlineStr">
        <is>
          <t>Grocery</t>
        </is>
      </c>
      <c r="E456" t="n">
        <v>624.15</v>
      </c>
      <c r="F456" t="n">
        <v>493.32</v>
      </c>
      <c r="G456" t="n">
        <v>657</v>
      </c>
      <c r="H456" t="n">
        <v>3</v>
      </c>
      <c r="I456" t="n">
        <v>1</v>
      </c>
      <c r="J456" t="n">
        <v>0</v>
      </c>
      <c r="K456">
        <f>E456-F456</f>
        <v/>
      </c>
      <c r="L456" s="10">
        <f>IFERROR(K456/E456,0)</f>
        <v/>
      </c>
      <c r="M456">
        <f>YEAR(A456)</f>
        <v/>
      </c>
      <c r="N456">
        <f>"Q"&amp;ROUNDUP(MONTH(A456)/3,0)</f>
        <v/>
      </c>
      <c r="O456">
        <f>TEXT(A456,"mmm")</f>
        <v/>
      </c>
    </row>
    <row r="457">
      <c r="A457" s="13" t="n">
        <v>44986</v>
      </c>
      <c r="B457" t="inlineStr">
        <is>
          <t>West</t>
        </is>
      </c>
      <c r="C457" t="inlineStr">
        <is>
          <t>Unknown</t>
        </is>
      </c>
      <c r="D457" t="inlineStr">
        <is>
          <t>Home &amp; Kitchen</t>
        </is>
      </c>
      <c r="E457" t="n">
        <v>4067.65</v>
      </c>
      <c r="F457" t="n">
        <v>2846.4</v>
      </c>
      <c r="G457" t="n">
        <v>4338</v>
      </c>
      <c r="H457" t="n">
        <v>2</v>
      </c>
      <c r="I457" t="n">
        <v>2</v>
      </c>
      <c r="J457" t="n">
        <v>0</v>
      </c>
      <c r="K457">
        <f>E457-F457</f>
        <v/>
      </c>
      <c r="L457" s="10">
        <f>IFERROR(K457/E457,0)</f>
        <v/>
      </c>
      <c r="M457">
        <f>YEAR(A457)</f>
        <v/>
      </c>
      <c r="N457">
        <f>"Q"&amp;ROUNDUP(MONTH(A457)/3,0)</f>
        <v/>
      </c>
      <c r="O457">
        <f>TEXT(A457,"mmm")</f>
        <v/>
      </c>
    </row>
    <row r="458">
      <c r="A458" s="13" t="n">
        <v>44986</v>
      </c>
      <c r="B458" t="inlineStr">
        <is>
          <t>West</t>
        </is>
      </c>
      <c r="C458" t="inlineStr">
        <is>
          <t>Website</t>
        </is>
      </c>
      <c r="D458" t="inlineStr">
        <is>
          <t>Beauty</t>
        </is>
      </c>
      <c r="E458" t="n">
        <v>11803.8</v>
      </c>
      <c r="F458" t="n">
        <v>6567.84</v>
      </c>
      <c r="G458" t="n">
        <v>12235</v>
      </c>
      <c r="H458" t="n">
        <v>25</v>
      </c>
      <c r="I458" t="n">
        <v>21</v>
      </c>
      <c r="J458" t="n">
        <v>1</v>
      </c>
      <c r="K458">
        <f>E458-F458</f>
        <v/>
      </c>
      <c r="L458" s="10">
        <f>IFERROR(K458/E458,0)</f>
        <v/>
      </c>
      <c r="M458">
        <f>YEAR(A458)</f>
        <v/>
      </c>
      <c r="N458">
        <f>"Q"&amp;ROUNDUP(MONTH(A458)/3,0)</f>
        <v/>
      </c>
      <c r="O458">
        <f>TEXT(A458,"mmm")</f>
        <v/>
      </c>
    </row>
    <row r="459">
      <c r="A459" s="13" t="n">
        <v>44986</v>
      </c>
      <c r="B459" t="inlineStr">
        <is>
          <t>West</t>
        </is>
      </c>
      <c r="C459" t="inlineStr">
        <is>
          <t>Website</t>
        </is>
      </c>
      <c r="D459" t="inlineStr">
        <is>
          <t>Books</t>
        </is>
      </c>
      <c r="E459" t="n">
        <v>5429.85</v>
      </c>
      <c r="F459" t="n">
        <v>3857.51</v>
      </c>
      <c r="G459" t="n">
        <v>5767</v>
      </c>
      <c r="H459" t="n">
        <v>13</v>
      </c>
      <c r="I459" t="n">
        <v>11</v>
      </c>
      <c r="J459" t="n">
        <v>0</v>
      </c>
      <c r="K459">
        <f>E459-F459</f>
        <v/>
      </c>
      <c r="L459" s="10">
        <f>IFERROR(K459/E459,0)</f>
        <v/>
      </c>
      <c r="M459">
        <f>YEAR(A459)</f>
        <v/>
      </c>
      <c r="N459">
        <f>"Q"&amp;ROUNDUP(MONTH(A459)/3,0)</f>
        <v/>
      </c>
      <c r="O459">
        <f>TEXT(A459,"mmm")</f>
        <v/>
      </c>
    </row>
    <row r="460">
      <c r="A460" s="13" t="n">
        <v>44986</v>
      </c>
      <c r="B460" t="inlineStr">
        <is>
          <t>West</t>
        </is>
      </c>
      <c r="C460" t="inlineStr">
        <is>
          <t>Website</t>
        </is>
      </c>
      <c r="D460" t="inlineStr">
        <is>
          <t>Electronics</t>
        </is>
      </c>
      <c r="E460" t="n">
        <v>257227</v>
      </c>
      <c r="F460" t="n">
        <v>218200.3</v>
      </c>
      <c r="G460" t="n">
        <v>265106</v>
      </c>
      <c r="H460" t="n">
        <v>24</v>
      </c>
      <c r="I460" t="n">
        <v>19</v>
      </c>
      <c r="J460" t="n">
        <v>1</v>
      </c>
      <c r="K460">
        <f>E460-F460</f>
        <v/>
      </c>
      <c r="L460" s="10">
        <f>IFERROR(K460/E460,0)</f>
        <v/>
      </c>
      <c r="M460">
        <f>YEAR(A460)</f>
        <v/>
      </c>
      <c r="N460">
        <f>"Q"&amp;ROUNDUP(MONTH(A460)/3,0)</f>
        <v/>
      </c>
      <c r="O460">
        <f>TEXT(A460,"mmm")</f>
        <v/>
      </c>
    </row>
    <row r="461">
      <c r="A461" s="13" t="n">
        <v>44986</v>
      </c>
      <c r="B461" t="inlineStr">
        <is>
          <t>West</t>
        </is>
      </c>
      <c r="C461" t="inlineStr">
        <is>
          <t>Website</t>
        </is>
      </c>
      <c r="D461" t="inlineStr">
        <is>
          <t>Fashion</t>
        </is>
      </c>
      <c r="E461" t="n">
        <v>47755.9</v>
      </c>
      <c r="F461" t="n">
        <v>25390.88</v>
      </c>
      <c r="G461" t="n">
        <v>51012</v>
      </c>
      <c r="H461" t="n">
        <v>48</v>
      </c>
      <c r="I461" t="n">
        <v>39</v>
      </c>
      <c r="J461" t="n">
        <v>2</v>
      </c>
      <c r="K461">
        <f>E461-F461</f>
        <v/>
      </c>
      <c r="L461" s="10">
        <f>IFERROR(K461/E461,0)</f>
        <v/>
      </c>
      <c r="M461">
        <f>YEAR(A461)</f>
        <v/>
      </c>
      <c r="N461">
        <f>"Q"&amp;ROUNDUP(MONTH(A461)/3,0)</f>
        <v/>
      </c>
      <c r="O461">
        <f>TEXT(A461,"mmm")</f>
        <v/>
      </c>
    </row>
    <row r="462">
      <c r="A462" s="13" t="n">
        <v>44986</v>
      </c>
      <c r="B462" t="inlineStr">
        <is>
          <t>West</t>
        </is>
      </c>
      <c r="C462" t="inlineStr">
        <is>
          <t>Website</t>
        </is>
      </c>
      <c r="D462" t="inlineStr">
        <is>
          <t>Grocery</t>
        </is>
      </c>
      <c r="E462" t="n">
        <v>16257</v>
      </c>
      <c r="F462" t="n">
        <v>13866.66</v>
      </c>
      <c r="G462" t="n">
        <v>17856</v>
      </c>
      <c r="H462" t="n">
        <v>54</v>
      </c>
      <c r="I462" t="n">
        <v>20</v>
      </c>
      <c r="J462" t="n">
        <v>1</v>
      </c>
      <c r="K462">
        <f>E462-F462</f>
        <v/>
      </c>
      <c r="L462" s="10">
        <f>IFERROR(K462/E462,0)</f>
        <v/>
      </c>
      <c r="M462">
        <f>YEAR(A462)</f>
        <v/>
      </c>
      <c r="N462">
        <f>"Q"&amp;ROUNDUP(MONTH(A462)/3,0)</f>
        <v/>
      </c>
      <c r="O462">
        <f>TEXT(A462,"mmm")</f>
        <v/>
      </c>
    </row>
    <row r="463">
      <c r="A463" s="13" t="n">
        <v>44986</v>
      </c>
      <c r="B463" t="inlineStr">
        <is>
          <t>West</t>
        </is>
      </c>
      <c r="C463" t="inlineStr">
        <is>
          <t>Website</t>
        </is>
      </c>
      <c r="D463" t="inlineStr">
        <is>
          <t>Home &amp; Kitchen</t>
        </is>
      </c>
      <c r="E463" t="n">
        <v>86184.95</v>
      </c>
      <c r="F463" t="n">
        <v>57934.84</v>
      </c>
      <c r="G463" t="n">
        <v>90794</v>
      </c>
      <c r="H463" t="n">
        <v>36</v>
      </c>
      <c r="I463" t="n">
        <v>27</v>
      </c>
      <c r="J463" t="n">
        <v>1</v>
      </c>
      <c r="K463">
        <f>E463-F463</f>
        <v/>
      </c>
      <c r="L463" s="10">
        <f>IFERROR(K463/E463,0)</f>
        <v/>
      </c>
      <c r="M463">
        <f>YEAR(A463)</f>
        <v/>
      </c>
      <c r="N463">
        <f>"Q"&amp;ROUNDUP(MONTH(A463)/3,0)</f>
        <v/>
      </c>
      <c r="O463">
        <f>TEXT(A463,"mmm")</f>
        <v/>
      </c>
    </row>
    <row r="464">
      <c r="A464" s="13" t="n">
        <v>44986</v>
      </c>
      <c r="B464" t="inlineStr">
        <is>
          <t>West</t>
        </is>
      </c>
      <c r="C464" t="inlineStr">
        <is>
          <t>Website</t>
        </is>
      </c>
      <c r="D464" t="inlineStr">
        <is>
          <t>Sports</t>
        </is>
      </c>
      <c r="E464" t="n">
        <v>41686.3</v>
      </c>
      <c r="F464" t="n">
        <v>26043.03</v>
      </c>
      <c r="G464" t="n">
        <v>43596</v>
      </c>
      <c r="H464" t="n">
        <v>24</v>
      </c>
      <c r="I464" t="n">
        <v>19</v>
      </c>
      <c r="J464" t="n">
        <v>2</v>
      </c>
      <c r="K464">
        <f>E464-F464</f>
        <v/>
      </c>
      <c r="L464" s="10">
        <f>IFERROR(K464/E464,0)</f>
        <v/>
      </c>
      <c r="M464">
        <f>YEAR(A464)</f>
        <v/>
      </c>
      <c r="N464">
        <f>"Q"&amp;ROUNDUP(MONTH(A464)/3,0)</f>
        <v/>
      </c>
      <c r="O464">
        <f>TEXT(A464,"mmm")</f>
        <v/>
      </c>
    </row>
    <row r="465">
      <c r="A465" s="13" t="n">
        <v>45017</v>
      </c>
      <c r="B465" t="inlineStr">
        <is>
          <t>Central</t>
        </is>
      </c>
      <c r="C465" t="inlineStr">
        <is>
          <t>Marketplace</t>
        </is>
      </c>
      <c r="D465" t="inlineStr">
        <is>
          <t>Beauty</t>
        </is>
      </c>
      <c r="E465" t="n">
        <v>4461.95</v>
      </c>
      <c r="F465" t="n">
        <v>2689.95</v>
      </c>
      <c r="G465" t="n">
        <v>5102</v>
      </c>
      <c r="H465" t="n">
        <v>8</v>
      </c>
      <c r="I465" t="n">
        <v>6</v>
      </c>
      <c r="J465" t="n">
        <v>0</v>
      </c>
      <c r="K465">
        <f>E465-F465</f>
        <v/>
      </c>
      <c r="L465" s="10">
        <f>IFERROR(K465/E465,0)</f>
        <v/>
      </c>
      <c r="M465">
        <f>YEAR(A465)</f>
        <v/>
      </c>
      <c r="N465">
        <f>"Q"&amp;ROUNDUP(MONTH(A465)/3,0)</f>
        <v/>
      </c>
      <c r="O465">
        <f>TEXT(A465,"mmm")</f>
        <v/>
      </c>
    </row>
    <row r="466">
      <c r="A466" s="13" t="n">
        <v>45017</v>
      </c>
      <c r="B466" t="inlineStr">
        <is>
          <t>Central</t>
        </is>
      </c>
      <c r="C466" t="inlineStr">
        <is>
          <t>Marketplace</t>
        </is>
      </c>
      <c r="D466" t="inlineStr">
        <is>
          <t>Books</t>
        </is>
      </c>
      <c r="E466" t="n">
        <v>279.65</v>
      </c>
      <c r="F466" t="n">
        <v>224.56</v>
      </c>
      <c r="G466" t="n">
        <v>329</v>
      </c>
      <c r="H466" t="n">
        <v>1</v>
      </c>
      <c r="I466" t="n">
        <v>1</v>
      </c>
      <c r="J466" t="n">
        <v>0</v>
      </c>
      <c r="K466">
        <f>E466-F466</f>
        <v/>
      </c>
      <c r="L466" s="10">
        <f>IFERROR(K466/E466,0)</f>
        <v/>
      </c>
      <c r="M466">
        <f>YEAR(A466)</f>
        <v/>
      </c>
      <c r="N466">
        <f>"Q"&amp;ROUNDUP(MONTH(A466)/3,0)</f>
        <v/>
      </c>
      <c r="O466">
        <f>TEXT(A466,"mmm")</f>
        <v/>
      </c>
    </row>
    <row r="467">
      <c r="A467" s="13" t="n">
        <v>45017</v>
      </c>
      <c r="B467" t="inlineStr">
        <is>
          <t>Central</t>
        </is>
      </c>
      <c r="C467" t="inlineStr">
        <is>
          <t>Marketplace</t>
        </is>
      </c>
      <c r="D467" t="inlineStr">
        <is>
          <t>Electronics</t>
        </is>
      </c>
      <c r="E467" t="n">
        <v>45354.25</v>
      </c>
      <c r="F467" t="n">
        <v>40514.61</v>
      </c>
      <c r="G467" t="n">
        <v>48436</v>
      </c>
      <c r="H467" t="n">
        <v>4</v>
      </c>
      <c r="I467" t="n">
        <v>4</v>
      </c>
      <c r="J467" t="n">
        <v>0</v>
      </c>
      <c r="K467">
        <f>E467-F467</f>
        <v/>
      </c>
      <c r="L467" s="10">
        <f>IFERROR(K467/E467,0)</f>
        <v/>
      </c>
      <c r="M467">
        <f>YEAR(A467)</f>
        <v/>
      </c>
      <c r="N467">
        <f>"Q"&amp;ROUNDUP(MONTH(A467)/3,0)</f>
        <v/>
      </c>
      <c r="O467">
        <f>TEXT(A467,"mmm")</f>
        <v/>
      </c>
    </row>
    <row r="468">
      <c r="A468" s="13" t="n">
        <v>45017</v>
      </c>
      <c r="B468" t="inlineStr">
        <is>
          <t>Central</t>
        </is>
      </c>
      <c r="C468" t="inlineStr">
        <is>
          <t>Marketplace</t>
        </is>
      </c>
      <c r="D468" t="inlineStr">
        <is>
          <t>Fashion</t>
        </is>
      </c>
      <c r="E468" t="n">
        <v>10395.9</v>
      </c>
      <c r="F468" t="n">
        <v>5815.94</v>
      </c>
      <c r="G468" t="n">
        <v>11582</v>
      </c>
      <c r="H468" t="n">
        <v>8</v>
      </c>
      <c r="I468" t="n">
        <v>6</v>
      </c>
      <c r="J468" t="n">
        <v>3</v>
      </c>
      <c r="K468">
        <f>E468-F468</f>
        <v/>
      </c>
      <c r="L468" s="10">
        <f>IFERROR(K468/E468,0)</f>
        <v/>
      </c>
      <c r="M468">
        <f>YEAR(A468)</f>
        <v/>
      </c>
      <c r="N468">
        <f>"Q"&amp;ROUNDUP(MONTH(A468)/3,0)</f>
        <v/>
      </c>
      <c r="O468">
        <f>TEXT(A468,"mmm")</f>
        <v/>
      </c>
    </row>
    <row r="469">
      <c r="A469" s="13" t="n">
        <v>45017</v>
      </c>
      <c r="B469" t="inlineStr">
        <is>
          <t>Central</t>
        </is>
      </c>
      <c r="C469" t="inlineStr">
        <is>
          <t>Marketplace</t>
        </is>
      </c>
      <c r="D469" t="inlineStr">
        <is>
          <t>Grocery</t>
        </is>
      </c>
      <c r="E469" t="n">
        <v>2255.65</v>
      </c>
      <c r="F469" t="n">
        <v>2042.66</v>
      </c>
      <c r="G469" t="n">
        <v>2581</v>
      </c>
      <c r="H469" t="n">
        <v>9</v>
      </c>
      <c r="I469" t="n">
        <v>3</v>
      </c>
      <c r="J469" t="n">
        <v>0</v>
      </c>
      <c r="K469">
        <f>E469-F469</f>
        <v/>
      </c>
      <c r="L469" s="10">
        <f>IFERROR(K469/E469,0)</f>
        <v/>
      </c>
      <c r="M469">
        <f>YEAR(A469)</f>
        <v/>
      </c>
      <c r="N469">
        <f>"Q"&amp;ROUNDUP(MONTH(A469)/3,0)</f>
        <v/>
      </c>
      <c r="O469">
        <f>TEXT(A469,"mmm")</f>
        <v/>
      </c>
    </row>
    <row r="470">
      <c r="A470" s="13" t="n">
        <v>45017</v>
      </c>
      <c r="B470" t="inlineStr">
        <is>
          <t>Central</t>
        </is>
      </c>
      <c r="C470" t="inlineStr">
        <is>
          <t>Marketplace</t>
        </is>
      </c>
      <c r="D470" t="inlineStr">
        <is>
          <t>Home &amp; Kitchen</t>
        </is>
      </c>
      <c r="E470" t="n">
        <v>15133.55</v>
      </c>
      <c r="F470" t="n">
        <v>10060.24</v>
      </c>
      <c r="G470" t="n">
        <v>16231</v>
      </c>
      <c r="H470" t="n">
        <v>9</v>
      </c>
      <c r="I470" t="n">
        <v>6</v>
      </c>
      <c r="J470" t="n">
        <v>0</v>
      </c>
      <c r="K470">
        <f>E470-F470</f>
        <v/>
      </c>
      <c r="L470" s="10">
        <f>IFERROR(K470/E470,0)</f>
        <v/>
      </c>
      <c r="M470">
        <f>YEAR(A470)</f>
        <v/>
      </c>
      <c r="N470">
        <f>"Q"&amp;ROUNDUP(MONTH(A470)/3,0)</f>
        <v/>
      </c>
      <c r="O470">
        <f>TEXT(A470,"mmm")</f>
        <v/>
      </c>
    </row>
    <row r="471">
      <c r="A471" s="13" t="n">
        <v>45017</v>
      </c>
      <c r="B471" t="inlineStr">
        <is>
          <t>Central</t>
        </is>
      </c>
      <c r="C471" t="inlineStr">
        <is>
          <t>Marketplace</t>
        </is>
      </c>
      <c r="D471" t="inlineStr">
        <is>
          <t>Sports</t>
        </is>
      </c>
      <c r="E471" t="n">
        <v>5376.6</v>
      </c>
      <c r="F471" t="n">
        <v>3497.84</v>
      </c>
      <c r="G471" t="n">
        <v>6174</v>
      </c>
      <c r="H471" t="n">
        <v>6</v>
      </c>
      <c r="I471" t="n">
        <v>3</v>
      </c>
      <c r="J471" t="n">
        <v>1</v>
      </c>
      <c r="K471">
        <f>E471-F471</f>
        <v/>
      </c>
      <c r="L471" s="10">
        <f>IFERROR(K471/E471,0)</f>
        <v/>
      </c>
      <c r="M471">
        <f>YEAR(A471)</f>
        <v/>
      </c>
      <c r="N471">
        <f>"Q"&amp;ROUNDUP(MONTH(A471)/3,0)</f>
        <v/>
      </c>
      <c r="O471">
        <f>TEXT(A471,"mmm")</f>
        <v/>
      </c>
    </row>
    <row r="472">
      <c r="A472" s="13" t="n">
        <v>45017</v>
      </c>
      <c r="B472" t="inlineStr">
        <is>
          <t>Central</t>
        </is>
      </c>
      <c r="C472" t="inlineStr">
        <is>
          <t>Mobile App</t>
        </is>
      </c>
      <c r="D472" t="inlineStr">
        <is>
          <t>Beauty</t>
        </is>
      </c>
      <c r="E472" t="n">
        <v>1509.85</v>
      </c>
      <c r="F472" t="n">
        <v>763.96</v>
      </c>
      <c r="G472" t="n">
        <v>1616</v>
      </c>
      <c r="H472" t="n">
        <v>4</v>
      </c>
      <c r="I472" t="n">
        <v>3</v>
      </c>
      <c r="J472" t="n">
        <v>0</v>
      </c>
      <c r="K472">
        <f>E472-F472</f>
        <v/>
      </c>
      <c r="L472" s="10">
        <f>IFERROR(K472/E472,0)</f>
        <v/>
      </c>
      <c r="M472">
        <f>YEAR(A472)</f>
        <v/>
      </c>
      <c r="N472">
        <f>"Q"&amp;ROUNDUP(MONTH(A472)/3,0)</f>
        <v/>
      </c>
      <c r="O472">
        <f>TEXT(A472,"mmm")</f>
        <v/>
      </c>
    </row>
    <row r="473">
      <c r="A473" s="13" t="n">
        <v>45017</v>
      </c>
      <c r="B473" t="inlineStr">
        <is>
          <t>Central</t>
        </is>
      </c>
      <c r="C473" t="inlineStr">
        <is>
          <t>Mobile App</t>
        </is>
      </c>
      <c r="D473" t="inlineStr">
        <is>
          <t>Books</t>
        </is>
      </c>
      <c r="E473" t="n">
        <v>2969.4</v>
      </c>
      <c r="F473" t="n">
        <v>2092.99</v>
      </c>
      <c r="G473" t="n">
        <v>3113</v>
      </c>
      <c r="H473" t="n">
        <v>7</v>
      </c>
      <c r="I473" t="n">
        <v>6</v>
      </c>
      <c r="J473" t="n">
        <v>1</v>
      </c>
      <c r="K473">
        <f>E473-F473</f>
        <v/>
      </c>
      <c r="L473" s="10">
        <f>IFERROR(K473/E473,0)</f>
        <v/>
      </c>
      <c r="M473">
        <f>YEAR(A473)</f>
        <v/>
      </c>
      <c r="N473">
        <f>"Q"&amp;ROUNDUP(MONTH(A473)/3,0)</f>
        <v/>
      </c>
      <c r="O473">
        <f>TEXT(A473,"mmm")</f>
        <v/>
      </c>
    </row>
    <row r="474">
      <c r="A474" s="13" t="n">
        <v>45017</v>
      </c>
      <c r="B474" t="inlineStr">
        <is>
          <t>Central</t>
        </is>
      </c>
      <c r="C474" t="inlineStr">
        <is>
          <t>Mobile App</t>
        </is>
      </c>
      <c r="D474" t="inlineStr">
        <is>
          <t>Electronics</t>
        </is>
      </c>
      <c r="E474" t="n">
        <v>41746.85</v>
      </c>
      <c r="F474" t="n">
        <v>37483.2</v>
      </c>
      <c r="G474" t="n">
        <v>46436</v>
      </c>
      <c r="H474" t="n">
        <v>4</v>
      </c>
      <c r="I474" t="n">
        <v>3</v>
      </c>
      <c r="J474" t="n">
        <v>0</v>
      </c>
      <c r="K474">
        <f>E474-F474</f>
        <v/>
      </c>
      <c r="L474" s="10">
        <f>IFERROR(K474/E474,0)</f>
        <v/>
      </c>
      <c r="M474">
        <f>YEAR(A474)</f>
        <v/>
      </c>
      <c r="N474">
        <f>"Q"&amp;ROUNDUP(MONTH(A474)/3,0)</f>
        <v/>
      </c>
      <c r="O474">
        <f>TEXT(A474,"mmm")</f>
        <v/>
      </c>
    </row>
    <row r="475">
      <c r="A475" s="13" t="n">
        <v>45017</v>
      </c>
      <c r="B475" t="inlineStr">
        <is>
          <t>Central</t>
        </is>
      </c>
      <c r="C475" t="inlineStr">
        <is>
          <t>Mobile App</t>
        </is>
      </c>
      <c r="D475" t="inlineStr">
        <is>
          <t>Fashion</t>
        </is>
      </c>
      <c r="E475" t="n">
        <v>14119.35</v>
      </c>
      <c r="F475" t="n">
        <v>7259.14</v>
      </c>
      <c r="G475" t="n">
        <v>15136</v>
      </c>
      <c r="H475" t="n">
        <v>14</v>
      </c>
      <c r="I475" t="n">
        <v>11</v>
      </c>
      <c r="J475" t="n">
        <v>3</v>
      </c>
      <c r="K475">
        <f>E475-F475</f>
        <v/>
      </c>
      <c r="L475" s="10">
        <f>IFERROR(K475/E475,0)</f>
        <v/>
      </c>
      <c r="M475">
        <f>YEAR(A475)</f>
        <v/>
      </c>
      <c r="N475">
        <f>"Q"&amp;ROUNDUP(MONTH(A475)/3,0)</f>
        <v/>
      </c>
      <c r="O475">
        <f>TEXT(A475,"mmm")</f>
        <v/>
      </c>
    </row>
    <row r="476">
      <c r="A476" s="13" t="n">
        <v>45017</v>
      </c>
      <c r="B476" t="inlineStr">
        <is>
          <t>Central</t>
        </is>
      </c>
      <c r="C476" t="inlineStr">
        <is>
          <t>Mobile App</t>
        </is>
      </c>
      <c r="D476" t="inlineStr">
        <is>
          <t>Grocery</t>
        </is>
      </c>
      <c r="E476" t="n">
        <v>3903.4</v>
      </c>
      <c r="F476" t="n">
        <v>3483.73</v>
      </c>
      <c r="G476" t="n">
        <v>4397</v>
      </c>
      <c r="H476" t="n">
        <v>13</v>
      </c>
      <c r="I476" t="n">
        <v>4</v>
      </c>
      <c r="J476" t="n">
        <v>0</v>
      </c>
      <c r="K476">
        <f>E476-F476</f>
        <v/>
      </c>
      <c r="L476" s="10">
        <f>IFERROR(K476/E476,0)</f>
        <v/>
      </c>
      <c r="M476">
        <f>YEAR(A476)</f>
        <v/>
      </c>
      <c r="N476">
        <f>"Q"&amp;ROUNDUP(MONTH(A476)/3,0)</f>
        <v/>
      </c>
      <c r="O476">
        <f>TEXT(A476,"mmm")</f>
        <v/>
      </c>
    </row>
    <row r="477">
      <c r="A477" s="13" t="n">
        <v>45017</v>
      </c>
      <c r="B477" t="inlineStr">
        <is>
          <t>Central</t>
        </is>
      </c>
      <c r="C477" t="inlineStr">
        <is>
          <t>Mobile App</t>
        </is>
      </c>
      <c r="D477" t="inlineStr">
        <is>
          <t>Home &amp; Kitchen</t>
        </is>
      </c>
      <c r="E477" t="n">
        <v>29104.8</v>
      </c>
      <c r="F477" t="n">
        <v>19581.35</v>
      </c>
      <c r="G477" t="n">
        <v>29641</v>
      </c>
      <c r="H477" t="n">
        <v>9</v>
      </c>
      <c r="I477" t="n">
        <v>5</v>
      </c>
      <c r="J477" t="n">
        <v>0</v>
      </c>
      <c r="K477">
        <f>E477-F477</f>
        <v/>
      </c>
      <c r="L477" s="10">
        <f>IFERROR(K477/E477,0)</f>
        <v/>
      </c>
      <c r="M477">
        <f>YEAR(A477)</f>
        <v/>
      </c>
      <c r="N477">
        <f>"Q"&amp;ROUNDUP(MONTH(A477)/3,0)</f>
        <v/>
      </c>
      <c r="O477">
        <f>TEXT(A477,"mmm")</f>
        <v/>
      </c>
    </row>
    <row r="478">
      <c r="A478" s="13" t="n">
        <v>45017</v>
      </c>
      <c r="B478" t="inlineStr">
        <is>
          <t>Central</t>
        </is>
      </c>
      <c r="C478" t="inlineStr">
        <is>
          <t>Mobile App</t>
        </is>
      </c>
      <c r="D478" t="inlineStr">
        <is>
          <t>Sports</t>
        </is>
      </c>
      <c r="E478" t="n">
        <v>19852.6</v>
      </c>
      <c r="F478" t="n">
        <v>12901.84</v>
      </c>
      <c r="G478" t="n">
        <v>21699</v>
      </c>
      <c r="H478" t="n">
        <v>11</v>
      </c>
      <c r="I478" t="n">
        <v>8</v>
      </c>
      <c r="J478" t="n">
        <v>0</v>
      </c>
      <c r="K478">
        <f>E478-F478</f>
        <v/>
      </c>
      <c r="L478" s="10">
        <f>IFERROR(K478/E478,0)</f>
        <v/>
      </c>
      <c r="M478">
        <f>YEAR(A478)</f>
        <v/>
      </c>
      <c r="N478">
        <f>"Q"&amp;ROUNDUP(MONTH(A478)/3,0)</f>
        <v/>
      </c>
      <c r="O478">
        <f>TEXT(A478,"mmm")</f>
        <v/>
      </c>
    </row>
    <row r="479">
      <c r="A479" s="13" t="n">
        <v>45017</v>
      </c>
      <c r="B479" t="inlineStr">
        <is>
          <t>Central</t>
        </is>
      </c>
      <c r="C479" t="inlineStr">
        <is>
          <t>Retail Store</t>
        </is>
      </c>
      <c r="D479" t="inlineStr">
        <is>
          <t>Electronics</t>
        </is>
      </c>
      <c r="E479" t="n">
        <v>41716.75</v>
      </c>
      <c r="F479" t="n">
        <v>36349.85</v>
      </c>
      <c r="G479" t="n">
        <v>43656</v>
      </c>
      <c r="H479" t="n">
        <v>4</v>
      </c>
      <c r="I479" t="n">
        <v>3</v>
      </c>
      <c r="J479" t="n">
        <v>0</v>
      </c>
      <c r="K479">
        <f>E479-F479</f>
        <v/>
      </c>
      <c r="L479" s="10">
        <f>IFERROR(K479/E479,0)</f>
        <v/>
      </c>
      <c r="M479">
        <f>YEAR(A479)</f>
        <v/>
      </c>
      <c r="N479">
        <f>"Q"&amp;ROUNDUP(MONTH(A479)/3,0)</f>
        <v/>
      </c>
      <c r="O479">
        <f>TEXT(A479,"mmm")</f>
        <v/>
      </c>
    </row>
    <row r="480">
      <c r="A480" s="13" t="n">
        <v>45017</v>
      </c>
      <c r="B480" t="inlineStr">
        <is>
          <t>Central</t>
        </is>
      </c>
      <c r="C480" t="inlineStr">
        <is>
          <t>Retail Store</t>
        </is>
      </c>
      <c r="D480" t="inlineStr">
        <is>
          <t>Fashion</t>
        </is>
      </c>
      <c r="E480" t="n">
        <v>2418.05</v>
      </c>
      <c r="F480" t="n">
        <v>1206.73</v>
      </c>
      <c r="G480" t="n">
        <v>2447</v>
      </c>
      <c r="H480" t="n">
        <v>3</v>
      </c>
      <c r="I480" t="n">
        <v>3</v>
      </c>
      <c r="J480" t="n">
        <v>0</v>
      </c>
      <c r="K480">
        <f>E480-F480</f>
        <v/>
      </c>
      <c r="L480" s="10">
        <f>IFERROR(K480/E480,0)</f>
        <v/>
      </c>
      <c r="M480">
        <f>YEAR(A480)</f>
        <v/>
      </c>
      <c r="N480">
        <f>"Q"&amp;ROUNDUP(MONTH(A480)/3,0)</f>
        <v/>
      </c>
      <c r="O480">
        <f>TEXT(A480,"mmm")</f>
        <v/>
      </c>
    </row>
    <row r="481">
      <c r="A481" s="13" t="n">
        <v>45017</v>
      </c>
      <c r="B481" t="inlineStr">
        <is>
          <t>Central</t>
        </is>
      </c>
      <c r="C481" t="inlineStr">
        <is>
          <t>Retail Store</t>
        </is>
      </c>
      <c r="D481" t="inlineStr">
        <is>
          <t>Grocery</t>
        </is>
      </c>
      <c r="E481" t="n">
        <v>3977.2</v>
      </c>
      <c r="F481" t="n">
        <v>3102.26</v>
      </c>
      <c r="G481" t="n">
        <v>4068</v>
      </c>
      <c r="H481" t="n">
        <v>12</v>
      </c>
      <c r="I481" t="n">
        <v>5</v>
      </c>
      <c r="J481" t="n">
        <v>0</v>
      </c>
      <c r="K481">
        <f>E481-F481</f>
        <v/>
      </c>
      <c r="L481" s="10">
        <f>IFERROR(K481/E481,0)</f>
        <v/>
      </c>
      <c r="M481">
        <f>YEAR(A481)</f>
        <v/>
      </c>
      <c r="N481">
        <f>"Q"&amp;ROUNDUP(MONTH(A481)/3,0)</f>
        <v/>
      </c>
      <c r="O481">
        <f>TEXT(A481,"mmm")</f>
        <v/>
      </c>
    </row>
    <row r="482">
      <c r="A482" s="13" t="n">
        <v>45017</v>
      </c>
      <c r="B482" t="inlineStr">
        <is>
          <t>Central</t>
        </is>
      </c>
      <c r="C482" t="inlineStr">
        <is>
          <t>Retail Store</t>
        </is>
      </c>
      <c r="D482" t="inlineStr">
        <is>
          <t>Home &amp; Kitchen</t>
        </is>
      </c>
      <c r="E482" t="n">
        <v>13208.85</v>
      </c>
      <c r="F482" t="n">
        <v>9058.620000000001</v>
      </c>
      <c r="G482" t="n">
        <v>14305</v>
      </c>
      <c r="H482" t="n">
        <v>5</v>
      </c>
      <c r="I482" t="n">
        <v>5</v>
      </c>
      <c r="J482" t="n">
        <v>2</v>
      </c>
      <c r="K482">
        <f>E482-F482</f>
        <v/>
      </c>
      <c r="L482" s="10">
        <f>IFERROR(K482/E482,0)</f>
        <v/>
      </c>
      <c r="M482">
        <f>YEAR(A482)</f>
        <v/>
      </c>
      <c r="N482">
        <f>"Q"&amp;ROUNDUP(MONTH(A482)/3,0)</f>
        <v/>
      </c>
      <c r="O482">
        <f>TEXT(A482,"mmm")</f>
        <v/>
      </c>
    </row>
    <row r="483">
      <c r="A483" s="13" t="n">
        <v>45017</v>
      </c>
      <c r="B483" t="inlineStr">
        <is>
          <t>Central</t>
        </is>
      </c>
      <c r="C483" t="inlineStr">
        <is>
          <t>Retail Store</t>
        </is>
      </c>
      <c r="D483" t="inlineStr">
        <is>
          <t>Sports</t>
        </is>
      </c>
      <c r="E483" t="n">
        <v>4673.05</v>
      </c>
      <c r="F483" t="n">
        <v>2995.11</v>
      </c>
      <c r="G483" t="n">
        <v>4919</v>
      </c>
      <c r="H483" t="n">
        <v>1</v>
      </c>
      <c r="I483" t="n">
        <v>1</v>
      </c>
      <c r="J483" t="n">
        <v>0</v>
      </c>
      <c r="K483">
        <f>E483-F483</f>
        <v/>
      </c>
      <c r="L483" s="10">
        <f>IFERROR(K483/E483,0)</f>
        <v/>
      </c>
      <c r="M483">
        <f>YEAR(A483)</f>
        <v/>
      </c>
      <c r="N483">
        <f>"Q"&amp;ROUNDUP(MONTH(A483)/3,0)</f>
        <v/>
      </c>
      <c r="O483">
        <f>TEXT(A483,"mmm")</f>
        <v/>
      </c>
    </row>
    <row r="484">
      <c r="A484" s="13" t="n">
        <v>45017</v>
      </c>
      <c r="B484" t="inlineStr">
        <is>
          <t>Central</t>
        </is>
      </c>
      <c r="C484" t="inlineStr">
        <is>
          <t>Website</t>
        </is>
      </c>
      <c r="D484" t="inlineStr">
        <is>
          <t>Beauty</t>
        </is>
      </c>
      <c r="E484" t="n">
        <v>6611.95</v>
      </c>
      <c r="F484" t="n">
        <v>3704.79</v>
      </c>
      <c r="G484" t="n">
        <v>6962</v>
      </c>
      <c r="H484" t="n">
        <v>8</v>
      </c>
      <c r="I484" t="n">
        <v>5</v>
      </c>
      <c r="J484" t="n">
        <v>1</v>
      </c>
      <c r="K484">
        <f>E484-F484</f>
        <v/>
      </c>
      <c r="L484" s="10">
        <f>IFERROR(K484/E484,0)</f>
        <v/>
      </c>
      <c r="M484">
        <f>YEAR(A484)</f>
        <v/>
      </c>
      <c r="N484">
        <f>"Q"&amp;ROUNDUP(MONTH(A484)/3,0)</f>
        <v/>
      </c>
      <c r="O484">
        <f>TEXT(A484,"mmm")</f>
        <v/>
      </c>
    </row>
    <row r="485">
      <c r="A485" s="13" t="n">
        <v>45017</v>
      </c>
      <c r="B485" t="inlineStr">
        <is>
          <t>Central</t>
        </is>
      </c>
      <c r="C485" t="inlineStr">
        <is>
          <t>Website</t>
        </is>
      </c>
      <c r="D485" t="inlineStr">
        <is>
          <t>Books</t>
        </is>
      </c>
      <c r="E485" t="n">
        <v>1617.3</v>
      </c>
      <c r="F485" t="n">
        <v>1238.3</v>
      </c>
      <c r="G485" t="n">
        <v>1797</v>
      </c>
      <c r="H485" t="n">
        <v>3</v>
      </c>
      <c r="I485" t="n">
        <v>2</v>
      </c>
      <c r="J485" t="n">
        <v>0</v>
      </c>
      <c r="K485">
        <f>E485-F485</f>
        <v/>
      </c>
      <c r="L485" s="10">
        <f>IFERROR(K485/E485,0)</f>
        <v/>
      </c>
      <c r="M485">
        <f>YEAR(A485)</f>
        <v/>
      </c>
      <c r="N485">
        <f>"Q"&amp;ROUNDUP(MONTH(A485)/3,0)</f>
        <v/>
      </c>
      <c r="O485">
        <f>TEXT(A485,"mmm")</f>
        <v/>
      </c>
    </row>
    <row r="486">
      <c r="A486" s="13" t="n">
        <v>45017</v>
      </c>
      <c r="B486" t="inlineStr">
        <is>
          <t>Central</t>
        </is>
      </c>
      <c r="C486" t="inlineStr">
        <is>
          <t>Website</t>
        </is>
      </c>
      <c r="D486" t="inlineStr">
        <is>
          <t>Electronics</t>
        </is>
      </c>
      <c r="E486" t="n">
        <v>11689.15</v>
      </c>
      <c r="F486" t="n">
        <v>10396.23</v>
      </c>
      <c r="G486" t="n">
        <v>12858</v>
      </c>
      <c r="H486" t="n">
        <v>2</v>
      </c>
      <c r="I486" t="n">
        <v>2</v>
      </c>
      <c r="J486" t="n">
        <v>0</v>
      </c>
      <c r="K486">
        <f>E486-F486</f>
        <v/>
      </c>
      <c r="L486" s="10">
        <f>IFERROR(K486/E486,0)</f>
        <v/>
      </c>
      <c r="M486">
        <f>YEAR(A486)</f>
        <v/>
      </c>
      <c r="N486">
        <f>"Q"&amp;ROUNDUP(MONTH(A486)/3,0)</f>
        <v/>
      </c>
      <c r="O486">
        <f>TEXT(A486,"mmm")</f>
        <v/>
      </c>
    </row>
    <row r="487">
      <c r="A487" s="13" t="n">
        <v>45017</v>
      </c>
      <c r="B487" t="inlineStr">
        <is>
          <t>Central</t>
        </is>
      </c>
      <c r="C487" t="inlineStr">
        <is>
          <t>Website</t>
        </is>
      </c>
      <c r="D487" t="inlineStr">
        <is>
          <t>Fashion</t>
        </is>
      </c>
      <c r="E487" t="n">
        <v>6146.35</v>
      </c>
      <c r="F487" t="n">
        <v>3060.99</v>
      </c>
      <c r="G487" t="n">
        <v>6504</v>
      </c>
      <c r="H487" t="n">
        <v>6</v>
      </c>
      <c r="I487" t="n">
        <v>5</v>
      </c>
      <c r="J487" t="n">
        <v>0</v>
      </c>
      <c r="K487">
        <f>E487-F487</f>
        <v/>
      </c>
      <c r="L487" s="10">
        <f>IFERROR(K487/E487,0)</f>
        <v/>
      </c>
      <c r="M487">
        <f>YEAR(A487)</f>
        <v/>
      </c>
      <c r="N487">
        <f>"Q"&amp;ROUNDUP(MONTH(A487)/3,0)</f>
        <v/>
      </c>
      <c r="O487">
        <f>TEXT(A487,"mmm")</f>
        <v/>
      </c>
    </row>
    <row r="488">
      <c r="A488" s="13" t="n">
        <v>45017</v>
      </c>
      <c r="B488" t="inlineStr">
        <is>
          <t>Central</t>
        </is>
      </c>
      <c r="C488" t="inlineStr">
        <is>
          <t>Website</t>
        </is>
      </c>
      <c r="D488" t="inlineStr">
        <is>
          <t>Grocery</t>
        </is>
      </c>
      <c r="E488" t="n">
        <v>6722.35</v>
      </c>
      <c r="F488" t="n">
        <v>5373.51</v>
      </c>
      <c r="G488" t="n">
        <v>7169</v>
      </c>
      <c r="H488" t="n">
        <v>21</v>
      </c>
      <c r="I488" t="n">
        <v>8</v>
      </c>
      <c r="J488" t="n">
        <v>0</v>
      </c>
      <c r="K488">
        <f>E488-F488</f>
        <v/>
      </c>
      <c r="L488" s="10">
        <f>IFERROR(K488/E488,0)</f>
        <v/>
      </c>
      <c r="M488">
        <f>YEAR(A488)</f>
        <v/>
      </c>
      <c r="N488">
        <f>"Q"&amp;ROUNDUP(MONTH(A488)/3,0)</f>
        <v/>
      </c>
      <c r="O488">
        <f>TEXT(A488,"mmm")</f>
        <v/>
      </c>
    </row>
    <row r="489">
      <c r="A489" s="13" t="n">
        <v>45017</v>
      </c>
      <c r="B489" t="inlineStr">
        <is>
          <t>Central</t>
        </is>
      </c>
      <c r="C489" t="inlineStr">
        <is>
          <t>Website</t>
        </is>
      </c>
      <c r="D489" t="inlineStr">
        <is>
          <t>Home &amp; Kitchen</t>
        </is>
      </c>
      <c r="E489" t="n">
        <v>23188.75</v>
      </c>
      <c r="F489" t="n">
        <v>16118.15</v>
      </c>
      <c r="G489" t="n">
        <v>24042</v>
      </c>
      <c r="H489" t="n">
        <v>8</v>
      </c>
      <c r="I489" t="n">
        <v>7</v>
      </c>
      <c r="J489" t="n">
        <v>0</v>
      </c>
      <c r="K489">
        <f>E489-F489</f>
        <v/>
      </c>
      <c r="L489" s="10">
        <f>IFERROR(K489/E489,0)</f>
        <v/>
      </c>
      <c r="M489">
        <f>YEAR(A489)</f>
        <v/>
      </c>
      <c r="N489">
        <f>"Q"&amp;ROUNDUP(MONTH(A489)/3,0)</f>
        <v/>
      </c>
      <c r="O489">
        <f>TEXT(A489,"mmm")</f>
        <v/>
      </c>
    </row>
    <row r="490">
      <c r="A490" s="13" t="n">
        <v>45017</v>
      </c>
      <c r="B490" t="inlineStr">
        <is>
          <t>Central</t>
        </is>
      </c>
      <c r="C490" t="inlineStr">
        <is>
          <t>Website</t>
        </is>
      </c>
      <c r="D490" t="inlineStr">
        <is>
          <t>Sports</t>
        </is>
      </c>
      <c r="E490" t="n">
        <v>4079.25</v>
      </c>
      <c r="F490" t="n">
        <v>2719.14</v>
      </c>
      <c r="G490" t="n">
        <v>4296</v>
      </c>
      <c r="H490" t="n">
        <v>4</v>
      </c>
      <c r="I490" t="n">
        <v>4</v>
      </c>
      <c r="J490" t="n">
        <v>0</v>
      </c>
      <c r="K490">
        <f>E490-F490</f>
        <v/>
      </c>
      <c r="L490" s="10">
        <f>IFERROR(K490/E490,0)</f>
        <v/>
      </c>
      <c r="M490">
        <f>YEAR(A490)</f>
        <v/>
      </c>
      <c r="N490">
        <f>"Q"&amp;ROUNDUP(MONTH(A490)/3,0)</f>
        <v/>
      </c>
      <c r="O490">
        <f>TEXT(A490,"mmm")</f>
        <v/>
      </c>
    </row>
    <row r="491">
      <c r="A491" s="13" t="n">
        <v>45017</v>
      </c>
      <c r="B491" t="inlineStr">
        <is>
          <t>East</t>
        </is>
      </c>
      <c r="C491" t="inlineStr">
        <is>
          <t>Marketplace</t>
        </is>
      </c>
      <c r="D491" t="inlineStr">
        <is>
          <t>Beauty</t>
        </is>
      </c>
      <c r="E491" t="n">
        <v>1460.35</v>
      </c>
      <c r="F491" t="n">
        <v>897.3099999999999</v>
      </c>
      <c r="G491" t="n">
        <v>1657</v>
      </c>
      <c r="H491" t="n">
        <v>3</v>
      </c>
      <c r="I491" t="n">
        <v>3</v>
      </c>
      <c r="J491" t="n">
        <v>0</v>
      </c>
      <c r="K491">
        <f>E491-F491</f>
        <v/>
      </c>
      <c r="L491" s="10">
        <f>IFERROR(K491/E491,0)</f>
        <v/>
      </c>
      <c r="M491">
        <f>YEAR(A491)</f>
        <v/>
      </c>
      <c r="N491">
        <f>"Q"&amp;ROUNDUP(MONTH(A491)/3,0)</f>
        <v/>
      </c>
      <c r="O491">
        <f>TEXT(A491,"mmm")</f>
        <v/>
      </c>
    </row>
    <row r="492">
      <c r="A492" s="13" t="n">
        <v>45017</v>
      </c>
      <c r="B492" t="inlineStr">
        <is>
          <t>East</t>
        </is>
      </c>
      <c r="C492" t="inlineStr">
        <is>
          <t>Marketplace</t>
        </is>
      </c>
      <c r="D492" t="inlineStr">
        <is>
          <t>Books</t>
        </is>
      </c>
      <c r="E492" t="n">
        <v>5038.55</v>
      </c>
      <c r="F492" t="n">
        <v>3881.61</v>
      </c>
      <c r="G492" t="n">
        <v>5636</v>
      </c>
      <c r="H492" t="n">
        <v>14</v>
      </c>
      <c r="I492" t="n">
        <v>12</v>
      </c>
      <c r="J492" t="n">
        <v>0</v>
      </c>
      <c r="K492">
        <f>E492-F492</f>
        <v/>
      </c>
      <c r="L492" s="10">
        <f>IFERROR(K492/E492,0)</f>
        <v/>
      </c>
      <c r="M492">
        <f>YEAR(A492)</f>
        <v/>
      </c>
      <c r="N492">
        <f>"Q"&amp;ROUNDUP(MONTH(A492)/3,0)</f>
        <v/>
      </c>
      <c r="O492">
        <f>TEXT(A492,"mmm")</f>
        <v/>
      </c>
    </row>
    <row r="493">
      <c r="A493" s="13" t="n">
        <v>45017</v>
      </c>
      <c r="B493" t="inlineStr">
        <is>
          <t>East</t>
        </is>
      </c>
      <c r="C493" t="inlineStr">
        <is>
          <t>Marketplace</t>
        </is>
      </c>
      <c r="D493" t="inlineStr">
        <is>
          <t>Electronics</t>
        </is>
      </c>
      <c r="E493" t="n">
        <v>300041.75</v>
      </c>
      <c r="F493" t="n">
        <v>275382.35</v>
      </c>
      <c r="G493" t="n">
        <v>331695</v>
      </c>
      <c r="H493" t="n">
        <v>25</v>
      </c>
      <c r="I493" t="n">
        <v>20</v>
      </c>
      <c r="J493" t="n">
        <v>1</v>
      </c>
      <c r="K493">
        <f>E493-F493</f>
        <v/>
      </c>
      <c r="L493" s="10">
        <f>IFERROR(K493/E493,0)</f>
        <v/>
      </c>
      <c r="M493">
        <f>YEAR(A493)</f>
        <v/>
      </c>
      <c r="N493">
        <f>"Q"&amp;ROUNDUP(MONTH(A493)/3,0)</f>
        <v/>
      </c>
      <c r="O493">
        <f>TEXT(A493,"mmm")</f>
        <v/>
      </c>
    </row>
    <row r="494">
      <c r="A494" s="13" t="n">
        <v>45017</v>
      </c>
      <c r="B494" t="inlineStr">
        <is>
          <t>East</t>
        </is>
      </c>
      <c r="C494" t="inlineStr">
        <is>
          <t>Marketplace</t>
        </is>
      </c>
      <c r="D494" t="inlineStr">
        <is>
          <t>Fashion</t>
        </is>
      </c>
      <c r="E494" t="n">
        <v>32658.7</v>
      </c>
      <c r="F494" t="n">
        <v>19060.14</v>
      </c>
      <c r="G494" t="n">
        <v>37832</v>
      </c>
      <c r="H494" t="n">
        <v>28</v>
      </c>
      <c r="I494" t="n">
        <v>22</v>
      </c>
      <c r="J494" t="n">
        <v>4</v>
      </c>
      <c r="K494">
        <f>E494-F494</f>
        <v/>
      </c>
      <c r="L494" s="10">
        <f>IFERROR(K494/E494,0)</f>
        <v/>
      </c>
      <c r="M494">
        <f>YEAR(A494)</f>
        <v/>
      </c>
      <c r="N494">
        <f>"Q"&amp;ROUNDUP(MONTH(A494)/3,0)</f>
        <v/>
      </c>
      <c r="O494">
        <f>TEXT(A494,"mmm")</f>
        <v/>
      </c>
    </row>
    <row r="495">
      <c r="A495" s="13" t="n">
        <v>45017</v>
      </c>
      <c r="B495" t="inlineStr">
        <is>
          <t>East</t>
        </is>
      </c>
      <c r="C495" t="inlineStr">
        <is>
          <t>Marketplace</t>
        </is>
      </c>
      <c r="D495" t="inlineStr">
        <is>
          <t>Grocery</t>
        </is>
      </c>
      <c r="E495" t="n">
        <v>14052.85</v>
      </c>
      <c r="F495" t="n">
        <v>11731.52</v>
      </c>
      <c r="G495" t="n">
        <v>15319</v>
      </c>
      <c r="H495" t="n">
        <v>41</v>
      </c>
      <c r="I495" t="n">
        <v>17</v>
      </c>
      <c r="J495" t="n">
        <v>0</v>
      </c>
      <c r="K495">
        <f>E495-F495</f>
        <v/>
      </c>
      <c r="L495" s="10">
        <f>IFERROR(K495/E495,0)</f>
        <v/>
      </c>
      <c r="M495">
        <f>YEAR(A495)</f>
        <v/>
      </c>
      <c r="N495">
        <f>"Q"&amp;ROUNDUP(MONTH(A495)/3,0)</f>
        <v/>
      </c>
      <c r="O495">
        <f>TEXT(A495,"mmm")</f>
        <v/>
      </c>
    </row>
    <row r="496">
      <c r="A496" s="13" t="n">
        <v>45017</v>
      </c>
      <c r="B496" t="inlineStr">
        <is>
          <t>East</t>
        </is>
      </c>
      <c r="C496" t="inlineStr">
        <is>
          <t>Marketplace</t>
        </is>
      </c>
      <c r="D496" t="inlineStr">
        <is>
          <t>Home &amp; Kitchen</t>
        </is>
      </c>
      <c r="E496" t="n">
        <v>42912.5</v>
      </c>
      <c r="F496" t="n">
        <v>30713.84</v>
      </c>
      <c r="G496" t="n">
        <v>47613</v>
      </c>
      <c r="H496" t="n">
        <v>17</v>
      </c>
      <c r="I496" t="n">
        <v>14</v>
      </c>
      <c r="J496" t="n">
        <v>1</v>
      </c>
      <c r="K496">
        <f>E496-F496</f>
        <v/>
      </c>
      <c r="L496" s="10">
        <f>IFERROR(K496/E496,0)</f>
        <v/>
      </c>
      <c r="M496">
        <f>YEAR(A496)</f>
        <v/>
      </c>
      <c r="N496">
        <f>"Q"&amp;ROUNDUP(MONTH(A496)/3,0)</f>
        <v/>
      </c>
      <c r="O496">
        <f>TEXT(A496,"mmm")</f>
        <v/>
      </c>
    </row>
    <row r="497">
      <c r="A497" s="13" t="n">
        <v>45017</v>
      </c>
      <c r="B497" t="inlineStr">
        <is>
          <t>East</t>
        </is>
      </c>
      <c r="C497" t="inlineStr">
        <is>
          <t>Marketplace</t>
        </is>
      </c>
      <c r="D497" t="inlineStr">
        <is>
          <t>Sports</t>
        </is>
      </c>
      <c r="E497" t="n">
        <v>13527.9</v>
      </c>
      <c r="F497" t="n">
        <v>8750.209999999999</v>
      </c>
      <c r="G497" t="n">
        <v>15031</v>
      </c>
      <c r="H497" t="n">
        <v>9</v>
      </c>
      <c r="I497" t="n">
        <v>6</v>
      </c>
      <c r="J497" t="n">
        <v>1</v>
      </c>
      <c r="K497">
        <f>E497-F497</f>
        <v/>
      </c>
      <c r="L497" s="10">
        <f>IFERROR(K497/E497,0)</f>
        <v/>
      </c>
      <c r="M497">
        <f>YEAR(A497)</f>
        <v/>
      </c>
      <c r="N497">
        <f>"Q"&amp;ROUNDUP(MONTH(A497)/3,0)</f>
        <v/>
      </c>
      <c r="O497">
        <f>TEXT(A497,"mmm")</f>
        <v/>
      </c>
    </row>
    <row r="498">
      <c r="A498" s="13" t="n">
        <v>45017</v>
      </c>
      <c r="B498" t="inlineStr">
        <is>
          <t>East</t>
        </is>
      </c>
      <c r="C498" t="inlineStr">
        <is>
          <t>Mobile App</t>
        </is>
      </c>
      <c r="D498" t="inlineStr">
        <is>
          <t>Beauty</t>
        </is>
      </c>
      <c r="E498" t="n">
        <v>15102.8</v>
      </c>
      <c r="F498" t="n">
        <v>8656.84</v>
      </c>
      <c r="G498" t="n">
        <v>16247</v>
      </c>
      <c r="H498" t="n">
        <v>23</v>
      </c>
      <c r="I498" t="n">
        <v>17</v>
      </c>
      <c r="J498" t="n">
        <v>1</v>
      </c>
      <c r="K498">
        <f>E498-F498</f>
        <v/>
      </c>
      <c r="L498" s="10">
        <f>IFERROR(K498/E498,0)</f>
        <v/>
      </c>
      <c r="M498">
        <f>YEAR(A498)</f>
        <v/>
      </c>
      <c r="N498">
        <f>"Q"&amp;ROUNDUP(MONTH(A498)/3,0)</f>
        <v/>
      </c>
      <c r="O498">
        <f>TEXT(A498,"mmm")</f>
        <v/>
      </c>
    </row>
    <row r="499">
      <c r="A499" s="13" t="n">
        <v>45017</v>
      </c>
      <c r="B499" t="inlineStr">
        <is>
          <t>East</t>
        </is>
      </c>
      <c r="C499" t="inlineStr">
        <is>
          <t>Mobile App</t>
        </is>
      </c>
      <c r="D499" t="inlineStr">
        <is>
          <t>Books</t>
        </is>
      </c>
      <c r="E499" t="n">
        <v>4493.6</v>
      </c>
      <c r="F499" t="n">
        <v>3204.69</v>
      </c>
      <c r="G499" t="n">
        <v>4770</v>
      </c>
      <c r="H499" t="n">
        <v>10</v>
      </c>
      <c r="I499" t="n">
        <v>9</v>
      </c>
      <c r="J499" t="n">
        <v>0</v>
      </c>
      <c r="K499">
        <f>E499-F499</f>
        <v/>
      </c>
      <c r="L499" s="10">
        <f>IFERROR(K499/E499,0)</f>
        <v/>
      </c>
      <c r="M499">
        <f>YEAR(A499)</f>
        <v/>
      </c>
      <c r="N499">
        <f>"Q"&amp;ROUNDUP(MONTH(A499)/3,0)</f>
        <v/>
      </c>
      <c r="O499">
        <f>TEXT(A499,"mmm")</f>
        <v/>
      </c>
    </row>
    <row r="500">
      <c r="A500" s="13" t="n">
        <v>45017</v>
      </c>
      <c r="B500" t="inlineStr">
        <is>
          <t>East</t>
        </is>
      </c>
      <c r="C500" t="inlineStr">
        <is>
          <t>Mobile App</t>
        </is>
      </c>
      <c r="D500" t="inlineStr">
        <is>
          <t>Electronics</t>
        </is>
      </c>
      <c r="E500" t="n">
        <v>420468.9</v>
      </c>
      <c r="F500" t="n">
        <v>371880.54</v>
      </c>
      <c r="G500" t="n">
        <v>451095</v>
      </c>
      <c r="H500" t="n">
        <v>35</v>
      </c>
      <c r="I500" t="n">
        <v>28</v>
      </c>
      <c r="J500" t="n">
        <v>2</v>
      </c>
      <c r="K500">
        <f>E500-F500</f>
        <v/>
      </c>
      <c r="L500" s="10">
        <f>IFERROR(K500/E500,0)</f>
        <v/>
      </c>
      <c r="M500">
        <f>YEAR(A500)</f>
        <v/>
      </c>
      <c r="N500">
        <f>"Q"&amp;ROUNDUP(MONTH(A500)/3,0)</f>
        <v/>
      </c>
      <c r="O500">
        <f>TEXT(A500,"mmm")</f>
        <v/>
      </c>
    </row>
    <row r="501">
      <c r="A501" s="13" t="n">
        <v>45017</v>
      </c>
      <c r="B501" t="inlineStr">
        <is>
          <t>East</t>
        </is>
      </c>
      <c r="C501" t="inlineStr">
        <is>
          <t>Mobile App</t>
        </is>
      </c>
      <c r="D501" t="inlineStr">
        <is>
          <t>Fashion</t>
        </is>
      </c>
      <c r="E501" t="n">
        <v>53172.1</v>
      </c>
      <c r="F501" t="n">
        <v>28915.83</v>
      </c>
      <c r="G501" t="n">
        <v>58169</v>
      </c>
      <c r="H501" t="n">
        <v>41</v>
      </c>
      <c r="I501" t="n">
        <v>35</v>
      </c>
      <c r="J501" t="n">
        <v>8</v>
      </c>
      <c r="K501">
        <f>E501-F501</f>
        <v/>
      </c>
      <c r="L501" s="10">
        <f>IFERROR(K501/E501,0)</f>
        <v/>
      </c>
      <c r="M501">
        <f>YEAR(A501)</f>
        <v/>
      </c>
      <c r="N501">
        <f>"Q"&amp;ROUNDUP(MONTH(A501)/3,0)</f>
        <v/>
      </c>
      <c r="O501">
        <f>TEXT(A501,"mmm")</f>
        <v/>
      </c>
    </row>
    <row r="502">
      <c r="A502" s="13" t="n">
        <v>45017</v>
      </c>
      <c r="B502" t="inlineStr">
        <is>
          <t>East</t>
        </is>
      </c>
      <c r="C502" t="inlineStr">
        <is>
          <t>Mobile App</t>
        </is>
      </c>
      <c r="D502" t="inlineStr">
        <is>
          <t>Grocery</t>
        </is>
      </c>
      <c r="E502" t="n">
        <v>11623.35</v>
      </c>
      <c r="F502" t="n">
        <v>9531.18</v>
      </c>
      <c r="G502" t="n">
        <v>12379</v>
      </c>
      <c r="H502" t="n">
        <v>31</v>
      </c>
      <c r="I502" t="n">
        <v>14</v>
      </c>
      <c r="J502" t="n">
        <v>0</v>
      </c>
      <c r="K502">
        <f>E502-F502</f>
        <v/>
      </c>
      <c r="L502" s="10">
        <f>IFERROR(K502/E502,0)</f>
        <v/>
      </c>
      <c r="M502">
        <f>YEAR(A502)</f>
        <v/>
      </c>
      <c r="N502">
        <f>"Q"&amp;ROUNDUP(MONTH(A502)/3,0)</f>
        <v/>
      </c>
      <c r="O502">
        <f>TEXT(A502,"mmm")</f>
        <v/>
      </c>
    </row>
    <row r="503">
      <c r="A503" s="13" t="n">
        <v>45017</v>
      </c>
      <c r="B503" t="inlineStr">
        <is>
          <t>East</t>
        </is>
      </c>
      <c r="C503" t="inlineStr">
        <is>
          <t>Mobile App</t>
        </is>
      </c>
      <c r="D503" t="inlineStr">
        <is>
          <t>Home &amp; Kitchen</t>
        </is>
      </c>
      <c r="E503" t="n">
        <v>35404.3</v>
      </c>
      <c r="F503" t="n">
        <v>24427.35</v>
      </c>
      <c r="G503" t="n">
        <v>37882</v>
      </c>
      <c r="H503" t="n">
        <v>18</v>
      </c>
      <c r="I503" t="n">
        <v>13</v>
      </c>
      <c r="J503" t="n">
        <v>2</v>
      </c>
      <c r="K503">
        <f>E503-F503</f>
        <v/>
      </c>
      <c r="L503" s="10">
        <f>IFERROR(K503/E503,0)</f>
        <v/>
      </c>
      <c r="M503">
        <f>YEAR(A503)</f>
        <v/>
      </c>
      <c r="N503">
        <f>"Q"&amp;ROUNDUP(MONTH(A503)/3,0)</f>
        <v/>
      </c>
      <c r="O503">
        <f>TEXT(A503,"mmm")</f>
        <v/>
      </c>
    </row>
    <row r="504">
      <c r="A504" s="13" t="n">
        <v>45017</v>
      </c>
      <c r="B504" t="inlineStr">
        <is>
          <t>East</t>
        </is>
      </c>
      <c r="C504" t="inlineStr">
        <is>
          <t>Mobile App</t>
        </is>
      </c>
      <c r="D504" t="inlineStr">
        <is>
          <t>Sports</t>
        </is>
      </c>
      <c r="E504" t="n">
        <v>36121.3</v>
      </c>
      <c r="F504" t="n">
        <v>24073.99</v>
      </c>
      <c r="G504" t="n">
        <v>38908</v>
      </c>
      <c r="H504" t="n">
        <v>22</v>
      </c>
      <c r="I504" t="n">
        <v>16</v>
      </c>
      <c r="J504" t="n">
        <v>4</v>
      </c>
      <c r="K504">
        <f>E504-F504</f>
        <v/>
      </c>
      <c r="L504" s="10">
        <f>IFERROR(K504/E504,0)</f>
        <v/>
      </c>
      <c r="M504">
        <f>YEAR(A504)</f>
        <v/>
      </c>
      <c r="N504">
        <f>"Q"&amp;ROUNDUP(MONTH(A504)/3,0)</f>
        <v/>
      </c>
      <c r="O504">
        <f>TEXT(A504,"mmm")</f>
        <v/>
      </c>
    </row>
    <row r="505">
      <c r="A505" s="13" t="n">
        <v>45017</v>
      </c>
      <c r="B505" t="inlineStr">
        <is>
          <t>East</t>
        </is>
      </c>
      <c r="C505" t="inlineStr">
        <is>
          <t>Retail Store</t>
        </is>
      </c>
      <c r="D505" t="inlineStr">
        <is>
          <t>Beauty</t>
        </is>
      </c>
      <c r="E505" t="n">
        <v>2556.2</v>
      </c>
      <c r="F505" t="n">
        <v>1508.69</v>
      </c>
      <c r="G505" t="n">
        <v>2736</v>
      </c>
      <c r="H505" t="n">
        <v>4</v>
      </c>
      <c r="I505" t="n">
        <v>4</v>
      </c>
      <c r="J505" t="n">
        <v>0</v>
      </c>
      <c r="K505">
        <f>E505-F505</f>
        <v/>
      </c>
      <c r="L505" s="10">
        <f>IFERROR(K505/E505,0)</f>
        <v/>
      </c>
      <c r="M505">
        <f>YEAR(A505)</f>
        <v/>
      </c>
      <c r="N505">
        <f>"Q"&amp;ROUNDUP(MONTH(A505)/3,0)</f>
        <v/>
      </c>
      <c r="O505">
        <f>TEXT(A505,"mmm")</f>
        <v/>
      </c>
    </row>
    <row r="506">
      <c r="A506" s="13" t="n">
        <v>45017</v>
      </c>
      <c r="B506" t="inlineStr">
        <is>
          <t>East</t>
        </is>
      </c>
      <c r="C506" t="inlineStr">
        <is>
          <t>Retail Store</t>
        </is>
      </c>
      <c r="D506" t="inlineStr">
        <is>
          <t>Books</t>
        </is>
      </c>
      <c r="E506" t="n">
        <v>1912.05</v>
      </c>
      <c r="F506" t="n">
        <v>1319.11</v>
      </c>
      <c r="G506" t="n">
        <v>1947</v>
      </c>
      <c r="H506" t="n">
        <v>3</v>
      </c>
      <c r="I506" t="n">
        <v>3</v>
      </c>
      <c r="J506" t="n">
        <v>0</v>
      </c>
      <c r="K506">
        <f>E506-F506</f>
        <v/>
      </c>
      <c r="L506" s="10">
        <f>IFERROR(K506/E506,0)</f>
        <v/>
      </c>
      <c r="M506">
        <f>YEAR(A506)</f>
        <v/>
      </c>
      <c r="N506">
        <f>"Q"&amp;ROUNDUP(MONTH(A506)/3,0)</f>
        <v/>
      </c>
      <c r="O506">
        <f>TEXT(A506,"mmm")</f>
        <v/>
      </c>
    </row>
    <row r="507">
      <c r="A507" s="13" t="n">
        <v>45017</v>
      </c>
      <c r="B507" t="inlineStr">
        <is>
          <t>East</t>
        </is>
      </c>
      <c r="C507" t="inlineStr">
        <is>
          <t>Retail Store</t>
        </is>
      </c>
      <c r="D507" t="inlineStr">
        <is>
          <t>Electronics</t>
        </is>
      </c>
      <c r="E507" t="n">
        <v>81539.85000000001</v>
      </c>
      <c r="F507" t="n">
        <v>71412.53</v>
      </c>
      <c r="G507" t="n">
        <v>87013</v>
      </c>
      <c r="H507" t="n">
        <v>7</v>
      </c>
      <c r="I507" t="n">
        <v>5</v>
      </c>
      <c r="J507" t="n">
        <v>1</v>
      </c>
      <c r="K507">
        <f>E507-F507</f>
        <v/>
      </c>
      <c r="L507" s="10">
        <f>IFERROR(K507/E507,0)</f>
        <v/>
      </c>
      <c r="M507">
        <f>YEAR(A507)</f>
        <v/>
      </c>
      <c r="N507">
        <f>"Q"&amp;ROUNDUP(MONTH(A507)/3,0)</f>
        <v/>
      </c>
      <c r="O507">
        <f>TEXT(A507,"mmm")</f>
        <v/>
      </c>
    </row>
    <row r="508">
      <c r="A508" s="13" t="n">
        <v>45017</v>
      </c>
      <c r="B508" t="inlineStr">
        <is>
          <t>East</t>
        </is>
      </c>
      <c r="C508" t="inlineStr">
        <is>
          <t>Retail Store</t>
        </is>
      </c>
      <c r="D508" t="inlineStr">
        <is>
          <t>Fashion</t>
        </is>
      </c>
      <c r="E508" t="n">
        <v>10331.1</v>
      </c>
      <c r="F508" t="n">
        <v>5493.07</v>
      </c>
      <c r="G508" t="n">
        <v>10401</v>
      </c>
      <c r="H508" t="n">
        <v>9</v>
      </c>
      <c r="I508" t="n">
        <v>7</v>
      </c>
      <c r="J508" t="n">
        <v>1</v>
      </c>
      <c r="K508">
        <f>E508-F508</f>
        <v/>
      </c>
      <c r="L508" s="10">
        <f>IFERROR(K508/E508,0)</f>
        <v/>
      </c>
      <c r="M508">
        <f>YEAR(A508)</f>
        <v/>
      </c>
      <c r="N508">
        <f>"Q"&amp;ROUNDUP(MONTH(A508)/3,0)</f>
        <v/>
      </c>
      <c r="O508">
        <f>TEXT(A508,"mmm")</f>
        <v/>
      </c>
    </row>
    <row r="509">
      <c r="A509" s="13" t="n">
        <v>45017</v>
      </c>
      <c r="B509" t="inlineStr">
        <is>
          <t>East</t>
        </is>
      </c>
      <c r="C509" t="inlineStr">
        <is>
          <t>Retail Store</t>
        </is>
      </c>
      <c r="D509" t="inlineStr">
        <is>
          <t>Grocery</t>
        </is>
      </c>
      <c r="E509" t="n">
        <v>2541.75</v>
      </c>
      <c r="F509" t="n">
        <v>1954.98</v>
      </c>
      <c r="G509" t="n">
        <v>2610</v>
      </c>
      <c r="H509" t="n">
        <v>10</v>
      </c>
      <c r="I509" t="n">
        <v>5</v>
      </c>
      <c r="J509" t="n">
        <v>0</v>
      </c>
      <c r="K509">
        <f>E509-F509</f>
        <v/>
      </c>
      <c r="L509" s="10">
        <f>IFERROR(K509/E509,0)</f>
        <v/>
      </c>
      <c r="M509">
        <f>YEAR(A509)</f>
        <v/>
      </c>
      <c r="N509">
        <f>"Q"&amp;ROUNDUP(MONTH(A509)/3,0)</f>
        <v/>
      </c>
      <c r="O509">
        <f>TEXT(A509,"mmm")</f>
        <v/>
      </c>
    </row>
    <row r="510">
      <c r="A510" s="13" t="n">
        <v>45017</v>
      </c>
      <c r="B510" t="inlineStr">
        <is>
          <t>East</t>
        </is>
      </c>
      <c r="C510" t="inlineStr">
        <is>
          <t>Retail Store</t>
        </is>
      </c>
      <c r="D510" t="inlineStr">
        <is>
          <t>Home &amp; Kitchen</t>
        </is>
      </c>
      <c r="E510" t="n">
        <v>22867.15</v>
      </c>
      <c r="F510" t="n">
        <v>14819.71</v>
      </c>
      <c r="G510" t="n">
        <v>23674</v>
      </c>
      <c r="H510" t="n">
        <v>6</v>
      </c>
      <c r="I510" t="n">
        <v>4</v>
      </c>
      <c r="J510" t="n">
        <v>0</v>
      </c>
      <c r="K510">
        <f>E510-F510</f>
        <v/>
      </c>
      <c r="L510" s="10">
        <f>IFERROR(K510/E510,0)</f>
        <v/>
      </c>
      <c r="M510">
        <f>YEAR(A510)</f>
        <v/>
      </c>
      <c r="N510">
        <f>"Q"&amp;ROUNDUP(MONTH(A510)/3,0)</f>
        <v/>
      </c>
      <c r="O510">
        <f>TEXT(A510,"mmm")</f>
        <v/>
      </c>
    </row>
    <row r="511">
      <c r="A511" s="13" t="n">
        <v>45017</v>
      </c>
      <c r="B511" t="inlineStr">
        <is>
          <t>East</t>
        </is>
      </c>
      <c r="C511" t="inlineStr">
        <is>
          <t>Retail Store</t>
        </is>
      </c>
      <c r="D511" t="inlineStr">
        <is>
          <t>Sports</t>
        </is>
      </c>
      <c r="E511" t="n">
        <v>1305.3</v>
      </c>
      <c r="F511" t="n">
        <v>802.4</v>
      </c>
      <c r="G511" t="n">
        <v>1407</v>
      </c>
      <c r="H511" t="n">
        <v>3</v>
      </c>
      <c r="I511" t="n">
        <v>2</v>
      </c>
      <c r="J511" t="n">
        <v>0</v>
      </c>
      <c r="K511">
        <f>E511-F511</f>
        <v/>
      </c>
      <c r="L511" s="10">
        <f>IFERROR(K511/E511,0)</f>
        <v/>
      </c>
      <c r="M511">
        <f>YEAR(A511)</f>
        <v/>
      </c>
      <c r="N511">
        <f>"Q"&amp;ROUNDUP(MONTH(A511)/3,0)</f>
        <v/>
      </c>
      <c r="O511">
        <f>TEXT(A511,"mmm")</f>
        <v/>
      </c>
    </row>
    <row r="512">
      <c r="A512" s="13" t="n">
        <v>45017</v>
      </c>
      <c r="B512" t="inlineStr">
        <is>
          <t>East</t>
        </is>
      </c>
      <c r="C512" t="inlineStr">
        <is>
          <t>Unknown</t>
        </is>
      </c>
      <c r="D512" t="inlineStr">
        <is>
          <t>Beauty</t>
        </is>
      </c>
      <c r="E512" t="n">
        <v>1034.55</v>
      </c>
      <c r="F512" t="n">
        <v>644.53</v>
      </c>
      <c r="G512" t="n">
        <v>1089</v>
      </c>
      <c r="H512" t="n">
        <v>1</v>
      </c>
      <c r="I512" t="n">
        <v>1</v>
      </c>
      <c r="J512" t="n">
        <v>0</v>
      </c>
      <c r="K512">
        <f>E512-F512</f>
        <v/>
      </c>
      <c r="L512" s="10">
        <f>IFERROR(K512/E512,0)</f>
        <v/>
      </c>
      <c r="M512">
        <f>YEAR(A512)</f>
        <v/>
      </c>
      <c r="N512">
        <f>"Q"&amp;ROUNDUP(MONTH(A512)/3,0)</f>
        <v/>
      </c>
      <c r="O512">
        <f>TEXT(A512,"mmm")</f>
        <v/>
      </c>
    </row>
    <row r="513">
      <c r="A513" s="13" t="n">
        <v>45017</v>
      </c>
      <c r="B513" t="inlineStr">
        <is>
          <t>East</t>
        </is>
      </c>
      <c r="C513" t="inlineStr">
        <is>
          <t>Unknown</t>
        </is>
      </c>
      <c r="D513" t="inlineStr">
        <is>
          <t>Electronics</t>
        </is>
      </c>
      <c r="E513" t="n">
        <v>22823.1</v>
      </c>
      <c r="F513" t="n">
        <v>20960.71</v>
      </c>
      <c r="G513" t="n">
        <v>24238</v>
      </c>
      <c r="H513" t="n">
        <v>2</v>
      </c>
      <c r="I513" t="n">
        <v>2</v>
      </c>
      <c r="J513" t="n">
        <v>0</v>
      </c>
      <c r="K513">
        <f>E513-F513</f>
        <v/>
      </c>
      <c r="L513" s="10">
        <f>IFERROR(K513/E513,0)</f>
        <v/>
      </c>
      <c r="M513">
        <f>YEAR(A513)</f>
        <v/>
      </c>
      <c r="N513">
        <f>"Q"&amp;ROUNDUP(MONTH(A513)/3,0)</f>
        <v/>
      </c>
      <c r="O513">
        <f>TEXT(A513,"mmm")</f>
        <v/>
      </c>
    </row>
    <row r="514">
      <c r="A514" s="13" t="n">
        <v>45017</v>
      </c>
      <c r="B514" t="inlineStr">
        <is>
          <t>East</t>
        </is>
      </c>
      <c r="C514" t="inlineStr">
        <is>
          <t>Unknown</t>
        </is>
      </c>
      <c r="D514" t="inlineStr">
        <is>
          <t>Home &amp; Kitchen</t>
        </is>
      </c>
      <c r="E514" t="n">
        <v>14978.1</v>
      </c>
      <c r="F514" t="n">
        <v>9981.58</v>
      </c>
      <c r="G514" t="n">
        <v>15026</v>
      </c>
      <c r="H514" t="n">
        <v>4</v>
      </c>
      <c r="I514" t="n">
        <v>3</v>
      </c>
      <c r="J514" t="n">
        <v>0</v>
      </c>
      <c r="K514">
        <f>E514-F514</f>
        <v/>
      </c>
      <c r="L514" s="10">
        <f>IFERROR(K514/E514,0)</f>
        <v/>
      </c>
      <c r="M514">
        <f>YEAR(A514)</f>
        <v/>
      </c>
      <c r="N514">
        <f>"Q"&amp;ROUNDUP(MONTH(A514)/3,0)</f>
        <v/>
      </c>
      <c r="O514">
        <f>TEXT(A514,"mmm")</f>
        <v/>
      </c>
    </row>
    <row r="515">
      <c r="A515" s="13" t="n">
        <v>45017</v>
      </c>
      <c r="B515" t="inlineStr">
        <is>
          <t>East</t>
        </is>
      </c>
      <c r="C515" t="inlineStr">
        <is>
          <t>Unknown</t>
        </is>
      </c>
      <c r="D515" t="inlineStr">
        <is>
          <t>Sports</t>
        </is>
      </c>
      <c r="E515" t="n">
        <v>692.55</v>
      </c>
      <c r="F515" t="n">
        <v>406.72</v>
      </c>
      <c r="G515" t="n">
        <v>729</v>
      </c>
      <c r="H515" t="n">
        <v>1</v>
      </c>
      <c r="I515" t="n">
        <v>1</v>
      </c>
      <c r="J515" t="n">
        <v>0</v>
      </c>
      <c r="K515">
        <f>E515-F515</f>
        <v/>
      </c>
      <c r="L515" s="10">
        <f>IFERROR(K515/E515,0)</f>
        <v/>
      </c>
      <c r="M515">
        <f>YEAR(A515)</f>
        <v/>
      </c>
      <c r="N515">
        <f>"Q"&amp;ROUNDUP(MONTH(A515)/3,0)</f>
        <v/>
      </c>
      <c r="O515">
        <f>TEXT(A515,"mmm")</f>
        <v/>
      </c>
    </row>
    <row r="516">
      <c r="A516" s="13" t="n">
        <v>45017</v>
      </c>
      <c r="B516" t="inlineStr">
        <is>
          <t>East</t>
        </is>
      </c>
      <c r="C516" t="inlineStr">
        <is>
          <t>Website</t>
        </is>
      </c>
      <c r="D516" t="inlineStr">
        <is>
          <t>Beauty</t>
        </is>
      </c>
      <c r="E516" t="n">
        <v>9761.85</v>
      </c>
      <c r="F516" t="n">
        <v>5637.33</v>
      </c>
      <c r="G516" t="n">
        <v>10192</v>
      </c>
      <c r="H516" t="n">
        <v>18</v>
      </c>
      <c r="I516" t="n">
        <v>13</v>
      </c>
      <c r="J516" t="n">
        <v>0</v>
      </c>
      <c r="K516">
        <f>E516-F516</f>
        <v/>
      </c>
      <c r="L516" s="10">
        <f>IFERROR(K516/E516,0)</f>
        <v/>
      </c>
      <c r="M516">
        <f>YEAR(A516)</f>
        <v/>
      </c>
      <c r="N516">
        <f>"Q"&amp;ROUNDUP(MONTH(A516)/3,0)</f>
        <v/>
      </c>
      <c r="O516">
        <f>TEXT(A516,"mmm")</f>
        <v/>
      </c>
    </row>
    <row r="517">
      <c r="A517" s="13" t="n">
        <v>45017</v>
      </c>
      <c r="B517" t="inlineStr">
        <is>
          <t>East</t>
        </is>
      </c>
      <c r="C517" t="inlineStr">
        <is>
          <t>Website</t>
        </is>
      </c>
      <c r="D517" t="inlineStr">
        <is>
          <t>Books</t>
        </is>
      </c>
      <c r="E517" t="n">
        <v>3791.3</v>
      </c>
      <c r="F517" t="n">
        <v>2841.36</v>
      </c>
      <c r="G517" t="n">
        <v>4119</v>
      </c>
      <c r="H517" t="n">
        <v>11</v>
      </c>
      <c r="I517" t="n">
        <v>8</v>
      </c>
      <c r="J517" t="n">
        <v>0</v>
      </c>
      <c r="K517">
        <f>E517-F517</f>
        <v/>
      </c>
      <c r="L517" s="10">
        <f>IFERROR(K517/E517,0)</f>
        <v/>
      </c>
      <c r="M517">
        <f>YEAR(A517)</f>
        <v/>
      </c>
      <c r="N517">
        <f>"Q"&amp;ROUNDUP(MONTH(A517)/3,0)</f>
        <v/>
      </c>
      <c r="O517">
        <f>TEXT(A517,"mmm")</f>
        <v/>
      </c>
    </row>
    <row r="518">
      <c r="A518" s="13" t="n">
        <v>45017</v>
      </c>
      <c r="B518" t="inlineStr">
        <is>
          <t>East</t>
        </is>
      </c>
      <c r="C518" t="inlineStr">
        <is>
          <t>Website</t>
        </is>
      </c>
      <c r="D518" t="inlineStr">
        <is>
          <t>Electronics</t>
        </is>
      </c>
      <c r="E518" t="n">
        <v>282143.5</v>
      </c>
      <c r="F518" t="n">
        <v>248106</v>
      </c>
      <c r="G518" t="n">
        <v>299996</v>
      </c>
      <c r="H518" t="n">
        <v>24</v>
      </c>
      <c r="I518" t="n">
        <v>18</v>
      </c>
      <c r="J518" t="n">
        <v>4</v>
      </c>
      <c r="K518">
        <f>E518-F518</f>
        <v/>
      </c>
      <c r="L518" s="10">
        <f>IFERROR(K518/E518,0)</f>
        <v/>
      </c>
      <c r="M518">
        <f>YEAR(A518)</f>
        <v/>
      </c>
      <c r="N518">
        <f>"Q"&amp;ROUNDUP(MONTH(A518)/3,0)</f>
        <v/>
      </c>
      <c r="O518">
        <f>TEXT(A518,"mmm")</f>
        <v/>
      </c>
    </row>
    <row r="519">
      <c r="A519" s="13" t="n">
        <v>45017</v>
      </c>
      <c r="B519" t="inlineStr">
        <is>
          <t>East</t>
        </is>
      </c>
      <c r="C519" t="inlineStr">
        <is>
          <t>Website</t>
        </is>
      </c>
      <c r="D519" t="inlineStr">
        <is>
          <t>Fashion</t>
        </is>
      </c>
      <c r="E519" t="n">
        <v>51499.95</v>
      </c>
      <c r="F519" t="n">
        <v>27270.53</v>
      </c>
      <c r="G519" t="n">
        <v>55193</v>
      </c>
      <c r="H519" t="n">
        <v>37</v>
      </c>
      <c r="I519" t="n">
        <v>31</v>
      </c>
      <c r="J519" t="n">
        <v>2</v>
      </c>
      <c r="K519">
        <f>E519-F519</f>
        <v/>
      </c>
      <c r="L519" s="10">
        <f>IFERROR(K519/E519,0)</f>
        <v/>
      </c>
      <c r="M519">
        <f>YEAR(A519)</f>
        <v/>
      </c>
      <c r="N519">
        <f>"Q"&amp;ROUNDUP(MONTH(A519)/3,0)</f>
        <v/>
      </c>
      <c r="O519">
        <f>TEXT(A519,"mmm")</f>
        <v/>
      </c>
    </row>
    <row r="520">
      <c r="A520" s="13" t="n">
        <v>45017</v>
      </c>
      <c r="B520" t="inlineStr">
        <is>
          <t>East</t>
        </is>
      </c>
      <c r="C520" t="inlineStr">
        <is>
          <t>Website</t>
        </is>
      </c>
      <c r="D520" t="inlineStr">
        <is>
          <t>Grocery</t>
        </is>
      </c>
      <c r="E520" t="n">
        <v>11239.3</v>
      </c>
      <c r="F520" t="n">
        <v>9430</v>
      </c>
      <c r="G520" t="n">
        <v>12210</v>
      </c>
      <c r="H520" t="n">
        <v>30</v>
      </c>
      <c r="I520" t="n">
        <v>13</v>
      </c>
      <c r="J520" t="n">
        <v>0</v>
      </c>
      <c r="K520">
        <f>E520-F520</f>
        <v/>
      </c>
      <c r="L520" s="10">
        <f>IFERROR(K520/E520,0)</f>
        <v/>
      </c>
      <c r="M520">
        <f>YEAR(A520)</f>
        <v/>
      </c>
      <c r="N520">
        <f>"Q"&amp;ROUNDUP(MONTH(A520)/3,0)</f>
        <v/>
      </c>
      <c r="O520">
        <f>TEXT(A520,"mmm")</f>
        <v/>
      </c>
    </row>
    <row r="521">
      <c r="A521" s="13" t="n">
        <v>45017</v>
      </c>
      <c r="B521" t="inlineStr">
        <is>
          <t>East</t>
        </is>
      </c>
      <c r="C521" t="inlineStr">
        <is>
          <t>Website</t>
        </is>
      </c>
      <c r="D521" t="inlineStr">
        <is>
          <t>Home &amp; Kitchen</t>
        </is>
      </c>
      <c r="E521" t="n">
        <v>36810.55</v>
      </c>
      <c r="F521" t="n">
        <v>25311.44</v>
      </c>
      <c r="G521" t="n">
        <v>39133</v>
      </c>
      <c r="H521" t="n">
        <v>17</v>
      </c>
      <c r="I521" t="n">
        <v>13</v>
      </c>
      <c r="J521" t="n">
        <v>1</v>
      </c>
      <c r="K521">
        <f>E521-F521</f>
        <v/>
      </c>
      <c r="L521" s="10">
        <f>IFERROR(K521/E521,0)</f>
        <v/>
      </c>
      <c r="M521">
        <f>YEAR(A521)</f>
        <v/>
      </c>
      <c r="N521">
        <f>"Q"&amp;ROUNDUP(MONTH(A521)/3,0)</f>
        <v/>
      </c>
      <c r="O521">
        <f>TEXT(A521,"mmm")</f>
        <v/>
      </c>
    </row>
    <row r="522">
      <c r="A522" s="13" t="n">
        <v>45017</v>
      </c>
      <c r="B522" t="inlineStr">
        <is>
          <t>East</t>
        </is>
      </c>
      <c r="C522" t="inlineStr">
        <is>
          <t>Website</t>
        </is>
      </c>
      <c r="D522" t="inlineStr">
        <is>
          <t>Sports</t>
        </is>
      </c>
      <c r="E522" t="n">
        <v>24946.85</v>
      </c>
      <c r="F522" t="n">
        <v>15476.54</v>
      </c>
      <c r="G522" t="n">
        <v>25954</v>
      </c>
      <c r="H522" t="n">
        <v>16</v>
      </c>
      <c r="I522" t="n">
        <v>14</v>
      </c>
      <c r="J522" t="n">
        <v>0</v>
      </c>
      <c r="K522">
        <f>E522-F522</f>
        <v/>
      </c>
      <c r="L522" s="10">
        <f>IFERROR(K522/E522,0)</f>
        <v/>
      </c>
      <c r="M522">
        <f>YEAR(A522)</f>
        <v/>
      </c>
      <c r="N522">
        <f>"Q"&amp;ROUNDUP(MONTH(A522)/3,0)</f>
        <v/>
      </c>
      <c r="O522">
        <f>TEXT(A522,"mmm")</f>
        <v/>
      </c>
    </row>
    <row r="523">
      <c r="A523" s="13" t="n">
        <v>45017</v>
      </c>
      <c r="B523" t="inlineStr">
        <is>
          <t>North</t>
        </is>
      </c>
      <c r="C523" t="inlineStr">
        <is>
          <t>Marketplace</t>
        </is>
      </c>
      <c r="D523" t="inlineStr">
        <is>
          <t>Beauty</t>
        </is>
      </c>
      <c r="E523" t="n">
        <v>4752.55</v>
      </c>
      <c r="F523" t="n">
        <v>2692.51</v>
      </c>
      <c r="G523" t="n">
        <v>5378</v>
      </c>
      <c r="H523" t="n">
        <v>12</v>
      </c>
      <c r="I523" t="n">
        <v>9</v>
      </c>
      <c r="J523" t="n">
        <v>0</v>
      </c>
      <c r="K523">
        <f>E523-F523</f>
        <v/>
      </c>
      <c r="L523" s="10">
        <f>IFERROR(K523/E523,0)</f>
        <v/>
      </c>
      <c r="M523">
        <f>YEAR(A523)</f>
        <v/>
      </c>
      <c r="N523">
        <f>"Q"&amp;ROUNDUP(MONTH(A523)/3,0)</f>
        <v/>
      </c>
      <c r="O523">
        <f>TEXT(A523,"mmm")</f>
        <v/>
      </c>
    </row>
    <row r="524">
      <c r="A524" s="13" t="n">
        <v>45017</v>
      </c>
      <c r="B524" t="inlineStr">
        <is>
          <t>North</t>
        </is>
      </c>
      <c r="C524" t="inlineStr">
        <is>
          <t>Marketplace</t>
        </is>
      </c>
      <c r="D524" t="inlineStr">
        <is>
          <t>Books</t>
        </is>
      </c>
      <c r="E524" t="n">
        <v>7324.35</v>
      </c>
      <c r="F524" t="n">
        <v>5560.78</v>
      </c>
      <c r="G524" t="n">
        <v>8065</v>
      </c>
      <c r="H524" t="n">
        <v>15</v>
      </c>
      <c r="I524" t="n">
        <v>13</v>
      </c>
      <c r="J524" t="n">
        <v>0</v>
      </c>
      <c r="K524">
        <f>E524-F524</f>
        <v/>
      </c>
      <c r="L524" s="10">
        <f>IFERROR(K524/E524,0)</f>
        <v/>
      </c>
      <c r="M524">
        <f>YEAR(A524)</f>
        <v/>
      </c>
      <c r="N524">
        <f>"Q"&amp;ROUNDUP(MONTH(A524)/3,0)</f>
        <v/>
      </c>
      <c r="O524">
        <f>TEXT(A524,"mmm")</f>
        <v/>
      </c>
    </row>
    <row r="525">
      <c r="A525" s="13" t="n">
        <v>45017</v>
      </c>
      <c r="B525" t="inlineStr">
        <is>
          <t>North</t>
        </is>
      </c>
      <c r="C525" t="inlineStr">
        <is>
          <t>Marketplace</t>
        </is>
      </c>
      <c r="D525" t="inlineStr">
        <is>
          <t>Electronics</t>
        </is>
      </c>
      <c r="E525" t="n">
        <v>284966.2</v>
      </c>
      <c r="F525" t="n">
        <v>260241.67</v>
      </c>
      <c r="G525" t="n">
        <v>315586</v>
      </c>
      <c r="H525" t="n">
        <v>24</v>
      </c>
      <c r="I525" t="n">
        <v>20</v>
      </c>
      <c r="J525" t="n">
        <v>0</v>
      </c>
      <c r="K525">
        <f>E525-F525</f>
        <v/>
      </c>
      <c r="L525" s="10">
        <f>IFERROR(K525/E525,0)</f>
        <v/>
      </c>
      <c r="M525">
        <f>YEAR(A525)</f>
        <v/>
      </c>
      <c r="N525">
        <f>"Q"&amp;ROUNDUP(MONTH(A525)/3,0)</f>
        <v/>
      </c>
      <c r="O525">
        <f>TEXT(A525,"mmm")</f>
        <v/>
      </c>
    </row>
    <row r="526">
      <c r="A526" s="13" t="n">
        <v>45017</v>
      </c>
      <c r="B526" t="inlineStr">
        <is>
          <t>North</t>
        </is>
      </c>
      <c r="C526" t="inlineStr">
        <is>
          <t>Marketplace</t>
        </is>
      </c>
      <c r="D526" t="inlineStr">
        <is>
          <t>Fashion</t>
        </is>
      </c>
      <c r="E526" t="n">
        <v>37599.1</v>
      </c>
      <c r="F526" t="n">
        <v>21627.26</v>
      </c>
      <c r="G526" t="n">
        <v>41975</v>
      </c>
      <c r="H526" t="n">
        <v>35</v>
      </c>
      <c r="I526" t="n">
        <v>28</v>
      </c>
      <c r="J526" t="n">
        <v>3</v>
      </c>
      <c r="K526">
        <f>E526-F526</f>
        <v/>
      </c>
      <c r="L526" s="10">
        <f>IFERROR(K526/E526,0)</f>
        <v/>
      </c>
      <c r="M526">
        <f>YEAR(A526)</f>
        <v/>
      </c>
      <c r="N526">
        <f>"Q"&amp;ROUNDUP(MONTH(A526)/3,0)</f>
        <v/>
      </c>
      <c r="O526">
        <f>TEXT(A526,"mmm")</f>
        <v/>
      </c>
    </row>
    <row r="527">
      <c r="A527" s="13" t="n">
        <v>45017</v>
      </c>
      <c r="B527" t="inlineStr">
        <is>
          <t>North</t>
        </is>
      </c>
      <c r="C527" t="inlineStr">
        <is>
          <t>Marketplace</t>
        </is>
      </c>
      <c r="D527" t="inlineStr">
        <is>
          <t>Grocery</t>
        </is>
      </c>
      <c r="E527" t="n">
        <v>10878</v>
      </c>
      <c r="F527" t="n">
        <v>9316.99</v>
      </c>
      <c r="G527" t="n">
        <v>11966</v>
      </c>
      <c r="H527" t="n">
        <v>34</v>
      </c>
      <c r="I527" t="n">
        <v>10</v>
      </c>
      <c r="J527" t="n">
        <v>1</v>
      </c>
      <c r="K527">
        <f>E527-F527</f>
        <v/>
      </c>
      <c r="L527" s="10">
        <f>IFERROR(K527/E527,0)</f>
        <v/>
      </c>
      <c r="M527">
        <f>YEAR(A527)</f>
        <v/>
      </c>
      <c r="N527">
        <f>"Q"&amp;ROUNDUP(MONTH(A527)/3,0)</f>
        <v/>
      </c>
      <c r="O527">
        <f>TEXT(A527,"mmm")</f>
        <v/>
      </c>
    </row>
    <row r="528">
      <c r="A528" s="13" t="n">
        <v>45017</v>
      </c>
      <c r="B528" t="inlineStr">
        <is>
          <t>North</t>
        </is>
      </c>
      <c r="C528" t="inlineStr">
        <is>
          <t>Marketplace</t>
        </is>
      </c>
      <c r="D528" t="inlineStr">
        <is>
          <t>Home &amp; Kitchen</t>
        </is>
      </c>
      <c r="E528" t="n">
        <v>32848</v>
      </c>
      <c r="F528" t="n">
        <v>23816.56</v>
      </c>
      <c r="G528" t="n">
        <v>37103</v>
      </c>
      <c r="H528" t="n">
        <v>17</v>
      </c>
      <c r="I528" t="n">
        <v>16</v>
      </c>
      <c r="J528" t="n">
        <v>3</v>
      </c>
      <c r="K528">
        <f>E528-F528</f>
        <v/>
      </c>
      <c r="L528" s="10">
        <f>IFERROR(K528/E528,0)</f>
        <v/>
      </c>
      <c r="M528">
        <f>YEAR(A528)</f>
        <v/>
      </c>
      <c r="N528">
        <f>"Q"&amp;ROUNDUP(MONTH(A528)/3,0)</f>
        <v/>
      </c>
      <c r="O528">
        <f>TEXT(A528,"mmm")</f>
        <v/>
      </c>
    </row>
    <row r="529">
      <c r="A529" s="13" t="n">
        <v>45017</v>
      </c>
      <c r="B529" t="inlineStr">
        <is>
          <t>North</t>
        </is>
      </c>
      <c r="C529" t="inlineStr">
        <is>
          <t>Marketplace</t>
        </is>
      </c>
      <c r="D529" t="inlineStr">
        <is>
          <t>Sports</t>
        </is>
      </c>
      <c r="E529" t="n">
        <v>34221.8</v>
      </c>
      <c r="F529" t="n">
        <v>23571.48</v>
      </c>
      <c r="G529" t="n">
        <v>37902</v>
      </c>
      <c r="H529" t="n">
        <v>18</v>
      </c>
      <c r="I529" t="n">
        <v>14</v>
      </c>
      <c r="J529" t="n">
        <v>1</v>
      </c>
      <c r="K529">
        <f>E529-F529</f>
        <v/>
      </c>
      <c r="L529" s="10">
        <f>IFERROR(K529/E529,0)</f>
        <v/>
      </c>
      <c r="M529">
        <f>YEAR(A529)</f>
        <v/>
      </c>
      <c r="N529">
        <f>"Q"&amp;ROUNDUP(MONTH(A529)/3,0)</f>
        <v/>
      </c>
      <c r="O529">
        <f>TEXT(A529,"mmm")</f>
        <v/>
      </c>
    </row>
    <row r="530">
      <c r="A530" s="13" t="n">
        <v>45017</v>
      </c>
      <c r="B530" t="inlineStr">
        <is>
          <t>North</t>
        </is>
      </c>
      <c r="C530" t="inlineStr">
        <is>
          <t>Mobile App</t>
        </is>
      </c>
      <c r="D530" t="inlineStr">
        <is>
          <t>Beauty</t>
        </is>
      </c>
      <c r="E530" t="n">
        <v>15151.75</v>
      </c>
      <c r="F530" t="n">
        <v>8575.620000000001</v>
      </c>
      <c r="G530" t="n">
        <v>16292</v>
      </c>
      <c r="H530" t="n">
        <v>28</v>
      </c>
      <c r="I530" t="n">
        <v>25</v>
      </c>
      <c r="J530" t="n">
        <v>3</v>
      </c>
      <c r="K530">
        <f>E530-F530</f>
        <v/>
      </c>
      <c r="L530" s="10">
        <f>IFERROR(K530/E530,0)</f>
        <v/>
      </c>
      <c r="M530">
        <f>YEAR(A530)</f>
        <v/>
      </c>
      <c r="N530">
        <f>"Q"&amp;ROUNDUP(MONTH(A530)/3,0)</f>
        <v/>
      </c>
      <c r="O530">
        <f>TEXT(A530,"mmm")</f>
        <v/>
      </c>
    </row>
    <row r="531">
      <c r="A531" s="13" t="n">
        <v>45017</v>
      </c>
      <c r="B531" t="inlineStr">
        <is>
          <t>North</t>
        </is>
      </c>
      <c r="C531" t="inlineStr">
        <is>
          <t>Mobile App</t>
        </is>
      </c>
      <c r="D531" t="inlineStr">
        <is>
          <t>Books</t>
        </is>
      </c>
      <c r="E531" t="n">
        <v>6620.7</v>
      </c>
      <c r="F531" t="n">
        <v>4735.29</v>
      </c>
      <c r="G531" t="n">
        <v>6862</v>
      </c>
      <c r="H531" t="n">
        <v>18</v>
      </c>
      <c r="I531" t="n">
        <v>13</v>
      </c>
      <c r="J531" t="n">
        <v>0</v>
      </c>
      <c r="K531">
        <f>E531-F531</f>
        <v/>
      </c>
      <c r="L531" s="10">
        <f>IFERROR(K531/E531,0)</f>
        <v/>
      </c>
      <c r="M531">
        <f>YEAR(A531)</f>
        <v/>
      </c>
      <c r="N531">
        <f>"Q"&amp;ROUNDUP(MONTH(A531)/3,0)</f>
        <v/>
      </c>
      <c r="O531">
        <f>TEXT(A531,"mmm")</f>
        <v/>
      </c>
    </row>
    <row r="532">
      <c r="A532" s="13" t="n">
        <v>45017</v>
      </c>
      <c r="B532" t="inlineStr">
        <is>
          <t>North</t>
        </is>
      </c>
      <c r="C532" t="inlineStr">
        <is>
          <t>Mobile App</t>
        </is>
      </c>
      <c r="D532" t="inlineStr">
        <is>
          <t>Electronics</t>
        </is>
      </c>
      <c r="E532" t="n">
        <v>339822.35</v>
      </c>
      <c r="F532" t="n">
        <v>301272.53</v>
      </c>
      <c r="G532" t="n">
        <v>361910</v>
      </c>
      <c r="H532" t="n">
        <v>30</v>
      </c>
      <c r="I532" t="n">
        <v>23</v>
      </c>
      <c r="J532" t="n">
        <v>1</v>
      </c>
      <c r="K532">
        <f>E532-F532</f>
        <v/>
      </c>
      <c r="L532" s="10">
        <f>IFERROR(K532/E532,0)</f>
        <v/>
      </c>
      <c r="M532">
        <f>YEAR(A532)</f>
        <v/>
      </c>
      <c r="N532">
        <f>"Q"&amp;ROUNDUP(MONTH(A532)/3,0)</f>
        <v/>
      </c>
      <c r="O532">
        <f>TEXT(A532,"mmm")</f>
        <v/>
      </c>
    </row>
    <row r="533">
      <c r="A533" s="13" t="n">
        <v>45017</v>
      </c>
      <c r="B533" t="inlineStr">
        <is>
          <t>North</t>
        </is>
      </c>
      <c r="C533" t="inlineStr">
        <is>
          <t>Mobile App</t>
        </is>
      </c>
      <c r="D533" t="inlineStr">
        <is>
          <t>Fashion</t>
        </is>
      </c>
      <c r="E533" t="n">
        <v>59308.85</v>
      </c>
      <c r="F533" t="n">
        <v>32306.51</v>
      </c>
      <c r="G533" t="n">
        <v>64143</v>
      </c>
      <c r="H533" t="n">
        <v>57</v>
      </c>
      <c r="I533" t="n">
        <v>44</v>
      </c>
      <c r="J533" t="n">
        <v>6</v>
      </c>
      <c r="K533">
        <f>E533-F533</f>
        <v/>
      </c>
      <c r="L533" s="10">
        <f>IFERROR(K533/E533,0)</f>
        <v/>
      </c>
      <c r="M533">
        <f>YEAR(A533)</f>
        <v/>
      </c>
      <c r="N533">
        <f>"Q"&amp;ROUNDUP(MONTH(A533)/3,0)</f>
        <v/>
      </c>
      <c r="O533">
        <f>TEXT(A533,"mmm")</f>
        <v/>
      </c>
    </row>
    <row r="534">
      <c r="A534" s="13" t="n">
        <v>45017</v>
      </c>
      <c r="B534" t="inlineStr">
        <is>
          <t>North</t>
        </is>
      </c>
      <c r="C534" t="inlineStr">
        <is>
          <t>Mobile App</t>
        </is>
      </c>
      <c r="D534" t="inlineStr">
        <is>
          <t>Grocery</t>
        </is>
      </c>
      <c r="E534" t="n">
        <v>22140.15</v>
      </c>
      <c r="F534" t="n">
        <v>17917.59</v>
      </c>
      <c r="G534" t="n">
        <v>23391</v>
      </c>
      <c r="H534" t="n">
        <v>59</v>
      </c>
      <c r="I534" t="n">
        <v>20</v>
      </c>
      <c r="J534" t="n">
        <v>0</v>
      </c>
      <c r="K534">
        <f>E534-F534</f>
        <v/>
      </c>
      <c r="L534" s="10">
        <f>IFERROR(K534/E534,0)</f>
        <v/>
      </c>
      <c r="M534">
        <f>YEAR(A534)</f>
        <v/>
      </c>
      <c r="N534">
        <f>"Q"&amp;ROUNDUP(MONTH(A534)/3,0)</f>
        <v/>
      </c>
      <c r="O534">
        <f>TEXT(A534,"mmm")</f>
        <v/>
      </c>
    </row>
    <row r="535">
      <c r="A535" s="13" t="n">
        <v>45017</v>
      </c>
      <c r="B535" t="inlineStr">
        <is>
          <t>North</t>
        </is>
      </c>
      <c r="C535" t="inlineStr">
        <is>
          <t>Mobile App</t>
        </is>
      </c>
      <c r="D535" t="inlineStr">
        <is>
          <t>Home &amp; Kitchen</t>
        </is>
      </c>
      <c r="E535" t="n">
        <v>73667.14999999999</v>
      </c>
      <c r="F535" t="n">
        <v>50243.64</v>
      </c>
      <c r="G535" t="n">
        <v>78375</v>
      </c>
      <c r="H535" t="n">
        <v>35</v>
      </c>
      <c r="I535" t="n">
        <v>28</v>
      </c>
      <c r="J535" t="n">
        <v>0</v>
      </c>
      <c r="K535">
        <f>E535-F535</f>
        <v/>
      </c>
      <c r="L535" s="10">
        <f>IFERROR(K535/E535,0)</f>
        <v/>
      </c>
      <c r="M535">
        <f>YEAR(A535)</f>
        <v/>
      </c>
      <c r="N535">
        <f>"Q"&amp;ROUNDUP(MONTH(A535)/3,0)</f>
        <v/>
      </c>
      <c r="O535">
        <f>TEXT(A535,"mmm")</f>
        <v/>
      </c>
    </row>
    <row r="536">
      <c r="A536" s="13" t="n">
        <v>45017</v>
      </c>
      <c r="B536" t="inlineStr">
        <is>
          <t>North</t>
        </is>
      </c>
      <c r="C536" t="inlineStr">
        <is>
          <t>Mobile App</t>
        </is>
      </c>
      <c r="D536" t="inlineStr">
        <is>
          <t>Sports</t>
        </is>
      </c>
      <c r="E536" t="n">
        <v>35740.25</v>
      </c>
      <c r="F536" t="n">
        <v>23594.58</v>
      </c>
      <c r="G536" t="n">
        <v>38042</v>
      </c>
      <c r="H536" t="n">
        <v>18</v>
      </c>
      <c r="I536" t="n">
        <v>16</v>
      </c>
      <c r="J536" t="n">
        <v>1</v>
      </c>
      <c r="K536">
        <f>E536-F536</f>
        <v/>
      </c>
      <c r="L536" s="10">
        <f>IFERROR(K536/E536,0)</f>
        <v/>
      </c>
      <c r="M536">
        <f>YEAR(A536)</f>
        <v/>
      </c>
      <c r="N536">
        <f>"Q"&amp;ROUNDUP(MONTH(A536)/3,0)</f>
        <v/>
      </c>
      <c r="O536">
        <f>TEXT(A536,"mmm")</f>
        <v/>
      </c>
    </row>
    <row r="537">
      <c r="A537" s="13" t="n">
        <v>45017</v>
      </c>
      <c r="B537" t="inlineStr">
        <is>
          <t>North</t>
        </is>
      </c>
      <c r="C537" t="inlineStr">
        <is>
          <t>Retail Store</t>
        </is>
      </c>
      <c r="D537" t="inlineStr">
        <is>
          <t>Beauty</t>
        </is>
      </c>
      <c r="E537" t="n">
        <v>4646.05</v>
      </c>
      <c r="F537" t="n">
        <v>2690.75</v>
      </c>
      <c r="G537" t="n">
        <v>4961</v>
      </c>
      <c r="H537" t="n">
        <v>9</v>
      </c>
      <c r="I537" t="n">
        <v>8</v>
      </c>
      <c r="J537" t="n">
        <v>3</v>
      </c>
      <c r="K537">
        <f>E537-F537</f>
        <v/>
      </c>
      <c r="L537" s="10">
        <f>IFERROR(K537/E537,0)</f>
        <v/>
      </c>
      <c r="M537">
        <f>YEAR(A537)</f>
        <v/>
      </c>
      <c r="N537">
        <f>"Q"&amp;ROUNDUP(MONTH(A537)/3,0)</f>
        <v/>
      </c>
      <c r="O537">
        <f>TEXT(A537,"mmm")</f>
        <v/>
      </c>
    </row>
    <row r="538">
      <c r="A538" s="13" t="n">
        <v>45017</v>
      </c>
      <c r="B538" t="inlineStr">
        <is>
          <t>North</t>
        </is>
      </c>
      <c r="C538" t="inlineStr">
        <is>
          <t>Retail Store</t>
        </is>
      </c>
      <c r="D538" t="inlineStr">
        <is>
          <t>Books</t>
        </is>
      </c>
      <c r="E538" t="n">
        <v>2380.65</v>
      </c>
      <c r="F538" t="n">
        <v>1686.78</v>
      </c>
      <c r="G538" t="n">
        <v>2454</v>
      </c>
      <c r="H538" t="n">
        <v>6</v>
      </c>
      <c r="I538" t="n">
        <v>4</v>
      </c>
      <c r="J538" t="n">
        <v>0</v>
      </c>
      <c r="K538">
        <f>E538-F538</f>
        <v/>
      </c>
      <c r="L538" s="10">
        <f>IFERROR(K538/E538,0)</f>
        <v/>
      </c>
      <c r="M538">
        <f>YEAR(A538)</f>
        <v/>
      </c>
      <c r="N538">
        <f>"Q"&amp;ROUNDUP(MONTH(A538)/3,0)</f>
        <v/>
      </c>
      <c r="O538">
        <f>TEXT(A538,"mmm")</f>
        <v/>
      </c>
    </row>
    <row r="539">
      <c r="A539" s="13" t="n">
        <v>45017</v>
      </c>
      <c r="B539" t="inlineStr">
        <is>
          <t>North</t>
        </is>
      </c>
      <c r="C539" t="inlineStr">
        <is>
          <t>Retail Store</t>
        </is>
      </c>
      <c r="D539" t="inlineStr">
        <is>
          <t>Electronics</t>
        </is>
      </c>
      <c r="E539" t="n">
        <v>135638.55</v>
      </c>
      <c r="F539" t="n">
        <v>114931.46</v>
      </c>
      <c r="G539" t="n">
        <v>140130</v>
      </c>
      <c r="H539" t="n">
        <v>10</v>
      </c>
      <c r="I539" t="n">
        <v>6</v>
      </c>
      <c r="J539" t="n">
        <v>0</v>
      </c>
      <c r="K539">
        <f>E539-F539</f>
        <v/>
      </c>
      <c r="L539" s="10">
        <f>IFERROR(K539/E539,0)</f>
        <v/>
      </c>
      <c r="M539">
        <f>YEAR(A539)</f>
        <v/>
      </c>
      <c r="N539">
        <f>"Q"&amp;ROUNDUP(MONTH(A539)/3,0)</f>
        <v/>
      </c>
      <c r="O539">
        <f>TEXT(A539,"mmm")</f>
        <v/>
      </c>
    </row>
    <row r="540">
      <c r="A540" s="13" t="n">
        <v>45017</v>
      </c>
      <c r="B540" t="inlineStr">
        <is>
          <t>North</t>
        </is>
      </c>
      <c r="C540" t="inlineStr">
        <is>
          <t>Retail Store</t>
        </is>
      </c>
      <c r="D540" t="inlineStr">
        <is>
          <t>Fashion</t>
        </is>
      </c>
      <c r="E540" t="n">
        <v>19562.4</v>
      </c>
      <c r="F540" t="n">
        <v>9582.76</v>
      </c>
      <c r="G540" t="n">
        <v>19856</v>
      </c>
      <c r="H540" t="n">
        <v>14</v>
      </c>
      <c r="I540" t="n">
        <v>12</v>
      </c>
      <c r="J540" t="n">
        <v>1</v>
      </c>
      <c r="K540">
        <f>E540-F540</f>
        <v/>
      </c>
      <c r="L540" s="10">
        <f>IFERROR(K540/E540,0)</f>
        <v/>
      </c>
      <c r="M540">
        <f>YEAR(A540)</f>
        <v/>
      </c>
      <c r="N540">
        <f>"Q"&amp;ROUNDUP(MONTH(A540)/3,0)</f>
        <v/>
      </c>
      <c r="O540">
        <f>TEXT(A540,"mmm")</f>
        <v/>
      </c>
    </row>
    <row r="541">
      <c r="A541" s="13" t="n">
        <v>45017</v>
      </c>
      <c r="B541" t="inlineStr">
        <is>
          <t>North</t>
        </is>
      </c>
      <c r="C541" t="inlineStr">
        <is>
          <t>Retail Store</t>
        </is>
      </c>
      <c r="D541" t="inlineStr">
        <is>
          <t>Grocery</t>
        </is>
      </c>
      <c r="E541" t="n">
        <v>8334.5</v>
      </c>
      <c r="F541" t="n">
        <v>6580.04</v>
      </c>
      <c r="G541" t="n">
        <v>8552</v>
      </c>
      <c r="H541" t="n">
        <v>18</v>
      </c>
      <c r="I541" t="n">
        <v>7</v>
      </c>
      <c r="J541" t="n">
        <v>0</v>
      </c>
      <c r="K541">
        <f>E541-F541</f>
        <v/>
      </c>
      <c r="L541" s="10">
        <f>IFERROR(K541/E541,0)</f>
        <v/>
      </c>
      <c r="M541">
        <f>YEAR(A541)</f>
        <v/>
      </c>
      <c r="N541">
        <f>"Q"&amp;ROUNDUP(MONTH(A541)/3,0)</f>
        <v/>
      </c>
      <c r="O541">
        <f>TEXT(A541,"mmm")</f>
        <v/>
      </c>
    </row>
    <row r="542">
      <c r="A542" s="13" t="n">
        <v>45017</v>
      </c>
      <c r="B542" t="inlineStr">
        <is>
          <t>North</t>
        </is>
      </c>
      <c r="C542" t="inlineStr">
        <is>
          <t>Retail Store</t>
        </is>
      </c>
      <c r="D542" t="inlineStr">
        <is>
          <t>Home &amp; Kitchen</t>
        </is>
      </c>
      <c r="E542" t="n">
        <v>28765.9</v>
      </c>
      <c r="F542" t="n">
        <v>18217.22</v>
      </c>
      <c r="G542" t="n">
        <v>29597</v>
      </c>
      <c r="H542" t="n">
        <v>13</v>
      </c>
      <c r="I542" t="n">
        <v>11</v>
      </c>
      <c r="J542" t="n">
        <v>1</v>
      </c>
      <c r="K542">
        <f>E542-F542</f>
        <v/>
      </c>
      <c r="L542" s="10">
        <f>IFERROR(K542/E542,0)</f>
        <v/>
      </c>
      <c r="M542">
        <f>YEAR(A542)</f>
        <v/>
      </c>
      <c r="N542">
        <f>"Q"&amp;ROUNDUP(MONTH(A542)/3,0)</f>
        <v/>
      </c>
      <c r="O542">
        <f>TEXT(A542,"mmm")</f>
        <v/>
      </c>
    </row>
    <row r="543">
      <c r="A543" s="13" t="n">
        <v>45017</v>
      </c>
      <c r="B543" t="inlineStr">
        <is>
          <t>North</t>
        </is>
      </c>
      <c r="C543" t="inlineStr">
        <is>
          <t>Retail Store</t>
        </is>
      </c>
      <c r="D543" t="inlineStr">
        <is>
          <t>Sports</t>
        </is>
      </c>
      <c r="E543" t="n">
        <v>18245.15</v>
      </c>
      <c r="F543" t="n">
        <v>11003.94</v>
      </c>
      <c r="G543" t="n">
        <v>18352</v>
      </c>
      <c r="H543" t="n">
        <v>8</v>
      </c>
      <c r="I543" t="n">
        <v>6</v>
      </c>
      <c r="J543" t="n">
        <v>0</v>
      </c>
      <c r="K543">
        <f>E543-F543</f>
        <v/>
      </c>
      <c r="L543" s="10">
        <f>IFERROR(K543/E543,0)</f>
        <v/>
      </c>
      <c r="M543">
        <f>YEAR(A543)</f>
        <v/>
      </c>
      <c r="N543">
        <f>"Q"&amp;ROUNDUP(MONTH(A543)/3,0)</f>
        <v/>
      </c>
      <c r="O543">
        <f>TEXT(A543,"mmm")</f>
        <v/>
      </c>
    </row>
    <row r="544">
      <c r="A544" s="13" t="n">
        <v>45017</v>
      </c>
      <c r="B544" t="inlineStr">
        <is>
          <t>North</t>
        </is>
      </c>
      <c r="C544" t="inlineStr">
        <is>
          <t>Unknown</t>
        </is>
      </c>
      <c r="D544" t="inlineStr">
        <is>
          <t>Electronics</t>
        </is>
      </c>
      <c r="E544" t="n">
        <v>69119.95</v>
      </c>
      <c r="F544" t="n">
        <v>66247.17</v>
      </c>
      <c r="G544" t="n">
        <v>78506</v>
      </c>
      <c r="H544" t="n">
        <v>4</v>
      </c>
      <c r="I544" t="n">
        <v>3</v>
      </c>
      <c r="J544" t="n">
        <v>0</v>
      </c>
      <c r="K544">
        <f>E544-F544</f>
        <v/>
      </c>
      <c r="L544" s="10">
        <f>IFERROR(K544/E544,0)</f>
        <v/>
      </c>
      <c r="M544">
        <f>YEAR(A544)</f>
        <v/>
      </c>
      <c r="N544">
        <f>"Q"&amp;ROUNDUP(MONTH(A544)/3,0)</f>
        <v/>
      </c>
      <c r="O544">
        <f>TEXT(A544,"mmm")</f>
        <v/>
      </c>
    </row>
    <row r="545">
      <c r="A545" s="13" t="n">
        <v>45017</v>
      </c>
      <c r="B545" t="inlineStr">
        <is>
          <t>North</t>
        </is>
      </c>
      <c r="C545" t="inlineStr">
        <is>
          <t>Unknown</t>
        </is>
      </c>
      <c r="D545" t="inlineStr">
        <is>
          <t>Fashion</t>
        </is>
      </c>
      <c r="E545" t="n">
        <v>1978.15</v>
      </c>
      <c r="F545" t="n">
        <v>1175.23</v>
      </c>
      <c r="G545" t="n">
        <v>2168</v>
      </c>
      <c r="H545" t="n">
        <v>2</v>
      </c>
      <c r="I545" t="n">
        <v>2</v>
      </c>
      <c r="J545" t="n">
        <v>0</v>
      </c>
      <c r="K545">
        <f>E545-F545</f>
        <v/>
      </c>
      <c r="L545" s="10">
        <f>IFERROR(K545/E545,0)</f>
        <v/>
      </c>
      <c r="M545">
        <f>YEAR(A545)</f>
        <v/>
      </c>
      <c r="N545">
        <f>"Q"&amp;ROUNDUP(MONTH(A545)/3,0)</f>
        <v/>
      </c>
      <c r="O545">
        <f>TEXT(A545,"mmm")</f>
        <v/>
      </c>
    </row>
    <row r="546">
      <c r="A546" s="13" t="n">
        <v>45017</v>
      </c>
      <c r="B546" t="inlineStr">
        <is>
          <t>North</t>
        </is>
      </c>
      <c r="C546" t="inlineStr">
        <is>
          <t>Unknown</t>
        </is>
      </c>
      <c r="D546" t="inlineStr">
        <is>
          <t>Grocery</t>
        </is>
      </c>
      <c r="E546" t="n">
        <v>1166.3</v>
      </c>
      <c r="F546" t="n">
        <v>1002.67</v>
      </c>
      <c r="G546" t="n">
        <v>1256</v>
      </c>
      <c r="H546" t="n">
        <v>4</v>
      </c>
      <c r="I546" t="n">
        <v>2</v>
      </c>
      <c r="J546" t="n">
        <v>0</v>
      </c>
      <c r="K546">
        <f>E546-F546</f>
        <v/>
      </c>
      <c r="L546" s="10">
        <f>IFERROR(K546/E546,0)</f>
        <v/>
      </c>
      <c r="M546">
        <f>YEAR(A546)</f>
        <v/>
      </c>
      <c r="N546">
        <f>"Q"&amp;ROUNDUP(MONTH(A546)/3,0)</f>
        <v/>
      </c>
      <c r="O546">
        <f>TEXT(A546,"mmm")</f>
        <v/>
      </c>
    </row>
    <row r="547">
      <c r="A547" s="13" t="n">
        <v>45017</v>
      </c>
      <c r="B547" t="inlineStr">
        <is>
          <t>North</t>
        </is>
      </c>
      <c r="C547" t="inlineStr">
        <is>
          <t>Unknown</t>
        </is>
      </c>
      <c r="D547" t="inlineStr">
        <is>
          <t>Home &amp; Kitchen</t>
        </is>
      </c>
      <c r="E547" t="n">
        <v>2013.05</v>
      </c>
      <c r="F547" t="n">
        <v>1385.75</v>
      </c>
      <c r="G547" t="n">
        <v>2119</v>
      </c>
      <c r="H547" t="n">
        <v>1</v>
      </c>
      <c r="I547" t="n">
        <v>1</v>
      </c>
      <c r="J547" t="n">
        <v>0</v>
      </c>
      <c r="K547">
        <f>E547-F547</f>
        <v/>
      </c>
      <c r="L547" s="10">
        <f>IFERROR(K547/E547,0)</f>
        <v/>
      </c>
      <c r="M547">
        <f>YEAR(A547)</f>
        <v/>
      </c>
      <c r="N547">
        <f>"Q"&amp;ROUNDUP(MONTH(A547)/3,0)</f>
        <v/>
      </c>
      <c r="O547">
        <f>TEXT(A547,"mmm")</f>
        <v/>
      </c>
    </row>
    <row r="548">
      <c r="A548" s="13" t="n">
        <v>45017</v>
      </c>
      <c r="B548" t="inlineStr">
        <is>
          <t>North</t>
        </is>
      </c>
      <c r="C548" t="inlineStr">
        <is>
          <t>Website</t>
        </is>
      </c>
      <c r="D548" t="inlineStr">
        <is>
          <t>Beauty</t>
        </is>
      </c>
      <c r="E548" t="n">
        <v>7663.05</v>
      </c>
      <c r="F548" t="n">
        <v>3902.37</v>
      </c>
      <c r="G548" t="n">
        <v>7973</v>
      </c>
      <c r="H548" t="n">
        <v>17</v>
      </c>
      <c r="I548" t="n">
        <v>8</v>
      </c>
      <c r="J548" t="n">
        <v>1</v>
      </c>
      <c r="K548">
        <f>E548-F548</f>
        <v/>
      </c>
      <c r="L548" s="10">
        <f>IFERROR(K548/E548,0)</f>
        <v/>
      </c>
      <c r="M548">
        <f>YEAR(A548)</f>
        <v/>
      </c>
      <c r="N548">
        <f>"Q"&amp;ROUNDUP(MONTH(A548)/3,0)</f>
        <v/>
      </c>
      <c r="O548">
        <f>TEXT(A548,"mmm")</f>
        <v/>
      </c>
    </row>
    <row r="549">
      <c r="A549" s="13" t="n">
        <v>45017</v>
      </c>
      <c r="B549" t="inlineStr">
        <is>
          <t>North</t>
        </is>
      </c>
      <c r="C549" t="inlineStr">
        <is>
          <t>Website</t>
        </is>
      </c>
      <c r="D549" t="inlineStr">
        <is>
          <t>Books</t>
        </is>
      </c>
      <c r="E549" t="n">
        <v>3229.9</v>
      </c>
      <c r="F549" t="n">
        <v>2282.04</v>
      </c>
      <c r="G549" t="n">
        <v>3391</v>
      </c>
      <c r="H549" t="n">
        <v>9</v>
      </c>
      <c r="I549" t="n">
        <v>7</v>
      </c>
      <c r="J549" t="n">
        <v>0</v>
      </c>
      <c r="K549">
        <f>E549-F549</f>
        <v/>
      </c>
      <c r="L549" s="10">
        <f>IFERROR(K549/E549,0)</f>
        <v/>
      </c>
      <c r="M549">
        <f>YEAR(A549)</f>
        <v/>
      </c>
      <c r="N549">
        <f>"Q"&amp;ROUNDUP(MONTH(A549)/3,0)</f>
        <v/>
      </c>
      <c r="O549">
        <f>TEXT(A549,"mmm")</f>
        <v/>
      </c>
    </row>
    <row r="550">
      <c r="A550" s="13" t="n">
        <v>45017</v>
      </c>
      <c r="B550" t="inlineStr">
        <is>
          <t>North</t>
        </is>
      </c>
      <c r="C550" t="inlineStr">
        <is>
          <t>Website</t>
        </is>
      </c>
      <c r="D550" t="inlineStr">
        <is>
          <t>Electronics</t>
        </is>
      </c>
      <c r="E550" t="n">
        <v>426004.3</v>
      </c>
      <c r="F550" t="n">
        <v>372748.79</v>
      </c>
      <c r="G550" t="n">
        <v>449108</v>
      </c>
      <c r="H550" t="n">
        <v>32</v>
      </c>
      <c r="I550" t="n">
        <v>26</v>
      </c>
      <c r="J550" t="n">
        <v>2</v>
      </c>
      <c r="K550">
        <f>E550-F550</f>
        <v/>
      </c>
      <c r="L550" s="10">
        <f>IFERROR(K550/E550,0)</f>
        <v/>
      </c>
      <c r="M550">
        <f>YEAR(A550)</f>
        <v/>
      </c>
      <c r="N550">
        <f>"Q"&amp;ROUNDUP(MONTH(A550)/3,0)</f>
        <v/>
      </c>
      <c r="O550">
        <f>TEXT(A550,"mmm")</f>
        <v/>
      </c>
    </row>
    <row r="551">
      <c r="A551" s="13" t="n">
        <v>45017</v>
      </c>
      <c r="B551" t="inlineStr">
        <is>
          <t>North</t>
        </is>
      </c>
      <c r="C551" t="inlineStr">
        <is>
          <t>Website</t>
        </is>
      </c>
      <c r="D551" t="inlineStr">
        <is>
          <t>Fashion</t>
        </is>
      </c>
      <c r="E551" t="n">
        <v>33685.9</v>
      </c>
      <c r="F551" t="n">
        <v>18015.54</v>
      </c>
      <c r="G551" t="n">
        <v>35668</v>
      </c>
      <c r="H551" t="n">
        <v>32</v>
      </c>
      <c r="I551" t="n">
        <v>25</v>
      </c>
      <c r="J551" t="n">
        <v>4</v>
      </c>
      <c r="K551">
        <f>E551-F551</f>
        <v/>
      </c>
      <c r="L551" s="10">
        <f>IFERROR(K551/E551,0)</f>
        <v/>
      </c>
      <c r="M551">
        <f>YEAR(A551)</f>
        <v/>
      </c>
      <c r="N551">
        <f>"Q"&amp;ROUNDUP(MONTH(A551)/3,0)</f>
        <v/>
      </c>
      <c r="O551">
        <f>TEXT(A551,"mmm")</f>
        <v/>
      </c>
    </row>
    <row r="552">
      <c r="A552" s="13" t="n">
        <v>45017</v>
      </c>
      <c r="B552" t="inlineStr">
        <is>
          <t>North</t>
        </is>
      </c>
      <c r="C552" t="inlineStr">
        <is>
          <t>Website</t>
        </is>
      </c>
      <c r="D552" t="inlineStr">
        <is>
          <t>Grocery</t>
        </is>
      </c>
      <c r="E552" t="n">
        <v>18449.25</v>
      </c>
      <c r="F552" t="n">
        <v>15252.22</v>
      </c>
      <c r="G552" t="n">
        <v>19733</v>
      </c>
      <c r="H552" t="n">
        <v>47</v>
      </c>
      <c r="I552" t="n">
        <v>18</v>
      </c>
      <c r="J552" t="n">
        <v>0</v>
      </c>
      <c r="K552">
        <f>E552-F552</f>
        <v/>
      </c>
      <c r="L552" s="10">
        <f>IFERROR(K552/E552,0)</f>
        <v/>
      </c>
      <c r="M552">
        <f>YEAR(A552)</f>
        <v/>
      </c>
      <c r="N552">
        <f>"Q"&amp;ROUNDUP(MONTH(A552)/3,0)</f>
        <v/>
      </c>
      <c r="O552">
        <f>TEXT(A552,"mmm")</f>
        <v/>
      </c>
    </row>
    <row r="553">
      <c r="A553" s="13" t="n">
        <v>45017</v>
      </c>
      <c r="B553" t="inlineStr">
        <is>
          <t>North</t>
        </is>
      </c>
      <c r="C553" t="inlineStr">
        <is>
          <t>Website</t>
        </is>
      </c>
      <c r="D553" t="inlineStr">
        <is>
          <t>Home &amp; Kitchen</t>
        </is>
      </c>
      <c r="E553" t="n">
        <v>63329.7</v>
      </c>
      <c r="F553" t="n">
        <v>42161.16</v>
      </c>
      <c r="G553" t="n">
        <v>67815</v>
      </c>
      <c r="H553" t="n">
        <v>25</v>
      </c>
      <c r="I553" t="n">
        <v>20</v>
      </c>
      <c r="J553" t="n">
        <v>1</v>
      </c>
      <c r="K553">
        <f>E553-F553</f>
        <v/>
      </c>
      <c r="L553" s="10">
        <f>IFERROR(K553/E553,0)</f>
        <v/>
      </c>
      <c r="M553">
        <f>YEAR(A553)</f>
        <v/>
      </c>
      <c r="N553">
        <f>"Q"&amp;ROUNDUP(MONTH(A553)/3,0)</f>
        <v/>
      </c>
      <c r="O553">
        <f>TEXT(A553,"mmm")</f>
        <v/>
      </c>
    </row>
    <row r="554">
      <c r="A554" s="13" t="n">
        <v>45017</v>
      </c>
      <c r="B554" t="inlineStr">
        <is>
          <t>North</t>
        </is>
      </c>
      <c r="C554" t="inlineStr">
        <is>
          <t>Website</t>
        </is>
      </c>
      <c r="D554" t="inlineStr">
        <is>
          <t>Sports</t>
        </is>
      </c>
      <c r="E554" t="n">
        <v>50487.55</v>
      </c>
      <c r="F554" t="n">
        <v>34097.39</v>
      </c>
      <c r="G554" t="n">
        <v>52708</v>
      </c>
      <c r="H554" t="n">
        <v>22</v>
      </c>
      <c r="I554" t="n">
        <v>20</v>
      </c>
      <c r="J554" t="n">
        <v>1</v>
      </c>
      <c r="K554">
        <f>E554-F554</f>
        <v/>
      </c>
      <c r="L554" s="10">
        <f>IFERROR(K554/E554,0)</f>
        <v/>
      </c>
      <c r="M554">
        <f>YEAR(A554)</f>
        <v/>
      </c>
      <c r="N554">
        <f>"Q"&amp;ROUNDUP(MONTH(A554)/3,0)</f>
        <v/>
      </c>
      <c r="O554">
        <f>TEXT(A554,"mmm")</f>
        <v/>
      </c>
    </row>
    <row r="555">
      <c r="A555" s="13" t="n">
        <v>45017</v>
      </c>
      <c r="B555" t="inlineStr">
        <is>
          <t>South</t>
        </is>
      </c>
      <c r="C555" t="inlineStr">
        <is>
          <t>Marketplace</t>
        </is>
      </c>
      <c r="D555" t="inlineStr">
        <is>
          <t>Beauty</t>
        </is>
      </c>
      <c r="E555" t="n">
        <v>13851.5</v>
      </c>
      <c r="F555" t="n">
        <v>8067.9</v>
      </c>
      <c r="G555" t="n">
        <v>15548</v>
      </c>
      <c r="H555" t="n">
        <v>22</v>
      </c>
      <c r="I555" t="n">
        <v>19</v>
      </c>
      <c r="J555" t="n">
        <v>2</v>
      </c>
      <c r="K555">
        <f>E555-F555</f>
        <v/>
      </c>
      <c r="L555" s="10">
        <f>IFERROR(K555/E555,0)</f>
        <v/>
      </c>
      <c r="M555">
        <f>YEAR(A555)</f>
        <v/>
      </c>
      <c r="N555">
        <f>"Q"&amp;ROUNDUP(MONTH(A555)/3,0)</f>
        <v/>
      </c>
      <c r="O555">
        <f>TEXT(A555,"mmm")</f>
        <v/>
      </c>
    </row>
    <row r="556">
      <c r="A556" s="13" t="n">
        <v>45017</v>
      </c>
      <c r="B556" t="inlineStr">
        <is>
          <t>South</t>
        </is>
      </c>
      <c r="C556" t="inlineStr">
        <is>
          <t>Marketplace</t>
        </is>
      </c>
      <c r="D556" t="inlineStr">
        <is>
          <t>Books</t>
        </is>
      </c>
      <c r="E556" t="n">
        <v>3270.7</v>
      </c>
      <c r="F556" t="n">
        <v>2448.06</v>
      </c>
      <c r="G556" t="n">
        <v>3632</v>
      </c>
      <c r="H556" t="n">
        <v>8</v>
      </c>
      <c r="I556" t="n">
        <v>8</v>
      </c>
      <c r="J556" t="n">
        <v>0</v>
      </c>
      <c r="K556">
        <f>E556-F556</f>
        <v/>
      </c>
      <c r="L556" s="10">
        <f>IFERROR(K556/E556,0)</f>
        <v/>
      </c>
      <c r="M556">
        <f>YEAR(A556)</f>
        <v/>
      </c>
      <c r="N556">
        <f>"Q"&amp;ROUNDUP(MONTH(A556)/3,0)</f>
        <v/>
      </c>
      <c r="O556">
        <f>TEXT(A556,"mmm")</f>
        <v/>
      </c>
    </row>
    <row r="557">
      <c r="A557" s="13" t="n">
        <v>45017</v>
      </c>
      <c r="B557" t="inlineStr">
        <is>
          <t>South</t>
        </is>
      </c>
      <c r="C557" t="inlineStr">
        <is>
          <t>Marketplace</t>
        </is>
      </c>
      <c r="D557" t="inlineStr">
        <is>
          <t>Electronics</t>
        </is>
      </c>
      <c r="E557" t="n">
        <v>208854.2</v>
      </c>
      <c r="F557" t="n">
        <v>193630.67</v>
      </c>
      <c r="G557" t="n">
        <v>232939</v>
      </c>
      <c r="H557" t="n">
        <v>21</v>
      </c>
      <c r="I557" t="n">
        <v>18</v>
      </c>
      <c r="J557" t="n">
        <v>2</v>
      </c>
      <c r="K557">
        <f>E557-F557</f>
        <v/>
      </c>
      <c r="L557" s="10">
        <f>IFERROR(K557/E557,0)</f>
        <v/>
      </c>
      <c r="M557">
        <f>YEAR(A557)</f>
        <v/>
      </c>
      <c r="N557">
        <f>"Q"&amp;ROUNDUP(MONTH(A557)/3,0)</f>
        <v/>
      </c>
      <c r="O557">
        <f>TEXT(A557,"mmm")</f>
        <v/>
      </c>
    </row>
    <row r="558">
      <c r="A558" s="13" t="n">
        <v>45017</v>
      </c>
      <c r="B558" t="inlineStr">
        <is>
          <t>South</t>
        </is>
      </c>
      <c r="C558" t="inlineStr">
        <is>
          <t>Marketplace</t>
        </is>
      </c>
      <c r="D558" t="inlineStr">
        <is>
          <t>Fashion</t>
        </is>
      </c>
      <c r="E558" t="n">
        <v>40894.7</v>
      </c>
      <c r="F558" t="n">
        <v>22535.46</v>
      </c>
      <c r="G558" t="n">
        <v>46103</v>
      </c>
      <c r="H558" t="n">
        <v>37</v>
      </c>
      <c r="I558" t="n">
        <v>33</v>
      </c>
      <c r="J558" t="n">
        <v>4</v>
      </c>
      <c r="K558">
        <f>E558-F558</f>
        <v/>
      </c>
      <c r="L558" s="10">
        <f>IFERROR(K558/E558,0)</f>
        <v/>
      </c>
      <c r="M558">
        <f>YEAR(A558)</f>
        <v/>
      </c>
      <c r="N558">
        <f>"Q"&amp;ROUNDUP(MONTH(A558)/3,0)</f>
        <v/>
      </c>
      <c r="O558">
        <f>TEXT(A558,"mmm")</f>
        <v/>
      </c>
    </row>
    <row r="559">
      <c r="A559" s="13" t="n">
        <v>45017</v>
      </c>
      <c r="B559" t="inlineStr">
        <is>
          <t>South</t>
        </is>
      </c>
      <c r="C559" t="inlineStr">
        <is>
          <t>Marketplace</t>
        </is>
      </c>
      <c r="D559" t="inlineStr">
        <is>
          <t>Grocery</t>
        </is>
      </c>
      <c r="E559" t="n">
        <v>21061.55</v>
      </c>
      <c r="F559" t="n">
        <v>18033.2</v>
      </c>
      <c r="G559" t="n">
        <v>23311</v>
      </c>
      <c r="H559" t="n">
        <v>59</v>
      </c>
      <c r="I559" t="n">
        <v>21</v>
      </c>
      <c r="J559" t="n">
        <v>2</v>
      </c>
      <c r="K559">
        <f>E559-F559</f>
        <v/>
      </c>
      <c r="L559" s="10">
        <f>IFERROR(K559/E559,0)</f>
        <v/>
      </c>
      <c r="M559">
        <f>YEAR(A559)</f>
        <v/>
      </c>
      <c r="N559">
        <f>"Q"&amp;ROUNDUP(MONTH(A559)/3,0)</f>
        <v/>
      </c>
      <c r="O559">
        <f>TEXT(A559,"mmm")</f>
        <v/>
      </c>
    </row>
    <row r="560">
      <c r="A560" s="13" t="n">
        <v>45017</v>
      </c>
      <c r="B560" t="inlineStr">
        <is>
          <t>South</t>
        </is>
      </c>
      <c r="C560" t="inlineStr">
        <is>
          <t>Marketplace</t>
        </is>
      </c>
      <c r="D560" t="inlineStr">
        <is>
          <t>Home &amp; Kitchen</t>
        </is>
      </c>
      <c r="E560" t="n">
        <v>42665.95</v>
      </c>
      <c r="F560" t="n">
        <v>31391.7</v>
      </c>
      <c r="G560" t="n">
        <v>48438</v>
      </c>
      <c r="H560" t="n">
        <v>22</v>
      </c>
      <c r="I560" t="n">
        <v>17</v>
      </c>
      <c r="J560" t="n">
        <v>0</v>
      </c>
      <c r="K560">
        <f>E560-F560</f>
        <v/>
      </c>
      <c r="L560" s="10">
        <f>IFERROR(K560/E560,0)</f>
        <v/>
      </c>
      <c r="M560">
        <f>YEAR(A560)</f>
        <v/>
      </c>
      <c r="N560">
        <f>"Q"&amp;ROUNDUP(MONTH(A560)/3,0)</f>
        <v/>
      </c>
      <c r="O560">
        <f>TEXT(A560,"mmm")</f>
        <v/>
      </c>
    </row>
    <row r="561">
      <c r="A561" s="13" t="n">
        <v>45017</v>
      </c>
      <c r="B561" t="inlineStr">
        <is>
          <t>South</t>
        </is>
      </c>
      <c r="C561" t="inlineStr">
        <is>
          <t>Marketplace</t>
        </is>
      </c>
      <c r="D561" t="inlineStr">
        <is>
          <t>Sports</t>
        </is>
      </c>
      <c r="E561" t="n">
        <v>24702.5</v>
      </c>
      <c r="F561" t="n">
        <v>18507.18</v>
      </c>
      <c r="G561" t="n">
        <v>28979</v>
      </c>
      <c r="H561" t="n">
        <v>11</v>
      </c>
      <c r="I561" t="n">
        <v>9</v>
      </c>
      <c r="J561" t="n">
        <v>1</v>
      </c>
      <c r="K561">
        <f>E561-F561</f>
        <v/>
      </c>
      <c r="L561" s="10">
        <f>IFERROR(K561/E561,0)</f>
        <v/>
      </c>
      <c r="M561">
        <f>YEAR(A561)</f>
        <v/>
      </c>
      <c r="N561">
        <f>"Q"&amp;ROUNDUP(MONTH(A561)/3,0)</f>
        <v/>
      </c>
      <c r="O561">
        <f>TEXT(A561,"mmm")</f>
        <v/>
      </c>
    </row>
    <row r="562">
      <c r="A562" s="13" t="n">
        <v>45017</v>
      </c>
      <c r="B562" t="inlineStr">
        <is>
          <t>South</t>
        </is>
      </c>
      <c r="C562" t="inlineStr">
        <is>
          <t>Mobile App</t>
        </is>
      </c>
      <c r="D562" t="inlineStr">
        <is>
          <t>Beauty</t>
        </is>
      </c>
      <c r="E562" t="n">
        <v>10515.15</v>
      </c>
      <c r="F562" t="n">
        <v>5883.51</v>
      </c>
      <c r="G562" t="n">
        <v>11232</v>
      </c>
      <c r="H562" t="n">
        <v>18</v>
      </c>
      <c r="I562" t="n">
        <v>15</v>
      </c>
      <c r="J562" t="n">
        <v>0</v>
      </c>
      <c r="K562">
        <f>E562-F562</f>
        <v/>
      </c>
      <c r="L562" s="10">
        <f>IFERROR(K562/E562,0)</f>
        <v/>
      </c>
      <c r="M562">
        <f>YEAR(A562)</f>
        <v/>
      </c>
      <c r="N562">
        <f>"Q"&amp;ROUNDUP(MONTH(A562)/3,0)</f>
        <v/>
      </c>
      <c r="O562">
        <f>TEXT(A562,"mmm")</f>
        <v/>
      </c>
    </row>
    <row r="563">
      <c r="A563" s="13" t="n">
        <v>45017</v>
      </c>
      <c r="B563" t="inlineStr">
        <is>
          <t>South</t>
        </is>
      </c>
      <c r="C563" t="inlineStr">
        <is>
          <t>Mobile App</t>
        </is>
      </c>
      <c r="D563" t="inlineStr">
        <is>
          <t>Books</t>
        </is>
      </c>
      <c r="E563" t="n">
        <v>7859.7</v>
      </c>
      <c r="F563" t="n">
        <v>5837.99</v>
      </c>
      <c r="G563" t="n">
        <v>8570</v>
      </c>
      <c r="H563" t="n">
        <v>20</v>
      </c>
      <c r="I563" t="n">
        <v>17</v>
      </c>
      <c r="J563" t="n">
        <v>0</v>
      </c>
      <c r="K563">
        <f>E563-F563</f>
        <v/>
      </c>
      <c r="L563" s="10">
        <f>IFERROR(K563/E563,0)</f>
        <v/>
      </c>
      <c r="M563">
        <f>YEAR(A563)</f>
        <v/>
      </c>
      <c r="N563">
        <f>"Q"&amp;ROUNDUP(MONTH(A563)/3,0)</f>
        <v/>
      </c>
      <c r="O563">
        <f>TEXT(A563,"mmm")</f>
        <v/>
      </c>
    </row>
    <row r="564">
      <c r="A564" s="13" t="n">
        <v>45017</v>
      </c>
      <c r="B564" t="inlineStr">
        <is>
          <t>South</t>
        </is>
      </c>
      <c r="C564" t="inlineStr">
        <is>
          <t>Mobile App</t>
        </is>
      </c>
      <c r="D564" t="inlineStr">
        <is>
          <t>Electronics</t>
        </is>
      </c>
      <c r="E564" t="n">
        <v>266263.2</v>
      </c>
      <c r="F564" t="n">
        <v>232666.17</v>
      </c>
      <c r="G564" t="n">
        <v>285415</v>
      </c>
      <c r="H564" t="n">
        <v>25</v>
      </c>
      <c r="I564" t="n">
        <v>19</v>
      </c>
      <c r="J564" t="n">
        <v>1</v>
      </c>
      <c r="K564">
        <f>E564-F564</f>
        <v/>
      </c>
      <c r="L564" s="10">
        <f>IFERROR(K564/E564,0)</f>
        <v/>
      </c>
      <c r="M564">
        <f>YEAR(A564)</f>
        <v/>
      </c>
      <c r="N564">
        <f>"Q"&amp;ROUNDUP(MONTH(A564)/3,0)</f>
        <v/>
      </c>
      <c r="O564">
        <f>TEXT(A564,"mmm")</f>
        <v/>
      </c>
    </row>
    <row r="565">
      <c r="A565" s="13" t="n">
        <v>45017</v>
      </c>
      <c r="B565" t="inlineStr">
        <is>
          <t>South</t>
        </is>
      </c>
      <c r="C565" t="inlineStr">
        <is>
          <t>Mobile App</t>
        </is>
      </c>
      <c r="D565" t="inlineStr">
        <is>
          <t>Fashion</t>
        </is>
      </c>
      <c r="E565" t="n">
        <v>41216.45</v>
      </c>
      <c r="F565" t="n">
        <v>22977.9</v>
      </c>
      <c r="G565" t="n">
        <v>45096</v>
      </c>
      <c r="H565" t="n">
        <v>34</v>
      </c>
      <c r="I565" t="n">
        <v>28</v>
      </c>
      <c r="J565" t="n">
        <v>5</v>
      </c>
      <c r="K565">
        <f>E565-F565</f>
        <v/>
      </c>
      <c r="L565" s="10">
        <f>IFERROR(K565/E565,0)</f>
        <v/>
      </c>
      <c r="M565">
        <f>YEAR(A565)</f>
        <v/>
      </c>
      <c r="N565">
        <f>"Q"&amp;ROUNDUP(MONTH(A565)/3,0)</f>
        <v/>
      </c>
      <c r="O565">
        <f>TEXT(A565,"mmm")</f>
        <v/>
      </c>
    </row>
    <row r="566">
      <c r="A566" s="13" t="n">
        <v>45017</v>
      </c>
      <c r="B566" t="inlineStr">
        <is>
          <t>South</t>
        </is>
      </c>
      <c r="C566" t="inlineStr">
        <is>
          <t>Mobile App</t>
        </is>
      </c>
      <c r="D566" t="inlineStr">
        <is>
          <t>Grocery</t>
        </is>
      </c>
      <c r="E566" t="n">
        <v>12969.75</v>
      </c>
      <c r="F566" t="n">
        <v>10821.42</v>
      </c>
      <c r="G566" t="n">
        <v>13851</v>
      </c>
      <c r="H566" t="n">
        <v>39</v>
      </c>
      <c r="I566" t="n">
        <v>17</v>
      </c>
      <c r="J566" t="n">
        <v>0</v>
      </c>
      <c r="K566">
        <f>E566-F566</f>
        <v/>
      </c>
      <c r="L566" s="10">
        <f>IFERROR(K566/E566,0)</f>
        <v/>
      </c>
      <c r="M566">
        <f>YEAR(A566)</f>
        <v/>
      </c>
      <c r="N566">
        <f>"Q"&amp;ROUNDUP(MONTH(A566)/3,0)</f>
        <v/>
      </c>
      <c r="O566">
        <f>TEXT(A566,"mmm")</f>
        <v/>
      </c>
    </row>
    <row r="567">
      <c r="A567" s="13" t="n">
        <v>45017</v>
      </c>
      <c r="B567" t="inlineStr">
        <is>
          <t>South</t>
        </is>
      </c>
      <c r="C567" t="inlineStr">
        <is>
          <t>Mobile App</t>
        </is>
      </c>
      <c r="D567" t="inlineStr">
        <is>
          <t>Home &amp; Kitchen</t>
        </is>
      </c>
      <c r="E567" t="n">
        <v>50402.3</v>
      </c>
      <c r="F567" t="n">
        <v>35318.17</v>
      </c>
      <c r="G567" t="n">
        <v>54717</v>
      </c>
      <c r="H567" t="n">
        <v>23</v>
      </c>
      <c r="I567" t="n">
        <v>17</v>
      </c>
      <c r="J567" t="n">
        <v>0</v>
      </c>
      <c r="K567">
        <f>E567-F567</f>
        <v/>
      </c>
      <c r="L567" s="10">
        <f>IFERROR(K567/E567,0)</f>
        <v/>
      </c>
      <c r="M567">
        <f>YEAR(A567)</f>
        <v/>
      </c>
      <c r="N567">
        <f>"Q"&amp;ROUNDUP(MONTH(A567)/3,0)</f>
        <v/>
      </c>
      <c r="O567">
        <f>TEXT(A567,"mmm")</f>
        <v/>
      </c>
    </row>
    <row r="568">
      <c r="A568" s="13" t="n">
        <v>45017</v>
      </c>
      <c r="B568" t="inlineStr">
        <is>
          <t>South</t>
        </is>
      </c>
      <c r="C568" t="inlineStr">
        <is>
          <t>Mobile App</t>
        </is>
      </c>
      <c r="D568" t="inlineStr">
        <is>
          <t>Sports</t>
        </is>
      </c>
      <c r="E568" t="n">
        <v>24966</v>
      </c>
      <c r="F568" t="n">
        <v>16993.21</v>
      </c>
      <c r="G568" t="n">
        <v>27462</v>
      </c>
      <c r="H568" t="n">
        <v>18</v>
      </c>
      <c r="I568" t="n">
        <v>15</v>
      </c>
      <c r="J568" t="n">
        <v>1</v>
      </c>
      <c r="K568">
        <f>E568-F568</f>
        <v/>
      </c>
      <c r="L568" s="10">
        <f>IFERROR(K568/E568,0)</f>
        <v/>
      </c>
      <c r="M568">
        <f>YEAR(A568)</f>
        <v/>
      </c>
      <c r="N568">
        <f>"Q"&amp;ROUNDUP(MONTH(A568)/3,0)</f>
        <v/>
      </c>
      <c r="O568">
        <f>TEXT(A568,"mmm")</f>
        <v/>
      </c>
    </row>
    <row r="569">
      <c r="A569" s="13" t="n">
        <v>45017</v>
      </c>
      <c r="B569" t="inlineStr">
        <is>
          <t>South</t>
        </is>
      </c>
      <c r="C569" t="inlineStr">
        <is>
          <t>Retail Store</t>
        </is>
      </c>
      <c r="D569" t="inlineStr">
        <is>
          <t>Beauty</t>
        </is>
      </c>
      <c r="E569" t="n">
        <v>8929.450000000001</v>
      </c>
      <c r="F569" t="n">
        <v>4788.32</v>
      </c>
      <c r="G569" t="n">
        <v>9190</v>
      </c>
      <c r="H569" t="n">
        <v>10</v>
      </c>
      <c r="I569" t="n">
        <v>7</v>
      </c>
      <c r="J569" t="n">
        <v>1</v>
      </c>
      <c r="K569">
        <f>E569-F569</f>
        <v/>
      </c>
      <c r="L569" s="10">
        <f>IFERROR(K569/E569,0)</f>
        <v/>
      </c>
      <c r="M569">
        <f>YEAR(A569)</f>
        <v/>
      </c>
      <c r="N569">
        <f>"Q"&amp;ROUNDUP(MONTH(A569)/3,0)</f>
        <v/>
      </c>
      <c r="O569">
        <f>TEXT(A569,"mmm")</f>
        <v/>
      </c>
    </row>
    <row r="570">
      <c r="A570" s="13" t="n">
        <v>45017</v>
      </c>
      <c r="B570" t="inlineStr">
        <is>
          <t>South</t>
        </is>
      </c>
      <c r="C570" t="inlineStr">
        <is>
          <t>Retail Store</t>
        </is>
      </c>
      <c r="D570" t="inlineStr">
        <is>
          <t>Books</t>
        </is>
      </c>
      <c r="E570" t="n">
        <v>3928.85</v>
      </c>
      <c r="F570" t="n">
        <v>2654.45</v>
      </c>
      <c r="G570" t="n">
        <v>4037</v>
      </c>
      <c r="H570" t="n">
        <v>13</v>
      </c>
      <c r="I570" t="n">
        <v>9</v>
      </c>
      <c r="J570" t="n">
        <v>0</v>
      </c>
      <c r="K570">
        <f>E570-F570</f>
        <v/>
      </c>
      <c r="L570" s="10">
        <f>IFERROR(K570/E570,0)</f>
        <v/>
      </c>
      <c r="M570">
        <f>YEAR(A570)</f>
        <v/>
      </c>
      <c r="N570">
        <f>"Q"&amp;ROUNDUP(MONTH(A570)/3,0)</f>
        <v/>
      </c>
      <c r="O570">
        <f>TEXT(A570,"mmm")</f>
        <v/>
      </c>
    </row>
    <row r="571">
      <c r="A571" s="13" t="n">
        <v>45017</v>
      </c>
      <c r="B571" t="inlineStr">
        <is>
          <t>South</t>
        </is>
      </c>
      <c r="C571" t="inlineStr">
        <is>
          <t>Retail Store</t>
        </is>
      </c>
      <c r="D571" t="inlineStr">
        <is>
          <t>Electronics</t>
        </is>
      </c>
      <c r="E571" t="n">
        <v>219652.25</v>
      </c>
      <c r="F571" t="n">
        <v>190196.17</v>
      </c>
      <c r="G571" t="n">
        <v>231986</v>
      </c>
      <c r="H571" t="n">
        <v>14</v>
      </c>
      <c r="I571" t="n">
        <v>11</v>
      </c>
      <c r="J571" t="n">
        <v>0</v>
      </c>
      <c r="K571">
        <f>E571-F571</f>
        <v/>
      </c>
      <c r="L571" s="10">
        <f>IFERROR(K571/E571,0)</f>
        <v/>
      </c>
      <c r="M571">
        <f>YEAR(A571)</f>
        <v/>
      </c>
      <c r="N571">
        <f>"Q"&amp;ROUNDUP(MONTH(A571)/3,0)</f>
        <v/>
      </c>
      <c r="O571">
        <f>TEXT(A571,"mmm")</f>
        <v/>
      </c>
    </row>
    <row r="572">
      <c r="A572" s="13" t="n">
        <v>45017</v>
      </c>
      <c r="B572" t="inlineStr">
        <is>
          <t>South</t>
        </is>
      </c>
      <c r="C572" t="inlineStr">
        <is>
          <t>Retail Store</t>
        </is>
      </c>
      <c r="D572" t="inlineStr">
        <is>
          <t>Fashion</t>
        </is>
      </c>
      <c r="E572" t="n">
        <v>35349.95</v>
      </c>
      <c r="F572" t="n">
        <v>17595.45</v>
      </c>
      <c r="G572" t="n">
        <v>35888</v>
      </c>
      <c r="H572" t="n">
        <v>22</v>
      </c>
      <c r="I572" t="n">
        <v>20</v>
      </c>
      <c r="J572" t="n">
        <v>2</v>
      </c>
      <c r="K572">
        <f>E572-F572</f>
        <v/>
      </c>
      <c r="L572" s="10">
        <f>IFERROR(K572/E572,0)</f>
        <v/>
      </c>
      <c r="M572">
        <f>YEAR(A572)</f>
        <v/>
      </c>
      <c r="N572">
        <f>"Q"&amp;ROUNDUP(MONTH(A572)/3,0)</f>
        <v/>
      </c>
      <c r="O572">
        <f>TEXT(A572,"mmm")</f>
        <v/>
      </c>
    </row>
    <row r="573">
      <c r="A573" s="13" t="n">
        <v>45017</v>
      </c>
      <c r="B573" t="inlineStr">
        <is>
          <t>South</t>
        </is>
      </c>
      <c r="C573" t="inlineStr">
        <is>
          <t>Retail Store</t>
        </is>
      </c>
      <c r="D573" t="inlineStr">
        <is>
          <t>Grocery</t>
        </is>
      </c>
      <c r="E573" t="n">
        <v>9016.15</v>
      </c>
      <c r="F573" t="n">
        <v>7242.32</v>
      </c>
      <c r="G573" t="n">
        <v>9610</v>
      </c>
      <c r="H573" t="n">
        <v>30</v>
      </c>
      <c r="I573" t="n">
        <v>12</v>
      </c>
      <c r="J573" t="n">
        <v>0</v>
      </c>
      <c r="K573">
        <f>E573-F573</f>
        <v/>
      </c>
      <c r="L573" s="10">
        <f>IFERROR(K573/E573,0)</f>
        <v/>
      </c>
      <c r="M573">
        <f>YEAR(A573)</f>
        <v/>
      </c>
      <c r="N573">
        <f>"Q"&amp;ROUNDUP(MONTH(A573)/3,0)</f>
        <v/>
      </c>
      <c r="O573">
        <f>TEXT(A573,"mmm")</f>
        <v/>
      </c>
    </row>
    <row r="574">
      <c r="A574" s="13" t="n">
        <v>45017</v>
      </c>
      <c r="B574" t="inlineStr">
        <is>
          <t>South</t>
        </is>
      </c>
      <c r="C574" t="inlineStr">
        <is>
          <t>Retail Store</t>
        </is>
      </c>
      <c r="D574" t="inlineStr">
        <is>
          <t>Home &amp; Kitchen</t>
        </is>
      </c>
      <c r="E574" t="n">
        <v>45041.75</v>
      </c>
      <c r="F574" t="n">
        <v>31015.34</v>
      </c>
      <c r="G574" t="n">
        <v>47254</v>
      </c>
      <c r="H574" t="n">
        <v>16</v>
      </c>
      <c r="I574" t="n">
        <v>13</v>
      </c>
      <c r="J574" t="n">
        <v>1</v>
      </c>
      <c r="K574">
        <f>E574-F574</f>
        <v/>
      </c>
      <c r="L574" s="10">
        <f>IFERROR(K574/E574,0)</f>
        <v/>
      </c>
      <c r="M574">
        <f>YEAR(A574)</f>
        <v/>
      </c>
      <c r="N574">
        <f>"Q"&amp;ROUNDUP(MONTH(A574)/3,0)</f>
        <v/>
      </c>
      <c r="O574">
        <f>TEXT(A574,"mmm")</f>
        <v/>
      </c>
    </row>
    <row r="575">
      <c r="A575" s="13" t="n">
        <v>45017</v>
      </c>
      <c r="B575" t="inlineStr">
        <is>
          <t>South</t>
        </is>
      </c>
      <c r="C575" t="inlineStr">
        <is>
          <t>Retail Store</t>
        </is>
      </c>
      <c r="D575" t="inlineStr">
        <is>
          <t>Sports</t>
        </is>
      </c>
      <c r="E575" t="n">
        <v>10577.7</v>
      </c>
      <c r="F575" t="n">
        <v>6385.07</v>
      </c>
      <c r="G575" t="n">
        <v>10744</v>
      </c>
      <c r="H575" t="n">
        <v>6</v>
      </c>
      <c r="I575" t="n">
        <v>6</v>
      </c>
      <c r="J575" t="n">
        <v>0</v>
      </c>
      <c r="K575">
        <f>E575-F575</f>
        <v/>
      </c>
      <c r="L575" s="10">
        <f>IFERROR(K575/E575,0)</f>
        <v/>
      </c>
      <c r="M575">
        <f>YEAR(A575)</f>
        <v/>
      </c>
      <c r="N575">
        <f>"Q"&amp;ROUNDUP(MONTH(A575)/3,0)</f>
        <v/>
      </c>
      <c r="O575">
        <f>TEXT(A575,"mmm")</f>
        <v/>
      </c>
    </row>
    <row r="576">
      <c r="A576" s="13" t="n">
        <v>45017</v>
      </c>
      <c r="B576" t="inlineStr">
        <is>
          <t>South</t>
        </is>
      </c>
      <c r="C576" t="inlineStr">
        <is>
          <t>Unknown</t>
        </is>
      </c>
      <c r="D576" t="inlineStr">
        <is>
          <t>Beauty</t>
        </is>
      </c>
      <c r="E576" t="n">
        <v>1565.15</v>
      </c>
      <c r="F576" t="n">
        <v>770.61</v>
      </c>
      <c r="G576" t="n">
        <v>1658</v>
      </c>
      <c r="H576" t="n">
        <v>2</v>
      </c>
      <c r="I576" t="n">
        <v>2</v>
      </c>
      <c r="J576" t="n">
        <v>0</v>
      </c>
      <c r="K576">
        <f>E576-F576</f>
        <v/>
      </c>
      <c r="L576" s="10">
        <f>IFERROR(K576/E576,0)</f>
        <v/>
      </c>
      <c r="M576">
        <f>YEAR(A576)</f>
        <v/>
      </c>
      <c r="N576">
        <f>"Q"&amp;ROUNDUP(MONTH(A576)/3,0)</f>
        <v/>
      </c>
      <c r="O576">
        <f>TEXT(A576,"mmm")</f>
        <v/>
      </c>
    </row>
    <row r="577">
      <c r="A577" s="13" t="n">
        <v>45017</v>
      </c>
      <c r="B577" t="inlineStr">
        <is>
          <t>South</t>
        </is>
      </c>
      <c r="C577" t="inlineStr">
        <is>
          <t>Unknown</t>
        </is>
      </c>
      <c r="D577" t="inlineStr">
        <is>
          <t>Books</t>
        </is>
      </c>
      <c r="E577" t="n">
        <v>314.1</v>
      </c>
      <c r="F577" t="n">
        <v>243.73</v>
      </c>
      <c r="G577" t="n">
        <v>349</v>
      </c>
      <c r="H577" t="n">
        <v>1</v>
      </c>
      <c r="I577" t="n">
        <v>1</v>
      </c>
      <c r="J577" t="n">
        <v>0</v>
      </c>
      <c r="K577">
        <f>E577-F577</f>
        <v/>
      </c>
      <c r="L577" s="10">
        <f>IFERROR(K577/E577,0)</f>
        <v/>
      </c>
      <c r="M577">
        <f>YEAR(A577)</f>
        <v/>
      </c>
      <c r="N577">
        <f>"Q"&amp;ROUNDUP(MONTH(A577)/3,0)</f>
        <v/>
      </c>
      <c r="O577">
        <f>TEXT(A577,"mmm")</f>
        <v/>
      </c>
    </row>
    <row r="578">
      <c r="A578" s="13" t="n">
        <v>45017</v>
      </c>
      <c r="B578" t="inlineStr">
        <is>
          <t>South</t>
        </is>
      </c>
      <c r="C578" t="inlineStr">
        <is>
          <t>Unknown</t>
        </is>
      </c>
      <c r="D578" t="inlineStr">
        <is>
          <t>Electronics</t>
        </is>
      </c>
      <c r="E578" t="n">
        <v>14848.65</v>
      </c>
      <c r="F578" t="n">
        <v>14813.77</v>
      </c>
      <c r="G578" t="n">
        <v>17469</v>
      </c>
      <c r="H578" t="n">
        <v>1</v>
      </c>
      <c r="I578" t="n">
        <v>1</v>
      </c>
      <c r="J578" t="n">
        <v>0</v>
      </c>
      <c r="K578">
        <f>E578-F578</f>
        <v/>
      </c>
      <c r="L578" s="10">
        <f>IFERROR(K578/E578,0)</f>
        <v/>
      </c>
      <c r="M578">
        <f>YEAR(A578)</f>
        <v/>
      </c>
      <c r="N578">
        <f>"Q"&amp;ROUNDUP(MONTH(A578)/3,0)</f>
        <v/>
      </c>
      <c r="O578">
        <f>TEXT(A578,"mmm")</f>
        <v/>
      </c>
    </row>
    <row r="579">
      <c r="A579" s="13" t="n">
        <v>45017</v>
      </c>
      <c r="B579" t="inlineStr">
        <is>
          <t>South</t>
        </is>
      </c>
      <c r="C579" t="inlineStr">
        <is>
          <t>Unknown</t>
        </is>
      </c>
      <c r="D579" t="inlineStr">
        <is>
          <t>Grocery</t>
        </is>
      </c>
      <c r="E579" t="n">
        <v>3073.05</v>
      </c>
      <c r="F579" t="n">
        <v>2605.21</v>
      </c>
      <c r="G579" t="n">
        <v>3465</v>
      </c>
      <c r="H579" t="n">
        <v>5</v>
      </c>
      <c r="I579" t="n">
        <v>2</v>
      </c>
      <c r="J579" t="n">
        <v>0</v>
      </c>
      <c r="K579">
        <f>E579-F579</f>
        <v/>
      </c>
      <c r="L579" s="10">
        <f>IFERROR(K579/E579,0)</f>
        <v/>
      </c>
      <c r="M579">
        <f>YEAR(A579)</f>
        <v/>
      </c>
      <c r="N579">
        <f>"Q"&amp;ROUNDUP(MONTH(A579)/3,0)</f>
        <v/>
      </c>
      <c r="O579">
        <f>TEXT(A579,"mmm")</f>
        <v/>
      </c>
    </row>
    <row r="580">
      <c r="A580" s="13" t="n">
        <v>45017</v>
      </c>
      <c r="B580" t="inlineStr">
        <is>
          <t>South</t>
        </is>
      </c>
      <c r="C580" t="inlineStr">
        <is>
          <t>Website</t>
        </is>
      </c>
      <c r="D580" t="inlineStr">
        <is>
          <t>Beauty</t>
        </is>
      </c>
      <c r="E580" t="n">
        <v>21168.3</v>
      </c>
      <c r="F580" t="n">
        <v>12412.51</v>
      </c>
      <c r="G580" t="n">
        <v>22913</v>
      </c>
      <c r="H580" t="n">
        <v>37</v>
      </c>
      <c r="I580" t="n">
        <v>30</v>
      </c>
      <c r="J580" t="n">
        <v>2</v>
      </c>
      <c r="K580">
        <f>E580-F580</f>
        <v/>
      </c>
      <c r="L580" s="10">
        <f>IFERROR(K580/E580,0)</f>
        <v/>
      </c>
      <c r="M580">
        <f>YEAR(A580)</f>
        <v/>
      </c>
      <c r="N580">
        <f>"Q"&amp;ROUNDUP(MONTH(A580)/3,0)</f>
        <v/>
      </c>
      <c r="O580">
        <f>TEXT(A580,"mmm")</f>
        <v/>
      </c>
    </row>
    <row r="581">
      <c r="A581" s="13" t="n">
        <v>45017</v>
      </c>
      <c r="B581" t="inlineStr">
        <is>
          <t>South</t>
        </is>
      </c>
      <c r="C581" t="inlineStr">
        <is>
          <t>Website</t>
        </is>
      </c>
      <c r="D581" t="inlineStr">
        <is>
          <t>Books</t>
        </is>
      </c>
      <c r="E581" t="n">
        <v>8571.6</v>
      </c>
      <c r="F581" t="n">
        <v>6371.97</v>
      </c>
      <c r="G581" t="n">
        <v>9249</v>
      </c>
      <c r="H581" t="n">
        <v>21</v>
      </c>
      <c r="I581" t="n">
        <v>19</v>
      </c>
      <c r="J581" t="n">
        <v>0</v>
      </c>
      <c r="K581">
        <f>E581-F581</f>
        <v/>
      </c>
      <c r="L581" s="10">
        <f>IFERROR(K581/E581,0)</f>
        <v/>
      </c>
      <c r="M581">
        <f>YEAR(A581)</f>
        <v/>
      </c>
      <c r="N581">
        <f>"Q"&amp;ROUNDUP(MONTH(A581)/3,0)</f>
        <v/>
      </c>
      <c r="O581">
        <f>TEXT(A581,"mmm")</f>
        <v/>
      </c>
    </row>
    <row r="582">
      <c r="A582" s="13" t="n">
        <v>45017</v>
      </c>
      <c r="B582" t="inlineStr">
        <is>
          <t>South</t>
        </is>
      </c>
      <c r="C582" t="inlineStr">
        <is>
          <t>Website</t>
        </is>
      </c>
      <c r="D582" t="inlineStr">
        <is>
          <t>Electronics</t>
        </is>
      </c>
      <c r="E582" t="n">
        <v>345403.55</v>
      </c>
      <c r="F582" t="n">
        <v>307824.28</v>
      </c>
      <c r="G582" t="n">
        <v>369978</v>
      </c>
      <c r="H582" t="n">
        <v>32</v>
      </c>
      <c r="I582" t="n">
        <v>29</v>
      </c>
      <c r="J582" t="n">
        <v>2</v>
      </c>
      <c r="K582">
        <f>E582-F582</f>
        <v/>
      </c>
      <c r="L582" s="10">
        <f>IFERROR(K582/E582,0)</f>
        <v/>
      </c>
      <c r="M582">
        <f>YEAR(A582)</f>
        <v/>
      </c>
      <c r="N582">
        <f>"Q"&amp;ROUNDUP(MONTH(A582)/3,0)</f>
        <v/>
      </c>
      <c r="O582">
        <f>TEXT(A582,"mmm")</f>
        <v/>
      </c>
    </row>
    <row r="583">
      <c r="A583" s="13" t="n">
        <v>45017</v>
      </c>
      <c r="B583" t="inlineStr">
        <is>
          <t>South</t>
        </is>
      </c>
      <c r="C583" t="inlineStr">
        <is>
          <t>Website</t>
        </is>
      </c>
      <c r="D583" t="inlineStr">
        <is>
          <t>Fashion</t>
        </is>
      </c>
      <c r="E583" t="n">
        <v>64668.2</v>
      </c>
      <c r="F583" t="n">
        <v>34228.18</v>
      </c>
      <c r="G583" t="n">
        <v>68443</v>
      </c>
      <c r="H583" t="n">
        <v>67</v>
      </c>
      <c r="I583" t="n">
        <v>56</v>
      </c>
      <c r="J583" t="n">
        <v>13</v>
      </c>
      <c r="K583">
        <f>E583-F583</f>
        <v/>
      </c>
      <c r="L583" s="10">
        <f>IFERROR(K583/E583,0)</f>
        <v/>
      </c>
      <c r="M583">
        <f>YEAR(A583)</f>
        <v/>
      </c>
      <c r="N583">
        <f>"Q"&amp;ROUNDUP(MONTH(A583)/3,0)</f>
        <v/>
      </c>
      <c r="O583">
        <f>TEXT(A583,"mmm")</f>
        <v/>
      </c>
    </row>
    <row r="584">
      <c r="A584" s="13" t="n">
        <v>45017</v>
      </c>
      <c r="B584" t="inlineStr">
        <is>
          <t>South</t>
        </is>
      </c>
      <c r="C584" t="inlineStr">
        <is>
          <t>Website</t>
        </is>
      </c>
      <c r="D584" t="inlineStr">
        <is>
          <t>Grocery</t>
        </is>
      </c>
      <c r="E584" t="n">
        <v>35984.3</v>
      </c>
      <c r="F584" t="n">
        <v>29598.15</v>
      </c>
      <c r="G584" t="n">
        <v>38302</v>
      </c>
      <c r="H584" t="n">
        <v>98</v>
      </c>
      <c r="I584" t="n">
        <v>33</v>
      </c>
      <c r="J584" t="n">
        <v>0</v>
      </c>
      <c r="K584">
        <f>E584-F584</f>
        <v/>
      </c>
      <c r="L584" s="10">
        <f>IFERROR(K584/E584,0)</f>
        <v/>
      </c>
      <c r="M584">
        <f>YEAR(A584)</f>
        <v/>
      </c>
      <c r="N584">
        <f>"Q"&amp;ROUNDUP(MONTH(A584)/3,0)</f>
        <v/>
      </c>
      <c r="O584">
        <f>TEXT(A584,"mmm")</f>
        <v/>
      </c>
    </row>
    <row r="585">
      <c r="A585" s="13" t="n">
        <v>45017</v>
      </c>
      <c r="B585" t="inlineStr">
        <is>
          <t>South</t>
        </is>
      </c>
      <c r="C585" t="inlineStr">
        <is>
          <t>Website</t>
        </is>
      </c>
      <c r="D585" t="inlineStr">
        <is>
          <t>Home &amp; Kitchen</t>
        </is>
      </c>
      <c r="E585" t="n">
        <v>77220.55</v>
      </c>
      <c r="F585" t="n">
        <v>52212.28</v>
      </c>
      <c r="G585" t="n">
        <v>81652</v>
      </c>
      <c r="H585" t="n">
        <v>48</v>
      </c>
      <c r="I585" t="n">
        <v>34</v>
      </c>
      <c r="J585" t="n">
        <v>0</v>
      </c>
      <c r="K585">
        <f>E585-F585</f>
        <v/>
      </c>
      <c r="L585" s="10">
        <f>IFERROR(K585/E585,0)</f>
        <v/>
      </c>
      <c r="M585">
        <f>YEAR(A585)</f>
        <v/>
      </c>
      <c r="N585">
        <f>"Q"&amp;ROUNDUP(MONTH(A585)/3,0)</f>
        <v/>
      </c>
      <c r="O585">
        <f>TEXT(A585,"mmm")</f>
        <v/>
      </c>
    </row>
    <row r="586">
      <c r="A586" s="13" t="n">
        <v>45017</v>
      </c>
      <c r="B586" t="inlineStr">
        <is>
          <t>South</t>
        </is>
      </c>
      <c r="C586" t="inlineStr">
        <is>
          <t>Website</t>
        </is>
      </c>
      <c r="D586" t="inlineStr">
        <is>
          <t>Sports</t>
        </is>
      </c>
      <c r="E586" t="n">
        <v>32211.45</v>
      </c>
      <c r="F586" t="n">
        <v>20351.26</v>
      </c>
      <c r="G586" t="n">
        <v>34414</v>
      </c>
      <c r="H586" t="n">
        <v>26</v>
      </c>
      <c r="I586" t="n">
        <v>21</v>
      </c>
      <c r="J586" t="n">
        <v>0</v>
      </c>
      <c r="K586">
        <f>E586-F586</f>
        <v/>
      </c>
      <c r="L586" s="10">
        <f>IFERROR(K586/E586,0)</f>
        <v/>
      </c>
      <c r="M586">
        <f>YEAR(A586)</f>
        <v/>
      </c>
      <c r="N586">
        <f>"Q"&amp;ROUNDUP(MONTH(A586)/3,0)</f>
        <v/>
      </c>
      <c r="O586">
        <f>TEXT(A586,"mmm")</f>
        <v/>
      </c>
    </row>
    <row r="587">
      <c r="A587" s="13" t="n">
        <v>45017</v>
      </c>
      <c r="B587" t="inlineStr">
        <is>
          <t>South</t>
        </is>
      </c>
      <c r="C587" t="inlineStr">
        <is>
          <t>Website</t>
        </is>
      </c>
      <c r="D587" t="inlineStr">
        <is>
          <t>Unknown</t>
        </is>
      </c>
      <c r="E587" t="n">
        <v>863.1</v>
      </c>
      <c r="F587" t="n">
        <v>418.89</v>
      </c>
      <c r="G587" t="n">
        <v>959</v>
      </c>
      <c r="H587" t="n">
        <v>1</v>
      </c>
      <c r="I587" t="n">
        <v>1</v>
      </c>
      <c r="J587" t="n">
        <v>0</v>
      </c>
      <c r="K587">
        <f>E587-F587</f>
        <v/>
      </c>
      <c r="L587" s="10">
        <f>IFERROR(K587/E587,0)</f>
        <v/>
      </c>
      <c r="M587">
        <f>YEAR(A587)</f>
        <v/>
      </c>
      <c r="N587">
        <f>"Q"&amp;ROUNDUP(MONTH(A587)/3,0)</f>
        <v/>
      </c>
      <c r="O587">
        <f>TEXT(A587,"mmm")</f>
        <v/>
      </c>
    </row>
    <row r="588">
      <c r="A588" s="13" t="n">
        <v>45017</v>
      </c>
      <c r="B588" t="inlineStr">
        <is>
          <t>West</t>
        </is>
      </c>
      <c r="C588" t="inlineStr">
        <is>
          <t>Marketplace</t>
        </is>
      </c>
      <c r="D588" t="inlineStr">
        <is>
          <t>Beauty</t>
        </is>
      </c>
      <c r="E588" t="n">
        <v>18080.45</v>
      </c>
      <c r="F588" t="n">
        <v>10107.56</v>
      </c>
      <c r="G588" t="n">
        <v>19822</v>
      </c>
      <c r="H588" t="n">
        <v>28</v>
      </c>
      <c r="I588" t="n">
        <v>21</v>
      </c>
      <c r="J588" t="n">
        <v>1</v>
      </c>
      <c r="K588">
        <f>E588-F588</f>
        <v/>
      </c>
      <c r="L588" s="10">
        <f>IFERROR(K588/E588,0)</f>
        <v/>
      </c>
      <c r="M588">
        <f>YEAR(A588)</f>
        <v/>
      </c>
      <c r="N588">
        <f>"Q"&amp;ROUNDUP(MONTH(A588)/3,0)</f>
        <v/>
      </c>
      <c r="O588">
        <f>TEXT(A588,"mmm")</f>
        <v/>
      </c>
    </row>
    <row r="589">
      <c r="A589" s="13" t="n">
        <v>45017</v>
      </c>
      <c r="B589" t="inlineStr">
        <is>
          <t>West</t>
        </is>
      </c>
      <c r="C589" t="inlineStr">
        <is>
          <t>Marketplace</t>
        </is>
      </c>
      <c r="D589" t="inlineStr">
        <is>
          <t>Books</t>
        </is>
      </c>
      <c r="E589" t="n">
        <v>5824.75</v>
      </c>
      <c r="F589" t="n">
        <v>4435.03</v>
      </c>
      <c r="G589" t="n">
        <v>6555</v>
      </c>
      <c r="H589" t="n">
        <v>15</v>
      </c>
      <c r="I589" t="n">
        <v>12</v>
      </c>
      <c r="J589" t="n">
        <v>2</v>
      </c>
      <c r="K589">
        <f>E589-F589</f>
        <v/>
      </c>
      <c r="L589" s="10">
        <f>IFERROR(K589/E589,0)</f>
        <v/>
      </c>
      <c r="M589">
        <f>YEAR(A589)</f>
        <v/>
      </c>
      <c r="N589">
        <f>"Q"&amp;ROUNDUP(MONTH(A589)/3,0)</f>
        <v/>
      </c>
      <c r="O589">
        <f>TEXT(A589,"mmm")</f>
        <v/>
      </c>
    </row>
    <row r="590">
      <c r="A590" s="13" t="n">
        <v>45017</v>
      </c>
      <c r="B590" t="inlineStr">
        <is>
          <t>West</t>
        </is>
      </c>
      <c r="C590" t="inlineStr">
        <is>
          <t>Marketplace</t>
        </is>
      </c>
      <c r="D590" t="inlineStr">
        <is>
          <t>Electronics</t>
        </is>
      </c>
      <c r="E590" t="n">
        <v>172228.85</v>
      </c>
      <c r="F590" t="n">
        <v>152113.2</v>
      </c>
      <c r="G590" t="n">
        <v>186315</v>
      </c>
      <c r="H590" t="n">
        <v>15</v>
      </c>
      <c r="I590" t="n">
        <v>14</v>
      </c>
      <c r="J590" t="n">
        <v>1</v>
      </c>
      <c r="K590">
        <f>E590-F590</f>
        <v/>
      </c>
      <c r="L590" s="10">
        <f>IFERROR(K590/E590,0)</f>
        <v/>
      </c>
      <c r="M590">
        <f>YEAR(A590)</f>
        <v/>
      </c>
      <c r="N590">
        <f>"Q"&amp;ROUNDUP(MONTH(A590)/3,0)</f>
        <v/>
      </c>
      <c r="O590">
        <f>TEXT(A590,"mmm")</f>
        <v/>
      </c>
    </row>
    <row r="591">
      <c r="A591" s="13" t="n">
        <v>45017</v>
      </c>
      <c r="B591" t="inlineStr">
        <is>
          <t>West</t>
        </is>
      </c>
      <c r="C591" t="inlineStr">
        <is>
          <t>Marketplace</t>
        </is>
      </c>
      <c r="D591" t="inlineStr">
        <is>
          <t>Fashion</t>
        </is>
      </c>
      <c r="E591" t="n">
        <v>51619.7</v>
      </c>
      <c r="F591" t="n">
        <v>27723.87</v>
      </c>
      <c r="G591" t="n">
        <v>57192</v>
      </c>
      <c r="H591" t="n">
        <v>38</v>
      </c>
      <c r="I591" t="n">
        <v>27</v>
      </c>
      <c r="J591" t="n">
        <v>5</v>
      </c>
      <c r="K591">
        <f>E591-F591</f>
        <v/>
      </c>
      <c r="L591" s="10">
        <f>IFERROR(K591/E591,0)</f>
        <v/>
      </c>
      <c r="M591">
        <f>YEAR(A591)</f>
        <v/>
      </c>
      <c r="N591">
        <f>"Q"&amp;ROUNDUP(MONTH(A591)/3,0)</f>
        <v/>
      </c>
      <c r="O591">
        <f>TEXT(A591,"mmm")</f>
        <v/>
      </c>
    </row>
    <row r="592">
      <c r="A592" s="13" t="n">
        <v>45017</v>
      </c>
      <c r="B592" t="inlineStr">
        <is>
          <t>West</t>
        </is>
      </c>
      <c r="C592" t="inlineStr">
        <is>
          <t>Marketplace</t>
        </is>
      </c>
      <c r="D592" t="inlineStr">
        <is>
          <t>Grocery</t>
        </is>
      </c>
      <c r="E592" t="n">
        <v>12070.7</v>
      </c>
      <c r="F592" t="n">
        <v>10200.62</v>
      </c>
      <c r="G592" t="n">
        <v>13336</v>
      </c>
      <c r="H592" t="n">
        <v>34</v>
      </c>
      <c r="I592" t="n">
        <v>14</v>
      </c>
      <c r="J592" t="n">
        <v>1</v>
      </c>
      <c r="K592">
        <f>E592-F592</f>
        <v/>
      </c>
      <c r="L592" s="10">
        <f>IFERROR(K592/E592,0)</f>
        <v/>
      </c>
      <c r="M592">
        <f>YEAR(A592)</f>
        <v/>
      </c>
      <c r="N592">
        <f>"Q"&amp;ROUNDUP(MONTH(A592)/3,0)</f>
        <v/>
      </c>
      <c r="O592">
        <f>TEXT(A592,"mmm")</f>
        <v/>
      </c>
    </row>
    <row r="593">
      <c r="A593" s="13" t="n">
        <v>45017</v>
      </c>
      <c r="B593" t="inlineStr">
        <is>
          <t>West</t>
        </is>
      </c>
      <c r="C593" t="inlineStr">
        <is>
          <t>Marketplace</t>
        </is>
      </c>
      <c r="D593" t="inlineStr">
        <is>
          <t>Home &amp; Kitchen</t>
        </is>
      </c>
      <c r="E593" t="n">
        <v>46891.65</v>
      </c>
      <c r="F593" t="n">
        <v>33052.49</v>
      </c>
      <c r="G593" t="n">
        <v>51148</v>
      </c>
      <c r="H593" t="n">
        <v>22</v>
      </c>
      <c r="I593" t="n">
        <v>18</v>
      </c>
      <c r="J593" t="n">
        <v>2</v>
      </c>
      <c r="K593">
        <f>E593-F593</f>
        <v/>
      </c>
      <c r="L593" s="10">
        <f>IFERROR(K593/E593,0)</f>
        <v/>
      </c>
      <c r="M593">
        <f>YEAR(A593)</f>
        <v/>
      </c>
      <c r="N593">
        <f>"Q"&amp;ROUNDUP(MONTH(A593)/3,0)</f>
        <v/>
      </c>
      <c r="O593">
        <f>TEXT(A593,"mmm")</f>
        <v/>
      </c>
    </row>
    <row r="594">
      <c r="A594" s="13" t="n">
        <v>45017</v>
      </c>
      <c r="B594" t="inlineStr">
        <is>
          <t>West</t>
        </is>
      </c>
      <c r="C594" t="inlineStr">
        <is>
          <t>Marketplace</t>
        </is>
      </c>
      <c r="D594" t="inlineStr">
        <is>
          <t>Sports</t>
        </is>
      </c>
      <c r="E594" t="n">
        <v>38315</v>
      </c>
      <c r="F594" t="n">
        <v>26239.66</v>
      </c>
      <c r="G594" t="n">
        <v>41933</v>
      </c>
      <c r="H594" t="n">
        <v>17</v>
      </c>
      <c r="I594" t="n">
        <v>16</v>
      </c>
      <c r="J594" t="n">
        <v>0</v>
      </c>
      <c r="K594">
        <f>E594-F594</f>
        <v/>
      </c>
      <c r="L594" s="10">
        <f>IFERROR(K594/E594,0)</f>
        <v/>
      </c>
      <c r="M594">
        <f>YEAR(A594)</f>
        <v/>
      </c>
      <c r="N594">
        <f>"Q"&amp;ROUNDUP(MONTH(A594)/3,0)</f>
        <v/>
      </c>
      <c r="O594">
        <f>TEXT(A594,"mmm")</f>
        <v/>
      </c>
    </row>
    <row r="595">
      <c r="A595" s="13" t="n">
        <v>45017</v>
      </c>
      <c r="B595" t="inlineStr">
        <is>
          <t>West</t>
        </is>
      </c>
      <c r="C595" t="inlineStr">
        <is>
          <t>Mobile App</t>
        </is>
      </c>
      <c r="D595" t="inlineStr">
        <is>
          <t>Beauty</t>
        </is>
      </c>
      <c r="E595" t="n">
        <v>15739.9</v>
      </c>
      <c r="F595" t="n">
        <v>8982.780000000001</v>
      </c>
      <c r="G595" t="n">
        <v>17151</v>
      </c>
      <c r="H595" t="n">
        <v>29</v>
      </c>
      <c r="I595" t="n">
        <v>23</v>
      </c>
      <c r="J595" t="n">
        <v>2</v>
      </c>
      <c r="K595">
        <f>E595-F595</f>
        <v/>
      </c>
      <c r="L595" s="10">
        <f>IFERROR(K595/E595,0)</f>
        <v/>
      </c>
      <c r="M595">
        <f>YEAR(A595)</f>
        <v/>
      </c>
      <c r="N595">
        <f>"Q"&amp;ROUNDUP(MONTH(A595)/3,0)</f>
        <v/>
      </c>
      <c r="O595">
        <f>TEXT(A595,"mmm")</f>
        <v/>
      </c>
    </row>
    <row r="596">
      <c r="A596" s="13" t="n">
        <v>45017</v>
      </c>
      <c r="B596" t="inlineStr">
        <is>
          <t>West</t>
        </is>
      </c>
      <c r="C596" t="inlineStr">
        <is>
          <t>Mobile App</t>
        </is>
      </c>
      <c r="D596" t="inlineStr">
        <is>
          <t>Books</t>
        </is>
      </c>
      <c r="E596" t="n">
        <v>7540.1</v>
      </c>
      <c r="F596" t="n">
        <v>5624.98</v>
      </c>
      <c r="G596" t="n">
        <v>8294</v>
      </c>
      <c r="H596" t="n">
        <v>16</v>
      </c>
      <c r="I596" t="n">
        <v>12</v>
      </c>
      <c r="J596" t="n">
        <v>1</v>
      </c>
      <c r="K596">
        <f>E596-F596</f>
        <v/>
      </c>
      <c r="L596" s="10">
        <f>IFERROR(K596/E596,0)</f>
        <v/>
      </c>
      <c r="M596">
        <f>YEAR(A596)</f>
        <v/>
      </c>
      <c r="N596">
        <f>"Q"&amp;ROUNDUP(MONTH(A596)/3,0)</f>
        <v/>
      </c>
      <c r="O596">
        <f>TEXT(A596,"mmm")</f>
        <v/>
      </c>
    </row>
    <row r="597">
      <c r="A597" s="13" t="n">
        <v>45017</v>
      </c>
      <c r="B597" t="inlineStr">
        <is>
          <t>West</t>
        </is>
      </c>
      <c r="C597" t="inlineStr">
        <is>
          <t>Mobile App</t>
        </is>
      </c>
      <c r="D597" t="inlineStr">
        <is>
          <t>Electronics</t>
        </is>
      </c>
      <c r="E597" t="n">
        <v>344440.95</v>
      </c>
      <c r="F597" t="n">
        <v>301743.55</v>
      </c>
      <c r="G597" t="n">
        <v>368932</v>
      </c>
      <c r="H597" t="n">
        <v>28</v>
      </c>
      <c r="I597" t="n">
        <v>20</v>
      </c>
      <c r="J597" t="n">
        <v>0</v>
      </c>
      <c r="K597">
        <f>E597-F597</f>
        <v/>
      </c>
      <c r="L597" s="10">
        <f>IFERROR(K597/E597,0)</f>
        <v/>
      </c>
      <c r="M597">
        <f>YEAR(A597)</f>
        <v/>
      </c>
      <c r="N597">
        <f>"Q"&amp;ROUNDUP(MONTH(A597)/3,0)</f>
        <v/>
      </c>
      <c r="O597">
        <f>TEXT(A597,"mmm")</f>
        <v/>
      </c>
    </row>
    <row r="598">
      <c r="A598" s="13" t="n">
        <v>45017</v>
      </c>
      <c r="B598" t="inlineStr">
        <is>
          <t>West</t>
        </is>
      </c>
      <c r="C598" t="inlineStr">
        <is>
          <t>Mobile App</t>
        </is>
      </c>
      <c r="D598" t="inlineStr">
        <is>
          <t>Fashion</t>
        </is>
      </c>
      <c r="E598" t="n">
        <v>53769.6</v>
      </c>
      <c r="F598" t="n">
        <v>28813.49</v>
      </c>
      <c r="G598" t="n">
        <v>57884</v>
      </c>
      <c r="H598" t="n">
        <v>56</v>
      </c>
      <c r="I598" t="n">
        <v>50</v>
      </c>
      <c r="J598" t="n">
        <v>3</v>
      </c>
      <c r="K598">
        <f>E598-F598</f>
        <v/>
      </c>
      <c r="L598" s="10">
        <f>IFERROR(K598/E598,0)</f>
        <v/>
      </c>
      <c r="M598">
        <f>YEAR(A598)</f>
        <v/>
      </c>
      <c r="N598">
        <f>"Q"&amp;ROUNDUP(MONTH(A598)/3,0)</f>
        <v/>
      </c>
      <c r="O598">
        <f>TEXT(A598,"mmm")</f>
        <v/>
      </c>
    </row>
    <row r="599">
      <c r="A599" s="13" t="n">
        <v>45017</v>
      </c>
      <c r="B599" t="inlineStr">
        <is>
          <t>West</t>
        </is>
      </c>
      <c r="C599" t="inlineStr">
        <is>
          <t>Mobile App</t>
        </is>
      </c>
      <c r="D599" t="inlineStr">
        <is>
          <t>Grocery</t>
        </is>
      </c>
      <c r="E599" t="n">
        <v>14567.1</v>
      </c>
      <c r="F599" t="n">
        <v>12265.21</v>
      </c>
      <c r="G599" t="n">
        <v>15810</v>
      </c>
      <c r="H599" t="n">
        <v>40</v>
      </c>
      <c r="I599" t="n">
        <v>16</v>
      </c>
      <c r="J599" t="n">
        <v>1</v>
      </c>
      <c r="K599">
        <f>E599-F599</f>
        <v/>
      </c>
      <c r="L599" s="10">
        <f>IFERROR(K599/E599,0)</f>
        <v/>
      </c>
      <c r="M599">
        <f>YEAR(A599)</f>
        <v/>
      </c>
      <c r="N599">
        <f>"Q"&amp;ROUNDUP(MONTH(A599)/3,0)</f>
        <v/>
      </c>
      <c r="O599">
        <f>TEXT(A599,"mmm")</f>
        <v/>
      </c>
    </row>
    <row r="600">
      <c r="A600" s="13" t="n">
        <v>45017</v>
      </c>
      <c r="B600" t="inlineStr">
        <is>
          <t>West</t>
        </is>
      </c>
      <c r="C600" t="inlineStr">
        <is>
          <t>Mobile App</t>
        </is>
      </c>
      <c r="D600" t="inlineStr">
        <is>
          <t>Home &amp; Kitchen</t>
        </is>
      </c>
      <c r="E600" t="n">
        <v>23136.4</v>
      </c>
      <c r="F600" t="n">
        <v>15768.28</v>
      </c>
      <c r="G600" t="n">
        <v>24444</v>
      </c>
      <c r="H600" t="n">
        <v>16</v>
      </c>
      <c r="I600" t="n">
        <v>14</v>
      </c>
      <c r="J600" t="n">
        <v>1</v>
      </c>
      <c r="K600">
        <f>E600-F600</f>
        <v/>
      </c>
      <c r="L600" s="10">
        <f>IFERROR(K600/E600,0)</f>
        <v/>
      </c>
      <c r="M600">
        <f>YEAR(A600)</f>
        <v/>
      </c>
      <c r="N600">
        <f>"Q"&amp;ROUNDUP(MONTH(A600)/3,0)</f>
        <v/>
      </c>
      <c r="O600">
        <f>TEXT(A600,"mmm")</f>
        <v/>
      </c>
    </row>
    <row r="601">
      <c r="A601" s="13" t="n">
        <v>45017</v>
      </c>
      <c r="B601" t="inlineStr">
        <is>
          <t>West</t>
        </is>
      </c>
      <c r="C601" t="inlineStr">
        <is>
          <t>Mobile App</t>
        </is>
      </c>
      <c r="D601" t="inlineStr">
        <is>
          <t>Sports</t>
        </is>
      </c>
      <c r="E601" t="n">
        <v>39394.45</v>
      </c>
      <c r="F601" t="n">
        <v>25721.44</v>
      </c>
      <c r="G601" t="n">
        <v>42773</v>
      </c>
      <c r="H601" t="n">
        <v>27</v>
      </c>
      <c r="I601" t="n">
        <v>23</v>
      </c>
      <c r="J601" t="n">
        <v>4</v>
      </c>
      <c r="K601">
        <f>E601-F601</f>
        <v/>
      </c>
      <c r="L601" s="10">
        <f>IFERROR(K601/E601,0)</f>
        <v/>
      </c>
      <c r="M601">
        <f>YEAR(A601)</f>
        <v/>
      </c>
      <c r="N601">
        <f>"Q"&amp;ROUNDUP(MONTH(A601)/3,0)</f>
        <v/>
      </c>
      <c r="O601">
        <f>TEXT(A601,"mmm")</f>
        <v/>
      </c>
    </row>
    <row r="602">
      <c r="A602" s="13" t="n">
        <v>45017</v>
      </c>
      <c r="B602" t="inlineStr">
        <is>
          <t>West</t>
        </is>
      </c>
      <c r="C602" t="inlineStr">
        <is>
          <t>Retail Store</t>
        </is>
      </c>
      <c r="D602" t="inlineStr">
        <is>
          <t>Beauty</t>
        </is>
      </c>
      <c r="E602" t="n">
        <v>8303.25</v>
      </c>
      <c r="F602" t="n">
        <v>4230.96</v>
      </c>
      <c r="G602" t="n">
        <v>8528</v>
      </c>
      <c r="H602" t="n">
        <v>12</v>
      </c>
      <c r="I602" t="n">
        <v>6</v>
      </c>
      <c r="J602" t="n">
        <v>1</v>
      </c>
      <c r="K602">
        <f>E602-F602</f>
        <v/>
      </c>
      <c r="L602" s="10">
        <f>IFERROR(K602/E602,0)</f>
        <v/>
      </c>
      <c r="M602">
        <f>YEAR(A602)</f>
        <v/>
      </c>
      <c r="N602">
        <f>"Q"&amp;ROUNDUP(MONTH(A602)/3,0)</f>
        <v/>
      </c>
      <c r="O602">
        <f>TEXT(A602,"mmm")</f>
        <v/>
      </c>
    </row>
    <row r="603">
      <c r="A603" s="13" t="n">
        <v>45017</v>
      </c>
      <c r="B603" t="inlineStr">
        <is>
          <t>West</t>
        </is>
      </c>
      <c r="C603" t="inlineStr">
        <is>
          <t>Retail Store</t>
        </is>
      </c>
      <c r="D603" t="inlineStr">
        <is>
          <t>Books</t>
        </is>
      </c>
      <c r="E603" t="n">
        <v>2848.55</v>
      </c>
      <c r="F603" t="n">
        <v>1967.03</v>
      </c>
      <c r="G603" t="n">
        <v>2884</v>
      </c>
      <c r="H603" t="n">
        <v>6</v>
      </c>
      <c r="I603" t="n">
        <v>6</v>
      </c>
      <c r="J603" t="n">
        <v>0</v>
      </c>
      <c r="K603">
        <f>E603-F603</f>
        <v/>
      </c>
      <c r="L603" s="10">
        <f>IFERROR(K603/E603,0)</f>
        <v/>
      </c>
      <c r="M603">
        <f>YEAR(A603)</f>
        <v/>
      </c>
      <c r="N603">
        <f>"Q"&amp;ROUNDUP(MONTH(A603)/3,0)</f>
        <v/>
      </c>
      <c r="O603">
        <f>TEXT(A603,"mmm")</f>
        <v/>
      </c>
    </row>
    <row r="604">
      <c r="A604" s="13" t="n">
        <v>45017</v>
      </c>
      <c r="B604" t="inlineStr">
        <is>
          <t>West</t>
        </is>
      </c>
      <c r="C604" t="inlineStr">
        <is>
          <t>Retail Store</t>
        </is>
      </c>
      <c r="D604" t="inlineStr">
        <is>
          <t>Electronics</t>
        </is>
      </c>
      <c r="E604" t="n">
        <v>123455.25</v>
      </c>
      <c r="F604" t="n">
        <v>110151.76</v>
      </c>
      <c r="G604" t="n">
        <v>132639</v>
      </c>
      <c r="H604" t="n">
        <v>11</v>
      </c>
      <c r="I604" t="n">
        <v>7</v>
      </c>
      <c r="J604" t="n">
        <v>0</v>
      </c>
      <c r="K604">
        <f>E604-F604</f>
        <v/>
      </c>
      <c r="L604" s="10">
        <f>IFERROR(K604/E604,0)</f>
        <v/>
      </c>
      <c r="M604">
        <f>YEAR(A604)</f>
        <v/>
      </c>
      <c r="N604">
        <f>"Q"&amp;ROUNDUP(MONTH(A604)/3,0)</f>
        <v/>
      </c>
      <c r="O604">
        <f>TEXT(A604,"mmm")</f>
        <v/>
      </c>
    </row>
    <row r="605">
      <c r="A605" s="13" t="n">
        <v>45017</v>
      </c>
      <c r="B605" t="inlineStr">
        <is>
          <t>West</t>
        </is>
      </c>
      <c r="C605" t="inlineStr">
        <is>
          <t>Retail Store</t>
        </is>
      </c>
      <c r="D605" t="inlineStr">
        <is>
          <t>Fashion</t>
        </is>
      </c>
      <c r="E605" t="n">
        <v>10991.4</v>
      </c>
      <c r="F605" t="n">
        <v>5993.91</v>
      </c>
      <c r="G605" t="n">
        <v>11421</v>
      </c>
      <c r="H605" t="n">
        <v>9</v>
      </c>
      <c r="I605" t="n">
        <v>8</v>
      </c>
      <c r="J605" t="n">
        <v>0</v>
      </c>
      <c r="K605">
        <f>E605-F605</f>
        <v/>
      </c>
      <c r="L605" s="10">
        <f>IFERROR(K605/E605,0)</f>
        <v/>
      </c>
      <c r="M605">
        <f>YEAR(A605)</f>
        <v/>
      </c>
      <c r="N605">
        <f>"Q"&amp;ROUNDUP(MONTH(A605)/3,0)</f>
        <v/>
      </c>
      <c r="O605">
        <f>TEXT(A605,"mmm")</f>
        <v/>
      </c>
    </row>
    <row r="606">
      <c r="A606" s="13" t="n">
        <v>45017</v>
      </c>
      <c r="B606" t="inlineStr">
        <is>
          <t>West</t>
        </is>
      </c>
      <c r="C606" t="inlineStr">
        <is>
          <t>Retail Store</t>
        </is>
      </c>
      <c r="D606" t="inlineStr">
        <is>
          <t>Grocery</t>
        </is>
      </c>
      <c r="E606" t="n">
        <v>7451.15</v>
      </c>
      <c r="F606" t="n">
        <v>5816.21</v>
      </c>
      <c r="G606" t="n">
        <v>7648</v>
      </c>
      <c r="H606" t="n">
        <v>22</v>
      </c>
      <c r="I606" t="n">
        <v>7</v>
      </c>
      <c r="J606" t="n">
        <v>0</v>
      </c>
      <c r="K606">
        <f>E606-F606</f>
        <v/>
      </c>
      <c r="L606" s="10">
        <f>IFERROR(K606/E606,0)</f>
        <v/>
      </c>
      <c r="M606">
        <f>YEAR(A606)</f>
        <v/>
      </c>
      <c r="N606">
        <f>"Q"&amp;ROUNDUP(MONTH(A606)/3,0)</f>
        <v/>
      </c>
      <c r="O606">
        <f>TEXT(A606,"mmm")</f>
        <v/>
      </c>
    </row>
    <row r="607">
      <c r="A607" s="13" t="n">
        <v>45017</v>
      </c>
      <c r="B607" t="inlineStr">
        <is>
          <t>West</t>
        </is>
      </c>
      <c r="C607" t="inlineStr">
        <is>
          <t>Retail Store</t>
        </is>
      </c>
      <c r="D607" t="inlineStr">
        <is>
          <t>Home &amp; Kitchen</t>
        </is>
      </c>
      <c r="E607" t="n">
        <v>5244.3</v>
      </c>
      <c r="F607" t="n">
        <v>3626.28</v>
      </c>
      <c r="G607" t="n">
        <v>5716</v>
      </c>
      <c r="H607" t="n">
        <v>4</v>
      </c>
      <c r="I607" t="n">
        <v>4</v>
      </c>
      <c r="J607" t="n">
        <v>0</v>
      </c>
      <c r="K607">
        <f>E607-F607</f>
        <v/>
      </c>
      <c r="L607" s="10">
        <f>IFERROR(K607/E607,0)</f>
        <v/>
      </c>
      <c r="M607">
        <f>YEAR(A607)</f>
        <v/>
      </c>
      <c r="N607">
        <f>"Q"&amp;ROUNDUP(MONTH(A607)/3,0)</f>
        <v/>
      </c>
      <c r="O607">
        <f>TEXT(A607,"mmm")</f>
        <v/>
      </c>
    </row>
    <row r="608">
      <c r="A608" s="13" t="n">
        <v>45017</v>
      </c>
      <c r="B608" t="inlineStr">
        <is>
          <t>West</t>
        </is>
      </c>
      <c r="C608" t="inlineStr">
        <is>
          <t>Retail Store</t>
        </is>
      </c>
      <c r="D608" t="inlineStr">
        <is>
          <t>Sports</t>
        </is>
      </c>
      <c r="E608" t="n">
        <v>17277.2</v>
      </c>
      <c r="F608" t="n">
        <v>10406.83</v>
      </c>
      <c r="G608" t="n">
        <v>17592</v>
      </c>
      <c r="H608" t="n">
        <v>8</v>
      </c>
      <c r="I608" t="n">
        <v>5</v>
      </c>
      <c r="J608" t="n">
        <v>1</v>
      </c>
      <c r="K608">
        <f>E608-F608</f>
        <v/>
      </c>
      <c r="L608" s="10">
        <f>IFERROR(K608/E608,0)</f>
        <v/>
      </c>
      <c r="M608">
        <f>YEAR(A608)</f>
        <v/>
      </c>
      <c r="N608">
        <f>"Q"&amp;ROUNDUP(MONTH(A608)/3,0)</f>
        <v/>
      </c>
      <c r="O608">
        <f>TEXT(A608,"mmm")</f>
        <v/>
      </c>
    </row>
    <row r="609">
      <c r="A609" s="13" t="n">
        <v>45017</v>
      </c>
      <c r="B609" t="inlineStr">
        <is>
          <t>West</t>
        </is>
      </c>
      <c r="C609" t="inlineStr">
        <is>
          <t>Unknown</t>
        </is>
      </c>
      <c r="D609" t="inlineStr">
        <is>
          <t>Fashion</t>
        </is>
      </c>
      <c r="E609" t="n">
        <v>1547.55</v>
      </c>
      <c r="F609" t="n">
        <v>935.53</v>
      </c>
      <c r="G609" t="n">
        <v>1629</v>
      </c>
      <c r="H609" t="n">
        <v>1</v>
      </c>
      <c r="I609" t="n">
        <v>1</v>
      </c>
      <c r="J609" t="n">
        <v>0</v>
      </c>
      <c r="K609">
        <f>E609-F609</f>
        <v/>
      </c>
      <c r="L609" s="10">
        <f>IFERROR(K609/E609,0)</f>
        <v/>
      </c>
      <c r="M609">
        <f>YEAR(A609)</f>
        <v/>
      </c>
      <c r="N609">
        <f>"Q"&amp;ROUNDUP(MONTH(A609)/3,0)</f>
        <v/>
      </c>
      <c r="O609">
        <f>TEXT(A609,"mmm")</f>
        <v/>
      </c>
    </row>
    <row r="610">
      <c r="A610" s="13" t="n">
        <v>45017</v>
      </c>
      <c r="B610" t="inlineStr">
        <is>
          <t>West</t>
        </is>
      </c>
      <c r="C610" t="inlineStr">
        <is>
          <t>Unknown</t>
        </is>
      </c>
      <c r="D610" t="inlineStr">
        <is>
          <t>Sports</t>
        </is>
      </c>
      <c r="E610" t="n">
        <v>1395.55</v>
      </c>
      <c r="F610" t="n">
        <v>997.51</v>
      </c>
      <c r="G610" t="n">
        <v>1469</v>
      </c>
      <c r="H610" t="n">
        <v>1</v>
      </c>
      <c r="I610" t="n">
        <v>1</v>
      </c>
      <c r="J610" t="n">
        <v>0</v>
      </c>
      <c r="K610">
        <f>E610-F610</f>
        <v/>
      </c>
      <c r="L610" s="10">
        <f>IFERROR(K610/E610,0)</f>
        <v/>
      </c>
      <c r="M610">
        <f>YEAR(A610)</f>
        <v/>
      </c>
      <c r="N610">
        <f>"Q"&amp;ROUNDUP(MONTH(A610)/3,0)</f>
        <v/>
      </c>
      <c r="O610">
        <f>TEXT(A610,"mmm")</f>
        <v/>
      </c>
    </row>
    <row r="611">
      <c r="A611" s="13" t="n">
        <v>45017</v>
      </c>
      <c r="B611" t="inlineStr">
        <is>
          <t>West</t>
        </is>
      </c>
      <c r="C611" t="inlineStr">
        <is>
          <t>Website</t>
        </is>
      </c>
      <c r="D611" t="inlineStr">
        <is>
          <t>Beauty</t>
        </is>
      </c>
      <c r="E611" t="n">
        <v>16152.3</v>
      </c>
      <c r="F611" t="n">
        <v>8663.889999999999</v>
      </c>
      <c r="G611" t="n">
        <v>16921</v>
      </c>
      <c r="H611" t="n">
        <v>29</v>
      </c>
      <c r="I611" t="n">
        <v>22</v>
      </c>
      <c r="J611" t="n">
        <v>0</v>
      </c>
      <c r="K611">
        <f>E611-F611</f>
        <v/>
      </c>
      <c r="L611" s="10">
        <f>IFERROR(K611/E611,0)</f>
        <v/>
      </c>
      <c r="M611">
        <f>YEAR(A611)</f>
        <v/>
      </c>
      <c r="N611">
        <f>"Q"&amp;ROUNDUP(MONTH(A611)/3,0)</f>
        <v/>
      </c>
      <c r="O611">
        <f>TEXT(A611,"mmm")</f>
        <v/>
      </c>
    </row>
    <row r="612">
      <c r="A612" s="13" t="n">
        <v>45017</v>
      </c>
      <c r="B612" t="inlineStr">
        <is>
          <t>West</t>
        </is>
      </c>
      <c r="C612" t="inlineStr">
        <is>
          <t>Website</t>
        </is>
      </c>
      <c r="D612" t="inlineStr">
        <is>
          <t>Books</t>
        </is>
      </c>
      <c r="E612" t="n">
        <v>4466.05</v>
      </c>
      <c r="F612" t="n">
        <v>3213.07</v>
      </c>
      <c r="G612" t="n">
        <v>4709</v>
      </c>
      <c r="H612" t="n">
        <v>11</v>
      </c>
      <c r="I612" t="n">
        <v>8</v>
      </c>
      <c r="J612" t="n">
        <v>0</v>
      </c>
      <c r="K612">
        <f>E612-F612</f>
        <v/>
      </c>
      <c r="L612" s="10">
        <f>IFERROR(K612/E612,0)</f>
        <v/>
      </c>
      <c r="M612">
        <f>YEAR(A612)</f>
        <v/>
      </c>
      <c r="N612">
        <f>"Q"&amp;ROUNDUP(MONTH(A612)/3,0)</f>
        <v/>
      </c>
      <c r="O612">
        <f>TEXT(A612,"mmm")</f>
        <v/>
      </c>
    </row>
    <row r="613">
      <c r="A613" s="13" t="n">
        <v>45017</v>
      </c>
      <c r="B613" t="inlineStr">
        <is>
          <t>West</t>
        </is>
      </c>
      <c r="C613" t="inlineStr">
        <is>
          <t>Website</t>
        </is>
      </c>
      <c r="D613" t="inlineStr">
        <is>
          <t>Electronics</t>
        </is>
      </c>
      <c r="E613" t="n">
        <v>337931.55</v>
      </c>
      <c r="F613" t="n">
        <v>299985.24</v>
      </c>
      <c r="G613" t="n">
        <v>363889</v>
      </c>
      <c r="H613" t="n">
        <v>31</v>
      </c>
      <c r="I613" t="n">
        <v>24</v>
      </c>
      <c r="J613" t="n">
        <v>6</v>
      </c>
      <c r="K613">
        <f>E613-F613</f>
        <v/>
      </c>
      <c r="L613" s="10">
        <f>IFERROR(K613/E613,0)</f>
        <v/>
      </c>
      <c r="M613">
        <f>YEAR(A613)</f>
        <v/>
      </c>
      <c r="N613">
        <f>"Q"&amp;ROUNDUP(MONTH(A613)/3,0)</f>
        <v/>
      </c>
      <c r="O613">
        <f>TEXT(A613,"mmm")</f>
        <v/>
      </c>
    </row>
    <row r="614">
      <c r="A614" s="13" t="n">
        <v>45017</v>
      </c>
      <c r="B614" t="inlineStr">
        <is>
          <t>West</t>
        </is>
      </c>
      <c r="C614" t="inlineStr">
        <is>
          <t>Website</t>
        </is>
      </c>
      <c r="D614" t="inlineStr">
        <is>
          <t>Fashion</t>
        </is>
      </c>
      <c r="E614" t="n">
        <v>58948.7</v>
      </c>
      <c r="F614" t="n">
        <v>30398.31</v>
      </c>
      <c r="G614" t="n">
        <v>61801</v>
      </c>
      <c r="H614" t="n">
        <v>49</v>
      </c>
      <c r="I614" t="n">
        <v>40</v>
      </c>
      <c r="J614" t="n">
        <v>5</v>
      </c>
      <c r="K614">
        <f>E614-F614</f>
        <v/>
      </c>
      <c r="L614" s="10">
        <f>IFERROR(K614/E614,0)</f>
        <v/>
      </c>
      <c r="M614">
        <f>YEAR(A614)</f>
        <v/>
      </c>
      <c r="N614">
        <f>"Q"&amp;ROUNDUP(MONTH(A614)/3,0)</f>
        <v/>
      </c>
      <c r="O614">
        <f>TEXT(A614,"mmm")</f>
        <v/>
      </c>
    </row>
    <row r="615">
      <c r="A615" s="13" t="n">
        <v>45017</v>
      </c>
      <c r="B615" t="inlineStr">
        <is>
          <t>West</t>
        </is>
      </c>
      <c r="C615" t="inlineStr">
        <is>
          <t>Website</t>
        </is>
      </c>
      <c r="D615" t="inlineStr">
        <is>
          <t>Grocery</t>
        </is>
      </c>
      <c r="E615" t="n">
        <v>21192.65</v>
      </c>
      <c r="F615" t="n">
        <v>17556.59</v>
      </c>
      <c r="G615" t="n">
        <v>22823</v>
      </c>
      <c r="H615" t="n">
        <v>57</v>
      </c>
      <c r="I615" t="n">
        <v>22</v>
      </c>
      <c r="J615" t="n">
        <v>1</v>
      </c>
      <c r="K615">
        <f>E615-F615</f>
        <v/>
      </c>
      <c r="L615" s="10">
        <f>IFERROR(K615/E615,0)</f>
        <v/>
      </c>
      <c r="M615">
        <f>YEAR(A615)</f>
        <v/>
      </c>
      <c r="N615">
        <f>"Q"&amp;ROUNDUP(MONTH(A615)/3,0)</f>
        <v/>
      </c>
      <c r="O615">
        <f>TEXT(A615,"mmm")</f>
        <v/>
      </c>
    </row>
    <row r="616">
      <c r="A616" s="13" t="n">
        <v>45017</v>
      </c>
      <c r="B616" t="inlineStr">
        <is>
          <t>West</t>
        </is>
      </c>
      <c r="C616" t="inlineStr">
        <is>
          <t>Website</t>
        </is>
      </c>
      <c r="D616" t="inlineStr">
        <is>
          <t>Home &amp; Kitchen</t>
        </is>
      </c>
      <c r="E616" t="n">
        <v>53444.95</v>
      </c>
      <c r="F616" t="n">
        <v>36012.32</v>
      </c>
      <c r="G616" t="n">
        <v>57341</v>
      </c>
      <c r="H616" t="n">
        <v>29</v>
      </c>
      <c r="I616" t="n">
        <v>23</v>
      </c>
      <c r="J616" t="n">
        <v>0</v>
      </c>
      <c r="K616">
        <f>E616-F616</f>
        <v/>
      </c>
      <c r="L616" s="10">
        <f>IFERROR(K616/E616,0)</f>
        <v/>
      </c>
      <c r="M616">
        <f>YEAR(A616)</f>
        <v/>
      </c>
      <c r="N616">
        <f>"Q"&amp;ROUNDUP(MONTH(A616)/3,0)</f>
        <v/>
      </c>
      <c r="O616">
        <f>TEXT(A616,"mmm")</f>
        <v/>
      </c>
    </row>
    <row r="617">
      <c r="A617" s="13" t="n">
        <v>45017</v>
      </c>
      <c r="B617" t="inlineStr">
        <is>
          <t>West</t>
        </is>
      </c>
      <c r="C617" t="inlineStr">
        <is>
          <t>Website</t>
        </is>
      </c>
      <c r="D617" t="inlineStr">
        <is>
          <t>Sports</t>
        </is>
      </c>
      <c r="E617" t="n">
        <v>32425.2</v>
      </c>
      <c r="F617" t="n">
        <v>20624.64</v>
      </c>
      <c r="G617" t="n">
        <v>34801</v>
      </c>
      <c r="H617" t="n">
        <v>29</v>
      </c>
      <c r="I617" t="n">
        <v>24</v>
      </c>
      <c r="J617" t="n">
        <v>3</v>
      </c>
      <c r="K617">
        <f>E617-F617</f>
        <v/>
      </c>
      <c r="L617" s="10">
        <f>IFERROR(K617/E617,0)</f>
        <v/>
      </c>
      <c r="M617">
        <f>YEAR(A617)</f>
        <v/>
      </c>
      <c r="N617">
        <f>"Q"&amp;ROUNDUP(MONTH(A617)/3,0)</f>
        <v/>
      </c>
      <c r="O617">
        <f>TEXT(A617,"mmm")</f>
        <v/>
      </c>
    </row>
    <row r="618">
      <c r="A618" s="13" t="n">
        <v>45017</v>
      </c>
      <c r="B618" t="inlineStr">
        <is>
          <t>West</t>
        </is>
      </c>
      <c r="C618" t="inlineStr">
        <is>
          <t>Website</t>
        </is>
      </c>
      <c r="D618" t="inlineStr">
        <is>
          <t>Unknown</t>
        </is>
      </c>
      <c r="E618" t="n">
        <v>521.55</v>
      </c>
      <c r="F618" t="n">
        <v>385.83</v>
      </c>
      <c r="G618" t="n">
        <v>549</v>
      </c>
      <c r="H618" t="n">
        <v>1</v>
      </c>
      <c r="I618" t="n">
        <v>1</v>
      </c>
      <c r="J618" t="n">
        <v>0</v>
      </c>
      <c r="K618">
        <f>E618-F618</f>
        <v/>
      </c>
      <c r="L618" s="10">
        <f>IFERROR(K618/E618,0)</f>
        <v/>
      </c>
      <c r="M618">
        <f>YEAR(A618)</f>
        <v/>
      </c>
      <c r="N618">
        <f>"Q"&amp;ROUNDUP(MONTH(A618)/3,0)</f>
        <v/>
      </c>
      <c r="O618">
        <f>TEXT(A618,"mmm")</f>
        <v/>
      </c>
    </row>
    <row r="619">
      <c r="A619" s="13" t="n">
        <v>45047</v>
      </c>
      <c r="B619" t="inlineStr">
        <is>
          <t>Central</t>
        </is>
      </c>
      <c r="C619" t="inlineStr">
        <is>
          <t>Marketplace</t>
        </is>
      </c>
      <c r="D619" t="inlineStr">
        <is>
          <t>Beauty</t>
        </is>
      </c>
      <c r="E619" t="n">
        <v>7158.8</v>
      </c>
      <c r="F619" t="n">
        <v>4226.71</v>
      </c>
      <c r="G619" t="n">
        <v>8023</v>
      </c>
      <c r="H619" t="n">
        <v>7</v>
      </c>
      <c r="I619" t="n">
        <v>6</v>
      </c>
      <c r="J619" t="n">
        <v>0</v>
      </c>
      <c r="K619">
        <f>E619-F619</f>
        <v/>
      </c>
      <c r="L619" s="10">
        <f>IFERROR(K619/E619,0)</f>
        <v/>
      </c>
      <c r="M619">
        <f>YEAR(A619)</f>
        <v/>
      </c>
      <c r="N619">
        <f>"Q"&amp;ROUNDUP(MONTH(A619)/3,0)</f>
        <v/>
      </c>
      <c r="O619">
        <f>TEXT(A619,"mmm")</f>
        <v/>
      </c>
    </row>
    <row r="620">
      <c r="A620" s="13" t="n">
        <v>45047</v>
      </c>
      <c r="B620" t="inlineStr">
        <is>
          <t>Central</t>
        </is>
      </c>
      <c r="C620" t="inlineStr">
        <is>
          <t>Marketplace</t>
        </is>
      </c>
      <c r="D620" t="inlineStr">
        <is>
          <t>Books</t>
        </is>
      </c>
      <c r="E620" t="n">
        <v>494.1</v>
      </c>
      <c r="F620" t="n">
        <v>385.83</v>
      </c>
      <c r="G620" t="n">
        <v>549</v>
      </c>
      <c r="H620" t="n">
        <v>1</v>
      </c>
      <c r="I620" t="n">
        <v>1</v>
      </c>
      <c r="J620" t="n">
        <v>0</v>
      </c>
      <c r="K620">
        <f>E620-F620</f>
        <v/>
      </c>
      <c r="L620" s="10">
        <f>IFERROR(K620/E620,0)</f>
        <v/>
      </c>
      <c r="M620">
        <f>YEAR(A620)</f>
        <v/>
      </c>
      <c r="N620">
        <f>"Q"&amp;ROUNDUP(MONTH(A620)/3,0)</f>
        <v/>
      </c>
      <c r="O620">
        <f>TEXT(A620,"mmm")</f>
        <v/>
      </c>
    </row>
    <row r="621">
      <c r="A621" s="13" t="n">
        <v>45047</v>
      </c>
      <c r="B621" t="inlineStr">
        <is>
          <t>Central</t>
        </is>
      </c>
      <c r="C621" t="inlineStr">
        <is>
          <t>Marketplace</t>
        </is>
      </c>
      <c r="D621" t="inlineStr">
        <is>
          <t>Electronics</t>
        </is>
      </c>
      <c r="E621" t="n">
        <v>84759.10000000001</v>
      </c>
      <c r="F621" t="n">
        <v>78547.74000000001</v>
      </c>
      <c r="G621" t="n">
        <v>92403</v>
      </c>
      <c r="H621" t="n">
        <v>7</v>
      </c>
      <c r="I621" t="n">
        <v>6</v>
      </c>
      <c r="J621" t="n">
        <v>0</v>
      </c>
      <c r="K621">
        <f>E621-F621</f>
        <v/>
      </c>
      <c r="L621" s="10">
        <f>IFERROR(K621/E621,0)</f>
        <v/>
      </c>
      <c r="M621">
        <f>YEAR(A621)</f>
        <v/>
      </c>
      <c r="N621">
        <f>"Q"&amp;ROUNDUP(MONTH(A621)/3,0)</f>
        <v/>
      </c>
      <c r="O621">
        <f>TEXT(A621,"mmm")</f>
        <v/>
      </c>
    </row>
    <row r="622">
      <c r="A622" s="13" t="n">
        <v>45047</v>
      </c>
      <c r="B622" t="inlineStr">
        <is>
          <t>Central</t>
        </is>
      </c>
      <c r="C622" t="inlineStr">
        <is>
          <t>Marketplace</t>
        </is>
      </c>
      <c r="D622" t="inlineStr">
        <is>
          <t>Fashion</t>
        </is>
      </c>
      <c r="E622" t="n">
        <v>17990.25</v>
      </c>
      <c r="F622" t="n">
        <v>9189.860000000001</v>
      </c>
      <c r="G622" t="n">
        <v>19912</v>
      </c>
      <c r="H622" t="n">
        <v>8</v>
      </c>
      <c r="I622" t="n">
        <v>7</v>
      </c>
      <c r="J622" t="n">
        <v>2</v>
      </c>
      <c r="K622">
        <f>E622-F622</f>
        <v/>
      </c>
      <c r="L622" s="10">
        <f>IFERROR(K622/E622,0)</f>
        <v/>
      </c>
      <c r="M622">
        <f>YEAR(A622)</f>
        <v/>
      </c>
      <c r="N622">
        <f>"Q"&amp;ROUNDUP(MONTH(A622)/3,0)</f>
        <v/>
      </c>
      <c r="O622">
        <f>TEXT(A622,"mmm")</f>
        <v/>
      </c>
    </row>
    <row r="623">
      <c r="A623" s="13" t="n">
        <v>45047</v>
      </c>
      <c r="B623" t="inlineStr">
        <is>
          <t>Central</t>
        </is>
      </c>
      <c r="C623" t="inlineStr">
        <is>
          <t>Marketplace</t>
        </is>
      </c>
      <c r="D623" t="inlineStr">
        <is>
          <t>Grocery</t>
        </is>
      </c>
      <c r="E623" t="n">
        <v>2162.1</v>
      </c>
      <c r="F623" t="n">
        <v>1954.2</v>
      </c>
      <c r="G623" t="n">
        <v>2512</v>
      </c>
      <c r="H623" t="n">
        <v>8</v>
      </c>
      <c r="I623" t="n">
        <v>3</v>
      </c>
      <c r="J623" t="n">
        <v>0</v>
      </c>
      <c r="K623">
        <f>E623-F623</f>
        <v/>
      </c>
      <c r="L623" s="10">
        <f>IFERROR(K623/E623,0)</f>
        <v/>
      </c>
      <c r="M623">
        <f>YEAR(A623)</f>
        <v/>
      </c>
      <c r="N623">
        <f>"Q"&amp;ROUNDUP(MONTH(A623)/3,0)</f>
        <v/>
      </c>
      <c r="O623">
        <f>TEXT(A623,"mmm")</f>
        <v/>
      </c>
    </row>
    <row r="624">
      <c r="A624" s="13" t="n">
        <v>45047</v>
      </c>
      <c r="B624" t="inlineStr">
        <is>
          <t>Central</t>
        </is>
      </c>
      <c r="C624" t="inlineStr">
        <is>
          <t>Marketplace</t>
        </is>
      </c>
      <c r="D624" t="inlineStr">
        <is>
          <t>Home &amp; Kitchen</t>
        </is>
      </c>
      <c r="E624" t="n">
        <v>4858.35</v>
      </c>
      <c r="F624" t="n">
        <v>3246.87</v>
      </c>
      <c r="G624" t="n">
        <v>5436</v>
      </c>
      <c r="H624" t="n">
        <v>4</v>
      </c>
      <c r="I624" t="n">
        <v>3</v>
      </c>
      <c r="J624" t="n">
        <v>1</v>
      </c>
      <c r="K624">
        <f>E624-F624</f>
        <v/>
      </c>
      <c r="L624" s="10">
        <f>IFERROR(K624/E624,0)</f>
        <v/>
      </c>
      <c r="M624">
        <f>YEAR(A624)</f>
        <v/>
      </c>
      <c r="N624">
        <f>"Q"&amp;ROUNDUP(MONTH(A624)/3,0)</f>
        <v/>
      </c>
      <c r="O624">
        <f>TEXT(A624,"mmm")</f>
        <v/>
      </c>
    </row>
    <row r="625">
      <c r="A625" s="13" t="n">
        <v>45047</v>
      </c>
      <c r="B625" t="inlineStr">
        <is>
          <t>Central</t>
        </is>
      </c>
      <c r="C625" t="inlineStr">
        <is>
          <t>Marketplace</t>
        </is>
      </c>
      <c r="D625" t="inlineStr">
        <is>
          <t>Sports</t>
        </is>
      </c>
      <c r="E625" t="n">
        <v>2276.1</v>
      </c>
      <c r="F625" t="n">
        <v>1464.24</v>
      </c>
      <c r="G625" t="n">
        <v>2529</v>
      </c>
      <c r="H625" t="n">
        <v>1</v>
      </c>
      <c r="I625" t="n">
        <v>1</v>
      </c>
      <c r="J625" t="n">
        <v>1</v>
      </c>
      <c r="K625">
        <f>E625-F625</f>
        <v/>
      </c>
      <c r="L625" s="10">
        <f>IFERROR(K625/E625,0)</f>
        <v/>
      </c>
      <c r="M625">
        <f>YEAR(A625)</f>
        <v/>
      </c>
      <c r="N625">
        <f>"Q"&amp;ROUNDUP(MONTH(A625)/3,0)</f>
        <v/>
      </c>
      <c r="O625">
        <f>TEXT(A625,"mmm")</f>
        <v/>
      </c>
    </row>
    <row r="626">
      <c r="A626" s="13" t="n">
        <v>45047</v>
      </c>
      <c r="B626" t="inlineStr">
        <is>
          <t>Central</t>
        </is>
      </c>
      <c r="C626" t="inlineStr">
        <is>
          <t>Mobile App</t>
        </is>
      </c>
      <c r="D626" t="inlineStr">
        <is>
          <t>Books</t>
        </is>
      </c>
      <c r="E626" t="n">
        <v>1561.45</v>
      </c>
      <c r="F626" t="n">
        <v>1207.82</v>
      </c>
      <c r="G626" t="n">
        <v>1746</v>
      </c>
      <c r="H626" t="n">
        <v>4</v>
      </c>
      <c r="I626" t="n">
        <v>3</v>
      </c>
      <c r="J626" t="n">
        <v>0</v>
      </c>
      <c r="K626">
        <f>E626-F626</f>
        <v/>
      </c>
      <c r="L626" s="10">
        <f>IFERROR(K626/E626,0)</f>
        <v/>
      </c>
      <c r="M626">
        <f>YEAR(A626)</f>
        <v/>
      </c>
      <c r="N626">
        <f>"Q"&amp;ROUNDUP(MONTH(A626)/3,0)</f>
        <v/>
      </c>
      <c r="O626">
        <f>TEXT(A626,"mmm")</f>
        <v/>
      </c>
    </row>
    <row r="627">
      <c r="A627" s="13" t="n">
        <v>45047</v>
      </c>
      <c r="B627" t="inlineStr">
        <is>
          <t>Central</t>
        </is>
      </c>
      <c r="C627" t="inlineStr">
        <is>
          <t>Mobile App</t>
        </is>
      </c>
      <c r="D627" t="inlineStr">
        <is>
          <t>Electronics</t>
        </is>
      </c>
      <c r="E627" t="n">
        <v>89939.7</v>
      </c>
      <c r="F627" t="n">
        <v>83243.91</v>
      </c>
      <c r="G627" t="n">
        <v>99702</v>
      </c>
      <c r="H627" t="n">
        <v>8</v>
      </c>
      <c r="I627" t="n">
        <v>6</v>
      </c>
      <c r="J627" t="n">
        <v>0</v>
      </c>
      <c r="K627">
        <f>E627-F627</f>
        <v/>
      </c>
      <c r="L627" s="10">
        <f>IFERROR(K627/E627,0)</f>
        <v/>
      </c>
      <c r="M627">
        <f>YEAR(A627)</f>
        <v/>
      </c>
      <c r="N627">
        <f>"Q"&amp;ROUNDUP(MONTH(A627)/3,0)</f>
        <v/>
      </c>
      <c r="O627">
        <f>TEXT(A627,"mmm")</f>
        <v/>
      </c>
    </row>
    <row r="628">
      <c r="A628" s="13" t="n">
        <v>45047</v>
      </c>
      <c r="B628" t="inlineStr">
        <is>
          <t>Central</t>
        </is>
      </c>
      <c r="C628" t="inlineStr">
        <is>
          <t>Mobile App</t>
        </is>
      </c>
      <c r="D628" t="inlineStr">
        <is>
          <t>Fashion</t>
        </is>
      </c>
      <c r="E628" t="n">
        <v>17405.6</v>
      </c>
      <c r="F628" t="n">
        <v>9079.67</v>
      </c>
      <c r="G628" t="n">
        <v>19294</v>
      </c>
      <c r="H628" t="n">
        <v>6</v>
      </c>
      <c r="I628" t="n">
        <v>5</v>
      </c>
      <c r="J628" t="n">
        <v>0</v>
      </c>
      <c r="K628">
        <f>E628-F628</f>
        <v/>
      </c>
      <c r="L628" s="10">
        <f>IFERROR(K628/E628,0)</f>
        <v/>
      </c>
      <c r="M628">
        <f>YEAR(A628)</f>
        <v/>
      </c>
      <c r="N628">
        <f>"Q"&amp;ROUNDUP(MONTH(A628)/3,0)</f>
        <v/>
      </c>
      <c r="O628">
        <f>TEXT(A628,"mmm")</f>
        <v/>
      </c>
    </row>
    <row r="629">
      <c r="A629" s="13" t="n">
        <v>45047</v>
      </c>
      <c r="B629" t="inlineStr">
        <is>
          <t>Central</t>
        </is>
      </c>
      <c r="C629" t="inlineStr">
        <is>
          <t>Mobile App</t>
        </is>
      </c>
      <c r="D629" t="inlineStr">
        <is>
          <t>Grocery</t>
        </is>
      </c>
      <c r="E629" t="n">
        <v>1478.2</v>
      </c>
      <c r="F629" t="n">
        <v>1206.48</v>
      </c>
      <c r="G629" t="n">
        <v>1556</v>
      </c>
      <c r="H629" t="n">
        <v>4</v>
      </c>
      <c r="I629" t="n">
        <v>2</v>
      </c>
      <c r="J629" t="n">
        <v>0</v>
      </c>
      <c r="K629">
        <f>E629-F629</f>
        <v/>
      </c>
      <c r="L629" s="10">
        <f>IFERROR(K629/E629,0)</f>
        <v/>
      </c>
      <c r="M629">
        <f>YEAR(A629)</f>
        <v/>
      </c>
      <c r="N629">
        <f>"Q"&amp;ROUNDUP(MONTH(A629)/3,0)</f>
        <v/>
      </c>
      <c r="O629">
        <f>TEXT(A629,"mmm")</f>
        <v/>
      </c>
    </row>
    <row r="630">
      <c r="A630" s="13" t="n">
        <v>45047</v>
      </c>
      <c r="B630" t="inlineStr">
        <is>
          <t>Central</t>
        </is>
      </c>
      <c r="C630" t="inlineStr">
        <is>
          <t>Mobile App</t>
        </is>
      </c>
      <c r="D630" t="inlineStr">
        <is>
          <t>Home &amp; Kitchen</t>
        </is>
      </c>
      <c r="E630" t="n">
        <v>18615.65</v>
      </c>
      <c r="F630" t="n">
        <v>13136.65</v>
      </c>
      <c r="G630" t="n">
        <v>20533</v>
      </c>
      <c r="H630" t="n">
        <v>7</v>
      </c>
      <c r="I630" t="n">
        <v>5</v>
      </c>
      <c r="J630" t="n">
        <v>0</v>
      </c>
      <c r="K630">
        <f>E630-F630</f>
        <v/>
      </c>
      <c r="L630" s="10">
        <f>IFERROR(K630/E630,0)</f>
        <v/>
      </c>
      <c r="M630">
        <f>YEAR(A630)</f>
        <v/>
      </c>
      <c r="N630">
        <f>"Q"&amp;ROUNDUP(MONTH(A630)/3,0)</f>
        <v/>
      </c>
      <c r="O630">
        <f>TEXT(A630,"mmm")</f>
        <v/>
      </c>
    </row>
    <row r="631">
      <c r="A631" s="13" t="n">
        <v>45047</v>
      </c>
      <c r="B631" t="inlineStr">
        <is>
          <t>Central</t>
        </is>
      </c>
      <c r="C631" t="inlineStr">
        <is>
          <t>Mobile App</t>
        </is>
      </c>
      <c r="D631" t="inlineStr">
        <is>
          <t>Sports</t>
        </is>
      </c>
      <c r="E631" t="n">
        <v>7043.1</v>
      </c>
      <c r="F631" t="n">
        <v>4848.21</v>
      </c>
      <c r="G631" t="n">
        <v>7157</v>
      </c>
      <c r="H631" t="n">
        <v>3</v>
      </c>
      <c r="I631" t="n">
        <v>2</v>
      </c>
      <c r="J631" t="n">
        <v>0</v>
      </c>
      <c r="K631">
        <f>E631-F631</f>
        <v/>
      </c>
      <c r="L631" s="10">
        <f>IFERROR(K631/E631,0)</f>
        <v/>
      </c>
      <c r="M631">
        <f>YEAR(A631)</f>
        <v/>
      </c>
      <c r="N631">
        <f>"Q"&amp;ROUNDUP(MONTH(A631)/3,0)</f>
        <v/>
      </c>
      <c r="O631">
        <f>TEXT(A631,"mmm")</f>
        <v/>
      </c>
    </row>
    <row r="632">
      <c r="A632" s="13" t="n">
        <v>45047</v>
      </c>
      <c r="B632" t="inlineStr">
        <is>
          <t>Central</t>
        </is>
      </c>
      <c r="C632" t="inlineStr">
        <is>
          <t>Retail Store</t>
        </is>
      </c>
      <c r="D632" t="inlineStr">
        <is>
          <t>Beauty</t>
        </is>
      </c>
      <c r="E632" t="n">
        <v>188.1</v>
      </c>
      <c r="F632" t="n">
        <v>98.16</v>
      </c>
      <c r="G632" t="n">
        <v>209</v>
      </c>
      <c r="H632" t="n">
        <v>1</v>
      </c>
      <c r="I632" t="n">
        <v>1</v>
      </c>
      <c r="J632" t="n">
        <v>0</v>
      </c>
      <c r="K632">
        <f>E632-F632</f>
        <v/>
      </c>
      <c r="L632" s="10">
        <f>IFERROR(K632/E632,0)</f>
        <v/>
      </c>
      <c r="M632">
        <f>YEAR(A632)</f>
        <v/>
      </c>
      <c r="N632">
        <f>"Q"&amp;ROUNDUP(MONTH(A632)/3,0)</f>
        <v/>
      </c>
      <c r="O632">
        <f>TEXT(A632,"mmm")</f>
        <v/>
      </c>
    </row>
    <row r="633">
      <c r="A633" s="13" t="n">
        <v>45047</v>
      </c>
      <c r="B633" t="inlineStr">
        <is>
          <t>Central</t>
        </is>
      </c>
      <c r="C633" t="inlineStr">
        <is>
          <t>Retail Store</t>
        </is>
      </c>
      <c r="D633" t="inlineStr">
        <is>
          <t>Books</t>
        </is>
      </c>
      <c r="E633" t="n">
        <v>274.55</v>
      </c>
      <c r="F633" t="n">
        <v>181.14</v>
      </c>
      <c r="G633" t="n">
        <v>289</v>
      </c>
      <c r="H633" t="n">
        <v>1</v>
      </c>
      <c r="I633" t="n">
        <v>1</v>
      </c>
      <c r="J633" t="n">
        <v>0</v>
      </c>
      <c r="K633">
        <f>E633-F633</f>
        <v/>
      </c>
      <c r="L633" s="10">
        <f>IFERROR(K633/E633,0)</f>
        <v/>
      </c>
      <c r="M633">
        <f>YEAR(A633)</f>
        <v/>
      </c>
      <c r="N633">
        <f>"Q"&amp;ROUNDUP(MONTH(A633)/3,0)</f>
        <v/>
      </c>
      <c r="O633">
        <f>TEXT(A633,"mmm")</f>
        <v/>
      </c>
    </row>
    <row r="634">
      <c r="A634" s="13" t="n">
        <v>45047</v>
      </c>
      <c r="B634" t="inlineStr">
        <is>
          <t>Central</t>
        </is>
      </c>
      <c r="C634" t="inlineStr">
        <is>
          <t>Retail Store</t>
        </is>
      </c>
      <c r="D634" t="inlineStr">
        <is>
          <t>Electronics</t>
        </is>
      </c>
      <c r="E634" t="n">
        <v>90840.10000000001</v>
      </c>
      <c r="F634" t="n">
        <v>77023.84</v>
      </c>
      <c r="G634" t="n">
        <v>92805</v>
      </c>
      <c r="H634" t="n">
        <v>5</v>
      </c>
      <c r="I634" t="n">
        <v>4</v>
      </c>
      <c r="J634" t="n">
        <v>1</v>
      </c>
      <c r="K634">
        <f>E634-F634</f>
        <v/>
      </c>
      <c r="L634" s="10">
        <f>IFERROR(K634/E634,0)</f>
        <v/>
      </c>
      <c r="M634">
        <f>YEAR(A634)</f>
        <v/>
      </c>
      <c r="N634">
        <f>"Q"&amp;ROUNDUP(MONTH(A634)/3,0)</f>
        <v/>
      </c>
      <c r="O634">
        <f>TEXT(A634,"mmm")</f>
        <v/>
      </c>
    </row>
    <row r="635">
      <c r="A635" s="13" t="n">
        <v>45047</v>
      </c>
      <c r="B635" t="inlineStr">
        <is>
          <t>Central</t>
        </is>
      </c>
      <c r="C635" t="inlineStr">
        <is>
          <t>Retail Store</t>
        </is>
      </c>
      <c r="D635" t="inlineStr">
        <is>
          <t>Fashion</t>
        </is>
      </c>
      <c r="E635" t="n">
        <v>5907.2</v>
      </c>
      <c r="F635" t="n">
        <v>3169.79</v>
      </c>
      <c r="G635" t="n">
        <v>6022</v>
      </c>
      <c r="H635" t="n">
        <v>8</v>
      </c>
      <c r="I635" t="n">
        <v>7</v>
      </c>
      <c r="J635" t="n">
        <v>0</v>
      </c>
      <c r="K635">
        <f>E635-F635</f>
        <v/>
      </c>
      <c r="L635" s="10">
        <f>IFERROR(K635/E635,0)</f>
        <v/>
      </c>
      <c r="M635">
        <f>YEAR(A635)</f>
        <v/>
      </c>
      <c r="N635">
        <f>"Q"&amp;ROUNDUP(MONTH(A635)/3,0)</f>
        <v/>
      </c>
      <c r="O635">
        <f>TEXT(A635,"mmm")</f>
        <v/>
      </c>
    </row>
    <row r="636">
      <c r="A636" s="13" t="n">
        <v>45047</v>
      </c>
      <c r="B636" t="inlineStr">
        <is>
          <t>Central</t>
        </is>
      </c>
      <c r="C636" t="inlineStr">
        <is>
          <t>Retail Store</t>
        </is>
      </c>
      <c r="D636" t="inlineStr">
        <is>
          <t>Home &amp; Kitchen</t>
        </is>
      </c>
      <c r="E636" t="n">
        <v>1119.1</v>
      </c>
      <c r="F636" t="n">
        <v>720.28</v>
      </c>
      <c r="G636" t="n">
        <v>1178</v>
      </c>
      <c r="H636" t="n">
        <v>2</v>
      </c>
      <c r="I636" t="n">
        <v>2</v>
      </c>
      <c r="J636" t="n">
        <v>0</v>
      </c>
      <c r="K636">
        <f>E636-F636</f>
        <v/>
      </c>
      <c r="L636" s="10">
        <f>IFERROR(K636/E636,0)</f>
        <v/>
      </c>
      <c r="M636">
        <f>YEAR(A636)</f>
        <v/>
      </c>
      <c r="N636">
        <f>"Q"&amp;ROUNDUP(MONTH(A636)/3,0)</f>
        <v/>
      </c>
      <c r="O636">
        <f>TEXT(A636,"mmm")</f>
        <v/>
      </c>
    </row>
    <row r="637">
      <c r="A637" s="13" t="n">
        <v>45047</v>
      </c>
      <c r="B637" t="inlineStr">
        <is>
          <t>Central</t>
        </is>
      </c>
      <c r="C637" t="inlineStr">
        <is>
          <t>Website</t>
        </is>
      </c>
      <c r="D637" t="inlineStr">
        <is>
          <t>Beauty</t>
        </is>
      </c>
      <c r="E637" t="n">
        <v>585.1</v>
      </c>
      <c r="F637" t="n">
        <v>303.32</v>
      </c>
      <c r="G637" t="n">
        <v>618</v>
      </c>
      <c r="H637" t="n">
        <v>2</v>
      </c>
      <c r="I637" t="n">
        <v>2</v>
      </c>
      <c r="J637" t="n">
        <v>0</v>
      </c>
      <c r="K637">
        <f>E637-F637</f>
        <v/>
      </c>
      <c r="L637" s="10">
        <f>IFERROR(K637/E637,0)</f>
        <v/>
      </c>
      <c r="M637">
        <f>YEAR(A637)</f>
        <v/>
      </c>
      <c r="N637">
        <f>"Q"&amp;ROUNDUP(MONTH(A637)/3,0)</f>
        <v/>
      </c>
      <c r="O637">
        <f>TEXT(A637,"mmm")</f>
        <v/>
      </c>
    </row>
    <row r="638">
      <c r="A638" s="13" t="n">
        <v>45047</v>
      </c>
      <c r="B638" t="inlineStr">
        <is>
          <t>Central</t>
        </is>
      </c>
      <c r="C638" t="inlineStr">
        <is>
          <t>Website</t>
        </is>
      </c>
      <c r="D638" t="inlineStr">
        <is>
          <t>Electronics</t>
        </is>
      </c>
      <c r="E638" t="n">
        <v>39544.7</v>
      </c>
      <c r="F638" t="n">
        <v>34609.81</v>
      </c>
      <c r="G638" t="n">
        <v>41606</v>
      </c>
      <c r="H638" t="n">
        <v>4</v>
      </c>
      <c r="I638" t="n">
        <v>4</v>
      </c>
      <c r="J638" t="n">
        <v>0</v>
      </c>
      <c r="K638">
        <f>E638-F638</f>
        <v/>
      </c>
      <c r="L638" s="10">
        <f>IFERROR(K638/E638,0)</f>
        <v/>
      </c>
      <c r="M638">
        <f>YEAR(A638)</f>
        <v/>
      </c>
      <c r="N638">
        <f>"Q"&amp;ROUNDUP(MONTH(A638)/3,0)</f>
        <v/>
      </c>
      <c r="O638">
        <f>TEXT(A638,"mmm")</f>
        <v/>
      </c>
    </row>
    <row r="639">
      <c r="A639" s="13" t="n">
        <v>45047</v>
      </c>
      <c r="B639" t="inlineStr">
        <is>
          <t>Central</t>
        </is>
      </c>
      <c r="C639" t="inlineStr">
        <is>
          <t>Website</t>
        </is>
      </c>
      <c r="D639" t="inlineStr">
        <is>
          <t>Fashion</t>
        </is>
      </c>
      <c r="E639" t="n">
        <v>12536.25</v>
      </c>
      <c r="F639" t="n">
        <v>7291.24</v>
      </c>
      <c r="G639" t="n">
        <v>13369</v>
      </c>
      <c r="H639" t="n">
        <v>11</v>
      </c>
      <c r="I639" t="n">
        <v>9</v>
      </c>
      <c r="J639" t="n">
        <v>3</v>
      </c>
      <c r="K639">
        <f>E639-F639</f>
        <v/>
      </c>
      <c r="L639" s="10">
        <f>IFERROR(K639/E639,0)</f>
        <v/>
      </c>
      <c r="M639">
        <f>YEAR(A639)</f>
        <v/>
      </c>
      <c r="N639">
        <f>"Q"&amp;ROUNDUP(MONTH(A639)/3,0)</f>
        <v/>
      </c>
      <c r="O639">
        <f>TEXT(A639,"mmm")</f>
        <v/>
      </c>
    </row>
    <row r="640">
      <c r="A640" s="13" t="n">
        <v>45047</v>
      </c>
      <c r="B640" t="inlineStr">
        <is>
          <t>Central</t>
        </is>
      </c>
      <c r="C640" t="inlineStr">
        <is>
          <t>Website</t>
        </is>
      </c>
      <c r="D640" t="inlineStr">
        <is>
          <t>Grocery</t>
        </is>
      </c>
      <c r="E640" t="n">
        <v>1941.65</v>
      </c>
      <c r="F640" t="n">
        <v>1588.92</v>
      </c>
      <c r="G640" t="n">
        <v>2005</v>
      </c>
      <c r="H640" t="n">
        <v>5</v>
      </c>
      <c r="I640" t="n">
        <v>3</v>
      </c>
      <c r="J640" t="n">
        <v>0</v>
      </c>
      <c r="K640">
        <f>E640-F640</f>
        <v/>
      </c>
      <c r="L640" s="10">
        <f>IFERROR(K640/E640,0)</f>
        <v/>
      </c>
      <c r="M640">
        <f>YEAR(A640)</f>
        <v/>
      </c>
      <c r="N640">
        <f>"Q"&amp;ROUNDUP(MONTH(A640)/3,0)</f>
        <v/>
      </c>
      <c r="O640">
        <f>TEXT(A640,"mmm")</f>
        <v/>
      </c>
    </row>
    <row r="641">
      <c r="A641" s="13" t="n">
        <v>45047</v>
      </c>
      <c r="B641" t="inlineStr">
        <is>
          <t>Central</t>
        </is>
      </c>
      <c r="C641" t="inlineStr">
        <is>
          <t>Website</t>
        </is>
      </c>
      <c r="D641" t="inlineStr">
        <is>
          <t>Home &amp; Kitchen</t>
        </is>
      </c>
      <c r="E641" t="n">
        <v>16101.2</v>
      </c>
      <c r="F641" t="n">
        <v>10621.72</v>
      </c>
      <c r="G641" t="n">
        <v>16483</v>
      </c>
      <c r="H641" t="n">
        <v>7</v>
      </c>
      <c r="I641" t="n">
        <v>7</v>
      </c>
      <c r="J641" t="n">
        <v>1</v>
      </c>
      <c r="K641">
        <f>E641-F641</f>
        <v/>
      </c>
      <c r="L641" s="10">
        <f>IFERROR(K641/E641,0)</f>
        <v/>
      </c>
      <c r="M641">
        <f>YEAR(A641)</f>
        <v/>
      </c>
      <c r="N641">
        <f>"Q"&amp;ROUNDUP(MONTH(A641)/3,0)</f>
        <v/>
      </c>
      <c r="O641">
        <f>TEXT(A641,"mmm")</f>
        <v/>
      </c>
    </row>
    <row r="642">
      <c r="A642" s="13" t="n">
        <v>45047</v>
      </c>
      <c r="B642" t="inlineStr">
        <is>
          <t>Central</t>
        </is>
      </c>
      <c r="C642" t="inlineStr">
        <is>
          <t>Website</t>
        </is>
      </c>
      <c r="D642" t="inlineStr">
        <is>
          <t>Sports</t>
        </is>
      </c>
      <c r="E642" t="n">
        <v>1765.1</v>
      </c>
      <c r="F642" t="n">
        <v>1148.7</v>
      </c>
      <c r="G642" t="n">
        <v>1838</v>
      </c>
      <c r="H642" t="n">
        <v>2</v>
      </c>
      <c r="I642" t="n">
        <v>2</v>
      </c>
      <c r="J642" t="n">
        <v>1</v>
      </c>
      <c r="K642">
        <f>E642-F642</f>
        <v/>
      </c>
      <c r="L642" s="10">
        <f>IFERROR(K642/E642,0)</f>
        <v/>
      </c>
      <c r="M642">
        <f>YEAR(A642)</f>
        <v/>
      </c>
      <c r="N642">
        <f>"Q"&amp;ROUNDUP(MONTH(A642)/3,0)</f>
        <v/>
      </c>
      <c r="O642">
        <f>TEXT(A642,"mmm")</f>
        <v/>
      </c>
    </row>
    <row r="643">
      <c r="A643" s="13" t="n">
        <v>45047</v>
      </c>
      <c r="B643" t="inlineStr">
        <is>
          <t>East</t>
        </is>
      </c>
      <c r="C643" t="inlineStr">
        <is>
          <t>Marketplace</t>
        </is>
      </c>
      <c r="D643" t="inlineStr">
        <is>
          <t>Beauty</t>
        </is>
      </c>
      <c r="E643" t="n">
        <v>6301.15</v>
      </c>
      <c r="F643" t="n">
        <v>3704.13</v>
      </c>
      <c r="G643" t="n">
        <v>7166</v>
      </c>
      <c r="H643" t="n">
        <v>14</v>
      </c>
      <c r="I643" t="n">
        <v>11</v>
      </c>
      <c r="J643" t="n">
        <v>0</v>
      </c>
      <c r="K643">
        <f>E643-F643</f>
        <v/>
      </c>
      <c r="L643" s="10">
        <f>IFERROR(K643/E643,0)</f>
        <v/>
      </c>
      <c r="M643">
        <f>YEAR(A643)</f>
        <v/>
      </c>
      <c r="N643">
        <f>"Q"&amp;ROUNDUP(MONTH(A643)/3,0)</f>
        <v/>
      </c>
      <c r="O643">
        <f>TEXT(A643,"mmm")</f>
        <v/>
      </c>
    </row>
    <row r="644">
      <c r="A644" s="13" t="n">
        <v>45047</v>
      </c>
      <c r="B644" t="inlineStr">
        <is>
          <t>East</t>
        </is>
      </c>
      <c r="C644" t="inlineStr">
        <is>
          <t>Marketplace</t>
        </is>
      </c>
      <c r="D644" t="inlineStr">
        <is>
          <t>Books</t>
        </is>
      </c>
      <c r="E644" t="n">
        <v>4505.7</v>
      </c>
      <c r="F644" t="n">
        <v>3480.98</v>
      </c>
      <c r="G644" t="n">
        <v>5008</v>
      </c>
      <c r="H644" t="n">
        <v>12</v>
      </c>
      <c r="I644" t="n">
        <v>12</v>
      </c>
      <c r="J644" t="n">
        <v>0</v>
      </c>
      <c r="K644">
        <f>E644-F644</f>
        <v/>
      </c>
      <c r="L644" s="10">
        <f>IFERROR(K644/E644,0)</f>
        <v/>
      </c>
      <c r="M644">
        <f>YEAR(A644)</f>
        <v/>
      </c>
      <c r="N644">
        <f>"Q"&amp;ROUNDUP(MONTH(A644)/3,0)</f>
        <v/>
      </c>
      <c r="O644">
        <f>TEXT(A644,"mmm")</f>
        <v/>
      </c>
    </row>
    <row r="645">
      <c r="A645" s="13" t="n">
        <v>45047</v>
      </c>
      <c r="B645" t="inlineStr">
        <is>
          <t>East</t>
        </is>
      </c>
      <c r="C645" t="inlineStr">
        <is>
          <t>Marketplace</t>
        </is>
      </c>
      <c r="D645" t="inlineStr">
        <is>
          <t>Electronics</t>
        </is>
      </c>
      <c r="E645" t="n">
        <v>347685.5</v>
      </c>
      <c r="F645" t="n">
        <v>315295.49</v>
      </c>
      <c r="G645" t="n">
        <v>375784</v>
      </c>
      <c r="H645" t="n">
        <v>26</v>
      </c>
      <c r="I645" t="n">
        <v>18</v>
      </c>
      <c r="J645" t="n">
        <v>2</v>
      </c>
      <c r="K645">
        <f>E645-F645</f>
        <v/>
      </c>
      <c r="L645" s="10">
        <f>IFERROR(K645/E645,0)</f>
        <v/>
      </c>
      <c r="M645">
        <f>YEAR(A645)</f>
        <v/>
      </c>
      <c r="N645">
        <f>"Q"&amp;ROUNDUP(MONTH(A645)/3,0)</f>
        <v/>
      </c>
      <c r="O645">
        <f>TEXT(A645,"mmm")</f>
        <v/>
      </c>
    </row>
    <row r="646">
      <c r="A646" s="13" t="n">
        <v>45047</v>
      </c>
      <c r="B646" t="inlineStr">
        <is>
          <t>East</t>
        </is>
      </c>
      <c r="C646" t="inlineStr">
        <is>
          <t>Marketplace</t>
        </is>
      </c>
      <c r="D646" t="inlineStr">
        <is>
          <t>Fashion</t>
        </is>
      </c>
      <c r="E646" t="n">
        <v>59124.6</v>
      </c>
      <c r="F646" t="n">
        <v>33438</v>
      </c>
      <c r="G646" t="n">
        <v>66234</v>
      </c>
      <c r="H646" t="n">
        <v>46</v>
      </c>
      <c r="I646" t="n">
        <v>36</v>
      </c>
      <c r="J646" t="n">
        <v>9</v>
      </c>
      <c r="K646">
        <f>E646-F646</f>
        <v/>
      </c>
      <c r="L646" s="10">
        <f>IFERROR(K646/E646,0)</f>
        <v/>
      </c>
      <c r="M646">
        <f>YEAR(A646)</f>
        <v/>
      </c>
      <c r="N646">
        <f>"Q"&amp;ROUNDUP(MONTH(A646)/3,0)</f>
        <v/>
      </c>
      <c r="O646">
        <f>TEXT(A646,"mmm")</f>
        <v/>
      </c>
    </row>
    <row r="647">
      <c r="A647" s="13" t="n">
        <v>45047</v>
      </c>
      <c r="B647" t="inlineStr">
        <is>
          <t>East</t>
        </is>
      </c>
      <c r="C647" t="inlineStr">
        <is>
          <t>Marketplace</t>
        </is>
      </c>
      <c r="D647" t="inlineStr">
        <is>
          <t>Grocery</t>
        </is>
      </c>
      <c r="E647" t="n">
        <v>17673.75</v>
      </c>
      <c r="F647" t="n">
        <v>15128.79</v>
      </c>
      <c r="G647" t="n">
        <v>19591</v>
      </c>
      <c r="H647" t="n">
        <v>49</v>
      </c>
      <c r="I647" t="n">
        <v>17</v>
      </c>
      <c r="J647" t="n">
        <v>0</v>
      </c>
      <c r="K647">
        <f>E647-F647</f>
        <v/>
      </c>
      <c r="L647" s="10">
        <f>IFERROR(K647/E647,0)</f>
        <v/>
      </c>
      <c r="M647">
        <f>YEAR(A647)</f>
        <v/>
      </c>
      <c r="N647">
        <f>"Q"&amp;ROUNDUP(MONTH(A647)/3,0)</f>
        <v/>
      </c>
      <c r="O647">
        <f>TEXT(A647,"mmm")</f>
        <v/>
      </c>
    </row>
    <row r="648">
      <c r="A648" s="13" t="n">
        <v>45047</v>
      </c>
      <c r="B648" t="inlineStr">
        <is>
          <t>East</t>
        </is>
      </c>
      <c r="C648" t="inlineStr">
        <is>
          <t>Marketplace</t>
        </is>
      </c>
      <c r="D648" t="inlineStr">
        <is>
          <t>Home &amp; Kitchen</t>
        </is>
      </c>
      <c r="E648" t="n">
        <v>56125.15</v>
      </c>
      <c r="F648" t="n">
        <v>39970.4</v>
      </c>
      <c r="G648" t="n">
        <v>62754</v>
      </c>
      <c r="H648" t="n">
        <v>26</v>
      </c>
      <c r="I648" t="n">
        <v>23</v>
      </c>
      <c r="J648" t="n">
        <v>0</v>
      </c>
      <c r="K648">
        <f>E648-F648</f>
        <v/>
      </c>
      <c r="L648" s="10">
        <f>IFERROR(K648/E648,0)</f>
        <v/>
      </c>
      <c r="M648">
        <f>YEAR(A648)</f>
        <v/>
      </c>
      <c r="N648">
        <f>"Q"&amp;ROUNDUP(MONTH(A648)/3,0)</f>
        <v/>
      </c>
      <c r="O648">
        <f>TEXT(A648,"mmm")</f>
        <v/>
      </c>
    </row>
    <row r="649">
      <c r="A649" s="13" t="n">
        <v>45047</v>
      </c>
      <c r="B649" t="inlineStr">
        <is>
          <t>East</t>
        </is>
      </c>
      <c r="C649" t="inlineStr">
        <is>
          <t>Marketplace</t>
        </is>
      </c>
      <c r="D649" t="inlineStr">
        <is>
          <t>Sports</t>
        </is>
      </c>
      <c r="E649" t="n">
        <v>36173.2</v>
      </c>
      <c r="F649" t="n">
        <v>24001.06</v>
      </c>
      <c r="G649" t="n">
        <v>40291</v>
      </c>
      <c r="H649" t="n">
        <v>19</v>
      </c>
      <c r="I649" t="n">
        <v>15</v>
      </c>
      <c r="J649" t="n">
        <v>0</v>
      </c>
      <c r="K649">
        <f>E649-F649</f>
        <v/>
      </c>
      <c r="L649" s="10">
        <f>IFERROR(K649/E649,0)</f>
        <v/>
      </c>
      <c r="M649">
        <f>YEAR(A649)</f>
        <v/>
      </c>
      <c r="N649">
        <f>"Q"&amp;ROUNDUP(MONTH(A649)/3,0)</f>
        <v/>
      </c>
      <c r="O649">
        <f>TEXT(A649,"mmm")</f>
        <v/>
      </c>
    </row>
    <row r="650">
      <c r="A650" s="13" t="n">
        <v>45047</v>
      </c>
      <c r="B650" t="inlineStr">
        <is>
          <t>East</t>
        </is>
      </c>
      <c r="C650" t="inlineStr">
        <is>
          <t>Mobile App</t>
        </is>
      </c>
      <c r="D650" t="inlineStr">
        <is>
          <t>Beauty</t>
        </is>
      </c>
      <c r="E650" t="n">
        <v>14915.5</v>
      </c>
      <c r="F650" t="n">
        <v>7987.59</v>
      </c>
      <c r="G650" t="n">
        <v>15608</v>
      </c>
      <c r="H650" t="n">
        <v>22</v>
      </c>
      <c r="I650" t="n">
        <v>17</v>
      </c>
      <c r="J650" t="n">
        <v>0</v>
      </c>
      <c r="K650">
        <f>E650-F650</f>
        <v/>
      </c>
      <c r="L650" s="10">
        <f>IFERROR(K650/E650,0)</f>
        <v/>
      </c>
      <c r="M650">
        <f>YEAR(A650)</f>
        <v/>
      </c>
      <c r="N650">
        <f>"Q"&amp;ROUNDUP(MONTH(A650)/3,0)</f>
        <v/>
      </c>
      <c r="O650">
        <f>TEXT(A650,"mmm")</f>
        <v/>
      </c>
    </row>
    <row r="651">
      <c r="A651" s="13" t="n">
        <v>45047</v>
      </c>
      <c r="B651" t="inlineStr">
        <is>
          <t>East</t>
        </is>
      </c>
      <c r="C651" t="inlineStr">
        <is>
          <t>Mobile App</t>
        </is>
      </c>
      <c r="D651" t="inlineStr">
        <is>
          <t>Books</t>
        </is>
      </c>
      <c r="E651" t="n">
        <v>5643.55</v>
      </c>
      <c r="F651" t="n">
        <v>4171.45</v>
      </c>
      <c r="G651" t="n">
        <v>6096</v>
      </c>
      <c r="H651" t="n">
        <v>14</v>
      </c>
      <c r="I651" t="n">
        <v>13</v>
      </c>
      <c r="J651" t="n">
        <v>0</v>
      </c>
      <c r="K651">
        <f>E651-F651</f>
        <v/>
      </c>
      <c r="L651" s="10">
        <f>IFERROR(K651/E651,0)</f>
        <v/>
      </c>
      <c r="M651">
        <f>YEAR(A651)</f>
        <v/>
      </c>
      <c r="N651">
        <f>"Q"&amp;ROUNDUP(MONTH(A651)/3,0)</f>
        <v/>
      </c>
      <c r="O651">
        <f>TEXT(A651,"mmm")</f>
        <v/>
      </c>
    </row>
    <row r="652">
      <c r="A652" s="13" t="n">
        <v>45047</v>
      </c>
      <c r="B652" t="inlineStr">
        <is>
          <t>East</t>
        </is>
      </c>
      <c r="C652" t="inlineStr">
        <is>
          <t>Mobile App</t>
        </is>
      </c>
      <c r="D652" t="inlineStr">
        <is>
          <t>Electronics</t>
        </is>
      </c>
      <c r="E652" t="n">
        <v>228726.9</v>
      </c>
      <c r="F652" t="n">
        <v>208565.16</v>
      </c>
      <c r="G652" t="n">
        <v>248432</v>
      </c>
      <c r="H652" t="n">
        <v>18</v>
      </c>
      <c r="I652" t="n">
        <v>13</v>
      </c>
      <c r="J652" t="n">
        <v>0</v>
      </c>
      <c r="K652">
        <f>E652-F652</f>
        <v/>
      </c>
      <c r="L652" s="10">
        <f>IFERROR(K652/E652,0)</f>
        <v/>
      </c>
      <c r="M652">
        <f>YEAR(A652)</f>
        <v/>
      </c>
      <c r="N652">
        <f>"Q"&amp;ROUNDUP(MONTH(A652)/3,0)</f>
        <v/>
      </c>
      <c r="O652">
        <f>TEXT(A652,"mmm")</f>
        <v/>
      </c>
    </row>
    <row r="653">
      <c r="A653" s="13" t="n">
        <v>45047</v>
      </c>
      <c r="B653" t="inlineStr">
        <is>
          <t>East</t>
        </is>
      </c>
      <c r="C653" t="inlineStr">
        <is>
          <t>Mobile App</t>
        </is>
      </c>
      <c r="D653" t="inlineStr">
        <is>
          <t>Fashion</t>
        </is>
      </c>
      <c r="E653" t="n">
        <v>57570.8</v>
      </c>
      <c r="F653" t="n">
        <v>31603.42</v>
      </c>
      <c r="G653" t="n">
        <v>62547</v>
      </c>
      <c r="H653" t="n">
        <v>43</v>
      </c>
      <c r="I653" t="n">
        <v>34</v>
      </c>
      <c r="J653" t="n">
        <v>5</v>
      </c>
      <c r="K653">
        <f>E653-F653</f>
        <v/>
      </c>
      <c r="L653" s="10">
        <f>IFERROR(K653/E653,0)</f>
        <v/>
      </c>
      <c r="M653">
        <f>YEAR(A653)</f>
        <v/>
      </c>
      <c r="N653">
        <f>"Q"&amp;ROUNDUP(MONTH(A653)/3,0)</f>
        <v/>
      </c>
      <c r="O653">
        <f>TEXT(A653,"mmm")</f>
        <v/>
      </c>
    </row>
    <row r="654">
      <c r="A654" s="13" t="n">
        <v>45047</v>
      </c>
      <c r="B654" t="inlineStr">
        <is>
          <t>East</t>
        </is>
      </c>
      <c r="C654" t="inlineStr">
        <is>
          <t>Mobile App</t>
        </is>
      </c>
      <c r="D654" t="inlineStr">
        <is>
          <t>Grocery</t>
        </is>
      </c>
      <c r="E654" t="n">
        <v>14078.05</v>
      </c>
      <c r="F654" t="n">
        <v>11146.78</v>
      </c>
      <c r="G654" t="n">
        <v>14796</v>
      </c>
      <c r="H654" t="n">
        <v>34</v>
      </c>
      <c r="I654" t="n">
        <v>13</v>
      </c>
      <c r="J654" t="n">
        <v>0</v>
      </c>
      <c r="K654">
        <f>E654-F654</f>
        <v/>
      </c>
      <c r="L654" s="10">
        <f>IFERROR(K654/E654,0)</f>
        <v/>
      </c>
      <c r="M654">
        <f>YEAR(A654)</f>
        <v/>
      </c>
      <c r="N654">
        <f>"Q"&amp;ROUNDUP(MONTH(A654)/3,0)</f>
        <v/>
      </c>
      <c r="O654">
        <f>TEXT(A654,"mmm")</f>
        <v/>
      </c>
    </row>
    <row r="655">
      <c r="A655" s="13" t="n">
        <v>45047</v>
      </c>
      <c r="B655" t="inlineStr">
        <is>
          <t>East</t>
        </is>
      </c>
      <c r="C655" t="inlineStr">
        <is>
          <t>Mobile App</t>
        </is>
      </c>
      <c r="D655" t="inlineStr">
        <is>
          <t>Home &amp; Kitchen</t>
        </is>
      </c>
      <c r="E655" t="n">
        <v>77230.85000000001</v>
      </c>
      <c r="F655" t="n">
        <v>55477.77</v>
      </c>
      <c r="G655" t="n">
        <v>84686</v>
      </c>
      <c r="H655" t="n">
        <v>34</v>
      </c>
      <c r="I655" t="n">
        <v>24</v>
      </c>
      <c r="J655" t="n">
        <v>1</v>
      </c>
      <c r="K655">
        <f>E655-F655</f>
        <v/>
      </c>
      <c r="L655" s="10">
        <f>IFERROR(K655/E655,0)</f>
        <v/>
      </c>
      <c r="M655">
        <f>YEAR(A655)</f>
        <v/>
      </c>
      <c r="N655">
        <f>"Q"&amp;ROUNDUP(MONTH(A655)/3,0)</f>
        <v/>
      </c>
      <c r="O655">
        <f>TEXT(A655,"mmm")</f>
        <v/>
      </c>
    </row>
    <row r="656">
      <c r="A656" s="13" t="n">
        <v>45047</v>
      </c>
      <c r="B656" t="inlineStr">
        <is>
          <t>East</t>
        </is>
      </c>
      <c r="C656" t="inlineStr">
        <is>
          <t>Mobile App</t>
        </is>
      </c>
      <c r="D656" t="inlineStr">
        <is>
          <t>Sports</t>
        </is>
      </c>
      <c r="E656" t="n">
        <v>37771.75</v>
      </c>
      <c r="F656" t="n">
        <v>24676.33</v>
      </c>
      <c r="G656" t="n">
        <v>40543</v>
      </c>
      <c r="H656" t="n">
        <v>27</v>
      </c>
      <c r="I656" t="n">
        <v>23</v>
      </c>
      <c r="J656" t="n">
        <v>3</v>
      </c>
      <c r="K656">
        <f>E656-F656</f>
        <v/>
      </c>
      <c r="L656" s="10">
        <f>IFERROR(K656/E656,0)</f>
        <v/>
      </c>
      <c r="M656">
        <f>YEAR(A656)</f>
        <v/>
      </c>
      <c r="N656">
        <f>"Q"&amp;ROUNDUP(MONTH(A656)/3,0)</f>
        <v/>
      </c>
      <c r="O656">
        <f>TEXT(A656,"mmm")</f>
        <v/>
      </c>
    </row>
    <row r="657">
      <c r="A657" s="13" t="n">
        <v>45047</v>
      </c>
      <c r="B657" t="inlineStr">
        <is>
          <t>East</t>
        </is>
      </c>
      <c r="C657" t="inlineStr">
        <is>
          <t>Retail Store</t>
        </is>
      </c>
      <c r="D657" t="inlineStr">
        <is>
          <t>Beauty</t>
        </is>
      </c>
      <c r="E657" t="n">
        <v>4895.8</v>
      </c>
      <c r="F657" t="n">
        <v>2763.66</v>
      </c>
      <c r="G657" t="n">
        <v>5060</v>
      </c>
      <c r="H657" t="n">
        <v>10</v>
      </c>
      <c r="I657" t="n">
        <v>8</v>
      </c>
      <c r="J657" t="n">
        <v>1</v>
      </c>
      <c r="K657">
        <f>E657-F657</f>
        <v/>
      </c>
      <c r="L657" s="10">
        <f>IFERROR(K657/E657,0)</f>
        <v/>
      </c>
      <c r="M657">
        <f>YEAR(A657)</f>
        <v/>
      </c>
      <c r="N657">
        <f>"Q"&amp;ROUNDUP(MONTH(A657)/3,0)</f>
        <v/>
      </c>
      <c r="O657">
        <f>TEXT(A657,"mmm")</f>
        <v/>
      </c>
    </row>
    <row r="658">
      <c r="A658" s="13" t="n">
        <v>45047</v>
      </c>
      <c r="B658" t="inlineStr">
        <is>
          <t>East</t>
        </is>
      </c>
      <c r="C658" t="inlineStr">
        <is>
          <t>Retail Store</t>
        </is>
      </c>
      <c r="D658" t="inlineStr">
        <is>
          <t>Books</t>
        </is>
      </c>
      <c r="E658" t="n">
        <v>1499.55</v>
      </c>
      <c r="F658" t="n">
        <v>994.45</v>
      </c>
      <c r="G658" t="n">
        <v>1516</v>
      </c>
      <c r="H658" t="n">
        <v>4</v>
      </c>
      <c r="I658" t="n">
        <v>4</v>
      </c>
      <c r="J658" t="n">
        <v>0</v>
      </c>
      <c r="K658">
        <f>E658-F658</f>
        <v/>
      </c>
      <c r="L658" s="10">
        <f>IFERROR(K658/E658,0)</f>
        <v/>
      </c>
      <c r="M658">
        <f>YEAR(A658)</f>
        <v/>
      </c>
      <c r="N658">
        <f>"Q"&amp;ROUNDUP(MONTH(A658)/3,0)</f>
        <v/>
      </c>
      <c r="O658">
        <f>TEXT(A658,"mmm")</f>
        <v/>
      </c>
    </row>
    <row r="659">
      <c r="A659" s="13" t="n">
        <v>45047</v>
      </c>
      <c r="B659" t="inlineStr">
        <is>
          <t>East</t>
        </is>
      </c>
      <c r="C659" t="inlineStr">
        <is>
          <t>Retail Store</t>
        </is>
      </c>
      <c r="D659" t="inlineStr">
        <is>
          <t>Electronics</t>
        </is>
      </c>
      <c r="E659" t="n">
        <v>163447.75</v>
      </c>
      <c r="F659" t="n">
        <v>137685.16</v>
      </c>
      <c r="G659" t="n">
        <v>167026</v>
      </c>
      <c r="H659" t="n">
        <v>14</v>
      </c>
      <c r="I659" t="n">
        <v>9</v>
      </c>
      <c r="J659" t="n">
        <v>0</v>
      </c>
      <c r="K659">
        <f>E659-F659</f>
        <v/>
      </c>
      <c r="L659" s="10">
        <f>IFERROR(K659/E659,0)</f>
        <v/>
      </c>
      <c r="M659">
        <f>YEAR(A659)</f>
        <v/>
      </c>
      <c r="N659">
        <f>"Q"&amp;ROUNDUP(MONTH(A659)/3,0)</f>
        <v/>
      </c>
      <c r="O659">
        <f>TEXT(A659,"mmm")</f>
        <v/>
      </c>
    </row>
    <row r="660">
      <c r="A660" s="13" t="n">
        <v>45047</v>
      </c>
      <c r="B660" t="inlineStr">
        <is>
          <t>East</t>
        </is>
      </c>
      <c r="C660" t="inlineStr">
        <is>
          <t>Retail Store</t>
        </is>
      </c>
      <c r="D660" t="inlineStr">
        <is>
          <t>Fashion</t>
        </is>
      </c>
      <c r="E660" t="n">
        <v>28276.1</v>
      </c>
      <c r="F660" t="n">
        <v>14805.29</v>
      </c>
      <c r="G660" t="n">
        <v>29320</v>
      </c>
      <c r="H660" t="n">
        <v>20</v>
      </c>
      <c r="I660" t="n">
        <v>16</v>
      </c>
      <c r="J660" t="n">
        <v>0</v>
      </c>
      <c r="K660">
        <f>E660-F660</f>
        <v/>
      </c>
      <c r="L660" s="10">
        <f>IFERROR(K660/E660,0)</f>
        <v/>
      </c>
      <c r="M660">
        <f>YEAR(A660)</f>
        <v/>
      </c>
      <c r="N660">
        <f>"Q"&amp;ROUNDUP(MONTH(A660)/3,0)</f>
        <v/>
      </c>
      <c r="O660">
        <f>TEXT(A660,"mmm")</f>
        <v/>
      </c>
    </row>
    <row r="661">
      <c r="A661" s="13" t="n">
        <v>45047</v>
      </c>
      <c r="B661" t="inlineStr">
        <is>
          <t>East</t>
        </is>
      </c>
      <c r="C661" t="inlineStr">
        <is>
          <t>Retail Store</t>
        </is>
      </c>
      <c r="D661" t="inlineStr">
        <is>
          <t>Grocery</t>
        </is>
      </c>
      <c r="E661" t="n">
        <v>10712.7</v>
      </c>
      <c r="F661" t="n">
        <v>8414.26</v>
      </c>
      <c r="G661" t="n">
        <v>11068</v>
      </c>
      <c r="H661" t="n">
        <v>22</v>
      </c>
      <c r="I661" t="n">
        <v>11</v>
      </c>
      <c r="J661" t="n">
        <v>0</v>
      </c>
      <c r="K661">
        <f>E661-F661</f>
        <v/>
      </c>
      <c r="L661" s="10">
        <f>IFERROR(K661/E661,0)</f>
        <v/>
      </c>
      <c r="M661">
        <f>YEAR(A661)</f>
        <v/>
      </c>
      <c r="N661">
        <f>"Q"&amp;ROUNDUP(MONTH(A661)/3,0)</f>
        <v/>
      </c>
      <c r="O661">
        <f>TEXT(A661,"mmm")</f>
        <v/>
      </c>
    </row>
    <row r="662">
      <c r="A662" s="13" t="n">
        <v>45047</v>
      </c>
      <c r="B662" t="inlineStr">
        <is>
          <t>East</t>
        </is>
      </c>
      <c r="C662" t="inlineStr">
        <is>
          <t>Retail Store</t>
        </is>
      </c>
      <c r="D662" t="inlineStr">
        <is>
          <t>Home &amp; Kitchen</t>
        </is>
      </c>
      <c r="E662" t="n">
        <v>18314.15</v>
      </c>
      <c r="F662" t="n">
        <v>11305.43</v>
      </c>
      <c r="G662" t="n">
        <v>18612</v>
      </c>
      <c r="H662" t="n">
        <v>8</v>
      </c>
      <c r="I662" t="n">
        <v>7</v>
      </c>
      <c r="J662" t="n">
        <v>0</v>
      </c>
      <c r="K662">
        <f>E662-F662</f>
        <v/>
      </c>
      <c r="L662" s="10">
        <f>IFERROR(K662/E662,0)</f>
        <v/>
      </c>
      <c r="M662">
        <f>YEAR(A662)</f>
        <v/>
      </c>
      <c r="N662">
        <f>"Q"&amp;ROUNDUP(MONTH(A662)/3,0)</f>
        <v/>
      </c>
      <c r="O662">
        <f>TEXT(A662,"mmm")</f>
        <v/>
      </c>
    </row>
    <row r="663">
      <c r="A663" s="13" t="n">
        <v>45047</v>
      </c>
      <c r="B663" t="inlineStr">
        <is>
          <t>East</t>
        </is>
      </c>
      <c r="C663" t="inlineStr">
        <is>
          <t>Retail Store</t>
        </is>
      </c>
      <c r="D663" t="inlineStr">
        <is>
          <t>Sports</t>
        </is>
      </c>
      <c r="E663" t="n">
        <v>25977.25</v>
      </c>
      <c r="F663" t="n">
        <v>16784.16</v>
      </c>
      <c r="G663" t="n">
        <v>26630</v>
      </c>
      <c r="H663" t="n">
        <v>10</v>
      </c>
      <c r="I663" t="n">
        <v>8</v>
      </c>
      <c r="J663" t="n">
        <v>0</v>
      </c>
      <c r="K663">
        <f>E663-F663</f>
        <v/>
      </c>
      <c r="L663" s="10">
        <f>IFERROR(K663/E663,0)</f>
        <v/>
      </c>
      <c r="M663">
        <f>YEAR(A663)</f>
        <v/>
      </c>
      <c r="N663">
        <f>"Q"&amp;ROUNDUP(MONTH(A663)/3,0)</f>
        <v/>
      </c>
      <c r="O663">
        <f>TEXT(A663,"mmm")</f>
        <v/>
      </c>
    </row>
    <row r="664">
      <c r="A664" s="13" t="n">
        <v>45047</v>
      </c>
      <c r="B664" t="inlineStr">
        <is>
          <t>East</t>
        </is>
      </c>
      <c r="C664" t="inlineStr">
        <is>
          <t>Website</t>
        </is>
      </c>
      <c r="D664" t="inlineStr">
        <is>
          <t>Beauty</t>
        </is>
      </c>
      <c r="E664" t="n">
        <v>10797.85</v>
      </c>
      <c r="F664" t="n">
        <v>6044.25</v>
      </c>
      <c r="G664" t="n">
        <v>11612</v>
      </c>
      <c r="H664" t="n">
        <v>18</v>
      </c>
      <c r="I664" t="n">
        <v>15</v>
      </c>
      <c r="J664" t="n">
        <v>1</v>
      </c>
      <c r="K664">
        <f>E664-F664</f>
        <v/>
      </c>
      <c r="L664" s="10">
        <f>IFERROR(K664/E664,0)</f>
        <v/>
      </c>
      <c r="M664">
        <f>YEAR(A664)</f>
        <v/>
      </c>
      <c r="N664">
        <f>"Q"&amp;ROUNDUP(MONTH(A664)/3,0)</f>
        <v/>
      </c>
      <c r="O664">
        <f>TEXT(A664,"mmm")</f>
        <v/>
      </c>
    </row>
    <row r="665">
      <c r="A665" s="13" t="n">
        <v>45047</v>
      </c>
      <c r="B665" t="inlineStr">
        <is>
          <t>East</t>
        </is>
      </c>
      <c r="C665" t="inlineStr">
        <is>
          <t>Website</t>
        </is>
      </c>
      <c r="D665" t="inlineStr">
        <is>
          <t>Books</t>
        </is>
      </c>
      <c r="E665" t="n">
        <v>9267.4</v>
      </c>
      <c r="F665" t="n">
        <v>6721.3</v>
      </c>
      <c r="G665" t="n">
        <v>9919</v>
      </c>
      <c r="H665" t="n">
        <v>21</v>
      </c>
      <c r="I665" t="n">
        <v>16</v>
      </c>
      <c r="J665" t="n">
        <v>1</v>
      </c>
      <c r="K665">
        <f>E665-F665</f>
        <v/>
      </c>
      <c r="L665" s="10">
        <f>IFERROR(K665/E665,0)</f>
        <v/>
      </c>
      <c r="M665">
        <f>YEAR(A665)</f>
        <v/>
      </c>
      <c r="N665">
        <f>"Q"&amp;ROUNDUP(MONTH(A665)/3,0)</f>
        <v/>
      </c>
      <c r="O665">
        <f>TEXT(A665,"mmm")</f>
        <v/>
      </c>
    </row>
    <row r="666">
      <c r="A666" s="13" t="n">
        <v>45047</v>
      </c>
      <c r="B666" t="inlineStr">
        <is>
          <t>East</t>
        </is>
      </c>
      <c r="C666" t="inlineStr">
        <is>
          <t>Website</t>
        </is>
      </c>
      <c r="D666" t="inlineStr">
        <is>
          <t>Electronics</t>
        </is>
      </c>
      <c r="E666" t="n">
        <v>241619.45</v>
      </c>
      <c r="F666" t="n">
        <v>220618.23</v>
      </c>
      <c r="G666" t="n">
        <v>266127</v>
      </c>
      <c r="H666" t="n">
        <v>23</v>
      </c>
      <c r="I666" t="n">
        <v>17</v>
      </c>
      <c r="J666" t="n">
        <v>1</v>
      </c>
      <c r="K666">
        <f>E666-F666</f>
        <v/>
      </c>
      <c r="L666" s="10">
        <f>IFERROR(K666/E666,0)</f>
        <v/>
      </c>
      <c r="M666">
        <f>YEAR(A666)</f>
        <v/>
      </c>
      <c r="N666">
        <f>"Q"&amp;ROUNDUP(MONTH(A666)/3,0)</f>
        <v/>
      </c>
      <c r="O666">
        <f>TEXT(A666,"mmm")</f>
        <v/>
      </c>
    </row>
    <row r="667">
      <c r="A667" s="13" t="n">
        <v>45047</v>
      </c>
      <c r="B667" t="inlineStr">
        <is>
          <t>East</t>
        </is>
      </c>
      <c r="C667" t="inlineStr">
        <is>
          <t>Website</t>
        </is>
      </c>
      <c r="D667" t="inlineStr">
        <is>
          <t>Fashion</t>
        </is>
      </c>
      <c r="E667" t="n">
        <v>45662.45</v>
      </c>
      <c r="F667" t="n">
        <v>24834.94</v>
      </c>
      <c r="G667" t="n">
        <v>48645</v>
      </c>
      <c r="H667" t="n">
        <v>45</v>
      </c>
      <c r="I667" t="n">
        <v>35</v>
      </c>
      <c r="J667" t="n">
        <v>6</v>
      </c>
      <c r="K667">
        <f>E667-F667</f>
        <v/>
      </c>
      <c r="L667" s="10">
        <f>IFERROR(K667/E667,0)</f>
        <v/>
      </c>
      <c r="M667">
        <f>YEAR(A667)</f>
        <v/>
      </c>
      <c r="N667">
        <f>"Q"&amp;ROUNDUP(MONTH(A667)/3,0)</f>
        <v/>
      </c>
      <c r="O667">
        <f>TEXT(A667,"mmm")</f>
        <v/>
      </c>
    </row>
    <row r="668">
      <c r="A668" s="13" t="n">
        <v>45047</v>
      </c>
      <c r="B668" t="inlineStr">
        <is>
          <t>East</t>
        </is>
      </c>
      <c r="C668" t="inlineStr">
        <is>
          <t>Website</t>
        </is>
      </c>
      <c r="D668" t="inlineStr">
        <is>
          <t>Grocery</t>
        </is>
      </c>
      <c r="E668" t="n">
        <v>17106.25</v>
      </c>
      <c r="F668" t="n">
        <v>13902.71</v>
      </c>
      <c r="G668" t="n">
        <v>18283</v>
      </c>
      <c r="H668" t="n">
        <v>37</v>
      </c>
      <c r="I668" t="n">
        <v>13</v>
      </c>
      <c r="J668" t="n">
        <v>0</v>
      </c>
      <c r="K668">
        <f>E668-F668</f>
        <v/>
      </c>
      <c r="L668" s="10">
        <f>IFERROR(K668/E668,0)</f>
        <v/>
      </c>
      <c r="M668">
        <f>YEAR(A668)</f>
        <v/>
      </c>
      <c r="N668">
        <f>"Q"&amp;ROUNDUP(MONTH(A668)/3,0)</f>
        <v/>
      </c>
      <c r="O668">
        <f>TEXT(A668,"mmm")</f>
        <v/>
      </c>
    </row>
    <row r="669">
      <c r="A669" s="13" t="n">
        <v>45047</v>
      </c>
      <c r="B669" t="inlineStr">
        <is>
          <t>East</t>
        </is>
      </c>
      <c r="C669" t="inlineStr">
        <is>
          <t>Website</t>
        </is>
      </c>
      <c r="D669" t="inlineStr">
        <is>
          <t>Home &amp; Kitchen</t>
        </is>
      </c>
      <c r="E669" t="n">
        <v>43837.1</v>
      </c>
      <c r="F669" t="n">
        <v>30040.78</v>
      </c>
      <c r="G669" t="n">
        <v>46330</v>
      </c>
      <c r="H669" t="n">
        <v>20</v>
      </c>
      <c r="I669" t="n">
        <v>17</v>
      </c>
      <c r="J669" t="n">
        <v>1</v>
      </c>
      <c r="K669">
        <f>E669-F669</f>
        <v/>
      </c>
      <c r="L669" s="10">
        <f>IFERROR(K669/E669,0)</f>
        <v/>
      </c>
      <c r="M669">
        <f>YEAR(A669)</f>
        <v/>
      </c>
      <c r="N669">
        <f>"Q"&amp;ROUNDUP(MONTH(A669)/3,0)</f>
        <v/>
      </c>
      <c r="O669">
        <f>TEXT(A669,"mmm")</f>
        <v/>
      </c>
    </row>
    <row r="670">
      <c r="A670" s="13" t="n">
        <v>45047</v>
      </c>
      <c r="B670" t="inlineStr">
        <is>
          <t>East</t>
        </is>
      </c>
      <c r="C670" t="inlineStr">
        <is>
          <t>Website</t>
        </is>
      </c>
      <c r="D670" t="inlineStr">
        <is>
          <t>Sports</t>
        </is>
      </c>
      <c r="E670" t="n">
        <v>17715.35</v>
      </c>
      <c r="F670" t="n">
        <v>11004.73</v>
      </c>
      <c r="G670" t="n">
        <v>19028</v>
      </c>
      <c r="H670" t="n">
        <v>12</v>
      </c>
      <c r="I670" t="n">
        <v>12</v>
      </c>
      <c r="J670" t="n">
        <v>0</v>
      </c>
      <c r="K670">
        <f>E670-F670</f>
        <v/>
      </c>
      <c r="L670" s="10">
        <f>IFERROR(K670/E670,0)</f>
        <v/>
      </c>
      <c r="M670">
        <f>YEAR(A670)</f>
        <v/>
      </c>
      <c r="N670">
        <f>"Q"&amp;ROUNDUP(MONTH(A670)/3,0)</f>
        <v/>
      </c>
      <c r="O670">
        <f>TEXT(A670,"mmm")</f>
        <v/>
      </c>
    </row>
    <row r="671">
      <c r="A671" s="13" t="n">
        <v>45047</v>
      </c>
      <c r="B671" t="inlineStr">
        <is>
          <t>North</t>
        </is>
      </c>
      <c r="C671" t="inlineStr">
        <is>
          <t>Marketplace</t>
        </is>
      </c>
      <c r="D671" t="inlineStr">
        <is>
          <t>Beauty</t>
        </is>
      </c>
      <c r="E671" t="n">
        <v>4777.75</v>
      </c>
      <c r="F671" t="n">
        <v>2672.47</v>
      </c>
      <c r="G671" t="n">
        <v>5251</v>
      </c>
      <c r="H671" t="n">
        <v>9</v>
      </c>
      <c r="I671" t="n">
        <v>7</v>
      </c>
      <c r="J671" t="n">
        <v>0</v>
      </c>
      <c r="K671">
        <f>E671-F671</f>
        <v/>
      </c>
      <c r="L671" s="10">
        <f>IFERROR(K671/E671,0)</f>
        <v/>
      </c>
      <c r="M671">
        <f>YEAR(A671)</f>
        <v/>
      </c>
      <c r="N671">
        <f>"Q"&amp;ROUNDUP(MONTH(A671)/3,0)</f>
        <v/>
      </c>
      <c r="O671">
        <f>TEXT(A671,"mmm")</f>
        <v/>
      </c>
    </row>
    <row r="672">
      <c r="A672" s="13" t="n">
        <v>45047</v>
      </c>
      <c r="B672" t="inlineStr">
        <is>
          <t>North</t>
        </is>
      </c>
      <c r="C672" t="inlineStr">
        <is>
          <t>Marketplace</t>
        </is>
      </c>
      <c r="D672" t="inlineStr">
        <is>
          <t>Books</t>
        </is>
      </c>
      <c r="E672" t="n">
        <v>5123.85</v>
      </c>
      <c r="F672" t="n">
        <v>3769.69</v>
      </c>
      <c r="G672" t="n">
        <v>5667</v>
      </c>
      <c r="H672" t="n">
        <v>13</v>
      </c>
      <c r="I672" t="n">
        <v>10</v>
      </c>
      <c r="J672" t="n">
        <v>1</v>
      </c>
      <c r="K672">
        <f>E672-F672</f>
        <v/>
      </c>
      <c r="L672" s="10">
        <f>IFERROR(K672/E672,0)</f>
        <v/>
      </c>
      <c r="M672">
        <f>YEAR(A672)</f>
        <v/>
      </c>
      <c r="N672">
        <f>"Q"&amp;ROUNDUP(MONTH(A672)/3,0)</f>
        <v/>
      </c>
      <c r="O672">
        <f>TEXT(A672,"mmm")</f>
        <v/>
      </c>
    </row>
    <row r="673">
      <c r="A673" s="13" t="n">
        <v>45047</v>
      </c>
      <c r="B673" t="inlineStr">
        <is>
          <t>North</t>
        </is>
      </c>
      <c r="C673" t="inlineStr">
        <is>
          <t>Marketplace</t>
        </is>
      </c>
      <c r="D673" t="inlineStr">
        <is>
          <t>Electronics</t>
        </is>
      </c>
      <c r="E673" t="n">
        <v>181368.65</v>
      </c>
      <c r="F673" t="n">
        <v>172282.88</v>
      </c>
      <c r="G673" t="n">
        <v>204231</v>
      </c>
      <c r="H673" t="n">
        <v>19</v>
      </c>
      <c r="I673" t="n">
        <v>18</v>
      </c>
      <c r="J673" t="n">
        <v>2</v>
      </c>
      <c r="K673">
        <f>E673-F673</f>
        <v/>
      </c>
      <c r="L673" s="10">
        <f>IFERROR(K673/E673,0)</f>
        <v/>
      </c>
      <c r="M673">
        <f>YEAR(A673)</f>
        <v/>
      </c>
      <c r="N673">
        <f>"Q"&amp;ROUNDUP(MONTH(A673)/3,0)</f>
        <v/>
      </c>
      <c r="O673">
        <f>TEXT(A673,"mmm")</f>
        <v/>
      </c>
    </row>
    <row r="674">
      <c r="A674" s="13" t="n">
        <v>45047</v>
      </c>
      <c r="B674" t="inlineStr">
        <is>
          <t>North</t>
        </is>
      </c>
      <c r="C674" t="inlineStr">
        <is>
          <t>Marketplace</t>
        </is>
      </c>
      <c r="D674" t="inlineStr">
        <is>
          <t>Fashion</t>
        </is>
      </c>
      <c r="E674" t="n">
        <v>24433.35</v>
      </c>
      <c r="F674" t="n">
        <v>13413.13</v>
      </c>
      <c r="G674" t="n">
        <v>27425</v>
      </c>
      <c r="H674" t="n">
        <v>25</v>
      </c>
      <c r="I674" t="n">
        <v>23</v>
      </c>
      <c r="J674" t="n">
        <v>3</v>
      </c>
      <c r="K674">
        <f>E674-F674</f>
        <v/>
      </c>
      <c r="L674" s="10">
        <f>IFERROR(K674/E674,0)</f>
        <v/>
      </c>
      <c r="M674">
        <f>YEAR(A674)</f>
        <v/>
      </c>
      <c r="N674">
        <f>"Q"&amp;ROUNDUP(MONTH(A674)/3,0)</f>
        <v/>
      </c>
      <c r="O674">
        <f>TEXT(A674,"mmm")</f>
        <v/>
      </c>
    </row>
    <row r="675">
      <c r="A675" s="13" t="n">
        <v>45047</v>
      </c>
      <c r="B675" t="inlineStr">
        <is>
          <t>North</t>
        </is>
      </c>
      <c r="C675" t="inlineStr">
        <is>
          <t>Marketplace</t>
        </is>
      </c>
      <c r="D675" t="inlineStr">
        <is>
          <t>Grocery</t>
        </is>
      </c>
      <c r="E675" t="n">
        <v>15046.55</v>
      </c>
      <c r="F675" t="n">
        <v>12760.91</v>
      </c>
      <c r="G675" t="n">
        <v>16529</v>
      </c>
      <c r="H675" t="n">
        <v>41</v>
      </c>
      <c r="I675" t="n">
        <v>18</v>
      </c>
      <c r="J675" t="n">
        <v>0</v>
      </c>
      <c r="K675">
        <f>E675-F675</f>
        <v/>
      </c>
      <c r="L675" s="10">
        <f>IFERROR(K675/E675,0)</f>
        <v/>
      </c>
      <c r="M675">
        <f>YEAR(A675)</f>
        <v/>
      </c>
      <c r="N675">
        <f>"Q"&amp;ROUNDUP(MONTH(A675)/3,0)</f>
        <v/>
      </c>
      <c r="O675">
        <f>TEXT(A675,"mmm")</f>
        <v/>
      </c>
    </row>
    <row r="676">
      <c r="A676" s="13" t="n">
        <v>45047</v>
      </c>
      <c r="B676" t="inlineStr">
        <is>
          <t>North</t>
        </is>
      </c>
      <c r="C676" t="inlineStr">
        <is>
          <t>Marketplace</t>
        </is>
      </c>
      <c r="D676" t="inlineStr">
        <is>
          <t>Home &amp; Kitchen</t>
        </is>
      </c>
      <c r="E676" t="n">
        <v>56404.5</v>
      </c>
      <c r="F676" t="n">
        <v>41434.49</v>
      </c>
      <c r="G676" t="n">
        <v>63047</v>
      </c>
      <c r="H676" t="n">
        <v>23</v>
      </c>
      <c r="I676" t="n">
        <v>16</v>
      </c>
      <c r="J676" t="n">
        <v>1</v>
      </c>
      <c r="K676">
        <f>E676-F676</f>
        <v/>
      </c>
      <c r="L676" s="10">
        <f>IFERROR(K676/E676,0)</f>
        <v/>
      </c>
      <c r="M676">
        <f>YEAR(A676)</f>
        <v/>
      </c>
      <c r="N676">
        <f>"Q"&amp;ROUNDUP(MONTH(A676)/3,0)</f>
        <v/>
      </c>
      <c r="O676">
        <f>TEXT(A676,"mmm")</f>
        <v/>
      </c>
    </row>
    <row r="677">
      <c r="A677" s="13" t="n">
        <v>45047</v>
      </c>
      <c r="B677" t="inlineStr">
        <is>
          <t>North</t>
        </is>
      </c>
      <c r="C677" t="inlineStr">
        <is>
          <t>Marketplace</t>
        </is>
      </c>
      <c r="D677" t="inlineStr">
        <is>
          <t>Sports</t>
        </is>
      </c>
      <c r="E677" t="n">
        <v>5144.25</v>
      </c>
      <c r="F677" t="n">
        <v>3210.45</v>
      </c>
      <c r="G677" t="n">
        <v>5526</v>
      </c>
      <c r="H677" t="n">
        <v>4</v>
      </c>
      <c r="I677" t="n">
        <v>4</v>
      </c>
      <c r="J677" t="n">
        <v>0</v>
      </c>
      <c r="K677">
        <f>E677-F677</f>
        <v/>
      </c>
      <c r="L677" s="10">
        <f>IFERROR(K677/E677,0)</f>
        <v/>
      </c>
      <c r="M677">
        <f>YEAR(A677)</f>
        <v/>
      </c>
      <c r="N677">
        <f>"Q"&amp;ROUNDUP(MONTH(A677)/3,0)</f>
        <v/>
      </c>
      <c r="O677">
        <f>TEXT(A677,"mmm")</f>
        <v/>
      </c>
    </row>
    <row r="678">
      <c r="A678" s="13" t="n">
        <v>45047</v>
      </c>
      <c r="B678" t="inlineStr">
        <is>
          <t>North</t>
        </is>
      </c>
      <c r="C678" t="inlineStr">
        <is>
          <t>Mobile App</t>
        </is>
      </c>
      <c r="D678" t="inlineStr">
        <is>
          <t>Beauty</t>
        </is>
      </c>
      <c r="E678" t="n">
        <v>13227.25</v>
      </c>
      <c r="F678" t="n">
        <v>7363.13</v>
      </c>
      <c r="G678" t="n">
        <v>13946</v>
      </c>
      <c r="H678" t="n">
        <v>24</v>
      </c>
      <c r="I678" t="n">
        <v>20</v>
      </c>
      <c r="J678" t="n">
        <v>0</v>
      </c>
      <c r="K678">
        <f>E678-F678</f>
        <v/>
      </c>
      <c r="L678" s="10">
        <f>IFERROR(K678/E678,0)</f>
        <v/>
      </c>
      <c r="M678">
        <f>YEAR(A678)</f>
        <v/>
      </c>
      <c r="N678">
        <f>"Q"&amp;ROUNDUP(MONTH(A678)/3,0)</f>
        <v/>
      </c>
      <c r="O678">
        <f>TEXT(A678,"mmm")</f>
        <v/>
      </c>
    </row>
    <row r="679">
      <c r="A679" s="13" t="n">
        <v>45047</v>
      </c>
      <c r="B679" t="inlineStr">
        <is>
          <t>North</t>
        </is>
      </c>
      <c r="C679" t="inlineStr">
        <is>
          <t>Mobile App</t>
        </is>
      </c>
      <c r="D679" t="inlineStr">
        <is>
          <t>Books</t>
        </is>
      </c>
      <c r="E679" t="n">
        <v>6604.2</v>
      </c>
      <c r="F679" t="n">
        <v>4778.04</v>
      </c>
      <c r="G679" t="n">
        <v>7104</v>
      </c>
      <c r="H679" t="n">
        <v>16</v>
      </c>
      <c r="I679" t="n">
        <v>14</v>
      </c>
      <c r="J679" t="n">
        <v>1</v>
      </c>
      <c r="K679">
        <f>E679-F679</f>
        <v/>
      </c>
      <c r="L679" s="10">
        <f>IFERROR(K679/E679,0)</f>
        <v/>
      </c>
      <c r="M679">
        <f>YEAR(A679)</f>
        <v/>
      </c>
      <c r="N679">
        <f>"Q"&amp;ROUNDUP(MONTH(A679)/3,0)</f>
        <v/>
      </c>
      <c r="O679">
        <f>TEXT(A679,"mmm")</f>
        <v/>
      </c>
    </row>
    <row r="680">
      <c r="A680" s="13" t="n">
        <v>45047</v>
      </c>
      <c r="B680" t="inlineStr">
        <is>
          <t>North</t>
        </is>
      </c>
      <c r="C680" t="inlineStr">
        <is>
          <t>Mobile App</t>
        </is>
      </c>
      <c r="D680" t="inlineStr">
        <is>
          <t>Electronics</t>
        </is>
      </c>
      <c r="E680" t="n">
        <v>382421.7</v>
      </c>
      <c r="F680" t="n">
        <v>352150.12</v>
      </c>
      <c r="G680" t="n">
        <v>420322</v>
      </c>
      <c r="H680" t="n">
        <v>38</v>
      </c>
      <c r="I680" t="n">
        <v>25</v>
      </c>
      <c r="J680" t="n">
        <v>4</v>
      </c>
      <c r="K680">
        <f>E680-F680</f>
        <v/>
      </c>
      <c r="L680" s="10">
        <f>IFERROR(K680/E680,0)</f>
        <v/>
      </c>
      <c r="M680">
        <f>YEAR(A680)</f>
        <v/>
      </c>
      <c r="N680">
        <f>"Q"&amp;ROUNDUP(MONTH(A680)/3,0)</f>
        <v/>
      </c>
      <c r="O680">
        <f>TEXT(A680,"mmm")</f>
        <v/>
      </c>
    </row>
    <row r="681">
      <c r="A681" s="13" t="n">
        <v>45047</v>
      </c>
      <c r="B681" t="inlineStr">
        <is>
          <t>North</t>
        </is>
      </c>
      <c r="C681" t="inlineStr">
        <is>
          <t>Mobile App</t>
        </is>
      </c>
      <c r="D681" t="inlineStr">
        <is>
          <t>Fashion</t>
        </is>
      </c>
      <c r="E681" t="n">
        <v>81631.64999999999</v>
      </c>
      <c r="F681" t="n">
        <v>43125.84</v>
      </c>
      <c r="G681" t="n">
        <v>87501</v>
      </c>
      <c r="H681" t="n">
        <v>59</v>
      </c>
      <c r="I681" t="n">
        <v>47</v>
      </c>
      <c r="J681" t="n">
        <v>5</v>
      </c>
      <c r="K681">
        <f>E681-F681</f>
        <v/>
      </c>
      <c r="L681" s="10">
        <f>IFERROR(K681/E681,0)</f>
        <v/>
      </c>
      <c r="M681">
        <f>YEAR(A681)</f>
        <v/>
      </c>
      <c r="N681">
        <f>"Q"&amp;ROUNDUP(MONTH(A681)/3,0)</f>
        <v/>
      </c>
      <c r="O681">
        <f>TEXT(A681,"mmm")</f>
        <v/>
      </c>
    </row>
    <row r="682">
      <c r="A682" s="13" t="n">
        <v>45047</v>
      </c>
      <c r="B682" t="inlineStr">
        <is>
          <t>North</t>
        </is>
      </c>
      <c r="C682" t="inlineStr">
        <is>
          <t>Mobile App</t>
        </is>
      </c>
      <c r="D682" t="inlineStr">
        <is>
          <t>Grocery</t>
        </is>
      </c>
      <c r="E682" t="n">
        <v>16866.5</v>
      </c>
      <c r="F682" t="n">
        <v>14135.56</v>
      </c>
      <c r="G682" t="n">
        <v>18152</v>
      </c>
      <c r="H682" t="n">
        <v>48</v>
      </c>
      <c r="I682" t="n">
        <v>17</v>
      </c>
      <c r="J682" t="n">
        <v>0</v>
      </c>
      <c r="K682">
        <f>E682-F682</f>
        <v/>
      </c>
      <c r="L682" s="10">
        <f>IFERROR(K682/E682,0)</f>
        <v/>
      </c>
      <c r="M682">
        <f>YEAR(A682)</f>
        <v/>
      </c>
      <c r="N682">
        <f>"Q"&amp;ROUNDUP(MONTH(A682)/3,0)</f>
        <v/>
      </c>
      <c r="O682">
        <f>TEXT(A682,"mmm")</f>
        <v/>
      </c>
    </row>
    <row r="683">
      <c r="A683" s="13" t="n">
        <v>45047</v>
      </c>
      <c r="B683" t="inlineStr">
        <is>
          <t>North</t>
        </is>
      </c>
      <c r="C683" t="inlineStr">
        <is>
          <t>Mobile App</t>
        </is>
      </c>
      <c r="D683" t="inlineStr">
        <is>
          <t>Home &amp; Kitchen</t>
        </is>
      </c>
      <c r="E683" t="n">
        <v>67339.10000000001</v>
      </c>
      <c r="F683" t="n">
        <v>46006.26</v>
      </c>
      <c r="G683" t="n">
        <v>72414</v>
      </c>
      <c r="H683" t="n">
        <v>36</v>
      </c>
      <c r="I683" t="n">
        <v>28</v>
      </c>
      <c r="J683" t="n">
        <v>0</v>
      </c>
      <c r="K683">
        <f>E683-F683</f>
        <v/>
      </c>
      <c r="L683" s="10">
        <f>IFERROR(K683/E683,0)</f>
        <v/>
      </c>
      <c r="M683">
        <f>YEAR(A683)</f>
        <v/>
      </c>
      <c r="N683">
        <f>"Q"&amp;ROUNDUP(MONTH(A683)/3,0)</f>
        <v/>
      </c>
      <c r="O683">
        <f>TEXT(A683,"mmm")</f>
        <v/>
      </c>
    </row>
    <row r="684">
      <c r="A684" s="13" t="n">
        <v>45047</v>
      </c>
      <c r="B684" t="inlineStr">
        <is>
          <t>North</t>
        </is>
      </c>
      <c r="C684" t="inlineStr">
        <is>
          <t>Mobile App</t>
        </is>
      </c>
      <c r="D684" t="inlineStr">
        <is>
          <t>Sports</t>
        </is>
      </c>
      <c r="E684" t="n">
        <v>24248.9</v>
      </c>
      <c r="F684" t="n">
        <v>16933.98</v>
      </c>
      <c r="G684" t="n">
        <v>26598</v>
      </c>
      <c r="H684" t="n">
        <v>12</v>
      </c>
      <c r="I684" t="n">
        <v>11</v>
      </c>
      <c r="J684" t="n">
        <v>0</v>
      </c>
      <c r="K684">
        <f>E684-F684</f>
        <v/>
      </c>
      <c r="L684" s="10">
        <f>IFERROR(K684/E684,0)</f>
        <v/>
      </c>
      <c r="M684">
        <f>YEAR(A684)</f>
        <v/>
      </c>
      <c r="N684">
        <f>"Q"&amp;ROUNDUP(MONTH(A684)/3,0)</f>
        <v/>
      </c>
      <c r="O684">
        <f>TEXT(A684,"mmm")</f>
        <v/>
      </c>
    </row>
    <row r="685">
      <c r="A685" s="13" t="n">
        <v>45047</v>
      </c>
      <c r="B685" t="inlineStr">
        <is>
          <t>North</t>
        </is>
      </c>
      <c r="C685" t="inlineStr">
        <is>
          <t>Retail Store</t>
        </is>
      </c>
      <c r="D685" t="inlineStr">
        <is>
          <t>Beauty</t>
        </is>
      </c>
      <c r="E685" t="n">
        <v>4600.5</v>
      </c>
      <c r="F685" t="n">
        <v>2391.8</v>
      </c>
      <c r="G685" t="n">
        <v>4829</v>
      </c>
      <c r="H685" t="n">
        <v>11</v>
      </c>
      <c r="I685" t="n">
        <v>8</v>
      </c>
      <c r="J685" t="n">
        <v>0</v>
      </c>
      <c r="K685">
        <f>E685-F685</f>
        <v/>
      </c>
      <c r="L685" s="10">
        <f>IFERROR(K685/E685,0)</f>
        <v/>
      </c>
      <c r="M685">
        <f>YEAR(A685)</f>
        <v/>
      </c>
      <c r="N685">
        <f>"Q"&amp;ROUNDUP(MONTH(A685)/3,0)</f>
        <v/>
      </c>
      <c r="O685">
        <f>TEXT(A685,"mmm")</f>
        <v/>
      </c>
    </row>
    <row r="686">
      <c r="A686" s="13" t="n">
        <v>45047</v>
      </c>
      <c r="B686" t="inlineStr">
        <is>
          <t>North</t>
        </is>
      </c>
      <c r="C686" t="inlineStr">
        <is>
          <t>Retail Store</t>
        </is>
      </c>
      <c r="D686" t="inlineStr">
        <is>
          <t>Books</t>
        </is>
      </c>
      <c r="E686" t="n">
        <v>4316.25</v>
      </c>
      <c r="F686" t="n">
        <v>2970.92</v>
      </c>
      <c r="G686" t="n">
        <v>4451</v>
      </c>
      <c r="H686" t="n">
        <v>9</v>
      </c>
      <c r="I686" t="n">
        <v>6</v>
      </c>
      <c r="J686" t="n">
        <v>0</v>
      </c>
      <c r="K686">
        <f>E686-F686</f>
        <v/>
      </c>
      <c r="L686" s="10">
        <f>IFERROR(K686/E686,0)</f>
        <v/>
      </c>
      <c r="M686">
        <f>YEAR(A686)</f>
        <v/>
      </c>
      <c r="N686">
        <f>"Q"&amp;ROUNDUP(MONTH(A686)/3,0)</f>
        <v/>
      </c>
      <c r="O686">
        <f>TEXT(A686,"mmm")</f>
        <v/>
      </c>
    </row>
    <row r="687">
      <c r="A687" s="13" t="n">
        <v>45047</v>
      </c>
      <c r="B687" t="inlineStr">
        <is>
          <t>North</t>
        </is>
      </c>
      <c r="C687" t="inlineStr">
        <is>
          <t>Retail Store</t>
        </is>
      </c>
      <c r="D687" t="inlineStr">
        <is>
          <t>Electronics</t>
        </is>
      </c>
      <c r="E687" t="n">
        <v>104200.85</v>
      </c>
      <c r="F687" t="n">
        <v>89860.37</v>
      </c>
      <c r="G687" t="n">
        <v>108110</v>
      </c>
      <c r="H687" t="n">
        <v>10</v>
      </c>
      <c r="I687" t="n">
        <v>7</v>
      </c>
      <c r="J687" t="n">
        <v>1</v>
      </c>
      <c r="K687">
        <f>E687-F687</f>
        <v/>
      </c>
      <c r="L687" s="10">
        <f>IFERROR(K687/E687,0)</f>
        <v/>
      </c>
      <c r="M687">
        <f>YEAR(A687)</f>
        <v/>
      </c>
      <c r="N687">
        <f>"Q"&amp;ROUNDUP(MONTH(A687)/3,0)</f>
        <v/>
      </c>
      <c r="O687">
        <f>TEXT(A687,"mmm")</f>
        <v/>
      </c>
    </row>
    <row r="688">
      <c r="A688" s="13" t="n">
        <v>45047</v>
      </c>
      <c r="B688" t="inlineStr">
        <is>
          <t>North</t>
        </is>
      </c>
      <c r="C688" t="inlineStr">
        <is>
          <t>Retail Store</t>
        </is>
      </c>
      <c r="D688" t="inlineStr">
        <is>
          <t>Fashion</t>
        </is>
      </c>
      <c r="E688" t="n">
        <v>32246.45</v>
      </c>
      <c r="F688" t="n">
        <v>16472.88</v>
      </c>
      <c r="G688" t="n">
        <v>33685</v>
      </c>
      <c r="H688" t="n">
        <v>25</v>
      </c>
      <c r="I688" t="n">
        <v>19</v>
      </c>
      <c r="J688" t="n">
        <v>3</v>
      </c>
      <c r="K688">
        <f>E688-F688</f>
        <v/>
      </c>
      <c r="L688" s="10">
        <f>IFERROR(K688/E688,0)</f>
        <v/>
      </c>
      <c r="M688">
        <f>YEAR(A688)</f>
        <v/>
      </c>
      <c r="N688">
        <f>"Q"&amp;ROUNDUP(MONTH(A688)/3,0)</f>
        <v/>
      </c>
      <c r="O688">
        <f>TEXT(A688,"mmm")</f>
        <v/>
      </c>
    </row>
    <row r="689">
      <c r="A689" s="13" t="n">
        <v>45047</v>
      </c>
      <c r="B689" t="inlineStr">
        <is>
          <t>North</t>
        </is>
      </c>
      <c r="C689" t="inlineStr">
        <is>
          <t>Retail Store</t>
        </is>
      </c>
      <c r="D689" t="inlineStr">
        <is>
          <t>Grocery</t>
        </is>
      </c>
      <c r="E689" t="n">
        <v>4906.4</v>
      </c>
      <c r="F689" t="n">
        <v>3778.46</v>
      </c>
      <c r="G689" t="n">
        <v>5014</v>
      </c>
      <c r="H689" t="n">
        <v>16</v>
      </c>
      <c r="I689" t="n">
        <v>6</v>
      </c>
      <c r="J689" t="n">
        <v>0</v>
      </c>
      <c r="K689">
        <f>E689-F689</f>
        <v/>
      </c>
      <c r="L689" s="10">
        <f>IFERROR(K689/E689,0)</f>
        <v/>
      </c>
      <c r="M689">
        <f>YEAR(A689)</f>
        <v/>
      </c>
      <c r="N689">
        <f>"Q"&amp;ROUNDUP(MONTH(A689)/3,0)</f>
        <v/>
      </c>
      <c r="O689">
        <f>TEXT(A689,"mmm")</f>
        <v/>
      </c>
    </row>
    <row r="690">
      <c r="A690" s="13" t="n">
        <v>45047</v>
      </c>
      <c r="B690" t="inlineStr">
        <is>
          <t>North</t>
        </is>
      </c>
      <c r="C690" t="inlineStr">
        <is>
          <t>Retail Store</t>
        </is>
      </c>
      <c r="D690" t="inlineStr">
        <is>
          <t>Home &amp; Kitchen</t>
        </is>
      </c>
      <c r="E690" t="n">
        <v>34351.9</v>
      </c>
      <c r="F690" t="n">
        <v>22950.05</v>
      </c>
      <c r="G690" t="n">
        <v>35062</v>
      </c>
      <c r="H690" t="n">
        <v>18</v>
      </c>
      <c r="I690" t="n">
        <v>15</v>
      </c>
      <c r="J690" t="n">
        <v>0</v>
      </c>
      <c r="K690">
        <f>E690-F690</f>
        <v/>
      </c>
      <c r="L690" s="10">
        <f>IFERROR(K690/E690,0)</f>
        <v/>
      </c>
      <c r="M690">
        <f>YEAR(A690)</f>
        <v/>
      </c>
      <c r="N690">
        <f>"Q"&amp;ROUNDUP(MONTH(A690)/3,0)</f>
        <v/>
      </c>
      <c r="O690">
        <f>TEXT(A690,"mmm")</f>
        <v/>
      </c>
    </row>
    <row r="691">
      <c r="A691" s="13" t="n">
        <v>45047</v>
      </c>
      <c r="B691" t="inlineStr">
        <is>
          <t>North</t>
        </is>
      </c>
      <c r="C691" t="inlineStr">
        <is>
          <t>Retail Store</t>
        </is>
      </c>
      <c r="D691" t="inlineStr">
        <is>
          <t>Sports</t>
        </is>
      </c>
      <c r="E691" t="n">
        <v>9305.25</v>
      </c>
      <c r="F691" t="n">
        <v>5988.09</v>
      </c>
      <c r="G691" t="n">
        <v>9795</v>
      </c>
      <c r="H691" t="n">
        <v>5</v>
      </c>
      <c r="I691" t="n">
        <v>3</v>
      </c>
      <c r="J691" t="n">
        <v>0</v>
      </c>
      <c r="K691">
        <f>E691-F691</f>
        <v/>
      </c>
      <c r="L691" s="10">
        <f>IFERROR(K691/E691,0)</f>
        <v/>
      </c>
      <c r="M691">
        <f>YEAR(A691)</f>
        <v/>
      </c>
      <c r="N691">
        <f>"Q"&amp;ROUNDUP(MONTH(A691)/3,0)</f>
        <v/>
      </c>
      <c r="O691">
        <f>TEXT(A691,"mmm")</f>
        <v/>
      </c>
    </row>
    <row r="692">
      <c r="A692" s="13" t="n">
        <v>45047</v>
      </c>
      <c r="B692" t="inlineStr">
        <is>
          <t>North</t>
        </is>
      </c>
      <c r="C692" t="inlineStr">
        <is>
          <t>Unknown</t>
        </is>
      </c>
      <c r="D692" t="inlineStr">
        <is>
          <t>Books</t>
        </is>
      </c>
      <c r="E692" t="n">
        <v>588.05</v>
      </c>
      <c r="F692" t="n">
        <v>432.07</v>
      </c>
      <c r="G692" t="n">
        <v>619</v>
      </c>
      <c r="H692" t="n">
        <v>1</v>
      </c>
      <c r="I692" t="n">
        <v>1</v>
      </c>
      <c r="J692" t="n">
        <v>0</v>
      </c>
      <c r="K692">
        <f>E692-F692</f>
        <v/>
      </c>
      <c r="L692" s="10">
        <f>IFERROR(K692/E692,0)</f>
        <v/>
      </c>
      <c r="M692">
        <f>YEAR(A692)</f>
        <v/>
      </c>
      <c r="N692">
        <f>"Q"&amp;ROUNDUP(MONTH(A692)/3,0)</f>
        <v/>
      </c>
      <c r="O692">
        <f>TEXT(A692,"mmm")</f>
        <v/>
      </c>
    </row>
    <row r="693">
      <c r="A693" s="13" t="n">
        <v>45047</v>
      </c>
      <c r="B693" t="inlineStr">
        <is>
          <t>North</t>
        </is>
      </c>
      <c r="C693" t="inlineStr">
        <is>
          <t>Unknown</t>
        </is>
      </c>
      <c r="D693" t="inlineStr">
        <is>
          <t>Fashion</t>
        </is>
      </c>
      <c r="E693" t="n">
        <v>1538.2</v>
      </c>
      <c r="F693" t="n">
        <v>968.35</v>
      </c>
      <c r="G693" t="n">
        <v>1738</v>
      </c>
      <c r="H693" t="n">
        <v>2</v>
      </c>
      <c r="I693" t="n">
        <v>2</v>
      </c>
      <c r="J693" t="n">
        <v>0</v>
      </c>
      <c r="K693">
        <f>E693-F693</f>
        <v/>
      </c>
      <c r="L693" s="10">
        <f>IFERROR(K693/E693,0)</f>
        <v/>
      </c>
      <c r="M693">
        <f>YEAR(A693)</f>
        <v/>
      </c>
      <c r="N693">
        <f>"Q"&amp;ROUNDUP(MONTH(A693)/3,0)</f>
        <v/>
      </c>
      <c r="O693">
        <f>TEXT(A693,"mmm")</f>
        <v/>
      </c>
    </row>
    <row r="694">
      <c r="A694" s="13" t="n">
        <v>45047</v>
      </c>
      <c r="B694" t="inlineStr">
        <is>
          <t>North</t>
        </is>
      </c>
      <c r="C694" t="inlineStr">
        <is>
          <t>Unknown</t>
        </is>
      </c>
      <c r="D694" t="inlineStr">
        <is>
          <t>Grocery</t>
        </is>
      </c>
      <c r="E694" t="n">
        <v>2300.4</v>
      </c>
      <c r="F694" t="n">
        <v>1871.48</v>
      </c>
      <c r="G694" t="n">
        <v>2556</v>
      </c>
      <c r="H694" t="n">
        <v>4</v>
      </c>
      <c r="I694" t="n">
        <v>1</v>
      </c>
      <c r="J694" t="n">
        <v>0</v>
      </c>
      <c r="K694">
        <f>E694-F694</f>
        <v/>
      </c>
      <c r="L694" s="10">
        <f>IFERROR(K694/E694,0)</f>
        <v/>
      </c>
      <c r="M694">
        <f>YEAR(A694)</f>
        <v/>
      </c>
      <c r="N694">
        <f>"Q"&amp;ROUNDUP(MONTH(A694)/3,0)</f>
        <v/>
      </c>
      <c r="O694">
        <f>TEXT(A694,"mmm")</f>
        <v/>
      </c>
    </row>
    <row r="695">
      <c r="A695" s="13" t="n">
        <v>45047</v>
      </c>
      <c r="B695" t="inlineStr">
        <is>
          <t>North</t>
        </is>
      </c>
      <c r="C695" t="inlineStr">
        <is>
          <t>Unknown</t>
        </is>
      </c>
      <c r="D695" t="inlineStr">
        <is>
          <t>Home &amp; Kitchen</t>
        </is>
      </c>
      <c r="E695" t="n">
        <v>3374.1</v>
      </c>
      <c r="F695" t="n">
        <v>2606.73</v>
      </c>
      <c r="G695" t="n">
        <v>3749</v>
      </c>
      <c r="H695" t="n">
        <v>1</v>
      </c>
      <c r="I695" t="n">
        <v>1</v>
      </c>
      <c r="J695" t="n">
        <v>0</v>
      </c>
      <c r="K695">
        <f>E695-F695</f>
        <v/>
      </c>
      <c r="L695" s="10">
        <f>IFERROR(K695/E695,0)</f>
        <v/>
      </c>
      <c r="M695">
        <f>YEAR(A695)</f>
        <v/>
      </c>
      <c r="N695">
        <f>"Q"&amp;ROUNDUP(MONTH(A695)/3,0)</f>
        <v/>
      </c>
      <c r="O695">
        <f>TEXT(A695,"mmm")</f>
        <v/>
      </c>
    </row>
    <row r="696">
      <c r="A696" s="13" t="n">
        <v>45047</v>
      </c>
      <c r="B696" t="inlineStr">
        <is>
          <t>North</t>
        </is>
      </c>
      <c r="C696" t="inlineStr">
        <is>
          <t>Website</t>
        </is>
      </c>
      <c r="D696" t="inlineStr">
        <is>
          <t>Beauty</t>
        </is>
      </c>
      <c r="E696" t="n">
        <v>17894.35</v>
      </c>
      <c r="F696" t="n">
        <v>10211.08</v>
      </c>
      <c r="G696" t="n">
        <v>19212</v>
      </c>
      <c r="H696" t="n">
        <v>28</v>
      </c>
      <c r="I696" t="n">
        <v>22</v>
      </c>
      <c r="J696" t="n">
        <v>0</v>
      </c>
      <c r="K696">
        <f>E696-F696</f>
        <v/>
      </c>
      <c r="L696" s="10">
        <f>IFERROR(K696/E696,0)</f>
        <v/>
      </c>
      <c r="M696">
        <f>YEAR(A696)</f>
        <v/>
      </c>
      <c r="N696">
        <f>"Q"&amp;ROUNDUP(MONTH(A696)/3,0)</f>
        <v/>
      </c>
      <c r="O696">
        <f>TEXT(A696,"mmm")</f>
        <v/>
      </c>
    </row>
    <row r="697">
      <c r="A697" s="13" t="n">
        <v>45047</v>
      </c>
      <c r="B697" t="inlineStr">
        <is>
          <t>North</t>
        </is>
      </c>
      <c r="C697" t="inlineStr">
        <is>
          <t>Website</t>
        </is>
      </c>
      <c r="D697" t="inlineStr">
        <is>
          <t>Books</t>
        </is>
      </c>
      <c r="E697" t="n">
        <v>5948.9</v>
      </c>
      <c r="F697" t="n">
        <v>4278.22</v>
      </c>
      <c r="G697" t="n">
        <v>6325</v>
      </c>
      <c r="H697" t="n">
        <v>15</v>
      </c>
      <c r="I697" t="n">
        <v>12</v>
      </c>
      <c r="J697" t="n">
        <v>1</v>
      </c>
      <c r="K697">
        <f>E697-F697</f>
        <v/>
      </c>
      <c r="L697" s="10">
        <f>IFERROR(K697/E697,0)</f>
        <v/>
      </c>
      <c r="M697">
        <f>YEAR(A697)</f>
        <v/>
      </c>
      <c r="N697">
        <f>"Q"&amp;ROUNDUP(MONTH(A697)/3,0)</f>
        <v/>
      </c>
      <c r="O697">
        <f>TEXT(A697,"mmm")</f>
        <v/>
      </c>
    </row>
    <row r="698">
      <c r="A698" s="13" t="n">
        <v>45047</v>
      </c>
      <c r="B698" t="inlineStr">
        <is>
          <t>North</t>
        </is>
      </c>
      <c r="C698" t="inlineStr">
        <is>
          <t>Website</t>
        </is>
      </c>
      <c r="D698" t="inlineStr">
        <is>
          <t>Electronics</t>
        </is>
      </c>
      <c r="E698" t="n">
        <v>444926.95</v>
      </c>
      <c r="F698" t="n">
        <v>389809.23</v>
      </c>
      <c r="G698" t="n">
        <v>473772</v>
      </c>
      <c r="H698" t="n">
        <v>48</v>
      </c>
      <c r="I698" t="n">
        <v>37</v>
      </c>
      <c r="J698" t="n">
        <v>3</v>
      </c>
      <c r="K698">
        <f>E698-F698</f>
        <v/>
      </c>
      <c r="L698" s="10">
        <f>IFERROR(K698/E698,0)</f>
        <v/>
      </c>
      <c r="M698">
        <f>YEAR(A698)</f>
        <v/>
      </c>
      <c r="N698">
        <f>"Q"&amp;ROUNDUP(MONTH(A698)/3,0)</f>
        <v/>
      </c>
      <c r="O698">
        <f>TEXT(A698,"mmm")</f>
        <v/>
      </c>
    </row>
    <row r="699">
      <c r="A699" s="13" t="n">
        <v>45047</v>
      </c>
      <c r="B699" t="inlineStr">
        <is>
          <t>North</t>
        </is>
      </c>
      <c r="C699" t="inlineStr">
        <is>
          <t>Website</t>
        </is>
      </c>
      <c r="D699" t="inlineStr">
        <is>
          <t>Fashion</t>
        </is>
      </c>
      <c r="E699" t="n">
        <v>65637.8</v>
      </c>
      <c r="F699" t="n">
        <v>35006.81</v>
      </c>
      <c r="G699" t="n">
        <v>69608</v>
      </c>
      <c r="H699" t="n">
        <v>62</v>
      </c>
      <c r="I699" t="n">
        <v>51</v>
      </c>
      <c r="J699" t="n">
        <v>10</v>
      </c>
      <c r="K699">
        <f>E699-F699</f>
        <v/>
      </c>
      <c r="L699" s="10">
        <f>IFERROR(K699/E699,0)</f>
        <v/>
      </c>
      <c r="M699">
        <f>YEAR(A699)</f>
        <v/>
      </c>
      <c r="N699">
        <f>"Q"&amp;ROUNDUP(MONTH(A699)/3,0)</f>
        <v/>
      </c>
      <c r="O699">
        <f>TEXT(A699,"mmm")</f>
        <v/>
      </c>
    </row>
    <row r="700">
      <c r="A700" s="13" t="n">
        <v>45047</v>
      </c>
      <c r="B700" t="inlineStr">
        <is>
          <t>North</t>
        </is>
      </c>
      <c r="C700" t="inlineStr">
        <is>
          <t>Website</t>
        </is>
      </c>
      <c r="D700" t="inlineStr">
        <is>
          <t>Grocery</t>
        </is>
      </c>
      <c r="E700" t="n">
        <v>31291.65</v>
      </c>
      <c r="F700" t="n">
        <v>26506.82</v>
      </c>
      <c r="G700" t="n">
        <v>34014</v>
      </c>
      <c r="H700" t="n">
        <v>86</v>
      </c>
      <c r="I700" t="n">
        <v>25</v>
      </c>
      <c r="J700" t="n">
        <v>0</v>
      </c>
      <c r="K700">
        <f>E700-F700</f>
        <v/>
      </c>
      <c r="L700" s="10">
        <f>IFERROR(K700/E700,0)</f>
        <v/>
      </c>
      <c r="M700">
        <f>YEAR(A700)</f>
        <v/>
      </c>
      <c r="N700">
        <f>"Q"&amp;ROUNDUP(MONTH(A700)/3,0)</f>
        <v/>
      </c>
      <c r="O700">
        <f>TEXT(A700,"mmm")</f>
        <v/>
      </c>
    </row>
    <row r="701">
      <c r="A701" s="13" t="n">
        <v>45047</v>
      </c>
      <c r="B701" t="inlineStr">
        <is>
          <t>North</t>
        </is>
      </c>
      <c r="C701" t="inlineStr">
        <is>
          <t>Website</t>
        </is>
      </c>
      <c r="D701" t="inlineStr">
        <is>
          <t>Home &amp; Kitchen</t>
        </is>
      </c>
      <c r="E701" t="n">
        <v>82439.85000000001</v>
      </c>
      <c r="F701" t="n">
        <v>57755.28</v>
      </c>
      <c r="G701" t="n">
        <v>88727</v>
      </c>
      <c r="H701" t="n">
        <v>33</v>
      </c>
      <c r="I701" t="n">
        <v>28</v>
      </c>
      <c r="J701" t="n">
        <v>1</v>
      </c>
      <c r="K701">
        <f>E701-F701</f>
        <v/>
      </c>
      <c r="L701" s="10">
        <f>IFERROR(K701/E701,0)</f>
        <v/>
      </c>
      <c r="M701">
        <f>YEAR(A701)</f>
        <v/>
      </c>
      <c r="N701">
        <f>"Q"&amp;ROUNDUP(MONTH(A701)/3,0)</f>
        <v/>
      </c>
      <c r="O701">
        <f>TEXT(A701,"mmm")</f>
        <v/>
      </c>
    </row>
    <row r="702">
      <c r="A702" s="13" t="n">
        <v>45047</v>
      </c>
      <c r="B702" t="inlineStr">
        <is>
          <t>North</t>
        </is>
      </c>
      <c r="C702" t="inlineStr">
        <is>
          <t>Website</t>
        </is>
      </c>
      <c r="D702" t="inlineStr">
        <is>
          <t>Sports</t>
        </is>
      </c>
      <c r="E702" t="n">
        <v>39256.9</v>
      </c>
      <c r="F702" t="n">
        <v>26006.06</v>
      </c>
      <c r="G702" t="n">
        <v>43096</v>
      </c>
      <c r="H702" t="n">
        <v>24</v>
      </c>
      <c r="I702" t="n">
        <v>21</v>
      </c>
      <c r="J702" t="n">
        <v>0</v>
      </c>
      <c r="K702">
        <f>E702-F702</f>
        <v/>
      </c>
      <c r="L702" s="10">
        <f>IFERROR(K702/E702,0)</f>
        <v/>
      </c>
      <c r="M702">
        <f>YEAR(A702)</f>
        <v/>
      </c>
      <c r="N702">
        <f>"Q"&amp;ROUNDUP(MONTH(A702)/3,0)</f>
        <v/>
      </c>
      <c r="O702">
        <f>TEXT(A702,"mmm")</f>
        <v/>
      </c>
    </row>
    <row r="703">
      <c r="A703" s="13" t="n">
        <v>45047</v>
      </c>
      <c r="B703" t="inlineStr">
        <is>
          <t>South</t>
        </is>
      </c>
      <c r="C703" t="inlineStr">
        <is>
          <t>Marketplace</t>
        </is>
      </c>
      <c r="D703" t="inlineStr">
        <is>
          <t>Beauty</t>
        </is>
      </c>
      <c r="E703" t="n">
        <v>11417.9</v>
      </c>
      <c r="F703" t="n">
        <v>6341.83</v>
      </c>
      <c r="G703" t="n">
        <v>12622</v>
      </c>
      <c r="H703" t="n">
        <v>18</v>
      </c>
      <c r="I703" t="n">
        <v>15</v>
      </c>
      <c r="J703" t="n">
        <v>1</v>
      </c>
      <c r="K703">
        <f>E703-F703</f>
        <v/>
      </c>
      <c r="L703" s="10">
        <f>IFERROR(K703/E703,0)</f>
        <v/>
      </c>
      <c r="M703">
        <f>YEAR(A703)</f>
        <v/>
      </c>
      <c r="N703">
        <f>"Q"&amp;ROUNDUP(MONTH(A703)/3,0)</f>
        <v/>
      </c>
      <c r="O703">
        <f>TEXT(A703,"mmm")</f>
        <v/>
      </c>
    </row>
    <row r="704">
      <c r="A704" s="13" t="n">
        <v>45047</v>
      </c>
      <c r="B704" t="inlineStr">
        <is>
          <t>South</t>
        </is>
      </c>
      <c r="C704" t="inlineStr">
        <is>
          <t>Marketplace</t>
        </is>
      </c>
      <c r="D704" t="inlineStr">
        <is>
          <t>Books</t>
        </is>
      </c>
      <c r="E704" t="n">
        <v>5587.65</v>
      </c>
      <c r="F704" t="n">
        <v>4338.49</v>
      </c>
      <c r="G704" t="n">
        <v>6264</v>
      </c>
      <c r="H704" t="n">
        <v>16</v>
      </c>
      <c r="I704" t="n">
        <v>13</v>
      </c>
      <c r="J704" t="n">
        <v>1</v>
      </c>
      <c r="K704">
        <f>E704-F704</f>
        <v/>
      </c>
      <c r="L704" s="10">
        <f>IFERROR(K704/E704,0)</f>
        <v/>
      </c>
      <c r="M704">
        <f>YEAR(A704)</f>
        <v/>
      </c>
      <c r="N704">
        <f>"Q"&amp;ROUNDUP(MONTH(A704)/3,0)</f>
        <v/>
      </c>
      <c r="O704">
        <f>TEXT(A704,"mmm")</f>
        <v/>
      </c>
    </row>
    <row r="705">
      <c r="A705" s="13" t="n">
        <v>45047</v>
      </c>
      <c r="B705" t="inlineStr">
        <is>
          <t>South</t>
        </is>
      </c>
      <c r="C705" t="inlineStr">
        <is>
          <t>Marketplace</t>
        </is>
      </c>
      <c r="D705" t="inlineStr">
        <is>
          <t>Electronics</t>
        </is>
      </c>
      <c r="E705" t="n">
        <v>279998.3</v>
      </c>
      <c r="F705" t="n">
        <v>250308.94</v>
      </c>
      <c r="G705" t="n">
        <v>307429</v>
      </c>
      <c r="H705" t="n">
        <v>31</v>
      </c>
      <c r="I705" t="n">
        <v>26</v>
      </c>
      <c r="J705" t="n">
        <v>3</v>
      </c>
      <c r="K705">
        <f>E705-F705</f>
        <v/>
      </c>
      <c r="L705" s="10">
        <f>IFERROR(K705/E705,0)</f>
        <v/>
      </c>
      <c r="M705">
        <f>YEAR(A705)</f>
        <v/>
      </c>
      <c r="N705">
        <f>"Q"&amp;ROUNDUP(MONTH(A705)/3,0)</f>
        <v/>
      </c>
      <c r="O705">
        <f>TEXT(A705,"mmm")</f>
        <v/>
      </c>
    </row>
    <row r="706">
      <c r="A706" s="13" t="n">
        <v>45047</v>
      </c>
      <c r="B706" t="inlineStr">
        <is>
          <t>South</t>
        </is>
      </c>
      <c r="C706" t="inlineStr">
        <is>
          <t>Marketplace</t>
        </is>
      </c>
      <c r="D706" t="inlineStr">
        <is>
          <t>Fashion</t>
        </is>
      </c>
      <c r="E706" t="n">
        <v>46823.8</v>
      </c>
      <c r="F706" t="n">
        <v>25871.75</v>
      </c>
      <c r="G706" t="n">
        <v>52386</v>
      </c>
      <c r="H706" t="n">
        <v>54</v>
      </c>
      <c r="I706" t="n">
        <v>43</v>
      </c>
      <c r="J706" t="n">
        <v>9</v>
      </c>
      <c r="K706">
        <f>E706-F706</f>
        <v/>
      </c>
      <c r="L706" s="10">
        <f>IFERROR(K706/E706,0)</f>
        <v/>
      </c>
      <c r="M706">
        <f>YEAR(A706)</f>
        <v/>
      </c>
      <c r="N706">
        <f>"Q"&amp;ROUNDUP(MONTH(A706)/3,0)</f>
        <v/>
      </c>
      <c r="O706">
        <f>TEXT(A706,"mmm")</f>
        <v/>
      </c>
    </row>
    <row r="707">
      <c r="A707" s="13" t="n">
        <v>45047</v>
      </c>
      <c r="B707" t="inlineStr">
        <is>
          <t>South</t>
        </is>
      </c>
      <c r="C707" t="inlineStr">
        <is>
          <t>Marketplace</t>
        </is>
      </c>
      <c r="D707" t="inlineStr">
        <is>
          <t>Grocery</t>
        </is>
      </c>
      <c r="E707" t="n">
        <v>27186.15</v>
      </c>
      <c r="F707" t="n">
        <v>23476.04</v>
      </c>
      <c r="G707" t="n">
        <v>30173</v>
      </c>
      <c r="H707" t="n">
        <v>87</v>
      </c>
      <c r="I707" t="n">
        <v>26</v>
      </c>
      <c r="J707" t="n">
        <v>1</v>
      </c>
      <c r="K707">
        <f>E707-F707</f>
        <v/>
      </c>
      <c r="L707" s="10">
        <f>IFERROR(K707/E707,0)</f>
        <v/>
      </c>
      <c r="M707">
        <f>YEAR(A707)</f>
        <v/>
      </c>
      <c r="N707">
        <f>"Q"&amp;ROUNDUP(MONTH(A707)/3,0)</f>
        <v/>
      </c>
      <c r="O707">
        <f>TEXT(A707,"mmm")</f>
        <v/>
      </c>
    </row>
    <row r="708">
      <c r="A708" s="13" t="n">
        <v>45047</v>
      </c>
      <c r="B708" t="inlineStr">
        <is>
          <t>South</t>
        </is>
      </c>
      <c r="C708" t="inlineStr">
        <is>
          <t>Marketplace</t>
        </is>
      </c>
      <c r="D708" t="inlineStr">
        <is>
          <t>Home &amp; Kitchen</t>
        </is>
      </c>
      <c r="E708" t="n">
        <v>61728.7</v>
      </c>
      <c r="F708" t="n">
        <v>44360.45</v>
      </c>
      <c r="G708" t="n">
        <v>67996</v>
      </c>
      <c r="H708" t="n">
        <v>24</v>
      </c>
      <c r="I708" t="n">
        <v>19</v>
      </c>
      <c r="J708" t="n">
        <v>1</v>
      </c>
      <c r="K708">
        <f>E708-F708</f>
        <v/>
      </c>
      <c r="L708" s="10">
        <f>IFERROR(K708/E708,0)</f>
        <v/>
      </c>
      <c r="M708">
        <f>YEAR(A708)</f>
        <v/>
      </c>
      <c r="N708">
        <f>"Q"&amp;ROUNDUP(MONTH(A708)/3,0)</f>
        <v/>
      </c>
      <c r="O708">
        <f>TEXT(A708,"mmm")</f>
        <v/>
      </c>
    </row>
    <row r="709">
      <c r="A709" s="13" t="n">
        <v>45047</v>
      </c>
      <c r="B709" t="inlineStr">
        <is>
          <t>South</t>
        </is>
      </c>
      <c r="C709" t="inlineStr">
        <is>
          <t>Marketplace</t>
        </is>
      </c>
      <c r="D709" t="inlineStr">
        <is>
          <t>Sports</t>
        </is>
      </c>
      <c r="E709" t="n">
        <v>43223.1</v>
      </c>
      <c r="F709" t="n">
        <v>29800.49</v>
      </c>
      <c r="G709" t="n">
        <v>48982</v>
      </c>
      <c r="H709" t="n">
        <v>18</v>
      </c>
      <c r="I709" t="n">
        <v>15</v>
      </c>
      <c r="J709" t="n">
        <v>0</v>
      </c>
      <c r="K709">
        <f>E709-F709</f>
        <v/>
      </c>
      <c r="L709" s="10">
        <f>IFERROR(K709/E709,0)</f>
        <v/>
      </c>
      <c r="M709">
        <f>YEAR(A709)</f>
        <v/>
      </c>
      <c r="N709">
        <f>"Q"&amp;ROUNDUP(MONTH(A709)/3,0)</f>
        <v/>
      </c>
      <c r="O709">
        <f>TEXT(A709,"mmm")</f>
        <v/>
      </c>
    </row>
    <row r="710">
      <c r="A710" s="13" t="n">
        <v>45047</v>
      </c>
      <c r="B710" t="inlineStr">
        <is>
          <t>South</t>
        </is>
      </c>
      <c r="C710" t="inlineStr">
        <is>
          <t>Mobile App</t>
        </is>
      </c>
      <c r="D710" t="inlineStr">
        <is>
          <t>Beauty</t>
        </is>
      </c>
      <c r="E710" t="n">
        <v>12044.35</v>
      </c>
      <c r="F710" t="n">
        <v>6845.51</v>
      </c>
      <c r="G710" t="n">
        <v>12810</v>
      </c>
      <c r="H710" t="n">
        <v>20</v>
      </c>
      <c r="I710" t="n">
        <v>18</v>
      </c>
      <c r="J710" t="n">
        <v>2</v>
      </c>
      <c r="K710">
        <f>E710-F710</f>
        <v/>
      </c>
      <c r="L710" s="10">
        <f>IFERROR(K710/E710,0)</f>
        <v/>
      </c>
      <c r="M710">
        <f>YEAR(A710)</f>
        <v/>
      </c>
      <c r="N710">
        <f>"Q"&amp;ROUNDUP(MONTH(A710)/3,0)</f>
        <v/>
      </c>
      <c r="O710">
        <f>TEXT(A710,"mmm")</f>
        <v/>
      </c>
    </row>
    <row r="711">
      <c r="A711" s="13" t="n">
        <v>45047</v>
      </c>
      <c r="B711" t="inlineStr">
        <is>
          <t>South</t>
        </is>
      </c>
      <c r="C711" t="inlineStr">
        <is>
          <t>Mobile App</t>
        </is>
      </c>
      <c r="D711" t="inlineStr">
        <is>
          <t>Books</t>
        </is>
      </c>
      <c r="E711" t="n">
        <v>6481.3</v>
      </c>
      <c r="F711" t="n">
        <v>4982.67</v>
      </c>
      <c r="G711" t="n">
        <v>7195</v>
      </c>
      <c r="H711" t="n">
        <v>15</v>
      </c>
      <c r="I711" t="n">
        <v>10</v>
      </c>
      <c r="J711" t="n">
        <v>0</v>
      </c>
      <c r="K711">
        <f>E711-F711</f>
        <v/>
      </c>
      <c r="L711" s="10">
        <f>IFERROR(K711/E711,0)</f>
        <v/>
      </c>
      <c r="M711">
        <f>YEAR(A711)</f>
        <v/>
      </c>
      <c r="N711">
        <f>"Q"&amp;ROUNDUP(MONTH(A711)/3,0)</f>
        <v/>
      </c>
      <c r="O711">
        <f>TEXT(A711,"mmm")</f>
        <v/>
      </c>
    </row>
    <row r="712">
      <c r="A712" s="13" t="n">
        <v>45047</v>
      </c>
      <c r="B712" t="inlineStr">
        <is>
          <t>South</t>
        </is>
      </c>
      <c r="C712" t="inlineStr">
        <is>
          <t>Mobile App</t>
        </is>
      </c>
      <c r="D712" t="inlineStr">
        <is>
          <t>Electronics</t>
        </is>
      </c>
      <c r="E712" t="n">
        <v>583134.25</v>
      </c>
      <c r="F712" t="n">
        <v>518653.62</v>
      </c>
      <c r="G712" t="n">
        <v>633094</v>
      </c>
      <c r="H712" t="n">
        <v>36</v>
      </c>
      <c r="I712" t="n">
        <v>26</v>
      </c>
      <c r="J712" t="n">
        <v>3</v>
      </c>
      <c r="K712">
        <f>E712-F712</f>
        <v/>
      </c>
      <c r="L712" s="10">
        <f>IFERROR(K712/E712,0)</f>
        <v/>
      </c>
      <c r="M712">
        <f>YEAR(A712)</f>
        <v/>
      </c>
      <c r="N712">
        <f>"Q"&amp;ROUNDUP(MONTH(A712)/3,0)</f>
        <v/>
      </c>
      <c r="O712">
        <f>TEXT(A712,"mmm")</f>
        <v/>
      </c>
    </row>
    <row r="713">
      <c r="A713" s="13" t="n">
        <v>45047</v>
      </c>
      <c r="B713" t="inlineStr">
        <is>
          <t>South</t>
        </is>
      </c>
      <c r="C713" t="inlineStr">
        <is>
          <t>Mobile App</t>
        </is>
      </c>
      <c r="D713" t="inlineStr">
        <is>
          <t>Fashion</t>
        </is>
      </c>
      <c r="E713" t="n">
        <v>76242.85000000001</v>
      </c>
      <c r="F713" t="n">
        <v>39744.76</v>
      </c>
      <c r="G713" t="n">
        <v>82107</v>
      </c>
      <c r="H713" t="n">
        <v>63</v>
      </c>
      <c r="I713" t="n">
        <v>54</v>
      </c>
      <c r="J713" t="n">
        <v>14</v>
      </c>
      <c r="K713">
        <f>E713-F713</f>
        <v/>
      </c>
      <c r="L713" s="10">
        <f>IFERROR(K713/E713,0)</f>
        <v/>
      </c>
      <c r="M713">
        <f>YEAR(A713)</f>
        <v/>
      </c>
      <c r="N713">
        <f>"Q"&amp;ROUNDUP(MONTH(A713)/3,0)</f>
        <v/>
      </c>
      <c r="O713">
        <f>TEXT(A713,"mmm")</f>
        <v/>
      </c>
    </row>
    <row r="714">
      <c r="A714" s="13" t="n">
        <v>45047</v>
      </c>
      <c r="B714" t="inlineStr">
        <is>
          <t>South</t>
        </is>
      </c>
      <c r="C714" t="inlineStr">
        <is>
          <t>Mobile App</t>
        </is>
      </c>
      <c r="D714" t="inlineStr">
        <is>
          <t>Grocery</t>
        </is>
      </c>
      <c r="E714" t="n">
        <v>32397.95</v>
      </c>
      <c r="F714" t="n">
        <v>26850.67</v>
      </c>
      <c r="G714" t="n">
        <v>34837</v>
      </c>
      <c r="H714" t="n">
        <v>93</v>
      </c>
      <c r="I714" t="n">
        <v>34</v>
      </c>
      <c r="J714" t="n">
        <v>0</v>
      </c>
      <c r="K714">
        <f>E714-F714</f>
        <v/>
      </c>
      <c r="L714" s="10">
        <f>IFERROR(K714/E714,0)</f>
        <v/>
      </c>
      <c r="M714">
        <f>YEAR(A714)</f>
        <v/>
      </c>
      <c r="N714">
        <f>"Q"&amp;ROUNDUP(MONTH(A714)/3,0)</f>
        <v/>
      </c>
      <c r="O714">
        <f>TEXT(A714,"mmm")</f>
        <v/>
      </c>
    </row>
    <row r="715">
      <c r="A715" s="13" t="n">
        <v>45047</v>
      </c>
      <c r="B715" t="inlineStr">
        <is>
          <t>South</t>
        </is>
      </c>
      <c r="C715" t="inlineStr">
        <is>
          <t>Mobile App</t>
        </is>
      </c>
      <c r="D715" t="inlineStr">
        <is>
          <t>Home &amp; Kitchen</t>
        </is>
      </c>
      <c r="E715" t="n">
        <v>52571.65</v>
      </c>
      <c r="F715" t="n">
        <v>36833</v>
      </c>
      <c r="G715" t="n">
        <v>58374</v>
      </c>
      <c r="H715" t="n">
        <v>26</v>
      </c>
      <c r="I715" t="n">
        <v>21</v>
      </c>
      <c r="J715" t="n">
        <v>0</v>
      </c>
      <c r="K715">
        <f>E715-F715</f>
        <v/>
      </c>
      <c r="L715" s="10">
        <f>IFERROR(K715/E715,0)</f>
        <v/>
      </c>
      <c r="M715">
        <f>YEAR(A715)</f>
        <v/>
      </c>
      <c r="N715">
        <f>"Q"&amp;ROUNDUP(MONTH(A715)/3,0)</f>
        <v/>
      </c>
      <c r="O715">
        <f>TEXT(A715,"mmm")</f>
        <v/>
      </c>
    </row>
    <row r="716">
      <c r="A716" s="13" t="n">
        <v>45047</v>
      </c>
      <c r="B716" t="inlineStr">
        <is>
          <t>South</t>
        </is>
      </c>
      <c r="C716" t="inlineStr">
        <is>
          <t>Mobile App</t>
        </is>
      </c>
      <c r="D716" t="inlineStr">
        <is>
          <t>Sports</t>
        </is>
      </c>
      <c r="E716" t="n">
        <v>30584</v>
      </c>
      <c r="F716" t="n">
        <v>19888.85</v>
      </c>
      <c r="G716" t="n">
        <v>33472</v>
      </c>
      <c r="H716" t="n">
        <v>18</v>
      </c>
      <c r="I716" t="n">
        <v>12</v>
      </c>
      <c r="J716" t="n">
        <v>0</v>
      </c>
      <c r="K716">
        <f>E716-F716</f>
        <v/>
      </c>
      <c r="L716" s="10">
        <f>IFERROR(K716/E716,0)</f>
        <v/>
      </c>
      <c r="M716">
        <f>YEAR(A716)</f>
        <v/>
      </c>
      <c r="N716">
        <f>"Q"&amp;ROUNDUP(MONTH(A716)/3,0)</f>
        <v/>
      </c>
      <c r="O716">
        <f>TEXT(A716,"mmm")</f>
        <v/>
      </c>
    </row>
    <row r="717">
      <c r="A717" s="13" t="n">
        <v>45047</v>
      </c>
      <c r="B717" t="inlineStr">
        <is>
          <t>South</t>
        </is>
      </c>
      <c r="C717" t="inlineStr">
        <is>
          <t>Retail Store</t>
        </is>
      </c>
      <c r="D717" t="inlineStr">
        <is>
          <t>Beauty</t>
        </is>
      </c>
      <c r="E717" t="n">
        <v>9386.35</v>
      </c>
      <c r="F717" t="n">
        <v>5407.42</v>
      </c>
      <c r="G717" t="n">
        <v>9985</v>
      </c>
      <c r="H717" t="n">
        <v>15</v>
      </c>
      <c r="I717" t="n">
        <v>12</v>
      </c>
      <c r="J717" t="n">
        <v>0</v>
      </c>
      <c r="K717">
        <f>E717-F717</f>
        <v/>
      </c>
      <c r="L717" s="10">
        <f>IFERROR(K717/E717,0)</f>
        <v/>
      </c>
      <c r="M717">
        <f>YEAR(A717)</f>
        <v/>
      </c>
      <c r="N717">
        <f>"Q"&amp;ROUNDUP(MONTH(A717)/3,0)</f>
        <v/>
      </c>
      <c r="O717">
        <f>TEXT(A717,"mmm")</f>
        <v/>
      </c>
    </row>
    <row r="718">
      <c r="A718" s="13" t="n">
        <v>45047</v>
      </c>
      <c r="B718" t="inlineStr">
        <is>
          <t>South</t>
        </is>
      </c>
      <c r="C718" t="inlineStr">
        <is>
          <t>Retail Store</t>
        </is>
      </c>
      <c r="D718" t="inlineStr">
        <is>
          <t>Books</t>
        </is>
      </c>
      <c r="E718" t="n">
        <v>2459.3</v>
      </c>
      <c r="F718" t="n">
        <v>1739.51</v>
      </c>
      <c r="G718" t="n">
        <v>2615</v>
      </c>
      <c r="H718" t="n">
        <v>5</v>
      </c>
      <c r="I718" t="n">
        <v>5</v>
      </c>
      <c r="J718" t="n">
        <v>0</v>
      </c>
      <c r="K718">
        <f>E718-F718</f>
        <v/>
      </c>
      <c r="L718" s="10">
        <f>IFERROR(K718/E718,0)</f>
        <v/>
      </c>
      <c r="M718">
        <f>YEAR(A718)</f>
        <v/>
      </c>
      <c r="N718">
        <f>"Q"&amp;ROUNDUP(MONTH(A718)/3,0)</f>
        <v/>
      </c>
      <c r="O718">
        <f>TEXT(A718,"mmm")</f>
        <v/>
      </c>
    </row>
    <row r="719">
      <c r="A719" s="13" t="n">
        <v>45047</v>
      </c>
      <c r="B719" t="inlineStr">
        <is>
          <t>South</t>
        </is>
      </c>
      <c r="C719" t="inlineStr">
        <is>
          <t>Retail Store</t>
        </is>
      </c>
      <c r="D719" t="inlineStr">
        <is>
          <t>Electronics</t>
        </is>
      </c>
      <c r="E719" t="n">
        <v>170541.45</v>
      </c>
      <c r="F719" t="n">
        <v>148132.95</v>
      </c>
      <c r="G719" t="n">
        <v>177186</v>
      </c>
      <c r="H719" t="n">
        <v>14</v>
      </c>
      <c r="I719" t="n">
        <v>12</v>
      </c>
      <c r="J719" t="n">
        <v>1</v>
      </c>
      <c r="K719">
        <f>E719-F719</f>
        <v/>
      </c>
      <c r="L719" s="10">
        <f>IFERROR(K719/E719,0)</f>
        <v/>
      </c>
      <c r="M719">
        <f>YEAR(A719)</f>
        <v/>
      </c>
      <c r="N719">
        <f>"Q"&amp;ROUNDUP(MONTH(A719)/3,0)</f>
        <v/>
      </c>
      <c r="O719">
        <f>TEXT(A719,"mmm")</f>
        <v/>
      </c>
    </row>
    <row r="720">
      <c r="A720" s="13" t="n">
        <v>45047</v>
      </c>
      <c r="B720" t="inlineStr">
        <is>
          <t>South</t>
        </is>
      </c>
      <c r="C720" t="inlineStr">
        <is>
          <t>Retail Store</t>
        </is>
      </c>
      <c r="D720" t="inlineStr">
        <is>
          <t>Fashion</t>
        </is>
      </c>
      <c r="E720" t="n">
        <v>17416.8</v>
      </c>
      <c r="F720" t="n">
        <v>9010.950000000001</v>
      </c>
      <c r="G720" t="n">
        <v>18111</v>
      </c>
      <c r="H720" t="n">
        <v>19</v>
      </c>
      <c r="I720" t="n">
        <v>13</v>
      </c>
      <c r="J720" t="n">
        <v>0</v>
      </c>
      <c r="K720">
        <f>E720-F720</f>
        <v/>
      </c>
      <c r="L720" s="10">
        <f>IFERROR(K720/E720,0)</f>
        <v/>
      </c>
      <c r="M720">
        <f>YEAR(A720)</f>
        <v/>
      </c>
      <c r="N720">
        <f>"Q"&amp;ROUNDUP(MONTH(A720)/3,0)</f>
        <v/>
      </c>
      <c r="O720">
        <f>TEXT(A720,"mmm")</f>
        <v/>
      </c>
    </row>
    <row r="721">
      <c r="A721" s="13" t="n">
        <v>45047</v>
      </c>
      <c r="B721" t="inlineStr">
        <is>
          <t>South</t>
        </is>
      </c>
      <c r="C721" t="inlineStr">
        <is>
          <t>Retail Store</t>
        </is>
      </c>
      <c r="D721" t="inlineStr">
        <is>
          <t>Grocery</t>
        </is>
      </c>
      <c r="E721" t="n">
        <v>12947.45</v>
      </c>
      <c r="F721" t="n">
        <v>10352.76</v>
      </c>
      <c r="G721" t="n">
        <v>13348</v>
      </c>
      <c r="H721" t="n">
        <v>32</v>
      </c>
      <c r="I721" t="n">
        <v>13</v>
      </c>
      <c r="J721" t="n">
        <v>0</v>
      </c>
      <c r="K721">
        <f>E721-F721</f>
        <v/>
      </c>
      <c r="L721" s="10">
        <f>IFERROR(K721/E721,0)</f>
        <v/>
      </c>
      <c r="M721">
        <f>YEAR(A721)</f>
        <v/>
      </c>
      <c r="N721">
        <f>"Q"&amp;ROUNDUP(MONTH(A721)/3,0)</f>
        <v/>
      </c>
      <c r="O721">
        <f>TEXT(A721,"mmm")</f>
        <v/>
      </c>
    </row>
    <row r="722">
      <c r="A722" s="13" t="n">
        <v>45047</v>
      </c>
      <c r="B722" t="inlineStr">
        <is>
          <t>South</t>
        </is>
      </c>
      <c r="C722" t="inlineStr">
        <is>
          <t>Retail Store</t>
        </is>
      </c>
      <c r="D722" t="inlineStr">
        <is>
          <t>Home &amp; Kitchen</t>
        </is>
      </c>
      <c r="E722" t="n">
        <v>36109.55</v>
      </c>
      <c r="F722" t="n">
        <v>24272.82</v>
      </c>
      <c r="G722" t="n">
        <v>38102</v>
      </c>
      <c r="H722" t="n">
        <v>18</v>
      </c>
      <c r="I722" t="n">
        <v>14</v>
      </c>
      <c r="J722" t="n">
        <v>1</v>
      </c>
      <c r="K722">
        <f>E722-F722</f>
        <v/>
      </c>
      <c r="L722" s="10">
        <f>IFERROR(K722/E722,0)</f>
        <v/>
      </c>
      <c r="M722">
        <f>YEAR(A722)</f>
        <v/>
      </c>
      <c r="N722">
        <f>"Q"&amp;ROUNDUP(MONTH(A722)/3,0)</f>
        <v/>
      </c>
      <c r="O722">
        <f>TEXT(A722,"mmm")</f>
        <v/>
      </c>
    </row>
    <row r="723">
      <c r="A723" s="13" t="n">
        <v>45047</v>
      </c>
      <c r="B723" t="inlineStr">
        <is>
          <t>South</t>
        </is>
      </c>
      <c r="C723" t="inlineStr">
        <is>
          <t>Retail Store</t>
        </is>
      </c>
      <c r="D723" t="inlineStr">
        <is>
          <t>Sports</t>
        </is>
      </c>
      <c r="E723" t="n">
        <v>20530.55</v>
      </c>
      <c r="F723" t="n">
        <v>12628.6</v>
      </c>
      <c r="G723" t="n">
        <v>21484</v>
      </c>
      <c r="H723" t="n">
        <v>16</v>
      </c>
      <c r="I723" t="n">
        <v>10</v>
      </c>
      <c r="J723" t="n">
        <v>0</v>
      </c>
      <c r="K723">
        <f>E723-F723</f>
        <v/>
      </c>
      <c r="L723" s="10">
        <f>IFERROR(K723/E723,0)</f>
        <v/>
      </c>
      <c r="M723">
        <f>YEAR(A723)</f>
        <v/>
      </c>
      <c r="N723">
        <f>"Q"&amp;ROUNDUP(MONTH(A723)/3,0)</f>
        <v/>
      </c>
      <c r="O723">
        <f>TEXT(A723,"mmm")</f>
        <v/>
      </c>
    </row>
    <row r="724">
      <c r="A724" s="13" t="n">
        <v>45047</v>
      </c>
      <c r="B724" t="inlineStr">
        <is>
          <t>South</t>
        </is>
      </c>
      <c r="C724" t="inlineStr">
        <is>
          <t>Unknown</t>
        </is>
      </c>
      <c r="D724" t="inlineStr">
        <is>
          <t>Beauty</t>
        </is>
      </c>
      <c r="E724" t="n">
        <v>160.65</v>
      </c>
      <c r="F724" t="n">
        <v>89.59999999999999</v>
      </c>
      <c r="G724" t="n">
        <v>189</v>
      </c>
      <c r="H724" t="n">
        <v>1</v>
      </c>
      <c r="I724" t="n">
        <v>1</v>
      </c>
      <c r="J724" t="n">
        <v>0</v>
      </c>
      <c r="K724">
        <f>E724-F724</f>
        <v/>
      </c>
      <c r="L724" s="10">
        <f>IFERROR(K724/E724,0)</f>
        <v/>
      </c>
      <c r="M724">
        <f>YEAR(A724)</f>
        <v/>
      </c>
      <c r="N724">
        <f>"Q"&amp;ROUNDUP(MONTH(A724)/3,0)</f>
        <v/>
      </c>
      <c r="O724">
        <f>TEXT(A724,"mmm")</f>
        <v/>
      </c>
    </row>
    <row r="725">
      <c r="A725" s="13" t="n">
        <v>45047</v>
      </c>
      <c r="B725" t="inlineStr">
        <is>
          <t>South</t>
        </is>
      </c>
      <c r="C725" t="inlineStr">
        <is>
          <t>Unknown</t>
        </is>
      </c>
      <c r="D725" t="inlineStr">
        <is>
          <t>Books</t>
        </is>
      </c>
      <c r="E725" t="n">
        <v>1382.4</v>
      </c>
      <c r="F725" t="n">
        <v>1059.51</v>
      </c>
      <c r="G725" t="n">
        <v>1536</v>
      </c>
      <c r="H725" t="n">
        <v>4</v>
      </c>
      <c r="I725" t="n">
        <v>2</v>
      </c>
      <c r="J725" t="n">
        <v>0</v>
      </c>
      <c r="K725">
        <f>E725-F725</f>
        <v/>
      </c>
      <c r="L725" s="10">
        <f>IFERROR(K725/E725,0)</f>
        <v/>
      </c>
      <c r="M725">
        <f>YEAR(A725)</f>
        <v/>
      </c>
      <c r="N725">
        <f>"Q"&amp;ROUNDUP(MONTH(A725)/3,0)</f>
        <v/>
      </c>
      <c r="O725">
        <f>TEXT(A725,"mmm")</f>
        <v/>
      </c>
    </row>
    <row r="726">
      <c r="A726" s="13" t="n">
        <v>45047</v>
      </c>
      <c r="B726" t="inlineStr">
        <is>
          <t>South</t>
        </is>
      </c>
      <c r="C726" t="inlineStr">
        <is>
          <t>Unknown</t>
        </is>
      </c>
      <c r="D726" t="inlineStr">
        <is>
          <t>Sports</t>
        </is>
      </c>
      <c r="E726" t="n">
        <v>1422.7</v>
      </c>
      <c r="F726" t="n">
        <v>996.4</v>
      </c>
      <c r="G726" t="n">
        <v>1588</v>
      </c>
      <c r="H726" t="n">
        <v>2</v>
      </c>
      <c r="I726" t="n">
        <v>2</v>
      </c>
      <c r="J726" t="n">
        <v>0</v>
      </c>
      <c r="K726">
        <f>E726-F726</f>
        <v/>
      </c>
      <c r="L726" s="10">
        <f>IFERROR(K726/E726,0)</f>
        <v/>
      </c>
      <c r="M726">
        <f>YEAR(A726)</f>
        <v/>
      </c>
      <c r="N726">
        <f>"Q"&amp;ROUNDUP(MONTH(A726)/3,0)</f>
        <v/>
      </c>
      <c r="O726">
        <f>TEXT(A726,"mmm")</f>
        <v/>
      </c>
    </row>
    <row r="727">
      <c r="A727" s="13" t="n">
        <v>45047</v>
      </c>
      <c r="B727" t="inlineStr">
        <is>
          <t>South</t>
        </is>
      </c>
      <c r="C727" t="inlineStr">
        <is>
          <t>Website</t>
        </is>
      </c>
      <c r="D727" t="inlineStr">
        <is>
          <t>Beauty</t>
        </is>
      </c>
      <c r="E727" t="n">
        <v>11828.7</v>
      </c>
      <c r="F727" t="n">
        <v>6012.08</v>
      </c>
      <c r="G727" t="n">
        <v>12305</v>
      </c>
      <c r="H727" t="n">
        <v>25</v>
      </c>
      <c r="I727" t="n">
        <v>20</v>
      </c>
      <c r="J727" t="n">
        <v>0</v>
      </c>
      <c r="K727">
        <f>E727-F727</f>
        <v/>
      </c>
      <c r="L727" s="10">
        <f>IFERROR(K727/E727,0)</f>
        <v/>
      </c>
      <c r="M727">
        <f>YEAR(A727)</f>
        <v/>
      </c>
      <c r="N727">
        <f>"Q"&amp;ROUNDUP(MONTH(A727)/3,0)</f>
        <v/>
      </c>
      <c r="O727">
        <f>TEXT(A727,"mmm")</f>
        <v/>
      </c>
    </row>
    <row r="728">
      <c r="A728" s="13" t="n">
        <v>45047</v>
      </c>
      <c r="B728" t="inlineStr">
        <is>
          <t>South</t>
        </is>
      </c>
      <c r="C728" t="inlineStr">
        <is>
          <t>Website</t>
        </is>
      </c>
      <c r="D728" t="inlineStr">
        <is>
          <t>Books</t>
        </is>
      </c>
      <c r="E728" t="n">
        <v>14826.3</v>
      </c>
      <c r="F728" t="n">
        <v>10738.68</v>
      </c>
      <c r="G728" t="n">
        <v>15750</v>
      </c>
      <c r="H728" t="n">
        <v>30</v>
      </c>
      <c r="I728" t="n">
        <v>23</v>
      </c>
      <c r="J728" t="n">
        <v>0</v>
      </c>
      <c r="K728">
        <f>E728-F728</f>
        <v/>
      </c>
      <c r="L728" s="10">
        <f>IFERROR(K728/E728,0)</f>
        <v/>
      </c>
      <c r="M728">
        <f>YEAR(A728)</f>
        <v/>
      </c>
      <c r="N728">
        <f>"Q"&amp;ROUNDUP(MONTH(A728)/3,0)</f>
        <v/>
      </c>
      <c r="O728">
        <f>TEXT(A728,"mmm")</f>
        <v/>
      </c>
    </row>
    <row r="729">
      <c r="A729" s="13" t="n">
        <v>45047</v>
      </c>
      <c r="B729" t="inlineStr">
        <is>
          <t>South</t>
        </is>
      </c>
      <c r="C729" t="inlineStr">
        <is>
          <t>Website</t>
        </is>
      </c>
      <c r="D729" t="inlineStr">
        <is>
          <t>Electronics</t>
        </is>
      </c>
      <c r="E729" t="n">
        <v>598203.65</v>
      </c>
      <c r="F729" t="n">
        <v>533422.83</v>
      </c>
      <c r="G729" t="n">
        <v>640041</v>
      </c>
      <c r="H729" t="n">
        <v>49</v>
      </c>
      <c r="I729" t="n">
        <v>41</v>
      </c>
      <c r="J729" t="n">
        <v>4</v>
      </c>
      <c r="K729">
        <f>E729-F729</f>
        <v/>
      </c>
      <c r="L729" s="10">
        <f>IFERROR(K729/E729,0)</f>
        <v/>
      </c>
      <c r="M729">
        <f>YEAR(A729)</f>
        <v/>
      </c>
      <c r="N729">
        <f>"Q"&amp;ROUNDUP(MONTH(A729)/3,0)</f>
        <v/>
      </c>
      <c r="O729">
        <f>TEXT(A729,"mmm")</f>
        <v/>
      </c>
    </row>
    <row r="730">
      <c r="A730" s="13" t="n">
        <v>45047</v>
      </c>
      <c r="B730" t="inlineStr">
        <is>
          <t>South</t>
        </is>
      </c>
      <c r="C730" t="inlineStr">
        <is>
          <t>Website</t>
        </is>
      </c>
      <c r="D730" t="inlineStr">
        <is>
          <t>Fashion</t>
        </is>
      </c>
      <c r="E730" t="n">
        <v>81788</v>
      </c>
      <c r="F730" t="n">
        <v>42746.56</v>
      </c>
      <c r="G730" t="n">
        <v>86717</v>
      </c>
      <c r="H730" t="n">
        <v>73</v>
      </c>
      <c r="I730" t="n">
        <v>59</v>
      </c>
      <c r="J730" t="n">
        <v>7</v>
      </c>
      <c r="K730">
        <f>E730-F730</f>
        <v/>
      </c>
      <c r="L730" s="10">
        <f>IFERROR(K730/E730,0)</f>
        <v/>
      </c>
      <c r="M730">
        <f>YEAR(A730)</f>
        <v/>
      </c>
      <c r="N730">
        <f>"Q"&amp;ROUNDUP(MONTH(A730)/3,0)</f>
        <v/>
      </c>
      <c r="O730">
        <f>TEXT(A730,"mmm")</f>
        <v/>
      </c>
    </row>
    <row r="731">
      <c r="A731" s="13" t="n">
        <v>45047</v>
      </c>
      <c r="B731" t="inlineStr">
        <is>
          <t>South</t>
        </is>
      </c>
      <c r="C731" t="inlineStr">
        <is>
          <t>Website</t>
        </is>
      </c>
      <c r="D731" t="inlineStr">
        <is>
          <t>Grocery</t>
        </is>
      </c>
      <c r="E731" t="n">
        <v>28289.9</v>
      </c>
      <c r="F731" t="n">
        <v>23200.05</v>
      </c>
      <c r="G731" t="n">
        <v>30093</v>
      </c>
      <c r="H731" t="n">
        <v>77</v>
      </c>
      <c r="I731" t="n">
        <v>29</v>
      </c>
      <c r="J731" t="n">
        <v>1</v>
      </c>
      <c r="K731">
        <f>E731-F731</f>
        <v/>
      </c>
      <c r="L731" s="10">
        <f>IFERROR(K731/E731,0)</f>
        <v/>
      </c>
      <c r="M731">
        <f>YEAR(A731)</f>
        <v/>
      </c>
      <c r="N731">
        <f>"Q"&amp;ROUNDUP(MONTH(A731)/3,0)</f>
        <v/>
      </c>
      <c r="O731">
        <f>TEXT(A731,"mmm")</f>
        <v/>
      </c>
    </row>
    <row r="732">
      <c r="A732" s="13" t="n">
        <v>45047</v>
      </c>
      <c r="B732" t="inlineStr">
        <is>
          <t>South</t>
        </is>
      </c>
      <c r="C732" t="inlineStr">
        <is>
          <t>Website</t>
        </is>
      </c>
      <c r="D732" t="inlineStr">
        <is>
          <t>Home &amp; Kitchen</t>
        </is>
      </c>
      <c r="E732" t="n">
        <v>80434.14999999999</v>
      </c>
      <c r="F732" t="n">
        <v>54552.84</v>
      </c>
      <c r="G732" t="n">
        <v>85352</v>
      </c>
      <c r="H732" t="n">
        <v>38</v>
      </c>
      <c r="I732" t="n">
        <v>32</v>
      </c>
      <c r="J732" t="n">
        <v>5</v>
      </c>
      <c r="K732">
        <f>E732-F732</f>
        <v/>
      </c>
      <c r="L732" s="10">
        <f>IFERROR(K732/E732,0)</f>
        <v/>
      </c>
      <c r="M732">
        <f>YEAR(A732)</f>
        <v/>
      </c>
      <c r="N732">
        <f>"Q"&amp;ROUNDUP(MONTH(A732)/3,0)</f>
        <v/>
      </c>
      <c r="O732">
        <f>TEXT(A732,"mmm")</f>
        <v/>
      </c>
    </row>
    <row r="733">
      <c r="A733" s="13" t="n">
        <v>45047</v>
      </c>
      <c r="B733" t="inlineStr">
        <is>
          <t>South</t>
        </is>
      </c>
      <c r="C733" t="inlineStr">
        <is>
          <t>Website</t>
        </is>
      </c>
      <c r="D733" t="inlineStr">
        <is>
          <t>Sports</t>
        </is>
      </c>
      <c r="E733" t="n">
        <v>57976.55</v>
      </c>
      <c r="F733" t="n">
        <v>36522.32</v>
      </c>
      <c r="G733" t="n">
        <v>61102</v>
      </c>
      <c r="H733" t="n">
        <v>28</v>
      </c>
      <c r="I733" t="n">
        <v>21</v>
      </c>
      <c r="J733" t="n">
        <v>5</v>
      </c>
      <c r="K733">
        <f>E733-F733</f>
        <v/>
      </c>
      <c r="L733" s="10">
        <f>IFERROR(K733/E733,0)</f>
        <v/>
      </c>
      <c r="M733">
        <f>YEAR(A733)</f>
        <v/>
      </c>
      <c r="N733">
        <f>"Q"&amp;ROUNDUP(MONTH(A733)/3,0)</f>
        <v/>
      </c>
      <c r="O733">
        <f>TEXT(A733,"mmm")</f>
        <v/>
      </c>
    </row>
    <row r="734">
      <c r="A734" s="13" t="n">
        <v>45047</v>
      </c>
      <c r="B734" t="inlineStr">
        <is>
          <t>West</t>
        </is>
      </c>
      <c r="C734" t="inlineStr">
        <is>
          <t>Marketplace</t>
        </is>
      </c>
      <c r="D734" t="inlineStr">
        <is>
          <t>Beauty</t>
        </is>
      </c>
      <c r="E734" t="n">
        <v>11611.1</v>
      </c>
      <c r="F734" t="n">
        <v>6975.11</v>
      </c>
      <c r="G734" t="n">
        <v>12771</v>
      </c>
      <c r="H734" t="n">
        <v>19</v>
      </c>
      <c r="I734" t="n">
        <v>14</v>
      </c>
      <c r="J734" t="n">
        <v>1</v>
      </c>
      <c r="K734">
        <f>E734-F734</f>
        <v/>
      </c>
      <c r="L734" s="10">
        <f>IFERROR(K734/E734,0)</f>
        <v/>
      </c>
      <c r="M734">
        <f>YEAR(A734)</f>
        <v/>
      </c>
      <c r="N734">
        <f>"Q"&amp;ROUNDUP(MONTH(A734)/3,0)</f>
        <v/>
      </c>
      <c r="O734">
        <f>TEXT(A734,"mmm")</f>
        <v/>
      </c>
    </row>
    <row r="735">
      <c r="A735" s="13" t="n">
        <v>45047</v>
      </c>
      <c r="B735" t="inlineStr">
        <is>
          <t>West</t>
        </is>
      </c>
      <c r="C735" t="inlineStr">
        <is>
          <t>Marketplace</t>
        </is>
      </c>
      <c r="D735" t="inlineStr">
        <is>
          <t>Books</t>
        </is>
      </c>
      <c r="E735" t="n">
        <v>11552</v>
      </c>
      <c r="F735" t="n">
        <v>8755.27</v>
      </c>
      <c r="G735" t="n">
        <v>12852</v>
      </c>
      <c r="H735" t="n">
        <v>28</v>
      </c>
      <c r="I735" t="n">
        <v>24</v>
      </c>
      <c r="J735" t="n">
        <v>0</v>
      </c>
      <c r="K735">
        <f>E735-F735</f>
        <v/>
      </c>
      <c r="L735" s="10">
        <f>IFERROR(K735/E735,0)</f>
        <v/>
      </c>
      <c r="M735">
        <f>YEAR(A735)</f>
        <v/>
      </c>
      <c r="N735">
        <f>"Q"&amp;ROUNDUP(MONTH(A735)/3,0)</f>
        <v/>
      </c>
      <c r="O735">
        <f>TEXT(A735,"mmm")</f>
        <v/>
      </c>
    </row>
    <row r="736">
      <c r="A736" s="13" t="n">
        <v>45047</v>
      </c>
      <c r="B736" t="inlineStr">
        <is>
          <t>West</t>
        </is>
      </c>
      <c r="C736" t="inlineStr">
        <is>
          <t>Marketplace</t>
        </is>
      </c>
      <c r="D736" t="inlineStr">
        <is>
          <t>Electronics</t>
        </is>
      </c>
      <c r="E736" t="n">
        <v>248618.3</v>
      </c>
      <c r="F736" t="n">
        <v>229715.28</v>
      </c>
      <c r="G736" t="n">
        <v>273079</v>
      </c>
      <c r="H736" t="n">
        <v>21</v>
      </c>
      <c r="I736" t="n">
        <v>19</v>
      </c>
      <c r="J736" t="n">
        <v>0</v>
      </c>
      <c r="K736">
        <f>E736-F736</f>
        <v/>
      </c>
      <c r="L736" s="10">
        <f>IFERROR(K736/E736,0)</f>
        <v/>
      </c>
      <c r="M736">
        <f>YEAR(A736)</f>
        <v/>
      </c>
      <c r="N736">
        <f>"Q"&amp;ROUNDUP(MONTH(A736)/3,0)</f>
        <v/>
      </c>
      <c r="O736">
        <f>TEXT(A736,"mmm")</f>
        <v/>
      </c>
    </row>
    <row r="737">
      <c r="A737" s="13" t="n">
        <v>45047</v>
      </c>
      <c r="B737" t="inlineStr">
        <is>
          <t>West</t>
        </is>
      </c>
      <c r="C737" t="inlineStr">
        <is>
          <t>Marketplace</t>
        </is>
      </c>
      <c r="D737" t="inlineStr">
        <is>
          <t>Fashion</t>
        </is>
      </c>
      <c r="E737" t="n">
        <v>49150.65</v>
      </c>
      <c r="F737" t="n">
        <v>27349.67</v>
      </c>
      <c r="G737" t="n">
        <v>54071</v>
      </c>
      <c r="H737" t="n">
        <v>39</v>
      </c>
      <c r="I737" t="n">
        <v>33</v>
      </c>
      <c r="J737" t="n">
        <v>6</v>
      </c>
      <c r="K737">
        <f>E737-F737</f>
        <v/>
      </c>
      <c r="L737" s="10">
        <f>IFERROR(K737/E737,0)</f>
        <v/>
      </c>
      <c r="M737">
        <f>YEAR(A737)</f>
        <v/>
      </c>
      <c r="N737">
        <f>"Q"&amp;ROUNDUP(MONTH(A737)/3,0)</f>
        <v/>
      </c>
      <c r="O737">
        <f>TEXT(A737,"mmm")</f>
        <v/>
      </c>
    </row>
    <row r="738">
      <c r="A738" s="13" t="n">
        <v>45047</v>
      </c>
      <c r="B738" t="inlineStr">
        <is>
          <t>West</t>
        </is>
      </c>
      <c r="C738" t="inlineStr">
        <is>
          <t>Marketplace</t>
        </is>
      </c>
      <c r="D738" t="inlineStr">
        <is>
          <t>Grocery</t>
        </is>
      </c>
      <c r="E738" t="n">
        <v>29253.6</v>
      </c>
      <c r="F738" t="n">
        <v>25906.64</v>
      </c>
      <c r="G738" t="n">
        <v>34098</v>
      </c>
      <c r="H738" t="n">
        <v>82</v>
      </c>
      <c r="I738" t="n">
        <v>27</v>
      </c>
      <c r="J738" t="n">
        <v>0</v>
      </c>
      <c r="K738">
        <f>E738-F738</f>
        <v/>
      </c>
      <c r="L738" s="10">
        <f>IFERROR(K738/E738,0)</f>
        <v/>
      </c>
      <c r="M738">
        <f>YEAR(A738)</f>
        <v/>
      </c>
      <c r="N738">
        <f>"Q"&amp;ROUNDUP(MONTH(A738)/3,0)</f>
        <v/>
      </c>
      <c r="O738">
        <f>TEXT(A738,"mmm")</f>
        <v/>
      </c>
    </row>
    <row r="739">
      <c r="A739" s="13" t="n">
        <v>45047</v>
      </c>
      <c r="B739" t="inlineStr">
        <is>
          <t>West</t>
        </is>
      </c>
      <c r="C739" t="inlineStr">
        <is>
          <t>Marketplace</t>
        </is>
      </c>
      <c r="D739" t="inlineStr">
        <is>
          <t>Home &amp; Kitchen</t>
        </is>
      </c>
      <c r="E739" t="n">
        <v>25969.85</v>
      </c>
      <c r="F739" t="n">
        <v>18430.87</v>
      </c>
      <c r="G739" t="n">
        <v>28881</v>
      </c>
      <c r="H739" t="n">
        <v>19</v>
      </c>
      <c r="I739" t="n">
        <v>16</v>
      </c>
      <c r="J739" t="n">
        <v>1</v>
      </c>
      <c r="K739">
        <f>E739-F739</f>
        <v/>
      </c>
      <c r="L739" s="10">
        <f>IFERROR(K739/E739,0)</f>
        <v/>
      </c>
      <c r="M739">
        <f>YEAR(A739)</f>
        <v/>
      </c>
      <c r="N739">
        <f>"Q"&amp;ROUNDUP(MONTH(A739)/3,0)</f>
        <v/>
      </c>
      <c r="O739">
        <f>TEXT(A739,"mmm")</f>
        <v/>
      </c>
    </row>
    <row r="740">
      <c r="A740" s="13" t="n">
        <v>45047</v>
      </c>
      <c r="B740" t="inlineStr">
        <is>
          <t>West</t>
        </is>
      </c>
      <c r="C740" t="inlineStr">
        <is>
          <t>Marketplace</t>
        </is>
      </c>
      <c r="D740" t="inlineStr">
        <is>
          <t>Sports</t>
        </is>
      </c>
      <c r="E740" t="n">
        <v>35626.95</v>
      </c>
      <c r="F740" t="n">
        <v>24278.41</v>
      </c>
      <c r="G740" t="n">
        <v>40484</v>
      </c>
      <c r="H740" t="n">
        <v>16</v>
      </c>
      <c r="I740" t="n">
        <v>12</v>
      </c>
      <c r="J740" t="n">
        <v>1</v>
      </c>
      <c r="K740">
        <f>E740-F740</f>
        <v/>
      </c>
      <c r="L740" s="10">
        <f>IFERROR(K740/E740,0)</f>
        <v/>
      </c>
      <c r="M740">
        <f>YEAR(A740)</f>
        <v/>
      </c>
      <c r="N740">
        <f>"Q"&amp;ROUNDUP(MONTH(A740)/3,0)</f>
        <v/>
      </c>
      <c r="O740">
        <f>TEXT(A740,"mmm")</f>
        <v/>
      </c>
    </row>
    <row r="741">
      <c r="A741" s="13" t="n">
        <v>45047</v>
      </c>
      <c r="B741" t="inlineStr">
        <is>
          <t>West</t>
        </is>
      </c>
      <c r="C741" t="inlineStr">
        <is>
          <t>Mobile App</t>
        </is>
      </c>
      <c r="D741" t="inlineStr">
        <is>
          <t>Beauty</t>
        </is>
      </c>
      <c r="E741" t="n">
        <v>10971</v>
      </c>
      <c r="F741" t="n">
        <v>5906.64</v>
      </c>
      <c r="G741" t="n">
        <v>11690</v>
      </c>
      <c r="H741" t="n">
        <v>20</v>
      </c>
      <c r="I741" t="n">
        <v>15</v>
      </c>
      <c r="J741" t="n">
        <v>1</v>
      </c>
      <c r="K741">
        <f>E741-F741</f>
        <v/>
      </c>
      <c r="L741" s="10">
        <f>IFERROR(K741/E741,0)</f>
        <v/>
      </c>
      <c r="M741">
        <f>YEAR(A741)</f>
        <v/>
      </c>
      <c r="N741">
        <f>"Q"&amp;ROUNDUP(MONTH(A741)/3,0)</f>
        <v/>
      </c>
      <c r="O741">
        <f>TEXT(A741,"mmm")</f>
        <v/>
      </c>
    </row>
    <row r="742">
      <c r="A742" s="13" t="n">
        <v>45047</v>
      </c>
      <c r="B742" t="inlineStr">
        <is>
          <t>West</t>
        </is>
      </c>
      <c r="C742" t="inlineStr">
        <is>
          <t>Mobile App</t>
        </is>
      </c>
      <c r="D742" t="inlineStr">
        <is>
          <t>Books</t>
        </is>
      </c>
      <c r="E742" t="n">
        <v>8386.799999999999</v>
      </c>
      <c r="F742" t="n">
        <v>5968.85</v>
      </c>
      <c r="G742" t="n">
        <v>8931</v>
      </c>
      <c r="H742" t="n">
        <v>19</v>
      </c>
      <c r="I742" t="n">
        <v>15</v>
      </c>
      <c r="J742" t="n">
        <v>0</v>
      </c>
      <c r="K742">
        <f>E742-F742</f>
        <v/>
      </c>
      <c r="L742" s="10">
        <f>IFERROR(K742/E742,0)</f>
        <v/>
      </c>
      <c r="M742">
        <f>YEAR(A742)</f>
        <v/>
      </c>
      <c r="N742">
        <f>"Q"&amp;ROUNDUP(MONTH(A742)/3,0)</f>
        <v/>
      </c>
      <c r="O742">
        <f>TEXT(A742,"mmm")</f>
        <v/>
      </c>
    </row>
    <row r="743">
      <c r="A743" s="13" t="n">
        <v>45047</v>
      </c>
      <c r="B743" t="inlineStr">
        <is>
          <t>West</t>
        </is>
      </c>
      <c r="C743" t="inlineStr">
        <is>
          <t>Mobile App</t>
        </is>
      </c>
      <c r="D743" t="inlineStr">
        <is>
          <t>Electronics</t>
        </is>
      </c>
      <c r="E743" t="n">
        <v>436339.25</v>
      </c>
      <c r="F743" t="n">
        <v>393533.13</v>
      </c>
      <c r="G743" t="n">
        <v>474881</v>
      </c>
      <c r="H743" t="n">
        <v>39</v>
      </c>
      <c r="I743" t="n">
        <v>32</v>
      </c>
      <c r="J743" t="n">
        <v>3</v>
      </c>
      <c r="K743">
        <f>E743-F743</f>
        <v/>
      </c>
      <c r="L743" s="10">
        <f>IFERROR(K743/E743,0)</f>
        <v/>
      </c>
      <c r="M743">
        <f>YEAR(A743)</f>
        <v/>
      </c>
      <c r="N743">
        <f>"Q"&amp;ROUNDUP(MONTH(A743)/3,0)</f>
        <v/>
      </c>
      <c r="O743">
        <f>TEXT(A743,"mmm")</f>
        <v/>
      </c>
    </row>
    <row r="744">
      <c r="A744" s="13" t="n">
        <v>45047</v>
      </c>
      <c r="B744" t="inlineStr">
        <is>
          <t>West</t>
        </is>
      </c>
      <c r="C744" t="inlineStr">
        <is>
          <t>Mobile App</t>
        </is>
      </c>
      <c r="D744" t="inlineStr">
        <is>
          <t>Fashion</t>
        </is>
      </c>
      <c r="E744" t="n">
        <v>51196.95</v>
      </c>
      <c r="F744" t="n">
        <v>28724.38</v>
      </c>
      <c r="G744" t="n">
        <v>55529</v>
      </c>
      <c r="H744" t="n">
        <v>51</v>
      </c>
      <c r="I744" t="n">
        <v>41</v>
      </c>
      <c r="J744" t="n">
        <v>5</v>
      </c>
      <c r="K744">
        <f>E744-F744</f>
        <v/>
      </c>
      <c r="L744" s="10">
        <f>IFERROR(K744/E744,0)</f>
        <v/>
      </c>
      <c r="M744">
        <f>YEAR(A744)</f>
        <v/>
      </c>
      <c r="N744">
        <f>"Q"&amp;ROUNDUP(MONTH(A744)/3,0)</f>
        <v/>
      </c>
      <c r="O744">
        <f>TEXT(A744,"mmm")</f>
        <v/>
      </c>
    </row>
    <row r="745">
      <c r="A745" s="13" t="n">
        <v>45047</v>
      </c>
      <c r="B745" t="inlineStr">
        <is>
          <t>West</t>
        </is>
      </c>
      <c r="C745" t="inlineStr">
        <is>
          <t>Mobile App</t>
        </is>
      </c>
      <c r="D745" t="inlineStr">
        <is>
          <t>Grocery</t>
        </is>
      </c>
      <c r="E745" t="n">
        <v>30361.15</v>
      </c>
      <c r="F745" t="n">
        <v>24956.57</v>
      </c>
      <c r="G745" t="n">
        <v>32469</v>
      </c>
      <c r="H745" t="n">
        <v>91</v>
      </c>
      <c r="I745" t="n">
        <v>38</v>
      </c>
      <c r="J745" t="n">
        <v>1</v>
      </c>
      <c r="K745">
        <f>E745-F745</f>
        <v/>
      </c>
      <c r="L745" s="10">
        <f>IFERROR(K745/E745,0)</f>
        <v/>
      </c>
      <c r="M745">
        <f>YEAR(A745)</f>
        <v/>
      </c>
      <c r="N745">
        <f>"Q"&amp;ROUNDUP(MONTH(A745)/3,0)</f>
        <v/>
      </c>
      <c r="O745">
        <f>TEXT(A745,"mmm")</f>
        <v/>
      </c>
    </row>
    <row r="746">
      <c r="A746" s="13" t="n">
        <v>45047</v>
      </c>
      <c r="B746" t="inlineStr">
        <is>
          <t>West</t>
        </is>
      </c>
      <c r="C746" t="inlineStr">
        <is>
          <t>Mobile App</t>
        </is>
      </c>
      <c r="D746" t="inlineStr">
        <is>
          <t>Home &amp; Kitchen</t>
        </is>
      </c>
      <c r="E746" t="n">
        <v>77051.89999999999</v>
      </c>
      <c r="F746" t="n">
        <v>51715.2</v>
      </c>
      <c r="G746" t="n">
        <v>82357</v>
      </c>
      <c r="H746" t="n">
        <v>43</v>
      </c>
      <c r="I746" t="n">
        <v>33</v>
      </c>
      <c r="J746" t="n">
        <v>3</v>
      </c>
      <c r="K746">
        <f>E746-F746</f>
        <v/>
      </c>
      <c r="L746" s="10">
        <f>IFERROR(K746/E746,0)</f>
        <v/>
      </c>
      <c r="M746">
        <f>YEAR(A746)</f>
        <v/>
      </c>
      <c r="N746">
        <f>"Q"&amp;ROUNDUP(MONTH(A746)/3,0)</f>
        <v/>
      </c>
      <c r="O746">
        <f>TEXT(A746,"mmm")</f>
        <v/>
      </c>
    </row>
    <row r="747">
      <c r="A747" s="13" t="n">
        <v>45047</v>
      </c>
      <c r="B747" t="inlineStr">
        <is>
          <t>West</t>
        </is>
      </c>
      <c r="C747" t="inlineStr">
        <is>
          <t>Mobile App</t>
        </is>
      </c>
      <c r="D747" t="inlineStr">
        <is>
          <t>Sports</t>
        </is>
      </c>
      <c r="E747" t="n">
        <v>28111.75</v>
      </c>
      <c r="F747" t="n">
        <v>19003.31</v>
      </c>
      <c r="G747" t="n">
        <v>30603</v>
      </c>
      <c r="H747" t="n">
        <v>17</v>
      </c>
      <c r="I747" t="n">
        <v>16</v>
      </c>
      <c r="J747" t="n">
        <v>2</v>
      </c>
      <c r="K747">
        <f>E747-F747</f>
        <v/>
      </c>
      <c r="L747" s="10">
        <f>IFERROR(K747/E747,0)</f>
        <v/>
      </c>
      <c r="M747">
        <f>YEAR(A747)</f>
        <v/>
      </c>
      <c r="N747">
        <f>"Q"&amp;ROUNDUP(MONTH(A747)/3,0)</f>
        <v/>
      </c>
      <c r="O747">
        <f>TEXT(A747,"mmm")</f>
        <v/>
      </c>
    </row>
    <row r="748">
      <c r="A748" s="13" t="n">
        <v>45047</v>
      </c>
      <c r="B748" t="inlineStr">
        <is>
          <t>West</t>
        </is>
      </c>
      <c r="C748" t="inlineStr">
        <is>
          <t>Retail Store</t>
        </is>
      </c>
      <c r="D748" t="inlineStr">
        <is>
          <t>Beauty</t>
        </is>
      </c>
      <c r="E748" t="n">
        <v>3912.25</v>
      </c>
      <c r="F748" t="n">
        <v>2190.16</v>
      </c>
      <c r="G748" t="n">
        <v>4042</v>
      </c>
      <c r="H748" t="n">
        <v>8</v>
      </c>
      <c r="I748" t="n">
        <v>7</v>
      </c>
      <c r="J748" t="n">
        <v>1</v>
      </c>
      <c r="K748">
        <f>E748-F748</f>
        <v/>
      </c>
      <c r="L748" s="10">
        <f>IFERROR(K748/E748,0)</f>
        <v/>
      </c>
      <c r="M748">
        <f>YEAR(A748)</f>
        <v/>
      </c>
      <c r="N748">
        <f>"Q"&amp;ROUNDUP(MONTH(A748)/3,0)</f>
        <v/>
      </c>
      <c r="O748">
        <f>TEXT(A748,"mmm")</f>
        <v/>
      </c>
    </row>
    <row r="749">
      <c r="A749" s="13" t="n">
        <v>45047</v>
      </c>
      <c r="B749" t="inlineStr">
        <is>
          <t>West</t>
        </is>
      </c>
      <c r="C749" t="inlineStr">
        <is>
          <t>Retail Store</t>
        </is>
      </c>
      <c r="D749" t="inlineStr">
        <is>
          <t>Books</t>
        </is>
      </c>
      <c r="E749" t="n">
        <v>329</v>
      </c>
      <c r="F749" t="n">
        <v>224.56</v>
      </c>
      <c r="G749" t="n">
        <v>329</v>
      </c>
      <c r="H749" t="n">
        <v>1</v>
      </c>
      <c r="I749" t="n">
        <v>1</v>
      </c>
      <c r="J749" t="n">
        <v>0</v>
      </c>
      <c r="K749">
        <f>E749-F749</f>
        <v/>
      </c>
      <c r="L749" s="10">
        <f>IFERROR(K749/E749,0)</f>
        <v/>
      </c>
      <c r="M749">
        <f>YEAR(A749)</f>
        <v/>
      </c>
      <c r="N749">
        <f>"Q"&amp;ROUNDUP(MONTH(A749)/3,0)</f>
        <v/>
      </c>
      <c r="O749">
        <f>TEXT(A749,"mmm")</f>
        <v/>
      </c>
    </row>
    <row r="750">
      <c r="A750" s="13" t="n">
        <v>45047</v>
      </c>
      <c r="B750" t="inlineStr">
        <is>
          <t>West</t>
        </is>
      </c>
      <c r="C750" t="inlineStr">
        <is>
          <t>Retail Store</t>
        </is>
      </c>
      <c r="D750" t="inlineStr">
        <is>
          <t>Electronics</t>
        </is>
      </c>
      <c r="E750" t="n">
        <v>36843.1</v>
      </c>
      <c r="F750" t="n">
        <v>29505.86</v>
      </c>
      <c r="G750" t="n">
        <v>37134</v>
      </c>
      <c r="H750" t="n">
        <v>6</v>
      </c>
      <c r="I750" t="n">
        <v>5</v>
      </c>
      <c r="J750" t="n">
        <v>0</v>
      </c>
      <c r="K750">
        <f>E750-F750</f>
        <v/>
      </c>
      <c r="L750" s="10">
        <f>IFERROR(K750/E750,0)</f>
        <v/>
      </c>
      <c r="M750">
        <f>YEAR(A750)</f>
        <v/>
      </c>
      <c r="N750">
        <f>"Q"&amp;ROUNDUP(MONTH(A750)/3,0)</f>
        <v/>
      </c>
      <c r="O750">
        <f>TEXT(A750,"mmm")</f>
        <v/>
      </c>
    </row>
    <row r="751">
      <c r="A751" s="13" t="n">
        <v>45047</v>
      </c>
      <c r="B751" t="inlineStr">
        <is>
          <t>West</t>
        </is>
      </c>
      <c r="C751" t="inlineStr">
        <is>
          <t>Retail Store</t>
        </is>
      </c>
      <c r="D751" t="inlineStr">
        <is>
          <t>Fashion</t>
        </is>
      </c>
      <c r="E751" t="n">
        <v>12195.3</v>
      </c>
      <c r="F751" t="n">
        <v>6193.45</v>
      </c>
      <c r="G751" t="n">
        <v>12426</v>
      </c>
      <c r="H751" t="n">
        <v>14</v>
      </c>
      <c r="I751" t="n">
        <v>11</v>
      </c>
      <c r="J751" t="n">
        <v>1</v>
      </c>
      <c r="K751">
        <f>E751-F751</f>
        <v/>
      </c>
      <c r="L751" s="10">
        <f>IFERROR(K751/E751,0)</f>
        <v/>
      </c>
      <c r="M751">
        <f>YEAR(A751)</f>
        <v/>
      </c>
      <c r="N751">
        <f>"Q"&amp;ROUNDUP(MONTH(A751)/3,0)</f>
        <v/>
      </c>
      <c r="O751">
        <f>TEXT(A751,"mmm")</f>
        <v/>
      </c>
    </row>
    <row r="752">
      <c r="A752" s="13" t="n">
        <v>45047</v>
      </c>
      <c r="B752" t="inlineStr">
        <is>
          <t>West</t>
        </is>
      </c>
      <c r="C752" t="inlineStr">
        <is>
          <t>Retail Store</t>
        </is>
      </c>
      <c r="D752" t="inlineStr">
        <is>
          <t>Grocery</t>
        </is>
      </c>
      <c r="E752" t="n">
        <v>2179.1</v>
      </c>
      <c r="F752" t="n">
        <v>1640.52</v>
      </c>
      <c r="G752" t="n">
        <v>2212</v>
      </c>
      <c r="H752" t="n">
        <v>8</v>
      </c>
      <c r="I752" t="n">
        <v>4</v>
      </c>
      <c r="J752" t="n">
        <v>0</v>
      </c>
      <c r="K752">
        <f>E752-F752</f>
        <v/>
      </c>
      <c r="L752" s="10">
        <f>IFERROR(K752/E752,0)</f>
        <v/>
      </c>
      <c r="M752">
        <f>YEAR(A752)</f>
        <v/>
      </c>
      <c r="N752">
        <f>"Q"&amp;ROUNDUP(MONTH(A752)/3,0)</f>
        <v/>
      </c>
      <c r="O752">
        <f>TEXT(A752,"mmm")</f>
        <v/>
      </c>
    </row>
    <row r="753">
      <c r="A753" s="13" t="n">
        <v>45047</v>
      </c>
      <c r="B753" t="inlineStr">
        <is>
          <t>West</t>
        </is>
      </c>
      <c r="C753" t="inlineStr">
        <is>
          <t>Retail Store</t>
        </is>
      </c>
      <c r="D753" t="inlineStr">
        <is>
          <t>Home &amp; Kitchen</t>
        </is>
      </c>
      <c r="E753" t="n">
        <v>10010.35</v>
      </c>
      <c r="F753" t="n">
        <v>6647.39</v>
      </c>
      <c r="G753" t="n">
        <v>10684</v>
      </c>
      <c r="H753" t="n">
        <v>6</v>
      </c>
      <c r="I753" t="n">
        <v>5</v>
      </c>
      <c r="J753" t="n">
        <v>1</v>
      </c>
      <c r="K753">
        <f>E753-F753</f>
        <v/>
      </c>
      <c r="L753" s="10">
        <f>IFERROR(K753/E753,0)</f>
        <v/>
      </c>
      <c r="M753">
        <f>YEAR(A753)</f>
        <v/>
      </c>
      <c r="N753">
        <f>"Q"&amp;ROUNDUP(MONTH(A753)/3,0)</f>
        <v/>
      </c>
      <c r="O753">
        <f>TEXT(A753,"mmm")</f>
        <v/>
      </c>
    </row>
    <row r="754">
      <c r="A754" s="13" t="n">
        <v>45047</v>
      </c>
      <c r="B754" t="inlineStr">
        <is>
          <t>West</t>
        </is>
      </c>
      <c r="C754" t="inlineStr">
        <is>
          <t>Retail Store</t>
        </is>
      </c>
      <c r="D754" t="inlineStr">
        <is>
          <t>Sports</t>
        </is>
      </c>
      <c r="E754" t="n">
        <v>13499.55</v>
      </c>
      <c r="F754" t="n">
        <v>8720.559999999999</v>
      </c>
      <c r="G754" t="n">
        <v>14171</v>
      </c>
      <c r="H754" t="n">
        <v>9</v>
      </c>
      <c r="I754" t="n">
        <v>8</v>
      </c>
      <c r="J754" t="n">
        <v>0</v>
      </c>
      <c r="K754">
        <f>E754-F754</f>
        <v/>
      </c>
      <c r="L754" s="10">
        <f>IFERROR(K754/E754,0)</f>
        <v/>
      </c>
      <c r="M754">
        <f>YEAR(A754)</f>
        <v/>
      </c>
      <c r="N754">
        <f>"Q"&amp;ROUNDUP(MONTH(A754)/3,0)</f>
        <v/>
      </c>
      <c r="O754">
        <f>TEXT(A754,"mmm")</f>
        <v/>
      </c>
    </row>
    <row r="755">
      <c r="A755" s="13" t="n">
        <v>45047</v>
      </c>
      <c r="B755" t="inlineStr">
        <is>
          <t>West</t>
        </is>
      </c>
      <c r="C755" t="inlineStr">
        <is>
          <t>Unknown</t>
        </is>
      </c>
      <c r="D755" t="inlineStr">
        <is>
          <t>Fashion</t>
        </is>
      </c>
      <c r="E755" t="n">
        <v>2935.25</v>
      </c>
      <c r="F755" t="n">
        <v>1646.32</v>
      </c>
      <c r="G755" t="n">
        <v>3358</v>
      </c>
      <c r="H755" t="n">
        <v>2</v>
      </c>
      <c r="I755" t="n">
        <v>2</v>
      </c>
      <c r="J755" t="n">
        <v>1</v>
      </c>
      <c r="K755">
        <f>E755-F755</f>
        <v/>
      </c>
      <c r="L755" s="10">
        <f>IFERROR(K755/E755,0)</f>
        <v/>
      </c>
      <c r="M755">
        <f>YEAR(A755)</f>
        <v/>
      </c>
      <c r="N755">
        <f>"Q"&amp;ROUNDUP(MONTH(A755)/3,0)</f>
        <v/>
      </c>
      <c r="O755">
        <f>TEXT(A755,"mmm")</f>
        <v/>
      </c>
    </row>
    <row r="756">
      <c r="A756" s="13" t="n">
        <v>45047</v>
      </c>
      <c r="B756" t="inlineStr">
        <is>
          <t>West</t>
        </is>
      </c>
      <c r="C756" t="inlineStr">
        <is>
          <t>Unknown</t>
        </is>
      </c>
      <c r="D756" t="inlineStr">
        <is>
          <t>Grocery</t>
        </is>
      </c>
      <c r="E756" t="n">
        <v>484.2</v>
      </c>
      <c r="F756" t="n">
        <v>408.44</v>
      </c>
      <c r="G756" t="n">
        <v>538</v>
      </c>
      <c r="H756" t="n">
        <v>2</v>
      </c>
      <c r="I756" t="n">
        <v>1</v>
      </c>
      <c r="J756" t="n">
        <v>0</v>
      </c>
      <c r="K756">
        <f>E756-F756</f>
        <v/>
      </c>
      <c r="L756" s="10">
        <f>IFERROR(K756/E756,0)</f>
        <v/>
      </c>
      <c r="M756">
        <f>YEAR(A756)</f>
        <v/>
      </c>
      <c r="N756">
        <f>"Q"&amp;ROUNDUP(MONTH(A756)/3,0)</f>
        <v/>
      </c>
      <c r="O756">
        <f>TEXT(A756,"mmm")</f>
        <v/>
      </c>
    </row>
    <row r="757">
      <c r="A757" s="13" t="n">
        <v>45047</v>
      </c>
      <c r="B757" t="inlineStr">
        <is>
          <t>West</t>
        </is>
      </c>
      <c r="C757" t="inlineStr">
        <is>
          <t>Unknown</t>
        </is>
      </c>
      <c r="D757" t="inlineStr">
        <is>
          <t>Sports</t>
        </is>
      </c>
      <c r="E757" t="n">
        <v>4181.15</v>
      </c>
      <c r="F757" t="n">
        <v>2995.11</v>
      </c>
      <c r="G757" t="n">
        <v>4919</v>
      </c>
      <c r="H757" t="n">
        <v>1</v>
      </c>
      <c r="I757" t="n">
        <v>1</v>
      </c>
      <c r="J757" t="n">
        <v>0</v>
      </c>
      <c r="K757">
        <f>E757-F757</f>
        <v/>
      </c>
      <c r="L757" s="10">
        <f>IFERROR(K757/E757,0)</f>
        <v/>
      </c>
      <c r="M757">
        <f>YEAR(A757)</f>
        <v/>
      </c>
      <c r="N757">
        <f>"Q"&amp;ROUNDUP(MONTH(A757)/3,0)</f>
        <v/>
      </c>
      <c r="O757">
        <f>TEXT(A757,"mmm")</f>
        <v/>
      </c>
    </row>
    <row r="758">
      <c r="A758" s="13" t="n">
        <v>45047</v>
      </c>
      <c r="B758" t="inlineStr">
        <is>
          <t>West</t>
        </is>
      </c>
      <c r="C758" t="inlineStr">
        <is>
          <t>Website</t>
        </is>
      </c>
      <c r="D758" t="inlineStr">
        <is>
          <t>Beauty</t>
        </is>
      </c>
      <c r="E758" t="n">
        <v>15675.1</v>
      </c>
      <c r="F758" t="n">
        <v>8537.5</v>
      </c>
      <c r="G758" t="n">
        <v>16644</v>
      </c>
      <c r="H758" t="n">
        <v>26</v>
      </c>
      <c r="I758" t="n">
        <v>21</v>
      </c>
      <c r="J758" t="n">
        <v>1</v>
      </c>
      <c r="K758">
        <f>E758-F758</f>
        <v/>
      </c>
      <c r="L758" s="10">
        <f>IFERROR(K758/E758,0)</f>
        <v/>
      </c>
      <c r="M758">
        <f>YEAR(A758)</f>
        <v/>
      </c>
      <c r="N758">
        <f>"Q"&amp;ROUNDUP(MONTH(A758)/3,0)</f>
        <v/>
      </c>
      <c r="O758">
        <f>TEXT(A758,"mmm")</f>
        <v/>
      </c>
    </row>
    <row r="759">
      <c r="A759" s="13" t="n">
        <v>45047</v>
      </c>
      <c r="B759" t="inlineStr">
        <is>
          <t>West</t>
        </is>
      </c>
      <c r="C759" t="inlineStr">
        <is>
          <t>Website</t>
        </is>
      </c>
      <c r="D759" t="inlineStr">
        <is>
          <t>Books</t>
        </is>
      </c>
      <c r="E759" t="n">
        <v>8251</v>
      </c>
      <c r="F759" t="n">
        <v>5671.61</v>
      </c>
      <c r="G759" t="n">
        <v>8661</v>
      </c>
      <c r="H759" t="n">
        <v>19</v>
      </c>
      <c r="I759" t="n">
        <v>17</v>
      </c>
      <c r="J759" t="n">
        <v>1</v>
      </c>
      <c r="K759">
        <f>E759-F759</f>
        <v/>
      </c>
      <c r="L759" s="10">
        <f>IFERROR(K759/E759,0)</f>
        <v/>
      </c>
      <c r="M759">
        <f>YEAR(A759)</f>
        <v/>
      </c>
      <c r="N759">
        <f>"Q"&amp;ROUNDUP(MONTH(A759)/3,0)</f>
        <v/>
      </c>
      <c r="O759">
        <f>TEXT(A759,"mmm")</f>
        <v/>
      </c>
    </row>
    <row r="760">
      <c r="A760" s="13" t="n">
        <v>45047</v>
      </c>
      <c r="B760" t="inlineStr">
        <is>
          <t>West</t>
        </is>
      </c>
      <c r="C760" t="inlineStr">
        <is>
          <t>Website</t>
        </is>
      </c>
      <c r="D760" t="inlineStr">
        <is>
          <t>Electronics</t>
        </is>
      </c>
      <c r="E760" t="n">
        <v>277973.45</v>
      </c>
      <c r="F760" t="n">
        <v>250080.82</v>
      </c>
      <c r="G760" t="n">
        <v>296778</v>
      </c>
      <c r="H760" t="n">
        <v>22</v>
      </c>
      <c r="I760" t="n">
        <v>17</v>
      </c>
      <c r="J760" t="n">
        <v>1</v>
      </c>
      <c r="K760">
        <f>E760-F760</f>
        <v/>
      </c>
      <c r="L760" s="10">
        <f>IFERROR(K760/E760,0)</f>
        <v/>
      </c>
      <c r="M760">
        <f>YEAR(A760)</f>
        <v/>
      </c>
      <c r="N760">
        <f>"Q"&amp;ROUNDUP(MONTH(A760)/3,0)</f>
        <v/>
      </c>
      <c r="O760">
        <f>TEXT(A760,"mmm")</f>
        <v/>
      </c>
    </row>
    <row r="761">
      <c r="A761" s="13" t="n">
        <v>45047</v>
      </c>
      <c r="B761" t="inlineStr">
        <is>
          <t>West</t>
        </is>
      </c>
      <c r="C761" t="inlineStr">
        <is>
          <t>Website</t>
        </is>
      </c>
      <c r="D761" t="inlineStr">
        <is>
          <t>Fashion</t>
        </is>
      </c>
      <c r="E761" t="n">
        <v>53353.1</v>
      </c>
      <c r="F761" t="n">
        <v>28548.34</v>
      </c>
      <c r="G761" t="n">
        <v>57298</v>
      </c>
      <c r="H761" t="n">
        <v>52</v>
      </c>
      <c r="I761" t="n">
        <v>43</v>
      </c>
      <c r="J761" t="n">
        <v>6</v>
      </c>
      <c r="K761">
        <f>E761-F761</f>
        <v/>
      </c>
      <c r="L761" s="10">
        <f>IFERROR(K761/E761,0)</f>
        <v/>
      </c>
      <c r="M761">
        <f>YEAR(A761)</f>
        <v/>
      </c>
      <c r="N761">
        <f>"Q"&amp;ROUNDUP(MONTH(A761)/3,0)</f>
        <v/>
      </c>
      <c r="O761">
        <f>TEXT(A761,"mmm")</f>
        <v/>
      </c>
    </row>
    <row r="762">
      <c r="A762" s="13" t="n">
        <v>45047</v>
      </c>
      <c r="B762" t="inlineStr">
        <is>
          <t>West</t>
        </is>
      </c>
      <c r="C762" t="inlineStr">
        <is>
          <t>Website</t>
        </is>
      </c>
      <c r="D762" t="inlineStr">
        <is>
          <t>Grocery</t>
        </is>
      </c>
      <c r="E762" t="n">
        <v>27209.25</v>
      </c>
      <c r="F762" t="n">
        <v>22481.75</v>
      </c>
      <c r="G762" t="n">
        <v>29191</v>
      </c>
      <c r="H762" t="n">
        <v>79</v>
      </c>
      <c r="I762" t="n">
        <v>30</v>
      </c>
      <c r="J762" t="n">
        <v>0</v>
      </c>
      <c r="K762">
        <f>E762-F762</f>
        <v/>
      </c>
      <c r="L762" s="10">
        <f>IFERROR(K762/E762,0)</f>
        <v/>
      </c>
      <c r="M762">
        <f>YEAR(A762)</f>
        <v/>
      </c>
      <c r="N762">
        <f>"Q"&amp;ROUNDUP(MONTH(A762)/3,0)</f>
        <v/>
      </c>
      <c r="O762">
        <f>TEXT(A762,"mmm")</f>
        <v/>
      </c>
    </row>
    <row r="763">
      <c r="A763" s="13" t="n">
        <v>45047</v>
      </c>
      <c r="B763" t="inlineStr">
        <is>
          <t>West</t>
        </is>
      </c>
      <c r="C763" t="inlineStr">
        <is>
          <t>Website</t>
        </is>
      </c>
      <c r="D763" t="inlineStr">
        <is>
          <t>Home &amp; Kitchen</t>
        </is>
      </c>
      <c r="E763" t="n">
        <v>64309.45</v>
      </c>
      <c r="F763" t="n">
        <v>44659.59</v>
      </c>
      <c r="G763" t="n">
        <v>68927</v>
      </c>
      <c r="H763" t="n">
        <v>33</v>
      </c>
      <c r="I763" t="n">
        <v>26</v>
      </c>
      <c r="J763" t="n">
        <v>0</v>
      </c>
      <c r="K763">
        <f>E763-F763</f>
        <v/>
      </c>
      <c r="L763" s="10">
        <f>IFERROR(K763/E763,0)</f>
        <v/>
      </c>
      <c r="M763">
        <f>YEAR(A763)</f>
        <v/>
      </c>
      <c r="N763">
        <f>"Q"&amp;ROUNDUP(MONTH(A763)/3,0)</f>
        <v/>
      </c>
      <c r="O763">
        <f>TEXT(A763,"mmm")</f>
        <v/>
      </c>
    </row>
    <row r="764">
      <c r="A764" s="13" t="n">
        <v>45047</v>
      </c>
      <c r="B764" t="inlineStr">
        <is>
          <t>West</t>
        </is>
      </c>
      <c r="C764" t="inlineStr">
        <is>
          <t>Website</t>
        </is>
      </c>
      <c r="D764" t="inlineStr">
        <is>
          <t>Sports</t>
        </is>
      </c>
      <c r="E764" t="n">
        <v>24544.55</v>
      </c>
      <c r="F764" t="n">
        <v>15650.37</v>
      </c>
      <c r="G764" t="n">
        <v>26212</v>
      </c>
      <c r="H764" t="n">
        <v>18</v>
      </c>
      <c r="I764" t="n">
        <v>15</v>
      </c>
      <c r="J764" t="n">
        <v>0</v>
      </c>
      <c r="K764">
        <f>E764-F764</f>
        <v/>
      </c>
      <c r="L764" s="10">
        <f>IFERROR(K764/E764,0)</f>
        <v/>
      </c>
      <c r="M764">
        <f>YEAR(A764)</f>
        <v/>
      </c>
      <c r="N764">
        <f>"Q"&amp;ROUNDUP(MONTH(A764)/3,0)</f>
        <v/>
      </c>
      <c r="O764">
        <f>TEXT(A764,"mmm")</f>
        <v/>
      </c>
    </row>
    <row r="765">
      <c r="A765" s="13" t="n">
        <v>45078</v>
      </c>
      <c r="B765" t="inlineStr">
        <is>
          <t>Central</t>
        </is>
      </c>
      <c r="C765" t="inlineStr">
        <is>
          <t>Marketplace</t>
        </is>
      </c>
      <c r="D765" t="inlineStr">
        <is>
          <t>Beauty</t>
        </is>
      </c>
      <c r="E765" t="n">
        <v>5362.45</v>
      </c>
      <c r="F765" t="n">
        <v>3114.93</v>
      </c>
      <c r="G765" t="n">
        <v>5853</v>
      </c>
      <c r="H765" t="n">
        <v>7</v>
      </c>
      <c r="I765" t="n">
        <v>5</v>
      </c>
      <c r="J765" t="n">
        <v>0</v>
      </c>
      <c r="K765">
        <f>E765-F765</f>
        <v/>
      </c>
      <c r="L765" s="10">
        <f>IFERROR(K765/E765,0)</f>
        <v/>
      </c>
      <c r="M765">
        <f>YEAR(A765)</f>
        <v/>
      </c>
      <c r="N765">
        <f>"Q"&amp;ROUNDUP(MONTH(A765)/3,0)</f>
        <v/>
      </c>
      <c r="O765">
        <f>TEXT(A765,"mmm")</f>
        <v/>
      </c>
    </row>
    <row r="766">
      <c r="A766" s="13" t="n">
        <v>45078</v>
      </c>
      <c r="B766" t="inlineStr">
        <is>
          <t>Central</t>
        </is>
      </c>
      <c r="C766" t="inlineStr">
        <is>
          <t>Marketplace</t>
        </is>
      </c>
      <c r="D766" t="inlineStr">
        <is>
          <t>Books</t>
        </is>
      </c>
      <c r="E766" t="n">
        <v>1463.2</v>
      </c>
      <c r="F766" t="n">
        <v>1146.49</v>
      </c>
      <c r="G766" t="n">
        <v>1567</v>
      </c>
      <c r="H766" t="n">
        <v>3</v>
      </c>
      <c r="I766" t="n">
        <v>3</v>
      </c>
      <c r="J766" t="n">
        <v>0</v>
      </c>
      <c r="K766">
        <f>E766-F766</f>
        <v/>
      </c>
      <c r="L766" s="10">
        <f>IFERROR(K766/E766,0)</f>
        <v/>
      </c>
      <c r="M766">
        <f>YEAR(A766)</f>
        <v/>
      </c>
      <c r="N766">
        <f>"Q"&amp;ROUNDUP(MONTH(A766)/3,0)</f>
        <v/>
      </c>
      <c r="O766">
        <f>TEXT(A766,"mmm")</f>
        <v/>
      </c>
    </row>
    <row r="767">
      <c r="A767" s="13" t="n">
        <v>45078</v>
      </c>
      <c r="B767" t="inlineStr">
        <is>
          <t>Central</t>
        </is>
      </c>
      <c r="C767" t="inlineStr">
        <is>
          <t>Marketplace</t>
        </is>
      </c>
      <c r="D767" t="inlineStr">
        <is>
          <t>Electronics</t>
        </is>
      </c>
      <c r="E767" t="n">
        <v>61859.85</v>
      </c>
      <c r="F767" t="n">
        <v>54684.38</v>
      </c>
      <c r="G767" t="n">
        <v>65905</v>
      </c>
      <c r="H767" t="n">
        <v>5</v>
      </c>
      <c r="I767" t="n">
        <v>3</v>
      </c>
      <c r="J767" t="n">
        <v>0</v>
      </c>
      <c r="K767">
        <f>E767-F767</f>
        <v/>
      </c>
      <c r="L767" s="10">
        <f>IFERROR(K767/E767,0)</f>
        <v/>
      </c>
      <c r="M767">
        <f>YEAR(A767)</f>
        <v/>
      </c>
      <c r="N767">
        <f>"Q"&amp;ROUNDUP(MONTH(A767)/3,0)</f>
        <v/>
      </c>
      <c r="O767">
        <f>TEXT(A767,"mmm")</f>
        <v/>
      </c>
    </row>
    <row r="768">
      <c r="A768" s="13" t="n">
        <v>45078</v>
      </c>
      <c r="B768" t="inlineStr">
        <is>
          <t>Central</t>
        </is>
      </c>
      <c r="C768" t="inlineStr">
        <is>
          <t>Marketplace</t>
        </is>
      </c>
      <c r="D768" t="inlineStr">
        <is>
          <t>Fashion</t>
        </is>
      </c>
      <c r="E768" t="n">
        <v>7532.65</v>
      </c>
      <c r="F768" t="n">
        <v>4149.02</v>
      </c>
      <c r="G768" t="n">
        <v>8323</v>
      </c>
      <c r="H768" t="n">
        <v>7</v>
      </c>
      <c r="I768" t="n">
        <v>6</v>
      </c>
      <c r="J768" t="n">
        <v>2</v>
      </c>
      <c r="K768">
        <f>E768-F768</f>
        <v/>
      </c>
      <c r="L768" s="10">
        <f>IFERROR(K768/E768,0)</f>
        <v/>
      </c>
      <c r="M768">
        <f>YEAR(A768)</f>
        <v/>
      </c>
      <c r="N768">
        <f>"Q"&amp;ROUNDUP(MONTH(A768)/3,0)</f>
        <v/>
      </c>
      <c r="O768">
        <f>TEXT(A768,"mmm")</f>
        <v/>
      </c>
    </row>
    <row r="769">
      <c r="A769" s="13" t="n">
        <v>45078</v>
      </c>
      <c r="B769" t="inlineStr">
        <is>
          <t>Central</t>
        </is>
      </c>
      <c r="C769" t="inlineStr">
        <is>
          <t>Marketplace</t>
        </is>
      </c>
      <c r="D769" t="inlineStr">
        <is>
          <t>Grocery</t>
        </is>
      </c>
      <c r="E769" t="n">
        <v>5744.65</v>
      </c>
      <c r="F769" t="n">
        <v>4812.89</v>
      </c>
      <c r="G769" t="n">
        <v>6448</v>
      </c>
      <c r="H769" t="n">
        <v>12</v>
      </c>
      <c r="I769" t="n">
        <v>5</v>
      </c>
      <c r="J769" t="n">
        <v>0</v>
      </c>
      <c r="K769">
        <f>E769-F769</f>
        <v/>
      </c>
      <c r="L769" s="10">
        <f>IFERROR(K769/E769,0)</f>
        <v/>
      </c>
      <c r="M769">
        <f>YEAR(A769)</f>
        <v/>
      </c>
      <c r="N769">
        <f>"Q"&amp;ROUNDUP(MONTH(A769)/3,0)</f>
        <v/>
      </c>
      <c r="O769">
        <f>TEXT(A769,"mmm")</f>
        <v/>
      </c>
    </row>
    <row r="770">
      <c r="A770" s="13" t="n">
        <v>45078</v>
      </c>
      <c r="B770" t="inlineStr">
        <is>
          <t>Central</t>
        </is>
      </c>
      <c r="C770" t="inlineStr">
        <is>
          <t>Marketplace</t>
        </is>
      </c>
      <c r="D770" t="inlineStr">
        <is>
          <t>Home &amp; Kitchen</t>
        </is>
      </c>
      <c r="E770" t="n">
        <v>22337.25</v>
      </c>
      <c r="F770" t="n">
        <v>15392.93</v>
      </c>
      <c r="G770" t="n">
        <v>24651</v>
      </c>
      <c r="H770" t="n">
        <v>9</v>
      </c>
      <c r="I770" t="n">
        <v>8</v>
      </c>
      <c r="J770" t="n">
        <v>0</v>
      </c>
      <c r="K770">
        <f>E770-F770</f>
        <v/>
      </c>
      <c r="L770" s="10">
        <f>IFERROR(K770/E770,0)</f>
        <v/>
      </c>
      <c r="M770">
        <f>YEAR(A770)</f>
        <v/>
      </c>
      <c r="N770">
        <f>"Q"&amp;ROUNDUP(MONTH(A770)/3,0)</f>
        <v/>
      </c>
      <c r="O770">
        <f>TEXT(A770,"mmm")</f>
        <v/>
      </c>
    </row>
    <row r="771">
      <c r="A771" s="13" t="n">
        <v>45078</v>
      </c>
      <c r="B771" t="inlineStr">
        <is>
          <t>Central</t>
        </is>
      </c>
      <c r="C771" t="inlineStr">
        <is>
          <t>Marketplace</t>
        </is>
      </c>
      <c r="D771" t="inlineStr">
        <is>
          <t>Sports</t>
        </is>
      </c>
      <c r="E771" t="n">
        <v>2950.3</v>
      </c>
      <c r="F771" t="n">
        <v>2101.55</v>
      </c>
      <c r="G771" t="n">
        <v>3257</v>
      </c>
      <c r="H771" t="n">
        <v>3</v>
      </c>
      <c r="I771" t="n">
        <v>3</v>
      </c>
      <c r="J771" t="n">
        <v>2</v>
      </c>
      <c r="K771">
        <f>E771-F771</f>
        <v/>
      </c>
      <c r="L771" s="10">
        <f>IFERROR(K771/E771,0)</f>
        <v/>
      </c>
      <c r="M771">
        <f>YEAR(A771)</f>
        <v/>
      </c>
      <c r="N771">
        <f>"Q"&amp;ROUNDUP(MONTH(A771)/3,0)</f>
        <v/>
      </c>
      <c r="O771">
        <f>TEXT(A771,"mmm")</f>
        <v/>
      </c>
    </row>
    <row r="772">
      <c r="A772" s="13" t="n">
        <v>45078</v>
      </c>
      <c r="B772" t="inlineStr">
        <is>
          <t>Central</t>
        </is>
      </c>
      <c r="C772" t="inlineStr">
        <is>
          <t>Mobile App</t>
        </is>
      </c>
      <c r="D772" t="inlineStr">
        <is>
          <t>Beauty</t>
        </is>
      </c>
      <c r="E772" t="n">
        <v>5368.75</v>
      </c>
      <c r="F772" t="n">
        <v>2961.48</v>
      </c>
      <c r="G772" t="n">
        <v>5942</v>
      </c>
      <c r="H772" t="n">
        <v>8</v>
      </c>
      <c r="I772" t="n">
        <v>6</v>
      </c>
      <c r="J772" t="n">
        <v>0</v>
      </c>
      <c r="K772">
        <f>E772-F772</f>
        <v/>
      </c>
      <c r="L772" s="10">
        <f>IFERROR(K772/E772,0)</f>
        <v/>
      </c>
      <c r="M772">
        <f>YEAR(A772)</f>
        <v/>
      </c>
      <c r="N772">
        <f>"Q"&amp;ROUNDUP(MONTH(A772)/3,0)</f>
        <v/>
      </c>
      <c r="O772">
        <f>TEXT(A772,"mmm")</f>
        <v/>
      </c>
    </row>
    <row r="773">
      <c r="A773" s="13" t="n">
        <v>45078</v>
      </c>
      <c r="B773" t="inlineStr">
        <is>
          <t>Central</t>
        </is>
      </c>
      <c r="C773" t="inlineStr">
        <is>
          <t>Mobile App</t>
        </is>
      </c>
      <c r="D773" t="inlineStr">
        <is>
          <t>Books</t>
        </is>
      </c>
      <c r="E773" t="n">
        <v>3996.2</v>
      </c>
      <c r="F773" t="n">
        <v>3114.56</v>
      </c>
      <c r="G773" t="n">
        <v>4311</v>
      </c>
      <c r="H773" t="n">
        <v>9</v>
      </c>
      <c r="I773" t="n">
        <v>8</v>
      </c>
      <c r="J773" t="n">
        <v>0</v>
      </c>
      <c r="K773">
        <f>E773-F773</f>
        <v/>
      </c>
      <c r="L773" s="10">
        <f>IFERROR(K773/E773,0)</f>
        <v/>
      </c>
      <c r="M773">
        <f>YEAR(A773)</f>
        <v/>
      </c>
      <c r="N773">
        <f>"Q"&amp;ROUNDUP(MONTH(A773)/3,0)</f>
        <v/>
      </c>
      <c r="O773">
        <f>TEXT(A773,"mmm")</f>
        <v/>
      </c>
    </row>
    <row r="774">
      <c r="A774" s="13" t="n">
        <v>45078</v>
      </c>
      <c r="B774" t="inlineStr">
        <is>
          <t>Central</t>
        </is>
      </c>
      <c r="C774" t="inlineStr">
        <is>
          <t>Mobile App</t>
        </is>
      </c>
      <c r="D774" t="inlineStr">
        <is>
          <t>Electronics</t>
        </is>
      </c>
      <c r="E774" t="n">
        <v>93310.05</v>
      </c>
      <c r="F774" t="n">
        <v>81601.11</v>
      </c>
      <c r="G774" t="n">
        <v>99922</v>
      </c>
      <c r="H774" t="n">
        <v>8</v>
      </c>
      <c r="I774" t="n">
        <v>8</v>
      </c>
      <c r="J774" t="n">
        <v>1</v>
      </c>
      <c r="K774">
        <f>E774-F774</f>
        <v/>
      </c>
      <c r="L774" s="10">
        <f>IFERROR(K774/E774,0)</f>
        <v/>
      </c>
      <c r="M774">
        <f>YEAR(A774)</f>
        <v/>
      </c>
      <c r="N774">
        <f>"Q"&amp;ROUNDUP(MONTH(A774)/3,0)</f>
        <v/>
      </c>
      <c r="O774">
        <f>TEXT(A774,"mmm")</f>
        <v/>
      </c>
    </row>
    <row r="775">
      <c r="A775" s="13" t="n">
        <v>45078</v>
      </c>
      <c r="B775" t="inlineStr">
        <is>
          <t>Central</t>
        </is>
      </c>
      <c r="C775" t="inlineStr">
        <is>
          <t>Mobile App</t>
        </is>
      </c>
      <c r="D775" t="inlineStr">
        <is>
          <t>Fashion</t>
        </is>
      </c>
      <c r="E775" t="n">
        <v>7991.35</v>
      </c>
      <c r="F775" t="n">
        <v>4337.15</v>
      </c>
      <c r="G775" t="n">
        <v>8510</v>
      </c>
      <c r="H775" t="n">
        <v>10</v>
      </c>
      <c r="I775" t="n">
        <v>7</v>
      </c>
      <c r="J775" t="n">
        <v>1</v>
      </c>
      <c r="K775">
        <f>E775-F775</f>
        <v/>
      </c>
      <c r="L775" s="10">
        <f>IFERROR(K775/E775,0)</f>
        <v/>
      </c>
      <c r="M775">
        <f>YEAR(A775)</f>
        <v/>
      </c>
      <c r="N775">
        <f>"Q"&amp;ROUNDUP(MONTH(A775)/3,0)</f>
        <v/>
      </c>
      <c r="O775">
        <f>TEXT(A775,"mmm")</f>
        <v/>
      </c>
    </row>
    <row r="776">
      <c r="A776" s="13" t="n">
        <v>45078</v>
      </c>
      <c r="B776" t="inlineStr">
        <is>
          <t>Central</t>
        </is>
      </c>
      <c r="C776" t="inlineStr">
        <is>
          <t>Mobile App</t>
        </is>
      </c>
      <c r="D776" t="inlineStr">
        <is>
          <t>Grocery</t>
        </is>
      </c>
      <c r="E776" t="n">
        <v>5379</v>
      </c>
      <c r="F776" t="n">
        <v>4206.19</v>
      </c>
      <c r="G776" t="n">
        <v>5547</v>
      </c>
      <c r="H776" t="n">
        <v>13</v>
      </c>
      <c r="I776" t="n">
        <v>6</v>
      </c>
      <c r="J776" t="n">
        <v>0</v>
      </c>
      <c r="K776">
        <f>E776-F776</f>
        <v/>
      </c>
      <c r="L776" s="10">
        <f>IFERROR(K776/E776,0)</f>
        <v/>
      </c>
      <c r="M776">
        <f>YEAR(A776)</f>
        <v/>
      </c>
      <c r="N776">
        <f>"Q"&amp;ROUNDUP(MONTH(A776)/3,0)</f>
        <v/>
      </c>
      <c r="O776">
        <f>TEXT(A776,"mmm")</f>
        <v/>
      </c>
    </row>
    <row r="777">
      <c r="A777" s="13" t="n">
        <v>45078</v>
      </c>
      <c r="B777" t="inlineStr">
        <is>
          <t>Central</t>
        </is>
      </c>
      <c r="C777" t="inlineStr">
        <is>
          <t>Mobile App</t>
        </is>
      </c>
      <c r="D777" t="inlineStr">
        <is>
          <t>Home &amp; Kitchen</t>
        </is>
      </c>
      <c r="E777" t="n">
        <v>10561.45</v>
      </c>
      <c r="F777" t="n">
        <v>6841.95</v>
      </c>
      <c r="G777" t="n">
        <v>11465</v>
      </c>
      <c r="H777" t="n">
        <v>5</v>
      </c>
      <c r="I777" t="n">
        <v>3</v>
      </c>
      <c r="J777" t="n">
        <v>1</v>
      </c>
      <c r="K777">
        <f>E777-F777</f>
        <v/>
      </c>
      <c r="L777" s="10">
        <f>IFERROR(K777/E777,0)</f>
        <v/>
      </c>
      <c r="M777">
        <f>YEAR(A777)</f>
        <v/>
      </c>
      <c r="N777">
        <f>"Q"&amp;ROUNDUP(MONTH(A777)/3,0)</f>
        <v/>
      </c>
      <c r="O777">
        <f>TEXT(A777,"mmm")</f>
        <v/>
      </c>
    </row>
    <row r="778">
      <c r="A778" s="13" t="n">
        <v>45078</v>
      </c>
      <c r="B778" t="inlineStr">
        <is>
          <t>Central</t>
        </is>
      </c>
      <c r="C778" t="inlineStr">
        <is>
          <t>Mobile App</t>
        </is>
      </c>
      <c r="D778" t="inlineStr">
        <is>
          <t>Sports</t>
        </is>
      </c>
      <c r="E778" t="n">
        <v>1906.35</v>
      </c>
      <c r="F778" t="n">
        <v>1318.8</v>
      </c>
      <c r="G778" t="n">
        <v>2137</v>
      </c>
      <c r="H778" t="n">
        <v>3</v>
      </c>
      <c r="I778" t="n">
        <v>3</v>
      </c>
      <c r="J778" t="n">
        <v>0</v>
      </c>
      <c r="K778">
        <f>E778-F778</f>
        <v/>
      </c>
      <c r="L778" s="10">
        <f>IFERROR(K778/E778,0)</f>
        <v/>
      </c>
      <c r="M778">
        <f>YEAR(A778)</f>
        <v/>
      </c>
      <c r="N778">
        <f>"Q"&amp;ROUNDUP(MONTH(A778)/3,0)</f>
        <v/>
      </c>
      <c r="O778">
        <f>TEXT(A778,"mmm")</f>
        <v/>
      </c>
    </row>
    <row r="779">
      <c r="A779" s="13" t="n">
        <v>45078</v>
      </c>
      <c r="B779" t="inlineStr">
        <is>
          <t>Central</t>
        </is>
      </c>
      <c r="C779" t="inlineStr">
        <is>
          <t>Retail Store</t>
        </is>
      </c>
      <c r="D779" t="inlineStr">
        <is>
          <t>Beauty</t>
        </is>
      </c>
      <c r="E779" t="n">
        <v>4800.55</v>
      </c>
      <c r="F779" t="n">
        <v>2529.47</v>
      </c>
      <c r="G779" t="n">
        <v>4835</v>
      </c>
      <c r="H779" t="n">
        <v>5</v>
      </c>
      <c r="I779" t="n">
        <v>4</v>
      </c>
      <c r="J779" t="n">
        <v>0</v>
      </c>
      <c r="K779">
        <f>E779-F779</f>
        <v/>
      </c>
      <c r="L779" s="10">
        <f>IFERROR(K779/E779,0)</f>
        <v/>
      </c>
      <c r="M779">
        <f>YEAR(A779)</f>
        <v/>
      </c>
      <c r="N779">
        <f>"Q"&amp;ROUNDUP(MONTH(A779)/3,0)</f>
        <v/>
      </c>
      <c r="O779">
        <f>TEXT(A779,"mmm")</f>
        <v/>
      </c>
    </row>
    <row r="780">
      <c r="A780" s="13" t="n">
        <v>45078</v>
      </c>
      <c r="B780" t="inlineStr">
        <is>
          <t>Central</t>
        </is>
      </c>
      <c r="C780" t="inlineStr">
        <is>
          <t>Retail Store</t>
        </is>
      </c>
      <c r="D780" t="inlineStr">
        <is>
          <t>Electronics</t>
        </is>
      </c>
      <c r="E780" t="n">
        <v>34064.55</v>
      </c>
      <c r="F780" t="n">
        <v>29627.54</v>
      </c>
      <c r="G780" t="n">
        <v>34938</v>
      </c>
      <c r="H780" t="n">
        <v>2</v>
      </c>
      <c r="I780" t="n">
        <v>2</v>
      </c>
      <c r="J780" t="n">
        <v>0</v>
      </c>
      <c r="K780">
        <f>E780-F780</f>
        <v/>
      </c>
      <c r="L780" s="10">
        <f>IFERROR(K780/E780,0)</f>
        <v/>
      </c>
      <c r="M780">
        <f>YEAR(A780)</f>
        <v/>
      </c>
      <c r="N780">
        <f>"Q"&amp;ROUNDUP(MONTH(A780)/3,0)</f>
        <v/>
      </c>
      <c r="O780">
        <f>TEXT(A780,"mmm")</f>
        <v/>
      </c>
    </row>
    <row r="781">
      <c r="A781" s="13" t="n">
        <v>45078</v>
      </c>
      <c r="B781" t="inlineStr">
        <is>
          <t>Central</t>
        </is>
      </c>
      <c r="C781" t="inlineStr">
        <is>
          <t>Retail Store</t>
        </is>
      </c>
      <c r="D781" t="inlineStr">
        <is>
          <t>Fashion</t>
        </is>
      </c>
      <c r="E781" t="n">
        <v>2078</v>
      </c>
      <c r="F781" t="n">
        <v>1105.7</v>
      </c>
      <c r="G781" t="n">
        <v>2078</v>
      </c>
      <c r="H781" t="n">
        <v>2</v>
      </c>
      <c r="I781" t="n">
        <v>2</v>
      </c>
      <c r="J781" t="n">
        <v>0</v>
      </c>
      <c r="K781">
        <f>E781-F781</f>
        <v/>
      </c>
      <c r="L781" s="10">
        <f>IFERROR(K781/E781,0)</f>
        <v/>
      </c>
      <c r="M781">
        <f>YEAR(A781)</f>
        <v/>
      </c>
      <c r="N781">
        <f>"Q"&amp;ROUNDUP(MONTH(A781)/3,0)</f>
        <v/>
      </c>
      <c r="O781">
        <f>TEXT(A781,"mmm")</f>
        <v/>
      </c>
    </row>
    <row r="782">
      <c r="A782" s="13" t="n">
        <v>45078</v>
      </c>
      <c r="B782" t="inlineStr">
        <is>
          <t>Central</t>
        </is>
      </c>
      <c r="C782" t="inlineStr">
        <is>
          <t>Retail Store</t>
        </is>
      </c>
      <c r="D782" t="inlineStr">
        <is>
          <t>Grocery</t>
        </is>
      </c>
      <c r="E782" t="n">
        <v>2223</v>
      </c>
      <c r="F782" t="n">
        <v>1780.86</v>
      </c>
      <c r="G782" t="n">
        <v>2223</v>
      </c>
      <c r="H782" t="n">
        <v>7</v>
      </c>
      <c r="I782" t="n">
        <v>2</v>
      </c>
      <c r="J782" t="n">
        <v>0</v>
      </c>
      <c r="K782">
        <f>E782-F782</f>
        <v/>
      </c>
      <c r="L782" s="10">
        <f>IFERROR(K782/E782,0)</f>
        <v/>
      </c>
      <c r="M782">
        <f>YEAR(A782)</f>
        <v/>
      </c>
      <c r="N782">
        <f>"Q"&amp;ROUNDUP(MONTH(A782)/3,0)</f>
        <v/>
      </c>
      <c r="O782">
        <f>TEXT(A782,"mmm")</f>
        <v/>
      </c>
    </row>
    <row r="783">
      <c r="A783" s="13" t="n">
        <v>45078</v>
      </c>
      <c r="B783" t="inlineStr">
        <is>
          <t>Central</t>
        </is>
      </c>
      <c r="C783" t="inlineStr">
        <is>
          <t>Retail Store</t>
        </is>
      </c>
      <c r="D783" t="inlineStr">
        <is>
          <t>Sports</t>
        </is>
      </c>
      <c r="E783" t="n">
        <v>7487.1</v>
      </c>
      <c r="F783" t="n">
        <v>5693.68</v>
      </c>
      <c r="G783" t="n">
        <v>8319</v>
      </c>
      <c r="H783" t="n">
        <v>1</v>
      </c>
      <c r="I783" t="n">
        <v>1</v>
      </c>
      <c r="J783" t="n">
        <v>0</v>
      </c>
      <c r="K783">
        <f>E783-F783</f>
        <v/>
      </c>
      <c r="L783" s="10">
        <f>IFERROR(K783/E783,0)</f>
        <v/>
      </c>
      <c r="M783">
        <f>YEAR(A783)</f>
        <v/>
      </c>
      <c r="N783">
        <f>"Q"&amp;ROUNDUP(MONTH(A783)/3,0)</f>
        <v/>
      </c>
      <c r="O783">
        <f>TEXT(A783,"mmm")</f>
        <v/>
      </c>
    </row>
    <row r="784">
      <c r="A784" s="13" t="n">
        <v>45078</v>
      </c>
      <c r="B784" t="inlineStr">
        <is>
          <t>Central</t>
        </is>
      </c>
      <c r="C784" t="inlineStr">
        <is>
          <t>Website</t>
        </is>
      </c>
      <c r="D784" t="inlineStr">
        <is>
          <t>Beauty</t>
        </is>
      </c>
      <c r="E784" t="n">
        <v>5208.75</v>
      </c>
      <c r="F784" t="n">
        <v>2725.27</v>
      </c>
      <c r="G784" t="n">
        <v>5433</v>
      </c>
      <c r="H784" t="n">
        <v>7</v>
      </c>
      <c r="I784" t="n">
        <v>6</v>
      </c>
      <c r="J784" t="n">
        <v>0</v>
      </c>
      <c r="K784">
        <f>E784-F784</f>
        <v/>
      </c>
      <c r="L784" s="10">
        <f>IFERROR(K784/E784,0)</f>
        <v/>
      </c>
      <c r="M784">
        <f>YEAR(A784)</f>
        <v/>
      </c>
      <c r="N784">
        <f>"Q"&amp;ROUNDUP(MONTH(A784)/3,0)</f>
        <v/>
      </c>
      <c r="O784">
        <f>TEXT(A784,"mmm")</f>
        <v/>
      </c>
    </row>
    <row r="785">
      <c r="A785" s="13" t="n">
        <v>45078</v>
      </c>
      <c r="B785" t="inlineStr">
        <is>
          <t>Central</t>
        </is>
      </c>
      <c r="C785" t="inlineStr">
        <is>
          <t>Website</t>
        </is>
      </c>
      <c r="D785" t="inlineStr">
        <is>
          <t>Books</t>
        </is>
      </c>
      <c r="E785" t="n">
        <v>967.1</v>
      </c>
      <c r="F785" t="n">
        <v>760.66</v>
      </c>
      <c r="G785" t="n">
        <v>1018</v>
      </c>
      <c r="H785" t="n">
        <v>2</v>
      </c>
      <c r="I785" t="n">
        <v>1</v>
      </c>
      <c r="J785" t="n">
        <v>0</v>
      </c>
      <c r="K785">
        <f>E785-F785</f>
        <v/>
      </c>
      <c r="L785" s="10">
        <f>IFERROR(K785/E785,0)</f>
        <v/>
      </c>
      <c r="M785">
        <f>YEAR(A785)</f>
        <v/>
      </c>
      <c r="N785">
        <f>"Q"&amp;ROUNDUP(MONTH(A785)/3,0)</f>
        <v/>
      </c>
      <c r="O785">
        <f>TEXT(A785,"mmm")</f>
        <v/>
      </c>
    </row>
    <row r="786">
      <c r="A786" s="13" t="n">
        <v>45078</v>
      </c>
      <c r="B786" t="inlineStr">
        <is>
          <t>Central</t>
        </is>
      </c>
      <c r="C786" t="inlineStr">
        <is>
          <t>Website</t>
        </is>
      </c>
      <c r="D786" t="inlineStr">
        <is>
          <t>Electronics</t>
        </is>
      </c>
      <c r="E786" t="n">
        <v>84333.2</v>
      </c>
      <c r="F786" t="n">
        <v>69381.33</v>
      </c>
      <c r="G786" t="n">
        <v>87234</v>
      </c>
      <c r="H786" t="n">
        <v>6</v>
      </c>
      <c r="I786" t="n">
        <v>6</v>
      </c>
      <c r="J786" t="n">
        <v>1</v>
      </c>
      <c r="K786">
        <f>E786-F786</f>
        <v/>
      </c>
      <c r="L786" s="10">
        <f>IFERROR(K786/E786,0)</f>
        <v/>
      </c>
      <c r="M786">
        <f>YEAR(A786)</f>
        <v/>
      </c>
      <c r="N786">
        <f>"Q"&amp;ROUNDUP(MONTH(A786)/3,0)</f>
        <v/>
      </c>
      <c r="O786">
        <f>TEXT(A786,"mmm")</f>
        <v/>
      </c>
    </row>
    <row r="787">
      <c r="A787" s="13" t="n">
        <v>45078</v>
      </c>
      <c r="B787" t="inlineStr">
        <is>
          <t>Central</t>
        </is>
      </c>
      <c r="C787" t="inlineStr">
        <is>
          <t>Website</t>
        </is>
      </c>
      <c r="D787" t="inlineStr">
        <is>
          <t>Fashion</t>
        </is>
      </c>
      <c r="E787" t="n">
        <v>9230.15</v>
      </c>
      <c r="F787" t="n">
        <v>5225.94</v>
      </c>
      <c r="G787" t="n">
        <v>9970</v>
      </c>
      <c r="H787" t="n">
        <v>10</v>
      </c>
      <c r="I787" t="n">
        <v>8</v>
      </c>
      <c r="J787" t="n">
        <v>1</v>
      </c>
      <c r="K787">
        <f>E787-F787</f>
        <v/>
      </c>
      <c r="L787" s="10">
        <f>IFERROR(K787/E787,0)</f>
        <v/>
      </c>
      <c r="M787">
        <f>YEAR(A787)</f>
        <v/>
      </c>
      <c r="N787">
        <f>"Q"&amp;ROUNDUP(MONTH(A787)/3,0)</f>
        <v/>
      </c>
      <c r="O787">
        <f>TEXT(A787,"mmm")</f>
        <v/>
      </c>
    </row>
    <row r="788">
      <c r="A788" s="13" t="n">
        <v>45078</v>
      </c>
      <c r="B788" t="inlineStr">
        <is>
          <t>Central</t>
        </is>
      </c>
      <c r="C788" t="inlineStr">
        <is>
          <t>Website</t>
        </is>
      </c>
      <c r="D788" t="inlineStr">
        <is>
          <t>Grocery</t>
        </is>
      </c>
      <c r="E788" t="n">
        <v>3356.35</v>
      </c>
      <c r="F788" t="n">
        <v>2719.32</v>
      </c>
      <c r="G788" t="n">
        <v>3533</v>
      </c>
      <c r="H788" t="n">
        <v>7</v>
      </c>
      <c r="I788" t="n">
        <v>3</v>
      </c>
      <c r="J788" t="n">
        <v>0</v>
      </c>
      <c r="K788">
        <f>E788-F788</f>
        <v/>
      </c>
      <c r="L788" s="10">
        <f>IFERROR(K788/E788,0)</f>
        <v/>
      </c>
      <c r="M788">
        <f>YEAR(A788)</f>
        <v/>
      </c>
      <c r="N788">
        <f>"Q"&amp;ROUNDUP(MONTH(A788)/3,0)</f>
        <v/>
      </c>
      <c r="O788">
        <f>TEXT(A788,"mmm")</f>
        <v/>
      </c>
    </row>
    <row r="789">
      <c r="A789" s="13" t="n">
        <v>45078</v>
      </c>
      <c r="B789" t="inlineStr">
        <is>
          <t>Central</t>
        </is>
      </c>
      <c r="C789" t="inlineStr">
        <is>
          <t>Website</t>
        </is>
      </c>
      <c r="D789" t="inlineStr">
        <is>
          <t>Home &amp; Kitchen</t>
        </is>
      </c>
      <c r="E789" t="n">
        <v>3733.1</v>
      </c>
      <c r="F789" t="n">
        <v>2507.91</v>
      </c>
      <c r="G789" t="n">
        <v>3877</v>
      </c>
      <c r="H789" t="n">
        <v>3</v>
      </c>
      <c r="I789" t="n">
        <v>3</v>
      </c>
      <c r="J789" t="n">
        <v>0</v>
      </c>
      <c r="K789">
        <f>E789-F789</f>
        <v/>
      </c>
      <c r="L789" s="10">
        <f>IFERROR(K789/E789,0)</f>
        <v/>
      </c>
      <c r="M789">
        <f>YEAR(A789)</f>
        <v/>
      </c>
      <c r="N789">
        <f>"Q"&amp;ROUNDUP(MONTH(A789)/3,0)</f>
        <v/>
      </c>
      <c r="O789">
        <f>TEXT(A789,"mmm")</f>
        <v/>
      </c>
    </row>
    <row r="790">
      <c r="A790" s="13" t="n">
        <v>45078</v>
      </c>
      <c r="B790" t="inlineStr">
        <is>
          <t>Central</t>
        </is>
      </c>
      <c r="C790" t="inlineStr">
        <is>
          <t>Website</t>
        </is>
      </c>
      <c r="D790" t="inlineStr">
        <is>
          <t>Sports</t>
        </is>
      </c>
      <c r="E790" t="n">
        <v>656.1</v>
      </c>
      <c r="F790" t="n">
        <v>406.72</v>
      </c>
      <c r="G790" t="n">
        <v>729</v>
      </c>
      <c r="H790" t="n">
        <v>1</v>
      </c>
      <c r="I790" t="n">
        <v>1</v>
      </c>
      <c r="J790" t="n">
        <v>0</v>
      </c>
      <c r="K790">
        <f>E790-F790</f>
        <v/>
      </c>
      <c r="L790" s="10">
        <f>IFERROR(K790/E790,0)</f>
        <v/>
      </c>
      <c r="M790">
        <f>YEAR(A790)</f>
        <v/>
      </c>
      <c r="N790">
        <f>"Q"&amp;ROUNDUP(MONTH(A790)/3,0)</f>
        <v/>
      </c>
      <c r="O790">
        <f>TEXT(A790,"mmm")</f>
        <v/>
      </c>
    </row>
    <row r="791">
      <c r="A791" s="13" t="n">
        <v>45078</v>
      </c>
      <c r="B791" t="inlineStr">
        <is>
          <t>East</t>
        </is>
      </c>
      <c r="C791" t="inlineStr">
        <is>
          <t>Marketplace</t>
        </is>
      </c>
      <c r="D791" t="inlineStr">
        <is>
          <t>Beauty</t>
        </is>
      </c>
      <c r="E791" t="n">
        <v>5259.4</v>
      </c>
      <c r="F791" t="n">
        <v>2988.69</v>
      </c>
      <c r="G791" t="n">
        <v>5719</v>
      </c>
      <c r="H791" t="n">
        <v>11</v>
      </c>
      <c r="I791" t="n">
        <v>8</v>
      </c>
      <c r="J791" t="n">
        <v>2</v>
      </c>
      <c r="K791">
        <f>E791-F791</f>
        <v/>
      </c>
      <c r="L791" s="10">
        <f>IFERROR(K791/E791,0)</f>
        <v/>
      </c>
      <c r="M791">
        <f>YEAR(A791)</f>
        <v/>
      </c>
      <c r="N791">
        <f>"Q"&amp;ROUNDUP(MONTH(A791)/3,0)</f>
        <v/>
      </c>
      <c r="O791">
        <f>TEXT(A791,"mmm")</f>
        <v/>
      </c>
    </row>
    <row r="792">
      <c r="A792" s="13" t="n">
        <v>45078</v>
      </c>
      <c r="B792" t="inlineStr">
        <is>
          <t>East</t>
        </is>
      </c>
      <c r="C792" t="inlineStr">
        <is>
          <t>Marketplace</t>
        </is>
      </c>
      <c r="D792" t="inlineStr">
        <is>
          <t>Books</t>
        </is>
      </c>
      <c r="E792" t="n">
        <v>5134.7</v>
      </c>
      <c r="F792" t="n">
        <v>3834.04</v>
      </c>
      <c r="G792" t="n">
        <v>5479</v>
      </c>
      <c r="H792" t="n">
        <v>11</v>
      </c>
      <c r="I792" t="n">
        <v>9</v>
      </c>
      <c r="J792" t="n">
        <v>0</v>
      </c>
      <c r="K792">
        <f>E792-F792</f>
        <v/>
      </c>
      <c r="L792" s="10">
        <f>IFERROR(K792/E792,0)</f>
        <v/>
      </c>
      <c r="M792">
        <f>YEAR(A792)</f>
        <v/>
      </c>
      <c r="N792">
        <f>"Q"&amp;ROUNDUP(MONTH(A792)/3,0)</f>
        <v/>
      </c>
      <c r="O792">
        <f>TEXT(A792,"mmm")</f>
        <v/>
      </c>
    </row>
    <row r="793">
      <c r="A793" s="13" t="n">
        <v>45078</v>
      </c>
      <c r="B793" t="inlineStr">
        <is>
          <t>East</t>
        </is>
      </c>
      <c r="C793" t="inlineStr">
        <is>
          <t>Marketplace</t>
        </is>
      </c>
      <c r="D793" t="inlineStr">
        <is>
          <t>Electronics</t>
        </is>
      </c>
      <c r="E793" t="n">
        <v>164211.55</v>
      </c>
      <c r="F793" t="n">
        <v>155057</v>
      </c>
      <c r="G793" t="n">
        <v>185367</v>
      </c>
      <c r="H793" t="n">
        <v>13</v>
      </c>
      <c r="I793" t="n">
        <v>12</v>
      </c>
      <c r="J793" t="n">
        <v>2</v>
      </c>
      <c r="K793">
        <f>E793-F793</f>
        <v/>
      </c>
      <c r="L793" s="10">
        <f>IFERROR(K793/E793,0)</f>
        <v/>
      </c>
      <c r="M793">
        <f>YEAR(A793)</f>
        <v/>
      </c>
      <c r="N793">
        <f>"Q"&amp;ROUNDUP(MONTH(A793)/3,0)</f>
        <v/>
      </c>
      <c r="O793">
        <f>TEXT(A793,"mmm")</f>
        <v/>
      </c>
    </row>
    <row r="794">
      <c r="A794" s="13" t="n">
        <v>45078</v>
      </c>
      <c r="B794" t="inlineStr">
        <is>
          <t>East</t>
        </is>
      </c>
      <c r="C794" t="inlineStr">
        <is>
          <t>Marketplace</t>
        </is>
      </c>
      <c r="D794" t="inlineStr">
        <is>
          <t>Fashion</t>
        </is>
      </c>
      <c r="E794" t="n">
        <v>21346.7</v>
      </c>
      <c r="F794" t="n">
        <v>12111.5</v>
      </c>
      <c r="G794" t="n">
        <v>23470</v>
      </c>
      <c r="H794" t="n">
        <v>20</v>
      </c>
      <c r="I794" t="n">
        <v>16</v>
      </c>
      <c r="J794" t="n">
        <v>3</v>
      </c>
      <c r="K794">
        <f>E794-F794</f>
        <v/>
      </c>
      <c r="L794" s="10">
        <f>IFERROR(K794/E794,0)</f>
        <v/>
      </c>
      <c r="M794">
        <f>YEAR(A794)</f>
        <v/>
      </c>
      <c r="N794">
        <f>"Q"&amp;ROUNDUP(MONTH(A794)/3,0)</f>
        <v/>
      </c>
      <c r="O794">
        <f>TEXT(A794,"mmm")</f>
        <v/>
      </c>
    </row>
    <row r="795">
      <c r="A795" s="13" t="n">
        <v>45078</v>
      </c>
      <c r="B795" t="inlineStr">
        <is>
          <t>East</t>
        </is>
      </c>
      <c r="C795" t="inlineStr">
        <is>
          <t>Marketplace</t>
        </is>
      </c>
      <c r="D795" t="inlineStr">
        <is>
          <t>Grocery</t>
        </is>
      </c>
      <c r="E795" t="n">
        <v>11823.6</v>
      </c>
      <c r="F795" t="n">
        <v>10164.28</v>
      </c>
      <c r="G795" t="n">
        <v>13175</v>
      </c>
      <c r="H795" t="n">
        <v>35</v>
      </c>
      <c r="I795" t="n">
        <v>15</v>
      </c>
      <c r="J795" t="n">
        <v>1</v>
      </c>
      <c r="K795">
        <f>E795-F795</f>
        <v/>
      </c>
      <c r="L795" s="10">
        <f>IFERROR(K795/E795,0)</f>
        <v/>
      </c>
      <c r="M795">
        <f>YEAR(A795)</f>
        <v/>
      </c>
      <c r="N795">
        <f>"Q"&amp;ROUNDUP(MONTH(A795)/3,0)</f>
        <v/>
      </c>
      <c r="O795">
        <f>TEXT(A795,"mmm")</f>
        <v/>
      </c>
    </row>
    <row r="796">
      <c r="A796" s="13" t="n">
        <v>45078</v>
      </c>
      <c r="B796" t="inlineStr">
        <is>
          <t>East</t>
        </is>
      </c>
      <c r="C796" t="inlineStr">
        <is>
          <t>Marketplace</t>
        </is>
      </c>
      <c r="D796" t="inlineStr">
        <is>
          <t>Home &amp; Kitchen</t>
        </is>
      </c>
      <c r="E796" t="n">
        <v>35130.15</v>
      </c>
      <c r="F796" t="n">
        <v>23799.66</v>
      </c>
      <c r="G796" t="n">
        <v>38308</v>
      </c>
      <c r="H796" t="n">
        <v>22</v>
      </c>
      <c r="I796" t="n">
        <v>18</v>
      </c>
      <c r="J796" t="n">
        <v>2</v>
      </c>
      <c r="K796">
        <f>E796-F796</f>
        <v/>
      </c>
      <c r="L796" s="10">
        <f>IFERROR(K796/E796,0)</f>
        <v/>
      </c>
      <c r="M796">
        <f>YEAR(A796)</f>
        <v/>
      </c>
      <c r="N796">
        <f>"Q"&amp;ROUNDUP(MONTH(A796)/3,0)</f>
        <v/>
      </c>
      <c r="O796">
        <f>TEXT(A796,"mmm")</f>
        <v/>
      </c>
    </row>
    <row r="797">
      <c r="A797" s="13" t="n">
        <v>45078</v>
      </c>
      <c r="B797" t="inlineStr">
        <is>
          <t>East</t>
        </is>
      </c>
      <c r="C797" t="inlineStr">
        <is>
          <t>Marketplace</t>
        </is>
      </c>
      <c r="D797" t="inlineStr">
        <is>
          <t>Sports</t>
        </is>
      </c>
      <c r="E797" t="n">
        <v>38726.3</v>
      </c>
      <c r="F797" t="n">
        <v>26824.11</v>
      </c>
      <c r="G797" t="n">
        <v>42244</v>
      </c>
      <c r="H797" t="n">
        <v>16</v>
      </c>
      <c r="I797" t="n">
        <v>9</v>
      </c>
      <c r="J797" t="n">
        <v>3</v>
      </c>
      <c r="K797">
        <f>E797-F797</f>
        <v/>
      </c>
      <c r="L797" s="10">
        <f>IFERROR(K797/E797,0)</f>
        <v/>
      </c>
      <c r="M797">
        <f>YEAR(A797)</f>
        <v/>
      </c>
      <c r="N797">
        <f>"Q"&amp;ROUNDUP(MONTH(A797)/3,0)</f>
        <v/>
      </c>
      <c r="O797">
        <f>TEXT(A797,"mmm")</f>
        <v/>
      </c>
    </row>
    <row r="798">
      <c r="A798" s="13" t="n">
        <v>45078</v>
      </c>
      <c r="B798" t="inlineStr">
        <is>
          <t>East</t>
        </is>
      </c>
      <c r="C798" t="inlineStr">
        <is>
          <t>Mobile App</t>
        </is>
      </c>
      <c r="D798" t="inlineStr">
        <is>
          <t>Beauty</t>
        </is>
      </c>
      <c r="E798" t="n">
        <v>10042.95</v>
      </c>
      <c r="F798" t="n">
        <v>5504.36</v>
      </c>
      <c r="G798" t="n">
        <v>10777</v>
      </c>
      <c r="H798" t="n">
        <v>23</v>
      </c>
      <c r="I798" t="n">
        <v>17</v>
      </c>
      <c r="J798" t="n">
        <v>1</v>
      </c>
      <c r="K798">
        <f>E798-F798</f>
        <v/>
      </c>
      <c r="L798" s="10">
        <f>IFERROR(K798/E798,0)</f>
        <v/>
      </c>
      <c r="M798">
        <f>YEAR(A798)</f>
        <v/>
      </c>
      <c r="N798">
        <f>"Q"&amp;ROUNDUP(MONTH(A798)/3,0)</f>
        <v/>
      </c>
      <c r="O798">
        <f>TEXT(A798,"mmm")</f>
        <v/>
      </c>
    </row>
    <row r="799">
      <c r="A799" s="13" t="n">
        <v>45078</v>
      </c>
      <c r="B799" t="inlineStr">
        <is>
          <t>East</t>
        </is>
      </c>
      <c r="C799" t="inlineStr">
        <is>
          <t>Mobile App</t>
        </is>
      </c>
      <c r="D799" t="inlineStr">
        <is>
          <t>Books</t>
        </is>
      </c>
      <c r="E799" t="n">
        <v>2473.45</v>
      </c>
      <c r="F799" t="n">
        <v>1855.21</v>
      </c>
      <c r="G799" t="n">
        <v>2674</v>
      </c>
      <c r="H799" t="n">
        <v>6</v>
      </c>
      <c r="I799" t="n">
        <v>6</v>
      </c>
      <c r="J799" t="n">
        <v>0</v>
      </c>
      <c r="K799">
        <f>E799-F799</f>
        <v/>
      </c>
      <c r="L799" s="10">
        <f>IFERROR(K799/E799,0)</f>
        <v/>
      </c>
      <c r="M799">
        <f>YEAR(A799)</f>
        <v/>
      </c>
      <c r="N799">
        <f>"Q"&amp;ROUNDUP(MONTH(A799)/3,0)</f>
        <v/>
      </c>
      <c r="O799">
        <f>TEXT(A799,"mmm")</f>
        <v/>
      </c>
    </row>
    <row r="800">
      <c r="A800" s="13" t="n">
        <v>45078</v>
      </c>
      <c r="B800" t="inlineStr">
        <is>
          <t>East</t>
        </is>
      </c>
      <c r="C800" t="inlineStr">
        <is>
          <t>Mobile App</t>
        </is>
      </c>
      <c r="D800" t="inlineStr">
        <is>
          <t>Electronics</t>
        </is>
      </c>
      <c r="E800" t="n">
        <v>307252.7</v>
      </c>
      <c r="F800" t="n">
        <v>274708.77</v>
      </c>
      <c r="G800" t="n">
        <v>333750</v>
      </c>
      <c r="H800" t="n">
        <v>30</v>
      </c>
      <c r="I800" t="n">
        <v>22</v>
      </c>
      <c r="J800" t="n">
        <v>2</v>
      </c>
      <c r="K800">
        <f>E800-F800</f>
        <v/>
      </c>
      <c r="L800" s="10">
        <f>IFERROR(K800/E800,0)</f>
        <v/>
      </c>
      <c r="M800">
        <f>YEAR(A800)</f>
        <v/>
      </c>
      <c r="N800">
        <f>"Q"&amp;ROUNDUP(MONTH(A800)/3,0)</f>
        <v/>
      </c>
      <c r="O800">
        <f>TEXT(A800,"mmm")</f>
        <v/>
      </c>
    </row>
    <row r="801">
      <c r="A801" s="13" t="n">
        <v>45078</v>
      </c>
      <c r="B801" t="inlineStr">
        <is>
          <t>East</t>
        </is>
      </c>
      <c r="C801" t="inlineStr">
        <is>
          <t>Mobile App</t>
        </is>
      </c>
      <c r="D801" t="inlineStr">
        <is>
          <t>Fashion</t>
        </is>
      </c>
      <c r="E801" t="n">
        <v>35261.7</v>
      </c>
      <c r="F801" t="n">
        <v>19175.78</v>
      </c>
      <c r="G801" t="n">
        <v>37105</v>
      </c>
      <c r="H801" t="n">
        <v>35</v>
      </c>
      <c r="I801" t="n">
        <v>29</v>
      </c>
      <c r="J801" t="n">
        <v>5</v>
      </c>
      <c r="K801">
        <f>E801-F801</f>
        <v/>
      </c>
      <c r="L801" s="10">
        <f>IFERROR(K801/E801,0)</f>
        <v/>
      </c>
      <c r="M801">
        <f>YEAR(A801)</f>
        <v/>
      </c>
      <c r="N801">
        <f>"Q"&amp;ROUNDUP(MONTH(A801)/3,0)</f>
        <v/>
      </c>
      <c r="O801">
        <f>TEXT(A801,"mmm")</f>
        <v/>
      </c>
    </row>
    <row r="802">
      <c r="A802" s="13" t="n">
        <v>45078</v>
      </c>
      <c r="B802" t="inlineStr">
        <is>
          <t>East</t>
        </is>
      </c>
      <c r="C802" t="inlineStr">
        <is>
          <t>Mobile App</t>
        </is>
      </c>
      <c r="D802" t="inlineStr">
        <is>
          <t>Grocery</t>
        </is>
      </c>
      <c r="E802" t="n">
        <v>13427.2</v>
      </c>
      <c r="F802" t="n">
        <v>11083.61</v>
      </c>
      <c r="G802" t="n">
        <v>14364</v>
      </c>
      <c r="H802" t="n">
        <v>36</v>
      </c>
      <c r="I802" t="n">
        <v>14</v>
      </c>
      <c r="J802" t="n">
        <v>0</v>
      </c>
      <c r="K802">
        <f>E802-F802</f>
        <v/>
      </c>
      <c r="L802" s="10">
        <f>IFERROR(K802/E802,0)</f>
        <v/>
      </c>
      <c r="M802">
        <f>YEAR(A802)</f>
        <v/>
      </c>
      <c r="N802">
        <f>"Q"&amp;ROUNDUP(MONTH(A802)/3,0)</f>
        <v/>
      </c>
      <c r="O802">
        <f>TEXT(A802,"mmm")</f>
        <v/>
      </c>
    </row>
    <row r="803">
      <c r="A803" s="13" t="n">
        <v>45078</v>
      </c>
      <c r="B803" t="inlineStr">
        <is>
          <t>East</t>
        </is>
      </c>
      <c r="C803" t="inlineStr">
        <is>
          <t>Mobile App</t>
        </is>
      </c>
      <c r="D803" t="inlineStr">
        <is>
          <t>Home &amp; Kitchen</t>
        </is>
      </c>
      <c r="E803" t="n">
        <v>56731.7</v>
      </c>
      <c r="F803" t="n">
        <v>39001.14</v>
      </c>
      <c r="G803" t="n">
        <v>60793</v>
      </c>
      <c r="H803" t="n">
        <v>27</v>
      </c>
      <c r="I803" t="n">
        <v>22</v>
      </c>
      <c r="J803" t="n">
        <v>2</v>
      </c>
      <c r="K803">
        <f>E803-F803</f>
        <v/>
      </c>
      <c r="L803" s="10">
        <f>IFERROR(K803/E803,0)</f>
        <v/>
      </c>
      <c r="M803">
        <f>YEAR(A803)</f>
        <v/>
      </c>
      <c r="N803">
        <f>"Q"&amp;ROUNDUP(MONTH(A803)/3,0)</f>
        <v/>
      </c>
      <c r="O803">
        <f>TEXT(A803,"mmm")</f>
        <v/>
      </c>
    </row>
    <row r="804">
      <c r="A804" s="13" t="n">
        <v>45078</v>
      </c>
      <c r="B804" t="inlineStr">
        <is>
          <t>East</t>
        </is>
      </c>
      <c r="C804" t="inlineStr">
        <is>
          <t>Mobile App</t>
        </is>
      </c>
      <c r="D804" t="inlineStr">
        <is>
          <t>Sports</t>
        </is>
      </c>
      <c r="E804" t="n">
        <v>10327.35</v>
      </c>
      <c r="F804" t="n">
        <v>6782.58</v>
      </c>
      <c r="G804" t="n">
        <v>10982</v>
      </c>
      <c r="H804" t="n">
        <v>8</v>
      </c>
      <c r="I804" t="n">
        <v>7</v>
      </c>
      <c r="J804" t="n">
        <v>0</v>
      </c>
      <c r="K804">
        <f>E804-F804</f>
        <v/>
      </c>
      <c r="L804" s="10">
        <f>IFERROR(K804/E804,0)</f>
        <v/>
      </c>
      <c r="M804">
        <f>YEAR(A804)</f>
        <v/>
      </c>
      <c r="N804">
        <f>"Q"&amp;ROUNDUP(MONTH(A804)/3,0)</f>
        <v/>
      </c>
      <c r="O804">
        <f>TEXT(A804,"mmm")</f>
        <v/>
      </c>
    </row>
    <row r="805">
      <c r="A805" s="13" t="n">
        <v>45078</v>
      </c>
      <c r="B805" t="inlineStr">
        <is>
          <t>East</t>
        </is>
      </c>
      <c r="C805" t="inlineStr">
        <is>
          <t>Retail Store</t>
        </is>
      </c>
      <c r="D805" t="inlineStr">
        <is>
          <t>Beauty</t>
        </is>
      </c>
      <c r="E805" t="n">
        <v>7077.45</v>
      </c>
      <c r="F805" t="n">
        <v>3985.4</v>
      </c>
      <c r="G805" t="n">
        <v>7290</v>
      </c>
      <c r="H805" t="n">
        <v>10</v>
      </c>
      <c r="I805" t="n">
        <v>9</v>
      </c>
      <c r="J805" t="n">
        <v>0</v>
      </c>
      <c r="K805">
        <f>E805-F805</f>
        <v/>
      </c>
      <c r="L805" s="10">
        <f>IFERROR(K805/E805,0)</f>
        <v/>
      </c>
      <c r="M805">
        <f>YEAR(A805)</f>
        <v/>
      </c>
      <c r="N805">
        <f>"Q"&amp;ROUNDUP(MONTH(A805)/3,0)</f>
        <v/>
      </c>
      <c r="O805">
        <f>TEXT(A805,"mmm")</f>
        <v/>
      </c>
    </row>
    <row r="806">
      <c r="A806" s="13" t="n">
        <v>45078</v>
      </c>
      <c r="B806" t="inlineStr">
        <is>
          <t>East</t>
        </is>
      </c>
      <c r="C806" t="inlineStr">
        <is>
          <t>Retail Store</t>
        </is>
      </c>
      <c r="D806" t="inlineStr">
        <is>
          <t>Books</t>
        </is>
      </c>
      <c r="E806" t="n">
        <v>1922.4</v>
      </c>
      <c r="F806" t="n">
        <v>1509.92</v>
      </c>
      <c r="G806" t="n">
        <v>2136</v>
      </c>
      <c r="H806" t="n">
        <v>4</v>
      </c>
      <c r="I806" t="n">
        <v>2</v>
      </c>
      <c r="J806" t="n">
        <v>0</v>
      </c>
      <c r="K806">
        <f>E806-F806</f>
        <v/>
      </c>
      <c r="L806" s="10">
        <f>IFERROR(K806/E806,0)</f>
        <v/>
      </c>
      <c r="M806">
        <f>YEAR(A806)</f>
        <v/>
      </c>
      <c r="N806">
        <f>"Q"&amp;ROUNDUP(MONTH(A806)/3,0)</f>
        <v/>
      </c>
      <c r="O806">
        <f>TEXT(A806,"mmm")</f>
        <v/>
      </c>
    </row>
    <row r="807">
      <c r="A807" s="13" t="n">
        <v>45078</v>
      </c>
      <c r="B807" t="inlineStr">
        <is>
          <t>East</t>
        </is>
      </c>
      <c r="C807" t="inlineStr">
        <is>
          <t>Retail Store</t>
        </is>
      </c>
      <c r="D807" t="inlineStr">
        <is>
          <t>Electronics</t>
        </is>
      </c>
      <c r="E807" t="n">
        <v>88934.25</v>
      </c>
      <c r="F807" t="n">
        <v>77492.09</v>
      </c>
      <c r="G807" t="n">
        <v>93672</v>
      </c>
      <c r="H807" t="n">
        <v>8</v>
      </c>
      <c r="I807" t="n">
        <v>7</v>
      </c>
      <c r="J807" t="n">
        <v>0</v>
      </c>
      <c r="K807">
        <f>E807-F807</f>
        <v/>
      </c>
      <c r="L807" s="10">
        <f>IFERROR(K807/E807,0)</f>
        <v/>
      </c>
      <c r="M807">
        <f>YEAR(A807)</f>
        <v/>
      </c>
      <c r="N807">
        <f>"Q"&amp;ROUNDUP(MONTH(A807)/3,0)</f>
        <v/>
      </c>
      <c r="O807">
        <f>TEXT(A807,"mmm")</f>
        <v/>
      </c>
    </row>
    <row r="808">
      <c r="A808" s="13" t="n">
        <v>45078</v>
      </c>
      <c r="B808" t="inlineStr">
        <is>
          <t>East</t>
        </is>
      </c>
      <c r="C808" t="inlineStr">
        <is>
          <t>Retail Store</t>
        </is>
      </c>
      <c r="D808" t="inlineStr">
        <is>
          <t>Fashion</t>
        </is>
      </c>
      <c r="E808" t="n">
        <v>5210.2</v>
      </c>
      <c r="F808" t="n">
        <v>2787.4</v>
      </c>
      <c r="G808" t="n">
        <v>5395</v>
      </c>
      <c r="H808" t="n">
        <v>5</v>
      </c>
      <c r="I808" t="n">
        <v>3</v>
      </c>
      <c r="J808" t="n">
        <v>0</v>
      </c>
      <c r="K808">
        <f>E808-F808</f>
        <v/>
      </c>
      <c r="L808" s="10">
        <f>IFERROR(K808/E808,0)</f>
        <v/>
      </c>
      <c r="M808">
        <f>YEAR(A808)</f>
        <v/>
      </c>
      <c r="N808">
        <f>"Q"&amp;ROUNDUP(MONTH(A808)/3,0)</f>
        <v/>
      </c>
      <c r="O808">
        <f>TEXT(A808,"mmm")</f>
        <v/>
      </c>
    </row>
    <row r="809">
      <c r="A809" s="13" t="n">
        <v>45078</v>
      </c>
      <c r="B809" t="inlineStr">
        <is>
          <t>East</t>
        </is>
      </c>
      <c r="C809" t="inlineStr">
        <is>
          <t>Retail Store</t>
        </is>
      </c>
      <c r="D809" t="inlineStr">
        <is>
          <t>Grocery</t>
        </is>
      </c>
      <c r="E809" t="n">
        <v>4917.9</v>
      </c>
      <c r="F809" t="n">
        <v>4171.08</v>
      </c>
      <c r="G809" t="n">
        <v>5448</v>
      </c>
      <c r="H809" t="n">
        <v>12</v>
      </c>
      <c r="I809" t="n">
        <v>5</v>
      </c>
      <c r="J809" t="n">
        <v>0</v>
      </c>
      <c r="K809">
        <f>E809-F809</f>
        <v/>
      </c>
      <c r="L809" s="10">
        <f>IFERROR(K809/E809,0)</f>
        <v/>
      </c>
      <c r="M809">
        <f>YEAR(A809)</f>
        <v/>
      </c>
      <c r="N809">
        <f>"Q"&amp;ROUNDUP(MONTH(A809)/3,0)</f>
        <v/>
      </c>
      <c r="O809">
        <f>TEXT(A809,"mmm")</f>
        <v/>
      </c>
    </row>
    <row r="810">
      <c r="A810" s="13" t="n">
        <v>45078</v>
      </c>
      <c r="B810" t="inlineStr">
        <is>
          <t>East</t>
        </is>
      </c>
      <c r="C810" t="inlineStr">
        <is>
          <t>Retail Store</t>
        </is>
      </c>
      <c r="D810" t="inlineStr">
        <is>
          <t>Home &amp; Kitchen</t>
        </is>
      </c>
      <c r="E810" t="n">
        <v>11980.7</v>
      </c>
      <c r="F810" t="n">
        <v>7969.78</v>
      </c>
      <c r="G810" t="n">
        <v>12075</v>
      </c>
      <c r="H810" t="n">
        <v>5</v>
      </c>
      <c r="I810" t="n">
        <v>5</v>
      </c>
      <c r="J810" t="n">
        <v>0</v>
      </c>
      <c r="K810">
        <f>E810-F810</f>
        <v/>
      </c>
      <c r="L810" s="10">
        <f>IFERROR(K810/E810,0)</f>
        <v/>
      </c>
      <c r="M810">
        <f>YEAR(A810)</f>
        <v/>
      </c>
      <c r="N810">
        <f>"Q"&amp;ROUNDUP(MONTH(A810)/3,0)</f>
        <v/>
      </c>
      <c r="O810">
        <f>TEXT(A810,"mmm")</f>
        <v/>
      </c>
    </row>
    <row r="811">
      <c r="A811" s="13" t="n">
        <v>45078</v>
      </c>
      <c r="B811" t="inlineStr">
        <is>
          <t>East</t>
        </is>
      </c>
      <c r="C811" t="inlineStr">
        <is>
          <t>Website</t>
        </is>
      </c>
      <c r="D811" t="inlineStr">
        <is>
          <t>Beauty</t>
        </is>
      </c>
      <c r="E811" t="n">
        <v>11529.25</v>
      </c>
      <c r="F811" t="n">
        <v>6600.86</v>
      </c>
      <c r="G811" t="n">
        <v>12242</v>
      </c>
      <c r="H811" t="n">
        <v>18</v>
      </c>
      <c r="I811" t="n">
        <v>13</v>
      </c>
      <c r="J811" t="n">
        <v>0</v>
      </c>
      <c r="K811">
        <f>E811-F811</f>
        <v/>
      </c>
      <c r="L811" s="10">
        <f>IFERROR(K811/E811,0)</f>
        <v/>
      </c>
      <c r="M811">
        <f>YEAR(A811)</f>
        <v/>
      </c>
      <c r="N811">
        <f>"Q"&amp;ROUNDUP(MONTH(A811)/3,0)</f>
        <v/>
      </c>
      <c r="O811">
        <f>TEXT(A811,"mmm")</f>
        <v/>
      </c>
    </row>
    <row r="812">
      <c r="A812" s="13" t="n">
        <v>45078</v>
      </c>
      <c r="B812" t="inlineStr">
        <is>
          <t>East</t>
        </is>
      </c>
      <c r="C812" t="inlineStr">
        <is>
          <t>Website</t>
        </is>
      </c>
      <c r="D812" t="inlineStr">
        <is>
          <t>Books</t>
        </is>
      </c>
      <c r="E812" t="n">
        <v>6470.4</v>
      </c>
      <c r="F812" t="n">
        <v>4796.55</v>
      </c>
      <c r="G812" t="n">
        <v>6864</v>
      </c>
      <c r="H812" t="n">
        <v>16</v>
      </c>
      <c r="I812" t="n">
        <v>14</v>
      </c>
      <c r="J812" t="n">
        <v>1</v>
      </c>
      <c r="K812">
        <f>E812-F812</f>
        <v/>
      </c>
      <c r="L812" s="10">
        <f>IFERROR(K812/E812,0)</f>
        <v/>
      </c>
      <c r="M812">
        <f>YEAR(A812)</f>
        <v/>
      </c>
      <c r="N812">
        <f>"Q"&amp;ROUNDUP(MONTH(A812)/3,0)</f>
        <v/>
      </c>
      <c r="O812">
        <f>TEXT(A812,"mmm")</f>
        <v/>
      </c>
    </row>
    <row r="813">
      <c r="A813" s="13" t="n">
        <v>45078</v>
      </c>
      <c r="B813" t="inlineStr">
        <is>
          <t>East</t>
        </is>
      </c>
      <c r="C813" t="inlineStr">
        <is>
          <t>Website</t>
        </is>
      </c>
      <c r="D813" t="inlineStr">
        <is>
          <t>Electronics</t>
        </is>
      </c>
      <c r="E813" t="n">
        <v>278059.95</v>
      </c>
      <c r="F813" t="n">
        <v>240389.56</v>
      </c>
      <c r="G813" t="n">
        <v>289699</v>
      </c>
      <c r="H813" t="n">
        <v>21</v>
      </c>
      <c r="I813" t="n">
        <v>19</v>
      </c>
      <c r="J813" t="n">
        <v>1</v>
      </c>
      <c r="K813">
        <f>E813-F813</f>
        <v/>
      </c>
      <c r="L813" s="10">
        <f>IFERROR(K813/E813,0)</f>
        <v/>
      </c>
      <c r="M813">
        <f>YEAR(A813)</f>
        <v/>
      </c>
      <c r="N813">
        <f>"Q"&amp;ROUNDUP(MONTH(A813)/3,0)</f>
        <v/>
      </c>
      <c r="O813">
        <f>TEXT(A813,"mmm")</f>
        <v/>
      </c>
    </row>
    <row r="814">
      <c r="A814" s="13" t="n">
        <v>45078</v>
      </c>
      <c r="B814" t="inlineStr">
        <is>
          <t>East</t>
        </is>
      </c>
      <c r="C814" t="inlineStr">
        <is>
          <t>Website</t>
        </is>
      </c>
      <c r="D814" t="inlineStr">
        <is>
          <t>Fashion</t>
        </is>
      </c>
      <c r="E814" t="n">
        <v>28741.6</v>
      </c>
      <c r="F814" t="n">
        <v>15609.63</v>
      </c>
      <c r="G814" t="n">
        <v>30671</v>
      </c>
      <c r="H814" t="n">
        <v>29</v>
      </c>
      <c r="I814" t="n">
        <v>20</v>
      </c>
      <c r="J814" t="n">
        <v>5</v>
      </c>
      <c r="K814">
        <f>E814-F814</f>
        <v/>
      </c>
      <c r="L814" s="10">
        <f>IFERROR(K814/E814,0)</f>
        <v/>
      </c>
      <c r="M814">
        <f>YEAR(A814)</f>
        <v/>
      </c>
      <c r="N814">
        <f>"Q"&amp;ROUNDUP(MONTH(A814)/3,0)</f>
        <v/>
      </c>
      <c r="O814">
        <f>TEXT(A814,"mmm")</f>
        <v/>
      </c>
    </row>
    <row r="815">
      <c r="A815" s="13" t="n">
        <v>45078</v>
      </c>
      <c r="B815" t="inlineStr">
        <is>
          <t>East</t>
        </is>
      </c>
      <c r="C815" t="inlineStr">
        <is>
          <t>Website</t>
        </is>
      </c>
      <c r="D815" t="inlineStr">
        <is>
          <t>Grocery</t>
        </is>
      </c>
      <c r="E815" t="n">
        <v>18127.9</v>
      </c>
      <c r="F815" t="n">
        <v>14864.9</v>
      </c>
      <c r="G815" t="n">
        <v>19357</v>
      </c>
      <c r="H815" t="n">
        <v>53</v>
      </c>
      <c r="I815" t="n">
        <v>23</v>
      </c>
      <c r="J815" t="n">
        <v>0</v>
      </c>
      <c r="K815">
        <f>E815-F815</f>
        <v/>
      </c>
      <c r="L815" s="10">
        <f>IFERROR(K815/E815,0)</f>
        <v/>
      </c>
      <c r="M815">
        <f>YEAR(A815)</f>
        <v/>
      </c>
      <c r="N815">
        <f>"Q"&amp;ROUNDUP(MONTH(A815)/3,0)</f>
        <v/>
      </c>
      <c r="O815">
        <f>TEXT(A815,"mmm")</f>
        <v/>
      </c>
    </row>
    <row r="816">
      <c r="A816" s="13" t="n">
        <v>45078</v>
      </c>
      <c r="B816" t="inlineStr">
        <is>
          <t>East</t>
        </is>
      </c>
      <c r="C816" t="inlineStr">
        <is>
          <t>Website</t>
        </is>
      </c>
      <c r="D816" t="inlineStr">
        <is>
          <t>Home &amp; Kitchen</t>
        </is>
      </c>
      <c r="E816" t="n">
        <v>59360.35</v>
      </c>
      <c r="F816" t="n">
        <v>42428.33</v>
      </c>
      <c r="G816" t="n">
        <v>63811</v>
      </c>
      <c r="H816" t="n">
        <v>19</v>
      </c>
      <c r="I816" t="n">
        <v>13</v>
      </c>
      <c r="J816" t="n">
        <v>0</v>
      </c>
      <c r="K816">
        <f>E816-F816</f>
        <v/>
      </c>
      <c r="L816" s="10">
        <f>IFERROR(K816/E816,0)</f>
        <v/>
      </c>
      <c r="M816">
        <f>YEAR(A816)</f>
        <v/>
      </c>
      <c r="N816">
        <f>"Q"&amp;ROUNDUP(MONTH(A816)/3,0)</f>
        <v/>
      </c>
      <c r="O816">
        <f>TEXT(A816,"mmm")</f>
        <v/>
      </c>
    </row>
    <row r="817">
      <c r="A817" s="13" t="n">
        <v>45078</v>
      </c>
      <c r="B817" t="inlineStr">
        <is>
          <t>East</t>
        </is>
      </c>
      <c r="C817" t="inlineStr">
        <is>
          <t>Website</t>
        </is>
      </c>
      <c r="D817" t="inlineStr">
        <is>
          <t>Sports</t>
        </is>
      </c>
      <c r="E817" t="n">
        <v>7361.35</v>
      </c>
      <c r="F817" t="n">
        <v>4862.88</v>
      </c>
      <c r="G817" t="n">
        <v>8245</v>
      </c>
      <c r="H817" t="n">
        <v>5</v>
      </c>
      <c r="I817" t="n">
        <v>4</v>
      </c>
      <c r="J817" t="n">
        <v>0</v>
      </c>
      <c r="K817">
        <f>E817-F817</f>
        <v/>
      </c>
      <c r="L817" s="10">
        <f>IFERROR(K817/E817,0)</f>
        <v/>
      </c>
      <c r="M817">
        <f>YEAR(A817)</f>
        <v/>
      </c>
      <c r="N817">
        <f>"Q"&amp;ROUNDUP(MONTH(A817)/3,0)</f>
        <v/>
      </c>
      <c r="O817">
        <f>TEXT(A817,"mmm")</f>
        <v/>
      </c>
    </row>
    <row r="818">
      <c r="A818" s="13" t="n">
        <v>45078</v>
      </c>
      <c r="B818" t="inlineStr">
        <is>
          <t>North</t>
        </is>
      </c>
      <c r="C818" t="inlineStr">
        <is>
          <t>Marketplace</t>
        </is>
      </c>
      <c r="D818" t="inlineStr">
        <is>
          <t>Beauty</t>
        </is>
      </c>
      <c r="E818" t="n">
        <v>7647.25</v>
      </c>
      <c r="F818" t="n">
        <v>4273.05</v>
      </c>
      <c r="G818" t="n">
        <v>8476</v>
      </c>
      <c r="H818" t="n">
        <v>14</v>
      </c>
      <c r="I818" t="n">
        <v>12</v>
      </c>
      <c r="J818" t="n">
        <v>3</v>
      </c>
      <c r="K818">
        <f>E818-F818</f>
        <v/>
      </c>
      <c r="L818" s="10">
        <f>IFERROR(K818/E818,0)</f>
        <v/>
      </c>
      <c r="M818">
        <f>YEAR(A818)</f>
        <v/>
      </c>
      <c r="N818">
        <f>"Q"&amp;ROUNDUP(MONTH(A818)/3,0)</f>
        <v/>
      </c>
      <c r="O818">
        <f>TEXT(A818,"mmm")</f>
        <v/>
      </c>
    </row>
    <row r="819">
      <c r="A819" s="13" t="n">
        <v>45078</v>
      </c>
      <c r="B819" t="inlineStr">
        <is>
          <t>North</t>
        </is>
      </c>
      <c r="C819" t="inlineStr">
        <is>
          <t>Marketplace</t>
        </is>
      </c>
      <c r="D819" t="inlineStr">
        <is>
          <t>Books</t>
        </is>
      </c>
      <c r="E819" t="n">
        <v>5323.65</v>
      </c>
      <c r="F819" t="n">
        <v>4097.37</v>
      </c>
      <c r="G819" t="n">
        <v>5817</v>
      </c>
      <c r="H819" t="n">
        <v>13</v>
      </c>
      <c r="I819" t="n">
        <v>12</v>
      </c>
      <c r="J819" t="n">
        <v>1</v>
      </c>
      <c r="K819">
        <f>E819-F819</f>
        <v/>
      </c>
      <c r="L819" s="10">
        <f>IFERROR(K819/E819,0)</f>
        <v/>
      </c>
      <c r="M819">
        <f>YEAR(A819)</f>
        <v/>
      </c>
      <c r="N819">
        <f>"Q"&amp;ROUNDUP(MONTH(A819)/3,0)</f>
        <v/>
      </c>
      <c r="O819">
        <f>TEXT(A819,"mmm")</f>
        <v/>
      </c>
    </row>
    <row r="820">
      <c r="A820" s="13" t="n">
        <v>45078</v>
      </c>
      <c r="B820" t="inlineStr">
        <is>
          <t>North</t>
        </is>
      </c>
      <c r="C820" t="inlineStr">
        <is>
          <t>Marketplace</t>
        </is>
      </c>
      <c r="D820" t="inlineStr">
        <is>
          <t>Electronics</t>
        </is>
      </c>
      <c r="E820" t="n">
        <v>218065.15</v>
      </c>
      <c r="F820" t="n">
        <v>201985.74</v>
      </c>
      <c r="G820" t="n">
        <v>244214</v>
      </c>
      <c r="H820" t="n">
        <v>16</v>
      </c>
      <c r="I820" t="n">
        <v>14</v>
      </c>
      <c r="J820" t="n">
        <v>1</v>
      </c>
      <c r="K820">
        <f>E820-F820</f>
        <v/>
      </c>
      <c r="L820" s="10">
        <f>IFERROR(K820/E820,0)</f>
        <v/>
      </c>
      <c r="M820">
        <f>YEAR(A820)</f>
        <v/>
      </c>
      <c r="N820">
        <f>"Q"&amp;ROUNDUP(MONTH(A820)/3,0)</f>
        <v/>
      </c>
      <c r="O820">
        <f>TEXT(A820,"mmm")</f>
        <v/>
      </c>
    </row>
    <row r="821">
      <c r="A821" s="13" t="n">
        <v>45078</v>
      </c>
      <c r="B821" t="inlineStr">
        <is>
          <t>North</t>
        </is>
      </c>
      <c r="C821" t="inlineStr">
        <is>
          <t>Marketplace</t>
        </is>
      </c>
      <c r="D821" t="inlineStr">
        <is>
          <t>Fashion</t>
        </is>
      </c>
      <c r="E821" t="n">
        <v>26329.8</v>
      </c>
      <c r="F821" t="n">
        <v>14725.09</v>
      </c>
      <c r="G821" t="n">
        <v>29813</v>
      </c>
      <c r="H821" t="n">
        <v>27</v>
      </c>
      <c r="I821" t="n">
        <v>21</v>
      </c>
      <c r="J821" t="n">
        <v>5</v>
      </c>
      <c r="K821">
        <f>E821-F821</f>
        <v/>
      </c>
      <c r="L821" s="10">
        <f>IFERROR(K821/E821,0)</f>
        <v/>
      </c>
      <c r="M821">
        <f>YEAR(A821)</f>
        <v/>
      </c>
      <c r="N821">
        <f>"Q"&amp;ROUNDUP(MONTH(A821)/3,0)</f>
        <v/>
      </c>
      <c r="O821">
        <f>TEXT(A821,"mmm")</f>
        <v/>
      </c>
    </row>
    <row r="822">
      <c r="A822" s="13" t="n">
        <v>45078</v>
      </c>
      <c r="B822" t="inlineStr">
        <is>
          <t>North</t>
        </is>
      </c>
      <c r="C822" t="inlineStr">
        <is>
          <t>Marketplace</t>
        </is>
      </c>
      <c r="D822" t="inlineStr">
        <is>
          <t>Grocery</t>
        </is>
      </c>
      <c r="E822" t="n">
        <v>5656.95</v>
      </c>
      <c r="F822" t="n">
        <v>5067.32</v>
      </c>
      <c r="G822" t="n">
        <v>6449</v>
      </c>
      <c r="H822" t="n">
        <v>21</v>
      </c>
      <c r="I822" t="n">
        <v>10</v>
      </c>
      <c r="J822" t="n">
        <v>0</v>
      </c>
      <c r="K822">
        <f>E822-F822</f>
        <v/>
      </c>
      <c r="L822" s="10">
        <f>IFERROR(K822/E822,0)</f>
        <v/>
      </c>
      <c r="M822">
        <f>YEAR(A822)</f>
        <v/>
      </c>
      <c r="N822">
        <f>"Q"&amp;ROUNDUP(MONTH(A822)/3,0)</f>
        <v/>
      </c>
      <c r="O822">
        <f>TEXT(A822,"mmm")</f>
        <v/>
      </c>
    </row>
    <row r="823">
      <c r="A823" s="13" t="n">
        <v>45078</v>
      </c>
      <c r="B823" t="inlineStr">
        <is>
          <t>North</t>
        </is>
      </c>
      <c r="C823" t="inlineStr">
        <is>
          <t>Marketplace</t>
        </is>
      </c>
      <c r="D823" t="inlineStr">
        <is>
          <t>Home &amp; Kitchen</t>
        </is>
      </c>
      <c r="E823" t="n">
        <v>18237.55</v>
      </c>
      <c r="F823" t="n">
        <v>12682.66</v>
      </c>
      <c r="G823" t="n">
        <v>20681</v>
      </c>
      <c r="H823" t="n">
        <v>9</v>
      </c>
      <c r="I823" t="n">
        <v>8</v>
      </c>
      <c r="J823" t="n">
        <v>0</v>
      </c>
      <c r="K823">
        <f>E823-F823</f>
        <v/>
      </c>
      <c r="L823" s="10">
        <f>IFERROR(K823/E823,0)</f>
        <v/>
      </c>
      <c r="M823">
        <f>YEAR(A823)</f>
        <v/>
      </c>
      <c r="N823">
        <f>"Q"&amp;ROUNDUP(MONTH(A823)/3,0)</f>
        <v/>
      </c>
      <c r="O823">
        <f>TEXT(A823,"mmm")</f>
        <v/>
      </c>
    </row>
    <row r="824">
      <c r="A824" s="13" t="n">
        <v>45078</v>
      </c>
      <c r="B824" t="inlineStr">
        <is>
          <t>North</t>
        </is>
      </c>
      <c r="C824" t="inlineStr">
        <is>
          <t>Marketplace</t>
        </is>
      </c>
      <c r="D824" t="inlineStr">
        <is>
          <t>Sports</t>
        </is>
      </c>
      <c r="E824" t="n">
        <v>5765.25</v>
      </c>
      <c r="F824" t="n">
        <v>3703.65</v>
      </c>
      <c r="G824" t="n">
        <v>6373</v>
      </c>
      <c r="H824" t="n">
        <v>7</v>
      </c>
      <c r="I824" t="n">
        <v>6</v>
      </c>
      <c r="J824" t="n">
        <v>2</v>
      </c>
      <c r="K824">
        <f>E824-F824</f>
        <v/>
      </c>
      <c r="L824" s="10">
        <f>IFERROR(K824/E824,0)</f>
        <v/>
      </c>
      <c r="M824">
        <f>YEAR(A824)</f>
        <v/>
      </c>
      <c r="N824">
        <f>"Q"&amp;ROUNDUP(MONTH(A824)/3,0)</f>
        <v/>
      </c>
      <c r="O824">
        <f>TEXT(A824,"mmm")</f>
        <v/>
      </c>
    </row>
    <row r="825">
      <c r="A825" s="13" t="n">
        <v>45078</v>
      </c>
      <c r="B825" t="inlineStr">
        <is>
          <t>North</t>
        </is>
      </c>
      <c r="C825" t="inlineStr">
        <is>
          <t>Mobile App</t>
        </is>
      </c>
      <c r="D825" t="inlineStr">
        <is>
          <t>Beauty</t>
        </is>
      </c>
      <c r="E825" t="n">
        <v>19448.5</v>
      </c>
      <c r="F825" t="n">
        <v>10836.12</v>
      </c>
      <c r="G825" t="n">
        <v>20992</v>
      </c>
      <c r="H825" t="n">
        <v>28</v>
      </c>
      <c r="I825" t="n">
        <v>23</v>
      </c>
      <c r="J825" t="n">
        <v>0</v>
      </c>
      <c r="K825">
        <f>E825-F825</f>
        <v/>
      </c>
      <c r="L825" s="10">
        <f>IFERROR(K825/E825,0)</f>
        <v/>
      </c>
      <c r="M825">
        <f>YEAR(A825)</f>
        <v/>
      </c>
      <c r="N825">
        <f>"Q"&amp;ROUNDUP(MONTH(A825)/3,0)</f>
        <v/>
      </c>
      <c r="O825">
        <f>TEXT(A825,"mmm")</f>
        <v/>
      </c>
    </row>
    <row r="826">
      <c r="A826" s="13" t="n">
        <v>45078</v>
      </c>
      <c r="B826" t="inlineStr">
        <is>
          <t>North</t>
        </is>
      </c>
      <c r="C826" t="inlineStr">
        <is>
          <t>Mobile App</t>
        </is>
      </c>
      <c r="D826" t="inlineStr">
        <is>
          <t>Books</t>
        </is>
      </c>
      <c r="E826" t="n">
        <v>11059.1</v>
      </c>
      <c r="F826" t="n">
        <v>7992.51</v>
      </c>
      <c r="G826" t="n">
        <v>11761</v>
      </c>
      <c r="H826" t="n">
        <v>29</v>
      </c>
      <c r="I826" t="n">
        <v>21</v>
      </c>
      <c r="J826" t="n">
        <v>1</v>
      </c>
      <c r="K826">
        <f>E826-F826</f>
        <v/>
      </c>
      <c r="L826" s="10">
        <f>IFERROR(K826/E826,0)</f>
        <v/>
      </c>
      <c r="M826">
        <f>YEAR(A826)</f>
        <v/>
      </c>
      <c r="N826">
        <f>"Q"&amp;ROUNDUP(MONTH(A826)/3,0)</f>
        <v/>
      </c>
      <c r="O826">
        <f>TEXT(A826,"mmm")</f>
        <v/>
      </c>
    </row>
    <row r="827">
      <c r="A827" s="13" t="n">
        <v>45078</v>
      </c>
      <c r="B827" t="inlineStr">
        <is>
          <t>North</t>
        </is>
      </c>
      <c r="C827" t="inlineStr">
        <is>
          <t>Mobile App</t>
        </is>
      </c>
      <c r="D827" t="inlineStr">
        <is>
          <t>Electronics</t>
        </is>
      </c>
      <c r="E827" t="n">
        <v>428470.2</v>
      </c>
      <c r="F827" t="n">
        <v>380281.43</v>
      </c>
      <c r="G827" t="n">
        <v>457056</v>
      </c>
      <c r="H827" t="n">
        <v>34</v>
      </c>
      <c r="I827" t="n">
        <v>31</v>
      </c>
      <c r="J827" t="n">
        <v>4</v>
      </c>
      <c r="K827">
        <f>E827-F827</f>
        <v/>
      </c>
      <c r="L827" s="10">
        <f>IFERROR(K827/E827,0)</f>
        <v/>
      </c>
      <c r="M827">
        <f>YEAR(A827)</f>
        <v/>
      </c>
      <c r="N827">
        <f>"Q"&amp;ROUNDUP(MONTH(A827)/3,0)</f>
        <v/>
      </c>
      <c r="O827">
        <f>TEXT(A827,"mmm")</f>
        <v/>
      </c>
    </row>
    <row r="828">
      <c r="A828" s="13" t="n">
        <v>45078</v>
      </c>
      <c r="B828" t="inlineStr">
        <is>
          <t>North</t>
        </is>
      </c>
      <c r="C828" t="inlineStr">
        <is>
          <t>Mobile App</t>
        </is>
      </c>
      <c r="D828" t="inlineStr">
        <is>
          <t>Fashion</t>
        </is>
      </c>
      <c r="E828" t="n">
        <v>66168.25</v>
      </c>
      <c r="F828" t="n">
        <v>36025.37</v>
      </c>
      <c r="G828" t="n">
        <v>71312</v>
      </c>
      <c r="H828" t="n">
        <v>58</v>
      </c>
      <c r="I828" t="n">
        <v>46</v>
      </c>
      <c r="J828" t="n">
        <v>6</v>
      </c>
      <c r="K828">
        <f>E828-F828</f>
        <v/>
      </c>
      <c r="L828" s="10">
        <f>IFERROR(K828/E828,0)</f>
        <v/>
      </c>
      <c r="M828">
        <f>YEAR(A828)</f>
        <v/>
      </c>
      <c r="N828">
        <f>"Q"&amp;ROUNDUP(MONTH(A828)/3,0)</f>
        <v/>
      </c>
      <c r="O828">
        <f>TEXT(A828,"mmm")</f>
        <v/>
      </c>
    </row>
    <row r="829">
      <c r="A829" s="13" t="n">
        <v>45078</v>
      </c>
      <c r="B829" t="inlineStr">
        <is>
          <t>North</t>
        </is>
      </c>
      <c r="C829" t="inlineStr">
        <is>
          <t>Mobile App</t>
        </is>
      </c>
      <c r="D829" t="inlineStr">
        <is>
          <t>Grocery</t>
        </is>
      </c>
      <c r="E829" t="n">
        <v>32081.6</v>
      </c>
      <c r="F829" t="n">
        <v>26041.94</v>
      </c>
      <c r="G829" t="n">
        <v>34195</v>
      </c>
      <c r="H829" t="n">
        <v>85</v>
      </c>
      <c r="I829" t="n">
        <v>26</v>
      </c>
      <c r="J829" t="n">
        <v>0</v>
      </c>
      <c r="K829">
        <f>E829-F829</f>
        <v/>
      </c>
      <c r="L829" s="10">
        <f>IFERROR(K829/E829,0)</f>
        <v/>
      </c>
      <c r="M829">
        <f>YEAR(A829)</f>
        <v/>
      </c>
      <c r="N829">
        <f>"Q"&amp;ROUNDUP(MONTH(A829)/3,0)</f>
        <v/>
      </c>
      <c r="O829">
        <f>TEXT(A829,"mmm")</f>
        <v/>
      </c>
    </row>
    <row r="830">
      <c r="A830" s="13" t="n">
        <v>45078</v>
      </c>
      <c r="B830" t="inlineStr">
        <is>
          <t>North</t>
        </is>
      </c>
      <c r="C830" t="inlineStr">
        <is>
          <t>Mobile App</t>
        </is>
      </c>
      <c r="D830" t="inlineStr">
        <is>
          <t>Home &amp; Kitchen</t>
        </is>
      </c>
      <c r="E830" t="n">
        <v>95637.14999999999</v>
      </c>
      <c r="F830" t="n">
        <v>66279.69</v>
      </c>
      <c r="G830" t="n">
        <v>104834</v>
      </c>
      <c r="H830" t="n">
        <v>46</v>
      </c>
      <c r="I830" t="n">
        <v>33</v>
      </c>
      <c r="J830" t="n">
        <v>2</v>
      </c>
      <c r="K830">
        <f>E830-F830</f>
        <v/>
      </c>
      <c r="L830" s="10">
        <f>IFERROR(K830/E830,0)</f>
        <v/>
      </c>
      <c r="M830">
        <f>YEAR(A830)</f>
        <v/>
      </c>
      <c r="N830">
        <f>"Q"&amp;ROUNDUP(MONTH(A830)/3,0)</f>
        <v/>
      </c>
      <c r="O830">
        <f>TEXT(A830,"mmm")</f>
        <v/>
      </c>
    </row>
    <row r="831">
      <c r="A831" s="13" t="n">
        <v>45078</v>
      </c>
      <c r="B831" t="inlineStr">
        <is>
          <t>North</t>
        </is>
      </c>
      <c r="C831" t="inlineStr">
        <is>
          <t>Mobile App</t>
        </is>
      </c>
      <c r="D831" t="inlineStr">
        <is>
          <t>Sports</t>
        </is>
      </c>
      <c r="E831" t="n">
        <v>37310.4</v>
      </c>
      <c r="F831" t="n">
        <v>23969.08</v>
      </c>
      <c r="G831" t="n">
        <v>39309</v>
      </c>
      <c r="H831" t="n">
        <v>21</v>
      </c>
      <c r="I831" t="n">
        <v>17</v>
      </c>
      <c r="J831" t="n">
        <v>1</v>
      </c>
      <c r="K831">
        <f>E831-F831</f>
        <v/>
      </c>
      <c r="L831" s="10">
        <f>IFERROR(K831/E831,0)</f>
        <v/>
      </c>
      <c r="M831">
        <f>YEAR(A831)</f>
        <v/>
      </c>
      <c r="N831">
        <f>"Q"&amp;ROUNDUP(MONTH(A831)/3,0)</f>
        <v/>
      </c>
      <c r="O831">
        <f>TEXT(A831,"mmm")</f>
        <v/>
      </c>
    </row>
    <row r="832">
      <c r="A832" s="13" t="n">
        <v>45078</v>
      </c>
      <c r="B832" t="inlineStr">
        <is>
          <t>North</t>
        </is>
      </c>
      <c r="C832" t="inlineStr">
        <is>
          <t>Retail Store</t>
        </is>
      </c>
      <c r="D832" t="inlineStr">
        <is>
          <t>Beauty</t>
        </is>
      </c>
      <c r="E832" t="n">
        <v>2102.55</v>
      </c>
      <c r="F832" t="n">
        <v>1230.32</v>
      </c>
      <c r="G832" t="n">
        <v>2137</v>
      </c>
      <c r="H832" t="n">
        <v>3</v>
      </c>
      <c r="I832" t="n">
        <v>3</v>
      </c>
      <c r="J832" t="n">
        <v>0</v>
      </c>
      <c r="K832">
        <f>E832-F832</f>
        <v/>
      </c>
      <c r="L832" s="10">
        <f>IFERROR(K832/E832,0)</f>
        <v/>
      </c>
      <c r="M832">
        <f>YEAR(A832)</f>
        <v/>
      </c>
      <c r="N832">
        <f>"Q"&amp;ROUNDUP(MONTH(A832)/3,0)</f>
        <v/>
      </c>
      <c r="O832">
        <f>TEXT(A832,"mmm")</f>
        <v/>
      </c>
    </row>
    <row r="833">
      <c r="A833" s="13" t="n">
        <v>45078</v>
      </c>
      <c r="B833" t="inlineStr">
        <is>
          <t>North</t>
        </is>
      </c>
      <c r="C833" t="inlineStr">
        <is>
          <t>Retail Store</t>
        </is>
      </c>
      <c r="D833" t="inlineStr">
        <is>
          <t>Books</t>
        </is>
      </c>
      <c r="E833" t="n">
        <v>1166.1</v>
      </c>
      <c r="F833" t="n">
        <v>903.13</v>
      </c>
      <c r="G833" t="n">
        <v>1217</v>
      </c>
      <c r="H833" t="n">
        <v>3</v>
      </c>
      <c r="I833" t="n">
        <v>2</v>
      </c>
      <c r="J833" t="n">
        <v>0</v>
      </c>
      <c r="K833">
        <f>E833-F833</f>
        <v/>
      </c>
      <c r="L833" s="10">
        <f>IFERROR(K833/E833,0)</f>
        <v/>
      </c>
      <c r="M833">
        <f>YEAR(A833)</f>
        <v/>
      </c>
      <c r="N833">
        <f>"Q"&amp;ROUNDUP(MONTH(A833)/3,0)</f>
        <v/>
      </c>
      <c r="O833">
        <f>TEXT(A833,"mmm")</f>
        <v/>
      </c>
    </row>
    <row r="834">
      <c r="A834" s="13" t="n">
        <v>45078</v>
      </c>
      <c r="B834" t="inlineStr">
        <is>
          <t>North</t>
        </is>
      </c>
      <c r="C834" t="inlineStr">
        <is>
          <t>Retail Store</t>
        </is>
      </c>
      <c r="D834" t="inlineStr">
        <is>
          <t>Electronics</t>
        </is>
      </c>
      <c r="E834" t="n">
        <v>117301</v>
      </c>
      <c r="F834" t="n">
        <v>105429.21</v>
      </c>
      <c r="G834" t="n">
        <v>125129</v>
      </c>
      <c r="H834" t="n">
        <v>11</v>
      </c>
      <c r="I834" t="n">
        <v>10</v>
      </c>
      <c r="J834" t="n">
        <v>0</v>
      </c>
      <c r="K834">
        <f>E834-F834</f>
        <v/>
      </c>
      <c r="L834" s="10">
        <f>IFERROR(K834/E834,0)</f>
        <v/>
      </c>
      <c r="M834">
        <f>YEAR(A834)</f>
        <v/>
      </c>
      <c r="N834">
        <f>"Q"&amp;ROUNDUP(MONTH(A834)/3,0)</f>
        <v/>
      </c>
      <c r="O834">
        <f>TEXT(A834,"mmm")</f>
        <v/>
      </c>
    </row>
    <row r="835">
      <c r="A835" s="13" t="n">
        <v>45078</v>
      </c>
      <c r="B835" t="inlineStr">
        <is>
          <t>North</t>
        </is>
      </c>
      <c r="C835" t="inlineStr">
        <is>
          <t>Retail Store</t>
        </is>
      </c>
      <c r="D835" t="inlineStr">
        <is>
          <t>Fashion</t>
        </is>
      </c>
      <c r="E835" t="n">
        <v>8739.1</v>
      </c>
      <c r="F835" t="n">
        <v>4852.2</v>
      </c>
      <c r="G835" t="n">
        <v>8852</v>
      </c>
      <c r="H835" t="n">
        <v>8</v>
      </c>
      <c r="I835" t="n">
        <v>7</v>
      </c>
      <c r="J835" t="n">
        <v>0</v>
      </c>
      <c r="K835">
        <f>E835-F835</f>
        <v/>
      </c>
      <c r="L835" s="10">
        <f>IFERROR(K835/E835,0)</f>
        <v/>
      </c>
      <c r="M835">
        <f>YEAR(A835)</f>
        <v/>
      </c>
      <c r="N835">
        <f>"Q"&amp;ROUNDUP(MONTH(A835)/3,0)</f>
        <v/>
      </c>
      <c r="O835">
        <f>TEXT(A835,"mmm")</f>
        <v/>
      </c>
    </row>
    <row r="836">
      <c r="A836" s="13" t="n">
        <v>45078</v>
      </c>
      <c r="B836" t="inlineStr">
        <is>
          <t>North</t>
        </is>
      </c>
      <c r="C836" t="inlineStr">
        <is>
          <t>Retail Store</t>
        </is>
      </c>
      <c r="D836" t="inlineStr">
        <is>
          <t>Home &amp; Kitchen</t>
        </is>
      </c>
      <c r="E836" t="n">
        <v>14346.3</v>
      </c>
      <c r="F836" t="n">
        <v>9455.450000000001</v>
      </c>
      <c r="G836" t="n">
        <v>14922</v>
      </c>
      <c r="H836" t="n">
        <v>8</v>
      </c>
      <c r="I836" t="n">
        <v>8</v>
      </c>
      <c r="J836" t="n">
        <v>1</v>
      </c>
      <c r="K836">
        <f>E836-F836</f>
        <v/>
      </c>
      <c r="L836" s="10">
        <f>IFERROR(K836/E836,0)</f>
        <v/>
      </c>
      <c r="M836">
        <f>YEAR(A836)</f>
        <v/>
      </c>
      <c r="N836">
        <f>"Q"&amp;ROUNDUP(MONTH(A836)/3,0)</f>
        <v/>
      </c>
      <c r="O836">
        <f>TEXT(A836,"mmm")</f>
        <v/>
      </c>
    </row>
    <row r="837">
      <c r="A837" s="13" t="n">
        <v>45078</v>
      </c>
      <c r="B837" t="inlineStr">
        <is>
          <t>North</t>
        </is>
      </c>
      <c r="C837" t="inlineStr">
        <is>
          <t>Retail Store</t>
        </is>
      </c>
      <c r="D837" t="inlineStr">
        <is>
          <t>Sports</t>
        </is>
      </c>
      <c r="E837" t="n">
        <v>5369.2</v>
      </c>
      <c r="F837" t="n">
        <v>3294.92</v>
      </c>
      <c r="G837" t="n">
        <v>5676</v>
      </c>
      <c r="H837" t="n">
        <v>4</v>
      </c>
      <c r="I837" t="n">
        <v>4</v>
      </c>
      <c r="J837" t="n">
        <v>0</v>
      </c>
      <c r="K837">
        <f>E837-F837</f>
        <v/>
      </c>
      <c r="L837" s="10">
        <f>IFERROR(K837/E837,0)</f>
        <v/>
      </c>
      <c r="M837">
        <f>YEAR(A837)</f>
        <v/>
      </c>
      <c r="N837">
        <f>"Q"&amp;ROUNDUP(MONTH(A837)/3,0)</f>
        <v/>
      </c>
      <c r="O837">
        <f>TEXT(A837,"mmm")</f>
        <v/>
      </c>
    </row>
    <row r="838">
      <c r="A838" s="13" t="n">
        <v>45078</v>
      </c>
      <c r="B838" t="inlineStr">
        <is>
          <t>North</t>
        </is>
      </c>
      <c r="C838" t="inlineStr">
        <is>
          <t>Unknown</t>
        </is>
      </c>
      <c r="D838" t="inlineStr">
        <is>
          <t>Beauty</t>
        </is>
      </c>
      <c r="E838" t="n">
        <v>287.1</v>
      </c>
      <c r="F838" t="n">
        <v>167.19</v>
      </c>
      <c r="G838" t="n">
        <v>319</v>
      </c>
      <c r="H838" t="n">
        <v>1</v>
      </c>
      <c r="I838" t="n">
        <v>1</v>
      </c>
      <c r="J838" t="n">
        <v>0</v>
      </c>
      <c r="K838">
        <f>E838-F838</f>
        <v/>
      </c>
      <c r="L838" s="10">
        <f>IFERROR(K838/E838,0)</f>
        <v/>
      </c>
      <c r="M838">
        <f>YEAR(A838)</f>
        <v/>
      </c>
      <c r="N838">
        <f>"Q"&amp;ROUNDUP(MONTH(A838)/3,0)</f>
        <v/>
      </c>
      <c r="O838">
        <f>TEXT(A838,"mmm")</f>
        <v/>
      </c>
    </row>
    <row r="839">
      <c r="A839" s="13" t="n">
        <v>45078</v>
      </c>
      <c r="B839" t="inlineStr">
        <is>
          <t>North</t>
        </is>
      </c>
      <c r="C839" t="inlineStr">
        <is>
          <t>Unknown</t>
        </is>
      </c>
      <c r="D839" t="inlineStr">
        <is>
          <t>Electronics</t>
        </is>
      </c>
      <c r="E839" t="n">
        <v>32192.65</v>
      </c>
      <c r="F839" t="n">
        <v>29060.88</v>
      </c>
      <c r="G839" t="n">
        <v>33887</v>
      </c>
      <c r="H839" t="n">
        <v>3</v>
      </c>
      <c r="I839" t="n">
        <v>3</v>
      </c>
      <c r="J839" t="n">
        <v>2</v>
      </c>
      <c r="K839">
        <f>E839-F839</f>
        <v/>
      </c>
      <c r="L839" s="10">
        <f>IFERROR(K839/E839,0)</f>
        <v/>
      </c>
      <c r="M839">
        <f>YEAR(A839)</f>
        <v/>
      </c>
      <c r="N839">
        <f>"Q"&amp;ROUNDUP(MONTH(A839)/3,0)</f>
        <v/>
      </c>
      <c r="O839">
        <f>TEXT(A839,"mmm")</f>
        <v/>
      </c>
    </row>
    <row r="840">
      <c r="A840" s="13" t="n">
        <v>45078</v>
      </c>
      <c r="B840" t="inlineStr">
        <is>
          <t>North</t>
        </is>
      </c>
      <c r="C840" t="inlineStr">
        <is>
          <t>Unknown</t>
        </is>
      </c>
      <c r="D840" t="inlineStr">
        <is>
          <t>Fashion</t>
        </is>
      </c>
      <c r="E840" t="n">
        <v>749.55</v>
      </c>
      <c r="F840" t="n">
        <v>364.29</v>
      </c>
      <c r="G840" t="n">
        <v>789</v>
      </c>
      <c r="H840" t="n">
        <v>1</v>
      </c>
      <c r="I840" t="n">
        <v>1</v>
      </c>
      <c r="J840" t="n">
        <v>1</v>
      </c>
      <c r="K840">
        <f>E840-F840</f>
        <v/>
      </c>
      <c r="L840" s="10">
        <f>IFERROR(K840/E840,0)</f>
        <v/>
      </c>
      <c r="M840">
        <f>YEAR(A840)</f>
        <v/>
      </c>
      <c r="N840">
        <f>"Q"&amp;ROUNDUP(MONTH(A840)/3,0)</f>
        <v/>
      </c>
      <c r="O840">
        <f>TEXT(A840,"mmm")</f>
        <v/>
      </c>
    </row>
    <row r="841">
      <c r="A841" s="13" t="n">
        <v>45078</v>
      </c>
      <c r="B841" t="inlineStr">
        <is>
          <t>North</t>
        </is>
      </c>
      <c r="C841" t="inlineStr">
        <is>
          <t>Website</t>
        </is>
      </c>
      <c r="D841" t="inlineStr">
        <is>
          <t>Beauty</t>
        </is>
      </c>
      <c r="E841" t="n">
        <v>11883.25</v>
      </c>
      <c r="F841" t="n">
        <v>7074.19</v>
      </c>
      <c r="G841" t="n">
        <v>13099</v>
      </c>
      <c r="H841" t="n">
        <v>21</v>
      </c>
      <c r="I841" t="n">
        <v>16</v>
      </c>
      <c r="J841" t="n">
        <v>0</v>
      </c>
      <c r="K841">
        <f>E841-F841</f>
        <v/>
      </c>
      <c r="L841" s="10">
        <f>IFERROR(K841/E841,0)</f>
        <v/>
      </c>
      <c r="M841">
        <f>YEAR(A841)</f>
        <v/>
      </c>
      <c r="N841">
        <f>"Q"&amp;ROUNDUP(MONTH(A841)/3,0)</f>
        <v/>
      </c>
      <c r="O841">
        <f>TEXT(A841,"mmm")</f>
        <v/>
      </c>
    </row>
    <row r="842">
      <c r="A842" s="13" t="n">
        <v>45078</v>
      </c>
      <c r="B842" t="inlineStr">
        <is>
          <t>North</t>
        </is>
      </c>
      <c r="C842" t="inlineStr">
        <is>
          <t>Website</t>
        </is>
      </c>
      <c r="D842" t="inlineStr">
        <is>
          <t>Books</t>
        </is>
      </c>
      <c r="E842" t="n">
        <v>6711.45</v>
      </c>
      <c r="F842" t="n">
        <v>5081.34</v>
      </c>
      <c r="G842" t="n">
        <v>7374</v>
      </c>
      <c r="H842" t="n">
        <v>16</v>
      </c>
      <c r="I842" t="n">
        <v>13</v>
      </c>
      <c r="J842" t="n">
        <v>1</v>
      </c>
      <c r="K842">
        <f>E842-F842</f>
        <v/>
      </c>
      <c r="L842" s="10">
        <f>IFERROR(K842/E842,0)</f>
        <v/>
      </c>
      <c r="M842">
        <f>YEAR(A842)</f>
        <v/>
      </c>
      <c r="N842">
        <f>"Q"&amp;ROUNDUP(MONTH(A842)/3,0)</f>
        <v/>
      </c>
      <c r="O842">
        <f>TEXT(A842,"mmm")</f>
        <v/>
      </c>
    </row>
    <row r="843">
      <c r="A843" s="13" t="n">
        <v>45078</v>
      </c>
      <c r="B843" t="inlineStr">
        <is>
          <t>North</t>
        </is>
      </c>
      <c r="C843" t="inlineStr">
        <is>
          <t>Website</t>
        </is>
      </c>
      <c r="D843" t="inlineStr">
        <is>
          <t>Electronics</t>
        </is>
      </c>
      <c r="E843" t="n">
        <v>205576.25</v>
      </c>
      <c r="F843" t="n">
        <v>180281.31</v>
      </c>
      <c r="G843" t="n">
        <v>217429</v>
      </c>
      <c r="H843" t="n">
        <v>21</v>
      </c>
      <c r="I843" t="n">
        <v>19</v>
      </c>
      <c r="J843" t="n">
        <v>1</v>
      </c>
      <c r="K843">
        <f>E843-F843</f>
        <v/>
      </c>
      <c r="L843" s="10">
        <f>IFERROR(K843/E843,0)</f>
        <v/>
      </c>
      <c r="M843">
        <f>YEAR(A843)</f>
        <v/>
      </c>
      <c r="N843">
        <f>"Q"&amp;ROUNDUP(MONTH(A843)/3,0)</f>
        <v/>
      </c>
      <c r="O843">
        <f>TEXT(A843,"mmm")</f>
        <v/>
      </c>
    </row>
    <row r="844">
      <c r="A844" s="13" t="n">
        <v>45078</v>
      </c>
      <c r="B844" t="inlineStr">
        <is>
          <t>North</t>
        </is>
      </c>
      <c r="C844" t="inlineStr">
        <is>
          <t>Website</t>
        </is>
      </c>
      <c r="D844" t="inlineStr">
        <is>
          <t>Fashion</t>
        </is>
      </c>
      <c r="E844" t="n">
        <v>61502.9</v>
      </c>
      <c r="F844" t="n">
        <v>30740.78</v>
      </c>
      <c r="G844" t="n">
        <v>63880</v>
      </c>
      <c r="H844" t="n">
        <v>40</v>
      </c>
      <c r="I844" t="n">
        <v>29</v>
      </c>
      <c r="J844" t="n">
        <v>5</v>
      </c>
      <c r="K844">
        <f>E844-F844</f>
        <v/>
      </c>
      <c r="L844" s="10">
        <f>IFERROR(K844/E844,0)</f>
        <v/>
      </c>
      <c r="M844">
        <f>YEAR(A844)</f>
        <v/>
      </c>
      <c r="N844">
        <f>"Q"&amp;ROUNDUP(MONTH(A844)/3,0)</f>
        <v/>
      </c>
      <c r="O844">
        <f>TEXT(A844,"mmm")</f>
        <v/>
      </c>
    </row>
    <row r="845">
      <c r="A845" s="13" t="n">
        <v>45078</v>
      </c>
      <c r="B845" t="inlineStr">
        <is>
          <t>North</t>
        </is>
      </c>
      <c r="C845" t="inlineStr">
        <is>
          <t>Website</t>
        </is>
      </c>
      <c r="D845" t="inlineStr">
        <is>
          <t>Grocery</t>
        </is>
      </c>
      <c r="E845" t="n">
        <v>17054.7</v>
      </c>
      <c r="F845" t="n">
        <v>14467.04</v>
      </c>
      <c r="G845" t="n">
        <v>18496</v>
      </c>
      <c r="H845" t="n">
        <v>44</v>
      </c>
      <c r="I845" t="n">
        <v>17</v>
      </c>
      <c r="J845" t="n">
        <v>0</v>
      </c>
      <c r="K845">
        <f>E845-F845</f>
        <v/>
      </c>
      <c r="L845" s="10">
        <f>IFERROR(K845/E845,0)</f>
        <v/>
      </c>
      <c r="M845">
        <f>YEAR(A845)</f>
        <v/>
      </c>
      <c r="N845">
        <f>"Q"&amp;ROUNDUP(MONTH(A845)/3,0)</f>
        <v/>
      </c>
      <c r="O845">
        <f>TEXT(A845,"mmm")</f>
        <v/>
      </c>
    </row>
    <row r="846">
      <c r="A846" s="13" t="n">
        <v>45078</v>
      </c>
      <c r="B846" t="inlineStr">
        <is>
          <t>North</t>
        </is>
      </c>
      <c r="C846" t="inlineStr">
        <is>
          <t>Website</t>
        </is>
      </c>
      <c r="D846" t="inlineStr">
        <is>
          <t>Home &amp; Kitchen</t>
        </is>
      </c>
      <c r="E846" t="n">
        <v>12746.85</v>
      </c>
      <c r="F846" t="n">
        <v>9515.549999999999</v>
      </c>
      <c r="G846" t="n">
        <v>14422</v>
      </c>
      <c r="H846" t="n">
        <v>8</v>
      </c>
      <c r="I846" t="n">
        <v>8</v>
      </c>
      <c r="J846" t="n">
        <v>0</v>
      </c>
      <c r="K846">
        <f>E846-F846</f>
        <v/>
      </c>
      <c r="L846" s="10">
        <f>IFERROR(K846/E846,0)</f>
        <v/>
      </c>
      <c r="M846">
        <f>YEAR(A846)</f>
        <v/>
      </c>
      <c r="N846">
        <f>"Q"&amp;ROUNDUP(MONTH(A846)/3,0)</f>
        <v/>
      </c>
      <c r="O846">
        <f>TEXT(A846,"mmm")</f>
        <v/>
      </c>
    </row>
    <row r="847">
      <c r="A847" s="13" t="n">
        <v>45078</v>
      </c>
      <c r="B847" t="inlineStr">
        <is>
          <t>North</t>
        </is>
      </c>
      <c r="C847" t="inlineStr">
        <is>
          <t>Website</t>
        </is>
      </c>
      <c r="D847" t="inlineStr">
        <is>
          <t>Sports</t>
        </is>
      </c>
      <c r="E847" t="n">
        <v>25162.6</v>
      </c>
      <c r="F847" t="n">
        <v>16710.02</v>
      </c>
      <c r="G847" t="n">
        <v>27512</v>
      </c>
      <c r="H847" t="n">
        <v>18</v>
      </c>
      <c r="I847" t="n">
        <v>12</v>
      </c>
      <c r="J847" t="n">
        <v>1</v>
      </c>
      <c r="K847">
        <f>E847-F847</f>
        <v/>
      </c>
      <c r="L847" s="10">
        <f>IFERROR(K847/E847,0)</f>
        <v/>
      </c>
      <c r="M847">
        <f>YEAR(A847)</f>
        <v/>
      </c>
      <c r="N847">
        <f>"Q"&amp;ROUNDUP(MONTH(A847)/3,0)</f>
        <v/>
      </c>
      <c r="O847">
        <f>TEXT(A847,"mmm")</f>
        <v/>
      </c>
    </row>
    <row r="848">
      <c r="A848" s="13" t="n">
        <v>45078</v>
      </c>
      <c r="B848" t="inlineStr">
        <is>
          <t>South</t>
        </is>
      </c>
      <c r="C848" t="inlineStr">
        <is>
          <t>Marketplace</t>
        </is>
      </c>
      <c r="D848" t="inlineStr">
        <is>
          <t>Beauty</t>
        </is>
      </c>
      <c r="E848" t="n">
        <v>17297.25</v>
      </c>
      <c r="F848" t="n">
        <v>9783.200000000001</v>
      </c>
      <c r="G848" t="n">
        <v>19462</v>
      </c>
      <c r="H848" t="n">
        <v>28</v>
      </c>
      <c r="I848" t="n">
        <v>21</v>
      </c>
      <c r="J848" t="n">
        <v>2</v>
      </c>
      <c r="K848">
        <f>E848-F848</f>
        <v/>
      </c>
      <c r="L848" s="10">
        <f>IFERROR(K848/E848,0)</f>
        <v/>
      </c>
      <c r="M848">
        <f>YEAR(A848)</f>
        <v/>
      </c>
      <c r="N848">
        <f>"Q"&amp;ROUNDUP(MONTH(A848)/3,0)</f>
        <v/>
      </c>
      <c r="O848">
        <f>TEXT(A848,"mmm")</f>
        <v/>
      </c>
    </row>
    <row r="849">
      <c r="A849" s="13" t="n">
        <v>45078</v>
      </c>
      <c r="B849" t="inlineStr">
        <is>
          <t>South</t>
        </is>
      </c>
      <c r="C849" t="inlineStr">
        <is>
          <t>Marketplace</t>
        </is>
      </c>
      <c r="D849" t="inlineStr">
        <is>
          <t>Books</t>
        </is>
      </c>
      <c r="E849" t="n">
        <v>8012.2</v>
      </c>
      <c r="F849" t="n">
        <v>6059.91</v>
      </c>
      <c r="G849" t="n">
        <v>8892</v>
      </c>
      <c r="H849" t="n">
        <v>18</v>
      </c>
      <c r="I849" t="n">
        <v>16</v>
      </c>
      <c r="J849" t="n">
        <v>1</v>
      </c>
      <c r="K849">
        <f>E849-F849</f>
        <v/>
      </c>
      <c r="L849" s="10">
        <f>IFERROR(K849/E849,0)</f>
        <v/>
      </c>
      <c r="M849">
        <f>YEAR(A849)</f>
        <v/>
      </c>
      <c r="N849">
        <f>"Q"&amp;ROUNDUP(MONTH(A849)/3,0)</f>
        <v/>
      </c>
      <c r="O849">
        <f>TEXT(A849,"mmm")</f>
        <v/>
      </c>
    </row>
    <row r="850">
      <c r="A850" s="13" t="n">
        <v>45078</v>
      </c>
      <c r="B850" t="inlineStr">
        <is>
          <t>South</t>
        </is>
      </c>
      <c r="C850" t="inlineStr">
        <is>
          <t>Marketplace</t>
        </is>
      </c>
      <c r="D850" t="inlineStr">
        <is>
          <t>Electronics</t>
        </is>
      </c>
      <c r="E850" t="n">
        <v>247855.8</v>
      </c>
      <c r="F850" t="n">
        <v>233923.81</v>
      </c>
      <c r="G850" t="n">
        <v>280202</v>
      </c>
      <c r="H850" t="n">
        <v>28</v>
      </c>
      <c r="I850" t="n">
        <v>21</v>
      </c>
      <c r="J850" t="n">
        <v>4</v>
      </c>
      <c r="K850">
        <f>E850-F850</f>
        <v/>
      </c>
      <c r="L850" s="10">
        <f>IFERROR(K850/E850,0)</f>
        <v/>
      </c>
      <c r="M850">
        <f>YEAR(A850)</f>
        <v/>
      </c>
      <c r="N850">
        <f>"Q"&amp;ROUNDUP(MONTH(A850)/3,0)</f>
        <v/>
      </c>
      <c r="O850">
        <f>TEXT(A850,"mmm")</f>
        <v/>
      </c>
    </row>
    <row r="851">
      <c r="A851" s="13" t="n">
        <v>45078</v>
      </c>
      <c r="B851" t="inlineStr">
        <is>
          <t>South</t>
        </is>
      </c>
      <c r="C851" t="inlineStr">
        <is>
          <t>Marketplace</t>
        </is>
      </c>
      <c r="D851" t="inlineStr">
        <is>
          <t>Fashion</t>
        </is>
      </c>
      <c r="E851" t="n">
        <v>22558.1</v>
      </c>
      <c r="F851" t="n">
        <v>13075.61</v>
      </c>
      <c r="G851" t="n">
        <v>25462</v>
      </c>
      <c r="H851" t="n">
        <v>28</v>
      </c>
      <c r="I851" t="n">
        <v>25</v>
      </c>
      <c r="J851" t="n">
        <v>1</v>
      </c>
      <c r="K851">
        <f>E851-F851</f>
        <v/>
      </c>
      <c r="L851" s="10">
        <f>IFERROR(K851/E851,0)</f>
        <v/>
      </c>
      <c r="M851">
        <f>YEAR(A851)</f>
        <v/>
      </c>
      <c r="N851">
        <f>"Q"&amp;ROUNDUP(MONTH(A851)/3,0)</f>
        <v/>
      </c>
      <c r="O851">
        <f>TEXT(A851,"mmm")</f>
        <v/>
      </c>
    </row>
    <row r="852">
      <c r="A852" s="13" t="n">
        <v>45078</v>
      </c>
      <c r="B852" t="inlineStr">
        <is>
          <t>South</t>
        </is>
      </c>
      <c r="C852" t="inlineStr">
        <is>
          <t>Marketplace</t>
        </is>
      </c>
      <c r="D852" t="inlineStr">
        <is>
          <t>Grocery</t>
        </is>
      </c>
      <c r="E852" t="n">
        <v>4899.8</v>
      </c>
      <c r="F852" t="n">
        <v>4072.58</v>
      </c>
      <c r="G852" t="n">
        <v>5293</v>
      </c>
      <c r="H852" t="n">
        <v>17</v>
      </c>
      <c r="I852" t="n">
        <v>9</v>
      </c>
      <c r="J852" t="n">
        <v>0</v>
      </c>
      <c r="K852">
        <f>E852-F852</f>
        <v/>
      </c>
      <c r="L852" s="10">
        <f>IFERROR(K852/E852,0)</f>
        <v/>
      </c>
      <c r="M852">
        <f>YEAR(A852)</f>
        <v/>
      </c>
      <c r="N852">
        <f>"Q"&amp;ROUNDUP(MONTH(A852)/3,0)</f>
        <v/>
      </c>
      <c r="O852">
        <f>TEXT(A852,"mmm")</f>
        <v/>
      </c>
    </row>
    <row r="853">
      <c r="A853" s="13" t="n">
        <v>45078</v>
      </c>
      <c r="B853" t="inlineStr">
        <is>
          <t>South</t>
        </is>
      </c>
      <c r="C853" t="inlineStr">
        <is>
          <t>Marketplace</t>
        </is>
      </c>
      <c r="D853" t="inlineStr">
        <is>
          <t>Home &amp; Kitchen</t>
        </is>
      </c>
      <c r="E853" t="n">
        <v>35015.3</v>
      </c>
      <c r="F853" t="n">
        <v>25226.77</v>
      </c>
      <c r="G853" t="n">
        <v>39706</v>
      </c>
      <c r="H853" t="n">
        <v>24</v>
      </c>
      <c r="I853" t="n">
        <v>21</v>
      </c>
      <c r="J853" t="n">
        <v>1</v>
      </c>
      <c r="K853">
        <f>E853-F853</f>
        <v/>
      </c>
      <c r="L853" s="10">
        <f>IFERROR(K853/E853,0)</f>
        <v/>
      </c>
      <c r="M853">
        <f>YEAR(A853)</f>
        <v/>
      </c>
      <c r="N853">
        <f>"Q"&amp;ROUNDUP(MONTH(A853)/3,0)</f>
        <v/>
      </c>
      <c r="O853">
        <f>TEXT(A853,"mmm")</f>
        <v/>
      </c>
    </row>
    <row r="854">
      <c r="A854" s="13" t="n">
        <v>45078</v>
      </c>
      <c r="B854" t="inlineStr">
        <is>
          <t>South</t>
        </is>
      </c>
      <c r="C854" t="inlineStr">
        <is>
          <t>Marketplace</t>
        </is>
      </c>
      <c r="D854" t="inlineStr">
        <is>
          <t>Sports</t>
        </is>
      </c>
      <c r="E854" t="n">
        <v>17592.45</v>
      </c>
      <c r="F854" t="n">
        <v>11971.82</v>
      </c>
      <c r="G854" t="n">
        <v>19411</v>
      </c>
      <c r="H854" t="n">
        <v>9</v>
      </c>
      <c r="I854" t="n">
        <v>7</v>
      </c>
      <c r="J854" t="n">
        <v>1</v>
      </c>
      <c r="K854">
        <f>E854-F854</f>
        <v/>
      </c>
      <c r="L854" s="10">
        <f>IFERROR(K854/E854,0)</f>
        <v/>
      </c>
      <c r="M854">
        <f>YEAR(A854)</f>
        <v/>
      </c>
      <c r="N854">
        <f>"Q"&amp;ROUNDUP(MONTH(A854)/3,0)</f>
        <v/>
      </c>
      <c r="O854">
        <f>TEXT(A854,"mmm")</f>
        <v/>
      </c>
    </row>
    <row r="855">
      <c r="A855" s="13" t="n">
        <v>45078</v>
      </c>
      <c r="B855" t="inlineStr">
        <is>
          <t>South</t>
        </is>
      </c>
      <c r="C855" t="inlineStr">
        <is>
          <t>Mobile App</t>
        </is>
      </c>
      <c r="D855" t="inlineStr">
        <is>
          <t>Beauty</t>
        </is>
      </c>
      <c r="E855" t="n">
        <v>16177.5</v>
      </c>
      <c r="F855" t="n">
        <v>9184.67</v>
      </c>
      <c r="G855" t="n">
        <v>17680</v>
      </c>
      <c r="H855" t="n">
        <v>20</v>
      </c>
      <c r="I855" t="n">
        <v>18</v>
      </c>
      <c r="J855" t="n">
        <v>1</v>
      </c>
      <c r="K855">
        <f>E855-F855</f>
        <v/>
      </c>
      <c r="L855" s="10">
        <f>IFERROR(K855/E855,0)</f>
        <v/>
      </c>
      <c r="M855">
        <f>YEAR(A855)</f>
        <v/>
      </c>
      <c r="N855">
        <f>"Q"&amp;ROUNDUP(MONTH(A855)/3,0)</f>
        <v/>
      </c>
      <c r="O855">
        <f>TEXT(A855,"mmm")</f>
        <v/>
      </c>
    </row>
    <row r="856">
      <c r="A856" s="13" t="n">
        <v>45078</v>
      </c>
      <c r="B856" t="inlineStr">
        <is>
          <t>South</t>
        </is>
      </c>
      <c r="C856" t="inlineStr">
        <is>
          <t>Mobile App</t>
        </is>
      </c>
      <c r="D856" t="inlineStr">
        <is>
          <t>Books</t>
        </is>
      </c>
      <c r="E856" t="n">
        <v>10411.25</v>
      </c>
      <c r="F856" t="n">
        <v>7856.66</v>
      </c>
      <c r="G856" t="n">
        <v>11313</v>
      </c>
      <c r="H856" t="n">
        <v>27</v>
      </c>
      <c r="I856" t="n">
        <v>22</v>
      </c>
      <c r="J856" t="n">
        <v>0</v>
      </c>
      <c r="K856">
        <f>E856-F856</f>
        <v/>
      </c>
      <c r="L856" s="10">
        <f>IFERROR(K856/E856,0)</f>
        <v/>
      </c>
      <c r="M856">
        <f>YEAR(A856)</f>
        <v/>
      </c>
      <c r="N856">
        <f>"Q"&amp;ROUNDUP(MONTH(A856)/3,0)</f>
        <v/>
      </c>
      <c r="O856">
        <f>TEXT(A856,"mmm")</f>
        <v/>
      </c>
    </row>
    <row r="857">
      <c r="A857" s="13" t="n">
        <v>45078</v>
      </c>
      <c r="B857" t="inlineStr">
        <is>
          <t>South</t>
        </is>
      </c>
      <c r="C857" t="inlineStr">
        <is>
          <t>Mobile App</t>
        </is>
      </c>
      <c r="D857" t="inlineStr">
        <is>
          <t>Electronics</t>
        </is>
      </c>
      <c r="E857" t="n">
        <v>428089.5</v>
      </c>
      <c r="F857" t="n">
        <v>382023.74</v>
      </c>
      <c r="G857" t="n">
        <v>468329</v>
      </c>
      <c r="H857" t="n">
        <v>41</v>
      </c>
      <c r="I857" t="n">
        <v>32</v>
      </c>
      <c r="J857" t="n">
        <v>0</v>
      </c>
      <c r="K857">
        <f>E857-F857</f>
        <v/>
      </c>
      <c r="L857" s="10">
        <f>IFERROR(K857/E857,0)</f>
        <v/>
      </c>
      <c r="M857">
        <f>YEAR(A857)</f>
        <v/>
      </c>
      <c r="N857">
        <f>"Q"&amp;ROUNDUP(MONTH(A857)/3,0)</f>
        <v/>
      </c>
      <c r="O857">
        <f>TEXT(A857,"mmm")</f>
        <v/>
      </c>
    </row>
    <row r="858">
      <c r="A858" s="13" t="n">
        <v>45078</v>
      </c>
      <c r="B858" t="inlineStr">
        <is>
          <t>South</t>
        </is>
      </c>
      <c r="C858" t="inlineStr">
        <is>
          <t>Mobile App</t>
        </is>
      </c>
      <c r="D858" t="inlineStr">
        <is>
          <t>Fashion</t>
        </is>
      </c>
      <c r="E858" t="n">
        <v>59998.85</v>
      </c>
      <c r="F858" t="n">
        <v>32286.02</v>
      </c>
      <c r="G858" t="n">
        <v>64893</v>
      </c>
      <c r="H858" t="n">
        <v>47</v>
      </c>
      <c r="I858" t="n">
        <v>42</v>
      </c>
      <c r="J858" t="n">
        <v>5</v>
      </c>
      <c r="K858">
        <f>E858-F858</f>
        <v/>
      </c>
      <c r="L858" s="10">
        <f>IFERROR(K858/E858,0)</f>
        <v/>
      </c>
      <c r="M858">
        <f>YEAR(A858)</f>
        <v/>
      </c>
      <c r="N858">
        <f>"Q"&amp;ROUNDUP(MONTH(A858)/3,0)</f>
        <v/>
      </c>
      <c r="O858">
        <f>TEXT(A858,"mmm")</f>
        <v/>
      </c>
    </row>
    <row r="859">
      <c r="A859" s="13" t="n">
        <v>45078</v>
      </c>
      <c r="B859" t="inlineStr">
        <is>
          <t>South</t>
        </is>
      </c>
      <c r="C859" t="inlineStr">
        <is>
          <t>Mobile App</t>
        </is>
      </c>
      <c r="D859" t="inlineStr">
        <is>
          <t>Grocery</t>
        </is>
      </c>
      <c r="E859" t="n">
        <v>27063.55</v>
      </c>
      <c r="F859" t="n">
        <v>22935.72</v>
      </c>
      <c r="G859" t="n">
        <v>29497</v>
      </c>
      <c r="H859" t="n">
        <v>83</v>
      </c>
      <c r="I859" t="n">
        <v>26</v>
      </c>
      <c r="J859" t="n">
        <v>0</v>
      </c>
      <c r="K859">
        <f>E859-F859</f>
        <v/>
      </c>
      <c r="L859" s="10">
        <f>IFERROR(K859/E859,0)</f>
        <v/>
      </c>
      <c r="M859">
        <f>YEAR(A859)</f>
        <v/>
      </c>
      <c r="N859">
        <f>"Q"&amp;ROUNDUP(MONTH(A859)/3,0)</f>
        <v/>
      </c>
      <c r="O859">
        <f>TEXT(A859,"mmm")</f>
        <v/>
      </c>
    </row>
    <row r="860">
      <c r="A860" s="13" t="n">
        <v>45078</v>
      </c>
      <c r="B860" t="inlineStr">
        <is>
          <t>South</t>
        </is>
      </c>
      <c r="C860" t="inlineStr">
        <is>
          <t>Mobile App</t>
        </is>
      </c>
      <c r="D860" t="inlineStr">
        <is>
          <t>Home &amp; Kitchen</t>
        </is>
      </c>
      <c r="E860" t="n">
        <v>62372.1</v>
      </c>
      <c r="F860" t="n">
        <v>41777.17</v>
      </c>
      <c r="G860" t="n">
        <v>67843</v>
      </c>
      <c r="H860" t="n">
        <v>37</v>
      </c>
      <c r="I860" t="n">
        <v>30</v>
      </c>
      <c r="J860" t="n">
        <v>0</v>
      </c>
      <c r="K860">
        <f>E860-F860</f>
        <v/>
      </c>
      <c r="L860" s="10">
        <f>IFERROR(K860/E860,0)</f>
        <v/>
      </c>
      <c r="M860">
        <f>YEAR(A860)</f>
        <v/>
      </c>
      <c r="N860">
        <f>"Q"&amp;ROUNDUP(MONTH(A860)/3,0)</f>
        <v/>
      </c>
      <c r="O860">
        <f>TEXT(A860,"mmm")</f>
        <v/>
      </c>
    </row>
    <row r="861">
      <c r="A861" s="13" t="n">
        <v>45078</v>
      </c>
      <c r="B861" t="inlineStr">
        <is>
          <t>South</t>
        </is>
      </c>
      <c r="C861" t="inlineStr">
        <is>
          <t>Mobile App</t>
        </is>
      </c>
      <c r="D861" t="inlineStr">
        <is>
          <t>Sports</t>
        </is>
      </c>
      <c r="E861" t="n">
        <v>42587.5</v>
      </c>
      <c r="F861" t="n">
        <v>28518.72</v>
      </c>
      <c r="G861" t="n">
        <v>46840</v>
      </c>
      <c r="H861" t="n">
        <v>20</v>
      </c>
      <c r="I861" t="n">
        <v>15</v>
      </c>
      <c r="J861" t="n">
        <v>2</v>
      </c>
      <c r="K861">
        <f>E861-F861</f>
        <v/>
      </c>
      <c r="L861" s="10">
        <f>IFERROR(K861/E861,0)</f>
        <v/>
      </c>
      <c r="M861">
        <f>YEAR(A861)</f>
        <v/>
      </c>
      <c r="N861">
        <f>"Q"&amp;ROUNDUP(MONTH(A861)/3,0)</f>
        <v/>
      </c>
      <c r="O861">
        <f>TEXT(A861,"mmm")</f>
        <v/>
      </c>
    </row>
    <row r="862">
      <c r="A862" s="13" t="n">
        <v>45078</v>
      </c>
      <c r="B862" t="inlineStr">
        <is>
          <t>South</t>
        </is>
      </c>
      <c r="C862" t="inlineStr">
        <is>
          <t>Retail Store</t>
        </is>
      </c>
      <c r="D862" t="inlineStr">
        <is>
          <t>Beauty</t>
        </is>
      </c>
      <c r="E862" t="n">
        <v>8385.15</v>
      </c>
      <c r="F862" t="n">
        <v>4753.67</v>
      </c>
      <c r="G862" t="n">
        <v>8633</v>
      </c>
      <c r="H862" t="n">
        <v>7</v>
      </c>
      <c r="I862" t="n">
        <v>5</v>
      </c>
      <c r="J862" t="n">
        <v>1</v>
      </c>
      <c r="K862">
        <f>E862-F862</f>
        <v/>
      </c>
      <c r="L862" s="10">
        <f>IFERROR(K862/E862,0)</f>
        <v/>
      </c>
      <c r="M862">
        <f>YEAR(A862)</f>
        <v/>
      </c>
      <c r="N862">
        <f>"Q"&amp;ROUNDUP(MONTH(A862)/3,0)</f>
        <v/>
      </c>
      <c r="O862">
        <f>TEXT(A862,"mmm")</f>
        <v/>
      </c>
    </row>
    <row r="863">
      <c r="A863" s="13" t="n">
        <v>45078</v>
      </c>
      <c r="B863" t="inlineStr">
        <is>
          <t>South</t>
        </is>
      </c>
      <c r="C863" t="inlineStr">
        <is>
          <t>Retail Store</t>
        </is>
      </c>
      <c r="D863" t="inlineStr">
        <is>
          <t>Books</t>
        </is>
      </c>
      <c r="E863" t="n">
        <v>7123.2</v>
      </c>
      <c r="F863" t="n">
        <v>5196.85</v>
      </c>
      <c r="G863" t="n">
        <v>7442</v>
      </c>
      <c r="H863" t="n">
        <v>18</v>
      </c>
      <c r="I863" t="n">
        <v>14</v>
      </c>
      <c r="J863" t="n">
        <v>0</v>
      </c>
      <c r="K863">
        <f>E863-F863</f>
        <v/>
      </c>
      <c r="L863" s="10">
        <f>IFERROR(K863/E863,0)</f>
        <v/>
      </c>
      <c r="M863">
        <f>YEAR(A863)</f>
        <v/>
      </c>
      <c r="N863">
        <f>"Q"&amp;ROUNDUP(MONTH(A863)/3,0)</f>
        <v/>
      </c>
      <c r="O863">
        <f>TEXT(A863,"mmm")</f>
        <v/>
      </c>
    </row>
    <row r="864">
      <c r="A864" s="13" t="n">
        <v>45078</v>
      </c>
      <c r="B864" t="inlineStr">
        <is>
          <t>South</t>
        </is>
      </c>
      <c r="C864" t="inlineStr">
        <is>
          <t>Retail Store</t>
        </is>
      </c>
      <c r="D864" t="inlineStr">
        <is>
          <t>Electronics</t>
        </is>
      </c>
      <c r="E864" t="n">
        <v>285040.05</v>
      </c>
      <c r="F864" t="n">
        <v>250068.06</v>
      </c>
      <c r="G864" t="n">
        <v>300518</v>
      </c>
      <c r="H864" t="n">
        <v>22</v>
      </c>
      <c r="I864" t="n">
        <v>18</v>
      </c>
      <c r="J864" t="n">
        <v>1</v>
      </c>
      <c r="K864">
        <f>E864-F864</f>
        <v/>
      </c>
      <c r="L864" s="10">
        <f>IFERROR(K864/E864,0)</f>
        <v/>
      </c>
      <c r="M864">
        <f>YEAR(A864)</f>
        <v/>
      </c>
      <c r="N864">
        <f>"Q"&amp;ROUNDUP(MONTH(A864)/3,0)</f>
        <v/>
      </c>
      <c r="O864">
        <f>TEXT(A864,"mmm")</f>
        <v/>
      </c>
    </row>
    <row r="865">
      <c r="A865" s="13" t="n">
        <v>45078</v>
      </c>
      <c r="B865" t="inlineStr">
        <is>
          <t>South</t>
        </is>
      </c>
      <c r="C865" t="inlineStr">
        <is>
          <t>Retail Store</t>
        </is>
      </c>
      <c r="D865" t="inlineStr">
        <is>
          <t>Fashion</t>
        </is>
      </c>
      <c r="E865" t="n">
        <v>41770.7</v>
      </c>
      <c r="F865" t="n">
        <v>21870.01</v>
      </c>
      <c r="G865" t="n">
        <v>42802</v>
      </c>
      <c r="H865" t="n">
        <v>38</v>
      </c>
      <c r="I865" t="n">
        <v>29</v>
      </c>
      <c r="J865" t="n">
        <v>2</v>
      </c>
      <c r="K865">
        <f>E865-F865</f>
        <v/>
      </c>
      <c r="L865" s="10">
        <f>IFERROR(K865/E865,0)</f>
        <v/>
      </c>
      <c r="M865">
        <f>YEAR(A865)</f>
        <v/>
      </c>
      <c r="N865">
        <f>"Q"&amp;ROUNDUP(MONTH(A865)/3,0)</f>
        <v/>
      </c>
      <c r="O865">
        <f>TEXT(A865,"mmm")</f>
        <v/>
      </c>
    </row>
    <row r="866">
      <c r="A866" s="13" t="n">
        <v>45078</v>
      </c>
      <c r="B866" t="inlineStr">
        <is>
          <t>South</t>
        </is>
      </c>
      <c r="C866" t="inlineStr">
        <is>
          <t>Retail Store</t>
        </is>
      </c>
      <c r="D866" t="inlineStr">
        <is>
          <t>Grocery</t>
        </is>
      </c>
      <c r="E866" t="n">
        <v>13564.5</v>
      </c>
      <c r="F866" t="n">
        <v>10800.55</v>
      </c>
      <c r="G866" t="n">
        <v>14205</v>
      </c>
      <c r="H866" t="n">
        <v>35</v>
      </c>
      <c r="I866" t="n">
        <v>13</v>
      </c>
      <c r="J866" t="n">
        <v>1</v>
      </c>
      <c r="K866">
        <f>E866-F866</f>
        <v/>
      </c>
      <c r="L866" s="10">
        <f>IFERROR(K866/E866,0)</f>
        <v/>
      </c>
      <c r="M866">
        <f>YEAR(A866)</f>
        <v/>
      </c>
      <c r="N866">
        <f>"Q"&amp;ROUNDUP(MONTH(A866)/3,0)</f>
        <v/>
      </c>
      <c r="O866">
        <f>TEXT(A866,"mmm")</f>
        <v/>
      </c>
    </row>
    <row r="867">
      <c r="A867" s="13" t="n">
        <v>45078</v>
      </c>
      <c r="B867" t="inlineStr">
        <is>
          <t>South</t>
        </is>
      </c>
      <c r="C867" t="inlineStr">
        <is>
          <t>Retail Store</t>
        </is>
      </c>
      <c r="D867" t="inlineStr">
        <is>
          <t>Home &amp; Kitchen</t>
        </is>
      </c>
      <c r="E867" t="n">
        <v>26252.3</v>
      </c>
      <c r="F867" t="n">
        <v>17521.86</v>
      </c>
      <c r="G867" t="n">
        <v>27826</v>
      </c>
      <c r="H867" t="n">
        <v>14</v>
      </c>
      <c r="I867" t="n">
        <v>13</v>
      </c>
      <c r="J867" t="n">
        <v>0</v>
      </c>
      <c r="K867">
        <f>E867-F867</f>
        <v/>
      </c>
      <c r="L867" s="10">
        <f>IFERROR(K867/E867,0)</f>
        <v/>
      </c>
      <c r="M867">
        <f>YEAR(A867)</f>
        <v/>
      </c>
      <c r="N867">
        <f>"Q"&amp;ROUNDUP(MONTH(A867)/3,0)</f>
        <v/>
      </c>
      <c r="O867">
        <f>TEXT(A867,"mmm")</f>
        <v/>
      </c>
    </row>
    <row r="868">
      <c r="A868" s="13" t="n">
        <v>45078</v>
      </c>
      <c r="B868" t="inlineStr">
        <is>
          <t>South</t>
        </is>
      </c>
      <c r="C868" t="inlineStr">
        <is>
          <t>Retail Store</t>
        </is>
      </c>
      <c r="D868" t="inlineStr">
        <is>
          <t>Sports</t>
        </is>
      </c>
      <c r="E868" t="n">
        <v>22958.5</v>
      </c>
      <c r="F868" t="n">
        <v>14642.33</v>
      </c>
      <c r="G868" t="n">
        <v>24420</v>
      </c>
      <c r="H868" t="n">
        <v>10</v>
      </c>
      <c r="I868" t="n">
        <v>8</v>
      </c>
      <c r="J868" t="n">
        <v>0</v>
      </c>
      <c r="K868">
        <f>E868-F868</f>
        <v/>
      </c>
      <c r="L868" s="10">
        <f>IFERROR(K868/E868,0)</f>
        <v/>
      </c>
      <c r="M868">
        <f>YEAR(A868)</f>
        <v/>
      </c>
      <c r="N868">
        <f>"Q"&amp;ROUNDUP(MONTH(A868)/3,0)</f>
        <v/>
      </c>
      <c r="O868">
        <f>TEXT(A868,"mmm")</f>
        <v/>
      </c>
    </row>
    <row r="869">
      <c r="A869" s="13" t="n">
        <v>45078</v>
      </c>
      <c r="B869" t="inlineStr">
        <is>
          <t>South</t>
        </is>
      </c>
      <c r="C869" t="inlineStr">
        <is>
          <t>Unknown</t>
        </is>
      </c>
      <c r="D869" t="inlineStr">
        <is>
          <t>Fashion</t>
        </is>
      </c>
      <c r="E869" t="n">
        <v>211.65</v>
      </c>
      <c r="F869" t="n">
        <v>126.42</v>
      </c>
      <c r="G869" t="n">
        <v>249</v>
      </c>
      <c r="H869" t="n">
        <v>1</v>
      </c>
      <c r="I869" t="n">
        <v>1</v>
      </c>
      <c r="J869" t="n">
        <v>0</v>
      </c>
      <c r="K869">
        <f>E869-F869</f>
        <v/>
      </c>
      <c r="L869" s="10">
        <f>IFERROR(K869/E869,0)</f>
        <v/>
      </c>
      <c r="M869">
        <f>YEAR(A869)</f>
        <v/>
      </c>
      <c r="N869">
        <f>"Q"&amp;ROUNDUP(MONTH(A869)/3,0)</f>
        <v/>
      </c>
      <c r="O869">
        <f>TEXT(A869,"mmm")</f>
        <v/>
      </c>
    </row>
    <row r="870">
      <c r="A870" s="13" t="n">
        <v>45078</v>
      </c>
      <c r="B870" t="inlineStr">
        <is>
          <t>South</t>
        </is>
      </c>
      <c r="C870" t="inlineStr">
        <is>
          <t>Unknown</t>
        </is>
      </c>
      <c r="D870" t="inlineStr">
        <is>
          <t>Grocery</t>
        </is>
      </c>
      <c r="E870" t="n">
        <v>2416.3</v>
      </c>
      <c r="F870" t="n">
        <v>1995.68</v>
      </c>
      <c r="G870" t="n">
        <v>2523</v>
      </c>
      <c r="H870" t="n">
        <v>7</v>
      </c>
      <c r="I870" t="n">
        <v>3</v>
      </c>
      <c r="J870" t="n">
        <v>0</v>
      </c>
      <c r="K870">
        <f>E870-F870</f>
        <v/>
      </c>
      <c r="L870" s="10">
        <f>IFERROR(K870/E870,0)</f>
        <v/>
      </c>
      <c r="M870">
        <f>YEAR(A870)</f>
        <v/>
      </c>
      <c r="N870">
        <f>"Q"&amp;ROUNDUP(MONTH(A870)/3,0)</f>
        <v/>
      </c>
      <c r="O870">
        <f>TEXT(A870,"mmm")</f>
        <v/>
      </c>
    </row>
    <row r="871">
      <c r="A871" s="13" t="n">
        <v>45078</v>
      </c>
      <c r="B871" t="inlineStr">
        <is>
          <t>South</t>
        </is>
      </c>
      <c r="C871" t="inlineStr">
        <is>
          <t>Unknown</t>
        </is>
      </c>
      <c r="D871" t="inlineStr">
        <is>
          <t>Home &amp; Kitchen</t>
        </is>
      </c>
      <c r="E871" t="n">
        <v>3466.3</v>
      </c>
      <c r="F871" t="n">
        <v>2551.24</v>
      </c>
      <c r="G871" t="n">
        <v>4078</v>
      </c>
      <c r="H871" t="n">
        <v>2</v>
      </c>
      <c r="I871" t="n">
        <v>1</v>
      </c>
      <c r="J871" t="n">
        <v>0</v>
      </c>
      <c r="K871">
        <f>E871-F871</f>
        <v/>
      </c>
      <c r="L871" s="10">
        <f>IFERROR(K871/E871,0)</f>
        <v/>
      </c>
      <c r="M871">
        <f>YEAR(A871)</f>
        <v/>
      </c>
      <c r="N871">
        <f>"Q"&amp;ROUNDUP(MONTH(A871)/3,0)</f>
        <v/>
      </c>
      <c r="O871">
        <f>TEXT(A871,"mmm")</f>
        <v/>
      </c>
    </row>
    <row r="872">
      <c r="A872" s="13" t="n">
        <v>45078</v>
      </c>
      <c r="B872" t="inlineStr">
        <is>
          <t>South</t>
        </is>
      </c>
      <c r="C872" t="inlineStr">
        <is>
          <t>Website</t>
        </is>
      </c>
      <c r="D872" t="inlineStr">
        <is>
          <t>Beauty</t>
        </is>
      </c>
      <c r="E872" t="n">
        <v>22590.3</v>
      </c>
      <c r="F872" t="n">
        <v>12439.94</v>
      </c>
      <c r="G872" t="n">
        <v>24259</v>
      </c>
      <c r="H872" t="n">
        <v>31</v>
      </c>
      <c r="I872" t="n">
        <v>28</v>
      </c>
      <c r="J872" t="n">
        <v>2</v>
      </c>
      <c r="K872">
        <f>E872-F872</f>
        <v/>
      </c>
      <c r="L872" s="10">
        <f>IFERROR(K872/E872,0)</f>
        <v/>
      </c>
      <c r="M872">
        <f>YEAR(A872)</f>
        <v/>
      </c>
      <c r="N872">
        <f>"Q"&amp;ROUNDUP(MONTH(A872)/3,0)</f>
        <v/>
      </c>
      <c r="O872">
        <f>TEXT(A872,"mmm")</f>
        <v/>
      </c>
    </row>
    <row r="873">
      <c r="A873" s="13" t="n">
        <v>45078</v>
      </c>
      <c r="B873" t="inlineStr">
        <is>
          <t>South</t>
        </is>
      </c>
      <c r="C873" t="inlineStr">
        <is>
          <t>Website</t>
        </is>
      </c>
      <c r="D873" t="inlineStr">
        <is>
          <t>Books</t>
        </is>
      </c>
      <c r="E873" t="n">
        <v>16202.95</v>
      </c>
      <c r="F873" t="n">
        <v>12077.33</v>
      </c>
      <c r="G873" t="n">
        <v>17293</v>
      </c>
      <c r="H873" t="n">
        <v>37</v>
      </c>
      <c r="I873" t="n">
        <v>28</v>
      </c>
      <c r="J873" t="n">
        <v>2</v>
      </c>
      <c r="K873">
        <f>E873-F873</f>
        <v/>
      </c>
      <c r="L873" s="10">
        <f>IFERROR(K873/E873,0)</f>
        <v/>
      </c>
      <c r="M873">
        <f>YEAR(A873)</f>
        <v/>
      </c>
      <c r="N873">
        <f>"Q"&amp;ROUNDUP(MONTH(A873)/3,0)</f>
        <v/>
      </c>
      <c r="O873">
        <f>TEXT(A873,"mmm")</f>
        <v/>
      </c>
    </row>
    <row r="874">
      <c r="A874" s="13" t="n">
        <v>45078</v>
      </c>
      <c r="B874" t="inlineStr">
        <is>
          <t>South</t>
        </is>
      </c>
      <c r="C874" t="inlineStr">
        <is>
          <t>Website</t>
        </is>
      </c>
      <c r="D874" t="inlineStr">
        <is>
          <t>Electronics</t>
        </is>
      </c>
      <c r="E874" t="n">
        <v>410667.1</v>
      </c>
      <c r="F874" t="n">
        <v>377138.85</v>
      </c>
      <c r="G874" t="n">
        <v>450892</v>
      </c>
      <c r="H874" t="n">
        <v>38</v>
      </c>
      <c r="I874" t="n">
        <v>32</v>
      </c>
      <c r="J874" t="n">
        <v>1</v>
      </c>
      <c r="K874">
        <f>E874-F874</f>
        <v/>
      </c>
      <c r="L874" s="10">
        <f>IFERROR(K874/E874,0)</f>
        <v/>
      </c>
      <c r="M874">
        <f>YEAR(A874)</f>
        <v/>
      </c>
      <c r="N874">
        <f>"Q"&amp;ROUNDUP(MONTH(A874)/3,0)</f>
        <v/>
      </c>
      <c r="O874">
        <f>TEXT(A874,"mmm")</f>
        <v/>
      </c>
    </row>
    <row r="875">
      <c r="A875" s="13" t="n">
        <v>45078</v>
      </c>
      <c r="B875" t="inlineStr">
        <is>
          <t>South</t>
        </is>
      </c>
      <c r="C875" t="inlineStr">
        <is>
          <t>Website</t>
        </is>
      </c>
      <c r="D875" t="inlineStr">
        <is>
          <t>Fashion</t>
        </is>
      </c>
      <c r="E875" t="n">
        <v>69308.14999999999</v>
      </c>
      <c r="F875" t="n">
        <v>37742.53</v>
      </c>
      <c r="G875" t="n">
        <v>73697</v>
      </c>
      <c r="H875" t="n">
        <v>63</v>
      </c>
      <c r="I875" t="n">
        <v>52</v>
      </c>
      <c r="J875" t="n">
        <v>7</v>
      </c>
      <c r="K875">
        <f>E875-F875</f>
        <v/>
      </c>
      <c r="L875" s="10">
        <f>IFERROR(K875/E875,0)</f>
        <v/>
      </c>
      <c r="M875">
        <f>YEAR(A875)</f>
        <v/>
      </c>
      <c r="N875">
        <f>"Q"&amp;ROUNDUP(MONTH(A875)/3,0)</f>
        <v/>
      </c>
      <c r="O875">
        <f>TEXT(A875,"mmm")</f>
        <v/>
      </c>
    </row>
    <row r="876">
      <c r="A876" s="13" t="n">
        <v>45078</v>
      </c>
      <c r="B876" t="inlineStr">
        <is>
          <t>South</t>
        </is>
      </c>
      <c r="C876" t="inlineStr">
        <is>
          <t>Website</t>
        </is>
      </c>
      <c r="D876" t="inlineStr">
        <is>
          <t>Grocery</t>
        </is>
      </c>
      <c r="E876" t="n">
        <v>25693.85</v>
      </c>
      <c r="F876" t="n">
        <v>20744</v>
      </c>
      <c r="G876" t="n">
        <v>27182</v>
      </c>
      <c r="H876" t="n">
        <v>68</v>
      </c>
      <c r="I876" t="n">
        <v>21</v>
      </c>
      <c r="J876" t="n">
        <v>0</v>
      </c>
      <c r="K876">
        <f>E876-F876</f>
        <v/>
      </c>
      <c r="L876" s="10">
        <f>IFERROR(K876/E876,0)</f>
        <v/>
      </c>
      <c r="M876">
        <f>YEAR(A876)</f>
        <v/>
      </c>
      <c r="N876">
        <f>"Q"&amp;ROUNDUP(MONTH(A876)/3,0)</f>
        <v/>
      </c>
      <c r="O876">
        <f>TEXT(A876,"mmm")</f>
        <v/>
      </c>
    </row>
    <row r="877">
      <c r="A877" s="13" t="n">
        <v>45078</v>
      </c>
      <c r="B877" t="inlineStr">
        <is>
          <t>South</t>
        </is>
      </c>
      <c r="C877" t="inlineStr">
        <is>
          <t>Website</t>
        </is>
      </c>
      <c r="D877" t="inlineStr">
        <is>
          <t>Home &amp; Kitchen</t>
        </is>
      </c>
      <c r="E877" t="n">
        <v>62331.95</v>
      </c>
      <c r="F877" t="n">
        <v>43059.95</v>
      </c>
      <c r="G877" t="n">
        <v>67059</v>
      </c>
      <c r="H877" t="n">
        <v>31</v>
      </c>
      <c r="I877" t="n">
        <v>27</v>
      </c>
      <c r="J877" t="n">
        <v>2</v>
      </c>
      <c r="K877">
        <f>E877-F877</f>
        <v/>
      </c>
      <c r="L877" s="10">
        <f>IFERROR(K877/E877,0)</f>
        <v/>
      </c>
      <c r="M877">
        <f>YEAR(A877)</f>
        <v/>
      </c>
      <c r="N877">
        <f>"Q"&amp;ROUNDUP(MONTH(A877)/3,0)</f>
        <v/>
      </c>
      <c r="O877">
        <f>TEXT(A877,"mmm")</f>
        <v/>
      </c>
    </row>
    <row r="878">
      <c r="A878" s="13" t="n">
        <v>45078</v>
      </c>
      <c r="B878" t="inlineStr">
        <is>
          <t>South</t>
        </is>
      </c>
      <c r="C878" t="inlineStr">
        <is>
          <t>Website</t>
        </is>
      </c>
      <c r="D878" t="inlineStr">
        <is>
          <t>Sports</t>
        </is>
      </c>
      <c r="E878" t="n">
        <v>29041.8</v>
      </c>
      <c r="F878" t="n">
        <v>18834.65</v>
      </c>
      <c r="G878" t="n">
        <v>31350</v>
      </c>
      <c r="H878" t="n">
        <v>20</v>
      </c>
      <c r="I878" t="n">
        <v>19</v>
      </c>
      <c r="J878" t="n">
        <v>2</v>
      </c>
      <c r="K878">
        <f>E878-F878</f>
        <v/>
      </c>
      <c r="L878" s="10">
        <f>IFERROR(K878/E878,0)</f>
        <v/>
      </c>
      <c r="M878">
        <f>YEAR(A878)</f>
        <v/>
      </c>
      <c r="N878">
        <f>"Q"&amp;ROUNDUP(MONTH(A878)/3,0)</f>
        <v/>
      </c>
      <c r="O878">
        <f>TEXT(A878,"mmm")</f>
        <v/>
      </c>
    </row>
    <row r="879">
      <c r="A879" s="13" t="n">
        <v>45078</v>
      </c>
      <c r="B879" t="inlineStr">
        <is>
          <t>West</t>
        </is>
      </c>
      <c r="C879" t="inlineStr">
        <is>
          <t>Marketplace</t>
        </is>
      </c>
      <c r="D879" t="inlineStr">
        <is>
          <t>Beauty</t>
        </is>
      </c>
      <c r="E879" t="n">
        <v>11484.15</v>
      </c>
      <c r="F879" t="n">
        <v>6743.13</v>
      </c>
      <c r="G879" t="n">
        <v>12870</v>
      </c>
      <c r="H879" t="n">
        <v>20</v>
      </c>
      <c r="I879" t="n">
        <v>18</v>
      </c>
      <c r="J879" t="n">
        <v>2</v>
      </c>
      <c r="K879">
        <f>E879-F879</f>
        <v/>
      </c>
      <c r="L879" s="10">
        <f>IFERROR(K879/E879,0)</f>
        <v/>
      </c>
      <c r="M879">
        <f>YEAR(A879)</f>
        <v/>
      </c>
      <c r="N879">
        <f>"Q"&amp;ROUNDUP(MONTH(A879)/3,0)</f>
        <v/>
      </c>
      <c r="O879">
        <f>TEXT(A879,"mmm")</f>
        <v/>
      </c>
    </row>
    <row r="880">
      <c r="A880" s="13" t="n">
        <v>45078</v>
      </c>
      <c r="B880" t="inlineStr">
        <is>
          <t>West</t>
        </is>
      </c>
      <c r="C880" t="inlineStr">
        <is>
          <t>Marketplace</t>
        </is>
      </c>
      <c r="D880" t="inlineStr">
        <is>
          <t>Books</t>
        </is>
      </c>
      <c r="E880" t="n">
        <v>2885.65</v>
      </c>
      <c r="F880" t="n">
        <v>2156.59</v>
      </c>
      <c r="G880" t="n">
        <v>3254</v>
      </c>
      <c r="H880" t="n">
        <v>6</v>
      </c>
      <c r="I880" t="n">
        <v>6</v>
      </c>
      <c r="J880" t="n">
        <v>1</v>
      </c>
      <c r="K880">
        <f>E880-F880</f>
        <v/>
      </c>
      <c r="L880" s="10">
        <f>IFERROR(K880/E880,0)</f>
        <v/>
      </c>
      <c r="M880">
        <f>YEAR(A880)</f>
        <v/>
      </c>
      <c r="N880">
        <f>"Q"&amp;ROUNDUP(MONTH(A880)/3,0)</f>
        <v/>
      </c>
      <c r="O880">
        <f>TEXT(A880,"mmm")</f>
        <v/>
      </c>
    </row>
    <row r="881">
      <c r="A881" s="13" t="n">
        <v>45078</v>
      </c>
      <c r="B881" t="inlineStr">
        <is>
          <t>West</t>
        </is>
      </c>
      <c r="C881" t="inlineStr">
        <is>
          <t>Marketplace</t>
        </is>
      </c>
      <c r="D881" t="inlineStr">
        <is>
          <t>Electronics</t>
        </is>
      </c>
      <c r="E881" t="n">
        <v>171859.4</v>
      </c>
      <c r="F881" t="n">
        <v>154838.13</v>
      </c>
      <c r="G881" t="n">
        <v>186014</v>
      </c>
      <c r="H881" t="n">
        <v>16</v>
      </c>
      <c r="I881" t="n">
        <v>15</v>
      </c>
      <c r="J881" t="n">
        <v>0</v>
      </c>
      <c r="K881">
        <f>E881-F881</f>
        <v/>
      </c>
      <c r="L881" s="10">
        <f>IFERROR(K881/E881,0)</f>
        <v/>
      </c>
      <c r="M881">
        <f>YEAR(A881)</f>
        <v/>
      </c>
      <c r="N881">
        <f>"Q"&amp;ROUNDUP(MONTH(A881)/3,0)</f>
        <v/>
      </c>
      <c r="O881">
        <f>TEXT(A881,"mmm")</f>
        <v/>
      </c>
    </row>
    <row r="882">
      <c r="A882" s="13" t="n">
        <v>45078</v>
      </c>
      <c r="B882" t="inlineStr">
        <is>
          <t>West</t>
        </is>
      </c>
      <c r="C882" t="inlineStr">
        <is>
          <t>Marketplace</t>
        </is>
      </c>
      <c r="D882" t="inlineStr">
        <is>
          <t>Fashion</t>
        </is>
      </c>
      <c r="E882" t="n">
        <v>48671.45</v>
      </c>
      <c r="F882" t="n">
        <v>27740.25</v>
      </c>
      <c r="G882" t="n">
        <v>54431</v>
      </c>
      <c r="H882" t="n">
        <v>39</v>
      </c>
      <c r="I882" t="n">
        <v>32</v>
      </c>
      <c r="J882" t="n">
        <v>6</v>
      </c>
      <c r="K882">
        <f>E882-F882</f>
        <v/>
      </c>
      <c r="L882" s="10">
        <f>IFERROR(K882/E882,0)</f>
        <v/>
      </c>
      <c r="M882">
        <f>YEAR(A882)</f>
        <v/>
      </c>
      <c r="N882">
        <f>"Q"&amp;ROUNDUP(MONTH(A882)/3,0)</f>
        <v/>
      </c>
      <c r="O882">
        <f>TEXT(A882,"mmm")</f>
        <v/>
      </c>
    </row>
    <row r="883">
      <c r="A883" s="13" t="n">
        <v>45078</v>
      </c>
      <c r="B883" t="inlineStr">
        <is>
          <t>West</t>
        </is>
      </c>
      <c r="C883" t="inlineStr">
        <is>
          <t>Marketplace</t>
        </is>
      </c>
      <c r="D883" t="inlineStr">
        <is>
          <t>Grocery</t>
        </is>
      </c>
      <c r="E883" t="n">
        <v>17591.2</v>
      </c>
      <c r="F883" t="n">
        <v>14966.33</v>
      </c>
      <c r="G883" t="n">
        <v>19610</v>
      </c>
      <c r="H883" t="n">
        <v>50</v>
      </c>
      <c r="I883" t="n">
        <v>16</v>
      </c>
      <c r="J883" t="n">
        <v>1</v>
      </c>
      <c r="K883">
        <f>E883-F883</f>
        <v/>
      </c>
      <c r="L883" s="10">
        <f>IFERROR(K883/E883,0)</f>
        <v/>
      </c>
      <c r="M883">
        <f>YEAR(A883)</f>
        <v/>
      </c>
      <c r="N883">
        <f>"Q"&amp;ROUNDUP(MONTH(A883)/3,0)</f>
        <v/>
      </c>
      <c r="O883">
        <f>TEXT(A883,"mmm")</f>
        <v/>
      </c>
    </row>
    <row r="884">
      <c r="A884" s="13" t="n">
        <v>45078</v>
      </c>
      <c r="B884" t="inlineStr">
        <is>
          <t>West</t>
        </is>
      </c>
      <c r="C884" t="inlineStr">
        <is>
          <t>Marketplace</t>
        </is>
      </c>
      <c r="D884" t="inlineStr">
        <is>
          <t>Home &amp; Kitchen</t>
        </is>
      </c>
      <c r="E884" t="n">
        <v>61953.55</v>
      </c>
      <c r="F884" t="n">
        <v>46073.31</v>
      </c>
      <c r="G884" t="n">
        <v>71434</v>
      </c>
      <c r="H884" t="n">
        <v>26</v>
      </c>
      <c r="I884" t="n">
        <v>21</v>
      </c>
      <c r="J884" t="n">
        <v>2</v>
      </c>
      <c r="K884">
        <f>E884-F884</f>
        <v/>
      </c>
      <c r="L884" s="10">
        <f>IFERROR(K884/E884,0)</f>
        <v/>
      </c>
      <c r="M884">
        <f>YEAR(A884)</f>
        <v/>
      </c>
      <c r="N884">
        <f>"Q"&amp;ROUNDUP(MONTH(A884)/3,0)</f>
        <v/>
      </c>
      <c r="O884">
        <f>TEXT(A884,"mmm")</f>
        <v/>
      </c>
    </row>
    <row r="885">
      <c r="A885" s="13" t="n">
        <v>45078</v>
      </c>
      <c r="B885" t="inlineStr">
        <is>
          <t>West</t>
        </is>
      </c>
      <c r="C885" t="inlineStr">
        <is>
          <t>Marketplace</t>
        </is>
      </c>
      <c r="D885" t="inlineStr">
        <is>
          <t>Sports</t>
        </is>
      </c>
      <c r="E885" t="n">
        <v>11835.4</v>
      </c>
      <c r="F885" t="n">
        <v>8401.389999999999</v>
      </c>
      <c r="G885" t="n">
        <v>13582</v>
      </c>
      <c r="H885" t="n">
        <v>8</v>
      </c>
      <c r="I885" t="n">
        <v>8</v>
      </c>
      <c r="J885" t="n">
        <v>0</v>
      </c>
      <c r="K885">
        <f>E885-F885</f>
        <v/>
      </c>
      <c r="L885" s="10">
        <f>IFERROR(K885/E885,0)</f>
        <v/>
      </c>
      <c r="M885">
        <f>YEAR(A885)</f>
        <v/>
      </c>
      <c r="N885">
        <f>"Q"&amp;ROUNDUP(MONTH(A885)/3,0)</f>
        <v/>
      </c>
      <c r="O885">
        <f>TEXT(A885,"mmm")</f>
        <v/>
      </c>
    </row>
    <row r="886">
      <c r="A886" s="13" t="n">
        <v>45078</v>
      </c>
      <c r="B886" t="inlineStr">
        <is>
          <t>West</t>
        </is>
      </c>
      <c r="C886" t="inlineStr">
        <is>
          <t>Mobile App</t>
        </is>
      </c>
      <c r="D886" t="inlineStr">
        <is>
          <t>Beauty</t>
        </is>
      </c>
      <c r="E886" t="n">
        <v>7730.1</v>
      </c>
      <c r="F886" t="n">
        <v>4449.47</v>
      </c>
      <c r="G886" t="n">
        <v>8500</v>
      </c>
      <c r="H886" t="n">
        <v>10</v>
      </c>
      <c r="I886" t="n">
        <v>8</v>
      </c>
      <c r="J886" t="n">
        <v>0</v>
      </c>
      <c r="K886">
        <f>E886-F886</f>
        <v/>
      </c>
      <c r="L886" s="10">
        <f>IFERROR(K886/E886,0)</f>
        <v/>
      </c>
      <c r="M886">
        <f>YEAR(A886)</f>
        <v/>
      </c>
      <c r="N886">
        <f>"Q"&amp;ROUNDUP(MONTH(A886)/3,0)</f>
        <v/>
      </c>
      <c r="O886">
        <f>TEXT(A886,"mmm")</f>
        <v/>
      </c>
    </row>
    <row r="887">
      <c r="A887" s="13" t="n">
        <v>45078</v>
      </c>
      <c r="B887" t="inlineStr">
        <is>
          <t>West</t>
        </is>
      </c>
      <c r="C887" t="inlineStr">
        <is>
          <t>Mobile App</t>
        </is>
      </c>
      <c r="D887" t="inlineStr">
        <is>
          <t>Books</t>
        </is>
      </c>
      <c r="E887" t="n">
        <v>10154.2</v>
      </c>
      <c r="F887" t="n">
        <v>7324.24</v>
      </c>
      <c r="G887" t="n">
        <v>10759</v>
      </c>
      <c r="H887" t="n">
        <v>21</v>
      </c>
      <c r="I887" t="n">
        <v>19</v>
      </c>
      <c r="J887" t="n">
        <v>1</v>
      </c>
      <c r="K887">
        <f>E887-F887</f>
        <v/>
      </c>
      <c r="L887" s="10">
        <f>IFERROR(K887/E887,0)</f>
        <v/>
      </c>
      <c r="M887">
        <f>YEAR(A887)</f>
        <v/>
      </c>
      <c r="N887">
        <f>"Q"&amp;ROUNDUP(MONTH(A887)/3,0)</f>
        <v/>
      </c>
      <c r="O887">
        <f>TEXT(A887,"mmm")</f>
        <v/>
      </c>
    </row>
    <row r="888">
      <c r="A888" s="13" t="n">
        <v>45078</v>
      </c>
      <c r="B888" t="inlineStr">
        <is>
          <t>West</t>
        </is>
      </c>
      <c r="C888" t="inlineStr">
        <is>
          <t>Mobile App</t>
        </is>
      </c>
      <c r="D888" t="inlineStr">
        <is>
          <t>Electronics</t>
        </is>
      </c>
      <c r="E888" t="n">
        <v>240267.85</v>
      </c>
      <c r="F888" t="n">
        <v>215636.32</v>
      </c>
      <c r="G888" t="n">
        <v>263940</v>
      </c>
      <c r="H888" t="n">
        <v>20</v>
      </c>
      <c r="I888" t="n">
        <v>16</v>
      </c>
      <c r="J888" t="n">
        <v>1</v>
      </c>
      <c r="K888">
        <f>E888-F888</f>
        <v/>
      </c>
      <c r="L888" s="10">
        <f>IFERROR(K888/E888,0)</f>
        <v/>
      </c>
      <c r="M888">
        <f>YEAR(A888)</f>
        <v/>
      </c>
      <c r="N888">
        <f>"Q"&amp;ROUNDUP(MONTH(A888)/3,0)</f>
        <v/>
      </c>
      <c r="O888">
        <f>TEXT(A888,"mmm")</f>
        <v/>
      </c>
    </row>
    <row r="889">
      <c r="A889" s="13" t="n">
        <v>45078</v>
      </c>
      <c r="B889" t="inlineStr">
        <is>
          <t>West</t>
        </is>
      </c>
      <c r="C889" t="inlineStr">
        <is>
          <t>Mobile App</t>
        </is>
      </c>
      <c r="D889" t="inlineStr">
        <is>
          <t>Fashion</t>
        </is>
      </c>
      <c r="E889" t="n">
        <v>56291.75</v>
      </c>
      <c r="F889" t="n">
        <v>29774.7</v>
      </c>
      <c r="G889" t="n">
        <v>60769</v>
      </c>
      <c r="H889" t="n">
        <v>51</v>
      </c>
      <c r="I889" t="n">
        <v>39</v>
      </c>
      <c r="J889" t="n">
        <v>10</v>
      </c>
      <c r="K889">
        <f>E889-F889</f>
        <v/>
      </c>
      <c r="L889" s="10">
        <f>IFERROR(K889/E889,0)</f>
        <v/>
      </c>
      <c r="M889">
        <f>YEAR(A889)</f>
        <v/>
      </c>
      <c r="N889">
        <f>"Q"&amp;ROUNDUP(MONTH(A889)/3,0)</f>
        <v/>
      </c>
      <c r="O889">
        <f>TEXT(A889,"mmm")</f>
        <v/>
      </c>
    </row>
    <row r="890">
      <c r="A890" s="13" t="n">
        <v>45078</v>
      </c>
      <c r="B890" t="inlineStr">
        <is>
          <t>West</t>
        </is>
      </c>
      <c r="C890" t="inlineStr">
        <is>
          <t>Mobile App</t>
        </is>
      </c>
      <c r="D890" t="inlineStr">
        <is>
          <t>Grocery</t>
        </is>
      </c>
      <c r="E890" t="n">
        <v>15460.9</v>
      </c>
      <c r="F890" t="n">
        <v>12677.79</v>
      </c>
      <c r="G890" t="n">
        <v>16291</v>
      </c>
      <c r="H890" t="n">
        <v>39</v>
      </c>
      <c r="I890" t="n">
        <v>14</v>
      </c>
      <c r="J890" t="n">
        <v>0</v>
      </c>
      <c r="K890">
        <f>E890-F890</f>
        <v/>
      </c>
      <c r="L890" s="10">
        <f>IFERROR(K890/E890,0)</f>
        <v/>
      </c>
      <c r="M890">
        <f>YEAR(A890)</f>
        <v/>
      </c>
      <c r="N890">
        <f>"Q"&amp;ROUNDUP(MONTH(A890)/3,0)</f>
        <v/>
      </c>
      <c r="O890">
        <f>TEXT(A890,"mmm")</f>
        <v/>
      </c>
    </row>
    <row r="891">
      <c r="A891" s="13" t="n">
        <v>45078</v>
      </c>
      <c r="B891" t="inlineStr">
        <is>
          <t>West</t>
        </is>
      </c>
      <c r="C891" t="inlineStr">
        <is>
          <t>Mobile App</t>
        </is>
      </c>
      <c r="D891" t="inlineStr">
        <is>
          <t>Home &amp; Kitchen</t>
        </is>
      </c>
      <c r="E891" t="n">
        <v>67427.8</v>
      </c>
      <c r="F891" t="n">
        <v>47669.98</v>
      </c>
      <c r="G891" t="n">
        <v>72870</v>
      </c>
      <c r="H891" t="n">
        <v>30</v>
      </c>
      <c r="I891" t="n">
        <v>22</v>
      </c>
      <c r="J891" t="n">
        <v>1</v>
      </c>
      <c r="K891">
        <f>E891-F891</f>
        <v/>
      </c>
      <c r="L891" s="10">
        <f>IFERROR(K891/E891,0)</f>
        <v/>
      </c>
      <c r="M891">
        <f>YEAR(A891)</f>
        <v/>
      </c>
      <c r="N891">
        <f>"Q"&amp;ROUNDUP(MONTH(A891)/3,0)</f>
        <v/>
      </c>
      <c r="O891">
        <f>TEXT(A891,"mmm")</f>
        <v/>
      </c>
    </row>
    <row r="892">
      <c r="A892" s="13" t="n">
        <v>45078</v>
      </c>
      <c r="B892" t="inlineStr">
        <is>
          <t>West</t>
        </is>
      </c>
      <c r="C892" t="inlineStr">
        <is>
          <t>Mobile App</t>
        </is>
      </c>
      <c r="D892" t="inlineStr">
        <is>
          <t>Sports</t>
        </is>
      </c>
      <c r="E892" t="n">
        <v>24540.4</v>
      </c>
      <c r="F892" t="n">
        <v>16252.32</v>
      </c>
      <c r="G892" t="n">
        <v>26426</v>
      </c>
      <c r="H892" t="n">
        <v>14</v>
      </c>
      <c r="I892" t="n">
        <v>12</v>
      </c>
      <c r="J892" t="n">
        <v>1</v>
      </c>
      <c r="K892">
        <f>E892-F892</f>
        <v/>
      </c>
      <c r="L892" s="10">
        <f>IFERROR(K892/E892,0)</f>
        <v/>
      </c>
      <c r="M892">
        <f>YEAR(A892)</f>
        <v/>
      </c>
      <c r="N892">
        <f>"Q"&amp;ROUNDUP(MONTH(A892)/3,0)</f>
        <v/>
      </c>
      <c r="O892">
        <f>TEXT(A892,"mmm")</f>
        <v/>
      </c>
    </row>
    <row r="893">
      <c r="A893" s="13" t="n">
        <v>45078</v>
      </c>
      <c r="B893" t="inlineStr">
        <is>
          <t>West</t>
        </is>
      </c>
      <c r="C893" t="inlineStr">
        <is>
          <t>Retail Store</t>
        </is>
      </c>
      <c r="D893" t="inlineStr">
        <is>
          <t>Beauty</t>
        </is>
      </c>
      <c r="E893" t="n">
        <v>10120.65</v>
      </c>
      <c r="F893" t="n">
        <v>5190.93</v>
      </c>
      <c r="G893" t="n">
        <v>10583</v>
      </c>
      <c r="H893" t="n">
        <v>17</v>
      </c>
      <c r="I893" t="n">
        <v>10</v>
      </c>
      <c r="J893" t="n">
        <v>0</v>
      </c>
      <c r="K893">
        <f>E893-F893</f>
        <v/>
      </c>
      <c r="L893" s="10">
        <f>IFERROR(K893/E893,0)</f>
        <v/>
      </c>
      <c r="M893">
        <f>YEAR(A893)</f>
        <v/>
      </c>
      <c r="N893">
        <f>"Q"&amp;ROUNDUP(MONTH(A893)/3,0)</f>
        <v/>
      </c>
      <c r="O893">
        <f>TEXT(A893,"mmm")</f>
        <v/>
      </c>
    </row>
    <row r="894">
      <c r="A894" s="13" t="n">
        <v>45078</v>
      </c>
      <c r="B894" t="inlineStr">
        <is>
          <t>West</t>
        </is>
      </c>
      <c r="C894" t="inlineStr">
        <is>
          <t>Retail Store</t>
        </is>
      </c>
      <c r="D894" t="inlineStr">
        <is>
          <t>Books</t>
        </is>
      </c>
      <c r="E894" t="n">
        <v>2938.7</v>
      </c>
      <c r="F894" t="n">
        <v>2080.68</v>
      </c>
      <c r="G894" t="n">
        <v>3023</v>
      </c>
      <c r="H894" t="n">
        <v>7</v>
      </c>
      <c r="I894" t="n">
        <v>7</v>
      </c>
      <c r="J894" t="n">
        <v>1</v>
      </c>
      <c r="K894">
        <f>E894-F894</f>
        <v/>
      </c>
      <c r="L894" s="10">
        <f>IFERROR(K894/E894,0)</f>
        <v/>
      </c>
      <c r="M894">
        <f>YEAR(A894)</f>
        <v/>
      </c>
      <c r="N894">
        <f>"Q"&amp;ROUNDUP(MONTH(A894)/3,0)</f>
        <v/>
      </c>
      <c r="O894">
        <f>TEXT(A894,"mmm")</f>
        <v/>
      </c>
    </row>
    <row r="895">
      <c r="A895" s="13" t="n">
        <v>45078</v>
      </c>
      <c r="B895" t="inlineStr">
        <is>
          <t>West</t>
        </is>
      </c>
      <c r="C895" t="inlineStr">
        <is>
          <t>Retail Store</t>
        </is>
      </c>
      <c r="D895" t="inlineStr">
        <is>
          <t>Electronics</t>
        </is>
      </c>
      <c r="E895" t="n">
        <v>41041.3</v>
      </c>
      <c r="F895" t="n">
        <v>36068.09</v>
      </c>
      <c r="G895" t="n">
        <v>43035</v>
      </c>
      <c r="H895" t="n">
        <v>5</v>
      </c>
      <c r="I895" t="n">
        <v>4</v>
      </c>
      <c r="J895" t="n">
        <v>0</v>
      </c>
      <c r="K895">
        <f>E895-F895</f>
        <v/>
      </c>
      <c r="L895" s="10">
        <f>IFERROR(K895/E895,0)</f>
        <v/>
      </c>
      <c r="M895">
        <f>YEAR(A895)</f>
        <v/>
      </c>
      <c r="N895">
        <f>"Q"&amp;ROUNDUP(MONTH(A895)/3,0)</f>
        <v/>
      </c>
      <c r="O895">
        <f>TEXT(A895,"mmm")</f>
        <v/>
      </c>
    </row>
    <row r="896">
      <c r="A896" s="13" t="n">
        <v>45078</v>
      </c>
      <c r="B896" t="inlineStr">
        <is>
          <t>West</t>
        </is>
      </c>
      <c r="C896" t="inlineStr">
        <is>
          <t>Retail Store</t>
        </is>
      </c>
      <c r="D896" t="inlineStr">
        <is>
          <t>Fashion</t>
        </is>
      </c>
      <c r="E896" t="n">
        <v>31892.25</v>
      </c>
      <c r="F896" t="n">
        <v>15988.19</v>
      </c>
      <c r="G896" t="n">
        <v>32804</v>
      </c>
      <c r="H896" t="n">
        <v>26</v>
      </c>
      <c r="I896" t="n">
        <v>22</v>
      </c>
      <c r="J896" t="n">
        <v>3</v>
      </c>
      <c r="K896">
        <f>E896-F896</f>
        <v/>
      </c>
      <c r="L896" s="10">
        <f>IFERROR(K896/E896,0)</f>
        <v/>
      </c>
      <c r="M896">
        <f>YEAR(A896)</f>
        <v/>
      </c>
      <c r="N896">
        <f>"Q"&amp;ROUNDUP(MONTH(A896)/3,0)</f>
        <v/>
      </c>
      <c r="O896">
        <f>TEXT(A896,"mmm")</f>
        <v/>
      </c>
    </row>
    <row r="897">
      <c r="A897" s="13" t="n">
        <v>45078</v>
      </c>
      <c r="B897" t="inlineStr">
        <is>
          <t>West</t>
        </is>
      </c>
      <c r="C897" t="inlineStr">
        <is>
          <t>Retail Store</t>
        </is>
      </c>
      <c r="D897" t="inlineStr">
        <is>
          <t>Grocery</t>
        </is>
      </c>
      <c r="E897" t="n">
        <v>8601.85</v>
      </c>
      <c r="F897" t="n">
        <v>7084.44</v>
      </c>
      <c r="G897" t="n">
        <v>9046</v>
      </c>
      <c r="H897" t="n">
        <v>24</v>
      </c>
      <c r="I897" t="n">
        <v>8</v>
      </c>
      <c r="J897" t="n">
        <v>0</v>
      </c>
      <c r="K897">
        <f>E897-F897</f>
        <v/>
      </c>
      <c r="L897" s="10">
        <f>IFERROR(K897/E897,0)</f>
        <v/>
      </c>
      <c r="M897">
        <f>YEAR(A897)</f>
        <v/>
      </c>
      <c r="N897">
        <f>"Q"&amp;ROUNDUP(MONTH(A897)/3,0)</f>
        <v/>
      </c>
      <c r="O897">
        <f>TEXT(A897,"mmm")</f>
        <v/>
      </c>
    </row>
    <row r="898">
      <c r="A898" s="13" t="n">
        <v>45078</v>
      </c>
      <c r="B898" t="inlineStr">
        <is>
          <t>West</t>
        </is>
      </c>
      <c r="C898" t="inlineStr">
        <is>
          <t>Retail Store</t>
        </is>
      </c>
      <c r="D898" t="inlineStr">
        <is>
          <t>Home &amp; Kitchen</t>
        </is>
      </c>
      <c r="E898" t="n">
        <v>44961.25</v>
      </c>
      <c r="F898" t="n">
        <v>30277.42</v>
      </c>
      <c r="G898" t="n">
        <v>45669</v>
      </c>
      <c r="H898" t="n">
        <v>11</v>
      </c>
      <c r="I898" t="n">
        <v>6</v>
      </c>
      <c r="J898" t="n">
        <v>1</v>
      </c>
      <c r="K898">
        <f>E898-F898</f>
        <v/>
      </c>
      <c r="L898" s="10">
        <f>IFERROR(K898/E898,0)</f>
        <v/>
      </c>
      <c r="M898">
        <f>YEAR(A898)</f>
        <v/>
      </c>
      <c r="N898">
        <f>"Q"&amp;ROUNDUP(MONTH(A898)/3,0)</f>
        <v/>
      </c>
      <c r="O898">
        <f>TEXT(A898,"mmm")</f>
        <v/>
      </c>
    </row>
    <row r="899">
      <c r="A899" s="13" t="n">
        <v>45078</v>
      </c>
      <c r="B899" t="inlineStr">
        <is>
          <t>West</t>
        </is>
      </c>
      <c r="C899" t="inlineStr">
        <is>
          <t>Retail Store</t>
        </is>
      </c>
      <c r="D899" t="inlineStr">
        <is>
          <t>Sports</t>
        </is>
      </c>
      <c r="E899" t="n">
        <v>4673.05</v>
      </c>
      <c r="F899" t="n">
        <v>2995.11</v>
      </c>
      <c r="G899" t="n">
        <v>4919</v>
      </c>
      <c r="H899" t="n">
        <v>1</v>
      </c>
      <c r="I899" t="n">
        <v>1</v>
      </c>
      <c r="J899" t="n">
        <v>0</v>
      </c>
      <c r="K899">
        <f>E899-F899</f>
        <v/>
      </c>
      <c r="L899" s="10">
        <f>IFERROR(K899/E899,0)</f>
        <v/>
      </c>
      <c r="M899">
        <f>YEAR(A899)</f>
        <v/>
      </c>
      <c r="N899">
        <f>"Q"&amp;ROUNDUP(MONTH(A899)/3,0)</f>
        <v/>
      </c>
      <c r="O899">
        <f>TEXT(A899,"mmm")</f>
        <v/>
      </c>
    </row>
    <row r="900">
      <c r="A900" s="13" t="n">
        <v>45078</v>
      </c>
      <c r="B900" t="inlineStr">
        <is>
          <t>West</t>
        </is>
      </c>
      <c r="C900" t="inlineStr">
        <is>
          <t>Website</t>
        </is>
      </c>
      <c r="D900" t="inlineStr">
        <is>
          <t>Beauty</t>
        </is>
      </c>
      <c r="E900" t="n">
        <v>13110.4</v>
      </c>
      <c r="F900" t="n">
        <v>6728.19</v>
      </c>
      <c r="G900" t="n">
        <v>13697</v>
      </c>
      <c r="H900" t="n">
        <v>23</v>
      </c>
      <c r="I900" t="n">
        <v>18</v>
      </c>
      <c r="J900" t="n">
        <v>0</v>
      </c>
      <c r="K900">
        <f>E900-F900</f>
        <v/>
      </c>
      <c r="L900" s="10">
        <f>IFERROR(K900/E900,0)</f>
        <v/>
      </c>
      <c r="M900">
        <f>YEAR(A900)</f>
        <v/>
      </c>
      <c r="N900">
        <f>"Q"&amp;ROUNDUP(MONTH(A900)/3,0)</f>
        <v/>
      </c>
      <c r="O900">
        <f>TEXT(A900,"mmm")</f>
        <v/>
      </c>
    </row>
    <row r="901">
      <c r="A901" s="13" t="n">
        <v>45078</v>
      </c>
      <c r="B901" t="inlineStr">
        <is>
          <t>West</t>
        </is>
      </c>
      <c r="C901" t="inlineStr">
        <is>
          <t>Website</t>
        </is>
      </c>
      <c r="D901" t="inlineStr">
        <is>
          <t>Books</t>
        </is>
      </c>
      <c r="E901" t="n">
        <v>5314.8</v>
      </c>
      <c r="F901" t="n">
        <v>4048.12</v>
      </c>
      <c r="G901" t="n">
        <v>5749</v>
      </c>
      <c r="H901" t="n">
        <v>11</v>
      </c>
      <c r="I901" t="n">
        <v>10</v>
      </c>
      <c r="J901" t="n">
        <v>0</v>
      </c>
      <c r="K901">
        <f>E901-F901</f>
        <v/>
      </c>
      <c r="L901" s="10">
        <f>IFERROR(K901/E901,0)</f>
        <v/>
      </c>
      <c r="M901">
        <f>YEAR(A901)</f>
        <v/>
      </c>
      <c r="N901">
        <f>"Q"&amp;ROUNDUP(MONTH(A901)/3,0)</f>
        <v/>
      </c>
      <c r="O901">
        <f>TEXT(A901,"mmm")</f>
        <v/>
      </c>
    </row>
    <row r="902">
      <c r="A902" s="13" t="n">
        <v>45078</v>
      </c>
      <c r="B902" t="inlineStr">
        <is>
          <t>West</t>
        </is>
      </c>
      <c r="C902" t="inlineStr">
        <is>
          <t>Website</t>
        </is>
      </c>
      <c r="D902" t="inlineStr">
        <is>
          <t>Electronics</t>
        </is>
      </c>
      <c r="E902" t="n">
        <v>196091.3</v>
      </c>
      <c r="F902" t="n">
        <v>172948.79</v>
      </c>
      <c r="G902" t="n">
        <v>205823</v>
      </c>
      <c r="H902" t="n">
        <v>17</v>
      </c>
      <c r="I902" t="n">
        <v>16</v>
      </c>
      <c r="J902" t="n">
        <v>3</v>
      </c>
      <c r="K902">
        <f>E902-F902</f>
        <v/>
      </c>
      <c r="L902" s="10">
        <f>IFERROR(K902/E902,0)</f>
        <v/>
      </c>
      <c r="M902">
        <f>YEAR(A902)</f>
        <v/>
      </c>
      <c r="N902">
        <f>"Q"&amp;ROUNDUP(MONTH(A902)/3,0)</f>
        <v/>
      </c>
      <c r="O902">
        <f>TEXT(A902,"mmm")</f>
        <v/>
      </c>
    </row>
    <row r="903">
      <c r="A903" s="13" t="n">
        <v>45078</v>
      </c>
      <c r="B903" t="inlineStr">
        <is>
          <t>West</t>
        </is>
      </c>
      <c r="C903" t="inlineStr">
        <is>
          <t>Website</t>
        </is>
      </c>
      <c r="D903" t="inlineStr">
        <is>
          <t>Fashion</t>
        </is>
      </c>
      <c r="E903" t="n">
        <v>61605.2</v>
      </c>
      <c r="F903" t="n">
        <v>32141.11</v>
      </c>
      <c r="G903" t="n">
        <v>65675</v>
      </c>
      <c r="H903" t="n">
        <v>45</v>
      </c>
      <c r="I903" t="n">
        <v>32</v>
      </c>
      <c r="J903" t="n">
        <v>6</v>
      </c>
      <c r="K903">
        <f>E903-F903</f>
        <v/>
      </c>
      <c r="L903" s="10">
        <f>IFERROR(K903/E903,0)</f>
        <v/>
      </c>
      <c r="M903">
        <f>YEAR(A903)</f>
        <v/>
      </c>
      <c r="N903">
        <f>"Q"&amp;ROUNDUP(MONTH(A903)/3,0)</f>
        <v/>
      </c>
      <c r="O903">
        <f>TEXT(A903,"mmm")</f>
        <v/>
      </c>
    </row>
    <row r="904">
      <c r="A904" s="13" t="n">
        <v>45078</v>
      </c>
      <c r="B904" t="inlineStr">
        <is>
          <t>West</t>
        </is>
      </c>
      <c r="C904" t="inlineStr">
        <is>
          <t>Website</t>
        </is>
      </c>
      <c r="D904" t="inlineStr">
        <is>
          <t>Grocery</t>
        </is>
      </c>
      <c r="E904" t="n">
        <v>22562</v>
      </c>
      <c r="F904" t="n">
        <v>18448.09</v>
      </c>
      <c r="G904" t="n">
        <v>23982</v>
      </c>
      <c r="H904" t="n">
        <v>58</v>
      </c>
      <c r="I904" t="n">
        <v>19</v>
      </c>
      <c r="J904" t="n">
        <v>0</v>
      </c>
      <c r="K904">
        <f>E904-F904</f>
        <v/>
      </c>
      <c r="L904" s="10">
        <f>IFERROR(K904/E904,0)</f>
        <v/>
      </c>
      <c r="M904">
        <f>YEAR(A904)</f>
        <v/>
      </c>
      <c r="N904">
        <f>"Q"&amp;ROUNDUP(MONTH(A904)/3,0)</f>
        <v/>
      </c>
      <c r="O904">
        <f>TEXT(A904,"mmm")</f>
        <v/>
      </c>
    </row>
    <row r="905">
      <c r="A905" s="13" t="n">
        <v>45078</v>
      </c>
      <c r="B905" t="inlineStr">
        <is>
          <t>West</t>
        </is>
      </c>
      <c r="C905" t="inlineStr">
        <is>
          <t>Website</t>
        </is>
      </c>
      <c r="D905" t="inlineStr">
        <is>
          <t>Home &amp; Kitchen</t>
        </is>
      </c>
      <c r="E905" t="n">
        <v>51921.7</v>
      </c>
      <c r="F905" t="n">
        <v>36033.95</v>
      </c>
      <c r="G905" t="n">
        <v>55793</v>
      </c>
      <c r="H905" t="n">
        <v>17</v>
      </c>
      <c r="I905" t="n">
        <v>13</v>
      </c>
      <c r="J905" t="n">
        <v>2</v>
      </c>
      <c r="K905">
        <f>E905-F905</f>
        <v/>
      </c>
      <c r="L905" s="10">
        <f>IFERROR(K905/E905,0)</f>
        <v/>
      </c>
      <c r="M905">
        <f>YEAR(A905)</f>
        <v/>
      </c>
      <c r="N905">
        <f>"Q"&amp;ROUNDUP(MONTH(A905)/3,0)</f>
        <v/>
      </c>
      <c r="O905">
        <f>TEXT(A905,"mmm")</f>
        <v/>
      </c>
    </row>
    <row r="906">
      <c r="A906" s="13" t="n">
        <v>45078</v>
      </c>
      <c r="B906" t="inlineStr">
        <is>
          <t>West</t>
        </is>
      </c>
      <c r="C906" t="inlineStr">
        <is>
          <t>Website</t>
        </is>
      </c>
      <c r="D906" t="inlineStr">
        <is>
          <t>Sports</t>
        </is>
      </c>
      <c r="E906" t="n">
        <v>24473.8</v>
      </c>
      <c r="F906" t="n">
        <v>15540.24</v>
      </c>
      <c r="G906" t="n">
        <v>25856</v>
      </c>
      <c r="H906" t="n">
        <v>14</v>
      </c>
      <c r="I906" t="n">
        <v>10</v>
      </c>
      <c r="J906" t="n">
        <v>0</v>
      </c>
      <c r="K906">
        <f>E906-F906</f>
        <v/>
      </c>
      <c r="L906" s="10">
        <f>IFERROR(K906/E906,0)</f>
        <v/>
      </c>
      <c r="M906">
        <f>YEAR(A906)</f>
        <v/>
      </c>
      <c r="N906">
        <f>"Q"&amp;ROUNDUP(MONTH(A906)/3,0)</f>
        <v/>
      </c>
      <c r="O906">
        <f>TEXT(A906,"mmm")</f>
        <v/>
      </c>
    </row>
    <row r="907">
      <c r="A907" s="13" t="n">
        <v>45108</v>
      </c>
      <c r="B907" t="inlineStr">
        <is>
          <t>Central</t>
        </is>
      </c>
      <c r="C907" t="inlineStr">
        <is>
          <t>Marketplace</t>
        </is>
      </c>
      <c r="D907" t="inlineStr">
        <is>
          <t>Beauty</t>
        </is>
      </c>
      <c r="E907" t="n">
        <v>5518.8</v>
      </c>
      <c r="F907" t="n">
        <v>3224.97</v>
      </c>
      <c r="G907" t="n">
        <v>6204</v>
      </c>
      <c r="H907" t="n">
        <v>6</v>
      </c>
      <c r="I907" t="n">
        <v>5</v>
      </c>
      <c r="J907" t="n">
        <v>0</v>
      </c>
      <c r="K907">
        <f>E907-F907</f>
        <v/>
      </c>
      <c r="L907" s="10">
        <f>IFERROR(K907/E907,0)</f>
        <v/>
      </c>
      <c r="M907">
        <f>YEAR(A907)</f>
        <v/>
      </c>
      <c r="N907">
        <f>"Q"&amp;ROUNDUP(MONTH(A907)/3,0)</f>
        <v/>
      </c>
      <c r="O907">
        <f>TEXT(A907,"mmm")</f>
        <v/>
      </c>
    </row>
    <row r="908">
      <c r="A908" s="13" t="n">
        <v>45108</v>
      </c>
      <c r="B908" t="inlineStr">
        <is>
          <t>Central</t>
        </is>
      </c>
      <c r="C908" t="inlineStr">
        <is>
          <t>Marketplace</t>
        </is>
      </c>
      <c r="D908" t="inlineStr">
        <is>
          <t>Books</t>
        </is>
      </c>
      <c r="E908" t="n">
        <v>2988.15</v>
      </c>
      <c r="F908" t="n">
        <v>2259.65</v>
      </c>
      <c r="G908" t="n">
        <v>3303</v>
      </c>
      <c r="H908" t="n">
        <v>7</v>
      </c>
      <c r="I908" t="n">
        <v>5</v>
      </c>
      <c r="J908" t="n">
        <v>0</v>
      </c>
      <c r="K908">
        <f>E908-F908</f>
        <v/>
      </c>
      <c r="L908" s="10">
        <f>IFERROR(K908/E908,0)</f>
        <v/>
      </c>
      <c r="M908">
        <f>YEAR(A908)</f>
        <v/>
      </c>
      <c r="N908">
        <f>"Q"&amp;ROUNDUP(MONTH(A908)/3,0)</f>
        <v/>
      </c>
      <c r="O908">
        <f>TEXT(A908,"mmm")</f>
        <v/>
      </c>
    </row>
    <row r="909">
      <c r="A909" s="13" t="n">
        <v>45108</v>
      </c>
      <c r="B909" t="inlineStr">
        <is>
          <t>Central</t>
        </is>
      </c>
      <c r="C909" t="inlineStr">
        <is>
          <t>Marketplace</t>
        </is>
      </c>
      <c r="D909" t="inlineStr">
        <is>
          <t>Electronics</t>
        </is>
      </c>
      <c r="E909" t="n">
        <v>45791.4</v>
      </c>
      <c r="F909" t="n">
        <v>39719.86</v>
      </c>
      <c r="G909" t="n">
        <v>48444</v>
      </c>
      <c r="H909" t="n">
        <v>6</v>
      </c>
      <c r="I909" t="n">
        <v>5</v>
      </c>
      <c r="J909" t="n">
        <v>0</v>
      </c>
      <c r="K909">
        <f>E909-F909</f>
        <v/>
      </c>
      <c r="L909" s="10">
        <f>IFERROR(K909/E909,0)</f>
        <v/>
      </c>
      <c r="M909">
        <f>YEAR(A909)</f>
        <v/>
      </c>
      <c r="N909">
        <f>"Q"&amp;ROUNDUP(MONTH(A909)/3,0)</f>
        <v/>
      </c>
      <c r="O909">
        <f>TEXT(A909,"mmm")</f>
        <v/>
      </c>
    </row>
    <row r="910">
      <c r="A910" s="13" t="n">
        <v>45108</v>
      </c>
      <c r="B910" t="inlineStr">
        <is>
          <t>Central</t>
        </is>
      </c>
      <c r="C910" t="inlineStr">
        <is>
          <t>Marketplace</t>
        </is>
      </c>
      <c r="D910" t="inlineStr">
        <is>
          <t>Fashion</t>
        </is>
      </c>
      <c r="E910" t="n">
        <v>10255.55</v>
      </c>
      <c r="F910" t="n">
        <v>5961.22</v>
      </c>
      <c r="G910" t="n">
        <v>11461</v>
      </c>
      <c r="H910" t="n">
        <v>9</v>
      </c>
      <c r="I910" t="n">
        <v>8</v>
      </c>
      <c r="J910" t="n">
        <v>1</v>
      </c>
      <c r="K910">
        <f>E910-F910</f>
        <v/>
      </c>
      <c r="L910" s="10">
        <f>IFERROR(K910/E910,0)</f>
        <v/>
      </c>
      <c r="M910">
        <f>YEAR(A910)</f>
        <v/>
      </c>
      <c r="N910">
        <f>"Q"&amp;ROUNDUP(MONTH(A910)/3,0)</f>
        <v/>
      </c>
      <c r="O910">
        <f>TEXT(A910,"mmm")</f>
        <v/>
      </c>
    </row>
    <row r="911">
      <c r="A911" s="13" t="n">
        <v>45108</v>
      </c>
      <c r="B911" t="inlineStr">
        <is>
          <t>Central</t>
        </is>
      </c>
      <c r="C911" t="inlineStr">
        <is>
          <t>Marketplace</t>
        </is>
      </c>
      <c r="D911" t="inlineStr">
        <is>
          <t>Grocery</t>
        </is>
      </c>
      <c r="E911" t="n">
        <v>2603.75</v>
      </c>
      <c r="F911" t="n">
        <v>2227.29</v>
      </c>
      <c r="G911" t="n">
        <v>2862</v>
      </c>
      <c r="H911" t="n">
        <v>8</v>
      </c>
      <c r="I911" t="n">
        <v>5</v>
      </c>
      <c r="J911" t="n">
        <v>1</v>
      </c>
      <c r="K911">
        <f>E911-F911</f>
        <v/>
      </c>
      <c r="L911" s="10">
        <f>IFERROR(K911/E911,0)</f>
        <v/>
      </c>
      <c r="M911">
        <f>YEAR(A911)</f>
        <v/>
      </c>
      <c r="N911">
        <f>"Q"&amp;ROUNDUP(MONTH(A911)/3,0)</f>
        <v/>
      </c>
      <c r="O911">
        <f>TEXT(A911,"mmm")</f>
        <v/>
      </c>
    </row>
    <row r="912">
      <c r="A912" s="13" t="n">
        <v>45108</v>
      </c>
      <c r="B912" t="inlineStr">
        <is>
          <t>Central</t>
        </is>
      </c>
      <c r="C912" t="inlineStr">
        <is>
          <t>Marketplace</t>
        </is>
      </c>
      <c r="D912" t="inlineStr">
        <is>
          <t>Home &amp; Kitchen</t>
        </is>
      </c>
      <c r="E912" t="n">
        <v>9562.75</v>
      </c>
      <c r="F912" t="n">
        <v>7198.38</v>
      </c>
      <c r="G912" t="n">
        <v>11134</v>
      </c>
      <c r="H912" t="n">
        <v>6</v>
      </c>
      <c r="I912" t="n">
        <v>5</v>
      </c>
      <c r="J912" t="n">
        <v>0</v>
      </c>
      <c r="K912">
        <f>E912-F912</f>
        <v/>
      </c>
      <c r="L912" s="10">
        <f>IFERROR(K912/E912,0)</f>
        <v/>
      </c>
      <c r="M912">
        <f>YEAR(A912)</f>
        <v/>
      </c>
      <c r="N912">
        <f>"Q"&amp;ROUNDUP(MONTH(A912)/3,0)</f>
        <v/>
      </c>
      <c r="O912">
        <f>TEXT(A912,"mmm")</f>
        <v/>
      </c>
    </row>
    <row r="913">
      <c r="A913" s="13" t="n">
        <v>45108</v>
      </c>
      <c r="B913" t="inlineStr">
        <is>
          <t>Central</t>
        </is>
      </c>
      <c r="C913" t="inlineStr">
        <is>
          <t>Marketplace</t>
        </is>
      </c>
      <c r="D913" t="inlineStr">
        <is>
          <t>Sports</t>
        </is>
      </c>
      <c r="E913" t="n">
        <v>7375.75</v>
      </c>
      <c r="F913" t="n">
        <v>5174.81</v>
      </c>
      <c r="G913" t="n">
        <v>8388</v>
      </c>
      <c r="H913" t="n">
        <v>2</v>
      </c>
      <c r="I913" t="n">
        <v>2</v>
      </c>
      <c r="J913" t="n">
        <v>0</v>
      </c>
      <c r="K913">
        <f>E913-F913</f>
        <v/>
      </c>
      <c r="L913" s="10">
        <f>IFERROR(K913/E913,0)</f>
        <v/>
      </c>
      <c r="M913">
        <f>YEAR(A913)</f>
        <v/>
      </c>
      <c r="N913">
        <f>"Q"&amp;ROUNDUP(MONTH(A913)/3,0)</f>
        <v/>
      </c>
      <c r="O913">
        <f>TEXT(A913,"mmm")</f>
        <v/>
      </c>
    </row>
    <row r="914">
      <c r="A914" s="13" t="n">
        <v>45108</v>
      </c>
      <c r="B914" t="inlineStr">
        <is>
          <t>Central</t>
        </is>
      </c>
      <c r="C914" t="inlineStr">
        <is>
          <t>Mobile App</t>
        </is>
      </c>
      <c r="D914" t="inlineStr">
        <is>
          <t>Beauty</t>
        </is>
      </c>
      <c r="E914" t="n">
        <v>5777.65</v>
      </c>
      <c r="F914" t="n">
        <v>3457.33</v>
      </c>
      <c r="G914" t="n">
        <v>6475</v>
      </c>
      <c r="H914" t="n">
        <v>5</v>
      </c>
      <c r="I914" t="n">
        <v>4</v>
      </c>
      <c r="J914" t="n">
        <v>1</v>
      </c>
      <c r="K914">
        <f>E914-F914</f>
        <v/>
      </c>
      <c r="L914" s="10">
        <f>IFERROR(K914/E914,0)</f>
        <v/>
      </c>
      <c r="M914">
        <f>YEAR(A914)</f>
        <v/>
      </c>
      <c r="N914">
        <f>"Q"&amp;ROUNDUP(MONTH(A914)/3,0)</f>
        <v/>
      </c>
      <c r="O914">
        <f>TEXT(A914,"mmm")</f>
        <v/>
      </c>
    </row>
    <row r="915">
      <c r="A915" s="13" t="n">
        <v>45108</v>
      </c>
      <c r="B915" t="inlineStr">
        <is>
          <t>Central</t>
        </is>
      </c>
      <c r="C915" t="inlineStr">
        <is>
          <t>Mobile App</t>
        </is>
      </c>
      <c r="D915" t="inlineStr">
        <is>
          <t>Books</t>
        </is>
      </c>
      <c r="E915" t="n">
        <v>2936.75</v>
      </c>
      <c r="F915" t="n">
        <v>2089.05</v>
      </c>
      <c r="G915" t="n">
        <v>3074</v>
      </c>
      <c r="H915" t="n">
        <v>6</v>
      </c>
      <c r="I915" t="n">
        <v>6</v>
      </c>
      <c r="J915" t="n">
        <v>0</v>
      </c>
      <c r="K915">
        <f>E915-F915</f>
        <v/>
      </c>
      <c r="L915" s="10">
        <f>IFERROR(K915/E915,0)</f>
        <v/>
      </c>
      <c r="M915">
        <f>YEAR(A915)</f>
        <v/>
      </c>
      <c r="N915">
        <f>"Q"&amp;ROUNDUP(MONTH(A915)/3,0)</f>
        <v/>
      </c>
      <c r="O915">
        <f>TEXT(A915,"mmm")</f>
        <v/>
      </c>
    </row>
    <row r="916">
      <c r="A916" s="13" t="n">
        <v>45108</v>
      </c>
      <c r="B916" t="inlineStr">
        <is>
          <t>Central</t>
        </is>
      </c>
      <c r="C916" t="inlineStr">
        <is>
          <t>Mobile App</t>
        </is>
      </c>
      <c r="D916" t="inlineStr">
        <is>
          <t>Electronics</t>
        </is>
      </c>
      <c r="E916" t="n">
        <v>28383.1</v>
      </c>
      <c r="F916" t="n">
        <v>25582.42</v>
      </c>
      <c r="G916" t="n">
        <v>30368</v>
      </c>
      <c r="H916" t="n">
        <v>2</v>
      </c>
      <c r="I916" t="n">
        <v>2</v>
      </c>
      <c r="J916" t="n">
        <v>0</v>
      </c>
      <c r="K916">
        <f>E916-F916</f>
        <v/>
      </c>
      <c r="L916" s="10">
        <f>IFERROR(K916/E916,0)</f>
        <v/>
      </c>
      <c r="M916">
        <f>YEAR(A916)</f>
        <v/>
      </c>
      <c r="N916">
        <f>"Q"&amp;ROUNDUP(MONTH(A916)/3,0)</f>
        <v/>
      </c>
      <c r="O916">
        <f>TEXT(A916,"mmm")</f>
        <v/>
      </c>
    </row>
    <row r="917">
      <c r="A917" s="13" t="n">
        <v>45108</v>
      </c>
      <c r="B917" t="inlineStr">
        <is>
          <t>Central</t>
        </is>
      </c>
      <c r="C917" t="inlineStr">
        <is>
          <t>Mobile App</t>
        </is>
      </c>
      <c r="D917" t="inlineStr">
        <is>
          <t>Fashion</t>
        </is>
      </c>
      <c r="E917" t="n">
        <v>16734.45</v>
      </c>
      <c r="F917" t="n">
        <v>8784.9</v>
      </c>
      <c r="G917" t="n">
        <v>18036</v>
      </c>
      <c r="H917" t="n">
        <v>14</v>
      </c>
      <c r="I917" t="n">
        <v>10</v>
      </c>
      <c r="J917" t="n">
        <v>3</v>
      </c>
      <c r="K917">
        <f>E917-F917</f>
        <v/>
      </c>
      <c r="L917" s="10">
        <f>IFERROR(K917/E917,0)</f>
        <v/>
      </c>
      <c r="M917">
        <f>YEAR(A917)</f>
        <v/>
      </c>
      <c r="N917">
        <f>"Q"&amp;ROUNDUP(MONTH(A917)/3,0)</f>
        <v/>
      </c>
      <c r="O917">
        <f>TEXT(A917,"mmm")</f>
        <v/>
      </c>
    </row>
    <row r="918">
      <c r="A918" s="13" t="n">
        <v>45108</v>
      </c>
      <c r="B918" t="inlineStr">
        <is>
          <t>Central</t>
        </is>
      </c>
      <c r="C918" t="inlineStr">
        <is>
          <t>Mobile App</t>
        </is>
      </c>
      <c r="D918" t="inlineStr">
        <is>
          <t>Grocery</t>
        </is>
      </c>
      <c r="E918" t="n">
        <v>4114</v>
      </c>
      <c r="F918" t="n">
        <v>3374.13</v>
      </c>
      <c r="G918" t="n">
        <v>4555</v>
      </c>
      <c r="H918" t="n">
        <v>15</v>
      </c>
      <c r="I918" t="n">
        <v>6</v>
      </c>
      <c r="J918" t="n">
        <v>0</v>
      </c>
      <c r="K918">
        <f>E918-F918</f>
        <v/>
      </c>
      <c r="L918" s="10">
        <f>IFERROR(K918/E918,0)</f>
        <v/>
      </c>
      <c r="M918">
        <f>YEAR(A918)</f>
        <v/>
      </c>
      <c r="N918">
        <f>"Q"&amp;ROUNDUP(MONTH(A918)/3,0)</f>
        <v/>
      </c>
      <c r="O918">
        <f>TEXT(A918,"mmm")</f>
        <v/>
      </c>
    </row>
    <row r="919">
      <c r="A919" s="13" t="n">
        <v>45108</v>
      </c>
      <c r="B919" t="inlineStr">
        <is>
          <t>Central</t>
        </is>
      </c>
      <c r="C919" t="inlineStr">
        <is>
          <t>Mobile App</t>
        </is>
      </c>
      <c r="D919" t="inlineStr">
        <is>
          <t>Home &amp; Kitchen</t>
        </is>
      </c>
      <c r="E919" t="n">
        <v>35778.8</v>
      </c>
      <c r="F919" t="n">
        <v>23950.45</v>
      </c>
      <c r="G919" t="n">
        <v>38093</v>
      </c>
      <c r="H919" t="n">
        <v>17</v>
      </c>
      <c r="I919" t="n">
        <v>13</v>
      </c>
      <c r="J919" t="n">
        <v>1</v>
      </c>
      <c r="K919">
        <f>E919-F919</f>
        <v/>
      </c>
      <c r="L919" s="10">
        <f>IFERROR(K919/E919,0)</f>
        <v/>
      </c>
      <c r="M919">
        <f>YEAR(A919)</f>
        <v/>
      </c>
      <c r="N919">
        <f>"Q"&amp;ROUNDUP(MONTH(A919)/3,0)</f>
        <v/>
      </c>
      <c r="O919">
        <f>TEXT(A919,"mmm")</f>
        <v/>
      </c>
    </row>
    <row r="920">
      <c r="A920" s="13" t="n">
        <v>45108</v>
      </c>
      <c r="B920" t="inlineStr">
        <is>
          <t>Central</t>
        </is>
      </c>
      <c r="C920" t="inlineStr">
        <is>
          <t>Mobile App</t>
        </is>
      </c>
      <c r="D920" t="inlineStr">
        <is>
          <t>Sports</t>
        </is>
      </c>
      <c r="E920" t="n">
        <v>12744.5</v>
      </c>
      <c r="F920" t="n">
        <v>8955.85</v>
      </c>
      <c r="G920" t="n">
        <v>14725</v>
      </c>
      <c r="H920" t="n">
        <v>5</v>
      </c>
      <c r="I920" t="n">
        <v>4</v>
      </c>
      <c r="J920" t="n">
        <v>2</v>
      </c>
      <c r="K920">
        <f>E920-F920</f>
        <v/>
      </c>
      <c r="L920" s="10">
        <f>IFERROR(K920/E920,0)</f>
        <v/>
      </c>
      <c r="M920">
        <f>YEAR(A920)</f>
        <v/>
      </c>
      <c r="N920">
        <f>"Q"&amp;ROUNDUP(MONTH(A920)/3,0)</f>
        <v/>
      </c>
      <c r="O920">
        <f>TEXT(A920,"mmm")</f>
        <v/>
      </c>
    </row>
    <row r="921">
      <c r="A921" s="13" t="n">
        <v>45108</v>
      </c>
      <c r="B921" t="inlineStr">
        <is>
          <t>Central</t>
        </is>
      </c>
      <c r="C921" t="inlineStr">
        <is>
          <t>Retail Store</t>
        </is>
      </c>
      <c r="D921" t="inlineStr">
        <is>
          <t>Beauty</t>
        </is>
      </c>
      <c r="E921" t="n">
        <v>2682.3</v>
      </c>
      <c r="F921" t="n">
        <v>1501.88</v>
      </c>
      <c r="G921" t="n">
        <v>2876</v>
      </c>
      <c r="H921" t="n">
        <v>4</v>
      </c>
      <c r="I921" t="n">
        <v>2</v>
      </c>
      <c r="J921" t="n">
        <v>0</v>
      </c>
      <c r="K921">
        <f>E921-F921</f>
        <v/>
      </c>
      <c r="L921" s="10">
        <f>IFERROR(K921/E921,0)</f>
        <v/>
      </c>
      <c r="M921">
        <f>YEAR(A921)</f>
        <v/>
      </c>
      <c r="N921">
        <f>"Q"&amp;ROUNDUP(MONTH(A921)/3,0)</f>
        <v/>
      </c>
      <c r="O921">
        <f>TEXT(A921,"mmm")</f>
        <v/>
      </c>
    </row>
    <row r="922">
      <c r="A922" s="13" t="n">
        <v>45108</v>
      </c>
      <c r="B922" t="inlineStr">
        <is>
          <t>Central</t>
        </is>
      </c>
      <c r="C922" t="inlineStr">
        <is>
          <t>Retail Store</t>
        </is>
      </c>
      <c r="D922" t="inlineStr">
        <is>
          <t>Electronics</t>
        </is>
      </c>
      <c r="E922" t="n">
        <v>45403.65</v>
      </c>
      <c r="F922" t="n">
        <v>38822.14</v>
      </c>
      <c r="G922" t="n">
        <v>46976</v>
      </c>
      <c r="H922" t="n">
        <v>4</v>
      </c>
      <c r="I922" t="n">
        <v>4</v>
      </c>
      <c r="J922" t="n">
        <v>1</v>
      </c>
      <c r="K922">
        <f>E922-F922</f>
        <v/>
      </c>
      <c r="L922" s="10">
        <f>IFERROR(K922/E922,0)</f>
        <v/>
      </c>
      <c r="M922">
        <f>YEAR(A922)</f>
        <v/>
      </c>
      <c r="N922">
        <f>"Q"&amp;ROUNDUP(MONTH(A922)/3,0)</f>
        <v/>
      </c>
      <c r="O922">
        <f>TEXT(A922,"mmm")</f>
        <v/>
      </c>
    </row>
    <row r="923">
      <c r="A923" s="13" t="n">
        <v>45108</v>
      </c>
      <c r="B923" t="inlineStr">
        <is>
          <t>Central</t>
        </is>
      </c>
      <c r="C923" t="inlineStr">
        <is>
          <t>Retail Store</t>
        </is>
      </c>
      <c r="D923" t="inlineStr">
        <is>
          <t>Fashion</t>
        </is>
      </c>
      <c r="E923" t="n">
        <v>6980.8</v>
      </c>
      <c r="F923" t="n">
        <v>3357.18</v>
      </c>
      <c r="G923" t="n">
        <v>7525</v>
      </c>
      <c r="H923" t="n">
        <v>5</v>
      </c>
      <c r="I923" t="n">
        <v>5</v>
      </c>
      <c r="J923" t="n">
        <v>2</v>
      </c>
      <c r="K923">
        <f>E923-F923</f>
        <v/>
      </c>
      <c r="L923" s="10">
        <f>IFERROR(K923/E923,0)</f>
        <v/>
      </c>
      <c r="M923">
        <f>YEAR(A923)</f>
        <v/>
      </c>
      <c r="N923">
        <f>"Q"&amp;ROUNDUP(MONTH(A923)/3,0)</f>
        <v/>
      </c>
      <c r="O923">
        <f>TEXT(A923,"mmm")</f>
        <v/>
      </c>
    </row>
    <row r="924">
      <c r="A924" s="13" t="n">
        <v>45108</v>
      </c>
      <c r="B924" t="inlineStr">
        <is>
          <t>Central</t>
        </is>
      </c>
      <c r="C924" t="inlineStr">
        <is>
          <t>Retail Store</t>
        </is>
      </c>
      <c r="D924" t="inlineStr">
        <is>
          <t>Grocery</t>
        </is>
      </c>
      <c r="E924" t="n">
        <v>1389.1</v>
      </c>
      <c r="F924" t="n">
        <v>1070.82</v>
      </c>
      <c r="G924" t="n">
        <v>1416</v>
      </c>
      <c r="H924" t="n">
        <v>4</v>
      </c>
      <c r="I924" t="n">
        <v>3</v>
      </c>
      <c r="J924" t="n">
        <v>0</v>
      </c>
      <c r="K924">
        <f>E924-F924</f>
        <v/>
      </c>
      <c r="L924" s="10">
        <f>IFERROR(K924/E924,0)</f>
        <v/>
      </c>
      <c r="M924">
        <f>YEAR(A924)</f>
        <v/>
      </c>
      <c r="N924">
        <f>"Q"&amp;ROUNDUP(MONTH(A924)/3,0)</f>
        <v/>
      </c>
      <c r="O924">
        <f>TEXT(A924,"mmm")</f>
        <v/>
      </c>
    </row>
    <row r="925">
      <c r="A925" s="13" t="n">
        <v>45108</v>
      </c>
      <c r="B925" t="inlineStr">
        <is>
          <t>Central</t>
        </is>
      </c>
      <c r="C925" t="inlineStr">
        <is>
          <t>Retail Store</t>
        </is>
      </c>
      <c r="D925" t="inlineStr">
        <is>
          <t>Home &amp; Kitchen</t>
        </is>
      </c>
      <c r="E925" t="n">
        <v>5298</v>
      </c>
      <c r="F925" t="n">
        <v>3063.38</v>
      </c>
      <c r="G925" t="n">
        <v>5298</v>
      </c>
      <c r="H925" t="n">
        <v>2</v>
      </c>
      <c r="I925" t="n">
        <v>1</v>
      </c>
      <c r="J925" t="n">
        <v>0</v>
      </c>
      <c r="K925">
        <f>E925-F925</f>
        <v/>
      </c>
      <c r="L925" s="10">
        <f>IFERROR(K925/E925,0)</f>
        <v/>
      </c>
      <c r="M925">
        <f>YEAR(A925)</f>
        <v/>
      </c>
      <c r="N925">
        <f>"Q"&amp;ROUNDUP(MONTH(A925)/3,0)</f>
        <v/>
      </c>
      <c r="O925">
        <f>TEXT(A925,"mmm")</f>
        <v/>
      </c>
    </row>
    <row r="926">
      <c r="A926" s="13" t="n">
        <v>45108</v>
      </c>
      <c r="B926" t="inlineStr">
        <is>
          <t>Central</t>
        </is>
      </c>
      <c r="C926" t="inlineStr">
        <is>
          <t>Website</t>
        </is>
      </c>
      <c r="D926" t="inlineStr">
        <is>
          <t>Beauty</t>
        </is>
      </c>
      <c r="E926" t="n">
        <v>6141.95</v>
      </c>
      <c r="F926" t="n">
        <v>3186.77</v>
      </c>
      <c r="G926" t="n">
        <v>6744</v>
      </c>
      <c r="H926" t="n">
        <v>6</v>
      </c>
      <c r="I926" t="n">
        <v>4</v>
      </c>
      <c r="J926" t="n">
        <v>0</v>
      </c>
      <c r="K926">
        <f>E926-F926</f>
        <v/>
      </c>
      <c r="L926" s="10">
        <f>IFERROR(K926/E926,0)</f>
        <v/>
      </c>
      <c r="M926">
        <f>YEAR(A926)</f>
        <v/>
      </c>
      <c r="N926">
        <f>"Q"&amp;ROUNDUP(MONTH(A926)/3,0)</f>
        <v/>
      </c>
      <c r="O926">
        <f>TEXT(A926,"mmm")</f>
        <v/>
      </c>
    </row>
    <row r="927">
      <c r="A927" s="13" t="n">
        <v>45108</v>
      </c>
      <c r="B927" t="inlineStr">
        <is>
          <t>Central</t>
        </is>
      </c>
      <c r="C927" t="inlineStr">
        <is>
          <t>Website</t>
        </is>
      </c>
      <c r="D927" t="inlineStr">
        <is>
          <t>Books</t>
        </is>
      </c>
      <c r="E927" t="n">
        <v>529</v>
      </c>
      <c r="F927" t="n">
        <v>365.53</v>
      </c>
      <c r="G927" t="n">
        <v>529</v>
      </c>
      <c r="H927" t="n">
        <v>1</v>
      </c>
      <c r="I927" t="n">
        <v>1</v>
      </c>
      <c r="J927" t="n">
        <v>1</v>
      </c>
      <c r="K927">
        <f>E927-F927</f>
        <v/>
      </c>
      <c r="L927" s="10">
        <f>IFERROR(K927/E927,0)</f>
        <v/>
      </c>
      <c r="M927">
        <f>YEAR(A927)</f>
        <v/>
      </c>
      <c r="N927">
        <f>"Q"&amp;ROUNDUP(MONTH(A927)/3,0)</f>
        <v/>
      </c>
      <c r="O927">
        <f>TEXT(A927,"mmm")</f>
        <v/>
      </c>
    </row>
    <row r="928">
      <c r="A928" s="13" t="n">
        <v>45108</v>
      </c>
      <c r="B928" t="inlineStr">
        <is>
          <t>Central</t>
        </is>
      </c>
      <c r="C928" t="inlineStr">
        <is>
          <t>Website</t>
        </is>
      </c>
      <c r="D928" t="inlineStr">
        <is>
          <t>Electronics</t>
        </is>
      </c>
      <c r="E928" t="n">
        <v>141937.9</v>
      </c>
      <c r="F928" t="n">
        <v>128313.29</v>
      </c>
      <c r="G928" t="n">
        <v>154386</v>
      </c>
      <c r="H928" t="n">
        <v>14</v>
      </c>
      <c r="I928" t="n">
        <v>11</v>
      </c>
      <c r="J928" t="n">
        <v>0</v>
      </c>
      <c r="K928">
        <f>E928-F928</f>
        <v/>
      </c>
      <c r="L928" s="10">
        <f>IFERROR(K928/E928,0)</f>
        <v/>
      </c>
      <c r="M928">
        <f>YEAR(A928)</f>
        <v/>
      </c>
      <c r="N928">
        <f>"Q"&amp;ROUNDUP(MONTH(A928)/3,0)</f>
        <v/>
      </c>
      <c r="O928">
        <f>TEXT(A928,"mmm")</f>
        <v/>
      </c>
    </row>
    <row r="929">
      <c r="A929" s="13" t="n">
        <v>45108</v>
      </c>
      <c r="B929" t="inlineStr">
        <is>
          <t>Central</t>
        </is>
      </c>
      <c r="C929" t="inlineStr">
        <is>
          <t>Website</t>
        </is>
      </c>
      <c r="D929" t="inlineStr">
        <is>
          <t>Fashion</t>
        </is>
      </c>
      <c r="E929" t="n">
        <v>24300.8</v>
      </c>
      <c r="F929" t="n">
        <v>13342.19</v>
      </c>
      <c r="G929" t="n">
        <v>26494</v>
      </c>
      <c r="H929" t="n">
        <v>16</v>
      </c>
      <c r="I929" t="n">
        <v>13</v>
      </c>
      <c r="J929" t="n">
        <v>1</v>
      </c>
      <c r="K929">
        <f>E929-F929</f>
        <v/>
      </c>
      <c r="L929" s="10">
        <f>IFERROR(K929/E929,0)</f>
        <v/>
      </c>
      <c r="M929">
        <f>YEAR(A929)</f>
        <v/>
      </c>
      <c r="N929">
        <f>"Q"&amp;ROUNDUP(MONTH(A929)/3,0)</f>
        <v/>
      </c>
      <c r="O929">
        <f>TEXT(A929,"mmm")</f>
        <v/>
      </c>
    </row>
    <row r="930">
      <c r="A930" s="13" t="n">
        <v>45108</v>
      </c>
      <c r="B930" t="inlineStr">
        <is>
          <t>Central</t>
        </is>
      </c>
      <c r="C930" t="inlineStr">
        <is>
          <t>Website</t>
        </is>
      </c>
      <c r="D930" t="inlineStr">
        <is>
          <t>Grocery</t>
        </is>
      </c>
      <c r="E930" t="n">
        <v>5011.3</v>
      </c>
      <c r="F930" t="n">
        <v>3944.01</v>
      </c>
      <c r="G930" t="n">
        <v>5115</v>
      </c>
      <c r="H930" t="n">
        <v>15</v>
      </c>
      <c r="I930" t="n">
        <v>7</v>
      </c>
      <c r="J930" t="n">
        <v>0</v>
      </c>
      <c r="K930">
        <f>E930-F930</f>
        <v/>
      </c>
      <c r="L930" s="10">
        <f>IFERROR(K930/E930,0)</f>
        <v/>
      </c>
      <c r="M930">
        <f>YEAR(A930)</f>
        <v/>
      </c>
      <c r="N930">
        <f>"Q"&amp;ROUNDUP(MONTH(A930)/3,0)</f>
        <v/>
      </c>
      <c r="O930">
        <f>TEXT(A930,"mmm")</f>
        <v/>
      </c>
    </row>
    <row r="931">
      <c r="A931" s="13" t="n">
        <v>45108</v>
      </c>
      <c r="B931" t="inlineStr">
        <is>
          <t>Central</t>
        </is>
      </c>
      <c r="C931" t="inlineStr">
        <is>
          <t>Website</t>
        </is>
      </c>
      <c r="D931" t="inlineStr">
        <is>
          <t>Home &amp; Kitchen</t>
        </is>
      </c>
      <c r="E931" t="n">
        <v>23542.2</v>
      </c>
      <c r="F931" t="n">
        <v>16905.81</v>
      </c>
      <c r="G931" t="n">
        <v>25541</v>
      </c>
      <c r="H931" t="n">
        <v>9</v>
      </c>
      <c r="I931" t="n">
        <v>8</v>
      </c>
      <c r="J931" t="n">
        <v>0</v>
      </c>
      <c r="K931">
        <f>E931-F931</f>
        <v/>
      </c>
      <c r="L931" s="10">
        <f>IFERROR(K931/E931,0)</f>
        <v/>
      </c>
      <c r="M931">
        <f>YEAR(A931)</f>
        <v/>
      </c>
      <c r="N931">
        <f>"Q"&amp;ROUNDUP(MONTH(A931)/3,0)</f>
        <v/>
      </c>
      <c r="O931">
        <f>TEXT(A931,"mmm")</f>
        <v/>
      </c>
    </row>
    <row r="932">
      <c r="A932" s="13" t="n">
        <v>45108</v>
      </c>
      <c r="B932" t="inlineStr">
        <is>
          <t>Central</t>
        </is>
      </c>
      <c r="C932" t="inlineStr">
        <is>
          <t>Website</t>
        </is>
      </c>
      <c r="D932" t="inlineStr">
        <is>
          <t>Sports</t>
        </is>
      </c>
      <c r="E932" t="n">
        <v>3805.2</v>
      </c>
      <c r="F932" t="n">
        <v>2475.92</v>
      </c>
      <c r="G932" t="n">
        <v>4228</v>
      </c>
      <c r="H932" t="n">
        <v>2</v>
      </c>
      <c r="I932" t="n">
        <v>2</v>
      </c>
      <c r="J932" t="n">
        <v>0</v>
      </c>
      <c r="K932">
        <f>E932-F932</f>
        <v/>
      </c>
      <c r="L932" s="10">
        <f>IFERROR(K932/E932,0)</f>
        <v/>
      </c>
      <c r="M932">
        <f>YEAR(A932)</f>
        <v/>
      </c>
      <c r="N932">
        <f>"Q"&amp;ROUNDUP(MONTH(A932)/3,0)</f>
        <v/>
      </c>
      <c r="O932">
        <f>TEXT(A932,"mmm")</f>
        <v/>
      </c>
    </row>
    <row r="933">
      <c r="A933" s="13" t="n">
        <v>45108</v>
      </c>
      <c r="B933" t="inlineStr">
        <is>
          <t>East</t>
        </is>
      </c>
      <c r="C933" t="inlineStr">
        <is>
          <t>Marketplace</t>
        </is>
      </c>
      <c r="D933" t="inlineStr">
        <is>
          <t>Beauty</t>
        </is>
      </c>
      <c r="E933" t="n">
        <v>4510.35</v>
      </c>
      <c r="F933" t="n">
        <v>2611.5</v>
      </c>
      <c r="G933" t="n">
        <v>5041</v>
      </c>
      <c r="H933" t="n">
        <v>9</v>
      </c>
      <c r="I933" t="n">
        <v>8</v>
      </c>
      <c r="J933" t="n">
        <v>1</v>
      </c>
      <c r="K933">
        <f>E933-F933</f>
        <v/>
      </c>
      <c r="L933" s="10">
        <f>IFERROR(K933/E933,0)</f>
        <v/>
      </c>
      <c r="M933">
        <f>YEAR(A933)</f>
        <v/>
      </c>
      <c r="N933">
        <f>"Q"&amp;ROUNDUP(MONTH(A933)/3,0)</f>
        <v/>
      </c>
      <c r="O933">
        <f>TEXT(A933,"mmm")</f>
        <v/>
      </c>
    </row>
    <row r="934">
      <c r="A934" s="13" t="n">
        <v>45108</v>
      </c>
      <c r="B934" t="inlineStr">
        <is>
          <t>East</t>
        </is>
      </c>
      <c r="C934" t="inlineStr">
        <is>
          <t>Marketplace</t>
        </is>
      </c>
      <c r="D934" t="inlineStr">
        <is>
          <t>Books</t>
        </is>
      </c>
      <c r="E934" t="n">
        <v>4530.7</v>
      </c>
      <c r="F934" t="n">
        <v>3377.88</v>
      </c>
      <c r="G934" t="n">
        <v>5089</v>
      </c>
      <c r="H934" t="n">
        <v>11</v>
      </c>
      <c r="I934" t="n">
        <v>8</v>
      </c>
      <c r="J934" t="n">
        <v>1</v>
      </c>
      <c r="K934">
        <f>E934-F934</f>
        <v/>
      </c>
      <c r="L934" s="10">
        <f>IFERROR(K934/E934,0)</f>
        <v/>
      </c>
      <c r="M934">
        <f>YEAR(A934)</f>
        <v/>
      </c>
      <c r="N934">
        <f>"Q"&amp;ROUNDUP(MONTH(A934)/3,0)</f>
        <v/>
      </c>
      <c r="O934">
        <f>TEXT(A934,"mmm")</f>
        <v/>
      </c>
    </row>
    <row r="935">
      <c r="A935" s="13" t="n">
        <v>45108</v>
      </c>
      <c r="B935" t="inlineStr">
        <is>
          <t>East</t>
        </is>
      </c>
      <c r="C935" t="inlineStr">
        <is>
          <t>Marketplace</t>
        </is>
      </c>
      <c r="D935" t="inlineStr">
        <is>
          <t>Electronics</t>
        </is>
      </c>
      <c r="E935" t="n">
        <v>218760.15</v>
      </c>
      <c r="F935" t="n">
        <v>200246.75</v>
      </c>
      <c r="G935" t="n">
        <v>243982</v>
      </c>
      <c r="H935" t="n">
        <v>18</v>
      </c>
      <c r="I935" t="n">
        <v>16</v>
      </c>
      <c r="J935" t="n">
        <v>1</v>
      </c>
      <c r="K935">
        <f>E935-F935</f>
        <v/>
      </c>
      <c r="L935" s="10">
        <f>IFERROR(K935/E935,0)</f>
        <v/>
      </c>
      <c r="M935">
        <f>YEAR(A935)</f>
        <v/>
      </c>
      <c r="N935">
        <f>"Q"&amp;ROUNDUP(MONTH(A935)/3,0)</f>
        <v/>
      </c>
      <c r="O935">
        <f>TEXT(A935,"mmm")</f>
        <v/>
      </c>
    </row>
    <row r="936">
      <c r="A936" s="13" t="n">
        <v>45108</v>
      </c>
      <c r="B936" t="inlineStr">
        <is>
          <t>East</t>
        </is>
      </c>
      <c r="C936" t="inlineStr">
        <is>
          <t>Marketplace</t>
        </is>
      </c>
      <c r="D936" t="inlineStr">
        <is>
          <t>Fashion</t>
        </is>
      </c>
      <c r="E936" t="n">
        <v>28882.4</v>
      </c>
      <c r="F936" t="n">
        <v>15200.21</v>
      </c>
      <c r="G936" t="n">
        <v>32002</v>
      </c>
      <c r="H936" t="n">
        <v>28</v>
      </c>
      <c r="I936" t="n">
        <v>22</v>
      </c>
      <c r="J936" t="n">
        <v>6</v>
      </c>
      <c r="K936">
        <f>E936-F936</f>
        <v/>
      </c>
      <c r="L936" s="10">
        <f>IFERROR(K936/E936,0)</f>
        <v/>
      </c>
      <c r="M936">
        <f>YEAR(A936)</f>
        <v/>
      </c>
      <c r="N936">
        <f>"Q"&amp;ROUNDUP(MONTH(A936)/3,0)</f>
        <v/>
      </c>
      <c r="O936">
        <f>TEXT(A936,"mmm")</f>
        <v/>
      </c>
    </row>
    <row r="937">
      <c r="A937" s="13" t="n">
        <v>45108</v>
      </c>
      <c r="B937" t="inlineStr">
        <is>
          <t>East</t>
        </is>
      </c>
      <c r="C937" t="inlineStr">
        <is>
          <t>Marketplace</t>
        </is>
      </c>
      <c r="D937" t="inlineStr">
        <is>
          <t>Grocery</t>
        </is>
      </c>
      <c r="E937" t="n">
        <v>15729</v>
      </c>
      <c r="F937" t="n">
        <v>13496.85</v>
      </c>
      <c r="G937" t="n">
        <v>17719</v>
      </c>
      <c r="H937" t="n">
        <v>51</v>
      </c>
      <c r="I937" t="n">
        <v>18</v>
      </c>
      <c r="J937" t="n">
        <v>0</v>
      </c>
      <c r="K937">
        <f>E937-F937</f>
        <v/>
      </c>
      <c r="L937" s="10">
        <f>IFERROR(K937/E937,0)</f>
        <v/>
      </c>
      <c r="M937">
        <f>YEAR(A937)</f>
        <v/>
      </c>
      <c r="N937">
        <f>"Q"&amp;ROUNDUP(MONTH(A937)/3,0)</f>
        <v/>
      </c>
      <c r="O937">
        <f>TEXT(A937,"mmm")</f>
        <v/>
      </c>
    </row>
    <row r="938">
      <c r="A938" s="13" t="n">
        <v>45108</v>
      </c>
      <c r="B938" t="inlineStr">
        <is>
          <t>East</t>
        </is>
      </c>
      <c r="C938" t="inlineStr">
        <is>
          <t>Marketplace</t>
        </is>
      </c>
      <c r="D938" t="inlineStr">
        <is>
          <t>Home &amp; Kitchen</t>
        </is>
      </c>
      <c r="E938" t="n">
        <v>55840.35</v>
      </c>
      <c r="F938" t="n">
        <v>39105.46</v>
      </c>
      <c r="G938" t="n">
        <v>61594</v>
      </c>
      <c r="H938" t="n">
        <v>26</v>
      </c>
      <c r="I938" t="n">
        <v>24</v>
      </c>
      <c r="J938" t="n">
        <v>4</v>
      </c>
      <c r="K938">
        <f>E938-F938</f>
        <v/>
      </c>
      <c r="L938" s="10">
        <f>IFERROR(K938/E938,0)</f>
        <v/>
      </c>
      <c r="M938">
        <f>YEAR(A938)</f>
        <v/>
      </c>
      <c r="N938">
        <f>"Q"&amp;ROUNDUP(MONTH(A938)/3,0)</f>
        <v/>
      </c>
      <c r="O938">
        <f>TEXT(A938,"mmm")</f>
        <v/>
      </c>
    </row>
    <row r="939">
      <c r="A939" s="13" t="n">
        <v>45108</v>
      </c>
      <c r="B939" t="inlineStr">
        <is>
          <t>East</t>
        </is>
      </c>
      <c r="C939" t="inlineStr">
        <is>
          <t>Marketplace</t>
        </is>
      </c>
      <c r="D939" t="inlineStr">
        <is>
          <t>Sports</t>
        </is>
      </c>
      <c r="E939" t="n">
        <v>19445.65</v>
      </c>
      <c r="F939" t="n">
        <v>13379.1</v>
      </c>
      <c r="G939" t="n">
        <v>21377</v>
      </c>
      <c r="H939" t="n">
        <v>13</v>
      </c>
      <c r="I939" t="n">
        <v>11</v>
      </c>
      <c r="J939" t="n">
        <v>1</v>
      </c>
      <c r="K939">
        <f>E939-F939</f>
        <v/>
      </c>
      <c r="L939" s="10">
        <f>IFERROR(K939/E939,0)</f>
        <v/>
      </c>
      <c r="M939">
        <f>YEAR(A939)</f>
        <v/>
      </c>
      <c r="N939">
        <f>"Q"&amp;ROUNDUP(MONTH(A939)/3,0)</f>
        <v/>
      </c>
      <c r="O939">
        <f>TEXT(A939,"mmm")</f>
        <v/>
      </c>
    </row>
    <row r="940">
      <c r="A940" s="13" t="n">
        <v>45108</v>
      </c>
      <c r="B940" t="inlineStr">
        <is>
          <t>East</t>
        </is>
      </c>
      <c r="C940" t="inlineStr">
        <is>
          <t>Mobile App</t>
        </is>
      </c>
      <c r="D940" t="inlineStr">
        <is>
          <t>Beauty</t>
        </is>
      </c>
      <c r="E940" t="n">
        <v>9768.549999999999</v>
      </c>
      <c r="F940" t="n">
        <v>5220.83</v>
      </c>
      <c r="G940" t="n">
        <v>10394</v>
      </c>
      <c r="H940" t="n">
        <v>16</v>
      </c>
      <c r="I940" t="n">
        <v>14</v>
      </c>
      <c r="J940" t="n">
        <v>0</v>
      </c>
      <c r="K940">
        <f>E940-F940</f>
        <v/>
      </c>
      <c r="L940" s="10">
        <f>IFERROR(K940/E940,0)</f>
        <v/>
      </c>
      <c r="M940">
        <f>YEAR(A940)</f>
        <v/>
      </c>
      <c r="N940">
        <f>"Q"&amp;ROUNDUP(MONTH(A940)/3,0)</f>
        <v/>
      </c>
      <c r="O940">
        <f>TEXT(A940,"mmm")</f>
        <v/>
      </c>
    </row>
    <row r="941">
      <c r="A941" s="13" t="n">
        <v>45108</v>
      </c>
      <c r="B941" t="inlineStr">
        <is>
          <t>East</t>
        </is>
      </c>
      <c r="C941" t="inlineStr">
        <is>
          <t>Mobile App</t>
        </is>
      </c>
      <c r="D941" t="inlineStr">
        <is>
          <t>Books</t>
        </is>
      </c>
      <c r="E941" t="n">
        <v>3011.8</v>
      </c>
      <c r="F941" t="n">
        <v>2251.1</v>
      </c>
      <c r="G941" t="n">
        <v>3173</v>
      </c>
      <c r="H941" t="n">
        <v>7</v>
      </c>
      <c r="I941" t="n">
        <v>5</v>
      </c>
      <c r="J941" t="n">
        <v>0</v>
      </c>
      <c r="K941">
        <f>E941-F941</f>
        <v/>
      </c>
      <c r="L941" s="10">
        <f>IFERROR(K941/E941,0)</f>
        <v/>
      </c>
      <c r="M941">
        <f>YEAR(A941)</f>
        <v/>
      </c>
      <c r="N941">
        <f>"Q"&amp;ROUNDUP(MONTH(A941)/3,0)</f>
        <v/>
      </c>
      <c r="O941">
        <f>TEXT(A941,"mmm")</f>
        <v/>
      </c>
    </row>
    <row r="942">
      <c r="A942" s="13" t="n">
        <v>45108</v>
      </c>
      <c r="B942" t="inlineStr">
        <is>
          <t>East</t>
        </is>
      </c>
      <c r="C942" t="inlineStr">
        <is>
          <t>Mobile App</t>
        </is>
      </c>
      <c r="D942" t="inlineStr">
        <is>
          <t>Electronics</t>
        </is>
      </c>
      <c r="E942" t="n">
        <v>295368.55</v>
      </c>
      <c r="F942" t="n">
        <v>268140.29</v>
      </c>
      <c r="G942" t="n">
        <v>316186</v>
      </c>
      <c r="H942" t="n">
        <v>24</v>
      </c>
      <c r="I942" t="n">
        <v>17</v>
      </c>
      <c r="J942" t="n">
        <v>1</v>
      </c>
      <c r="K942">
        <f>E942-F942</f>
        <v/>
      </c>
      <c r="L942" s="10">
        <f>IFERROR(K942/E942,0)</f>
        <v/>
      </c>
      <c r="M942">
        <f>YEAR(A942)</f>
        <v/>
      </c>
      <c r="N942">
        <f>"Q"&amp;ROUNDUP(MONTH(A942)/3,0)</f>
        <v/>
      </c>
      <c r="O942">
        <f>TEXT(A942,"mmm")</f>
        <v/>
      </c>
    </row>
    <row r="943">
      <c r="A943" s="13" t="n">
        <v>45108</v>
      </c>
      <c r="B943" t="inlineStr">
        <is>
          <t>East</t>
        </is>
      </c>
      <c r="C943" t="inlineStr">
        <is>
          <t>Mobile App</t>
        </is>
      </c>
      <c r="D943" t="inlineStr">
        <is>
          <t>Fashion</t>
        </is>
      </c>
      <c r="E943" t="n">
        <v>45385.55</v>
      </c>
      <c r="F943" t="n">
        <v>23356.66</v>
      </c>
      <c r="G943" t="n">
        <v>47689</v>
      </c>
      <c r="H943" t="n">
        <v>31</v>
      </c>
      <c r="I943" t="n">
        <v>24</v>
      </c>
      <c r="J943" t="n">
        <v>5</v>
      </c>
      <c r="K943">
        <f>E943-F943</f>
        <v/>
      </c>
      <c r="L943" s="10">
        <f>IFERROR(K943/E943,0)</f>
        <v/>
      </c>
      <c r="M943">
        <f>YEAR(A943)</f>
        <v/>
      </c>
      <c r="N943">
        <f>"Q"&amp;ROUNDUP(MONTH(A943)/3,0)</f>
        <v/>
      </c>
      <c r="O943">
        <f>TEXT(A943,"mmm")</f>
        <v/>
      </c>
    </row>
    <row r="944">
      <c r="A944" s="13" t="n">
        <v>45108</v>
      </c>
      <c r="B944" t="inlineStr">
        <is>
          <t>East</t>
        </is>
      </c>
      <c r="C944" t="inlineStr">
        <is>
          <t>Mobile App</t>
        </is>
      </c>
      <c r="D944" t="inlineStr">
        <is>
          <t>Grocery</t>
        </is>
      </c>
      <c r="E944" t="n">
        <v>9283.65</v>
      </c>
      <c r="F944" t="n">
        <v>7552.36</v>
      </c>
      <c r="G944" t="n">
        <v>9851</v>
      </c>
      <c r="H944" t="n">
        <v>29</v>
      </c>
      <c r="I944" t="n">
        <v>12</v>
      </c>
      <c r="J944" t="n">
        <v>0</v>
      </c>
      <c r="K944">
        <f>E944-F944</f>
        <v/>
      </c>
      <c r="L944" s="10">
        <f>IFERROR(K944/E944,0)</f>
        <v/>
      </c>
      <c r="M944">
        <f>YEAR(A944)</f>
        <v/>
      </c>
      <c r="N944">
        <f>"Q"&amp;ROUNDUP(MONTH(A944)/3,0)</f>
        <v/>
      </c>
      <c r="O944">
        <f>TEXT(A944,"mmm")</f>
        <v/>
      </c>
    </row>
    <row r="945">
      <c r="A945" s="13" t="n">
        <v>45108</v>
      </c>
      <c r="B945" t="inlineStr">
        <is>
          <t>East</t>
        </is>
      </c>
      <c r="C945" t="inlineStr">
        <is>
          <t>Mobile App</t>
        </is>
      </c>
      <c r="D945" t="inlineStr">
        <is>
          <t>Home &amp; Kitchen</t>
        </is>
      </c>
      <c r="E945" t="n">
        <v>31725.05</v>
      </c>
      <c r="F945" t="n">
        <v>21657.09</v>
      </c>
      <c r="G945" t="n">
        <v>34296</v>
      </c>
      <c r="H945" t="n">
        <v>14</v>
      </c>
      <c r="I945" t="n">
        <v>14</v>
      </c>
      <c r="J945" t="n">
        <v>3</v>
      </c>
      <c r="K945">
        <f>E945-F945</f>
        <v/>
      </c>
      <c r="L945" s="10">
        <f>IFERROR(K945/E945,0)</f>
        <v/>
      </c>
      <c r="M945">
        <f>YEAR(A945)</f>
        <v/>
      </c>
      <c r="N945">
        <f>"Q"&amp;ROUNDUP(MONTH(A945)/3,0)</f>
        <v/>
      </c>
      <c r="O945">
        <f>TEXT(A945,"mmm")</f>
        <v/>
      </c>
    </row>
    <row r="946">
      <c r="A946" s="13" t="n">
        <v>45108</v>
      </c>
      <c r="B946" t="inlineStr">
        <is>
          <t>East</t>
        </is>
      </c>
      <c r="C946" t="inlineStr">
        <is>
          <t>Mobile App</t>
        </is>
      </c>
      <c r="D946" t="inlineStr">
        <is>
          <t>Sports</t>
        </is>
      </c>
      <c r="E946" t="n">
        <v>31285.15</v>
      </c>
      <c r="F946" t="n">
        <v>20612.61</v>
      </c>
      <c r="G946" t="n">
        <v>34260</v>
      </c>
      <c r="H946" t="n">
        <v>20</v>
      </c>
      <c r="I946" t="n">
        <v>12</v>
      </c>
      <c r="J946" t="n">
        <v>1</v>
      </c>
      <c r="K946">
        <f>E946-F946</f>
        <v/>
      </c>
      <c r="L946" s="10">
        <f>IFERROR(K946/E946,0)</f>
        <v/>
      </c>
      <c r="M946">
        <f>YEAR(A946)</f>
        <v/>
      </c>
      <c r="N946">
        <f>"Q"&amp;ROUNDUP(MONTH(A946)/3,0)</f>
        <v/>
      </c>
      <c r="O946">
        <f>TEXT(A946,"mmm")</f>
        <v/>
      </c>
    </row>
    <row r="947">
      <c r="A947" s="13" t="n">
        <v>45108</v>
      </c>
      <c r="B947" t="inlineStr">
        <is>
          <t>East</t>
        </is>
      </c>
      <c r="C947" t="inlineStr">
        <is>
          <t>Retail Store</t>
        </is>
      </c>
      <c r="D947" t="inlineStr">
        <is>
          <t>Beauty</t>
        </is>
      </c>
      <c r="E947" t="n">
        <v>8478</v>
      </c>
      <c r="F947" t="n">
        <v>4625.12</v>
      </c>
      <c r="G947" t="n">
        <v>8857</v>
      </c>
      <c r="H947" t="n">
        <v>13</v>
      </c>
      <c r="I947" t="n">
        <v>9</v>
      </c>
      <c r="J947" t="n">
        <v>0</v>
      </c>
      <c r="K947">
        <f>E947-F947</f>
        <v/>
      </c>
      <c r="L947" s="10">
        <f>IFERROR(K947/E947,0)</f>
        <v/>
      </c>
      <c r="M947">
        <f>YEAR(A947)</f>
        <v/>
      </c>
      <c r="N947">
        <f>"Q"&amp;ROUNDUP(MONTH(A947)/3,0)</f>
        <v/>
      </c>
      <c r="O947">
        <f>TEXT(A947,"mmm")</f>
        <v/>
      </c>
    </row>
    <row r="948">
      <c r="A948" s="13" t="n">
        <v>45108</v>
      </c>
      <c r="B948" t="inlineStr">
        <is>
          <t>East</t>
        </is>
      </c>
      <c r="C948" t="inlineStr">
        <is>
          <t>Retail Store</t>
        </is>
      </c>
      <c r="D948" t="inlineStr">
        <is>
          <t>Books</t>
        </is>
      </c>
      <c r="E948" t="n">
        <v>1092.65</v>
      </c>
      <c r="F948" t="n">
        <v>790.3200000000001</v>
      </c>
      <c r="G948" t="n">
        <v>1136</v>
      </c>
      <c r="H948" t="n">
        <v>4</v>
      </c>
      <c r="I948" t="n">
        <v>4</v>
      </c>
      <c r="J948" t="n">
        <v>0</v>
      </c>
      <c r="K948">
        <f>E948-F948</f>
        <v/>
      </c>
      <c r="L948" s="10">
        <f>IFERROR(K948/E948,0)</f>
        <v/>
      </c>
      <c r="M948">
        <f>YEAR(A948)</f>
        <v/>
      </c>
      <c r="N948">
        <f>"Q"&amp;ROUNDUP(MONTH(A948)/3,0)</f>
        <v/>
      </c>
      <c r="O948">
        <f>TEXT(A948,"mmm")</f>
        <v/>
      </c>
    </row>
    <row r="949">
      <c r="A949" s="13" t="n">
        <v>45108</v>
      </c>
      <c r="B949" t="inlineStr">
        <is>
          <t>East</t>
        </is>
      </c>
      <c r="C949" t="inlineStr">
        <is>
          <t>Retail Store</t>
        </is>
      </c>
      <c r="D949" t="inlineStr">
        <is>
          <t>Electronics</t>
        </is>
      </c>
      <c r="E949" t="n">
        <v>168096.75</v>
      </c>
      <c r="F949" t="n">
        <v>143184.36</v>
      </c>
      <c r="G949" t="n">
        <v>170663</v>
      </c>
      <c r="H949" t="n">
        <v>17</v>
      </c>
      <c r="I949" t="n">
        <v>15</v>
      </c>
      <c r="J949" t="n">
        <v>0</v>
      </c>
      <c r="K949">
        <f>E949-F949</f>
        <v/>
      </c>
      <c r="L949" s="10">
        <f>IFERROR(K949/E949,0)</f>
        <v/>
      </c>
      <c r="M949">
        <f>YEAR(A949)</f>
        <v/>
      </c>
      <c r="N949">
        <f>"Q"&amp;ROUNDUP(MONTH(A949)/3,0)</f>
        <v/>
      </c>
      <c r="O949">
        <f>TEXT(A949,"mmm")</f>
        <v/>
      </c>
    </row>
    <row r="950">
      <c r="A950" s="13" t="n">
        <v>45108</v>
      </c>
      <c r="B950" t="inlineStr">
        <is>
          <t>East</t>
        </is>
      </c>
      <c r="C950" t="inlineStr">
        <is>
          <t>Retail Store</t>
        </is>
      </c>
      <c r="D950" t="inlineStr">
        <is>
          <t>Fashion</t>
        </is>
      </c>
      <c r="E950" t="n">
        <v>17785.25</v>
      </c>
      <c r="F950" t="n">
        <v>9418.02</v>
      </c>
      <c r="G950" t="n">
        <v>18573</v>
      </c>
      <c r="H950" t="n">
        <v>17</v>
      </c>
      <c r="I950" t="n">
        <v>16</v>
      </c>
      <c r="J950" t="n">
        <v>1</v>
      </c>
      <c r="K950">
        <f>E950-F950</f>
        <v/>
      </c>
      <c r="L950" s="10">
        <f>IFERROR(K950/E950,0)</f>
        <v/>
      </c>
      <c r="M950">
        <f>YEAR(A950)</f>
        <v/>
      </c>
      <c r="N950">
        <f>"Q"&amp;ROUNDUP(MONTH(A950)/3,0)</f>
        <v/>
      </c>
      <c r="O950">
        <f>TEXT(A950,"mmm")</f>
        <v/>
      </c>
    </row>
    <row r="951">
      <c r="A951" s="13" t="n">
        <v>45108</v>
      </c>
      <c r="B951" t="inlineStr">
        <is>
          <t>East</t>
        </is>
      </c>
      <c r="C951" t="inlineStr">
        <is>
          <t>Retail Store</t>
        </is>
      </c>
      <c r="D951" t="inlineStr">
        <is>
          <t>Grocery</t>
        </is>
      </c>
      <c r="E951" t="n">
        <v>4169.35</v>
      </c>
      <c r="F951" t="n">
        <v>3390.04</v>
      </c>
      <c r="G951" t="n">
        <v>4398</v>
      </c>
      <c r="H951" t="n">
        <v>12</v>
      </c>
      <c r="I951" t="n">
        <v>4</v>
      </c>
      <c r="J951" t="n">
        <v>0</v>
      </c>
      <c r="K951">
        <f>E951-F951</f>
        <v/>
      </c>
      <c r="L951" s="10">
        <f>IFERROR(K951/E951,0)</f>
        <v/>
      </c>
      <c r="M951">
        <f>YEAR(A951)</f>
        <v/>
      </c>
      <c r="N951">
        <f>"Q"&amp;ROUNDUP(MONTH(A951)/3,0)</f>
        <v/>
      </c>
      <c r="O951">
        <f>TEXT(A951,"mmm")</f>
        <v/>
      </c>
    </row>
    <row r="952">
      <c r="A952" s="13" t="n">
        <v>45108</v>
      </c>
      <c r="B952" t="inlineStr">
        <is>
          <t>East</t>
        </is>
      </c>
      <c r="C952" t="inlineStr">
        <is>
          <t>Retail Store</t>
        </is>
      </c>
      <c r="D952" t="inlineStr">
        <is>
          <t>Home &amp; Kitchen</t>
        </is>
      </c>
      <c r="E952" t="n">
        <v>23741.7</v>
      </c>
      <c r="F952" t="n">
        <v>15356.2</v>
      </c>
      <c r="G952" t="n">
        <v>24279</v>
      </c>
      <c r="H952" t="n">
        <v>11</v>
      </c>
      <c r="I952" t="n">
        <v>9</v>
      </c>
      <c r="J952" t="n">
        <v>0</v>
      </c>
      <c r="K952">
        <f>E952-F952</f>
        <v/>
      </c>
      <c r="L952" s="10">
        <f>IFERROR(K952/E952,0)</f>
        <v/>
      </c>
      <c r="M952">
        <f>YEAR(A952)</f>
        <v/>
      </c>
      <c r="N952">
        <f>"Q"&amp;ROUNDUP(MONTH(A952)/3,0)</f>
        <v/>
      </c>
      <c r="O952">
        <f>TEXT(A952,"mmm")</f>
        <v/>
      </c>
    </row>
    <row r="953">
      <c r="A953" s="13" t="n">
        <v>45108</v>
      </c>
      <c r="B953" t="inlineStr">
        <is>
          <t>East</t>
        </is>
      </c>
      <c r="C953" t="inlineStr">
        <is>
          <t>Retail Store</t>
        </is>
      </c>
      <c r="D953" t="inlineStr">
        <is>
          <t>Sports</t>
        </is>
      </c>
      <c r="E953" t="n">
        <v>6978.65</v>
      </c>
      <c r="F953" t="n">
        <v>4665.26</v>
      </c>
      <c r="G953" t="n">
        <v>7266</v>
      </c>
      <c r="H953" t="n">
        <v>4</v>
      </c>
      <c r="I953" t="n">
        <v>3</v>
      </c>
      <c r="J953" t="n">
        <v>0</v>
      </c>
      <c r="K953">
        <f>E953-F953</f>
        <v/>
      </c>
      <c r="L953" s="10">
        <f>IFERROR(K953/E953,0)</f>
        <v/>
      </c>
      <c r="M953">
        <f>YEAR(A953)</f>
        <v/>
      </c>
      <c r="N953">
        <f>"Q"&amp;ROUNDUP(MONTH(A953)/3,0)</f>
        <v/>
      </c>
      <c r="O953">
        <f>TEXT(A953,"mmm")</f>
        <v/>
      </c>
    </row>
    <row r="954">
      <c r="A954" s="13" t="n">
        <v>45108</v>
      </c>
      <c r="B954" t="inlineStr">
        <is>
          <t>East</t>
        </is>
      </c>
      <c r="C954" t="inlineStr">
        <is>
          <t>Unknown</t>
        </is>
      </c>
      <c r="D954" t="inlineStr">
        <is>
          <t>Beauty</t>
        </is>
      </c>
      <c r="E954" t="n">
        <v>302.75</v>
      </c>
      <c r="F954" t="n">
        <v>174.87</v>
      </c>
      <c r="G954" t="n">
        <v>348</v>
      </c>
      <c r="H954" t="n">
        <v>2</v>
      </c>
      <c r="I954" t="n">
        <v>2</v>
      </c>
      <c r="J954" t="n">
        <v>1</v>
      </c>
      <c r="K954">
        <f>E954-F954</f>
        <v/>
      </c>
      <c r="L954" s="10">
        <f>IFERROR(K954/E954,0)</f>
        <v/>
      </c>
      <c r="M954">
        <f>YEAR(A954)</f>
        <v/>
      </c>
      <c r="N954">
        <f>"Q"&amp;ROUNDUP(MONTH(A954)/3,0)</f>
        <v/>
      </c>
      <c r="O954">
        <f>TEXT(A954,"mmm")</f>
        <v/>
      </c>
    </row>
    <row r="955">
      <c r="A955" s="13" t="n">
        <v>45108</v>
      </c>
      <c r="B955" t="inlineStr">
        <is>
          <t>East</t>
        </is>
      </c>
      <c r="C955" t="inlineStr">
        <is>
          <t>Unknown</t>
        </is>
      </c>
      <c r="D955" t="inlineStr">
        <is>
          <t>Fashion</t>
        </is>
      </c>
      <c r="E955" t="n">
        <v>1466.1</v>
      </c>
      <c r="F955" t="n">
        <v>935.53</v>
      </c>
      <c r="G955" t="n">
        <v>1629</v>
      </c>
      <c r="H955" t="n">
        <v>1</v>
      </c>
      <c r="I955" t="n">
        <v>1</v>
      </c>
      <c r="J955" t="n">
        <v>0</v>
      </c>
      <c r="K955">
        <f>E955-F955</f>
        <v/>
      </c>
      <c r="L955" s="10">
        <f>IFERROR(K955/E955,0)</f>
        <v/>
      </c>
      <c r="M955">
        <f>YEAR(A955)</f>
        <v/>
      </c>
      <c r="N955">
        <f>"Q"&amp;ROUNDUP(MONTH(A955)/3,0)</f>
        <v/>
      </c>
      <c r="O955">
        <f>TEXT(A955,"mmm")</f>
        <v/>
      </c>
    </row>
    <row r="956">
      <c r="A956" s="13" t="n">
        <v>45108</v>
      </c>
      <c r="B956" t="inlineStr">
        <is>
          <t>East</t>
        </is>
      </c>
      <c r="C956" t="inlineStr">
        <is>
          <t>Website</t>
        </is>
      </c>
      <c r="D956" t="inlineStr">
        <is>
          <t>Beauty</t>
        </is>
      </c>
      <c r="E956" t="n">
        <v>10402.8</v>
      </c>
      <c r="F956" t="n">
        <v>5920.99</v>
      </c>
      <c r="G956" t="n">
        <v>11048</v>
      </c>
      <c r="H956" t="n">
        <v>12</v>
      </c>
      <c r="I956" t="n">
        <v>9</v>
      </c>
      <c r="J956" t="n">
        <v>0</v>
      </c>
      <c r="K956">
        <f>E956-F956</f>
        <v/>
      </c>
      <c r="L956" s="10">
        <f>IFERROR(K956/E956,0)</f>
        <v/>
      </c>
      <c r="M956">
        <f>YEAR(A956)</f>
        <v/>
      </c>
      <c r="N956">
        <f>"Q"&amp;ROUNDUP(MONTH(A956)/3,0)</f>
        <v/>
      </c>
      <c r="O956">
        <f>TEXT(A956,"mmm")</f>
        <v/>
      </c>
    </row>
    <row r="957">
      <c r="A957" s="13" t="n">
        <v>45108</v>
      </c>
      <c r="B957" t="inlineStr">
        <is>
          <t>East</t>
        </is>
      </c>
      <c r="C957" t="inlineStr">
        <is>
          <t>Website</t>
        </is>
      </c>
      <c r="D957" t="inlineStr">
        <is>
          <t>Books</t>
        </is>
      </c>
      <c r="E957" t="n">
        <v>4547.05</v>
      </c>
      <c r="F957" t="n">
        <v>3247.75</v>
      </c>
      <c r="G957" t="n">
        <v>4570</v>
      </c>
      <c r="H957" t="n">
        <v>10</v>
      </c>
      <c r="I957" t="n">
        <v>8</v>
      </c>
      <c r="J957" t="n">
        <v>0</v>
      </c>
      <c r="K957">
        <f>E957-F957</f>
        <v/>
      </c>
      <c r="L957" s="10">
        <f>IFERROR(K957/E957,0)</f>
        <v/>
      </c>
      <c r="M957">
        <f>YEAR(A957)</f>
        <v/>
      </c>
      <c r="N957">
        <f>"Q"&amp;ROUNDUP(MONTH(A957)/3,0)</f>
        <v/>
      </c>
      <c r="O957">
        <f>TEXT(A957,"mmm")</f>
        <v/>
      </c>
    </row>
    <row r="958">
      <c r="A958" s="13" t="n">
        <v>45108</v>
      </c>
      <c r="B958" t="inlineStr">
        <is>
          <t>East</t>
        </is>
      </c>
      <c r="C958" t="inlineStr">
        <is>
          <t>Website</t>
        </is>
      </c>
      <c r="D958" t="inlineStr">
        <is>
          <t>Electronics</t>
        </is>
      </c>
      <c r="E958" t="n">
        <v>251752.2</v>
      </c>
      <c r="F958" t="n">
        <v>221360.52</v>
      </c>
      <c r="G958" t="n">
        <v>267472</v>
      </c>
      <c r="H958" t="n">
        <v>28</v>
      </c>
      <c r="I958" t="n">
        <v>21</v>
      </c>
      <c r="J958" t="n">
        <v>0</v>
      </c>
      <c r="K958">
        <f>E958-F958</f>
        <v/>
      </c>
      <c r="L958" s="10">
        <f>IFERROR(K958/E958,0)</f>
        <v/>
      </c>
      <c r="M958">
        <f>YEAR(A958)</f>
        <v/>
      </c>
      <c r="N958">
        <f>"Q"&amp;ROUNDUP(MONTH(A958)/3,0)</f>
        <v/>
      </c>
      <c r="O958">
        <f>TEXT(A958,"mmm")</f>
        <v/>
      </c>
    </row>
    <row r="959">
      <c r="A959" s="13" t="n">
        <v>45108</v>
      </c>
      <c r="B959" t="inlineStr">
        <is>
          <t>East</t>
        </is>
      </c>
      <c r="C959" t="inlineStr">
        <is>
          <t>Website</t>
        </is>
      </c>
      <c r="D959" t="inlineStr">
        <is>
          <t>Fashion</t>
        </is>
      </c>
      <c r="E959" t="n">
        <v>31963.35</v>
      </c>
      <c r="F959" t="n">
        <v>15874.55</v>
      </c>
      <c r="G959" t="n">
        <v>33931</v>
      </c>
      <c r="H959" t="n">
        <v>29</v>
      </c>
      <c r="I959" t="n">
        <v>24</v>
      </c>
      <c r="J959" t="n">
        <v>3</v>
      </c>
      <c r="K959">
        <f>E959-F959</f>
        <v/>
      </c>
      <c r="L959" s="10">
        <f>IFERROR(K959/E959,0)</f>
        <v/>
      </c>
      <c r="M959">
        <f>YEAR(A959)</f>
        <v/>
      </c>
      <c r="N959">
        <f>"Q"&amp;ROUNDUP(MONTH(A959)/3,0)</f>
        <v/>
      </c>
      <c r="O959">
        <f>TEXT(A959,"mmm")</f>
        <v/>
      </c>
    </row>
    <row r="960">
      <c r="A960" s="13" t="n">
        <v>45108</v>
      </c>
      <c r="B960" t="inlineStr">
        <is>
          <t>East</t>
        </is>
      </c>
      <c r="C960" t="inlineStr">
        <is>
          <t>Website</t>
        </is>
      </c>
      <c r="D960" t="inlineStr">
        <is>
          <t>Grocery</t>
        </is>
      </c>
      <c r="E960" t="n">
        <v>12174.25</v>
      </c>
      <c r="F960" t="n">
        <v>9854.200000000001</v>
      </c>
      <c r="G960" t="n">
        <v>12803</v>
      </c>
      <c r="H960" t="n">
        <v>37</v>
      </c>
      <c r="I960" t="n">
        <v>18</v>
      </c>
      <c r="J960" t="n">
        <v>1</v>
      </c>
      <c r="K960">
        <f>E960-F960</f>
        <v/>
      </c>
      <c r="L960" s="10">
        <f>IFERROR(K960/E960,0)</f>
        <v/>
      </c>
      <c r="M960">
        <f>YEAR(A960)</f>
        <v/>
      </c>
      <c r="N960">
        <f>"Q"&amp;ROUNDUP(MONTH(A960)/3,0)</f>
        <v/>
      </c>
      <c r="O960">
        <f>TEXT(A960,"mmm")</f>
        <v/>
      </c>
    </row>
    <row r="961">
      <c r="A961" s="13" t="n">
        <v>45108</v>
      </c>
      <c r="B961" t="inlineStr">
        <is>
          <t>East</t>
        </is>
      </c>
      <c r="C961" t="inlineStr">
        <is>
          <t>Website</t>
        </is>
      </c>
      <c r="D961" t="inlineStr">
        <is>
          <t>Home &amp; Kitchen</t>
        </is>
      </c>
      <c r="E961" t="n">
        <v>23145.5</v>
      </c>
      <c r="F961" t="n">
        <v>15553.89</v>
      </c>
      <c r="G961" t="n">
        <v>24268</v>
      </c>
      <c r="H961" t="n">
        <v>12</v>
      </c>
      <c r="I961" t="n">
        <v>11</v>
      </c>
      <c r="J961" t="n">
        <v>1</v>
      </c>
      <c r="K961">
        <f>E961-F961</f>
        <v/>
      </c>
      <c r="L961" s="10">
        <f>IFERROR(K961/E961,0)</f>
        <v/>
      </c>
      <c r="M961">
        <f>YEAR(A961)</f>
        <v/>
      </c>
      <c r="N961">
        <f>"Q"&amp;ROUNDUP(MONTH(A961)/3,0)</f>
        <v/>
      </c>
      <c r="O961">
        <f>TEXT(A961,"mmm")</f>
        <v/>
      </c>
    </row>
    <row r="962">
      <c r="A962" s="13" t="n">
        <v>45108</v>
      </c>
      <c r="B962" t="inlineStr">
        <is>
          <t>East</t>
        </is>
      </c>
      <c r="C962" t="inlineStr">
        <is>
          <t>Website</t>
        </is>
      </c>
      <c r="D962" t="inlineStr">
        <is>
          <t>Sports</t>
        </is>
      </c>
      <c r="E962" t="n">
        <v>22233.75</v>
      </c>
      <c r="F962" t="n">
        <v>14842.36</v>
      </c>
      <c r="G962" t="n">
        <v>24369</v>
      </c>
      <c r="H962" t="n">
        <v>11</v>
      </c>
      <c r="I962" t="n">
        <v>8</v>
      </c>
      <c r="J962" t="n">
        <v>0</v>
      </c>
      <c r="K962">
        <f>E962-F962</f>
        <v/>
      </c>
      <c r="L962" s="10">
        <f>IFERROR(K962/E962,0)</f>
        <v/>
      </c>
      <c r="M962">
        <f>YEAR(A962)</f>
        <v/>
      </c>
      <c r="N962">
        <f>"Q"&amp;ROUNDUP(MONTH(A962)/3,0)</f>
        <v/>
      </c>
      <c r="O962">
        <f>TEXT(A962,"mmm")</f>
        <v/>
      </c>
    </row>
    <row r="963">
      <c r="A963" s="13" t="n">
        <v>45108</v>
      </c>
      <c r="B963" t="inlineStr">
        <is>
          <t>North</t>
        </is>
      </c>
      <c r="C963" t="inlineStr">
        <is>
          <t>Marketplace</t>
        </is>
      </c>
      <c r="D963" t="inlineStr">
        <is>
          <t>Beauty</t>
        </is>
      </c>
      <c r="E963" t="n">
        <v>14160.4</v>
      </c>
      <c r="F963" t="n">
        <v>8250.209999999999</v>
      </c>
      <c r="G963" t="n">
        <v>15586</v>
      </c>
      <c r="H963" t="n">
        <v>24</v>
      </c>
      <c r="I963" t="n">
        <v>19</v>
      </c>
      <c r="J963" t="n">
        <v>0</v>
      </c>
      <c r="K963">
        <f>E963-F963</f>
        <v/>
      </c>
      <c r="L963" s="10">
        <f>IFERROR(K963/E963,0)</f>
        <v/>
      </c>
      <c r="M963">
        <f>YEAR(A963)</f>
        <v/>
      </c>
      <c r="N963">
        <f>"Q"&amp;ROUNDUP(MONTH(A963)/3,0)</f>
        <v/>
      </c>
      <c r="O963">
        <f>TEXT(A963,"mmm")</f>
        <v/>
      </c>
    </row>
    <row r="964">
      <c r="A964" s="13" t="n">
        <v>45108</v>
      </c>
      <c r="B964" t="inlineStr">
        <is>
          <t>North</t>
        </is>
      </c>
      <c r="C964" t="inlineStr">
        <is>
          <t>Marketplace</t>
        </is>
      </c>
      <c r="D964" t="inlineStr">
        <is>
          <t>Books</t>
        </is>
      </c>
      <c r="E964" t="n">
        <v>4635.2</v>
      </c>
      <c r="F964" t="n">
        <v>3751.89</v>
      </c>
      <c r="G964" t="n">
        <v>5250</v>
      </c>
      <c r="H964" t="n">
        <v>10</v>
      </c>
      <c r="I964" t="n">
        <v>8</v>
      </c>
      <c r="J964" t="n">
        <v>0</v>
      </c>
      <c r="K964">
        <f>E964-F964</f>
        <v/>
      </c>
      <c r="L964" s="10">
        <f>IFERROR(K964/E964,0)</f>
        <v/>
      </c>
      <c r="M964">
        <f>YEAR(A964)</f>
        <v/>
      </c>
      <c r="N964">
        <f>"Q"&amp;ROUNDUP(MONTH(A964)/3,0)</f>
        <v/>
      </c>
      <c r="O964">
        <f>TEXT(A964,"mmm")</f>
        <v/>
      </c>
    </row>
    <row r="965">
      <c r="A965" s="13" t="n">
        <v>45108</v>
      </c>
      <c r="B965" t="inlineStr">
        <is>
          <t>North</t>
        </is>
      </c>
      <c r="C965" t="inlineStr">
        <is>
          <t>Marketplace</t>
        </is>
      </c>
      <c r="D965" t="inlineStr">
        <is>
          <t>Electronics</t>
        </is>
      </c>
      <c r="E965" t="n">
        <v>173752.15</v>
      </c>
      <c r="F965" t="n">
        <v>154694.37</v>
      </c>
      <c r="G965" t="n">
        <v>188731</v>
      </c>
      <c r="H965" t="n">
        <v>19</v>
      </c>
      <c r="I965" t="n">
        <v>12</v>
      </c>
      <c r="J965" t="n">
        <v>2</v>
      </c>
      <c r="K965">
        <f>E965-F965</f>
        <v/>
      </c>
      <c r="L965" s="10">
        <f>IFERROR(K965/E965,0)</f>
        <v/>
      </c>
      <c r="M965">
        <f>YEAR(A965)</f>
        <v/>
      </c>
      <c r="N965">
        <f>"Q"&amp;ROUNDUP(MONTH(A965)/3,0)</f>
        <v/>
      </c>
      <c r="O965">
        <f>TEXT(A965,"mmm")</f>
        <v/>
      </c>
    </row>
    <row r="966">
      <c r="A966" s="13" t="n">
        <v>45108</v>
      </c>
      <c r="B966" t="inlineStr">
        <is>
          <t>North</t>
        </is>
      </c>
      <c r="C966" t="inlineStr">
        <is>
          <t>Marketplace</t>
        </is>
      </c>
      <c r="D966" t="inlineStr">
        <is>
          <t>Fashion</t>
        </is>
      </c>
      <c r="E966" t="n">
        <v>17536.3</v>
      </c>
      <c r="F966" t="n">
        <v>9594.26</v>
      </c>
      <c r="G966" t="n">
        <v>19639</v>
      </c>
      <c r="H966" t="n">
        <v>21</v>
      </c>
      <c r="I966" t="n">
        <v>17</v>
      </c>
      <c r="J966" t="n">
        <v>4</v>
      </c>
      <c r="K966">
        <f>E966-F966</f>
        <v/>
      </c>
      <c r="L966" s="10">
        <f>IFERROR(K966/E966,0)</f>
        <v/>
      </c>
      <c r="M966">
        <f>YEAR(A966)</f>
        <v/>
      </c>
      <c r="N966">
        <f>"Q"&amp;ROUNDUP(MONTH(A966)/3,0)</f>
        <v/>
      </c>
      <c r="O966">
        <f>TEXT(A966,"mmm")</f>
        <v/>
      </c>
    </row>
    <row r="967">
      <c r="A967" s="13" t="n">
        <v>45108</v>
      </c>
      <c r="B967" t="inlineStr">
        <is>
          <t>North</t>
        </is>
      </c>
      <c r="C967" t="inlineStr">
        <is>
          <t>Marketplace</t>
        </is>
      </c>
      <c r="D967" t="inlineStr">
        <is>
          <t>Grocery</t>
        </is>
      </c>
      <c r="E967" t="n">
        <v>8793.450000000001</v>
      </c>
      <c r="F967" t="n">
        <v>7331.11</v>
      </c>
      <c r="G967" t="n">
        <v>9735</v>
      </c>
      <c r="H967" t="n">
        <v>25</v>
      </c>
      <c r="I967" t="n">
        <v>10</v>
      </c>
      <c r="J967" t="n">
        <v>0</v>
      </c>
      <c r="K967">
        <f>E967-F967</f>
        <v/>
      </c>
      <c r="L967" s="10">
        <f>IFERROR(K967/E967,0)</f>
        <v/>
      </c>
      <c r="M967">
        <f>YEAR(A967)</f>
        <v/>
      </c>
      <c r="N967">
        <f>"Q"&amp;ROUNDUP(MONTH(A967)/3,0)</f>
        <v/>
      </c>
      <c r="O967">
        <f>TEXT(A967,"mmm")</f>
        <v/>
      </c>
    </row>
    <row r="968">
      <c r="A968" s="13" t="n">
        <v>45108</v>
      </c>
      <c r="B968" t="inlineStr">
        <is>
          <t>North</t>
        </is>
      </c>
      <c r="C968" t="inlineStr">
        <is>
          <t>Marketplace</t>
        </is>
      </c>
      <c r="D968" t="inlineStr">
        <is>
          <t>Home &amp; Kitchen</t>
        </is>
      </c>
      <c r="E968" t="n">
        <v>22765.75</v>
      </c>
      <c r="F968" t="n">
        <v>16016.49</v>
      </c>
      <c r="G968" t="n">
        <v>25272</v>
      </c>
      <c r="H968" t="n">
        <v>8</v>
      </c>
      <c r="I968" t="n">
        <v>8</v>
      </c>
      <c r="J968" t="n">
        <v>2</v>
      </c>
      <c r="K968">
        <f>E968-F968</f>
        <v/>
      </c>
      <c r="L968" s="10">
        <f>IFERROR(K968/E968,0)</f>
        <v/>
      </c>
      <c r="M968">
        <f>YEAR(A968)</f>
        <v/>
      </c>
      <c r="N968">
        <f>"Q"&amp;ROUNDUP(MONTH(A968)/3,0)</f>
        <v/>
      </c>
      <c r="O968">
        <f>TEXT(A968,"mmm")</f>
        <v/>
      </c>
    </row>
    <row r="969">
      <c r="A969" s="13" t="n">
        <v>45108</v>
      </c>
      <c r="B969" t="inlineStr">
        <is>
          <t>North</t>
        </is>
      </c>
      <c r="C969" t="inlineStr">
        <is>
          <t>Marketplace</t>
        </is>
      </c>
      <c r="D969" t="inlineStr">
        <is>
          <t>Sports</t>
        </is>
      </c>
      <c r="E969" t="n">
        <v>22601.25</v>
      </c>
      <c r="F969" t="n">
        <v>14866.36</v>
      </c>
      <c r="G969" t="n">
        <v>24211</v>
      </c>
      <c r="H969" t="n">
        <v>9</v>
      </c>
      <c r="I969" t="n">
        <v>8</v>
      </c>
      <c r="J969" t="n">
        <v>0</v>
      </c>
      <c r="K969">
        <f>E969-F969</f>
        <v/>
      </c>
      <c r="L969" s="10">
        <f>IFERROR(K969/E969,0)</f>
        <v/>
      </c>
      <c r="M969">
        <f>YEAR(A969)</f>
        <v/>
      </c>
      <c r="N969">
        <f>"Q"&amp;ROUNDUP(MONTH(A969)/3,0)</f>
        <v/>
      </c>
      <c r="O969">
        <f>TEXT(A969,"mmm")</f>
        <v/>
      </c>
    </row>
    <row r="970">
      <c r="A970" s="13" t="n">
        <v>45108</v>
      </c>
      <c r="B970" t="inlineStr">
        <is>
          <t>North</t>
        </is>
      </c>
      <c r="C970" t="inlineStr">
        <is>
          <t>Mobile App</t>
        </is>
      </c>
      <c r="D970" t="inlineStr">
        <is>
          <t>Beauty</t>
        </is>
      </c>
      <c r="E970" t="n">
        <v>19561.8</v>
      </c>
      <c r="F970" t="n">
        <v>11066.55</v>
      </c>
      <c r="G970" t="n">
        <v>21584</v>
      </c>
      <c r="H970" t="n">
        <v>26</v>
      </c>
      <c r="I970" t="n">
        <v>24</v>
      </c>
      <c r="J970" t="n">
        <v>2</v>
      </c>
      <c r="K970">
        <f>E970-F970</f>
        <v/>
      </c>
      <c r="L970" s="10">
        <f>IFERROR(K970/E970,0)</f>
        <v/>
      </c>
      <c r="M970">
        <f>YEAR(A970)</f>
        <v/>
      </c>
      <c r="N970">
        <f>"Q"&amp;ROUNDUP(MONTH(A970)/3,0)</f>
        <v/>
      </c>
      <c r="O970">
        <f>TEXT(A970,"mmm")</f>
        <v/>
      </c>
    </row>
    <row r="971">
      <c r="A971" s="13" t="n">
        <v>45108</v>
      </c>
      <c r="B971" t="inlineStr">
        <is>
          <t>North</t>
        </is>
      </c>
      <c r="C971" t="inlineStr">
        <is>
          <t>Mobile App</t>
        </is>
      </c>
      <c r="D971" t="inlineStr">
        <is>
          <t>Books</t>
        </is>
      </c>
      <c r="E971" t="n">
        <v>7115.75</v>
      </c>
      <c r="F971" t="n">
        <v>5370.42</v>
      </c>
      <c r="G971" t="n">
        <v>7712</v>
      </c>
      <c r="H971" t="n">
        <v>18</v>
      </c>
      <c r="I971" t="n">
        <v>13</v>
      </c>
      <c r="J971" t="n">
        <v>0</v>
      </c>
      <c r="K971">
        <f>E971-F971</f>
        <v/>
      </c>
      <c r="L971" s="10">
        <f>IFERROR(K971/E971,0)</f>
        <v/>
      </c>
      <c r="M971">
        <f>YEAR(A971)</f>
        <v/>
      </c>
      <c r="N971">
        <f>"Q"&amp;ROUNDUP(MONTH(A971)/3,0)</f>
        <v/>
      </c>
      <c r="O971">
        <f>TEXT(A971,"mmm")</f>
        <v/>
      </c>
    </row>
    <row r="972">
      <c r="A972" s="13" t="n">
        <v>45108</v>
      </c>
      <c r="B972" t="inlineStr">
        <is>
          <t>North</t>
        </is>
      </c>
      <c r="C972" t="inlineStr">
        <is>
          <t>Mobile App</t>
        </is>
      </c>
      <c r="D972" t="inlineStr">
        <is>
          <t>Electronics</t>
        </is>
      </c>
      <c r="E972" t="n">
        <v>481818.25</v>
      </c>
      <c r="F972" t="n">
        <v>426382.17</v>
      </c>
      <c r="G972" t="n">
        <v>518083</v>
      </c>
      <c r="H972" t="n">
        <v>37</v>
      </c>
      <c r="I972" t="n">
        <v>31</v>
      </c>
      <c r="J972" t="n">
        <v>3</v>
      </c>
      <c r="K972">
        <f>E972-F972</f>
        <v/>
      </c>
      <c r="L972" s="10">
        <f>IFERROR(K972/E972,0)</f>
        <v/>
      </c>
      <c r="M972">
        <f>YEAR(A972)</f>
        <v/>
      </c>
      <c r="N972">
        <f>"Q"&amp;ROUNDUP(MONTH(A972)/3,0)</f>
        <v/>
      </c>
      <c r="O972">
        <f>TEXT(A972,"mmm")</f>
        <v/>
      </c>
    </row>
    <row r="973">
      <c r="A973" s="13" t="n">
        <v>45108</v>
      </c>
      <c r="B973" t="inlineStr">
        <is>
          <t>North</t>
        </is>
      </c>
      <c r="C973" t="inlineStr">
        <is>
          <t>Mobile App</t>
        </is>
      </c>
      <c r="D973" t="inlineStr">
        <is>
          <t>Fashion</t>
        </is>
      </c>
      <c r="E973" t="n">
        <v>68503.7</v>
      </c>
      <c r="F973" t="n">
        <v>36319.71</v>
      </c>
      <c r="G973" t="n">
        <v>74099</v>
      </c>
      <c r="H973" t="n">
        <v>51</v>
      </c>
      <c r="I973" t="n">
        <v>43</v>
      </c>
      <c r="J973" t="n">
        <v>6</v>
      </c>
      <c r="K973">
        <f>E973-F973</f>
        <v/>
      </c>
      <c r="L973" s="10">
        <f>IFERROR(K973/E973,0)</f>
        <v/>
      </c>
      <c r="M973">
        <f>YEAR(A973)</f>
        <v/>
      </c>
      <c r="N973">
        <f>"Q"&amp;ROUNDUP(MONTH(A973)/3,0)</f>
        <v/>
      </c>
      <c r="O973">
        <f>TEXT(A973,"mmm")</f>
        <v/>
      </c>
    </row>
    <row r="974">
      <c r="A974" s="13" t="n">
        <v>45108</v>
      </c>
      <c r="B974" t="inlineStr">
        <is>
          <t>North</t>
        </is>
      </c>
      <c r="C974" t="inlineStr">
        <is>
          <t>Mobile App</t>
        </is>
      </c>
      <c r="D974" t="inlineStr">
        <is>
          <t>Grocery</t>
        </is>
      </c>
      <c r="E974" t="n">
        <v>25831.25</v>
      </c>
      <c r="F974" t="n">
        <v>21239.61</v>
      </c>
      <c r="G974" t="n">
        <v>27367</v>
      </c>
      <c r="H974" t="n">
        <v>73</v>
      </c>
      <c r="I974" t="n">
        <v>29</v>
      </c>
      <c r="J974" t="n">
        <v>0</v>
      </c>
      <c r="K974">
        <f>E974-F974</f>
        <v/>
      </c>
      <c r="L974" s="10">
        <f>IFERROR(K974/E974,0)</f>
        <v/>
      </c>
      <c r="M974">
        <f>YEAR(A974)</f>
        <v/>
      </c>
      <c r="N974">
        <f>"Q"&amp;ROUNDUP(MONTH(A974)/3,0)</f>
        <v/>
      </c>
      <c r="O974">
        <f>TEXT(A974,"mmm")</f>
        <v/>
      </c>
    </row>
    <row r="975">
      <c r="A975" s="13" t="n">
        <v>45108</v>
      </c>
      <c r="B975" t="inlineStr">
        <is>
          <t>North</t>
        </is>
      </c>
      <c r="C975" t="inlineStr">
        <is>
          <t>Mobile App</t>
        </is>
      </c>
      <c r="D975" t="inlineStr">
        <is>
          <t>Home &amp; Kitchen</t>
        </is>
      </c>
      <c r="E975" t="n">
        <v>52818.5</v>
      </c>
      <c r="F975" t="n">
        <v>34616.28</v>
      </c>
      <c r="G975" t="n">
        <v>56305</v>
      </c>
      <c r="H975" t="n">
        <v>25</v>
      </c>
      <c r="I975" t="n">
        <v>23</v>
      </c>
      <c r="J975" t="n">
        <v>1</v>
      </c>
      <c r="K975">
        <f>E975-F975</f>
        <v/>
      </c>
      <c r="L975" s="10">
        <f>IFERROR(K975/E975,0)</f>
        <v/>
      </c>
      <c r="M975">
        <f>YEAR(A975)</f>
        <v/>
      </c>
      <c r="N975">
        <f>"Q"&amp;ROUNDUP(MONTH(A975)/3,0)</f>
        <v/>
      </c>
      <c r="O975">
        <f>TEXT(A975,"mmm")</f>
        <v/>
      </c>
    </row>
    <row r="976">
      <c r="A976" s="13" t="n">
        <v>45108</v>
      </c>
      <c r="B976" t="inlineStr">
        <is>
          <t>North</t>
        </is>
      </c>
      <c r="C976" t="inlineStr">
        <is>
          <t>Mobile App</t>
        </is>
      </c>
      <c r="D976" t="inlineStr">
        <is>
          <t>Sports</t>
        </is>
      </c>
      <c r="E976" t="n">
        <v>33102.95</v>
      </c>
      <c r="F976" t="n">
        <v>22193.53</v>
      </c>
      <c r="G976" t="n">
        <v>35506</v>
      </c>
      <c r="H976" t="n">
        <v>24</v>
      </c>
      <c r="I976" t="n">
        <v>17</v>
      </c>
      <c r="J976" t="n">
        <v>0</v>
      </c>
      <c r="K976">
        <f>E976-F976</f>
        <v/>
      </c>
      <c r="L976" s="10">
        <f>IFERROR(K976/E976,0)</f>
        <v/>
      </c>
      <c r="M976">
        <f>YEAR(A976)</f>
        <v/>
      </c>
      <c r="N976">
        <f>"Q"&amp;ROUNDUP(MONTH(A976)/3,0)</f>
        <v/>
      </c>
      <c r="O976">
        <f>TEXT(A976,"mmm")</f>
        <v/>
      </c>
    </row>
    <row r="977">
      <c r="A977" s="13" t="n">
        <v>45108</v>
      </c>
      <c r="B977" t="inlineStr">
        <is>
          <t>North</t>
        </is>
      </c>
      <c r="C977" t="inlineStr">
        <is>
          <t>Retail Store</t>
        </is>
      </c>
      <c r="D977" t="inlineStr">
        <is>
          <t>Beauty</t>
        </is>
      </c>
      <c r="E977" t="n">
        <v>8154.45</v>
      </c>
      <c r="F977" t="n">
        <v>4144.49</v>
      </c>
      <c r="G977" t="n">
        <v>8489</v>
      </c>
      <c r="H977" t="n">
        <v>11</v>
      </c>
      <c r="I977" t="n">
        <v>9</v>
      </c>
      <c r="J977" t="n">
        <v>0</v>
      </c>
      <c r="K977">
        <f>E977-F977</f>
        <v/>
      </c>
      <c r="L977" s="10">
        <f>IFERROR(K977/E977,0)</f>
        <v/>
      </c>
      <c r="M977">
        <f>YEAR(A977)</f>
        <v/>
      </c>
      <c r="N977">
        <f>"Q"&amp;ROUNDUP(MONTH(A977)/3,0)</f>
        <v/>
      </c>
      <c r="O977">
        <f>TEXT(A977,"mmm")</f>
        <v/>
      </c>
    </row>
    <row r="978">
      <c r="A978" s="13" t="n">
        <v>45108</v>
      </c>
      <c r="B978" t="inlineStr">
        <is>
          <t>North</t>
        </is>
      </c>
      <c r="C978" t="inlineStr">
        <is>
          <t>Retail Store</t>
        </is>
      </c>
      <c r="D978" t="inlineStr">
        <is>
          <t>Books</t>
        </is>
      </c>
      <c r="E978" t="n">
        <v>5863.1</v>
      </c>
      <c r="F978" t="n">
        <v>4166.53</v>
      </c>
      <c r="G978" t="n">
        <v>6127</v>
      </c>
      <c r="H978" t="n">
        <v>13</v>
      </c>
      <c r="I978" t="n">
        <v>11</v>
      </c>
      <c r="J978" t="n">
        <v>1</v>
      </c>
      <c r="K978">
        <f>E978-F978</f>
        <v/>
      </c>
      <c r="L978" s="10">
        <f>IFERROR(K978/E978,0)</f>
        <v/>
      </c>
      <c r="M978">
        <f>YEAR(A978)</f>
        <v/>
      </c>
      <c r="N978">
        <f>"Q"&amp;ROUNDUP(MONTH(A978)/3,0)</f>
        <v/>
      </c>
      <c r="O978">
        <f>TEXT(A978,"mmm")</f>
        <v/>
      </c>
    </row>
    <row r="979">
      <c r="A979" s="13" t="n">
        <v>45108</v>
      </c>
      <c r="B979" t="inlineStr">
        <is>
          <t>North</t>
        </is>
      </c>
      <c r="C979" t="inlineStr">
        <is>
          <t>Retail Store</t>
        </is>
      </c>
      <c r="D979" t="inlineStr">
        <is>
          <t>Electronics</t>
        </is>
      </c>
      <c r="E979" t="n">
        <v>176465.8</v>
      </c>
      <c r="F979" t="n">
        <v>150804.38</v>
      </c>
      <c r="G979" t="n">
        <v>180786</v>
      </c>
      <c r="H979" t="n">
        <v>14</v>
      </c>
      <c r="I979" t="n">
        <v>10</v>
      </c>
      <c r="J979" t="n">
        <v>0</v>
      </c>
      <c r="K979">
        <f>E979-F979</f>
        <v/>
      </c>
      <c r="L979" s="10">
        <f>IFERROR(K979/E979,0)</f>
        <v/>
      </c>
      <c r="M979">
        <f>YEAR(A979)</f>
        <v/>
      </c>
      <c r="N979">
        <f>"Q"&amp;ROUNDUP(MONTH(A979)/3,0)</f>
        <v/>
      </c>
      <c r="O979">
        <f>TEXT(A979,"mmm")</f>
        <v/>
      </c>
    </row>
    <row r="980">
      <c r="A980" s="13" t="n">
        <v>45108</v>
      </c>
      <c r="B980" t="inlineStr">
        <is>
          <t>North</t>
        </is>
      </c>
      <c r="C980" t="inlineStr">
        <is>
          <t>Retail Store</t>
        </is>
      </c>
      <c r="D980" t="inlineStr">
        <is>
          <t>Fashion</t>
        </is>
      </c>
      <c r="E980" t="n">
        <v>23098.8</v>
      </c>
      <c r="F980" t="n">
        <v>10554.53</v>
      </c>
      <c r="G980" t="n">
        <v>23373</v>
      </c>
      <c r="H980" t="n">
        <v>17</v>
      </c>
      <c r="I980" t="n">
        <v>15</v>
      </c>
      <c r="J980" t="n">
        <v>2</v>
      </c>
      <c r="K980">
        <f>E980-F980</f>
        <v/>
      </c>
      <c r="L980" s="10">
        <f>IFERROR(K980/E980,0)</f>
        <v/>
      </c>
      <c r="M980">
        <f>YEAR(A980)</f>
        <v/>
      </c>
      <c r="N980">
        <f>"Q"&amp;ROUNDUP(MONTH(A980)/3,0)</f>
        <v/>
      </c>
      <c r="O980">
        <f>TEXT(A980,"mmm")</f>
        <v/>
      </c>
    </row>
    <row r="981">
      <c r="A981" s="13" t="n">
        <v>45108</v>
      </c>
      <c r="B981" t="inlineStr">
        <is>
          <t>North</t>
        </is>
      </c>
      <c r="C981" t="inlineStr">
        <is>
          <t>Retail Store</t>
        </is>
      </c>
      <c r="D981" t="inlineStr">
        <is>
          <t>Grocery</t>
        </is>
      </c>
      <c r="E981" t="n">
        <v>6607.5</v>
      </c>
      <c r="F981" t="n">
        <v>5402.12</v>
      </c>
      <c r="G981" t="n">
        <v>6992</v>
      </c>
      <c r="H981" t="n">
        <v>18</v>
      </c>
      <c r="I981" t="n">
        <v>8</v>
      </c>
      <c r="J981" t="n">
        <v>0</v>
      </c>
      <c r="K981">
        <f>E981-F981</f>
        <v/>
      </c>
      <c r="L981" s="10">
        <f>IFERROR(K981/E981,0)</f>
        <v/>
      </c>
      <c r="M981">
        <f>YEAR(A981)</f>
        <v/>
      </c>
      <c r="N981">
        <f>"Q"&amp;ROUNDUP(MONTH(A981)/3,0)</f>
        <v/>
      </c>
      <c r="O981">
        <f>TEXT(A981,"mmm")</f>
        <v/>
      </c>
    </row>
    <row r="982">
      <c r="A982" s="13" t="n">
        <v>45108</v>
      </c>
      <c r="B982" t="inlineStr">
        <is>
          <t>North</t>
        </is>
      </c>
      <c r="C982" t="inlineStr">
        <is>
          <t>Retail Store</t>
        </is>
      </c>
      <c r="D982" t="inlineStr">
        <is>
          <t>Home &amp; Kitchen</t>
        </is>
      </c>
      <c r="E982" t="n">
        <v>21975.75</v>
      </c>
      <c r="F982" t="n">
        <v>13477.16</v>
      </c>
      <c r="G982" t="n">
        <v>22767</v>
      </c>
      <c r="H982" t="n">
        <v>13</v>
      </c>
      <c r="I982" t="n">
        <v>11</v>
      </c>
      <c r="J982" t="n">
        <v>0</v>
      </c>
      <c r="K982">
        <f>E982-F982</f>
        <v/>
      </c>
      <c r="L982" s="10">
        <f>IFERROR(K982/E982,0)</f>
        <v/>
      </c>
      <c r="M982">
        <f>YEAR(A982)</f>
        <v/>
      </c>
      <c r="N982">
        <f>"Q"&amp;ROUNDUP(MONTH(A982)/3,0)</f>
        <v/>
      </c>
      <c r="O982">
        <f>TEXT(A982,"mmm")</f>
        <v/>
      </c>
    </row>
    <row r="983">
      <c r="A983" s="13" t="n">
        <v>45108</v>
      </c>
      <c r="B983" t="inlineStr">
        <is>
          <t>North</t>
        </is>
      </c>
      <c r="C983" t="inlineStr">
        <is>
          <t>Retail Store</t>
        </is>
      </c>
      <c r="D983" t="inlineStr">
        <is>
          <t>Sports</t>
        </is>
      </c>
      <c r="E983" t="n">
        <v>17882.9</v>
      </c>
      <c r="F983" t="n">
        <v>11148.03</v>
      </c>
      <c r="G983" t="n">
        <v>18262</v>
      </c>
      <c r="H983" t="n">
        <v>8</v>
      </c>
      <c r="I983" t="n">
        <v>7</v>
      </c>
      <c r="J983" t="n">
        <v>1</v>
      </c>
      <c r="K983">
        <f>E983-F983</f>
        <v/>
      </c>
      <c r="L983" s="10">
        <f>IFERROR(K983/E983,0)</f>
        <v/>
      </c>
      <c r="M983">
        <f>YEAR(A983)</f>
        <v/>
      </c>
      <c r="N983">
        <f>"Q"&amp;ROUNDUP(MONTH(A983)/3,0)</f>
        <v/>
      </c>
      <c r="O983">
        <f>TEXT(A983,"mmm")</f>
        <v/>
      </c>
    </row>
    <row r="984">
      <c r="A984" s="13" t="n">
        <v>45108</v>
      </c>
      <c r="B984" t="inlineStr">
        <is>
          <t>North</t>
        </is>
      </c>
      <c r="C984" t="inlineStr">
        <is>
          <t>Unknown</t>
        </is>
      </c>
      <c r="D984" t="inlineStr">
        <is>
          <t>Beauty</t>
        </is>
      </c>
      <c r="E984" t="n">
        <v>6180.3</v>
      </c>
      <c r="F984" t="n">
        <v>3627.27</v>
      </c>
      <c r="G984" t="n">
        <v>6867</v>
      </c>
      <c r="H984" t="n">
        <v>3</v>
      </c>
      <c r="I984" t="n">
        <v>1</v>
      </c>
      <c r="J984" t="n">
        <v>0</v>
      </c>
      <c r="K984">
        <f>E984-F984</f>
        <v/>
      </c>
      <c r="L984" s="10">
        <f>IFERROR(K984/E984,0)</f>
        <v/>
      </c>
      <c r="M984">
        <f>YEAR(A984)</f>
        <v/>
      </c>
      <c r="N984">
        <f>"Q"&amp;ROUNDUP(MONTH(A984)/3,0)</f>
        <v/>
      </c>
      <c r="O984">
        <f>TEXT(A984,"mmm")</f>
        <v/>
      </c>
    </row>
    <row r="985">
      <c r="A985" s="13" t="n">
        <v>45108</v>
      </c>
      <c r="B985" t="inlineStr">
        <is>
          <t>North</t>
        </is>
      </c>
      <c r="C985" t="inlineStr">
        <is>
          <t>Unknown</t>
        </is>
      </c>
      <c r="D985" t="inlineStr">
        <is>
          <t>Electronics</t>
        </is>
      </c>
      <c r="E985" t="n">
        <v>2222.05</v>
      </c>
      <c r="F985" t="n">
        <v>1984.23</v>
      </c>
      <c r="G985" t="n">
        <v>2339</v>
      </c>
      <c r="H985" t="n">
        <v>1</v>
      </c>
      <c r="I985" t="n">
        <v>1</v>
      </c>
      <c r="J985" t="n">
        <v>0</v>
      </c>
      <c r="K985">
        <f>E985-F985</f>
        <v/>
      </c>
      <c r="L985" s="10">
        <f>IFERROR(K985/E985,0)</f>
        <v/>
      </c>
      <c r="M985">
        <f>YEAR(A985)</f>
        <v/>
      </c>
      <c r="N985">
        <f>"Q"&amp;ROUNDUP(MONTH(A985)/3,0)</f>
        <v/>
      </c>
      <c r="O985">
        <f>TEXT(A985,"mmm")</f>
        <v/>
      </c>
    </row>
    <row r="986">
      <c r="A986" s="13" t="n">
        <v>45108</v>
      </c>
      <c r="B986" t="inlineStr">
        <is>
          <t>North</t>
        </is>
      </c>
      <c r="C986" t="inlineStr">
        <is>
          <t>Unknown</t>
        </is>
      </c>
      <c r="D986" t="inlineStr">
        <is>
          <t>Fashion</t>
        </is>
      </c>
      <c r="E986" t="n">
        <v>1919.65</v>
      </c>
      <c r="F986" t="n">
        <v>1012</v>
      </c>
      <c r="G986" t="n">
        <v>2058</v>
      </c>
      <c r="H986" t="n">
        <v>2</v>
      </c>
      <c r="I986" t="n">
        <v>2</v>
      </c>
      <c r="J986" t="n">
        <v>0</v>
      </c>
      <c r="K986">
        <f>E986-F986</f>
        <v/>
      </c>
      <c r="L986" s="10">
        <f>IFERROR(K986/E986,0)</f>
        <v/>
      </c>
      <c r="M986">
        <f>YEAR(A986)</f>
        <v/>
      </c>
      <c r="N986">
        <f>"Q"&amp;ROUNDUP(MONTH(A986)/3,0)</f>
        <v/>
      </c>
      <c r="O986">
        <f>TEXT(A986,"mmm")</f>
        <v/>
      </c>
    </row>
    <row r="987">
      <c r="A987" s="13" t="n">
        <v>45108</v>
      </c>
      <c r="B987" t="inlineStr">
        <is>
          <t>North</t>
        </is>
      </c>
      <c r="C987" t="inlineStr">
        <is>
          <t>Unknown</t>
        </is>
      </c>
      <c r="D987" t="inlineStr">
        <is>
          <t>Grocery</t>
        </is>
      </c>
      <c r="E987" t="n">
        <v>1850.2</v>
      </c>
      <c r="F987" t="n">
        <v>1521.42</v>
      </c>
      <c r="G987" t="n">
        <v>1996</v>
      </c>
      <c r="H987" t="n">
        <v>4</v>
      </c>
      <c r="I987" t="n">
        <v>2</v>
      </c>
      <c r="J987" t="n">
        <v>0</v>
      </c>
      <c r="K987">
        <f>E987-F987</f>
        <v/>
      </c>
      <c r="L987" s="10">
        <f>IFERROR(K987/E987,0)</f>
        <v/>
      </c>
      <c r="M987">
        <f>YEAR(A987)</f>
        <v/>
      </c>
      <c r="N987">
        <f>"Q"&amp;ROUNDUP(MONTH(A987)/3,0)</f>
        <v/>
      </c>
      <c r="O987">
        <f>TEXT(A987,"mmm")</f>
        <v/>
      </c>
    </row>
    <row r="988">
      <c r="A988" s="13" t="n">
        <v>45108</v>
      </c>
      <c r="B988" t="inlineStr">
        <is>
          <t>North</t>
        </is>
      </c>
      <c r="C988" t="inlineStr">
        <is>
          <t>Unknown</t>
        </is>
      </c>
      <c r="D988" t="inlineStr">
        <is>
          <t>Home &amp; Kitchen</t>
        </is>
      </c>
      <c r="E988" t="n">
        <v>5061.2</v>
      </c>
      <c r="F988" t="n">
        <v>3360.57</v>
      </c>
      <c r="G988" t="n">
        <v>5467</v>
      </c>
      <c r="H988" t="n">
        <v>3</v>
      </c>
      <c r="I988" t="n">
        <v>2</v>
      </c>
      <c r="J988" t="n">
        <v>0</v>
      </c>
      <c r="K988">
        <f>E988-F988</f>
        <v/>
      </c>
      <c r="L988" s="10">
        <f>IFERROR(K988/E988,0)</f>
        <v/>
      </c>
      <c r="M988">
        <f>YEAR(A988)</f>
        <v/>
      </c>
      <c r="N988">
        <f>"Q"&amp;ROUNDUP(MONTH(A988)/3,0)</f>
        <v/>
      </c>
      <c r="O988">
        <f>TEXT(A988,"mmm")</f>
        <v/>
      </c>
    </row>
    <row r="989">
      <c r="A989" s="13" t="n">
        <v>45108</v>
      </c>
      <c r="B989" t="inlineStr">
        <is>
          <t>North</t>
        </is>
      </c>
      <c r="C989" t="inlineStr">
        <is>
          <t>Unknown</t>
        </is>
      </c>
      <c r="D989" t="inlineStr">
        <is>
          <t>Sports</t>
        </is>
      </c>
      <c r="E989" t="n">
        <v>12109.65</v>
      </c>
      <c r="F989" t="n">
        <v>7707.61</v>
      </c>
      <c r="G989" t="n">
        <v>12747</v>
      </c>
      <c r="H989" t="n">
        <v>3</v>
      </c>
      <c r="I989" t="n">
        <v>2</v>
      </c>
      <c r="J989" t="n">
        <v>0</v>
      </c>
      <c r="K989">
        <f>E989-F989</f>
        <v/>
      </c>
      <c r="L989" s="10">
        <f>IFERROR(K989/E989,0)</f>
        <v/>
      </c>
      <c r="M989">
        <f>YEAR(A989)</f>
        <v/>
      </c>
      <c r="N989">
        <f>"Q"&amp;ROUNDUP(MONTH(A989)/3,0)</f>
        <v/>
      </c>
      <c r="O989">
        <f>TEXT(A989,"mmm")</f>
        <v/>
      </c>
    </row>
    <row r="990">
      <c r="A990" s="13" t="n">
        <v>45108</v>
      </c>
      <c r="B990" t="inlineStr">
        <is>
          <t>North</t>
        </is>
      </c>
      <c r="C990" t="inlineStr">
        <is>
          <t>Website</t>
        </is>
      </c>
      <c r="D990" t="inlineStr">
        <is>
          <t>Beauty</t>
        </is>
      </c>
      <c r="E990" t="n">
        <v>17166.95</v>
      </c>
      <c r="F990" t="n">
        <v>9224.549999999999</v>
      </c>
      <c r="G990" t="n">
        <v>18097</v>
      </c>
      <c r="H990" t="n">
        <v>23</v>
      </c>
      <c r="I990" t="n">
        <v>21</v>
      </c>
      <c r="J990" t="n">
        <v>2</v>
      </c>
      <c r="K990">
        <f>E990-F990</f>
        <v/>
      </c>
      <c r="L990" s="10">
        <f>IFERROR(K990/E990,0)</f>
        <v/>
      </c>
      <c r="M990">
        <f>YEAR(A990)</f>
        <v/>
      </c>
      <c r="N990">
        <f>"Q"&amp;ROUNDUP(MONTH(A990)/3,0)</f>
        <v/>
      </c>
      <c r="O990">
        <f>TEXT(A990,"mmm")</f>
        <v/>
      </c>
    </row>
    <row r="991">
      <c r="A991" s="13" t="n">
        <v>45108</v>
      </c>
      <c r="B991" t="inlineStr">
        <is>
          <t>North</t>
        </is>
      </c>
      <c r="C991" t="inlineStr">
        <is>
          <t>Website</t>
        </is>
      </c>
      <c r="D991" t="inlineStr">
        <is>
          <t>Books</t>
        </is>
      </c>
      <c r="E991" t="n">
        <v>7795.5</v>
      </c>
      <c r="F991" t="n">
        <v>6041.13</v>
      </c>
      <c r="G991" t="n">
        <v>8420</v>
      </c>
      <c r="H991" t="n">
        <v>20</v>
      </c>
      <c r="I991" t="n">
        <v>16</v>
      </c>
      <c r="J991" t="n">
        <v>0</v>
      </c>
      <c r="K991">
        <f>E991-F991</f>
        <v/>
      </c>
      <c r="L991" s="10">
        <f>IFERROR(K991/E991,0)</f>
        <v/>
      </c>
      <c r="M991">
        <f>YEAR(A991)</f>
        <v/>
      </c>
      <c r="N991">
        <f>"Q"&amp;ROUNDUP(MONTH(A991)/3,0)</f>
        <v/>
      </c>
      <c r="O991">
        <f>TEXT(A991,"mmm")</f>
        <v/>
      </c>
    </row>
    <row r="992">
      <c r="A992" s="13" t="n">
        <v>45108</v>
      </c>
      <c r="B992" t="inlineStr">
        <is>
          <t>North</t>
        </is>
      </c>
      <c r="C992" t="inlineStr">
        <is>
          <t>Website</t>
        </is>
      </c>
      <c r="D992" t="inlineStr">
        <is>
          <t>Electronics</t>
        </is>
      </c>
      <c r="E992" t="n">
        <v>276763.85</v>
      </c>
      <c r="F992" t="n">
        <v>247745.38</v>
      </c>
      <c r="G992" t="n">
        <v>300675</v>
      </c>
      <c r="H992" t="n">
        <v>25</v>
      </c>
      <c r="I992" t="n">
        <v>18</v>
      </c>
      <c r="J992" t="n">
        <v>0</v>
      </c>
      <c r="K992">
        <f>E992-F992</f>
        <v/>
      </c>
      <c r="L992" s="10">
        <f>IFERROR(K992/E992,0)</f>
        <v/>
      </c>
      <c r="M992">
        <f>YEAR(A992)</f>
        <v/>
      </c>
      <c r="N992">
        <f>"Q"&amp;ROUNDUP(MONTH(A992)/3,0)</f>
        <v/>
      </c>
      <c r="O992">
        <f>TEXT(A992,"mmm")</f>
        <v/>
      </c>
    </row>
    <row r="993">
      <c r="A993" s="13" t="n">
        <v>45108</v>
      </c>
      <c r="B993" t="inlineStr">
        <is>
          <t>North</t>
        </is>
      </c>
      <c r="C993" t="inlineStr">
        <is>
          <t>Website</t>
        </is>
      </c>
      <c r="D993" t="inlineStr">
        <is>
          <t>Fashion</t>
        </is>
      </c>
      <c r="E993" t="n">
        <v>67078.60000000001</v>
      </c>
      <c r="F993" t="n">
        <v>36378.27</v>
      </c>
      <c r="G993" t="n">
        <v>70413</v>
      </c>
      <c r="H993" t="n">
        <v>57</v>
      </c>
      <c r="I993" t="n">
        <v>44</v>
      </c>
      <c r="J993" t="n">
        <v>7</v>
      </c>
      <c r="K993">
        <f>E993-F993</f>
        <v/>
      </c>
      <c r="L993" s="10">
        <f>IFERROR(K993/E993,0)</f>
        <v/>
      </c>
      <c r="M993">
        <f>YEAR(A993)</f>
        <v/>
      </c>
      <c r="N993">
        <f>"Q"&amp;ROUNDUP(MONTH(A993)/3,0)</f>
        <v/>
      </c>
      <c r="O993">
        <f>TEXT(A993,"mmm")</f>
        <v/>
      </c>
    </row>
    <row r="994">
      <c r="A994" s="13" t="n">
        <v>45108</v>
      </c>
      <c r="B994" t="inlineStr">
        <is>
          <t>North</t>
        </is>
      </c>
      <c r="C994" t="inlineStr">
        <is>
          <t>Website</t>
        </is>
      </c>
      <c r="D994" t="inlineStr">
        <is>
          <t>Grocery</t>
        </is>
      </c>
      <c r="E994" t="n">
        <v>19320.6</v>
      </c>
      <c r="F994" t="n">
        <v>15533.28</v>
      </c>
      <c r="G994" t="n">
        <v>20172</v>
      </c>
      <c r="H994" t="n">
        <v>58</v>
      </c>
      <c r="I994" t="n">
        <v>24</v>
      </c>
      <c r="J994" t="n">
        <v>0</v>
      </c>
      <c r="K994">
        <f>E994-F994</f>
        <v/>
      </c>
      <c r="L994" s="10">
        <f>IFERROR(K994/E994,0)</f>
        <v/>
      </c>
      <c r="M994">
        <f>YEAR(A994)</f>
        <v/>
      </c>
      <c r="N994">
        <f>"Q"&amp;ROUNDUP(MONTH(A994)/3,0)</f>
        <v/>
      </c>
      <c r="O994">
        <f>TEXT(A994,"mmm")</f>
        <v/>
      </c>
    </row>
    <row r="995">
      <c r="A995" s="13" t="n">
        <v>45108</v>
      </c>
      <c r="B995" t="inlineStr">
        <is>
          <t>North</t>
        </is>
      </c>
      <c r="C995" t="inlineStr">
        <is>
          <t>Website</t>
        </is>
      </c>
      <c r="D995" t="inlineStr">
        <is>
          <t>Home &amp; Kitchen</t>
        </is>
      </c>
      <c r="E995" t="n">
        <v>53939.45</v>
      </c>
      <c r="F995" t="n">
        <v>35877.87</v>
      </c>
      <c r="G995" t="n">
        <v>58556</v>
      </c>
      <c r="H995" t="n">
        <v>24</v>
      </c>
      <c r="I995" t="n">
        <v>18</v>
      </c>
      <c r="J995" t="n">
        <v>1</v>
      </c>
      <c r="K995">
        <f>E995-F995</f>
        <v/>
      </c>
      <c r="L995" s="10">
        <f>IFERROR(K995/E995,0)</f>
        <v/>
      </c>
      <c r="M995">
        <f>YEAR(A995)</f>
        <v/>
      </c>
      <c r="N995">
        <f>"Q"&amp;ROUNDUP(MONTH(A995)/3,0)</f>
        <v/>
      </c>
      <c r="O995">
        <f>TEXT(A995,"mmm")</f>
        <v/>
      </c>
    </row>
    <row r="996">
      <c r="A996" s="13" t="n">
        <v>45108</v>
      </c>
      <c r="B996" t="inlineStr">
        <is>
          <t>North</t>
        </is>
      </c>
      <c r="C996" t="inlineStr">
        <is>
          <t>Website</t>
        </is>
      </c>
      <c r="D996" t="inlineStr">
        <is>
          <t>Sports</t>
        </is>
      </c>
      <c r="E996" t="n">
        <v>41827.65</v>
      </c>
      <c r="F996" t="n">
        <v>27559.37</v>
      </c>
      <c r="G996" t="n">
        <v>44369</v>
      </c>
      <c r="H996" t="n">
        <v>21</v>
      </c>
      <c r="I996" t="n">
        <v>19</v>
      </c>
      <c r="J996" t="n">
        <v>2</v>
      </c>
      <c r="K996">
        <f>E996-F996</f>
        <v/>
      </c>
      <c r="L996" s="10">
        <f>IFERROR(K996/E996,0)</f>
        <v/>
      </c>
      <c r="M996">
        <f>YEAR(A996)</f>
        <v/>
      </c>
      <c r="N996">
        <f>"Q"&amp;ROUNDUP(MONTH(A996)/3,0)</f>
        <v/>
      </c>
      <c r="O996">
        <f>TEXT(A996,"mmm")</f>
        <v/>
      </c>
    </row>
    <row r="997">
      <c r="A997" s="13" t="n">
        <v>45108</v>
      </c>
      <c r="B997" t="inlineStr">
        <is>
          <t>South</t>
        </is>
      </c>
      <c r="C997" t="inlineStr">
        <is>
          <t>Marketplace</t>
        </is>
      </c>
      <c r="D997" t="inlineStr">
        <is>
          <t>Beauty</t>
        </is>
      </c>
      <c r="E997" t="n">
        <v>11042.3</v>
      </c>
      <c r="F997" t="n">
        <v>6235.79</v>
      </c>
      <c r="G997" t="n">
        <v>12419</v>
      </c>
      <c r="H997" t="n">
        <v>21</v>
      </c>
      <c r="I997" t="n">
        <v>16</v>
      </c>
      <c r="J997" t="n">
        <v>1</v>
      </c>
      <c r="K997">
        <f>E997-F997</f>
        <v/>
      </c>
      <c r="L997" s="10">
        <f>IFERROR(K997/E997,0)</f>
        <v/>
      </c>
      <c r="M997">
        <f>YEAR(A997)</f>
        <v/>
      </c>
      <c r="N997">
        <f>"Q"&amp;ROUNDUP(MONTH(A997)/3,0)</f>
        <v/>
      </c>
      <c r="O997">
        <f>TEXT(A997,"mmm")</f>
        <v/>
      </c>
    </row>
    <row r="998">
      <c r="A998" s="13" t="n">
        <v>45108</v>
      </c>
      <c r="B998" t="inlineStr">
        <is>
          <t>South</t>
        </is>
      </c>
      <c r="C998" t="inlineStr">
        <is>
          <t>Marketplace</t>
        </is>
      </c>
      <c r="D998" t="inlineStr">
        <is>
          <t>Books</t>
        </is>
      </c>
      <c r="E998" t="n">
        <v>6002.8</v>
      </c>
      <c r="F998" t="n">
        <v>4644.3</v>
      </c>
      <c r="G998" t="n">
        <v>6694</v>
      </c>
      <c r="H998" t="n">
        <v>16</v>
      </c>
      <c r="I998" t="n">
        <v>14</v>
      </c>
      <c r="J998" t="n">
        <v>3</v>
      </c>
      <c r="K998">
        <f>E998-F998</f>
        <v/>
      </c>
      <c r="L998" s="10">
        <f>IFERROR(K998/E998,0)</f>
        <v/>
      </c>
      <c r="M998">
        <f>YEAR(A998)</f>
        <v/>
      </c>
      <c r="N998">
        <f>"Q"&amp;ROUNDUP(MONTH(A998)/3,0)</f>
        <v/>
      </c>
      <c r="O998">
        <f>TEXT(A998,"mmm")</f>
        <v/>
      </c>
    </row>
    <row r="999">
      <c r="A999" s="13" t="n">
        <v>45108</v>
      </c>
      <c r="B999" t="inlineStr">
        <is>
          <t>South</t>
        </is>
      </c>
      <c r="C999" t="inlineStr">
        <is>
          <t>Marketplace</t>
        </is>
      </c>
      <c r="D999" t="inlineStr">
        <is>
          <t>Electronics</t>
        </is>
      </c>
      <c r="E999" t="n">
        <v>303456.75</v>
      </c>
      <c r="F999" t="n">
        <v>282410.8</v>
      </c>
      <c r="G999" t="n">
        <v>340815</v>
      </c>
      <c r="H999" t="n">
        <v>25</v>
      </c>
      <c r="I999" t="n">
        <v>22</v>
      </c>
      <c r="J999" t="n">
        <v>2</v>
      </c>
      <c r="K999">
        <f>E999-F999</f>
        <v/>
      </c>
      <c r="L999" s="10">
        <f>IFERROR(K999/E999,0)</f>
        <v/>
      </c>
      <c r="M999">
        <f>YEAR(A999)</f>
        <v/>
      </c>
      <c r="N999">
        <f>"Q"&amp;ROUNDUP(MONTH(A999)/3,0)</f>
        <v/>
      </c>
      <c r="O999">
        <f>TEXT(A999,"mmm")</f>
        <v/>
      </c>
    </row>
    <row r="1000">
      <c r="A1000" s="13" t="n">
        <v>45108</v>
      </c>
      <c r="B1000" t="inlineStr">
        <is>
          <t>South</t>
        </is>
      </c>
      <c r="C1000" t="inlineStr">
        <is>
          <t>Marketplace</t>
        </is>
      </c>
      <c r="D1000" t="inlineStr">
        <is>
          <t>Fashion</t>
        </is>
      </c>
      <c r="E1000" t="n">
        <v>64238.05</v>
      </c>
      <c r="F1000" t="n">
        <v>35293.27</v>
      </c>
      <c r="G1000" t="n">
        <v>71744</v>
      </c>
      <c r="H1000" t="n">
        <v>46</v>
      </c>
      <c r="I1000" t="n">
        <v>37</v>
      </c>
      <c r="J1000" t="n">
        <v>8</v>
      </c>
      <c r="K1000">
        <f>E1000-F1000</f>
        <v/>
      </c>
      <c r="L1000" s="10">
        <f>IFERROR(K1000/E1000,0)</f>
        <v/>
      </c>
      <c r="M1000">
        <f>YEAR(A1000)</f>
        <v/>
      </c>
      <c r="N1000">
        <f>"Q"&amp;ROUNDUP(MONTH(A1000)/3,0)</f>
        <v/>
      </c>
      <c r="O1000">
        <f>TEXT(A1000,"mmm")</f>
        <v/>
      </c>
    </row>
    <row r="1001">
      <c r="A1001" s="13" t="n">
        <v>45108</v>
      </c>
      <c r="B1001" t="inlineStr">
        <is>
          <t>South</t>
        </is>
      </c>
      <c r="C1001" t="inlineStr">
        <is>
          <t>Marketplace</t>
        </is>
      </c>
      <c r="D1001" t="inlineStr">
        <is>
          <t>Grocery</t>
        </is>
      </c>
      <c r="E1001" t="n">
        <v>12609.65</v>
      </c>
      <c r="F1001" t="n">
        <v>10692.39</v>
      </c>
      <c r="G1001" t="n">
        <v>14018</v>
      </c>
      <c r="H1001" t="n">
        <v>42</v>
      </c>
      <c r="I1001" t="n">
        <v>16</v>
      </c>
      <c r="J1001" t="n">
        <v>0</v>
      </c>
      <c r="K1001">
        <f>E1001-F1001</f>
        <v/>
      </c>
      <c r="L1001" s="10">
        <f>IFERROR(K1001/E1001,0)</f>
        <v/>
      </c>
      <c r="M1001">
        <f>YEAR(A1001)</f>
        <v/>
      </c>
      <c r="N1001">
        <f>"Q"&amp;ROUNDUP(MONTH(A1001)/3,0)</f>
        <v/>
      </c>
      <c r="O1001">
        <f>TEXT(A1001,"mmm")</f>
        <v/>
      </c>
    </row>
    <row r="1002">
      <c r="A1002" s="13" t="n">
        <v>45108</v>
      </c>
      <c r="B1002" t="inlineStr">
        <is>
          <t>South</t>
        </is>
      </c>
      <c r="C1002" t="inlineStr">
        <is>
          <t>Marketplace</t>
        </is>
      </c>
      <c r="D1002" t="inlineStr">
        <is>
          <t>Home &amp; Kitchen</t>
        </is>
      </c>
      <c r="E1002" t="n">
        <v>42391.15</v>
      </c>
      <c r="F1002" t="n">
        <v>29259.67</v>
      </c>
      <c r="G1002" t="n">
        <v>46893</v>
      </c>
      <c r="H1002" t="n">
        <v>27</v>
      </c>
      <c r="I1002" t="n">
        <v>21</v>
      </c>
      <c r="J1002" t="n">
        <v>1</v>
      </c>
      <c r="K1002">
        <f>E1002-F1002</f>
        <v/>
      </c>
      <c r="L1002" s="10">
        <f>IFERROR(K1002/E1002,0)</f>
        <v/>
      </c>
      <c r="M1002">
        <f>YEAR(A1002)</f>
        <v/>
      </c>
      <c r="N1002">
        <f>"Q"&amp;ROUNDUP(MONTH(A1002)/3,0)</f>
        <v/>
      </c>
      <c r="O1002">
        <f>TEXT(A1002,"mmm")</f>
        <v/>
      </c>
    </row>
    <row r="1003">
      <c r="A1003" s="13" t="n">
        <v>45108</v>
      </c>
      <c r="B1003" t="inlineStr">
        <is>
          <t>South</t>
        </is>
      </c>
      <c r="C1003" t="inlineStr">
        <is>
          <t>Marketplace</t>
        </is>
      </c>
      <c r="D1003" t="inlineStr">
        <is>
          <t>Sports</t>
        </is>
      </c>
      <c r="E1003" t="n">
        <v>40329.9</v>
      </c>
      <c r="F1003" t="n">
        <v>27202.14</v>
      </c>
      <c r="G1003" t="n">
        <v>43710</v>
      </c>
      <c r="H1003" t="n">
        <v>20</v>
      </c>
      <c r="I1003" t="n">
        <v>16</v>
      </c>
      <c r="J1003" t="n">
        <v>0</v>
      </c>
      <c r="K1003">
        <f>E1003-F1003</f>
        <v/>
      </c>
      <c r="L1003" s="10">
        <f>IFERROR(K1003/E1003,0)</f>
        <v/>
      </c>
      <c r="M1003">
        <f>YEAR(A1003)</f>
        <v/>
      </c>
      <c r="N1003">
        <f>"Q"&amp;ROUNDUP(MONTH(A1003)/3,0)</f>
        <v/>
      </c>
      <c r="O1003">
        <f>TEXT(A1003,"mmm")</f>
        <v/>
      </c>
    </row>
    <row r="1004">
      <c r="A1004" s="13" t="n">
        <v>45108</v>
      </c>
      <c r="B1004" t="inlineStr">
        <is>
          <t>South</t>
        </is>
      </c>
      <c r="C1004" t="inlineStr">
        <is>
          <t>Marketplace</t>
        </is>
      </c>
      <c r="D1004" t="inlineStr">
        <is>
          <t>Unknown</t>
        </is>
      </c>
      <c r="E1004" t="n">
        <v>1114.2</v>
      </c>
      <c r="F1004" t="n">
        <v>608.2</v>
      </c>
      <c r="G1004" t="n">
        <v>1238</v>
      </c>
      <c r="H1004" t="n">
        <v>2</v>
      </c>
      <c r="I1004" t="n">
        <v>1</v>
      </c>
      <c r="J1004" t="n">
        <v>0</v>
      </c>
      <c r="K1004">
        <f>E1004-F1004</f>
        <v/>
      </c>
      <c r="L1004" s="10">
        <f>IFERROR(K1004/E1004,0)</f>
        <v/>
      </c>
      <c r="M1004">
        <f>YEAR(A1004)</f>
        <v/>
      </c>
      <c r="N1004">
        <f>"Q"&amp;ROUNDUP(MONTH(A1004)/3,0)</f>
        <v/>
      </c>
      <c r="O1004">
        <f>TEXT(A1004,"mmm")</f>
        <v/>
      </c>
    </row>
    <row r="1005">
      <c r="A1005" s="13" t="n">
        <v>45108</v>
      </c>
      <c r="B1005" t="inlineStr">
        <is>
          <t>South</t>
        </is>
      </c>
      <c r="C1005" t="inlineStr">
        <is>
          <t>Mobile App</t>
        </is>
      </c>
      <c r="D1005" t="inlineStr">
        <is>
          <t>Beauty</t>
        </is>
      </c>
      <c r="E1005" t="n">
        <v>21483.15</v>
      </c>
      <c r="F1005" t="n">
        <v>11975.77</v>
      </c>
      <c r="G1005" t="n">
        <v>22814</v>
      </c>
      <c r="H1005" t="n">
        <v>36</v>
      </c>
      <c r="I1005" t="n">
        <v>30</v>
      </c>
      <c r="J1005" t="n">
        <v>1</v>
      </c>
      <c r="K1005">
        <f>E1005-F1005</f>
        <v/>
      </c>
      <c r="L1005" s="10">
        <f>IFERROR(K1005/E1005,0)</f>
        <v/>
      </c>
      <c r="M1005">
        <f>YEAR(A1005)</f>
        <v/>
      </c>
      <c r="N1005">
        <f>"Q"&amp;ROUNDUP(MONTH(A1005)/3,0)</f>
        <v/>
      </c>
      <c r="O1005">
        <f>TEXT(A1005,"mmm")</f>
        <v/>
      </c>
    </row>
    <row r="1006">
      <c r="A1006" s="13" t="n">
        <v>45108</v>
      </c>
      <c r="B1006" t="inlineStr">
        <is>
          <t>South</t>
        </is>
      </c>
      <c r="C1006" t="inlineStr">
        <is>
          <t>Mobile App</t>
        </is>
      </c>
      <c r="D1006" t="inlineStr">
        <is>
          <t>Books</t>
        </is>
      </c>
      <c r="E1006" t="n">
        <v>8731.700000000001</v>
      </c>
      <c r="F1006" t="n">
        <v>6556.39</v>
      </c>
      <c r="G1006" t="n">
        <v>9397</v>
      </c>
      <c r="H1006" t="n">
        <v>23</v>
      </c>
      <c r="I1006" t="n">
        <v>19</v>
      </c>
      <c r="J1006" t="n">
        <v>0</v>
      </c>
      <c r="K1006">
        <f>E1006-F1006</f>
        <v/>
      </c>
      <c r="L1006" s="10">
        <f>IFERROR(K1006/E1006,0)</f>
        <v/>
      </c>
      <c r="M1006">
        <f>YEAR(A1006)</f>
        <v/>
      </c>
      <c r="N1006">
        <f>"Q"&amp;ROUNDUP(MONTH(A1006)/3,0)</f>
        <v/>
      </c>
      <c r="O1006">
        <f>TEXT(A1006,"mmm")</f>
        <v/>
      </c>
    </row>
    <row r="1007">
      <c r="A1007" s="13" t="n">
        <v>45108</v>
      </c>
      <c r="B1007" t="inlineStr">
        <is>
          <t>South</t>
        </is>
      </c>
      <c r="C1007" t="inlineStr">
        <is>
          <t>Mobile App</t>
        </is>
      </c>
      <c r="D1007" t="inlineStr">
        <is>
          <t>Electronics</t>
        </is>
      </c>
      <c r="E1007" t="n">
        <v>586423.75</v>
      </c>
      <c r="F1007" t="n">
        <v>524332.49</v>
      </c>
      <c r="G1007" t="n">
        <v>631717</v>
      </c>
      <c r="H1007" t="n">
        <v>53</v>
      </c>
      <c r="I1007" t="n">
        <v>42</v>
      </c>
      <c r="J1007" t="n">
        <v>2</v>
      </c>
      <c r="K1007">
        <f>E1007-F1007</f>
        <v/>
      </c>
      <c r="L1007" s="10">
        <f>IFERROR(K1007/E1007,0)</f>
        <v/>
      </c>
      <c r="M1007">
        <f>YEAR(A1007)</f>
        <v/>
      </c>
      <c r="N1007">
        <f>"Q"&amp;ROUNDUP(MONTH(A1007)/3,0)</f>
        <v/>
      </c>
      <c r="O1007">
        <f>TEXT(A1007,"mmm")</f>
        <v/>
      </c>
    </row>
    <row r="1008">
      <c r="A1008" s="13" t="n">
        <v>45108</v>
      </c>
      <c r="B1008" t="inlineStr">
        <is>
          <t>South</t>
        </is>
      </c>
      <c r="C1008" t="inlineStr">
        <is>
          <t>Mobile App</t>
        </is>
      </c>
      <c r="D1008" t="inlineStr">
        <is>
          <t>Fashion</t>
        </is>
      </c>
      <c r="E1008" t="n">
        <v>62864.35</v>
      </c>
      <c r="F1008" t="n">
        <v>33218.08</v>
      </c>
      <c r="G1008" t="n">
        <v>67753</v>
      </c>
      <c r="H1008" t="n">
        <v>57</v>
      </c>
      <c r="I1008" t="n">
        <v>48</v>
      </c>
      <c r="J1008" t="n">
        <v>10</v>
      </c>
      <c r="K1008">
        <f>E1008-F1008</f>
        <v/>
      </c>
      <c r="L1008" s="10">
        <f>IFERROR(K1008/E1008,0)</f>
        <v/>
      </c>
      <c r="M1008">
        <f>YEAR(A1008)</f>
        <v/>
      </c>
      <c r="N1008">
        <f>"Q"&amp;ROUNDUP(MONTH(A1008)/3,0)</f>
        <v/>
      </c>
      <c r="O1008">
        <f>TEXT(A1008,"mmm")</f>
        <v/>
      </c>
    </row>
    <row r="1009">
      <c r="A1009" s="13" t="n">
        <v>45108</v>
      </c>
      <c r="B1009" t="inlineStr">
        <is>
          <t>South</t>
        </is>
      </c>
      <c r="C1009" t="inlineStr">
        <is>
          <t>Mobile App</t>
        </is>
      </c>
      <c r="D1009" t="inlineStr">
        <is>
          <t>Grocery</t>
        </is>
      </c>
      <c r="E1009" t="n">
        <v>33478.65</v>
      </c>
      <c r="F1009" t="n">
        <v>27522.94</v>
      </c>
      <c r="G1009" t="n">
        <v>35846</v>
      </c>
      <c r="H1009" t="n">
        <v>94</v>
      </c>
      <c r="I1009" t="n">
        <v>38</v>
      </c>
      <c r="J1009" t="n">
        <v>0</v>
      </c>
      <c r="K1009">
        <f>E1009-F1009</f>
        <v/>
      </c>
      <c r="L1009" s="10">
        <f>IFERROR(K1009/E1009,0)</f>
        <v/>
      </c>
      <c r="M1009">
        <f>YEAR(A1009)</f>
        <v/>
      </c>
      <c r="N1009">
        <f>"Q"&amp;ROUNDUP(MONTH(A1009)/3,0)</f>
        <v/>
      </c>
      <c r="O1009">
        <f>TEXT(A1009,"mmm")</f>
        <v/>
      </c>
    </row>
    <row r="1010">
      <c r="A1010" s="13" t="n">
        <v>45108</v>
      </c>
      <c r="B1010" t="inlineStr">
        <is>
          <t>South</t>
        </is>
      </c>
      <c r="C1010" t="inlineStr">
        <is>
          <t>Mobile App</t>
        </is>
      </c>
      <c r="D1010" t="inlineStr">
        <is>
          <t>Home &amp; Kitchen</t>
        </is>
      </c>
      <c r="E1010" t="n">
        <v>102352.3</v>
      </c>
      <c r="F1010" t="n">
        <v>71014.92</v>
      </c>
      <c r="G1010" t="n">
        <v>111089</v>
      </c>
      <c r="H1010" t="n">
        <v>41</v>
      </c>
      <c r="I1010" t="n">
        <v>33</v>
      </c>
      <c r="J1010" t="n">
        <v>3</v>
      </c>
      <c r="K1010">
        <f>E1010-F1010</f>
        <v/>
      </c>
      <c r="L1010" s="10">
        <f>IFERROR(K1010/E1010,0)</f>
        <v/>
      </c>
      <c r="M1010">
        <f>YEAR(A1010)</f>
        <v/>
      </c>
      <c r="N1010">
        <f>"Q"&amp;ROUNDUP(MONTH(A1010)/3,0)</f>
        <v/>
      </c>
      <c r="O1010">
        <f>TEXT(A1010,"mmm")</f>
        <v/>
      </c>
    </row>
    <row r="1011">
      <c r="A1011" s="13" t="n">
        <v>45108</v>
      </c>
      <c r="B1011" t="inlineStr">
        <is>
          <t>South</t>
        </is>
      </c>
      <c r="C1011" t="inlineStr">
        <is>
          <t>Mobile App</t>
        </is>
      </c>
      <c r="D1011" t="inlineStr">
        <is>
          <t>Sports</t>
        </is>
      </c>
      <c r="E1011" t="n">
        <v>40167.45</v>
      </c>
      <c r="F1011" t="n">
        <v>26827.47</v>
      </c>
      <c r="G1011" t="n">
        <v>42920</v>
      </c>
      <c r="H1011" t="n">
        <v>20</v>
      </c>
      <c r="I1011" t="n">
        <v>15</v>
      </c>
      <c r="J1011" t="n">
        <v>1</v>
      </c>
      <c r="K1011">
        <f>E1011-F1011</f>
        <v/>
      </c>
      <c r="L1011" s="10">
        <f>IFERROR(K1011/E1011,0)</f>
        <v/>
      </c>
      <c r="M1011">
        <f>YEAR(A1011)</f>
        <v/>
      </c>
      <c r="N1011">
        <f>"Q"&amp;ROUNDUP(MONTH(A1011)/3,0)</f>
        <v/>
      </c>
      <c r="O1011">
        <f>TEXT(A1011,"mmm")</f>
        <v/>
      </c>
    </row>
    <row r="1012">
      <c r="A1012" s="13" t="n">
        <v>45108</v>
      </c>
      <c r="B1012" t="inlineStr">
        <is>
          <t>South</t>
        </is>
      </c>
      <c r="C1012" t="inlineStr">
        <is>
          <t>Retail Store</t>
        </is>
      </c>
      <c r="D1012" t="inlineStr">
        <is>
          <t>Beauty</t>
        </is>
      </c>
      <c r="E1012" t="n">
        <v>10111.4</v>
      </c>
      <c r="F1012" t="n">
        <v>5110.9</v>
      </c>
      <c r="G1012" t="n">
        <v>10313</v>
      </c>
      <c r="H1012" t="n">
        <v>17</v>
      </c>
      <c r="I1012" t="n">
        <v>13</v>
      </c>
      <c r="J1012" t="n">
        <v>0</v>
      </c>
      <c r="K1012">
        <f>E1012-F1012</f>
        <v/>
      </c>
      <c r="L1012" s="10">
        <f>IFERROR(K1012/E1012,0)</f>
        <v/>
      </c>
      <c r="M1012">
        <f>YEAR(A1012)</f>
        <v/>
      </c>
      <c r="N1012">
        <f>"Q"&amp;ROUNDUP(MONTH(A1012)/3,0)</f>
        <v/>
      </c>
      <c r="O1012">
        <f>TEXT(A1012,"mmm")</f>
        <v/>
      </c>
    </row>
    <row r="1013">
      <c r="A1013" s="13" t="n">
        <v>45108</v>
      </c>
      <c r="B1013" t="inlineStr">
        <is>
          <t>South</t>
        </is>
      </c>
      <c r="C1013" t="inlineStr">
        <is>
          <t>Retail Store</t>
        </is>
      </c>
      <c r="D1013" t="inlineStr">
        <is>
          <t>Books</t>
        </is>
      </c>
      <c r="E1013" t="n">
        <v>2472.2</v>
      </c>
      <c r="F1013" t="n">
        <v>1814.57</v>
      </c>
      <c r="G1013" t="n">
        <v>2565</v>
      </c>
      <c r="H1013" t="n">
        <v>5</v>
      </c>
      <c r="I1013" t="n">
        <v>5</v>
      </c>
      <c r="J1013" t="n">
        <v>0</v>
      </c>
      <c r="K1013">
        <f>E1013-F1013</f>
        <v/>
      </c>
      <c r="L1013" s="10">
        <f>IFERROR(K1013/E1013,0)</f>
        <v/>
      </c>
      <c r="M1013">
        <f>YEAR(A1013)</f>
        <v/>
      </c>
      <c r="N1013">
        <f>"Q"&amp;ROUNDUP(MONTH(A1013)/3,0)</f>
        <v/>
      </c>
      <c r="O1013">
        <f>TEXT(A1013,"mmm")</f>
        <v/>
      </c>
    </row>
    <row r="1014">
      <c r="A1014" s="13" t="n">
        <v>45108</v>
      </c>
      <c r="B1014" t="inlineStr">
        <is>
          <t>South</t>
        </is>
      </c>
      <c r="C1014" t="inlineStr">
        <is>
          <t>Retail Store</t>
        </is>
      </c>
      <c r="D1014" t="inlineStr">
        <is>
          <t>Electronics</t>
        </is>
      </c>
      <c r="E1014" t="n">
        <v>156692.35</v>
      </c>
      <c r="F1014" t="n">
        <v>133171.69</v>
      </c>
      <c r="G1014" t="n">
        <v>160464</v>
      </c>
      <c r="H1014" t="n">
        <v>16</v>
      </c>
      <c r="I1014" t="n">
        <v>12</v>
      </c>
      <c r="J1014" t="n">
        <v>0</v>
      </c>
      <c r="K1014">
        <f>E1014-F1014</f>
        <v/>
      </c>
      <c r="L1014" s="10">
        <f>IFERROR(K1014/E1014,0)</f>
        <v/>
      </c>
      <c r="M1014">
        <f>YEAR(A1014)</f>
        <v/>
      </c>
      <c r="N1014">
        <f>"Q"&amp;ROUNDUP(MONTH(A1014)/3,0)</f>
        <v/>
      </c>
      <c r="O1014">
        <f>TEXT(A1014,"mmm")</f>
        <v/>
      </c>
    </row>
    <row r="1015">
      <c r="A1015" s="13" t="n">
        <v>45108</v>
      </c>
      <c r="B1015" t="inlineStr">
        <is>
          <t>South</t>
        </is>
      </c>
      <c r="C1015" t="inlineStr">
        <is>
          <t>Retail Store</t>
        </is>
      </c>
      <c r="D1015" t="inlineStr">
        <is>
          <t>Fashion</t>
        </is>
      </c>
      <c r="E1015" t="n">
        <v>37392.6</v>
      </c>
      <c r="F1015" t="n">
        <v>19261.35</v>
      </c>
      <c r="G1015" t="n">
        <v>38948</v>
      </c>
      <c r="H1015" t="n">
        <v>32</v>
      </c>
      <c r="I1015" t="n">
        <v>20</v>
      </c>
      <c r="J1015" t="n">
        <v>2</v>
      </c>
      <c r="K1015">
        <f>E1015-F1015</f>
        <v/>
      </c>
      <c r="L1015" s="10">
        <f>IFERROR(K1015/E1015,0)</f>
        <v/>
      </c>
      <c r="M1015">
        <f>YEAR(A1015)</f>
        <v/>
      </c>
      <c r="N1015">
        <f>"Q"&amp;ROUNDUP(MONTH(A1015)/3,0)</f>
        <v/>
      </c>
      <c r="O1015">
        <f>TEXT(A1015,"mmm")</f>
        <v/>
      </c>
    </row>
    <row r="1016">
      <c r="A1016" s="13" t="n">
        <v>45108</v>
      </c>
      <c r="B1016" t="inlineStr">
        <is>
          <t>South</t>
        </is>
      </c>
      <c r="C1016" t="inlineStr">
        <is>
          <t>Retail Store</t>
        </is>
      </c>
      <c r="D1016" t="inlineStr">
        <is>
          <t>Grocery</t>
        </is>
      </c>
      <c r="E1016" t="n">
        <v>6583.2</v>
      </c>
      <c r="F1016" t="n">
        <v>5292.85</v>
      </c>
      <c r="G1016" t="n">
        <v>6831</v>
      </c>
      <c r="H1016" t="n">
        <v>19</v>
      </c>
      <c r="I1016" t="n">
        <v>8</v>
      </c>
      <c r="J1016" t="n">
        <v>0</v>
      </c>
      <c r="K1016">
        <f>E1016-F1016</f>
        <v/>
      </c>
      <c r="L1016" s="10">
        <f>IFERROR(K1016/E1016,0)</f>
        <v/>
      </c>
      <c r="M1016">
        <f>YEAR(A1016)</f>
        <v/>
      </c>
      <c r="N1016">
        <f>"Q"&amp;ROUNDUP(MONTH(A1016)/3,0)</f>
        <v/>
      </c>
      <c r="O1016">
        <f>TEXT(A1016,"mmm")</f>
        <v/>
      </c>
    </row>
    <row r="1017">
      <c r="A1017" s="13" t="n">
        <v>45108</v>
      </c>
      <c r="B1017" t="inlineStr">
        <is>
          <t>South</t>
        </is>
      </c>
      <c r="C1017" t="inlineStr">
        <is>
          <t>Retail Store</t>
        </is>
      </c>
      <c r="D1017" t="inlineStr">
        <is>
          <t>Home &amp; Kitchen</t>
        </is>
      </c>
      <c r="E1017" t="n">
        <v>45794.35</v>
      </c>
      <c r="F1017" t="n">
        <v>30464.47</v>
      </c>
      <c r="G1017" t="n">
        <v>46564</v>
      </c>
      <c r="H1017" t="n">
        <v>16</v>
      </c>
      <c r="I1017" t="n">
        <v>12</v>
      </c>
      <c r="J1017" t="n">
        <v>1</v>
      </c>
      <c r="K1017">
        <f>E1017-F1017</f>
        <v/>
      </c>
      <c r="L1017" s="10">
        <f>IFERROR(K1017/E1017,0)</f>
        <v/>
      </c>
      <c r="M1017">
        <f>YEAR(A1017)</f>
        <v/>
      </c>
      <c r="N1017">
        <f>"Q"&amp;ROUNDUP(MONTH(A1017)/3,0)</f>
        <v/>
      </c>
      <c r="O1017">
        <f>TEXT(A1017,"mmm")</f>
        <v/>
      </c>
    </row>
    <row r="1018">
      <c r="A1018" s="13" t="n">
        <v>45108</v>
      </c>
      <c r="B1018" t="inlineStr">
        <is>
          <t>South</t>
        </is>
      </c>
      <c r="C1018" t="inlineStr">
        <is>
          <t>Retail Store</t>
        </is>
      </c>
      <c r="D1018" t="inlineStr">
        <is>
          <t>Sports</t>
        </is>
      </c>
      <c r="E1018" t="n">
        <v>5857</v>
      </c>
      <c r="F1018" t="n">
        <v>3634.06</v>
      </c>
      <c r="G1018" t="n">
        <v>5857</v>
      </c>
      <c r="H1018" t="n">
        <v>3</v>
      </c>
      <c r="I1018" t="n">
        <v>2</v>
      </c>
      <c r="J1018" t="n">
        <v>0</v>
      </c>
      <c r="K1018">
        <f>E1018-F1018</f>
        <v/>
      </c>
      <c r="L1018" s="10">
        <f>IFERROR(K1018/E1018,0)</f>
        <v/>
      </c>
      <c r="M1018">
        <f>YEAR(A1018)</f>
        <v/>
      </c>
      <c r="N1018">
        <f>"Q"&amp;ROUNDUP(MONTH(A1018)/3,0)</f>
        <v/>
      </c>
      <c r="O1018">
        <f>TEXT(A1018,"mmm")</f>
        <v/>
      </c>
    </row>
    <row r="1019">
      <c r="A1019" s="13" t="n">
        <v>45108</v>
      </c>
      <c r="B1019" t="inlineStr">
        <is>
          <t>South</t>
        </is>
      </c>
      <c r="C1019" t="inlineStr">
        <is>
          <t>Unknown</t>
        </is>
      </c>
      <c r="D1019" t="inlineStr">
        <is>
          <t>Beauty</t>
        </is>
      </c>
      <c r="E1019" t="n">
        <v>598</v>
      </c>
      <c r="F1019" t="n">
        <v>289.59</v>
      </c>
      <c r="G1019" t="n">
        <v>598</v>
      </c>
      <c r="H1019" t="n">
        <v>2</v>
      </c>
      <c r="I1019" t="n">
        <v>2</v>
      </c>
      <c r="J1019" t="n">
        <v>0</v>
      </c>
      <c r="K1019">
        <f>E1019-F1019</f>
        <v/>
      </c>
      <c r="L1019" s="10">
        <f>IFERROR(K1019/E1019,0)</f>
        <v/>
      </c>
      <c r="M1019">
        <f>YEAR(A1019)</f>
        <v/>
      </c>
      <c r="N1019">
        <f>"Q"&amp;ROUNDUP(MONTH(A1019)/3,0)</f>
        <v/>
      </c>
      <c r="O1019">
        <f>TEXT(A1019,"mmm")</f>
        <v/>
      </c>
    </row>
    <row r="1020">
      <c r="A1020" s="13" t="n">
        <v>45108</v>
      </c>
      <c r="B1020" t="inlineStr">
        <is>
          <t>South</t>
        </is>
      </c>
      <c r="C1020" t="inlineStr">
        <is>
          <t>Unknown</t>
        </is>
      </c>
      <c r="D1020" t="inlineStr">
        <is>
          <t>Fashion</t>
        </is>
      </c>
      <c r="E1020" t="n">
        <v>2460.1</v>
      </c>
      <c r="F1020" t="n">
        <v>1475.17</v>
      </c>
      <c r="G1020" t="n">
        <v>2608</v>
      </c>
      <c r="H1020" t="n">
        <v>2</v>
      </c>
      <c r="I1020" t="n">
        <v>2</v>
      </c>
      <c r="J1020" t="n">
        <v>0</v>
      </c>
      <c r="K1020">
        <f>E1020-F1020</f>
        <v/>
      </c>
      <c r="L1020" s="10">
        <f>IFERROR(K1020/E1020,0)</f>
        <v/>
      </c>
      <c r="M1020">
        <f>YEAR(A1020)</f>
        <v/>
      </c>
      <c r="N1020">
        <f>"Q"&amp;ROUNDUP(MONTH(A1020)/3,0)</f>
        <v/>
      </c>
      <c r="O1020">
        <f>TEXT(A1020,"mmm")</f>
        <v/>
      </c>
    </row>
    <row r="1021">
      <c r="A1021" s="13" t="n">
        <v>45108</v>
      </c>
      <c r="B1021" t="inlineStr">
        <is>
          <t>South</t>
        </is>
      </c>
      <c r="C1021" t="inlineStr">
        <is>
          <t>Unknown</t>
        </is>
      </c>
      <c r="D1021" t="inlineStr">
        <is>
          <t>Grocery</t>
        </is>
      </c>
      <c r="E1021" t="n">
        <v>621.6</v>
      </c>
      <c r="F1021" t="n">
        <v>566.91</v>
      </c>
      <c r="G1021" t="n">
        <v>777</v>
      </c>
      <c r="H1021" t="n">
        <v>3</v>
      </c>
      <c r="I1021" t="n">
        <v>1</v>
      </c>
      <c r="J1021" t="n">
        <v>0</v>
      </c>
      <c r="K1021">
        <f>E1021-F1021</f>
        <v/>
      </c>
      <c r="L1021" s="10">
        <f>IFERROR(K1021/E1021,0)</f>
        <v/>
      </c>
      <c r="M1021">
        <f>YEAR(A1021)</f>
        <v/>
      </c>
      <c r="N1021">
        <f>"Q"&amp;ROUNDUP(MONTH(A1021)/3,0)</f>
        <v/>
      </c>
      <c r="O1021">
        <f>TEXT(A1021,"mmm")</f>
        <v/>
      </c>
    </row>
    <row r="1022">
      <c r="A1022" s="13" t="n">
        <v>45108</v>
      </c>
      <c r="B1022" t="inlineStr">
        <is>
          <t>South</t>
        </is>
      </c>
      <c r="C1022" t="inlineStr">
        <is>
          <t>Unknown</t>
        </is>
      </c>
      <c r="D1022" t="inlineStr">
        <is>
          <t>Home &amp; Kitchen</t>
        </is>
      </c>
      <c r="E1022" t="n">
        <v>6559</v>
      </c>
      <c r="F1022" t="n">
        <v>4516.31</v>
      </c>
      <c r="G1022" t="n">
        <v>6559</v>
      </c>
      <c r="H1022" t="n">
        <v>1</v>
      </c>
      <c r="I1022" t="n">
        <v>1</v>
      </c>
      <c r="J1022" t="n">
        <v>0</v>
      </c>
      <c r="K1022">
        <f>E1022-F1022</f>
        <v/>
      </c>
      <c r="L1022" s="10">
        <f>IFERROR(K1022/E1022,0)</f>
        <v/>
      </c>
      <c r="M1022">
        <f>YEAR(A1022)</f>
        <v/>
      </c>
      <c r="N1022">
        <f>"Q"&amp;ROUNDUP(MONTH(A1022)/3,0)</f>
        <v/>
      </c>
      <c r="O1022">
        <f>TEXT(A1022,"mmm")</f>
        <v/>
      </c>
    </row>
    <row r="1023">
      <c r="A1023" s="13" t="n">
        <v>45108</v>
      </c>
      <c r="B1023" t="inlineStr">
        <is>
          <t>South</t>
        </is>
      </c>
      <c r="C1023" t="inlineStr">
        <is>
          <t>Website</t>
        </is>
      </c>
      <c r="D1023" t="inlineStr">
        <is>
          <t>Beauty</t>
        </is>
      </c>
      <c r="E1023" t="n">
        <v>18121.7</v>
      </c>
      <c r="F1023" t="n">
        <v>10125.73</v>
      </c>
      <c r="G1023" t="n">
        <v>19161</v>
      </c>
      <c r="H1023" t="n">
        <v>29</v>
      </c>
      <c r="I1023" t="n">
        <v>24</v>
      </c>
      <c r="J1023" t="n">
        <v>2</v>
      </c>
      <c r="K1023">
        <f>E1023-F1023</f>
        <v/>
      </c>
      <c r="L1023" s="10">
        <f>IFERROR(K1023/E1023,0)</f>
        <v/>
      </c>
      <c r="M1023">
        <f>YEAR(A1023)</f>
        <v/>
      </c>
      <c r="N1023">
        <f>"Q"&amp;ROUNDUP(MONTH(A1023)/3,0)</f>
        <v/>
      </c>
      <c r="O1023">
        <f>TEXT(A1023,"mmm")</f>
        <v/>
      </c>
    </row>
    <row r="1024">
      <c r="A1024" s="13" t="n">
        <v>45108</v>
      </c>
      <c r="B1024" t="inlineStr">
        <is>
          <t>South</t>
        </is>
      </c>
      <c r="C1024" t="inlineStr">
        <is>
          <t>Website</t>
        </is>
      </c>
      <c r="D1024" t="inlineStr">
        <is>
          <t>Books</t>
        </is>
      </c>
      <c r="E1024" t="n">
        <v>16010.4</v>
      </c>
      <c r="F1024" t="n">
        <v>11720.43</v>
      </c>
      <c r="G1024" t="n">
        <v>16994</v>
      </c>
      <c r="H1024" t="n">
        <v>36</v>
      </c>
      <c r="I1024" t="n">
        <v>27</v>
      </c>
      <c r="J1024" t="n">
        <v>0</v>
      </c>
      <c r="K1024">
        <f>E1024-F1024</f>
        <v/>
      </c>
      <c r="L1024" s="10">
        <f>IFERROR(K1024/E1024,0)</f>
        <v/>
      </c>
      <c r="M1024">
        <f>YEAR(A1024)</f>
        <v/>
      </c>
      <c r="N1024">
        <f>"Q"&amp;ROUNDUP(MONTH(A1024)/3,0)</f>
        <v/>
      </c>
      <c r="O1024">
        <f>TEXT(A1024,"mmm")</f>
        <v/>
      </c>
    </row>
    <row r="1025">
      <c r="A1025" s="13" t="n">
        <v>45108</v>
      </c>
      <c r="B1025" t="inlineStr">
        <is>
          <t>South</t>
        </is>
      </c>
      <c r="C1025" t="inlineStr">
        <is>
          <t>Website</t>
        </is>
      </c>
      <c r="D1025" t="inlineStr">
        <is>
          <t>Electronics</t>
        </is>
      </c>
      <c r="E1025" t="n">
        <v>397963.8</v>
      </c>
      <c r="F1025" t="n">
        <v>355224.67</v>
      </c>
      <c r="G1025" t="n">
        <v>429595</v>
      </c>
      <c r="H1025" t="n">
        <v>35</v>
      </c>
      <c r="I1025" t="n">
        <v>28</v>
      </c>
      <c r="J1025" t="n">
        <v>3</v>
      </c>
      <c r="K1025">
        <f>E1025-F1025</f>
        <v/>
      </c>
      <c r="L1025" s="10">
        <f>IFERROR(K1025/E1025,0)</f>
        <v/>
      </c>
      <c r="M1025">
        <f>YEAR(A1025)</f>
        <v/>
      </c>
      <c r="N1025">
        <f>"Q"&amp;ROUNDUP(MONTH(A1025)/3,0)</f>
        <v/>
      </c>
      <c r="O1025">
        <f>TEXT(A1025,"mmm")</f>
        <v/>
      </c>
    </row>
    <row r="1026">
      <c r="A1026" s="13" t="n">
        <v>45108</v>
      </c>
      <c r="B1026" t="inlineStr">
        <is>
          <t>South</t>
        </is>
      </c>
      <c r="C1026" t="inlineStr">
        <is>
          <t>Website</t>
        </is>
      </c>
      <c r="D1026" t="inlineStr">
        <is>
          <t>Fashion</t>
        </is>
      </c>
      <c r="E1026" t="n">
        <v>72664.25</v>
      </c>
      <c r="F1026" t="n">
        <v>38936.64</v>
      </c>
      <c r="G1026" t="n">
        <v>76123</v>
      </c>
      <c r="H1026" t="n">
        <v>57</v>
      </c>
      <c r="I1026" t="n">
        <v>41</v>
      </c>
      <c r="J1026" t="n">
        <v>4</v>
      </c>
      <c r="K1026">
        <f>E1026-F1026</f>
        <v/>
      </c>
      <c r="L1026" s="10">
        <f>IFERROR(K1026/E1026,0)</f>
        <v/>
      </c>
      <c r="M1026">
        <f>YEAR(A1026)</f>
        <v/>
      </c>
      <c r="N1026">
        <f>"Q"&amp;ROUNDUP(MONTH(A1026)/3,0)</f>
        <v/>
      </c>
      <c r="O1026">
        <f>TEXT(A1026,"mmm")</f>
        <v/>
      </c>
    </row>
    <row r="1027">
      <c r="A1027" s="13" t="n">
        <v>45108</v>
      </c>
      <c r="B1027" t="inlineStr">
        <is>
          <t>South</t>
        </is>
      </c>
      <c r="C1027" t="inlineStr">
        <is>
          <t>Website</t>
        </is>
      </c>
      <c r="D1027" t="inlineStr">
        <is>
          <t>Grocery</t>
        </is>
      </c>
      <c r="E1027" t="n">
        <v>27220.4</v>
      </c>
      <c r="F1027" t="n">
        <v>22319.23</v>
      </c>
      <c r="G1027" t="n">
        <v>29060</v>
      </c>
      <c r="H1027" t="n">
        <v>80</v>
      </c>
      <c r="I1027" t="n">
        <v>34</v>
      </c>
      <c r="J1027" t="n">
        <v>1</v>
      </c>
      <c r="K1027">
        <f>E1027-F1027</f>
        <v/>
      </c>
      <c r="L1027" s="10">
        <f>IFERROR(K1027/E1027,0)</f>
        <v/>
      </c>
      <c r="M1027">
        <f>YEAR(A1027)</f>
        <v/>
      </c>
      <c r="N1027">
        <f>"Q"&amp;ROUNDUP(MONTH(A1027)/3,0)</f>
        <v/>
      </c>
      <c r="O1027">
        <f>TEXT(A1027,"mmm")</f>
        <v/>
      </c>
    </row>
    <row r="1028">
      <c r="A1028" s="13" t="n">
        <v>45108</v>
      </c>
      <c r="B1028" t="inlineStr">
        <is>
          <t>South</t>
        </is>
      </c>
      <c r="C1028" t="inlineStr">
        <is>
          <t>Website</t>
        </is>
      </c>
      <c r="D1028" t="inlineStr">
        <is>
          <t>Home &amp; Kitchen</t>
        </is>
      </c>
      <c r="E1028" t="n">
        <v>111611.25</v>
      </c>
      <c r="F1028" t="n">
        <v>74485.46000000001</v>
      </c>
      <c r="G1028" t="n">
        <v>119171</v>
      </c>
      <c r="H1028" t="n">
        <v>59</v>
      </c>
      <c r="I1028" t="n">
        <v>48</v>
      </c>
      <c r="J1028" t="n">
        <v>2</v>
      </c>
      <c r="K1028">
        <f>E1028-F1028</f>
        <v/>
      </c>
      <c r="L1028" s="10">
        <f>IFERROR(K1028/E1028,0)</f>
        <v/>
      </c>
      <c r="M1028">
        <f>YEAR(A1028)</f>
        <v/>
      </c>
      <c r="N1028">
        <f>"Q"&amp;ROUNDUP(MONTH(A1028)/3,0)</f>
        <v/>
      </c>
      <c r="O1028">
        <f>TEXT(A1028,"mmm")</f>
        <v/>
      </c>
    </row>
    <row r="1029">
      <c r="A1029" s="13" t="n">
        <v>45108</v>
      </c>
      <c r="B1029" t="inlineStr">
        <is>
          <t>South</t>
        </is>
      </c>
      <c r="C1029" t="inlineStr">
        <is>
          <t>Website</t>
        </is>
      </c>
      <c r="D1029" t="inlineStr">
        <is>
          <t>Sports</t>
        </is>
      </c>
      <c r="E1029" t="n">
        <v>25353.3</v>
      </c>
      <c r="F1029" t="n">
        <v>16557.08</v>
      </c>
      <c r="G1029" t="n">
        <v>26371</v>
      </c>
      <c r="H1029" t="n">
        <v>19</v>
      </c>
      <c r="I1029" t="n">
        <v>15</v>
      </c>
      <c r="J1029" t="n">
        <v>0</v>
      </c>
      <c r="K1029">
        <f>E1029-F1029</f>
        <v/>
      </c>
      <c r="L1029" s="10">
        <f>IFERROR(K1029/E1029,0)</f>
        <v/>
      </c>
      <c r="M1029">
        <f>YEAR(A1029)</f>
        <v/>
      </c>
      <c r="N1029">
        <f>"Q"&amp;ROUNDUP(MONTH(A1029)/3,0)</f>
        <v/>
      </c>
      <c r="O1029">
        <f>TEXT(A1029,"mmm")</f>
        <v/>
      </c>
    </row>
    <row r="1030">
      <c r="A1030" s="13" t="n">
        <v>45108</v>
      </c>
      <c r="B1030" t="inlineStr">
        <is>
          <t>West</t>
        </is>
      </c>
      <c r="C1030" t="inlineStr">
        <is>
          <t>Marketplace</t>
        </is>
      </c>
      <c r="D1030" t="inlineStr">
        <is>
          <t>Beauty</t>
        </is>
      </c>
      <c r="E1030" t="n">
        <v>11400.4</v>
      </c>
      <c r="F1030" t="n">
        <v>6586.58</v>
      </c>
      <c r="G1030" t="n">
        <v>12589</v>
      </c>
      <c r="H1030" t="n">
        <v>21</v>
      </c>
      <c r="I1030" t="n">
        <v>17</v>
      </c>
      <c r="J1030" t="n">
        <v>0</v>
      </c>
      <c r="K1030">
        <f>E1030-F1030</f>
        <v/>
      </c>
      <c r="L1030" s="10">
        <f>IFERROR(K1030/E1030,0)</f>
        <v/>
      </c>
      <c r="M1030">
        <f>YEAR(A1030)</f>
        <v/>
      </c>
      <c r="N1030">
        <f>"Q"&amp;ROUNDUP(MONTH(A1030)/3,0)</f>
        <v/>
      </c>
      <c r="O1030">
        <f>TEXT(A1030,"mmm")</f>
        <v/>
      </c>
    </row>
    <row r="1031">
      <c r="A1031" s="13" t="n">
        <v>45108</v>
      </c>
      <c r="B1031" t="inlineStr">
        <is>
          <t>West</t>
        </is>
      </c>
      <c r="C1031" t="inlineStr">
        <is>
          <t>Marketplace</t>
        </is>
      </c>
      <c r="D1031" t="inlineStr">
        <is>
          <t>Books</t>
        </is>
      </c>
      <c r="E1031" t="n">
        <v>7406.9</v>
      </c>
      <c r="F1031" t="n">
        <v>5724.82</v>
      </c>
      <c r="G1031" t="n">
        <v>8342</v>
      </c>
      <c r="H1031" t="n">
        <v>18</v>
      </c>
      <c r="I1031" t="n">
        <v>14</v>
      </c>
      <c r="J1031" t="n">
        <v>0</v>
      </c>
      <c r="K1031">
        <f>E1031-F1031</f>
        <v/>
      </c>
      <c r="L1031" s="10">
        <f>IFERROR(K1031/E1031,0)</f>
        <v/>
      </c>
      <c r="M1031">
        <f>YEAR(A1031)</f>
        <v/>
      </c>
      <c r="N1031">
        <f>"Q"&amp;ROUNDUP(MONTH(A1031)/3,0)</f>
        <v/>
      </c>
      <c r="O1031">
        <f>TEXT(A1031,"mmm")</f>
        <v/>
      </c>
    </row>
    <row r="1032">
      <c r="A1032" s="13" t="n">
        <v>45108</v>
      </c>
      <c r="B1032" t="inlineStr">
        <is>
          <t>West</t>
        </is>
      </c>
      <c r="C1032" t="inlineStr">
        <is>
          <t>Marketplace</t>
        </is>
      </c>
      <c r="D1032" t="inlineStr">
        <is>
          <t>Electronics</t>
        </is>
      </c>
      <c r="E1032" t="n">
        <v>299602.6</v>
      </c>
      <c r="F1032" t="n">
        <v>277794.87</v>
      </c>
      <c r="G1032" t="n">
        <v>337013</v>
      </c>
      <c r="H1032" t="n">
        <v>37</v>
      </c>
      <c r="I1032" t="n">
        <v>29</v>
      </c>
      <c r="J1032" t="n">
        <v>2</v>
      </c>
      <c r="K1032">
        <f>E1032-F1032</f>
        <v/>
      </c>
      <c r="L1032" s="10">
        <f>IFERROR(K1032/E1032,0)</f>
        <v/>
      </c>
      <c r="M1032">
        <f>YEAR(A1032)</f>
        <v/>
      </c>
      <c r="N1032">
        <f>"Q"&amp;ROUNDUP(MONTH(A1032)/3,0)</f>
        <v/>
      </c>
      <c r="O1032">
        <f>TEXT(A1032,"mmm")</f>
        <v/>
      </c>
    </row>
    <row r="1033">
      <c r="A1033" s="13" t="n">
        <v>45108</v>
      </c>
      <c r="B1033" t="inlineStr">
        <is>
          <t>West</t>
        </is>
      </c>
      <c r="C1033" t="inlineStr">
        <is>
          <t>Marketplace</t>
        </is>
      </c>
      <c r="D1033" t="inlineStr">
        <is>
          <t>Fashion</t>
        </is>
      </c>
      <c r="E1033" t="n">
        <v>45469.6</v>
      </c>
      <c r="F1033" t="n">
        <v>24019.71</v>
      </c>
      <c r="G1033" t="n">
        <v>50326</v>
      </c>
      <c r="H1033" t="n">
        <v>44</v>
      </c>
      <c r="I1033" t="n">
        <v>38</v>
      </c>
      <c r="J1033" t="n">
        <v>5</v>
      </c>
      <c r="K1033">
        <f>E1033-F1033</f>
        <v/>
      </c>
      <c r="L1033" s="10">
        <f>IFERROR(K1033/E1033,0)</f>
        <v/>
      </c>
      <c r="M1033">
        <f>YEAR(A1033)</f>
        <v/>
      </c>
      <c r="N1033">
        <f>"Q"&amp;ROUNDUP(MONTH(A1033)/3,0)</f>
        <v/>
      </c>
      <c r="O1033">
        <f>TEXT(A1033,"mmm")</f>
        <v/>
      </c>
    </row>
    <row r="1034">
      <c r="A1034" s="13" t="n">
        <v>45108</v>
      </c>
      <c r="B1034" t="inlineStr">
        <is>
          <t>West</t>
        </is>
      </c>
      <c r="C1034" t="inlineStr">
        <is>
          <t>Marketplace</t>
        </is>
      </c>
      <c r="D1034" t="inlineStr">
        <is>
          <t>Grocery</t>
        </is>
      </c>
      <c r="E1034" t="n">
        <v>13864.8</v>
      </c>
      <c r="F1034" t="n">
        <v>11712.68</v>
      </c>
      <c r="G1034" t="n">
        <v>15285</v>
      </c>
      <c r="H1034" t="n">
        <v>35</v>
      </c>
      <c r="I1034" t="n">
        <v>11</v>
      </c>
      <c r="J1034" t="n">
        <v>1</v>
      </c>
      <c r="K1034">
        <f>E1034-F1034</f>
        <v/>
      </c>
      <c r="L1034" s="10">
        <f>IFERROR(K1034/E1034,0)</f>
        <v/>
      </c>
      <c r="M1034">
        <f>YEAR(A1034)</f>
        <v/>
      </c>
      <c r="N1034">
        <f>"Q"&amp;ROUNDUP(MONTH(A1034)/3,0)</f>
        <v/>
      </c>
      <c r="O1034">
        <f>TEXT(A1034,"mmm")</f>
        <v/>
      </c>
    </row>
    <row r="1035">
      <c r="A1035" s="13" t="n">
        <v>45108</v>
      </c>
      <c r="B1035" t="inlineStr">
        <is>
          <t>West</t>
        </is>
      </c>
      <c r="C1035" t="inlineStr">
        <is>
          <t>Marketplace</t>
        </is>
      </c>
      <c r="D1035" t="inlineStr">
        <is>
          <t>Home &amp; Kitchen</t>
        </is>
      </c>
      <c r="E1035" t="n">
        <v>102922.95</v>
      </c>
      <c r="F1035" t="n">
        <v>76512.55</v>
      </c>
      <c r="G1035" t="n">
        <v>116290</v>
      </c>
      <c r="H1035" t="n">
        <v>40</v>
      </c>
      <c r="I1035" t="n">
        <v>28</v>
      </c>
      <c r="J1035" t="n">
        <v>1</v>
      </c>
      <c r="K1035">
        <f>E1035-F1035</f>
        <v/>
      </c>
      <c r="L1035" s="10">
        <f>IFERROR(K1035/E1035,0)</f>
        <v/>
      </c>
      <c r="M1035">
        <f>YEAR(A1035)</f>
        <v/>
      </c>
      <c r="N1035">
        <f>"Q"&amp;ROUNDUP(MONTH(A1035)/3,0)</f>
        <v/>
      </c>
      <c r="O1035">
        <f>TEXT(A1035,"mmm")</f>
        <v/>
      </c>
    </row>
    <row r="1036">
      <c r="A1036" s="13" t="n">
        <v>45108</v>
      </c>
      <c r="B1036" t="inlineStr">
        <is>
          <t>West</t>
        </is>
      </c>
      <c r="C1036" t="inlineStr">
        <is>
          <t>Marketplace</t>
        </is>
      </c>
      <c r="D1036" t="inlineStr">
        <is>
          <t>Sports</t>
        </is>
      </c>
      <c r="E1036" t="n">
        <v>29225.6</v>
      </c>
      <c r="F1036" t="n">
        <v>19343.72</v>
      </c>
      <c r="G1036" t="n">
        <v>32064</v>
      </c>
      <c r="H1036" t="n">
        <v>16</v>
      </c>
      <c r="I1036" t="n">
        <v>13</v>
      </c>
      <c r="J1036" t="n">
        <v>1</v>
      </c>
      <c r="K1036">
        <f>E1036-F1036</f>
        <v/>
      </c>
      <c r="L1036" s="10">
        <f>IFERROR(K1036/E1036,0)</f>
        <v/>
      </c>
      <c r="M1036">
        <f>YEAR(A1036)</f>
        <v/>
      </c>
      <c r="N1036">
        <f>"Q"&amp;ROUNDUP(MONTH(A1036)/3,0)</f>
        <v/>
      </c>
      <c r="O1036">
        <f>TEXT(A1036,"mmm")</f>
        <v/>
      </c>
    </row>
    <row r="1037">
      <c r="A1037" s="13" t="n">
        <v>45108</v>
      </c>
      <c r="B1037" t="inlineStr">
        <is>
          <t>West</t>
        </is>
      </c>
      <c r="C1037" t="inlineStr">
        <is>
          <t>Mobile App</t>
        </is>
      </c>
      <c r="D1037" t="inlineStr">
        <is>
          <t>Beauty</t>
        </is>
      </c>
      <c r="E1037" t="n">
        <v>21958.95</v>
      </c>
      <c r="F1037" t="n">
        <v>12269.98</v>
      </c>
      <c r="G1037" t="n">
        <v>23464</v>
      </c>
      <c r="H1037" t="n">
        <v>26</v>
      </c>
      <c r="I1037" t="n">
        <v>19</v>
      </c>
      <c r="J1037" t="n">
        <v>0</v>
      </c>
      <c r="K1037">
        <f>E1037-F1037</f>
        <v/>
      </c>
      <c r="L1037" s="10">
        <f>IFERROR(K1037/E1037,0)</f>
        <v/>
      </c>
      <c r="M1037">
        <f>YEAR(A1037)</f>
        <v/>
      </c>
      <c r="N1037">
        <f>"Q"&amp;ROUNDUP(MONTH(A1037)/3,0)</f>
        <v/>
      </c>
      <c r="O1037">
        <f>TEXT(A1037,"mmm")</f>
        <v/>
      </c>
    </row>
    <row r="1038">
      <c r="A1038" s="13" t="n">
        <v>45108</v>
      </c>
      <c r="B1038" t="inlineStr">
        <is>
          <t>West</t>
        </is>
      </c>
      <c r="C1038" t="inlineStr">
        <is>
          <t>Mobile App</t>
        </is>
      </c>
      <c r="D1038" t="inlineStr">
        <is>
          <t>Books</t>
        </is>
      </c>
      <c r="E1038" t="n">
        <v>5503.65</v>
      </c>
      <c r="F1038" t="n">
        <v>3903.7</v>
      </c>
      <c r="G1038" t="n">
        <v>5757</v>
      </c>
      <c r="H1038" t="n">
        <v>13</v>
      </c>
      <c r="I1038" t="n">
        <v>11</v>
      </c>
      <c r="J1038" t="n">
        <v>1</v>
      </c>
      <c r="K1038">
        <f>E1038-F1038</f>
        <v/>
      </c>
      <c r="L1038" s="10">
        <f>IFERROR(K1038/E1038,0)</f>
        <v/>
      </c>
      <c r="M1038">
        <f>YEAR(A1038)</f>
        <v/>
      </c>
      <c r="N1038">
        <f>"Q"&amp;ROUNDUP(MONTH(A1038)/3,0)</f>
        <v/>
      </c>
      <c r="O1038">
        <f>TEXT(A1038,"mmm")</f>
        <v/>
      </c>
    </row>
    <row r="1039">
      <c r="A1039" s="13" t="n">
        <v>45108</v>
      </c>
      <c r="B1039" t="inlineStr">
        <is>
          <t>West</t>
        </is>
      </c>
      <c r="C1039" t="inlineStr">
        <is>
          <t>Mobile App</t>
        </is>
      </c>
      <c r="D1039" t="inlineStr">
        <is>
          <t>Electronics</t>
        </is>
      </c>
      <c r="E1039" t="n">
        <v>270652.05</v>
      </c>
      <c r="F1039" t="n">
        <v>243847.32</v>
      </c>
      <c r="G1039" t="n">
        <v>291998</v>
      </c>
      <c r="H1039" t="n">
        <v>22</v>
      </c>
      <c r="I1039" t="n">
        <v>17</v>
      </c>
      <c r="J1039" t="n">
        <v>1</v>
      </c>
      <c r="K1039">
        <f>E1039-F1039</f>
        <v/>
      </c>
      <c r="L1039" s="10">
        <f>IFERROR(K1039/E1039,0)</f>
        <v/>
      </c>
      <c r="M1039">
        <f>YEAR(A1039)</f>
        <v/>
      </c>
      <c r="N1039">
        <f>"Q"&amp;ROUNDUP(MONTH(A1039)/3,0)</f>
        <v/>
      </c>
      <c r="O1039">
        <f>TEXT(A1039,"mmm")</f>
        <v/>
      </c>
    </row>
    <row r="1040">
      <c r="A1040" s="13" t="n">
        <v>45108</v>
      </c>
      <c r="B1040" t="inlineStr">
        <is>
          <t>West</t>
        </is>
      </c>
      <c r="C1040" t="inlineStr">
        <is>
          <t>Mobile App</t>
        </is>
      </c>
      <c r="D1040" t="inlineStr">
        <is>
          <t>Fashion</t>
        </is>
      </c>
      <c r="E1040" t="n">
        <v>41984.25</v>
      </c>
      <c r="F1040" t="n">
        <v>22991.94</v>
      </c>
      <c r="G1040" t="n">
        <v>45706</v>
      </c>
      <c r="H1040" t="n">
        <v>34</v>
      </c>
      <c r="I1040" t="n">
        <v>29</v>
      </c>
      <c r="J1040" t="n">
        <v>4</v>
      </c>
      <c r="K1040">
        <f>E1040-F1040</f>
        <v/>
      </c>
      <c r="L1040" s="10">
        <f>IFERROR(K1040/E1040,0)</f>
        <v/>
      </c>
      <c r="M1040">
        <f>YEAR(A1040)</f>
        <v/>
      </c>
      <c r="N1040">
        <f>"Q"&amp;ROUNDUP(MONTH(A1040)/3,0)</f>
        <v/>
      </c>
      <c r="O1040">
        <f>TEXT(A1040,"mmm")</f>
        <v/>
      </c>
    </row>
    <row r="1041">
      <c r="A1041" s="13" t="n">
        <v>45108</v>
      </c>
      <c r="B1041" t="inlineStr">
        <is>
          <t>West</t>
        </is>
      </c>
      <c r="C1041" t="inlineStr">
        <is>
          <t>Mobile App</t>
        </is>
      </c>
      <c r="D1041" t="inlineStr">
        <is>
          <t>Grocery</t>
        </is>
      </c>
      <c r="E1041" t="n">
        <v>14144.1</v>
      </c>
      <c r="F1041" t="n">
        <v>11899.68</v>
      </c>
      <c r="G1041" t="n">
        <v>15518</v>
      </c>
      <c r="H1041" t="n">
        <v>42</v>
      </c>
      <c r="I1041" t="n">
        <v>17</v>
      </c>
      <c r="J1041" t="n">
        <v>0</v>
      </c>
      <c r="K1041">
        <f>E1041-F1041</f>
        <v/>
      </c>
      <c r="L1041" s="10">
        <f>IFERROR(K1041/E1041,0)</f>
        <v/>
      </c>
      <c r="M1041">
        <f>YEAR(A1041)</f>
        <v/>
      </c>
      <c r="N1041">
        <f>"Q"&amp;ROUNDUP(MONTH(A1041)/3,0)</f>
        <v/>
      </c>
      <c r="O1041">
        <f>TEXT(A1041,"mmm")</f>
        <v/>
      </c>
    </row>
    <row r="1042">
      <c r="A1042" s="13" t="n">
        <v>45108</v>
      </c>
      <c r="B1042" t="inlineStr">
        <is>
          <t>West</t>
        </is>
      </c>
      <c r="C1042" t="inlineStr">
        <is>
          <t>Mobile App</t>
        </is>
      </c>
      <c r="D1042" t="inlineStr">
        <is>
          <t>Home &amp; Kitchen</t>
        </is>
      </c>
      <c r="E1042" t="n">
        <v>70937.25</v>
      </c>
      <c r="F1042" t="n">
        <v>49974.95</v>
      </c>
      <c r="G1042" t="n">
        <v>76817</v>
      </c>
      <c r="H1042" t="n">
        <v>33</v>
      </c>
      <c r="I1042" t="n">
        <v>27</v>
      </c>
      <c r="J1042" t="n">
        <v>3</v>
      </c>
      <c r="K1042">
        <f>E1042-F1042</f>
        <v/>
      </c>
      <c r="L1042" s="10">
        <f>IFERROR(K1042/E1042,0)</f>
        <v/>
      </c>
      <c r="M1042">
        <f>YEAR(A1042)</f>
        <v/>
      </c>
      <c r="N1042">
        <f>"Q"&amp;ROUNDUP(MONTH(A1042)/3,0)</f>
        <v/>
      </c>
      <c r="O1042">
        <f>TEXT(A1042,"mmm")</f>
        <v/>
      </c>
    </row>
    <row r="1043">
      <c r="A1043" s="13" t="n">
        <v>45108</v>
      </c>
      <c r="B1043" t="inlineStr">
        <is>
          <t>West</t>
        </is>
      </c>
      <c r="C1043" t="inlineStr">
        <is>
          <t>Mobile App</t>
        </is>
      </c>
      <c r="D1043" t="inlineStr">
        <is>
          <t>Sports</t>
        </is>
      </c>
      <c r="E1043" t="n">
        <v>35606.9</v>
      </c>
      <c r="F1043" t="n">
        <v>24075.25</v>
      </c>
      <c r="G1043" t="n">
        <v>39444</v>
      </c>
      <c r="H1043" t="n">
        <v>16</v>
      </c>
      <c r="I1043" t="n">
        <v>12</v>
      </c>
      <c r="J1043" t="n">
        <v>0</v>
      </c>
      <c r="K1043">
        <f>E1043-F1043</f>
        <v/>
      </c>
      <c r="L1043" s="10">
        <f>IFERROR(K1043/E1043,0)</f>
        <v/>
      </c>
      <c r="M1043">
        <f>YEAR(A1043)</f>
        <v/>
      </c>
      <c r="N1043">
        <f>"Q"&amp;ROUNDUP(MONTH(A1043)/3,0)</f>
        <v/>
      </c>
      <c r="O1043">
        <f>TEXT(A1043,"mmm")</f>
        <v/>
      </c>
    </row>
    <row r="1044">
      <c r="A1044" s="13" t="n">
        <v>45108</v>
      </c>
      <c r="B1044" t="inlineStr">
        <is>
          <t>West</t>
        </is>
      </c>
      <c r="C1044" t="inlineStr">
        <is>
          <t>Retail Store</t>
        </is>
      </c>
      <c r="D1044" t="inlineStr">
        <is>
          <t>Beauty</t>
        </is>
      </c>
      <c r="E1044" t="n">
        <v>5428.85</v>
      </c>
      <c r="F1044" t="n">
        <v>3077.72</v>
      </c>
      <c r="G1044" t="n">
        <v>5723</v>
      </c>
      <c r="H1044" t="n">
        <v>7</v>
      </c>
      <c r="I1044" t="n">
        <v>6</v>
      </c>
      <c r="J1044" t="n">
        <v>0</v>
      </c>
      <c r="K1044">
        <f>E1044-F1044</f>
        <v/>
      </c>
      <c r="L1044" s="10">
        <f>IFERROR(K1044/E1044,0)</f>
        <v/>
      </c>
      <c r="M1044">
        <f>YEAR(A1044)</f>
        <v/>
      </c>
      <c r="N1044">
        <f>"Q"&amp;ROUNDUP(MONTH(A1044)/3,0)</f>
        <v/>
      </c>
      <c r="O1044">
        <f>TEXT(A1044,"mmm")</f>
        <v/>
      </c>
    </row>
    <row r="1045">
      <c r="A1045" s="13" t="n">
        <v>45108</v>
      </c>
      <c r="B1045" t="inlineStr">
        <is>
          <t>West</t>
        </is>
      </c>
      <c r="C1045" t="inlineStr">
        <is>
          <t>Retail Store</t>
        </is>
      </c>
      <c r="D1045" t="inlineStr">
        <is>
          <t>Books</t>
        </is>
      </c>
      <c r="E1045" t="n">
        <v>1894.1</v>
      </c>
      <c r="F1045" t="n">
        <v>1317</v>
      </c>
      <c r="G1045" t="n">
        <v>1925</v>
      </c>
      <c r="H1045" t="n">
        <v>5</v>
      </c>
      <c r="I1045" t="n">
        <v>3</v>
      </c>
      <c r="J1045" t="n">
        <v>0</v>
      </c>
      <c r="K1045">
        <f>E1045-F1045</f>
        <v/>
      </c>
      <c r="L1045" s="10">
        <f>IFERROR(K1045/E1045,0)</f>
        <v/>
      </c>
      <c r="M1045">
        <f>YEAR(A1045)</f>
        <v/>
      </c>
      <c r="N1045">
        <f>"Q"&amp;ROUNDUP(MONTH(A1045)/3,0)</f>
        <v/>
      </c>
      <c r="O1045">
        <f>TEXT(A1045,"mmm")</f>
        <v/>
      </c>
    </row>
    <row r="1046">
      <c r="A1046" s="13" t="n">
        <v>45108</v>
      </c>
      <c r="B1046" t="inlineStr">
        <is>
          <t>West</t>
        </is>
      </c>
      <c r="C1046" t="inlineStr">
        <is>
          <t>Retail Store</t>
        </is>
      </c>
      <c r="D1046" t="inlineStr">
        <is>
          <t>Electronics</t>
        </is>
      </c>
      <c r="E1046" t="n">
        <v>31601.7</v>
      </c>
      <c r="F1046" t="n">
        <v>27689.98</v>
      </c>
      <c r="G1046" t="n">
        <v>32714</v>
      </c>
      <c r="H1046" t="n">
        <v>6</v>
      </c>
      <c r="I1046" t="n">
        <v>6</v>
      </c>
      <c r="J1046" t="n">
        <v>0</v>
      </c>
      <c r="K1046">
        <f>E1046-F1046</f>
        <v/>
      </c>
      <c r="L1046" s="10">
        <f>IFERROR(K1046/E1046,0)</f>
        <v/>
      </c>
      <c r="M1046">
        <f>YEAR(A1046)</f>
        <v/>
      </c>
      <c r="N1046">
        <f>"Q"&amp;ROUNDUP(MONTH(A1046)/3,0)</f>
        <v/>
      </c>
      <c r="O1046">
        <f>TEXT(A1046,"mmm")</f>
        <v/>
      </c>
    </row>
    <row r="1047">
      <c r="A1047" s="13" t="n">
        <v>45108</v>
      </c>
      <c r="B1047" t="inlineStr">
        <is>
          <t>West</t>
        </is>
      </c>
      <c r="C1047" t="inlineStr">
        <is>
          <t>Retail Store</t>
        </is>
      </c>
      <c r="D1047" t="inlineStr">
        <is>
          <t>Fashion</t>
        </is>
      </c>
      <c r="E1047" t="n">
        <v>12548.45</v>
      </c>
      <c r="F1047" t="n">
        <v>6796.51</v>
      </c>
      <c r="G1047" t="n">
        <v>13008</v>
      </c>
      <c r="H1047" t="n">
        <v>12</v>
      </c>
      <c r="I1047" t="n">
        <v>10</v>
      </c>
      <c r="J1047" t="n">
        <v>0</v>
      </c>
      <c r="K1047">
        <f>E1047-F1047</f>
        <v/>
      </c>
      <c r="L1047" s="10">
        <f>IFERROR(K1047/E1047,0)</f>
        <v/>
      </c>
      <c r="M1047">
        <f>YEAR(A1047)</f>
        <v/>
      </c>
      <c r="N1047">
        <f>"Q"&amp;ROUNDUP(MONTH(A1047)/3,0)</f>
        <v/>
      </c>
      <c r="O1047">
        <f>TEXT(A1047,"mmm")</f>
        <v/>
      </c>
    </row>
    <row r="1048">
      <c r="A1048" s="13" t="n">
        <v>45108</v>
      </c>
      <c r="B1048" t="inlineStr">
        <is>
          <t>West</t>
        </is>
      </c>
      <c r="C1048" t="inlineStr">
        <is>
          <t>Retail Store</t>
        </is>
      </c>
      <c r="D1048" t="inlineStr">
        <is>
          <t>Grocery</t>
        </is>
      </c>
      <c r="E1048" t="n">
        <v>6659.8</v>
      </c>
      <c r="F1048" t="n">
        <v>5279.77</v>
      </c>
      <c r="G1048" t="n">
        <v>6774</v>
      </c>
      <c r="H1048" t="n">
        <v>16</v>
      </c>
      <c r="I1048" t="n">
        <v>6</v>
      </c>
      <c r="J1048" t="n">
        <v>0</v>
      </c>
      <c r="K1048">
        <f>E1048-F1048</f>
        <v/>
      </c>
      <c r="L1048" s="10">
        <f>IFERROR(K1048/E1048,0)</f>
        <v/>
      </c>
      <c r="M1048">
        <f>YEAR(A1048)</f>
        <v/>
      </c>
      <c r="N1048">
        <f>"Q"&amp;ROUNDUP(MONTH(A1048)/3,0)</f>
        <v/>
      </c>
      <c r="O1048">
        <f>TEXT(A1048,"mmm")</f>
        <v/>
      </c>
    </row>
    <row r="1049">
      <c r="A1049" s="13" t="n">
        <v>45108</v>
      </c>
      <c r="B1049" t="inlineStr">
        <is>
          <t>West</t>
        </is>
      </c>
      <c r="C1049" t="inlineStr">
        <is>
          <t>Retail Store</t>
        </is>
      </c>
      <c r="D1049" t="inlineStr">
        <is>
          <t>Home &amp; Kitchen</t>
        </is>
      </c>
      <c r="E1049" t="n">
        <v>29673.85</v>
      </c>
      <c r="F1049" t="n">
        <v>19765.37</v>
      </c>
      <c r="G1049" t="n">
        <v>31016</v>
      </c>
      <c r="H1049" t="n">
        <v>14</v>
      </c>
      <c r="I1049" t="n">
        <v>9</v>
      </c>
      <c r="J1049" t="n">
        <v>0</v>
      </c>
      <c r="K1049">
        <f>E1049-F1049</f>
        <v/>
      </c>
      <c r="L1049" s="10">
        <f>IFERROR(K1049/E1049,0)</f>
        <v/>
      </c>
      <c r="M1049">
        <f>YEAR(A1049)</f>
        <v/>
      </c>
      <c r="N1049">
        <f>"Q"&amp;ROUNDUP(MONTH(A1049)/3,0)</f>
        <v/>
      </c>
      <c r="O1049">
        <f>TEXT(A1049,"mmm")</f>
        <v/>
      </c>
    </row>
    <row r="1050">
      <c r="A1050" s="13" t="n">
        <v>45108</v>
      </c>
      <c r="B1050" t="inlineStr">
        <is>
          <t>West</t>
        </is>
      </c>
      <c r="C1050" t="inlineStr">
        <is>
          <t>Retail Store</t>
        </is>
      </c>
      <c r="D1050" t="inlineStr">
        <is>
          <t>Sports</t>
        </is>
      </c>
      <c r="E1050" t="n">
        <v>4198</v>
      </c>
      <c r="F1050" t="n">
        <v>2586.42</v>
      </c>
      <c r="G1050" t="n">
        <v>4198</v>
      </c>
      <c r="H1050" t="n">
        <v>2</v>
      </c>
      <c r="I1050" t="n">
        <v>2</v>
      </c>
      <c r="J1050" t="n">
        <v>0</v>
      </c>
      <c r="K1050">
        <f>E1050-F1050</f>
        <v/>
      </c>
      <c r="L1050" s="10">
        <f>IFERROR(K1050/E1050,0)</f>
        <v/>
      </c>
      <c r="M1050">
        <f>YEAR(A1050)</f>
        <v/>
      </c>
      <c r="N1050">
        <f>"Q"&amp;ROUNDUP(MONTH(A1050)/3,0)</f>
        <v/>
      </c>
      <c r="O1050">
        <f>TEXT(A1050,"mmm")</f>
        <v/>
      </c>
    </row>
    <row r="1051">
      <c r="A1051" s="13" t="n">
        <v>45108</v>
      </c>
      <c r="B1051" t="inlineStr">
        <is>
          <t>West</t>
        </is>
      </c>
      <c r="C1051" t="inlineStr">
        <is>
          <t>Unknown</t>
        </is>
      </c>
      <c r="D1051" t="inlineStr">
        <is>
          <t>Beauty</t>
        </is>
      </c>
      <c r="E1051" t="n">
        <v>970.2</v>
      </c>
      <c r="F1051" t="n">
        <v>515.74</v>
      </c>
      <c r="G1051" t="n">
        <v>1078</v>
      </c>
      <c r="H1051" t="n">
        <v>2</v>
      </c>
      <c r="I1051" t="n">
        <v>1</v>
      </c>
      <c r="J1051" t="n">
        <v>0</v>
      </c>
      <c r="K1051">
        <f>E1051-F1051</f>
        <v/>
      </c>
      <c r="L1051" s="10">
        <f>IFERROR(K1051/E1051,0)</f>
        <v/>
      </c>
      <c r="M1051">
        <f>YEAR(A1051)</f>
        <v/>
      </c>
      <c r="N1051">
        <f>"Q"&amp;ROUNDUP(MONTH(A1051)/3,0)</f>
        <v/>
      </c>
      <c r="O1051">
        <f>TEXT(A1051,"mmm")</f>
        <v/>
      </c>
    </row>
    <row r="1052">
      <c r="A1052" s="13" t="n">
        <v>45108</v>
      </c>
      <c r="B1052" t="inlineStr">
        <is>
          <t>West</t>
        </is>
      </c>
      <c r="C1052" t="inlineStr">
        <is>
          <t>Unknown</t>
        </is>
      </c>
      <c r="D1052" t="inlineStr">
        <is>
          <t>Grocery</t>
        </is>
      </c>
      <c r="E1052" t="n">
        <v>538</v>
      </c>
      <c r="F1052" t="n">
        <v>388.98</v>
      </c>
      <c r="G1052" t="n">
        <v>538</v>
      </c>
      <c r="H1052" t="n">
        <v>2</v>
      </c>
      <c r="I1052" t="n">
        <v>1</v>
      </c>
      <c r="J1052" t="n">
        <v>0</v>
      </c>
      <c r="K1052">
        <f>E1052-F1052</f>
        <v/>
      </c>
      <c r="L1052" s="10">
        <f>IFERROR(K1052/E1052,0)</f>
        <v/>
      </c>
      <c r="M1052">
        <f>YEAR(A1052)</f>
        <v/>
      </c>
      <c r="N1052">
        <f>"Q"&amp;ROUNDUP(MONTH(A1052)/3,0)</f>
        <v/>
      </c>
      <c r="O1052">
        <f>TEXT(A1052,"mmm")</f>
        <v/>
      </c>
    </row>
    <row r="1053">
      <c r="A1053" s="13" t="n">
        <v>45108</v>
      </c>
      <c r="B1053" t="inlineStr">
        <is>
          <t>West</t>
        </is>
      </c>
      <c r="C1053" t="inlineStr">
        <is>
          <t>Unknown</t>
        </is>
      </c>
      <c r="D1053" t="inlineStr">
        <is>
          <t>Home &amp; Kitchen</t>
        </is>
      </c>
      <c r="E1053" t="n">
        <v>4426.05</v>
      </c>
      <c r="F1053" t="n">
        <v>2992.06</v>
      </c>
      <c r="G1053" t="n">
        <v>4659</v>
      </c>
      <c r="H1053" t="n">
        <v>1</v>
      </c>
      <c r="I1053" t="n">
        <v>1</v>
      </c>
      <c r="J1053" t="n">
        <v>0</v>
      </c>
      <c r="K1053">
        <f>E1053-F1053</f>
        <v/>
      </c>
      <c r="L1053" s="10">
        <f>IFERROR(K1053/E1053,0)</f>
        <v/>
      </c>
      <c r="M1053">
        <f>YEAR(A1053)</f>
        <v/>
      </c>
      <c r="N1053">
        <f>"Q"&amp;ROUNDUP(MONTH(A1053)/3,0)</f>
        <v/>
      </c>
      <c r="O1053">
        <f>TEXT(A1053,"mmm")</f>
        <v/>
      </c>
    </row>
    <row r="1054">
      <c r="A1054" s="13" t="n">
        <v>45108</v>
      </c>
      <c r="B1054" t="inlineStr">
        <is>
          <t>West</t>
        </is>
      </c>
      <c r="C1054" t="inlineStr">
        <is>
          <t>Unknown</t>
        </is>
      </c>
      <c r="D1054" t="inlineStr">
        <is>
          <t>Sports</t>
        </is>
      </c>
      <c r="E1054" t="n">
        <v>692.55</v>
      </c>
      <c r="F1054" t="n">
        <v>406.72</v>
      </c>
      <c r="G1054" t="n">
        <v>729</v>
      </c>
      <c r="H1054" t="n">
        <v>1</v>
      </c>
      <c r="I1054" t="n">
        <v>1</v>
      </c>
      <c r="J1054" t="n">
        <v>0</v>
      </c>
      <c r="K1054">
        <f>E1054-F1054</f>
        <v/>
      </c>
      <c r="L1054" s="10">
        <f>IFERROR(K1054/E1054,0)</f>
        <v/>
      </c>
      <c r="M1054">
        <f>YEAR(A1054)</f>
        <v/>
      </c>
      <c r="N1054">
        <f>"Q"&amp;ROUNDUP(MONTH(A1054)/3,0)</f>
        <v/>
      </c>
      <c r="O1054">
        <f>TEXT(A1054,"mmm")</f>
        <v/>
      </c>
    </row>
    <row r="1055">
      <c r="A1055" s="13" t="n">
        <v>45108</v>
      </c>
      <c r="B1055" t="inlineStr">
        <is>
          <t>West</t>
        </is>
      </c>
      <c r="C1055" t="inlineStr">
        <is>
          <t>Website</t>
        </is>
      </c>
      <c r="D1055" t="inlineStr">
        <is>
          <t>Beauty</t>
        </is>
      </c>
      <c r="E1055" t="n">
        <v>15125.4</v>
      </c>
      <c r="F1055" t="n">
        <v>8354.65</v>
      </c>
      <c r="G1055" t="n">
        <v>16167</v>
      </c>
      <c r="H1055" t="n">
        <v>33</v>
      </c>
      <c r="I1055" t="n">
        <v>24</v>
      </c>
      <c r="J1055" t="n">
        <v>0</v>
      </c>
      <c r="K1055">
        <f>E1055-F1055</f>
        <v/>
      </c>
      <c r="L1055" s="10">
        <f>IFERROR(K1055/E1055,0)</f>
        <v/>
      </c>
      <c r="M1055">
        <f>YEAR(A1055)</f>
        <v/>
      </c>
      <c r="N1055">
        <f>"Q"&amp;ROUNDUP(MONTH(A1055)/3,0)</f>
        <v/>
      </c>
      <c r="O1055">
        <f>TEXT(A1055,"mmm")</f>
        <v/>
      </c>
    </row>
    <row r="1056">
      <c r="A1056" s="13" t="n">
        <v>45108</v>
      </c>
      <c r="B1056" t="inlineStr">
        <is>
          <t>West</t>
        </is>
      </c>
      <c r="C1056" t="inlineStr">
        <is>
          <t>Website</t>
        </is>
      </c>
      <c r="D1056" t="inlineStr">
        <is>
          <t>Books</t>
        </is>
      </c>
      <c r="E1056" t="n">
        <v>8564.799999999999</v>
      </c>
      <c r="F1056" t="n">
        <v>6431.1</v>
      </c>
      <c r="G1056" t="n">
        <v>9077</v>
      </c>
      <c r="H1056" t="n">
        <v>23</v>
      </c>
      <c r="I1056" t="n">
        <v>17</v>
      </c>
      <c r="J1056" t="n">
        <v>0</v>
      </c>
      <c r="K1056">
        <f>E1056-F1056</f>
        <v/>
      </c>
      <c r="L1056" s="10">
        <f>IFERROR(K1056/E1056,0)</f>
        <v/>
      </c>
      <c r="M1056">
        <f>YEAR(A1056)</f>
        <v/>
      </c>
      <c r="N1056">
        <f>"Q"&amp;ROUNDUP(MONTH(A1056)/3,0)</f>
        <v/>
      </c>
      <c r="O1056">
        <f>TEXT(A1056,"mmm")</f>
        <v/>
      </c>
    </row>
    <row r="1057">
      <c r="A1057" s="13" t="n">
        <v>45108</v>
      </c>
      <c r="B1057" t="inlineStr">
        <is>
          <t>West</t>
        </is>
      </c>
      <c r="C1057" t="inlineStr">
        <is>
          <t>Website</t>
        </is>
      </c>
      <c r="D1057" t="inlineStr">
        <is>
          <t>Electronics</t>
        </is>
      </c>
      <c r="E1057" t="n">
        <v>461477.05</v>
      </c>
      <c r="F1057" t="n">
        <v>404291.08</v>
      </c>
      <c r="G1057" t="n">
        <v>488802</v>
      </c>
      <c r="H1057" t="n">
        <v>38</v>
      </c>
      <c r="I1057" t="n">
        <v>30</v>
      </c>
      <c r="J1057" t="n">
        <v>1</v>
      </c>
      <c r="K1057">
        <f>E1057-F1057</f>
        <v/>
      </c>
      <c r="L1057" s="10">
        <f>IFERROR(K1057/E1057,0)</f>
        <v/>
      </c>
      <c r="M1057">
        <f>YEAR(A1057)</f>
        <v/>
      </c>
      <c r="N1057">
        <f>"Q"&amp;ROUNDUP(MONTH(A1057)/3,0)</f>
        <v/>
      </c>
      <c r="O1057">
        <f>TEXT(A1057,"mmm")</f>
        <v/>
      </c>
    </row>
    <row r="1058">
      <c r="A1058" s="13" t="n">
        <v>45108</v>
      </c>
      <c r="B1058" t="inlineStr">
        <is>
          <t>West</t>
        </is>
      </c>
      <c r="C1058" t="inlineStr">
        <is>
          <t>Website</t>
        </is>
      </c>
      <c r="D1058" t="inlineStr">
        <is>
          <t>Fashion</t>
        </is>
      </c>
      <c r="E1058" t="n">
        <v>57463.9</v>
      </c>
      <c r="F1058" t="n">
        <v>29472.08</v>
      </c>
      <c r="G1058" t="n">
        <v>61252</v>
      </c>
      <c r="H1058" t="n">
        <v>38</v>
      </c>
      <c r="I1058" t="n">
        <v>33</v>
      </c>
      <c r="J1058" t="n">
        <v>6</v>
      </c>
      <c r="K1058">
        <f>E1058-F1058</f>
        <v/>
      </c>
      <c r="L1058" s="10">
        <f>IFERROR(K1058/E1058,0)</f>
        <v/>
      </c>
      <c r="M1058">
        <f>YEAR(A1058)</f>
        <v/>
      </c>
      <c r="N1058">
        <f>"Q"&amp;ROUNDUP(MONTH(A1058)/3,0)</f>
        <v/>
      </c>
      <c r="O1058">
        <f>TEXT(A1058,"mmm")</f>
        <v/>
      </c>
    </row>
    <row r="1059">
      <c r="A1059" s="13" t="n">
        <v>45108</v>
      </c>
      <c r="B1059" t="inlineStr">
        <is>
          <t>West</t>
        </is>
      </c>
      <c r="C1059" t="inlineStr">
        <is>
          <t>Website</t>
        </is>
      </c>
      <c r="D1059" t="inlineStr">
        <is>
          <t>Grocery</t>
        </is>
      </c>
      <c r="E1059" t="n">
        <v>23021.4</v>
      </c>
      <c r="F1059" t="n">
        <v>18424.49</v>
      </c>
      <c r="G1059" t="n">
        <v>24347</v>
      </c>
      <c r="H1059" t="n">
        <v>63</v>
      </c>
      <c r="I1059" t="n">
        <v>20</v>
      </c>
      <c r="J1059" t="n">
        <v>1</v>
      </c>
      <c r="K1059">
        <f>E1059-F1059</f>
        <v/>
      </c>
      <c r="L1059" s="10">
        <f>IFERROR(K1059/E1059,0)</f>
        <v/>
      </c>
      <c r="M1059">
        <f>YEAR(A1059)</f>
        <v/>
      </c>
      <c r="N1059">
        <f>"Q"&amp;ROUNDUP(MONTH(A1059)/3,0)</f>
        <v/>
      </c>
      <c r="O1059">
        <f>TEXT(A1059,"mmm")</f>
        <v/>
      </c>
    </row>
    <row r="1060">
      <c r="A1060" s="13" t="n">
        <v>45108</v>
      </c>
      <c r="B1060" t="inlineStr">
        <is>
          <t>West</t>
        </is>
      </c>
      <c r="C1060" t="inlineStr">
        <is>
          <t>Website</t>
        </is>
      </c>
      <c r="D1060" t="inlineStr">
        <is>
          <t>Home &amp; Kitchen</t>
        </is>
      </c>
      <c r="E1060" t="n">
        <v>84285.05</v>
      </c>
      <c r="F1060" t="n">
        <v>56367.84</v>
      </c>
      <c r="G1060" t="n">
        <v>89372</v>
      </c>
      <c r="H1060" t="n">
        <v>48</v>
      </c>
      <c r="I1060" t="n">
        <v>36</v>
      </c>
      <c r="J1060" t="n">
        <v>3</v>
      </c>
      <c r="K1060">
        <f>E1060-F1060</f>
        <v/>
      </c>
      <c r="L1060" s="10">
        <f>IFERROR(K1060/E1060,0)</f>
        <v/>
      </c>
      <c r="M1060">
        <f>YEAR(A1060)</f>
        <v/>
      </c>
      <c r="N1060">
        <f>"Q"&amp;ROUNDUP(MONTH(A1060)/3,0)</f>
        <v/>
      </c>
      <c r="O1060">
        <f>TEXT(A1060,"mmm")</f>
        <v/>
      </c>
    </row>
    <row r="1061">
      <c r="A1061" s="13" t="n">
        <v>45108</v>
      </c>
      <c r="B1061" t="inlineStr">
        <is>
          <t>West</t>
        </is>
      </c>
      <c r="C1061" t="inlineStr">
        <is>
          <t>Website</t>
        </is>
      </c>
      <c r="D1061" t="inlineStr">
        <is>
          <t>Sports</t>
        </is>
      </c>
      <c r="E1061" t="n">
        <v>29336.55</v>
      </c>
      <c r="F1061" t="n">
        <v>19010.68</v>
      </c>
      <c r="G1061" t="n">
        <v>31850</v>
      </c>
      <c r="H1061" t="n">
        <v>20</v>
      </c>
      <c r="I1061" t="n">
        <v>13</v>
      </c>
      <c r="J1061" t="n">
        <v>0</v>
      </c>
      <c r="K1061">
        <f>E1061-F1061</f>
        <v/>
      </c>
      <c r="L1061" s="10">
        <f>IFERROR(K1061/E1061,0)</f>
        <v/>
      </c>
      <c r="M1061">
        <f>YEAR(A1061)</f>
        <v/>
      </c>
      <c r="N1061">
        <f>"Q"&amp;ROUNDUP(MONTH(A1061)/3,0)</f>
        <v/>
      </c>
      <c r="O1061">
        <f>TEXT(A1061,"mmm")</f>
        <v/>
      </c>
    </row>
    <row r="1062">
      <c r="A1062" s="13" t="n">
        <v>45139</v>
      </c>
      <c r="B1062" t="inlineStr">
        <is>
          <t>Central</t>
        </is>
      </c>
      <c r="C1062" t="inlineStr">
        <is>
          <t>Marketplace</t>
        </is>
      </c>
      <c r="D1062" t="inlineStr">
        <is>
          <t>Beauty</t>
        </is>
      </c>
      <c r="E1062" t="n">
        <v>2222.75</v>
      </c>
      <c r="F1062" t="n">
        <v>1298.81</v>
      </c>
      <c r="G1062" t="n">
        <v>2427</v>
      </c>
      <c r="H1062" t="n">
        <v>3</v>
      </c>
      <c r="I1062" t="n">
        <v>3</v>
      </c>
      <c r="J1062" t="n">
        <v>1</v>
      </c>
      <c r="K1062">
        <f>E1062-F1062</f>
        <v/>
      </c>
      <c r="L1062" s="10">
        <f>IFERROR(K1062/E1062,0)</f>
        <v/>
      </c>
      <c r="M1062">
        <f>YEAR(A1062)</f>
        <v/>
      </c>
      <c r="N1062">
        <f>"Q"&amp;ROUNDUP(MONTH(A1062)/3,0)</f>
        <v/>
      </c>
      <c r="O1062">
        <f>TEXT(A1062,"mmm")</f>
        <v/>
      </c>
    </row>
    <row r="1063">
      <c r="A1063" s="13" t="n">
        <v>45139</v>
      </c>
      <c r="B1063" t="inlineStr">
        <is>
          <t>Central</t>
        </is>
      </c>
      <c r="C1063" t="inlineStr">
        <is>
          <t>Marketplace</t>
        </is>
      </c>
      <c r="D1063" t="inlineStr">
        <is>
          <t>Books</t>
        </is>
      </c>
      <c r="E1063" t="n">
        <v>1603.75</v>
      </c>
      <c r="F1063" t="n">
        <v>1217.75</v>
      </c>
      <c r="G1063" t="n">
        <v>1706</v>
      </c>
      <c r="H1063" t="n">
        <v>4</v>
      </c>
      <c r="I1063" t="n">
        <v>4</v>
      </c>
      <c r="J1063" t="n">
        <v>1</v>
      </c>
      <c r="K1063">
        <f>E1063-F1063</f>
        <v/>
      </c>
      <c r="L1063" s="10">
        <f>IFERROR(K1063/E1063,0)</f>
        <v/>
      </c>
      <c r="M1063">
        <f>YEAR(A1063)</f>
        <v/>
      </c>
      <c r="N1063">
        <f>"Q"&amp;ROUNDUP(MONTH(A1063)/3,0)</f>
        <v/>
      </c>
      <c r="O1063">
        <f>TEXT(A1063,"mmm")</f>
        <v/>
      </c>
    </row>
    <row r="1064">
      <c r="A1064" s="13" t="n">
        <v>45139</v>
      </c>
      <c r="B1064" t="inlineStr">
        <is>
          <t>Central</t>
        </is>
      </c>
      <c r="C1064" t="inlineStr">
        <is>
          <t>Marketplace</t>
        </is>
      </c>
      <c r="D1064" t="inlineStr">
        <is>
          <t>Electronics</t>
        </is>
      </c>
      <c r="E1064" t="n">
        <v>159848.6</v>
      </c>
      <c r="F1064" t="n">
        <v>140944.24</v>
      </c>
      <c r="G1064" t="n">
        <v>170612</v>
      </c>
      <c r="H1064" t="n">
        <v>8</v>
      </c>
      <c r="I1064" t="n">
        <v>5</v>
      </c>
      <c r="J1064" t="n">
        <v>1</v>
      </c>
      <c r="K1064">
        <f>E1064-F1064</f>
        <v/>
      </c>
      <c r="L1064" s="10">
        <f>IFERROR(K1064/E1064,0)</f>
        <v/>
      </c>
      <c r="M1064">
        <f>YEAR(A1064)</f>
        <v/>
      </c>
      <c r="N1064">
        <f>"Q"&amp;ROUNDUP(MONTH(A1064)/3,0)</f>
        <v/>
      </c>
      <c r="O1064">
        <f>TEXT(A1064,"mmm")</f>
        <v/>
      </c>
    </row>
    <row r="1065">
      <c r="A1065" s="13" t="n">
        <v>45139</v>
      </c>
      <c r="B1065" t="inlineStr">
        <is>
          <t>Central</t>
        </is>
      </c>
      <c r="C1065" t="inlineStr">
        <is>
          <t>Marketplace</t>
        </is>
      </c>
      <c r="D1065" t="inlineStr">
        <is>
          <t>Fashion</t>
        </is>
      </c>
      <c r="E1065" t="n">
        <v>4721.25</v>
      </c>
      <c r="F1065" t="n">
        <v>2441.79</v>
      </c>
      <c r="G1065" t="n">
        <v>5006</v>
      </c>
      <c r="H1065" t="n">
        <v>4</v>
      </c>
      <c r="I1065" t="n">
        <v>4</v>
      </c>
      <c r="J1065" t="n">
        <v>0</v>
      </c>
      <c r="K1065">
        <f>E1065-F1065</f>
        <v/>
      </c>
      <c r="L1065" s="10">
        <f>IFERROR(K1065/E1065,0)</f>
        <v/>
      </c>
      <c r="M1065">
        <f>YEAR(A1065)</f>
        <v/>
      </c>
      <c r="N1065">
        <f>"Q"&amp;ROUNDUP(MONTH(A1065)/3,0)</f>
        <v/>
      </c>
      <c r="O1065">
        <f>TEXT(A1065,"mmm")</f>
        <v/>
      </c>
    </row>
    <row r="1066">
      <c r="A1066" s="13" t="n">
        <v>45139</v>
      </c>
      <c r="B1066" t="inlineStr">
        <is>
          <t>Central</t>
        </is>
      </c>
      <c r="C1066" t="inlineStr">
        <is>
          <t>Marketplace</t>
        </is>
      </c>
      <c r="D1066" t="inlineStr">
        <is>
          <t>Grocery</t>
        </is>
      </c>
      <c r="E1066" t="n">
        <v>3855.6</v>
      </c>
      <c r="F1066" t="n">
        <v>3221.31</v>
      </c>
      <c r="G1066" t="n">
        <v>4216</v>
      </c>
      <c r="H1066" t="n">
        <v>14</v>
      </c>
      <c r="I1066" t="n">
        <v>6</v>
      </c>
      <c r="J1066" t="n">
        <v>0</v>
      </c>
      <c r="K1066">
        <f>E1066-F1066</f>
        <v/>
      </c>
      <c r="L1066" s="10">
        <f>IFERROR(K1066/E1066,0)</f>
        <v/>
      </c>
      <c r="M1066">
        <f>YEAR(A1066)</f>
        <v/>
      </c>
      <c r="N1066">
        <f>"Q"&amp;ROUNDUP(MONTH(A1066)/3,0)</f>
        <v/>
      </c>
      <c r="O1066">
        <f>TEXT(A1066,"mmm")</f>
        <v/>
      </c>
    </row>
    <row r="1067">
      <c r="A1067" s="13" t="n">
        <v>45139</v>
      </c>
      <c r="B1067" t="inlineStr">
        <is>
          <t>Central</t>
        </is>
      </c>
      <c r="C1067" t="inlineStr">
        <is>
          <t>Marketplace</t>
        </is>
      </c>
      <c r="D1067" t="inlineStr">
        <is>
          <t>Home &amp; Kitchen</t>
        </is>
      </c>
      <c r="E1067" t="n">
        <v>21021.75</v>
      </c>
      <c r="F1067" t="n">
        <v>13869.59</v>
      </c>
      <c r="G1067" t="n">
        <v>22650</v>
      </c>
      <c r="H1067" t="n">
        <v>10</v>
      </c>
      <c r="I1067" t="n">
        <v>9</v>
      </c>
      <c r="J1067" t="n">
        <v>2</v>
      </c>
      <c r="K1067">
        <f>E1067-F1067</f>
        <v/>
      </c>
      <c r="L1067" s="10">
        <f>IFERROR(K1067/E1067,0)</f>
        <v/>
      </c>
      <c r="M1067">
        <f>YEAR(A1067)</f>
        <v/>
      </c>
      <c r="N1067">
        <f>"Q"&amp;ROUNDUP(MONTH(A1067)/3,0)</f>
        <v/>
      </c>
      <c r="O1067">
        <f>TEXT(A1067,"mmm")</f>
        <v/>
      </c>
    </row>
    <row r="1068">
      <c r="A1068" s="13" t="n">
        <v>45139</v>
      </c>
      <c r="B1068" t="inlineStr">
        <is>
          <t>Central</t>
        </is>
      </c>
      <c r="C1068" t="inlineStr">
        <is>
          <t>Mobile App</t>
        </is>
      </c>
      <c r="D1068" t="inlineStr">
        <is>
          <t>Beauty</t>
        </is>
      </c>
      <c r="E1068" t="n">
        <v>2885.2</v>
      </c>
      <c r="F1068" t="n">
        <v>1560.28</v>
      </c>
      <c r="G1068" t="n">
        <v>3016</v>
      </c>
      <c r="H1068" t="n">
        <v>4</v>
      </c>
      <c r="I1068" t="n">
        <v>4</v>
      </c>
      <c r="J1068" t="n">
        <v>0</v>
      </c>
      <c r="K1068">
        <f>E1068-F1068</f>
        <v/>
      </c>
      <c r="L1068" s="10">
        <f>IFERROR(K1068/E1068,0)</f>
        <v/>
      </c>
      <c r="M1068">
        <f>YEAR(A1068)</f>
        <v/>
      </c>
      <c r="N1068">
        <f>"Q"&amp;ROUNDUP(MONTH(A1068)/3,0)</f>
        <v/>
      </c>
      <c r="O1068">
        <f>TEXT(A1068,"mmm")</f>
        <v/>
      </c>
    </row>
    <row r="1069">
      <c r="A1069" s="13" t="n">
        <v>45139</v>
      </c>
      <c r="B1069" t="inlineStr">
        <is>
          <t>Central</t>
        </is>
      </c>
      <c r="C1069" t="inlineStr">
        <is>
          <t>Mobile App</t>
        </is>
      </c>
      <c r="D1069" t="inlineStr">
        <is>
          <t>Books</t>
        </is>
      </c>
      <c r="E1069" t="n">
        <v>4488.6</v>
      </c>
      <c r="F1069" t="n">
        <v>3363.45</v>
      </c>
      <c r="G1069" t="n">
        <v>4790</v>
      </c>
      <c r="H1069" t="n">
        <v>10</v>
      </c>
      <c r="I1069" t="n">
        <v>9</v>
      </c>
      <c r="J1069" t="n">
        <v>1</v>
      </c>
      <c r="K1069">
        <f>E1069-F1069</f>
        <v/>
      </c>
      <c r="L1069" s="10">
        <f>IFERROR(K1069/E1069,0)</f>
        <v/>
      </c>
      <c r="M1069">
        <f>YEAR(A1069)</f>
        <v/>
      </c>
      <c r="N1069">
        <f>"Q"&amp;ROUNDUP(MONTH(A1069)/3,0)</f>
        <v/>
      </c>
      <c r="O1069">
        <f>TEXT(A1069,"mmm")</f>
        <v/>
      </c>
    </row>
    <row r="1070">
      <c r="A1070" s="13" t="n">
        <v>45139</v>
      </c>
      <c r="B1070" t="inlineStr">
        <is>
          <t>Central</t>
        </is>
      </c>
      <c r="C1070" t="inlineStr">
        <is>
          <t>Mobile App</t>
        </is>
      </c>
      <c r="D1070" t="inlineStr">
        <is>
          <t>Electronics</t>
        </is>
      </c>
      <c r="E1070" t="n">
        <v>185885.8</v>
      </c>
      <c r="F1070" t="n">
        <v>167713.75</v>
      </c>
      <c r="G1070" t="n">
        <v>204975</v>
      </c>
      <c r="H1070" t="n">
        <v>15</v>
      </c>
      <c r="I1070" t="n">
        <v>10</v>
      </c>
      <c r="J1070" t="n">
        <v>0</v>
      </c>
      <c r="K1070">
        <f>E1070-F1070</f>
        <v/>
      </c>
      <c r="L1070" s="10">
        <f>IFERROR(K1070/E1070,0)</f>
        <v/>
      </c>
      <c r="M1070">
        <f>YEAR(A1070)</f>
        <v/>
      </c>
      <c r="N1070">
        <f>"Q"&amp;ROUNDUP(MONTH(A1070)/3,0)</f>
        <v/>
      </c>
      <c r="O1070">
        <f>TEXT(A1070,"mmm")</f>
        <v/>
      </c>
    </row>
    <row r="1071">
      <c r="A1071" s="13" t="n">
        <v>45139</v>
      </c>
      <c r="B1071" t="inlineStr">
        <is>
          <t>Central</t>
        </is>
      </c>
      <c r="C1071" t="inlineStr">
        <is>
          <t>Mobile App</t>
        </is>
      </c>
      <c r="D1071" t="inlineStr">
        <is>
          <t>Fashion</t>
        </is>
      </c>
      <c r="E1071" t="n">
        <v>27036.9</v>
      </c>
      <c r="F1071" t="n">
        <v>14578.79</v>
      </c>
      <c r="G1071" t="n">
        <v>30220</v>
      </c>
      <c r="H1071" t="n">
        <v>30</v>
      </c>
      <c r="I1071" t="n">
        <v>22</v>
      </c>
      <c r="J1071" t="n">
        <v>4</v>
      </c>
      <c r="K1071">
        <f>E1071-F1071</f>
        <v/>
      </c>
      <c r="L1071" s="10">
        <f>IFERROR(K1071/E1071,0)</f>
        <v/>
      </c>
      <c r="M1071">
        <f>YEAR(A1071)</f>
        <v/>
      </c>
      <c r="N1071">
        <f>"Q"&amp;ROUNDUP(MONTH(A1071)/3,0)</f>
        <v/>
      </c>
      <c r="O1071">
        <f>TEXT(A1071,"mmm")</f>
        <v/>
      </c>
    </row>
    <row r="1072">
      <c r="A1072" s="13" t="n">
        <v>45139</v>
      </c>
      <c r="B1072" t="inlineStr">
        <is>
          <t>Central</t>
        </is>
      </c>
      <c r="C1072" t="inlineStr">
        <is>
          <t>Mobile App</t>
        </is>
      </c>
      <c r="D1072" t="inlineStr">
        <is>
          <t>Grocery</t>
        </is>
      </c>
      <c r="E1072" t="n">
        <v>11369.55</v>
      </c>
      <c r="F1072" t="n">
        <v>9540.83</v>
      </c>
      <c r="G1072" t="n">
        <v>12093</v>
      </c>
      <c r="H1072" t="n">
        <v>37</v>
      </c>
      <c r="I1072" t="n">
        <v>13</v>
      </c>
      <c r="J1072" t="n">
        <v>0</v>
      </c>
      <c r="K1072">
        <f>E1072-F1072</f>
        <v/>
      </c>
      <c r="L1072" s="10">
        <f>IFERROR(K1072/E1072,0)</f>
        <v/>
      </c>
      <c r="M1072">
        <f>YEAR(A1072)</f>
        <v/>
      </c>
      <c r="N1072">
        <f>"Q"&amp;ROUNDUP(MONTH(A1072)/3,0)</f>
        <v/>
      </c>
      <c r="O1072">
        <f>TEXT(A1072,"mmm")</f>
        <v/>
      </c>
    </row>
    <row r="1073">
      <c r="A1073" s="13" t="n">
        <v>45139</v>
      </c>
      <c r="B1073" t="inlineStr">
        <is>
          <t>Central</t>
        </is>
      </c>
      <c r="C1073" t="inlineStr">
        <is>
          <t>Mobile App</t>
        </is>
      </c>
      <c r="D1073" t="inlineStr">
        <is>
          <t>Home &amp; Kitchen</t>
        </is>
      </c>
      <c r="E1073" t="n">
        <v>46840.6</v>
      </c>
      <c r="F1073" t="n">
        <v>32592.7</v>
      </c>
      <c r="G1073" t="n">
        <v>52042</v>
      </c>
      <c r="H1073" t="n">
        <v>18</v>
      </c>
      <c r="I1073" t="n">
        <v>15</v>
      </c>
      <c r="J1073" t="n">
        <v>1</v>
      </c>
      <c r="K1073">
        <f>E1073-F1073</f>
        <v/>
      </c>
      <c r="L1073" s="10">
        <f>IFERROR(K1073/E1073,0)</f>
        <v/>
      </c>
      <c r="M1073">
        <f>YEAR(A1073)</f>
        <v/>
      </c>
      <c r="N1073">
        <f>"Q"&amp;ROUNDUP(MONTH(A1073)/3,0)</f>
        <v/>
      </c>
      <c r="O1073">
        <f>TEXT(A1073,"mmm")</f>
        <v/>
      </c>
    </row>
    <row r="1074">
      <c r="A1074" s="13" t="n">
        <v>45139</v>
      </c>
      <c r="B1074" t="inlineStr">
        <is>
          <t>Central</t>
        </is>
      </c>
      <c r="C1074" t="inlineStr">
        <is>
          <t>Mobile App</t>
        </is>
      </c>
      <c r="D1074" t="inlineStr">
        <is>
          <t>Sports</t>
        </is>
      </c>
      <c r="E1074" t="n">
        <v>13761.35</v>
      </c>
      <c r="F1074" t="n">
        <v>9775.98</v>
      </c>
      <c r="G1074" t="n">
        <v>14804</v>
      </c>
      <c r="H1074" t="n">
        <v>6</v>
      </c>
      <c r="I1074" t="n">
        <v>5</v>
      </c>
      <c r="J1074" t="n">
        <v>0</v>
      </c>
      <c r="K1074">
        <f>E1074-F1074</f>
        <v/>
      </c>
      <c r="L1074" s="10">
        <f>IFERROR(K1074/E1074,0)</f>
        <v/>
      </c>
      <c r="M1074">
        <f>YEAR(A1074)</f>
        <v/>
      </c>
      <c r="N1074">
        <f>"Q"&amp;ROUNDUP(MONTH(A1074)/3,0)</f>
        <v/>
      </c>
      <c r="O1074">
        <f>TEXT(A1074,"mmm")</f>
        <v/>
      </c>
    </row>
    <row r="1075">
      <c r="A1075" s="13" t="n">
        <v>45139</v>
      </c>
      <c r="B1075" t="inlineStr">
        <is>
          <t>Central</t>
        </is>
      </c>
      <c r="C1075" t="inlineStr">
        <is>
          <t>Retail Store</t>
        </is>
      </c>
      <c r="D1075" t="inlineStr">
        <is>
          <t>Beauty</t>
        </is>
      </c>
      <c r="E1075" t="n">
        <v>4528.3</v>
      </c>
      <c r="F1075" t="n">
        <v>2504.07</v>
      </c>
      <c r="G1075" t="n">
        <v>4803</v>
      </c>
      <c r="H1075" t="n">
        <v>7</v>
      </c>
      <c r="I1075" t="n">
        <v>6</v>
      </c>
      <c r="J1075" t="n">
        <v>0</v>
      </c>
      <c r="K1075">
        <f>E1075-F1075</f>
        <v/>
      </c>
      <c r="L1075" s="10">
        <f>IFERROR(K1075/E1075,0)</f>
        <v/>
      </c>
      <c r="M1075">
        <f>YEAR(A1075)</f>
        <v/>
      </c>
      <c r="N1075">
        <f>"Q"&amp;ROUNDUP(MONTH(A1075)/3,0)</f>
        <v/>
      </c>
      <c r="O1075">
        <f>TEXT(A1075,"mmm")</f>
        <v/>
      </c>
    </row>
    <row r="1076">
      <c r="A1076" s="13" t="n">
        <v>45139</v>
      </c>
      <c r="B1076" t="inlineStr">
        <is>
          <t>Central</t>
        </is>
      </c>
      <c r="C1076" t="inlineStr">
        <is>
          <t>Retail Store</t>
        </is>
      </c>
      <c r="D1076" t="inlineStr">
        <is>
          <t>Books</t>
        </is>
      </c>
      <c r="E1076" t="n">
        <v>3899.85</v>
      </c>
      <c r="F1076" t="n">
        <v>2727.15</v>
      </c>
      <c r="G1076" t="n">
        <v>4101</v>
      </c>
      <c r="H1076" t="n">
        <v>9</v>
      </c>
      <c r="I1076" t="n">
        <v>8</v>
      </c>
      <c r="J1076" t="n">
        <v>0</v>
      </c>
      <c r="K1076">
        <f>E1076-F1076</f>
        <v/>
      </c>
      <c r="L1076" s="10">
        <f>IFERROR(K1076/E1076,0)</f>
        <v/>
      </c>
      <c r="M1076">
        <f>YEAR(A1076)</f>
        <v/>
      </c>
      <c r="N1076">
        <f>"Q"&amp;ROUNDUP(MONTH(A1076)/3,0)</f>
        <v/>
      </c>
      <c r="O1076">
        <f>TEXT(A1076,"mmm")</f>
        <v/>
      </c>
    </row>
    <row r="1077">
      <c r="A1077" s="13" t="n">
        <v>45139</v>
      </c>
      <c r="B1077" t="inlineStr">
        <is>
          <t>Central</t>
        </is>
      </c>
      <c r="C1077" t="inlineStr">
        <is>
          <t>Retail Store</t>
        </is>
      </c>
      <c r="D1077" t="inlineStr">
        <is>
          <t>Electronics</t>
        </is>
      </c>
      <c r="E1077" t="n">
        <v>23431.05</v>
      </c>
      <c r="F1077" t="n">
        <v>19100.06</v>
      </c>
      <c r="G1077" t="n">
        <v>23957</v>
      </c>
      <c r="H1077" t="n">
        <v>3</v>
      </c>
      <c r="I1077" t="n">
        <v>3</v>
      </c>
      <c r="J1077" t="n">
        <v>0</v>
      </c>
      <c r="K1077">
        <f>E1077-F1077</f>
        <v/>
      </c>
      <c r="L1077" s="10">
        <f>IFERROR(K1077/E1077,0)</f>
        <v/>
      </c>
      <c r="M1077">
        <f>YEAR(A1077)</f>
        <v/>
      </c>
      <c r="N1077">
        <f>"Q"&amp;ROUNDUP(MONTH(A1077)/3,0)</f>
        <v/>
      </c>
      <c r="O1077">
        <f>TEXT(A1077,"mmm")</f>
        <v/>
      </c>
    </row>
    <row r="1078">
      <c r="A1078" s="13" t="n">
        <v>45139</v>
      </c>
      <c r="B1078" t="inlineStr">
        <is>
          <t>Central</t>
        </is>
      </c>
      <c r="C1078" t="inlineStr">
        <is>
          <t>Retail Store</t>
        </is>
      </c>
      <c r="D1078" t="inlineStr">
        <is>
          <t>Fashion</t>
        </is>
      </c>
      <c r="E1078" t="n">
        <v>8912.75</v>
      </c>
      <c r="F1078" t="n">
        <v>4248.67</v>
      </c>
      <c r="G1078" t="n">
        <v>9263</v>
      </c>
      <c r="H1078" t="n">
        <v>7</v>
      </c>
      <c r="I1078" t="n">
        <v>6</v>
      </c>
      <c r="J1078" t="n">
        <v>0</v>
      </c>
      <c r="K1078">
        <f>E1078-F1078</f>
        <v/>
      </c>
      <c r="L1078" s="10">
        <f>IFERROR(K1078/E1078,0)</f>
        <v/>
      </c>
      <c r="M1078">
        <f>YEAR(A1078)</f>
        <v/>
      </c>
      <c r="N1078">
        <f>"Q"&amp;ROUNDUP(MONTH(A1078)/3,0)</f>
        <v/>
      </c>
      <c r="O1078">
        <f>TEXT(A1078,"mmm")</f>
        <v/>
      </c>
    </row>
    <row r="1079">
      <c r="A1079" s="13" t="n">
        <v>45139</v>
      </c>
      <c r="B1079" t="inlineStr">
        <is>
          <t>Central</t>
        </is>
      </c>
      <c r="C1079" t="inlineStr">
        <is>
          <t>Retail Store</t>
        </is>
      </c>
      <c r="D1079" t="inlineStr">
        <is>
          <t>Grocery</t>
        </is>
      </c>
      <c r="E1079" t="n">
        <v>4873.5</v>
      </c>
      <c r="F1079" t="n">
        <v>3893.71</v>
      </c>
      <c r="G1079" t="n">
        <v>5096</v>
      </c>
      <c r="H1079" t="n">
        <v>14</v>
      </c>
      <c r="I1079" t="n">
        <v>6</v>
      </c>
      <c r="J1079" t="n">
        <v>0</v>
      </c>
      <c r="K1079">
        <f>E1079-F1079</f>
        <v/>
      </c>
      <c r="L1079" s="10">
        <f>IFERROR(K1079/E1079,0)</f>
        <v/>
      </c>
      <c r="M1079">
        <f>YEAR(A1079)</f>
        <v/>
      </c>
      <c r="N1079">
        <f>"Q"&amp;ROUNDUP(MONTH(A1079)/3,0)</f>
        <v/>
      </c>
      <c r="O1079">
        <f>TEXT(A1079,"mmm")</f>
        <v/>
      </c>
    </row>
    <row r="1080">
      <c r="A1080" s="13" t="n">
        <v>45139</v>
      </c>
      <c r="B1080" t="inlineStr">
        <is>
          <t>Central</t>
        </is>
      </c>
      <c r="C1080" t="inlineStr">
        <is>
          <t>Retail Store</t>
        </is>
      </c>
      <c r="D1080" t="inlineStr">
        <is>
          <t>Home &amp; Kitchen</t>
        </is>
      </c>
      <c r="E1080" t="n">
        <v>27815.65</v>
      </c>
      <c r="F1080" t="n">
        <v>18869.56</v>
      </c>
      <c r="G1080" t="n">
        <v>28244</v>
      </c>
      <c r="H1080" t="n">
        <v>6</v>
      </c>
      <c r="I1080" t="n">
        <v>3</v>
      </c>
      <c r="J1080" t="n">
        <v>0</v>
      </c>
      <c r="K1080">
        <f>E1080-F1080</f>
        <v/>
      </c>
      <c r="L1080" s="10">
        <f>IFERROR(K1080/E1080,0)</f>
        <v/>
      </c>
      <c r="M1080">
        <f>YEAR(A1080)</f>
        <v/>
      </c>
      <c r="N1080">
        <f>"Q"&amp;ROUNDUP(MONTH(A1080)/3,0)</f>
        <v/>
      </c>
      <c r="O1080">
        <f>TEXT(A1080,"mmm")</f>
        <v/>
      </c>
    </row>
    <row r="1081">
      <c r="A1081" s="13" t="n">
        <v>45139</v>
      </c>
      <c r="B1081" t="inlineStr">
        <is>
          <t>Central</t>
        </is>
      </c>
      <c r="C1081" t="inlineStr">
        <is>
          <t>Unknown</t>
        </is>
      </c>
      <c r="D1081" t="inlineStr">
        <is>
          <t>Electronics</t>
        </is>
      </c>
      <c r="E1081" t="n">
        <v>14752.55</v>
      </c>
      <c r="F1081" t="n">
        <v>12441.48</v>
      </c>
      <c r="G1081" t="n">
        <v>15529</v>
      </c>
      <c r="H1081" t="n">
        <v>1</v>
      </c>
      <c r="I1081" t="n">
        <v>1</v>
      </c>
      <c r="J1081" t="n">
        <v>0</v>
      </c>
      <c r="K1081">
        <f>E1081-F1081</f>
        <v/>
      </c>
      <c r="L1081" s="10">
        <f>IFERROR(K1081/E1081,0)</f>
        <v/>
      </c>
      <c r="M1081">
        <f>YEAR(A1081)</f>
        <v/>
      </c>
      <c r="N1081">
        <f>"Q"&amp;ROUNDUP(MONTH(A1081)/3,0)</f>
        <v/>
      </c>
      <c r="O1081">
        <f>TEXT(A1081,"mmm")</f>
        <v/>
      </c>
    </row>
    <row r="1082">
      <c r="A1082" s="13" t="n">
        <v>45139</v>
      </c>
      <c r="B1082" t="inlineStr">
        <is>
          <t>Central</t>
        </is>
      </c>
      <c r="C1082" t="inlineStr">
        <is>
          <t>Unknown</t>
        </is>
      </c>
      <c r="D1082" t="inlineStr">
        <is>
          <t>Grocery</t>
        </is>
      </c>
      <c r="E1082" t="n">
        <v>1292.4</v>
      </c>
      <c r="F1082" t="n">
        <v>1137.32</v>
      </c>
      <c r="G1082" t="n">
        <v>1436</v>
      </c>
      <c r="H1082" t="n">
        <v>4</v>
      </c>
      <c r="I1082" t="n">
        <v>1</v>
      </c>
      <c r="J1082" t="n">
        <v>0</v>
      </c>
      <c r="K1082">
        <f>E1082-F1082</f>
        <v/>
      </c>
      <c r="L1082" s="10">
        <f>IFERROR(K1082/E1082,0)</f>
        <v/>
      </c>
      <c r="M1082">
        <f>YEAR(A1082)</f>
        <v/>
      </c>
      <c r="N1082">
        <f>"Q"&amp;ROUNDUP(MONTH(A1082)/3,0)</f>
        <v/>
      </c>
      <c r="O1082">
        <f>TEXT(A1082,"mmm")</f>
        <v/>
      </c>
    </row>
    <row r="1083">
      <c r="A1083" s="13" t="n">
        <v>45139</v>
      </c>
      <c r="B1083" t="inlineStr">
        <is>
          <t>Central</t>
        </is>
      </c>
      <c r="C1083" t="inlineStr">
        <is>
          <t>Website</t>
        </is>
      </c>
      <c r="D1083" t="inlineStr">
        <is>
          <t>Beauty</t>
        </is>
      </c>
      <c r="E1083" t="n">
        <v>2975.3</v>
      </c>
      <c r="F1083" t="n">
        <v>1554.02</v>
      </c>
      <c r="G1083" t="n">
        <v>3104</v>
      </c>
      <c r="H1083" t="n">
        <v>6</v>
      </c>
      <c r="I1083" t="n">
        <v>5</v>
      </c>
      <c r="J1083" t="n">
        <v>0</v>
      </c>
      <c r="K1083">
        <f>E1083-F1083</f>
        <v/>
      </c>
      <c r="L1083" s="10">
        <f>IFERROR(K1083/E1083,0)</f>
        <v/>
      </c>
      <c r="M1083">
        <f>YEAR(A1083)</f>
        <v/>
      </c>
      <c r="N1083">
        <f>"Q"&amp;ROUNDUP(MONTH(A1083)/3,0)</f>
        <v/>
      </c>
      <c r="O1083">
        <f>TEXT(A1083,"mmm")</f>
        <v/>
      </c>
    </row>
    <row r="1084">
      <c r="A1084" s="13" t="n">
        <v>45139</v>
      </c>
      <c r="B1084" t="inlineStr">
        <is>
          <t>Central</t>
        </is>
      </c>
      <c r="C1084" t="inlineStr">
        <is>
          <t>Website</t>
        </is>
      </c>
      <c r="D1084" t="inlineStr">
        <is>
          <t>Books</t>
        </is>
      </c>
      <c r="E1084" t="n">
        <v>1759.3</v>
      </c>
      <c r="F1084" t="n">
        <v>1281.14</v>
      </c>
      <c r="G1084" t="n">
        <v>1854</v>
      </c>
      <c r="H1084" t="n">
        <v>6</v>
      </c>
      <c r="I1084" t="n">
        <v>3</v>
      </c>
      <c r="J1084" t="n">
        <v>0</v>
      </c>
      <c r="K1084">
        <f>E1084-F1084</f>
        <v/>
      </c>
      <c r="L1084" s="10">
        <f>IFERROR(K1084/E1084,0)</f>
        <v/>
      </c>
      <c r="M1084">
        <f>YEAR(A1084)</f>
        <v/>
      </c>
      <c r="N1084">
        <f>"Q"&amp;ROUNDUP(MONTH(A1084)/3,0)</f>
        <v/>
      </c>
      <c r="O1084">
        <f>TEXT(A1084,"mmm")</f>
        <v/>
      </c>
    </row>
    <row r="1085">
      <c r="A1085" s="13" t="n">
        <v>45139</v>
      </c>
      <c r="B1085" t="inlineStr">
        <is>
          <t>Central</t>
        </is>
      </c>
      <c r="C1085" t="inlineStr">
        <is>
          <t>Website</t>
        </is>
      </c>
      <c r="D1085" t="inlineStr">
        <is>
          <t>Electronics</t>
        </is>
      </c>
      <c r="E1085" t="n">
        <v>49616.2</v>
      </c>
      <c r="F1085" t="n">
        <v>44518.36</v>
      </c>
      <c r="G1085" t="n">
        <v>52235</v>
      </c>
      <c r="H1085" t="n">
        <v>5</v>
      </c>
      <c r="I1085" t="n">
        <v>5</v>
      </c>
      <c r="J1085" t="n">
        <v>1</v>
      </c>
      <c r="K1085">
        <f>E1085-F1085</f>
        <v/>
      </c>
      <c r="L1085" s="10">
        <f>IFERROR(K1085/E1085,0)</f>
        <v/>
      </c>
      <c r="M1085">
        <f>YEAR(A1085)</f>
        <v/>
      </c>
      <c r="N1085">
        <f>"Q"&amp;ROUNDUP(MONTH(A1085)/3,0)</f>
        <v/>
      </c>
      <c r="O1085">
        <f>TEXT(A1085,"mmm")</f>
        <v/>
      </c>
    </row>
    <row r="1086">
      <c r="A1086" s="13" t="n">
        <v>45139</v>
      </c>
      <c r="B1086" t="inlineStr">
        <is>
          <t>Central</t>
        </is>
      </c>
      <c r="C1086" t="inlineStr">
        <is>
          <t>Website</t>
        </is>
      </c>
      <c r="D1086" t="inlineStr">
        <is>
          <t>Fashion</t>
        </is>
      </c>
      <c r="E1086" t="n">
        <v>17025.65</v>
      </c>
      <c r="F1086" t="n">
        <v>9047.290000000001</v>
      </c>
      <c r="G1086" t="n">
        <v>17766</v>
      </c>
      <c r="H1086" t="n">
        <v>14</v>
      </c>
      <c r="I1086" t="n">
        <v>13</v>
      </c>
      <c r="J1086" t="n">
        <v>2</v>
      </c>
      <c r="K1086">
        <f>E1086-F1086</f>
        <v/>
      </c>
      <c r="L1086" s="10">
        <f>IFERROR(K1086/E1086,0)</f>
        <v/>
      </c>
      <c r="M1086">
        <f>YEAR(A1086)</f>
        <v/>
      </c>
      <c r="N1086">
        <f>"Q"&amp;ROUNDUP(MONTH(A1086)/3,0)</f>
        <v/>
      </c>
      <c r="O1086">
        <f>TEXT(A1086,"mmm")</f>
        <v/>
      </c>
    </row>
    <row r="1087">
      <c r="A1087" s="13" t="n">
        <v>45139</v>
      </c>
      <c r="B1087" t="inlineStr">
        <is>
          <t>Central</t>
        </is>
      </c>
      <c r="C1087" t="inlineStr">
        <is>
          <t>Website</t>
        </is>
      </c>
      <c r="D1087" t="inlineStr">
        <is>
          <t>Grocery</t>
        </is>
      </c>
      <c r="E1087" t="n">
        <v>4480.2</v>
      </c>
      <c r="F1087" t="n">
        <v>3788.66</v>
      </c>
      <c r="G1087" t="n">
        <v>4900</v>
      </c>
      <c r="H1087" t="n">
        <v>10</v>
      </c>
      <c r="I1087" t="n">
        <v>4</v>
      </c>
      <c r="J1087" t="n">
        <v>0</v>
      </c>
      <c r="K1087">
        <f>E1087-F1087</f>
        <v/>
      </c>
      <c r="L1087" s="10">
        <f>IFERROR(K1087/E1087,0)</f>
        <v/>
      </c>
      <c r="M1087">
        <f>YEAR(A1087)</f>
        <v/>
      </c>
      <c r="N1087">
        <f>"Q"&amp;ROUNDUP(MONTH(A1087)/3,0)</f>
        <v/>
      </c>
      <c r="O1087">
        <f>TEXT(A1087,"mmm")</f>
        <v/>
      </c>
    </row>
    <row r="1088">
      <c r="A1088" s="13" t="n">
        <v>45139</v>
      </c>
      <c r="B1088" t="inlineStr">
        <is>
          <t>Central</t>
        </is>
      </c>
      <c r="C1088" t="inlineStr">
        <is>
          <t>Website</t>
        </is>
      </c>
      <c r="D1088" t="inlineStr">
        <is>
          <t>Home &amp; Kitchen</t>
        </is>
      </c>
      <c r="E1088" t="n">
        <v>26419.7</v>
      </c>
      <c r="F1088" t="n">
        <v>18727.46</v>
      </c>
      <c r="G1088" t="n">
        <v>28457</v>
      </c>
      <c r="H1088" t="n">
        <v>13</v>
      </c>
      <c r="I1088" t="n">
        <v>9</v>
      </c>
      <c r="J1088" t="n">
        <v>0</v>
      </c>
      <c r="K1088">
        <f>E1088-F1088</f>
        <v/>
      </c>
      <c r="L1088" s="10">
        <f>IFERROR(K1088/E1088,0)</f>
        <v/>
      </c>
      <c r="M1088">
        <f>YEAR(A1088)</f>
        <v/>
      </c>
      <c r="N1088">
        <f>"Q"&amp;ROUNDUP(MONTH(A1088)/3,0)</f>
        <v/>
      </c>
      <c r="O1088">
        <f>TEXT(A1088,"mmm")</f>
        <v/>
      </c>
    </row>
    <row r="1089">
      <c r="A1089" s="13" t="n">
        <v>45139</v>
      </c>
      <c r="B1089" t="inlineStr">
        <is>
          <t>Central</t>
        </is>
      </c>
      <c r="C1089" t="inlineStr">
        <is>
          <t>Website</t>
        </is>
      </c>
      <c r="D1089" t="inlineStr">
        <is>
          <t>Sports</t>
        </is>
      </c>
      <c r="E1089" t="n">
        <v>5004.7</v>
      </c>
      <c r="F1089" t="n">
        <v>3607.64</v>
      </c>
      <c r="G1089" t="n">
        <v>5845</v>
      </c>
      <c r="H1089" t="n">
        <v>5</v>
      </c>
      <c r="I1089" t="n">
        <v>3</v>
      </c>
      <c r="J1089" t="n">
        <v>1</v>
      </c>
      <c r="K1089">
        <f>E1089-F1089</f>
        <v/>
      </c>
      <c r="L1089" s="10">
        <f>IFERROR(K1089/E1089,0)</f>
        <v/>
      </c>
      <c r="M1089">
        <f>YEAR(A1089)</f>
        <v/>
      </c>
      <c r="N1089">
        <f>"Q"&amp;ROUNDUP(MONTH(A1089)/3,0)</f>
        <v/>
      </c>
      <c r="O1089">
        <f>TEXT(A1089,"mmm")</f>
        <v/>
      </c>
    </row>
    <row r="1090">
      <c r="A1090" s="13" t="n">
        <v>45139</v>
      </c>
      <c r="B1090" t="inlineStr">
        <is>
          <t>East</t>
        </is>
      </c>
      <c r="C1090" t="inlineStr">
        <is>
          <t>Marketplace</t>
        </is>
      </c>
      <c r="D1090" t="inlineStr">
        <is>
          <t>Beauty</t>
        </is>
      </c>
      <c r="E1090" t="n">
        <v>10396.85</v>
      </c>
      <c r="F1090" t="n">
        <v>5924.8</v>
      </c>
      <c r="G1090" t="n">
        <v>11480</v>
      </c>
      <c r="H1090" t="n">
        <v>20</v>
      </c>
      <c r="I1090" t="n">
        <v>18</v>
      </c>
      <c r="J1090" t="n">
        <v>2</v>
      </c>
      <c r="K1090">
        <f>E1090-F1090</f>
        <v/>
      </c>
      <c r="L1090" s="10">
        <f>IFERROR(K1090/E1090,0)</f>
        <v/>
      </c>
      <c r="M1090">
        <f>YEAR(A1090)</f>
        <v/>
      </c>
      <c r="N1090">
        <f>"Q"&amp;ROUNDUP(MONTH(A1090)/3,0)</f>
        <v/>
      </c>
      <c r="O1090">
        <f>TEXT(A1090,"mmm")</f>
        <v/>
      </c>
    </row>
    <row r="1091">
      <c r="A1091" s="13" t="n">
        <v>45139</v>
      </c>
      <c r="B1091" t="inlineStr">
        <is>
          <t>East</t>
        </is>
      </c>
      <c r="C1091" t="inlineStr">
        <is>
          <t>Marketplace</t>
        </is>
      </c>
      <c r="D1091" t="inlineStr">
        <is>
          <t>Books</t>
        </is>
      </c>
      <c r="E1091" t="n">
        <v>7923.25</v>
      </c>
      <c r="F1091" t="n">
        <v>6244.28</v>
      </c>
      <c r="G1091" t="n">
        <v>9021</v>
      </c>
      <c r="H1091" t="n">
        <v>19</v>
      </c>
      <c r="I1091" t="n">
        <v>15</v>
      </c>
      <c r="J1091" t="n">
        <v>2</v>
      </c>
      <c r="K1091">
        <f>E1091-F1091</f>
        <v/>
      </c>
      <c r="L1091" s="10">
        <f>IFERROR(K1091/E1091,0)</f>
        <v/>
      </c>
      <c r="M1091">
        <f>YEAR(A1091)</f>
        <v/>
      </c>
      <c r="N1091">
        <f>"Q"&amp;ROUNDUP(MONTH(A1091)/3,0)</f>
        <v/>
      </c>
      <c r="O1091">
        <f>TEXT(A1091,"mmm")</f>
        <v/>
      </c>
    </row>
    <row r="1092">
      <c r="A1092" s="13" t="n">
        <v>45139</v>
      </c>
      <c r="B1092" t="inlineStr">
        <is>
          <t>East</t>
        </is>
      </c>
      <c r="C1092" t="inlineStr">
        <is>
          <t>Marketplace</t>
        </is>
      </c>
      <c r="D1092" t="inlineStr">
        <is>
          <t>Electronics</t>
        </is>
      </c>
      <c r="E1092" t="n">
        <v>241161.7</v>
      </c>
      <c r="F1092" t="n">
        <v>221432.91</v>
      </c>
      <c r="G1092" t="n">
        <v>265707</v>
      </c>
      <c r="H1092" t="n">
        <v>23</v>
      </c>
      <c r="I1092" t="n">
        <v>17</v>
      </c>
      <c r="J1092" t="n">
        <v>3</v>
      </c>
      <c r="K1092">
        <f>E1092-F1092</f>
        <v/>
      </c>
      <c r="L1092" s="10">
        <f>IFERROR(K1092/E1092,0)</f>
        <v/>
      </c>
      <c r="M1092">
        <f>YEAR(A1092)</f>
        <v/>
      </c>
      <c r="N1092">
        <f>"Q"&amp;ROUNDUP(MONTH(A1092)/3,0)</f>
        <v/>
      </c>
      <c r="O1092">
        <f>TEXT(A1092,"mmm")</f>
        <v/>
      </c>
    </row>
    <row r="1093">
      <c r="A1093" s="13" t="n">
        <v>45139</v>
      </c>
      <c r="B1093" t="inlineStr">
        <is>
          <t>East</t>
        </is>
      </c>
      <c r="C1093" t="inlineStr">
        <is>
          <t>Marketplace</t>
        </is>
      </c>
      <c r="D1093" t="inlineStr">
        <is>
          <t>Fashion</t>
        </is>
      </c>
      <c r="E1093" t="n">
        <v>45743.2</v>
      </c>
      <c r="F1093" t="n">
        <v>24789.9</v>
      </c>
      <c r="G1093" t="n">
        <v>50424</v>
      </c>
      <c r="H1093" t="n">
        <v>36</v>
      </c>
      <c r="I1093" t="n">
        <v>27</v>
      </c>
      <c r="J1093" t="n">
        <v>7</v>
      </c>
      <c r="K1093">
        <f>E1093-F1093</f>
        <v/>
      </c>
      <c r="L1093" s="10">
        <f>IFERROR(K1093/E1093,0)</f>
        <v/>
      </c>
      <c r="M1093">
        <f>YEAR(A1093)</f>
        <v/>
      </c>
      <c r="N1093">
        <f>"Q"&amp;ROUNDUP(MONTH(A1093)/3,0)</f>
        <v/>
      </c>
      <c r="O1093">
        <f>TEXT(A1093,"mmm")</f>
        <v/>
      </c>
    </row>
    <row r="1094">
      <c r="A1094" s="13" t="n">
        <v>45139</v>
      </c>
      <c r="B1094" t="inlineStr">
        <is>
          <t>East</t>
        </is>
      </c>
      <c r="C1094" t="inlineStr">
        <is>
          <t>Marketplace</t>
        </is>
      </c>
      <c r="D1094" t="inlineStr">
        <is>
          <t>Grocery</t>
        </is>
      </c>
      <c r="E1094" t="n">
        <v>23451.2</v>
      </c>
      <c r="F1094" t="n">
        <v>20345.41</v>
      </c>
      <c r="G1094" t="n">
        <v>26241</v>
      </c>
      <c r="H1094" t="n">
        <v>69</v>
      </c>
      <c r="I1094" t="n">
        <v>21</v>
      </c>
      <c r="J1094" t="n">
        <v>0</v>
      </c>
      <c r="K1094">
        <f>E1094-F1094</f>
        <v/>
      </c>
      <c r="L1094" s="10">
        <f>IFERROR(K1094/E1094,0)</f>
        <v/>
      </c>
      <c r="M1094">
        <f>YEAR(A1094)</f>
        <v/>
      </c>
      <c r="N1094">
        <f>"Q"&amp;ROUNDUP(MONTH(A1094)/3,0)</f>
        <v/>
      </c>
      <c r="O1094">
        <f>TEXT(A1094,"mmm")</f>
        <v/>
      </c>
    </row>
    <row r="1095">
      <c r="A1095" s="13" t="n">
        <v>45139</v>
      </c>
      <c r="B1095" t="inlineStr">
        <is>
          <t>East</t>
        </is>
      </c>
      <c r="C1095" t="inlineStr">
        <is>
          <t>Marketplace</t>
        </is>
      </c>
      <c r="D1095" t="inlineStr">
        <is>
          <t>Home &amp; Kitchen</t>
        </is>
      </c>
      <c r="E1095" t="n">
        <v>62381.7</v>
      </c>
      <c r="F1095" t="n">
        <v>43761.25</v>
      </c>
      <c r="G1095" t="n">
        <v>68883</v>
      </c>
      <c r="H1095" t="n">
        <v>27</v>
      </c>
      <c r="I1095" t="n">
        <v>23</v>
      </c>
      <c r="J1095" t="n">
        <v>2</v>
      </c>
      <c r="K1095">
        <f>E1095-F1095</f>
        <v/>
      </c>
      <c r="L1095" s="10">
        <f>IFERROR(K1095/E1095,0)</f>
        <v/>
      </c>
      <c r="M1095">
        <f>YEAR(A1095)</f>
        <v/>
      </c>
      <c r="N1095">
        <f>"Q"&amp;ROUNDUP(MONTH(A1095)/3,0)</f>
        <v/>
      </c>
      <c r="O1095">
        <f>TEXT(A1095,"mmm")</f>
        <v/>
      </c>
    </row>
    <row r="1096">
      <c r="A1096" s="13" t="n">
        <v>45139</v>
      </c>
      <c r="B1096" t="inlineStr">
        <is>
          <t>East</t>
        </is>
      </c>
      <c r="C1096" t="inlineStr">
        <is>
          <t>Marketplace</t>
        </is>
      </c>
      <c r="D1096" t="inlineStr">
        <is>
          <t>Sports</t>
        </is>
      </c>
      <c r="E1096" t="n">
        <v>18394.2</v>
      </c>
      <c r="F1096" t="n">
        <v>12413.06</v>
      </c>
      <c r="G1096" t="n">
        <v>19975</v>
      </c>
      <c r="H1096" t="n">
        <v>15</v>
      </c>
      <c r="I1096" t="n">
        <v>13</v>
      </c>
      <c r="J1096" t="n">
        <v>1</v>
      </c>
      <c r="K1096">
        <f>E1096-F1096</f>
        <v/>
      </c>
      <c r="L1096" s="10">
        <f>IFERROR(K1096/E1096,0)</f>
        <v/>
      </c>
      <c r="M1096">
        <f>YEAR(A1096)</f>
        <v/>
      </c>
      <c r="N1096">
        <f>"Q"&amp;ROUNDUP(MONTH(A1096)/3,0)</f>
        <v/>
      </c>
      <c r="O1096">
        <f>TEXT(A1096,"mmm")</f>
        <v/>
      </c>
    </row>
    <row r="1097">
      <c r="A1097" s="13" t="n">
        <v>45139</v>
      </c>
      <c r="B1097" t="inlineStr">
        <is>
          <t>East</t>
        </is>
      </c>
      <c r="C1097" t="inlineStr">
        <is>
          <t>Mobile App</t>
        </is>
      </c>
      <c r="D1097" t="inlineStr">
        <is>
          <t>Beauty</t>
        </is>
      </c>
      <c r="E1097" t="n">
        <v>10148.25</v>
      </c>
      <c r="F1097" t="n">
        <v>5566.57</v>
      </c>
      <c r="G1097" t="n">
        <v>10741</v>
      </c>
      <c r="H1097" t="n">
        <v>19</v>
      </c>
      <c r="I1097" t="n">
        <v>16</v>
      </c>
      <c r="J1097" t="n">
        <v>3</v>
      </c>
      <c r="K1097">
        <f>E1097-F1097</f>
        <v/>
      </c>
      <c r="L1097" s="10">
        <f>IFERROR(K1097/E1097,0)</f>
        <v/>
      </c>
      <c r="M1097">
        <f>YEAR(A1097)</f>
        <v/>
      </c>
      <c r="N1097">
        <f>"Q"&amp;ROUNDUP(MONTH(A1097)/3,0)</f>
        <v/>
      </c>
      <c r="O1097">
        <f>TEXT(A1097,"mmm")</f>
        <v/>
      </c>
    </row>
    <row r="1098">
      <c r="A1098" s="13" t="n">
        <v>45139</v>
      </c>
      <c r="B1098" t="inlineStr">
        <is>
          <t>East</t>
        </is>
      </c>
      <c r="C1098" t="inlineStr">
        <is>
          <t>Mobile App</t>
        </is>
      </c>
      <c r="D1098" t="inlineStr">
        <is>
          <t>Books</t>
        </is>
      </c>
      <c r="E1098" t="n">
        <v>4337.45</v>
      </c>
      <c r="F1098" t="n">
        <v>3079.04</v>
      </c>
      <c r="G1098" t="n">
        <v>4749</v>
      </c>
      <c r="H1098" t="n">
        <v>11</v>
      </c>
      <c r="I1098" t="n">
        <v>9</v>
      </c>
      <c r="J1098" t="n">
        <v>0</v>
      </c>
      <c r="K1098">
        <f>E1098-F1098</f>
        <v/>
      </c>
      <c r="L1098" s="10">
        <f>IFERROR(K1098/E1098,0)</f>
        <v/>
      </c>
      <c r="M1098">
        <f>YEAR(A1098)</f>
        <v/>
      </c>
      <c r="N1098">
        <f>"Q"&amp;ROUNDUP(MONTH(A1098)/3,0)</f>
        <v/>
      </c>
      <c r="O1098">
        <f>TEXT(A1098,"mmm")</f>
        <v/>
      </c>
    </row>
    <row r="1099">
      <c r="A1099" s="13" t="n">
        <v>45139</v>
      </c>
      <c r="B1099" t="inlineStr">
        <is>
          <t>East</t>
        </is>
      </c>
      <c r="C1099" t="inlineStr">
        <is>
          <t>Mobile App</t>
        </is>
      </c>
      <c r="D1099" t="inlineStr">
        <is>
          <t>Electronics</t>
        </is>
      </c>
      <c r="E1099" t="n">
        <v>249239.9</v>
      </c>
      <c r="F1099" t="n">
        <v>224541.04</v>
      </c>
      <c r="G1099" t="n">
        <v>269666</v>
      </c>
      <c r="H1099" t="n">
        <v>24</v>
      </c>
      <c r="I1099" t="n">
        <v>19</v>
      </c>
      <c r="J1099" t="n">
        <v>1</v>
      </c>
      <c r="K1099">
        <f>E1099-F1099</f>
        <v/>
      </c>
      <c r="L1099" s="10">
        <f>IFERROR(K1099/E1099,0)</f>
        <v/>
      </c>
      <c r="M1099">
        <f>YEAR(A1099)</f>
        <v/>
      </c>
      <c r="N1099">
        <f>"Q"&amp;ROUNDUP(MONTH(A1099)/3,0)</f>
        <v/>
      </c>
      <c r="O1099">
        <f>TEXT(A1099,"mmm")</f>
        <v/>
      </c>
    </row>
    <row r="1100">
      <c r="A1100" s="13" t="n">
        <v>45139</v>
      </c>
      <c r="B1100" t="inlineStr">
        <is>
          <t>East</t>
        </is>
      </c>
      <c r="C1100" t="inlineStr">
        <is>
          <t>Mobile App</t>
        </is>
      </c>
      <c r="D1100" t="inlineStr">
        <is>
          <t>Fashion</t>
        </is>
      </c>
      <c r="E1100" t="n">
        <v>38319.1</v>
      </c>
      <c r="F1100" t="n">
        <v>19725.62</v>
      </c>
      <c r="G1100" t="n">
        <v>39995</v>
      </c>
      <c r="H1100" t="n">
        <v>35</v>
      </c>
      <c r="I1100" t="n">
        <v>26</v>
      </c>
      <c r="J1100" t="n">
        <v>2</v>
      </c>
      <c r="K1100">
        <f>E1100-F1100</f>
        <v/>
      </c>
      <c r="L1100" s="10">
        <f>IFERROR(K1100/E1100,0)</f>
        <v/>
      </c>
      <c r="M1100">
        <f>YEAR(A1100)</f>
        <v/>
      </c>
      <c r="N1100">
        <f>"Q"&amp;ROUNDUP(MONTH(A1100)/3,0)</f>
        <v/>
      </c>
      <c r="O1100">
        <f>TEXT(A1100,"mmm")</f>
        <v/>
      </c>
    </row>
    <row r="1101">
      <c r="A1101" s="13" t="n">
        <v>45139</v>
      </c>
      <c r="B1101" t="inlineStr">
        <is>
          <t>East</t>
        </is>
      </c>
      <c r="C1101" t="inlineStr">
        <is>
          <t>Mobile App</t>
        </is>
      </c>
      <c r="D1101" t="inlineStr">
        <is>
          <t>Grocery</t>
        </is>
      </c>
      <c r="E1101" t="n">
        <v>27745.05</v>
      </c>
      <c r="F1101" t="n">
        <v>23069.77</v>
      </c>
      <c r="G1101" t="n">
        <v>29529</v>
      </c>
      <c r="H1101" t="n">
        <v>81</v>
      </c>
      <c r="I1101" t="n">
        <v>30</v>
      </c>
      <c r="J1101" t="n">
        <v>0</v>
      </c>
      <c r="K1101">
        <f>E1101-F1101</f>
        <v/>
      </c>
      <c r="L1101" s="10">
        <f>IFERROR(K1101/E1101,0)</f>
        <v/>
      </c>
      <c r="M1101">
        <f>YEAR(A1101)</f>
        <v/>
      </c>
      <c r="N1101">
        <f>"Q"&amp;ROUNDUP(MONTH(A1101)/3,0)</f>
        <v/>
      </c>
      <c r="O1101">
        <f>TEXT(A1101,"mmm")</f>
        <v/>
      </c>
    </row>
    <row r="1102">
      <c r="A1102" s="13" t="n">
        <v>45139</v>
      </c>
      <c r="B1102" t="inlineStr">
        <is>
          <t>East</t>
        </is>
      </c>
      <c r="C1102" t="inlineStr">
        <is>
          <t>Mobile App</t>
        </is>
      </c>
      <c r="D1102" t="inlineStr">
        <is>
          <t>Home &amp; Kitchen</t>
        </is>
      </c>
      <c r="E1102" t="n">
        <v>73619.75</v>
      </c>
      <c r="F1102" t="n">
        <v>51672.51</v>
      </c>
      <c r="G1102" t="n">
        <v>79476</v>
      </c>
      <c r="H1102" t="n">
        <v>24</v>
      </c>
      <c r="I1102" t="n">
        <v>21</v>
      </c>
      <c r="J1102" t="n">
        <v>3</v>
      </c>
      <c r="K1102">
        <f>E1102-F1102</f>
        <v/>
      </c>
      <c r="L1102" s="10">
        <f>IFERROR(K1102/E1102,0)</f>
        <v/>
      </c>
      <c r="M1102">
        <f>YEAR(A1102)</f>
        <v/>
      </c>
      <c r="N1102">
        <f>"Q"&amp;ROUNDUP(MONTH(A1102)/3,0)</f>
        <v/>
      </c>
      <c r="O1102">
        <f>TEXT(A1102,"mmm")</f>
        <v/>
      </c>
    </row>
    <row r="1103">
      <c r="A1103" s="13" t="n">
        <v>45139</v>
      </c>
      <c r="B1103" t="inlineStr">
        <is>
          <t>East</t>
        </is>
      </c>
      <c r="C1103" t="inlineStr">
        <is>
          <t>Mobile App</t>
        </is>
      </c>
      <c r="D1103" t="inlineStr">
        <is>
          <t>Sports</t>
        </is>
      </c>
      <c r="E1103" t="n">
        <v>27904.05</v>
      </c>
      <c r="F1103" t="n">
        <v>17735.66</v>
      </c>
      <c r="G1103" t="n">
        <v>29519</v>
      </c>
      <c r="H1103" t="n">
        <v>11</v>
      </c>
      <c r="I1103" t="n">
        <v>10</v>
      </c>
      <c r="J1103" t="n">
        <v>1</v>
      </c>
      <c r="K1103">
        <f>E1103-F1103</f>
        <v/>
      </c>
      <c r="L1103" s="10">
        <f>IFERROR(K1103/E1103,0)</f>
        <v/>
      </c>
      <c r="M1103">
        <f>YEAR(A1103)</f>
        <v/>
      </c>
      <c r="N1103">
        <f>"Q"&amp;ROUNDUP(MONTH(A1103)/3,0)</f>
        <v/>
      </c>
      <c r="O1103">
        <f>TEXT(A1103,"mmm")</f>
        <v/>
      </c>
    </row>
    <row r="1104">
      <c r="A1104" s="13" t="n">
        <v>45139</v>
      </c>
      <c r="B1104" t="inlineStr">
        <is>
          <t>East</t>
        </is>
      </c>
      <c r="C1104" t="inlineStr">
        <is>
          <t>Retail Store</t>
        </is>
      </c>
      <c r="D1104" t="inlineStr">
        <is>
          <t>Beauty</t>
        </is>
      </c>
      <c r="E1104" t="n">
        <v>9635.25</v>
      </c>
      <c r="F1104" t="n">
        <v>4982.66</v>
      </c>
      <c r="G1104" t="n">
        <v>9908</v>
      </c>
      <c r="H1104" t="n">
        <v>12</v>
      </c>
      <c r="I1104" t="n">
        <v>8</v>
      </c>
      <c r="J1104" t="n">
        <v>0</v>
      </c>
      <c r="K1104">
        <f>E1104-F1104</f>
        <v/>
      </c>
      <c r="L1104" s="10">
        <f>IFERROR(K1104/E1104,0)</f>
        <v/>
      </c>
      <c r="M1104">
        <f>YEAR(A1104)</f>
        <v/>
      </c>
      <c r="N1104">
        <f>"Q"&amp;ROUNDUP(MONTH(A1104)/3,0)</f>
        <v/>
      </c>
      <c r="O1104">
        <f>TEXT(A1104,"mmm")</f>
        <v/>
      </c>
    </row>
    <row r="1105">
      <c r="A1105" s="13" t="n">
        <v>45139</v>
      </c>
      <c r="B1105" t="inlineStr">
        <is>
          <t>East</t>
        </is>
      </c>
      <c r="C1105" t="inlineStr">
        <is>
          <t>Retail Store</t>
        </is>
      </c>
      <c r="D1105" t="inlineStr">
        <is>
          <t>Books</t>
        </is>
      </c>
      <c r="E1105" t="n">
        <v>2981.2</v>
      </c>
      <c r="F1105" t="n">
        <v>2120.77</v>
      </c>
      <c r="G1105" t="n">
        <v>3082</v>
      </c>
      <c r="H1105" t="n">
        <v>8</v>
      </c>
      <c r="I1105" t="n">
        <v>8</v>
      </c>
      <c r="J1105" t="n">
        <v>0</v>
      </c>
      <c r="K1105">
        <f>E1105-F1105</f>
        <v/>
      </c>
      <c r="L1105" s="10">
        <f>IFERROR(K1105/E1105,0)</f>
        <v/>
      </c>
      <c r="M1105">
        <f>YEAR(A1105)</f>
        <v/>
      </c>
      <c r="N1105">
        <f>"Q"&amp;ROUNDUP(MONTH(A1105)/3,0)</f>
        <v/>
      </c>
      <c r="O1105">
        <f>TEXT(A1105,"mmm")</f>
        <v/>
      </c>
    </row>
    <row r="1106">
      <c r="A1106" s="13" t="n">
        <v>45139</v>
      </c>
      <c r="B1106" t="inlineStr">
        <is>
          <t>East</t>
        </is>
      </c>
      <c r="C1106" t="inlineStr">
        <is>
          <t>Retail Store</t>
        </is>
      </c>
      <c r="D1106" t="inlineStr">
        <is>
          <t>Electronics</t>
        </is>
      </c>
      <c r="E1106" t="n">
        <v>170998.4</v>
      </c>
      <c r="F1106" t="n">
        <v>150125.14</v>
      </c>
      <c r="G1106" t="n">
        <v>177108</v>
      </c>
      <c r="H1106" t="n">
        <v>12</v>
      </c>
      <c r="I1106" t="n">
        <v>11</v>
      </c>
      <c r="J1106" t="n">
        <v>0</v>
      </c>
      <c r="K1106">
        <f>E1106-F1106</f>
        <v/>
      </c>
      <c r="L1106" s="10">
        <f>IFERROR(K1106/E1106,0)</f>
        <v/>
      </c>
      <c r="M1106">
        <f>YEAR(A1106)</f>
        <v/>
      </c>
      <c r="N1106">
        <f>"Q"&amp;ROUNDUP(MONTH(A1106)/3,0)</f>
        <v/>
      </c>
      <c r="O1106">
        <f>TEXT(A1106,"mmm")</f>
        <v/>
      </c>
    </row>
    <row r="1107">
      <c r="A1107" s="13" t="n">
        <v>45139</v>
      </c>
      <c r="B1107" t="inlineStr">
        <is>
          <t>East</t>
        </is>
      </c>
      <c r="C1107" t="inlineStr">
        <is>
          <t>Retail Store</t>
        </is>
      </c>
      <c r="D1107" t="inlineStr">
        <is>
          <t>Fashion</t>
        </is>
      </c>
      <c r="E1107" t="n">
        <v>14488.85</v>
      </c>
      <c r="F1107" t="n">
        <v>7547.64</v>
      </c>
      <c r="G1107" t="n">
        <v>14733</v>
      </c>
      <c r="H1107" t="n">
        <v>17</v>
      </c>
      <c r="I1107" t="n">
        <v>14</v>
      </c>
      <c r="J1107" t="n">
        <v>0</v>
      </c>
      <c r="K1107">
        <f>E1107-F1107</f>
        <v/>
      </c>
      <c r="L1107" s="10">
        <f>IFERROR(K1107/E1107,0)</f>
        <v/>
      </c>
      <c r="M1107">
        <f>YEAR(A1107)</f>
        <v/>
      </c>
      <c r="N1107">
        <f>"Q"&amp;ROUNDUP(MONTH(A1107)/3,0)</f>
        <v/>
      </c>
      <c r="O1107">
        <f>TEXT(A1107,"mmm")</f>
        <v/>
      </c>
    </row>
    <row r="1108">
      <c r="A1108" s="13" t="n">
        <v>45139</v>
      </c>
      <c r="B1108" t="inlineStr">
        <is>
          <t>East</t>
        </is>
      </c>
      <c r="C1108" t="inlineStr">
        <is>
          <t>Retail Store</t>
        </is>
      </c>
      <c r="D1108" t="inlineStr">
        <is>
          <t>Grocery</t>
        </is>
      </c>
      <c r="E1108" t="n">
        <v>9827.700000000001</v>
      </c>
      <c r="F1108" t="n">
        <v>7907.05</v>
      </c>
      <c r="G1108" t="n">
        <v>10316</v>
      </c>
      <c r="H1108" t="n">
        <v>24</v>
      </c>
      <c r="I1108" t="n">
        <v>11</v>
      </c>
      <c r="J1108" t="n">
        <v>0</v>
      </c>
      <c r="K1108">
        <f>E1108-F1108</f>
        <v/>
      </c>
      <c r="L1108" s="10">
        <f>IFERROR(K1108/E1108,0)</f>
        <v/>
      </c>
      <c r="M1108">
        <f>YEAR(A1108)</f>
        <v/>
      </c>
      <c r="N1108">
        <f>"Q"&amp;ROUNDUP(MONTH(A1108)/3,0)</f>
        <v/>
      </c>
      <c r="O1108">
        <f>TEXT(A1108,"mmm")</f>
        <v/>
      </c>
    </row>
    <row r="1109">
      <c r="A1109" s="13" t="n">
        <v>45139</v>
      </c>
      <c r="B1109" t="inlineStr">
        <is>
          <t>East</t>
        </is>
      </c>
      <c r="C1109" t="inlineStr">
        <is>
          <t>Retail Store</t>
        </is>
      </c>
      <c r="D1109" t="inlineStr">
        <is>
          <t>Home &amp; Kitchen</t>
        </is>
      </c>
      <c r="E1109" t="n">
        <v>38752.15</v>
      </c>
      <c r="F1109" t="n">
        <v>26518.06</v>
      </c>
      <c r="G1109" t="n">
        <v>40806</v>
      </c>
      <c r="H1109" t="n">
        <v>14</v>
      </c>
      <c r="I1109" t="n">
        <v>10</v>
      </c>
      <c r="J1109" t="n">
        <v>2</v>
      </c>
      <c r="K1109">
        <f>E1109-F1109</f>
        <v/>
      </c>
      <c r="L1109" s="10">
        <f>IFERROR(K1109/E1109,0)</f>
        <v/>
      </c>
      <c r="M1109">
        <f>YEAR(A1109)</f>
        <v/>
      </c>
      <c r="N1109">
        <f>"Q"&amp;ROUNDUP(MONTH(A1109)/3,0)</f>
        <v/>
      </c>
      <c r="O1109">
        <f>TEXT(A1109,"mmm")</f>
        <v/>
      </c>
    </row>
    <row r="1110">
      <c r="A1110" s="13" t="n">
        <v>45139</v>
      </c>
      <c r="B1110" t="inlineStr">
        <is>
          <t>East</t>
        </is>
      </c>
      <c r="C1110" t="inlineStr">
        <is>
          <t>Retail Store</t>
        </is>
      </c>
      <c r="D1110" t="inlineStr">
        <is>
          <t>Sports</t>
        </is>
      </c>
      <c r="E1110" t="n">
        <v>3941.2</v>
      </c>
      <c r="F1110" t="n">
        <v>2314.18</v>
      </c>
      <c r="G1110" t="n">
        <v>4187</v>
      </c>
      <c r="H1110" t="n">
        <v>3</v>
      </c>
      <c r="I1110" t="n">
        <v>3</v>
      </c>
      <c r="J1110" t="n">
        <v>0</v>
      </c>
      <c r="K1110">
        <f>E1110-F1110</f>
        <v/>
      </c>
      <c r="L1110" s="10">
        <f>IFERROR(K1110/E1110,0)</f>
        <v/>
      </c>
      <c r="M1110">
        <f>YEAR(A1110)</f>
        <v/>
      </c>
      <c r="N1110">
        <f>"Q"&amp;ROUNDUP(MONTH(A1110)/3,0)</f>
        <v/>
      </c>
      <c r="O1110">
        <f>TEXT(A1110,"mmm")</f>
        <v/>
      </c>
    </row>
    <row r="1111">
      <c r="A1111" s="13" t="n">
        <v>45139</v>
      </c>
      <c r="B1111" t="inlineStr">
        <is>
          <t>East</t>
        </is>
      </c>
      <c r="C1111" t="inlineStr">
        <is>
          <t>Unknown</t>
        </is>
      </c>
      <c r="D1111" t="inlineStr">
        <is>
          <t>Books</t>
        </is>
      </c>
      <c r="E1111" t="n">
        <v>483.55</v>
      </c>
      <c r="F1111" t="n">
        <v>380.33</v>
      </c>
      <c r="G1111" t="n">
        <v>509</v>
      </c>
      <c r="H1111" t="n">
        <v>1</v>
      </c>
      <c r="I1111" t="n">
        <v>1</v>
      </c>
      <c r="J1111" t="n">
        <v>0</v>
      </c>
      <c r="K1111">
        <f>E1111-F1111</f>
        <v/>
      </c>
      <c r="L1111" s="10">
        <f>IFERROR(K1111/E1111,0)</f>
        <v/>
      </c>
      <c r="M1111">
        <f>YEAR(A1111)</f>
        <v/>
      </c>
      <c r="N1111">
        <f>"Q"&amp;ROUNDUP(MONTH(A1111)/3,0)</f>
        <v/>
      </c>
      <c r="O1111">
        <f>TEXT(A1111,"mmm")</f>
        <v/>
      </c>
    </row>
    <row r="1112">
      <c r="A1112" s="13" t="n">
        <v>45139</v>
      </c>
      <c r="B1112" t="inlineStr">
        <is>
          <t>East</t>
        </is>
      </c>
      <c r="C1112" t="inlineStr">
        <is>
          <t>Unknown</t>
        </is>
      </c>
      <c r="D1112" t="inlineStr">
        <is>
          <t>Home &amp; Kitchen</t>
        </is>
      </c>
      <c r="E1112" t="n">
        <v>993.65</v>
      </c>
      <c r="F1112" t="n">
        <v>774.72</v>
      </c>
      <c r="G1112" t="n">
        <v>1169</v>
      </c>
      <c r="H1112" t="n">
        <v>1</v>
      </c>
      <c r="I1112" t="n">
        <v>1</v>
      </c>
      <c r="J1112" t="n">
        <v>0</v>
      </c>
      <c r="K1112">
        <f>E1112-F1112</f>
        <v/>
      </c>
      <c r="L1112" s="10">
        <f>IFERROR(K1112/E1112,0)</f>
        <v/>
      </c>
      <c r="M1112">
        <f>YEAR(A1112)</f>
        <v/>
      </c>
      <c r="N1112">
        <f>"Q"&amp;ROUNDUP(MONTH(A1112)/3,0)</f>
        <v/>
      </c>
      <c r="O1112">
        <f>TEXT(A1112,"mmm")</f>
        <v/>
      </c>
    </row>
    <row r="1113">
      <c r="A1113" s="13" t="n">
        <v>45139</v>
      </c>
      <c r="B1113" t="inlineStr">
        <is>
          <t>East</t>
        </is>
      </c>
      <c r="C1113" t="inlineStr">
        <is>
          <t>Unknown</t>
        </is>
      </c>
      <c r="D1113" t="inlineStr">
        <is>
          <t>Sports</t>
        </is>
      </c>
      <c r="E1113" t="n">
        <v>1082.05</v>
      </c>
      <c r="F1113" t="n">
        <v>647.61</v>
      </c>
      <c r="G1113" t="n">
        <v>1139</v>
      </c>
      <c r="H1113" t="n">
        <v>1</v>
      </c>
      <c r="I1113" t="n">
        <v>1</v>
      </c>
      <c r="J1113" t="n">
        <v>0</v>
      </c>
      <c r="K1113">
        <f>E1113-F1113</f>
        <v/>
      </c>
      <c r="L1113" s="10">
        <f>IFERROR(K1113/E1113,0)</f>
        <v/>
      </c>
      <c r="M1113">
        <f>YEAR(A1113)</f>
        <v/>
      </c>
      <c r="N1113">
        <f>"Q"&amp;ROUNDUP(MONTH(A1113)/3,0)</f>
        <v/>
      </c>
      <c r="O1113">
        <f>TEXT(A1113,"mmm")</f>
        <v/>
      </c>
    </row>
    <row r="1114">
      <c r="A1114" s="13" t="n">
        <v>45139</v>
      </c>
      <c r="B1114" t="inlineStr">
        <is>
          <t>East</t>
        </is>
      </c>
      <c r="C1114" t="inlineStr">
        <is>
          <t>Website</t>
        </is>
      </c>
      <c r="D1114" t="inlineStr">
        <is>
          <t>Beauty</t>
        </is>
      </c>
      <c r="E1114" t="n">
        <v>10486.35</v>
      </c>
      <c r="F1114" t="n">
        <v>5775.97</v>
      </c>
      <c r="G1114" t="n">
        <v>11044</v>
      </c>
      <c r="H1114" t="n">
        <v>16</v>
      </c>
      <c r="I1114" t="n">
        <v>14</v>
      </c>
      <c r="J1114" t="n">
        <v>1</v>
      </c>
      <c r="K1114">
        <f>E1114-F1114</f>
        <v/>
      </c>
      <c r="L1114" s="10">
        <f>IFERROR(K1114/E1114,0)</f>
        <v/>
      </c>
      <c r="M1114">
        <f>YEAR(A1114)</f>
        <v/>
      </c>
      <c r="N1114">
        <f>"Q"&amp;ROUNDUP(MONTH(A1114)/3,0)</f>
        <v/>
      </c>
      <c r="O1114">
        <f>TEXT(A1114,"mmm")</f>
        <v/>
      </c>
    </row>
    <row r="1115">
      <c r="A1115" s="13" t="n">
        <v>45139</v>
      </c>
      <c r="B1115" t="inlineStr">
        <is>
          <t>East</t>
        </is>
      </c>
      <c r="C1115" t="inlineStr">
        <is>
          <t>Website</t>
        </is>
      </c>
      <c r="D1115" t="inlineStr">
        <is>
          <t>Books</t>
        </is>
      </c>
      <c r="E1115" t="n">
        <v>7630.6</v>
      </c>
      <c r="F1115" t="n">
        <v>5837.15</v>
      </c>
      <c r="G1115" t="n">
        <v>8280</v>
      </c>
      <c r="H1115" t="n">
        <v>20</v>
      </c>
      <c r="I1115" t="n">
        <v>15</v>
      </c>
      <c r="J1115" t="n">
        <v>1</v>
      </c>
      <c r="K1115">
        <f>E1115-F1115</f>
        <v/>
      </c>
      <c r="L1115" s="10">
        <f>IFERROR(K1115/E1115,0)</f>
        <v/>
      </c>
      <c r="M1115">
        <f>YEAR(A1115)</f>
        <v/>
      </c>
      <c r="N1115">
        <f>"Q"&amp;ROUNDUP(MONTH(A1115)/3,0)</f>
        <v/>
      </c>
      <c r="O1115">
        <f>TEXT(A1115,"mmm")</f>
        <v/>
      </c>
    </row>
    <row r="1116">
      <c r="A1116" s="13" t="n">
        <v>45139</v>
      </c>
      <c r="B1116" t="inlineStr">
        <is>
          <t>East</t>
        </is>
      </c>
      <c r="C1116" t="inlineStr">
        <is>
          <t>Website</t>
        </is>
      </c>
      <c r="D1116" t="inlineStr">
        <is>
          <t>Electronics</t>
        </is>
      </c>
      <c r="E1116" t="n">
        <v>255081.25</v>
      </c>
      <c r="F1116" t="n">
        <v>231670.28</v>
      </c>
      <c r="G1116" t="n">
        <v>279919</v>
      </c>
      <c r="H1116" t="n">
        <v>21</v>
      </c>
      <c r="I1116" t="n">
        <v>17</v>
      </c>
      <c r="J1116" t="n">
        <v>1</v>
      </c>
      <c r="K1116">
        <f>E1116-F1116</f>
        <v/>
      </c>
      <c r="L1116" s="10">
        <f>IFERROR(K1116/E1116,0)</f>
        <v/>
      </c>
      <c r="M1116">
        <f>YEAR(A1116)</f>
        <v/>
      </c>
      <c r="N1116">
        <f>"Q"&amp;ROUNDUP(MONTH(A1116)/3,0)</f>
        <v/>
      </c>
      <c r="O1116">
        <f>TEXT(A1116,"mmm")</f>
        <v/>
      </c>
    </row>
    <row r="1117">
      <c r="A1117" s="13" t="n">
        <v>45139</v>
      </c>
      <c r="B1117" t="inlineStr">
        <is>
          <t>East</t>
        </is>
      </c>
      <c r="C1117" t="inlineStr">
        <is>
          <t>Website</t>
        </is>
      </c>
      <c r="D1117" t="inlineStr">
        <is>
          <t>Fashion</t>
        </is>
      </c>
      <c r="E1117" t="n">
        <v>47440.25</v>
      </c>
      <c r="F1117" t="n">
        <v>24617.21</v>
      </c>
      <c r="G1117" t="n">
        <v>50441</v>
      </c>
      <c r="H1117" t="n">
        <v>39</v>
      </c>
      <c r="I1117" t="n">
        <v>33</v>
      </c>
      <c r="J1117" t="n">
        <v>4</v>
      </c>
      <c r="K1117">
        <f>E1117-F1117</f>
        <v/>
      </c>
      <c r="L1117" s="10">
        <f>IFERROR(K1117/E1117,0)</f>
        <v/>
      </c>
      <c r="M1117">
        <f>YEAR(A1117)</f>
        <v/>
      </c>
      <c r="N1117">
        <f>"Q"&amp;ROUNDUP(MONTH(A1117)/3,0)</f>
        <v/>
      </c>
      <c r="O1117">
        <f>TEXT(A1117,"mmm")</f>
        <v/>
      </c>
    </row>
    <row r="1118">
      <c r="A1118" s="13" t="n">
        <v>45139</v>
      </c>
      <c r="B1118" t="inlineStr">
        <is>
          <t>East</t>
        </is>
      </c>
      <c r="C1118" t="inlineStr">
        <is>
          <t>Website</t>
        </is>
      </c>
      <c r="D1118" t="inlineStr">
        <is>
          <t>Grocery</t>
        </is>
      </c>
      <c r="E1118" t="n">
        <v>18841.25</v>
      </c>
      <c r="F1118" t="n">
        <v>14991.65</v>
      </c>
      <c r="G1118" t="n">
        <v>19575</v>
      </c>
      <c r="H1118" t="n">
        <v>55</v>
      </c>
      <c r="I1118" t="n">
        <v>23</v>
      </c>
      <c r="J1118" t="n">
        <v>1</v>
      </c>
      <c r="K1118">
        <f>E1118-F1118</f>
        <v/>
      </c>
      <c r="L1118" s="10">
        <f>IFERROR(K1118/E1118,0)</f>
        <v/>
      </c>
      <c r="M1118">
        <f>YEAR(A1118)</f>
        <v/>
      </c>
      <c r="N1118">
        <f>"Q"&amp;ROUNDUP(MONTH(A1118)/3,0)</f>
        <v/>
      </c>
      <c r="O1118">
        <f>TEXT(A1118,"mmm")</f>
        <v/>
      </c>
    </row>
    <row r="1119">
      <c r="A1119" s="13" t="n">
        <v>45139</v>
      </c>
      <c r="B1119" t="inlineStr">
        <is>
          <t>East</t>
        </is>
      </c>
      <c r="C1119" t="inlineStr">
        <is>
          <t>Website</t>
        </is>
      </c>
      <c r="D1119" t="inlineStr">
        <is>
          <t>Home &amp; Kitchen</t>
        </is>
      </c>
      <c r="E1119" t="n">
        <v>73987.2</v>
      </c>
      <c r="F1119" t="n">
        <v>50147.42</v>
      </c>
      <c r="G1119" t="n">
        <v>78413</v>
      </c>
      <c r="H1119" t="n">
        <v>37</v>
      </c>
      <c r="I1119" t="n">
        <v>27</v>
      </c>
      <c r="J1119" t="n">
        <v>1</v>
      </c>
      <c r="K1119">
        <f>E1119-F1119</f>
        <v/>
      </c>
      <c r="L1119" s="10">
        <f>IFERROR(K1119/E1119,0)</f>
        <v/>
      </c>
      <c r="M1119">
        <f>YEAR(A1119)</f>
        <v/>
      </c>
      <c r="N1119">
        <f>"Q"&amp;ROUNDUP(MONTH(A1119)/3,0)</f>
        <v/>
      </c>
      <c r="O1119">
        <f>TEXT(A1119,"mmm")</f>
        <v/>
      </c>
    </row>
    <row r="1120">
      <c r="A1120" s="13" t="n">
        <v>45139</v>
      </c>
      <c r="B1120" t="inlineStr">
        <is>
          <t>East</t>
        </is>
      </c>
      <c r="C1120" t="inlineStr">
        <is>
          <t>Website</t>
        </is>
      </c>
      <c r="D1120" t="inlineStr">
        <is>
          <t>Sports</t>
        </is>
      </c>
      <c r="E1120" t="n">
        <v>35410.65</v>
      </c>
      <c r="F1120" t="n">
        <v>23360.99</v>
      </c>
      <c r="G1120" t="n">
        <v>37548</v>
      </c>
      <c r="H1120" t="n">
        <v>22</v>
      </c>
      <c r="I1120" t="n">
        <v>18</v>
      </c>
      <c r="J1120" t="n">
        <v>1</v>
      </c>
      <c r="K1120">
        <f>E1120-F1120</f>
        <v/>
      </c>
      <c r="L1120" s="10">
        <f>IFERROR(K1120/E1120,0)</f>
        <v/>
      </c>
      <c r="M1120">
        <f>YEAR(A1120)</f>
        <v/>
      </c>
      <c r="N1120">
        <f>"Q"&amp;ROUNDUP(MONTH(A1120)/3,0)</f>
        <v/>
      </c>
      <c r="O1120">
        <f>TEXT(A1120,"mmm")</f>
        <v/>
      </c>
    </row>
    <row r="1121">
      <c r="A1121" s="13" t="n">
        <v>45139</v>
      </c>
      <c r="B1121" t="inlineStr">
        <is>
          <t>North</t>
        </is>
      </c>
      <c r="C1121" t="inlineStr">
        <is>
          <t>Marketplace</t>
        </is>
      </c>
      <c r="D1121" t="inlineStr">
        <is>
          <t>Beauty</t>
        </is>
      </c>
      <c r="E1121" t="n">
        <v>14543.7</v>
      </c>
      <c r="F1121" t="n">
        <v>8179.44</v>
      </c>
      <c r="G1121" t="n">
        <v>15762</v>
      </c>
      <c r="H1121" t="n">
        <v>28</v>
      </c>
      <c r="I1121" t="n">
        <v>21</v>
      </c>
      <c r="J1121" t="n">
        <v>0</v>
      </c>
      <c r="K1121">
        <f>E1121-F1121</f>
        <v/>
      </c>
      <c r="L1121" s="10">
        <f>IFERROR(K1121/E1121,0)</f>
        <v/>
      </c>
      <c r="M1121">
        <f>YEAR(A1121)</f>
        <v/>
      </c>
      <c r="N1121">
        <f>"Q"&amp;ROUNDUP(MONTH(A1121)/3,0)</f>
        <v/>
      </c>
      <c r="O1121">
        <f>TEXT(A1121,"mmm")</f>
        <v/>
      </c>
    </row>
    <row r="1122">
      <c r="A1122" s="13" t="n">
        <v>45139</v>
      </c>
      <c r="B1122" t="inlineStr">
        <is>
          <t>North</t>
        </is>
      </c>
      <c r="C1122" t="inlineStr">
        <is>
          <t>Marketplace</t>
        </is>
      </c>
      <c r="D1122" t="inlineStr">
        <is>
          <t>Books</t>
        </is>
      </c>
      <c r="E1122" t="n">
        <v>11873.5</v>
      </c>
      <c r="F1122" t="n">
        <v>9135.309999999999</v>
      </c>
      <c r="G1122" t="n">
        <v>13242</v>
      </c>
      <c r="H1122" t="n">
        <v>28</v>
      </c>
      <c r="I1122" t="n">
        <v>22</v>
      </c>
      <c r="J1122" t="n">
        <v>0</v>
      </c>
      <c r="K1122">
        <f>E1122-F1122</f>
        <v/>
      </c>
      <c r="L1122" s="10">
        <f>IFERROR(K1122/E1122,0)</f>
        <v/>
      </c>
      <c r="M1122">
        <f>YEAR(A1122)</f>
        <v/>
      </c>
      <c r="N1122">
        <f>"Q"&amp;ROUNDUP(MONTH(A1122)/3,0)</f>
        <v/>
      </c>
      <c r="O1122">
        <f>TEXT(A1122,"mmm")</f>
        <v/>
      </c>
    </row>
    <row r="1123">
      <c r="A1123" s="13" t="n">
        <v>45139</v>
      </c>
      <c r="B1123" t="inlineStr">
        <is>
          <t>North</t>
        </is>
      </c>
      <c r="C1123" t="inlineStr">
        <is>
          <t>Marketplace</t>
        </is>
      </c>
      <c r="D1123" t="inlineStr">
        <is>
          <t>Electronics</t>
        </is>
      </c>
      <c r="E1123" t="n">
        <v>368900.3</v>
      </c>
      <c r="F1123" t="n">
        <v>335684.68</v>
      </c>
      <c r="G1123" t="n">
        <v>402188</v>
      </c>
      <c r="H1123" t="n">
        <v>32</v>
      </c>
      <c r="I1123" t="n">
        <v>24</v>
      </c>
      <c r="J1123" t="n">
        <v>5</v>
      </c>
      <c r="K1123">
        <f>E1123-F1123</f>
        <v/>
      </c>
      <c r="L1123" s="10">
        <f>IFERROR(K1123/E1123,0)</f>
        <v/>
      </c>
      <c r="M1123">
        <f>YEAR(A1123)</f>
        <v/>
      </c>
      <c r="N1123">
        <f>"Q"&amp;ROUNDUP(MONTH(A1123)/3,0)</f>
        <v/>
      </c>
      <c r="O1123">
        <f>TEXT(A1123,"mmm")</f>
        <v/>
      </c>
    </row>
    <row r="1124">
      <c r="A1124" s="13" t="n">
        <v>45139</v>
      </c>
      <c r="B1124" t="inlineStr">
        <is>
          <t>North</t>
        </is>
      </c>
      <c r="C1124" t="inlineStr">
        <is>
          <t>Marketplace</t>
        </is>
      </c>
      <c r="D1124" t="inlineStr">
        <is>
          <t>Fashion</t>
        </is>
      </c>
      <c r="E1124" t="n">
        <v>66751.64999999999</v>
      </c>
      <c r="F1124" t="n">
        <v>34931.8</v>
      </c>
      <c r="G1124" t="n">
        <v>73330</v>
      </c>
      <c r="H1124" t="n">
        <v>50</v>
      </c>
      <c r="I1124" t="n">
        <v>37</v>
      </c>
      <c r="J1124" t="n">
        <v>11</v>
      </c>
      <c r="K1124">
        <f>E1124-F1124</f>
        <v/>
      </c>
      <c r="L1124" s="10">
        <f>IFERROR(K1124/E1124,0)</f>
        <v/>
      </c>
      <c r="M1124">
        <f>YEAR(A1124)</f>
        <v/>
      </c>
      <c r="N1124">
        <f>"Q"&amp;ROUNDUP(MONTH(A1124)/3,0)</f>
        <v/>
      </c>
      <c r="O1124">
        <f>TEXT(A1124,"mmm")</f>
        <v/>
      </c>
    </row>
    <row r="1125">
      <c r="A1125" s="13" t="n">
        <v>45139</v>
      </c>
      <c r="B1125" t="inlineStr">
        <is>
          <t>North</t>
        </is>
      </c>
      <c r="C1125" t="inlineStr">
        <is>
          <t>Marketplace</t>
        </is>
      </c>
      <c r="D1125" t="inlineStr">
        <is>
          <t>Grocery</t>
        </is>
      </c>
      <c r="E1125" t="n">
        <v>18799.95</v>
      </c>
      <c r="F1125" t="n">
        <v>16009.56</v>
      </c>
      <c r="G1125" t="n">
        <v>20558</v>
      </c>
      <c r="H1125" t="n">
        <v>62</v>
      </c>
      <c r="I1125" t="n">
        <v>22</v>
      </c>
      <c r="J1125" t="n">
        <v>1</v>
      </c>
      <c r="K1125">
        <f>E1125-F1125</f>
        <v/>
      </c>
      <c r="L1125" s="10">
        <f>IFERROR(K1125/E1125,0)</f>
        <v/>
      </c>
      <c r="M1125">
        <f>YEAR(A1125)</f>
        <v/>
      </c>
      <c r="N1125">
        <f>"Q"&amp;ROUNDUP(MONTH(A1125)/3,0)</f>
        <v/>
      </c>
      <c r="O1125">
        <f>TEXT(A1125,"mmm")</f>
        <v/>
      </c>
    </row>
    <row r="1126">
      <c r="A1126" s="13" t="n">
        <v>45139</v>
      </c>
      <c r="B1126" t="inlineStr">
        <is>
          <t>North</t>
        </is>
      </c>
      <c r="C1126" t="inlineStr">
        <is>
          <t>Marketplace</t>
        </is>
      </c>
      <c r="D1126" t="inlineStr">
        <is>
          <t>Home &amp; Kitchen</t>
        </is>
      </c>
      <c r="E1126" t="n">
        <v>43970.9</v>
      </c>
      <c r="F1126" t="n">
        <v>30793.45</v>
      </c>
      <c r="G1126" t="n">
        <v>49818</v>
      </c>
      <c r="H1126" t="n">
        <v>22</v>
      </c>
      <c r="I1126" t="n">
        <v>17</v>
      </c>
      <c r="J1126" t="n">
        <v>1</v>
      </c>
      <c r="K1126">
        <f>E1126-F1126</f>
        <v/>
      </c>
      <c r="L1126" s="10">
        <f>IFERROR(K1126/E1126,0)</f>
        <v/>
      </c>
      <c r="M1126">
        <f>YEAR(A1126)</f>
        <v/>
      </c>
      <c r="N1126">
        <f>"Q"&amp;ROUNDUP(MONTH(A1126)/3,0)</f>
        <v/>
      </c>
      <c r="O1126">
        <f>TEXT(A1126,"mmm")</f>
        <v/>
      </c>
    </row>
    <row r="1127">
      <c r="A1127" s="13" t="n">
        <v>45139</v>
      </c>
      <c r="B1127" t="inlineStr">
        <is>
          <t>North</t>
        </is>
      </c>
      <c r="C1127" t="inlineStr">
        <is>
          <t>Marketplace</t>
        </is>
      </c>
      <c r="D1127" t="inlineStr">
        <is>
          <t>Sports</t>
        </is>
      </c>
      <c r="E1127" t="n">
        <v>18642.25</v>
      </c>
      <c r="F1127" t="n">
        <v>12957.92</v>
      </c>
      <c r="G1127" t="n">
        <v>20803</v>
      </c>
      <c r="H1127" t="n">
        <v>7</v>
      </c>
      <c r="I1127" t="n">
        <v>6</v>
      </c>
      <c r="J1127" t="n">
        <v>1</v>
      </c>
      <c r="K1127">
        <f>E1127-F1127</f>
        <v/>
      </c>
      <c r="L1127" s="10">
        <f>IFERROR(K1127/E1127,0)</f>
        <v/>
      </c>
      <c r="M1127">
        <f>YEAR(A1127)</f>
        <v/>
      </c>
      <c r="N1127">
        <f>"Q"&amp;ROUNDUP(MONTH(A1127)/3,0)</f>
        <v/>
      </c>
      <c r="O1127">
        <f>TEXT(A1127,"mmm")</f>
        <v/>
      </c>
    </row>
    <row r="1128">
      <c r="A1128" s="13" t="n">
        <v>45139</v>
      </c>
      <c r="B1128" t="inlineStr">
        <is>
          <t>North</t>
        </is>
      </c>
      <c r="C1128" t="inlineStr">
        <is>
          <t>Mobile App</t>
        </is>
      </c>
      <c r="D1128" t="inlineStr">
        <is>
          <t>Beauty</t>
        </is>
      </c>
      <c r="E1128" t="n">
        <v>17146.05</v>
      </c>
      <c r="F1128" t="n">
        <v>9743.120000000001</v>
      </c>
      <c r="G1128" t="n">
        <v>18593</v>
      </c>
      <c r="H1128" t="n">
        <v>27</v>
      </c>
      <c r="I1128" t="n">
        <v>24</v>
      </c>
      <c r="J1128" t="n">
        <v>1</v>
      </c>
      <c r="K1128">
        <f>E1128-F1128</f>
        <v/>
      </c>
      <c r="L1128" s="10">
        <f>IFERROR(K1128/E1128,0)</f>
        <v/>
      </c>
      <c r="M1128">
        <f>YEAR(A1128)</f>
        <v/>
      </c>
      <c r="N1128">
        <f>"Q"&amp;ROUNDUP(MONTH(A1128)/3,0)</f>
        <v/>
      </c>
      <c r="O1128">
        <f>TEXT(A1128,"mmm")</f>
        <v/>
      </c>
    </row>
    <row r="1129">
      <c r="A1129" s="13" t="n">
        <v>45139</v>
      </c>
      <c r="B1129" t="inlineStr">
        <is>
          <t>North</t>
        </is>
      </c>
      <c r="C1129" t="inlineStr">
        <is>
          <t>Mobile App</t>
        </is>
      </c>
      <c r="D1129" t="inlineStr">
        <is>
          <t>Books</t>
        </is>
      </c>
      <c r="E1129" t="n">
        <v>10935.65</v>
      </c>
      <c r="F1129" t="n">
        <v>8197.15</v>
      </c>
      <c r="G1129" t="n">
        <v>11913</v>
      </c>
      <c r="H1129" t="n">
        <v>27</v>
      </c>
      <c r="I1129" t="n">
        <v>23</v>
      </c>
      <c r="J1129" t="n">
        <v>0</v>
      </c>
      <c r="K1129">
        <f>E1129-F1129</f>
        <v/>
      </c>
      <c r="L1129" s="10">
        <f>IFERROR(K1129/E1129,0)</f>
        <v/>
      </c>
      <c r="M1129">
        <f>YEAR(A1129)</f>
        <v/>
      </c>
      <c r="N1129">
        <f>"Q"&amp;ROUNDUP(MONTH(A1129)/3,0)</f>
        <v/>
      </c>
      <c r="O1129">
        <f>TEXT(A1129,"mmm")</f>
        <v/>
      </c>
    </row>
    <row r="1130">
      <c r="A1130" s="13" t="n">
        <v>45139</v>
      </c>
      <c r="B1130" t="inlineStr">
        <is>
          <t>North</t>
        </is>
      </c>
      <c r="C1130" t="inlineStr">
        <is>
          <t>Mobile App</t>
        </is>
      </c>
      <c r="D1130" t="inlineStr">
        <is>
          <t>Electronics</t>
        </is>
      </c>
      <c r="E1130" t="n">
        <v>429280.1</v>
      </c>
      <c r="F1130" t="n">
        <v>384863.73</v>
      </c>
      <c r="G1130" t="n">
        <v>459012</v>
      </c>
      <c r="H1130" t="n">
        <v>38</v>
      </c>
      <c r="I1130" t="n">
        <v>33</v>
      </c>
      <c r="J1130" t="n">
        <v>2</v>
      </c>
      <c r="K1130">
        <f>E1130-F1130</f>
        <v/>
      </c>
      <c r="L1130" s="10">
        <f>IFERROR(K1130/E1130,0)</f>
        <v/>
      </c>
      <c r="M1130">
        <f>YEAR(A1130)</f>
        <v/>
      </c>
      <c r="N1130">
        <f>"Q"&amp;ROUNDUP(MONTH(A1130)/3,0)</f>
        <v/>
      </c>
      <c r="O1130">
        <f>TEXT(A1130,"mmm")</f>
        <v/>
      </c>
    </row>
    <row r="1131">
      <c r="A1131" s="13" t="n">
        <v>45139</v>
      </c>
      <c r="B1131" t="inlineStr">
        <is>
          <t>North</t>
        </is>
      </c>
      <c r="C1131" t="inlineStr">
        <is>
          <t>Mobile App</t>
        </is>
      </c>
      <c r="D1131" t="inlineStr">
        <is>
          <t>Fashion</t>
        </is>
      </c>
      <c r="E1131" t="n">
        <v>97435.3</v>
      </c>
      <c r="F1131" t="n">
        <v>52262.23</v>
      </c>
      <c r="G1131" t="n">
        <v>105123</v>
      </c>
      <c r="H1131" t="n">
        <v>67</v>
      </c>
      <c r="I1131" t="n">
        <v>58</v>
      </c>
      <c r="J1131" t="n">
        <v>9</v>
      </c>
      <c r="K1131">
        <f>E1131-F1131</f>
        <v/>
      </c>
      <c r="L1131" s="10">
        <f>IFERROR(K1131/E1131,0)</f>
        <v/>
      </c>
      <c r="M1131">
        <f>YEAR(A1131)</f>
        <v/>
      </c>
      <c r="N1131">
        <f>"Q"&amp;ROUNDUP(MONTH(A1131)/3,0)</f>
        <v/>
      </c>
      <c r="O1131">
        <f>TEXT(A1131,"mmm")</f>
        <v/>
      </c>
    </row>
    <row r="1132">
      <c r="A1132" s="13" t="n">
        <v>45139</v>
      </c>
      <c r="B1132" t="inlineStr">
        <is>
          <t>North</t>
        </is>
      </c>
      <c r="C1132" t="inlineStr">
        <is>
          <t>Mobile App</t>
        </is>
      </c>
      <c r="D1132" t="inlineStr">
        <is>
          <t>Grocery</t>
        </is>
      </c>
      <c r="E1132" t="n">
        <v>28626.6</v>
      </c>
      <c r="F1132" t="n">
        <v>23664.86</v>
      </c>
      <c r="G1132" t="n">
        <v>30901</v>
      </c>
      <c r="H1132" t="n">
        <v>79</v>
      </c>
      <c r="I1132" t="n">
        <v>32</v>
      </c>
      <c r="J1132" t="n">
        <v>0</v>
      </c>
      <c r="K1132">
        <f>E1132-F1132</f>
        <v/>
      </c>
      <c r="L1132" s="10">
        <f>IFERROR(K1132/E1132,0)</f>
        <v/>
      </c>
      <c r="M1132">
        <f>YEAR(A1132)</f>
        <v/>
      </c>
      <c r="N1132">
        <f>"Q"&amp;ROUNDUP(MONTH(A1132)/3,0)</f>
        <v/>
      </c>
      <c r="O1132">
        <f>TEXT(A1132,"mmm")</f>
        <v/>
      </c>
    </row>
    <row r="1133">
      <c r="A1133" s="13" t="n">
        <v>45139</v>
      </c>
      <c r="B1133" t="inlineStr">
        <is>
          <t>North</t>
        </is>
      </c>
      <c r="C1133" t="inlineStr">
        <is>
          <t>Mobile App</t>
        </is>
      </c>
      <c r="D1133" t="inlineStr">
        <is>
          <t>Home &amp; Kitchen</t>
        </is>
      </c>
      <c r="E1133" t="n">
        <v>89711.5</v>
      </c>
      <c r="F1133" t="n">
        <v>60627.23</v>
      </c>
      <c r="G1133" t="n">
        <v>96315</v>
      </c>
      <c r="H1133" t="n">
        <v>45</v>
      </c>
      <c r="I1133" t="n">
        <v>33</v>
      </c>
      <c r="J1133" t="n">
        <v>1</v>
      </c>
      <c r="K1133">
        <f>E1133-F1133</f>
        <v/>
      </c>
      <c r="L1133" s="10">
        <f>IFERROR(K1133/E1133,0)</f>
        <v/>
      </c>
      <c r="M1133">
        <f>YEAR(A1133)</f>
        <v/>
      </c>
      <c r="N1133">
        <f>"Q"&amp;ROUNDUP(MONTH(A1133)/3,0)</f>
        <v/>
      </c>
      <c r="O1133">
        <f>TEXT(A1133,"mmm")</f>
        <v/>
      </c>
    </row>
    <row r="1134">
      <c r="A1134" s="13" t="n">
        <v>45139</v>
      </c>
      <c r="B1134" t="inlineStr">
        <is>
          <t>North</t>
        </is>
      </c>
      <c r="C1134" t="inlineStr">
        <is>
          <t>Mobile App</t>
        </is>
      </c>
      <c r="D1134" t="inlineStr">
        <is>
          <t>Sports</t>
        </is>
      </c>
      <c r="E1134" t="n">
        <v>58336.35</v>
      </c>
      <c r="F1134" t="n">
        <v>38292.96</v>
      </c>
      <c r="G1134" t="n">
        <v>62845</v>
      </c>
      <c r="H1134" t="n">
        <v>35</v>
      </c>
      <c r="I1134" t="n">
        <v>23</v>
      </c>
      <c r="J1134" t="n">
        <v>1</v>
      </c>
      <c r="K1134">
        <f>E1134-F1134</f>
        <v/>
      </c>
      <c r="L1134" s="10">
        <f>IFERROR(K1134/E1134,0)</f>
        <v/>
      </c>
      <c r="M1134">
        <f>YEAR(A1134)</f>
        <v/>
      </c>
      <c r="N1134">
        <f>"Q"&amp;ROUNDUP(MONTH(A1134)/3,0)</f>
        <v/>
      </c>
      <c r="O1134">
        <f>TEXT(A1134,"mmm")</f>
        <v/>
      </c>
    </row>
    <row r="1135">
      <c r="A1135" s="13" t="n">
        <v>45139</v>
      </c>
      <c r="B1135" t="inlineStr">
        <is>
          <t>North</t>
        </is>
      </c>
      <c r="C1135" t="inlineStr">
        <is>
          <t>Mobile App</t>
        </is>
      </c>
      <c r="D1135" t="inlineStr">
        <is>
          <t>Unknown</t>
        </is>
      </c>
      <c r="E1135" t="n">
        <v>2615.4</v>
      </c>
      <c r="F1135" t="n">
        <v>1840.16</v>
      </c>
      <c r="G1135" t="n">
        <v>2906</v>
      </c>
      <c r="H1135" t="n">
        <v>4</v>
      </c>
      <c r="I1135" t="n">
        <v>2</v>
      </c>
      <c r="J1135" t="n">
        <v>0</v>
      </c>
      <c r="K1135">
        <f>E1135-F1135</f>
        <v/>
      </c>
      <c r="L1135" s="10">
        <f>IFERROR(K1135/E1135,0)</f>
        <v/>
      </c>
      <c r="M1135">
        <f>YEAR(A1135)</f>
        <v/>
      </c>
      <c r="N1135">
        <f>"Q"&amp;ROUNDUP(MONTH(A1135)/3,0)</f>
        <v/>
      </c>
      <c r="O1135">
        <f>TEXT(A1135,"mmm")</f>
        <v/>
      </c>
    </row>
    <row r="1136">
      <c r="A1136" s="13" t="n">
        <v>45139</v>
      </c>
      <c r="B1136" t="inlineStr">
        <is>
          <t>North</t>
        </is>
      </c>
      <c r="C1136" t="inlineStr">
        <is>
          <t>Retail Store</t>
        </is>
      </c>
      <c r="D1136" t="inlineStr">
        <is>
          <t>Beauty</t>
        </is>
      </c>
      <c r="E1136" t="n">
        <v>6181.25</v>
      </c>
      <c r="F1136" t="n">
        <v>3326.38</v>
      </c>
      <c r="G1136" t="n">
        <v>6479</v>
      </c>
      <c r="H1136" t="n">
        <v>11</v>
      </c>
      <c r="I1136" t="n">
        <v>8</v>
      </c>
      <c r="J1136" t="n">
        <v>0</v>
      </c>
      <c r="K1136">
        <f>E1136-F1136</f>
        <v/>
      </c>
      <c r="L1136" s="10">
        <f>IFERROR(K1136/E1136,0)</f>
        <v/>
      </c>
      <c r="M1136">
        <f>YEAR(A1136)</f>
        <v/>
      </c>
      <c r="N1136">
        <f>"Q"&amp;ROUNDUP(MONTH(A1136)/3,0)</f>
        <v/>
      </c>
      <c r="O1136">
        <f>TEXT(A1136,"mmm")</f>
        <v/>
      </c>
    </row>
    <row r="1137">
      <c r="A1137" s="13" t="n">
        <v>45139</v>
      </c>
      <c r="B1137" t="inlineStr">
        <is>
          <t>North</t>
        </is>
      </c>
      <c r="C1137" t="inlineStr">
        <is>
          <t>Retail Store</t>
        </is>
      </c>
      <c r="D1137" t="inlineStr">
        <is>
          <t>Books</t>
        </is>
      </c>
      <c r="E1137" t="n">
        <v>2922.4</v>
      </c>
      <c r="F1137" t="n">
        <v>2133.56</v>
      </c>
      <c r="G1137" t="n">
        <v>3072</v>
      </c>
      <c r="H1137" t="n">
        <v>8</v>
      </c>
      <c r="I1137" t="n">
        <v>6</v>
      </c>
      <c r="J1137" t="n">
        <v>0</v>
      </c>
      <c r="K1137">
        <f>E1137-F1137</f>
        <v/>
      </c>
      <c r="L1137" s="10">
        <f>IFERROR(K1137/E1137,0)</f>
        <v/>
      </c>
      <c r="M1137">
        <f>YEAR(A1137)</f>
        <v/>
      </c>
      <c r="N1137">
        <f>"Q"&amp;ROUNDUP(MONTH(A1137)/3,0)</f>
        <v/>
      </c>
      <c r="O1137">
        <f>TEXT(A1137,"mmm")</f>
        <v/>
      </c>
    </row>
    <row r="1138">
      <c r="A1138" s="13" t="n">
        <v>45139</v>
      </c>
      <c r="B1138" t="inlineStr">
        <is>
          <t>North</t>
        </is>
      </c>
      <c r="C1138" t="inlineStr">
        <is>
          <t>Retail Store</t>
        </is>
      </c>
      <c r="D1138" t="inlineStr">
        <is>
          <t>Electronics</t>
        </is>
      </c>
      <c r="E1138" t="n">
        <v>163035.2</v>
      </c>
      <c r="F1138" t="n">
        <v>141616.9</v>
      </c>
      <c r="G1138" t="n">
        <v>170745</v>
      </c>
      <c r="H1138" t="n">
        <v>15</v>
      </c>
      <c r="I1138" t="n">
        <v>13</v>
      </c>
      <c r="J1138" t="n">
        <v>0</v>
      </c>
      <c r="K1138">
        <f>E1138-F1138</f>
        <v/>
      </c>
      <c r="L1138" s="10">
        <f>IFERROR(K1138/E1138,0)</f>
        <v/>
      </c>
      <c r="M1138">
        <f>YEAR(A1138)</f>
        <v/>
      </c>
      <c r="N1138">
        <f>"Q"&amp;ROUNDUP(MONTH(A1138)/3,0)</f>
        <v/>
      </c>
      <c r="O1138">
        <f>TEXT(A1138,"mmm")</f>
        <v/>
      </c>
    </row>
    <row r="1139">
      <c r="A1139" s="13" t="n">
        <v>45139</v>
      </c>
      <c r="B1139" t="inlineStr">
        <is>
          <t>North</t>
        </is>
      </c>
      <c r="C1139" t="inlineStr">
        <is>
          <t>Retail Store</t>
        </is>
      </c>
      <c r="D1139" t="inlineStr">
        <is>
          <t>Fashion</t>
        </is>
      </c>
      <c r="E1139" t="n">
        <v>21997.5</v>
      </c>
      <c r="F1139" t="n">
        <v>11234.92</v>
      </c>
      <c r="G1139" t="n">
        <v>22672</v>
      </c>
      <c r="H1139" t="n">
        <v>18</v>
      </c>
      <c r="I1139" t="n">
        <v>15</v>
      </c>
      <c r="J1139" t="n">
        <v>1</v>
      </c>
      <c r="K1139">
        <f>E1139-F1139</f>
        <v/>
      </c>
      <c r="L1139" s="10">
        <f>IFERROR(K1139/E1139,0)</f>
        <v/>
      </c>
      <c r="M1139">
        <f>YEAR(A1139)</f>
        <v/>
      </c>
      <c r="N1139">
        <f>"Q"&amp;ROUNDUP(MONTH(A1139)/3,0)</f>
        <v/>
      </c>
      <c r="O1139">
        <f>TEXT(A1139,"mmm")</f>
        <v/>
      </c>
    </row>
    <row r="1140">
      <c r="A1140" s="13" t="n">
        <v>45139</v>
      </c>
      <c r="B1140" t="inlineStr">
        <is>
          <t>North</t>
        </is>
      </c>
      <c r="C1140" t="inlineStr">
        <is>
          <t>Retail Store</t>
        </is>
      </c>
      <c r="D1140" t="inlineStr">
        <is>
          <t>Grocery</t>
        </is>
      </c>
      <c r="E1140" t="n">
        <v>4997.45</v>
      </c>
      <c r="F1140" t="n">
        <v>4033.82</v>
      </c>
      <c r="G1140" t="n">
        <v>5176</v>
      </c>
      <c r="H1140" t="n">
        <v>14</v>
      </c>
      <c r="I1140" t="n">
        <v>7</v>
      </c>
      <c r="J1140" t="n">
        <v>0</v>
      </c>
      <c r="K1140">
        <f>E1140-F1140</f>
        <v/>
      </c>
      <c r="L1140" s="10">
        <f>IFERROR(K1140/E1140,0)</f>
        <v/>
      </c>
      <c r="M1140">
        <f>YEAR(A1140)</f>
        <v/>
      </c>
      <c r="N1140">
        <f>"Q"&amp;ROUNDUP(MONTH(A1140)/3,0)</f>
        <v/>
      </c>
      <c r="O1140">
        <f>TEXT(A1140,"mmm")</f>
        <v/>
      </c>
    </row>
    <row r="1141">
      <c r="A1141" s="13" t="n">
        <v>45139</v>
      </c>
      <c r="B1141" t="inlineStr">
        <is>
          <t>North</t>
        </is>
      </c>
      <c r="C1141" t="inlineStr">
        <is>
          <t>Retail Store</t>
        </is>
      </c>
      <c r="D1141" t="inlineStr">
        <is>
          <t>Home &amp; Kitchen</t>
        </is>
      </c>
      <c r="E1141" t="n">
        <v>20176.3</v>
      </c>
      <c r="F1141" t="n">
        <v>14015.46</v>
      </c>
      <c r="G1141" t="n">
        <v>21143</v>
      </c>
      <c r="H1141" t="n">
        <v>7</v>
      </c>
      <c r="I1141" t="n">
        <v>5</v>
      </c>
      <c r="J1141" t="n">
        <v>0</v>
      </c>
      <c r="K1141">
        <f>E1141-F1141</f>
        <v/>
      </c>
      <c r="L1141" s="10">
        <f>IFERROR(K1141/E1141,0)</f>
        <v/>
      </c>
      <c r="M1141">
        <f>YEAR(A1141)</f>
        <v/>
      </c>
      <c r="N1141">
        <f>"Q"&amp;ROUNDUP(MONTH(A1141)/3,0)</f>
        <v/>
      </c>
      <c r="O1141">
        <f>TEXT(A1141,"mmm")</f>
        <v/>
      </c>
    </row>
    <row r="1142">
      <c r="A1142" s="13" t="n">
        <v>45139</v>
      </c>
      <c r="B1142" t="inlineStr">
        <is>
          <t>North</t>
        </is>
      </c>
      <c r="C1142" t="inlineStr">
        <is>
          <t>Retail Store</t>
        </is>
      </c>
      <c r="D1142" t="inlineStr">
        <is>
          <t>Sports</t>
        </is>
      </c>
      <c r="E1142" t="n">
        <v>7209.05</v>
      </c>
      <c r="F1142" t="n">
        <v>4532.99</v>
      </c>
      <c r="G1142" t="n">
        <v>7285</v>
      </c>
      <c r="H1142" t="n">
        <v>5</v>
      </c>
      <c r="I1142" t="n">
        <v>4</v>
      </c>
      <c r="J1142" t="n">
        <v>0</v>
      </c>
      <c r="K1142">
        <f>E1142-F1142</f>
        <v/>
      </c>
      <c r="L1142" s="10">
        <f>IFERROR(K1142/E1142,0)</f>
        <v/>
      </c>
      <c r="M1142">
        <f>YEAR(A1142)</f>
        <v/>
      </c>
      <c r="N1142">
        <f>"Q"&amp;ROUNDUP(MONTH(A1142)/3,0)</f>
        <v/>
      </c>
      <c r="O1142">
        <f>TEXT(A1142,"mmm")</f>
        <v/>
      </c>
    </row>
    <row r="1143">
      <c r="A1143" s="13" t="n">
        <v>45139</v>
      </c>
      <c r="B1143" t="inlineStr">
        <is>
          <t>North</t>
        </is>
      </c>
      <c r="C1143" t="inlineStr">
        <is>
          <t>Unknown</t>
        </is>
      </c>
      <c r="D1143" t="inlineStr">
        <is>
          <t>Beauty</t>
        </is>
      </c>
      <c r="E1143" t="n">
        <v>557.1</v>
      </c>
      <c r="F1143" t="n">
        <v>305.02</v>
      </c>
      <c r="G1143" t="n">
        <v>619</v>
      </c>
      <c r="H1143" t="n">
        <v>1</v>
      </c>
      <c r="I1143" t="n">
        <v>1</v>
      </c>
      <c r="J1143" t="n">
        <v>0</v>
      </c>
      <c r="K1143">
        <f>E1143-F1143</f>
        <v/>
      </c>
      <c r="L1143" s="10">
        <f>IFERROR(K1143/E1143,0)</f>
        <v/>
      </c>
      <c r="M1143">
        <f>YEAR(A1143)</f>
        <v/>
      </c>
      <c r="N1143">
        <f>"Q"&amp;ROUNDUP(MONTH(A1143)/3,0)</f>
        <v/>
      </c>
      <c r="O1143">
        <f>TEXT(A1143,"mmm")</f>
        <v/>
      </c>
    </row>
    <row r="1144">
      <c r="A1144" s="13" t="n">
        <v>45139</v>
      </c>
      <c r="B1144" t="inlineStr">
        <is>
          <t>North</t>
        </is>
      </c>
      <c r="C1144" t="inlineStr">
        <is>
          <t>Unknown</t>
        </is>
      </c>
      <c r="D1144" t="inlineStr">
        <is>
          <t>Books</t>
        </is>
      </c>
      <c r="E1144" t="n">
        <v>934.2</v>
      </c>
      <c r="F1144" t="n">
        <v>745.86</v>
      </c>
      <c r="G1144" t="n">
        <v>1038</v>
      </c>
      <c r="H1144" t="n">
        <v>2</v>
      </c>
      <c r="I1144" t="n">
        <v>2</v>
      </c>
      <c r="J1144" t="n">
        <v>0</v>
      </c>
      <c r="K1144">
        <f>E1144-F1144</f>
        <v/>
      </c>
      <c r="L1144" s="10">
        <f>IFERROR(K1144/E1144,0)</f>
        <v/>
      </c>
      <c r="M1144">
        <f>YEAR(A1144)</f>
        <v/>
      </c>
      <c r="N1144">
        <f>"Q"&amp;ROUNDUP(MONTH(A1144)/3,0)</f>
        <v/>
      </c>
      <c r="O1144">
        <f>TEXT(A1144,"mmm")</f>
        <v/>
      </c>
    </row>
    <row r="1145">
      <c r="A1145" s="13" t="n">
        <v>45139</v>
      </c>
      <c r="B1145" t="inlineStr">
        <is>
          <t>North</t>
        </is>
      </c>
      <c r="C1145" t="inlineStr">
        <is>
          <t>Unknown</t>
        </is>
      </c>
      <c r="D1145" t="inlineStr">
        <is>
          <t>Electronics</t>
        </is>
      </c>
      <c r="E1145" t="n">
        <v>54523.25</v>
      </c>
      <c r="F1145" t="n">
        <v>54670.43</v>
      </c>
      <c r="G1145" t="n">
        <v>64145</v>
      </c>
      <c r="H1145" t="n">
        <v>5</v>
      </c>
      <c r="I1145" t="n">
        <v>2</v>
      </c>
      <c r="J1145" t="n">
        <v>0</v>
      </c>
      <c r="K1145">
        <f>E1145-F1145</f>
        <v/>
      </c>
      <c r="L1145" s="10">
        <f>IFERROR(K1145/E1145,0)</f>
        <v/>
      </c>
      <c r="M1145">
        <f>YEAR(A1145)</f>
        <v/>
      </c>
      <c r="N1145">
        <f>"Q"&amp;ROUNDUP(MONTH(A1145)/3,0)</f>
        <v/>
      </c>
      <c r="O1145">
        <f>TEXT(A1145,"mmm")</f>
        <v/>
      </c>
    </row>
    <row r="1146">
      <c r="A1146" s="13" t="n">
        <v>45139</v>
      </c>
      <c r="B1146" t="inlineStr">
        <is>
          <t>North</t>
        </is>
      </c>
      <c r="C1146" t="inlineStr">
        <is>
          <t>Unknown</t>
        </is>
      </c>
      <c r="D1146" t="inlineStr">
        <is>
          <t>Fashion</t>
        </is>
      </c>
      <c r="E1146" t="n">
        <v>2128.25</v>
      </c>
      <c r="F1146" t="n">
        <v>1175.41</v>
      </c>
      <c r="G1146" t="n">
        <v>2337</v>
      </c>
      <c r="H1146" t="n">
        <v>3</v>
      </c>
      <c r="I1146" t="n">
        <v>2</v>
      </c>
      <c r="J1146" t="n">
        <v>0</v>
      </c>
      <c r="K1146">
        <f>E1146-F1146</f>
        <v/>
      </c>
      <c r="L1146" s="10">
        <f>IFERROR(K1146/E1146,0)</f>
        <v/>
      </c>
      <c r="M1146">
        <f>YEAR(A1146)</f>
        <v/>
      </c>
      <c r="N1146">
        <f>"Q"&amp;ROUNDUP(MONTH(A1146)/3,0)</f>
        <v/>
      </c>
      <c r="O1146">
        <f>TEXT(A1146,"mmm")</f>
        <v/>
      </c>
    </row>
    <row r="1147">
      <c r="A1147" s="13" t="n">
        <v>45139</v>
      </c>
      <c r="B1147" t="inlineStr">
        <is>
          <t>North</t>
        </is>
      </c>
      <c r="C1147" t="inlineStr">
        <is>
          <t>Unknown</t>
        </is>
      </c>
      <c r="D1147" t="inlineStr">
        <is>
          <t>Grocery</t>
        </is>
      </c>
      <c r="E1147" t="n">
        <v>2051.75</v>
      </c>
      <c r="F1147" t="n">
        <v>1720.86</v>
      </c>
      <c r="G1147" t="n">
        <v>2273</v>
      </c>
      <c r="H1147" t="n">
        <v>7</v>
      </c>
      <c r="I1147" t="n">
        <v>3</v>
      </c>
      <c r="J1147" t="n">
        <v>0</v>
      </c>
      <c r="K1147">
        <f>E1147-F1147</f>
        <v/>
      </c>
      <c r="L1147" s="10">
        <f>IFERROR(K1147/E1147,0)</f>
        <v/>
      </c>
      <c r="M1147">
        <f>YEAR(A1147)</f>
        <v/>
      </c>
      <c r="N1147">
        <f>"Q"&amp;ROUNDUP(MONTH(A1147)/3,0)</f>
        <v/>
      </c>
      <c r="O1147">
        <f>TEXT(A1147,"mmm")</f>
        <v/>
      </c>
    </row>
    <row r="1148">
      <c r="A1148" s="13" t="n">
        <v>45139</v>
      </c>
      <c r="B1148" t="inlineStr">
        <is>
          <t>North</t>
        </is>
      </c>
      <c r="C1148" t="inlineStr">
        <is>
          <t>Unknown</t>
        </is>
      </c>
      <c r="D1148" t="inlineStr">
        <is>
          <t>Home &amp; Kitchen</t>
        </is>
      </c>
      <c r="E1148" t="n">
        <v>3113.1</v>
      </c>
      <c r="F1148" t="n">
        <v>1992.17</v>
      </c>
      <c r="G1148" t="n">
        <v>3459</v>
      </c>
      <c r="H1148" t="n">
        <v>1</v>
      </c>
      <c r="I1148" t="n">
        <v>1</v>
      </c>
      <c r="J1148" t="n">
        <v>0</v>
      </c>
      <c r="K1148">
        <f>E1148-F1148</f>
        <v/>
      </c>
      <c r="L1148" s="10">
        <f>IFERROR(K1148/E1148,0)</f>
        <v/>
      </c>
      <c r="M1148">
        <f>YEAR(A1148)</f>
        <v/>
      </c>
      <c r="N1148">
        <f>"Q"&amp;ROUNDUP(MONTH(A1148)/3,0)</f>
        <v/>
      </c>
      <c r="O1148">
        <f>TEXT(A1148,"mmm")</f>
        <v/>
      </c>
    </row>
    <row r="1149">
      <c r="A1149" s="13" t="n">
        <v>45139</v>
      </c>
      <c r="B1149" t="inlineStr">
        <is>
          <t>North</t>
        </is>
      </c>
      <c r="C1149" t="inlineStr">
        <is>
          <t>Website</t>
        </is>
      </c>
      <c r="D1149" t="inlineStr">
        <is>
          <t>Beauty</t>
        </is>
      </c>
      <c r="E1149" t="n">
        <v>14448.9</v>
      </c>
      <c r="F1149" t="n">
        <v>7999.45</v>
      </c>
      <c r="G1149" t="n">
        <v>15268</v>
      </c>
      <c r="H1149" t="n">
        <v>22</v>
      </c>
      <c r="I1149" t="n">
        <v>19</v>
      </c>
      <c r="J1149" t="n">
        <v>0</v>
      </c>
      <c r="K1149">
        <f>E1149-F1149</f>
        <v/>
      </c>
      <c r="L1149" s="10">
        <f>IFERROR(K1149/E1149,0)</f>
        <v/>
      </c>
      <c r="M1149">
        <f>YEAR(A1149)</f>
        <v/>
      </c>
      <c r="N1149">
        <f>"Q"&amp;ROUNDUP(MONTH(A1149)/3,0)</f>
        <v/>
      </c>
      <c r="O1149">
        <f>TEXT(A1149,"mmm")</f>
        <v/>
      </c>
    </row>
    <row r="1150">
      <c r="A1150" s="13" t="n">
        <v>45139</v>
      </c>
      <c r="B1150" t="inlineStr">
        <is>
          <t>North</t>
        </is>
      </c>
      <c r="C1150" t="inlineStr">
        <is>
          <t>Website</t>
        </is>
      </c>
      <c r="D1150" t="inlineStr">
        <is>
          <t>Books</t>
        </is>
      </c>
      <c r="E1150" t="n">
        <v>9118.15</v>
      </c>
      <c r="F1150" t="n">
        <v>6627.88</v>
      </c>
      <c r="G1150" t="n">
        <v>9607</v>
      </c>
      <c r="H1150" t="n">
        <v>23</v>
      </c>
      <c r="I1150" t="n">
        <v>19</v>
      </c>
      <c r="J1150" t="n">
        <v>0</v>
      </c>
      <c r="K1150">
        <f>E1150-F1150</f>
        <v/>
      </c>
      <c r="L1150" s="10">
        <f>IFERROR(K1150/E1150,0)</f>
        <v/>
      </c>
      <c r="M1150">
        <f>YEAR(A1150)</f>
        <v/>
      </c>
      <c r="N1150">
        <f>"Q"&amp;ROUNDUP(MONTH(A1150)/3,0)</f>
        <v/>
      </c>
      <c r="O1150">
        <f>TEXT(A1150,"mmm")</f>
        <v/>
      </c>
    </row>
    <row r="1151">
      <c r="A1151" s="13" t="n">
        <v>45139</v>
      </c>
      <c r="B1151" t="inlineStr">
        <is>
          <t>North</t>
        </is>
      </c>
      <c r="C1151" t="inlineStr">
        <is>
          <t>Website</t>
        </is>
      </c>
      <c r="D1151" t="inlineStr">
        <is>
          <t>Electronics</t>
        </is>
      </c>
      <c r="E1151" t="n">
        <v>469337.2</v>
      </c>
      <c r="F1151" t="n">
        <v>424324.83</v>
      </c>
      <c r="G1151" t="n">
        <v>509047</v>
      </c>
      <c r="H1151" t="n">
        <v>43</v>
      </c>
      <c r="I1151" t="n">
        <v>34</v>
      </c>
      <c r="J1151" t="n">
        <v>5</v>
      </c>
      <c r="K1151">
        <f>E1151-F1151</f>
        <v/>
      </c>
      <c r="L1151" s="10">
        <f>IFERROR(K1151/E1151,0)</f>
        <v/>
      </c>
      <c r="M1151">
        <f>YEAR(A1151)</f>
        <v/>
      </c>
      <c r="N1151">
        <f>"Q"&amp;ROUNDUP(MONTH(A1151)/3,0)</f>
        <v/>
      </c>
      <c r="O1151">
        <f>TEXT(A1151,"mmm")</f>
        <v/>
      </c>
    </row>
    <row r="1152">
      <c r="A1152" s="13" t="n">
        <v>45139</v>
      </c>
      <c r="B1152" t="inlineStr">
        <is>
          <t>North</t>
        </is>
      </c>
      <c r="C1152" t="inlineStr">
        <is>
          <t>Website</t>
        </is>
      </c>
      <c r="D1152" t="inlineStr">
        <is>
          <t>Fashion</t>
        </is>
      </c>
      <c r="E1152" t="n">
        <v>80552.64999999999</v>
      </c>
      <c r="F1152" t="n">
        <v>43332.56</v>
      </c>
      <c r="G1152" t="n">
        <v>85576</v>
      </c>
      <c r="H1152" t="n">
        <v>74</v>
      </c>
      <c r="I1152" t="n">
        <v>57</v>
      </c>
      <c r="J1152" t="n">
        <v>6</v>
      </c>
      <c r="K1152">
        <f>E1152-F1152</f>
        <v/>
      </c>
      <c r="L1152" s="10">
        <f>IFERROR(K1152/E1152,0)</f>
        <v/>
      </c>
      <c r="M1152">
        <f>YEAR(A1152)</f>
        <v/>
      </c>
      <c r="N1152">
        <f>"Q"&amp;ROUNDUP(MONTH(A1152)/3,0)</f>
        <v/>
      </c>
      <c r="O1152">
        <f>TEXT(A1152,"mmm")</f>
        <v/>
      </c>
    </row>
    <row r="1153">
      <c r="A1153" s="13" t="n">
        <v>45139</v>
      </c>
      <c r="B1153" t="inlineStr">
        <is>
          <t>North</t>
        </is>
      </c>
      <c r="C1153" t="inlineStr">
        <is>
          <t>Website</t>
        </is>
      </c>
      <c r="D1153" t="inlineStr">
        <is>
          <t>Grocery</t>
        </is>
      </c>
      <c r="E1153" t="n">
        <v>27718.45</v>
      </c>
      <c r="F1153" t="n">
        <v>22656.61</v>
      </c>
      <c r="G1153" t="n">
        <v>29178</v>
      </c>
      <c r="H1153" t="n">
        <v>72</v>
      </c>
      <c r="I1153" t="n">
        <v>28</v>
      </c>
      <c r="J1153" t="n">
        <v>0</v>
      </c>
      <c r="K1153">
        <f>E1153-F1153</f>
        <v/>
      </c>
      <c r="L1153" s="10">
        <f>IFERROR(K1153/E1153,0)</f>
        <v/>
      </c>
      <c r="M1153">
        <f>YEAR(A1153)</f>
        <v/>
      </c>
      <c r="N1153">
        <f>"Q"&amp;ROUNDUP(MONTH(A1153)/3,0)</f>
        <v/>
      </c>
      <c r="O1153">
        <f>TEXT(A1153,"mmm")</f>
        <v/>
      </c>
    </row>
    <row r="1154">
      <c r="A1154" s="13" t="n">
        <v>45139</v>
      </c>
      <c r="B1154" t="inlineStr">
        <is>
          <t>North</t>
        </is>
      </c>
      <c r="C1154" t="inlineStr">
        <is>
          <t>Website</t>
        </is>
      </c>
      <c r="D1154" t="inlineStr">
        <is>
          <t>Home &amp; Kitchen</t>
        </is>
      </c>
      <c r="E1154" t="n">
        <v>65858.7</v>
      </c>
      <c r="F1154" t="n">
        <v>43359.91</v>
      </c>
      <c r="G1154" t="n">
        <v>69125</v>
      </c>
      <c r="H1154" t="n">
        <v>35</v>
      </c>
      <c r="I1154" t="n">
        <v>28</v>
      </c>
      <c r="J1154" t="n">
        <v>3</v>
      </c>
      <c r="K1154">
        <f>E1154-F1154</f>
        <v/>
      </c>
      <c r="L1154" s="10">
        <f>IFERROR(K1154/E1154,0)</f>
        <v/>
      </c>
      <c r="M1154">
        <f>YEAR(A1154)</f>
        <v/>
      </c>
      <c r="N1154">
        <f>"Q"&amp;ROUNDUP(MONTH(A1154)/3,0)</f>
        <v/>
      </c>
      <c r="O1154">
        <f>TEXT(A1154,"mmm")</f>
        <v/>
      </c>
    </row>
    <row r="1155">
      <c r="A1155" s="13" t="n">
        <v>45139</v>
      </c>
      <c r="B1155" t="inlineStr">
        <is>
          <t>North</t>
        </is>
      </c>
      <c r="C1155" t="inlineStr">
        <is>
          <t>Website</t>
        </is>
      </c>
      <c r="D1155" t="inlineStr">
        <is>
          <t>Sports</t>
        </is>
      </c>
      <c r="E1155" t="n">
        <v>23810.35</v>
      </c>
      <c r="F1155" t="n">
        <v>15417.37</v>
      </c>
      <c r="G1155" t="n">
        <v>25516</v>
      </c>
      <c r="H1155" t="n">
        <v>14</v>
      </c>
      <c r="I1155" t="n">
        <v>13</v>
      </c>
      <c r="J1155" t="n">
        <v>0</v>
      </c>
      <c r="K1155">
        <f>E1155-F1155</f>
        <v/>
      </c>
      <c r="L1155" s="10">
        <f>IFERROR(K1155/E1155,0)</f>
        <v/>
      </c>
      <c r="M1155">
        <f>YEAR(A1155)</f>
        <v/>
      </c>
      <c r="N1155">
        <f>"Q"&amp;ROUNDUP(MONTH(A1155)/3,0)</f>
        <v/>
      </c>
      <c r="O1155">
        <f>TEXT(A1155,"mmm")</f>
        <v/>
      </c>
    </row>
    <row r="1156">
      <c r="A1156" s="13" t="n">
        <v>45139</v>
      </c>
      <c r="B1156" t="inlineStr">
        <is>
          <t>South</t>
        </is>
      </c>
      <c r="C1156" t="inlineStr">
        <is>
          <t>Marketplace</t>
        </is>
      </c>
      <c r="D1156" t="inlineStr">
        <is>
          <t>Beauty</t>
        </is>
      </c>
      <c r="E1156" t="n">
        <v>12579.55</v>
      </c>
      <c r="F1156" t="n">
        <v>7160.27</v>
      </c>
      <c r="G1156" t="n">
        <v>14126</v>
      </c>
      <c r="H1156" t="n">
        <v>24</v>
      </c>
      <c r="I1156" t="n">
        <v>21</v>
      </c>
      <c r="J1156" t="n">
        <v>4</v>
      </c>
      <c r="K1156">
        <f>E1156-F1156</f>
        <v/>
      </c>
      <c r="L1156" s="10">
        <f>IFERROR(K1156/E1156,0)</f>
        <v/>
      </c>
      <c r="M1156">
        <f>YEAR(A1156)</f>
        <v/>
      </c>
      <c r="N1156">
        <f>"Q"&amp;ROUNDUP(MONTH(A1156)/3,0)</f>
        <v/>
      </c>
      <c r="O1156">
        <f>TEXT(A1156,"mmm")</f>
        <v/>
      </c>
    </row>
    <row r="1157">
      <c r="A1157" s="13" t="n">
        <v>45139</v>
      </c>
      <c r="B1157" t="inlineStr">
        <is>
          <t>South</t>
        </is>
      </c>
      <c r="C1157" t="inlineStr">
        <is>
          <t>Marketplace</t>
        </is>
      </c>
      <c r="D1157" t="inlineStr">
        <is>
          <t>Books</t>
        </is>
      </c>
      <c r="E1157" t="n">
        <v>8039.3</v>
      </c>
      <c r="F1157" t="n">
        <v>5970.75</v>
      </c>
      <c r="G1157" t="n">
        <v>8642</v>
      </c>
      <c r="H1157" t="n">
        <v>18</v>
      </c>
      <c r="I1157" t="n">
        <v>17</v>
      </c>
      <c r="J1157" t="n">
        <v>1</v>
      </c>
      <c r="K1157">
        <f>E1157-F1157</f>
        <v/>
      </c>
      <c r="L1157" s="10">
        <f>IFERROR(K1157/E1157,0)</f>
        <v/>
      </c>
      <c r="M1157">
        <f>YEAR(A1157)</f>
        <v/>
      </c>
      <c r="N1157">
        <f>"Q"&amp;ROUNDUP(MONTH(A1157)/3,0)</f>
        <v/>
      </c>
      <c r="O1157">
        <f>TEXT(A1157,"mmm")</f>
        <v/>
      </c>
    </row>
    <row r="1158">
      <c r="A1158" s="13" t="n">
        <v>45139</v>
      </c>
      <c r="B1158" t="inlineStr">
        <is>
          <t>South</t>
        </is>
      </c>
      <c r="C1158" t="inlineStr">
        <is>
          <t>Marketplace</t>
        </is>
      </c>
      <c r="D1158" t="inlineStr">
        <is>
          <t>Electronics</t>
        </is>
      </c>
      <c r="E1158" t="n">
        <v>286698.3</v>
      </c>
      <c r="F1158" t="n">
        <v>273372.12</v>
      </c>
      <c r="G1158" t="n">
        <v>327442</v>
      </c>
      <c r="H1158" t="n">
        <v>28</v>
      </c>
      <c r="I1158" t="n">
        <v>24</v>
      </c>
      <c r="J1158" t="n">
        <v>3</v>
      </c>
      <c r="K1158">
        <f>E1158-F1158</f>
        <v/>
      </c>
      <c r="L1158" s="10">
        <f>IFERROR(K1158/E1158,0)</f>
        <v/>
      </c>
      <c r="M1158">
        <f>YEAR(A1158)</f>
        <v/>
      </c>
      <c r="N1158">
        <f>"Q"&amp;ROUNDUP(MONTH(A1158)/3,0)</f>
        <v/>
      </c>
      <c r="O1158">
        <f>TEXT(A1158,"mmm")</f>
        <v/>
      </c>
    </row>
    <row r="1159">
      <c r="A1159" s="13" t="n">
        <v>45139</v>
      </c>
      <c r="B1159" t="inlineStr">
        <is>
          <t>South</t>
        </is>
      </c>
      <c r="C1159" t="inlineStr">
        <is>
          <t>Marketplace</t>
        </is>
      </c>
      <c r="D1159" t="inlineStr">
        <is>
          <t>Fashion</t>
        </is>
      </c>
      <c r="E1159" t="n">
        <v>56854.25</v>
      </c>
      <c r="F1159" t="n">
        <v>32278.78</v>
      </c>
      <c r="G1159" t="n">
        <v>62601</v>
      </c>
      <c r="H1159" t="n">
        <v>49</v>
      </c>
      <c r="I1159" t="n">
        <v>39</v>
      </c>
      <c r="J1159" t="n">
        <v>6</v>
      </c>
      <c r="K1159">
        <f>E1159-F1159</f>
        <v/>
      </c>
      <c r="L1159" s="10">
        <f>IFERROR(K1159/E1159,0)</f>
        <v/>
      </c>
      <c r="M1159">
        <f>YEAR(A1159)</f>
        <v/>
      </c>
      <c r="N1159">
        <f>"Q"&amp;ROUNDUP(MONTH(A1159)/3,0)</f>
        <v/>
      </c>
      <c r="O1159">
        <f>TEXT(A1159,"mmm")</f>
        <v/>
      </c>
    </row>
    <row r="1160">
      <c r="A1160" s="13" t="n">
        <v>45139</v>
      </c>
      <c r="B1160" t="inlineStr">
        <is>
          <t>South</t>
        </is>
      </c>
      <c r="C1160" t="inlineStr">
        <is>
          <t>Marketplace</t>
        </is>
      </c>
      <c r="D1160" t="inlineStr">
        <is>
          <t>Grocery</t>
        </is>
      </c>
      <c r="E1160" t="n">
        <v>27916.15</v>
      </c>
      <c r="F1160" t="n">
        <v>24114.89</v>
      </c>
      <c r="G1160" t="n">
        <v>30913</v>
      </c>
      <c r="H1160" t="n">
        <v>87</v>
      </c>
      <c r="I1160" t="n">
        <v>34</v>
      </c>
      <c r="J1160" t="n">
        <v>0</v>
      </c>
      <c r="K1160">
        <f>E1160-F1160</f>
        <v/>
      </c>
      <c r="L1160" s="10">
        <f>IFERROR(K1160/E1160,0)</f>
        <v/>
      </c>
      <c r="M1160">
        <f>YEAR(A1160)</f>
        <v/>
      </c>
      <c r="N1160">
        <f>"Q"&amp;ROUNDUP(MONTH(A1160)/3,0)</f>
        <v/>
      </c>
      <c r="O1160">
        <f>TEXT(A1160,"mmm")</f>
        <v/>
      </c>
    </row>
    <row r="1161">
      <c r="A1161" s="13" t="n">
        <v>45139</v>
      </c>
      <c r="B1161" t="inlineStr">
        <is>
          <t>South</t>
        </is>
      </c>
      <c r="C1161" t="inlineStr">
        <is>
          <t>Marketplace</t>
        </is>
      </c>
      <c r="D1161" t="inlineStr">
        <is>
          <t>Home &amp; Kitchen</t>
        </is>
      </c>
      <c r="E1161" t="n">
        <v>70986.25</v>
      </c>
      <c r="F1161" t="n">
        <v>49566.87</v>
      </c>
      <c r="G1161" t="n">
        <v>77145</v>
      </c>
      <c r="H1161" t="n">
        <v>35</v>
      </c>
      <c r="I1161" t="n">
        <v>27</v>
      </c>
      <c r="J1161" t="n">
        <v>1</v>
      </c>
      <c r="K1161">
        <f>E1161-F1161</f>
        <v/>
      </c>
      <c r="L1161" s="10">
        <f>IFERROR(K1161/E1161,0)</f>
        <v/>
      </c>
      <c r="M1161">
        <f>YEAR(A1161)</f>
        <v/>
      </c>
      <c r="N1161">
        <f>"Q"&amp;ROUNDUP(MONTH(A1161)/3,0)</f>
        <v/>
      </c>
      <c r="O1161">
        <f>TEXT(A1161,"mmm")</f>
        <v/>
      </c>
    </row>
    <row r="1162">
      <c r="A1162" s="13" t="n">
        <v>45139</v>
      </c>
      <c r="B1162" t="inlineStr">
        <is>
          <t>South</t>
        </is>
      </c>
      <c r="C1162" t="inlineStr">
        <is>
          <t>Marketplace</t>
        </is>
      </c>
      <c r="D1162" t="inlineStr">
        <is>
          <t>Sports</t>
        </is>
      </c>
      <c r="E1162" t="n">
        <v>18558.4</v>
      </c>
      <c r="F1162" t="n">
        <v>12668.82</v>
      </c>
      <c r="G1162" t="n">
        <v>21208</v>
      </c>
      <c r="H1162" t="n">
        <v>12</v>
      </c>
      <c r="I1162" t="n">
        <v>10</v>
      </c>
      <c r="J1162" t="n">
        <v>1</v>
      </c>
      <c r="K1162">
        <f>E1162-F1162</f>
        <v/>
      </c>
      <c r="L1162" s="10">
        <f>IFERROR(K1162/E1162,0)</f>
        <v/>
      </c>
      <c r="M1162">
        <f>YEAR(A1162)</f>
        <v/>
      </c>
      <c r="N1162">
        <f>"Q"&amp;ROUNDUP(MONTH(A1162)/3,0)</f>
        <v/>
      </c>
      <c r="O1162">
        <f>TEXT(A1162,"mmm")</f>
        <v/>
      </c>
    </row>
    <row r="1163">
      <c r="A1163" s="13" t="n">
        <v>45139</v>
      </c>
      <c r="B1163" t="inlineStr">
        <is>
          <t>South</t>
        </is>
      </c>
      <c r="C1163" t="inlineStr">
        <is>
          <t>Mobile App</t>
        </is>
      </c>
      <c r="D1163" t="inlineStr">
        <is>
          <t>Beauty</t>
        </is>
      </c>
      <c r="E1163" t="n">
        <v>25101.1</v>
      </c>
      <c r="F1163" t="n">
        <v>14145.53</v>
      </c>
      <c r="G1163" t="n">
        <v>27022</v>
      </c>
      <c r="H1163" t="n">
        <v>38</v>
      </c>
      <c r="I1163" t="n">
        <v>30</v>
      </c>
      <c r="J1163" t="n">
        <v>2</v>
      </c>
      <c r="K1163">
        <f>E1163-F1163</f>
        <v/>
      </c>
      <c r="L1163" s="10">
        <f>IFERROR(K1163/E1163,0)</f>
        <v/>
      </c>
      <c r="M1163">
        <f>YEAR(A1163)</f>
        <v/>
      </c>
      <c r="N1163">
        <f>"Q"&amp;ROUNDUP(MONTH(A1163)/3,0)</f>
        <v/>
      </c>
      <c r="O1163">
        <f>TEXT(A1163,"mmm")</f>
        <v/>
      </c>
    </row>
    <row r="1164">
      <c r="A1164" s="13" t="n">
        <v>45139</v>
      </c>
      <c r="B1164" t="inlineStr">
        <is>
          <t>South</t>
        </is>
      </c>
      <c r="C1164" t="inlineStr">
        <is>
          <t>Mobile App</t>
        </is>
      </c>
      <c r="D1164" t="inlineStr">
        <is>
          <t>Books</t>
        </is>
      </c>
      <c r="E1164" t="n">
        <v>11620.35</v>
      </c>
      <c r="F1164" t="n">
        <v>8701.129999999999</v>
      </c>
      <c r="G1164" t="n">
        <v>12463</v>
      </c>
      <c r="H1164" t="n">
        <v>27</v>
      </c>
      <c r="I1164" t="n">
        <v>26</v>
      </c>
      <c r="J1164" t="n">
        <v>0</v>
      </c>
      <c r="K1164">
        <f>E1164-F1164</f>
        <v/>
      </c>
      <c r="L1164" s="10">
        <f>IFERROR(K1164/E1164,0)</f>
        <v/>
      </c>
      <c r="M1164">
        <f>YEAR(A1164)</f>
        <v/>
      </c>
      <c r="N1164">
        <f>"Q"&amp;ROUNDUP(MONTH(A1164)/3,0)</f>
        <v/>
      </c>
      <c r="O1164">
        <f>TEXT(A1164,"mmm")</f>
        <v/>
      </c>
    </row>
    <row r="1165">
      <c r="A1165" s="13" t="n">
        <v>45139</v>
      </c>
      <c r="B1165" t="inlineStr">
        <is>
          <t>South</t>
        </is>
      </c>
      <c r="C1165" t="inlineStr">
        <is>
          <t>Mobile App</t>
        </is>
      </c>
      <c r="D1165" t="inlineStr">
        <is>
          <t>Electronics</t>
        </is>
      </c>
      <c r="E1165" t="n">
        <v>588192.8</v>
      </c>
      <c r="F1165" t="n">
        <v>531635.97</v>
      </c>
      <c r="G1165" t="n">
        <v>641693</v>
      </c>
      <c r="H1165" t="n">
        <v>57</v>
      </c>
      <c r="I1165" t="n">
        <v>44</v>
      </c>
      <c r="J1165" t="n">
        <v>2</v>
      </c>
      <c r="K1165">
        <f>E1165-F1165</f>
        <v/>
      </c>
      <c r="L1165" s="10">
        <f>IFERROR(K1165/E1165,0)</f>
        <v/>
      </c>
      <c r="M1165">
        <f>YEAR(A1165)</f>
        <v/>
      </c>
      <c r="N1165">
        <f>"Q"&amp;ROUNDUP(MONTH(A1165)/3,0)</f>
        <v/>
      </c>
      <c r="O1165">
        <f>TEXT(A1165,"mmm")</f>
        <v/>
      </c>
    </row>
    <row r="1166">
      <c r="A1166" s="13" t="n">
        <v>45139</v>
      </c>
      <c r="B1166" t="inlineStr">
        <is>
          <t>South</t>
        </is>
      </c>
      <c r="C1166" t="inlineStr">
        <is>
          <t>Mobile App</t>
        </is>
      </c>
      <c r="D1166" t="inlineStr">
        <is>
          <t>Fashion</t>
        </is>
      </c>
      <c r="E1166" t="n">
        <v>94582.95</v>
      </c>
      <c r="F1166" t="n">
        <v>51836.07</v>
      </c>
      <c r="G1166" t="n">
        <v>102186</v>
      </c>
      <c r="H1166" t="n">
        <v>84</v>
      </c>
      <c r="I1166" t="n">
        <v>67</v>
      </c>
      <c r="J1166" t="n">
        <v>12</v>
      </c>
      <c r="K1166">
        <f>E1166-F1166</f>
        <v/>
      </c>
      <c r="L1166" s="10">
        <f>IFERROR(K1166/E1166,0)</f>
        <v/>
      </c>
      <c r="M1166">
        <f>YEAR(A1166)</f>
        <v/>
      </c>
      <c r="N1166">
        <f>"Q"&amp;ROUNDUP(MONTH(A1166)/3,0)</f>
        <v/>
      </c>
      <c r="O1166">
        <f>TEXT(A1166,"mmm")</f>
        <v/>
      </c>
    </row>
    <row r="1167">
      <c r="A1167" s="13" t="n">
        <v>45139</v>
      </c>
      <c r="B1167" t="inlineStr">
        <is>
          <t>South</t>
        </is>
      </c>
      <c r="C1167" t="inlineStr">
        <is>
          <t>Mobile App</t>
        </is>
      </c>
      <c r="D1167" t="inlineStr">
        <is>
          <t>Grocery</t>
        </is>
      </c>
      <c r="E1167" t="n">
        <v>46164.8</v>
      </c>
      <c r="F1167" t="n">
        <v>38166.11</v>
      </c>
      <c r="G1167" t="n">
        <v>49648</v>
      </c>
      <c r="H1167" t="n">
        <v>142</v>
      </c>
      <c r="I1167" t="n">
        <v>49</v>
      </c>
      <c r="J1167" t="n">
        <v>0</v>
      </c>
      <c r="K1167">
        <f>E1167-F1167</f>
        <v/>
      </c>
      <c r="L1167" s="10">
        <f>IFERROR(K1167/E1167,0)</f>
        <v/>
      </c>
      <c r="M1167">
        <f>YEAR(A1167)</f>
        <v/>
      </c>
      <c r="N1167">
        <f>"Q"&amp;ROUNDUP(MONTH(A1167)/3,0)</f>
        <v/>
      </c>
      <c r="O1167">
        <f>TEXT(A1167,"mmm")</f>
        <v/>
      </c>
    </row>
    <row r="1168">
      <c r="A1168" s="13" t="n">
        <v>45139</v>
      </c>
      <c r="B1168" t="inlineStr">
        <is>
          <t>South</t>
        </is>
      </c>
      <c r="C1168" t="inlineStr">
        <is>
          <t>Mobile App</t>
        </is>
      </c>
      <c r="D1168" t="inlineStr">
        <is>
          <t>Home &amp; Kitchen</t>
        </is>
      </c>
      <c r="E1168" t="n">
        <v>86544.55</v>
      </c>
      <c r="F1168" t="n">
        <v>58574.71</v>
      </c>
      <c r="G1168" t="n">
        <v>91849</v>
      </c>
      <c r="H1168" t="n">
        <v>41</v>
      </c>
      <c r="I1168" t="n">
        <v>30</v>
      </c>
      <c r="J1168" t="n">
        <v>1</v>
      </c>
      <c r="K1168">
        <f>E1168-F1168</f>
        <v/>
      </c>
      <c r="L1168" s="10">
        <f>IFERROR(K1168/E1168,0)</f>
        <v/>
      </c>
      <c r="M1168">
        <f>YEAR(A1168)</f>
        <v/>
      </c>
      <c r="N1168">
        <f>"Q"&amp;ROUNDUP(MONTH(A1168)/3,0)</f>
        <v/>
      </c>
      <c r="O1168">
        <f>TEXT(A1168,"mmm")</f>
        <v/>
      </c>
    </row>
    <row r="1169">
      <c r="A1169" s="13" t="n">
        <v>45139</v>
      </c>
      <c r="B1169" t="inlineStr">
        <is>
          <t>South</t>
        </is>
      </c>
      <c r="C1169" t="inlineStr">
        <is>
          <t>Mobile App</t>
        </is>
      </c>
      <c r="D1169" t="inlineStr">
        <is>
          <t>Sports</t>
        </is>
      </c>
      <c r="E1169" t="n">
        <v>39036.45</v>
      </c>
      <c r="F1169" t="n">
        <v>25983.13</v>
      </c>
      <c r="G1169" t="n">
        <v>43353</v>
      </c>
      <c r="H1169" t="n">
        <v>27</v>
      </c>
      <c r="I1169" t="n">
        <v>18</v>
      </c>
      <c r="J1169" t="n">
        <v>0</v>
      </c>
      <c r="K1169">
        <f>E1169-F1169</f>
        <v/>
      </c>
      <c r="L1169" s="10">
        <f>IFERROR(K1169/E1169,0)</f>
        <v/>
      </c>
      <c r="M1169">
        <f>YEAR(A1169)</f>
        <v/>
      </c>
      <c r="N1169">
        <f>"Q"&amp;ROUNDUP(MONTH(A1169)/3,0)</f>
        <v/>
      </c>
      <c r="O1169">
        <f>TEXT(A1169,"mmm")</f>
        <v/>
      </c>
    </row>
    <row r="1170">
      <c r="A1170" s="13" t="n">
        <v>45139</v>
      </c>
      <c r="B1170" t="inlineStr">
        <is>
          <t>South</t>
        </is>
      </c>
      <c r="C1170" t="inlineStr">
        <is>
          <t>Retail Store</t>
        </is>
      </c>
      <c r="D1170" t="inlineStr">
        <is>
          <t>Beauty</t>
        </is>
      </c>
      <c r="E1170" t="n">
        <v>7657.4</v>
      </c>
      <c r="F1170" t="n">
        <v>3910.3</v>
      </c>
      <c r="G1170" t="n">
        <v>7946</v>
      </c>
      <c r="H1170" t="n">
        <v>14</v>
      </c>
      <c r="I1170" t="n">
        <v>10</v>
      </c>
      <c r="J1170" t="n">
        <v>0</v>
      </c>
      <c r="K1170">
        <f>E1170-F1170</f>
        <v/>
      </c>
      <c r="L1170" s="10">
        <f>IFERROR(K1170/E1170,0)</f>
        <v/>
      </c>
      <c r="M1170">
        <f>YEAR(A1170)</f>
        <v/>
      </c>
      <c r="N1170">
        <f>"Q"&amp;ROUNDUP(MONTH(A1170)/3,0)</f>
        <v/>
      </c>
      <c r="O1170">
        <f>TEXT(A1170,"mmm")</f>
        <v/>
      </c>
    </row>
    <row r="1171">
      <c r="A1171" s="13" t="n">
        <v>45139</v>
      </c>
      <c r="B1171" t="inlineStr">
        <is>
          <t>South</t>
        </is>
      </c>
      <c r="C1171" t="inlineStr">
        <is>
          <t>Retail Store</t>
        </is>
      </c>
      <c r="D1171" t="inlineStr">
        <is>
          <t>Books</t>
        </is>
      </c>
      <c r="E1171" t="n">
        <v>6215.05</v>
      </c>
      <c r="F1171" t="n">
        <v>4458.74</v>
      </c>
      <c r="G1171" t="n">
        <v>6466</v>
      </c>
      <c r="H1171" t="n">
        <v>14</v>
      </c>
      <c r="I1171" t="n">
        <v>10</v>
      </c>
      <c r="J1171" t="n">
        <v>1</v>
      </c>
      <c r="K1171">
        <f>E1171-F1171</f>
        <v/>
      </c>
      <c r="L1171" s="10">
        <f>IFERROR(K1171/E1171,0)</f>
        <v/>
      </c>
      <c r="M1171">
        <f>YEAR(A1171)</f>
        <v/>
      </c>
      <c r="N1171">
        <f>"Q"&amp;ROUNDUP(MONTH(A1171)/3,0)</f>
        <v/>
      </c>
      <c r="O1171">
        <f>TEXT(A1171,"mmm")</f>
        <v/>
      </c>
    </row>
    <row r="1172">
      <c r="A1172" s="13" t="n">
        <v>45139</v>
      </c>
      <c r="B1172" t="inlineStr">
        <is>
          <t>South</t>
        </is>
      </c>
      <c r="C1172" t="inlineStr">
        <is>
          <t>Retail Store</t>
        </is>
      </c>
      <c r="D1172" t="inlineStr">
        <is>
          <t>Electronics</t>
        </is>
      </c>
      <c r="E1172" t="n">
        <v>165648.4</v>
      </c>
      <c r="F1172" t="n">
        <v>143671.46</v>
      </c>
      <c r="G1172" t="n">
        <v>174043</v>
      </c>
      <c r="H1172" t="n">
        <v>17</v>
      </c>
      <c r="I1172" t="n">
        <v>13</v>
      </c>
      <c r="J1172" t="n">
        <v>0</v>
      </c>
      <c r="K1172">
        <f>E1172-F1172</f>
        <v/>
      </c>
      <c r="L1172" s="10">
        <f>IFERROR(K1172/E1172,0)</f>
        <v/>
      </c>
      <c r="M1172">
        <f>YEAR(A1172)</f>
        <v/>
      </c>
      <c r="N1172">
        <f>"Q"&amp;ROUNDUP(MONTH(A1172)/3,0)</f>
        <v/>
      </c>
      <c r="O1172">
        <f>TEXT(A1172,"mmm")</f>
        <v/>
      </c>
    </row>
    <row r="1173">
      <c r="A1173" s="13" t="n">
        <v>45139</v>
      </c>
      <c r="B1173" t="inlineStr">
        <is>
          <t>South</t>
        </is>
      </c>
      <c r="C1173" t="inlineStr">
        <is>
          <t>Retail Store</t>
        </is>
      </c>
      <c r="D1173" t="inlineStr">
        <is>
          <t>Fashion</t>
        </is>
      </c>
      <c r="E1173" t="n">
        <v>42876.75</v>
      </c>
      <c r="F1173" t="n">
        <v>21828.16</v>
      </c>
      <c r="G1173" t="n">
        <v>44216</v>
      </c>
      <c r="H1173" t="n">
        <v>34</v>
      </c>
      <c r="I1173" t="n">
        <v>28</v>
      </c>
      <c r="J1173" t="n">
        <v>1</v>
      </c>
      <c r="K1173">
        <f>E1173-F1173</f>
        <v/>
      </c>
      <c r="L1173" s="10">
        <f>IFERROR(K1173/E1173,0)</f>
        <v/>
      </c>
      <c r="M1173">
        <f>YEAR(A1173)</f>
        <v/>
      </c>
      <c r="N1173">
        <f>"Q"&amp;ROUNDUP(MONTH(A1173)/3,0)</f>
        <v/>
      </c>
      <c r="O1173">
        <f>TEXT(A1173,"mmm")</f>
        <v/>
      </c>
    </row>
    <row r="1174">
      <c r="A1174" s="13" t="n">
        <v>45139</v>
      </c>
      <c r="B1174" t="inlineStr">
        <is>
          <t>South</t>
        </is>
      </c>
      <c r="C1174" t="inlineStr">
        <is>
          <t>Retail Store</t>
        </is>
      </c>
      <c r="D1174" t="inlineStr">
        <is>
          <t>Grocery</t>
        </is>
      </c>
      <c r="E1174" t="n">
        <v>21627.05</v>
      </c>
      <c r="F1174" t="n">
        <v>17330.59</v>
      </c>
      <c r="G1174" t="n">
        <v>22469</v>
      </c>
      <c r="H1174" t="n">
        <v>51</v>
      </c>
      <c r="I1174" t="n">
        <v>20</v>
      </c>
      <c r="J1174" t="n">
        <v>0</v>
      </c>
      <c r="K1174">
        <f>E1174-F1174</f>
        <v/>
      </c>
      <c r="L1174" s="10">
        <f>IFERROR(K1174/E1174,0)</f>
        <v/>
      </c>
      <c r="M1174">
        <f>YEAR(A1174)</f>
        <v/>
      </c>
      <c r="N1174">
        <f>"Q"&amp;ROUNDUP(MONTH(A1174)/3,0)</f>
        <v/>
      </c>
      <c r="O1174">
        <f>TEXT(A1174,"mmm")</f>
        <v/>
      </c>
    </row>
    <row r="1175">
      <c r="A1175" s="13" t="n">
        <v>45139</v>
      </c>
      <c r="B1175" t="inlineStr">
        <is>
          <t>South</t>
        </is>
      </c>
      <c r="C1175" t="inlineStr">
        <is>
          <t>Retail Store</t>
        </is>
      </c>
      <c r="D1175" t="inlineStr">
        <is>
          <t>Home &amp; Kitchen</t>
        </is>
      </c>
      <c r="E1175" t="n">
        <v>36714.15</v>
      </c>
      <c r="F1175" t="n">
        <v>24798.38</v>
      </c>
      <c r="G1175" t="n">
        <v>38603</v>
      </c>
      <c r="H1175" t="n">
        <v>17</v>
      </c>
      <c r="I1175" t="n">
        <v>15</v>
      </c>
      <c r="J1175" t="n">
        <v>0</v>
      </c>
      <c r="K1175">
        <f>E1175-F1175</f>
        <v/>
      </c>
      <c r="L1175" s="10">
        <f>IFERROR(K1175/E1175,0)</f>
        <v/>
      </c>
      <c r="M1175">
        <f>YEAR(A1175)</f>
        <v/>
      </c>
      <c r="N1175">
        <f>"Q"&amp;ROUNDUP(MONTH(A1175)/3,0)</f>
        <v/>
      </c>
      <c r="O1175">
        <f>TEXT(A1175,"mmm")</f>
        <v/>
      </c>
    </row>
    <row r="1176">
      <c r="A1176" s="13" t="n">
        <v>45139</v>
      </c>
      <c r="B1176" t="inlineStr">
        <is>
          <t>South</t>
        </is>
      </c>
      <c r="C1176" t="inlineStr">
        <is>
          <t>Retail Store</t>
        </is>
      </c>
      <c r="D1176" t="inlineStr">
        <is>
          <t>Sports</t>
        </is>
      </c>
      <c r="E1176" t="n">
        <v>16039.65</v>
      </c>
      <c r="F1176" t="n">
        <v>10069.3</v>
      </c>
      <c r="G1176" t="n">
        <v>16393</v>
      </c>
      <c r="H1176" t="n">
        <v>7</v>
      </c>
      <c r="I1176" t="n">
        <v>6</v>
      </c>
      <c r="J1176" t="n">
        <v>0</v>
      </c>
      <c r="K1176">
        <f>E1176-F1176</f>
        <v/>
      </c>
      <c r="L1176" s="10">
        <f>IFERROR(K1176/E1176,0)</f>
        <v/>
      </c>
      <c r="M1176">
        <f>YEAR(A1176)</f>
        <v/>
      </c>
      <c r="N1176">
        <f>"Q"&amp;ROUNDUP(MONTH(A1176)/3,0)</f>
        <v/>
      </c>
      <c r="O1176">
        <f>TEXT(A1176,"mmm")</f>
        <v/>
      </c>
    </row>
    <row r="1177">
      <c r="A1177" s="13" t="n">
        <v>45139</v>
      </c>
      <c r="B1177" t="inlineStr">
        <is>
          <t>South</t>
        </is>
      </c>
      <c r="C1177" t="inlineStr">
        <is>
          <t>Unknown</t>
        </is>
      </c>
      <c r="D1177" t="inlineStr">
        <is>
          <t>Books</t>
        </is>
      </c>
      <c r="E1177" t="n">
        <v>215.2</v>
      </c>
      <c r="F1177" t="n">
        <v>178.32</v>
      </c>
      <c r="G1177" t="n">
        <v>269</v>
      </c>
      <c r="H1177" t="n">
        <v>1</v>
      </c>
      <c r="I1177" t="n">
        <v>1</v>
      </c>
      <c r="J1177" t="n">
        <v>1</v>
      </c>
      <c r="K1177">
        <f>E1177-F1177</f>
        <v/>
      </c>
      <c r="L1177" s="10">
        <f>IFERROR(K1177/E1177,0)</f>
        <v/>
      </c>
      <c r="M1177">
        <f>YEAR(A1177)</f>
        <v/>
      </c>
      <c r="N1177">
        <f>"Q"&amp;ROUNDUP(MONTH(A1177)/3,0)</f>
        <v/>
      </c>
      <c r="O1177">
        <f>TEXT(A1177,"mmm")</f>
        <v/>
      </c>
    </row>
    <row r="1178">
      <c r="A1178" s="13" t="n">
        <v>45139</v>
      </c>
      <c r="B1178" t="inlineStr">
        <is>
          <t>South</t>
        </is>
      </c>
      <c r="C1178" t="inlineStr">
        <is>
          <t>Unknown</t>
        </is>
      </c>
      <c r="D1178" t="inlineStr">
        <is>
          <t>Electronics</t>
        </is>
      </c>
      <c r="E1178" t="n">
        <v>16908.1</v>
      </c>
      <c r="F1178" t="n">
        <v>15368.8</v>
      </c>
      <c r="G1178" t="n">
        <v>17798</v>
      </c>
      <c r="H1178" t="n">
        <v>2</v>
      </c>
      <c r="I1178" t="n">
        <v>1</v>
      </c>
      <c r="J1178" t="n">
        <v>0</v>
      </c>
      <c r="K1178">
        <f>E1178-F1178</f>
        <v/>
      </c>
      <c r="L1178" s="10">
        <f>IFERROR(K1178/E1178,0)</f>
        <v/>
      </c>
      <c r="M1178">
        <f>YEAR(A1178)</f>
        <v/>
      </c>
      <c r="N1178">
        <f>"Q"&amp;ROUNDUP(MONTH(A1178)/3,0)</f>
        <v/>
      </c>
      <c r="O1178">
        <f>TEXT(A1178,"mmm")</f>
        <v/>
      </c>
    </row>
    <row r="1179">
      <c r="A1179" s="13" t="n">
        <v>45139</v>
      </c>
      <c r="B1179" t="inlineStr">
        <is>
          <t>South</t>
        </is>
      </c>
      <c r="C1179" t="inlineStr">
        <is>
          <t>Unknown</t>
        </is>
      </c>
      <c r="D1179" t="inlineStr">
        <is>
          <t>Fashion</t>
        </is>
      </c>
      <c r="E1179" t="n">
        <v>3582.15</v>
      </c>
      <c r="F1179" t="n">
        <v>1962.23</v>
      </c>
      <c r="G1179" t="n">
        <v>3898</v>
      </c>
      <c r="H1179" t="n">
        <v>2</v>
      </c>
      <c r="I1179" t="n">
        <v>2</v>
      </c>
      <c r="J1179" t="n">
        <v>0</v>
      </c>
      <c r="K1179">
        <f>E1179-F1179</f>
        <v/>
      </c>
      <c r="L1179" s="10">
        <f>IFERROR(K1179/E1179,0)</f>
        <v/>
      </c>
      <c r="M1179">
        <f>YEAR(A1179)</f>
        <v/>
      </c>
      <c r="N1179">
        <f>"Q"&amp;ROUNDUP(MONTH(A1179)/3,0)</f>
        <v/>
      </c>
      <c r="O1179">
        <f>TEXT(A1179,"mmm")</f>
        <v/>
      </c>
    </row>
    <row r="1180">
      <c r="A1180" s="13" t="n">
        <v>45139</v>
      </c>
      <c r="B1180" t="inlineStr">
        <is>
          <t>South</t>
        </is>
      </c>
      <c r="C1180" t="inlineStr">
        <is>
          <t>Unknown</t>
        </is>
      </c>
      <c r="D1180" t="inlineStr">
        <is>
          <t>Grocery</t>
        </is>
      </c>
      <c r="E1180" t="n">
        <v>1940.35</v>
      </c>
      <c r="F1180" t="n">
        <v>1758.13</v>
      </c>
      <c r="G1180" t="n">
        <v>2264</v>
      </c>
      <c r="H1180" t="n">
        <v>6</v>
      </c>
      <c r="I1180" t="n">
        <v>2</v>
      </c>
      <c r="J1180" t="n">
        <v>0</v>
      </c>
      <c r="K1180">
        <f>E1180-F1180</f>
        <v/>
      </c>
      <c r="L1180" s="10">
        <f>IFERROR(K1180/E1180,0)</f>
        <v/>
      </c>
      <c r="M1180">
        <f>YEAR(A1180)</f>
        <v/>
      </c>
      <c r="N1180">
        <f>"Q"&amp;ROUNDUP(MONTH(A1180)/3,0)</f>
        <v/>
      </c>
      <c r="O1180">
        <f>TEXT(A1180,"mmm")</f>
        <v/>
      </c>
    </row>
    <row r="1181">
      <c r="A1181" s="13" t="n">
        <v>45139</v>
      </c>
      <c r="B1181" t="inlineStr">
        <is>
          <t>South</t>
        </is>
      </c>
      <c r="C1181" t="inlineStr">
        <is>
          <t>Website</t>
        </is>
      </c>
      <c r="D1181" t="inlineStr">
        <is>
          <t>Beauty</t>
        </is>
      </c>
      <c r="E1181" t="n">
        <v>18828.6</v>
      </c>
      <c r="F1181" t="n">
        <v>10354.8</v>
      </c>
      <c r="G1181" t="n">
        <v>20097</v>
      </c>
      <c r="H1181" t="n">
        <v>33</v>
      </c>
      <c r="I1181" t="n">
        <v>25</v>
      </c>
      <c r="J1181" t="n">
        <v>1</v>
      </c>
      <c r="K1181">
        <f>E1181-F1181</f>
        <v/>
      </c>
      <c r="L1181" s="10">
        <f>IFERROR(K1181/E1181,0)</f>
        <v/>
      </c>
      <c r="M1181">
        <f>YEAR(A1181)</f>
        <v/>
      </c>
      <c r="N1181">
        <f>"Q"&amp;ROUNDUP(MONTH(A1181)/3,0)</f>
        <v/>
      </c>
      <c r="O1181">
        <f>TEXT(A1181,"mmm")</f>
        <v/>
      </c>
    </row>
    <row r="1182">
      <c r="A1182" s="13" t="n">
        <v>45139</v>
      </c>
      <c r="B1182" t="inlineStr">
        <is>
          <t>South</t>
        </is>
      </c>
      <c r="C1182" t="inlineStr">
        <is>
          <t>Website</t>
        </is>
      </c>
      <c r="D1182" t="inlineStr">
        <is>
          <t>Books</t>
        </is>
      </c>
      <c r="E1182" t="n">
        <v>10378.15</v>
      </c>
      <c r="F1182" t="n">
        <v>7631.84</v>
      </c>
      <c r="G1182" t="n">
        <v>11124</v>
      </c>
      <c r="H1182" t="n">
        <v>26</v>
      </c>
      <c r="I1182" t="n">
        <v>21</v>
      </c>
      <c r="J1182" t="n">
        <v>1</v>
      </c>
      <c r="K1182">
        <f>E1182-F1182</f>
        <v/>
      </c>
      <c r="L1182" s="10">
        <f>IFERROR(K1182/E1182,0)</f>
        <v/>
      </c>
      <c r="M1182">
        <f>YEAR(A1182)</f>
        <v/>
      </c>
      <c r="N1182">
        <f>"Q"&amp;ROUNDUP(MONTH(A1182)/3,0)</f>
        <v/>
      </c>
      <c r="O1182">
        <f>TEXT(A1182,"mmm")</f>
        <v/>
      </c>
    </row>
    <row r="1183">
      <c r="A1183" s="13" t="n">
        <v>45139</v>
      </c>
      <c r="B1183" t="inlineStr">
        <is>
          <t>South</t>
        </is>
      </c>
      <c r="C1183" t="inlineStr">
        <is>
          <t>Website</t>
        </is>
      </c>
      <c r="D1183" t="inlineStr">
        <is>
          <t>Electronics</t>
        </is>
      </c>
      <c r="E1183" t="n">
        <v>480984.6</v>
      </c>
      <c r="F1183" t="n">
        <v>434676.79</v>
      </c>
      <c r="G1183" t="n">
        <v>522668</v>
      </c>
      <c r="H1183" t="n">
        <v>42</v>
      </c>
      <c r="I1183" t="n">
        <v>32</v>
      </c>
      <c r="J1183" t="n">
        <v>4</v>
      </c>
      <c r="K1183">
        <f>E1183-F1183</f>
        <v/>
      </c>
      <c r="L1183" s="10">
        <f>IFERROR(K1183/E1183,0)</f>
        <v/>
      </c>
      <c r="M1183">
        <f>YEAR(A1183)</f>
        <v/>
      </c>
      <c r="N1183">
        <f>"Q"&amp;ROUNDUP(MONTH(A1183)/3,0)</f>
        <v/>
      </c>
      <c r="O1183">
        <f>TEXT(A1183,"mmm")</f>
        <v/>
      </c>
    </row>
    <row r="1184">
      <c r="A1184" s="13" t="n">
        <v>45139</v>
      </c>
      <c r="B1184" t="inlineStr">
        <is>
          <t>South</t>
        </is>
      </c>
      <c r="C1184" t="inlineStr">
        <is>
          <t>Website</t>
        </is>
      </c>
      <c r="D1184" t="inlineStr">
        <is>
          <t>Fashion</t>
        </is>
      </c>
      <c r="E1184" t="n">
        <v>98093.8</v>
      </c>
      <c r="F1184" t="n">
        <v>51201.23</v>
      </c>
      <c r="G1184" t="n">
        <v>105401</v>
      </c>
      <c r="H1184" t="n">
        <v>69</v>
      </c>
      <c r="I1184" t="n">
        <v>58</v>
      </c>
      <c r="J1184" t="n">
        <v>5</v>
      </c>
      <c r="K1184">
        <f>E1184-F1184</f>
        <v/>
      </c>
      <c r="L1184" s="10">
        <f>IFERROR(K1184/E1184,0)</f>
        <v/>
      </c>
      <c r="M1184">
        <f>YEAR(A1184)</f>
        <v/>
      </c>
      <c r="N1184">
        <f>"Q"&amp;ROUNDUP(MONTH(A1184)/3,0)</f>
        <v/>
      </c>
      <c r="O1184">
        <f>TEXT(A1184,"mmm")</f>
        <v/>
      </c>
    </row>
    <row r="1185">
      <c r="A1185" s="13" t="n">
        <v>45139</v>
      </c>
      <c r="B1185" t="inlineStr">
        <is>
          <t>South</t>
        </is>
      </c>
      <c r="C1185" t="inlineStr">
        <is>
          <t>Website</t>
        </is>
      </c>
      <c r="D1185" t="inlineStr">
        <is>
          <t>Grocery</t>
        </is>
      </c>
      <c r="E1185" t="n">
        <v>39520.95</v>
      </c>
      <c r="F1185" t="n">
        <v>32369.48</v>
      </c>
      <c r="G1185" t="n">
        <v>42284</v>
      </c>
      <c r="H1185" t="n">
        <v>116</v>
      </c>
      <c r="I1185" t="n">
        <v>50</v>
      </c>
      <c r="J1185" t="n">
        <v>2</v>
      </c>
      <c r="K1185">
        <f>E1185-F1185</f>
        <v/>
      </c>
      <c r="L1185" s="10">
        <f>IFERROR(K1185/E1185,0)</f>
        <v/>
      </c>
      <c r="M1185">
        <f>YEAR(A1185)</f>
        <v/>
      </c>
      <c r="N1185">
        <f>"Q"&amp;ROUNDUP(MONTH(A1185)/3,0)</f>
        <v/>
      </c>
      <c r="O1185">
        <f>TEXT(A1185,"mmm")</f>
        <v/>
      </c>
    </row>
    <row r="1186">
      <c r="A1186" s="13" t="n">
        <v>45139</v>
      </c>
      <c r="B1186" t="inlineStr">
        <is>
          <t>South</t>
        </is>
      </c>
      <c r="C1186" t="inlineStr">
        <is>
          <t>Website</t>
        </is>
      </c>
      <c r="D1186" t="inlineStr">
        <is>
          <t>Home &amp; Kitchen</t>
        </is>
      </c>
      <c r="E1186" t="n">
        <v>104327.7</v>
      </c>
      <c r="F1186" t="n">
        <v>70481.02</v>
      </c>
      <c r="G1186" t="n">
        <v>112088</v>
      </c>
      <c r="H1186" t="n">
        <v>52</v>
      </c>
      <c r="I1186" t="n">
        <v>42</v>
      </c>
      <c r="J1186" t="n">
        <v>0</v>
      </c>
      <c r="K1186">
        <f>E1186-F1186</f>
        <v/>
      </c>
      <c r="L1186" s="10">
        <f>IFERROR(K1186/E1186,0)</f>
        <v/>
      </c>
      <c r="M1186">
        <f>YEAR(A1186)</f>
        <v/>
      </c>
      <c r="N1186">
        <f>"Q"&amp;ROUNDUP(MONTH(A1186)/3,0)</f>
        <v/>
      </c>
      <c r="O1186">
        <f>TEXT(A1186,"mmm")</f>
        <v/>
      </c>
    </row>
    <row r="1187">
      <c r="A1187" s="13" t="n">
        <v>45139</v>
      </c>
      <c r="B1187" t="inlineStr">
        <is>
          <t>South</t>
        </is>
      </c>
      <c r="C1187" t="inlineStr">
        <is>
          <t>Website</t>
        </is>
      </c>
      <c r="D1187" t="inlineStr">
        <is>
          <t>Sports</t>
        </is>
      </c>
      <c r="E1187" t="n">
        <v>25165.2</v>
      </c>
      <c r="F1187" t="n">
        <v>16800.44</v>
      </c>
      <c r="G1187" t="n">
        <v>26890</v>
      </c>
      <c r="H1187" t="n">
        <v>20</v>
      </c>
      <c r="I1187" t="n">
        <v>15</v>
      </c>
      <c r="J1187" t="n">
        <v>1</v>
      </c>
      <c r="K1187">
        <f>E1187-F1187</f>
        <v/>
      </c>
      <c r="L1187" s="10">
        <f>IFERROR(K1187/E1187,0)</f>
        <v/>
      </c>
      <c r="M1187">
        <f>YEAR(A1187)</f>
        <v/>
      </c>
      <c r="N1187">
        <f>"Q"&amp;ROUNDUP(MONTH(A1187)/3,0)</f>
        <v/>
      </c>
      <c r="O1187">
        <f>TEXT(A1187,"mmm")</f>
        <v/>
      </c>
    </row>
    <row r="1188">
      <c r="A1188" s="13" t="n">
        <v>45139</v>
      </c>
      <c r="B1188" t="inlineStr">
        <is>
          <t>West</t>
        </is>
      </c>
      <c r="C1188" t="inlineStr">
        <is>
          <t>Marketplace</t>
        </is>
      </c>
      <c r="D1188" t="inlineStr">
        <is>
          <t>Beauty</t>
        </is>
      </c>
      <c r="E1188" t="n">
        <v>18724.15</v>
      </c>
      <c r="F1188" t="n">
        <v>10425.42</v>
      </c>
      <c r="G1188" t="n">
        <v>20756</v>
      </c>
      <c r="H1188" t="n">
        <v>34</v>
      </c>
      <c r="I1188" t="n">
        <v>28</v>
      </c>
      <c r="J1188" t="n">
        <v>1</v>
      </c>
      <c r="K1188">
        <f>E1188-F1188</f>
        <v/>
      </c>
      <c r="L1188" s="10">
        <f>IFERROR(K1188/E1188,0)</f>
        <v/>
      </c>
      <c r="M1188">
        <f>YEAR(A1188)</f>
        <v/>
      </c>
      <c r="N1188">
        <f>"Q"&amp;ROUNDUP(MONTH(A1188)/3,0)</f>
        <v/>
      </c>
      <c r="O1188">
        <f>TEXT(A1188,"mmm")</f>
        <v/>
      </c>
    </row>
    <row r="1189">
      <c r="A1189" s="13" t="n">
        <v>45139</v>
      </c>
      <c r="B1189" t="inlineStr">
        <is>
          <t>West</t>
        </is>
      </c>
      <c r="C1189" t="inlineStr">
        <is>
          <t>Marketplace</t>
        </is>
      </c>
      <c r="D1189" t="inlineStr">
        <is>
          <t>Books</t>
        </is>
      </c>
      <c r="E1189" t="n">
        <v>6898.5</v>
      </c>
      <c r="F1189" t="n">
        <v>5504.54</v>
      </c>
      <c r="G1189" t="n">
        <v>7894</v>
      </c>
      <c r="H1189" t="n">
        <v>16</v>
      </c>
      <c r="I1189" t="n">
        <v>14</v>
      </c>
      <c r="J1189" t="n">
        <v>0</v>
      </c>
      <c r="K1189">
        <f>E1189-F1189</f>
        <v/>
      </c>
      <c r="L1189" s="10">
        <f>IFERROR(K1189/E1189,0)</f>
        <v/>
      </c>
      <c r="M1189">
        <f>YEAR(A1189)</f>
        <v/>
      </c>
      <c r="N1189">
        <f>"Q"&amp;ROUNDUP(MONTH(A1189)/3,0)</f>
        <v/>
      </c>
      <c r="O1189">
        <f>TEXT(A1189,"mmm")</f>
        <v/>
      </c>
    </row>
    <row r="1190">
      <c r="A1190" s="13" t="n">
        <v>45139</v>
      </c>
      <c r="B1190" t="inlineStr">
        <is>
          <t>West</t>
        </is>
      </c>
      <c r="C1190" t="inlineStr">
        <is>
          <t>Marketplace</t>
        </is>
      </c>
      <c r="D1190" t="inlineStr">
        <is>
          <t>Electronics</t>
        </is>
      </c>
      <c r="E1190" t="n">
        <v>274991.65</v>
      </c>
      <c r="F1190" t="n">
        <v>252448.1</v>
      </c>
      <c r="G1190" t="n">
        <v>303212</v>
      </c>
      <c r="H1190" t="n">
        <v>28</v>
      </c>
      <c r="I1190" t="n">
        <v>23</v>
      </c>
      <c r="J1190" t="n">
        <v>3</v>
      </c>
      <c r="K1190">
        <f>E1190-F1190</f>
        <v/>
      </c>
      <c r="L1190" s="10">
        <f>IFERROR(K1190/E1190,0)</f>
        <v/>
      </c>
      <c r="M1190">
        <f>YEAR(A1190)</f>
        <v/>
      </c>
      <c r="N1190">
        <f>"Q"&amp;ROUNDUP(MONTH(A1190)/3,0)</f>
        <v/>
      </c>
      <c r="O1190">
        <f>TEXT(A1190,"mmm")</f>
        <v/>
      </c>
    </row>
    <row r="1191">
      <c r="A1191" s="13" t="n">
        <v>45139</v>
      </c>
      <c r="B1191" t="inlineStr">
        <is>
          <t>West</t>
        </is>
      </c>
      <c r="C1191" t="inlineStr">
        <is>
          <t>Marketplace</t>
        </is>
      </c>
      <c r="D1191" t="inlineStr">
        <is>
          <t>Fashion</t>
        </is>
      </c>
      <c r="E1191" t="n">
        <v>54769.05</v>
      </c>
      <c r="F1191" t="n">
        <v>30882.08</v>
      </c>
      <c r="G1191" t="n">
        <v>61240</v>
      </c>
      <c r="H1191" t="n">
        <v>50</v>
      </c>
      <c r="I1191" t="n">
        <v>42</v>
      </c>
      <c r="J1191" t="n">
        <v>8</v>
      </c>
      <c r="K1191">
        <f>E1191-F1191</f>
        <v/>
      </c>
      <c r="L1191" s="10">
        <f>IFERROR(K1191/E1191,0)</f>
        <v/>
      </c>
      <c r="M1191">
        <f>YEAR(A1191)</f>
        <v/>
      </c>
      <c r="N1191">
        <f>"Q"&amp;ROUNDUP(MONTH(A1191)/3,0)</f>
        <v/>
      </c>
      <c r="O1191">
        <f>TEXT(A1191,"mmm")</f>
        <v/>
      </c>
    </row>
    <row r="1192">
      <c r="A1192" s="13" t="n">
        <v>45139</v>
      </c>
      <c r="B1192" t="inlineStr">
        <is>
          <t>West</t>
        </is>
      </c>
      <c r="C1192" t="inlineStr">
        <is>
          <t>Marketplace</t>
        </is>
      </c>
      <c r="D1192" t="inlineStr">
        <is>
          <t>Grocery</t>
        </is>
      </c>
      <c r="E1192" t="n">
        <v>35582.05</v>
      </c>
      <c r="F1192" t="n">
        <v>29974.56</v>
      </c>
      <c r="G1192" t="n">
        <v>39184</v>
      </c>
      <c r="H1192" t="n">
        <v>96</v>
      </c>
      <c r="I1192" t="n">
        <v>39</v>
      </c>
      <c r="J1192" t="n">
        <v>1</v>
      </c>
      <c r="K1192">
        <f>E1192-F1192</f>
        <v/>
      </c>
      <c r="L1192" s="10">
        <f>IFERROR(K1192/E1192,0)</f>
        <v/>
      </c>
      <c r="M1192">
        <f>YEAR(A1192)</f>
        <v/>
      </c>
      <c r="N1192">
        <f>"Q"&amp;ROUNDUP(MONTH(A1192)/3,0)</f>
        <v/>
      </c>
      <c r="O1192">
        <f>TEXT(A1192,"mmm")</f>
        <v/>
      </c>
    </row>
    <row r="1193">
      <c r="A1193" s="13" t="n">
        <v>45139</v>
      </c>
      <c r="B1193" t="inlineStr">
        <is>
          <t>West</t>
        </is>
      </c>
      <c r="C1193" t="inlineStr">
        <is>
          <t>Marketplace</t>
        </is>
      </c>
      <c r="D1193" t="inlineStr">
        <is>
          <t>Home &amp; Kitchen</t>
        </is>
      </c>
      <c r="E1193" t="n">
        <v>84430.45</v>
      </c>
      <c r="F1193" t="n">
        <v>60327.75</v>
      </c>
      <c r="G1193" t="n">
        <v>93482</v>
      </c>
      <c r="H1193" t="n">
        <v>38</v>
      </c>
      <c r="I1193" t="n">
        <v>30</v>
      </c>
      <c r="J1193" t="n">
        <v>3</v>
      </c>
      <c r="K1193">
        <f>E1193-F1193</f>
        <v/>
      </c>
      <c r="L1193" s="10">
        <f>IFERROR(K1193/E1193,0)</f>
        <v/>
      </c>
      <c r="M1193">
        <f>YEAR(A1193)</f>
        <v/>
      </c>
      <c r="N1193">
        <f>"Q"&amp;ROUNDUP(MONTH(A1193)/3,0)</f>
        <v/>
      </c>
      <c r="O1193">
        <f>TEXT(A1193,"mmm")</f>
        <v/>
      </c>
    </row>
    <row r="1194">
      <c r="A1194" s="13" t="n">
        <v>45139</v>
      </c>
      <c r="B1194" t="inlineStr">
        <is>
          <t>West</t>
        </is>
      </c>
      <c r="C1194" t="inlineStr">
        <is>
          <t>Marketplace</t>
        </is>
      </c>
      <c r="D1194" t="inlineStr">
        <is>
          <t>Sports</t>
        </is>
      </c>
      <c r="E1194" t="n">
        <v>78331.95</v>
      </c>
      <c r="F1194" t="n">
        <v>52523.66</v>
      </c>
      <c r="G1194" t="n">
        <v>84140</v>
      </c>
      <c r="H1194" t="n">
        <v>30</v>
      </c>
      <c r="I1194" t="n">
        <v>20</v>
      </c>
      <c r="J1194" t="n">
        <v>1</v>
      </c>
      <c r="K1194">
        <f>E1194-F1194</f>
        <v/>
      </c>
      <c r="L1194" s="10">
        <f>IFERROR(K1194/E1194,0)</f>
        <v/>
      </c>
      <c r="M1194">
        <f>YEAR(A1194)</f>
        <v/>
      </c>
      <c r="N1194">
        <f>"Q"&amp;ROUNDUP(MONTH(A1194)/3,0)</f>
        <v/>
      </c>
      <c r="O1194">
        <f>TEXT(A1194,"mmm")</f>
        <v/>
      </c>
    </row>
    <row r="1195">
      <c r="A1195" s="13" t="n">
        <v>45139</v>
      </c>
      <c r="B1195" t="inlineStr">
        <is>
          <t>West</t>
        </is>
      </c>
      <c r="C1195" t="inlineStr">
        <is>
          <t>Mobile App</t>
        </is>
      </c>
      <c r="D1195" t="inlineStr">
        <is>
          <t>Beauty</t>
        </is>
      </c>
      <c r="E1195" t="n">
        <v>14474.4</v>
      </c>
      <c r="F1195" t="n">
        <v>8770.200000000001</v>
      </c>
      <c r="G1195" t="n">
        <v>16337</v>
      </c>
      <c r="H1195" t="n">
        <v>23</v>
      </c>
      <c r="I1195" t="n">
        <v>21</v>
      </c>
      <c r="J1195" t="n">
        <v>0</v>
      </c>
      <c r="K1195">
        <f>E1195-F1195</f>
        <v/>
      </c>
      <c r="L1195" s="10">
        <f>IFERROR(K1195/E1195,0)</f>
        <v/>
      </c>
      <c r="M1195">
        <f>YEAR(A1195)</f>
        <v/>
      </c>
      <c r="N1195">
        <f>"Q"&amp;ROUNDUP(MONTH(A1195)/3,0)</f>
        <v/>
      </c>
      <c r="O1195">
        <f>TEXT(A1195,"mmm")</f>
        <v/>
      </c>
    </row>
    <row r="1196">
      <c r="A1196" s="13" t="n">
        <v>45139</v>
      </c>
      <c r="B1196" t="inlineStr">
        <is>
          <t>West</t>
        </is>
      </c>
      <c r="C1196" t="inlineStr">
        <is>
          <t>Mobile App</t>
        </is>
      </c>
      <c r="D1196" t="inlineStr">
        <is>
          <t>Books</t>
        </is>
      </c>
      <c r="E1196" t="n">
        <v>11145.6</v>
      </c>
      <c r="F1196" t="n">
        <v>8320.809999999999</v>
      </c>
      <c r="G1196" t="n">
        <v>12220</v>
      </c>
      <c r="H1196" t="n">
        <v>30</v>
      </c>
      <c r="I1196" t="n">
        <v>25</v>
      </c>
      <c r="J1196" t="n">
        <v>1</v>
      </c>
      <c r="K1196">
        <f>E1196-F1196</f>
        <v/>
      </c>
      <c r="L1196" s="10">
        <f>IFERROR(K1196/E1196,0)</f>
        <v/>
      </c>
      <c r="M1196">
        <f>YEAR(A1196)</f>
        <v/>
      </c>
      <c r="N1196">
        <f>"Q"&amp;ROUNDUP(MONTH(A1196)/3,0)</f>
        <v/>
      </c>
      <c r="O1196">
        <f>TEXT(A1196,"mmm")</f>
        <v/>
      </c>
    </row>
    <row r="1197">
      <c r="A1197" s="13" t="n">
        <v>45139</v>
      </c>
      <c r="B1197" t="inlineStr">
        <is>
          <t>West</t>
        </is>
      </c>
      <c r="C1197" t="inlineStr">
        <is>
          <t>Mobile App</t>
        </is>
      </c>
      <c r="D1197" t="inlineStr">
        <is>
          <t>Electronics</t>
        </is>
      </c>
      <c r="E1197" t="n">
        <v>432037.85</v>
      </c>
      <c r="F1197" t="n">
        <v>392279.12</v>
      </c>
      <c r="G1197" t="n">
        <v>475456</v>
      </c>
      <c r="H1197" t="n">
        <v>44</v>
      </c>
      <c r="I1197" t="n">
        <v>33</v>
      </c>
      <c r="J1197" t="n">
        <v>1</v>
      </c>
      <c r="K1197">
        <f>E1197-F1197</f>
        <v/>
      </c>
      <c r="L1197" s="10">
        <f>IFERROR(K1197/E1197,0)</f>
        <v/>
      </c>
      <c r="M1197">
        <f>YEAR(A1197)</f>
        <v/>
      </c>
      <c r="N1197">
        <f>"Q"&amp;ROUNDUP(MONTH(A1197)/3,0)</f>
        <v/>
      </c>
      <c r="O1197">
        <f>TEXT(A1197,"mmm")</f>
        <v/>
      </c>
    </row>
    <row r="1198">
      <c r="A1198" s="13" t="n">
        <v>45139</v>
      </c>
      <c r="B1198" t="inlineStr">
        <is>
          <t>West</t>
        </is>
      </c>
      <c r="C1198" t="inlineStr">
        <is>
          <t>Mobile App</t>
        </is>
      </c>
      <c r="D1198" t="inlineStr">
        <is>
          <t>Fashion</t>
        </is>
      </c>
      <c r="E1198" t="n">
        <v>83046.85000000001</v>
      </c>
      <c r="F1198" t="n">
        <v>47870.82</v>
      </c>
      <c r="G1198" t="n">
        <v>92042</v>
      </c>
      <c r="H1198" t="n">
        <v>68</v>
      </c>
      <c r="I1198" t="n">
        <v>53</v>
      </c>
      <c r="J1198" t="n">
        <v>6</v>
      </c>
      <c r="K1198">
        <f>E1198-F1198</f>
        <v/>
      </c>
      <c r="L1198" s="10">
        <f>IFERROR(K1198/E1198,0)</f>
        <v/>
      </c>
      <c r="M1198">
        <f>YEAR(A1198)</f>
        <v/>
      </c>
      <c r="N1198">
        <f>"Q"&amp;ROUNDUP(MONTH(A1198)/3,0)</f>
        <v/>
      </c>
      <c r="O1198">
        <f>TEXT(A1198,"mmm")</f>
        <v/>
      </c>
    </row>
    <row r="1199">
      <c r="A1199" s="13" t="n">
        <v>45139</v>
      </c>
      <c r="B1199" t="inlineStr">
        <is>
          <t>West</t>
        </is>
      </c>
      <c r="C1199" t="inlineStr">
        <is>
          <t>Mobile App</t>
        </is>
      </c>
      <c r="D1199" t="inlineStr">
        <is>
          <t>Grocery</t>
        </is>
      </c>
      <c r="E1199" t="n">
        <v>23520</v>
      </c>
      <c r="F1199" t="n">
        <v>19553.3</v>
      </c>
      <c r="G1199" t="n">
        <v>25107</v>
      </c>
      <c r="H1199" t="n">
        <v>73</v>
      </c>
      <c r="I1199" t="n">
        <v>28</v>
      </c>
      <c r="J1199" t="n">
        <v>0</v>
      </c>
      <c r="K1199">
        <f>E1199-F1199</f>
        <v/>
      </c>
      <c r="L1199" s="10">
        <f>IFERROR(K1199/E1199,0)</f>
        <v/>
      </c>
      <c r="M1199">
        <f>YEAR(A1199)</f>
        <v/>
      </c>
      <c r="N1199">
        <f>"Q"&amp;ROUNDUP(MONTH(A1199)/3,0)</f>
        <v/>
      </c>
      <c r="O1199">
        <f>TEXT(A1199,"mmm")</f>
        <v/>
      </c>
    </row>
    <row r="1200">
      <c r="A1200" s="13" t="n">
        <v>45139</v>
      </c>
      <c r="B1200" t="inlineStr">
        <is>
          <t>West</t>
        </is>
      </c>
      <c r="C1200" t="inlineStr">
        <is>
          <t>Mobile App</t>
        </is>
      </c>
      <c r="D1200" t="inlineStr">
        <is>
          <t>Home &amp; Kitchen</t>
        </is>
      </c>
      <c r="E1200" t="n">
        <v>93915.3</v>
      </c>
      <c r="F1200" t="n">
        <v>64255.87</v>
      </c>
      <c r="G1200" t="n">
        <v>100114</v>
      </c>
      <c r="H1200" t="n">
        <v>36</v>
      </c>
      <c r="I1200" t="n">
        <v>29</v>
      </c>
      <c r="J1200" t="n">
        <v>0</v>
      </c>
      <c r="K1200">
        <f>E1200-F1200</f>
        <v/>
      </c>
      <c r="L1200" s="10">
        <f>IFERROR(K1200/E1200,0)</f>
        <v/>
      </c>
      <c r="M1200">
        <f>YEAR(A1200)</f>
        <v/>
      </c>
      <c r="N1200">
        <f>"Q"&amp;ROUNDUP(MONTH(A1200)/3,0)</f>
        <v/>
      </c>
      <c r="O1200">
        <f>TEXT(A1200,"mmm")</f>
        <v/>
      </c>
    </row>
    <row r="1201">
      <c r="A1201" s="13" t="n">
        <v>45139</v>
      </c>
      <c r="B1201" t="inlineStr">
        <is>
          <t>West</t>
        </is>
      </c>
      <c r="C1201" t="inlineStr">
        <is>
          <t>Mobile App</t>
        </is>
      </c>
      <c r="D1201" t="inlineStr">
        <is>
          <t>Sports</t>
        </is>
      </c>
      <c r="E1201" t="n">
        <v>21542.85</v>
      </c>
      <c r="F1201" t="n">
        <v>14138.24</v>
      </c>
      <c r="G1201" t="n">
        <v>23958</v>
      </c>
      <c r="H1201" t="n">
        <v>12</v>
      </c>
      <c r="I1201" t="n">
        <v>9</v>
      </c>
      <c r="J1201" t="n">
        <v>0</v>
      </c>
      <c r="K1201">
        <f>E1201-F1201</f>
        <v/>
      </c>
      <c r="L1201" s="10">
        <f>IFERROR(K1201/E1201,0)</f>
        <v/>
      </c>
      <c r="M1201">
        <f>YEAR(A1201)</f>
        <v/>
      </c>
      <c r="N1201">
        <f>"Q"&amp;ROUNDUP(MONTH(A1201)/3,0)</f>
        <v/>
      </c>
      <c r="O1201">
        <f>TEXT(A1201,"mmm")</f>
        <v/>
      </c>
    </row>
    <row r="1202">
      <c r="A1202" s="13" t="n">
        <v>45139</v>
      </c>
      <c r="B1202" t="inlineStr">
        <is>
          <t>West</t>
        </is>
      </c>
      <c r="C1202" t="inlineStr">
        <is>
          <t>Retail Store</t>
        </is>
      </c>
      <c r="D1202" t="inlineStr">
        <is>
          <t>Beauty</t>
        </is>
      </c>
      <c r="E1202" t="n">
        <v>10008.25</v>
      </c>
      <c r="F1202" t="n">
        <v>5163</v>
      </c>
      <c r="G1202" t="n">
        <v>10260</v>
      </c>
      <c r="H1202" t="n">
        <v>10</v>
      </c>
      <c r="I1202" t="n">
        <v>9</v>
      </c>
      <c r="J1202" t="n">
        <v>0</v>
      </c>
      <c r="K1202">
        <f>E1202-F1202</f>
        <v/>
      </c>
      <c r="L1202" s="10">
        <f>IFERROR(K1202/E1202,0)</f>
        <v/>
      </c>
      <c r="M1202">
        <f>YEAR(A1202)</f>
        <v/>
      </c>
      <c r="N1202">
        <f>"Q"&amp;ROUNDUP(MONTH(A1202)/3,0)</f>
        <v/>
      </c>
      <c r="O1202">
        <f>TEXT(A1202,"mmm")</f>
        <v/>
      </c>
    </row>
    <row r="1203">
      <c r="A1203" s="13" t="n">
        <v>45139</v>
      </c>
      <c r="B1203" t="inlineStr">
        <is>
          <t>West</t>
        </is>
      </c>
      <c r="C1203" t="inlineStr">
        <is>
          <t>Retail Store</t>
        </is>
      </c>
      <c r="D1203" t="inlineStr">
        <is>
          <t>Books</t>
        </is>
      </c>
      <c r="E1203" t="n">
        <v>1868.75</v>
      </c>
      <c r="F1203" t="n">
        <v>1290.08</v>
      </c>
      <c r="G1203" t="n">
        <v>1975</v>
      </c>
      <c r="H1203" t="n">
        <v>5</v>
      </c>
      <c r="I1203" t="n">
        <v>5</v>
      </c>
      <c r="J1203" t="n">
        <v>0</v>
      </c>
      <c r="K1203">
        <f>E1203-F1203</f>
        <v/>
      </c>
      <c r="L1203" s="10">
        <f>IFERROR(K1203/E1203,0)</f>
        <v/>
      </c>
      <c r="M1203">
        <f>YEAR(A1203)</f>
        <v/>
      </c>
      <c r="N1203">
        <f>"Q"&amp;ROUNDUP(MONTH(A1203)/3,0)</f>
        <v/>
      </c>
      <c r="O1203">
        <f>TEXT(A1203,"mmm")</f>
        <v/>
      </c>
    </row>
    <row r="1204">
      <c r="A1204" s="13" t="n">
        <v>45139</v>
      </c>
      <c r="B1204" t="inlineStr">
        <is>
          <t>West</t>
        </is>
      </c>
      <c r="C1204" t="inlineStr">
        <is>
          <t>Retail Store</t>
        </is>
      </c>
      <c r="D1204" t="inlineStr">
        <is>
          <t>Electronics</t>
        </is>
      </c>
      <c r="E1204" t="n">
        <v>158508.35</v>
      </c>
      <c r="F1204" t="n">
        <v>136224.9</v>
      </c>
      <c r="G1204" t="n">
        <v>162504</v>
      </c>
      <c r="H1204" t="n">
        <v>16</v>
      </c>
      <c r="I1204" t="n">
        <v>13</v>
      </c>
      <c r="J1204" t="n">
        <v>0</v>
      </c>
      <c r="K1204">
        <f>E1204-F1204</f>
        <v/>
      </c>
      <c r="L1204" s="10">
        <f>IFERROR(K1204/E1204,0)</f>
        <v/>
      </c>
      <c r="M1204">
        <f>YEAR(A1204)</f>
        <v/>
      </c>
      <c r="N1204">
        <f>"Q"&amp;ROUNDUP(MONTH(A1204)/3,0)</f>
        <v/>
      </c>
      <c r="O1204">
        <f>TEXT(A1204,"mmm")</f>
        <v/>
      </c>
    </row>
    <row r="1205">
      <c r="A1205" s="13" t="n">
        <v>45139</v>
      </c>
      <c r="B1205" t="inlineStr">
        <is>
          <t>West</t>
        </is>
      </c>
      <c r="C1205" t="inlineStr">
        <is>
          <t>Retail Store</t>
        </is>
      </c>
      <c r="D1205" t="inlineStr">
        <is>
          <t>Fashion</t>
        </is>
      </c>
      <c r="E1205" t="n">
        <v>23674.05</v>
      </c>
      <c r="F1205" t="n">
        <v>12883.03</v>
      </c>
      <c r="G1205" t="n">
        <v>25407</v>
      </c>
      <c r="H1205" t="n">
        <v>23</v>
      </c>
      <c r="I1205" t="n">
        <v>20</v>
      </c>
      <c r="J1205" t="n">
        <v>0</v>
      </c>
      <c r="K1205">
        <f>E1205-F1205</f>
        <v/>
      </c>
      <c r="L1205" s="10">
        <f>IFERROR(K1205/E1205,0)</f>
        <v/>
      </c>
      <c r="M1205">
        <f>YEAR(A1205)</f>
        <v/>
      </c>
      <c r="N1205">
        <f>"Q"&amp;ROUNDUP(MONTH(A1205)/3,0)</f>
        <v/>
      </c>
      <c r="O1205">
        <f>TEXT(A1205,"mmm")</f>
        <v/>
      </c>
    </row>
    <row r="1206">
      <c r="A1206" s="13" t="n">
        <v>45139</v>
      </c>
      <c r="B1206" t="inlineStr">
        <is>
          <t>West</t>
        </is>
      </c>
      <c r="C1206" t="inlineStr">
        <is>
          <t>Retail Store</t>
        </is>
      </c>
      <c r="D1206" t="inlineStr">
        <is>
          <t>Grocery</t>
        </is>
      </c>
      <c r="E1206" t="n">
        <v>10294.4</v>
      </c>
      <c r="F1206" t="n">
        <v>8713.4</v>
      </c>
      <c r="G1206" t="n">
        <v>11216</v>
      </c>
      <c r="H1206" t="n">
        <v>24</v>
      </c>
      <c r="I1206" t="n">
        <v>9</v>
      </c>
      <c r="J1206" t="n">
        <v>0</v>
      </c>
      <c r="K1206">
        <f>E1206-F1206</f>
        <v/>
      </c>
      <c r="L1206" s="10">
        <f>IFERROR(K1206/E1206,0)</f>
        <v/>
      </c>
      <c r="M1206">
        <f>YEAR(A1206)</f>
        <v/>
      </c>
      <c r="N1206">
        <f>"Q"&amp;ROUNDUP(MONTH(A1206)/3,0)</f>
        <v/>
      </c>
      <c r="O1206">
        <f>TEXT(A1206,"mmm")</f>
        <v/>
      </c>
    </row>
    <row r="1207">
      <c r="A1207" s="13" t="n">
        <v>45139</v>
      </c>
      <c r="B1207" t="inlineStr">
        <is>
          <t>West</t>
        </is>
      </c>
      <c r="C1207" t="inlineStr">
        <is>
          <t>Retail Store</t>
        </is>
      </c>
      <c r="D1207" t="inlineStr">
        <is>
          <t>Home &amp; Kitchen</t>
        </is>
      </c>
      <c r="E1207" t="n">
        <v>33551.85</v>
      </c>
      <c r="F1207" t="n">
        <v>21907.67</v>
      </c>
      <c r="G1207" t="n">
        <v>34228</v>
      </c>
      <c r="H1207" t="n">
        <v>12</v>
      </c>
      <c r="I1207" t="n">
        <v>11</v>
      </c>
      <c r="J1207" t="n">
        <v>0</v>
      </c>
      <c r="K1207">
        <f>E1207-F1207</f>
        <v/>
      </c>
      <c r="L1207" s="10">
        <f>IFERROR(K1207/E1207,0)</f>
        <v/>
      </c>
      <c r="M1207">
        <f>YEAR(A1207)</f>
        <v/>
      </c>
      <c r="N1207">
        <f>"Q"&amp;ROUNDUP(MONTH(A1207)/3,0)</f>
        <v/>
      </c>
      <c r="O1207">
        <f>TEXT(A1207,"mmm")</f>
        <v/>
      </c>
    </row>
    <row r="1208">
      <c r="A1208" s="13" t="n">
        <v>45139</v>
      </c>
      <c r="B1208" t="inlineStr">
        <is>
          <t>West</t>
        </is>
      </c>
      <c r="C1208" t="inlineStr">
        <is>
          <t>Retail Store</t>
        </is>
      </c>
      <c r="D1208" t="inlineStr">
        <is>
          <t>Sports</t>
        </is>
      </c>
      <c r="E1208" t="n">
        <v>5331.25</v>
      </c>
      <c r="F1208" t="n">
        <v>3539.27</v>
      </c>
      <c r="G1208" t="n">
        <v>5617</v>
      </c>
      <c r="H1208" t="n">
        <v>3</v>
      </c>
      <c r="I1208" t="n">
        <v>3</v>
      </c>
      <c r="J1208" t="n">
        <v>0</v>
      </c>
      <c r="K1208">
        <f>E1208-F1208</f>
        <v/>
      </c>
      <c r="L1208" s="10">
        <f>IFERROR(K1208/E1208,0)</f>
        <v/>
      </c>
      <c r="M1208">
        <f>YEAR(A1208)</f>
        <v/>
      </c>
      <c r="N1208">
        <f>"Q"&amp;ROUNDUP(MONTH(A1208)/3,0)</f>
        <v/>
      </c>
      <c r="O1208">
        <f>TEXT(A1208,"mmm")</f>
        <v/>
      </c>
    </row>
    <row r="1209">
      <c r="A1209" s="13" t="n">
        <v>45139</v>
      </c>
      <c r="B1209" t="inlineStr">
        <is>
          <t>West</t>
        </is>
      </c>
      <c r="C1209" t="inlineStr">
        <is>
          <t>Unknown</t>
        </is>
      </c>
      <c r="D1209" t="inlineStr">
        <is>
          <t>Sports</t>
        </is>
      </c>
      <c r="E1209" t="n">
        <v>2136.55</v>
      </c>
      <c r="F1209" t="n">
        <v>1249.06</v>
      </c>
      <c r="G1209" t="n">
        <v>2249</v>
      </c>
      <c r="H1209" t="n">
        <v>1</v>
      </c>
      <c r="I1209" t="n">
        <v>1</v>
      </c>
      <c r="J1209" t="n">
        <v>0</v>
      </c>
      <c r="K1209">
        <f>E1209-F1209</f>
        <v/>
      </c>
      <c r="L1209" s="10">
        <f>IFERROR(K1209/E1209,0)</f>
        <v/>
      </c>
      <c r="M1209">
        <f>YEAR(A1209)</f>
        <v/>
      </c>
      <c r="N1209">
        <f>"Q"&amp;ROUNDUP(MONTH(A1209)/3,0)</f>
        <v/>
      </c>
      <c r="O1209">
        <f>TEXT(A1209,"mmm")</f>
        <v/>
      </c>
    </row>
    <row r="1210">
      <c r="A1210" s="13" t="n">
        <v>45139</v>
      </c>
      <c r="B1210" t="inlineStr">
        <is>
          <t>West</t>
        </is>
      </c>
      <c r="C1210" t="inlineStr">
        <is>
          <t>Website</t>
        </is>
      </c>
      <c r="D1210" t="inlineStr">
        <is>
          <t>Beauty</t>
        </is>
      </c>
      <c r="E1210" t="n">
        <v>14640.95</v>
      </c>
      <c r="F1210" t="n">
        <v>8139.16</v>
      </c>
      <c r="G1210" t="n">
        <v>15353</v>
      </c>
      <c r="H1210" t="n">
        <v>27</v>
      </c>
      <c r="I1210" t="n">
        <v>21</v>
      </c>
      <c r="J1210" t="n">
        <v>1</v>
      </c>
      <c r="K1210">
        <f>E1210-F1210</f>
        <v/>
      </c>
      <c r="L1210" s="10">
        <f>IFERROR(K1210/E1210,0)</f>
        <v/>
      </c>
      <c r="M1210">
        <f>YEAR(A1210)</f>
        <v/>
      </c>
      <c r="N1210">
        <f>"Q"&amp;ROUNDUP(MONTH(A1210)/3,0)</f>
        <v/>
      </c>
      <c r="O1210">
        <f>TEXT(A1210,"mmm")</f>
        <v/>
      </c>
    </row>
    <row r="1211">
      <c r="A1211" s="13" t="n">
        <v>45139</v>
      </c>
      <c r="B1211" t="inlineStr">
        <is>
          <t>West</t>
        </is>
      </c>
      <c r="C1211" t="inlineStr">
        <is>
          <t>Website</t>
        </is>
      </c>
      <c r="D1211" t="inlineStr">
        <is>
          <t>Books</t>
        </is>
      </c>
      <c r="E1211" t="n">
        <v>5675.65</v>
      </c>
      <c r="F1211" t="n">
        <v>4312.75</v>
      </c>
      <c r="G1211" t="n">
        <v>6247</v>
      </c>
      <c r="H1211" t="n">
        <v>13</v>
      </c>
      <c r="I1211" t="n">
        <v>12</v>
      </c>
      <c r="J1211" t="n">
        <v>0</v>
      </c>
      <c r="K1211">
        <f>E1211-F1211</f>
        <v/>
      </c>
      <c r="L1211" s="10">
        <f>IFERROR(K1211/E1211,0)</f>
        <v/>
      </c>
      <c r="M1211">
        <f>YEAR(A1211)</f>
        <v/>
      </c>
      <c r="N1211">
        <f>"Q"&amp;ROUNDUP(MONTH(A1211)/3,0)</f>
        <v/>
      </c>
      <c r="O1211">
        <f>TEXT(A1211,"mmm")</f>
        <v/>
      </c>
    </row>
    <row r="1212">
      <c r="A1212" s="13" t="n">
        <v>45139</v>
      </c>
      <c r="B1212" t="inlineStr">
        <is>
          <t>West</t>
        </is>
      </c>
      <c r="C1212" t="inlineStr">
        <is>
          <t>Website</t>
        </is>
      </c>
      <c r="D1212" t="inlineStr">
        <is>
          <t>Electronics</t>
        </is>
      </c>
      <c r="E1212" t="n">
        <v>529047.35</v>
      </c>
      <c r="F1212" t="n">
        <v>468264.08</v>
      </c>
      <c r="G1212" t="n">
        <v>564886</v>
      </c>
      <c r="H1212" t="n">
        <v>44</v>
      </c>
      <c r="I1212" t="n">
        <v>38</v>
      </c>
      <c r="J1212" t="n">
        <v>1</v>
      </c>
      <c r="K1212">
        <f>E1212-F1212</f>
        <v/>
      </c>
      <c r="L1212" s="10">
        <f>IFERROR(K1212/E1212,0)</f>
        <v/>
      </c>
      <c r="M1212">
        <f>YEAR(A1212)</f>
        <v/>
      </c>
      <c r="N1212">
        <f>"Q"&amp;ROUNDUP(MONTH(A1212)/3,0)</f>
        <v/>
      </c>
      <c r="O1212">
        <f>TEXT(A1212,"mmm")</f>
        <v/>
      </c>
    </row>
    <row r="1213">
      <c r="A1213" s="13" t="n">
        <v>45139</v>
      </c>
      <c r="B1213" t="inlineStr">
        <is>
          <t>West</t>
        </is>
      </c>
      <c r="C1213" t="inlineStr">
        <is>
          <t>Website</t>
        </is>
      </c>
      <c r="D1213" t="inlineStr">
        <is>
          <t>Fashion</t>
        </is>
      </c>
      <c r="E1213" t="n">
        <v>72333.45</v>
      </c>
      <c r="F1213" t="n">
        <v>39717.04</v>
      </c>
      <c r="G1213" t="n">
        <v>78775</v>
      </c>
      <c r="H1213" t="n">
        <v>65</v>
      </c>
      <c r="I1213" t="n">
        <v>51</v>
      </c>
      <c r="J1213" t="n">
        <v>8</v>
      </c>
      <c r="K1213">
        <f>E1213-F1213</f>
        <v/>
      </c>
      <c r="L1213" s="10">
        <f>IFERROR(K1213/E1213,0)</f>
        <v/>
      </c>
      <c r="M1213">
        <f>YEAR(A1213)</f>
        <v/>
      </c>
      <c r="N1213">
        <f>"Q"&amp;ROUNDUP(MONTH(A1213)/3,0)</f>
        <v/>
      </c>
      <c r="O1213">
        <f>TEXT(A1213,"mmm")</f>
        <v/>
      </c>
    </row>
    <row r="1214">
      <c r="A1214" s="13" t="n">
        <v>45139</v>
      </c>
      <c r="B1214" t="inlineStr">
        <is>
          <t>West</t>
        </is>
      </c>
      <c r="C1214" t="inlineStr">
        <is>
          <t>Website</t>
        </is>
      </c>
      <c r="D1214" t="inlineStr">
        <is>
          <t>Grocery</t>
        </is>
      </c>
      <c r="E1214" t="n">
        <v>21255.55</v>
      </c>
      <c r="F1214" t="n">
        <v>17809.45</v>
      </c>
      <c r="G1214" t="n">
        <v>23279</v>
      </c>
      <c r="H1214" t="n">
        <v>61</v>
      </c>
      <c r="I1214" t="n">
        <v>25</v>
      </c>
      <c r="J1214" t="n">
        <v>1</v>
      </c>
      <c r="K1214">
        <f>E1214-F1214</f>
        <v/>
      </c>
      <c r="L1214" s="10">
        <f>IFERROR(K1214/E1214,0)</f>
        <v/>
      </c>
      <c r="M1214">
        <f>YEAR(A1214)</f>
        <v/>
      </c>
      <c r="N1214">
        <f>"Q"&amp;ROUNDUP(MONTH(A1214)/3,0)</f>
        <v/>
      </c>
      <c r="O1214">
        <f>TEXT(A1214,"mmm")</f>
        <v/>
      </c>
    </row>
    <row r="1215">
      <c r="A1215" s="13" t="n">
        <v>45139</v>
      </c>
      <c r="B1215" t="inlineStr">
        <is>
          <t>West</t>
        </is>
      </c>
      <c r="C1215" t="inlineStr">
        <is>
          <t>Website</t>
        </is>
      </c>
      <c r="D1215" t="inlineStr">
        <is>
          <t>Home &amp; Kitchen</t>
        </is>
      </c>
      <c r="E1215" t="n">
        <v>93172.39999999999</v>
      </c>
      <c r="F1215" t="n">
        <v>62199.07</v>
      </c>
      <c r="G1215" t="n">
        <v>98604</v>
      </c>
      <c r="H1215" t="n">
        <v>46</v>
      </c>
      <c r="I1215" t="n">
        <v>39</v>
      </c>
      <c r="J1215" t="n">
        <v>5</v>
      </c>
      <c r="K1215">
        <f>E1215-F1215</f>
        <v/>
      </c>
      <c r="L1215" s="10">
        <f>IFERROR(K1215/E1215,0)</f>
        <v/>
      </c>
      <c r="M1215">
        <f>YEAR(A1215)</f>
        <v/>
      </c>
      <c r="N1215">
        <f>"Q"&amp;ROUNDUP(MONTH(A1215)/3,0)</f>
        <v/>
      </c>
      <c r="O1215">
        <f>TEXT(A1215,"mmm")</f>
        <v/>
      </c>
    </row>
    <row r="1216">
      <c r="A1216" s="13" t="n">
        <v>45139</v>
      </c>
      <c r="B1216" t="inlineStr">
        <is>
          <t>West</t>
        </is>
      </c>
      <c r="C1216" t="inlineStr">
        <is>
          <t>Website</t>
        </is>
      </c>
      <c r="D1216" t="inlineStr">
        <is>
          <t>Sports</t>
        </is>
      </c>
      <c r="E1216" t="n">
        <v>48650.5</v>
      </c>
      <c r="F1216" t="n">
        <v>31110.61</v>
      </c>
      <c r="G1216" t="n">
        <v>51099</v>
      </c>
      <c r="H1216" t="n">
        <v>21</v>
      </c>
      <c r="I1216" t="n">
        <v>19</v>
      </c>
      <c r="J1216" t="n">
        <v>3</v>
      </c>
      <c r="K1216">
        <f>E1216-F1216</f>
        <v/>
      </c>
      <c r="L1216" s="10">
        <f>IFERROR(K1216/E1216,0)</f>
        <v/>
      </c>
      <c r="M1216">
        <f>YEAR(A1216)</f>
        <v/>
      </c>
      <c r="N1216">
        <f>"Q"&amp;ROUNDUP(MONTH(A1216)/3,0)</f>
        <v/>
      </c>
      <c r="O1216">
        <f>TEXT(A1216,"mmm")</f>
        <v/>
      </c>
    </row>
    <row r="1217">
      <c r="A1217" s="13" t="n">
        <v>45139</v>
      </c>
      <c r="B1217" t="inlineStr">
        <is>
          <t>West</t>
        </is>
      </c>
      <c r="C1217" t="inlineStr">
        <is>
          <t>Website</t>
        </is>
      </c>
      <c r="D1217" t="inlineStr">
        <is>
          <t>Unknown</t>
        </is>
      </c>
      <c r="E1217" t="n">
        <v>17469</v>
      </c>
      <c r="F1217" t="n">
        <v>14813.77</v>
      </c>
      <c r="G1217" t="n">
        <v>17469</v>
      </c>
      <c r="H1217" t="n">
        <v>1</v>
      </c>
      <c r="I1217" t="n">
        <v>1</v>
      </c>
      <c r="J1217" t="n">
        <v>0</v>
      </c>
      <c r="K1217">
        <f>E1217-F1217</f>
        <v/>
      </c>
      <c r="L1217" s="10">
        <f>IFERROR(K1217/E1217,0)</f>
        <v/>
      </c>
      <c r="M1217">
        <f>YEAR(A1217)</f>
        <v/>
      </c>
      <c r="N1217">
        <f>"Q"&amp;ROUNDUP(MONTH(A1217)/3,0)</f>
        <v/>
      </c>
      <c r="O1217">
        <f>TEXT(A1217,"mmm")</f>
        <v/>
      </c>
    </row>
    <row r="1218">
      <c r="A1218" s="13" t="n">
        <v>45170</v>
      </c>
      <c r="B1218" t="inlineStr">
        <is>
          <t>Central</t>
        </is>
      </c>
      <c r="C1218" t="inlineStr">
        <is>
          <t>Marketplace</t>
        </is>
      </c>
      <c r="D1218" t="inlineStr">
        <is>
          <t>Beauty</t>
        </is>
      </c>
      <c r="E1218" t="n">
        <v>5014.45</v>
      </c>
      <c r="F1218" t="n">
        <v>2959.81</v>
      </c>
      <c r="G1218" t="n">
        <v>5362</v>
      </c>
      <c r="H1218" t="n">
        <v>8</v>
      </c>
      <c r="I1218" t="n">
        <v>5</v>
      </c>
      <c r="J1218" t="n">
        <v>0</v>
      </c>
      <c r="K1218">
        <f>E1218-F1218</f>
        <v/>
      </c>
      <c r="L1218" s="10">
        <f>IFERROR(K1218/E1218,0)</f>
        <v/>
      </c>
      <c r="M1218">
        <f>YEAR(A1218)</f>
        <v/>
      </c>
      <c r="N1218">
        <f>"Q"&amp;ROUNDUP(MONTH(A1218)/3,0)</f>
        <v/>
      </c>
      <c r="O1218">
        <f>TEXT(A1218,"mmm")</f>
        <v/>
      </c>
    </row>
    <row r="1219">
      <c r="A1219" s="13" t="n">
        <v>45170</v>
      </c>
      <c r="B1219" t="inlineStr">
        <is>
          <t>Central</t>
        </is>
      </c>
      <c r="C1219" t="inlineStr">
        <is>
          <t>Marketplace</t>
        </is>
      </c>
      <c r="D1219" t="inlineStr">
        <is>
          <t>Books</t>
        </is>
      </c>
      <c r="E1219" t="n">
        <v>4469.1</v>
      </c>
      <c r="F1219" t="n">
        <v>3468.54</v>
      </c>
      <c r="G1219" t="n">
        <v>5030</v>
      </c>
      <c r="H1219" t="n">
        <v>10</v>
      </c>
      <c r="I1219" t="n">
        <v>7</v>
      </c>
      <c r="J1219" t="n">
        <v>0</v>
      </c>
      <c r="K1219">
        <f>E1219-F1219</f>
        <v/>
      </c>
      <c r="L1219" s="10">
        <f>IFERROR(K1219/E1219,0)</f>
        <v/>
      </c>
      <c r="M1219">
        <f>YEAR(A1219)</f>
        <v/>
      </c>
      <c r="N1219">
        <f>"Q"&amp;ROUNDUP(MONTH(A1219)/3,0)</f>
        <v/>
      </c>
      <c r="O1219">
        <f>TEXT(A1219,"mmm")</f>
        <v/>
      </c>
    </row>
    <row r="1220">
      <c r="A1220" s="13" t="n">
        <v>45170</v>
      </c>
      <c r="B1220" t="inlineStr">
        <is>
          <t>Central</t>
        </is>
      </c>
      <c r="C1220" t="inlineStr">
        <is>
          <t>Marketplace</t>
        </is>
      </c>
      <c r="D1220" t="inlineStr">
        <is>
          <t>Electronics</t>
        </is>
      </c>
      <c r="E1220" t="n">
        <v>127110.55</v>
      </c>
      <c r="F1220" t="n">
        <v>117519.08</v>
      </c>
      <c r="G1220" t="n">
        <v>142170</v>
      </c>
      <c r="H1220" t="n">
        <v>10</v>
      </c>
      <c r="I1220" t="n">
        <v>10</v>
      </c>
      <c r="J1220" t="n">
        <v>0</v>
      </c>
      <c r="K1220">
        <f>E1220-F1220</f>
        <v/>
      </c>
      <c r="L1220" s="10">
        <f>IFERROR(K1220/E1220,0)</f>
        <v/>
      </c>
      <c r="M1220">
        <f>YEAR(A1220)</f>
        <v/>
      </c>
      <c r="N1220">
        <f>"Q"&amp;ROUNDUP(MONTH(A1220)/3,0)</f>
        <v/>
      </c>
      <c r="O1220">
        <f>TEXT(A1220,"mmm")</f>
        <v/>
      </c>
    </row>
    <row r="1221">
      <c r="A1221" s="13" t="n">
        <v>45170</v>
      </c>
      <c r="B1221" t="inlineStr">
        <is>
          <t>Central</t>
        </is>
      </c>
      <c r="C1221" t="inlineStr">
        <is>
          <t>Marketplace</t>
        </is>
      </c>
      <c r="D1221" t="inlineStr">
        <is>
          <t>Fashion</t>
        </is>
      </c>
      <c r="E1221" t="n">
        <v>23310.1</v>
      </c>
      <c r="F1221" t="n">
        <v>13454.05</v>
      </c>
      <c r="G1221" t="n">
        <v>26180</v>
      </c>
      <c r="H1221" t="n">
        <v>20</v>
      </c>
      <c r="I1221" t="n">
        <v>17</v>
      </c>
      <c r="J1221" t="n">
        <v>4</v>
      </c>
      <c r="K1221">
        <f>E1221-F1221</f>
        <v/>
      </c>
      <c r="L1221" s="10">
        <f>IFERROR(K1221/E1221,0)</f>
        <v/>
      </c>
      <c r="M1221">
        <f>YEAR(A1221)</f>
        <v/>
      </c>
      <c r="N1221">
        <f>"Q"&amp;ROUNDUP(MONTH(A1221)/3,0)</f>
        <v/>
      </c>
      <c r="O1221">
        <f>TEXT(A1221,"mmm")</f>
        <v/>
      </c>
    </row>
    <row r="1222">
      <c r="A1222" s="13" t="n">
        <v>45170</v>
      </c>
      <c r="B1222" t="inlineStr">
        <is>
          <t>Central</t>
        </is>
      </c>
      <c r="C1222" t="inlineStr">
        <is>
          <t>Marketplace</t>
        </is>
      </c>
      <c r="D1222" t="inlineStr">
        <is>
          <t>Grocery</t>
        </is>
      </c>
      <c r="E1222" t="n">
        <v>8026.8</v>
      </c>
      <c r="F1222" t="n">
        <v>6920.18</v>
      </c>
      <c r="G1222" t="n">
        <v>9107</v>
      </c>
      <c r="H1222" t="n">
        <v>23</v>
      </c>
      <c r="I1222" t="n">
        <v>9</v>
      </c>
      <c r="J1222" t="n">
        <v>0</v>
      </c>
      <c r="K1222">
        <f>E1222-F1222</f>
        <v/>
      </c>
      <c r="L1222" s="10">
        <f>IFERROR(K1222/E1222,0)</f>
        <v/>
      </c>
      <c r="M1222">
        <f>YEAR(A1222)</f>
        <v/>
      </c>
      <c r="N1222">
        <f>"Q"&amp;ROUNDUP(MONTH(A1222)/3,0)</f>
        <v/>
      </c>
      <c r="O1222">
        <f>TEXT(A1222,"mmm")</f>
        <v/>
      </c>
    </row>
    <row r="1223">
      <c r="A1223" s="13" t="n">
        <v>45170</v>
      </c>
      <c r="B1223" t="inlineStr">
        <is>
          <t>Central</t>
        </is>
      </c>
      <c r="C1223" t="inlineStr">
        <is>
          <t>Marketplace</t>
        </is>
      </c>
      <c r="D1223" t="inlineStr">
        <is>
          <t>Home &amp; Kitchen</t>
        </is>
      </c>
      <c r="E1223" t="n">
        <v>13669</v>
      </c>
      <c r="F1223" t="n">
        <v>9006.43</v>
      </c>
      <c r="G1223" t="n">
        <v>14612</v>
      </c>
      <c r="H1223" t="n">
        <v>8</v>
      </c>
      <c r="I1223" t="n">
        <v>5</v>
      </c>
      <c r="J1223" t="n">
        <v>0</v>
      </c>
      <c r="K1223">
        <f>E1223-F1223</f>
        <v/>
      </c>
      <c r="L1223" s="10">
        <f>IFERROR(K1223/E1223,0)</f>
        <v/>
      </c>
      <c r="M1223">
        <f>YEAR(A1223)</f>
        <v/>
      </c>
      <c r="N1223">
        <f>"Q"&amp;ROUNDUP(MONTH(A1223)/3,0)</f>
        <v/>
      </c>
      <c r="O1223">
        <f>TEXT(A1223,"mmm")</f>
        <v/>
      </c>
    </row>
    <row r="1224">
      <c r="A1224" s="13" t="n">
        <v>45170</v>
      </c>
      <c r="B1224" t="inlineStr">
        <is>
          <t>Central</t>
        </is>
      </c>
      <c r="C1224" t="inlineStr">
        <is>
          <t>Marketplace</t>
        </is>
      </c>
      <c r="D1224" t="inlineStr">
        <is>
          <t>Sports</t>
        </is>
      </c>
      <c r="E1224" t="n">
        <v>3988.1</v>
      </c>
      <c r="F1224" t="n">
        <v>2586.42</v>
      </c>
      <c r="G1224" t="n">
        <v>4198</v>
      </c>
      <c r="H1224" t="n">
        <v>2</v>
      </c>
      <c r="I1224" t="n">
        <v>2</v>
      </c>
      <c r="J1224" t="n">
        <v>1</v>
      </c>
      <c r="K1224">
        <f>E1224-F1224</f>
        <v/>
      </c>
      <c r="L1224" s="10">
        <f>IFERROR(K1224/E1224,0)</f>
        <v/>
      </c>
      <c r="M1224">
        <f>YEAR(A1224)</f>
        <v/>
      </c>
      <c r="N1224">
        <f>"Q"&amp;ROUNDUP(MONTH(A1224)/3,0)</f>
        <v/>
      </c>
      <c r="O1224">
        <f>TEXT(A1224,"mmm")</f>
        <v/>
      </c>
    </row>
    <row r="1225">
      <c r="A1225" s="13" t="n">
        <v>45170</v>
      </c>
      <c r="B1225" t="inlineStr">
        <is>
          <t>Central</t>
        </is>
      </c>
      <c r="C1225" t="inlineStr">
        <is>
          <t>Mobile App</t>
        </is>
      </c>
      <c r="D1225" t="inlineStr">
        <is>
          <t>Beauty</t>
        </is>
      </c>
      <c r="E1225" t="n">
        <v>5424.05</v>
      </c>
      <c r="F1225" t="n">
        <v>2854.8</v>
      </c>
      <c r="G1225" t="n">
        <v>5821</v>
      </c>
      <c r="H1225" t="n">
        <v>9</v>
      </c>
      <c r="I1225" t="n">
        <v>7</v>
      </c>
      <c r="J1225" t="n">
        <v>1</v>
      </c>
      <c r="K1225">
        <f>E1225-F1225</f>
        <v/>
      </c>
      <c r="L1225" s="10">
        <f>IFERROR(K1225/E1225,0)</f>
        <v/>
      </c>
      <c r="M1225">
        <f>YEAR(A1225)</f>
        <v/>
      </c>
      <c r="N1225">
        <f>"Q"&amp;ROUNDUP(MONTH(A1225)/3,0)</f>
        <v/>
      </c>
      <c r="O1225">
        <f>TEXT(A1225,"mmm")</f>
        <v/>
      </c>
    </row>
    <row r="1226">
      <c r="A1226" s="13" t="n">
        <v>45170</v>
      </c>
      <c r="B1226" t="inlineStr">
        <is>
          <t>Central</t>
        </is>
      </c>
      <c r="C1226" t="inlineStr">
        <is>
          <t>Mobile App</t>
        </is>
      </c>
      <c r="D1226" t="inlineStr">
        <is>
          <t>Books</t>
        </is>
      </c>
      <c r="E1226" t="n">
        <v>971.85</v>
      </c>
      <c r="F1226" t="n">
        <v>691.33</v>
      </c>
      <c r="G1226" t="n">
        <v>1066</v>
      </c>
      <c r="H1226" t="n">
        <v>4</v>
      </c>
      <c r="I1226" t="n">
        <v>3</v>
      </c>
      <c r="J1226" t="n">
        <v>2</v>
      </c>
      <c r="K1226">
        <f>E1226-F1226</f>
        <v/>
      </c>
      <c r="L1226" s="10">
        <f>IFERROR(K1226/E1226,0)</f>
        <v/>
      </c>
      <c r="M1226">
        <f>YEAR(A1226)</f>
        <v/>
      </c>
      <c r="N1226">
        <f>"Q"&amp;ROUNDUP(MONTH(A1226)/3,0)</f>
        <v/>
      </c>
      <c r="O1226">
        <f>TEXT(A1226,"mmm")</f>
        <v/>
      </c>
    </row>
    <row r="1227">
      <c r="A1227" s="13" t="n">
        <v>45170</v>
      </c>
      <c r="B1227" t="inlineStr">
        <is>
          <t>Central</t>
        </is>
      </c>
      <c r="C1227" t="inlineStr">
        <is>
          <t>Mobile App</t>
        </is>
      </c>
      <c r="D1227" t="inlineStr">
        <is>
          <t>Electronics</t>
        </is>
      </c>
      <c r="E1227" t="n">
        <v>107347.35</v>
      </c>
      <c r="F1227" t="n">
        <v>99686.62</v>
      </c>
      <c r="G1227" t="n">
        <v>118881</v>
      </c>
      <c r="H1227" t="n">
        <v>9</v>
      </c>
      <c r="I1227" t="n">
        <v>7</v>
      </c>
      <c r="J1227" t="n">
        <v>2</v>
      </c>
      <c r="K1227">
        <f>E1227-F1227</f>
        <v/>
      </c>
      <c r="L1227" s="10">
        <f>IFERROR(K1227/E1227,0)</f>
        <v/>
      </c>
      <c r="M1227">
        <f>YEAR(A1227)</f>
        <v/>
      </c>
      <c r="N1227">
        <f>"Q"&amp;ROUNDUP(MONTH(A1227)/3,0)</f>
        <v/>
      </c>
      <c r="O1227">
        <f>TEXT(A1227,"mmm")</f>
        <v/>
      </c>
    </row>
    <row r="1228">
      <c r="A1228" s="13" t="n">
        <v>45170</v>
      </c>
      <c r="B1228" t="inlineStr">
        <is>
          <t>Central</t>
        </is>
      </c>
      <c r="C1228" t="inlineStr">
        <is>
          <t>Mobile App</t>
        </is>
      </c>
      <c r="D1228" t="inlineStr">
        <is>
          <t>Fashion</t>
        </is>
      </c>
      <c r="E1228" t="n">
        <v>12314</v>
      </c>
      <c r="F1228" t="n">
        <v>7037.73</v>
      </c>
      <c r="G1228" t="n">
        <v>13479</v>
      </c>
      <c r="H1228" t="n">
        <v>11</v>
      </c>
      <c r="I1228" t="n">
        <v>11</v>
      </c>
      <c r="J1228" t="n">
        <v>3</v>
      </c>
      <c r="K1228">
        <f>E1228-F1228</f>
        <v/>
      </c>
      <c r="L1228" s="10">
        <f>IFERROR(K1228/E1228,0)</f>
        <v/>
      </c>
      <c r="M1228">
        <f>YEAR(A1228)</f>
        <v/>
      </c>
      <c r="N1228">
        <f>"Q"&amp;ROUNDUP(MONTH(A1228)/3,0)</f>
        <v/>
      </c>
      <c r="O1228">
        <f>TEXT(A1228,"mmm")</f>
        <v/>
      </c>
    </row>
    <row r="1229">
      <c r="A1229" s="13" t="n">
        <v>45170</v>
      </c>
      <c r="B1229" t="inlineStr">
        <is>
          <t>Central</t>
        </is>
      </c>
      <c r="C1229" t="inlineStr">
        <is>
          <t>Mobile App</t>
        </is>
      </c>
      <c r="D1229" t="inlineStr">
        <is>
          <t>Grocery</t>
        </is>
      </c>
      <c r="E1229" t="n">
        <v>8231.299999999999</v>
      </c>
      <c r="F1229" t="n">
        <v>6818.79</v>
      </c>
      <c r="G1229" t="n">
        <v>8824</v>
      </c>
      <c r="H1229" t="n">
        <v>26</v>
      </c>
      <c r="I1229" t="n">
        <v>10</v>
      </c>
      <c r="J1229" t="n">
        <v>1</v>
      </c>
      <c r="K1229">
        <f>E1229-F1229</f>
        <v/>
      </c>
      <c r="L1229" s="10">
        <f>IFERROR(K1229/E1229,0)</f>
        <v/>
      </c>
      <c r="M1229">
        <f>YEAR(A1229)</f>
        <v/>
      </c>
      <c r="N1229">
        <f>"Q"&amp;ROUNDUP(MONTH(A1229)/3,0)</f>
        <v/>
      </c>
      <c r="O1229">
        <f>TEXT(A1229,"mmm")</f>
        <v/>
      </c>
    </row>
    <row r="1230">
      <c r="A1230" s="13" t="n">
        <v>45170</v>
      </c>
      <c r="B1230" t="inlineStr">
        <is>
          <t>Central</t>
        </is>
      </c>
      <c r="C1230" t="inlineStr">
        <is>
          <t>Mobile App</t>
        </is>
      </c>
      <c r="D1230" t="inlineStr">
        <is>
          <t>Home &amp; Kitchen</t>
        </is>
      </c>
      <c r="E1230" t="n">
        <v>19683.85</v>
      </c>
      <c r="F1230" t="n">
        <v>13743.06</v>
      </c>
      <c r="G1230" t="n">
        <v>21173</v>
      </c>
      <c r="H1230" t="n">
        <v>7</v>
      </c>
      <c r="I1230" t="n">
        <v>7</v>
      </c>
      <c r="J1230" t="n">
        <v>1</v>
      </c>
      <c r="K1230">
        <f>E1230-F1230</f>
        <v/>
      </c>
      <c r="L1230" s="10">
        <f>IFERROR(K1230/E1230,0)</f>
        <v/>
      </c>
      <c r="M1230">
        <f>YEAR(A1230)</f>
        <v/>
      </c>
      <c r="N1230">
        <f>"Q"&amp;ROUNDUP(MONTH(A1230)/3,0)</f>
        <v/>
      </c>
      <c r="O1230">
        <f>TEXT(A1230,"mmm")</f>
        <v/>
      </c>
    </row>
    <row r="1231">
      <c r="A1231" s="13" t="n">
        <v>45170</v>
      </c>
      <c r="B1231" t="inlineStr">
        <is>
          <t>Central</t>
        </is>
      </c>
      <c r="C1231" t="inlineStr">
        <is>
          <t>Mobile App</t>
        </is>
      </c>
      <c r="D1231" t="inlineStr">
        <is>
          <t>Sports</t>
        </is>
      </c>
      <c r="E1231" t="n">
        <v>5002.1</v>
      </c>
      <c r="F1231" t="n">
        <v>3200.92</v>
      </c>
      <c r="G1231" t="n">
        <v>5116</v>
      </c>
      <c r="H1231" t="n">
        <v>4</v>
      </c>
      <c r="I1231" t="n">
        <v>2</v>
      </c>
      <c r="J1231" t="n">
        <v>0</v>
      </c>
      <c r="K1231">
        <f>E1231-F1231</f>
        <v/>
      </c>
      <c r="L1231" s="10">
        <f>IFERROR(K1231/E1231,0)</f>
        <v/>
      </c>
      <c r="M1231">
        <f>YEAR(A1231)</f>
        <v/>
      </c>
      <c r="N1231">
        <f>"Q"&amp;ROUNDUP(MONTH(A1231)/3,0)</f>
        <v/>
      </c>
      <c r="O1231">
        <f>TEXT(A1231,"mmm")</f>
        <v/>
      </c>
    </row>
    <row r="1232">
      <c r="A1232" s="13" t="n">
        <v>45170</v>
      </c>
      <c r="B1232" t="inlineStr">
        <is>
          <t>Central</t>
        </is>
      </c>
      <c r="C1232" t="inlineStr">
        <is>
          <t>Retail Store</t>
        </is>
      </c>
      <c r="D1232" t="inlineStr">
        <is>
          <t>Beauty</t>
        </is>
      </c>
      <c r="E1232" t="n">
        <v>454.1</v>
      </c>
      <c r="F1232" t="n">
        <v>266.14</v>
      </c>
      <c r="G1232" t="n">
        <v>478</v>
      </c>
      <c r="H1232" t="n">
        <v>2</v>
      </c>
      <c r="I1232" t="n">
        <v>1</v>
      </c>
      <c r="J1232" t="n">
        <v>0</v>
      </c>
      <c r="K1232">
        <f>E1232-F1232</f>
        <v/>
      </c>
      <c r="L1232" s="10">
        <f>IFERROR(K1232/E1232,0)</f>
        <v/>
      </c>
      <c r="M1232">
        <f>YEAR(A1232)</f>
        <v/>
      </c>
      <c r="N1232">
        <f>"Q"&amp;ROUNDUP(MONTH(A1232)/3,0)</f>
        <v/>
      </c>
      <c r="O1232">
        <f>TEXT(A1232,"mmm")</f>
        <v/>
      </c>
    </row>
    <row r="1233">
      <c r="A1233" s="13" t="n">
        <v>45170</v>
      </c>
      <c r="B1233" t="inlineStr">
        <is>
          <t>Central</t>
        </is>
      </c>
      <c r="C1233" t="inlineStr">
        <is>
          <t>Retail Store</t>
        </is>
      </c>
      <c r="D1233" t="inlineStr">
        <is>
          <t>Books</t>
        </is>
      </c>
      <c r="E1233" t="n">
        <v>509</v>
      </c>
      <c r="F1233" t="n">
        <v>380.33</v>
      </c>
      <c r="G1233" t="n">
        <v>509</v>
      </c>
      <c r="H1233" t="n">
        <v>1</v>
      </c>
      <c r="I1233" t="n">
        <v>1</v>
      </c>
      <c r="J1233" t="n">
        <v>0</v>
      </c>
      <c r="K1233">
        <f>E1233-F1233</f>
        <v/>
      </c>
      <c r="L1233" s="10">
        <f>IFERROR(K1233/E1233,0)</f>
        <v/>
      </c>
      <c r="M1233">
        <f>YEAR(A1233)</f>
        <v/>
      </c>
      <c r="N1233">
        <f>"Q"&amp;ROUNDUP(MONTH(A1233)/3,0)</f>
        <v/>
      </c>
      <c r="O1233">
        <f>TEXT(A1233,"mmm")</f>
        <v/>
      </c>
    </row>
    <row r="1234">
      <c r="A1234" s="13" t="n">
        <v>45170</v>
      </c>
      <c r="B1234" t="inlineStr">
        <is>
          <t>Central</t>
        </is>
      </c>
      <c r="C1234" t="inlineStr">
        <is>
          <t>Retail Store</t>
        </is>
      </c>
      <c r="D1234" t="inlineStr">
        <is>
          <t>Fashion</t>
        </is>
      </c>
      <c r="E1234" t="n">
        <v>8486.65</v>
      </c>
      <c r="F1234" t="n">
        <v>4089.89</v>
      </c>
      <c r="G1234" t="n">
        <v>8552</v>
      </c>
      <c r="H1234" t="n">
        <v>8</v>
      </c>
      <c r="I1234" t="n">
        <v>5</v>
      </c>
      <c r="J1234" t="n">
        <v>0</v>
      </c>
      <c r="K1234">
        <f>E1234-F1234</f>
        <v/>
      </c>
      <c r="L1234" s="10">
        <f>IFERROR(K1234/E1234,0)</f>
        <v/>
      </c>
      <c r="M1234">
        <f>YEAR(A1234)</f>
        <v/>
      </c>
      <c r="N1234">
        <f>"Q"&amp;ROUNDUP(MONTH(A1234)/3,0)</f>
        <v/>
      </c>
      <c r="O1234">
        <f>TEXT(A1234,"mmm")</f>
        <v/>
      </c>
    </row>
    <row r="1235">
      <c r="A1235" s="13" t="n">
        <v>45170</v>
      </c>
      <c r="B1235" t="inlineStr">
        <is>
          <t>Central</t>
        </is>
      </c>
      <c r="C1235" t="inlineStr">
        <is>
          <t>Retail Store</t>
        </is>
      </c>
      <c r="D1235" t="inlineStr">
        <is>
          <t>Grocery</t>
        </is>
      </c>
      <c r="E1235" t="n">
        <v>2903</v>
      </c>
      <c r="F1235" t="n">
        <v>2195.27</v>
      </c>
      <c r="G1235" t="n">
        <v>2903</v>
      </c>
      <c r="H1235" t="n">
        <v>7</v>
      </c>
      <c r="I1235" t="n">
        <v>3</v>
      </c>
      <c r="J1235" t="n">
        <v>0</v>
      </c>
      <c r="K1235">
        <f>E1235-F1235</f>
        <v/>
      </c>
      <c r="L1235" s="10">
        <f>IFERROR(K1235/E1235,0)</f>
        <v/>
      </c>
      <c r="M1235">
        <f>YEAR(A1235)</f>
        <v/>
      </c>
      <c r="N1235">
        <f>"Q"&amp;ROUNDUP(MONTH(A1235)/3,0)</f>
        <v/>
      </c>
      <c r="O1235">
        <f>TEXT(A1235,"mmm")</f>
        <v/>
      </c>
    </row>
    <row r="1236">
      <c r="A1236" s="13" t="n">
        <v>45170</v>
      </c>
      <c r="B1236" t="inlineStr">
        <is>
          <t>Central</t>
        </is>
      </c>
      <c r="C1236" t="inlineStr">
        <is>
          <t>Unknown</t>
        </is>
      </c>
      <c r="D1236" t="inlineStr">
        <is>
          <t>Electronics</t>
        </is>
      </c>
      <c r="E1236" t="n">
        <v>14848.65</v>
      </c>
      <c r="F1236" t="n">
        <v>14813.77</v>
      </c>
      <c r="G1236" t="n">
        <v>17469</v>
      </c>
      <c r="H1236" t="n">
        <v>1</v>
      </c>
      <c r="I1236" t="n">
        <v>1</v>
      </c>
      <c r="J1236" t="n">
        <v>0</v>
      </c>
      <c r="K1236">
        <f>E1236-F1236</f>
        <v/>
      </c>
      <c r="L1236" s="10">
        <f>IFERROR(K1236/E1236,0)</f>
        <v/>
      </c>
      <c r="M1236">
        <f>YEAR(A1236)</f>
        <v/>
      </c>
      <c r="N1236">
        <f>"Q"&amp;ROUNDUP(MONTH(A1236)/3,0)</f>
        <v/>
      </c>
      <c r="O1236">
        <f>TEXT(A1236,"mmm")</f>
        <v/>
      </c>
    </row>
    <row r="1237">
      <c r="A1237" s="13" t="n">
        <v>45170</v>
      </c>
      <c r="B1237" t="inlineStr">
        <is>
          <t>Central</t>
        </is>
      </c>
      <c r="C1237" t="inlineStr">
        <is>
          <t>Unknown</t>
        </is>
      </c>
      <c r="D1237" t="inlineStr">
        <is>
          <t>Fashion</t>
        </is>
      </c>
      <c r="E1237" t="n">
        <v>3446.1</v>
      </c>
      <c r="F1237" t="n">
        <v>1624.46</v>
      </c>
      <c r="G1237" t="n">
        <v>3829</v>
      </c>
      <c r="H1237" t="n">
        <v>1</v>
      </c>
      <c r="I1237" t="n">
        <v>1</v>
      </c>
      <c r="J1237" t="n">
        <v>0</v>
      </c>
      <c r="K1237">
        <f>E1237-F1237</f>
        <v/>
      </c>
      <c r="L1237" s="10">
        <f>IFERROR(K1237/E1237,0)</f>
        <v/>
      </c>
      <c r="M1237">
        <f>YEAR(A1237)</f>
        <v/>
      </c>
      <c r="N1237">
        <f>"Q"&amp;ROUNDUP(MONTH(A1237)/3,0)</f>
        <v/>
      </c>
      <c r="O1237">
        <f>TEXT(A1237,"mmm")</f>
        <v/>
      </c>
    </row>
    <row r="1238">
      <c r="A1238" s="13" t="n">
        <v>45170</v>
      </c>
      <c r="B1238" t="inlineStr">
        <is>
          <t>Central</t>
        </is>
      </c>
      <c r="C1238" t="inlineStr">
        <is>
          <t>Unknown</t>
        </is>
      </c>
      <c r="D1238" t="inlineStr">
        <is>
          <t>Home &amp; Kitchen</t>
        </is>
      </c>
      <c r="E1238" t="n">
        <v>2213.1</v>
      </c>
      <c r="F1238" t="n">
        <v>1700.06</v>
      </c>
      <c r="G1238" t="n">
        <v>2459</v>
      </c>
      <c r="H1238" t="n">
        <v>1</v>
      </c>
      <c r="I1238" t="n">
        <v>1</v>
      </c>
      <c r="J1238" t="n">
        <v>0</v>
      </c>
      <c r="K1238">
        <f>E1238-F1238</f>
        <v/>
      </c>
      <c r="L1238" s="10">
        <f>IFERROR(K1238/E1238,0)</f>
        <v/>
      </c>
      <c r="M1238">
        <f>YEAR(A1238)</f>
        <v/>
      </c>
      <c r="N1238">
        <f>"Q"&amp;ROUNDUP(MONTH(A1238)/3,0)</f>
        <v/>
      </c>
      <c r="O1238">
        <f>TEXT(A1238,"mmm")</f>
        <v/>
      </c>
    </row>
    <row r="1239">
      <c r="A1239" s="13" t="n">
        <v>45170</v>
      </c>
      <c r="B1239" t="inlineStr">
        <is>
          <t>Central</t>
        </is>
      </c>
      <c r="C1239" t="inlineStr">
        <is>
          <t>Website</t>
        </is>
      </c>
      <c r="D1239" t="inlineStr">
        <is>
          <t>Beauty</t>
        </is>
      </c>
      <c r="E1239" t="n">
        <v>5580.95</v>
      </c>
      <c r="F1239" t="n">
        <v>2885.43</v>
      </c>
      <c r="G1239" t="n">
        <v>5951</v>
      </c>
      <c r="H1239" t="n">
        <v>9</v>
      </c>
      <c r="I1239" t="n">
        <v>7</v>
      </c>
      <c r="J1239" t="n">
        <v>1</v>
      </c>
      <c r="K1239">
        <f>E1239-F1239</f>
        <v/>
      </c>
      <c r="L1239" s="10">
        <f>IFERROR(K1239/E1239,0)</f>
        <v/>
      </c>
      <c r="M1239">
        <f>YEAR(A1239)</f>
        <v/>
      </c>
      <c r="N1239">
        <f>"Q"&amp;ROUNDUP(MONTH(A1239)/3,0)</f>
        <v/>
      </c>
      <c r="O1239">
        <f>TEXT(A1239,"mmm")</f>
        <v/>
      </c>
    </row>
    <row r="1240">
      <c r="A1240" s="13" t="n">
        <v>45170</v>
      </c>
      <c r="B1240" t="inlineStr">
        <is>
          <t>Central</t>
        </is>
      </c>
      <c r="C1240" t="inlineStr">
        <is>
          <t>Website</t>
        </is>
      </c>
      <c r="D1240" t="inlineStr">
        <is>
          <t>Books</t>
        </is>
      </c>
      <c r="E1240" t="n">
        <v>3485.15</v>
      </c>
      <c r="F1240" t="n">
        <v>2639.53</v>
      </c>
      <c r="G1240" t="n">
        <v>3792</v>
      </c>
      <c r="H1240" t="n">
        <v>8</v>
      </c>
      <c r="I1240" t="n">
        <v>7</v>
      </c>
      <c r="J1240" t="n">
        <v>0</v>
      </c>
      <c r="K1240">
        <f>E1240-F1240</f>
        <v/>
      </c>
      <c r="L1240" s="10">
        <f>IFERROR(K1240/E1240,0)</f>
        <v/>
      </c>
      <c r="M1240">
        <f>YEAR(A1240)</f>
        <v/>
      </c>
      <c r="N1240">
        <f>"Q"&amp;ROUNDUP(MONTH(A1240)/3,0)</f>
        <v/>
      </c>
      <c r="O1240">
        <f>TEXT(A1240,"mmm")</f>
        <v/>
      </c>
    </row>
    <row r="1241">
      <c r="A1241" s="13" t="n">
        <v>45170</v>
      </c>
      <c r="B1241" t="inlineStr">
        <is>
          <t>Central</t>
        </is>
      </c>
      <c r="C1241" t="inlineStr">
        <is>
          <t>Website</t>
        </is>
      </c>
      <c r="D1241" t="inlineStr">
        <is>
          <t>Electronics</t>
        </is>
      </c>
      <c r="E1241" t="n">
        <v>54998.45</v>
      </c>
      <c r="F1241" t="n">
        <v>49440.48</v>
      </c>
      <c r="G1241" t="n">
        <v>59124</v>
      </c>
      <c r="H1241" t="n">
        <v>6</v>
      </c>
      <c r="I1241" t="n">
        <v>6</v>
      </c>
      <c r="J1241" t="n">
        <v>0</v>
      </c>
      <c r="K1241">
        <f>E1241-F1241</f>
        <v/>
      </c>
      <c r="L1241" s="10">
        <f>IFERROR(K1241/E1241,0)</f>
        <v/>
      </c>
      <c r="M1241">
        <f>YEAR(A1241)</f>
        <v/>
      </c>
      <c r="N1241">
        <f>"Q"&amp;ROUNDUP(MONTH(A1241)/3,0)</f>
        <v/>
      </c>
      <c r="O1241">
        <f>TEXT(A1241,"mmm")</f>
        <v/>
      </c>
    </row>
    <row r="1242">
      <c r="A1242" s="13" t="n">
        <v>45170</v>
      </c>
      <c r="B1242" t="inlineStr">
        <is>
          <t>Central</t>
        </is>
      </c>
      <c r="C1242" t="inlineStr">
        <is>
          <t>Website</t>
        </is>
      </c>
      <c r="D1242" t="inlineStr">
        <is>
          <t>Fashion</t>
        </is>
      </c>
      <c r="E1242" t="n">
        <v>14703.4</v>
      </c>
      <c r="F1242" t="n">
        <v>8574.639999999999</v>
      </c>
      <c r="G1242" t="n">
        <v>15869</v>
      </c>
      <c r="H1242" t="n">
        <v>11</v>
      </c>
      <c r="I1242" t="n">
        <v>8</v>
      </c>
      <c r="J1242" t="n">
        <v>2</v>
      </c>
      <c r="K1242">
        <f>E1242-F1242</f>
        <v/>
      </c>
      <c r="L1242" s="10">
        <f>IFERROR(K1242/E1242,0)</f>
        <v/>
      </c>
      <c r="M1242">
        <f>YEAR(A1242)</f>
        <v/>
      </c>
      <c r="N1242">
        <f>"Q"&amp;ROUNDUP(MONTH(A1242)/3,0)</f>
        <v/>
      </c>
      <c r="O1242">
        <f>TEXT(A1242,"mmm")</f>
        <v/>
      </c>
    </row>
    <row r="1243">
      <c r="A1243" s="13" t="n">
        <v>45170</v>
      </c>
      <c r="B1243" t="inlineStr">
        <is>
          <t>Central</t>
        </is>
      </c>
      <c r="C1243" t="inlineStr">
        <is>
          <t>Website</t>
        </is>
      </c>
      <c r="D1243" t="inlineStr">
        <is>
          <t>Grocery</t>
        </is>
      </c>
      <c r="E1243" t="n">
        <v>4773.05</v>
      </c>
      <c r="F1243" t="n">
        <v>3897.16</v>
      </c>
      <c r="G1243" t="n">
        <v>5135</v>
      </c>
      <c r="H1243" t="n">
        <v>15</v>
      </c>
      <c r="I1243" t="n">
        <v>6</v>
      </c>
      <c r="J1243" t="n">
        <v>0</v>
      </c>
      <c r="K1243">
        <f>E1243-F1243</f>
        <v/>
      </c>
      <c r="L1243" s="10">
        <f>IFERROR(K1243/E1243,0)</f>
        <v/>
      </c>
      <c r="M1243">
        <f>YEAR(A1243)</f>
        <v/>
      </c>
      <c r="N1243">
        <f>"Q"&amp;ROUNDUP(MONTH(A1243)/3,0)</f>
        <v/>
      </c>
      <c r="O1243">
        <f>TEXT(A1243,"mmm")</f>
        <v/>
      </c>
    </row>
    <row r="1244">
      <c r="A1244" s="13" t="n">
        <v>45170</v>
      </c>
      <c r="B1244" t="inlineStr">
        <is>
          <t>Central</t>
        </is>
      </c>
      <c r="C1244" t="inlineStr">
        <is>
          <t>Website</t>
        </is>
      </c>
      <c r="D1244" t="inlineStr">
        <is>
          <t>Home &amp; Kitchen</t>
        </is>
      </c>
      <c r="E1244" t="n">
        <v>34840.4</v>
      </c>
      <c r="F1244" t="n">
        <v>24256.81</v>
      </c>
      <c r="G1244" t="n">
        <v>37345</v>
      </c>
      <c r="H1244" t="n">
        <v>15</v>
      </c>
      <c r="I1244" t="n">
        <v>12</v>
      </c>
      <c r="J1244" t="n">
        <v>0</v>
      </c>
      <c r="K1244">
        <f>E1244-F1244</f>
        <v/>
      </c>
      <c r="L1244" s="10">
        <f>IFERROR(K1244/E1244,0)</f>
        <v/>
      </c>
      <c r="M1244">
        <f>YEAR(A1244)</f>
        <v/>
      </c>
      <c r="N1244">
        <f>"Q"&amp;ROUNDUP(MONTH(A1244)/3,0)</f>
        <v/>
      </c>
      <c r="O1244">
        <f>TEXT(A1244,"mmm")</f>
        <v/>
      </c>
    </row>
    <row r="1245">
      <c r="A1245" s="13" t="n">
        <v>45170</v>
      </c>
      <c r="B1245" t="inlineStr">
        <is>
          <t>Central</t>
        </is>
      </c>
      <c r="C1245" t="inlineStr">
        <is>
          <t>Website</t>
        </is>
      </c>
      <c r="D1245" t="inlineStr">
        <is>
          <t>Sports</t>
        </is>
      </c>
      <c r="E1245" t="n">
        <v>2991.25</v>
      </c>
      <c r="F1245" t="n">
        <v>2181.16</v>
      </c>
      <c r="G1245" t="n">
        <v>3608</v>
      </c>
      <c r="H1245" t="n">
        <v>2</v>
      </c>
      <c r="I1245" t="n">
        <v>2</v>
      </c>
      <c r="J1245" t="n">
        <v>0</v>
      </c>
      <c r="K1245">
        <f>E1245-F1245</f>
        <v/>
      </c>
      <c r="L1245" s="10">
        <f>IFERROR(K1245/E1245,0)</f>
        <v/>
      </c>
      <c r="M1245">
        <f>YEAR(A1245)</f>
        <v/>
      </c>
      <c r="N1245">
        <f>"Q"&amp;ROUNDUP(MONTH(A1245)/3,0)</f>
        <v/>
      </c>
      <c r="O1245">
        <f>TEXT(A1245,"mmm")</f>
        <v/>
      </c>
    </row>
    <row r="1246">
      <c r="A1246" s="13" t="n">
        <v>45170</v>
      </c>
      <c r="B1246" t="inlineStr">
        <is>
          <t>East</t>
        </is>
      </c>
      <c r="C1246" t="inlineStr">
        <is>
          <t>Marketplace</t>
        </is>
      </c>
      <c r="D1246" t="inlineStr">
        <is>
          <t>Beauty</t>
        </is>
      </c>
      <c r="E1246" t="n">
        <v>3316.85</v>
      </c>
      <c r="F1246" t="n">
        <v>1895.04</v>
      </c>
      <c r="G1246" t="n">
        <v>3773</v>
      </c>
      <c r="H1246" t="n">
        <v>7</v>
      </c>
      <c r="I1246" t="n">
        <v>5</v>
      </c>
      <c r="J1246" t="n">
        <v>0</v>
      </c>
      <c r="K1246">
        <f>E1246-F1246</f>
        <v/>
      </c>
      <c r="L1246" s="10">
        <f>IFERROR(K1246/E1246,0)</f>
        <v/>
      </c>
      <c r="M1246">
        <f>YEAR(A1246)</f>
        <v/>
      </c>
      <c r="N1246">
        <f>"Q"&amp;ROUNDUP(MONTH(A1246)/3,0)</f>
        <v/>
      </c>
      <c r="O1246">
        <f>TEXT(A1246,"mmm")</f>
        <v/>
      </c>
    </row>
    <row r="1247">
      <c r="A1247" s="13" t="n">
        <v>45170</v>
      </c>
      <c r="B1247" t="inlineStr">
        <is>
          <t>East</t>
        </is>
      </c>
      <c r="C1247" t="inlineStr">
        <is>
          <t>Marketplace</t>
        </is>
      </c>
      <c r="D1247" t="inlineStr">
        <is>
          <t>Books</t>
        </is>
      </c>
      <c r="E1247" t="n">
        <v>3911.3</v>
      </c>
      <c r="F1247" t="n">
        <v>3029.42</v>
      </c>
      <c r="G1247" t="n">
        <v>4291</v>
      </c>
      <c r="H1247" t="n">
        <v>9</v>
      </c>
      <c r="I1247" t="n">
        <v>7</v>
      </c>
      <c r="J1247" t="n">
        <v>0</v>
      </c>
      <c r="K1247">
        <f>E1247-F1247</f>
        <v/>
      </c>
      <c r="L1247" s="10">
        <f>IFERROR(K1247/E1247,0)</f>
        <v/>
      </c>
      <c r="M1247">
        <f>YEAR(A1247)</f>
        <v/>
      </c>
      <c r="N1247">
        <f>"Q"&amp;ROUNDUP(MONTH(A1247)/3,0)</f>
        <v/>
      </c>
      <c r="O1247">
        <f>TEXT(A1247,"mmm")</f>
        <v/>
      </c>
    </row>
    <row r="1248">
      <c r="A1248" s="13" t="n">
        <v>45170</v>
      </c>
      <c r="B1248" t="inlineStr">
        <is>
          <t>East</t>
        </is>
      </c>
      <c r="C1248" t="inlineStr">
        <is>
          <t>Marketplace</t>
        </is>
      </c>
      <c r="D1248" t="inlineStr">
        <is>
          <t>Electronics</t>
        </is>
      </c>
      <c r="E1248" t="n">
        <v>99336.14999999999</v>
      </c>
      <c r="F1248" t="n">
        <v>90522.60000000001</v>
      </c>
      <c r="G1248" t="n">
        <v>109438</v>
      </c>
      <c r="H1248" t="n">
        <v>12</v>
      </c>
      <c r="I1248" t="n">
        <v>12</v>
      </c>
      <c r="J1248" t="n">
        <v>2</v>
      </c>
      <c r="K1248">
        <f>E1248-F1248</f>
        <v/>
      </c>
      <c r="L1248" s="10">
        <f>IFERROR(K1248/E1248,0)</f>
        <v/>
      </c>
      <c r="M1248">
        <f>YEAR(A1248)</f>
        <v/>
      </c>
      <c r="N1248">
        <f>"Q"&amp;ROUNDUP(MONTH(A1248)/3,0)</f>
        <v/>
      </c>
      <c r="O1248">
        <f>TEXT(A1248,"mmm")</f>
        <v/>
      </c>
    </row>
    <row r="1249">
      <c r="A1249" s="13" t="n">
        <v>45170</v>
      </c>
      <c r="B1249" t="inlineStr">
        <is>
          <t>East</t>
        </is>
      </c>
      <c r="C1249" t="inlineStr">
        <is>
          <t>Marketplace</t>
        </is>
      </c>
      <c r="D1249" t="inlineStr">
        <is>
          <t>Fashion</t>
        </is>
      </c>
      <c r="E1249" t="n">
        <v>27727.1</v>
      </c>
      <c r="F1249" t="n">
        <v>15742.91</v>
      </c>
      <c r="G1249" t="n">
        <v>30838</v>
      </c>
      <c r="H1249" t="n">
        <v>22</v>
      </c>
      <c r="I1249" t="n">
        <v>17</v>
      </c>
      <c r="J1249" t="n">
        <v>4</v>
      </c>
      <c r="K1249">
        <f>E1249-F1249</f>
        <v/>
      </c>
      <c r="L1249" s="10">
        <f>IFERROR(K1249/E1249,0)</f>
        <v/>
      </c>
      <c r="M1249">
        <f>YEAR(A1249)</f>
        <v/>
      </c>
      <c r="N1249">
        <f>"Q"&amp;ROUNDUP(MONTH(A1249)/3,0)</f>
        <v/>
      </c>
      <c r="O1249">
        <f>TEXT(A1249,"mmm")</f>
        <v/>
      </c>
    </row>
    <row r="1250">
      <c r="A1250" s="13" t="n">
        <v>45170</v>
      </c>
      <c r="B1250" t="inlineStr">
        <is>
          <t>East</t>
        </is>
      </c>
      <c r="C1250" t="inlineStr">
        <is>
          <t>Marketplace</t>
        </is>
      </c>
      <c r="D1250" t="inlineStr">
        <is>
          <t>Grocery</t>
        </is>
      </c>
      <c r="E1250" t="n">
        <v>11898.05</v>
      </c>
      <c r="F1250" t="n">
        <v>10205.42</v>
      </c>
      <c r="G1250" t="n">
        <v>13113</v>
      </c>
      <c r="H1250" t="n">
        <v>37</v>
      </c>
      <c r="I1250" t="n">
        <v>13</v>
      </c>
      <c r="J1250" t="n">
        <v>0</v>
      </c>
      <c r="K1250">
        <f>E1250-F1250</f>
        <v/>
      </c>
      <c r="L1250" s="10">
        <f>IFERROR(K1250/E1250,0)</f>
        <v/>
      </c>
      <c r="M1250">
        <f>YEAR(A1250)</f>
        <v/>
      </c>
      <c r="N1250">
        <f>"Q"&amp;ROUNDUP(MONTH(A1250)/3,0)</f>
        <v/>
      </c>
      <c r="O1250">
        <f>TEXT(A1250,"mmm")</f>
        <v/>
      </c>
    </row>
    <row r="1251">
      <c r="A1251" s="13" t="n">
        <v>45170</v>
      </c>
      <c r="B1251" t="inlineStr">
        <is>
          <t>East</t>
        </is>
      </c>
      <c r="C1251" t="inlineStr">
        <is>
          <t>Marketplace</t>
        </is>
      </c>
      <c r="D1251" t="inlineStr">
        <is>
          <t>Home &amp; Kitchen</t>
        </is>
      </c>
      <c r="E1251" t="n">
        <v>35213.75</v>
      </c>
      <c r="F1251" t="n">
        <v>24194.43</v>
      </c>
      <c r="G1251" t="n">
        <v>38953</v>
      </c>
      <c r="H1251" t="n">
        <v>17</v>
      </c>
      <c r="I1251" t="n">
        <v>13</v>
      </c>
      <c r="J1251" t="n">
        <v>0</v>
      </c>
      <c r="K1251">
        <f>E1251-F1251</f>
        <v/>
      </c>
      <c r="L1251" s="10">
        <f>IFERROR(K1251/E1251,0)</f>
        <v/>
      </c>
      <c r="M1251">
        <f>YEAR(A1251)</f>
        <v/>
      </c>
      <c r="N1251">
        <f>"Q"&amp;ROUNDUP(MONTH(A1251)/3,0)</f>
        <v/>
      </c>
      <c r="O1251">
        <f>TEXT(A1251,"mmm")</f>
        <v/>
      </c>
    </row>
    <row r="1252">
      <c r="A1252" s="13" t="n">
        <v>45170</v>
      </c>
      <c r="B1252" t="inlineStr">
        <is>
          <t>East</t>
        </is>
      </c>
      <c r="C1252" t="inlineStr">
        <is>
          <t>Marketplace</t>
        </is>
      </c>
      <c r="D1252" t="inlineStr">
        <is>
          <t>Sports</t>
        </is>
      </c>
      <c r="E1252" t="n">
        <v>11418.65</v>
      </c>
      <c r="F1252" t="n">
        <v>7307.43</v>
      </c>
      <c r="G1252" t="n">
        <v>12523</v>
      </c>
      <c r="H1252" t="n">
        <v>7</v>
      </c>
      <c r="I1252" t="n">
        <v>5</v>
      </c>
      <c r="J1252" t="n">
        <v>1</v>
      </c>
      <c r="K1252">
        <f>E1252-F1252</f>
        <v/>
      </c>
      <c r="L1252" s="10">
        <f>IFERROR(K1252/E1252,0)</f>
        <v/>
      </c>
      <c r="M1252">
        <f>YEAR(A1252)</f>
        <v/>
      </c>
      <c r="N1252">
        <f>"Q"&amp;ROUNDUP(MONTH(A1252)/3,0)</f>
        <v/>
      </c>
      <c r="O1252">
        <f>TEXT(A1252,"mmm")</f>
        <v/>
      </c>
    </row>
    <row r="1253">
      <c r="A1253" s="13" t="n">
        <v>45170</v>
      </c>
      <c r="B1253" t="inlineStr">
        <is>
          <t>East</t>
        </is>
      </c>
      <c r="C1253" t="inlineStr">
        <is>
          <t>Mobile App</t>
        </is>
      </c>
      <c r="D1253" t="inlineStr">
        <is>
          <t>Beauty</t>
        </is>
      </c>
      <c r="E1253" t="n">
        <v>14118.2</v>
      </c>
      <c r="F1253" t="n">
        <v>7603.98</v>
      </c>
      <c r="G1253" t="n">
        <v>15027</v>
      </c>
      <c r="H1253" t="n">
        <v>23</v>
      </c>
      <c r="I1253" t="n">
        <v>19</v>
      </c>
      <c r="J1253" t="n">
        <v>0</v>
      </c>
      <c r="K1253">
        <f>E1253-F1253</f>
        <v/>
      </c>
      <c r="L1253" s="10">
        <f>IFERROR(K1253/E1253,0)</f>
        <v/>
      </c>
      <c r="M1253">
        <f>YEAR(A1253)</f>
        <v/>
      </c>
      <c r="N1253">
        <f>"Q"&amp;ROUNDUP(MONTH(A1253)/3,0)</f>
        <v/>
      </c>
      <c r="O1253">
        <f>TEXT(A1253,"mmm")</f>
        <v/>
      </c>
    </row>
    <row r="1254">
      <c r="A1254" s="13" t="n">
        <v>45170</v>
      </c>
      <c r="B1254" t="inlineStr">
        <is>
          <t>East</t>
        </is>
      </c>
      <c r="C1254" t="inlineStr">
        <is>
          <t>Mobile App</t>
        </is>
      </c>
      <c r="D1254" t="inlineStr">
        <is>
          <t>Books</t>
        </is>
      </c>
      <c r="E1254" t="n">
        <v>2410.95</v>
      </c>
      <c r="F1254" t="n">
        <v>1721.92</v>
      </c>
      <c r="G1254" t="n">
        <v>2562</v>
      </c>
      <c r="H1254" t="n">
        <v>8</v>
      </c>
      <c r="I1254" t="n">
        <v>7</v>
      </c>
      <c r="J1254" t="n">
        <v>2</v>
      </c>
      <c r="K1254">
        <f>E1254-F1254</f>
        <v/>
      </c>
      <c r="L1254" s="10">
        <f>IFERROR(K1254/E1254,0)</f>
        <v/>
      </c>
      <c r="M1254">
        <f>YEAR(A1254)</f>
        <v/>
      </c>
      <c r="N1254">
        <f>"Q"&amp;ROUNDUP(MONTH(A1254)/3,0)</f>
        <v/>
      </c>
      <c r="O1254">
        <f>TEXT(A1254,"mmm")</f>
        <v/>
      </c>
    </row>
    <row r="1255">
      <c r="A1255" s="13" t="n">
        <v>45170</v>
      </c>
      <c r="B1255" t="inlineStr">
        <is>
          <t>East</t>
        </is>
      </c>
      <c r="C1255" t="inlineStr">
        <is>
          <t>Mobile App</t>
        </is>
      </c>
      <c r="D1255" t="inlineStr">
        <is>
          <t>Electronics</t>
        </is>
      </c>
      <c r="E1255" t="n">
        <v>282182.1</v>
      </c>
      <c r="F1255" t="n">
        <v>243451.6</v>
      </c>
      <c r="G1255" t="n">
        <v>298292</v>
      </c>
      <c r="H1255" t="n">
        <v>28</v>
      </c>
      <c r="I1255" t="n">
        <v>22</v>
      </c>
      <c r="J1255" t="n">
        <v>1</v>
      </c>
      <c r="K1255">
        <f>E1255-F1255</f>
        <v/>
      </c>
      <c r="L1255" s="10">
        <f>IFERROR(K1255/E1255,0)</f>
        <v/>
      </c>
      <c r="M1255">
        <f>YEAR(A1255)</f>
        <v/>
      </c>
      <c r="N1255">
        <f>"Q"&amp;ROUNDUP(MONTH(A1255)/3,0)</f>
        <v/>
      </c>
      <c r="O1255">
        <f>TEXT(A1255,"mmm")</f>
        <v/>
      </c>
    </row>
    <row r="1256">
      <c r="A1256" s="13" t="n">
        <v>45170</v>
      </c>
      <c r="B1256" t="inlineStr">
        <is>
          <t>East</t>
        </is>
      </c>
      <c r="C1256" t="inlineStr">
        <is>
          <t>Mobile App</t>
        </is>
      </c>
      <c r="D1256" t="inlineStr">
        <is>
          <t>Fashion</t>
        </is>
      </c>
      <c r="E1256" t="n">
        <v>40946.45</v>
      </c>
      <c r="F1256" t="n">
        <v>21780.71</v>
      </c>
      <c r="G1256" t="n">
        <v>43209</v>
      </c>
      <c r="H1256" t="n">
        <v>41</v>
      </c>
      <c r="I1256" t="n">
        <v>32</v>
      </c>
      <c r="J1256" t="n">
        <v>3</v>
      </c>
      <c r="K1256">
        <f>E1256-F1256</f>
        <v/>
      </c>
      <c r="L1256" s="10">
        <f>IFERROR(K1256/E1256,0)</f>
        <v/>
      </c>
      <c r="M1256">
        <f>YEAR(A1256)</f>
        <v/>
      </c>
      <c r="N1256">
        <f>"Q"&amp;ROUNDUP(MONTH(A1256)/3,0)</f>
        <v/>
      </c>
      <c r="O1256">
        <f>TEXT(A1256,"mmm")</f>
        <v/>
      </c>
    </row>
    <row r="1257">
      <c r="A1257" s="13" t="n">
        <v>45170</v>
      </c>
      <c r="B1257" t="inlineStr">
        <is>
          <t>East</t>
        </is>
      </c>
      <c r="C1257" t="inlineStr">
        <is>
          <t>Mobile App</t>
        </is>
      </c>
      <c r="D1257" t="inlineStr">
        <is>
          <t>Grocery</t>
        </is>
      </c>
      <c r="E1257" t="n">
        <v>19067</v>
      </c>
      <c r="F1257" t="n">
        <v>15961.85</v>
      </c>
      <c r="G1257" t="n">
        <v>20681</v>
      </c>
      <c r="H1257" t="n">
        <v>59</v>
      </c>
      <c r="I1257" t="n">
        <v>23</v>
      </c>
      <c r="J1257" t="n">
        <v>0</v>
      </c>
      <c r="K1257">
        <f>E1257-F1257</f>
        <v/>
      </c>
      <c r="L1257" s="10">
        <f>IFERROR(K1257/E1257,0)</f>
        <v/>
      </c>
      <c r="M1257">
        <f>YEAR(A1257)</f>
        <v/>
      </c>
      <c r="N1257">
        <f>"Q"&amp;ROUNDUP(MONTH(A1257)/3,0)</f>
        <v/>
      </c>
      <c r="O1257">
        <f>TEXT(A1257,"mmm")</f>
        <v/>
      </c>
    </row>
    <row r="1258">
      <c r="A1258" s="13" t="n">
        <v>45170</v>
      </c>
      <c r="B1258" t="inlineStr">
        <is>
          <t>East</t>
        </is>
      </c>
      <c r="C1258" t="inlineStr">
        <is>
          <t>Mobile App</t>
        </is>
      </c>
      <c r="D1258" t="inlineStr">
        <is>
          <t>Home &amp; Kitchen</t>
        </is>
      </c>
      <c r="E1258" t="n">
        <v>73192.64999999999</v>
      </c>
      <c r="F1258" t="n">
        <v>49500.56</v>
      </c>
      <c r="G1258" t="n">
        <v>77900</v>
      </c>
      <c r="H1258" t="n">
        <v>30</v>
      </c>
      <c r="I1258" t="n">
        <v>25</v>
      </c>
      <c r="J1258" t="n">
        <v>2</v>
      </c>
      <c r="K1258">
        <f>E1258-F1258</f>
        <v/>
      </c>
      <c r="L1258" s="10">
        <f>IFERROR(K1258/E1258,0)</f>
        <v/>
      </c>
      <c r="M1258">
        <f>YEAR(A1258)</f>
        <v/>
      </c>
      <c r="N1258">
        <f>"Q"&amp;ROUNDUP(MONTH(A1258)/3,0)</f>
        <v/>
      </c>
      <c r="O1258">
        <f>TEXT(A1258,"mmm")</f>
        <v/>
      </c>
    </row>
    <row r="1259">
      <c r="A1259" s="13" t="n">
        <v>45170</v>
      </c>
      <c r="B1259" t="inlineStr">
        <is>
          <t>East</t>
        </is>
      </c>
      <c r="C1259" t="inlineStr">
        <is>
          <t>Mobile App</t>
        </is>
      </c>
      <c r="D1259" t="inlineStr">
        <is>
          <t>Sports</t>
        </is>
      </c>
      <c r="E1259" t="n">
        <v>24398.7</v>
      </c>
      <c r="F1259" t="n">
        <v>15427.85</v>
      </c>
      <c r="G1259" t="n">
        <v>25255</v>
      </c>
      <c r="H1259" t="n">
        <v>15</v>
      </c>
      <c r="I1259" t="n">
        <v>15</v>
      </c>
      <c r="J1259" t="n">
        <v>0</v>
      </c>
      <c r="K1259">
        <f>E1259-F1259</f>
        <v/>
      </c>
      <c r="L1259" s="10">
        <f>IFERROR(K1259/E1259,0)</f>
        <v/>
      </c>
      <c r="M1259">
        <f>YEAR(A1259)</f>
        <v/>
      </c>
      <c r="N1259">
        <f>"Q"&amp;ROUNDUP(MONTH(A1259)/3,0)</f>
        <v/>
      </c>
      <c r="O1259">
        <f>TEXT(A1259,"mmm")</f>
        <v/>
      </c>
    </row>
    <row r="1260">
      <c r="A1260" s="13" t="n">
        <v>45170</v>
      </c>
      <c r="B1260" t="inlineStr">
        <is>
          <t>East</t>
        </is>
      </c>
      <c r="C1260" t="inlineStr">
        <is>
          <t>Retail Store</t>
        </is>
      </c>
      <c r="D1260" t="inlineStr">
        <is>
          <t>Beauty</t>
        </is>
      </c>
      <c r="E1260" t="n">
        <v>3004.1</v>
      </c>
      <c r="F1260" t="n">
        <v>1499.37</v>
      </c>
      <c r="G1260" t="n">
        <v>3075</v>
      </c>
      <c r="H1260" t="n">
        <v>5</v>
      </c>
      <c r="I1260" t="n">
        <v>4</v>
      </c>
      <c r="J1260" t="n">
        <v>0</v>
      </c>
      <c r="K1260">
        <f>E1260-F1260</f>
        <v/>
      </c>
      <c r="L1260" s="10">
        <f>IFERROR(K1260/E1260,0)</f>
        <v/>
      </c>
      <c r="M1260">
        <f>YEAR(A1260)</f>
        <v/>
      </c>
      <c r="N1260">
        <f>"Q"&amp;ROUNDUP(MONTH(A1260)/3,0)</f>
        <v/>
      </c>
      <c r="O1260">
        <f>TEXT(A1260,"mmm")</f>
        <v/>
      </c>
    </row>
    <row r="1261">
      <c r="A1261" s="13" t="n">
        <v>45170</v>
      </c>
      <c r="B1261" t="inlineStr">
        <is>
          <t>East</t>
        </is>
      </c>
      <c r="C1261" t="inlineStr">
        <is>
          <t>Retail Store</t>
        </is>
      </c>
      <c r="D1261" t="inlineStr">
        <is>
          <t>Books</t>
        </is>
      </c>
      <c r="E1261" t="n">
        <v>2173.65</v>
      </c>
      <c r="F1261" t="n">
        <v>1529.4</v>
      </c>
      <c r="G1261" t="n">
        <v>2245</v>
      </c>
      <c r="H1261" t="n">
        <v>5</v>
      </c>
      <c r="I1261" t="n">
        <v>4</v>
      </c>
      <c r="J1261" t="n">
        <v>0</v>
      </c>
      <c r="K1261">
        <f>E1261-F1261</f>
        <v/>
      </c>
      <c r="L1261" s="10">
        <f>IFERROR(K1261/E1261,0)</f>
        <v/>
      </c>
      <c r="M1261">
        <f>YEAR(A1261)</f>
        <v/>
      </c>
      <c r="N1261">
        <f>"Q"&amp;ROUNDUP(MONTH(A1261)/3,0)</f>
        <v/>
      </c>
      <c r="O1261">
        <f>TEXT(A1261,"mmm")</f>
        <v/>
      </c>
    </row>
    <row r="1262">
      <c r="A1262" s="13" t="n">
        <v>45170</v>
      </c>
      <c r="B1262" t="inlineStr">
        <is>
          <t>East</t>
        </is>
      </c>
      <c r="C1262" t="inlineStr">
        <is>
          <t>Retail Store</t>
        </is>
      </c>
      <c r="D1262" t="inlineStr">
        <is>
          <t>Electronics</t>
        </is>
      </c>
      <c r="E1262" t="n">
        <v>53806.55</v>
      </c>
      <c r="F1262" t="n">
        <v>44204.18</v>
      </c>
      <c r="G1262" t="n">
        <v>53905</v>
      </c>
      <c r="H1262" t="n">
        <v>5</v>
      </c>
      <c r="I1262" t="n">
        <v>3</v>
      </c>
      <c r="J1262" t="n">
        <v>0</v>
      </c>
      <c r="K1262">
        <f>E1262-F1262</f>
        <v/>
      </c>
      <c r="L1262" s="10">
        <f>IFERROR(K1262/E1262,0)</f>
        <v/>
      </c>
      <c r="M1262">
        <f>YEAR(A1262)</f>
        <v/>
      </c>
      <c r="N1262">
        <f>"Q"&amp;ROUNDUP(MONTH(A1262)/3,0)</f>
        <v/>
      </c>
      <c r="O1262">
        <f>TEXT(A1262,"mmm")</f>
        <v/>
      </c>
    </row>
    <row r="1263">
      <c r="A1263" s="13" t="n">
        <v>45170</v>
      </c>
      <c r="B1263" t="inlineStr">
        <is>
          <t>East</t>
        </is>
      </c>
      <c r="C1263" t="inlineStr">
        <is>
          <t>Retail Store</t>
        </is>
      </c>
      <c r="D1263" t="inlineStr">
        <is>
          <t>Fashion</t>
        </is>
      </c>
      <c r="E1263" t="n">
        <v>12880.95</v>
      </c>
      <c r="F1263" t="n">
        <v>7442.38</v>
      </c>
      <c r="G1263" t="n">
        <v>13390</v>
      </c>
      <c r="H1263" t="n">
        <v>10</v>
      </c>
      <c r="I1263" t="n">
        <v>7</v>
      </c>
      <c r="J1263" t="n">
        <v>0</v>
      </c>
      <c r="K1263">
        <f>E1263-F1263</f>
        <v/>
      </c>
      <c r="L1263" s="10">
        <f>IFERROR(K1263/E1263,0)</f>
        <v/>
      </c>
      <c r="M1263">
        <f>YEAR(A1263)</f>
        <v/>
      </c>
      <c r="N1263">
        <f>"Q"&amp;ROUNDUP(MONTH(A1263)/3,0)</f>
        <v/>
      </c>
      <c r="O1263">
        <f>TEXT(A1263,"mmm")</f>
        <v/>
      </c>
    </row>
    <row r="1264">
      <c r="A1264" s="13" t="n">
        <v>45170</v>
      </c>
      <c r="B1264" t="inlineStr">
        <is>
          <t>East</t>
        </is>
      </c>
      <c r="C1264" t="inlineStr">
        <is>
          <t>Retail Store</t>
        </is>
      </c>
      <c r="D1264" t="inlineStr">
        <is>
          <t>Grocery</t>
        </is>
      </c>
      <c r="E1264" t="n">
        <v>2983</v>
      </c>
      <c r="F1264" t="n">
        <v>2324.39</v>
      </c>
      <c r="G1264" t="n">
        <v>2983</v>
      </c>
      <c r="H1264" t="n">
        <v>7</v>
      </c>
      <c r="I1264" t="n">
        <v>3</v>
      </c>
      <c r="J1264" t="n">
        <v>0</v>
      </c>
      <c r="K1264">
        <f>E1264-F1264</f>
        <v/>
      </c>
      <c r="L1264" s="10">
        <f>IFERROR(K1264/E1264,0)</f>
        <v/>
      </c>
      <c r="M1264">
        <f>YEAR(A1264)</f>
        <v/>
      </c>
      <c r="N1264">
        <f>"Q"&amp;ROUNDUP(MONTH(A1264)/3,0)</f>
        <v/>
      </c>
      <c r="O1264">
        <f>TEXT(A1264,"mmm")</f>
        <v/>
      </c>
    </row>
    <row r="1265">
      <c r="A1265" s="13" t="n">
        <v>45170</v>
      </c>
      <c r="B1265" t="inlineStr">
        <is>
          <t>East</t>
        </is>
      </c>
      <c r="C1265" t="inlineStr">
        <is>
          <t>Retail Store</t>
        </is>
      </c>
      <c r="D1265" t="inlineStr">
        <is>
          <t>Home &amp; Kitchen</t>
        </is>
      </c>
      <c r="E1265" t="n">
        <v>14812.4</v>
      </c>
      <c r="F1265" t="n">
        <v>8887.58</v>
      </c>
      <c r="G1265" t="n">
        <v>15463</v>
      </c>
      <c r="H1265" t="n">
        <v>7</v>
      </c>
      <c r="I1265" t="n">
        <v>3</v>
      </c>
      <c r="J1265" t="n">
        <v>0</v>
      </c>
      <c r="K1265">
        <f>E1265-F1265</f>
        <v/>
      </c>
      <c r="L1265" s="10">
        <f>IFERROR(K1265/E1265,0)</f>
        <v/>
      </c>
      <c r="M1265">
        <f>YEAR(A1265)</f>
        <v/>
      </c>
      <c r="N1265">
        <f>"Q"&amp;ROUNDUP(MONTH(A1265)/3,0)</f>
        <v/>
      </c>
      <c r="O1265">
        <f>TEXT(A1265,"mmm")</f>
        <v/>
      </c>
    </row>
    <row r="1266">
      <c r="A1266" s="13" t="n">
        <v>45170</v>
      </c>
      <c r="B1266" t="inlineStr">
        <is>
          <t>East</t>
        </is>
      </c>
      <c r="C1266" t="inlineStr">
        <is>
          <t>Retail Store</t>
        </is>
      </c>
      <c r="D1266" t="inlineStr">
        <is>
          <t>Sports</t>
        </is>
      </c>
      <c r="E1266" t="n">
        <v>2374.05</v>
      </c>
      <c r="F1266" t="n">
        <v>1522.19</v>
      </c>
      <c r="G1266" t="n">
        <v>2499</v>
      </c>
      <c r="H1266" t="n">
        <v>1</v>
      </c>
      <c r="I1266" t="n">
        <v>1</v>
      </c>
      <c r="J1266" t="n">
        <v>0</v>
      </c>
      <c r="K1266">
        <f>E1266-F1266</f>
        <v/>
      </c>
      <c r="L1266" s="10">
        <f>IFERROR(K1266/E1266,0)</f>
        <v/>
      </c>
      <c r="M1266">
        <f>YEAR(A1266)</f>
        <v/>
      </c>
      <c r="N1266">
        <f>"Q"&amp;ROUNDUP(MONTH(A1266)/3,0)</f>
        <v/>
      </c>
      <c r="O1266">
        <f>TEXT(A1266,"mmm")</f>
        <v/>
      </c>
    </row>
    <row r="1267">
      <c r="A1267" s="13" t="n">
        <v>45170</v>
      </c>
      <c r="B1267" t="inlineStr">
        <is>
          <t>East</t>
        </is>
      </c>
      <c r="C1267" t="inlineStr">
        <is>
          <t>Unknown</t>
        </is>
      </c>
      <c r="D1267" t="inlineStr">
        <is>
          <t>Fashion</t>
        </is>
      </c>
      <c r="E1267" t="n">
        <v>673.55</v>
      </c>
      <c r="F1267" t="n">
        <v>338.47</v>
      </c>
      <c r="G1267" t="n">
        <v>709</v>
      </c>
      <c r="H1267" t="n">
        <v>1</v>
      </c>
      <c r="I1267" t="n">
        <v>1</v>
      </c>
      <c r="J1267" t="n">
        <v>0</v>
      </c>
      <c r="K1267">
        <f>E1267-F1267</f>
        <v/>
      </c>
      <c r="L1267" s="10">
        <f>IFERROR(K1267/E1267,0)</f>
        <v/>
      </c>
      <c r="M1267">
        <f>YEAR(A1267)</f>
        <v/>
      </c>
      <c r="N1267">
        <f>"Q"&amp;ROUNDUP(MONTH(A1267)/3,0)</f>
        <v/>
      </c>
      <c r="O1267">
        <f>TEXT(A1267,"mmm")</f>
        <v/>
      </c>
    </row>
    <row r="1268">
      <c r="A1268" s="13" t="n">
        <v>45170</v>
      </c>
      <c r="B1268" t="inlineStr">
        <is>
          <t>East</t>
        </is>
      </c>
      <c r="C1268" t="inlineStr">
        <is>
          <t>Website</t>
        </is>
      </c>
      <c r="D1268" t="inlineStr">
        <is>
          <t>Beauty</t>
        </is>
      </c>
      <c r="E1268" t="n">
        <v>12419.35</v>
      </c>
      <c r="F1268" t="n">
        <v>6990.7</v>
      </c>
      <c r="G1268" t="n">
        <v>13377</v>
      </c>
      <c r="H1268" t="n">
        <v>23</v>
      </c>
      <c r="I1268" t="n">
        <v>17</v>
      </c>
      <c r="J1268" t="n">
        <v>1</v>
      </c>
      <c r="K1268">
        <f>E1268-F1268</f>
        <v/>
      </c>
      <c r="L1268" s="10">
        <f>IFERROR(K1268/E1268,0)</f>
        <v/>
      </c>
      <c r="M1268">
        <f>YEAR(A1268)</f>
        <v/>
      </c>
      <c r="N1268">
        <f>"Q"&amp;ROUNDUP(MONTH(A1268)/3,0)</f>
        <v/>
      </c>
      <c r="O1268">
        <f>TEXT(A1268,"mmm")</f>
        <v/>
      </c>
    </row>
    <row r="1269">
      <c r="A1269" s="13" t="n">
        <v>45170</v>
      </c>
      <c r="B1269" t="inlineStr">
        <is>
          <t>East</t>
        </is>
      </c>
      <c r="C1269" t="inlineStr">
        <is>
          <t>Website</t>
        </is>
      </c>
      <c r="D1269" t="inlineStr">
        <is>
          <t>Books</t>
        </is>
      </c>
      <c r="E1269" t="n">
        <v>8428.549999999999</v>
      </c>
      <c r="F1269" t="n">
        <v>6207.37</v>
      </c>
      <c r="G1269" t="n">
        <v>9150</v>
      </c>
      <c r="H1269" t="n">
        <v>20</v>
      </c>
      <c r="I1269" t="n">
        <v>16</v>
      </c>
      <c r="J1269" t="n">
        <v>1</v>
      </c>
      <c r="K1269">
        <f>E1269-F1269</f>
        <v/>
      </c>
      <c r="L1269" s="10">
        <f>IFERROR(K1269/E1269,0)</f>
        <v/>
      </c>
      <c r="M1269">
        <f>YEAR(A1269)</f>
        <v/>
      </c>
      <c r="N1269">
        <f>"Q"&amp;ROUNDUP(MONTH(A1269)/3,0)</f>
        <v/>
      </c>
      <c r="O1269">
        <f>TEXT(A1269,"mmm")</f>
        <v/>
      </c>
    </row>
    <row r="1270">
      <c r="A1270" s="13" t="n">
        <v>45170</v>
      </c>
      <c r="B1270" t="inlineStr">
        <is>
          <t>East</t>
        </is>
      </c>
      <c r="C1270" t="inlineStr">
        <is>
          <t>Website</t>
        </is>
      </c>
      <c r="D1270" t="inlineStr">
        <is>
          <t>Electronics</t>
        </is>
      </c>
      <c r="E1270" t="n">
        <v>199975</v>
      </c>
      <c r="F1270" t="n">
        <v>178878.85</v>
      </c>
      <c r="G1270" t="n">
        <v>211778</v>
      </c>
      <c r="H1270" t="n">
        <v>22</v>
      </c>
      <c r="I1270" t="n">
        <v>17</v>
      </c>
      <c r="J1270" t="n">
        <v>0</v>
      </c>
      <c r="K1270">
        <f>E1270-F1270</f>
        <v/>
      </c>
      <c r="L1270" s="10">
        <f>IFERROR(K1270/E1270,0)</f>
        <v/>
      </c>
      <c r="M1270">
        <f>YEAR(A1270)</f>
        <v/>
      </c>
      <c r="N1270">
        <f>"Q"&amp;ROUNDUP(MONTH(A1270)/3,0)</f>
        <v/>
      </c>
      <c r="O1270">
        <f>TEXT(A1270,"mmm")</f>
        <v/>
      </c>
    </row>
    <row r="1271">
      <c r="A1271" s="13" t="n">
        <v>45170</v>
      </c>
      <c r="B1271" t="inlineStr">
        <is>
          <t>East</t>
        </is>
      </c>
      <c r="C1271" t="inlineStr">
        <is>
          <t>Website</t>
        </is>
      </c>
      <c r="D1271" t="inlineStr">
        <is>
          <t>Fashion</t>
        </is>
      </c>
      <c r="E1271" t="n">
        <v>42781.35</v>
      </c>
      <c r="F1271" t="n">
        <v>23761.23</v>
      </c>
      <c r="G1271" t="n">
        <v>46358</v>
      </c>
      <c r="H1271" t="n">
        <v>32</v>
      </c>
      <c r="I1271" t="n">
        <v>23</v>
      </c>
      <c r="J1271" t="n">
        <v>3</v>
      </c>
      <c r="K1271">
        <f>E1271-F1271</f>
        <v/>
      </c>
      <c r="L1271" s="10">
        <f>IFERROR(K1271/E1271,0)</f>
        <v/>
      </c>
      <c r="M1271">
        <f>YEAR(A1271)</f>
        <v/>
      </c>
      <c r="N1271">
        <f>"Q"&amp;ROUNDUP(MONTH(A1271)/3,0)</f>
        <v/>
      </c>
      <c r="O1271">
        <f>TEXT(A1271,"mmm")</f>
        <v/>
      </c>
    </row>
    <row r="1272">
      <c r="A1272" s="13" t="n">
        <v>45170</v>
      </c>
      <c r="B1272" t="inlineStr">
        <is>
          <t>East</t>
        </is>
      </c>
      <c r="C1272" t="inlineStr">
        <is>
          <t>Website</t>
        </is>
      </c>
      <c r="D1272" t="inlineStr">
        <is>
          <t>Grocery</t>
        </is>
      </c>
      <c r="E1272" t="n">
        <v>23280.2</v>
      </c>
      <c r="F1272" t="n">
        <v>19089.1</v>
      </c>
      <c r="G1272" t="n">
        <v>24709</v>
      </c>
      <c r="H1272" t="n">
        <v>61</v>
      </c>
      <c r="I1272" t="n">
        <v>25</v>
      </c>
      <c r="J1272" t="n">
        <v>0</v>
      </c>
      <c r="K1272">
        <f>E1272-F1272</f>
        <v/>
      </c>
      <c r="L1272" s="10">
        <f>IFERROR(K1272/E1272,0)</f>
        <v/>
      </c>
      <c r="M1272">
        <f>YEAR(A1272)</f>
        <v/>
      </c>
      <c r="N1272">
        <f>"Q"&amp;ROUNDUP(MONTH(A1272)/3,0)</f>
        <v/>
      </c>
      <c r="O1272">
        <f>TEXT(A1272,"mmm")</f>
        <v/>
      </c>
    </row>
    <row r="1273">
      <c r="A1273" s="13" t="n">
        <v>45170</v>
      </c>
      <c r="B1273" t="inlineStr">
        <is>
          <t>East</t>
        </is>
      </c>
      <c r="C1273" t="inlineStr">
        <is>
          <t>Website</t>
        </is>
      </c>
      <c r="D1273" t="inlineStr">
        <is>
          <t>Home &amp; Kitchen</t>
        </is>
      </c>
      <c r="E1273" t="n">
        <v>39472.05</v>
      </c>
      <c r="F1273" t="n">
        <v>28329.48</v>
      </c>
      <c r="G1273" t="n">
        <v>42997</v>
      </c>
      <c r="H1273" t="n">
        <v>13</v>
      </c>
      <c r="I1273" t="n">
        <v>11</v>
      </c>
      <c r="J1273" t="n">
        <v>0</v>
      </c>
      <c r="K1273">
        <f>E1273-F1273</f>
        <v/>
      </c>
      <c r="L1273" s="10">
        <f>IFERROR(K1273/E1273,0)</f>
        <v/>
      </c>
      <c r="M1273">
        <f>YEAR(A1273)</f>
        <v/>
      </c>
      <c r="N1273">
        <f>"Q"&amp;ROUNDUP(MONTH(A1273)/3,0)</f>
        <v/>
      </c>
      <c r="O1273">
        <f>TEXT(A1273,"mmm")</f>
        <v/>
      </c>
    </row>
    <row r="1274">
      <c r="A1274" s="13" t="n">
        <v>45170</v>
      </c>
      <c r="B1274" t="inlineStr">
        <is>
          <t>East</t>
        </is>
      </c>
      <c r="C1274" t="inlineStr">
        <is>
          <t>Website</t>
        </is>
      </c>
      <c r="D1274" t="inlineStr">
        <is>
          <t>Sports</t>
        </is>
      </c>
      <c r="E1274" t="n">
        <v>17885.95</v>
      </c>
      <c r="F1274" t="n">
        <v>10943.01</v>
      </c>
      <c r="G1274" t="n">
        <v>18429</v>
      </c>
      <c r="H1274" t="n">
        <v>11</v>
      </c>
      <c r="I1274" t="n">
        <v>10</v>
      </c>
      <c r="J1274" t="n">
        <v>0</v>
      </c>
      <c r="K1274">
        <f>E1274-F1274</f>
        <v/>
      </c>
      <c r="L1274" s="10">
        <f>IFERROR(K1274/E1274,0)</f>
        <v/>
      </c>
      <c r="M1274">
        <f>YEAR(A1274)</f>
        <v/>
      </c>
      <c r="N1274">
        <f>"Q"&amp;ROUNDUP(MONTH(A1274)/3,0)</f>
        <v/>
      </c>
      <c r="O1274">
        <f>TEXT(A1274,"mmm")</f>
        <v/>
      </c>
    </row>
    <row r="1275">
      <c r="A1275" s="13" t="n">
        <v>45170</v>
      </c>
      <c r="B1275" t="inlineStr">
        <is>
          <t>North</t>
        </is>
      </c>
      <c r="C1275" t="inlineStr">
        <is>
          <t>Marketplace</t>
        </is>
      </c>
      <c r="D1275" t="inlineStr">
        <is>
          <t>Beauty</t>
        </is>
      </c>
      <c r="E1275" t="n">
        <v>11698.55</v>
      </c>
      <c r="F1275" t="n">
        <v>6871.83</v>
      </c>
      <c r="G1275" t="n">
        <v>13157</v>
      </c>
      <c r="H1275" t="n">
        <v>23</v>
      </c>
      <c r="I1275" t="n">
        <v>19</v>
      </c>
      <c r="J1275" t="n">
        <v>1</v>
      </c>
      <c r="K1275">
        <f>E1275-F1275</f>
        <v/>
      </c>
      <c r="L1275" s="10">
        <f>IFERROR(K1275/E1275,0)</f>
        <v/>
      </c>
      <c r="M1275">
        <f>YEAR(A1275)</f>
        <v/>
      </c>
      <c r="N1275">
        <f>"Q"&amp;ROUNDUP(MONTH(A1275)/3,0)</f>
        <v/>
      </c>
      <c r="O1275">
        <f>TEXT(A1275,"mmm")</f>
        <v/>
      </c>
    </row>
    <row r="1276">
      <c r="A1276" s="13" t="n">
        <v>45170</v>
      </c>
      <c r="B1276" t="inlineStr">
        <is>
          <t>North</t>
        </is>
      </c>
      <c r="C1276" t="inlineStr">
        <is>
          <t>Marketplace</t>
        </is>
      </c>
      <c r="D1276" t="inlineStr">
        <is>
          <t>Books</t>
        </is>
      </c>
      <c r="E1276" t="n">
        <v>4518.15</v>
      </c>
      <c r="F1276" t="n">
        <v>3548.37</v>
      </c>
      <c r="G1276" t="n">
        <v>5120</v>
      </c>
      <c r="H1276" t="n">
        <v>10</v>
      </c>
      <c r="I1276" t="n">
        <v>9</v>
      </c>
      <c r="J1276" t="n">
        <v>2</v>
      </c>
      <c r="K1276">
        <f>E1276-F1276</f>
        <v/>
      </c>
      <c r="L1276" s="10">
        <f>IFERROR(K1276/E1276,0)</f>
        <v/>
      </c>
      <c r="M1276">
        <f>YEAR(A1276)</f>
        <v/>
      </c>
      <c r="N1276">
        <f>"Q"&amp;ROUNDUP(MONTH(A1276)/3,0)</f>
        <v/>
      </c>
      <c r="O1276">
        <f>TEXT(A1276,"mmm")</f>
        <v/>
      </c>
    </row>
    <row r="1277">
      <c r="A1277" s="13" t="n">
        <v>45170</v>
      </c>
      <c r="B1277" t="inlineStr">
        <is>
          <t>North</t>
        </is>
      </c>
      <c r="C1277" t="inlineStr">
        <is>
          <t>Marketplace</t>
        </is>
      </c>
      <c r="D1277" t="inlineStr">
        <is>
          <t>Electronics</t>
        </is>
      </c>
      <c r="E1277" t="n">
        <v>253859.65</v>
      </c>
      <c r="F1277" t="n">
        <v>235182.2</v>
      </c>
      <c r="G1277" t="n">
        <v>283824</v>
      </c>
      <c r="H1277" t="n">
        <v>26</v>
      </c>
      <c r="I1277" t="n">
        <v>19</v>
      </c>
      <c r="J1277" t="n">
        <v>4</v>
      </c>
      <c r="K1277">
        <f>E1277-F1277</f>
        <v/>
      </c>
      <c r="L1277" s="10">
        <f>IFERROR(K1277/E1277,0)</f>
        <v/>
      </c>
      <c r="M1277">
        <f>YEAR(A1277)</f>
        <v/>
      </c>
      <c r="N1277">
        <f>"Q"&amp;ROUNDUP(MONTH(A1277)/3,0)</f>
        <v/>
      </c>
      <c r="O1277">
        <f>TEXT(A1277,"mmm")</f>
        <v/>
      </c>
    </row>
    <row r="1278">
      <c r="A1278" s="13" t="n">
        <v>45170</v>
      </c>
      <c r="B1278" t="inlineStr">
        <is>
          <t>North</t>
        </is>
      </c>
      <c r="C1278" t="inlineStr">
        <is>
          <t>Marketplace</t>
        </is>
      </c>
      <c r="D1278" t="inlineStr">
        <is>
          <t>Fashion</t>
        </is>
      </c>
      <c r="E1278" t="n">
        <v>45783.2</v>
      </c>
      <c r="F1278" t="n">
        <v>26057.28</v>
      </c>
      <c r="G1278" t="n">
        <v>50351</v>
      </c>
      <c r="H1278" t="n">
        <v>39</v>
      </c>
      <c r="I1278" t="n">
        <v>30</v>
      </c>
      <c r="J1278" t="n">
        <v>4</v>
      </c>
      <c r="K1278">
        <f>E1278-F1278</f>
        <v/>
      </c>
      <c r="L1278" s="10">
        <f>IFERROR(K1278/E1278,0)</f>
        <v/>
      </c>
      <c r="M1278">
        <f>YEAR(A1278)</f>
        <v/>
      </c>
      <c r="N1278">
        <f>"Q"&amp;ROUNDUP(MONTH(A1278)/3,0)</f>
        <v/>
      </c>
      <c r="O1278">
        <f>TEXT(A1278,"mmm")</f>
        <v/>
      </c>
    </row>
    <row r="1279">
      <c r="A1279" s="13" t="n">
        <v>45170</v>
      </c>
      <c r="B1279" t="inlineStr">
        <is>
          <t>North</t>
        </is>
      </c>
      <c r="C1279" t="inlineStr">
        <is>
          <t>Marketplace</t>
        </is>
      </c>
      <c r="D1279" t="inlineStr">
        <is>
          <t>Grocery</t>
        </is>
      </c>
      <c r="E1279" t="n">
        <v>18541.8</v>
      </c>
      <c r="F1279" t="n">
        <v>15876.01</v>
      </c>
      <c r="G1279" t="n">
        <v>20494</v>
      </c>
      <c r="H1279" t="n">
        <v>56</v>
      </c>
      <c r="I1279" t="n">
        <v>23</v>
      </c>
      <c r="J1279" t="n">
        <v>1</v>
      </c>
      <c r="K1279">
        <f>E1279-F1279</f>
        <v/>
      </c>
      <c r="L1279" s="10">
        <f>IFERROR(K1279/E1279,0)</f>
        <v/>
      </c>
      <c r="M1279">
        <f>YEAR(A1279)</f>
        <v/>
      </c>
      <c r="N1279">
        <f>"Q"&amp;ROUNDUP(MONTH(A1279)/3,0)</f>
        <v/>
      </c>
      <c r="O1279">
        <f>TEXT(A1279,"mmm")</f>
        <v/>
      </c>
    </row>
    <row r="1280">
      <c r="A1280" s="13" t="n">
        <v>45170</v>
      </c>
      <c r="B1280" t="inlineStr">
        <is>
          <t>North</t>
        </is>
      </c>
      <c r="C1280" t="inlineStr">
        <is>
          <t>Marketplace</t>
        </is>
      </c>
      <c r="D1280" t="inlineStr">
        <is>
          <t>Home &amp; Kitchen</t>
        </is>
      </c>
      <c r="E1280" t="n">
        <v>51266.15</v>
      </c>
      <c r="F1280" t="n">
        <v>35345.46</v>
      </c>
      <c r="G1280" t="n">
        <v>56407</v>
      </c>
      <c r="H1280" t="n">
        <v>23</v>
      </c>
      <c r="I1280" t="n">
        <v>18</v>
      </c>
      <c r="J1280" t="n">
        <v>3</v>
      </c>
      <c r="K1280">
        <f>E1280-F1280</f>
        <v/>
      </c>
      <c r="L1280" s="10">
        <f>IFERROR(K1280/E1280,0)</f>
        <v/>
      </c>
      <c r="M1280">
        <f>YEAR(A1280)</f>
        <v/>
      </c>
      <c r="N1280">
        <f>"Q"&amp;ROUNDUP(MONTH(A1280)/3,0)</f>
        <v/>
      </c>
      <c r="O1280">
        <f>TEXT(A1280,"mmm")</f>
        <v/>
      </c>
    </row>
    <row r="1281">
      <c r="A1281" s="13" t="n">
        <v>45170</v>
      </c>
      <c r="B1281" t="inlineStr">
        <is>
          <t>North</t>
        </is>
      </c>
      <c r="C1281" t="inlineStr">
        <is>
          <t>Marketplace</t>
        </is>
      </c>
      <c r="D1281" t="inlineStr">
        <is>
          <t>Sports</t>
        </is>
      </c>
      <c r="E1281" t="n">
        <v>30305.55</v>
      </c>
      <c r="F1281" t="n">
        <v>20075.64</v>
      </c>
      <c r="G1281" t="n">
        <v>33565</v>
      </c>
      <c r="H1281" t="n">
        <v>15</v>
      </c>
      <c r="I1281" t="n">
        <v>12</v>
      </c>
      <c r="J1281" t="n">
        <v>2</v>
      </c>
      <c r="K1281">
        <f>E1281-F1281</f>
        <v/>
      </c>
      <c r="L1281" s="10">
        <f>IFERROR(K1281/E1281,0)</f>
        <v/>
      </c>
      <c r="M1281">
        <f>YEAR(A1281)</f>
        <v/>
      </c>
      <c r="N1281">
        <f>"Q"&amp;ROUNDUP(MONTH(A1281)/3,0)</f>
        <v/>
      </c>
      <c r="O1281">
        <f>TEXT(A1281,"mmm")</f>
        <v/>
      </c>
    </row>
    <row r="1282">
      <c r="A1282" s="13" t="n">
        <v>45170</v>
      </c>
      <c r="B1282" t="inlineStr">
        <is>
          <t>North</t>
        </is>
      </c>
      <c r="C1282" t="inlineStr">
        <is>
          <t>Mobile App</t>
        </is>
      </c>
      <c r="D1282" t="inlineStr">
        <is>
          <t>Beauty</t>
        </is>
      </c>
      <c r="E1282" t="n">
        <v>11933.95</v>
      </c>
      <c r="F1282" t="n">
        <v>6693.58</v>
      </c>
      <c r="G1282" t="n">
        <v>12762</v>
      </c>
      <c r="H1282" t="n">
        <v>18</v>
      </c>
      <c r="I1282" t="n">
        <v>17</v>
      </c>
      <c r="J1282" t="n">
        <v>0</v>
      </c>
      <c r="K1282">
        <f>E1282-F1282</f>
        <v/>
      </c>
      <c r="L1282" s="10">
        <f>IFERROR(K1282/E1282,0)</f>
        <v/>
      </c>
      <c r="M1282">
        <f>YEAR(A1282)</f>
        <v/>
      </c>
      <c r="N1282">
        <f>"Q"&amp;ROUNDUP(MONTH(A1282)/3,0)</f>
        <v/>
      </c>
      <c r="O1282">
        <f>TEXT(A1282,"mmm")</f>
        <v/>
      </c>
    </row>
    <row r="1283">
      <c r="A1283" s="13" t="n">
        <v>45170</v>
      </c>
      <c r="B1283" t="inlineStr">
        <is>
          <t>North</t>
        </is>
      </c>
      <c r="C1283" t="inlineStr">
        <is>
          <t>Mobile App</t>
        </is>
      </c>
      <c r="D1283" t="inlineStr">
        <is>
          <t>Books</t>
        </is>
      </c>
      <c r="E1283" t="n">
        <v>9922.75</v>
      </c>
      <c r="F1283" t="n">
        <v>7442.46</v>
      </c>
      <c r="G1283" t="n">
        <v>10685</v>
      </c>
      <c r="H1283" t="n">
        <v>25</v>
      </c>
      <c r="I1283" t="n">
        <v>19</v>
      </c>
      <c r="J1283" t="n">
        <v>3</v>
      </c>
      <c r="K1283">
        <f>E1283-F1283</f>
        <v/>
      </c>
      <c r="L1283" s="10">
        <f>IFERROR(K1283/E1283,0)</f>
        <v/>
      </c>
      <c r="M1283">
        <f>YEAR(A1283)</f>
        <v/>
      </c>
      <c r="N1283">
        <f>"Q"&amp;ROUNDUP(MONTH(A1283)/3,0)</f>
        <v/>
      </c>
      <c r="O1283">
        <f>TEXT(A1283,"mmm")</f>
        <v/>
      </c>
    </row>
    <row r="1284">
      <c r="A1284" s="13" t="n">
        <v>45170</v>
      </c>
      <c r="B1284" t="inlineStr">
        <is>
          <t>North</t>
        </is>
      </c>
      <c r="C1284" t="inlineStr">
        <is>
          <t>Mobile App</t>
        </is>
      </c>
      <c r="D1284" t="inlineStr">
        <is>
          <t>Electronics</t>
        </is>
      </c>
      <c r="E1284" t="n">
        <v>384782.95</v>
      </c>
      <c r="F1284" t="n">
        <v>341913.65</v>
      </c>
      <c r="G1284" t="n">
        <v>411504</v>
      </c>
      <c r="H1284" t="n">
        <v>36</v>
      </c>
      <c r="I1284" t="n">
        <v>25</v>
      </c>
      <c r="J1284" t="n">
        <v>1</v>
      </c>
      <c r="K1284">
        <f>E1284-F1284</f>
        <v/>
      </c>
      <c r="L1284" s="10">
        <f>IFERROR(K1284/E1284,0)</f>
        <v/>
      </c>
      <c r="M1284">
        <f>YEAR(A1284)</f>
        <v/>
      </c>
      <c r="N1284">
        <f>"Q"&amp;ROUNDUP(MONTH(A1284)/3,0)</f>
        <v/>
      </c>
      <c r="O1284">
        <f>TEXT(A1284,"mmm")</f>
        <v/>
      </c>
    </row>
    <row r="1285">
      <c r="A1285" s="13" t="n">
        <v>45170</v>
      </c>
      <c r="B1285" t="inlineStr">
        <is>
          <t>North</t>
        </is>
      </c>
      <c r="C1285" t="inlineStr">
        <is>
          <t>Mobile App</t>
        </is>
      </c>
      <c r="D1285" t="inlineStr">
        <is>
          <t>Fashion</t>
        </is>
      </c>
      <c r="E1285" t="n">
        <v>65411.45</v>
      </c>
      <c r="F1285" t="n">
        <v>36604.16</v>
      </c>
      <c r="G1285" t="n">
        <v>70480</v>
      </c>
      <c r="H1285" t="n">
        <v>60</v>
      </c>
      <c r="I1285" t="n">
        <v>46</v>
      </c>
      <c r="J1285" t="n">
        <v>7</v>
      </c>
      <c r="K1285">
        <f>E1285-F1285</f>
        <v/>
      </c>
      <c r="L1285" s="10">
        <f>IFERROR(K1285/E1285,0)</f>
        <v/>
      </c>
      <c r="M1285">
        <f>YEAR(A1285)</f>
        <v/>
      </c>
      <c r="N1285">
        <f>"Q"&amp;ROUNDUP(MONTH(A1285)/3,0)</f>
        <v/>
      </c>
      <c r="O1285">
        <f>TEXT(A1285,"mmm")</f>
        <v/>
      </c>
    </row>
    <row r="1286">
      <c r="A1286" s="13" t="n">
        <v>45170</v>
      </c>
      <c r="B1286" t="inlineStr">
        <is>
          <t>North</t>
        </is>
      </c>
      <c r="C1286" t="inlineStr">
        <is>
          <t>Mobile App</t>
        </is>
      </c>
      <c r="D1286" t="inlineStr">
        <is>
          <t>Grocery</t>
        </is>
      </c>
      <c r="E1286" t="n">
        <v>26999.4</v>
      </c>
      <c r="F1286" t="n">
        <v>22506.05</v>
      </c>
      <c r="G1286" t="n">
        <v>29252</v>
      </c>
      <c r="H1286" t="n">
        <v>88</v>
      </c>
      <c r="I1286" t="n">
        <v>33</v>
      </c>
      <c r="J1286" t="n">
        <v>0</v>
      </c>
      <c r="K1286">
        <f>E1286-F1286</f>
        <v/>
      </c>
      <c r="L1286" s="10">
        <f>IFERROR(K1286/E1286,0)</f>
        <v/>
      </c>
      <c r="M1286">
        <f>YEAR(A1286)</f>
        <v/>
      </c>
      <c r="N1286">
        <f>"Q"&amp;ROUNDUP(MONTH(A1286)/3,0)</f>
        <v/>
      </c>
      <c r="O1286">
        <f>TEXT(A1286,"mmm")</f>
        <v/>
      </c>
    </row>
    <row r="1287">
      <c r="A1287" s="13" t="n">
        <v>45170</v>
      </c>
      <c r="B1287" t="inlineStr">
        <is>
          <t>North</t>
        </is>
      </c>
      <c r="C1287" t="inlineStr">
        <is>
          <t>Mobile App</t>
        </is>
      </c>
      <c r="D1287" t="inlineStr">
        <is>
          <t>Home &amp; Kitchen</t>
        </is>
      </c>
      <c r="E1287" t="n">
        <v>61873.4</v>
      </c>
      <c r="F1287" t="n">
        <v>43510.46</v>
      </c>
      <c r="G1287" t="n">
        <v>67962</v>
      </c>
      <c r="H1287" t="n">
        <v>28</v>
      </c>
      <c r="I1287" t="n">
        <v>22</v>
      </c>
      <c r="J1287" t="n">
        <v>2</v>
      </c>
      <c r="K1287">
        <f>E1287-F1287</f>
        <v/>
      </c>
      <c r="L1287" s="10">
        <f>IFERROR(K1287/E1287,0)</f>
        <v/>
      </c>
      <c r="M1287">
        <f>YEAR(A1287)</f>
        <v/>
      </c>
      <c r="N1287">
        <f>"Q"&amp;ROUNDUP(MONTH(A1287)/3,0)</f>
        <v/>
      </c>
      <c r="O1287">
        <f>TEXT(A1287,"mmm")</f>
        <v/>
      </c>
    </row>
    <row r="1288">
      <c r="A1288" s="13" t="n">
        <v>45170</v>
      </c>
      <c r="B1288" t="inlineStr">
        <is>
          <t>North</t>
        </is>
      </c>
      <c r="C1288" t="inlineStr">
        <is>
          <t>Mobile App</t>
        </is>
      </c>
      <c r="D1288" t="inlineStr">
        <is>
          <t>Sports</t>
        </is>
      </c>
      <c r="E1288" t="n">
        <v>27129</v>
      </c>
      <c r="F1288" t="n">
        <v>17979.36</v>
      </c>
      <c r="G1288" t="n">
        <v>29738</v>
      </c>
      <c r="H1288" t="n">
        <v>12</v>
      </c>
      <c r="I1288" t="n">
        <v>10</v>
      </c>
      <c r="J1288" t="n">
        <v>2</v>
      </c>
      <c r="K1288">
        <f>E1288-F1288</f>
        <v/>
      </c>
      <c r="L1288" s="10">
        <f>IFERROR(K1288/E1288,0)</f>
        <v/>
      </c>
      <c r="M1288">
        <f>YEAR(A1288)</f>
        <v/>
      </c>
      <c r="N1288">
        <f>"Q"&amp;ROUNDUP(MONTH(A1288)/3,0)</f>
        <v/>
      </c>
      <c r="O1288">
        <f>TEXT(A1288,"mmm")</f>
        <v/>
      </c>
    </row>
    <row r="1289">
      <c r="A1289" s="13" t="n">
        <v>45170</v>
      </c>
      <c r="B1289" t="inlineStr">
        <is>
          <t>North</t>
        </is>
      </c>
      <c r="C1289" t="inlineStr">
        <is>
          <t>Retail Store</t>
        </is>
      </c>
      <c r="D1289" t="inlineStr">
        <is>
          <t>Beauty</t>
        </is>
      </c>
      <c r="E1289" t="n">
        <v>5445.35</v>
      </c>
      <c r="F1289" t="n">
        <v>2859.03</v>
      </c>
      <c r="G1289" t="n">
        <v>5599</v>
      </c>
      <c r="H1289" t="n">
        <v>11</v>
      </c>
      <c r="I1289" t="n">
        <v>9</v>
      </c>
      <c r="J1289" t="n">
        <v>0</v>
      </c>
      <c r="K1289">
        <f>E1289-F1289</f>
        <v/>
      </c>
      <c r="L1289" s="10">
        <f>IFERROR(K1289/E1289,0)</f>
        <v/>
      </c>
      <c r="M1289">
        <f>YEAR(A1289)</f>
        <v/>
      </c>
      <c r="N1289">
        <f>"Q"&amp;ROUNDUP(MONTH(A1289)/3,0)</f>
        <v/>
      </c>
      <c r="O1289">
        <f>TEXT(A1289,"mmm")</f>
        <v/>
      </c>
    </row>
    <row r="1290">
      <c r="A1290" s="13" t="n">
        <v>45170</v>
      </c>
      <c r="B1290" t="inlineStr">
        <is>
          <t>North</t>
        </is>
      </c>
      <c r="C1290" t="inlineStr">
        <is>
          <t>Retail Store</t>
        </is>
      </c>
      <c r="D1290" t="inlineStr">
        <is>
          <t>Books</t>
        </is>
      </c>
      <c r="E1290" t="n">
        <v>2263.1</v>
      </c>
      <c r="F1290" t="n">
        <v>1669.97</v>
      </c>
      <c r="G1290" t="n">
        <v>2314</v>
      </c>
      <c r="H1290" t="n">
        <v>6</v>
      </c>
      <c r="I1290" t="n">
        <v>5</v>
      </c>
      <c r="J1290" t="n">
        <v>0</v>
      </c>
      <c r="K1290">
        <f>E1290-F1290</f>
        <v/>
      </c>
      <c r="L1290" s="10">
        <f>IFERROR(K1290/E1290,0)</f>
        <v/>
      </c>
      <c r="M1290">
        <f>YEAR(A1290)</f>
        <v/>
      </c>
      <c r="N1290">
        <f>"Q"&amp;ROUNDUP(MONTH(A1290)/3,0)</f>
        <v/>
      </c>
      <c r="O1290">
        <f>TEXT(A1290,"mmm")</f>
        <v/>
      </c>
    </row>
    <row r="1291">
      <c r="A1291" s="13" t="n">
        <v>45170</v>
      </c>
      <c r="B1291" t="inlineStr">
        <is>
          <t>North</t>
        </is>
      </c>
      <c r="C1291" t="inlineStr">
        <is>
          <t>Retail Store</t>
        </is>
      </c>
      <c r="D1291" t="inlineStr">
        <is>
          <t>Electronics</t>
        </is>
      </c>
      <c r="E1291" t="n">
        <v>121735.5</v>
      </c>
      <c r="F1291" t="n">
        <v>106665.85</v>
      </c>
      <c r="G1291" t="n">
        <v>125346</v>
      </c>
      <c r="H1291" t="n">
        <v>14</v>
      </c>
      <c r="I1291" t="n">
        <v>12</v>
      </c>
      <c r="J1291" t="n">
        <v>1</v>
      </c>
      <c r="K1291">
        <f>E1291-F1291</f>
        <v/>
      </c>
      <c r="L1291" s="10">
        <f>IFERROR(K1291/E1291,0)</f>
        <v/>
      </c>
      <c r="M1291">
        <f>YEAR(A1291)</f>
        <v/>
      </c>
      <c r="N1291">
        <f>"Q"&amp;ROUNDUP(MONTH(A1291)/3,0)</f>
        <v/>
      </c>
      <c r="O1291">
        <f>TEXT(A1291,"mmm")</f>
        <v/>
      </c>
    </row>
    <row r="1292">
      <c r="A1292" s="13" t="n">
        <v>45170</v>
      </c>
      <c r="B1292" t="inlineStr">
        <is>
          <t>North</t>
        </is>
      </c>
      <c r="C1292" t="inlineStr">
        <is>
          <t>Retail Store</t>
        </is>
      </c>
      <c r="D1292" t="inlineStr">
        <is>
          <t>Fashion</t>
        </is>
      </c>
      <c r="E1292" t="n">
        <v>21768.05</v>
      </c>
      <c r="F1292" t="n">
        <v>11431.61</v>
      </c>
      <c r="G1292" t="n">
        <v>22315</v>
      </c>
      <c r="H1292" t="n">
        <v>15</v>
      </c>
      <c r="I1292" t="n">
        <v>12</v>
      </c>
      <c r="J1292" t="n">
        <v>0</v>
      </c>
      <c r="K1292">
        <f>E1292-F1292</f>
        <v/>
      </c>
      <c r="L1292" s="10">
        <f>IFERROR(K1292/E1292,0)</f>
        <v/>
      </c>
      <c r="M1292">
        <f>YEAR(A1292)</f>
        <v/>
      </c>
      <c r="N1292">
        <f>"Q"&amp;ROUNDUP(MONTH(A1292)/3,0)</f>
        <v/>
      </c>
      <c r="O1292">
        <f>TEXT(A1292,"mmm")</f>
        <v/>
      </c>
    </row>
    <row r="1293">
      <c r="A1293" s="13" t="n">
        <v>45170</v>
      </c>
      <c r="B1293" t="inlineStr">
        <is>
          <t>North</t>
        </is>
      </c>
      <c r="C1293" t="inlineStr">
        <is>
          <t>Retail Store</t>
        </is>
      </c>
      <c r="D1293" t="inlineStr">
        <is>
          <t>Grocery</t>
        </is>
      </c>
      <c r="E1293" t="n">
        <v>9431</v>
      </c>
      <c r="F1293" t="n">
        <v>7683.05</v>
      </c>
      <c r="G1293" t="n">
        <v>10033</v>
      </c>
      <c r="H1293" t="n">
        <v>27</v>
      </c>
      <c r="I1293" t="n">
        <v>10</v>
      </c>
      <c r="J1293" t="n">
        <v>0</v>
      </c>
      <c r="K1293">
        <f>E1293-F1293</f>
        <v/>
      </c>
      <c r="L1293" s="10">
        <f>IFERROR(K1293/E1293,0)</f>
        <v/>
      </c>
      <c r="M1293">
        <f>YEAR(A1293)</f>
        <v/>
      </c>
      <c r="N1293">
        <f>"Q"&amp;ROUNDUP(MONTH(A1293)/3,0)</f>
        <v/>
      </c>
      <c r="O1293">
        <f>TEXT(A1293,"mmm")</f>
        <v/>
      </c>
    </row>
    <row r="1294">
      <c r="A1294" s="13" t="n">
        <v>45170</v>
      </c>
      <c r="B1294" t="inlineStr">
        <is>
          <t>North</t>
        </is>
      </c>
      <c r="C1294" t="inlineStr">
        <is>
          <t>Retail Store</t>
        </is>
      </c>
      <c r="D1294" t="inlineStr">
        <is>
          <t>Home &amp; Kitchen</t>
        </is>
      </c>
      <c r="E1294" t="n">
        <v>30538.95</v>
      </c>
      <c r="F1294" t="n">
        <v>20299.4</v>
      </c>
      <c r="G1294" t="n">
        <v>31536</v>
      </c>
      <c r="H1294" t="n">
        <v>14</v>
      </c>
      <c r="I1294" t="n">
        <v>11</v>
      </c>
      <c r="J1294" t="n">
        <v>1</v>
      </c>
      <c r="K1294">
        <f>E1294-F1294</f>
        <v/>
      </c>
      <c r="L1294" s="10">
        <f>IFERROR(K1294/E1294,0)</f>
        <v/>
      </c>
      <c r="M1294">
        <f>YEAR(A1294)</f>
        <v/>
      </c>
      <c r="N1294">
        <f>"Q"&amp;ROUNDUP(MONTH(A1294)/3,0)</f>
        <v/>
      </c>
      <c r="O1294">
        <f>TEXT(A1294,"mmm")</f>
        <v/>
      </c>
    </row>
    <row r="1295">
      <c r="A1295" s="13" t="n">
        <v>45170</v>
      </c>
      <c r="B1295" t="inlineStr">
        <is>
          <t>North</t>
        </is>
      </c>
      <c r="C1295" t="inlineStr">
        <is>
          <t>Retail Store</t>
        </is>
      </c>
      <c r="D1295" t="inlineStr">
        <is>
          <t>Sports</t>
        </is>
      </c>
      <c r="E1295" t="n">
        <v>6770.25</v>
      </c>
      <c r="F1295" t="n">
        <v>4122.34</v>
      </c>
      <c r="G1295" t="n">
        <v>6954</v>
      </c>
      <c r="H1295" t="n">
        <v>6</v>
      </c>
      <c r="I1295" t="n">
        <v>6</v>
      </c>
      <c r="J1295" t="n">
        <v>0</v>
      </c>
      <c r="K1295">
        <f>E1295-F1295</f>
        <v/>
      </c>
      <c r="L1295" s="10">
        <f>IFERROR(K1295/E1295,0)</f>
        <v/>
      </c>
      <c r="M1295">
        <f>YEAR(A1295)</f>
        <v/>
      </c>
      <c r="N1295">
        <f>"Q"&amp;ROUNDUP(MONTH(A1295)/3,0)</f>
        <v/>
      </c>
      <c r="O1295">
        <f>TEXT(A1295,"mmm")</f>
        <v/>
      </c>
    </row>
    <row r="1296">
      <c r="A1296" s="13" t="n">
        <v>45170</v>
      </c>
      <c r="B1296" t="inlineStr">
        <is>
          <t>North</t>
        </is>
      </c>
      <c r="C1296" t="inlineStr">
        <is>
          <t>Unknown</t>
        </is>
      </c>
      <c r="D1296" t="inlineStr">
        <is>
          <t>Beauty</t>
        </is>
      </c>
      <c r="E1296" t="n">
        <v>702.65</v>
      </c>
      <c r="F1296" t="n">
        <v>376.99</v>
      </c>
      <c r="G1296" t="n">
        <v>758</v>
      </c>
      <c r="H1296" t="n">
        <v>2</v>
      </c>
      <c r="I1296" t="n">
        <v>2</v>
      </c>
      <c r="J1296" t="n">
        <v>0</v>
      </c>
      <c r="K1296">
        <f>E1296-F1296</f>
        <v/>
      </c>
      <c r="L1296" s="10">
        <f>IFERROR(K1296/E1296,0)</f>
        <v/>
      </c>
      <c r="M1296">
        <f>YEAR(A1296)</f>
        <v/>
      </c>
      <c r="N1296">
        <f>"Q"&amp;ROUNDUP(MONTH(A1296)/3,0)</f>
        <v/>
      </c>
      <c r="O1296">
        <f>TEXT(A1296,"mmm")</f>
        <v/>
      </c>
    </row>
    <row r="1297">
      <c r="A1297" s="13" t="n">
        <v>45170</v>
      </c>
      <c r="B1297" t="inlineStr">
        <is>
          <t>North</t>
        </is>
      </c>
      <c r="C1297" t="inlineStr">
        <is>
          <t>Unknown</t>
        </is>
      </c>
      <c r="D1297" t="inlineStr">
        <is>
          <t>Books</t>
        </is>
      </c>
      <c r="E1297" t="n">
        <v>249</v>
      </c>
      <c r="F1297" t="n">
        <v>149.67</v>
      </c>
      <c r="G1297" t="n">
        <v>249</v>
      </c>
      <c r="H1297" t="n">
        <v>1</v>
      </c>
      <c r="I1297" t="n">
        <v>1</v>
      </c>
      <c r="J1297" t="n">
        <v>0</v>
      </c>
      <c r="K1297">
        <f>E1297-F1297</f>
        <v/>
      </c>
      <c r="L1297" s="10">
        <f>IFERROR(K1297/E1297,0)</f>
        <v/>
      </c>
      <c r="M1297">
        <f>YEAR(A1297)</f>
        <v/>
      </c>
      <c r="N1297">
        <f>"Q"&amp;ROUNDUP(MONTH(A1297)/3,0)</f>
        <v/>
      </c>
      <c r="O1297">
        <f>TEXT(A1297,"mmm")</f>
        <v/>
      </c>
    </row>
    <row r="1298">
      <c r="A1298" s="13" t="n">
        <v>45170</v>
      </c>
      <c r="B1298" t="inlineStr">
        <is>
          <t>North</t>
        </is>
      </c>
      <c r="C1298" t="inlineStr">
        <is>
          <t>Unknown</t>
        </is>
      </c>
      <c r="D1298" t="inlineStr">
        <is>
          <t>Electronics</t>
        </is>
      </c>
      <c r="E1298" t="n">
        <v>15119.65</v>
      </c>
      <c r="F1298" t="n">
        <v>13382.52</v>
      </c>
      <c r="G1298" t="n">
        <v>16298</v>
      </c>
      <c r="H1298" t="n">
        <v>2</v>
      </c>
      <c r="I1298" t="n">
        <v>2</v>
      </c>
      <c r="J1298" t="n">
        <v>0</v>
      </c>
      <c r="K1298">
        <f>E1298-F1298</f>
        <v/>
      </c>
      <c r="L1298" s="10">
        <f>IFERROR(K1298/E1298,0)</f>
        <v/>
      </c>
      <c r="M1298">
        <f>YEAR(A1298)</f>
        <v/>
      </c>
      <c r="N1298">
        <f>"Q"&amp;ROUNDUP(MONTH(A1298)/3,0)</f>
        <v/>
      </c>
      <c r="O1298">
        <f>TEXT(A1298,"mmm")</f>
        <v/>
      </c>
    </row>
    <row r="1299">
      <c r="A1299" s="13" t="n">
        <v>45170</v>
      </c>
      <c r="B1299" t="inlineStr">
        <is>
          <t>North</t>
        </is>
      </c>
      <c r="C1299" t="inlineStr">
        <is>
          <t>Unknown</t>
        </is>
      </c>
      <c r="D1299" t="inlineStr">
        <is>
          <t>Fashion</t>
        </is>
      </c>
      <c r="E1299" t="n">
        <v>2793.8</v>
      </c>
      <c r="F1299" t="n">
        <v>1376.07</v>
      </c>
      <c r="G1299" t="n">
        <v>2996</v>
      </c>
      <c r="H1299" t="n">
        <v>4</v>
      </c>
      <c r="I1299" t="n">
        <v>4</v>
      </c>
      <c r="J1299" t="n">
        <v>2</v>
      </c>
      <c r="K1299">
        <f>E1299-F1299</f>
        <v/>
      </c>
      <c r="L1299" s="10">
        <f>IFERROR(K1299/E1299,0)</f>
        <v/>
      </c>
      <c r="M1299">
        <f>YEAR(A1299)</f>
        <v/>
      </c>
      <c r="N1299">
        <f>"Q"&amp;ROUNDUP(MONTH(A1299)/3,0)</f>
        <v/>
      </c>
      <c r="O1299">
        <f>TEXT(A1299,"mmm")</f>
        <v/>
      </c>
    </row>
    <row r="1300">
      <c r="A1300" s="13" t="n">
        <v>45170</v>
      </c>
      <c r="B1300" t="inlineStr">
        <is>
          <t>North</t>
        </is>
      </c>
      <c r="C1300" t="inlineStr">
        <is>
          <t>Unknown</t>
        </is>
      </c>
      <c r="D1300" t="inlineStr">
        <is>
          <t>Home &amp; Kitchen</t>
        </is>
      </c>
      <c r="E1300" t="n">
        <v>4469</v>
      </c>
      <c r="F1300" t="n">
        <v>3003.05</v>
      </c>
      <c r="G1300" t="n">
        <v>4469</v>
      </c>
      <c r="H1300" t="n">
        <v>1</v>
      </c>
      <c r="I1300" t="n">
        <v>1</v>
      </c>
      <c r="J1300" t="n">
        <v>1</v>
      </c>
      <c r="K1300">
        <f>E1300-F1300</f>
        <v/>
      </c>
      <c r="L1300" s="10">
        <f>IFERROR(K1300/E1300,0)</f>
        <v/>
      </c>
      <c r="M1300">
        <f>YEAR(A1300)</f>
        <v/>
      </c>
      <c r="N1300">
        <f>"Q"&amp;ROUNDUP(MONTH(A1300)/3,0)</f>
        <v/>
      </c>
      <c r="O1300">
        <f>TEXT(A1300,"mmm")</f>
        <v/>
      </c>
    </row>
    <row r="1301">
      <c r="A1301" s="13" t="n">
        <v>45170</v>
      </c>
      <c r="B1301" t="inlineStr">
        <is>
          <t>North</t>
        </is>
      </c>
      <c r="C1301" t="inlineStr">
        <is>
          <t>Website</t>
        </is>
      </c>
      <c r="D1301" t="inlineStr">
        <is>
          <t>Beauty</t>
        </is>
      </c>
      <c r="E1301" t="n">
        <v>16942.45</v>
      </c>
      <c r="F1301" t="n">
        <v>9221.540000000001</v>
      </c>
      <c r="G1301" t="n">
        <v>17864</v>
      </c>
      <c r="H1301" t="n">
        <v>26</v>
      </c>
      <c r="I1301" t="n">
        <v>22</v>
      </c>
      <c r="J1301" t="n">
        <v>0</v>
      </c>
      <c r="K1301">
        <f>E1301-F1301</f>
        <v/>
      </c>
      <c r="L1301" s="10">
        <f>IFERROR(K1301/E1301,0)</f>
        <v/>
      </c>
      <c r="M1301">
        <f>YEAR(A1301)</f>
        <v/>
      </c>
      <c r="N1301">
        <f>"Q"&amp;ROUNDUP(MONTH(A1301)/3,0)</f>
        <v/>
      </c>
      <c r="O1301">
        <f>TEXT(A1301,"mmm")</f>
        <v/>
      </c>
    </row>
    <row r="1302">
      <c r="A1302" s="13" t="n">
        <v>45170</v>
      </c>
      <c r="B1302" t="inlineStr">
        <is>
          <t>North</t>
        </is>
      </c>
      <c r="C1302" t="inlineStr">
        <is>
          <t>Website</t>
        </is>
      </c>
      <c r="D1302" t="inlineStr">
        <is>
          <t>Books</t>
        </is>
      </c>
      <c r="E1302" t="n">
        <v>7393.95</v>
      </c>
      <c r="F1302" t="n">
        <v>5272.86</v>
      </c>
      <c r="G1302" t="n">
        <v>7812</v>
      </c>
      <c r="H1302" t="n">
        <v>18</v>
      </c>
      <c r="I1302" t="n">
        <v>15</v>
      </c>
      <c r="J1302" t="n">
        <v>2</v>
      </c>
      <c r="K1302">
        <f>E1302-F1302</f>
        <v/>
      </c>
      <c r="L1302" s="10">
        <f>IFERROR(K1302/E1302,0)</f>
        <v/>
      </c>
      <c r="M1302">
        <f>YEAR(A1302)</f>
        <v/>
      </c>
      <c r="N1302">
        <f>"Q"&amp;ROUNDUP(MONTH(A1302)/3,0)</f>
        <v/>
      </c>
      <c r="O1302">
        <f>TEXT(A1302,"mmm")</f>
        <v/>
      </c>
    </row>
    <row r="1303">
      <c r="A1303" s="13" t="n">
        <v>45170</v>
      </c>
      <c r="B1303" t="inlineStr">
        <is>
          <t>North</t>
        </is>
      </c>
      <c r="C1303" t="inlineStr">
        <is>
          <t>Website</t>
        </is>
      </c>
      <c r="D1303" t="inlineStr">
        <is>
          <t>Electronics</t>
        </is>
      </c>
      <c r="E1303" t="n">
        <v>295039.85</v>
      </c>
      <c r="F1303" t="n">
        <v>260312.33</v>
      </c>
      <c r="G1303" t="n">
        <v>314311</v>
      </c>
      <c r="H1303" t="n">
        <v>29</v>
      </c>
      <c r="I1303" t="n">
        <v>24</v>
      </c>
      <c r="J1303" t="n">
        <v>2</v>
      </c>
      <c r="K1303">
        <f>E1303-F1303</f>
        <v/>
      </c>
      <c r="L1303" s="10">
        <f>IFERROR(K1303/E1303,0)</f>
        <v/>
      </c>
      <c r="M1303">
        <f>YEAR(A1303)</f>
        <v/>
      </c>
      <c r="N1303">
        <f>"Q"&amp;ROUNDUP(MONTH(A1303)/3,0)</f>
        <v/>
      </c>
      <c r="O1303">
        <f>TEXT(A1303,"mmm")</f>
        <v/>
      </c>
    </row>
    <row r="1304">
      <c r="A1304" s="13" t="n">
        <v>45170</v>
      </c>
      <c r="B1304" t="inlineStr">
        <is>
          <t>North</t>
        </is>
      </c>
      <c r="C1304" t="inlineStr">
        <is>
          <t>Website</t>
        </is>
      </c>
      <c r="D1304" t="inlineStr">
        <is>
          <t>Fashion</t>
        </is>
      </c>
      <c r="E1304" t="n">
        <v>67452.60000000001</v>
      </c>
      <c r="F1304" t="n">
        <v>34588.48</v>
      </c>
      <c r="G1304" t="n">
        <v>71924</v>
      </c>
      <c r="H1304" t="n">
        <v>46</v>
      </c>
      <c r="I1304" t="n">
        <v>36</v>
      </c>
      <c r="J1304" t="n">
        <v>3</v>
      </c>
      <c r="K1304">
        <f>E1304-F1304</f>
        <v/>
      </c>
      <c r="L1304" s="10">
        <f>IFERROR(K1304/E1304,0)</f>
        <v/>
      </c>
      <c r="M1304">
        <f>YEAR(A1304)</f>
        <v/>
      </c>
      <c r="N1304">
        <f>"Q"&amp;ROUNDUP(MONTH(A1304)/3,0)</f>
        <v/>
      </c>
      <c r="O1304">
        <f>TEXT(A1304,"mmm")</f>
        <v/>
      </c>
    </row>
    <row r="1305">
      <c r="A1305" s="13" t="n">
        <v>45170</v>
      </c>
      <c r="B1305" t="inlineStr">
        <is>
          <t>North</t>
        </is>
      </c>
      <c r="C1305" t="inlineStr">
        <is>
          <t>Website</t>
        </is>
      </c>
      <c r="D1305" t="inlineStr">
        <is>
          <t>Grocery</t>
        </is>
      </c>
      <c r="E1305" t="n">
        <v>29282.05</v>
      </c>
      <c r="F1305" t="n">
        <v>24172.12</v>
      </c>
      <c r="G1305" t="n">
        <v>31649</v>
      </c>
      <c r="H1305" t="n">
        <v>81</v>
      </c>
      <c r="I1305" t="n">
        <v>25</v>
      </c>
      <c r="J1305" t="n">
        <v>0</v>
      </c>
      <c r="K1305">
        <f>E1305-F1305</f>
        <v/>
      </c>
      <c r="L1305" s="10">
        <f>IFERROR(K1305/E1305,0)</f>
        <v/>
      </c>
      <c r="M1305">
        <f>YEAR(A1305)</f>
        <v/>
      </c>
      <c r="N1305">
        <f>"Q"&amp;ROUNDUP(MONTH(A1305)/3,0)</f>
        <v/>
      </c>
      <c r="O1305">
        <f>TEXT(A1305,"mmm")</f>
        <v/>
      </c>
    </row>
    <row r="1306">
      <c r="A1306" s="13" t="n">
        <v>45170</v>
      </c>
      <c r="B1306" t="inlineStr">
        <is>
          <t>North</t>
        </is>
      </c>
      <c r="C1306" t="inlineStr">
        <is>
          <t>Website</t>
        </is>
      </c>
      <c r="D1306" t="inlineStr">
        <is>
          <t>Home &amp; Kitchen</t>
        </is>
      </c>
      <c r="E1306" t="n">
        <v>54479.35</v>
      </c>
      <c r="F1306" t="n">
        <v>36797.32</v>
      </c>
      <c r="G1306" t="n">
        <v>58342</v>
      </c>
      <c r="H1306" t="n">
        <v>28</v>
      </c>
      <c r="I1306" t="n">
        <v>21</v>
      </c>
      <c r="J1306" t="n">
        <v>3</v>
      </c>
      <c r="K1306">
        <f>E1306-F1306</f>
        <v/>
      </c>
      <c r="L1306" s="10">
        <f>IFERROR(K1306/E1306,0)</f>
        <v/>
      </c>
      <c r="M1306">
        <f>YEAR(A1306)</f>
        <v/>
      </c>
      <c r="N1306">
        <f>"Q"&amp;ROUNDUP(MONTH(A1306)/3,0)</f>
        <v/>
      </c>
      <c r="O1306">
        <f>TEXT(A1306,"mmm")</f>
        <v/>
      </c>
    </row>
    <row r="1307">
      <c r="A1307" s="13" t="n">
        <v>45170</v>
      </c>
      <c r="B1307" t="inlineStr">
        <is>
          <t>North</t>
        </is>
      </c>
      <c r="C1307" t="inlineStr">
        <is>
          <t>Website</t>
        </is>
      </c>
      <c r="D1307" t="inlineStr">
        <is>
          <t>Sports</t>
        </is>
      </c>
      <c r="E1307" t="n">
        <v>23934.4</v>
      </c>
      <c r="F1307" t="n">
        <v>15673.09</v>
      </c>
      <c r="G1307" t="n">
        <v>25637</v>
      </c>
      <c r="H1307" t="n">
        <v>13</v>
      </c>
      <c r="I1307" t="n">
        <v>10</v>
      </c>
      <c r="J1307" t="n">
        <v>0</v>
      </c>
      <c r="K1307">
        <f>E1307-F1307</f>
        <v/>
      </c>
      <c r="L1307" s="10">
        <f>IFERROR(K1307/E1307,0)</f>
        <v/>
      </c>
      <c r="M1307">
        <f>YEAR(A1307)</f>
        <v/>
      </c>
      <c r="N1307">
        <f>"Q"&amp;ROUNDUP(MONTH(A1307)/3,0)</f>
        <v/>
      </c>
      <c r="O1307">
        <f>TEXT(A1307,"mmm")</f>
        <v/>
      </c>
    </row>
    <row r="1308">
      <c r="A1308" s="13" t="n">
        <v>45170</v>
      </c>
      <c r="B1308" t="inlineStr">
        <is>
          <t>South</t>
        </is>
      </c>
      <c r="C1308" t="inlineStr">
        <is>
          <t>Marketplace</t>
        </is>
      </c>
      <c r="D1308" t="inlineStr">
        <is>
          <t>Beauty</t>
        </is>
      </c>
      <c r="E1308" t="n">
        <v>10424.1</v>
      </c>
      <c r="F1308" t="n">
        <v>5943.85</v>
      </c>
      <c r="G1308" t="n">
        <v>11520</v>
      </c>
      <c r="H1308" t="n">
        <v>20</v>
      </c>
      <c r="I1308" t="n">
        <v>16</v>
      </c>
      <c r="J1308" t="n">
        <v>0</v>
      </c>
      <c r="K1308">
        <f>E1308-F1308</f>
        <v/>
      </c>
      <c r="L1308" s="10">
        <f>IFERROR(K1308/E1308,0)</f>
        <v/>
      </c>
      <c r="M1308">
        <f>YEAR(A1308)</f>
        <v/>
      </c>
      <c r="N1308">
        <f>"Q"&amp;ROUNDUP(MONTH(A1308)/3,0)</f>
        <v/>
      </c>
      <c r="O1308">
        <f>TEXT(A1308,"mmm")</f>
        <v/>
      </c>
    </row>
    <row r="1309">
      <c r="A1309" s="13" t="n">
        <v>45170</v>
      </c>
      <c r="B1309" t="inlineStr">
        <is>
          <t>South</t>
        </is>
      </c>
      <c r="C1309" t="inlineStr">
        <is>
          <t>Marketplace</t>
        </is>
      </c>
      <c r="D1309" t="inlineStr">
        <is>
          <t>Books</t>
        </is>
      </c>
      <c r="E1309" t="n">
        <v>5779.65</v>
      </c>
      <c r="F1309" t="n">
        <v>4467.8</v>
      </c>
      <c r="G1309" t="n">
        <v>6236</v>
      </c>
      <c r="H1309" t="n">
        <v>14</v>
      </c>
      <c r="I1309" t="n">
        <v>11</v>
      </c>
      <c r="J1309" t="n">
        <v>1</v>
      </c>
      <c r="K1309">
        <f>E1309-F1309</f>
        <v/>
      </c>
      <c r="L1309" s="10">
        <f>IFERROR(K1309/E1309,0)</f>
        <v/>
      </c>
      <c r="M1309">
        <f>YEAR(A1309)</f>
        <v/>
      </c>
      <c r="N1309">
        <f>"Q"&amp;ROUNDUP(MONTH(A1309)/3,0)</f>
        <v/>
      </c>
      <c r="O1309">
        <f>TEXT(A1309,"mmm")</f>
        <v/>
      </c>
    </row>
    <row r="1310">
      <c r="A1310" s="13" t="n">
        <v>45170</v>
      </c>
      <c r="B1310" t="inlineStr">
        <is>
          <t>South</t>
        </is>
      </c>
      <c r="C1310" t="inlineStr">
        <is>
          <t>Marketplace</t>
        </is>
      </c>
      <c r="D1310" t="inlineStr">
        <is>
          <t>Electronics</t>
        </is>
      </c>
      <c r="E1310" t="n">
        <v>320434.4</v>
      </c>
      <c r="F1310" t="n">
        <v>303328.32</v>
      </c>
      <c r="G1310" t="n">
        <v>359383</v>
      </c>
      <c r="H1310" t="n">
        <v>27</v>
      </c>
      <c r="I1310" t="n">
        <v>22</v>
      </c>
      <c r="J1310" t="n">
        <v>4</v>
      </c>
      <c r="K1310">
        <f>E1310-F1310</f>
        <v/>
      </c>
      <c r="L1310" s="10">
        <f>IFERROR(K1310/E1310,0)</f>
        <v/>
      </c>
      <c r="M1310">
        <f>YEAR(A1310)</f>
        <v/>
      </c>
      <c r="N1310">
        <f>"Q"&amp;ROUNDUP(MONTH(A1310)/3,0)</f>
        <v/>
      </c>
      <c r="O1310">
        <f>TEXT(A1310,"mmm")</f>
        <v/>
      </c>
    </row>
    <row r="1311">
      <c r="A1311" s="13" t="n">
        <v>45170</v>
      </c>
      <c r="B1311" t="inlineStr">
        <is>
          <t>South</t>
        </is>
      </c>
      <c r="C1311" t="inlineStr">
        <is>
          <t>Marketplace</t>
        </is>
      </c>
      <c r="D1311" t="inlineStr">
        <is>
          <t>Fashion</t>
        </is>
      </c>
      <c r="E1311" t="n">
        <v>36273.85</v>
      </c>
      <c r="F1311" t="n">
        <v>19417.3</v>
      </c>
      <c r="G1311" t="n">
        <v>40067</v>
      </c>
      <c r="H1311" t="n">
        <v>33</v>
      </c>
      <c r="I1311" t="n">
        <v>28</v>
      </c>
      <c r="J1311" t="n">
        <v>9</v>
      </c>
      <c r="K1311">
        <f>E1311-F1311</f>
        <v/>
      </c>
      <c r="L1311" s="10">
        <f>IFERROR(K1311/E1311,0)</f>
        <v/>
      </c>
      <c r="M1311">
        <f>YEAR(A1311)</f>
        <v/>
      </c>
      <c r="N1311">
        <f>"Q"&amp;ROUNDUP(MONTH(A1311)/3,0)</f>
        <v/>
      </c>
      <c r="O1311">
        <f>TEXT(A1311,"mmm")</f>
        <v/>
      </c>
    </row>
    <row r="1312">
      <c r="A1312" s="13" t="n">
        <v>45170</v>
      </c>
      <c r="B1312" t="inlineStr">
        <is>
          <t>South</t>
        </is>
      </c>
      <c r="C1312" t="inlineStr">
        <is>
          <t>Marketplace</t>
        </is>
      </c>
      <c r="D1312" t="inlineStr">
        <is>
          <t>Grocery</t>
        </is>
      </c>
      <c r="E1312" t="n">
        <v>24855.75</v>
      </c>
      <c r="F1312" t="n">
        <v>21277.83</v>
      </c>
      <c r="G1312" t="n">
        <v>27592</v>
      </c>
      <c r="H1312" t="n">
        <v>78</v>
      </c>
      <c r="I1312" t="n">
        <v>28</v>
      </c>
      <c r="J1312" t="n">
        <v>0</v>
      </c>
      <c r="K1312">
        <f>E1312-F1312</f>
        <v/>
      </c>
      <c r="L1312" s="10">
        <f>IFERROR(K1312/E1312,0)</f>
        <v/>
      </c>
      <c r="M1312">
        <f>YEAR(A1312)</f>
        <v/>
      </c>
      <c r="N1312">
        <f>"Q"&amp;ROUNDUP(MONTH(A1312)/3,0)</f>
        <v/>
      </c>
      <c r="O1312">
        <f>TEXT(A1312,"mmm")</f>
        <v/>
      </c>
    </row>
    <row r="1313">
      <c r="A1313" s="13" t="n">
        <v>45170</v>
      </c>
      <c r="B1313" t="inlineStr">
        <is>
          <t>South</t>
        </is>
      </c>
      <c r="C1313" t="inlineStr">
        <is>
          <t>Marketplace</t>
        </is>
      </c>
      <c r="D1313" t="inlineStr">
        <is>
          <t>Home &amp; Kitchen</t>
        </is>
      </c>
      <c r="E1313" t="n">
        <v>52999</v>
      </c>
      <c r="F1313" t="n">
        <v>37437.19</v>
      </c>
      <c r="G1313" t="n">
        <v>58412</v>
      </c>
      <c r="H1313" t="n">
        <v>28</v>
      </c>
      <c r="I1313" t="n">
        <v>20</v>
      </c>
      <c r="J1313" t="n">
        <v>2</v>
      </c>
      <c r="K1313">
        <f>E1313-F1313</f>
        <v/>
      </c>
      <c r="L1313" s="10">
        <f>IFERROR(K1313/E1313,0)</f>
        <v/>
      </c>
      <c r="M1313">
        <f>YEAR(A1313)</f>
        <v/>
      </c>
      <c r="N1313">
        <f>"Q"&amp;ROUNDUP(MONTH(A1313)/3,0)</f>
        <v/>
      </c>
      <c r="O1313">
        <f>TEXT(A1313,"mmm")</f>
        <v/>
      </c>
    </row>
    <row r="1314">
      <c r="A1314" s="13" t="n">
        <v>45170</v>
      </c>
      <c r="B1314" t="inlineStr">
        <is>
          <t>South</t>
        </is>
      </c>
      <c r="C1314" t="inlineStr">
        <is>
          <t>Marketplace</t>
        </is>
      </c>
      <c r="D1314" t="inlineStr">
        <is>
          <t>Sports</t>
        </is>
      </c>
      <c r="E1314" t="n">
        <v>12971.05</v>
      </c>
      <c r="F1314" t="n">
        <v>9006.370000000001</v>
      </c>
      <c r="G1314" t="n">
        <v>14601</v>
      </c>
      <c r="H1314" t="n">
        <v>9</v>
      </c>
      <c r="I1314" t="n">
        <v>9</v>
      </c>
      <c r="J1314" t="n">
        <v>3</v>
      </c>
      <c r="K1314">
        <f>E1314-F1314</f>
        <v/>
      </c>
      <c r="L1314" s="10">
        <f>IFERROR(K1314/E1314,0)</f>
        <v/>
      </c>
      <c r="M1314">
        <f>YEAR(A1314)</f>
        <v/>
      </c>
      <c r="N1314">
        <f>"Q"&amp;ROUNDUP(MONTH(A1314)/3,0)</f>
        <v/>
      </c>
      <c r="O1314">
        <f>TEXT(A1314,"mmm")</f>
        <v/>
      </c>
    </row>
    <row r="1315">
      <c r="A1315" s="13" t="n">
        <v>45170</v>
      </c>
      <c r="B1315" t="inlineStr">
        <is>
          <t>South</t>
        </is>
      </c>
      <c r="C1315" t="inlineStr">
        <is>
          <t>Mobile App</t>
        </is>
      </c>
      <c r="D1315" t="inlineStr">
        <is>
          <t>Beauty</t>
        </is>
      </c>
      <c r="E1315" t="n">
        <v>21975.7</v>
      </c>
      <c r="F1315" t="n">
        <v>12466.83</v>
      </c>
      <c r="G1315" t="n">
        <v>23696</v>
      </c>
      <c r="H1315" t="n">
        <v>44</v>
      </c>
      <c r="I1315" t="n">
        <v>36</v>
      </c>
      <c r="J1315" t="n">
        <v>2</v>
      </c>
      <c r="K1315">
        <f>E1315-F1315</f>
        <v/>
      </c>
      <c r="L1315" s="10">
        <f>IFERROR(K1315/E1315,0)</f>
        <v/>
      </c>
      <c r="M1315">
        <f>YEAR(A1315)</f>
        <v/>
      </c>
      <c r="N1315">
        <f>"Q"&amp;ROUNDUP(MONTH(A1315)/3,0)</f>
        <v/>
      </c>
      <c r="O1315">
        <f>TEXT(A1315,"mmm")</f>
        <v/>
      </c>
    </row>
    <row r="1316">
      <c r="A1316" s="13" t="n">
        <v>45170</v>
      </c>
      <c r="B1316" t="inlineStr">
        <is>
          <t>South</t>
        </is>
      </c>
      <c r="C1316" t="inlineStr">
        <is>
          <t>Mobile App</t>
        </is>
      </c>
      <c r="D1316" t="inlineStr">
        <is>
          <t>Books</t>
        </is>
      </c>
      <c r="E1316" t="n">
        <v>12768.2</v>
      </c>
      <c r="F1316" t="n">
        <v>9275.799999999999</v>
      </c>
      <c r="G1316" t="n">
        <v>13641</v>
      </c>
      <c r="H1316" t="n">
        <v>29</v>
      </c>
      <c r="I1316" t="n">
        <v>27</v>
      </c>
      <c r="J1316" t="n">
        <v>1</v>
      </c>
      <c r="K1316">
        <f>E1316-F1316</f>
        <v/>
      </c>
      <c r="L1316" s="10">
        <f>IFERROR(K1316/E1316,0)</f>
        <v/>
      </c>
      <c r="M1316">
        <f>YEAR(A1316)</f>
        <v/>
      </c>
      <c r="N1316">
        <f>"Q"&amp;ROUNDUP(MONTH(A1316)/3,0)</f>
        <v/>
      </c>
      <c r="O1316">
        <f>TEXT(A1316,"mmm")</f>
        <v/>
      </c>
    </row>
    <row r="1317">
      <c r="A1317" s="13" t="n">
        <v>45170</v>
      </c>
      <c r="B1317" t="inlineStr">
        <is>
          <t>South</t>
        </is>
      </c>
      <c r="C1317" t="inlineStr">
        <is>
          <t>Mobile App</t>
        </is>
      </c>
      <c r="D1317" t="inlineStr">
        <is>
          <t>Electronics</t>
        </is>
      </c>
      <c r="E1317" t="n">
        <v>441970.55</v>
      </c>
      <c r="F1317" t="n">
        <v>392138.88</v>
      </c>
      <c r="G1317" t="n">
        <v>472616</v>
      </c>
      <c r="H1317" t="n">
        <v>44</v>
      </c>
      <c r="I1317" t="n">
        <v>36</v>
      </c>
      <c r="J1317" t="n">
        <v>3</v>
      </c>
      <c r="K1317">
        <f>E1317-F1317</f>
        <v/>
      </c>
      <c r="L1317" s="10">
        <f>IFERROR(K1317/E1317,0)</f>
        <v/>
      </c>
      <c r="M1317">
        <f>YEAR(A1317)</f>
        <v/>
      </c>
      <c r="N1317">
        <f>"Q"&amp;ROUNDUP(MONTH(A1317)/3,0)</f>
        <v/>
      </c>
      <c r="O1317">
        <f>TEXT(A1317,"mmm")</f>
        <v/>
      </c>
    </row>
    <row r="1318">
      <c r="A1318" s="13" t="n">
        <v>45170</v>
      </c>
      <c r="B1318" t="inlineStr">
        <is>
          <t>South</t>
        </is>
      </c>
      <c r="C1318" t="inlineStr">
        <is>
          <t>Mobile App</t>
        </is>
      </c>
      <c r="D1318" t="inlineStr">
        <is>
          <t>Fashion</t>
        </is>
      </c>
      <c r="E1318" t="n">
        <v>98920.95</v>
      </c>
      <c r="F1318" t="n">
        <v>54460.02</v>
      </c>
      <c r="G1318" t="n">
        <v>107238</v>
      </c>
      <c r="H1318" t="n">
        <v>82</v>
      </c>
      <c r="I1318" t="n">
        <v>59</v>
      </c>
      <c r="J1318" t="n">
        <v>17</v>
      </c>
      <c r="K1318">
        <f>E1318-F1318</f>
        <v/>
      </c>
      <c r="L1318" s="10">
        <f>IFERROR(K1318/E1318,0)</f>
        <v/>
      </c>
      <c r="M1318">
        <f>YEAR(A1318)</f>
        <v/>
      </c>
      <c r="N1318">
        <f>"Q"&amp;ROUNDUP(MONTH(A1318)/3,0)</f>
        <v/>
      </c>
      <c r="O1318">
        <f>TEXT(A1318,"mmm")</f>
        <v/>
      </c>
    </row>
    <row r="1319">
      <c r="A1319" s="13" t="n">
        <v>45170</v>
      </c>
      <c r="B1319" t="inlineStr">
        <is>
          <t>South</t>
        </is>
      </c>
      <c r="C1319" t="inlineStr">
        <is>
          <t>Mobile App</t>
        </is>
      </c>
      <c r="D1319" t="inlineStr">
        <is>
          <t>Grocery</t>
        </is>
      </c>
      <c r="E1319" t="n">
        <v>48401.65</v>
      </c>
      <c r="F1319" t="n">
        <v>39882.9</v>
      </c>
      <c r="G1319" t="n">
        <v>51828</v>
      </c>
      <c r="H1319" t="n">
        <v>142</v>
      </c>
      <c r="I1319" t="n">
        <v>54</v>
      </c>
      <c r="J1319" t="n">
        <v>0</v>
      </c>
      <c r="K1319">
        <f>E1319-F1319</f>
        <v/>
      </c>
      <c r="L1319" s="10">
        <f>IFERROR(K1319/E1319,0)</f>
        <v/>
      </c>
      <c r="M1319">
        <f>YEAR(A1319)</f>
        <v/>
      </c>
      <c r="N1319">
        <f>"Q"&amp;ROUNDUP(MONTH(A1319)/3,0)</f>
        <v/>
      </c>
      <c r="O1319">
        <f>TEXT(A1319,"mmm")</f>
        <v/>
      </c>
    </row>
    <row r="1320">
      <c r="A1320" s="13" t="n">
        <v>45170</v>
      </c>
      <c r="B1320" t="inlineStr">
        <is>
          <t>South</t>
        </is>
      </c>
      <c r="C1320" t="inlineStr">
        <is>
          <t>Mobile App</t>
        </is>
      </c>
      <c r="D1320" t="inlineStr">
        <is>
          <t>Home &amp; Kitchen</t>
        </is>
      </c>
      <c r="E1320" t="n">
        <v>69440.10000000001</v>
      </c>
      <c r="F1320" t="n">
        <v>47402.82</v>
      </c>
      <c r="G1320" t="n">
        <v>74496</v>
      </c>
      <c r="H1320" t="n">
        <v>34</v>
      </c>
      <c r="I1320" t="n">
        <v>31</v>
      </c>
      <c r="J1320" t="n">
        <v>1</v>
      </c>
      <c r="K1320">
        <f>E1320-F1320</f>
        <v/>
      </c>
      <c r="L1320" s="10">
        <f>IFERROR(K1320/E1320,0)</f>
        <v/>
      </c>
      <c r="M1320">
        <f>YEAR(A1320)</f>
        <v/>
      </c>
      <c r="N1320">
        <f>"Q"&amp;ROUNDUP(MONTH(A1320)/3,0)</f>
        <v/>
      </c>
      <c r="O1320">
        <f>TEXT(A1320,"mmm")</f>
        <v/>
      </c>
    </row>
    <row r="1321">
      <c r="A1321" s="13" t="n">
        <v>45170</v>
      </c>
      <c r="B1321" t="inlineStr">
        <is>
          <t>South</t>
        </is>
      </c>
      <c r="C1321" t="inlineStr">
        <is>
          <t>Mobile App</t>
        </is>
      </c>
      <c r="D1321" t="inlineStr">
        <is>
          <t>Sports</t>
        </is>
      </c>
      <c r="E1321" t="n">
        <v>31481.7</v>
      </c>
      <c r="F1321" t="n">
        <v>21019.58</v>
      </c>
      <c r="G1321" t="n">
        <v>34609</v>
      </c>
      <c r="H1321" t="n">
        <v>21</v>
      </c>
      <c r="I1321" t="n">
        <v>17</v>
      </c>
      <c r="J1321" t="n">
        <v>3</v>
      </c>
      <c r="K1321">
        <f>E1321-F1321</f>
        <v/>
      </c>
      <c r="L1321" s="10">
        <f>IFERROR(K1321/E1321,0)</f>
        <v/>
      </c>
      <c r="M1321">
        <f>YEAR(A1321)</f>
        <v/>
      </c>
      <c r="N1321">
        <f>"Q"&amp;ROUNDUP(MONTH(A1321)/3,0)</f>
        <v/>
      </c>
      <c r="O1321">
        <f>TEXT(A1321,"mmm")</f>
        <v/>
      </c>
    </row>
    <row r="1322">
      <c r="A1322" s="13" t="n">
        <v>45170</v>
      </c>
      <c r="B1322" t="inlineStr">
        <is>
          <t>South</t>
        </is>
      </c>
      <c r="C1322" t="inlineStr">
        <is>
          <t>Retail Store</t>
        </is>
      </c>
      <c r="D1322" t="inlineStr">
        <is>
          <t>Beauty</t>
        </is>
      </c>
      <c r="E1322" t="n">
        <v>7030.65</v>
      </c>
      <c r="F1322" t="n">
        <v>3746.15</v>
      </c>
      <c r="G1322" t="n">
        <v>7109</v>
      </c>
      <c r="H1322" t="n">
        <v>11</v>
      </c>
      <c r="I1322" t="n">
        <v>9</v>
      </c>
      <c r="J1322" t="n">
        <v>0</v>
      </c>
      <c r="K1322">
        <f>E1322-F1322</f>
        <v/>
      </c>
      <c r="L1322" s="10">
        <f>IFERROR(K1322/E1322,0)</f>
        <v/>
      </c>
      <c r="M1322">
        <f>YEAR(A1322)</f>
        <v/>
      </c>
      <c r="N1322">
        <f>"Q"&amp;ROUNDUP(MONTH(A1322)/3,0)</f>
        <v/>
      </c>
      <c r="O1322">
        <f>TEXT(A1322,"mmm")</f>
        <v/>
      </c>
    </row>
    <row r="1323">
      <c r="A1323" s="13" t="n">
        <v>45170</v>
      </c>
      <c r="B1323" t="inlineStr">
        <is>
          <t>South</t>
        </is>
      </c>
      <c r="C1323" t="inlineStr">
        <is>
          <t>Retail Store</t>
        </is>
      </c>
      <c r="D1323" t="inlineStr">
        <is>
          <t>Books</t>
        </is>
      </c>
      <c r="E1323" t="n">
        <v>5632.25</v>
      </c>
      <c r="F1323" t="n">
        <v>3961.07</v>
      </c>
      <c r="G1323" t="n">
        <v>5977</v>
      </c>
      <c r="H1323" t="n">
        <v>13</v>
      </c>
      <c r="I1323" t="n">
        <v>10</v>
      </c>
      <c r="J1323" t="n">
        <v>0</v>
      </c>
      <c r="K1323">
        <f>E1323-F1323</f>
        <v/>
      </c>
      <c r="L1323" s="10">
        <f>IFERROR(K1323/E1323,0)</f>
        <v/>
      </c>
      <c r="M1323">
        <f>YEAR(A1323)</f>
        <v/>
      </c>
      <c r="N1323">
        <f>"Q"&amp;ROUNDUP(MONTH(A1323)/3,0)</f>
        <v/>
      </c>
      <c r="O1323">
        <f>TEXT(A1323,"mmm")</f>
        <v/>
      </c>
    </row>
    <row r="1324">
      <c r="A1324" s="13" t="n">
        <v>45170</v>
      </c>
      <c r="B1324" t="inlineStr">
        <is>
          <t>South</t>
        </is>
      </c>
      <c r="C1324" t="inlineStr">
        <is>
          <t>Retail Store</t>
        </is>
      </c>
      <c r="D1324" t="inlineStr">
        <is>
          <t>Electronics</t>
        </is>
      </c>
      <c r="E1324" t="n">
        <v>375560.5</v>
      </c>
      <c r="F1324" t="n">
        <v>320367.28</v>
      </c>
      <c r="G1324" t="n">
        <v>391104</v>
      </c>
      <c r="H1324" t="n">
        <v>26</v>
      </c>
      <c r="I1324" t="n">
        <v>23</v>
      </c>
      <c r="J1324" t="n">
        <v>1</v>
      </c>
      <c r="K1324">
        <f>E1324-F1324</f>
        <v/>
      </c>
      <c r="L1324" s="10">
        <f>IFERROR(K1324/E1324,0)</f>
        <v/>
      </c>
      <c r="M1324">
        <f>YEAR(A1324)</f>
        <v/>
      </c>
      <c r="N1324">
        <f>"Q"&amp;ROUNDUP(MONTH(A1324)/3,0)</f>
        <v/>
      </c>
      <c r="O1324">
        <f>TEXT(A1324,"mmm")</f>
        <v/>
      </c>
    </row>
    <row r="1325">
      <c r="A1325" s="13" t="n">
        <v>45170</v>
      </c>
      <c r="B1325" t="inlineStr">
        <is>
          <t>South</t>
        </is>
      </c>
      <c r="C1325" t="inlineStr">
        <is>
          <t>Retail Store</t>
        </is>
      </c>
      <c r="D1325" t="inlineStr">
        <is>
          <t>Fashion</t>
        </is>
      </c>
      <c r="E1325" t="n">
        <v>51881.05</v>
      </c>
      <c r="F1325" t="n">
        <v>26912.72</v>
      </c>
      <c r="G1325" t="n">
        <v>54483</v>
      </c>
      <c r="H1325" t="n">
        <v>37</v>
      </c>
      <c r="I1325" t="n">
        <v>31</v>
      </c>
      <c r="J1325" t="n">
        <v>5</v>
      </c>
      <c r="K1325">
        <f>E1325-F1325</f>
        <v/>
      </c>
      <c r="L1325" s="10">
        <f>IFERROR(K1325/E1325,0)</f>
        <v/>
      </c>
      <c r="M1325">
        <f>YEAR(A1325)</f>
        <v/>
      </c>
      <c r="N1325">
        <f>"Q"&amp;ROUNDUP(MONTH(A1325)/3,0)</f>
        <v/>
      </c>
      <c r="O1325">
        <f>TEXT(A1325,"mmm")</f>
        <v/>
      </c>
    </row>
    <row r="1326">
      <c r="A1326" s="13" t="n">
        <v>45170</v>
      </c>
      <c r="B1326" t="inlineStr">
        <is>
          <t>South</t>
        </is>
      </c>
      <c r="C1326" t="inlineStr">
        <is>
          <t>Retail Store</t>
        </is>
      </c>
      <c r="D1326" t="inlineStr">
        <is>
          <t>Grocery</t>
        </is>
      </c>
      <c r="E1326" t="n">
        <v>20828.65</v>
      </c>
      <c r="F1326" t="n">
        <v>16535.27</v>
      </c>
      <c r="G1326" t="n">
        <v>21599</v>
      </c>
      <c r="H1326" t="n">
        <v>61</v>
      </c>
      <c r="I1326" t="n">
        <v>24</v>
      </c>
      <c r="J1326" t="n">
        <v>0</v>
      </c>
      <c r="K1326">
        <f>E1326-F1326</f>
        <v/>
      </c>
      <c r="L1326" s="10">
        <f>IFERROR(K1326/E1326,0)</f>
        <v/>
      </c>
      <c r="M1326">
        <f>YEAR(A1326)</f>
        <v/>
      </c>
      <c r="N1326">
        <f>"Q"&amp;ROUNDUP(MONTH(A1326)/3,0)</f>
        <v/>
      </c>
      <c r="O1326">
        <f>TEXT(A1326,"mmm")</f>
        <v/>
      </c>
    </row>
    <row r="1327">
      <c r="A1327" s="13" t="n">
        <v>45170</v>
      </c>
      <c r="B1327" t="inlineStr">
        <is>
          <t>South</t>
        </is>
      </c>
      <c r="C1327" t="inlineStr">
        <is>
          <t>Retail Store</t>
        </is>
      </c>
      <c r="D1327" t="inlineStr">
        <is>
          <t>Home &amp; Kitchen</t>
        </is>
      </c>
      <c r="E1327" t="n">
        <v>53324.15</v>
      </c>
      <c r="F1327" t="n">
        <v>34810.9</v>
      </c>
      <c r="G1327" t="n">
        <v>55452</v>
      </c>
      <c r="H1327" t="n">
        <v>28</v>
      </c>
      <c r="I1327" t="n">
        <v>22</v>
      </c>
      <c r="J1327" t="n">
        <v>1</v>
      </c>
      <c r="K1327">
        <f>E1327-F1327</f>
        <v/>
      </c>
      <c r="L1327" s="10">
        <f>IFERROR(K1327/E1327,0)</f>
        <v/>
      </c>
      <c r="M1327">
        <f>YEAR(A1327)</f>
        <v/>
      </c>
      <c r="N1327">
        <f>"Q"&amp;ROUNDUP(MONTH(A1327)/3,0)</f>
        <v/>
      </c>
      <c r="O1327">
        <f>TEXT(A1327,"mmm")</f>
        <v/>
      </c>
    </row>
    <row r="1328">
      <c r="A1328" s="13" t="n">
        <v>45170</v>
      </c>
      <c r="B1328" t="inlineStr">
        <is>
          <t>South</t>
        </is>
      </c>
      <c r="C1328" t="inlineStr">
        <is>
          <t>Retail Store</t>
        </is>
      </c>
      <c r="D1328" t="inlineStr">
        <is>
          <t>Sports</t>
        </is>
      </c>
      <c r="E1328" t="n">
        <v>37929.1</v>
      </c>
      <c r="F1328" t="n">
        <v>23729.77</v>
      </c>
      <c r="G1328" t="n">
        <v>39044</v>
      </c>
      <c r="H1328" t="n">
        <v>16</v>
      </c>
      <c r="I1328" t="n">
        <v>10</v>
      </c>
      <c r="J1328" t="n">
        <v>1</v>
      </c>
      <c r="K1328">
        <f>E1328-F1328</f>
        <v/>
      </c>
      <c r="L1328" s="10">
        <f>IFERROR(K1328/E1328,0)</f>
        <v/>
      </c>
      <c r="M1328">
        <f>YEAR(A1328)</f>
        <v/>
      </c>
      <c r="N1328">
        <f>"Q"&amp;ROUNDUP(MONTH(A1328)/3,0)</f>
        <v/>
      </c>
      <c r="O1328">
        <f>TEXT(A1328,"mmm")</f>
        <v/>
      </c>
    </row>
    <row r="1329">
      <c r="A1329" s="13" t="n">
        <v>45170</v>
      </c>
      <c r="B1329" t="inlineStr">
        <is>
          <t>South</t>
        </is>
      </c>
      <c r="C1329" t="inlineStr">
        <is>
          <t>Unknown</t>
        </is>
      </c>
      <c r="D1329" t="inlineStr">
        <is>
          <t>Books</t>
        </is>
      </c>
      <c r="E1329" t="n">
        <v>1253.55</v>
      </c>
      <c r="F1329" t="n">
        <v>847.38</v>
      </c>
      <c r="G1329" t="n">
        <v>1267</v>
      </c>
      <c r="H1329" t="n">
        <v>3</v>
      </c>
      <c r="I1329" t="n">
        <v>2</v>
      </c>
      <c r="J1329" t="n">
        <v>0</v>
      </c>
      <c r="K1329">
        <f>E1329-F1329</f>
        <v/>
      </c>
      <c r="L1329" s="10">
        <f>IFERROR(K1329/E1329,0)</f>
        <v/>
      </c>
      <c r="M1329">
        <f>YEAR(A1329)</f>
        <v/>
      </c>
      <c r="N1329">
        <f>"Q"&amp;ROUNDUP(MONTH(A1329)/3,0)</f>
        <v/>
      </c>
      <c r="O1329">
        <f>TEXT(A1329,"mmm")</f>
        <v/>
      </c>
    </row>
    <row r="1330">
      <c r="A1330" s="13" t="n">
        <v>45170</v>
      </c>
      <c r="B1330" t="inlineStr">
        <is>
          <t>South</t>
        </is>
      </c>
      <c r="C1330" t="inlineStr">
        <is>
          <t>Unknown</t>
        </is>
      </c>
      <c r="D1330" t="inlineStr">
        <is>
          <t>Electronics</t>
        </is>
      </c>
      <c r="E1330" t="n">
        <v>2402.1</v>
      </c>
      <c r="F1330" t="n">
        <v>2311.24</v>
      </c>
      <c r="G1330" t="n">
        <v>2669</v>
      </c>
      <c r="H1330" t="n">
        <v>1</v>
      </c>
      <c r="I1330" t="n">
        <v>1</v>
      </c>
      <c r="J1330" t="n">
        <v>0</v>
      </c>
      <c r="K1330">
        <f>E1330-F1330</f>
        <v/>
      </c>
      <c r="L1330" s="10">
        <f>IFERROR(K1330/E1330,0)</f>
        <v/>
      </c>
      <c r="M1330">
        <f>YEAR(A1330)</f>
        <v/>
      </c>
      <c r="N1330">
        <f>"Q"&amp;ROUNDUP(MONTH(A1330)/3,0)</f>
        <v/>
      </c>
      <c r="O1330">
        <f>TEXT(A1330,"mmm")</f>
        <v/>
      </c>
    </row>
    <row r="1331">
      <c r="A1331" s="13" t="n">
        <v>45170</v>
      </c>
      <c r="B1331" t="inlineStr">
        <is>
          <t>South</t>
        </is>
      </c>
      <c r="C1331" t="inlineStr">
        <is>
          <t>Unknown</t>
        </is>
      </c>
      <c r="D1331" t="inlineStr">
        <is>
          <t>Fashion</t>
        </is>
      </c>
      <c r="E1331" t="n">
        <v>2097.55</v>
      </c>
      <c r="F1331" t="n">
        <v>1117.93</v>
      </c>
      <c r="G1331" t="n">
        <v>2158</v>
      </c>
      <c r="H1331" t="n">
        <v>2</v>
      </c>
      <c r="I1331" t="n">
        <v>2</v>
      </c>
      <c r="J1331" t="n">
        <v>0</v>
      </c>
      <c r="K1331">
        <f>E1331-F1331</f>
        <v/>
      </c>
      <c r="L1331" s="10">
        <f>IFERROR(K1331/E1331,0)</f>
        <v/>
      </c>
      <c r="M1331">
        <f>YEAR(A1331)</f>
        <v/>
      </c>
      <c r="N1331">
        <f>"Q"&amp;ROUNDUP(MONTH(A1331)/3,0)</f>
        <v/>
      </c>
      <c r="O1331">
        <f>TEXT(A1331,"mmm")</f>
        <v/>
      </c>
    </row>
    <row r="1332">
      <c r="A1332" s="13" t="n">
        <v>45170</v>
      </c>
      <c r="B1332" t="inlineStr">
        <is>
          <t>South</t>
        </is>
      </c>
      <c r="C1332" t="inlineStr">
        <is>
          <t>Unknown</t>
        </is>
      </c>
      <c r="D1332" t="inlineStr">
        <is>
          <t>Grocery</t>
        </is>
      </c>
      <c r="E1332" t="n">
        <v>2123.6</v>
      </c>
      <c r="F1332" t="n">
        <v>1717.02</v>
      </c>
      <c r="G1332" t="n">
        <v>2292</v>
      </c>
      <c r="H1332" t="n">
        <v>8</v>
      </c>
      <c r="I1332" t="n">
        <v>3</v>
      </c>
      <c r="J1332" t="n">
        <v>0</v>
      </c>
      <c r="K1332">
        <f>E1332-F1332</f>
        <v/>
      </c>
      <c r="L1332" s="10">
        <f>IFERROR(K1332/E1332,0)</f>
        <v/>
      </c>
      <c r="M1332">
        <f>YEAR(A1332)</f>
        <v/>
      </c>
      <c r="N1332">
        <f>"Q"&amp;ROUNDUP(MONTH(A1332)/3,0)</f>
        <v/>
      </c>
      <c r="O1332">
        <f>TEXT(A1332,"mmm")</f>
        <v/>
      </c>
    </row>
    <row r="1333">
      <c r="A1333" s="13" t="n">
        <v>45170</v>
      </c>
      <c r="B1333" t="inlineStr">
        <is>
          <t>South</t>
        </is>
      </c>
      <c r="C1333" t="inlineStr">
        <is>
          <t>Website</t>
        </is>
      </c>
      <c r="D1333" t="inlineStr">
        <is>
          <t>Beauty</t>
        </is>
      </c>
      <c r="E1333" t="n">
        <v>15977.4</v>
      </c>
      <c r="F1333" t="n">
        <v>8919.68</v>
      </c>
      <c r="G1333" t="n">
        <v>17100</v>
      </c>
      <c r="H1333" t="n">
        <v>30</v>
      </c>
      <c r="I1333" t="n">
        <v>21</v>
      </c>
      <c r="J1333" t="n">
        <v>1</v>
      </c>
      <c r="K1333">
        <f>E1333-F1333</f>
        <v/>
      </c>
      <c r="L1333" s="10">
        <f>IFERROR(K1333/E1333,0)</f>
        <v/>
      </c>
      <c r="M1333">
        <f>YEAR(A1333)</f>
        <v/>
      </c>
      <c r="N1333">
        <f>"Q"&amp;ROUNDUP(MONTH(A1333)/3,0)</f>
        <v/>
      </c>
      <c r="O1333">
        <f>TEXT(A1333,"mmm")</f>
        <v/>
      </c>
    </row>
    <row r="1334">
      <c r="A1334" s="13" t="n">
        <v>45170</v>
      </c>
      <c r="B1334" t="inlineStr">
        <is>
          <t>South</t>
        </is>
      </c>
      <c r="C1334" t="inlineStr">
        <is>
          <t>Website</t>
        </is>
      </c>
      <c r="D1334" t="inlineStr">
        <is>
          <t>Books</t>
        </is>
      </c>
      <c r="E1334" t="n">
        <v>7441.45</v>
      </c>
      <c r="F1334" t="n">
        <v>5464.98</v>
      </c>
      <c r="G1334" t="n">
        <v>8030</v>
      </c>
      <c r="H1334" t="n">
        <v>20</v>
      </c>
      <c r="I1334" t="n">
        <v>18</v>
      </c>
      <c r="J1334" t="n">
        <v>0</v>
      </c>
      <c r="K1334">
        <f>E1334-F1334</f>
        <v/>
      </c>
      <c r="L1334" s="10">
        <f>IFERROR(K1334/E1334,0)</f>
        <v/>
      </c>
      <c r="M1334">
        <f>YEAR(A1334)</f>
        <v/>
      </c>
      <c r="N1334">
        <f>"Q"&amp;ROUNDUP(MONTH(A1334)/3,0)</f>
        <v/>
      </c>
      <c r="O1334">
        <f>TEXT(A1334,"mmm")</f>
        <v/>
      </c>
    </row>
    <row r="1335">
      <c r="A1335" s="13" t="n">
        <v>45170</v>
      </c>
      <c r="B1335" t="inlineStr">
        <is>
          <t>South</t>
        </is>
      </c>
      <c r="C1335" t="inlineStr">
        <is>
          <t>Website</t>
        </is>
      </c>
      <c r="D1335" t="inlineStr">
        <is>
          <t>Electronics</t>
        </is>
      </c>
      <c r="E1335" t="n">
        <v>499049.65</v>
      </c>
      <c r="F1335" t="n">
        <v>444906.91</v>
      </c>
      <c r="G1335" t="n">
        <v>533727</v>
      </c>
      <c r="H1335" t="n">
        <v>43</v>
      </c>
      <c r="I1335" t="n">
        <v>37</v>
      </c>
      <c r="J1335" t="n">
        <v>4</v>
      </c>
      <c r="K1335">
        <f>E1335-F1335</f>
        <v/>
      </c>
      <c r="L1335" s="10">
        <f>IFERROR(K1335/E1335,0)</f>
        <v/>
      </c>
      <c r="M1335">
        <f>YEAR(A1335)</f>
        <v/>
      </c>
      <c r="N1335">
        <f>"Q"&amp;ROUNDUP(MONTH(A1335)/3,0)</f>
        <v/>
      </c>
      <c r="O1335">
        <f>TEXT(A1335,"mmm")</f>
        <v/>
      </c>
    </row>
    <row r="1336">
      <c r="A1336" s="13" t="n">
        <v>45170</v>
      </c>
      <c r="B1336" t="inlineStr">
        <is>
          <t>South</t>
        </is>
      </c>
      <c r="C1336" t="inlineStr">
        <is>
          <t>Website</t>
        </is>
      </c>
      <c r="D1336" t="inlineStr">
        <is>
          <t>Fashion</t>
        </is>
      </c>
      <c r="E1336" t="n">
        <v>47281.35</v>
      </c>
      <c r="F1336" t="n">
        <v>25626.32</v>
      </c>
      <c r="G1336" t="n">
        <v>50010</v>
      </c>
      <c r="H1336" t="n">
        <v>40</v>
      </c>
      <c r="I1336" t="n">
        <v>35</v>
      </c>
      <c r="J1336" t="n">
        <v>2</v>
      </c>
      <c r="K1336">
        <f>E1336-F1336</f>
        <v/>
      </c>
      <c r="L1336" s="10">
        <f>IFERROR(K1336/E1336,0)</f>
        <v/>
      </c>
      <c r="M1336">
        <f>YEAR(A1336)</f>
        <v/>
      </c>
      <c r="N1336">
        <f>"Q"&amp;ROUNDUP(MONTH(A1336)/3,0)</f>
        <v/>
      </c>
      <c r="O1336">
        <f>TEXT(A1336,"mmm")</f>
        <v/>
      </c>
    </row>
    <row r="1337">
      <c r="A1337" s="13" t="n">
        <v>45170</v>
      </c>
      <c r="B1337" t="inlineStr">
        <is>
          <t>South</t>
        </is>
      </c>
      <c r="C1337" t="inlineStr">
        <is>
          <t>Website</t>
        </is>
      </c>
      <c r="D1337" t="inlineStr">
        <is>
          <t>Grocery</t>
        </is>
      </c>
      <c r="E1337" t="n">
        <v>19587.4</v>
      </c>
      <c r="F1337" t="n">
        <v>16217.42</v>
      </c>
      <c r="G1337" t="n">
        <v>21280</v>
      </c>
      <c r="H1337" t="n">
        <v>60</v>
      </c>
      <c r="I1337" t="n">
        <v>26</v>
      </c>
      <c r="J1337" t="n">
        <v>0</v>
      </c>
      <c r="K1337">
        <f>E1337-F1337</f>
        <v/>
      </c>
      <c r="L1337" s="10">
        <f>IFERROR(K1337/E1337,0)</f>
        <v/>
      </c>
      <c r="M1337">
        <f>YEAR(A1337)</f>
        <v/>
      </c>
      <c r="N1337">
        <f>"Q"&amp;ROUNDUP(MONTH(A1337)/3,0)</f>
        <v/>
      </c>
      <c r="O1337">
        <f>TEXT(A1337,"mmm")</f>
        <v/>
      </c>
    </row>
    <row r="1338">
      <c r="A1338" s="13" t="n">
        <v>45170</v>
      </c>
      <c r="B1338" t="inlineStr">
        <is>
          <t>South</t>
        </is>
      </c>
      <c r="C1338" t="inlineStr">
        <is>
          <t>Website</t>
        </is>
      </c>
      <c r="D1338" t="inlineStr">
        <is>
          <t>Home &amp; Kitchen</t>
        </is>
      </c>
      <c r="E1338" t="n">
        <v>57407.05</v>
      </c>
      <c r="F1338" t="n">
        <v>39252.52</v>
      </c>
      <c r="G1338" t="n">
        <v>60468</v>
      </c>
      <c r="H1338" t="n">
        <v>22</v>
      </c>
      <c r="I1338" t="n">
        <v>20</v>
      </c>
      <c r="J1338" t="n">
        <v>0</v>
      </c>
      <c r="K1338">
        <f>E1338-F1338</f>
        <v/>
      </c>
      <c r="L1338" s="10">
        <f>IFERROR(K1338/E1338,0)</f>
        <v/>
      </c>
      <c r="M1338">
        <f>YEAR(A1338)</f>
        <v/>
      </c>
      <c r="N1338">
        <f>"Q"&amp;ROUNDUP(MONTH(A1338)/3,0)</f>
        <v/>
      </c>
      <c r="O1338">
        <f>TEXT(A1338,"mmm")</f>
        <v/>
      </c>
    </row>
    <row r="1339">
      <c r="A1339" s="13" t="n">
        <v>45170</v>
      </c>
      <c r="B1339" t="inlineStr">
        <is>
          <t>South</t>
        </is>
      </c>
      <c r="C1339" t="inlineStr">
        <is>
          <t>Website</t>
        </is>
      </c>
      <c r="D1339" t="inlineStr">
        <is>
          <t>Sports</t>
        </is>
      </c>
      <c r="E1339" t="n">
        <v>25308.1</v>
      </c>
      <c r="F1339" t="n">
        <v>17234.31</v>
      </c>
      <c r="G1339" t="n">
        <v>27150</v>
      </c>
      <c r="H1339" t="n">
        <v>10</v>
      </c>
      <c r="I1339" t="n">
        <v>8</v>
      </c>
      <c r="J1339" t="n">
        <v>2</v>
      </c>
      <c r="K1339">
        <f>E1339-F1339</f>
        <v/>
      </c>
      <c r="L1339" s="10">
        <f>IFERROR(K1339/E1339,0)</f>
        <v/>
      </c>
      <c r="M1339">
        <f>YEAR(A1339)</f>
        <v/>
      </c>
      <c r="N1339">
        <f>"Q"&amp;ROUNDUP(MONTH(A1339)/3,0)</f>
        <v/>
      </c>
      <c r="O1339">
        <f>TEXT(A1339,"mmm")</f>
        <v/>
      </c>
    </row>
    <row r="1340">
      <c r="A1340" s="13" t="n">
        <v>45170</v>
      </c>
      <c r="B1340" t="inlineStr">
        <is>
          <t>West</t>
        </is>
      </c>
      <c r="C1340" t="inlineStr">
        <is>
          <t>Marketplace</t>
        </is>
      </c>
      <c r="D1340" t="inlineStr">
        <is>
          <t>Beauty</t>
        </is>
      </c>
      <c r="E1340" t="n">
        <v>5469.05</v>
      </c>
      <c r="F1340" t="n">
        <v>3019.21</v>
      </c>
      <c r="G1340" t="n">
        <v>6155</v>
      </c>
      <c r="H1340" t="n">
        <v>15</v>
      </c>
      <c r="I1340" t="n">
        <v>11</v>
      </c>
      <c r="J1340" t="n">
        <v>1</v>
      </c>
      <c r="K1340">
        <f>E1340-F1340</f>
        <v/>
      </c>
      <c r="L1340" s="10">
        <f>IFERROR(K1340/E1340,0)</f>
        <v/>
      </c>
      <c r="M1340">
        <f>YEAR(A1340)</f>
        <v/>
      </c>
      <c r="N1340">
        <f>"Q"&amp;ROUNDUP(MONTH(A1340)/3,0)</f>
        <v/>
      </c>
      <c r="O1340">
        <f>TEXT(A1340,"mmm")</f>
        <v/>
      </c>
    </row>
    <row r="1341">
      <c r="A1341" s="13" t="n">
        <v>45170</v>
      </c>
      <c r="B1341" t="inlineStr">
        <is>
          <t>West</t>
        </is>
      </c>
      <c r="C1341" t="inlineStr">
        <is>
          <t>Marketplace</t>
        </is>
      </c>
      <c r="D1341" t="inlineStr">
        <is>
          <t>Books</t>
        </is>
      </c>
      <c r="E1341" t="n">
        <v>9249.35</v>
      </c>
      <c r="F1341" t="n">
        <v>6959.65</v>
      </c>
      <c r="G1341" t="n">
        <v>10445</v>
      </c>
      <c r="H1341" t="n">
        <v>25</v>
      </c>
      <c r="I1341" t="n">
        <v>18</v>
      </c>
      <c r="J1341" t="n">
        <v>2</v>
      </c>
      <c r="K1341">
        <f>E1341-F1341</f>
        <v/>
      </c>
      <c r="L1341" s="10">
        <f>IFERROR(K1341/E1341,0)</f>
        <v/>
      </c>
      <c r="M1341">
        <f>YEAR(A1341)</f>
        <v/>
      </c>
      <c r="N1341">
        <f>"Q"&amp;ROUNDUP(MONTH(A1341)/3,0)</f>
        <v/>
      </c>
      <c r="O1341">
        <f>TEXT(A1341,"mmm")</f>
        <v/>
      </c>
    </row>
    <row r="1342">
      <c r="A1342" s="13" t="n">
        <v>45170</v>
      </c>
      <c r="B1342" t="inlineStr">
        <is>
          <t>West</t>
        </is>
      </c>
      <c r="C1342" t="inlineStr">
        <is>
          <t>Marketplace</t>
        </is>
      </c>
      <c r="D1342" t="inlineStr">
        <is>
          <t>Electronics</t>
        </is>
      </c>
      <c r="E1342" t="n">
        <v>400704</v>
      </c>
      <c r="F1342" t="n">
        <v>372176.68</v>
      </c>
      <c r="G1342" t="n">
        <v>444491</v>
      </c>
      <c r="H1342" t="n">
        <v>39</v>
      </c>
      <c r="I1342" t="n">
        <v>29</v>
      </c>
      <c r="J1342" t="n">
        <v>6</v>
      </c>
      <c r="K1342">
        <f>E1342-F1342</f>
        <v/>
      </c>
      <c r="L1342" s="10">
        <f>IFERROR(K1342/E1342,0)</f>
        <v/>
      </c>
      <c r="M1342">
        <f>YEAR(A1342)</f>
        <v/>
      </c>
      <c r="N1342">
        <f>"Q"&amp;ROUNDUP(MONTH(A1342)/3,0)</f>
        <v/>
      </c>
      <c r="O1342">
        <f>TEXT(A1342,"mmm")</f>
        <v/>
      </c>
    </row>
    <row r="1343">
      <c r="A1343" s="13" t="n">
        <v>45170</v>
      </c>
      <c r="B1343" t="inlineStr">
        <is>
          <t>West</t>
        </is>
      </c>
      <c r="C1343" t="inlineStr">
        <is>
          <t>Marketplace</t>
        </is>
      </c>
      <c r="D1343" t="inlineStr">
        <is>
          <t>Fashion</t>
        </is>
      </c>
      <c r="E1343" t="n">
        <v>56716.95</v>
      </c>
      <c r="F1343" t="n">
        <v>31113.28</v>
      </c>
      <c r="G1343" t="n">
        <v>62652</v>
      </c>
      <c r="H1343" t="n">
        <v>48</v>
      </c>
      <c r="I1343" t="n">
        <v>40</v>
      </c>
      <c r="J1343" t="n">
        <v>9</v>
      </c>
      <c r="K1343">
        <f>E1343-F1343</f>
        <v/>
      </c>
      <c r="L1343" s="10">
        <f>IFERROR(K1343/E1343,0)</f>
        <v/>
      </c>
      <c r="M1343">
        <f>YEAR(A1343)</f>
        <v/>
      </c>
      <c r="N1343">
        <f>"Q"&amp;ROUNDUP(MONTH(A1343)/3,0)</f>
        <v/>
      </c>
      <c r="O1343">
        <f>TEXT(A1343,"mmm")</f>
        <v/>
      </c>
    </row>
    <row r="1344">
      <c r="A1344" s="13" t="n">
        <v>45170</v>
      </c>
      <c r="B1344" t="inlineStr">
        <is>
          <t>West</t>
        </is>
      </c>
      <c r="C1344" t="inlineStr">
        <is>
          <t>Marketplace</t>
        </is>
      </c>
      <c r="D1344" t="inlineStr">
        <is>
          <t>Grocery</t>
        </is>
      </c>
      <c r="E1344" t="n">
        <v>15607.7</v>
      </c>
      <c r="F1344" t="n">
        <v>13197.51</v>
      </c>
      <c r="G1344" t="n">
        <v>17079</v>
      </c>
      <c r="H1344" t="n">
        <v>41</v>
      </c>
      <c r="I1344" t="n">
        <v>19</v>
      </c>
      <c r="J1344" t="n">
        <v>1</v>
      </c>
      <c r="K1344">
        <f>E1344-F1344</f>
        <v/>
      </c>
      <c r="L1344" s="10">
        <f>IFERROR(K1344/E1344,0)</f>
        <v/>
      </c>
      <c r="M1344">
        <f>YEAR(A1344)</f>
        <v/>
      </c>
      <c r="N1344">
        <f>"Q"&amp;ROUNDUP(MONTH(A1344)/3,0)</f>
        <v/>
      </c>
      <c r="O1344">
        <f>TEXT(A1344,"mmm")</f>
        <v/>
      </c>
    </row>
    <row r="1345">
      <c r="A1345" s="13" t="n">
        <v>45170</v>
      </c>
      <c r="B1345" t="inlineStr">
        <is>
          <t>West</t>
        </is>
      </c>
      <c r="C1345" t="inlineStr">
        <is>
          <t>Marketplace</t>
        </is>
      </c>
      <c r="D1345" t="inlineStr">
        <is>
          <t>Home &amp; Kitchen</t>
        </is>
      </c>
      <c r="E1345" t="n">
        <v>44064.7</v>
      </c>
      <c r="F1345" t="n">
        <v>31223.51</v>
      </c>
      <c r="G1345" t="n">
        <v>49269</v>
      </c>
      <c r="H1345" t="n">
        <v>21</v>
      </c>
      <c r="I1345" t="n">
        <v>15</v>
      </c>
      <c r="J1345" t="n">
        <v>2</v>
      </c>
      <c r="K1345">
        <f>E1345-F1345</f>
        <v/>
      </c>
      <c r="L1345" s="10">
        <f>IFERROR(K1345/E1345,0)</f>
        <v/>
      </c>
      <c r="M1345">
        <f>YEAR(A1345)</f>
        <v/>
      </c>
      <c r="N1345">
        <f>"Q"&amp;ROUNDUP(MONTH(A1345)/3,0)</f>
        <v/>
      </c>
      <c r="O1345">
        <f>TEXT(A1345,"mmm")</f>
        <v/>
      </c>
    </row>
    <row r="1346">
      <c r="A1346" s="13" t="n">
        <v>45170</v>
      </c>
      <c r="B1346" t="inlineStr">
        <is>
          <t>West</t>
        </is>
      </c>
      <c r="C1346" t="inlineStr">
        <is>
          <t>Marketplace</t>
        </is>
      </c>
      <c r="D1346" t="inlineStr">
        <is>
          <t>Sports</t>
        </is>
      </c>
      <c r="E1346" t="n">
        <v>25052.45</v>
      </c>
      <c r="F1346" t="n">
        <v>17109.46</v>
      </c>
      <c r="G1346" t="n">
        <v>27787</v>
      </c>
      <c r="H1346" t="n">
        <v>13</v>
      </c>
      <c r="I1346" t="n">
        <v>10</v>
      </c>
      <c r="J1346" t="n">
        <v>1</v>
      </c>
      <c r="K1346">
        <f>E1346-F1346</f>
        <v/>
      </c>
      <c r="L1346" s="10">
        <f>IFERROR(K1346/E1346,0)</f>
        <v/>
      </c>
      <c r="M1346">
        <f>YEAR(A1346)</f>
        <v/>
      </c>
      <c r="N1346">
        <f>"Q"&amp;ROUNDUP(MONTH(A1346)/3,0)</f>
        <v/>
      </c>
      <c r="O1346">
        <f>TEXT(A1346,"mmm")</f>
        <v/>
      </c>
    </row>
    <row r="1347">
      <c r="A1347" s="13" t="n">
        <v>45170</v>
      </c>
      <c r="B1347" t="inlineStr">
        <is>
          <t>West</t>
        </is>
      </c>
      <c r="C1347" t="inlineStr">
        <is>
          <t>Mobile App</t>
        </is>
      </c>
      <c r="D1347" t="inlineStr">
        <is>
          <t>Beauty</t>
        </is>
      </c>
      <c r="E1347" t="n">
        <v>8780.049999999999</v>
      </c>
      <c r="F1347" t="n">
        <v>4942.24</v>
      </c>
      <c r="G1347" t="n">
        <v>9251</v>
      </c>
      <c r="H1347" t="n">
        <v>19</v>
      </c>
      <c r="I1347" t="n">
        <v>12</v>
      </c>
      <c r="J1347" t="n">
        <v>0</v>
      </c>
      <c r="K1347">
        <f>E1347-F1347</f>
        <v/>
      </c>
      <c r="L1347" s="10">
        <f>IFERROR(K1347/E1347,0)</f>
        <v/>
      </c>
      <c r="M1347">
        <f>YEAR(A1347)</f>
        <v/>
      </c>
      <c r="N1347">
        <f>"Q"&amp;ROUNDUP(MONTH(A1347)/3,0)</f>
        <v/>
      </c>
      <c r="O1347">
        <f>TEXT(A1347,"mmm")</f>
        <v/>
      </c>
    </row>
    <row r="1348">
      <c r="A1348" s="13" t="n">
        <v>45170</v>
      </c>
      <c r="B1348" t="inlineStr">
        <is>
          <t>West</t>
        </is>
      </c>
      <c r="C1348" t="inlineStr">
        <is>
          <t>Mobile App</t>
        </is>
      </c>
      <c r="D1348" t="inlineStr">
        <is>
          <t>Books</t>
        </is>
      </c>
      <c r="E1348" t="n">
        <v>8496.75</v>
      </c>
      <c r="F1348" t="n">
        <v>6231.91</v>
      </c>
      <c r="G1348" t="n">
        <v>9030</v>
      </c>
      <c r="H1348" t="n">
        <v>20</v>
      </c>
      <c r="I1348" t="n">
        <v>16</v>
      </c>
      <c r="J1348" t="n">
        <v>1</v>
      </c>
      <c r="K1348">
        <f>E1348-F1348</f>
        <v/>
      </c>
      <c r="L1348" s="10">
        <f>IFERROR(K1348/E1348,0)</f>
        <v/>
      </c>
      <c r="M1348">
        <f>YEAR(A1348)</f>
        <v/>
      </c>
      <c r="N1348">
        <f>"Q"&amp;ROUNDUP(MONTH(A1348)/3,0)</f>
        <v/>
      </c>
      <c r="O1348">
        <f>TEXT(A1348,"mmm")</f>
        <v/>
      </c>
    </row>
    <row r="1349">
      <c r="A1349" s="13" t="n">
        <v>45170</v>
      </c>
      <c r="B1349" t="inlineStr">
        <is>
          <t>West</t>
        </is>
      </c>
      <c r="C1349" t="inlineStr">
        <is>
          <t>Mobile App</t>
        </is>
      </c>
      <c r="D1349" t="inlineStr">
        <is>
          <t>Electronics</t>
        </is>
      </c>
      <c r="E1349" t="n">
        <v>446886.6</v>
      </c>
      <c r="F1349" t="n">
        <v>404539.95</v>
      </c>
      <c r="G1349" t="n">
        <v>480233</v>
      </c>
      <c r="H1349" t="n">
        <v>47</v>
      </c>
      <c r="I1349" t="n">
        <v>39</v>
      </c>
      <c r="J1349" t="n">
        <v>1</v>
      </c>
      <c r="K1349">
        <f>E1349-F1349</f>
        <v/>
      </c>
      <c r="L1349" s="10">
        <f>IFERROR(K1349/E1349,0)</f>
        <v/>
      </c>
      <c r="M1349">
        <f>YEAR(A1349)</f>
        <v/>
      </c>
      <c r="N1349">
        <f>"Q"&amp;ROUNDUP(MONTH(A1349)/3,0)</f>
        <v/>
      </c>
      <c r="O1349">
        <f>TEXT(A1349,"mmm")</f>
        <v/>
      </c>
    </row>
    <row r="1350">
      <c r="A1350" s="13" t="n">
        <v>45170</v>
      </c>
      <c r="B1350" t="inlineStr">
        <is>
          <t>West</t>
        </is>
      </c>
      <c r="C1350" t="inlineStr">
        <is>
          <t>Mobile App</t>
        </is>
      </c>
      <c r="D1350" t="inlineStr">
        <is>
          <t>Fashion</t>
        </is>
      </c>
      <c r="E1350" t="n">
        <v>88669.5</v>
      </c>
      <c r="F1350" t="n">
        <v>47678.96</v>
      </c>
      <c r="G1350" t="n">
        <v>95751</v>
      </c>
      <c r="H1350" t="n">
        <v>69</v>
      </c>
      <c r="I1350" t="n">
        <v>59</v>
      </c>
      <c r="J1350" t="n">
        <v>10</v>
      </c>
      <c r="K1350">
        <f>E1350-F1350</f>
        <v/>
      </c>
      <c r="L1350" s="10">
        <f>IFERROR(K1350/E1350,0)</f>
        <v/>
      </c>
      <c r="M1350">
        <f>YEAR(A1350)</f>
        <v/>
      </c>
      <c r="N1350">
        <f>"Q"&amp;ROUNDUP(MONTH(A1350)/3,0)</f>
        <v/>
      </c>
      <c r="O1350">
        <f>TEXT(A1350,"mmm")</f>
        <v/>
      </c>
    </row>
    <row r="1351">
      <c r="A1351" s="13" t="n">
        <v>45170</v>
      </c>
      <c r="B1351" t="inlineStr">
        <is>
          <t>West</t>
        </is>
      </c>
      <c r="C1351" t="inlineStr">
        <is>
          <t>Mobile App</t>
        </is>
      </c>
      <c r="D1351" t="inlineStr">
        <is>
          <t>Grocery</t>
        </is>
      </c>
      <c r="E1351" t="n">
        <v>38230.15</v>
      </c>
      <c r="F1351" t="n">
        <v>31571.4</v>
      </c>
      <c r="G1351" t="n">
        <v>41004</v>
      </c>
      <c r="H1351" t="n">
        <v>116</v>
      </c>
      <c r="I1351" t="n">
        <v>43</v>
      </c>
      <c r="J1351" t="n">
        <v>0</v>
      </c>
      <c r="K1351">
        <f>E1351-F1351</f>
        <v/>
      </c>
      <c r="L1351" s="10">
        <f>IFERROR(K1351/E1351,0)</f>
        <v/>
      </c>
      <c r="M1351">
        <f>YEAR(A1351)</f>
        <v/>
      </c>
      <c r="N1351">
        <f>"Q"&amp;ROUNDUP(MONTH(A1351)/3,0)</f>
        <v/>
      </c>
      <c r="O1351">
        <f>TEXT(A1351,"mmm")</f>
        <v/>
      </c>
    </row>
    <row r="1352">
      <c r="A1352" s="13" t="n">
        <v>45170</v>
      </c>
      <c r="B1352" t="inlineStr">
        <is>
          <t>West</t>
        </is>
      </c>
      <c r="C1352" t="inlineStr">
        <is>
          <t>Mobile App</t>
        </is>
      </c>
      <c r="D1352" t="inlineStr">
        <is>
          <t>Home &amp; Kitchen</t>
        </is>
      </c>
      <c r="E1352" t="n">
        <v>54148.5</v>
      </c>
      <c r="F1352" t="n">
        <v>37141.04</v>
      </c>
      <c r="G1352" t="n">
        <v>57545</v>
      </c>
      <c r="H1352" t="n">
        <v>25</v>
      </c>
      <c r="I1352" t="n">
        <v>18</v>
      </c>
      <c r="J1352" t="n">
        <v>0</v>
      </c>
      <c r="K1352">
        <f>E1352-F1352</f>
        <v/>
      </c>
      <c r="L1352" s="10">
        <f>IFERROR(K1352/E1352,0)</f>
        <v/>
      </c>
      <c r="M1352">
        <f>YEAR(A1352)</f>
        <v/>
      </c>
      <c r="N1352">
        <f>"Q"&amp;ROUNDUP(MONTH(A1352)/3,0)</f>
        <v/>
      </c>
      <c r="O1352">
        <f>TEXT(A1352,"mmm")</f>
        <v/>
      </c>
    </row>
    <row r="1353">
      <c r="A1353" s="13" t="n">
        <v>45170</v>
      </c>
      <c r="B1353" t="inlineStr">
        <is>
          <t>West</t>
        </is>
      </c>
      <c r="C1353" t="inlineStr">
        <is>
          <t>Mobile App</t>
        </is>
      </c>
      <c r="D1353" t="inlineStr">
        <is>
          <t>Sports</t>
        </is>
      </c>
      <c r="E1353" t="n">
        <v>28555.5</v>
      </c>
      <c r="F1353" t="n">
        <v>18839.69</v>
      </c>
      <c r="G1353" t="n">
        <v>30473</v>
      </c>
      <c r="H1353" t="n">
        <v>17</v>
      </c>
      <c r="I1353" t="n">
        <v>15</v>
      </c>
      <c r="J1353" t="n">
        <v>1</v>
      </c>
      <c r="K1353">
        <f>E1353-F1353</f>
        <v/>
      </c>
      <c r="L1353" s="10">
        <f>IFERROR(K1353/E1353,0)</f>
        <v/>
      </c>
      <c r="M1353">
        <f>YEAR(A1353)</f>
        <v/>
      </c>
      <c r="N1353">
        <f>"Q"&amp;ROUNDUP(MONTH(A1353)/3,0)</f>
        <v/>
      </c>
      <c r="O1353">
        <f>TEXT(A1353,"mmm")</f>
        <v/>
      </c>
    </row>
    <row r="1354">
      <c r="A1354" s="13" t="n">
        <v>45170</v>
      </c>
      <c r="B1354" t="inlineStr">
        <is>
          <t>West</t>
        </is>
      </c>
      <c r="C1354" t="inlineStr">
        <is>
          <t>Mobile App</t>
        </is>
      </c>
      <c r="D1354" t="inlineStr">
        <is>
          <t>Unknown</t>
        </is>
      </c>
      <c r="E1354" t="n">
        <v>1818</v>
      </c>
      <c r="F1354" t="n">
        <v>1171.81</v>
      </c>
      <c r="G1354" t="n">
        <v>1818</v>
      </c>
      <c r="H1354" t="n">
        <v>2</v>
      </c>
      <c r="I1354" t="n">
        <v>2</v>
      </c>
      <c r="J1354" t="n">
        <v>0</v>
      </c>
      <c r="K1354">
        <f>E1354-F1354</f>
        <v/>
      </c>
      <c r="L1354" s="10">
        <f>IFERROR(K1354/E1354,0)</f>
        <v/>
      </c>
      <c r="M1354">
        <f>YEAR(A1354)</f>
        <v/>
      </c>
      <c r="N1354">
        <f>"Q"&amp;ROUNDUP(MONTH(A1354)/3,0)</f>
        <v/>
      </c>
      <c r="O1354">
        <f>TEXT(A1354,"mmm")</f>
        <v/>
      </c>
    </row>
    <row r="1355">
      <c r="A1355" s="13" t="n">
        <v>45170</v>
      </c>
      <c r="B1355" t="inlineStr">
        <is>
          <t>West</t>
        </is>
      </c>
      <c r="C1355" t="inlineStr">
        <is>
          <t>Retail Store</t>
        </is>
      </c>
      <c r="D1355" t="inlineStr">
        <is>
          <t>Beauty</t>
        </is>
      </c>
      <c r="E1355" t="n">
        <v>1690.1</v>
      </c>
      <c r="F1355" t="n">
        <v>869.85</v>
      </c>
      <c r="G1355" t="n">
        <v>1725</v>
      </c>
      <c r="H1355" t="n">
        <v>5</v>
      </c>
      <c r="I1355" t="n">
        <v>4</v>
      </c>
      <c r="J1355" t="n">
        <v>1</v>
      </c>
      <c r="K1355">
        <f>E1355-F1355</f>
        <v/>
      </c>
      <c r="L1355" s="10">
        <f>IFERROR(K1355/E1355,0)</f>
        <v/>
      </c>
      <c r="M1355">
        <f>YEAR(A1355)</f>
        <v/>
      </c>
      <c r="N1355">
        <f>"Q"&amp;ROUNDUP(MONTH(A1355)/3,0)</f>
        <v/>
      </c>
      <c r="O1355">
        <f>TEXT(A1355,"mmm")</f>
        <v/>
      </c>
    </row>
    <row r="1356">
      <c r="A1356" s="13" t="n">
        <v>45170</v>
      </c>
      <c r="B1356" t="inlineStr">
        <is>
          <t>West</t>
        </is>
      </c>
      <c r="C1356" t="inlineStr">
        <is>
          <t>Retail Store</t>
        </is>
      </c>
      <c r="D1356" t="inlineStr">
        <is>
          <t>Books</t>
        </is>
      </c>
      <c r="E1356" t="n">
        <v>2391.4</v>
      </c>
      <c r="F1356" t="n">
        <v>1733.19</v>
      </c>
      <c r="G1356" t="n">
        <v>2523</v>
      </c>
      <c r="H1356" t="n">
        <v>7</v>
      </c>
      <c r="I1356" t="n">
        <v>3</v>
      </c>
      <c r="J1356" t="n">
        <v>0</v>
      </c>
      <c r="K1356">
        <f>E1356-F1356</f>
        <v/>
      </c>
      <c r="L1356" s="10">
        <f>IFERROR(K1356/E1356,0)</f>
        <v/>
      </c>
      <c r="M1356">
        <f>YEAR(A1356)</f>
        <v/>
      </c>
      <c r="N1356">
        <f>"Q"&amp;ROUNDUP(MONTH(A1356)/3,0)</f>
        <v/>
      </c>
      <c r="O1356">
        <f>TEXT(A1356,"mmm")</f>
        <v/>
      </c>
    </row>
    <row r="1357">
      <c r="A1357" s="13" t="n">
        <v>45170</v>
      </c>
      <c r="B1357" t="inlineStr">
        <is>
          <t>West</t>
        </is>
      </c>
      <c r="C1357" t="inlineStr">
        <is>
          <t>Retail Store</t>
        </is>
      </c>
      <c r="D1357" t="inlineStr">
        <is>
          <t>Electronics</t>
        </is>
      </c>
      <c r="E1357" t="n">
        <v>175239.7</v>
      </c>
      <c r="F1357" t="n">
        <v>155510</v>
      </c>
      <c r="G1357" t="n">
        <v>184285</v>
      </c>
      <c r="H1357" t="n">
        <v>15</v>
      </c>
      <c r="I1357" t="n">
        <v>11</v>
      </c>
      <c r="J1357" t="n">
        <v>1</v>
      </c>
      <c r="K1357">
        <f>E1357-F1357</f>
        <v/>
      </c>
      <c r="L1357" s="10">
        <f>IFERROR(K1357/E1357,0)</f>
        <v/>
      </c>
      <c r="M1357">
        <f>YEAR(A1357)</f>
        <v/>
      </c>
      <c r="N1357">
        <f>"Q"&amp;ROUNDUP(MONTH(A1357)/3,0)</f>
        <v/>
      </c>
      <c r="O1357">
        <f>TEXT(A1357,"mmm")</f>
        <v/>
      </c>
    </row>
    <row r="1358">
      <c r="A1358" s="13" t="n">
        <v>45170</v>
      </c>
      <c r="B1358" t="inlineStr">
        <is>
          <t>West</t>
        </is>
      </c>
      <c r="C1358" t="inlineStr">
        <is>
          <t>Retail Store</t>
        </is>
      </c>
      <c r="D1358" t="inlineStr">
        <is>
          <t>Fashion</t>
        </is>
      </c>
      <c r="E1358" t="n">
        <v>17408.95</v>
      </c>
      <c r="F1358" t="n">
        <v>9042.950000000001</v>
      </c>
      <c r="G1358" t="n">
        <v>18276</v>
      </c>
      <c r="H1358" t="n">
        <v>14</v>
      </c>
      <c r="I1358" t="n">
        <v>11</v>
      </c>
      <c r="J1358" t="n">
        <v>1</v>
      </c>
      <c r="K1358">
        <f>E1358-F1358</f>
        <v/>
      </c>
      <c r="L1358" s="10">
        <f>IFERROR(K1358/E1358,0)</f>
        <v/>
      </c>
      <c r="M1358">
        <f>YEAR(A1358)</f>
        <v/>
      </c>
      <c r="N1358">
        <f>"Q"&amp;ROUNDUP(MONTH(A1358)/3,0)</f>
        <v/>
      </c>
      <c r="O1358">
        <f>TEXT(A1358,"mmm")</f>
        <v/>
      </c>
    </row>
    <row r="1359">
      <c r="A1359" s="13" t="n">
        <v>45170</v>
      </c>
      <c r="B1359" t="inlineStr">
        <is>
          <t>West</t>
        </is>
      </c>
      <c r="C1359" t="inlineStr">
        <is>
          <t>Retail Store</t>
        </is>
      </c>
      <c r="D1359" t="inlineStr">
        <is>
          <t>Grocery</t>
        </is>
      </c>
      <c r="E1359" t="n">
        <v>12509.4</v>
      </c>
      <c r="F1359" t="n">
        <v>9971.860000000001</v>
      </c>
      <c r="G1359" t="n">
        <v>13118</v>
      </c>
      <c r="H1359" t="n">
        <v>42</v>
      </c>
      <c r="I1359" t="n">
        <v>15</v>
      </c>
      <c r="J1359" t="n">
        <v>0</v>
      </c>
      <c r="K1359">
        <f>E1359-F1359</f>
        <v/>
      </c>
      <c r="L1359" s="10">
        <f>IFERROR(K1359/E1359,0)</f>
        <v/>
      </c>
      <c r="M1359">
        <f>YEAR(A1359)</f>
        <v/>
      </c>
      <c r="N1359">
        <f>"Q"&amp;ROUNDUP(MONTH(A1359)/3,0)</f>
        <v/>
      </c>
      <c r="O1359">
        <f>TEXT(A1359,"mmm")</f>
        <v/>
      </c>
    </row>
    <row r="1360">
      <c r="A1360" s="13" t="n">
        <v>45170</v>
      </c>
      <c r="B1360" t="inlineStr">
        <is>
          <t>West</t>
        </is>
      </c>
      <c r="C1360" t="inlineStr">
        <is>
          <t>Retail Store</t>
        </is>
      </c>
      <c r="D1360" t="inlineStr">
        <is>
          <t>Home &amp; Kitchen</t>
        </is>
      </c>
      <c r="E1360" t="n">
        <v>21307.1</v>
      </c>
      <c r="F1360" t="n">
        <v>14818.98</v>
      </c>
      <c r="G1360" t="n">
        <v>22768</v>
      </c>
      <c r="H1360" t="n">
        <v>12</v>
      </c>
      <c r="I1360" t="n">
        <v>10</v>
      </c>
      <c r="J1360" t="n">
        <v>1</v>
      </c>
      <c r="K1360">
        <f>E1360-F1360</f>
        <v/>
      </c>
      <c r="L1360" s="10">
        <f>IFERROR(K1360/E1360,0)</f>
        <v/>
      </c>
      <c r="M1360">
        <f>YEAR(A1360)</f>
        <v/>
      </c>
      <c r="N1360">
        <f>"Q"&amp;ROUNDUP(MONTH(A1360)/3,0)</f>
        <v/>
      </c>
      <c r="O1360">
        <f>TEXT(A1360,"mmm")</f>
        <v/>
      </c>
    </row>
    <row r="1361">
      <c r="A1361" s="13" t="n">
        <v>45170</v>
      </c>
      <c r="B1361" t="inlineStr">
        <is>
          <t>West</t>
        </is>
      </c>
      <c r="C1361" t="inlineStr">
        <is>
          <t>Retail Store</t>
        </is>
      </c>
      <c r="D1361" t="inlineStr">
        <is>
          <t>Sports</t>
        </is>
      </c>
      <c r="E1361" t="n">
        <v>3497.15</v>
      </c>
      <c r="F1361" t="n">
        <v>2320.76</v>
      </c>
      <c r="G1361" t="n">
        <v>3646</v>
      </c>
      <c r="H1361" t="n">
        <v>4</v>
      </c>
      <c r="I1361" t="n">
        <v>3</v>
      </c>
      <c r="J1361" t="n">
        <v>0</v>
      </c>
      <c r="K1361">
        <f>E1361-F1361</f>
        <v/>
      </c>
      <c r="L1361" s="10">
        <f>IFERROR(K1361/E1361,0)</f>
        <v/>
      </c>
      <c r="M1361">
        <f>YEAR(A1361)</f>
        <v/>
      </c>
      <c r="N1361">
        <f>"Q"&amp;ROUNDUP(MONTH(A1361)/3,0)</f>
        <v/>
      </c>
      <c r="O1361">
        <f>TEXT(A1361,"mmm")</f>
        <v/>
      </c>
    </row>
    <row r="1362">
      <c r="A1362" s="13" t="n">
        <v>45170</v>
      </c>
      <c r="B1362" t="inlineStr">
        <is>
          <t>West</t>
        </is>
      </c>
      <c r="C1362" t="inlineStr">
        <is>
          <t>Unknown</t>
        </is>
      </c>
      <c r="D1362" t="inlineStr">
        <is>
          <t>Books</t>
        </is>
      </c>
      <c r="E1362" t="n">
        <v>1018</v>
      </c>
      <c r="F1362" t="n">
        <v>760.66</v>
      </c>
      <c r="G1362" t="n">
        <v>1018</v>
      </c>
      <c r="H1362" t="n">
        <v>2</v>
      </c>
      <c r="I1362" t="n">
        <v>1</v>
      </c>
      <c r="J1362" t="n">
        <v>0</v>
      </c>
      <c r="K1362">
        <f>E1362-F1362</f>
        <v/>
      </c>
      <c r="L1362" s="10">
        <f>IFERROR(K1362/E1362,0)</f>
        <v/>
      </c>
      <c r="M1362">
        <f>YEAR(A1362)</f>
        <v/>
      </c>
      <c r="N1362">
        <f>"Q"&amp;ROUNDUP(MONTH(A1362)/3,0)</f>
        <v/>
      </c>
      <c r="O1362">
        <f>TEXT(A1362,"mmm")</f>
        <v/>
      </c>
    </row>
    <row r="1363">
      <c r="A1363" s="13" t="n">
        <v>45170</v>
      </c>
      <c r="B1363" t="inlineStr">
        <is>
          <t>West</t>
        </is>
      </c>
      <c r="C1363" t="inlineStr">
        <is>
          <t>Website</t>
        </is>
      </c>
      <c r="D1363" t="inlineStr">
        <is>
          <t>Beauty</t>
        </is>
      </c>
      <c r="E1363" t="n">
        <v>7572.65</v>
      </c>
      <c r="F1363" t="n">
        <v>4316.39</v>
      </c>
      <c r="G1363" t="n">
        <v>8163</v>
      </c>
      <c r="H1363" t="n">
        <v>17</v>
      </c>
      <c r="I1363" t="n">
        <v>14</v>
      </c>
      <c r="J1363" t="n">
        <v>1</v>
      </c>
      <c r="K1363">
        <f>E1363-F1363</f>
        <v/>
      </c>
      <c r="L1363" s="10">
        <f>IFERROR(K1363/E1363,0)</f>
        <v/>
      </c>
      <c r="M1363">
        <f>YEAR(A1363)</f>
        <v/>
      </c>
      <c r="N1363">
        <f>"Q"&amp;ROUNDUP(MONTH(A1363)/3,0)</f>
        <v/>
      </c>
      <c r="O1363">
        <f>TEXT(A1363,"mmm")</f>
        <v/>
      </c>
    </row>
    <row r="1364">
      <c r="A1364" s="13" t="n">
        <v>45170</v>
      </c>
      <c r="B1364" t="inlineStr">
        <is>
          <t>West</t>
        </is>
      </c>
      <c r="C1364" t="inlineStr">
        <is>
          <t>Website</t>
        </is>
      </c>
      <c r="D1364" t="inlineStr">
        <is>
          <t>Books</t>
        </is>
      </c>
      <c r="E1364" t="n">
        <v>6551.35</v>
      </c>
      <c r="F1364" t="n">
        <v>4644.98</v>
      </c>
      <c r="G1364" t="n">
        <v>6853</v>
      </c>
      <c r="H1364" t="n">
        <v>17</v>
      </c>
      <c r="I1364" t="n">
        <v>14</v>
      </c>
      <c r="J1364" t="n">
        <v>1</v>
      </c>
      <c r="K1364">
        <f>E1364-F1364</f>
        <v/>
      </c>
      <c r="L1364" s="10">
        <f>IFERROR(K1364/E1364,0)</f>
        <v/>
      </c>
      <c r="M1364">
        <f>YEAR(A1364)</f>
        <v/>
      </c>
      <c r="N1364">
        <f>"Q"&amp;ROUNDUP(MONTH(A1364)/3,0)</f>
        <v/>
      </c>
      <c r="O1364">
        <f>TEXT(A1364,"mmm")</f>
        <v/>
      </c>
    </row>
    <row r="1365">
      <c r="A1365" s="13" t="n">
        <v>45170</v>
      </c>
      <c r="B1365" t="inlineStr">
        <is>
          <t>West</t>
        </is>
      </c>
      <c r="C1365" t="inlineStr">
        <is>
          <t>Website</t>
        </is>
      </c>
      <c r="D1365" t="inlineStr">
        <is>
          <t>Electronics</t>
        </is>
      </c>
      <c r="E1365" t="n">
        <v>534844.6</v>
      </c>
      <c r="F1365" t="n">
        <v>475209.65</v>
      </c>
      <c r="G1365" t="n">
        <v>573096</v>
      </c>
      <c r="H1365" t="n">
        <v>44</v>
      </c>
      <c r="I1365" t="n">
        <v>36</v>
      </c>
      <c r="J1365" t="n">
        <v>1</v>
      </c>
      <c r="K1365">
        <f>E1365-F1365</f>
        <v/>
      </c>
      <c r="L1365" s="10">
        <f>IFERROR(K1365/E1365,0)</f>
        <v/>
      </c>
      <c r="M1365">
        <f>YEAR(A1365)</f>
        <v/>
      </c>
      <c r="N1365">
        <f>"Q"&amp;ROUNDUP(MONTH(A1365)/3,0)</f>
        <v/>
      </c>
      <c r="O1365">
        <f>TEXT(A1365,"mmm")</f>
        <v/>
      </c>
    </row>
    <row r="1366">
      <c r="A1366" s="13" t="n">
        <v>45170</v>
      </c>
      <c r="B1366" t="inlineStr">
        <is>
          <t>West</t>
        </is>
      </c>
      <c r="C1366" t="inlineStr">
        <is>
          <t>Website</t>
        </is>
      </c>
      <c r="D1366" t="inlineStr">
        <is>
          <t>Fashion</t>
        </is>
      </c>
      <c r="E1366" t="n">
        <v>100703.15</v>
      </c>
      <c r="F1366" t="n">
        <v>53703.12</v>
      </c>
      <c r="G1366" t="n">
        <v>105970</v>
      </c>
      <c r="H1366" t="n">
        <v>70</v>
      </c>
      <c r="I1366" t="n">
        <v>54</v>
      </c>
      <c r="J1366" t="n">
        <v>8</v>
      </c>
      <c r="K1366">
        <f>E1366-F1366</f>
        <v/>
      </c>
      <c r="L1366" s="10">
        <f>IFERROR(K1366/E1366,0)</f>
        <v/>
      </c>
      <c r="M1366">
        <f>YEAR(A1366)</f>
        <v/>
      </c>
      <c r="N1366">
        <f>"Q"&amp;ROUNDUP(MONTH(A1366)/3,0)</f>
        <v/>
      </c>
      <c r="O1366">
        <f>TEXT(A1366,"mmm")</f>
        <v/>
      </c>
    </row>
    <row r="1367">
      <c r="A1367" s="13" t="n">
        <v>45170</v>
      </c>
      <c r="B1367" t="inlineStr">
        <is>
          <t>West</t>
        </is>
      </c>
      <c r="C1367" t="inlineStr">
        <is>
          <t>Website</t>
        </is>
      </c>
      <c r="D1367" t="inlineStr">
        <is>
          <t>Grocery</t>
        </is>
      </c>
      <c r="E1367" t="n">
        <v>27349.4</v>
      </c>
      <c r="F1367" t="n">
        <v>22345.62</v>
      </c>
      <c r="G1367" t="n">
        <v>28561</v>
      </c>
      <c r="H1367" t="n">
        <v>79</v>
      </c>
      <c r="I1367" t="n">
        <v>33</v>
      </c>
      <c r="J1367" t="n">
        <v>0</v>
      </c>
      <c r="K1367">
        <f>E1367-F1367</f>
        <v/>
      </c>
      <c r="L1367" s="10">
        <f>IFERROR(K1367/E1367,0)</f>
        <v/>
      </c>
      <c r="M1367">
        <f>YEAR(A1367)</f>
        <v/>
      </c>
      <c r="N1367">
        <f>"Q"&amp;ROUNDUP(MONTH(A1367)/3,0)</f>
        <v/>
      </c>
      <c r="O1367">
        <f>TEXT(A1367,"mmm")</f>
        <v/>
      </c>
    </row>
    <row r="1368">
      <c r="A1368" s="13" t="n">
        <v>45170</v>
      </c>
      <c r="B1368" t="inlineStr">
        <is>
          <t>West</t>
        </is>
      </c>
      <c r="C1368" t="inlineStr">
        <is>
          <t>Website</t>
        </is>
      </c>
      <c r="D1368" t="inlineStr">
        <is>
          <t>Home &amp; Kitchen</t>
        </is>
      </c>
      <c r="E1368" t="n">
        <v>110658.55</v>
      </c>
      <c r="F1368" t="n">
        <v>76369.00999999999</v>
      </c>
      <c r="G1368" t="n">
        <v>117781</v>
      </c>
      <c r="H1368" t="n">
        <v>39</v>
      </c>
      <c r="I1368" t="n">
        <v>30</v>
      </c>
      <c r="J1368" t="n">
        <v>1</v>
      </c>
      <c r="K1368">
        <f>E1368-F1368</f>
        <v/>
      </c>
      <c r="L1368" s="10">
        <f>IFERROR(K1368/E1368,0)</f>
        <v/>
      </c>
      <c r="M1368">
        <f>YEAR(A1368)</f>
        <v/>
      </c>
      <c r="N1368">
        <f>"Q"&amp;ROUNDUP(MONTH(A1368)/3,0)</f>
        <v/>
      </c>
      <c r="O1368">
        <f>TEXT(A1368,"mmm")</f>
        <v/>
      </c>
    </row>
    <row r="1369">
      <c r="A1369" s="13" t="n">
        <v>45170</v>
      </c>
      <c r="B1369" t="inlineStr">
        <is>
          <t>West</t>
        </is>
      </c>
      <c r="C1369" t="inlineStr">
        <is>
          <t>Website</t>
        </is>
      </c>
      <c r="D1369" t="inlineStr">
        <is>
          <t>Sports</t>
        </is>
      </c>
      <c r="E1369" t="n">
        <v>12662.6</v>
      </c>
      <c r="F1369" t="n">
        <v>8391.98</v>
      </c>
      <c r="G1369" t="n">
        <v>13479</v>
      </c>
      <c r="H1369" t="n">
        <v>11</v>
      </c>
      <c r="I1369" t="n">
        <v>9</v>
      </c>
      <c r="J1369" t="n">
        <v>1</v>
      </c>
      <c r="K1369">
        <f>E1369-F1369</f>
        <v/>
      </c>
      <c r="L1369" s="10">
        <f>IFERROR(K1369/E1369,0)</f>
        <v/>
      </c>
      <c r="M1369">
        <f>YEAR(A1369)</f>
        <v/>
      </c>
      <c r="N1369">
        <f>"Q"&amp;ROUNDUP(MONTH(A1369)/3,0)</f>
        <v/>
      </c>
      <c r="O1369">
        <f>TEXT(A1369,"mmm")</f>
        <v/>
      </c>
    </row>
    <row r="1370">
      <c r="A1370" s="13" t="n">
        <v>45170</v>
      </c>
      <c r="B1370" t="inlineStr">
        <is>
          <t>West</t>
        </is>
      </c>
      <c r="C1370" t="inlineStr">
        <is>
          <t>Website</t>
        </is>
      </c>
      <c r="D1370" t="inlineStr">
        <is>
          <t>Unknown</t>
        </is>
      </c>
      <c r="E1370" t="n">
        <v>798</v>
      </c>
      <c r="F1370" t="n">
        <v>606.14</v>
      </c>
      <c r="G1370" t="n">
        <v>798</v>
      </c>
      <c r="H1370" t="n">
        <v>2</v>
      </c>
      <c r="I1370" t="n">
        <v>1</v>
      </c>
      <c r="J1370" t="n">
        <v>0</v>
      </c>
      <c r="K1370">
        <f>E1370-F1370</f>
        <v/>
      </c>
      <c r="L1370" s="10">
        <f>IFERROR(K1370/E1370,0)</f>
        <v/>
      </c>
      <c r="M1370">
        <f>YEAR(A1370)</f>
        <v/>
      </c>
      <c r="N1370">
        <f>"Q"&amp;ROUNDUP(MONTH(A1370)/3,0)</f>
        <v/>
      </c>
      <c r="O1370">
        <f>TEXT(A1370,"mmm")</f>
        <v/>
      </c>
    </row>
    <row r="1371">
      <c r="A1371" s="13" t="n">
        <v>45200</v>
      </c>
      <c r="B1371" t="inlineStr">
        <is>
          <t>Central</t>
        </is>
      </c>
      <c r="C1371" t="inlineStr">
        <is>
          <t>Marketplace</t>
        </is>
      </c>
      <c r="D1371" t="inlineStr">
        <is>
          <t>Beauty</t>
        </is>
      </c>
      <c r="E1371" t="n">
        <v>6390.05</v>
      </c>
      <c r="F1371" t="n">
        <v>3795.39</v>
      </c>
      <c r="G1371" t="n">
        <v>7280</v>
      </c>
      <c r="H1371" t="n">
        <v>10</v>
      </c>
      <c r="I1371" t="n">
        <v>7</v>
      </c>
      <c r="J1371" t="n">
        <v>0</v>
      </c>
      <c r="K1371">
        <f>E1371-F1371</f>
        <v/>
      </c>
      <c r="L1371" s="10">
        <f>IFERROR(K1371/E1371,0)</f>
        <v/>
      </c>
      <c r="M1371">
        <f>YEAR(A1371)</f>
        <v/>
      </c>
      <c r="N1371">
        <f>"Q"&amp;ROUNDUP(MONTH(A1371)/3,0)</f>
        <v/>
      </c>
      <c r="O1371">
        <f>TEXT(A1371,"mmm")</f>
        <v/>
      </c>
    </row>
    <row r="1372">
      <c r="A1372" s="13" t="n">
        <v>45200</v>
      </c>
      <c r="B1372" t="inlineStr">
        <is>
          <t>Central</t>
        </is>
      </c>
      <c r="C1372" t="inlineStr">
        <is>
          <t>Marketplace</t>
        </is>
      </c>
      <c r="D1372" t="inlineStr">
        <is>
          <t>Books</t>
        </is>
      </c>
      <c r="E1372" t="n">
        <v>1998.05</v>
      </c>
      <c r="F1372" t="n">
        <v>1621.76</v>
      </c>
      <c r="G1372" t="n">
        <v>2495</v>
      </c>
      <c r="H1372" t="n">
        <v>5</v>
      </c>
      <c r="I1372" t="n">
        <v>4</v>
      </c>
      <c r="J1372" t="n">
        <v>0</v>
      </c>
      <c r="K1372">
        <f>E1372-F1372</f>
        <v/>
      </c>
      <c r="L1372" s="10">
        <f>IFERROR(K1372/E1372,0)</f>
        <v/>
      </c>
      <c r="M1372">
        <f>YEAR(A1372)</f>
        <v/>
      </c>
      <c r="N1372">
        <f>"Q"&amp;ROUNDUP(MONTH(A1372)/3,0)</f>
        <v/>
      </c>
      <c r="O1372">
        <f>TEXT(A1372,"mmm")</f>
        <v/>
      </c>
    </row>
    <row r="1373">
      <c r="A1373" s="13" t="n">
        <v>45200</v>
      </c>
      <c r="B1373" t="inlineStr">
        <is>
          <t>Central</t>
        </is>
      </c>
      <c r="C1373" t="inlineStr">
        <is>
          <t>Marketplace</t>
        </is>
      </c>
      <c r="D1373" t="inlineStr">
        <is>
          <t>Electronics</t>
        </is>
      </c>
      <c r="E1373" t="n">
        <v>163945.25</v>
      </c>
      <c r="F1373" t="n">
        <v>158545.69</v>
      </c>
      <c r="G1373" t="n">
        <v>190914</v>
      </c>
      <c r="H1373" t="n">
        <v>16</v>
      </c>
      <c r="I1373" t="n">
        <v>13</v>
      </c>
      <c r="J1373" t="n">
        <v>2</v>
      </c>
      <c r="K1373">
        <f>E1373-F1373</f>
        <v/>
      </c>
      <c r="L1373" s="10">
        <f>IFERROR(K1373/E1373,0)</f>
        <v/>
      </c>
      <c r="M1373">
        <f>YEAR(A1373)</f>
        <v/>
      </c>
      <c r="N1373">
        <f>"Q"&amp;ROUNDUP(MONTH(A1373)/3,0)</f>
        <v/>
      </c>
      <c r="O1373">
        <f>TEXT(A1373,"mmm")</f>
        <v/>
      </c>
    </row>
    <row r="1374">
      <c r="A1374" s="13" t="n">
        <v>45200</v>
      </c>
      <c r="B1374" t="inlineStr">
        <is>
          <t>Central</t>
        </is>
      </c>
      <c r="C1374" t="inlineStr">
        <is>
          <t>Marketplace</t>
        </is>
      </c>
      <c r="D1374" t="inlineStr">
        <is>
          <t>Fashion</t>
        </is>
      </c>
      <c r="E1374" t="n">
        <v>13711.3</v>
      </c>
      <c r="F1374" t="n">
        <v>8036.96</v>
      </c>
      <c r="G1374" t="n">
        <v>16125</v>
      </c>
      <c r="H1374" t="n">
        <v>15</v>
      </c>
      <c r="I1374" t="n">
        <v>14</v>
      </c>
      <c r="J1374" t="n">
        <v>6</v>
      </c>
      <c r="K1374">
        <f>E1374-F1374</f>
        <v/>
      </c>
      <c r="L1374" s="10">
        <f>IFERROR(K1374/E1374,0)</f>
        <v/>
      </c>
      <c r="M1374">
        <f>YEAR(A1374)</f>
        <v/>
      </c>
      <c r="N1374">
        <f>"Q"&amp;ROUNDUP(MONTH(A1374)/3,0)</f>
        <v/>
      </c>
      <c r="O1374">
        <f>TEXT(A1374,"mmm")</f>
        <v/>
      </c>
    </row>
    <row r="1375">
      <c r="A1375" s="13" t="n">
        <v>45200</v>
      </c>
      <c r="B1375" t="inlineStr">
        <is>
          <t>Central</t>
        </is>
      </c>
      <c r="C1375" t="inlineStr">
        <is>
          <t>Marketplace</t>
        </is>
      </c>
      <c r="D1375" t="inlineStr">
        <is>
          <t>Grocery</t>
        </is>
      </c>
      <c r="E1375" t="n">
        <v>7064.95</v>
      </c>
      <c r="F1375" t="n">
        <v>6636.04</v>
      </c>
      <c r="G1375" t="n">
        <v>8565</v>
      </c>
      <c r="H1375" t="n">
        <v>25</v>
      </c>
      <c r="I1375" t="n">
        <v>10</v>
      </c>
      <c r="J1375" t="n">
        <v>0</v>
      </c>
      <c r="K1375">
        <f>E1375-F1375</f>
        <v/>
      </c>
      <c r="L1375" s="10">
        <f>IFERROR(K1375/E1375,0)</f>
        <v/>
      </c>
      <c r="M1375">
        <f>YEAR(A1375)</f>
        <v/>
      </c>
      <c r="N1375">
        <f>"Q"&amp;ROUNDUP(MONTH(A1375)/3,0)</f>
        <v/>
      </c>
      <c r="O1375">
        <f>TEXT(A1375,"mmm")</f>
        <v/>
      </c>
    </row>
    <row r="1376">
      <c r="A1376" s="13" t="n">
        <v>45200</v>
      </c>
      <c r="B1376" t="inlineStr">
        <is>
          <t>Central</t>
        </is>
      </c>
      <c r="C1376" t="inlineStr">
        <is>
          <t>Marketplace</t>
        </is>
      </c>
      <c r="D1376" t="inlineStr">
        <is>
          <t>Home &amp; Kitchen</t>
        </is>
      </c>
      <c r="E1376" t="n">
        <v>23040.5</v>
      </c>
      <c r="F1376" t="n">
        <v>17284</v>
      </c>
      <c r="G1376" t="n">
        <v>27718</v>
      </c>
      <c r="H1376" t="n">
        <v>12</v>
      </c>
      <c r="I1376" t="n">
        <v>9</v>
      </c>
      <c r="J1376" t="n">
        <v>1</v>
      </c>
      <c r="K1376">
        <f>E1376-F1376</f>
        <v/>
      </c>
      <c r="L1376" s="10">
        <f>IFERROR(K1376/E1376,0)</f>
        <v/>
      </c>
      <c r="M1376">
        <f>YEAR(A1376)</f>
        <v/>
      </c>
      <c r="N1376">
        <f>"Q"&amp;ROUNDUP(MONTH(A1376)/3,0)</f>
        <v/>
      </c>
      <c r="O1376">
        <f>TEXT(A1376,"mmm")</f>
        <v/>
      </c>
    </row>
    <row r="1377">
      <c r="A1377" s="13" t="n">
        <v>45200</v>
      </c>
      <c r="B1377" t="inlineStr">
        <is>
          <t>Central</t>
        </is>
      </c>
      <c r="C1377" t="inlineStr">
        <is>
          <t>Marketplace</t>
        </is>
      </c>
      <c r="D1377" t="inlineStr">
        <is>
          <t>Sports</t>
        </is>
      </c>
      <c r="E1377" t="n">
        <v>13831.1</v>
      </c>
      <c r="F1377" t="n">
        <v>10000.38</v>
      </c>
      <c r="G1377" t="n">
        <v>17174</v>
      </c>
      <c r="H1377" t="n">
        <v>6</v>
      </c>
      <c r="I1377" t="n">
        <v>4</v>
      </c>
      <c r="J1377" t="n">
        <v>0</v>
      </c>
      <c r="K1377">
        <f>E1377-F1377</f>
        <v/>
      </c>
      <c r="L1377" s="10">
        <f>IFERROR(K1377/E1377,0)</f>
        <v/>
      </c>
      <c r="M1377">
        <f>YEAR(A1377)</f>
        <v/>
      </c>
      <c r="N1377">
        <f>"Q"&amp;ROUNDUP(MONTH(A1377)/3,0)</f>
        <v/>
      </c>
      <c r="O1377">
        <f>TEXT(A1377,"mmm")</f>
        <v/>
      </c>
    </row>
    <row r="1378">
      <c r="A1378" s="13" t="n">
        <v>45200</v>
      </c>
      <c r="B1378" t="inlineStr">
        <is>
          <t>Central</t>
        </is>
      </c>
      <c r="C1378" t="inlineStr">
        <is>
          <t>Mobile App</t>
        </is>
      </c>
      <c r="D1378" t="inlineStr">
        <is>
          <t>Beauty</t>
        </is>
      </c>
      <c r="E1378" t="n">
        <v>5195.25</v>
      </c>
      <c r="F1378" t="n">
        <v>3258.59</v>
      </c>
      <c r="G1378" t="n">
        <v>5950</v>
      </c>
      <c r="H1378" t="n">
        <v>10</v>
      </c>
      <c r="I1378" t="n">
        <v>9</v>
      </c>
      <c r="J1378" t="n">
        <v>0</v>
      </c>
      <c r="K1378">
        <f>E1378-F1378</f>
        <v/>
      </c>
      <c r="L1378" s="10">
        <f>IFERROR(K1378/E1378,0)</f>
        <v/>
      </c>
      <c r="M1378">
        <f>YEAR(A1378)</f>
        <v/>
      </c>
      <c r="N1378">
        <f>"Q"&amp;ROUNDUP(MONTH(A1378)/3,0)</f>
        <v/>
      </c>
      <c r="O1378">
        <f>TEXT(A1378,"mmm")</f>
        <v/>
      </c>
    </row>
    <row r="1379">
      <c r="A1379" s="13" t="n">
        <v>45200</v>
      </c>
      <c r="B1379" t="inlineStr">
        <is>
          <t>Central</t>
        </is>
      </c>
      <c r="C1379" t="inlineStr">
        <is>
          <t>Mobile App</t>
        </is>
      </c>
      <c r="D1379" t="inlineStr">
        <is>
          <t>Books</t>
        </is>
      </c>
      <c r="E1379" t="n">
        <v>1896.25</v>
      </c>
      <c r="F1379" t="n">
        <v>1560.88</v>
      </c>
      <c r="G1379" t="n">
        <v>2194</v>
      </c>
      <c r="H1379" t="n">
        <v>6</v>
      </c>
      <c r="I1379" t="n">
        <v>5</v>
      </c>
      <c r="J1379" t="n">
        <v>0</v>
      </c>
      <c r="K1379">
        <f>E1379-F1379</f>
        <v/>
      </c>
      <c r="L1379" s="10">
        <f>IFERROR(K1379/E1379,0)</f>
        <v/>
      </c>
      <c r="M1379">
        <f>YEAR(A1379)</f>
        <v/>
      </c>
      <c r="N1379">
        <f>"Q"&amp;ROUNDUP(MONTH(A1379)/3,0)</f>
        <v/>
      </c>
      <c r="O1379">
        <f>TEXT(A1379,"mmm")</f>
        <v/>
      </c>
    </row>
    <row r="1380">
      <c r="A1380" s="13" t="n">
        <v>45200</v>
      </c>
      <c r="B1380" t="inlineStr">
        <is>
          <t>Central</t>
        </is>
      </c>
      <c r="C1380" t="inlineStr">
        <is>
          <t>Mobile App</t>
        </is>
      </c>
      <c r="D1380" t="inlineStr">
        <is>
          <t>Electronics</t>
        </is>
      </c>
      <c r="E1380" t="n">
        <v>81179.75</v>
      </c>
      <c r="F1380" t="n">
        <v>76079.88</v>
      </c>
      <c r="G1380" t="n">
        <v>90088</v>
      </c>
      <c r="H1380" t="n">
        <v>12</v>
      </c>
      <c r="I1380" t="n">
        <v>9</v>
      </c>
      <c r="J1380" t="n">
        <v>0</v>
      </c>
      <c r="K1380">
        <f>E1380-F1380</f>
        <v/>
      </c>
      <c r="L1380" s="10">
        <f>IFERROR(K1380/E1380,0)</f>
        <v/>
      </c>
      <c r="M1380">
        <f>YEAR(A1380)</f>
        <v/>
      </c>
      <c r="N1380">
        <f>"Q"&amp;ROUNDUP(MONTH(A1380)/3,0)</f>
        <v/>
      </c>
      <c r="O1380">
        <f>TEXT(A1380,"mmm")</f>
        <v/>
      </c>
    </row>
    <row r="1381">
      <c r="A1381" s="13" t="n">
        <v>45200</v>
      </c>
      <c r="B1381" t="inlineStr">
        <is>
          <t>Central</t>
        </is>
      </c>
      <c r="C1381" t="inlineStr">
        <is>
          <t>Mobile App</t>
        </is>
      </c>
      <c r="D1381" t="inlineStr">
        <is>
          <t>Fashion</t>
        </is>
      </c>
      <c r="E1381" t="n">
        <v>7123.4</v>
      </c>
      <c r="F1381" t="n">
        <v>4392.11</v>
      </c>
      <c r="G1381" t="n">
        <v>8100</v>
      </c>
      <c r="H1381" t="n">
        <v>10</v>
      </c>
      <c r="I1381" t="n">
        <v>8</v>
      </c>
      <c r="J1381" t="n">
        <v>2</v>
      </c>
      <c r="K1381">
        <f>E1381-F1381</f>
        <v/>
      </c>
      <c r="L1381" s="10">
        <f>IFERROR(K1381/E1381,0)</f>
        <v/>
      </c>
      <c r="M1381">
        <f>YEAR(A1381)</f>
        <v/>
      </c>
      <c r="N1381">
        <f>"Q"&amp;ROUNDUP(MONTH(A1381)/3,0)</f>
        <v/>
      </c>
      <c r="O1381">
        <f>TEXT(A1381,"mmm")</f>
        <v/>
      </c>
    </row>
    <row r="1382">
      <c r="A1382" s="13" t="n">
        <v>45200</v>
      </c>
      <c r="B1382" t="inlineStr">
        <is>
          <t>Central</t>
        </is>
      </c>
      <c r="C1382" t="inlineStr">
        <is>
          <t>Mobile App</t>
        </is>
      </c>
      <c r="D1382" t="inlineStr">
        <is>
          <t>Grocery</t>
        </is>
      </c>
      <c r="E1382" t="n">
        <v>9434.799999999999</v>
      </c>
      <c r="F1382" t="n">
        <v>8170.6</v>
      </c>
      <c r="G1382" t="n">
        <v>10626</v>
      </c>
      <c r="H1382" t="n">
        <v>24</v>
      </c>
      <c r="I1382" t="n">
        <v>11</v>
      </c>
      <c r="J1382" t="n">
        <v>0</v>
      </c>
      <c r="K1382">
        <f>E1382-F1382</f>
        <v/>
      </c>
      <c r="L1382" s="10">
        <f>IFERROR(K1382/E1382,0)</f>
        <v/>
      </c>
      <c r="M1382">
        <f>YEAR(A1382)</f>
        <v/>
      </c>
      <c r="N1382">
        <f>"Q"&amp;ROUNDUP(MONTH(A1382)/3,0)</f>
        <v/>
      </c>
      <c r="O1382">
        <f>TEXT(A1382,"mmm")</f>
        <v/>
      </c>
    </row>
    <row r="1383">
      <c r="A1383" s="13" t="n">
        <v>45200</v>
      </c>
      <c r="B1383" t="inlineStr">
        <is>
          <t>Central</t>
        </is>
      </c>
      <c r="C1383" t="inlineStr">
        <is>
          <t>Mobile App</t>
        </is>
      </c>
      <c r="D1383" t="inlineStr">
        <is>
          <t>Home &amp; Kitchen</t>
        </is>
      </c>
      <c r="E1383" t="n">
        <v>37929.6</v>
      </c>
      <c r="F1383" t="n">
        <v>28345.56</v>
      </c>
      <c r="G1383" t="n">
        <v>43780</v>
      </c>
      <c r="H1383" t="n">
        <v>20</v>
      </c>
      <c r="I1383" t="n">
        <v>14</v>
      </c>
      <c r="J1383" t="n">
        <v>2</v>
      </c>
      <c r="K1383">
        <f>E1383-F1383</f>
        <v/>
      </c>
      <c r="L1383" s="10">
        <f>IFERROR(K1383/E1383,0)</f>
        <v/>
      </c>
      <c r="M1383">
        <f>YEAR(A1383)</f>
        <v/>
      </c>
      <c r="N1383">
        <f>"Q"&amp;ROUNDUP(MONTH(A1383)/3,0)</f>
        <v/>
      </c>
      <c r="O1383">
        <f>TEXT(A1383,"mmm")</f>
        <v/>
      </c>
    </row>
    <row r="1384">
      <c r="A1384" s="13" t="n">
        <v>45200</v>
      </c>
      <c r="B1384" t="inlineStr">
        <is>
          <t>Central</t>
        </is>
      </c>
      <c r="C1384" t="inlineStr">
        <is>
          <t>Mobile App</t>
        </is>
      </c>
      <c r="D1384" t="inlineStr">
        <is>
          <t>Sports</t>
        </is>
      </c>
      <c r="E1384" t="n">
        <v>2264.75</v>
      </c>
      <c r="F1384" t="n">
        <v>1739.49</v>
      </c>
      <c r="G1384" t="n">
        <v>2578</v>
      </c>
      <c r="H1384" t="n">
        <v>2</v>
      </c>
      <c r="I1384" t="n">
        <v>2</v>
      </c>
      <c r="J1384" t="n">
        <v>0</v>
      </c>
      <c r="K1384">
        <f>E1384-F1384</f>
        <v/>
      </c>
      <c r="L1384" s="10">
        <f>IFERROR(K1384/E1384,0)</f>
        <v/>
      </c>
      <c r="M1384">
        <f>YEAR(A1384)</f>
        <v/>
      </c>
      <c r="N1384">
        <f>"Q"&amp;ROUNDUP(MONTH(A1384)/3,0)</f>
        <v/>
      </c>
      <c r="O1384">
        <f>TEXT(A1384,"mmm")</f>
        <v/>
      </c>
    </row>
    <row r="1385">
      <c r="A1385" s="13" t="n">
        <v>45200</v>
      </c>
      <c r="B1385" t="inlineStr">
        <is>
          <t>Central</t>
        </is>
      </c>
      <c r="C1385" t="inlineStr">
        <is>
          <t>Retail Store</t>
        </is>
      </c>
      <c r="D1385" t="inlineStr">
        <is>
          <t>Beauty</t>
        </is>
      </c>
      <c r="E1385" t="n">
        <v>1414.8</v>
      </c>
      <c r="F1385" t="n">
        <v>868.11</v>
      </c>
      <c r="G1385" t="n">
        <v>1527</v>
      </c>
      <c r="H1385" t="n">
        <v>3</v>
      </c>
      <c r="I1385" t="n">
        <v>3</v>
      </c>
      <c r="J1385" t="n">
        <v>0</v>
      </c>
      <c r="K1385">
        <f>E1385-F1385</f>
        <v/>
      </c>
      <c r="L1385" s="10">
        <f>IFERROR(K1385/E1385,0)</f>
        <v/>
      </c>
      <c r="M1385">
        <f>YEAR(A1385)</f>
        <v/>
      </c>
      <c r="N1385">
        <f>"Q"&amp;ROUNDUP(MONTH(A1385)/3,0)</f>
        <v/>
      </c>
      <c r="O1385">
        <f>TEXT(A1385,"mmm")</f>
        <v/>
      </c>
    </row>
    <row r="1386">
      <c r="A1386" s="13" t="n">
        <v>45200</v>
      </c>
      <c r="B1386" t="inlineStr">
        <is>
          <t>Central</t>
        </is>
      </c>
      <c r="C1386" t="inlineStr">
        <is>
          <t>Retail Store</t>
        </is>
      </c>
      <c r="D1386" t="inlineStr">
        <is>
          <t>Books</t>
        </is>
      </c>
      <c r="E1386" t="n">
        <v>278.1</v>
      </c>
      <c r="F1386" t="n">
        <v>210.64</v>
      </c>
      <c r="G1386" t="n">
        <v>309</v>
      </c>
      <c r="H1386" t="n">
        <v>1</v>
      </c>
      <c r="I1386" t="n">
        <v>1</v>
      </c>
      <c r="J1386" t="n">
        <v>0</v>
      </c>
      <c r="K1386">
        <f>E1386-F1386</f>
        <v/>
      </c>
      <c r="L1386" s="10">
        <f>IFERROR(K1386/E1386,0)</f>
        <v/>
      </c>
      <c r="M1386">
        <f>YEAR(A1386)</f>
        <v/>
      </c>
      <c r="N1386">
        <f>"Q"&amp;ROUNDUP(MONTH(A1386)/3,0)</f>
        <v/>
      </c>
      <c r="O1386">
        <f>TEXT(A1386,"mmm")</f>
        <v/>
      </c>
    </row>
    <row r="1387">
      <c r="A1387" s="13" t="n">
        <v>45200</v>
      </c>
      <c r="B1387" t="inlineStr">
        <is>
          <t>Central</t>
        </is>
      </c>
      <c r="C1387" t="inlineStr">
        <is>
          <t>Retail Store</t>
        </is>
      </c>
      <c r="D1387" t="inlineStr">
        <is>
          <t>Electronics</t>
        </is>
      </c>
      <c r="E1387" t="n">
        <v>1214.1</v>
      </c>
      <c r="F1387" t="n">
        <v>1117.82</v>
      </c>
      <c r="G1387" t="n">
        <v>1349</v>
      </c>
      <c r="H1387" t="n">
        <v>1</v>
      </c>
      <c r="I1387" t="n">
        <v>1</v>
      </c>
      <c r="J1387" t="n">
        <v>0</v>
      </c>
      <c r="K1387">
        <f>E1387-F1387</f>
        <v/>
      </c>
      <c r="L1387" s="10">
        <f>IFERROR(K1387/E1387,0)</f>
        <v/>
      </c>
      <c r="M1387">
        <f>YEAR(A1387)</f>
        <v/>
      </c>
      <c r="N1387">
        <f>"Q"&amp;ROUNDUP(MONTH(A1387)/3,0)</f>
        <v/>
      </c>
      <c r="O1387">
        <f>TEXT(A1387,"mmm")</f>
        <v/>
      </c>
    </row>
    <row r="1388">
      <c r="A1388" s="13" t="n">
        <v>45200</v>
      </c>
      <c r="B1388" t="inlineStr">
        <is>
          <t>Central</t>
        </is>
      </c>
      <c r="C1388" t="inlineStr">
        <is>
          <t>Retail Store</t>
        </is>
      </c>
      <c r="D1388" t="inlineStr">
        <is>
          <t>Fashion</t>
        </is>
      </c>
      <c r="E1388" t="n">
        <v>12866.1</v>
      </c>
      <c r="F1388" t="n">
        <v>6450.36</v>
      </c>
      <c r="G1388" t="n">
        <v>13611</v>
      </c>
      <c r="H1388" t="n">
        <v>9</v>
      </c>
      <c r="I1388" t="n">
        <v>8</v>
      </c>
      <c r="J1388" t="n">
        <v>1</v>
      </c>
      <c r="K1388">
        <f>E1388-F1388</f>
        <v/>
      </c>
      <c r="L1388" s="10">
        <f>IFERROR(K1388/E1388,0)</f>
        <v/>
      </c>
      <c r="M1388">
        <f>YEAR(A1388)</f>
        <v/>
      </c>
      <c r="N1388">
        <f>"Q"&amp;ROUNDUP(MONTH(A1388)/3,0)</f>
        <v/>
      </c>
      <c r="O1388">
        <f>TEXT(A1388,"mmm")</f>
        <v/>
      </c>
    </row>
    <row r="1389">
      <c r="A1389" s="13" t="n">
        <v>45200</v>
      </c>
      <c r="B1389" t="inlineStr">
        <is>
          <t>Central</t>
        </is>
      </c>
      <c r="C1389" t="inlineStr">
        <is>
          <t>Retail Store</t>
        </is>
      </c>
      <c r="D1389" t="inlineStr">
        <is>
          <t>Grocery</t>
        </is>
      </c>
      <c r="E1389" t="n">
        <v>1887.5</v>
      </c>
      <c r="F1389" t="n">
        <v>1603.36</v>
      </c>
      <c r="G1389" t="n">
        <v>2054</v>
      </c>
      <c r="H1389" t="n">
        <v>6</v>
      </c>
      <c r="I1389" t="n">
        <v>2</v>
      </c>
      <c r="J1389" t="n">
        <v>0</v>
      </c>
      <c r="K1389">
        <f>E1389-F1389</f>
        <v/>
      </c>
      <c r="L1389" s="10">
        <f>IFERROR(K1389/E1389,0)</f>
        <v/>
      </c>
      <c r="M1389">
        <f>YEAR(A1389)</f>
        <v/>
      </c>
      <c r="N1389">
        <f>"Q"&amp;ROUNDUP(MONTH(A1389)/3,0)</f>
        <v/>
      </c>
      <c r="O1389">
        <f>TEXT(A1389,"mmm")</f>
        <v/>
      </c>
    </row>
    <row r="1390">
      <c r="A1390" s="13" t="n">
        <v>45200</v>
      </c>
      <c r="B1390" t="inlineStr">
        <is>
          <t>Central</t>
        </is>
      </c>
      <c r="C1390" t="inlineStr">
        <is>
          <t>Retail Store</t>
        </is>
      </c>
      <c r="D1390" t="inlineStr">
        <is>
          <t>Home &amp; Kitchen</t>
        </is>
      </c>
      <c r="E1390" t="n">
        <v>6808</v>
      </c>
      <c r="F1390" t="n">
        <v>4505.14</v>
      </c>
      <c r="G1390" t="n">
        <v>6808</v>
      </c>
      <c r="H1390" t="n">
        <v>2</v>
      </c>
      <c r="I1390" t="n">
        <v>2</v>
      </c>
      <c r="J1390" t="n">
        <v>0</v>
      </c>
      <c r="K1390">
        <f>E1390-F1390</f>
        <v/>
      </c>
      <c r="L1390" s="10">
        <f>IFERROR(K1390/E1390,0)</f>
        <v/>
      </c>
      <c r="M1390">
        <f>YEAR(A1390)</f>
        <v/>
      </c>
      <c r="N1390">
        <f>"Q"&amp;ROUNDUP(MONTH(A1390)/3,0)</f>
        <v/>
      </c>
      <c r="O1390">
        <f>TEXT(A1390,"mmm")</f>
        <v/>
      </c>
    </row>
    <row r="1391">
      <c r="A1391" s="13" t="n">
        <v>45200</v>
      </c>
      <c r="B1391" t="inlineStr">
        <is>
          <t>Central</t>
        </is>
      </c>
      <c r="C1391" t="inlineStr">
        <is>
          <t>Retail Store</t>
        </is>
      </c>
      <c r="D1391" t="inlineStr">
        <is>
          <t>Sports</t>
        </is>
      </c>
      <c r="E1391" t="n">
        <v>610.2</v>
      </c>
      <c r="F1391" t="n">
        <v>395.68</v>
      </c>
      <c r="G1391" t="n">
        <v>678</v>
      </c>
      <c r="H1391" t="n">
        <v>2</v>
      </c>
      <c r="I1391" t="n">
        <v>1</v>
      </c>
      <c r="J1391" t="n">
        <v>0</v>
      </c>
      <c r="K1391">
        <f>E1391-F1391</f>
        <v/>
      </c>
      <c r="L1391" s="10">
        <f>IFERROR(K1391/E1391,0)</f>
        <v/>
      </c>
      <c r="M1391">
        <f>YEAR(A1391)</f>
        <v/>
      </c>
      <c r="N1391">
        <f>"Q"&amp;ROUNDUP(MONTH(A1391)/3,0)</f>
        <v/>
      </c>
      <c r="O1391">
        <f>TEXT(A1391,"mmm")</f>
        <v/>
      </c>
    </row>
    <row r="1392">
      <c r="A1392" s="13" t="n">
        <v>45200</v>
      </c>
      <c r="B1392" t="inlineStr">
        <is>
          <t>Central</t>
        </is>
      </c>
      <c r="C1392" t="inlineStr">
        <is>
          <t>Unknown</t>
        </is>
      </c>
      <c r="D1392" t="inlineStr">
        <is>
          <t>Electronics</t>
        </is>
      </c>
      <c r="E1392" t="n">
        <v>7127.1</v>
      </c>
      <c r="F1392" t="n">
        <v>6925.28</v>
      </c>
      <c r="G1392" t="n">
        <v>7919</v>
      </c>
      <c r="H1392" t="n">
        <v>1</v>
      </c>
      <c r="I1392" t="n">
        <v>1</v>
      </c>
      <c r="J1392" t="n">
        <v>0</v>
      </c>
      <c r="K1392">
        <f>E1392-F1392</f>
        <v/>
      </c>
      <c r="L1392" s="10">
        <f>IFERROR(K1392/E1392,0)</f>
        <v/>
      </c>
      <c r="M1392">
        <f>YEAR(A1392)</f>
        <v/>
      </c>
      <c r="N1392">
        <f>"Q"&amp;ROUNDUP(MONTH(A1392)/3,0)</f>
        <v/>
      </c>
      <c r="O1392">
        <f>TEXT(A1392,"mmm")</f>
        <v/>
      </c>
    </row>
    <row r="1393">
      <c r="A1393" s="13" t="n">
        <v>45200</v>
      </c>
      <c r="B1393" t="inlineStr">
        <is>
          <t>Central</t>
        </is>
      </c>
      <c r="C1393" t="inlineStr">
        <is>
          <t>Unknown</t>
        </is>
      </c>
      <c r="D1393" t="inlineStr">
        <is>
          <t>Grocery</t>
        </is>
      </c>
      <c r="E1393" t="n">
        <v>549.6</v>
      </c>
      <c r="F1393" t="n">
        <v>507.33</v>
      </c>
      <c r="G1393" t="n">
        <v>687</v>
      </c>
      <c r="H1393" t="n">
        <v>3</v>
      </c>
      <c r="I1393" t="n">
        <v>1</v>
      </c>
      <c r="J1393" t="n">
        <v>0</v>
      </c>
      <c r="K1393">
        <f>E1393-F1393</f>
        <v/>
      </c>
      <c r="L1393" s="10">
        <f>IFERROR(K1393/E1393,0)</f>
        <v/>
      </c>
      <c r="M1393">
        <f>YEAR(A1393)</f>
        <v/>
      </c>
      <c r="N1393">
        <f>"Q"&amp;ROUNDUP(MONTH(A1393)/3,0)</f>
        <v/>
      </c>
      <c r="O1393">
        <f>TEXT(A1393,"mmm")</f>
        <v/>
      </c>
    </row>
    <row r="1394">
      <c r="A1394" s="13" t="n">
        <v>45200</v>
      </c>
      <c r="B1394" t="inlineStr">
        <is>
          <t>Central</t>
        </is>
      </c>
      <c r="C1394" t="inlineStr">
        <is>
          <t>Website</t>
        </is>
      </c>
      <c r="D1394" t="inlineStr">
        <is>
          <t>Beauty</t>
        </is>
      </c>
      <c r="E1394" t="n">
        <v>13379.45</v>
      </c>
      <c r="F1394" t="n">
        <v>8100.4</v>
      </c>
      <c r="G1394" t="n">
        <v>15515</v>
      </c>
      <c r="H1394" t="n">
        <v>15</v>
      </c>
      <c r="I1394" t="n">
        <v>12</v>
      </c>
      <c r="J1394" t="n">
        <v>0</v>
      </c>
      <c r="K1394">
        <f>E1394-F1394</f>
        <v/>
      </c>
      <c r="L1394" s="10">
        <f>IFERROR(K1394/E1394,0)</f>
        <v/>
      </c>
      <c r="M1394">
        <f>YEAR(A1394)</f>
        <v/>
      </c>
      <c r="N1394">
        <f>"Q"&amp;ROUNDUP(MONTH(A1394)/3,0)</f>
        <v/>
      </c>
      <c r="O1394">
        <f>TEXT(A1394,"mmm")</f>
        <v/>
      </c>
    </row>
    <row r="1395">
      <c r="A1395" s="13" t="n">
        <v>45200</v>
      </c>
      <c r="B1395" t="inlineStr">
        <is>
          <t>Central</t>
        </is>
      </c>
      <c r="C1395" t="inlineStr">
        <is>
          <t>Website</t>
        </is>
      </c>
      <c r="D1395" t="inlineStr">
        <is>
          <t>Books</t>
        </is>
      </c>
      <c r="E1395" t="n">
        <v>3544.95</v>
      </c>
      <c r="F1395" t="n">
        <v>2766.41</v>
      </c>
      <c r="G1395" t="n">
        <v>3951</v>
      </c>
      <c r="H1395" t="n">
        <v>9</v>
      </c>
      <c r="I1395" t="n">
        <v>5</v>
      </c>
      <c r="J1395" t="n">
        <v>1</v>
      </c>
      <c r="K1395">
        <f>E1395-F1395</f>
        <v/>
      </c>
      <c r="L1395" s="10">
        <f>IFERROR(K1395/E1395,0)</f>
        <v/>
      </c>
      <c r="M1395">
        <f>YEAR(A1395)</f>
        <v/>
      </c>
      <c r="N1395">
        <f>"Q"&amp;ROUNDUP(MONTH(A1395)/3,0)</f>
        <v/>
      </c>
      <c r="O1395">
        <f>TEXT(A1395,"mmm")</f>
        <v/>
      </c>
    </row>
    <row r="1396">
      <c r="A1396" s="13" t="n">
        <v>45200</v>
      </c>
      <c r="B1396" t="inlineStr">
        <is>
          <t>Central</t>
        </is>
      </c>
      <c r="C1396" t="inlineStr">
        <is>
          <t>Website</t>
        </is>
      </c>
      <c r="D1396" t="inlineStr">
        <is>
          <t>Electronics</t>
        </is>
      </c>
      <c r="E1396" t="n">
        <v>182525.75</v>
      </c>
      <c r="F1396" t="n">
        <v>177928.07</v>
      </c>
      <c r="G1396" t="n">
        <v>209722</v>
      </c>
      <c r="H1396" t="n">
        <v>18</v>
      </c>
      <c r="I1396" t="n">
        <v>16</v>
      </c>
      <c r="J1396" t="n">
        <v>1</v>
      </c>
      <c r="K1396">
        <f>E1396-F1396</f>
        <v/>
      </c>
      <c r="L1396" s="10">
        <f>IFERROR(K1396/E1396,0)</f>
        <v/>
      </c>
      <c r="M1396">
        <f>YEAR(A1396)</f>
        <v/>
      </c>
      <c r="N1396">
        <f>"Q"&amp;ROUNDUP(MONTH(A1396)/3,0)</f>
        <v/>
      </c>
      <c r="O1396">
        <f>TEXT(A1396,"mmm")</f>
        <v/>
      </c>
    </row>
    <row r="1397">
      <c r="A1397" s="13" t="n">
        <v>45200</v>
      </c>
      <c r="B1397" t="inlineStr">
        <is>
          <t>Central</t>
        </is>
      </c>
      <c r="C1397" t="inlineStr">
        <is>
          <t>Website</t>
        </is>
      </c>
      <c r="D1397" t="inlineStr">
        <is>
          <t>Fashion</t>
        </is>
      </c>
      <c r="E1397" t="n">
        <v>20464.55</v>
      </c>
      <c r="F1397" t="n">
        <v>11429.38</v>
      </c>
      <c r="G1397" t="n">
        <v>23781</v>
      </c>
      <c r="H1397" t="n">
        <v>19</v>
      </c>
      <c r="I1397" t="n">
        <v>16</v>
      </c>
      <c r="J1397" t="n">
        <v>2</v>
      </c>
      <c r="K1397">
        <f>E1397-F1397</f>
        <v/>
      </c>
      <c r="L1397" s="10">
        <f>IFERROR(K1397/E1397,0)</f>
        <v/>
      </c>
      <c r="M1397">
        <f>YEAR(A1397)</f>
        <v/>
      </c>
      <c r="N1397">
        <f>"Q"&amp;ROUNDUP(MONTH(A1397)/3,0)</f>
        <v/>
      </c>
      <c r="O1397">
        <f>TEXT(A1397,"mmm")</f>
        <v/>
      </c>
    </row>
    <row r="1398">
      <c r="A1398" s="13" t="n">
        <v>45200</v>
      </c>
      <c r="B1398" t="inlineStr">
        <is>
          <t>Central</t>
        </is>
      </c>
      <c r="C1398" t="inlineStr">
        <is>
          <t>Website</t>
        </is>
      </c>
      <c r="D1398" t="inlineStr">
        <is>
          <t>Grocery</t>
        </is>
      </c>
      <c r="E1398" t="n">
        <v>12085.4</v>
      </c>
      <c r="F1398" t="n">
        <v>10364.5</v>
      </c>
      <c r="G1398" t="n">
        <v>13712</v>
      </c>
      <c r="H1398" t="n">
        <v>38</v>
      </c>
      <c r="I1398" t="n">
        <v>14</v>
      </c>
      <c r="J1398" t="n">
        <v>0</v>
      </c>
      <c r="K1398">
        <f>E1398-F1398</f>
        <v/>
      </c>
      <c r="L1398" s="10">
        <f>IFERROR(K1398/E1398,0)</f>
        <v/>
      </c>
      <c r="M1398">
        <f>YEAR(A1398)</f>
        <v/>
      </c>
      <c r="N1398">
        <f>"Q"&amp;ROUNDUP(MONTH(A1398)/3,0)</f>
        <v/>
      </c>
      <c r="O1398">
        <f>TEXT(A1398,"mmm")</f>
        <v/>
      </c>
    </row>
    <row r="1399">
      <c r="A1399" s="13" t="n">
        <v>45200</v>
      </c>
      <c r="B1399" t="inlineStr">
        <is>
          <t>Central</t>
        </is>
      </c>
      <c r="C1399" t="inlineStr">
        <is>
          <t>Website</t>
        </is>
      </c>
      <c r="D1399" t="inlineStr">
        <is>
          <t>Home &amp; Kitchen</t>
        </is>
      </c>
      <c r="E1399" t="n">
        <v>26914.25</v>
      </c>
      <c r="F1399" t="n">
        <v>19460.95</v>
      </c>
      <c r="G1399" t="n">
        <v>30047</v>
      </c>
      <c r="H1399" t="n">
        <v>13</v>
      </c>
      <c r="I1399" t="n">
        <v>10</v>
      </c>
      <c r="J1399" t="n">
        <v>0</v>
      </c>
      <c r="K1399">
        <f>E1399-F1399</f>
        <v/>
      </c>
      <c r="L1399" s="10">
        <f>IFERROR(K1399/E1399,0)</f>
        <v/>
      </c>
      <c r="M1399">
        <f>YEAR(A1399)</f>
        <v/>
      </c>
      <c r="N1399">
        <f>"Q"&amp;ROUNDUP(MONTH(A1399)/3,0)</f>
        <v/>
      </c>
      <c r="O1399">
        <f>TEXT(A1399,"mmm")</f>
        <v/>
      </c>
    </row>
    <row r="1400">
      <c r="A1400" s="13" t="n">
        <v>45200</v>
      </c>
      <c r="B1400" t="inlineStr">
        <is>
          <t>Central</t>
        </is>
      </c>
      <c r="C1400" t="inlineStr">
        <is>
          <t>Website</t>
        </is>
      </c>
      <c r="D1400" t="inlineStr">
        <is>
          <t>Sports</t>
        </is>
      </c>
      <c r="E1400" t="n">
        <v>5041.75</v>
      </c>
      <c r="F1400" t="n">
        <v>3177.97</v>
      </c>
      <c r="G1400" t="n">
        <v>5477</v>
      </c>
      <c r="H1400" t="n">
        <v>3</v>
      </c>
      <c r="I1400" t="n">
        <v>3</v>
      </c>
      <c r="J1400" t="n">
        <v>0</v>
      </c>
      <c r="K1400">
        <f>E1400-F1400</f>
        <v/>
      </c>
      <c r="L1400" s="10">
        <f>IFERROR(K1400/E1400,0)</f>
        <v/>
      </c>
      <c r="M1400">
        <f>YEAR(A1400)</f>
        <v/>
      </c>
      <c r="N1400">
        <f>"Q"&amp;ROUNDUP(MONTH(A1400)/3,0)</f>
        <v/>
      </c>
      <c r="O1400">
        <f>TEXT(A1400,"mmm")</f>
        <v/>
      </c>
    </row>
    <row r="1401">
      <c r="A1401" s="13" t="n">
        <v>45200</v>
      </c>
      <c r="B1401" t="inlineStr">
        <is>
          <t>East</t>
        </is>
      </c>
      <c r="C1401" t="inlineStr">
        <is>
          <t>Marketplace</t>
        </is>
      </c>
      <c r="D1401" t="inlineStr">
        <is>
          <t>Beauty</t>
        </is>
      </c>
      <c r="E1401" t="n">
        <v>16141.5</v>
      </c>
      <c r="F1401" t="n">
        <v>10420.41</v>
      </c>
      <c r="G1401" t="n">
        <v>19928</v>
      </c>
      <c r="H1401" t="n">
        <v>22</v>
      </c>
      <c r="I1401" t="n">
        <v>21</v>
      </c>
      <c r="J1401" t="n">
        <v>2</v>
      </c>
      <c r="K1401">
        <f>E1401-F1401</f>
        <v/>
      </c>
      <c r="L1401" s="10">
        <f>IFERROR(K1401/E1401,0)</f>
        <v/>
      </c>
      <c r="M1401">
        <f>YEAR(A1401)</f>
        <v/>
      </c>
      <c r="N1401">
        <f>"Q"&amp;ROUNDUP(MONTH(A1401)/3,0)</f>
        <v/>
      </c>
      <c r="O1401">
        <f>TEXT(A1401,"mmm")</f>
        <v/>
      </c>
    </row>
    <row r="1402">
      <c r="A1402" s="13" t="n">
        <v>45200</v>
      </c>
      <c r="B1402" t="inlineStr">
        <is>
          <t>East</t>
        </is>
      </c>
      <c r="C1402" t="inlineStr">
        <is>
          <t>Marketplace</t>
        </is>
      </c>
      <c r="D1402" t="inlineStr">
        <is>
          <t>Books</t>
        </is>
      </c>
      <c r="E1402" t="n">
        <v>7568.8</v>
      </c>
      <c r="F1402" t="n">
        <v>5883.91</v>
      </c>
      <c r="G1402" t="n">
        <v>8733</v>
      </c>
      <c r="H1402" t="n">
        <v>17</v>
      </c>
      <c r="I1402" t="n">
        <v>11</v>
      </c>
      <c r="J1402" t="n">
        <v>0</v>
      </c>
      <c r="K1402">
        <f>E1402-F1402</f>
        <v/>
      </c>
      <c r="L1402" s="10">
        <f>IFERROR(K1402/E1402,0)</f>
        <v/>
      </c>
      <c r="M1402">
        <f>YEAR(A1402)</f>
        <v/>
      </c>
      <c r="N1402">
        <f>"Q"&amp;ROUNDUP(MONTH(A1402)/3,0)</f>
        <v/>
      </c>
      <c r="O1402">
        <f>TEXT(A1402,"mmm")</f>
        <v/>
      </c>
    </row>
    <row r="1403">
      <c r="A1403" s="13" t="n">
        <v>45200</v>
      </c>
      <c r="B1403" t="inlineStr">
        <is>
          <t>East</t>
        </is>
      </c>
      <c r="C1403" t="inlineStr">
        <is>
          <t>Marketplace</t>
        </is>
      </c>
      <c r="D1403" t="inlineStr">
        <is>
          <t>Electronics</t>
        </is>
      </c>
      <c r="E1403" t="n">
        <v>346917.8</v>
      </c>
      <c r="F1403" t="n">
        <v>328919.65</v>
      </c>
      <c r="G1403" t="n">
        <v>400690</v>
      </c>
      <c r="H1403" t="n">
        <v>30</v>
      </c>
      <c r="I1403" t="n">
        <v>26</v>
      </c>
      <c r="J1403" t="n">
        <v>1</v>
      </c>
      <c r="K1403">
        <f>E1403-F1403</f>
        <v/>
      </c>
      <c r="L1403" s="10">
        <f>IFERROR(K1403/E1403,0)</f>
        <v/>
      </c>
      <c r="M1403">
        <f>YEAR(A1403)</f>
        <v/>
      </c>
      <c r="N1403">
        <f>"Q"&amp;ROUNDUP(MONTH(A1403)/3,0)</f>
        <v/>
      </c>
      <c r="O1403">
        <f>TEXT(A1403,"mmm")</f>
        <v/>
      </c>
    </row>
    <row r="1404">
      <c r="A1404" s="13" t="n">
        <v>45200</v>
      </c>
      <c r="B1404" t="inlineStr">
        <is>
          <t>East</t>
        </is>
      </c>
      <c r="C1404" t="inlineStr">
        <is>
          <t>Marketplace</t>
        </is>
      </c>
      <c r="D1404" t="inlineStr">
        <is>
          <t>Fashion</t>
        </is>
      </c>
      <c r="E1404" t="n">
        <v>41851.3</v>
      </c>
      <c r="F1404" t="n">
        <v>25792.87</v>
      </c>
      <c r="G1404" t="n">
        <v>50474</v>
      </c>
      <c r="H1404" t="n">
        <v>46</v>
      </c>
      <c r="I1404" t="n">
        <v>38</v>
      </c>
      <c r="J1404" t="n">
        <v>5</v>
      </c>
      <c r="K1404">
        <f>E1404-F1404</f>
        <v/>
      </c>
      <c r="L1404" s="10">
        <f>IFERROR(K1404/E1404,0)</f>
        <v/>
      </c>
      <c r="M1404">
        <f>YEAR(A1404)</f>
        <v/>
      </c>
      <c r="N1404">
        <f>"Q"&amp;ROUNDUP(MONTH(A1404)/3,0)</f>
        <v/>
      </c>
      <c r="O1404">
        <f>TEXT(A1404,"mmm")</f>
        <v/>
      </c>
    </row>
    <row r="1405">
      <c r="A1405" s="13" t="n">
        <v>45200</v>
      </c>
      <c r="B1405" t="inlineStr">
        <is>
          <t>East</t>
        </is>
      </c>
      <c r="C1405" t="inlineStr">
        <is>
          <t>Marketplace</t>
        </is>
      </c>
      <c r="D1405" t="inlineStr">
        <is>
          <t>Grocery</t>
        </is>
      </c>
      <c r="E1405" t="n">
        <v>20057</v>
      </c>
      <c r="F1405" t="n">
        <v>18476.02</v>
      </c>
      <c r="G1405" t="n">
        <v>24119</v>
      </c>
      <c r="H1405" t="n">
        <v>71</v>
      </c>
      <c r="I1405" t="n">
        <v>20</v>
      </c>
      <c r="J1405" t="n">
        <v>0</v>
      </c>
      <c r="K1405">
        <f>E1405-F1405</f>
        <v/>
      </c>
      <c r="L1405" s="10">
        <f>IFERROR(K1405/E1405,0)</f>
        <v/>
      </c>
      <c r="M1405">
        <f>YEAR(A1405)</f>
        <v/>
      </c>
      <c r="N1405">
        <f>"Q"&amp;ROUNDUP(MONTH(A1405)/3,0)</f>
        <v/>
      </c>
      <c r="O1405">
        <f>TEXT(A1405,"mmm")</f>
        <v/>
      </c>
    </row>
    <row r="1406">
      <c r="A1406" s="13" t="n">
        <v>45200</v>
      </c>
      <c r="B1406" t="inlineStr">
        <is>
          <t>East</t>
        </is>
      </c>
      <c r="C1406" t="inlineStr">
        <is>
          <t>Marketplace</t>
        </is>
      </c>
      <c r="D1406" t="inlineStr">
        <is>
          <t>Home &amp; Kitchen</t>
        </is>
      </c>
      <c r="E1406" t="n">
        <v>84250.25</v>
      </c>
      <c r="F1406" t="n">
        <v>65227.05</v>
      </c>
      <c r="G1406" t="n">
        <v>101014</v>
      </c>
      <c r="H1406" t="n">
        <v>36</v>
      </c>
      <c r="I1406" t="n">
        <v>28</v>
      </c>
      <c r="J1406" t="n">
        <v>4</v>
      </c>
      <c r="K1406">
        <f>E1406-F1406</f>
        <v/>
      </c>
      <c r="L1406" s="10">
        <f>IFERROR(K1406/E1406,0)</f>
        <v/>
      </c>
      <c r="M1406">
        <f>YEAR(A1406)</f>
        <v/>
      </c>
      <c r="N1406">
        <f>"Q"&amp;ROUNDUP(MONTH(A1406)/3,0)</f>
        <v/>
      </c>
      <c r="O1406">
        <f>TEXT(A1406,"mmm")</f>
        <v/>
      </c>
    </row>
    <row r="1407">
      <c r="A1407" s="13" t="n">
        <v>45200</v>
      </c>
      <c r="B1407" t="inlineStr">
        <is>
          <t>East</t>
        </is>
      </c>
      <c r="C1407" t="inlineStr">
        <is>
          <t>Marketplace</t>
        </is>
      </c>
      <c r="D1407" t="inlineStr">
        <is>
          <t>Sports</t>
        </is>
      </c>
      <c r="E1407" t="n">
        <v>13022.8</v>
      </c>
      <c r="F1407" t="n">
        <v>8936.83</v>
      </c>
      <c r="G1407" t="n">
        <v>15080</v>
      </c>
      <c r="H1407" t="n">
        <v>10</v>
      </c>
      <c r="I1407" t="n">
        <v>9</v>
      </c>
      <c r="J1407" t="n">
        <v>0</v>
      </c>
      <c r="K1407">
        <f>E1407-F1407</f>
        <v/>
      </c>
      <c r="L1407" s="10">
        <f>IFERROR(K1407/E1407,0)</f>
        <v/>
      </c>
      <c r="M1407">
        <f>YEAR(A1407)</f>
        <v/>
      </c>
      <c r="N1407">
        <f>"Q"&amp;ROUNDUP(MONTH(A1407)/3,0)</f>
        <v/>
      </c>
      <c r="O1407">
        <f>TEXT(A1407,"mmm")</f>
        <v/>
      </c>
    </row>
    <row r="1408">
      <c r="A1408" s="13" t="n">
        <v>45200</v>
      </c>
      <c r="B1408" t="inlineStr">
        <is>
          <t>East</t>
        </is>
      </c>
      <c r="C1408" t="inlineStr">
        <is>
          <t>Mobile App</t>
        </is>
      </c>
      <c r="D1408" t="inlineStr">
        <is>
          <t>Beauty</t>
        </is>
      </c>
      <c r="E1408" t="n">
        <v>13623.05</v>
      </c>
      <c r="F1408" t="n">
        <v>7636.37</v>
      </c>
      <c r="G1408" t="n">
        <v>15467</v>
      </c>
      <c r="H1408" t="n">
        <v>23</v>
      </c>
      <c r="I1408" t="n">
        <v>17</v>
      </c>
      <c r="J1408" t="n">
        <v>0</v>
      </c>
      <c r="K1408">
        <f>E1408-F1408</f>
        <v/>
      </c>
      <c r="L1408" s="10">
        <f>IFERROR(K1408/E1408,0)</f>
        <v/>
      </c>
      <c r="M1408">
        <f>YEAR(A1408)</f>
        <v/>
      </c>
      <c r="N1408">
        <f>"Q"&amp;ROUNDUP(MONTH(A1408)/3,0)</f>
        <v/>
      </c>
      <c r="O1408">
        <f>TEXT(A1408,"mmm")</f>
        <v/>
      </c>
    </row>
    <row r="1409">
      <c r="A1409" s="13" t="n">
        <v>45200</v>
      </c>
      <c r="B1409" t="inlineStr">
        <is>
          <t>East</t>
        </is>
      </c>
      <c r="C1409" t="inlineStr">
        <is>
          <t>Mobile App</t>
        </is>
      </c>
      <c r="D1409" t="inlineStr">
        <is>
          <t>Books</t>
        </is>
      </c>
      <c r="E1409" t="n">
        <v>10892.1</v>
      </c>
      <c r="F1409" t="n">
        <v>8824.059999999999</v>
      </c>
      <c r="G1409" t="n">
        <v>12643</v>
      </c>
      <c r="H1409" t="n">
        <v>27</v>
      </c>
      <c r="I1409" t="n">
        <v>19</v>
      </c>
      <c r="J1409" t="n">
        <v>0</v>
      </c>
      <c r="K1409">
        <f>E1409-F1409</f>
        <v/>
      </c>
      <c r="L1409" s="10">
        <f>IFERROR(K1409/E1409,0)</f>
        <v/>
      </c>
      <c r="M1409">
        <f>YEAR(A1409)</f>
        <v/>
      </c>
      <c r="N1409">
        <f>"Q"&amp;ROUNDUP(MONTH(A1409)/3,0)</f>
        <v/>
      </c>
      <c r="O1409">
        <f>TEXT(A1409,"mmm")</f>
        <v/>
      </c>
    </row>
    <row r="1410">
      <c r="A1410" s="13" t="n">
        <v>45200</v>
      </c>
      <c r="B1410" t="inlineStr">
        <is>
          <t>East</t>
        </is>
      </c>
      <c r="C1410" t="inlineStr">
        <is>
          <t>Mobile App</t>
        </is>
      </c>
      <c r="D1410" t="inlineStr">
        <is>
          <t>Electronics</t>
        </is>
      </c>
      <c r="E1410" t="n">
        <v>450658.85</v>
      </c>
      <c r="F1410" t="n">
        <v>438870.52</v>
      </c>
      <c r="G1410" t="n">
        <v>522924</v>
      </c>
      <c r="H1410" t="n">
        <v>46</v>
      </c>
      <c r="I1410" t="n">
        <v>37</v>
      </c>
      <c r="J1410" t="n">
        <v>2</v>
      </c>
      <c r="K1410">
        <f>E1410-F1410</f>
        <v/>
      </c>
      <c r="L1410" s="10">
        <f>IFERROR(K1410/E1410,0)</f>
        <v/>
      </c>
      <c r="M1410">
        <f>YEAR(A1410)</f>
        <v/>
      </c>
      <c r="N1410">
        <f>"Q"&amp;ROUNDUP(MONTH(A1410)/3,0)</f>
        <v/>
      </c>
      <c r="O1410">
        <f>TEXT(A1410,"mmm")</f>
        <v/>
      </c>
    </row>
    <row r="1411">
      <c r="A1411" s="13" t="n">
        <v>45200</v>
      </c>
      <c r="B1411" t="inlineStr">
        <is>
          <t>East</t>
        </is>
      </c>
      <c r="C1411" t="inlineStr">
        <is>
          <t>Mobile App</t>
        </is>
      </c>
      <c r="D1411" t="inlineStr">
        <is>
          <t>Fashion</t>
        </is>
      </c>
      <c r="E1411" t="n">
        <v>62186.85</v>
      </c>
      <c r="F1411" t="n">
        <v>37080.93</v>
      </c>
      <c r="G1411" t="n">
        <v>71196</v>
      </c>
      <c r="H1411" t="n">
        <v>64</v>
      </c>
      <c r="I1411" t="n">
        <v>51</v>
      </c>
      <c r="J1411" t="n">
        <v>7</v>
      </c>
      <c r="K1411">
        <f>E1411-F1411</f>
        <v/>
      </c>
      <c r="L1411" s="10">
        <f>IFERROR(K1411/E1411,0)</f>
        <v/>
      </c>
      <c r="M1411">
        <f>YEAR(A1411)</f>
        <v/>
      </c>
      <c r="N1411">
        <f>"Q"&amp;ROUNDUP(MONTH(A1411)/3,0)</f>
        <v/>
      </c>
      <c r="O1411">
        <f>TEXT(A1411,"mmm")</f>
        <v/>
      </c>
    </row>
    <row r="1412">
      <c r="A1412" s="13" t="n">
        <v>45200</v>
      </c>
      <c r="B1412" t="inlineStr">
        <is>
          <t>East</t>
        </is>
      </c>
      <c r="C1412" t="inlineStr">
        <is>
          <t>Mobile App</t>
        </is>
      </c>
      <c r="D1412" t="inlineStr">
        <is>
          <t>Grocery</t>
        </is>
      </c>
      <c r="E1412" t="n">
        <v>23261.7</v>
      </c>
      <c r="F1412" t="n">
        <v>20816.89</v>
      </c>
      <c r="G1412" t="n">
        <v>26921</v>
      </c>
      <c r="H1412" t="n">
        <v>79</v>
      </c>
      <c r="I1412" t="n">
        <v>34</v>
      </c>
      <c r="J1412" t="n">
        <v>1</v>
      </c>
      <c r="K1412">
        <f>E1412-F1412</f>
        <v/>
      </c>
      <c r="L1412" s="10">
        <f>IFERROR(K1412/E1412,0)</f>
        <v/>
      </c>
      <c r="M1412">
        <f>YEAR(A1412)</f>
        <v/>
      </c>
      <c r="N1412">
        <f>"Q"&amp;ROUNDUP(MONTH(A1412)/3,0)</f>
        <v/>
      </c>
      <c r="O1412">
        <f>TEXT(A1412,"mmm")</f>
        <v/>
      </c>
    </row>
    <row r="1413">
      <c r="A1413" s="13" t="n">
        <v>45200</v>
      </c>
      <c r="B1413" t="inlineStr">
        <is>
          <t>East</t>
        </is>
      </c>
      <c r="C1413" t="inlineStr">
        <is>
          <t>Mobile App</t>
        </is>
      </c>
      <c r="D1413" t="inlineStr">
        <is>
          <t>Home &amp; Kitchen</t>
        </is>
      </c>
      <c r="E1413" t="n">
        <v>74642.14999999999</v>
      </c>
      <c r="F1413" t="n">
        <v>55007.9</v>
      </c>
      <c r="G1413" t="n">
        <v>85406</v>
      </c>
      <c r="H1413" t="n">
        <v>44</v>
      </c>
      <c r="I1413" t="n">
        <v>36</v>
      </c>
      <c r="J1413" t="n">
        <v>2</v>
      </c>
      <c r="K1413">
        <f>E1413-F1413</f>
        <v/>
      </c>
      <c r="L1413" s="10">
        <f>IFERROR(K1413/E1413,0)</f>
        <v/>
      </c>
      <c r="M1413">
        <f>YEAR(A1413)</f>
        <v/>
      </c>
      <c r="N1413">
        <f>"Q"&amp;ROUNDUP(MONTH(A1413)/3,0)</f>
        <v/>
      </c>
      <c r="O1413">
        <f>TEXT(A1413,"mmm")</f>
        <v/>
      </c>
    </row>
    <row r="1414">
      <c r="A1414" s="13" t="n">
        <v>45200</v>
      </c>
      <c r="B1414" t="inlineStr">
        <is>
          <t>East</t>
        </is>
      </c>
      <c r="C1414" t="inlineStr">
        <is>
          <t>Mobile App</t>
        </is>
      </c>
      <c r="D1414" t="inlineStr">
        <is>
          <t>Sports</t>
        </is>
      </c>
      <c r="E1414" t="n">
        <v>13297.6</v>
      </c>
      <c r="F1414" t="n">
        <v>9144.200000000001</v>
      </c>
      <c r="G1414" t="n">
        <v>14570</v>
      </c>
      <c r="H1414" t="n">
        <v>10</v>
      </c>
      <c r="I1414" t="n">
        <v>8</v>
      </c>
      <c r="J1414" t="n">
        <v>1</v>
      </c>
      <c r="K1414">
        <f>E1414-F1414</f>
        <v/>
      </c>
      <c r="L1414" s="10">
        <f>IFERROR(K1414/E1414,0)</f>
        <v/>
      </c>
      <c r="M1414">
        <f>YEAR(A1414)</f>
        <v/>
      </c>
      <c r="N1414">
        <f>"Q"&amp;ROUNDUP(MONTH(A1414)/3,0)</f>
        <v/>
      </c>
      <c r="O1414">
        <f>TEXT(A1414,"mmm")</f>
        <v/>
      </c>
    </row>
    <row r="1415">
      <c r="A1415" s="13" t="n">
        <v>45200</v>
      </c>
      <c r="B1415" t="inlineStr">
        <is>
          <t>East</t>
        </is>
      </c>
      <c r="C1415" t="inlineStr">
        <is>
          <t>Mobile App</t>
        </is>
      </c>
      <c r="D1415" t="inlineStr">
        <is>
          <t>Unknown</t>
        </is>
      </c>
      <c r="E1415" t="n">
        <v>4673.05</v>
      </c>
      <c r="F1415" t="n">
        <v>2995.11</v>
      </c>
      <c r="G1415" t="n">
        <v>4919</v>
      </c>
      <c r="H1415" t="n">
        <v>1</v>
      </c>
      <c r="I1415" t="n">
        <v>1</v>
      </c>
      <c r="J1415" t="n">
        <v>0</v>
      </c>
      <c r="K1415">
        <f>E1415-F1415</f>
        <v/>
      </c>
      <c r="L1415" s="10">
        <f>IFERROR(K1415/E1415,0)</f>
        <v/>
      </c>
      <c r="M1415">
        <f>YEAR(A1415)</f>
        <v/>
      </c>
      <c r="N1415">
        <f>"Q"&amp;ROUNDUP(MONTH(A1415)/3,0)</f>
        <v/>
      </c>
      <c r="O1415">
        <f>TEXT(A1415,"mmm")</f>
        <v/>
      </c>
    </row>
    <row r="1416">
      <c r="A1416" s="13" t="n">
        <v>45200</v>
      </c>
      <c r="B1416" t="inlineStr">
        <is>
          <t>East</t>
        </is>
      </c>
      <c r="C1416" t="inlineStr">
        <is>
          <t>Retail Store</t>
        </is>
      </c>
      <c r="D1416" t="inlineStr">
        <is>
          <t>Beauty</t>
        </is>
      </c>
      <c r="E1416" t="n">
        <v>5623.95</v>
      </c>
      <c r="F1416" t="n">
        <v>3224.13</v>
      </c>
      <c r="G1416" t="n">
        <v>6200</v>
      </c>
      <c r="H1416" t="n">
        <v>10</v>
      </c>
      <c r="I1416" t="n">
        <v>9</v>
      </c>
      <c r="J1416" t="n">
        <v>0</v>
      </c>
      <c r="K1416">
        <f>E1416-F1416</f>
        <v/>
      </c>
      <c r="L1416" s="10">
        <f>IFERROR(K1416/E1416,0)</f>
        <v/>
      </c>
      <c r="M1416">
        <f>YEAR(A1416)</f>
        <v/>
      </c>
      <c r="N1416">
        <f>"Q"&amp;ROUNDUP(MONTH(A1416)/3,0)</f>
        <v/>
      </c>
      <c r="O1416">
        <f>TEXT(A1416,"mmm")</f>
        <v/>
      </c>
    </row>
    <row r="1417">
      <c r="A1417" s="13" t="n">
        <v>45200</v>
      </c>
      <c r="B1417" t="inlineStr">
        <is>
          <t>East</t>
        </is>
      </c>
      <c r="C1417" t="inlineStr">
        <is>
          <t>Retail Store</t>
        </is>
      </c>
      <c r="D1417" t="inlineStr">
        <is>
          <t>Books</t>
        </is>
      </c>
      <c r="E1417" t="n">
        <v>4427.95</v>
      </c>
      <c r="F1417" t="n">
        <v>3222.2</v>
      </c>
      <c r="G1417" t="n">
        <v>4890</v>
      </c>
      <c r="H1417" t="n">
        <v>10</v>
      </c>
      <c r="I1417" t="n">
        <v>8</v>
      </c>
      <c r="J1417" t="n">
        <v>0</v>
      </c>
      <c r="K1417">
        <f>E1417-F1417</f>
        <v/>
      </c>
      <c r="L1417" s="10">
        <f>IFERROR(K1417/E1417,0)</f>
        <v/>
      </c>
      <c r="M1417">
        <f>YEAR(A1417)</f>
        <v/>
      </c>
      <c r="N1417">
        <f>"Q"&amp;ROUNDUP(MONTH(A1417)/3,0)</f>
        <v/>
      </c>
      <c r="O1417">
        <f>TEXT(A1417,"mmm")</f>
        <v/>
      </c>
    </row>
    <row r="1418">
      <c r="A1418" s="13" t="n">
        <v>45200</v>
      </c>
      <c r="B1418" t="inlineStr">
        <is>
          <t>East</t>
        </is>
      </c>
      <c r="C1418" t="inlineStr">
        <is>
          <t>Retail Store</t>
        </is>
      </c>
      <c r="D1418" t="inlineStr">
        <is>
          <t>Electronics</t>
        </is>
      </c>
      <c r="E1418" t="n">
        <v>124404.55</v>
      </c>
      <c r="F1418" t="n">
        <v>114382.75</v>
      </c>
      <c r="G1418" t="n">
        <v>136118</v>
      </c>
      <c r="H1418" t="n">
        <v>12</v>
      </c>
      <c r="I1418" t="n">
        <v>8</v>
      </c>
      <c r="J1418" t="n">
        <v>0</v>
      </c>
      <c r="K1418">
        <f>E1418-F1418</f>
        <v/>
      </c>
      <c r="L1418" s="10">
        <f>IFERROR(K1418/E1418,0)</f>
        <v/>
      </c>
      <c r="M1418">
        <f>YEAR(A1418)</f>
        <v/>
      </c>
      <c r="N1418">
        <f>"Q"&amp;ROUNDUP(MONTH(A1418)/3,0)</f>
        <v/>
      </c>
      <c r="O1418">
        <f>TEXT(A1418,"mmm")</f>
        <v/>
      </c>
    </row>
    <row r="1419">
      <c r="A1419" s="13" t="n">
        <v>45200</v>
      </c>
      <c r="B1419" t="inlineStr">
        <is>
          <t>East</t>
        </is>
      </c>
      <c r="C1419" t="inlineStr">
        <is>
          <t>Retail Store</t>
        </is>
      </c>
      <c r="D1419" t="inlineStr">
        <is>
          <t>Fashion</t>
        </is>
      </c>
      <c r="E1419" t="n">
        <v>15600.55</v>
      </c>
      <c r="F1419" t="n">
        <v>8366.76</v>
      </c>
      <c r="G1419" t="n">
        <v>17409</v>
      </c>
      <c r="H1419" t="n">
        <v>11</v>
      </c>
      <c r="I1419" t="n">
        <v>10</v>
      </c>
      <c r="J1419" t="n">
        <v>3</v>
      </c>
      <c r="K1419">
        <f>E1419-F1419</f>
        <v/>
      </c>
      <c r="L1419" s="10">
        <f>IFERROR(K1419/E1419,0)</f>
        <v/>
      </c>
      <c r="M1419">
        <f>YEAR(A1419)</f>
        <v/>
      </c>
      <c r="N1419">
        <f>"Q"&amp;ROUNDUP(MONTH(A1419)/3,0)</f>
        <v/>
      </c>
      <c r="O1419">
        <f>TEXT(A1419,"mmm")</f>
        <v/>
      </c>
    </row>
    <row r="1420">
      <c r="A1420" s="13" t="n">
        <v>45200</v>
      </c>
      <c r="B1420" t="inlineStr">
        <is>
          <t>East</t>
        </is>
      </c>
      <c r="C1420" t="inlineStr">
        <is>
          <t>Retail Store</t>
        </is>
      </c>
      <c r="D1420" t="inlineStr">
        <is>
          <t>Grocery</t>
        </is>
      </c>
      <c r="E1420" t="n">
        <v>8822.950000000001</v>
      </c>
      <c r="F1420" t="n">
        <v>7462.78</v>
      </c>
      <c r="G1420" t="n">
        <v>9851</v>
      </c>
      <c r="H1420" t="n">
        <v>29</v>
      </c>
      <c r="I1420" t="n">
        <v>10</v>
      </c>
      <c r="J1420" t="n">
        <v>0</v>
      </c>
      <c r="K1420">
        <f>E1420-F1420</f>
        <v/>
      </c>
      <c r="L1420" s="10">
        <f>IFERROR(K1420/E1420,0)</f>
        <v/>
      </c>
      <c r="M1420">
        <f>YEAR(A1420)</f>
        <v/>
      </c>
      <c r="N1420">
        <f>"Q"&amp;ROUNDUP(MONTH(A1420)/3,0)</f>
        <v/>
      </c>
      <c r="O1420">
        <f>TEXT(A1420,"mmm")</f>
        <v/>
      </c>
    </row>
    <row r="1421">
      <c r="A1421" s="13" t="n">
        <v>45200</v>
      </c>
      <c r="B1421" t="inlineStr">
        <is>
          <t>East</t>
        </is>
      </c>
      <c r="C1421" t="inlineStr">
        <is>
          <t>Retail Store</t>
        </is>
      </c>
      <c r="D1421" t="inlineStr">
        <is>
          <t>Home &amp; Kitchen</t>
        </is>
      </c>
      <c r="E1421" t="n">
        <v>23891.35</v>
      </c>
      <c r="F1421" t="n">
        <v>16948.63</v>
      </c>
      <c r="G1421" t="n">
        <v>26399</v>
      </c>
      <c r="H1421" t="n">
        <v>11</v>
      </c>
      <c r="I1421" t="n">
        <v>9</v>
      </c>
      <c r="J1421" t="n">
        <v>0</v>
      </c>
      <c r="K1421">
        <f>E1421-F1421</f>
        <v/>
      </c>
      <c r="L1421" s="10">
        <f>IFERROR(K1421/E1421,0)</f>
        <v/>
      </c>
      <c r="M1421">
        <f>YEAR(A1421)</f>
        <v/>
      </c>
      <c r="N1421">
        <f>"Q"&amp;ROUNDUP(MONTH(A1421)/3,0)</f>
        <v/>
      </c>
      <c r="O1421">
        <f>TEXT(A1421,"mmm")</f>
        <v/>
      </c>
    </row>
    <row r="1422">
      <c r="A1422" s="13" t="n">
        <v>45200</v>
      </c>
      <c r="B1422" t="inlineStr">
        <is>
          <t>East</t>
        </is>
      </c>
      <c r="C1422" t="inlineStr">
        <is>
          <t>Retail Store</t>
        </is>
      </c>
      <c r="D1422" t="inlineStr">
        <is>
          <t>Sports</t>
        </is>
      </c>
      <c r="E1422" t="n">
        <v>6900</v>
      </c>
      <c r="F1422" t="n">
        <v>5024.08</v>
      </c>
      <c r="G1422" t="n">
        <v>7882</v>
      </c>
      <c r="H1422" t="n">
        <v>8</v>
      </c>
      <c r="I1422" t="n">
        <v>6</v>
      </c>
      <c r="J1422" t="n">
        <v>0</v>
      </c>
      <c r="K1422">
        <f>E1422-F1422</f>
        <v/>
      </c>
      <c r="L1422" s="10">
        <f>IFERROR(K1422/E1422,0)</f>
        <v/>
      </c>
      <c r="M1422">
        <f>YEAR(A1422)</f>
        <v/>
      </c>
      <c r="N1422">
        <f>"Q"&amp;ROUNDUP(MONTH(A1422)/3,0)</f>
        <v/>
      </c>
      <c r="O1422">
        <f>TEXT(A1422,"mmm")</f>
        <v/>
      </c>
    </row>
    <row r="1423">
      <c r="A1423" s="13" t="n">
        <v>45200</v>
      </c>
      <c r="B1423" t="inlineStr">
        <is>
          <t>East</t>
        </is>
      </c>
      <c r="C1423" t="inlineStr">
        <is>
          <t>Unknown</t>
        </is>
      </c>
      <c r="D1423" t="inlineStr">
        <is>
          <t>Beauty</t>
        </is>
      </c>
      <c r="E1423" t="n">
        <v>424.15</v>
      </c>
      <c r="F1423" t="n">
        <v>279.92</v>
      </c>
      <c r="G1423" t="n">
        <v>499</v>
      </c>
      <c r="H1423" t="n">
        <v>1</v>
      </c>
      <c r="I1423" t="n">
        <v>1</v>
      </c>
      <c r="J1423" t="n">
        <v>0</v>
      </c>
      <c r="K1423">
        <f>E1423-F1423</f>
        <v/>
      </c>
      <c r="L1423" s="10">
        <f>IFERROR(K1423/E1423,0)</f>
        <v/>
      </c>
      <c r="M1423">
        <f>YEAR(A1423)</f>
        <v/>
      </c>
      <c r="N1423">
        <f>"Q"&amp;ROUNDUP(MONTH(A1423)/3,0)</f>
        <v/>
      </c>
      <c r="O1423">
        <f>TEXT(A1423,"mmm")</f>
        <v/>
      </c>
    </row>
    <row r="1424">
      <c r="A1424" s="13" t="n">
        <v>45200</v>
      </c>
      <c r="B1424" t="inlineStr">
        <is>
          <t>East</t>
        </is>
      </c>
      <c r="C1424" t="inlineStr">
        <is>
          <t>Unknown</t>
        </is>
      </c>
      <c r="D1424" t="inlineStr">
        <is>
          <t>Fashion</t>
        </is>
      </c>
      <c r="E1424" t="n">
        <v>3063.2</v>
      </c>
      <c r="F1424" t="n">
        <v>1624.46</v>
      </c>
      <c r="G1424" t="n">
        <v>3829</v>
      </c>
      <c r="H1424" t="n">
        <v>1</v>
      </c>
      <c r="I1424" t="n">
        <v>1</v>
      </c>
      <c r="J1424" t="n">
        <v>1</v>
      </c>
      <c r="K1424">
        <f>E1424-F1424</f>
        <v/>
      </c>
      <c r="L1424" s="10">
        <f>IFERROR(K1424/E1424,0)</f>
        <v/>
      </c>
      <c r="M1424">
        <f>YEAR(A1424)</f>
        <v/>
      </c>
      <c r="N1424">
        <f>"Q"&amp;ROUNDUP(MONTH(A1424)/3,0)</f>
        <v/>
      </c>
      <c r="O1424">
        <f>TEXT(A1424,"mmm")</f>
        <v/>
      </c>
    </row>
    <row r="1425">
      <c r="A1425" s="13" t="n">
        <v>45200</v>
      </c>
      <c r="B1425" t="inlineStr">
        <is>
          <t>East</t>
        </is>
      </c>
      <c r="C1425" t="inlineStr">
        <is>
          <t>Website</t>
        </is>
      </c>
      <c r="D1425" t="inlineStr">
        <is>
          <t>Beauty</t>
        </is>
      </c>
      <c r="E1425" t="n">
        <v>24573.6</v>
      </c>
      <c r="F1425" t="n">
        <v>14267.51</v>
      </c>
      <c r="G1425" t="n">
        <v>26953</v>
      </c>
      <c r="H1425" t="n">
        <v>37</v>
      </c>
      <c r="I1425" t="n">
        <v>27</v>
      </c>
      <c r="J1425" t="n">
        <v>1</v>
      </c>
      <c r="K1425">
        <f>E1425-F1425</f>
        <v/>
      </c>
      <c r="L1425" s="10">
        <f>IFERROR(K1425/E1425,0)</f>
        <v/>
      </c>
      <c r="M1425">
        <f>YEAR(A1425)</f>
        <v/>
      </c>
      <c r="N1425">
        <f>"Q"&amp;ROUNDUP(MONTH(A1425)/3,0)</f>
        <v/>
      </c>
      <c r="O1425">
        <f>TEXT(A1425,"mmm")</f>
        <v/>
      </c>
    </row>
    <row r="1426">
      <c r="A1426" s="13" t="n">
        <v>45200</v>
      </c>
      <c r="B1426" t="inlineStr">
        <is>
          <t>East</t>
        </is>
      </c>
      <c r="C1426" t="inlineStr">
        <is>
          <t>Website</t>
        </is>
      </c>
      <c r="D1426" t="inlineStr">
        <is>
          <t>Books</t>
        </is>
      </c>
      <c r="E1426" t="n">
        <v>3626.4</v>
      </c>
      <c r="F1426" t="n">
        <v>2939.39</v>
      </c>
      <c r="G1426" t="n">
        <v>4328</v>
      </c>
      <c r="H1426" t="n">
        <v>12</v>
      </c>
      <c r="I1426" t="n">
        <v>10</v>
      </c>
      <c r="J1426" t="n">
        <v>1</v>
      </c>
      <c r="K1426">
        <f>E1426-F1426</f>
        <v/>
      </c>
      <c r="L1426" s="10">
        <f>IFERROR(K1426/E1426,0)</f>
        <v/>
      </c>
      <c r="M1426">
        <f>YEAR(A1426)</f>
        <v/>
      </c>
      <c r="N1426">
        <f>"Q"&amp;ROUNDUP(MONTH(A1426)/3,0)</f>
        <v/>
      </c>
      <c r="O1426">
        <f>TEXT(A1426,"mmm")</f>
        <v/>
      </c>
    </row>
    <row r="1427">
      <c r="A1427" s="13" t="n">
        <v>45200</v>
      </c>
      <c r="B1427" t="inlineStr">
        <is>
          <t>East</t>
        </is>
      </c>
      <c r="C1427" t="inlineStr">
        <is>
          <t>Website</t>
        </is>
      </c>
      <c r="D1427" t="inlineStr">
        <is>
          <t>Electronics</t>
        </is>
      </c>
      <c r="E1427" t="n">
        <v>362275.05</v>
      </c>
      <c r="F1427" t="n">
        <v>333312.99</v>
      </c>
      <c r="G1427" t="n">
        <v>403672</v>
      </c>
      <c r="H1427" t="n">
        <v>38</v>
      </c>
      <c r="I1427" t="n">
        <v>31</v>
      </c>
      <c r="J1427" t="n">
        <v>4</v>
      </c>
      <c r="K1427">
        <f>E1427-F1427</f>
        <v/>
      </c>
      <c r="L1427" s="10">
        <f>IFERROR(K1427/E1427,0)</f>
        <v/>
      </c>
      <c r="M1427">
        <f>YEAR(A1427)</f>
        <v/>
      </c>
      <c r="N1427">
        <f>"Q"&amp;ROUNDUP(MONTH(A1427)/3,0)</f>
        <v/>
      </c>
      <c r="O1427">
        <f>TEXT(A1427,"mmm")</f>
        <v/>
      </c>
    </row>
    <row r="1428">
      <c r="A1428" s="13" t="n">
        <v>45200</v>
      </c>
      <c r="B1428" t="inlineStr">
        <is>
          <t>East</t>
        </is>
      </c>
      <c r="C1428" t="inlineStr">
        <is>
          <t>Website</t>
        </is>
      </c>
      <c r="D1428" t="inlineStr">
        <is>
          <t>Fashion</t>
        </is>
      </c>
      <c r="E1428" t="n">
        <v>40557.7</v>
      </c>
      <c r="F1428" t="n">
        <v>23776.29</v>
      </c>
      <c r="G1428" t="n">
        <v>47987</v>
      </c>
      <c r="H1428" t="n">
        <v>43</v>
      </c>
      <c r="I1428" t="n">
        <v>35</v>
      </c>
      <c r="J1428" t="n">
        <v>2</v>
      </c>
      <c r="K1428">
        <f>E1428-F1428</f>
        <v/>
      </c>
      <c r="L1428" s="10">
        <f>IFERROR(K1428/E1428,0)</f>
        <v/>
      </c>
      <c r="M1428">
        <f>YEAR(A1428)</f>
        <v/>
      </c>
      <c r="N1428">
        <f>"Q"&amp;ROUNDUP(MONTH(A1428)/3,0)</f>
        <v/>
      </c>
      <c r="O1428">
        <f>TEXT(A1428,"mmm")</f>
        <v/>
      </c>
    </row>
    <row r="1429">
      <c r="A1429" s="13" t="n">
        <v>45200</v>
      </c>
      <c r="B1429" t="inlineStr">
        <is>
          <t>East</t>
        </is>
      </c>
      <c r="C1429" t="inlineStr">
        <is>
          <t>Website</t>
        </is>
      </c>
      <c r="D1429" t="inlineStr">
        <is>
          <t>Grocery</t>
        </is>
      </c>
      <c r="E1429" t="n">
        <v>23407.5</v>
      </c>
      <c r="F1429" t="n">
        <v>20834.65</v>
      </c>
      <c r="G1429" t="n">
        <v>26770</v>
      </c>
      <c r="H1429" t="n">
        <v>70</v>
      </c>
      <c r="I1429" t="n">
        <v>28</v>
      </c>
      <c r="J1429" t="n">
        <v>0</v>
      </c>
      <c r="K1429">
        <f>E1429-F1429</f>
        <v/>
      </c>
      <c r="L1429" s="10">
        <f>IFERROR(K1429/E1429,0)</f>
        <v/>
      </c>
      <c r="M1429">
        <f>YEAR(A1429)</f>
        <v/>
      </c>
      <c r="N1429">
        <f>"Q"&amp;ROUNDUP(MONTH(A1429)/3,0)</f>
        <v/>
      </c>
      <c r="O1429">
        <f>TEXT(A1429,"mmm")</f>
        <v/>
      </c>
    </row>
    <row r="1430">
      <c r="A1430" s="13" t="n">
        <v>45200</v>
      </c>
      <c r="B1430" t="inlineStr">
        <is>
          <t>East</t>
        </is>
      </c>
      <c r="C1430" t="inlineStr">
        <is>
          <t>Website</t>
        </is>
      </c>
      <c r="D1430" t="inlineStr">
        <is>
          <t>Home &amp; Kitchen</t>
        </is>
      </c>
      <c r="E1430" t="n">
        <v>45036.1</v>
      </c>
      <c r="F1430" t="n">
        <v>31187.92</v>
      </c>
      <c r="G1430" t="n">
        <v>50395</v>
      </c>
      <c r="H1430" t="n">
        <v>25</v>
      </c>
      <c r="I1430" t="n">
        <v>21</v>
      </c>
      <c r="J1430" t="n">
        <v>2</v>
      </c>
      <c r="K1430">
        <f>E1430-F1430</f>
        <v/>
      </c>
      <c r="L1430" s="10">
        <f>IFERROR(K1430/E1430,0)</f>
        <v/>
      </c>
      <c r="M1430">
        <f>YEAR(A1430)</f>
        <v/>
      </c>
      <c r="N1430">
        <f>"Q"&amp;ROUNDUP(MONTH(A1430)/3,0)</f>
        <v/>
      </c>
      <c r="O1430">
        <f>TEXT(A1430,"mmm")</f>
        <v/>
      </c>
    </row>
    <row r="1431">
      <c r="A1431" s="13" t="n">
        <v>45200</v>
      </c>
      <c r="B1431" t="inlineStr">
        <is>
          <t>East</t>
        </is>
      </c>
      <c r="C1431" t="inlineStr">
        <is>
          <t>Website</t>
        </is>
      </c>
      <c r="D1431" t="inlineStr">
        <is>
          <t>Sports</t>
        </is>
      </c>
      <c r="E1431" t="n">
        <v>29873.8</v>
      </c>
      <c r="F1431" t="n">
        <v>21515.15</v>
      </c>
      <c r="G1431" t="n">
        <v>34804</v>
      </c>
      <c r="H1431" t="n">
        <v>16</v>
      </c>
      <c r="I1431" t="n">
        <v>13</v>
      </c>
      <c r="J1431" t="n">
        <v>0</v>
      </c>
      <c r="K1431">
        <f>E1431-F1431</f>
        <v/>
      </c>
      <c r="L1431" s="10">
        <f>IFERROR(K1431/E1431,0)</f>
        <v/>
      </c>
      <c r="M1431">
        <f>YEAR(A1431)</f>
        <v/>
      </c>
      <c r="N1431">
        <f>"Q"&amp;ROUNDUP(MONTH(A1431)/3,0)</f>
        <v/>
      </c>
      <c r="O1431">
        <f>TEXT(A1431,"mmm")</f>
        <v/>
      </c>
    </row>
    <row r="1432">
      <c r="A1432" s="13" t="n">
        <v>45200</v>
      </c>
      <c r="B1432" t="inlineStr">
        <is>
          <t>North</t>
        </is>
      </c>
      <c r="C1432" t="inlineStr">
        <is>
          <t>Marketplace</t>
        </is>
      </c>
      <c r="D1432" t="inlineStr">
        <is>
          <t>Beauty</t>
        </is>
      </c>
      <c r="E1432" t="n">
        <v>18353.05</v>
      </c>
      <c r="F1432" t="n">
        <v>11343.55</v>
      </c>
      <c r="G1432" t="n">
        <v>21724</v>
      </c>
      <c r="H1432" t="n">
        <v>26</v>
      </c>
      <c r="I1432" t="n">
        <v>24</v>
      </c>
      <c r="J1432" t="n">
        <v>0</v>
      </c>
      <c r="K1432">
        <f>E1432-F1432</f>
        <v/>
      </c>
      <c r="L1432" s="10">
        <f>IFERROR(K1432/E1432,0)</f>
        <v/>
      </c>
      <c r="M1432">
        <f>YEAR(A1432)</f>
        <v/>
      </c>
      <c r="N1432">
        <f>"Q"&amp;ROUNDUP(MONTH(A1432)/3,0)</f>
        <v/>
      </c>
      <c r="O1432">
        <f>TEXT(A1432,"mmm")</f>
        <v/>
      </c>
    </row>
    <row r="1433">
      <c r="A1433" s="13" t="n">
        <v>45200</v>
      </c>
      <c r="B1433" t="inlineStr">
        <is>
          <t>North</t>
        </is>
      </c>
      <c r="C1433" t="inlineStr">
        <is>
          <t>Marketplace</t>
        </is>
      </c>
      <c r="D1433" t="inlineStr">
        <is>
          <t>Books</t>
        </is>
      </c>
      <c r="E1433" t="n">
        <v>10363.65</v>
      </c>
      <c r="F1433" t="n">
        <v>8336.09</v>
      </c>
      <c r="G1433" t="n">
        <v>11902</v>
      </c>
      <c r="H1433" t="n">
        <v>28</v>
      </c>
      <c r="I1433" t="n">
        <v>23</v>
      </c>
      <c r="J1433" t="n">
        <v>2</v>
      </c>
      <c r="K1433">
        <f>E1433-F1433</f>
        <v/>
      </c>
      <c r="L1433" s="10">
        <f>IFERROR(K1433/E1433,0)</f>
        <v/>
      </c>
      <c r="M1433">
        <f>YEAR(A1433)</f>
        <v/>
      </c>
      <c r="N1433">
        <f>"Q"&amp;ROUNDUP(MONTH(A1433)/3,0)</f>
        <v/>
      </c>
      <c r="O1433">
        <f>TEXT(A1433,"mmm")</f>
        <v/>
      </c>
    </row>
    <row r="1434">
      <c r="A1434" s="13" t="n">
        <v>45200</v>
      </c>
      <c r="B1434" t="inlineStr">
        <is>
          <t>North</t>
        </is>
      </c>
      <c r="C1434" t="inlineStr">
        <is>
          <t>Marketplace</t>
        </is>
      </c>
      <c r="D1434" t="inlineStr">
        <is>
          <t>Electronics</t>
        </is>
      </c>
      <c r="E1434" t="n">
        <v>448282.5</v>
      </c>
      <c r="F1434" t="n">
        <v>430744.97</v>
      </c>
      <c r="G1434" t="n">
        <v>523355</v>
      </c>
      <c r="H1434" t="n">
        <v>45</v>
      </c>
      <c r="I1434" t="n">
        <v>35</v>
      </c>
      <c r="J1434" t="n">
        <v>5</v>
      </c>
      <c r="K1434">
        <f>E1434-F1434</f>
        <v/>
      </c>
      <c r="L1434" s="10">
        <f>IFERROR(K1434/E1434,0)</f>
        <v/>
      </c>
      <c r="M1434">
        <f>YEAR(A1434)</f>
        <v/>
      </c>
      <c r="N1434">
        <f>"Q"&amp;ROUNDUP(MONTH(A1434)/3,0)</f>
        <v/>
      </c>
      <c r="O1434">
        <f>TEXT(A1434,"mmm")</f>
        <v/>
      </c>
    </row>
    <row r="1435">
      <c r="A1435" s="13" t="n">
        <v>45200</v>
      </c>
      <c r="B1435" t="inlineStr">
        <is>
          <t>North</t>
        </is>
      </c>
      <c r="C1435" t="inlineStr">
        <is>
          <t>Marketplace</t>
        </is>
      </c>
      <c r="D1435" t="inlineStr">
        <is>
          <t>Fashion</t>
        </is>
      </c>
      <c r="E1435" t="n">
        <v>40374.15</v>
      </c>
      <c r="F1435" t="n">
        <v>23564.34</v>
      </c>
      <c r="G1435" t="n">
        <v>47329</v>
      </c>
      <c r="H1435" t="n">
        <v>41</v>
      </c>
      <c r="I1435" t="n">
        <v>38</v>
      </c>
      <c r="J1435" t="n">
        <v>6</v>
      </c>
      <c r="K1435">
        <f>E1435-F1435</f>
        <v/>
      </c>
      <c r="L1435" s="10">
        <f>IFERROR(K1435/E1435,0)</f>
        <v/>
      </c>
      <c r="M1435">
        <f>YEAR(A1435)</f>
        <v/>
      </c>
      <c r="N1435">
        <f>"Q"&amp;ROUNDUP(MONTH(A1435)/3,0)</f>
        <v/>
      </c>
      <c r="O1435">
        <f>TEXT(A1435,"mmm")</f>
        <v/>
      </c>
    </row>
    <row r="1436">
      <c r="A1436" s="13" t="n">
        <v>45200</v>
      </c>
      <c r="B1436" t="inlineStr">
        <is>
          <t>North</t>
        </is>
      </c>
      <c r="C1436" t="inlineStr">
        <is>
          <t>Marketplace</t>
        </is>
      </c>
      <c r="D1436" t="inlineStr">
        <is>
          <t>Grocery</t>
        </is>
      </c>
      <c r="E1436" t="n">
        <v>19579.8</v>
      </c>
      <c r="F1436" t="n">
        <v>17978.95</v>
      </c>
      <c r="G1436" t="n">
        <v>23312</v>
      </c>
      <c r="H1436" t="n">
        <v>68</v>
      </c>
      <c r="I1436" t="n">
        <v>29</v>
      </c>
      <c r="J1436" t="n">
        <v>0</v>
      </c>
      <c r="K1436">
        <f>E1436-F1436</f>
        <v/>
      </c>
      <c r="L1436" s="10">
        <f>IFERROR(K1436/E1436,0)</f>
        <v/>
      </c>
      <c r="M1436">
        <f>YEAR(A1436)</f>
        <v/>
      </c>
      <c r="N1436">
        <f>"Q"&amp;ROUNDUP(MONTH(A1436)/3,0)</f>
        <v/>
      </c>
      <c r="O1436">
        <f>TEXT(A1436,"mmm")</f>
        <v/>
      </c>
    </row>
    <row r="1437">
      <c r="A1437" s="13" t="n">
        <v>45200</v>
      </c>
      <c r="B1437" t="inlineStr">
        <is>
          <t>North</t>
        </is>
      </c>
      <c r="C1437" t="inlineStr">
        <is>
          <t>Marketplace</t>
        </is>
      </c>
      <c r="D1437" t="inlineStr">
        <is>
          <t>Home &amp; Kitchen</t>
        </is>
      </c>
      <c r="E1437" t="n">
        <v>102980</v>
      </c>
      <c r="F1437" t="n">
        <v>80314.08</v>
      </c>
      <c r="G1437" t="n">
        <v>122792</v>
      </c>
      <c r="H1437" t="n">
        <v>38</v>
      </c>
      <c r="I1437" t="n">
        <v>31</v>
      </c>
      <c r="J1437" t="n">
        <v>5</v>
      </c>
      <c r="K1437">
        <f>E1437-F1437</f>
        <v/>
      </c>
      <c r="L1437" s="10">
        <f>IFERROR(K1437/E1437,0)</f>
        <v/>
      </c>
      <c r="M1437">
        <f>YEAR(A1437)</f>
        <v/>
      </c>
      <c r="N1437">
        <f>"Q"&amp;ROUNDUP(MONTH(A1437)/3,0)</f>
        <v/>
      </c>
      <c r="O1437">
        <f>TEXT(A1437,"mmm")</f>
        <v/>
      </c>
    </row>
    <row r="1438">
      <c r="A1438" s="13" t="n">
        <v>45200</v>
      </c>
      <c r="B1438" t="inlineStr">
        <is>
          <t>North</t>
        </is>
      </c>
      <c r="C1438" t="inlineStr">
        <is>
          <t>Marketplace</t>
        </is>
      </c>
      <c r="D1438" t="inlineStr">
        <is>
          <t>Sports</t>
        </is>
      </c>
      <c r="E1438" t="n">
        <v>31211.35</v>
      </c>
      <c r="F1438" t="n">
        <v>22819.8</v>
      </c>
      <c r="G1438" t="n">
        <v>37635</v>
      </c>
      <c r="H1438" t="n">
        <v>15</v>
      </c>
      <c r="I1438" t="n">
        <v>14</v>
      </c>
      <c r="J1438" t="n">
        <v>3</v>
      </c>
      <c r="K1438">
        <f>E1438-F1438</f>
        <v/>
      </c>
      <c r="L1438" s="10">
        <f>IFERROR(K1438/E1438,0)</f>
        <v/>
      </c>
      <c r="M1438">
        <f>YEAR(A1438)</f>
        <v/>
      </c>
      <c r="N1438">
        <f>"Q"&amp;ROUNDUP(MONTH(A1438)/3,0)</f>
        <v/>
      </c>
      <c r="O1438">
        <f>TEXT(A1438,"mmm")</f>
        <v/>
      </c>
    </row>
    <row r="1439">
      <c r="A1439" s="13" t="n">
        <v>45200</v>
      </c>
      <c r="B1439" t="inlineStr">
        <is>
          <t>North</t>
        </is>
      </c>
      <c r="C1439" t="inlineStr">
        <is>
          <t>Mobile App</t>
        </is>
      </c>
      <c r="D1439" t="inlineStr">
        <is>
          <t>Beauty</t>
        </is>
      </c>
      <c r="E1439" t="n">
        <v>31276</v>
      </c>
      <c r="F1439" t="n">
        <v>18463.04</v>
      </c>
      <c r="G1439" t="n">
        <v>35535</v>
      </c>
      <c r="H1439" t="n">
        <v>55</v>
      </c>
      <c r="I1439" t="n">
        <v>41</v>
      </c>
      <c r="J1439" t="n">
        <v>3</v>
      </c>
      <c r="K1439">
        <f>E1439-F1439</f>
        <v/>
      </c>
      <c r="L1439" s="10">
        <f>IFERROR(K1439/E1439,0)</f>
        <v/>
      </c>
      <c r="M1439">
        <f>YEAR(A1439)</f>
        <v/>
      </c>
      <c r="N1439">
        <f>"Q"&amp;ROUNDUP(MONTH(A1439)/3,0)</f>
        <v/>
      </c>
      <c r="O1439">
        <f>TEXT(A1439,"mmm")</f>
        <v/>
      </c>
    </row>
    <row r="1440">
      <c r="A1440" s="13" t="n">
        <v>45200</v>
      </c>
      <c r="B1440" t="inlineStr">
        <is>
          <t>North</t>
        </is>
      </c>
      <c r="C1440" t="inlineStr">
        <is>
          <t>Mobile App</t>
        </is>
      </c>
      <c r="D1440" t="inlineStr">
        <is>
          <t>Books</t>
        </is>
      </c>
      <c r="E1440" t="n">
        <v>11147</v>
      </c>
      <c r="F1440" t="n">
        <v>8815</v>
      </c>
      <c r="G1440" t="n">
        <v>12830</v>
      </c>
      <c r="H1440" t="n">
        <v>30</v>
      </c>
      <c r="I1440" t="n">
        <v>22</v>
      </c>
      <c r="J1440" t="n">
        <v>1</v>
      </c>
      <c r="K1440">
        <f>E1440-F1440</f>
        <v/>
      </c>
      <c r="L1440" s="10">
        <f>IFERROR(K1440/E1440,0)</f>
        <v/>
      </c>
      <c r="M1440">
        <f>YEAR(A1440)</f>
        <v/>
      </c>
      <c r="N1440">
        <f>"Q"&amp;ROUNDUP(MONTH(A1440)/3,0)</f>
        <v/>
      </c>
      <c r="O1440">
        <f>TEXT(A1440,"mmm")</f>
        <v/>
      </c>
    </row>
    <row r="1441">
      <c r="A1441" s="13" t="n">
        <v>45200</v>
      </c>
      <c r="B1441" t="inlineStr">
        <is>
          <t>North</t>
        </is>
      </c>
      <c r="C1441" t="inlineStr">
        <is>
          <t>Mobile App</t>
        </is>
      </c>
      <c r="D1441" t="inlineStr">
        <is>
          <t>Electronics</t>
        </is>
      </c>
      <c r="E1441" t="n">
        <v>442930.7</v>
      </c>
      <c r="F1441" t="n">
        <v>420637.59</v>
      </c>
      <c r="G1441" t="n">
        <v>510651</v>
      </c>
      <c r="H1441" t="n">
        <v>49</v>
      </c>
      <c r="I1441" t="n">
        <v>42</v>
      </c>
      <c r="J1441" t="n">
        <v>2</v>
      </c>
      <c r="K1441">
        <f>E1441-F1441</f>
        <v/>
      </c>
      <c r="L1441" s="10">
        <f>IFERROR(K1441/E1441,0)</f>
        <v/>
      </c>
      <c r="M1441">
        <f>YEAR(A1441)</f>
        <v/>
      </c>
      <c r="N1441">
        <f>"Q"&amp;ROUNDUP(MONTH(A1441)/3,0)</f>
        <v/>
      </c>
      <c r="O1441">
        <f>TEXT(A1441,"mmm")</f>
        <v/>
      </c>
    </row>
    <row r="1442">
      <c r="A1442" s="13" t="n">
        <v>45200</v>
      </c>
      <c r="B1442" t="inlineStr">
        <is>
          <t>North</t>
        </is>
      </c>
      <c r="C1442" t="inlineStr">
        <is>
          <t>Mobile App</t>
        </is>
      </c>
      <c r="D1442" t="inlineStr">
        <is>
          <t>Fashion</t>
        </is>
      </c>
      <c r="E1442" t="n">
        <v>87947.89999999999</v>
      </c>
      <c r="F1442" t="n">
        <v>51074.85</v>
      </c>
      <c r="G1442" t="n">
        <v>101307</v>
      </c>
      <c r="H1442" t="n">
        <v>83</v>
      </c>
      <c r="I1442" t="n">
        <v>65</v>
      </c>
      <c r="J1442" t="n">
        <v>5</v>
      </c>
      <c r="K1442">
        <f>E1442-F1442</f>
        <v/>
      </c>
      <c r="L1442" s="10">
        <f>IFERROR(K1442/E1442,0)</f>
        <v/>
      </c>
      <c r="M1442">
        <f>YEAR(A1442)</f>
        <v/>
      </c>
      <c r="N1442">
        <f>"Q"&amp;ROUNDUP(MONTH(A1442)/3,0)</f>
        <v/>
      </c>
      <c r="O1442">
        <f>TEXT(A1442,"mmm")</f>
        <v/>
      </c>
    </row>
    <row r="1443">
      <c r="A1443" s="13" t="n">
        <v>45200</v>
      </c>
      <c r="B1443" t="inlineStr">
        <is>
          <t>North</t>
        </is>
      </c>
      <c r="C1443" t="inlineStr">
        <is>
          <t>Mobile App</t>
        </is>
      </c>
      <c r="D1443" t="inlineStr">
        <is>
          <t>Grocery</t>
        </is>
      </c>
      <c r="E1443" t="n">
        <v>44771</v>
      </c>
      <c r="F1443" t="n">
        <v>39002.49</v>
      </c>
      <c r="G1443" t="n">
        <v>51161</v>
      </c>
      <c r="H1443" t="n">
        <v>129</v>
      </c>
      <c r="I1443" t="n">
        <v>45</v>
      </c>
      <c r="J1443" t="n">
        <v>0</v>
      </c>
      <c r="K1443">
        <f>E1443-F1443</f>
        <v/>
      </c>
      <c r="L1443" s="10">
        <f>IFERROR(K1443/E1443,0)</f>
        <v/>
      </c>
      <c r="M1443">
        <f>YEAR(A1443)</f>
        <v/>
      </c>
      <c r="N1443">
        <f>"Q"&amp;ROUNDUP(MONTH(A1443)/3,0)</f>
        <v/>
      </c>
      <c r="O1443">
        <f>TEXT(A1443,"mmm")</f>
        <v/>
      </c>
    </row>
    <row r="1444">
      <c r="A1444" s="13" t="n">
        <v>45200</v>
      </c>
      <c r="B1444" t="inlineStr">
        <is>
          <t>North</t>
        </is>
      </c>
      <c r="C1444" t="inlineStr">
        <is>
          <t>Mobile App</t>
        </is>
      </c>
      <c r="D1444" t="inlineStr">
        <is>
          <t>Home &amp; Kitchen</t>
        </is>
      </c>
      <c r="E1444" t="n">
        <v>108424.5</v>
      </c>
      <c r="F1444" t="n">
        <v>79295.81</v>
      </c>
      <c r="G1444" t="n">
        <v>123631</v>
      </c>
      <c r="H1444" t="n">
        <v>49</v>
      </c>
      <c r="I1444" t="n">
        <v>40</v>
      </c>
      <c r="J1444" t="n">
        <v>4</v>
      </c>
      <c r="K1444">
        <f>E1444-F1444</f>
        <v/>
      </c>
      <c r="L1444" s="10">
        <f>IFERROR(K1444/E1444,0)</f>
        <v/>
      </c>
      <c r="M1444">
        <f>YEAR(A1444)</f>
        <v/>
      </c>
      <c r="N1444">
        <f>"Q"&amp;ROUNDUP(MONTH(A1444)/3,0)</f>
        <v/>
      </c>
      <c r="O1444">
        <f>TEXT(A1444,"mmm")</f>
        <v/>
      </c>
    </row>
    <row r="1445">
      <c r="A1445" s="13" t="n">
        <v>45200</v>
      </c>
      <c r="B1445" t="inlineStr">
        <is>
          <t>North</t>
        </is>
      </c>
      <c r="C1445" t="inlineStr">
        <is>
          <t>Mobile App</t>
        </is>
      </c>
      <c r="D1445" t="inlineStr">
        <is>
          <t>Sports</t>
        </is>
      </c>
      <c r="E1445" t="n">
        <v>69595.55</v>
      </c>
      <c r="F1445" t="n">
        <v>47672.93</v>
      </c>
      <c r="G1445" t="n">
        <v>79488</v>
      </c>
      <c r="H1445" t="n">
        <v>32</v>
      </c>
      <c r="I1445" t="n">
        <v>24</v>
      </c>
      <c r="J1445" t="n">
        <v>0</v>
      </c>
      <c r="K1445">
        <f>E1445-F1445</f>
        <v/>
      </c>
      <c r="L1445" s="10">
        <f>IFERROR(K1445/E1445,0)</f>
        <v/>
      </c>
      <c r="M1445">
        <f>YEAR(A1445)</f>
        <v/>
      </c>
      <c r="N1445">
        <f>"Q"&amp;ROUNDUP(MONTH(A1445)/3,0)</f>
        <v/>
      </c>
      <c r="O1445">
        <f>TEXT(A1445,"mmm")</f>
        <v/>
      </c>
    </row>
    <row r="1446">
      <c r="A1446" s="13" t="n">
        <v>45200</v>
      </c>
      <c r="B1446" t="inlineStr">
        <is>
          <t>North</t>
        </is>
      </c>
      <c r="C1446" t="inlineStr">
        <is>
          <t>Retail Store</t>
        </is>
      </c>
      <c r="D1446" t="inlineStr">
        <is>
          <t>Beauty</t>
        </is>
      </c>
      <c r="E1446" t="n">
        <v>13088.15</v>
      </c>
      <c r="F1446" t="n">
        <v>7352.87</v>
      </c>
      <c r="G1446" t="n">
        <v>14317</v>
      </c>
      <c r="H1446" t="n">
        <v>23</v>
      </c>
      <c r="I1446" t="n">
        <v>17</v>
      </c>
      <c r="J1446" t="n">
        <v>1</v>
      </c>
      <c r="K1446">
        <f>E1446-F1446</f>
        <v/>
      </c>
      <c r="L1446" s="10">
        <f>IFERROR(K1446/E1446,0)</f>
        <v/>
      </c>
      <c r="M1446">
        <f>YEAR(A1446)</f>
        <v/>
      </c>
      <c r="N1446">
        <f>"Q"&amp;ROUNDUP(MONTH(A1446)/3,0)</f>
        <v/>
      </c>
      <c r="O1446">
        <f>TEXT(A1446,"mmm")</f>
        <v/>
      </c>
    </row>
    <row r="1447">
      <c r="A1447" s="13" t="n">
        <v>45200</v>
      </c>
      <c r="B1447" t="inlineStr">
        <is>
          <t>North</t>
        </is>
      </c>
      <c r="C1447" t="inlineStr">
        <is>
          <t>Retail Store</t>
        </is>
      </c>
      <c r="D1447" t="inlineStr">
        <is>
          <t>Books</t>
        </is>
      </c>
      <c r="E1447" t="n">
        <v>5708.05</v>
      </c>
      <c r="F1447" t="n">
        <v>4317.84</v>
      </c>
      <c r="G1447" t="n">
        <v>6186</v>
      </c>
      <c r="H1447" t="n">
        <v>14</v>
      </c>
      <c r="I1447" t="n">
        <v>13</v>
      </c>
      <c r="J1447" t="n">
        <v>1</v>
      </c>
      <c r="K1447">
        <f>E1447-F1447</f>
        <v/>
      </c>
      <c r="L1447" s="10">
        <f>IFERROR(K1447/E1447,0)</f>
        <v/>
      </c>
      <c r="M1447">
        <f>YEAR(A1447)</f>
        <v/>
      </c>
      <c r="N1447">
        <f>"Q"&amp;ROUNDUP(MONTH(A1447)/3,0)</f>
        <v/>
      </c>
      <c r="O1447">
        <f>TEXT(A1447,"mmm")</f>
        <v/>
      </c>
    </row>
    <row r="1448">
      <c r="A1448" s="13" t="n">
        <v>45200</v>
      </c>
      <c r="B1448" t="inlineStr">
        <is>
          <t>North</t>
        </is>
      </c>
      <c r="C1448" t="inlineStr">
        <is>
          <t>Retail Store</t>
        </is>
      </c>
      <c r="D1448" t="inlineStr">
        <is>
          <t>Electronics</t>
        </is>
      </c>
      <c r="E1448" t="n">
        <v>117577.7</v>
      </c>
      <c r="F1448" t="n">
        <v>107499.25</v>
      </c>
      <c r="G1448" t="n">
        <v>129818</v>
      </c>
      <c r="H1448" t="n">
        <v>12</v>
      </c>
      <c r="I1448" t="n">
        <v>11</v>
      </c>
      <c r="J1448" t="n">
        <v>0</v>
      </c>
      <c r="K1448">
        <f>E1448-F1448</f>
        <v/>
      </c>
      <c r="L1448" s="10">
        <f>IFERROR(K1448/E1448,0)</f>
        <v/>
      </c>
      <c r="M1448">
        <f>YEAR(A1448)</f>
        <v/>
      </c>
      <c r="N1448">
        <f>"Q"&amp;ROUNDUP(MONTH(A1448)/3,0)</f>
        <v/>
      </c>
      <c r="O1448">
        <f>TEXT(A1448,"mmm")</f>
        <v/>
      </c>
    </row>
    <row r="1449">
      <c r="A1449" s="13" t="n">
        <v>45200</v>
      </c>
      <c r="B1449" t="inlineStr">
        <is>
          <t>North</t>
        </is>
      </c>
      <c r="C1449" t="inlineStr">
        <is>
          <t>Retail Store</t>
        </is>
      </c>
      <c r="D1449" t="inlineStr">
        <is>
          <t>Fashion</t>
        </is>
      </c>
      <c r="E1449" t="n">
        <v>30174.05</v>
      </c>
      <c r="F1449" t="n">
        <v>16352.19</v>
      </c>
      <c r="G1449" t="n">
        <v>32509</v>
      </c>
      <c r="H1449" t="n">
        <v>21</v>
      </c>
      <c r="I1449" t="n">
        <v>16</v>
      </c>
      <c r="J1449" t="n">
        <v>1</v>
      </c>
      <c r="K1449">
        <f>E1449-F1449</f>
        <v/>
      </c>
      <c r="L1449" s="10">
        <f>IFERROR(K1449/E1449,0)</f>
        <v/>
      </c>
      <c r="M1449">
        <f>YEAR(A1449)</f>
        <v/>
      </c>
      <c r="N1449">
        <f>"Q"&amp;ROUNDUP(MONTH(A1449)/3,0)</f>
        <v/>
      </c>
      <c r="O1449">
        <f>TEXT(A1449,"mmm")</f>
        <v/>
      </c>
    </row>
    <row r="1450">
      <c r="A1450" s="13" t="n">
        <v>45200</v>
      </c>
      <c r="B1450" t="inlineStr">
        <is>
          <t>North</t>
        </is>
      </c>
      <c r="C1450" t="inlineStr">
        <is>
          <t>Retail Store</t>
        </is>
      </c>
      <c r="D1450" t="inlineStr">
        <is>
          <t>Grocery</t>
        </is>
      </c>
      <c r="E1450" t="n">
        <v>14716.05</v>
      </c>
      <c r="F1450" t="n">
        <v>12728.48</v>
      </c>
      <c r="G1450" t="n">
        <v>16563</v>
      </c>
      <c r="H1450" t="n">
        <v>47</v>
      </c>
      <c r="I1450" t="n">
        <v>16</v>
      </c>
      <c r="J1450" t="n">
        <v>1</v>
      </c>
      <c r="K1450">
        <f>E1450-F1450</f>
        <v/>
      </c>
      <c r="L1450" s="10">
        <f>IFERROR(K1450/E1450,0)</f>
        <v/>
      </c>
      <c r="M1450">
        <f>YEAR(A1450)</f>
        <v/>
      </c>
      <c r="N1450">
        <f>"Q"&amp;ROUNDUP(MONTH(A1450)/3,0)</f>
        <v/>
      </c>
      <c r="O1450">
        <f>TEXT(A1450,"mmm")</f>
        <v/>
      </c>
    </row>
    <row r="1451">
      <c r="A1451" s="13" t="n">
        <v>45200</v>
      </c>
      <c r="B1451" t="inlineStr">
        <is>
          <t>North</t>
        </is>
      </c>
      <c r="C1451" t="inlineStr">
        <is>
          <t>Retail Store</t>
        </is>
      </c>
      <c r="D1451" t="inlineStr">
        <is>
          <t>Home &amp; Kitchen</t>
        </is>
      </c>
      <c r="E1451" t="n">
        <v>24695.5</v>
      </c>
      <c r="F1451" t="n">
        <v>17183.65</v>
      </c>
      <c r="G1451" t="n">
        <v>26461</v>
      </c>
      <c r="H1451" t="n">
        <v>9</v>
      </c>
      <c r="I1451" t="n">
        <v>8</v>
      </c>
      <c r="J1451" t="n">
        <v>0</v>
      </c>
      <c r="K1451">
        <f>E1451-F1451</f>
        <v/>
      </c>
      <c r="L1451" s="10">
        <f>IFERROR(K1451/E1451,0)</f>
        <v/>
      </c>
      <c r="M1451">
        <f>YEAR(A1451)</f>
        <v/>
      </c>
      <c r="N1451">
        <f>"Q"&amp;ROUNDUP(MONTH(A1451)/3,0)</f>
        <v/>
      </c>
      <c r="O1451">
        <f>TEXT(A1451,"mmm")</f>
        <v/>
      </c>
    </row>
    <row r="1452">
      <c r="A1452" s="13" t="n">
        <v>45200</v>
      </c>
      <c r="B1452" t="inlineStr">
        <is>
          <t>North</t>
        </is>
      </c>
      <c r="C1452" t="inlineStr">
        <is>
          <t>Retail Store</t>
        </is>
      </c>
      <c r="D1452" t="inlineStr">
        <is>
          <t>Sports</t>
        </is>
      </c>
      <c r="E1452" t="n">
        <v>14331.8</v>
      </c>
      <c r="F1452" t="n">
        <v>9356.75</v>
      </c>
      <c r="G1452" t="n">
        <v>15912</v>
      </c>
      <c r="H1452" t="n">
        <v>8</v>
      </c>
      <c r="I1452" t="n">
        <v>5</v>
      </c>
      <c r="J1452" t="n">
        <v>0</v>
      </c>
      <c r="K1452">
        <f>E1452-F1452</f>
        <v/>
      </c>
      <c r="L1452" s="10">
        <f>IFERROR(K1452/E1452,0)</f>
        <v/>
      </c>
      <c r="M1452">
        <f>YEAR(A1452)</f>
        <v/>
      </c>
      <c r="N1452">
        <f>"Q"&amp;ROUNDUP(MONTH(A1452)/3,0)</f>
        <v/>
      </c>
      <c r="O1452">
        <f>TEXT(A1452,"mmm")</f>
        <v/>
      </c>
    </row>
    <row r="1453">
      <c r="A1453" s="13" t="n">
        <v>45200</v>
      </c>
      <c r="B1453" t="inlineStr">
        <is>
          <t>North</t>
        </is>
      </c>
      <c r="C1453" t="inlineStr">
        <is>
          <t>Unknown</t>
        </is>
      </c>
      <c r="D1453" t="inlineStr">
        <is>
          <t>Beauty</t>
        </is>
      </c>
      <c r="E1453" t="n">
        <v>377.1</v>
      </c>
      <c r="F1453" t="n">
        <v>221.25</v>
      </c>
      <c r="G1453" t="n">
        <v>419</v>
      </c>
      <c r="H1453" t="n">
        <v>1</v>
      </c>
      <c r="I1453" t="n">
        <v>1</v>
      </c>
      <c r="J1453" t="n">
        <v>0</v>
      </c>
      <c r="K1453">
        <f>E1453-F1453</f>
        <v/>
      </c>
      <c r="L1453" s="10">
        <f>IFERROR(K1453/E1453,0)</f>
        <v/>
      </c>
      <c r="M1453">
        <f>YEAR(A1453)</f>
        <v/>
      </c>
      <c r="N1453">
        <f>"Q"&amp;ROUNDUP(MONTH(A1453)/3,0)</f>
        <v/>
      </c>
      <c r="O1453">
        <f>TEXT(A1453,"mmm")</f>
        <v/>
      </c>
    </row>
    <row r="1454">
      <c r="A1454" s="13" t="n">
        <v>45200</v>
      </c>
      <c r="B1454" t="inlineStr">
        <is>
          <t>North</t>
        </is>
      </c>
      <c r="C1454" t="inlineStr">
        <is>
          <t>Unknown</t>
        </is>
      </c>
      <c r="D1454" t="inlineStr">
        <is>
          <t>Books</t>
        </is>
      </c>
      <c r="E1454" t="n">
        <v>431.1</v>
      </c>
      <c r="F1454" t="n">
        <v>309.55</v>
      </c>
      <c r="G1454" t="n">
        <v>479</v>
      </c>
      <c r="H1454" t="n">
        <v>1</v>
      </c>
      <c r="I1454" t="n">
        <v>1</v>
      </c>
      <c r="J1454" t="n">
        <v>0</v>
      </c>
      <c r="K1454">
        <f>E1454-F1454</f>
        <v/>
      </c>
      <c r="L1454" s="10">
        <f>IFERROR(K1454/E1454,0)</f>
        <v/>
      </c>
      <c r="M1454">
        <f>YEAR(A1454)</f>
        <v/>
      </c>
      <c r="N1454">
        <f>"Q"&amp;ROUNDUP(MONTH(A1454)/3,0)</f>
        <v/>
      </c>
      <c r="O1454">
        <f>TEXT(A1454,"mmm")</f>
        <v/>
      </c>
    </row>
    <row r="1455">
      <c r="A1455" s="13" t="n">
        <v>45200</v>
      </c>
      <c r="B1455" t="inlineStr">
        <is>
          <t>North</t>
        </is>
      </c>
      <c r="C1455" t="inlineStr">
        <is>
          <t>Website</t>
        </is>
      </c>
      <c r="D1455" t="inlineStr">
        <is>
          <t>Beauty</t>
        </is>
      </c>
      <c r="E1455" t="n">
        <v>17240.95</v>
      </c>
      <c r="F1455" t="n">
        <v>10574.77</v>
      </c>
      <c r="G1455" t="n">
        <v>20040</v>
      </c>
      <c r="H1455" t="n">
        <v>30</v>
      </c>
      <c r="I1455" t="n">
        <v>27</v>
      </c>
      <c r="J1455" t="n">
        <v>1</v>
      </c>
      <c r="K1455">
        <f>E1455-F1455</f>
        <v/>
      </c>
      <c r="L1455" s="10">
        <f>IFERROR(K1455/E1455,0)</f>
        <v/>
      </c>
      <c r="M1455">
        <f>YEAR(A1455)</f>
        <v/>
      </c>
      <c r="N1455">
        <f>"Q"&amp;ROUNDUP(MONTH(A1455)/3,0)</f>
        <v/>
      </c>
      <c r="O1455">
        <f>TEXT(A1455,"mmm")</f>
        <v/>
      </c>
    </row>
    <row r="1456">
      <c r="A1456" s="13" t="n">
        <v>45200</v>
      </c>
      <c r="B1456" t="inlineStr">
        <is>
          <t>North</t>
        </is>
      </c>
      <c r="C1456" t="inlineStr">
        <is>
          <t>Website</t>
        </is>
      </c>
      <c r="D1456" t="inlineStr">
        <is>
          <t>Books</t>
        </is>
      </c>
      <c r="E1456" t="n">
        <v>11633.35</v>
      </c>
      <c r="F1456" t="n">
        <v>9225.309999999999</v>
      </c>
      <c r="G1456" t="n">
        <v>13029</v>
      </c>
      <c r="H1456" t="n">
        <v>31</v>
      </c>
      <c r="I1456" t="n">
        <v>27</v>
      </c>
      <c r="J1456" t="n">
        <v>2</v>
      </c>
      <c r="K1456">
        <f>E1456-F1456</f>
        <v/>
      </c>
      <c r="L1456" s="10">
        <f>IFERROR(K1456/E1456,0)</f>
        <v/>
      </c>
      <c r="M1456">
        <f>YEAR(A1456)</f>
        <v/>
      </c>
      <c r="N1456">
        <f>"Q"&amp;ROUNDUP(MONTH(A1456)/3,0)</f>
        <v/>
      </c>
      <c r="O1456">
        <f>TEXT(A1456,"mmm")</f>
        <v/>
      </c>
    </row>
    <row r="1457">
      <c r="A1457" s="13" t="n">
        <v>45200</v>
      </c>
      <c r="B1457" t="inlineStr">
        <is>
          <t>North</t>
        </is>
      </c>
      <c r="C1457" t="inlineStr">
        <is>
          <t>Website</t>
        </is>
      </c>
      <c r="D1457" t="inlineStr">
        <is>
          <t>Electronics</t>
        </is>
      </c>
      <c r="E1457" t="n">
        <v>523190.25</v>
      </c>
      <c r="F1457" t="n">
        <v>486067.87</v>
      </c>
      <c r="G1457" t="n">
        <v>582253</v>
      </c>
      <c r="H1457" t="n">
        <v>47</v>
      </c>
      <c r="I1457" t="n">
        <v>38</v>
      </c>
      <c r="J1457" t="n">
        <v>3</v>
      </c>
      <c r="K1457">
        <f>E1457-F1457</f>
        <v/>
      </c>
      <c r="L1457" s="10">
        <f>IFERROR(K1457/E1457,0)</f>
        <v/>
      </c>
      <c r="M1457">
        <f>YEAR(A1457)</f>
        <v/>
      </c>
      <c r="N1457">
        <f>"Q"&amp;ROUNDUP(MONTH(A1457)/3,0)</f>
        <v/>
      </c>
      <c r="O1457">
        <f>TEXT(A1457,"mmm")</f>
        <v/>
      </c>
    </row>
    <row r="1458">
      <c r="A1458" s="13" t="n">
        <v>45200</v>
      </c>
      <c r="B1458" t="inlineStr">
        <is>
          <t>North</t>
        </is>
      </c>
      <c r="C1458" t="inlineStr">
        <is>
          <t>Website</t>
        </is>
      </c>
      <c r="D1458" t="inlineStr">
        <is>
          <t>Fashion</t>
        </is>
      </c>
      <c r="E1458" t="n">
        <v>84399.10000000001</v>
      </c>
      <c r="F1458" t="n">
        <v>47234.23</v>
      </c>
      <c r="G1458" t="n">
        <v>95855</v>
      </c>
      <c r="H1458" t="n">
        <v>65</v>
      </c>
      <c r="I1458" t="n">
        <v>57</v>
      </c>
      <c r="J1458" t="n">
        <v>9</v>
      </c>
      <c r="K1458">
        <f>E1458-F1458</f>
        <v/>
      </c>
      <c r="L1458" s="10">
        <f>IFERROR(K1458/E1458,0)</f>
        <v/>
      </c>
      <c r="M1458">
        <f>YEAR(A1458)</f>
        <v/>
      </c>
      <c r="N1458">
        <f>"Q"&amp;ROUNDUP(MONTH(A1458)/3,0)</f>
        <v/>
      </c>
      <c r="O1458">
        <f>TEXT(A1458,"mmm")</f>
        <v/>
      </c>
    </row>
    <row r="1459">
      <c r="A1459" s="13" t="n">
        <v>45200</v>
      </c>
      <c r="B1459" t="inlineStr">
        <is>
          <t>North</t>
        </is>
      </c>
      <c r="C1459" t="inlineStr">
        <is>
          <t>Website</t>
        </is>
      </c>
      <c r="D1459" t="inlineStr">
        <is>
          <t>Grocery</t>
        </is>
      </c>
      <c r="E1459" t="n">
        <v>29504.85</v>
      </c>
      <c r="F1459" t="n">
        <v>25410.09</v>
      </c>
      <c r="G1459" t="n">
        <v>33248</v>
      </c>
      <c r="H1459" t="n">
        <v>92</v>
      </c>
      <c r="I1459" t="n">
        <v>37</v>
      </c>
      <c r="J1459" t="n">
        <v>1</v>
      </c>
      <c r="K1459">
        <f>E1459-F1459</f>
        <v/>
      </c>
      <c r="L1459" s="10">
        <f>IFERROR(K1459/E1459,0)</f>
        <v/>
      </c>
      <c r="M1459">
        <f>YEAR(A1459)</f>
        <v/>
      </c>
      <c r="N1459">
        <f>"Q"&amp;ROUNDUP(MONTH(A1459)/3,0)</f>
        <v/>
      </c>
      <c r="O1459">
        <f>TEXT(A1459,"mmm")</f>
        <v/>
      </c>
    </row>
    <row r="1460">
      <c r="A1460" s="13" t="n">
        <v>45200</v>
      </c>
      <c r="B1460" t="inlineStr">
        <is>
          <t>North</t>
        </is>
      </c>
      <c r="C1460" t="inlineStr">
        <is>
          <t>Website</t>
        </is>
      </c>
      <c r="D1460" t="inlineStr">
        <is>
          <t>Home &amp; Kitchen</t>
        </is>
      </c>
      <c r="E1460" t="n">
        <v>93754.2</v>
      </c>
      <c r="F1460" t="n">
        <v>67020.42999999999</v>
      </c>
      <c r="G1460" t="n">
        <v>104505</v>
      </c>
      <c r="H1460" t="n">
        <v>45</v>
      </c>
      <c r="I1460" t="n">
        <v>40</v>
      </c>
      <c r="J1460" t="n">
        <v>4</v>
      </c>
      <c r="K1460">
        <f>E1460-F1460</f>
        <v/>
      </c>
      <c r="L1460" s="10">
        <f>IFERROR(K1460/E1460,0)</f>
        <v/>
      </c>
      <c r="M1460">
        <f>YEAR(A1460)</f>
        <v/>
      </c>
      <c r="N1460">
        <f>"Q"&amp;ROUNDUP(MONTH(A1460)/3,0)</f>
        <v/>
      </c>
      <c r="O1460">
        <f>TEXT(A1460,"mmm")</f>
        <v/>
      </c>
    </row>
    <row r="1461">
      <c r="A1461" s="13" t="n">
        <v>45200</v>
      </c>
      <c r="B1461" t="inlineStr">
        <is>
          <t>North</t>
        </is>
      </c>
      <c r="C1461" t="inlineStr">
        <is>
          <t>Website</t>
        </is>
      </c>
      <c r="D1461" t="inlineStr">
        <is>
          <t>Sports</t>
        </is>
      </c>
      <c r="E1461" t="n">
        <v>45062.75</v>
      </c>
      <c r="F1461" t="n">
        <v>31864.35</v>
      </c>
      <c r="G1461" t="n">
        <v>50724</v>
      </c>
      <c r="H1461" t="n">
        <v>26</v>
      </c>
      <c r="I1461" t="n">
        <v>22</v>
      </c>
      <c r="J1461" t="n">
        <v>0</v>
      </c>
      <c r="K1461">
        <f>E1461-F1461</f>
        <v/>
      </c>
      <c r="L1461" s="10">
        <f>IFERROR(K1461/E1461,0)</f>
        <v/>
      </c>
      <c r="M1461">
        <f>YEAR(A1461)</f>
        <v/>
      </c>
      <c r="N1461">
        <f>"Q"&amp;ROUNDUP(MONTH(A1461)/3,0)</f>
        <v/>
      </c>
      <c r="O1461">
        <f>TEXT(A1461,"mmm")</f>
        <v/>
      </c>
    </row>
    <row r="1462">
      <c r="A1462" s="13" t="n">
        <v>45200</v>
      </c>
      <c r="B1462" t="inlineStr">
        <is>
          <t>South</t>
        </is>
      </c>
      <c r="C1462" t="inlineStr">
        <is>
          <t>Marketplace</t>
        </is>
      </c>
      <c r="D1462" t="inlineStr">
        <is>
          <t>Beauty</t>
        </is>
      </c>
      <c r="E1462" t="n">
        <v>20785.2</v>
      </c>
      <c r="F1462" t="n">
        <v>12982.21</v>
      </c>
      <c r="G1462" t="n">
        <v>24674</v>
      </c>
      <c r="H1462" t="n">
        <v>36</v>
      </c>
      <c r="I1462" t="n">
        <v>29</v>
      </c>
      <c r="J1462" t="n">
        <v>6</v>
      </c>
      <c r="K1462">
        <f>E1462-F1462</f>
        <v/>
      </c>
      <c r="L1462" s="10">
        <f>IFERROR(K1462/E1462,0)</f>
        <v/>
      </c>
      <c r="M1462">
        <f>YEAR(A1462)</f>
        <v/>
      </c>
      <c r="N1462">
        <f>"Q"&amp;ROUNDUP(MONTH(A1462)/3,0)</f>
        <v/>
      </c>
      <c r="O1462">
        <f>TEXT(A1462,"mmm")</f>
        <v/>
      </c>
    </row>
    <row r="1463">
      <c r="A1463" s="13" t="n">
        <v>45200</v>
      </c>
      <c r="B1463" t="inlineStr">
        <is>
          <t>South</t>
        </is>
      </c>
      <c r="C1463" t="inlineStr">
        <is>
          <t>Marketplace</t>
        </is>
      </c>
      <c r="D1463" t="inlineStr">
        <is>
          <t>Books</t>
        </is>
      </c>
      <c r="E1463" t="n">
        <v>8285.049999999999</v>
      </c>
      <c r="F1463" t="n">
        <v>7010.51</v>
      </c>
      <c r="G1463" t="n">
        <v>9986</v>
      </c>
      <c r="H1463" t="n">
        <v>24</v>
      </c>
      <c r="I1463" t="n">
        <v>20</v>
      </c>
      <c r="J1463" t="n">
        <v>0</v>
      </c>
      <c r="K1463">
        <f>E1463-F1463</f>
        <v/>
      </c>
      <c r="L1463" s="10">
        <f>IFERROR(K1463/E1463,0)</f>
        <v/>
      </c>
      <c r="M1463">
        <f>YEAR(A1463)</f>
        <v/>
      </c>
      <c r="N1463">
        <f>"Q"&amp;ROUNDUP(MONTH(A1463)/3,0)</f>
        <v/>
      </c>
      <c r="O1463">
        <f>TEXT(A1463,"mmm")</f>
        <v/>
      </c>
    </row>
    <row r="1464">
      <c r="A1464" s="13" t="n">
        <v>45200</v>
      </c>
      <c r="B1464" t="inlineStr">
        <is>
          <t>South</t>
        </is>
      </c>
      <c r="C1464" t="inlineStr">
        <is>
          <t>Marketplace</t>
        </is>
      </c>
      <c r="D1464" t="inlineStr">
        <is>
          <t>Electronics</t>
        </is>
      </c>
      <c r="E1464" t="n">
        <v>434313.6</v>
      </c>
      <c r="F1464" t="n">
        <v>439217.63</v>
      </c>
      <c r="G1464" t="n">
        <v>530185</v>
      </c>
      <c r="H1464" t="n">
        <v>45</v>
      </c>
      <c r="I1464" t="n">
        <v>33</v>
      </c>
      <c r="J1464" t="n">
        <v>3</v>
      </c>
      <c r="K1464">
        <f>E1464-F1464</f>
        <v/>
      </c>
      <c r="L1464" s="10">
        <f>IFERROR(K1464/E1464,0)</f>
        <v/>
      </c>
      <c r="M1464">
        <f>YEAR(A1464)</f>
        <v/>
      </c>
      <c r="N1464">
        <f>"Q"&amp;ROUNDUP(MONTH(A1464)/3,0)</f>
        <v/>
      </c>
      <c r="O1464">
        <f>TEXT(A1464,"mmm")</f>
        <v/>
      </c>
    </row>
    <row r="1465">
      <c r="A1465" s="13" t="n">
        <v>45200</v>
      </c>
      <c r="B1465" t="inlineStr">
        <is>
          <t>South</t>
        </is>
      </c>
      <c r="C1465" t="inlineStr">
        <is>
          <t>Marketplace</t>
        </is>
      </c>
      <c r="D1465" t="inlineStr">
        <is>
          <t>Fashion</t>
        </is>
      </c>
      <c r="E1465" t="n">
        <v>49133.6</v>
      </c>
      <c r="F1465" t="n">
        <v>30766.05</v>
      </c>
      <c r="G1465" t="n">
        <v>59216</v>
      </c>
      <c r="H1465" t="n">
        <v>54</v>
      </c>
      <c r="I1465" t="n">
        <v>46</v>
      </c>
      <c r="J1465" t="n">
        <v>6</v>
      </c>
      <c r="K1465">
        <f>E1465-F1465</f>
        <v/>
      </c>
      <c r="L1465" s="10">
        <f>IFERROR(K1465/E1465,0)</f>
        <v/>
      </c>
      <c r="M1465">
        <f>YEAR(A1465)</f>
        <v/>
      </c>
      <c r="N1465">
        <f>"Q"&amp;ROUNDUP(MONTH(A1465)/3,0)</f>
        <v/>
      </c>
      <c r="O1465">
        <f>TEXT(A1465,"mmm")</f>
        <v/>
      </c>
    </row>
    <row r="1466">
      <c r="A1466" s="13" t="n">
        <v>45200</v>
      </c>
      <c r="B1466" t="inlineStr">
        <is>
          <t>South</t>
        </is>
      </c>
      <c r="C1466" t="inlineStr">
        <is>
          <t>Marketplace</t>
        </is>
      </c>
      <c r="D1466" t="inlineStr">
        <is>
          <t>Grocery</t>
        </is>
      </c>
      <c r="E1466" t="n">
        <v>28540.3</v>
      </c>
      <c r="F1466" t="n">
        <v>25824.89</v>
      </c>
      <c r="G1466" t="n">
        <v>33541</v>
      </c>
      <c r="H1466" t="n">
        <v>89</v>
      </c>
      <c r="I1466" t="n">
        <v>35</v>
      </c>
      <c r="J1466" t="n">
        <v>0</v>
      </c>
      <c r="K1466">
        <f>E1466-F1466</f>
        <v/>
      </c>
      <c r="L1466" s="10">
        <f>IFERROR(K1466/E1466,0)</f>
        <v/>
      </c>
      <c r="M1466">
        <f>YEAR(A1466)</f>
        <v/>
      </c>
      <c r="N1466">
        <f>"Q"&amp;ROUNDUP(MONTH(A1466)/3,0)</f>
        <v/>
      </c>
      <c r="O1466">
        <f>TEXT(A1466,"mmm")</f>
        <v/>
      </c>
    </row>
    <row r="1467">
      <c r="A1467" s="13" t="n">
        <v>45200</v>
      </c>
      <c r="B1467" t="inlineStr">
        <is>
          <t>South</t>
        </is>
      </c>
      <c r="C1467" t="inlineStr">
        <is>
          <t>Marketplace</t>
        </is>
      </c>
      <c r="D1467" t="inlineStr">
        <is>
          <t>Home &amp; Kitchen</t>
        </is>
      </c>
      <c r="E1467" t="n">
        <v>97845.5</v>
      </c>
      <c r="F1467" t="n">
        <v>75061.84</v>
      </c>
      <c r="G1467" t="n">
        <v>116837</v>
      </c>
      <c r="H1467" t="n">
        <v>43</v>
      </c>
      <c r="I1467" t="n">
        <v>36</v>
      </c>
      <c r="J1467" t="n">
        <v>5</v>
      </c>
      <c r="K1467">
        <f>E1467-F1467</f>
        <v/>
      </c>
      <c r="L1467" s="10">
        <f>IFERROR(K1467/E1467,0)</f>
        <v/>
      </c>
      <c r="M1467">
        <f>YEAR(A1467)</f>
        <v/>
      </c>
      <c r="N1467">
        <f>"Q"&amp;ROUNDUP(MONTH(A1467)/3,0)</f>
        <v/>
      </c>
      <c r="O1467">
        <f>TEXT(A1467,"mmm")</f>
        <v/>
      </c>
    </row>
    <row r="1468">
      <c r="A1468" s="13" t="n">
        <v>45200</v>
      </c>
      <c r="B1468" t="inlineStr">
        <is>
          <t>South</t>
        </is>
      </c>
      <c r="C1468" t="inlineStr">
        <is>
          <t>Marketplace</t>
        </is>
      </c>
      <c r="D1468" t="inlineStr">
        <is>
          <t>Sports</t>
        </is>
      </c>
      <c r="E1468" t="n">
        <v>30355.6</v>
      </c>
      <c r="F1468" t="n">
        <v>21963.56</v>
      </c>
      <c r="G1468" t="n">
        <v>35839</v>
      </c>
      <c r="H1468" t="n">
        <v>21</v>
      </c>
      <c r="I1468" t="n">
        <v>18</v>
      </c>
      <c r="J1468" t="n">
        <v>3</v>
      </c>
      <c r="K1468">
        <f>E1468-F1468</f>
        <v/>
      </c>
      <c r="L1468" s="10">
        <f>IFERROR(K1468/E1468,0)</f>
        <v/>
      </c>
      <c r="M1468">
        <f>YEAR(A1468)</f>
        <v/>
      </c>
      <c r="N1468">
        <f>"Q"&amp;ROUNDUP(MONTH(A1468)/3,0)</f>
        <v/>
      </c>
      <c r="O1468">
        <f>TEXT(A1468,"mmm")</f>
        <v/>
      </c>
    </row>
    <row r="1469">
      <c r="A1469" s="13" t="n">
        <v>45200</v>
      </c>
      <c r="B1469" t="inlineStr">
        <is>
          <t>South</t>
        </is>
      </c>
      <c r="C1469" t="inlineStr">
        <is>
          <t>Mobile App</t>
        </is>
      </c>
      <c r="D1469" t="inlineStr">
        <is>
          <t>Beauty</t>
        </is>
      </c>
      <c r="E1469" t="n">
        <v>25893.5</v>
      </c>
      <c r="F1469" t="n">
        <v>15480.68</v>
      </c>
      <c r="G1469" t="n">
        <v>29426</v>
      </c>
      <c r="H1469" t="n">
        <v>54</v>
      </c>
      <c r="I1469" t="n">
        <v>43</v>
      </c>
      <c r="J1469" t="n">
        <v>2</v>
      </c>
      <c r="K1469">
        <f>E1469-F1469</f>
        <v/>
      </c>
      <c r="L1469" s="10">
        <f>IFERROR(K1469/E1469,0)</f>
        <v/>
      </c>
      <c r="M1469">
        <f>YEAR(A1469)</f>
        <v/>
      </c>
      <c r="N1469">
        <f>"Q"&amp;ROUNDUP(MONTH(A1469)/3,0)</f>
        <v/>
      </c>
      <c r="O1469">
        <f>TEXT(A1469,"mmm")</f>
        <v/>
      </c>
    </row>
    <row r="1470">
      <c r="A1470" s="13" t="n">
        <v>45200</v>
      </c>
      <c r="B1470" t="inlineStr">
        <is>
          <t>South</t>
        </is>
      </c>
      <c r="C1470" t="inlineStr">
        <is>
          <t>Mobile App</t>
        </is>
      </c>
      <c r="D1470" t="inlineStr">
        <is>
          <t>Books</t>
        </is>
      </c>
      <c r="E1470" t="n">
        <v>16994.7</v>
      </c>
      <c r="F1470" t="n">
        <v>13187.86</v>
      </c>
      <c r="G1470" t="n">
        <v>19347</v>
      </c>
      <c r="H1470" t="n">
        <v>43</v>
      </c>
      <c r="I1470" t="n">
        <v>36</v>
      </c>
      <c r="J1470" t="n">
        <v>0</v>
      </c>
      <c r="K1470">
        <f>E1470-F1470</f>
        <v/>
      </c>
      <c r="L1470" s="10">
        <f>IFERROR(K1470/E1470,0)</f>
        <v/>
      </c>
      <c r="M1470">
        <f>YEAR(A1470)</f>
        <v/>
      </c>
      <c r="N1470">
        <f>"Q"&amp;ROUNDUP(MONTH(A1470)/3,0)</f>
        <v/>
      </c>
      <c r="O1470">
        <f>TEXT(A1470,"mmm")</f>
        <v/>
      </c>
    </row>
    <row r="1471">
      <c r="A1471" s="13" t="n">
        <v>45200</v>
      </c>
      <c r="B1471" t="inlineStr">
        <is>
          <t>South</t>
        </is>
      </c>
      <c r="C1471" t="inlineStr">
        <is>
          <t>Mobile App</t>
        </is>
      </c>
      <c r="D1471" t="inlineStr">
        <is>
          <t>Electronics</t>
        </is>
      </c>
      <c r="E1471" t="n">
        <v>686516.1</v>
      </c>
      <c r="F1471" t="n">
        <v>657588.8</v>
      </c>
      <c r="G1471" t="n">
        <v>799547</v>
      </c>
      <c r="H1471" t="n">
        <v>73</v>
      </c>
      <c r="I1471" t="n">
        <v>52</v>
      </c>
      <c r="J1471" t="n">
        <v>2</v>
      </c>
      <c r="K1471">
        <f>E1471-F1471</f>
        <v/>
      </c>
      <c r="L1471" s="10">
        <f>IFERROR(K1471/E1471,0)</f>
        <v/>
      </c>
      <c r="M1471">
        <f>YEAR(A1471)</f>
        <v/>
      </c>
      <c r="N1471">
        <f>"Q"&amp;ROUNDUP(MONTH(A1471)/3,0)</f>
        <v/>
      </c>
      <c r="O1471">
        <f>TEXT(A1471,"mmm")</f>
        <v/>
      </c>
    </row>
    <row r="1472">
      <c r="A1472" s="13" t="n">
        <v>45200</v>
      </c>
      <c r="B1472" t="inlineStr">
        <is>
          <t>South</t>
        </is>
      </c>
      <c r="C1472" t="inlineStr">
        <is>
          <t>Mobile App</t>
        </is>
      </c>
      <c r="D1472" t="inlineStr">
        <is>
          <t>Fashion</t>
        </is>
      </c>
      <c r="E1472" t="n">
        <v>140430.9</v>
      </c>
      <c r="F1472" t="n">
        <v>79435.56</v>
      </c>
      <c r="G1472" t="n">
        <v>162140</v>
      </c>
      <c r="H1472" t="n">
        <v>130</v>
      </c>
      <c r="I1472" t="n">
        <v>95</v>
      </c>
      <c r="J1472" t="n">
        <v>20</v>
      </c>
      <c r="K1472">
        <f>E1472-F1472</f>
        <v/>
      </c>
      <c r="L1472" s="10">
        <f>IFERROR(K1472/E1472,0)</f>
        <v/>
      </c>
      <c r="M1472">
        <f>YEAR(A1472)</f>
        <v/>
      </c>
      <c r="N1472">
        <f>"Q"&amp;ROUNDUP(MONTH(A1472)/3,0)</f>
        <v/>
      </c>
      <c r="O1472">
        <f>TEXT(A1472,"mmm")</f>
        <v/>
      </c>
    </row>
    <row r="1473">
      <c r="A1473" s="13" t="n">
        <v>45200</v>
      </c>
      <c r="B1473" t="inlineStr">
        <is>
          <t>South</t>
        </is>
      </c>
      <c r="C1473" t="inlineStr">
        <is>
          <t>Mobile App</t>
        </is>
      </c>
      <c r="D1473" t="inlineStr">
        <is>
          <t>Grocery</t>
        </is>
      </c>
      <c r="E1473" t="n">
        <v>44119.5</v>
      </c>
      <c r="F1473" t="n">
        <v>39667.87</v>
      </c>
      <c r="G1473" t="n">
        <v>51482</v>
      </c>
      <c r="H1473" t="n">
        <v>148</v>
      </c>
      <c r="I1473" t="n">
        <v>53</v>
      </c>
      <c r="J1473" t="n">
        <v>1</v>
      </c>
      <c r="K1473">
        <f>E1473-F1473</f>
        <v/>
      </c>
      <c r="L1473" s="10">
        <f>IFERROR(K1473/E1473,0)</f>
        <v/>
      </c>
      <c r="M1473">
        <f>YEAR(A1473)</f>
        <v/>
      </c>
      <c r="N1473">
        <f>"Q"&amp;ROUNDUP(MONTH(A1473)/3,0)</f>
        <v/>
      </c>
      <c r="O1473">
        <f>TEXT(A1473,"mmm")</f>
        <v/>
      </c>
    </row>
    <row r="1474">
      <c r="A1474" s="13" t="n">
        <v>45200</v>
      </c>
      <c r="B1474" t="inlineStr">
        <is>
          <t>South</t>
        </is>
      </c>
      <c r="C1474" t="inlineStr">
        <is>
          <t>Mobile App</t>
        </is>
      </c>
      <c r="D1474" t="inlineStr">
        <is>
          <t>Home &amp; Kitchen</t>
        </is>
      </c>
      <c r="E1474" t="n">
        <v>148642.85</v>
      </c>
      <c r="F1474" t="n">
        <v>109419.23</v>
      </c>
      <c r="G1474" t="n">
        <v>172068</v>
      </c>
      <c r="H1474" t="n">
        <v>72</v>
      </c>
      <c r="I1474" t="n">
        <v>54</v>
      </c>
      <c r="J1474" t="n">
        <v>5</v>
      </c>
      <c r="K1474">
        <f>E1474-F1474</f>
        <v/>
      </c>
      <c r="L1474" s="10">
        <f>IFERROR(K1474/E1474,0)</f>
        <v/>
      </c>
      <c r="M1474">
        <f>YEAR(A1474)</f>
        <v/>
      </c>
      <c r="N1474">
        <f>"Q"&amp;ROUNDUP(MONTH(A1474)/3,0)</f>
        <v/>
      </c>
      <c r="O1474">
        <f>TEXT(A1474,"mmm")</f>
        <v/>
      </c>
    </row>
    <row r="1475">
      <c r="A1475" s="13" t="n">
        <v>45200</v>
      </c>
      <c r="B1475" t="inlineStr">
        <is>
          <t>South</t>
        </is>
      </c>
      <c r="C1475" t="inlineStr">
        <is>
          <t>Mobile App</t>
        </is>
      </c>
      <c r="D1475" t="inlineStr">
        <is>
          <t>Sports</t>
        </is>
      </c>
      <c r="E1475" t="n">
        <v>73797.55</v>
      </c>
      <c r="F1475" t="n">
        <v>52351.38</v>
      </c>
      <c r="G1475" t="n">
        <v>85391</v>
      </c>
      <c r="H1475" t="n">
        <v>39</v>
      </c>
      <c r="I1475" t="n">
        <v>31</v>
      </c>
      <c r="J1475" t="n">
        <v>2</v>
      </c>
      <c r="K1475">
        <f>E1475-F1475</f>
        <v/>
      </c>
      <c r="L1475" s="10">
        <f>IFERROR(K1475/E1475,0)</f>
        <v/>
      </c>
      <c r="M1475">
        <f>YEAR(A1475)</f>
        <v/>
      </c>
      <c r="N1475">
        <f>"Q"&amp;ROUNDUP(MONTH(A1475)/3,0)</f>
        <v/>
      </c>
      <c r="O1475">
        <f>TEXT(A1475,"mmm")</f>
        <v/>
      </c>
    </row>
    <row r="1476">
      <c r="A1476" s="13" t="n">
        <v>45200</v>
      </c>
      <c r="B1476" t="inlineStr">
        <is>
          <t>South</t>
        </is>
      </c>
      <c r="C1476" t="inlineStr">
        <is>
          <t>Retail Store</t>
        </is>
      </c>
      <c r="D1476" t="inlineStr">
        <is>
          <t>Beauty</t>
        </is>
      </c>
      <c r="E1476" t="n">
        <v>11671.9</v>
      </c>
      <c r="F1476" t="n">
        <v>6444.3</v>
      </c>
      <c r="G1476" t="n">
        <v>12483</v>
      </c>
      <c r="H1476" t="n">
        <v>17</v>
      </c>
      <c r="I1476" t="n">
        <v>12</v>
      </c>
      <c r="J1476" t="n">
        <v>0</v>
      </c>
      <c r="K1476">
        <f>E1476-F1476</f>
        <v/>
      </c>
      <c r="L1476" s="10">
        <f>IFERROR(K1476/E1476,0)</f>
        <v/>
      </c>
      <c r="M1476">
        <f>YEAR(A1476)</f>
        <v/>
      </c>
      <c r="N1476">
        <f>"Q"&amp;ROUNDUP(MONTH(A1476)/3,0)</f>
        <v/>
      </c>
      <c r="O1476">
        <f>TEXT(A1476,"mmm")</f>
        <v/>
      </c>
    </row>
    <row r="1477">
      <c r="A1477" s="13" t="n">
        <v>45200</v>
      </c>
      <c r="B1477" t="inlineStr">
        <is>
          <t>South</t>
        </is>
      </c>
      <c r="C1477" t="inlineStr">
        <is>
          <t>Retail Store</t>
        </is>
      </c>
      <c r="D1477" t="inlineStr">
        <is>
          <t>Books</t>
        </is>
      </c>
      <c r="E1477" t="n">
        <v>4745.6</v>
      </c>
      <c r="F1477" t="n">
        <v>3651.32</v>
      </c>
      <c r="G1477" t="n">
        <v>5239</v>
      </c>
      <c r="H1477" t="n">
        <v>11</v>
      </c>
      <c r="I1477" t="n">
        <v>10</v>
      </c>
      <c r="J1477" t="n">
        <v>1</v>
      </c>
      <c r="K1477">
        <f>E1477-F1477</f>
        <v/>
      </c>
      <c r="L1477" s="10">
        <f>IFERROR(K1477/E1477,0)</f>
        <v/>
      </c>
      <c r="M1477">
        <f>YEAR(A1477)</f>
        <v/>
      </c>
      <c r="N1477">
        <f>"Q"&amp;ROUNDUP(MONTH(A1477)/3,0)</f>
        <v/>
      </c>
      <c r="O1477">
        <f>TEXT(A1477,"mmm")</f>
        <v/>
      </c>
    </row>
    <row r="1478">
      <c r="A1478" s="13" t="n">
        <v>45200</v>
      </c>
      <c r="B1478" t="inlineStr">
        <is>
          <t>South</t>
        </is>
      </c>
      <c r="C1478" t="inlineStr">
        <is>
          <t>Retail Store</t>
        </is>
      </c>
      <c r="D1478" t="inlineStr">
        <is>
          <t>Electronics</t>
        </is>
      </c>
      <c r="E1478" t="n">
        <v>193552.4</v>
      </c>
      <c r="F1478" t="n">
        <v>169982.33</v>
      </c>
      <c r="G1478" t="n">
        <v>208821</v>
      </c>
      <c r="H1478" t="n">
        <v>19</v>
      </c>
      <c r="I1478" t="n">
        <v>15</v>
      </c>
      <c r="J1478" t="n">
        <v>0</v>
      </c>
      <c r="K1478">
        <f>E1478-F1478</f>
        <v/>
      </c>
      <c r="L1478" s="10">
        <f>IFERROR(K1478/E1478,0)</f>
        <v/>
      </c>
      <c r="M1478">
        <f>YEAR(A1478)</f>
        <v/>
      </c>
      <c r="N1478">
        <f>"Q"&amp;ROUNDUP(MONTH(A1478)/3,0)</f>
        <v/>
      </c>
      <c r="O1478">
        <f>TEXT(A1478,"mmm")</f>
        <v/>
      </c>
    </row>
    <row r="1479">
      <c r="A1479" s="13" t="n">
        <v>45200</v>
      </c>
      <c r="B1479" t="inlineStr">
        <is>
          <t>South</t>
        </is>
      </c>
      <c r="C1479" t="inlineStr">
        <is>
          <t>Retail Store</t>
        </is>
      </c>
      <c r="D1479" t="inlineStr">
        <is>
          <t>Fashion</t>
        </is>
      </c>
      <c r="E1479" t="n">
        <v>32607.85</v>
      </c>
      <c r="F1479" t="n">
        <v>18619.8</v>
      </c>
      <c r="G1479" t="n">
        <v>35885</v>
      </c>
      <c r="H1479" t="n">
        <v>25</v>
      </c>
      <c r="I1479" t="n">
        <v>20</v>
      </c>
      <c r="J1479" t="n">
        <v>0</v>
      </c>
      <c r="K1479">
        <f>E1479-F1479</f>
        <v/>
      </c>
      <c r="L1479" s="10">
        <f>IFERROR(K1479/E1479,0)</f>
        <v/>
      </c>
      <c r="M1479">
        <f>YEAR(A1479)</f>
        <v/>
      </c>
      <c r="N1479">
        <f>"Q"&amp;ROUNDUP(MONTH(A1479)/3,0)</f>
        <v/>
      </c>
      <c r="O1479">
        <f>TEXT(A1479,"mmm")</f>
        <v/>
      </c>
    </row>
    <row r="1480">
      <c r="A1480" s="13" t="n">
        <v>45200</v>
      </c>
      <c r="B1480" t="inlineStr">
        <is>
          <t>South</t>
        </is>
      </c>
      <c r="C1480" t="inlineStr">
        <is>
          <t>Retail Store</t>
        </is>
      </c>
      <c r="D1480" t="inlineStr">
        <is>
          <t>Grocery</t>
        </is>
      </c>
      <c r="E1480" t="n">
        <v>21942.9</v>
      </c>
      <c r="F1480" t="n">
        <v>18358.24</v>
      </c>
      <c r="G1480" t="n">
        <v>24085</v>
      </c>
      <c r="H1480" t="n">
        <v>65</v>
      </c>
      <c r="I1480" t="n">
        <v>23</v>
      </c>
      <c r="J1480" t="n">
        <v>0</v>
      </c>
      <c r="K1480">
        <f>E1480-F1480</f>
        <v/>
      </c>
      <c r="L1480" s="10">
        <f>IFERROR(K1480/E1480,0)</f>
        <v/>
      </c>
      <c r="M1480">
        <f>YEAR(A1480)</f>
        <v/>
      </c>
      <c r="N1480">
        <f>"Q"&amp;ROUNDUP(MONTH(A1480)/3,0)</f>
        <v/>
      </c>
      <c r="O1480">
        <f>TEXT(A1480,"mmm")</f>
        <v/>
      </c>
    </row>
    <row r="1481">
      <c r="A1481" s="13" t="n">
        <v>45200</v>
      </c>
      <c r="B1481" t="inlineStr">
        <is>
          <t>South</t>
        </is>
      </c>
      <c r="C1481" t="inlineStr">
        <is>
          <t>Retail Store</t>
        </is>
      </c>
      <c r="D1481" t="inlineStr">
        <is>
          <t>Home &amp; Kitchen</t>
        </is>
      </c>
      <c r="E1481" t="n">
        <v>56784.15</v>
      </c>
      <c r="F1481" t="n">
        <v>38596.91</v>
      </c>
      <c r="G1481" t="n">
        <v>62802</v>
      </c>
      <c r="H1481" t="n">
        <v>28</v>
      </c>
      <c r="I1481" t="n">
        <v>23</v>
      </c>
      <c r="J1481" t="n">
        <v>1</v>
      </c>
      <c r="K1481">
        <f>E1481-F1481</f>
        <v/>
      </c>
      <c r="L1481" s="10">
        <f>IFERROR(K1481/E1481,0)</f>
        <v/>
      </c>
      <c r="M1481">
        <f>YEAR(A1481)</f>
        <v/>
      </c>
      <c r="N1481">
        <f>"Q"&amp;ROUNDUP(MONTH(A1481)/3,0)</f>
        <v/>
      </c>
      <c r="O1481">
        <f>TEXT(A1481,"mmm")</f>
        <v/>
      </c>
    </row>
    <row r="1482">
      <c r="A1482" s="13" t="n">
        <v>45200</v>
      </c>
      <c r="B1482" t="inlineStr">
        <is>
          <t>South</t>
        </is>
      </c>
      <c r="C1482" t="inlineStr">
        <is>
          <t>Retail Store</t>
        </is>
      </c>
      <c r="D1482" t="inlineStr">
        <is>
          <t>Sports</t>
        </is>
      </c>
      <c r="E1482" t="n">
        <v>20086.6</v>
      </c>
      <c r="F1482" t="n">
        <v>13021.85</v>
      </c>
      <c r="G1482" t="n">
        <v>21371</v>
      </c>
      <c r="H1482" t="n">
        <v>9</v>
      </c>
      <c r="I1482" t="n">
        <v>9</v>
      </c>
      <c r="J1482" t="n">
        <v>0</v>
      </c>
      <c r="K1482">
        <f>E1482-F1482</f>
        <v/>
      </c>
      <c r="L1482" s="10">
        <f>IFERROR(K1482/E1482,0)</f>
        <v/>
      </c>
      <c r="M1482">
        <f>YEAR(A1482)</f>
        <v/>
      </c>
      <c r="N1482">
        <f>"Q"&amp;ROUNDUP(MONTH(A1482)/3,0)</f>
        <v/>
      </c>
      <c r="O1482">
        <f>TEXT(A1482,"mmm")</f>
        <v/>
      </c>
    </row>
    <row r="1483">
      <c r="A1483" s="13" t="n">
        <v>45200</v>
      </c>
      <c r="B1483" t="inlineStr">
        <is>
          <t>South</t>
        </is>
      </c>
      <c r="C1483" t="inlineStr">
        <is>
          <t>Unknown</t>
        </is>
      </c>
      <c r="D1483" t="inlineStr">
        <is>
          <t>Beauty</t>
        </is>
      </c>
      <c r="E1483" t="n">
        <v>159.2</v>
      </c>
      <c r="F1483" t="n">
        <v>90.51000000000001</v>
      </c>
      <c r="G1483" t="n">
        <v>199</v>
      </c>
      <c r="H1483" t="n">
        <v>1</v>
      </c>
      <c r="I1483" t="n">
        <v>1</v>
      </c>
      <c r="J1483" t="n">
        <v>0</v>
      </c>
      <c r="K1483">
        <f>E1483-F1483</f>
        <v/>
      </c>
      <c r="L1483" s="10">
        <f>IFERROR(K1483/E1483,0)</f>
        <v/>
      </c>
      <c r="M1483">
        <f>YEAR(A1483)</f>
        <v/>
      </c>
      <c r="N1483">
        <f>"Q"&amp;ROUNDUP(MONTH(A1483)/3,0)</f>
        <v/>
      </c>
      <c r="O1483">
        <f>TEXT(A1483,"mmm")</f>
        <v/>
      </c>
    </row>
    <row r="1484">
      <c r="A1484" s="13" t="n">
        <v>45200</v>
      </c>
      <c r="B1484" t="inlineStr">
        <is>
          <t>South</t>
        </is>
      </c>
      <c r="C1484" t="inlineStr">
        <is>
          <t>Unknown</t>
        </is>
      </c>
      <c r="D1484" t="inlineStr">
        <is>
          <t>Fashion</t>
        </is>
      </c>
      <c r="E1484" t="n">
        <v>903.2</v>
      </c>
      <c r="F1484" t="n">
        <v>524.6900000000001</v>
      </c>
      <c r="G1484" t="n">
        <v>1129</v>
      </c>
      <c r="H1484" t="n">
        <v>1</v>
      </c>
      <c r="I1484" t="n">
        <v>1</v>
      </c>
      <c r="J1484" t="n">
        <v>0</v>
      </c>
      <c r="K1484">
        <f>E1484-F1484</f>
        <v/>
      </c>
      <c r="L1484" s="10">
        <f>IFERROR(K1484/E1484,0)</f>
        <v/>
      </c>
      <c r="M1484">
        <f>YEAR(A1484)</f>
        <v/>
      </c>
      <c r="N1484">
        <f>"Q"&amp;ROUNDUP(MONTH(A1484)/3,0)</f>
        <v/>
      </c>
      <c r="O1484">
        <f>TEXT(A1484,"mmm")</f>
        <v/>
      </c>
    </row>
    <row r="1485">
      <c r="A1485" s="13" t="n">
        <v>45200</v>
      </c>
      <c r="B1485" t="inlineStr">
        <is>
          <t>South</t>
        </is>
      </c>
      <c r="C1485" t="inlineStr">
        <is>
          <t>Unknown</t>
        </is>
      </c>
      <c r="D1485" t="inlineStr">
        <is>
          <t>Home &amp; Kitchen</t>
        </is>
      </c>
      <c r="E1485" t="n">
        <v>5884.2</v>
      </c>
      <c r="F1485" t="n">
        <v>4514.5</v>
      </c>
      <c r="G1485" t="n">
        <v>6538</v>
      </c>
      <c r="H1485" t="n">
        <v>2</v>
      </c>
      <c r="I1485" t="n">
        <v>1</v>
      </c>
      <c r="J1485" t="n">
        <v>0</v>
      </c>
      <c r="K1485">
        <f>E1485-F1485</f>
        <v/>
      </c>
      <c r="L1485" s="10">
        <f>IFERROR(K1485/E1485,0)</f>
        <v/>
      </c>
      <c r="M1485">
        <f>YEAR(A1485)</f>
        <v/>
      </c>
      <c r="N1485">
        <f>"Q"&amp;ROUNDUP(MONTH(A1485)/3,0)</f>
        <v/>
      </c>
      <c r="O1485">
        <f>TEXT(A1485,"mmm")</f>
        <v/>
      </c>
    </row>
    <row r="1486">
      <c r="A1486" s="13" t="n">
        <v>45200</v>
      </c>
      <c r="B1486" t="inlineStr">
        <is>
          <t>South</t>
        </is>
      </c>
      <c r="C1486" t="inlineStr">
        <is>
          <t>Website</t>
        </is>
      </c>
      <c r="D1486" t="inlineStr">
        <is>
          <t>Beauty</t>
        </is>
      </c>
      <c r="E1486" t="n">
        <v>27518.4</v>
      </c>
      <c r="F1486" t="n">
        <v>15817.08</v>
      </c>
      <c r="G1486" t="n">
        <v>30934</v>
      </c>
      <c r="H1486" t="n">
        <v>56</v>
      </c>
      <c r="I1486" t="n">
        <v>46</v>
      </c>
      <c r="J1486" t="n">
        <v>3</v>
      </c>
      <c r="K1486">
        <f>E1486-F1486</f>
        <v/>
      </c>
      <c r="L1486" s="10">
        <f>IFERROR(K1486/E1486,0)</f>
        <v/>
      </c>
      <c r="M1486">
        <f>YEAR(A1486)</f>
        <v/>
      </c>
      <c r="N1486">
        <f>"Q"&amp;ROUNDUP(MONTH(A1486)/3,0)</f>
        <v/>
      </c>
      <c r="O1486">
        <f>TEXT(A1486,"mmm")</f>
        <v/>
      </c>
    </row>
    <row r="1487">
      <c r="A1487" s="13" t="n">
        <v>45200</v>
      </c>
      <c r="B1487" t="inlineStr">
        <is>
          <t>South</t>
        </is>
      </c>
      <c r="C1487" t="inlineStr">
        <is>
          <t>Website</t>
        </is>
      </c>
      <c r="D1487" t="inlineStr">
        <is>
          <t>Books</t>
        </is>
      </c>
      <c r="E1487" t="n">
        <v>12921.45</v>
      </c>
      <c r="F1487" t="n">
        <v>10088.29</v>
      </c>
      <c r="G1487" t="n">
        <v>14674</v>
      </c>
      <c r="H1487" t="n">
        <v>36</v>
      </c>
      <c r="I1487" t="n">
        <v>25</v>
      </c>
      <c r="J1487" t="n">
        <v>3</v>
      </c>
      <c r="K1487">
        <f>E1487-F1487</f>
        <v/>
      </c>
      <c r="L1487" s="10">
        <f>IFERROR(K1487/E1487,0)</f>
        <v/>
      </c>
      <c r="M1487">
        <f>YEAR(A1487)</f>
        <v/>
      </c>
      <c r="N1487">
        <f>"Q"&amp;ROUNDUP(MONTH(A1487)/3,0)</f>
        <v/>
      </c>
      <c r="O1487">
        <f>TEXT(A1487,"mmm")</f>
        <v/>
      </c>
    </row>
    <row r="1488">
      <c r="A1488" s="13" t="n">
        <v>45200</v>
      </c>
      <c r="B1488" t="inlineStr">
        <is>
          <t>South</t>
        </is>
      </c>
      <c r="C1488" t="inlineStr">
        <is>
          <t>Website</t>
        </is>
      </c>
      <c r="D1488" t="inlineStr">
        <is>
          <t>Electronics</t>
        </is>
      </c>
      <c r="E1488" t="n">
        <v>612301.95</v>
      </c>
      <c r="F1488" t="n">
        <v>568196.98</v>
      </c>
      <c r="G1488" t="n">
        <v>682220</v>
      </c>
      <c r="H1488" t="n">
        <v>60</v>
      </c>
      <c r="I1488" t="n">
        <v>47</v>
      </c>
      <c r="J1488" t="n">
        <v>4</v>
      </c>
      <c r="K1488">
        <f>E1488-F1488</f>
        <v/>
      </c>
      <c r="L1488" s="10">
        <f>IFERROR(K1488/E1488,0)</f>
        <v/>
      </c>
      <c r="M1488">
        <f>YEAR(A1488)</f>
        <v/>
      </c>
      <c r="N1488">
        <f>"Q"&amp;ROUNDUP(MONTH(A1488)/3,0)</f>
        <v/>
      </c>
      <c r="O1488">
        <f>TEXT(A1488,"mmm")</f>
        <v/>
      </c>
    </row>
    <row r="1489">
      <c r="A1489" s="13" t="n">
        <v>45200</v>
      </c>
      <c r="B1489" t="inlineStr">
        <is>
          <t>South</t>
        </is>
      </c>
      <c r="C1489" t="inlineStr">
        <is>
          <t>Website</t>
        </is>
      </c>
      <c r="D1489" t="inlineStr">
        <is>
          <t>Fashion</t>
        </is>
      </c>
      <c r="E1489" t="n">
        <v>102265</v>
      </c>
      <c r="F1489" t="n">
        <v>61515.58</v>
      </c>
      <c r="G1489" t="n">
        <v>117334</v>
      </c>
      <c r="H1489" t="n">
        <v>96</v>
      </c>
      <c r="I1489" t="n">
        <v>73</v>
      </c>
      <c r="J1489" t="n">
        <v>11</v>
      </c>
      <c r="K1489">
        <f>E1489-F1489</f>
        <v/>
      </c>
      <c r="L1489" s="10">
        <f>IFERROR(K1489/E1489,0)</f>
        <v/>
      </c>
      <c r="M1489">
        <f>YEAR(A1489)</f>
        <v/>
      </c>
      <c r="N1489">
        <f>"Q"&amp;ROUNDUP(MONTH(A1489)/3,0)</f>
        <v/>
      </c>
      <c r="O1489">
        <f>TEXT(A1489,"mmm")</f>
        <v/>
      </c>
    </row>
    <row r="1490">
      <c r="A1490" s="13" t="n">
        <v>45200</v>
      </c>
      <c r="B1490" t="inlineStr">
        <is>
          <t>South</t>
        </is>
      </c>
      <c r="C1490" t="inlineStr">
        <is>
          <t>Website</t>
        </is>
      </c>
      <c r="D1490" t="inlineStr">
        <is>
          <t>Grocery</t>
        </is>
      </c>
      <c r="E1490" t="n">
        <v>50384.25</v>
      </c>
      <c r="F1490" t="n">
        <v>43697.24</v>
      </c>
      <c r="G1490" t="n">
        <v>56750</v>
      </c>
      <c r="H1490" t="n">
        <v>150</v>
      </c>
      <c r="I1490" t="n">
        <v>57</v>
      </c>
      <c r="J1490" t="n">
        <v>0</v>
      </c>
      <c r="K1490">
        <f>E1490-F1490</f>
        <v/>
      </c>
      <c r="L1490" s="10">
        <f>IFERROR(K1490/E1490,0)</f>
        <v/>
      </c>
      <c r="M1490">
        <f>YEAR(A1490)</f>
        <v/>
      </c>
      <c r="N1490">
        <f>"Q"&amp;ROUNDUP(MONTH(A1490)/3,0)</f>
        <v/>
      </c>
      <c r="O1490">
        <f>TEXT(A1490,"mmm")</f>
        <v/>
      </c>
    </row>
    <row r="1491">
      <c r="A1491" s="13" t="n">
        <v>45200</v>
      </c>
      <c r="B1491" t="inlineStr">
        <is>
          <t>South</t>
        </is>
      </c>
      <c r="C1491" t="inlineStr">
        <is>
          <t>Website</t>
        </is>
      </c>
      <c r="D1491" t="inlineStr">
        <is>
          <t>Home &amp; Kitchen</t>
        </is>
      </c>
      <c r="E1491" t="n">
        <v>123130.65</v>
      </c>
      <c r="F1491" t="n">
        <v>89454.28</v>
      </c>
      <c r="G1491" t="n">
        <v>141552</v>
      </c>
      <c r="H1491" t="n">
        <v>58</v>
      </c>
      <c r="I1491" t="n">
        <v>44</v>
      </c>
      <c r="J1491" t="n">
        <v>3</v>
      </c>
      <c r="K1491">
        <f>E1491-F1491</f>
        <v/>
      </c>
      <c r="L1491" s="10">
        <f>IFERROR(K1491/E1491,0)</f>
        <v/>
      </c>
      <c r="M1491">
        <f>YEAR(A1491)</f>
        <v/>
      </c>
      <c r="N1491">
        <f>"Q"&amp;ROUNDUP(MONTH(A1491)/3,0)</f>
        <v/>
      </c>
      <c r="O1491">
        <f>TEXT(A1491,"mmm")</f>
        <v/>
      </c>
    </row>
    <row r="1492">
      <c r="A1492" s="13" t="n">
        <v>45200</v>
      </c>
      <c r="B1492" t="inlineStr">
        <is>
          <t>South</t>
        </is>
      </c>
      <c r="C1492" t="inlineStr">
        <is>
          <t>Website</t>
        </is>
      </c>
      <c r="D1492" t="inlineStr">
        <is>
          <t>Sports</t>
        </is>
      </c>
      <c r="E1492" t="n">
        <v>58255.5</v>
      </c>
      <c r="F1492" t="n">
        <v>40394.21</v>
      </c>
      <c r="G1492" t="n">
        <v>67434</v>
      </c>
      <c r="H1492" t="n">
        <v>36</v>
      </c>
      <c r="I1492" t="n">
        <v>25</v>
      </c>
      <c r="J1492" t="n">
        <v>6</v>
      </c>
      <c r="K1492">
        <f>E1492-F1492</f>
        <v/>
      </c>
      <c r="L1492" s="10">
        <f>IFERROR(K1492/E1492,0)</f>
        <v/>
      </c>
      <c r="M1492">
        <f>YEAR(A1492)</f>
        <v/>
      </c>
      <c r="N1492">
        <f>"Q"&amp;ROUNDUP(MONTH(A1492)/3,0)</f>
        <v/>
      </c>
      <c r="O1492">
        <f>TEXT(A1492,"mmm")</f>
        <v/>
      </c>
    </row>
    <row r="1493">
      <c r="A1493" s="13" t="n">
        <v>45200</v>
      </c>
      <c r="B1493" t="inlineStr">
        <is>
          <t>West</t>
        </is>
      </c>
      <c r="C1493" t="inlineStr">
        <is>
          <t>Marketplace</t>
        </is>
      </c>
      <c r="D1493" t="inlineStr">
        <is>
          <t>Beauty</t>
        </is>
      </c>
      <c r="E1493" t="n">
        <v>18913.35</v>
      </c>
      <c r="F1493" t="n">
        <v>11615.39</v>
      </c>
      <c r="G1493" t="n">
        <v>22591</v>
      </c>
      <c r="H1493" t="n">
        <v>39</v>
      </c>
      <c r="I1493" t="n">
        <v>31</v>
      </c>
      <c r="J1493" t="n">
        <v>4</v>
      </c>
      <c r="K1493">
        <f>E1493-F1493</f>
        <v/>
      </c>
      <c r="L1493" s="10">
        <f>IFERROR(K1493/E1493,0)</f>
        <v/>
      </c>
      <c r="M1493">
        <f>YEAR(A1493)</f>
        <v/>
      </c>
      <c r="N1493">
        <f>"Q"&amp;ROUNDUP(MONTH(A1493)/3,0)</f>
        <v/>
      </c>
      <c r="O1493">
        <f>TEXT(A1493,"mmm")</f>
        <v/>
      </c>
    </row>
    <row r="1494">
      <c r="A1494" s="13" t="n">
        <v>45200</v>
      </c>
      <c r="B1494" t="inlineStr">
        <is>
          <t>West</t>
        </is>
      </c>
      <c r="C1494" t="inlineStr">
        <is>
          <t>Marketplace</t>
        </is>
      </c>
      <c r="D1494" t="inlineStr">
        <is>
          <t>Books</t>
        </is>
      </c>
      <c r="E1494" t="n">
        <v>9479.85</v>
      </c>
      <c r="F1494" t="n">
        <v>7738.64</v>
      </c>
      <c r="G1494" t="n">
        <v>11306</v>
      </c>
      <c r="H1494" t="n">
        <v>24</v>
      </c>
      <c r="I1494" t="n">
        <v>21</v>
      </c>
      <c r="J1494" t="n">
        <v>1</v>
      </c>
      <c r="K1494">
        <f>E1494-F1494</f>
        <v/>
      </c>
      <c r="L1494" s="10">
        <f>IFERROR(K1494/E1494,0)</f>
        <v/>
      </c>
      <c r="M1494">
        <f>YEAR(A1494)</f>
        <v/>
      </c>
      <c r="N1494">
        <f>"Q"&amp;ROUNDUP(MONTH(A1494)/3,0)</f>
        <v/>
      </c>
      <c r="O1494">
        <f>TEXT(A1494,"mmm")</f>
        <v/>
      </c>
    </row>
    <row r="1495">
      <c r="A1495" s="13" t="n">
        <v>45200</v>
      </c>
      <c r="B1495" t="inlineStr">
        <is>
          <t>West</t>
        </is>
      </c>
      <c r="C1495" t="inlineStr">
        <is>
          <t>Marketplace</t>
        </is>
      </c>
      <c r="D1495" t="inlineStr">
        <is>
          <t>Electronics</t>
        </is>
      </c>
      <c r="E1495" t="n">
        <v>426588.85</v>
      </c>
      <c r="F1495" t="n">
        <v>425946.35</v>
      </c>
      <c r="G1495" t="n">
        <v>503512</v>
      </c>
      <c r="H1495" t="n">
        <v>48</v>
      </c>
      <c r="I1495" t="n">
        <v>35</v>
      </c>
      <c r="J1495" t="n">
        <v>4</v>
      </c>
      <c r="K1495">
        <f>E1495-F1495</f>
        <v/>
      </c>
      <c r="L1495" s="10">
        <f>IFERROR(K1495/E1495,0)</f>
        <v/>
      </c>
      <c r="M1495">
        <f>YEAR(A1495)</f>
        <v/>
      </c>
      <c r="N1495">
        <f>"Q"&amp;ROUNDUP(MONTH(A1495)/3,0)</f>
        <v/>
      </c>
      <c r="O1495">
        <f>TEXT(A1495,"mmm")</f>
        <v/>
      </c>
    </row>
    <row r="1496">
      <c r="A1496" s="13" t="n">
        <v>45200</v>
      </c>
      <c r="B1496" t="inlineStr">
        <is>
          <t>West</t>
        </is>
      </c>
      <c r="C1496" t="inlineStr">
        <is>
          <t>Marketplace</t>
        </is>
      </c>
      <c r="D1496" t="inlineStr">
        <is>
          <t>Fashion</t>
        </is>
      </c>
      <c r="E1496" t="n">
        <v>68624.45</v>
      </c>
      <c r="F1496" t="n">
        <v>39522.2</v>
      </c>
      <c r="G1496" t="n">
        <v>80502</v>
      </c>
      <c r="H1496" t="n">
        <v>48</v>
      </c>
      <c r="I1496" t="n">
        <v>40</v>
      </c>
      <c r="J1496" t="n">
        <v>12</v>
      </c>
      <c r="K1496">
        <f>E1496-F1496</f>
        <v/>
      </c>
      <c r="L1496" s="10">
        <f>IFERROR(K1496/E1496,0)</f>
        <v/>
      </c>
      <c r="M1496">
        <f>YEAR(A1496)</f>
        <v/>
      </c>
      <c r="N1496">
        <f>"Q"&amp;ROUNDUP(MONTH(A1496)/3,0)</f>
        <v/>
      </c>
      <c r="O1496">
        <f>TEXT(A1496,"mmm")</f>
        <v/>
      </c>
    </row>
    <row r="1497">
      <c r="A1497" s="13" t="n">
        <v>45200</v>
      </c>
      <c r="B1497" t="inlineStr">
        <is>
          <t>West</t>
        </is>
      </c>
      <c r="C1497" t="inlineStr">
        <is>
          <t>Marketplace</t>
        </is>
      </c>
      <c r="D1497" t="inlineStr">
        <is>
          <t>Grocery</t>
        </is>
      </c>
      <c r="E1497" t="n">
        <v>32440.7</v>
      </c>
      <c r="F1497" t="n">
        <v>30138.57</v>
      </c>
      <c r="G1497" t="n">
        <v>38826</v>
      </c>
      <c r="H1497" t="n">
        <v>104</v>
      </c>
      <c r="I1497" t="n">
        <v>40</v>
      </c>
      <c r="J1497" t="n">
        <v>3</v>
      </c>
      <c r="K1497">
        <f>E1497-F1497</f>
        <v/>
      </c>
      <c r="L1497" s="10">
        <f>IFERROR(K1497/E1497,0)</f>
        <v/>
      </c>
      <c r="M1497">
        <f>YEAR(A1497)</f>
        <v/>
      </c>
      <c r="N1497">
        <f>"Q"&amp;ROUNDUP(MONTH(A1497)/3,0)</f>
        <v/>
      </c>
      <c r="O1497">
        <f>TEXT(A1497,"mmm")</f>
        <v/>
      </c>
    </row>
    <row r="1498">
      <c r="A1498" s="13" t="n">
        <v>45200</v>
      </c>
      <c r="B1498" t="inlineStr">
        <is>
          <t>West</t>
        </is>
      </c>
      <c r="C1498" t="inlineStr">
        <is>
          <t>Marketplace</t>
        </is>
      </c>
      <c r="D1498" t="inlineStr">
        <is>
          <t>Home &amp; Kitchen</t>
        </is>
      </c>
      <c r="E1498" t="n">
        <v>95518.25</v>
      </c>
      <c r="F1498" t="n">
        <v>74685.08</v>
      </c>
      <c r="G1498" t="n">
        <v>116448</v>
      </c>
      <c r="H1498" t="n">
        <v>42</v>
      </c>
      <c r="I1498" t="n">
        <v>35</v>
      </c>
      <c r="J1498" t="n">
        <v>2</v>
      </c>
      <c r="K1498">
        <f>E1498-F1498</f>
        <v/>
      </c>
      <c r="L1498" s="10">
        <f>IFERROR(K1498/E1498,0)</f>
        <v/>
      </c>
      <c r="M1498">
        <f>YEAR(A1498)</f>
        <v/>
      </c>
      <c r="N1498">
        <f>"Q"&amp;ROUNDUP(MONTH(A1498)/3,0)</f>
        <v/>
      </c>
      <c r="O1498">
        <f>TEXT(A1498,"mmm")</f>
        <v/>
      </c>
    </row>
    <row r="1499">
      <c r="A1499" s="13" t="n">
        <v>45200</v>
      </c>
      <c r="B1499" t="inlineStr">
        <is>
          <t>West</t>
        </is>
      </c>
      <c r="C1499" t="inlineStr">
        <is>
          <t>Marketplace</t>
        </is>
      </c>
      <c r="D1499" t="inlineStr">
        <is>
          <t>Sports</t>
        </is>
      </c>
      <c r="E1499" t="n">
        <v>40642</v>
      </c>
      <c r="F1499" t="n">
        <v>32172.92</v>
      </c>
      <c r="G1499" t="n">
        <v>51881</v>
      </c>
      <c r="H1499" t="n">
        <v>19</v>
      </c>
      <c r="I1499" t="n">
        <v>13</v>
      </c>
      <c r="J1499" t="n">
        <v>0</v>
      </c>
      <c r="K1499">
        <f>E1499-F1499</f>
        <v/>
      </c>
      <c r="L1499" s="10">
        <f>IFERROR(K1499/E1499,0)</f>
        <v/>
      </c>
      <c r="M1499">
        <f>YEAR(A1499)</f>
        <v/>
      </c>
      <c r="N1499">
        <f>"Q"&amp;ROUNDUP(MONTH(A1499)/3,0)</f>
        <v/>
      </c>
      <c r="O1499">
        <f>TEXT(A1499,"mmm")</f>
        <v/>
      </c>
    </row>
    <row r="1500">
      <c r="A1500" s="13" t="n">
        <v>45200</v>
      </c>
      <c r="B1500" t="inlineStr">
        <is>
          <t>West</t>
        </is>
      </c>
      <c r="C1500" t="inlineStr">
        <is>
          <t>Mobile App</t>
        </is>
      </c>
      <c r="D1500" t="inlineStr">
        <is>
          <t>Beauty</t>
        </is>
      </c>
      <c r="E1500" t="n">
        <v>14768.2</v>
      </c>
      <c r="F1500" t="n">
        <v>8709.42</v>
      </c>
      <c r="G1500" t="n">
        <v>17279</v>
      </c>
      <c r="H1500" t="n">
        <v>31</v>
      </c>
      <c r="I1500" t="n">
        <v>23</v>
      </c>
      <c r="J1500" t="n">
        <v>1</v>
      </c>
      <c r="K1500">
        <f>E1500-F1500</f>
        <v/>
      </c>
      <c r="L1500" s="10">
        <f>IFERROR(K1500/E1500,0)</f>
        <v/>
      </c>
      <c r="M1500">
        <f>YEAR(A1500)</f>
        <v/>
      </c>
      <c r="N1500">
        <f>"Q"&amp;ROUNDUP(MONTH(A1500)/3,0)</f>
        <v/>
      </c>
      <c r="O1500">
        <f>TEXT(A1500,"mmm")</f>
        <v/>
      </c>
    </row>
    <row r="1501">
      <c r="A1501" s="13" t="n">
        <v>45200</v>
      </c>
      <c r="B1501" t="inlineStr">
        <is>
          <t>West</t>
        </is>
      </c>
      <c r="C1501" t="inlineStr">
        <is>
          <t>Mobile App</t>
        </is>
      </c>
      <c r="D1501" t="inlineStr">
        <is>
          <t>Books</t>
        </is>
      </c>
      <c r="E1501" t="n">
        <v>8911.299999999999</v>
      </c>
      <c r="F1501" t="n">
        <v>6981.31</v>
      </c>
      <c r="G1501" t="n">
        <v>10187</v>
      </c>
      <c r="H1501" t="n">
        <v>23</v>
      </c>
      <c r="I1501" t="n">
        <v>18</v>
      </c>
      <c r="J1501" t="n">
        <v>0</v>
      </c>
      <c r="K1501">
        <f>E1501-F1501</f>
        <v/>
      </c>
      <c r="L1501" s="10">
        <f>IFERROR(K1501/E1501,0)</f>
        <v/>
      </c>
      <c r="M1501">
        <f>YEAR(A1501)</f>
        <v/>
      </c>
      <c r="N1501">
        <f>"Q"&amp;ROUNDUP(MONTH(A1501)/3,0)</f>
        <v/>
      </c>
      <c r="O1501">
        <f>TEXT(A1501,"mmm")</f>
        <v/>
      </c>
    </row>
    <row r="1502">
      <c r="A1502" s="13" t="n">
        <v>45200</v>
      </c>
      <c r="B1502" t="inlineStr">
        <is>
          <t>West</t>
        </is>
      </c>
      <c r="C1502" t="inlineStr">
        <is>
          <t>Mobile App</t>
        </is>
      </c>
      <c r="D1502" t="inlineStr">
        <is>
          <t>Electronics</t>
        </is>
      </c>
      <c r="E1502" t="n">
        <v>286988.5</v>
      </c>
      <c r="F1502" t="n">
        <v>272402.84</v>
      </c>
      <c r="G1502" t="n">
        <v>329425</v>
      </c>
      <c r="H1502" t="n">
        <v>35</v>
      </c>
      <c r="I1502" t="n">
        <v>26</v>
      </c>
      <c r="J1502" t="n">
        <v>0</v>
      </c>
      <c r="K1502">
        <f>E1502-F1502</f>
        <v/>
      </c>
      <c r="L1502" s="10">
        <f>IFERROR(K1502/E1502,0)</f>
        <v/>
      </c>
      <c r="M1502">
        <f>YEAR(A1502)</f>
        <v/>
      </c>
      <c r="N1502">
        <f>"Q"&amp;ROUNDUP(MONTH(A1502)/3,0)</f>
        <v/>
      </c>
      <c r="O1502">
        <f>TEXT(A1502,"mmm")</f>
        <v/>
      </c>
    </row>
    <row r="1503">
      <c r="A1503" s="13" t="n">
        <v>45200</v>
      </c>
      <c r="B1503" t="inlineStr">
        <is>
          <t>West</t>
        </is>
      </c>
      <c r="C1503" t="inlineStr">
        <is>
          <t>Mobile App</t>
        </is>
      </c>
      <c r="D1503" t="inlineStr">
        <is>
          <t>Fashion</t>
        </is>
      </c>
      <c r="E1503" t="n">
        <v>70465.2</v>
      </c>
      <c r="F1503" t="n">
        <v>41364.59</v>
      </c>
      <c r="G1503" t="n">
        <v>83413</v>
      </c>
      <c r="H1503" t="n">
        <v>67</v>
      </c>
      <c r="I1503" t="n">
        <v>57</v>
      </c>
      <c r="J1503" t="n">
        <v>6</v>
      </c>
      <c r="K1503">
        <f>E1503-F1503</f>
        <v/>
      </c>
      <c r="L1503" s="10">
        <f>IFERROR(K1503/E1503,0)</f>
        <v/>
      </c>
      <c r="M1503">
        <f>YEAR(A1503)</f>
        <v/>
      </c>
      <c r="N1503">
        <f>"Q"&amp;ROUNDUP(MONTH(A1503)/3,0)</f>
        <v/>
      </c>
      <c r="O1503">
        <f>TEXT(A1503,"mmm")</f>
        <v/>
      </c>
    </row>
    <row r="1504">
      <c r="A1504" s="13" t="n">
        <v>45200</v>
      </c>
      <c r="B1504" t="inlineStr">
        <is>
          <t>West</t>
        </is>
      </c>
      <c r="C1504" t="inlineStr">
        <is>
          <t>Mobile App</t>
        </is>
      </c>
      <c r="D1504" t="inlineStr">
        <is>
          <t>Grocery</t>
        </is>
      </c>
      <c r="E1504" t="n">
        <v>39013.85</v>
      </c>
      <c r="F1504" t="n">
        <v>35222.56</v>
      </c>
      <c r="G1504" t="n">
        <v>45079</v>
      </c>
      <c r="H1504" t="n">
        <v>121</v>
      </c>
      <c r="I1504" t="n">
        <v>42</v>
      </c>
      <c r="J1504" t="n">
        <v>0</v>
      </c>
      <c r="K1504">
        <f>E1504-F1504</f>
        <v/>
      </c>
      <c r="L1504" s="10">
        <f>IFERROR(K1504/E1504,0)</f>
        <v/>
      </c>
      <c r="M1504">
        <f>YEAR(A1504)</f>
        <v/>
      </c>
      <c r="N1504">
        <f>"Q"&amp;ROUNDUP(MONTH(A1504)/3,0)</f>
        <v/>
      </c>
      <c r="O1504">
        <f>TEXT(A1504,"mmm")</f>
        <v/>
      </c>
    </row>
    <row r="1505">
      <c r="A1505" s="13" t="n">
        <v>45200</v>
      </c>
      <c r="B1505" t="inlineStr">
        <is>
          <t>West</t>
        </is>
      </c>
      <c r="C1505" t="inlineStr">
        <is>
          <t>Mobile App</t>
        </is>
      </c>
      <c r="D1505" t="inlineStr">
        <is>
          <t>Home &amp; Kitchen</t>
        </is>
      </c>
      <c r="E1505" t="n">
        <v>106904.8</v>
      </c>
      <c r="F1505" t="n">
        <v>78084.38</v>
      </c>
      <c r="G1505" t="n">
        <v>121751</v>
      </c>
      <c r="H1505" t="n">
        <v>49</v>
      </c>
      <c r="I1505" t="n">
        <v>33</v>
      </c>
      <c r="J1505" t="n">
        <v>2</v>
      </c>
      <c r="K1505">
        <f>E1505-F1505</f>
        <v/>
      </c>
      <c r="L1505" s="10">
        <f>IFERROR(K1505/E1505,0)</f>
        <v/>
      </c>
      <c r="M1505">
        <f>YEAR(A1505)</f>
        <v/>
      </c>
      <c r="N1505">
        <f>"Q"&amp;ROUNDUP(MONTH(A1505)/3,0)</f>
        <v/>
      </c>
      <c r="O1505">
        <f>TEXT(A1505,"mmm")</f>
        <v/>
      </c>
    </row>
    <row r="1506">
      <c r="A1506" s="13" t="n">
        <v>45200</v>
      </c>
      <c r="B1506" t="inlineStr">
        <is>
          <t>West</t>
        </is>
      </c>
      <c r="C1506" t="inlineStr">
        <is>
          <t>Mobile App</t>
        </is>
      </c>
      <c r="D1506" t="inlineStr">
        <is>
          <t>Sports</t>
        </is>
      </c>
      <c r="E1506" t="n">
        <v>19713</v>
      </c>
      <c r="F1506" t="n">
        <v>13090.76</v>
      </c>
      <c r="G1506" t="n">
        <v>22147</v>
      </c>
      <c r="H1506" t="n">
        <v>13</v>
      </c>
      <c r="I1506" t="n">
        <v>11</v>
      </c>
      <c r="J1506" t="n">
        <v>5</v>
      </c>
      <c r="K1506">
        <f>E1506-F1506</f>
        <v/>
      </c>
      <c r="L1506" s="10">
        <f>IFERROR(K1506/E1506,0)</f>
        <v/>
      </c>
      <c r="M1506">
        <f>YEAR(A1506)</f>
        <v/>
      </c>
      <c r="N1506">
        <f>"Q"&amp;ROUNDUP(MONTH(A1506)/3,0)</f>
        <v/>
      </c>
      <c r="O1506">
        <f>TEXT(A1506,"mmm")</f>
        <v/>
      </c>
    </row>
    <row r="1507">
      <c r="A1507" s="13" t="n">
        <v>45200</v>
      </c>
      <c r="B1507" t="inlineStr">
        <is>
          <t>West</t>
        </is>
      </c>
      <c r="C1507" t="inlineStr">
        <is>
          <t>Retail Store</t>
        </is>
      </c>
      <c r="D1507" t="inlineStr">
        <is>
          <t>Beauty</t>
        </is>
      </c>
      <c r="E1507" t="n">
        <v>8432.299999999999</v>
      </c>
      <c r="F1507" t="n">
        <v>4658.72</v>
      </c>
      <c r="G1507" t="n">
        <v>9058</v>
      </c>
      <c r="H1507" t="n">
        <v>12</v>
      </c>
      <c r="I1507" t="n">
        <v>11</v>
      </c>
      <c r="J1507" t="n">
        <v>0</v>
      </c>
      <c r="K1507">
        <f>E1507-F1507</f>
        <v/>
      </c>
      <c r="L1507" s="10">
        <f>IFERROR(K1507/E1507,0)</f>
        <v/>
      </c>
      <c r="M1507">
        <f>YEAR(A1507)</f>
        <v/>
      </c>
      <c r="N1507">
        <f>"Q"&amp;ROUNDUP(MONTH(A1507)/3,0)</f>
        <v/>
      </c>
      <c r="O1507">
        <f>TEXT(A1507,"mmm")</f>
        <v/>
      </c>
    </row>
    <row r="1508">
      <c r="A1508" s="13" t="n">
        <v>45200</v>
      </c>
      <c r="B1508" t="inlineStr">
        <is>
          <t>West</t>
        </is>
      </c>
      <c r="C1508" t="inlineStr">
        <is>
          <t>Retail Store</t>
        </is>
      </c>
      <c r="D1508" t="inlineStr">
        <is>
          <t>Books</t>
        </is>
      </c>
      <c r="E1508" t="n">
        <v>3708.45</v>
      </c>
      <c r="F1508" t="n">
        <v>2847.77</v>
      </c>
      <c r="G1508" t="n">
        <v>4141</v>
      </c>
      <c r="H1508" t="n">
        <v>9</v>
      </c>
      <c r="I1508" t="n">
        <v>8</v>
      </c>
      <c r="J1508" t="n">
        <v>0</v>
      </c>
      <c r="K1508">
        <f>E1508-F1508</f>
        <v/>
      </c>
      <c r="L1508" s="10">
        <f>IFERROR(K1508/E1508,0)</f>
        <v/>
      </c>
      <c r="M1508">
        <f>YEAR(A1508)</f>
        <v/>
      </c>
      <c r="N1508">
        <f>"Q"&amp;ROUNDUP(MONTH(A1508)/3,0)</f>
        <v/>
      </c>
      <c r="O1508">
        <f>TEXT(A1508,"mmm")</f>
        <v/>
      </c>
    </row>
    <row r="1509">
      <c r="A1509" s="13" t="n">
        <v>45200</v>
      </c>
      <c r="B1509" t="inlineStr">
        <is>
          <t>West</t>
        </is>
      </c>
      <c r="C1509" t="inlineStr">
        <is>
          <t>Retail Store</t>
        </is>
      </c>
      <c r="D1509" t="inlineStr">
        <is>
          <t>Electronics</t>
        </is>
      </c>
      <c r="E1509" t="n">
        <v>274014.3</v>
      </c>
      <c r="F1509" t="n">
        <v>248545.06</v>
      </c>
      <c r="G1509" t="n">
        <v>300745</v>
      </c>
      <c r="H1509" t="n">
        <v>25</v>
      </c>
      <c r="I1509" t="n">
        <v>19</v>
      </c>
      <c r="J1509" t="n">
        <v>1</v>
      </c>
      <c r="K1509">
        <f>E1509-F1509</f>
        <v/>
      </c>
      <c r="L1509" s="10">
        <f>IFERROR(K1509/E1509,0)</f>
        <v/>
      </c>
      <c r="M1509">
        <f>YEAR(A1509)</f>
        <v/>
      </c>
      <c r="N1509">
        <f>"Q"&amp;ROUNDUP(MONTH(A1509)/3,0)</f>
        <v/>
      </c>
      <c r="O1509">
        <f>TEXT(A1509,"mmm")</f>
        <v/>
      </c>
    </row>
    <row r="1510">
      <c r="A1510" s="13" t="n">
        <v>45200</v>
      </c>
      <c r="B1510" t="inlineStr">
        <is>
          <t>West</t>
        </is>
      </c>
      <c r="C1510" t="inlineStr">
        <is>
          <t>Retail Store</t>
        </is>
      </c>
      <c r="D1510" t="inlineStr">
        <is>
          <t>Fashion</t>
        </is>
      </c>
      <c r="E1510" t="n">
        <v>33154.9</v>
      </c>
      <c r="F1510" t="n">
        <v>17900.85</v>
      </c>
      <c r="G1510" t="n">
        <v>36703</v>
      </c>
      <c r="H1510" t="n">
        <v>27</v>
      </c>
      <c r="I1510" t="n">
        <v>23</v>
      </c>
      <c r="J1510" t="n">
        <v>1</v>
      </c>
      <c r="K1510">
        <f>E1510-F1510</f>
        <v/>
      </c>
      <c r="L1510" s="10">
        <f>IFERROR(K1510/E1510,0)</f>
        <v/>
      </c>
      <c r="M1510">
        <f>YEAR(A1510)</f>
        <v/>
      </c>
      <c r="N1510">
        <f>"Q"&amp;ROUNDUP(MONTH(A1510)/3,0)</f>
        <v/>
      </c>
      <c r="O1510">
        <f>TEXT(A1510,"mmm")</f>
        <v/>
      </c>
    </row>
    <row r="1511">
      <c r="A1511" s="13" t="n">
        <v>45200</v>
      </c>
      <c r="B1511" t="inlineStr">
        <is>
          <t>West</t>
        </is>
      </c>
      <c r="C1511" t="inlineStr">
        <is>
          <t>Retail Store</t>
        </is>
      </c>
      <c r="D1511" t="inlineStr">
        <is>
          <t>Grocery</t>
        </is>
      </c>
      <c r="E1511" t="n">
        <v>15006</v>
      </c>
      <c r="F1511" t="n">
        <v>13044.45</v>
      </c>
      <c r="G1511" t="n">
        <v>16640</v>
      </c>
      <c r="H1511" t="n">
        <v>40</v>
      </c>
      <c r="I1511" t="n">
        <v>14</v>
      </c>
      <c r="J1511" t="n">
        <v>0</v>
      </c>
      <c r="K1511">
        <f>E1511-F1511</f>
        <v/>
      </c>
      <c r="L1511" s="10">
        <f>IFERROR(K1511/E1511,0)</f>
        <v/>
      </c>
      <c r="M1511">
        <f>YEAR(A1511)</f>
        <v/>
      </c>
      <c r="N1511">
        <f>"Q"&amp;ROUNDUP(MONTH(A1511)/3,0)</f>
        <v/>
      </c>
      <c r="O1511">
        <f>TEXT(A1511,"mmm")</f>
        <v/>
      </c>
    </row>
    <row r="1512">
      <c r="A1512" s="13" t="n">
        <v>45200</v>
      </c>
      <c r="B1512" t="inlineStr">
        <is>
          <t>West</t>
        </is>
      </c>
      <c r="C1512" t="inlineStr">
        <is>
          <t>Retail Store</t>
        </is>
      </c>
      <c r="D1512" t="inlineStr">
        <is>
          <t>Home &amp; Kitchen</t>
        </is>
      </c>
      <c r="E1512" t="n">
        <v>28700.55</v>
      </c>
      <c r="F1512" t="n">
        <v>20452.68</v>
      </c>
      <c r="G1512" t="n">
        <v>31884</v>
      </c>
      <c r="H1512" t="n">
        <v>16</v>
      </c>
      <c r="I1512" t="n">
        <v>15</v>
      </c>
      <c r="J1512" t="n">
        <v>1</v>
      </c>
      <c r="K1512">
        <f>E1512-F1512</f>
        <v/>
      </c>
      <c r="L1512" s="10">
        <f>IFERROR(K1512/E1512,0)</f>
        <v/>
      </c>
      <c r="M1512">
        <f>YEAR(A1512)</f>
        <v/>
      </c>
      <c r="N1512">
        <f>"Q"&amp;ROUNDUP(MONTH(A1512)/3,0)</f>
        <v/>
      </c>
      <c r="O1512">
        <f>TEXT(A1512,"mmm")</f>
        <v/>
      </c>
    </row>
    <row r="1513">
      <c r="A1513" s="13" t="n">
        <v>45200</v>
      </c>
      <c r="B1513" t="inlineStr">
        <is>
          <t>West</t>
        </is>
      </c>
      <c r="C1513" t="inlineStr">
        <is>
          <t>Retail Store</t>
        </is>
      </c>
      <c r="D1513" t="inlineStr">
        <is>
          <t>Sports</t>
        </is>
      </c>
      <c r="E1513" t="n">
        <v>7521.85</v>
      </c>
      <c r="F1513" t="n">
        <v>5112.91</v>
      </c>
      <c r="G1513" t="n">
        <v>8196</v>
      </c>
      <c r="H1513" t="n">
        <v>4</v>
      </c>
      <c r="I1513" t="n">
        <v>3</v>
      </c>
      <c r="J1513" t="n">
        <v>1</v>
      </c>
      <c r="K1513">
        <f>E1513-F1513</f>
        <v/>
      </c>
      <c r="L1513" s="10">
        <f>IFERROR(K1513/E1513,0)</f>
        <v/>
      </c>
      <c r="M1513">
        <f>YEAR(A1513)</f>
        <v/>
      </c>
      <c r="N1513">
        <f>"Q"&amp;ROUNDUP(MONTH(A1513)/3,0)</f>
        <v/>
      </c>
      <c r="O1513">
        <f>TEXT(A1513,"mmm")</f>
        <v/>
      </c>
    </row>
    <row r="1514">
      <c r="A1514" s="13" t="n">
        <v>45200</v>
      </c>
      <c r="B1514" t="inlineStr">
        <is>
          <t>West</t>
        </is>
      </c>
      <c r="C1514" t="inlineStr">
        <is>
          <t>Unknown</t>
        </is>
      </c>
      <c r="D1514" t="inlineStr">
        <is>
          <t>Grocery</t>
        </is>
      </c>
      <c r="E1514" t="n">
        <v>484.2</v>
      </c>
      <c r="F1514" t="n">
        <v>388.98</v>
      </c>
      <c r="G1514" t="n">
        <v>538</v>
      </c>
      <c r="H1514" t="n">
        <v>2</v>
      </c>
      <c r="I1514" t="n">
        <v>1</v>
      </c>
      <c r="J1514" t="n">
        <v>0</v>
      </c>
      <c r="K1514">
        <f>E1514-F1514</f>
        <v/>
      </c>
      <c r="L1514" s="10">
        <f>IFERROR(K1514/E1514,0)</f>
        <v/>
      </c>
      <c r="M1514">
        <f>YEAR(A1514)</f>
        <v/>
      </c>
      <c r="N1514">
        <f>"Q"&amp;ROUNDUP(MONTH(A1514)/3,0)</f>
        <v/>
      </c>
      <c r="O1514">
        <f>TEXT(A1514,"mmm")</f>
        <v/>
      </c>
    </row>
    <row r="1515">
      <c r="A1515" s="13" t="n">
        <v>45200</v>
      </c>
      <c r="B1515" t="inlineStr">
        <is>
          <t>West</t>
        </is>
      </c>
      <c r="C1515" t="inlineStr">
        <is>
          <t>Unknown</t>
        </is>
      </c>
      <c r="D1515" t="inlineStr">
        <is>
          <t>Home &amp; Kitchen</t>
        </is>
      </c>
      <c r="E1515" t="n">
        <v>3527.1</v>
      </c>
      <c r="F1515" t="n">
        <v>2670.81</v>
      </c>
      <c r="G1515" t="n">
        <v>3919</v>
      </c>
      <c r="H1515" t="n">
        <v>1</v>
      </c>
      <c r="I1515" t="n">
        <v>1</v>
      </c>
      <c r="J1515" t="n">
        <v>1</v>
      </c>
      <c r="K1515">
        <f>E1515-F1515</f>
        <v/>
      </c>
      <c r="L1515" s="10">
        <f>IFERROR(K1515/E1515,0)</f>
        <v/>
      </c>
      <c r="M1515">
        <f>YEAR(A1515)</f>
        <v/>
      </c>
      <c r="N1515">
        <f>"Q"&amp;ROUNDUP(MONTH(A1515)/3,0)</f>
        <v/>
      </c>
      <c r="O1515">
        <f>TEXT(A1515,"mmm")</f>
        <v/>
      </c>
    </row>
    <row r="1516">
      <c r="A1516" s="13" t="n">
        <v>45200</v>
      </c>
      <c r="B1516" t="inlineStr">
        <is>
          <t>West</t>
        </is>
      </c>
      <c r="C1516" t="inlineStr">
        <is>
          <t>Website</t>
        </is>
      </c>
      <c r="D1516" t="inlineStr">
        <is>
          <t>Beauty</t>
        </is>
      </c>
      <c r="E1516" t="n">
        <v>27053.1</v>
      </c>
      <c r="F1516" t="n">
        <v>16013.02</v>
      </c>
      <c r="G1516" t="n">
        <v>30761</v>
      </c>
      <c r="H1516" t="n">
        <v>49</v>
      </c>
      <c r="I1516" t="n">
        <v>44</v>
      </c>
      <c r="J1516" t="n">
        <v>1</v>
      </c>
      <c r="K1516">
        <f>E1516-F1516</f>
        <v/>
      </c>
      <c r="L1516" s="10">
        <f>IFERROR(K1516/E1516,0)</f>
        <v/>
      </c>
      <c r="M1516">
        <f>YEAR(A1516)</f>
        <v/>
      </c>
      <c r="N1516">
        <f>"Q"&amp;ROUNDUP(MONTH(A1516)/3,0)</f>
        <v/>
      </c>
      <c r="O1516">
        <f>TEXT(A1516,"mmm")</f>
        <v/>
      </c>
    </row>
    <row r="1517">
      <c r="A1517" s="13" t="n">
        <v>45200</v>
      </c>
      <c r="B1517" t="inlineStr">
        <is>
          <t>West</t>
        </is>
      </c>
      <c r="C1517" t="inlineStr">
        <is>
          <t>Website</t>
        </is>
      </c>
      <c r="D1517" t="inlineStr">
        <is>
          <t>Books</t>
        </is>
      </c>
      <c r="E1517" t="n">
        <v>12473.45</v>
      </c>
      <c r="F1517" t="n">
        <v>9987.66</v>
      </c>
      <c r="G1517" t="n">
        <v>14620</v>
      </c>
      <c r="H1517" t="n">
        <v>30</v>
      </c>
      <c r="I1517" t="n">
        <v>24</v>
      </c>
      <c r="J1517" t="n">
        <v>2</v>
      </c>
      <c r="K1517">
        <f>E1517-F1517</f>
        <v/>
      </c>
      <c r="L1517" s="10">
        <f>IFERROR(K1517/E1517,0)</f>
        <v/>
      </c>
      <c r="M1517">
        <f>YEAR(A1517)</f>
        <v/>
      </c>
      <c r="N1517">
        <f>"Q"&amp;ROUNDUP(MONTH(A1517)/3,0)</f>
        <v/>
      </c>
      <c r="O1517">
        <f>TEXT(A1517,"mmm")</f>
        <v/>
      </c>
    </row>
    <row r="1518">
      <c r="A1518" s="13" t="n">
        <v>45200</v>
      </c>
      <c r="B1518" t="inlineStr">
        <is>
          <t>West</t>
        </is>
      </c>
      <c r="C1518" t="inlineStr">
        <is>
          <t>Website</t>
        </is>
      </c>
      <c r="D1518" t="inlineStr">
        <is>
          <t>Electronics</t>
        </is>
      </c>
      <c r="E1518" t="n">
        <v>437300</v>
      </c>
      <c r="F1518" t="n">
        <v>417200.49</v>
      </c>
      <c r="G1518" t="n">
        <v>506151</v>
      </c>
      <c r="H1518" t="n">
        <v>39</v>
      </c>
      <c r="I1518" t="n">
        <v>33</v>
      </c>
      <c r="J1518" t="n">
        <v>5</v>
      </c>
      <c r="K1518">
        <f>E1518-F1518</f>
        <v/>
      </c>
      <c r="L1518" s="10">
        <f>IFERROR(K1518/E1518,0)</f>
        <v/>
      </c>
      <c r="M1518">
        <f>YEAR(A1518)</f>
        <v/>
      </c>
      <c r="N1518">
        <f>"Q"&amp;ROUNDUP(MONTH(A1518)/3,0)</f>
        <v/>
      </c>
      <c r="O1518">
        <f>TEXT(A1518,"mmm")</f>
        <v/>
      </c>
    </row>
    <row r="1519">
      <c r="A1519" s="13" t="n">
        <v>45200</v>
      </c>
      <c r="B1519" t="inlineStr">
        <is>
          <t>West</t>
        </is>
      </c>
      <c r="C1519" t="inlineStr">
        <is>
          <t>Website</t>
        </is>
      </c>
      <c r="D1519" t="inlineStr">
        <is>
          <t>Fashion</t>
        </is>
      </c>
      <c r="E1519" t="n">
        <v>90975.55</v>
      </c>
      <c r="F1519" t="n">
        <v>50816.22</v>
      </c>
      <c r="G1519" t="n">
        <v>103574</v>
      </c>
      <c r="H1519" t="n">
        <v>76</v>
      </c>
      <c r="I1519" t="n">
        <v>58</v>
      </c>
      <c r="J1519" t="n">
        <v>14</v>
      </c>
      <c r="K1519">
        <f>E1519-F1519</f>
        <v/>
      </c>
      <c r="L1519" s="10">
        <f>IFERROR(K1519/E1519,0)</f>
        <v/>
      </c>
      <c r="M1519">
        <f>YEAR(A1519)</f>
        <v/>
      </c>
      <c r="N1519">
        <f>"Q"&amp;ROUNDUP(MONTH(A1519)/3,0)</f>
        <v/>
      </c>
      <c r="O1519">
        <f>TEXT(A1519,"mmm")</f>
        <v/>
      </c>
    </row>
    <row r="1520">
      <c r="A1520" s="13" t="n">
        <v>45200</v>
      </c>
      <c r="B1520" t="inlineStr">
        <is>
          <t>West</t>
        </is>
      </c>
      <c r="C1520" t="inlineStr">
        <is>
          <t>Website</t>
        </is>
      </c>
      <c r="D1520" t="inlineStr">
        <is>
          <t>Grocery</t>
        </is>
      </c>
      <c r="E1520" t="n">
        <v>45722.35</v>
      </c>
      <c r="F1520" t="n">
        <v>40024.59</v>
      </c>
      <c r="G1520" t="n">
        <v>51756</v>
      </c>
      <c r="H1520" t="n">
        <v>144</v>
      </c>
      <c r="I1520" t="n">
        <v>55</v>
      </c>
      <c r="J1520" t="n">
        <v>0</v>
      </c>
      <c r="K1520">
        <f>E1520-F1520</f>
        <v/>
      </c>
      <c r="L1520" s="10">
        <f>IFERROR(K1520/E1520,0)</f>
        <v/>
      </c>
      <c r="M1520">
        <f>YEAR(A1520)</f>
        <v/>
      </c>
      <c r="N1520">
        <f>"Q"&amp;ROUNDUP(MONTH(A1520)/3,0)</f>
        <v/>
      </c>
      <c r="O1520">
        <f>TEXT(A1520,"mmm")</f>
        <v/>
      </c>
    </row>
    <row r="1521">
      <c r="A1521" s="13" t="n">
        <v>45200</v>
      </c>
      <c r="B1521" t="inlineStr">
        <is>
          <t>West</t>
        </is>
      </c>
      <c r="C1521" t="inlineStr">
        <is>
          <t>Website</t>
        </is>
      </c>
      <c r="D1521" t="inlineStr">
        <is>
          <t>Home &amp; Kitchen</t>
        </is>
      </c>
      <c r="E1521" t="n">
        <v>113217.65</v>
      </c>
      <c r="F1521" t="n">
        <v>81118.84</v>
      </c>
      <c r="G1521" t="n">
        <v>127776</v>
      </c>
      <c r="H1521" t="n">
        <v>54</v>
      </c>
      <c r="I1521" t="n">
        <v>41</v>
      </c>
      <c r="J1521" t="n">
        <v>6</v>
      </c>
      <c r="K1521">
        <f>E1521-F1521</f>
        <v/>
      </c>
      <c r="L1521" s="10">
        <f>IFERROR(K1521/E1521,0)</f>
        <v/>
      </c>
      <c r="M1521">
        <f>YEAR(A1521)</f>
        <v/>
      </c>
      <c r="N1521">
        <f>"Q"&amp;ROUNDUP(MONTH(A1521)/3,0)</f>
        <v/>
      </c>
      <c r="O1521">
        <f>TEXT(A1521,"mmm")</f>
        <v/>
      </c>
    </row>
    <row r="1522">
      <c r="A1522" s="13" t="n">
        <v>45200</v>
      </c>
      <c r="B1522" t="inlineStr">
        <is>
          <t>West</t>
        </is>
      </c>
      <c r="C1522" t="inlineStr">
        <is>
          <t>Website</t>
        </is>
      </c>
      <c r="D1522" t="inlineStr">
        <is>
          <t>Sports</t>
        </is>
      </c>
      <c r="E1522" t="n">
        <v>39479.4</v>
      </c>
      <c r="F1522" t="n">
        <v>27152.83</v>
      </c>
      <c r="G1522" t="n">
        <v>44298</v>
      </c>
      <c r="H1522" t="n">
        <v>22</v>
      </c>
      <c r="I1522" t="n">
        <v>18</v>
      </c>
      <c r="J1522" t="n">
        <v>0</v>
      </c>
      <c r="K1522">
        <f>E1522-F1522</f>
        <v/>
      </c>
      <c r="L1522" s="10">
        <f>IFERROR(K1522/E1522,0)</f>
        <v/>
      </c>
      <c r="M1522">
        <f>YEAR(A1522)</f>
        <v/>
      </c>
      <c r="N1522">
        <f>"Q"&amp;ROUNDUP(MONTH(A1522)/3,0)</f>
        <v/>
      </c>
      <c r="O1522">
        <f>TEXT(A1522,"mmm")</f>
        <v/>
      </c>
    </row>
    <row r="1523">
      <c r="A1523" s="13" t="n">
        <v>45231</v>
      </c>
      <c r="B1523" t="inlineStr">
        <is>
          <t>Central</t>
        </is>
      </c>
      <c r="C1523" t="inlineStr">
        <is>
          <t>Marketplace</t>
        </is>
      </c>
      <c r="D1523" t="inlineStr">
        <is>
          <t>Beauty</t>
        </is>
      </c>
      <c r="E1523" t="n">
        <v>3403.8</v>
      </c>
      <c r="F1523" t="n">
        <v>2182.99</v>
      </c>
      <c r="G1523" t="n">
        <v>4069</v>
      </c>
      <c r="H1523" t="n">
        <v>11</v>
      </c>
      <c r="I1523" t="n">
        <v>8</v>
      </c>
      <c r="J1523" t="n">
        <v>0</v>
      </c>
      <c r="K1523">
        <f>E1523-F1523</f>
        <v/>
      </c>
      <c r="L1523" s="10">
        <f>IFERROR(K1523/E1523,0)</f>
        <v/>
      </c>
      <c r="M1523">
        <f>YEAR(A1523)</f>
        <v/>
      </c>
      <c r="N1523">
        <f>"Q"&amp;ROUNDUP(MONTH(A1523)/3,0)</f>
        <v/>
      </c>
      <c r="O1523">
        <f>TEXT(A1523,"mmm")</f>
        <v/>
      </c>
    </row>
    <row r="1524">
      <c r="A1524" s="13" t="n">
        <v>45231</v>
      </c>
      <c r="B1524" t="inlineStr">
        <is>
          <t>Central</t>
        </is>
      </c>
      <c r="C1524" t="inlineStr">
        <is>
          <t>Marketplace</t>
        </is>
      </c>
      <c r="D1524" t="inlineStr">
        <is>
          <t>Books</t>
        </is>
      </c>
      <c r="E1524" t="n">
        <v>2514.9</v>
      </c>
      <c r="F1524" t="n">
        <v>2030.47</v>
      </c>
      <c r="G1524" t="n">
        <v>3012</v>
      </c>
      <c r="H1524" t="n">
        <v>8</v>
      </c>
      <c r="I1524" t="n">
        <v>7</v>
      </c>
      <c r="J1524" t="n">
        <v>0</v>
      </c>
      <c r="K1524">
        <f>E1524-F1524</f>
        <v/>
      </c>
      <c r="L1524" s="10">
        <f>IFERROR(K1524/E1524,0)</f>
        <v/>
      </c>
      <c r="M1524">
        <f>YEAR(A1524)</f>
        <v/>
      </c>
      <c r="N1524">
        <f>"Q"&amp;ROUNDUP(MONTH(A1524)/3,0)</f>
        <v/>
      </c>
      <c r="O1524">
        <f>TEXT(A1524,"mmm")</f>
        <v/>
      </c>
    </row>
    <row r="1525">
      <c r="A1525" s="13" t="n">
        <v>45231</v>
      </c>
      <c r="B1525" t="inlineStr">
        <is>
          <t>Central</t>
        </is>
      </c>
      <c r="C1525" t="inlineStr">
        <is>
          <t>Marketplace</t>
        </is>
      </c>
      <c r="D1525" t="inlineStr">
        <is>
          <t>Electronics</t>
        </is>
      </c>
      <c r="E1525" t="n">
        <v>54211.4</v>
      </c>
      <c r="F1525" t="n">
        <v>54616.98</v>
      </c>
      <c r="G1525" t="n">
        <v>65319</v>
      </c>
      <c r="H1525" t="n">
        <v>11</v>
      </c>
      <c r="I1525" t="n">
        <v>10</v>
      </c>
      <c r="J1525" t="n">
        <v>2</v>
      </c>
      <c r="K1525">
        <f>E1525-F1525</f>
        <v/>
      </c>
      <c r="L1525" s="10">
        <f>IFERROR(K1525/E1525,0)</f>
        <v/>
      </c>
      <c r="M1525">
        <f>YEAR(A1525)</f>
        <v/>
      </c>
      <c r="N1525">
        <f>"Q"&amp;ROUNDUP(MONTH(A1525)/3,0)</f>
        <v/>
      </c>
      <c r="O1525">
        <f>TEXT(A1525,"mmm")</f>
        <v/>
      </c>
    </row>
    <row r="1526">
      <c r="A1526" s="13" t="n">
        <v>45231</v>
      </c>
      <c r="B1526" t="inlineStr">
        <is>
          <t>Central</t>
        </is>
      </c>
      <c r="C1526" t="inlineStr">
        <is>
          <t>Marketplace</t>
        </is>
      </c>
      <c r="D1526" t="inlineStr">
        <is>
          <t>Fashion</t>
        </is>
      </c>
      <c r="E1526" t="n">
        <v>24867</v>
      </c>
      <c r="F1526" t="n">
        <v>14557.46</v>
      </c>
      <c r="G1526" t="n">
        <v>29547</v>
      </c>
      <c r="H1526" t="n">
        <v>23</v>
      </c>
      <c r="I1526" t="n">
        <v>17</v>
      </c>
      <c r="J1526" t="n">
        <v>2</v>
      </c>
      <c r="K1526">
        <f>E1526-F1526</f>
        <v/>
      </c>
      <c r="L1526" s="10">
        <f>IFERROR(K1526/E1526,0)</f>
        <v/>
      </c>
      <c r="M1526">
        <f>YEAR(A1526)</f>
        <v/>
      </c>
      <c r="N1526">
        <f>"Q"&amp;ROUNDUP(MONTH(A1526)/3,0)</f>
        <v/>
      </c>
      <c r="O1526">
        <f>TEXT(A1526,"mmm")</f>
        <v/>
      </c>
    </row>
    <row r="1527">
      <c r="A1527" s="13" t="n">
        <v>45231</v>
      </c>
      <c r="B1527" t="inlineStr">
        <is>
          <t>Central</t>
        </is>
      </c>
      <c r="C1527" t="inlineStr">
        <is>
          <t>Marketplace</t>
        </is>
      </c>
      <c r="D1527" t="inlineStr">
        <is>
          <t>Grocery</t>
        </is>
      </c>
      <c r="E1527" t="n">
        <v>10703.55</v>
      </c>
      <c r="F1527" t="n">
        <v>10109.55</v>
      </c>
      <c r="G1527" t="n">
        <v>13397</v>
      </c>
      <c r="H1527" t="n">
        <v>33</v>
      </c>
      <c r="I1527" t="n">
        <v>14</v>
      </c>
      <c r="J1527" t="n">
        <v>0</v>
      </c>
      <c r="K1527">
        <f>E1527-F1527</f>
        <v/>
      </c>
      <c r="L1527" s="10">
        <f>IFERROR(K1527/E1527,0)</f>
        <v/>
      </c>
      <c r="M1527">
        <f>YEAR(A1527)</f>
        <v/>
      </c>
      <c r="N1527">
        <f>"Q"&amp;ROUNDUP(MONTH(A1527)/3,0)</f>
        <v/>
      </c>
      <c r="O1527">
        <f>TEXT(A1527,"mmm")</f>
        <v/>
      </c>
    </row>
    <row r="1528">
      <c r="A1528" s="13" t="n">
        <v>45231</v>
      </c>
      <c r="B1528" t="inlineStr">
        <is>
          <t>Central</t>
        </is>
      </c>
      <c r="C1528" t="inlineStr">
        <is>
          <t>Marketplace</t>
        </is>
      </c>
      <c r="D1528" t="inlineStr">
        <is>
          <t>Home &amp; Kitchen</t>
        </is>
      </c>
      <c r="E1528" t="n">
        <v>30849.55</v>
      </c>
      <c r="F1528" t="n">
        <v>23356.29</v>
      </c>
      <c r="G1528" t="n">
        <v>36396</v>
      </c>
      <c r="H1528" t="n">
        <v>14</v>
      </c>
      <c r="I1528" t="n">
        <v>12</v>
      </c>
      <c r="J1528" t="n">
        <v>0</v>
      </c>
      <c r="K1528">
        <f>E1528-F1528</f>
        <v/>
      </c>
      <c r="L1528" s="10">
        <f>IFERROR(K1528/E1528,0)</f>
        <v/>
      </c>
      <c r="M1528">
        <f>YEAR(A1528)</f>
        <v/>
      </c>
      <c r="N1528">
        <f>"Q"&amp;ROUNDUP(MONTH(A1528)/3,0)</f>
        <v/>
      </c>
      <c r="O1528">
        <f>TEXT(A1528,"mmm")</f>
        <v/>
      </c>
    </row>
    <row r="1529">
      <c r="A1529" s="13" t="n">
        <v>45231</v>
      </c>
      <c r="B1529" t="inlineStr">
        <is>
          <t>Central</t>
        </is>
      </c>
      <c r="C1529" t="inlineStr">
        <is>
          <t>Marketplace</t>
        </is>
      </c>
      <c r="D1529" t="inlineStr">
        <is>
          <t>Sports</t>
        </is>
      </c>
      <c r="E1529" t="n">
        <v>4842.95</v>
      </c>
      <c r="F1529" t="n">
        <v>3467.92</v>
      </c>
      <c r="G1529" t="n">
        <v>5784</v>
      </c>
      <c r="H1529" t="n">
        <v>6</v>
      </c>
      <c r="I1529" t="n">
        <v>3</v>
      </c>
      <c r="J1529" t="n">
        <v>0</v>
      </c>
      <c r="K1529">
        <f>E1529-F1529</f>
        <v/>
      </c>
      <c r="L1529" s="10">
        <f>IFERROR(K1529/E1529,0)</f>
        <v/>
      </c>
      <c r="M1529">
        <f>YEAR(A1529)</f>
        <v/>
      </c>
      <c r="N1529">
        <f>"Q"&amp;ROUNDUP(MONTH(A1529)/3,0)</f>
        <v/>
      </c>
      <c r="O1529">
        <f>TEXT(A1529,"mmm")</f>
        <v/>
      </c>
    </row>
    <row r="1530">
      <c r="A1530" s="13" t="n">
        <v>45231</v>
      </c>
      <c r="B1530" t="inlineStr">
        <is>
          <t>Central</t>
        </is>
      </c>
      <c r="C1530" t="inlineStr">
        <is>
          <t>Mobile App</t>
        </is>
      </c>
      <c r="D1530" t="inlineStr">
        <is>
          <t>Beauty</t>
        </is>
      </c>
      <c r="E1530" t="n">
        <v>6412.4</v>
      </c>
      <c r="F1530" t="n">
        <v>3906.31</v>
      </c>
      <c r="G1530" t="n">
        <v>7538</v>
      </c>
      <c r="H1530" t="n">
        <v>12</v>
      </c>
      <c r="I1530" t="n">
        <v>7</v>
      </c>
      <c r="J1530" t="n">
        <v>1</v>
      </c>
      <c r="K1530">
        <f>E1530-F1530</f>
        <v/>
      </c>
      <c r="L1530" s="10">
        <f>IFERROR(K1530/E1530,0)</f>
        <v/>
      </c>
      <c r="M1530">
        <f>YEAR(A1530)</f>
        <v/>
      </c>
      <c r="N1530">
        <f>"Q"&amp;ROUNDUP(MONTH(A1530)/3,0)</f>
        <v/>
      </c>
      <c r="O1530">
        <f>TEXT(A1530,"mmm")</f>
        <v/>
      </c>
    </row>
    <row r="1531">
      <c r="A1531" s="13" t="n">
        <v>45231</v>
      </c>
      <c r="B1531" t="inlineStr">
        <is>
          <t>Central</t>
        </is>
      </c>
      <c r="C1531" t="inlineStr">
        <is>
          <t>Mobile App</t>
        </is>
      </c>
      <c r="D1531" t="inlineStr">
        <is>
          <t>Books</t>
        </is>
      </c>
      <c r="E1531" t="n">
        <v>2329.5</v>
      </c>
      <c r="F1531" t="n">
        <v>1770.87</v>
      </c>
      <c r="G1531" t="n">
        <v>2575</v>
      </c>
      <c r="H1531" t="n">
        <v>5</v>
      </c>
      <c r="I1531" t="n">
        <v>5</v>
      </c>
      <c r="J1531" t="n">
        <v>0</v>
      </c>
      <c r="K1531">
        <f>E1531-F1531</f>
        <v/>
      </c>
      <c r="L1531" s="10">
        <f>IFERROR(K1531/E1531,0)</f>
        <v/>
      </c>
      <c r="M1531">
        <f>YEAR(A1531)</f>
        <v/>
      </c>
      <c r="N1531">
        <f>"Q"&amp;ROUNDUP(MONTH(A1531)/3,0)</f>
        <v/>
      </c>
      <c r="O1531">
        <f>TEXT(A1531,"mmm")</f>
        <v/>
      </c>
    </row>
    <row r="1532">
      <c r="A1532" s="13" t="n">
        <v>45231</v>
      </c>
      <c r="B1532" t="inlineStr">
        <is>
          <t>Central</t>
        </is>
      </c>
      <c r="C1532" t="inlineStr">
        <is>
          <t>Mobile App</t>
        </is>
      </c>
      <c r="D1532" t="inlineStr">
        <is>
          <t>Electronics</t>
        </is>
      </c>
      <c r="E1532" t="n">
        <v>172652.2</v>
      </c>
      <c r="F1532" t="n">
        <v>165234.32</v>
      </c>
      <c r="G1532" t="n">
        <v>198329</v>
      </c>
      <c r="H1532" t="n">
        <v>21</v>
      </c>
      <c r="I1532" t="n">
        <v>17</v>
      </c>
      <c r="J1532" t="n">
        <v>3</v>
      </c>
      <c r="K1532">
        <f>E1532-F1532</f>
        <v/>
      </c>
      <c r="L1532" s="10">
        <f>IFERROR(K1532/E1532,0)</f>
        <v/>
      </c>
      <c r="M1532">
        <f>YEAR(A1532)</f>
        <v/>
      </c>
      <c r="N1532">
        <f>"Q"&amp;ROUNDUP(MONTH(A1532)/3,0)</f>
        <v/>
      </c>
      <c r="O1532">
        <f>TEXT(A1532,"mmm")</f>
        <v/>
      </c>
    </row>
    <row r="1533">
      <c r="A1533" s="13" t="n">
        <v>45231</v>
      </c>
      <c r="B1533" t="inlineStr">
        <is>
          <t>Central</t>
        </is>
      </c>
      <c r="C1533" t="inlineStr">
        <is>
          <t>Mobile App</t>
        </is>
      </c>
      <c r="D1533" t="inlineStr">
        <is>
          <t>Fashion</t>
        </is>
      </c>
      <c r="E1533" t="n">
        <v>25825.8</v>
      </c>
      <c r="F1533" t="n">
        <v>14584.83</v>
      </c>
      <c r="G1533" t="n">
        <v>29655</v>
      </c>
      <c r="H1533" t="n">
        <v>25</v>
      </c>
      <c r="I1533" t="n">
        <v>17</v>
      </c>
      <c r="J1533" t="n">
        <v>5</v>
      </c>
      <c r="K1533">
        <f>E1533-F1533</f>
        <v/>
      </c>
      <c r="L1533" s="10">
        <f>IFERROR(K1533/E1533,0)</f>
        <v/>
      </c>
      <c r="M1533">
        <f>YEAR(A1533)</f>
        <v/>
      </c>
      <c r="N1533">
        <f>"Q"&amp;ROUNDUP(MONTH(A1533)/3,0)</f>
        <v/>
      </c>
      <c r="O1533">
        <f>TEXT(A1533,"mmm")</f>
        <v/>
      </c>
    </row>
    <row r="1534">
      <c r="A1534" s="13" t="n">
        <v>45231</v>
      </c>
      <c r="B1534" t="inlineStr">
        <is>
          <t>Central</t>
        </is>
      </c>
      <c r="C1534" t="inlineStr">
        <is>
          <t>Mobile App</t>
        </is>
      </c>
      <c r="D1534" t="inlineStr">
        <is>
          <t>Grocery</t>
        </is>
      </c>
      <c r="E1534" t="n">
        <v>10557.2</v>
      </c>
      <c r="F1534" t="n">
        <v>9608.26</v>
      </c>
      <c r="G1534" t="n">
        <v>12405</v>
      </c>
      <c r="H1534" t="n">
        <v>35</v>
      </c>
      <c r="I1534" t="n">
        <v>10</v>
      </c>
      <c r="J1534" t="n">
        <v>1</v>
      </c>
      <c r="K1534">
        <f>E1534-F1534</f>
        <v/>
      </c>
      <c r="L1534" s="10">
        <f>IFERROR(K1534/E1534,0)</f>
        <v/>
      </c>
      <c r="M1534">
        <f>YEAR(A1534)</f>
        <v/>
      </c>
      <c r="N1534">
        <f>"Q"&amp;ROUNDUP(MONTH(A1534)/3,0)</f>
        <v/>
      </c>
      <c r="O1534">
        <f>TEXT(A1534,"mmm")</f>
        <v/>
      </c>
    </row>
    <row r="1535">
      <c r="A1535" s="13" t="n">
        <v>45231</v>
      </c>
      <c r="B1535" t="inlineStr">
        <is>
          <t>Central</t>
        </is>
      </c>
      <c r="C1535" t="inlineStr">
        <is>
          <t>Mobile App</t>
        </is>
      </c>
      <c r="D1535" t="inlineStr">
        <is>
          <t>Home &amp; Kitchen</t>
        </is>
      </c>
      <c r="E1535" t="n">
        <v>20355.55</v>
      </c>
      <c r="F1535" t="n">
        <v>14147.72</v>
      </c>
      <c r="G1535" t="n">
        <v>22852</v>
      </c>
      <c r="H1535" t="n">
        <v>8</v>
      </c>
      <c r="I1535" t="n">
        <v>5</v>
      </c>
      <c r="J1535" t="n">
        <v>0</v>
      </c>
      <c r="K1535">
        <f>E1535-F1535</f>
        <v/>
      </c>
      <c r="L1535" s="10">
        <f>IFERROR(K1535/E1535,0)</f>
        <v/>
      </c>
      <c r="M1535">
        <f>YEAR(A1535)</f>
        <v/>
      </c>
      <c r="N1535">
        <f>"Q"&amp;ROUNDUP(MONTH(A1535)/3,0)</f>
        <v/>
      </c>
      <c r="O1535">
        <f>TEXT(A1535,"mmm")</f>
        <v/>
      </c>
    </row>
    <row r="1536">
      <c r="A1536" s="13" t="n">
        <v>45231</v>
      </c>
      <c r="B1536" t="inlineStr">
        <is>
          <t>Central</t>
        </is>
      </c>
      <c r="C1536" t="inlineStr">
        <is>
          <t>Mobile App</t>
        </is>
      </c>
      <c r="D1536" t="inlineStr">
        <is>
          <t>Sports</t>
        </is>
      </c>
      <c r="E1536" t="n">
        <v>2658.9</v>
      </c>
      <c r="F1536" t="n">
        <v>1774.57</v>
      </c>
      <c r="G1536" t="n">
        <v>3168</v>
      </c>
      <c r="H1536" t="n">
        <v>2</v>
      </c>
      <c r="I1536" t="n">
        <v>2</v>
      </c>
      <c r="J1536" t="n">
        <v>0</v>
      </c>
      <c r="K1536">
        <f>E1536-F1536</f>
        <v/>
      </c>
      <c r="L1536" s="10">
        <f>IFERROR(K1536/E1536,0)</f>
        <v/>
      </c>
      <c r="M1536">
        <f>YEAR(A1536)</f>
        <v/>
      </c>
      <c r="N1536">
        <f>"Q"&amp;ROUNDUP(MONTH(A1536)/3,0)</f>
        <v/>
      </c>
      <c r="O1536">
        <f>TEXT(A1536,"mmm")</f>
        <v/>
      </c>
    </row>
    <row r="1537">
      <c r="A1537" s="13" t="n">
        <v>45231</v>
      </c>
      <c r="B1537" t="inlineStr">
        <is>
          <t>Central</t>
        </is>
      </c>
      <c r="C1537" t="inlineStr">
        <is>
          <t>Retail Store</t>
        </is>
      </c>
      <c r="D1537" t="inlineStr">
        <is>
          <t>Beauty</t>
        </is>
      </c>
      <c r="E1537" t="n">
        <v>2609.6</v>
      </c>
      <c r="F1537" t="n">
        <v>1647.12</v>
      </c>
      <c r="G1537" t="n">
        <v>3186</v>
      </c>
      <c r="H1537" t="n">
        <v>4</v>
      </c>
      <c r="I1537" t="n">
        <v>3</v>
      </c>
      <c r="J1537" t="n">
        <v>0</v>
      </c>
      <c r="K1537">
        <f>E1537-F1537</f>
        <v/>
      </c>
      <c r="L1537" s="10">
        <f>IFERROR(K1537/E1537,0)</f>
        <v/>
      </c>
      <c r="M1537">
        <f>YEAR(A1537)</f>
        <v/>
      </c>
      <c r="N1537">
        <f>"Q"&amp;ROUNDUP(MONTH(A1537)/3,0)</f>
        <v/>
      </c>
      <c r="O1537">
        <f>TEXT(A1537,"mmm")</f>
        <v/>
      </c>
    </row>
    <row r="1538">
      <c r="A1538" s="13" t="n">
        <v>45231</v>
      </c>
      <c r="B1538" t="inlineStr">
        <is>
          <t>Central</t>
        </is>
      </c>
      <c r="C1538" t="inlineStr">
        <is>
          <t>Retail Store</t>
        </is>
      </c>
      <c r="D1538" t="inlineStr">
        <is>
          <t>Books</t>
        </is>
      </c>
      <c r="E1538" t="n">
        <v>778.75</v>
      </c>
      <c r="F1538" t="n">
        <v>559.26</v>
      </c>
      <c r="G1538" t="n">
        <v>847</v>
      </c>
      <c r="H1538" t="n">
        <v>3</v>
      </c>
      <c r="I1538" t="n">
        <v>2</v>
      </c>
      <c r="J1538" t="n">
        <v>0</v>
      </c>
      <c r="K1538">
        <f>E1538-F1538</f>
        <v/>
      </c>
      <c r="L1538" s="10">
        <f>IFERROR(K1538/E1538,0)</f>
        <v/>
      </c>
      <c r="M1538">
        <f>YEAR(A1538)</f>
        <v/>
      </c>
      <c r="N1538">
        <f>"Q"&amp;ROUNDUP(MONTH(A1538)/3,0)</f>
        <v/>
      </c>
      <c r="O1538">
        <f>TEXT(A1538,"mmm")</f>
        <v/>
      </c>
    </row>
    <row r="1539">
      <c r="A1539" s="13" t="n">
        <v>45231</v>
      </c>
      <c r="B1539" t="inlineStr">
        <is>
          <t>Central</t>
        </is>
      </c>
      <c r="C1539" t="inlineStr">
        <is>
          <t>Retail Store</t>
        </is>
      </c>
      <c r="D1539" t="inlineStr">
        <is>
          <t>Electronics</t>
        </is>
      </c>
      <c r="E1539" t="n">
        <v>49192.5</v>
      </c>
      <c r="F1539" t="n">
        <v>43483.58</v>
      </c>
      <c r="G1539" t="n">
        <v>53325</v>
      </c>
      <c r="H1539" t="n">
        <v>5</v>
      </c>
      <c r="I1539" t="n">
        <v>5</v>
      </c>
      <c r="J1539" t="n">
        <v>1</v>
      </c>
      <c r="K1539">
        <f>E1539-F1539</f>
        <v/>
      </c>
      <c r="L1539" s="10">
        <f>IFERROR(K1539/E1539,0)</f>
        <v/>
      </c>
      <c r="M1539">
        <f>YEAR(A1539)</f>
        <v/>
      </c>
      <c r="N1539">
        <f>"Q"&amp;ROUNDUP(MONTH(A1539)/3,0)</f>
        <v/>
      </c>
      <c r="O1539">
        <f>TEXT(A1539,"mmm")</f>
        <v/>
      </c>
    </row>
    <row r="1540">
      <c r="A1540" s="13" t="n">
        <v>45231</v>
      </c>
      <c r="B1540" t="inlineStr">
        <is>
          <t>Central</t>
        </is>
      </c>
      <c r="C1540" t="inlineStr">
        <is>
          <t>Retail Store</t>
        </is>
      </c>
      <c r="D1540" t="inlineStr">
        <is>
          <t>Fashion</t>
        </is>
      </c>
      <c r="E1540" t="n">
        <v>9421.700000000001</v>
      </c>
      <c r="F1540" t="n">
        <v>5132.18</v>
      </c>
      <c r="G1540" t="n">
        <v>10372</v>
      </c>
      <c r="H1540" t="n">
        <v>8</v>
      </c>
      <c r="I1540" t="n">
        <v>7</v>
      </c>
      <c r="J1540" t="n">
        <v>0</v>
      </c>
      <c r="K1540">
        <f>E1540-F1540</f>
        <v/>
      </c>
      <c r="L1540" s="10">
        <f>IFERROR(K1540/E1540,0)</f>
        <v/>
      </c>
      <c r="M1540">
        <f>YEAR(A1540)</f>
        <v/>
      </c>
      <c r="N1540">
        <f>"Q"&amp;ROUNDUP(MONTH(A1540)/3,0)</f>
        <v/>
      </c>
      <c r="O1540">
        <f>TEXT(A1540,"mmm")</f>
        <v/>
      </c>
    </row>
    <row r="1541">
      <c r="A1541" s="13" t="n">
        <v>45231</v>
      </c>
      <c r="B1541" t="inlineStr">
        <is>
          <t>Central</t>
        </is>
      </c>
      <c r="C1541" t="inlineStr">
        <is>
          <t>Retail Store</t>
        </is>
      </c>
      <c r="D1541" t="inlineStr">
        <is>
          <t>Grocery</t>
        </is>
      </c>
      <c r="E1541" t="n">
        <v>1247.4</v>
      </c>
      <c r="F1541" t="n">
        <v>979</v>
      </c>
      <c r="G1541" t="n">
        <v>1355</v>
      </c>
      <c r="H1541" t="n">
        <v>5</v>
      </c>
      <c r="I1541" t="n">
        <v>2</v>
      </c>
      <c r="J1541" t="n">
        <v>0</v>
      </c>
      <c r="K1541">
        <f>E1541-F1541</f>
        <v/>
      </c>
      <c r="L1541" s="10">
        <f>IFERROR(K1541/E1541,0)</f>
        <v/>
      </c>
      <c r="M1541">
        <f>YEAR(A1541)</f>
        <v/>
      </c>
      <c r="N1541">
        <f>"Q"&amp;ROUNDUP(MONTH(A1541)/3,0)</f>
        <v/>
      </c>
      <c r="O1541">
        <f>TEXT(A1541,"mmm")</f>
        <v/>
      </c>
    </row>
    <row r="1542">
      <c r="A1542" s="13" t="n">
        <v>45231</v>
      </c>
      <c r="B1542" t="inlineStr">
        <is>
          <t>Central</t>
        </is>
      </c>
      <c r="C1542" t="inlineStr">
        <is>
          <t>Retail Store</t>
        </is>
      </c>
      <c r="D1542" t="inlineStr">
        <is>
          <t>Home &amp; Kitchen</t>
        </is>
      </c>
      <c r="E1542" t="n">
        <v>3827.55</v>
      </c>
      <c r="F1542" t="n">
        <v>2781.34</v>
      </c>
      <c r="G1542" t="n">
        <v>4029</v>
      </c>
      <c r="H1542" t="n">
        <v>1</v>
      </c>
      <c r="I1542" t="n">
        <v>1</v>
      </c>
      <c r="J1542" t="n">
        <v>0</v>
      </c>
      <c r="K1542">
        <f>E1542-F1542</f>
        <v/>
      </c>
      <c r="L1542" s="10">
        <f>IFERROR(K1542/E1542,0)</f>
        <v/>
      </c>
      <c r="M1542">
        <f>YEAR(A1542)</f>
        <v/>
      </c>
      <c r="N1542">
        <f>"Q"&amp;ROUNDUP(MONTH(A1542)/3,0)</f>
        <v/>
      </c>
      <c r="O1542">
        <f>TEXT(A1542,"mmm")</f>
        <v/>
      </c>
    </row>
    <row r="1543">
      <c r="A1543" s="13" t="n">
        <v>45231</v>
      </c>
      <c r="B1543" t="inlineStr">
        <is>
          <t>Central</t>
        </is>
      </c>
      <c r="C1543" t="inlineStr">
        <is>
          <t>Retail Store</t>
        </is>
      </c>
      <c r="D1543" t="inlineStr">
        <is>
          <t>Sports</t>
        </is>
      </c>
      <c r="E1543" t="n">
        <v>4521.05</v>
      </c>
      <c r="F1543" t="n">
        <v>2727.11</v>
      </c>
      <c r="G1543" t="n">
        <v>4759</v>
      </c>
      <c r="H1543" t="n">
        <v>1</v>
      </c>
      <c r="I1543" t="n">
        <v>1</v>
      </c>
      <c r="J1543" t="n">
        <v>0</v>
      </c>
      <c r="K1543">
        <f>E1543-F1543</f>
        <v/>
      </c>
      <c r="L1543" s="10">
        <f>IFERROR(K1543/E1543,0)</f>
        <v/>
      </c>
      <c r="M1543">
        <f>YEAR(A1543)</f>
        <v/>
      </c>
      <c r="N1543">
        <f>"Q"&amp;ROUNDUP(MONTH(A1543)/3,0)</f>
        <v/>
      </c>
      <c r="O1543">
        <f>TEXT(A1543,"mmm")</f>
        <v/>
      </c>
    </row>
    <row r="1544">
      <c r="A1544" s="13" t="n">
        <v>45231</v>
      </c>
      <c r="B1544" t="inlineStr">
        <is>
          <t>Central</t>
        </is>
      </c>
      <c r="C1544" t="inlineStr">
        <is>
          <t>Website</t>
        </is>
      </c>
      <c r="D1544" t="inlineStr">
        <is>
          <t>Beauty</t>
        </is>
      </c>
      <c r="E1544" t="n">
        <v>6867.6</v>
      </c>
      <c r="F1544" t="n">
        <v>3913.91</v>
      </c>
      <c r="G1544" t="n">
        <v>7867</v>
      </c>
      <c r="H1544" t="n">
        <v>13</v>
      </c>
      <c r="I1544" t="n">
        <v>9</v>
      </c>
      <c r="J1544" t="n">
        <v>0</v>
      </c>
      <c r="K1544">
        <f>E1544-F1544</f>
        <v/>
      </c>
      <c r="L1544" s="10">
        <f>IFERROR(K1544/E1544,0)</f>
        <v/>
      </c>
      <c r="M1544">
        <f>YEAR(A1544)</f>
        <v/>
      </c>
      <c r="N1544">
        <f>"Q"&amp;ROUNDUP(MONTH(A1544)/3,0)</f>
        <v/>
      </c>
      <c r="O1544">
        <f>TEXT(A1544,"mmm")</f>
        <v/>
      </c>
    </row>
    <row r="1545">
      <c r="A1545" s="13" t="n">
        <v>45231</v>
      </c>
      <c r="B1545" t="inlineStr">
        <is>
          <t>Central</t>
        </is>
      </c>
      <c r="C1545" t="inlineStr">
        <is>
          <t>Website</t>
        </is>
      </c>
      <c r="D1545" t="inlineStr">
        <is>
          <t>Books</t>
        </is>
      </c>
      <c r="E1545" t="n">
        <v>3570.8</v>
      </c>
      <c r="F1545" t="n">
        <v>2825.24</v>
      </c>
      <c r="G1545" t="n">
        <v>3952</v>
      </c>
      <c r="H1545" t="n">
        <v>8</v>
      </c>
      <c r="I1545" t="n">
        <v>6</v>
      </c>
      <c r="J1545" t="n">
        <v>0</v>
      </c>
      <c r="K1545">
        <f>E1545-F1545</f>
        <v/>
      </c>
      <c r="L1545" s="10">
        <f>IFERROR(K1545/E1545,0)</f>
        <v/>
      </c>
      <c r="M1545">
        <f>YEAR(A1545)</f>
        <v/>
      </c>
      <c r="N1545">
        <f>"Q"&amp;ROUNDUP(MONTH(A1545)/3,0)</f>
        <v/>
      </c>
      <c r="O1545">
        <f>TEXT(A1545,"mmm")</f>
        <v/>
      </c>
    </row>
    <row r="1546">
      <c r="A1546" s="13" t="n">
        <v>45231</v>
      </c>
      <c r="B1546" t="inlineStr">
        <is>
          <t>Central</t>
        </is>
      </c>
      <c r="C1546" t="inlineStr">
        <is>
          <t>Website</t>
        </is>
      </c>
      <c r="D1546" t="inlineStr">
        <is>
          <t>Electronics</t>
        </is>
      </c>
      <c r="E1546" t="n">
        <v>101605.55</v>
      </c>
      <c r="F1546" t="n">
        <v>98327.08</v>
      </c>
      <c r="G1546" t="n">
        <v>116978</v>
      </c>
      <c r="H1546" t="n">
        <v>12</v>
      </c>
      <c r="I1546" t="n">
        <v>12</v>
      </c>
      <c r="J1546" t="n">
        <v>0</v>
      </c>
      <c r="K1546">
        <f>E1546-F1546</f>
        <v/>
      </c>
      <c r="L1546" s="10">
        <f>IFERROR(K1546/E1546,0)</f>
        <v/>
      </c>
      <c r="M1546">
        <f>YEAR(A1546)</f>
        <v/>
      </c>
      <c r="N1546">
        <f>"Q"&amp;ROUNDUP(MONTH(A1546)/3,0)</f>
        <v/>
      </c>
      <c r="O1546">
        <f>TEXT(A1546,"mmm")</f>
        <v/>
      </c>
    </row>
    <row r="1547">
      <c r="A1547" s="13" t="n">
        <v>45231</v>
      </c>
      <c r="B1547" t="inlineStr">
        <is>
          <t>Central</t>
        </is>
      </c>
      <c r="C1547" t="inlineStr">
        <is>
          <t>Website</t>
        </is>
      </c>
      <c r="D1547" t="inlineStr">
        <is>
          <t>Fashion</t>
        </is>
      </c>
      <c r="E1547" t="n">
        <v>18780.15</v>
      </c>
      <c r="F1547" t="n">
        <v>11224.45</v>
      </c>
      <c r="G1547" t="n">
        <v>21328</v>
      </c>
      <c r="H1547" t="n">
        <v>22</v>
      </c>
      <c r="I1547" t="n">
        <v>19</v>
      </c>
      <c r="J1547" t="n">
        <v>4</v>
      </c>
      <c r="K1547">
        <f>E1547-F1547</f>
        <v/>
      </c>
      <c r="L1547" s="10">
        <f>IFERROR(K1547/E1547,0)</f>
        <v/>
      </c>
      <c r="M1547">
        <f>YEAR(A1547)</f>
        <v/>
      </c>
      <c r="N1547">
        <f>"Q"&amp;ROUNDUP(MONTH(A1547)/3,0)</f>
        <v/>
      </c>
      <c r="O1547">
        <f>TEXT(A1547,"mmm")</f>
        <v/>
      </c>
    </row>
    <row r="1548">
      <c r="A1548" s="13" t="n">
        <v>45231</v>
      </c>
      <c r="B1548" t="inlineStr">
        <is>
          <t>Central</t>
        </is>
      </c>
      <c r="C1548" t="inlineStr">
        <is>
          <t>Website</t>
        </is>
      </c>
      <c r="D1548" t="inlineStr">
        <is>
          <t>Grocery</t>
        </is>
      </c>
      <c r="E1548" t="n">
        <v>12349.1</v>
      </c>
      <c r="F1548" t="n">
        <v>10620.12</v>
      </c>
      <c r="G1548" t="n">
        <v>13790</v>
      </c>
      <c r="H1548" t="n">
        <v>40</v>
      </c>
      <c r="I1548" t="n">
        <v>14</v>
      </c>
      <c r="J1548" t="n">
        <v>0</v>
      </c>
      <c r="K1548">
        <f>E1548-F1548</f>
        <v/>
      </c>
      <c r="L1548" s="10">
        <f>IFERROR(K1548/E1548,0)</f>
        <v/>
      </c>
      <c r="M1548">
        <f>YEAR(A1548)</f>
        <v/>
      </c>
      <c r="N1548">
        <f>"Q"&amp;ROUNDUP(MONTH(A1548)/3,0)</f>
        <v/>
      </c>
      <c r="O1548">
        <f>TEXT(A1548,"mmm")</f>
        <v/>
      </c>
    </row>
    <row r="1549">
      <c r="A1549" s="13" t="n">
        <v>45231</v>
      </c>
      <c r="B1549" t="inlineStr">
        <is>
          <t>Central</t>
        </is>
      </c>
      <c r="C1549" t="inlineStr">
        <is>
          <t>Website</t>
        </is>
      </c>
      <c r="D1549" t="inlineStr">
        <is>
          <t>Home &amp; Kitchen</t>
        </is>
      </c>
      <c r="E1549" t="n">
        <v>21401.7</v>
      </c>
      <c r="F1549" t="n">
        <v>14936.72</v>
      </c>
      <c r="G1549" t="n">
        <v>23580</v>
      </c>
      <c r="H1549" t="n">
        <v>10</v>
      </c>
      <c r="I1549" t="n">
        <v>7</v>
      </c>
      <c r="J1549" t="n">
        <v>1</v>
      </c>
      <c r="K1549">
        <f>E1549-F1549</f>
        <v/>
      </c>
      <c r="L1549" s="10">
        <f>IFERROR(K1549/E1549,0)</f>
        <v/>
      </c>
      <c r="M1549">
        <f>YEAR(A1549)</f>
        <v/>
      </c>
      <c r="N1549">
        <f>"Q"&amp;ROUNDUP(MONTH(A1549)/3,0)</f>
        <v/>
      </c>
      <c r="O1549">
        <f>TEXT(A1549,"mmm")</f>
        <v/>
      </c>
    </row>
    <row r="1550">
      <c r="A1550" s="13" t="n">
        <v>45231</v>
      </c>
      <c r="B1550" t="inlineStr">
        <is>
          <t>Central</t>
        </is>
      </c>
      <c r="C1550" t="inlineStr">
        <is>
          <t>Website</t>
        </is>
      </c>
      <c r="D1550" t="inlineStr">
        <is>
          <t>Sports</t>
        </is>
      </c>
      <c r="E1550" t="n">
        <v>1241.2</v>
      </c>
      <c r="F1550" t="n">
        <v>855.5</v>
      </c>
      <c r="G1550" t="n">
        <v>1378</v>
      </c>
      <c r="H1550" t="n">
        <v>2</v>
      </c>
      <c r="I1550" t="n">
        <v>2</v>
      </c>
      <c r="J1550" t="n">
        <v>0</v>
      </c>
      <c r="K1550">
        <f>E1550-F1550</f>
        <v/>
      </c>
      <c r="L1550" s="10">
        <f>IFERROR(K1550/E1550,0)</f>
        <v/>
      </c>
      <c r="M1550">
        <f>YEAR(A1550)</f>
        <v/>
      </c>
      <c r="N1550">
        <f>"Q"&amp;ROUNDUP(MONTH(A1550)/3,0)</f>
        <v/>
      </c>
      <c r="O1550">
        <f>TEXT(A1550,"mmm")</f>
        <v/>
      </c>
    </row>
    <row r="1551">
      <c r="A1551" s="13" t="n">
        <v>45231</v>
      </c>
      <c r="B1551" t="inlineStr">
        <is>
          <t>East</t>
        </is>
      </c>
      <c r="C1551" t="inlineStr">
        <is>
          <t>Marketplace</t>
        </is>
      </c>
      <c r="D1551" t="inlineStr">
        <is>
          <t>Beauty</t>
        </is>
      </c>
      <c r="E1551" t="n">
        <v>14243.75</v>
      </c>
      <c r="F1551" t="n">
        <v>8456.07</v>
      </c>
      <c r="G1551" t="n">
        <v>16558</v>
      </c>
      <c r="H1551" t="n">
        <v>22</v>
      </c>
      <c r="I1551" t="n">
        <v>20</v>
      </c>
      <c r="J1551" t="n">
        <v>0</v>
      </c>
      <c r="K1551">
        <f>E1551-F1551</f>
        <v/>
      </c>
      <c r="L1551" s="10">
        <f>IFERROR(K1551/E1551,0)</f>
        <v/>
      </c>
      <c r="M1551">
        <f>YEAR(A1551)</f>
        <v/>
      </c>
      <c r="N1551">
        <f>"Q"&amp;ROUNDUP(MONTH(A1551)/3,0)</f>
        <v/>
      </c>
      <c r="O1551">
        <f>TEXT(A1551,"mmm")</f>
        <v/>
      </c>
    </row>
    <row r="1552">
      <c r="A1552" s="13" t="n">
        <v>45231</v>
      </c>
      <c r="B1552" t="inlineStr">
        <is>
          <t>East</t>
        </is>
      </c>
      <c r="C1552" t="inlineStr">
        <is>
          <t>Marketplace</t>
        </is>
      </c>
      <c r="D1552" t="inlineStr">
        <is>
          <t>Books</t>
        </is>
      </c>
      <c r="E1552" t="n">
        <v>6598.1</v>
      </c>
      <c r="F1552" t="n">
        <v>5364.91</v>
      </c>
      <c r="G1552" t="n">
        <v>7843</v>
      </c>
      <c r="H1552" t="n">
        <v>17</v>
      </c>
      <c r="I1552" t="n">
        <v>14</v>
      </c>
      <c r="J1552" t="n">
        <v>0</v>
      </c>
      <c r="K1552">
        <f>E1552-F1552</f>
        <v/>
      </c>
      <c r="L1552" s="10">
        <f>IFERROR(K1552/E1552,0)</f>
        <v/>
      </c>
      <c r="M1552">
        <f>YEAR(A1552)</f>
        <v/>
      </c>
      <c r="N1552">
        <f>"Q"&amp;ROUNDUP(MONTH(A1552)/3,0)</f>
        <v/>
      </c>
      <c r="O1552">
        <f>TEXT(A1552,"mmm")</f>
        <v/>
      </c>
    </row>
    <row r="1553">
      <c r="A1553" s="13" t="n">
        <v>45231</v>
      </c>
      <c r="B1553" t="inlineStr">
        <is>
          <t>East</t>
        </is>
      </c>
      <c r="C1553" t="inlineStr">
        <is>
          <t>Marketplace</t>
        </is>
      </c>
      <c r="D1553" t="inlineStr">
        <is>
          <t>Electronics</t>
        </is>
      </c>
      <c r="E1553" t="n">
        <v>254660.3</v>
      </c>
      <c r="F1553" t="n">
        <v>252289.17</v>
      </c>
      <c r="G1553" t="n">
        <v>304199</v>
      </c>
      <c r="H1553" t="n">
        <v>31</v>
      </c>
      <c r="I1553" t="n">
        <v>24</v>
      </c>
      <c r="J1553" t="n">
        <v>3</v>
      </c>
      <c r="K1553">
        <f>E1553-F1553</f>
        <v/>
      </c>
      <c r="L1553" s="10">
        <f>IFERROR(K1553/E1553,0)</f>
        <v/>
      </c>
      <c r="M1553">
        <f>YEAR(A1553)</f>
        <v/>
      </c>
      <c r="N1553">
        <f>"Q"&amp;ROUNDUP(MONTH(A1553)/3,0)</f>
        <v/>
      </c>
      <c r="O1553">
        <f>TEXT(A1553,"mmm")</f>
        <v/>
      </c>
    </row>
    <row r="1554">
      <c r="A1554" s="13" t="n">
        <v>45231</v>
      </c>
      <c r="B1554" t="inlineStr">
        <is>
          <t>East</t>
        </is>
      </c>
      <c r="C1554" t="inlineStr">
        <is>
          <t>Marketplace</t>
        </is>
      </c>
      <c r="D1554" t="inlineStr">
        <is>
          <t>Fashion</t>
        </is>
      </c>
      <c r="E1554" t="n">
        <v>32011.7</v>
      </c>
      <c r="F1554" t="n">
        <v>20080.52</v>
      </c>
      <c r="G1554" t="n">
        <v>37288</v>
      </c>
      <c r="H1554" t="n">
        <v>32</v>
      </c>
      <c r="I1554" t="n">
        <v>27</v>
      </c>
      <c r="J1554" t="n">
        <v>9</v>
      </c>
      <c r="K1554">
        <f>E1554-F1554</f>
        <v/>
      </c>
      <c r="L1554" s="10">
        <f>IFERROR(K1554/E1554,0)</f>
        <v/>
      </c>
      <c r="M1554">
        <f>YEAR(A1554)</f>
        <v/>
      </c>
      <c r="N1554">
        <f>"Q"&amp;ROUNDUP(MONTH(A1554)/3,0)</f>
        <v/>
      </c>
      <c r="O1554">
        <f>TEXT(A1554,"mmm")</f>
        <v/>
      </c>
    </row>
    <row r="1555">
      <c r="A1555" s="13" t="n">
        <v>45231</v>
      </c>
      <c r="B1555" t="inlineStr">
        <is>
          <t>East</t>
        </is>
      </c>
      <c r="C1555" t="inlineStr">
        <is>
          <t>Marketplace</t>
        </is>
      </c>
      <c r="D1555" t="inlineStr">
        <is>
          <t>Grocery</t>
        </is>
      </c>
      <c r="E1555" t="n">
        <v>12910.95</v>
      </c>
      <c r="F1555" t="n">
        <v>11839.46</v>
      </c>
      <c r="G1555" t="n">
        <v>15320</v>
      </c>
      <c r="H1555" t="n">
        <v>40</v>
      </c>
      <c r="I1555" t="n">
        <v>19</v>
      </c>
      <c r="J1555" t="n">
        <v>0</v>
      </c>
      <c r="K1555">
        <f>E1555-F1555</f>
        <v/>
      </c>
      <c r="L1555" s="10">
        <f>IFERROR(K1555/E1555,0)</f>
        <v/>
      </c>
      <c r="M1555">
        <f>YEAR(A1555)</f>
        <v/>
      </c>
      <c r="N1555">
        <f>"Q"&amp;ROUNDUP(MONTH(A1555)/3,0)</f>
        <v/>
      </c>
      <c r="O1555">
        <f>TEXT(A1555,"mmm")</f>
        <v/>
      </c>
    </row>
    <row r="1556">
      <c r="A1556" s="13" t="n">
        <v>45231</v>
      </c>
      <c r="B1556" t="inlineStr">
        <is>
          <t>East</t>
        </is>
      </c>
      <c r="C1556" t="inlineStr">
        <is>
          <t>Marketplace</t>
        </is>
      </c>
      <c r="D1556" t="inlineStr">
        <is>
          <t>Home &amp; Kitchen</t>
        </is>
      </c>
      <c r="E1556" t="n">
        <v>42160.15</v>
      </c>
      <c r="F1556" t="n">
        <v>30955.01</v>
      </c>
      <c r="G1556" t="n">
        <v>50436</v>
      </c>
      <c r="H1556" t="n">
        <v>24</v>
      </c>
      <c r="I1556" t="n">
        <v>18</v>
      </c>
      <c r="J1556" t="n">
        <v>0</v>
      </c>
      <c r="K1556">
        <f>E1556-F1556</f>
        <v/>
      </c>
      <c r="L1556" s="10">
        <f>IFERROR(K1556/E1556,0)</f>
        <v/>
      </c>
      <c r="M1556">
        <f>YEAR(A1556)</f>
        <v/>
      </c>
      <c r="N1556">
        <f>"Q"&amp;ROUNDUP(MONTH(A1556)/3,0)</f>
        <v/>
      </c>
      <c r="O1556">
        <f>TEXT(A1556,"mmm")</f>
        <v/>
      </c>
    </row>
    <row r="1557">
      <c r="A1557" s="13" t="n">
        <v>45231</v>
      </c>
      <c r="B1557" t="inlineStr">
        <is>
          <t>East</t>
        </is>
      </c>
      <c r="C1557" t="inlineStr">
        <is>
          <t>Marketplace</t>
        </is>
      </c>
      <c r="D1557" t="inlineStr">
        <is>
          <t>Sports</t>
        </is>
      </c>
      <c r="E1557" t="n">
        <v>8702.299999999999</v>
      </c>
      <c r="F1557" t="n">
        <v>6009.1</v>
      </c>
      <c r="G1557" t="n">
        <v>9594</v>
      </c>
      <c r="H1557" t="n">
        <v>6</v>
      </c>
      <c r="I1557" t="n">
        <v>5</v>
      </c>
      <c r="J1557" t="n">
        <v>0</v>
      </c>
      <c r="K1557">
        <f>E1557-F1557</f>
        <v/>
      </c>
      <c r="L1557" s="10">
        <f>IFERROR(K1557/E1557,0)</f>
        <v/>
      </c>
      <c r="M1557">
        <f>YEAR(A1557)</f>
        <v/>
      </c>
      <c r="N1557">
        <f>"Q"&amp;ROUNDUP(MONTH(A1557)/3,0)</f>
        <v/>
      </c>
      <c r="O1557">
        <f>TEXT(A1557,"mmm")</f>
        <v/>
      </c>
    </row>
    <row r="1558">
      <c r="A1558" s="13" t="n">
        <v>45231</v>
      </c>
      <c r="B1558" t="inlineStr">
        <is>
          <t>East</t>
        </is>
      </c>
      <c r="C1558" t="inlineStr">
        <is>
          <t>Mobile App</t>
        </is>
      </c>
      <c r="D1558" t="inlineStr">
        <is>
          <t>Beauty</t>
        </is>
      </c>
      <c r="E1558" t="n">
        <v>17755.95</v>
      </c>
      <c r="F1558" t="n">
        <v>10890.73</v>
      </c>
      <c r="G1558" t="n">
        <v>20665</v>
      </c>
      <c r="H1558" t="n">
        <v>35</v>
      </c>
      <c r="I1558" t="n">
        <v>27</v>
      </c>
      <c r="J1558" t="n">
        <v>3</v>
      </c>
      <c r="K1558">
        <f>E1558-F1558</f>
        <v/>
      </c>
      <c r="L1558" s="10">
        <f>IFERROR(K1558/E1558,0)</f>
        <v/>
      </c>
      <c r="M1558">
        <f>YEAR(A1558)</f>
        <v/>
      </c>
      <c r="N1558">
        <f>"Q"&amp;ROUNDUP(MONTH(A1558)/3,0)</f>
        <v/>
      </c>
      <c r="O1558">
        <f>TEXT(A1558,"mmm")</f>
        <v/>
      </c>
    </row>
    <row r="1559">
      <c r="A1559" s="13" t="n">
        <v>45231</v>
      </c>
      <c r="B1559" t="inlineStr">
        <is>
          <t>East</t>
        </is>
      </c>
      <c r="C1559" t="inlineStr">
        <is>
          <t>Mobile App</t>
        </is>
      </c>
      <c r="D1559" t="inlineStr">
        <is>
          <t>Books</t>
        </is>
      </c>
      <c r="E1559" t="n">
        <v>9131.700000000001</v>
      </c>
      <c r="F1559" t="n">
        <v>7152.94</v>
      </c>
      <c r="G1559" t="n">
        <v>10287</v>
      </c>
      <c r="H1559" t="n">
        <v>23</v>
      </c>
      <c r="I1559" t="n">
        <v>18</v>
      </c>
      <c r="J1559" t="n">
        <v>0</v>
      </c>
      <c r="K1559">
        <f>E1559-F1559</f>
        <v/>
      </c>
      <c r="L1559" s="10">
        <f>IFERROR(K1559/E1559,0)</f>
        <v/>
      </c>
      <c r="M1559">
        <f>YEAR(A1559)</f>
        <v/>
      </c>
      <c r="N1559">
        <f>"Q"&amp;ROUNDUP(MONTH(A1559)/3,0)</f>
        <v/>
      </c>
      <c r="O1559">
        <f>TEXT(A1559,"mmm")</f>
        <v/>
      </c>
    </row>
    <row r="1560">
      <c r="A1560" s="13" t="n">
        <v>45231</v>
      </c>
      <c r="B1560" t="inlineStr">
        <is>
          <t>East</t>
        </is>
      </c>
      <c r="C1560" t="inlineStr">
        <is>
          <t>Mobile App</t>
        </is>
      </c>
      <c r="D1560" t="inlineStr">
        <is>
          <t>Electronics</t>
        </is>
      </c>
      <c r="E1560" t="n">
        <v>499775.3</v>
      </c>
      <c r="F1560" t="n">
        <v>481574.28</v>
      </c>
      <c r="G1560" t="n">
        <v>570649</v>
      </c>
      <c r="H1560" t="n">
        <v>51</v>
      </c>
      <c r="I1560" t="n">
        <v>39</v>
      </c>
      <c r="J1560" t="n">
        <v>2</v>
      </c>
      <c r="K1560">
        <f>E1560-F1560</f>
        <v/>
      </c>
      <c r="L1560" s="10">
        <f>IFERROR(K1560/E1560,0)</f>
        <v/>
      </c>
      <c r="M1560">
        <f>YEAR(A1560)</f>
        <v/>
      </c>
      <c r="N1560">
        <f>"Q"&amp;ROUNDUP(MONTH(A1560)/3,0)</f>
        <v/>
      </c>
      <c r="O1560">
        <f>TEXT(A1560,"mmm")</f>
        <v/>
      </c>
    </row>
    <row r="1561">
      <c r="A1561" s="13" t="n">
        <v>45231</v>
      </c>
      <c r="B1561" t="inlineStr">
        <is>
          <t>East</t>
        </is>
      </c>
      <c r="C1561" t="inlineStr">
        <is>
          <t>Mobile App</t>
        </is>
      </c>
      <c r="D1561" t="inlineStr">
        <is>
          <t>Fashion</t>
        </is>
      </c>
      <c r="E1561" t="n">
        <v>77561.75</v>
      </c>
      <c r="F1561" t="n">
        <v>44747.99</v>
      </c>
      <c r="G1561" t="n">
        <v>89522</v>
      </c>
      <c r="H1561" t="n">
        <v>48</v>
      </c>
      <c r="I1561" t="n">
        <v>42</v>
      </c>
      <c r="J1561" t="n">
        <v>2</v>
      </c>
      <c r="K1561">
        <f>E1561-F1561</f>
        <v/>
      </c>
      <c r="L1561" s="10">
        <f>IFERROR(K1561/E1561,0)</f>
        <v/>
      </c>
      <c r="M1561">
        <f>YEAR(A1561)</f>
        <v/>
      </c>
      <c r="N1561">
        <f>"Q"&amp;ROUNDUP(MONTH(A1561)/3,0)</f>
        <v/>
      </c>
      <c r="O1561">
        <f>TEXT(A1561,"mmm")</f>
        <v/>
      </c>
    </row>
    <row r="1562">
      <c r="A1562" s="13" t="n">
        <v>45231</v>
      </c>
      <c r="B1562" t="inlineStr">
        <is>
          <t>East</t>
        </is>
      </c>
      <c r="C1562" t="inlineStr">
        <is>
          <t>Mobile App</t>
        </is>
      </c>
      <c r="D1562" t="inlineStr">
        <is>
          <t>Grocery</t>
        </is>
      </c>
      <c r="E1562" t="n">
        <v>18656.5</v>
      </c>
      <c r="F1562" t="n">
        <v>16390.61</v>
      </c>
      <c r="G1562" t="n">
        <v>21323</v>
      </c>
      <c r="H1562" t="n">
        <v>57</v>
      </c>
      <c r="I1562" t="n">
        <v>23</v>
      </c>
      <c r="J1562" t="n">
        <v>0</v>
      </c>
      <c r="K1562">
        <f>E1562-F1562</f>
        <v/>
      </c>
      <c r="L1562" s="10">
        <f>IFERROR(K1562/E1562,0)</f>
        <v/>
      </c>
      <c r="M1562">
        <f>YEAR(A1562)</f>
        <v/>
      </c>
      <c r="N1562">
        <f>"Q"&amp;ROUNDUP(MONTH(A1562)/3,0)</f>
        <v/>
      </c>
      <c r="O1562">
        <f>TEXT(A1562,"mmm")</f>
        <v/>
      </c>
    </row>
    <row r="1563">
      <c r="A1563" s="13" t="n">
        <v>45231</v>
      </c>
      <c r="B1563" t="inlineStr">
        <is>
          <t>East</t>
        </is>
      </c>
      <c r="C1563" t="inlineStr">
        <is>
          <t>Mobile App</t>
        </is>
      </c>
      <c r="D1563" t="inlineStr">
        <is>
          <t>Home &amp; Kitchen</t>
        </is>
      </c>
      <c r="E1563" t="n">
        <v>88793.89999999999</v>
      </c>
      <c r="F1563" t="n">
        <v>63827.45</v>
      </c>
      <c r="G1563" t="n">
        <v>101745</v>
      </c>
      <c r="H1563" t="n">
        <v>45</v>
      </c>
      <c r="I1563" t="n">
        <v>35</v>
      </c>
      <c r="J1563" t="n">
        <v>1</v>
      </c>
      <c r="K1563">
        <f>E1563-F1563</f>
        <v/>
      </c>
      <c r="L1563" s="10">
        <f>IFERROR(K1563/E1563,0)</f>
        <v/>
      </c>
      <c r="M1563">
        <f>YEAR(A1563)</f>
        <v/>
      </c>
      <c r="N1563">
        <f>"Q"&amp;ROUNDUP(MONTH(A1563)/3,0)</f>
        <v/>
      </c>
      <c r="O1563">
        <f>TEXT(A1563,"mmm")</f>
        <v/>
      </c>
    </row>
    <row r="1564">
      <c r="A1564" s="13" t="n">
        <v>45231</v>
      </c>
      <c r="B1564" t="inlineStr">
        <is>
          <t>East</t>
        </is>
      </c>
      <c r="C1564" t="inlineStr">
        <is>
          <t>Mobile App</t>
        </is>
      </c>
      <c r="D1564" t="inlineStr">
        <is>
          <t>Sports</t>
        </is>
      </c>
      <c r="E1564" t="n">
        <v>14905.25</v>
      </c>
      <c r="F1564" t="n">
        <v>10215.22</v>
      </c>
      <c r="G1564" t="n">
        <v>16193</v>
      </c>
      <c r="H1564" t="n">
        <v>7</v>
      </c>
      <c r="I1564" t="n">
        <v>6</v>
      </c>
      <c r="J1564" t="n">
        <v>0</v>
      </c>
      <c r="K1564">
        <f>E1564-F1564</f>
        <v/>
      </c>
      <c r="L1564" s="10">
        <f>IFERROR(K1564/E1564,0)</f>
        <v/>
      </c>
      <c r="M1564">
        <f>YEAR(A1564)</f>
        <v/>
      </c>
      <c r="N1564">
        <f>"Q"&amp;ROUNDUP(MONTH(A1564)/3,0)</f>
        <v/>
      </c>
      <c r="O1564">
        <f>TEXT(A1564,"mmm")</f>
        <v/>
      </c>
    </row>
    <row r="1565">
      <c r="A1565" s="13" t="n">
        <v>45231</v>
      </c>
      <c r="B1565" t="inlineStr">
        <is>
          <t>East</t>
        </is>
      </c>
      <c r="C1565" t="inlineStr">
        <is>
          <t>Retail Store</t>
        </is>
      </c>
      <c r="D1565" t="inlineStr">
        <is>
          <t>Beauty</t>
        </is>
      </c>
      <c r="E1565" t="n">
        <v>10673.85</v>
      </c>
      <c r="F1565" t="n">
        <v>5928.82</v>
      </c>
      <c r="G1565" t="n">
        <v>12156</v>
      </c>
      <c r="H1565" t="n">
        <v>14</v>
      </c>
      <c r="I1565" t="n">
        <v>9</v>
      </c>
      <c r="J1565" t="n">
        <v>0</v>
      </c>
      <c r="K1565">
        <f>E1565-F1565</f>
        <v/>
      </c>
      <c r="L1565" s="10">
        <f>IFERROR(K1565/E1565,0)</f>
        <v/>
      </c>
      <c r="M1565">
        <f>YEAR(A1565)</f>
        <v/>
      </c>
      <c r="N1565">
        <f>"Q"&amp;ROUNDUP(MONTH(A1565)/3,0)</f>
        <v/>
      </c>
      <c r="O1565">
        <f>TEXT(A1565,"mmm")</f>
        <v/>
      </c>
    </row>
    <row r="1566">
      <c r="A1566" s="13" t="n">
        <v>45231</v>
      </c>
      <c r="B1566" t="inlineStr">
        <is>
          <t>East</t>
        </is>
      </c>
      <c r="C1566" t="inlineStr">
        <is>
          <t>Retail Store</t>
        </is>
      </c>
      <c r="D1566" t="inlineStr">
        <is>
          <t>Books</t>
        </is>
      </c>
      <c r="E1566" t="n">
        <v>2345.95</v>
      </c>
      <c r="F1566" t="n">
        <v>1741.88</v>
      </c>
      <c r="G1566" t="n">
        <v>2523</v>
      </c>
      <c r="H1566" t="n">
        <v>7</v>
      </c>
      <c r="I1566" t="n">
        <v>6</v>
      </c>
      <c r="J1566" t="n">
        <v>0</v>
      </c>
      <c r="K1566">
        <f>E1566-F1566</f>
        <v/>
      </c>
      <c r="L1566" s="10">
        <f>IFERROR(K1566/E1566,0)</f>
        <v/>
      </c>
      <c r="M1566">
        <f>YEAR(A1566)</f>
        <v/>
      </c>
      <c r="N1566">
        <f>"Q"&amp;ROUNDUP(MONTH(A1566)/3,0)</f>
        <v/>
      </c>
      <c r="O1566">
        <f>TEXT(A1566,"mmm")</f>
        <v/>
      </c>
    </row>
    <row r="1567">
      <c r="A1567" s="13" t="n">
        <v>45231</v>
      </c>
      <c r="B1567" t="inlineStr">
        <is>
          <t>East</t>
        </is>
      </c>
      <c r="C1567" t="inlineStr">
        <is>
          <t>Retail Store</t>
        </is>
      </c>
      <c r="D1567" t="inlineStr">
        <is>
          <t>Electronics</t>
        </is>
      </c>
      <c r="E1567" t="n">
        <v>184601.95</v>
      </c>
      <c r="F1567" t="n">
        <v>156797.51</v>
      </c>
      <c r="G1567" t="n">
        <v>195214</v>
      </c>
      <c r="H1567" t="n">
        <v>16</v>
      </c>
      <c r="I1567" t="n">
        <v>13</v>
      </c>
      <c r="J1567" t="n">
        <v>3</v>
      </c>
      <c r="K1567">
        <f>E1567-F1567</f>
        <v/>
      </c>
      <c r="L1567" s="10">
        <f>IFERROR(K1567/E1567,0)</f>
        <v/>
      </c>
      <c r="M1567">
        <f>YEAR(A1567)</f>
        <v/>
      </c>
      <c r="N1567">
        <f>"Q"&amp;ROUNDUP(MONTH(A1567)/3,0)</f>
        <v/>
      </c>
      <c r="O1567">
        <f>TEXT(A1567,"mmm")</f>
        <v/>
      </c>
    </row>
    <row r="1568">
      <c r="A1568" s="13" t="n">
        <v>45231</v>
      </c>
      <c r="B1568" t="inlineStr">
        <is>
          <t>East</t>
        </is>
      </c>
      <c r="C1568" t="inlineStr">
        <is>
          <t>Retail Store</t>
        </is>
      </c>
      <c r="D1568" t="inlineStr">
        <is>
          <t>Fashion</t>
        </is>
      </c>
      <c r="E1568" t="n">
        <v>17360.4</v>
      </c>
      <c r="F1568" t="n">
        <v>10020.31</v>
      </c>
      <c r="G1568" t="n">
        <v>18999</v>
      </c>
      <c r="H1568" t="n">
        <v>21</v>
      </c>
      <c r="I1568" t="n">
        <v>17</v>
      </c>
      <c r="J1568" t="n">
        <v>3</v>
      </c>
      <c r="K1568">
        <f>E1568-F1568</f>
        <v/>
      </c>
      <c r="L1568" s="10">
        <f>IFERROR(K1568/E1568,0)</f>
        <v/>
      </c>
      <c r="M1568">
        <f>YEAR(A1568)</f>
        <v/>
      </c>
      <c r="N1568">
        <f>"Q"&amp;ROUNDUP(MONTH(A1568)/3,0)</f>
        <v/>
      </c>
      <c r="O1568">
        <f>TEXT(A1568,"mmm")</f>
        <v/>
      </c>
    </row>
    <row r="1569">
      <c r="A1569" s="13" t="n">
        <v>45231</v>
      </c>
      <c r="B1569" t="inlineStr">
        <is>
          <t>East</t>
        </is>
      </c>
      <c r="C1569" t="inlineStr">
        <is>
          <t>Retail Store</t>
        </is>
      </c>
      <c r="D1569" t="inlineStr">
        <is>
          <t>Grocery</t>
        </is>
      </c>
      <c r="E1569" t="n">
        <v>6146.05</v>
      </c>
      <c r="F1569" t="n">
        <v>5127.26</v>
      </c>
      <c r="G1569" t="n">
        <v>6720</v>
      </c>
      <c r="H1569" t="n">
        <v>20</v>
      </c>
      <c r="I1569" t="n">
        <v>7</v>
      </c>
      <c r="J1569" t="n">
        <v>0</v>
      </c>
      <c r="K1569">
        <f>E1569-F1569</f>
        <v/>
      </c>
      <c r="L1569" s="10">
        <f>IFERROR(K1569/E1569,0)</f>
        <v/>
      </c>
      <c r="M1569">
        <f>YEAR(A1569)</f>
        <v/>
      </c>
      <c r="N1569">
        <f>"Q"&amp;ROUNDUP(MONTH(A1569)/3,0)</f>
        <v/>
      </c>
      <c r="O1569">
        <f>TEXT(A1569,"mmm")</f>
        <v/>
      </c>
    </row>
    <row r="1570">
      <c r="A1570" s="13" t="n">
        <v>45231</v>
      </c>
      <c r="B1570" t="inlineStr">
        <is>
          <t>East</t>
        </is>
      </c>
      <c r="C1570" t="inlineStr">
        <is>
          <t>Retail Store</t>
        </is>
      </c>
      <c r="D1570" t="inlineStr">
        <is>
          <t>Home &amp; Kitchen</t>
        </is>
      </c>
      <c r="E1570" t="n">
        <v>16992.65</v>
      </c>
      <c r="F1570" t="n">
        <v>10972.67</v>
      </c>
      <c r="G1570" t="n">
        <v>18763</v>
      </c>
      <c r="H1570" t="n">
        <v>7</v>
      </c>
      <c r="I1570" t="n">
        <v>5</v>
      </c>
      <c r="J1570" t="n">
        <v>0</v>
      </c>
      <c r="K1570">
        <f>E1570-F1570</f>
        <v/>
      </c>
      <c r="L1570" s="10">
        <f>IFERROR(K1570/E1570,0)</f>
        <v/>
      </c>
      <c r="M1570">
        <f>YEAR(A1570)</f>
        <v/>
      </c>
      <c r="N1570">
        <f>"Q"&amp;ROUNDUP(MONTH(A1570)/3,0)</f>
        <v/>
      </c>
      <c r="O1570">
        <f>TEXT(A1570,"mmm")</f>
        <v/>
      </c>
    </row>
    <row r="1571">
      <c r="A1571" s="13" t="n">
        <v>45231</v>
      </c>
      <c r="B1571" t="inlineStr">
        <is>
          <t>East</t>
        </is>
      </c>
      <c r="C1571" t="inlineStr">
        <is>
          <t>Retail Store</t>
        </is>
      </c>
      <c r="D1571" t="inlineStr">
        <is>
          <t>Sports</t>
        </is>
      </c>
      <c r="E1571" t="n">
        <v>2643.45</v>
      </c>
      <c r="F1571" t="n">
        <v>1796.03</v>
      </c>
      <c r="G1571" t="n">
        <v>2956</v>
      </c>
      <c r="H1571" t="n">
        <v>4</v>
      </c>
      <c r="I1571" t="n">
        <v>4</v>
      </c>
      <c r="J1571" t="n">
        <v>0</v>
      </c>
      <c r="K1571">
        <f>E1571-F1571</f>
        <v/>
      </c>
      <c r="L1571" s="10">
        <f>IFERROR(K1571/E1571,0)</f>
        <v/>
      </c>
      <c r="M1571">
        <f>YEAR(A1571)</f>
        <v/>
      </c>
      <c r="N1571">
        <f>"Q"&amp;ROUNDUP(MONTH(A1571)/3,0)</f>
        <v/>
      </c>
      <c r="O1571">
        <f>TEXT(A1571,"mmm")</f>
        <v/>
      </c>
    </row>
    <row r="1572">
      <c r="A1572" s="13" t="n">
        <v>45231</v>
      </c>
      <c r="B1572" t="inlineStr">
        <is>
          <t>East</t>
        </is>
      </c>
      <c r="C1572" t="inlineStr">
        <is>
          <t>Unknown</t>
        </is>
      </c>
      <c r="D1572" t="inlineStr">
        <is>
          <t>Books</t>
        </is>
      </c>
      <c r="E1572" t="n">
        <v>797.65</v>
      </c>
      <c r="F1572" t="n">
        <v>624.0599999999999</v>
      </c>
      <c r="G1572" t="n">
        <v>858</v>
      </c>
      <c r="H1572" t="n">
        <v>2</v>
      </c>
      <c r="I1572" t="n">
        <v>2</v>
      </c>
      <c r="J1572" t="n">
        <v>1</v>
      </c>
      <c r="K1572">
        <f>E1572-F1572</f>
        <v/>
      </c>
      <c r="L1572" s="10">
        <f>IFERROR(K1572/E1572,0)</f>
        <v/>
      </c>
      <c r="M1572">
        <f>YEAR(A1572)</f>
        <v/>
      </c>
      <c r="N1572">
        <f>"Q"&amp;ROUNDUP(MONTH(A1572)/3,0)</f>
        <v/>
      </c>
      <c r="O1572">
        <f>TEXT(A1572,"mmm")</f>
        <v/>
      </c>
    </row>
    <row r="1573">
      <c r="A1573" s="13" t="n">
        <v>45231</v>
      </c>
      <c r="B1573" t="inlineStr">
        <is>
          <t>East</t>
        </is>
      </c>
      <c r="C1573" t="inlineStr">
        <is>
          <t>Unknown</t>
        </is>
      </c>
      <c r="D1573" t="inlineStr">
        <is>
          <t>Grocery</t>
        </is>
      </c>
      <c r="E1573" t="n">
        <v>2017.9</v>
      </c>
      <c r="F1573" t="n">
        <v>1872.7</v>
      </c>
      <c r="G1573" t="n">
        <v>2374</v>
      </c>
      <c r="H1573" t="n">
        <v>6</v>
      </c>
      <c r="I1573" t="n">
        <v>2</v>
      </c>
      <c r="J1573" t="n">
        <v>0</v>
      </c>
      <c r="K1573">
        <f>E1573-F1573</f>
        <v/>
      </c>
      <c r="L1573" s="10">
        <f>IFERROR(K1573/E1573,0)</f>
        <v/>
      </c>
      <c r="M1573">
        <f>YEAR(A1573)</f>
        <v/>
      </c>
      <c r="N1573">
        <f>"Q"&amp;ROUNDUP(MONTH(A1573)/3,0)</f>
        <v/>
      </c>
      <c r="O1573">
        <f>TEXT(A1573,"mmm")</f>
        <v/>
      </c>
    </row>
    <row r="1574">
      <c r="A1574" s="13" t="n">
        <v>45231</v>
      </c>
      <c r="B1574" t="inlineStr">
        <is>
          <t>East</t>
        </is>
      </c>
      <c r="C1574" t="inlineStr">
        <is>
          <t>Website</t>
        </is>
      </c>
      <c r="D1574" t="inlineStr">
        <is>
          <t>Beauty</t>
        </is>
      </c>
      <c r="E1574" t="n">
        <v>21380.85</v>
      </c>
      <c r="F1574" t="n">
        <v>12607.67</v>
      </c>
      <c r="G1574" t="n">
        <v>24645</v>
      </c>
      <c r="H1574" t="n">
        <v>35</v>
      </c>
      <c r="I1574" t="n">
        <v>25</v>
      </c>
      <c r="J1574" t="n">
        <v>1</v>
      </c>
      <c r="K1574">
        <f>E1574-F1574</f>
        <v/>
      </c>
      <c r="L1574" s="10">
        <f>IFERROR(K1574/E1574,0)</f>
        <v/>
      </c>
      <c r="M1574">
        <f>YEAR(A1574)</f>
        <v/>
      </c>
      <c r="N1574">
        <f>"Q"&amp;ROUNDUP(MONTH(A1574)/3,0)</f>
        <v/>
      </c>
      <c r="O1574">
        <f>TEXT(A1574,"mmm")</f>
        <v/>
      </c>
    </row>
    <row r="1575">
      <c r="A1575" s="13" t="n">
        <v>45231</v>
      </c>
      <c r="B1575" t="inlineStr">
        <is>
          <t>East</t>
        </is>
      </c>
      <c r="C1575" t="inlineStr">
        <is>
          <t>Website</t>
        </is>
      </c>
      <c r="D1575" t="inlineStr">
        <is>
          <t>Books</t>
        </is>
      </c>
      <c r="E1575" t="n">
        <v>7246</v>
      </c>
      <c r="F1575" t="n">
        <v>5666.42</v>
      </c>
      <c r="G1575" t="n">
        <v>8452</v>
      </c>
      <c r="H1575" t="n">
        <v>18</v>
      </c>
      <c r="I1575" t="n">
        <v>14</v>
      </c>
      <c r="J1575" t="n">
        <v>0</v>
      </c>
      <c r="K1575">
        <f>E1575-F1575</f>
        <v/>
      </c>
      <c r="L1575" s="10">
        <f>IFERROR(K1575/E1575,0)</f>
        <v/>
      </c>
      <c r="M1575">
        <f>YEAR(A1575)</f>
        <v/>
      </c>
      <c r="N1575">
        <f>"Q"&amp;ROUNDUP(MONTH(A1575)/3,0)</f>
        <v/>
      </c>
      <c r="O1575">
        <f>TEXT(A1575,"mmm")</f>
        <v/>
      </c>
    </row>
    <row r="1576">
      <c r="A1576" s="13" t="n">
        <v>45231</v>
      </c>
      <c r="B1576" t="inlineStr">
        <is>
          <t>East</t>
        </is>
      </c>
      <c r="C1576" t="inlineStr">
        <is>
          <t>Website</t>
        </is>
      </c>
      <c r="D1576" t="inlineStr">
        <is>
          <t>Electronics</t>
        </is>
      </c>
      <c r="E1576" t="n">
        <v>251797.1</v>
      </c>
      <c r="F1576" t="n">
        <v>246420.24</v>
      </c>
      <c r="G1576" t="n">
        <v>293364</v>
      </c>
      <c r="H1576" t="n">
        <v>36</v>
      </c>
      <c r="I1576" t="n">
        <v>32</v>
      </c>
      <c r="J1576" t="n">
        <v>4</v>
      </c>
      <c r="K1576">
        <f>E1576-F1576</f>
        <v/>
      </c>
      <c r="L1576" s="10">
        <f>IFERROR(K1576/E1576,0)</f>
        <v/>
      </c>
      <c r="M1576">
        <f>YEAR(A1576)</f>
        <v/>
      </c>
      <c r="N1576">
        <f>"Q"&amp;ROUNDUP(MONTH(A1576)/3,0)</f>
        <v/>
      </c>
      <c r="O1576">
        <f>TEXT(A1576,"mmm")</f>
        <v/>
      </c>
    </row>
    <row r="1577">
      <c r="A1577" s="13" t="n">
        <v>45231</v>
      </c>
      <c r="B1577" t="inlineStr">
        <is>
          <t>East</t>
        </is>
      </c>
      <c r="C1577" t="inlineStr">
        <is>
          <t>Website</t>
        </is>
      </c>
      <c r="D1577" t="inlineStr">
        <is>
          <t>Fashion</t>
        </is>
      </c>
      <c r="E1577" t="n">
        <v>69838.64999999999</v>
      </c>
      <c r="F1577" t="n">
        <v>42153.66</v>
      </c>
      <c r="G1577" t="n">
        <v>81533</v>
      </c>
      <c r="H1577" t="n">
        <v>57</v>
      </c>
      <c r="I1577" t="n">
        <v>44</v>
      </c>
      <c r="J1577" t="n">
        <v>5</v>
      </c>
      <c r="K1577">
        <f>E1577-F1577</f>
        <v/>
      </c>
      <c r="L1577" s="10">
        <f>IFERROR(K1577/E1577,0)</f>
        <v/>
      </c>
      <c r="M1577">
        <f>YEAR(A1577)</f>
        <v/>
      </c>
      <c r="N1577">
        <f>"Q"&amp;ROUNDUP(MONTH(A1577)/3,0)</f>
        <v/>
      </c>
      <c r="O1577">
        <f>TEXT(A1577,"mmm")</f>
        <v/>
      </c>
    </row>
    <row r="1578">
      <c r="A1578" s="13" t="n">
        <v>45231</v>
      </c>
      <c r="B1578" t="inlineStr">
        <is>
          <t>East</t>
        </is>
      </c>
      <c r="C1578" t="inlineStr">
        <is>
          <t>Website</t>
        </is>
      </c>
      <c r="D1578" t="inlineStr">
        <is>
          <t>Grocery</t>
        </is>
      </c>
      <c r="E1578" t="n">
        <v>31121.65</v>
      </c>
      <c r="F1578" t="n">
        <v>27457.66</v>
      </c>
      <c r="G1578" t="n">
        <v>35652</v>
      </c>
      <c r="H1578" t="n">
        <v>98</v>
      </c>
      <c r="I1578" t="n">
        <v>38</v>
      </c>
      <c r="J1578" t="n">
        <v>2</v>
      </c>
      <c r="K1578">
        <f>E1578-F1578</f>
        <v/>
      </c>
      <c r="L1578" s="10">
        <f>IFERROR(K1578/E1578,0)</f>
        <v/>
      </c>
      <c r="M1578">
        <f>YEAR(A1578)</f>
        <v/>
      </c>
      <c r="N1578">
        <f>"Q"&amp;ROUNDUP(MONTH(A1578)/3,0)</f>
        <v/>
      </c>
      <c r="O1578">
        <f>TEXT(A1578,"mmm")</f>
        <v/>
      </c>
    </row>
    <row r="1579">
      <c r="A1579" s="13" t="n">
        <v>45231</v>
      </c>
      <c r="B1579" t="inlineStr">
        <is>
          <t>East</t>
        </is>
      </c>
      <c r="C1579" t="inlineStr">
        <is>
          <t>Website</t>
        </is>
      </c>
      <c r="D1579" t="inlineStr">
        <is>
          <t>Home &amp; Kitchen</t>
        </is>
      </c>
      <c r="E1579" t="n">
        <v>69050.10000000001</v>
      </c>
      <c r="F1579" t="n">
        <v>50835.07</v>
      </c>
      <c r="G1579" t="n">
        <v>79762</v>
      </c>
      <c r="H1579" t="n">
        <v>28</v>
      </c>
      <c r="I1579" t="n">
        <v>23</v>
      </c>
      <c r="J1579" t="n">
        <v>3</v>
      </c>
      <c r="K1579">
        <f>E1579-F1579</f>
        <v/>
      </c>
      <c r="L1579" s="10">
        <f>IFERROR(K1579/E1579,0)</f>
        <v/>
      </c>
      <c r="M1579">
        <f>YEAR(A1579)</f>
        <v/>
      </c>
      <c r="N1579">
        <f>"Q"&amp;ROUNDUP(MONTH(A1579)/3,0)</f>
        <v/>
      </c>
      <c r="O1579">
        <f>TEXT(A1579,"mmm")</f>
        <v/>
      </c>
    </row>
    <row r="1580">
      <c r="A1580" s="13" t="n">
        <v>45231</v>
      </c>
      <c r="B1580" t="inlineStr">
        <is>
          <t>East</t>
        </is>
      </c>
      <c r="C1580" t="inlineStr">
        <is>
          <t>Website</t>
        </is>
      </c>
      <c r="D1580" t="inlineStr">
        <is>
          <t>Sports</t>
        </is>
      </c>
      <c r="E1580" t="n">
        <v>49327.05</v>
      </c>
      <c r="F1580" t="n">
        <v>33555.46</v>
      </c>
      <c r="G1580" t="n">
        <v>54086</v>
      </c>
      <c r="H1580" t="n">
        <v>24</v>
      </c>
      <c r="I1580" t="n">
        <v>17</v>
      </c>
      <c r="J1580" t="n">
        <v>1</v>
      </c>
      <c r="K1580">
        <f>E1580-F1580</f>
        <v/>
      </c>
      <c r="L1580" s="10">
        <f>IFERROR(K1580/E1580,0)</f>
        <v/>
      </c>
      <c r="M1580">
        <f>YEAR(A1580)</f>
        <v/>
      </c>
      <c r="N1580">
        <f>"Q"&amp;ROUNDUP(MONTH(A1580)/3,0)</f>
        <v/>
      </c>
      <c r="O1580">
        <f>TEXT(A1580,"mmm")</f>
        <v/>
      </c>
    </row>
    <row r="1581">
      <c r="A1581" s="13" t="n">
        <v>45231</v>
      </c>
      <c r="B1581" t="inlineStr">
        <is>
          <t>North</t>
        </is>
      </c>
      <c r="C1581" t="inlineStr">
        <is>
          <t>Marketplace</t>
        </is>
      </c>
      <c r="D1581" t="inlineStr">
        <is>
          <t>Beauty</t>
        </is>
      </c>
      <c r="E1581" t="n">
        <v>19246.1</v>
      </c>
      <c r="F1581" t="n">
        <v>12156.81</v>
      </c>
      <c r="G1581" t="n">
        <v>23291</v>
      </c>
      <c r="H1581" t="n">
        <v>39</v>
      </c>
      <c r="I1581" t="n">
        <v>32</v>
      </c>
      <c r="J1581" t="n">
        <v>0</v>
      </c>
      <c r="K1581">
        <f>E1581-F1581</f>
        <v/>
      </c>
      <c r="L1581" s="10">
        <f>IFERROR(K1581/E1581,0)</f>
        <v/>
      </c>
      <c r="M1581">
        <f>YEAR(A1581)</f>
        <v/>
      </c>
      <c r="N1581">
        <f>"Q"&amp;ROUNDUP(MONTH(A1581)/3,0)</f>
        <v/>
      </c>
      <c r="O1581">
        <f>TEXT(A1581,"mmm")</f>
        <v/>
      </c>
    </row>
    <row r="1582">
      <c r="A1582" s="13" t="n">
        <v>45231</v>
      </c>
      <c r="B1582" t="inlineStr">
        <is>
          <t>North</t>
        </is>
      </c>
      <c r="C1582" t="inlineStr">
        <is>
          <t>Marketplace</t>
        </is>
      </c>
      <c r="D1582" t="inlineStr">
        <is>
          <t>Books</t>
        </is>
      </c>
      <c r="E1582" t="n">
        <v>8095.3</v>
      </c>
      <c r="F1582" t="n">
        <v>6755.77</v>
      </c>
      <c r="G1582" t="n">
        <v>9879</v>
      </c>
      <c r="H1582" t="n">
        <v>21</v>
      </c>
      <c r="I1582" t="n">
        <v>18</v>
      </c>
      <c r="J1582" t="n">
        <v>0</v>
      </c>
      <c r="K1582">
        <f>E1582-F1582</f>
        <v/>
      </c>
      <c r="L1582" s="10">
        <f>IFERROR(K1582/E1582,0)</f>
        <v/>
      </c>
      <c r="M1582">
        <f>YEAR(A1582)</f>
        <v/>
      </c>
      <c r="N1582">
        <f>"Q"&amp;ROUNDUP(MONTH(A1582)/3,0)</f>
        <v/>
      </c>
      <c r="O1582">
        <f>TEXT(A1582,"mmm")</f>
        <v/>
      </c>
    </row>
    <row r="1583">
      <c r="A1583" s="13" t="n">
        <v>45231</v>
      </c>
      <c r="B1583" t="inlineStr">
        <is>
          <t>North</t>
        </is>
      </c>
      <c r="C1583" t="inlineStr">
        <is>
          <t>Marketplace</t>
        </is>
      </c>
      <c r="D1583" t="inlineStr">
        <is>
          <t>Electronics</t>
        </is>
      </c>
      <c r="E1583" t="n">
        <v>251344.35</v>
      </c>
      <c r="F1583" t="n">
        <v>246879.09</v>
      </c>
      <c r="G1583" t="n">
        <v>297418</v>
      </c>
      <c r="H1583" t="n">
        <v>32</v>
      </c>
      <c r="I1583" t="n">
        <v>27</v>
      </c>
      <c r="J1583" t="n">
        <v>2</v>
      </c>
      <c r="K1583">
        <f>E1583-F1583</f>
        <v/>
      </c>
      <c r="L1583" s="10">
        <f>IFERROR(K1583/E1583,0)</f>
        <v/>
      </c>
      <c r="M1583">
        <f>YEAR(A1583)</f>
        <v/>
      </c>
      <c r="N1583">
        <f>"Q"&amp;ROUNDUP(MONTH(A1583)/3,0)</f>
        <v/>
      </c>
      <c r="O1583">
        <f>TEXT(A1583,"mmm")</f>
        <v/>
      </c>
    </row>
    <row r="1584">
      <c r="A1584" s="13" t="n">
        <v>45231</v>
      </c>
      <c r="B1584" t="inlineStr">
        <is>
          <t>North</t>
        </is>
      </c>
      <c r="C1584" t="inlineStr">
        <is>
          <t>Marketplace</t>
        </is>
      </c>
      <c r="D1584" t="inlineStr">
        <is>
          <t>Fashion</t>
        </is>
      </c>
      <c r="E1584" t="n">
        <v>67375.85000000001</v>
      </c>
      <c r="F1584" t="n">
        <v>39862.93</v>
      </c>
      <c r="G1584" t="n">
        <v>79312</v>
      </c>
      <c r="H1584" t="n">
        <v>58</v>
      </c>
      <c r="I1584" t="n">
        <v>43</v>
      </c>
      <c r="J1584" t="n">
        <v>16</v>
      </c>
      <c r="K1584">
        <f>E1584-F1584</f>
        <v/>
      </c>
      <c r="L1584" s="10">
        <f>IFERROR(K1584/E1584,0)</f>
        <v/>
      </c>
      <c r="M1584">
        <f>YEAR(A1584)</f>
        <v/>
      </c>
      <c r="N1584">
        <f>"Q"&amp;ROUNDUP(MONTH(A1584)/3,0)</f>
        <v/>
      </c>
      <c r="O1584">
        <f>TEXT(A1584,"mmm")</f>
        <v/>
      </c>
    </row>
    <row r="1585">
      <c r="A1585" s="13" t="n">
        <v>45231</v>
      </c>
      <c r="B1585" t="inlineStr">
        <is>
          <t>North</t>
        </is>
      </c>
      <c r="C1585" t="inlineStr">
        <is>
          <t>Marketplace</t>
        </is>
      </c>
      <c r="D1585" t="inlineStr">
        <is>
          <t>Grocery</t>
        </is>
      </c>
      <c r="E1585" t="n">
        <v>21097.45</v>
      </c>
      <c r="F1585" t="n">
        <v>19807.56</v>
      </c>
      <c r="G1585" t="n">
        <v>25673</v>
      </c>
      <c r="H1585" t="n">
        <v>67</v>
      </c>
      <c r="I1585" t="n">
        <v>30</v>
      </c>
      <c r="J1585" t="n">
        <v>0</v>
      </c>
      <c r="K1585">
        <f>E1585-F1585</f>
        <v/>
      </c>
      <c r="L1585" s="10">
        <f>IFERROR(K1585/E1585,0)</f>
        <v/>
      </c>
      <c r="M1585">
        <f>YEAR(A1585)</f>
        <v/>
      </c>
      <c r="N1585">
        <f>"Q"&amp;ROUNDUP(MONTH(A1585)/3,0)</f>
        <v/>
      </c>
      <c r="O1585">
        <f>TEXT(A1585,"mmm")</f>
        <v/>
      </c>
    </row>
    <row r="1586">
      <c r="A1586" s="13" t="n">
        <v>45231</v>
      </c>
      <c r="B1586" t="inlineStr">
        <is>
          <t>North</t>
        </is>
      </c>
      <c r="C1586" t="inlineStr">
        <is>
          <t>Marketplace</t>
        </is>
      </c>
      <c r="D1586" t="inlineStr">
        <is>
          <t>Home &amp; Kitchen</t>
        </is>
      </c>
      <c r="E1586" t="n">
        <v>59096.1</v>
      </c>
      <c r="F1586" t="n">
        <v>44736.51</v>
      </c>
      <c r="G1586" t="n">
        <v>70585</v>
      </c>
      <c r="H1586" t="n">
        <v>25</v>
      </c>
      <c r="I1586" t="n">
        <v>21</v>
      </c>
      <c r="J1586" t="n">
        <v>2</v>
      </c>
      <c r="K1586">
        <f>E1586-F1586</f>
        <v/>
      </c>
      <c r="L1586" s="10">
        <f>IFERROR(K1586/E1586,0)</f>
        <v/>
      </c>
      <c r="M1586">
        <f>YEAR(A1586)</f>
        <v/>
      </c>
      <c r="N1586">
        <f>"Q"&amp;ROUNDUP(MONTH(A1586)/3,0)</f>
        <v/>
      </c>
      <c r="O1586">
        <f>TEXT(A1586,"mmm")</f>
        <v/>
      </c>
    </row>
    <row r="1587">
      <c r="A1587" s="13" t="n">
        <v>45231</v>
      </c>
      <c r="B1587" t="inlineStr">
        <is>
          <t>North</t>
        </is>
      </c>
      <c r="C1587" t="inlineStr">
        <is>
          <t>Marketplace</t>
        </is>
      </c>
      <c r="D1587" t="inlineStr">
        <is>
          <t>Sports</t>
        </is>
      </c>
      <c r="E1587" t="n">
        <v>7894.4</v>
      </c>
      <c r="F1587" t="n">
        <v>5738.65</v>
      </c>
      <c r="G1587" t="n">
        <v>9304</v>
      </c>
      <c r="H1587" t="n">
        <v>6</v>
      </c>
      <c r="I1587" t="n">
        <v>6</v>
      </c>
      <c r="J1587" t="n">
        <v>0</v>
      </c>
      <c r="K1587">
        <f>E1587-F1587</f>
        <v/>
      </c>
      <c r="L1587" s="10">
        <f>IFERROR(K1587/E1587,0)</f>
        <v/>
      </c>
      <c r="M1587">
        <f>YEAR(A1587)</f>
        <v/>
      </c>
      <c r="N1587">
        <f>"Q"&amp;ROUNDUP(MONTH(A1587)/3,0)</f>
        <v/>
      </c>
      <c r="O1587">
        <f>TEXT(A1587,"mmm")</f>
        <v/>
      </c>
    </row>
    <row r="1588">
      <c r="A1588" s="13" t="n">
        <v>45231</v>
      </c>
      <c r="B1588" t="inlineStr">
        <is>
          <t>North</t>
        </is>
      </c>
      <c r="C1588" t="inlineStr">
        <is>
          <t>Marketplace</t>
        </is>
      </c>
      <c r="D1588" t="inlineStr">
        <is>
          <t>Unknown</t>
        </is>
      </c>
      <c r="E1588" t="n">
        <v>564.3</v>
      </c>
      <c r="F1588" t="n">
        <v>468.3</v>
      </c>
      <c r="G1588" t="n">
        <v>627</v>
      </c>
      <c r="H1588" t="n">
        <v>3</v>
      </c>
      <c r="I1588" t="n">
        <v>1</v>
      </c>
      <c r="J1588" t="n">
        <v>0</v>
      </c>
      <c r="K1588">
        <f>E1588-F1588</f>
        <v/>
      </c>
      <c r="L1588" s="10">
        <f>IFERROR(K1588/E1588,0)</f>
        <v/>
      </c>
      <c r="M1588">
        <f>YEAR(A1588)</f>
        <v/>
      </c>
      <c r="N1588">
        <f>"Q"&amp;ROUNDUP(MONTH(A1588)/3,0)</f>
        <v/>
      </c>
      <c r="O1588">
        <f>TEXT(A1588,"mmm")</f>
        <v/>
      </c>
    </row>
    <row r="1589">
      <c r="A1589" s="13" t="n">
        <v>45231</v>
      </c>
      <c r="B1589" t="inlineStr">
        <is>
          <t>North</t>
        </is>
      </c>
      <c r="C1589" t="inlineStr">
        <is>
          <t>Mobile App</t>
        </is>
      </c>
      <c r="D1589" t="inlineStr">
        <is>
          <t>Beauty</t>
        </is>
      </c>
      <c r="E1589" t="n">
        <v>32422.35</v>
      </c>
      <c r="F1589" t="n">
        <v>20229.52</v>
      </c>
      <c r="G1589" t="n">
        <v>37397</v>
      </c>
      <c r="H1589" t="n">
        <v>63</v>
      </c>
      <c r="I1589" t="n">
        <v>49</v>
      </c>
      <c r="J1589" t="n">
        <v>2</v>
      </c>
      <c r="K1589">
        <f>E1589-F1589</f>
        <v/>
      </c>
      <c r="L1589" s="10">
        <f>IFERROR(K1589/E1589,0)</f>
        <v/>
      </c>
      <c r="M1589">
        <f>YEAR(A1589)</f>
        <v/>
      </c>
      <c r="N1589">
        <f>"Q"&amp;ROUNDUP(MONTH(A1589)/3,0)</f>
        <v/>
      </c>
      <c r="O1589">
        <f>TEXT(A1589,"mmm")</f>
        <v/>
      </c>
    </row>
    <row r="1590">
      <c r="A1590" s="13" t="n">
        <v>45231</v>
      </c>
      <c r="B1590" t="inlineStr">
        <is>
          <t>North</t>
        </is>
      </c>
      <c r="C1590" t="inlineStr">
        <is>
          <t>Mobile App</t>
        </is>
      </c>
      <c r="D1590" t="inlineStr">
        <is>
          <t>Books</t>
        </is>
      </c>
      <c r="E1590" t="n">
        <v>18119.65</v>
      </c>
      <c r="F1590" t="n">
        <v>14657.89</v>
      </c>
      <c r="G1590" t="n">
        <v>21146</v>
      </c>
      <c r="H1590" t="n">
        <v>44</v>
      </c>
      <c r="I1590" t="n">
        <v>35</v>
      </c>
      <c r="J1590" t="n">
        <v>0</v>
      </c>
      <c r="K1590">
        <f>E1590-F1590</f>
        <v/>
      </c>
      <c r="L1590" s="10">
        <f>IFERROR(K1590/E1590,0)</f>
        <v/>
      </c>
      <c r="M1590">
        <f>YEAR(A1590)</f>
        <v/>
      </c>
      <c r="N1590">
        <f>"Q"&amp;ROUNDUP(MONTH(A1590)/3,0)</f>
        <v/>
      </c>
      <c r="O1590">
        <f>TEXT(A1590,"mmm")</f>
        <v/>
      </c>
    </row>
    <row r="1591">
      <c r="A1591" s="13" t="n">
        <v>45231</v>
      </c>
      <c r="B1591" t="inlineStr">
        <is>
          <t>North</t>
        </is>
      </c>
      <c r="C1591" t="inlineStr">
        <is>
          <t>Mobile App</t>
        </is>
      </c>
      <c r="D1591" t="inlineStr">
        <is>
          <t>Electronics</t>
        </is>
      </c>
      <c r="E1591" t="n">
        <v>454422.85</v>
      </c>
      <c r="F1591" t="n">
        <v>442252.25</v>
      </c>
      <c r="G1591" t="n">
        <v>524752</v>
      </c>
      <c r="H1591" t="n">
        <v>58</v>
      </c>
      <c r="I1591" t="n">
        <v>45</v>
      </c>
      <c r="J1591" t="n">
        <v>6</v>
      </c>
      <c r="K1591">
        <f>E1591-F1591</f>
        <v/>
      </c>
      <c r="L1591" s="10">
        <f>IFERROR(K1591/E1591,0)</f>
        <v/>
      </c>
      <c r="M1591">
        <f>YEAR(A1591)</f>
        <v/>
      </c>
      <c r="N1591">
        <f>"Q"&amp;ROUNDUP(MONTH(A1591)/3,0)</f>
        <v/>
      </c>
      <c r="O1591">
        <f>TEXT(A1591,"mmm")</f>
        <v/>
      </c>
    </row>
    <row r="1592">
      <c r="A1592" s="13" t="n">
        <v>45231</v>
      </c>
      <c r="B1592" t="inlineStr">
        <is>
          <t>North</t>
        </is>
      </c>
      <c r="C1592" t="inlineStr">
        <is>
          <t>Mobile App</t>
        </is>
      </c>
      <c r="D1592" t="inlineStr">
        <is>
          <t>Fashion</t>
        </is>
      </c>
      <c r="E1592" t="n">
        <v>82272.85000000001</v>
      </c>
      <c r="F1592" t="n">
        <v>48379.35</v>
      </c>
      <c r="G1592" t="n">
        <v>94393</v>
      </c>
      <c r="H1592" t="n">
        <v>77</v>
      </c>
      <c r="I1592" t="n">
        <v>64</v>
      </c>
      <c r="J1592" t="n">
        <v>11</v>
      </c>
      <c r="K1592">
        <f>E1592-F1592</f>
        <v/>
      </c>
      <c r="L1592" s="10">
        <f>IFERROR(K1592/E1592,0)</f>
        <v/>
      </c>
      <c r="M1592">
        <f>YEAR(A1592)</f>
        <v/>
      </c>
      <c r="N1592">
        <f>"Q"&amp;ROUNDUP(MONTH(A1592)/3,0)</f>
        <v/>
      </c>
      <c r="O1592">
        <f>TEXT(A1592,"mmm")</f>
        <v/>
      </c>
    </row>
    <row r="1593">
      <c r="A1593" s="13" t="n">
        <v>45231</v>
      </c>
      <c r="B1593" t="inlineStr">
        <is>
          <t>North</t>
        </is>
      </c>
      <c r="C1593" t="inlineStr">
        <is>
          <t>Mobile App</t>
        </is>
      </c>
      <c r="D1593" t="inlineStr">
        <is>
          <t>Grocery</t>
        </is>
      </c>
      <c r="E1593" t="n">
        <v>35532.3</v>
      </c>
      <c r="F1593" t="n">
        <v>31344.69</v>
      </c>
      <c r="G1593" t="n">
        <v>40577</v>
      </c>
      <c r="H1593" t="n">
        <v>113</v>
      </c>
      <c r="I1593" t="n">
        <v>42</v>
      </c>
      <c r="J1593" t="n">
        <v>0</v>
      </c>
      <c r="K1593">
        <f>E1593-F1593</f>
        <v/>
      </c>
      <c r="L1593" s="10">
        <f>IFERROR(K1593/E1593,0)</f>
        <v/>
      </c>
      <c r="M1593">
        <f>YEAR(A1593)</f>
        <v/>
      </c>
      <c r="N1593">
        <f>"Q"&amp;ROUNDUP(MONTH(A1593)/3,0)</f>
        <v/>
      </c>
      <c r="O1593">
        <f>TEXT(A1593,"mmm")</f>
        <v/>
      </c>
    </row>
    <row r="1594">
      <c r="A1594" s="13" t="n">
        <v>45231</v>
      </c>
      <c r="B1594" t="inlineStr">
        <is>
          <t>North</t>
        </is>
      </c>
      <c r="C1594" t="inlineStr">
        <is>
          <t>Mobile App</t>
        </is>
      </c>
      <c r="D1594" t="inlineStr">
        <is>
          <t>Home &amp; Kitchen</t>
        </is>
      </c>
      <c r="E1594" t="n">
        <v>87141.10000000001</v>
      </c>
      <c r="F1594" t="n">
        <v>64344.32</v>
      </c>
      <c r="G1594" t="n">
        <v>101202</v>
      </c>
      <c r="H1594" t="n">
        <v>48</v>
      </c>
      <c r="I1594" t="n">
        <v>39</v>
      </c>
      <c r="J1594" t="n">
        <v>5</v>
      </c>
      <c r="K1594">
        <f>E1594-F1594</f>
        <v/>
      </c>
      <c r="L1594" s="10">
        <f>IFERROR(K1594/E1594,0)</f>
        <v/>
      </c>
      <c r="M1594">
        <f>YEAR(A1594)</f>
        <v/>
      </c>
      <c r="N1594">
        <f>"Q"&amp;ROUNDUP(MONTH(A1594)/3,0)</f>
        <v/>
      </c>
      <c r="O1594">
        <f>TEXT(A1594,"mmm")</f>
        <v/>
      </c>
    </row>
    <row r="1595">
      <c r="A1595" s="13" t="n">
        <v>45231</v>
      </c>
      <c r="B1595" t="inlineStr">
        <is>
          <t>North</t>
        </is>
      </c>
      <c r="C1595" t="inlineStr">
        <is>
          <t>Mobile App</t>
        </is>
      </c>
      <c r="D1595" t="inlineStr">
        <is>
          <t>Sports</t>
        </is>
      </c>
      <c r="E1595" t="n">
        <v>46210.25</v>
      </c>
      <c r="F1595" t="n">
        <v>31437</v>
      </c>
      <c r="G1595" t="n">
        <v>52156</v>
      </c>
      <c r="H1595" t="n">
        <v>24</v>
      </c>
      <c r="I1595" t="n">
        <v>20</v>
      </c>
      <c r="J1595" t="n">
        <v>1</v>
      </c>
      <c r="K1595">
        <f>E1595-F1595</f>
        <v/>
      </c>
      <c r="L1595" s="10">
        <f>IFERROR(K1595/E1595,0)</f>
        <v/>
      </c>
      <c r="M1595">
        <f>YEAR(A1595)</f>
        <v/>
      </c>
      <c r="N1595">
        <f>"Q"&amp;ROUNDUP(MONTH(A1595)/3,0)</f>
        <v/>
      </c>
      <c r="O1595">
        <f>TEXT(A1595,"mmm")</f>
        <v/>
      </c>
    </row>
    <row r="1596">
      <c r="A1596" s="13" t="n">
        <v>45231</v>
      </c>
      <c r="B1596" t="inlineStr">
        <is>
          <t>North</t>
        </is>
      </c>
      <c r="C1596" t="inlineStr">
        <is>
          <t>Mobile App</t>
        </is>
      </c>
      <c r="D1596" t="inlineStr">
        <is>
          <t>Unknown</t>
        </is>
      </c>
      <c r="E1596" t="n">
        <v>1691.1</v>
      </c>
      <c r="F1596" t="n">
        <v>1083.48</v>
      </c>
      <c r="G1596" t="n">
        <v>1879</v>
      </c>
      <c r="H1596" t="n">
        <v>1</v>
      </c>
      <c r="I1596" t="n">
        <v>1</v>
      </c>
      <c r="J1596" t="n">
        <v>0</v>
      </c>
      <c r="K1596">
        <f>E1596-F1596</f>
        <v/>
      </c>
      <c r="L1596" s="10">
        <f>IFERROR(K1596/E1596,0)</f>
        <v/>
      </c>
      <c r="M1596">
        <f>YEAR(A1596)</f>
        <v/>
      </c>
      <c r="N1596">
        <f>"Q"&amp;ROUNDUP(MONTH(A1596)/3,0)</f>
        <v/>
      </c>
      <c r="O1596">
        <f>TEXT(A1596,"mmm")</f>
        <v/>
      </c>
    </row>
    <row r="1597">
      <c r="A1597" s="13" t="n">
        <v>45231</v>
      </c>
      <c r="B1597" t="inlineStr">
        <is>
          <t>North</t>
        </is>
      </c>
      <c r="C1597" t="inlineStr">
        <is>
          <t>Retail Store</t>
        </is>
      </c>
      <c r="D1597" t="inlineStr">
        <is>
          <t>Beauty</t>
        </is>
      </c>
      <c r="E1597" t="n">
        <v>7483.25</v>
      </c>
      <c r="F1597" t="n">
        <v>4442.09</v>
      </c>
      <c r="G1597" t="n">
        <v>8388</v>
      </c>
      <c r="H1597" t="n">
        <v>12</v>
      </c>
      <c r="I1597" t="n">
        <v>10</v>
      </c>
      <c r="J1597" t="n">
        <v>0</v>
      </c>
      <c r="K1597">
        <f>E1597-F1597</f>
        <v/>
      </c>
      <c r="L1597" s="10">
        <f>IFERROR(K1597/E1597,0)</f>
        <v/>
      </c>
      <c r="M1597">
        <f>YEAR(A1597)</f>
        <v/>
      </c>
      <c r="N1597">
        <f>"Q"&amp;ROUNDUP(MONTH(A1597)/3,0)</f>
        <v/>
      </c>
      <c r="O1597">
        <f>TEXT(A1597,"mmm")</f>
        <v/>
      </c>
    </row>
    <row r="1598">
      <c r="A1598" s="13" t="n">
        <v>45231</v>
      </c>
      <c r="B1598" t="inlineStr">
        <is>
          <t>North</t>
        </is>
      </c>
      <c r="C1598" t="inlineStr">
        <is>
          <t>Retail Store</t>
        </is>
      </c>
      <c r="D1598" t="inlineStr">
        <is>
          <t>Books</t>
        </is>
      </c>
      <c r="E1598" t="n">
        <v>5745.15</v>
      </c>
      <c r="F1598" t="n">
        <v>4358.09</v>
      </c>
      <c r="G1598" t="n">
        <v>6286</v>
      </c>
      <c r="H1598" t="n">
        <v>14</v>
      </c>
      <c r="I1598" t="n">
        <v>11</v>
      </c>
      <c r="J1598" t="n">
        <v>0</v>
      </c>
      <c r="K1598">
        <f>E1598-F1598</f>
        <v/>
      </c>
      <c r="L1598" s="10">
        <f>IFERROR(K1598/E1598,0)</f>
        <v/>
      </c>
      <c r="M1598">
        <f>YEAR(A1598)</f>
        <v/>
      </c>
      <c r="N1598">
        <f>"Q"&amp;ROUNDUP(MONTH(A1598)/3,0)</f>
        <v/>
      </c>
      <c r="O1598">
        <f>TEXT(A1598,"mmm")</f>
        <v/>
      </c>
    </row>
    <row r="1599">
      <c r="A1599" s="13" t="n">
        <v>45231</v>
      </c>
      <c r="B1599" t="inlineStr">
        <is>
          <t>North</t>
        </is>
      </c>
      <c r="C1599" t="inlineStr">
        <is>
          <t>Retail Store</t>
        </is>
      </c>
      <c r="D1599" t="inlineStr">
        <is>
          <t>Electronics</t>
        </is>
      </c>
      <c r="E1599" t="n">
        <v>196563.95</v>
      </c>
      <c r="F1599" t="n">
        <v>181652.87</v>
      </c>
      <c r="G1599" t="n">
        <v>216189</v>
      </c>
      <c r="H1599" t="n">
        <v>21</v>
      </c>
      <c r="I1599" t="n">
        <v>18</v>
      </c>
      <c r="J1599" t="n">
        <v>1</v>
      </c>
      <c r="K1599">
        <f>E1599-F1599</f>
        <v/>
      </c>
      <c r="L1599" s="10">
        <f>IFERROR(K1599/E1599,0)</f>
        <v/>
      </c>
      <c r="M1599">
        <f>YEAR(A1599)</f>
        <v/>
      </c>
      <c r="N1599">
        <f>"Q"&amp;ROUNDUP(MONTH(A1599)/3,0)</f>
        <v/>
      </c>
      <c r="O1599">
        <f>TEXT(A1599,"mmm")</f>
        <v/>
      </c>
    </row>
    <row r="1600">
      <c r="A1600" s="13" t="n">
        <v>45231</v>
      </c>
      <c r="B1600" t="inlineStr">
        <is>
          <t>North</t>
        </is>
      </c>
      <c r="C1600" t="inlineStr">
        <is>
          <t>Retail Store</t>
        </is>
      </c>
      <c r="D1600" t="inlineStr">
        <is>
          <t>Fashion</t>
        </is>
      </c>
      <c r="E1600" t="n">
        <v>40664.7</v>
      </c>
      <c r="F1600" t="n">
        <v>21931.08</v>
      </c>
      <c r="G1600" t="n">
        <v>44599</v>
      </c>
      <c r="H1600" t="n">
        <v>41</v>
      </c>
      <c r="I1600" t="n">
        <v>31</v>
      </c>
      <c r="J1600" t="n">
        <v>3</v>
      </c>
      <c r="K1600">
        <f>E1600-F1600</f>
        <v/>
      </c>
      <c r="L1600" s="10">
        <f>IFERROR(K1600/E1600,0)</f>
        <v/>
      </c>
      <c r="M1600">
        <f>YEAR(A1600)</f>
        <v/>
      </c>
      <c r="N1600">
        <f>"Q"&amp;ROUNDUP(MONTH(A1600)/3,0)</f>
        <v/>
      </c>
      <c r="O1600">
        <f>TEXT(A1600,"mmm")</f>
        <v/>
      </c>
    </row>
    <row r="1601">
      <c r="A1601" s="13" t="n">
        <v>45231</v>
      </c>
      <c r="B1601" t="inlineStr">
        <is>
          <t>North</t>
        </is>
      </c>
      <c r="C1601" t="inlineStr">
        <is>
          <t>Retail Store</t>
        </is>
      </c>
      <c r="D1601" t="inlineStr">
        <is>
          <t>Grocery</t>
        </is>
      </c>
      <c r="E1601" t="n">
        <v>16542.75</v>
      </c>
      <c r="F1601" t="n">
        <v>14055.31</v>
      </c>
      <c r="G1601" t="n">
        <v>18313</v>
      </c>
      <c r="H1601" t="n">
        <v>47</v>
      </c>
      <c r="I1601" t="n">
        <v>14</v>
      </c>
      <c r="J1601" t="n">
        <v>0</v>
      </c>
      <c r="K1601">
        <f>E1601-F1601</f>
        <v/>
      </c>
      <c r="L1601" s="10">
        <f>IFERROR(K1601/E1601,0)</f>
        <v/>
      </c>
      <c r="M1601">
        <f>YEAR(A1601)</f>
        <v/>
      </c>
      <c r="N1601">
        <f>"Q"&amp;ROUNDUP(MONTH(A1601)/3,0)</f>
        <v/>
      </c>
      <c r="O1601">
        <f>TEXT(A1601,"mmm")</f>
        <v/>
      </c>
    </row>
    <row r="1602">
      <c r="A1602" s="13" t="n">
        <v>45231</v>
      </c>
      <c r="B1602" t="inlineStr">
        <is>
          <t>North</t>
        </is>
      </c>
      <c r="C1602" t="inlineStr">
        <is>
          <t>Retail Store</t>
        </is>
      </c>
      <c r="D1602" t="inlineStr">
        <is>
          <t>Home &amp; Kitchen</t>
        </is>
      </c>
      <c r="E1602" t="n">
        <v>34911.25</v>
      </c>
      <c r="F1602" t="n">
        <v>24375.83</v>
      </c>
      <c r="G1602" t="n">
        <v>37763</v>
      </c>
      <c r="H1602" t="n">
        <v>17</v>
      </c>
      <c r="I1602" t="n">
        <v>15</v>
      </c>
      <c r="J1602" t="n">
        <v>2</v>
      </c>
      <c r="K1602">
        <f>E1602-F1602</f>
        <v/>
      </c>
      <c r="L1602" s="10">
        <f>IFERROR(K1602/E1602,0)</f>
        <v/>
      </c>
      <c r="M1602">
        <f>YEAR(A1602)</f>
        <v/>
      </c>
      <c r="N1602">
        <f>"Q"&amp;ROUNDUP(MONTH(A1602)/3,0)</f>
        <v/>
      </c>
      <c r="O1602">
        <f>TEXT(A1602,"mmm")</f>
        <v/>
      </c>
    </row>
    <row r="1603">
      <c r="A1603" s="13" t="n">
        <v>45231</v>
      </c>
      <c r="B1603" t="inlineStr">
        <is>
          <t>North</t>
        </is>
      </c>
      <c r="C1603" t="inlineStr">
        <is>
          <t>Retail Store</t>
        </is>
      </c>
      <c r="D1603" t="inlineStr">
        <is>
          <t>Sports</t>
        </is>
      </c>
      <c r="E1603" t="n">
        <v>10907.85</v>
      </c>
      <c r="F1603" t="n">
        <v>7578.14</v>
      </c>
      <c r="G1603" t="n">
        <v>12392</v>
      </c>
      <c r="H1603" t="n">
        <v>8</v>
      </c>
      <c r="I1603" t="n">
        <v>7</v>
      </c>
      <c r="J1603" t="n">
        <v>0</v>
      </c>
      <c r="K1603">
        <f>E1603-F1603</f>
        <v/>
      </c>
      <c r="L1603" s="10">
        <f>IFERROR(K1603/E1603,0)</f>
        <v/>
      </c>
      <c r="M1603">
        <f>YEAR(A1603)</f>
        <v/>
      </c>
      <c r="N1603">
        <f>"Q"&amp;ROUNDUP(MONTH(A1603)/3,0)</f>
        <v/>
      </c>
      <c r="O1603">
        <f>TEXT(A1603,"mmm")</f>
        <v/>
      </c>
    </row>
    <row r="1604">
      <c r="A1604" s="13" t="n">
        <v>45231</v>
      </c>
      <c r="B1604" t="inlineStr">
        <is>
          <t>North</t>
        </is>
      </c>
      <c r="C1604" t="inlineStr">
        <is>
          <t>Unknown</t>
        </is>
      </c>
      <c r="D1604" t="inlineStr">
        <is>
          <t>Beauty</t>
        </is>
      </c>
      <c r="E1604" t="n">
        <v>271.15</v>
      </c>
      <c r="F1604" t="n">
        <v>167.19</v>
      </c>
      <c r="G1604" t="n">
        <v>319</v>
      </c>
      <c r="H1604" t="n">
        <v>1</v>
      </c>
      <c r="I1604" t="n">
        <v>1</v>
      </c>
      <c r="J1604" t="n">
        <v>1</v>
      </c>
      <c r="K1604">
        <f>E1604-F1604</f>
        <v/>
      </c>
      <c r="L1604" s="10">
        <f>IFERROR(K1604/E1604,0)</f>
        <v/>
      </c>
      <c r="M1604">
        <f>YEAR(A1604)</f>
        <v/>
      </c>
      <c r="N1604">
        <f>"Q"&amp;ROUNDUP(MONTH(A1604)/3,0)</f>
        <v/>
      </c>
      <c r="O1604">
        <f>TEXT(A1604,"mmm")</f>
        <v/>
      </c>
    </row>
    <row r="1605">
      <c r="A1605" s="13" t="n">
        <v>45231</v>
      </c>
      <c r="B1605" t="inlineStr">
        <is>
          <t>North</t>
        </is>
      </c>
      <c r="C1605" t="inlineStr">
        <is>
          <t>Unknown</t>
        </is>
      </c>
      <c r="D1605" t="inlineStr">
        <is>
          <t>Electronics</t>
        </is>
      </c>
      <c r="E1605" t="n">
        <v>53048.35</v>
      </c>
      <c r="F1605" t="n">
        <v>52266.27</v>
      </c>
      <c r="G1605" t="n">
        <v>59877</v>
      </c>
      <c r="H1605" t="n">
        <v>3</v>
      </c>
      <c r="I1605" t="n">
        <v>2</v>
      </c>
      <c r="J1605" t="n">
        <v>0</v>
      </c>
      <c r="K1605">
        <f>E1605-F1605</f>
        <v/>
      </c>
      <c r="L1605" s="10">
        <f>IFERROR(K1605/E1605,0)</f>
        <v/>
      </c>
      <c r="M1605">
        <f>YEAR(A1605)</f>
        <v/>
      </c>
      <c r="N1605">
        <f>"Q"&amp;ROUNDUP(MONTH(A1605)/3,0)</f>
        <v/>
      </c>
      <c r="O1605">
        <f>TEXT(A1605,"mmm")</f>
        <v/>
      </c>
    </row>
    <row r="1606">
      <c r="A1606" s="13" t="n">
        <v>45231</v>
      </c>
      <c r="B1606" t="inlineStr">
        <is>
          <t>North</t>
        </is>
      </c>
      <c r="C1606" t="inlineStr">
        <is>
          <t>Unknown</t>
        </is>
      </c>
      <c r="D1606" t="inlineStr">
        <is>
          <t>Fashion</t>
        </is>
      </c>
      <c r="E1606" t="n">
        <v>2032.05</v>
      </c>
      <c r="F1606" t="n">
        <v>961.96</v>
      </c>
      <c r="G1606" t="n">
        <v>2139</v>
      </c>
      <c r="H1606" t="n">
        <v>1</v>
      </c>
      <c r="I1606" t="n">
        <v>1</v>
      </c>
      <c r="J1606" t="n">
        <v>0</v>
      </c>
      <c r="K1606">
        <f>E1606-F1606</f>
        <v/>
      </c>
      <c r="L1606" s="10">
        <f>IFERROR(K1606/E1606,0)</f>
        <v/>
      </c>
      <c r="M1606">
        <f>YEAR(A1606)</f>
        <v/>
      </c>
      <c r="N1606">
        <f>"Q"&amp;ROUNDUP(MONTH(A1606)/3,0)</f>
        <v/>
      </c>
      <c r="O1606">
        <f>TEXT(A1606,"mmm")</f>
        <v/>
      </c>
    </row>
    <row r="1607">
      <c r="A1607" s="13" t="n">
        <v>45231</v>
      </c>
      <c r="B1607" t="inlineStr">
        <is>
          <t>North</t>
        </is>
      </c>
      <c r="C1607" t="inlineStr">
        <is>
          <t>Unknown</t>
        </is>
      </c>
      <c r="D1607" t="inlineStr">
        <is>
          <t>Sports</t>
        </is>
      </c>
      <c r="E1607" t="n">
        <v>1469.65</v>
      </c>
      <c r="F1607" t="n">
        <v>953.73</v>
      </c>
      <c r="G1607" t="n">
        <v>1729</v>
      </c>
      <c r="H1607" t="n">
        <v>1</v>
      </c>
      <c r="I1607" t="n">
        <v>1</v>
      </c>
      <c r="J1607" t="n">
        <v>0</v>
      </c>
      <c r="K1607">
        <f>E1607-F1607</f>
        <v/>
      </c>
      <c r="L1607" s="10">
        <f>IFERROR(K1607/E1607,0)</f>
        <v/>
      </c>
      <c r="M1607">
        <f>YEAR(A1607)</f>
        <v/>
      </c>
      <c r="N1607">
        <f>"Q"&amp;ROUNDUP(MONTH(A1607)/3,0)</f>
        <v/>
      </c>
      <c r="O1607">
        <f>TEXT(A1607,"mmm")</f>
        <v/>
      </c>
    </row>
    <row r="1608">
      <c r="A1608" s="13" t="n">
        <v>45231</v>
      </c>
      <c r="B1608" t="inlineStr">
        <is>
          <t>North</t>
        </is>
      </c>
      <c r="C1608" t="inlineStr">
        <is>
          <t>Website</t>
        </is>
      </c>
      <c r="D1608" t="inlineStr">
        <is>
          <t>Beauty</t>
        </is>
      </c>
      <c r="E1608" t="n">
        <v>20092.85</v>
      </c>
      <c r="F1608" t="n">
        <v>12233.85</v>
      </c>
      <c r="G1608" t="n">
        <v>22959</v>
      </c>
      <c r="H1608" t="n">
        <v>31</v>
      </c>
      <c r="I1608" t="n">
        <v>24</v>
      </c>
      <c r="J1608" t="n">
        <v>2</v>
      </c>
      <c r="K1608">
        <f>E1608-F1608</f>
        <v/>
      </c>
      <c r="L1608" s="10">
        <f>IFERROR(K1608/E1608,0)</f>
        <v/>
      </c>
      <c r="M1608">
        <f>YEAR(A1608)</f>
        <v/>
      </c>
      <c r="N1608">
        <f>"Q"&amp;ROUNDUP(MONTH(A1608)/3,0)</f>
        <v/>
      </c>
      <c r="O1608">
        <f>TEXT(A1608,"mmm")</f>
        <v/>
      </c>
    </row>
    <row r="1609">
      <c r="A1609" s="13" t="n">
        <v>45231</v>
      </c>
      <c r="B1609" t="inlineStr">
        <is>
          <t>North</t>
        </is>
      </c>
      <c r="C1609" t="inlineStr">
        <is>
          <t>Website</t>
        </is>
      </c>
      <c r="D1609" t="inlineStr">
        <is>
          <t>Books</t>
        </is>
      </c>
      <c r="E1609" t="n">
        <v>8613.6</v>
      </c>
      <c r="F1609" t="n">
        <v>6772.09</v>
      </c>
      <c r="G1609" t="n">
        <v>9589</v>
      </c>
      <c r="H1609" t="n">
        <v>21</v>
      </c>
      <c r="I1609" t="n">
        <v>16</v>
      </c>
      <c r="J1609" t="n">
        <v>0</v>
      </c>
      <c r="K1609">
        <f>E1609-F1609</f>
        <v/>
      </c>
      <c r="L1609" s="10">
        <f>IFERROR(K1609/E1609,0)</f>
        <v/>
      </c>
      <c r="M1609">
        <f>YEAR(A1609)</f>
        <v/>
      </c>
      <c r="N1609">
        <f>"Q"&amp;ROUNDUP(MONTH(A1609)/3,0)</f>
        <v/>
      </c>
      <c r="O1609">
        <f>TEXT(A1609,"mmm")</f>
        <v/>
      </c>
    </row>
    <row r="1610">
      <c r="A1610" s="13" t="n">
        <v>45231</v>
      </c>
      <c r="B1610" t="inlineStr">
        <is>
          <t>North</t>
        </is>
      </c>
      <c r="C1610" t="inlineStr">
        <is>
          <t>Website</t>
        </is>
      </c>
      <c r="D1610" t="inlineStr">
        <is>
          <t>Electronics</t>
        </is>
      </c>
      <c r="E1610" t="n">
        <v>248205.15</v>
      </c>
      <c r="F1610" t="n">
        <v>239093.92</v>
      </c>
      <c r="G1610" t="n">
        <v>286963</v>
      </c>
      <c r="H1610" t="n">
        <v>27</v>
      </c>
      <c r="I1610" t="n">
        <v>23</v>
      </c>
      <c r="J1610" t="n">
        <v>1</v>
      </c>
      <c r="K1610">
        <f>E1610-F1610</f>
        <v/>
      </c>
      <c r="L1610" s="10">
        <f>IFERROR(K1610/E1610,0)</f>
        <v/>
      </c>
      <c r="M1610">
        <f>YEAR(A1610)</f>
        <v/>
      </c>
      <c r="N1610">
        <f>"Q"&amp;ROUNDUP(MONTH(A1610)/3,0)</f>
        <v/>
      </c>
      <c r="O1610">
        <f>TEXT(A1610,"mmm")</f>
        <v/>
      </c>
    </row>
    <row r="1611">
      <c r="A1611" s="13" t="n">
        <v>45231</v>
      </c>
      <c r="B1611" t="inlineStr">
        <is>
          <t>North</t>
        </is>
      </c>
      <c r="C1611" t="inlineStr">
        <is>
          <t>Website</t>
        </is>
      </c>
      <c r="D1611" t="inlineStr">
        <is>
          <t>Fashion</t>
        </is>
      </c>
      <c r="E1611" t="n">
        <v>78872.60000000001</v>
      </c>
      <c r="F1611" t="n">
        <v>47998.31</v>
      </c>
      <c r="G1611" t="n">
        <v>91397</v>
      </c>
      <c r="H1611" t="n">
        <v>63</v>
      </c>
      <c r="I1611" t="n">
        <v>49</v>
      </c>
      <c r="J1611" t="n">
        <v>13</v>
      </c>
      <c r="K1611">
        <f>E1611-F1611</f>
        <v/>
      </c>
      <c r="L1611" s="10">
        <f>IFERROR(K1611/E1611,0)</f>
        <v/>
      </c>
      <c r="M1611">
        <f>YEAR(A1611)</f>
        <v/>
      </c>
      <c r="N1611">
        <f>"Q"&amp;ROUNDUP(MONTH(A1611)/3,0)</f>
        <v/>
      </c>
      <c r="O1611">
        <f>TEXT(A1611,"mmm")</f>
        <v/>
      </c>
    </row>
    <row r="1612">
      <c r="A1612" s="13" t="n">
        <v>45231</v>
      </c>
      <c r="B1612" t="inlineStr">
        <is>
          <t>North</t>
        </is>
      </c>
      <c r="C1612" t="inlineStr">
        <is>
          <t>Website</t>
        </is>
      </c>
      <c r="D1612" t="inlineStr">
        <is>
          <t>Grocery</t>
        </is>
      </c>
      <c r="E1612" t="n">
        <v>32476.05</v>
      </c>
      <c r="F1612" t="n">
        <v>28679.25</v>
      </c>
      <c r="G1612" t="n">
        <v>37352</v>
      </c>
      <c r="H1612" t="n">
        <v>98</v>
      </c>
      <c r="I1612" t="n">
        <v>37</v>
      </c>
      <c r="J1612" t="n">
        <v>1</v>
      </c>
      <c r="K1612">
        <f>E1612-F1612</f>
        <v/>
      </c>
      <c r="L1612" s="10">
        <f>IFERROR(K1612/E1612,0)</f>
        <v/>
      </c>
      <c r="M1612">
        <f>YEAR(A1612)</f>
        <v/>
      </c>
      <c r="N1612">
        <f>"Q"&amp;ROUNDUP(MONTH(A1612)/3,0)</f>
        <v/>
      </c>
      <c r="O1612">
        <f>TEXT(A1612,"mmm")</f>
        <v/>
      </c>
    </row>
    <row r="1613">
      <c r="A1613" s="13" t="n">
        <v>45231</v>
      </c>
      <c r="B1613" t="inlineStr">
        <is>
          <t>North</t>
        </is>
      </c>
      <c r="C1613" t="inlineStr">
        <is>
          <t>Website</t>
        </is>
      </c>
      <c r="D1613" t="inlineStr">
        <is>
          <t>Home &amp; Kitchen</t>
        </is>
      </c>
      <c r="E1613" t="n">
        <v>82157.10000000001</v>
      </c>
      <c r="F1613" t="n">
        <v>59981.04</v>
      </c>
      <c r="G1613" t="n">
        <v>94063</v>
      </c>
      <c r="H1613" t="n">
        <v>37</v>
      </c>
      <c r="I1613" t="n">
        <v>35</v>
      </c>
      <c r="J1613" t="n">
        <v>2</v>
      </c>
      <c r="K1613">
        <f>E1613-F1613</f>
        <v/>
      </c>
      <c r="L1613" s="10">
        <f>IFERROR(K1613/E1613,0)</f>
        <v/>
      </c>
      <c r="M1613">
        <f>YEAR(A1613)</f>
        <v/>
      </c>
      <c r="N1613">
        <f>"Q"&amp;ROUNDUP(MONTH(A1613)/3,0)</f>
        <v/>
      </c>
      <c r="O1613">
        <f>TEXT(A1613,"mmm")</f>
        <v/>
      </c>
    </row>
    <row r="1614">
      <c r="A1614" s="13" t="n">
        <v>45231</v>
      </c>
      <c r="B1614" t="inlineStr">
        <is>
          <t>North</t>
        </is>
      </c>
      <c r="C1614" t="inlineStr">
        <is>
          <t>Website</t>
        </is>
      </c>
      <c r="D1614" t="inlineStr">
        <is>
          <t>Sports</t>
        </is>
      </c>
      <c r="E1614" t="n">
        <v>19835.55</v>
      </c>
      <c r="F1614" t="n">
        <v>13630.84</v>
      </c>
      <c r="G1614" t="n">
        <v>22618</v>
      </c>
      <c r="H1614" t="n">
        <v>12</v>
      </c>
      <c r="I1614" t="n">
        <v>12</v>
      </c>
      <c r="J1614" t="n">
        <v>2</v>
      </c>
      <c r="K1614">
        <f>E1614-F1614</f>
        <v/>
      </c>
      <c r="L1614" s="10">
        <f>IFERROR(K1614/E1614,0)</f>
        <v/>
      </c>
      <c r="M1614">
        <f>YEAR(A1614)</f>
        <v/>
      </c>
      <c r="N1614">
        <f>"Q"&amp;ROUNDUP(MONTH(A1614)/3,0)</f>
        <v/>
      </c>
      <c r="O1614">
        <f>TEXT(A1614,"mmm")</f>
        <v/>
      </c>
    </row>
    <row r="1615">
      <c r="A1615" s="13" t="n">
        <v>45231</v>
      </c>
      <c r="B1615" t="inlineStr">
        <is>
          <t>South</t>
        </is>
      </c>
      <c r="C1615" t="inlineStr">
        <is>
          <t>Marketplace</t>
        </is>
      </c>
      <c r="D1615" t="inlineStr">
        <is>
          <t>Beauty</t>
        </is>
      </c>
      <c r="E1615" t="n">
        <v>21139.55</v>
      </c>
      <c r="F1615" t="n">
        <v>13260.29</v>
      </c>
      <c r="G1615" t="n">
        <v>25350</v>
      </c>
      <c r="H1615" t="n">
        <v>40</v>
      </c>
      <c r="I1615" t="n">
        <v>33</v>
      </c>
      <c r="J1615" t="n">
        <v>2</v>
      </c>
      <c r="K1615">
        <f>E1615-F1615</f>
        <v/>
      </c>
      <c r="L1615" s="10">
        <f>IFERROR(K1615/E1615,0)</f>
        <v/>
      </c>
      <c r="M1615">
        <f>YEAR(A1615)</f>
        <v/>
      </c>
      <c r="N1615">
        <f>"Q"&amp;ROUNDUP(MONTH(A1615)/3,0)</f>
        <v/>
      </c>
      <c r="O1615">
        <f>TEXT(A1615,"mmm")</f>
        <v/>
      </c>
    </row>
    <row r="1616">
      <c r="A1616" s="13" t="n">
        <v>45231</v>
      </c>
      <c r="B1616" t="inlineStr">
        <is>
          <t>South</t>
        </is>
      </c>
      <c r="C1616" t="inlineStr">
        <is>
          <t>Marketplace</t>
        </is>
      </c>
      <c r="D1616" t="inlineStr">
        <is>
          <t>Books</t>
        </is>
      </c>
      <c r="E1616" t="n">
        <v>6246.3</v>
      </c>
      <c r="F1616" t="n">
        <v>5098.39</v>
      </c>
      <c r="G1616" t="n">
        <v>7452</v>
      </c>
      <c r="H1616" t="n">
        <v>18</v>
      </c>
      <c r="I1616" t="n">
        <v>15</v>
      </c>
      <c r="J1616" t="n">
        <v>0</v>
      </c>
      <c r="K1616">
        <f>E1616-F1616</f>
        <v/>
      </c>
      <c r="L1616" s="10">
        <f>IFERROR(K1616/E1616,0)</f>
        <v/>
      </c>
      <c r="M1616">
        <f>YEAR(A1616)</f>
        <v/>
      </c>
      <c r="N1616">
        <f>"Q"&amp;ROUNDUP(MONTH(A1616)/3,0)</f>
        <v/>
      </c>
      <c r="O1616">
        <f>TEXT(A1616,"mmm")</f>
        <v/>
      </c>
    </row>
    <row r="1617">
      <c r="A1617" s="13" t="n">
        <v>45231</v>
      </c>
      <c r="B1617" t="inlineStr">
        <is>
          <t>South</t>
        </is>
      </c>
      <c r="C1617" t="inlineStr">
        <is>
          <t>Marketplace</t>
        </is>
      </c>
      <c r="D1617" t="inlineStr">
        <is>
          <t>Electronics</t>
        </is>
      </c>
      <c r="E1617" t="n">
        <v>469377.65</v>
      </c>
      <c r="F1617" t="n">
        <v>463153.38</v>
      </c>
      <c r="G1617" t="n">
        <v>569039</v>
      </c>
      <c r="H1617" t="n">
        <v>51</v>
      </c>
      <c r="I1617" t="n">
        <v>42</v>
      </c>
      <c r="J1617" t="n">
        <v>5</v>
      </c>
      <c r="K1617">
        <f>E1617-F1617</f>
        <v/>
      </c>
      <c r="L1617" s="10">
        <f>IFERROR(K1617/E1617,0)</f>
        <v/>
      </c>
      <c r="M1617">
        <f>YEAR(A1617)</f>
        <v/>
      </c>
      <c r="N1617">
        <f>"Q"&amp;ROUNDUP(MONTH(A1617)/3,0)</f>
        <v/>
      </c>
      <c r="O1617">
        <f>TEXT(A1617,"mmm")</f>
        <v/>
      </c>
    </row>
    <row r="1618">
      <c r="A1618" s="13" t="n">
        <v>45231</v>
      </c>
      <c r="B1618" t="inlineStr">
        <is>
          <t>South</t>
        </is>
      </c>
      <c r="C1618" t="inlineStr">
        <is>
          <t>Marketplace</t>
        </is>
      </c>
      <c r="D1618" t="inlineStr">
        <is>
          <t>Fashion</t>
        </is>
      </c>
      <c r="E1618" t="n">
        <v>74275.89999999999</v>
      </c>
      <c r="F1618" t="n">
        <v>42952.87</v>
      </c>
      <c r="G1618" t="n">
        <v>88847</v>
      </c>
      <c r="H1618" t="n">
        <v>73</v>
      </c>
      <c r="I1618" t="n">
        <v>58</v>
      </c>
      <c r="J1618" t="n">
        <v>13</v>
      </c>
      <c r="K1618">
        <f>E1618-F1618</f>
        <v/>
      </c>
      <c r="L1618" s="10">
        <f>IFERROR(K1618/E1618,0)</f>
        <v/>
      </c>
      <c r="M1618">
        <f>YEAR(A1618)</f>
        <v/>
      </c>
      <c r="N1618">
        <f>"Q"&amp;ROUNDUP(MONTH(A1618)/3,0)</f>
        <v/>
      </c>
      <c r="O1618">
        <f>TEXT(A1618,"mmm")</f>
        <v/>
      </c>
    </row>
    <row r="1619">
      <c r="A1619" s="13" t="n">
        <v>45231</v>
      </c>
      <c r="B1619" t="inlineStr">
        <is>
          <t>South</t>
        </is>
      </c>
      <c r="C1619" t="inlineStr">
        <is>
          <t>Marketplace</t>
        </is>
      </c>
      <c r="D1619" t="inlineStr">
        <is>
          <t>Grocery</t>
        </is>
      </c>
      <c r="E1619" t="n">
        <v>42785.75</v>
      </c>
      <c r="F1619" t="n">
        <v>39441.27</v>
      </c>
      <c r="G1619" t="n">
        <v>51230</v>
      </c>
      <c r="H1619" t="n">
        <v>130</v>
      </c>
      <c r="I1619" t="n">
        <v>48</v>
      </c>
      <c r="J1619" t="n">
        <v>1</v>
      </c>
      <c r="K1619">
        <f>E1619-F1619</f>
        <v/>
      </c>
      <c r="L1619" s="10">
        <f>IFERROR(K1619/E1619,0)</f>
        <v/>
      </c>
      <c r="M1619">
        <f>YEAR(A1619)</f>
        <v/>
      </c>
      <c r="N1619">
        <f>"Q"&amp;ROUNDUP(MONTH(A1619)/3,0)</f>
        <v/>
      </c>
      <c r="O1619">
        <f>TEXT(A1619,"mmm")</f>
        <v/>
      </c>
    </row>
    <row r="1620">
      <c r="A1620" s="13" t="n">
        <v>45231</v>
      </c>
      <c r="B1620" t="inlineStr">
        <is>
          <t>South</t>
        </is>
      </c>
      <c r="C1620" t="inlineStr">
        <is>
          <t>Marketplace</t>
        </is>
      </c>
      <c r="D1620" t="inlineStr">
        <is>
          <t>Home &amp; Kitchen</t>
        </is>
      </c>
      <c r="E1620" t="n">
        <v>89592.64999999999</v>
      </c>
      <c r="F1620" t="n">
        <v>67767.06</v>
      </c>
      <c r="G1620" t="n">
        <v>106244</v>
      </c>
      <c r="H1620" t="n">
        <v>46</v>
      </c>
      <c r="I1620" t="n">
        <v>35</v>
      </c>
      <c r="J1620" t="n">
        <v>2</v>
      </c>
      <c r="K1620">
        <f>E1620-F1620</f>
        <v/>
      </c>
      <c r="L1620" s="10">
        <f>IFERROR(K1620/E1620,0)</f>
        <v/>
      </c>
      <c r="M1620">
        <f>YEAR(A1620)</f>
        <v/>
      </c>
      <c r="N1620">
        <f>"Q"&amp;ROUNDUP(MONTH(A1620)/3,0)</f>
        <v/>
      </c>
      <c r="O1620">
        <f>TEXT(A1620,"mmm")</f>
        <v/>
      </c>
    </row>
    <row r="1621">
      <c r="A1621" s="13" t="n">
        <v>45231</v>
      </c>
      <c r="B1621" t="inlineStr">
        <is>
          <t>South</t>
        </is>
      </c>
      <c r="C1621" t="inlineStr">
        <is>
          <t>Marketplace</t>
        </is>
      </c>
      <c r="D1621" t="inlineStr">
        <is>
          <t>Sports</t>
        </is>
      </c>
      <c r="E1621" t="n">
        <v>50741.2</v>
      </c>
      <c r="F1621" t="n">
        <v>35553.6</v>
      </c>
      <c r="G1621" t="n">
        <v>58975</v>
      </c>
      <c r="H1621" t="n">
        <v>25</v>
      </c>
      <c r="I1621" t="n">
        <v>21</v>
      </c>
      <c r="J1621" t="n">
        <v>3</v>
      </c>
      <c r="K1621">
        <f>E1621-F1621</f>
        <v/>
      </c>
      <c r="L1621" s="10">
        <f>IFERROR(K1621/E1621,0)</f>
        <v/>
      </c>
      <c r="M1621">
        <f>YEAR(A1621)</f>
        <v/>
      </c>
      <c r="N1621">
        <f>"Q"&amp;ROUNDUP(MONTH(A1621)/3,0)</f>
        <v/>
      </c>
      <c r="O1621">
        <f>TEXT(A1621,"mmm")</f>
        <v/>
      </c>
    </row>
    <row r="1622">
      <c r="A1622" s="13" t="n">
        <v>45231</v>
      </c>
      <c r="B1622" t="inlineStr">
        <is>
          <t>South</t>
        </is>
      </c>
      <c r="C1622" t="inlineStr">
        <is>
          <t>Mobile App</t>
        </is>
      </c>
      <c r="D1622" t="inlineStr">
        <is>
          <t>Beauty</t>
        </is>
      </c>
      <c r="E1622" t="n">
        <v>23787.75</v>
      </c>
      <c r="F1622" t="n">
        <v>13840.49</v>
      </c>
      <c r="G1622" t="n">
        <v>26961</v>
      </c>
      <c r="H1622" t="n">
        <v>49</v>
      </c>
      <c r="I1622" t="n">
        <v>39</v>
      </c>
      <c r="J1622" t="n">
        <v>0</v>
      </c>
      <c r="K1622">
        <f>E1622-F1622</f>
        <v/>
      </c>
      <c r="L1622" s="10">
        <f>IFERROR(K1622/E1622,0)</f>
        <v/>
      </c>
      <c r="M1622">
        <f>YEAR(A1622)</f>
        <v/>
      </c>
      <c r="N1622">
        <f>"Q"&amp;ROUNDUP(MONTH(A1622)/3,0)</f>
        <v/>
      </c>
      <c r="O1622">
        <f>TEXT(A1622,"mmm")</f>
        <v/>
      </c>
    </row>
    <row r="1623">
      <c r="A1623" s="13" t="n">
        <v>45231</v>
      </c>
      <c r="B1623" t="inlineStr">
        <is>
          <t>South</t>
        </is>
      </c>
      <c r="C1623" t="inlineStr">
        <is>
          <t>Mobile App</t>
        </is>
      </c>
      <c r="D1623" t="inlineStr">
        <is>
          <t>Books</t>
        </is>
      </c>
      <c r="E1623" t="n">
        <v>10374.2</v>
      </c>
      <c r="F1623" t="n">
        <v>8484.370000000001</v>
      </c>
      <c r="G1623" t="n">
        <v>12093</v>
      </c>
      <c r="H1623" t="n">
        <v>27</v>
      </c>
      <c r="I1623" t="n">
        <v>25</v>
      </c>
      <c r="J1623" t="n">
        <v>0</v>
      </c>
      <c r="K1623">
        <f>E1623-F1623</f>
        <v/>
      </c>
      <c r="L1623" s="10">
        <f>IFERROR(K1623/E1623,0)</f>
        <v/>
      </c>
      <c r="M1623">
        <f>YEAR(A1623)</f>
        <v/>
      </c>
      <c r="N1623">
        <f>"Q"&amp;ROUNDUP(MONTH(A1623)/3,0)</f>
        <v/>
      </c>
      <c r="O1623">
        <f>TEXT(A1623,"mmm")</f>
        <v/>
      </c>
    </row>
    <row r="1624">
      <c r="A1624" s="13" t="n">
        <v>45231</v>
      </c>
      <c r="B1624" t="inlineStr">
        <is>
          <t>South</t>
        </is>
      </c>
      <c r="C1624" t="inlineStr">
        <is>
          <t>Mobile App</t>
        </is>
      </c>
      <c r="D1624" t="inlineStr">
        <is>
          <t>Electronics</t>
        </is>
      </c>
      <c r="E1624" t="n">
        <v>900032.45</v>
      </c>
      <c r="F1624" t="n">
        <v>852572.13</v>
      </c>
      <c r="G1624" t="n">
        <v>1028179</v>
      </c>
      <c r="H1624" t="n">
        <v>91</v>
      </c>
      <c r="I1624" t="n">
        <v>72</v>
      </c>
      <c r="J1624" t="n">
        <v>5</v>
      </c>
      <c r="K1624">
        <f>E1624-F1624</f>
        <v/>
      </c>
      <c r="L1624" s="10">
        <f>IFERROR(K1624/E1624,0)</f>
        <v/>
      </c>
      <c r="M1624">
        <f>YEAR(A1624)</f>
        <v/>
      </c>
      <c r="N1624">
        <f>"Q"&amp;ROUNDUP(MONTH(A1624)/3,0)</f>
        <v/>
      </c>
      <c r="O1624">
        <f>TEXT(A1624,"mmm")</f>
        <v/>
      </c>
    </row>
    <row r="1625">
      <c r="A1625" s="13" t="n">
        <v>45231</v>
      </c>
      <c r="B1625" t="inlineStr">
        <is>
          <t>South</t>
        </is>
      </c>
      <c r="C1625" t="inlineStr">
        <is>
          <t>Mobile App</t>
        </is>
      </c>
      <c r="D1625" t="inlineStr">
        <is>
          <t>Fashion</t>
        </is>
      </c>
      <c r="E1625" t="n">
        <v>97254.75</v>
      </c>
      <c r="F1625" t="n">
        <v>56224.43</v>
      </c>
      <c r="G1625" t="n">
        <v>111045</v>
      </c>
      <c r="H1625" t="n">
        <v>85</v>
      </c>
      <c r="I1625" t="n">
        <v>71</v>
      </c>
      <c r="J1625" t="n">
        <v>18</v>
      </c>
      <c r="K1625">
        <f>E1625-F1625</f>
        <v/>
      </c>
      <c r="L1625" s="10">
        <f>IFERROR(K1625/E1625,0)</f>
        <v/>
      </c>
      <c r="M1625">
        <f>YEAR(A1625)</f>
        <v/>
      </c>
      <c r="N1625">
        <f>"Q"&amp;ROUNDUP(MONTH(A1625)/3,0)</f>
        <v/>
      </c>
      <c r="O1625">
        <f>TEXT(A1625,"mmm")</f>
        <v/>
      </c>
    </row>
    <row r="1626">
      <c r="A1626" s="13" t="n">
        <v>45231</v>
      </c>
      <c r="B1626" t="inlineStr">
        <is>
          <t>South</t>
        </is>
      </c>
      <c r="C1626" t="inlineStr">
        <is>
          <t>Mobile App</t>
        </is>
      </c>
      <c r="D1626" t="inlineStr">
        <is>
          <t>Grocery</t>
        </is>
      </c>
      <c r="E1626" t="n">
        <v>49089.5</v>
      </c>
      <c r="F1626" t="n">
        <v>43843.95</v>
      </c>
      <c r="G1626" t="n">
        <v>56542</v>
      </c>
      <c r="H1626" t="n">
        <v>148</v>
      </c>
      <c r="I1626" t="n">
        <v>60</v>
      </c>
      <c r="J1626" t="n">
        <v>0</v>
      </c>
      <c r="K1626">
        <f>E1626-F1626</f>
        <v/>
      </c>
      <c r="L1626" s="10">
        <f>IFERROR(K1626/E1626,0)</f>
        <v/>
      </c>
      <c r="M1626">
        <f>YEAR(A1626)</f>
        <v/>
      </c>
      <c r="N1626">
        <f>"Q"&amp;ROUNDUP(MONTH(A1626)/3,0)</f>
        <v/>
      </c>
      <c r="O1626">
        <f>TEXT(A1626,"mmm")</f>
        <v/>
      </c>
    </row>
    <row r="1627">
      <c r="A1627" s="13" t="n">
        <v>45231</v>
      </c>
      <c r="B1627" t="inlineStr">
        <is>
          <t>South</t>
        </is>
      </c>
      <c r="C1627" t="inlineStr">
        <is>
          <t>Mobile App</t>
        </is>
      </c>
      <c r="D1627" t="inlineStr">
        <is>
          <t>Home &amp; Kitchen</t>
        </is>
      </c>
      <c r="E1627" t="n">
        <v>128260.4</v>
      </c>
      <c r="F1627" t="n">
        <v>97091.48</v>
      </c>
      <c r="G1627" t="n">
        <v>149381</v>
      </c>
      <c r="H1627" t="n">
        <v>59</v>
      </c>
      <c r="I1627" t="n">
        <v>49</v>
      </c>
      <c r="J1627" t="n">
        <v>5</v>
      </c>
      <c r="K1627">
        <f>E1627-F1627</f>
        <v/>
      </c>
      <c r="L1627" s="10">
        <f>IFERROR(K1627/E1627,0)</f>
        <v/>
      </c>
      <c r="M1627">
        <f>YEAR(A1627)</f>
        <v/>
      </c>
      <c r="N1627">
        <f>"Q"&amp;ROUNDUP(MONTH(A1627)/3,0)</f>
        <v/>
      </c>
      <c r="O1627">
        <f>TEXT(A1627,"mmm")</f>
        <v/>
      </c>
    </row>
    <row r="1628">
      <c r="A1628" s="13" t="n">
        <v>45231</v>
      </c>
      <c r="B1628" t="inlineStr">
        <is>
          <t>South</t>
        </is>
      </c>
      <c r="C1628" t="inlineStr">
        <is>
          <t>Mobile App</t>
        </is>
      </c>
      <c r="D1628" t="inlineStr">
        <is>
          <t>Sports</t>
        </is>
      </c>
      <c r="E1628" t="n">
        <v>32964.7</v>
      </c>
      <c r="F1628" t="n">
        <v>23923.12</v>
      </c>
      <c r="G1628" t="n">
        <v>38985</v>
      </c>
      <c r="H1628" t="n">
        <v>15</v>
      </c>
      <c r="I1628" t="n">
        <v>13</v>
      </c>
      <c r="J1628" t="n">
        <v>0</v>
      </c>
      <c r="K1628">
        <f>E1628-F1628</f>
        <v/>
      </c>
      <c r="L1628" s="10">
        <f>IFERROR(K1628/E1628,0)</f>
        <v/>
      </c>
      <c r="M1628">
        <f>YEAR(A1628)</f>
        <v/>
      </c>
      <c r="N1628">
        <f>"Q"&amp;ROUNDUP(MONTH(A1628)/3,0)</f>
        <v/>
      </c>
      <c r="O1628">
        <f>TEXT(A1628,"mmm")</f>
        <v/>
      </c>
    </row>
    <row r="1629">
      <c r="A1629" s="13" t="n">
        <v>45231</v>
      </c>
      <c r="B1629" t="inlineStr">
        <is>
          <t>South</t>
        </is>
      </c>
      <c r="C1629" t="inlineStr">
        <is>
          <t>Retail Store</t>
        </is>
      </c>
      <c r="D1629" t="inlineStr">
        <is>
          <t>Beauty</t>
        </is>
      </c>
      <c r="E1629" t="n">
        <v>5227</v>
      </c>
      <c r="F1629" t="n">
        <v>2772.19</v>
      </c>
      <c r="G1629" t="n">
        <v>5520</v>
      </c>
      <c r="H1629" t="n">
        <v>10</v>
      </c>
      <c r="I1629" t="n">
        <v>8</v>
      </c>
      <c r="J1629" t="n">
        <v>0</v>
      </c>
      <c r="K1629">
        <f>E1629-F1629</f>
        <v/>
      </c>
      <c r="L1629" s="10">
        <f>IFERROR(K1629/E1629,0)</f>
        <v/>
      </c>
      <c r="M1629">
        <f>YEAR(A1629)</f>
        <v/>
      </c>
      <c r="N1629">
        <f>"Q"&amp;ROUNDUP(MONTH(A1629)/3,0)</f>
        <v/>
      </c>
      <c r="O1629">
        <f>TEXT(A1629,"mmm")</f>
        <v/>
      </c>
    </row>
    <row r="1630">
      <c r="A1630" s="13" t="n">
        <v>45231</v>
      </c>
      <c r="B1630" t="inlineStr">
        <is>
          <t>South</t>
        </is>
      </c>
      <c r="C1630" t="inlineStr">
        <is>
          <t>Retail Store</t>
        </is>
      </c>
      <c r="D1630" t="inlineStr">
        <is>
          <t>Books</t>
        </is>
      </c>
      <c r="E1630" t="n">
        <v>7703.05</v>
      </c>
      <c r="F1630" t="n">
        <v>6043.29</v>
      </c>
      <c r="G1630" t="n">
        <v>8702</v>
      </c>
      <c r="H1630" t="n">
        <v>18</v>
      </c>
      <c r="I1630" t="n">
        <v>13</v>
      </c>
      <c r="J1630" t="n">
        <v>0</v>
      </c>
      <c r="K1630">
        <f>E1630-F1630</f>
        <v/>
      </c>
      <c r="L1630" s="10">
        <f>IFERROR(K1630/E1630,0)</f>
        <v/>
      </c>
      <c r="M1630">
        <f>YEAR(A1630)</f>
        <v/>
      </c>
      <c r="N1630">
        <f>"Q"&amp;ROUNDUP(MONTH(A1630)/3,0)</f>
        <v/>
      </c>
      <c r="O1630">
        <f>TEXT(A1630,"mmm")</f>
        <v/>
      </c>
    </row>
    <row r="1631">
      <c r="A1631" s="13" t="n">
        <v>45231</v>
      </c>
      <c r="B1631" t="inlineStr">
        <is>
          <t>South</t>
        </is>
      </c>
      <c r="C1631" t="inlineStr">
        <is>
          <t>Retail Store</t>
        </is>
      </c>
      <c r="D1631" t="inlineStr">
        <is>
          <t>Electronics</t>
        </is>
      </c>
      <c r="E1631" t="n">
        <v>337502.8</v>
      </c>
      <c r="F1631" t="n">
        <v>308276.89</v>
      </c>
      <c r="G1631" t="n">
        <v>372019</v>
      </c>
      <c r="H1631" t="n">
        <v>31</v>
      </c>
      <c r="I1631" t="n">
        <v>23</v>
      </c>
      <c r="J1631" t="n">
        <v>0</v>
      </c>
      <c r="K1631">
        <f>E1631-F1631</f>
        <v/>
      </c>
      <c r="L1631" s="10">
        <f>IFERROR(K1631/E1631,0)</f>
        <v/>
      </c>
      <c r="M1631">
        <f>YEAR(A1631)</f>
        <v/>
      </c>
      <c r="N1631">
        <f>"Q"&amp;ROUNDUP(MONTH(A1631)/3,0)</f>
        <v/>
      </c>
      <c r="O1631">
        <f>TEXT(A1631,"mmm")</f>
        <v/>
      </c>
    </row>
    <row r="1632">
      <c r="A1632" s="13" t="n">
        <v>45231</v>
      </c>
      <c r="B1632" t="inlineStr">
        <is>
          <t>South</t>
        </is>
      </c>
      <c r="C1632" t="inlineStr">
        <is>
          <t>Retail Store</t>
        </is>
      </c>
      <c r="D1632" t="inlineStr">
        <is>
          <t>Fashion</t>
        </is>
      </c>
      <c r="E1632" t="n">
        <v>44425.1</v>
      </c>
      <c r="F1632" t="n">
        <v>23985.92</v>
      </c>
      <c r="G1632" t="n">
        <v>48483</v>
      </c>
      <c r="H1632" t="n">
        <v>37</v>
      </c>
      <c r="I1632" t="n">
        <v>31</v>
      </c>
      <c r="J1632" t="n">
        <v>5</v>
      </c>
      <c r="K1632">
        <f>E1632-F1632</f>
        <v/>
      </c>
      <c r="L1632" s="10">
        <f>IFERROR(K1632/E1632,0)</f>
        <v/>
      </c>
      <c r="M1632">
        <f>YEAR(A1632)</f>
        <v/>
      </c>
      <c r="N1632">
        <f>"Q"&amp;ROUNDUP(MONTH(A1632)/3,0)</f>
        <v/>
      </c>
      <c r="O1632">
        <f>TEXT(A1632,"mmm")</f>
        <v/>
      </c>
    </row>
    <row r="1633">
      <c r="A1633" s="13" t="n">
        <v>45231</v>
      </c>
      <c r="B1633" t="inlineStr">
        <is>
          <t>South</t>
        </is>
      </c>
      <c r="C1633" t="inlineStr">
        <is>
          <t>Retail Store</t>
        </is>
      </c>
      <c r="D1633" t="inlineStr">
        <is>
          <t>Grocery</t>
        </is>
      </c>
      <c r="E1633" t="n">
        <v>20087.45</v>
      </c>
      <c r="F1633" t="n">
        <v>17026.8</v>
      </c>
      <c r="G1633" t="n">
        <v>22145</v>
      </c>
      <c r="H1633" t="n">
        <v>65</v>
      </c>
      <c r="I1633" t="n">
        <v>26</v>
      </c>
      <c r="J1633" t="n">
        <v>1</v>
      </c>
      <c r="K1633">
        <f>E1633-F1633</f>
        <v/>
      </c>
      <c r="L1633" s="10">
        <f>IFERROR(K1633/E1633,0)</f>
        <v/>
      </c>
      <c r="M1633">
        <f>YEAR(A1633)</f>
        <v/>
      </c>
      <c r="N1633">
        <f>"Q"&amp;ROUNDUP(MONTH(A1633)/3,0)</f>
        <v/>
      </c>
      <c r="O1633">
        <f>TEXT(A1633,"mmm")</f>
        <v/>
      </c>
    </row>
    <row r="1634">
      <c r="A1634" s="13" t="n">
        <v>45231</v>
      </c>
      <c r="B1634" t="inlineStr">
        <is>
          <t>South</t>
        </is>
      </c>
      <c r="C1634" t="inlineStr">
        <is>
          <t>Retail Store</t>
        </is>
      </c>
      <c r="D1634" t="inlineStr">
        <is>
          <t>Home &amp; Kitchen</t>
        </is>
      </c>
      <c r="E1634" t="n">
        <v>43064.05</v>
      </c>
      <c r="F1634" t="n">
        <v>29164.79</v>
      </c>
      <c r="G1634" t="n">
        <v>46897</v>
      </c>
      <c r="H1634" t="n">
        <v>23</v>
      </c>
      <c r="I1634" t="n">
        <v>18</v>
      </c>
      <c r="J1634" t="n">
        <v>1</v>
      </c>
      <c r="K1634">
        <f>E1634-F1634</f>
        <v/>
      </c>
      <c r="L1634" s="10">
        <f>IFERROR(K1634/E1634,0)</f>
        <v/>
      </c>
      <c r="M1634">
        <f>YEAR(A1634)</f>
        <v/>
      </c>
      <c r="N1634">
        <f>"Q"&amp;ROUNDUP(MONTH(A1634)/3,0)</f>
        <v/>
      </c>
      <c r="O1634">
        <f>TEXT(A1634,"mmm")</f>
        <v/>
      </c>
    </row>
    <row r="1635">
      <c r="A1635" s="13" t="n">
        <v>45231</v>
      </c>
      <c r="B1635" t="inlineStr">
        <is>
          <t>South</t>
        </is>
      </c>
      <c r="C1635" t="inlineStr">
        <is>
          <t>Retail Store</t>
        </is>
      </c>
      <c r="D1635" t="inlineStr">
        <is>
          <t>Sports</t>
        </is>
      </c>
      <c r="E1635" t="n">
        <v>22374.5</v>
      </c>
      <c r="F1635" t="n">
        <v>14324.35</v>
      </c>
      <c r="G1635" t="n">
        <v>24197</v>
      </c>
      <c r="H1635" t="n">
        <v>13</v>
      </c>
      <c r="I1635" t="n">
        <v>9</v>
      </c>
      <c r="J1635" t="n">
        <v>0</v>
      </c>
      <c r="K1635">
        <f>E1635-F1635</f>
        <v/>
      </c>
      <c r="L1635" s="10">
        <f>IFERROR(K1635/E1635,0)</f>
        <v/>
      </c>
      <c r="M1635">
        <f>YEAR(A1635)</f>
        <v/>
      </c>
      <c r="N1635">
        <f>"Q"&amp;ROUNDUP(MONTH(A1635)/3,0)</f>
        <v/>
      </c>
      <c r="O1635">
        <f>TEXT(A1635,"mmm")</f>
        <v/>
      </c>
    </row>
    <row r="1636">
      <c r="A1636" s="13" t="n">
        <v>45231</v>
      </c>
      <c r="B1636" t="inlineStr">
        <is>
          <t>South</t>
        </is>
      </c>
      <c r="C1636" t="inlineStr">
        <is>
          <t>Unknown</t>
        </is>
      </c>
      <c r="D1636" t="inlineStr">
        <is>
          <t>Beauty</t>
        </is>
      </c>
      <c r="E1636" t="n">
        <v>526.15</v>
      </c>
      <c r="F1636" t="n">
        <v>305.02</v>
      </c>
      <c r="G1636" t="n">
        <v>619</v>
      </c>
      <c r="H1636" t="n">
        <v>1</v>
      </c>
      <c r="I1636" t="n">
        <v>1</v>
      </c>
      <c r="J1636" t="n">
        <v>0</v>
      </c>
      <c r="K1636">
        <f>E1636-F1636</f>
        <v/>
      </c>
      <c r="L1636" s="10">
        <f>IFERROR(K1636/E1636,0)</f>
        <v/>
      </c>
      <c r="M1636">
        <f>YEAR(A1636)</f>
        <v/>
      </c>
      <c r="N1636">
        <f>"Q"&amp;ROUNDUP(MONTH(A1636)/3,0)</f>
        <v/>
      </c>
      <c r="O1636">
        <f>TEXT(A1636,"mmm")</f>
        <v/>
      </c>
    </row>
    <row r="1637">
      <c r="A1637" s="13" t="n">
        <v>45231</v>
      </c>
      <c r="B1637" t="inlineStr">
        <is>
          <t>South</t>
        </is>
      </c>
      <c r="C1637" t="inlineStr">
        <is>
          <t>Unknown</t>
        </is>
      </c>
      <c r="D1637" t="inlineStr">
        <is>
          <t>Books</t>
        </is>
      </c>
      <c r="E1637" t="n">
        <v>1138.1</v>
      </c>
      <c r="F1637" t="n">
        <v>764.29</v>
      </c>
      <c r="G1637" t="n">
        <v>1198</v>
      </c>
      <c r="H1637" t="n">
        <v>2</v>
      </c>
      <c r="I1637" t="n">
        <v>2</v>
      </c>
      <c r="J1637" t="n">
        <v>0</v>
      </c>
      <c r="K1637">
        <f>E1637-F1637</f>
        <v/>
      </c>
      <c r="L1637" s="10">
        <f>IFERROR(K1637/E1637,0)</f>
        <v/>
      </c>
      <c r="M1637">
        <f>YEAR(A1637)</f>
        <v/>
      </c>
      <c r="N1637">
        <f>"Q"&amp;ROUNDUP(MONTH(A1637)/3,0)</f>
        <v/>
      </c>
      <c r="O1637">
        <f>TEXT(A1637,"mmm")</f>
        <v/>
      </c>
    </row>
    <row r="1638">
      <c r="A1638" s="13" t="n">
        <v>45231</v>
      </c>
      <c r="B1638" t="inlineStr">
        <is>
          <t>South</t>
        </is>
      </c>
      <c r="C1638" t="inlineStr">
        <is>
          <t>Unknown</t>
        </is>
      </c>
      <c r="D1638" t="inlineStr">
        <is>
          <t>Electronics</t>
        </is>
      </c>
      <c r="E1638" t="n">
        <v>37099.95</v>
      </c>
      <c r="F1638" t="n">
        <v>37788.59</v>
      </c>
      <c r="G1638" t="n">
        <v>43647</v>
      </c>
      <c r="H1638" t="n">
        <v>3</v>
      </c>
      <c r="I1638" t="n">
        <v>2</v>
      </c>
      <c r="J1638" t="n">
        <v>0</v>
      </c>
      <c r="K1638">
        <f>E1638-F1638</f>
        <v/>
      </c>
      <c r="L1638" s="10">
        <f>IFERROR(K1638/E1638,0)</f>
        <v/>
      </c>
      <c r="M1638">
        <f>YEAR(A1638)</f>
        <v/>
      </c>
      <c r="N1638">
        <f>"Q"&amp;ROUNDUP(MONTH(A1638)/3,0)</f>
        <v/>
      </c>
      <c r="O1638">
        <f>TEXT(A1638,"mmm")</f>
        <v/>
      </c>
    </row>
    <row r="1639">
      <c r="A1639" s="13" t="n">
        <v>45231</v>
      </c>
      <c r="B1639" t="inlineStr">
        <is>
          <t>South</t>
        </is>
      </c>
      <c r="C1639" t="inlineStr">
        <is>
          <t>Unknown</t>
        </is>
      </c>
      <c r="D1639" t="inlineStr">
        <is>
          <t>Fashion</t>
        </is>
      </c>
      <c r="E1639" t="n">
        <v>3738.9</v>
      </c>
      <c r="F1639" t="n">
        <v>2189.11</v>
      </c>
      <c r="G1639" t="n">
        <v>4166</v>
      </c>
      <c r="H1639" t="n">
        <v>4</v>
      </c>
      <c r="I1639" t="n">
        <v>3</v>
      </c>
      <c r="J1639" t="n">
        <v>0</v>
      </c>
      <c r="K1639">
        <f>E1639-F1639</f>
        <v/>
      </c>
      <c r="L1639" s="10">
        <f>IFERROR(K1639/E1639,0)</f>
        <v/>
      </c>
      <c r="M1639">
        <f>YEAR(A1639)</f>
        <v/>
      </c>
      <c r="N1639">
        <f>"Q"&amp;ROUNDUP(MONTH(A1639)/3,0)</f>
        <v/>
      </c>
      <c r="O1639">
        <f>TEXT(A1639,"mmm")</f>
        <v/>
      </c>
    </row>
    <row r="1640">
      <c r="A1640" s="13" t="n">
        <v>45231</v>
      </c>
      <c r="B1640" t="inlineStr">
        <is>
          <t>South</t>
        </is>
      </c>
      <c r="C1640" t="inlineStr">
        <is>
          <t>Unknown</t>
        </is>
      </c>
      <c r="D1640" t="inlineStr">
        <is>
          <t>Grocery</t>
        </is>
      </c>
      <c r="E1640" t="n">
        <v>1579.2</v>
      </c>
      <c r="F1640" t="n">
        <v>1551.33</v>
      </c>
      <c r="G1640" t="n">
        <v>1974</v>
      </c>
      <c r="H1640" t="n">
        <v>6</v>
      </c>
      <c r="I1640" t="n">
        <v>2</v>
      </c>
      <c r="J1640" t="n">
        <v>0</v>
      </c>
      <c r="K1640">
        <f>E1640-F1640</f>
        <v/>
      </c>
      <c r="L1640" s="10">
        <f>IFERROR(K1640/E1640,0)</f>
        <v/>
      </c>
      <c r="M1640">
        <f>YEAR(A1640)</f>
        <v/>
      </c>
      <c r="N1640">
        <f>"Q"&amp;ROUNDUP(MONTH(A1640)/3,0)</f>
        <v/>
      </c>
      <c r="O1640">
        <f>TEXT(A1640,"mmm")</f>
        <v/>
      </c>
    </row>
    <row r="1641">
      <c r="A1641" s="13" t="n">
        <v>45231</v>
      </c>
      <c r="B1641" t="inlineStr">
        <is>
          <t>South</t>
        </is>
      </c>
      <c r="C1641" t="inlineStr">
        <is>
          <t>Unknown</t>
        </is>
      </c>
      <c r="D1641" t="inlineStr">
        <is>
          <t>Home &amp; Kitchen</t>
        </is>
      </c>
      <c r="E1641" t="n">
        <v>5075.1</v>
      </c>
      <c r="F1641" t="n">
        <v>3730.42</v>
      </c>
      <c r="G1641" t="n">
        <v>5639</v>
      </c>
      <c r="H1641" t="n">
        <v>1</v>
      </c>
      <c r="I1641" t="n">
        <v>1</v>
      </c>
      <c r="J1641" t="n">
        <v>0</v>
      </c>
      <c r="K1641">
        <f>E1641-F1641</f>
        <v/>
      </c>
      <c r="L1641" s="10">
        <f>IFERROR(K1641/E1641,0)</f>
        <v/>
      </c>
      <c r="M1641">
        <f>YEAR(A1641)</f>
        <v/>
      </c>
      <c r="N1641">
        <f>"Q"&amp;ROUNDUP(MONTH(A1641)/3,0)</f>
        <v/>
      </c>
      <c r="O1641">
        <f>TEXT(A1641,"mmm")</f>
        <v/>
      </c>
    </row>
    <row r="1642">
      <c r="A1642" s="13" t="n">
        <v>45231</v>
      </c>
      <c r="B1642" t="inlineStr">
        <is>
          <t>South</t>
        </is>
      </c>
      <c r="C1642" t="inlineStr">
        <is>
          <t>Website</t>
        </is>
      </c>
      <c r="D1642" t="inlineStr">
        <is>
          <t>Beauty</t>
        </is>
      </c>
      <c r="E1642" t="n">
        <v>33650.75</v>
      </c>
      <c r="F1642" t="n">
        <v>19235.13</v>
      </c>
      <c r="G1642" t="n">
        <v>37786</v>
      </c>
      <c r="H1642" t="n">
        <v>64</v>
      </c>
      <c r="I1642" t="n">
        <v>52</v>
      </c>
      <c r="J1642" t="n">
        <v>0</v>
      </c>
      <c r="K1642">
        <f>E1642-F1642</f>
        <v/>
      </c>
      <c r="L1642" s="10">
        <f>IFERROR(K1642/E1642,0)</f>
        <v/>
      </c>
      <c r="M1642">
        <f>YEAR(A1642)</f>
        <v/>
      </c>
      <c r="N1642">
        <f>"Q"&amp;ROUNDUP(MONTH(A1642)/3,0)</f>
        <v/>
      </c>
      <c r="O1642">
        <f>TEXT(A1642,"mmm")</f>
        <v/>
      </c>
    </row>
    <row r="1643">
      <c r="A1643" s="13" t="n">
        <v>45231</v>
      </c>
      <c r="B1643" t="inlineStr">
        <is>
          <t>South</t>
        </is>
      </c>
      <c r="C1643" t="inlineStr">
        <is>
          <t>Website</t>
        </is>
      </c>
      <c r="D1643" t="inlineStr">
        <is>
          <t>Books</t>
        </is>
      </c>
      <c r="E1643" t="n">
        <v>18967.9</v>
      </c>
      <c r="F1643" t="n">
        <v>14864.5</v>
      </c>
      <c r="G1643" t="n">
        <v>21473</v>
      </c>
      <c r="H1643" t="n">
        <v>47</v>
      </c>
      <c r="I1643" t="n">
        <v>36</v>
      </c>
      <c r="J1643" t="n">
        <v>1</v>
      </c>
      <c r="K1643">
        <f>E1643-F1643</f>
        <v/>
      </c>
      <c r="L1643" s="10">
        <f>IFERROR(K1643/E1643,0)</f>
        <v/>
      </c>
      <c r="M1643">
        <f>YEAR(A1643)</f>
        <v/>
      </c>
      <c r="N1643">
        <f>"Q"&amp;ROUNDUP(MONTH(A1643)/3,0)</f>
        <v/>
      </c>
      <c r="O1643">
        <f>TEXT(A1643,"mmm")</f>
        <v/>
      </c>
    </row>
    <row r="1644">
      <c r="A1644" s="13" t="n">
        <v>45231</v>
      </c>
      <c r="B1644" t="inlineStr">
        <is>
          <t>South</t>
        </is>
      </c>
      <c r="C1644" t="inlineStr">
        <is>
          <t>Website</t>
        </is>
      </c>
      <c r="D1644" t="inlineStr">
        <is>
          <t>Electronics</t>
        </is>
      </c>
      <c r="E1644" t="n">
        <v>863590.1</v>
      </c>
      <c r="F1644" t="n">
        <v>826208.54</v>
      </c>
      <c r="G1644" t="n">
        <v>995186</v>
      </c>
      <c r="H1644" t="n">
        <v>94</v>
      </c>
      <c r="I1644" t="n">
        <v>73</v>
      </c>
      <c r="J1644" t="n">
        <v>7</v>
      </c>
      <c r="K1644">
        <f>E1644-F1644</f>
        <v/>
      </c>
      <c r="L1644" s="10">
        <f>IFERROR(K1644/E1644,0)</f>
        <v/>
      </c>
      <c r="M1644">
        <f>YEAR(A1644)</f>
        <v/>
      </c>
      <c r="N1644">
        <f>"Q"&amp;ROUNDUP(MONTH(A1644)/3,0)</f>
        <v/>
      </c>
      <c r="O1644">
        <f>TEXT(A1644,"mmm")</f>
        <v/>
      </c>
    </row>
    <row r="1645">
      <c r="A1645" s="13" t="n">
        <v>45231</v>
      </c>
      <c r="B1645" t="inlineStr">
        <is>
          <t>South</t>
        </is>
      </c>
      <c r="C1645" t="inlineStr">
        <is>
          <t>Website</t>
        </is>
      </c>
      <c r="D1645" t="inlineStr">
        <is>
          <t>Fashion</t>
        </is>
      </c>
      <c r="E1645" t="n">
        <v>99986.14999999999</v>
      </c>
      <c r="F1645" t="n">
        <v>59283.35</v>
      </c>
      <c r="G1645" t="n">
        <v>115085</v>
      </c>
      <c r="H1645" t="n">
        <v>105</v>
      </c>
      <c r="I1645" t="n">
        <v>83</v>
      </c>
      <c r="J1645" t="n">
        <v>14</v>
      </c>
      <c r="K1645">
        <f>E1645-F1645</f>
        <v/>
      </c>
      <c r="L1645" s="10">
        <f>IFERROR(K1645/E1645,0)</f>
        <v/>
      </c>
      <c r="M1645">
        <f>YEAR(A1645)</f>
        <v/>
      </c>
      <c r="N1645">
        <f>"Q"&amp;ROUNDUP(MONTH(A1645)/3,0)</f>
        <v/>
      </c>
      <c r="O1645">
        <f>TEXT(A1645,"mmm")</f>
        <v/>
      </c>
    </row>
    <row r="1646">
      <c r="A1646" s="13" t="n">
        <v>45231</v>
      </c>
      <c r="B1646" t="inlineStr">
        <is>
          <t>South</t>
        </is>
      </c>
      <c r="C1646" t="inlineStr">
        <is>
          <t>Website</t>
        </is>
      </c>
      <c r="D1646" t="inlineStr">
        <is>
          <t>Grocery</t>
        </is>
      </c>
      <c r="E1646" t="n">
        <v>49284.65</v>
      </c>
      <c r="F1646" t="n">
        <v>43670.28</v>
      </c>
      <c r="G1646" t="n">
        <v>56541</v>
      </c>
      <c r="H1646" t="n">
        <v>159</v>
      </c>
      <c r="I1646" t="n">
        <v>62</v>
      </c>
      <c r="J1646" t="n">
        <v>2</v>
      </c>
      <c r="K1646">
        <f>E1646-F1646</f>
        <v/>
      </c>
      <c r="L1646" s="10">
        <f>IFERROR(K1646/E1646,0)</f>
        <v/>
      </c>
      <c r="M1646">
        <f>YEAR(A1646)</f>
        <v/>
      </c>
      <c r="N1646">
        <f>"Q"&amp;ROUNDUP(MONTH(A1646)/3,0)</f>
        <v/>
      </c>
      <c r="O1646">
        <f>TEXT(A1646,"mmm")</f>
        <v/>
      </c>
    </row>
    <row r="1647">
      <c r="A1647" s="13" t="n">
        <v>45231</v>
      </c>
      <c r="B1647" t="inlineStr">
        <is>
          <t>South</t>
        </is>
      </c>
      <c r="C1647" t="inlineStr">
        <is>
          <t>Website</t>
        </is>
      </c>
      <c r="D1647" t="inlineStr">
        <is>
          <t>Home &amp; Kitchen</t>
        </is>
      </c>
      <c r="E1647" t="n">
        <v>107723.35</v>
      </c>
      <c r="F1647" t="n">
        <v>77256.16</v>
      </c>
      <c r="G1647" t="n">
        <v>121549</v>
      </c>
      <c r="H1647" t="n">
        <v>61</v>
      </c>
      <c r="I1647" t="n">
        <v>50</v>
      </c>
      <c r="J1647" t="n">
        <v>4</v>
      </c>
      <c r="K1647">
        <f>E1647-F1647</f>
        <v/>
      </c>
      <c r="L1647" s="10">
        <f>IFERROR(K1647/E1647,0)</f>
        <v/>
      </c>
      <c r="M1647">
        <f>YEAR(A1647)</f>
        <v/>
      </c>
      <c r="N1647">
        <f>"Q"&amp;ROUNDUP(MONTH(A1647)/3,0)</f>
        <v/>
      </c>
      <c r="O1647">
        <f>TEXT(A1647,"mmm")</f>
        <v/>
      </c>
    </row>
    <row r="1648">
      <c r="A1648" s="13" t="n">
        <v>45231</v>
      </c>
      <c r="B1648" t="inlineStr">
        <is>
          <t>South</t>
        </is>
      </c>
      <c r="C1648" t="inlineStr">
        <is>
          <t>Website</t>
        </is>
      </c>
      <c r="D1648" t="inlineStr">
        <is>
          <t>Sports</t>
        </is>
      </c>
      <c r="E1648" t="n">
        <v>33759.25</v>
      </c>
      <c r="F1648" t="n">
        <v>23972.34</v>
      </c>
      <c r="G1648" t="n">
        <v>38292</v>
      </c>
      <c r="H1648" t="n">
        <v>18</v>
      </c>
      <c r="I1648" t="n">
        <v>16</v>
      </c>
      <c r="J1648" t="n">
        <v>1</v>
      </c>
      <c r="K1648">
        <f>E1648-F1648</f>
        <v/>
      </c>
      <c r="L1648" s="10">
        <f>IFERROR(K1648/E1648,0)</f>
        <v/>
      </c>
      <c r="M1648">
        <f>YEAR(A1648)</f>
        <v/>
      </c>
      <c r="N1648">
        <f>"Q"&amp;ROUNDUP(MONTH(A1648)/3,0)</f>
        <v/>
      </c>
      <c r="O1648">
        <f>TEXT(A1648,"mmm")</f>
        <v/>
      </c>
    </row>
    <row r="1649">
      <c r="A1649" s="13" t="n">
        <v>45231</v>
      </c>
      <c r="B1649" t="inlineStr">
        <is>
          <t>West</t>
        </is>
      </c>
      <c r="C1649" t="inlineStr">
        <is>
          <t>Marketplace</t>
        </is>
      </c>
      <c r="D1649" t="inlineStr">
        <is>
          <t>Beauty</t>
        </is>
      </c>
      <c r="E1649" t="n">
        <v>15708.3</v>
      </c>
      <c r="F1649" t="n">
        <v>9659.469999999999</v>
      </c>
      <c r="G1649" t="n">
        <v>18677</v>
      </c>
      <c r="H1649" t="n">
        <v>33</v>
      </c>
      <c r="I1649" t="n">
        <v>26</v>
      </c>
      <c r="J1649" t="n">
        <v>2</v>
      </c>
      <c r="K1649">
        <f>E1649-F1649</f>
        <v/>
      </c>
      <c r="L1649" s="10">
        <f>IFERROR(K1649/E1649,0)</f>
        <v/>
      </c>
      <c r="M1649">
        <f>YEAR(A1649)</f>
        <v/>
      </c>
      <c r="N1649">
        <f>"Q"&amp;ROUNDUP(MONTH(A1649)/3,0)</f>
        <v/>
      </c>
      <c r="O1649">
        <f>TEXT(A1649,"mmm")</f>
        <v/>
      </c>
    </row>
    <row r="1650">
      <c r="A1650" s="13" t="n">
        <v>45231</v>
      </c>
      <c r="B1650" t="inlineStr">
        <is>
          <t>West</t>
        </is>
      </c>
      <c r="C1650" t="inlineStr">
        <is>
          <t>Marketplace</t>
        </is>
      </c>
      <c r="D1650" t="inlineStr">
        <is>
          <t>Books</t>
        </is>
      </c>
      <c r="E1650" t="n">
        <v>10591.75</v>
      </c>
      <c r="F1650" t="n">
        <v>8892.16</v>
      </c>
      <c r="G1650" t="n">
        <v>12981</v>
      </c>
      <c r="H1650" t="n">
        <v>29</v>
      </c>
      <c r="I1650" t="n">
        <v>21</v>
      </c>
      <c r="J1650" t="n">
        <v>3</v>
      </c>
      <c r="K1650">
        <f>E1650-F1650</f>
        <v/>
      </c>
      <c r="L1650" s="10">
        <f>IFERROR(K1650/E1650,0)</f>
        <v/>
      </c>
      <c r="M1650">
        <f>YEAR(A1650)</f>
        <v/>
      </c>
      <c r="N1650">
        <f>"Q"&amp;ROUNDUP(MONTH(A1650)/3,0)</f>
        <v/>
      </c>
      <c r="O1650">
        <f>TEXT(A1650,"mmm")</f>
        <v/>
      </c>
    </row>
    <row r="1651">
      <c r="A1651" s="13" t="n">
        <v>45231</v>
      </c>
      <c r="B1651" t="inlineStr">
        <is>
          <t>West</t>
        </is>
      </c>
      <c r="C1651" t="inlineStr">
        <is>
          <t>Marketplace</t>
        </is>
      </c>
      <c r="D1651" t="inlineStr">
        <is>
          <t>Electronics</t>
        </is>
      </c>
      <c r="E1651" t="n">
        <v>304106.25</v>
      </c>
      <c r="F1651" t="n">
        <v>296983.71</v>
      </c>
      <c r="G1651" t="n">
        <v>355317</v>
      </c>
      <c r="H1651" t="n">
        <v>33</v>
      </c>
      <c r="I1651" t="n">
        <v>28</v>
      </c>
      <c r="J1651" t="n">
        <v>1</v>
      </c>
      <c r="K1651">
        <f>E1651-F1651</f>
        <v/>
      </c>
      <c r="L1651" s="10">
        <f>IFERROR(K1651/E1651,0)</f>
        <v/>
      </c>
      <c r="M1651">
        <f>YEAR(A1651)</f>
        <v/>
      </c>
      <c r="N1651">
        <f>"Q"&amp;ROUNDUP(MONTH(A1651)/3,0)</f>
        <v/>
      </c>
      <c r="O1651">
        <f>TEXT(A1651,"mmm")</f>
        <v/>
      </c>
    </row>
    <row r="1652">
      <c r="A1652" s="13" t="n">
        <v>45231</v>
      </c>
      <c r="B1652" t="inlineStr">
        <is>
          <t>West</t>
        </is>
      </c>
      <c r="C1652" t="inlineStr">
        <is>
          <t>Marketplace</t>
        </is>
      </c>
      <c r="D1652" t="inlineStr">
        <is>
          <t>Fashion</t>
        </is>
      </c>
      <c r="E1652" t="n">
        <v>56771.1</v>
      </c>
      <c r="F1652" t="n">
        <v>34625.44</v>
      </c>
      <c r="G1652" t="n">
        <v>68237</v>
      </c>
      <c r="H1652" t="n">
        <v>53</v>
      </c>
      <c r="I1652" t="n">
        <v>48</v>
      </c>
      <c r="J1652" t="n">
        <v>15</v>
      </c>
      <c r="K1652">
        <f>E1652-F1652</f>
        <v/>
      </c>
      <c r="L1652" s="10">
        <f>IFERROR(K1652/E1652,0)</f>
        <v/>
      </c>
      <c r="M1652">
        <f>YEAR(A1652)</f>
        <v/>
      </c>
      <c r="N1652">
        <f>"Q"&amp;ROUNDUP(MONTH(A1652)/3,0)</f>
        <v/>
      </c>
      <c r="O1652">
        <f>TEXT(A1652,"mmm")</f>
        <v/>
      </c>
    </row>
    <row r="1653">
      <c r="A1653" s="13" t="n">
        <v>45231</v>
      </c>
      <c r="B1653" t="inlineStr">
        <is>
          <t>West</t>
        </is>
      </c>
      <c r="C1653" t="inlineStr">
        <is>
          <t>Marketplace</t>
        </is>
      </c>
      <c r="D1653" t="inlineStr">
        <is>
          <t>Grocery</t>
        </is>
      </c>
      <c r="E1653" t="n">
        <v>32436.75</v>
      </c>
      <c r="F1653" t="n">
        <v>29628.01</v>
      </c>
      <c r="G1653" t="n">
        <v>38596</v>
      </c>
      <c r="H1653" t="n">
        <v>104</v>
      </c>
      <c r="I1653" t="n">
        <v>37</v>
      </c>
      <c r="J1653" t="n">
        <v>2</v>
      </c>
      <c r="K1653">
        <f>E1653-F1653</f>
        <v/>
      </c>
      <c r="L1653" s="10">
        <f>IFERROR(K1653/E1653,0)</f>
        <v/>
      </c>
      <c r="M1653">
        <f>YEAR(A1653)</f>
        <v/>
      </c>
      <c r="N1653">
        <f>"Q"&amp;ROUNDUP(MONTH(A1653)/3,0)</f>
        <v/>
      </c>
      <c r="O1653">
        <f>TEXT(A1653,"mmm")</f>
        <v/>
      </c>
    </row>
    <row r="1654">
      <c r="A1654" s="13" t="n">
        <v>45231</v>
      </c>
      <c r="B1654" t="inlineStr">
        <is>
          <t>West</t>
        </is>
      </c>
      <c r="C1654" t="inlineStr">
        <is>
          <t>Marketplace</t>
        </is>
      </c>
      <c r="D1654" t="inlineStr">
        <is>
          <t>Home &amp; Kitchen</t>
        </is>
      </c>
      <c r="E1654" t="n">
        <v>80352.75</v>
      </c>
      <c r="F1654" t="n">
        <v>57880.73</v>
      </c>
      <c r="G1654" t="n">
        <v>93393</v>
      </c>
      <c r="H1654" t="n">
        <v>37</v>
      </c>
      <c r="I1654" t="n">
        <v>27</v>
      </c>
      <c r="J1654" t="n">
        <v>3</v>
      </c>
      <c r="K1654">
        <f>E1654-F1654</f>
        <v/>
      </c>
      <c r="L1654" s="10">
        <f>IFERROR(K1654/E1654,0)</f>
        <v/>
      </c>
      <c r="M1654">
        <f>YEAR(A1654)</f>
        <v/>
      </c>
      <c r="N1654">
        <f>"Q"&amp;ROUNDUP(MONTH(A1654)/3,0)</f>
        <v/>
      </c>
      <c r="O1654">
        <f>TEXT(A1654,"mmm")</f>
        <v/>
      </c>
    </row>
    <row r="1655">
      <c r="A1655" s="13" t="n">
        <v>45231</v>
      </c>
      <c r="B1655" t="inlineStr">
        <is>
          <t>West</t>
        </is>
      </c>
      <c r="C1655" t="inlineStr">
        <is>
          <t>Marketplace</t>
        </is>
      </c>
      <c r="D1655" t="inlineStr">
        <is>
          <t>Sports</t>
        </is>
      </c>
      <c r="E1655" t="n">
        <v>24320.75</v>
      </c>
      <c r="F1655" t="n">
        <v>17545.09</v>
      </c>
      <c r="G1655" t="n">
        <v>28882</v>
      </c>
      <c r="H1655" t="n">
        <v>18</v>
      </c>
      <c r="I1655" t="n">
        <v>12</v>
      </c>
      <c r="J1655" t="n">
        <v>0</v>
      </c>
      <c r="K1655">
        <f>E1655-F1655</f>
        <v/>
      </c>
      <c r="L1655" s="10">
        <f>IFERROR(K1655/E1655,0)</f>
        <v/>
      </c>
      <c r="M1655">
        <f>YEAR(A1655)</f>
        <v/>
      </c>
      <c r="N1655">
        <f>"Q"&amp;ROUNDUP(MONTH(A1655)/3,0)</f>
        <v/>
      </c>
      <c r="O1655">
        <f>TEXT(A1655,"mmm")</f>
        <v/>
      </c>
    </row>
    <row r="1656">
      <c r="A1656" s="13" t="n">
        <v>45231</v>
      </c>
      <c r="B1656" t="inlineStr">
        <is>
          <t>West</t>
        </is>
      </c>
      <c r="C1656" t="inlineStr">
        <is>
          <t>Mobile App</t>
        </is>
      </c>
      <c r="D1656" t="inlineStr">
        <is>
          <t>Beauty</t>
        </is>
      </c>
      <c r="E1656" t="n">
        <v>27768.35</v>
      </c>
      <c r="F1656" t="n">
        <v>16496.79</v>
      </c>
      <c r="G1656" t="n">
        <v>31609</v>
      </c>
      <c r="H1656" t="n">
        <v>51</v>
      </c>
      <c r="I1656" t="n">
        <v>38</v>
      </c>
      <c r="J1656" t="n">
        <v>4</v>
      </c>
      <c r="K1656">
        <f>E1656-F1656</f>
        <v/>
      </c>
      <c r="L1656" s="10">
        <f>IFERROR(K1656/E1656,0)</f>
        <v/>
      </c>
      <c r="M1656">
        <f>YEAR(A1656)</f>
        <v/>
      </c>
      <c r="N1656">
        <f>"Q"&amp;ROUNDUP(MONTH(A1656)/3,0)</f>
        <v/>
      </c>
      <c r="O1656">
        <f>TEXT(A1656,"mmm")</f>
        <v/>
      </c>
    </row>
    <row r="1657">
      <c r="A1657" s="13" t="n">
        <v>45231</v>
      </c>
      <c r="B1657" t="inlineStr">
        <is>
          <t>West</t>
        </is>
      </c>
      <c r="C1657" t="inlineStr">
        <is>
          <t>Mobile App</t>
        </is>
      </c>
      <c r="D1657" t="inlineStr">
        <is>
          <t>Books</t>
        </is>
      </c>
      <c r="E1657" t="n">
        <v>11935.9</v>
      </c>
      <c r="F1657" t="n">
        <v>9616.610000000001</v>
      </c>
      <c r="G1657" t="n">
        <v>13848</v>
      </c>
      <c r="H1657" t="n">
        <v>32</v>
      </c>
      <c r="I1657" t="n">
        <v>25</v>
      </c>
      <c r="J1657" t="n">
        <v>0</v>
      </c>
      <c r="K1657">
        <f>E1657-F1657</f>
        <v/>
      </c>
      <c r="L1657" s="10">
        <f>IFERROR(K1657/E1657,0)</f>
        <v/>
      </c>
      <c r="M1657">
        <f>YEAR(A1657)</f>
        <v/>
      </c>
      <c r="N1657">
        <f>"Q"&amp;ROUNDUP(MONTH(A1657)/3,0)</f>
        <v/>
      </c>
      <c r="O1657">
        <f>TEXT(A1657,"mmm")</f>
        <v/>
      </c>
    </row>
    <row r="1658">
      <c r="A1658" s="13" t="n">
        <v>45231</v>
      </c>
      <c r="B1658" t="inlineStr">
        <is>
          <t>West</t>
        </is>
      </c>
      <c r="C1658" t="inlineStr">
        <is>
          <t>Mobile App</t>
        </is>
      </c>
      <c r="D1658" t="inlineStr">
        <is>
          <t>Electronics</t>
        </is>
      </c>
      <c r="E1658" t="n">
        <v>610195.25</v>
      </c>
      <c r="F1658" t="n">
        <v>580711.5</v>
      </c>
      <c r="G1658" t="n">
        <v>700486</v>
      </c>
      <c r="H1658" t="n">
        <v>64</v>
      </c>
      <c r="I1658" t="n">
        <v>49</v>
      </c>
      <c r="J1658" t="n">
        <v>7</v>
      </c>
      <c r="K1658">
        <f>E1658-F1658</f>
        <v/>
      </c>
      <c r="L1658" s="10">
        <f>IFERROR(K1658/E1658,0)</f>
        <v/>
      </c>
      <c r="M1658">
        <f>YEAR(A1658)</f>
        <v/>
      </c>
      <c r="N1658">
        <f>"Q"&amp;ROUNDUP(MONTH(A1658)/3,0)</f>
        <v/>
      </c>
      <c r="O1658">
        <f>TEXT(A1658,"mmm")</f>
        <v/>
      </c>
    </row>
    <row r="1659">
      <c r="A1659" s="13" t="n">
        <v>45231</v>
      </c>
      <c r="B1659" t="inlineStr">
        <is>
          <t>West</t>
        </is>
      </c>
      <c r="C1659" t="inlineStr">
        <is>
          <t>Mobile App</t>
        </is>
      </c>
      <c r="D1659" t="inlineStr">
        <is>
          <t>Fashion</t>
        </is>
      </c>
      <c r="E1659" t="n">
        <v>91503.64999999999</v>
      </c>
      <c r="F1659" t="n">
        <v>52852.79</v>
      </c>
      <c r="G1659" t="n">
        <v>105779</v>
      </c>
      <c r="H1659" t="n">
        <v>81</v>
      </c>
      <c r="I1659" t="n">
        <v>62</v>
      </c>
      <c r="J1659" t="n">
        <v>17</v>
      </c>
      <c r="K1659">
        <f>E1659-F1659</f>
        <v/>
      </c>
      <c r="L1659" s="10">
        <f>IFERROR(K1659/E1659,0)</f>
        <v/>
      </c>
      <c r="M1659">
        <f>YEAR(A1659)</f>
        <v/>
      </c>
      <c r="N1659">
        <f>"Q"&amp;ROUNDUP(MONTH(A1659)/3,0)</f>
        <v/>
      </c>
      <c r="O1659">
        <f>TEXT(A1659,"mmm")</f>
        <v/>
      </c>
    </row>
    <row r="1660">
      <c r="A1660" s="13" t="n">
        <v>45231</v>
      </c>
      <c r="B1660" t="inlineStr">
        <is>
          <t>West</t>
        </is>
      </c>
      <c r="C1660" t="inlineStr">
        <is>
          <t>Mobile App</t>
        </is>
      </c>
      <c r="D1660" t="inlineStr">
        <is>
          <t>Grocery</t>
        </is>
      </c>
      <c r="E1660" t="n">
        <v>38290.5</v>
      </c>
      <c r="F1660" t="n">
        <v>33861.14</v>
      </c>
      <c r="G1660" t="n">
        <v>43943</v>
      </c>
      <c r="H1660" t="n">
        <v>127</v>
      </c>
      <c r="I1660" t="n">
        <v>49</v>
      </c>
      <c r="J1660" t="n">
        <v>0</v>
      </c>
      <c r="K1660">
        <f>E1660-F1660</f>
        <v/>
      </c>
      <c r="L1660" s="10">
        <f>IFERROR(K1660/E1660,0)</f>
        <v/>
      </c>
      <c r="M1660">
        <f>YEAR(A1660)</f>
        <v/>
      </c>
      <c r="N1660">
        <f>"Q"&amp;ROUNDUP(MONTH(A1660)/3,0)</f>
        <v/>
      </c>
      <c r="O1660">
        <f>TEXT(A1660,"mmm")</f>
        <v/>
      </c>
    </row>
    <row r="1661">
      <c r="A1661" s="13" t="n">
        <v>45231</v>
      </c>
      <c r="B1661" t="inlineStr">
        <is>
          <t>West</t>
        </is>
      </c>
      <c r="C1661" t="inlineStr">
        <is>
          <t>Mobile App</t>
        </is>
      </c>
      <c r="D1661" t="inlineStr">
        <is>
          <t>Home &amp; Kitchen</t>
        </is>
      </c>
      <c r="E1661" t="n">
        <v>141300.45</v>
      </c>
      <c r="F1661" t="n">
        <v>104879.27</v>
      </c>
      <c r="G1661" t="n">
        <v>162562</v>
      </c>
      <c r="H1661" t="n">
        <v>68</v>
      </c>
      <c r="I1661" t="n">
        <v>52</v>
      </c>
      <c r="J1661" t="n">
        <v>3</v>
      </c>
      <c r="K1661">
        <f>E1661-F1661</f>
        <v/>
      </c>
      <c r="L1661" s="10">
        <f>IFERROR(K1661/E1661,0)</f>
        <v/>
      </c>
      <c r="M1661">
        <f>YEAR(A1661)</f>
        <v/>
      </c>
      <c r="N1661">
        <f>"Q"&amp;ROUNDUP(MONTH(A1661)/3,0)</f>
        <v/>
      </c>
      <c r="O1661">
        <f>TEXT(A1661,"mmm")</f>
        <v/>
      </c>
    </row>
    <row r="1662">
      <c r="A1662" s="13" t="n">
        <v>45231</v>
      </c>
      <c r="B1662" t="inlineStr">
        <is>
          <t>West</t>
        </is>
      </c>
      <c r="C1662" t="inlineStr">
        <is>
          <t>Mobile App</t>
        </is>
      </c>
      <c r="D1662" t="inlineStr">
        <is>
          <t>Sports</t>
        </is>
      </c>
      <c r="E1662" t="n">
        <v>63565.7</v>
      </c>
      <c r="F1662" t="n">
        <v>45155.82</v>
      </c>
      <c r="G1662" t="n">
        <v>73655</v>
      </c>
      <c r="H1662" t="n">
        <v>35</v>
      </c>
      <c r="I1662" t="n">
        <v>25</v>
      </c>
      <c r="J1662" t="n">
        <v>2</v>
      </c>
      <c r="K1662">
        <f>E1662-F1662</f>
        <v/>
      </c>
      <c r="L1662" s="10">
        <f>IFERROR(K1662/E1662,0)</f>
        <v/>
      </c>
      <c r="M1662">
        <f>YEAR(A1662)</f>
        <v/>
      </c>
      <c r="N1662">
        <f>"Q"&amp;ROUNDUP(MONTH(A1662)/3,0)</f>
        <v/>
      </c>
      <c r="O1662">
        <f>TEXT(A1662,"mmm")</f>
        <v/>
      </c>
    </row>
    <row r="1663">
      <c r="A1663" s="13" t="n">
        <v>45231</v>
      </c>
      <c r="B1663" t="inlineStr">
        <is>
          <t>West</t>
        </is>
      </c>
      <c r="C1663" t="inlineStr">
        <is>
          <t>Retail Store</t>
        </is>
      </c>
      <c r="D1663" t="inlineStr">
        <is>
          <t>Beauty</t>
        </is>
      </c>
      <c r="E1663" t="n">
        <v>9372.85</v>
      </c>
      <c r="F1663" t="n">
        <v>5441.67</v>
      </c>
      <c r="G1663" t="n">
        <v>10425</v>
      </c>
      <c r="H1663" t="n">
        <v>15</v>
      </c>
      <c r="I1663" t="n">
        <v>12</v>
      </c>
      <c r="J1663" t="n">
        <v>0</v>
      </c>
      <c r="K1663">
        <f>E1663-F1663</f>
        <v/>
      </c>
      <c r="L1663" s="10">
        <f>IFERROR(K1663/E1663,0)</f>
        <v/>
      </c>
      <c r="M1663">
        <f>YEAR(A1663)</f>
        <v/>
      </c>
      <c r="N1663">
        <f>"Q"&amp;ROUNDUP(MONTH(A1663)/3,0)</f>
        <v/>
      </c>
      <c r="O1663">
        <f>TEXT(A1663,"mmm")</f>
        <v/>
      </c>
    </row>
    <row r="1664">
      <c r="A1664" s="13" t="n">
        <v>45231</v>
      </c>
      <c r="B1664" t="inlineStr">
        <is>
          <t>West</t>
        </is>
      </c>
      <c r="C1664" t="inlineStr">
        <is>
          <t>Retail Store</t>
        </is>
      </c>
      <c r="D1664" t="inlineStr">
        <is>
          <t>Books</t>
        </is>
      </c>
      <c r="E1664" t="n">
        <v>5690.8</v>
      </c>
      <c r="F1664" t="n">
        <v>4069.94</v>
      </c>
      <c r="G1664" t="n">
        <v>6118</v>
      </c>
      <c r="H1664" t="n">
        <v>12</v>
      </c>
      <c r="I1664" t="n">
        <v>9</v>
      </c>
      <c r="J1664" t="n">
        <v>0</v>
      </c>
      <c r="K1664">
        <f>E1664-F1664</f>
        <v/>
      </c>
      <c r="L1664" s="10">
        <f>IFERROR(K1664/E1664,0)</f>
        <v/>
      </c>
      <c r="M1664">
        <f>YEAR(A1664)</f>
        <v/>
      </c>
      <c r="N1664">
        <f>"Q"&amp;ROUNDUP(MONTH(A1664)/3,0)</f>
        <v/>
      </c>
      <c r="O1664">
        <f>TEXT(A1664,"mmm")</f>
        <v/>
      </c>
    </row>
    <row r="1665">
      <c r="A1665" s="13" t="n">
        <v>45231</v>
      </c>
      <c r="B1665" t="inlineStr">
        <is>
          <t>West</t>
        </is>
      </c>
      <c r="C1665" t="inlineStr">
        <is>
          <t>Retail Store</t>
        </is>
      </c>
      <c r="D1665" t="inlineStr">
        <is>
          <t>Electronics</t>
        </is>
      </c>
      <c r="E1665" t="n">
        <v>230509.75</v>
      </c>
      <c r="F1665" t="n">
        <v>208300.2</v>
      </c>
      <c r="G1665" t="n">
        <v>255072</v>
      </c>
      <c r="H1665" t="n">
        <v>18</v>
      </c>
      <c r="I1665" t="n">
        <v>14</v>
      </c>
      <c r="J1665" t="n">
        <v>0</v>
      </c>
      <c r="K1665">
        <f>E1665-F1665</f>
        <v/>
      </c>
      <c r="L1665" s="10">
        <f>IFERROR(K1665/E1665,0)</f>
        <v/>
      </c>
      <c r="M1665">
        <f>YEAR(A1665)</f>
        <v/>
      </c>
      <c r="N1665">
        <f>"Q"&amp;ROUNDUP(MONTH(A1665)/3,0)</f>
        <v/>
      </c>
      <c r="O1665">
        <f>TEXT(A1665,"mmm")</f>
        <v/>
      </c>
    </row>
    <row r="1666">
      <c r="A1666" s="13" t="n">
        <v>45231</v>
      </c>
      <c r="B1666" t="inlineStr">
        <is>
          <t>West</t>
        </is>
      </c>
      <c r="C1666" t="inlineStr">
        <is>
          <t>Retail Store</t>
        </is>
      </c>
      <c r="D1666" t="inlineStr">
        <is>
          <t>Fashion</t>
        </is>
      </c>
      <c r="E1666" t="n">
        <v>19659.3</v>
      </c>
      <c r="F1666" t="n">
        <v>10889.97</v>
      </c>
      <c r="G1666" t="n">
        <v>22160</v>
      </c>
      <c r="H1666" t="n">
        <v>20</v>
      </c>
      <c r="I1666" t="n">
        <v>16</v>
      </c>
      <c r="J1666" t="n">
        <v>1</v>
      </c>
      <c r="K1666">
        <f>E1666-F1666</f>
        <v/>
      </c>
      <c r="L1666" s="10">
        <f>IFERROR(K1666/E1666,0)</f>
        <v/>
      </c>
      <c r="M1666">
        <f>YEAR(A1666)</f>
        <v/>
      </c>
      <c r="N1666">
        <f>"Q"&amp;ROUNDUP(MONTH(A1666)/3,0)</f>
        <v/>
      </c>
      <c r="O1666">
        <f>TEXT(A1666,"mmm")</f>
        <v/>
      </c>
    </row>
    <row r="1667">
      <c r="A1667" s="13" t="n">
        <v>45231</v>
      </c>
      <c r="B1667" t="inlineStr">
        <is>
          <t>West</t>
        </is>
      </c>
      <c r="C1667" t="inlineStr">
        <is>
          <t>Retail Store</t>
        </is>
      </c>
      <c r="D1667" t="inlineStr">
        <is>
          <t>Grocery</t>
        </is>
      </c>
      <c r="E1667" t="n">
        <v>10363.65</v>
      </c>
      <c r="F1667" t="n">
        <v>8750.540000000001</v>
      </c>
      <c r="G1667" t="n">
        <v>11191</v>
      </c>
      <c r="H1667" t="n">
        <v>29</v>
      </c>
      <c r="I1667" t="n">
        <v>14</v>
      </c>
      <c r="J1667" t="n">
        <v>0</v>
      </c>
      <c r="K1667">
        <f>E1667-F1667</f>
        <v/>
      </c>
      <c r="L1667" s="10">
        <f>IFERROR(K1667/E1667,0)</f>
        <v/>
      </c>
      <c r="M1667">
        <f>YEAR(A1667)</f>
        <v/>
      </c>
      <c r="N1667">
        <f>"Q"&amp;ROUNDUP(MONTH(A1667)/3,0)</f>
        <v/>
      </c>
      <c r="O1667">
        <f>TEXT(A1667,"mmm")</f>
        <v/>
      </c>
    </row>
    <row r="1668">
      <c r="A1668" s="13" t="n">
        <v>45231</v>
      </c>
      <c r="B1668" t="inlineStr">
        <is>
          <t>West</t>
        </is>
      </c>
      <c r="C1668" t="inlineStr">
        <is>
          <t>Retail Store</t>
        </is>
      </c>
      <c r="D1668" t="inlineStr">
        <is>
          <t>Home &amp; Kitchen</t>
        </is>
      </c>
      <c r="E1668" t="n">
        <v>27304</v>
      </c>
      <c r="F1668" t="n">
        <v>17839.73</v>
      </c>
      <c r="G1668" t="n">
        <v>30294</v>
      </c>
      <c r="H1668" t="n">
        <v>16</v>
      </c>
      <c r="I1668" t="n">
        <v>12</v>
      </c>
      <c r="J1668" t="n">
        <v>1</v>
      </c>
      <c r="K1668">
        <f>E1668-F1668</f>
        <v/>
      </c>
      <c r="L1668" s="10">
        <f>IFERROR(K1668/E1668,0)</f>
        <v/>
      </c>
      <c r="M1668">
        <f>YEAR(A1668)</f>
        <v/>
      </c>
      <c r="N1668">
        <f>"Q"&amp;ROUNDUP(MONTH(A1668)/3,0)</f>
        <v/>
      </c>
      <c r="O1668">
        <f>TEXT(A1668,"mmm")</f>
        <v/>
      </c>
    </row>
    <row r="1669">
      <c r="A1669" s="13" t="n">
        <v>45231</v>
      </c>
      <c r="B1669" t="inlineStr">
        <is>
          <t>West</t>
        </is>
      </c>
      <c r="C1669" t="inlineStr">
        <is>
          <t>Retail Store</t>
        </is>
      </c>
      <c r="D1669" t="inlineStr">
        <is>
          <t>Sports</t>
        </is>
      </c>
      <c r="E1669" t="n">
        <v>22189.8</v>
      </c>
      <c r="F1669" t="n">
        <v>14568.33</v>
      </c>
      <c r="G1669" t="n">
        <v>23546</v>
      </c>
      <c r="H1669" t="n">
        <v>14</v>
      </c>
      <c r="I1669" t="n">
        <v>9</v>
      </c>
      <c r="J1669" t="n">
        <v>1</v>
      </c>
      <c r="K1669">
        <f>E1669-F1669</f>
        <v/>
      </c>
      <c r="L1669" s="10">
        <f>IFERROR(K1669/E1669,0)</f>
        <v/>
      </c>
      <c r="M1669">
        <f>YEAR(A1669)</f>
        <v/>
      </c>
      <c r="N1669">
        <f>"Q"&amp;ROUNDUP(MONTH(A1669)/3,0)</f>
        <v/>
      </c>
      <c r="O1669">
        <f>TEXT(A1669,"mmm")</f>
        <v/>
      </c>
    </row>
    <row r="1670">
      <c r="A1670" s="13" t="n">
        <v>45231</v>
      </c>
      <c r="B1670" t="inlineStr">
        <is>
          <t>West</t>
        </is>
      </c>
      <c r="C1670" t="inlineStr">
        <is>
          <t>Unknown</t>
        </is>
      </c>
      <c r="D1670" t="inlineStr">
        <is>
          <t>Fashion</t>
        </is>
      </c>
      <c r="E1670" t="n">
        <v>2149.95</v>
      </c>
      <c r="F1670" t="n">
        <v>1460.22</v>
      </c>
      <c r="G1670" t="n">
        <v>2758</v>
      </c>
      <c r="H1670" t="n">
        <v>2</v>
      </c>
      <c r="I1670" t="n">
        <v>2</v>
      </c>
      <c r="J1670" t="n">
        <v>1</v>
      </c>
      <c r="K1670">
        <f>E1670-F1670</f>
        <v/>
      </c>
      <c r="L1670" s="10">
        <f>IFERROR(K1670/E1670,0)</f>
        <v/>
      </c>
      <c r="M1670">
        <f>YEAR(A1670)</f>
        <v/>
      </c>
      <c r="N1670">
        <f>"Q"&amp;ROUNDUP(MONTH(A1670)/3,0)</f>
        <v/>
      </c>
      <c r="O1670">
        <f>TEXT(A1670,"mmm")</f>
        <v/>
      </c>
    </row>
    <row r="1671">
      <c r="A1671" s="13" t="n">
        <v>45231</v>
      </c>
      <c r="B1671" t="inlineStr">
        <is>
          <t>West</t>
        </is>
      </c>
      <c r="C1671" t="inlineStr">
        <is>
          <t>Unknown</t>
        </is>
      </c>
      <c r="D1671" t="inlineStr">
        <is>
          <t>Home &amp; Kitchen</t>
        </is>
      </c>
      <c r="E1671" t="n">
        <v>4193.1</v>
      </c>
      <c r="F1671" t="n">
        <v>2992.06</v>
      </c>
      <c r="G1671" t="n">
        <v>4659</v>
      </c>
      <c r="H1671" t="n">
        <v>1</v>
      </c>
      <c r="I1671" t="n">
        <v>1</v>
      </c>
      <c r="J1671" t="n">
        <v>0</v>
      </c>
      <c r="K1671">
        <f>E1671-F1671</f>
        <v/>
      </c>
      <c r="L1671" s="10">
        <f>IFERROR(K1671/E1671,0)</f>
        <v/>
      </c>
      <c r="M1671">
        <f>YEAR(A1671)</f>
        <v/>
      </c>
      <c r="N1671">
        <f>"Q"&amp;ROUNDUP(MONTH(A1671)/3,0)</f>
        <v/>
      </c>
      <c r="O1671">
        <f>TEXT(A1671,"mmm")</f>
        <v/>
      </c>
    </row>
    <row r="1672">
      <c r="A1672" s="13" t="n">
        <v>45231</v>
      </c>
      <c r="B1672" t="inlineStr">
        <is>
          <t>West</t>
        </is>
      </c>
      <c r="C1672" t="inlineStr">
        <is>
          <t>Unknown</t>
        </is>
      </c>
      <c r="D1672" t="inlineStr">
        <is>
          <t>Sports</t>
        </is>
      </c>
      <c r="E1672" t="n">
        <v>1393.15</v>
      </c>
      <c r="F1672" t="n">
        <v>998.34</v>
      </c>
      <c r="G1672" t="n">
        <v>1639</v>
      </c>
      <c r="H1672" t="n">
        <v>1</v>
      </c>
      <c r="I1672" t="n">
        <v>1</v>
      </c>
      <c r="J1672" t="n">
        <v>0</v>
      </c>
      <c r="K1672">
        <f>E1672-F1672</f>
        <v/>
      </c>
      <c r="L1672" s="10">
        <f>IFERROR(K1672/E1672,0)</f>
        <v/>
      </c>
      <c r="M1672">
        <f>YEAR(A1672)</f>
        <v/>
      </c>
      <c r="N1672">
        <f>"Q"&amp;ROUNDUP(MONTH(A1672)/3,0)</f>
        <v/>
      </c>
      <c r="O1672">
        <f>TEXT(A1672,"mmm")</f>
        <v/>
      </c>
    </row>
    <row r="1673">
      <c r="A1673" s="13" t="n">
        <v>45231</v>
      </c>
      <c r="B1673" t="inlineStr">
        <is>
          <t>West</t>
        </is>
      </c>
      <c r="C1673" t="inlineStr">
        <is>
          <t>Website</t>
        </is>
      </c>
      <c r="D1673" t="inlineStr">
        <is>
          <t>Beauty</t>
        </is>
      </c>
      <c r="E1673" t="n">
        <v>26283.3</v>
      </c>
      <c r="F1673" t="n">
        <v>15660.94</v>
      </c>
      <c r="G1673" t="n">
        <v>29423</v>
      </c>
      <c r="H1673" t="n">
        <v>47</v>
      </c>
      <c r="I1673" t="n">
        <v>44</v>
      </c>
      <c r="J1673" t="n">
        <v>2</v>
      </c>
      <c r="K1673">
        <f>E1673-F1673</f>
        <v/>
      </c>
      <c r="L1673" s="10">
        <f>IFERROR(K1673/E1673,0)</f>
        <v/>
      </c>
      <c r="M1673">
        <f>YEAR(A1673)</f>
        <v/>
      </c>
      <c r="N1673">
        <f>"Q"&amp;ROUNDUP(MONTH(A1673)/3,0)</f>
        <v/>
      </c>
      <c r="O1673">
        <f>TEXT(A1673,"mmm")</f>
        <v/>
      </c>
    </row>
    <row r="1674">
      <c r="A1674" s="13" t="n">
        <v>45231</v>
      </c>
      <c r="B1674" t="inlineStr">
        <is>
          <t>West</t>
        </is>
      </c>
      <c r="C1674" t="inlineStr">
        <is>
          <t>Website</t>
        </is>
      </c>
      <c r="D1674" t="inlineStr">
        <is>
          <t>Books</t>
        </is>
      </c>
      <c r="E1674" t="n">
        <v>11285.8</v>
      </c>
      <c r="F1674" t="n">
        <v>8785.65</v>
      </c>
      <c r="G1674" t="n">
        <v>12731</v>
      </c>
      <c r="H1674" t="n">
        <v>29</v>
      </c>
      <c r="I1674" t="n">
        <v>23</v>
      </c>
      <c r="J1674" t="n">
        <v>0</v>
      </c>
      <c r="K1674">
        <f>E1674-F1674</f>
        <v/>
      </c>
      <c r="L1674" s="10">
        <f>IFERROR(K1674/E1674,0)</f>
        <v/>
      </c>
      <c r="M1674">
        <f>YEAR(A1674)</f>
        <v/>
      </c>
      <c r="N1674">
        <f>"Q"&amp;ROUNDUP(MONTH(A1674)/3,0)</f>
        <v/>
      </c>
      <c r="O1674">
        <f>TEXT(A1674,"mmm")</f>
        <v/>
      </c>
    </row>
    <row r="1675">
      <c r="A1675" s="13" t="n">
        <v>45231</v>
      </c>
      <c r="B1675" t="inlineStr">
        <is>
          <t>West</t>
        </is>
      </c>
      <c r="C1675" t="inlineStr">
        <is>
          <t>Website</t>
        </is>
      </c>
      <c r="D1675" t="inlineStr">
        <is>
          <t>Electronics</t>
        </is>
      </c>
      <c r="E1675" t="n">
        <v>441413.2</v>
      </c>
      <c r="F1675" t="n">
        <v>416530.46</v>
      </c>
      <c r="G1675" t="n">
        <v>502597</v>
      </c>
      <c r="H1675" t="n">
        <v>53</v>
      </c>
      <c r="I1675" t="n">
        <v>40</v>
      </c>
      <c r="J1675" t="n">
        <v>5</v>
      </c>
      <c r="K1675">
        <f>E1675-F1675</f>
        <v/>
      </c>
      <c r="L1675" s="10">
        <f>IFERROR(K1675/E1675,0)</f>
        <v/>
      </c>
      <c r="M1675">
        <f>YEAR(A1675)</f>
        <v/>
      </c>
      <c r="N1675">
        <f>"Q"&amp;ROUNDUP(MONTH(A1675)/3,0)</f>
        <v/>
      </c>
      <c r="O1675">
        <f>TEXT(A1675,"mmm")</f>
        <v/>
      </c>
    </row>
    <row r="1676">
      <c r="A1676" s="13" t="n">
        <v>45231</v>
      </c>
      <c r="B1676" t="inlineStr">
        <is>
          <t>West</t>
        </is>
      </c>
      <c r="C1676" t="inlineStr">
        <is>
          <t>Website</t>
        </is>
      </c>
      <c r="D1676" t="inlineStr">
        <is>
          <t>Fashion</t>
        </is>
      </c>
      <c r="E1676" t="n">
        <v>98452.39999999999</v>
      </c>
      <c r="F1676" t="n">
        <v>56080.11</v>
      </c>
      <c r="G1676" t="n">
        <v>112969</v>
      </c>
      <c r="H1676" t="n">
        <v>81</v>
      </c>
      <c r="I1676" t="n">
        <v>65</v>
      </c>
      <c r="J1676" t="n">
        <v>8</v>
      </c>
      <c r="K1676">
        <f>E1676-F1676</f>
        <v/>
      </c>
      <c r="L1676" s="10">
        <f>IFERROR(K1676/E1676,0)</f>
        <v/>
      </c>
      <c r="M1676">
        <f>YEAR(A1676)</f>
        <v/>
      </c>
      <c r="N1676">
        <f>"Q"&amp;ROUNDUP(MONTH(A1676)/3,0)</f>
        <v/>
      </c>
      <c r="O1676">
        <f>TEXT(A1676,"mmm")</f>
        <v/>
      </c>
    </row>
    <row r="1677">
      <c r="A1677" s="13" t="n">
        <v>45231</v>
      </c>
      <c r="B1677" t="inlineStr">
        <is>
          <t>West</t>
        </is>
      </c>
      <c r="C1677" t="inlineStr">
        <is>
          <t>Website</t>
        </is>
      </c>
      <c r="D1677" t="inlineStr">
        <is>
          <t>Grocery</t>
        </is>
      </c>
      <c r="E1677" t="n">
        <v>40724.7</v>
      </c>
      <c r="F1677" t="n">
        <v>35779.79</v>
      </c>
      <c r="G1677" t="n">
        <v>46399</v>
      </c>
      <c r="H1677" t="n">
        <v>121</v>
      </c>
      <c r="I1677" t="n">
        <v>48</v>
      </c>
      <c r="J1677" t="n">
        <v>0</v>
      </c>
      <c r="K1677">
        <f>E1677-F1677</f>
        <v/>
      </c>
      <c r="L1677" s="10">
        <f>IFERROR(K1677/E1677,0)</f>
        <v/>
      </c>
      <c r="M1677">
        <f>YEAR(A1677)</f>
        <v/>
      </c>
      <c r="N1677">
        <f>"Q"&amp;ROUNDUP(MONTH(A1677)/3,0)</f>
        <v/>
      </c>
      <c r="O1677">
        <f>TEXT(A1677,"mmm")</f>
        <v/>
      </c>
    </row>
    <row r="1678">
      <c r="A1678" s="13" t="n">
        <v>45231</v>
      </c>
      <c r="B1678" t="inlineStr">
        <is>
          <t>West</t>
        </is>
      </c>
      <c r="C1678" t="inlineStr">
        <is>
          <t>Website</t>
        </is>
      </c>
      <c r="D1678" t="inlineStr">
        <is>
          <t>Home &amp; Kitchen</t>
        </is>
      </c>
      <c r="E1678" t="n">
        <v>96155.55</v>
      </c>
      <c r="F1678" t="n">
        <v>69440.46000000001</v>
      </c>
      <c r="G1678" t="n">
        <v>108074</v>
      </c>
      <c r="H1678" t="n">
        <v>46</v>
      </c>
      <c r="I1678" t="n">
        <v>39</v>
      </c>
      <c r="J1678" t="n">
        <v>4</v>
      </c>
      <c r="K1678">
        <f>E1678-F1678</f>
        <v/>
      </c>
      <c r="L1678" s="10">
        <f>IFERROR(K1678/E1678,0)</f>
        <v/>
      </c>
      <c r="M1678">
        <f>YEAR(A1678)</f>
        <v/>
      </c>
      <c r="N1678">
        <f>"Q"&amp;ROUNDUP(MONTH(A1678)/3,0)</f>
        <v/>
      </c>
      <c r="O1678">
        <f>TEXT(A1678,"mmm")</f>
        <v/>
      </c>
    </row>
    <row r="1679">
      <c r="A1679" s="13" t="n">
        <v>45231</v>
      </c>
      <c r="B1679" t="inlineStr">
        <is>
          <t>West</t>
        </is>
      </c>
      <c r="C1679" t="inlineStr">
        <is>
          <t>Website</t>
        </is>
      </c>
      <c r="D1679" t="inlineStr">
        <is>
          <t>Sports</t>
        </is>
      </c>
      <c r="E1679" t="n">
        <v>26201.45</v>
      </c>
      <c r="F1679" t="n">
        <v>18701.13</v>
      </c>
      <c r="G1679" t="n">
        <v>30603</v>
      </c>
      <c r="H1679" t="n">
        <v>17</v>
      </c>
      <c r="I1679" t="n">
        <v>13</v>
      </c>
      <c r="J1679" t="n">
        <v>1</v>
      </c>
      <c r="K1679">
        <f>E1679-F1679</f>
        <v/>
      </c>
      <c r="L1679" s="10">
        <f>IFERROR(K1679/E1679,0)</f>
        <v/>
      </c>
      <c r="M1679">
        <f>YEAR(A1679)</f>
        <v/>
      </c>
      <c r="N1679">
        <f>"Q"&amp;ROUNDUP(MONTH(A1679)/3,0)</f>
        <v/>
      </c>
      <c r="O1679">
        <f>TEXT(A1679,"mmm")</f>
        <v/>
      </c>
    </row>
    <row r="1680">
      <c r="A1680" s="13" t="n">
        <v>45261</v>
      </c>
      <c r="B1680" t="inlineStr">
        <is>
          <t>Central</t>
        </is>
      </c>
      <c r="C1680" t="inlineStr">
        <is>
          <t>Marketplace</t>
        </is>
      </c>
      <c r="D1680" t="inlineStr">
        <is>
          <t>Beauty</t>
        </is>
      </c>
      <c r="E1680" t="n">
        <v>2034.45</v>
      </c>
      <c r="F1680" t="n">
        <v>1067.85</v>
      </c>
      <c r="G1680" t="n">
        <v>2185</v>
      </c>
      <c r="H1680" t="n">
        <v>5</v>
      </c>
      <c r="I1680" t="n">
        <v>5</v>
      </c>
      <c r="J1680" t="n">
        <v>0</v>
      </c>
      <c r="K1680">
        <f>E1680-F1680</f>
        <v/>
      </c>
      <c r="L1680" s="10">
        <f>IFERROR(K1680/E1680,0)</f>
        <v/>
      </c>
      <c r="M1680">
        <f>YEAR(A1680)</f>
        <v/>
      </c>
      <c r="N1680">
        <f>"Q"&amp;ROUNDUP(MONTH(A1680)/3,0)</f>
        <v/>
      </c>
      <c r="O1680">
        <f>TEXT(A1680,"mmm")</f>
        <v/>
      </c>
    </row>
    <row r="1681">
      <c r="A1681" s="13" t="n">
        <v>45261</v>
      </c>
      <c r="B1681" t="inlineStr">
        <is>
          <t>Central</t>
        </is>
      </c>
      <c r="C1681" t="inlineStr">
        <is>
          <t>Marketplace</t>
        </is>
      </c>
      <c r="D1681" t="inlineStr">
        <is>
          <t>Books</t>
        </is>
      </c>
      <c r="E1681" t="n">
        <v>1695.5</v>
      </c>
      <c r="F1681" t="n">
        <v>1255.31</v>
      </c>
      <c r="G1681" t="n">
        <v>1926</v>
      </c>
      <c r="H1681" t="n">
        <v>4</v>
      </c>
      <c r="I1681" t="n">
        <v>4</v>
      </c>
      <c r="J1681" t="n">
        <v>0</v>
      </c>
      <c r="K1681">
        <f>E1681-F1681</f>
        <v/>
      </c>
      <c r="L1681" s="10">
        <f>IFERROR(K1681/E1681,0)</f>
        <v/>
      </c>
      <c r="M1681">
        <f>YEAR(A1681)</f>
        <v/>
      </c>
      <c r="N1681">
        <f>"Q"&amp;ROUNDUP(MONTH(A1681)/3,0)</f>
        <v/>
      </c>
      <c r="O1681">
        <f>TEXT(A1681,"mmm")</f>
        <v/>
      </c>
    </row>
    <row r="1682">
      <c r="A1682" s="13" t="n">
        <v>45261</v>
      </c>
      <c r="B1682" t="inlineStr">
        <is>
          <t>Central</t>
        </is>
      </c>
      <c r="C1682" t="inlineStr">
        <is>
          <t>Marketplace</t>
        </is>
      </c>
      <c r="D1682" t="inlineStr">
        <is>
          <t>Electronics</t>
        </is>
      </c>
      <c r="E1682" t="n">
        <v>89207.85000000001</v>
      </c>
      <c r="F1682" t="n">
        <v>79715.39999999999</v>
      </c>
      <c r="G1682" t="n">
        <v>98007</v>
      </c>
      <c r="H1682" t="n">
        <v>13</v>
      </c>
      <c r="I1682" t="n">
        <v>11</v>
      </c>
      <c r="J1682" t="n">
        <v>4</v>
      </c>
      <c r="K1682">
        <f>E1682-F1682</f>
        <v/>
      </c>
      <c r="L1682" s="10">
        <f>IFERROR(K1682/E1682,0)</f>
        <v/>
      </c>
      <c r="M1682">
        <f>YEAR(A1682)</f>
        <v/>
      </c>
      <c r="N1682">
        <f>"Q"&amp;ROUNDUP(MONTH(A1682)/3,0)</f>
        <v/>
      </c>
      <c r="O1682">
        <f>TEXT(A1682,"mmm")</f>
        <v/>
      </c>
    </row>
    <row r="1683">
      <c r="A1683" s="13" t="n">
        <v>45261</v>
      </c>
      <c r="B1683" t="inlineStr">
        <is>
          <t>Central</t>
        </is>
      </c>
      <c r="C1683" t="inlineStr">
        <is>
          <t>Marketplace</t>
        </is>
      </c>
      <c r="D1683" t="inlineStr">
        <is>
          <t>Fashion</t>
        </is>
      </c>
      <c r="E1683" t="n">
        <v>9888.700000000001</v>
      </c>
      <c r="F1683" t="n">
        <v>5658.44</v>
      </c>
      <c r="G1683" t="n">
        <v>10781</v>
      </c>
      <c r="H1683" t="n">
        <v>9</v>
      </c>
      <c r="I1683" t="n">
        <v>8</v>
      </c>
      <c r="J1683" t="n">
        <v>3</v>
      </c>
      <c r="K1683">
        <f>E1683-F1683</f>
        <v/>
      </c>
      <c r="L1683" s="10">
        <f>IFERROR(K1683/E1683,0)</f>
        <v/>
      </c>
      <c r="M1683">
        <f>YEAR(A1683)</f>
        <v/>
      </c>
      <c r="N1683">
        <f>"Q"&amp;ROUNDUP(MONTH(A1683)/3,0)</f>
        <v/>
      </c>
      <c r="O1683">
        <f>TEXT(A1683,"mmm")</f>
        <v/>
      </c>
    </row>
    <row r="1684">
      <c r="A1684" s="13" t="n">
        <v>45261</v>
      </c>
      <c r="B1684" t="inlineStr">
        <is>
          <t>Central</t>
        </is>
      </c>
      <c r="C1684" t="inlineStr">
        <is>
          <t>Marketplace</t>
        </is>
      </c>
      <c r="D1684" t="inlineStr">
        <is>
          <t>Grocery</t>
        </is>
      </c>
      <c r="E1684" t="n">
        <v>7788.6</v>
      </c>
      <c r="F1684" t="n">
        <v>7060.71</v>
      </c>
      <c r="G1684" t="n">
        <v>8793</v>
      </c>
      <c r="H1684" t="n">
        <v>27</v>
      </c>
      <c r="I1684" t="n">
        <v>10</v>
      </c>
      <c r="J1684" t="n">
        <v>1</v>
      </c>
      <c r="K1684">
        <f>E1684-F1684</f>
        <v/>
      </c>
      <c r="L1684" s="10">
        <f>IFERROR(K1684/E1684,0)</f>
        <v/>
      </c>
      <c r="M1684">
        <f>YEAR(A1684)</f>
        <v/>
      </c>
      <c r="N1684">
        <f>"Q"&amp;ROUNDUP(MONTH(A1684)/3,0)</f>
        <v/>
      </c>
      <c r="O1684">
        <f>TEXT(A1684,"mmm")</f>
        <v/>
      </c>
    </row>
    <row r="1685">
      <c r="A1685" s="13" t="n">
        <v>45261</v>
      </c>
      <c r="B1685" t="inlineStr">
        <is>
          <t>Central</t>
        </is>
      </c>
      <c r="C1685" t="inlineStr">
        <is>
          <t>Marketplace</t>
        </is>
      </c>
      <c r="D1685" t="inlineStr">
        <is>
          <t>Home &amp; Kitchen</t>
        </is>
      </c>
      <c r="E1685" t="n">
        <v>8112.65</v>
      </c>
      <c r="F1685" t="n">
        <v>5597.54</v>
      </c>
      <c r="G1685" t="n">
        <v>9585</v>
      </c>
      <c r="H1685" t="n">
        <v>5</v>
      </c>
      <c r="I1685" t="n">
        <v>5</v>
      </c>
      <c r="J1685" t="n">
        <v>0</v>
      </c>
      <c r="K1685">
        <f>E1685-F1685</f>
        <v/>
      </c>
      <c r="L1685" s="10">
        <f>IFERROR(K1685/E1685,0)</f>
        <v/>
      </c>
      <c r="M1685">
        <f>YEAR(A1685)</f>
        <v/>
      </c>
      <c r="N1685">
        <f>"Q"&amp;ROUNDUP(MONTH(A1685)/3,0)</f>
        <v/>
      </c>
      <c r="O1685">
        <f>TEXT(A1685,"mmm")</f>
        <v/>
      </c>
    </row>
    <row r="1686">
      <c r="A1686" s="13" t="n">
        <v>45261</v>
      </c>
      <c r="B1686" t="inlineStr">
        <is>
          <t>Central</t>
        </is>
      </c>
      <c r="C1686" t="inlineStr">
        <is>
          <t>Marketplace</t>
        </is>
      </c>
      <c r="D1686" t="inlineStr">
        <is>
          <t>Sports</t>
        </is>
      </c>
      <c r="E1686" t="n">
        <v>2655.85</v>
      </c>
      <c r="F1686" t="n">
        <v>1985.29</v>
      </c>
      <c r="G1686" t="n">
        <v>3208</v>
      </c>
      <c r="H1686" t="n">
        <v>2</v>
      </c>
      <c r="I1686" t="n">
        <v>2</v>
      </c>
      <c r="J1686" t="n">
        <v>0</v>
      </c>
      <c r="K1686">
        <f>E1686-F1686</f>
        <v/>
      </c>
      <c r="L1686" s="10">
        <f>IFERROR(K1686/E1686,0)</f>
        <v/>
      </c>
      <c r="M1686">
        <f>YEAR(A1686)</f>
        <v/>
      </c>
      <c r="N1686">
        <f>"Q"&amp;ROUNDUP(MONTH(A1686)/3,0)</f>
        <v/>
      </c>
      <c r="O1686">
        <f>TEXT(A1686,"mmm")</f>
        <v/>
      </c>
    </row>
    <row r="1687">
      <c r="A1687" s="13" t="n">
        <v>45261</v>
      </c>
      <c r="B1687" t="inlineStr">
        <is>
          <t>Central</t>
        </is>
      </c>
      <c r="C1687" t="inlineStr">
        <is>
          <t>Mobile App</t>
        </is>
      </c>
      <c r="D1687" t="inlineStr">
        <is>
          <t>Beauty</t>
        </is>
      </c>
      <c r="E1687" t="n">
        <v>5451.4</v>
      </c>
      <c r="F1687" t="n">
        <v>3091.91</v>
      </c>
      <c r="G1687" t="n">
        <v>5859</v>
      </c>
      <c r="H1687" t="n">
        <v>11</v>
      </c>
      <c r="I1687" t="n">
        <v>8</v>
      </c>
      <c r="J1687" t="n">
        <v>0</v>
      </c>
      <c r="K1687">
        <f>E1687-F1687</f>
        <v/>
      </c>
      <c r="L1687" s="10">
        <f>IFERROR(K1687/E1687,0)</f>
        <v/>
      </c>
      <c r="M1687">
        <f>YEAR(A1687)</f>
        <v/>
      </c>
      <c r="N1687">
        <f>"Q"&amp;ROUNDUP(MONTH(A1687)/3,0)</f>
        <v/>
      </c>
      <c r="O1687">
        <f>TEXT(A1687,"mmm")</f>
        <v/>
      </c>
    </row>
    <row r="1688">
      <c r="A1688" s="13" t="n">
        <v>45261</v>
      </c>
      <c r="B1688" t="inlineStr">
        <is>
          <t>Central</t>
        </is>
      </c>
      <c r="C1688" t="inlineStr">
        <is>
          <t>Mobile App</t>
        </is>
      </c>
      <c r="D1688" t="inlineStr">
        <is>
          <t>Books</t>
        </is>
      </c>
      <c r="E1688" t="n">
        <v>3729.3</v>
      </c>
      <c r="F1688" t="n">
        <v>2805.19</v>
      </c>
      <c r="G1688" t="n">
        <v>4091</v>
      </c>
      <c r="H1688" t="n">
        <v>9</v>
      </c>
      <c r="I1688" t="n">
        <v>7</v>
      </c>
      <c r="J1688" t="n">
        <v>0</v>
      </c>
      <c r="K1688">
        <f>E1688-F1688</f>
        <v/>
      </c>
      <c r="L1688" s="10">
        <f>IFERROR(K1688/E1688,0)</f>
        <v/>
      </c>
      <c r="M1688">
        <f>YEAR(A1688)</f>
        <v/>
      </c>
      <c r="N1688">
        <f>"Q"&amp;ROUNDUP(MONTH(A1688)/3,0)</f>
        <v/>
      </c>
      <c r="O1688">
        <f>TEXT(A1688,"mmm")</f>
        <v/>
      </c>
    </row>
    <row r="1689">
      <c r="A1689" s="13" t="n">
        <v>45261</v>
      </c>
      <c r="B1689" t="inlineStr">
        <is>
          <t>Central</t>
        </is>
      </c>
      <c r="C1689" t="inlineStr">
        <is>
          <t>Mobile App</t>
        </is>
      </c>
      <c r="D1689" t="inlineStr">
        <is>
          <t>Electronics</t>
        </is>
      </c>
      <c r="E1689" t="n">
        <v>136409.5</v>
      </c>
      <c r="F1689" t="n">
        <v>122002.21</v>
      </c>
      <c r="G1689" t="n">
        <v>144899</v>
      </c>
      <c r="H1689" t="n">
        <v>11</v>
      </c>
      <c r="I1689" t="n">
        <v>10</v>
      </c>
      <c r="J1689" t="n">
        <v>1</v>
      </c>
      <c r="K1689">
        <f>E1689-F1689</f>
        <v/>
      </c>
      <c r="L1689" s="10">
        <f>IFERROR(K1689/E1689,0)</f>
        <v/>
      </c>
      <c r="M1689">
        <f>YEAR(A1689)</f>
        <v/>
      </c>
      <c r="N1689">
        <f>"Q"&amp;ROUNDUP(MONTH(A1689)/3,0)</f>
        <v/>
      </c>
      <c r="O1689">
        <f>TEXT(A1689,"mmm")</f>
        <v/>
      </c>
    </row>
    <row r="1690">
      <c r="A1690" s="13" t="n">
        <v>45261</v>
      </c>
      <c r="B1690" t="inlineStr">
        <is>
          <t>Central</t>
        </is>
      </c>
      <c r="C1690" t="inlineStr">
        <is>
          <t>Mobile App</t>
        </is>
      </c>
      <c r="D1690" t="inlineStr">
        <is>
          <t>Fashion</t>
        </is>
      </c>
      <c r="E1690" t="n">
        <v>37933.85</v>
      </c>
      <c r="F1690" t="n">
        <v>19238.17</v>
      </c>
      <c r="G1690" t="n">
        <v>41163</v>
      </c>
      <c r="H1690" t="n">
        <v>27</v>
      </c>
      <c r="I1690" t="n">
        <v>19</v>
      </c>
      <c r="J1690" t="n">
        <v>2</v>
      </c>
      <c r="K1690">
        <f>E1690-F1690</f>
        <v/>
      </c>
      <c r="L1690" s="10">
        <f>IFERROR(K1690/E1690,0)</f>
        <v/>
      </c>
      <c r="M1690">
        <f>YEAR(A1690)</f>
        <v/>
      </c>
      <c r="N1690">
        <f>"Q"&amp;ROUNDUP(MONTH(A1690)/3,0)</f>
        <v/>
      </c>
      <c r="O1690">
        <f>TEXT(A1690,"mmm")</f>
        <v/>
      </c>
    </row>
    <row r="1691">
      <c r="A1691" s="13" t="n">
        <v>45261</v>
      </c>
      <c r="B1691" t="inlineStr">
        <is>
          <t>Central</t>
        </is>
      </c>
      <c r="C1691" t="inlineStr">
        <is>
          <t>Mobile App</t>
        </is>
      </c>
      <c r="D1691" t="inlineStr">
        <is>
          <t>Grocery</t>
        </is>
      </c>
      <c r="E1691" t="n">
        <v>4973.85</v>
      </c>
      <c r="F1691" t="n">
        <v>4204.71</v>
      </c>
      <c r="G1691" t="n">
        <v>5423</v>
      </c>
      <c r="H1691" t="n">
        <v>17</v>
      </c>
      <c r="I1691" t="n">
        <v>9</v>
      </c>
      <c r="J1691" t="n">
        <v>1</v>
      </c>
      <c r="K1691">
        <f>E1691-F1691</f>
        <v/>
      </c>
      <c r="L1691" s="10">
        <f>IFERROR(K1691/E1691,0)</f>
        <v/>
      </c>
      <c r="M1691">
        <f>YEAR(A1691)</f>
        <v/>
      </c>
      <c r="N1691">
        <f>"Q"&amp;ROUNDUP(MONTH(A1691)/3,0)</f>
        <v/>
      </c>
      <c r="O1691">
        <f>TEXT(A1691,"mmm")</f>
        <v/>
      </c>
    </row>
    <row r="1692">
      <c r="A1692" s="13" t="n">
        <v>45261</v>
      </c>
      <c r="B1692" t="inlineStr">
        <is>
          <t>Central</t>
        </is>
      </c>
      <c r="C1692" t="inlineStr">
        <is>
          <t>Mobile App</t>
        </is>
      </c>
      <c r="D1692" t="inlineStr">
        <is>
          <t>Home &amp; Kitchen</t>
        </is>
      </c>
      <c r="E1692" t="n">
        <v>25880.15</v>
      </c>
      <c r="F1692" t="n">
        <v>18286.57</v>
      </c>
      <c r="G1692" t="n">
        <v>27839</v>
      </c>
      <c r="H1692" t="n">
        <v>11</v>
      </c>
      <c r="I1692" t="n">
        <v>7</v>
      </c>
      <c r="J1692" t="n">
        <v>0</v>
      </c>
      <c r="K1692">
        <f>E1692-F1692</f>
        <v/>
      </c>
      <c r="L1692" s="10">
        <f>IFERROR(K1692/E1692,0)</f>
        <v/>
      </c>
      <c r="M1692">
        <f>YEAR(A1692)</f>
        <v/>
      </c>
      <c r="N1692">
        <f>"Q"&amp;ROUNDUP(MONTH(A1692)/3,0)</f>
        <v/>
      </c>
      <c r="O1692">
        <f>TEXT(A1692,"mmm")</f>
        <v/>
      </c>
    </row>
    <row r="1693">
      <c r="A1693" s="13" t="n">
        <v>45261</v>
      </c>
      <c r="B1693" t="inlineStr">
        <is>
          <t>Central</t>
        </is>
      </c>
      <c r="C1693" t="inlineStr">
        <is>
          <t>Mobile App</t>
        </is>
      </c>
      <c r="D1693" t="inlineStr">
        <is>
          <t>Sports</t>
        </is>
      </c>
      <c r="E1693" t="n">
        <v>24114.45</v>
      </c>
      <c r="F1693" t="n">
        <v>18231.73</v>
      </c>
      <c r="G1693" t="n">
        <v>26715</v>
      </c>
      <c r="H1693" t="n">
        <v>5</v>
      </c>
      <c r="I1693" t="n">
        <v>4</v>
      </c>
      <c r="J1693" t="n">
        <v>0</v>
      </c>
      <c r="K1693">
        <f>E1693-F1693</f>
        <v/>
      </c>
      <c r="L1693" s="10">
        <f>IFERROR(K1693/E1693,0)</f>
        <v/>
      </c>
      <c r="M1693">
        <f>YEAR(A1693)</f>
        <v/>
      </c>
      <c r="N1693">
        <f>"Q"&amp;ROUNDUP(MONTH(A1693)/3,0)</f>
        <v/>
      </c>
      <c r="O1693">
        <f>TEXT(A1693,"mmm")</f>
        <v/>
      </c>
    </row>
    <row r="1694">
      <c r="A1694" s="13" t="n">
        <v>45261</v>
      </c>
      <c r="B1694" t="inlineStr">
        <is>
          <t>Central</t>
        </is>
      </c>
      <c r="C1694" t="inlineStr">
        <is>
          <t>Retail Store</t>
        </is>
      </c>
      <c r="D1694" t="inlineStr">
        <is>
          <t>Beauty</t>
        </is>
      </c>
      <c r="E1694" t="n">
        <v>998.55</v>
      </c>
      <c r="F1694" t="n">
        <v>542.71</v>
      </c>
      <c r="G1694" t="n">
        <v>1007</v>
      </c>
      <c r="H1694" t="n">
        <v>3</v>
      </c>
      <c r="I1694" t="n">
        <v>2</v>
      </c>
      <c r="J1694" t="n">
        <v>0</v>
      </c>
      <c r="K1694">
        <f>E1694-F1694</f>
        <v/>
      </c>
      <c r="L1694" s="10">
        <f>IFERROR(K1694/E1694,0)</f>
        <v/>
      </c>
      <c r="M1694">
        <f>YEAR(A1694)</f>
        <v/>
      </c>
      <c r="N1694">
        <f>"Q"&amp;ROUNDUP(MONTH(A1694)/3,0)</f>
        <v/>
      </c>
      <c r="O1694">
        <f>TEXT(A1694,"mmm")</f>
        <v/>
      </c>
    </row>
    <row r="1695">
      <c r="A1695" s="13" t="n">
        <v>45261</v>
      </c>
      <c r="B1695" t="inlineStr">
        <is>
          <t>Central</t>
        </is>
      </c>
      <c r="C1695" t="inlineStr">
        <is>
          <t>Retail Store</t>
        </is>
      </c>
      <c r="D1695" t="inlineStr">
        <is>
          <t>Books</t>
        </is>
      </c>
      <c r="E1695" t="n">
        <v>1347.2</v>
      </c>
      <c r="F1695" t="n">
        <v>930.5599999999999</v>
      </c>
      <c r="G1695" t="n">
        <v>1467</v>
      </c>
      <c r="H1695" t="n">
        <v>3</v>
      </c>
      <c r="I1695" t="n">
        <v>2</v>
      </c>
      <c r="J1695" t="n">
        <v>0</v>
      </c>
      <c r="K1695">
        <f>E1695-F1695</f>
        <v/>
      </c>
      <c r="L1695" s="10">
        <f>IFERROR(K1695/E1695,0)</f>
        <v/>
      </c>
      <c r="M1695">
        <f>YEAR(A1695)</f>
        <v/>
      </c>
      <c r="N1695">
        <f>"Q"&amp;ROUNDUP(MONTH(A1695)/3,0)</f>
        <v/>
      </c>
      <c r="O1695">
        <f>TEXT(A1695,"mmm")</f>
        <v/>
      </c>
    </row>
    <row r="1696">
      <c r="A1696" s="13" t="n">
        <v>45261</v>
      </c>
      <c r="B1696" t="inlineStr">
        <is>
          <t>Central</t>
        </is>
      </c>
      <c r="C1696" t="inlineStr">
        <is>
          <t>Retail Store</t>
        </is>
      </c>
      <c r="D1696" t="inlineStr">
        <is>
          <t>Electronics</t>
        </is>
      </c>
      <c r="E1696" t="n">
        <v>33191.1</v>
      </c>
      <c r="F1696" t="n">
        <v>29627.54</v>
      </c>
      <c r="G1696" t="n">
        <v>34938</v>
      </c>
      <c r="H1696" t="n">
        <v>2</v>
      </c>
      <c r="I1696" t="n">
        <v>1</v>
      </c>
      <c r="J1696" t="n">
        <v>0</v>
      </c>
      <c r="K1696">
        <f>E1696-F1696</f>
        <v/>
      </c>
      <c r="L1696" s="10">
        <f>IFERROR(K1696/E1696,0)</f>
        <v/>
      </c>
      <c r="M1696">
        <f>YEAR(A1696)</f>
        <v/>
      </c>
      <c r="N1696">
        <f>"Q"&amp;ROUNDUP(MONTH(A1696)/3,0)</f>
        <v/>
      </c>
      <c r="O1696">
        <f>TEXT(A1696,"mmm")</f>
        <v/>
      </c>
    </row>
    <row r="1697">
      <c r="A1697" s="13" t="n">
        <v>45261</v>
      </c>
      <c r="B1697" t="inlineStr">
        <is>
          <t>Central</t>
        </is>
      </c>
      <c r="C1697" t="inlineStr">
        <is>
          <t>Retail Store</t>
        </is>
      </c>
      <c r="D1697" t="inlineStr">
        <is>
          <t>Fashion</t>
        </is>
      </c>
      <c r="E1697" t="n">
        <v>12331.75</v>
      </c>
      <c r="F1697" t="n">
        <v>6069.69</v>
      </c>
      <c r="G1697" t="n">
        <v>13154</v>
      </c>
      <c r="H1697" t="n">
        <v>6</v>
      </c>
      <c r="I1697" t="n">
        <v>4</v>
      </c>
      <c r="J1697" t="n">
        <v>0</v>
      </c>
      <c r="K1697">
        <f>E1697-F1697</f>
        <v/>
      </c>
      <c r="L1697" s="10">
        <f>IFERROR(K1697/E1697,0)</f>
        <v/>
      </c>
      <c r="M1697">
        <f>YEAR(A1697)</f>
        <v/>
      </c>
      <c r="N1697">
        <f>"Q"&amp;ROUNDUP(MONTH(A1697)/3,0)</f>
        <v/>
      </c>
      <c r="O1697">
        <f>TEXT(A1697,"mmm")</f>
        <v/>
      </c>
    </row>
    <row r="1698">
      <c r="A1698" s="13" t="n">
        <v>45261</v>
      </c>
      <c r="B1698" t="inlineStr">
        <is>
          <t>Central</t>
        </is>
      </c>
      <c r="C1698" t="inlineStr">
        <is>
          <t>Retail Store</t>
        </is>
      </c>
      <c r="D1698" t="inlineStr">
        <is>
          <t>Grocery</t>
        </is>
      </c>
      <c r="E1698" t="n">
        <v>880.2</v>
      </c>
      <c r="F1698" t="n">
        <v>760.4400000000001</v>
      </c>
      <c r="G1698" t="n">
        <v>978</v>
      </c>
      <c r="H1698" t="n">
        <v>2</v>
      </c>
      <c r="I1698" t="n">
        <v>1</v>
      </c>
      <c r="J1698" t="n">
        <v>0</v>
      </c>
      <c r="K1698">
        <f>E1698-F1698</f>
        <v/>
      </c>
      <c r="L1698" s="10">
        <f>IFERROR(K1698/E1698,0)</f>
        <v/>
      </c>
      <c r="M1698">
        <f>YEAR(A1698)</f>
        <v/>
      </c>
      <c r="N1698">
        <f>"Q"&amp;ROUNDUP(MONTH(A1698)/3,0)</f>
        <v/>
      </c>
      <c r="O1698">
        <f>TEXT(A1698,"mmm")</f>
        <v/>
      </c>
    </row>
    <row r="1699">
      <c r="A1699" s="13" t="n">
        <v>45261</v>
      </c>
      <c r="B1699" t="inlineStr">
        <is>
          <t>Central</t>
        </is>
      </c>
      <c r="C1699" t="inlineStr">
        <is>
          <t>Unknown</t>
        </is>
      </c>
      <c r="D1699" t="inlineStr">
        <is>
          <t>Grocery</t>
        </is>
      </c>
      <c r="E1699" t="n">
        <v>739.1</v>
      </c>
      <c r="F1699" t="n">
        <v>603.24</v>
      </c>
      <c r="G1699" t="n">
        <v>778</v>
      </c>
      <c r="H1699" t="n">
        <v>2</v>
      </c>
      <c r="I1699" t="n">
        <v>1</v>
      </c>
      <c r="J1699" t="n">
        <v>0</v>
      </c>
      <c r="K1699">
        <f>E1699-F1699</f>
        <v/>
      </c>
      <c r="L1699" s="10">
        <f>IFERROR(K1699/E1699,0)</f>
        <v/>
      </c>
      <c r="M1699">
        <f>YEAR(A1699)</f>
        <v/>
      </c>
      <c r="N1699">
        <f>"Q"&amp;ROUNDUP(MONTH(A1699)/3,0)</f>
        <v/>
      </c>
      <c r="O1699">
        <f>TEXT(A1699,"mmm")</f>
        <v/>
      </c>
    </row>
    <row r="1700">
      <c r="A1700" s="13" t="n">
        <v>45261</v>
      </c>
      <c r="B1700" t="inlineStr">
        <is>
          <t>Central</t>
        </is>
      </c>
      <c r="C1700" t="inlineStr">
        <is>
          <t>Website</t>
        </is>
      </c>
      <c r="D1700" t="inlineStr">
        <is>
          <t>Beauty</t>
        </is>
      </c>
      <c r="E1700" t="n">
        <v>3378.35</v>
      </c>
      <c r="F1700" t="n">
        <v>1797.52</v>
      </c>
      <c r="G1700" t="n">
        <v>3533</v>
      </c>
      <c r="H1700" t="n">
        <v>7</v>
      </c>
      <c r="I1700" t="n">
        <v>6</v>
      </c>
      <c r="J1700" t="n">
        <v>0</v>
      </c>
      <c r="K1700">
        <f>E1700-F1700</f>
        <v/>
      </c>
      <c r="L1700" s="10">
        <f>IFERROR(K1700/E1700,0)</f>
        <v/>
      </c>
      <c r="M1700">
        <f>YEAR(A1700)</f>
        <v/>
      </c>
      <c r="N1700">
        <f>"Q"&amp;ROUNDUP(MONTH(A1700)/3,0)</f>
        <v/>
      </c>
      <c r="O1700">
        <f>TEXT(A1700,"mmm")</f>
        <v/>
      </c>
    </row>
    <row r="1701">
      <c r="A1701" s="13" t="n">
        <v>45261</v>
      </c>
      <c r="B1701" t="inlineStr">
        <is>
          <t>Central</t>
        </is>
      </c>
      <c r="C1701" t="inlineStr">
        <is>
          <t>Website</t>
        </is>
      </c>
      <c r="D1701" t="inlineStr">
        <is>
          <t>Books</t>
        </is>
      </c>
      <c r="E1701" t="n">
        <v>1198.3</v>
      </c>
      <c r="F1701" t="n">
        <v>884.3200000000001</v>
      </c>
      <c r="G1701" t="n">
        <v>1296</v>
      </c>
      <c r="H1701" t="n">
        <v>4</v>
      </c>
      <c r="I1701" t="n">
        <v>3</v>
      </c>
      <c r="J1701" t="n">
        <v>0</v>
      </c>
      <c r="K1701">
        <f>E1701-F1701</f>
        <v/>
      </c>
      <c r="L1701" s="10">
        <f>IFERROR(K1701/E1701,0)</f>
        <v/>
      </c>
      <c r="M1701">
        <f>YEAR(A1701)</f>
        <v/>
      </c>
      <c r="N1701">
        <f>"Q"&amp;ROUNDUP(MONTH(A1701)/3,0)</f>
        <v/>
      </c>
      <c r="O1701">
        <f>TEXT(A1701,"mmm")</f>
        <v/>
      </c>
    </row>
    <row r="1702">
      <c r="A1702" s="13" t="n">
        <v>45261</v>
      </c>
      <c r="B1702" t="inlineStr">
        <is>
          <t>Central</t>
        </is>
      </c>
      <c r="C1702" t="inlineStr">
        <is>
          <t>Website</t>
        </is>
      </c>
      <c r="D1702" t="inlineStr">
        <is>
          <t>Electronics</t>
        </is>
      </c>
      <c r="E1702" t="n">
        <v>154008.6</v>
      </c>
      <c r="F1702" t="n">
        <v>135810.89</v>
      </c>
      <c r="G1702" t="n">
        <v>163468</v>
      </c>
      <c r="H1702" t="n">
        <v>12</v>
      </c>
      <c r="I1702" t="n">
        <v>10</v>
      </c>
      <c r="J1702" t="n">
        <v>0</v>
      </c>
      <c r="K1702">
        <f>E1702-F1702</f>
        <v/>
      </c>
      <c r="L1702" s="10">
        <f>IFERROR(K1702/E1702,0)</f>
        <v/>
      </c>
      <c r="M1702">
        <f>YEAR(A1702)</f>
        <v/>
      </c>
      <c r="N1702">
        <f>"Q"&amp;ROUNDUP(MONTH(A1702)/3,0)</f>
        <v/>
      </c>
      <c r="O1702">
        <f>TEXT(A1702,"mmm")</f>
        <v/>
      </c>
    </row>
    <row r="1703">
      <c r="A1703" s="13" t="n">
        <v>45261</v>
      </c>
      <c r="B1703" t="inlineStr">
        <is>
          <t>Central</t>
        </is>
      </c>
      <c r="C1703" t="inlineStr">
        <is>
          <t>Website</t>
        </is>
      </c>
      <c r="D1703" t="inlineStr">
        <is>
          <t>Fashion</t>
        </is>
      </c>
      <c r="E1703" t="n">
        <v>12394.55</v>
      </c>
      <c r="F1703" t="n">
        <v>6867.7</v>
      </c>
      <c r="G1703" t="n">
        <v>13442</v>
      </c>
      <c r="H1703" t="n">
        <v>8</v>
      </c>
      <c r="I1703" t="n">
        <v>8</v>
      </c>
      <c r="J1703" t="n">
        <v>0</v>
      </c>
      <c r="K1703">
        <f>E1703-F1703</f>
        <v/>
      </c>
      <c r="L1703" s="10">
        <f>IFERROR(K1703/E1703,0)</f>
        <v/>
      </c>
      <c r="M1703">
        <f>YEAR(A1703)</f>
        <v/>
      </c>
      <c r="N1703">
        <f>"Q"&amp;ROUNDUP(MONTH(A1703)/3,0)</f>
        <v/>
      </c>
      <c r="O1703">
        <f>TEXT(A1703,"mmm")</f>
        <v/>
      </c>
    </row>
    <row r="1704">
      <c r="A1704" s="13" t="n">
        <v>45261</v>
      </c>
      <c r="B1704" t="inlineStr">
        <is>
          <t>Central</t>
        </is>
      </c>
      <c r="C1704" t="inlineStr">
        <is>
          <t>Website</t>
        </is>
      </c>
      <c r="D1704" t="inlineStr">
        <is>
          <t>Grocery</t>
        </is>
      </c>
      <c r="E1704" t="n">
        <v>6684.15</v>
      </c>
      <c r="F1704" t="n">
        <v>5676.68</v>
      </c>
      <c r="G1704" t="n">
        <v>7152</v>
      </c>
      <c r="H1704" t="n">
        <v>18</v>
      </c>
      <c r="I1704" t="n">
        <v>7</v>
      </c>
      <c r="J1704" t="n">
        <v>0</v>
      </c>
      <c r="K1704">
        <f>E1704-F1704</f>
        <v/>
      </c>
      <c r="L1704" s="10">
        <f>IFERROR(K1704/E1704,0)</f>
        <v/>
      </c>
      <c r="M1704">
        <f>YEAR(A1704)</f>
        <v/>
      </c>
      <c r="N1704">
        <f>"Q"&amp;ROUNDUP(MONTH(A1704)/3,0)</f>
        <v/>
      </c>
      <c r="O1704">
        <f>TEXT(A1704,"mmm")</f>
        <v/>
      </c>
    </row>
    <row r="1705">
      <c r="A1705" s="13" t="n">
        <v>45261</v>
      </c>
      <c r="B1705" t="inlineStr">
        <is>
          <t>Central</t>
        </is>
      </c>
      <c r="C1705" t="inlineStr">
        <is>
          <t>Website</t>
        </is>
      </c>
      <c r="D1705" t="inlineStr">
        <is>
          <t>Home &amp; Kitchen</t>
        </is>
      </c>
      <c r="E1705" t="n">
        <v>11928.5</v>
      </c>
      <c r="F1705" t="n">
        <v>8139.09</v>
      </c>
      <c r="G1705" t="n">
        <v>12972</v>
      </c>
      <c r="H1705" t="n">
        <v>8</v>
      </c>
      <c r="I1705" t="n">
        <v>7</v>
      </c>
      <c r="J1705" t="n">
        <v>0</v>
      </c>
      <c r="K1705">
        <f>E1705-F1705</f>
        <v/>
      </c>
      <c r="L1705" s="10">
        <f>IFERROR(K1705/E1705,0)</f>
        <v/>
      </c>
      <c r="M1705">
        <f>YEAR(A1705)</f>
        <v/>
      </c>
      <c r="N1705">
        <f>"Q"&amp;ROUNDUP(MONTH(A1705)/3,0)</f>
        <v/>
      </c>
      <c r="O1705">
        <f>TEXT(A1705,"mmm")</f>
        <v/>
      </c>
    </row>
    <row r="1706">
      <c r="A1706" s="13" t="n">
        <v>45261</v>
      </c>
      <c r="B1706" t="inlineStr">
        <is>
          <t>Central</t>
        </is>
      </c>
      <c r="C1706" t="inlineStr">
        <is>
          <t>Website</t>
        </is>
      </c>
      <c r="D1706" t="inlineStr">
        <is>
          <t>Sports</t>
        </is>
      </c>
      <c r="E1706" t="n">
        <v>10317.25</v>
      </c>
      <c r="F1706" t="n">
        <v>6657.92</v>
      </c>
      <c r="G1706" t="n">
        <v>10755</v>
      </c>
      <c r="H1706" t="n">
        <v>5</v>
      </c>
      <c r="I1706" t="n">
        <v>5</v>
      </c>
      <c r="J1706" t="n">
        <v>1</v>
      </c>
      <c r="K1706">
        <f>E1706-F1706</f>
        <v/>
      </c>
      <c r="L1706" s="10">
        <f>IFERROR(K1706/E1706,0)</f>
        <v/>
      </c>
      <c r="M1706">
        <f>YEAR(A1706)</f>
        <v/>
      </c>
      <c r="N1706">
        <f>"Q"&amp;ROUNDUP(MONTH(A1706)/3,0)</f>
        <v/>
      </c>
      <c r="O1706">
        <f>TEXT(A1706,"mmm")</f>
        <v/>
      </c>
    </row>
    <row r="1707">
      <c r="A1707" s="13" t="n">
        <v>45261</v>
      </c>
      <c r="B1707" t="inlineStr">
        <is>
          <t>East</t>
        </is>
      </c>
      <c r="C1707" t="inlineStr">
        <is>
          <t>Marketplace</t>
        </is>
      </c>
      <c r="D1707" t="inlineStr">
        <is>
          <t>Beauty</t>
        </is>
      </c>
      <c r="E1707" t="n">
        <v>11664.1</v>
      </c>
      <c r="F1707" t="n">
        <v>6805.82</v>
      </c>
      <c r="G1707" t="n">
        <v>13109</v>
      </c>
      <c r="H1707" t="n">
        <v>21</v>
      </c>
      <c r="I1707" t="n">
        <v>19</v>
      </c>
      <c r="J1707" t="n">
        <v>2</v>
      </c>
      <c r="K1707">
        <f>E1707-F1707</f>
        <v/>
      </c>
      <c r="L1707" s="10">
        <f>IFERROR(K1707/E1707,0)</f>
        <v/>
      </c>
      <c r="M1707">
        <f>YEAR(A1707)</f>
        <v/>
      </c>
      <c r="N1707">
        <f>"Q"&amp;ROUNDUP(MONTH(A1707)/3,0)</f>
        <v/>
      </c>
      <c r="O1707">
        <f>TEXT(A1707,"mmm")</f>
        <v/>
      </c>
    </row>
    <row r="1708">
      <c r="A1708" s="13" t="n">
        <v>45261</v>
      </c>
      <c r="B1708" t="inlineStr">
        <is>
          <t>East</t>
        </is>
      </c>
      <c r="C1708" t="inlineStr">
        <is>
          <t>Marketplace</t>
        </is>
      </c>
      <c r="D1708" t="inlineStr">
        <is>
          <t>Books</t>
        </is>
      </c>
      <c r="E1708" t="n">
        <v>4542.05</v>
      </c>
      <c r="F1708" t="n">
        <v>3662.87</v>
      </c>
      <c r="G1708" t="n">
        <v>5268</v>
      </c>
      <c r="H1708" t="n">
        <v>12</v>
      </c>
      <c r="I1708" t="n">
        <v>9</v>
      </c>
      <c r="J1708" t="n">
        <v>0</v>
      </c>
      <c r="K1708">
        <f>E1708-F1708</f>
        <v/>
      </c>
      <c r="L1708" s="10">
        <f>IFERROR(K1708/E1708,0)</f>
        <v/>
      </c>
      <c r="M1708">
        <f>YEAR(A1708)</f>
        <v/>
      </c>
      <c r="N1708">
        <f>"Q"&amp;ROUNDUP(MONTH(A1708)/3,0)</f>
        <v/>
      </c>
      <c r="O1708">
        <f>TEXT(A1708,"mmm")</f>
        <v/>
      </c>
    </row>
    <row r="1709">
      <c r="A1709" s="13" t="n">
        <v>45261</v>
      </c>
      <c r="B1709" t="inlineStr">
        <is>
          <t>East</t>
        </is>
      </c>
      <c r="C1709" t="inlineStr">
        <is>
          <t>Marketplace</t>
        </is>
      </c>
      <c r="D1709" t="inlineStr">
        <is>
          <t>Electronics</t>
        </is>
      </c>
      <c r="E1709" t="n">
        <v>217059.35</v>
      </c>
      <c r="F1709" t="n">
        <v>201842.66</v>
      </c>
      <c r="G1709" t="n">
        <v>242244</v>
      </c>
      <c r="H1709" t="n">
        <v>26</v>
      </c>
      <c r="I1709" t="n">
        <v>19</v>
      </c>
      <c r="J1709" t="n">
        <v>5</v>
      </c>
      <c r="K1709">
        <f>E1709-F1709</f>
        <v/>
      </c>
      <c r="L1709" s="10">
        <f>IFERROR(K1709/E1709,0)</f>
        <v/>
      </c>
      <c r="M1709">
        <f>YEAR(A1709)</f>
        <v/>
      </c>
      <c r="N1709">
        <f>"Q"&amp;ROUNDUP(MONTH(A1709)/3,0)</f>
        <v/>
      </c>
      <c r="O1709">
        <f>TEXT(A1709,"mmm")</f>
        <v/>
      </c>
    </row>
    <row r="1710">
      <c r="A1710" s="13" t="n">
        <v>45261</v>
      </c>
      <c r="B1710" t="inlineStr">
        <is>
          <t>East</t>
        </is>
      </c>
      <c r="C1710" t="inlineStr">
        <is>
          <t>Marketplace</t>
        </is>
      </c>
      <c r="D1710" t="inlineStr">
        <is>
          <t>Fashion</t>
        </is>
      </c>
      <c r="E1710" t="n">
        <v>50875.8</v>
      </c>
      <c r="F1710" t="n">
        <v>28269.97</v>
      </c>
      <c r="G1710" t="n">
        <v>57043</v>
      </c>
      <c r="H1710" t="n">
        <v>47</v>
      </c>
      <c r="I1710" t="n">
        <v>36</v>
      </c>
      <c r="J1710" t="n">
        <v>6</v>
      </c>
      <c r="K1710">
        <f>E1710-F1710</f>
        <v/>
      </c>
      <c r="L1710" s="10">
        <f>IFERROR(K1710/E1710,0)</f>
        <v/>
      </c>
      <c r="M1710">
        <f>YEAR(A1710)</f>
        <v/>
      </c>
      <c r="N1710">
        <f>"Q"&amp;ROUNDUP(MONTH(A1710)/3,0)</f>
        <v/>
      </c>
      <c r="O1710">
        <f>TEXT(A1710,"mmm")</f>
        <v/>
      </c>
    </row>
    <row r="1711">
      <c r="A1711" s="13" t="n">
        <v>45261</v>
      </c>
      <c r="B1711" t="inlineStr">
        <is>
          <t>East</t>
        </is>
      </c>
      <c r="C1711" t="inlineStr">
        <is>
          <t>Marketplace</t>
        </is>
      </c>
      <c r="D1711" t="inlineStr">
        <is>
          <t>Grocery</t>
        </is>
      </c>
      <c r="E1711" t="n">
        <v>16193.4</v>
      </c>
      <c r="F1711" t="n">
        <v>14089.08</v>
      </c>
      <c r="G1711" t="n">
        <v>18143</v>
      </c>
      <c r="H1711" t="n">
        <v>47</v>
      </c>
      <c r="I1711" t="n">
        <v>18</v>
      </c>
      <c r="J1711" t="n">
        <v>0</v>
      </c>
      <c r="K1711">
        <f>E1711-F1711</f>
        <v/>
      </c>
      <c r="L1711" s="10">
        <f>IFERROR(K1711/E1711,0)</f>
        <v/>
      </c>
      <c r="M1711">
        <f>YEAR(A1711)</f>
        <v/>
      </c>
      <c r="N1711">
        <f>"Q"&amp;ROUNDUP(MONTH(A1711)/3,0)</f>
        <v/>
      </c>
      <c r="O1711">
        <f>TEXT(A1711,"mmm")</f>
        <v/>
      </c>
    </row>
    <row r="1712">
      <c r="A1712" s="13" t="n">
        <v>45261</v>
      </c>
      <c r="B1712" t="inlineStr">
        <is>
          <t>East</t>
        </is>
      </c>
      <c r="C1712" t="inlineStr">
        <is>
          <t>Marketplace</t>
        </is>
      </c>
      <c r="D1712" t="inlineStr">
        <is>
          <t>Home &amp; Kitchen</t>
        </is>
      </c>
      <c r="E1712" t="n">
        <v>46405.55</v>
      </c>
      <c r="F1712" t="n">
        <v>33838.03</v>
      </c>
      <c r="G1712" t="n">
        <v>52404</v>
      </c>
      <c r="H1712" t="n">
        <v>26</v>
      </c>
      <c r="I1712" t="n">
        <v>20</v>
      </c>
      <c r="J1712" t="n">
        <v>0</v>
      </c>
      <c r="K1712">
        <f>E1712-F1712</f>
        <v/>
      </c>
      <c r="L1712" s="10">
        <f>IFERROR(K1712/E1712,0)</f>
        <v/>
      </c>
      <c r="M1712">
        <f>YEAR(A1712)</f>
        <v/>
      </c>
      <c r="N1712">
        <f>"Q"&amp;ROUNDUP(MONTH(A1712)/3,0)</f>
        <v/>
      </c>
      <c r="O1712">
        <f>TEXT(A1712,"mmm")</f>
        <v/>
      </c>
    </row>
    <row r="1713">
      <c r="A1713" s="13" t="n">
        <v>45261</v>
      </c>
      <c r="B1713" t="inlineStr">
        <is>
          <t>East</t>
        </is>
      </c>
      <c r="C1713" t="inlineStr">
        <is>
          <t>Marketplace</t>
        </is>
      </c>
      <c r="D1713" t="inlineStr">
        <is>
          <t>Sports</t>
        </is>
      </c>
      <c r="E1713" t="n">
        <v>17144.75</v>
      </c>
      <c r="F1713" t="n">
        <v>12112.48</v>
      </c>
      <c r="G1713" t="n">
        <v>19830</v>
      </c>
      <c r="H1713" t="n">
        <v>10</v>
      </c>
      <c r="I1713" t="n">
        <v>7</v>
      </c>
      <c r="J1713" t="n">
        <v>0</v>
      </c>
      <c r="K1713">
        <f>E1713-F1713</f>
        <v/>
      </c>
      <c r="L1713" s="10">
        <f>IFERROR(K1713/E1713,0)</f>
        <v/>
      </c>
      <c r="M1713">
        <f>YEAR(A1713)</f>
        <v/>
      </c>
      <c r="N1713">
        <f>"Q"&amp;ROUNDUP(MONTH(A1713)/3,0)</f>
        <v/>
      </c>
      <c r="O1713">
        <f>TEXT(A1713,"mmm")</f>
        <v/>
      </c>
    </row>
    <row r="1714">
      <c r="A1714" s="13" t="n">
        <v>45261</v>
      </c>
      <c r="B1714" t="inlineStr">
        <is>
          <t>East</t>
        </is>
      </c>
      <c r="C1714" t="inlineStr">
        <is>
          <t>Mobile App</t>
        </is>
      </c>
      <c r="D1714" t="inlineStr">
        <is>
          <t>Beauty</t>
        </is>
      </c>
      <c r="E1714" t="n">
        <v>24936.25</v>
      </c>
      <c r="F1714" t="n">
        <v>13905.66</v>
      </c>
      <c r="G1714" t="n">
        <v>26830</v>
      </c>
      <c r="H1714" t="n">
        <v>30</v>
      </c>
      <c r="I1714" t="n">
        <v>22</v>
      </c>
      <c r="J1714" t="n">
        <v>2</v>
      </c>
      <c r="K1714">
        <f>E1714-F1714</f>
        <v/>
      </c>
      <c r="L1714" s="10">
        <f>IFERROR(K1714/E1714,0)</f>
        <v/>
      </c>
      <c r="M1714">
        <f>YEAR(A1714)</f>
        <v/>
      </c>
      <c r="N1714">
        <f>"Q"&amp;ROUNDUP(MONTH(A1714)/3,0)</f>
        <v/>
      </c>
      <c r="O1714">
        <f>TEXT(A1714,"mmm")</f>
        <v/>
      </c>
    </row>
    <row r="1715">
      <c r="A1715" s="13" t="n">
        <v>45261</v>
      </c>
      <c r="B1715" t="inlineStr">
        <is>
          <t>East</t>
        </is>
      </c>
      <c r="C1715" t="inlineStr">
        <is>
          <t>Mobile App</t>
        </is>
      </c>
      <c r="D1715" t="inlineStr">
        <is>
          <t>Books</t>
        </is>
      </c>
      <c r="E1715" t="n">
        <v>10919.5</v>
      </c>
      <c r="F1715" t="n">
        <v>8191.63</v>
      </c>
      <c r="G1715" t="n">
        <v>11675</v>
      </c>
      <c r="H1715" t="n">
        <v>25</v>
      </c>
      <c r="I1715" t="n">
        <v>18</v>
      </c>
      <c r="J1715" t="n">
        <v>1</v>
      </c>
      <c r="K1715">
        <f>E1715-F1715</f>
        <v/>
      </c>
      <c r="L1715" s="10">
        <f>IFERROR(K1715/E1715,0)</f>
        <v/>
      </c>
      <c r="M1715">
        <f>YEAR(A1715)</f>
        <v/>
      </c>
      <c r="N1715">
        <f>"Q"&amp;ROUNDUP(MONTH(A1715)/3,0)</f>
        <v/>
      </c>
      <c r="O1715">
        <f>TEXT(A1715,"mmm")</f>
        <v/>
      </c>
    </row>
    <row r="1716">
      <c r="A1716" s="13" t="n">
        <v>45261</v>
      </c>
      <c r="B1716" t="inlineStr">
        <is>
          <t>East</t>
        </is>
      </c>
      <c r="C1716" t="inlineStr">
        <is>
          <t>Mobile App</t>
        </is>
      </c>
      <c r="D1716" t="inlineStr">
        <is>
          <t>Electronics</t>
        </is>
      </c>
      <c r="E1716" t="n">
        <v>189351.7</v>
      </c>
      <c r="F1716" t="n">
        <v>166102.5</v>
      </c>
      <c r="G1716" t="n">
        <v>198798</v>
      </c>
      <c r="H1716" t="n">
        <v>22</v>
      </c>
      <c r="I1716" t="n">
        <v>21</v>
      </c>
      <c r="J1716" t="n">
        <v>1</v>
      </c>
      <c r="K1716">
        <f>E1716-F1716</f>
        <v/>
      </c>
      <c r="L1716" s="10">
        <f>IFERROR(K1716/E1716,0)</f>
        <v/>
      </c>
      <c r="M1716">
        <f>YEAR(A1716)</f>
        <v/>
      </c>
      <c r="N1716">
        <f>"Q"&amp;ROUNDUP(MONTH(A1716)/3,0)</f>
        <v/>
      </c>
      <c r="O1716">
        <f>TEXT(A1716,"mmm")</f>
        <v/>
      </c>
    </row>
    <row r="1717">
      <c r="A1717" s="13" t="n">
        <v>45261</v>
      </c>
      <c r="B1717" t="inlineStr">
        <is>
          <t>East</t>
        </is>
      </c>
      <c r="C1717" t="inlineStr">
        <is>
          <t>Mobile App</t>
        </is>
      </c>
      <c r="D1717" t="inlineStr">
        <is>
          <t>Fashion</t>
        </is>
      </c>
      <c r="E1717" t="n">
        <v>45947.55</v>
      </c>
      <c r="F1717" t="n">
        <v>25364.05</v>
      </c>
      <c r="G1717" t="n">
        <v>49410</v>
      </c>
      <c r="H1717" t="n">
        <v>40</v>
      </c>
      <c r="I1717" t="n">
        <v>32</v>
      </c>
      <c r="J1717" t="n">
        <v>4</v>
      </c>
      <c r="K1717">
        <f>E1717-F1717</f>
        <v/>
      </c>
      <c r="L1717" s="10">
        <f>IFERROR(K1717/E1717,0)</f>
        <v/>
      </c>
      <c r="M1717">
        <f>YEAR(A1717)</f>
        <v/>
      </c>
      <c r="N1717">
        <f>"Q"&amp;ROUNDUP(MONTH(A1717)/3,0)</f>
        <v/>
      </c>
      <c r="O1717">
        <f>TEXT(A1717,"mmm")</f>
        <v/>
      </c>
    </row>
    <row r="1718">
      <c r="A1718" s="13" t="n">
        <v>45261</v>
      </c>
      <c r="B1718" t="inlineStr">
        <is>
          <t>East</t>
        </is>
      </c>
      <c r="C1718" t="inlineStr">
        <is>
          <t>Mobile App</t>
        </is>
      </c>
      <c r="D1718" t="inlineStr">
        <is>
          <t>Grocery</t>
        </is>
      </c>
      <c r="E1718" t="n">
        <v>24120.1</v>
      </c>
      <c r="F1718" t="n">
        <v>20246.26</v>
      </c>
      <c r="G1718" t="n">
        <v>26014</v>
      </c>
      <c r="H1718" t="n">
        <v>66</v>
      </c>
      <c r="I1718" t="n">
        <v>26</v>
      </c>
      <c r="J1718" t="n">
        <v>1</v>
      </c>
      <c r="K1718">
        <f>E1718-F1718</f>
        <v/>
      </c>
      <c r="L1718" s="10">
        <f>IFERROR(K1718/E1718,0)</f>
        <v/>
      </c>
      <c r="M1718">
        <f>YEAR(A1718)</f>
        <v/>
      </c>
      <c r="N1718">
        <f>"Q"&amp;ROUNDUP(MONTH(A1718)/3,0)</f>
        <v/>
      </c>
      <c r="O1718">
        <f>TEXT(A1718,"mmm")</f>
        <v/>
      </c>
    </row>
    <row r="1719">
      <c r="A1719" s="13" t="n">
        <v>45261</v>
      </c>
      <c r="B1719" t="inlineStr">
        <is>
          <t>East</t>
        </is>
      </c>
      <c r="C1719" t="inlineStr">
        <is>
          <t>Mobile App</t>
        </is>
      </c>
      <c r="D1719" t="inlineStr">
        <is>
          <t>Home &amp; Kitchen</t>
        </is>
      </c>
      <c r="E1719" t="n">
        <v>73366.89999999999</v>
      </c>
      <c r="F1719" t="n">
        <v>49569.62</v>
      </c>
      <c r="G1719" t="n">
        <v>78414</v>
      </c>
      <c r="H1719" t="n">
        <v>36</v>
      </c>
      <c r="I1719" t="n">
        <v>29</v>
      </c>
      <c r="J1719" t="n">
        <v>2</v>
      </c>
      <c r="K1719">
        <f>E1719-F1719</f>
        <v/>
      </c>
      <c r="L1719" s="10">
        <f>IFERROR(K1719/E1719,0)</f>
        <v/>
      </c>
      <c r="M1719">
        <f>YEAR(A1719)</f>
        <v/>
      </c>
      <c r="N1719">
        <f>"Q"&amp;ROUNDUP(MONTH(A1719)/3,0)</f>
        <v/>
      </c>
      <c r="O1719">
        <f>TEXT(A1719,"mmm")</f>
        <v/>
      </c>
    </row>
    <row r="1720">
      <c r="A1720" s="13" t="n">
        <v>45261</v>
      </c>
      <c r="B1720" t="inlineStr">
        <is>
          <t>East</t>
        </is>
      </c>
      <c r="C1720" t="inlineStr">
        <is>
          <t>Mobile App</t>
        </is>
      </c>
      <c r="D1720" t="inlineStr">
        <is>
          <t>Sports</t>
        </is>
      </c>
      <c r="E1720" t="n">
        <v>17230.95</v>
      </c>
      <c r="F1720" t="n">
        <v>11536.13</v>
      </c>
      <c r="G1720" t="n">
        <v>18899</v>
      </c>
      <c r="H1720" t="n">
        <v>11</v>
      </c>
      <c r="I1720" t="n">
        <v>9</v>
      </c>
      <c r="J1720" t="n">
        <v>2</v>
      </c>
      <c r="K1720">
        <f>E1720-F1720</f>
        <v/>
      </c>
      <c r="L1720" s="10">
        <f>IFERROR(K1720/E1720,0)</f>
        <v/>
      </c>
      <c r="M1720">
        <f>YEAR(A1720)</f>
        <v/>
      </c>
      <c r="N1720">
        <f>"Q"&amp;ROUNDUP(MONTH(A1720)/3,0)</f>
        <v/>
      </c>
      <c r="O1720">
        <f>TEXT(A1720,"mmm")</f>
        <v/>
      </c>
    </row>
    <row r="1721">
      <c r="A1721" s="13" t="n">
        <v>45261</v>
      </c>
      <c r="B1721" t="inlineStr">
        <is>
          <t>East</t>
        </is>
      </c>
      <c r="C1721" t="inlineStr">
        <is>
          <t>Mobile App</t>
        </is>
      </c>
      <c r="D1721" t="inlineStr">
        <is>
          <t>Unknown</t>
        </is>
      </c>
      <c r="E1721" t="n">
        <v>1016.1</v>
      </c>
      <c r="F1721" t="n">
        <v>524.6900000000001</v>
      </c>
      <c r="G1721" t="n">
        <v>1129</v>
      </c>
      <c r="H1721" t="n">
        <v>1</v>
      </c>
      <c r="I1721" t="n">
        <v>1</v>
      </c>
      <c r="J1721" t="n">
        <v>0</v>
      </c>
      <c r="K1721">
        <f>E1721-F1721</f>
        <v/>
      </c>
      <c r="L1721" s="10">
        <f>IFERROR(K1721/E1721,0)</f>
        <v/>
      </c>
      <c r="M1721">
        <f>YEAR(A1721)</f>
        <v/>
      </c>
      <c r="N1721">
        <f>"Q"&amp;ROUNDUP(MONTH(A1721)/3,0)</f>
        <v/>
      </c>
      <c r="O1721">
        <f>TEXT(A1721,"mmm")</f>
        <v/>
      </c>
    </row>
    <row r="1722">
      <c r="A1722" s="13" t="n">
        <v>45261</v>
      </c>
      <c r="B1722" t="inlineStr">
        <is>
          <t>East</t>
        </is>
      </c>
      <c r="C1722" t="inlineStr">
        <is>
          <t>Retail Store</t>
        </is>
      </c>
      <c r="D1722" t="inlineStr">
        <is>
          <t>Beauty</t>
        </is>
      </c>
      <c r="E1722" t="n">
        <v>5408.4</v>
      </c>
      <c r="F1722" t="n">
        <v>2931.21</v>
      </c>
      <c r="G1722" t="n">
        <v>5703</v>
      </c>
      <c r="H1722" t="n">
        <v>7</v>
      </c>
      <c r="I1722" t="n">
        <v>6</v>
      </c>
      <c r="J1722" t="n">
        <v>1</v>
      </c>
      <c r="K1722">
        <f>E1722-F1722</f>
        <v/>
      </c>
      <c r="L1722" s="10">
        <f>IFERROR(K1722/E1722,0)</f>
        <v/>
      </c>
      <c r="M1722">
        <f>YEAR(A1722)</f>
        <v/>
      </c>
      <c r="N1722">
        <f>"Q"&amp;ROUNDUP(MONTH(A1722)/3,0)</f>
        <v/>
      </c>
      <c r="O1722">
        <f>TEXT(A1722,"mmm")</f>
        <v/>
      </c>
    </row>
    <row r="1723">
      <c r="A1723" s="13" t="n">
        <v>45261</v>
      </c>
      <c r="B1723" t="inlineStr">
        <is>
          <t>East</t>
        </is>
      </c>
      <c r="C1723" t="inlineStr">
        <is>
          <t>Retail Store</t>
        </is>
      </c>
      <c r="D1723" t="inlineStr">
        <is>
          <t>Books</t>
        </is>
      </c>
      <c r="E1723" t="n">
        <v>4166.4</v>
      </c>
      <c r="F1723" t="n">
        <v>3079.49</v>
      </c>
      <c r="G1723" t="n">
        <v>4382</v>
      </c>
      <c r="H1723" t="n">
        <v>8</v>
      </c>
      <c r="I1723" t="n">
        <v>5</v>
      </c>
      <c r="J1723" t="n">
        <v>0</v>
      </c>
      <c r="K1723">
        <f>E1723-F1723</f>
        <v/>
      </c>
      <c r="L1723" s="10">
        <f>IFERROR(K1723/E1723,0)</f>
        <v/>
      </c>
      <c r="M1723">
        <f>YEAR(A1723)</f>
        <v/>
      </c>
      <c r="N1723">
        <f>"Q"&amp;ROUNDUP(MONTH(A1723)/3,0)</f>
        <v/>
      </c>
      <c r="O1723">
        <f>TEXT(A1723,"mmm")</f>
        <v/>
      </c>
    </row>
    <row r="1724">
      <c r="A1724" s="13" t="n">
        <v>45261</v>
      </c>
      <c r="B1724" t="inlineStr">
        <is>
          <t>East</t>
        </is>
      </c>
      <c r="C1724" t="inlineStr">
        <is>
          <t>Retail Store</t>
        </is>
      </c>
      <c r="D1724" t="inlineStr">
        <is>
          <t>Electronics</t>
        </is>
      </c>
      <c r="E1724" t="n">
        <v>113225.95</v>
      </c>
      <c r="F1724" t="n">
        <v>100357.29</v>
      </c>
      <c r="G1724" t="n">
        <v>119068</v>
      </c>
      <c r="H1724" t="n">
        <v>12</v>
      </c>
      <c r="I1724" t="n">
        <v>11</v>
      </c>
      <c r="J1724" t="n">
        <v>1</v>
      </c>
      <c r="K1724">
        <f>E1724-F1724</f>
        <v/>
      </c>
      <c r="L1724" s="10">
        <f>IFERROR(K1724/E1724,0)</f>
        <v/>
      </c>
      <c r="M1724">
        <f>YEAR(A1724)</f>
        <v/>
      </c>
      <c r="N1724">
        <f>"Q"&amp;ROUNDUP(MONTH(A1724)/3,0)</f>
        <v/>
      </c>
      <c r="O1724">
        <f>TEXT(A1724,"mmm")</f>
        <v/>
      </c>
    </row>
    <row r="1725">
      <c r="A1725" s="13" t="n">
        <v>45261</v>
      </c>
      <c r="B1725" t="inlineStr">
        <is>
          <t>East</t>
        </is>
      </c>
      <c r="C1725" t="inlineStr">
        <is>
          <t>Retail Store</t>
        </is>
      </c>
      <c r="D1725" t="inlineStr">
        <is>
          <t>Fashion</t>
        </is>
      </c>
      <c r="E1725" t="n">
        <v>39281.75</v>
      </c>
      <c r="F1725" t="n">
        <v>19698.65</v>
      </c>
      <c r="G1725" t="n">
        <v>40348</v>
      </c>
      <c r="H1725" t="n">
        <v>22</v>
      </c>
      <c r="I1725" t="n">
        <v>17</v>
      </c>
      <c r="J1725" t="n">
        <v>4</v>
      </c>
      <c r="K1725">
        <f>E1725-F1725</f>
        <v/>
      </c>
      <c r="L1725" s="10">
        <f>IFERROR(K1725/E1725,0)</f>
        <v/>
      </c>
      <c r="M1725">
        <f>YEAR(A1725)</f>
        <v/>
      </c>
      <c r="N1725">
        <f>"Q"&amp;ROUNDUP(MONTH(A1725)/3,0)</f>
        <v/>
      </c>
      <c r="O1725">
        <f>TEXT(A1725,"mmm")</f>
        <v/>
      </c>
    </row>
    <row r="1726">
      <c r="A1726" s="13" t="n">
        <v>45261</v>
      </c>
      <c r="B1726" t="inlineStr">
        <is>
          <t>East</t>
        </is>
      </c>
      <c r="C1726" t="inlineStr">
        <is>
          <t>Retail Store</t>
        </is>
      </c>
      <c r="D1726" t="inlineStr">
        <is>
          <t>Grocery</t>
        </is>
      </c>
      <c r="E1726" t="n">
        <v>21944.55</v>
      </c>
      <c r="F1726" t="n">
        <v>17495.49</v>
      </c>
      <c r="G1726" t="n">
        <v>22807</v>
      </c>
      <c r="H1726" t="n">
        <v>53</v>
      </c>
      <c r="I1726" t="n">
        <v>18</v>
      </c>
      <c r="J1726" t="n">
        <v>1</v>
      </c>
      <c r="K1726">
        <f>E1726-F1726</f>
        <v/>
      </c>
      <c r="L1726" s="10">
        <f>IFERROR(K1726/E1726,0)</f>
        <v/>
      </c>
      <c r="M1726">
        <f>YEAR(A1726)</f>
        <v/>
      </c>
      <c r="N1726">
        <f>"Q"&amp;ROUNDUP(MONTH(A1726)/3,0)</f>
        <v/>
      </c>
      <c r="O1726">
        <f>TEXT(A1726,"mmm")</f>
        <v/>
      </c>
    </row>
    <row r="1727">
      <c r="A1727" s="13" t="n">
        <v>45261</v>
      </c>
      <c r="B1727" t="inlineStr">
        <is>
          <t>East</t>
        </is>
      </c>
      <c r="C1727" t="inlineStr">
        <is>
          <t>Retail Store</t>
        </is>
      </c>
      <c r="D1727" t="inlineStr">
        <is>
          <t>Home &amp; Kitchen</t>
        </is>
      </c>
      <c r="E1727" t="n">
        <v>21003.75</v>
      </c>
      <c r="F1727" t="n">
        <v>13977.58</v>
      </c>
      <c r="G1727" t="n">
        <v>21779</v>
      </c>
      <c r="H1727" t="n">
        <v>11</v>
      </c>
      <c r="I1727" t="n">
        <v>10</v>
      </c>
      <c r="J1727" t="n">
        <v>0</v>
      </c>
      <c r="K1727">
        <f>E1727-F1727</f>
        <v/>
      </c>
      <c r="L1727" s="10">
        <f>IFERROR(K1727/E1727,0)</f>
        <v/>
      </c>
      <c r="M1727">
        <f>YEAR(A1727)</f>
        <v/>
      </c>
      <c r="N1727">
        <f>"Q"&amp;ROUNDUP(MONTH(A1727)/3,0)</f>
        <v/>
      </c>
      <c r="O1727">
        <f>TEXT(A1727,"mmm")</f>
        <v/>
      </c>
    </row>
    <row r="1728">
      <c r="A1728" s="13" t="n">
        <v>45261</v>
      </c>
      <c r="B1728" t="inlineStr">
        <is>
          <t>East</t>
        </is>
      </c>
      <c r="C1728" t="inlineStr">
        <is>
          <t>Retail Store</t>
        </is>
      </c>
      <c r="D1728" t="inlineStr">
        <is>
          <t>Sports</t>
        </is>
      </c>
      <c r="E1728" t="n">
        <v>679</v>
      </c>
      <c r="F1728" t="n">
        <v>391.73</v>
      </c>
      <c r="G1728" t="n">
        <v>679</v>
      </c>
      <c r="H1728" t="n">
        <v>1</v>
      </c>
      <c r="I1728" t="n">
        <v>1</v>
      </c>
      <c r="J1728" t="n">
        <v>0</v>
      </c>
      <c r="K1728">
        <f>E1728-F1728</f>
        <v/>
      </c>
      <c r="L1728" s="10">
        <f>IFERROR(K1728/E1728,0)</f>
        <v/>
      </c>
      <c r="M1728">
        <f>YEAR(A1728)</f>
        <v/>
      </c>
      <c r="N1728">
        <f>"Q"&amp;ROUNDUP(MONTH(A1728)/3,0)</f>
        <v/>
      </c>
      <c r="O1728">
        <f>TEXT(A1728,"mmm")</f>
        <v/>
      </c>
    </row>
    <row r="1729">
      <c r="A1729" s="13" t="n">
        <v>45261</v>
      </c>
      <c r="B1729" t="inlineStr">
        <is>
          <t>East</t>
        </is>
      </c>
      <c r="C1729" t="inlineStr">
        <is>
          <t>Website</t>
        </is>
      </c>
      <c r="D1729" t="inlineStr">
        <is>
          <t>Beauty</t>
        </is>
      </c>
      <c r="E1729" t="n">
        <v>5428.45</v>
      </c>
      <c r="F1729" t="n">
        <v>3004.53</v>
      </c>
      <c r="G1729" t="n">
        <v>5754</v>
      </c>
      <c r="H1729" t="n">
        <v>16</v>
      </c>
      <c r="I1729" t="n">
        <v>15</v>
      </c>
      <c r="J1729" t="n">
        <v>1</v>
      </c>
      <c r="K1729">
        <f>E1729-F1729</f>
        <v/>
      </c>
      <c r="L1729" s="10">
        <f>IFERROR(K1729/E1729,0)</f>
        <v/>
      </c>
      <c r="M1729">
        <f>YEAR(A1729)</f>
        <v/>
      </c>
      <c r="N1729">
        <f>"Q"&amp;ROUNDUP(MONTH(A1729)/3,0)</f>
        <v/>
      </c>
      <c r="O1729">
        <f>TEXT(A1729,"mmm")</f>
        <v/>
      </c>
    </row>
    <row r="1730">
      <c r="A1730" s="13" t="n">
        <v>45261</v>
      </c>
      <c r="B1730" t="inlineStr">
        <is>
          <t>East</t>
        </is>
      </c>
      <c r="C1730" t="inlineStr">
        <is>
          <t>Website</t>
        </is>
      </c>
      <c r="D1730" t="inlineStr">
        <is>
          <t>Books</t>
        </is>
      </c>
      <c r="E1730" t="n">
        <v>6404.4</v>
      </c>
      <c r="F1730" t="n">
        <v>4834.13</v>
      </c>
      <c r="G1730" t="n">
        <v>6835</v>
      </c>
      <c r="H1730" t="n">
        <v>15</v>
      </c>
      <c r="I1730" t="n">
        <v>12</v>
      </c>
      <c r="J1730" t="n">
        <v>1</v>
      </c>
      <c r="K1730">
        <f>E1730-F1730</f>
        <v/>
      </c>
      <c r="L1730" s="10">
        <f>IFERROR(K1730/E1730,0)</f>
        <v/>
      </c>
      <c r="M1730">
        <f>YEAR(A1730)</f>
        <v/>
      </c>
      <c r="N1730">
        <f>"Q"&amp;ROUNDUP(MONTH(A1730)/3,0)</f>
        <v/>
      </c>
      <c r="O1730">
        <f>TEXT(A1730,"mmm")</f>
        <v/>
      </c>
    </row>
    <row r="1731">
      <c r="A1731" s="13" t="n">
        <v>45261</v>
      </c>
      <c r="B1731" t="inlineStr">
        <is>
          <t>East</t>
        </is>
      </c>
      <c r="C1731" t="inlineStr">
        <is>
          <t>Website</t>
        </is>
      </c>
      <c r="D1731" t="inlineStr">
        <is>
          <t>Electronics</t>
        </is>
      </c>
      <c r="E1731" t="n">
        <v>347492</v>
      </c>
      <c r="F1731" t="n">
        <v>306064.82</v>
      </c>
      <c r="G1731" t="n">
        <v>369639</v>
      </c>
      <c r="H1731" t="n">
        <v>31</v>
      </c>
      <c r="I1731" t="n">
        <v>26</v>
      </c>
      <c r="J1731" t="n">
        <v>4</v>
      </c>
      <c r="K1731">
        <f>E1731-F1731</f>
        <v/>
      </c>
      <c r="L1731" s="10">
        <f>IFERROR(K1731/E1731,0)</f>
        <v/>
      </c>
      <c r="M1731">
        <f>YEAR(A1731)</f>
        <v/>
      </c>
      <c r="N1731">
        <f>"Q"&amp;ROUNDUP(MONTH(A1731)/3,0)</f>
        <v/>
      </c>
      <c r="O1731">
        <f>TEXT(A1731,"mmm")</f>
        <v/>
      </c>
    </row>
    <row r="1732">
      <c r="A1732" s="13" t="n">
        <v>45261</v>
      </c>
      <c r="B1732" t="inlineStr">
        <is>
          <t>East</t>
        </is>
      </c>
      <c r="C1732" t="inlineStr">
        <is>
          <t>Website</t>
        </is>
      </c>
      <c r="D1732" t="inlineStr">
        <is>
          <t>Fashion</t>
        </is>
      </c>
      <c r="E1732" t="n">
        <v>58377.25</v>
      </c>
      <c r="F1732" t="n">
        <v>32400.41</v>
      </c>
      <c r="G1732" t="n">
        <v>63572</v>
      </c>
      <c r="H1732" t="n">
        <v>38</v>
      </c>
      <c r="I1732" t="n">
        <v>31</v>
      </c>
      <c r="J1732" t="n">
        <v>6</v>
      </c>
      <c r="K1732">
        <f>E1732-F1732</f>
        <v/>
      </c>
      <c r="L1732" s="10">
        <f>IFERROR(K1732/E1732,0)</f>
        <v/>
      </c>
      <c r="M1732">
        <f>YEAR(A1732)</f>
        <v/>
      </c>
      <c r="N1732">
        <f>"Q"&amp;ROUNDUP(MONTH(A1732)/3,0)</f>
        <v/>
      </c>
      <c r="O1732">
        <f>TEXT(A1732,"mmm")</f>
        <v/>
      </c>
    </row>
    <row r="1733">
      <c r="A1733" s="13" t="n">
        <v>45261</v>
      </c>
      <c r="B1733" t="inlineStr">
        <is>
          <t>East</t>
        </is>
      </c>
      <c r="C1733" t="inlineStr">
        <is>
          <t>Website</t>
        </is>
      </c>
      <c r="D1733" t="inlineStr">
        <is>
          <t>Grocery</t>
        </is>
      </c>
      <c r="E1733" t="n">
        <v>27285.4</v>
      </c>
      <c r="F1733" t="n">
        <v>22466.24</v>
      </c>
      <c r="G1733" t="n">
        <v>29239</v>
      </c>
      <c r="H1733" t="n">
        <v>71</v>
      </c>
      <c r="I1733" t="n">
        <v>27</v>
      </c>
      <c r="J1733" t="n">
        <v>0</v>
      </c>
      <c r="K1733">
        <f>E1733-F1733</f>
        <v/>
      </c>
      <c r="L1733" s="10">
        <f>IFERROR(K1733/E1733,0)</f>
        <v/>
      </c>
      <c r="M1733">
        <f>YEAR(A1733)</f>
        <v/>
      </c>
      <c r="N1733">
        <f>"Q"&amp;ROUNDUP(MONTH(A1733)/3,0)</f>
        <v/>
      </c>
      <c r="O1733">
        <f>TEXT(A1733,"mmm")</f>
        <v/>
      </c>
    </row>
    <row r="1734">
      <c r="A1734" s="13" t="n">
        <v>45261</v>
      </c>
      <c r="B1734" t="inlineStr">
        <is>
          <t>East</t>
        </is>
      </c>
      <c r="C1734" t="inlineStr">
        <is>
          <t>Website</t>
        </is>
      </c>
      <c r="D1734" t="inlineStr">
        <is>
          <t>Home &amp; Kitchen</t>
        </is>
      </c>
      <c r="E1734" t="n">
        <v>76910.75</v>
      </c>
      <c r="F1734" t="n">
        <v>52066.75</v>
      </c>
      <c r="G1734" t="n">
        <v>80341</v>
      </c>
      <c r="H1734" t="n">
        <v>29</v>
      </c>
      <c r="I1734" t="n">
        <v>23</v>
      </c>
      <c r="J1734" t="n">
        <v>0</v>
      </c>
      <c r="K1734">
        <f>E1734-F1734</f>
        <v/>
      </c>
      <c r="L1734" s="10">
        <f>IFERROR(K1734/E1734,0)</f>
        <v/>
      </c>
      <c r="M1734">
        <f>YEAR(A1734)</f>
        <v/>
      </c>
      <c r="N1734">
        <f>"Q"&amp;ROUNDUP(MONTH(A1734)/3,0)</f>
        <v/>
      </c>
      <c r="O1734">
        <f>TEXT(A1734,"mmm")</f>
        <v/>
      </c>
    </row>
    <row r="1735">
      <c r="A1735" s="13" t="n">
        <v>45261</v>
      </c>
      <c r="B1735" t="inlineStr">
        <is>
          <t>East</t>
        </is>
      </c>
      <c r="C1735" t="inlineStr">
        <is>
          <t>Website</t>
        </is>
      </c>
      <c r="D1735" t="inlineStr">
        <is>
          <t>Sports</t>
        </is>
      </c>
      <c r="E1735" t="n">
        <v>19787.4</v>
      </c>
      <c r="F1735" t="n">
        <v>13372.77</v>
      </c>
      <c r="G1735" t="n">
        <v>21719</v>
      </c>
      <c r="H1735" t="n">
        <v>11</v>
      </c>
      <c r="I1735" t="n">
        <v>9</v>
      </c>
      <c r="J1735" t="n">
        <v>2</v>
      </c>
      <c r="K1735">
        <f>E1735-F1735</f>
        <v/>
      </c>
      <c r="L1735" s="10">
        <f>IFERROR(K1735/E1735,0)</f>
        <v/>
      </c>
      <c r="M1735">
        <f>YEAR(A1735)</f>
        <v/>
      </c>
      <c r="N1735">
        <f>"Q"&amp;ROUNDUP(MONTH(A1735)/3,0)</f>
        <v/>
      </c>
      <c r="O1735">
        <f>TEXT(A1735,"mmm")</f>
        <v/>
      </c>
    </row>
    <row r="1736">
      <c r="A1736" s="13" t="n">
        <v>45261</v>
      </c>
      <c r="B1736" t="inlineStr">
        <is>
          <t>North</t>
        </is>
      </c>
      <c r="C1736" t="inlineStr">
        <is>
          <t>Marketplace</t>
        </is>
      </c>
      <c r="D1736" t="inlineStr">
        <is>
          <t>Beauty</t>
        </is>
      </c>
      <c r="E1736" t="n">
        <v>17965.45</v>
      </c>
      <c r="F1736" t="n">
        <v>10024.63</v>
      </c>
      <c r="G1736" t="n">
        <v>19984</v>
      </c>
      <c r="H1736" t="n">
        <v>36</v>
      </c>
      <c r="I1736" t="n">
        <v>24</v>
      </c>
      <c r="J1736" t="n">
        <v>0</v>
      </c>
      <c r="K1736">
        <f>E1736-F1736</f>
        <v/>
      </c>
      <c r="L1736" s="10">
        <f>IFERROR(K1736/E1736,0)</f>
        <v/>
      </c>
      <c r="M1736">
        <f>YEAR(A1736)</f>
        <v/>
      </c>
      <c r="N1736">
        <f>"Q"&amp;ROUNDUP(MONTH(A1736)/3,0)</f>
        <v/>
      </c>
      <c r="O1736">
        <f>TEXT(A1736,"mmm")</f>
        <v/>
      </c>
    </row>
    <row r="1737">
      <c r="A1737" s="13" t="n">
        <v>45261</v>
      </c>
      <c r="B1737" t="inlineStr">
        <is>
          <t>North</t>
        </is>
      </c>
      <c r="C1737" t="inlineStr">
        <is>
          <t>Marketplace</t>
        </is>
      </c>
      <c r="D1737" t="inlineStr">
        <is>
          <t>Books</t>
        </is>
      </c>
      <c r="E1737" t="n">
        <v>7492.35</v>
      </c>
      <c r="F1737" t="n">
        <v>5672.13</v>
      </c>
      <c r="G1737" t="n">
        <v>8322</v>
      </c>
      <c r="H1737" t="n">
        <v>18</v>
      </c>
      <c r="I1737" t="n">
        <v>14</v>
      </c>
      <c r="J1737" t="n">
        <v>0</v>
      </c>
      <c r="K1737">
        <f>E1737-F1737</f>
        <v/>
      </c>
      <c r="L1737" s="10">
        <f>IFERROR(K1737/E1737,0)</f>
        <v/>
      </c>
      <c r="M1737">
        <f>YEAR(A1737)</f>
        <v/>
      </c>
      <c r="N1737">
        <f>"Q"&amp;ROUNDUP(MONTH(A1737)/3,0)</f>
        <v/>
      </c>
      <c r="O1737">
        <f>TEXT(A1737,"mmm")</f>
        <v/>
      </c>
    </row>
    <row r="1738">
      <c r="A1738" s="13" t="n">
        <v>45261</v>
      </c>
      <c r="B1738" t="inlineStr">
        <is>
          <t>North</t>
        </is>
      </c>
      <c r="C1738" t="inlineStr">
        <is>
          <t>Marketplace</t>
        </is>
      </c>
      <c r="D1738" t="inlineStr">
        <is>
          <t>Electronics</t>
        </is>
      </c>
      <c r="E1738" t="n">
        <v>319610.65</v>
      </c>
      <c r="F1738" t="n">
        <v>294936.13</v>
      </c>
      <c r="G1738" t="n">
        <v>353043</v>
      </c>
      <c r="H1738" t="n">
        <v>27</v>
      </c>
      <c r="I1738" t="n">
        <v>21</v>
      </c>
      <c r="J1738" t="n">
        <v>3</v>
      </c>
      <c r="K1738">
        <f>E1738-F1738</f>
        <v/>
      </c>
      <c r="L1738" s="10">
        <f>IFERROR(K1738/E1738,0)</f>
        <v/>
      </c>
      <c r="M1738">
        <f>YEAR(A1738)</f>
        <v/>
      </c>
      <c r="N1738">
        <f>"Q"&amp;ROUNDUP(MONTH(A1738)/3,0)</f>
        <v/>
      </c>
      <c r="O1738">
        <f>TEXT(A1738,"mmm")</f>
        <v/>
      </c>
    </row>
    <row r="1739">
      <c r="A1739" s="13" t="n">
        <v>45261</v>
      </c>
      <c r="B1739" t="inlineStr">
        <is>
          <t>North</t>
        </is>
      </c>
      <c r="C1739" t="inlineStr">
        <is>
          <t>Marketplace</t>
        </is>
      </c>
      <c r="D1739" t="inlineStr">
        <is>
          <t>Fashion</t>
        </is>
      </c>
      <c r="E1739" t="n">
        <v>63101.7</v>
      </c>
      <c r="F1739" t="n">
        <v>35077.36</v>
      </c>
      <c r="G1739" t="n">
        <v>69577</v>
      </c>
      <c r="H1739" t="n">
        <v>53</v>
      </c>
      <c r="I1739" t="n">
        <v>41</v>
      </c>
      <c r="J1739" t="n">
        <v>8</v>
      </c>
      <c r="K1739">
        <f>E1739-F1739</f>
        <v/>
      </c>
      <c r="L1739" s="10">
        <f>IFERROR(K1739/E1739,0)</f>
        <v/>
      </c>
      <c r="M1739">
        <f>YEAR(A1739)</f>
        <v/>
      </c>
      <c r="N1739">
        <f>"Q"&amp;ROUNDUP(MONTH(A1739)/3,0)</f>
        <v/>
      </c>
      <c r="O1739">
        <f>TEXT(A1739,"mmm")</f>
        <v/>
      </c>
    </row>
    <row r="1740">
      <c r="A1740" s="13" t="n">
        <v>45261</v>
      </c>
      <c r="B1740" t="inlineStr">
        <is>
          <t>North</t>
        </is>
      </c>
      <c r="C1740" t="inlineStr">
        <is>
          <t>Marketplace</t>
        </is>
      </c>
      <c r="D1740" t="inlineStr">
        <is>
          <t>Grocery</t>
        </is>
      </c>
      <c r="E1740" t="n">
        <v>32211.65</v>
      </c>
      <c r="F1740" t="n">
        <v>28124.42</v>
      </c>
      <c r="G1740" t="n">
        <v>36138</v>
      </c>
      <c r="H1740" t="n">
        <v>92</v>
      </c>
      <c r="I1740" t="n">
        <v>32</v>
      </c>
      <c r="J1740" t="n">
        <v>0</v>
      </c>
      <c r="K1740">
        <f>E1740-F1740</f>
        <v/>
      </c>
      <c r="L1740" s="10">
        <f>IFERROR(K1740/E1740,0)</f>
        <v/>
      </c>
      <c r="M1740">
        <f>YEAR(A1740)</f>
        <v/>
      </c>
      <c r="N1740">
        <f>"Q"&amp;ROUNDUP(MONTH(A1740)/3,0)</f>
        <v/>
      </c>
      <c r="O1740">
        <f>TEXT(A1740,"mmm")</f>
        <v/>
      </c>
    </row>
    <row r="1741">
      <c r="A1741" s="13" t="n">
        <v>45261</v>
      </c>
      <c r="B1741" t="inlineStr">
        <is>
          <t>North</t>
        </is>
      </c>
      <c r="C1741" t="inlineStr">
        <is>
          <t>Marketplace</t>
        </is>
      </c>
      <c r="D1741" t="inlineStr">
        <is>
          <t>Home &amp; Kitchen</t>
        </is>
      </c>
      <c r="E1741" t="n">
        <v>55962.55</v>
      </c>
      <c r="F1741" t="n">
        <v>40232.17</v>
      </c>
      <c r="G1741" t="n">
        <v>63039</v>
      </c>
      <c r="H1741" t="n">
        <v>31</v>
      </c>
      <c r="I1741" t="n">
        <v>25</v>
      </c>
      <c r="J1741" t="n">
        <v>2</v>
      </c>
      <c r="K1741">
        <f>E1741-F1741</f>
        <v/>
      </c>
      <c r="L1741" s="10">
        <f>IFERROR(K1741/E1741,0)</f>
        <v/>
      </c>
      <c r="M1741">
        <f>YEAR(A1741)</f>
        <v/>
      </c>
      <c r="N1741">
        <f>"Q"&amp;ROUNDUP(MONTH(A1741)/3,0)</f>
        <v/>
      </c>
      <c r="O1741">
        <f>TEXT(A1741,"mmm")</f>
        <v/>
      </c>
    </row>
    <row r="1742">
      <c r="A1742" s="13" t="n">
        <v>45261</v>
      </c>
      <c r="B1742" t="inlineStr">
        <is>
          <t>North</t>
        </is>
      </c>
      <c r="C1742" t="inlineStr">
        <is>
          <t>Marketplace</t>
        </is>
      </c>
      <c r="D1742" t="inlineStr">
        <is>
          <t>Sports</t>
        </is>
      </c>
      <c r="E1742" t="n">
        <v>28848.85</v>
      </c>
      <c r="F1742" t="n">
        <v>20858.96</v>
      </c>
      <c r="G1742" t="n">
        <v>33164</v>
      </c>
      <c r="H1742" t="n">
        <v>16</v>
      </c>
      <c r="I1742" t="n">
        <v>13</v>
      </c>
      <c r="J1742" t="n">
        <v>0</v>
      </c>
      <c r="K1742">
        <f>E1742-F1742</f>
        <v/>
      </c>
      <c r="L1742" s="10">
        <f>IFERROR(K1742/E1742,0)</f>
        <v/>
      </c>
      <c r="M1742">
        <f>YEAR(A1742)</f>
        <v/>
      </c>
      <c r="N1742">
        <f>"Q"&amp;ROUNDUP(MONTH(A1742)/3,0)</f>
        <v/>
      </c>
      <c r="O1742">
        <f>TEXT(A1742,"mmm")</f>
        <v/>
      </c>
    </row>
    <row r="1743">
      <c r="A1743" s="13" t="n">
        <v>45261</v>
      </c>
      <c r="B1743" t="inlineStr">
        <is>
          <t>North</t>
        </is>
      </c>
      <c r="C1743" t="inlineStr">
        <is>
          <t>Mobile App</t>
        </is>
      </c>
      <c r="D1743" t="inlineStr">
        <is>
          <t>Beauty</t>
        </is>
      </c>
      <c r="E1743" t="n">
        <v>19093.2</v>
      </c>
      <c r="F1743" t="n">
        <v>10207.04</v>
      </c>
      <c r="G1743" t="n">
        <v>20405</v>
      </c>
      <c r="H1743" t="n">
        <v>35</v>
      </c>
      <c r="I1743" t="n">
        <v>28</v>
      </c>
      <c r="J1743" t="n">
        <v>1</v>
      </c>
      <c r="K1743">
        <f>E1743-F1743</f>
        <v/>
      </c>
      <c r="L1743" s="10">
        <f>IFERROR(K1743/E1743,0)</f>
        <v/>
      </c>
      <c r="M1743">
        <f>YEAR(A1743)</f>
        <v/>
      </c>
      <c r="N1743">
        <f>"Q"&amp;ROUNDUP(MONTH(A1743)/3,0)</f>
        <v/>
      </c>
      <c r="O1743">
        <f>TEXT(A1743,"mmm")</f>
        <v/>
      </c>
    </row>
    <row r="1744">
      <c r="A1744" s="13" t="n">
        <v>45261</v>
      </c>
      <c r="B1744" t="inlineStr">
        <is>
          <t>North</t>
        </is>
      </c>
      <c r="C1744" t="inlineStr">
        <is>
          <t>Mobile App</t>
        </is>
      </c>
      <c r="D1744" t="inlineStr">
        <is>
          <t>Books</t>
        </is>
      </c>
      <c r="E1744" t="n">
        <v>12319.2</v>
      </c>
      <c r="F1744" t="n">
        <v>9077.209999999999</v>
      </c>
      <c r="G1744" t="n">
        <v>13081</v>
      </c>
      <c r="H1744" t="n">
        <v>29</v>
      </c>
      <c r="I1744" t="n">
        <v>23</v>
      </c>
      <c r="J1744" t="n">
        <v>1</v>
      </c>
      <c r="K1744">
        <f>E1744-F1744</f>
        <v/>
      </c>
      <c r="L1744" s="10">
        <f>IFERROR(K1744/E1744,0)</f>
        <v/>
      </c>
      <c r="M1744">
        <f>YEAR(A1744)</f>
        <v/>
      </c>
      <c r="N1744">
        <f>"Q"&amp;ROUNDUP(MONTH(A1744)/3,0)</f>
        <v/>
      </c>
      <c r="O1744">
        <f>TEXT(A1744,"mmm")</f>
        <v/>
      </c>
    </row>
    <row r="1745">
      <c r="A1745" s="13" t="n">
        <v>45261</v>
      </c>
      <c r="B1745" t="inlineStr">
        <is>
          <t>North</t>
        </is>
      </c>
      <c r="C1745" t="inlineStr">
        <is>
          <t>Mobile App</t>
        </is>
      </c>
      <c r="D1745" t="inlineStr">
        <is>
          <t>Electronics</t>
        </is>
      </c>
      <c r="E1745" t="n">
        <v>391602.45</v>
      </c>
      <c r="F1745" t="n">
        <v>351436.7</v>
      </c>
      <c r="G1745" t="n">
        <v>425124</v>
      </c>
      <c r="H1745" t="n">
        <v>46</v>
      </c>
      <c r="I1745" t="n">
        <v>36</v>
      </c>
      <c r="J1745" t="n">
        <v>3</v>
      </c>
      <c r="K1745">
        <f>E1745-F1745</f>
        <v/>
      </c>
      <c r="L1745" s="10">
        <f>IFERROR(K1745/E1745,0)</f>
        <v/>
      </c>
      <c r="M1745">
        <f>YEAR(A1745)</f>
        <v/>
      </c>
      <c r="N1745">
        <f>"Q"&amp;ROUNDUP(MONTH(A1745)/3,0)</f>
        <v/>
      </c>
      <c r="O1745">
        <f>TEXT(A1745,"mmm")</f>
        <v/>
      </c>
    </row>
    <row r="1746">
      <c r="A1746" s="13" t="n">
        <v>45261</v>
      </c>
      <c r="B1746" t="inlineStr">
        <is>
          <t>North</t>
        </is>
      </c>
      <c r="C1746" t="inlineStr">
        <is>
          <t>Mobile App</t>
        </is>
      </c>
      <c r="D1746" t="inlineStr">
        <is>
          <t>Fashion</t>
        </is>
      </c>
      <c r="E1746" t="n">
        <v>81372.5</v>
      </c>
      <c r="F1746" t="n">
        <v>45347.45</v>
      </c>
      <c r="G1746" t="n">
        <v>88032</v>
      </c>
      <c r="H1746" t="n">
        <v>78</v>
      </c>
      <c r="I1746" t="n">
        <v>62</v>
      </c>
      <c r="J1746" t="n">
        <v>9</v>
      </c>
      <c r="K1746">
        <f>E1746-F1746</f>
        <v/>
      </c>
      <c r="L1746" s="10">
        <f>IFERROR(K1746/E1746,0)</f>
        <v/>
      </c>
      <c r="M1746">
        <f>YEAR(A1746)</f>
        <v/>
      </c>
      <c r="N1746">
        <f>"Q"&amp;ROUNDUP(MONTH(A1746)/3,0)</f>
        <v/>
      </c>
      <c r="O1746">
        <f>TEXT(A1746,"mmm")</f>
        <v/>
      </c>
    </row>
    <row r="1747">
      <c r="A1747" s="13" t="n">
        <v>45261</v>
      </c>
      <c r="B1747" t="inlineStr">
        <is>
          <t>North</t>
        </is>
      </c>
      <c r="C1747" t="inlineStr">
        <is>
          <t>Mobile App</t>
        </is>
      </c>
      <c r="D1747" t="inlineStr">
        <is>
          <t>Grocery</t>
        </is>
      </c>
      <c r="E1747" t="n">
        <v>45226.1</v>
      </c>
      <c r="F1747" t="n">
        <v>37245.45</v>
      </c>
      <c r="G1747" t="n">
        <v>48628</v>
      </c>
      <c r="H1747" t="n">
        <v>142</v>
      </c>
      <c r="I1747" t="n">
        <v>52</v>
      </c>
      <c r="J1747" t="n">
        <v>1</v>
      </c>
      <c r="K1747">
        <f>E1747-F1747</f>
        <v/>
      </c>
      <c r="L1747" s="10">
        <f>IFERROR(K1747/E1747,0)</f>
        <v/>
      </c>
      <c r="M1747">
        <f>YEAR(A1747)</f>
        <v/>
      </c>
      <c r="N1747">
        <f>"Q"&amp;ROUNDUP(MONTH(A1747)/3,0)</f>
        <v/>
      </c>
      <c r="O1747">
        <f>TEXT(A1747,"mmm")</f>
        <v/>
      </c>
    </row>
    <row r="1748">
      <c r="A1748" s="13" t="n">
        <v>45261</v>
      </c>
      <c r="B1748" t="inlineStr">
        <is>
          <t>North</t>
        </is>
      </c>
      <c r="C1748" t="inlineStr">
        <is>
          <t>Mobile App</t>
        </is>
      </c>
      <c r="D1748" t="inlineStr">
        <is>
          <t>Home &amp; Kitchen</t>
        </is>
      </c>
      <c r="E1748" t="n">
        <v>100446.7</v>
      </c>
      <c r="F1748" t="n">
        <v>69268.45</v>
      </c>
      <c r="G1748" t="n">
        <v>110753</v>
      </c>
      <c r="H1748" t="n">
        <v>47</v>
      </c>
      <c r="I1748" t="n">
        <v>38</v>
      </c>
      <c r="J1748" t="n">
        <v>1</v>
      </c>
      <c r="K1748">
        <f>E1748-F1748</f>
        <v/>
      </c>
      <c r="L1748" s="10">
        <f>IFERROR(K1748/E1748,0)</f>
        <v/>
      </c>
      <c r="M1748">
        <f>YEAR(A1748)</f>
        <v/>
      </c>
      <c r="N1748">
        <f>"Q"&amp;ROUNDUP(MONTH(A1748)/3,0)</f>
        <v/>
      </c>
      <c r="O1748">
        <f>TEXT(A1748,"mmm")</f>
        <v/>
      </c>
    </row>
    <row r="1749">
      <c r="A1749" s="13" t="n">
        <v>45261</v>
      </c>
      <c r="B1749" t="inlineStr">
        <is>
          <t>North</t>
        </is>
      </c>
      <c r="C1749" t="inlineStr">
        <is>
          <t>Mobile App</t>
        </is>
      </c>
      <c r="D1749" t="inlineStr">
        <is>
          <t>Sports</t>
        </is>
      </c>
      <c r="E1749" t="n">
        <v>25510.7</v>
      </c>
      <c r="F1749" t="n">
        <v>16445.26</v>
      </c>
      <c r="G1749" t="n">
        <v>27290</v>
      </c>
      <c r="H1749" t="n">
        <v>10</v>
      </c>
      <c r="I1749" t="n">
        <v>8</v>
      </c>
      <c r="J1749" t="n">
        <v>0</v>
      </c>
      <c r="K1749">
        <f>E1749-F1749</f>
        <v/>
      </c>
      <c r="L1749" s="10">
        <f>IFERROR(K1749/E1749,0)</f>
        <v/>
      </c>
      <c r="M1749">
        <f>YEAR(A1749)</f>
        <v/>
      </c>
      <c r="N1749">
        <f>"Q"&amp;ROUNDUP(MONTH(A1749)/3,0)</f>
        <v/>
      </c>
      <c r="O1749">
        <f>TEXT(A1749,"mmm")</f>
        <v/>
      </c>
    </row>
    <row r="1750">
      <c r="A1750" s="13" t="n">
        <v>45261</v>
      </c>
      <c r="B1750" t="inlineStr">
        <is>
          <t>North</t>
        </is>
      </c>
      <c r="C1750" t="inlineStr">
        <is>
          <t>Retail Store</t>
        </is>
      </c>
      <c r="D1750" t="inlineStr">
        <is>
          <t>Beauty</t>
        </is>
      </c>
      <c r="E1750" t="n">
        <v>12246.5</v>
      </c>
      <c r="F1750" t="n">
        <v>6962.76</v>
      </c>
      <c r="G1750" t="n">
        <v>13042</v>
      </c>
      <c r="H1750" t="n">
        <v>18</v>
      </c>
      <c r="I1750" t="n">
        <v>13</v>
      </c>
      <c r="J1750" t="n">
        <v>1</v>
      </c>
      <c r="K1750">
        <f>E1750-F1750</f>
        <v/>
      </c>
      <c r="L1750" s="10">
        <f>IFERROR(K1750/E1750,0)</f>
        <v/>
      </c>
      <c r="M1750">
        <f>YEAR(A1750)</f>
        <v/>
      </c>
      <c r="N1750">
        <f>"Q"&amp;ROUNDUP(MONTH(A1750)/3,0)</f>
        <v/>
      </c>
      <c r="O1750">
        <f>TEXT(A1750,"mmm")</f>
        <v/>
      </c>
    </row>
    <row r="1751">
      <c r="A1751" s="13" t="n">
        <v>45261</v>
      </c>
      <c r="B1751" t="inlineStr">
        <is>
          <t>North</t>
        </is>
      </c>
      <c r="C1751" t="inlineStr">
        <is>
          <t>Retail Store</t>
        </is>
      </c>
      <c r="D1751" t="inlineStr">
        <is>
          <t>Books</t>
        </is>
      </c>
      <c r="E1751" t="n">
        <v>3069.65</v>
      </c>
      <c r="F1751" t="n">
        <v>2215.13</v>
      </c>
      <c r="G1751" t="n">
        <v>3245</v>
      </c>
      <c r="H1751" t="n">
        <v>5</v>
      </c>
      <c r="I1751" t="n">
        <v>5</v>
      </c>
      <c r="J1751" t="n">
        <v>0</v>
      </c>
      <c r="K1751">
        <f>E1751-F1751</f>
        <v/>
      </c>
      <c r="L1751" s="10">
        <f>IFERROR(K1751/E1751,0)</f>
        <v/>
      </c>
      <c r="M1751">
        <f>YEAR(A1751)</f>
        <v/>
      </c>
      <c r="N1751">
        <f>"Q"&amp;ROUNDUP(MONTH(A1751)/3,0)</f>
        <v/>
      </c>
      <c r="O1751">
        <f>TEXT(A1751,"mmm")</f>
        <v/>
      </c>
    </row>
    <row r="1752">
      <c r="A1752" s="13" t="n">
        <v>45261</v>
      </c>
      <c r="B1752" t="inlineStr">
        <is>
          <t>North</t>
        </is>
      </c>
      <c r="C1752" t="inlineStr">
        <is>
          <t>Retail Store</t>
        </is>
      </c>
      <c r="D1752" t="inlineStr">
        <is>
          <t>Electronics</t>
        </is>
      </c>
      <c r="E1752" t="n">
        <v>95951.35000000001</v>
      </c>
      <c r="F1752" t="n">
        <v>82723.34</v>
      </c>
      <c r="G1752" t="n">
        <v>100431</v>
      </c>
      <c r="H1752" t="n">
        <v>9</v>
      </c>
      <c r="I1752" t="n">
        <v>7</v>
      </c>
      <c r="J1752" t="n">
        <v>0</v>
      </c>
      <c r="K1752">
        <f>E1752-F1752</f>
        <v/>
      </c>
      <c r="L1752" s="10">
        <f>IFERROR(K1752/E1752,0)</f>
        <v/>
      </c>
      <c r="M1752">
        <f>YEAR(A1752)</f>
        <v/>
      </c>
      <c r="N1752">
        <f>"Q"&amp;ROUNDUP(MONTH(A1752)/3,0)</f>
        <v/>
      </c>
      <c r="O1752">
        <f>TEXT(A1752,"mmm")</f>
        <v/>
      </c>
    </row>
    <row r="1753">
      <c r="A1753" s="13" t="n">
        <v>45261</v>
      </c>
      <c r="B1753" t="inlineStr">
        <is>
          <t>North</t>
        </is>
      </c>
      <c r="C1753" t="inlineStr">
        <is>
          <t>Retail Store</t>
        </is>
      </c>
      <c r="D1753" t="inlineStr">
        <is>
          <t>Fashion</t>
        </is>
      </c>
      <c r="E1753" t="n">
        <v>37039.1</v>
      </c>
      <c r="F1753" t="n">
        <v>19456.27</v>
      </c>
      <c r="G1753" t="n">
        <v>38890</v>
      </c>
      <c r="H1753" t="n">
        <v>30</v>
      </c>
      <c r="I1753" t="n">
        <v>27</v>
      </c>
      <c r="J1753" t="n">
        <v>4</v>
      </c>
      <c r="K1753">
        <f>E1753-F1753</f>
        <v/>
      </c>
      <c r="L1753" s="10">
        <f>IFERROR(K1753/E1753,0)</f>
        <v/>
      </c>
      <c r="M1753">
        <f>YEAR(A1753)</f>
        <v/>
      </c>
      <c r="N1753">
        <f>"Q"&amp;ROUNDUP(MONTH(A1753)/3,0)</f>
        <v/>
      </c>
      <c r="O1753">
        <f>TEXT(A1753,"mmm")</f>
        <v/>
      </c>
    </row>
    <row r="1754">
      <c r="A1754" s="13" t="n">
        <v>45261</v>
      </c>
      <c r="B1754" t="inlineStr">
        <is>
          <t>North</t>
        </is>
      </c>
      <c r="C1754" t="inlineStr">
        <is>
          <t>Retail Store</t>
        </is>
      </c>
      <c r="D1754" t="inlineStr">
        <is>
          <t>Grocery</t>
        </is>
      </c>
      <c r="E1754" t="n">
        <v>6244.3</v>
      </c>
      <c r="F1754" t="n">
        <v>4879.48</v>
      </c>
      <c r="G1754" t="n">
        <v>6486</v>
      </c>
      <c r="H1754" t="n">
        <v>24</v>
      </c>
      <c r="I1754" t="n">
        <v>12</v>
      </c>
      <c r="J1754" t="n">
        <v>0</v>
      </c>
      <c r="K1754">
        <f>E1754-F1754</f>
        <v/>
      </c>
      <c r="L1754" s="10">
        <f>IFERROR(K1754/E1754,0)</f>
        <v/>
      </c>
      <c r="M1754">
        <f>YEAR(A1754)</f>
        <v/>
      </c>
      <c r="N1754">
        <f>"Q"&amp;ROUNDUP(MONTH(A1754)/3,0)</f>
        <v/>
      </c>
      <c r="O1754">
        <f>TEXT(A1754,"mmm")</f>
        <v/>
      </c>
    </row>
    <row r="1755">
      <c r="A1755" s="13" t="n">
        <v>45261</v>
      </c>
      <c r="B1755" t="inlineStr">
        <is>
          <t>North</t>
        </is>
      </c>
      <c r="C1755" t="inlineStr">
        <is>
          <t>Retail Store</t>
        </is>
      </c>
      <c r="D1755" t="inlineStr">
        <is>
          <t>Home &amp; Kitchen</t>
        </is>
      </c>
      <c r="E1755" t="n">
        <v>11690.35</v>
      </c>
      <c r="F1755" t="n">
        <v>7339.23</v>
      </c>
      <c r="G1755" t="n">
        <v>12122</v>
      </c>
      <c r="H1755" t="n">
        <v>8</v>
      </c>
      <c r="I1755" t="n">
        <v>7</v>
      </c>
      <c r="J1755" t="n">
        <v>0</v>
      </c>
      <c r="K1755">
        <f>E1755-F1755</f>
        <v/>
      </c>
      <c r="L1755" s="10">
        <f>IFERROR(K1755/E1755,0)</f>
        <v/>
      </c>
      <c r="M1755">
        <f>YEAR(A1755)</f>
        <v/>
      </c>
      <c r="N1755">
        <f>"Q"&amp;ROUNDUP(MONTH(A1755)/3,0)</f>
        <v/>
      </c>
      <c r="O1755">
        <f>TEXT(A1755,"mmm")</f>
        <v/>
      </c>
    </row>
    <row r="1756">
      <c r="A1756" s="13" t="n">
        <v>45261</v>
      </c>
      <c r="B1756" t="inlineStr">
        <is>
          <t>North</t>
        </is>
      </c>
      <c r="C1756" t="inlineStr">
        <is>
          <t>Retail Store</t>
        </is>
      </c>
      <c r="D1756" t="inlineStr">
        <is>
          <t>Sports</t>
        </is>
      </c>
      <c r="E1756" t="n">
        <v>20906.85</v>
      </c>
      <c r="F1756" t="n">
        <v>12746.48</v>
      </c>
      <c r="G1756" t="n">
        <v>21792</v>
      </c>
      <c r="H1756" t="n">
        <v>8</v>
      </c>
      <c r="I1756" t="n">
        <v>7</v>
      </c>
      <c r="J1756" t="n">
        <v>0</v>
      </c>
      <c r="K1756">
        <f>E1756-F1756</f>
        <v/>
      </c>
      <c r="L1756" s="10">
        <f>IFERROR(K1756/E1756,0)</f>
        <v/>
      </c>
      <c r="M1756">
        <f>YEAR(A1756)</f>
        <v/>
      </c>
      <c r="N1756">
        <f>"Q"&amp;ROUNDUP(MONTH(A1756)/3,0)</f>
        <v/>
      </c>
      <c r="O1756">
        <f>TEXT(A1756,"mmm")</f>
        <v/>
      </c>
    </row>
    <row r="1757">
      <c r="A1757" s="13" t="n">
        <v>45261</v>
      </c>
      <c r="B1757" t="inlineStr">
        <is>
          <t>North</t>
        </is>
      </c>
      <c r="C1757" t="inlineStr">
        <is>
          <t>Unknown</t>
        </is>
      </c>
      <c r="D1757" t="inlineStr">
        <is>
          <t>Beauty</t>
        </is>
      </c>
      <c r="E1757" t="n">
        <v>1108.65</v>
      </c>
      <c r="F1757" t="n">
        <v>590.0700000000001</v>
      </c>
      <c r="G1757" t="n">
        <v>1167</v>
      </c>
      <c r="H1757" t="n">
        <v>3</v>
      </c>
      <c r="I1757" t="n">
        <v>1</v>
      </c>
      <c r="J1757" t="n">
        <v>0</v>
      </c>
      <c r="K1757">
        <f>E1757-F1757</f>
        <v/>
      </c>
      <c r="L1757" s="10">
        <f>IFERROR(K1757/E1757,0)</f>
        <v/>
      </c>
      <c r="M1757">
        <f>YEAR(A1757)</f>
        <v/>
      </c>
      <c r="N1757">
        <f>"Q"&amp;ROUNDUP(MONTH(A1757)/3,0)</f>
        <v/>
      </c>
      <c r="O1757">
        <f>TEXT(A1757,"mmm")</f>
        <v/>
      </c>
    </row>
    <row r="1758">
      <c r="A1758" s="13" t="n">
        <v>45261</v>
      </c>
      <c r="B1758" t="inlineStr">
        <is>
          <t>North</t>
        </is>
      </c>
      <c r="C1758" t="inlineStr">
        <is>
          <t>Unknown</t>
        </is>
      </c>
      <c r="D1758" t="inlineStr">
        <is>
          <t>Books</t>
        </is>
      </c>
      <c r="E1758" t="n">
        <v>312.55</v>
      </c>
      <c r="F1758" t="n">
        <v>224.56</v>
      </c>
      <c r="G1758" t="n">
        <v>329</v>
      </c>
      <c r="H1758" t="n">
        <v>1</v>
      </c>
      <c r="I1758" t="n">
        <v>1</v>
      </c>
      <c r="J1758" t="n">
        <v>1</v>
      </c>
      <c r="K1758">
        <f>E1758-F1758</f>
        <v/>
      </c>
      <c r="L1758" s="10">
        <f>IFERROR(K1758/E1758,0)</f>
        <v/>
      </c>
      <c r="M1758">
        <f>YEAR(A1758)</f>
        <v/>
      </c>
      <c r="N1758">
        <f>"Q"&amp;ROUNDUP(MONTH(A1758)/3,0)</f>
        <v/>
      </c>
      <c r="O1758">
        <f>TEXT(A1758,"mmm")</f>
        <v/>
      </c>
    </row>
    <row r="1759">
      <c r="A1759" s="13" t="n">
        <v>45261</v>
      </c>
      <c r="B1759" t="inlineStr">
        <is>
          <t>North</t>
        </is>
      </c>
      <c r="C1759" t="inlineStr">
        <is>
          <t>Unknown</t>
        </is>
      </c>
      <c r="D1759" t="inlineStr">
        <is>
          <t>Electronics</t>
        </is>
      </c>
      <c r="E1759" t="n">
        <v>1349</v>
      </c>
      <c r="F1759" t="n">
        <v>1117.82</v>
      </c>
      <c r="G1759" t="n">
        <v>1349</v>
      </c>
      <c r="H1759" t="n">
        <v>1</v>
      </c>
      <c r="I1759" t="n">
        <v>1</v>
      </c>
      <c r="J1759" t="n">
        <v>0</v>
      </c>
      <c r="K1759">
        <f>E1759-F1759</f>
        <v/>
      </c>
      <c r="L1759" s="10">
        <f>IFERROR(K1759/E1759,0)</f>
        <v/>
      </c>
      <c r="M1759">
        <f>YEAR(A1759)</f>
        <v/>
      </c>
      <c r="N1759">
        <f>"Q"&amp;ROUNDUP(MONTH(A1759)/3,0)</f>
        <v/>
      </c>
      <c r="O1759">
        <f>TEXT(A1759,"mmm")</f>
        <v/>
      </c>
    </row>
    <row r="1760">
      <c r="A1760" s="13" t="n">
        <v>45261</v>
      </c>
      <c r="B1760" t="inlineStr">
        <is>
          <t>North</t>
        </is>
      </c>
      <c r="C1760" t="inlineStr">
        <is>
          <t>Unknown</t>
        </is>
      </c>
      <c r="D1760" t="inlineStr">
        <is>
          <t>Fashion</t>
        </is>
      </c>
      <c r="E1760" t="n">
        <v>1632.55</v>
      </c>
      <c r="F1760" t="n">
        <v>757.36</v>
      </c>
      <c r="G1760" t="n">
        <v>1668</v>
      </c>
      <c r="H1760" t="n">
        <v>2</v>
      </c>
      <c r="I1760" t="n">
        <v>2</v>
      </c>
      <c r="J1760" t="n">
        <v>0</v>
      </c>
      <c r="K1760">
        <f>E1760-F1760</f>
        <v/>
      </c>
      <c r="L1760" s="10">
        <f>IFERROR(K1760/E1760,0)</f>
        <v/>
      </c>
      <c r="M1760">
        <f>YEAR(A1760)</f>
        <v/>
      </c>
      <c r="N1760">
        <f>"Q"&amp;ROUNDUP(MONTH(A1760)/3,0)</f>
        <v/>
      </c>
      <c r="O1760">
        <f>TEXT(A1760,"mmm")</f>
        <v/>
      </c>
    </row>
    <row r="1761">
      <c r="A1761" s="13" t="n">
        <v>45261</v>
      </c>
      <c r="B1761" t="inlineStr">
        <is>
          <t>North</t>
        </is>
      </c>
      <c r="C1761" t="inlineStr">
        <is>
          <t>Unknown</t>
        </is>
      </c>
      <c r="D1761" t="inlineStr">
        <is>
          <t>Grocery</t>
        </is>
      </c>
      <c r="E1761" t="n">
        <v>795.15</v>
      </c>
      <c r="F1761" t="n">
        <v>603.12</v>
      </c>
      <c r="G1761" t="n">
        <v>837</v>
      </c>
      <c r="H1761" t="n">
        <v>3</v>
      </c>
      <c r="I1761" t="n">
        <v>1</v>
      </c>
      <c r="J1761" t="n">
        <v>0</v>
      </c>
      <c r="K1761">
        <f>E1761-F1761</f>
        <v/>
      </c>
      <c r="L1761" s="10">
        <f>IFERROR(K1761/E1761,0)</f>
        <v/>
      </c>
      <c r="M1761">
        <f>YEAR(A1761)</f>
        <v/>
      </c>
      <c r="N1761">
        <f>"Q"&amp;ROUNDUP(MONTH(A1761)/3,0)</f>
        <v/>
      </c>
      <c r="O1761">
        <f>TEXT(A1761,"mmm")</f>
        <v/>
      </c>
    </row>
    <row r="1762">
      <c r="A1762" s="13" t="n">
        <v>45261</v>
      </c>
      <c r="B1762" t="inlineStr">
        <is>
          <t>North</t>
        </is>
      </c>
      <c r="C1762" t="inlineStr">
        <is>
          <t>Unknown</t>
        </is>
      </c>
      <c r="D1762" t="inlineStr">
        <is>
          <t>Home &amp; Kitchen</t>
        </is>
      </c>
      <c r="E1762" t="n">
        <v>2239</v>
      </c>
      <c r="F1762" t="n">
        <v>1405.81</v>
      </c>
      <c r="G1762" t="n">
        <v>2239</v>
      </c>
      <c r="H1762" t="n">
        <v>1</v>
      </c>
      <c r="I1762" t="n">
        <v>1</v>
      </c>
      <c r="J1762" t="n">
        <v>0</v>
      </c>
      <c r="K1762">
        <f>E1762-F1762</f>
        <v/>
      </c>
      <c r="L1762" s="10">
        <f>IFERROR(K1762/E1762,0)</f>
        <v/>
      </c>
      <c r="M1762">
        <f>YEAR(A1762)</f>
        <v/>
      </c>
      <c r="N1762">
        <f>"Q"&amp;ROUNDUP(MONTH(A1762)/3,0)</f>
        <v/>
      </c>
      <c r="O1762">
        <f>TEXT(A1762,"mmm")</f>
        <v/>
      </c>
    </row>
    <row r="1763">
      <c r="A1763" s="13" t="n">
        <v>45261</v>
      </c>
      <c r="B1763" t="inlineStr">
        <is>
          <t>North</t>
        </is>
      </c>
      <c r="C1763" t="inlineStr">
        <is>
          <t>Website</t>
        </is>
      </c>
      <c r="D1763" t="inlineStr">
        <is>
          <t>Beauty</t>
        </is>
      </c>
      <c r="E1763" t="n">
        <v>15395.45</v>
      </c>
      <c r="F1763" t="n">
        <v>8607.57</v>
      </c>
      <c r="G1763" t="n">
        <v>16151</v>
      </c>
      <c r="H1763" t="n">
        <v>29</v>
      </c>
      <c r="I1763" t="n">
        <v>22</v>
      </c>
      <c r="J1763" t="n">
        <v>3</v>
      </c>
      <c r="K1763">
        <f>E1763-F1763</f>
        <v/>
      </c>
      <c r="L1763" s="10">
        <f>IFERROR(K1763/E1763,0)</f>
        <v/>
      </c>
      <c r="M1763">
        <f>YEAR(A1763)</f>
        <v/>
      </c>
      <c r="N1763">
        <f>"Q"&amp;ROUNDUP(MONTH(A1763)/3,0)</f>
        <v/>
      </c>
      <c r="O1763">
        <f>TEXT(A1763,"mmm")</f>
        <v/>
      </c>
    </row>
    <row r="1764">
      <c r="A1764" s="13" t="n">
        <v>45261</v>
      </c>
      <c r="B1764" t="inlineStr">
        <is>
          <t>North</t>
        </is>
      </c>
      <c r="C1764" t="inlineStr">
        <is>
          <t>Website</t>
        </is>
      </c>
      <c r="D1764" t="inlineStr">
        <is>
          <t>Books</t>
        </is>
      </c>
      <c r="E1764" t="n">
        <v>7960.6</v>
      </c>
      <c r="F1764" t="n">
        <v>5920.66</v>
      </c>
      <c r="G1764" t="n">
        <v>8523</v>
      </c>
      <c r="H1764" t="n">
        <v>17</v>
      </c>
      <c r="I1764" t="n">
        <v>16</v>
      </c>
      <c r="J1764" t="n">
        <v>0</v>
      </c>
      <c r="K1764">
        <f>E1764-F1764</f>
        <v/>
      </c>
      <c r="L1764" s="10">
        <f>IFERROR(K1764/E1764,0)</f>
        <v/>
      </c>
      <c r="M1764">
        <f>YEAR(A1764)</f>
        <v/>
      </c>
      <c r="N1764">
        <f>"Q"&amp;ROUNDUP(MONTH(A1764)/3,0)</f>
        <v/>
      </c>
      <c r="O1764">
        <f>TEXT(A1764,"mmm")</f>
        <v/>
      </c>
    </row>
    <row r="1765">
      <c r="A1765" s="13" t="n">
        <v>45261</v>
      </c>
      <c r="B1765" t="inlineStr">
        <is>
          <t>North</t>
        </is>
      </c>
      <c r="C1765" t="inlineStr">
        <is>
          <t>Website</t>
        </is>
      </c>
      <c r="D1765" t="inlineStr">
        <is>
          <t>Electronics</t>
        </is>
      </c>
      <c r="E1765" t="n">
        <v>369716</v>
      </c>
      <c r="F1765" t="n">
        <v>318916.39</v>
      </c>
      <c r="G1765" t="n">
        <v>388843</v>
      </c>
      <c r="H1765" t="n">
        <v>37</v>
      </c>
      <c r="I1765" t="n">
        <v>30</v>
      </c>
      <c r="J1765" t="n">
        <v>3</v>
      </c>
      <c r="K1765">
        <f>E1765-F1765</f>
        <v/>
      </c>
      <c r="L1765" s="10">
        <f>IFERROR(K1765/E1765,0)</f>
        <v/>
      </c>
      <c r="M1765">
        <f>YEAR(A1765)</f>
        <v/>
      </c>
      <c r="N1765">
        <f>"Q"&amp;ROUNDUP(MONTH(A1765)/3,0)</f>
        <v/>
      </c>
      <c r="O1765">
        <f>TEXT(A1765,"mmm")</f>
        <v/>
      </c>
    </row>
    <row r="1766">
      <c r="A1766" s="13" t="n">
        <v>45261</v>
      </c>
      <c r="B1766" t="inlineStr">
        <is>
          <t>North</t>
        </is>
      </c>
      <c r="C1766" t="inlineStr">
        <is>
          <t>Website</t>
        </is>
      </c>
      <c r="D1766" t="inlineStr">
        <is>
          <t>Fashion</t>
        </is>
      </c>
      <c r="E1766" t="n">
        <v>61678.5</v>
      </c>
      <c r="F1766" t="n">
        <v>33762.4</v>
      </c>
      <c r="G1766" t="n">
        <v>65701</v>
      </c>
      <c r="H1766" t="n">
        <v>49</v>
      </c>
      <c r="I1766" t="n">
        <v>40</v>
      </c>
      <c r="J1766" t="n">
        <v>6</v>
      </c>
      <c r="K1766">
        <f>E1766-F1766</f>
        <v/>
      </c>
      <c r="L1766" s="10">
        <f>IFERROR(K1766/E1766,0)</f>
        <v/>
      </c>
      <c r="M1766">
        <f>YEAR(A1766)</f>
        <v/>
      </c>
      <c r="N1766">
        <f>"Q"&amp;ROUNDUP(MONTH(A1766)/3,0)</f>
        <v/>
      </c>
      <c r="O1766">
        <f>TEXT(A1766,"mmm")</f>
        <v/>
      </c>
    </row>
    <row r="1767">
      <c r="A1767" s="13" t="n">
        <v>45261</v>
      </c>
      <c r="B1767" t="inlineStr">
        <is>
          <t>North</t>
        </is>
      </c>
      <c r="C1767" t="inlineStr">
        <is>
          <t>Website</t>
        </is>
      </c>
      <c r="D1767" t="inlineStr">
        <is>
          <t>Grocery</t>
        </is>
      </c>
      <c r="E1767" t="n">
        <v>28327.25</v>
      </c>
      <c r="F1767" t="n">
        <v>23010.09</v>
      </c>
      <c r="G1767" t="n">
        <v>30240</v>
      </c>
      <c r="H1767" t="n">
        <v>90</v>
      </c>
      <c r="I1767" t="n">
        <v>35</v>
      </c>
      <c r="J1767" t="n">
        <v>0</v>
      </c>
      <c r="K1767">
        <f>E1767-F1767</f>
        <v/>
      </c>
      <c r="L1767" s="10">
        <f>IFERROR(K1767/E1767,0)</f>
        <v/>
      </c>
      <c r="M1767">
        <f>YEAR(A1767)</f>
        <v/>
      </c>
      <c r="N1767">
        <f>"Q"&amp;ROUNDUP(MONTH(A1767)/3,0)</f>
        <v/>
      </c>
      <c r="O1767">
        <f>TEXT(A1767,"mmm")</f>
        <v/>
      </c>
    </row>
    <row r="1768">
      <c r="A1768" s="13" t="n">
        <v>45261</v>
      </c>
      <c r="B1768" t="inlineStr">
        <is>
          <t>North</t>
        </is>
      </c>
      <c r="C1768" t="inlineStr">
        <is>
          <t>Website</t>
        </is>
      </c>
      <c r="D1768" t="inlineStr">
        <is>
          <t>Home &amp; Kitchen</t>
        </is>
      </c>
      <c r="E1768" t="n">
        <v>48792.2</v>
      </c>
      <c r="F1768" t="n">
        <v>32751.11</v>
      </c>
      <c r="G1768" t="n">
        <v>53045</v>
      </c>
      <c r="H1768" t="n">
        <v>25</v>
      </c>
      <c r="I1768" t="n">
        <v>19</v>
      </c>
      <c r="J1768" t="n">
        <v>2</v>
      </c>
      <c r="K1768">
        <f>E1768-F1768</f>
        <v/>
      </c>
      <c r="L1768" s="10">
        <f>IFERROR(K1768/E1768,0)</f>
        <v/>
      </c>
      <c r="M1768">
        <f>YEAR(A1768)</f>
        <v/>
      </c>
      <c r="N1768">
        <f>"Q"&amp;ROUNDUP(MONTH(A1768)/3,0)</f>
        <v/>
      </c>
      <c r="O1768">
        <f>TEXT(A1768,"mmm")</f>
        <v/>
      </c>
    </row>
    <row r="1769">
      <c r="A1769" s="13" t="n">
        <v>45261</v>
      </c>
      <c r="B1769" t="inlineStr">
        <is>
          <t>North</t>
        </is>
      </c>
      <c r="C1769" t="inlineStr">
        <is>
          <t>Website</t>
        </is>
      </c>
      <c r="D1769" t="inlineStr">
        <is>
          <t>Sports</t>
        </is>
      </c>
      <c r="E1769" t="n">
        <v>14794</v>
      </c>
      <c r="F1769" t="n">
        <v>9531.65</v>
      </c>
      <c r="G1769" t="n">
        <v>15469</v>
      </c>
      <c r="H1769" t="n">
        <v>11</v>
      </c>
      <c r="I1769" t="n">
        <v>10</v>
      </c>
      <c r="J1769" t="n">
        <v>1</v>
      </c>
      <c r="K1769">
        <f>E1769-F1769</f>
        <v/>
      </c>
      <c r="L1769" s="10">
        <f>IFERROR(K1769/E1769,0)</f>
        <v/>
      </c>
      <c r="M1769">
        <f>YEAR(A1769)</f>
        <v/>
      </c>
      <c r="N1769">
        <f>"Q"&amp;ROUNDUP(MONTH(A1769)/3,0)</f>
        <v/>
      </c>
      <c r="O1769">
        <f>TEXT(A1769,"mmm")</f>
        <v/>
      </c>
    </row>
    <row r="1770">
      <c r="A1770" s="13" t="n">
        <v>45261</v>
      </c>
      <c r="B1770" t="inlineStr">
        <is>
          <t>South</t>
        </is>
      </c>
      <c r="C1770" t="inlineStr">
        <is>
          <t>Marketplace</t>
        </is>
      </c>
      <c r="D1770" t="inlineStr">
        <is>
          <t>Beauty</t>
        </is>
      </c>
      <c r="E1770" t="n">
        <v>19014.8</v>
      </c>
      <c r="F1770" t="n">
        <v>10987.93</v>
      </c>
      <c r="G1770" t="n">
        <v>21261</v>
      </c>
      <c r="H1770" t="n">
        <v>39</v>
      </c>
      <c r="I1770" t="n">
        <v>32</v>
      </c>
      <c r="J1770" t="n">
        <v>0</v>
      </c>
      <c r="K1770">
        <f>E1770-F1770</f>
        <v/>
      </c>
      <c r="L1770" s="10">
        <f>IFERROR(K1770/E1770,0)</f>
        <v/>
      </c>
      <c r="M1770">
        <f>YEAR(A1770)</f>
        <v/>
      </c>
      <c r="N1770">
        <f>"Q"&amp;ROUNDUP(MONTH(A1770)/3,0)</f>
        <v/>
      </c>
      <c r="O1770">
        <f>TEXT(A1770,"mmm")</f>
        <v/>
      </c>
    </row>
    <row r="1771">
      <c r="A1771" s="13" t="n">
        <v>45261</v>
      </c>
      <c r="B1771" t="inlineStr">
        <is>
          <t>South</t>
        </is>
      </c>
      <c r="C1771" t="inlineStr">
        <is>
          <t>Marketplace</t>
        </is>
      </c>
      <c r="D1771" t="inlineStr">
        <is>
          <t>Books</t>
        </is>
      </c>
      <c r="E1771" t="n">
        <v>12469.75</v>
      </c>
      <c r="F1771" t="n">
        <v>9586.450000000001</v>
      </c>
      <c r="G1771" t="n">
        <v>13971</v>
      </c>
      <c r="H1771" t="n">
        <v>29</v>
      </c>
      <c r="I1771" t="n">
        <v>20</v>
      </c>
      <c r="J1771" t="n">
        <v>0</v>
      </c>
      <c r="K1771">
        <f>E1771-F1771</f>
        <v/>
      </c>
      <c r="L1771" s="10">
        <f>IFERROR(K1771/E1771,0)</f>
        <v/>
      </c>
      <c r="M1771">
        <f>YEAR(A1771)</f>
        <v/>
      </c>
      <c r="N1771">
        <f>"Q"&amp;ROUNDUP(MONTH(A1771)/3,0)</f>
        <v/>
      </c>
      <c r="O1771">
        <f>TEXT(A1771,"mmm")</f>
        <v/>
      </c>
    </row>
    <row r="1772">
      <c r="A1772" s="13" t="n">
        <v>45261</v>
      </c>
      <c r="B1772" t="inlineStr">
        <is>
          <t>South</t>
        </is>
      </c>
      <c r="C1772" t="inlineStr">
        <is>
          <t>Marketplace</t>
        </is>
      </c>
      <c r="D1772" t="inlineStr">
        <is>
          <t>Electronics</t>
        </is>
      </c>
      <c r="E1772" t="n">
        <v>518646.9</v>
      </c>
      <c r="F1772" t="n">
        <v>481352.55</v>
      </c>
      <c r="G1772" t="n">
        <v>578923</v>
      </c>
      <c r="H1772" t="n">
        <v>47</v>
      </c>
      <c r="I1772" t="n">
        <v>41</v>
      </c>
      <c r="J1772" t="n">
        <v>4</v>
      </c>
      <c r="K1772">
        <f>E1772-F1772</f>
        <v/>
      </c>
      <c r="L1772" s="10">
        <f>IFERROR(K1772/E1772,0)</f>
        <v/>
      </c>
      <c r="M1772">
        <f>YEAR(A1772)</f>
        <v/>
      </c>
      <c r="N1772">
        <f>"Q"&amp;ROUNDUP(MONTH(A1772)/3,0)</f>
        <v/>
      </c>
      <c r="O1772">
        <f>TEXT(A1772,"mmm")</f>
        <v/>
      </c>
    </row>
    <row r="1773">
      <c r="A1773" s="13" t="n">
        <v>45261</v>
      </c>
      <c r="B1773" t="inlineStr">
        <is>
          <t>South</t>
        </is>
      </c>
      <c r="C1773" t="inlineStr">
        <is>
          <t>Marketplace</t>
        </is>
      </c>
      <c r="D1773" t="inlineStr">
        <is>
          <t>Fashion</t>
        </is>
      </c>
      <c r="E1773" t="n">
        <v>58844.75</v>
      </c>
      <c r="F1773" t="n">
        <v>32187.13</v>
      </c>
      <c r="G1773" t="n">
        <v>65359</v>
      </c>
      <c r="H1773" t="n">
        <v>61</v>
      </c>
      <c r="I1773" t="n">
        <v>51</v>
      </c>
      <c r="J1773" t="n">
        <v>14</v>
      </c>
      <c r="K1773">
        <f>E1773-F1773</f>
        <v/>
      </c>
      <c r="L1773" s="10">
        <f>IFERROR(K1773/E1773,0)</f>
        <v/>
      </c>
      <c r="M1773">
        <f>YEAR(A1773)</f>
        <v/>
      </c>
      <c r="N1773">
        <f>"Q"&amp;ROUNDUP(MONTH(A1773)/3,0)</f>
        <v/>
      </c>
      <c r="O1773">
        <f>TEXT(A1773,"mmm")</f>
        <v/>
      </c>
    </row>
    <row r="1774">
      <c r="A1774" s="13" t="n">
        <v>45261</v>
      </c>
      <c r="B1774" t="inlineStr">
        <is>
          <t>South</t>
        </is>
      </c>
      <c r="C1774" t="inlineStr">
        <is>
          <t>Marketplace</t>
        </is>
      </c>
      <c r="D1774" t="inlineStr">
        <is>
          <t>Grocery</t>
        </is>
      </c>
      <c r="E1774" t="n">
        <v>30894.15</v>
      </c>
      <c r="F1774" t="n">
        <v>26956.55</v>
      </c>
      <c r="G1774" t="n">
        <v>34830</v>
      </c>
      <c r="H1774" t="n">
        <v>100</v>
      </c>
      <c r="I1774" t="n">
        <v>38</v>
      </c>
      <c r="J1774" t="n">
        <v>2</v>
      </c>
      <c r="K1774">
        <f>E1774-F1774</f>
        <v/>
      </c>
      <c r="L1774" s="10">
        <f>IFERROR(K1774/E1774,0)</f>
        <v/>
      </c>
      <c r="M1774">
        <f>YEAR(A1774)</f>
        <v/>
      </c>
      <c r="N1774">
        <f>"Q"&amp;ROUNDUP(MONTH(A1774)/3,0)</f>
        <v/>
      </c>
      <c r="O1774">
        <f>TEXT(A1774,"mmm")</f>
        <v/>
      </c>
    </row>
    <row r="1775">
      <c r="A1775" s="13" t="n">
        <v>45261</v>
      </c>
      <c r="B1775" t="inlineStr">
        <is>
          <t>South</t>
        </is>
      </c>
      <c r="C1775" t="inlineStr">
        <is>
          <t>Marketplace</t>
        </is>
      </c>
      <c r="D1775" t="inlineStr">
        <is>
          <t>Home &amp; Kitchen</t>
        </is>
      </c>
      <c r="E1775" t="n">
        <v>64510.4</v>
      </c>
      <c r="F1775" t="n">
        <v>44754.6</v>
      </c>
      <c r="G1775" t="n">
        <v>72167</v>
      </c>
      <c r="H1775" t="n">
        <v>33</v>
      </c>
      <c r="I1775" t="n">
        <v>27</v>
      </c>
      <c r="J1775" t="n">
        <v>1</v>
      </c>
      <c r="K1775">
        <f>E1775-F1775</f>
        <v/>
      </c>
      <c r="L1775" s="10">
        <f>IFERROR(K1775/E1775,0)</f>
        <v/>
      </c>
      <c r="M1775">
        <f>YEAR(A1775)</f>
        <v/>
      </c>
      <c r="N1775">
        <f>"Q"&amp;ROUNDUP(MONTH(A1775)/3,0)</f>
        <v/>
      </c>
      <c r="O1775">
        <f>TEXT(A1775,"mmm")</f>
        <v/>
      </c>
    </row>
    <row r="1776">
      <c r="A1776" s="13" t="n">
        <v>45261</v>
      </c>
      <c r="B1776" t="inlineStr">
        <is>
          <t>South</t>
        </is>
      </c>
      <c r="C1776" t="inlineStr">
        <is>
          <t>Marketplace</t>
        </is>
      </c>
      <c r="D1776" t="inlineStr">
        <is>
          <t>Sports</t>
        </is>
      </c>
      <c r="E1776" t="n">
        <v>25633.65</v>
      </c>
      <c r="F1776" t="n">
        <v>17049.52</v>
      </c>
      <c r="G1776" t="n">
        <v>28298</v>
      </c>
      <c r="H1776" t="n">
        <v>12</v>
      </c>
      <c r="I1776" t="n">
        <v>10</v>
      </c>
      <c r="J1776" t="n">
        <v>1</v>
      </c>
      <c r="K1776">
        <f>E1776-F1776</f>
        <v/>
      </c>
      <c r="L1776" s="10">
        <f>IFERROR(K1776/E1776,0)</f>
        <v/>
      </c>
      <c r="M1776">
        <f>YEAR(A1776)</f>
        <v/>
      </c>
      <c r="N1776">
        <f>"Q"&amp;ROUNDUP(MONTH(A1776)/3,0)</f>
        <v/>
      </c>
      <c r="O1776">
        <f>TEXT(A1776,"mmm")</f>
        <v/>
      </c>
    </row>
    <row r="1777">
      <c r="A1777" s="13" t="n">
        <v>45261</v>
      </c>
      <c r="B1777" t="inlineStr">
        <is>
          <t>South</t>
        </is>
      </c>
      <c r="C1777" t="inlineStr">
        <is>
          <t>Mobile App</t>
        </is>
      </c>
      <c r="D1777" t="inlineStr">
        <is>
          <t>Beauty</t>
        </is>
      </c>
      <c r="E1777" t="n">
        <v>23590.9</v>
      </c>
      <c r="F1777" t="n">
        <v>12813.59</v>
      </c>
      <c r="G1777" t="n">
        <v>25501</v>
      </c>
      <c r="H1777" t="n">
        <v>39</v>
      </c>
      <c r="I1777" t="n">
        <v>28</v>
      </c>
      <c r="J1777" t="n">
        <v>1</v>
      </c>
      <c r="K1777">
        <f>E1777-F1777</f>
        <v/>
      </c>
      <c r="L1777" s="10">
        <f>IFERROR(K1777/E1777,0)</f>
        <v/>
      </c>
      <c r="M1777">
        <f>YEAR(A1777)</f>
        <v/>
      </c>
      <c r="N1777">
        <f>"Q"&amp;ROUNDUP(MONTH(A1777)/3,0)</f>
        <v/>
      </c>
      <c r="O1777">
        <f>TEXT(A1777,"mmm")</f>
        <v/>
      </c>
    </row>
    <row r="1778">
      <c r="A1778" s="13" t="n">
        <v>45261</v>
      </c>
      <c r="B1778" t="inlineStr">
        <is>
          <t>South</t>
        </is>
      </c>
      <c r="C1778" t="inlineStr">
        <is>
          <t>Mobile App</t>
        </is>
      </c>
      <c r="D1778" t="inlineStr">
        <is>
          <t>Books</t>
        </is>
      </c>
      <c r="E1778" t="n">
        <v>13036</v>
      </c>
      <c r="F1778" t="n">
        <v>9319.799999999999</v>
      </c>
      <c r="G1778" t="n">
        <v>13761</v>
      </c>
      <c r="H1778" t="n">
        <v>29</v>
      </c>
      <c r="I1778" t="n">
        <v>23</v>
      </c>
      <c r="J1778" t="n">
        <v>0</v>
      </c>
      <c r="K1778">
        <f>E1778-F1778</f>
        <v/>
      </c>
      <c r="L1778" s="10">
        <f>IFERROR(K1778/E1778,0)</f>
        <v/>
      </c>
      <c r="M1778">
        <f>YEAR(A1778)</f>
        <v/>
      </c>
      <c r="N1778">
        <f>"Q"&amp;ROUNDUP(MONTH(A1778)/3,0)</f>
        <v/>
      </c>
      <c r="O1778">
        <f>TEXT(A1778,"mmm")</f>
        <v/>
      </c>
    </row>
    <row r="1779">
      <c r="A1779" s="13" t="n">
        <v>45261</v>
      </c>
      <c r="B1779" t="inlineStr">
        <is>
          <t>South</t>
        </is>
      </c>
      <c r="C1779" t="inlineStr">
        <is>
          <t>Mobile App</t>
        </is>
      </c>
      <c r="D1779" t="inlineStr">
        <is>
          <t>Electronics</t>
        </is>
      </c>
      <c r="E1779" t="n">
        <v>482453.15</v>
      </c>
      <c r="F1779" t="n">
        <v>433640.77</v>
      </c>
      <c r="G1779" t="n">
        <v>522451</v>
      </c>
      <c r="H1779" t="n">
        <v>49</v>
      </c>
      <c r="I1779" t="n">
        <v>42</v>
      </c>
      <c r="J1779" t="n">
        <v>2</v>
      </c>
      <c r="K1779">
        <f>E1779-F1779</f>
        <v/>
      </c>
      <c r="L1779" s="10">
        <f>IFERROR(K1779/E1779,0)</f>
        <v/>
      </c>
      <c r="M1779">
        <f>YEAR(A1779)</f>
        <v/>
      </c>
      <c r="N1779">
        <f>"Q"&amp;ROUNDUP(MONTH(A1779)/3,0)</f>
        <v/>
      </c>
      <c r="O1779">
        <f>TEXT(A1779,"mmm")</f>
        <v/>
      </c>
    </row>
    <row r="1780">
      <c r="A1780" s="13" t="n">
        <v>45261</v>
      </c>
      <c r="B1780" t="inlineStr">
        <is>
          <t>South</t>
        </is>
      </c>
      <c r="C1780" t="inlineStr">
        <is>
          <t>Mobile App</t>
        </is>
      </c>
      <c r="D1780" t="inlineStr">
        <is>
          <t>Fashion</t>
        </is>
      </c>
      <c r="E1780" t="n">
        <v>64248.6</v>
      </c>
      <c r="F1780" t="n">
        <v>35021.79</v>
      </c>
      <c r="G1780" t="n">
        <v>69665</v>
      </c>
      <c r="H1780" t="n">
        <v>55</v>
      </c>
      <c r="I1780" t="n">
        <v>43</v>
      </c>
      <c r="J1780" t="n">
        <v>9</v>
      </c>
      <c r="K1780">
        <f>E1780-F1780</f>
        <v/>
      </c>
      <c r="L1780" s="10">
        <f>IFERROR(K1780/E1780,0)</f>
        <v/>
      </c>
      <c r="M1780">
        <f>YEAR(A1780)</f>
        <v/>
      </c>
      <c r="N1780">
        <f>"Q"&amp;ROUNDUP(MONTH(A1780)/3,0)</f>
        <v/>
      </c>
      <c r="O1780">
        <f>TEXT(A1780,"mmm")</f>
        <v/>
      </c>
    </row>
    <row r="1781">
      <c r="A1781" s="13" t="n">
        <v>45261</v>
      </c>
      <c r="B1781" t="inlineStr">
        <is>
          <t>South</t>
        </is>
      </c>
      <c r="C1781" t="inlineStr">
        <is>
          <t>Mobile App</t>
        </is>
      </c>
      <c r="D1781" t="inlineStr">
        <is>
          <t>Grocery</t>
        </is>
      </c>
      <c r="E1781" t="n">
        <v>34960.9</v>
      </c>
      <c r="F1781" t="n">
        <v>28935.72</v>
      </c>
      <c r="G1781" t="n">
        <v>37871</v>
      </c>
      <c r="H1781" t="n">
        <v>89</v>
      </c>
      <c r="I1781" t="n">
        <v>30</v>
      </c>
      <c r="J1781" t="n">
        <v>1</v>
      </c>
      <c r="K1781">
        <f>E1781-F1781</f>
        <v/>
      </c>
      <c r="L1781" s="10">
        <f>IFERROR(K1781/E1781,0)</f>
        <v/>
      </c>
      <c r="M1781">
        <f>YEAR(A1781)</f>
        <v/>
      </c>
      <c r="N1781">
        <f>"Q"&amp;ROUNDUP(MONTH(A1781)/3,0)</f>
        <v/>
      </c>
      <c r="O1781">
        <f>TEXT(A1781,"mmm")</f>
        <v/>
      </c>
    </row>
    <row r="1782">
      <c r="A1782" s="13" t="n">
        <v>45261</v>
      </c>
      <c r="B1782" t="inlineStr">
        <is>
          <t>South</t>
        </is>
      </c>
      <c r="C1782" t="inlineStr">
        <is>
          <t>Mobile App</t>
        </is>
      </c>
      <c r="D1782" t="inlineStr">
        <is>
          <t>Home &amp; Kitchen</t>
        </is>
      </c>
      <c r="E1782" t="n">
        <v>109777.4</v>
      </c>
      <c r="F1782" t="n">
        <v>73554.98</v>
      </c>
      <c r="G1782" t="n">
        <v>117905</v>
      </c>
      <c r="H1782" t="n">
        <v>45</v>
      </c>
      <c r="I1782" t="n">
        <v>37</v>
      </c>
      <c r="J1782" t="n">
        <v>5</v>
      </c>
      <c r="K1782">
        <f>E1782-F1782</f>
        <v/>
      </c>
      <c r="L1782" s="10">
        <f>IFERROR(K1782/E1782,0)</f>
        <v/>
      </c>
      <c r="M1782">
        <f>YEAR(A1782)</f>
        <v/>
      </c>
      <c r="N1782">
        <f>"Q"&amp;ROUNDUP(MONTH(A1782)/3,0)</f>
        <v/>
      </c>
      <c r="O1782">
        <f>TEXT(A1782,"mmm")</f>
        <v/>
      </c>
    </row>
    <row r="1783">
      <c r="A1783" s="13" t="n">
        <v>45261</v>
      </c>
      <c r="B1783" t="inlineStr">
        <is>
          <t>South</t>
        </is>
      </c>
      <c r="C1783" t="inlineStr">
        <is>
          <t>Mobile App</t>
        </is>
      </c>
      <c r="D1783" t="inlineStr">
        <is>
          <t>Sports</t>
        </is>
      </c>
      <c r="E1783" t="n">
        <v>31217.85</v>
      </c>
      <c r="F1783" t="n">
        <v>19589.05</v>
      </c>
      <c r="G1783" t="n">
        <v>33047</v>
      </c>
      <c r="H1783" t="n">
        <v>13</v>
      </c>
      <c r="I1783" t="n">
        <v>12</v>
      </c>
      <c r="J1783" t="n">
        <v>0</v>
      </c>
      <c r="K1783">
        <f>E1783-F1783</f>
        <v/>
      </c>
      <c r="L1783" s="10">
        <f>IFERROR(K1783/E1783,0)</f>
        <v/>
      </c>
      <c r="M1783">
        <f>YEAR(A1783)</f>
        <v/>
      </c>
      <c r="N1783">
        <f>"Q"&amp;ROUNDUP(MONTH(A1783)/3,0)</f>
        <v/>
      </c>
      <c r="O1783">
        <f>TEXT(A1783,"mmm")</f>
        <v/>
      </c>
    </row>
    <row r="1784">
      <c r="A1784" s="13" t="n">
        <v>45261</v>
      </c>
      <c r="B1784" t="inlineStr">
        <is>
          <t>South</t>
        </is>
      </c>
      <c r="C1784" t="inlineStr">
        <is>
          <t>Retail Store</t>
        </is>
      </c>
      <c r="D1784" t="inlineStr">
        <is>
          <t>Beauty</t>
        </is>
      </c>
      <c r="E1784" t="n">
        <v>20474.2</v>
      </c>
      <c r="F1784" t="n">
        <v>11368.46</v>
      </c>
      <c r="G1784" t="n">
        <v>21536</v>
      </c>
      <c r="H1784" t="n">
        <v>34</v>
      </c>
      <c r="I1784" t="n">
        <v>26</v>
      </c>
      <c r="J1784" t="n">
        <v>1</v>
      </c>
      <c r="K1784">
        <f>E1784-F1784</f>
        <v/>
      </c>
      <c r="L1784" s="10">
        <f>IFERROR(K1784/E1784,0)</f>
        <v/>
      </c>
      <c r="M1784">
        <f>YEAR(A1784)</f>
        <v/>
      </c>
      <c r="N1784">
        <f>"Q"&amp;ROUNDUP(MONTH(A1784)/3,0)</f>
        <v/>
      </c>
      <c r="O1784">
        <f>TEXT(A1784,"mmm")</f>
        <v/>
      </c>
    </row>
    <row r="1785">
      <c r="A1785" s="13" t="n">
        <v>45261</v>
      </c>
      <c r="B1785" t="inlineStr">
        <is>
          <t>South</t>
        </is>
      </c>
      <c r="C1785" t="inlineStr">
        <is>
          <t>Retail Store</t>
        </is>
      </c>
      <c r="D1785" t="inlineStr">
        <is>
          <t>Books</t>
        </is>
      </c>
      <c r="E1785" t="n">
        <v>5433.95</v>
      </c>
      <c r="F1785" t="n">
        <v>3960.22</v>
      </c>
      <c r="G1785" t="n">
        <v>5648</v>
      </c>
      <c r="H1785" t="n">
        <v>12</v>
      </c>
      <c r="I1785" t="n">
        <v>10</v>
      </c>
      <c r="J1785" t="n">
        <v>0</v>
      </c>
      <c r="K1785">
        <f>E1785-F1785</f>
        <v/>
      </c>
      <c r="L1785" s="10">
        <f>IFERROR(K1785/E1785,0)</f>
        <v/>
      </c>
      <c r="M1785">
        <f>YEAR(A1785)</f>
        <v/>
      </c>
      <c r="N1785">
        <f>"Q"&amp;ROUNDUP(MONTH(A1785)/3,0)</f>
        <v/>
      </c>
      <c r="O1785">
        <f>TEXT(A1785,"mmm")</f>
        <v/>
      </c>
    </row>
    <row r="1786">
      <c r="A1786" s="13" t="n">
        <v>45261</v>
      </c>
      <c r="B1786" t="inlineStr">
        <is>
          <t>South</t>
        </is>
      </c>
      <c r="C1786" t="inlineStr">
        <is>
          <t>Retail Store</t>
        </is>
      </c>
      <c r="D1786" t="inlineStr">
        <is>
          <t>Electronics</t>
        </is>
      </c>
      <c r="E1786" t="n">
        <v>318188.5</v>
      </c>
      <c r="F1786" t="n">
        <v>278552.17</v>
      </c>
      <c r="G1786" t="n">
        <v>331302</v>
      </c>
      <c r="H1786" t="n">
        <v>28</v>
      </c>
      <c r="I1786" t="n">
        <v>23</v>
      </c>
      <c r="J1786" t="n">
        <v>0</v>
      </c>
      <c r="K1786">
        <f>E1786-F1786</f>
        <v/>
      </c>
      <c r="L1786" s="10">
        <f>IFERROR(K1786/E1786,0)</f>
        <v/>
      </c>
      <c r="M1786">
        <f>YEAR(A1786)</f>
        <v/>
      </c>
      <c r="N1786">
        <f>"Q"&amp;ROUNDUP(MONTH(A1786)/3,0)</f>
        <v/>
      </c>
      <c r="O1786">
        <f>TEXT(A1786,"mmm")</f>
        <v/>
      </c>
    </row>
    <row r="1787">
      <c r="A1787" s="13" t="n">
        <v>45261</v>
      </c>
      <c r="B1787" t="inlineStr">
        <is>
          <t>South</t>
        </is>
      </c>
      <c r="C1787" t="inlineStr">
        <is>
          <t>Retail Store</t>
        </is>
      </c>
      <c r="D1787" t="inlineStr">
        <is>
          <t>Fashion</t>
        </is>
      </c>
      <c r="E1787" t="n">
        <v>27153.3</v>
      </c>
      <c r="F1787" t="n">
        <v>14271.79</v>
      </c>
      <c r="G1787" t="n">
        <v>27843</v>
      </c>
      <c r="H1787" t="n">
        <v>27</v>
      </c>
      <c r="I1787" t="n">
        <v>23</v>
      </c>
      <c r="J1787" t="n">
        <v>3</v>
      </c>
      <c r="K1787">
        <f>E1787-F1787</f>
        <v/>
      </c>
      <c r="L1787" s="10">
        <f>IFERROR(K1787/E1787,0)</f>
        <v/>
      </c>
      <c r="M1787">
        <f>YEAR(A1787)</f>
        <v/>
      </c>
      <c r="N1787">
        <f>"Q"&amp;ROUNDUP(MONTH(A1787)/3,0)</f>
        <v/>
      </c>
      <c r="O1787">
        <f>TEXT(A1787,"mmm")</f>
        <v/>
      </c>
    </row>
    <row r="1788">
      <c r="A1788" s="13" t="n">
        <v>45261</v>
      </c>
      <c r="B1788" t="inlineStr">
        <is>
          <t>South</t>
        </is>
      </c>
      <c r="C1788" t="inlineStr">
        <is>
          <t>Retail Store</t>
        </is>
      </c>
      <c r="D1788" t="inlineStr">
        <is>
          <t>Grocery</t>
        </is>
      </c>
      <c r="E1788" t="n">
        <v>10044</v>
      </c>
      <c r="F1788" t="n">
        <v>8182.63</v>
      </c>
      <c r="G1788" t="n">
        <v>10508</v>
      </c>
      <c r="H1788" t="n">
        <v>32</v>
      </c>
      <c r="I1788" t="n">
        <v>12</v>
      </c>
      <c r="J1788" t="n">
        <v>0</v>
      </c>
      <c r="K1788">
        <f>E1788-F1788</f>
        <v/>
      </c>
      <c r="L1788" s="10">
        <f>IFERROR(K1788/E1788,0)</f>
        <v/>
      </c>
      <c r="M1788">
        <f>YEAR(A1788)</f>
        <v/>
      </c>
      <c r="N1788">
        <f>"Q"&amp;ROUNDUP(MONTH(A1788)/3,0)</f>
        <v/>
      </c>
      <c r="O1788">
        <f>TEXT(A1788,"mmm")</f>
        <v/>
      </c>
    </row>
    <row r="1789">
      <c r="A1789" s="13" t="n">
        <v>45261</v>
      </c>
      <c r="B1789" t="inlineStr">
        <is>
          <t>South</t>
        </is>
      </c>
      <c r="C1789" t="inlineStr">
        <is>
          <t>Retail Store</t>
        </is>
      </c>
      <c r="D1789" t="inlineStr">
        <is>
          <t>Home &amp; Kitchen</t>
        </is>
      </c>
      <c r="E1789" t="n">
        <v>45010.45</v>
      </c>
      <c r="F1789" t="n">
        <v>31716.29</v>
      </c>
      <c r="G1789" t="n">
        <v>48162</v>
      </c>
      <c r="H1789" t="n">
        <v>18</v>
      </c>
      <c r="I1789" t="n">
        <v>16</v>
      </c>
      <c r="J1789" t="n">
        <v>4</v>
      </c>
      <c r="K1789">
        <f>E1789-F1789</f>
        <v/>
      </c>
      <c r="L1789" s="10">
        <f>IFERROR(K1789/E1789,0)</f>
        <v/>
      </c>
      <c r="M1789">
        <f>YEAR(A1789)</f>
        <v/>
      </c>
      <c r="N1789">
        <f>"Q"&amp;ROUNDUP(MONTH(A1789)/3,0)</f>
        <v/>
      </c>
      <c r="O1789">
        <f>TEXT(A1789,"mmm")</f>
        <v/>
      </c>
    </row>
    <row r="1790">
      <c r="A1790" s="13" t="n">
        <v>45261</v>
      </c>
      <c r="B1790" t="inlineStr">
        <is>
          <t>South</t>
        </is>
      </c>
      <c r="C1790" t="inlineStr">
        <is>
          <t>Retail Store</t>
        </is>
      </c>
      <c r="D1790" t="inlineStr">
        <is>
          <t>Sports</t>
        </is>
      </c>
      <c r="E1790" t="n">
        <v>25499.95</v>
      </c>
      <c r="F1790" t="n">
        <v>16189.95</v>
      </c>
      <c r="G1790" t="n">
        <v>26783</v>
      </c>
      <c r="H1790" t="n">
        <v>17</v>
      </c>
      <c r="I1790" t="n">
        <v>11</v>
      </c>
      <c r="J1790" t="n">
        <v>0</v>
      </c>
      <c r="K1790">
        <f>E1790-F1790</f>
        <v/>
      </c>
      <c r="L1790" s="10">
        <f>IFERROR(K1790/E1790,0)</f>
        <v/>
      </c>
      <c r="M1790">
        <f>YEAR(A1790)</f>
        <v/>
      </c>
      <c r="N1790">
        <f>"Q"&amp;ROUNDUP(MONTH(A1790)/3,0)</f>
        <v/>
      </c>
      <c r="O1790">
        <f>TEXT(A1790,"mmm")</f>
        <v/>
      </c>
    </row>
    <row r="1791">
      <c r="A1791" s="13" t="n">
        <v>45261</v>
      </c>
      <c r="B1791" t="inlineStr">
        <is>
          <t>South</t>
        </is>
      </c>
      <c r="C1791" t="inlineStr">
        <is>
          <t>Unknown</t>
        </is>
      </c>
      <c r="D1791" t="inlineStr">
        <is>
          <t>Electronics</t>
        </is>
      </c>
      <c r="E1791" t="n">
        <v>14254.2</v>
      </c>
      <c r="F1791" t="n">
        <v>13850.56</v>
      </c>
      <c r="G1791" t="n">
        <v>15838</v>
      </c>
      <c r="H1791" t="n">
        <v>2</v>
      </c>
      <c r="I1791" t="n">
        <v>1</v>
      </c>
      <c r="J1791" t="n">
        <v>0</v>
      </c>
      <c r="K1791">
        <f>E1791-F1791</f>
        <v/>
      </c>
      <c r="L1791" s="10">
        <f>IFERROR(K1791/E1791,0)</f>
        <v/>
      </c>
      <c r="M1791">
        <f>YEAR(A1791)</f>
        <v/>
      </c>
      <c r="N1791">
        <f>"Q"&amp;ROUNDUP(MONTH(A1791)/3,0)</f>
        <v/>
      </c>
      <c r="O1791">
        <f>TEXT(A1791,"mmm")</f>
        <v/>
      </c>
    </row>
    <row r="1792">
      <c r="A1792" s="13" t="n">
        <v>45261</v>
      </c>
      <c r="B1792" t="inlineStr">
        <is>
          <t>South</t>
        </is>
      </c>
      <c r="C1792" t="inlineStr">
        <is>
          <t>Unknown</t>
        </is>
      </c>
      <c r="D1792" t="inlineStr">
        <is>
          <t>Fashion</t>
        </is>
      </c>
      <c r="E1792" t="n">
        <v>289</v>
      </c>
      <c r="F1792" t="n">
        <v>149.46</v>
      </c>
      <c r="G1792" t="n">
        <v>289</v>
      </c>
      <c r="H1792" t="n">
        <v>1</v>
      </c>
      <c r="I1792" t="n">
        <v>1</v>
      </c>
      <c r="J1792" t="n">
        <v>0</v>
      </c>
      <c r="K1792">
        <f>E1792-F1792</f>
        <v/>
      </c>
      <c r="L1792" s="10">
        <f>IFERROR(K1792/E1792,0)</f>
        <v/>
      </c>
      <c r="M1792">
        <f>YEAR(A1792)</f>
        <v/>
      </c>
      <c r="N1792">
        <f>"Q"&amp;ROUNDUP(MONTH(A1792)/3,0)</f>
        <v/>
      </c>
      <c r="O1792">
        <f>TEXT(A1792,"mmm")</f>
        <v/>
      </c>
    </row>
    <row r="1793">
      <c r="A1793" s="13" t="n">
        <v>45261</v>
      </c>
      <c r="B1793" t="inlineStr">
        <is>
          <t>South</t>
        </is>
      </c>
      <c r="C1793" t="inlineStr">
        <is>
          <t>Unknown</t>
        </is>
      </c>
      <c r="D1793" t="inlineStr">
        <is>
          <t>Grocery</t>
        </is>
      </c>
      <c r="E1793" t="n">
        <v>556.2</v>
      </c>
      <c r="F1793" t="n">
        <v>510.78</v>
      </c>
      <c r="G1793" t="n">
        <v>618</v>
      </c>
      <c r="H1793" t="n">
        <v>2</v>
      </c>
      <c r="I1793" t="n">
        <v>1</v>
      </c>
      <c r="J1793" t="n">
        <v>0</v>
      </c>
      <c r="K1793">
        <f>E1793-F1793</f>
        <v/>
      </c>
      <c r="L1793" s="10">
        <f>IFERROR(K1793/E1793,0)</f>
        <v/>
      </c>
      <c r="M1793">
        <f>YEAR(A1793)</f>
        <v/>
      </c>
      <c r="N1793">
        <f>"Q"&amp;ROUNDUP(MONTH(A1793)/3,0)</f>
        <v/>
      </c>
      <c r="O1793">
        <f>TEXT(A1793,"mmm")</f>
        <v/>
      </c>
    </row>
    <row r="1794">
      <c r="A1794" s="13" t="n">
        <v>45261</v>
      </c>
      <c r="B1794" t="inlineStr">
        <is>
          <t>South</t>
        </is>
      </c>
      <c r="C1794" t="inlineStr">
        <is>
          <t>Website</t>
        </is>
      </c>
      <c r="D1794" t="inlineStr">
        <is>
          <t>Beauty</t>
        </is>
      </c>
      <c r="E1794" t="n">
        <v>19232.6</v>
      </c>
      <c r="F1794" t="n">
        <v>10939.12</v>
      </c>
      <c r="G1794" t="n">
        <v>21098</v>
      </c>
      <c r="H1794" t="n">
        <v>42</v>
      </c>
      <c r="I1794" t="n">
        <v>33</v>
      </c>
      <c r="J1794" t="n">
        <v>1</v>
      </c>
      <c r="K1794">
        <f>E1794-F1794</f>
        <v/>
      </c>
      <c r="L1794" s="10">
        <f>IFERROR(K1794/E1794,0)</f>
        <v/>
      </c>
      <c r="M1794">
        <f>YEAR(A1794)</f>
        <v/>
      </c>
      <c r="N1794">
        <f>"Q"&amp;ROUNDUP(MONTH(A1794)/3,0)</f>
        <v/>
      </c>
      <c r="O1794">
        <f>TEXT(A1794,"mmm")</f>
        <v/>
      </c>
    </row>
    <row r="1795">
      <c r="A1795" s="13" t="n">
        <v>45261</v>
      </c>
      <c r="B1795" t="inlineStr">
        <is>
          <t>South</t>
        </is>
      </c>
      <c r="C1795" t="inlineStr">
        <is>
          <t>Website</t>
        </is>
      </c>
      <c r="D1795" t="inlineStr">
        <is>
          <t>Books</t>
        </is>
      </c>
      <c r="E1795" t="n">
        <v>11016.8</v>
      </c>
      <c r="F1795" t="n">
        <v>8038.29</v>
      </c>
      <c r="G1795" t="n">
        <v>11824</v>
      </c>
      <c r="H1795" t="n">
        <v>26</v>
      </c>
      <c r="I1795" t="n">
        <v>22</v>
      </c>
      <c r="J1795" t="n">
        <v>1</v>
      </c>
      <c r="K1795">
        <f>E1795-F1795</f>
        <v/>
      </c>
      <c r="L1795" s="10">
        <f>IFERROR(K1795/E1795,0)</f>
        <v/>
      </c>
      <c r="M1795">
        <f>YEAR(A1795)</f>
        <v/>
      </c>
      <c r="N1795">
        <f>"Q"&amp;ROUNDUP(MONTH(A1795)/3,0)</f>
        <v/>
      </c>
      <c r="O1795">
        <f>TEXT(A1795,"mmm")</f>
        <v/>
      </c>
    </row>
    <row r="1796">
      <c r="A1796" s="13" t="n">
        <v>45261</v>
      </c>
      <c r="B1796" t="inlineStr">
        <is>
          <t>South</t>
        </is>
      </c>
      <c r="C1796" t="inlineStr">
        <is>
          <t>Website</t>
        </is>
      </c>
      <c r="D1796" t="inlineStr">
        <is>
          <t>Electronics</t>
        </is>
      </c>
      <c r="E1796" t="n">
        <v>439836.7</v>
      </c>
      <c r="F1796" t="n">
        <v>391123.96</v>
      </c>
      <c r="G1796" t="n">
        <v>471354</v>
      </c>
      <c r="H1796" t="n">
        <v>46</v>
      </c>
      <c r="I1796" t="n">
        <v>37</v>
      </c>
      <c r="J1796" t="n">
        <v>2</v>
      </c>
      <c r="K1796">
        <f>E1796-F1796</f>
        <v/>
      </c>
      <c r="L1796" s="10">
        <f>IFERROR(K1796/E1796,0)</f>
        <v/>
      </c>
      <c r="M1796">
        <f>YEAR(A1796)</f>
        <v/>
      </c>
      <c r="N1796">
        <f>"Q"&amp;ROUNDUP(MONTH(A1796)/3,0)</f>
        <v/>
      </c>
      <c r="O1796">
        <f>TEXT(A1796,"mmm")</f>
        <v/>
      </c>
    </row>
    <row r="1797">
      <c r="A1797" s="13" t="n">
        <v>45261</v>
      </c>
      <c r="B1797" t="inlineStr">
        <is>
          <t>South</t>
        </is>
      </c>
      <c r="C1797" t="inlineStr">
        <is>
          <t>Website</t>
        </is>
      </c>
      <c r="D1797" t="inlineStr">
        <is>
          <t>Fashion</t>
        </is>
      </c>
      <c r="E1797" t="n">
        <v>55510</v>
      </c>
      <c r="F1797" t="n">
        <v>29934.41</v>
      </c>
      <c r="G1797" t="n">
        <v>59563</v>
      </c>
      <c r="H1797" t="n">
        <v>57</v>
      </c>
      <c r="I1797" t="n">
        <v>47</v>
      </c>
      <c r="J1797" t="n">
        <v>5</v>
      </c>
      <c r="K1797">
        <f>E1797-F1797</f>
        <v/>
      </c>
      <c r="L1797" s="10">
        <f>IFERROR(K1797/E1797,0)</f>
        <v/>
      </c>
      <c r="M1797">
        <f>YEAR(A1797)</f>
        <v/>
      </c>
      <c r="N1797">
        <f>"Q"&amp;ROUNDUP(MONTH(A1797)/3,0)</f>
        <v/>
      </c>
      <c r="O1797">
        <f>TEXT(A1797,"mmm")</f>
        <v/>
      </c>
    </row>
    <row r="1798">
      <c r="A1798" s="13" t="n">
        <v>45261</v>
      </c>
      <c r="B1798" t="inlineStr">
        <is>
          <t>South</t>
        </is>
      </c>
      <c r="C1798" t="inlineStr">
        <is>
          <t>Website</t>
        </is>
      </c>
      <c r="D1798" t="inlineStr">
        <is>
          <t>Grocery</t>
        </is>
      </c>
      <c r="E1798" t="n">
        <v>25534.95</v>
      </c>
      <c r="F1798" t="n">
        <v>20947.2</v>
      </c>
      <c r="G1798" t="n">
        <v>27203</v>
      </c>
      <c r="H1798" t="n">
        <v>87</v>
      </c>
      <c r="I1798" t="n">
        <v>42</v>
      </c>
      <c r="J1798" t="n">
        <v>1</v>
      </c>
      <c r="K1798">
        <f>E1798-F1798</f>
        <v/>
      </c>
      <c r="L1798" s="10">
        <f>IFERROR(K1798/E1798,0)</f>
        <v/>
      </c>
      <c r="M1798">
        <f>YEAR(A1798)</f>
        <v/>
      </c>
      <c r="N1798">
        <f>"Q"&amp;ROUNDUP(MONTH(A1798)/3,0)</f>
        <v/>
      </c>
      <c r="O1798">
        <f>TEXT(A1798,"mmm")</f>
        <v/>
      </c>
    </row>
    <row r="1799">
      <c r="A1799" s="13" t="n">
        <v>45261</v>
      </c>
      <c r="B1799" t="inlineStr">
        <is>
          <t>South</t>
        </is>
      </c>
      <c r="C1799" t="inlineStr">
        <is>
          <t>Website</t>
        </is>
      </c>
      <c r="D1799" t="inlineStr">
        <is>
          <t>Home &amp; Kitchen</t>
        </is>
      </c>
      <c r="E1799" t="n">
        <v>91385.60000000001</v>
      </c>
      <c r="F1799" t="n">
        <v>58871.67</v>
      </c>
      <c r="G1799" t="n">
        <v>95582</v>
      </c>
      <c r="H1799" t="n">
        <v>38</v>
      </c>
      <c r="I1799" t="n">
        <v>31</v>
      </c>
      <c r="J1799" t="n">
        <v>1</v>
      </c>
      <c r="K1799">
        <f>E1799-F1799</f>
        <v/>
      </c>
      <c r="L1799" s="10">
        <f>IFERROR(K1799/E1799,0)</f>
        <v/>
      </c>
      <c r="M1799">
        <f>YEAR(A1799)</f>
        <v/>
      </c>
      <c r="N1799">
        <f>"Q"&amp;ROUNDUP(MONTH(A1799)/3,0)</f>
        <v/>
      </c>
      <c r="O1799">
        <f>TEXT(A1799,"mmm")</f>
        <v/>
      </c>
    </row>
    <row r="1800">
      <c r="A1800" s="13" t="n">
        <v>45261</v>
      </c>
      <c r="B1800" t="inlineStr">
        <is>
          <t>South</t>
        </is>
      </c>
      <c r="C1800" t="inlineStr">
        <is>
          <t>Website</t>
        </is>
      </c>
      <c r="D1800" t="inlineStr">
        <is>
          <t>Sports</t>
        </is>
      </c>
      <c r="E1800" t="n">
        <v>39090.25</v>
      </c>
      <c r="F1800" t="n">
        <v>26351.23</v>
      </c>
      <c r="G1800" t="n">
        <v>41881</v>
      </c>
      <c r="H1800" t="n">
        <v>19</v>
      </c>
      <c r="I1800" t="n">
        <v>14</v>
      </c>
      <c r="J1800" t="n">
        <v>1</v>
      </c>
      <c r="K1800">
        <f>E1800-F1800</f>
        <v/>
      </c>
      <c r="L1800" s="10">
        <f>IFERROR(K1800/E1800,0)</f>
        <v/>
      </c>
      <c r="M1800">
        <f>YEAR(A1800)</f>
        <v/>
      </c>
      <c r="N1800">
        <f>"Q"&amp;ROUNDUP(MONTH(A1800)/3,0)</f>
        <v/>
      </c>
      <c r="O1800">
        <f>TEXT(A1800,"mmm")</f>
        <v/>
      </c>
    </row>
    <row r="1801">
      <c r="A1801" s="13" t="n">
        <v>45261</v>
      </c>
      <c r="B1801" t="inlineStr">
        <is>
          <t>West</t>
        </is>
      </c>
      <c r="C1801" t="inlineStr">
        <is>
          <t>Marketplace</t>
        </is>
      </c>
      <c r="D1801" t="inlineStr">
        <is>
          <t>Beauty</t>
        </is>
      </c>
      <c r="E1801" t="n">
        <v>16454.25</v>
      </c>
      <c r="F1801" t="n">
        <v>9304.51</v>
      </c>
      <c r="G1801" t="n">
        <v>17579</v>
      </c>
      <c r="H1801" t="n">
        <v>21</v>
      </c>
      <c r="I1801" t="n">
        <v>18</v>
      </c>
      <c r="J1801" t="n">
        <v>1</v>
      </c>
      <c r="K1801">
        <f>E1801-F1801</f>
        <v/>
      </c>
      <c r="L1801" s="10">
        <f>IFERROR(K1801/E1801,0)</f>
        <v/>
      </c>
      <c r="M1801">
        <f>YEAR(A1801)</f>
        <v/>
      </c>
      <c r="N1801">
        <f>"Q"&amp;ROUNDUP(MONTH(A1801)/3,0)</f>
        <v/>
      </c>
      <c r="O1801">
        <f>TEXT(A1801,"mmm")</f>
        <v/>
      </c>
    </row>
    <row r="1802">
      <c r="A1802" s="13" t="n">
        <v>45261</v>
      </c>
      <c r="B1802" t="inlineStr">
        <is>
          <t>West</t>
        </is>
      </c>
      <c r="C1802" t="inlineStr">
        <is>
          <t>Marketplace</t>
        </is>
      </c>
      <c r="D1802" t="inlineStr">
        <is>
          <t>Books</t>
        </is>
      </c>
      <c r="E1802" t="n">
        <v>8522.1</v>
      </c>
      <c r="F1802" t="n">
        <v>6492.37</v>
      </c>
      <c r="G1802" t="n">
        <v>9509</v>
      </c>
      <c r="H1802" t="n">
        <v>21</v>
      </c>
      <c r="I1802" t="n">
        <v>18</v>
      </c>
      <c r="J1802" t="n">
        <v>0</v>
      </c>
      <c r="K1802">
        <f>E1802-F1802</f>
        <v/>
      </c>
      <c r="L1802" s="10">
        <f>IFERROR(K1802/E1802,0)</f>
        <v/>
      </c>
      <c r="M1802">
        <f>YEAR(A1802)</f>
        <v/>
      </c>
      <c r="N1802">
        <f>"Q"&amp;ROUNDUP(MONTH(A1802)/3,0)</f>
        <v/>
      </c>
      <c r="O1802">
        <f>TEXT(A1802,"mmm")</f>
        <v/>
      </c>
    </row>
    <row r="1803">
      <c r="A1803" s="13" t="n">
        <v>45261</v>
      </c>
      <c r="B1803" t="inlineStr">
        <is>
          <t>West</t>
        </is>
      </c>
      <c r="C1803" t="inlineStr">
        <is>
          <t>Marketplace</t>
        </is>
      </c>
      <c r="D1803" t="inlineStr">
        <is>
          <t>Electronics</t>
        </is>
      </c>
      <c r="E1803" t="n">
        <v>440512.85</v>
      </c>
      <c r="F1803" t="n">
        <v>404555.06</v>
      </c>
      <c r="G1803" t="n">
        <v>481383</v>
      </c>
      <c r="H1803" t="n">
        <v>37</v>
      </c>
      <c r="I1803" t="n">
        <v>30</v>
      </c>
      <c r="J1803" t="n">
        <v>3</v>
      </c>
      <c r="K1803">
        <f>E1803-F1803</f>
        <v/>
      </c>
      <c r="L1803" s="10">
        <f>IFERROR(K1803/E1803,0)</f>
        <v/>
      </c>
      <c r="M1803">
        <f>YEAR(A1803)</f>
        <v/>
      </c>
      <c r="N1803">
        <f>"Q"&amp;ROUNDUP(MONTH(A1803)/3,0)</f>
        <v/>
      </c>
      <c r="O1803">
        <f>TEXT(A1803,"mmm")</f>
        <v/>
      </c>
    </row>
    <row r="1804">
      <c r="A1804" s="13" t="n">
        <v>45261</v>
      </c>
      <c r="B1804" t="inlineStr">
        <is>
          <t>West</t>
        </is>
      </c>
      <c r="C1804" t="inlineStr">
        <is>
          <t>Marketplace</t>
        </is>
      </c>
      <c r="D1804" t="inlineStr">
        <is>
          <t>Fashion</t>
        </is>
      </c>
      <c r="E1804" t="n">
        <v>74395.95</v>
      </c>
      <c r="F1804" t="n">
        <v>41273.76</v>
      </c>
      <c r="G1804" t="n">
        <v>83228</v>
      </c>
      <c r="H1804" t="n">
        <v>72</v>
      </c>
      <c r="I1804" t="n">
        <v>52</v>
      </c>
      <c r="J1804" t="n">
        <v>12</v>
      </c>
      <c r="K1804">
        <f>E1804-F1804</f>
        <v/>
      </c>
      <c r="L1804" s="10">
        <f>IFERROR(K1804/E1804,0)</f>
        <v/>
      </c>
      <c r="M1804">
        <f>YEAR(A1804)</f>
        <v/>
      </c>
      <c r="N1804">
        <f>"Q"&amp;ROUNDUP(MONTH(A1804)/3,0)</f>
        <v/>
      </c>
      <c r="O1804">
        <f>TEXT(A1804,"mmm")</f>
        <v/>
      </c>
    </row>
    <row r="1805">
      <c r="A1805" s="13" t="n">
        <v>45261</v>
      </c>
      <c r="B1805" t="inlineStr">
        <is>
          <t>West</t>
        </is>
      </c>
      <c r="C1805" t="inlineStr">
        <is>
          <t>Marketplace</t>
        </is>
      </c>
      <c r="D1805" t="inlineStr">
        <is>
          <t>Grocery</t>
        </is>
      </c>
      <c r="E1805" t="n">
        <v>29417.75</v>
      </c>
      <c r="F1805" t="n">
        <v>24826.77</v>
      </c>
      <c r="G1805" t="n">
        <v>32723</v>
      </c>
      <c r="H1805" t="n">
        <v>87</v>
      </c>
      <c r="I1805" t="n">
        <v>39</v>
      </c>
      <c r="J1805" t="n">
        <v>1</v>
      </c>
      <c r="K1805">
        <f>E1805-F1805</f>
        <v/>
      </c>
      <c r="L1805" s="10">
        <f>IFERROR(K1805/E1805,0)</f>
        <v/>
      </c>
      <c r="M1805">
        <f>YEAR(A1805)</f>
        <v/>
      </c>
      <c r="N1805">
        <f>"Q"&amp;ROUNDUP(MONTH(A1805)/3,0)</f>
        <v/>
      </c>
      <c r="O1805">
        <f>TEXT(A1805,"mmm")</f>
        <v/>
      </c>
    </row>
    <row r="1806">
      <c r="A1806" s="13" t="n">
        <v>45261</v>
      </c>
      <c r="B1806" t="inlineStr">
        <is>
          <t>West</t>
        </is>
      </c>
      <c r="C1806" t="inlineStr">
        <is>
          <t>Marketplace</t>
        </is>
      </c>
      <c r="D1806" t="inlineStr">
        <is>
          <t>Home &amp; Kitchen</t>
        </is>
      </c>
      <c r="E1806" t="n">
        <v>92222</v>
      </c>
      <c r="F1806" t="n">
        <v>64256.96</v>
      </c>
      <c r="G1806" t="n">
        <v>103579</v>
      </c>
      <c r="H1806" t="n">
        <v>41</v>
      </c>
      <c r="I1806" t="n">
        <v>29</v>
      </c>
      <c r="J1806" t="n">
        <v>3</v>
      </c>
      <c r="K1806">
        <f>E1806-F1806</f>
        <v/>
      </c>
      <c r="L1806" s="10">
        <f>IFERROR(K1806/E1806,0)</f>
        <v/>
      </c>
      <c r="M1806">
        <f>YEAR(A1806)</f>
        <v/>
      </c>
      <c r="N1806">
        <f>"Q"&amp;ROUNDUP(MONTH(A1806)/3,0)</f>
        <v/>
      </c>
      <c r="O1806">
        <f>TEXT(A1806,"mmm")</f>
        <v/>
      </c>
    </row>
    <row r="1807">
      <c r="A1807" s="13" t="n">
        <v>45261</v>
      </c>
      <c r="B1807" t="inlineStr">
        <is>
          <t>West</t>
        </is>
      </c>
      <c r="C1807" t="inlineStr">
        <is>
          <t>Marketplace</t>
        </is>
      </c>
      <c r="D1807" t="inlineStr">
        <is>
          <t>Sports</t>
        </is>
      </c>
      <c r="E1807" t="n">
        <v>29344.3</v>
      </c>
      <c r="F1807" t="n">
        <v>20444.5</v>
      </c>
      <c r="G1807" t="n">
        <v>33124</v>
      </c>
      <c r="H1807" t="n">
        <v>16</v>
      </c>
      <c r="I1807" t="n">
        <v>14</v>
      </c>
      <c r="J1807" t="n">
        <v>2</v>
      </c>
      <c r="K1807">
        <f>E1807-F1807</f>
        <v/>
      </c>
      <c r="L1807" s="10">
        <f>IFERROR(K1807/E1807,0)</f>
        <v/>
      </c>
      <c r="M1807">
        <f>YEAR(A1807)</f>
        <v/>
      </c>
      <c r="N1807">
        <f>"Q"&amp;ROUNDUP(MONTH(A1807)/3,0)</f>
        <v/>
      </c>
      <c r="O1807">
        <f>TEXT(A1807,"mmm")</f>
        <v/>
      </c>
    </row>
    <row r="1808">
      <c r="A1808" s="13" t="n">
        <v>45261</v>
      </c>
      <c r="B1808" t="inlineStr">
        <is>
          <t>West</t>
        </is>
      </c>
      <c r="C1808" t="inlineStr">
        <is>
          <t>Mobile App</t>
        </is>
      </c>
      <c r="D1808" t="inlineStr">
        <is>
          <t>Beauty</t>
        </is>
      </c>
      <c r="E1808" t="n">
        <v>22923.55</v>
      </c>
      <c r="F1808" t="n">
        <v>12455.31</v>
      </c>
      <c r="G1808" t="n">
        <v>24251</v>
      </c>
      <c r="H1808" t="n">
        <v>29</v>
      </c>
      <c r="I1808" t="n">
        <v>20</v>
      </c>
      <c r="J1808" t="n">
        <v>0</v>
      </c>
      <c r="K1808">
        <f>E1808-F1808</f>
        <v/>
      </c>
      <c r="L1808" s="10">
        <f>IFERROR(K1808/E1808,0)</f>
        <v/>
      </c>
      <c r="M1808">
        <f>YEAR(A1808)</f>
        <v/>
      </c>
      <c r="N1808">
        <f>"Q"&amp;ROUNDUP(MONTH(A1808)/3,0)</f>
        <v/>
      </c>
      <c r="O1808">
        <f>TEXT(A1808,"mmm")</f>
        <v/>
      </c>
    </row>
    <row r="1809">
      <c r="A1809" s="13" t="n">
        <v>45261</v>
      </c>
      <c r="B1809" t="inlineStr">
        <is>
          <t>West</t>
        </is>
      </c>
      <c r="C1809" t="inlineStr">
        <is>
          <t>Mobile App</t>
        </is>
      </c>
      <c r="D1809" t="inlineStr">
        <is>
          <t>Books</t>
        </is>
      </c>
      <c r="E1809" t="n">
        <v>5518.05</v>
      </c>
      <c r="F1809" t="n">
        <v>3870.33</v>
      </c>
      <c r="G1809" t="n">
        <v>5746</v>
      </c>
      <c r="H1809" t="n">
        <v>14</v>
      </c>
      <c r="I1809" t="n">
        <v>10</v>
      </c>
      <c r="J1809" t="n">
        <v>0</v>
      </c>
      <c r="K1809">
        <f>E1809-F1809</f>
        <v/>
      </c>
      <c r="L1809" s="10">
        <f>IFERROR(K1809/E1809,0)</f>
        <v/>
      </c>
      <c r="M1809">
        <f>YEAR(A1809)</f>
        <v/>
      </c>
      <c r="N1809">
        <f>"Q"&amp;ROUNDUP(MONTH(A1809)/3,0)</f>
        <v/>
      </c>
      <c r="O1809">
        <f>TEXT(A1809,"mmm")</f>
        <v/>
      </c>
    </row>
    <row r="1810">
      <c r="A1810" s="13" t="n">
        <v>45261</v>
      </c>
      <c r="B1810" t="inlineStr">
        <is>
          <t>West</t>
        </is>
      </c>
      <c r="C1810" t="inlineStr">
        <is>
          <t>Mobile App</t>
        </is>
      </c>
      <c r="D1810" t="inlineStr">
        <is>
          <t>Electronics</t>
        </is>
      </c>
      <c r="E1810" t="n">
        <v>422999.35</v>
      </c>
      <c r="F1810" t="n">
        <v>382479.45</v>
      </c>
      <c r="G1810" t="n">
        <v>454011</v>
      </c>
      <c r="H1810" t="n">
        <v>49</v>
      </c>
      <c r="I1810" t="n">
        <v>42</v>
      </c>
      <c r="J1810" t="n">
        <v>5</v>
      </c>
      <c r="K1810">
        <f>E1810-F1810</f>
        <v/>
      </c>
      <c r="L1810" s="10">
        <f>IFERROR(K1810/E1810,0)</f>
        <v/>
      </c>
      <c r="M1810">
        <f>YEAR(A1810)</f>
        <v/>
      </c>
      <c r="N1810">
        <f>"Q"&amp;ROUNDUP(MONTH(A1810)/3,0)</f>
        <v/>
      </c>
      <c r="O1810">
        <f>TEXT(A1810,"mmm")</f>
        <v/>
      </c>
    </row>
    <row r="1811">
      <c r="A1811" s="13" t="n">
        <v>45261</v>
      </c>
      <c r="B1811" t="inlineStr">
        <is>
          <t>West</t>
        </is>
      </c>
      <c r="C1811" t="inlineStr">
        <is>
          <t>Mobile App</t>
        </is>
      </c>
      <c r="D1811" t="inlineStr">
        <is>
          <t>Fashion</t>
        </is>
      </c>
      <c r="E1811" t="n">
        <v>49785.15</v>
      </c>
      <c r="F1811" t="n">
        <v>27129.3</v>
      </c>
      <c r="G1811" t="n">
        <v>53510</v>
      </c>
      <c r="H1811" t="n">
        <v>50</v>
      </c>
      <c r="I1811" t="n">
        <v>39</v>
      </c>
      <c r="J1811" t="n">
        <v>7</v>
      </c>
      <c r="K1811">
        <f>E1811-F1811</f>
        <v/>
      </c>
      <c r="L1811" s="10">
        <f>IFERROR(K1811/E1811,0)</f>
        <v/>
      </c>
      <c r="M1811">
        <f>YEAR(A1811)</f>
        <v/>
      </c>
      <c r="N1811">
        <f>"Q"&amp;ROUNDUP(MONTH(A1811)/3,0)</f>
        <v/>
      </c>
      <c r="O1811">
        <f>TEXT(A1811,"mmm")</f>
        <v/>
      </c>
    </row>
    <row r="1812">
      <c r="A1812" s="13" t="n">
        <v>45261</v>
      </c>
      <c r="B1812" t="inlineStr">
        <is>
          <t>West</t>
        </is>
      </c>
      <c r="C1812" t="inlineStr">
        <is>
          <t>Mobile App</t>
        </is>
      </c>
      <c r="D1812" t="inlineStr">
        <is>
          <t>Grocery</t>
        </is>
      </c>
      <c r="E1812" t="n">
        <v>24509.15</v>
      </c>
      <c r="F1812" t="n">
        <v>20377.89</v>
      </c>
      <c r="G1812" t="n">
        <v>26562</v>
      </c>
      <c r="H1812" t="n">
        <v>78</v>
      </c>
      <c r="I1812" t="n">
        <v>29</v>
      </c>
      <c r="J1812" t="n">
        <v>0</v>
      </c>
      <c r="K1812">
        <f>E1812-F1812</f>
        <v/>
      </c>
      <c r="L1812" s="10">
        <f>IFERROR(K1812/E1812,0)</f>
        <v/>
      </c>
      <c r="M1812">
        <f>YEAR(A1812)</f>
        <v/>
      </c>
      <c r="N1812">
        <f>"Q"&amp;ROUNDUP(MONTH(A1812)/3,0)</f>
        <v/>
      </c>
      <c r="O1812">
        <f>TEXT(A1812,"mmm")</f>
        <v/>
      </c>
    </row>
    <row r="1813">
      <c r="A1813" s="13" t="n">
        <v>45261</v>
      </c>
      <c r="B1813" t="inlineStr">
        <is>
          <t>West</t>
        </is>
      </c>
      <c r="C1813" t="inlineStr">
        <is>
          <t>Mobile App</t>
        </is>
      </c>
      <c r="D1813" t="inlineStr">
        <is>
          <t>Home &amp; Kitchen</t>
        </is>
      </c>
      <c r="E1813" t="n">
        <v>64471.75</v>
      </c>
      <c r="F1813" t="n">
        <v>44664.21</v>
      </c>
      <c r="G1813" t="n">
        <v>69518</v>
      </c>
      <c r="H1813" t="n">
        <v>32</v>
      </c>
      <c r="I1813" t="n">
        <v>27</v>
      </c>
      <c r="J1813" t="n">
        <v>1</v>
      </c>
      <c r="K1813">
        <f>E1813-F1813</f>
        <v/>
      </c>
      <c r="L1813" s="10">
        <f>IFERROR(K1813/E1813,0)</f>
        <v/>
      </c>
      <c r="M1813">
        <f>YEAR(A1813)</f>
        <v/>
      </c>
      <c r="N1813">
        <f>"Q"&amp;ROUNDUP(MONTH(A1813)/3,0)</f>
        <v/>
      </c>
      <c r="O1813">
        <f>TEXT(A1813,"mmm")</f>
        <v/>
      </c>
    </row>
    <row r="1814">
      <c r="A1814" s="13" t="n">
        <v>45261</v>
      </c>
      <c r="B1814" t="inlineStr">
        <is>
          <t>West</t>
        </is>
      </c>
      <c r="C1814" t="inlineStr">
        <is>
          <t>Mobile App</t>
        </is>
      </c>
      <c r="D1814" t="inlineStr">
        <is>
          <t>Sports</t>
        </is>
      </c>
      <c r="E1814" t="n">
        <v>13223.2</v>
      </c>
      <c r="F1814" t="n">
        <v>8349.02</v>
      </c>
      <c r="G1814" t="n">
        <v>14099</v>
      </c>
      <c r="H1814" t="n">
        <v>11</v>
      </c>
      <c r="I1814" t="n">
        <v>9</v>
      </c>
      <c r="J1814" t="n">
        <v>0</v>
      </c>
      <c r="K1814">
        <f>E1814-F1814</f>
        <v/>
      </c>
      <c r="L1814" s="10">
        <f>IFERROR(K1814/E1814,0)</f>
        <v/>
      </c>
      <c r="M1814">
        <f>YEAR(A1814)</f>
        <v/>
      </c>
      <c r="N1814">
        <f>"Q"&amp;ROUNDUP(MONTH(A1814)/3,0)</f>
        <v/>
      </c>
      <c r="O1814">
        <f>TEXT(A1814,"mmm")</f>
        <v/>
      </c>
    </row>
    <row r="1815">
      <c r="A1815" s="13" t="n">
        <v>45261</v>
      </c>
      <c r="B1815" t="inlineStr">
        <is>
          <t>West</t>
        </is>
      </c>
      <c r="C1815" t="inlineStr">
        <is>
          <t>Retail Store</t>
        </is>
      </c>
      <c r="D1815" t="inlineStr">
        <is>
          <t>Beauty</t>
        </is>
      </c>
      <c r="E1815" t="n">
        <v>4263.2</v>
      </c>
      <c r="F1815" t="n">
        <v>2172.93</v>
      </c>
      <c r="G1815" t="n">
        <v>4383</v>
      </c>
      <c r="H1815" t="n">
        <v>7</v>
      </c>
      <c r="I1815" t="n">
        <v>7</v>
      </c>
      <c r="J1815" t="n">
        <v>0</v>
      </c>
      <c r="K1815">
        <f>E1815-F1815</f>
        <v/>
      </c>
      <c r="L1815" s="10">
        <f>IFERROR(K1815/E1815,0)</f>
        <v/>
      </c>
      <c r="M1815">
        <f>YEAR(A1815)</f>
        <v/>
      </c>
      <c r="N1815">
        <f>"Q"&amp;ROUNDUP(MONTH(A1815)/3,0)</f>
        <v/>
      </c>
      <c r="O1815">
        <f>TEXT(A1815,"mmm")</f>
        <v/>
      </c>
    </row>
    <row r="1816">
      <c r="A1816" s="13" t="n">
        <v>45261</v>
      </c>
      <c r="B1816" t="inlineStr">
        <is>
          <t>West</t>
        </is>
      </c>
      <c r="C1816" t="inlineStr">
        <is>
          <t>Retail Store</t>
        </is>
      </c>
      <c r="D1816" t="inlineStr">
        <is>
          <t>Books</t>
        </is>
      </c>
      <c r="E1816" t="n">
        <v>2153.2</v>
      </c>
      <c r="F1816" t="n">
        <v>1509</v>
      </c>
      <c r="G1816" t="n">
        <v>2225</v>
      </c>
      <c r="H1816" t="n">
        <v>5</v>
      </c>
      <c r="I1816" t="n">
        <v>4</v>
      </c>
      <c r="J1816" t="n">
        <v>0</v>
      </c>
      <c r="K1816">
        <f>E1816-F1816</f>
        <v/>
      </c>
      <c r="L1816" s="10">
        <f>IFERROR(K1816/E1816,0)</f>
        <v/>
      </c>
      <c r="M1816">
        <f>YEAR(A1816)</f>
        <v/>
      </c>
      <c r="N1816">
        <f>"Q"&amp;ROUNDUP(MONTH(A1816)/3,0)</f>
        <v/>
      </c>
      <c r="O1816">
        <f>TEXT(A1816,"mmm")</f>
        <v/>
      </c>
    </row>
    <row r="1817">
      <c r="A1817" s="13" t="n">
        <v>45261</v>
      </c>
      <c r="B1817" t="inlineStr">
        <is>
          <t>West</t>
        </is>
      </c>
      <c r="C1817" t="inlineStr">
        <is>
          <t>Retail Store</t>
        </is>
      </c>
      <c r="D1817" t="inlineStr">
        <is>
          <t>Electronics</t>
        </is>
      </c>
      <c r="E1817" t="n">
        <v>260472.55</v>
      </c>
      <c r="F1817" t="n">
        <v>230644.94</v>
      </c>
      <c r="G1817" t="n">
        <v>275868</v>
      </c>
      <c r="H1817" t="n">
        <v>22</v>
      </c>
      <c r="I1817" t="n">
        <v>20</v>
      </c>
      <c r="J1817" t="n">
        <v>0</v>
      </c>
      <c r="K1817">
        <f>E1817-F1817</f>
        <v/>
      </c>
      <c r="L1817" s="10">
        <f>IFERROR(K1817/E1817,0)</f>
        <v/>
      </c>
      <c r="M1817">
        <f>YEAR(A1817)</f>
        <v/>
      </c>
      <c r="N1817">
        <f>"Q"&amp;ROUNDUP(MONTH(A1817)/3,0)</f>
        <v/>
      </c>
      <c r="O1817">
        <f>TEXT(A1817,"mmm")</f>
        <v/>
      </c>
    </row>
    <row r="1818">
      <c r="A1818" s="13" t="n">
        <v>45261</v>
      </c>
      <c r="B1818" t="inlineStr">
        <is>
          <t>West</t>
        </is>
      </c>
      <c r="C1818" t="inlineStr">
        <is>
          <t>Retail Store</t>
        </is>
      </c>
      <c r="D1818" t="inlineStr">
        <is>
          <t>Fashion</t>
        </is>
      </c>
      <c r="E1818" t="n">
        <v>27004.65</v>
      </c>
      <c r="F1818" t="n">
        <v>13749.59</v>
      </c>
      <c r="G1818" t="n">
        <v>28207</v>
      </c>
      <c r="H1818" t="n">
        <v>23</v>
      </c>
      <c r="I1818" t="n">
        <v>19</v>
      </c>
      <c r="J1818" t="n">
        <v>2</v>
      </c>
      <c r="K1818">
        <f>E1818-F1818</f>
        <v/>
      </c>
      <c r="L1818" s="10">
        <f>IFERROR(K1818/E1818,0)</f>
        <v/>
      </c>
      <c r="M1818">
        <f>YEAR(A1818)</f>
        <v/>
      </c>
      <c r="N1818">
        <f>"Q"&amp;ROUNDUP(MONTH(A1818)/3,0)</f>
        <v/>
      </c>
      <c r="O1818">
        <f>TEXT(A1818,"mmm")</f>
        <v/>
      </c>
    </row>
    <row r="1819">
      <c r="A1819" s="13" t="n">
        <v>45261</v>
      </c>
      <c r="B1819" t="inlineStr">
        <is>
          <t>West</t>
        </is>
      </c>
      <c r="C1819" t="inlineStr">
        <is>
          <t>Retail Store</t>
        </is>
      </c>
      <c r="D1819" t="inlineStr">
        <is>
          <t>Grocery</t>
        </is>
      </c>
      <c r="E1819" t="n">
        <v>15785.6</v>
      </c>
      <c r="F1819" t="n">
        <v>12714.68</v>
      </c>
      <c r="G1819" t="n">
        <v>16236</v>
      </c>
      <c r="H1819" t="n">
        <v>44</v>
      </c>
      <c r="I1819" t="n">
        <v>17</v>
      </c>
      <c r="J1819" t="n">
        <v>0</v>
      </c>
      <c r="K1819">
        <f>E1819-F1819</f>
        <v/>
      </c>
      <c r="L1819" s="10">
        <f>IFERROR(K1819/E1819,0)</f>
        <v/>
      </c>
      <c r="M1819">
        <f>YEAR(A1819)</f>
        <v/>
      </c>
      <c r="N1819">
        <f>"Q"&amp;ROUNDUP(MONTH(A1819)/3,0)</f>
        <v/>
      </c>
      <c r="O1819">
        <f>TEXT(A1819,"mmm")</f>
        <v/>
      </c>
    </row>
    <row r="1820">
      <c r="A1820" s="13" t="n">
        <v>45261</v>
      </c>
      <c r="B1820" t="inlineStr">
        <is>
          <t>West</t>
        </is>
      </c>
      <c r="C1820" t="inlineStr">
        <is>
          <t>Retail Store</t>
        </is>
      </c>
      <c r="D1820" t="inlineStr">
        <is>
          <t>Home &amp; Kitchen</t>
        </is>
      </c>
      <c r="E1820" t="n">
        <v>33149.65</v>
      </c>
      <c r="F1820" t="n">
        <v>22006.6</v>
      </c>
      <c r="G1820" t="n">
        <v>34494</v>
      </c>
      <c r="H1820" t="n">
        <v>16</v>
      </c>
      <c r="I1820" t="n">
        <v>12</v>
      </c>
      <c r="J1820" t="n">
        <v>1</v>
      </c>
      <c r="K1820">
        <f>E1820-F1820</f>
        <v/>
      </c>
      <c r="L1820" s="10">
        <f>IFERROR(K1820/E1820,0)</f>
        <v/>
      </c>
      <c r="M1820">
        <f>YEAR(A1820)</f>
        <v/>
      </c>
      <c r="N1820">
        <f>"Q"&amp;ROUNDUP(MONTH(A1820)/3,0)</f>
        <v/>
      </c>
      <c r="O1820">
        <f>TEXT(A1820,"mmm")</f>
        <v/>
      </c>
    </row>
    <row r="1821">
      <c r="A1821" s="13" t="n">
        <v>45261</v>
      </c>
      <c r="B1821" t="inlineStr">
        <is>
          <t>West</t>
        </is>
      </c>
      <c r="C1821" t="inlineStr">
        <is>
          <t>Retail Store</t>
        </is>
      </c>
      <c r="D1821" t="inlineStr">
        <is>
          <t>Sports</t>
        </is>
      </c>
      <c r="E1821" t="n">
        <v>8852.65</v>
      </c>
      <c r="F1821" t="n">
        <v>5768.57</v>
      </c>
      <c r="G1821" t="n">
        <v>9572</v>
      </c>
      <c r="H1821" t="n">
        <v>8</v>
      </c>
      <c r="I1821" t="n">
        <v>7</v>
      </c>
      <c r="J1821" t="n">
        <v>0</v>
      </c>
      <c r="K1821">
        <f>E1821-F1821</f>
        <v/>
      </c>
      <c r="L1821" s="10">
        <f>IFERROR(K1821/E1821,0)</f>
        <v/>
      </c>
      <c r="M1821">
        <f>YEAR(A1821)</f>
        <v/>
      </c>
      <c r="N1821">
        <f>"Q"&amp;ROUNDUP(MONTH(A1821)/3,0)</f>
        <v/>
      </c>
      <c r="O1821">
        <f>TEXT(A1821,"mmm")</f>
        <v/>
      </c>
    </row>
    <row r="1822">
      <c r="A1822" s="13" t="n">
        <v>45261</v>
      </c>
      <c r="B1822" t="inlineStr">
        <is>
          <t>West</t>
        </is>
      </c>
      <c r="C1822" t="inlineStr">
        <is>
          <t>Unknown</t>
        </is>
      </c>
      <c r="D1822" t="inlineStr">
        <is>
          <t>Beauty</t>
        </is>
      </c>
      <c r="E1822" t="n">
        <v>239</v>
      </c>
      <c r="F1822" t="n">
        <v>133.07</v>
      </c>
      <c r="G1822" t="n">
        <v>239</v>
      </c>
      <c r="H1822" t="n">
        <v>1</v>
      </c>
      <c r="I1822" t="n">
        <v>1</v>
      </c>
      <c r="J1822" t="n">
        <v>0</v>
      </c>
      <c r="K1822">
        <f>E1822-F1822</f>
        <v/>
      </c>
      <c r="L1822" s="10">
        <f>IFERROR(K1822/E1822,0)</f>
        <v/>
      </c>
      <c r="M1822">
        <f>YEAR(A1822)</f>
        <v/>
      </c>
      <c r="N1822">
        <f>"Q"&amp;ROUNDUP(MONTH(A1822)/3,0)</f>
        <v/>
      </c>
      <c r="O1822">
        <f>TEXT(A1822,"mmm")</f>
        <v/>
      </c>
    </row>
    <row r="1823">
      <c r="A1823" s="13" t="n">
        <v>45261</v>
      </c>
      <c r="B1823" t="inlineStr">
        <is>
          <t>West</t>
        </is>
      </c>
      <c r="C1823" t="inlineStr">
        <is>
          <t>Unknown</t>
        </is>
      </c>
      <c r="D1823" t="inlineStr">
        <is>
          <t>Fashion</t>
        </is>
      </c>
      <c r="E1823" t="n">
        <v>2104.2</v>
      </c>
      <c r="F1823" t="n">
        <v>1274</v>
      </c>
      <c r="G1823" t="n">
        <v>2338</v>
      </c>
      <c r="H1823" t="n">
        <v>2</v>
      </c>
      <c r="I1823" t="n">
        <v>2</v>
      </c>
      <c r="J1823" t="n">
        <v>2</v>
      </c>
      <c r="K1823">
        <f>E1823-F1823</f>
        <v/>
      </c>
      <c r="L1823" s="10">
        <f>IFERROR(K1823/E1823,0)</f>
        <v/>
      </c>
      <c r="M1823">
        <f>YEAR(A1823)</f>
        <v/>
      </c>
      <c r="N1823">
        <f>"Q"&amp;ROUNDUP(MONTH(A1823)/3,0)</f>
        <v/>
      </c>
      <c r="O1823">
        <f>TEXT(A1823,"mmm")</f>
        <v/>
      </c>
    </row>
    <row r="1824">
      <c r="A1824" s="13" t="n">
        <v>45261</v>
      </c>
      <c r="B1824" t="inlineStr">
        <is>
          <t>West</t>
        </is>
      </c>
      <c r="C1824" t="inlineStr">
        <is>
          <t>Website</t>
        </is>
      </c>
      <c r="D1824" t="inlineStr">
        <is>
          <t>Beauty</t>
        </is>
      </c>
      <c r="E1824" t="n">
        <v>25586.6</v>
      </c>
      <c r="F1824" t="n">
        <v>14074.08</v>
      </c>
      <c r="G1824" t="n">
        <v>27559</v>
      </c>
      <c r="H1824" t="n">
        <v>41</v>
      </c>
      <c r="I1824" t="n">
        <v>32</v>
      </c>
      <c r="J1824" t="n">
        <v>1</v>
      </c>
      <c r="K1824">
        <f>E1824-F1824</f>
        <v/>
      </c>
      <c r="L1824" s="10">
        <f>IFERROR(K1824/E1824,0)</f>
        <v/>
      </c>
      <c r="M1824">
        <f>YEAR(A1824)</f>
        <v/>
      </c>
      <c r="N1824">
        <f>"Q"&amp;ROUNDUP(MONTH(A1824)/3,0)</f>
        <v/>
      </c>
      <c r="O1824">
        <f>TEXT(A1824,"mmm")</f>
        <v/>
      </c>
    </row>
    <row r="1825">
      <c r="A1825" s="13" t="n">
        <v>45261</v>
      </c>
      <c r="B1825" t="inlineStr">
        <is>
          <t>West</t>
        </is>
      </c>
      <c r="C1825" t="inlineStr">
        <is>
          <t>Website</t>
        </is>
      </c>
      <c r="D1825" t="inlineStr">
        <is>
          <t>Books</t>
        </is>
      </c>
      <c r="E1825" t="n">
        <v>6470.65</v>
      </c>
      <c r="F1825" t="n">
        <v>4772.47</v>
      </c>
      <c r="G1825" t="n">
        <v>6776</v>
      </c>
      <c r="H1825" t="n">
        <v>14</v>
      </c>
      <c r="I1825" t="n">
        <v>12</v>
      </c>
      <c r="J1825" t="n">
        <v>0</v>
      </c>
      <c r="K1825">
        <f>E1825-F1825</f>
        <v/>
      </c>
      <c r="L1825" s="10">
        <f>IFERROR(K1825/E1825,0)</f>
        <v/>
      </c>
      <c r="M1825">
        <f>YEAR(A1825)</f>
        <v/>
      </c>
      <c r="N1825">
        <f>"Q"&amp;ROUNDUP(MONTH(A1825)/3,0)</f>
        <v/>
      </c>
      <c r="O1825">
        <f>TEXT(A1825,"mmm")</f>
        <v/>
      </c>
    </row>
    <row r="1826">
      <c r="A1826" s="13" t="n">
        <v>45261</v>
      </c>
      <c r="B1826" t="inlineStr">
        <is>
          <t>West</t>
        </is>
      </c>
      <c r="C1826" t="inlineStr">
        <is>
          <t>Website</t>
        </is>
      </c>
      <c r="D1826" t="inlineStr">
        <is>
          <t>Electronics</t>
        </is>
      </c>
      <c r="E1826" t="n">
        <v>621810.85</v>
      </c>
      <c r="F1826" t="n">
        <v>546730.16</v>
      </c>
      <c r="G1826" t="n">
        <v>660824</v>
      </c>
      <c r="H1826" t="n">
        <v>66</v>
      </c>
      <c r="I1826" t="n">
        <v>51</v>
      </c>
      <c r="J1826" t="n">
        <v>2</v>
      </c>
      <c r="K1826">
        <f>E1826-F1826</f>
        <v/>
      </c>
      <c r="L1826" s="10">
        <f>IFERROR(K1826/E1826,0)</f>
        <v/>
      </c>
      <c r="M1826">
        <f>YEAR(A1826)</f>
        <v/>
      </c>
      <c r="N1826">
        <f>"Q"&amp;ROUNDUP(MONTH(A1826)/3,0)</f>
        <v/>
      </c>
      <c r="O1826">
        <f>TEXT(A1826,"mmm")</f>
        <v/>
      </c>
    </row>
    <row r="1827">
      <c r="A1827" s="13" t="n">
        <v>45261</v>
      </c>
      <c r="B1827" t="inlineStr">
        <is>
          <t>West</t>
        </is>
      </c>
      <c r="C1827" t="inlineStr">
        <is>
          <t>Website</t>
        </is>
      </c>
      <c r="D1827" t="inlineStr">
        <is>
          <t>Fashion</t>
        </is>
      </c>
      <c r="E1827" t="n">
        <v>77550.35000000001</v>
      </c>
      <c r="F1827" t="n">
        <v>43069.63</v>
      </c>
      <c r="G1827" t="n">
        <v>83622</v>
      </c>
      <c r="H1827" t="n">
        <v>68</v>
      </c>
      <c r="I1827" t="n">
        <v>52</v>
      </c>
      <c r="J1827" t="n">
        <v>9</v>
      </c>
      <c r="K1827">
        <f>E1827-F1827</f>
        <v/>
      </c>
      <c r="L1827" s="10">
        <f>IFERROR(K1827/E1827,0)</f>
        <v/>
      </c>
      <c r="M1827">
        <f>YEAR(A1827)</f>
        <v/>
      </c>
      <c r="N1827">
        <f>"Q"&amp;ROUNDUP(MONTH(A1827)/3,0)</f>
        <v/>
      </c>
      <c r="O1827">
        <f>TEXT(A1827,"mmm")</f>
        <v/>
      </c>
    </row>
    <row r="1828">
      <c r="A1828" s="13" t="n">
        <v>45261</v>
      </c>
      <c r="B1828" t="inlineStr">
        <is>
          <t>West</t>
        </is>
      </c>
      <c r="C1828" t="inlineStr">
        <is>
          <t>Website</t>
        </is>
      </c>
      <c r="D1828" t="inlineStr">
        <is>
          <t>Grocery</t>
        </is>
      </c>
      <c r="E1828" t="n">
        <v>28975.35</v>
      </c>
      <c r="F1828" t="n">
        <v>23803.49</v>
      </c>
      <c r="G1828" t="n">
        <v>30555</v>
      </c>
      <c r="H1828" t="n">
        <v>95</v>
      </c>
      <c r="I1828" t="n">
        <v>37</v>
      </c>
      <c r="J1828" t="n">
        <v>0</v>
      </c>
      <c r="K1828">
        <f>E1828-F1828</f>
        <v/>
      </c>
      <c r="L1828" s="10">
        <f>IFERROR(K1828/E1828,0)</f>
        <v/>
      </c>
      <c r="M1828">
        <f>YEAR(A1828)</f>
        <v/>
      </c>
      <c r="N1828">
        <f>"Q"&amp;ROUNDUP(MONTH(A1828)/3,0)</f>
        <v/>
      </c>
      <c r="O1828">
        <f>TEXT(A1828,"mmm")</f>
        <v/>
      </c>
    </row>
    <row r="1829">
      <c r="A1829" s="13" t="n">
        <v>45261</v>
      </c>
      <c r="B1829" t="inlineStr">
        <is>
          <t>West</t>
        </is>
      </c>
      <c r="C1829" t="inlineStr">
        <is>
          <t>Website</t>
        </is>
      </c>
      <c r="D1829" t="inlineStr">
        <is>
          <t>Home &amp; Kitchen</t>
        </is>
      </c>
      <c r="E1829" t="n">
        <v>113657.6</v>
      </c>
      <c r="F1829" t="n">
        <v>77400.56</v>
      </c>
      <c r="G1829" t="n">
        <v>120646</v>
      </c>
      <c r="H1829" t="n">
        <v>44</v>
      </c>
      <c r="I1829" t="n">
        <v>39</v>
      </c>
      <c r="J1829" t="n">
        <v>5</v>
      </c>
      <c r="K1829">
        <f>E1829-F1829</f>
        <v/>
      </c>
      <c r="L1829" s="10">
        <f>IFERROR(K1829/E1829,0)</f>
        <v/>
      </c>
      <c r="M1829">
        <f>YEAR(A1829)</f>
        <v/>
      </c>
      <c r="N1829">
        <f>"Q"&amp;ROUNDUP(MONTH(A1829)/3,0)</f>
        <v/>
      </c>
      <c r="O1829">
        <f>TEXT(A1829,"mmm")</f>
        <v/>
      </c>
    </row>
    <row r="1830">
      <c r="A1830" s="13" t="n">
        <v>45261</v>
      </c>
      <c r="B1830" t="inlineStr">
        <is>
          <t>West</t>
        </is>
      </c>
      <c r="C1830" t="inlineStr">
        <is>
          <t>Website</t>
        </is>
      </c>
      <c r="D1830" t="inlineStr">
        <is>
          <t>Sports</t>
        </is>
      </c>
      <c r="E1830" t="n">
        <v>16782.6</v>
      </c>
      <c r="F1830" t="n">
        <v>11831.88</v>
      </c>
      <c r="G1830" t="n">
        <v>19150</v>
      </c>
      <c r="H1830" t="n">
        <v>10</v>
      </c>
      <c r="I1830" t="n">
        <v>10</v>
      </c>
      <c r="J1830" t="n">
        <v>2</v>
      </c>
      <c r="K1830">
        <f>E1830-F1830</f>
        <v/>
      </c>
      <c r="L1830" s="10">
        <f>IFERROR(K1830/E1830,0)</f>
        <v/>
      </c>
      <c r="M1830">
        <f>YEAR(A1830)</f>
        <v/>
      </c>
      <c r="N1830">
        <f>"Q"&amp;ROUNDUP(MONTH(A1830)/3,0)</f>
        <v/>
      </c>
      <c r="O1830">
        <f>TEXT(A1830,"mmm")</f>
        <v/>
      </c>
    </row>
    <row r="1831">
      <c r="A1831" s="13" t="n">
        <v>45292</v>
      </c>
      <c r="B1831" t="inlineStr">
        <is>
          <t>Central</t>
        </is>
      </c>
      <c r="C1831" t="inlineStr">
        <is>
          <t>Marketplace</t>
        </is>
      </c>
      <c r="D1831" t="inlineStr">
        <is>
          <t>Beauty</t>
        </is>
      </c>
      <c r="E1831" t="n">
        <v>4310.42</v>
      </c>
      <c r="F1831" t="n">
        <v>2406.39</v>
      </c>
      <c r="G1831" t="n">
        <v>4881.76</v>
      </c>
      <c r="H1831" t="n">
        <v>6</v>
      </c>
      <c r="I1831" t="n">
        <v>5</v>
      </c>
      <c r="J1831" t="n">
        <v>0</v>
      </c>
      <c r="K1831">
        <f>E1831-F1831</f>
        <v/>
      </c>
      <c r="L1831" s="10">
        <f>IFERROR(K1831/E1831,0)</f>
        <v/>
      </c>
      <c r="M1831">
        <f>YEAR(A1831)</f>
        <v/>
      </c>
      <c r="N1831">
        <f>"Q"&amp;ROUNDUP(MONTH(A1831)/3,0)</f>
        <v/>
      </c>
      <c r="O1831">
        <f>TEXT(A1831,"mmm")</f>
        <v/>
      </c>
    </row>
    <row r="1832">
      <c r="A1832" s="13" t="n">
        <v>45292</v>
      </c>
      <c r="B1832" t="inlineStr">
        <is>
          <t>Central</t>
        </is>
      </c>
      <c r="C1832" t="inlineStr">
        <is>
          <t>Marketplace</t>
        </is>
      </c>
      <c r="D1832" t="inlineStr">
        <is>
          <t>Books</t>
        </is>
      </c>
      <c r="E1832" t="n">
        <v>1081.33</v>
      </c>
      <c r="F1832" t="n">
        <v>817.47</v>
      </c>
      <c r="G1832" t="n">
        <v>1172.08</v>
      </c>
      <c r="H1832" t="n">
        <v>3</v>
      </c>
      <c r="I1832" t="n">
        <v>3</v>
      </c>
      <c r="J1832" t="n">
        <v>0</v>
      </c>
      <c r="K1832">
        <f>E1832-F1832</f>
        <v/>
      </c>
      <c r="L1832" s="10">
        <f>IFERROR(K1832/E1832,0)</f>
        <v/>
      </c>
      <c r="M1832">
        <f>YEAR(A1832)</f>
        <v/>
      </c>
      <c r="N1832">
        <f>"Q"&amp;ROUNDUP(MONTH(A1832)/3,0)</f>
        <v/>
      </c>
      <c r="O1832">
        <f>TEXT(A1832,"mmm")</f>
        <v/>
      </c>
    </row>
    <row r="1833">
      <c r="A1833" s="13" t="n">
        <v>45292</v>
      </c>
      <c r="B1833" t="inlineStr">
        <is>
          <t>Central</t>
        </is>
      </c>
      <c r="C1833" t="inlineStr">
        <is>
          <t>Marketplace</t>
        </is>
      </c>
      <c r="D1833" t="inlineStr">
        <is>
          <t>Electronics</t>
        </is>
      </c>
      <c r="E1833" t="n">
        <v>104364.21</v>
      </c>
      <c r="F1833" t="n">
        <v>97585.88</v>
      </c>
      <c r="G1833" t="n">
        <v>118435.2</v>
      </c>
      <c r="H1833" t="n">
        <v>10</v>
      </c>
      <c r="I1833" t="n">
        <v>7</v>
      </c>
      <c r="J1833" t="n">
        <v>2</v>
      </c>
      <c r="K1833">
        <f>E1833-F1833</f>
        <v/>
      </c>
      <c r="L1833" s="10">
        <f>IFERROR(K1833/E1833,0)</f>
        <v/>
      </c>
      <c r="M1833">
        <f>YEAR(A1833)</f>
        <v/>
      </c>
      <c r="N1833">
        <f>"Q"&amp;ROUNDUP(MONTH(A1833)/3,0)</f>
        <v/>
      </c>
      <c r="O1833">
        <f>TEXT(A1833,"mmm")</f>
        <v/>
      </c>
    </row>
    <row r="1834">
      <c r="A1834" s="13" t="n">
        <v>45292</v>
      </c>
      <c r="B1834" t="inlineStr">
        <is>
          <t>Central</t>
        </is>
      </c>
      <c r="C1834" t="inlineStr">
        <is>
          <t>Marketplace</t>
        </is>
      </c>
      <c r="D1834" t="inlineStr">
        <is>
          <t>Fashion</t>
        </is>
      </c>
      <c r="E1834" t="n">
        <v>11382.54</v>
      </c>
      <c r="F1834" t="n">
        <v>6808.99</v>
      </c>
      <c r="G1834" t="n">
        <v>12737.92</v>
      </c>
      <c r="H1834" t="n">
        <v>12</v>
      </c>
      <c r="I1834" t="n">
        <v>9</v>
      </c>
      <c r="J1834" t="n">
        <v>3</v>
      </c>
      <c r="K1834">
        <f>E1834-F1834</f>
        <v/>
      </c>
      <c r="L1834" s="10">
        <f>IFERROR(K1834/E1834,0)</f>
        <v/>
      </c>
      <c r="M1834">
        <f>YEAR(A1834)</f>
        <v/>
      </c>
      <c r="N1834">
        <f>"Q"&amp;ROUNDUP(MONTH(A1834)/3,0)</f>
        <v/>
      </c>
      <c r="O1834">
        <f>TEXT(A1834,"mmm")</f>
        <v/>
      </c>
    </row>
    <row r="1835">
      <c r="A1835" s="13" t="n">
        <v>45292</v>
      </c>
      <c r="B1835" t="inlineStr">
        <is>
          <t>Central</t>
        </is>
      </c>
      <c r="C1835" t="inlineStr">
        <is>
          <t>Marketplace</t>
        </is>
      </c>
      <c r="D1835" t="inlineStr">
        <is>
          <t>Grocery</t>
        </is>
      </c>
      <c r="E1835" t="n">
        <v>3102.79</v>
      </c>
      <c r="F1835" t="n">
        <v>2677.68</v>
      </c>
      <c r="G1835" t="n">
        <v>3462.16</v>
      </c>
      <c r="H1835" t="n">
        <v>11</v>
      </c>
      <c r="I1835" t="n">
        <v>7</v>
      </c>
      <c r="J1835" t="n">
        <v>0</v>
      </c>
      <c r="K1835">
        <f>E1835-F1835</f>
        <v/>
      </c>
      <c r="L1835" s="10">
        <f>IFERROR(K1835/E1835,0)</f>
        <v/>
      </c>
      <c r="M1835">
        <f>YEAR(A1835)</f>
        <v/>
      </c>
      <c r="N1835">
        <f>"Q"&amp;ROUNDUP(MONTH(A1835)/3,0)</f>
        <v/>
      </c>
      <c r="O1835">
        <f>TEXT(A1835,"mmm")</f>
        <v/>
      </c>
    </row>
    <row r="1836">
      <c r="A1836" s="13" t="n">
        <v>45292</v>
      </c>
      <c r="B1836" t="inlineStr">
        <is>
          <t>Central</t>
        </is>
      </c>
      <c r="C1836" t="inlineStr">
        <is>
          <t>Marketplace</t>
        </is>
      </c>
      <c r="D1836" t="inlineStr">
        <is>
          <t>Home &amp; Kitchen</t>
        </is>
      </c>
      <c r="E1836" t="n">
        <v>24013.6</v>
      </c>
      <c r="F1836" t="n">
        <v>16690.38</v>
      </c>
      <c r="G1836" t="n">
        <v>26530.4</v>
      </c>
      <c r="H1836" t="n">
        <v>10</v>
      </c>
      <c r="I1836" t="n">
        <v>5</v>
      </c>
      <c r="J1836" t="n">
        <v>0</v>
      </c>
      <c r="K1836">
        <f>E1836-F1836</f>
        <v/>
      </c>
      <c r="L1836" s="10">
        <f>IFERROR(K1836/E1836,0)</f>
        <v/>
      </c>
      <c r="M1836">
        <f>YEAR(A1836)</f>
        <v/>
      </c>
      <c r="N1836">
        <f>"Q"&amp;ROUNDUP(MONTH(A1836)/3,0)</f>
        <v/>
      </c>
      <c r="O1836">
        <f>TEXT(A1836,"mmm")</f>
        <v/>
      </c>
    </row>
    <row r="1837">
      <c r="A1837" s="13" t="n">
        <v>45292</v>
      </c>
      <c r="B1837" t="inlineStr">
        <is>
          <t>Central</t>
        </is>
      </c>
      <c r="C1837" t="inlineStr">
        <is>
          <t>Marketplace</t>
        </is>
      </c>
      <c r="D1837" t="inlineStr">
        <is>
          <t>Sports</t>
        </is>
      </c>
      <c r="E1837" t="n">
        <v>3308.87</v>
      </c>
      <c r="F1837" t="n">
        <v>2558.86</v>
      </c>
      <c r="G1837" t="n">
        <v>4136.08</v>
      </c>
      <c r="H1837" t="n">
        <v>3</v>
      </c>
      <c r="I1837" t="n">
        <v>2</v>
      </c>
      <c r="J1837" t="n">
        <v>0</v>
      </c>
      <c r="K1837">
        <f>E1837-F1837</f>
        <v/>
      </c>
      <c r="L1837" s="10">
        <f>IFERROR(K1837/E1837,0)</f>
        <v/>
      </c>
      <c r="M1837">
        <f>YEAR(A1837)</f>
        <v/>
      </c>
      <c r="N1837">
        <f>"Q"&amp;ROUNDUP(MONTH(A1837)/3,0)</f>
        <v/>
      </c>
      <c r="O1837">
        <f>TEXT(A1837,"mmm")</f>
        <v/>
      </c>
    </row>
    <row r="1838">
      <c r="A1838" s="13" t="n">
        <v>45292</v>
      </c>
      <c r="B1838" t="inlineStr">
        <is>
          <t>Central</t>
        </is>
      </c>
      <c r="C1838" t="inlineStr">
        <is>
          <t>Mobile App</t>
        </is>
      </c>
      <c r="D1838" t="inlineStr">
        <is>
          <t>Beauty</t>
        </is>
      </c>
      <c r="E1838" t="n">
        <v>2670.66</v>
      </c>
      <c r="F1838" t="n">
        <v>1523.64</v>
      </c>
      <c r="G1838" t="n">
        <v>2906.8</v>
      </c>
      <c r="H1838" t="n">
        <v>5</v>
      </c>
      <c r="I1838" t="n">
        <v>5</v>
      </c>
      <c r="J1838" t="n">
        <v>0</v>
      </c>
      <c r="K1838">
        <f>E1838-F1838</f>
        <v/>
      </c>
      <c r="L1838" s="10">
        <f>IFERROR(K1838/E1838,0)</f>
        <v/>
      </c>
      <c r="M1838">
        <f>YEAR(A1838)</f>
        <v/>
      </c>
      <c r="N1838">
        <f>"Q"&amp;ROUNDUP(MONTH(A1838)/3,0)</f>
        <v/>
      </c>
      <c r="O1838">
        <f>TEXT(A1838,"mmm")</f>
        <v/>
      </c>
    </row>
    <row r="1839">
      <c r="A1839" s="13" t="n">
        <v>45292</v>
      </c>
      <c r="B1839" t="inlineStr">
        <is>
          <t>Central</t>
        </is>
      </c>
      <c r="C1839" t="inlineStr">
        <is>
          <t>Mobile App</t>
        </is>
      </c>
      <c r="D1839" t="inlineStr">
        <is>
          <t>Books</t>
        </is>
      </c>
      <c r="E1839" t="n">
        <v>2194.92</v>
      </c>
      <c r="F1839" t="n">
        <v>1722.39</v>
      </c>
      <c r="G1839" t="n">
        <v>2418</v>
      </c>
      <c r="H1839" t="n">
        <v>5</v>
      </c>
      <c r="I1839" t="n">
        <v>4</v>
      </c>
      <c r="J1839" t="n">
        <v>1</v>
      </c>
      <c r="K1839">
        <f>E1839-F1839</f>
        <v/>
      </c>
      <c r="L1839" s="10">
        <f>IFERROR(K1839/E1839,0)</f>
        <v/>
      </c>
      <c r="M1839">
        <f>YEAR(A1839)</f>
        <v/>
      </c>
      <c r="N1839">
        <f>"Q"&amp;ROUNDUP(MONTH(A1839)/3,0)</f>
        <v/>
      </c>
      <c r="O1839">
        <f>TEXT(A1839,"mmm")</f>
        <v/>
      </c>
    </row>
    <row r="1840">
      <c r="A1840" s="13" t="n">
        <v>45292</v>
      </c>
      <c r="B1840" t="inlineStr">
        <is>
          <t>Central</t>
        </is>
      </c>
      <c r="C1840" t="inlineStr">
        <is>
          <t>Mobile App</t>
        </is>
      </c>
      <c r="D1840" t="inlineStr">
        <is>
          <t>Electronics</t>
        </is>
      </c>
      <c r="E1840" t="n">
        <v>88187.14</v>
      </c>
      <c r="F1840" t="n">
        <v>78403.88</v>
      </c>
      <c r="G1840" t="n">
        <v>93909.92</v>
      </c>
      <c r="H1840" t="n">
        <v>12</v>
      </c>
      <c r="I1840" t="n">
        <v>12</v>
      </c>
      <c r="J1840" t="n">
        <v>2</v>
      </c>
      <c r="K1840">
        <f>E1840-F1840</f>
        <v/>
      </c>
      <c r="L1840" s="10">
        <f>IFERROR(K1840/E1840,0)</f>
        <v/>
      </c>
      <c r="M1840">
        <f>YEAR(A1840)</f>
        <v/>
      </c>
      <c r="N1840">
        <f>"Q"&amp;ROUNDUP(MONTH(A1840)/3,0)</f>
        <v/>
      </c>
      <c r="O1840">
        <f>TEXT(A1840,"mmm")</f>
        <v/>
      </c>
    </row>
    <row r="1841">
      <c r="A1841" s="13" t="n">
        <v>45292</v>
      </c>
      <c r="B1841" t="inlineStr">
        <is>
          <t>Central</t>
        </is>
      </c>
      <c r="C1841" t="inlineStr">
        <is>
          <t>Mobile App</t>
        </is>
      </c>
      <c r="D1841" t="inlineStr">
        <is>
          <t>Fashion</t>
        </is>
      </c>
      <c r="E1841" t="n">
        <v>20369.42</v>
      </c>
      <c r="F1841" t="n">
        <v>11344.07</v>
      </c>
      <c r="G1841" t="n">
        <v>22488.96</v>
      </c>
      <c r="H1841" t="n">
        <v>16</v>
      </c>
      <c r="I1841" t="n">
        <v>14</v>
      </c>
      <c r="J1841" t="n">
        <v>3</v>
      </c>
      <c r="K1841">
        <f>E1841-F1841</f>
        <v/>
      </c>
      <c r="L1841" s="10">
        <f>IFERROR(K1841/E1841,0)</f>
        <v/>
      </c>
      <c r="M1841">
        <f>YEAR(A1841)</f>
        <v/>
      </c>
      <c r="N1841">
        <f>"Q"&amp;ROUNDUP(MONTH(A1841)/3,0)</f>
        <v/>
      </c>
      <c r="O1841">
        <f>TEXT(A1841,"mmm")</f>
        <v/>
      </c>
    </row>
    <row r="1842">
      <c r="A1842" s="13" t="n">
        <v>45292</v>
      </c>
      <c r="B1842" t="inlineStr">
        <is>
          <t>Central</t>
        </is>
      </c>
      <c r="C1842" t="inlineStr">
        <is>
          <t>Mobile App</t>
        </is>
      </c>
      <c r="D1842" t="inlineStr">
        <is>
          <t>Grocery</t>
        </is>
      </c>
      <c r="E1842" t="n">
        <v>9809.120000000001</v>
      </c>
      <c r="F1842" t="n">
        <v>8015.48</v>
      </c>
      <c r="G1842" t="n">
        <v>10432.24</v>
      </c>
      <c r="H1842" t="n">
        <v>29</v>
      </c>
      <c r="I1842" t="n">
        <v>9</v>
      </c>
      <c r="J1842" t="n">
        <v>1</v>
      </c>
      <c r="K1842">
        <f>E1842-F1842</f>
        <v/>
      </c>
      <c r="L1842" s="10">
        <f>IFERROR(K1842/E1842,0)</f>
        <v/>
      </c>
      <c r="M1842">
        <f>YEAR(A1842)</f>
        <v/>
      </c>
      <c r="N1842">
        <f>"Q"&amp;ROUNDUP(MONTH(A1842)/3,0)</f>
        <v/>
      </c>
      <c r="O1842">
        <f>TEXT(A1842,"mmm")</f>
        <v/>
      </c>
    </row>
    <row r="1843">
      <c r="A1843" s="13" t="n">
        <v>45292</v>
      </c>
      <c r="B1843" t="inlineStr">
        <is>
          <t>Central</t>
        </is>
      </c>
      <c r="C1843" t="inlineStr">
        <is>
          <t>Mobile App</t>
        </is>
      </c>
      <c r="D1843" t="inlineStr">
        <is>
          <t>Home &amp; Kitchen</t>
        </is>
      </c>
      <c r="E1843" t="n">
        <v>12473.13</v>
      </c>
      <c r="F1843" t="n">
        <v>8297.73</v>
      </c>
      <c r="G1843" t="n">
        <v>13859.04</v>
      </c>
      <c r="H1843" t="n">
        <v>4</v>
      </c>
      <c r="I1843" t="n">
        <v>3</v>
      </c>
      <c r="J1843" t="n">
        <v>0</v>
      </c>
      <c r="K1843">
        <f>E1843-F1843</f>
        <v/>
      </c>
      <c r="L1843" s="10">
        <f>IFERROR(K1843/E1843,0)</f>
        <v/>
      </c>
      <c r="M1843">
        <f>YEAR(A1843)</f>
        <v/>
      </c>
      <c r="N1843">
        <f>"Q"&amp;ROUNDUP(MONTH(A1843)/3,0)</f>
        <v/>
      </c>
      <c r="O1843">
        <f>TEXT(A1843,"mmm")</f>
        <v/>
      </c>
    </row>
    <row r="1844">
      <c r="A1844" s="13" t="n">
        <v>45292</v>
      </c>
      <c r="B1844" t="inlineStr">
        <is>
          <t>Central</t>
        </is>
      </c>
      <c r="C1844" t="inlineStr">
        <is>
          <t>Mobile App</t>
        </is>
      </c>
      <c r="D1844" t="inlineStr">
        <is>
          <t>Sports</t>
        </is>
      </c>
      <c r="E1844" t="n">
        <v>10092.57</v>
      </c>
      <c r="F1844" t="n">
        <v>6777.47</v>
      </c>
      <c r="G1844" t="n">
        <v>11216.4</v>
      </c>
      <c r="H1844" t="n">
        <v>5</v>
      </c>
      <c r="I1844" t="n">
        <v>5</v>
      </c>
      <c r="J1844" t="n">
        <v>1</v>
      </c>
      <c r="K1844">
        <f>E1844-F1844</f>
        <v/>
      </c>
      <c r="L1844" s="10">
        <f>IFERROR(K1844/E1844,0)</f>
        <v/>
      </c>
      <c r="M1844">
        <f>YEAR(A1844)</f>
        <v/>
      </c>
      <c r="N1844">
        <f>"Q"&amp;ROUNDUP(MONTH(A1844)/3,0)</f>
        <v/>
      </c>
      <c r="O1844">
        <f>TEXT(A1844,"mmm")</f>
        <v/>
      </c>
    </row>
    <row r="1845">
      <c r="A1845" s="13" t="n">
        <v>45292</v>
      </c>
      <c r="B1845" t="inlineStr">
        <is>
          <t>Central</t>
        </is>
      </c>
      <c r="C1845" t="inlineStr">
        <is>
          <t>Retail Store</t>
        </is>
      </c>
      <c r="D1845" t="inlineStr">
        <is>
          <t>Beauty</t>
        </is>
      </c>
      <c r="E1845" t="n">
        <v>3213.85</v>
      </c>
      <c r="F1845" t="n">
        <v>1809.91</v>
      </c>
      <c r="G1845" t="n">
        <v>3404.96</v>
      </c>
      <c r="H1845" t="n">
        <v>6</v>
      </c>
      <c r="I1845" t="n">
        <v>5</v>
      </c>
      <c r="J1845" t="n">
        <v>0</v>
      </c>
      <c r="K1845">
        <f>E1845-F1845</f>
        <v/>
      </c>
      <c r="L1845" s="10">
        <f>IFERROR(K1845/E1845,0)</f>
        <v/>
      </c>
      <c r="M1845">
        <f>YEAR(A1845)</f>
        <v/>
      </c>
      <c r="N1845">
        <f>"Q"&amp;ROUNDUP(MONTH(A1845)/3,0)</f>
        <v/>
      </c>
      <c r="O1845">
        <f>TEXT(A1845,"mmm")</f>
        <v/>
      </c>
    </row>
    <row r="1846">
      <c r="A1846" s="13" t="n">
        <v>45292</v>
      </c>
      <c r="B1846" t="inlineStr">
        <is>
          <t>Central</t>
        </is>
      </c>
      <c r="C1846" t="inlineStr">
        <is>
          <t>Retail Store</t>
        </is>
      </c>
      <c r="D1846" t="inlineStr">
        <is>
          <t>Books</t>
        </is>
      </c>
      <c r="E1846" t="n">
        <v>3936.5</v>
      </c>
      <c r="F1846" t="n">
        <v>2768.38</v>
      </c>
      <c r="G1846" t="n">
        <v>3996.72</v>
      </c>
      <c r="H1846" t="n">
        <v>7</v>
      </c>
      <c r="I1846" t="n">
        <v>5</v>
      </c>
      <c r="J1846" t="n">
        <v>0</v>
      </c>
      <c r="K1846">
        <f>E1846-F1846</f>
        <v/>
      </c>
      <c r="L1846" s="10">
        <f>IFERROR(K1846/E1846,0)</f>
        <v/>
      </c>
      <c r="M1846">
        <f>YEAR(A1846)</f>
        <v/>
      </c>
      <c r="N1846">
        <f>"Q"&amp;ROUNDUP(MONTH(A1846)/3,0)</f>
        <v/>
      </c>
      <c r="O1846">
        <f>TEXT(A1846,"mmm")</f>
        <v/>
      </c>
    </row>
    <row r="1847">
      <c r="A1847" s="13" t="n">
        <v>45292</v>
      </c>
      <c r="B1847" t="inlineStr">
        <is>
          <t>Central</t>
        </is>
      </c>
      <c r="C1847" t="inlineStr">
        <is>
          <t>Retail Store</t>
        </is>
      </c>
      <c r="D1847" t="inlineStr">
        <is>
          <t>Fashion</t>
        </is>
      </c>
      <c r="E1847" t="n">
        <v>8949.200000000001</v>
      </c>
      <c r="F1847" t="n">
        <v>4933.11</v>
      </c>
      <c r="G1847" t="n">
        <v>8949.200000000001</v>
      </c>
      <c r="H1847" t="n">
        <v>5</v>
      </c>
      <c r="I1847" t="n">
        <v>3</v>
      </c>
      <c r="J1847" t="n">
        <v>1</v>
      </c>
      <c r="K1847">
        <f>E1847-F1847</f>
        <v/>
      </c>
      <c r="L1847" s="10">
        <f>IFERROR(K1847/E1847,0)</f>
        <v/>
      </c>
      <c r="M1847">
        <f>YEAR(A1847)</f>
        <v/>
      </c>
      <c r="N1847">
        <f>"Q"&amp;ROUNDUP(MONTH(A1847)/3,0)</f>
        <v/>
      </c>
      <c r="O1847">
        <f>TEXT(A1847,"mmm")</f>
        <v/>
      </c>
    </row>
    <row r="1848">
      <c r="A1848" s="13" t="n">
        <v>45292</v>
      </c>
      <c r="B1848" t="inlineStr">
        <is>
          <t>Central</t>
        </is>
      </c>
      <c r="C1848" t="inlineStr">
        <is>
          <t>Retail Store</t>
        </is>
      </c>
      <c r="D1848" t="inlineStr">
        <is>
          <t>Grocery</t>
        </is>
      </c>
      <c r="E1848" t="n">
        <v>1300.2</v>
      </c>
      <c r="F1848" t="n">
        <v>1031.9</v>
      </c>
      <c r="G1848" t="n">
        <v>1368.64</v>
      </c>
      <c r="H1848" t="n">
        <v>4</v>
      </c>
      <c r="I1848" t="n">
        <v>2</v>
      </c>
      <c r="J1848" t="n">
        <v>0</v>
      </c>
      <c r="K1848">
        <f>E1848-F1848</f>
        <v/>
      </c>
      <c r="L1848" s="10">
        <f>IFERROR(K1848/E1848,0)</f>
        <v/>
      </c>
      <c r="M1848">
        <f>YEAR(A1848)</f>
        <v/>
      </c>
      <c r="N1848">
        <f>"Q"&amp;ROUNDUP(MONTH(A1848)/3,0)</f>
        <v/>
      </c>
      <c r="O1848">
        <f>TEXT(A1848,"mmm")</f>
        <v/>
      </c>
    </row>
    <row r="1849">
      <c r="A1849" s="13" t="n">
        <v>45292</v>
      </c>
      <c r="B1849" t="inlineStr">
        <is>
          <t>Central</t>
        </is>
      </c>
      <c r="C1849" t="inlineStr">
        <is>
          <t>Retail Store</t>
        </is>
      </c>
      <c r="D1849" t="inlineStr">
        <is>
          <t>Home &amp; Kitchen</t>
        </is>
      </c>
      <c r="E1849" t="n">
        <v>2621.89</v>
      </c>
      <c r="F1849" t="n">
        <v>1626.21</v>
      </c>
      <c r="G1849" t="n">
        <v>2722.72</v>
      </c>
      <c r="H1849" t="n">
        <v>2</v>
      </c>
      <c r="I1849" t="n">
        <v>2</v>
      </c>
      <c r="J1849" t="n">
        <v>0</v>
      </c>
      <c r="K1849">
        <f>E1849-F1849</f>
        <v/>
      </c>
      <c r="L1849" s="10">
        <f>IFERROR(K1849/E1849,0)</f>
        <v/>
      </c>
      <c r="M1849">
        <f>YEAR(A1849)</f>
        <v/>
      </c>
      <c r="N1849">
        <f>"Q"&amp;ROUNDUP(MONTH(A1849)/3,0)</f>
        <v/>
      </c>
      <c r="O1849">
        <f>TEXT(A1849,"mmm")</f>
        <v/>
      </c>
    </row>
    <row r="1850">
      <c r="A1850" s="13" t="n">
        <v>45292</v>
      </c>
      <c r="B1850" t="inlineStr">
        <is>
          <t>Central</t>
        </is>
      </c>
      <c r="C1850" t="inlineStr">
        <is>
          <t>Retail Store</t>
        </is>
      </c>
      <c r="D1850" t="inlineStr">
        <is>
          <t>Sports</t>
        </is>
      </c>
      <c r="E1850" t="n">
        <v>2469.01</v>
      </c>
      <c r="F1850" t="n">
        <v>1583.08</v>
      </c>
      <c r="G1850" t="n">
        <v>2598.96</v>
      </c>
      <c r="H1850" t="n">
        <v>1</v>
      </c>
      <c r="I1850" t="n">
        <v>1</v>
      </c>
      <c r="J1850" t="n">
        <v>0</v>
      </c>
      <c r="K1850">
        <f>E1850-F1850</f>
        <v/>
      </c>
      <c r="L1850" s="10">
        <f>IFERROR(K1850/E1850,0)</f>
        <v/>
      </c>
      <c r="M1850">
        <f>YEAR(A1850)</f>
        <v/>
      </c>
      <c r="N1850">
        <f>"Q"&amp;ROUNDUP(MONTH(A1850)/3,0)</f>
        <v/>
      </c>
      <c r="O1850">
        <f>TEXT(A1850,"mmm")</f>
        <v/>
      </c>
    </row>
    <row r="1851">
      <c r="A1851" s="13" t="n">
        <v>45292</v>
      </c>
      <c r="B1851" t="inlineStr">
        <is>
          <t>Central</t>
        </is>
      </c>
      <c r="C1851" t="inlineStr">
        <is>
          <t>Website</t>
        </is>
      </c>
      <c r="D1851" t="inlineStr">
        <is>
          <t>Beauty</t>
        </is>
      </c>
      <c r="E1851" t="n">
        <v>1815.94</v>
      </c>
      <c r="F1851" t="n">
        <v>884.37</v>
      </c>
      <c r="G1851" t="n">
        <v>1846</v>
      </c>
      <c r="H1851" t="n">
        <v>5</v>
      </c>
      <c r="I1851" t="n">
        <v>3</v>
      </c>
      <c r="J1851" t="n">
        <v>0</v>
      </c>
      <c r="K1851">
        <f>E1851-F1851</f>
        <v/>
      </c>
      <c r="L1851" s="10">
        <f>IFERROR(K1851/E1851,0)</f>
        <v/>
      </c>
      <c r="M1851">
        <f>YEAR(A1851)</f>
        <v/>
      </c>
      <c r="N1851">
        <f>"Q"&amp;ROUNDUP(MONTH(A1851)/3,0)</f>
        <v/>
      </c>
      <c r="O1851">
        <f>TEXT(A1851,"mmm")</f>
        <v/>
      </c>
    </row>
    <row r="1852">
      <c r="A1852" s="13" t="n">
        <v>45292</v>
      </c>
      <c r="B1852" t="inlineStr">
        <is>
          <t>Central</t>
        </is>
      </c>
      <c r="C1852" t="inlineStr">
        <is>
          <t>Website</t>
        </is>
      </c>
      <c r="D1852" t="inlineStr">
        <is>
          <t>Books</t>
        </is>
      </c>
      <c r="E1852" t="n">
        <v>924.72</v>
      </c>
      <c r="F1852" t="n">
        <v>687.0599999999999</v>
      </c>
      <c r="G1852" t="n">
        <v>996.3200000000001</v>
      </c>
      <c r="H1852" t="n">
        <v>2</v>
      </c>
      <c r="I1852" t="n">
        <v>2</v>
      </c>
      <c r="J1852" t="n">
        <v>0</v>
      </c>
      <c r="K1852">
        <f>E1852-F1852</f>
        <v/>
      </c>
      <c r="L1852" s="10">
        <f>IFERROR(K1852/E1852,0)</f>
        <v/>
      </c>
      <c r="M1852">
        <f>YEAR(A1852)</f>
        <v/>
      </c>
      <c r="N1852">
        <f>"Q"&amp;ROUNDUP(MONTH(A1852)/3,0)</f>
        <v/>
      </c>
      <c r="O1852">
        <f>TEXT(A1852,"mmm")</f>
        <v/>
      </c>
    </row>
    <row r="1853">
      <c r="A1853" s="13" t="n">
        <v>45292</v>
      </c>
      <c r="B1853" t="inlineStr">
        <is>
          <t>Central</t>
        </is>
      </c>
      <c r="C1853" t="inlineStr">
        <is>
          <t>Website</t>
        </is>
      </c>
      <c r="D1853" t="inlineStr">
        <is>
          <t>Electronics</t>
        </is>
      </c>
      <c r="E1853" t="n">
        <v>73351.03</v>
      </c>
      <c r="F1853" t="n">
        <v>64652.01</v>
      </c>
      <c r="G1853" t="n">
        <v>77577.75999999999</v>
      </c>
      <c r="H1853" t="n">
        <v>6</v>
      </c>
      <c r="I1853" t="n">
        <v>5</v>
      </c>
      <c r="J1853" t="n">
        <v>0</v>
      </c>
      <c r="K1853">
        <f>E1853-F1853</f>
        <v/>
      </c>
      <c r="L1853" s="10">
        <f>IFERROR(K1853/E1853,0)</f>
        <v/>
      </c>
      <c r="M1853">
        <f>YEAR(A1853)</f>
        <v/>
      </c>
      <c r="N1853">
        <f>"Q"&amp;ROUNDUP(MONTH(A1853)/3,0)</f>
        <v/>
      </c>
      <c r="O1853">
        <f>TEXT(A1853,"mmm")</f>
        <v/>
      </c>
    </row>
    <row r="1854">
      <c r="A1854" s="13" t="n">
        <v>45292</v>
      </c>
      <c r="B1854" t="inlineStr">
        <is>
          <t>Central</t>
        </is>
      </c>
      <c r="C1854" t="inlineStr">
        <is>
          <t>Website</t>
        </is>
      </c>
      <c r="D1854" t="inlineStr">
        <is>
          <t>Fashion</t>
        </is>
      </c>
      <c r="E1854" t="n">
        <v>14209.93</v>
      </c>
      <c r="F1854" t="n">
        <v>7379.69</v>
      </c>
      <c r="G1854" t="n">
        <v>15283.84</v>
      </c>
      <c r="H1854" t="n">
        <v>14</v>
      </c>
      <c r="I1854" t="n">
        <v>13</v>
      </c>
      <c r="J1854" t="n">
        <v>2</v>
      </c>
      <c r="K1854">
        <f>E1854-F1854</f>
        <v/>
      </c>
      <c r="L1854" s="10">
        <f>IFERROR(K1854/E1854,0)</f>
        <v/>
      </c>
      <c r="M1854">
        <f>YEAR(A1854)</f>
        <v/>
      </c>
      <c r="N1854">
        <f>"Q"&amp;ROUNDUP(MONTH(A1854)/3,0)</f>
        <v/>
      </c>
      <c r="O1854">
        <f>TEXT(A1854,"mmm")</f>
        <v/>
      </c>
    </row>
    <row r="1855">
      <c r="A1855" s="13" t="n">
        <v>45292</v>
      </c>
      <c r="B1855" t="inlineStr">
        <is>
          <t>Central</t>
        </is>
      </c>
      <c r="C1855" t="inlineStr">
        <is>
          <t>Website</t>
        </is>
      </c>
      <c r="D1855" t="inlineStr">
        <is>
          <t>Grocery</t>
        </is>
      </c>
      <c r="E1855" t="n">
        <v>6256.42</v>
      </c>
      <c r="F1855" t="n">
        <v>5039.55</v>
      </c>
      <c r="G1855" t="n">
        <v>6665.36</v>
      </c>
      <c r="H1855" t="n">
        <v>21</v>
      </c>
      <c r="I1855" t="n">
        <v>8</v>
      </c>
      <c r="J1855" t="n">
        <v>0</v>
      </c>
      <c r="K1855">
        <f>E1855-F1855</f>
        <v/>
      </c>
      <c r="L1855" s="10">
        <f>IFERROR(K1855/E1855,0)</f>
        <v/>
      </c>
      <c r="M1855">
        <f>YEAR(A1855)</f>
        <v/>
      </c>
      <c r="N1855">
        <f>"Q"&amp;ROUNDUP(MONTH(A1855)/3,0)</f>
        <v/>
      </c>
      <c r="O1855">
        <f>TEXT(A1855,"mmm")</f>
        <v/>
      </c>
    </row>
    <row r="1856">
      <c r="A1856" s="13" t="n">
        <v>45292</v>
      </c>
      <c r="B1856" t="inlineStr">
        <is>
          <t>Central</t>
        </is>
      </c>
      <c r="C1856" t="inlineStr">
        <is>
          <t>Website</t>
        </is>
      </c>
      <c r="D1856" t="inlineStr">
        <is>
          <t>Home &amp; Kitchen</t>
        </is>
      </c>
      <c r="E1856" t="n">
        <v>20931.76</v>
      </c>
      <c r="F1856" t="n">
        <v>12723.79</v>
      </c>
      <c r="G1856" t="n">
        <v>21142.16</v>
      </c>
      <c r="H1856" t="n">
        <v>11</v>
      </c>
      <c r="I1856" t="n">
        <v>9</v>
      </c>
      <c r="J1856" t="n">
        <v>2</v>
      </c>
      <c r="K1856">
        <f>E1856-F1856</f>
        <v/>
      </c>
      <c r="L1856" s="10">
        <f>IFERROR(K1856/E1856,0)</f>
        <v/>
      </c>
      <c r="M1856">
        <f>YEAR(A1856)</f>
        <v/>
      </c>
      <c r="N1856">
        <f>"Q"&amp;ROUNDUP(MONTH(A1856)/3,0)</f>
        <v/>
      </c>
      <c r="O1856">
        <f>TEXT(A1856,"mmm")</f>
        <v/>
      </c>
    </row>
    <row r="1857">
      <c r="A1857" s="13" t="n">
        <v>45292</v>
      </c>
      <c r="B1857" t="inlineStr">
        <is>
          <t>Central</t>
        </is>
      </c>
      <c r="C1857" t="inlineStr">
        <is>
          <t>Website</t>
        </is>
      </c>
      <c r="D1857" t="inlineStr">
        <is>
          <t>Sports</t>
        </is>
      </c>
      <c r="E1857" t="n">
        <v>7768.33</v>
      </c>
      <c r="F1857" t="n">
        <v>5237.57</v>
      </c>
      <c r="G1857" t="n">
        <v>9033.440000000001</v>
      </c>
      <c r="H1857" t="n">
        <v>4</v>
      </c>
      <c r="I1857" t="n">
        <v>3</v>
      </c>
      <c r="J1857" t="n">
        <v>0</v>
      </c>
      <c r="K1857">
        <f>E1857-F1857</f>
        <v/>
      </c>
      <c r="L1857" s="10">
        <f>IFERROR(K1857/E1857,0)</f>
        <v/>
      </c>
      <c r="M1857">
        <f>YEAR(A1857)</f>
        <v/>
      </c>
      <c r="N1857">
        <f>"Q"&amp;ROUNDUP(MONTH(A1857)/3,0)</f>
        <v/>
      </c>
      <c r="O1857">
        <f>TEXT(A1857,"mmm")</f>
        <v/>
      </c>
    </row>
    <row r="1858">
      <c r="A1858" s="13" t="n">
        <v>45292</v>
      </c>
      <c r="B1858" t="inlineStr">
        <is>
          <t>East</t>
        </is>
      </c>
      <c r="C1858" t="inlineStr">
        <is>
          <t>Marketplace</t>
        </is>
      </c>
      <c r="D1858" t="inlineStr">
        <is>
          <t>Beauty</t>
        </is>
      </c>
      <c r="E1858" t="n">
        <v>10435.14</v>
      </c>
      <c r="F1858" t="n">
        <v>5736.83</v>
      </c>
      <c r="G1858" t="n">
        <v>11202.88</v>
      </c>
      <c r="H1858" t="n">
        <v>18</v>
      </c>
      <c r="I1858" t="n">
        <v>15</v>
      </c>
      <c r="J1858" t="n">
        <v>0</v>
      </c>
      <c r="K1858">
        <f>E1858-F1858</f>
        <v/>
      </c>
      <c r="L1858" s="10">
        <f>IFERROR(K1858/E1858,0)</f>
        <v/>
      </c>
      <c r="M1858">
        <f>YEAR(A1858)</f>
        <v/>
      </c>
      <c r="N1858">
        <f>"Q"&amp;ROUNDUP(MONTH(A1858)/3,0)</f>
        <v/>
      </c>
      <c r="O1858">
        <f>TEXT(A1858,"mmm")</f>
        <v/>
      </c>
    </row>
    <row r="1859">
      <c r="A1859" s="13" t="n">
        <v>45292</v>
      </c>
      <c r="B1859" t="inlineStr">
        <is>
          <t>East</t>
        </is>
      </c>
      <c r="C1859" t="inlineStr">
        <is>
          <t>Marketplace</t>
        </is>
      </c>
      <c r="D1859" t="inlineStr">
        <is>
          <t>Books</t>
        </is>
      </c>
      <c r="E1859" t="n">
        <v>5544.17</v>
      </c>
      <c r="F1859" t="n">
        <v>4282.01</v>
      </c>
      <c r="G1859" t="n">
        <v>6247.28</v>
      </c>
      <c r="H1859" t="n">
        <v>13</v>
      </c>
      <c r="I1859" t="n">
        <v>11</v>
      </c>
      <c r="J1859" t="n">
        <v>0</v>
      </c>
      <c r="K1859">
        <f>E1859-F1859</f>
        <v/>
      </c>
      <c r="L1859" s="10">
        <f>IFERROR(K1859/E1859,0)</f>
        <v/>
      </c>
      <c r="M1859">
        <f>YEAR(A1859)</f>
        <v/>
      </c>
      <c r="N1859">
        <f>"Q"&amp;ROUNDUP(MONTH(A1859)/3,0)</f>
        <v/>
      </c>
      <c r="O1859">
        <f>TEXT(A1859,"mmm")</f>
        <v/>
      </c>
    </row>
    <row r="1860">
      <c r="A1860" s="13" t="n">
        <v>45292</v>
      </c>
      <c r="B1860" t="inlineStr">
        <is>
          <t>East</t>
        </is>
      </c>
      <c r="C1860" t="inlineStr">
        <is>
          <t>Marketplace</t>
        </is>
      </c>
      <c r="D1860" t="inlineStr">
        <is>
          <t>Electronics</t>
        </is>
      </c>
      <c r="E1860" t="n">
        <v>258680.67</v>
      </c>
      <c r="F1860" t="n">
        <v>243011.73</v>
      </c>
      <c r="G1860" t="n">
        <v>286788.32</v>
      </c>
      <c r="H1860" t="n">
        <v>32</v>
      </c>
      <c r="I1860" t="n">
        <v>27</v>
      </c>
      <c r="J1860" t="n">
        <v>3</v>
      </c>
      <c r="K1860">
        <f>E1860-F1860</f>
        <v/>
      </c>
      <c r="L1860" s="10">
        <f>IFERROR(K1860/E1860,0)</f>
        <v/>
      </c>
      <c r="M1860">
        <f>YEAR(A1860)</f>
        <v/>
      </c>
      <c r="N1860">
        <f>"Q"&amp;ROUNDUP(MONTH(A1860)/3,0)</f>
        <v/>
      </c>
      <c r="O1860">
        <f>TEXT(A1860,"mmm")</f>
        <v/>
      </c>
    </row>
    <row r="1861">
      <c r="A1861" s="13" t="n">
        <v>45292</v>
      </c>
      <c r="B1861" t="inlineStr">
        <is>
          <t>East</t>
        </is>
      </c>
      <c r="C1861" t="inlineStr">
        <is>
          <t>Marketplace</t>
        </is>
      </c>
      <c r="D1861" t="inlineStr">
        <is>
          <t>Fashion</t>
        </is>
      </c>
      <c r="E1861" t="n">
        <v>57970.32</v>
      </c>
      <c r="F1861" t="n">
        <v>30738.69</v>
      </c>
      <c r="G1861" t="n">
        <v>64490.4</v>
      </c>
      <c r="H1861" t="n">
        <v>40</v>
      </c>
      <c r="I1861" t="n">
        <v>32</v>
      </c>
      <c r="J1861" t="n">
        <v>6</v>
      </c>
      <c r="K1861">
        <f>E1861-F1861</f>
        <v/>
      </c>
      <c r="L1861" s="10">
        <f>IFERROR(K1861/E1861,0)</f>
        <v/>
      </c>
      <c r="M1861">
        <f>YEAR(A1861)</f>
        <v/>
      </c>
      <c r="N1861">
        <f>"Q"&amp;ROUNDUP(MONTH(A1861)/3,0)</f>
        <v/>
      </c>
      <c r="O1861">
        <f>TEXT(A1861,"mmm")</f>
        <v/>
      </c>
    </row>
    <row r="1862">
      <c r="A1862" s="13" t="n">
        <v>45292</v>
      </c>
      <c r="B1862" t="inlineStr">
        <is>
          <t>East</t>
        </is>
      </c>
      <c r="C1862" t="inlineStr">
        <is>
          <t>Marketplace</t>
        </is>
      </c>
      <c r="D1862" t="inlineStr">
        <is>
          <t>Grocery</t>
        </is>
      </c>
      <c r="E1862" t="n">
        <v>14982.23</v>
      </c>
      <c r="F1862" t="n">
        <v>12995.34</v>
      </c>
      <c r="G1862" t="n">
        <v>16719.04</v>
      </c>
      <c r="H1862" t="n">
        <v>44</v>
      </c>
      <c r="I1862" t="n">
        <v>18</v>
      </c>
      <c r="J1862" t="n">
        <v>0</v>
      </c>
      <c r="K1862">
        <f>E1862-F1862</f>
        <v/>
      </c>
      <c r="L1862" s="10">
        <f>IFERROR(K1862/E1862,0)</f>
        <v/>
      </c>
      <c r="M1862">
        <f>YEAR(A1862)</f>
        <v/>
      </c>
      <c r="N1862">
        <f>"Q"&amp;ROUNDUP(MONTH(A1862)/3,0)</f>
        <v/>
      </c>
      <c r="O1862">
        <f>TEXT(A1862,"mmm")</f>
        <v/>
      </c>
    </row>
    <row r="1863">
      <c r="A1863" s="13" t="n">
        <v>45292</v>
      </c>
      <c r="B1863" t="inlineStr">
        <is>
          <t>East</t>
        </is>
      </c>
      <c r="C1863" t="inlineStr">
        <is>
          <t>Marketplace</t>
        </is>
      </c>
      <c r="D1863" t="inlineStr">
        <is>
          <t>Home &amp; Kitchen</t>
        </is>
      </c>
      <c r="E1863" t="n">
        <v>99460.42</v>
      </c>
      <c r="F1863" t="n">
        <v>70217.60000000001</v>
      </c>
      <c r="G1863" t="n">
        <v>108979.52</v>
      </c>
      <c r="H1863" t="n">
        <v>32</v>
      </c>
      <c r="I1863" t="n">
        <v>22</v>
      </c>
      <c r="J1863" t="n">
        <v>2</v>
      </c>
      <c r="K1863">
        <f>E1863-F1863</f>
        <v/>
      </c>
      <c r="L1863" s="10">
        <f>IFERROR(K1863/E1863,0)</f>
        <v/>
      </c>
      <c r="M1863">
        <f>YEAR(A1863)</f>
        <v/>
      </c>
      <c r="N1863">
        <f>"Q"&amp;ROUNDUP(MONTH(A1863)/3,0)</f>
        <v/>
      </c>
      <c r="O1863">
        <f>TEXT(A1863,"mmm")</f>
        <v/>
      </c>
    </row>
    <row r="1864">
      <c r="A1864" s="13" t="n">
        <v>45292</v>
      </c>
      <c r="B1864" t="inlineStr">
        <is>
          <t>East</t>
        </is>
      </c>
      <c r="C1864" t="inlineStr">
        <is>
          <t>Marketplace</t>
        </is>
      </c>
      <c r="D1864" t="inlineStr">
        <is>
          <t>Sports</t>
        </is>
      </c>
      <c r="E1864" t="n">
        <v>18082.16</v>
      </c>
      <c r="F1864" t="n">
        <v>11950.92</v>
      </c>
      <c r="G1864" t="n">
        <v>20675.2</v>
      </c>
      <c r="H1864" t="n">
        <v>10</v>
      </c>
      <c r="I1864" t="n">
        <v>8</v>
      </c>
      <c r="J1864" t="n">
        <v>0</v>
      </c>
      <c r="K1864">
        <f>E1864-F1864</f>
        <v/>
      </c>
      <c r="L1864" s="10">
        <f>IFERROR(K1864/E1864,0)</f>
        <v/>
      </c>
      <c r="M1864">
        <f>YEAR(A1864)</f>
        <v/>
      </c>
      <c r="N1864">
        <f>"Q"&amp;ROUNDUP(MONTH(A1864)/3,0)</f>
        <v/>
      </c>
      <c r="O1864">
        <f>TEXT(A1864,"mmm")</f>
        <v/>
      </c>
    </row>
    <row r="1865">
      <c r="A1865" s="13" t="n">
        <v>45292</v>
      </c>
      <c r="B1865" t="inlineStr">
        <is>
          <t>East</t>
        </is>
      </c>
      <c r="C1865" t="inlineStr">
        <is>
          <t>Mobile App</t>
        </is>
      </c>
      <c r="D1865" t="inlineStr">
        <is>
          <t>Beauty</t>
        </is>
      </c>
      <c r="E1865" t="n">
        <v>9520.08</v>
      </c>
      <c r="F1865" t="n">
        <v>5226.07</v>
      </c>
      <c r="G1865" t="n">
        <v>10422.88</v>
      </c>
      <c r="H1865" t="n">
        <v>18</v>
      </c>
      <c r="I1865" t="n">
        <v>17</v>
      </c>
      <c r="J1865" t="n">
        <v>2</v>
      </c>
      <c r="K1865">
        <f>E1865-F1865</f>
        <v/>
      </c>
      <c r="L1865" s="10">
        <f>IFERROR(K1865/E1865,0)</f>
        <v/>
      </c>
      <c r="M1865">
        <f>YEAR(A1865)</f>
        <v/>
      </c>
      <c r="N1865">
        <f>"Q"&amp;ROUNDUP(MONTH(A1865)/3,0)</f>
        <v/>
      </c>
      <c r="O1865">
        <f>TEXT(A1865,"mmm")</f>
        <v/>
      </c>
    </row>
    <row r="1866">
      <c r="A1866" s="13" t="n">
        <v>45292</v>
      </c>
      <c r="B1866" t="inlineStr">
        <is>
          <t>East</t>
        </is>
      </c>
      <c r="C1866" t="inlineStr">
        <is>
          <t>Mobile App</t>
        </is>
      </c>
      <c r="D1866" t="inlineStr">
        <is>
          <t>Books</t>
        </is>
      </c>
      <c r="E1866" t="n">
        <v>9324.52</v>
      </c>
      <c r="F1866" t="n">
        <v>7043.27</v>
      </c>
      <c r="G1866" t="n">
        <v>10367.76</v>
      </c>
      <c r="H1866" t="n">
        <v>21</v>
      </c>
      <c r="I1866" t="n">
        <v>17</v>
      </c>
      <c r="J1866" t="n">
        <v>0</v>
      </c>
      <c r="K1866">
        <f>E1866-F1866</f>
        <v/>
      </c>
      <c r="L1866" s="10">
        <f>IFERROR(K1866/E1866,0)</f>
        <v/>
      </c>
      <c r="M1866">
        <f>YEAR(A1866)</f>
        <v/>
      </c>
      <c r="N1866">
        <f>"Q"&amp;ROUNDUP(MONTH(A1866)/3,0)</f>
        <v/>
      </c>
      <c r="O1866">
        <f>TEXT(A1866,"mmm")</f>
        <v/>
      </c>
    </row>
    <row r="1867">
      <c r="A1867" s="13" t="n">
        <v>45292</v>
      </c>
      <c r="B1867" t="inlineStr">
        <is>
          <t>East</t>
        </is>
      </c>
      <c r="C1867" t="inlineStr">
        <is>
          <t>Mobile App</t>
        </is>
      </c>
      <c r="D1867" t="inlineStr">
        <is>
          <t>Electronics</t>
        </is>
      </c>
      <c r="E1867" t="n">
        <v>232935.94</v>
      </c>
      <c r="F1867" t="n">
        <v>205573.9</v>
      </c>
      <c r="G1867" t="n">
        <v>246040.08</v>
      </c>
      <c r="H1867" t="n">
        <v>23</v>
      </c>
      <c r="I1867" t="n">
        <v>18</v>
      </c>
      <c r="J1867" t="n">
        <v>0</v>
      </c>
      <c r="K1867">
        <f>E1867-F1867</f>
        <v/>
      </c>
      <c r="L1867" s="10">
        <f>IFERROR(K1867/E1867,0)</f>
        <v/>
      </c>
      <c r="M1867">
        <f>YEAR(A1867)</f>
        <v/>
      </c>
      <c r="N1867">
        <f>"Q"&amp;ROUNDUP(MONTH(A1867)/3,0)</f>
        <v/>
      </c>
      <c r="O1867">
        <f>TEXT(A1867,"mmm")</f>
        <v/>
      </c>
    </row>
    <row r="1868">
      <c r="A1868" s="13" t="n">
        <v>45292</v>
      </c>
      <c r="B1868" t="inlineStr">
        <is>
          <t>East</t>
        </is>
      </c>
      <c r="C1868" t="inlineStr">
        <is>
          <t>Mobile App</t>
        </is>
      </c>
      <c r="D1868" t="inlineStr">
        <is>
          <t>Fashion</t>
        </is>
      </c>
      <c r="E1868" t="n">
        <v>64792.99</v>
      </c>
      <c r="F1868" t="n">
        <v>36013.5</v>
      </c>
      <c r="G1868" t="n">
        <v>69826.64</v>
      </c>
      <c r="H1868" t="n">
        <v>49</v>
      </c>
      <c r="I1868" t="n">
        <v>39</v>
      </c>
      <c r="J1868" t="n">
        <v>7</v>
      </c>
      <c r="K1868">
        <f>E1868-F1868</f>
        <v/>
      </c>
      <c r="L1868" s="10">
        <f>IFERROR(K1868/E1868,0)</f>
        <v/>
      </c>
      <c r="M1868">
        <f>YEAR(A1868)</f>
        <v/>
      </c>
      <c r="N1868">
        <f>"Q"&amp;ROUNDUP(MONTH(A1868)/3,0)</f>
        <v/>
      </c>
      <c r="O1868">
        <f>TEXT(A1868,"mmm")</f>
        <v/>
      </c>
    </row>
    <row r="1869">
      <c r="A1869" s="13" t="n">
        <v>45292</v>
      </c>
      <c r="B1869" t="inlineStr">
        <is>
          <t>East</t>
        </is>
      </c>
      <c r="C1869" t="inlineStr">
        <is>
          <t>Mobile App</t>
        </is>
      </c>
      <c r="D1869" t="inlineStr">
        <is>
          <t>Grocery</t>
        </is>
      </c>
      <c r="E1869" t="n">
        <v>19227.24</v>
      </c>
      <c r="F1869" t="n">
        <v>16261.49</v>
      </c>
      <c r="G1869" t="n">
        <v>20577.44</v>
      </c>
      <c r="H1869" t="n">
        <v>54</v>
      </c>
      <c r="I1869" t="n">
        <v>22</v>
      </c>
      <c r="J1869" t="n">
        <v>1</v>
      </c>
      <c r="K1869">
        <f>E1869-F1869</f>
        <v/>
      </c>
      <c r="L1869" s="10">
        <f>IFERROR(K1869/E1869,0)</f>
        <v/>
      </c>
      <c r="M1869">
        <f>YEAR(A1869)</f>
        <v/>
      </c>
      <c r="N1869">
        <f>"Q"&amp;ROUNDUP(MONTH(A1869)/3,0)</f>
        <v/>
      </c>
      <c r="O1869">
        <f>TEXT(A1869,"mmm")</f>
        <v/>
      </c>
    </row>
    <row r="1870">
      <c r="A1870" s="13" t="n">
        <v>45292</v>
      </c>
      <c r="B1870" t="inlineStr">
        <is>
          <t>East</t>
        </is>
      </c>
      <c r="C1870" t="inlineStr">
        <is>
          <t>Mobile App</t>
        </is>
      </c>
      <c r="D1870" t="inlineStr">
        <is>
          <t>Home &amp; Kitchen</t>
        </is>
      </c>
      <c r="E1870" t="n">
        <v>52083.86</v>
      </c>
      <c r="F1870" t="n">
        <v>34764.06</v>
      </c>
      <c r="G1870" t="n">
        <v>55294.72</v>
      </c>
      <c r="H1870" t="n">
        <v>22</v>
      </c>
      <c r="I1870" t="n">
        <v>19</v>
      </c>
      <c r="J1870" t="n">
        <v>2</v>
      </c>
      <c r="K1870">
        <f>E1870-F1870</f>
        <v/>
      </c>
      <c r="L1870" s="10">
        <f>IFERROR(K1870/E1870,0)</f>
        <v/>
      </c>
      <c r="M1870">
        <f>YEAR(A1870)</f>
        <v/>
      </c>
      <c r="N1870">
        <f>"Q"&amp;ROUNDUP(MONTH(A1870)/3,0)</f>
        <v/>
      </c>
      <c r="O1870">
        <f>TEXT(A1870,"mmm")</f>
        <v/>
      </c>
    </row>
    <row r="1871">
      <c r="A1871" s="13" t="n">
        <v>45292</v>
      </c>
      <c r="B1871" t="inlineStr">
        <is>
          <t>East</t>
        </is>
      </c>
      <c r="C1871" t="inlineStr">
        <is>
          <t>Mobile App</t>
        </is>
      </c>
      <c r="D1871" t="inlineStr">
        <is>
          <t>Sports</t>
        </is>
      </c>
      <c r="E1871" t="n">
        <v>24499.05</v>
      </c>
      <c r="F1871" t="n">
        <v>15809.14</v>
      </c>
      <c r="G1871" t="n">
        <v>26518.96</v>
      </c>
      <c r="H1871" t="n">
        <v>11</v>
      </c>
      <c r="I1871" t="n">
        <v>8</v>
      </c>
      <c r="J1871" t="n">
        <v>1</v>
      </c>
      <c r="K1871">
        <f>E1871-F1871</f>
        <v/>
      </c>
      <c r="L1871" s="10">
        <f>IFERROR(K1871/E1871,0)</f>
        <v/>
      </c>
      <c r="M1871">
        <f>YEAR(A1871)</f>
        <v/>
      </c>
      <c r="N1871">
        <f>"Q"&amp;ROUNDUP(MONTH(A1871)/3,0)</f>
        <v/>
      </c>
      <c r="O1871">
        <f>TEXT(A1871,"mmm")</f>
        <v/>
      </c>
    </row>
    <row r="1872">
      <c r="A1872" s="13" t="n">
        <v>45292</v>
      </c>
      <c r="B1872" t="inlineStr">
        <is>
          <t>East</t>
        </is>
      </c>
      <c r="C1872" t="inlineStr">
        <is>
          <t>Retail Store</t>
        </is>
      </c>
      <c r="D1872" t="inlineStr">
        <is>
          <t>Beauty</t>
        </is>
      </c>
      <c r="E1872" t="n">
        <v>4688.68</v>
      </c>
      <c r="F1872" t="n">
        <v>2601.12</v>
      </c>
      <c r="G1872" t="n">
        <v>5058.56</v>
      </c>
      <c r="H1872" t="n">
        <v>6</v>
      </c>
      <c r="I1872" t="n">
        <v>3</v>
      </c>
      <c r="J1872" t="n">
        <v>0</v>
      </c>
      <c r="K1872">
        <f>E1872-F1872</f>
        <v/>
      </c>
      <c r="L1872" s="10">
        <f>IFERROR(K1872/E1872,0)</f>
        <v/>
      </c>
      <c r="M1872">
        <f>YEAR(A1872)</f>
        <v/>
      </c>
      <c r="N1872">
        <f>"Q"&amp;ROUNDUP(MONTH(A1872)/3,0)</f>
        <v/>
      </c>
      <c r="O1872">
        <f>TEXT(A1872,"mmm")</f>
        <v/>
      </c>
    </row>
    <row r="1873">
      <c r="A1873" s="13" t="n">
        <v>45292</v>
      </c>
      <c r="B1873" t="inlineStr">
        <is>
          <t>East</t>
        </is>
      </c>
      <c r="C1873" t="inlineStr">
        <is>
          <t>Retail Store</t>
        </is>
      </c>
      <c r="D1873" t="inlineStr">
        <is>
          <t>Books</t>
        </is>
      </c>
      <c r="E1873" t="n">
        <v>612.5599999999999</v>
      </c>
      <c r="F1873" t="n">
        <v>447.61</v>
      </c>
      <c r="G1873" t="n">
        <v>612.5599999999999</v>
      </c>
      <c r="H1873" t="n">
        <v>1</v>
      </c>
      <c r="I1873" t="n">
        <v>1</v>
      </c>
      <c r="J1873" t="n">
        <v>0</v>
      </c>
      <c r="K1873">
        <f>E1873-F1873</f>
        <v/>
      </c>
      <c r="L1873" s="10">
        <f>IFERROR(K1873/E1873,0)</f>
        <v/>
      </c>
      <c r="M1873">
        <f>YEAR(A1873)</f>
        <v/>
      </c>
      <c r="N1873">
        <f>"Q"&amp;ROUNDUP(MONTH(A1873)/3,0)</f>
        <v/>
      </c>
      <c r="O1873">
        <f>TEXT(A1873,"mmm")</f>
        <v/>
      </c>
    </row>
    <row r="1874">
      <c r="A1874" s="13" t="n">
        <v>45292</v>
      </c>
      <c r="B1874" t="inlineStr">
        <is>
          <t>East</t>
        </is>
      </c>
      <c r="C1874" t="inlineStr">
        <is>
          <t>Retail Store</t>
        </is>
      </c>
      <c r="D1874" t="inlineStr">
        <is>
          <t>Electronics</t>
        </is>
      </c>
      <c r="E1874" t="n">
        <v>16317.65</v>
      </c>
      <c r="F1874" t="n">
        <v>14684.17</v>
      </c>
      <c r="G1874" t="n">
        <v>16960.32</v>
      </c>
      <c r="H1874" t="n">
        <v>2</v>
      </c>
      <c r="I1874" t="n">
        <v>2</v>
      </c>
      <c r="J1874" t="n">
        <v>0</v>
      </c>
      <c r="K1874">
        <f>E1874-F1874</f>
        <v/>
      </c>
      <c r="L1874" s="10">
        <f>IFERROR(K1874/E1874,0)</f>
        <v/>
      </c>
      <c r="M1874">
        <f>YEAR(A1874)</f>
        <v/>
      </c>
      <c r="N1874">
        <f>"Q"&amp;ROUNDUP(MONTH(A1874)/3,0)</f>
        <v/>
      </c>
      <c r="O1874">
        <f>TEXT(A1874,"mmm")</f>
        <v/>
      </c>
    </row>
    <row r="1875">
      <c r="A1875" s="13" t="n">
        <v>45292</v>
      </c>
      <c r="B1875" t="inlineStr">
        <is>
          <t>East</t>
        </is>
      </c>
      <c r="C1875" t="inlineStr">
        <is>
          <t>Retail Store</t>
        </is>
      </c>
      <c r="D1875" t="inlineStr">
        <is>
          <t>Fashion</t>
        </is>
      </c>
      <c r="E1875" t="n">
        <v>7860.57</v>
      </c>
      <c r="F1875" t="n">
        <v>3886.59</v>
      </c>
      <c r="G1875" t="n">
        <v>8240.959999999999</v>
      </c>
      <c r="H1875" t="n">
        <v>6</v>
      </c>
      <c r="I1875" t="n">
        <v>4</v>
      </c>
      <c r="J1875" t="n">
        <v>1</v>
      </c>
      <c r="K1875">
        <f>E1875-F1875</f>
        <v/>
      </c>
      <c r="L1875" s="10">
        <f>IFERROR(K1875/E1875,0)</f>
        <v/>
      </c>
      <c r="M1875">
        <f>YEAR(A1875)</f>
        <v/>
      </c>
      <c r="N1875">
        <f>"Q"&amp;ROUNDUP(MONTH(A1875)/3,0)</f>
        <v/>
      </c>
      <c r="O1875">
        <f>TEXT(A1875,"mmm")</f>
        <v/>
      </c>
    </row>
    <row r="1876">
      <c r="A1876" s="13" t="n">
        <v>45292</v>
      </c>
      <c r="B1876" t="inlineStr">
        <is>
          <t>East</t>
        </is>
      </c>
      <c r="C1876" t="inlineStr">
        <is>
          <t>Retail Store</t>
        </is>
      </c>
      <c r="D1876" t="inlineStr">
        <is>
          <t>Grocery</t>
        </is>
      </c>
      <c r="E1876" t="n">
        <v>1302.18</v>
      </c>
      <c r="F1876" t="n">
        <v>1048.9</v>
      </c>
      <c r="G1876" t="n">
        <v>1370.72</v>
      </c>
      <c r="H1876" t="n">
        <v>2</v>
      </c>
      <c r="I1876" t="n">
        <v>1</v>
      </c>
      <c r="J1876" t="n">
        <v>0</v>
      </c>
      <c r="K1876">
        <f>E1876-F1876</f>
        <v/>
      </c>
      <c r="L1876" s="10">
        <f>IFERROR(K1876/E1876,0)</f>
        <v/>
      </c>
      <c r="M1876">
        <f>YEAR(A1876)</f>
        <v/>
      </c>
      <c r="N1876">
        <f>"Q"&amp;ROUNDUP(MONTH(A1876)/3,0)</f>
        <v/>
      </c>
      <c r="O1876">
        <f>TEXT(A1876,"mmm")</f>
        <v/>
      </c>
    </row>
    <row r="1877">
      <c r="A1877" s="13" t="n">
        <v>45292</v>
      </c>
      <c r="B1877" t="inlineStr">
        <is>
          <t>East</t>
        </is>
      </c>
      <c r="C1877" t="inlineStr">
        <is>
          <t>Retail Store</t>
        </is>
      </c>
      <c r="D1877" t="inlineStr">
        <is>
          <t>Home &amp; Kitchen</t>
        </is>
      </c>
      <c r="E1877" t="n">
        <v>2212.13</v>
      </c>
      <c r="F1877" t="n">
        <v>1462.04</v>
      </c>
      <c r="G1877" t="n">
        <v>2328.56</v>
      </c>
      <c r="H1877" t="n">
        <v>1</v>
      </c>
      <c r="I1877" t="n">
        <v>1</v>
      </c>
      <c r="J1877" t="n">
        <v>0</v>
      </c>
      <c r="K1877">
        <f>E1877-F1877</f>
        <v/>
      </c>
      <c r="L1877" s="10">
        <f>IFERROR(K1877/E1877,0)</f>
        <v/>
      </c>
      <c r="M1877">
        <f>YEAR(A1877)</f>
        <v/>
      </c>
      <c r="N1877">
        <f>"Q"&amp;ROUNDUP(MONTH(A1877)/3,0)</f>
        <v/>
      </c>
      <c r="O1877">
        <f>TEXT(A1877,"mmm")</f>
        <v/>
      </c>
    </row>
    <row r="1878">
      <c r="A1878" s="13" t="n">
        <v>45292</v>
      </c>
      <c r="B1878" t="inlineStr">
        <is>
          <t>East</t>
        </is>
      </c>
      <c r="C1878" t="inlineStr">
        <is>
          <t>Retail Store</t>
        </is>
      </c>
      <c r="D1878" t="inlineStr">
        <is>
          <t>Sports</t>
        </is>
      </c>
      <c r="E1878" t="n">
        <v>12350.1</v>
      </c>
      <c r="F1878" t="n">
        <v>7752.63</v>
      </c>
      <c r="G1878" t="n">
        <v>12861.68</v>
      </c>
      <c r="H1878" t="n">
        <v>3</v>
      </c>
      <c r="I1878" t="n">
        <v>2</v>
      </c>
      <c r="J1878" t="n">
        <v>0</v>
      </c>
      <c r="K1878">
        <f>E1878-F1878</f>
        <v/>
      </c>
      <c r="L1878" s="10">
        <f>IFERROR(K1878/E1878,0)</f>
        <v/>
      </c>
      <c r="M1878">
        <f>YEAR(A1878)</f>
        <v/>
      </c>
      <c r="N1878">
        <f>"Q"&amp;ROUNDUP(MONTH(A1878)/3,0)</f>
        <v/>
      </c>
      <c r="O1878">
        <f>TEXT(A1878,"mmm")</f>
        <v/>
      </c>
    </row>
    <row r="1879">
      <c r="A1879" s="13" t="n">
        <v>45292</v>
      </c>
      <c r="B1879" t="inlineStr">
        <is>
          <t>East</t>
        </is>
      </c>
      <c r="C1879" t="inlineStr">
        <is>
          <t>Website</t>
        </is>
      </c>
      <c r="D1879" t="inlineStr">
        <is>
          <t>Beauty</t>
        </is>
      </c>
      <c r="E1879" t="n">
        <v>11988.82</v>
      </c>
      <c r="F1879" t="n">
        <v>6711.41</v>
      </c>
      <c r="G1879" t="n">
        <v>12876.24</v>
      </c>
      <c r="H1879" t="n">
        <v>19</v>
      </c>
      <c r="I1879" t="n">
        <v>17</v>
      </c>
      <c r="J1879" t="n">
        <v>0</v>
      </c>
      <c r="K1879">
        <f>E1879-F1879</f>
        <v/>
      </c>
      <c r="L1879" s="10">
        <f>IFERROR(K1879/E1879,0)</f>
        <v/>
      </c>
      <c r="M1879">
        <f>YEAR(A1879)</f>
        <v/>
      </c>
      <c r="N1879">
        <f>"Q"&amp;ROUNDUP(MONTH(A1879)/3,0)</f>
        <v/>
      </c>
      <c r="O1879">
        <f>TEXT(A1879,"mmm")</f>
        <v/>
      </c>
    </row>
    <row r="1880">
      <c r="A1880" s="13" t="n">
        <v>45292</v>
      </c>
      <c r="B1880" t="inlineStr">
        <is>
          <t>East</t>
        </is>
      </c>
      <c r="C1880" t="inlineStr">
        <is>
          <t>Website</t>
        </is>
      </c>
      <c r="D1880" t="inlineStr">
        <is>
          <t>Books</t>
        </is>
      </c>
      <c r="E1880" t="n">
        <v>6636.94</v>
      </c>
      <c r="F1880" t="n">
        <v>4831.39</v>
      </c>
      <c r="G1880" t="n">
        <v>6932.64</v>
      </c>
      <c r="H1880" t="n">
        <v>14</v>
      </c>
      <c r="I1880" t="n">
        <v>11</v>
      </c>
      <c r="J1880" t="n">
        <v>0</v>
      </c>
      <c r="K1880">
        <f>E1880-F1880</f>
        <v/>
      </c>
      <c r="L1880" s="10">
        <f>IFERROR(K1880/E1880,0)</f>
        <v/>
      </c>
      <c r="M1880">
        <f>YEAR(A1880)</f>
        <v/>
      </c>
      <c r="N1880">
        <f>"Q"&amp;ROUNDUP(MONTH(A1880)/3,0)</f>
        <v/>
      </c>
      <c r="O1880">
        <f>TEXT(A1880,"mmm")</f>
        <v/>
      </c>
    </row>
    <row r="1881">
      <c r="A1881" s="13" t="n">
        <v>45292</v>
      </c>
      <c r="B1881" t="inlineStr">
        <is>
          <t>East</t>
        </is>
      </c>
      <c r="C1881" t="inlineStr">
        <is>
          <t>Website</t>
        </is>
      </c>
      <c r="D1881" t="inlineStr">
        <is>
          <t>Electronics</t>
        </is>
      </c>
      <c r="E1881" t="n">
        <v>232077.33</v>
      </c>
      <c r="F1881" t="n">
        <v>209485.97</v>
      </c>
      <c r="G1881" t="n">
        <v>253567.6</v>
      </c>
      <c r="H1881" t="n">
        <v>25</v>
      </c>
      <c r="I1881" t="n">
        <v>20</v>
      </c>
      <c r="J1881" t="n">
        <v>2</v>
      </c>
      <c r="K1881">
        <f>E1881-F1881</f>
        <v/>
      </c>
      <c r="L1881" s="10">
        <f>IFERROR(K1881/E1881,0)</f>
        <v/>
      </c>
      <c r="M1881">
        <f>YEAR(A1881)</f>
        <v/>
      </c>
      <c r="N1881">
        <f>"Q"&amp;ROUNDUP(MONTH(A1881)/3,0)</f>
        <v/>
      </c>
      <c r="O1881">
        <f>TEXT(A1881,"mmm")</f>
        <v/>
      </c>
    </row>
    <row r="1882">
      <c r="A1882" s="13" t="n">
        <v>45292</v>
      </c>
      <c r="B1882" t="inlineStr">
        <is>
          <t>East</t>
        </is>
      </c>
      <c r="C1882" t="inlineStr">
        <is>
          <t>Website</t>
        </is>
      </c>
      <c r="D1882" t="inlineStr">
        <is>
          <t>Fashion</t>
        </is>
      </c>
      <c r="E1882" t="n">
        <v>40545.99</v>
      </c>
      <c r="F1882" t="n">
        <v>22527.33</v>
      </c>
      <c r="G1882" t="n">
        <v>43552.08</v>
      </c>
      <c r="H1882" t="n">
        <v>43</v>
      </c>
      <c r="I1882" t="n">
        <v>32</v>
      </c>
      <c r="J1882" t="n">
        <v>4</v>
      </c>
      <c r="K1882">
        <f>E1882-F1882</f>
        <v/>
      </c>
      <c r="L1882" s="10">
        <f>IFERROR(K1882/E1882,0)</f>
        <v/>
      </c>
      <c r="M1882">
        <f>YEAR(A1882)</f>
        <v/>
      </c>
      <c r="N1882">
        <f>"Q"&amp;ROUNDUP(MONTH(A1882)/3,0)</f>
        <v/>
      </c>
      <c r="O1882">
        <f>TEXT(A1882,"mmm")</f>
        <v/>
      </c>
    </row>
    <row r="1883">
      <c r="A1883" s="13" t="n">
        <v>45292</v>
      </c>
      <c r="B1883" t="inlineStr">
        <is>
          <t>East</t>
        </is>
      </c>
      <c r="C1883" t="inlineStr">
        <is>
          <t>Website</t>
        </is>
      </c>
      <c r="D1883" t="inlineStr">
        <is>
          <t>Grocery</t>
        </is>
      </c>
      <c r="E1883" t="n">
        <v>27751.94</v>
      </c>
      <c r="F1883" t="n">
        <v>23033.91</v>
      </c>
      <c r="G1883" t="n">
        <v>29504.8</v>
      </c>
      <c r="H1883" t="n">
        <v>80</v>
      </c>
      <c r="I1883" t="n">
        <v>30</v>
      </c>
      <c r="J1883" t="n">
        <v>0</v>
      </c>
      <c r="K1883">
        <f>E1883-F1883</f>
        <v/>
      </c>
      <c r="L1883" s="10">
        <f>IFERROR(K1883/E1883,0)</f>
        <v/>
      </c>
      <c r="M1883">
        <f>YEAR(A1883)</f>
        <v/>
      </c>
      <c r="N1883">
        <f>"Q"&amp;ROUNDUP(MONTH(A1883)/3,0)</f>
        <v/>
      </c>
      <c r="O1883">
        <f>TEXT(A1883,"mmm")</f>
        <v/>
      </c>
    </row>
    <row r="1884">
      <c r="A1884" s="13" t="n">
        <v>45292</v>
      </c>
      <c r="B1884" t="inlineStr">
        <is>
          <t>East</t>
        </is>
      </c>
      <c r="C1884" t="inlineStr">
        <is>
          <t>Website</t>
        </is>
      </c>
      <c r="D1884" t="inlineStr">
        <is>
          <t>Home &amp; Kitchen</t>
        </is>
      </c>
      <c r="E1884" t="n">
        <v>50712.51</v>
      </c>
      <c r="F1884" t="n">
        <v>34318.69</v>
      </c>
      <c r="G1884" t="n">
        <v>54005.12</v>
      </c>
      <c r="H1884" t="n">
        <v>22</v>
      </c>
      <c r="I1884" t="n">
        <v>18</v>
      </c>
      <c r="J1884" t="n">
        <v>1</v>
      </c>
      <c r="K1884">
        <f>E1884-F1884</f>
        <v/>
      </c>
      <c r="L1884" s="10">
        <f>IFERROR(K1884/E1884,0)</f>
        <v/>
      </c>
      <c r="M1884">
        <f>YEAR(A1884)</f>
        <v/>
      </c>
      <c r="N1884">
        <f>"Q"&amp;ROUNDUP(MONTH(A1884)/3,0)</f>
        <v/>
      </c>
      <c r="O1884">
        <f>TEXT(A1884,"mmm")</f>
        <v/>
      </c>
    </row>
    <row r="1885">
      <c r="A1885" s="13" t="n">
        <v>45292</v>
      </c>
      <c r="B1885" t="inlineStr">
        <is>
          <t>East</t>
        </is>
      </c>
      <c r="C1885" t="inlineStr">
        <is>
          <t>Website</t>
        </is>
      </c>
      <c r="D1885" t="inlineStr">
        <is>
          <t>Sports</t>
        </is>
      </c>
      <c r="E1885" t="n">
        <v>9645.110000000001</v>
      </c>
      <c r="F1885" t="n">
        <v>6042.37</v>
      </c>
      <c r="G1885" t="n">
        <v>10495.68</v>
      </c>
      <c r="H1885" t="n">
        <v>8</v>
      </c>
      <c r="I1885" t="n">
        <v>6</v>
      </c>
      <c r="J1885" t="n">
        <v>0</v>
      </c>
      <c r="K1885">
        <f>E1885-F1885</f>
        <v/>
      </c>
      <c r="L1885" s="10">
        <f>IFERROR(K1885/E1885,0)</f>
        <v/>
      </c>
      <c r="M1885">
        <f>YEAR(A1885)</f>
        <v/>
      </c>
      <c r="N1885">
        <f>"Q"&amp;ROUNDUP(MONTH(A1885)/3,0)</f>
        <v/>
      </c>
      <c r="O1885">
        <f>TEXT(A1885,"mmm")</f>
        <v/>
      </c>
    </row>
    <row r="1886">
      <c r="A1886" s="13" t="n">
        <v>45292</v>
      </c>
      <c r="B1886" t="inlineStr">
        <is>
          <t>North</t>
        </is>
      </c>
      <c r="C1886" t="inlineStr">
        <is>
          <t>Marketplace</t>
        </is>
      </c>
      <c r="D1886" t="inlineStr">
        <is>
          <t>Beauty</t>
        </is>
      </c>
      <c r="E1886" t="n">
        <v>15248.41</v>
      </c>
      <c r="F1886" t="n">
        <v>9088.34</v>
      </c>
      <c r="G1886" t="n">
        <v>17035.2</v>
      </c>
      <c r="H1886" t="n">
        <v>30</v>
      </c>
      <c r="I1886" t="n">
        <v>27</v>
      </c>
      <c r="J1886" t="n">
        <v>1</v>
      </c>
      <c r="K1886">
        <f>E1886-F1886</f>
        <v/>
      </c>
      <c r="L1886" s="10">
        <f>IFERROR(K1886/E1886,0)</f>
        <v/>
      </c>
      <c r="M1886">
        <f>YEAR(A1886)</f>
        <v/>
      </c>
      <c r="N1886">
        <f>"Q"&amp;ROUNDUP(MONTH(A1886)/3,0)</f>
        <v/>
      </c>
      <c r="O1886">
        <f>TEXT(A1886,"mmm")</f>
        <v/>
      </c>
    </row>
    <row r="1887">
      <c r="A1887" s="13" t="n">
        <v>45292</v>
      </c>
      <c r="B1887" t="inlineStr">
        <is>
          <t>North</t>
        </is>
      </c>
      <c r="C1887" t="inlineStr">
        <is>
          <t>Marketplace</t>
        </is>
      </c>
      <c r="D1887" t="inlineStr">
        <is>
          <t>Books</t>
        </is>
      </c>
      <c r="E1887" t="n">
        <v>11165.53</v>
      </c>
      <c r="F1887" t="n">
        <v>8530.280000000001</v>
      </c>
      <c r="G1887" t="n">
        <v>12195.04</v>
      </c>
      <c r="H1887" t="n">
        <v>24</v>
      </c>
      <c r="I1887" t="n">
        <v>20</v>
      </c>
      <c r="J1887" t="n">
        <v>0</v>
      </c>
      <c r="K1887">
        <f>E1887-F1887</f>
        <v/>
      </c>
      <c r="L1887" s="10">
        <f>IFERROR(K1887/E1887,0)</f>
        <v/>
      </c>
      <c r="M1887">
        <f>YEAR(A1887)</f>
        <v/>
      </c>
      <c r="N1887">
        <f>"Q"&amp;ROUNDUP(MONTH(A1887)/3,0)</f>
        <v/>
      </c>
      <c r="O1887">
        <f>TEXT(A1887,"mmm")</f>
        <v/>
      </c>
    </row>
    <row r="1888">
      <c r="A1888" s="13" t="n">
        <v>45292</v>
      </c>
      <c r="B1888" t="inlineStr">
        <is>
          <t>North</t>
        </is>
      </c>
      <c r="C1888" t="inlineStr">
        <is>
          <t>Marketplace</t>
        </is>
      </c>
      <c r="D1888" t="inlineStr">
        <is>
          <t>Electronics</t>
        </is>
      </c>
      <c r="E1888" t="n">
        <v>230367.55</v>
      </c>
      <c r="F1888" t="n">
        <v>212343.29</v>
      </c>
      <c r="G1888" t="n">
        <v>258655.28</v>
      </c>
      <c r="H1888" t="n">
        <v>23</v>
      </c>
      <c r="I1888" t="n">
        <v>19</v>
      </c>
      <c r="J1888" t="n">
        <v>0</v>
      </c>
      <c r="K1888">
        <f>E1888-F1888</f>
        <v/>
      </c>
      <c r="L1888" s="10">
        <f>IFERROR(K1888/E1888,0)</f>
        <v/>
      </c>
      <c r="M1888">
        <f>YEAR(A1888)</f>
        <v/>
      </c>
      <c r="N1888">
        <f>"Q"&amp;ROUNDUP(MONTH(A1888)/3,0)</f>
        <v/>
      </c>
      <c r="O1888">
        <f>TEXT(A1888,"mmm")</f>
        <v/>
      </c>
    </row>
    <row r="1889">
      <c r="A1889" s="13" t="n">
        <v>45292</v>
      </c>
      <c r="B1889" t="inlineStr">
        <is>
          <t>North</t>
        </is>
      </c>
      <c r="C1889" t="inlineStr">
        <is>
          <t>Marketplace</t>
        </is>
      </c>
      <c r="D1889" t="inlineStr">
        <is>
          <t>Fashion</t>
        </is>
      </c>
      <c r="E1889" t="n">
        <v>65294.86</v>
      </c>
      <c r="F1889" t="n">
        <v>37810.16</v>
      </c>
      <c r="G1889" t="n">
        <v>71795.36</v>
      </c>
      <c r="H1889" t="n">
        <v>46</v>
      </c>
      <c r="I1889" t="n">
        <v>37</v>
      </c>
      <c r="J1889" t="n">
        <v>5</v>
      </c>
      <c r="K1889">
        <f>E1889-F1889</f>
        <v/>
      </c>
      <c r="L1889" s="10">
        <f>IFERROR(K1889/E1889,0)</f>
        <v/>
      </c>
      <c r="M1889">
        <f>YEAR(A1889)</f>
        <v/>
      </c>
      <c r="N1889">
        <f>"Q"&amp;ROUNDUP(MONTH(A1889)/3,0)</f>
        <v/>
      </c>
      <c r="O1889">
        <f>TEXT(A1889,"mmm")</f>
        <v/>
      </c>
    </row>
    <row r="1890">
      <c r="A1890" s="13" t="n">
        <v>45292</v>
      </c>
      <c r="B1890" t="inlineStr">
        <is>
          <t>North</t>
        </is>
      </c>
      <c r="C1890" t="inlineStr">
        <is>
          <t>Marketplace</t>
        </is>
      </c>
      <c r="D1890" t="inlineStr">
        <is>
          <t>Grocery</t>
        </is>
      </c>
      <c r="E1890" t="n">
        <v>20242.82</v>
      </c>
      <c r="F1890" t="n">
        <v>17551.07</v>
      </c>
      <c r="G1890" t="n">
        <v>22747.92</v>
      </c>
      <c r="H1890" t="n">
        <v>67</v>
      </c>
      <c r="I1890" t="n">
        <v>27</v>
      </c>
      <c r="J1890" t="n">
        <v>3</v>
      </c>
      <c r="K1890">
        <f>E1890-F1890</f>
        <v/>
      </c>
      <c r="L1890" s="10">
        <f>IFERROR(K1890/E1890,0)</f>
        <v/>
      </c>
      <c r="M1890">
        <f>YEAR(A1890)</f>
        <v/>
      </c>
      <c r="N1890">
        <f>"Q"&amp;ROUNDUP(MONTH(A1890)/3,0)</f>
        <v/>
      </c>
      <c r="O1890">
        <f>TEXT(A1890,"mmm")</f>
        <v/>
      </c>
    </row>
    <row r="1891">
      <c r="A1891" s="13" t="n">
        <v>45292</v>
      </c>
      <c r="B1891" t="inlineStr">
        <is>
          <t>North</t>
        </is>
      </c>
      <c r="C1891" t="inlineStr">
        <is>
          <t>Marketplace</t>
        </is>
      </c>
      <c r="D1891" t="inlineStr">
        <is>
          <t>Home &amp; Kitchen</t>
        </is>
      </c>
      <c r="E1891" t="n">
        <v>82942.00999999999</v>
      </c>
      <c r="F1891" t="n">
        <v>57763.05</v>
      </c>
      <c r="G1891" t="n">
        <v>91851.75999999999</v>
      </c>
      <c r="H1891" t="n">
        <v>41</v>
      </c>
      <c r="I1891" t="n">
        <v>29</v>
      </c>
      <c r="J1891" t="n">
        <v>2</v>
      </c>
      <c r="K1891">
        <f>E1891-F1891</f>
        <v/>
      </c>
      <c r="L1891" s="10">
        <f>IFERROR(K1891/E1891,0)</f>
        <v/>
      </c>
      <c r="M1891">
        <f>YEAR(A1891)</f>
        <v/>
      </c>
      <c r="N1891">
        <f>"Q"&amp;ROUNDUP(MONTH(A1891)/3,0)</f>
        <v/>
      </c>
      <c r="O1891">
        <f>TEXT(A1891,"mmm")</f>
        <v/>
      </c>
    </row>
    <row r="1892">
      <c r="A1892" s="13" t="n">
        <v>45292</v>
      </c>
      <c r="B1892" t="inlineStr">
        <is>
          <t>North</t>
        </is>
      </c>
      <c r="C1892" t="inlineStr">
        <is>
          <t>Marketplace</t>
        </is>
      </c>
      <c r="D1892" t="inlineStr">
        <is>
          <t>Sports</t>
        </is>
      </c>
      <c r="E1892" t="n">
        <v>28532.98</v>
      </c>
      <c r="F1892" t="n">
        <v>18996.48</v>
      </c>
      <c r="G1892" t="n">
        <v>32747.52</v>
      </c>
      <c r="H1892" t="n">
        <v>12</v>
      </c>
      <c r="I1892" t="n">
        <v>9</v>
      </c>
      <c r="J1892" t="n">
        <v>0</v>
      </c>
      <c r="K1892">
        <f>E1892-F1892</f>
        <v/>
      </c>
      <c r="L1892" s="10">
        <f>IFERROR(K1892/E1892,0)</f>
        <v/>
      </c>
      <c r="M1892">
        <f>YEAR(A1892)</f>
        <v/>
      </c>
      <c r="N1892">
        <f>"Q"&amp;ROUNDUP(MONTH(A1892)/3,0)</f>
        <v/>
      </c>
      <c r="O1892">
        <f>TEXT(A1892,"mmm")</f>
        <v/>
      </c>
    </row>
    <row r="1893">
      <c r="A1893" s="13" t="n">
        <v>45292</v>
      </c>
      <c r="B1893" t="inlineStr">
        <is>
          <t>North</t>
        </is>
      </c>
      <c r="C1893" t="inlineStr">
        <is>
          <t>Mobile App</t>
        </is>
      </c>
      <c r="D1893" t="inlineStr">
        <is>
          <t>Beauty</t>
        </is>
      </c>
      <c r="E1893" t="n">
        <v>18913.72</v>
      </c>
      <c r="F1893" t="n">
        <v>10236.71</v>
      </c>
      <c r="G1893" t="n">
        <v>20642.96</v>
      </c>
      <c r="H1893" t="n">
        <v>31</v>
      </c>
      <c r="I1893" t="n">
        <v>25</v>
      </c>
      <c r="J1893" t="n">
        <v>1</v>
      </c>
      <c r="K1893">
        <f>E1893-F1893</f>
        <v/>
      </c>
      <c r="L1893" s="10">
        <f>IFERROR(K1893/E1893,0)</f>
        <v/>
      </c>
      <c r="M1893">
        <f>YEAR(A1893)</f>
        <v/>
      </c>
      <c r="N1893">
        <f>"Q"&amp;ROUNDUP(MONTH(A1893)/3,0)</f>
        <v/>
      </c>
      <c r="O1893">
        <f>TEXT(A1893,"mmm")</f>
        <v/>
      </c>
    </row>
    <row r="1894">
      <c r="A1894" s="13" t="n">
        <v>45292</v>
      </c>
      <c r="B1894" t="inlineStr">
        <is>
          <t>North</t>
        </is>
      </c>
      <c r="C1894" t="inlineStr">
        <is>
          <t>Mobile App</t>
        </is>
      </c>
      <c r="D1894" t="inlineStr">
        <is>
          <t>Books</t>
        </is>
      </c>
      <c r="E1894" t="n">
        <v>10036.81</v>
      </c>
      <c r="F1894" t="n">
        <v>7329.88</v>
      </c>
      <c r="G1894" t="n">
        <v>10822.24</v>
      </c>
      <c r="H1894" t="n">
        <v>24</v>
      </c>
      <c r="I1894" t="n">
        <v>21</v>
      </c>
      <c r="J1894" t="n">
        <v>2</v>
      </c>
      <c r="K1894">
        <f>E1894-F1894</f>
        <v/>
      </c>
      <c r="L1894" s="10">
        <f>IFERROR(K1894/E1894,0)</f>
        <v/>
      </c>
      <c r="M1894">
        <f>YEAR(A1894)</f>
        <v/>
      </c>
      <c r="N1894">
        <f>"Q"&amp;ROUNDUP(MONTH(A1894)/3,0)</f>
        <v/>
      </c>
      <c r="O1894">
        <f>TEXT(A1894,"mmm")</f>
        <v/>
      </c>
    </row>
    <row r="1895">
      <c r="A1895" s="13" t="n">
        <v>45292</v>
      </c>
      <c r="B1895" t="inlineStr">
        <is>
          <t>North</t>
        </is>
      </c>
      <c r="C1895" t="inlineStr">
        <is>
          <t>Mobile App</t>
        </is>
      </c>
      <c r="D1895" t="inlineStr">
        <is>
          <t>Electronics</t>
        </is>
      </c>
      <c r="E1895" t="n">
        <v>417540.65</v>
      </c>
      <c r="F1895" t="n">
        <v>371040.68</v>
      </c>
      <c r="G1895" t="n">
        <v>449704.32</v>
      </c>
      <c r="H1895" t="n">
        <v>42</v>
      </c>
      <c r="I1895" t="n">
        <v>32</v>
      </c>
      <c r="J1895" t="n">
        <v>0</v>
      </c>
      <c r="K1895">
        <f>E1895-F1895</f>
        <v/>
      </c>
      <c r="L1895" s="10">
        <f>IFERROR(K1895/E1895,0)</f>
        <v/>
      </c>
      <c r="M1895">
        <f>YEAR(A1895)</f>
        <v/>
      </c>
      <c r="N1895">
        <f>"Q"&amp;ROUNDUP(MONTH(A1895)/3,0)</f>
        <v/>
      </c>
      <c r="O1895">
        <f>TEXT(A1895,"mmm")</f>
        <v/>
      </c>
    </row>
    <row r="1896">
      <c r="A1896" s="13" t="n">
        <v>45292</v>
      </c>
      <c r="B1896" t="inlineStr">
        <is>
          <t>North</t>
        </is>
      </c>
      <c r="C1896" t="inlineStr">
        <is>
          <t>Mobile App</t>
        </is>
      </c>
      <c r="D1896" t="inlineStr">
        <is>
          <t>Fashion</t>
        </is>
      </c>
      <c r="E1896" t="n">
        <v>93104.78</v>
      </c>
      <c r="F1896" t="n">
        <v>49993.84</v>
      </c>
      <c r="G1896" t="n">
        <v>100514.96</v>
      </c>
      <c r="H1896" t="n">
        <v>81</v>
      </c>
      <c r="I1896" t="n">
        <v>61</v>
      </c>
      <c r="J1896" t="n">
        <v>8</v>
      </c>
      <c r="K1896">
        <f>E1896-F1896</f>
        <v/>
      </c>
      <c r="L1896" s="10">
        <f>IFERROR(K1896/E1896,0)</f>
        <v/>
      </c>
      <c r="M1896">
        <f>YEAR(A1896)</f>
        <v/>
      </c>
      <c r="N1896">
        <f>"Q"&amp;ROUNDUP(MONTH(A1896)/3,0)</f>
        <v/>
      </c>
      <c r="O1896">
        <f>TEXT(A1896,"mmm")</f>
        <v/>
      </c>
    </row>
    <row r="1897">
      <c r="A1897" s="13" t="n">
        <v>45292</v>
      </c>
      <c r="B1897" t="inlineStr">
        <is>
          <t>North</t>
        </is>
      </c>
      <c r="C1897" t="inlineStr">
        <is>
          <t>Mobile App</t>
        </is>
      </c>
      <c r="D1897" t="inlineStr">
        <is>
          <t>Grocery</t>
        </is>
      </c>
      <c r="E1897" t="n">
        <v>29746.77</v>
      </c>
      <c r="F1897" t="n">
        <v>24527.83</v>
      </c>
      <c r="G1897" t="n">
        <v>31832.32</v>
      </c>
      <c r="H1897" t="n">
        <v>82</v>
      </c>
      <c r="I1897" t="n">
        <v>33</v>
      </c>
      <c r="J1897" t="n">
        <v>1</v>
      </c>
      <c r="K1897">
        <f>E1897-F1897</f>
        <v/>
      </c>
      <c r="L1897" s="10">
        <f>IFERROR(K1897/E1897,0)</f>
        <v/>
      </c>
      <c r="M1897">
        <f>YEAR(A1897)</f>
        <v/>
      </c>
      <c r="N1897">
        <f>"Q"&amp;ROUNDUP(MONTH(A1897)/3,0)</f>
        <v/>
      </c>
      <c r="O1897">
        <f>TEXT(A1897,"mmm")</f>
        <v/>
      </c>
    </row>
    <row r="1898">
      <c r="A1898" s="13" t="n">
        <v>45292</v>
      </c>
      <c r="B1898" t="inlineStr">
        <is>
          <t>North</t>
        </is>
      </c>
      <c r="C1898" t="inlineStr">
        <is>
          <t>Mobile App</t>
        </is>
      </c>
      <c r="D1898" t="inlineStr">
        <is>
          <t>Home &amp; Kitchen</t>
        </is>
      </c>
      <c r="E1898" t="n">
        <v>76323.92999999999</v>
      </c>
      <c r="F1898" t="n">
        <v>53171.84</v>
      </c>
      <c r="G1898" t="n">
        <v>82139.2</v>
      </c>
      <c r="H1898" t="n">
        <v>40</v>
      </c>
      <c r="I1898" t="n">
        <v>29</v>
      </c>
      <c r="J1898" t="n">
        <v>3</v>
      </c>
      <c r="K1898">
        <f>E1898-F1898</f>
        <v/>
      </c>
      <c r="L1898" s="10">
        <f>IFERROR(K1898/E1898,0)</f>
        <v/>
      </c>
      <c r="M1898">
        <f>YEAR(A1898)</f>
        <v/>
      </c>
      <c r="N1898">
        <f>"Q"&amp;ROUNDUP(MONTH(A1898)/3,0)</f>
        <v/>
      </c>
      <c r="O1898">
        <f>TEXT(A1898,"mmm")</f>
        <v/>
      </c>
    </row>
    <row r="1899">
      <c r="A1899" s="13" t="n">
        <v>45292</v>
      </c>
      <c r="B1899" t="inlineStr">
        <is>
          <t>North</t>
        </is>
      </c>
      <c r="C1899" t="inlineStr">
        <is>
          <t>Mobile App</t>
        </is>
      </c>
      <c r="D1899" t="inlineStr">
        <is>
          <t>Sports</t>
        </is>
      </c>
      <c r="E1899" t="n">
        <v>20802.32</v>
      </c>
      <c r="F1899" t="n">
        <v>13185.3</v>
      </c>
      <c r="G1899" t="n">
        <v>22552.4</v>
      </c>
      <c r="H1899" t="n">
        <v>15</v>
      </c>
      <c r="I1899" t="n">
        <v>11</v>
      </c>
      <c r="J1899" t="n">
        <v>1</v>
      </c>
      <c r="K1899">
        <f>E1899-F1899</f>
        <v/>
      </c>
      <c r="L1899" s="10">
        <f>IFERROR(K1899/E1899,0)</f>
        <v/>
      </c>
      <c r="M1899">
        <f>YEAR(A1899)</f>
        <v/>
      </c>
      <c r="N1899">
        <f>"Q"&amp;ROUNDUP(MONTH(A1899)/3,0)</f>
        <v/>
      </c>
      <c r="O1899">
        <f>TEXT(A1899,"mmm")</f>
        <v/>
      </c>
    </row>
    <row r="1900">
      <c r="A1900" s="13" t="n">
        <v>45292</v>
      </c>
      <c r="B1900" t="inlineStr">
        <is>
          <t>North</t>
        </is>
      </c>
      <c r="C1900" t="inlineStr">
        <is>
          <t>Retail Store</t>
        </is>
      </c>
      <c r="D1900" t="inlineStr">
        <is>
          <t>Beauty</t>
        </is>
      </c>
      <c r="E1900" t="n">
        <v>5009.1</v>
      </c>
      <c r="F1900" t="n">
        <v>2649.38</v>
      </c>
      <c r="G1900" t="n">
        <v>5337.28</v>
      </c>
      <c r="H1900" t="n">
        <v>8</v>
      </c>
      <c r="I1900" t="n">
        <v>8</v>
      </c>
      <c r="J1900" t="n">
        <v>1</v>
      </c>
      <c r="K1900">
        <f>E1900-F1900</f>
        <v/>
      </c>
      <c r="L1900" s="10">
        <f>IFERROR(K1900/E1900,0)</f>
        <v/>
      </c>
      <c r="M1900">
        <f>YEAR(A1900)</f>
        <v/>
      </c>
      <c r="N1900">
        <f>"Q"&amp;ROUNDUP(MONTH(A1900)/3,0)</f>
        <v/>
      </c>
      <c r="O1900">
        <f>TEXT(A1900,"mmm")</f>
        <v/>
      </c>
    </row>
    <row r="1901">
      <c r="A1901" s="13" t="n">
        <v>45292</v>
      </c>
      <c r="B1901" t="inlineStr">
        <is>
          <t>North</t>
        </is>
      </c>
      <c r="C1901" t="inlineStr">
        <is>
          <t>Retail Store</t>
        </is>
      </c>
      <c r="D1901" t="inlineStr">
        <is>
          <t>Books</t>
        </is>
      </c>
      <c r="E1901" t="n">
        <v>2620.63</v>
      </c>
      <c r="F1901" t="n">
        <v>2009.38</v>
      </c>
      <c r="G1901" t="n">
        <v>2801.76</v>
      </c>
      <c r="H1901" t="n">
        <v>6</v>
      </c>
      <c r="I1901" t="n">
        <v>5</v>
      </c>
      <c r="J1901" t="n">
        <v>0</v>
      </c>
      <c r="K1901">
        <f>E1901-F1901</f>
        <v/>
      </c>
      <c r="L1901" s="10">
        <f>IFERROR(K1901/E1901,0)</f>
        <v/>
      </c>
      <c r="M1901">
        <f>YEAR(A1901)</f>
        <v/>
      </c>
      <c r="N1901">
        <f>"Q"&amp;ROUNDUP(MONTH(A1901)/3,0)</f>
        <v/>
      </c>
      <c r="O1901">
        <f>TEXT(A1901,"mmm")</f>
        <v/>
      </c>
    </row>
    <row r="1902">
      <c r="A1902" s="13" t="n">
        <v>45292</v>
      </c>
      <c r="B1902" t="inlineStr">
        <is>
          <t>North</t>
        </is>
      </c>
      <c r="C1902" t="inlineStr">
        <is>
          <t>Retail Store</t>
        </is>
      </c>
      <c r="D1902" t="inlineStr">
        <is>
          <t>Electronics</t>
        </is>
      </c>
      <c r="E1902" t="n">
        <v>130825.91</v>
      </c>
      <c r="F1902" t="n">
        <v>112496.14</v>
      </c>
      <c r="G1902" t="n">
        <v>133032.64</v>
      </c>
      <c r="H1902" t="n">
        <v>14</v>
      </c>
      <c r="I1902" t="n">
        <v>12</v>
      </c>
      <c r="J1902" t="n">
        <v>1</v>
      </c>
      <c r="K1902">
        <f>E1902-F1902</f>
        <v/>
      </c>
      <c r="L1902" s="10">
        <f>IFERROR(K1902/E1902,0)</f>
        <v/>
      </c>
      <c r="M1902">
        <f>YEAR(A1902)</f>
        <v/>
      </c>
      <c r="N1902">
        <f>"Q"&amp;ROUNDUP(MONTH(A1902)/3,0)</f>
        <v/>
      </c>
      <c r="O1902">
        <f>TEXT(A1902,"mmm")</f>
        <v/>
      </c>
    </row>
    <row r="1903">
      <c r="A1903" s="13" t="n">
        <v>45292</v>
      </c>
      <c r="B1903" t="inlineStr">
        <is>
          <t>North</t>
        </is>
      </c>
      <c r="C1903" t="inlineStr">
        <is>
          <t>Retail Store</t>
        </is>
      </c>
      <c r="D1903" t="inlineStr">
        <is>
          <t>Fashion</t>
        </is>
      </c>
      <c r="E1903" t="n">
        <v>17212.2</v>
      </c>
      <c r="F1903" t="n">
        <v>8703.34</v>
      </c>
      <c r="G1903" t="n">
        <v>18025.28</v>
      </c>
      <c r="H1903" t="n">
        <v>18</v>
      </c>
      <c r="I1903" t="n">
        <v>15</v>
      </c>
      <c r="J1903" t="n">
        <v>0</v>
      </c>
      <c r="K1903">
        <f>E1903-F1903</f>
        <v/>
      </c>
      <c r="L1903" s="10">
        <f>IFERROR(K1903/E1903,0)</f>
        <v/>
      </c>
      <c r="M1903">
        <f>YEAR(A1903)</f>
        <v/>
      </c>
      <c r="N1903">
        <f>"Q"&amp;ROUNDUP(MONTH(A1903)/3,0)</f>
        <v/>
      </c>
      <c r="O1903">
        <f>TEXT(A1903,"mmm")</f>
        <v/>
      </c>
    </row>
    <row r="1904">
      <c r="A1904" s="13" t="n">
        <v>45292</v>
      </c>
      <c r="B1904" t="inlineStr">
        <is>
          <t>North</t>
        </is>
      </c>
      <c r="C1904" t="inlineStr">
        <is>
          <t>Retail Store</t>
        </is>
      </c>
      <c r="D1904" t="inlineStr">
        <is>
          <t>Grocery</t>
        </is>
      </c>
      <c r="E1904" t="n">
        <v>13604.93</v>
      </c>
      <c r="F1904" t="n">
        <v>10828.72</v>
      </c>
      <c r="G1904" t="n">
        <v>14305.2</v>
      </c>
      <c r="H1904" t="n">
        <v>35</v>
      </c>
      <c r="I1904" t="n">
        <v>11</v>
      </c>
      <c r="J1904" t="n">
        <v>0</v>
      </c>
      <c r="K1904">
        <f>E1904-F1904</f>
        <v/>
      </c>
      <c r="L1904" s="10">
        <f>IFERROR(K1904/E1904,0)</f>
        <v/>
      </c>
      <c r="M1904">
        <f>YEAR(A1904)</f>
        <v/>
      </c>
      <c r="N1904">
        <f>"Q"&amp;ROUNDUP(MONTH(A1904)/3,0)</f>
        <v/>
      </c>
      <c r="O1904">
        <f>TEXT(A1904,"mmm")</f>
        <v/>
      </c>
    </row>
    <row r="1905">
      <c r="A1905" s="13" t="n">
        <v>45292</v>
      </c>
      <c r="B1905" t="inlineStr">
        <is>
          <t>North</t>
        </is>
      </c>
      <c r="C1905" t="inlineStr">
        <is>
          <t>Retail Store</t>
        </is>
      </c>
      <c r="D1905" t="inlineStr">
        <is>
          <t>Home &amp; Kitchen</t>
        </is>
      </c>
      <c r="E1905" t="n">
        <v>39674.89</v>
      </c>
      <c r="F1905" t="n">
        <v>25001.93</v>
      </c>
      <c r="G1905" t="n">
        <v>40521.52</v>
      </c>
      <c r="H1905" t="n">
        <v>17</v>
      </c>
      <c r="I1905" t="n">
        <v>14</v>
      </c>
      <c r="J1905" t="n">
        <v>0</v>
      </c>
      <c r="K1905">
        <f>E1905-F1905</f>
        <v/>
      </c>
      <c r="L1905" s="10">
        <f>IFERROR(K1905/E1905,0)</f>
        <v/>
      </c>
      <c r="M1905">
        <f>YEAR(A1905)</f>
        <v/>
      </c>
      <c r="N1905">
        <f>"Q"&amp;ROUNDUP(MONTH(A1905)/3,0)</f>
        <v/>
      </c>
      <c r="O1905">
        <f>TEXT(A1905,"mmm")</f>
        <v/>
      </c>
    </row>
    <row r="1906">
      <c r="A1906" s="13" t="n">
        <v>45292</v>
      </c>
      <c r="B1906" t="inlineStr">
        <is>
          <t>North</t>
        </is>
      </c>
      <c r="C1906" t="inlineStr">
        <is>
          <t>Retail Store</t>
        </is>
      </c>
      <c r="D1906" t="inlineStr">
        <is>
          <t>Sports</t>
        </is>
      </c>
      <c r="E1906" t="n">
        <v>9001.299999999999</v>
      </c>
      <c r="F1906" t="n">
        <v>6443.44</v>
      </c>
      <c r="G1906" t="n">
        <v>9314.24</v>
      </c>
      <c r="H1906" t="n">
        <v>4</v>
      </c>
      <c r="I1906" t="n">
        <v>2</v>
      </c>
      <c r="J1906" t="n">
        <v>0</v>
      </c>
      <c r="K1906">
        <f>E1906-F1906</f>
        <v/>
      </c>
      <c r="L1906" s="10">
        <f>IFERROR(K1906/E1906,0)</f>
        <v/>
      </c>
      <c r="M1906">
        <f>YEAR(A1906)</f>
        <v/>
      </c>
      <c r="N1906">
        <f>"Q"&amp;ROUNDUP(MONTH(A1906)/3,0)</f>
        <v/>
      </c>
      <c r="O1906">
        <f>TEXT(A1906,"mmm")</f>
        <v/>
      </c>
    </row>
    <row r="1907">
      <c r="A1907" s="13" t="n">
        <v>45292</v>
      </c>
      <c r="B1907" t="inlineStr">
        <is>
          <t>North</t>
        </is>
      </c>
      <c r="C1907" t="inlineStr">
        <is>
          <t>Unknown</t>
        </is>
      </c>
      <c r="D1907" t="inlineStr">
        <is>
          <t>Electronics</t>
        </is>
      </c>
      <c r="E1907" t="n">
        <v>10392.77</v>
      </c>
      <c r="F1907" t="n">
        <v>8748.48</v>
      </c>
      <c r="G1907" t="n">
        <v>10939.76</v>
      </c>
      <c r="H1907" t="n">
        <v>1</v>
      </c>
      <c r="I1907" t="n">
        <v>1</v>
      </c>
      <c r="J1907" t="n">
        <v>0</v>
      </c>
      <c r="K1907">
        <f>E1907-F1907</f>
        <v/>
      </c>
      <c r="L1907" s="10">
        <f>IFERROR(K1907/E1907,0)</f>
        <v/>
      </c>
      <c r="M1907">
        <f>YEAR(A1907)</f>
        <v/>
      </c>
      <c r="N1907">
        <f>"Q"&amp;ROUNDUP(MONTH(A1907)/3,0)</f>
        <v/>
      </c>
      <c r="O1907">
        <f>TEXT(A1907,"mmm")</f>
        <v/>
      </c>
    </row>
    <row r="1908">
      <c r="A1908" s="13" t="n">
        <v>45292</v>
      </c>
      <c r="B1908" t="inlineStr">
        <is>
          <t>North</t>
        </is>
      </c>
      <c r="C1908" t="inlineStr">
        <is>
          <t>Unknown</t>
        </is>
      </c>
      <c r="D1908" t="inlineStr">
        <is>
          <t>Home &amp; Kitchen</t>
        </is>
      </c>
      <c r="E1908" t="n">
        <v>6709.19</v>
      </c>
      <c r="F1908" t="n">
        <v>4355.15</v>
      </c>
      <c r="G1908" t="n">
        <v>7173.92</v>
      </c>
      <c r="H1908" t="n">
        <v>2</v>
      </c>
      <c r="I1908" t="n">
        <v>2</v>
      </c>
      <c r="J1908" t="n">
        <v>0</v>
      </c>
      <c r="K1908">
        <f>E1908-F1908</f>
        <v/>
      </c>
      <c r="L1908" s="10">
        <f>IFERROR(K1908/E1908,0)</f>
        <v/>
      </c>
      <c r="M1908">
        <f>YEAR(A1908)</f>
        <v/>
      </c>
      <c r="N1908">
        <f>"Q"&amp;ROUNDUP(MONTH(A1908)/3,0)</f>
        <v/>
      </c>
      <c r="O1908">
        <f>TEXT(A1908,"mmm")</f>
        <v/>
      </c>
    </row>
    <row r="1909">
      <c r="A1909" s="13" t="n">
        <v>45292</v>
      </c>
      <c r="B1909" t="inlineStr">
        <is>
          <t>North</t>
        </is>
      </c>
      <c r="C1909" t="inlineStr">
        <is>
          <t>Website</t>
        </is>
      </c>
      <c r="D1909" t="inlineStr">
        <is>
          <t>Beauty</t>
        </is>
      </c>
      <c r="E1909" t="n">
        <v>23287.38</v>
      </c>
      <c r="F1909" t="n">
        <v>12979</v>
      </c>
      <c r="G1909" t="n">
        <v>24608.48</v>
      </c>
      <c r="H1909" t="n">
        <v>38</v>
      </c>
      <c r="I1909" t="n">
        <v>26</v>
      </c>
      <c r="J1909" t="n">
        <v>3</v>
      </c>
      <c r="K1909">
        <f>E1909-F1909</f>
        <v/>
      </c>
      <c r="L1909" s="10">
        <f>IFERROR(K1909/E1909,0)</f>
        <v/>
      </c>
      <c r="M1909">
        <f>YEAR(A1909)</f>
        <v/>
      </c>
      <c r="N1909">
        <f>"Q"&amp;ROUNDUP(MONTH(A1909)/3,0)</f>
        <v/>
      </c>
      <c r="O1909">
        <f>TEXT(A1909,"mmm")</f>
        <v/>
      </c>
    </row>
    <row r="1910">
      <c r="A1910" s="13" t="n">
        <v>45292</v>
      </c>
      <c r="B1910" t="inlineStr">
        <is>
          <t>North</t>
        </is>
      </c>
      <c r="C1910" t="inlineStr">
        <is>
          <t>Website</t>
        </is>
      </c>
      <c r="D1910" t="inlineStr">
        <is>
          <t>Books</t>
        </is>
      </c>
      <c r="E1910" t="n">
        <v>8282.799999999999</v>
      </c>
      <c r="F1910" t="n">
        <v>6251.64</v>
      </c>
      <c r="G1910" t="n">
        <v>9049.040000000001</v>
      </c>
      <c r="H1910" t="n">
        <v>19</v>
      </c>
      <c r="I1910" t="n">
        <v>16</v>
      </c>
      <c r="J1910" t="n">
        <v>0</v>
      </c>
      <c r="K1910">
        <f>E1910-F1910</f>
        <v/>
      </c>
      <c r="L1910" s="10">
        <f>IFERROR(K1910/E1910,0)</f>
        <v/>
      </c>
      <c r="M1910">
        <f>YEAR(A1910)</f>
        <v/>
      </c>
      <c r="N1910">
        <f>"Q"&amp;ROUNDUP(MONTH(A1910)/3,0)</f>
        <v/>
      </c>
      <c r="O1910">
        <f>TEXT(A1910,"mmm")</f>
        <v/>
      </c>
    </row>
    <row r="1911">
      <c r="A1911" s="13" t="n">
        <v>45292</v>
      </c>
      <c r="B1911" t="inlineStr">
        <is>
          <t>North</t>
        </is>
      </c>
      <c r="C1911" t="inlineStr">
        <is>
          <t>Website</t>
        </is>
      </c>
      <c r="D1911" t="inlineStr">
        <is>
          <t>Electronics</t>
        </is>
      </c>
      <c r="E1911" t="n">
        <v>365780.64</v>
      </c>
      <c r="F1911" t="n">
        <v>318501.11</v>
      </c>
      <c r="G1911" t="n">
        <v>381616.56</v>
      </c>
      <c r="H1911" t="n">
        <v>31</v>
      </c>
      <c r="I1911" t="n">
        <v>24</v>
      </c>
      <c r="J1911" t="n">
        <v>4</v>
      </c>
      <c r="K1911">
        <f>E1911-F1911</f>
        <v/>
      </c>
      <c r="L1911" s="10">
        <f>IFERROR(K1911/E1911,0)</f>
        <v/>
      </c>
      <c r="M1911">
        <f>YEAR(A1911)</f>
        <v/>
      </c>
      <c r="N1911">
        <f>"Q"&amp;ROUNDUP(MONTH(A1911)/3,0)</f>
        <v/>
      </c>
      <c r="O1911">
        <f>TEXT(A1911,"mmm")</f>
        <v/>
      </c>
    </row>
    <row r="1912">
      <c r="A1912" s="13" t="n">
        <v>45292</v>
      </c>
      <c r="B1912" t="inlineStr">
        <is>
          <t>North</t>
        </is>
      </c>
      <c r="C1912" t="inlineStr">
        <is>
          <t>Website</t>
        </is>
      </c>
      <c r="D1912" t="inlineStr">
        <is>
          <t>Fashion</t>
        </is>
      </c>
      <c r="E1912" t="n">
        <v>75537.49000000001</v>
      </c>
      <c r="F1912" t="n">
        <v>41090.5</v>
      </c>
      <c r="G1912" t="n">
        <v>79898</v>
      </c>
      <c r="H1912" t="n">
        <v>55</v>
      </c>
      <c r="I1912" t="n">
        <v>44</v>
      </c>
      <c r="J1912" t="n">
        <v>7</v>
      </c>
      <c r="K1912">
        <f>E1912-F1912</f>
        <v/>
      </c>
      <c r="L1912" s="10">
        <f>IFERROR(K1912/E1912,0)</f>
        <v/>
      </c>
      <c r="M1912">
        <f>YEAR(A1912)</f>
        <v/>
      </c>
      <c r="N1912">
        <f>"Q"&amp;ROUNDUP(MONTH(A1912)/3,0)</f>
        <v/>
      </c>
      <c r="O1912">
        <f>TEXT(A1912,"mmm")</f>
        <v/>
      </c>
    </row>
    <row r="1913">
      <c r="A1913" s="13" t="n">
        <v>45292</v>
      </c>
      <c r="B1913" t="inlineStr">
        <is>
          <t>North</t>
        </is>
      </c>
      <c r="C1913" t="inlineStr">
        <is>
          <t>Website</t>
        </is>
      </c>
      <c r="D1913" t="inlineStr">
        <is>
          <t>Grocery</t>
        </is>
      </c>
      <c r="E1913" t="n">
        <v>25390.3</v>
      </c>
      <c r="F1913" t="n">
        <v>20651.27</v>
      </c>
      <c r="G1913" t="n">
        <v>26818.48</v>
      </c>
      <c r="H1913" t="n">
        <v>73</v>
      </c>
      <c r="I1913" t="n">
        <v>26</v>
      </c>
      <c r="J1913" t="n">
        <v>0</v>
      </c>
      <c r="K1913">
        <f>E1913-F1913</f>
        <v/>
      </c>
      <c r="L1913" s="10">
        <f>IFERROR(K1913/E1913,0)</f>
        <v/>
      </c>
      <c r="M1913">
        <f>YEAR(A1913)</f>
        <v/>
      </c>
      <c r="N1913">
        <f>"Q"&amp;ROUNDUP(MONTH(A1913)/3,0)</f>
        <v/>
      </c>
      <c r="O1913">
        <f>TEXT(A1913,"mmm")</f>
        <v/>
      </c>
    </row>
    <row r="1914">
      <c r="A1914" s="13" t="n">
        <v>45292</v>
      </c>
      <c r="B1914" t="inlineStr">
        <is>
          <t>North</t>
        </is>
      </c>
      <c r="C1914" t="inlineStr">
        <is>
          <t>Website</t>
        </is>
      </c>
      <c r="D1914" t="inlineStr">
        <is>
          <t>Home &amp; Kitchen</t>
        </is>
      </c>
      <c r="E1914" t="n">
        <v>51652.72</v>
      </c>
      <c r="F1914" t="n">
        <v>33992.37</v>
      </c>
      <c r="G1914" t="n">
        <v>54205.84</v>
      </c>
      <c r="H1914" t="n">
        <v>29</v>
      </c>
      <c r="I1914" t="n">
        <v>24</v>
      </c>
      <c r="J1914" t="n">
        <v>2</v>
      </c>
      <c r="K1914">
        <f>E1914-F1914</f>
        <v/>
      </c>
      <c r="L1914" s="10">
        <f>IFERROR(K1914/E1914,0)</f>
        <v/>
      </c>
      <c r="M1914">
        <f>YEAR(A1914)</f>
        <v/>
      </c>
      <c r="N1914">
        <f>"Q"&amp;ROUNDUP(MONTH(A1914)/3,0)</f>
        <v/>
      </c>
      <c r="O1914">
        <f>TEXT(A1914,"mmm")</f>
        <v/>
      </c>
    </row>
    <row r="1915">
      <c r="A1915" s="13" t="n">
        <v>45292</v>
      </c>
      <c r="B1915" t="inlineStr">
        <is>
          <t>North</t>
        </is>
      </c>
      <c r="C1915" t="inlineStr">
        <is>
          <t>Website</t>
        </is>
      </c>
      <c r="D1915" t="inlineStr">
        <is>
          <t>Sports</t>
        </is>
      </c>
      <c r="E1915" t="n">
        <v>15724.16</v>
      </c>
      <c r="F1915" t="n">
        <v>9651.09</v>
      </c>
      <c r="G1915" t="n">
        <v>16370.64</v>
      </c>
      <c r="H1915" t="n">
        <v>9</v>
      </c>
      <c r="I1915" t="n">
        <v>8</v>
      </c>
      <c r="J1915" t="n">
        <v>1</v>
      </c>
      <c r="K1915">
        <f>E1915-F1915</f>
        <v/>
      </c>
      <c r="L1915" s="10">
        <f>IFERROR(K1915/E1915,0)</f>
        <v/>
      </c>
      <c r="M1915">
        <f>YEAR(A1915)</f>
        <v/>
      </c>
      <c r="N1915">
        <f>"Q"&amp;ROUNDUP(MONTH(A1915)/3,0)</f>
        <v/>
      </c>
      <c r="O1915">
        <f>TEXT(A1915,"mmm")</f>
        <v/>
      </c>
    </row>
    <row r="1916">
      <c r="A1916" s="13" t="n">
        <v>45292</v>
      </c>
      <c r="B1916" t="inlineStr">
        <is>
          <t>North</t>
        </is>
      </c>
      <c r="C1916" t="inlineStr">
        <is>
          <t>Website</t>
        </is>
      </c>
      <c r="D1916" t="inlineStr">
        <is>
          <t>Unknown</t>
        </is>
      </c>
      <c r="E1916" t="n">
        <v>2479.46</v>
      </c>
      <c r="F1916" t="n">
        <v>1592.96</v>
      </c>
      <c r="G1916" t="n">
        <v>2754.96</v>
      </c>
      <c r="H1916" t="n">
        <v>1</v>
      </c>
      <c r="I1916" t="n">
        <v>1</v>
      </c>
      <c r="J1916" t="n">
        <v>0</v>
      </c>
      <c r="K1916">
        <f>E1916-F1916</f>
        <v/>
      </c>
      <c r="L1916" s="10">
        <f>IFERROR(K1916/E1916,0)</f>
        <v/>
      </c>
      <c r="M1916">
        <f>YEAR(A1916)</f>
        <v/>
      </c>
      <c r="N1916">
        <f>"Q"&amp;ROUNDUP(MONTH(A1916)/3,0)</f>
        <v/>
      </c>
      <c r="O1916">
        <f>TEXT(A1916,"mmm")</f>
        <v/>
      </c>
    </row>
    <row r="1917">
      <c r="A1917" s="13" t="n">
        <v>45292</v>
      </c>
      <c r="B1917" t="inlineStr">
        <is>
          <t>South</t>
        </is>
      </c>
      <c r="C1917" t="inlineStr">
        <is>
          <t>Marketplace</t>
        </is>
      </c>
      <c r="D1917" t="inlineStr">
        <is>
          <t>Beauty</t>
        </is>
      </c>
      <c r="E1917" t="n">
        <v>22923.39</v>
      </c>
      <c r="F1917" t="n">
        <v>13099.39</v>
      </c>
      <c r="G1917" t="n">
        <v>25475.84</v>
      </c>
      <c r="H1917" t="n">
        <v>34</v>
      </c>
      <c r="I1917" t="n">
        <v>28</v>
      </c>
      <c r="J1917" t="n">
        <v>1</v>
      </c>
      <c r="K1917">
        <f>E1917-F1917</f>
        <v/>
      </c>
      <c r="L1917" s="10">
        <f>IFERROR(K1917/E1917,0)</f>
        <v/>
      </c>
      <c r="M1917">
        <f>YEAR(A1917)</f>
        <v/>
      </c>
      <c r="N1917">
        <f>"Q"&amp;ROUNDUP(MONTH(A1917)/3,0)</f>
        <v/>
      </c>
      <c r="O1917">
        <f>TEXT(A1917,"mmm")</f>
        <v/>
      </c>
    </row>
    <row r="1918">
      <c r="A1918" s="13" t="n">
        <v>45292</v>
      </c>
      <c r="B1918" t="inlineStr">
        <is>
          <t>South</t>
        </is>
      </c>
      <c r="C1918" t="inlineStr">
        <is>
          <t>Marketplace</t>
        </is>
      </c>
      <c r="D1918" t="inlineStr">
        <is>
          <t>Books</t>
        </is>
      </c>
      <c r="E1918" t="n">
        <v>13191.62</v>
      </c>
      <c r="F1918" t="n">
        <v>10280.06</v>
      </c>
      <c r="G1918" t="n">
        <v>14954.16</v>
      </c>
      <c r="H1918" t="n">
        <v>31</v>
      </c>
      <c r="I1918" t="n">
        <v>23</v>
      </c>
      <c r="J1918" t="n">
        <v>0</v>
      </c>
      <c r="K1918">
        <f>E1918-F1918</f>
        <v/>
      </c>
      <c r="L1918" s="10">
        <f>IFERROR(K1918/E1918,0)</f>
        <v/>
      </c>
      <c r="M1918">
        <f>YEAR(A1918)</f>
        <v/>
      </c>
      <c r="N1918">
        <f>"Q"&amp;ROUNDUP(MONTH(A1918)/3,0)</f>
        <v/>
      </c>
      <c r="O1918">
        <f>TEXT(A1918,"mmm")</f>
        <v/>
      </c>
    </row>
    <row r="1919">
      <c r="A1919" s="13" t="n">
        <v>45292</v>
      </c>
      <c r="B1919" t="inlineStr">
        <is>
          <t>South</t>
        </is>
      </c>
      <c r="C1919" t="inlineStr">
        <is>
          <t>Marketplace</t>
        </is>
      </c>
      <c r="D1919" t="inlineStr">
        <is>
          <t>Electronics</t>
        </is>
      </c>
      <c r="E1919" t="n">
        <v>509727.47</v>
      </c>
      <c r="F1919" t="n">
        <v>471075.06</v>
      </c>
      <c r="G1919" t="n">
        <v>568196.72</v>
      </c>
      <c r="H1919" t="n">
        <v>47</v>
      </c>
      <c r="I1919" t="n">
        <v>34</v>
      </c>
      <c r="J1919" t="n">
        <v>3</v>
      </c>
      <c r="K1919">
        <f>E1919-F1919</f>
        <v/>
      </c>
      <c r="L1919" s="10">
        <f>IFERROR(K1919/E1919,0)</f>
        <v/>
      </c>
      <c r="M1919">
        <f>YEAR(A1919)</f>
        <v/>
      </c>
      <c r="N1919">
        <f>"Q"&amp;ROUNDUP(MONTH(A1919)/3,0)</f>
        <v/>
      </c>
      <c r="O1919">
        <f>TEXT(A1919,"mmm")</f>
        <v/>
      </c>
    </row>
    <row r="1920">
      <c r="A1920" s="13" t="n">
        <v>45292</v>
      </c>
      <c r="B1920" t="inlineStr">
        <is>
          <t>South</t>
        </is>
      </c>
      <c r="C1920" t="inlineStr">
        <is>
          <t>Marketplace</t>
        </is>
      </c>
      <c r="D1920" t="inlineStr">
        <is>
          <t>Fashion</t>
        </is>
      </c>
      <c r="E1920" t="n">
        <v>61239.9</v>
      </c>
      <c r="F1920" t="n">
        <v>35272.67</v>
      </c>
      <c r="G1920" t="n">
        <v>68969.67999999999</v>
      </c>
      <c r="H1920" t="n">
        <v>53</v>
      </c>
      <c r="I1920" t="n">
        <v>43</v>
      </c>
      <c r="J1920" t="n">
        <v>5</v>
      </c>
      <c r="K1920">
        <f>E1920-F1920</f>
        <v/>
      </c>
      <c r="L1920" s="10">
        <f>IFERROR(K1920/E1920,0)</f>
        <v/>
      </c>
      <c r="M1920">
        <f>YEAR(A1920)</f>
        <v/>
      </c>
      <c r="N1920">
        <f>"Q"&amp;ROUNDUP(MONTH(A1920)/3,0)</f>
        <v/>
      </c>
      <c r="O1920">
        <f>TEXT(A1920,"mmm")</f>
        <v/>
      </c>
    </row>
    <row r="1921">
      <c r="A1921" s="13" t="n">
        <v>45292</v>
      </c>
      <c r="B1921" t="inlineStr">
        <is>
          <t>South</t>
        </is>
      </c>
      <c r="C1921" t="inlineStr">
        <is>
          <t>Marketplace</t>
        </is>
      </c>
      <c r="D1921" t="inlineStr">
        <is>
          <t>Grocery</t>
        </is>
      </c>
      <c r="E1921" t="n">
        <v>35136.97</v>
      </c>
      <c r="F1921" t="n">
        <v>30514.05</v>
      </c>
      <c r="G1921" t="n">
        <v>39114.4</v>
      </c>
      <c r="H1921" t="n">
        <v>100</v>
      </c>
      <c r="I1921" t="n">
        <v>41</v>
      </c>
      <c r="J1921" t="n">
        <v>0</v>
      </c>
      <c r="K1921">
        <f>E1921-F1921</f>
        <v/>
      </c>
      <c r="L1921" s="10">
        <f>IFERROR(K1921/E1921,0)</f>
        <v/>
      </c>
      <c r="M1921">
        <f>YEAR(A1921)</f>
        <v/>
      </c>
      <c r="N1921">
        <f>"Q"&amp;ROUNDUP(MONTH(A1921)/3,0)</f>
        <v/>
      </c>
      <c r="O1921">
        <f>TEXT(A1921,"mmm")</f>
        <v/>
      </c>
    </row>
    <row r="1922">
      <c r="A1922" s="13" t="n">
        <v>45292</v>
      </c>
      <c r="B1922" t="inlineStr">
        <is>
          <t>South</t>
        </is>
      </c>
      <c r="C1922" t="inlineStr">
        <is>
          <t>Marketplace</t>
        </is>
      </c>
      <c r="D1922" t="inlineStr">
        <is>
          <t>Home &amp; Kitchen</t>
        </is>
      </c>
      <c r="E1922" t="n">
        <v>70091.28999999999</v>
      </c>
      <c r="F1922" t="n">
        <v>49456.58</v>
      </c>
      <c r="G1922" t="n">
        <v>78312</v>
      </c>
      <c r="H1922" t="n">
        <v>40</v>
      </c>
      <c r="I1922" t="n">
        <v>34</v>
      </c>
      <c r="J1922" t="n">
        <v>1</v>
      </c>
      <c r="K1922">
        <f>E1922-F1922</f>
        <v/>
      </c>
      <c r="L1922" s="10">
        <f>IFERROR(K1922/E1922,0)</f>
        <v/>
      </c>
      <c r="M1922">
        <f>YEAR(A1922)</f>
        <v/>
      </c>
      <c r="N1922">
        <f>"Q"&amp;ROUNDUP(MONTH(A1922)/3,0)</f>
        <v/>
      </c>
      <c r="O1922">
        <f>TEXT(A1922,"mmm")</f>
        <v/>
      </c>
    </row>
    <row r="1923">
      <c r="A1923" s="13" t="n">
        <v>45292</v>
      </c>
      <c r="B1923" t="inlineStr">
        <is>
          <t>South</t>
        </is>
      </c>
      <c r="C1923" t="inlineStr">
        <is>
          <t>Marketplace</t>
        </is>
      </c>
      <c r="D1923" t="inlineStr">
        <is>
          <t>Sports</t>
        </is>
      </c>
      <c r="E1923" t="n">
        <v>26644.72</v>
      </c>
      <c r="F1923" t="n">
        <v>17109.58</v>
      </c>
      <c r="G1923" t="n">
        <v>28690.48</v>
      </c>
      <c r="H1923" t="n">
        <v>13</v>
      </c>
      <c r="I1923" t="n">
        <v>11</v>
      </c>
      <c r="J1923" t="n">
        <v>1</v>
      </c>
      <c r="K1923">
        <f>E1923-F1923</f>
        <v/>
      </c>
      <c r="L1923" s="10">
        <f>IFERROR(K1923/E1923,0)</f>
        <v/>
      </c>
      <c r="M1923">
        <f>YEAR(A1923)</f>
        <v/>
      </c>
      <c r="N1923">
        <f>"Q"&amp;ROUNDUP(MONTH(A1923)/3,0)</f>
        <v/>
      </c>
      <c r="O1923">
        <f>TEXT(A1923,"mmm")</f>
        <v/>
      </c>
    </row>
    <row r="1924">
      <c r="A1924" s="13" t="n">
        <v>45292</v>
      </c>
      <c r="B1924" t="inlineStr">
        <is>
          <t>South</t>
        </is>
      </c>
      <c r="C1924" t="inlineStr">
        <is>
          <t>Mobile App</t>
        </is>
      </c>
      <c r="D1924" t="inlineStr">
        <is>
          <t>Beauty</t>
        </is>
      </c>
      <c r="E1924" t="n">
        <v>18712.73</v>
      </c>
      <c r="F1924" t="n">
        <v>10457.61</v>
      </c>
      <c r="G1924" t="n">
        <v>19987.76</v>
      </c>
      <c r="H1924" t="n">
        <v>31</v>
      </c>
      <c r="I1924" t="n">
        <v>26</v>
      </c>
      <c r="J1924" t="n">
        <v>2</v>
      </c>
      <c r="K1924">
        <f>E1924-F1924</f>
        <v/>
      </c>
      <c r="L1924" s="10">
        <f>IFERROR(K1924/E1924,0)</f>
        <v/>
      </c>
      <c r="M1924">
        <f>YEAR(A1924)</f>
        <v/>
      </c>
      <c r="N1924">
        <f>"Q"&amp;ROUNDUP(MONTH(A1924)/3,0)</f>
        <v/>
      </c>
      <c r="O1924">
        <f>TEXT(A1924,"mmm")</f>
        <v/>
      </c>
    </row>
    <row r="1925">
      <c r="A1925" s="13" t="n">
        <v>45292</v>
      </c>
      <c r="B1925" t="inlineStr">
        <is>
          <t>South</t>
        </is>
      </c>
      <c r="C1925" t="inlineStr">
        <is>
          <t>Mobile App</t>
        </is>
      </c>
      <c r="D1925" t="inlineStr">
        <is>
          <t>Books</t>
        </is>
      </c>
      <c r="E1925" t="n">
        <v>7330.68</v>
      </c>
      <c r="F1925" t="n">
        <v>5615.6</v>
      </c>
      <c r="G1925" t="n">
        <v>7939.36</v>
      </c>
      <c r="H1925" t="n">
        <v>16</v>
      </c>
      <c r="I1925" t="n">
        <v>15</v>
      </c>
      <c r="J1925" t="n">
        <v>0</v>
      </c>
      <c r="K1925">
        <f>E1925-F1925</f>
        <v/>
      </c>
      <c r="L1925" s="10">
        <f>IFERROR(K1925/E1925,0)</f>
        <v/>
      </c>
      <c r="M1925">
        <f>YEAR(A1925)</f>
        <v/>
      </c>
      <c r="N1925">
        <f>"Q"&amp;ROUNDUP(MONTH(A1925)/3,0)</f>
        <v/>
      </c>
      <c r="O1925">
        <f>TEXT(A1925,"mmm")</f>
        <v/>
      </c>
    </row>
    <row r="1926">
      <c r="A1926" s="13" t="n">
        <v>45292</v>
      </c>
      <c r="B1926" t="inlineStr">
        <is>
          <t>South</t>
        </is>
      </c>
      <c r="C1926" t="inlineStr">
        <is>
          <t>Mobile App</t>
        </is>
      </c>
      <c r="D1926" t="inlineStr">
        <is>
          <t>Electronics</t>
        </is>
      </c>
      <c r="E1926" t="n">
        <v>449666.95</v>
      </c>
      <c r="F1926" t="n">
        <v>401371.16</v>
      </c>
      <c r="G1926" t="n">
        <v>490883.12</v>
      </c>
      <c r="H1926" t="n">
        <v>47</v>
      </c>
      <c r="I1926" t="n">
        <v>36</v>
      </c>
      <c r="J1926" t="n">
        <v>0</v>
      </c>
      <c r="K1926">
        <f>E1926-F1926</f>
        <v/>
      </c>
      <c r="L1926" s="10">
        <f>IFERROR(K1926/E1926,0)</f>
        <v/>
      </c>
      <c r="M1926">
        <f>YEAR(A1926)</f>
        <v/>
      </c>
      <c r="N1926">
        <f>"Q"&amp;ROUNDUP(MONTH(A1926)/3,0)</f>
        <v/>
      </c>
      <c r="O1926">
        <f>TEXT(A1926,"mmm")</f>
        <v/>
      </c>
    </row>
    <row r="1927">
      <c r="A1927" s="13" t="n">
        <v>45292</v>
      </c>
      <c r="B1927" t="inlineStr">
        <is>
          <t>South</t>
        </is>
      </c>
      <c r="C1927" t="inlineStr">
        <is>
          <t>Mobile App</t>
        </is>
      </c>
      <c r="D1927" t="inlineStr">
        <is>
          <t>Fashion</t>
        </is>
      </c>
      <c r="E1927" t="n">
        <v>100566.31</v>
      </c>
      <c r="F1927" t="n">
        <v>51339.66</v>
      </c>
      <c r="G1927" t="n">
        <v>108664.4</v>
      </c>
      <c r="H1927" t="n">
        <v>65</v>
      </c>
      <c r="I1927" t="n">
        <v>51</v>
      </c>
      <c r="J1927" t="n">
        <v>13</v>
      </c>
      <c r="K1927">
        <f>E1927-F1927</f>
        <v/>
      </c>
      <c r="L1927" s="10">
        <f>IFERROR(K1927/E1927,0)</f>
        <v/>
      </c>
      <c r="M1927">
        <f>YEAR(A1927)</f>
        <v/>
      </c>
      <c r="N1927">
        <f>"Q"&amp;ROUNDUP(MONTH(A1927)/3,0)</f>
        <v/>
      </c>
      <c r="O1927">
        <f>TEXT(A1927,"mmm")</f>
        <v/>
      </c>
    </row>
    <row r="1928">
      <c r="A1928" s="13" t="n">
        <v>45292</v>
      </c>
      <c r="B1928" t="inlineStr">
        <is>
          <t>South</t>
        </is>
      </c>
      <c r="C1928" t="inlineStr">
        <is>
          <t>Mobile App</t>
        </is>
      </c>
      <c r="D1928" t="inlineStr">
        <is>
          <t>Grocery</t>
        </is>
      </c>
      <c r="E1928" t="n">
        <v>35040.21</v>
      </c>
      <c r="F1928" t="n">
        <v>29258.24</v>
      </c>
      <c r="G1928" t="n">
        <v>37809.2</v>
      </c>
      <c r="H1928" t="n">
        <v>105</v>
      </c>
      <c r="I1928" t="n">
        <v>36</v>
      </c>
      <c r="J1928" t="n">
        <v>2</v>
      </c>
      <c r="K1928">
        <f>E1928-F1928</f>
        <v/>
      </c>
      <c r="L1928" s="10">
        <f>IFERROR(K1928/E1928,0)</f>
        <v/>
      </c>
      <c r="M1928">
        <f>YEAR(A1928)</f>
        <v/>
      </c>
      <c r="N1928">
        <f>"Q"&amp;ROUNDUP(MONTH(A1928)/3,0)</f>
        <v/>
      </c>
      <c r="O1928">
        <f>TEXT(A1928,"mmm")</f>
        <v/>
      </c>
    </row>
    <row r="1929">
      <c r="A1929" s="13" t="n">
        <v>45292</v>
      </c>
      <c r="B1929" t="inlineStr">
        <is>
          <t>South</t>
        </is>
      </c>
      <c r="C1929" t="inlineStr">
        <is>
          <t>Mobile App</t>
        </is>
      </c>
      <c r="D1929" t="inlineStr">
        <is>
          <t>Home &amp; Kitchen</t>
        </is>
      </c>
      <c r="E1929" t="n">
        <v>84742.06</v>
      </c>
      <c r="F1929" t="n">
        <v>57684.71</v>
      </c>
      <c r="G1929" t="n">
        <v>90594.39999999999</v>
      </c>
      <c r="H1929" t="n">
        <v>40</v>
      </c>
      <c r="I1929" t="n">
        <v>35</v>
      </c>
      <c r="J1929" t="n">
        <v>4</v>
      </c>
      <c r="K1929">
        <f>E1929-F1929</f>
        <v/>
      </c>
      <c r="L1929" s="10">
        <f>IFERROR(K1929/E1929,0)</f>
        <v/>
      </c>
      <c r="M1929">
        <f>YEAR(A1929)</f>
        <v/>
      </c>
      <c r="N1929">
        <f>"Q"&amp;ROUNDUP(MONTH(A1929)/3,0)</f>
        <v/>
      </c>
      <c r="O1929">
        <f>TEXT(A1929,"mmm")</f>
        <v/>
      </c>
    </row>
    <row r="1930">
      <c r="A1930" s="13" t="n">
        <v>45292</v>
      </c>
      <c r="B1930" t="inlineStr">
        <is>
          <t>South</t>
        </is>
      </c>
      <c r="C1930" t="inlineStr">
        <is>
          <t>Mobile App</t>
        </is>
      </c>
      <c r="D1930" t="inlineStr">
        <is>
          <t>Sports</t>
        </is>
      </c>
      <c r="E1930" t="n">
        <v>23910.02</v>
      </c>
      <c r="F1930" t="n">
        <v>16093.95</v>
      </c>
      <c r="G1930" t="n">
        <v>26705.12</v>
      </c>
      <c r="H1930" t="n">
        <v>12</v>
      </c>
      <c r="I1930" t="n">
        <v>9</v>
      </c>
      <c r="J1930" t="n">
        <v>1</v>
      </c>
      <c r="K1930">
        <f>E1930-F1930</f>
        <v/>
      </c>
      <c r="L1930" s="10">
        <f>IFERROR(K1930/E1930,0)</f>
        <v/>
      </c>
      <c r="M1930">
        <f>YEAR(A1930)</f>
        <v/>
      </c>
      <c r="N1930">
        <f>"Q"&amp;ROUNDUP(MONTH(A1930)/3,0)</f>
        <v/>
      </c>
      <c r="O1930">
        <f>TEXT(A1930,"mmm")</f>
        <v/>
      </c>
    </row>
    <row r="1931">
      <c r="A1931" s="13" t="n">
        <v>45292</v>
      </c>
      <c r="B1931" t="inlineStr">
        <is>
          <t>South</t>
        </is>
      </c>
      <c r="C1931" t="inlineStr">
        <is>
          <t>Retail Store</t>
        </is>
      </c>
      <c r="D1931" t="inlineStr">
        <is>
          <t>Beauty</t>
        </is>
      </c>
      <c r="E1931" t="n">
        <v>5748.02</v>
      </c>
      <c r="F1931" t="n">
        <v>3177.74</v>
      </c>
      <c r="G1931" t="n">
        <v>6040.32</v>
      </c>
      <c r="H1931" t="n">
        <v>12</v>
      </c>
      <c r="I1931" t="n">
        <v>10</v>
      </c>
      <c r="J1931" t="n">
        <v>0</v>
      </c>
      <c r="K1931">
        <f>E1931-F1931</f>
        <v/>
      </c>
      <c r="L1931" s="10">
        <f>IFERROR(K1931/E1931,0)</f>
        <v/>
      </c>
      <c r="M1931">
        <f>YEAR(A1931)</f>
        <v/>
      </c>
      <c r="N1931">
        <f>"Q"&amp;ROUNDUP(MONTH(A1931)/3,0)</f>
        <v/>
      </c>
      <c r="O1931">
        <f>TEXT(A1931,"mmm")</f>
        <v/>
      </c>
    </row>
    <row r="1932">
      <c r="A1932" s="13" t="n">
        <v>45292</v>
      </c>
      <c r="B1932" t="inlineStr">
        <is>
          <t>South</t>
        </is>
      </c>
      <c r="C1932" t="inlineStr">
        <is>
          <t>Retail Store</t>
        </is>
      </c>
      <c r="D1932" t="inlineStr">
        <is>
          <t>Books</t>
        </is>
      </c>
      <c r="E1932" t="n">
        <v>9079.09</v>
      </c>
      <c r="F1932" t="n">
        <v>6700.14</v>
      </c>
      <c r="G1932" t="n">
        <v>9587.76</v>
      </c>
      <c r="H1932" t="n">
        <v>21</v>
      </c>
      <c r="I1932" t="n">
        <v>16</v>
      </c>
      <c r="J1932" t="n">
        <v>2</v>
      </c>
      <c r="K1932">
        <f>E1932-F1932</f>
        <v/>
      </c>
      <c r="L1932" s="10">
        <f>IFERROR(K1932/E1932,0)</f>
        <v/>
      </c>
      <c r="M1932">
        <f>YEAR(A1932)</f>
        <v/>
      </c>
      <c r="N1932">
        <f>"Q"&amp;ROUNDUP(MONTH(A1932)/3,0)</f>
        <v/>
      </c>
      <c r="O1932">
        <f>TEXT(A1932,"mmm")</f>
        <v/>
      </c>
    </row>
    <row r="1933">
      <c r="A1933" s="13" t="n">
        <v>45292</v>
      </c>
      <c r="B1933" t="inlineStr">
        <is>
          <t>South</t>
        </is>
      </c>
      <c r="C1933" t="inlineStr">
        <is>
          <t>Retail Store</t>
        </is>
      </c>
      <c r="D1933" t="inlineStr">
        <is>
          <t>Electronics</t>
        </is>
      </c>
      <c r="E1933" t="n">
        <v>220056.33</v>
      </c>
      <c r="F1933" t="n">
        <v>194869.95</v>
      </c>
      <c r="G1933" t="n">
        <v>231378.16</v>
      </c>
      <c r="H1933" t="n">
        <v>21</v>
      </c>
      <c r="I1933" t="n">
        <v>17</v>
      </c>
      <c r="J1933" t="n">
        <v>0</v>
      </c>
      <c r="K1933">
        <f>E1933-F1933</f>
        <v/>
      </c>
      <c r="L1933" s="10">
        <f>IFERROR(K1933/E1933,0)</f>
        <v/>
      </c>
      <c r="M1933">
        <f>YEAR(A1933)</f>
        <v/>
      </c>
      <c r="N1933">
        <f>"Q"&amp;ROUNDUP(MONTH(A1933)/3,0)</f>
        <v/>
      </c>
      <c r="O1933">
        <f>TEXT(A1933,"mmm")</f>
        <v/>
      </c>
    </row>
    <row r="1934">
      <c r="A1934" s="13" t="n">
        <v>45292</v>
      </c>
      <c r="B1934" t="inlineStr">
        <is>
          <t>South</t>
        </is>
      </c>
      <c r="C1934" t="inlineStr">
        <is>
          <t>Retail Store</t>
        </is>
      </c>
      <c r="D1934" t="inlineStr">
        <is>
          <t>Fashion</t>
        </is>
      </c>
      <c r="E1934" t="n">
        <v>48136.76</v>
      </c>
      <c r="F1934" t="n">
        <v>26052.69</v>
      </c>
      <c r="G1934" t="n">
        <v>50617.84</v>
      </c>
      <c r="H1934" t="n">
        <v>39</v>
      </c>
      <c r="I1934" t="n">
        <v>32</v>
      </c>
      <c r="J1934" t="n">
        <v>6</v>
      </c>
      <c r="K1934">
        <f>E1934-F1934</f>
        <v/>
      </c>
      <c r="L1934" s="10">
        <f>IFERROR(K1934/E1934,0)</f>
        <v/>
      </c>
      <c r="M1934">
        <f>YEAR(A1934)</f>
        <v/>
      </c>
      <c r="N1934">
        <f>"Q"&amp;ROUNDUP(MONTH(A1934)/3,0)</f>
        <v/>
      </c>
      <c r="O1934">
        <f>TEXT(A1934,"mmm")</f>
        <v/>
      </c>
    </row>
    <row r="1935">
      <c r="A1935" s="13" t="n">
        <v>45292</v>
      </c>
      <c r="B1935" t="inlineStr">
        <is>
          <t>South</t>
        </is>
      </c>
      <c r="C1935" t="inlineStr">
        <is>
          <t>Retail Store</t>
        </is>
      </c>
      <c r="D1935" t="inlineStr">
        <is>
          <t>Grocery</t>
        </is>
      </c>
      <c r="E1935" t="n">
        <v>16143.5</v>
      </c>
      <c r="F1935" t="n">
        <v>12683.5</v>
      </c>
      <c r="G1935" t="n">
        <v>16531.84</v>
      </c>
      <c r="H1935" t="n">
        <v>44</v>
      </c>
      <c r="I1935" t="n">
        <v>14</v>
      </c>
      <c r="J1935" t="n">
        <v>0</v>
      </c>
      <c r="K1935">
        <f>E1935-F1935</f>
        <v/>
      </c>
      <c r="L1935" s="10">
        <f>IFERROR(K1935/E1935,0)</f>
        <v/>
      </c>
      <c r="M1935">
        <f>YEAR(A1935)</f>
        <v/>
      </c>
      <c r="N1935">
        <f>"Q"&amp;ROUNDUP(MONTH(A1935)/3,0)</f>
        <v/>
      </c>
      <c r="O1935">
        <f>TEXT(A1935,"mmm")</f>
        <v/>
      </c>
    </row>
    <row r="1936">
      <c r="A1936" s="13" t="n">
        <v>45292</v>
      </c>
      <c r="B1936" t="inlineStr">
        <is>
          <t>South</t>
        </is>
      </c>
      <c r="C1936" t="inlineStr">
        <is>
          <t>Retail Store</t>
        </is>
      </c>
      <c r="D1936" t="inlineStr">
        <is>
          <t>Home &amp; Kitchen</t>
        </is>
      </c>
      <c r="E1936" t="n">
        <v>82064.97</v>
      </c>
      <c r="F1936" t="n">
        <v>54921.91</v>
      </c>
      <c r="G1936" t="n">
        <v>84256.64</v>
      </c>
      <c r="H1936" t="n">
        <v>24</v>
      </c>
      <c r="I1936" t="n">
        <v>21</v>
      </c>
      <c r="J1936" t="n">
        <v>0</v>
      </c>
      <c r="K1936">
        <f>E1936-F1936</f>
        <v/>
      </c>
      <c r="L1936" s="10">
        <f>IFERROR(K1936/E1936,0)</f>
        <v/>
      </c>
      <c r="M1936">
        <f>YEAR(A1936)</f>
        <v/>
      </c>
      <c r="N1936">
        <f>"Q"&amp;ROUNDUP(MONTH(A1936)/3,0)</f>
        <v/>
      </c>
      <c r="O1936">
        <f>TEXT(A1936,"mmm")</f>
        <v/>
      </c>
    </row>
    <row r="1937">
      <c r="A1937" s="13" t="n">
        <v>45292</v>
      </c>
      <c r="B1937" t="inlineStr">
        <is>
          <t>South</t>
        </is>
      </c>
      <c r="C1937" t="inlineStr">
        <is>
          <t>Retail Store</t>
        </is>
      </c>
      <c r="D1937" t="inlineStr">
        <is>
          <t>Sports</t>
        </is>
      </c>
      <c r="E1937" t="n">
        <v>14919.89</v>
      </c>
      <c r="F1937" t="n">
        <v>9554.440000000001</v>
      </c>
      <c r="G1937" t="n">
        <v>15663.44</v>
      </c>
      <c r="H1937" t="n">
        <v>9</v>
      </c>
      <c r="I1937" t="n">
        <v>6</v>
      </c>
      <c r="J1937" t="n">
        <v>0</v>
      </c>
      <c r="K1937">
        <f>E1937-F1937</f>
        <v/>
      </c>
      <c r="L1937" s="10">
        <f>IFERROR(K1937/E1937,0)</f>
        <v/>
      </c>
      <c r="M1937">
        <f>YEAR(A1937)</f>
        <v/>
      </c>
      <c r="N1937">
        <f>"Q"&amp;ROUNDUP(MONTH(A1937)/3,0)</f>
        <v/>
      </c>
      <c r="O1937">
        <f>TEXT(A1937,"mmm")</f>
        <v/>
      </c>
    </row>
    <row r="1938">
      <c r="A1938" s="13" t="n">
        <v>45292</v>
      </c>
      <c r="B1938" t="inlineStr">
        <is>
          <t>South</t>
        </is>
      </c>
      <c r="C1938" t="inlineStr">
        <is>
          <t>Unknown</t>
        </is>
      </c>
      <c r="D1938" t="inlineStr">
        <is>
          <t>Beauty</t>
        </is>
      </c>
      <c r="E1938" t="n">
        <v>611.5700000000001</v>
      </c>
      <c r="F1938" t="n">
        <v>317.22</v>
      </c>
      <c r="G1938" t="n">
        <v>643.76</v>
      </c>
      <c r="H1938" t="n">
        <v>1</v>
      </c>
      <c r="I1938" t="n">
        <v>1</v>
      </c>
      <c r="J1938" t="n">
        <v>0</v>
      </c>
      <c r="K1938">
        <f>E1938-F1938</f>
        <v/>
      </c>
      <c r="L1938" s="10">
        <f>IFERROR(K1938/E1938,0)</f>
        <v/>
      </c>
      <c r="M1938">
        <f>YEAR(A1938)</f>
        <v/>
      </c>
      <c r="N1938">
        <f>"Q"&amp;ROUNDUP(MONTH(A1938)/3,0)</f>
        <v/>
      </c>
      <c r="O1938">
        <f>TEXT(A1938,"mmm")</f>
        <v/>
      </c>
    </row>
    <row r="1939">
      <c r="A1939" s="13" t="n">
        <v>45292</v>
      </c>
      <c r="B1939" t="inlineStr">
        <is>
          <t>South</t>
        </is>
      </c>
      <c r="C1939" t="inlineStr">
        <is>
          <t>Unknown</t>
        </is>
      </c>
      <c r="D1939" t="inlineStr">
        <is>
          <t>Sports</t>
        </is>
      </c>
      <c r="E1939" t="n">
        <v>670.85</v>
      </c>
      <c r="F1939" t="n">
        <v>407.4</v>
      </c>
      <c r="G1939" t="n">
        <v>706.16</v>
      </c>
      <c r="H1939" t="n">
        <v>1</v>
      </c>
      <c r="I1939" t="n">
        <v>1</v>
      </c>
      <c r="J1939" t="n">
        <v>0</v>
      </c>
      <c r="K1939">
        <f>E1939-F1939</f>
        <v/>
      </c>
      <c r="L1939" s="10">
        <f>IFERROR(K1939/E1939,0)</f>
        <v/>
      </c>
      <c r="M1939">
        <f>YEAR(A1939)</f>
        <v/>
      </c>
      <c r="N1939">
        <f>"Q"&amp;ROUNDUP(MONTH(A1939)/3,0)</f>
        <v/>
      </c>
      <c r="O1939">
        <f>TEXT(A1939,"mmm")</f>
        <v/>
      </c>
    </row>
    <row r="1940">
      <c r="A1940" s="13" t="n">
        <v>45292</v>
      </c>
      <c r="B1940" t="inlineStr">
        <is>
          <t>South</t>
        </is>
      </c>
      <c r="C1940" t="inlineStr">
        <is>
          <t>Website</t>
        </is>
      </c>
      <c r="D1940" t="inlineStr">
        <is>
          <t>Beauty</t>
        </is>
      </c>
      <c r="E1940" t="n">
        <v>20859.11</v>
      </c>
      <c r="F1940" t="n">
        <v>11644.41</v>
      </c>
      <c r="G1940" t="n">
        <v>22252.88</v>
      </c>
      <c r="H1940" t="n">
        <v>33</v>
      </c>
      <c r="I1940" t="n">
        <v>29</v>
      </c>
      <c r="J1940" t="n">
        <v>1</v>
      </c>
      <c r="K1940">
        <f>E1940-F1940</f>
        <v/>
      </c>
      <c r="L1940" s="10">
        <f>IFERROR(K1940/E1940,0)</f>
        <v/>
      </c>
      <c r="M1940">
        <f>YEAR(A1940)</f>
        <v/>
      </c>
      <c r="N1940">
        <f>"Q"&amp;ROUNDUP(MONTH(A1940)/3,0)</f>
        <v/>
      </c>
      <c r="O1940">
        <f>TEXT(A1940,"mmm")</f>
        <v/>
      </c>
    </row>
    <row r="1941">
      <c r="A1941" s="13" t="n">
        <v>45292</v>
      </c>
      <c r="B1941" t="inlineStr">
        <is>
          <t>South</t>
        </is>
      </c>
      <c r="C1941" t="inlineStr">
        <is>
          <t>Website</t>
        </is>
      </c>
      <c r="D1941" t="inlineStr">
        <is>
          <t>Books</t>
        </is>
      </c>
      <c r="E1941" t="n">
        <v>11968.56</v>
      </c>
      <c r="F1941" t="n">
        <v>8778.959999999999</v>
      </c>
      <c r="G1941" t="n">
        <v>13087.36</v>
      </c>
      <c r="H1941" t="n">
        <v>26</v>
      </c>
      <c r="I1941" t="n">
        <v>23</v>
      </c>
      <c r="J1941" t="n">
        <v>0</v>
      </c>
      <c r="K1941">
        <f>E1941-F1941</f>
        <v/>
      </c>
      <c r="L1941" s="10">
        <f>IFERROR(K1941/E1941,0)</f>
        <v/>
      </c>
      <c r="M1941">
        <f>YEAR(A1941)</f>
        <v/>
      </c>
      <c r="N1941">
        <f>"Q"&amp;ROUNDUP(MONTH(A1941)/3,0)</f>
        <v/>
      </c>
      <c r="O1941">
        <f>TEXT(A1941,"mmm")</f>
        <v/>
      </c>
    </row>
    <row r="1942">
      <c r="A1942" s="13" t="n">
        <v>45292</v>
      </c>
      <c r="B1942" t="inlineStr">
        <is>
          <t>South</t>
        </is>
      </c>
      <c r="C1942" t="inlineStr">
        <is>
          <t>Website</t>
        </is>
      </c>
      <c r="D1942" t="inlineStr">
        <is>
          <t>Electronics</t>
        </is>
      </c>
      <c r="E1942" t="n">
        <v>385335.38</v>
      </c>
      <c r="F1942" t="n">
        <v>345279.45</v>
      </c>
      <c r="G1942" t="n">
        <v>413155.6</v>
      </c>
      <c r="H1942" t="n">
        <v>35</v>
      </c>
      <c r="I1942" t="n">
        <v>25</v>
      </c>
      <c r="J1942" t="n">
        <v>2</v>
      </c>
      <c r="K1942">
        <f>E1942-F1942</f>
        <v/>
      </c>
      <c r="L1942" s="10">
        <f>IFERROR(K1942/E1942,0)</f>
        <v/>
      </c>
      <c r="M1942">
        <f>YEAR(A1942)</f>
        <v/>
      </c>
      <c r="N1942">
        <f>"Q"&amp;ROUNDUP(MONTH(A1942)/3,0)</f>
        <v/>
      </c>
      <c r="O1942">
        <f>TEXT(A1942,"mmm")</f>
        <v/>
      </c>
    </row>
    <row r="1943">
      <c r="A1943" s="13" t="n">
        <v>45292</v>
      </c>
      <c r="B1943" t="inlineStr">
        <is>
          <t>South</t>
        </is>
      </c>
      <c r="C1943" t="inlineStr">
        <is>
          <t>Website</t>
        </is>
      </c>
      <c r="D1943" t="inlineStr">
        <is>
          <t>Fashion</t>
        </is>
      </c>
      <c r="E1943" t="n">
        <v>91247.69</v>
      </c>
      <c r="F1943" t="n">
        <v>46416.82</v>
      </c>
      <c r="G1943" t="n">
        <v>97579.03999999999</v>
      </c>
      <c r="H1943" t="n">
        <v>74</v>
      </c>
      <c r="I1943" t="n">
        <v>61</v>
      </c>
      <c r="J1943" t="n">
        <v>10</v>
      </c>
      <c r="K1943">
        <f>E1943-F1943</f>
        <v/>
      </c>
      <c r="L1943" s="10">
        <f>IFERROR(K1943/E1943,0)</f>
        <v/>
      </c>
      <c r="M1943">
        <f>YEAR(A1943)</f>
        <v/>
      </c>
      <c r="N1943">
        <f>"Q"&amp;ROUNDUP(MONTH(A1943)/3,0)</f>
        <v/>
      </c>
      <c r="O1943">
        <f>TEXT(A1943,"mmm")</f>
        <v/>
      </c>
    </row>
    <row r="1944">
      <c r="A1944" s="13" t="n">
        <v>45292</v>
      </c>
      <c r="B1944" t="inlineStr">
        <is>
          <t>South</t>
        </is>
      </c>
      <c r="C1944" t="inlineStr">
        <is>
          <t>Website</t>
        </is>
      </c>
      <c r="D1944" t="inlineStr">
        <is>
          <t>Grocery</t>
        </is>
      </c>
      <c r="E1944" t="n">
        <v>37644.3</v>
      </c>
      <c r="F1944" t="n">
        <v>31325.61</v>
      </c>
      <c r="G1944" t="n">
        <v>40380.08</v>
      </c>
      <c r="H1944" t="n">
        <v>103</v>
      </c>
      <c r="I1944" t="n">
        <v>43</v>
      </c>
      <c r="J1944" t="n">
        <v>1</v>
      </c>
      <c r="K1944">
        <f>E1944-F1944</f>
        <v/>
      </c>
      <c r="L1944" s="10">
        <f>IFERROR(K1944/E1944,0)</f>
        <v/>
      </c>
      <c r="M1944">
        <f>YEAR(A1944)</f>
        <v/>
      </c>
      <c r="N1944">
        <f>"Q"&amp;ROUNDUP(MONTH(A1944)/3,0)</f>
        <v/>
      </c>
      <c r="O1944">
        <f>TEXT(A1944,"mmm")</f>
        <v/>
      </c>
    </row>
    <row r="1945">
      <c r="A1945" s="13" t="n">
        <v>45292</v>
      </c>
      <c r="B1945" t="inlineStr">
        <is>
          <t>South</t>
        </is>
      </c>
      <c r="C1945" t="inlineStr">
        <is>
          <t>Website</t>
        </is>
      </c>
      <c r="D1945" t="inlineStr">
        <is>
          <t>Home &amp; Kitchen</t>
        </is>
      </c>
      <c r="E1945" t="n">
        <v>79768.25</v>
      </c>
      <c r="F1945" t="n">
        <v>53994.19</v>
      </c>
      <c r="G1945" t="n">
        <v>85381.92</v>
      </c>
      <c r="H1945" t="n">
        <v>42</v>
      </c>
      <c r="I1945" t="n">
        <v>33</v>
      </c>
      <c r="J1945" t="n">
        <v>3</v>
      </c>
      <c r="K1945">
        <f>E1945-F1945</f>
        <v/>
      </c>
      <c r="L1945" s="10">
        <f>IFERROR(K1945/E1945,0)</f>
        <v/>
      </c>
      <c r="M1945">
        <f>YEAR(A1945)</f>
        <v/>
      </c>
      <c r="N1945">
        <f>"Q"&amp;ROUNDUP(MONTH(A1945)/3,0)</f>
        <v/>
      </c>
      <c r="O1945">
        <f>TEXT(A1945,"mmm")</f>
        <v/>
      </c>
    </row>
    <row r="1946">
      <c r="A1946" s="13" t="n">
        <v>45292</v>
      </c>
      <c r="B1946" t="inlineStr">
        <is>
          <t>South</t>
        </is>
      </c>
      <c r="C1946" t="inlineStr">
        <is>
          <t>Website</t>
        </is>
      </c>
      <c r="D1946" t="inlineStr">
        <is>
          <t>Sports</t>
        </is>
      </c>
      <c r="E1946" t="n">
        <v>42991.42</v>
      </c>
      <c r="F1946" t="n">
        <v>26820.08</v>
      </c>
      <c r="G1946" t="n">
        <v>46058.48</v>
      </c>
      <c r="H1946" t="n">
        <v>23</v>
      </c>
      <c r="I1946" t="n">
        <v>17</v>
      </c>
      <c r="J1946" t="n">
        <v>1</v>
      </c>
      <c r="K1946">
        <f>E1946-F1946</f>
        <v/>
      </c>
      <c r="L1946" s="10">
        <f>IFERROR(K1946/E1946,0)</f>
        <v/>
      </c>
      <c r="M1946">
        <f>YEAR(A1946)</f>
        <v/>
      </c>
      <c r="N1946">
        <f>"Q"&amp;ROUNDUP(MONTH(A1946)/3,0)</f>
        <v/>
      </c>
      <c r="O1946">
        <f>TEXT(A1946,"mmm")</f>
        <v/>
      </c>
    </row>
    <row r="1947">
      <c r="A1947" s="13" t="n">
        <v>45292</v>
      </c>
      <c r="B1947" t="inlineStr">
        <is>
          <t>West</t>
        </is>
      </c>
      <c r="C1947" t="inlineStr">
        <is>
          <t>Marketplace</t>
        </is>
      </c>
      <c r="D1947" t="inlineStr">
        <is>
          <t>Beauty</t>
        </is>
      </c>
      <c r="E1947" t="n">
        <v>12513.26</v>
      </c>
      <c r="F1947" t="n">
        <v>7379.24</v>
      </c>
      <c r="G1947" t="n">
        <v>14151.28</v>
      </c>
      <c r="H1947" t="n">
        <v>23</v>
      </c>
      <c r="I1947" t="n">
        <v>19</v>
      </c>
      <c r="J1947" t="n">
        <v>2</v>
      </c>
      <c r="K1947">
        <f>E1947-F1947</f>
        <v/>
      </c>
      <c r="L1947" s="10">
        <f>IFERROR(K1947/E1947,0)</f>
        <v/>
      </c>
      <c r="M1947">
        <f>YEAR(A1947)</f>
        <v/>
      </c>
      <c r="N1947">
        <f>"Q"&amp;ROUNDUP(MONTH(A1947)/3,0)</f>
        <v/>
      </c>
      <c r="O1947">
        <f>TEXT(A1947,"mmm")</f>
        <v/>
      </c>
    </row>
    <row r="1948">
      <c r="A1948" s="13" t="n">
        <v>45292</v>
      </c>
      <c r="B1948" t="inlineStr">
        <is>
          <t>West</t>
        </is>
      </c>
      <c r="C1948" t="inlineStr">
        <is>
          <t>Marketplace</t>
        </is>
      </c>
      <c r="D1948" t="inlineStr">
        <is>
          <t>Books</t>
        </is>
      </c>
      <c r="E1948" t="n">
        <v>11261.47</v>
      </c>
      <c r="F1948" t="n">
        <v>8534.9</v>
      </c>
      <c r="G1948" t="n">
        <v>12606.88</v>
      </c>
      <c r="H1948" t="n">
        <v>28</v>
      </c>
      <c r="I1948" t="n">
        <v>23</v>
      </c>
      <c r="J1948" t="n">
        <v>0</v>
      </c>
      <c r="K1948">
        <f>E1948-F1948</f>
        <v/>
      </c>
      <c r="L1948" s="10">
        <f>IFERROR(K1948/E1948,0)</f>
        <v/>
      </c>
      <c r="M1948">
        <f>YEAR(A1948)</f>
        <v/>
      </c>
      <c r="N1948">
        <f>"Q"&amp;ROUNDUP(MONTH(A1948)/3,0)</f>
        <v/>
      </c>
      <c r="O1948">
        <f>TEXT(A1948,"mmm")</f>
        <v/>
      </c>
    </row>
    <row r="1949">
      <c r="A1949" s="13" t="n">
        <v>45292</v>
      </c>
      <c r="B1949" t="inlineStr">
        <is>
          <t>West</t>
        </is>
      </c>
      <c r="C1949" t="inlineStr">
        <is>
          <t>Marketplace</t>
        </is>
      </c>
      <c r="D1949" t="inlineStr">
        <is>
          <t>Electronics</t>
        </is>
      </c>
      <c r="E1949" t="n">
        <v>421006.58</v>
      </c>
      <c r="F1949" t="n">
        <v>387499.97</v>
      </c>
      <c r="G1949" t="n">
        <v>461167.2</v>
      </c>
      <c r="H1949" t="n">
        <v>40</v>
      </c>
      <c r="I1949" t="n">
        <v>31</v>
      </c>
      <c r="J1949" t="n">
        <v>3</v>
      </c>
      <c r="K1949">
        <f>E1949-F1949</f>
        <v/>
      </c>
      <c r="L1949" s="10">
        <f>IFERROR(K1949/E1949,0)</f>
        <v/>
      </c>
      <c r="M1949">
        <f>YEAR(A1949)</f>
        <v/>
      </c>
      <c r="N1949">
        <f>"Q"&amp;ROUNDUP(MONTH(A1949)/3,0)</f>
        <v/>
      </c>
      <c r="O1949">
        <f>TEXT(A1949,"mmm")</f>
        <v/>
      </c>
    </row>
    <row r="1950">
      <c r="A1950" s="13" t="n">
        <v>45292</v>
      </c>
      <c r="B1950" t="inlineStr">
        <is>
          <t>West</t>
        </is>
      </c>
      <c r="C1950" t="inlineStr">
        <is>
          <t>Marketplace</t>
        </is>
      </c>
      <c r="D1950" t="inlineStr">
        <is>
          <t>Fashion</t>
        </is>
      </c>
      <c r="E1950" t="n">
        <v>72262.69</v>
      </c>
      <c r="F1950" t="n">
        <v>41109.24</v>
      </c>
      <c r="G1950" t="n">
        <v>81091.92</v>
      </c>
      <c r="H1950" t="n">
        <v>57</v>
      </c>
      <c r="I1950" t="n">
        <v>47</v>
      </c>
      <c r="J1950" t="n">
        <v>9</v>
      </c>
      <c r="K1950">
        <f>E1950-F1950</f>
        <v/>
      </c>
      <c r="L1950" s="10">
        <f>IFERROR(K1950/E1950,0)</f>
        <v/>
      </c>
      <c r="M1950">
        <f>YEAR(A1950)</f>
        <v/>
      </c>
      <c r="N1950">
        <f>"Q"&amp;ROUNDUP(MONTH(A1950)/3,0)</f>
        <v/>
      </c>
      <c r="O1950">
        <f>TEXT(A1950,"mmm")</f>
        <v/>
      </c>
    </row>
    <row r="1951">
      <c r="A1951" s="13" t="n">
        <v>45292</v>
      </c>
      <c r="B1951" t="inlineStr">
        <is>
          <t>West</t>
        </is>
      </c>
      <c r="C1951" t="inlineStr">
        <is>
          <t>Marketplace</t>
        </is>
      </c>
      <c r="D1951" t="inlineStr">
        <is>
          <t>Grocery</t>
        </is>
      </c>
      <c r="E1951" t="n">
        <v>22515.64</v>
      </c>
      <c r="F1951" t="n">
        <v>19063.72</v>
      </c>
      <c r="G1951" t="n">
        <v>24667.76</v>
      </c>
      <c r="H1951" t="n">
        <v>61</v>
      </c>
      <c r="I1951" t="n">
        <v>26</v>
      </c>
      <c r="J1951" t="n">
        <v>0</v>
      </c>
      <c r="K1951">
        <f>E1951-F1951</f>
        <v/>
      </c>
      <c r="L1951" s="10">
        <f>IFERROR(K1951/E1951,0)</f>
        <v/>
      </c>
      <c r="M1951">
        <f>YEAR(A1951)</f>
        <v/>
      </c>
      <c r="N1951">
        <f>"Q"&amp;ROUNDUP(MONTH(A1951)/3,0)</f>
        <v/>
      </c>
      <c r="O1951">
        <f>TEXT(A1951,"mmm")</f>
        <v/>
      </c>
    </row>
    <row r="1952">
      <c r="A1952" s="13" t="n">
        <v>45292</v>
      </c>
      <c r="B1952" t="inlineStr">
        <is>
          <t>West</t>
        </is>
      </c>
      <c r="C1952" t="inlineStr">
        <is>
          <t>Marketplace</t>
        </is>
      </c>
      <c r="D1952" t="inlineStr">
        <is>
          <t>Home &amp; Kitchen</t>
        </is>
      </c>
      <c r="E1952" t="n">
        <v>117592.31</v>
      </c>
      <c r="F1952" t="n">
        <v>85411.64999999999</v>
      </c>
      <c r="G1952" t="n">
        <v>131225.12</v>
      </c>
      <c r="H1952" t="n">
        <v>42</v>
      </c>
      <c r="I1952" t="n">
        <v>35</v>
      </c>
      <c r="J1952" t="n">
        <v>1</v>
      </c>
      <c r="K1952">
        <f>E1952-F1952</f>
        <v/>
      </c>
      <c r="L1952" s="10">
        <f>IFERROR(K1952/E1952,0)</f>
        <v/>
      </c>
      <c r="M1952">
        <f>YEAR(A1952)</f>
        <v/>
      </c>
      <c r="N1952">
        <f>"Q"&amp;ROUNDUP(MONTH(A1952)/3,0)</f>
        <v/>
      </c>
      <c r="O1952">
        <f>TEXT(A1952,"mmm")</f>
        <v/>
      </c>
    </row>
    <row r="1953">
      <c r="A1953" s="13" t="n">
        <v>45292</v>
      </c>
      <c r="B1953" t="inlineStr">
        <is>
          <t>West</t>
        </is>
      </c>
      <c r="C1953" t="inlineStr">
        <is>
          <t>Marketplace</t>
        </is>
      </c>
      <c r="D1953" t="inlineStr">
        <is>
          <t>Sports</t>
        </is>
      </c>
      <c r="E1953" t="n">
        <v>38895.22</v>
      </c>
      <c r="F1953" t="n">
        <v>26347.45</v>
      </c>
      <c r="G1953" t="n">
        <v>44000.32</v>
      </c>
      <c r="H1953" t="n">
        <v>12</v>
      </c>
      <c r="I1953" t="n">
        <v>11</v>
      </c>
      <c r="J1953" t="n">
        <v>0</v>
      </c>
      <c r="K1953">
        <f>E1953-F1953</f>
        <v/>
      </c>
      <c r="L1953" s="10">
        <f>IFERROR(K1953/E1953,0)</f>
        <v/>
      </c>
      <c r="M1953">
        <f>YEAR(A1953)</f>
        <v/>
      </c>
      <c r="N1953">
        <f>"Q"&amp;ROUNDUP(MONTH(A1953)/3,0)</f>
        <v/>
      </c>
      <c r="O1953">
        <f>TEXT(A1953,"mmm")</f>
        <v/>
      </c>
    </row>
    <row r="1954">
      <c r="A1954" s="13" t="n">
        <v>45292</v>
      </c>
      <c r="B1954" t="inlineStr">
        <is>
          <t>West</t>
        </is>
      </c>
      <c r="C1954" t="inlineStr">
        <is>
          <t>Marketplace</t>
        </is>
      </c>
      <c r="D1954" t="inlineStr">
        <is>
          <t>Unknown</t>
        </is>
      </c>
      <c r="E1954" t="n">
        <v>1174.16</v>
      </c>
      <c r="F1954" t="n">
        <v>545.6799999999999</v>
      </c>
      <c r="G1954" t="n">
        <v>1174.16</v>
      </c>
      <c r="H1954" t="n">
        <v>1</v>
      </c>
      <c r="I1954" t="n">
        <v>1</v>
      </c>
      <c r="J1954" t="n">
        <v>0</v>
      </c>
      <c r="K1954">
        <f>E1954-F1954</f>
        <v/>
      </c>
      <c r="L1954" s="10">
        <f>IFERROR(K1954/E1954,0)</f>
        <v/>
      </c>
      <c r="M1954">
        <f>YEAR(A1954)</f>
        <v/>
      </c>
      <c r="N1954">
        <f>"Q"&amp;ROUNDUP(MONTH(A1954)/3,0)</f>
        <v/>
      </c>
      <c r="O1954">
        <f>TEXT(A1954,"mmm")</f>
        <v/>
      </c>
    </row>
    <row r="1955">
      <c r="A1955" s="13" t="n">
        <v>45292</v>
      </c>
      <c r="B1955" t="inlineStr">
        <is>
          <t>West</t>
        </is>
      </c>
      <c r="C1955" t="inlineStr">
        <is>
          <t>Mobile App</t>
        </is>
      </c>
      <c r="D1955" t="inlineStr">
        <is>
          <t>Beauty</t>
        </is>
      </c>
      <c r="E1955" t="n">
        <v>11307.28</v>
      </c>
      <c r="F1955" t="n">
        <v>6244.5</v>
      </c>
      <c r="G1955" t="n">
        <v>11721.84</v>
      </c>
      <c r="H1955" t="n">
        <v>19</v>
      </c>
      <c r="I1955" t="n">
        <v>14</v>
      </c>
      <c r="J1955" t="n">
        <v>0</v>
      </c>
      <c r="K1955">
        <f>E1955-F1955</f>
        <v/>
      </c>
      <c r="L1955" s="10">
        <f>IFERROR(K1955/E1955,0)</f>
        <v/>
      </c>
      <c r="M1955">
        <f>YEAR(A1955)</f>
        <v/>
      </c>
      <c r="N1955">
        <f>"Q"&amp;ROUNDUP(MONTH(A1955)/3,0)</f>
        <v/>
      </c>
      <c r="O1955">
        <f>TEXT(A1955,"mmm")</f>
        <v/>
      </c>
    </row>
    <row r="1956">
      <c r="A1956" s="13" t="n">
        <v>45292</v>
      </c>
      <c r="B1956" t="inlineStr">
        <is>
          <t>West</t>
        </is>
      </c>
      <c r="C1956" t="inlineStr">
        <is>
          <t>Mobile App</t>
        </is>
      </c>
      <c r="D1956" t="inlineStr">
        <is>
          <t>Books</t>
        </is>
      </c>
      <c r="E1956" t="n">
        <v>11583.39</v>
      </c>
      <c r="F1956" t="n">
        <v>8801.77</v>
      </c>
      <c r="G1956" t="n">
        <v>12516.4</v>
      </c>
      <c r="H1956" t="n">
        <v>25</v>
      </c>
      <c r="I1956" t="n">
        <v>18</v>
      </c>
      <c r="J1956" t="n">
        <v>0</v>
      </c>
      <c r="K1956">
        <f>E1956-F1956</f>
        <v/>
      </c>
      <c r="L1956" s="10">
        <f>IFERROR(K1956/E1956,0)</f>
        <v/>
      </c>
      <c r="M1956">
        <f>YEAR(A1956)</f>
        <v/>
      </c>
      <c r="N1956">
        <f>"Q"&amp;ROUNDUP(MONTH(A1956)/3,0)</f>
        <v/>
      </c>
      <c r="O1956">
        <f>TEXT(A1956,"mmm")</f>
        <v/>
      </c>
    </row>
    <row r="1957">
      <c r="A1957" s="13" t="n">
        <v>45292</v>
      </c>
      <c r="B1957" t="inlineStr">
        <is>
          <t>West</t>
        </is>
      </c>
      <c r="C1957" t="inlineStr">
        <is>
          <t>Mobile App</t>
        </is>
      </c>
      <c r="D1957" t="inlineStr">
        <is>
          <t>Electronics</t>
        </is>
      </c>
      <c r="E1957" t="n">
        <v>355818.18</v>
      </c>
      <c r="F1957" t="n">
        <v>312702.73</v>
      </c>
      <c r="G1957" t="n">
        <v>377612.56</v>
      </c>
      <c r="H1957" t="n">
        <v>31</v>
      </c>
      <c r="I1957" t="n">
        <v>24</v>
      </c>
      <c r="J1957" t="n">
        <v>2</v>
      </c>
      <c r="K1957">
        <f>E1957-F1957</f>
        <v/>
      </c>
      <c r="L1957" s="10">
        <f>IFERROR(K1957/E1957,0)</f>
        <v/>
      </c>
      <c r="M1957">
        <f>YEAR(A1957)</f>
        <v/>
      </c>
      <c r="N1957">
        <f>"Q"&amp;ROUNDUP(MONTH(A1957)/3,0)</f>
        <v/>
      </c>
      <c r="O1957">
        <f>TEXT(A1957,"mmm")</f>
        <v/>
      </c>
    </row>
    <row r="1958">
      <c r="A1958" s="13" t="n">
        <v>45292</v>
      </c>
      <c r="B1958" t="inlineStr">
        <is>
          <t>West</t>
        </is>
      </c>
      <c r="C1958" t="inlineStr">
        <is>
          <t>Mobile App</t>
        </is>
      </c>
      <c r="D1958" t="inlineStr">
        <is>
          <t>Fashion</t>
        </is>
      </c>
      <c r="E1958" t="n">
        <v>78129.96000000001</v>
      </c>
      <c r="F1958" t="n">
        <v>42081.89</v>
      </c>
      <c r="G1958" t="n">
        <v>84818.24000000001</v>
      </c>
      <c r="H1958" t="n">
        <v>64</v>
      </c>
      <c r="I1958" t="n">
        <v>50</v>
      </c>
      <c r="J1958" t="n">
        <v>10</v>
      </c>
      <c r="K1958">
        <f>E1958-F1958</f>
        <v/>
      </c>
      <c r="L1958" s="10">
        <f>IFERROR(K1958/E1958,0)</f>
        <v/>
      </c>
      <c r="M1958">
        <f>YEAR(A1958)</f>
        <v/>
      </c>
      <c r="N1958">
        <f>"Q"&amp;ROUNDUP(MONTH(A1958)/3,0)</f>
        <v/>
      </c>
      <c r="O1958">
        <f>TEXT(A1958,"mmm")</f>
        <v/>
      </c>
    </row>
    <row r="1959">
      <c r="A1959" s="13" t="n">
        <v>45292</v>
      </c>
      <c r="B1959" t="inlineStr">
        <is>
          <t>West</t>
        </is>
      </c>
      <c r="C1959" t="inlineStr">
        <is>
          <t>Mobile App</t>
        </is>
      </c>
      <c r="D1959" t="inlineStr">
        <is>
          <t>Grocery</t>
        </is>
      </c>
      <c r="E1959" t="n">
        <v>16937.16</v>
      </c>
      <c r="F1959" t="n">
        <v>13857.07</v>
      </c>
      <c r="G1959" t="n">
        <v>17868.24</v>
      </c>
      <c r="H1959" t="n">
        <v>49</v>
      </c>
      <c r="I1959" t="n">
        <v>20</v>
      </c>
      <c r="J1959" t="n">
        <v>0</v>
      </c>
      <c r="K1959">
        <f>E1959-F1959</f>
        <v/>
      </c>
      <c r="L1959" s="10">
        <f>IFERROR(K1959/E1959,0)</f>
        <v/>
      </c>
      <c r="M1959">
        <f>YEAR(A1959)</f>
        <v/>
      </c>
      <c r="N1959">
        <f>"Q"&amp;ROUNDUP(MONTH(A1959)/3,0)</f>
        <v/>
      </c>
      <c r="O1959">
        <f>TEXT(A1959,"mmm")</f>
        <v/>
      </c>
    </row>
    <row r="1960">
      <c r="A1960" s="13" t="n">
        <v>45292</v>
      </c>
      <c r="B1960" t="inlineStr">
        <is>
          <t>West</t>
        </is>
      </c>
      <c r="C1960" t="inlineStr">
        <is>
          <t>Mobile App</t>
        </is>
      </c>
      <c r="D1960" t="inlineStr">
        <is>
          <t>Home &amp; Kitchen</t>
        </is>
      </c>
      <c r="E1960" t="n">
        <v>87382.85000000001</v>
      </c>
      <c r="F1960" t="n">
        <v>61900.85</v>
      </c>
      <c r="G1960" t="n">
        <v>95250.48</v>
      </c>
      <c r="H1960" t="n">
        <v>33</v>
      </c>
      <c r="I1960" t="n">
        <v>29</v>
      </c>
      <c r="J1960" t="n">
        <v>2</v>
      </c>
      <c r="K1960">
        <f>E1960-F1960</f>
        <v/>
      </c>
      <c r="L1960" s="10">
        <f>IFERROR(K1960/E1960,0)</f>
        <v/>
      </c>
      <c r="M1960">
        <f>YEAR(A1960)</f>
        <v/>
      </c>
      <c r="N1960">
        <f>"Q"&amp;ROUNDUP(MONTH(A1960)/3,0)</f>
        <v/>
      </c>
      <c r="O1960">
        <f>TEXT(A1960,"mmm")</f>
        <v/>
      </c>
    </row>
    <row r="1961">
      <c r="A1961" s="13" t="n">
        <v>45292</v>
      </c>
      <c r="B1961" t="inlineStr">
        <is>
          <t>West</t>
        </is>
      </c>
      <c r="C1961" t="inlineStr">
        <is>
          <t>Mobile App</t>
        </is>
      </c>
      <c r="D1961" t="inlineStr">
        <is>
          <t>Sports</t>
        </is>
      </c>
      <c r="E1961" t="n">
        <v>31224.02</v>
      </c>
      <c r="F1961" t="n">
        <v>20140.42</v>
      </c>
      <c r="G1961" t="n">
        <v>33608.64</v>
      </c>
      <c r="H1961" t="n">
        <v>14</v>
      </c>
      <c r="I1961" t="n">
        <v>9</v>
      </c>
      <c r="J1961" t="n">
        <v>1</v>
      </c>
      <c r="K1961">
        <f>E1961-F1961</f>
        <v/>
      </c>
      <c r="L1961" s="10">
        <f>IFERROR(K1961/E1961,0)</f>
        <v/>
      </c>
      <c r="M1961">
        <f>YEAR(A1961)</f>
        <v/>
      </c>
      <c r="N1961">
        <f>"Q"&amp;ROUNDUP(MONTH(A1961)/3,0)</f>
        <v/>
      </c>
      <c r="O1961">
        <f>TEXT(A1961,"mmm")</f>
        <v/>
      </c>
    </row>
    <row r="1962">
      <c r="A1962" s="13" t="n">
        <v>45292</v>
      </c>
      <c r="B1962" t="inlineStr">
        <is>
          <t>West</t>
        </is>
      </c>
      <c r="C1962" t="inlineStr">
        <is>
          <t>Retail Store</t>
        </is>
      </c>
      <c r="D1962" t="inlineStr">
        <is>
          <t>Beauty</t>
        </is>
      </c>
      <c r="E1962" t="n">
        <v>10395.57</v>
      </c>
      <c r="F1962" t="n">
        <v>5794.13</v>
      </c>
      <c r="G1962" t="n">
        <v>10791.04</v>
      </c>
      <c r="H1962" t="n">
        <v>14</v>
      </c>
      <c r="I1962" t="n">
        <v>12</v>
      </c>
      <c r="J1962" t="n">
        <v>1</v>
      </c>
      <c r="K1962">
        <f>E1962-F1962</f>
        <v/>
      </c>
      <c r="L1962" s="10">
        <f>IFERROR(K1962/E1962,0)</f>
        <v/>
      </c>
      <c r="M1962">
        <f>YEAR(A1962)</f>
        <v/>
      </c>
      <c r="N1962">
        <f>"Q"&amp;ROUNDUP(MONTH(A1962)/3,0)</f>
        <v/>
      </c>
      <c r="O1962">
        <f>TEXT(A1962,"mmm")</f>
        <v/>
      </c>
    </row>
    <row r="1963">
      <c r="A1963" s="13" t="n">
        <v>45292</v>
      </c>
      <c r="B1963" t="inlineStr">
        <is>
          <t>West</t>
        </is>
      </c>
      <c r="C1963" t="inlineStr">
        <is>
          <t>Retail Store</t>
        </is>
      </c>
      <c r="D1963" t="inlineStr">
        <is>
          <t>Books</t>
        </is>
      </c>
      <c r="E1963" t="n">
        <v>2563.91</v>
      </c>
      <c r="F1963" t="n">
        <v>1808.23</v>
      </c>
      <c r="G1963" t="n">
        <v>2644.72</v>
      </c>
      <c r="H1963" t="n">
        <v>7</v>
      </c>
      <c r="I1963" t="n">
        <v>5</v>
      </c>
      <c r="J1963" t="n">
        <v>0</v>
      </c>
      <c r="K1963">
        <f>E1963-F1963</f>
        <v/>
      </c>
      <c r="L1963" s="10">
        <f>IFERROR(K1963/E1963,0)</f>
        <v/>
      </c>
      <c r="M1963">
        <f>YEAR(A1963)</f>
        <v/>
      </c>
      <c r="N1963">
        <f>"Q"&amp;ROUNDUP(MONTH(A1963)/3,0)</f>
        <v/>
      </c>
      <c r="O1963">
        <f>TEXT(A1963,"mmm")</f>
        <v/>
      </c>
    </row>
    <row r="1964">
      <c r="A1964" s="13" t="n">
        <v>45292</v>
      </c>
      <c r="B1964" t="inlineStr">
        <is>
          <t>West</t>
        </is>
      </c>
      <c r="C1964" t="inlineStr">
        <is>
          <t>Retail Store</t>
        </is>
      </c>
      <c r="D1964" t="inlineStr">
        <is>
          <t>Electronics</t>
        </is>
      </c>
      <c r="E1964" t="n">
        <v>116762.97</v>
      </c>
      <c r="F1964" t="n">
        <v>102558.55</v>
      </c>
      <c r="G1964" t="n">
        <v>124883.2</v>
      </c>
      <c r="H1964" t="n">
        <v>10</v>
      </c>
      <c r="I1964" t="n">
        <v>8</v>
      </c>
      <c r="J1964" t="n">
        <v>1</v>
      </c>
      <c r="K1964">
        <f>E1964-F1964</f>
        <v/>
      </c>
      <c r="L1964" s="10">
        <f>IFERROR(K1964/E1964,0)</f>
        <v/>
      </c>
      <c r="M1964">
        <f>YEAR(A1964)</f>
        <v/>
      </c>
      <c r="N1964">
        <f>"Q"&amp;ROUNDUP(MONTH(A1964)/3,0)</f>
        <v/>
      </c>
      <c r="O1964">
        <f>TEXT(A1964,"mmm")</f>
        <v/>
      </c>
    </row>
    <row r="1965">
      <c r="A1965" s="13" t="n">
        <v>45292</v>
      </c>
      <c r="B1965" t="inlineStr">
        <is>
          <t>West</t>
        </is>
      </c>
      <c r="C1965" t="inlineStr">
        <is>
          <t>Retail Store</t>
        </is>
      </c>
      <c r="D1965" t="inlineStr">
        <is>
          <t>Fashion</t>
        </is>
      </c>
      <c r="E1965" t="n">
        <v>29095.58</v>
      </c>
      <c r="F1965" t="n">
        <v>14834.81</v>
      </c>
      <c r="G1965" t="n">
        <v>30118.4</v>
      </c>
      <c r="H1965" t="n">
        <v>30</v>
      </c>
      <c r="I1965" t="n">
        <v>27</v>
      </c>
      <c r="J1965" t="n">
        <v>2</v>
      </c>
      <c r="K1965">
        <f>E1965-F1965</f>
        <v/>
      </c>
      <c r="L1965" s="10">
        <f>IFERROR(K1965/E1965,0)</f>
        <v/>
      </c>
      <c r="M1965">
        <f>YEAR(A1965)</f>
        <v/>
      </c>
      <c r="N1965">
        <f>"Q"&amp;ROUNDUP(MONTH(A1965)/3,0)</f>
        <v/>
      </c>
      <c r="O1965">
        <f>TEXT(A1965,"mmm")</f>
        <v/>
      </c>
    </row>
    <row r="1966">
      <c r="A1966" s="13" t="n">
        <v>45292</v>
      </c>
      <c r="B1966" t="inlineStr">
        <is>
          <t>West</t>
        </is>
      </c>
      <c r="C1966" t="inlineStr">
        <is>
          <t>Retail Store</t>
        </is>
      </c>
      <c r="D1966" t="inlineStr">
        <is>
          <t>Grocery</t>
        </is>
      </c>
      <c r="E1966" t="n">
        <v>5441.75</v>
      </c>
      <c r="F1966" t="n">
        <v>4311.11</v>
      </c>
      <c r="G1966" t="n">
        <v>5598.32</v>
      </c>
      <c r="H1966" t="n">
        <v>17</v>
      </c>
      <c r="I1966" t="n">
        <v>8</v>
      </c>
      <c r="J1966" t="n">
        <v>0</v>
      </c>
      <c r="K1966">
        <f>E1966-F1966</f>
        <v/>
      </c>
      <c r="L1966" s="10">
        <f>IFERROR(K1966/E1966,0)</f>
        <v/>
      </c>
      <c r="M1966">
        <f>YEAR(A1966)</f>
        <v/>
      </c>
      <c r="N1966">
        <f>"Q"&amp;ROUNDUP(MONTH(A1966)/3,0)</f>
        <v/>
      </c>
      <c r="O1966">
        <f>TEXT(A1966,"mmm")</f>
        <v/>
      </c>
    </row>
    <row r="1967">
      <c r="A1967" s="13" t="n">
        <v>45292</v>
      </c>
      <c r="B1967" t="inlineStr">
        <is>
          <t>West</t>
        </is>
      </c>
      <c r="C1967" t="inlineStr">
        <is>
          <t>Retail Store</t>
        </is>
      </c>
      <c r="D1967" t="inlineStr">
        <is>
          <t>Home &amp; Kitchen</t>
        </is>
      </c>
      <c r="E1967" t="n">
        <v>14706.95</v>
      </c>
      <c r="F1967" t="n">
        <v>9308.799999999999</v>
      </c>
      <c r="G1967" t="n">
        <v>15111.2</v>
      </c>
      <c r="H1967" t="n">
        <v>10</v>
      </c>
      <c r="I1967" t="n">
        <v>7</v>
      </c>
      <c r="J1967" t="n">
        <v>0</v>
      </c>
      <c r="K1967">
        <f>E1967-F1967</f>
        <v/>
      </c>
      <c r="L1967" s="10">
        <f>IFERROR(K1967/E1967,0)</f>
        <v/>
      </c>
      <c r="M1967">
        <f>YEAR(A1967)</f>
        <v/>
      </c>
      <c r="N1967">
        <f>"Q"&amp;ROUNDUP(MONTH(A1967)/3,0)</f>
        <v/>
      </c>
      <c r="O1967">
        <f>TEXT(A1967,"mmm")</f>
        <v/>
      </c>
    </row>
    <row r="1968">
      <c r="A1968" s="13" t="n">
        <v>45292</v>
      </c>
      <c r="B1968" t="inlineStr">
        <is>
          <t>West</t>
        </is>
      </c>
      <c r="C1968" t="inlineStr">
        <is>
          <t>Retail Store</t>
        </is>
      </c>
      <c r="D1968" t="inlineStr">
        <is>
          <t>Sports</t>
        </is>
      </c>
      <c r="E1968" t="n">
        <v>4760.85</v>
      </c>
      <c r="F1968" t="n">
        <v>3103.03</v>
      </c>
      <c r="G1968" t="n">
        <v>5186.48</v>
      </c>
      <c r="H1968" t="n">
        <v>3</v>
      </c>
      <c r="I1968" t="n">
        <v>3</v>
      </c>
      <c r="J1968" t="n">
        <v>1</v>
      </c>
      <c r="K1968">
        <f>E1968-F1968</f>
        <v/>
      </c>
      <c r="L1968" s="10">
        <f>IFERROR(K1968/E1968,0)</f>
        <v/>
      </c>
      <c r="M1968">
        <f>YEAR(A1968)</f>
        <v/>
      </c>
      <c r="N1968">
        <f>"Q"&amp;ROUNDUP(MONTH(A1968)/3,0)</f>
        <v/>
      </c>
      <c r="O1968">
        <f>TEXT(A1968,"mmm")</f>
        <v/>
      </c>
    </row>
    <row r="1969">
      <c r="A1969" s="13" t="n">
        <v>45292</v>
      </c>
      <c r="B1969" t="inlineStr">
        <is>
          <t>West</t>
        </is>
      </c>
      <c r="C1969" t="inlineStr">
        <is>
          <t>Unknown</t>
        </is>
      </c>
      <c r="D1969" t="inlineStr">
        <is>
          <t>Beauty</t>
        </is>
      </c>
      <c r="E1969" t="n">
        <v>1023.46</v>
      </c>
      <c r="F1969" t="n">
        <v>506.32</v>
      </c>
      <c r="G1969" t="n">
        <v>1048.32</v>
      </c>
      <c r="H1969" t="n">
        <v>2</v>
      </c>
      <c r="I1969" t="n">
        <v>2</v>
      </c>
      <c r="J1969" t="n">
        <v>0</v>
      </c>
      <c r="K1969">
        <f>E1969-F1969</f>
        <v/>
      </c>
      <c r="L1969" s="10">
        <f>IFERROR(K1969/E1969,0)</f>
        <v/>
      </c>
      <c r="M1969">
        <f>YEAR(A1969)</f>
        <v/>
      </c>
      <c r="N1969">
        <f>"Q"&amp;ROUNDUP(MONTH(A1969)/3,0)</f>
        <v/>
      </c>
      <c r="O1969">
        <f>TEXT(A1969,"mmm")</f>
        <v/>
      </c>
    </row>
    <row r="1970">
      <c r="A1970" s="13" t="n">
        <v>45292</v>
      </c>
      <c r="B1970" t="inlineStr">
        <is>
          <t>West</t>
        </is>
      </c>
      <c r="C1970" t="inlineStr">
        <is>
          <t>Unknown</t>
        </is>
      </c>
      <c r="D1970" t="inlineStr">
        <is>
          <t>Books</t>
        </is>
      </c>
      <c r="E1970" t="n">
        <v>868.6</v>
      </c>
      <c r="F1970" t="n">
        <v>610.77</v>
      </c>
      <c r="G1970" t="n">
        <v>965.12</v>
      </c>
      <c r="H1970" t="n">
        <v>2</v>
      </c>
      <c r="I1970" t="n">
        <v>2</v>
      </c>
      <c r="J1970" t="n">
        <v>1</v>
      </c>
      <c r="K1970">
        <f>E1970-F1970</f>
        <v/>
      </c>
      <c r="L1970" s="10">
        <f>IFERROR(K1970/E1970,0)</f>
        <v/>
      </c>
      <c r="M1970">
        <f>YEAR(A1970)</f>
        <v/>
      </c>
      <c r="N1970">
        <f>"Q"&amp;ROUNDUP(MONTH(A1970)/3,0)</f>
        <v/>
      </c>
      <c r="O1970">
        <f>TEXT(A1970,"mmm")</f>
        <v/>
      </c>
    </row>
    <row r="1971">
      <c r="A1971" s="13" t="n">
        <v>45292</v>
      </c>
      <c r="B1971" t="inlineStr">
        <is>
          <t>West</t>
        </is>
      </c>
      <c r="C1971" t="inlineStr">
        <is>
          <t>Unknown</t>
        </is>
      </c>
      <c r="D1971" t="inlineStr">
        <is>
          <t>Electronics</t>
        </is>
      </c>
      <c r="E1971" t="n">
        <v>16350.98</v>
      </c>
      <c r="F1971" t="n">
        <v>15406.32</v>
      </c>
      <c r="G1971" t="n">
        <v>18167.76</v>
      </c>
      <c r="H1971" t="n">
        <v>1</v>
      </c>
      <c r="I1971" t="n">
        <v>1</v>
      </c>
      <c r="J1971" t="n">
        <v>1</v>
      </c>
      <c r="K1971">
        <f>E1971-F1971</f>
        <v/>
      </c>
      <c r="L1971" s="10">
        <f>IFERROR(K1971/E1971,0)</f>
        <v/>
      </c>
      <c r="M1971">
        <f>YEAR(A1971)</f>
        <v/>
      </c>
      <c r="N1971">
        <f>"Q"&amp;ROUNDUP(MONTH(A1971)/3,0)</f>
        <v/>
      </c>
      <c r="O1971">
        <f>TEXT(A1971,"mmm")</f>
        <v/>
      </c>
    </row>
    <row r="1972">
      <c r="A1972" s="13" t="n">
        <v>45292</v>
      </c>
      <c r="B1972" t="inlineStr">
        <is>
          <t>West</t>
        </is>
      </c>
      <c r="C1972" t="inlineStr">
        <is>
          <t>Unknown</t>
        </is>
      </c>
      <c r="D1972" t="inlineStr">
        <is>
          <t>Fashion</t>
        </is>
      </c>
      <c r="E1972" t="n">
        <v>3783.05</v>
      </c>
      <c r="F1972" t="n">
        <v>1689.44</v>
      </c>
      <c r="G1972" t="n">
        <v>3982.16</v>
      </c>
      <c r="H1972" t="n">
        <v>1</v>
      </c>
      <c r="I1972" t="n">
        <v>1</v>
      </c>
      <c r="J1972" t="n">
        <v>0</v>
      </c>
      <c r="K1972">
        <f>E1972-F1972</f>
        <v/>
      </c>
      <c r="L1972" s="10">
        <f>IFERROR(K1972/E1972,0)</f>
        <v/>
      </c>
      <c r="M1972">
        <f>YEAR(A1972)</f>
        <v/>
      </c>
      <c r="N1972">
        <f>"Q"&amp;ROUNDUP(MONTH(A1972)/3,0)</f>
        <v/>
      </c>
      <c r="O1972">
        <f>TEXT(A1972,"mmm")</f>
        <v/>
      </c>
    </row>
    <row r="1973">
      <c r="A1973" s="13" t="n">
        <v>45292</v>
      </c>
      <c r="B1973" t="inlineStr">
        <is>
          <t>West</t>
        </is>
      </c>
      <c r="C1973" t="inlineStr">
        <is>
          <t>Unknown</t>
        </is>
      </c>
      <c r="D1973" t="inlineStr">
        <is>
          <t>Grocery</t>
        </is>
      </c>
      <c r="E1973" t="n">
        <v>895.75</v>
      </c>
      <c r="F1973" t="n">
        <v>780.09</v>
      </c>
      <c r="G1973" t="n">
        <v>995.28</v>
      </c>
      <c r="H1973" t="n">
        <v>3</v>
      </c>
      <c r="I1973" t="n">
        <v>1</v>
      </c>
      <c r="J1973" t="n">
        <v>0</v>
      </c>
      <c r="K1973">
        <f>E1973-F1973</f>
        <v/>
      </c>
      <c r="L1973" s="10">
        <f>IFERROR(K1973/E1973,0)</f>
        <v/>
      </c>
      <c r="M1973">
        <f>YEAR(A1973)</f>
        <v/>
      </c>
      <c r="N1973">
        <f>"Q"&amp;ROUNDUP(MONTH(A1973)/3,0)</f>
        <v/>
      </c>
      <c r="O1973">
        <f>TEXT(A1973,"mmm")</f>
        <v/>
      </c>
    </row>
    <row r="1974">
      <c r="A1974" s="13" t="n">
        <v>45292</v>
      </c>
      <c r="B1974" t="inlineStr">
        <is>
          <t>West</t>
        </is>
      </c>
      <c r="C1974" t="inlineStr">
        <is>
          <t>Unknown</t>
        </is>
      </c>
      <c r="D1974" t="inlineStr">
        <is>
          <t>Home &amp; Kitchen</t>
        </is>
      </c>
      <c r="E1974" t="n">
        <v>1033.4</v>
      </c>
      <c r="F1974" t="n">
        <v>805.71</v>
      </c>
      <c r="G1974" t="n">
        <v>1215.76</v>
      </c>
      <c r="H1974" t="n">
        <v>1</v>
      </c>
      <c r="I1974" t="n">
        <v>1</v>
      </c>
      <c r="J1974" t="n">
        <v>0</v>
      </c>
      <c r="K1974">
        <f>E1974-F1974</f>
        <v/>
      </c>
      <c r="L1974" s="10">
        <f>IFERROR(K1974/E1974,0)</f>
        <v/>
      </c>
      <c r="M1974">
        <f>YEAR(A1974)</f>
        <v/>
      </c>
      <c r="N1974">
        <f>"Q"&amp;ROUNDUP(MONTH(A1974)/3,0)</f>
        <v/>
      </c>
      <c r="O1974">
        <f>TEXT(A1974,"mmm")</f>
        <v/>
      </c>
    </row>
    <row r="1975">
      <c r="A1975" s="13" t="n">
        <v>45292</v>
      </c>
      <c r="B1975" t="inlineStr">
        <is>
          <t>West</t>
        </is>
      </c>
      <c r="C1975" t="inlineStr">
        <is>
          <t>Website</t>
        </is>
      </c>
      <c r="D1975" t="inlineStr">
        <is>
          <t>Beauty</t>
        </is>
      </c>
      <c r="E1975" t="n">
        <v>16685.67</v>
      </c>
      <c r="F1975" t="n">
        <v>9041.719999999999</v>
      </c>
      <c r="G1975" t="n">
        <v>17482.4</v>
      </c>
      <c r="H1975" t="n">
        <v>30</v>
      </c>
      <c r="I1975" t="n">
        <v>25</v>
      </c>
      <c r="J1975" t="n">
        <v>1</v>
      </c>
      <c r="K1975">
        <f>E1975-F1975</f>
        <v/>
      </c>
      <c r="L1975" s="10">
        <f>IFERROR(K1975/E1975,0)</f>
        <v/>
      </c>
      <c r="M1975">
        <f>YEAR(A1975)</f>
        <v/>
      </c>
      <c r="N1975">
        <f>"Q"&amp;ROUNDUP(MONTH(A1975)/3,0)</f>
        <v/>
      </c>
      <c r="O1975">
        <f>TEXT(A1975,"mmm")</f>
        <v/>
      </c>
    </row>
    <row r="1976">
      <c r="A1976" s="13" t="n">
        <v>45292</v>
      </c>
      <c r="B1976" t="inlineStr">
        <is>
          <t>West</t>
        </is>
      </c>
      <c r="C1976" t="inlineStr">
        <is>
          <t>Website</t>
        </is>
      </c>
      <c r="D1976" t="inlineStr">
        <is>
          <t>Books</t>
        </is>
      </c>
      <c r="E1976" t="n">
        <v>12481.53</v>
      </c>
      <c r="F1976" t="n">
        <v>9068.530000000001</v>
      </c>
      <c r="G1976" t="n">
        <v>13223.6</v>
      </c>
      <c r="H1976" t="n">
        <v>25</v>
      </c>
      <c r="I1976" t="n">
        <v>17</v>
      </c>
      <c r="J1976" t="n">
        <v>2</v>
      </c>
      <c r="K1976">
        <f>E1976-F1976</f>
        <v/>
      </c>
      <c r="L1976" s="10">
        <f>IFERROR(K1976/E1976,0)</f>
        <v/>
      </c>
      <c r="M1976">
        <f>YEAR(A1976)</f>
        <v/>
      </c>
      <c r="N1976">
        <f>"Q"&amp;ROUNDUP(MONTH(A1976)/3,0)</f>
        <v/>
      </c>
      <c r="O1976">
        <f>TEXT(A1976,"mmm")</f>
        <v/>
      </c>
    </row>
    <row r="1977">
      <c r="A1977" s="13" t="n">
        <v>45292</v>
      </c>
      <c r="B1977" t="inlineStr">
        <is>
          <t>West</t>
        </is>
      </c>
      <c r="C1977" t="inlineStr">
        <is>
          <t>Website</t>
        </is>
      </c>
      <c r="D1977" t="inlineStr">
        <is>
          <t>Electronics</t>
        </is>
      </c>
      <c r="E1977" t="n">
        <v>300115.43</v>
      </c>
      <c r="F1977" t="n">
        <v>260612.7</v>
      </c>
      <c r="G1977" t="n">
        <v>314838.16</v>
      </c>
      <c r="H1977" t="n">
        <v>31</v>
      </c>
      <c r="I1977" t="n">
        <v>25</v>
      </c>
      <c r="J1977" t="n">
        <v>3</v>
      </c>
      <c r="K1977">
        <f>E1977-F1977</f>
        <v/>
      </c>
      <c r="L1977" s="10">
        <f>IFERROR(K1977/E1977,0)</f>
        <v/>
      </c>
      <c r="M1977">
        <f>YEAR(A1977)</f>
        <v/>
      </c>
      <c r="N1977">
        <f>"Q"&amp;ROUNDUP(MONTH(A1977)/3,0)</f>
        <v/>
      </c>
      <c r="O1977">
        <f>TEXT(A1977,"mmm")</f>
        <v/>
      </c>
    </row>
    <row r="1978">
      <c r="A1978" s="13" t="n">
        <v>45292</v>
      </c>
      <c r="B1978" t="inlineStr">
        <is>
          <t>West</t>
        </is>
      </c>
      <c r="C1978" t="inlineStr">
        <is>
          <t>Website</t>
        </is>
      </c>
      <c r="D1978" t="inlineStr">
        <is>
          <t>Fashion</t>
        </is>
      </c>
      <c r="E1978" t="n">
        <v>63756.85</v>
      </c>
      <c r="F1978" t="n">
        <v>33907.54</v>
      </c>
      <c r="G1978" t="n">
        <v>69035.2</v>
      </c>
      <c r="H1978" t="n">
        <v>60</v>
      </c>
      <c r="I1978" t="n">
        <v>46</v>
      </c>
      <c r="J1978" t="n">
        <v>11</v>
      </c>
      <c r="K1978">
        <f>E1978-F1978</f>
        <v/>
      </c>
      <c r="L1978" s="10">
        <f>IFERROR(K1978/E1978,0)</f>
        <v/>
      </c>
      <c r="M1978">
        <f>YEAR(A1978)</f>
        <v/>
      </c>
      <c r="N1978">
        <f>"Q"&amp;ROUNDUP(MONTH(A1978)/3,0)</f>
        <v/>
      </c>
      <c r="O1978">
        <f>TEXT(A1978,"mmm")</f>
        <v/>
      </c>
    </row>
    <row r="1979">
      <c r="A1979" s="13" t="n">
        <v>45292</v>
      </c>
      <c r="B1979" t="inlineStr">
        <is>
          <t>West</t>
        </is>
      </c>
      <c r="C1979" t="inlineStr">
        <is>
          <t>Website</t>
        </is>
      </c>
      <c r="D1979" t="inlineStr">
        <is>
          <t>Grocery</t>
        </is>
      </c>
      <c r="E1979" t="n">
        <v>25192.79</v>
      </c>
      <c r="F1979" t="n">
        <v>21144.76</v>
      </c>
      <c r="G1979" t="n">
        <v>27277.12</v>
      </c>
      <c r="H1979" t="n">
        <v>72</v>
      </c>
      <c r="I1979" t="n">
        <v>31</v>
      </c>
      <c r="J1979" t="n">
        <v>0</v>
      </c>
      <c r="K1979">
        <f>E1979-F1979</f>
        <v/>
      </c>
      <c r="L1979" s="10">
        <f>IFERROR(K1979/E1979,0)</f>
        <v/>
      </c>
      <c r="M1979">
        <f>YEAR(A1979)</f>
        <v/>
      </c>
      <c r="N1979">
        <f>"Q"&amp;ROUNDUP(MONTH(A1979)/3,0)</f>
        <v/>
      </c>
      <c r="O1979">
        <f>TEXT(A1979,"mmm")</f>
        <v/>
      </c>
    </row>
    <row r="1980">
      <c r="A1980" s="13" t="n">
        <v>45292</v>
      </c>
      <c r="B1980" t="inlineStr">
        <is>
          <t>West</t>
        </is>
      </c>
      <c r="C1980" t="inlineStr">
        <is>
          <t>Website</t>
        </is>
      </c>
      <c r="D1980" t="inlineStr">
        <is>
          <t>Home &amp; Kitchen</t>
        </is>
      </c>
      <c r="E1980" t="n">
        <v>130449.87</v>
      </c>
      <c r="F1980" t="n">
        <v>91056.32000000001</v>
      </c>
      <c r="G1980" t="n">
        <v>140423.92</v>
      </c>
      <c r="H1980" t="n">
        <v>57</v>
      </c>
      <c r="I1980" t="n">
        <v>41</v>
      </c>
      <c r="J1980" t="n">
        <v>5</v>
      </c>
      <c r="K1980">
        <f>E1980-F1980</f>
        <v/>
      </c>
      <c r="L1980" s="10">
        <f>IFERROR(K1980/E1980,0)</f>
        <v/>
      </c>
      <c r="M1980">
        <f>YEAR(A1980)</f>
        <v/>
      </c>
      <c r="N1980">
        <f>"Q"&amp;ROUNDUP(MONTH(A1980)/3,0)</f>
        <v/>
      </c>
      <c r="O1980">
        <f>TEXT(A1980,"mmm")</f>
        <v/>
      </c>
    </row>
    <row r="1981">
      <c r="A1981" s="13" t="n">
        <v>45292</v>
      </c>
      <c r="B1981" t="inlineStr">
        <is>
          <t>West</t>
        </is>
      </c>
      <c r="C1981" t="inlineStr">
        <is>
          <t>Website</t>
        </is>
      </c>
      <c r="D1981" t="inlineStr">
        <is>
          <t>Sports</t>
        </is>
      </c>
      <c r="E1981" t="n">
        <v>33734.83</v>
      </c>
      <c r="F1981" t="n">
        <v>22222.5</v>
      </c>
      <c r="G1981" t="n">
        <v>35706.32</v>
      </c>
      <c r="H1981" t="n">
        <v>17</v>
      </c>
      <c r="I1981" t="n">
        <v>12</v>
      </c>
      <c r="J1981" t="n">
        <v>2</v>
      </c>
      <c r="K1981">
        <f>E1981-F1981</f>
        <v/>
      </c>
      <c r="L1981" s="10">
        <f>IFERROR(K1981/E1981,0)</f>
        <v/>
      </c>
      <c r="M1981">
        <f>YEAR(A1981)</f>
        <v/>
      </c>
      <c r="N1981">
        <f>"Q"&amp;ROUNDUP(MONTH(A1981)/3,0)</f>
        <v/>
      </c>
      <c r="O1981">
        <f>TEXT(A1981,"mmm")</f>
        <v/>
      </c>
    </row>
    <row r="1982">
      <c r="A1982" s="13" t="n">
        <v>45323</v>
      </c>
      <c r="B1982" t="inlineStr">
        <is>
          <t>Central</t>
        </is>
      </c>
      <c r="C1982" t="inlineStr">
        <is>
          <t>Marketplace</t>
        </is>
      </c>
      <c r="D1982" t="inlineStr">
        <is>
          <t>Beauty</t>
        </is>
      </c>
      <c r="E1982" t="n">
        <v>2154.16</v>
      </c>
      <c r="F1982" t="n">
        <v>1275.42</v>
      </c>
      <c r="G1982" t="n">
        <v>2458.56</v>
      </c>
      <c r="H1982" t="n">
        <v>6</v>
      </c>
      <c r="I1982" t="n">
        <v>4</v>
      </c>
      <c r="J1982" t="n">
        <v>0</v>
      </c>
      <c r="K1982">
        <f>E1982-F1982</f>
        <v/>
      </c>
      <c r="L1982" s="10">
        <f>IFERROR(K1982/E1982,0)</f>
        <v/>
      </c>
      <c r="M1982">
        <f>YEAR(A1982)</f>
        <v/>
      </c>
      <c r="N1982">
        <f>"Q"&amp;ROUNDUP(MONTH(A1982)/3,0)</f>
        <v/>
      </c>
      <c r="O1982">
        <f>TEXT(A1982,"mmm")</f>
        <v/>
      </c>
    </row>
    <row r="1983">
      <c r="A1983" s="13" t="n">
        <v>45323</v>
      </c>
      <c r="B1983" t="inlineStr">
        <is>
          <t>Central</t>
        </is>
      </c>
      <c r="C1983" t="inlineStr">
        <is>
          <t>Marketplace</t>
        </is>
      </c>
      <c r="D1983" t="inlineStr">
        <is>
          <t>Books</t>
        </is>
      </c>
      <c r="E1983" t="n">
        <v>1222.32</v>
      </c>
      <c r="F1983" t="n">
        <v>955.45</v>
      </c>
      <c r="G1983" t="n">
        <v>1390.48</v>
      </c>
      <c r="H1983" t="n">
        <v>3</v>
      </c>
      <c r="I1983" t="n">
        <v>3</v>
      </c>
      <c r="J1983" t="n">
        <v>0</v>
      </c>
      <c r="K1983">
        <f>E1983-F1983</f>
        <v/>
      </c>
      <c r="L1983" s="10">
        <f>IFERROR(K1983/E1983,0)</f>
        <v/>
      </c>
      <c r="M1983">
        <f>YEAR(A1983)</f>
        <v/>
      </c>
      <c r="N1983">
        <f>"Q"&amp;ROUNDUP(MONTH(A1983)/3,0)</f>
        <v/>
      </c>
      <c r="O1983">
        <f>TEXT(A1983,"mmm")</f>
        <v/>
      </c>
    </row>
    <row r="1984">
      <c r="A1984" s="13" t="n">
        <v>45323</v>
      </c>
      <c r="B1984" t="inlineStr">
        <is>
          <t>Central</t>
        </is>
      </c>
      <c r="C1984" t="inlineStr">
        <is>
          <t>Marketplace</t>
        </is>
      </c>
      <c r="D1984" t="inlineStr">
        <is>
          <t>Electronics</t>
        </is>
      </c>
      <c r="E1984" t="n">
        <v>70779.89</v>
      </c>
      <c r="F1984" t="n">
        <v>64155.6</v>
      </c>
      <c r="G1984" t="n">
        <v>75026.64</v>
      </c>
      <c r="H1984" t="n">
        <v>9</v>
      </c>
      <c r="I1984" t="n">
        <v>7</v>
      </c>
      <c r="J1984" t="n">
        <v>3</v>
      </c>
      <c r="K1984">
        <f>E1984-F1984</f>
        <v/>
      </c>
      <c r="L1984" s="10">
        <f>IFERROR(K1984/E1984,0)</f>
        <v/>
      </c>
      <c r="M1984">
        <f>YEAR(A1984)</f>
        <v/>
      </c>
      <c r="N1984">
        <f>"Q"&amp;ROUNDUP(MONTH(A1984)/3,0)</f>
        <v/>
      </c>
      <c r="O1984">
        <f>TEXT(A1984,"mmm")</f>
        <v/>
      </c>
    </row>
    <row r="1985">
      <c r="A1985" s="13" t="n">
        <v>45323</v>
      </c>
      <c r="B1985" t="inlineStr">
        <is>
          <t>Central</t>
        </is>
      </c>
      <c r="C1985" t="inlineStr">
        <is>
          <t>Marketplace</t>
        </is>
      </c>
      <c r="D1985" t="inlineStr">
        <is>
          <t>Fashion</t>
        </is>
      </c>
      <c r="E1985" t="n">
        <v>4955.18</v>
      </c>
      <c r="F1985" t="n">
        <v>2667.63</v>
      </c>
      <c r="G1985" t="n">
        <v>5505.76</v>
      </c>
      <c r="H1985" t="n">
        <v>6</v>
      </c>
      <c r="I1985" t="n">
        <v>4</v>
      </c>
      <c r="J1985" t="n">
        <v>1</v>
      </c>
      <c r="K1985">
        <f>E1985-F1985</f>
        <v/>
      </c>
      <c r="L1985" s="10">
        <f>IFERROR(K1985/E1985,0)</f>
        <v/>
      </c>
      <c r="M1985">
        <f>YEAR(A1985)</f>
        <v/>
      </c>
      <c r="N1985">
        <f>"Q"&amp;ROUNDUP(MONTH(A1985)/3,0)</f>
        <v/>
      </c>
      <c r="O1985">
        <f>TEXT(A1985,"mmm")</f>
        <v/>
      </c>
    </row>
    <row r="1986">
      <c r="A1986" s="13" t="n">
        <v>45323</v>
      </c>
      <c r="B1986" t="inlineStr">
        <is>
          <t>Central</t>
        </is>
      </c>
      <c r="C1986" t="inlineStr">
        <is>
          <t>Marketplace</t>
        </is>
      </c>
      <c r="D1986" t="inlineStr">
        <is>
          <t>Grocery</t>
        </is>
      </c>
      <c r="E1986" t="n">
        <v>11468.85</v>
      </c>
      <c r="F1986" t="n">
        <v>9998.17</v>
      </c>
      <c r="G1986" t="n">
        <v>12920.96</v>
      </c>
      <c r="H1986" t="n">
        <v>26</v>
      </c>
      <c r="I1986" t="n">
        <v>8</v>
      </c>
      <c r="J1986" t="n">
        <v>1</v>
      </c>
      <c r="K1986">
        <f>E1986-F1986</f>
        <v/>
      </c>
      <c r="L1986" s="10">
        <f>IFERROR(K1986/E1986,0)</f>
        <v/>
      </c>
      <c r="M1986">
        <f>YEAR(A1986)</f>
        <v/>
      </c>
      <c r="N1986">
        <f>"Q"&amp;ROUNDUP(MONTH(A1986)/3,0)</f>
        <v/>
      </c>
      <c r="O1986">
        <f>TEXT(A1986,"mmm")</f>
        <v/>
      </c>
    </row>
    <row r="1987">
      <c r="A1987" s="13" t="n">
        <v>45323</v>
      </c>
      <c r="B1987" t="inlineStr">
        <is>
          <t>Central</t>
        </is>
      </c>
      <c r="C1987" t="inlineStr">
        <is>
          <t>Marketplace</t>
        </is>
      </c>
      <c r="D1987" t="inlineStr">
        <is>
          <t>Home &amp; Kitchen</t>
        </is>
      </c>
      <c r="E1987" t="n">
        <v>9858.67</v>
      </c>
      <c r="F1987" t="n">
        <v>6686.92</v>
      </c>
      <c r="G1987" t="n">
        <v>10631.92</v>
      </c>
      <c r="H1987" t="n">
        <v>7</v>
      </c>
      <c r="I1987" t="n">
        <v>6</v>
      </c>
      <c r="J1987" t="n">
        <v>0</v>
      </c>
      <c r="K1987">
        <f>E1987-F1987</f>
        <v/>
      </c>
      <c r="L1987" s="10">
        <f>IFERROR(K1987/E1987,0)</f>
        <v/>
      </c>
      <c r="M1987">
        <f>YEAR(A1987)</f>
        <v/>
      </c>
      <c r="N1987">
        <f>"Q"&amp;ROUNDUP(MONTH(A1987)/3,0)</f>
        <v/>
      </c>
      <c r="O1987">
        <f>TEXT(A1987,"mmm")</f>
        <v/>
      </c>
    </row>
    <row r="1988">
      <c r="A1988" s="13" t="n">
        <v>45323</v>
      </c>
      <c r="B1988" t="inlineStr">
        <is>
          <t>Central</t>
        </is>
      </c>
      <c r="C1988" t="inlineStr">
        <is>
          <t>Marketplace</t>
        </is>
      </c>
      <c r="D1988" t="inlineStr">
        <is>
          <t>Sports</t>
        </is>
      </c>
      <c r="E1988" t="n">
        <v>4077.52</v>
      </c>
      <c r="F1988" t="n">
        <v>2427.02</v>
      </c>
      <c r="G1988" t="n">
        <v>4354.48</v>
      </c>
      <c r="H1988" t="n">
        <v>3</v>
      </c>
      <c r="I1988" t="n">
        <v>3</v>
      </c>
      <c r="J1988" t="n">
        <v>0</v>
      </c>
      <c r="K1988">
        <f>E1988-F1988</f>
        <v/>
      </c>
      <c r="L1988" s="10">
        <f>IFERROR(K1988/E1988,0)</f>
        <v/>
      </c>
      <c r="M1988">
        <f>YEAR(A1988)</f>
        <v/>
      </c>
      <c r="N1988">
        <f>"Q"&amp;ROUNDUP(MONTH(A1988)/3,0)</f>
        <v/>
      </c>
      <c r="O1988">
        <f>TEXT(A1988,"mmm")</f>
        <v/>
      </c>
    </row>
    <row r="1989">
      <c r="A1989" s="13" t="n">
        <v>45323</v>
      </c>
      <c r="B1989" t="inlineStr">
        <is>
          <t>Central</t>
        </is>
      </c>
      <c r="C1989" t="inlineStr">
        <is>
          <t>Mobile App</t>
        </is>
      </c>
      <c r="D1989" t="inlineStr">
        <is>
          <t>Beauty</t>
        </is>
      </c>
      <c r="E1989" t="n">
        <v>5592.28</v>
      </c>
      <c r="F1989" t="n">
        <v>3123.97</v>
      </c>
      <c r="G1989" t="n">
        <v>6019.52</v>
      </c>
      <c r="H1989" t="n">
        <v>12</v>
      </c>
      <c r="I1989" t="n">
        <v>9</v>
      </c>
      <c r="J1989" t="n">
        <v>0</v>
      </c>
      <c r="K1989">
        <f>E1989-F1989</f>
        <v/>
      </c>
      <c r="L1989" s="10">
        <f>IFERROR(K1989/E1989,0)</f>
        <v/>
      </c>
      <c r="M1989">
        <f>YEAR(A1989)</f>
        <v/>
      </c>
      <c r="N1989">
        <f>"Q"&amp;ROUNDUP(MONTH(A1989)/3,0)</f>
        <v/>
      </c>
      <c r="O1989">
        <f>TEXT(A1989,"mmm")</f>
        <v/>
      </c>
    </row>
    <row r="1990">
      <c r="A1990" s="13" t="n">
        <v>45323</v>
      </c>
      <c r="B1990" t="inlineStr">
        <is>
          <t>Central</t>
        </is>
      </c>
      <c r="C1990" t="inlineStr">
        <is>
          <t>Mobile App</t>
        </is>
      </c>
      <c r="D1990" t="inlineStr">
        <is>
          <t>Books</t>
        </is>
      </c>
      <c r="E1990" t="n">
        <v>3737.49</v>
      </c>
      <c r="F1990" t="n">
        <v>2836.26</v>
      </c>
      <c r="G1990" t="n">
        <v>4120.48</v>
      </c>
      <c r="H1990" t="n">
        <v>8</v>
      </c>
      <c r="I1990" t="n">
        <v>6</v>
      </c>
      <c r="J1990" t="n">
        <v>0</v>
      </c>
      <c r="K1990">
        <f>E1990-F1990</f>
        <v/>
      </c>
      <c r="L1990" s="10">
        <f>IFERROR(K1990/E1990,0)</f>
        <v/>
      </c>
      <c r="M1990">
        <f>YEAR(A1990)</f>
        <v/>
      </c>
      <c r="N1990">
        <f>"Q"&amp;ROUNDUP(MONTH(A1990)/3,0)</f>
        <v/>
      </c>
      <c r="O1990">
        <f>TEXT(A1990,"mmm")</f>
        <v/>
      </c>
    </row>
    <row r="1991">
      <c r="A1991" s="13" t="n">
        <v>45323</v>
      </c>
      <c r="B1991" t="inlineStr">
        <is>
          <t>Central</t>
        </is>
      </c>
      <c r="C1991" t="inlineStr">
        <is>
          <t>Mobile App</t>
        </is>
      </c>
      <c r="D1991" t="inlineStr">
        <is>
          <t>Electronics</t>
        </is>
      </c>
      <c r="E1991" t="n">
        <v>70138.11</v>
      </c>
      <c r="F1991" t="n">
        <v>63264.02</v>
      </c>
      <c r="G1991" t="n">
        <v>75725.52</v>
      </c>
      <c r="H1991" t="n">
        <v>7</v>
      </c>
      <c r="I1991" t="n">
        <v>6</v>
      </c>
      <c r="J1991" t="n">
        <v>0</v>
      </c>
      <c r="K1991">
        <f>E1991-F1991</f>
        <v/>
      </c>
      <c r="L1991" s="10">
        <f>IFERROR(K1991/E1991,0)</f>
        <v/>
      </c>
      <c r="M1991">
        <f>YEAR(A1991)</f>
        <v/>
      </c>
      <c r="N1991">
        <f>"Q"&amp;ROUNDUP(MONTH(A1991)/3,0)</f>
        <v/>
      </c>
      <c r="O1991">
        <f>TEXT(A1991,"mmm")</f>
        <v/>
      </c>
    </row>
    <row r="1992">
      <c r="A1992" s="13" t="n">
        <v>45323</v>
      </c>
      <c r="B1992" t="inlineStr">
        <is>
          <t>Central</t>
        </is>
      </c>
      <c r="C1992" t="inlineStr">
        <is>
          <t>Mobile App</t>
        </is>
      </c>
      <c r="D1992" t="inlineStr">
        <is>
          <t>Fashion</t>
        </is>
      </c>
      <c r="E1992" t="n">
        <v>17353.02</v>
      </c>
      <c r="F1992" t="n">
        <v>9357.309999999999</v>
      </c>
      <c r="G1992" t="n">
        <v>18714.8</v>
      </c>
      <c r="H1992" t="n">
        <v>15</v>
      </c>
      <c r="I1992" t="n">
        <v>11</v>
      </c>
      <c r="J1992" t="n">
        <v>1</v>
      </c>
      <c r="K1992">
        <f>E1992-F1992</f>
        <v/>
      </c>
      <c r="L1992" s="10">
        <f>IFERROR(K1992/E1992,0)</f>
        <v/>
      </c>
      <c r="M1992">
        <f>YEAR(A1992)</f>
        <v/>
      </c>
      <c r="N1992">
        <f>"Q"&amp;ROUNDUP(MONTH(A1992)/3,0)</f>
        <v/>
      </c>
      <c r="O1992">
        <f>TEXT(A1992,"mmm")</f>
        <v/>
      </c>
    </row>
    <row r="1993">
      <c r="A1993" s="13" t="n">
        <v>45323</v>
      </c>
      <c r="B1993" t="inlineStr">
        <is>
          <t>Central</t>
        </is>
      </c>
      <c r="C1993" t="inlineStr">
        <is>
          <t>Mobile App</t>
        </is>
      </c>
      <c r="D1993" t="inlineStr">
        <is>
          <t>Grocery</t>
        </is>
      </c>
      <c r="E1993" t="n">
        <v>6863.85</v>
      </c>
      <c r="F1993" t="n">
        <v>5648.32</v>
      </c>
      <c r="G1993" t="n">
        <v>7405.84</v>
      </c>
      <c r="H1993" t="n">
        <v>19</v>
      </c>
      <c r="I1993" t="n">
        <v>9</v>
      </c>
      <c r="J1993" t="n">
        <v>0</v>
      </c>
      <c r="K1993">
        <f>E1993-F1993</f>
        <v/>
      </c>
      <c r="L1993" s="10">
        <f>IFERROR(K1993/E1993,0)</f>
        <v/>
      </c>
      <c r="M1993">
        <f>YEAR(A1993)</f>
        <v/>
      </c>
      <c r="N1993">
        <f>"Q"&amp;ROUNDUP(MONTH(A1993)/3,0)</f>
        <v/>
      </c>
      <c r="O1993">
        <f>TEXT(A1993,"mmm")</f>
        <v/>
      </c>
    </row>
    <row r="1994">
      <c r="A1994" s="13" t="n">
        <v>45323</v>
      </c>
      <c r="B1994" t="inlineStr">
        <is>
          <t>Central</t>
        </is>
      </c>
      <c r="C1994" t="inlineStr">
        <is>
          <t>Mobile App</t>
        </is>
      </c>
      <c r="D1994" t="inlineStr">
        <is>
          <t>Home &amp; Kitchen</t>
        </is>
      </c>
      <c r="E1994" t="n">
        <v>15188.94</v>
      </c>
      <c r="F1994" t="n">
        <v>11126.01</v>
      </c>
      <c r="G1994" t="n">
        <v>17069.52</v>
      </c>
      <c r="H1994" t="n">
        <v>7</v>
      </c>
      <c r="I1994" t="n">
        <v>6</v>
      </c>
      <c r="J1994" t="n">
        <v>1</v>
      </c>
      <c r="K1994">
        <f>E1994-F1994</f>
        <v/>
      </c>
      <c r="L1994" s="10">
        <f>IFERROR(K1994/E1994,0)</f>
        <v/>
      </c>
      <c r="M1994">
        <f>YEAR(A1994)</f>
        <v/>
      </c>
      <c r="N1994">
        <f>"Q"&amp;ROUNDUP(MONTH(A1994)/3,0)</f>
        <v/>
      </c>
      <c r="O1994">
        <f>TEXT(A1994,"mmm")</f>
        <v/>
      </c>
    </row>
    <row r="1995">
      <c r="A1995" s="13" t="n">
        <v>45323</v>
      </c>
      <c r="B1995" t="inlineStr">
        <is>
          <t>Central</t>
        </is>
      </c>
      <c r="C1995" t="inlineStr">
        <is>
          <t>Mobile App</t>
        </is>
      </c>
      <c r="D1995" t="inlineStr">
        <is>
          <t>Sports</t>
        </is>
      </c>
      <c r="E1995" t="n">
        <v>24295.96</v>
      </c>
      <c r="F1995" t="n">
        <v>14885.12</v>
      </c>
      <c r="G1995" t="n">
        <v>25835.68</v>
      </c>
      <c r="H1995" t="n">
        <v>8</v>
      </c>
      <c r="I1995" t="n">
        <v>7</v>
      </c>
      <c r="J1995" t="n">
        <v>0</v>
      </c>
      <c r="K1995">
        <f>E1995-F1995</f>
        <v/>
      </c>
      <c r="L1995" s="10">
        <f>IFERROR(K1995/E1995,0)</f>
        <v/>
      </c>
      <c r="M1995">
        <f>YEAR(A1995)</f>
        <v/>
      </c>
      <c r="N1995">
        <f>"Q"&amp;ROUNDUP(MONTH(A1995)/3,0)</f>
        <v/>
      </c>
      <c r="O1995">
        <f>TEXT(A1995,"mmm")</f>
        <v/>
      </c>
    </row>
    <row r="1996">
      <c r="A1996" s="13" t="n">
        <v>45323</v>
      </c>
      <c r="B1996" t="inlineStr">
        <is>
          <t>Central</t>
        </is>
      </c>
      <c r="C1996" t="inlineStr">
        <is>
          <t>Retail Store</t>
        </is>
      </c>
      <c r="D1996" t="inlineStr">
        <is>
          <t>Beauty</t>
        </is>
      </c>
      <c r="E1996" t="n">
        <v>1230.42</v>
      </c>
      <c r="F1996" t="n">
        <v>657.08</v>
      </c>
      <c r="G1996" t="n">
        <v>1286.48</v>
      </c>
      <c r="H1996" t="n">
        <v>3</v>
      </c>
      <c r="I1996" t="n">
        <v>2</v>
      </c>
      <c r="J1996" t="n">
        <v>0</v>
      </c>
      <c r="K1996">
        <f>E1996-F1996</f>
        <v/>
      </c>
      <c r="L1996" s="10">
        <f>IFERROR(K1996/E1996,0)</f>
        <v/>
      </c>
      <c r="M1996">
        <f>YEAR(A1996)</f>
        <v/>
      </c>
      <c r="N1996">
        <f>"Q"&amp;ROUNDUP(MONTH(A1996)/3,0)</f>
        <v/>
      </c>
      <c r="O1996">
        <f>TEXT(A1996,"mmm")</f>
        <v/>
      </c>
    </row>
    <row r="1997">
      <c r="A1997" s="13" t="n">
        <v>45323</v>
      </c>
      <c r="B1997" t="inlineStr">
        <is>
          <t>Central</t>
        </is>
      </c>
      <c r="C1997" t="inlineStr">
        <is>
          <t>Retail Store</t>
        </is>
      </c>
      <c r="D1997" t="inlineStr">
        <is>
          <t>Electronics</t>
        </is>
      </c>
      <c r="E1997" t="n">
        <v>3061.81</v>
      </c>
      <c r="F1997" t="n">
        <v>2593.6</v>
      </c>
      <c r="G1997" t="n">
        <v>3222.96</v>
      </c>
      <c r="H1997" t="n">
        <v>1</v>
      </c>
      <c r="I1997" t="n">
        <v>1</v>
      </c>
      <c r="J1997" t="n">
        <v>0</v>
      </c>
      <c r="K1997">
        <f>E1997-F1997</f>
        <v/>
      </c>
      <c r="L1997" s="10">
        <f>IFERROR(K1997/E1997,0)</f>
        <v/>
      </c>
      <c r="M1997">
        <f>YEAR(A1997)</f>
        <v/>
      </c>
      <c r="N1997">
        <f>"Q"&amp;ROUNDUP(MONTH(A1997)/3,0)</f>
        <v/>
      </c>
      <c r="O1997">
        <f>TEXT(A1997,"mmm")</f>
        <v/>
      </c>
    </row>
    <row r="1998">
      <c r="A1998" s="13" t="n">
        <v>45323</v>
      </c>
      <c r="B1998" t="inlineStr">
        <is>
          <t>Central</t>
        </is>
      </c>
      <c r="C1998" t="inlineStr">
        <is>
          <t>Retail Store</t>
        </is>
      </c>
      <c r="D1998" t="inlineStr">
        <is>
          <t>Fashion</t>
        </is>
      </c>
      <c r="E1998" t="n">
        <v>3273.92</v>
      </c>
      <c r="F1998" t="n">
        <v>1400.27</v>
      </c>
      <c r="G1998" t="n">
        <v>3273.92</v>
      </c>
      <c r="H1998" t="n">
        <v>2</v>
      </c>
      <c r="I1998" t="n">
        <v>2</v>
      </c>
      <c r="J1998" t="n">
        <v>0</v>
      </c>
      <c r="K1998">
        <f>E1998-F1998</f>
        <v/>
      </c>
      <c r="L1998" s="10">
        <f>IFERROR(K1998/E1998,0)</f>
        <v/>
      </c>
      <c r="M1998">
        <f>YEAR(A1998)</f>
        <v/>
      </c>
      <c r="N1998">
        <f>"Q"&amp;ROUNDUP(MONTH(A1998)/3,0)</f>
        <v/>
      </c>
      <c r="O1998">
        <f>TEXT(A1998,"mmm")</f>
        <v/>
      </c>
    </row>
    <row r="1999">
      <c r="A1999" s="13" t="n">
        <v>45323</v>
      </c>
      <c r="B1999" t="inlineStr">
        <is>
          <t>Central</t>
        </is>
      </c>
      <c r="C1999" t="inlineStr">
        <is>
          <t>Retail Store</t>
        </is>
      </c>
      <c r="D1999" t="inlineStr">
        <is>
          <t>Home &amp; Kitchen</t>
        </is>
      </c>
      <c r="E1999" t="n">
        <v>8033.17</v>
      </c>
      <c r="F1999" t="n">
        <v>4964.96</v>
      </c>
      <c r="G1999" t="n">
        <v>8418.799999999999</v>
      </c>
      <c r="H1999" t="n">
        <v>5</v>
      </c>
      <c r="I1999" t="n">
        <v>3</v>
      </c>
      <c r="J1999" t="n">
        <v>0</v>
      </c>
      <c r="K1999">
        <f>E1999-F1999</f>
        <v/>
      </c>
      <c r="L1999" s="10">
        <f>IFERROR(K1999/E1999,0)</f>
        <v/>
      </c>
      <c r="M1999">
        <f>YEAR(A1999)</f>
        <v/>
      </c>
      <c r="N1999">
        <f>"Q"&amp;ROUNDUP(MONTH(A1999)/3,0)</f>
        <v/>
      </c>
      <c r="O1999">
        <f>TEXT(A1999,"mmm")</f>
        <v/>
      </c>
    </row>
    <row r="2000">
      <c r="A2000" s="13" t="n">
        <v>45323</v>
      </c>
      <c r="B2000" t="inlineStr">
        <is>
          <t>Central</t>
        </is>
      </c>
      <c r="C2000" t="inlineStr">
        <is>
          <t>Retail Store</t>
        </is>
      </c>
      <c r="D2000" t="inlineStr">
        <is>
          <t>Sports</t>
        </is>
      </c>
      <c r="E2000" t="n">
        <v>1184.56</v>
      </c>
      <c r="F2000" t="n">
        <v>673.51</v>
      </c>
      <c r="G2000" t="n">
        <v>1184.56</v>
      </c>
      <c r="H2000" t="n">
        <v>1</v>
      </c>
      <c r="I2000" t="n">
        <v>1</v>
      </c>
      <c r="J2000" t="n">
        <v>0</v>
      </c>
      <c r="K2000">
        <f>E2000-F2000</f>
        <v/>
      </c>
      <c r="L2000" s="10">
        <f>IFERROR(K2000/E2000,0)</f>
        <v/>
      </c>
      <c r="M2000">
        <f>YEAR(A2000)</f>
        <v/>
      </c>
      <c r="N2000">
        <f>"Q"&amp;ROUNDUP(MONTH(A2000)/3,0)</f>
        <v/>
      </c>
      <c r="O2000">
        <f>TEXT(A2000,"mmm")</f>
        <v/>
      </c>
    </row>
    <row r="2001">
      <c r="A2001" s="13" t="n">
        <v>45323</v>
      </c>
      <c r="B2001" t="inlineStr">
        <is>
          <t>Central</t>
        </is>
      </c>
      <c r="C2001" t="inlineStr">
        <is>
          <t>Website</t>
        </is>
      </c>
      <c r="D2001" t="inlineStr">
        <is>
          <t>Beauty</t>
        </is>
      </c>
      <c r="E2001" t="n">
        <v>4653.63</v>
      </c>
      <c r="F2001" t="n">
        <v>2470.91</v>
      </c>
      <c r="G2001" t="n">
        <v>4767.36</v>
      </c>
      <c r="H2001" t="n">
        <v>6</v>
      </c>
      <c r="I2001" t="n">
        <v>4</v>
      </c>
      <c r="J2001" t="n">
        <v>0</v>
      </c>
      <c r="K2001">
        <f>E2001-F2001</f>
        <v/>
      </c>
      <c r="L2001" s="10">
        <f>IFERROR(K2001/E2001,0)</f>
        <v/>
      </c>
      <c r="M2001">
        <f>YEAR(A2001)</f>
        <v/>
      </c>
      <c r="N2001">
        <f>"Q"&amp;ROUNDUP(MONTH(A2001)/3,0)</f>
        <v/>
      </c>
      <c r="O2001">
        <f>TEXT(A2001,"mmm")</f>
        <v/>
      </c>
    </row>
    <row r="2002">
      <c r="A2002" s="13" t="n">
        <v>45323</v>
      </c>
      <c r="B2002" t="inlineStr">
        <is>
          <t>Central</t>
        </is>
      </c>
      <c r="C2002" t="inlineStr">
        <is>
          <t>Website</t>
        </is>
      </c>
      <c r="D2002" t="inlineStr">
        <is>
          <t>Books</t>
        </is>
      </c>
      <c r="E2002" t="n">
        <v>4418.95</v>
      </c>
      <c r="F2002" t="n">
        <v>3228.54</v>
      </c>
      <c r="G2002" t="n">
        <v>4701.84</v>
      </c>
      <c r="H2002" t="n">
        <v>9</v>
      </c>
      <c r="I2002" t="n">
        <v>9</v>
      </c>
      <c r="J2002" t="n">
        <v>0</v>
      </c>
      <c r="K2002">
        <f>E2002-F2002</f>
        <v/>
      </c>
      <c r="L2002" s="10">
        <f>IFERROR(K2002/E2002,0)</f>
        <v/>
      </c>
      <c r="M2002">
        <f>YEAR(A2002)</f>
        <v/>
      </c>
      <c r="N2002">
        <f>"Q"&amp;ROUNDUP(MONTH(A2002)/3,0)</f>
        <v/>
      </c>
      <c r="O2002">
        <f>TEXT(A2002,"mmm")</f>
        <v/>
      </c>
    </row>
    <row r="2003">
      <c r="A2003" s="13" t="n">
        <v>45323</v>
      </c>
      <c r="B2003" t="inlineStr">
        <is>
          <t>Central</t>
        </is>
      </c>
      <c r="C2003" t="inlineStr">
        <is>
          <t>Website</t>
        </is>
      </c>
      <c r="D2003" t="inlineStr">
        <is>
          <t>Electronics</t>
        </is>
      </c>
      <c r="E2003" t="n">
        <v>42854.91</v>
      </c>
      <c r="F2003" t="n">
        <v>37650.77</v>
      </c>
      <c r="G2003" t="n">
        <v>44154.24</v>
      </c>
      <c r="H2003" t="n">
        <v>4</v>
      </c>
      <c r="I2003" t="n">
        <v>3</v>
      </c>
      <c r="J2003" t="n">
        <v>1</v>
      </c>
      <c r="K2003">
        <f>E2003-F2003</f>
        <v/>
      </c>
      <c r="L2003" s="10">
        <f>IFERROR(K2003/E2003,0)</f>
        <v/>
      </c>
      <c r="M2003">
        <f>YEAR(A2003)</f>
        <v/>
      </c>
      <c r="N2003">
        <f>"Q"&amp;ROUNDUP(MONTH(A2003)/3,0)</f>
        <v/>
      </c>
      <c r="O2003">
        <f>TEXT(A2003,"mmm")</f>
        <v/>
      </c>
    </row>
    <row r="2004">
      <c r="A2004" s="13" t="n">
        <v>45323</v>
      </c>
      <c r="B2004" t="inlineStr">
        <is>
          <t>Central</t>
        </is>
      </c>
      <c r="C2004" t="inlineStr">
        <is>
          <t>Website</t>
        </is>
      </c>
      <c r="D2004" t="inlineStr">
        <is>
          <t>Fashion</t>
        </is>
      </c>
      <c r="E2004" t="n">
        <v>22154.54</v>
      </c>
      <c r="F2004" t="n">
        <v>11205.69</v>
      </c>
      <c r="G2004" t="n">
        <v>24227.84</v>
      </c>
      <c r="H2004" t="n">
        <v>14</v>
      </c>
      <c r="I2004" t="n">
        <v>11</v>
      </c>
      <c r="J2004" t="n">
        <v>1</v>
      </c>
      <c r="K2004">
        <f>E2004-F2004</f>
        <v/>
      </c>
      <c r="L2004" s="10">
        <f>IFERROR(K2004/E2004,0)</f>
        <v/>
      </c>
      <c r="M2004">
        <f>YEAR(A2004)</f>
        <v/>
      </c>
      <c r="N2004">
        <f>"Q"&amp;ROUNDUP(MONTH(A2004)/3,0)</f>
        <v/>
      </c>
      <c r="O2004">
        <f>TEXT(A2004,"mmm")</f>
        <v/>
      </c>
    </row>
    <row r="2005">
      <c r="A2005" s="13" t="n">
        <v>45323</v>
      </c>
      <c r="B2005" t="inlineStr">
        <is>
          <t>Central</t>
        </is>
      </c>
      <c r="C2005" t="inlineStr">
        <is>
          <t>Website</t>
        </is>
      </c>
      <c r="D2005" t="inlineStr">
        <is>
          <t>Grocery</t>
        </is>
      </c>
      <c r="E2005" t="n">
        <v>8622.639999999999</v>
      </c>
      <c r="F2005" t="n">
        <v>6797.81</v>
      </c>
      <c r="G2005" t="n">
        <v>8971.040000000001</v>
      </c>
      <c r="H2005" t="n">
        <v>24</v>
      </c>
      <c r="I2005" t="n">
        <v>8</v>
      </c>
      <c r="J2005" t="n">
        <v>0</v>
      </c>
      <c r="K2005">
        <f>E2005-F2005</f>
        <v/>
      </c>
      <c r="L2005" s="10">
        <f>IFERROR(K2005/E2005,0)</f>
        <v/>
      </c>
      <c r="M2005">
        <f>YEAR(A2005)</f>
        <v/>
      </c>
      <c r="N2005">
        <f>"Q"&amp;ROUNDUP(MONTH(A2005)/3,0)</f>
        <v/>
      </c>
      <c r="O2005">
        <f>TEXT(A2005,"mmm")</f>
        <v/>
      </c>
    </row>
    <row r="2006">
      <c r="A2006" s="13" t="n">
        <v>45323</v>
      </c>
      <c r="B2006" t="inlineStr">
        <is>
          <t>Central</t>
        </is>
      </c>
      <c r="C2006" t="inlineStr">
        <is>
          <t>Website</t>
        </is>
      </c>
      <c r="D2006" t="inlineStr">
        <is>
          <t>Home &amp; Kitchen</t>
        </is>
      </c>
      <c r="E2006" t="n">
        <v>34504.78</v>
      </c>
      <c r="F2006" t="n">
        <v>24787.58</v>
      </c>
      <c r="G2006" t="n">
        <v>38086.88</v>
      </c>
      <c r="H2006" t="n">
        <v>18</v>
      </c>
      <c r="I2006" t="n">
        <v>16</v>
      </c>
      <c r="J2006" t="n">
        <v>0</v>
      </c>
      <c r="K2006">
        <f>E2006-F2006</f>
        <v/>
      </c>
      <c r="L2006" s="10">
        <f>IFERROR(K2006/E2006,0)</f>
        <v/>
      </c>
      <c r="M2006">
        <f>YEAR(A2006)</f>
        <v/>
      </c>
      <c r="N2006">
        <f>"Q"&amp;ROUNDUP(MONTH(A2006)/3,0)</f>
        <v/>
      </c>
      <c r="O2006">
        <f>TEXT(A2006,"mmm")</f>
        <v/>
      </c>
    </row>
    <row r="2007">
      <c r="A2007" s="13" t="n">
        <v>45323</v>
      </c>
      <c r="B2007" t="inlineStr">
        <is>
          <t>Central</t>
        </is>
      </c>
      <c r="C2007" t="inlineStr">
        <is>
          <t>Website</t>
        </is>
      </c>
      <c r="D2007" t="inlineStr">
        <is>
          <t>Sports</t>
        </is>
      </c>
      <c r="E2007" t="n">
        <v>4792.47</v>
      </c>
      <c r="F2007" t="n">
        <v>3381.02</v>
      </c>
      <c r="G2007" t="n">
        <v>4957.68</v>
      </c>
      <c r="H2007" t="n">
        <v>3</v>
      </c>
      <c r="I2007" t="n">
        <v>3</v>
      </c>
      <c r="J2007" t="n">
        <v>0</v>
      </c>
      <c r="K2007">
        <f>E2007-F2007</f>
        <v/>
      </c>
      <c r="L2007" s="10">
        <f>IFERROR(K2007/E2007,0)</f>
        <v/>
      </c>
      <c r="M2007">
        <f>YEAR(A2007)</f>
        <v/>
      </c>
      <c r="N2007">
        <f>"Q"&amp;ROUNDUP(MONTH(A2007)/3,0)</f>
        <v/>
      </c>
      <c r="O2007">
        <f>TEXT(A2007,"mmm")</f>
        <v/>
      </c>
    </row>
    <row r="2008">
      <c r="A2008" s="13" t="n">
        <v>45323</v>
      </c>
      <c r="B2008" t="inlineStr">
        <is>
          <t>East</t>
        </is>
      </c>
      <c r="C2008" t="inlineStr">
        <is>
          <t>Marketplace</t>
        </is>
      </c>
      <c r="D2008" t="inlineStr">
        <is>
          <t>Beauty</t>
        </is>
      </c>
      <c r="E2008" t="n">
        <v>7772.74</v>
      </c>
      <c r="F2008" t="n">
        <v>4605.56</v>
      </c>
      <c r="G2008" t="n">
        <v>8439.6</v>
      </c>
      <c r="H2008" t="n">
        <v>15</v>
      </c>
      <c r="I2008" t="n">
        <v>12</v>
      </c>
      <c r="J2008" t="n">
        <v>0</v>
      </c>
      <c r="K2008">
        <f>E2008-F2008</f>
        <v/>
      </c>
      <c r="L2008" s="10">
        <f>IFERROR(K2008/E2008,0)</f>
        <v/>
      </c>
      <c r="M2008">
        <f>YEAR(A2008)</f>
        <v/>
      </c>
      <c r="N2008">
        <f>"Q"&amp;ROUNDUP(MONTH(A2008)/3,0)</f>
        <v/>
      </c>
      <c r="O2008">
        <f>TEXT(A2008,"mmm")</f>
        <v/>
      </c>
    </row>
    <row r="2009">
      <c r="A2009" s="13" t="n">
        <v>45323</v>
      </c>
      <c r="B2009" t="inlineStr">
        <is>
          <t>East</t>
        </is>
      </c>
      <c r="C2009" t="inlineStr">
        <is>
          <t>Marketplace</t>
        </is>
      </c>
      <c r="D2009" t="inlineStr">
        <is>
          <t>Books</t>
        </is>
      </c>
      <c r="E2009" t="n">
        <v>5420.22</v>
      </c>
      <c r="F2009" t="n">
        <v>4286.06</v>
      </c>
      <c r="G2009" t="n">
        <v>6050.72</v>
      </c>
      <c r="H2009" t="n">
        <v>12</v>
      </c>
      <c r="I2009" t="n">
        <v>10</v>
      </c>
      <c r="J2009" t="n">
        <v>0</v>
      </c>
      <c r="K2009">
        <f>E2009-F2009</f>
        <v/>
      </c>
      <c r="L2009" s="10">
        <f>IFERROR(K2009/E2009,0)</f>
        <v/>
      </c>
      <c r="M2009">
        <f>YEAR(A2009)</f>
        <v/>
      </c>
      <c r="N2009">
        <f>"Q"&amp;ROUNDUP(MONTH(A2009)/3,0)</f>
        <v/>
      </c>
      <c r="O2009">
        <f>TEXT(A2009,"mmm")</f>
        <v/>
      </c>
    </row>
    <row r="2010">
      <c r="A2010" s="13" t="n">
        <v>45323</v>
      </c>
      <c r="B2010" t="inlineStr">
        <is>
          <t>East</t>
        </is>
      </c>
      <c r="C2010" t="inlineStr">
        <is>
          <t>Marketplace</t>
        </is>
      </c>
      <c r="D2010" t="inlineStr">
        <is>
          <t>Electronics</t>
        </is>
      </c>
      <c r="E2010" t="n">
        <v>115963.06</v>
      </c>
      <c r="F2010" t="n">
        <v>104351.78</v>
      </c>
      <c r="G2010" t="n">
        <v>126473.36</v>
      </c>
      <c r="H2010" t="n">
        <v>11</v>
      </c>
      <c r="I2010" t="n">
        <v>8</v>
      </c>
      <c r="J2010" t="n">
        <v>1</v>
      </c>
      <c r="K2010">
        <f>E2010-F2010</f>
        <v/>
      </c>
      <c r="L2010" s="10">
        <f>IFERROR(K2010/E2010,0)</f>
        <v/>
      </c>
      <c r="M2010">
        <f>YEAR(A2010)</f>
        <v/>
      </c>
      <c r="N2010">
        <f>"Q"&amp;ROUNDUP(MONTH(A2010)/3,0)</f>
        <v/>
      </c>
      <c r="O2010">
        <f>TEXT(A2010,"mmm")</f>
        <v/>
      </c>
    </row>
    <row r="2011">
      <c r="A2011" s="13" t="n">
        <v>45323</v>
      </c>
      <c r="B2011" t="inlineStr">
        <is>
          <t>East</t>
        </is>
      </c>
      <c r="C2011" t="inlineStr">
        <is>
          <t>Marketplace</t>
        </is>
      </c>
      <c r="D2011" t="inlineStr">
        <is>
          <t>Fashion</t>
        </is>
      </c>
      <c r="E2011" t="n">
        <v>16649.11</v>
      </c>
      <c r="F2011" t="n">
        <v>9300.790000000001</v>
      </c>
      <c r="G2011" t="n">
        <v>18702.32</v>
      </c>
      <c r="H2011" t="n">
        <v>17</v>
      </c>
      <c r="I2011" t="n">
        <v>11</v>
      </c>
      <c r="J2011" t="n">
        <v>2</v>
      </c>
      <c r="K2011">
        <f>E2011-F2011</f>
        <v/>
      </c>
      <c r="L2011" s="10">
        <f>IFERROR(K2011/E2011,0)</f>
        <v/>
      </c>
      <c r="M2011">
        <f>YEAR(A2011)</f>
        <v/>
      </c>
      <c r="N2011">
        <f>"Q"&amp;ROUNDUP(MONTH(A2011)/3,0)</f>
        <v/>
      </c>
      <c r="O2011">
        <f>TEXT(A2011,"mmm")</f>
        <v/>
      </c>
    </row>
    <row r="2012">
      <c r="A2012" s="13" t="n">
        <v>45323</v>
      </c>
      <c r="B2012" t="inlineStr">
        <is>
          <t>East</t>
        </is>
      </c>
      <c r="C2012" t="inlineStr">
        <is>
          <t>Marketplace</t>
        </is>
      </c>
      <c r="D2012" t="inlineStr">
        <is>
          <t>Grocery</t>
        </is>
      </c>
      <c r="E2012" t="n">
        <v>6654.9</v>
      </c>
      <c r="F2012" t="n">
        <v>5568.5</v>
      </c>
      <c r="G2012" t="n">
        <v>7266.48</v>
      </c>
      <c r="H2012" t="n">
        <v>23</v>
      </c>
      <c r="I2012" t="n">
        <v>11</v>
      </c>
      <c r="J2012" t="n">
        <v>0</v>
      </c>
      <c r="K2012">
        <f>E2012-F2012</f>
        <v/>
      </c>
      <c r="L2012" s="10">
        <f>IFERROR(K2012/E2012,0)</f>
        <v/>
      </c>
      <c r="M2012">
        <f>YEAR(A2012)</f>
        <v/>
      </c>
      <c r="N2012">
        <f>"Q"&amp;ROUNDUP(MONTH(A2012)/3,0)</f>
        <v/>
      </c>
      <c r="O2012">
        <f>TEXT(A2012,"mmm")</f>
        <v/>
      </c>
    </row>
    <row r="2013">
      <c r="A2013" s="13" t="n">
        <v>45323</v>
      </c>
      <c r="B2013" t="inlineStr">
        <is>
          <t>East</t>
        </is>
      </c>
      <c r="C2013" t="inlineStr">
        <is>
          <t>Marketplace</t>
        </is>
      </c>
      <c r="D2013" t="inlineStr">
        <is>
          <t>Home &amp; Kitchen</t>
        </is>
      </c>
      <c r="E2013" t="n">
        <v>25535.47</v>
      </c>
      <c r="F2013" t="n">
        <v>17406.64</v>
      </c>
      <c r="G2013" t="n">
        <v>28216.24</v>
      </c>
      <c r="H2013" t="n">
        <v>19</v>
      </c>
      <c r="I2013" t="n">
        <v>14</v>
      </c>
      <c r="J2013" t="n">
        <v>1</v>
      </c>
      <c r="K2013">
        <f>E2013-F2013</f>
        <v/>
      </c>
      <c r="L2013" s="10">
        <f>IFERROR(K2013/E2013,0)</f>
        <v/>
      </c>
      <c r="M2013">
        <f>YEAR(A2013)</f>
        <v/>
      </c>
      <c r="N2013">
        <f>"Q"&amp;ROUNDUP(MONTH(A2013)/3,0)</f>
        <v/>
      </c>
      <c r="O2013">
        <f>TEXT(A2013,"mmm")</f>
        <v/>
      </c>
    </row>
    <row r="2014">
      <c r="A2014" s="13" t="n">
        <v>45323</v>
      </c>
      <c r="B2014" t="inlineStr">
        <is>
          <t>East</t>
        </is>
      </c>
      <c r="C2014" t="inlineStr">
        <is>
          <t>Mobile App</t>
        </is>
      </c>
      <c r="D2014" t="inlineStr">
        <is>
          <t>Beauty</t>
        </is>
      </c>
      <c r="E2014" t="n">
        <v>13758.22</v>
      </c>
      <c r="F2014" t="n">
        <v>7678.89</v>
      </c>
      <c r="G2014" t="n">
        <v>14847.04</v>
      </c>
      <c r="H2014" t="n">
        <v>24</v>
      </c>
      <c r="I2014" t="n">
        <v>18</v>
      </c>
      <c r="J2014" t="n">
        <v>0</v>
      </c>
      <c r="K2014">
        <f>E2014-F2014</f>
        <v/>
      </c>
      <c r="L2014" s="10">
        <f>IFERROR(K2014/E2014,0)</f>
        <v/>
      </c>
      <c r="M2014">
        <f>YEAR(A2014)</f>
        <v/>
      </c>
      <c r="N2014">
        <f>"Q"&amp;ROUNDUP(MONTH(A2014)/3,0)</f>
        <v/>
      </c>
      <c r="O2014">
        <f>TEXT(A2014,"mmm")</f>
        <v/>
      </c>
    </row>
    <row r="2015">
      <c r="A2015" s="13" t="n">
        <v>45323</v>
      </c>
      <c r="B2015" t="inlineStr">
        <is>
          <t>East</t>
        </is>
      </c>
      <c r="C2015" t="inlineStr">
        <is>
          <t>Mobile App</t>
        </is>
      </c>
      <c r="D2015" t="inlineStr">
        <is>
          <t>Books</t>
        </is>
      </c>
      <c r="E2015" t="n">
        <v>6291.47</v>
      </c>
      <c r="F2015" t="n">
        <v>4593.5</v>
      </c>
      <c r="G2015" t="n">
        <v>6788.08</v>
      </c>
      <c r="H2015" t="n">
        <v>13</v>
      </c>
      <c r="I2015" t="n">
        <v>10</v>
      </c>
      <c r="J2015" t="n">
        <v>0</v>
      </c>
      <c r="K2015">
        <f>E2015-F2015</f>
        <v/>
      </c>
      <c r="L2015" s="10">
        <f>IFERROR(K2015/E2015,0)</f>
        <v/>
      </c>
      <c r="M2015">
        <f>YEAR(A2015)</f>
        <v/>
      </c>
      <c r="N2015">
        <f>"Q"&amp;ROUNDUP(MONTH(A2015)/3,0)</f>
        <v/>
      </c>
      <c r="O2015">
        <f>TEXT(A2015,"mmm")</f>
        <v/>
      </c>
    </row>
    <row r="2016">
      <c r="A2016" s="13" t="n">
        <v>45323</v>
      </c>
      <c r="B2016" t="inlineStr">
        <is>
          <t>East</t>
        </is>
      </c>
      <c r="C2016" t="inlineStr">
        <is>
          <t>Mobile App</t>
        </is>
      </c>
      <c r="D2016" t="inlineStr">
        <is>
          <t>Electronics</t>
        </is>
      </c>
      <c r="E2016" t="n">
        <v>175413.13</v>
      </c>
      <c r="F2016" t="n">
        <v>153721.58</v>
      </c>
      <c r="G2016" t="n">
        <v>187476.64</v>
      </c>
      <c r="H2016" t="n">
        <v>24</v>
      </c>
      <c r="I2016" t="n">
        <v>17</v>
      </c>
      <c r="J2016" t="n">
        <v>2</v>
      </c>
      <c r="K2016">
        <f>E2016-F2016</f>
        <v/>
      </c>
      <c r="L2016" s="10">
        <f>IFERROR(K2016/E2016,0)</f>
        <v/>
      </c>
      <c r="M2016">
        <f>YEAR(A2016)</f>
        <v/>
      </c>
      <c r="N2016">
        <f>"Q"&amp;ROUNDUP(MONTH(A2016)/3,0)</f>
        <v/>
      </c>
      <c r="O2016">
        <f>TEXT(A2016,"mmm")</f>
        <v/>
      </c>
    </row>
    <row r="2017">
      <c r="A2017" s="13" t="n">
        <v>45323</v>
      </c>
      <c r="B2017" t="inlineStr">
        <is>
          <t>East</t>
        </is>
      </c>
      <c r="C2017" t="inlineStr">
        <is>
          <t>Mobile App</t>
        </is>
      </c>
      <c r="D2017" t="inlineStr">
        <is>
          <t>Fashion</t>
        </is>
      </c>
      <c r="E2017" t="n">
        <v>25552.05</v>
      </c>
      <c r="F2017" t="n">
        <v>13976</v>
      </c>
      <c r="G2017" t="n">
        <v>27539.2</v>
      </c>
      <c r="H2017" t="n">
        <v>20</v>
      </c>
      <c r="I2017" t="n">
        <v>18</v>
      </c>
      <c r="J2017" t="n">
        <v>3</v>
      </c>
      <c r="K2017">
        <f>E2017-F2017</f>
        <v/>
      </c>
      <c r="L2017" s="10">
        <f>IFERROR(K2017/E2017,0)</f>
        <v/>
      </c>
      <c r="M2017">
        <f>YEAR(A2017)</f>
        <v/>
      </c>
      <c r="N2017">
        <f>"Q"&amp;ROUNDUP(MONTH(A2017)/3,0)</f>
        <v/>
      </c>
      <c r="O2017">
        <f>TEXT(A2017,"mmm")</f>
        <v/>
      </c>
    </row>
    <row r="2018">
      <c r="A2018" s="13" t="n">
        <v>45323</v>
      </c>
      <c r="B2018" t="inlineStr">
        <is>
          <t>East</t>
        </is>
      </c>
      <c r="C2018" t="inlineStr">
        <is>
          <t>Mobile App</t>
        </is>
      </c>
      <c r="D2018" t="inlineStr">
        <is>
          <t>Grocery</t>
        </is>
      </c>
      <c r="E2018" t="n">
        <v>23128.62</v>
      </c>
      <c r="F2018" t="n">
        <v>19345.52</v>
      </c>
      <c r="G2018" t="n">
        <v>24975.6</v>
      </c>
      <c r="H2018" t="n">
        <v>65</v>
      </c>
      <c r="I2018" t="n">
        <v>23</v>
      </c>
      <c r="J2018" t="n">
        <v>0</v>
      </c>
      <c r="K2018">
        <f>E2018-F2018</f>
        <v/>
      </c>
      <c r="L2018" s="10">
        <f>IFERROR(K2018/E2018,0)</f>
        <v/>
      </c>
      <c r="M2018">
        <f>YEAR(A2018)</f>
        <v/>
      </c>
      <c r="N2018">
        <f>"Q"&amp;ROUNDUP(MONTH(A2018)/3,0)</f>
        <v/>
      </c>
      <c r="O2018">
        <f>TEXT(A2018,"mmm")</f>
        <v/>
      </c>
    </row>
    <row r="2019">
      <c r="A2019" s="13" t="n">
        <v>45323</v>
      </c>
      <c r="B2019" t="inlineStr">
        <is>
          <t>East</t>
        </is>
      </c>
      <c r="C2019" t="inlineStr">
        <is>
          <t>Mobile App</t>
        </is>
      </c>
      <c r="D2019" t="inlineStr">
        <is>
          <t>Home &amp; Kitchen</t>
        </is>
      </c>
      <c r="E2019" t="n">
        <v>43584.4</v>
      </c>
      <c r="F2019" t="n">
        <v>28781.96</v>
      </c>
      <c r="G2019" t="n">
        <v>47121.36</v>
      </c>
      <c r="H2019" t="n">
        <v>21</v>
      </c>
      <c r="I2019" t="n">
        <v>13</v>
      </c>
      <c r="J2019" t="n">
        <v>0</v>
      </c>
      <c r="K2019">
        <f>E2019-F2019</f>
        <v/>
      </c>
      <c r="L2019" s="10">
        <f>IFERROR(K2019/E2019,0)</f>
        <v/>
      </c>
      <c r="M2019">
        <f>YEAR(A2019)</f>
        <v/>
      </c>
      <c r="N2019">
        <f>"Q"&amp;ROUNDUP(MONTH(A2019)/3,0)</f>
        <v/>
      </c>
      <c r="O2019">
        <f>TEXT(A2019,"mmm")</f>
        <v/>
      </c>
    </row>
    <row r="2020">
      <c r="A2020" s="13" t="n">
        <v>45323</v>
      </c>
      <c r="B2020" t="inlineStr">
        <is>
          <t>East</t>
        </is>
      </c>
      <c r="C2020" t="inlineStr">
        <is>
          <t>Mobile App</t>
        </is>
      </c>
      <c r="D2020" t="inlineStr">
        <is>
          <t>Sports</t>
        </is>
      </c>
      <c r="E2020" t="n">
        <v>19580.28</v>
      </c>
      <c r="F2020" t="n">
        <v>12256.05</v>
      </c>
      <c r="G2020" t="n">
        <v>21518.64</v>
      </c>
      <c r="H2020" t="n">
        <v>9</v>
      </c>
      <c r="I2020" t="n">
        <v>6</v>
      </c>
      <c r="J2020" t="n">
        <v>0</v>
      </c>
      <c r="K2020">
        <f>E2020-F2020</f>
        <v/>
      </c>
      <c r="L2020" s="10">
        <f>IFERROR(K2020/E2020,0)</f>
        <v/>
      </c>
      <c r="M2020">
        <f>YEAR(A2020)</f>
        <v/>
      </c>
      <c r="N2020">
        <f>"Q"&amp;ROUNDUP(MONTH(A2020)/3,0)</f>
        <v/>
      </c>
      <c r="O2020">
        <f>TEXT(A2020,"mmm")</f>
        <v/>
      </c>
    </row>
    <row r="2021">
      <c r="A2021" s="13" t="n">
        <v>45323</v>
      </c>
      <c r="B2021" t="inlineStr">
        <is>
          <t>East</t>
        </is>
      </c>
      <c r="C2021" t="inlineStr">
        <is>
          <t>Mobile App</t>
        </is>
      </c>
      <c r="D2021" t="inlineStr">
        <is>
          <t>Unknown</t>
        </is>
      </c>
      <c r="E2021" t="n">
        <v>1174.16</v>
      </c>
      <c r="F2021" t="n">
        <v>545.6799999999999</v>
      </c>
      <c r="G2021" t="n">
        <v>1174.16</v>
      </c>
      <c r="H2021" t="n">
        <v>1</v>
      </c>
      <c r="I2021" t="n">
        <v>1</v>
      </c>
      <c r="J2021" t="n">
        <v>0</v>
      </c>
      <c r="K2021">
        <f>E2021-F2021</f>
        <v/>
      </c>
      <c r="L2021" s="10">
        <f>IFERROR(K2021/E2021,0)</f>
        <v/>
      </c>
      <c r="M2021">
        <f>YEAR(A2021)</f>
        <v/>
      </c>
      <c r="N2021">
        <f>"Q"&amp;ROUNDUP(MONTH(A2021)/3,0)</f>
        <v/>
      </c>
      <c r="O2021">
        <f>TEXT(A2021,"mmm")</f>
        <v/>
      </c>
    </row>
    <row r="2022">
      <c r="A2022" s="13" t="n">
        <v>45323</v>
      </c>
      <c r="B2022" t="inlineStr">
        <is>
          <t>East</t>
        </is>
      </c>
      <c r="C2022" t="inlineStr">
        <is>
          <t>Retail Store</t>
        </is>
      </c>
      <c r="D2022" t="inlineStr">
        <is>
          <t>Beauty</t>
        </is>
      </c>
      <c r="E2022" t="n">
        <v>2023.84</v>
      </c>
      <c r="F2022" t="n">
        <v>1063.25</v>
      </c>
      <c r="G2022" t="n">
        <v>2023.84</v>
      </c>
      <c r="H2022" t="n">
        <v>4</v>
      </c>
      <c r="I2022" t="n">
        <v>3</v>
      </c>
      <c r="J2022" t="n">
        <v>0</v>
      </c>
      <c r="K2022">
        <f>E2022-F2022</f>
        <v/>
      </c>
      <c r="L2022" s="10">
        <f>IFERROR(K2022/E2022,0)</f>
        <v/>
      </c>
      <c r="M2022">
        <f>YEAR(A2022)</f>
        <v/>
      </c>
      <c r="N2022">
        <f>"Q"&amp;ROUNDUP(MONTH(A2022)/3,0)</f>
        <v/>
      </c>
      <c r="O2022">
        <f>TEXT(A2022,"mmm")</f>
        <v/>
      </c>
    </row>
    <row r="2023">
      <c r="A2023" s="13" t="n">
        <v>45323</v>
      </c>
      <c r="B2023" t="inlineStr">
        <is>
          <t>East</t>
        </is>
      </c>
      <c r="C2023" t="inlineStr">
        <is>
          <t>Retail Store</t>
        </is>
      </c>
      <c r="D2023" t="inlineStr">
        <is>
          <t>Books</t>
        </is>
      </c>
      <c r="E2023" t="n">
        <v>684.3200000000001</v>
      </c>
      <c r="F2023" t="n">
        <v>467.08</v>
      </c>
      <c r="G2023" t="n">
        <v>684.3200000000001</v>
      </c>
      <c r="H2023" t="n">
        <v>2</v>
      </c>
      <c r="I2023" t="n">
        <v>1</v>
      </c>
      <c r="J2023" t="n">
        <v>0</v>
      </c>
      <c r="K2023">
        <f>E2023-F2023</f>
        <v/>
      </c>
      <c r="L2023" s="10">
        <f>IFERROR(K2023/E2023,0)</f>
        <v/>
      </c>
      <c r="M2023">
        <f>YEAR(A2023)</f>
        <v/>
      </c>
      <c r="N2023">
        <f>"Q"&amp;ROUNDUP(MONTH(A2023)/3,0)</f>
        <v/>
      </c>
      <c r="O2023">
        <f>TEXT(A2023,"mmm")</f>
        <v/>
      </c>
    </row>
    <row r="2024">
      <c r="A2024" s="13" t="n">
        <v>45323</v>
      </c>
      <c r="B2024" t="inlineStr">
        <is>
          <t>East</t>
        </is>
      </c>
      <c r="C2024" t="inlineStr">
        <is>
          <t>Retail Store</t>
        </is>
      </c>
      <c r="D2024" t="inlineStr">
        <is>
          <t>Electronics</t>
        </is>
      </c>
      <c r="E2024" t="n">
        <v>56982.95</v>
      </c>
      <c r="F2024" t="n">
        <v>46983.14</v>
      </c>
      <c r="G2024" t="n">
        <v>58940.96</v>
      </c>
      <c r="H2024" t="n">
        <v>6</v>
      </c>
      <c r="I2024" t="n">
        <v>4</v>
      </c>
      <c r="J2024" t="n">
        <v>2</v>
      </c>
      <c r="K2024">
        <f>E2024-F2024</f>
        <v/>
      </c>
      <c r="L2024" s="10">
        <f>IFERROR(K2024/E2024,0)</f>
        <v/>
      </c>
      <c r="M2024">
        <f>YEAR(A2024)</f>
        <v/>
      </c>
      <c r="N2024">
        <f>"Q"&amp;ROUNDUP(MONTH(A2024)/3,0)</f>
        <v/>
      </c>
      <c r="O2024">
        <f>TEXT(A2024,"mmm")</f>
        <v/>
      </c>
    </row>
    <row r="2025">
      <c r="A2025" s="13" t="n">
        <v>45323</v>
      </c>
      <c r="B2025" t="inlineStr">
        <is>
          <t>East</t>
        </is>
      </c>
      <c r="C2025" t="inlineStr">
        <is>
          <t>Retail Store</t>
        </is>
      </c>
      <c r="D2025" t="inlineStr">
        <is>
          <t>Fashion</t>
        </is>
      </c>
      <c r="E2025" t="n">
        <v>22217.76</v>
      </c>
      <c r="F2025" t="n">
        <v>11488.83</v>
      </c>
      <c r="G2025" t="n">
        <v>23019.36</v>
      </c>
      <c r="H2025" t="n">
        <v>16</v>
      </c>
      <c r="I2025" t="n">
        <v>12</v>
      </c>
      <c r="J2025" t="n">
        <v>0</v>
      </c>
      <c r="K2025">
        <f>E2025-F2025</f>
        <v/>
      </c>
      <c r="L2025" s="10">
        <f>IFERROR(K2025/E2025,0)</f>
        <v/>
      </c>
      <c r="M2025">
        <f>YEAR(A2025)</f>
        <v/>
      </c>
      <c r="N2025">
        <f>"Q"&amp;ROUNDUP(MONTH(A2025)/3,0)</f>
        <v/>
      </c>
      <c r="O2025">
        <f>TEXT(A2025,"mmm")</f>
        <v/>
      </c>
    </row>
    <row r="2026">
      <c r="A2026" s="13" t="n">
        <v>45323</v>
      </c>
      <c r="B2026" t="inlineStr">
        <is>
          <t>East</t>
        </is>
      </c>
      <c r="C2026" t="inlineStr">
        <is>
          <t>Retail Store</t>
        </is>
      </c>
      <c r="D2026" t="inlineStr">
        <is>
          <t>Grocery</t>
        </is>
      </c>
      <c r="E2026" t="n">
        <v>3381.82</v>
      </c>
      <c r="F2026" t="n">
        <v>2711.5</v>
      </c>
      <c r="G2026" t="n">
        <v>3451.76</v>
      </c>
      <c r="H2026" t="n">
        <v>11</v>
      </c>
      <c r="I2026" t="n">
        <v>3</v>
      </c>
      <c r="J2026" t="n">
        <v>0</v>
      </c>
      <c r="K2026">
        <f>E2026-F2026</f>
        <v/>
      </c>
      <c r="L2026" s="10">
        <f>IFERROR(K2026/E2026,0)</f>
        <v/>
      </c>
      <c r="M2026">
        <f>YEAR(A2026)</f>
        <v/>
      </c>
      <c r="N2026">
        <f>"Q"&amp;ROUNDUP(MONTH(A2026)/3,0)</f>
        <v/>
      </c>
      <c r="O2026">
        <f>TEXT(A2026,"mmm")</f>
        <v/>
      </c>
    </row>
    <row r="2027">
      <c r="A2027" s="13" t="n">
        <v>45323</v>
      </c>
      <c r="B2027" t="inlineStr">
        <is>
          <t>East</t>
        </is>
      </c>
      <c r="C2027" t="inlineStr">
        <is>
          <t>Retail Store</t>
        </is>
      </c>
      <c r="D2027" t="inlineStr">
        <is>
          <t>Home &amp; Kitchen</t>
        </is>
      </c>
      <c r="E2027" t="n">
        <v>24162.04</v>
      </c>
      <c r="F2027" t="n">
        <v>16409.77</v>
      </c>
      <c r="G2027" t="n">
        <v>26000</v>
      </c>
      <c r="H2027" t="n">
        <v>10</v>
      </c>
      <c r="I2027" t="n">
        <v>7</v>
      </c>
      <c r="J2027" t="n">
        <v>0</v>
      </c>
      <c r="K2027">
        <f>E2027-F2027</f>
        <v/>
      </c>
      <c r="L2027" s="10">
        <f>IFERROR(K2027/E2027,0)</f>
        <v/>
      </c>
      <c r="M2027">
        <f>YEAR(A2027)</f>
        <v/>
      </c>
      <c r="N2027">
        <f>"Q"&amp;ROUNDUP(MONTH(A2027)/3,0)</f>
        <v/>
      </c>
      <c r="O2027">
        <f>TEXT(A2027,"mmm")</f>
        <v/>
      </c>
    </row>
    <row r="2028">
      <c r="A2028" s="13" t="n">
        <v>45323</v>
      </c>
      <c r="B2028" t="inlineStr">
        <is>
          <t>East</t>
        </is>
      </c>
      <c r="C2028" t="inlineStr">
        <is>
          <t>Website</t>
        </is>
      </c>
      <c r="D2028" t="inlineStr">
        <is>
          <t>Beauty</t>
        </is>
      </c>
      <c r="E2028" t="n">
        <v>4591.69</v>
      </c>
      <c r="F2028" t="n">
        <v>2596.89</v>
      </c>
      <c r="G2028" t="n">
        <v>4929.6</v>
      </c>
      <c r="H2028" t="n">
        <v>10</v>
      </c>
      <c r="I2028" t="n">
        <v>10</v>
      </c>
      <c r="J2028" t="n">
        <v>0</v>
      </c>
      <c r="K2028">
        <f>E2028-F2028</f>
        <v/>
      </c>
      <c r="L2028" s="10">
        <f>IFERROR(K2028/E2028,0)</f>
        <v/>
      </c>
      <c r="M2028">
        <f>YEAR(A2028)</f>
        <v/>
      </c>
      <c r="N2028">
        <f>"Q"&amp;ROUNDUP(MONTH(A2028)/3,0)</f>
        <v/>
      </c>
      <c r="O2028">
        <f>TEXT(A2028,"mmm")</f>
        <v/>
      </c>
    </row>
    <row r="2029">
      <c r="A2029" s="13" t="n">
        <v>45323</v>
      </c>
      <c r="B2029" t="inlineStr">
        <is>
          <t>East</t>
        </is>
      </c>
      <c r="C2029" t="inlineStr">
        <is>
          <t>Website</t>
        </is>
      </c>
      <c r="D2029" t="inlineStr">
        <is>
          <t>Books</t>
        </is>
      </c>
      <c r="E2029" t="n">
        <v>6568.06</v>
      </c>
      <c r="F2029" t="n">
        <v>4680.99</v>
      </c>
      <c r="G2029" t="n">
        <v>6962.8</v>
      </c>
      <c r="H2029" t="n">
        <v>15</v>
      </c>
      <c r="I2029" t="n">
        <v>13</v>
      </c>
      <c r="J2029" t="n">
        <v>0</v>
      </c>
      <c r="K2029">
        <f>E2029-F2029</f>
        <v/>
      </c>
      <c r="L2029" s="10">
        <f>IFERROR(K2029/E2029,0)</f>
        <v/>
      </c>
      <c r="M2029">
        <f>YEAR(A2029)</f>
        <v/>
      </c>
      <c r="N2029">
        <f>"Q"&amp;ROUNDUP(MONTH(A2029)/3,0)</f>
        <v/>
      </c>
      <c r="O2029">
        <f>TEXT(A2029,"mmm")</f>
        <v/>
      </c>
    </row>
    <row r="2030">
      <c r="A2030" s="13" t="n">
        <v>45323</v>
      </c>
      <c r="B2030" t="inlineStr">
        <is>
          <t>East</t>
        </is>
      </c>
      <c r="C2030" t="inlineStr">
        <is>
          <t>Website</t>
        </is>
      </c>
      <c r="D2030" t="inlineStr">
        <is>
          <t>Electronics</t>
        </is>
      </c>
      <c r="E2030" t="n">
        <v>333448.32</v>
      </c>
      <c r="F2030" t="n">
        <v>294815.67</v>
      </c>
      <c r="G2030" t="n">
        <v>356133.44</v>
      </c>
      <c r="H2030" t="n">
        <v>24</v>
      </c>
      <c r="I2030" t="n">
        <v>21</v>
      </c>
      <c r="J2030" t="n">
        <v>1</v>
      </c>
      <c r="K2030">
        <f>E2030-F2030</f>
        <v/>
      </c>
      <c r="L2030" s="10">
        <f>IFERROR(K2030/E2030,0)</f>
        <v/>
      </c>
      <c r="M2030">
        <f>YEAR(A2030)</f>
        <v/>
      </c>
      <c r="N2030">
        <f>"Q"&amp;ROUNDUP(MONTH(A2030)/3,0)</f>
        <v/>
      </c>
      <c r="O2030">
        <f>TEXT(A2030,"mmm")</f>
        <v/>
      </c>
    </row>
    <row r="2031">
      <c r="A2031" s="13" t="n">
        <v>45323</v>
      </c>
      <c r="B2031" t="inlineStr">
        <is>
          <t>East</t>
        </is>
      </c>
      <c r="C2031" t="inlineStr">
        <is>
          <t>Website</t>
        </is>
      </c>
      <c r="D2031" t="inlineStr">
        <is>
          <t>Fashion</t>
        </is>
      </c>
      <c r="E2031" t="n">
        <v>31766.87</v>
      </c>
      <c r="F2031" t="n">
        <v>17945.46</v>
      </c>
      <c r="G2031" t="n">
        <v>34350.16</v>
      </c>
      <c r="H2031" t="n">
        <v>21</v>
      </c>
      <c r="I2031" t="n">
        <v>19</v>
      </c>
      <c r="J2031" t="n">
        <v>4</v>
      </c>
      <c r="K2031">
        <f>E2031-F2031</f>
        <v/>
      </c>
      <c r="L2031" s="10">
        <f>IFERROR(K2031/E2031,0)</f>
        <v/>
      </c>
      <c r="M2031">
        <f>YEAR(A2031)</f>
        <v/>
      </c>
      <c r="N2031">
        <f>"Q"&amp;ROUNDUP(MONTH(A2031)/3,0)</f>
        <v/>
      </c>
      <c r="O2031">
        <f>TEXT(A2031,"mmm")</f>
        <v/>
      </c>
    </row>
    <row r="2032">
      <c r="A2032" s="13" t="n">
        <v>45323</v>
      </c>
      <c r="B2032" t="inlineStr">
        <is>
          <t>East</t>
        </is>
      </c>
      <c r="C2032" t="inlineStr">
        <is>
          <t>Website</t>
        </is>
      </c>
      <c r="D2032" t="inlineStr">
        <is>
          <t>Grocery</t>
        </is>
      </c>
      <c r="E2032" t="n">
        <v>22251.64</v>
      </c>
      <c r="F2032" t="n">
        <v>17764.2</v>
      </c>
      <c r="G2032" t="n">
        <v>23307.44</v>
      </c>
      <c r="H2032" t="n">
        <v>49</v>
      </c>
      <c r="I2032" t="n">
        <v>18</v>
      </c>
      <c r="J2032" t="n">
        <v>2</v>
      </c>
      <c r="K2032">
        <f>E2032-F2032</f>
        <v/>
      </c>
      <c r="L2032" s="10">
        <f>IFERROR(K2032/E2032,0)</f>
        <v/>
      </c>
      <c r="M2032">
        <f>YEAR(A2032)</f>
        <v/>
      </c>
      <c r="N2032">
        <f>"Q"&amp;ROUNDUP(MONTH(A2032)/3,0)</f>
        <v/>
      </c>
      <c r="O2032">
        <f>TEXT(A2032,"mmm")</f>
        <v/>
      </c>
    </row>
    <row r="2033">
      <c r="A2033" s="13" t="n">
        <v>45323</v>
      </c>
      <c r="B2033" t="inlineStr">
        <is>
          <t>East</t>
        </is>
      </c>
      <c r="C2033" t="inlineStr">
        <is>
          <t>Website</t>
        </is>
      </c>
      <c r="D2033" t="inlineStr">
        <is>
          <t>Home &amp; Kitchen</t>
        </is>
      </c>
      <c r="E2033" t="n">
        <v>36696.79</v>
      </c>
      <c r="F2033" t="n">
        <v>23946.88</v>
      </c>
      <c r="G2033" t="n">
        <v>38234.56</v>
      </c>
      <c r="H2033" t="n">
        <v>16</v>
      </c>
      <c r="I2033" t="n">
        <v>14</v>
      </c>
      <c r="J2033" t="n">
        <v>0</v>
      </c>
      <c r="K2033">
        <f>E2033-F2033</f>
        <v/>
      </c>
      <c r="L2033" s="10">
        <f>IFERROR(K2033/E2033,0)</f>
        <v/>
      </c>
      <c r="M2033">
        <f>YEAR(A2033)</f>
        <v/>
      </c>
      <c r="N2033">
        <f>"Q"&amp;ROUNDUP(MONTH(A2033)/3,0)</f>
        <v/>
      </c>
      <c r="O2033">
        <f>TEXT(A2033,"mmm")</f>
        <v/>
      </c>
    </row>
    <row r="2034">
      <c r="A2034" s="13" t="n">
        <v>45323</v>
      </c>
      <c r="B2034" t="inlineStr">
        <is>
          <t>East</t>
        </is>
      </c>
      <c r="C2034" t="inlineStr">
        <is>
          <t>Website</t>
        </is>
      </c>
      <c r="D2034" t="inlineStr">
        <is>
          <t>Sports</t>
        </is>
      </c>
      <c r="E2034" t="n">
        <v>22763.76</v>
      </c>
      <c r="F2034" t="n">
        <v>15127.13</v>
      </c>
      <c r="G2034" t="n">
        <v>24459.76</v>
      </c>
      <c r="H2034" t="n">
        <v>11</v>
      </c>
      <c r="I2034" t="n">
        <v>8</v>
      </c>
      <c r="J2034" t="n">
        <v>0</v>
      </c>
      <c r="K2034">
        <f>E2034-F2034</f>
        <v/>
      </c>
      <c r="L2034" s="10">
        <f>IFERROR(K2034/E2034,0)</f>
        <v/>
      </c>
      <c r="M2034">
        <f>YEAR(A2034)</f>
        <v/>
      </c>
      <c r="N2034">
        <f>"Q"&amp;ROUNDUP(MONTH(A2034)/3,0)</f>
        <v/>
      </c>
      <c r="O2034">
        <f>TEXT(A2034,"mmm")</f>
        <v/>
      </c>
    </row>
    <row r="2035">
      <c r="A2035" s="13" t="n">
        <v>45323</v>
      </c>
      <c r="B2035" t="inlineStr">
        <is>
          <t>North</t>
        </is>
      </c>
      <c r="C2035" t="inlineStr">
        <is>
          <t>Marketplace</t>
        </is>
      </c>
      <c r="D2035" t="inlineStr">
        <is>
          <t>Beauty</t>
        </is>
      </c>
      <c r="E2035" t="n">
        <v>13611.2</v>
      </c>
      <c r="F2035" t="n">
        <v>8269.67</v>
      </c>
      <c r="G2035" t="n">
        <v>15534.48</v>
      </c>
      <c r="H2035" t="n">
        <v>23</v>
      </c>
      <c r="I2035" t="n">
        <v>19</v>
      </c>
      <c r="J2035" t="n">
        <v>2</v>
      </c>
      <c r="K2035">
        <f>E2035-F2035</f>
        <v/>
      </c>
      <c r="L2035" s="10">
        <f>IFERROR(K2035/E2035,0)</f>
        <v/>
      </c>
      <c r="M2035">
        <f>YEAR(A2035)</f>
        <v/>
      </c>
      <c r="N2035">
        <f>"Q"&amp;ROUNDUP(MONTH(A2035)/3,0)</f>
        <v/>
      </c>
      <c r="O2035">
        <f>TEXT(A2035,"mmm")</f>
        <v/>
      </c>
    </row>
    <row r="2036">
      <c r="A2036" s="13" t="n">
        <v>45323</v>
      </c>
      <c r="B2036" t="inlineStr">
        <is>
          <t>North</t>
        </is>
      </c>
      <c r="C2036" t="inlineStr">
        <is>
          <t>Marketplace</t>
        </is>
      </c>
      <c r="D2036" t="inlineStr">
        <is>
          <t>Books</t>
        </is>
      </c>
      <c r="E2036" t="n">
        <v>5319.74</v>
      </c>
      <c r="F2036" t="n">
        <v>4105.53</v>
      </c>
      <c r="G2036" t="n">
        <v>5926.96</v>
      </c>
      <c r="H2036" t="n">
        <v>11</v>
      </c>
      <c r="I2036" t="n">
        <v>9</v>
      </c>
      <c r="J2036" t="n">
        <v>1</v>
      </c>
      <c r="K2036">
        <f>E2036-F2036</f>
        <v/>
      </c>
      <c r="L2036" s="10">
        <f>IFERROR(K2036/E2036,0)</f>
        <v/>
      </c>
      <c r="M2036">
        <f>YEAR(A2036)</f>
        <v/>
      </c>
      <c r="N2036">
        <f>"Q"&amp;ROUNDUP(MONTH(A2036)/3,0)</f>
        <v/>
      </c>
      <c r="O2036">
        <f>TEXT(A2036,"mmm")</f>
        <v/>
      </c>
    </row>
    <row r="2037">
      <c r="A2037" s="13" t="n">
        <v>45323</v>
      </c>
      <c r="B2037" t="inlineStr">
        <is>
          <t>North</t>
        </is>
      </c>
      <c r="C2037" t="inlineStr">
        <is>
          <t>Marketplace</t>
        </is>
      </c>
      <c r="D2037" t="inlineStr">
        <is>
          <t>Electronics</t>
        </is>
      </c>
      <c r="E2037" t="n">
        <v>257526.08</v>
      </c>
      <c r="F2037" t="n">
        <v>243575.52</v>
      </c>
      <c r="G2037" t="n">
        <v>297460.8</v>
      </c>
      <c r="H2037" t="n">
        <v>30</v>
      </c>
      <c r="I2037" t="n">
        <v>25</v>
      </c>
      <c r="J2037" t="n">
        <v>2</v>
      </c>
      <c r="K2037">
        <f>E2037-F2037</f>
        <v/>
      </c>
      <c r="L2037" s="10">
        <f>IFERROR(K2037/E2037,0)</f>
        <v/>
      </c>
      <c r="M2037">
        <f>YEAR(A2037)</f>
        <v/>
      </c>
      <c r="N2037">
        <f>"Q"&amp;ROUNDUP(MONTH(A2037)/3,0)</f>
        <v/>
      </c>
      <c r="O2037">
        <f>TEXT(A2037,"mmm")</f>
        <v/>
      </c>
    </row>
    <row r="2038">
      <c r="A2038" s="13" t="n">
        <v>45323</v>
      </c>
      <c r="B2038" t="inlineStr">
        <is>
          <t>North</t>
        </is>
      </c>
      <c r="C2038" t="inlineStr">
        <is>
          <t>Marketplace</t>
        </is>
      </c>
      <c r="D2038" t="inlineStr">
        <is>
          <t>Fashion</t>
        </is>
      </c>
      <c r="E2038" t="n">
        <v>47076.88</v>
      </c>
      <c r="F2038" t="n">
        <v>25936.94</v>
      </c>
      <c r="G2038" t="n">
        <v>52048.88</v>
      </c>
      <c r="H2038" t="n">
        <v>43</v>
      </c>
      <c r="I2038" t="n">
        <v>33</v>
      </c>
      <c r="J2038" t="n">
        <v>10</v>
      </c>
      <c r="K2038">
        <f>E2038-F2038</f>
        <v/>
      </c>
      <c r="L2038" s="10">
        <f>IFERROR(K2038/E2038,0)</f>
        <v/>
      </c>
      <c r="M2038">
        <f>YEAR(A2038)</f>
        <v/>
      </c>
      <c r="N2038">
        <f>"Q"&amp;ROUNDUP(MONTH(A2038)/3,0)</f>
        <v/>
      </c>
      <c r="O2038">
        <f>TEXT(A2038,"mmm")</f>
        <v/>
      </c>
    </row>
    <row r="2039">
      <c r="A2039" s="13" t="n">
        <v>45323</v>
      </c>
      <c r="B2039" t="inlineStr">
        <is>
          <t>North</t>
        </is>
      </c>
      <c r="C2039" t="inlineStr">
        <is>
          <t>Marketplace</t>
        </is>
      </c>
      <c r="D2039" t="inlineStr">
        <is>
          <t>Grocery</t>
        </is>
      </c>
      <c r="E2039" t="n">
        <v>12489.88</v>
      </c>
      <c r="F2039" t="n">
        <v>10919.31</v>
      </c>
      <c r="G2039" t="n">
        <v>14150.24</v>
      </c>
      <c r="H2039" t="n">
        <v>34</v>
      </c>
      <c r="I2039" t="n">
        <v>15</v>
      </c>
      <c r="J2039" t="n">
        <v>0</v>
      </c>
      <c r="K2039">
        <f>E2039-F2039</f>
        <v/>
      </c>
      <c r="L2039" s="10">
        <f>IFERROR(K2039/E2039,0)</f>
        <v/>
      </c>
      <c r="M2039">
        <f>YEAR(A2039)</f>
        <v/>
      </c>
      <c r="N2039">
        <f>"Q"&amp;ROUNDUP(MONTH(A2039)/3,0)</f>
        <v/>
      </c>
      <c r="O2039">
        <f>TEXT(A2039,"mmm")</f>
        <v/>
      </c>
    </row>
    <row r="2040">
      <c r="A2040" s="13" t="n">
        <v>45323</v>
      </c>
      <c r="B2040" t="inlineStr">
        <is>
          <t>North</t>
        </is>
      </c>
      <c r="C2040" t="inlineStr">
        <is>
          <t>Marketplace</t>
        </is>
      </c>
      <c r="D2040" t="inlineStr">
        <is>
          <t>Home &amp; Kitchen</t>
        </is>
      </c>
      <c r="E2040" t="n">
        <v>52438.06</v>
      </c>
      <c r="F2040" t="n">
        <v>37033.44</v>
      </c>
      <c r="G2040" t="n">
        <v>57506.8</v>
      </c>
      <c r="H2040" t="n">
        <v>25</v>
      </c>
      <c r="I2040" t="n">
        <v>24</v>
      </c>
      <c r="J2040" t="n">
        <v>3</v>
      </c>
      <c r="K2040">
        <f>E2040-F2040</f>
        <v/>
      </c>
      <c r="L2040" s="10">
        <f>IFERROR(K2040/E2040,0)</f>
        <v/>
      </c>
      <c r="M2040">
        <f>YEAR(A2040)</f>
        <v/>
      </c>
      <c r="N2040">
        <f>"Q"&amp;ROUNDUP(MONTH(A2040)/3,0)</f>
        <v/>
      </c>
      <c r="O2040">
        <f>TEXT(A2040,"mmm")</f>
        <v/>
      </c>
    </row>
    <row r="2041">
      <c r="A2041" s="13" t="n">
        <v>45323</v>
      </c>
      <c r="B2041" t="inlineStr">
        <is>
          <t>North</t>
        </is>
      </c>
      <c r="C2041" t="inlineStr">
        <is>
          <t>Marketplace</t>
        </is>
      </c>
      <c r="D2041" t="inlineStr">
        <is>
          <t>Sports</t>
        </is>
      </c>
      <c r="E2041" t="n">
        <v>20692.29</v>
      </c>
      <c r="F2041" t="n">
        <v>13911.3</v>
      </c>
      <c r="G2041" t="n">
        <v>22916.4</v>
      </c>
      <c r="H2041" t="n">
        <v>15</v>
      </c>
      <c r="I2041" t="n">
        <v>9</v>
      </c>
      <c r="J2041" t="n">
        <v>1</v>
      </c>
      <c r="K2041">
        <f>E2041-F2041</f>
        <v/>
      </c>
      <c r="L2041" s="10">
        <f>IFERROR(K2041/E2041,0)</f>
        <v/>
      </c>
      <c r="M2041">
        <f>YEAR(A2041)</f>
        <v/>
      </c>
      <c r="N2041">
        <f>"Q"&amp;ROUNDUP(MONTH(A2041)/3,0)</f>
        <v/>
      </c>
      <c r="O2041">
        <f>TEXT(A2041,"mmm")</f>
        <v/>
      </c>
    </row>
    <row r="2042">
      <c r="A2042" s="13" t="n">
        <v>45323</v>
      </c>
      <c r="B2042" t="inlineStr">
        <is>
          <t>North</t>
        </is>
      </c>
      <c r="C2042" t="inlineStr">
        <is>
          <t>Mobile App</t>
        </is>
      </c>
      <c r="D2042" t="inlineStr">
        <is>
          <t>Beauty</t>
        </is>
      </c>
      <c r="E2042" t="n">
        <v>8317.33</v>
      </c>
      <c r="F2042" t="n">
        <v>4792.06</v>
      </c>
      <c r="G2042" t="n">
        <v>8782.799999999999</v>
      </c>
      <c r="H2042" t="n">
        <v>15</v>
      </c>
      <c r="I2042" t="n">
        <v>12</v>
      </c>
      <c r="J2042" t="n">
        <v>0</v>
      </c>
      <c r="K2042">
        <f>E2042-F2042</f>
        <v/>
      </c>
      <c r="L2042" s="10">
        <f>IFERROR(K2042/E2042,0)</f>
        <v/>
      </c>
      <c r="M2042">
        <f>YEAR(A2042)</f>
        <v/>
      </c>
      <c r="N2042">
        <f>"Q"&amp;ROUNDUP(MONTH(A2042)/3,0)</f>
        <v/>
      </c>
      <c r="O2042">
        <f>TEXT(A2042,"mmm")</f>
        <v/>
      </c>
    </row>
    <row r="2043">
      <c r="A2043" s="13" t="n">
        <v>45323</v>
      </c>
      <c r="B2043" t="inlineStr">
        <is>
          <t>North</t>
        </is>
      </c>
      <c r="C2043" t="inlineStr">
        <is>
          <t>Mobile App</t>
        </is>
      </c>
      <c r="D2043" t="inlineStr">
        <is>
          <t>Books</t>
        </is>
      </c>
      <c r="E2043" t="n">
        <v>6574.34</v>
      </c>
      <c r="F2043" t="n">
        <v>4924.54</v>
      </c>
      <c r="G2043" t="n">
        <v>7199.92</v>
      </c>
      <c r="H2043" t="n">
        <v>17</v>
      </c>
      <c r="I2043" t="n">
        <v>13</v>
      </c>
      <c r="J2043" t="n">
        <v>0</v>
      </c>
      <c r="K2043">
        <f>E2043-F2043</f>
        <v/>
      </c>
      <c r="L2043" s="10">
        <f>IFERROR(K2043/E2043,0)</f>
        <v/>
      </c>
      <c r="M2043">
        <f>YEAR(A2043)</f>
        <v/>
      </c>
      <c r="N2043">
        <f>"Q"&amp;ROUNDUP(MONTH(A2043)/3,0)</f>
        <v/>
      </c>
      <c r="O2043">
        <f>TEXT(A2043,"mmm")</f>
        <v/>
      </c>
    </row>
    <row r="2044">
      <c r="A2044" s="13" t="n">
        <v>45323</v>
      </c>
      <c r="B2044" t="inlineStr">
        <is>
          <t>North</t>
        </is>
      </c>
      <c r="C2044" t="inlineStr">
        <is>
          <t>Mobile App</t>
        </is>
      </c>
      <c r="D2044" t="inlineStr">
        <is>
          <t>Electronics</t>
        </is>
      </c>
      <c r="E2044" t="n">
        <v>285522.56</v>
      </c>
      <c r="F2044" t="n">
        <v>254525.2</v>
      </c>
      <c r="G2044" t="n">
        <v>307764.08</v>
      </c>
      <c r="H2044" t="n">
        <v>23</v>
      </c>
      <c r="I2044" t="n">
        <v>18</v>
      </c>
      <c r="J2044" t="n">
        <v>0</v>
      </c>
      <c r="K2044">
        <f>E2044-F2044</f>
        <v/>
      </c>
      <c r="L2044" s="10">
        <f>IFERROR(K2044/E2044,0)</f>
        <v/>
      </c>
      <c r="M2044">
        <f>YEAR(A2044)</f>
        <v/>
      </c>
      <c r="N2044">
        <f>"Q"&amp;ROUNDUP(MONTH(A2044)/3,0)</f>
        <v/>
      </c>
      <c r="O2044">
        <f>TEXT(A2044,"mmm")</f>
        <v/>
      </c>
    </row>
    <row r="2045">
      <c r="A2045" s="13" t="n">
        <v>45323</v>
      </c>
      <c r="B2045" t="inlineStr">
        <is>
          <t>North</t>
        </is>
      </c>
      <c r="C2045" t="inlineStr">
        <is>
          <t>Mobile App</t>
        </is>
      </c>
      <c r="D2045" t="inlineStr">
        <is>
          <t>Fashion</t>
        </is>
      </c>
      <c r="E2045" t="n">
        <v>62102.41</v>
      </c>
      <c r="F2045" t="n">
        <v>35664.86</v>
      </c>
      <c r="G2045" t="n">
        <v>67930.72</v>
      </c>
      <c r="H2045" t="n">
        <v>52</v>
      </c>
      <c r="I2045" t="n">
        <v>37</v>
      </c>
      <c r="J2045" t="n">
        <v>5</v>
      </c>
      <c r="K2045">
        <f>E2045-F2045</f>
        <v/>
      </c>
      <c r="L2045" s="10">
        <f>IFERROR(K2045/E2045,0)</f>
        <v/>
      </c>
      <c r="M2045">
        <f>YEAR(A2045)</f>
        <v/>
      </c>
      <c r="N2045">
        <f>"Q"&amp;ROUNDUP(MONTH(A2045)/3,0)</f>
        <v/>
      </c>
      <c r="O2045">
        <f>TEXT(A2045,"mmm")</f>
        <v/>
      </c>
    </row>
    <row r="2046">
      <c r="A2046" s="13" t="n">
        <v>45323</v>
      </c>
      <c r="B2046" t="inlineStr">
        <is>
          <t>North</t>
        </is>
      </c>
      <c r="C2046" t="inlineStr">
        <is>
          <t>Mobile App</t>
        </is>
      </c>
      <c r="D2046" t="inlineStr">
        <is>
          <t>Grocery</t>
        </is>
      </c>
      <c r="E2046" t="n">
        <v>14709.6</v>
      </c>
      <c r="F2046" t="n">
        <v>12394.48</v>
      </c>
      <c r="G2046" t="n">
        <v>16316.56</v>
      </c>
      <c r="H2046" t="n">
        <v>41</v>
      </c>
      <c r="I2046" t="n">
        <v>17</v>
      </c>
      <c r="J2046" t="n">
        <v>1</v>
      </c>
      <c r="K2046">
        <f>E2046-F2046</f>
        <v/>
      </c>
      <c r="L2046" s="10">
        <f>IFERROR(K2046/E2046,0)</f>
        <v/>
      </c>
      <c r="M2046">
        <f>YEAR(A2046)</f>
        <v/>
      </c>
      <c r="N2046">
        <f>"Q"&amp;ROUNDUP(MONTH(A2046)/3,0)</f>
        <v/>
      </c>
      <c r="O2046">
        <f>TEXT(A2046,"mmm")</f>
        <v/>
      </c>
    </row>
    <row r="2047">
      <c r="A2047" s="13" t="n">
        <v>45323</v>
      </c>
      <c r="B2047" t="inlineStr">
        <is>
          <t>North</t>
        </is>
      </c>
      <c r="C2047" t="inlineStr">
        <is>
          <t>Mobile App</t>
        </is>
      </c>
      <c r="D2047" t="inlineStr">
        <is>
          <t>Home &amp; Kitchen</t>
        </is>
      </c>
      <c r="E2047" t="n">
        <v>68564.13</v>
      </c>
      <c r="F2047" t="n">
        <v>48522.5</v>
      </c>
      <c r="G2047" t="n">
        <v>74836.32000000001</v>
      </c>
      <c r="H2047" t="n">
        <v>32</v>
      </c>
      <c r="I2047" t="n">
        <v>23</v>
      </c>
      <c r="J2047" t="n">
        <v>3</v>
      </c>
      <c r="K2047">
        <f>E2047-F2047</f>
        <v/>
      </c>
      <c r="L2047" s="10">
        <f>IFERROR(K2047/E2047,0)</f>
        <v/>
      </c>
      <c r="M2047">
        <f>YEAR(A2047)</f>
        <v/>
      </c>
      <c r="N2047">
        <f>"Q"&amp;ROUNDUP(MONTH(A2047)/3,0)</f>
        <v/>
      </c>
      <c r="O2047">
        <f>TEXT(A2047,"mmm")</f>
        <v/>
      </c>
    </row>
    <row r="2048">
      <c r="A2048" s="13" t="n">
        <v>45323</v>
      </c>
      <c r="B2048" t="inlineStr">
        <is>
          <t>North</t>
        </is>
      </c>
      <c r="C2048" t="inlineStr">
        <is>
          <t>Mobile App</t>
        </is>
      </c>
      <c r="D2048" t="inlineStr">
        <is>
          <t>Sports</t>
        </is>
      </c>
      <c r="E2048" t="n">
        <v>13226.76</v>
      </c>
      <c r="F2048" t="n">
        <v>8709.299999999999</v>
      </c>
      <c r="G2048" t="n">
        <v>14281.28</v>
      </c>
      <c r="H2048" t="n">
        <v>8</v>
      </c>
      <c r="I2048" t="n">
        <v>7</v>
      </c>
      <c r="J2048" t="n">
        <v>0</v>
      </c>
      <c r="K2048">
        <f>E2048-F2048</f>
        <v/>
      </c>
      <c r="L2048" s="10">
        <f>IFERROR(K2048/E2048,0)</f>
        <v/>
      </c>
      <c r="M2048">
        <f>YEAR(A2048)</f>
        <v/>
      </c>
      <c r="N2048">
        <f>"Q"&amp;ROUNDUP(MONTH(A2048)/3,0)</f>
        <v/>
      </c>
      <c r="O2048">
        <f>TEXT(A2048,"mmm")</f>
        <v/>
      </c>
    </row>
    <row r="2049">
      <c r="A2049" s="13" t="n">
        <v>45323</v>
      </c>
      <c r="B2049" t="inlineStr">
        <is>
          <t>North</t>
        </is>
      </c>
      <c r="C2049" t="inlineStr">
        <is>
          <t>Retail Store</t>
        </is>
      </c>
      <c r="D2049" t="inlineStr">
        <is>
          <t>Beauty</t>
        </is>
      </c>
      <c r="E2049" t="n">
        <v>9307.17</v>
      </c>
      <c r="F2049" t="n">
        <v>5091</v>
      </c>
      <c r="G2049" t="n">
        <v>9439.040000000001</v>
      </c>
      <c r="H2049" t="n">
        <v>14</v>
      </c>
      <c r="I2049" t="n">
        <v>9</v>
      </c>
      <c r="J2049" t="n">
        <v>0</v>
      </c>
      <c r="K2049">
        <f>E2049-F2049</f>
        <v/>
      </c>
      <c r="L2049" s="10">
        <f>IFERROR(K2049/E2049,0)</f>
        <v/>
      </c>
      <c r="M2049">
        <f>YEAR(A2049)</f>
        <v/>
      </c>
      <c r="N2049">
        <f>"Q"&amp;ROUNDUP(MONTH(A2049)/3,0)</f>
        <v/>
      </c>
      <c r="O2049">
        <f>TEXT(A2049,"mmm")</f>
        <v/>
      </c>
    </row>
    <row r="2050">
      <c r="A2050" s="13" t="n">
        <v>45323</v>
      </c>
      <c r="B2050" t="inlineStr">
        <is>
          <t>North</t>
        </is>
      </c>
      <c r="C2050" t="inlineStr">
        <is>
          <t>Retail Store</t>
        </is>
      </c>
      <c r="D2050" t="inlineStr">
        <is>
          <t>Books</t>
        </is>
      </c>
      <c r="E2050" t="n">
        <v>5239.31</v>
      </c>
      <c r="F2050" t="n">
        <v>3646.17</v>
      </c>
      <c r="G2050" t="n">
        <v>5410.08</v>
      </c>
      <c r="H2050" t="n">
        <v>8</v>
      </c>
      <c r="I2050" t="n">
        <v>6</v>
      </c>
      <c r="J2050" t="n">
        <v>0</v>
      </c>
      <c r="K2050">
        <f>E2050-F2050</f>
        <v/>
      </c>
      <c r="L2050" s="10">
        <f>IFERROR(K2050/E2050,0)</f>
        <v/>
      </c>
      <c r="M2050">
        <f>YEAR(A2050)</f>
        <v/>
      </c>
      <c r="N2050">
        <f>"Q"&amp;ROUNDUP(MONTH(A2050)/3,0)</f>
        <v/>
      </c>
      <c r="O2050">
        <f>TEXT(A2050,"mmm")</f>
        <v/>
      </c>
    </row>
    <row r="2051">
      <c r="A2051" s="13" t="n">
        <v>45323</v>
      </c>
      <c r="B2051" t="inlineStr">
        <is>
          <t>North</t>
        </is>
      </c>
      <c r="C2051" t="inlineStr">
        <is>
          <t>Retail Store</t>
        </is>
      </c>
      <c r="D2051" t="inlineStr">
        <is>
          <t>Electronics</t>
        </is>
      </c>
      <c r="E2051" t="n">
        <v>102758.33</v>
      </c>
      <c r="F2051" t="n">
        <v>91689.33</v>
      </c>
      <c r="G2051" t="n">
        <v>110989.84</v>
      </c>
      <c r="H2051" t="n">
        <v>9</v>
      </c>
      <c r="I2051" t="n">
        <v>8</v>
      </c>
      <c r="J2051" t="n">
        <v>1</v>
      </c>
      <c r="K2051">
        <f>E2051-F2051</f>
        <v/>
      </c>
      <c r="L2051" s="10">
        <f>IFERROR(K2051/E2051,0)</f>
        <v/>
      </c>
      <c r="M2051">
        <f>YEAR(A2051)</f>
        <v/>
      </c>
      <c r="N2051">
        <f>"Q"&amp;ROUNDUP(MONTH(A2051)/3,0)</f>
        <v/>
      </c>
      <c r="O2051">
        <f>TEXT(A2051,"mmm")</f>
        <v/>
      </c>
    </row>
    <row r="2052">
      <c r="A2052" s="13" t="n">
        <v>45323</v>
      </c>
      <c r="B2052" t="inlineStr">
        <is>
          <t>North</t>
        </is>
      </c>
      <c r="C2052" t="inlineStr">
        <is>
          <t>Retail Store</t>
        </is>
      </c>
      <c r="D2052" t="inlineStr">
        <is>
          <t>Fashion</t>
        </is>
      </c>
      <c r="E2052" t="n">
        <v>38811.79</v>
      </c>
      <c r="F2052" t="n">
        <v>20980.51</v>
      </c>
      <c r="G2052" t="n">
        <v>40526.72</v>
      </c>
      <c r="H2052" t="n">
        <v>22</v>
      </c>
      <c r="I2052" t="n">
        <v>18</v>
      </c>
      <c r="J2052" t="n">
        <v>1</v>
      </c>
      <c r="K2052">
        <f>E2052-F2052</f>
        <v/>
      </c>
      <c r="L2052" s="10">
        <f>IFERROR(K2052/E2052,0)</f>
        <v/>
      </c>
      <c r="M2052">
        <f>YEAR(A2052)</f>
        <v/>
      </c>
      <c r="N2052">
        <f>"Q"&amp;ROUNDUP(MONTH(A2052)/3,0)</f>
        <v/>
      </c>
      <c r="O2052">
        <f>TEXT(A2052,"mmm")</f>
        <v/>
      </c>
    </row>
    <row r="2053">
      <c r="A2053" s="13" t="n">
        <v>45323</v>
      </c>
      <c r="B2053" t="inlineStr">
        <is>
          <t>North</t>
        </is>
      </c>
      <c r="C2053" t="inlineStr">
        <is>
          <t>Retail Store</t>
        </is>
      </c>
      <c r="D2053" t="inlineStr">
        <is>
          <t>Grocery</t>
        </is>
      </c>
      <c r="E2053" t="n">
        <v>8846.709999999999</v>
      </c>
      <c r="F2053" t="n">
        <v>7130.11</v>
      </c>
      <c r="G2053" t="n">
        <v>9316.32</v>
      </c>
      <c r="H2053" t="n">
        <v>22</v>
      </c>
      <c r="I2053" t="n">
        <v>8</v>
      </c>
      <c r="J2053" t="n">
        <v>0</v>
      </c>
      <c r="K2053">
        <f>E2053-F2053</f>
        <v/>
      </c>
      <c r="L2053" s="10">
        <f>IFERROR(K2053/E2053,0)</f>
        <v/>
      </c>
      <c r="M2053">
        <f>YEAR(A2053)</f>
        <v/>
      </c>
      <c r="N2053">
        <f>"Q"&amp;ROUNDUP(MONTH(A2053)/3,0)</f>
        <v/>
      </c>
      <c r="O2053">
        <f>TEXT(A2053,"mmm")</f>
        <v/>
      </c>
    </row>
    <row r="2054">
      <c r="A2054" s="13" t="n">
        <v>45323</v>
      </c>
      <c r="B2054" t="inlineStr">
        <is>
          <t>North</t>
        </is>
      </c>
      <c r="C2054" t="inlineStr">
        <is>
          <t>Retail Store</t>
        </is>
      </c>
      <c r="D2054" t="inlineStr">
        <is>
          <t>Home &amp; Kitchen</t>
        </is>
      </c>
      <c r="E2054" t="n">
        <v>43091.96</v>
      </c>
      <c r="F2054" t="n">
        <v>28574.98</v>
      </c>
      <c r="G2054" t="n">
        <v>44795.92</v>
      </c>
      <c r="H2054" t="n">
        <v>17</v>
      </c>
      <c r="I2054" t="n">
        <v>15</v>
      </c>
      <c r="J2054" t="n">
        <v>2</v>
      </c>
      <c r="K2054">
        <f>E2054-F2054</f>
        <v/>
      </c>
      <c r="L2054" s="10">
        <f>IFERROR(K2054/E2054,0)</f>
        <v/>
      </c>
      <c r="M2054">
        <f>YEAR(A2054)</f>
        <v/>
      </c>
      <c r="N2054">
        <f>"Q"&amp;ROUNDUP(MONTH(A2054)/3,0)</f>
        <v/>
      </c>
      <c r="O2054">
        <f>TEXT(A2054,"mmm")</f>
        <v/>
      </c>
    </row>
    <row r="2055">
      <c r="A2055" s="13" t="n">
        <v>45323</v>
      </c>
      <c r="B2055" t="inlineStr">
        <is>
          <t>North</t>
        </is>
      </c>
      <c r="C2055" t="inlineStr">
        <is>
          <t>Retail Store</t>
        </is>
      </c>
      <c r="D2055" t="inlineStr">
        <is>
          <t>Sports</t>
        </is>
      </c>
      <c r="E2055" t="n">
        <v>15077.97</v>
      </c>
      <c r="F2055" t="n">
        <v>8996.719999999999</v>
      </c>
      <c r="G2055" t="n">
        <v>15325.44</v>
      </c>
      <c r="H2055" t="n">
        <v>4</v>
      </c>
      <c r="I2055" t="n">
        <v>3</v>
      </c>
      <c r="J2055" t="n">
        <v>0</v>
      </c>
      <c r="K2055">
        <f>E2055-F2055</f>
        <v/>
      </c>
      <c r="L2055" s="10">
        <f>IFERROR(K2055/E2055,0)</f>
        <v/>
      </c>
      <c r="M2055">
        <f>YEAR(A2055)</f>
        <v/>
      </c>
      <c r="N2055">
        <f>"Q"&amp;ROUNDUP(MONTH(A2055)/3,0)</f>
        <v/>
      </c>
      <c r="O2055">
        <f>TEXT(A2055,"mmm")</f>
        <v/>
      </c>
    </row>
    <row r="2056">
      <c r="A2056" s="13" t="n">
        <v>45323</v>
      </c>
      <c r="B2056" t="inlineStr">
        <is>
          <t>North</t>
        </is>
      </c>
      <c r="C2056" t="inlineStr">
        <is>
          <t>Unknown</t>
        </is>
      </c>
      <c r="D2056" t="inlineStr">
        <is>
          <t>Beauty</t>
        </is>
      </c>
      <c r="E2056" t="n">
        <v>467.06</v>
      </c>
      <c r="F2056" t="n">
        <v>291.12</v>
      </c>
      <c r="G2056" t="n">
        <v>518.96</v>
      </c>
      <c r="H2056" t="n">
        <v>1</v>
      </c>
      <c r="I2056" t="n">
        <v>1</v>
      </c>
      <c r="J2056" t="n">
        <v>0</v>
      </c>
      <c r="K2056">
        <f>E2056-F2056</f>
        <v/>
      </c>
      <c r="L2056" s="10">
        <f>IFERROR(K2056/E2056,0)</f>
        <v/>
      </c>
      <c r="M2056">
        <f>YEAR(A2056)</f>
        <v/>
      </c>
      <c r="N2056">
        <f>"Q"&amp;ROUNDUP(MONTH(A2056)/3,0)</f>
        <v/>
      </c>
      <c r="O2056">
        <f>TEXT(A2056,"mmm")</f>
        <v/>
      </c>
    </row>
    <row r="2057">
      <c r="A2057" s="13" t="n">
        <v>45323</v>
      </c>
      <c r="B2057" t="inlineStr">
        <is>
          <t>North</t>
        </is>
      </c>
      <c r="C2057" t="inlineStr">
        <is>
          <t>Website</t>
        </is>
      </c>
      <c r="D2057" t="inlineStr">
        <is>
          <t>Beauty</t>
        </is>
      </c>
      <c r="E2057" t="n">
        <v>10691.5</v>
      </c>
      <c r="F2057" t="n">
        <v>5942.3</v>
      </c>
      <c r="G2057" t="n">
        <v>11547.12</v>
      </c>
      <c r="H2057" t="n">
        <v>17</v>
      </c>
      <c r="I2057" t="n">
        <v>13</v>
      </c>
      <c r="J2057" t="n">
        <v>1</v>
      </c>
      <c r="K2057">
        <f>E2057-F2057</f>
        <v/>
      </c>
      <c r="L2057" s="10">
        <f>IFERROR(K2057/E2057,0)</f>
        <v/>
      </c>
      <c r="M2057">
        <f>YEAR(A2057)</f>
        <v/>
      </c>
      <c r="N2057">
        <f>"Q"&amp;ROUNDUP(MONTH(A2057)/3,0)</f>
        <v/>
      </c>
      <c r="O2057">
        <f>TEXT(A2057,"mmm")</f>
        <v/>
      </c>
    </row>
    <row r="2058">
      <c r="A2058" s="13" t="n">
        <v>45323</v>
      </c>
      <c r="B2058" t="inlineStr">
        <is>
          <t>North</t>
        </is>
      </c>
      <c r="C2058" t="inlineStr">
        <is>
          <t>Website</t>
        </is>
      </c>
      <c r="D2058" t="inlineStr">
        <is>
          <t>Books</t>
        </is>
      </c>
      <c r="E2058" t="n">
        <v>3963.58</v>
      </c>
      <c r="F2058" t="n">
        <v>2860.31</v>
      </c>
      <c r="G2058" t="n">
        <v>4244.24</v>
      </c>
      <c r="H2058" t="n">
        <v>9</v>
      </c>
      <c r="I2058" t="n">
        <v>9</v>
      </c>
      <c r="J2058" t="n">
        <v>0</v>
      </c>
      <c r="K2058">
        <f>E2058-F2058</f>
        <v/>
      </c>
      <c r="L2058" s="10">
        <f>IFERROR(K2058/E2058,0)</f>
        <v/>
      </c>
      <c r="M2058">
        <f>YEAR(A2058)</f>
        <v/>
      </c>
      <c r="N2058">
        <f>"Q"&amp;ROUNDUP(MONTH(A2058)/3,0)</f>
        <v/>
      </c>
      <c r="O2058">
        <f>TEXT(A2058,"mmm")</f>
        <v/>
      </c>
    </row>
    <row r="2059">
      <c r="A2059" s="13" t="n">
        <v>45323</v>
      </c>
      <c r="B2059" t="inlineStr">
        <is>
          <t>North</t>
        </is>
      </c>
      <c r="C2059" t="inlineStr">
        <is>
          <t>Website</t>
        </is>
      </c>
      <c r="D2059" t="inlineStr">
        <is>
          <t>Electronics</t>
        </is>
      </c>
      <c r="E2059" t="n">
        <v>447354.6</v>
      </c>
      <c r="F2059" t="n">
        <v>394293.67</v>
      </c>
      <c r="G2059" t="n">
        <v>473639.92</v>
      </c>
      <c r="H2059" t="n">
        <v>37</v>
      </c>
      <c r="I2059" t="n">
        <v>26</v>
      </c>
      <c r="J2059" t="n">
        <v>5</v>
      </c>
      <c r="K2059">
        <f>E2059-F2059</f>
        <v/>
      </c>
      <c r="L2059" s="10">
        <f>IFERROR(K2059/E2059,0)</f>
        <v/>
      </c>
      <c r="M2059">
        <f>YEAR(A2059)</f>
        <v/>
      </c>
      <c r="N2059">
        <f>"Q"&amp;ROUNDUP(MONTH(A2059)/3,0)</f>
        <v/>
      </c>
      <c r="O2059">
        <f>TEXT(A2059,"mmm")</f>
        <v/>
      </c>
    </row>
    <row r="2060">
      <c r="A2060" s="13" t="n">
        <v>45323</v>
      </c>
      <c r="B2060" t="inlineStr">
        <is>
          <t>North</t>
        </is>
      </c>
      <c r="C2060" t="inlineStr">
        <is>
          <t>Website</t>
        </is>
      </c>
      <c r="D2060" t="inlineStr">
        <is>
          <t>Fashion</t>
        </is>
      </c>
      <c r="E2060" t="n">
        <v>45943.03</v>
      </c>
      <c r="F2060" t="n">
        <v>25219.43</v>
      </c>
      <c r="G2060" t="n">
        <v>49776.48</v>
      </c>
      <c r="H2060" t="n">
        <v>38</v>
      </c>
      <c r="I2060" t="n">
        <v>30</v>
      </c>
      <c r="J2060" t="n">
        <v>3</v>
      </c>
      <c r="K2060">
        <f>E2060-F2060</f>
        <v/>
      </c>
      <c r="L2060" s="10">
        <f>IFERROR(K2060/E2060,0)</f>
        <v/>
      </c>
      <c r="M2060">
        <f>YEAR(A2060)</f>
        <v/>
      </c>
      <c r="N2060">
        <f>"Q"&amp;ROUNDUP(MONTH(A2060)/3,0)</f>
        <v/>
      </c>
      <c r="O2060">
        <f>TEXT(A2060,"mmm")</f>
        <v/>
      </c>
    </row>
    <row r="2061">
      <c r="A2061" s="13" t="n">
        <v>45323</v>
      </c>
      <c r="B2061" t="inlineStr">
        <is>
          <t>North</t>
        </is>
      </c>
      <c r="C2061" t="inlineStr">
        <is>
          <t>Website</t>
        </is>
      </c>
      <c r="D2061" t="inlineStr">
        <is>
          <t>Grocery</t>
        </is>
      </c>
      <c r="E2061" t="n">
        <v>24583.74</v>
      </c>
      <c r="F2061" t="n">
        <v>20036.1</v>
      </c>
      <c r="G2061" t="n">
        <v>26186.16</v>
      </c>
      <c r="H2061" t="n">
        <v>61</v>
      </c>
      <c r="I2061" t="n">
        <v>19</v>
      </c>
      <c r="J2061" t="n">
        <v>1</v>
      </c>
      <c r="K2061">
        <f>E2061-F2061</f>
        <v/>
      </c>
      <c r="L2061" s="10">
        <f>IFERROR(K2061/E2061,0)</f>
        <v/>
      </c>
      <c r="M2061">
        <f>YEAR(A2061)</f>
        <v/>
      </c>
      <c r="N2061">
        <f>"Q"&amp;ROUNDUP(MONTH(A2061)/3,0)</f>
        <v/>
      </c>
      <c r="O2061">
        <f>TEXT(A2061,"mmm")</f>
        <v/>
      </c>
    </row>
    <row r="2062">
      <c r="A2062" s="13" t="n">
        <v>45323</v>
      </c>
      <c r="B2062" t="inlineStr">
        <is>
          <t>North</t>
        </is>
      </c>
      <c r="C2062" t="inlineStr">
        <is>
          <t>Website</t>
        </is>
      </c>
      <c r="D2062" t="inlineStr">
        <is>
          <t>Home &amp; Kitchen</t>
        </is>
      </c>
      <c r="E2062" t="n">
        <v>56107.82</v>
      </c>
      <c r="F2062" t="n">
        <v>38279.68</v>
      </c>
      <c r="G2062" t="n">
        <v>60692.32</v>
      </c>
      <c r="H2062" t="n">
        <v>32</v>
      </c>
      <c r="I2062" t="n">
        <v>23</v>
      </c>
      <c r="J2062" t="n">
        <v>3</v>
      </c>
      <c r="K2062">
        <f>E2062-F2062</f>
        <v/>
      </c>
      <c r="L2062" s="10">
        <f>IFERROR(K2062/E2062,0)</f>
        <v/>
      </c>
      <c r="M2062">
        <f>YEAR(A2062)</f>
        <v/>
      </c>
      <c r="N2062">
        <f>"Q"&amp;ROUNDUP(MONTH(A2062)/3,0)</f>
        <v/>
      </c>
      <c r="O2062">
        <f>TEXT(A2062,"mmm")</f>
        <v/>
      </c>
    </row>
    <row r="2063">
      <c r="A2063" s="13" t="n">
        <v>45323</v>
      </c>
      <c r="B2063" t="inlineStr">
        <is>
          <t>North</t>
        </is>
      </c>
      <c r="C2063" t="inlineStr">
        <is>
          <t>Website</t>
        </is>
      </c>
      <c r="D2063" t="inlineStr">
        <is>
          <t>Sports</t>
        </is>
      </c>
      <c r="E2063" t="n">
        <v>9849.629999999999</v>
      </c>
      <c r="F2063" t="n">
        <v>6333.12</v>
      </c>
      <c r="G2063" t="n">
        <v>10434.32</v>
      </c>
      <c r="H2063" t="n">
        <v>7</v>
      </c>
      <c r="I2063" t="n">
        <v>5</v>
      </c>
      <c r="J2063" t="n">
        <v>1</v>
      </c>
      <c r="K2063">
        <f>E2063-F2063</f>
        <v/>
      </c>
      <c r="L2063" s="10">
        <f>IFERROR(K2063/E2063,0)</f>
        <v/>
      </c>
      <c r="M2063">
        <f>YEAR(A2063)</f>
        <v/>
      </c>
      <c r="N2063">
        <f>"Q"&amp;ROUNDUP(MONTH(A2063)/3,0)</f>
        <v/>
      </c>
      <c r="O2063">
        <f>TEXT(A2063,"mmm")</f>
        <v/>
      </c>
    </row>
    <row r="2064">
      <c r="A2064" s="13" t="n">
        <v>45323</v>
      </c>
      <c r="B2064" t="inlineStr">
        <is>
          <t>South</t>
        </is>
      </c>
      <c r="C2064" t="inlineStr">
        <is>
          <t>Marketplace</t>
        </is>
      </c>
      <c r="D2064" t="inlineStr">
        <is>
          <t>Beauty</t>
        </is>
      </c>
      <c r="E2064" t="n">
        <v>12904.8</v>
      </c>
      <c r="F2064" t="n">
        <v>7662.09</v>
      </c>
      <c r="G2064" t="n">
        <v>14079.52</v>
      </c>
      <c r="H2064" t="n">
        <v>22</v>
      </c>
      <c r="I2064" t="n">
        <v>19</v>
      </c>
      <c r="J2064" t="n">
        <v>2</v>
      </c>
      <c r="K2064">
        <f>E2064-F2064</f>
        <v/>
      </c>
      <c r="L2064" s="10">
        <f>IFERROR(K2064/E2064,0)</f>
        <v/>
      </c>
      <c r="M2064">
        <f>YEAR(A2064)</f>
        <v/>
      </c>
      <c r="N2064">
        <f>"Q"&amp;ROUNDUP(MONTH(A2064)/3,0)</f>
        <v/>
      </c>
      <c r="O2064">
        <f>TEXT(A2064,"mmm")</f>
        <v/>
      </c>
    </row>
    <row r="2065">
      <c r="A2065" s="13" t="n">
        <v>45323</v>
      </c>
      <c r="B2065" t="inlineStr">
        <is>
          <t>South</t>
        </is>
      </c>
      <c r="C2065" t="inlineStr">
        <is>
          <t>Marketplace</t>
        </is>
      </c>
      <c r="D2065" t="inlineStr">
        <is>
          <t>Books</t>
        </is>
      </c>
      <c r="E2065" t="n">
        <v>6662.18</v>
      </c>
      <c r="F2065" t="n">
        <v>5203.94</v>
      </c>
      <c r="G2065" t="n">
        <v>7326.8</v>
      </c>
      <c r="H2065" t="n">
        <v>15</v>
      </c>
      <c r="I2065" t="n">
        <v>12</v>
      </c>
      <c r="J2065" t="n">
        <v>2</v>
      </c>
      <c r="K2065">
        <f>E2065-F2065</f>
        <v/>
      </c>
      <c r="L2065" s="10">
        <f>IFERROR(K2065/E2065,0)</f>
        <v/>
      </c>
      <c r="M2065">
        <f>YEAR(A2065)</f>
        <v/>
      </c>
      <c r="N2065">
        <f>"Q"&amp;ROUNDUP(MONTH(A2065)/3,0)</f>
        <v/>
      </c>
      <c r="O2065">
        <f>TEXT(A2065,"mmm")</f>
        <v/>
      </c>
    </row>
    <row r="2066">
      <c r="A2066" s="13" t="n">
        <v>45323</v>
      </c>
      <c r="B2066" t="inlineStr">
        <is>
          <t>South</t>
        </is>
      </c>
      <c r="C2066" t="inlineStr">
        <is>
          <t>Marketplace</t>
        </is>
      </c>
      <c r="D2066" t="inlineStr">
        <is>
          <t>Electronics</t>
        </is>
      </c>
      <c r="E2066" t="n">
        <v>394198.99</v>
      </c>
      <c r="F2066" t="n">
        <v>371011.75</v>
      </c>
      <c r="G2066" t="n">
        <v>445734.64</v>
      </c>
      <c r="H2066" t="n">
        <v>29</v>
      </c>
      <c r="I2066" t="n">
        <v>23</v>
      </c>
      <c r="J2066" t="n">
        <v>5</v>
      </c>
      <c r="K2066">
        <f>E2066-F2066</f>
        <v/>
      </c>
      <c r="L2066" s="10">
        <f>IFERROR(K2066/E2066,0)</f>
        <v/>
      </c>
      <c r="M2066">
        <f>YEAR(A2066)</f>
        <v/>
      </c>
      <c r="N2066">
        <f>"Q"&amp;ROUNDUP(MONTH(A2066)/3,0)</f>
        <v/>
      </c>
      <c r="O2066">
        <f>TEXT(A2066,"mmm")</f>
        <v/>
      </c>
    </row>
    <row r="2067">
      <c r="A2067" s="13" t="n">
        <v>45323</v>
      </c>
      <c r="B2067" t="inlineStr">
        <is>
          <t>South</t>
        </is>
      </c>
      <c r="C2067" t="inlineStr">
        <is>
          <t>Marketplace</t>
        </is>
      </c>
      <c r="D2067" t="inlineStr">
        <is>
          <t>Fashion</t>
        </is>
      </c>
      <c r="E2067" t="n">
        <v>43927.72</v>
      </c>
      <c r="F2067" t="n">
        <v>24719.81</v>
      </c>
      <c r="G2067" t="n">
        <v>49697.44</v>
      </c>
      <c r="H2067" t="n">
        <v>44</v>
      </c>
      <c r="I2067" t="n">
        <v>38</v>
      </c>
      <c r="J2067" t="n">
        <v>8</v>
      </c>
      <c r="K2067">
        <f>E2067-F2067</f>
        <v/>
      </c>
      <c r="L2067" s="10">
        <f>IFERROR(K2067/E2067,0)</f>
        <v/>
      </c>
      <c r="M2067">
        <f>YEAR(A2067)</f>
        <v/>
      </c>
      <c r="N2067">
        <f>"Q"&amp;ROUNDUP(MONTH(A2067)/3,0)</f>
        <v/>
      </c>
      <c r="O2067">
        <f>TEXT(A2067,"mmm")</f>
        <v/>
      </c>
    </row>
    <row r="2068">
      <c r="A2068" s="13" t="n">
        <v>45323</v>
      </c>
      <c r="B2068" t="inlineStr">
        <is>
          <t>South</t>
        </is>
      </c>
      <c r="C2068" t="inlineStr">
        <is>
          <t>Marketplace</t>
        </is>
      </c>
      <c r="D2068" t="inlineStr">
        <is>
          <t>Grocery</t>
        </is>
      </c>
      <c r="E2068" t="n">
        <v>24967.31</v>
      </c>
      <c r="F2068" t="n">
        <v>21481.83</v>
      </c>
      <c r="G2068" t="n">
        <v>27943.76</v>
      </c>
      <c r="H2068" t="n">
        <v>71</v>
      </c>
      <c r="I2068" t="n">
        <v>31</v>
      </c>
      <c r="J2068" t="n">
        <v>1</v>
      </c>
      <c r="K2068">
        <f>E2068-F2068</f>
        <v/>
      </c>
      <c r="L2068" s="10">
        <f>IFERROR(K2068/E2068,0)</f>
        <v/>
      </c>
      <c r="M2068">
        <f>YEAR(A2068)</f>
        <v/>
      </c>
      <c r="N2068">
        <f>"Q"&amp;ROUNDUP(MONTH(A2068)/3,0)</f>
        <v/>
      </c>
      <c r="O2068">
        <f>TEXT(A2068,"mmm")</f>
        <v/>
      </c>
    </row>
    <row r="2069">
      <c r="A2069" s="13" t="n">
        <v>45323</v>
      </c>
      <c r="B2069" t="inlineStr">
        <is>
          <t>South</t>
        </is>
      </c>
      <c r="C2069" t="inlineStr">
        <is>
          <t>Marketplace</t>
        </is>
      </c>
      <c r="D2069" t="inlineStr">
        <is>
          <t>Home &amp; Kitchen</t>
        </is>
      </c>
      <c r="E2069" t="n">
        <v>63605.27</v>
      </c>
      <c r="F2069" t="n">
        <v>43964.82</v>
      </c>
      <c r="G2069" t="n">
        <v>70842.72</v>
      </c>
      <c r="H2069" t="n">
        <v>32</v>
      </c>
      <c r="I2069" t="n">
        <v>25</v>
      </c>
      <c r="J2069" t="n">
        <v>3</v>
      </c>
      <c r="K2069">
        <f>E2069-F2069</f>
        <v/>
      </c>
      <c r="L2069" s="10">
        <f>IFERROR(K2069/E2069,0)</f>
        <v/>
      </c>
      <c r="M2069">
        <f>YEAR(A2069)</f>
        <v/>
      </c>
      <c r="N2069">
        <f>"Q"&amp;ROUNDUP(MONTH(A2069)/3,0)</f>
        <v/>
      </c>
      <c r="O2069">
        <f>TEXT(A2069,"mmm")</f>
        <v/>
      </c>
    </row>
    <row r="2070">
      <c r="A2070" s="13" t="n">
        <v>45323</v>
      </c>
      <c r="B2070" t="inlineStr">
        <is>
          <t>South</t>
        </is>
      </c>
      <c r="C2070" t="inlineStr">
        <is>
          <t>Marketplace</t>
        </is>
      </c>
      <c r="D2070" t="inlineStr">
        <is>
          <t>Sports</t>
        </is>
      </c>
      <c r="E2070" t="n">
        <v>22322.41</v>
      </c>
      <c r="F2070" t="n">
        <v>14110.59</v>
      </c>
      <c r="G2070" t="n">
        <v>24107.2</v>
      </c>
      <c r="H2070" t="n">
        <v>10</v>
      </c>
      <c r="I2070" t="n">
        <v>8</v>
      </c>
      <c r="J2070" t="n">
        <v>1</v>
      </c>
      <c r="K2070">
        <f>E2070-F2070</f>
        <v/>
      </c>
      <c r="L2070" s="10">
        <f>IFERROR(K2070/E2070,0)</f>
        <v/>
      </c>
      <c r="M2070">
        <f>YEAR(A2070)</f>
        <v/>
      </c>
      <c r="N2070">
        <f>"Q"&amp;ROUNDUP(MONTH(A2070)/3,0)</f>
        <v/>
      </c>
      <c r="O2070">
        <f>TEXT(A2070,"mmm")</f>
        <v/>
      </c>
    </row>
    <row r="2071">
      <c r="A2071" s="13" t="n">
        <v>45323</v>
      </c>
      <c r="B2071" t="inlineStr">
        <is>
          <t>South</t>
        </is>
      </c>
      <c r="C2071" t="inlineStr">
        <is>
          <t>Mobile App</t>
        </is>
      </c>
      <c r="D2071" t="inlineStr">
        <is>
          <t>Beauty</t>
        </is>
      </c>
      <c r="E2071" t="n">
        <v>14708.94</v>
      </c>
      <c r="F2071" t="n">
        <v>8498.950000000001</v>
      </c>
      <c r="G2071" t="n">
        <v>16074.24</v>
      </c>
      <c r="H2071" t="n">
        <v>24</v>
      </c>
      <c r="I2071" t="n">
        <v>21</v>
      </c>
      <c r="J2071" t="n">
        <v>2</v>
      </c>
      <c r="K2071">
        <f>E2071-F2071</f>
        <v/>
      </c>
      <c r="L2071" s="10">
        <f>IFERROR(K2071/E2071,0)</f>
        <v/>
      </c>
      <c r="M2071">
        <f>YEAR(A2071)</f>
        <v/>
      </c>
      <c r="N2071">
        <f>"Q"&amp;ROUNDUP(MONTH(A2071)/3,0)</f>
        <v/>
      </c>
      <c r="O2071">
        <f>TEXT(A2071,"mmm")</f>
        <v/>
      </c>
    </row>
    <row r="2072">
      <c r="A2072" s="13" t="n">
        <v>45323</v>
      </c>
      <c r="B2072" t="inlineStr">
        <is>
          <t>South</t>
        </is>
      </c>
      <c r="C2072" t="inlineStr">
        <is>
          <t>Mobile App</t>
        </is>
      </c>
      <c r="D2072" t="inlineStr">
        <is>
          <t>Books</t>
        </is>
      </c>
      <c r="E2072" t="n">
        <v>9648.58</v>
      </c>
      <c r="F2072" t="n">
        <v>7241.14</v>
      </c>
      <c r="G2072" t="n">
        <v>10441.6</v>
      </c>
      <c r="H2072" t="n">
        <v>20</v>
      </c>
      <c r="I2072" t="n">
        <v>17</v>
      </c>
      <c r="J2072" t="n">
        <v>1</v>
      </c>
      <c r="K2072">
        <f>E2072-F2072</f>
        <v/>
      </c>
      <c r="L2072" s="10">
        <f>IFERROR(K2072/E2072,0)</f>
        <v/>
      </c>
      <c r="M2072">
        <f>YEAR(A2072)</f>
        <v/>
      </c>
      <c r="N2072">
        <f>"Q"&amp;ROUNDUP(MONTH(A2072)/3,0)</f>
        <v/>
      </c>
      <c r="O2072">
        <f>TEXT(A2072,"mmm")</f>
        <v/>
      </c>
    </row>
    <row r="2073">
      <c r="A2073" s="13" t="n">
        <v>45323</v>
      </c>
      <c r="B2073" t="inlineStr">
        <is>
          <t>South</t>
        </is>
      </c>
      <c r="C2073" t="inlineStr">
        <is>
          <t>Mobile App</t>
        </is>
      </c>
      <c r="D2073" t="inlineStr">
        <is>
          <t>Electronics</t>
        </is>
      </c>
      <c r="E2073" t="n">
        <v>363740.15</v>
      </c>
      <c r="F2073" t="n">
        <v>325395.65</v>
      </c>
      <c r="G2073" t="n">
        <v>392732.08</v>
      </c>
      <c r="H2073" t="n">
        <v>33</v>
      </c>
      <c r="I2073" t="n">
        <v>26</v>
      </c>
      <c r="J2073" t="n">
        <v>0</v>
      </c>
      <c r="K2073">
        <f>E2073-F2073</f>
        <v/>
      </c>
      <c r="L2073" s="10">
        <f>IFERROR(K2073/E2073,0)</f>
        <v/>
      </c>
      <c r="M2073">
        <f>YEAR(A2073)</f>
        <v/>
      </c>
      <c r="N2073">
        <f>"Q"&amp;ROUNDUP(MONTH(A2073)/3,0)</f>
        <v/>
      </c>
      <c r="O2073">
        <f>TEXT(A2073,"mmm")</f>
        <v/>
      </c>
    </row>
    <row r="2074">
      <c r="A2074" s="13" t="n">
        <v>45323</v>
      </c>
      <c r="B2074" t="inlineStr">
        <is>
          <t>South</t>
        </is>
      </c>
      <c r="C2074" t="inlineStr">
        <is>
          <t>Mobile App</t>
        </is>
      </c>
      <c r="D2074" t="inlineStr">
        <is>
          <t>Fashion</t>
        </is>
      </c>
      <c r="E2074" t="n">
        <v>67067.22</v>
      </c>
      <c r="F2074" t="n">
        <v>34293.3</v>
      </c>
      <c r="G2074" t="n">
        <v>71661.2</v>
      </c>
      <c r="H2074" t="n">
        <v>45</v>
      </c>
      <c r="I2074" t="n">
        <v>40</v>
      </c>
      <c r="J2074" t="n">
        <v>10</v>
      </c>
      <c r="K2074">
        <f>E2074-F2074</f>
        <v/>
      </c>
      <c r="L2074" s="10">
        <f>IFERROR(K2074/E2074,0)</f>
        <v/>
      </c>
      <c r="M2074">
        <f>YEAR(A2074)</f>
        <v/>
      </c>
      <c r="N2074">
        <f>"Q"&amp;ROUNDUP(MONTH(A2074)/3,0)</f>
        <v/>
      </c>
      <c r="O2074">
        <f>TEXT(A2074,"mmm")</f>
        <v/>
      </c>
    </row>
    <row r="2075">
      <c r="A2075" s="13" t="n">
        <v>45323</v>
      </c>
      <c r="B2075" t="inlineStr">
        <is>
          <t>South</t>
        </is>
      </c>
      <c r="C2075" t="inlineStr">
        <is>
          <t>Mobile App</t>
        </is>
      </c>
      <c r="D2075" t="inlineStr">
        <is>
          <t>Grocery</t>
        </is>
      </c>
      <c r="E2075" t="n">
        <v>26627.33</v>
      </c>
      <c r="F2075" t="n">
        <v>22268.46</v>
      </c>
      <c r="G2075" t="n">
        <v>29075.28</v>
      </c>
      <c r="H2075" t="n">
        <v>73</v>
      </c>
      <c r="I2075" t="n">
        <v>31</v>
      </c>
      <c r="J2075" t="n">
        <v>1</v>
      </c>
      <c r="K2075">
        <f>E2075-F2075</f>
        <v/>
      </c>
      <c r="L2075" s="10">
        <f>IFERROR(K2075/E2075,0)</f>
        <v/>
      </c>
      <c r="M2075">
        <f>YEAR(A2075)</f>
        <v/>
      </c>
      <c r="N2075">
        <f>"Q"&amp;ROUNDUP(MONTH(A2075)/3,0)</f>
        <v/>
      </c>
      <c r="O2075">
        <f>TEXT(A2075,"mmm")</f>
        <v/>
      </c>
    </row>
    <row r="2076">
      <c r="A2076" s="13" t="n">
        <v>45323</v>
      </c>
      <c r="B2076" t="inlineStr">
        <is>
          <t>South</t>
        </is>
      </c>
      <c r="C2076" t="inlineStr">
        <is>
          <t>Mobile App</t>
        </is>
      </c>
      <c r="D2076" t="inlineStr">
        <is>
          <t>Home &amp; Kitchen</t>
        </is>
      </c>
      <c r="E2076" t="n">
        <v>89503.92</v>
      </c>
      <c r="F2076" t="n">
        <v>61868.93</v>
      </c>
      <c r="G2076" t="n">
        <v>95614.48</v>
      </c>
      <c r="H2076" t="n">
        <v>43</v>
      </c>
      <c r="I2076" t="n">
        <v>33</v>
      </c>
      <c r="J2076" t="n">
        <v>1</v>
      </c>
      <c r="K2076">
        <f>E2076-F2076</f>
        <v/>
      </c>
      <c r="L2076" s="10">
        <f>IFERROR(K2076/E2076,0)</f>
        <v/>
      </c>
      <c r="M2076">
        <f>YEAR(A2076)</f>
        <v/>
      </c>
      <c r="N2076">
        <f>"Q"&amp;ROUNDUP(MONTH(A2076)/3,0)</f>
        <v/>
      </c>
      <c r="O2076">
        <f>TEXT(A2076,"mmm")</f>
        <v/>
      </c>
    </row>
    <row r="2077">
      <c r="A2077" s="13" t="n">
        <v>45323</v>
      </c>
      <c r="B2077" t="inlineStr">
        <is>
          <t>South</t>
        </is>
      </c>
      <c r="C2077" t="inlineStr">
        <is>
          <t>Mobile App</t>
        </is>
      </c>
      <c r="D2077" t="inlineStr">
        <is>
          <t>Sports</t>
        </is>
      </c>
      <c r="E2077" t="n">
        <v>54973.45</v>
      </c>
      <c r="F2077" t="n">
        <v>36249.52</v>
      </c>
      <c r="G2077" t="n">
        <v>59762.56</v>
      </c>
      <c r="H2077" t="n">
        <v>26</v>
      </c>
      <c r="I2077" t="n">
        <v>18</v>
      </c>
      <c r="J2077" t="n">
        <v>3</v>
      </c>
      <c r="K2077">
        <f>E2077-F2077</f>
        <v/>
      </c>
      <c r="L2077" s="10">
        <f>IFERROR(K2077/E2077,0)</f>
        <v/>
      </c>
      <c r="M2077">
        <f>YEAR(A2077)</f>
        <v/>
      </c>
      <c r="N2077">
        <f>"Q"&amp;ROUNDUP(MONTH(A2077)/3,0)</f>
        <v/>
      </c>
      <c r="O2077">
        <f>TEXT(A2077,"mmm")</f>
        <v/>
      </c>
    </row>
    <row r="2078">
      <c r="A2078" s="13" t="n">
        <v>45323</v>
      </c>
      <c r="B2078" t="inlineStr">
        <is>
          <t>South</t>
        </is>
      </c>
      <c r="C2078" t="inlineStr">
        <is>
          <t>Retail Store</t>
        </is>
      </c>
      <c r="D2078" t="inlineStr">
        <is>
          <t>Beauty</t>
        </is>
      </c>
      <c r="E2078" t="n">
        <v>4200.29</v>
      </c>
      <c r="F2078" t="n">
        <v>2260.32</v>
      </c>
      <c r="G2078" t="n">
        <v>4349.28</v>
      </c>
      <c r="H2078" t="n">
        <v>8</v>
      </c>
      <c r="I2078" t="n">
        <v>7</v>
      </c>
      <c r="J2078" t="n">
        <v>0</v>
      </c>
      <c r="K2078">
        <f>E2078-F2078</f>
        <v/>
      </c>
      <c r="L2078" s="10">
        <f>IFERROR(K2078/E2078,0)</f>
        <v/>
      </c>
      <c r="M2078">
        <f>YEAR(A2078)</f>
        <v/>
      </c>
      <c r="N2078">
        <f>"Q"&amp;ROUNDUP(MONTH(A2078)/3,0)</f>
        <v/>
      </c>
      <c r="O2078">
        <f>TEXT(A2078,"mmm")</f>
        <v/>
      </c>
    </row>
    <row r="2079">
      <c r="A2079" s="13" t="n">
        <v>45323</v>
      </c>
      <c r="B2079" t="inlineStr">
        <is>
          <t>South</t>
        </is>
      </c>
      <c r="C2079" t="inlineStr">
        <is>
          <t>Retail Store</t>
        </is>
      </c>
      <c r="D2079" t="inlineStr">
        <is>
          <t>Books</t>
        </is>
      </c>
      <c r="E2079" t="n">
        <v>3463.76</v>
      </c>
      <c r="F2079" t="n">
        <v>2555.46</v>
      </c>
      <c r="G2079" t="n">
        <v>3714.88</v>
      </c>
      <c r="H2079" t="n">
        <v>8</v>
      </c>
      <c r="I2079" t="n">
        <v>7</v>
      </c>
      <c r="J2079" t="n">
        <v>1</v>
      </c>
      <c r="K2079">
        <f>E2079-F2079</f>
        <v/>
      </c>
      <c r="L2079" s="10">
        <f>IFERROR(K2079/E2079,0)</f>
        <v/>
      </c>
      <c r="M2079">
        <f>YEAR(A2079)</f>
        <v/>
      </c>
      <c r="N2079">
        <f>"Q"&amp;ROUNDUP(MONTH(A2079)/3,0)</f>
        <v/>
      </c>
      <c r="O2079">
        <f>TEXT(A2079,"mmm")</f>
        <v/>
      </c>
    </row>
    <row r="2080">
      <c r="A2080" s="13" t="n">
        <v>45323</v>
      </c>
      <c r="B2080" t="inlineStr">
        <is>
          <t>South</t>
        </is>
      </c>
      <c r="C2080" t="inlineStr">
        <is>
          <t>Retail Store</t>
        </is>
      </c>
      <c r="D2080" t="inlineStr">
        <is>
          <t>Electronics</t>
        </is>
      </c>
      <c r="E2080" t="n">
        <v>228273.74</v>
      </c>
      <c r="F2080" t="n">
        <v>196984.91</v>
      </c>
      <c r="G2080" t="n">
        <v>236138.24</v>
      </c>
      <c r="H2080" t="n">
        <v>24</v>
      </c>
      <c r="I2080" t="n">
        <v>19</v>
      </c>
      <c r="J2080" t="n">
        <v>1</v>
      </c>
      <c r="K2080">
        <f>E2080-F2080</f>
        <v/>
      </c>
      <c r="L2080" s="10">
        <f>IFERROR(K2080/E2080,0)</f>
        <v/>
      </c>
      <c r="M2080">
        <f>YEAR(A2080)</f>
        <v/>
      </c>
      <c r="N2080">
        <f>"Q"&amp;ROUNDUP(MONTH(A2080)/3,0)</f>
        <v/>
      </c>
      <c r="O2080">
        <f>TEXT(A2080,"mmm")</f>
        <v/>
      </c>
    </row>
    <row r="2081">
      <c r="A2081" s="13" t="n">
        <v>45323</v>
      </c>
      <c r="B2081" t="inlineStr">
        <is>
          <t>South</t>
        </is>
      </c>
      <c r="C2081" t="inlineStr">
        <is>
          <t>Retail Store</t>
        </is>
      </c>
      <c r="D2081" t="inlineStr">
        <is>
          <t>Fashion</t>
        </is>
      </c>
      <c r="E2081" t="n">
        <v>28457.34</v>
      </c>
      <c r="F2081" t="n">
        <v>14482.78</v>
      </c>
      <c r="G2081" t="n">
        <v>29503.76</v>
      </c>
      <c r="H2081" t="n">
        <v>21</v>
      </c>
      <c r="I2081" t="n">
        <v>19</v>
      </c>
      <c r="J2081" t="n">
        <v>2</v>
      </c>
      <c r="K2081">
        <f>E2081-F2081</f>
        <v/>
      </c>
      <c r="L2081" s="10">
        <f>IFERROR(K2081/E2081,0)</f>
        <v/>
      </c>
      <c r="M2081">
        <f>YEAR(A2081)</f>
        <v/>
      </c>
      <c r="N2081">
        <f>"Q"&amp;ROUNDUP(MONTH(A2081)/3,0)</f>
        <v/>
      </c>
      <c r="O2081">
        <f>TEXT(A2081,"mmm")</f>
        <v/>
      </c>
    </row>
    <row r="2082">
      <c r="A2082" s="13" t="n">
        <v>45323</v>
      </c>
      <c r="B2082" t="inlineStr">
        <is>
          <t>South</t>
        </is>
      </c>
      <c r="C2082" t="inlineStr">
        <is>
          <t>Retail Store</t>
        </is>
      </c>
      <c r="D2082" t="inlineStr">
        <is>
          <t>Grocery</t>
        </is>
      </c>
      <c r="E2082" t="n">
        <v>12898.86</v>
      </c>
      <c r="F2082" t="n">
        <v>10123.45</v>
      </c>
      <c r="G2082" t="n">
        <v>13331.76</v>
      </c>
      <c r="H2082" t="n">
        <v>31</v>
      </c>
      <c r="I2082" t="n">
        <v>11</v>
      </c>
      <c r="J2082" t="n">
        <v>0</v>
      </c>
      <c r="K2082">
        <f>E2082-F2082</f>
        <v/>
      </c>
      <c r="L2082" s="10">
        <f>IFERROR(K2082/E2082,0)</f>
        <v/>
      </c>
      <c r="M2082">
        <f>YEAR(A2082)</f>
        <v/>
      </c>
      <c r="N2082">
        <f>"Q"&amp;ROUNDUP(MONTH(A2082)/3,0)</f>
        <v/>
      </c>
      <c r="O2082">
        <f>TEXT(A2082,"mmm")</f>
        <v/>
      </c>
    </row>
    <row r="2083">
      <c r="A2083" s="13" t="n">
        <v>45323</v>
      </c>
      <c r="B2083" t="inlineStr">
        <is>
          <t>South</t>
        </is>
      </c>
      <c r="C2083" t="inlineStr">
        <is>
          <t>Retail Store</t>
        </is>
      </c>
      <c r="D2083" t="inlineStr">
        <is>
          <t>Home &amp; Kitchen</t>
        </is>
      </c>
      <c r="E2083" t="n">
        <v>37870.65</v>
      </c>
      <c r="F2083" t="n">
        <v>24300.74</v>
      </c>
      <c r="G2083" t="n">
        <v>38823.2</v>
      </c>
      <c r="H2083" t="n">
        <v>20</v>
      </c>
      <c r="I2083" t="n">
        <v>17</v>
      </c>
      <c r="J2083" t="n">
        <v>1</v>
      </c>
      <c r="K2083">
        <f>E2083-F2083</f>
        <v/>
      </c>
      <c r="L2083" s="10">
        <f>IFERROR(K2083/E2083,0)</f>
        <v/>
      </c>
      <c r="M2083">
        <f>YEAR(A2083)</f>
        <v/>
      </c>
      <c r="N2083">
        <f>"Q"&amp;ROUNDUP(MONTH(A2083)/3,0)</f>
        <v/>
      </c>
      <c r="O2083">
        <f>TEXT(A2083,"mmm")</f>
        <v/>
      </c>
    </row>
    <row r="2084">
      <c r="A2084" s="13" t="n">
        <v>45323</v>
      </c>
      <c r="B2084" t="inlineStr">
        <is>
          <t>South</t>
        </is>
      </c>
      <c r="C2084" t="inlineStr">
        <is>
          <t>Retail Store</t>
        </is>
      </c>
      <c r="D2084" t="inlineStr">
        <is>
          <t>Sports</t>
        </is>
      </c>
      <c r="E2084" t="n">
        <v>5290.48</v>
      </c>
      <c r="F2084" t="n">
        <v>3280.94</v>
      </c>
      <c r="G2084" t="n">
        <v>5290.48</v>
      </c>
      <c r="H2084" t="n">
        <v>3</v>
      </c>
      <c r="I2084" t="n">
        <v>2</v>
      </c>
      <c r="J2084" t="n">
        <v>0</v>
      </c>
      <c r="K2084">
        <f>E2084-F2084</f>
        <v/>
      </c>
      <c r="L2084" s="10">
        <f>IFERROR(K2084/E2084,0)</f>
        <v/>
      </c>
      <c r="M2084">
        <f>YEAR(A2084)</f>
        <v/>
      </c>
      <c r="N2084">
        <f>"Q"&amp;ROUNDUP(MONTH(A2084)/3,0)</f>
        <v/>
      </c>
      <c r="O2084">
        <f>TEXT(A2084,"mmm")</f>
        <v/>
      </c>
    </row>
    <row r="2085">
      <c r="A2085" s="13" t="n">
        <v>45323</v>
      </c>
      <c r="B2085" t="inlineStr">
        <is>
          <t>South</t>
        </is>
      </c>
      <c r="C2085" t="inlineStr">
        <is>
          <t>Unknown</t>
        </is>
      </c>
      <c r="D2085" t="inlineStr">
        <is>
          <t>Books</t>
        </is>
      </c>
      <c r="E2085" t="n">
        <v>1716.16</v>
      </c>
      <c r="F2085" t="n">
        <v>1198.65</v>
      </c>
      <c r="G2085" t="n">
        <v>1806.48</v>
      </c>
      <c r="H2085" t="n">
        <v>3</v>
      </c>
      <c r="I2085" t="n">
        <v>1</v>
      </c>
      <c r="J2085" t="n">
        <v>0</v>
      </c>
      <c r="K2085">
        <f>E2085-F2085</f>
        <v/>
      </c>
      <c r="L2085" s="10">
        <f>IFERROR(K2085/E2085,0)</f>
        <v/>
      </c>
      <c r="M2085">
        <f>YEAR(A2085)</f>
        <v/>
      </c>
      <c r="N2085">
        <f>"Q"&amp;ROUNDUP(MONTH(A2085)/3,0)</f>
        <v/>
      </c>
      <c r="O2085">
        <f>TEXT(A2085,"mmm")</f>
        <v/>
      </c>
    </row>
    <row r="2086">
      <c r="A2086" s="13" t="n">
        <v>45323</v>
      </c>
      <c r="B2086" t="inlineStr">
        <is>
          <t>South</t>
        </is>
      </c>
      <c r="C2086" t="inlineStr">
        <is>
          <t>Website</t>
        </is>
      </c>
      <c r="D2086" t="inlineStr">
        <is>
          <t>Beauty</t>
        </is>
      </c>
      <c r="E2086" t="n">
        <v>26674.45</v>
      </c>
      <c r="F2086" t="n">
        <v>14864.64</v>
      </c>
      <c r="G2086" t="n">
        <v>28257.84</v>
      </c>
      <c r="H2086" t="n">
        <v>39</v>
      </c>
      <c r="I2086" t="n">
        <v>28</v>
      </c>
      <c r="J2086" t="n">
        <v>1</v>
      </c>
      <c r="K2086">
        <f>E2086-F2086</f>
        <v/>
      </c>
      <c r="L2086" s="10">
        <f>IFERROR(K2086/E2086,0)</f>
        <v/>
      </c>
      <c r="M2086">
        <f>YEAR(A2086)</f>
        <v/>
      </c>
      <c r="N2086">
        <f>"Q"&amp;ROUNDUP(MONTH(A2086)/3,0)</f>
        <v/>
      </c>
      <c r="O2086">
        <f>TEXT(A2086,"mmm")</f>
        <v/>
      </c>
    </row>
    <row r="2087">
      <c r="A2087" s="13" t="n">
        <v>45323</v>
      </c>
      <c r="B2087" t="inlineStr">
        <is>
          <t>South</t>
        </is>
      </c>
      <c r="C2087" t="inlineStr">
        <is>
          <t>Website</t>
        </is>
      </c>
      <c r="D2087" t="inlineStr">
        <is>
          <t>Books</t>
        </is>
      </c>
      <c r="E2087" t="n">
        <v>11750.72</v>
      </c>
      <c r="F2087" t="n">
        <v>8634.299999999999</v>
      </c>
      <c r="G2087" t="n">
        <v>12456.08</v>
      </c>
      <c r="H2087" t="n">
        <v>23</v>
      </c>
      <c r="I2087" t="n">
        <v>21</v>
      </c>
      <c r="J2087" t="n">
        <v>0</v>
      </c>
      <c r="K2087">
        <f>E2087-F2087</f>
        <v/>
      </c>
      <c r="L2087" s="10">
        <f>IFERROR(K2087/E2087,0)</f>
        <v/>
      </c>
      <c r="M2087">
        <f>YEAR(A2087)</f>
        <v/>
      </c>
      <c r="N2087">
        <f>"Q"&amp;ROUNDUP(MONTH(A2087)/3,0)</f>
        <v/>
      </c>
      <c r="O2087">
        <f>TEXT(A2087,"mmm")</f>
        <v/>
      </c>
    </row>
    <row r="2088">
      <c r="A2088" s="13" t="n">
        <v>45323</v>
      </c>
      <c r="B2088" t="inlineStr">
        <is>
          <t>South</t>
        </is>
      </c>
      <c r="C2088" t="inlineStr">
        <is>
          <t>Website</t>
        </is>
      </c>
      <c r="D2088" t="inlineStr">
        <is>
          <t>Electronics</t>
        </is>
      </c>
      <c r="E2088" t="n">
        <v>484817.84</v>
      </c>
      <c r="F2088" t="n">
        <v>433714.46</v>
      </c>
      <c r="G2088" t="n">
        <v>514671.04</v>
      </c>
      <c r="H2088" t="n">
        <v>44</v>
      </c>
      <c r="I2088" t="n">
        <v>35</v>
      </c>
      <c r="J2088" t="n">
        <v>4</v>
      </c>
      <c r="K2088">
        <f>E2088-F2088</f>
        <v/>
      </c>
      <c r="L2088" s="10">
        <f>IFERROR(K2088/E2088,0)</f>
        <v/>
      </c>
      <c r="M2088">
        <f>YEAR(A2088)</f>
        <v/>
      </c>
      <c r="N2088">
        <f>"Q"&amp;ROUNDUP(MONTH(A2088)/3,0)</f>
        <v/>
      </c>
      <c r="O2088">
        <f>TEXT(A2088,"mmm")</f>
        <v/>
      </c>
    </row>
    <row r="2089">
      <c r="A2089" s="13" t="n">
        <v>45323</v>
      </c>
      <c r="B2089" t="inlineStr">
        <is>
          <t>South</t>
        </is>
      </c>
      <c r="C2089" t="inlineStr">
        <is>
          <t>Website</t>
        </is>
      </c>
      <c r="D2089" t="inlineStr">
        <is>
          <t>Fashion</t>
        </is>
      </c>
      <c r="E2089" t="n">
        <v>84623.00999999999</v>
      </c>
      <c r="F2089" t="n">
        <v>44678.78</v>
      </c>
      <c r="G2089" t="n">
        <v>90488.32000000001</v>
      </c>
      <c r="H2089" t="n">
        <v>62</v>
      </c>
      <c r="I2089" t="n">
        <v>51</v>
      </c>
      <c r="J2089" t="n">
        <v>7</v>
      </c>
      <c r="K2089">
        <f>E2089-F2089</f>
        <v/>
      </c>
      <c r="L2089" s="10">
        <f>IFERROR(K2089/E2089,0)</f>
        <v/>
      </c>
      <c r="M2089">
        <f>YEAR(A2089)</f>
        <v/>
      </c>
      <c r="N2089">
        <f>"Q"&amp;ROUNDUP(MONTH(A2089)/3,0)</f>
        <v/>
      </c>
      <c r="O2089">
        <f>TEXT(A2089,"mmm")</f>
        <v/>
      </c>
    </row>
    <row r="2090">
      <c r="A2090" s="13" t="n">
        <v>45323</v>
      </c>
      <c r="B2090" t="inlineStr">
        <is>
          <t>South</t>
        </is>
      </c>
      <c r="C2090" t="inlineStr">
        <is>
          <t>Website</t>
        </is>
      </c>
      <c r="D2090" t="inlineStr">
        <is>
          <t>Grocery</t>
        </is>
      </c>
      <c r="E2090" t="n">
        <v>24429.89</v>
      </c>
      <c r="F2090" t="n">
        <v>19935.95</v>
      </c>
      <c r="G2090" t="n">
        <v>26308.88</v>
      </c>
      <c r="H2090" t="n">
        <v>63</v>
      </c>
      <c r="I2090" t="n">
        <v>26</v>
      </c>
      <c r="J2090" t="n">
        <v>1</v>
      </c>
      <c r="K2090">
        <f>E2090-F2090</f>
        <v/>
      </c>
      <c r="L2090" s="10">
        <f>IFERROR(K2090/E2090,0)</f>
        <v/>
      </c>
      <c r="M2090">
        <f>YEAR(A2090)</f>
        <v/>
      </c>
      <c r="N2090">
        <f>"Q"&amp;ROUNDUP(MONTH(A2090)/3,0)</f>
        <v/>
      </c>
      <c r="O2090">
        <f>TEXT(A2090,"mmm")</f>
        <v/>
      </c>
    </row>
    <row r="2091">
      <c r="A2091" s="13" t="n">
        <v>45323</v>
      </c>
      <c r="B2091" t="inlineStr">
        <is>
          <t>South</t>
        </is>
      </c>
      <c r="C2091" t="inlineStr">
        <is>
          <t>Website</t>
        </is>
      </c>
      <c r="D2091" t="inlineStr">
        <is>
          <t>Home &amp; Kitchen</t>
        </is>
      </c>
      <c r="E2091" t="n">
        <v>92146.72</v>
      </c>
      <c r="F2091" t="n">
        <v>63417.37</v>
      </c>
      <c r="G2091" t="n">
        <v>97842.16</v>
      </c>
      <c r="H2091" t="n">
        <v>41</v>
      </c>
      <c r="I2091" t="n">
        <v>32</v>
      </c>
      <c r="J2091" t="n">
        <v>1</v>
      </c>
      <c r="K2091">
        <f>E2091-F2091</f>
        <v/>
      </c>
      <c r="L2091" s="10">
        <f>IFERROR(K2091/E2091,0)</f>
        <v/>
      </c>
      <c r="M2091">
        <f>YEAR(A2091)</f>
        <v/>
      </c>
      <c r="N2091">
        <f>"Q"&amp;ROUNDUP(MONTH(A2091)/3,0)</f>
        <v/>
      </c>
      <c r="O2091">
        <f>TEXT(A2091,"mmm")</f>
        <v/>
      </c>
    </row>
    <row r="2092">
      <c r="A2092" s="13" t="n">
        <v>45323</v>
      </c>
      <c r="B2092" t="inlineStr">
        <is>
          <t>South</t>
        </is>
      </c>
      <c r="C2092" t="inlineStr">
        <is>
          <t>Website</t>
        </is>
      </c>
      <c r="D2092" t="inlineStr">
        <is>
          <t>Sports</t>
        </is>
      </c>
      <c r="E2092" t="n">
        <v>48624.18</v>
      </c>
      <c r="F2092" t="n">
        <v>31628.28</v>
      </c>
      <c r="G2092" t="n">
        <v>51606.88</v>
      </c>
      <c r="H2092" t="n">
        <v>18</v>
      </c>
      <c r="I2092" t="n">
        <v>13</v>
      </c>
      <c r="J2092" t="n">
        <v>1</v>
      </c>
      <c r="K2092">
        <f>E2092-F2092</f>
        <v/>
      </c>
      <c r="L2092" s="10">
        <f>IFERROR(K2092/E2092,0)</f>
        <v/>
      </c>
      <c r="M2092">
        <f>YEAR(A2092)</f>
        <v/>
      </c>
      <c r="N2092">
        <f>"Q"&amp;ROUNDUP(MONTH(A2092)/3,0)</f>
        <v/>
      </c>
      <c r="O2092">
        <f>TEXT(A2092,"mmm")</f>
        <v/>
      </c>
    </row>
    <row r="2093">
      <c r="A2093" s="13" t="n">
        <v>45323</v>
      </c>
      <c r="B2093" t="inlineStr">
        <is>
          <t>South</t>
        </is>
      </c>
      <c r="C2093" t="inlineStr">
        <is>
          <t>Website</t>
        </is>
      </c>
      <c r="D2093" t="inlineStr">
        <is>
          <t>Unknown</t>
        </is>
      </c>
      <c r="E2093" t="n">
        <v>504.5</v>
      </c>
      <c r="F2093" t="n">
        <v>268.18</v>
      </c>
      <c r="G2093" t="n">
        <v>560.5599999999999</v>
      </c>
      <c r="H2093" t="n">
        <v>1</v>
      </c>
      <c r="I2093" t="n">
        <v>1</v>
      </c>
      <c r="J2093" t="n">
        <v>0</v>
      </c>
      <c r="K2093">
        <f>E2093-F2093</f>
        <v/>
      </c>
      <c r="L2093" s="10">
        <f>IFERROR(K2093/E2093,0)</f>
        <v/>
      </c>
      <c r="M2093">
        <f>YEAR(A2093)</f>
        <v/>
      </c>
      <c r="N2093">
        <f>"Q"&amp;ROUNDUP(MONTH(A2093)/3,0)</f>
        <v/>
      </c>
      <c r="O2093">
        <f>TEXT(A2093,"mmm")</f>
        <v/>
      </c>
    </row>
    <row r="2094">
      <c r="A2094" s="13" t="n">
        <v>45323</v>
      </c>
      <c r="B2094" t="inlineStr">
        <is>
          <t>West</t>
        </is>
      </c>
      <c r="C2094" t="inlineStr">
        <is>
          <t>Marketplace</t>
        </is>
      </c>
      <c r="D2094" t="inlineStr">
        <is>
          <t>Beauty</t>
        </is>
      </c>
      <c r="E2094" t="n">
        <v>15112.41</v>
      </c>
      <c r="F2094" t="n">
        <v>9030.219999999999</v>
      </c>
      <c r="G2094" t="n">
        <v>17144.4</v>
      </c>
      <c r="H2094" t="n">
        <v>25</v>
      </c>
      <c r="I2094" t="n">
        <v>21</v>
      </c>
      <c r="J2094" t="n">
        <v>2</v>
      </c>
      <c r="K2094">
        <f>E2094-F2094</f>
        <v/>
      </c>
      <c r="L2094" s="10">
        <f>IFERROR(K2094/E2094,0)</f>
        <v/>
      </c>
      <c r="M2094">
        <f>YEAR(A2094)</f>
        <v/>
      </c>
      <c r="N2094">
        <f>"Q"&amp;ROUNDUP(MONTH(A2094)/3,0)</f>
        <v/>
      </c>
      <c r="O2094">
        <f>TEXT(A2094,"mmm")</f>
        <v/>
      </c>
    </row>
    <row r="2095">
      <c r="A2095" s="13" t="n">
        <v>45323</v>
      </c>
      <c r="B2095" t="inlineStr">
        <is>
          <t>West</t>
        </is>
      </c>
      <c r="C2095" t="inlineStr">
        <is>
          <t>Marketplace</t>
        </is>
      </c>
      <c r="D2095" t="inlineStr">
        <is>
          <t>Books</t>
        </is>
      </c>
      <c r="E2095" t="n">
        <v>3727.56</v>
      </c>
      <c r="F2095" t="n">
        <v>2892.81</v>
      </c>
      <c r="G2095" t="n">
        <v>4232.8</v>
      </c>
      <c r="H2095" t="n">
        <v>10</v>
      </c>
      <c r="I2095" t="n">
        <v>7</v>
      </c>
      <c r="J2095" t="n">
        <v>0</v>
      </c>
      <c r="K2095">
        <f>E2095-F2095</f>
        <v/>
      </c>
      <c r="L2095" s="10">
        <f>IFERROR(K2095/E2095,0)</f>
        <v/>
      </c>
      <c r="M2095">
        <f>YEAR(A2095)</f>
        <v/>
      </c>
      <c r="N2095">
        <f>"Q"&amp;ROUNDUP(MONTH(A2095)/3,0)</f>
        <v/>
      </c>
      <c r="O2095">
        <f>TEXT(A2095,"mmm")</f>
        <v/>
      </c>
    </row>
    <row r="2096">
      <c r="A2096" s="13" t="n">
        <v>45323</v>
      </c>
      <c r="B2096" t="inlineStr">
        <is>
          <t>West</t>
        </is>
      </c>
      <c r="C2096" t="inlineStr">
        <is>
          <t>Marketplace</t>
        </is>
      </c>
      <c r="D2096" t="inlineStr">
        <is>
          <t>Electronics</t>
        </is>
      </c>
      <c r="E2096" t="n">
        <v>220572.55</v>
      </c>
      <c r="F2096" t="n">
        <v>207954.87</v>
      </c>
      <c r="G2096" t="n">
        <v>251522.96</v>
      </c>
      <c r="H2096" t="n">
        <v>21</v>
      </c>
      <c r="I2096" t="n">
        <v>17</v>
      </c>
      <c r="J2096" t="n">
        <v>2</v>
      </c>
      <c r="K2096">
        <f>E2096-F2096</f>
        <v/>
      </c>
      <c r="L2096" s="10">
        <f>IFERROR(K2096/E2096,0)</f>
        <v/>
      </c>
      <c r="M2096">
        <f>YEAR(A2096)</f>
        <v/>
      </c>
      <c r="N2096">
        <f>"Q"&amp;ROUNDUP(MONTH(A2096)/3,0)</f>
        <v/>
      </c>
      <c r="O2096">
        <f>TEXT(A2096,"mmm")</f>
        <v/>
      </c>
    </row>
    <row r="2097">
      <c r="A2097" s="13" t="n">
        <v>45323</v>
      </c>
      <c r="B2097" t="inlineStr">
        <is>
          <t>West</t>
        </is>
      </c>
      <c r="C2097" t="inlineStr">
        <is>
          <t>Marketplace</t>
        </is>
      </c>
      <c r="D2097" t="inlineStr">
        <is>
          <t>Fashion</t>
        </is>
      </c>
      <c r="E2097" t="n">
        <v>46084.04</v>
      </c>
      <c r="F2097" t="n">
        <v>26083.89</v>
      </c>
      <c r="G2097" t="n">
        <v>52888.16</v>
      </c>
      <c r="H2097" t="n">
        <v>36</v>
      </c>
      <c r="I2097" t="n">
        <v>27</v>
      </c>
      <c r="J2097" t="n">
        <v>9</v>
      </c>
      <c r="K2097">
        <f>E2097-F2097</f>
        <v/>
      </c>
      <c r="L2097" s="10">
        <f>IFERROR(K2097/E2097,0)</f>
        <v/>
      </c>
      <c r="M2097">
        <f>YEAR(A2097)</f>
        <v/>
      </c>
      <c r="N2097">
        <f>"Q"&amp;ROUNDUP(MONTH(A2097)/3,0)</f>
        <v/>
      </c>
      <c r="O2097">
        <f>TEXT(A2097,"mmm")</f>
        <v/>
      </c>
    </row>
    <row r="2098">
      <c r="A2098" s="13" t="n">
        <v>45323</v>
      </c>
      <c r="B2098" t="inlineStr">
        <is>
          <t>West</t>
        </is>
      </c>
      <c r="C2098" t="inlineStr">
        <is>
          <t>Marketplace</t>
        </is>
      </c>
      <c r="D2098" t="inlineStr">
        <is>
          <t>Grocery</t>
        </is>
      </c>
      <c r="E2098" t="n">
        <v>20359.7</v>
      </c>
      <c r="F2098" t="n">
        <v>17430.22</v>
      </c>
      <c r="G2098" t="n">
        <v>22563.84</v>
      </c>
      <c r="H2098" t="n">
        <v>54</v>
      </c>
      <c r="I2098" t="n">
        <v>24</v>
      </c>
      <c r="J2098" t="n">
        <v>0</v>
      </c>
      <c r="K2098">
        <f>E2098-F2098</f>
        <v/>
      </c>
      <c r="L2098" s="10">
        <f>IFERROR(K2098/E2098,0)</f>
        <v/>
      </c>
      <c r="M2098">
        <f>YEAR(A2098)</f>
        <v/>
      </c>
      <c r="N2098">
        <f>"Q"&amp;ROUNDUP(MONTH(A2098)/3,0)</f>
        <v/>
      </c>
      <c r="O2098">
        <f>TEXT(A2098,"mmm")</f>
        <v/>
      </c>
    </row>
    <row r="2099">
      <c r="A2099" s="13" t="n">
        <v>45323</v>
      </c>
      <c r="B2099" t="inlineStr">
        <is>
          <t>West</t>
        </is>
      </c>
      <c r="C2099" t="inlineStr">
        <is>
          <t>Marketplace</t>
        </is>
      </c>
      <c r="D2099" t="inlineStr">
        <is>
          <t>Home &amp; Kitchen</t>
        </is>
      </c>
      <c r="E2099" t="n">
        <v>53241.65</v>
      </c>
      <c r="F2099" t="n">
        <v>35902.79</v>
      </c>
      <c r="G2099" t="n">
        <v>59368.4</v>
      </c>
      <c r="H2099" t="n">
        <v>25</v>
      </c>
      <c r="I2099" t="n">
        <v>21</v>
      </c>
      <c r="J2099" t="n">
        <v>2</v>
      </c>
      <c r="K2099">
        <f>E2099-F2099</f>
        <v/>
      </c>
      <c r="L2099" s="10">
        <f>IFERROR(K2099/E2099,0)</f>
        <v/>
      </c>
      <c r="M2099">
        <f>YEAR(A2099)</f>
        <v/>
      </c>
      <c r="N2099">
        <f>"Q"&amp;ROUNDUP(MONTH(A2099)/3,0)</f>
        <v/>
      </c>
      <c r="O2099">
        <f>TEXT(A2099,"mmm")</f>
        <v/>
      </c>
    </row>
    <row r="2100">
      <c r="A2100" s="13" t="n">
        <v>45323</v>
      </c>
      <c r="B2100" t="inlineStr">
        <is>
          <t>West</t>
        </is>
      </c>
      <c r="C2100" t="inlineStr">
        <is>
          <t>Marketplace</t>
        </is>
      </c>
      <c r="D2100" t="inlineStr">
        <is>
          <t>Sports</t>
        </is>
      </c>
      <c r="E2100" t="n">
        <v>10467.81</v>
      </c>
      <c r="F2100" t="n">
        <v>7585.28</v>
      </c>
      <c r="G2100" t="n">
        <v>11296.48</v>
      </c>
      <c r="H2100" t="n">
        <v>8</v>
      </c>
      <c r="I2100" t="n">
        <v>8</v>
      </c>
      <c r="J2100" t="n">
        <v>2</v>
      </c>
      <c r="K2100">
        <f>E2100-F2100</f>
        <v/>
      </c>
      <c r="L2100" s="10">
        <f>IFERROR(K2100/E2100,0)</f>
        <v/>
      </c>
      <c r="M2100">
        <f>YEAR(A2100)</f>
        <v/>
      </c>
      <c r="N2100">
        <f>"Q"&amp;ROUNDUP(MONTH(A2100)/3,0)</f>
        <v/>
      </c>
      <c r="O2100">
        <f>TEXT(A2100,"mmm")</f>
        <v/>
      </c>
    </row>
    <row r="2101">
      <c r="A2101" s="13" t="n">
        <v>45323</v>
      </c>
      <c r="B2101" t="inlineStr">
        <is>
          <t>West</t>
        </is>
      </c>
      <c r="C2101" t="inlineStr">
        <is>
          <t>Mobile App</t>
        </is>
      </c>
      <c r="D2101" t="inlineStr">
        <is>
          <t>Beauty</t>
        </is>
      </c>
      <c r="E2101" t="n">
        <v>16136.89</v>
      </c>
      <c r="F2101" t="n">
        <v>9113.42</v>
      </c>
      <c r="G2101" t="n">
        <v>17382.56</v>
      </c>
      <c r="H2101" t="n">
        <v>26</v>
      </c>
      <c r="I2101" t="n">
        <v>20</v>
      </c>
      <c r="J2101" t="n">
        <v>1</v>
      </c>
      <c r="K2101">
        <f>E2101-F2101</f>
        <v/>
      </c>
      <c r="L2101" s="10">
        <f>IFERROR(K2101/E2101,0)</f>
        <v/>
      </c>
      <c r="M2101">
        <f>YEAR(A2101)</f>
        <v/>
      </c>
      <c r="N2101">
        <f>"Q"&amp;ROUNDUP(MONTH(A2101)/3,0)</f>
        <v/>
      </c>
      <c r="O2101">
        <f>TEXT(A2101,"mmm")</f>
        <v/>
      </c>
    </row>
    <row r="2102">
      <c r="A2102" s="13" t="n">
        <v>45323</v>
      </c>
      <c r="B2102" t="inlineStr">
        <is>
          <t>West</t>
        </is>
      </c>
      <c r="C2102" t="inlineStr">
        <is>
          <t>Mobile App</t>
        </is>
      </c>
      <c r="D2102" t="inlineStr">
        <is>
          <t>Books</t>
        </is>
      </c>
      <c r="E2102" t="n">
        <v>5240.95</v>
      </c>
      <c r="F2102" t="n">
        <v>3956.6</v>
      </c>
      <c r="G2102" t="n">
        <v>5686.72</v>
      </c>
      <c r="H2102" t="n">
        <v>12</v>
      </c>
      <c r="I2102" t="n">
        <v>12</v>
      </c>
      <c r="J2102" t="n">
        <v>0</v>
      </c>
      <c r="K2102">
        <f>E2102-F2102</f>
        <v/>
      </c>
      <c r="L2102" s="10">
        <f>IFERROR(K2102/E2102,0)</f>
        <v/>
      </c>
      <c r="M2102">
        <f>YEAR(A2102)</f>
        <v/>
      </c>
      <c r="N2102">
        <f>"Q"&amp;ROUNDUP(MONTH(A2102)/3,0)</f>
        <v/>
      </c>
      <c r="O2102">
        <f>TEXT(A2102,"mmm")</f>
        <v/>
      </c>
    </row>
    <row r="2103">
      <c r="A2103" s="13" t="n">
        <v>45323</v>
      </c>
      <c r="B2103" t="inlineStr">
        <is>
          <t>West</t>
        </is>
      </c>
      <c r="C2103" t="inlineStr">
        <is>
          <t>Mobile App</t>
        </is>
      </c>
      <c r="D2103" t="inlineStr">
        <is>
          <t>Electronics</t>
        </is>
      </c>
      <c r="E2103" t="n">
        <v>267230.74</v>
      </c>
      <c r="F2103" t="n">
        <v>237839.56</v>
      </c>
      <c r="G2103" t="n">
        <v>288071.68</v>
      </c>
      <c r="H2103" t="n">
        <v>28</v>
      </c>
      <c r="I2103" t="n">
        <v>24</v>
      </c>
      <c r="J2103" t="n">
        <v>1</v>
      </c>
      <c r="K2103">
        <f>E2103-F2103</f>
        <v/>
      </c>
      <c r="L2103" s="10">
        <f>IFERROR(K2103/E2103,0)</f>
        <v/>
      </c>
      <c r="M2103">
        <f>YEAR(A2103)</f>
        <v/>
      </c>
      <c r="N2103">
        <f>"Q"&amp;ROUNDUP(MONTH(A2103)/3,0)</f>
        <v/>
      </c>
      <c r="O2103">
        <f>TEXT(A2103,"mmm")</f>
        <v/>
      </c>
    </row>
    <row r="2104">
      <c r="A2104" s="13" t="n">
        <v>45323</v>
      </c>
      <c r="B2104" t="inlineStr">
        <is>
          <t>West</t>
        </is>
      </c>
      <c r="C2104" t="inlineStr">
        <is>
          <t>Mobile App</t>
        </is>
      </c>
      <c r="D2104" t="inlineStr">
        <is>
          <t>Fashion</t>
        </is>
      </c>
      <c r="E2104" t="n">
        <v>59281.15</v>
      </c>
      <c r="F2104" t="n">
        <v>32317.18</v>
      </c>
      <c r="G2104" t="n">
        <v>63356.8</v>
      </c>
      <c r="H2104" t="n">
        <v>40</v>
      </c>
      <c r="I2104" t="n">
        <v>36</v>
      </c>
      <c r="J2104" t="n">
        <v>6</v>
      </c>
      <c r="K2104">
        <f>E2104-F2104</f>
        <v/>
      </c>
      <c r="L2104" s="10">
        <f>IFERROR(K2104/E2104,0)</f>
        <v/>
      </c>
      <c r="M2104">
        <f>YEAR(A2104)</f>
        <v/>
      </c>
      <c r="N2104">
        <f>"Q"&amp;ROUNDUP(MONTH(A2104)/3,0)</f>
        <v/>
      </c>
      <c r="O2104">
        <f>TEXT(A2104,"mmm")</f>
        <v/>
      </c>
    </row>
    <row r="2105">
      <c r="A2105" s="13" t="n">
        <v>45323</v>
      </c>
      <c r="B2105" t="inlineStr">
        <is>
          <t>West</t>
        </is>
      </c>
      <c r="C2105" t="inlineStr">
        <is>
          <t>Mobile App</t>
        </is>
      </c>
      <c r="D2105" t="inlineStr">
        <is>
          <t>Grocery</t>
        </is>
      </c>
      <c r="E2105" t="n">
        <v>20199.14</v>
      </c>
      <c r="F2105" t="n">
        <v>16761.66</v>
      </c>
      <c r="G2105" t="n">
        <v>21947.12</v>
      </c>
      <c r="H2105" t="n">
        <v>57</v>
      </c>
      <c r="I2105" t="n">
        <v>22</v>
      </c>
      <c r="J2105" t="n">
        <v>0</v>
      </c>
      <c r="K2105">
        <f>E2105-F2105</f>
        <v/>
      </c>
      <c r="L2105" s="10">
        <f>IFERROR(K2105/E2105,0)</f>
        <v/>
      </c>
      <c r="M2105">
        <f>YEAR(A2105)</f>
        <v/>
      </c>
      <c r="N2105">
        <f>"Q"&amp;ROUNDUP(MONTH(A2105)/3,0)</f>
        <v/>
      </c>
      <c r="O2105">
        <f>TEXT(A2105,"mmm")</f>
        <v/>
      </c>
    </row>
    <row r="2106">
      <c r="A2106" s="13" t="n">
        <v>45323</v>
      </c>
      <c r="B2106" t="inlineStr">
        <is>
          <t>West</t>
        </is>
      </c>
      <c r="C2106" t="inlineStr">
        <is>
          <t>Mobile App</t>
        </is>
      </c>
      <c r="D2106" t="inlineStr">
        <is>
          <t>Home &amp; Kitchen</t>
        </is>
      </c>
      <c r="E2106" t="n">
        <v>78301.99000000001</v>
      </c>
      <c r="F2106" t="n">
        <v>53252.02</v>
      </c>
      <c r="G2106" t="n">
        <v>84272.24000000001</v>
      </c>
      <c r="H2106" t="n">
        <v>39</v>
      </c>
      <c r="I2106" t="n">
        <v>29</v>
      </c>
      <c r="J2106" t="n">
        <v>1</v>
      </c>
      <c r="K2106">
        <f>E2106-F2106</f>
        <v/>
      </c>
      <c r="L2106" s="10">
        <f>IFERROR(K2106/E2106,0)</f>
        <v/>
      </c>
      <c r="M2106">
        <f>YEAR(A2106)</f>
        <v/>
      </c>
      <c r="N2106">
        <f>"Q"&amp;ROUNDUP(MONTH(A2106)/3,0)</f>
        <v/>
      </c>
      <c r="O2106">
        <f>TEXT(A2106,"mmm")</f>
        <v/>
      </c>
    </row>
    <row r="2107">
      <c r="A2107" s="13" t="n">
        <v>45323</v>
      </c>
      <c r="B2107" t="inlineStr">
        <is>
          <t>West</t>
        </is>
      </c>
      <c r="C2107" t="inlineStr">
        <is>
          <t>Mobile App</t>
        </is>
      </c>
      <c r="D2107" t="inlineStr">
        <is>
          <t>Sports</t>
        </is>
      </c>
      <c r="E2107" t="n">
        <v>18953.72</v>
      </c>
      <c r="F2107" t="n">
        <v>13039.4</v>
      </c>
      <c r="G2107" t="n">
        <v>21176.48</v>
      </c>
      <c r="H2107" t="n">
        <v>8</v>
      </c>
      <c r="I2107" t="n">
        <v>8</v>
      </c>
      <c r="J2107" t="n">
        <v>0</v>
      </c>
      <c r="K2107">
        <f>E2107-F2107</f>
        <v/>
      </c>
      <c r="L2107" s="10">
        <f>IFERROR(K2107/E2107,0)</f>
        <v/>
      </c>
      <c r="M2107">
        <f>YEAR(A2107)</f>
        <v/>
      </c>
      <c r="N2107">
        <f>"Q"&amp;ROUNDUP(MONTH(A2107)/3,0)</f>
        <v/>
      </c>
      <c r="O2107">
        <f>TEXT(A2107,"mmm")</f>
        <v/>
      </c>
    </row>
    <row r="2108">
      <c r="A2108" s="13" t="n">
        <v>45323</v>
      </c>
      <c r="B2108" t="inlineStr">
        <is>
          <t>West</t>
        </is>
      </c>
      <c r="C2108" t="inlineStr">
        <is>
          <t>Retail Store</t>
        </is>
      </c>
      <c r="D2108" t="inlineStr">
        <is>
          <t>Beauty</t>
        </is>
      </c>
      <c r="E2108" t="n">
        <v>4169.56</v>
      </c>
      <c r="F2108" t="n">
        <v>2130.54</v>
      </c>
      <c r="G2108" t="n">
        <v>4298.32</v>
      </c>
      <c r="H2108" t="n">
        <v>7</v>
      </c>
      <c r="I2108" t="n">
        <v>5</v>
      </c>
      <c r="J2108" t="n">
        <v>0</v>
      </c>
      <c r="K2108">
        <f>E2108-F2108</f>
        <v/>
      </c>
      <c r="L2108" s="10">
        <f>IFERROR(K2108/E2108,0)</f>
        <v/>
      </c>
      <c r="M2108">
        <f>YEAR(A2108)</f>
        <v/>
      </c>
      <c r="N2108">
        <f>"Q"&amp;ROUNDUP(MONTH(A2108)/3,0)</f>
        <v/>
      </c>
      <c r="O2108">
        <f>TEXT(A2108,"mmm")</f>
        <v/>
      </c>
    </row>
    <row r="2109">
      <c r="A2109" s="13" t="n">
        <v>45323</v>
      </c>
      <c r="B2109" t="inlineStr">
        <is>
          <t>West</t>
        </is>
      </c>
      <c r="C2109" t="inlineStr">
        <is>
          <t>Retail Store</t>
        </is>
      </c>
      <c r="D2109" t="inlineStr">
        <is>
          <t>Books</t>
        </is>
      </c>
      <c r="E2109" t="n">
        <v>4364.25</v>
      </c>
      <c r="F2109" t="n">
        <v>2994.64</v>
      </c>
      <c r="G2109" t="n">
        <v>4524</v>
      </c>
      <c r="H2109" t="n">
        <v>10</v>
      </c>
      <c r="I2109" t="n">
        <v>7</v>
      </c>
      <c r="J2109" t="n">
        <v>0</v>
      </c>
      <c r="K2109">
        <f>E2109-F2109</f>
        <v/>
      </c>
      <c r="L2109" s="10">
        <f>IFERROR(K2109/E2109,0)</f>
        <v/>
      </c>
      <c r="M2109">
        <f>YEAR(A2109)</f>
        <v/>
      </c>
      <c r="N2109">
        <f>"Q"&amp;ROUNDUP(MONTH(A2109)/3,0)</f>
        <v/>
      </c>
      <c r="O2109">
        <f>TEXT(A2109,"mmm")</f>
        <v/>
      </c>
    </row>
    <row r="2110">
      <c r="A2110" s="13" t="n">
        <v>45323</v>
      </c>
      <c r="B2110" t="inlineStr">
        <is>
          <t>West</t>
        </is>
      </c>
      <c r="C2110" t="inlineStr">
        <is>
          <t>Retail Store</t>
        </is>
      </c>
      <c r="D2110" t="inlineStr">
        <is>
          <t>Electronics</t>
        </is>
      </c>
      <c r="E2110" t="n">
        <v>37289.5</v>
      </c>
      <c r="F2110" t="n">
        <v>32089.92</v>
      </c>
      <c r="G2110" t="n">
        <v>39502.32</v>
      </c>
      <c r="H2110" t="n">
        <v>7</v>
      </c>
      <c r="I2110" t="n">
        <v>7</v>
      </c>
      <c r="J2110" t="n">
        <v>1</v>
      </c>
      <c r="K2110">
        <f>E2110-F2110</f>
        <v/>
      </c>
      <c r="L2110" s="10">
        <f>IFERROR(K2110/E2110,0)</f>
        <v/>
      </c>
      <c r="M2110">
        <f>YEAR(A2110)</f>
        <v/>
      </c>
      <c r="N2110">
        <f>"Q"&amp;ROUNDUP(MONTH(A2110)/3,0)</f>
        <v/>
      </c>
      <c r="O2110">
        <f>TEXT(A2110,"mmm")</f>
        <v/>
      </c>
    </row>
    <row r="2111">
      <c r="A2111" s="13" t="n">
        <v>45323</v>
      </c>
      <c r="B2111" t="inlineStr">
        <is>
          <t>West</t>
        </is>
      </c>
      <c r="C2111" t="inlineStr">
        <is>
          <t>Retail Store</t>
        </is>
      </c>
      <c r="D2111" t="inlineStr">
        <is>
          <t>Fashion</t>
        </is>
      </c>
      <c r="E2111" t="n">
        <v>36139.57</v>
      </c>
      <c r="F2111" t="n">
        <v>17722.78</v>
      </c>
      <c r="G2111" t="n">
        <v>36800.4</v>
      </c>
      <c r="H2111" t="n">
        <v>25</v>
      </c>
      <c r="I2111" t="n">
        <v>21</v>
      </c>
      <c r="J2111" t="n">
        <v>3</v>
      </c>
      <c r="K2111">
        <f>E2111-F2111</f>
        <v/>
      </c>
      <c r="L2111" s="10">
        <f>IFERROR(K2111/E2111,0)</f>
        <v/>
      </c>
      <c r="M2111">
        <f>YEAR(A2111)</f>
        <v/>
      </c>
      <c r="N2111">
        <f>"Q"&amp;ROUNDUP(MONTH(A2111)/3,0)</f>
        <v/>
      </c>
      <c r="O2111">
        <f>TEXT(A2111,"mmm")</f>
        <v/>
      </c>
    </row>
    <row r="2112">
      <c r="A2112" s="13" t="n">
        <v>45323</v>
      </c>
      <c r="B2112" t="inlineStr">
        <is>
          <t>West</t>
        </is>
      </c>
      <c r="C2112" t="inlineStr">
        <is>
          <t>Retail Store</t>
        </is>
      </c>
      <c r="D2112" t="inlineStr">
        <is>
          <t>Grocery</t>
        </is>
      </c>
      <c r="E2112" t="n">
        <v>10053.01</v>
      </c>
      <c r="F2112" t="n">
        <v>8295.700000000001</v>
      </c>
      <c r="G2112" t="n">
        <v>10632.96</v>
      </c>
      <c r="H2112" t="n">
        <v>26</v>
      </c>
      <c r="I2112" t="n">
        <v>11</v>
      </c>
      <c r="J2112" t="n">
        <v>0</v>
      </c>
      <c r="K2112">
        <f>E2112-F2112</f>
        <v/>
      </c>
      <c r="L2112" s="10">
        <f>IFERROR(K2112/E2112,0)</f>
        <v/>
      </c>
      <c r="M2112">
        <f>YEAR(A2112)</f>
        <v/>
      </c>
      <c r="N2112">
        <f>"Q"&amp;ROUNDUP(MONTH(A2112)/3,0)</f>
        <v/>
      </c>
      <c r="O2112">
        <f>TEXT(A2112,"mmm")</f>
        <v/>
      </c>
    </row>
    <row r="2113">
      <c r="A2113" s="13" t="n">
        <v>45323</v>
      </c>
      <c r="B2113" t="inlineStr">
        <is>
          <t>West</t>
        </is>
      </c>
      <c r="C2113" t="inlineStr">
        <is>
          <t>Retail Store</t>
        </is>
      </c>
      <c r="D2113" t="inlineStr">
        <is>
          <t>Home &amp; Kitchen</t>
        </is>
      </c>
      <c r="E2113" t="n">
        <v>19312.85</v>
      </c>
      <c r="F2113" t="n">
        <v>12164.39</v>
      </c>
      <c r="G2113" t="n">
        <v>19492.72</v>
      </c>
      <c r="H2113" t="n">
        <v>7</v>
      </c>
      <c r="I2113" t="n">
        <v>7</v>
      </c>
      <c r="J2113" t="n">
        <v>1</v>
      </c>
      <c r="K2113">
        <f>E2113-F2113</f>
        <v/>
      </c>
      <c r="L2113" s="10">
        <f>IFERROR(K2113/E2113,0)</f>
        <v/>
      </c>
      <c r="M2113">
        <f>YEAR(A2113)</f>
        <v/>
      </c>
      <c r="N2113">
        <f>"Q"&amp;ROUNDUP(MONTH(A2113)/3,0)</f>
        <v/>
      </c>
      <c r="O2113">
        <f>TEXT(A2113,"mmm")</f>
        <v/>
      </c>
    </row>
    <row r="2114">
      <c r="A2114" s="13" t="n">
        <v>45323</v>
      </c>
      <c r="B2114" t="inlineStr">
        <is>
          <t>West</t>
        </is>
      </c>
      <c r="C2114" t="inlineStr">
        <is>
          <t>Retail Store</t>
        </is>
      </c>
      <c r="D2114" t="inlineStr">
        <is>
          <t>Sports</t>
        </is>
      </c>
      <c r="E2114" t="n">
        <v>12243.24</v>
      </c>
      <c r="F2114" t="n">
        <v>8213.99</v>
      </c>
      <c r="G2114" t="n">
        <v>13315.12</v>
      </c>
      <c r="H2114" t="n">
        <v>7</v>
      </c>
      <c r="I2114" t="n">
        <v>5</v>
      </c>
      <c r="J2114" t="n">
        <v>0</v>
      </c>
      <c r="K2114">
        <f>E2114-F2114</f>
        <v/>
      </c>
      <c r="L2114" s="10">
        <f>IFERROR(K2114/E2114,0)</f>
        <v/>
      </c>
      <c r="M2114">
        <f>YEAR(A2114)</f>
        <v/>
      </c>
      <c r="N2114">
        <f>"Q"&amp;ROUNDUP(MONTH(A2114)/3,0)</f>
        <v/>
      </c>
      <c r="O2114">
        <f>TEXT(A2114,"mmm")</f>
        <v/>
      </c>
    </row>
    <row r="2115">
      <c r="A2115" s="13" t="n">
        <v>45323</v>
      </c>
      <c r="B2115" t="inlineStr">
        <is>
          <t>West</t>
        </is>
      </c>
      <c r="C2115" t="inlineStr">
        <is>
          <t>Unknown</t>
        </is>
      </c>
      <c r="D2115" t="inlineStr">
        <is>
          <t>Books</t>
        </is>
      </c>
      <c r="E2115" t="n">
        <v>476.42</v>
      </c>
      <c r="F2115" t="n">
        <v>395.54</v>
      </c>
      <c r="G2115" t="n">
        <v>529.36</v>
      </c>
      <c r="H2115" t="n">
        <v>1</v>
      </c>
      <c r="I2115" t="n">
        <v>1</v>
      </c>
      <c r="J2115" t="n">
        <v>0</v>
      </c>
      <c r="K2115">
        <f>E2115-F2115</f>
        <v/>
      </c>
      <c r="L2115" s="10">
        <f>IFERROR(K2115/E2115,0)</f>
        <v/>
      </c>
      <c r="M2115">
        <f>YEAR(A2115)</f>
        <v/>
      </c>
      <c r="N2115">
        <f>"Q"&amp;ROUNDUP(MONTH(A2115)/3,0)</f>
        <v/>
      </c>
      <c r="O2115">
        <f>TEXT(A2115,"mmm")</f>
        <v/>
      </c>
    </row>
    <row r="2116">
      <c r="A2116" s="13" t="n">
        <v>45323</v>
      </c>
      <c r="B2116" t="inlineStr">
        <is>
          <t>West</t>
        </is>
      </c>
      <c r="C2116" t="inlineStr">
        <is>
          <t>Website</t>
        </is>
      </c>
      <c r="D2116" t="inlineStr">
        <is>
          <t>Beauty</t>
        </is>
      </c>
      <c r="E2116" t="n">
        <v>16553.36</v>
      </c>
      <c r="F2116" t="n">
        <v>9396.629999999999</v>
      </c>
      <c r="G2116" t="n">
        <v>18049.2</v>
      </c>
      <c r="H2116" t="n">
        <v>25</v>
      </c>
      <c r="I2116" t="n">
        <v>18</v>
      </c>
      <c r="J2116" t="n">
        <v>0</v>
      </c>
      <c r="K2116">
        <f>E2116-F2116</f>
        <v/>
      </c>
      <c r="L2116" s="10">
        <f>IFERROR(K2116/E2116,0)</f>
        <v/>
      </c>
      <c r="M2116">
        <f>YEAR(A2116)</f>
        <v/>
      </c>
      <c r="N2116">
        <f>"Q"&amp;ROUNDUP(MONTH(A2116)/3,0)</f>
        <v/>
      </c>
      <c r="O2116">
        <f>TEXT(A2116,"mmm")</f>
        <v/>
      </c>
    </row>
    <row r="2117">
      <c r="A2117" s="13" t="n">
        <v>45323</v>
      </c>
      <c r="B2117" t="inlineStr">
        <is>
          <t>West</t>
        </is>
      </c>
      <c r="C2117" t="inlineStr">
        <is>
          <t>Website</t>
        </is>
      </c>
      <c r="D2117" t="inlineStr">
        <is>
          <t>Books</t>
        </is>
      </c>
      <c r="E2117" t="n">
        <v>10121.51</v>
      </c>
      <c r="F2117" t="n">
        <v>7231.65</v>
      </c>
      <c r="G2117" t="n">
        <v>10741.12</v>
      </c>
      <c r="H2117" t="n">
        <v>22</v>
      </c>
      <c r="I2117" t="n">
        <v>20</v>
      </c>
      <c r="J2117" t="n">
        <v>0</v>
      </c>
      <c r="K2117">
        <f>E2117-F2117</f>
        <v/>
      </c>
      <c r="L2117" s="10">
        <f>IFERROR(K2117/E2117,0)</f>
        <v/>
      </c>
      <c r="M2117">
        <f>YEAR(A2117)</f>
        <v/>
      </c>
      <c r="N2117">
        <f>"Q"&amp;ROUNDUP(MONTH(A2117)/3,0)</f>
        <v/>
      </c>
      <c r="O2117">
        <f>TEXT(A2117,"mmm")</f>
        <v/>
      </c>
    </row>
    <row r="2118">
      <c r="A2118" s="13" t="n">
        <v>45323</v>
      </c>
      <c r="B2118" t="inlineStr">
        <is>
          <t>West</t>
        </is>
      </c>
      <c r="C2118" t="inlineStr">
        <is>
          <t>Website</t>
        </is>
      </c>
      <c r="D2118" t="inlineStr">
        <is>
          <t>Electronics</t>
        </is>
      </c>
      <c r="E2118" t="n">
        <v>351780.63</v>
      </c>
      <c r="F2118" t="n">
        <v>312187.14</v>
      </c>
      <c r="G2118" t="n">
        <v>374664.16</v>
      </c>
      <c r="H2118" t="n">
        <v>36</v>
      </c>
      <c r="I2118" t="n">
        <v>31</v>
      </c>
      <c r="J2118" t="n">
        <v>5</v>
      </c>
      <c r="K2118">
        <f>E2118-F2118</f>
        <v/>
      </c>
      <c r="L2118" s="10">
        <f>IFERROR(K2118/E2118,0)</f>
        <v/>
      </c>
      <c r="M2118">
        <f>YEAR(A2118)</f>
        <v/>
      </c>
      <c r="N2118">
        <f>"Q"&amp;ROUNDUP(MONTH(A2118)/3,0)</f>
        <v/>
      </c>
      <c r="O2118">
        <f>TEXT(A2118,"mmm")</f>
        <v/>
      </c>
    </row>
    <row r="2119">
      <c r="A2119" s="13" t="n">
        <v>45323</v>
      </c>
      <c r="B2119" t="inlineStr">
        <is>
          <t>West</t>
        </is>
      </c>
      <c r="C2119" t="inlineStr">
        <is>
          <t>Website</t>
        </is>
      </c>
      <c r="D2119" t="inlineStr">
        <is>
          <t>Fashion</t>
        </is>
      </c>
      <c r="E2119" t="n">
        <v>55745</v>
      </c>
      <c r="F2119" t="n">
        <v>29839.68</v>
      </c>
      <c r="G2119" t="n">
        <v>59737.6</v>
      </c>
      <c r="H2119" t="n">
        <v>50</v>
      </c>
      <c r="I2119" t="n">
        <v>44</v>
      </c>
      <c r="J2119" t="n">
        <v>5</v>
      </c>
      <c r="K2119">
        <f>E2119-F2119</f>
        <v/>
      </c>
      <c r="L2119" s="10">
        <f>IFERROR(K2119/E2119,0)</f>
        <v/>
      </c>
      <c r="M2119">
        <f>YEAR(A2119)</f>
        <v/>
      </c>
      <c r="N2119">
        <f>"Q"&amp;ROUNDUP(MONTH(A2119)/3,0)</f>
        <v/>
      </c>
      <c r="O2119">
        <f>TEXT(A2119,"mmm")</f>
        <v/>
      </c>
    </row>
    <row r="2120">
      <c r="A2120" s="13" t="n">
        <v>45323</v>
      </c>
      <c r="B2120" t="inlineStr">
        <is>
          <t>West</t>
        </is>
      </c>
      <c r="C2120" t="inlineStr">
        <is>
          <t>Website</t>
        </is>
      </c>
      <c r="D2120" t="inlineStr">
        <is>
          <t>Grocery</t>
        </is>
      </c>
      <c r="E2120" t="n">
        <v>21256.52</v>
      </c>
      <c r="F2120" t="n">
        <v>17769.03</v>
      </c>
      <c r="G2120" t="n">
        <v>22950.72</v>
      </c>
      <c r="H2120" t="n">
        <v>62</v>
      </c>
      <c r="I2120" t="n">
        <v>22</v>
      </c>
      <c r="J2120" t="n">
        <v>1</v>
      </c>
      <c r="K2120">
        <f>E2120-F2120</f>
        <v/>
      </c>
      <c r="L2120" s="10">
        <f>IFERROR(K2120/E2120,0)</f>
        <v/>
      </c>
      <c r="M2120">
        <f>YEAR(A2120)</f>
        <v/>
      </c>
      <c r="N2120">
        <f>"Q"&amp;ROUNDUP(MONTH(A2120)/3,0)</f>
        <v/>
      </c>
      <c r="O2120">
        <f>TEXT(A2120,"mmm")</f>
        <v/>
      </c>
    </row>
    <row r="2121">
      <c r="A2121" s="13" t="n">
        <v>45323</v>
      </c>
      <c r="B2121" t="inlineStr">
        <is>
          <t>West</t>
        </is>
      </c>
      <c r="C2121" t="inlineStr">
        <is>
          <t>Website</t>
        </is>
      </c>
      <c r="D2121" t="inlineStr">
        <is>
          <t>Home &amp; Kitchen</t>
        </is>
      </c>
      <c r="E2121" t="n">
        <v>67927.5</v>
      </c>
      <c r="F2121" t="n">
        <v>46691.38</v>
      </c>
      <c r="G2121" t="n">
        <v>72716.8</v>
      </c>
      <c r="H2121" t="n">
        <v>30</v>
      </c>
      <c r="I2121" t="n">
        <v>24</v>
      </c>
      <c r="J2121" t="n">
        <v>3</v>
      </c>
      <c r="K2121">
        <f>E2121-F2121</f>
        <v/>
      </c>
      <c r="L2121" s="10">
        <f>IFERROR(K2121/E2121,0)</f>
        <v/>
      </c>
      <c r="M2121">
        <f>YEAR(A2121)</f>
        <v/>
      </c>
      <c r="N2121">
        <f>"Q"&amp;ROUNDUP(MONTH(A2121)/3,0)</f>
        <v/>
      </c>
      <c r="O2121">
        <f>TEXT(A2121,"mmm")</f>
        <v/>
      </c>
    </row>
    <row r="2122">
      <c r="A2122" s="13" t="n">
        <v>45323</v>
      </c>
      <c r="B2122" t="inlineStr">
        <is>
          <t>West</t>
        </is>
      </c>
      <c r="C2122" t="inlineStr">
        <is>
          <t>Website</t>
        </is>
      </c>
      <c r="D2122" t="inlineStr">
        <is>
          <t>Sports</t>
        </is>
      </c>
      <c r="E2122" t="n">
        <v>54978.53</v>
      </c>
      <c r="F2122" t="n">
        <v>36662.35</v>
      </c>
      <c r="G2122" t="n">
        <v>58532.24</v>
      </c>
      <c r="H2122" t="n">
        <v>19</v>
      </c>
      <c r="I2122" t="n">
        <v>16</v>
      </c>
      <c r="J2122" t="n">
        <v>1</v>
      </c>
      <c r="K2122">
        <f>E2122-F2122</f>
        <v/>
      </c>
      <c r="L2122" s="10">
        <f>IFERROR(K2122/E2122,0)</f>
        <v/>
      </c>
      <c r="M2122">
        <f>YEAR(A2122)</f>
        <v/>
      </c>
      <c r="N2122">
        <f>"Q"&amp;ROUNDUP(MONTH(A2122)/3,0)</f>
        <v/>
      </c>
      <c r="O2122">
        <f>TEXT(A2122,"mmm")</f>
        <v/>
      </c>
    </row>
    <row r="2123">
      <c r="A2123" s="13" t="n">
        <v>45352</v>
      </c>
      <c r="B2123" t="inlineStr">
        <is>
          <t>Central</t>
        </is>
      </c>
      <c r="C2123" t="inlineStr">
        <is>
          <t>Marketplace</t>
        </is>
      </c>
      <c r="D2123" t="inlineStr">
        <is>
          <t>Beauty</t>
        </is>
      </c>
      <c r="E2123" t="n">
        <v>7425.18</v>
      </c>
      <c r="F2123" t="n">
        <v>4448.45</v>
      </c>
      <c r="G2123" t="n">
        <v>8519.68</v>
      </c>
      <c r="H2123" t="n">
        <v>8</v>
      </c>
      <c r="I2123" t="n">
        <v>8</v>
      </c>
      <c r="J2123" t="n">
        <v>2</v>
      </c>
      <c r="K2123">
        <f>E2123-F2123</f>
        <v/>
      </c>
      <c r="L2123" s="10">
        <f>IFERROR(K2123/E2123,0)</f>
        <v/>
      </c>
      <c r="M2123">
        <f>YEAR(A2123)</f>
        <v/>
      </c>
      <c r="N2123">
        <f>"Q"&amp;ROUNDUP(MONTH(A2123)/3,0)</f>
        <v/>
      </c>
      <c r="O2123">
        <f>TEXT(A2123,"mmm")</f>
        <v/>
      </c>
    </row>
    <row r="2124">
      <c r="A2124" s="13" t="n">
        <v>45352</v>
      </c>
      <c r="B2124" t="inlineStr">
        <is>
          <t>Central</t>
        </is>
      </c>
      <c r="C2124" t="inlineStr">
        <is>
          <t>Marketplace</t>
        </is>
      </c>
      <c r="D2124" t="inlineStr">
        <is>
          <t>Books</t>
        </is>
      </c>
      <c r="E2124" t="n">
        <v>4871.15</v>
      </c>
      <c r="F2124" t="n">
        <v>3638.86</v>
      </c>
      <c r="G2124" t="n">
        <v>5478.72</v>
      </c>
      <c r="H2124" t="n">
        <v>12</v>
      </c>
      <c r="I2124" t="n">
        <v>9</v>
      </c>
      <c r="J2124" t="n">
        <v>1</v>
      </c>
      <c r="K2124">
        <f>E2124-F2124</f>
        <v/>
      </c>
      <c r="L2124" s="10">
        <f>IFERROR(K2124/E2124,0)</f>
        <v/>
      </c>
      <c r="M2124">
        <f>YEAR(A2124)</f>
        <v/>
      </c>
      <c r="N2124">
        <f>"Q"&amp;ROUNDUP(MONTH(A2124)/3,0)</f>
        <v/>
      </c>
      <c r="O2124">
        <f>TEXT(A2124,"mmm")</f>
        <v/>
      </c>
    </row>
    <row r="2125">
      <c r="A2125" s="13" t="n">
        <v>45352</v>
      </c>
      <c r="B2125" t="inlineStr">
        <is>
          <t>Central</t>
        </is>
      </c>
      <c r="C2125" t="inlineStr">
        <is>
          <t>Marketplace</t>
        </is>
      </c>
      <c r="D2125" t="inlineStr">
        <is>
          <t>Electronics</t>
        </is>
      </c>
      <c r="E2125" t="n">
        <v>73462</v>
      </c>
      <c r="F2125" t="n">
        <v>66807.49000000001</v>
      </c>
      <c r="G2125" t="n">
        <v>79131.52</v>
      </c>
      <c r="H2125" t="n">
        <v>12</v>
      </c>
      <c r="I2125" t="n">
        <v>10</v>
      </c>
      <c r="J2125" t="n">
        <v>1</v>
      </c>
      <c r="K2125">
        <f>E2125-F2125</f>
        <v/>
      </c>
      <c r="L2125" s="10">
        <f>IFERROR(K2125/E2125,0)</f>
        <v/>
      </c>
      <c r="M2125">
        <f>YEAR(A2125)</f>
        <v/>
      </c>
      <c r="N2125">
        <f>"Q"&amp;ROUNDUP(MONTH(A2125)/3,0)</f>
        <v/>
      </c>
      <c r="O2125">
        <f>TEXT(A2125,"mmm")</f>
        <v/>
      </c>
    </row>
    <row r="2126">
      <c r="A2126" s="13" t="n">
        <v>45352</v>
      </c>
      <c r="B2126" t="inlineStr">
        <is>
          <t>Central</t>
        </is>
      </c>
      <c r="C2126" t="inlineStr">
        <is>
          <t>Marketplace</t>
        </is>
      </c>
      <c r="D2126" t="inlineStr">
        <is>
          <t>Fashion</t>
        </is>
      </c>
      <c r="E2126" t="n">
        <v>13067.62</v>
      </c>
      <c r="F2126" t="n">
        <v>6885.32</v>
      </c>
      <c r="G2126" t="n">
        <v>14098.24</v>
      </c>
      <c r="H2126" t="n">
        <v>14</v>
      </c>
      <c r="I2126" t="n">
        <v>12</v>
      </c>
      <c r="J2126" t="n">
        <v>1</v>
      </c>
      <c r="K2126">
        <f>E2126-F2126</f>
        <v/>
      </c>
      <c r="L2126" s="10">
        <f>IFERROR(K2126/E2126,0)</f>
        <v/>
      </c>
      <c r="M2126">
        <f>YEAR(A2126)</f>
        <v/>
      </c>
      <c r="N2126">
        <f>"Q"&amp;ROUNDUP(MONTH(A2126)/3,0)</f>
        <v/>
      </c>
      <c r="O2126">
        <f>TEXT(A2126,"mmm")</f>
        <v/>
      </c>
    </row>
    <row r="2127">
      <c r="A2127" s="13" t="n">
        <v>45352</v>
      </c>
      <c r="B2127" t="inlineStr">
        <is>
          <t>Central</t>
        </is>
      </c>
      <c r="C2127" t="inlineStr">
        <is>
          <t>Marketplace</t>
        </is>
      </c>
      <c r="D2127" t="inlineStr">
        <is>
          <t>Grocery</t>
        </is>
      </c>
      <c r="E2127" t="n">
        <v>1773.72</v>
      </c>
      <c r="F2127" t="n">
        <v>1476.92</v>
      </c>
      <c r="G2127" t="n">
        <v>1970.8</v>
      </c>
      <c r="H2127" t="n">
        <v>5</v>
      </c>
      <c r="I2127" t="n">
        <v>2</v>
      </c>
      <c r="J2127" t="n">
        <v>0</v>
      </c>
      <c r="K2127">
        <f>E2127-F2127</f>
        <v/>
      </c>
      <c r="L2127" s="10">
        <f>IFERROR(K2127/E2127,0)</f>
        <v/>
      </c>
      <c r="M2127">
        <f>YEAR(A2127)</f>
        <v/>
      </c>
      <c r="N2127">
        <f>"Q"&amp;ROUNDUP(MONTH(A2127)/3,0)</f>
        <v/>
      </c>
      <c r="O2127">
        <f>TEXT(A2127,"mmm")</f>
        <v/>
      </c>
    </row>
    <row r="2128">
      <c r="A2128" s="13" t="n">
        <v>45352</v>
      </c>
      <c r="B2128" t="inlineStr">
        <is>
          <t>Central</t>
        </is>
      </c>
      <c r="C2128" t="inlineStr">
        <is>
          <t>Marketplace</t>
        </is>
      </c>
      <c r="D2128" t="inlineStr">
        <is>
          <t>Home &amp; Kitchen</t>
        </is>
      </c>
      <c r="E2128" t="n">
        <v>25421.81</v>
      </c>
      <c r="F2128" t="n">
        <v>19578.81</v>
      </c>
      <c r="G2128" t="n">
        <v>29590.08</v>
      </c>
      <c r="H2128" t="n">
        <v>8</v>
      </c>
      <c r="I2128" t="n">
        <v>7</v>
      </c>
      <c r="J2128" t="n">
        <v>1</v>
      </c>
      <c r="K2128">
        <f>E2128-F2128</f>
        <v/>
      </c>
      <c r="L2128" s="10">
        <f>IFERROR(K2128/E2128,0)</f>
        <v/>
      </c>
      <c r="M2128">
        <f>YEAR(A2128)</f>
        <v/>
      </c>
      <c r="N2128">
        <f>"Q"&amp;ROUNDUP(MONTH(A2128)/3,0)</f>
        <v/>
      </c>
      <c r="O2128">
        <f>TEXT(A2128,"mmm")</f>
        <v/>
      </c>
    </row>
    <row r="2129">
      <c r="A2129" s="13" t="n">
        <v>45352</v>
      </c>
      <c r="B2129" t="inlineStr">
        <is>
          <t>Central</t>
        </is>
      </c>
      <c r="C2129" t="inlineStr">
        <is>
          <t>Marketplace</t>
        </is>
      </c>
      <c r="D2129" t="inlineStr">
        <is>
          <t>Sports</t>
        </is>
      </c>
      <c r="E2129" t="n">
        <v>6264.03</v>
      </c>
      <c r="F2129" t="n">
        <v>4203.19</v>
      </c>
      <c r="G2129" t="n">
        <v>7369.44</v>
      </c>
      <c r="H2129" t="n">
        <v>4</v>
      </c>
      <c r="I2129" t="n">
        <v>3</v>
      </c>
      <c r="J2129" t="n">
        <v>1</v>
      </c>
      <c r="K2129">
        <f>E2129-F2129</f>
        <v/>
      </c>
      <c r="L2129" s="10">
        <f>IFERROR(K2129/E2129,0)</f>
        <v/>
      </c>
      <c r="M2129">
        <f>YEAR(A2129)</f>
        <v/>
      </c>
      <c r="N2129">
        <f>"Q"&amp;ROUNDUP(MONTH(A2129)/3,0)</f>
        <v/>
      </c>
      <c r="O2129">
        <f>TEXT(A2129,"mmm")</f>
        <v/>
      </c>
    </row>
    <row r="2130">
      <c r="A2130" s="13" t="n">
        <v>45352</v>
      </c>
      <c r="B2130" t="inlineStr">
        <is>
          <t>Central</t>
        </is>
      </c>
      <c r="C2130" t="inlineStr">
        <is>
          <t>Mobile App</t>
        </is>
      </c>
      <c r="D2130" t="inlineStr">
        <is>
          <t>Beauty</t>
        </is>
      </c>
      <c r="E2130" t="n">
        <v>4921.44</v>
      </c>
      <c r="F2130" t="n">
        <v>2658.42</v>
      </c>
      <c r="G2130" t="n">
        <v>5018</v>
      </c>
      <c r="H2130" t="n">
        <v>5</v>
      </c>
      <c r="I2130" t="n">
        <v>5</v>
      </c>
      <c r="J2130" t="n">
        <v>0</v>
      </c>
      <c r="K2130">
        <f>E2130-F2130</f>
        <v/>
      </c>
      <c r="L2130" s="10">
        <f>IFERROR(K2130/E2130,0)</f>
        <v/>
      </c>
      <c r="M2130">
        <f>YEAR(A2130)</f>
        <v/>
      </c>
      <c r="N2130">
        <f>"Q"&amp;ROUNDUP(MONTH(A2130)/3,0)</f>
        <v/>
      </c>
      <c r="O2130">
        <f>TEXT(A2130,"mmm")</f>
        <v/>
      </c>
    </row>
    <row r="2131">
      <c r="A2131" s="13" t="n">
        <v>45352</v>
      </c>
      <c r="B2131" t="inlineStr">
        <is>
          <t>Central</t>
        </is>
      </c>
      <c r="C2131" t="inlineStr">
        <is>
          <t>Mobile App</t>
        </is>
      </c>
      <c r="D2131" t="inlineStr">
        <is>
          <t>Books</t>
        </is>
      </c>
      <c r="E2131" t="n">
        <v>3563.92</v>
      </c>
      <c r="F2131" t="n">
        <v>2599.32</v>
      </c>
      <c r="G2131" t="n">
        <v>3747.12</v>
      </c>
      <c r="H2131" t="n">
        <v>7</v>
      </c>
      <c r="I2131" t="n">
        <v>4</v>
      </c>
      <c r="J2131" t="n">
        <v>1</v>
      </c>
      <c r="K2131">
        <f>E2131-F2131</f>
        <v/>
      </c>
      <c r="L2131" s="10">
        <f>IFERROR(K2131/E2131,0)</f>
        <v/>
      </c>
      <c r="M2131">
        <f>YEAR(A2131)</f>
        <v/>
      </c>
      <c r="N2131">
        <f>"Q"&amp;ROUNDUP(MONTH(A2131)/3,0)</f>
        <v/>
      </c>
      <c r="O2131">
        <f>TEXT(A2131,"mmm")</f>
        <v/>
      </c>
    </row>
    <row r="2132">
      <c r="A2132" s="13" t="n">
        <v>45352</v>
      </c>
      <c r="B2132" t="inlineStr">
        <is>
          <t>Central</t>
        </is>
      </c>
      <c r="C2132" t="inlineStr">
        <is>
          <t>Mobile App</t>
        </is>
      </c>
      <c r="D2132" t="inlineStr">
        <is>
          <t>Electronics</t>
        </is>
      </c>
      <c r="E2132" t="n">
        <v>98831.97</v>
      </c>
      <c r="F2132" t="n">
        <v>90537.59</v>
      </c>
      <c r="G2132" t="n">
        <v>107609.84</v>
      </c>
      <c r="H2132" t="n">
        <v>9</v>
      </c>
      <c r="I2132" t="n">
        <v>8</v>
      </c>
      <c r="J2132" t="n">
        <v>1</v>
      </c>
      <c r="K2132">
        <f>E2132-F2132</f>
        <v/>
      </c>
      <c r="L2132" s="10">
        <f>IFERROR(K2132/E2132,0)</f>
        <v/>
      </c>
      <c r="M2132">
        <f>YEAR(A2132)</f>
        <v/>
      </c>
      <c r="N2132">
        <f>"Q"&amp;ROUNDUP(MONTH(A2132)/3,0)</f>
        <v/>
      </c>
      <c r="O2132">
        <f>TEXT(A2132,"mmm")</f>
        <v/>
      </c>
    </row>
    <row r="2133">
      <c r="A2133" s="13" t="n">
        <v>45352</v>
      </c>
      <c r="B2133" t="inlineStr">
        <is>
          <t>Central</t>
        </is>
      </c>
      <c r="C2133" t="inlineStr">
        <is>
          <t>Mobile App</t>
        </is>
      </c>
      <c r="D2133" t="inlineStr">
        <is>
          <t>Fashion</t>
        </is>
      </c>
      <c r="E2133" t="n">
        <v>17070.95</v>
      </c>
      <c r="F2133" t="n">
        <v>9203.299999999999</v>
      </c>
      <c r="G2133" t="n">
        <v>18130.32</v>
      </c>
      <c r="H2133" t="n">
        <v>17</v>
      </c>
      <c r="I2133" t="n">
        <v>14</v>
      </c>
      <c r="J2133" t="n">
        <v>3</v>
      </c>
      <c r="K2133">
        <f>E2133-F2133</f>
        <v/>
      </c>
      <c r="L2133" s="10">
        <f>IFERROR(K2133/E2133,0)</f>
        <v/>
      </c>
      <c r="M2133">
        <f>YEAR(A2133)</f>
        <v/>
      </c>
      <c r="N2133">
        <f>"Q"&amp;ROUNDUP(MONTH(A2133)/3,0)</f>
        <v/>
      </c>
      <c r="O2133">
        <f>TEXT(A2133,"mmm")</f>
        <v/>
      </c>
    </row>
    <row r="2134">
      <c r="A2134" s="13" t="n">
        <v>45352</v>
      </c>
      <c r="B2134" t="inlineStr">
        <is>
          <t>Central</t>
        </is>
      </c>
      <c r="C2134" t="inlineStr">
        <is>
          <t>Mobile App</t>
        </is>
      </c>
      <c r="D2134" t="inlineStr">
        <is>
          <t>Grocery</t>
        </is>
      </c>
      <c r="E2134" t="n">
        <v>12391.76</v>
      </c>
      <c r="F2134" t="n">
        <v>10213.17</v>
      </c>
      <c r="G2134" t="n">
        <v>13374.4</v>
      </c>
      <c r="H2134" t="n">
        <v>40</v>
      </c>
      <c r="I2134" t="n">
        <v>12</v>
      </c>
      <c r="J2134" t="n">
        <v>0</v>
      </c>
      <c r="K2134">
        <f>E2134-F2134</f>
        <v/>
      </c>
      <c r="L2134" s="10">
        <f>IFERROR(K2134/E2134,0)</f>
        <v/>
      </c>
      <c r="M2134">
        <f>YEAR(A2134)</f>
        <v/>
      </c>
      <c r="N2134">
        <f>"Q"&amp;ROUNDUP(MONTH(A2134)/3,0)</f>
        <v/>
      </c>
      <c r="O2134">
        <f>TEXT(A2134,"mmm")</f>
        <v/>
      </c>
    </row>
    <row r="2135">
      <c r="A2135" s="13" t="n">
        <v>45352</v>
      </c>
      <c r="B2135" t="inlineStr">
        <is>
          <t>Central</t>
        </is>
      </c>
      <c r="C2135" t="inlineStr">
        <is>
          <t>Mobile App</t>
        </is>
      </c>
      <c r="D2135" t="inlineStr">
        <is>
          <t>Home &amp; Kitchen</t>
        </is>
      </c>
      <c r="E2135" t="n">
        <v>40627.53</v>
      </c>
      <c r="F2135" t="n">
        <v>27642.28</v>
      </c>
      <c r="G2135" t="n">
        <v>43270.24</v>
      </c>
      <c r="H2135" t="n">
        <v>14</v>
      </c>
      <c r="I2135" t="n">
        <v>9</v>
      </c>
      <c r="J2135" t="n">
        <v>0</v>
      </c>
      <c r="K2135">
        <f>E2135-F2135</f>
        <v/>
      </c>
      <c r="L2135" s="10">
        <f>IFERROR(K2135/E2135,0)</f>
        <v/>
      </c>
      <c r="M2135">
        <f>YEAR(A2135)</f>
        <v/>
      </c>
      <c r="N2135">
        <f>"Q"&amp;ROUNDUP(MONTH(A2135)/3,0)</f>
        <v/>
      </c>
      <c r="O2135">
        <f>TEXT(A2135,"mmm")</f>
        <v/>
      </c>
    </row>
    <row r="2136">
      <c r="A2136" s="13" t="n">
        <v>45352</v>
      </c>
      <c r="B2136" t="inlineStr">
        <is>
          <t>Central</t>
        </is>
      </c>
      <c r="C2136" t="inlineStr">
        <is>
          <t>Mobile App</t>
        </is>
      </c>
      <c r="D2136" t="inlineStr">
        <is>
          <t>Sports</t>
        </is>
      </c>
      <c r="E2136" t="n">
        <v>7679.41</v>
      </c>
      <c r="F2136" t="n">
        <v>5177.73</v>
      </c>
      <c r="G2136" t="n">
        <v>8334.559999999999</v>
      </c>
      <c r="H2136" t="n">
        <v>6</v>
      </c>
      <c r="I2136" t="n">
        <v>5</v>
      </c>
      <c r="J2136" t="n">
        <v>0</v>
      </c>
      <c r="K2136">
        <f>E2136-F2136</f>
        <v/>
      </c>
      <c r="L2136" s="10">
        <f>IFERROR(K2136/E2136,0)</f>
        <v/>
      </c>
      <c r="M2136">
        <f>YEAR(A2136)</f>
        <v/>
      </c>
      <c r="N2136">
        <f>"Q"&amp;ROUNDUP(MONTH(A2136)/3,0)</f>
        <v/>
      </c>
      <c r="O2136">
        <f>TEXT(A2136,"mmm")</f>
        <v/>
      </c>
    </row>
    <row r="2137">
      <c r="A2137" s="13" t="n">
        <v>45352</v>
      </c>
      <c r="B2137" t="inlineStr">
        <is>
          <t>Central</t>
        </is>
      </c>
      <c r="C2137" t="inlineStr">
        <is>
          <t>Retail Store</t>
        </is>
      </c>
      <c r="D2137" t="inlineStr">
        <is>
          <t>Beauty</t>
        </is>
      </c>
      <c r="E2137" t="n">
        <v>1550.74</v>
      </c>
      <c r="F2137" t="n">
        <v>808.79</v>
      </c>
      <c r="G2137" t="n">
        <v>1575.6</v>
      </c>
      <c r="H2137" t="n">
        <v>5</v>
      </c>
      <c r="I2137" t="n">
        <v>3</v>
      </c>
      <c r="J2137" t="n">
        <v>1</v>
      </c>
      <c r="K2137">
        <f>E2137-F2137</f>
        <v/>
      </c>
      <c r="L2137" s="10">
        <f>IFERROR(K2137/E2137,0)</f>
        <v/>
      </c>
      <c r="M2137">
        <f>YEAR(A2137)</f>
        <v/>
      </c>
      <c r="N2137">
        <f>"Q"&amp;ROUNDUP(MONTH(A2137)/3,0)</f>
        <v/>
      </c>
      <c r="O2137">
        <f>TEXT(A2137,"mmm")</f>
        <v/>
      </c>
    </row>
    <row r="2138">
      <c r="A2138" s="13" t="n">
        <v>45352</v>
      </c>
      <c r="B2138" t="inlineStr">
        <is>
          <t>Central</t>
        </is>
      </c>
      <c r="C2138" t="inlineStr">
        <is>
          <t>Retail Store</t>
        </is>
      </c>
      <c r="D2138" t="inlineStr">
        <is>
          <t>Books</t>
        </is>
      </c>
      <c r="E2138" t="n">
        <v>1690.1</v>
      </c>
      <c r="F2138" t="n">
        <v>1181.49</v>
      </c>
      <c r="G2138" t="n">
        <v>1743.04</v>
      </c>
      <c r="H2138" t="n">
        <v>4</v>
      </c>
      <c r="I2138" t="n">
        <v>3</v>
      </c>
      <c r="J2138" t="n">
        <v>0</v>
      </c>
      <c r="K2138">
        <f>E2138-F2138</f>
        <v/>
      </c>
      <c r="L2138" s="10">
        <f>IFERROR(K2138/E2138,0)</f>
        <v/>
      </c>
      <c r="M2138">
        <f>YEAR(A2138)</f>
        <v/>
      </c>
      <c r="N2138">
        <f>"Q"&amp;ROUNDUP(MONTH(A2138)/3,0)</f>
        <v/>
      </c>
      <c r="O2138">
        <f>TEXT(A2138,"mmm")</f>
        <v/>
      </c>
    </row>
    <row r="2139">
      <c r="A2139" s="13" t="n">
        <v>45352</v>
      </c>
      <c r="B2139" t="inlineStr">
        <is>
          <t>Central</t>
        </is>
      </c>
      <c r="C2139" t="inlineStr">
        <is>
          <t>Retail Store</t>
        </is>
      </c>
      <c r="D2139" t="inlineStr">
        <is>
          <t>Electronics</t>
        </is>
      </c>
      <c r="E2139" t="n">
        <v>91511.92999999999</v>
      </c>
      <c r="F2139" t="n">
        <v>78370.58</v>
      </c>
      <c r="G2139" t="n">
        <v>95372.16</v>
      </c>
      <c r="H2139" t="n">
        <v>6</v>
      </c>
      <c r="I2139" t="n">
        <v>5</v>
      </c>
      <c r="J2139" t="n">
        <v>0</v>
      </c>
      <c r="K2139">
        <f>E2139-F2139</f>
        <v/>
      </c>
      <c r="L2139" s="10">
        <f>IFERROR(K2139/E2139,0)</f>
        <v/>
      </c>
      <c r="M2139">
        <f>YEAR(A2139)</f>
        <v/>
      </c>
      <c r="N2139">
        <f>"Q"&amp;ROUNDUP(MONTH(A2139)/3,0)</f>
        <v/>
      </c>
      <c r="O2139">
        <f>TEXT(A2139,"mmm")</f>
        <v/>
      </c>
    </row>
    <row r="2140">
      <c r="A2140" s="13" t="n">
        <v>45352</v>
      </c>
      <c r="B2140" t="inlineStr">
        <is>
          <t>Central</t>
        </is>
      </c>
      <c r="C2140" t="inlineStr">
        <is>
          <t>Retail Store</t>
        </is>
      </c>
      <c r="D2140" t="inlineStr">
        <is>
          <t>Fashion</t>
        </is>
      </c>
      <c r="E2140" t="n">
        <v>233.06</v>
      </c>
      <c r="F2140" t="n">
        <v>131.48</v>
      </c>
      <c r="G2140" t="n">
        <v>258.96</v>
      </c>
      <c r="H2140" t="n">
        <v>1</v>
      </c>
      <c r="I2140" t="n">
        <v>1</v>
      </c>
      <c r="J2140" t="n">
        <v>0</v>
      </c>
      <c r="K2140">
        <f>E2140-F2140</f>
        <v/>
      </c>
      <c r="L2140" s="10">
        <f>IFERROR(K2140/E2140,0)</f>
        <v/>
      </c>
      <c r="M2140">
        <f>YEAR(A2140)</f>
        <v/>
      </c>
      <c r="N2140">
        <f>"Q"&amp;ROUNDUP(MONTH(A2140)/3,0)</f>
        <v/>
      </c>
      <c r="O2140">
        <f>TEXT(A2140,"mmm")</f>
        <v/>
      </c>
    </row>
    <row r="2141">
      <c r="A2141" s="13" t="n">
        <v>45352</v>
      </c>
      <c r="B2141" t="inlineStr">
        <is>
          <t>Central</t>
        </is>
      </c>
      <c r="C2141" t="inlineStr">
        <is>
          <t>Retail Store</t>
        </is>
      </c>
      <c r="D2141" t="inlineStr">
        <is>
          <t>Grocery</t>
        </is>
      </c>
      <c r="E2141" t="n">
        <v>3845.6</v>
      </c>
      <c r="F2141" t="n">
        <v>3018.91</v>
      </c>
      <c r="G2141" t="n">
        <v>3922.88</v>
      </c>
      <c r="H2141" t="n">
        <v>8</v>
      </c>
      <c r="I2141" t="n">
        <v>5</v>
      </c>
      <c r="J2141" t="n">
        <v>0</v>
      </c>
      <c r="K2141">
        <f>E2141-F2141</f>
        <v/>
      </c>
      <c r="L2141" s="10">
        <f>IFERROR(K2141/E2141,0)</f>
        <v/>
      </c>
      <c r="M2141">
        <f>YEAR(A2141)</f>
        <v/>
      </c>
      <c r="N2141">
        <f>"Q"&amp;ROUNDUP(MONTH(A2141)/3,0)</f>
        <v/>
      </c>
      <c r="O2141">
        <f>TEXT(A2141,"mmm")</f>
        <v/>
      </c>
    </row>
    <row r="2142">
      <c r="A2142" s="13" t="n">
        <v>45352</v>
      </c>
      <c r="B2142" t="inlineStr">
        <is>
          <t>Central</t>
        </is>
      </c>
      <c r="C2142" t="inlineStr">
        <is>
          <t>Retail Store</t>
        </is>
      </c>
      <c r="D2142" t="inlineStr">
        <is>
          <t>Home &amp; Kitchen</t>
        </is>
      </c>
      <c r="E2142" t="n">
        <v>12960.58</v>
      </c>
      <c r="F2142" t="n">
        <v>9393.92</v>
      </c>
      <c r="G2142" t="n">
        <v>13642.72</v>
      </c>
      <c r="H2142" t="n">
        <v>2</v>
      </c>
      <c r="I2142" t="n">
        <v>2</v>
      </c>
      <c r="J2142" t="n">
        <v>0</v>
      </c>
      <c r="K2142">
        <f>E2142-F2142</f>
        <v/>
      </c>
      <c r="L2142" s="10">
        <f>IFERROR(K2142/E2142,0)</f>
        <v/>
      </c>
      <c r="M2142">
        <f>YEAR(A2142)</f>
        <v/>
      </c>
      <c r="N2142">
        <f>"Q"&amp;ROUNDUP(MONTH(A2142)/3,0)</f>
        <v/>
      </c>
      <c r="O2142">
        <f>TEXT(A2142,"mmm")</f>
        <v/>
      </c>
    </row>
    <row r="2143">
      <c r="A2143" s="13" t="n">
        <v>45352</v>
      </c>
      <c r="B2143" t="inlineStr">
        <is>
          <t>Central</t>
        </is>
      </c>
      <c r="C2143" t="inlineStr">
        <is>
          <t>Retail Store</t>
        </is>
      </c>
      <c r="D2143" t="inlineStr">
        <is>
          <t>Sports</t>
        </is>
      </c>
      <c r="E2143" t="n">
        <v>2630.16</v>
      </c>
      <c r="F2143" t="n">
        <v>1522.81</v>
      </c>
      <c r="G2143" t="n">
        <v>2630.16</v>
      </c>
      <c r="H2143" t="n">
        <v>1</v>
      </c>
      <c r="I2143" t="n">
        <v>1</v>
      </c>
      <c r="J2143" t="n">
        <v>0</v>
      </c>
      <c r="K2143">
        <f>E2143-F2143</f>
        <v/>
      </c>
      <c r="L2143" s="10">
        <f>IFERROR(K2143/E2143,0)</f>
        <v/>
      </c>
      <c r="M2143">
        <f>YEAR(A2143)</f>
        <v/>
      </c>
      <c r="N2143">
        <f>"Q"&amp;ROUNDUP(MONTH(A2143)/3,0)</f>
        <v/>
      </c>
      <c r="O2143">
        <f>TEXT(A2143,"mmm")</f>
        <v/>
      </c>
    </row>
    <row r="2144">
      <c r="A2144" s="13" t="n">
        <v>45352</v>
      </c>
      <c r="B2144" t="inlineStr">
        <is>
          <t>Central</t>
        </is>
      </c>
      <c r="C2144" t="inlineStr">
        <is>
          <t>Unknown</t>
        </is>
      </c>
      <c r="D2144" t="inlineStr">
        <is>
          <t>Electronics</t>
        </is>
      </c>
      <c r="E2144" t="n">
        <v>2067.68</v>
      </c>
      <c r="F2144" t="n">
        <v>2063.6</v>
      </c>
      <c r="G2144" t="n">
        <v>2432.56</v>
      </c>
      <c r="H2144" t="n">
        <v>1</v>
      </c>
      <c r="I2144" t="n">
        <v>1</v>
      </c>
      <c r="J2144" t="n">
        <v>0</v>
      </c>
      <c r="K2144">
        <f>E2144-F2144</f>
        <v/>
      </c>
      <c r="L2144" s="10">
        <f>IFERROR(K2144/E2144,0)</f>
        <v/>
      </c>
      <c r="M2144">
        <f>YEAR(A2144)</f>
        <v/>
      </c>
      <c r="N2144">
        <f>"Q"&amp;ROUNDUP(MONTH(A2144)/3,0)</f>
        <v/>
      </c>
      <c r="O2144">
        <f>TEXT(A2144,"mmm")</f>
        <v/>
      </c>
    </row>
    <row r="2145">
      <c r="A2145" s="13" t="n">
        <v>45352</v>
      </c>
      <c r="B2145" t="inlineStr">
        <is>
          <t>Central</t>
        </is>
      </c>
      <c r="C2145" t="inlineStr">
        <is>
          <t>Website</t>
        </is>
      </c>
      <c r="D2145" t="inlineStr">
        <is>
          <t>Beauty</t>
        </is>
      </c>
      <c r="E2145" t="n">
        <v>4327.59</v>
      </c>
      <c r="F2145" t="n">
        <v>2739.94</v>
      </c>
      <c r="G2145" t="n">
        <v>4807.92</v>
      </c>
      <c r="H2145" t="n">
        <v>7</v>
      </c>
      <c r="I2145" t="n">
        <v>5</v>
      </c>
      <c r="J2145" t="n">
        <v>0</v>
      </c>
      <c r="K2145">
        <f>E2145-F2145</f>
        <v/>
      </c>
      <c r="L2145" s="10">
        <f>IFERROR(K2145/E2145,0)</f>
        <v/>
      </c>
      <c r="M2145">
        <f>YEAR(A2145)</f>
        <v/>
      </c>
      <c r="N2145">
        <f>"Q"&amp;ROUNDUP(MONTH(A2145)/3,0)</f>
        <v/>
      </c>
      <c r="O2145">
        <f>TEXT(A2145,"mmm")</f>
        <v/>
      </c>
    </row>
    <row r="2146">
      <c r="A2146" s="13" t="n">
        <v>45352</v>
      </c>
      <c r="B2146" t="inlineStr">
        <is>
          <t>Central</t>
        </is>
      </c>
      <c r="C2146" t="inlineStr">
        <is>
          <t>Website</t>
        </is>
      </c>
      <c r="D2146" t="inlineStr">
        <is>
          <t>Books</t>
        </is>
      </c>
      <c r="E2146" t="n">
        <v>1012.18</v>
      </c>
      <c r="F2146" t="n">
        <v>749.34</v>
      </c>
      <c r="G2146" t="n">
        <v>1109.68</v>
      </c>
      <c r="H2146" t="n">
        <v>3</v>
      </c>
      <c r="I2146" t="n">
        <v>3</v>
      </c>
      <c r="J2146" t="n">
        <v>1</v>
      </c>
      <c r="K2146">
        <f>E2146-F2146</f>
        <v/>
      </c>
      <c r="L2146" s="10">
        <f>IFERROR(K2146/E2146,0)</f>
        <v/>
      </c>
      <c r="M2146">
        <f>YEAR(A2146)</f>
        <v/>
      </c>
      <c r="N2146">
        <f>"Q"&amp;ROUNDUP(MONTH(A2146)/3,0)</f>
        <v/>
      </c>
      <c r="O2146">
        <f>TEXT(A2146,"mmm")</f>
        <v/>
      </c>
    </row>
    <row r="2147">
      <c r="A2147" s="13" t="n">
        <v>45352</v>
      </c>
      <c r="B2147" t="inlineStr">
        <is>
          <t>Central</t>
        </is>
      </c>
      <c r="C2147" t="inlineStr">
        <is>
          <t>Website</t>
        </is>
      </c>
      <c r="D2147" t="inlineStr">
        <is>
          <t>Electronics</t>
        </is>
      </c>
      <c r="E2147" t="n">
        <v>79079.25</v>
      </c>
      <c r="F2147" t="n">
        <v>74766.33</v>
      </c>
      <c r="G2147" t="n">
        <v>86987.67999999999</v>
      </c>
      <c r="H2147" t="n">
        <v>8</v>
      </c>
      <c r="I2147" t="n">
        <v>6</v>
      </c>
      <c r="J2147" t="n">
        <v>0</v>
      </c>
      <c r="K2147">
        <f>E2147-F2147</f>
        <v/>
      </c>
      <c r="L2147" s="10">
        <f>IFERROR(K2147/E2147,0)</f>
        <v/>
      </c>
      <c r="M2147">
        <f>YEAR(A2147)</f>
        <v/>
      </c>
      <c r="N2147">
        <f>"Q"&amp;ROUNDUP(MONTH(A2147)/3,0)</f>
        <v/>
      </c>
      <c r="O2147">
        <f>TEXT(A2147,"mmm")</f>
        <v/>
      </c>
    </row>
    <row r="2148">
      <c r="A2148" s="13" t="n">
        <v>45352</v>
      </c>
      <c r="B2148" t="inlineStr">
        <is>
          <t>Central</t>
        </is>
      </c>
      <c r="C2148" t="inlineStr">
        <is>
          <t>Website</t>
        </is>
      </c>
      <c r="D2148" t="inlineStr">
        <is>
          <t>Fashion</t>
        </is>
      </c>
      <c r="E2148" t="n">
        <v>13778.63</v>
      </c>
      <c r="F2148" t="n">
        <v>7829.2</v>
      </c>
      <c r="G2148" t="n">
        <v>14919.84</v>
      </c>
      <c r="H2148" t="n">
        <v>14</v>
      </c>
      <c r="I2148" t="n">
        <v>12</v>
      </c>
      <c r="J2148" t="n">
        <v>2</v>
      </c>
      <c r="K2148">
        <f>E2148-F2148</f>
        <v/>
      </c>
      <c r="L2148" s="10">
        <f>IFERROR(K2148/E2148,0)</f>
        <v/>
      </c>
      <c r="M2148">
        <f>YEAR(A2148)</f>
        <v/>
      </c>
      <c r="N2148">
        <f>"Q"&amp;ROUNDUP(MONTH(A2148)/3,0)</f>
        <v/>
      </c>
      <c r="O2148">
        <f>TEXT(A2148,"mmm")</f>
        <v/>
      </c>
    </row>
    <row r="2149">
      <c r="A2149" s="13" t="n">
        <v>45352</v>
      </c>
      <c r="B2149" t="inlineStr">
        <is>
          <t>Central</t>
        </is>
      </c>
      <c r="C2149" t="inlineStr">
        <is>
          <t>Website</t>
        </is>
      </c>
      <c r="D2149" t="inlineStr">
        <is>
          <t>Grocery</t>
        </is>
      </c>
      <c r="E2149" t="n">
        <v>5767.27</v>
      </c>
      <c r="F2149" t="n">
        <v>4709.44</v>
      </c>
      <c r="G2149" t="n">
        <v>6150.56</v>
      </c>
      <c r="H2149" t="n">
        <v>16</v>
      </c>
      <c r="I2149" t="n">
        <v>7</v>
      </c>
      <c r="J2149" t="n">
        <v>0</v>
      </c>
      <c r="K2149">
        <f>E2149-F2149</f>
        <v/>
      </c>
      <c r="L2149" s="10">
        <f>IFERROR(K2149/E2149,0)</f>
        <v/>
      </c>
      <c r="M2149">
        <f>YEAR(A2149)</f>
        <v/>
      </c>
      <c r="N2149">
        <f>"Q"&amp;ROUNDUP(MONTH(A2149)/3,0)</f>
        <v/>
      </c>
      <c r="O2149">
        <f>TEXT(A2149,"mmm")</f>
        <v/>
      </c>
    </row>
    <row r="2150">
      <c r="A2150" s="13" t="n">
        <v>45352</v>
      </c>
      <c r="B2150" t="inlineStr">
        <is>
          <t>Central</t>
        </is>
      </c>
      <c r="C2150" t="inlineStr">
        <is>
          <t>Website</t>
        </is>
      </c>
      <c r="D2150" t="inlineStr">
        <is>
          <t>Home &amp; Kitchen</t>
        </is>
      </c>
      <c r="E2150" t="n">
        <v>10839.56</v>
      </c>
      <c r="F2150" t="n">
        <v>6830.04</v>
      </c>
      <c r="G2150" t="n">
        <v>11383.84</v>
      </c>
      <c r="H2150" t="n">
        <v>4</v>
      </c>
      <c r="I2150" t="n">
        <v>4</v>
      </c>
      <c r="J2150" t="n">
        <v>0</v>
      </c>
      <c r="K2150">
        <f>E2150-F2150</f>
        <v/>
      </c>
      <c r="L2150" s="10">
        <f>IFERROR(K2150/E2150,0)</f>
        <v/>
      </c>
      <c r="M2150">
        <f>YEAR(A2150)</f>
        <v/>
      </c>
      <c r="N2150">
        <f>"Q"&amp;ROUNDUP(MONTH(A2150)/3,0)</f>
        <v/>
      </c>
      <c r="O2150">
        <f>TEXT(A2150,"mmm")</f>
        <v/>
      </c>
    </row>
    <row r="2151">
      <c r="A2151" s="13" t="n">
        <v>45352</v>
      </c>
      <c r="B2151" t="inlineStr">
        <is>
          <t>Central</t>
        </is>
      </c>
      <c r="C2151" t="inlineStr">
        <is>
          <t>Website</t>
        </is>
      </c>
      <c r="D2151" t="inlineStr">
        <is>
          <t>Sports</t>
        </is>
      </c>
      <c r="E2151" t="n">
        <v>2328.76</v>
      </c>
      <c r="F2151" t="n">
        <v>1450.27</v>
      </c>
      <c r="G2151" t="n">
        <v>2587.52</v>
      </c>
      <c r="H2151" t="n">
        <v>2</v>
      </c>
      <c r="I2151" t="n">
        <v>2</v>
      </c>
      <c r="J2151" t="n">
        <v>0</v>
      </c>
      <c r="K2151">
        <f>E2151-F2151</f>
        <v/>
      </c>
      <c r="L2151" s="10">
        <f>IFERROR(K2151/E2151,0)</f>
        <v/>
      </c>
      <c r="M2151">
        <f>YEAR(A2151)</f>
        <v/>
      </c>
      <c r="N2151">
        <f>"Q"&amp;ROUNDUP(MONTH(A2151)/3,0)</f>
        <v/>
      </c>
      <c r="O2151">
        <f>TEXT(A2151,"mmm")</f>
        <v/>
      </c>
    </row>
    <row r="2152">
      <c r="A2152" s="13" t="n">
        <v>45352</v>
      </c>
      <c r="B2152" t="inlineStr">
        <is>
          <t>East</t>
        </is>
      </c>
      <c r="C2152" t="inlineStr">
        <is>
          <t>Marketplace</t>
        </is>
      </c>
      <c r="D2152" t="inlineStr">
        <is>
          <t>Beauty</t>
        </is>
      </c>
      <c r="E2152" t="n">
        <v>9488.379999999999</v>
      </c>
      <c r="F2152" t="n">
        <v>5632.86</v>
      </c>
      <c r="G2152" t="n">
        <v>10667.28</v>
      </c>
      <c r="H2152" t="n">
        <v>13</v>
      </c>
      <c r="I2152" t="n">
        <v>9</v>
      </c>
      <c r="J2152" t="n">
        <v>0</v>
      </c>
      <c r="K2152">
        <f>E2152-F2152</f>
        <v/>
      </c>
      <c r="L2152" s="10">
        <f>IFERROR(K2152/E2152,0)</f>
        <v/>
      </c>
      <c r="M2152">
        <f>YEAR(A2152)</f>
        <v/>
      </c>
      <c r="N2152">
        <f>"Q"&amp;ROUNDUP(MONTH(A2152)/3,0)</f>
        <v/>
      </c>
      <c r="O2152">
        <f>TEXT(A2152,"mmm")</f>
        <v/>
      </c>
    </row>
    <row r="2153">
      <c r="A2153" s="13" t="n">
        <v>45352</v>
      </c>
      <c r="B2153" t="inlineStr">
        <is>
          <t>East</t>
        </is>
      </c>
      <c r="C2153" t="inlineStr">
        <is>
          <t>Marketplace</t>
        </is>
      </c>
      <c r="D2153" t="inlineStr">
        <is>
          <t>Books</t>
        </is>
      </c>
      <c r="E2153" t="n">
        <v>6657.39</v>
      </c>
      <c r="F2153" t="n">
        <v>5108.56</v>
      </c>
      <c r="G2153" t="n">
        <v>7273.76</v>
      </c>
      <c r="H2153" t="n">
        <v>16</v>
      </c>
      <c r="I2153" t="n">
        <v>14</v>
      </c>
      <c r="J2153" t="n">
        <v>3</v>
      </c>
      <c r="K2153">
        <f>E2153-F2153</f>
        <v/>
      </c>
      <c r="L2153" s="10">
        <f>IFERROR(K2153/E2153,0)</f>
        <v/>
      </c>
      <c r="M2153">
        <f>YEAR(A2153)</f>
        <v/>
      </c>
      <c r="N2153">
        <f>"Q"&amp;ROUNDUP(MONTH(A2153)/3,0)</f>
        <v/>
      </c>
      <c r="O2153">
        <f>TEXT(A2153,"mmm")</f>
        <v/>
      </c>
    </row>
    <row r="2154">
      <c r="A2154" s="13" t="n">
        <v>45352</v>
      </c>
      <c r="B2154" t="inlineStr">
        <is>
          <t>East</t>
        </is>
      </c>
      <c r="C2154" t="inlineStr">
        <is>
          <t>Marketplace</t>
        </is>
      </c>
      <c r="D2154" t="inlineStr">
        <is>
          <t>Electronics</t>
        </is>
      </c>
      <c r="E2154" t="n">
        <v>144372.96</v>
      </c>
      <c r="F2154" t="n">
        <v>140929.53</v>
      </c>
      <c r="G2154" t="n">
        <v>167392.16</v>
      </c>
      <c r="H2154" t="n">
        <v>16</v>
      </c>
      <c r="I2154" t="n">
        <v>15</v>
      </c>
      <c r="J2154" t="n">
        <v>4</v>
      </c>
      <c r="K2154">
        <f>E2154-F2154</f>
        <v/>
      </c>
      <c r="L2154" s="10">
        <f>IFERROR(K2154/E2154,0)</f>
        <v/>
      </c>
      <c r="M2154">
        <f>YEAR(A2154)</f>
        <v/>
      </c>
      <c r="N2154">
        <f>"Q"&amp;ROUNDUP(MONTH(A2154)/3,0)</f>
        <v/>
      </c>
      <c r="O2154">
        <f>TEXT(A2154,"mmm")</f>
        <v/>
      </c>
    </row>
    <row r="2155">
      <c r="A2155" s="13" t="n">
        <v>45352</v>
      </c>
      <c r="B2155" t="inlineStr">
        <is>
          <t>East</t>
        </is>
      </c>
      <c r="C2155" t="inlineStr">
        <is>
          <t>Marketplace</t>
        </is>
      </c>
      <c r="D2155" t="inlineStr">
        <is>
          <t>Fashion</t>
        </is>
      </c>
      <c r="E2155" t="n">
        <v>43589.01</v>
      </c>
      <c r="F2155" t="n">
        <v>25565.27</v>
      </c>
      <c r="G2155" t="n">
        <v>48897.68</v>
      </c>
      <c r="H2155" t="n">
        <v>33</v>
      </c>
      <c r="I2155" t="n">
        <v>28</v>
      </c>
      <c r="J2155" t="n">
        <v>6</v>
      </c>
      <c r="K2155">
        <f>E2155-F2155</f>
        <v/>
      </c>
      <c r="L2155" s="10">
        <f>IFERROR(K2155/E2155,0)</f>
        <v/>
      </c>
      <c r="M2155">
        <f>YEAR(A2155)</f>
        <v/>
      </c>
      <c r="N2155">
        <f>"Q"&amp;ROUNDUP(MONTH(A2155)/3,0)</f>
        <v/>
      </c>
      <c r="O2155">
        <f>TEXT(A2155,"mmm")</f>
        <v/>
      </c>
    </row>
    <row r="2156">
      <c r="A2156" s="13" t="n">
        <v>45352</v>
      </c>
      <c r="B2156" t="inlineStr">
        <is>
          <t>East</t>
        </is>
      </c>
      <c r="C2156" t="inlineStr">
        <is>
          <t>Marketplace</t>
        </is>
      </c>
      <c r="D2156" t="inlineStr">
        <is>
          <t>Grocery</t>
        </is>
      </c>
      <c r="E2156" t="n">
        <v>15787.56</v>
      </c>
      <c r="F2156" t="n">
        <v>13489.74</v>
      </c>
      <c r="G2156" t="n">
        <v>17587.44</v>
      </c>
      <c r="H2156" t="n">
        <v>39</v>
      </c>
      <c r="I2156" t="n">
        <v>13</v>
      </c>
      <c r="J2156" t="n">
        <v>1</v>
      </c>
      <c r="K2156">
        <f>E2156-F2156</f>
        <v/>
      </c>
      <c r="L2156" s="10">
        <f>IFERROR(K2156/E2156,0)</f>
        <v/>
      </c>
      <c r="M2156">
        <f>YEAR(A2156)</f>
        <v/>
      </c>
      <c r="N2156">
        <f>"Q"&amp;ROUNDUP(MONTH(A2156)/3,0)</f>
        <v/>
      </c>
      <c r="O2156">
        <f>TEXT(A2156,"mmm")</f>
        <v/>
      </c>
    </row>
    <row r="2157">
      <c r="A2157" s="13" t="n">
        <v>45352</v>
      </c>
      <c r="B2157" t="inlineStr">
        <is>
          <t>East</t>
        </is>
      </c>
      <c r="C2157" t="inlineStr">
        <is>
          <t>Marketplace</t>
        </is>
      </c>
      <c r="D2157" t="inlineStr">
        <is>
          <t>Home &amp; Kitchen</t>
        </is>
      </c>
      <c r="E2157" t="n">
        <v>42814.77</v>
      </c>
      <c r="F2157" t="n">
        <v>31239.6</v>
      </c>
      <c r="G2157" t="n">
        <v>47986.64</v>
      </c>
      <c r="H2157" t="n">
        <v>19</v>
      </c>
      <c r="I2157" t="n">
        <v>14</v>
      </c>
      <c r="J2157" t="n">
        <v>3</v>
      </c>
      <c r="K2157">
        <f>E2157-F2157</f>
        <v/>
      </c>
      <c r="L2157" s="10">
        <f>IFERROR(K2157/E2157,0)</f>
        <v/>
      </c>
      <c r="M2157">
        <f>YEAR(A2157)</f>
        <v/>
      </c>
      <c r="N2157">
        <f>"Q"&amp;ROUNDUP(MONTH(A2157)/3,0)</f>
        <v/>
      </c>
      <c r="O2157">
        <f>TEXT(A2157,"mmm")</f>
        <v/>
      </c>
    </row>
    <row r="2158">
      <c r="A2158" s="13" t="n">
        <v>45352</v>
      </c>
      <c r="B2158" t="inlineStr">
        <is>
          <t>East</t>
        </is>
      </c>
      <c r="C2158" t="inlineStr">
        <is>
          <t>Marketplace</t>
        </is>
      </c>
      <c r="D2158" t="inlineStr">
        <is>
          <t>Sports</t>
        </is>
      </c>
      <c r="E2158" t="n">
        <v>8833.02</v>
      </c>
      <c r="F2158" t="n">
        <v>6296.86</v>
      </c>
      <c r="G2158" t="n">
        <v>9924.719999999999</v>
      </c>
      <c r="H2158" t="n">
        <v>7</v>
      </c>
      <c r="I2158" t="n">
        <v>6</v>
      </c>
      <c r="J2158" t="n">
        <v>1</v>
      </c>
      <c r="K2158">
        <f>E2158-F2158</f>
        <v/>
      </c>
      <c r="L2158" s="10">
        <f>IFERROR(K2158/E2158,0)</f>
        <v/>
      </c>
      <c r="M2158">
        <f>YEAR(A2158)</f>
        <v/>
      </c>
      <c r="N2158">
        <f>"Q"&amp;ROUNDUP(MONTH(A2158)/3,0)</f>
        <v/>
      </c>
      <c r="O2158">
        <f>TEXT(A2158,"mmm")</f>
        <v/>
      </c>
    </row>
    <row r="2159">
      <c r="A2159" s="13" t="n">
        <v>45352</v>
      </c>
      <c r="B2159" t="inlineStr">
        <is>
          <t>East</t>
        </is>
      </c>
      <c r="C2159" t="inlineStr">
        <is>
          <t>Mobile App</t>
        </is>
      </c>
      <c r="D2159" t="inlineStr">
        <is>
          <t>Beauty</t>
        </is>
      </c>
      <c r="E2159" t="n">
        <v>11801.94</v>
      </c>
      <c r="F2159" t="n">
        <v>7209.18</v>
      </c>
      <c r="G2159" t="n">
        <v>13081.12</v>
      </c>
      <c r="H2159" t="n">
        <v>22</v>
      </c>
      <c r="I2159" t="n">
        <v>18</v>
      </c>
      <c r="J2159" t="n">
        <v>0</v>
      </c>
      <c r="K2159">
        <f>E2159-F2159</f>
        <v/>
      </c>
      <c r="L2159" s="10">
        <f>IFERROR(K2159/E2159,0)</f>
        <v/>
      </c>
      <c r="M2159">
        <f>YEAR(A2159)</f>
        <v/>
      </c>
      <c r="N2159">
        <f>"Q"&amp;ROUNDUP(MONTH(A2159)/3,0)</f>
        <v/>
      </c>
      <c r="O2159">
        <f>TEXT(A2159,"mmm")</f>
        <v/>
      </c>
    </row>
    <row r="2160">
      <c r="A2160" s="13" t="n">
        <v>45352</v>
      </c>
      <c r="B2160" t="inlineStr">
        <is>
          <t>East</t>
        </is>
      </c>
      <c r="C2160" t="inlineStr">
        <is>
          <t>Mobile App</t>
        </is>
      </c>
      <c r="D2160" t="inlineStr">
        <is>
          <t>Books</t>
        </is>
      </c>
      <c r="E2160" t="n">
        <v>3631.36</v>
      </c>
      <c r="F2160" t="n">
        <v>2753.17</v>
      </c>
      <c r="G2160" t="n">
        <v>3985.28</v>
      </c>
      <c r="H2160" t="n">
        <v>8</v>
      </c>
      <c r="I2160" t="n">
        <v>7</v>
      </c>
      <c r="J2160" t="n">
        <v>0</v>
      </c>
      <c r="K2160">
        <f>E2160-F2160</f>
        <v/>
      </c>
      <c r="L2160" s="10">
        <f>IFERROR(K2160/E2160,0)</f>
        <v/>
      </c>
      <c r="M2160">
        <f>YEAR(A2160)</f>
        <v/>
      </c>
      <c r="N2160">
        <f>"Q"&amp;ROUNDUP(MONTH(A2160)/3,0)</f>
        <v/>
      </c>
      <c r="O2160">
        <f>TEXT(A2160,"mmm")</f>
        <v/>
      </c>
    </row>
    <row r="2161">
      <c r="A2161" s="13" t="n">
        <v>45352</v>
      </c>
      <c r="B2161" t="inlineStr">
        <is>
          <t>East</t>
        </is>
      </c>
      <c r="C2161" t="inlineStr">
        <is>
          <t>Mobile App</t>
        </is>
      </c>
      <c r="D2161" t="inlineStr">
        <is>
          <t>Electronics</t>
        </is>
      </c>
      <c r="E2161" t="n">
        <v>330043.59</v>
      </c>
      <c r="F2161" t="n">
        <v>296256.38</v>
      </c>
      <c r="G2161" t="n">
        <v>353806.96</v>
      </c>
      <c r="H2161" t="n">
        <v>31</v>
      </c>
      <c r="I2161" t="n">
        <v>27</v>
      </c>
      <c r="J2161" t="n">
        <v>2</v>
      </c>
      <c r="K2161">
        <f>E2161-F2161</f>
        <v/>
      </c>
      <c r="L2161" s="10">
        <f>IFERROR(K2161/E2161,0)</f>
        <v/>
      </c>
      <c r="M2161">
        <f>YEAR(A2161)</f>
        <v/>
      </c>
      <c r="N2161">
        <f>"Q"&amp;ROUNDUP(MONTH(A2161)/3,0)</f>
        <v/>
      </c>
      <c r="O2161">
        <f>TEXT(A2161,"mmm")</f>
        <v/>
      </c>
    </row>
    <row r="2162">
      <c r="A2162" s="13" t="n">
        <v>45352</v>
      </c>
      <c r="B2162" t="inlineStr">
        <is>
          <t>East</t>
        </is>
      </c>
      <c r="C2162" t="inlineStr">
        <is>
          <t>Mobile App</t>
        </is>
      </c>
      <c r="D2162" t="inlineStr">
        <is>
          <t>Fashion</t>
        </is>
      </c>
      <c r="E2162" t="n">
        <v>79971.63</v>
      </c>
      <c r="F2162" t="n">
        <v>44945.57</v>
      </c>
      <c r="G2162" t="n">
        <v>86078.72</v>
      </c>
      <c r="H2162" t="n">
        <v>42</v>
      </c>
      <c r="I2162" t="n">
        <v>34</v>
      </c>
      <c r="J2162" t="n">
        <v>4</v>
      </c>
      <c r="K2162">
        <f>E2162-F2162</f>
        <v/>
      </c>
      <c r="L2162" s="10">
        <f>IFERROR(K2162/E2162,0)</f>
        <v/>
      </c>
      <c r="M2162">
        <f>YEAR(A2162)</f>
        <v/>
      </c>
      <c r="N2162">
        <f>"Q"&amp;ROUNDUP(MONTH(A2162)/3,0)</f>
        <v/>
      </c>
      <c r="O2162">
        <f>TEXT(A2162,"mmm")</f>
        <v/>
      </c>
    </row>
    <row r="2163">
      <c r="A2163" s="13" t="n">
        <v>45352</v>
      </c>
      <c r="B2163" t="inlineStr">
        <is>
          <t>East</t>
        </is>
      </c>
      <c r="C2163" t="inlineStr">
        <is>
          <t>Mobile App</t>
        </is>
      </c>
      <c r="D2163" t="inlineStr">
        <is>
          <t>Grocery</t>
        </is>
      </c>
      <c r="E2163" t="n">
        <v>17706.07</v>
      </c>
      <c r="F2163" t="n">
        <v>14745.03</v>
      </c>
      <c r="G2163" t="n">
        <v>19177.6</v>
      </c>
      <c r="H2163" t="n">
        <v>50</v>
      </c>
      <c r="I2163" t="n">
        <v>19</v>
      </c>
      <c r="J2163" t="n">
        <v>0</v>
      </c>
      <c r="K2163">
        <f>E2163-F2163</f>
        <v/>
      </c>
      <c r="L2163" s="10">
        <f>IFERROR(K2163/E2163,0)</f>
        <v/>
      </c>
      <c r="M2163">
        <f>YEAR(A2163)</f>
        <v/>
      </c>
      <c r="N2163">
        <f>"Q"&amp;ROUNDUP(MONTH(A2163)/3,0)</f>
        <v/>
      </c>
      <c r="O2163">
        <f>TEXT(A2163,"mmm")</f>
        <v/>
      </c>
    </row>
    <row r="2164">
      <c r="A2164" s="13" t="n">
        <v>45352</v>
      </c>
      <c r="B2164" t="inlineStr">
        <is>
          <t>East</t>
        </is>
      </c>
      <c r="C2164" t="inlineStr">
        <is>
          <t>Mobile App</t>
        </is>
      </c>
      <c r="D2164" t="inlineStr">
        <is>
          <t>Home &amp; Kitchen</t>
        </is>
      </c>
      <c r="E2164" t="n">
        <v>83209.23</v>
      </c>
      <c r="F2164" t="n">
        <v>57570.12</v>
      </c>
      <c r="G2164" t="n">
        <v>90628.72</v>
      </c>
      <c r="H2164" t="n">
        <v>37</v>
      </c>
      <c r="I2164" t="n">
        <v>26</v>
      </c>
      <c r="J2164" t="n">
        <v>4</v>
      </c>
      <c r="K2164">
        <f>E2164-F2164</f>
        <v/>
      </c>
      <c r="L2164" s="10">
        <f>IFERROR(K2164/E2164,0)</f>
        <v/>
      </c>
      <c r="M2164">
        <f>YEAR(A2164)</f>
        <v/>
      </c>
      <c r="N2164">
        <f>"Q"&amp;ROUNDUP(MONTH(A2164)/3,0)</f>
        <v/>
      </c>
      <c r="O2164">
        <f>TEXT(A2164,"mmm")</f>
        <v/>
      </c>
    </row>
    <row r="2165">
      <c r="A2165" s="13" t="n">
        <v>45352</v>
      </c>
      <c r="B2165" t="inlineStr">
        <is>
          <t>East</t>
        </is>
      </c>
      <c r="C2165" t="inlineStr">
        <is>
          <t>Mobile App</t>
        </is>
      </c>
      <c r="D2165" t="inlineStr">
        <is>
          <t>Sports</t>
        </is>
      </c>
      <c r="E2165" t="n">
        <v>34324.73</v>
      </c>
      <c r="F2165" t="n">
        <v>21935.36</v>
      </c>
      <c r="G2165" t="n">
        <v>37315.2</v>
      </c>
      <c r="H2165" t="n">
        <v>20</v>
      </c>
      <c r="I2165" t="n">
        <v>15</v>
      </c>
      <c r="J2165" t="n">
        <v>0</v>
      </c>
      <c r="K2165">
        <f>E2165-F2165</f>
        <v/>
      </c>
      <c r="L2165" s="10">
        <f>IFERROR(K2165/E2165,0)</f>
        <v/>
      </c>
      <c r="M2165">
        <f>YEAR(A2165)</f>
        <v/>
      </c>
      <c r="N2165">
        <f>"Q"&amp;ROUNDUP(MONTH(A2165)/3,0)</f>
        <v/>
      </c>
      <c r="O2165">
        <f>TEXT(A2165,"mmm")</f>
        <v/>
      </c>
    </row>
    <row r="2166">
      <c r="A2166" s="13" t="n">
        <v>45352</v>
      </c>
      <c r="B2166" t="inlineStr">
        <is>
          <t>East</t>
        </is>
      </c>
      <c r="C2166" t="inlineStr">
        <is>
          <t>Retail Store</t>
        </is>
      </c>
      <c r="D2166" t="inlineStr">
        <is>
          <t>Beauty</t>
        </is>
      </c>
      <c r="E2166" t="n">
        <v>5050.24</v>
      </c>
      <c r="F2166" t="n">
        <v>2679.72</v>
      </c>
      <c r="G2166" t="n">
        <v>5050.24</v>
      </c>
      <c r="H2166" t="n">
        <v>4</v>
      </c>
      <c r="I2166" t="n">
        <v>3</v>
      </c>
      <c r="J2166" t="n">
        <v>0</v>
      </c>
      <c r="K2166">
        <f>E2166-F2166</f>
        <v/>
      </c>
      <c r="L2166" s="10">
        <f>IFERROR(K2166/E2166,0)</f>
        <v/>
      </c>
      <c r="M2166">
        <f>YEAR(A2166)</f>
        <v/>
      </c>
      <c r="N2166">
        <f>"Q"&amp;ROUNDUP(MONTH(A2166)/3,0)</f>
        <v/>
      </c>
      <c r="O2166">
        <f>TEXT(A2166,"mmm")</f>
        <v/>
      </c>
    </row>
    <row r="2167">
      <c r="A2167" s="13" t="n">
        <v>45352</v>
      </c>
      <c r="B2167" t="inlineStr">
        <is>
          <t>East</t>
        </is>
      </c>
      <c r="C2167" t="inlineStr">
        <is>
          <t>Retail Store</t>
        </is>
      </c>
      <c r="D2167" t="inlineStr">
        <is>
          <t>Books</t>
        </is>
      </c>
      <c r="E2167" t="n">
        <v>5176.34</v>
      </c>
      <c r="F2167" t="n">
        <v>3736.67</v>
      </c>
      <c r="G2167" t="n">
        <v>5302.96</v>
      </c>
      <c r="H2167" t="n">
        <v>11</v>
      </c>
      <c r="I2167" t="n">
        <v>8</v>
      </c>
      <c r="J2167" t="n">
        <v>1</v>
      </c>
      <c r="K2167">
        <f>E2167-F2167</f>
        <v/>
      </c>
      <c r="L2167" s="10">
        <f>IFERROR(K2167/E2167,0)</f>
        <v/>
      </c>
      <c r="M2167">
        <f>YEAR(A2167)</f>
        <v/>
      </c>
      <c r="N2167">
        <f>"Q"&amp;ROUNDUP(MONTH(A2167)/3,0)</f>
        <v/>
      </c>
      <c r="O2167">
        <f>TEXT(A2167,"mmm")</f>
        <v/>
      </c>
    </row>
    <row r="2168">
      <c r="A2168" s="13" t="n">
        <v>45352</v>
      </c>
      <c r="B2168" t="inlineStr">
        <is>
          <t>East</t>
        </is>
      </c>
      <c r="C2168" t="inlineStr">
        <is>
          <t>Retail Store</t>
        </is>
      </c>
      <c r="D2168" t="inlineStr">
        <is>
          <t>Electronics</t>
        </is>
      </c>
      <c r="E2168" t="n">
        <v>130645.98</v>
      </c>
      <c r="F2168" t="n">
        <v>113317.95</v>
      </c>
      <c r="G2168" t="n">
        <v>138921.12</v>
      </c>
      <c r="H2168" t="n">
        <v>12</v>
      </c>
      <c r="I2168" t="n">
        <v>10</v>
      </c>
      <c r="J2168" t="n">
        <v>2</v>
      </c>
      <c r="K2168">
        <f>E2168-F2168</f>
        <v/>
      </c>
      <c r="L2168" s="10">
        <f>IFERROR(K2168/E2168,0)</f>
        <v/>
      </c>
      <c r="M2168">
        <f>YEAR(A2168)</f>
        <v/>
      </c>
      <c r="N2168">
        <f>"Q"&amp;ROUNDUP(MONTH(A2168)/3,0)</f>
        <v/>
      </c>
      <c r="O2168">
        <f>TEXT(A2168,"mmm")</f>
        <v/>
      </c>
    </row>
    <row r="2169">
      <c r="A2169" s="13" t="n">
        <v>45352</v>
      </c>
      <c r="B2169" t="inlineStr">
        <is>
          <t>East</t>
        </is>
      </c>
      <c r="C2169" t="inlineStr">
        <is>
          <t>Retail Store</t>
        </is>
      </c>
      <c r="D2169" t="inlineStr">
        <is>
          <t>Fashion</t>
        </is>
      </c>
      <c r="E2169" t="n">
        <v>30902.39</v>
      </c>
      <c r="F2169" t="n">
        <v>15431.54</v>
      </c>
      <c r="G2169" t="n">
        <v>31679.44</v>
      </c>
      <c r="H2169" t="n">
        <v>19</v>
      </c>
      <c r="I2169" t="n">
        <v>14</v>
      </c>
      <c r="J2169" t="n">
        <v>1</v>
      </c>
      <c r="K2169">
        <f>E2169-F2169</f>
        <v/>
      </c>
      <c r="L2169" s="10">
        <f>IFERROR(K2169/E2169,0)</f>
        <v/>
      </c>
      <c r="M2169">
        <f>YEAR(A2169)</f>
        <v/>
      </c>
      <c r="N2169">
        <f>"Q"&amp;ROUNDUP(MONTH(A2169)/3,0)</f>
        <v/>
      </c>
      <c r="O2169">
        <f>TEXT(A2169,"mmm")</f>
        <v/>
      </c>
    </row>
    <row r="2170">
      <c r="A2170" s="13" t="n">
        <v>45352</v>
      </c>
      <c r="B2170" t="inlineStr">
        <is>
          <t>East</t>
        </is>
      </c>
      <c r="C2170" t="inlineStr">
        <is>
          <t>Retail Store</t>
        </is>
      </c>
      <c r="D2170" t="inlineStr">
        <is>
          <t>Grocery</t>
        </is>
      </c>
      <c r="E2170" t="n">
        <v>5910.42</v>
      </c>
      <c r="F2170" t="n">
        <v>4672.31</v>
      </c>
      <c r="G2170" t="n">
        <v>6118.32</v>
      </c>
      <c r="H2170" t="n">
        <v>17</v>
      </c>
      <c r="I2170" t="n">
        <v>6</v>
      </c>
      <c r="J2170" t="n">
        <v>0</v>
      </c>
      <c r="K2170">
        <f>E2170-F2170</f>
        <v/>
      </c>
      <c r="L2170" s="10">
        <f>IFERROR(K2170/E2170,0)</f>
        <v/>
      </c>
      <c r="M2170">
        <f>YEAR(A2170)</f>
        <v/>
      </c>
      <c r="N2170">
        <f>"Q"&amp;ROUNDUP(MONTH(A2170)/3,0)</f>
        <v/>
      </c>
      <c r="O2170">
        <f>TEXT(A2170,"mmm")</f>
        <v/>
      </c>
    </row>
    <row r="2171">
      <c r="A2171" s="13" t="n">
        <v>45352</v>
      </c>
      <c r="B2171" t="inlineStr">
        <is>
          <t>East</t>
        </is>
      </c>
      <c r="C2171" t="inlineStr">
        <is>
          <t>Retail Store</t>
        </is>
      </c>
      <c r="D2171" t="inlineStr">
        <is>
          <t>Home &amp; Kitchen</t>
        </is>
      </c>
      <c r="E2171" t="n">
        <v>22339.09</v>
      </c>
      <c r="F2171" t="n">
        <v>15144.47</v>
      </c>
      <c r="G2171" t="n">
        <v>23411.44</v>
      </c>
      <c r="H2171" t="n">
        <v>9</v>
      </c>
      <c r="I2171" t="n">
        <v>9</v>
      </c>
      <c r="J2171" t="n">
        <v>0</v>
      </c>
      <c r="K2171">
        <f>E2171-F2171</f>
        <v/>
      </c>
      <c r="L2171" s="10">
        <f>IFERROR(K2171/E2171,0)</f>
        <v/>
      </c>
      <c r="M2171">
        <f>YEAR(A2171)</f>
        <v/>
      </c>
      <c r="N2171">
        <f>"Q"&amp;ROUNDUP(MONTH(A2171)/3,0)</f>
        <v/>
      </c>
      <c r="O2171">
        <f>TEXT(A2171,"mmm")</f>
        <v/>
      </c>
    </row>
    <row r="2172">
      <c r="A2172" s="13" t="n">
        <v>45352</v>
      </c>
      <c r="B2172" t="inlineStr">
        <is>
          <t>East</t>
        </is>
      </c>
      <c r="C2172" t="inlineStr">
        <is>
          <t>Retail Store</t>
        </is>
      </c>
      <c r="D2172" t="inlineStr">
        <is>
          <t>Sports</t>
        </is>
      </c>
      <c r="E2172" t="n">
        <v>2132.21</v>
      </c>
      <c r="F2172" t="n">
        <v>1347.02</v>
      </c>
      <c r="G2172" t="n">
        <v>2369.12</v>
      </c>
      <c r="H2172" t="n">
        <v>2</v>
      </c>
      <c r="I2172" t="n">
        <v>1</v>
      </c>
      <c r="J2172" t="n">
        <v>0</v>
      </c>
      <c r="K2172">
        <f>E2172-F2172</f>
        <v/>
      </c>
      <c r="L2172" s="10">
        <f>IFERROR(K2172/E2172,0)</f>
        <v/>
      </c>
      <c r="M2172">
        <f>YEAR(A2172)</f>
        <v/>
      </c>
      <c r="N2172">
        <f>"Q"&amp;ROUNDUP(MONTH(A2172)/3,0)</f>
        <v/>
      </c>
      <c r="O2172">
        <f>TEXT(A2172,"mmm")</f>
        <v/>
      </c>
    </row>
    <row r="2173">
      <c r="A2173" s="13" t="n">
        <v>45352</v>
      </c>
      <c r="B2173" t="inlineStr">
        <is>
          <t>East</t>
        </is>
      </c>
      <c r="C2173" t="inlineStr">
        <is>
          <t>Unknown</t>
        </is>
      </c>
      <c r="D2173" t="inlineStr">
        <is>
          <t>Home &amp; Kitchen</t>
        </is>
      </c>
      <c r="E2173" t="n">
        <v>6480.29</v>
      </c>
      <c r="F2173" t="n">
        <v>4696.96</v>
      </c>
      <c r="G2173" t="n">
        <v>6821.36</v>
      </c>
      <c r="H2173" t="n">
        <v>1</v>
      </c>
      <c r="I2173" t="n">
        <v>1</v>
      </c>
      <c r="J2173" t="n">
        <v>0</v>
      </c>
      <c r="K2173">
        <f>E2173-F2173</f>
        <v/>
      </c>
      <c r="L2173" s="10">
        <f>IFERROR(K2173/E2173,0)</f>
        <v/>
      </c>
      <c r="M2173">
        <f>YEAR(A2173)</f>
        <v/>
      </c>
      <c r="N2173">
        <f>"Q"&amp;ROUNDUP(MONTH(A2173)/3,0)</f>
        <v/>
      </c>
      <c r="O2173">
        <f>TEXT(A2173,"mmm")</f>
        <v/>
      </c>
    </row>
    <row r="2174">
      <c r="A2174" s="13" t="n">
        <v>45352</v>
      </c>
      <c r="B2174" t="inlineStr">
        <is>
          <t>East</t>
        </is>
      </c>
      <c r="C2174" t="inlineStr">
        <is>
          <t>Website</t>
        </is>
      </c>
      <c r="D2174" t="inlineStr">
        <is>
          <t>Beauty</t>
        </is>
      </c>
      <c r="E2174" t="n">
        <v>21183.93</v>
      </c>
      <c r="F2174" t="n">
        <v>12120.22</v>
      </c>
      <c r="G2174" t="n">
        <v>23108.8</v>
      </c>
      <c r="H2174" t="n">
        <v>30</v>
      </c>
      <c r="I2174" t="n">
        <v>23</v>
      </c>
      <c r="J2174" t="n">
        <v>1</v>
      </c>
      <c r="K2174">
        <f>E2174-F2174</f>
        <v/>
      </c>
      <c r="L2174" s="10">
        <f>IFERROR(K2174/E2174,0)</f>
        <v/>
      </c>
      <c r="M2174">
        <f>YEAR(A2174)</f>
        <v/>
      </c>
      <c r="N2174">
        <f>"Q"&amp;ROUNDUP(MONTH(A2174)/3,0)</f>
        <v/>
      </c>
      <c r="O2174">
        <f>TEXT(A2174,"mmm")</f>
        <v/>
      </c>
    </row>
    <row r="2175">
      <c r="A2175" s="13" t="n">
        <v>45352</v>
      </c>
      <c r="B2175" t="inlineStr">
        <is>
          <t>East</t>
        </is>
      </c>
      <c r="C2175" t="inlineStr">
        <is>
          <t>Website</t>
        </is>
      </c>
      <c r="D2175" t="inlineStr">
        <is>
          <t>Books</t>
        </is>
      </c>
      <c r="E2175" t="n">
        <v>7686.31</v>
      </c>
      <c r="F2175" t="n">
        <v>5476.76</v>
      </c>
      <c r="G2175" t="n">
        <v>8043.36</v>
      </c>
      <c r="H2175" t="n">
        <v>16</v>
      </c>
      <c r="I2175" t="n">
        <v>13</v>
      </c>
      <c r="J2175" t="n">
        <v>0</v>
      </c>
      <c r="K2175">
        <f>E2175-F2175</f>
        <v/>
      </c>
      <c r="L2175" s="10">
        <f>IFERROR(K2175/E2175,0)</f>
        <v/>
      </c>
      <c r="M2175">
        <f>YEAR(A2175)</f>
        <v/>
      </c>
      <c r="N2175">
        <f>"Q"&amp;ROUNDUP(MONTH(A2175)/3,0)</f>
        <v/>
      </c>
      <c r="O2175">
        <f>TEXT(A2175,"mmm")</f>
        <v/>
      </c>
    </row>
    <row r="2176">
      <c r="A2176" s="13" t="n">
        <v>45352</v>
      </c>
      <c r="B2176" t="inlineStr">
        <is>
          <t>East</t>
        </is>
      </c>
      <c r="C2176" t="inlineStr">
        <is>
          <t>Website</t>
        </is>
      </c>
      <c r="D2176" t="inlineStr">
        <is>
          <t>Electronics</t>
        </is>
      </c>
      <c r="E2176" t="n">
        <v>380856.5</v>
      </c>
      <c r="F2176" t="n">
        <v>339834.23</v>
      </c>
      <c r="G2176" t="n">
        <v>405788.24</v>
      </c>
      <c r="H2176" t="n">
        <v>39</v>
      </c>
      <c r="I2176" t="n">
        <v>27</v>
      </c>
      <c r="J2176" t="n">
        <v>1</v>
      </c>
      <c r="K2176">
        <f>E2176-F2176</f>
        <v/>
      </c>
      <c r="L2176" s="10">
        <f>IFERROR(K2176/E2176,0)</f>
        <v/>
      </c>
      <c r="M2176">
        <f>YEAR(A2176)</f>
        <v/>
      </c>
      <c r="N2176">
        <f>"Q"&amp;ROUNDUP(MONTH(A2176)/3,0)</f>
        <v/>
      </c>
      <c r="O2176">
        <f>TEXT(A2176,"mmm")</f>
        <v/>
      </c>
    </row>
    <row r="2177">
      <c r="A2177" s="13" t="n">
        <v>45352</v>
      </c>
      <c r="B2177" t="inlineStr">
        <is>
          <t>East</t>
        </is>
      </c>
      <c r="C2177" t="inlineStr">
        <is>
          <t>Website</t>
        </is>
      </c>
      <c r="D2177" t="inlineStr">
        <is>
          <t>Fashion</t>
        </is>
      </c>
      <c r="E2177" t="n">
        <v>84351.32000000001</v>
      </c>
      <c r="F2177" t="n">
        <v>44006.54</v>
      </c>
      <c r="G2177" t="n">
        <v>88660</v>
      </c>
      <c r="H2177" t="n">
        <v>60</v>
      </c>
      <c r="I2177" t="n">
        <v>51</v>
      </c>
      <c r="J2177" t="n">
        <v>6</v>
      </c>
      <c r="K2177">
        <f>E2177-F2177</f>
        <v/>
      </c>
      <c r="L2177" s="10">
        <f>IFERROR(K2177/E2177,0)</f>
        <v/>
      </c>
      <c r="M2177">
        <f>YEAR(A2177)</f>
        <v/>
      </c>
      <c r="N2177">
        <f>"Q"&amp;ROUNDUP(MONTH(A2177)/3,0)</f>
        <v/>
      </c>
      <c r="O2177">
        <f>TEXT(A2177,"mmm")</f>
        <v/>
      </c>
    </row>
    <row r="2178">
      <c r="A2178" s="13" t="n">
        <v>45352</v>
      </c>
      <c r="B2178" t="inlineStr">
        <is>
          <t>East</t>
        </is>
      </c>
      <c r="C2178" t="inlineStr">
        <is>
          <t>Website</t>
        </is>
      </c>
      <c r="D2178" t="inlineStr">
        <is>
          <t>Grocery</t>
        </is>
      </c>
      <c r="E2178" t="n">
        <v>37923.52</v>
      </c>
      <c r="F2178" t="n">
        <v>31466.07</v>
      </c>
      <c r="G2178" t="n">
        <v>40644.24</v>
      </c>
      <c r="H2178" t="n">
        <v>109</v>
      </c>
      <c r="I2178" t="n">
        <v>42</v>
      </c>
      <c r="J2178" t="n">
        <v>1</v>
      </c>
      <c r="K2178">
        <f>E2178-F2178</f>
        <v/>
      </c>
      <c r="L2178" s="10">
        <f>IFERROR(K2178/E2178,0)</f>
        <v/>
      </c>
      <c r="M2178">
        <f>YEAR(A2178)</f>
        <v/>
      </c>
      <c r="N2178">
        <f>"Q"&amp;ROUNDUP(MONTH(A2178)/3,0)</f>
        <v/>
      </c>
      <c r="O2178">
        <f>TEXT(A2178,"mmm")</f>
        <v/>
      </c>
    </row>
    <row r="2179">
      <c r="A2179" s="13" t="n">
        <v>45352</v>
      </c>
      <c r="B2179" t="inlineStr">
        <is>
          <t>East</t>
        </is>
      </c>
      <c r="C2179" t="inlineStr">
        <is>
          <t>Website</t>
        </is>
      </c>
      <c r="D2179" t="inlineStr">
        <is>
          <t>Home &amp; Kitchen</t>
        </is>
      </c>
      <c r="E2179" t="n">
        <v>74252.5</v>
      </c>
      <c r="F2179" t="n">
        <v>50513.56</v>
      </c>
      <c r="G2179" t="n">
        <v>80064.39999999999</v>
      </c>
      <c r="H2179" t="n">
        <v>35</v>
      </c>
      <c r="I2179" t="n">
        <v>26</v>
      </c>
      <c r="J2179" t="n">
        <v>0</v>
      </c>
      <c r="K2179">
        <f>E2179-F2179</f>
        <v/>
      </c>
      <c r="L2179" s="10">
        <f>IFERROR(K2179/E2179,0)</f>
        <v/>
      </c>
      <c r="M2179">
        <f>YEAR(A2179)</f>
        <v/>
      </c>
      <c r="N2179">
        <f>"Q"&amp;ROUNDUP(MONTH(A2179)/3,0)</f>
        <v/>
      </c>
      <c r="O2179">
        <f>TEXT(A2179,"mmm")</f>
        <v/>
      </c>
    </row>
    <row r="2180">
      <c r="A2180" s="13" t="n">
        <v>45352</v>
      </c>
      <c r="B2180" t="inlineStr">
        <is>
          <t>East</t>
        </is>
      </c>
      <c r="C2180" t="inlineStr">
        <is>
          <t>Website</t>
        </is>
      </c>
      <c r="D2180" t="inlineStr">
        <is>
          <t>Sports</t>
        </is>
      </c>
      <c r="E2180" t="n">
        <v>17568.91</v>
      </c>
      <c r="F2180" t="n">
        <v>11272.79</v>
      </c>
      <c r="G2180" t="n">
        <v>18968.56</v>
      </c>
      <c r="H2180" t="n">
        <v>11</v>
      </c>
      <c r="I2180" t="n">
        <v>9</v>
      </c>
      <c r="J2180" t="n">
        <v>0</v>
      </c>
      <c r="K2180">
        <f>E2180-F2180</f>
        <v/>
      </c>
      <c r="L2180" s="10">
        <f>IFERROR(K2180/E2180,0)</f>
        <v/>
      </c>
      <c r="M2180">
        <f>YEAR(A2180)</f>
        <v/>
      </c>
      <c r="N2180">
        <f>"Q"&amp;ROUNDUP(MONTH(A2180)/3,0)</f>
        <v/>
      </c>
      <c r="O2180">
        <f>TEXT(A2180,"mmm")</f>
        <v/>
      </c>
    </row>
    <row r="2181">
      <c r="A2181" s="13" t="n">
        <v>45352</v>
      </c>
      <c r="B2181" t="inlineStr">
        <is>
          <t>North</t>
        </is>
      </c>
      <c r="C2181" t="inlineStr">
        <is>
          <t>Marketplace</t>
        </is>
      </c>
      <c r="D2181" t="inlineStr">
        <is>
          <t>Beauty</t>
        </is>
      </c>
      <c r="E2181" t="n">
        <v>14690.13</v>
      </c>
      <c r="F2181" t="n">
        <v>8347.49</v>
      </c>
      <c r="G2181" t="n">
        <v>16159.52</v>
      </c>
      <c r="H2181" t="n">
        <v>22</v>
      </c>
      <c r="I2181" t="n">
        <v>20</v>
      </c>
      <c r="J2181" t="n">
        <v>2</v>
      </c>
      <c r="K2181">
        <f>E2181-F2181</f>
        <v/>
      </c>
      <c r="L2181" s="10">
        <f>IFERROR(K2181/E2181,0)</f>
        <v/>
      </c>
      <c r="M2181">
        <f>YEAR(A2181)</f>
        <v/>
      </c>
      <c r="N2181">
        <f>"Q"&amp;ROUNDUP(MONTH(A2181)/3,0)</f>
        <v/>
      </c>
      <c r="O2181">
        <f>TEXT(A2181,"mmm")</f>
        <v/>
      </c>
    </row>
    <row r="2182">
      <c r="A2182" s="13" t="n">
        <v>45352</v>
      </c>
      <c r="B2182" t="inlineStr">
        <is>
          <t>North</t>
        </is>
      </c>
      <c r="C2182" t="inlineStr">
        <is>
          <t>Marketplace</t>
        </is>
      </c>
      <c r="D2182" t="inlineStr">
        <is>
          <t>Books</t>
        </is>
      </c>
      <c r="E2182" t="n">
        <v>5842.56</v>
      </c>
      <c r="F2182" t="n">
        <v>4480.3</v>
      </c>
      <c r="G2182" t="n">
        <v>6454.24</v>
      </c>
      <c r="H2182" t="n">
        <v>14</v>
      </c>
      <c r="I2182" t="n">
        <v>13</v>
      </c>
      <c r="J2182" t="n">
        <v>1</v>
      </c>
      <c r="K2182">
        <f>E2182-F2182</f>
        <v/>
      </c>
      <c r="L2182" s="10">
        <f>IFERROR(K2182/E2182,0)</f>
        <v/>
      </c>
      <c r="M2182">
        <f>YEAR(A2182)</f>
        <v/>
      </c>
      <c r="N2182">
        <f>"Q"&amp;ROUNDUP(MONTH(A2182)/3,0)</f>
        <v/>
      </c>
      <c r="O2182">
        <f>TEXT(A2182,"mmm")</f>
        <v/>
      </c>
    </row>
    <row r="2183">
      <c r="A2183" s="13" t="n">
        <v>45352</v>
      </c>
      <c r="B2183" t="inlineStr">
        <is>
          <t>North</t>
        </is>
      </c>
      <c r="C2183" t="inlineStr">
        <is>
          <t>Marketplace</t>
        </is>
      </c>
      <c r="D2183" t="inlineStr">
        <is>
          <t>Electronics</t>
        </is>
      </c>
      <c r="E2183" t="n">
        <v>271191.48</v>
      </c>
      <c r="F2183" t="n">
        <v>259225.24</v>
      </c>
      <c r="G2183" t="n">
        <v>310373.44</v>
      </c>
      <c r="H2183" t="n">
        <v>24</v>
      </c>
      <c r="I2183" t="n">
        <v>20</v>
      </c>
      <c r="J2183" t="n">
        <v>0</v>
      </c>
      <c r="K2183">
        <f>E2183-F2183</f>
        <v/>
      </c>
      <c r="L2183" s="10">
        <f>IFERROR(K2183/E2183,0)</f>
        <v/>
      </c>
      <c r="M2183">
        <f>YEAR(A2183)</f>
        <v/>
      </c>
      <c r="N2183">
        <f>"Q"&amp;ROUNDUP(MONTH(A2183)/3,0)</f>
        <v/>
      </c>
      <c r="O2183">
        <f>TEXT(A2183,"mmm")</f>
        <v/>
      </c>
    </row>
    <row r="2184">
      <c r="A2184" s="13" t="n">
        <v>45352</v>
      </c>
      <c r="B2184" t="inlineStr">
        <is>
          <t>North</t>
        </is>
      </c>
      <c r="C2184" t="inlineStr">
        <is>
          <t>Marketplace</t>
        </is>
      </c>
      <c r="D2184" t="inlineStr">
        <is>
          <t>Fashion</t>
        </is>
      </c>
      <c r="E2184" t="n">
        <v>64269.37</v>
      </c>
      <c r="F2184" t="n">
        <v>36201.19</v>
      </c>
      <c r="G2184" t="n">
        <v>70178.16</v>
      </c>
      <c r="H2184" t="n">
        <v>41</v>
      </c>
      <c r="I2184" t="n">
        <v>30</v>
      </c>
      <c r="J2184" t="n">
        <v>4</v>
      </c>
      <c r="K2184">
        <f>E2184-F2184</f>
        <v/>
      </c>
      <c r="L2184" s="10">
        <f>IFERROR(K2184/E2184,0)</f>
        <v/>
      </c>
      <c r="M2184">
        <f>YEAR(A2184)</f>
        <v/>
      </c>
      <c r="N2184">
        <f>"Q"&amp;ROUNDUP(MONTH(A2184)/3,0)</f>
        <v/>
      </c>
      <c r="O2184">
        <f>TEXT(A2184,"mmm")</f>
        <v/>
      </c>
    </row>
    <row r="2185">
      <c r="A2185" s="13" t="n">
        <v>45352</v>
      </c>
      <c r="B2185" t="inlineStr">
        <is>
          <t>North</t>
        </is>
      </c>
      <c r="C2185" t="inlineStr">
        <is>
          <t>Marketplace</t>
        </is>
      </c>
      <c r="D2185" t="inlineStr">
        <is>
          <t>Grocery</t>
        </is>
      </c>
      <c r="E2185" t="n">
        <v>23595.48</v>
      </c>
      <c r="F2185" t="n">
        <v>20275.67</v>
      </c>
      <c r="G2185" t="n">
        <v>26404.56</v>
      </c>
      <c r="H2185" t="n">
        <v>61</v>
      </c>
      <c r="I2185" t="n">
        <v>23</v>
      </c>
      <c r="J2185" t="n">
        <v>0</v>
      </c>
      <c r="K2185">
        <f>E2185-F2185</f>
        <v/>
      </c>
      <c r="L2185" s="10">
        <f>IFERROR(K2185/E2185,0)</f>
        <v/>
      </c>
      <c r="M2185">
        <f>YEAR(A2185)</f>
        <v/>
      </c>
      <c r="N2185">
        <f>"Q"&amp;ROUNDUP(MONTH(A2185)/3,0)</f>
        <v/>
      </c>
      <c r="O2185">
        <f>TEXT(A2185,"mmm")</f>
        <v/>
      </c>
    </row>
    <row r="2186">
      <c r="A2186" s="13" t="n">
        <v>45352</v>
      </c>
      <c r="B2186" t="inlineStr">
        <is>
          <t>North</t>
        </is>
      </c>
      <c r="C2186" t="inlineStr">
        <is>
          <t>Marketplace</t>
        </is>
      </c>
      <c r="D2186" t="inlineStr">
        <is>
          <t>Home &amp; Kitchen</t>
        </is>
      </c>
      <c r="E2186" t="n">
        <v>48993.29</v>
      </c>
      <c r="F2186" t="n">
        <v>35103.31</v>
      </c>
      <c r="G2186" t="n">
        <v>54754.96</v>
      </c>
      <c r="H2186" t="n">
        <v>21</v>
      </c>
      <c r="I2186" t="n">
        <v>16</v>
      </c>
      <c r="J2186" t="n">
        <v>1</v>
      </c>
      <c r="K2186">
        <f>E2186-F2186</f>
        <v/>
      </c>
      <c r="L2186" s="10">
        <f>IFERROR(K2186/E2186,0)</f>
        <v/>
      </c>
      <c r="M2186">
        <f>YEAR(A2186)</f>
        <v/>
      </c>
      <c r="N2186">
        <f>"Q"&amp;ROUNDUP(MONTH(A2186)/3,0)</f>
        <v/>
      </c>
      <c r="O2186">
        <f>TEXT(A2186,"mmm")</f>
        <v/>
      </c>
    </row>
    <row r="2187">
      <c r="A2187" s="13" t="n">
        <v>45352</v>
      </c>
      <c r="B2187" t="inlineStr">
        <is>
          <t>North</t>
        </is>
      </c>
      <c r="C2187" t="inlineStr">
        <is>
          <t>Marketplace</t>
        </is>
      </c>
      <c r="D2187" t="inlineStr">
        <is>
          <t>Sports</t>
        </is>
      </c>
      <c r="E2187" t="n">
        <v>47962.2</v>
      </c>
      <c r="F2187" t="n">
        <v>30623.16</v>
      </c>
      <c r="G2187" t="n">
        <v>50498.24</v>
      </c>
      <c r="H2187" t="n">
        <v>14</v>
      </c>
      <c r="I2187" t="n">
        <v>10</v>
      </c>
      <c r="J2187" t="n">
        <v>1</v>
      </c>
      <c r="K2187">
        <f>E2187-F2187</f>
        <v/>
      </c>
      <c r="L2187" s="10">
        <f>IFERROR(K2187/E2187,0)</f>
        <v/>
      </c>
      <c r="M2187">
        <f>YEAR(A2187)</f>
        <v/>
      </c>
      <c r="N2187">
        <f>"Q"&amp;ROUNDUP(MONTH(A2187)/3,0)</f>
        <v/>
      </c>
      <c r="O2187">
        <f>TEXT(A2187,"mmm")</f>
        <v/>
      </c>
    </row>
    <row r="2188">
      <c r="A2188" s="13" t="n">
        <v>45352</v>
      </c>
      <c r="B2188" t="inlineStr">
        <is>
          <t>North</t>
        </is>
      </c>
      <c r="C2188" t="inlineStr">
        <is>
          <t>Mobile App</t>
        </is>
      </c>
      <c r="D2188" t="inlineStr">
        <is>
          <t>Beauty</t>
        </is>
      </c>
      <c r="E2188" t="n">
        <v>14190</v>
      </c>
      <c r="F2188" t="n">
        <v>7477.47</v>
      </c>
      <c r="G2188" t="n">
        <v>15361.84</v>
      </c>
      <c r="H2188" t="n">
        <v>29</v>
      </c>
      <c r="I2188" t="n">
        <v>20</v>
      </c>
      <c r="J2188" t="n">
        <v>0</v>
      </c>
      <c r="K2188">
        <f>E2188-F2188</f>
        <v/>
      </c>
      <c r="L2188" s="10">
        <f>IFERROR(K2188/E2188,0)</f>
        <v/>
      </c>
      <c r="M2188">
        <f>YEAR(A2188)</f>
        <v/>
      </c>
      <c r="N2188">
        <f>"Q"&amp;ROUNDUP(MONTH(A2188)/3,0)</f>
        <v/>
      </c>
      <c r="O2188">
        <f>TEXT(A2188,"mmm")</f>
        <v/>
      </c>
    </row>
    <row r="2189">
      <c r="A2189" s="13" t="n">
        <v>45352</v>
      </c>
      <c r="B2189" t="inlineStr">
        <is>
          <t>North</t>
        </is>
      </c>
      <c r="C2189" t="inlineStr">
        <is>
          <t>Mobile App</t>
        </is>
      </c>
      <c r="D2189" t="inlineStr">
        <is>
          <t>Books</t>
        </is>
      </c>
      <c r="E2189" t="n">
        <v>14678.61</v>
      </c>
      <c r="F2189" t="n">
        <v>10832.6</v>
      </c>
      <c r="G2189" t="n">
        <v>15682.16</v>
      </c>
      <c r="H2189" t="n">
        <v>31</v>
      </c>
      <c r="I2189" t="n">
        <v>25</v>
      </c>
      <c r="J2189" t="n">
        <v>1</v>
      </c>
      <c r="K2189">
        <f>E2189-F2189</f>
        <v/>
      </c>
      <c r="L2189" s="10">
        <f>IFERROR(K2189/E2189,0)</f>
        <v/>
      </c>
      <c r="M2189">
        <f>YEAR(A2189)</f>
        <v/>
      </c>
      <c r="N2189">
        <f>"Q"&amp;ROUNDUP(MONTH(A2189)/3,0)</f>
        <v/>
      </c>
      <c r="O2189">
        <f>TEXT(A2189,"mmm")</f>
        <v/>
      </c>
    </row>
    <row r="2190">
      <c r="A2190" s="13" t="n">
        <v>45352</v>
      </c>
      <c r="B2190" t="inlineStr">
        <is>
          <t>North</t>
        </is>
      </c>
      <c r="C2190" t="inlineStr">
        <is>
          <t>Mobile App</t>
        </is>
      </c>
      <c r="D2190" t="inlineStr">
        <is>
          <t>Electronics</t>
        </is>
      </c>
      <c r="E2190" t="n">
        <v>229575.81</v>
      </c>
      <c r="F2190" t="n">
        <v>207912.56</v>
      </c>
      <c r="G2190" t="n">
        <v>250709.68</v>
      </c>
      <c r="H2190" t="n">
        <v>23</v>
      </c>
      <c r="I2190" t="n">
        <v>17</v>
      </c>
      <c r="J2190" t="n">
        <v>1</v>
      </c>
      <c r="K2190">
        <f>E2190-F2190</f>
        <v/>
      </c>
      <c r="L2190" s="10">
        <f>IFERROR(K2190/E2190,0)</f>
        <v/>
      </c>
      <c r="M2190">
        <f>YEAR(A2190)</f>
        <v/>
      </c>
      <c r="N2190">
        <f>"Q"&amp;ROUNDUP(MONTH(A2190)/3,0)</f>
        <v/>
      </c>
      <c r="O2190">
        <f>TEXT(A2190,"mmm")</f>
        <v/>
      </c>
    </row>
    <row r="2191">
      <c r="A2191" s="13" t="n">
        <v>45352</v>
      </c>
      <c r="B2191" t="inlineStr">
        <is>
          <t>North</t>
        </is>
      </c>
      <c r="C2191" t="inlineStr">
        <is>
          <t>Mobile App</t>
        </is>
      </c>
      <c r="D2191" t="inlineStr">
        <is>
          <t>Fashion</t>
        </is>
      </c>
      <c r="E2191" t="n">
        <v>67234.64999999999</v>
      </c>
      <c r="F2191" t="n">
        <v>36756.92</v>
      </c>
      <c r="G2191" t="n">
        <v>72769.84</v>
      </c>
      <c r="H2191" t="n">
        <v>69</v>
      </c>
      <c r="I2191" t="n">
        <v>52</v>
      </c>
      <c r="J2191" t="n">
        <v>8</v>
      </c>
      <c r="K2191">
        <f>E2191-F2191</f>
        <v/>
      </c>
      <c r="L2191" s="10">
        <f>IFERROR(K2191/E2191,0)</f>
        <v/>
      </c>
      <c r="M2191">
        <f>YEAR(A2191)</f>
        <v/>
      </c>
      <c r="N2191">
        <f>"Q"&amp;ROUNDUP(MONTH(A2191)/3,0)</f>
        <v/>
      </c>
      <c r="O2191">
        <f>TEXT(A2191,"mmm")</f>
        <v/>
      </c>
    </row>
    <row r="2192">
      <c r="A2192" s="13" t="n">
        <v>45352</v>
      </c>
      <c r="B2192" t="inlineStr">
        <is>
          <t>North</t>
        </is>
      </c>
      <c r="C2192" t="inlineStr">
        <is>
          <t>Mobile App</t>
        </is>
      </c>
      <c r="D2192" t="inlineStr">
        <is>
          <t>Grocery</t>
        </is>
      </c>
      <c r="E2192" t="n">
        <v>20834.65</v>
      </c>
      <c r="F2192" t="n">
        <v>17247.18</v>
      </c>
      <c r="G2192" t="n">
        <v>22160.32</v>
      </c>
      <c r="H2192" t="n">
        <v>52</v>
      </c>
      <c r="I2192" t="n">
        <v>23</v>
      </c>
      <c r="J2192" t="n">
        <v>0</v>
      </c>
      <c r="K2192">
        <f>E2192-F2192</f>
        <v/>
      </c>
      <c r="L2192" s="10">
        <f>IFERROR(K2192/E2192,0)</f>
        <v/>
      </c>
      <c r="M2192">
        <f>YEAR(A2192)</f>
        <v/>
      </c>
      <c r="N2192">
        <f>"Q"&amp;ROUNDUP(MONTH(A2192)/3,0)</f>
        <v/>
      </c>
      <c r="O2192">
        <f>TEXT(A2192,"mmm")</f>
        <v/>
      </c>
    </row>
    <row r="2193">
      <c r="A2193" s="13" t="n">
        <v>45352</v>
      </c>
      <c r="B2193" t="inlineStr">
        <is>
          <t>North</t>
        </is>
      </c>
      <c r="C2193" t="inlineStr">
        <is>
          <t>Mobile App</t>
        </is>
      </c>
      <c r="D2193" t="inlineStr">
        <is>
          <t>Home &amp; Kitchen</t>
        </is>
      </c>
      <c r="E2193" t="n">
        <v>71279.05</v>
      </c>
      <c r="F2193" t="n">
        <v>48608.35</v>
      </c>
      <c r="G2193" t="n">
        <v>75487.36</v>
      </c>
      <c r="H2193" t="n">
        <v>36</v>
      </c>
      <c r="I2193" t="n">
        <v>30</v>
      </c>
      <c r="J2193" t="n">
        <v>4</v>
      </c>
      <c r="K2193">
        <f>E2193-F2193</f>
        <v/>
      </c>
      <c r="L2193" s="10">
        <f>IFERROR(K2193/E2193,0)</f>
        <v/>
      </c>
      <c r="M2193">
        <f>YEAR(A2193)</f>
        <v/>
      </c>
      <c r="N2193">
        <f>"Q"&amp;ROUNDUP(MONTH(A2193)/3,0)</f>
        <v/>
      </c>
      <c r="O2193">
        <f>TEXT(A2193,"mmm")</f>
        <v/>
      </c>
    </row>
    <row r="2194">
      <c r="A2194" s="13" t="n">
        <v>45352</v>
      </c>
      <c r="B2194" t="inlineStr">
        <is>
          <t>North</t>
        </is>
      </c>
      <c r="C2194" t="inlineStr">
        <is>
          <t>Mobile App</t>
        </is>
      </c>
      <c r="D2194" t="inlineStr">
        <is>
          <t>Sports</t>
        </is>
      </c>
      <c r="E2194" t="n">
        <v>42001.36</v>
      </c>
      <c r="F2194" t="n">
        <v>27427.08</v>
      </c>
      <c r="G2194" t="n">
        <v>46500.48</v>
      </c>
      <c r="H2194" t="n">
        <v>18</v>
      </c>
      <c r="I2194" t="n">
        <v>12</v>
      </c>
      <c r="J2194" t="n">
        <v>2</v>
      </c>
      <c r="K2194">
        <f>E2194-F2194</f>
        <v/>
      </c>
      <c r="L2194" s="10">
        <f>IFERROR(K2194/E2194,0)</f>
        <v/>
      </c>
      <c r="M2194">
        <f>YEAR(A2194)</f>
        <v/>
      </c>
      <c r="N2194">
        <f>"Q"&amp;ROUNDUP(MONTH(A2194)/3,0)</f>
        <v/>
      </c>
      <c r="O2194">
        <f>TEXT(A2194,"mmm")</f>
        <v/>
      </c>
    </row>
    <row r="2195">
      <c r="A2195" s="13" t="n">
        <v>45352</v>
      </c>
      <c r="B2195" t="inlineStr">
        <is>
          <t>North</t>
        </is>
      </c>
      <c r="C2195" t="inlineStr">
        <is>
          <t>Retail Store</t>
        </is>
      </c>
      <c r="D2195" t="inlineStr">
        <is>
          <t>Beauty</t>
        </is>
      </c>
      <c r="E2195" t="n">
        <v>5441.01</v>
      </c>
      <c r="F2195" t="n">
        <v>2861.07</v>
      </c>
      <c r="G2195" t="n">
        <v>5544.24</v>
      </c>
      <c r="H2195" t="n">
        <v>9</v>
      </c>
      <c r="I2195" t="n">
        <v>9</v>
      </c>
      <c r="J2195" t="n">
        <v>1</v>
      </c>
      <c r="K2195">
        <f>E2195-F2195</f>
        <v/>
      </c>
      <c r="L2195" s="10">
        <f>IFERROR(K2195/E2195,0)</f>
        <v/>
      </c>
      <c r="M2195">
        <f>YEAR(A2195)</f>
        <v/>
      </c>
      <c r="N2195">
        <f>"Q"&amp;ROUNDUP(MONTH(A2195)/3,0)</f>
        <v/>
      </c>
      <c r="O2195">
        <f>TEXT(A2195,"mmm")</f>
        <v/>
      </c>
    </row>
    <row r="2196">
      <c r="A2196" s="13" t="n">
        <v>45352</v>
      </c>
      <c r="B2196" t="inlineStr">
        <is>
          <t>North</t>
        </is>
      </c>
      <c r="C2196" t="inlineStr">
        <is>
          <t>Retail Store</t>
        </is>
      </c>
      <c r="D2196" t="inlineStr">
        <is>
          <t>Books</t>
        </is>
      </c>
      <c r="E2196" t="n">
        <v>6962.8</v>
      </c>
      <c r="F2196" t="n">
        <v>4988.43</v>
      </c>
      <c r="G2196" t="n">
        <v>7202</v>
      </c>
      <c r="H2196" t="n">
        <v>15</v>
      </c>
      <c r="I2196" t="n">
        <v>9</v>
      </c>
      <c r="J2196" t="n">
        <v>0</v>
      </c>
      <c r="K2196">
        <f>E2196-F2196</f>
        <v/>
      </c>
      <c r="L2196" s="10">
        <f>IFERROR(K2196/E2196,0)</f>
        <v/>
      </c>
      <c r="M2196">
        <f>YEAR(A2196)</f>
        <v/>
      </c>
      <c r="N2196">
        <f>"Q"&amp;ROUNDUP(MONTH(A2196)/3,0)</f>
        <v/>
      </c>
      <c r="O2196">
        <f>TEXT(A2196,"mmm")</f>
        <v/>
      </c>
    </row>
    <row r="2197">
      <c r="A2197" s="13" t="n">
        <v>45352</v>
      </c>
      <c r="B2197" t="inlineStr">
        <is>
          <t>North</t>
        </is>
      </c>
      <c r="C2197" t="inlineStr">
        <is>
          <t>Retail Store</t>
        </is>
      </c>
      <c r="D2197" t="inlineStr">
        <is>
          <t>Electronics</t>
        </is>
      </c>
      <c r="E2197" t="n">
        <v>145035.72</v>
      </c>
      <c r="F2197" t="n">
        <v>123249.42</v>
      </c>
      <c r="G2197" t="n">
        <v>150781.28</v>
      </c>
      <c r="H2197" t="n">
        <v>18</v>
      </c>
      <c r="I2197" t="n">
        <v>15</v>
      </c>
      <c r="J2197" t="n">
        <v>0</v>
      </c>
      <c r="K2197">
        <f>E2197-F2197</f>
        <v/>
      </c>
      <c r="L2197" s="10">
        <f>IFERROR(K2197/E2197,0)</f>
        <v/>
      </c>
      <c r="M2197">
        <f>YEAR(A2197)</f>
        <v/>
      </c>
      <c r="N2197">
        <f>"Q"&amp;ROUNDUP(MONTH(A2197)/3,0)</f>
        <v/>
      </c>
      <c r="O2197">
        <f>TEXT(A2197,"mmm")</f>
        <v/>
      </c>
    </row>
    <row r="2198">
      <c r="A2198" s="13" t="n">
        <v>45352</v>
      </c>
      <c r="B2198" t="inlineStr">
        <is>
          <t>North</t>
        </is>
      </c>
      <c r="C2198" t="inlineStr">
        <is>
          <t>Retail Store</t>
        </is>
      </c>
      <c r="D2198" t="inlineStr">
        <is>
          <t>Fashion</t>
        </is>
      </c>
      <c r="E2198" t="n">
        <v>31621.75</v>
      </c>
      <c r="F2198" t="n">
        <v>16675.34</v>
      </c>
      <c r="G2198" t="n">
        <v>33336.16</v>
      </c>
      <c r="H2198" t="n">
        <v>26</v>
      </c>
      <c r="I2198" t="n">
        <v>21</v>
      </c>
      <c r="J2198" t="n">
        <v>3</v>
      </c>
      <c r="K2198">
        <f>E2198-F2198</f>
        <v/>
      </c>
      <c r="L2198" s="10">
        <f>IFERROR(K2198/E2198,0)</f>
        <v/>
      </c>
      <c r="M2198">
        <f>YEAR(A2198)</f>
        <v/>
      </c>
      <c r="N2198">
        <f>"Q"&amp;ROUNDUP(MONTH(A2198)/3,0)</f>
        <v/>
      </c>
      <c r="O2198">
        <f>TEXT(A2198,"mmm")</f>
        <v/>
      </c>
    </row>
    <row r="2199">
      <c r="A2199" s="13" t="n">
        <v>45352</v>
      </c>
      <c r="B2199" t="inlineStr">
        <is>
          <t>North</t>
        </is>
      </c>
      <c r="C2199" t="inlineStr">
        <is>
          <t>Retail Store</t>
        </is>
      </c>
      <c r="D2199" t="inlineStr">
        <is>
          <t>Grocery</t>
        </is>
      </c>
      <c r="E2199" t="n">
        <v>12591.18</v>
      </c>
      <c r="F2199" t="n">
        <v>9976.98</v>
      </c>
      <c r="G2199" t="n">
        <v>13095.68</v>
      </c>
      <c r="H2199" t="n">
        <v>38</v>
      </c>
      <c r="I2199" t="n">
        <v>15</v>
      </c>
      <c r="J2199" t="n">
        <v>0</v>
      </c>
      <c r="K2199">
        <f>E2199-F2199</f>
        <v/>
      </c>
      <c r="L2199" s="10">
        <f>IFERROR(K2199/E2199,0)</f>
        <v/>
      </c>
      <c r="M2199">
        <f>YEAR(A2199)</f>
        <v/>
      </c>
      <c r="N2199">
        <f>"Q"&amp;ROUNDUP(MONTH(A2199)/3,0)</f>
        <v/>
      </c>
      <c r="O2199">
        <f>TEXT(A2199,"mmm")</f>
        <v/>
      </c>
    </row>
    <row r="2200">
      <c r="A2200" s="13" t="n">
        <v>45352</v>
      </c>
      <c r="B2200" t="inlineStr">
        <is>
          <t>North</t>
        </is>
      </c>
      <c r="C2200" t="inlineStr">
        <is>
          <t>Retail Store</t>
        </is>
      </c>
      <c r="D2200" t="inlineStr">
        <is>
          <t>Home &amp; Kitchen</t>
        </is>
      </c>
      <c r="E2200" t="n">
        <v>45682.92</v>
      </c>
      <c r="F2200" t="n">
        <v>29627.14</v>
      </c>
      <c r="G2200" t="n">
        <v>46852</v>
      </c>
      <c r="H2200" t="n">
        <v>20</v>
      </c>
      <c r="I2200" t="n">
        <v>18</v>
      </c>
      <c r="J2200" t="n">
        <v>0</v>
      </c>
      <c r="K2200">
        <f>E2200-F2200</f>
        <v/>
      </c>
      <c r="L2200" s="10">
        <f>IFERROR(K2200/E2200,0)</f>
        <v/>
      </c>
      <c r="M2200">
        <f>YEAR(A2200)</f>
        <v/>
      </c>
      <c r="N2200">
        <f>"Q"&amp;ROUNDUP(MONTH(A2200)/3,0)</f>
        <v/>
      </c>
      <c r="O2200">
        <f>TEXT(A2200,"mmm")</f>
        <v/>
      </c>
    </row>
    <row r="2201">
      <c r="A2201" s="13" t="n">
        <v>45352</v>
      </c>
      <c r="B2201" t="inlineStr">
        <is>
          <t>North</t>
        </is>
      </c>
      <c r="C2201" t="inlineStr">
        <is>
          <t>Retail Store</t>
        </is>
      </c>
      <c r="D2201" t="inlineStr">
        <is>
          <t>Sports</t>
        </is>
      </c>
      <c r="E2201" t="n">
        <v>15734.99</v>
      </c>
      <c r="F2201" t="n">
        <v>9453.25</v>
      </c>
      <c r="G2201" t="n">
        <v>16123.12</v>
      </c>
      <c r="H2201" t="n">
        <v>7</v>
      </c>
      <c r="I2201" t="n">
        <v>5</v>
      </c>
      <c r="J2201" t="n">
        <v>1</v>
      </c>
      <c r="K2201">
        <f>E2201-F2201</f>
        <v/>
      </c>
      <c r="L2201" s="10">
        <f>IFERROR(K2201/E2201,0)</f>
        <v/>
      </c>
      <c r="M2201">
        <f>YEAR(A2201)</f>
        <v/>
      </c>
      <c r="N2201">
        <f>"Q"&amp;ROUNDUP(MONTH(A2201)/3,0)</f>
        <v/>
      </c>
      <c r="O2201">
        <f>TEXT(A2201,"mmm")</f>
        <v/>
      </c>
    </row>
    <row r="2202">
      <c r="A2202" s="13" t="n">
        <v>45352</v>
      </c>
      <c r="B2202" t="inlineStr">
        <is>
          <t>North</t>
        </is>
      </c>
      <c r="C2202" t="inlineStr">
        <is>
          <t>Retail Store</t>
        </is>
      </c>
      <c r="D2202" t="inlineStr">
        <is>
          <t>Unknown</t>
        </is>
      </c>
      <c r="E2202" t="n">
        <v>767.52</v>
      </c>
      <c r="F2202" t="n">
        <v>561.58</v>
      </c>
      <c r="G2202" t="n">
        <v>767.52</v>
      </c>
      <c r="H2202" t="n">
        <v>2</v>
      </c>
      <c r="I2202" t="n">
        <v>1</v>
      </c>
      <c r="J2202" t="n">
        <v>0</v>
      </c>
      <c r="K2202">
        <f>E2202-F2202</f>
        <v/>
      </c>
      <c r="L2202" s="10">
        <f>IFERROR(K2202/E2202,0)</f>
        <v/>
      </c>
      <c r="M2202">
        <f>YEAR(A2202)</f>
        <v/>
      </c>
      <c r="N2202">
        <f>"Q"&amp;ROUNDUP(MONTH(A2202)/3,0)</f>
        <v/>
      </c>
      <c r="O2202">
        <f>TEXT(A2202,"mmm")</f>
        <v/>
      </c>
    </row>
    <row r="2203">
      <c r="A2203" s="13" t="n">
        <v>45352</v>
      </c>
      <c r="B2203" t="inlineStr">
        <is>
          <t>North</t>
        </is>
      </c>
      <c r="C2203" t="inlineStr">
        <is>
          <t>Unknown</t>
        </is>
      </c>
      <c r="D2203" t="inlineStr">
        <is>
          <t>Electronics</t>
        </is>
      </c>
      <c r="E2203" t="n">
        <v>17802.77</v>
      </c>
      <c r="F2203" t="n">
        <v>16138.66</v>
      </c>
      <c r="G2203" t="n">
        <v>18739.76</v>
      </c>
      <c r="H2203" t="n">
        <v>1</v>
      </c>
      <c r="I2203" t="n">
        <v>1</v>
      </c>
      <c r="J2203" t="n">
        <v>0</v>
      </c>
      <c r="K2203">
        <f>E2203-F2203</f>
        <v/>
      </c>
      <c r="L2203" s="10">
        <f>IFERROR(K2203/E2203,0)</f>
        <v/>
      </c>
      <c r="M2203">
        <f>YEAR(A2203)</f>
        <v/>
      </c>
      <c r="N2203">
        <f>"Q"&amp;ROUNDUP(MONTH(A2203)/3,0)</f>
        <v/>
      </c>
      <c r="O2203">
        <f>TEXT(A2203,"mmm")</f>
        <v/>
      </c>
    </row>
    <row r="2204">
      <c r="A2204" s="13" t="n">
        <v>45352</v>
      </c>
      <c r="B2204" t="inlineStr">
        <is>
          <t>North</t>
        </is>
      </c>
      <c r="C2204" t="inlineStr">
        <is>
          <t>Website</t>
        </is>
      </c>
      <c r="D2204" t="inlineStr">
        <is>
          <t>Beauty</t>
        </is>
      </c>
      <c r="E2204" t="n">
        <v>12290.54</v>
      </c>
      <c r="F2204" t="n">
        <v>6836.89</v>
      </c>
      <c r="G2204" t="n">
        <v>13306.8</v>
      </c>
      <c r="H2204" t="n">
        <v>25</v>
      </c>
      <c r="I2204" t="n">
        <v>20</v>
      </c>
      <c r="J2204" t="n">
        <v>0</v>
      </c>
      <c r="K2204">
        <f>E2204-F2204</f>
        <v/>
      </c>
      <c r="L2204" s="10">
        <f>IFERROR(K2204/E2204,0)</f>
        <v/>
      </c>
      <c r="M2204">
        <f>YEAR(A2204)</f>
        <v/>
      </c>
      <c r="N2204">
        <f>"Q"&amp;ROUNDUP(MONTH(A2204)/3,0)</f>
        <v/>
      </c>
      <c r="O2204">
        <f>TEXT(A2204,"mmm")</f>
        <v/>
      </c>
    </row>
    <row r="2205">
      <c r="A2205" s="13" t="n">
        <v>45352</v>
      </c>
      <c r="B2205" t="inlineStr">
        <is>
          <t>North</t>
        </is>
      </c>
      <c r="C2205" t="inlineStr">
        <is>
          <t>Website</t>
        </is>
      </c>
      <c r="D2205" t="inlineStr">
        <is>
          <t>Books</t>
        </is>
      </c>
      <c r="E2205" t="n">
        <v>7713.25</v>
      </c>
      <c r="F2205" t="n">
        <v>5751.87</v>
      </c>
      <c r="G2205" t="n">
        <v>8260.719999999999</v>
      </c>
      <c r="H2205" t="n">
        <v>17</v>
      </c>
      <c r="I2205" t="n">
        <v>14</v>
      </c>
      <c r="J2205" t="n">
        <v>0</v>
      </c>
      <c r="K2205">
        <f>E2205-F2205</f>
        <v/>
      </c>
      <c r="L2205" s="10">
        <f>IFERROR(K2205/E2205,0)</f>
        <v/>
      </c>
      <c r="M2205">
        <f>YEAR(A2205)</f>
        <v/>
      </c>
      <c r="N2205">
        <f>"Q"&amp;ROUNDUP(MONTH(A2205)/3,0)</f>
        <v/>
      </c>
      <c r="O2205">
        <f>TEXT(A2205,"mmm")</f>
        <v/>
      </c>
    </row>
    <row r="2206">
      <c r="A2206" s="13" t="n">
        <v>45352</v>
      </c>
      <c r="B2206" t="inlineStr">
        <is>
          <t>North</t>
        </is>
      </c>
      <c r="C2206" t="inlineStr">
        <is>
          <t>Website</t>
        </is>
      </c>
      <c r="D2206" t="inlineStr">
        <is>
          <t>Electronics</t>
        </is>
      </c>
      <c r="E2206" t="n">
        <v>248013.24</v>
      </c>
      <c r="F2206" t="n">
        <v>220740.69</v>
      </c>
      <c r="G2206" t="n">
        <v>262283.84</v>
      </c>
      <c r="H2206" t="n">
        <v>24</v>
      </c>
      <c r="I2206" t="n">
        <v>21</v>
      </c>
      <c r="J2206" t="n">
        <v>1</v>
      </c>
      <c r="K2206">
        <f>E2206-F2206</f>
        <v/>
      </c>
      <c r="L2206" s="10">
        <f>IFERROR(K2206/E2206,0)</f>
        <v/>
      </c>
      <c r="M2206">
        <f>YEAR(A2206)</f>
        <v/>
      </c>
      <c r="N2206">
        <f>"Q"&amp;ROUNDUP(MONTH(A2206)/3,0)</f>
        <v/>
      </c>
      <c r="O2206">
        <f>TEXT(A2206,"mmm")</f>
        <v/>
      </c>
    </row>
    <row r="2207">
      <c r="A2207" s="13" t="n">
        <v>45352</v>
      </c>
      <c r="B2207" t="inlineStr">
        <is>
          <t>North</t>
        </is>
      </c>
      <c r="C2207" t="inlineStr">
        <is>
          <t>Website</t>
        </is>
      </c>
      <c r="D2207" t="inlineStr">
        <is>
          <t>Fashion</t>
        </is>
      </c>
      <c r="E2207" t="n">
        <v>72936.42999999999</v>
      </c>
      <c r="F2207" t="n">
        <v>40094.82</v>
      </c>
      <c r="G2207" t="n">
        <v>77467.52</v>
      </c>
      <c r="H2207" t="n">
        <v>52</v>
      </c>
      <c r="I2207" t="n">
        <v>41</v>
      </c>
      <c r="J2207" t="n">
        <v>6</v>
      </c>
      <c r="K2207">
        <f>E2207-F2207</f>
        <v/>
      </c>
      <c r="L2207" s="10">
        <f>IFERROR(K2207/E2207,0)</f>
        <v/>
      </c>
      <c r="M2207">
        <f>YEAR(A2207)</f>
        <v/>
      </c>
      <c r="N2207">
        <f>"Q"&amp;ROUNDUP(MONTH(A2207)/3,0)</f>
        <v/>
      </c>
      <c r="O2207">
        <f>TEXT(A2207,"mmm")</f>
        <v/>
      </c>
    </row>
    <row r="2208">
      <c r="A2208" s="13" t="n">
        <v>45352</v>
      </c>
      <c r="B2208" t="inlineStr">
        <is>
          <t>North</t>
        </is>
      </c>
      <c r="C2208" t="inlineStr">
        <is>
          <t>Website</t>
        </is>
      </c>
      <c r="D2208" t="inlineStr">
        <is>
          <t>Grocery</t>
        </is>
      </c>
      <c r="E2208" t="n">
        <v>21759.73</v>
      </c>
      <c r="F2208" t="n">
        <v>17717.31</v>
      </c>
      <c r="G2208" t="n">
        <v>23143.12</v>
      </c>
      <c r="H2208" t="n">
        <v>67</v>
      </c>
      <c r="I2208" t="n">
        <v>26</v>
      </c>
      <c r="J2208" t="n">
        <v>0</v>
      </c>
      <c r="K2208">
        <f>E2208-F2208</f>
        <v/>
      </c>
      <c r="L2208" s="10">
        <f>IFERROR(K2208/E2208,0)</f>
        <v/>
      </c>
      <c r="M2208">
        <f>YEAR(A2208)</f>
        <v/>
      </c>
      <c r="N2208">
        <f>"Q"&amp;ROUNDUP(MONTH(A2208)/3,0)</f>
        <v/>
      </c>
      <c r="O2208">
        <f>TEXT(A2208,"mmm")</f>
        <v/>
      </c>
    </row>
    <row r="2209">
      <c r="A2209" s="13" t="n">
        <v>45352</v>
      </c>
      <c r="B2209" t="inlineStr">
        <is>
          <t>North</t>
        </is>
      </c>
      <c r="C2209" t="inlineStr">
        <is>
          <t>Website</t>
        </is>
      </c>
      <c r="D2209" t="inlineStr">
        <is>
          <t>Home &amp; Kitchen</t>
        </is>
      </c>
      <c r="E2209" t="n">
        <v>83900.28999999999</v>
      </c>
      <c r="F2209" t="n">
        <v>57985.88</v>
      </c>
      <c r="G2209" t="n">
        <v>90529.92</v>
      </c>
      <c r="H2209" t="n">
        <v>42</v>
      </c>
      <c r="I2209" t="n">
        <v>32</v>
      </c>
      <c r="J2209" t="n">
        <v>4</v>
      </c>
      <c r="K2209">
        <f>E2209-F2209</f>
        <v/>
      </c>
      <c r="L2209" s="10">
        <f>IFERROR(K2209/E2209,0)</f>
        <v/>
      </c>
      <c r="M2209">
        <f>YEAR(A2209)</f>
        <v/>
      </c>
      <c r="N2209">
        <f>"Q"&amp;ROUNDUP(MONTH(A2209)/3,0)</f>
        <v/>
      </c>
      <c r="O2209">
        <f>TEXT(A2209,"mmm")</f>
        <v/>
      </c>
    </row>
    <row r="2210">
      <c r="A2210" s="13" t="n">
        <v>45352</v>
      </c>
      <c r="B2210" t="inlineStr">
        <is>
          <t>North</t>
        </is>
      </c>
      <c r="C2210" t="inlineStr">
        <is>
          <t>Website</t>
        </is>
      </c>
      <c r="D2210" t="inlineStr">
        <is>
          <t>Sports</t>
        </is>
      </c>
      <c r="E2210" t="n">
        <v>23413.3</v>
      </c>
      <c r="F2210" t="n">
        <v>14623.94</v>
      </c>
      <c r="G2210" t="n">
        <v>25017.2</v>
      </c>
      <c r="H2210" t="n">
        <v>15</v>
      </c>
      <c r="I2210" t="n">
        <v>11</v>
      </c>
      <c r="J2210" t="n">
        <v>2</v>
      </c>
      <c r="K2210">
        <f>E2210-F2210</f>
        <v/>
      </c>
      <c r="L2210" s="10">
        <f>IFERROR(K2210/E2210,0)</f>
        <v/>
      </c>
      <c r="M2210">
        <f>YEAR(A2210)</f>
        <v/>
      </c>
      <c r="N2210">
        <f>"Q"&amp;ROUNDUP(MONTH(A2210)/3,0)</f>
        <v/>
      </c>
      <c r="O2210">
        <f>TEXT(A2210,"mmm")</f>
        <v/>
      </c>
    </row>
    <row r="2211">
      <c r="A2211" s="13" t="n">
        <v>45352</v>
      </c>
      <c r="B2211" t="inlineStr">
        <is>
          <t>South</t>
        </is>
      </c>
      <c r="C2211" t="inlineStr">
        <is>
          <t>Marketplace</t>
        </is>
      </c>
      <c r="D2211" t="inlineStr">
        <is>
          <t>Beauty</t>
        </is>
      </c>
      <c r="E2211" t="n">
        <v>12428.71</v>
      </c>
      <c r="F2211" t="n">
        <v>7188.54</v>
      </c>
      <c r="G2211" t="n">
        <v>13781.04</v>
      </c>
      <c r="H2211" t="n">
        <v>19</v>
      </c>
      <c r="I2211" t="n">
        <v>16</v>
      </c>
      <c r="J2211" t="n">
        <v>0</v>
      </c>
      <c r="K2211">
        <f>E2211-F2211</f>
        <v/>
      </c>
      <c r="L2211" s="10">
        <f>IFERROR(K2211/E2211,0)</f>
        <v/>
      </c>
      <c r="M2211">
        <f>YEAR(A2211)</f>
        <v/>
      </c>
      <c r="N2211">
        <f>"Q"&amp;ROUNDUP(MONTH(A2211)/3,0)</f>
        <v/>
      </c>
      <c r="O2211">
        <f>TEXT(A2211,"mmm")</f>
        <v/>
      </c>
    </row>
    <row r="2212">
      <c r="A2212" s="13" t="n">
        <v>45352</v>
      </c>
      <c r="B2212" t="inlineStr">
        <is>
          <t>South</t>
        </is>
      </c>
      <c r="C2212" t="inlineStr">
        <is>
          <t>Marketplace</t>
        </is>
      </c>
      <c r="D2212" t="inlineStr">
        <is>
          <t>Books</t>
        </is>
      </c>
      <c r="E2212" t="n">
        <v>9763.4</v>
      </c>
      <c r="F2212" t="n">
        <v>7436.18</v>
      </c>
      <c r="G2212" t="n">
        <v>10949.12</v>
      </c>
      <c r="H2212" t="n">
        <v>22</v>
      </c>
      <c r="I2212" t="n">
        <v>18</v>
      </c>
      <c r="J2212" t="n">
        <v>1</v>
      </c>
      <c r="K2212">
        <f>E2212-F2212</f>
        <v/>
      </c>
      <c r="L2212" s="10">
        <f>IFERROR(K2212/E2212,0)</f>
        <v/>
      </c>
      <c r="M2212">
        <f>YEAR(A2212)</f>
        <v/>
      </c>
      <c r="N2212">
        <f>"Q"&amp;ROUNDUP(MONTH(A2212)/3,0)</f>
        <v/>
      </c>
      <c r="O2212">
        <f>TEXT(A2212,"mmm")</f>
        <v/>
      </c>
    </row>
    <row r="2213">
      <c r="A2213" s="13" t="n">
        <v>45352</v>
      </c>
      <c r="B2213" t="inlineStr">
        <is>
          <t>South</t>
        </is>
      </c>
      <c r="C2213" t="inlineStr">
        <is>
          <t>Marketplace</t>
        </is>
      </c>
      <c r="D2213" t="inlineStr">
        <is>
          <t>Electronics</t>
        </is>
      </c>
      <c r="E2213" t="n">
        <v>450539.23</v>
      </c>
      <c r="F2213" t="n">
        <v>417657.19</v>
      </c>
      <c r="G2213" t="n">
        <v>504389.6</v>
      </c>
      <c r="H2213" t="n">
        <v>50</v>
      </c>
      <c r="I2213" t="n">
        <v>37</v>
      </c>
      <c r="J2213" t="n">
        <v>3</v>
      </c>
      <c r="K2213">
        <f>E2213-F2213</f>
        <v/>
      </c>
      <c r="L2213" s="10">
        <f>IFERROR(K2213/E2213,0)</f>
        <v/>
      </c>
      <c r="M2213">
        <f>YEAR(A2213)</f>
        <v/>
      </c>
      <c r="N2213">
        <f>"Q"&amp;ROUNDUP(MONTH(A2213)/3,0)</f>
        <v/>
      </c>
      <c r="O2213">
        <f>TEXT(A2213,"mmm")</f>
        <v/>
      </c>
    </row>
    <row r="2214">
      <c r="A2214" s="13" t="n">
        <v>45352</v>
      </c>
      <c r="B2214" t="inlineStr">
        <is>
          <t>South</t>
        </is>
      </c>
      <c r="C2214" t="inlineStr">
        <is>
          <t>Marketplace</t>
        </is>
      </c>
      <c r="D2214" t="inlineStr">
        <is>
          <t>Fashion</t>
        </is>
      </c>
      <c r="E2214" t="n">
        <v>86324.35000000001</v>
      </c>
      <c r="F2214" t="n">
        <v>49524.62</v>
      </c>
      <c r="G2214" t="n">
        <v>96369.52</v>
      </c>
      <c r="H2214" t="n">
        <v>67</v>
      </c>
      <c r="I2214" t="n">
        <v>53</v>
      </c>
      <c r="J2214" t="n">
        <v>18</v>
      </c>
      <c r="K2214">
        <f>E2214-F2214</f>
        <v/>
      </c>
      <c r="L2214" s="10">
        <f>IFERROR(K2214/E2214,0)</f>
        <v/>
      </c>
      <c r="M2214">
        <f>YEAR(A2214)</f>
        <v/>
      </c>
      <c r="N2214">
        <f>"Q"&amp;ROUNDUP(MONTH(A2214)/3,0)</f>
        <v/>
      </c>
      <c r="O2214">
        <f>TEXT(A2214,"mmm")</f>
        <v/>
      </c>
    </row>
    <row r="2215">
      <c r="A2215" s="13" t="n">
        <v>45352</v>
      </c>
      <c r="B2215" t="inlineStr">
        <is>
          <t>South</t>
        </is>
      </c>
      <c r="C2215" t="inlineStr">
        <is>
          <t>Marketplace</t>
        </is>
      </c>
      <c r="D2215" t="inlineStr">
        <is>
          <t>Grocery</t>
        </is>
      </c>
      <c r="E2215" t="n">
        <v>19325.44</v>
      </c>
      <c r="F2215" t="n">
        <v>16529.23</v>
      </c>
      <c r="G2215" t="n">
        <v>21500.96</v>
      </c>
      <c r="H2215" t="n">
        <v>56</v>
      </c>
      <c r="I2215" t="n">
        <v>20</v>
      </c>
      <c r="J2215" t="n">
        <v>0</v>
      </c>
      <c r="K2215">
        <f>E2215-F2215</f>
        <v/>
      </c>
      <c r="L2215" s="10">
        <f>IFERROR(K2215/E2215,0)</f>
        <v/>
      </c>
      <c r="M2215">
        <f>YEAR(A2215)</f>
        <v/>
      </c>
      <c r="N2215">
        <f>"Q"&amp;ROUNDUP(MONTH(A2215)/3,0)</f>
        <v/>
      </c>
      <c r="O2215">
        <f>TEXT(A2215,"mmm")</f>
        <v/>
      </c>
    </row>
    <row r="2216">
      <c r="A2216" s="13" t="n">
        <v>45352</v>
      </c>
      <c r="B2216" t="inlineStr">
        <is>
          <t>South</t>
        </is>
      </c>
      <c r="C2216" t="inlineStr">
        <is>
          <t>Marketplace</t>
        </is>
      </c>
      <c r="D2216" t="inlineStr">
        <is>
          <t>Home &amp; Kitchen</t>
        </is>
      </c>
      <c r="E2216" t="n">
        <v>98676.3</v>
      </c>
      <c r="F2216" t="n">
        <v>69108.03</v>
      </c>
      <c r="G2216" t="n">
        <v>108376.32</v>
      </c>
      <c r="H2216" t="n">
        <v>42</v>
      </c>
      <c r="I2216" t="n">
        <v>37</v>
      </c>
      <c r="J2216" t="n">
        <v>2</v>
      </c>
      <c r="K2216">
        <f>E2216-F2216</f>
        <v/>
      </c>
      <c r="L2216" s="10">
        <f>IFERROR(K2216/E2216,0)</f>
        <v/>
      </c>
      <c r="M2216">
        <f>YEAR(A2216)</f>
        <v/>
      </c>
      <c r="N2216">
        <f>"Q"&amp;ROUNDUP(MONTH(A2216)/3,0)</f>
        <v/>
      </c>
      <c r="O2216">
        <f>TEXT(A2216,"mmm")</f>
        <v/>
      </c>
    </row>
    <row r="2217">
      <c r="A2217" s="13" t="n">
        <v>45352</v>
      </c>
      <c r="B2217" t="inlineStr">
        <is>
          <t>South</t>
        </is>
      </c>
      <c r="C2217" t="inlineStr">
        <is>
          <t>Marketplace</t>
        </is>
      </c>
      <c r="D2217" t="inlineStr">
        <is>
          <t>Sports</t>
        </is>
      </c>
      <c r="E2217" t="n">
        <v>59807.08</v>
      </c>
      <c r="F2217" t="n">
        <v>39638.49</v>
      </c>
      <c r="G2217" t="n">
        <v>65154.96</v>
      </c>
      <c r="H2217" t="n">
        <v>21</v>
      </c>
      <c r="I2217" t="n">
        <v>15</v>
      </c>
      <c r="J2217" t="n">
        <v>3</v>
      </c>
      <c r="K2217">
        <f>E2217-F2217</f>
        <v/>
      </c>
      <c r="L2217" s="10">
        <f>IFERROR(K2217/E2217,0)</f>
        <v/>
      </c>
      <c r="M2217">
        <f>YEAR(A2217)</f>
        <v/>
      </c>
      <c r="N2217">
        <f>"Q"&amp;ROUNDUP(MONTH(A2217)/3,0)</f>
        <v/>
      </c>
      <c r="O2217">
        <f>TEXT(A2217,"mmm")</f>
        <v/>
      </c>
    </row>
    <row r="2218">
      <c r="A2218" s="13" t="n">
        <v>45352</v>
      </c>
      <c r="B2218" t="inlineStr">
        <is>
          <t>South</t>
        </is>
      </c>
      <c r="C2218" t="inlineStr">
        <is>
          <t>Mobile App</t>
        </is>
      </c>
      <c r="D2218" t="inlineStr">
        <is>
          <t>Beauty</t>
        </is>
      </c>
      <c r="E2218" t="n">
        <v>11006.19</v>
      </c>
      <c r="F2218" t="n">
        <v>6651</v>
      </c>
      <c r="G2218" t="n">
        <v>12395.76</v>
      </c>
      <c r="H2218" t="n">
        <v>21</v>
      </c>
      <c r="I2218" t="n">
        <v>17</v>
      </c>
      <c r="J2218" t="n">
        <v>2</v>
      </c>
      <c r="K2218">
        <f>E2218-F2218</f>
        <v/>
      </c>
      <c r="L2218" s="10">
        <f>IFERROR(K2218/E2218,0)</f>
        <v/>
      </c>
      <c r="M2218">
        <f>YEAR(A2218)</f>
        <v/>
      </c>
      <c r="N2218">
        <f>"Q"&amp;ROUNDUP(MONTH(A2218)/3,0)</f>
        <v/>
      </c>
      <c r="O2218">
        <f>TEXT(A2218,"mmm")</f>
        <v/>
      </c>
    </row>
    <row r="2219">
      <c r="A2219" s="13" t="n">
        <v>45352</v>
      </c>
      <c r="B2219" t="inlineStr">
        <is>
          <t>South</t>
        </is>
      </c>
      <c r="C2219" t="inlineStr">
        <is>
          <t>Mobile App</t>
        </is>
      </c>
      <c r="D2219" t="inlineStr">
        <is>
          <t>Books</t>
        </is>
      </c>
      <c r="E2219" t="n">
        <v>8812.58</v>
      </c>
      <c r="F2219" t="n">
        <v>6740.37</v>
      </c>
      <c r="G2219" t="n">
        <v>9525.360000000001</v>
      </c>
      <c r="H2219" t="n">
        <v>21</v>
      </c>
      <c r="I2219" t="n">
        <v>19</v>
      </c>
      <c r="J2219" t="n">
        <v>1</v>
      </c>
      <c r="K2219">
        <f>E2219-F2219</f>
        <v/>
      </c>
      <c r="L2219" s="10">
        <f>IFERROR(K2219/E2219,0)</f>
        <v/>
      </c>
      <c r="M2219">
        <f>YEAR(A2219)</f>
        <v/>
      </c>
      <c r="N2219">
        <f>"Q"&amp;ROUNDUP(MONTH(A2219)/3,0)</f>
        <v/>
      </c>
      <c r="O2219">
        <f>TEXT(A2219,"mmm")</f>
        <v/>
      </c>
    </row>
    <row r="2220">
      <c r="A2220" s="13" t="n">
        <v>45352</v>
      </c>
      <c r="B2220" t="inlineStr">
        <is>
          <t>South</t>
        </is>
      </c>
      <c r="C2220" t="inlineStr">
        <is>
          <t>Mobile App</t>
        </is>
      </c>
      <c r="D2220" t="inlineStr">
        <is>
          <t>Electronics</t>
        </is>
      </c>
      <c r="E2220" t="n">
        <v>422515.09</v>
      </c>
      <c r="F2220" t="n">
        <v>384123.27</v>
      </c>
      <c r="G2220" t="n">
        <v>462694.96</v>
      </c>
      <c r="H2220" t="n">
        <v>41</v>
      </c>
      <c r="I2220" t="n">
        <v>31</v>
      </c>
      <c r="J2220" t="n">
        <v>0</v>
      </c>
      <c r="K2220">
        <f>E2220-F2220</f>
        <v/>
      </c>
      <c r="L2220" s="10">
        <f>IFERROR(K2220/E2220,0)</f>
        <v/>
      </c>
      <c r="M2220">
        <f>YEAR(A2220)</f>
        <v/>
      </c>
      <c r="N2220">
        <f>"Q"&amp;ROUNDUP(MONTH(A2220)/3,0)</f>
        <v/>
      </c>
      <c r="O2220">
        <f>TEXT(A2220,"mmm")</f>
        <v/>
      </c>
    </row>
    <row r="2221">
      <c r="A2221" s="13" t="n">
        <v>45352</v>
      </c>
      <c r="B2221" t="inlineStr">
        <is>
          <t>South</t>
        </is>
      </c>
      <c r="C2221" t="inlineStr">
        <is>
          <t>Mobile App</t>
        </is>
      </c>
      <c r="D2221" t="inlineStr">
        <is>
          <t>Fashion</t>
        </is>
      </c>
      <c r="E2221" t="n">
        <v>75159.59</v>
      </c>
      <c r="F2221" t="n">
        <v>41963.69</v>
      </c>
      <c r="G2221" t="n">
        <v>81645.2</v>
      </c>
      <c r="H2221" t="n">
        <v>65</v>
      </c>
      <c r="I2221" t="n">
        <v>50</v>
      </c>
      <c r="J2221" t="n">
        <v>5</v>
      </c>
      <c r="K2221">
        <f>E2221-F2221</f>
        <v/>
      </c>
      <c r="L2221" s="10">
        <f>IFERROR(K2221/E2221,0)</f>
        <v/>
      </c>
      <c r="M2221">
        <f>YEAR(A2221)</f>
        <v/>
      </c>
      <c r="N2221">
        <f>"Q"&amp;ROUNDUP(MONTH(A2221)/3,0)</f>
        <v/>
      </c>
      <c r="O2221">
        <f>TEXT(A2221,"mmm")</f>
        <v/>
      </c>
    </row>
    <row r="2222">
      <c r="A2222" s="13" t="n">
        <v>45352</v>
      </c>
      <c r="B2222" t="inlineStr">
        <is>
          <t>South</t>
        </is>
      </c>
      <c r="C2222" t="inlineStr">
        <is>
          <t>Mobile App</t>
        </is>
      </c>
      <c r="D2222" t="inlineStr">
        <is>
          <t>Grocery</t>
        </is>
      </c>
      <c r="E2222" t="n">
        <v>40544.31</v>
      </c>
      <c r="F2222" t="n">
        <v>34274.39</v>
      </c>
      <c r="G2222" t="n">
        <v>44220.8</v>
      </c>
      <c r="H2222" t="n">
        <v>110</v>
      </c>
      <c r="I2222" t="n">
        <v>45</v>
      </c>
      <c r="J2222" t="n">
        <v>0</v>
      </c>
      <c r="K2222">
        <f>E2222-F2222</f>
        <v/>
      </c>
      <c r="L2222" s="10">
        <f>IFERROR(K2222/E2222,0)</f>
        <v/>
      </c>
      <c r="M2222">
        <f>YEAR(A2222)</f>
        <v/>
      </c>
      <c r="N2222">
        <f>"Q"&amp;ROUNDUP(MONTH(A2222)/3,0)</f>
        <v/>
      </c>
      <c r="O2222">
        <f>TEXT(A2222,"mmm")</f>
        <v/>
      </c>
    </row>
    <row r="2223">
      <c r="A2223" s="13" t="n">
        <v>45352</v>
      </c>
      <c r="B2223" t="inlineStr">
        <is>
          <t>South</t>
        </is>
      </c>
      <c r="C2223" t="inlineStr">
        <is>
          <t>Mobile App</t>
        </is>
      </c>
      <c r="D2223" t="inlineStr">
        <is>
          <t>Home &amp; Kitchen</t>
        </is>
      </c>
      <c r="E2223" t="n">
        <v>94314.95</v>
      </c>
      <c r="F2223" t="n">
        <v>66665.94</v>
      </c>
      <c r="G2223" t="n">
        <v>104334.88</v>
      </c>
      <c r="H2223" t="n">
        <v>38</v>
      </c>
      <c r="I2223" t="n">
        <v>31</v>
      </c>
      <c r="J2223" t="n">
        <v>1</v>
      </c>
      <c r="K2223">
        <f>E2223-F2223</f>
        <v/>
      </c>
      <c r="L2223" s="10">
        <f>IFERROR(K2223/E2223,0)</f>
        <v/>
      </c>
      <c r="M2223">
        <f>YEAR(A2223)</f>
        <v/>
      </c>
      <c r="N2223">
        <f>"Q"&amp;ROUNDUP(MONTH(A2223)/3,0)</f>
        <v/>
      </c>
      <c r="O2223">
        <f>TEXT(A2223,"mmm")</f>
        <v/>
      </c>
    </row>
    <row r="2224">
      <c r="A2224" s="13" t="n">
        <v>45352</v>
      </c>
      <c r="B2224" t="inlineStr">
        <is>
          <t>South</t>
        </is>
      </c>
      <c r="C2224" t="inlineStr">
        <is>
          <t>Mobile App</t>
        </is>
      </c>
      <c r="D2224" t="inlineStr">
        <is>
          <t>Sports</t>
        </is>
      </c>
      <c r="E2224" t="n">
        <v>49027.77</v>
      </c>
      <c r="F2224" t="n">
        <v>32075.6</v>
      </c>
      <c r="G2224" t="n">
        <v>52434.72</v>
      </c>
      <c r="H2224" t="n">
        <v>22</v>
      </c>
      <c r="I2224" t="n">
        <v>16</v>
      </c>
      <c r="J2224" t="n">
        <v>0</v>
      </c>
      <c r="K2224">
        <f>E2224-F2224</f>
        <v/>
      </c>
      <c r="L2224" s="10">
        <f>IFERROR(K2224/E2224,0)</f>
        <v/>
      </c>
      <c r="M2224">
        <f>YEAR(A2224)</f>
        <v/>
      </c>
      <c r="N2224">
        <f>"Q"&amp;ROUNDUP(MONTH(A2224)/3,0)</f>
        <v/>
      </c>
      <c r="O2224">
        <f>TEXT(A2224,"mmm")</f>
        <v/>
      </c>
    </row>
    <row r="2225">
      <c r="A2225" s="13" t="n">
        <v>45352</v>
      </c>
      <c r="B2225" t="inlineStr">
        <is>
          <t>South</t>
        </is>
      </c>
      <c r="C2225" t="inlineStr">
        <is>
          <t>Retail Store</t>
        </is>
      </c>
      <c r="D2225" t="inlineStr">
        <is>
          <t>Beauty</t>
        </is>
      </c>
      <c r="E2225" t="n">
        <v>3247.13</v>
      </c>
      <c r="F2225" t="n">
        <v>1787.42</v>
      </c>
      <c r="G2225" t="n">
        <v>3416.4</v>
      </c>
      <c r="H2225" t="n">
        <v>5</v>
      </c>
      <c r="I2225" t="n">
        <v>5</v>
      </c>
      <c r="J2225" t="n">
        <v>0</v>
      </c>
      <c r="K2225">
        <f>E2225-F2225</f>
        <v/>
      </c>
      <c r="L2225" s="10">
        <f>IFERROR(K2225/E2225,0)</f>
        <v/>
      </c>
      <c r="M2225">
        <f>YEAR(A2225)</f>
        <v/>
      </c>
      <c r="N2225">
        <f>"Q"&amp;ROUNDUP(MONTH(A2225)/3,0)</f>
        <v/>
      </c>
      <c r="O2225">
        <f>TEXT(A2225,"mmm")</f>
        <v/>
      </c>
    </row>
    <row r="2226">
      <c r="A2226" s="13" t="n">
        <v>45352</v>
      </c>
      <c r="B2226" t="inlineStr">
        <is>
          <t>South</t>
        </is>
      </c>
      <c r="C2226" t="inlineStr">
        <is>
          <t>Retail Store</t>
        </is>
      </c>
      <c r="D2226" t="inlineStr">
        <is>
          <t>Books</t>
        </is>
      </c>
      <c r="E2226" t="n">
        <v>5524.16</v>
      </c>
      <c r="F2226" t="n">
        <v>3769.54</v>
      </c>
      <c r="G2226" t="n">
        <v>5603.52</v>
      </c>
      <c r="H2226" t="n">
        <v>12</v>
      </c>
      <c r="I2226" t="n">
        <v>11</v>
      </c>
      <c r="J2226" t="n">
        <v>0</v>
      </c>
      <c r="K2226">
        <f>E2226-F2226</f>
        <v/>
      </c>
      <c r="L2226" s="10">
        <f>IFERROR(K2226/E2226,0)</f>
        <v/>
      </c>
      <c r="M2226">
        <f>YEAR(A2226)</f>
        <v/>
      </c>
      <c r="N2226">
        <f>"Q"&amp;ROUNDUP(MONTH(A2226)/3,0)</f>
        <v/>
      </c>
      <c r="O2226">
        <f>TEXT(A2226,"mmm")</f>
        <v/>
      </c>
    </row>
    <row r="2227">
      <c r="A2227" s="13" t="n">
        <v>45352</v>
      </c>
      <c r="B2227" t="inlineStr">
        <is>
          <t>South</t>
        </is>
      </c>
      <c r="C2227" t="inlineStr">
        <is>
          <t>Retail Store</t>
        </is>
      </c>
      <c r="D2227" t="inlineStr">
        <is>
          <t>Electronics</t>
        </is>
      </c>
      <c r="E2227" t="n">
        <v>146707.23</v>
      </c>
      <c r="F2227" t="n">
        <v>128887.59</v>
      </c>
      <c r="G2227" t="n">
        <v>154675.04</v>
      </c>
      <c r="H2227" t="n">
        <v>14</v>
      </c>
      <c r="I2227" t="n">
        <v>11</v>
      </c>
      <c r="J2227" t="n">
        <v>1</v>
      </c>
      <c r="K2227">
        <f>E2227-F2227</f>
        <v/>
      </c>
      <c r="L2227" s="10">
        <f>IFERROR(K2227/E2227,0)</f>
        <v/>
      </c>
      <c r="M2227">
        <f>YEAR(A2227)</f>
        <v/>
      </c>
      <c r="N2227">
        <f>"Q"&amp;ROUNDUP(MONTH(A2227)/3,0)</f>
        <v/>
      </c>
      <c r="O2227">
        <f>TEXT(A2227,"mmm")</f>
        <v/>
      </c>
    </row>
    <row r="2228">
      <c r="A2228" s="13" t="n">
        <v>45352</v>
      </c>
      <c r="B2228" t="inlineStr">
        <is>
          <t>South</t>
        </is>
      </c>
      <c r="C2228" t="inlineStr">
        <is>
          <t>Retail Store</t>
        </is>
      </c>
      <c r="D2228" t="inlineStr">
        <is>
          <t>Fashion</t>
        </is>
      </c>
      <c r="E2228" t="n">
        <v>19967.26</v>
      </c>
      <c r="F2228" t="n">
        <v>10513.16</v>
      </c>
      <c r="G2228" t="n">
        <v>20689.76</v>
      </c>
      <c r="H2228" t="n">
        <v>16</v>
      </c>
      <c r="I2228" t="n">
        <v>13</v>
      </c>
      <c r="J2228" t="n">
        <v>0</v>
      </c>
      <c r="K2228">
        <f>E2228-F2228</f>
        <v/>
      </c>
      <c r="L2228" s="10">
        <f>IFERROR(K2228/E2228,0)</f>
        <v/>
      </c>
      <c r="M2228">
        <f>YEAR(A2228)</f>
        <v/>
      </c>
      <c r="N2228">
        <f>"Q"&amp;ROUNDUP(MONTH(A2228)/3,0)</f>
        <v/>
      </c>
      <c r="O2228">
        <f>TEXT(A2228,"mmm")</f>
        <v/>
      </c>
    </row>
    <row r="2229">
      <c r="A2229" s="13" t="n">
        <v>45352</v>
      </c>
      <c r="B2229" t="inlineStr">
        <is>
          <t>South</t>
        </is>
      </c>
      <c r="C2229" t="inlineStr">
        <is>
          <t>Retail Store</t>
        </is>
      </c>
      <c r="D2229" t="inlineStr">
        <is>
          <t>Grocery</t>
        </is>
      </c>
      <c r="E2229" t="n">
        <v>6692.33</v>
      </c>
      <c r="F2229" t="n">
        <v>5253.58</v>
      </c>
      <c r="G2229" t="n">
        <v>6840.08</v>
      </c>
      <c r="H2229" t="n">
        <v>23</v>
      </c>
      <c r="I2229" t="n">
        <v>12</v>
      </c>
      <c r="J2229" t="n">
        <v>0</v>
      </c>
      <c r="K2229">
        <f>E2229-F2229</f>
        <v/>
      </c>
      <c r="L2229" s="10">
        <f>IFERROR(K2229/E2229,0)</f>
        <v/>
      </c>
      <c r="M2229">
        <f>YEAR(A2229)</f>
        <v/>
      </c>
      <c r="N2229">
        <f>"Q"&amp;ROUNDUP(MONTH(A2229)/3,0)</f>
        <v/>
      </c>
      <c r="O2229">
        <f>TEXT(A2229,"mmm")</f>
        <v/>
      </c>
    </row>
    <row r="2230">
      <c r="A2230" s="13" t="n">
        <v>45352</v>
      </c>
      <c r="B2230" t="inlineStr">
        <is>
          <t>South</t>
        </is>
      </c>
      <c r="C2230" t="inlineStr">
        <is>
          <t>Retail Store</t>
        </is>
      </c>
      <c r="D2230" t="inlineStr">
        <is>
          <t>Home &amp; Kitchen</t>
        </is>
      </c>
      <c r="E2230" t="n">
        <v>20869.83</v>
      </c>
      <c r="F2230" t="n">
        <v>13989.17</v>
      </c>
      <c r="G2230" t="n">
        <v>21028.8</v>
      </c>
      <c r="H2230" t="n">
        <v>10</v>
      </c>
      <c r="I2230" t="n">
        <v>9</v>
      </c>
      <c r="J2230" t="n">
        <v>0</v>
      </c>
      <c r="K2230">
        <f>E2230-F2230</f>
        <v/>
      </c>
      <c r="L2230" s="10">
        <f>IFERROR(K2230/E2230,0)</f>
        <v/>
      </c>
      <c r="M2230">
        <f>YEAR(A2230)</f>
        <v/>
      </c>
      <c r="N2230">
        <f>"Q"&amp;ROUNDUP(MONTH(A2230)/3,0)</f>
        <v/>
      </c>
      <c r="O2230">
        <f>TEXT(A2230,"mmm")</f>
        <v/>
      </c>
    </row>
    <row r="2231">
      <c r="A2231" s="13" t="n">
        <v>45352</v>
      </c>
      <c r="B2231" t="inlineStr">
        <is>
          <t>South</t>
        </is>
      </c>
      <c r="C2231" t="inlineStr">
        <is>
          <t>Retail Store</t>
        </is>
      </c>
      <c r="D2231" t="inlineStr">
        <is>
          <t>Sports</t>
        </is>
      </c>
      <c r="E2231" t="n">
        <v>14439.72</v>
      </c>
      <c r="F2231" t="n">
        <v>9104.1</v>
      </c>
      <c r="G2231" t="n">
        <v>15094.56</v>
      </c>
      <c r="H2231" t="n">
        <v>6</v>
      </c>
      <c r="I2231" t="n">
        <v>6</v>
      </c>
      <c r="J2231" t="n">
        <v>1</v>
      </c>
      <c r="K2231">
        <f>E2231-F2231</f>
        <v/>
      </c>
      <c r="L2231" s="10">
        <f>IFERROR(K2231/E2231,0)</f>
        <v/>
      </c>
      <c r="M2231">
        <f>YEAR(A2231)</f>
        <v/>
      </c>
      <c r="N2231">
        <f>"Q"&amp;ROUNDUP(MONTH(A2231)/3,0)</f>
        <v/>
      </c>
      <c r="O2231">
        <f>TEXT(A2231,"mmm")</f>
        <v/>
      </c>
    </row>
    <row r="2232">
      <c r="A2232" s="13" t="n">
        <v>45352</v>
      </c>
      <c r="B2232" t="inlineStr">
        <is>
          <t>South</t>
        </is>
      </c>
      <c r="C2232" t="inlineStr">
        <is>
          <t>Unknown</t>
        </is>
      </c>
      <c r="D2232" t="inlineStr">
        <is>
          <t>Fashion</t>
        </is>
      </c>
      <c r="E2232" t="n">
        <v>1914.7</v>
      </c>
      <c r="F2232" t="n">
        <v>1162.98</v>
      </c>
      <c r="G2232" t="n">
        <v>2378.48</v>
      </c>
      <c r="H2232" t="n">
        <v>3</v>
      </c>
      <c r="I2232" t="n">
        <v>2</v>
      </c>
      <c r="J2232" t="n">
        <v>0</v>
      </c>
      <c r="K2232">
        <f>E2232-F2232</f>
        <v/>
      </c>
      <c r="L2232" s="10">
        <f>IFERROR(K2232/E2232,0)</f>
        <v/>
      </c>
      <c r="M2232">
        <f>YEAR(A2232)</f>
        <v/>
      </c>
      <c r="N2232">
        <f>"Q"&amp;ROUNDUP(MONTH(A2232)/3,0)</f>
        <v/>
      </c>
      <c r="O2232">
        <f>TEXT(A2232,"mmm")</f>
        <v/>
      </c>
    </row>
    <row r="2233">
      <c r="A2233" s="13" t="n">
        <v>45352</v>
      </c>
      <c r="B2233" t="inlineStr">
        <is>
          <t>South</t>
        </is>
      </c>
      <c r="C2233" t="inlineStr">
        <is>
          <t>Unknown</t>
        </is>
      </c>
      <c r="D2233" t="inlineStr">
        <is>
          <t>Grocery</t>
        </is>
      </c>
      <c r="E2233" t="n">
        <v>619.48</v>
      </c>
      <c r="F2233" t="n">
        <v>487.02</v>
      </c>
      <c r="G2233" t="n">
        <v>652.08</v>
      </c>
      <c r="H2233" t="n">
        <v>3</v>
      </c>
      <c r="I2233" t="n">
        <v>1</v>
      </c>
      <c r="J2233" t="n">
        <v>0</v>
      </c>
      <c r="K2233">
        <f>E2233-F2233</f>
        <v/>
      </c>
      <c r="L2233" s="10">
        <f>IFERROR(K2233/E2233,0)</f>
        <v/>
      </c>
      <c r="M2233">
        <f>YEAR(A2233)</f>
        <v/>
      </c>
      <c r="N2233">
        <f>"Q"&amp;ROUNDUP(MONTH(A2233)/3,0)</f>
        <v/>
      </c>
      <c r="O2233">
        <f>TEXT(A2233,"mmm")</f>
        <v/>
      </c>
    </row>
    <row r="2234">
      <c r="A2234" s="13" t="n">
        <v>45352</v>
      </c>
      <c r="B2234" t="inlineStr">
        <is>
          <t>South</t>
        </is>
      </c>
      <c r="C2234" t="inlineStr">
        <is>
          <t>Unknown</t>
        </is>
      </c>
      <c r="D2234" t="inlineStr">
        <is>
          <t>Home &amp; Kitchen</t>
        </is>
      </c>
      <c r="E2234" t="n">
        <v>2076.05</v>
      </c>
      <c r="F2234" t="n">
        <v>1303.28</v>
      </c>
      <c r="G2234" t="n">
        <v>2306.72</v>
      </c>
      <c r="H2234" t="n">
        <v>2</v>
      </c>
      <c r="I2234" t="n">
        <v>1</v>
      </c>
      <c r="J2234" t="n">
        <v>0</v>
      </c>
      <c r="K2234">
        <f>E2234-F2234</f>
        <v/>
      </c>
      <c r="L2234" s="10">
        <f>IFERROR(K2234/E2234,0)</f>
        <v/>
      </c>
      <c r="M2234">
        <f>YEAR(A2234)</f>
        <v/>
      </c>
      <c r="N2234">
        <f>"Q"&amp;ROUNDUP(MONTH(A2234)/3,0)</f>
        <v/>
      </c>
      <c r="O2234">
        <f>TEXT(A2234,"mmm")</f>
        <v/>
      </c>
    </row>
    <row r="2235">
      <c r="A2235" s="13" t="n">
        <v>45352</v>
      </c>
      <c r="B2235" t="inlineStr">
        <is>
          <t>South</t>
        </is>
      </c>
      <c r="C2235" t="inlineStr">
        <is>
          <t>Website</t>
        </is>
      </c>
      <c r="D2235" t="inlineStr">
        <is>
          <t>Beauty</t>
        </is>
      </c>
      <c r="E2235" t="n">
        <v>27495.74</v>
      </c>
      <c r="F2235" t="n">
        <v>15219.85</v>
      </c>
      <c r="G2235" t="n">
        <v>29217.76</v>
      </c>
      <c r="H2235" t="n">
        <v>46</v>
      </c>
      <c r="I2235" t="n">
        <v>33</v>
      </c>
      <c r="J2235" t="n">
        <v>1</v>
      </c>
      <c r="K2235">
        <f>E2235-F2235</f>
        <v/>
      </c>
      <c r="L2235" s="10">
        <f>IFERROR(K2235/E2235,0)</f>
        <v/>
      </c>
      <c r="M2235">
        <f>YEAR(A2235)</f>
        <v/>
      </c>
      <c r="N2235">
        <f>"Q"&amp;ROUNDUP(MONTH(A2235)/3,0)</f>
        <v/>
      </c>
      <c r="O2235">
        <f>TEXT(A2235,"mmm")</f>
        <v/>
      </c>
    </row>
    <row r="2236">
      <c r="A2236" s="13" t="n">
        <v>45352</v>
      </c>
      <c r="B2236" t="inlineStr">
        <is>
          <t>South</t>
        </is>
      </c>
      <c r="C2236" t="inlineStr">
        <is>
          <t>Website</t>
        </is>
      </c>
      <c r="D2236" t="inlineStr">
        <is>
          <t>Books</t>
        </is>
      </c>
      <c r="E2236" t="n">
        <v>11874.11</v>
      </c>
      <c r="F2236" t="n">
        <v>8493.23</v>
      </c>
      <c r="G2236" t="n">
        <v>12555.92</v>
      </c>
      <c r="H2236" t="n">
        <v>27</v>
      </c>
      <c r="I2236" t="n">
        <v>23</v>
      </c>
      <c r="J2236" t="n">
        <v>0</v>
      </c>
      <c r="K2236">
        <f>E2236-F2236</f>
        <v/>
      </c>
      <c r="L2236" s="10">
        <f>IFERROR(K2236/E2236,0)</f>
        <v/>
      </c>
      <c r="M2236">
        <f>YEAR(A2236)</f>
        <v/>
      </c>
      <c r="N2236">
        <f>"Q"&amp;ROUNDUP(MONTH(A2236)/3,0)</f>
        <v/>
      </c>
      <c r="O2236">
        <f>TEXT(A2236,"mmm")</f>
        <v/>
      </c>
    </row>
    <row r="2237">
      <c r="A2237" s="13" t="n">
        <v>45352</v>
      </c>
      <c r="B2237" t="inlineStr">
        <is>
          <t>South</t>
        </is>
      </c>
      <c r="C2237" t="inlineStr">
        <is>
          <t>Website</t>
        </is>
      </c>
      <c r="D2237" t="inlineStr">
        <is>
          <t>Electronics</t>
        </is>
      </c>
      <c r="E2237" t="n">
        <v>383682.64</v>
      </c>
      <c r="F2237" t="n">
        <v>337120.73</v>
      </c>
      <c r="G2237" t="n">
        <v>404617.2</v>
      </c>
      <c r="H2237" t="n">
        <v>35</v>
      </c>
      <c r="I2237" t="n">
        <v>29</v>
      </c>
      <c r="J2237" t="n">
        <v>1</v>
      </c>
      <c r="K2237">
        <f>E2237-F2237</f>
        <v/>
      </c>
      <c r="L2237" s="10">
        <f>IFERROR(K2237/E2237,0)</f>
        <v/>
      </c>
      <c r="M2237">
        <f>YEAR(A2237)</f>
        <v/>
      </c>
      <c r="N2237">
        <f>"Q"&amp;ROUNDUP(MONTH(A2237)/3,0)</f>
        <v/>
      </c>
      <c r="O2237">
        <f>TEXT(A2237,"mmm")</f>
        <v/>
      </c>
    </row>
    <row r="2238">
      <c r="A2238" s="13" t="n">
        <v>45352</v>
      </c>
      <c r="B2238" t="inlineStr">
        <is>
          <t>South</t>
        </is>
      </c>
      <c r="C2238" t="inlineStr">
        <is>
          <t>Website</t>
        </is>
      </c>
      <c r="D2238" t="inlineStr">
        <is>
          <t>Fashion</t>
        </is>
      </c>
      <c r="E2238" t="n">
        <v>118525.11</v>
      </c>
      <c r="F2238" t="n">
        <v>65001.24</v>
      </c>
      <c r="G2238" t="n">
        <v>128317.28</v>
      </c>
      <c r="H2238" t="n">
        <v>88</v>
      </c>
      <c r="I2238" t="n">
        <v>67</v>
      </c>
      <c r="J2238" t="n">
        <v>10</v>
      </c>
      <c r="K2238">
        <f>E2238-F2238</f>
        <v/>
      </c>
      <c r="L2238" s="10">
        <f>IFERROR(K2238/E2238,0)</f>
        <v/>
      </c>
      <c r="M2238">
        <f>YEAR(A2238)</f>
        <v/>
      </c>
      <c r="N2238">
        <f>"Q"&amp;ROUNDUP(MONTH(A2238)/3,0)</f>
        <v/>
      </c>
      <c r="O2238">
        <f>TEXT(A2238,"mmm")</f>
        <v/>
      </c>
    </row>
    <row r="2239">
      <c r="A2239" s="13" t="n">
        <v>45352</v>
      </c>
      <c r="B2239" t="inlineStr">
        <is>
          <t>South</t>
        </is>
      </c>
      <c r="C2239" t="inlineStr">
        <is>
          <t>Website</t>
        </is>
      </c>
      <c r="D2239" t="inlineStr">
        <is>
          <t>Grocery</t>
        </is>
      </c>
      <c r="E2239" t="n">
        <v>38292.53</v>
      </c>
      <c r="F2239" t="n">
        <v>31503.16</v>
      </c>
      <c r="G2239" t="n">
        <v>41184</v>
      </c>
      <c r="H2239" t="n">
        <v>100</v>
      </c>
      <c r="I2239" t="n">
        <v>35</v>
      </c>
      <c r="J2239" t="n">
        <v>1</v>
      </c>
      <c r="K2239">
        <f>E2239-F2239</f>
        <v/>
      </c>
      <c r="L2239" s="10">
        <f>IFERROR(K2239/E2239,0)</f>
        <v/>
      </c>
      <c r="M2239">
        <f>YEAR(A2239)</f>
        <v/>
      </c>
      <c r="N2239">
        <f>"Q"&amp;ROUNDUP(MONTH(A2239)/3,0)</f>
        <v/>
      </c>
      <c r="O2239">
        <f>TEXT(A2239,"mmm")</f>
        <v/>
      </c>
    </row>
    <row r="2240">
      <c r="A2240" s="13" t="n">
        <v>45352</v>
      </c>
      <c r="B2240" t="inlineStr">
        <is>
          <t>South</t>
        </is>
      </c>
      <c r="C2240" t="inlineStr">
        <is>
          <t>Website</t>
        </is>
      </c>
      <c r="D2240" t="inlineStr">
        <is>
          <t>Home &amp; Kitchen</t>
        </is>
      </c>
      <c r="E2240" t="n">
        <v>80136.35000000001</v>
      </c>
      <c r="F2240" t="n">
        <v>56356.11</v>
      </c>
      <c r="G2240" t="n">
        <v>87447.36</v>
      </c>
      <c r="H2240" t="n">
        <v>36</v>
      </c>
      <c r="I2240" t="n">
        <v>30</v>
      </c>
      <c r="J2240" t="n">
        <v>2</v>
      </c>
      <c r="K2240">
        <f>E2240-F2240</f>
        <v/>
      </c>
      <c r="L2240" s="10">
        <f>IFERROR(K2240/E2240,0)</f>
        <v/>
      </c>
      <c r="M2240">
        <f>YEAR(A2240)</f>
        <v/>
      </c>
      <c r="N2240">
        <f>"Q"&amp;ROUNDUP(MONTH(A2240)/3,0)</f>
        <v/>
      </c>
      <c r="O2240">
        <f>TEXT(A2240,"mmm")</f>
        <v/>
      </c>
    </row>
    <row r="2241">
      <c r="A2241" s="13" t="n">
        <v>45352</v>
      </c>
      <c r="B2241" t="inlineStr">
        <is>
          <t>South</t>
        </is>
      </c>
      <c r="C2241" t="inlineStr">
        <is>
          <t>Website</t>
        </is>
      </c>
      <c r="D2241" t="inlineStr">
        <is>
          <t>Sports</t>
        </is>
      </c>
      <c r="E2241" t="n">
        <v>42133.92</v>
      </c>
      <c r="F2241" t="n">
        <v>26133.02</v>
      </c>
      <c r="G2241" t="n">
        <v>43372.16</v>
      </c>
      <c r="H2241" t="n">
        <v>16</v>
      </c>
      <c r="I2241" t="n">
        <v>13</v>
      </c>
      <c r="J2241" t="n">
        <v>0</v>
      </c>
      <c r="K2241">
        <f>E2241-F2241</f>
        <v/>
      </c>
      <c r="L2241" s="10">
        <f>IFERROR(K2241/E2241,0)</f>
        <v/>
      </c>
      <c r="M2241">
        <f>YEAR(A2241)</f>
        <v/>
      </c>
      <c r="N2241">
        <f>"Q"&amp;ROUNDUP(MONTH(A2241)/3,0)</f>
        <v/>
      </c>
      <c r="O2241">
        <f>TEXT(A2241,"mmm")</f>
        <v/>
      </c>
    </row>
    <row r="2242">
      <c r="A2242" s="13" t="n">
        <v>45352</v>
      </c>
      <c r="B2242" t="inlineStr">
        <is>
          <t>West</t>
        </is>
      </c>
      <c r="C2242" t="inlineStr">
        <is>
          <t>Marketplace</t>
        </is>
      </c>
      <c r="D2242" t="inlineStr">
        <is>
          <t>Beauty</t>
        </is>
      </c>
      <c r="E2242" t="n">
        <v>19051.89</v>
      </c>
      <c r="F2242" t="n">
        <v>10649.53</v>
      </c>
      <c r="G2242" t="n">
        <v>20524.4</v>
      </c>
      <c r="H2242" t="n">
        <v>35</v>
      </c>
      <c r="I2242" t="n">
        <v>30</v>
      </c>
      <c r="J2242" t="n">
        <v>2</v>
      </c>
      <c r="K2242">
        <f>E2242-F2242</f>
        <v/>
      </c>
      <c r="L2242" s="10">
        <f>IFERROR(K2242/E2242,0)</f>
        <v/>
      </c>
      <c r="M2242">
        <f>YEAR(A2242)</f>
        <v/>
      </c>
      <c r="N2242">
        <f>"Q"&amp;ROUNDUP(MONTH(A2242)/3,0)</f>
        <v/>
      </c>
      <c r="O2242">
        <f>TEXT(A2242,"mmm")</f>
        <v/>
      </c>
    </row>
    <row r="2243">
      <c r="A2243" s="13" t="n">
        <v>45352</v>
      </c>
      <c r="B2243" t="inlineStr">
        <is>
          <t>West</t>
        </is>
      </c>
      <c r="C2243" t="inlineStr">
        <is>
          <t>Marketplace</t>
        </is>
      </c>
      <c r="D2243" t="inlineStr">
        <is>
          <t>Books</t>
        </is>
      </c>
      <c r="E2243" t="n">
        <v>11606.8</v>
      </c>
      <c r="F2243" t="n">
        <v>8602.48</v>
      </c>
      <c r="G2243" t="n">
        <v>12506</v>
      </c>
      <c r="H2243" t="n">
        <v>25</v>
      </c>
      <c r="I2243" t="n">
        <v>18</v>
      </c>
      <c r="J2243" t="n">
        <v>0</v>
      </c>
      <c r="K2243">
        <f>E2243-F2243</f>
        <v/>
      </c>
      <c r="L2243" s="10">
        <f>IFERROR(K2243/E2243,0)</f>
        <v/>
      </c>
      <c r="M2243">
        <f>YEAR(A2243)</f>
        <v/>
      </c>
      <c r="N2243">
        <f>"Q"&amp;ROUNDUP(MONTH(A2243)/3,0)</f>
        <v/>
      </c>
      <c r="O2243">
        <f>TEXT(A2243,"mmm")</f>
        <v/>
      </c>
    </row>
    <row r="2244">
      <c r="A2244" s="13" t="n">
        <v>45352</v>
      </c>
      <c r="B2244" t="inlineStr">
        <is>
          <t>West</t>
        </is>
      </c>
      <c r="C2244" t="inlineStr">
        <is>
          <t>Marketplace</t>
        </is>
      </c>
      <c r="D2244" t="inlineStr">
        <is>
          <t>Electronics</t>
        </is>
      </c>
      <c r="E2244" t="n">
        <v>369212.04</v>
      </c>
      <c r="F2244" t="n">
        <v>337243.61</v>
      </c>
      <c r="G2244" t="n">
        <v>403771.68</v>
      </c>
      <c r="H2244" t="n">
        <v>38</v>
      </c>
      <c r="I2244" t="n">
        <v>30</v>
      </c>
      <c r="J2244" t="n">
        <v>6</v>
      </c>
      <c r="K2244">
        <f>E2244-F2244</f>
        <v/>
      </c>
      <c r="L2244" s="10">
        <f>IFERROR(K2244/E2244,0)</f>
        <v/>
      </c>
      <c r="M2244">
        <f>YEAR(A2244)</f>
        <v/>
      </c>
      <c r="N2244">
        <f>"Q"&amp;ROUNDUP(MONTH(A2244)/3,0)</f>
        <v/>
      </c>
      <c r="O2244">
        <f>TEXT(A2244,"mmm")</f>
        <v/>
      </c>
    </row>
    <row r="2245">
      <c r="A2245" s="13" t="n">
        <v>45352</v>
      </c>
      <c r="B2245" t="inlineStr">
        <is>
          <t>West</t>
        </is>
      </c>
      <c r="C2245" t="inlineStr">
        <is>
          <t>Marketplace</t>
        </is>
      </c>
      <c r="D2245" t="inlineStr">
        <is>
          <t>Fashion</t>
        </is>
      </c>
      <c r="E2245" t="n">
        <v>79798.33</v>
      </c>
      <c r="F2245" t="n">
        <v>43796.34</v>
      </c>
      <c r="G2245" t="n">
        <v>88031.84</v>
      </c>
      <c r="H2245" t="n">
        <v>64</v>
      </c>
      <c r="I2245" t="n">
        <v>49</v>
      </c>
      <c r="J2245" t="n">
        <v>9</v>
      </c>
      <c r="K2245">
        <f>E2245-F2245</f>
        <v/>
      </c>
      <c r="L2245" s="10">
        <f>IFERROR(K2245/E2245,0)</f>
        <v/>
      </c>
      <c r="M2245">
        <f>YEAR(A2245)</f>
        <v/>
      </c>
      <c r="N2245">
        <f>"Q"&amp;ROUNDUP(MONTH(A2245)/3,0)</f>
        <v/>
      </c>
      <c r="O2245">
        <f>TEXT(A2245,"mmm")</f>
        <v/>
      </c>
    </row>
    <row r="2246">
      <c r="A2246" s="13" t="n">
        <v>45352</v>
      </c>
      <c r="B2246" t="inlineStr">
        <is>
          <t>West</t>
        </is>
      </c>
      <c r="C2246" t="inlineStr">
        <is>
          <t>Marketplace</t>
        </is>
      </c>
      <c r="D2246" t="inlineStr">
        <is>
          <t>Grocery</t>
        </is>
      </c>
      <c r="E2246" t="n">
        <v>37263.07</v>
      </c>
      <c r="F2246" t="n">
        <v>31916.87</v>
      </c>
      <c r="G2246" t="n">
        <v>41423.2</v>
      </c>
      <c r="H2246" t="n">
        <v>100</v>
      </c>
      <c r="I2246" t="n">
        <v>37</v>
      </c>
      <c r="J2246" t="n">
        <v>0</v>
      </c>
      <c r="K2246">
        <f>E2246-F2246</f>
        <v/>
      </c>
      <c r="L2246" s="10">
        <f>IFERROR(K2246/E2246,0)</f>
        <v/>
      </c>
      <c r="M2246">
        <f>YEAR(A2246)</f>
        <v/>
      </c>
      <c r="N2246">
        <f>"Q"&amp;ROUNDUP(MONTH(A2246)/3,0)</f>
        <v/>
      </c>
      <c r="O2246">
        <f>TEXT(A2246,"mmm")</f>
        <v/>
      </c>
    </row>
    <row r="2247">
      <c r="A2247" s="13" t="n">
        <v>45352</v>
      </c>
      <c r="B2247" t="inlineStr">
        <is>
          <t>West</t>
        </is>
      </c>
      <c r="C2247" t="inlineStr">
        <is>
          <t>Marketplace</t>
        </is>
      </c>
      <c r="D2247" t="inlineStr">
        <is>
          <t>Home &amp; Kitchen</t>
        </is>
      </c>
      <c r="E2247" t="n">
        <v>91478.38</v>
      </c>
      <c r="F2247" t="n">
        <v>65903.64999999999</v>
      </c>
      <c r="G2247" t="n">
        <v>102789.44</v>
      </c>
      <c r="H2247" t="n">
        <v>44</v>
      </c>
      <c r="I2247" t="n">
        <v>37</v>
      </c>
      <c r="J2247" t="n">
        <v>7</v>
      </c>
      <c r="K2247">
        <f>E2247-F2247</f>
        <v/>
      </c>
      <c r="L2247" s="10">
        <f>IFERROR(K2247/E2247,0)</f>
        <v/>
      </c>
      <c r="M2247">
        <f>YEAR(A2247)</f>
        <v/>
      </c>
      <c r="N2247">
        <f>"Q"&amp;ROUNDUP(MONTH(A2247)/3,0)</f>
        <v/>
      </c>
      <c r="O2247">
        <f>TEXT(A2247,"mmm")</f>
        <v/>
      </c>
    </row>
    <row r="2248">
      <c r="A2248" s="13" t="n">
        <v>45352</v>
      </c>
      <c r="B2248" t="inlineStr">
        <is>
          <t>West</t>
        </is>
      </c>
      <c r="C2248" t="inlineStr">
        <is>
          <t>Marketplace</t>
        </is>
      </c>
      <c r="D2248" t="inlineStr">
        <is>
          <t>Sports</t>
        </is>
      </c>
      <c r="E2248" t="n">
        <v>52832.22</v>
      </c>
      <c r="F2248" t="n">
        <v>35088.09</v>
      </c>
      <c r="G2248" t="n">
        <v>59396.48</v>
      </c>
      <c r="H2248" t="n">
        <v>28</v>
      </c>
      <c r="I2248" t="n">
        <v>18</v>
      </c>
      <c r="J2248" t="n">
        <v>2</v>
      </c>
      <c r="K2248">
        <f>E2248-F2248</f>
        <v/>
      </c>
      <c r="L2248" s="10">
        <f>IFERROR(K2248/E2248,0)</f>
        <v/>
      </c>
      <c r="M2248">
        <f>YEAR(A2248)</f>
        <v/>
      </c>
      <c r="N2248">
        <f>"Q"&amp;ROUNDUP(MONTH(A2248)/3,0)</f>
        <v/>
      </c>
      <c r="O2248">
        <f>TEXT(A2248,"mmm")</f>
        <v/>
      </c>
    </row>
    <row r="2249">
      <c r="A2249" s="13" t="n">
        <v>45352</v>
      </c>
      <c r="B2249" t="inlineStr">
        <is>
          <t>West</t>
        </is>
      </c>
      <c r="C2249" t="inlineStr">
        <is>
          <t>Mobile App</t>
        </is>
      </c>
      <c r="D2249" t="inlineStr">
        <is>
          <t>Beauty</t>
        </is>
      </c>
      <c r="E2249" t="n">
        <v>13636.46</v>
      </c>
      <c r="F2249" t="n">
        <v>7250.94</v>
      </c>
      <c r="G2249" t="n">
        <v>14675.44</v>
      </c>
      <c r="H2249" t="n">
        <v>29</v>
      </c>
      <c r="I2249" t="n">
        <v>22</v>
      </c>
      <c r="J2249" t="n">
        <v>3</v>
      </c>
      <c r="K2249">
        <f>E2249-F2249</f>
        <v/>
      </c>
      <c r="L2249" s="10">
        <f>IFERROR(K2249/E2249,0)</f>
        <v/>
      </c>
      <c r="M2249">
        <f>YEAR(A2249)</f>
        <v/>
      </c>
      <c r="N2249">
        <f>"Q"&amp;ROUNDUP(MONTH(A2249)/3,0)</f>
        <v/>
      </c>
      <c r="O2249">
        <f>TEXT(A2249,"mmm")</f>
        <v/>
      </c>
    </row>
    <row r="2250">
      <c r="A2250" s="13" t="n">
        <v>45352</v>
      </c>
      <c r="B2250" t="inlineStr">
        <is>
          <t>West</t>
        </is>
      </c>
      <c r="C2250" t="inlineStr">
        <is>
          <t>Mobile App</t>
        </is>
      </c>
      <c r="D2250" t="inlineStr">
        <is>
          <t>Books</t>
        </is>
      </c>
      <c r="E2250" t="n">
        <v>10109.59</v>
      </c>
      <c r="F2250" t="n">
        <v>7299.5</v>
      </c>
      <c r="G2250" t="n">
        <v>10696.4</v>
      </c>
      <c r="H2250" t="n">
        <v>25</v>
      </c>
      <c r="I2250" t="n">
        <v>22</v>
      </c>
      <c r="J2250" t="n">
        <v>0</v>
      </c>
      <c r="K2250">
        <f>E2250-F2250</f>
        <v/>
      </c>
      <c r="L2250" s="10">
        <f>IFERROR(K2250/E2250,0)</f>
        <v/>
      </c>
      <c r="M2250">
        <f>YEAR(A2250)</f>
        <v/>
      </c>
      <c r="N2250">
        <f>"Q"&amp;ROUNDUP(MONTH(A2250)/3,0)</f>
        <v/>
      </c>
      <c r="O2250">
        <f>TEXT(A2250,"mmm")</f>
        <v/>
      </c>
    </row>
    <row r="2251">
      <c r="A2251" s="13" t="n">
        <v>45352</v>
      </c>
      <c r="B2251" t="inlineStr">
        <is>
          <t>West</t>
        </is>
      </c>
      <c r="C2251" t="inlineStr">
        <is>
          <t>Mobile App</t>
        </is>
      </c>
      <c r="D2251" t="inlineStr">
        <is>
          <t>Electronics</t>
        </is>
      </c>
      <c r="E2251" t="n">
        <v>434171.36</v>
      </c>
      <c r="F2251" t="n">
        <v>391065.7</v>
      </c>
      <c r="G2251" t="n">
        <v>464768.72</v>
      </c>
      <c r="H2251" t="n">
        <v>37</v>
      </c>
      <c r="I2251" t="n">
        <v>29</v>
      </c>
      <c r="J2251" t="n">
        <v>2</v>
      </c>
      <c r="K2251">
        <f>E2251-F2251</f>
        <v/>
      </c>
      <c r="L2251" s="10">
        <f>IFERROR(K2251/E2251,0)</f>
        <v/>
      </c>
      <c r="M2251">
        <f>YEAR(A2251)</f>
        <v/>
      </c>
      <c r="N2251">
        <f>"Q"&amp;ROUNDUP(MONTH(A2251)/3,0)</f>
        <v/>
      </c>
      <c r="O2251">
        <f>TEXT(A2251,"mmm")</f>
        <v/>
      </c>
    </row>
    <row r="2252">
      <c r="A2252" s="13" t="n">
        <v>45352</v>
      </c>
      <c r="B2252" t="inlineStr">
        <is>
          <t>West</t>
        </is>
      </c>
      <c r="C2252" t="inlineStr">
        <is>
          <t>Mobile App</t>
        </is>
      </c>
      <c r="D2252" t="inlineStr">
        <is>
          <t>Fashion</t>
        </is>
      </c>
      <c r="E2252" t="n">
        <v>119204.74</v>
      </c>
      <c r="F2252" t="n">
        <v>64338.11</v>
      </c>
      <c r="G2252" t="n">
        <v>126430.72</v>
      </c>
      <c r="H2252" t="n">
        <v>72</v>
      </c>
      <c r="I2252" t="n">
        <v>57</v>
      </c>
      <c r="J2252" t="n">
        <v>5</v>
      </c>
      <c r="K2252">
        <f>E2252-F2252</f>
        <v/>
      </c>
      <c r="L2252" s="10">
        <f>IFERROR(K2252/E2252,0)</f>
        <v/>
      </c>
      <c r="M2252">
        <f>YEAR(A2252)</f>
        <v/>
      </c>
      <c r="N2252">
        <f>"Q"&amp;ROUNDUP(MONTH(A2252)/3,0)</f>
        <v/>
      </c>
      <c r="O2252">
        <f>TEXT(A2252,"mmm")</f>
        <v/>
      </c>
    </row>
    <row r="2253">
      <c r="A2253" s="13" t="n">
        <v>45352</v>
      </c>
      <c r="B2253" t="inlineStr">
        <is>
          <t>West</t>
        </is>
      </c>
      <c r="C2253" t="inlineStr">
        <is>
          <t>Mobile App</t>
        </is>
      </c>
      <c r="D2253" t="inlineStr">
        <is>
          <t>Grocery</t>
        </is>
      </c>
      <c r="E2253" t="n">
        <v>36405.89</v>
      </c>
      <c r="F2253" t="n">
        <v>30237.27</v>
      </c>
      <c r="G2253" t="n">
        <v>39276.64</v>
      </c>
      <c r="H2253" t="n">
        <v>104</v>
      </c>
      <c r="I2253" t="n">
        <v>38</v>
      </c>
      <c r="J2253" t="n">
        <v>0</v>
      </c>
      <c r="K2253">
        <f>E2253-F2253</f>
        <v/>
      </c>
      <c r="L2253" s="10">
        <f>IFERROR(K2253/E2253,0)</f>
        <v/>
      </c>
      <c r="M2253">
        <f>YEAR(A2253)</f>
        <v/>
      </c>
      <c r="N2253">
        <f>"Q"&amp;ROUNDUP(MONTH(A2253)/3,0)</f>
        <v/>
      </c>
      <c r="O2253">
        <f>TEXT(A2253,"mmm")</f>
        <v/>
      </c>
    </row>
    <row r="2254">
      <c r="A2254" s="13" t="n">
        <v>45352</v>
      </c>
      <c r="B2254" t="inlineStr">
        <is>
          <t>West</t>
        </is>
      </c>
      <c r="C2254" t="inlineStr">
        <is>
          <t>Mobile App</t>
        </is>
      </c>
      <c r="D2254" t="inlineStr">
        <is>
          <t>Home &amp; Kitchen</t>
        </is>
      </c>
      <c r="E2254" t="n">
        <v>122696.55</v>
      </c>
      <c r="F2254" t="n">
        <v>87723.64999999999</v>
      </c>
      <c r="G2254" t="n">
        <v>136586.32</v>
      </c>
      <c r="H2254" t="n">
        <v>47</v>
      </c>
      <c r="I2254" t="n">
        <v>35</v>
      </c>
      <c r="J2254" t="n">
        <v>3</v>
      </c>
      <c r="K2254">
        <f>E2254-F2254</f>
        <v/>
      </c>
      <c r="L2254" s="10">
        <f>IFERROR(K2254/E2254,0)</f>
        <v/>
      </c>
      <c r="M2254">
        <f>YEAR(A2254)</f>
        <v/>
      </c>
      <c r="N2254">
        <f>"Q"&amp;ROUNDUP(MONTH(A2254)/3,0)</f>
        <v/>
      </c>
      <c r="O2254">
        <f>TEXT(A2254,"mmm")</f>
        <v/>
      </c>
    </row>
    <row r="2255">
      <c r="A2255" s="13" t="n">
        <v>45352</v>
      </c>
      <c r="B2255" t="inlineStr">
        <is>
          <t>West</t>
        </is>
      </c>
      <c r="C2255" t="inlineStr">
        <is>
          <t>Mobile App</t>
        </is>
      </c>
      <c r="D2255" t="inlineStr">
        <is>
          <t>Sports</t>
        </is>
      </c>
      <c r="E2255" t="n">
        <v>14580.32</v>
      </c>
      <c r="F2255" t="n">
        <v>9243.809999999999</v>
      </c>
      <c r="G2255" t="n">
        <v>15359.76</v>
      </c>
      <c r="H2255" t="n">
        <v>11</v>
      </c>
      <c r="I2255" t="n">
        <v>10</v>
      </c>
      <c r="J2255" t="n">
        <v>1</v>
      </c>
      <c r="K2255">
        <f>E2255-F2255</f>
        <v/>
      </c>
      <c r="L2255" s="10">
        <f>IFERROR(K2255/E2255,0)</f>
        <v/>
      </c>
      <c r="M2255">
        <f>YEAR(A2255)</f>
        <v/>
      </c>
      <c r="N2255">
        <f>"Q"&amp;ROUNDUP(MONTH(A2255)/3,0)</f>
        <v/>
      </c>
      <c r="O2255">
        <f>TEXT(A2255,"mmm")</f>
        <v/>
      </c>
    </row>
    <row r="2256">
      <c r="A2256" s="13" t="n">
        <v>45352</v>
      </c>
      <c r="B2256" t="inlineStr">
        <is>
          <t>West</t>
        </is>
      </c>
      <c r="C2256" t="inlineStr">
        <is>
          <t>Retail Store</t>
        </is>
      </c>
      <c r="D2256" t="inlineStr">
        <is>
          <t>Beauty</t>
        </is>
      </c>
      <c r="E2256" t="n">
        <v>10735.5</v>
      </c>
      <c r="F2256" t="n">
        <v>5793.14</v>
      </c>
      <c r="G2256" t="n">
        <v>11339.12</v>
      </c>
      <c r="H2256" t="n">
        <v>17</v>
      </c>
      <c r="I2256" t="n">
        <v>11</v>
      </c>
      <c r="J2256" t="n">
        <v>0</v>
      </c>
      <c r="K2256">
        <f>E2256-F2256</f>
        <v/>
      </c>
      <c r="L2256" s="10">
        <f>IFERROR(K2256/E2256,0)</f>
        <v/>
      </c>
      <c r="M2256">
        <f>YEAR(A2256)</f>
        <v/>
      </c>
      <c r="N2256">
        <f>"Q"&amp;ROUNDUP(MONTH(A2256)/3,0)</f>
        <v/>
      </c>
      <c r="O2256">
        <f>TEXT(A2256,"mmm")</f>
        <v/>
      </c>
    </row>
    <row r="2257">
      <c r="A2257" s="13" t="n">
        <v>45352</v>
      </c>
      <c r="B2257" t="inlineStr">
        <is>
          <t>West</t>
        </is>
      </c>
      <c r="C2257" t="inlineStr">
        <is>
          <t>Retail Store</t>
        </is>
      </c>
      <c r="D2257" t="inlineStr">
        <is>
          <t>Books</t>
        </is>
      </c>
      <c r="E2257" t="n">
        <v>3567.71</v>
      </c>
      <c r="F2257" t="n">
        <v>2738.74</v>
      </c>
      <c r="G2257" t="n">
        <v>3807.44</v>
      </c>
      <c r="H2257" t="n">
        <v>9</v>
      </c>
      <c r="I2257" t="n">
        <v>6</v>
      </c>
      <c r="J2257" t="n">
        <v>0</v>
      </c>
      <c r="K2257">
        <f>E2257-F2257</f>
        <v/>
      </c>
      <c r="L2257" s="10">
        <f>IFERROR(K2257/E2257,0)</f>
        <v/>
      </c>
      <c r="M2257">
        <f>YEAR(A2257)</f>
        <v/>
      </c>
      <c r="N2257">
        <f>"Q"&amp;ROUNDUP(MONTH(A2257)/3,0)</f>
        <v/>
      </c>
      <c r="O2257">
        <f>TEXT(A2257,"mmm")</f>
        <v/>
      </c>
    </row>
    <row r="2258">
      <c r="A2258" s="13" t="n">
        <v>45352</v>
      </c>
      <c r="B2258" t="inlineStr">
        <is>
          <t>West</t>
        </is>
      </c>
      <c r="C2258" t="inlineStr">
        <is>
          <t>Retail Store</t>
        </is>
      </c>
      <c r="D2258" t="inlineStr">
        <is>
          <t>Electronics</t>
        </is>
      </c>
      <c r="E2258" t="n">
        <v>187858.08</v>
      </c>
      <c r="F2258" t="n">
        <v>165891.04</v>
      </c>
      <c r="G2258" t="n">
        <v>198923.92</v>
      </c>
      <c r="H2258" t="n">
        <v>17</v>
      </c>
      <c r="I2258" t="n">
        <v>14</v>
      </c>
      <c r="J2258" t="n">
        <v>0</v>
      </c>
      <c r="K2258">
        <f>E2258-F2258</f>
        <v/>
      </c>
      <c r="L2258" s="10">
        <f>IFERROR(K2258/E2258,0)</f>
        <v/>
      </c>
      <c r="M2258">
        <f>YEAR(A2258)</f>
        <v/>
      </c>
      <c r="N2258">
        <f>"Q"&amp;ROUNDUP(MONTH(A2258)/3,0)</f>
        <v/>
      </c>
      <c r="O2258">
        <f>TEXT(A2258,"mmm")</f>
        <v/>
      </c>
    </row>
    <row r="2259">
      <c r="A2259" s="13" t="n">
        <v>45352</v>
      </c>
      <c r="B2259" t="inlineStr">
        <is>
          <t>West</t>
        </is>
      </c>
      <c r="C2259" t="inlineStr">
        <is>
          <t>Retail Store</t>
        </is>
      </c>
      <c r="D2259" t="inlineStr">
        <is>
          <t>Fashion</t>
        </is>
      </c>
      <c r="E2259" t="n">
        <v>53700.15</v>
      </c>
      <c r="F2259" t="n">
        <v>28825.47</v>
      </c>
      <c r="G2259" t="n">
        <v>56162.08</v>
      </c>
      <c r="H2259" t="n">
        <v>38</v>
      </c>
      <c r="I2259" t="n">
        <v>29</v>
      </c>
      <c r="J2259" t="n">
        <v>3</v>
      </c>
      <c r="K2259">
        <f>E2259-F2259</f>
        <v/>
      </c>
      <c r="L2259" s="10">
        <f>IFERROR(K2259/E2259,0)</f>
        <v/>
      </c>
      <c r="M2259">
        <f>YEAR(A2259)</f>
        <v/>
      </c>
      <c r="N2259">
        <f>"Q"&amp;ROUNDUP(MONTH(A2259)/3,0)</f>
        <v/>
      </c>
      <c r="O2259">
        <f>TEXT(A2259,"mmm")</f>
        <v/>
      </c>
    </row>
    <row r="2260">
      <c r="A2260" s="13" t="n">
        <v>45352</v>
      </c>
      <c r="B2260" t="inlineStr">
        <is>
          <t>West</t>
        </is>
      </c>
      <c r="C2260" t="inlineStr">
        <is>
          <t>Retail Store</t>
        </is>
      </c>
      <c r="D2260" t="inlineStr">
        <is>
          <t>Grocery</t>
        </is>
      </c>
      <c r="E2260" t="n">
        <v>10827.89</v>
      </c>
      <c r="F2260" t="n">
        <v>8843.84</v>
      </c>
      <c r="G2260" t="n">
        <v>11345.36</v>
      </c>
      <c r="H2260" t="n">
        <v>31</v>
      </c>
      <c r="I2260" t="n">
        <v>16</v>
      </c>
      <c r="J2260" t="n">
        <v>0</v>
      </c>
      <c r="K2260">
        <f>E2260-F2260</f>
        <v/>
      </c>
      <c r="L2260" s="10">
        <f>IFERROR(K2260/E2260,0)</f>
        <v/>
      </c>
      <c r="M2260">
        <f>YEAR(A2260)</f>
        <v/>
      </c>
      <c r="N2260">
        <f>"Q"&amp;ROUNDUP(MONTH(A2260)/3,0)</f>
        <v/>
      </c>
      <c r="O2260">
        <f>TEXT(A2260,"mmm")</f>
        <v/>
      </c>
    </row>
    <row r="2261">
      <c r="A2261" s="13" t="n">
        <v>45352</v>
      </c>
      <c r="B2261" t="inlineStr">
        <is>
          <t>West</t>
        </is>
      </c>
      <c r="C2261" t="inlineStr">
        <is>
          <t>Retail Store</t>
        </is>
      </c>
      <c r="D2261" t="inlineStr">
        <is>
          <t>Home &amp; Kitchen</t>
        </is>
      </c>
      <c r="E2261" t="n">
        <v>27462.44</v>
      </c>
      <c r="F2261" t="n">
        <v>18781.64</v>
      </c>
      <c r="G2261" t="n">
        <v>28981.68</v>
      </c>
      <c r="H2261" t="n">
        <v>13</v>
      </c>
      <c r="I2261" t="n">
        <v>8</v>
      </c>
      <c r="J2261" t="n">
        <v>0</v>
      </c>
      <c r="K2261">
        <f>E2261-F2261</f>
        <v/>
      </c>
      <c r="L2261" s="10">
        <f>IFERROR(K2261/E2261,0)</f>
        <v/>
      </c>
      <c r="M2261">
        <f>YEAR(A2261)</f>
        <v/>
      </c>
      <c r="N2261">
        <f>"Q"&amp;ROUNDUP(MONTH(A2261)/3,0)</f>
        <v/>
      </c>
      <c r="O2261">
        <f>TEXT(A2261,"mmm")</f>
        <v/>
      </c>
    </row>
    <row r="2262">
      <c r="A2262" s="13" t="n">
        <v>45352</v>
      </c>
      <c r="B2262" t="inlineStr">
        <is>
          <t>West</t>
        </is>
      </c>
      <c r="C2262" t="inlineStr">
        <is>
          <t>Retail Store</t>
        </is>
      </c>
      <c r="D2262" t="inlineStr">
        <is>
          <t>Sports</t>
        </is>
      </c>
      <c r="E2262" t="n">
        <v>16269.02</v>
      </c>
      <c r="F2262" t="n">
        <v>10126.88</v>
      </c>
      <c r="G2262" t="n">
        <v>17248.4</v>
      </c>
      <c r="H2262" t="n">
        <v>5</v>
      </c>
      <c r="I2262" t="n">
        <v>3</v>
      </c>
      <c r="J2262" t="n">
        <v>0</v>
      </c>
      <c r="K2262">
        <f>E2262-F2262</f>
        <v/>
      </c>
      <c r="L2262" s="10">
        <f>IFERROR(K2262/E2262,0)</f>
        <v/>
      </c>
      <c r="M2262">
        <f>YEAR(A2262)</f>
        <v/>
      </c>
      <c r="N2262">
        <f>"Q"&amp;ROUNDUP(MONTH(A2262)/3,0)</f>
        <v/>
      </c>
      <c r="O2262">
        <f>TEXT(A2262,"mmm")</f>
        <v/>
      </c>
    </row>
    <row r="2263">
      <c r="A2263" s="13" t="n">
        <v>45352</v>
      </c>
      <c r="B2263" t="inlineStr">
        <is>
          <t>West</t>
        </is>
      </c>
      <c r="C2263" t="inlineStr">
        <is>
          <t>Unknown</t>
        </is>
      </c>
      <c r="D2263" t="inlineStr">
        <is>
          <t>Beauty</t>
        </is>
      </c>
      <c r="E2263" t="n">
        <v>186.26</v>
      </c>
      <c r="F2263" t="n">
        <v>94.13</v>
      </c>
      <c r="G2263" t="n">
        <v>206.96</v>
      </c>
      <c r="H2263" t="n">
        <v>1</v>
      </c>
      <c r="I2263" t="n">
        <v>1</v>
      </c>
      <c r="J2263" t="n">
        <v>0</v>
      </c>
      <c r="K2263">
        <f>E2263-F2263</f>
        <v/>
      </c>
      <c r="L2263" s="10">
        <f>IFERROR(K2263/E2263,0)</f>
        <v/>
      </c>
      <c r="M2263">
        <f>YEAR(A2263)</f>
        <v/>
      </c>
      <c r="N2263">
        <f>"Q"&amp;ROUNDUP(MONTH(A2263)/3,0)</f>
        <v/>
      </c>
      <c r="O2263">
        <f>TEXT(A2263,"mmm")</f>
        <v/>
      </c>
    </row>
    <row r="2264">
      <c r="A2264" s="13" t="n">
        <v>45352</v>
      </c>
      <c r="B2264" t="inlineStr">
        <is>
          <t>West</t>
        </is>
      </c>
      <c r="C2264" t="inlineStr">
        <is>
          <t>Unknown</t>
        </is>
      </c>
      <c r="D2264" t="inlineStr">
        <is>
          <t>Electronics</t>
        </is>
      </c>
      <c r="E2264" t="n">
        <v>3696.26</v>
      </c>
      <c r="F2264" t="n">
        <v>3585.66</v>
      </c>
      <c r="G2264" t="n">
        <v>4106.96</v>
      </c>
      <c r="H2264" t="n">
        <v>1</v>
      </c>
      <c r="I2264" t="n">
        <v>1</v>
      </c>
      <c r="J2264" t="n">
        <v>0</v>
      </c>
      <c r="K2264">
        <f>E2264-F2264</f>
        <v/>
      </c>
      <c r="L2264" s="10">
        <f>IFERROR(K2264/E2264,0)</f>
        <v/>
      </c>
      <c r="M2264">
        <f>YEAR(A2264)</f>
        <v/>
      </c>
      <c r="N2264">
        <f>"Q"&amp;ROUNDUP(MONTH(A2264)/3,0)</f>
        <v/>
      </c>
      <c r="O2264">
        <f>TEXT(A2264,"mmm")</f>
        <v/>
      </c>
    </row>
    <row r="2265">
      <c r="A2265" s="13" t="n">
        <v>45352</v>
      </c>
      <c r="B2265" t="inlineStr">
        <is>
          <t>West</t>
        </is>
      </c>
      <c r="C2265" t="inlineStr">
        <is>
          <t>Unknown</t>
        </is>
      </c>
      <c r="D2265" t="inlineStr">
        <is>
          <t>Fashion</t>
        </is>
      </c>
      <c r="E2265" t="n">
        <v>2202.72</v>
      </c>
      <c r="F2265" t="n">
        <v>963.28</v>
      </c>
      <c r="G2265" t="n">
        <v>2202.72</v>
      </c>
      <c r="H2265" t="n">
        <v>2</v>
      </c>
      <c r="I2265" t="n">
        <v>1</v>
      </c>
      <c r="J2265" t="n">
        <v>0</v>
      </c>
      <c r="K2265">
        <f>E2265-F2265</f>
        <v/>
      </c>
      <c r="L2265" s="10">
        <f>IFERROR(K2265/E2265,0)</f>
        <v/>
      </c>
      <c r="M2265">
        <f>YEAR(A2265)</f>
        <v/>
      </c>
      <c r="N2265">
        <f>"Q"&amp;ROUNDUP(MONTH(A2265)/3,0)</f>
        <v/>
      </c>
      <c r="O2265">
        <f>TEXT(A2265,"mmm")</f>
        <v/>
      </c>
    </row>
    <row r="2266">
      <c r="A2266" s="13" t="n">
        <v>45352</v>
      </c>
      <c r="B2266" t="inlineStr">
        <is>
          <t>West</t>
        </is>
      </c>
      <c r="C2266" t="inlineStr">
        <is>
          <t>Unknown</t>
        </is>
      </c>
      <c r="D2266" t="inlineStr">
        <is>
          <t>Grocery</t>
        </is>
      </c>
      <c r="E2266" t="n">
        <v>2850.48</v>
      </c>
      <c r="F2266" t="n">
        <v>2501.49</v>
      </c>
      <c r="G2266" t="n">
        <v>3258.32</v>
      </c>
      <c r="H2266" t="n">
        <v>7</v>
      </c>
      <c r="I2266" t="n">
        <v>3</v>
      </c>
      <c r="J2266" t="n">
        <v>0</v>
      </c>
      <c r="K2266">
        <f>E2266-F2266</f>
        <v/>
      </c>
      <c r="L2266" s="10">
        <f>IFERROR(K2266/E2266,0)</f>
        <v/>
      </c>
      <c r="M2266">
        <f>YEAR(A2266)</f>
        <v/>
      </c>
      <c r="N2266">
        <f>"Q"&amp;ROUNDUP(MONTH(A2266)/3,0)</f>
        <v/>
      </c>
      <c r="O2266">
        <f>TEXT(A2266,"mmm")</f>
        <v/>
      </c>
    </row>
    <row r="2267">
      <c r="A2267" s="13" t="n">
        <v>45352</v>
      </c>
      <c r="B2267" t="inlineStr">
        <is>
          <t>West</t>
        </is>
      </c>
      <c r="C2267" t="inlineStr">
        <is>
          <t>Unknown</t>
        </is>
      </c>
      <c r="D2267" t="inlineStr">
        <is>
          <t>Sports</t>
        </is>
      </c>
      <c r="E2267" t="n">
        <v>4604.18</v>
      </c>
      <c r="F2267" t="n">
        <v>3114.91</v>
      </c>
      <c r="G2267" t="n">
        <v>5115.76</v>
      </c>
      <c r="H2267" t="n">
        <v>1</v>
      </c>
      <c r="I2267" t="n">
        <v>1</v>
      </c>
      <c r="J2267" t="n">
        <v>0</v>
      </c>
      <c r="K2267">
        <f>E2267-F2267</f>
        <v/>
      </c>
      <c r="L2267" s="10">
        <f>IFERROR(K2267/E2267,0)</f>
        <v/>
      </c>
      <c r="M2267">
        <f>YEAR(A2267)</f>
        <v/>
      </c>
      <c r="N2267">
        <f>"Q"&amp;ROUNDUP(MONTH(A2267)/3,0)</f>
        <v/>
      </c>
      <c r="O2267">
        <f>TEXT(A2267,"mmm")</f>
        <v/>
      </c>
    </row>
    <row r="2268">
      <c r="A2268" s="13" t="n">
        <v>45352</v>
      </c>
      <c r="B2268" t="inlineStr">
        <is>
          <t>West</t>
        </is>
      </c>
      <c r="C2268" t="inlineStr">
        <is>
          <t>Website</t>
        </is>
      </c>
      <c r="D2268" t="inlineStr">
        <is>
          <t>Beauty</t>
        </is>
      </c>
      <c r="E2268" t="n">
        <v>13459.11</v>
      </c>
      <c r="F2268" t="n">
        <v>7565.03</v>
      </c>
      <c r="G2268" t="n">
        <v>14452.88</v>
      </c>
      <c r="H2268" t="n">
        <v>23</v>
      </c>
      <c r="I2268" t="n">
        <v>20</v>
      </c>
      <c r="J2268" t="n">
        <v>1</v>
      </c>
      <c r="K2268">
        <f>E2268-F2268</f>
        <v/>
      </c>
      <c r="L2268" s="10">
        <f>IFERROR(K2268/E2268,0)</f>
        <v/>
      </c>
      <c r="M2268">
        <f>YEAR(A2268)</f>
        <v/>
      </c>
      <c r="N2268">
        <f>"Q"&amp;ROUNDUP(MONTH(A2268)/3,0)</f>
        <v/>
      </c>
      <c r="O2268">
        <f>TEXT(A2268,"mmm")</f>
        <v/>
      </c>
    </row>
    <row r="2269">
      <c r="A2269" s="13" t="n">
        <v>45352</v>
      </c>
      <c r="B2269" t="inlineStr">
        <is>
          <t>West</t>
        </is>
      </c>
      <c r="C2269" t="inlineStr">
        <is>
          <t>Website</t>
        </is>
      </c>
      <c r="D2269" t="inlineStr">
        <is>
          <t>Books</t>
        </is>
      </c>
      <c r="E2269" t="n">
        <v>9689.540000000001</v>
      </c>
      <c r="F2269" t="n">
        <v>7183.3</v>
      </c>
      <c r="G2269" t="n">
        <v>10271.04</v>
      </c>
      <c r="H2269" t="n">
        <v>24</v>
      </c>
      <c r="I2269" t="n">
        <v>20</v>
      </c>
      <c r="J2269" t="n">
        <v>0</v>
      </c>
      <c r="K2269">
        <f>E2269-F2269</f>
        <v/>
      </c>
      <c r="L2269" s="10">
        <f>IFERROR(K2269/E2269,0)</f>
        <v/>
      </c>
      <c r="M2269">
        <f>YEAR(A2269)</f>
        <v/>
      </c>
      <c r="N2269">
        <f>"Q"&amp;ROUNDUP(MONTH(A2269)/3,0)</f>
        <v/>
      </c>
      <c r="O2269">
        <f>TEXT(A2269,"mmm")</f>
        <v/>
      </c>
    </row>
    <row r="2270">
      <c r="A2270" s="13" t="n">
        <v>45352</v>
      </c>
      <c r="B2270" t="inlineStr">
        <is>
          <t>West</t>
        </is>
      </c>
      <c r="C2270" t="inlineStr">
        <is>
          <t>Website</t>
        </is>
      </c>
      <c r="D2270" t="inlineStr">
        <is>
          <t>Electronics</t>
        </is>
      </c>
      <c r="E2270" t="n">
        <v>407239.59</v>
      </c>
      <c r="F2270" t="n">
        <v>377093.93</v>
      </c>
      <c r="G2270" t="n">
        <v>449037.68</v>
      </c>
      <c r="H2270" t="n">
        <v>33</v>
      </c>
      <c r="I2270" t="n">
        <v>28</v>
      </c>
      <c r="J2270" t="n">
        <v>2</v>
      </c>
      <c r="K2270">
        <f>E2270-F2270</f>
        <v/>
      </c>
      <c r="L2270" s="10">
        <f>IFERROR(K2270/E2270,0)</f>
        <v/>
      </c>
      <c r="M2270">
        <f>YEAR(A2270)</f>
        <v/>
      </c>
      <c r="N2270">
        <f>"Q"&amp;ROUNDUP(MONTH(A2270)/3,0)</f>
        <v/>
      </c>
      <c r="O2270">
        <f>TEXT(A2270,"mmm")</f>
        <v/>
      </c>
    </row>
    <row r="2271">
      <c r="A2271" s="13" t="n">
        <v>45352</v>
      </c>
      <c r="B2271" t="inlineStr">
        <is>
          <t>West</t>
        </is>
      </c>
      <c r="C2271" t="inlineStr">
        <is>
          <t>Website</t>
        </is>
      </c>
      <c r="D2271" t="inlineStr">
        <is>
          <t>Fashion</t>
        </is>
      </c>
      <c r="E2271" t="n">
        <v>99901.97</v>
      </c>
      <c r="F2271" t="n">
        <v>53045.13</v>
      </c>
      <c r="G2271" t="n">
        <v>106650.96</v>
      </c>
      <c r="H2271" t="n">
        <v>61</v>
      </c>
      <c r="I2271" t="n">
        <v>49</v>
      </c>
      <c r="J2271" t="n">
        <v>8</v>
      </c>
      <c r="K2271">
        <f>E2271-F2271</f>
        <v/>
      </c>
      <c r="L2271" s="10">
        <f>IFERROR(K2271/E2271,0)</f>
        <v/>
      </c>
      <c r="M2271">
        <f>YEAR(A2271)</f>
        <v/>
      </c>
      <c r="N2271">
        <f>"Q"&amp;ROUNDUP(MONTH(A2271)/3,0)</f>
        <v/>
      </c>
      <c r="O2271">
        <f>TEXT(A2271,"mmm")</f>
        <v/>
      </c>
    </row>
    <row r="2272">
      <c r="A2272" s="13" t="n">
        <v>45352</v>
      </c>
      <c r="B2272" t="inlineStr">
        <is>
          <t>West</t>
        </is>
      </c>
      <c r="C2272" t="inlineStr">
        <is>
          <t>Website</t>
        </is>
      </c>
      <c r="D2272" t="inlineStr">
        <is>
          <t>Grocery</t>
        </is>
      </c>
      <c r="E2272" t="n">
        <v>36219.87</v>
      </c>
      <c r="F2272" t="n">
        <v>29142.21</v>
      </c>
      <c r="G2272" t="n">
        <v>37756.16</v>
      </c>
      <c r="H2272" t="n">
        <v>96</v>
      </c>
      <c r="I2272" t="n">
        <v>33</v>
      </c>
      <c r="J2272" t="n">
        <v>0</v>
      </c>
      <c r="K2272">
        <f>E2272-F2272</f>
        <v/>
      </c>
      <c r="L2272" s="10">
        <f>IFERROR(K2272/E2272,0)</f>
        <v/>
      </c>
      <c r="M2272">
        <f>YEAR(A2272)</f>
        <v/>
      </c>
      <c r="N2272">
        <f>"Q"&amp;ROUNDUP(MONTH(A2272)/3,0)</f>
        <v/>
      </c>
      <c r="O2272">
        <f>TEXT(A2272,"mmm")</f>
        <v/>
      </c>
    </row>
    <row r="2273">
      <c r="A2273" s="13" t="n">
        <v>45352</v>
      </c>
      <c r="B2273" t="inlineStr">
        <is>
          <t>West</t>
        </is>
      </c>
      <c r="C2273" t="inlineStr">
        <is>
          <t>Website</t>
        </is>
      </c>
      <c r="D2273" t="inlineStr">
        <is>
          <t>Home &amp; Kitchen</t>
        </is>
      </c>
      <c r="E2273" t="n">
        <v>50293.17</v>
      </c>
      <c r="F2273" t="n">
        <v>34517.3</v>
      </c>
      <c r="G2273" t="n">
        <v>53494.48</v>
      </c>
      <c r="H2273" t="n">
        <v>23</v>
      </c>
      <c r="I2273" t="n">
        <v>18</v>
      </c>
      <c r="J2273" t="n">
        <v>4</v>
      </c>
      <c r="K2273">
        <f>E2273-F2273</f>
        <v/>
      </c>
      <c r="L2273" s="10">
        <f>IFERROR(K2273/E2273,0)</f>
        <v/>
      </c>
      <c r="M2273">
        <f>YEAR(A2273)</f>
        <v/>
      </c>
      <c r="N2273">
        <f>"Q"&amp;ROUNDUP(MONTH(A2273)/3,0)</f>
        <v/>
      </c>
      <c r="O2273">
        <f>TEXT(A2273,"mmm")</f>
        <v/>
      </c>
    </row>
    <row r="2274">
      <c r="A2274" s="13" t="n">
        <v>45352</v>
      </c>
      <c r="B2274" t="inlineStr">
        <is>
          <t>West</t>
        </is>
      </c>
      <c r="C2274" t="inlineStr">
        <is>
          <t>Website</t>
        </is>
      </c>
      <c r="D2274" t="inlineStr">
        <is>
          <t>Sports</t>
        </is>
      </c>
      <c r="E2274" t="n">
        <v>36736.84</v>
      </c>
      <c r="F2274" t="n">
        <v>23097.09</v>
      </c>
      <c r="G2274" t="n">
        <v>39241.28</v>
      </c>
      <c r="H2274" t="n">
        <v>18</v>
      </c>
      <c r="I2274" t="n">
        <v>14</v>
      </c>
      <c r="J2274" t="n">
        <v>0</v>
      </c>
      <c r="K2274">
        <f>E2274-F2274</f>
        <v/>
      </c>
      <c r="L2274" s="10">
        <f>IFERROR(K2274/E2274,0)</f>
        <v/>
      </c>
      <c r="M2274">
        <f>YEAR(A2274)</f>
        <v/>
      </c>
      <c r="N2274">
        <f>"Q"&amp;ROUNDUP(MONTH(A2274)/3,0)</f>
        <v/>
      </c>
      <c r="O2274">
        <f>TEXT(A2274,"mmm")</f>
        <v/>
      </c>
    </row>
    <row r="2275">
      <c r="A2275" s="13" t="n">
        <v>45352</v>
      </c>
      <c r="B2275" t="inlineStr">
        <is>
          <t>West</t>
        </is>
      </c>
      <c r="C2275" t="inlineStr">
        <is>
          <t>Website</t>
        </is>
      </c>
      <c r="D2275" t="inlineStr">
        <is>
          <t>Unknown</t>
        </is>
      </c>
      <c r="E2275" t="n">
        <v>1609.45</v>
      </c>
      <c r="F2275" t="n">
        <v>972.95</v>
      </c>
      <c r="G2275" t="n">
        <v>1694.16</v>
      </c>
      <c r="H2275" t="n">
        <v>1</v>
      </c>
      <c r="I2275" t="n">
        <v>1</v>
      </c>
      <c r="J2275" t="n">
        <v>0</v>
      </c>
      <c r="K2275">
        <f>E2275-F2275</f>
        <v/>
      </c>
      <c r="L2275" s="10">
        <f>IFERROR(K2275/E2275,0)</f>
        <v/>
      </c>
      <c r="M2275">
        <f>YEAR(A2275)</f>
        <v/>
      </c>
      <c r="N2275">
        <f>"Q"&amp;ROUNDUP(MONTH(A2275)/3,0)</f>
        <v/>
      </c>
      <c r="O2275">
        <f>TEXT(A2275,"mmm")</f>
        <v/>
      </c>
    </row>
    <row r="2276">
      <c r="A2276" s="13" t="n">
        <v>45383</v>
      </c>
      <c r="B2276" t="inlineStr">
        <is>
          <t>Central</t>
        </is>
      </c>
      <c r="C2276" t="inlineStr">
        <is>
          <t>Marketplace</t>
        </is>
      </c>
      <c r="D2276" t="inlineStr">
        <is>
          <t>Beauty</t>
        </is>
      </c>
      <c r="E2276" t="n">
        <v>2437.33</v>
      </c>
      <c r="F2276" t="n">
        <v>1355.22</v>
      </c>
      <c r="G2276" t="n">
        <v>2708.16</v>
      </c>
      <c r="H2276" t="n">
        <v>6</v>
      </c>
      <c r="I2276" t="n">
        <v>4</v>
      </c>
      <c r="J2276" t="n">
        <v>0</v>
      </c>
      <c r="K2276">
        <f>E2276-F2276</f>
        <v/>
      </c>
      <c r="L2276" s="10">
        <f>IFERROR(K2276/E2276,0)</f>
        <v/>
      </c>
      <c r="M2276">
        <f>YEAR(A2276)</f>
        <v/>
      </c>
      <c r="N2276">
        <f>"Q"&amp;ROUNDUP(MONTH(A2276)/3,0)</f>
        <v/>
      </c>
      <c r="O2276">
        <f>TEXT(A2276,"mmm")</f>
        <v/>
      </c>
    </row>
    <row r="2277">
      <c r="A2277" s="13" t="n">
        <v>45383</v>
      </c>
      <c r="B2277" t="inlineStr">
        <is>
          <t>Central</t>
        </is>
      </c>
      <c r="C2277" t="inlineStr">
        <is>
          <t>Marketplace</t>
        </is>
      </c>
      <c r="D2277" t="inlineStr">
        <is>
          <t>Books</t>
        </is>
      </c>
      <c r="E2277" t="n">
        <v>3829.08</v>
      </c>
      <c r="F2277" t="n">
        <v>2888.51</v>
      </c>
      <c r="G2277" t="n">
        <v>4266.08</v>
      </c>
      <c r="H2277" t="n">
        <v>8</v>
      </c>
      <c r="I2277" t="n">
        <v>6</v>
      </c>
      <c r="J2277" t="n">
        <v>0</v>
      </c>
      <c r="K2277">
        <f>E2277-F2277</f>
        <v/>
      </c>
      <c r="L2277" s="10">
        <f>IFERROR(K2277/E2277,0)</f>
        <v/>
      </c>
      <c r="M2277">
        <f>YEAR(A2277)</f>
        <v/>
      </c>
      <c r="N2277">
        <f>"Q"&amp;ROUNDUP(MONTH(A2277)/3,0)</f>
        <v/>
      </c>
      <c r="O2277">
        <f>TEXT(A2277,"mmm")</f>
        <v/>
      </c>
    </row>
    <row r="2278">
      <c r="A2278" s="13" t="n">
        <v>45383</v>
      </c>
      <c r="B2278" t="inlineStr">
        <is>
          <t>Central</t>
        </is>
      </c>
      <c r="C2278" t="inlineStr">
        <is>
          <t>Marketplace</t>
        </is>
      </c>
      <c r="D2278" t="inlineStr">
        <is>
          <t>Electronics</t>
        </is>
      </c>
      <c r="E2278" t="n">
        <v>13123.76</v>
      </c>
      <c r="F2278" t="n">
        <v>10845.05</v>
      </c>
      <c r="G2278" t="n">
        <v>13123.76</v>
      </c>
      <c r="H2278" t="n">
        <v>1</v>
      </c>
      <c r="I2278" t="n">
        <v>1</v>
      </c>
      <c r="J2278" t="n">
        <v>0</v>
      </c>
      <c r="K2278">
        <f>E2278-F2278</f>
        <v/>
      </c>
      <c r="L2278" s="10">
        <f>IFERROR(K2278/E2278,0)</f>
        <v/>
      </c>
      <c r="M2278">
        <f>YEAR(A2278)</f>
        <v/>
      </c>
      <c r="N2278">
        <f>"Q"&amp;ROUNDUP(MONTH(A2278)/3,0)</f>
        <v/>
      </c>
      <c r="O2278">
        <f>TEXT(A2278,"mmm")</f>
        <v/>
      </c>
    </row>
    <row r="2279">
      <c r="A2279" s="13" t="n">
        <v>45383</v>
      </c>
      <c r="B2279" t="inlineStr">
        <is>
          <t>Central</t>
        </is>
      </c>
      <c r="C2279" t="inlineStr">
        <is>
          <t>Marketplace</t>
        </is>
      </c>
      <c r="D2279" t="inlineStr">
        <is>
          <t>Fashion</t>
        </is>
      </c>
      <c r="E2279" t="n">
        <v>5963.05</v>
      </c>
      <c r="F2279" t="n">
        <v>3443.31</v>
      </c>
      <c r="G2279" t="n">
        <v>6764.16</v>
      </c>
      <c r="H2279" t="n">
        <v>6</v>
      </c>
      <c r="I2279" t="n">
        <v>5</v>
      </c>
      <c r="J2279" t="n">
        <v>2</v>
      </c>
      <c r="K2279">
        <f>E2279-F2279</f>
        <v/>
      </c>
      <c r="L2279" s="10">
        <f>IFERROR(K2279/E2279,0)</f>
        <v/>
      </c>
      <c r="M2279">
        <f>YEAR(A2279)</f>
        <v/>
      </c>
      <c r="N2279">
        <f>"Q"&amp;ROUNDUP(MONTH(A2279)/3,0)</f>
        <v/>
      </c>
      <c r="O2279">
        <f>TEXT(A2279,"mmm")</f>
        <v/>
      </c>
    </row>
    <row r="2280">
      <c r="A2280" s="13" t="n">
        <v>45383</v>
      </c>
      <c r="B2280" t="inlineStr">
        <is>
          <t>Central</t>
        </is>
      </c>
      <c r="C2280" t="inlineStr">
        <is>
          <t>Marketplace</t>
        </is>
      </c>
      <c r="D2280" t="inlineStr">
        <is>
          <t>Grocery</t>
        </is>
      </c>
      <c r="E2280" t="n">
        <v>7033.52</v>
      </c>
      <c r="F2280" t="n">
        <v>6053.81</v>
      </c>
      <c r="G2280" t="n">
        <v>7681.44</v>
      </c>
      <c r="H2280" t="n">
        <v>24</v>
      </c>
      <c r="I2280" t="n">
        <v>9</v>
      </c>
      <c r="J2280" t="n">
        <v>0</v>
      </c>
      <c r="K2280">
        <f>E2280-F2280</f>
        <v/>
      </c>
      <c r="L2280" s="10">
        <f>IFERROR(K2280/E2280,0)</f>
        <v/>
      </c>
      <c r="M2280">
        <f>YEAR(A2280)</f>
        <v/>
      </c>
      <c r="N2280">
        <f>"Q"&amp;ROUNDUP(MONTH(A2280)/3,0)</f>
        <v/>
      </c>
      <c r="O2280">
        <f>TEXT(A2280,"mmm")</f>
        <v/>
      </c>
    </row>
    <row r="2281">
      <c r="A2281" s="13" t="n">
        <v>45383</v>
      </c>
      <c r="B2281" t="inlineStr">
        <is>
          <t>Central</t>
        </is>
      </c>
      <c r="C2281" t="inlineStr">
        <is>
          <t>Marketplace</t>
        </is>
      </c>
      <c r="D2281" t="inlineStr">
        <is>
          <t>Home &amp; Kitchen</t>
        </is>
      </c>
      <c r="E2281" t="n">
        <v>33887.82</v>
      </c>
      <c r="F2281" t="n">
        <v>24255.38</v>
      </c>
      <c r="G2281" t="n">
        <v>39463.84</v>
      </c>
      <c r="H2281" t="n">
        <v>14</v>
      </c>
      <c r="I2281" t="n">
        <v>11</v>
      </c>
      <c r="J2281" t="n">
        <v>1</v>
      </c>
      <c r="K2281">
        <f>E2281-F2281</f>
        <v/>
      </c>
      <c r="L2281" s="10">
        <f>IFERROR(K2281/E2281,0)</f>
        <v/>
      </c>
      <c r="M2281">
        <f>YEAR(A2281)</f>
        <v/>
      </c>
      <c r="N2281">
        <f>"Q"&amp;ROUNDUP(MONTH(A2281)/3,0)</f>
        <v/>
      </c>
      <c r="O2281">
        <f>TEXT(A2281,"mmm")</f>
        <v/>
      </c>
    </row>
    <row r="2282">
      <c r="A2282" s="13" t="n">
        <v>45383</v>
      </c>
      <c r="B2282" t="inlineStr">
        <is>
          <t>Central</t>
        </is>
      </c>
      <c r="C2282" t="inlineStr">
        <is>
          <t>Marketplace</t>
        </is>
      </c>
      <c r="D2282" t="inlineStr">
        <is>
          <t>Sports</t>
        </is>
      </c>
      <c r="E2282" t="n">
        <v>2675.61</v>
      </c>
      <c r="F2282" t="n">
        <v>1777.19</v>
      </c>
      <c r="G2282" t="n">
        <v>2941.12</v>
      </c>
      <c r="H2282" t="n">
        <v>2</v>
      </c>
      <c r="I2282" t="n">
        <v>2</v>
      </c>
      <c r="J2282" t="n">
        <v>1</v>
      </c>
      <c r="K2282">
        <f>E2282-F2282</f>
        <v/>
      </c>
      <c r="L2282" s="10">
        <f>IFERROR(K2282/E2282,0)</f>
        <v/>
      </c>
      <c r="M2282">
        <f>YEAR(A2282)</f>
        <v/>
      </c>
      <c r="N2282">
        <f>"Q"&amp;ROUNDUP(MONTH(A2282)/3,0)</f>
        <v/>
      </c>
      <c r="O2282">
        <f>TEXT(A2282,"mmm")</f>
        <v/>
      </c>
    </row>
    <row r="2283">
      <c r="A2283" s="13" t="n">
        <v>45383</v>
      </c>
      <c r="B2283" t="inlineStr">
        <is>
          <t>Central</t>
        </is>
      </c>
      <c r="C2283" t="inlineStr">
        <is>
          <t>Mobile App</t>
        </is>
      </c>
      <c r="D2283" t="inlineStr">
        <is>
          <t>Beauty</t>
        </is>
      </c>
      <c r="E2283" t="n">
        <v>902.51</v>
      </c>
      <c r="F2283" t="n">
        <v>510.79</v>
      </c>
      <c r="G2283" t="n">
        <v>1016.08</v>
      </c>
      <c r="H2283" t="n">
        <v>3</v>
      </c>
      <c r="I2283" t="n">
        <v>3</v>
      </c>
      <c r="J2283" t="n">
        <v>0</v>
      </c>
      <c r="K2283">
        <f>E2283-F2283</f>
        <v/>
      </c>
      <c r="L2283" s="10">
        <f>IFERROR(K2283/E2283,0)</f>
        <v/>
      </c>
      <c r="M2283">
        <f>YEAR(A2283)</f>
        <v/>
      </c>
      <c r="N2283">
        <f>"Q"&amp;ROUNDUP(MONTH(A2283)/3,0)</f>
        <v/>
      </c>
      <c r="O2283">
        <f>TEXT(A2283,"mmm")</f>
        <v/>
      </c>
    </row>
    <row r="2284">
      <c r="A2284" s="13" t="n">
        <v>45383</v>
      </c>
      <c r="B2284" t="inlineStr">
        <is>
          <t>Central</t>
        </is>
      </c>
      <c r="C2284" t="inlineStr">
        <is>
          <t>Mobile App</t>
        </is>
      </c>
      <c r="D2284" t="inlineStr">
        <is>
          <t>Books</t>
        </is>
      </c>
      <c r="E2284" t="n">
        <v>1673.61</v>
      </c>
      <c r="F2284" t="n">
        <v>1221.52</v>
      </c>
      <c r="G2284" t="n">
        <v>1784.64</v>
      </c>
      <c r="H2284" t="n">
        <v>4</v>
      </c>
      <c r="I2284" t="n">
        <v>4</v>
      </c>
      <c r="J2284" t="n">
        <v>0</v>
      </c>
      <c r="K2284">
        <f>E2284-F2284</f>
        <v/>
      </c>
      <c r="L2284" s="10">
        <f>IFERROR(K2284/E2284,0)</f>
        <v/>
      </c>
      <c r="M2284">
        <f>YEAR(A2284)</f>
        <v/>
      </c>
      <c r="N2284">
        <f>"Q"&amp;ROUNDUP(MONTH(A2284)/3,0)</f>
        <v/>
      </c>
      <c r="O2284">
        <f>TEXT(A2284,"mmm")</f>
        <v/>
      </c>
    </row>
    <row r="2285">
      <c r="A2285" s="13" t="n">
        <v>45383</v>
      </c>
      <c r="B2285" t="inlineStr">
        <is>
          <t>Central</t>
        </is>
      </c>
      <c r="C2285" t="inlineStr">
        <is>
          <t>Mobile App</t>
        </is>
      </c>
      <c r="D2285" t="inlineStr">
        <is>
          <t>Electronics</t>
        </is>
      </c>
      <c r="E2285" t="n">
        <v>136350.32</v>
      </c>
      <c r="F2285" t="n">
        <v>119377.54</v>
      </c>
      <c r="G2285" t="n">
        <v>145676.96</v>
      </c>
      <c r="H2285" t="n">
        <v>16</v>
      </c>
      <c r="I2285" t="n">
        <v>11</v>
      </c>
      <c r="J2285" t="n">
        <v>1</v>
      </c>
      <c r="K2285">
        <f>E2285-F2285</f>
        <v/>
      </c>
      <c r="L2285" s="10">
        <f>IFERROR(K2285/E2285,0)</f>
        <v/>
      </c>
      <c r="M2285">
        <f>YEAR(A2285)</f>
        <v/>
      </c>
      <c r="N2285">
        <f>"Q"&amp;ROUNDUP(MONTH(A2285)/3,0)</f>
        <v/>
      </c>
      <c r="O2285">
        <f>TEXT(A2285,"mmm")</f>
        <v/>
      </c>
    </row>
    <row r="2286">
      <c r="A2286" s="13" t="n">
        <v>45383</v>
      </c>
      <c r="B2286" t="inlineStr">
        <is>
          <t>Central</t>
        </is>
      </c>
      <c r="C2286" t="inlineStr">
        <is>
          <t>Mobile App</t>
        </is>
      </c>
      <c r="D2286" t="inlineStr">
        <is>
          <t>Fashion</t>
        </is>
      </c>
      <c r="E2286" t="n">
        <v>18530.65</v>
      </c>
      <c r="F2286" t="n">
        <v>10239.69</v>
      </c>
      <c r="G2286" t="n">
        <v>20048.08</v>
      </c>
      <c r="H2286" t="n">
        <v>13</v>
      </c>
      <c r="I2286" t="n">
        <v>13</v>
      </c>
      <c r="J2286" t="n">
        <v>2</v>
      </c>
      <c r="K2286">
        <f>E2286-F2286</f>
        <v/>
      </c>
      <c r="L2286" s="10">
        <f>IFERROR(K2286/E2286,0)</f>
        <v/>
      </c>
      <c r="M2286">
        <f>YEAR(A2286)</f>
        <v/>
      </c>
      <c r="N2286">
        <f>"Q"&amp;ROUNDUP(MONTH(A2286)/3,0)</f>
        <v/>
      </c>
      <c r="O2286">
        <f>TEXT(A2286,"mmm")</f>
        <v/>
      </c>
    </row>
    <row r="2287">
      <c r="A2287" s="13" t="n">
        <v>45383</v>
      </c>
      <c r="B2287" t="inlineStr">
        <is>
          <t>Central</t>
        </is>
      </c>
      <c r="C2287" t="inlineStr">
        <is>
          <t>Mobile App</t>
        </is>
      </c>
      <c r="D2287" t="inlineStr">
        <is>
          <t>Grocery</t>
        </is>
      </c>
      <c r="E2287" t="n">
        <v>5947.4</v>
      </c>
      <c r="F2287" t="n">
        <v>4983.98</v>
      </c>
      <c r="G2287" t="n">
        <v>6251.44</v>
      </c>
      <c r="H2287" t="n">
        <v>19</v>
      </c>
      <c r="I2287" t="n">
        <v>8</v>
      </c>
      <c r="J2287" t="n">
        <v>0</v>
      </c>
      <c r="K2287">
        <f>E2287-F2287</f>
        <v/>
      </c>
      <c r="L2287" s="10">
        <f>IFERROR(K2287/E2287,0)</f>
        <v/>
      </c>
      <c r="M2287">
        <f>YEAR(A2287)</f>
        <v/>
      </c>
      <c r="N2287">
        <f>"Q"&amp;ROUNDUP(MONTH(A2287)/3,0)</f>
        <v/>
      </c>
      <c r="O2287">
        <f>TEXT(A2287,"mmm")</f>
        <v/>
      </c>
    </row>
    <row r="2288">
      <c r="A2288" s="13" t="n">
        <v>45383</v>
      </c>
      <c r="B2288" t="inlineStr">
        <is>
          <t>Central</t>
        </is>
      </c>
      <c r="C2288" t="inlineStr">
        <is>
          <t>Mobile App</t>
        </is>
      </c>
      <c r="D2288" t="inlineStr">
        <is>
          <t>Home &amp; Kitchen</t>
        </is>
      </c>
      <c r="E2288" t="n">
        <v>32996.16</v>
      </c>
      <c r="F2288" t="n">
        <v>22082.64</v>
      </c>
      <c r="G2288" t="n">
        <v>35312.16</v>
      </c>
      <c r="H2288" t="n">
        <v>16</v>
      </c>
      <c r="I2288" t="n">
        <v>12</v>
      </c>
      <c r="J2288" t="n">
        <v>2</v>
      </c>
      <c r="K2288">
        <f>E2288-F2288</f>
        <v/>
      </c>
      <c r="L2288" s="10">
        <f>IFERROR(K2288/E2288,0)</f>
        <v/>
      </c>
      <c r="M2288">
        <f>YEAR(A2288)</f>
        <v/>
      </c>
      <c r="N2288">
        <f>"Q"&amp;ROUNDUP(MONTH(A2288)/3,0)</f>
        <v/>
      </c>
      <c r="O2288">
        <f>TEXT(A2288,"mmm")</f>
        <v/>
      </c>
    </row>
    <row r="2289">
      <c r="A2289" s="13" t="n">
        <v>45383</v>
      </c>
      <c r="B2289" t="inlineStr">
        <is>
          <t>Central</t>
        </is>
      </c>
      <c r="C2289" t="inlineStr">
        <is>
          <t>Mobile App</t>
        </is>
      </c>
      <c r="D2289" t="inlineStr">
        <is>
          <t>Sports</t>
        </is>
      </c>
      <c r="E2289" t="n">
        <v>2488.98</v>
      </c>
      <c r="F2289" t="n">
        <v>1752.59</v>
      </c>
      <c r="G2289" t="n">
        <v>2847.52</v>
      </c>
      <c r="H2289" t="n">
        <v>2</v>
      </c>
      <c r="I2289" t="n">
        <v>2</v>
      </c>
      <c r="J2289" t="n">
        <v>0</v>
      </c>
      <c r="K2289">
        <f>E2289-F2289</f>
        <v/>
      </c>
      <c r="L2289" s="10">
        <f>IFERROR(K2289/E2289,0)</f>
        <v/>
      </c>
      <c r="M2289">
        <f>YEAR(A2289)</f>
        <v/>
      </c>
      <c r="N2289">
        <f>"Q"&amp;ROUNDUP(MONTH(A2289)/3,0)</f>
        <v/>
      </c>
      <c r="O2289">
        <f>TEXT(A2289,"mmm")</f>
        <v/>
      </c>
    </row>
    <row r="2290">
      <c r="A2290" s="13" t="n">
        <v>45383</v>
      </c>
      <c r="B2290" t="inlineStr">
        <is>
          <t>Central</t>
        </is>
      </c>
      <c r="C2290" t="inlineStr">
        <is>
          <t>Retail Store</t>
        </is>
      </c>
      <c r="D2290" t="inlineStr">
        <is>
          <t>Beauty</t>
        </is>
      </c>
      <c r="E2290" t="n">
        <v>447.41</v>
      </c>
      <c r="F2290" t="n">
        <v>276.78</v>
      </c>
      <c r="G2290" t="n">
        <v>497.12</v>
      </c>
      <c r="H2290" t="n">
        <v>2</v>
      </c>
      <c r="I2290" t="n">
        <v>1</v>
      </c>
      <c r="J2290" t="n">
        <v>0</v>
      </c>
      <c r="K2290">
        <f>E2290-F2290</f>
        <v/>
      </c>
      <c r="L2290" s="10">
        <f>IFERROR(K2290/E2290,0)</f>
        <v/>
      </c>
      <c r="M2290">
        <f>YEAR(A2290)</f>
        <v/>
      </c>
      <c r="N2290">
        <f>"Q"&amp;ROUNDUP(MONTH(A2290)/3,0)</f>
        <v/>
      </c>
      <c r="O2290">
        <f>TEXT(A2290,"mmm")</f>
        <v/>
      </c>
    </row>
    <row r="2291">
      <c r="A2291" s="13" t="n">
        <v>45383</v>
      </c>
      <c r="B2291" t="inlineStr">
        <is>
          <t>Central</t>
        </is>
      </c>
      <c r="C2291" t="inlineStr">
        <is>
          <t>Retail Store</t>
        </is>
      </c>
      <c r="D2291" t="inlineStr">
        <is>
          <t>Books</t>
        </is>
      </c>
      <c r="E2291" t="n">
        <v>2722.14</v>
      </c>
      <c r="F2291" t="n">
        <v>2094.26</v>
      </c>
      <c r="G2291" t="n">
        <v>2936.96</v>
      </c>
      <c r="H2291" t="n">
        <v>6</v>
      </c>
      <c r="I2291" t="n">
        <v>5</v>
      </c>
      <c r="J2291" t="n">
        <v>0</v>
      </c>
      <c r="K2291">
        <f>E2291-F2291</f>
        <v/>
      </c>
      <c r="L2291" s="10">
        <f>IFERROR(K2291/E2291,0)</f>
        <v/>
      </c>
      <c r="M2291">
        <f>YEAR(A2291)</f>
        <v/>
      </c>
      <c r="N2291">
        <f>"Q"&amp;ROUNDUP(MONTH(A2291)/3,0)</f>
        <v/>
      </c>
      <c r="O2291">
        <f>TEXT(A2291,"mmm")</f>
        <v/>
      </c>
    </row>
    <row r="2292">
      <c r="A2292" s="13" t="n">
        <v>45383</v>
      </c>
      <c r="B2292" t="inlineStr">
        <is>
          <t>Central</t>
        </is>
      </c>
      <c r="C2292" t="inlineStr">
        <is>
          <t>Retail Store</t>
        </is>
      </c>
      <c r="D2292" t="inlineStr">
        <is>
          <t>Electronics</t>
        </is>
      </c>
      <c r="E2292" t="n">
        <v>31160.89</v>
      </c>
      <c r="F2292" t="n">
        <v>27768.86</v>
      </c>
      <c r="G2292" t="n">
        <v>32597.76</v>
      </c>
      <c r="H2292" t="n">
        <v>6</v>
      </c>
      <c r="I2292" t="n">
        <v>4</v>
      </c>
      <c r="J2292" t="n">
        <v>0</v>
      </c>
      <c r="K2292">
        <f>E2292-F2292</f>
        <v/>
      </c>
      <c r="L2292" s="10">
        <f>IFERROR(K2292/E2292,0)</f>
        <v/>
      </c>
      <c r="M2292">
        <f>YEAR(A2292)</f>
        <v/>
      </c>
      <c r="N2292">
        <f>"Q"&amp;ROUNDUP(MONTH(A2292)/3,0)</f>
        <v/>
      </c>
      <c r="O2292">
        <f>TEXT(A2292,"mmm")</f>
        <v/>
      </c>
    </row>
    <row r="2293">
      <c r="A2293" s="13" t="n">
        <v>45383</v>
      </c>
      <c r="B2293" t="inlineStr">
        <is>
          <t>Central</t>
        </is>
      </c>
      <c r="C2293" t="inlineStr">
        <is>
          <t>Retail Store</t>
        </is>
      </c>
      <c r="D2293" t="inlineStr">
        <is>
          <t>Fashion</t>
        </is>
      </c>
      <c r="E2293" t="n">
        <v>5303.58</v>
      </c>
      <c r="F2293" t="n">
        <v>2951.15</v>
      </c>
      <c r="G2293" t="n">
        <v>5582.72</v>
      </c>
      <c r="H2293" t="n">
        <v>2</v>
      </c>
      <c r="I2293" t="n">
        <v>2</v>
      </c>
      <c r="J2293" t="n">
        <v>0</v>
      </c>
      <c r="K2293">
        <f>E2293-F2293</f>
        <v/>
      </c>
      <c r="L2293" s="10">
        <f>IFERROR(K2293/E2293,0)</f>
        <v/>
      </c>
      <c r="M2293">
        <f>YEAR(A2293)</f>
        <v/>
      </c>
      <c r="N2293">
        <f>"Q"&amp;ROUNDUP(MONTH(A2293)/3,0)</f>
        <v/>
      </c>
      <c r="O2293">
        <f>TEXT(A2293,"mmm")</f>
        <v/>
      </c>
    </row>
    <row r="2294">
      <c r="A2294" s="13" t="n">
        <v>45383</v>
      </c>
      <c r="B2294" t="inlineStr">
        <is>
          <t>Central</t>
        </is>
      </c>
      <c r="C2294" t="inlineStr">
        <is>
          <t>Retail Store</t>
        </is>
      </c>
      <c r="D2294" t="inlineStr">
        <is>
          <t>Grocery</t>
        </is>
      </c>
      <c r="E2294" t="n">
        <v>6509.93</v>
      </c>
      <c r="F2294" t="n">
        <v>5007.72</v>
      </c>
      <c r="G2294" t="n">
        <v>6537.44</v>
      </c>
      <c r="H2294" t="n">
        <v>14</v>
      </c>
      <c r="I2294" t="n">
        <v>6</v>
      </c>
      <c r="J2294" t="n">
        <v>0</v>
      </c>
      <c r="K2294">
        <f>E2294-F2294</f>
        <v/>
      </c>
      <c r="L2294" s="10">
        <f>IFERROR(K2294/E2294,0)</f>
        <v/>
      </c>
      <c r="M2294">
        <f>YEAR(A2294)</f>
        <v/>
      </c>
      <c r="N2294">
        <f>"Q"&amp;ROUNDUP(MONTH(A2294)/3,0)</f>
        <v/>
      </c>
      <c r="O2294">
        <f>TEXT(A2294,"mmm")</f>
        <v/>
      </c>
    </row>
    <row r="2295">
      <c r="A2295" s="13" t="n">
        <v>45383</v>
      </c>
      <c r="B2295" t="inlineStr">
        <is>
          <t>Central</t>
        </is>
      </c>
      <c r="C2295" t="inlineStr">
        <is>
          <t>Retail Store</t>
        </is>
      </c>
      <c r="D2295" t="inlineStr">
        <is>
          <t>Home &amp; Kitchen</t>
        </is>
      </c>
      <c r="E2295" t="n">
        <v>6943.09</v>
      </c>
      <c r="F2295" t="n">
        <v>4625.89</v>
      </c>
      <c r="G2295" t="n">
        <v>7049.12</v>
      </c>
      <c r="H2295" t="n">
        <v>2</v>
      </c>
      <c r="I2295" t="n">
        <v>2</v>
      </c>
      <c r="J2295" t="n">
        <v>0</v>
      </c>
      <c r="K2295">
        <f>E2295-F2295</f>
        <v/>
      </c>
      <c r="L2295" s="10">
        <f>IFERROR(K2295/E2295,0)</f>
        <v/>
      </c>
      <c r="M2295">
        <f>YEAR(A2295)</f>
        <v/>
      </c>
      <c r="N2295">
        <f>"Q"&amp;ROUNDUP(MONTH(A2295)/3,0)</f>
        <v/>
      </c>
      <c r="O2295">
        <f>TEXT(A2295,"mmm")</f>
        <v/>
      </c>
    </row>
    <row r="2296">
      <c r="A2296" s="13" t="n">
        <v>45383</v>
      </c>
      <c r="B2296" t="inlineStr">
        <is>
          <t>Central</t>
        </is>
      </c>
      <c r="C2296" t="inlineStr">
        <is>
          <t>Website</t>
        </is>
      </c>
      <c r="D2296" t="inlineStr">
        <is>
          <t>Beauty</t>
        </is>
      </c>
      <c r="E2296" t="n">
        <v>4666.53</v>
      </c>
      <c r="F2296" t="n">
        <v>2737.44</v>
      </c>
      <c r="G2296" t="n">
        <v>5045.04</v>
      </c>
      <c r="H2296" t="n">
        <v>9</v>
      </c>
      <c r="I2296" t="n">
        <v>7</v>
      </c>
      <c r="J2296" t="n">
        <v>2</v>
      </c>
      <c r="K2296">
        <f>E2296-F2296</f>
        <v/>
      </c>
      <c r="L2296" s="10">
        <f>IFERROR(K2296/E2296,0)</f>
        <v/>
      </c>
      <c r="M2296">
        <f>YEAR(A2296)</f>
        <v/>
      </c>
      <c r="N2296">
        <f>"Q"&amp;ROUNDUP(MONTH(A2296)/3,0)</f>
        <v/>
      </c>
      <c r="O2296">
        <f>TEXT(A2296,"mmm")</f>
        <v/>
      </c>
    </row>
    <row r="2297">
      <c r="A2297" s="13" t="n">
        <v>45383</v>
      </c>
      <c r="B2297" t="inlineStr">
        <is>
          <t>Central</t>
        </is>
      </c>
      <c r="C2297" t="inlineStr">
        <is>
          <t>Website</t>
        </is>
      </c>
      <c r="D2297" t="inlineStr">
        <is>
          <t>Books</t>
        </is>
      </c>
      <c r="E2297" t="n">
        <v>2631.35</v>
      </c>
      <c r="F2297" t="n">
        <v>1845.65</v>
      </c>
      <c r="G2297" t="n">
        <v>2718.56</v>
      </c>
      <c r="H2297" t="n">
        <v>6</v>
      </c>
      <c r="I2297" t="n">
        <v>4</v>
      </c>
      <c r="J2297" t="n">
        <v>0</v>
      </c>
      <c r="K2297">
        <f>E2297-F2297</f>
        <v/>
      </c>
      <c r="L2297" s="10">
        <f>IFERROR(K2297/E2297,0)</f>
        <v/>
      </c>
      <c r="M2297">
        <f>YEAR(A2297)</f>
        <v/>
      </c>
      <c r="N2297">
        <f>"Q"&amp;ROUNDUP(MONTH(A2297)/3,0)</f>
        <v/>
      </c>
      <c r="O2297">
        <f>TEXT(A2297,"mmm")</f>
        <v/>
      </c>
    </row>
    <row r="2298">
      <c r="A2298" s="13" t="n">
        <v>45383</v>
      </c>
      <c r="B2298" t="inlineStr">
        <is>
          <t>Central</t>
        </is>
      </c>
      <c r="C2298" t="inlineStr">
        <is>
          <t>Website</t>
        </is>
      </c>
      <c r="D2298" t="inlineStr">
        <is>
          <t>Electronics</t>
        </is>
      </c>
      <c r="E2298" t="n">
        <v>93725.10000000001</v>
      </c>
      <c r="F2298" t="n">
        <v>83853.63</v>
      </c>
      <c r="G2298" t="n">
        <v>99580</v>
      </c>
      <c r="H2298" t="n">
        <v>10</v>
      </c>
      <c r="I2298" t="n">
        <v>9</v>
      </c>
      <c r="J2298" t="n">
        <v>2</v>
      </c>
      <c r="K2298">
        <f>E2298-F2298</f>
        <v/>
      </c>
      <c r="L2298" s="10">
        <f>IFERROR(K2298/E2298,0)</f>
        <v/>
      </c>
      <c r="M2298">
        <f>YEAR(A2298)</f>
        <v/>
      </c>
      <c r="N2298">
        <f>"Q"&amp;ROUNDUP(MONTH(A2298)/3,0)</f>
        <v/>
      </c>
      <c r="O2298">
        <f>TEXT(A2298,"mmm")</f>
        <v/>
      </c>
    </row>
    <row r="2299">
      <c r="A2299" s="13" t="n">
        <v>45383</v>
      </c>
      <c r="B2299" t="inlineStr">
        <is>
          <t>Central</t>
        </is>
      </c>
      <c r="C2299" t="inlineStr">
        <is>
          <t>Website</t>
        </is>
      </c>
      <c r="D2299" t="inlineStr">
        <is>
          <t>Fashion</t>
        </is>
      </c>
      <c r="E2299" t="n">
        <v>26641.76</v>
      </c>
      <c r="F2299" t="n">
        <v>15049.03</v>
      </c>
      <c r="G2299" t="n">
        <v>28340</v>
      </c>
      <c r="H2299" t="n">
        <v>20</v>
      </c>
      <c r="I2299" t="n">
        <v>18</v>
      </c>
      <c r="J2299" t="n">
        <v>0</v>
      </c>
      <c r="K2299">
        <f>E2299-F2299</f>
        <v/>
      </c>
      <c r="L2299" s="10">
        <f>IFERROR(K2299/E2299,0)</f>
        <v/>
      </c>
      <c r="M2299">
        <f>YEAR(A2299)</f>
        <v/>
      </c>
      <c r="N2299">
        <f>"Q"&amp;ROUNDUP(MONTH(A2299)/3,0)</f>
        <v/>
      </c>
      <c r="O2299">
        <f>TEXT(A2299,"mmm")</f>
        <v/>
      </c>
    </row>
    <row r="2300">
      <c r="A2300" s="13" t="n">
        <v>45383</v>
      </c>
      <c r="B2300" t="inlineStr">
        <is>
          <t>Central</t>
        </is>
      </c>
      <c r="C2300" t="inlineStr">
        <is>
          <t>Website</t>
        </is>
      </c>
      <c r="D2300" t="inlineStr">
        <is>
          <t>Grocery</t>
        </is>
      </c>
      <c r="E2300" t="n">
        <v>6330.53</v>
      </c>
      <c r="F2300" t="n">
        <v>5288.1</v>
      </c>
      <c r="G2300" t="n">
        <v>6749.6</v>
      </c>
      <c r="H2300" t="n">
        <v>20</v>
      </c>
      <c r="I2300" t="n">
        <v>8</v>
      </c>
      <c r="J2300" t="n">
        <v>0</v>
      </c>
      <c r="K2300">
        <f>E2300-F2300</f>
        <v/>
      </c>
      <c r="L2300" s="10">
        <f>IFERROR(K2300/E2300,0)</f>
        <v/>
      </c>
      <c r="M2300">
        <f>YEAR(A2300)</f>
        <v/>
      </c>
      <c r="N2300">
        <f>"Q"&amp;ROUNDUP(MONTH(A2300)/3,0)</f>
        <v/>
      </c>
      <c r="O2300">
        <f>TEXT(A2300,"mmm")</f>
        <v/>
      </c>
    </row>
    <row r="2301">
      <c r="A2301" s="13" t="n">
        <v>45383</v>
      </c>
      <c r="B2301" t="inlineStr">
        <is>
          <t>Central</t>
        </is>
      </c>
      <c r="C2301" t="inlineStr">
        <is>
          <t>Website</t>
        </is>
      </c>
      <c r="D2301" t="inlineStr">
        <is>
          <t>Home &amp; Kitchen</t>
        </is>
      </c>
      <c r="E2301" t="n">
        <v>30610.3</v>
      </c>
      <c r="F2301" t="n">
        <v>20723.78</v>
      </c>
      <c r="G2301" t="n">
        <v>33007.52</v>
      </c>
      <c r="H2301" t="n">
        <v>12</v>
      </c>
      <c r="I2301" t="n">
        <v>11</v>
      </c>
      <c r="J2301" t="n">
        <v>2</v>
      </c>
      <c r="K2301">
        <f>E2301-F2301</f>
        <v/>
      </c>
      <c r="L2301" s="10">
        <f>IFERROR(K2301/E2301,0)</f>
        <v/>
      </c>
      <c r="M2301">
        <f>YEAR(A2301)</f>
        <v/>
      </c>
      <c r="N2301">
        <f>"Q"&amp;ROUNDUP(MONTH(A2301)/3,0)</f>
        <v/>
      </c>
      <c r="O2301">
        <f>TEXT(A2301,"mmm")</f>
        <v/>
      </c>
    </row>
    <row r="2302">
      <c r="A2302" s="13" t="n">
        <v>45383</v>
      </c>
      <c r="B2302" t="inlineStr">
        <is>
          <t>Central</t>
        </is>
      </c>
      <c r="C2302" t="inlineStr">
        <is>
          <t>Website</t>
        </is>
      </c>
      <c r="D2302" t="inlineStr">
        <is>
          <t>Sports</t>
        </is>
      </c>
      <c r="E2302" t="n">
        <v>8889.030000000001</v>
      </c>
      <c r="F2302" t="n">
        <v>5499.92</v>
      </c>
      <c r="G2302" t="n">
        <v>9262.24</v>
      </c>
      <c r="H2302" t="n">
        <v>4</v>
      </c>
      <c r="I2302" t="n">
        <v>3</v>
      </c>
      <c r="J2302" t="n">
        <v>0</v>
      </c>
      <c r="K2302">
        <f>E2302-F2302</f>
        <v/>
      </c>
      <c r="L2302" s="10">
        <f>IFERROR(K2302/E2302,0)</f>
        <v/>
      </c>
      <c r="M2302">
        <f>YEAR(A2302)</f>
        <v/>
      </c>
      <c r="N2302">
        <f>"Q"&amp;ROUNDUP(MONTH(A2302)/3,0)</f>
        <v/>
      </c>
      <c r="O2302">
        <f>TEXT(A2302,"mmm")</f>
        <v/>
      </c>
    </row>
    <row r="2303">
      <c r="A2303" s="13" t="n">
        <v>45383</v>
      </c>
      <c r="B2303" t="inlineStr">
        <is>
          <t>East</t>
        </is>
      </c>
      <c r="C2303" t="inlineStr">
        <is>
          <t>Marketplace</t>
        </is>
      </c>
      <c r="D2303" t="inlineStr">
        <is>
          <t>Beauty</t>
        </is>
      </c>
      <c r="E2303" t="n">
        <v>11771.68</v>
      </c>
      <c r="F2303" t="n">
        <v>6659.02</v>
      </c>
      <c r="G2303" t="n">
        <v>13115.44</v>
      </c>
      <c r="H2303" t="n">
        <v>19</v>
      </c>
      <c r="I2303" t="n">
        <v>17</v>
      </c>
      <c r="J2303" t="n">
        <v>1</v>
      </c>
      <c r="K2303">
        <f>E2303-F2303</f>
        <v/>
      </c>
      <c r="L2303" s="10">
        <f>IFERROR(K2303/E2303,0)</f>
        <v/>
      </c>
      <c r="M2303">
        <f>YEAR(A2303)</f>
        <v/>
      </c>
      <c r="N2303">
        <f>"Q"&amp;ROUNDUP(MONTH(A2303)/3,0)</f>
        <v/>
      </c>
      <c r="O2303">
        <f>TEXT(A2303,"mmm")</f>
        <v/>
      </c>
    </row>
    <row r="2304">
      <c r="A2304" s="13" t="n">
        <v>45383</v>
      </c>
      <c r="B2304" t="inlineStr">
        <is>
          <t>East</t>
        </is>
      </c>
      <c r="C2304" t="inlineStr">
        <is>
          <t>Marketplace</t>
        </is>
      </c>
      <c r="D2304" t="inlineStr">
        <is>
          <t>Books</t>
        </is>
      </c>
      <c r="E2304" t="n">
        <v>4233.57</v>
      </c>
      <c r="F2304" t="n">
        <v>3405.82</v>
      </c>
      <c r="G2304" t="n">
        <v>4751.76</v>
      </c>
      <c r="H2304" t="n">
        <v>11</v>
      </c>
      <c r="I2304" t="n">
        <v>8</v>
      </c>
      <c r="J2304" t="n">
        <v>0</v>
      </c>
      <c r="K2304">
        <f>E2304-F2304</f>
        <v/>
      </c>
      <c r="L2304" s="10">
        <f>IFERROR(K2304/E2304,0)</f>
        <v/>
      </c>
      <c r="M2304">
        <f>YEAR(A2304)</f>
        <v/>
      </c>
      <c r="N2304">
        <f>"Q"&amp;ROUNDUP(MONTH(A2304)/3,0)</f>
        <v/>
      </c>
      <c r="O2304">
        <f>TEXT(A2304,"mmm")</f>
        <v/>
      </c>
    </row>
    <row r="2305">
      <c r="A2305" s="13" t="n">
        <v>45383</v>
      </c>
      <c r="B2305" t="inlineStr">
        <is>
          <t>East</t>
        </is>
      </c>
      <c r="C2305" t="inlineStr">
        <is>
          <t>Marketplace</t>
        </is>
      </c>
      <c r="D2305" t="inlineStr">
        <is>
          <t>Electronics</t>
        </is>
      </c>
      <c r="E2305" t="n">
        <v>303531.76</v>
      </c>
      <c r="F2305" t="n">
        <v>287687.76</v>
      </c>
      <c r="G2305" t="n">
        <v>338398.32</v>
      </c>
      <c r="H2305" t="n">
        <v>27</v>
      </c>
      <c r="I2305" t="n">
        <v>20</v>
      </c>
      <c r="J2305" t="n">
        <v>2</v>
      </c>
      <c r="K2305">
        <f>E2305-F2305</f>
        <v/>
      </c>
      <c r="L2305" s="10">
        <f>IFERROR(K2305/E2305,0)</f>
        <v/>
      </c>
      <c r="M2305">
        <f>YEAR(A2305)</f>
        <v/>
      </c>
      <c r="N2305">
        <f>"Q"&amp;ROUNDUP(MONTH(A2305)/3,0)</f>
        <v/>
      </c>
      <c r="O2305">
        <f>TEXT(A2305,"mmm")</f>
        <v/>
      </c>
    </row>
    <row r="2306">
      <c r="A2306" s="13" t="n">
        <v>45383</v>
      </c>
      <c r="B2306" t="inlineStr">
        <is>
          <t>East</t>
        </is>
      </c>
      <c r="C2306" t="inlineStr">
        <is>
          <t>Marketplace</t>
        </is>
      </c>
      <c r="D2306" t="inlineStr">
        <is>
          <t>Fashion</t>
        </is>
      </c>
      <c r="E2306" t="n">
        <v>53201.35</v>
      </c>
      <c r="F2306" t="n">
        <v>29395.37</v>
      </c>
      <c r="G2306" t="n">
        <v>59724.08</v>
      </c>
      <c r="H2306" t="n">
        <v>33</v>
      </c>
      <c r="I2306" t="n">
        <v>25</v>
      </c>
      <c r="J2306" t="n">
        <v>4</v>
      </c>
      <c r="K2306">
        <f>E2306-F2306</f>
        <v/>
      </c>
      <c r="L2306" s="10">
        <f>IFERROR(K2306/E2306,0)</f>
        <v/>
      </c>
      <c r="M2306">
        <f>YEAR(A2306)</f>
        <v/>
      </c>
      <c r="N2306">
        <f>"Q"&amp;ROUNDUP(MONTH(A2306)/3,0)</f>
        <v/>
      </c>
      <c r="O2306">
        <f>TEXT(A2306,"mmm")</f>
        <v/>
      </c>
    </row>
    <row r="2307">
      <c r="A2307" s="13" t="n">
        <v>45383</v>
      </c>
      <c r="B2307" t="inlineStr">
        <is>
          <t>East</t>
        </is>
      </c>
      <c r="C2307" t="inlineStr">
        <is>
          <t>Marketplace</t>
        </is>
      </c>
      <c r="D2307" t="inlineStr">
        <is>
          <t>Grocery</t>
        </is>
      </c>
      <c r="E2307" t="n">
        <v>9317.370000000001</v>
      </c>
      <c r="F2307" t="n">
        <v>8139.72</v>
      </c>
      <c r="G2307" t="n">
        <v>10515.44</v>
      </c>
      <c r="H2307" t="n">
        <v>29</v>
      </c>
      <c r="I2307" t="n">
        <v>9</v>
      </c>
      <c r="J2307" t="n">
        <v>0</v>
      </c>
      <c r="K2307">
        <f>E2307-F2307</f>
        <v/>
      </c>
      <c r="L2307" s="10">
        <f>IFERROR(K2307/E2307,0)</f>
        <v/>
      </c>
      <c r="M2307">
        <f>YEAR(A2307)</f>
        <v/>
      </c>
      <c r="N2307">
        <f>"Q"&amp;ROUNDUP(MONTH(A2307)/3,0)</f>
        <v/>
      </c>
      <c r="O2307">
        <f>TEXT(A2307,"mmm")</f>
        <v/>
      </c>
    </row>
    <row r="2308">
      <c r="A2308" s="13" t="n">
        <v>45383</v>
      </c>
      <c r="B2308" t="inlineStr">
        <is>
          <t>East</t>
        </is>
      </c>
      <c r="C2308" t="inlineStr">
        <is>
          <t>Marketplace</t>
        </is>
      </c>
      <c r="D2308" t="inlineStr">
        <is>
          <t>Home &amp; Kitchen</t>
        </is>
      </c>
      <c r="E2308" t="n">
        <v>42105.97</v>
      </c>
      <c r="F2308" t="n">
        <v>30184.77</v>
      </c>
      <c r="G2308" t="n">
        <v>46940.4</v>
      </c>
      <c r="H2308" t="n">
        <v>25</v>
      </c>
      <c r="I2308" t="n">
        <v>20</v>
      </c>
      <c r="J2308" t="n">
        <v>2</v>
      </c>
      <c r="K2308">
        <f>E2308-F2308</f>
        <v/>
      </c>
      <c r="L2308" s="10">
        <f>IFERROR(K2308/E2308,0)</f>
        <v/>
      </c>
      <c r="M2308">
        <f>YEAR(A2308)</f>
        <v/>
      </c>
      <c r="N2308">
        <f>"Q"&amp;ROUNDUP(MONTH(A2308)/3,0)</f>
        <v/>
      </c>
      <c r="O2308">
        <f>TEXT(A2308,"mmm")</f>
        <v/>
      </c>
    </row>
    <row r="2309">
      <c r="A2309" s="13" t="n">
        <v>45383</v>
      </c>
      <c r="B2309" t="inlineStr">
        <is>
          <t>East</t>
        </is>
      </c>
      <c r="C2309" t="inlineStr">
        <is>
          <t>Marketplace</t>
        </is>
      </c>
      <c r="D2309" t="inlineStr">
        <is>
          <t>Sports</t>
        </is>
      </c>
      <c r="E2309" t="n">
        <v>11879.7</v>
      </c>
      <c r="F2309" t="n">
        <v>7806.59</v>
      </c>
      <c r="G2309" t="n">
        <v>13012.48</v>
      </c>
      <c r="H2309" t="n">
        <v>8</v>
      </c>
      <c r="I2309" t="n">
        <v>7</v>
      </c>
      <c r="J2309" t="n">
        <v>1</v>
      </c>
      <c r="K2309">
        <f>E2309-F2309</f>
        <v/>
      </c>
      <c r="L2309" s="10">
        <f>IFERROR(K2309/E2309,0)</f>
        <v/>
      </c>
      <c r="M2309">
        <f>YEAR(A2309)</f>
        <v/>
      </c>
      <c r="N2309">
        <f>"Q"&amp;ROUNDUP(MONTH(A2309)/3,0)</f>
        <v/>
      </c>
      <c r="O2309">
        <f>TEXT(A2309,"mmm")</f>
        <v/>
      </c>
    </row>
    <row r="2310">
      <c r="A2310" s="13" t="n">
        <v>45383</v>
      </c>
      <c r="B2310" t="inlineStr">
        <is>
          <t>East</t>
        </is>
      </c>
      <c r="C2310" t="inlineStr">
        <is>
          <t>Mobile App</t>
        </is>
      </c>
      <c r="D2310" t="inlineStr">
        <is>
          <t>Beauty</t>
        </is>
      </c>
      <c r="E2310" t="n">
        <v>7149.51</v>
      </c>
      <c r="F2310" t="n">
        <v>4057.27</v>
      </c>
      <c r="G2310" t="n">
        <v>7712.64</v>
      </c>
      <c r="H2310" t="n">
        <v>14</v>
      </c>
      <c r="I2310" t="n">
        <v>12</v>
      </c>
      <c r="J2310" t="n">
        <v>1</v>
      </c>
      <c r="K2310">
        <f>E2310-F2310</f>
        <v/>
      </c>
      <c r="L2310" s="10">
        <f>IFERROR(K2310/E2310,0)</f>
        <v/>
      </c>
      <c r="M2310">
        <f>YEAR(A2310)</f>
        <v/>
      </c>
      <c r="N2310">
        <f>"Q"&amp;ROUNDUP(MONTH(A2310)/3,0)</f>
        <v/>
      </c>
      <c r="O2310">
        <f>TEXT(A2310,"mmm")</f>
        <v/>
      </c>
    </row>
    <row r="2311">
      <c r="A2311" s="13" t="n">
        <v>45383</v>
      </c>
      <c r="B2311" t="inlineStr">
        <is>
          <t>East</t>
        </is>
      </c>
      <c r="C2311" t="inlineStr">
        <is>
          <t>Mobile App</t>
        </is>
      </c>
      <c r="D2311" t="inlineStr">
        <is>
          <t>Books</t>
        </is>
      </c>
      <c r="E2311" t="n">
        <v>7074.25</v>
      </c>
      <c r="F2311" t="n">
        <v>5231.93</v>
      </c>
      <c r="G2311" t="n">
        <v>7616.96</v>
      </c>
      <c r="H2311" t="n">
        <v>16</v>
      </c>
      <c r="I2311" t="n">
        <v>15</v>
      </c>
      <c r="J2311" t="n">
        <v>1</v>
      </c>
      <c r="K2311">
        <f>E2311-F2311</f>
        <v/>
      </c>
      <c r="L2311" s="10">
        <f>IFERROR(K2311/E2311,0)</f>
        <v/>
      </c>
      <c r="M2311">
        <f>YEAR(A2311)</f>
        <v/>
      </c>
      <c r="N2311">
        <f>"Q"&amp;ROUNDUP(MONTH(A2311)/3,0)</f>
        <v/>
      </c>
      <c r="O2311">
        <f>TEXT(A2311,"mmm")</f>
        <v/>
      </c>
    </row>
    <row r="2312">
      <c r="A2312" s="13" t="n">
        <v>45383</v>
      </c>
      <c r="B2312" t="inlineStr">
        <is>
          <t>East</t>
        </is>
      </c>
      <c r="C2312" t="inlineStr">
        <is>
          <t>Mobile App</t>
        </is>
      </c>
      <c r="D2312" t="inlineStr">
        <is>
          <t>Electronics</t>
        </is>
      </c>
      <c r="E2312" t="n">
        <v>369434.81</v>
      </c>
      <c r="F2312" t="n">
        <v>336393.4</v>
      </c>
      <c r="G2312" t="n">
        <v>399895.6</v>
      </c>
      <c r="H2312" t="n">
        <v>35</v>
      </c>
      <c r="I2312" t="n">
        <v>24</v>
      </c>
      <c r="J2312" t="n">
        <v>1</v>
      </c>
      <c r="K2312">
        <f>E2312-F2312</f>
        <v/>
      </c>
      <c r="L2312" s="10">
        <f>IFERROR(K2312/E2312,0)</f>
        <v/>
      </c>
      <c r="M2312">
        <f>YEAR(A2312)</f>
        <v/>
      </c>
      <c r="N2312">
        <f>"Q"&amp;ROUNDUP(MONTH(A2312)/3,0)</f>
        <v/>
      </c>
      <c r="O2312">
        <f>TEXT(A2312,"mmm")</f>
        <v/>
      </c>
    </row>
    <row r="2313">
      <c r="A2313" s="13" t="n">
        <v>45383</v>
      </c>
      <c r="B2313" t="inlineStr">
        <is>
          <t>East</t>
        </is>
      </c>
      <c r="C2313" t="inlineStr">
        <is>
          <t>Mobile App</t>
        </is>
      </c>
      <c r="D2313" t="inlineStr">
        <is>
          <t>Fashion</t>
        </is>
      </c>
      <c r="E2313" t="n">
        <v>42122.78</v>
      </c>
      <c r="F2313" t="n">
        <v>21180.32</v>
      </c>
      <c r="G2313" t="n">
        <v>43791.28</v>
      </c>
      <c r="H2313" t="n">
        <v>23</v>
      </c>
      <c r="I2313" t="n">
        <v>18</v>
      </c>
      <c r="J2313" t="n">
        <v>3</v>
      </c>
      <c r="K2313">
        <f>E2313-F2313</f>
        <v/>
      </c>
      <c r="L2313" s="10">
        <f>IFERROR(K2313/E2313,0)</f>
        <v/>
      </c>
      <c r="M2313">
        <f>YEAR(A2313)</f>
        <v/>
      </c>
      <c r="N2313">
        <f>"Q"&amp;ROUNDUP(MONTH(A2313)/3,0)</f>
        <v/>
      </c>
      <c r="O2313">
        <f>TEXT(A2313,"mmm")</f>
        <v/>
      </c>
    </row>
    <row r="2314">
      <c r="A2314" s="13" t="n">
        <v>45383</v>
      </c>
      <c r="B2314" t="inlineStr">
        <is>
          <t>East</t>
        </is>
      </c>
      <c r="C2314" t="inlineStr">
        <is>
          <t>Mobile App</t>
        </is>
      </c>
      <c r="D2314" t="inlineStr">
        <is>
          <t>Grocery</t>
        </is>
      </c>
      <c r="E2314" t="n">
        <v>19762.16</v>
      </c>
      <c r="F2314" t="n">
        <v>16624.27</v>
      </c>
      <c r="G2314" t="n">
        <v>21555.04</v>
      </c>
      <c r="H2314" t="n">
        <v>54</v>
      </c>
      <c r="I2314" t="n">
        <v>21</v>
      </c>
      <c r="J2314" t="n">
        <v>1</v>
      </c>
      <c r="K2314">
        <f>E2314-F2314</f>
        <v/>
      </c>
      <c r="L2314" s="10">
        <f>IFERROR(K2314/E2314,0)</f>
        <v/>
      </c>
      <c r="M2314">
        <f>YEAR(A2314)</f>
        <v/>
      </c>
      <c r="N2314">
        <f>"Q"&amp;ROUNDUP(MONTH(A2314)/3,0)</f>
        <v/>
      </c>
      <c r="O2314">
        <f>TEXT(A2314,"mmm")</f>
        <v/>
      </c>
    </row>
    <row r="2315">
      <c r="A2315" s="13" t="n">
        <v>45383</v>
      </c>
      <c r="B2315" t="inlineStr">
        <is>
          <t>East</t>
        </is>
      </c>
      <c r="C2315" t="inlineStr">
        <is>
          <t>Mobile App</t>
        </is>
      </c>
      <c r="D2315" t="inlineStr">
        <is>
          <t>Home &amp; Kitchen</t>
        </is>
      </c>
      <c r="E2315" t="n">
        <v>40202.89</v>
      </c>
      <c r="F2315" t="n">
        <v>26627.44</v>
      </c>
      <c r="G2315" t="n">
        <v>43815.2</v>
      </c>
      <c r="H2315" t="n">
        <v>20</v>
      </c>
      <c r="I2315" t="n">
        <v>15</v>
      </c>
      <c r="J2315" t="n">
        <v>0</v>
      </c>
      <c r="K2315">
        <f>E2315-F2315</f>
        <v/>
      </c>
      <c r="L2315" s="10">
        <f>IFERROR(K2315/E2315,0)</f>
        <v/>
      </c>
      <c r="M2315">
        <f>YEAR(A2315)</f>
        <v/>
      </c>
      <c r="N2315">
        <f>"Q"&amp;ROUNDUP(MONTH(A2315)/3,0)</f>
        <v/>
      </c>
      <c r="O2315">
        <f>TEXT(A2315,"mmm")</f>
        <v/>
      </c>
    </row>
    <row r="2316">
      <c r="A2316" s="13" t="n">
        <v>45383</v>
      </c>
      <c r="B2316" t="inlineStr">
        <is>
          <t>East</t>
        </is>
      </c>
      <c r="C2316" t="inlineStr">
        <is>
          <t>Mobile App</t>
        </is>
      </c>
      <c r="D2316" t="inlineStr">
        <is>
          <t>Sports</t>
        </is>
      </c>
      <c r="E2316" t="n">
        <v>31285.95</v>
      </c>
      <c r="F2316" t="n">
        <v>21244.57</v>
      </c>
      <c r="G2316" t="n">
        <v>35622.08</v>
      </c>
      <c r="H2316" t="n">
        <v>8</v>
      </c>
      <c r="I2316" t="n">
        <v>6</v>
      </c>
      <c r="J2316" t="n">
        <v>0</v>
      </c>
      <c r="K2316">
        <f>E2316-F2316</f>
        <v/>
      </c>
      <c r="L2316" s="10">
        <f>IFERROR(K2316/E2316,0)</f>
        <v/>
      </c>
      <c r="M2316">
        <f>YEAR(A2316)</f>
        <v/>
      </c>
      <c r="N2316">
        <f>"Q"&amp;ROUNDUP(MONTH(A2316)/3,0)</f>
        <v/>
      </c>
      <c r="O2316">
        <f>TEXT(A2316,"mmm")</f>
        <v/>
      </c>
    </row>
    <row r="2317">
      <c r="A2317" s="13" t="n">
        <v>45383</v>
      </c>
      <c r="B2317" t="inlineStr">
        <is>
          <t>East</t>
        </is>
      </c>
      <c r="C2317" t="inlineStr">
        <is>
          <t>Retail Store</t>
        </is>
      </c>
      <c r="D2317" t="inlineStr">
        <is>
          <t>Beauty</t>
        </is>
      </c>
      <c r="E2317" t="n">
        <v>1324.49</v>
      </c>
      <c r="F2317" t="n">
        <v>738.75</v>
      </c>
      <c r="G2317" t="n">
        <v>1360.32</v>
      </c>
      <c r="H2317" t="n">
        <v>2</v>
      </c>
      <c r="I2317" t="n">
        <v>2</v>
      </c>
      <c r="J2317" t="n">
        <v>0</v>
      </c>
      <c r="K2317">
        <f>E2317-F2317</f>
        <v/>
      </c>
      <c r="L2317" s="10">
        <f>IFERROR(K2317/E2317,0)</f>
        <v/>
      </c>
      <c r="M2317">
        <f>YEAR(A2317)</f>
        <v/>
      </c>
      <c r="N2317">
        <f>"Q"&amp;ROUNDUP(MONTH(A2317)/3,0)</f>
        <v/>
      </c>
      <c r="O2317">
        <f>TEXT(A2317,"mmm")</f>
        <v/>
      </c>
    </row>
    <row r="2318">
      <c r="A2318" s="13" t="n">
        <v>45383</v>
      </c>
      <c r="B2318" t="inlineStr">
        <is>
          <t>East</t>
        </is>
      </c>
      <c r="C2318" t="inlineStr">
        <is>
          <t>Retail Store</t>
        </is>
      </c>
      <c r="D2318" t="inlineStr">
        <is>
          <t>Books</t>
        </is>
      </c>
      <c r="E2318" t="n">
        <v>3170.12</v>
      </c>
      <c r="F2318" t="n">
        <v>2136.46</v>
      </c>
      <c r="G2318" t="n">
        <v>3280.16</v>
      </c>
      <c r="H2318" t="n">
        <v>6</v>
      </c>
      <c r="I2318" t="n">
        <v>5</v>
      </c>
      <c r="J2318" t="n">
        <v>0</v>
      </c>
      <c r="K2318">
        <f>E2318-F2318</f>
        <v/>
      </c>
      <c r="L2318" s="10">
        <f>IFERROR(K2318/E2318,0)</f>
        <v/>
      </c>
      <c r="M2318">
        <f>YEAR(A2318)</f>
        <v/>
      </c>
      <c r="N2318">
        <f>"Q"&amp;ROUNDUP(MONTH(A2318)/3,0)</f>
        <v/>
      </c>
      <c r="O2318">
        <f>TEXT(A2318,"mmm")</f>
        <v/>
      </c>
    </row>
    <row r="2319">
      <c r="A2319" s="13" t="n">
        <v>45383</v>
      </c>
      <c r="B2319" t="inlineStr">
        <is>
          <t>East</t>
        </is>
      </c>
      <c r="C2319" t="inlineStr">
        <is>
          <t>Retail Store</t>
        </is>
      </c>
      <c r="D2319" t="inlineStr">
        <is>
          <t>Electronics</t>
        </is>
      </c>
      <c r="E2319" t="n">
        <v>90288.37</v>
      </c>
      <c r="F2319" t="n">
        <v>79028.03999999999</v>
      </c>
      <c r="G2319" t="n">
        <v>93186.08</v>
      </c>
      <c r="H2319" t="n">
        <v>8</v>
      </c>
      <c r="I2319" t="n">
        <v>5</v>
      </c>
      <c r="J2319" t="n">
        <v>0</v>
      </c>
      <c r="K2319">
        <f>E2319-F2319</f>
        <v/>
      </c>
      <c r="L2319" s="10">
        <f>IFERROR(K2319/E2319,0)</f>
        <v/>
      </c>
      <c r="M2319">
        <f>YEAR(A2319)</f>
        <v/>
      </c>
      <c r="N2319">
        <f>"Q"&amp;ROUNDUP(MONTH(A2319)/3,0)</f>
        <v/>
      </c>
      <c r="O2319">
        <f>TEXT(A2319,"mmm")</f>
        <v/>
      </c>
    </row>
    <row r="2320">
      <c r="A2320" s="13" t="n">
        <v>45383</v>
      </c>
      <c r="B2320" t="inlineStr">
        <is>
          <t>East</t>
        </is>
      </c>
      <c r="C2320" t="inlineStr">
        <is>
          <t>Retail Store</t>
        </is>
      </c>
      <c r="D2320" t="inlineStr">
        <is>
          <t>Fashion</t>
        </is>
      </c>
      <c r="E2320" t="n">
        <v>28923.84</v>
      </c>
      <c r="F2320" t="n">
        <v>14508.46</v>
      </c>
      <c r="G2320" t="n">
        <v>29796</v>
      </c>
      <c r="H2320" t="n">
        <v>20</v>
      </c>
      <c r="I2320" t="n">
        <v>14</v>
      </c>
      <c r="J2320" t="n">
        <v>4</v>
      </c>
      <c r="K2320">
        <f>E2320-F2320</f>
        <v/>
      </c>
      <c r="L2320" s="10">
        <f>IFERROR(K2320/E2320,0)</f>
        <v/>
      </c>
      <c r="M2320">
        <f>YEAR(A2320)</f>
        <v/>
      </c>
      <c r="N2320">
        <f>"Q"&amp;ROUNDUP(MONTH(A2320)/3,0)</f>
        <v/>
      </c>
      <c r="O2320">
        <f>TEXT(A2320,"mmm")</f>
        <v/>
      </c>
    </row>
    <row r="2321">
      <c r="A2321" s="13" t="n">
        <v>45383</v>
      </c>
      <c r="B2321" t="inlineStr">
        <is>
          <t>East</t>
        </is>
      </c>
      <c r="C2321" t="inlineStr">
        <is>
          <t>Retail Store</t>
        </is>
      </c>
      <c r="D2321" t="inlineStr">
        <is>
          <t>Grocery</t>
        </is>
      </c>
      <c r="E2321" t="n">
        <v>5744.64</v>
      </c>
      <c r="F2321" t="n">
        <v>4810.61</v>
      </c>
      <c r="G2321" t="n">
        <v>6037.2</v>
      </c>
      <c r="H2321" t="n">
        <v>15</v>
      </c>
      <c r="I2321" t="n">
        <v>6</v>
      </c>
      <c r="J2321" t="n">
        <v>0</v>
      </c>
      <c r="K2321">
        <f>E2321-F2321</f>
        <v/>
      </c>
      <c r="L2321" s="10">
        <f>IFERROR(K2321/E2321,0)</f>
        <v/>
      </c>
      <c r="M2321">
        <f>YEAR(A2321)</f>
        <v/>
      </c>
      <c r="N2321">
        <f>"Q"&amp;ROUNDUP(MONTH(A2321)/3,0)</f>
        <v/>
      </c>
      <c r="O2321">
        <f>TEXT(A2321,"mmm")</f>
        <v/>
      </c>
    </row>
    <row r="2322">
      <c r="A2322" s="13" t="n">
        <v>45383</v>
      </c>
      <c r="B2322" t="inlineStr">
        <is>
          <t>East</t>
        </is>
      </c>
      <c r="C2322" t="inlineStr">
        <is>
          <t>Retail Store</t>
        </is>
      </c>
      <c r="D2322" t="inlineStr">
        <is>
          <t>Home &amp; Kitchen</t>
        </is>
      </c>
      <c r="E2322" t="n">
        <v>9479.6</v>
      </c>
      <c r="F2322" t="n">
        <v>5562</v>
      </c>
      <c r="G2322" t="n">
        <v>9479.6</v>
      </c>
      <c r="H2322" t="n">
        <v>5</v>
      </c>
      <c r="I2322" t="n">
        <v>3</v>
      </c>
      <c r="J2322" t="n">
        <v>0</v>
      </c>
      <c r="K2322">
        <f>E2322-F2322</f>
        <v/>
      </c>
      <c r="L2322" s="10">
        <f>IFERROR(K2322/E2322,0)</f>
        <v/>
      </c>
      <c r="M2322">
        <f>YEAR(A2322)</f>
        <v/>
      </c>
      <c r="N2322">
        <f>"Q"&amp;ROUNDUP(MONTH(A2322)/3,0)</f>
        <v/>
      </c>
      <c r="O2322">
        <f>TEXT(A2322,"mmm")</f>
        <v/>
      </c>
    </row>
    <row r="2323">
      <c r="A2323" s="13" t="n">
        <v>45383</v>
      </c>
      <c r="B2323" t="inlineStr">
        <is>
          <t>East</t>
        </is>
      </c>
      <c r="C2323" t="inlineStr">
        <is>
          <t>Retail Store</t>
        </is>
      </c>
      <c r="D2323" t="inlineStr">
        <is>
          <t>Sports</t>
        </is>
      </c>
      <c r="E2323" t="n">
        <v>8883.83</v>
      </c>
      <c r="F2323" t="n">
        <v>5817.65</v>
      </c>
      <c r="G2323" t="n">
        <v>9480.639999999999</v>
      </c>
      <c r="H2323" t="n">
        <v>4</v>
      </c>
      <c r="I2323" t="n">
        <v>4</v>
      </c>
      <c r="J2323" t="n">
        <v>0</v>
      </c>
      <c r="K2323">
        <f>E2323-F2323</f>
        <v/>
      </c>
      <c r="L2323" s="10">
        <f>IFERROR(K2323/E2323,0)</f>
        <v/>
      </c>
      <c r="M2323">
        <f>YEAR(A2323)</f>
        <v/>
      </c>
      <c r="N2323">
        <f>"Q"&amp;ROUNDUP(MONTH(A2323)/3,0)</f>
        <v/>
      </c>
      <c r="O2323">
        <f>TEXT(A2323,"mmm")</f>
        <v/>
      </c>
    </row>
    <row r="2324">
      <c r="A2324" s="13" t="n">
        <v>45383</v>
      </c>
      <c r="B2324" t="inlineStr">
        <is>
          <t>East</t>
        </is>
      </c>
      <c r="C2324" t="inlineStr">
        <is>
          <t>Unknown</t>
        </is>
      </c>
      <c r="D2324" t="inlineStr">
        <is>
          <t>Beauty</t>
        </is>
      </c>
      <c r="E2324" t="n">
        <v>1075.93</v>
      </c>
      <c r="F2324" t="n">
        <v>670.3099999999999</v>
      </c>
      <c r="G2324" t="n">
        <v>1132.56</v>
      </c>
      <c r="H2324" t="n">
        <v>1</v>
      </c>
      <c r="I2324" t="n">
        <v>1</v>
      </c>
      <c r="J2324" t="n">
        <v>0</v>
      </c>
      <c r="K2324">
        <f>E2324-F2324</f>
        <v/>
      </c>
      <c r="L2324" s="10">
        <f>IFERROR(K2324/E2324,0)</f>
        <v/>
      </c>
      <c r="M2324">
        <f>YEAR(A2324)</f>
        <v/>
      </c>
      <c r="N2324">
        <f>"Q"&amp;ROUNDUP(MONTH(A2324)/3,0)</f>
        <v/>
      </c>
      <c r="O2324">
        <f>TEXT(A2324,"mmm")</f>
        <v/>
      </c>
    </row>
    <row r="2325">
      <c r="A2325" s="13" t="n">
        <v>45383</v>
      </c>
      <c r="B2325" t="inlineStr">
        <is>
          <t>East</t>
        </is>
      </c>
      <c r="C2325" t="inlineStr">
        <is>
          <t>Website</t>
        </is>
      </c>
      <c r="D2325" t="inlineStr">
        <is>
          <t>Beauty</t>
        </is>
      </c>
      <c r="E2325" t="n">
        <v>17529.5</v>
      </c>
      <c r="F2325" t="n">
        <v>10077.08</v>
      </c>
      <c r="G2325" t="n">
        <v>18881.2</v>
      </c>
      <c r="H2325" t="n">
        <v>25</v>
      </c>
      <c r="I2325" t="n">
        <v>18</v>
      </c>
      <c r="J2325" t="n">
        <v>2</v>
      </c>
      <c r="K2325">
        <f>E2325-F2325</f>
        <v/>
      </c>
      <c r="L2325" s="10">
        <f>IFERROR(K2325/E2325,0)</f>
        <v/>
      </c>
      <c r="M2325">
        <f>YEAR(A2325)</f>
        <v/>
      </c>
      <c r="N2325">
        <f>"Q"&amp;ROUNDUP(MONTH(A2325)/3,0)</f>
        <v/>
      </c>
      <c r="O2325">
        <f>TEXT(A2325,"mmm")</f>
        <v/>
      </c>
    </row>
    <row r="2326">
      <c r="A2326" s="13" t="n">
        <v>45383</v>
      </c>
      <c r="B2326" t="inlineStr">
        <is>
          <t>East</t>
        </is>
      </c>
      <c r="C2326" t="inlineStr">
        <is>
          <t>Website</t>
        </is>
      </c>
      <c r="D2326" t="inlineStr">
        <is>
          <t>Books</t>
        </is>
      </c>
      <c r="E2326" t="n">
        <v>7515.49</v>
      </c>
      <c r="F2326" t="n">
        <v>5547.64</v>
      </c>
      <c r="G2326" t="n">
        <v>8176.48</v>
      </c>
      <c r="H2326" t="n">
        <v>18</v>
      </c>
      <c r="I2326" t="n">
        <v>14</v>
      </c>
      <c r="J2326" t="n">
        <v>0</v>
      </c>
      <c r="K2326">
        <f>E2326-F2326</f>
        <v/>
      </c>
      <c r="L2326" s="10">
        <f>IFERROR(K2326/E2326,0)</f>
        <v/>
      </c>
      <c r="M2326">
        <f>YEAR(A2326)</f>
        <v/>
      </c>
      <c r="N2326">
        <f>"Q"&amp;ROUNDUP(MONTH(A2326)/3,0)</f>
        <v/>
      </c>
      <c r="O2326">
        <f>TEXT(A2326,"mmm")</f>
        <v/>
      </c>
    </row>
    <row r="2327">
      <c r="A2327" s="13" t="n">
        <v>45383</v>
      </c>
      <c r="B2327" t="inlineStr">
        <is>
          <t>East</t>
        </is>
      </c>
      <c r="C2327" t="inlineStr">
        <is>
          <t>Website</t>
        </is>
      </c>
      <c r="D2327" t="inlineStr">
        <is>
          <t>Electronics</t>
        </is>
      </c>
      <c r="E2327" t="n">
        <v>304737.34</v>
      </c>
      <c r="F2327" t="n">
        <v>263560.26</v>
      </c>
      <c r="G2327" t="n">
        <v>317836.48</v>
      </c>
      <c r="H2327" t="n">
        <v>28</v>
      </c>
      <c r="I2327" t="n">
        <v>20</v>
      </c>
      <c r="J2327" t="n">
        <v>2</v>
      </c>
      <c r="K2327">
        <f>E2327-F2327</f>
        <v/>
      </c>
      <c r="L2327" s="10">
        <f>IFERROR(K2327/E2327,0)</f>
        <v/>
      </c>
      <c r="M2327">
        <f>YEAR(A2327)</f>
        <v/>
      </c>
      <c r="N2327">
        <f>"Q"&amp;ROUNDUP(MONTH(A2327)/3,0)</f>
        <v/>
      </c>
      <c r="O2327">
        <f>TEXT(A2327,"mmm")</f>
        <v/>
      </c>
    </row>
    <row r="2328">
      <c r="A2328" s="13" t="n">
        <v>45383</v>
      </c>
      <c r="B2328" t="inlineStr">
        <is>
          <t>East</t>
        </is>
      </c>
      <c r="C2328" t="inlineStr">
        <is>
          <t>Website</t>
        </is>
      </c>
      <c r="D2328" t="inlineStr">
        <is>
          <t>Fashion</t>
        </is>
      </c>
      <c r="E2328" t="n">
        <v>61976.1</v>
      </c>
      <c r="F2328" t="n">
        <v>32444.07</v>
      </c>
      <c r="G2328" t="n">
        <v>65074.88</v>
      </c>
      <c r="H2328" t="n">
        <v>38</v>
      </c>
      <c r="I2328" t="n">
        <v>33</v>
      </c>
      <c r="J2328" t="n">
        <v>4</v>
      </c>
      <c r="K2328">
        <f>E2328-F2328</f>
        <v/>
      </c>
      <c r="L2328" s="10">
        <f>IFERROR(K2328/E2328,0)</f>
        <v/>
      </c>
      <c r="M2328">
        <f>YEAR(A2328)</f>
        <v/>
      </c>
      <c r="N2328">
        <f>"Q"&amp;ROUNDUP(MONTH(A2328)/3,0)</f>
        <v/>
      </c>
      <c r="O2328">
        <f>TEXT(A2328,"mmm")</f>
        <v/>
      </c>
    </row>
    <row r="2329">
      <c r="A2329" s="13" t="n">
        <v>45383</v>
      </c>
      <c r="B2329" t="inlineStr">
        <is>
          <t>East</t>
        </is>
      </c>
      <c r="C2329" t="inlineStr">
        <is>
          <t>Website</t>
        </is>
      </c>
      <c r="D2329" t="inlineStr">
        <is>
          <t>Grocery</t>
        </is>
      </c>
      <c r="E2329" t="n">
        <v>20122.82</v>
      </c>
      <c r="F2329" t="n">
        <v>16590.63</v>
      </c>
      <c r="G2329" t="n">
        <v>21577.92</v>
      </c>
      <c r="H2329" t="n">
        <v>62</v>
      </c>
      <c r="I2329" t="n">
        <v>28</v>
      </c>
      <c r="J2329" t="n">
        <v>0</v>
      </c>
      <c r="K2329">
        <f>E2329-F2329</f>
        <v/>
      </c>
      <c r="L2329" s="10">
        <f>IFERROR(K2329/E2329,0)</f>
        <v/>
      </c>
      <c r="M2329">
        <f>YEAR(A2329)</f>
        <v/>
      </c>
      <c r="N2329">
        <f>"Q"&amp;ROUNDUP(MONTH(A2329)/3,0)</f>
        <v/>
      </c>
      <c r="O2329">
        <f>TEXT(A2329,"mmm")</f>
        <v/>
      </c>
    </row>
    <row r="2330">
      <c r="A2330" s="13" t="n">
        <v>45383</v>
      </c>
      <c r="B2330" t="inlineStr">
        <is>
          <t>East</t>
        </is>
      </c>
      <c r="C2330" t="inlineStr">
        <is>
          <t>Website</t>
        </is>
      </c>
      <c r="D2330" t="inlineStr">
        <is>
          <t>Home &amp; Kitchen</t>
        </is>
      </c>
      <c r="E2330" t="n">
        <v>75355.52</v>
      </c>
      <c r="F2330" t="n">
        <v>51264.23</v>
      </c>
      <c r="G2330" t="n">
        <v>79124.24000000001</v>
      </c>
      <c r="H2330" t="n">
        <v>29</v>
      </c>
      <c r="I2330" t="n">
        <v>20</v>
      </c>
      <c r="J2330" t="n">
        <v>1</v>
      </c>
      <c r="K2330">
        <f>E2330-F2330</f>
        <v/>
      </c>
      <c r="L2330" s="10">
        <f>IFERROR(K2330/E2330,0)</f>
        <v/>
      </c>
      <c r="M2330">
        <f>YEAR(A2330)</f>
        <v/>
      </c>
      <c r="N2330">
        <f>"Q"&amp;ROUNDUP(MONTH(A2330)/3,0)</f>
        <v/>
      </c>
      <c r="O2330">
        <f>TEXT(A2330,"mmm")</f>
        <v/>
      </c>
    </row>
    <row r="2331">
      <c r="A2331" s="13" t="n">
        <v>45383</v>
      </c>
      <c r="B2331" t="inlineStr">
        <is>
          <t>East</t>
        </is>
      </c>
      <c r="C2331" t="inlineStr">
        <is>
          <t>Website</t>
        </is>
      </c>
      <c r="D2331" t="inlineStr">
        <is>
          <t>Sports</t>
        </is>
      </c>
      <c r="E2331" t="n">
        <v>27140.26</v>
      </c>
      <c r="F2331" t="n">
        <v>18290.1</v>
      </c>
      <c r="G2331" t="n">
        <v>29940.56</v>
      </c>
      <c r="H2331" t="n">
        <v>11</v>
      </c>
      <c r="I2331" t="n">
        <v>9</v>
      </c>
      <c r="J2331" t="n">
        <v>0</v>
      </c>
      <c r="K2331">
        <f>E2331-F2331</f>
        <v/>
      </c>
      <c r="L2331" s="10">
        <f>IFERROR(K2331/E2331,0)</f>
        <v/>
      </c>
      <c r="M2331">
        <f>YEAR(A2331)</f>
        <v/>
      </c>
      <c r="N2331">
        <f>"Q"&amp;ROUNDUP(MONTH(A2331)/3,0)</f>
        <v/>
      </c>
      <c r="O2331">
        <f>TEXT(A2331,"mmm")</f>
        <v/>
      </c>
    </row>
    <row r="2332">
      <c r="A2332" s="13" t="n">
        <v>45383</v>
      </c>
      <c r="B2332" t="inlineStr">
        <is>
          <t>East</t>
        </is>
      </c>
      <c r="C2332" t="inlineStr">
        <is>
          <t>Website</t>
        </is>
      </c>
      <c r="D2332" t="inlineStr">
        <is>
          <t>Unknown</t>
        </is>
      </c>
      <c r="E2332" t="n">
        <v>660.97</v>
      </c>
      <c r="F2332" t="n">
        <v>485.71</v>
      </c>
      <c r="G2332" t="n">
        <v>695.76</v>
      </c>
      <c r="H2332" t="n">
        <v>1</v>
      </c>
      <c r="I2332" t="n">
        <v>1</v>
      </c>
      <c r="J2332" t="n">
        <v>0</v>
      </c>
      <c r="K2332">
        <f>E2332-F2332</f>
        <v/>
      </c>
      <c r="L2332" s="10">
        <f>IFERROR(K2332/E2332,0)</f>
        <v/>
      </c>
      <c r="M2332">
        <f>YEAR(A2332)</f>
        <v/>
      </c>
      <c r="N2332">
        <f>"Q"&amp;ROUNDUP(MONTH(A2332)/3,0)</f>
        <v/>
      </c>
      <c r="O2332">
        <f>TEXT(A2332,"mmm")</f>
        <v/>
      </c>
    </row>
    <row r="2333">
      <c r="A2333" s="13" t="n">
        <v>45383</v>
      </c>
      <c r="B2333" t="inlineStr">
        <is>
          <t>North</t>
        </is>
      </c>
      <c r="C2333" t="inlineStr">
        <is>
          <t>Marketplace</t>
        </is>
      </c>
      <c r="D2333" t="inlineStr">
        <is>
          <t>Beauty</t>
        </is>
      </c>
      <c r="E2333" t="n">
        <v>5599.77</v>
      </c>
      <c r="F2333" t="n">
        <v>3395.84</v>
      </c>
      <c r="G2333" t="n">
        <v>6146.4</v>
      </c>
      <c r="H2333" t="n">
        <v>10</v>
      </c>
      <c r="I2333" t="n">
        <v>9</v>
      </c>
      <c r="J2333" t="n">
        <v>1</v>
      </c>
      <c r="K2333">
        <f>E2333-F2333</f>
        <v/>
      </c>
      <c r="L2333" s="10">
        <f>IFERROR(K2333/E2333,0)</f>
        <v/>
      </c>
      <c r="M2333">
        <f>YEAR(A2333)</f>
        <v/>
      </c>
      <c r="N2333">
        <f>"Q"&amp;ROUNDUP(MONTH(A2333)/3,0)</f>
        <v/>
      </c>
      <c r="O2333">
        <f>TEXT(A2333,"mmm")</f>
        <v/>
      </c>
    </row>
    <row r="2334">
      <c r="A2334" s="13" t="n">
        <v>45383</v>
      </c>
      <c r="B2334" t="inlineStr">
        <is>
          <t>North</t>
        </is>
      </c>
      <c r="C2334" t="inlineStr">
        <is>
          <t>Marketplace</t>
        </is>
      </c>
      <c r="D2334" t="inlineStr">
        <is>
          <t>Books</t>
        </is>
      </c>
      <c r="E2334" t="n">
        <v>4972.9</v>
      </c>
      <c r="F2334" t="n">
        <v>3724.47</v>
      </c>
      <c r="G2334" t="n">
        <v>5675.28</v>
      </c>
      <c r="H2334" t="n">
        <v>13</v>
      </c>
      <c r="I2334" t="n">
        <v>11</v>
      </c>
      <c r="J2334" t="n">
        <v>0</v>
      </c>
      <c r="K2334">
        <f>E2334-F2334</f>
        <v/>
      </c>
      <c r="L2334" s="10">
        <f>IFERROR(K2334/E2334,0)</f>
        <v/>
      </c>
      <c r="M2334">
        <f>YEAR(A2334)</f>
        <v/>
      </c>
      <c r="N2334">
        <f>"Q"&amp;ROUNDUP(MONTH(A2334)/3,0)</f>
        <v/>
      </c>
      <c r="O2334">
        <f>TEXT(A2334,"mmm")</f>
        <v/>
      </c>
    </row>
    <row r="2335">
      <c r="A2335" s="13" t="n">
        <v>45383</v>
      </c>
      <c r="B2335" t="inlineStr">
        <is>
          <t>North</t>
        </is>
      </c>
      <c r="C2335" t="inlineStr">
        <is>
          <t>Marketplace</t>
        </is>
      </c>
      <c r="D2335" t="inlineStr">
        <is>
          <t>Electronics</t>
        </is>
      </c>
      <c r="E2335" t="n">
        <v>291483.22</v>
      </c>
      <c r="F2335" t="n">
        <v>265912.78</v>
      </c>
      <c r="G2335" t="n">
        <v>316997.2</v>
      </c>
      <c r="H2335" t="n">
        <v>35</v>
      </c>
      <c r="I2335" t="n">
        <v>24</v>
      </c>
      <c r="J2335" t="n">
        <v>1</v>
      </c>
      <c r="K2335">
        <f>E2335-F2335</f>
        <v/>
      </c>
      <c r="L2335" s="10">
        <f>IFERROR(K2335/E2335,0)</f>
        <v/>
      </c>
      <c r="M2335">
        <f>YEAR(A2335)</f>
        <v/>
      </c>
      <c r="N2335">
        <f>"Q"&amp;ROUNDUP(MONTH(A2335)/3,0)</f>
        <v/>
      </c>
      <c r="O2335">
        <f>TEXT(A2335,"mmm")</f>
        <v/>
      </c>
    </row>
    <row r="2336">
      <c r="A2336" s="13" t="n">
        <v>45383</v>
      </c>
      <c r="B2336" t="inlineStr">
        <is>
          <t>North</t>
        </is>
      </c>
      <c r="C2336" t="inlineStr">
        <is>
          <t>Marketplace</t>
        </is>
      </c>
      <c r="D2336" t="inlineStr">
        <is>
          <t>Fashion</t>
        </is>
      </c>
      <c r="E2336" t="n">
        <v>83668.82000000001</v>
      </c>
      <c r="F2336" t="n">
        <v>46352.09</v>
      </c>
      <c r="G2336" t="n">
        <v>93648.88</v>
      </c>
      <c r="H2336" t="n">
        <v>53</v>
      </c>
      <c r="I2336" t="n">
        <v>38</v>
      </c>
      <c r="J2336" t="n">
        <v>5</v>
      </c>
      <c r="K2336">
        <f>E2336-F2336</f>
        <v/>
      </c>
      <c r="L2336" s="10">
        <f>IFERROR(K2336/E2336,0)</f>
        <v/>
      </c>
      <c r="M2336">
        <f>YEAR(A2336)</f>
        <v/>
      </c>
      <c r="N2336">
        <f>"Q"&amp;ROUNDUP(MONTH(A2336)/3,0)</f>
        <v/>
      </c>
      <c r="O2336">
        <f>TEXT(A2336,"mmm")</f>
        <v/>
      </c>
    </row>
    <row r="2337">
      <c r="A2337" s="13" t="n">
        <v>45383</v>
      </c>
      <c r="B2337" t="inlineStr">
        <is>
          <t>North</t>
        </is>
      </c>
      <c r="C2337" t="inlineStr">
        <is>
          <t>Marketplace</t>
        </is>
      </c>
      <c r="D2337" t="inlineStr">
        <is>
          <t>Grocery</t>
        </is>
      </c>
      <c r="E2337" t="n">
        <v>12049.27</v>
      </c>
      <c r="F2337" t="n">
        <v>10729.05</v>
      </c>
      <c r="G2337" t="n">
        <v>13645.84</v>
      </c>
      <c r="H2337" t="n">
        <v>39</v>
      </c>
      <c r="I2337" t="n">
        <v>16</v>
      </c>
      <c r="J2337" t="n">
        <v>0</v>
      </c>
      <c r="K2337">
        <f>E2337-F2337</f>
        <v/>
      </c>
      <c r="L2337" s="10">
        <f>IFERROR(K2337/E2337,0)</f>
        <v/>
      </c>
      <c r="M2337">
        <f>YEAR(A2337)</f>
        <v/>
      </c>
      <c r="N2337">
        <f>"Q"&amp;ROUNDUP(MONTH(A2337)/3,0)</f>
        <v/>
      </c>
      <c r="O2337">
        <f>TEXT(A2337,"mmm")</f>
        <v/>
      </c>
    </row>
    <row r="2338">
      <c r="A2338" s="13" t="n">
        <v>45383</v>
      </c>
      <c r="B2338" t="inlineStr">
        <is>
          <t>North</t>
        </is>
      </c>
      <c r="C2338" t="inlineStr">
        <is>
          <t>Marketplace</t>
        </is>
      </c>
      <c r="D2338" t="inlineStr">
        <is>
          <t>Home &amp; Kitchen</t>
        </is>
      </c>
      <c r="E2338" t="n">
        <v>37311.17</v>
      </c>
      <c r="F2338" t="n">
        <v>27551.21</v>
      </c>
      <c r="G2338" t="n">
        <v>41979.6</v>
      </c>
      <c r="H2338" t="n">
        <v>15</v>
      </c>
      <c r="I2338" t="n">
        <v>14</v>
      </c>
      <c r="J2338" t="n">
        <v>1</v>
      </c>
      <c r="K2338">
        <f>E2338-F2338</f>
        <v/>
      </c>
      <c r="L2338" s="10">
        <f>IFERROR(K2338/E2338,0)</f>
        <v/>
      </c>
      <c r="M2338">
        <f>YEAR(A2338)</f>
        <v/>
      </c>
      <c r="N2338">
        <f>"Q"&amp;ROUNDUP(MONTH(A2338)/3,0)</f>
        <v/>
      </c>
      <c r="O2338">
        <f>TEXT(A2338,"mmm")</f>
        <v/>
      </c>
    </row>
    <row r="2339">
      <c r="A2339" s="13" t="n">
        <v>45383</v>
      </c>
      <c r="B2339" t="inlineStr">
        <is>
          <t>North</t>
        </is>
      </c>
      <c r="C2339" t="inlineStr">
        <is>
          <t>Marketplace</t>
        </is>
      </c>
      <c r="D2339" t="inlineStr">
        <is>
          <t>Sports</t>
        </is>
      </c>
      <c r="E2339" t="n">
        <v>15642.26</v>
      </c>
      <c r="F2339" t="n">
        <v>10314.54</v>
      </c>
      <c r="G2339" t="n">
        <v>17078.88</v>
      </c>
      <c r="H2339" t="n">
        <v>8</v>
      </c>
      <c r="I2339" t="n">
        <v>7</v>
      </c>
      <c r="J2339" t="n">
        <v>1</v>
      </c>
      <c r="K2339">
        <f>E2339-F2339</f>
        <v/>
      </c>
      <c r="L2339" s="10">
        <f>IFERROR(K2339/E2339,0)</f>
        <v/>
      </c>
      <c r="M2339">
        <f>YEAR(A2339)</f>
        <v/>
      </c>
      <c r="N2339">
        <f>"Q"&amp;ROUNDUP(MONTH(A2339)/3,0)</f>
        <v/>
      </c>
      <c r="O2339">
        <f>TEXT(A2339,"mmm")</f>
        <v/>
      </c>
    </row>
    <row r="2340">
      <c r="A2340" s="13" t="n">
        <v>45383</v>
      </c>
      <c r="B2340" t="inlineStr">
        <is>
          <t>North</t>
        </is>
      </c>
      <c r="C2340" t="inlineStr">
        <is>
          <t>Mobile App</t>
        </is>
      </c>
      <c r="D2340" t="inlineStr">
        <is>
          <t>Beauty</t>
        </is>
      </c>
      <c r="E2340" t="n">
        <v>24550.84</v>
      </c>
      <c r="F2340" t="n">
        <v>13935.68</v>
      </c>
      <c r="G2340" t="n">
        <v>26856.96</v>
      </c>
      <c r="H2340" t="n">
        <v>26</v>
      </c>
      <c r="I2340" t="n">
        <v>21</v>
      </c>
      <c r="J2340" t="n">
        <v>1</v>
      </c>
      <c r="K2340">
        <f>E2340-F2340</f>
        <v/>
      </c>
      <c r="L2340" s="10">
        <f>IFERROR(K2340/E2340,0)</f>
        <v/>
      </c>
      <c r="M2340">
        <f>YEAR(A2340)</f>
        <v/>
      </c>
      <c r="N2340">
        <f>"Q"&amp;ROUNDUP(MONTH(A2340)/3,0)</f>
        <v/>
      </c>
      <c r="O2340">
        <f>TEXT(A2340,"mmm")</f>
        <v/>
      </c>
    </row>
    <row r="2341">
      <c r="A2341" s="13" t="n">
        <v>45383</v>
      </c>
      <c r="B2341" t="inlineStr">
        <is>
          <t>North</t>
        </is>
      </c>
      <c r="C2341" t="inlineStr">
        <is>
          <t>Mobile App</t>
        </is>
      </c>
      <c r="D2341" t="inlineStr">
        <is>
          <t>Books</t>
        </is>
      </c>
      <c r="E2341" t="n">
        <v>8884.99</v>
      </c>
      <c r="F2341" t="n">
        <v>6400.72</v>
      </c>
      <c r="G2341" t="n">
        <v>9442.16</v>
      </c>
      <c r="H2341" t="n">
        <v>21</v>
      </c>
      <c r="I2341" t="n">
        <v>19</v>
      </c>
      <c r="J2341" t="n">
        <v>2</v>
      </c>
      <c r="K2341">
        <f>E2341-F2341</f>
        <v/>
      </c>
      <c r="L2341" s="10">
        <f>IFERROR(K2341/E2341,0)</f>
        <v/>
      </c>
      <c r="M2341">
        <f>YEAR(A2341)</f>
        <v/>
      </c>
      <c r="N2341">
        <f>"Q"&amp;ROUNDUP(MONTH(A2341)/3,0)</f>
        <v/>
      </c>
      <c r="O2341">
        <f>TEXT(A2341,"mmm")</f>
        <v/>
      </c>
    </row>
    <row r="2342">
      <c r="A2342" s="13" t="n">
        <v>45383</v>
      </c>
      <c r="B2342" t="inlineStr">
        <is>
          <t>North</t>
        </is>
      </c>
      <c r="C2342" t="inlineStr">
        <is>
          <t>Mobile App</t>
        </is>
      </c>
      <c r="D2342" t="inlineStr">
        <is>
          <t>Electronics</t>
        </is>
      </c>
      <c r="E2342" t="n">
        <v>406304.35</v>
      </c>
      <c r="F2342" t="n">
        <v>367967.24</v>
      </c>
      <c r="G2342" t="n">
        <v>439876.32</v>
      </c>
      <c r="H2342" t="n">
        <v>42</v>
      </c>
      <c r="I2342" t="n">
        <v>32</v>
      </c>
      <c r="J2342" t="n">
        <v>3</v>
      </c>
      <c r="K2342">
        <f>E2342-F2342</f>
        <v/>
      </c>
      <c r="L2342" s="10">
        <f>IFERROR(K2342/E2342,0)</f>
        <v/>
      </c>
      <c r="M2342">
        <f>YEAR(A2342)</f>
        <v/>
      </c>
      <c r="N2342">
        <f>"Q"&amp;ROUNDUP(MONTH(A2342)/3,0)</f>
        <v/>
      </c>
      <c r="O2342">
        <f>TEXT(A2342,"mmm")</f>
        <v/>
      </c>
    </row>
    <row r="2343">
      <c r="A2343" s="13" t="n">
        <v>45383</v>
      </c>
      <c r="B2343" t="inlineStr">
        <is>
          <t>North</t>
        </is>
      </c>
      <c r="C2343" t="inlineStr">
        <is>
          <t>Mobile App</t>
        </is>
      </c>
      <c r="D2343" t="inlineStr">
        <is>
          <t>Fashion</t>
        </is>
      </c>
      <c r="E2343" t="n">
        <v>101512.83</v>
      </c>
      <c r="F2343" t="n">
        <v>53922.62</v>
      </c>
      <c r="G2343" t="n">
        <v>107377.92</v>
      </c>
      <c r="H2343" t="n">
        <v>62</v>
      </c>
      <c r="I2343" t="n">
        <v>49</v>
      </c>
      <c r="J2343" t="n">
        <v>6</v>
      </c>
      <c r="K2343">
        <f>E2343-F2343</f>
        <v/>
      </c>
      <c r="L2343" s="10">
        <f>IFERROR(K2343/E2343,0)</f>
        <v/>
      </c>
      <c r="M2343">
        <f>YEAR(A2343)</f>
        <v/>
      </c>
      <c r="N2343">
        <f>"Q"&amp;ROUNDUP(MONTH(A2343)/3,0)</f>
        <v/>
      </c>
      <c r="O2343">
        <f>TEXT(A2343,"mmm")</f>
        <v/>
      </c>
    </row>
    <row r="2344">
      <c r="A2344" s="13" t="n">
        <v>45383</v>
      </c>
      <c r="B2344" t="inlineStr">
        <is>
          <t>North</t>
        </is>
      </c>
      <c r="C2344" t="inlineStr">
        <is>
          <t>Mobile App</t>
        </is>
      </c>
      <c r="D2344" t="inlineStr">
        <is>
          <t>Grocery</t>
        </is>
      </c>
      <c r="E2344" t="n">
        <v>31203.69</v>
      </c>
      <c r="F2344" t="n">
        <v>25352.56</v>
      </c>
      <c r="G2344" t="n">
        <v>33157.28</v>
      </c>
      <c r="H2344" t="n">
        <v>88</v>
      </c>
      <c r="I2344" t="n">
        <v>33</v>
      </c>
      <c r="J2344" t="n">
        <v>1</v>
      </c>
      <c r="K2344">
        <f>E2344-F2344</f>
        <v/>
      </c>
      <c r="L2344" s="10">
        <f>IFERROR(K2344/E2344,0)</f>
        <v/>
      </c>
      <c r="M2344">
        <f>YEAR(A2344)</f>
        <v/>
      </c>
      <c r="N2344">
        <f>"Q"&amp;ROUNDUP(MONTH(A2344)/3,0)</f>
        <v/>
      </c>
      <c r="O2344">
        <f>TEXT(A2344,"mmm")</f>
        <v/>
      </c>
    </row>
    <row r="2345">
      <c r="A2345" s="13" t="n">
        <v>45383</v>
      </c>
      <c r="B2345" t="inlineStr">
        <is>
          <t>North</t>
        </is>
      </c>
      <c r="C2345" t="inlineStr">
        <is>
          <t>Mobile App</t>
        </is>
      </c>
      <c r="D2345" t="inlineStr">
        <is>
          <t>Home &amp; Kitchen</t>
        </is>
      </c>
      <c r="E2345" t="n">
        <v>64024.2</v>
      </c>
      <c r="F2345" t="n">
        <v>44017.85</v>
      </c>
      <c r="G2345" t="n">
        <v>68542.24000000001</v>
      </c>
      <c r="H2345" t="n">
        <v>24</v>
      </c>
      <c r="I2345" t="n">
        <v>20</v>
      </c>
      <c r="J2345" t="n">
        <v>0</v>
      </c>
      <c r="K2345">
        <f>E2345-F2345</f>
        <v/>
      </c>
      <c r="L2345" s="10">
        <f>IFERROR(K2345/E2345,0)</f>
        <v/>
      </c>
      <c r="M2345">
        <f>YEAR(A2345)</f>
        <v/>
      </c>
      <c r="N2345">
        <f>"Q"&amp;ROUNDUP(MONTH(A2345)/3,0)</f>
        <v/>
      </c>
      <c r="O2345">
        <f>TEXT(A2345,"mmm")</f>
        <v/>
      </c>
    </row>
    <row r="2346">
      <c r="A2346" s="13" t="n">
        <v>45383</v>
      </c>
      <c r="B2346" t="inlineStr">
        <is>
          <t>North</t>
        </is>
      </c>
      <c r="C2346" t="inlineStr">
        <is>
          <t>Mobile App</t>
        </is>
      </c>
      <c r="D2346" t="inlineStr">
        <is>
          <t>Sports</t>
        </is>
      </c>
      <c r="E2346" t="n">
        <v>5809.44</v>
      </c>
      <c r="F2346" t="n">
        <v>3978</v>
      </c>
      <c r="G2346" t="n">
        <v>6453.2</v>
      </c>
      <c r="H2346" t="n">
        <v>5</v>
      </c>
      <c r="I2346" t="n">
        <v>4</v>
      </c>
      <c r="J2346" t="n">
        <v>0</v>
      </c>
      <c r="K2346">
        <f>E2346-F2346</f>
        <v/>
      </c>
      <c r="L2346" s="10">
        <f>IFERROR(K2346/E2346,0)</f>
        <v/>
      </c>
      <c r="M2346">
        <f>YEAR(A2346)</f>
        <v/>
      </c>
      <c r="N2346">
        <f>"Q"&amp;ROUNDUP(MONTH(A2346)/3,0)</f>
        <v/>
      </c>
      <c r="O2346">
        <f>TEXT(A2346,"mmm")</f>
        <v/>
      </c>
    </row>
    <row r="2347">
      <c r="A2347" s="13" t="n">
        <v>45383</v>
      </c>
      <c r="B2347" t="inlineStr">
        <is>
          <t>North</t>
        </is>
      </c>
      <c r="C2347" t="inlineStr">
        <is>
          <t>Retail Store</t>
        </is>
      </c>
      <c r="D2347" t="inlineStr">
        <is>
          <t>Beauty</t>
        </is>
      </c>
      <c r="E2347" t="n">
        <v>6656.41</v>
      </c>
      <c r="F2347" t="n">
        <v>3476.38</v>
      </c>
      <c r="G2347" t="n">
        <v>6884.8</v>
      </c>
      <c r="H2347" t="n">
        <v>10</v>
      </c>
      <c r="I2347" t="n">
        <v>8</v>
      </c>
      <c r="J2347" t="n">
        <v>0</v>
      </c>
      <c r="K2347">
        <f>E2347-F2347</f>
        <v/>
      </c>
      <c r="L2347" s="10">
        <f>IFERROR(K2347/E2347,0)</f>
        <v/>
      </c>
      <c r="M2347">
        <f>YEAR(A2347)</f>
        <v/>
      </c>
      <c r="N2347">
        <f>"Q"&amp;ROUNDUP(MONTH(A2347)/3,0)</f>
        <v/>
      </c>
      <c r="O2347">
        <f>TEXT(A2347,"mmm")</f>
        <v/>
      </c>
    </row>
    <row r="2348">
      <c r="A2348" s="13" t="n">
        <v>45383</v>
      </c>
      <c r="B2348" t="inlineStr">
        <is>
          <t>North</t>
        </is>
      </c>
      <c r="C2348" t="inlineStr">
        <is>
          <t>Retail Store</t>
        </is>
      </c>
      <c r="D2348" t="inlineStr">
        <is>
          <t>Books</t>
        </is>
      </c>
      <c r="E2348" t="n">
        <v>1363.07</v>
      </c>
      <c r="F2348" t="n">
        <v>965.3099999999999</v>
      </c>
      <c r="G2348" t="n">
        <v>1432.08</v>
      </c>
      <c r="H2348" t="n">
        <v>3</v>
      </c>
      <c r="I2348" t="n">
        <v>3</v>
      </c>
      <c r="J2348" t="n">
        <v>0</v>
      </c>
      <c r="K2348">
        <f>E2348-F2348</f>
        <v/>
      </c>
      <c r="L2348" s="10">
        <f>IFERROR(K2348/E2348,0)</f>
        <v/>
      </c>
      <c r="M2348">
        <f>YEAR(A2348)</f>
        <v/>
      </c>
      <c r="N2348">
        <f>"Q"&amp;ROUNDUP(MONTH(A2348)/3,0)</f>
        <v/>
      </c>
      <c r="O2348">
        <f>TEXT(A2348,"mmm")</f>
        <v/>
      </c>
    </row>
    <row r="2349">
      <c r="A2349" s="13" t="n">
        <v>45383</v>
      </c>
      <c r="B2349" t="inlineStr">
        <is>
          <t>North</t>
        </is>
      </c>
      <c r="C2349" t="inlineStr">
        <is>
          <t>Retail Store</t>
        </is>
      </c>
      <c r="D2349" t="inlineStr">
        <is>
          <t>Electronics</t>
        </is>
      </c>
      <c r="E2349" t="n">
        <v>175978.38</v>
      </c>
      <c r="F2349" t="n">
        <v>148480.2</v>
      </c>
      <c r="G2349" t="n">
        <v>180847.68</v>
      </c>
      <c r="H2349" t="n">
        <v>18</v>
      </c>
      <c r="I2349" t="n">
        <v>14</v>
      </c>
      <c r="J2349" t="n">
        <v>0</v>
      </c>
      <c r="K2349">
        <f>E2349-F2349</f>
        <v/>
      </c>
      <c r="L2349" s="10">
        <f>IFERROR(K2349/E2349,0)</f>
        <v/>
      </c>
      <c r="M2349">
        <f>YEAR(A2349)</f>
        <v/>
      </c>
      <c r="N2349">
        <f>"Q"&amp;ROUNDUP(MONTH(A2349)/3,0)</f>
        <v/>
      </c>
      <c r="O2349">
        <f>TEXT(A2349,"mmm")</f>
        <v/>
      </c>
    </row>
    <row r="2350">
      <c r="A2350" s="13" t="n">
        <v>45383</v>
      </c>
      <c r="B2350" t="inlineStr">
        <is>
          <t>North</t>
        </is>
      </c>
      <c r="C2350" t="inlineStr">
        <is>
          <t>Retail Store</t>
        </is>
      </c>
      <c r="D2350" t="inlineStr">
        <is>
          <t>Fashion</t>
        </is>
      </c>
      <c r="E2350" t="n">
        <v>36398.63</v>
      </c>
      <c r="F2350" t="n">
        <v>19283.06</v>
      </c>
      <c r="G2350" t="n">
        <v>38507.04</v>
      </c>
      <c r="H2350" t="n">
        <v>24</v>
      </c>
      <c r="I2350" t="n">
        <v>19</v>
      </c>
      <c r="J2350" t="n">
        <v>0</v>
      </c>
      <c r="K2350">
        <f>E2350-F2350</f>
        <v/>
      </c>
      <c r="L2350" s="10">
        <f>IFERROR(K2350/E2350,0)</f>
        <v/>
      </c>
      <c r="M2350">
        <f>YEAR(A2350)</f>
        <v/>
      </c>
      <c r="N2350">
        <f>"Q"&amp;ROUNDUP(MONTH(A2350)/3,0)</f>
        <v/>
      </c>
      <c r="O2350">
        <f>TEXT(A2350,"mmm")</f>
        <v/>
      </c>
    </row>
    <row r="2351">
      <c r="A2351" s="13" t="n">
        <v>45383</v>
      </c>
      <c r="B2351" t="inlineStr">
        <is>
          <t>North</t>
        </is>
      </c>
      <c r="C2351" t="inlineStr">
        <is>
          <t>Retail Store</t>
        </is>
      </c>
      <c r="D2351" t="inlineStr">
        <is>
          <t>Grocery</t>
        </is>
      </c>
      <c r="E2351" t="n">
        <v>9833.290000000001</v>
      </c>
      <c r="F2351" t="n">
        <v>7929.87</v>
      </c>
      <c r="G2351" t="n">
        <v>10432.24</v>
      </c>
      <c r="H2351" t="n">
        <v>29</v>
      </c>
      <c r="I2351" t="n">
        <v>12</v>
      </c>
      <c r="J2351" t="n">
        <v>0</v>
      </c>
      <c r="K2351">
        <f>E2351-F2351</f>
        <v/>
      </c>
      <c r="L2351" s="10">
        <f>IFERROR(K2351/E2351,0)</f>
        <v/>
      </c>
      <c r="M2351">
        <f>YEAR(A2351)</f>
        <v/>
      </c>
      <c r="N2351">
        <f>"Q"&amp;ROUNDUP(MONTH(A2351)/3,0)</f>
        <v/>
      </c>
      <c r="O2351">
        <f>TEXT(A2351,"mmm")</f>
        <v/>
      </c>
    </row>
    <row r="2352">
      <c r="A2352" s="13" t="n">
        <v>45383</v>
      </c>
      <c r="B2352" t="inlineStr">
        <is>
          <t>North</t>
        </is>
      </c>
      <c r="C2352" t="inlineStr">
        <is>
          <t>Retail Store</t>
        </is>
      </c>
      <c r="D2352" t="inlineStr">
        <is>
          <t>Home &amp; Kitchen</t>
        </is>
      </c>
      <c r="E2352" t="n">
        <v>25716.85</v>
      </c>
      <c r="F2352" t="n">
        <v>15935.75</v>
      </c>
      <c r="G2352" t="n">
        <v>26171.6</v>
      </c>
      <c r="H2352" t="n">
        <v>15</v>
      </c>
      <c r="I2352" t="n">
        <v>12</v>
      </c>
      <c r="J2352" t="n">
        <v>0</v>
      </c>
      <c r="K2352">
        <f>E2352-F2352</f>
        <v/>
      </c>
      <c r="L2352" s="10">
        <f>IFERROR(K2352/E2352,0)</f>
        <v/>
      </c>
      <c r="M2352">
        <f>YEAR(A2352)</f>
        <v/>
      </c>
      <c r="N2352">
        <f>"Q"&amp;ROUNDUP(MONTH(A2352)/3,0)</f>
        <v/>
      </c>
      <c r="O2352">
        <f>TEXT(A2352,"mmm")</f>
        <v/>
      </c>
    </row>
    <row r="2353">
      <c r="A2353" s="13" t="n">
        <v>45383</v>
      </c>
      <c r="B2353" t="inlineStr">
        <is>
          <t>North</t>
        </is>
      </c>
      <c r="C2353" t="inlineStr">
        <is>
          <t>Retail Store</t>
        </is>
      </c>
      <c r="D2353" t="inlineStr">
        <is>
          <t>Sports</t>
        </is>
      </c>
      <c r="E2353" t="n">
        <v>6764.46</v>
      </c>
      <c r="F2353" t="n">
        <v>3967.44</v>
      </c>
      <c r="G2353" t="n">
        <v>7063.68</v>
      </c>
      <c r="H2353" t="n">
        <v>8</v>
      </c>
      <c r="I2353" t="n">
        <v>6</v>
      </c>
      <c r="J2353" t="n">
        <v>1</v>
      </c>
      <c r="K2353">
        <f>E2353-F2353</f>
        <v/>
      </c>
      <c r="L2353" s="10">
        <f>IFERROR(K2353/E2353,0)</f>
        <v/>
      </c>
      <c r="M2353">
        <f>YEAR(A2353)</f>
        <v/>
      </c>
      <c r="N2353">
        <f>"Q"&amp;ROUNDUP(MONTH(A2353)/3,0)</f>
        <v/>
      </c>
      <c r="O2353">
        <f>TEXT(A2353,"mmm")</f>
        <v/>
      </c>
    </row>
    <row r="2354">
      <c r="A2354" s="13" t="n">
        <v>45383</v>
      </c>
      <c r="B2354" t="inlineStr">
        <is>
          <t>North</t>
        </is>
      </c>
      <c r="C2354" t="inlineStr">
        <is>
          <t>Unknown</t>
        </is>
      </c>
      <c r="D2354" t="inlineStr">
        <is>
          <t>Home &amp; Kitchen</t>
        </is>
      </c>
      <c r="E2354" t="n">
        <v>3265.7</v>
      </c>
      <c r="F2354" t="n">
        <v>2023.87</v>
      </c>
      <c r="G2354" t="n">
        <v>3628.56</v>
      </c>
      <c r="H2354" t="n">
        <v>1</v>
      </c>
      <c r="I2354" t="n">
        <v>1</v>
      </c>
      <c r="J2354" t="n">
        <v>0</v>
      </c>
      <c r="K2354">
        <f>E2354-F2354</f>
        <v/>
      </c>
      <c r="L2354" s="10">
        <f>IFERROR(K2354/E2354,0)</f>
        <v/>
      </c>
      <c r="M2354">
        <f>YEAR(A2354)</f>
        <v/>
      </c>
      <c r="N2354">
        <f>"Q"&amp;ROUNDUP(MONTH(A2354)/3,0)</f>
        <v/>
      </c>
      <c r="O2354">
        <f>TEXT(A2354,"mmm")</f>
        <v/>
      </c>
    </row>
    <row r="2355">
      <c r="A2355" s="13" t="n">
        <v>45383</v>
      </c>
      <c r="B2355" t="inlineStr">
        <is>
          <t>North</t>
        </is>
      </c>
      <c r="C2355" t="inlineStr">
        <is>
          <t>Website</t>
        </is>
      </c>
      <c r="D2355" t="inlineStr">
        <is>
          <t>Beauty</t>
        </is>
      </c>
      <c r="E2355" t="n">
        <v>11261.4</v>
      </c>
      <c r="F2355" t="n">
        <v>6719.04</v>
      </c>
      <c r="G2355" t="n">
        <v>12310.48</v>
      </c>
      <c r="H2355" t="n">
        <v>23</v>
      </c>
      <c r="I2355" t="n">
        <v>17</v>
      </c>
      <c r="J2355" t="n">
        <v>2</v>
      </c>
      <c r="K2355">
        <f>E2355-F2355</f>
        <v/>
      </c>
      <c r="L2355" s="10">
        <f>IFERROR(K2355/E2355,0)</f>
        <v/>
      </c>
      <c r="M2355">
        <f>YEAR(A2355)</f>
        <v/>
      </c>
      <c r="N2355">
        <f>"Q"&amp;ROUNDUP(MONTH(A2355)/3,0)</f>
        <v/>
      </c>
      <c r="O2355">
        <f>TEXT(A2355,"mmm")</f>
        <v/>
      </c>
    </row>
    <row r="2356">
      <c r="A2356" s="13" t="n">
        <v>45383</v>
      </c>
      <c r="B2356" t="inlineStr">
        <is>
          <t>North</t>
        </is>
      </c>
      <c r="C2356" t="inlineStr">
        <is>
          <t>Website</t>
        </is>
      </c>
      <c r="D2356" t="inlineStr">
        <is>
          <t>Books</t>
        </is>
      </c>
      <c r="E2356" t="n">
        <v>8871.950000000001</v>
      </c>
      <c r="F2356" t="n">
        <v>6303.58</v>
      </c>
      <c r="G2356" t="n">
        <v>9194.639999999999</v>
      </c>
      <c r="H2356" t="n">
        <v>19</v>
      </c>
      <c r="I2356" t="n">
        <v>17</v>
      </c>
      <c r="J2356" t="n">
        <v>2</v>
      </c>
      <c r="K2356">
        <f>E2356-F2356</f>
        <v/>
      </c>
      <c r="L2356" s="10">
        <f>IFERROR(K2356/E2356,0)</f>
        <v/>
      </c>
      <c r="M2356">
        <f>YEAR(A2356)</f>
        <v/>
      </c>
      <c r="N2356">
        <f>"Q"&amp;ROUNDUP(MONTH(A2356)/3,0)</f>
        <v/>
      </c>
      <c r="O2356">
        <f>TEXT(A2356,"mmm")</f>
        <v/>
      </c>
    </row>
    <row r="2357">
      <c r="A2357" s="13" t="n">
        <v>45383</v>
      </c>
      <c r="B2357" t="inlineStr">
        <is>
          <t>North</t>
        </is>
      </c>
      <c r="C2357" t="inlineStr">
        <is>
          <t>Website</t>
        </is>
      </c>
      <c r="D2357" t="inlineStr">
        <is>
          <t>Electronics</t>
        </is>
      </c>
      <c r="E2357" t="n">
        <v>241649.79</v>
      </c>
      <c r="F2357" t="n">
        <v>211969.14</v>
      </c>
      <c r="G2357" t="n">
        <v>256046.96</v>
      </c>
      <c r="H2357" t="n">
        <v>21</v>
      </c>
      <c r="I2357" t="n">
        <v>19</v>
      </c>
      <c r="J2357" t="n">
        <v>1</v>
      </c>
      <c r="K2357">
        <f>E2357-F2357</f>
        <v/>
      </c>
      <c r="L2357" s="10">
        <f>IFERROR(K2357/E2357,0)</f>
        <v/>
      </c>
      <c r="M2357">
        <f>YEAR(A2357)</f>
        <v/>
      </c>
      <c r="N2357">
        <f>"Q"&amp;ROUNDUP(MONTH(A2357)/3,0)</f>
        <v/>
      </c>
      <c r="O2357">
        <f>TEXT(A2357,"mmm")</f>
        <v/>
      </c>
    </row>
    <row r="2358">
      <c r="A2358" s="13" t="n">
        <v>45383</v>
      </c>
      <c r="B2358" t="inlineStr">
        <is>
          <t>North</t>
        </is>
      </c>
      <c r="C2358" t="inlineStr">
        <is>
          <t>Website</t>
        </is>
      </c>
      <c r="D2358" t="inlineStr">
        <is>
          <t>Fashion</t>
        </is>
      </c>
      <c r="E2358" t="n">
        <v>58795.77</v>
      </c>
      <c r="F2358" t="n">
        <v>30592.04</v>
      </c>
      <c r="G2358" t="n">
        <v>61878.96</v>
      </c>
      <c r="H2358" t="n">
        <v>41</v>
      </c>
      <c r="I2358" t="n">
        <v>29</v>
      </c>
      <c r="J2358" t="n">
        <v>6</v>
      </c>
      <c r="K2358">
        <f>E2358-F2358</f>
        <v/>
      </c>
      <c r="L2358" s="10">
        <f>IFERROR(K2358/E2358,0)</f>
        <v/>
      </c>
      <c r="M2358">
        <f>YEAR(A2358)</f>
        <v/>
      </c>
      <c r="N2358">
        <f>"Q"&amp;ROUNDUP(MONTH(A2358)/3,0)</f>
        <v/>
      </c>
      <c r="O2358">
        <f>TEXT(A2358,"mmm")</f>
        <v/>
      </c>
    </row>
    <row r="2359">
      <c r="A2359" s="13" t="n">
        <v>45383</v>
      </c>
      <c r="B2359" t="inlineStr">
        <is>
          <t>North</t>
        </is>
      </c>
      <c r="C2359" t="inlineStr">
        <is>
          <t>Website</t>
        </is>
      </c>
      <c r="D2359" t="inlineStr">
        <is>
          <t>Grocery</t>
        </is>
      </c>
      <c r="E2359" t="n">
        <v>24644.57</v>
      </c>
      <c r="F2359" t="n">
        <v>20067.43</v>
      </c>
      <c r="G2359" t="n">
        <v>26007.28</v>
      </c>
      <c r="H2359" t="n">
        <v>73</v>
      </c>
      <c r="I2359" t="n">
        <v>23</v>
      </c>
      <c r="J2359" t="n">
        <v>0</v>
      </c>
      <c r="K2359">
        <f>E2359-F2359</f>
        <v/>
      </c>
      <c r="L2359" s="10">
        <f>IFERROR(K2359/E2359,0)</f>
        <v/>
      </c>
      <c r="M2359">
        <f>YEAR(A2359)</f>
        <v/>
      </c>
      <c r="N2359">
        <f>"Q"&amp;ROUNDUP(MONTH(A2359)/3,0)</f>
        <v/>
      </c>
      <c r="O2359">
        <f>TEXT(A2359,"mmm")</f>
        <v/>
      </c>
    </row>
    <row r="2360">
      <c r="A2360" s="13" t="n">
        <v>45383</v>
      </c>
      <c r="B2360" t="inlineStr">
        <is>
          <t>North</t>
        </is>
      </c>
      <c r="C2360" t="inlineStr">
        <is>
          <t>Website</t>
        </is>
      </c>
      <c r="D2360" t="inlineStr">
        <is>
          <t>Home &amp; Kitchen</t>
        </is>
      </c>
      <c r="E2360" t="n">
        <v>56316.07</v>
      </c>
      <c r="F2360" t="n">
        <v>38675.3</v>
      </c>
      <c r="G2360" t="n">
        <v>60264.88</v>
      </c>
      <c r="H2360" t="n">
        <v>23</v>
      </c>
      <c r="I2360" t="n">
        <v>19</v>
      </c>
      <c r="J2360" t="n">
        <v>0</v>
      </c>
      <c r="K2360">
        <f>E2360-F2360</f>
        <v/>
      </c>
      <c r="L2360" s="10">
        <f>IFERROR(K2360/E2360,0)</f>
        <v/>
      </c>
      <c r="M2360">
        <f>YEAR(A2360)</f>
        <v/>
      </c>
      <c r="N2360">
        <f>"Q"&amp;ROUNDUP(MONTH(A2360)/3,0)</f>
        <v/>
      </c>
      <c r="O2360">
        <f>TEXT(A2360,"mmm")</f>
        <v/>
      </c>
    </row>
    <row r="2361">
      <c r="A2361" s="13" t="n">
        <v>45383</v>
      </c>
      <c r="B2361" t="inlineStr">
        <is>
          <t>North</t>
        </is>
      </c>
      <c r="C2361" t="inlineStr">
        <is>
          <t>Website</t>
        </is>
      </c>
      <c r="D2361" t="inlineStr">
        <is>
          <t>Sports</t>
        </is>
      </c>
      <c r="E2361" t="n">
        <v>26787.06</v>
      </c>
      <c r="F2361" t="n">
        <v>17079.58</v>
      </c>
      <c r="G2361" t="n">
        <v>28721.68</v>
      </c>
      <c r="H2361" t="n">
        <v>13</v>
      </c>
      <c r="I2361" t="n">
        <v>11</v>
      </c>
      <c r="J2361" t="n">
        <v>0</v>
      </c>
      <c r="K2361">
        <f>E2361-F2361</f>
        <v/>
      </c>
      <c r="L2361" s="10">
        <f>IFERROR(K2361/E2361,0)</f>
        <v/>
      </c>
      <c r="M2361">
        <f>YEAR(A2361)</f>
        <v/>
      </c>
      <c r="N2361">
        <f>"Q"&amp;ROUNDUP(MONTH(A2361)/3,0)</f>
        <v/>
      </c>
      <c r="O2361">
        <f>TEXT(A2361,"mmm")</f>
        <v/>
      </c>
    </row>
    <row r="2362">
      <c r="A2362" s="13" t="n">
        <v>45383</v>
      </c>
      <c r="B2362" t="inlineStr">
        <is>
          <t>South</t>
        </is>
      </c>
      <c r="C2362" t="inlineStr">
        <is>
          <t>Marketplace</t>
        </is>
      </c>
      <c r="D2362" t="inlineStr">
        <is>
          <t>Beauty</t>
        </is>
      </c>
      <c r="E2362" t="n">
        <v>13174.61</v>
      </c>
      <c r="F2362" t="n">
        <v>7696.34</v>
      </c>
      <c r="G2362" t="n">
        <v>15144.48</v>
      </c>
      <c r="H2362" t="n">
        <v>28</v>
      </c>
      <c r="I2362" t="n">
        <v>21</v>
      </c>
      <c r="J2362" t="n">
        <v>2</v>
      </c>
      <c r="K2362">
        <f>E2362-F2362</f>
        <v/>
      </c>
      <c r="L2362" s="10">
        <f>IFERROR(K2362/E2362,0)</f>
        <v/>
      </c>
      <c r="M2362">
        <f>YEAR(A2362)</f>
        <v/>
      </c>
      <c r="N2362">
        <f>"Q"&amp;ROUNDUP(MONTH(A2362)/3,0)</f>
        <v/>
      </c>
      <c r="O2362">
        <f>TEXT(A2362,"mmm")</f>
        <v/>
      </c>
    </row>
    <row r="2363">
      <c r="A2363" s="13" t="n">
        <v>45383</v>
      </c>
      <c r="B2363" t="inlineStr">
        <is>
          <t>South</t>
        </is>
      </c>
      <c r="C2363" t="inlineStr">
        <is>
          <t>Marketplace</t>
        </is>
      </c>
      <c r="D2363" t="inlineStr">
        <is>
          <t>Books</t>
        </is>
      </c>
      <c r="E2363" t="n">
        <v>14149.18</v>
      </c>
      <c r="F2363" t="n">
        <v>11060.1</v>
      </c>
      <c r="G2363" t="n">
        <v>16322.8</v>
      </c>
      <c r="H2363" t="n">
        <v>35</v>
      </c>
      <c r="I2363" t="n">
        <v>22</v>
      </c>
      <c r="J2363" t="n">
        <v>0</v>
      </c>
      <c r="K2363">
        <f>E2363-F2363</f>
        <v/>
      </c>
      <c r="L2363" s="10">
        <f>IFERROR(K2363/E2363,0)</f>
        <v/>
      </c>
      <c r="M2363">
        <f>YEAR(A2363)</f>
        <v/>
      </c>
      <c r="N2363">
        <f>"Q"&amp;ROUNDUP(MONTH(A2363)/3,0)</f>
        <v/>
      </c>
      <c r="O2363">
        <f>TEXT(A2363,"mmm")</f>
        <v/>
      </c>
    </row>
    <row r="2364">
      <c r="A2364" s="13" t="n">
        <v>45383</v>
      </c>
      <c r="B2364" t="inlineStr">
        <is>
          <t>South</t>
        </is>
      </c>
      <c r="C2364" t="inlineStr">
        <is>
          <t>Marketplace</t>
        </is>
      </c>
      <c r="D2364" t="inlineStr">
        <is>
          <t>Electronics</t>
        </is>
      </c>
      <c r="E2364" t="n">
        <v>327993.52</v>
      </c>
      <c r="F2364" t="n">
        <v>297693.43</v>
      </c>
      <c r="G2364" t="n">
        <v>357537.44</v>
      </c>
      <c r="H2364" t="n">
        <v>34</v>
      </c>
      <c r="I2364" t="n">
        <v>25</v>
      </c>
      <c r="J2364" t="n">
        <v>5</v>
      </c>
      <c r="K2364">
        <f>E2364-F2364</f>
        <v/>
      </c>
      <c r="L2364" s="10">
        <f>IFERROR(K2364/E2364,0)</f>
        <v/>
      </c>
      <c r="M2364">
        <f>YEAR(A2364)</f>
        <v/>
      </c>
      <c r="N2364">
        <f>"Q"&amp;ROUNDUP(MONTH(A2364)/3,0)</f>
        <v/>
      </c>
      <c r="O2364">
        <f>TEXT(A2364,"mmm")</f>
        <v/>
      </c>
    </row>
    <row r="2365">
      <c r="A2365" s="13" t="n">
        <v>45383</v>
      </c>
      <c r="B2365" t="inlineStr">
        <is>
          <t>South</t>
        </is>
      </c>
      <c r="C2365" t="inlineStr">
        <is>
          <t>Marketplace</t>
        </is>
      </c>
      <c r="D2365" t="inlineStr">
        <is>
          <t>Fashion</t>
        </is>
      </c>
      <c r="E2365" t="n">
        <v>89649.34</v>
      </c>
      <c r="F2365" t="n">
        <v>49724.03</v>
      </c>
      <c r="G2365" t="n">
        <v>99942.96000000001</v>
      </c>
      <c r="H2365" t="n">
        <v>71</v>
      </c>
      <c r="I2365" t="n">
        <v>54</v>
      </c>
      <c r="J2365" t="n">
        <v>10</v>
      </c>
      <c r="K2365">
        <f>E2365-F2365</f>
        <v/>
      </c>
      <c r="L2365" s="10">
        <f>IFERROR(K2365/E2365,0)</f>
        <v/>
      </c>
      <c r="M2365">
        <f>YEAR(A2365)</f>
        <v/>
      </c>
      <c r="N2365">
        <f>"Q"&amp;ROUNDUP(MONTH(A2365)/3,0)</f>
        <v/>
      </c>
      <c r="O2365">
        <f>TEXT(A2365,"mmm")</f>
        <v/>
      </c>
    </row>
    <row r="2366">
      <c r="A2366" s="13" t="n">
        <v>45383</v>
      </c>
      <c r="B2366" t="inlineStr">
        <is>
          <t>South</t>
        </is>
      </c>
      <c r="C2366" t="inlineStr">
        <is>
          <t>Marketplace</t>
        </is>
      </c>
      <c r="D2366" t="inlineStr">
        <is>
          <t>Grocery</t>
        </is>
      </c>
      <c r="E2366" t="n">
        <v>29507.21</v>
      </c>
      <c r="F2366" t="n">
        <v>25612.11</v>
      </c>
      <c r="G2366" t="n">
        <v>33263.36</v>
      </c>
      <c r="H2366" t="n">
        <v>86</v>
      </c>
      <c r="I2366" t="n">
        <v>30</v>
      </c>
      <c r="J2366" t="n">
        <v>0</v>
      </c>
      <c r="K2366">
        <f>E2366-F2366</f>
        <v/>
      </c>
      <c r="L2366" s="10">
        <f>IFERROR(K2366/E2366,0)</f>
        <v/>
      </c>
      <c r="M2366">
        <f>YEAR(A2366)</f>
        <v/>
      </c>
      <c r="N2366">
        <f>"Q"&amp;ROUNDUP(MONTH(A2366)/3,0)</f>
        <v/>
      </c>
      <c r="O2366">
        <f>TEXT(A2366,"mmm")</f>
        <v/>
      </c>
    </row>
    <row r="2367">
      <c r="A2367" s="13" t="n">
        <v>45383</v>
      </c>
      <c r="B2367" t="inlineStr">
        <is>
          <t>South</t>
        </is>
      </c>
      <c r="C2367" t="inlineStr">
        <is>
          <t>Marketplace</t>
        </is>
      </c>
      <c r="D2367" t="inlineStr">
        <is>
          <t>Home &amp; Kitchen</t>
        </is>
      </c>
      <c r="E2367" t="n">
        <v>81816.00999999999</v>
      </c>
      <c r="F2367" t="n">
        <v>58682.37</v>
      </c>
      <c r="G2367" t="n">
        <v>90560.08</v>
      </c>
      <c r="H2367" t="n">
        <v>33</v>
      </c>
      <c r="I2367" t="n">
        <v>27</v>
      </c>
      <c r="J2367" t="n">
        <v>1</v>
      </c>
      <c r="K2367">
        <f>E2367-F2367</f>
        <v/>
      </c>
      <c r="L2367" s="10">
        <f>IFERROR(K2367/E2367,0)</f>
        <v/>
      </c>
      <c r="M2367">
        <f>YEAR(A2367)</f>
        <v/>
      </c>
      <c r="N2367">
        <f>"Q"&amp;ROUNDUP(MONTH(A2367)/3,0)</f>
        <v/>
      </c>
      <c r="O2367">
        <f>TEXT(A2367,"mmm")</f>
        <v/>
      </c>
    </row>
    <row r="2368">
      <c r="A2368" s="13" t="n">
        <v>45383</v>
      </c>
      <c r="B2368" t="inlineStr">
        <is>
          <t>South</t>
        </is>
      </c>
      <c r="C2368" t="inlineStr">
        <is>
          <t>Marketplace</t>
        </is>
      </c>
      <c r="D2368" t="inlineStr">
        <is>
          <t>Sports</t>
        </is>
      </c>
      <c r="E2368" t="n">
        <v>44610.58</v>
      </c>
      <c r="F2368" t="n">
        <v>30361.34</v>
      </c>
      <c r="G2368" t="n">
        <v>50166.48</v>
      </c>
      <c r="H2368" t="n">
        <v>23</v>
      </c>
      <c r="I2368" t="n">
        <v>19</v>
      </c>
      <c r="J2368" t="n">
        <v>1</v>
      </c>
      <c r="K2368">
        <f>E2368-F2368</f>
        <v/>
      </c>
      <c r="L2368" s="10">
        <f>IFERROR(K2368/E2368,0)</f>
        <v/>
      </c>
      <c r="M2368">
        <f>YEAR(A2368)</f>
        <v/>
      </c>
      <c r="N2368">
        <f>"Q"&amp;ROUNDUP(MONTH(A2368)/3,0)</f>
        <v/>
      </c>
      <c r="O2368">
        <f>TEXT(A2368,"mmm")</f>
        <v/>
      </c>
    </row>
    <row r="2369">
      <c r="A2369" s="13" t="n">
        <v>45383</v>
      </c>
      <c r="B2369" t="inlineStr">
        <is>
          <t>South</t>
        </is>
      </c>
      <c r="C2369" t="inlineStr">
        <is>
          <t>Mobile App</t>
        </is>
      </c>
      <c r="D2369" t="inlineStr">
        <is>
          <t>Beauty</t>
        </is>
      </c>
      <c r="E2369" t="n">
        <v>19215.11</v>
      </c>
      <c r="F2369" t="n">
        <v>10781.94</v>
      </c>
      <c r="G2369" t="n">
        <v>20449.52</v>
      </c>
      <c r="H2369" t="n">
        <v>27</v>
      </c>
      <c r="I2369" t="n">
        <v>22</v>
      </c>
      <c r="J2369" t="n">
        <v>0</v>
      </c>
      <c r="K2369">
        <f>E2369-F2369</f>
        <v/>
      </c>
      <c r="L2369" s="10">
        <f>IFERROR(K2369/E2369,0)</f>
        <v/>
      </c>
      <c r="M2369">
        <f>YEAR(A2369)</f>
        <v/>
      </c>
      <c r="N2369">
        <f>"Q"&amp;ROUNDUP(MONTH(A2369)/3,0)</f>
        <v/>
      </c>
      <c r="O2369">
        <f>TEXT(A2369,"mmm")</f>
        <v/>
      </c>
    </row>
    <row r="2370">
      <c r="A2370" s="13" t="n">
        <v>45383</v>
      </c>
      <c r="B2370" t="inlineStr">
        <is>
          <t>South</t>
        </is>
      </c>
      <c r="C2370" t="inlineStr">
        <is>
          <t>Mobile App</t>
        </is>
      </c>
      <c r="D2370" t="inlineStr">
        <is>
          <t>Books</t>
        </is>
      </c>
      <c r="E2370" t="n">
        <v>6807.1</v>
      </c>
      <c r="F2370" t="n">
        <v>5046.18</v>
      </c>
      <c r="G2370" t="n">
        <v>7333.04</v>
      </c>
      <c r="H2370" t="n">
        <v>19</v>
      </c>
      <c r="I2370" t="n">
        <v>15</v>
      </c>
      <c r="J2370" t="n">
        <v>0</v>
      </c>
      <c r="K2370">
        <f>E2370-F2370</f>
        <v/>
      </c>
      <c r="L2370" s="10">
        <f>IFERROR(K2370/E2370,0)</f>
        <v/>
      </c>
      <c r="M2370">
        <f>YEAR(A2370)</f>
        <v/>
      </c>
      <c r="N2370">
        <f>"Q"&amp;ROUNDUP(MONTH(A2370)/3,0)</f>
        <v/>
      </c>
      <c r="O2370">
        <f>TEXT(A2370,"mmm")</f>
        <v/>
      </c>
    </row>
    <row r="2371">
      <c r="A2371" s="13" t="n">
        <v>45383</v>
      </c>
      <c r="B2371" t="inlineStr">
        <is>
          <t>South</t>
        </is>
      </c>
      <c r="C2371" t="inlineStr">
        <is>
          <t>Mobile App</t>
        </is>
      </c>
      <c r="D2371" t="inlineStr">
        <is>
          <t>Electronics</t>
        </is>
      </c>
      <c r="E2371" t="n">
        <v>356532.6</v>
      </c>
      <c r="F2371" t="n">
        <v>320489.42</v>
      </c>
      <c r="G2371" t="n">
        <v>386774.96</v>
      </c>
      <c r="H2371" t="n">
        <v>41</v>
      </c>
      <c r="I2371" t="n">
        <v>31</v>
      </c>
      <c r="J2371" t="n">
        <v>3</v>
      </c>
      <c r="K2371">
        <f>E2371-F2371</f>
        <v/>
      </c>
      <c r="L2371" s="10">
        <f>IFERROR(K2371/E2371,0)</f>
        <v/>
      </c>
      <c r="M2371">
        <f>YEAR(A2371)</f>
        <v/>
      </c>
      <c r="N2371">
        <f>"Q"&amp;ROUNDUP(MONTH(A2371)/3,0)</f>
        <v/>
      </c>
      <c r="O2371">
        <f>TEXT(A2371,"mmm")</f>
        <v/>
      </c>
    </row>
    <row r="2372">
      <c r="A2372" s="13" t="n">
        <v>45383</v>
      </c>
      <c r="B2372" t="inlineStr">
        <is>
          <t>South</t>
        </is>
      </c>
      <c r="C2372" t="inlineStr">
        <is>
          <t>Mobile App</t>
        </is>
      </c>
      <c r="D2372" t="inlineStr">
        <is>
          <t>Fashion</t>
        </is>
      </c>
      <c r="E2372" t="n">
        <v>77151.97</v>
      </c>
      <c r="F2372" t="n">
        <v>41338.47</v>
      </c>
      <c r="G2372" t="n">
        <v>81556.8</v>
      </c>
      <c r="H2372" t="n">
        <v>50</v>
      </c>
      <c r="I2372" t="n">
        <v>43</v>
      </c>
      <c r="J2372" t="n">
        <v>5</v>
      </c>
      <c r="K2372">
        <f>E2372-F2372</f>
        <v/>
      </c>
      <c r="L2372" s="10">
        <f>IFERROR(K2372/E2372,0)</f>
        <v/>
      </c>
      <c r="M2372">
        <f>YEAR(A2372)</f>
        <v/>
      </c>
      <c r="N2372">
        <f>"Q"&amp;ROUNDUP(MONTH(A2372)/3,0)</f>
        <v/>
      </c>
      <c r="O2372">
        <f>TEXT(A2372,"mmm")</f>
        <v/>
      </c>
    </row>
    <row r="2373">
      <c r="A2373" s="13" t="n">
        <v>45383</v>
      </c>
      <c r="B2373" t="inlineStr">
        <is>
          <t>South</t>
        </is>
      </c>
      <c r="C2373" t="inlineStr">
        <is>
          <t>Mobile App</t>
        </is>
      </c>
      <c r="D2373" t="inlineStr">
        <is>
          <t>Grocery</t>
        </is>
      </c>
      <c r="E2373" t="n">
        <v>34543.51</v>
      </c>
      <c r="F2373" t="n">
        <v>28492.31</v>
      </c>
      <c r="G2373" t="n">
        <v>37018.8</v>
      </c>
      <c r="H2373" t="n">
        <v>95</v>
      </c>
      <c r="I2373" t="n">
        <v>31</v>
      </c>
      <c r="J2373" t="n">
        <v>0</v>
      </c>
      <c r="K2373">
        <f>E2373-F2373</f>
        <v/>
      </c>
      <c r="L2373" s="10">
        <f>IFERROR(K2373/E2373,0)</f>
        <v/>
      </c>
      <c r="M2373">
        <f>YEAR(A2373)</f>
        <v/>
      </c>
      <c r="N2373">
        <f>"Q"&amp;ROUNDUP(MONTH(A2373)/3,0)</f>
        <v/>
      </c>
      <c r="O2373">
        <f>TEXT(A2373,"mmm")</f>
        <v/>
      </c>
    </row>
    <row r="2374">
      <c r="A2374" s="13" t="n">
        <v>45383</v>
      </c>
      <c r="B2374" t="inlineStr">
        <is>
          <t>South</t>
        </is>
      </c>
      <c r="C2374" t="inlineStr">
        <is>
          <t>Mobile App</t>
        </is>
      </c>
      <c r="D2374" t="inlineStr">
        <is>
          <t>Home &amp; Kitchen</t>
        </is>
      </c>
      <c r="E2374" t="n">
        <v>79212.37</v>
      </c>
      <c r="F2374" t="n">
        <v>53013.46</v>
      </c>
      <c r="G2374" t="n">
        <v>84661.2</v>
      </c>
      <c r="H2374" t="n">
        <v>35</v>
      </c>
      <c r="I2374" t="n">
        <v>30</v>
      </c>
      <c r="J2374" t="n">
        <v>4</v>
      </c>
      <c r="K2374">
        <f>E2374-F2374</f>
        <v/>
      </c>
      <c r="L2374" s="10">
        <f>IFERROR(K2374/E2374,0)</f>
        <v/>
      </c>
      <c r="M2374">
        <f>YEAR(A2374)</f>
        <v/>
      </c>
      <c r="N2374">
        <f>"Q"&amp;ROUNDUP(MONTH(A2374)/3,0)</f>
        <v/>
      </c>
      <c r="O2374">
        <f>TEXT(A2374,"mmm")</f>
        <v/>
      </c>
    </row>
    <row r="2375">
      <c r="A2375" s="13" t="n">
        <v>45383</v>
      </c>
      <c r="B2375" t="inlineStr">
        <is>
          <t>South</t>
        </is>
      </c>
      <c r="C2375" t="inlineStr">
        <is>
          <t>Mobile App</t>
        </is>
      </c>
      <c r="D2375" t="inlineStr">
        <is>
          <t>Sports</t>
        </is>
      </c>
      <c r="E2375" t="n">
        <v>23290.99</v>
      </c>
      <c r="F2375" t="n">
        <v>14521.62</v>
      </c>
      <c r="G2375" t="n">
        <v>24601.2</v>
      </c>
      <c r="H2375" t="n">
        <v>15</v>
      </c>
      <c r="I2375" t="n">
        <v>12</v>
      </c>
      <c r="J2375" t="n">
        <v>0</v>
      </c>
      <c r="K2375">
        <f>E2375-F2375</f>
        <v/>
      </c>
      <c r="L2375" s="10">
        <f>IFERROR(K2375/E2375,0)</f>
        <v/>
      </c>
      <c r="M2375">
        <f>YEAR(A2375)</f>
        <v/>
      </c>
      <c r="N2375">
        <f>"Q"&amp;ROUNDUP(MONTH(A2375)/3,0)</f>
        <v/>
      </c>
      <c r="O2375">
        <f>TEXT(A2375,"mmm")</f>
        <v/>
      </c>
    </row>
    <row r="2376">
      <c r="A2376" s="13" t="n">
        <v>45383</v>
      </c>
      <c r="B2376" t="inlineStr">
        <is>
          <t>South</t>
        </is>
      </c>
      <c r="C2376" t="inlineStr">
        <is>
          <t>Retail Store</t>
        </is>
      </c>
      <c r="D2376" t="inlineStr">
        <is>
          <t>Beauty</t>
        </is>
      </c>
      <c r="E2376" t="n">
        <v>8348.49</v>
      </c>
      <c r="F2376" t="n">
        <v>4382.92</v>
      </c>
      <c r="G2376" t="n">
        <v>8576.879999999999</v>
      </c>
      <c r="H2376" t="n">
        <v>13</v>
      </c>
      <c r="I2376" t="n">
        <v>10</v>
      </c>
      <c r="J2376" t="n">
        <v>0</v>
      </c>
      <c r="K2376">
        <f>E2376-F2376</f>
        <v/>
      </c>
      <c r="L2376" s="10">
        <f>IFERROR(K2376/E2376,0)</f>
        <v/>
      </c>
      <c r="M2376">
        <f>YEAR(A2376)</f>
        <v/>
      </c>
      <c r="N2376">
        <f>"Q"&amp;ROUNDUP(MONTH(A2376)/3,0)</f>
        <v/>
      </c>
      <c r="O2376">
        <f>TEXT(A2376,"mmm")</f>
        <v/>
      </c>
    </row>
    <row r="2377">
      <c r="A2377" s="13" t="n">
        <v>45383</v>
      </c>
      <c r="B2377" t="inlineStr">
        <is>
          <t>South</t>
        </is>
      </c>
      <c r="C2377" t="inlineStr">
        <is>
          <t>Retail Store</t>
        </is>
      </c>
      <c r="D2377" t="inlineStr">
        <is>
          <t>Books</t>
        </is>
      </c>
      <c r="E2377" t="n">
        <v>5998.65</v>
      </c>
      <c r="F2377" t="n">
        <v>4200.78</v>
      </c>
      <c r="G2377" t="n">
        <v>6174.48</v>
      </c>
      <c r="H2377" t="n">
        <v>13</v>
      </c>
      <c r="I2377" t="n">
        <v>10</v>
      </c>
      <c r="J2377" t="n">
        <v>0</v>
      </c>
      <c r="K2377">
        <f>E2377-F2377</f>
        <v/>
      </c>
      <c r="L2377" s="10">
        <f>IFERROR(K2377/E2377,0)</f>
        <v/>
      </c>
      <c r="M2377">
        <f>YEAR(A2377)</f>
        <v/>
      </c>
      <c r="N2377">
        <f>"Q"&amp;ROUNDUP(MONTH(A2377)/3,0)</f>
        <v/>
      </c>
      <c r="O2377">
        <f>TEXT(A2377,"mmm")</f>
        <v/>
      </c>
    </row>
    <row r="2378">
      <c r="A2378" s="13" t="n">
        <v>45383</v>
      </c>
      <c r="B2378" t="inlineStr">
        <is>
          <t>South</t>
        </is>
      </c>
      <c r="C2378" t="inlineStr">
        <is>
          <t>Retail Store</t>
        </is>
      </c>
      <c r="D2378" t="inlineStr">
        <is>
          <t>Electronics</t>
        </is>
      </c>
      <c r="E2378" t="n">
        <v>267807.67</v>
      </c>
      <c r="F2378" t="n">
        <v>232494.11</v>
      </c>
      <c r="G2378" t="n">
        <v>279841.12</v>
      </c>
      <c r="H2378" t="n">
        <v>22</v>
      </c>
      <c r="I2378" t="n">
        <v>17</v>
      </c>
      <c r="J2378" t="n">
        <v>0</v>
      </c>
      <c r="K2378">
        <f>E2378-F2378</f>
        <v/>
      </c>
      <c r="L2378" s="10">
        <f>IFERROR(K2378/E2378,0)</f>
        <v/>
      </c>
      <c r="M2378">
        <f>YEAR(A2378)</f>
        <v/>
      </c>
      <c r="N2378">
        <f>"Q"&amp;ROUNDUP(MONTH(A2378)/3,0)</f>
        <v/>
      </c>
      <c r="O2378">
        <f>TEXT(A2378,"mmm")</f>
        <v/>
      </c>
    </row>
    <row r="2379">
      <c r="A2379" s="13" t="n">
        <v>45383</v>
      </c>
      <c r="B2379" t="inlineStr">
        <is>
          <t>South</t>
        </is>
      </c>
      <c r="C2379" t="inlineStr">
        <is>
          <t>Retail Store</t>
        </is>
      </c>
      <c r="D2379" t="inlineStr">
        <is>
          <t>Fashion</t>
        </is>
      </c>
      <c r="E2379" t="n">
        <v>51091.56</v>
      </c>
      <c r="F2379" t="n">
        <v>27146.3</v>
      </c>
      <c r="G2379" t="n">
        <v>53134.64</v>
      </c>
      <c r="H2379" t="n">
        <v>39</v>
      </c>
      <c r="I2379" t="n">
        <v>33</v>
      </c>
      <c r="J2379" t="n">
        <v>5</v>
      </c>
      <c r="K2379">
        <f>E2379-F2379</f>
        <v/>
      </c>
      <c r="L2379" s="10">
        <f>IFERROR(K2379/E2379,0)</f>
        <v/>
      </c>
      <c r="M2379">
        <f>YEAR(A2379)</f>
        <v/>
      </c>
      <c r="N2379">
        <f>"Q"&amp;ROUNDUP(MONTH(A2379)/3,0)</f>
        <v/>
      </c>
      <c r="O2379">
        <f>TEXT(A2379,"mmm")</f>
        <v/>
      </c>
    </row>
    <row r="2380">
      <c r="A2380" s="13" t="n">
        <v>45383</v>
      </c>
      <c r="B2380" t="inlineStr">
        <is>
          <t>South</t>
        </is>
      </c>
      <c r="C2380" t="inlineStr">
        <is>
          <t>Retail Store</t>
        </is>
      </c>
      <c r="D2380" t="inlineStr">
        <is>
          <t>Grocery</t>
        </is>
      </c>
      <c r="E2380" t="n">
        <v>13528.26</v>
      </c>
      <c r="F2380" t="n">
        <v>10808.77</v>
      </c>
      <c r="G2380" t="n">
        <v>14148.16</v>
      </c>
      <c r="H2380" t="n">
        <v>36</v>
      </c>
      <c r="I2380" t="n">
        <v>15</v>
      </c>
      <c r="J2380" t="n">
        <v>0</v>
      </c>
      <c r="K2380">
        <f>E2380-F2380</f>
        <v/>
      </c>
      <c r="L2380" s="10">
        <f>IFERROR(K2380/E2380,0)</f>
        <v/>
      </c>
      <c r="M2380">
        <f>YEAR(A2380)</f>
        <v/>
      </c>
      <c r="N2380">
        <f>"Q"&amp;ROUNDUP(MONTH(A2380)/3,0)</f>
        <v/>
      </c>
      <c r="O2380">
        <f>TEXT(A2380,"mmm")</f>
        <v/>
      </c>
    </row>
    <row r="2381">
      <c r="A2381" s="13" t="n">
        <v>45383</v>
      </c>
      <c r="B2381" t="inlineStr">
        <is>
          <t>South</t>
        </is>
      </c>
      <c r="C2381" t="inlineStr">
        <is>
          <t>Retail Store</t>
        </is>
      </c>
      <c r="D2381" t="inlineStr">
        <is>
          <t>Home &amp; Kitchen</t>
        </is>
      </c>
      <c r="E2381" t="n">
        <v>28948.95</v>
      </c>
      <c r="F2381" t="n">
        <v>18704.7</v>
      </c>
      <c r="G2381" t="n">
        <v>29957.2</v>
      </c>
      <c r="H2381" t="n">
        <v>15</v>
      </c>
      <c r="I2381" t="n">
        <v>13</v>
      </c>
      <c r="J2381" t="n">
        <v>0</v>
      </c>
      <c r="K2381">
        <f>E2381-F2381</f>
        <v/>
      </c>
      <c r="L2381" s="10">
        <f>IFERROR(K2381/E2381,0)</f>
        <v/>
      </c>
      <c r="M2381">
        <f>YEAR(A2381)</f>
        <v/>
      </c>
      <c r="N2381">
        <f>"Q"&amp;ROUNDUP(MONTH(A2381)/3,0)</f>
        <v/>
      </c>
      <c r="O2381">
        <f>TEXT(A2381,"mmm")</f>
        <v/>
      </c>
    </row>
    <row r="2382">
      <c r="A2382" s="13" t="n">
        <v>45383</v>
      </c>
      <c r="B2382" t="inlineStr">
        <is>
          <t>South</t>
        </is>
      </c>
      <c r="C2382" t="inlineStr">
        <is>
          <t>Retail Store</t>
        </is>
      </c>
      <c r="D2382" t="inlineStr">
        <is>
          <t>Sports</t>
        </is>
      </c>
      <c r="E2382" t="n">
        <v>8559.41</v>
      </c>
      <c r="F2382" t="n">
        <v>5046.32</v>
      </c>
      <c r="G2382" t="n">
        <v>8886.799999999999</v>
      </c>
      <c r="H2382" t="n">
        <v>5</v>
      </c>
      <c r="I2382" t="n">
        <v>3</v>
      </c>
      <c r="J2382" t="n">
        <v>0</v>
      </c>
      <c r="K2382">
        <f>E2382-F2382</f>
        <v/>
      </c>
      <c r="L2382" s="10">
        <f>IFERROR(K2382/E2382,0)</f>
        <v/>
      </c>
      <c r="M2382">
        <f>YEAR(A2382)</f>
        <v/>
      </c>
      <c r="N2382">
        <f>"Q"&amp;ROUNDUP(MONTH(A2382)/3,0)</f>
        <v/>
      </c>
      <c r="O2382">
        <f>TEXT(A2382,"mmm")</f>
        <v/>
      </c>
    </row>
    <row r="2383">
      <c r="A2383" s="13" t="n">
        <v>45383</v>
      </c>
      <c r="B2383" t="inlineStr">
        <is>
          <t>South</t>
        </is>
      </c>
      <c r="C2383" t="inlineStr">
        <is>
          <t>Unknown</t>
        </is>
      </c>
      <c r="D2383" t="inlineStr">
        <is>
          <t>Electronics</t>
        </is>
      </c>
      <c r="E2383" t="n">
        <v>5630.61</v>
      </c>
      <c r="F2383" t="n">
        <v>4637.11</v>
      </c>
      <c r="G2383" t="n">
        <v>5926.96</v>
      </c>
      <c r="H2383" t="n">
        <v>1</v>
      </c>
      <c r="I2383" t="n">
        <v>1</v>
      </c>
      <c r="J2383" t="n">
        <v>0</v>
      </c>
      <c r="K2383">
        <f>E2383-F2383</f>
        <v/>
      </c>
      <c r="L2383" s="10">
        <f>IFERROR(K2383/E2383,0)</f>
        <v/>
      </c>
      <c r="M2383">
        <f>YEAR(A2383)</f>
        <v/>
      </c>
      <c r="N2383">
        <f>"Q"&amp;ROUNDUP(MONTH(A2383)/3,0)</f>
        <v/>
      </c>
      <c r="O2383">
        <f>TEXT(A2383,"mmm")</f>
        <v/>
      </c>
    </row>
    <row r="2384">
      <c r="A2384" s="13" t="n">
        <v>45383</v>
      </c>
      <c r="B2384" t="inlineStr">
        <is>
          <t>South</t>
        </is>
      </c>
      <c r="C2384" t="inlineStr">
        <is>
          <t>Unknown</t>
        </is>
      </c>
      <c r="D2384" t="inlineStr">
        <is>
          <t>Fashion</t>
        </is>
      </c>
      <c r="E2384" t="n">
        <v>1946.62</v>
      </c>
      <c r="F2384" t="n">
        <v>1185.81</v>
      </c>
      <c r="G2384" t="n">
        <v>2233.92</v>
      </c>
      <c r="H2384" t="n">
        <v>2</v>
      </c>
      <c r="I2384" t="n">
        <v>2</v>
      </c>
      <c r="J2384" t="n">
        <v>0</v>
      </c>
      <c r="K2384">
        <f>E2384-F2384</f>
        <v/>
      </c>
      <c r="L2384" s="10">
        <f>IFERROR(K2384/E2384,0)</f>
        <v/>
      </c>
      <c r="M2384">
        <f>YEAR(A2384)</f>
        <v/>
      </c>
      <c r="N2384">
        <f>"Q"&amp;ROUNDUP(MONTH(A2384)/3,0)</f>
        <v/>
      </c>
      <c r="O2384">
        <f>TEXT(A2384,"mmm")</f>
        <v/>
      </c>
    </row>
    <row r="2385">
      <c r="A2385" s="13" t="n">
        <v>45383</v>
      </c>
      <c r="B2385" t="inlineStr">
        <is>
          <t>South</t>
        </is>
      </c>
      <c r="C2385" t="inlineStr">
        <is>
          <t>Unknown</t>
        </is>
      </c>
      <c r="D2385" t="inlineStr">
        <is>
          <t>Grocery</t>
        </is>
      </c>
      <c r="E2385" t="n">
        <v>3732.94</v>
      </c>
      <c r="F2385" t="n">
        <v>3326.55</v>
      </c>
      <c r="G2385" t="n">
        <v>4210.96</v>
      </c>
      <c r="H2385" t="n">
        <v>11</v>
      </c>
      <c r="I2385" t="n">
        <v>5</v>
      </c>
      <c r="J2385" t="n">
        <v>0</v>
      </c>
      <c r="K2385">
        <f>E2385-F2385</f>
        <v/>
      </c>
      <c r="L2385" s="10">
        <f>IFERROR(K2385/E2385,0)</f>
        <v/>
      </c>
      <c r="M2385">
        <f>YEAR(A2385)</f>
        <v/>
      </c>
      <c r="N2385">
        <f>"Q"&amp;ROUNDUP(MONTH(A2385)/3,0)</f>
        <v/>
      </c>
      <c r="O2385">
        <f>TEXT(A2385,"mmm")</f>
        <v/>
      </c>
    </row>
    <row r="2386">
      <c r="A2386" s="13" t="n">
        <v>45383</v>
      </c>
      <c r="B2386" t="inlineStr">
        <is>
          <t>South</t>
        </is>
      </c>
      <c r="C2386" t="inlineStr">
        <is>
          <t>Website</t>
        </is>
      </c>
      <c r="D2386" t="inlineStr">
        <is>
          <t>Beauty</t>
        </is>
      </c>
      <c r="E2386" t="n">
        <v>17512.12</v>
      </c>
      <c r="F2386" t="n">
        <v>9767.57</v>
      </c>
      <c r="G2386" t="n">
        <v>18638.88</v>
      </c>
      <c r="H2386" t="n">
        <v>28</v>
      </c>
      <c r="I2386" t="n">
        <v>22</v>
      </c>
      <c r="J2386" t="n">
        <v>1</v>
      </c>
      <c r="K2386">
        <f>E2386-F2386</f>
        <v/>
      </c>
      <c r="L2386" s="10">
        <f>IFERROR(K2386/E2386,0)</f>
        <v/>
      </c>
      <c r="M2386">
        <f>YEAR(A2386)</f>
        <v/>
      </c>
      <c r="N2386">
        <f>"Q"&amp;ROUNDUP(MONTH(A2386)/3,0)</f>
        <v/>
      </c>
      <c r="O2386">
        <f>TEXT(A2386,"mmm")</f>
        <v/>
      </c>
    </row>
    <row r="2387">
      <c r="A2387" s="13" t="n">
        <v>45383</v>
      </c>
      <c r="B2387" t="inlineStr">
        <is>
          <t>South</t>
        </is>
      </c>
      <c r="C2387" t="inlineStr">
        <is>
          <t>Website</t>
        </is>
      </c>
      <c r="D2387" t="inlineStr">
        <is>
          <t>Books</t>
        </is>
      </c>
      <c r="E2387" t="n">
        <v>16201.34</v>
      </c>
      <c r="F2387" t="n">
        <v>12089.6</v>
      </c>
      <c r="G2387" t="n">
        <v>17621.76</v>
      </c>
      <c r="H2387" t="n">
        <v>36</v>
      </c>
      <c r="I2387" t="n">
        <v>26</v>
      </c>
      <c r="J2387" t="n">
        <v>0</v>
      </c>
      <c r="K2387">
        <f>E2387-F2387</f>
        <v/>
      </c>
      <c r="L2387" s="10">
        <f>IFERROR(K2387/E2387,0)</f>
        <v/>
      </c>
      <c r="M2387">
        <f>YEAR(A2387)</f>
        <v/>
      </c>
      <c r="N2387">
        <f>"Q"&amp;ROUNDUP(MONTH(A2387)/3,0)</f>
        <v/>
      </c>
      <c r="O2387">
        <f>TEXT(A2387,"mmm")</f>
        <v/>
      </c>
    </row>
    <row r="2388">
      <c r="A2388" s="13" t="n">
        <v>45383</v>
      </c>
      <c r="B2388" t="inlineStr">
        <is>
          <t>South</t>
        </is>
      </c>
      <c r="C2388" t="inlineStr">
        <is>
          <t>Website</t>
        </is>
      </c>
      <c r="D2388" t="inlineStr">
        <is>
          <t>Electronics</t>
        </is>
      </c>
      <c r="E2388" t="n">
        <v>543759.28</v>
      </c>
      <c r="F2388" t="n">
        <v>484031.69</v>
      </c>
      <c r="G2388" t="n">
        <v>585538.72</v>
      </c>
      <c r="H2388" t="n">
        <v>52</v>
      </c>
      <c r="I2388" t="n">
        <v>36</v>
      </c>
      <c r="J2388" t="n">
        <v>5</v>
      </c>
      <c r="K2388">
        <f>E2388-F2388</f>
        <v/>
      </c>
      <c r="L2388" s="10">
        <f>IFERROR(K2388/E2388,0)</f>
        <v/>
      </c>
      <c r="M2388">
        <f>YEAR(A2388)</f>
        <v/>
      </c>
      <c r="N2388">
        <f>"Q"&amp;ROUNDUP(MONTH(A2388)/3,0)</f>
        <v/>
      </c>
      <c r="O2388">
        <f>TEXT(A2388,"mmm")</f>
        <v/>
      </c>
    </row>
    <row r="2389">
      <c r="A2389" s="13" t="n">
        <v>45383</v>
      </c>
      <c r="B2389" t="inlineStr">
        <is>
          <t>South</t>
        </is>
      </c>
      <c r="C2389" t="inlineStr">
        <is>
          <t>Website</t>
        </is>
      </c>
      <c r="D2389" t="inlineStr">
        <is>
          <t>Fashion</t>
        </is>
      </c>
      <c r="E2389" t="n">
        <v>115504.21</v>
      </c>
      <c r="F2389" t="n">
        <v>63548.92</v>
      </c>
      <c r="G2389" t="n">
        <v>123258.72</v>
      </c>
      <c r="H2389" t="n">
        <v>82</v>
      </c>
      <c r="I2389" t="n">
        <v>65</v>
      </c>
      <c r="J2389" t="n">
        <v>12</v>
      </c>
      <c r="K2389">
        <f>E2389-F2389</f>
        <v/>
      </c>
      <c r="L2389" s="10">
        <f>IFERROR(K2389/E2389,0)</f>
        <v/>
      </c>
      <c r="M2389">
        <f>YEAR(A2389)</f>
        <v/>
      </c>
      <c r="N2389">
        <f>"Q"&amp;ROUNDUP(MONTH(A2389)/3,0)</f>
        <v/>
      </c>
      <c r="O2389">
        <f>TEXT(A2389,"mmm")</f>
        <v/>
      </c>
    </row>
    <row r="2390">
      <c r="A2390" s="13" t="n">
        <v>45383</v>
      </c>
      <c r="B2390" t="inlineStr">
        <is>
          <t>South</t>
        </is>
      </c>
      <c r="C2390" t="inlineStr">
        <is>
          <t>Website</t>
        </is>
      </c>
      <c r="D2390" t="inlineStr">
        <is>
          <t>Grocery</t>
        </is>
      </c>
      <c r="E2390" t="n">
        <v>45367.08</v>
      </c>
      <c r="F2390" t="n">
        <v>37121.79</v>
      </c>
      <c r="G2390" t="n">
        <v>47919.04</v>
      </c>
      <c r="H2390" t="n">
        <v>114</v>
      </c>
      <c r="I2390" t="n">
        <v>43</v>
      </c>
      <c r="J2390" t="n">
        <v>1</v>
      </c>
      <c r="K2390">
        <f>E2390-F2390</f>
        <v/>
      </c>
      <c r="L2390" s="10">
        <f>IFERROR(K2390/E2390,0)</f>
        <v/>
      </c>
      <c r="M2390">
        <f>YEAR(A2390)</f>
        <v/>
      </c>
      <c r="N2390">
        <f>"Q"&amp;ROUNDUP(MONTH(A2390)/3,0)</f>
        <v/>
      </c>
      <c r="O2390">
        <f>TEXT(A2390,"mmm")</f>
        <v/>
      </c>
    </row>
    <row r="2391">
      <c r="A2391" s="13" t="n">
        <v>45383</v>
      </c>
      <c r="B2391" t="inlineStr">
        <is>
          <t>South</t>
        </is>
      </c>
      <c r="C2391" t="inlineStr">
        <is>
          <t>Website</t>
        </is>
      </c>
      <c r="D2391" t="inlineStr">
        <is>
          <t>Home &amp; Kitchen</t>
        </is>
      </c>
      <c r="E2391" t="n">
        <v>134713.23</v>
      </c>
      <c r="F2391" t="n">
        <v>92989.16</v>
      </c>
      <c r="G2391" t="n">
        <v>145087.28</v>
      </c>
      <c r="H2391" t="n">
        <v>63</v>
      </c>
      <c r="I2391" t="n">
        <v>48</v>
      </c>
      <c r="J2391" t="n">
        <v>3</v>
      </c>
      <c r="K2391">
        <f>E2391-F2391</f>
        <v/>
      </c>
      <c r="L2391" s="10">
        <f>IFERROR(K2391/E2391,0)</f>
        <v/>
      </c>
      <c r="M2391">
        <f>YEAR(A2391)</f>
        <v/>
      </c>
      <c r="N2391">
        <f>"Q"&amp;ROUNDUP(MONTH(A2391)/3,0)</f>
        <v/>
      </c>
      <c r="O2391">
        <f>TEXT(A2391,"mmm")</f>
        <v/>
      </c>
    </row>
    <row r="2392">
      <c r="A2392" s="13" t="n">
        <v>45383</v>
      </c>
      <c r="B2392" t="inlineStr">
        <is>
          <t>South</t>
        </is>
      </c>
      <c r="C2392" t="inlineStr">
        <is>
          <t>Website</t>
        </is>
      </c>
      <c r="D2392" t="inlineStr">
        <is>
          <t>Sports</t>
        </is>
      </c>
      <c r="E2392" t="n">
        <v>26122.85</v>
      </c>
      <c r="F2392" t="n">
        <v>17343.94</v>
      </c>
      <c r="G2392" t="n">
        <v>27940.64</v>
      </c>
      <c r="H2392" t="n">
        <v>14</v>
      </c>
      <c r="I2392" t="n">
        <v>10</v>
      </c>
      <c r="J2392" t="n">
        <v>0</v>
      </c>
      <c r="K2392">
        <f>E2392-F2392</f>
        <v/>
      </c>
      <c r="L2392" s="10">
        <f>IFERROR(K2392/E2392,0)</f>
        <v/>
      </c>
      <c r="M2392">
        <f>YEAR(A2392)</f>
        <v/>
      </c>
      <c r="N2392">
        <f>"Q"&amp;ROUNDUP(MONTH(A2392)/3,0)</f>
        <v/>
      </c>
      <c r="O2392">
        <f>TEXT(A2392,"mmm")</f>
        <v/>
      </c>
    </row>
    <row r="2393">
      <c r="A2393" s="13" t="n">
        <v>45383</v>
      </c>
      <c r="B2393" t="inlineStr">
        <is>
          <t>West</t>
        </is>
      </c>
      <c r="C2393" t="inlineStr">
        <is>
          <t>Marketplace</t>
        </is>
      </c>
      <c r="D2393" t="inlineStr">
        <is>
          <t>Beauty</t>
        </is>
      </c>
      <c r="E2393" t="n">
        <v>17196.44</v>
      </c>
      <c r="F2393" t="n">
        <v>9710.309999999999</v>
      </c>
      <c r="G2393" t="n">
        <v>19309.68</v>
      </c>
      <c r="H2393" t="n">
        <v>33</v>
      </c>
      <c r="I2393" t="n">
        <v>25</v>
      </c>
      <c r="J2393" t="n">
        <v>2</v>
      </c>
      <c r="K2393">
        <f>E2393-F2393</f>
        <v/>
      </c>
      <c r="L2393" s="10">
        <f>IFERROR(K2393/E2393,0)</f>
        <v/>
      </c>
      <c r="M2393">
        <f>YEAR(A2393)</f>
        <v/>
      </c>
      <c r="N2393">
        <f>"Q"&amp;ROUNDUP(MONTH(A2393)/3,0)</f>
        <v/>
      </c>
      <c r="O2393">
        <f>TEXT(A2393,"mmm")</f>
        <v/>
      </c>
    </row>
    <row r="2394">
      <c r="A2394" s="13" t="n">
        <v>45383</v>
      </c>
      <c r="B2394" t="inlineStr">
        <is>
          <t>West</t>
        </is>
      </c>
      <c r="C2394" t="inlineStr">
        <is>
          <t>Marketplace</t>
        </is>
      </c>
      <c r="D2394" t="inlineStr">
        <is>
          <t>Books</t>
        </is>
      </c>
      <c r="E2394" t="n">
        <v>8125.92</v>
      </c>
      <c r="F2394" t="n">
        <v>6265.3</v>
      </c>
      <c r="G2394" t="n">
        <v>9039.68</v>
      </c>
      <c r="H2394" t="n">
        <v>18</v>
      </c>
      <c r="I2394" t="n">
        <v>16</v>
      </c>
      <c r="J2394" t="n">
        <v>0</v>
      </c>
      <c r="K2394">
        <f>E2394-F2394</f>
        <v/>
      </c>
      <c r="L2394" s="10">
        <f>IFERROR(K2394/E2394,0)</f>
        <v/>
      </c>
      <c r="M2394">
        <f>YEAR(A2394)</f>
        <v/>
      </c>
      <c r="N2394">
        <f>"Q"&amp;ROUNDUP(MONTH(A2394)/3,0)</f>
        <v/>
      </c>
      <c r="O2394">
        <f>TEXT(A2394,"mmm")</f>
        <v/>
      </c>
    </row>
    <row r="2395">
      <c r="A2395" s="13" t="n">
        <v>45383</v>
      </c>
      <c r="B2395" t="inlineStr">
        <is>
          <t>West</t>
        </is>
      </c>
      <c r="C2395" t="inlineStr">
        <is>
          <t>Marketplace</t>
        </is>
      </c>
      <c r="D2395" t="inlineStr">
        <is>
          <t>Electronics</t>
        </is>
      </c>
      <c r="E2395" t="n">
        <v>381731.45</v>
      </c>
      <c r="F2395" t="n">
        <v>348369.14</v>
      </c>
      <c r="G2395" t="n">
        <v>417706.64</v>
      </c>
      <c r="H2395" t="n">
        <v>39</v>
      </c>
      <c r="I2395" t="n">
        <v>27</v>
      </c>
      <c r="J2395" t="n">
        <v>1</v>
      </c>
      <c r="K2395">
        <f>E2395-F2395</f>
        <v/>
      </c>
      <c r="L2395" s="10">
        <f>IFERROR(K2395/E2395,0)</f>
        <v/>
      </c>
      <c r="M2395">
        <f>YEAR(A2395)</f>
        <v/>
      </c>
      <c r="N2395">
        <f>"Q"&amp;ROUNDUP(MONTH(A2395)/3,0)</f>
        <v/>
      </c>
      <c r="O2395">
        <f>TEXT(A2395,"mmm")</f>
        <v/>
      </c>
    </row>
    <row r="2396">
      <c r="A2396" s="13" t="n">
        <v>45383</v>
      </c>
      <c r="B2396" t="inlineStr">
        <is>
          <t>West</t>
        </is>
      </c>
      <c r="C2396" t="inlineStr">
        <is>
          <t>Marketplace</t>
        </is>
      </c>
      <c r="D2396" t="inlineStr">
        <is>
          <t>Fashion</t>
        </is>
      </c>
      <c r="E2396" t="n">
        <v>65677.39999999999</v>
      </c>
      <c r="F2396" t="n">
        <v>36508.53</v>
      </c>
      <c r="G2396" t="n">
        <v>72559.75999999999</v>
      </c>
      <c r="H2396" t="n">
        <v>51</v>
      </c>
      <c r="I2396" t="n">
        <v>40</v>
      </c>
      <c r="J2396" t="n">
        <v>11</v>
      </c>
      <c r="K2396">
        <f>E2396-F2396</f>
        <v/>
      </c>
      <c r="L2396" s="10">
        <f>IFERROR(K2396/E2396,0)</f>
        <v/>
      </c>
      <c r="M2396">
        <f>YEAR(A2396)</f>
        <v/>
      </c>
      <c r="N2396">
        <f>"Q"&amp;ROUNDUP(MONTH(A2396)/3,0)</f>
        <v/>
      </c>
      <c r="O2396">
        <f>TEXT(A2396,"mmm")</f>
        <v/>
      </c>
    </row>
    <row r="2397">
      <c r="A2397" s="13" t="n">
        <v>45383</v>
      </c>
      <c r="B2397" t="inlineStr">
        <is>
          <t>West</t>
        </is>
      </c>
      <c r="C2397" t="inlineStr">
        <is>
          <t>Marketplace</t>
        </is>
      </c>
      <c r="D2397" t="inlineStr">
        <is>
          <t>Grocery</t>
        </is>
      </c>
      <c r="E2397" t="n">
        <v>24138.35</v>
      </c>
      <c r="F2397" t="n">
        <v>20757.88</v>
      </c>
      <c r="G2397" t="n">
        <v>27241.76</v>
      </c>
      <c r="H2397" t="n">
        <v>66</v>
      </c>
      <c r="I2397" t="n">
        <v>29</v>
      </c>
      <c r="J2397" t="n">
        <v>0</v>
      </c>
      <c r="K2397">
        <f>E2397-F2397</f>
        <v/>
      </c>
      <c r="L2397" s="10">
        <f>IFERROR(K2397/E2397,0)</f>
        <v/>
      </c>
      <c r="M2397">
        <f>YEAR(A2397)</f>
        <v/>
      </c>
      <c r="N2397">
        <f>"Q"&amp;ROUNDUP(MONTH(A2397)/3,0)</f>
        <v/>
      </c>
      <c r="O2397">
        <f>TEXT(A2397,"mmm")</f>
        <v/>
      </c>
    </row>
    <row r="2398">
      <c r="A2398" s="13" t="n">
        <v>45383</v>
      </c>
      <c r="B2398" t="inlineStr">
        <is>
          <t>West</t>
        </is>
      </c>
      <c r="C2398" t="inlineStr">
        <is>
          <t>Marketplace</t>
        </is>
      </c>
      <c r="D2398" t="inlineStr">
        <is>
          <t>Home &amp; Kitchen</t>
        </is>
      </c>
      <c r="E2398" t="n">
        <v>64057.57</v>
      </c>
      <c r="F2398" t="n">
        <v>44953.74</v>
      </c>
      <c r="G2398" t="n">
        <v>71784.96000000001</v>
      </c>
      <c r="H2398" t="n">
        <v>36</v>
      </c>
      <c r="I2398" t="n">
        <v>28</v>
      </c>
      <c r="J2398" t="n">
        <v>4</v>
      </c>
      <c r="K2398">
        <f>E2398-F2398</f>
        <v/>
      </c>
      <c r="L2398" s="10">
        <f>IFERROR(K2398/E2398,0)</f>
        <v/>
      </c>
      <c r="M2398">
        <f>YEAR(A2398)</f>
        <v/>
      </c>
      <c r="N2398">
        <f>"Q"&amp;ROUNDUP(MONTH(A2398)/3,0)</f>
        <v/>
      </c>
      <c r="O2398">
        <f>TEXT(A2398,"mmm")</f>
        <v/>
      </c>
    </row>
    <row r="2399">
      <c r="A2399" s="13" t="n">
        <v>45383</v>
      </c>
      <c r="B2399" t="inlineStr">
        <is>
          <t>West</t>
        </is>
      </c>
      <c r="C2399" t="inlineStr">
        <is>
          <t>Marketplace</t>
        </is>
      </c>
      <c r="D2399" t="inlineStr">
        <is>
          <t>Sports</t>
        </is>
      </c>
      <c r="E2399" t="n">
        <v>23717.45</v>
      </c>
      <c r="F2399" t="n">
        <v>16067.94</v>
      </c>
      <c r="G2399" t="n">
        <v>26247.52</v>
      </c>
      <c r="H2399" t="n">
        <v>12</v>
      </c>
      <c r="I2399" t="n">
        <v>10</v>
      </c>
      <c r="J2399" t="n">
        <v>1</v>
      </c>
      <c r="K2399">
        <f>E2399-F2399</f>
        <v/>
      </c>
      <c r="L2399" s="10">
        <f>IFERROR(K2399/E2399,0)</f>
        <v/>
      </c>
      <c r="M2399">
        <f>YEAR(A2399)</f>
        <v/>
      </c>
      <c r="N2399">
        <f>"Q"&amp;ROUNDUP(MONTH(A2399)/3,0)</f>
        <v/>
      </c>
      <c r="O2399">
        <f>TEXT(A2399,"mmm")</f>
        <v/>
      </c>
    </row>
    <row r="2400">
      <c r="A2400" s="13" t="n">
        <v>45383</v>
      </c>
      <c r="B2400" t="inlineStr">
        <is>
          <t>West</t>
        </is>
      </c>
      <c r="C2400" t="inlineStr">
        <is>
          <t>Mobile App</t>
        </is>
      </c>
      <c r="D2400" t="inlineStr">
        <is>
          <t>Beauty</t>
        </is>
      </c>
      <c r="E2400" t="n">
        <v>16193.51</v>
      </c>
      <c r="F2400" t="n">
        <v>9287.02</v>
      </c>
      <c r="G2400" t="n">
        <v>17852.64</v>
      </c>
      <c r="H2400" t="n">
        <v>24</v>
      </c>
      <c r="I2400" t="n">
        <v>20</v>
      </c>
      <c r="J2400" t="n">
        <v>0</v>
      </c>
      <c r="K2400">
        <f>E2400-F2400</f>
        <v/>
      </c>
      <c r="L2400" s="10">
        <f>IFERROR(K2400/E2400,0)</f>
        <v/>
      </c>
      <c r="M2400">
        <f>YEAR(A2400)</f>
        <v/>
      </c>
      <c r="N2400">
        <f>"Q"&amp;ROUNDUP(MONTH(A2400)/3,0)</f>
        <v/>
      </c>
      <c r="O2400">
        <f>TEXT(A2400,"mmm")</f>
        <v/>
      </c>
    </row>
    <row r="2401">
      <c r="A2401" s="13" t="n">
        <v>45383</v>
      </c>
      <c r="B2401" t="inlineStr">
        <is>
          <t>West</t>
        </is>
      </c>
      <c r="C2401" t="inlineStr">
        <is>
          <t>Mobile App</t>
        </is>
      </c>
      <c r="D2401" t="inlineStr">
        <is>
          <t>Books</t>
        </is>
      </c>
      <c r="E2401" t="n">
        <v>14283.05</v>
      </c>
      <c r="F2401" t="n">
        <v>10518.96</v>
      </c>
      <c r="G2401" t="n">
        <v>15418</v>
      </c>
      <c r="H2401" t="n">
        <v>35</v>
      </c>
      <c r="I2401" t="n">
        <v>29</v>
      </c>
      <c r="J2401" t="n">
        <v>1</v>
      </c>
      <c r="K2401">
        <f>E2401-F2401</f>
        <v/>
      </c>
      <c r="L2401" s="10">
        <f>IFERROR(K2401/E2401,0)</f>
        <v/>
      </c>
      <c r="M2401">
        <f>YEAR(A2401)</f>
        <v/>
      </c>
      <c r="N2401">
        <f>"Q"&amp;ROUNDUP(MONTH(A2401)/3,0)</f>
        <v/>
      </c>
      <c r="O2401">
        <f>TEXT(A2401,"mmm")</f>
        <v/>
      </c>
    </row>
    <row r="2402">
      <c r="A2402" s="13" t="n">
        <v>45383</v>
      </c>
      <c r="B2402" t="inlineStr">
        <is>
          <t>West</t>
        </is>
      </c>
      <c r="C2402" t="inlineStr">
        <is>
          <t>Mobile App</t>
        </is>
      </c>
      <c r="D2402" t="inlineStr">
        <is>
          <t>Electronics</t>
        </is>
      </c>
      <c r="E2402" t="n">
        <v>512506.5</v>
      </c>
      <c r="F2402" t="n">
        <v>452907.94</v>
      </c>
      <c r="G2402" t="n">
        <v>546490.88</v>
      </c>
      <c r="H2402" t="n">
        <v>48</v>
      </c>
      <c r="I2402" t="n">
        <v>38</v>
      </c>
      <c r="J2402" t="n">
        <v>2</v>
      </c>
      <c r="K2402">
        <f>E2402-F2402</f>
        <v/>
      </c>
      <c r="L2402" s="10">
        <f>IFERROR(K2402/E2402,0)</f>
        <v/>
      </c>
      <c r="M2402">
        <f>YEAR(A2402)</f>
        <v/>
      </c>
      <c r="N2402">
        <f>"Q"&amp;ROUNDUP(MONTH(A2402)/3,0)</f>
        <v/>
      </c>
      <c r="O2402">
        <f>TEXT(A2402,"mmm")</f>
        <v/>
      </c>
    </row>
    <row r="2403">
      <c r="A2403" s="13" t="n">
        <v>45383</v>
      </c>
      <c r="B2403" t="inlineStr">
        <is>
          <t>West</t>
        </is>
      </c>
      <c r="C2403" t="inlineStr">
        <is>
          <t>Mobile App</t>
        </is>
      </c>
      <c r="D2403" t="inlineStr">
        <is>
          <t>Fashion</t>
        </is>
      </c>
      <c r="E2403" t="n">
        <v>49267.39</v>
      </c>
      <c r="F2403" t="n">
        <v>26362.53</v>
      </c>
      <c r="G2403" t="n">
        <v>53284.4</v>
      </c>
      <c r="H2403" t="n">
        <v>45</v>
      </c>
      <c r="I2403" t="n">
        <v>37</v>
      </c>
      <c r="J2403" t="n">
        <v>8</v>
      </c>
      <c r="K2403">
        <f>E2403-F2403</f>
        <v/>
      </c>
      <c r="L2403" s="10">
        <f>IFERROR(K2403/E2403,0)</f>
        <v/>
      </c>
      <c r="M2403">
        <f>YEAR(A2403)</f>
        <v/>
      </c>
      <c r="N2403">
        <f>"Q"&amp;ROUNDUP(MONTH(A2403)/3,0)</f>
        <v/>
      </c>
      <c r="O2403">
        <f>TEXT(A2403,"mmm")</f>
        <v/>
      </c>
    </row>
    <row r="2404">
      <c r="A2404" s="13" t="n">
        <v>45383</v>
      </c>
      <c r="B2404" t="inlineStr">
        <is>
          <t>West</t>
        </is>
      </c>
      <c r="C2404" t="inlineStr">
        <is>
          <t>Mobile App</t>
        </is>
      </c>
      <c r="D2404" t="inlineStr">
        <is>
          <t>Grocery</t>
        </is>
      </c>
      <c r="E2404" t="n">
        <v>21504.71</v>
      </c>
      <c r="F2404" t="n">
        <v>18227.15</v>
      </c>
      <c r="G2404" t="n">
        <v>23505.04</v>
      </c>
      <c r="H2404" t="n">
        <v>59</v>
      </c>
      <c r="I2404" t="n">
        <v>24</v>
      </c>
      <c r="J2404" t="n">
        <v>1</v>
      </c>
      <c r="K2404">
        <f>E2404-F2404</f>
        <v/>
      </c>
      <c r="L2404" s="10">
        <f>IFERROR(K2404/E2404,0)</f>
        <v/>
      </c>
      <c r="M2404">
        <f>YEAR(A2404)</f>
        <v/>
      </c>
      <c r="N2404">
        <f>"Q"&amp;ROUNDUP(MONTH(A2404)/3,0)</f>
        <v/>
      </c>
      <c r="O2404">
        <f>TEXT(A2404,"mmm")</f>
        <v/>
      </c>
    </row>
    <row r="2405">
      <c r="A2405" s="13" t="n">
        <v>45383</v>
      </c>
      <c r="B2405" t="inlineStr">
        <is>
          <t>West</t>
        </is>
      </c>
      <c r="C2405" t="inlineStr">
        <is>
          <t>Mobile App</t>
        </is>
      </c>
      <c r="D2405" t="inlineStr">
        <is>
          <t>Home &amp; Kitchen</t>
        </is>
      </c>
      <c r="E2405" t="n">
        <v>64251.16</v>
      </c>
      <c r="F2405" t="n">
        <v>42572.21</v>
      </c>
      <c r="G2405" t="n">
        <v>69972.24000000001</v>
      </c>
      <c r="H2405" t="n">
        <v>39</v>
      </c>
      <c r="I2405" t="n">
        <v>26</v>
      </c>
      <c r="J2405" t="n">
        <v>2</v>
      </c>
      <c r="K2405">
        <f>E2405-F2405</f>
        <v/>
      </c>
      <c r="L2405" s="10">
        <f>IFERROR(K2405/E2405,0)</f>
        <v/>
      </c>
      <c r="M2405">
        <f>YEAR(A2405)</f>
        <v/>
      </c>
      <c r="N2405">
        <f>"Q"&amp;ROUNDUP(MONTH(A2405)/3,0)</f>
        <v/>
      </c>
      <c r="O2405">
        <f>TEXT(A2405,"mmm")</f>
        <v/>
      </c>
    </row>
    <row r="2406">
      <c r="A2406" s="13" t="n">
        <v>45383</v>
      </c>
      <c r="B2406" t="inlineStr">
        <is>
          <t>West</t>
        </is>
      </c>
      <c r="C2406" t="inlineStr">
        <is>
          <t>Mobile App</t>
        </is>
      </c>
      <c r="D2406" t="inlineStr">
        <is>
          <t>Sports</t>
        </is>
      </c>
      <c r="E2406" t="n">
        <v>41963.47</v>
      </c>
      <c r="F2406" t="n">
        <v>26834.29</v>
      </c>
      <c r="G2406" t="n">
        <v>46021.04</v>
      </c>
      <c r="H2406" t="n">
        <v>19</v>
      </c>
      <c r="I2406" t="n">
        <v>14</v>
      </c>
      <c r="J2406" t="n">
        <v>2</v>
      </c>
      <c r="K2406">
        <f>E2406-F2406</f>
        <v/>
      </c>
      <c r="L2406" s="10">
        <f>IFERROR(K2406/E2406,0)</f>
        <v/>
      </c>
      <c r="M2406">
        <f>YEAR(A2406)</f>
        <v/>
      </c>
      <c r="N2406">
        <f>"Q"&amp;ROUNDUP(MONTH(A2406)/3,0)</f>
        <v/>
      </c>
      <c r="O2406">
        <f>TEXT(A2406,"mmm")</f>
        <v/>
      </c>
    </row>
    <row r="2407">
      <c r="A2407" s="13" t="n">
        <v>45383</v>
      </c>
      <c r="B2407" t="inlineStr">
        <is>
          <t>West</t>
        </is>
      </c>
      <c r="C2407" t="inlineStr">
        <is>
          <t>Retail Store</t>
        </is>
      </c>
      <c r="D2407" t="inlineStr">
        <is>
          <t>Beauty</t>
        </is>
      </c>
      <c r="E2407" t="n">
        <v>9580.299999999999</v>
      </c>
      <c r="F2407" t="n">
        <v>5127.17</v>
      </c>
      <c r="G2407" t="n">
        <v>9998.559999999999</v>
      </c>
      <c r="H2407" t="n">
        <v>16</v>
      </c>
      <c r="I2407" t="n">
        <v>12</v>
      </c>
      <c r="J2407" t="n">
        <v>2</v>
      </c>
      <c r="K2407">
        <f>E2407-F2407</f>
        <v/>
      </c>
      <c r="L2407" s="10">
        <f>IFERROR(K2407/E2407,0)</f>
        <v/>
      </c>
      <c r="M2407">
        <f>YEAR(A2407)</f>
        <v/>
      </c>
      <c r="N2407">
        <f>"Q"&amp;ROUNDUP(MONTH(A2407)/3,0)</f>
        <v/>
      </c>
      <c r="O2407">
        <f>TEXT(A2407,"mmm")</f>
        <v/>
      </c>
    </row>
    <row r="2408">
      <c r="A2408" s="13" t="n">
        <v>45383</v>
      </c>
      <c r="B2408" t="inlineStr">
        <is>
          <t>West</t>
        </is>
      </c>
      <c r="C2408" t="inlineStr">
        <is>
          <t>Retail Store</t>
        </is>
      </c>
      <c r="D2408" t="inlineStr">
        <is>
          <t>Books</t>
        </is>
      </c>
      <c r="E2408" t="n">
        <v>5082.93</v>
      </c>
      <c r="F2408" t="n">
        <v>3631.86</v>
      </c>
      <c r="G2408" t="n">
        <v>5258.24</v>
      </c>
      <c r="H2408" t="n">
        <v>14</v>
      </c>
      <c r="I2408" t="n">
        <v>12</v>
      </c>
      <c r="J2408" t="n">
        <v>0</v>
      </c>
      <c r="K2408">
        <f>E2408-F2408</f>
        <v/>
      </c>
      <c r="L2408" s="10">
        <f>IFERROR(K2408/E2408,0)</f>
        <v/>
      </c>
      <c r="M2408">
        <f>YEAR(A2408)</f>
        <v/>
      </c>
      <c r="N2408">
        <f>"Q"&amp;ROUNDUP(MONTH(A2408)/3,0)</f>
        <v/>
      </c>
      <c r="O2408">
        <f>TEXT(A2408,"mmm")</f>
        <v/>
      </c>
    </row>
    <row r="2409">
      <c r="A2409" s="13" t="n">
        <v>45383</v>
      </c>
      <c r="B2409" t="inlineStr">
        <is>
          <t>West</t>
        </is>
      </c>
      <c r="C2409" t="inlineStr">
        <is>
          <t>Retail Store</t>
        </is>
      </c>
      <c r="D2409" t="inlineStr">
        <is>
          <t>Electronics</t>
        </is>
      </c>
      <c r="E2409" t="n">
        <v>243095.68</v>
      </c>
      <c r="F2409" t="n">
        <v>213945.98</v>
      </c>
      <c r="G2409" t="n">
        <v>252000.32</v>
      </c>
      <c r="H2409" t="n">
        <v>22</v>
      </c>
      <c r="I2409" t="n">
        <v>16</v>
      </c>
      <c r="J2409" t="n">
        <v>1</v>
      </c>
      <c r="K2409">
        <f>E2409-F2409</f>
        <v/>
      </c>
      <c r="L2409" s="10">
        <f>IFERROR(K2409/E2409,0)</f>
        <v/>
      </c>
      <c r="M2409">
        <f>YEAR(A2409)</f>
        <v/>
      </c>
      <c r="N2409">
        <f>"Q"&amp;ROUNDUP(MONTH(A2409)/3,0)</f>
        <v/>
      </c>
      <c r="O2409">
        <f>TEXT(A2409,"mmm")</f>
        <v/>
      </c>
    </row>
    <row r="2410">
      <c r="A2410" s="13" t="n">
        <v>45383</v>
      </c>
      <c r="B2410" t="inlineStr">
        <is>
          <t>West</t>
        </is>
      </c>
      <c r="C2410" t="inlineStr">
        <is>
          <t>Retail Store</t>
        </is>
      </c>
      <c r="D2410" t="inlineStr">
        <is>
          <t>Fashion</t>
        </is>
      </c>
      <c r="E2410" t="n">
        <v>65526</v>
      </c>
      <c r="F2410" t="n">
        <v>34094.29</v>
      </c>
      <c r="G2410" t="n">
        <v>69069.52</v>
      </c>
      <c r="H2410" t="n">
        <v>37</v>
      </c>
      <c r="I2410" t="n">
        <v>25</v>
      </c>
      <c r="J2410" t="n">
        <v>1</v>
      </c>
      <c r="K2410">
        <f>E2410-F2410</f>
        <v/>
      </c>
      <c r="L2410" s="10">
        <f>IFERROR(K2410/E2410,0)</f>
        <v/>
      </c>
      <c r="M2410">
        <f>YEAR(A2410)</f>
        <v/>
      </c>
      <c r="N2410">
        <f>"Q"&amp;ROUNDUP(MONTH(A2410)/3,0)</f>
        <v/>
      </c>
      <c r="O2410">
        <f>TEXT(A2410,"mmm")</f>
        <v/>
      </c>
    </row>
    <row r="2411">
      <c r="A2411" s="13" t="n">
        <v>45383</v>
      </c>
      <c r="B2411" t="inlineStr">
        <is>
          <t>West</t>
        </is>
      </c>
      <c r="C2411" t="inlineStr">
        <is>
          <t>Retail Store</t>
        </is>
      </c>
      <c r="D2411" t="inlineStr">
        <is>
          <t>Grocery</t>
        </is>
      </c>
      <c r="E2411" t="n">
        <v>9649.440000000001</v>
      </c>
      <c r="F2411" t="n">
        <v>7863.34</v>
      </c>
      <c r="G2411" t="n">
        <v>10132.72</v>
      </c>
      <c r="H2411" t="n">
        <v>27</v>
      </c>
      <c r="I2411" t="n">
        <v>11</v>
      </c>
      <c r="J2411" t="n">
        <v>0</v>
      </c>
      <c r="K2411">
        <f>E2411-F2411</f>
        <v/>
      </c>
      <c r="L2411" s="10">
        <f>IFERROR(K2411/E2411,0)</f>
        <v/>
      </c>
      <c r="M2411">
        <f>YEAR(A2411)</f>
        <v/>
      </c>
      <c r="N2411">
        <f>"Q"&amp;ROUNDUP(MONTH(A2411)/3,0)</f>
        <v/>
      </c>
      <c r="O2411">
        <f>TEXT(A2411,"mmm")</f>
        <v/>
      </c>
    </row>
    <row r="2412">
      <c r="A2412" s="13" t="n">
        <v>45383</v>
      </c>
      <c r="B2412" t="inlineStr">
        <is>
          <t>West</t>
        </is>
      </c>
      <c r="C2412" t="inlineStr">
        <is>
          <t>Retail Store</t>
        </is>
      </c>
      <c r="D2412" t="inlineStr">
        <is>
          <t>Home &amp; Kitchen</t>
        </is>
      </c>
      <c r="E2412" t="n">
        <v>14855.72</v>
      </c>
      <c r="F2412" t="n">
        <v>9669.32</v>
      </c>
      <c r="G2412" t="n">
        <v>15424.24</v>
      </c>
      <c r="H2412" t="n">
        <v>9</v>
      </c>
      <c r="I2412" t="n">
        <v>7</v>
      </c>
      <c r="J2412" t="n">
        <v>0</v>
      </c>
      <c r="K2412">
        <f>E2412-F2412</f>
        <v/>
      </c>
      <c r="L2412" s="10">
        <f>IFERROR(K2412/E2412,0)</f>
        <v/>
      </c>
      <c r="M2412">
        <f>YEAR(A2412)</f>
        <v/>
      </c>
      <c r="N2412">
        <f>"Q"&amp;ROUNDUP(MONTH(A2412)/3,0)</f>
        <v/>
      </c>
      <c r="O2412">
        <f>TEXT(A2412,"mmm")</f>
        <v/>
      </c>
    </row>
    <row r="2413">
      <c r="A2413" s="13" t="n">
        <v>45383</v>
      </c>
      <c r="B2413" t="inlineStr">
        <is>
          <t>West</t>
        </is>
      </c>
      <c r="C2413" t="inlineStr">
        <is>
          <t>Retail Store</t>
        </is>
      </c>
      <c r="D2413" t="inlineStr">
        <is>
          <t>Sports</t>
        </is>
      </c>
      <c r="E2413" t="n">
        <v>14702.37</v>
      </c>
      <c r="F2413" t="n">
        <v>9805.469999999999</v>
      </c>
      <c r="G2413" t="n">
        <v>15977.52</v>
      </c>
      <c r="H2413" t="n">
        <v>7</v>
      </c>
      <c r="I2413" t="n">
        <v>7</v>
      </c>
      <c r="J2413" t="n">
        <v>0</v>
      </c>
      <c r="K2413">
        <f>E2413-F2413</f>
        <v/>
      </c>
      <c r="L2413" s="10">
        <f>IFERROR(K2413/E2413,0)</f>
        <v/>
      </c>
      <c r="M2413">
        <f>YEAR(A2413)</f>
        <v/>
      </c>
      <c r="N2413">
        <f>"Q"&amp;ROUNDUP(MONTH(A2413)/3,0)</f>
        <v/>
      </c>
      <c r="O2413">
        <f>TEXT(A2413,"mmm")</f>
        <v/>
      </c>
    </row>
    <row r="2414">
      <c r="A2414" s="13" t="n">
        <v>45383</v>
      </c>
      <c r="B2414" t="inlineStr">
        <is>
          <t>West</t>
        </is>
      </c>
      <c r="C2414" t="inlineStr">
        <is>
          <t>Unknown</t>
        </is>
      </c>
      <c r="D2414" t="inlineStr">
        <is>
          <t>Beauty</t>
        </is>
      </c>
      <c r="E2414" t="n">
        <v>236.13</v>
      </c>
      <c r="F2414" t="n">
        <v>138.39</v>
      </c>
      <c r="G2414" t="n">
        <v>248.56</v>
      </c>
      <c r="H2414" t="n">
        <v>1</v>
      </c>
      <c r="I2414" t="n">
        <v>1</v>
      </c>
      <c r="J2414" t="n">
        <v>0</v>
      </c>
      <c r="K2414">
        <f>E2414-F2414</f>
        <v/>
      </c>
      <c r="L2414" s="10">
        <f>IFERROR(K2414/E2414,0)</f>
        <v/>
      </c>
      <c r="M2414">
        <f>YEAR(A2414)</f>
        <v/>
      </c>
      <c r="N2414">
        <f>"Q"&amp;ROUNDUP(MONTH(A2414)/3,0)</f>
        <v/>
      </c>
      <c r="O2414">
        <f>TEXT(A2414,"mmm")</f>
        <v/>
      </c>
    </row>
    <row r="2415">
      <c r="A2415" s="13" t="n">
        <v>45383</v>
      </c>
      <c r="B2415" t="inlineStr">
        <is>
          <t>West</t>
        </is>
      </c>
      <c r="C2415" t="inlineStr">
        <is>
          <t>Unknown</t>
        </is>
      </c>
      <c r="D2415" t="inlineStr">
        <is>
          <t>Fashion</t>
        </is>
      </c>
      <c r="E2415" t="n">
        <v>2982.14</v>
      </c>
      <c r="F2415" t="n">
        <v>1636.75</v>
      </c>
      <c r="G2415" t="n">
        <v>3375.84</v>
      </c>
      <c r="H2415" t="n">
        <v>4</v>
      </c>
      <c r="I2415" t="n">
        <v>3</v>
      </c>
      <c r="J2415" t="n">
        <v>1</v>
      </c>
      <c r="K2415">
        <f>E2415-F2415</f>
        <v/>
      </c>
      <c r="L2415" s="10">
        <f>IFERROR(K2415/E2415,0)</f>
        <v/>
      </c>
      <c r="M2415">
        <f>YEAR(A2415)</f>
        <v/>
      </c>
      <c r="N2415">
        <f>"Q"&amp;ROUNDUP(MONTH(A2415)/3,0)</f>
        <v/>
      </c>
      <c r="O2415">
        <f>TEXT(A2415,"mmm")</f>
        <v/>
      </c>
    </row>
    <row r="2416">
      <c r="A2416" s="13" t="n">
        <v>45383</v>
      </c>
      <c r="B2416" t="inlineStr">
        <is>
          <t>West</t>
        </is>
      </c>
      <c r="C2416" t="inlineStr">
        <is>
          <t>Unknown</t>
        </is>
      </c>
      <c r="D2416" t="inlineStr">
        <is>
          <t>Grocery</t>
        </is>
      </c>
      <c r="E2416" t="n">
        <v>1402.91</v>
      </c>
      <c r="F2416" t="n">
        <v>1274.52</v>
      </c>
      <c r="G2416" t="n">
        <v>1650.48</v>
      </c>
      <c r="H2416" t="n">
        <v>3</v>
      </c>
      <c r="I2416" t="n">
        <v>1</v>
      </c>
      <c r="J2416" t="n">
        <v>0</v>
      </c>
      <c r="K2416">
        <f>E2416-F2416</f>
        <v/>
      </c>
      <c r="L2416" s="10">
        <f>IFERROR(K2416/E2416,0)</f>
        <v/>
      </c>
      <c r="M2416">
        <f>YEAR(A2416)</f>
        <v/>
      </c>
      <c r="N2416">
        <f>"Q"&amp;ROUNDUP(MONTH(A2416)/3,0)</f>
        <v/>
      </c>
      <c r="O2416">
        <f>TEXT(A2416,"mmm")</f>
        <v/>
      </c>
    </row>
    <row r="2417">
      <c r="A2417" s="13" t="n">
        <v>45383</v>
      </c>
      <c r="B2417" t="inlineStr">
        <is>
          <t>West</t>
        </is>
      </c>
      <c r="C2417" t="inlineStr">
        <is>
          <t>Website</t>
        </is>
      </c>
      <c r="D2417" t="inlineStr">
        <is>
          <t>Beauty</t>
        </is>
      </c>
      <c r="E2417" t="n">
        <v>24090.54</v>
      </c>
      <c r="F2417" t="n">
        <v>13703.44</v>
      </c>
      <c r="G2417" t="n">
        <v>25841.92</v>
      </c>
      <c r="H2417" t="n">
        <v>32</v>
      </c>
      <c r="I2417" t="n">
        <v>26</v>
      </c>
      <c r="J2417" t="n">
        <v>0</v>
      </c>
      <c r="K2417">
        <f>E2417-F2417</f>
        <v/>
      </c>
      <c r="L2417" s="10">
        <f>IFERROR(K2417/E2417,0)</f>
        <v/>
      </c>
      <c r="M2417">
        <f>YEAR(A2417)</f>
        <v/>
      </c>
      <c r="N2417">
        <f>"Q"&amp;ROUNDUP(MONTH(A2417)/3,0)</f>
        <v/>
      </c>
      <c r="O2417">
        <f>TEXT(A2417,"mmm")</f>
        <v/>
      </c>
    </row>
    <row r="2418">
      <c r="A2418" s="13" t="n">
        <v>45383</v>
      </c>
      <c r="B2418" t="inlineStr">
        <is>
          <t>West</t>
        </is>
      </c>
      <c r="C2418" t="inlineStr">
        <is>
          <t>Website</t>
        </is>
      </c>
      <c r="D2418" t="inlineStr">
        <is>
          <t>Books</t>
        </is>
      </c>
      <c r="E2418" t="n">
        <v>14186.35</v>
      </c>
      <c r="F2418" t="n">
        <v>10138.03</v>
      </c>
      <c r="G2418" t="n">
        <v>14714.96</v>
      </c>
      <c r="H2418" t="n">
        <v>31</v>
      </c>
      <c r="I2418" t="n">
        <v>26</v>
      </c>
      <c r="J2418" t="n">
        <v>0</v>
      </c>
      <c r="K2418">
        <f>E2418-F2418</f>
        <v/>
      </c>
      <c r="L2418" s="10">
        <f>IFERROR(K2418/E2418,0)</f>
        <v/>
      </c>
      <c r="M2418">
        <f>YEAR(A2418)</f>
        <v/>
      </c>
      <c r="N2418">
        <f>"Q"&amp;ROUNDUP(MONTH(A2418)/3,0)</f>
        <v/>
      </c>
      <c r="O2418">
        <f>TEXT(A2418,"mmm")</f>
        <v/>
      </c>
    </row>
    <row r="2419">
      <c r="A2419" s="13" t="n">
        <v>45383</v>
      </c>
      <c r="B2419" t="inlineStr">
        <is>
          <t>West</t>
        </is>
      </c>
      <c r="C2419" t="inlineStr">
        <is>
          <t>Website</t>
        </is>
      </c>
      <c r="D2419" t="inlineStr">
        <is>
          <t>Electronics</t>
        </is>
      </c>
      <c r="E2419" t="n">
        <v>382597.24</v>
      </c>
      <c r="F2419" t="n">
        <v>334252.24</v>
      </c>
      <c r="G2419" t="n">
        <v>397650.24</v>
      </c>
      <c r="H2419" t="n">
        <v>34</v>
      </c>
      <c r="I2419" t="n">
        <v>27</v>
      </c>
      <c r="J2419" t="n">
        <v>2</v>
      </c>
      <c r="K2419">
        <f>E2419-F2419</f>
        <v/>
      </c>
      <c r="L2419" s="10">
        <f>IFERROR(K2419/E2419,0)</f>
        <v/>
      </c>
      <c r="M2419">
        <f>YEAR(A2419)</f>
        <v/>
      </c>
      <c r="N2419">
        <f>"Q"&amp;ROUNDUP(MONTH(A2419)/3,0)</f>
        <v/>
      </c>
      <c r="O2419">
        <f>TEXT(A2419,"mmm")</f>
        <v/>
      </c>
    </row>
    <row r="2420">
      <c r="A2420" s="13" t="n">
        <v>45383</v>
      </c>
      <c r="B2420" t="inlineStr">
        <is>
          <t>West</t>
        </is>
      </c>
      <c r="C2420" t="inlineStr">
        <is>
          <t>Website</t>
        </is>
      </c>
      <c r="D2420" t="inlineStr">
        <is>
          <t>Fashion</t>
        </is>
      </c>
      <c r="E2420" t="n">
        <v>97423.03</v>
      </c>
      <c r="F2420" t="n">
        <v>53776.07</v>
      </c>
      <c r="G2420" t="n">
        <v>103350</v>
      </c>
      <c r="H2420" t="n">
        <v>65</v>
      </c>
      <c r="I2420" t="n">
        <v>53</v>
      </c>
      <c r="J2420" t="n">
        <v>8</v>
      </c>
      <c r="K2420">
        <f>E2420-F2420</f>
        <v/>
      </c>
      <c r="L2420" s="10">
        <f>IFERROR(K2420/E2420,0)</f>
        <v/>
      </c>
      <c r="M2420">
        <f>YEAR(A2420)</f>
        <v/>
      </c>
      <c r="N2420">
        <f>"Q"&amp;ROUNDUP(MONTH(A2420)/3,0)</f>
        <v/>
      </c>
      <c r="O2420">
        <f>TEXT(A2420,"mmm")</f>
        <v/>
      </c>
    </row>
    <row r="2421">
      <c r="A2421" s="13" t="n">
        <v>45383</v>
      </c>
      <c r="B2421" t="inlineStr">
        <is>
          <t>West</t>
        </is>
      </c>
      <c r="C2421" t="inlineStr">
        <is>
          <t>Website</t>
        </is>
      </c>
      <c r="D2421" t="inlineStr">
        <is>
          <t>Grocery</t>
        </is>
      </c>
      <c r="E2421" t="n">
        <v>15027.59</v>
      </c>
      <c r="F2421" t="n">
        <v>12458.46</v>
      </c>
      <c r="G2421" t="n">
        <v>16072.16</v>
      </c>
      <c r="H2421" t="n">
        <v>46</v>
      </c>
      <c r="I2421" t="n">
        <v>17</v>
      </c>
      <c r="J2421" t="n">
        <v>0</v>
      </c>
      <c r="K2421">
        <f>E2421-F2421</f>
        <v/>
      </c>
      <c r="L2421" s="10">
        <f>IFERROR(K2421/E2421,0)</f>
        <v/>
      </c>
      <c r="M2421">
        <f>YEAR(A2421)</f>
        <v/>
      </c>
      <c r="N2421">
        <f>"Q"&amp;ROUNDUP(MONTH(A2421)/3,0)</f>
        <v/>
      </c>
      <c r="O2421">
        <f>TEXT(A2421,"mmm")</f>
        <v/>
      </c>
    </row>
    <row r="2422">
      <c r="A2422" s="13" t="n">
        <v>45383</v>
      </c>
      <c r="B2422" t="inlineStr">
        <is>
          <t>West</t>
        </is>
      </c>
      <c r="C2422" t="inlineStr">
        <is>
          <t>Website</t>
        </is>
      </c>
      <c r="D2422" t="inlineStr">
        <is>
          <t>Home &amp; Kitchen</t>
        </is>
      </c>
      <c r="E2422" t="n">
        <v>123632.17</v>
      </c>
      <c r="F2422" t="n">
        <v>86216.42</v>
      </c>
      <c r="G2422" t="n">
        <v>131642.16</v>
      </c>
      <c r="H2422" t="n">
        <v>41</v>
      </c>
      <c r="I2422" t="n">
        <v>26</v>
      </c>
      <c r="J2422" t="n">
        <v>2</v>
      </c>
      <c r="K2422">
        <f>E2422-F2422</f>
        <v/>
      </c>
      <c r="L2422" s="10">
        <f>IFERROR(K2422/E2422,0)</f>
        <v/>
      </c>
      <c r="M2422">
        <f>YEAR(A2422)</f>
        <v/>
      </c>
      <c r="N2422">
        <f>"Q"&amp;ROUNDUP(MONTH(A2422)/3,0)</f>
        <v/>
      </c>
      <c r="O2422">
        <f>TEXT(A2422,"mmm")</f>
        <v/>
      </c>
    </row>
    <row r="2423">
      <c r="A2423" s="13" t="n">
        <v>45383</v>
      </c>
      <c r="B2423" t="inlineStr">
        <is>
          <t>West</t>
        </is>
      </c>
      <c r="C2423" t="inlineStr">
        <is>
          <t>Website</t>
        </is>
      </c>
      <c r="D2423" t="inlineStr">
        <is>
          <t>Sports</t>
        </is>
      </c>
      <c r="E2423" t="n">
        <v>26138.97</v>
      </c>
      <c r="F2423" t="n">
        <v>16418.56</v>
      </c>
      <c r="G2423" t="n">
        <v>28199.6</v>
      </c>
      <c r="H2423" t="n">
        <v>15</v>
      </c>
      <c r="I2423" t="n">
        <v>13</v>
      </c>
      <c r="J2423" t="n">
        <v>1</v>
      </c>
      <c r="K2423">
        <f>E2423-F2423</f>
        <v/>
      </c>
      <c r="L2423" s="10">
        <f>IFERROR(K2423/E2423,0)</f>
        <v/>
      </c>
      <c r="M2423">
        <f>YEAR(A2423)</f>
        <v/>
      </c>
      <c r="N2423">
        <f>"Q"&amp;ROUNDUP(MONTH(A2423)/3,0)</f>
        <v/>
      </c>
      <c r="O2423">
        <f>TEXT(A2423,"mmm")</f>
        <v/>
      </c>
    </row>
    <row r="2424">
      <c r="A2424" s="13" t="n">
        <v>45413</v>
      </c>
      <c r="B2424" t="inlineStr">
        <is>
          <t>Central</t>
        </is>
      </c>
      <c r="C2424" t="inlineStr">
        <is>
          <t>Marketplace</t>
        </is>
      </c>
      <c r="D2424" t="inlineStr">
        <is>
          <t>Beauty</t>
        </is>
      </c>
      <c r="E2424" t="n">
        <v>2814.44</v>
      </c>
      <c r="F2424" t="n">
        <v>1555.26</v>
      </c>
      <c r="G2424" t="n">
        <v>3124.16</v>
      </c>
      <c r="H2424" t="n">
        <v>6</v>
      </c>
      <c r="I2424" t="n">
        <v>5</v>
      </c>
      <c r="J2424" t="n">
        <v>0</v>
      </c>
      <c r="K2424">
        <f>E2424-F2424</f>
        <v/>
      </c>
      <c r="L2424" s="10">
        <f>IFERROR(K2424/E2424,0)</f>
        <v/>
      </c>
      <c r="M2424">
        <f>YEAR(A2424)</f>
        <v/>
      </c>
      <c r="N2424">
        <f>"Q"&amp;ROUNDUP(MONTH(A2424)/3,0)</f>
        <v/>
      </c>
      <c r="O2424">
        <f>TEXT(A2424,"mmm")</f>
        <v/>
      </c>
    </row>
    <row r="2425">
      <c r="A2425" s="13" t="n">
        <v>45413</v>
      </c>
      <c r="B2425" t="inlineStr">
        <is>
          <t>Central</t>
        </is>
      </c>
      <c r="C2425" t="inlineStr">
        <is>
          <t>Marketplace</t>
        </is>
      </c>
      <c r="D2425" t="inlineStr">
        <is>
          <t>Books</t>
        </is>
      </c>
      <c r="E2425" t="n">
        <v>2479.52</v>
      </c>
      <c r="F2425" t="n">
        <v>2029.93</v>
      </c>
      <c r="G2425" t="n">
        <v>2854.8</v>
      </c>
      <c r="H2425" t="n">
        <v>5</v>
      </c>
      <c r="I2425" t="n">
        <v>5</v>
      </c>
      <c r="J2425" t="n">
        <v>0</v>
      </c>
      <c r="K2425">
        <f>E2425-F2425</f>
        <v/>
      </c>
      <c r="L2425" s="10">
        <f>IFERROR(K2425/E2425,0)</f>
        <v/>
      </c>
      <c r="M2425">
        <f>YEAR(A2425)</f>
        <v/>
      </c>
      <c r="N2425">
        <f>"Q"&amp;ROUNDUP(MONTH(A2425)/3,0)</f>
        <v/>
      </c>
      <c r="O2425">
        <f>TEXT(A2425,"mmm")</f>
        <v/>
      </c>
    </row>
    <row r="2426">
      <c r="A2426" s="13" t="n">
        <v>45413</v>
      </c>
      <c r="B2426" t="inlineStr">
        <is>
          <t>Central</t>
        </is>
      </c>
      <c r="C2426" t="inlineStr">
        <is>
          <t>Marketplace</t>
        </is>
      </c>
      <c r="D2426" t="inlineStr">
        <is>
          <t>Electronics</t>
        </is>
      </c>
      <c r="E2426" t="n">
        <v>47396.06</v>
      </c>
      <c r="F2426" t="n">
        <v>45256.18</v>
      </c>
      <c r="G2426" t="n">
        <v>54112.24</v>
      </c>
      <c r="H2426" t="n">
        <v>9</v>
      </c>
      <c r="I2426" t="n">
        <v>6</v>
      </c>
      <c r="J2426" t="n">
        <v>2</v>
      </c>
      <c r="K2426">
        <f>E2426-F2426</f>
        <v/>
      </c>
      <c r="L2426" s="10">
        <f>IFERROR(K2426/E2426,0)</f>
        <v/>
      </c>
      <c r="M2426">
        <f>YEAR(A2426)</f>
        <v/>
      </c>
      <c r="N2426">
        <f>"Q"&amp;ROUNDUP(MONTH(A2426)/3,0)</f>
        <v/>
      </c>
      <c r="O2426">
        <f>TEXT(A2426,"mmm")</f>
        <v/>
      </c>
    </row>
    <row r="2427">
      <c r="A2427" s="13" t="n">
        <v>45413</v>
      </c>
      <c r="B2427" t="inlineStr">
        <is>
          <t>Central</t>
        </is>
      </c>
      <c r="C2427" t="inlineStr">
        <is>
          <t>Marketplace</t>
        </is>
      </c>
      <c r="D2427" t="inlineStr">
        <is>
          <t>Fashion</t>
        </is>
      </c>
      <c r="E2427" t="n">
        <v>6585.18</v>
      </c>
      <c r="F2427" t="n">
        <v>3749.63</v>
      </c>
      <c r="G2427" t="n">
        <v>7595.12</v>
      </c>
      <c r="H2427" t="n">
        <v>7</v>
      </c>
      <c r="I2427" t="n">
        <v>4</v>
      </c>
      <c r="J2427" t="n">
        <v>0</v>
      </c>
      <c r="K2427">
        <f>E2427-F2427</f>
        <v/>
      </c>
      <c r="L2427" s="10">
        <f>IFERROR(K2427/E2427,0)</f>
        <v/>
      </c>
      <c r="M2427">
        <f>YEAR(A2427)</f>
        <v/>
      </c>
      <c r="N2427">
        <f>"Q"&amp;ROUNDUP(MONTH(A2427)/3,0)</f>
        <v/>
      </c>
      <c r="O2427">
        <f>TEXT(A2427,"mmm")</f>
        <v/>
      </c>
    </row>
    <row r="2428">
      <c r="A2428" s="13" t="n">
        <v>45413</v>
      </c>
      <c r="B2428" t="inlineStr">
        <is>
          <t>Central</t>
        </is>
      </c>
      <c r="C2428" t="inlineStr">
        <is>
          <t>Marketplace</t>
        </is>
      </c>
      <c r="D2428" t="inlineStr">
        <is>
          <t>Grocery</t>
        </is>
      </c>
      <c r="E2428" t="n">
        <v>9823.84</v>
      </c>
      <c r="F2428" t="n">
        <v>8407.17</v>
      </c>
      <c r="G2428" t="n">
        <v>11074.96</v>
      </c>
      <c r="H2428" t="n">
        <v>31</v>
      </c>
      <c r="I2428" t="n">
        <v>10</v>
      </c>
      <c r="J2428" t="n">
        <v>2</v>
      </c>
      <c r="K2428">
        <f>E2428-F2428</f>
        <v/>
      </c>
      <c r="L2428" s="10">
        <f>IFERROR(K2428/E2428,0)</f>
        <v/>
      </c>
      <c r="M2428">
        <f>YEAR(A2428)</f>
        <v/>
      </c>
      <c r="N2428">
        <f>"Q"&amp;ROUNDUP(MONTH(A2428)/3,0)</f>
        <v/>
      </c>
      <c r="O2428">
        <f>TEXT(A2428,"mmm")</f>
        <v/>
      </c>
    </row>
    <row r="2429">
      <c r="A2429" s="13" t="n">
        <v>45413</v>
      </c>
      <c r="B2429" t="inlineStr">
        <is>
          <t>Central</t>
        </is>
      </c>
      <c r="C2429" t="inlineStr">
        <is>
          <t>Marketplace</t>
        </is>
      </c>
      <c r="D2429" t="inlineStr">
        <is>
          <t>Home &amp; Kitchen</t>
        </is>
      </c>
      <c r="E2429" t="n">
        <v>9972.51</v>
      </c>
      <c r="F2429" t="n">
        <v>7141.57</v>
      </c>
      <c r="G2429" t="n">
        <v>11213.04</v>
      </c>
      <c r="H2429" t="n">
        <v>6</v>
      </c>
      <c r="I2429" t="n">
        <v>4</v>
      </c>
      <c r="J2429" t="n">
        <v>0</v>
      </c>
      <c r="K2429">
        <f>E2429-F2429</f>
        <v/>
      </c>
      <c r="L2429" s="10">
        <f>IFERROR(K2429/E2429,0)</f>
        <v/>
      </c>
      <c r="M2429">
        <f>YEAR(A2429)</f>
        <v/>
      </c>
      <c r="N2429">
        <f>"Q"&amp;ROUNDUP(MONTH(A2429)/3,0)</f>
        <v/>
      </c>
      <c r="O2429">
        <f>TEXT(A2429,"mmm")</f>
        <v/>
      </c>
    </row>
    <row r="2430">
      <c r="A2430" s="13" t="n">
        <v>45413</v>
      </c>
      <c r="B2430" t="inlineStr">
        <is>
          <t>Central</t>
        </is>
      </c>
      <c r="C2430" t="inlineStr">
        <is>
          <t>Marketplace</t>
        </is>
      </c>
      <c r="D2430" t="inlineStr">
        <is>
          <t>Sports</t>
        </is>
      </c>
      <c r="E2430" t="n">
        <v>5809.9</v>
      </c>
      <c r="F2430" t="n">
        <v>3906.45</v>
      </c>
      <c r="G2430" t="n">
        <v>6537.44</v>
      </c>
      <c r="H2430" t="n">
        <v>4</v>
      </c>
      <c r="I2430" t="n">
        <v>4</v>
      </c>
      <c r="J2430" t="n">
        <v>1</v>
      </c>
      <c r="K2430">
        <f>E2430-F2430</f>
        <v/>
      </c>
      <c r="L2430" s="10">
        <f>IFERROR(K2430/E2430,0)</f>
        <v/>
      </c>
      <c r="M2430">
        <f>YEAR(A2430)</f>
        <v/>
      </c>
      <c r="N2430">
        <f>"Q"&amp;ROUNDUP(MONTH(A2430)/3,0)</f>
        <v/>
      </c>
      <c r="O2430">
        <f>TEXT(A2430,"mmm")</f>
        <v/>
      </c>
    </row>
    <row r="2431">
      <c r="A2431" s="13" t="n">
        <v>45413</v>
      </c>
      <c r="B2431" t="inlineStr">
        <is>
          <t>Central</t>
        </is>
      </c>
      <c r="C2431" t="inlineStr">
        <is>
          <t>Mobile App</t>
        </is>
      </c>
      <c r="D2431" t="inlineStr">
        <is>
          <t>Beauty</t>
        </is>
      </c>
      <c r="E2431" t="n">
        <v>5502.13</v>
      </c>
      <c r="F2431" t="n">
        <v>3224.72</v>
      </c>
      <c r="G2431" t="n">
        <v>5867.22</v>
      </c>
      <c r="H2431" t="n">
        <v>10</v>
      </c>
      <c r="I2431" t="n">
        <v>8</v>
      </c>
      <c r="J2431" t="n">
        <v>0</v>
      </c>
      <c r="K2431">
        <f>E2431-F2431</f>
        <v/>
      </c>
      <c r="L2431" s="10">
        <f>IFERROR(K2431/E2431,0)</f>
        <v/>
      </c>
      <c r="M2431">
        <f>YEAR(A2431)</f>
        <v/>
      </c>
      <c r="N2431">
        <f>"Q"&amp;ROUNDUP(MONTH(A2431)/3,0)</f>
        <v/>
      </c>
      <c r="O2431">
        <f>TEXT(A2431,"mmm")</f>
        <v/>
      </c>
    </row>
    <row r="2432">
      <c r="A2432" s="13" t="n">
        <v>45413</v>
      </c>
      <c r="B2432" t="inlineStr">
        <is>
          <t>Central</t>
        </is>
      </c>
      <c r="C2432" t="inlineStr">
        <is>
          <t>Mobile App</t>
        </is>
      </c>
      <c r="D2432" t="inlineStr">
        <is>
          <t>Books</t>
        </is>
      </c>
      <c r="E2432" t="n">
        <v>2337.76</v>
      </c>
      <c r="F2432" t="n">
        <v>1677.69</v>
      </c>
      <c r="G2432" t="n">
        <v>2468.96</v>
      </c>
      <c r="H2432" t="n">
        <v>6</v>
      </c>
      <c r="I2432" t="n">
        <v>5</v>
      </c>
      <c r="J2432" t="n">
        <v>0</v>
      </c>
      <c r="K2432">
        <f>E2432-F2432</f>
        <v/>
      </c>
      <c r="L2432" s="10">
        <f>IFERROR(K2432/E2432,0)</f>
        <v/>
      </c>
      <c r="M2432">
        <f>YEAR(A2432)</f>
        <v/>
      </c>
      <c r="N2432">
        <f>"Q"&amp;ROUNDUP(MONTH(A2432)/3,0)</f>
        <v/>
      </c>
      <c r="O2432">
        <f>TEXT(A2432,"mmm")</f>
        <v/>
      </c>
    </row>
    <row r="2433">
      <c r="A2433" s="13" t="n">
        <v>45413</v>
      </c>
      <c r="B2433" t="inlineStr">
        <is>
          <t>Central</t>
        </is>
      </c>
      <c r="C2433" t="inlineStr">
        <is>
          <t>Mobile App</t>
        </is>
      </c>
      <c r="D2433" t="inlineStr">
        <is>
          <t>Electronics</t>
        </is>
      </c>
      <c r="E2433" t="n">
        <v>107906.54</v>
      </c>
      <c r="F2433" t="n">
        <v>100203.32</v>
      </c>
      <c r="G2433" t="n">
        <v>116603.76</v>
      </c>
      <c r="H2433" t="n">
        <v>11</v>
      </c>
      <c r="I2433" t="n">
        <v>8</v>
      </c>
      <c r="J2433" t="n">
        <v>0</v>
      </c>
      <c r="K2433">
        <f>E2433-F2433</f>
        <v/>
      </c>
      <c r="L2433" s="10">
        <f>IFERROR(K2433/E2433,0)</f>
        <v/>
      </c>
      <c r="M2433">
        <f>YEAR(A2433)</f>
        <v/>
      </c>
      <c r="N2433">
        <f>"Q"&amp;ROUNDUP(MONTH(A2433)/3,0)</f>
        <v/>
      </c>
      <c r="O2433">
        <f>TEXT(A2433,"mmm")</f>
        <v/>
      </c>
    </row>
    <row r="2434">
      <c r="A2434" s="13" t="n">
        <v>45413</v>
      </c>
      <c r="B2434" t="inlineStr">
        <is>
          <t>Central</t>
        </is>
      </c>
      <c r="C2434" t="inlineStr">
        <is>
          <t>Mobile App</t>
        </is>
      </c>
      <c r="D2434" t="inlineStr">
        <is>
          <t>Fashion</t>
        </is>
      </c>
      <c r="E2434" t="n">
        <v>25494.49</v>
      </c>
      <c r="F2434" t="n">
        <v>12829.15</v>
      </c>
      <c r="G2434" t="n">
        <v>27206.4</v>
      </c>
      <c r="H2434" t="n">
        <v>20</v>
      </c>
      <c r="I2434" t="n">
        <v>18</v>
      </c>
      <c r="J2434" t="n">
        <v>4</v>
      </c>
      <c r="K2434">
        <f>E2434-F2434</f>
        <v/>
      </c>
      <c r="L2434" s="10">
        <f>IFERROR(K2434/E2434,0)</f>
        <v/>
      </c>
      <c r="M2434">
        <f>YEAR(A2434)</f>
        <v/>
      </c>
      <c r="N2434">
        <f>"Q"&amp;ROUNDUP(MONTH(A2434)/3,0)</f>
        <v/>
      </c>
      <c r="O2434">
        <f>TEXT(A2434,"mmm")</f>
        <v/>
      </c>
    </row>
    <row r="2435">
      <c r="A2435" s="13" t="n">
        <v>45413</v>
      </c>
      <c r="B2435" t="inlineStr">
        <is>
          <t>Central</t>
        </is>
      </c>
      <c r="C2435" t="inlineStr">
        <is>
          <t>Mobile App</t>
        </is>
      </c>
      <c r="D2435" t="inlineStr">
        <is>
          <t>Grocery</t>
        </is>
      </c>
      <c r="E2435" t="n">
        <v>14463.9</v>
      </c>
      <c r="F2435" t="n">
        <v>12242.08</v>
      </c>
      <c r="G2435" t="n">
        <v>15801.76</v>
      </c>
      <c r="H2435" t="n">
        <v>36</v>
      </c>
      <c r="I2435" t="n">
        <v>13</v>
      </c>
      <c r="J2435" t="n">
        <v>0</v>
      </c>
      <c r="K2435">
        <f>E2435-F2435</f>
        <v/>
      </c>
      <c r="L2435" s="10">
        <f>IFERROR(K2435/E2435,0)</f>
        <v/>
      </c>
      <c r="M2435">
        <f>YEAR(A2435)</f>
        <v/>
      </c>
      <c r="N2435">
        <f>"Q"&amp;ROUNDUP(MONTH(A2435)/3,0)</f>
        <v/>
      </c>
      <c r="O2435">
        <f>TEXT(A2435,"mmm")</f>
        <v/>
      </c>
    </row>
    <row r="2436">
      <c r="A2436" s="13" t="n">
        <v>45413</v>
      </c>
      <c r="B2436" t="inlineStr">
        <is>
          <t>Central</t>
        </is>
      </c>
      <c r="C2436" t="inlineStr">
        <is>
          <t>Mobile App</t>
        </is>
      </c>
      <c r="D2436" t="inlineStr">
        <is>
          <t>Home &amp; Kitchen</t>
        </is>
      </c>
      <c r="E2436" t="n">
        <v>39168.67</v>
      </c>
      <c r="F2436" t="n">
        <v>27529.33</v>
      </c>
      <c r="G2436" t="n">
        <v>42384.16</v>
      </c>
      <c r="H2436" t="n">
        <v>16</v>
      </c>
      <c r="I2436" t="n">
        <v>13</v>
      </c>
      <c r="J2436" t="n">
        <v>1</v>
      </c>
      <c r="K2436">
        <f>E2436-F2436</f>
        <v/>
      </c>
      <c r="L2436" s="10">
        <f>IFERROR(K2436/E2436,0)</f>
        <v/>
      </c>
      <c r="M2436">
        <f>YEAR(A2436)</f>
        <v/>
      </c>
      <c r="N2436">
        <f>"Q"&amp;ROUNDUP(MONTH(A2436)/3,0)</f>
        <v/>
      </c>
      <c r="O2436">
        <f>TEXT(A2436,"mmm")</f>
        <v/>
      </c>
    </row>
    <row r="2437">
      <c r="A2437" s="13" t="n">
        <v>45413</v>
      </c>
      <c r="B2437" t="inlineStr">
        <is>
          <t>Central</t>
        </is>
      </c>
      <c r="C2437" t="inlineStr">
        <is>
          <t>Mobile App</t>
        </is>
      </c>
      <c r="D2437" t="inlineStr">
        <is>
          <t>Sports</t>
        </is>
      </c>
      <c r="E2437" t="n">
        <v>32732.03</v>
      </c>
      <c r="F2437" t="n">
        <v>22605.76</v>
      </c>
      <c r="G2437" t="n">
        <v>35779.12</v>
      </c>
      <c r="H2437" t="n">
        <v>7</v>
      </c>
      <c r="I2437" t="n">
        <v>5</v>
      </c>
      <c r="J2437" t="n">
        <v>0</v>
      </c>
      <c r="K2437">
        <f>E2437-F2437</f>
        <v/>
      </c>
      <c r="L2437" s="10">
        <f>IFERROR(K2437/E2437,0)</f>
        <v/>
      </c>
      <c r="M2437">
        <f>YEAR(A2437)</f>
        <v/>
      </c>
      <c r="N2437">
        <f>"Q"&amp;ROUNDUP(MONTH(A2437)/3,0)</f>
        <v/>
      </c>
      <c r="O2437">
        <f>TEXT(A2437,"mmm")</f>
        <v/>
      </c>
    </row>
    <row r="2438">
      <c r="A2438" s="13" t="n">
        <v>45413</v>
      </c>
      <c r="B2438" t="inlineStr">
        <is>
          <t>Central</t>
        </is>
      </c>
      <c r="C2438" t="inlineStr">
        <is>
          <t>Retail Store</t>
        </is>
      </c>
      <c r="D2438" t="inlineStr">
        <is>
          <t>Beauty</t>
        </is>
      </c>
      <c r="E2438" t="n">
        <v>975.16</v>
      </c>
      <c r="F2438" t="n">
        <v>523.86</v>
      </c>
      <c r="G2438" t="n">
        <v>1026.48</v>
      </c>
      <c r="H2438" t="n">
        <v>3</v>
      </c>
      <c r="I2438" t="n">
        <v>1</v>
      </c>
      <c r="J2438" t="n">
        <v>0</v>
      </c>
      <c r="K2438">
        <f>E2438-F2438</f>
        <v/>
      </c>
      <c r="L2438" s="10">
        <f>IFERROR(K2438/E2438,0)</f>
        <v/>
      </c>
      <c r="M2438">
        <f>YEAR(A2438)</f>
        <v/>
      </c>
      <c r="N2438">
        <f>"Q"&amp;ROUNDUP(MONTH(A2438)/3,0)</f>
        <v/>
      </c>
      <c r="O2438">
        <f>TEXT(A2438,"mmm")</f>
        <v/>
      </c>
    </row>
    <row r="2439">
      <c r="A2439" s="13" t="n">
        <v>45413</v>
      </c>
      <c r="B2439" t="inlineStr">
        <is>
          <t>Central</t>
        </is>
      </c>
      <c r="C2439" t="inlineStr">
        <is>
          <t>Retail Store</t>
        </is>
      </c>
      <c r="D2439" t="inlineStr">
        <is>
          <t>Books</t>
        </is>
      </c>
      <c r="E2439" t="n">
        <v>1810.69</v>
      </c>
      <c r="F2439" t="n">
        <v>1277.25</v>
      </c>
      <c r="G2439" t="n">
        <v>1836.64</v>
      </c>
      <c r="H2439" t="n">
        <v>4</v>
      </c>
      <c r="I2439" t="n">
        <v>3</v>
      </c>
      <c r="J2439" t="n">
        <v>0</v>
      </c>
      <c r="K2439">
        <f>E2439-F2439</f>
        <v/>
      </c>
      <c r="L2439" s="10">
        <f>IFERROR(K2439/E2439,0)</f>
        <v/>
      </c>
      <c r="M2439">
        <f>YEAR(A2439)</f>
        <v/>
      </c>
      <c r="N2439">
        <f>"Q"&amp;ROUNDUP(MONTH(A2439)/3,0)</f>
        <v/>
      </c>
      <c r="O2439">
        <f>TEXT(A2439,"mmm")</f>
        <v/>
      </c>
    </row>
    <row r="2440">
      <c r="A2440" s="13" t="n">
        <v>45413</v>
      </c>
      <c r="B2440" t="inlineStr">
        <is>
          <t>Central</t>
        </is>
      </c>
      <c r="C2440" t="inlineStr">
        <is>
          <t>Retail Store</t>
        </is>
      </c>
      <c r="D2440" t="inlineStr">
        <is>
          <t>Electronics</t>
        </is>
      </c>
      <c r="E2440" t="n">
        <v>6800.56</v>
      </c>
      <c r="F2440" t="n">
        <v>5797.96</v>
      </c>
      <c r="G2440" t="n">
        <v>6800.56</v>
      </c>
      <c r="H2440" t="n">
        <v>1</v>
      </c>
      <c r="I2440" t="n">
        <v>1</v>
      </c>
      <c r="J2440" t="n">
        <v>0</v>
      </c>
      <c r="K2440">
        <f>E2440-F2440</f>
        <v/>
      </c>
      <c r="L2440" s="10">
        <f>IFERROR(K2440/E2440,0)</f>
        <v/>
      </c>
      <c r="M2440">
        <f>YEAR(A2440)</f>
        <v/>
      </c>
      <c r="N2440">
        <f>"Q"&amp;ROUNDUP(MONTH(A2440)/3,0)</f>
        <v/>
      </c>
      <c r="O2440">
        <f>TEXT(A2440,"mmm")</f>
        <v/>
      </c>
    </row>
    <row r="2441">
      <c r="A2441" s="13" t="n">
        <v>45413</v>
      </c>
      <c r="B2441" t="inlineStr">
        <is>
          <t>Central</t>
        </is>
      </c>
      <c r="C2441" t="inlineStr">
        <is>
          <t>Retail Store</t>
        </is>
      </c>
      <c r="D2441" t="inlineStr">
        <is>
          <t>Fashion</t>
        </is>
      </c>
      <c r="E2441" t="n">
        <v>1058.72</v>
      </c>
      <c r="F2441" t="n">
        <v>521.0599999999999</v>
      </c>
      <c r="G2441" t="n">
        <v>1058.72</v>
      </c>
      <c r="H2441" t="n">
        <v>2</v>
      </c>
      <c r="I2441" t="n">
        <v>1</v>
      </c>
      <c r="J2441" t="n">
        <v>0</v>
      </c>
      <c r="K2441">
        <f>E2441-F2441</f>
        <v/>
      </c>
      <c r="L2441" s="10">
        <f>IFERROR(K2441/E2441,0)</f>
        <v/>
      </c>
      <c r="M2441">
        <f>YEAR(A2441)</f>
        <v/>
      </c>
      <c r="N2441">
        <f>"Q"&amp;ROUNDUP(MONTH(A2441)/3,0)</f>
        <v/>
      </c>
      <c r="O2441">
        <f>TEXT(A2441,"mmm")</f>
        <v/>
      </c>
    </row>
    <row r="2442">
      <c r="A2442" s="13" t="n">
        <v>45413</v>
      </c>
      <c r="B2442" t="inlineStr">
        <is>
          <t>Central</t>
        </is>
      </c>
      <c r="C2442" t="inlineStr">
        <is>
          <t>Retail Store</t>
        </is>
      </c>
      <c r="D2442" t="inlineStr">
        <is>
          <t>Grocery</t>
        </is>
      </c>
      <c r="E2442" t="n">
        <v>1982.34</v>
      </c>
      <c r="F2442" t="n">
        <v>1555.62</v>
      </c>
      <c r="G2442" t="n">
        <v>2022.8</v>
      </c>
      <c r="H2442" t="n">
        <v>5</v>
      </c>
      <c r="I2442" t="n">
        <v>2</v>
      </c>
      <c r="J2442" t="n">
        <v>0</v>
      </c>
      <c r="K2442">
        <f>E2442-F2442</f>
        <v/>
      </c>
      <c r="L2442" s="10">
        <f>IFERROR(K2442/E2442,0)</f>
        <v/>
      </c>
      <c r="M2442">
        <f>YEAR(A2442)</f>
        <v/>
      </c>
      <c r="N2442">
        <f>"Q"&amp;ROUNDUP(MONTH(A2442)/3,0)</f>
        <v/>
      </c>
      <c r="O2442">
        <f>TEXT(A2442,"mmm")</f>
        <v/>
      </c>
    </row>
    <row r="2443">
      <c r="A2443" s="13" t="n">
        <v>45413</v>
      </c>
      <c r="B2443" t="inlineStr">
        <is>
          <t>Central</t>
        </is>
      </c>
      <c r="C2443" t="inlineStr">
        <is>
          <t>Retail Store</t>
        </is>
      </c>
      <c r="D2443" t="inlineStr">
        <is>
          <t>Home &amp; Kitchen</t>
        </is>
      </c>
      <c r="E2443" t="n">
        <v>364.1</v>
      </c>
      <c r="F2443" t="n">
        <v>238.3</v>
      </c>
      <c r="G2443" t="n">
        <v>404.56</v>
      </c>
      <c r="H2443" t="n">
        <v>1</v>
      </c>
      <c r="I2443" t="n">
        <v>1</v>
      </c>
      <c r="J2443" t="n">
        <v>0</v>
      </c>
      <c r="K2443">
        <f>E2443-F2443</f>
        <v/>
      </c>
      <c r="L2443" s="10">
        <f>IFERROR(K2443/E2443,0)</f>
        <v/>
      </c>
      <c r="M2443">
        <f>YEAR(A2443)</f>
        <v/>
      </c>
      <c r="N2443">
        <f>"Q"&amp;ROUNDUP(MONTH(A2443)/3,0)</f>
        <v/>
      </c>
      <c r="O2443">
        <f>TEXT(A2443,"mmm")</f>
        <v/>
      </c>
    </row>
    <row r="2444">
      <c r="A2444" s="13" t="n">
        <v>45413</v>
      </c>
      <c r="B2444" t="inlineStr">
        <is>
          <t>Central</t>
        </is>
      </c>
      <c r="C2444" t="inlineStr">
        <is>
          <t>Website</t>
        </is>
      </c>
      <c r="D2444" t="inlineStr">
        <is>
          <t>Beauty</t>
        </is>
      </c>
      <c r="E2444" t="n">
        <v>3189.26</v>
      </c>
      <c r="F2444" t="n">
        <v>1839.6</v>
      </c>
      <c r="G2444" t="n">
        <v>3593.2</v>
      </c>
      <c r="H2444" t="n">
        <v>5</v>
      </c>
      <c r="I2444" t="n">
        <v>4</v>
      </c>
      <c r="J2444" t="n">
        <v>0</v>
      </c>
      <c r="K2444">
        <f>E2444-F2444</f>
        <v/>
      </c>
      <c r="L2444" s="10">
        <f>IFERROR(K2444/E2444,0)</f>
        <v/>
      </c>
      <c r="M2444">
        <f>YEAR(A2444)</f>
        <v/>
      </c>
      <c r="N2444">
        <f>"Q"&amp;ROUNDUP(MONTH(A2444)/3,0)</f>
        <v/>
      </c>
      <c r="O2444">
        <f>TEXT(A2444,"mmm")</f>
        <v/>
      </c>
    </row>
    <row r="2445">
      <c r="A2445" s="13" t="n">
        <v>45413</v>
      </c>
      <c r="B2445" t="inlineStr">
        <is>
          <t>Central</t>
        </is>
      </c>
      <c r="C2445" t="inlineStr">
        <is>
          <t>Website</t>
        </is>
      </c>
      <c r="D2445" t="inlineStr">
        <is>
          <t>Books</t>
        </is>
      </c>
      <c r="E2445" t="n">
        <v>9173.35</v>
      </c>
      <c r="F2445" t="n">
        <v>6819.65</v>
      </c>
      <c r="G2445" t="n">
        <v>10190.96</v>
      </c>
      <c r="H2445" t="n">
        <v>21</v>
      </c>
      <c r="I2445" t="n">
        <v>15</v>
      </c>
      <c r="J2445" t="n">
        <v>1</v>
      </c>
      <c r="K2445">
        <f>E2445-F2445</f>
        <v/>
      </c>
      <c r="L2445" s="10">
        <f>IFERROR(K2445/E2445,0)</f>
        <v/>
      </c>
      <c r="M2445">
        <f>YEAR(A2445)</f>
        <v/>
      </c>
      <c r="N2445">
        <f>"Q"&amp;ROUNDUP(MONTH(A2445)/3,0)</f>
        <v/>
      </c>
      <c r="O2445">
        <f>TEXT(A2445,"mmm")</f>
        <v/>
      </c>
    </row>
    <row r="2446">
      <c r="A2446" s="13" t="n">
        <v>45413</v>
      </c>
      <c r="B2446" t="inlineStr">
        <is>
          <t>Central</t>
        </is>
      </c>
      <c r="C2446" t="inlineStr">
        <is>
          <t>Website</t>
        </is>
      </c>
      <c r="D2446" t="inlineStr">
        <is>
          <t>Electronics</t>
        </is>
      </c>
      <c r="E2446" t="n">
        <v>130438.72</v>
      </c>
      <c r="F2446" t="n">
        <v>115267.76</v>
      </c>
      <c r="G2446" t="n">
        <v>136013.28</v>
      </c>
      <c r="H2446" t="n">
        <v>8</v>
      </c>
      <c r="I2446" t="n">
        <v>5</v>
      </c>
      <c r="J2446" t="n">
        <v>0</v>
      </c>
      <c r="K2446">
        <f>E2446-F2446</f>
        <v/>
      </c>
      <c r="L2446" s="10">
        <f>IFERROR(K2446/E2446,0)</f>
        <v/>
      </c>
      <c r="M2446">
        <f>YEAR(A2446)</f>
        <v/>
      </c>
      <c r="N2446">
        <f>"Q"&amp;ROUNDUP(MONTH(A2446)/3,0)</f>
        <v/>
      </c>
      <c r="O2446">
        <f>TEXT(A2446,"mmm")</f>
        <v/>
      </c>
    </row>
    <row r="2447">
      <c r="A2447" s="13" t="n">
        <v>45413</v>
      </c>
      <c r="B2447" t="inlineStr">
        <is>
          <t>Central</t>
        </is>
      </c>
      <c r="C2447" t="inlineStr">
        <is>
          <t>Website</t>
        </is>
      </c>
      <c r="D2447" t="inlineStr">
        <is>
          <t>Fashion</t>
        </is>
      </c>
      <c r="E2447" t="n">
        <v>48104.98</v>
      </c>
      <c r="F2447" t="n">
        <v>25568.68</v>
      </c>
      <c r="G2447" t="n">
        <v>51396.8</v>
      </c>
      <c r="H2447" t="n">
        <v>20</v>
      </c>
      <c r="I2447" t="n">
        <v>17</v>
      </c>
      <c r="J2447" t="n">
        <v>5</v>
      </c>
      <c r="K2447">
        <f>E2447-F2447</f>
        <v/>
      </c>
      <c r="L2447" s="10">
        <f>IFERROR(K2447/E2447,0)</f>
        <v/>
      </c>
      <c r="M2447">
        <f>YEAR(A2447)</f>
        <v/>
      </c>
      <c r="N2447">
        <f>"Q"&amp;ROUNDUP(MONTH(A2447)/3,0)</f>
        <v/>
      </c>
      <c r="O2447">
        <f>TEXT(A2447,"mmm")</f>
        <v/>
      </c>
    </row>
    <row r="2448">
      <c r="A2448" s="13" t="n">
        <v>45413</v>
      </c>
      <c r="B2448" t="inlineStr">
        <is>
          <t>Central</t>
        </is>
      </c>
      <c r="C2448" t="inlineStr">
        <is>
          <t>Website</t>
        </is>
      </c>
      <c r="D2448" t="inlineStr">
        <is>
          <t>Grocery</t>
        </is>
      </c>
      <c r="E2448" t="n">
        <v>7792.41</v>
      </c>
      <c r="F2448" t="n">
        <v>6571.31</v>
      </c>
      <c r="G2448" t="n">
        <v>8587.280000000001</v>
      </c>
      <c r="H2448" t="n">
        <v>23</v>
      </c>
      <c r="I2448" t="n">
        <v>10</v>
      </c>
      <c r="J2448" t="n">
        <v>0</v>
      </c>
      <c r="K2448">
        <f>E2448-F2448</f>
        <v/>
      </c>
      <c r="L2448" s="10">
        <f>IFERROR(K2448/E2448,0)</f>
        <v/>
      </c>
      <c r="M2448">
        <f>YEAR(A2448)</f>
        <v/>
      </c>
      <c r="N2448">
        <f>"Q"&amp;ROUNDUP(MONTH(A2448)/3,0)</f>
        <v/>
      </c>
      <c r="O2448">
        <f>TEXT(A2448,"mmm")</f>
        <v/>
      </c>
    </row>
    <row r="2449">
      <c r="A2449" s="13" t="n">
        <v>45413</v>
      </c>
      <c r="B2449" t="inlineStr">
        <is>
          <t>Central</t>
        </is>
      </c>
      <c r="C2449" t="inlineStr">
        <is>
          <t>Website</t>
        </is>
      </c>
      <c r="D2449" t="inlineStr">
        <is>
          <t>Home &amp; Kitchen</t>
        </is>
      </c>
      <c r="E2449" t="n">
        <v>22870.27</v>
      </c>
      <c r="F2449" t="n">
        <v>15671.52</v>
      </c>
      <c r="G2449" t="n">
        <v>24804</v>
      </c>
      <c r="H2449" t="n">
        <v>10</v>
      </c>
      <c r="I2449" t="n">
        <v>8</v>
      </c>
      <c r="J2449" t="n">
        <v>1</v>
      </c>
      <c r="K2449">
        <f>E2449-F2449</f>
        <v/>
      </c>
      <c r="L2449" s="10">
        <f>IFERROR(K2449/E2449,0)</f>
        <v/>
      </c>
      <c r="M2449">
        <f>YEAR(A2449)</f>
        <v/>
      </c>
      <c r="N2449">
        <f>"Q"&amp;ROUNDUP(MONTH(A2449)/3,0)</f>
        <v/>
      </c>
      <c r="O2449">
        <f>TEXT(A2449,"mmm")</f>
        <v/>
      </c>
    </row>
    <row r="2450">
      <c r="A2450" s="13" t="n">
        <v>45413</v>
      </c>
      <c r="B2450" t="inlineStr">
        <is>
          <t>Central</t>
        </is>
      </c>
      <c r="C2450" t="inlineStr">
        <is>
          <t>Website</t>
        </is>
      </c>
      <c r="D2450" t="inlineStr">
        <is>
          <t>Sports</t>
        </is>
      </c>
      <c r="E2450" t="n">
        <v>6461.77</v>
      </c>
      <c r="F2450" t="n">
        <v>4266.67</v>
      </c>
      <c r="G2450" t="n">
        <v>7015.84</v>
      </c>
      <c r="H2450" t="n">
        <v>4</v>
      </c>
      <c r="I2450" t="n">
        <v>4</v>
      </c>
      <c r="J2450" t="n">
        <v>1</v>
      </c>
      <c r="K2450">
        <f>E2450-F2450</f>
        <v/>
      </c>
      <c r="L2450" s="10">
        <f>IFERROR(K2450/E2450,0)</f>
        <v/>
      </c>
      <c r="M2450">
        <f>YEAR(A2450)</f>
        <v/>
      </c>
      <c r="N2450">
        <f>"Q"&amp;ROUNDUP(MONTH(A2450)/3,0)</f>
        <v/>
      </c>
      <c r="O2450">
        <f>TEXT(A2450,"mmm")</f>
        <v/>
      </c>
    </row>
    <row r="2451">
      <c r="A2451" s="13" t="n">
        <v>45413</v>
      </c>
      <c r="B2451" t="inlineStr">
        <is>
          <t>East</t>
        </is>
      </c>
      <c r="C2451" t="inlineStr">
        <is>
          <t>Marketplace</t>
        </is>
      </c>
      <c r="D2451" t="inlineStr">
        <is>
          <t>Beauty</t>
        </is>
      </c>
      <c r="E2451" t="n">
        <v>15607.57</v>
      </c>
      <c r="F2451" t="n">
        <v>9286.77</v>
      </c>
      <c r="G2451" t="n">
        <v>17957.68</v>
      </c>
      <c r="H2451" t="n">
        <v>23</v>
      </c>
      <c r="I2451" t="n">
        <v>18</v>
      </c>
      <c r="J2451" t="n">
        <v>3</v>
      </c>
      <c r="K2451">
        <f>E2451-F2451</f>
        <v/>
      </c>
      <c r="L2451" s="10">
        <f>IFERROR(K2451/E2451,0)</f>
        <v/>
      </c>
      <c r="M2451">
        <f>YEAR(A2451)</f>
        <v/>
      </c>
      <c r="N2451">
        <f>"Q"&amp;ROUNDUP(MONTH(A2451)/3,0)</f>
        <v/>
      </c>
      <c r="O2451">
        <f>TEXT(A2451,"mmm")</f>
        <v/>
      </c>
    </row>
    <row r="2452">
      <c r="A2452" s="13" t="n">
        <v>45413</v>
      </c>
      <c r="B2452" t="inlineStr">
        <is>
          <t>East</t>
        </is>
      </c>
      <c r="C2452" t="inlineStr">
        <is>
          <t>Marketplace</t>
        </is>
      </c>
      <c r="D2452" t="inlineStr">
        <is>
          <t>Books</t>
        </is>
      </c>
      <c r="E2452" t="n">
        <v>10851.27</v>
      </c>
      <c r="F2452" t="n">
        <v>8358.629999999999</v>
      </c>
      <c r="G2452" t="n">
        <v>11953.76</v>
      </c>
      <c r="H2452" t="n">
        <v>26</v>
      </c>
      <c r="I2452" t="n">
        <v>19</v>
      </c>
      <c r="J2452" t="n">
        <v>3</v>
      </c>
      <c r="K2452">
        <f>E2452-F2452</f>
        <v/>
      </c>
      <c r="L2452" s="10">
        <f>IFERROR(K2452/E2452,0)</f>
        <v/>
      </c>
      <c r="M2452">
        <f>YEAR(A2452)</f>
        <v/>
      </c>
      <c r="N2452">
        <f>"Q"&amp;ROUNDUP(MONTH(A2452)/3,0)</f>
        <v/>
      </c>
      <c r="O2452">
        <f>TEXT(A2452,"mmm")</f>
        <v/>
      </c>
    </row>
    <row r="2453">
      <c r="A2453" s="13" t="n">
        <v>45413</v>
      </c>
      <c r="B2453" t="inlineStr">
        <is>
          <t>East</t>
        </is>
      </c>
      <c r="C2453" t="inlineStr">
        <is>
          <t>Marketplace</t>
        </is>
      </c>
      <c r="D2453" t="inlineStr">
        <is>
          <t>Electronics</t>
        </is>
      </c>
      <c r="E2453" t="n">
        <v>209568.1</v>
      </c>
      <c r="F2453" t="n">
        <v>196851.35</v>
      </c>
      <c r="G2453" t="n">
        <v>235328.08</v>
      </c>
      <c r="H2453" t="n">
        <v>23</v>
      </c>
      <c r="I2453" t="n">
        <v>16</v>
      </c>
      <c r="J2453" t="n">
        <v>0</v>
      </c>
      <c r="K2453">
        <f>E2453-F2453</f>
        <v/>
      </c>
      <c r="L2453" s="10">
        <f>IFERROR(K2453/E2453,0)</f>
        <v/>
      </c>
      <c r="M2453">
        <f>YEAR(A2453)</f>
        <v/>
      </c>
      <c r="N2453">
        <f>"Q"&amp;ROUNDUP(MONTH(A2453)/3,0)</f>
        <v/>
      </c>
      <c r="O2453">
        <f>TEXT(A2453,"mmm")</f>
        <v/>
      </c>
    </row>
    <row r="2454">
      <c r="A2454" s="13" t="n">
        <v>45413</v>
      </c>
      <c r="B2454" t="inlineStr">
        <is>
          <t>East</t>
        </is>
      </c>
      <c r="C2454" t="inlineStr">
        <is>
          <t>Marketplace</t>
        </is>
      </c>
      <c r="D2454" t="inlineStr">
        <is>
          <t>Fashion</t>
        </is>
      </c>
      <c r="E2454" t="n">
        <v>51550.23</v>
      </c>
      <c r="F2454" t="n">
        <v>27662.73</v>
      </c>
      <c r="G2454" t="n">
        <v>58947.2</v>
      </c>
      <c r="H2454" t="n">
        <v>40</v>
      </c>
      <c r="I2454" t="n">
        <v>28</v>
      </c>
      <c r="J2454" t="n">
        <v>9</v>
      </c>
      <c r="K2454">
        <f>E2454-F2454</f>
        <v/>
      </c>
      <c r="L2454" s="10">
        <f>IFERROR(K2454/E2454,0)</f>
        <v/>
      </c>
      <c r="M2454">
        <f>YEAR(A2454)</f>
        <v/>
      </c>
      <c r="N2454">
        <f>"Q"&amp;ROUNDUP(MONTH(A2454)/3,0)</f>
        <v/>
      </c>
      <c r="O2454">
        <f>TEXT(A2454,"mmm")</f>
        <v/>
      </c>
    </row>
    <row r="2455">
      <c r="A2455" s="13" t="n">
        <v>45413</v>
      </c>
      <c r="B2455" t="inlineStr">
        <is>
          <t>East</t>
        </is>
      </c>
      <c r="C2455" t="inlineStr">
        <is>
          <t>Marketplace</t>
        </is>
      </c>
      <c r="D2455" t="inlineStr">
        <is>
          <t>Grocery</t>
        </is>
      </c>
      <c r="E2455" t="n">
        <v>18612.62</v>
      </c>
      <c r="F2455" t="n">
        <v>16465.67</v>
      </c>
      <c r="G2455" t="n">
        <v>21299.2</v>
      </c>
      <c r="H2455" t="n">
        <v>60</v>
      </c>
      <c r="I2455" t="n">
        <v>25</v>
      </c>
      <c r="J2455" t="n">
        <v>2</v>
      </c>
      <c r="K2455">
        <f>E2455-F2455</f>
        <v/>
      </c>
      <c r="L2455" s="10">
        <f>IFERROR(K2455/E2455,0)</f>
        <v/>
      </c>
      <c r="M2455">
        <f>YEAR(A2455)</f>
        <v/>
      </c>
      <c r="N2455">
        <f>"Q"&amp;ROUNDUP(MONTH(A2455)/3,0)</f>
        <v/>
      </c>
      <c r="O2455">
        <f>TEXT(A2455,"mmm")</f>
        <v/>
      </c>
    </row>
    <row r="2456">
      <c r="A2456" s="13" t="n">
        <v>45413</v>
      </c>
      <c r="B2456" t="inlineStr">
        <is>
          <t>East</t>
        </is>
      </c>
      <c r="C2456" t="inlineStr">
        <is>
          <t>Marketplace</t>
        </is>
      </c>
      <c r="D2456" t="inlineStr">
        <is>
          <t>Home &amp; Kitchen</t>
        </is>
      </c>
      <c r="E2456" t="n">
        <v>69303.28</v>
      </c>
      <c r="F2456" t="n">
        <v>49987.51</v>
      </c>
      <c r="G2456" t="n">
        <v>78681.2</v>
      </c>
      <c r="H2456" t="n">
        <v>25</v>
      </c>
      <c r="I2456" t="n">
        <v>20</v>
      </c>
      <c r="J2456" t="n">
        <v>0</v>
      </c>
      <c r="K2456">
        <f>E2456-F2456</f>
        <v/>
      </c>
      <c r="L2456" s="10">
        <f>IFERROR(K2456/E2456,0)</f>
        <v/>
      </c>
      <c r="M2456">
        <f>YEAR(A2456)</f>
        <v/>
      </c>
      <c r="N2456">
        <f>"Q"&amp;ROUNDUP(MONTH(A2456)/3,0)</f>
        <v/>
      </c>
      <c r="O2456">
        <f>TEXT(A2456,"mmm")</f>
        <v/>
      </c>
    </row>
    <row r="2457">
      <c r="A2457" s="13" t="n">
        <v>45413</v>
      </c>
      <c r="B2457" t="inlineStr">
        <is>
          <t>East</t>
        </is>
      </c>
      <c r="C2457" t="inlineStr">
        <is>
          <t>Marketplace</t>
        </is>
      </c>
      <c r="D2457" t="inlineStr">
        <is>
          <t>Sports</t>
        </is>
      </c>
      <c r="E2457" t="n">
        <v>13306.27</v>
      </c>
      <c r="F2457" t="n">
        <v>8664.030000000001</v>
      </c>
      <c r="G2457" t="n">
        <v>14283.36</v>
      </c>
      <c r="H2457" t="n">
        <v>6</v>
      </c>
      <c r="I2457" t="n">
        <v>6</v>
      </c>
      <c r="J2457" t="n">
        <v>0</v>
      </c>
      <c r="K2457">
        <f>E2457-F2457</f>
        <v/>
      </c>
      <c r="L2457" s="10">
        <f>IFERROR(K2457/E2457,0)</f>
        <v/>
      </c>
      <c r="M2457">
        <f>YEAR(A2457)</f>
        <v/>
      </c>
      <c r="N2457">
        <f>"Q"&amp;ROUNDUP(MONTH(A2457)/3,0)</f>
        <v/>
      </c>
      <c r="O2457">
        <f>TEXT(A2457,"mmm")</f>
        <v/>
      </c>
    </row>
    <row r="2458">
      <c r="A2458" s="13" t="n">
        <v>45413</v>
      </c>
      <c r="B2458" t="inlineStr">
        <is>
          <t>East</t>
        </is>
      </c>
      <c r="C2458" t="inlineStr">
        <is>
          <t>Mobile App</t>
        </is>
      </c>
      <c r="D2458" t="inlineStr">
        <is>
          <t>Beauty</t>
        </is>
      </c>
      <c r="E2458" t="n">
        <v>8321.209999999999</v>
      </c>
      <c r="F2458" t="n">
        <v>4491.32</v>
      </c>
      <c r="G2458" t="n">
        <v>8716.860000000001</v>
      </c>
      <c r="H2458" t="n">
        <v>19</v>
      </c>
      <c r="I2458" t="n">
        <v>16</v>
      </c>
      <c r="J2458" t="n">
        <v>2</v>
      </c>
      <c r="K2458">
        <f>E2458-F2458</f>
        <v/>
      </c>
      <c r="L2458" s="10">
        <f>IFERROR(K2458/E2458,0)</f>
        <v/>
      </c>
      <c r="M2458">
        <f>YEAR(A2458)</f>
        <v/>
      </c>
      <c r="N2458">
        <f>"Q"&amp;ROUNDUP(MONTH(A2458)/3,0)</f>
        <v/>
      </c>
      <c r="O2458">
        <f>TEXT(A2458,"mmm")</f>
        <v/>
      </c>
    </row>
    <row r="2459">
      <c r="A2459" s="13" t="n">
        <v>45413</v>
      </c>
      <c r="B2459" t="inlineStr">
        <is>
          <t>East</t>
        </is>
      </c>
      <c r="C2459" t="inlineStr">
        <is>
          <t>Mobile App</t>
        </is>
      </c>
      <c r="D2459" t="inlineStr">
        <is>
          <t>Books</t>
        </is>
      </c>
      <c r="E2459" t="n">
        <v>7437.09</v>
      </c>
      <c r="F2459" t="n">
        <v>5450.52</v>
      </c>
      <c r="G2459" t="n">
        <v>7833.04</v>
      </c>
      <c r="H2459" t="n">
        <v>16</v>
      </c>
      <c r="I2459" t="n">
        <v>12</v>
      </c>
      <c r="J2459" t="n">
        <v>0</v>
      </c>
      <c r="K2459">
        <f>E2459-F2459</f>
        <v/>
      </c>
      <c r="L2459" s="10">
        <f>IFERROR(K2459/E2459,0)</f>
        <v/>
      </c>
      <c r="M2459">
        <f>YEAR(A2459)</f>
        <v/>
      </c>
      <c r="N2459">
        <f>"Q"&amp;ROUNDUP(MONTH(A2459)/3,0)</f>
        <v/>
      </c>
      <c r="O2459">
        <f>TEXT(A2459,"mmm")</f>
        <v/>
      </c>
    </row>
    <row r="2460">
      <c r="A2460" s="13" t="n">
        <v>45413</v>
      </c>
      <c r="B2460" t="inlineStr">
        <is>
          <t>East</t>
        </is>
      </c>
      <c r="C2460" t="inlineStr">
        <is>
          <t>Mobile App</t>
        </is>
      </c>
      <c r="D2460" t="inlineStr">
        <is>
          <t>Electronics</t>
        </is>
      </c>
      <c r="E2460" t="n">
        <v>351542.92</v>
      </c>
      <c r="F2460" t="n">
        <v>321796.85</v>
      </c>
      <c r="G2460" t="n">
        <v>387014.44</v>
      </c>
      <c r="H2460" t="n">
        <v>30</v>
      </c>
      <c r="I2460" t="n">
        <v>25</v>
      </c>
      <c r="J2460" t="n">
        <v>1</v>
      </c>
      <c r="K2460">
        <f>E2460-F2460</f>
        <v/>
      </c>
      <c r="L2460" s="10">
        <f>IFERROR(K2460/E2460,0)</f>
        <v/>
      </c>
      <c r="M2460">
        <f>YEAR(A2460)</f>
        <v/>
      </c>
      <c r="N2460">
        <f>"Q"&amp;ROUNDUP(MONTH(A2460)/3,0)</f>
        <v/>
      </c>
      <c r="O2460">
        <f>TEXT(A2460,"mmm")</f>
        <v/>
      </c>
    </row>
    <row r="2461">
      <c r="A2461" s="13" t="n">
        <v>45413</v>
      </c>
      <c r="B2461" t="inlineStr">
        <is>
          <t>East</t>
        </is>
      </c>
      <c r="C2461" t="inlineStr">
        <is>
          <t>Mobile App</t>
        </is>
      </c>
      <c r="D2461" t="inlineStr">
        <is>
          <t>Fashion</t>
        </is>
      </c>
      <c r="E2461" t="n">
        <v>71812.56</v>
      </c>
      <c r="F2461" t="n">
        <v>38729.76</v>
      </c>
      <c r="G2461" t="n">
        <v>78540.32000000001</v>
      </c>
      <c r="H2461" t="n">
        <v>54</v>
      </c>
      <c r="I2461" t="n">
        <v>41</v>
      </c>
      <c r="J2461" t="n">
        <v>3</v>
      </c>
      <c r="K2461">
        <f>E2461-F2461</f>
        <v/>
      </c>
      <c r="L2461" s="10">
        <f>IFERROR(K2461/E2461,0)</f>
        <v/>
      </c>
      <c r="M2461">
        <f>YEAR(A2461)</f>
        <v/>
      </c>
      <c r="N2461">
        <f>"Q"&amp;ROUNDUP(MONTH(A2461)/3,0)</f>
        <v/>
      </c>
      <c r="O2461">
        <f>TEXT(A2461,"mmm")</f>
        <v/>
      </c>
    </row>
    <row r="2462">
      <c r="A2462" s="13" t="n">
        <v>45413</v>
      </c>
      <c r="B2462" t="inlineStr">
        <is>
          <t>East</t>
        </is>
      </c>
      <c r="C2462" t="inlineStr">
        <is>
          <t>Mobile App</t>
        </is>
      </c>
      <c r="D2462" t="inlineStr">
        <is>
          <t>Grocery</t>
        </is>
      </c>
      <c r="E2462" t="n">
        <v>15075.89</v>
      </c>
      <c r="F2462" t="n">
        <v>12968.1</v>
      </c>
      <c r="G2462" t="n">
        <v>16620.32</v>
      </c>
      <c r="H2462" t="n">
        <v>49</v>
      </c>
      <c r="I2462" t="n">
        <v>22</v>
      </c>
      <c r="J2462" t="n">
        <v>0</v>
      </c>
      <c r="K2462">
        <f>E2462-F2462</f>
        <v/>
      </c>
      <c r="L2462" s="10">
        <f>IFERROR(K2462/E2462,0)</f>
        <v/>
      </c>
      <c r="M2462">
        <f>YEAR(A2462)</f>
        <v/>
      </c>
      <c r="N2462">
        <f>"Q"&amp;ROUNDUP(MONTH(A2462)/3,0)</f>
        <v/>
      </c>
      <c r="O2462">
        <f>TEXT(A2462,"mmm")</f>
        <v/>
      </c>
    </row>
    <row r="2463">
      <c r="A2463" s="13" t="n">
        <v>45413</v>
      </c>
      <c r="B2463" t="inlineStr">
        <is>
          <t>East</t>
        </is>
      </c>
      <c r="C2463" t="inlineStr">
        <is>
          <t>Mobile App</t>
        </is>
      </c>
      <c r="D2463" t="inlineStr">
        <is>
          <t>Home &amp; Kitchen</t>
        </is>
      </c>
      <c r="E2463" t="n">
        <v>72371.33</v>
      </c>
      <c r="F2463" t="n">
        <v>47603.08</v>
      </c>
      <c r="G2463" t="n">
        <v>77064.7</v>
      </c>
      <c r="H2463" t="n">
        <v>32</v>
      </c>
      <c r="I2463" t="n">
        <v>25</v>
      </c>
      <c r="J2463" t="n">
        <v>0</v>
      </c>
      <c r="K2463">
        <f>E2463-F2463</f>
        <v/>
      </c>
      <c r="L2463" s="10">
        <f>IFERROR(K2463/E2463,0)</f>
        <v/>
      </c>
      <c r="M2463">
        <f>YEAR(A2463)</f>
        <v/>
      </c>
      <c r="N2463">
        <f>"Q"&amp;ROUNDUP(MONTH(A2463)/3,0)</f>
        <v/>
      </c>
      <c r="O2463">
        <f>TEXT(A2463,"mmm")</f>
        <v/>
      </c>
    </row>
    <row r="2464">
      <c r="A2464" s="13" t="n">
        <v>45413</v>
      </c>
      <c r="B2464" t="inlineStr">
        <is>
          <t>East</t>
        </is>
      </c>
      <c r="C2464" t="inlineStr">
        <is>
          <t>Mobile App</t>
        </is>
      </c>
      <c r="D2464" t="inlineStr">
        <is>
          <t>Sports</t>
        </is>
      </c>
      <c r="E2464" t="n">
        <v>54319.12</v>
      </c>
      <c r="F2464" t="n">
        <v>34240.25</v>
      </c>
      <c r="G2464" t="n">
        <v>57606.18</v>
      </c>
      <c r="H2464" t="n">
        <v>25</v>
      </c>
      <c r="I2464" t="n">
        <v>21</v>
      </c>
      <c r="J2464" t="n">
        <v>1</v>
      </c>
      <c r="K2464">
        <f>E2464-F2464</f>
        <v/>
      </c>
      <c r="L2464" s="10">
        <f>IFERROR(K2464/E2464,0)</f>
        <v/>
      </c>
      <c r="M2464">
        <f>YEAR(A2464)</f>
        <v/>
      </c>
      <c r="N2464">
        <f>"Q"&amp;ROUNDUP(MONTH(A2464)/3,0)</f>
        <v/>
      </c>
      <c r="O2464">
        <f>TEXT(A2464,"mmm")</f>
        <v/>
      </c>
    </row>
    <row r="2465">
      <c r="A2465" s="13" t="n">
        <v>45413</v>
      </c>
      <c r="B2465" t="inlineStr">
        <is>
          <t>East</t>
        </is>
      </c>
      <c r="C2465" t="inlineStr">
        <is>
          <t>Mobile App</t>
        </is>
      </c>
      <c r="D2465" t="inlineStr">
        <is>
          <t>Unknown</t>
        </is>
      </c>
      <c r="E2465" t="n">
        <v>1737.89</v>
      </c>
      <c r="F2465" t="n">
        <v>864.98</v>
      </c>
      <c r="G2465" t="n">
        <v>1829.36</v>
      </c>
      <c r="H2465" t="n">
        <v>1</v>
      </c>
      <c r="I2465" t="n">
        <v>1</v>
      </c>
      <c r="J2465" t="n">
        <v>1</v>
      </c>
      <c r="K2465">
        <f>E2465-F2465</f>
        <v/>
      </c>
      <c r="L2465" s="10">
        <f>IFERROR(K2465/E2465,0)</f>
        <v/>
      </c>
      <c r="M2465">
        <f>YEAR(A2465)</f>
        <v/>
      </c>
      <c r="N2465">
        <f>"Q"&amp;ROUNDUP(MONTH(A2465)/3,0)</f>
        <v/>
      </c>
      <c r="O2465">
        <f>TEXT(A2465,"mmm")</f>
        <v/>
      </c>
    </row>
    <row r="2466">
      <c r="A2466" s="13" t="n">
        <v>45413</v>
      </c>
      <c r="B2466" t="inlineStr">
        <is>
          <t>East</t>
        </is>
      </c>
      <c r="C2466" t="inlineStr">
        <is>
          <t>Retail Store</t>
        </is>
      </c>
      <c r="D2466" t="inlineStr">
        <is>
          <t>Beauty</t>
        </is>
      </c>
      <c r="E2466" t="n">
        <v>2409.21</v>
      </c>
      <c r="F2466" t="n">
        <v>1143.13</v>
      </c>
      <c r="G2466" t="n">
        <v>2418</v>
      </c>
      <c r="H2466" t="n">
        <v>5</v>
      </c>
      <c r="I2466" t="n">
        <v>4</v>
      </c>
      <c r="J2466" t="n">
        <v>0</v>
      </c>
      <c r="K2466">
        <f>E2466-F2466</f>
        <v/>
      </c>
      <c r="L2466" s="10">
        <f>IFERROR(K2466/E2466,0)</f>
        <v/>
      </c>
      <c r="M2466">
        <f>YEAR(A2466)</f>
        <v/>
      </c>
      <c r="N2466">
        <f>"Q"&amp;ROUNDUP(MONTH(A2466)/3,0)</f>
        <v/>
      </c>
      <c r="O2466">
        <f>TEXT(A2466,"mmm")</f>
        <v/>
      </c>
    </row>
    <row r="2467">
      <c r="A2467" s="13" t="n">
        <v>45413</v>
      </c>
      <c r="B2467" t="inlineStr">
        <is>
          <t>East</t>
        </is>
      </c>
      <c r="C2467" t="inlineStr">
        <is>
          <t>Retail Store</t>
        </is>
      </c>
      <c r="D2467" t="inlineStr">
        <is>
          <t>Books</t>
        </is>
      </c>
      <c r="E2467" t="n">
        <v>4746.92</v>
      </c>
      <c r="F2467" t="n">
        <v>3223.67</v>
      </c>
      <c r="G2467" t="n">
        <v>4930.64</v>
      </c>
      <c r="H2467" t="n">
        <v>9</v>
      </c>
      <c r="I2467" t="n">
        <v>7</v>
      </c>
      <c r="J2467" t="n">
        <v>0</v>
      </c>
      <c r="K2467">
        <f>E2467-F2467</f>
        <v/>
      </c>
      <c r="L2467" s="10">
        <f>IFERROR(K2467/E2467,0)</f>
        <v/>
      </c>
      <c r="M2467">
        <f>YEAR(A2467)</f>
        <v/>
      </c>
      <c r="N2467">
        <f>"Q"&amp;ROUNDUP(MONTH(A2467)/3,0)</f>
        <v/>
      </c>
      <c r="O2467">
        <f>TEXT(A2467,"mmm")</f>
        <v/>
      </c>
    </row>
    <row r="2468">
      <c r="A2468" s="13" t="n">
        <v>45413</v>
      </c>
      <c r="B2468" t="inlineStr">
        <is>
          <t>East</t>
        </is>
      </c>
      <c r="C2468" t="inlineStr">
        <is>
          <t>Retail Store</t>
        </is>
      </c>
      <c r="D2468" t="inlineStr">
        <is>
          <t>Electronics</t>
        </is>
      </c>
      <c r="E2468" t="n">
        <v>85772.69</v>
      </c>
      <c r="F2468" t="n">
        <v>75729.63</v>
      </c>
      <c r="G2468" t="n">
        <v>89995.36</v>
      </c>
      <c r="H2468" t="n">
        <v>6</v>
      </c>
      <c r="I2468" t="n">
        <v>6</v>
      </c>
      <c r="J2468" t="n">
        <v>0</v>
      </c>
      <c r="K2468">
        <f>E2468-F2468</f>
        <v/>
      </c>
      <c r="L2468" s="10">
        <f>IFERROR(K2468/E2468,0)</f>
        <v/>
      </c>
      <c r="M2468">
        <f>YEAR(A2468)</f>
        <v/>
      </c>
      <c r="N2468">
        <f>"Q"&amp;ROUNDUP(MONTH(A2468)/3,0)</f>
        <v/>
      </c>
      <c r="O2468">
        <f>TEXT(A2468,"mmm")</f>
        <v/>
      </c>
    </row>
    <row r="2469">
      <c r="A2469" s="13" t="n">
        <v>45413</v>
      </c>
      <c r="B2469" t="inlineStr">
        <is>
          <t>East</t>
        </is>
      </c>
      <c r="C2469" t="inlineStr">
        <is>
          <t>Retail Store</t>
        </is>
      </c>
      <c r="D2469" t="inlineStr">
        <is>
          <t>Fashion</t>
        </is>
      </c>
      <c r="E2469" t="n">
        <v>20282.17</v>
      </c>
      <c r="F2469" t="n">
        <v>10663.39</v>
      </c>
      <c r="G2469" t="n">
        <v>21065.2</v>
      </c>
      <c r="H2469" t="n">
        <v>15</v>
      </c>
      <c r="I2469" t="n">
        <v>11</v>
      </c>
      <c r="J2469" t="n">
        <v>1</v>
      </c>
      <c r="K2469">
        <f>E2469-F2469</f>
        <v/>
      </c>
      <c r="L2469" s="10">
        <f>IFERROR(K2469/E2469,0)</f>
        <v/>
      </c>
      <c r="M2469">
        <f>YEAR(A2469)</f>
        <v/>
      </c>
      <c r="N2469">
        <f>"Q"&amp;ROUNDUP(MONTH(A2469)/3,0)</f>
        <v/>
      </c>
      <c r="O2469">
        <f>TEXT(A2469,"mmm")</f>
        <v/>
      </c>
    </row>
    <row r="2470">
      <c r="A2470" s="13" t="n">
        <v>45413</v>
      </c>
      <c r="B2470" t="inlineStr">
        <is>
          <t>East</t>
        </is>
      </c>
      <c r="C2470" t="inlineStr">
        <is>
          <t>Retail Store</t>
        </is>
      </c>
      <c r="D2470" t="inlineStr">
        <is>
          <t>Grocery</t>
        </is>
      </c>
      <c r="E2470" t="n">
        <v>6121.12</v>
      </c>
      <c r="F2470" t="n">
        <v>4879.7</v>
      </c>
      <c r="G2470" t="n">
        <v>6407.44</v>
      </c>
      <c r="H2470" t="n">
        <v>19</v>
      </c>
      <c r="I2470" t="n">
        <v>7</v>
      </c>
      <c r="J2470" t="n">
        <v>0</v>
      </c>
      <c r="K2470">
        <f>E2470-F2470</f>
        <v/>
      </c>
      <c r="L2470" s="10">
        <f>IFERROR(K2470/E2470,0)</f>
        <v/>
      </c>
      <c r="M2470">
        <f>YEAR(A2470)</f>
        <v/>
      </c>
      <c r="N2470">
        <f>"Q"&amp;ROUNDUP(MONTH(A2470)/3,0)</f>
        <v/>
      </c>
      <c r="O2470">
        <f>TEXT(A2470,"mmm")</f>
        <v/>
      </c>
    </row>
    <row r="2471">
      <c r="A2471" s="13" t="n">
        <v>45413</v>
      </c>
      <c r="B2471" t="inlineStr">
        <is>
          <t>East</t>
        </is>
      </c>
      <c r="C2471" t="inlineStr">
        <is>
          <t>Retail Store</t>
        </is>
      </c>
      <c r="D2471" t="inlineStr">
        <is>
          <t>Home &amp; Kitchen</t>
        </is>
      </c>
      <c r="E2471" t="n">
        <v>22993.04</v>
      </c>
      <c r="F2471" t="n">
        <v>14611.92</v>
      </c>
      <c r="G2471" t="n">
        <v>23408.32</v>
      </c>
      <c r="H2471" t="n">
        <v>12</v>
      </c>
      <c r="I2471" t="n">
        <v>11</v>
      </c>
      <c r="J2471" t="n">
        <v>0</v>
      </c>
      <c r="K2471">
        <f>E2471-F2471</f>
        <v/>
      </c>
      <c r="L2471" s="10">
        <f>IFERROR(K2471/E2471,0)</f>
        <v/>
      </c>
      <c r="M2471">
        <f>YEAR(A2471)</f>
        <v/>
      </c>
      <c r="N2471">
        <f>"Q"&amp;ROUNDUP(MONTH(A2471)/3,0)</f>
        <v/>
      </c>
      <c r="O2471">
        <f>TEXT(A2471,"mmm")</f>
        <v/>
      </c>
    </row>
    <row r="2472">
      <c r="A2472" s="13" t="n">
        <v>45413</v>
      </c>
      <c r="B2472" t="inlineStr">
        <is>
          <t>East</t>
        </is>
      </c>
      <c r="C2472" t="inlineStr">
        <is>
          <t>Retail Store</t>
        </is>
      </c>
      <c r="D2472" t="inlineStr">
        <is>
          <t>Sports</t>
        </is>
      </c>
      <c r="E2472" t="n">
        <v>11172.3</v>
      </c>
      <c r="F2472" t="n">
        <v>7074.71</v>
      </c>
      <c r="G2472" t="n">
        <v>11518</v>
      </c>
      <c r="H2472" t="n">
        <v>5</v>
      </c>
      <c r="I2472" t="n">
        <v>4</v>
      </c>
      <c r="J2472" t="n">
        <v>0</v>
      </c>
      <c r="K2472">
        <f>E2472-F2472</f>
        <v/>
      </c>
      <c r="L2472" s="10">
        <f>IFERROR(K2472/E2472,0)</f>
        <v/>
      </c>
      <c r="M2472">
        <f>YEAR(A2472)</f>
        <v/>
      </c>
      <c r="N2472">
        <f>"Q"&amp;ROUNDUP(MONTH(A2472)/3,0)</f>
        <v/>
      </c>
      <c r="O2472">
        <f>TEXT(A2472,"mmm")</f>
        <v/>
      </c>
    </row>
    <row r="2473">
      <c r="A2473" s="13" t="n">
        <v>45413</v>
      </c>
      <c r="B2473" t="inlineStr">
        <is>
          <t>East</t>
        </is>
      </c>
      <c r="C2473" t="inlineStr">
        <is>
          <t>Unknown</t>
        </is>
      </c>
      <c r="D2473" t="inlineStr">
        <is>
          <t>Books</t>
        </is>
      </c>
      <c r="E2473" t="n">
        <v>725.92</v>
      </c>
      <c r="F2473" t="n">
        <v>506.96</v>
      </c>
      <c r="G2473" t="n">
        <v>725.92</v>
      </c>
      <c r="H2473" t="n">
        <v>2</v>
      </c>
      <c r="I2473" t="n">
        <v>1</v>
      </c>
      <c r="J2473" t="n">
        <v>0</v>
      </c>
      <c r="K2473">
        <f>E2473-F2473</f>
        <v/>
      </c>
      <c r="L2473" s="10">
        <f>IFERROR(K2473/E2473,0)</f>
        <v/>
      </c>
      <c r="M2473">
        <f>YEAR(A2473)</f>
        <v/>
      </c>
      <c r="N2473">
        <f>"Q"&amp;ROUNDUP(MONTH(A2473)/3,0)</f>
        <v/>
      </c>
      <c r="O2473">
        <f>TEXT(A2473,"mmm")</f>
        <v/>
      </c>
    </row>
    <row r="2474">
      <c r="A2474" s="13" t="n">
        <v>45413</v>
      </c>
      <c r="B2474" t="inlineStr">
        <is>
          <t>East</t>
        </is>
      </c>
      <c r="C2474" t="inlineStr">
        <is>
          <t>Unknown</t>
        </is>
      </c>
      <c r="D2474" t="inlineStr">
        <is>
          <t>Electronics</t>
        </is>
      </c>
      <c r="E2474" t="n">
        <v>1290.74</v>
      </c>
      <c r="F2474" t="n">
        <v>1234.95</v>
      </c>
      <c r="G2474" t="n">
        <v>1434.16</v>
      </c>
      <c r="H2474" t="n">
        <v>1</v>
      </c>
      <c r="I2474" t="n">
        <v>1</v>
      </c>
      <c r="J2474" t="n">
        <v>0</v>
      </c>
      <c r="K2474">
        <f>E2474-F2474</f>
        <v/>
      </c>
      <c r="L2474" s="10">
        <f>IFERROR(K2474/E2474,0)</f>
        <v/>
      </c>
      <c r="M2474">
        <f>YEAR(A2474)</f>
        <v/>
      </c>
      <c r="N2474">
        <f>"Q"&amp;ROUNDUP(MONTH(A2474)/3,0)</f>
        <v/>
      </c>
      <c r="O2474">
        <f>TEXT(A2474,"mmm")</f>
        <v/>
      </c>
    </row>
    <row r="2475">
      <c r="A2475" s="13" t="n">
        <v>45413</v>
      </c>
      <c r="B2475" t="inlineStr">
        <is>
          <t>East</t>
        </is>
      </c>
      <c r="C2475" t="inlineStr">
        <is>
          <t>Unknown</t>
        </is>
      </c>
      <c r="D2475" t="inlineStr">
        <is>
          <t>Home &amp; Kitchen</t>
        </is>
      </c>
      <c r="E2475" t="n">
        <v>1135.21</v>
      </c>
      <c r="F2475" t="n">
        <v>787.22</v>
      </c>
      <c r="G2475" t="n">
        <v>1194.96</v>
      </c>
      <c r="H2475" t="n">
        <v>1</v>
      </c>
      <c r="I2475" t="n">
        <v>1</v>
      </c>
      <c r="J2475" t="n">
        <v>0</v>
      </c>
      <c r="K2475">
        <f>E2475-F2475</f>
        <v/>
      </c>
      <c r="L2475" s="10">
        <f>IFERROR(K2475/E2475,0)</f>
        <v/>
      </c>
      <c r="M2475">
        <f>YEAR(A2475)</f>
        <v/>
      </c>
      <c r="N2475">
        <f>"Q"&amp;ROUNDUP(MONTH(A2475)/3,0)</f>
        <v/>
      </c>
      <c r="O2475">
        <f>TEXT(A2475,"mmm")</f>
        <v/>
      </c>
    </row>
    <row r="2476">
      <c r="A2476" s="13" t="n">
        <v>45413</v>
      </c>
      <c r="B2476" t="inlineStr">
        <is>
          <t>East</t>
        </is>
      </c>
      <c r="C2476" t="inlineStr">
        <is>
          <t>Website</t>
        </is>
      </c>
      <c r="D2476" t="inlineStr">
        <is>
          <t>Beauty</t>
        </is>
      </c>
      <c r="E2476" t="n">
        <v>25883.49</v>
      </c>
      <c r="F2476" t="n">
        <v>14428.47</v>
      </c>
      <c r="G2476" t="n">
        <v>27528.28</v>
      </c>
      <c r="H2476" t="n">
        <v>34</v>
      </c>
      <c r="I2476" t="n">
        <v>27</v>
      </c>
      <c r="J2476" t="n">
        <v>2</v>
      </c>
      <c r="K2476">
        <f>E2476-F2476</f>
        <v/>
      </c>
      <c r="L2476" s="10">
        <f>IFERROR(K2476/E2476,0)</f>
        <v/>
      </c>
      <c r="M2476">
        <f>YEAR(A2476)</f>
        <v/>
      </c>
      <c r="N2476">
        <f>"Q"&amp;ROUNDUP(MONTH(A2476)/3,0)</f>
        <v/>
      </c>
      <c r="O2476">
        <f>TEXT(A2476,"mmm")</f>
        <v/>
      </c>
    </row>
    <row r="2477">
      <c r="A2477" s="13" t="n">
        <v>45413</v>
      </c>
      <c r="B2477" t="inlineStr">
        <is>
          <t>East</t>
        </is>
      </c>
      <c r="C2477" t="inlineStr">
        <is>
          <t>Website</t>
        </is>
      </c>
      <c r="D2477" t="inlineStr">
        <is>
          <t>Books</t>
        </is>
      </c>
      <c r="E2477" t="n">
        <v>8579.51</v>
      </c>
      <c r="F2477" t="n">
        <v>6412.7</v>
      </c>
      <c r="G2477" t="n">
        <v>9380.799999999999</v>
      </c>
      <c r="H2477" t="n">
        <v>20</v>
      </c>
      <c r="I2477" t="n">
        <v>14</v>
      </c>
      <c r="J2477" t="n">
        <v>0</v>
      </c>
      <c r="K2477">
        <f>E2477-F2477</f>
        <v/>
      </c>
      <c r="L2477" s="10">
        <f>IFERROR(K2477/E2477,0)</f>
        <v/>
      </c>
      <c r="M2477">
        <f>YEAR(A2477)</f>
        <v/>
      </c>
      <c r="N2477">
        <f>"Q"&amp;ROUNDUP(MONTH(A2477)/3,0)</f>
        <v/>
      </c>
      <c r="O2477">
        <f>TEXT(A2477,"mmm")</f>
        <v/>
      </c>
    </row>
    <row r="2478">
      <c r="A2478" s="13" t="n">
        <v>45413</v>
      </c>
      <c r="B2478" t="inlineStr">
        <is>
          <t>East</t>
        </is>
      </c>
      <c r="C2478" t="inlineStr">
        <is>
          <t>Website</t>
        </is>
      </c>
      <c r="D2478" t="inlineStr">
        <is>
          <t>Electronics</t>
        </is>
      </c>
      <c r="E2478" t="n">
        <v>344159.93</v>
      </c>
      <c r="F2478" t="n">
        <v>308308.15</v>
      </c>
      <c r="G2478" t="n">
        <v>366813.88</v>
      </c>
      <c r="H2478" t="n">
        <v>39</v>
      </c>
      <c r="I2478" t="n">
        <v>32</v>
      </c>
      <c r="J2478" t="n">
        <v>3</v>
      </c>
      <c r="K2478">
        <f>E2478-F2478</f>
        <v/>
      </c>
      <c r="L2478" s="10">
        <f>IFERROR(K2478/E2478,0)</f>
        <v/>
      </c>
      <c r="M2478">
        <f>YEAR(A2478)</f>
        <v/>
      </c>
      <c r="N2478">
        <f>"Q"&amp;ROUNDUP(MONTH(A2478)/3,0)</f>
        <v/>
      </c>
      <c r="O2478">
        <f>TEXT(A2478,"mmm")</f>
        <v/>
      </c>
    </row>
    <row r="2479">
      <c r="A2479" s="13" t="n">
        <v>45413</v>
      </c>
      <c r="B2479" t="inlineStr">
        <is>
          <t>East</t>
        </is>
      </c>
      <c r="C2479" t="inlineStr">
        <is>
          <t>Website</t>
        </is>
      </c>
      <c r="D2479" t="inlineStr">
        <is>
          <t>Fashion</t>
        </is>
      </c>
      <c r="E2479" t="n">
        <v>119838.93</v>
      </c>
      <c r="F2479" t="n">
        <v>64117.2</v>
      </c>
      <c r="G2479" t="n">
        <v>128600.16</v>
      </c>
      <c r="H2479" t="n">
        <v>76</v>
      </c>
      <c r="I2479" t="n">
        <v>57</v>
      </c>
      <c r="J2479" t="n">
        <v>5</v>
      </c>
      <c r="K2479">
        <f>E2479-F2479</f>
        <v/>
      </c>
      <c r="L2479" s="10">
        <f>IFERROR(K2479/E2479,0)</f>
        <v/>
      </c>
      <c r="M2479">
        <f>YEAR(A2479)</f>
        <v/>
      </c>
      <c r="N2479">
        <f>"Q"&amp;ROUNDUP(MONTH(A2479)/3,0)</f>
        <v/>
      </c>
      <c r="O2479">
        <f>TEXT(A2479,"mmm")</f>
        <v/>
      </c>
    </row>
    <row r="2480">
      <c r="A2480" s="13" t="n">
        <v>45413</v>
      </c>
      <c r="B2480" t="inlineStr">
        <is>
          <t>East</t>
        </is>
      </c>
      <c r="C2480" t="inlineStr">
        <is>
          <t>Website</t>
        </is>
      </c>
      <c r="D2480" t="inlineStr">
        <is>
          <t>Grocery</t>
        </is>
      </c>
      <c r="E2480" t="n">
        <v>18818.59</v>
      </c>
      <c r="F2480" t="n">
        <v>15093.84</v>
      </c>
      <c r="G2480" t="n">
        <v>19920.16</v>
      </c>
      <c r="H2480" t="n">
        <v>46</v>
      </c>
      <c r="I2480" t="n">
        <v>18</v>
      </c>
      <c r="J2480" t="n">
        <v>0</v>
      </c>
      <c r="K2480">
        <f>E2480-F2480</f>
        <v/>
      </c>
      <c r="L2480" s="10">
        <f>IFERROR(K2480/E2480,0)</f>
        <v/>
      </c>
      <c r="M2480">
        <f>YEAR(A2480)</f>
        <v/>
      </c>
      <c r="N2480">
        <f>"Q"&amp;ROUNDUP(MONTH(A2480)/3,0)</f>
        <v/>
      </c>
      <c r="O2480">
        <f>TEXT(A2480,"mmm")</f>
        <v/>
      </c>
    </row>
    <row r="2481">
      <c r="A2481" s="13" t="n">
        <v>45413</v>
      </c>
      <c r="B2481" t="inlineStr">
        <is>
          <t>East</t>
        </is>
      </c>
      <c r="C2481" t="inlineStr">
        <is>
          <t>Website</t>
        </is>
      </c>
      <c r="D2481" t="inlineStr">
        <is>
          <t>Home &amp; Kitchen</t>
        </is>
      </c>
      <c r="E2481" t="n">
        <v>72152.87</v>
      </c>
      <c r="F2481" t="n">
        <v>50615.11</v>
      </c>
      <c r="G2481" t="n">
        <v>77809.32000000001</v>
      </c>
      <c r="H2481" t="n">
        <v>28</v>
      </c>
      <c r="I2481" t="n">
        <v>21</v>
      </c>
      <c r="J2481" t="n">
        <v>0</v>
      </c>
      <c r="K2481">
        <f>E2481-F2481</f>
        <v/>
      </c>
      <c r="L2481" s="10">
        <f>IFERROR(K2481/E2481,0)</f>
        <v/>
      </c>
      <c r="M2481">
        <f>YEAR(A2481)</f>
        <v/>
      </c>
      <c r="N2481">
        <f>"Q"&amp;ROUNDUP(MONTH(A2481)/3,0)</f>
        <v/>
      </c>
      <c r="O2481">
        <f>TEXT(A2481,"mmm")</f>
        <v/>
      </c>
    </row>
    <row r="2482">
      <c r="A2482" s="13" t="n">
        <v>45413</v>
      </c>
      <c r="B2482" t="inlineStr">
        <is>
          <t>East</t>
        </is>
      </c>
      <c r="C2482" t="inlineStr">
        <is>
          <t>Website</t>
        </is>
      </c>
      <c r="D2482" t="inlineStr">
        <is>
          <t>Sports</t>
        </is>
      </c>
      <c r="E2482" t="n">
        <v>50730.85</v>
      </c>
      <c r="F2482" t="n">
        <v>33411.54</v>
      </c>
      <c r="G2482" t="n">
        <v>54246.36</v>
      </c>
      <c r="H2482" t="n">
        <v>22</v>
      </c>
      <c r="I2482" t="n">
        <v>18</v>
      </c>
      <c r="J2482" t="n">
        <v>2</v>
      </c>
      <c r="K2482">
        <f>E2482-F2482</f>
        <v/>
      </c>
      <c r="L2482" s="10">
        <f>IFERROR(K2482/E2482,0)</f>
        <v/>
      </c>
      <c r="M2482">
        <f>YEAR(A2482)</f>
        <v/>
      </c>
      <c r="N2482">
        <f>"Q"&amp;ROUNDUP(MONTH(A2482)/3,0)</f>
        <v/>
      </c>
      <c r="O2482">
        <f>TEXT(A2482,"mmm")</f>
        <v/>
      </c>
    </row>
    <row r="2483">
      <c r="A2483" s="13" t="n">
        <v>45413</v>
      </c>
      <c r="B2483" t="inlineStr">
        <is>
          <t>North</t>
        </is>
      </c>
      <c r="C2483" t="inlineStr">
        <is>
          <t>Marketplace</t>
        </is>
      </c>
      <c r="D2483" t="inlineStr">
        <is>
          <t>Beauty</t>
        </is>
      </c>
      <c r="E2483" t="n">
        <v>14896.63</v>
      </c>
      <c r="F2483" t="n">
        <v>8424.43</v>
      </c>
      <c r="G2483" t="n">
        <v>16581.76</v>
      </c>
      <c r="H2483" t="n">
        <v>26</v>
      </c>
      <c r="I2483" t="n">
        <v>20</v>
      </c>
      <c r="J2483" t="n">
        <v>2</v>
      </c>
      <c r="K2483">
        <f>E2483-F2483</f>
        <v/>
      </c>
      <c r="L2483" s="10">
        <f>IFERROR(K2483/E2483,0)</f>
        <v/>
      </c>
      <c r="M2483">
        <f>YEAR(A2483)</f>
        <v/>
      </c>
      <c r="N2483">
        <f>"Q"&amp;ROUNDUP(MONTH(A2483)/3,0)</f>
        <v/>
      </c>
      <c r="O2483">
        <f>TEXT(A2483,"mmm")</f>
        <v/>
      </c>
    </row>
    <row r="2484">
      <c r="A2484" s="13" t="n">
        <v>45413</v>
      </c>
      <c r="B2484" t="inlineStr">
        <is>
          <t>North</t>
        </is>
      </c>
      <c r="C2484" t="inlineStr">
        <is>
          <t>Marketplace</t>
        </is>
      </c>
      <c r="D2484" t="inlineStr">
        <is>
          <t>Books</t>
        </is>
      </c>
      <c r="E2484" t="n">
        <v>9001.610000000001</v>
      </c>
      <c r="F2484" t="n">
        <v>6738.18</v>
      </c>
      <c r="G2484" t="n">
        <v>10001.68</v>
      </c>
      <c r="H2484" t="n">
        <v>23</v>
      </c>
      <c r="I2484" t="n">
        <v>21</v>
      </c>
      <c r="J2484" t="n">
        <v>0</v>
      </c>
      <c r="K2484">
        <f>E2484-F2484</f>
        <v/>
      </c>
      <c r="L2484" s="10">
        <f>IFERROR(K2484/E2484,0)</f>
        <v/>
      </c>
      <c r="M2484">
        <f>YEAR(A2484)</f>
        <v/>
      </c>
      <c r="N2484">
        <f>"Q"&amp;ROUNDUP(MONTH(A2484)/3,0)</f>
        <v/>
      </c>
      <c r="O2484">
        <f>TEXT(A2484,"mmm")</f>
        <v/>
      </c>
    </row>
    <row r="2485">
      <c r="A2485" s="13" t="n">
        <v>45413</v>
      </c>
      <c r="B2485" t="inlineStr">
        <is>
          <t>North</t>
        </is>
      </c>
      <c r="C2485" t="inlineStr">
        <is>
          <t>Marketplace</t>
        </is>
      </c>
      <c r="D2485" t="inlineStr">
        <is>
          <t>Electronics</t>
        </is>
      </c>
      <c r="E2485" t="n">
        <v>308628.63</v>
      </c>
      <c r="F2485" t="n">
        <v>283439.75</v>
      </c>
      <c r="G2485" t="n">
        <v>336872.64</v>
      </c>
      <c r="H2485" t="n">
        <v>34</v>
      </c>
      <c r="I2485" t="n">
        <v>28</v>
      </c>
      <c r="J2485" t="n">
        <v>5</v>
      </c>
      <c r="K2485">
        <f>E2485-F2485</f>
        <v/>
      </c>
      <c r="L2485" s="10">
        <f>IFERROR(K2485/E2485,0)</f>
        <v/>
      </c>
      <c r="M2485">
        <f>YEAR(A2485)</f>
        <v/>
      </c>
      <c r="N2485">
        <f>"Q"&amp;ROUNDUP(MONTH(A2485)/3,0)</f>
        <v/>
      </c>
      <c r="O2485">
        <f>TEXT(A2485,"mmm")</f>
        <v/>
      </c>
    </row>
    <row r="2486">
      <c r="A2486" s="13" t="n">
        <v>45413</v>
      </c>
      <c r="B2486" t="inlineStr">
        <is>
          <t>North</t>
        </is>
      </c>
      <c r="C2486" t="inlineStr">
        <is>
          <t>Marketplace</t>
        </is>
      </c>
      <c r="D2486" t="inlineStr">
        <is>
          <t>Fashion</t>
        </is>
      </c>
      <c r="E2486" t="n">
        <v>66361.14</v>
      </c>
      <c r="F2486" t="n">
        <v>37042.53</v>
      </c>
      <c r="G2486" t="n">
        <v>73920.08</v>
      </c>
      <c r="H2486" t="n">
        <v>53</v>
      </c>
      <c r="I2486" t="n">
        <v>42</v>
      </c>
      <c r="J2486" t="n">
        <v>13</v>
      </c>
      <c r="K2486">
        <f>E2486-F2486</f>
        <v/>
      </c>
      <c r="L2486" s="10">
        <f>IFERROR(K2486/E2486,0)</f>
        <v/>
      </c>
      <c r="M2486">
        <f>YEAR(A2486)</f>
        <v/>
      </c>
      <c r="N2486">
        <f>"Q"&amp;ROUNDUP(MONTH(A2486)/3,0)</f>
        <v/>
      </c>
      <c r="O2486">
        <f>TEXT(A2486,"mmm")</f>
        <v/>
      </c>
    </row>
    <row r="2487">
      <c r="A2487" s="13" t="n">
        <v>45413</v>
      </c>
      <c r="B2487" t="inlineStr">
        <is>
          <t>North</t>
        </is>
      </c>
      <c r="C2487" t="inlineStr">
        <is>
          <t>Marketplace</t>
        </is>
      </c>
      <c r="D2487" t="inlineStr">
        <is>
          <t>Grocery</t>
        </is>
      </c>
      <c r="E2487" t="n">
        <v>39564.9</v>
      </c>
      <c r="F2487" t="n">
        <v>33510.38</v>
      </c>
      <c r="G2487" t="n">
        <v>43503.2</v>
      </c>
      <c r="H2487" t="n">
        <v>110</v>
      </c>
      <c r="I2487" t="n">
        <v>41</v>
      </c>
      <c r="J2487" t="n">
        <v>1</v>
      </c>
      <c r="K2487">
        <f>E2487-F2487</f>
        <v/>
      </c>
      <c r="L2487" s="10">
        <f>IFERROR(K2487/E2487,0)</f>
        <v/>
      </c>
      <c r="M2487">
        <f>YEAR(A2487)</f>
        <v/>
      </c>
      <c r="N2487">
        <f>"Q"&amp;ROUNDUP(MONTH(A2487)/3,0)</f>
        <v/>
      </c>
      <c r="O2487">
        <f>TEXT(A2487,"mmm")</f>
        <v/>
      </c>
    </row>
    <row r="2488">
      <c r="A2488" s="13" t="n">
        <v>45413</v>
      </c>
      <c r="B2488" t="inlineStr">
        <is>
          <t>North</t>
        </is>
      </c>
      <c r="C2488" t="inlineStr">
        <is>
          <t>Marketplace</t>
        </is>
      </c>
      <c r="D2488" t="inlineStr">
        <is>
          <t>Home &amp; Kitchen</t>
        </is>
      </c>
      <c r="E2488" t="n">
        <v>87233.21000000001</v>
      </c>
      <c r="F2488" t="n">
        <v>63108.01</v>
      </c>
      <c r="G2488" t="n">
        <v>97968</v>
      </c>
      <c r="H2488" t="n">
        <v>40</v>
      </c>
      <c r="I2488" t="n">
        <v>34</v>
      </c>
      <c r="J2488" t="n">
        <v>2</v>
      </c>
      <c r="K2488">
        <f>E2488-F2488</f>
        <v/>
      </c>
      <c r="L2488" s="10">
        <f>IFERROR(K2488/E2488,0)</f>
        <v/>
      </c>
      <c r="M2488">
        <f>YEAR(A2488)</f>
        <v/>
      </c>
      <c r="N2488">
        <f>"Q"&amp;ROUNDUP(MONTH(A2488)/3,0)</f>
        <v/>
      </c>
      <c r="O2488">
        <f>TEXT(A2488,"mmm")</f>
        <v/>
      </c>
    </row>
    <row r="2489">
      <c r="A2489" s="13" t="n">
        <v>45413</v>
      </c>
      <c r="B2489" t="inlineStr">
        <is>
          <t>North</t>
        </is>
      </c>
      <c r="C2489" t="inlineStr">
        <is>
          <t>Marketplace</t>
        </is>
      </c>
      <c r="D2489" t="inlineStr">
        <is>
          <t>Sports</t>
        </is>
      </c>
      <c r="E2489" t="n">
        <v>19648.38</v>
      </c>
      <c r="F2489" t="n">
        <v>13465.39</v>
      </c>
      <c r="G2489" t="n">
        <v>21541.52</v>
      </c>
      <c r="H2489" t="n">
        <v>17</v>
      </c>
      <c r="I2489" t="n">
        <v>11</v>
      </c>
      <c r="J2489" t="n">
        <v>0</v>
      </c>
      <c r="K2489">
        <f>E2489-F2489</f>
        <v/>
      </c>
      <c r="L2489" s="10">
        <f>IFERROR(K2489/E2489,0)</f>
        <v/>
      </c>
      <c r="M2489">
        <f>YEAR(A2489)</f>
        <v/>
      </c>
      <c r="N2489">
        <f>"Q"&amp;ROUNDUP(MONTH(A2489)/3,0)</f>
        <v/>
      </c>
      <c r="O2489">
        <f>TEXT(A2489,"mmm")</f>
        <v/>
      </c>
    </row>
    <row r="2490">
      <c r="A2490" s="13" t="n">
        <v>45413</v>
      </c>
      <c r="B2490" t="inlineStr">
        <is>
          <t>North</t>
        </is>
      </c>
      <c r="C2490" t="inlineStr">
        <is>
          <t>Mobile App</t>
        </is>
      </c>
      <c r="D2490" t="inlineStr">
        <is>
          <t>Beauty</t>
        </is>
      </c>
      <c r="E2490" t="n">
        <v>19050.38</v>
      </c>
      <c r="F2490" t="n">
        <v>10894.91</v>
      </c>
      <c r="G2490" t="n">
        <v>20852</v>
      </c>
      <c r="H2490" t="n">
        <v>30</v>
      </c>
      <c r="I2490" t="n">
        <v>24</v>
      </c>
      <c r="J2490" t="n">
        <v>2</v>
      </c>
      <c r="K2490">
        <f>E2490-F2490</f>
        <v/>
      </c>
      <c r="L2490" s="10">
        <f>IFERROR(K2490/E2490,0)</f>
        <v/>
      </c>
      <c r="M2490">
        <f>YEAR(A2490)</f>
        <v/>
      </c>
      <c r="N2490">
        <f>"Q"&amp;ROUNDUP(MONTH(A2490)/3,0)</f>
        <v/>
      </c>
      <c r="O2490">
        <f>TEXT(A2490,"mmm")</f>
        <v/>
      </c>
    </row>
    <row r="2491">
      <c r="A2491" s="13" t="n">
        <v>45413</v>
      </c>
      <c r="B2491" t="inlineStr">
        <is>
          <t>North</t>
        </is>
      </c>
      <c r="C2491" t="inlineStr">
        <is>
          <t>Mobile App</t>
        </is>
      </c>
      <c r="D2491" t="inlineStr">
        <is>
          <t>Books</t>
        </is>
      </c>
      <c r="E2491" t="n">
        <v>6031.05</v>
      </c>
      <c r="F2491" t="n">
        <v>4466.68</v>
      </c>
      <c r="G2491" t="n">
        <v>6299.28</v>
      </c>
      <c r="H2491" t="n">
        <v>13</v>
      </c>
      <c r="I2491" t="n">
        <v>9</v>
      </c>
      <c r="J2491" t="n">
        <v>0</v>
      </c>
      <c r="K2491">
        <f>E2491-F2491</f>
        <v/>
      </c>
      <c r="L2491" s="10">
        <f>IFERROR(K2491/E2491,0)</f>
        <v/>
      </c>
      <c r="M2491">
        <f>YEAR(A2491)</f>
        <v/>
      </c>
      <c r="N2491">
        <f>"Q"&amp;ROUNDUP(MONTH(A2491)/3,0)</f>
        <v/>
      </c>
      <c r="O2491">
        <f>TEXT(A2491,"mmm")</f>
        <v/>
      </c>
    </row>
    <row r="2492">
      <c r="A2492" s="13" t="n">
        <v>45413</v>
      </c>
      <c r="B2492" t="inlineStr">
        <is>
          <t>North</t>
        </is>
      </c>
      <c r="C2492" t="inlineStr">
        <is>
          <t>Mobile App</t>
        </is>
      </c>
      <c r="D2492" t="inlineStr">
        <is>
          <t>Electronics</t>
        </is>
      </c>
      <c r="E2492" t="n">
        <v>266693.73</v>
      </c>
      <c r="F2492" t="n">
        <v>244934.24</v>
      </c>
      <c r="G2492" t="n">
        <v>292656</v>
      </c>
      <c r="H2492" t="n">
        <v>20</v>
      </c>
      <c r="I2492" t="n">
        <v>16</v>
      </c>
      <c r="J2492" t="n">
        <v>3</v>
      </c>
      <c r="K2492">
        <f>E2492-F2492</f>
        <v/>
      </c>
      <c r="L2492" s="10">
        <f>IFERROR(K2492/E2492,0)</f>
        <v/>
      </c>
      <c r="M2492">
        <f>YEAR(A2492)</f>
        <v/>
      </c>
      <c r="N2492">
        <f>"Q"&amp;ROUNDUP(MONTH(A2492)/3,0)</f>
        <v/>
      </c>
      <c r="O2492">
        <f>TEXT(A2492,"mmm")</f>
        <v/>
      </c>
    </row>
    <row r="2493">
      <c r="A2493" s="13" t="n">
        <v>45413</v>
      </c>
      <c r="B2493" t="inlineStr">
        <is>
          <t>North</t>
        </is>
      </c>
      <c r="C2493" t="inlineStr">
        <is>
          <t>Mobile App</t>
        </is>
      </c>
      <c r="D2493" t="inlineStr">
        <is>
          <t>Fashion</t>
        </is>
      </c>
      <c r="E2493" t="n">
        <v>78559.75999999999</v>
      </c>
      <c r="F2493" t="n">
        <v>43768.93</v>
      </c>
      <c r="G2493" t="n">
        <v>85707.44</v>
      </c>
      <c r="H2493" t="n">
        <v>59</v>
      </c>
      <c r="I2493" t="n">
        <v>48</v>
      </c>
      <c r="J2493" t="n">
        <v>10</v>
      </c>
      <c r="K2493">
        <f>E2493-F2493</f>
        <v/>
      </c>
      <c r="L2493" s="10">
        <f>IFERROR(K2493/E2493,0)</f>
        <v/>
      </c>
      <c r="M2493">
        <f>YEAR(A2493)</f>
        <v/>
      </c>
      <c r="N2493">
        <f>"Q"&amp;ROUNDUP(MONTH(A2493)/3,0)</f>
        <v/>
      </c>
      <c r="O2493">
        <f>TEXT(A2493,"mmm")</f>
        <v/>
      </c>
    </row>
    <row r="2494">
      <c r="A2494" s="13" t="n">
        <v>45413</v>
      </c>
      <c r="B2494" t="inlineStr">
        <is>
          <t>North</t>
        </is>
      </c>
      <c r="C2494" t="inlineStr">
        <is>
          <t>Mobile App</t>
        </is>
      </c>
      <c r="D2494" t="inlineStr">
        <is>
          <t>Grocery</t>
        </is>
      </c>
      <c r="E2494" t="n">
        <v>23548.78</v>
      </c>
      <c r="F2494" t="n">
        <v>19835.33</v>
      </c>
      <c r="G2494" t="n">
        <v>25501.84</v>
      </c>
      <c r="H2494" t="n">
        <v>69</v>
      </c>
      <c r="I2494" t="n">
        <v>28</v>
      </c>
      <c r="J2494" t="n">
        <v>0</v>
      </c>
      <c r="K2494">
        <f>E2494-F2494</f>
        <v/>
      </c>
      <c r="L2494" s="10">
        <f>IFERROR(K2494/E2494,0)</f>
        <v/>
      </c>
      <c r="M2494">
        <f>YEAR(A2494)</f>
        <v/>
      </c>
      <c r="N2494">
        <f>"Q"&amp;ROUNDUP(MONTH(A2494)/3,0)</f>
        <v/>
      </c>
      <c r="O2494">
        <f>TEXT(A2494,"mmm")</f>
        <v/>
      </c>
    </row>
    <row r="2495">
      <c r="A2495" s="13" t="n">
        <v>45413</v>
      </c>
      <c r="B2495" t="inlineStr">
        <is>
          <t>North</t>
        </is>
      </c>
      <c r="C2495" t="inlineStr">
        <is>
          <t>Mobile App</t>
        </is>
      </c>
      <c r="D2495" t="inlineStr">
        <is>
          <t>Home &amp; Kitchen</t>
        </is>
      </c>
      <c r="E2495" t="n">
        <v>75081.58</v>
      </c>
      <c r="F2495" t="n">
        <v>51877.23</v>
      </c>
      <c r="G2495" t="n">
        <v>81794.96000000001</v>
      </c>
      <c r="H2495" t="n">
        <v>41</v>
      </c>
      <c r="I2495" t="n">
        <v>26</v>
      </c>
      <c r="J2495" t="n">
        <v>2</v>
      </c>
      <c r="K2495">
        <f>E2495-F2495</f>
        <v/>
      </c>
      <c r="L2495" s="10">
        <f>IFERROR(K2495/E2495,0)</f>
        <v/>
      </c>
      <c r="M2495">
        <f>YEAR(A2495)</f>
        <v/>
      </c>
      <c r="N2495">
        <f>"Q"&amp;ROUNDUP(MONTH(A2495)/3,0)</f>
        <v/>
      </c>
      <c r="O2495">
        <f>TEXT(A2495,"mmm")</f>
        <v/>
      </c>
    </row>
    <row r="2496">
      <c r="A2496" s="13" t="n">
        <v>45413</v>
      </c>
      <c r="B2496" t="inlineStr">
        <is>
          <t>North</t>
        </is>
      </c>
      <c r="C2496" t="inlineStr">
        <is>
          <t>Mobile App</t>
        </is>
      </c>
      <c r="D2496" t="inlineStr">
        <is>
          <t>Sports</t>
        </is>
      </c>
      <c r="E2496" t="n">
        <v>62766.42</v>
      </c>
      <c r="F2496" t="n">
        <v>39972.15</v>
      </c>
      <c r="G2496" t="n">
        <v>65312</v>
      </c>
      <c r="H2496" t="n">
        <v>20</v>
      </c>
      <c r="I2496" t="n">
        <v>14</v>
      </c>
      <c r="J2496" t="n">
        <v>0</v>
      </c>
      <c r="K2496">
        <f>E2496-F2496</f>
        <v/>
      </c>
      <c r="L2496" s="10">
        <f>IFERROR(K2496/E2496,0)</f>
        <v/>
      </c>
      <c r="M2496">
        <f>YEAR(A2496)</f>
        <v/>
      </c>
      <c r="N2496">
        <f>"Q"&amp;ROUNDUP(MONTH(A2496)/3,0)</f>
        <v/>
      </c>
      <c r="O2496">
        <f>TEXT(A2496,"mmm")</f>
        <v/>
      </c>
    </row>
    <row r="2497">
      <c r="A2497" s="13" t="n">
        <v>45413</v>
      </c>
      <c r="B2497" t="inlineStr">
        <is>
          <t>North</t>
        </is>
      </c>
      <c r="C2497" t="inlineStr">
        <is>
          <t>Retail Store</t>
        </is>
      </c>
      <c r="D2497" t="inlineStr">
        <is>
          <t>Beauty</t>
        </is>
      </c>
      <c r="E2497" t="n">
        <v>12070.8</v>
      </c>
      <c r="F2497" t="n">
        <v>6332.45</v>
      </c>
      <c r="G2497" t="n">
        <v>12438.4</v>
      </c>
      <c r="H2497" t="n">
        <v>20</v>
      </c>
      <c r="I2497" t="n">
        <v>13</v>
      </c>
      <c r="J2497" t="n">
        <v>0</v>
      </c>
      <c r="K2497">
        <f>E2497-F2497</f>
        <v/>
      </c>
      <c r="L2497" s="10">
        <f>IFERROR(K2497/E2497,0)</f>
        <v/>
      </c>
      <c r="M2497">
        <f>YEAR(A2497)</f>
        <v/>
      </c>
      <c r="N2497">
        <f>"Q"&amp;ROUNDUP(MONTH(A2497)/3,0)</f>
        <v/>
      </c>
      <c r="O2497">
        <f>TEXT(A2497,"mmm")</f>
        <v/>
      </c>
    </row>
    <row r="2498">
      <c r="A2498" s="13" t="n">
        <v>45413</v>
      </c>
      <c r="B2498" t="inlineStr">
        <is>
          <t>North</t>
        </is>
      </c>
      <c r="C2498" t="inlineStr">
        <is>
          <t>Retail Store</t>
        </is>
      </c>
      <c r="D2498" t="inlineStr">
        <is>
          <t>Books</t>
        </is>
      </c>
      <c r="E2498" t="n">
        <v>2434.89</v>
      </c>
      <c r="F2498" t="n">
        <v>1727.27</v>
      </c>
      <c r="G2498" t="n">
        <v>2553.2</v>
      </c>
      <c r="H2498" t="n">
        <v>5</v>
      </c>
      <c r="I2498" t="n">
        <v>5</v>
      </c>
      <c r="J2498" t="n">
        <v>0</v>
      </c>
      <c r="K2498">
        <f>E2498-F2498</f>
        <v/>
      </c>
      <c r="L2498" s="10">
        <f>IFERROR(K2498/E2498,0)</f>
        <v/>
      </c>
      <c r="M2498">
        <f>YEAR(A2498)</f>
        <v/>
      </c>
      <c r="N2498">
        <f>"Q"&amp;ROUNDUP(MONTH(A2498)/3,0)</f>
        <v/>
      </c>
      <c r="O2498">
        <f>TEXT(A2498,"mmm")</f>
        <v/>
      </c>
    </row>
    <row r="2499">
      <c r="A2499" s="13" t="n">
        <v>45413</v>
      </c>
      <c r="B2499" t="inlineStr">
        <is>
          <t>North</t>
        </is>
      </c>
      <c r="C2499" t="inlineStr">
        <is>
          <t>Retail Store</t>
        </is>
      </c>
      <c r="D2499" t="inlineStr">
        <is>
          <t>Electronics</t>
        </is>
      </c>
      <c r="E2499" t="n">
        <v>306372.33</v>
      </c>
      <c r="F2499" t="n">
        <v>265489.52</v>
      </c>
      <c r="G2499" t="n">
        <v>314776.8</v>
      </c>
      <c r="H2499" t="n">
        <v>30</v>
      </c>
      <c r="I2499" t="n">
        <v>21</v>
      </c>
      <c r="J2499" t="n">
        <v>0</v>
      </c>
      <c r="K2499">
        <f>E2499-F2499</f>
        <v/>
      </c>
      <c r="L2499" s="10">
        <f>IFERROR(K2499/E2499,0)</f>
        <v/>
      </c>
      <c r="M2499">
        <f>YEAR(A2499)</f>
        <v/>
      </c>
      <c r="N2499">
        <f>"Q"&amp;ROUNDUP(MONTH(A2499)/3,0)</f>
        <v/>
      </c>
      <c r="O2499">
        <f>TEXT(A2499,"mmm")</f>
        <v/>
      </c>
    </row>
    <row r="2500">
      <c r="A2500" s="13" t="n">
        <v>45413</v>
      </c>
      <c r="B2500" t="inlineStr">
        <is>
          <t>North</t>
        </is>
      </c>
      <c r="C2500" t="inlineStr">
        <is>
          <t>Retail Store</t>
        </is>
      </c>
      <c r="D2500" t="inlineStr">
        <is>
          <t>Fashion</t>
        </is>
      </c>
      <c r="E2500" t="n">
        <v>39417.96</v>
      </c>
      <c r="F2500" t="n">
        <v>21511.3</v>
      </c>
      <c r="G2500" t="n">
        <v>42283.28</v>
      </c>
      <c r="H2500" t="n">
        <v>23</v>
      </c>
      <c r="I2500" t="n">
        <v>18</v>
      </c>
      <c r="J2500" t="n">
        <v>2</v>
      </c>
      <c r="K2500">
        <f>E2500-F2500</f>
        <v/>
      </c>
      <c r="L2500" s="10">
        <f>IFERROR(K2500/E2500,0)</f>
        <v/>
      </c>
      <c r="M2500">
        <f>YEAR(A2500)</f>
        <v/>
      </c>
      <c r="N2500">
        <f>"Q"&amp;ROUNDUP(MONTH(A2500)/3,0)</f>
        <v/>
      </c>
      <c r="O2500">
        <f>TEXT(A2500,"mmm")</f>
        <v/>
      </c>
    </row>
    <row r="2501">
      <c r="A2501" s="13" t="n">
        <v>45413</v>
      </c>
      <c r="B2501" t="inlineStr">
        <is>
          <t>North</t>
        </is>
      </c>
      <c r="C2501" t="inlineStr">
        <is>
          <t>Retail Store</t>
        </is>
      </c>
      <c r="D2501" t="inlineStr">
        <is>
          <t>Grocery</t>
        </is>
      </c>
      <c r="E2501" t="n">
        <v>6689.24</v>
      </c>
      <c r="F2501" t="n">
        <v>5215.64</v>
      </c>
      <c r="G2501" t="n">
        <v>6910.8</v>
      </c>
      <c r="H2501" t="n">
        <v>25</v>
      </c>
      <c r="I2501" t="n">
        <v>9</v>
      </c>
      <c r="J2501" t="n">
        <v>0</v>
      </c>
      <c r="K2501">
        <f>E2501-F2501</f>
        <v/>
      </c>
      <c r="L2501" s="10">
        <f>IFERROR(K2501/E2501,0)</f>
        <v/>
      </c>
      <c r="M2501">
        <f>YEAR(A2501)</f>
        <v/>
      </c>
      <c r="N2501">
        <f>"Q"&amp;ROUNDUP(MONTH(A2501)/3,0)</f>
        <v/>
      </c>
      <c r="O2501">
        <f>TEXT(A2501,"mmm")</f>
        <v/>
      </c>
    </row>
    <row r="2502">
      <c r="A2502" s="13" t="n">
        <v>45413</v>
      </c>
      <c r="B2502" t="inlineStr">
        <is>
          <t>North</t>
        </is>
      </c>
      <c r="C2502" t="inlineStr">
        <is>
          <t>Retail Store</t>
        </is>
      </c>
      <c r="D2502" t="inlineStr">
        <is>
          <t>Home &amp; Kitchen</t>
        </is>
      </c>
      <c r="E2502" t="n">
        <v>31299.79</v>
      </c>
      <c r="F2502" t="n">
        <v>21053.23</v>
      </c>
      <c r="G2502" t="n">
        <v>32352.32</v>
      </c>
      <c r="H2502" t="n">
        <v>12</v>
      </c>
      <c r="I2502" t="n">
        <v>10</v>
      </c>
      <c r="J2502" t="n">
        <v>0</v>
      </c>
      <c r="K2502">
        <f>E2502-F2502</f>
        <v/>
      </c>
      <c r="L2502" s="10">
        <f>IFERROR(K2502/E2502,0)</f>
        <v/>
      </c>
      <c r="M2502">
        <f>YEAR(A2502)</f>
        <v/>
      </c>
      <c r="N2502">
        <f>"Q"&amp;ROUNDUP(MONTH(A2502)/3,0)</f>
        <v/>
      </c>
      <c r="O2502">
        <f>TEXT(A2502,"mmm")</f>
        <v/>
      </c>
    </row>
    <row r="2503">
      <c r="A2503" s="13" t="n">
        <v>45413</v>
      </c>
      <c r="B2503" t="inlineStr">
        <is>
          <t>North</t>
        </is>
      </c>
      <c r="C2503" t="inlineStr">
        <is>
          <t>Retail Store</t>
        </is>
      </c>
      <c r="D2503" t="inlineStr">
        <is>
          <t>Sports</t>
        </is>
      </c>
      <c r="E2503" t="n">
        <v>10296.51</v>
      </c>
      <c r="F2503" t="n">
        <v>6770.79</v>
      </c>
      <c r="G2503" t="n">
        <v>11308.96</v>
      </c>
      <c r="H2503" t="n">
        <v>6</v>
      </c>
      <c r="I2503" t="n">
        <v>4</v>
      </c>
      <c r="J2503" t="n">
        <v>0</v>
      </c>
      <c r="K2503">
        <f>E2503-F2503</f>
        <v/>
      </c>
      <c r="L2503" s="10">
        <f>IFERROR(K2503/E2503,0)</f>
        <v/>
      </c>
      <c r="M2503">
        <f>YEAR(A2503)</f>
        <v/>
      </c>
      <c r="N2503">
        <f>"Q"&amp;ROUNDUP(MONTH(A2503)/3,0)</f>
        <v/>
      </c>
      <c r="O2503">
        <f>TEXT(A2503,"mmm")</f>
        <v/>
      </c>
    </row>
    <row r="2504">
      <c r="A2504" s="13" t="n">
        <v>45413</v>
      </c>
      <c r="B2504" t="inlineStr">
        <is>
          <t>North</t>
        </is>
      </c>
      <c r="C2504" t="inlineStr">
        <is>
          <t>Unknown</t>
        </is>
      </c>
      <c r="D2504" t="inlineStr">
        <is>
          <t>Books</t>
        </is>
      </c>
      <c r="E2504" t="n">
        <v>522.65</v>
      </c>
      <c r="F2504" t="n">
        <v>380.15</v>
      </c>
      <c r="G2504" t="n">
        <v>550.16</v>
      </c>
      <c r="H2504" t="n">
        <v>1</v>
      </c>
      <c r="I2504" t="n">
        <v>1</v>
      </c>
      <c r="J2504" t="n">
        <v>1</v>
      </c>
      <c r="K2504">
        <f>E2504-F2504</f>
        <v/>
      </c>
      <c r="L2504" s="10">
        <f>IFERROR(K2504/E2504,0)</f>
        <v/>
      </c>
      <c r="M2504">
        <f>YEAR(A2504)</f>
        <v/>
      </c>
      <c r="N2504">
        <f>"Q"&amp;ROUNDUP(MONTH(A2504)/3,0)</f>
        <v/>
      </c>
      <c r="O2504">
        <f>TEXT(A2504,"mmm")</f>
        <v/>
      </c>
    </row>
    <row r="2505">
      <c r="A2505" s="13" t="n">
        <v>45413</v>
      </c>
      <c r="B2505" t="inlineStr">
        <is>
          <t>North</t>
        </is>
      </c>
      <c r="C2505" t="inlineStr">
        <is>
          <t>Website</t>
        </is>
      </c>
      <c r="D2505" t="inlineStr">
        <is>
          <t>Beauty</t>
        </is>
      </c>
      <c r="E2505" t="n">
        <v>11386.52</v>
      </c>
      <c r="F2505" t="n">
        <v>6210.39</v>
      </c>
      <c r="G2505" t="n">
        <v>12023.44</v>
      </c>
      <c r="H2505" t="n">
        <v>19</v>
      </c>
      <c r="I2505" t="n">
        <v>16</v>
      </c>
      <c r="J2505" t="n">
        <v>1</v>
      </c>
      <c r="K2505">
        <f>E2505-F2505</f>
        <v/>
      </c>
      <c r="L2505" s="10">
        <f>IFERROR(K2505/E2505,0)</f>
        <v/>
      </c>
      <c r="M2505">
        <f>YEAR(A2505)</f>
        <v/>
      </c>
      <c r="N2505">
        <f>"Q"&amp;ROUNDUP(MONTH(A2505)/3,0)</f>
        <v/>
      </c>
      <c r="O2505">
        <f>TEXT(A2505,"mmm")</f>
        <v/>
      </c>
    </row>
    <row r="2506">
      <c r="A2506" s="13" t="n">
        <v>45413</v>
      </c>
      <c r="B2506" t="inlineStr">
        <is>
          <t>North</t>
        </is>
      </c>
      <c r="C2506" t="inlineStr">
        <is>
          <t>Website</t>
        </is>
      </c>
      <c r="D2506" t="inlineStr">
        <is>
          <t>Books</t>
        </is>
      </c>
      <c r="E2506" t="n">
        <v>9702.09</v>
      </c>
      <c r="F2506" t="n">
        <v>7191.71</v>
      </c>
      <c r="G2506" t="n">
        <v>10774.4</v>
      </c>
      <c r="H2506" t="n">
        <v>20</v>
      </c>
      <c r="I2506" t="n">
        <v>16</v>
      </c>
      <c r="J2506" t="n">
        <v>1</v>
      </c>
      <c r="K2506">
        <f>E2506-F2506</f>
        <v/>
      </c>
      <c r="L2506" s="10">
        <f>IFERROR(K2506/E2506,0)</f>
        <v/>
      </c>
      <c r="M2506">
        <f>YEAR(A2506)</f>
        <v/>
      </c>
      <c r="N2506">
        <f>"Q"&amp;ROUNDUP(MONTH(A2506)/3,0)</f>
        <v/>
      </c>
      <c r="O2506">
        <f>TEXT(A2506,"mmm")</f>
        <v/>
      </c>
    </row>
    <row r="2507">
      <c r="A2507" s="13" t="n">
        <v>45413</v>
      </c>
      <c r="B2507" t="inlineStr">
        <is>
          <t>North</t>
        </is>
      </c>
      <c r="C2507" t="inlineStr">
        <is>
          <t>Website</t>
        </is>
      </c>
      <c r="D2507" t="inlineStr">
        <is>
          <t>Electronics</t>
        </is>
      </c>
      <c r="E2507" t="n">
        <v>334778.55</v>
      </c>
      <c r="F2507" t="n">
        <v>299861.27</v>
      </c>
      <c r="G2507" t="n">
        <v>361672.48</v>
      </c>
      <c r="H2507" t="n">
        <v>28</v>
      </c>
      <c r="I2507" t="n">
        <v>25</v>
      </c>
      <c r="J2507" t="n">
        <v>0</v>
      </c>
      <c r="K2507">
        <f>E2507-F2507</f>
        <v/>
      </c>
      <c r="L2507" s="10">
        <f>IFERROR(K2507/E2507,0)</f>
        <v/>
      </c>
      <c r="M2507">
        <f>YEAR(A2507)</f>
        <v/>
      </c>
      <c r="N2507">
        <f>"Q"&amp;ROUNDUP(MONTH(A2507)/3,0)</f>
        <v/>
      </c>
      <c r="O2507">
        <f>TEXT(A2507,"mmm")</f>
        <v/>
      </c>
    </row>
    <row r="2508">
      <c r="A2508" s="13" t="n">
        <v>45413</v>
      </c>
      <c r="B2508" t="inlineStr">
        <is>
          <t>North</t>
        </is>
      </c>
      <c r="C2508" t="inlineStr">
        <is>
          <t>Website</t>
        </is>
      </c>
      <c r="D2508" t="inlineStr">
        <is>
          <t>Fashion</t>
        </is>
      </c>
      <c r="E2508" t="n">
        <v>46720.46</v>
      </c>
      <c r="F2508" t="n">
        <v>24898.81</v>
      </c>
      <c r="G2508" t="n">
        <v>50039.6</v>
      </c>
      <c r="H2508" t="n">
        <v>35</v>
      </c>
      <c r="I2508" t="n">
        <v>28</v>
      </c>
      <c r="J2508" t="n">
        <v>7</v>
      </c>
      <c r="K2508">
        <f>E2508-F2508</f>
        <v/>
      </c>
      <c r="L2508" s="10">
        <f>IFERROR(K2508/E2508,0)</f>
        <v/>
      </c>
      <c r="M2508">
        <f>YEAR(A2508)</f>
        <v/>
      </c>
      <c r="N2508">
        <f>"Q"&amp;ROUNDUP(MONTH(A2508)/3,0)</f>
        <v/>
      </c>
      <c r="O2508">
        <f>TEXT(A2508,"mmm")</f>
        <v/>
      </c>
    </row>
    <row r="2509">
      <c r="A2509" s="13" t="n">
        <v>45413</v>
      </c>
      <c r="B2509" t="inlineStr">
        <is>
          <t>North</t>
        </is>
      </c>
      <c r="C2509" t="inlineStr">
        <is>
          <t>Website</t>
        </is>
      </c>
      <c r="D2509" t="inlineStr">
        <is>
          <t>Grocery</t>
        </is>
      </c>
      <c r="E2509" t="n">
        <v>15611.42</v>
      </c>
      <c r="F2509" t="n">
        <v>12971.38</v>
      </c>
      <c r="G2509" t="n">
        <v>16687.84</v>
      </c>
      <c r="H2509" t="n">
        <v>44</v>
      </c>
      <c r="I2509" t="n">
        <v>21</v>
      </c>
      <c r="J2509" t="n">
        <v>0</v>
      </c>
      <c r="K2509">
        <f>E2509-F2509</f>
        <v/>
      </c>
      <c r="L2509" s="10">
        <f>IFERROR(K2509/E2509,0)</f>
        <v/>
      </c>
      <c r="M2509">
        <f>YEAR(A2509)</f>
        <v/>
      </c>
      <c r="N2509">
        <f>"Q"&amp;ROUNDUP(MONTH(A2509)/3,0)</f>
        <v/>
      </c>
      <c r="O2509">
        <f>TEXT(A2509,"mmm")</f>
        <v/>
      </c>
    </row>
    <row r="2510">
      <c r="A2510" s="13" t="n">
        <v>45413</v>
      </c>
      <c r="B2510" t="inlineStr">
        <is>
          <t>North</t>
        </is>
      </c>
      <c r="C2510" t="inlineStr">
        <is>
          <t>Website</t>
        </is>
      </c>
      <c r="D2510" t="inlineStr">
        <is>
          <t>Home &amp; Kitchen</t>
        </is>
      </c>
      <c r="E2510" t="n">
        <v>70639.63</v>
      </c>
      <c r="F2510" t="n">
        <v>49150.72</v>
      </c>
      <c r="G2510" t="n">
        <v>74153.24000000001</v>
      </c>
      <c r="H2510" t="n">
        <v>22</v>
      </c>
      <c r="I2510" t="n">
        <v>16</v>
      </c>
      <c r="J2510" t="n">
        <v>0</v>
      </c>
      <c r="K2510">
        <f>E2510-F2510</f>
        <v/>
      </c>
      <c r="L2510" s="10">
        <f>IFERROR(K2510/E2510,0)</f>
        <v/>
      </c>
      <c r="M2510">
        <f>YEAR(A2510)</f>
        <v/>
      </c>
      <c r="N2510">
        <f>"Q"&amp;ROUNDUP(MONTH(A2510)/3,0)</f>
        <v/>
      </c>
      <c r="O2510">
        <f>TEXT(A2510,"mmm")</f>
        <v/>
      </c>
    </row>
    <row r="2511">
      <c r="A2511" s="13" t="n">
        <v>45413</v>
      </c>
      <c r="B2511" t="inlineStr">
        <is>
          <t>North</t>
        </is>
      </c>
      <c r="C2511" t="inlineStr">
        <is>
          <t>Website</t>
        </is>
      </c>
      <c r="D2511" t="inlineStr">
        <is>
          <t>Sports</t>
        </is>
      </c>
      <c r="E2511" t="n">
        <v>45126.67</v>
      </c>
      <c r="F2511" t="n">
        <v>29152.27</v>
      </c>
      <c r="G2511" t="n">
        <v>47183.76</v>
      </c>
      <c r="H2511" t="n">
        <v>21</v>
      </c>
      <c r="I2511" t="n">
        <v>17</v>
      </c>
      <c r="J2511" t="n">
        <v>4</v>
      </c>
      <c r="K2511">
        <f>E2511-F2511</f>
        <v/>
      </c>
      <c r="L2511" s="10">
        <f>IFERROR(K2511/E2511,0)</f>
        <v/>
      </c>
      <c r="M2511">
        <f>YEAR(A2511)</f>
        <v/>
      </c>
      <c r="N2511">
        <f>"Q"&amp;ROUNDUP(MONTH(A2511)/3,0)</f>
        <v/>
      </c>
      <c r="O2511">
        <f>TEXT(A2511,"mmm")</f>
        <v/>
      </c>
    </row>
    <row r="2512">
      <c r="A2512" s="13" t="n">
        <v>45413</v>
      </c>
      <c r="B2512" t="inlineStr">
        <is>
          <t>South</t>
        </is>
      </c>
      <c r="C2512" t="inlineStr">
        <is>
          <t>Marketplace</t>
        </is>
      </c>
      <c r="D2512" t="inlineStr">
        <is>
          <t>Beauty</t>
        </is>
      </c>
      <c r="E2512" t="n">
        <v>17759.32</v>
      </c>
      <c r="F2512" t="n">
        <v>10138.64</v>
      </c>
      <c r="G2512" t="n">
        <v>19626.88</v>
      </c>
      <c r="H2512" t="n">
        <v>28</v>
      </c>
      <c r="I2512" t="n">
        <v>20</v>
      </c>
      <c r="J2512" t="n">
        <v>0</v>
      </c>
      <c r="K2512">
        <f>E2512-F2512</f>
        <v/>
      </c>
      <c r="L2512" s="10">
        <f>IFERROR(K2512/E2512,0)</f>
        <v/>
      </c>
      <c r="M2512">
        <f>YEAR(A2512)</f>
        <v/>
      </c>
      <c r="N2512">
        <f>"Q"&amp;ROUNDUP(MONTH(A2512)/3,0)</f>
        <v/>
      </c>
      <c r="O2512">
        <f>TEXT(A2512,"mmm")</f>
        <v/>
      </c>
    </row>
    <row r="2513">
      <c r="A2513" s="13" t="n">
        <v>45413</v>
      </c>
      <c r="B2513" t="inlineStr">
        <is>
          <t>South</t>
        </is>
      </c>
      <c r="C2513" t="inlineStr">
        <is>
          <t>Marketplace</t>
        </is>
      </c>
      <c r="D2513" t="inlineStr">
        <is>
          <t>Books</t>
        </is>
      </c>
      <c r="E2513" t="n">
        <v>12678.79</v>
      </c>
      <c r="F2513" t="n">
        <v>9895.110000000001</v>
      </c>
      <c r="G2513" t="n">
        <v>14421.68</v>
      </c>
      <c r="H2513" t="n">
        <v>33</v>
      </c>
      <c r="I2513" t="n">
        <v>24</v>
      </c>
      <c r="J2513" t="n">
        <v>1</v>
      </c>
      <c r="K2513">
        <f>E2513-F2513</f>
        <v/>
      </c>
      <c r="L2513" s="10">
        <f>IFERROR(K2513/E2513,0)</f>
        <v/>
      </c>
      <c r="M2513">
        <f>YEAR(A2513)</f>
        <v/>
      </c>
      <c r="N2513">
        <f>"Q"&amp;ROUNDUP(MONTH(A2513)/3,0)</f>
        <v/>
      </c>
      <c r="O2513">
        <f>TEXT(A2513,"mmm")</f>
        <v/>
      </c>
    </row>
    <row r="2514">
      <c r="A2514" s="13" t="n">
        <v>45413</v>
      </c>
      <c r="B2514" t="inlineStr">
        <is>
          <t>South</t>
        </is>
      </c>
      <c r="C2514" t="inlineStr">
        <is>
          <t>Marketplace</t>
        </is>
      </c>
      <c r="D2514" t="inlineStr">
        <is>
          <t>Electronics</t>
        </is>
      </c>
      <c r="E2514" t="n">
        <v>387558</v>
      </c>
      <c r="F2514" t="n">
        <v>348827.32</v>
      </c>
      <c r="G2514" t="n">
        <v>418686.32</v>
      </c>
      <c r="H2514" t="n">
        <v>37</v>
      </c>
      <c r="I2514" t="n">
        <v>28</v>
      </c>
      <c r="J2514" t="n">
        <v>0</v>
      </c>
      <c r="K2514">
        <f>E2514-F2514</f>
        <v/>
      </c>
      <c r="L2514" s="10">
        <f>IFERROR(K2514/E2514,0)</f>
        <v/>
      </c>
      <c r="M2514">
        <f>YEAR(A2514)</f>
        <v/>
      </c>
      <c r="N2514">
        <f>"Q"&amp;ROUNDUP(MONTH(A2514)/3,0)</f>
        <v/>
      </c>
      <c r="O2514">
        <f>TEXT(A2514,"mmm")</f>
        <v/>
      </c>
    </row>
    <row r="2515">
      <c r="A2515" s="13" t="n">
        <v>45413</v>
      </c>
      <c r="B2515" t="inlineStr">
        <is>
          <t>South</t>
        </is>
      </c>
      <c r="C2515" t="inlineStr">
        <is>
          <t>Marketplace</t>
        </is>
      </c>
      <c r="D2515" t="inlineStr">
        <is>
          <t>Fashion</t>
        </is>
      </c>
      <c r="E2515" t="n">
        <v>84055.50999999999</v>
      </c>
      <c r="F2515" t="n">
        <v>48003.07</v>
      </c>
      <c r="G2515" t="n">
        <v>93611.44</v>
      </c>
      <c r="H2515" t="n">
        <v>59</v>
      </c>
      <c r="I2515" t="n">
        <v>46</v>
      </c>
      <c r="J2515" t="n">
        <v>13</v>
      </c>
      <c r="K2515">
        <f>E2515-F2515</f>
        <v/>
      </c>
      <c r="L2515" s="10">
        <f>IFERROR(K2515/E2515,0)</f>
        <v/>
      </c>
      <c r="M2515">
        <f>YEAR(A2515)</f>
        <v/>
      </c>
      <c r="N2515">
        <f>"Q"&amp;ROUNDUP(MONTH(A2515)/3,0)</f>
        <v/>
      </c>
      <c r="O2515">
        <f>TEXT(A2515,"mmm")</f>
        <v/>
      </c>
    </row>
    <row r="2516">
      <c r="A2516" s="13" t="n">
        <v>45413</v>
      </c>
      <c r="B2516" t="inlineStr">
        <is>
          <t>South</t>
        </is>
      </c>
      <c r="C2516" t="inlineStr">
        <is>
          <t>Marketplace</t>
        </is>
      </c>
      <c r="D2516" t="inlineStr">
        <is>
          <t>Grocery</t>
        </is>
      </c>
      <c r="E2516" t="n">
        <v>20349.58</v>
      </c>
      <c r="F2516" t="n">
        <v>17534.53</v>
      </c>
      <c r="G2516" t="n">
        <v>22670.96</v>
      </c>
      <c r="H2516" t="n">
        <v>61</v>
      </c>
      <c r="I2516" t="n">
        <v>22</v>
      </c>
      <c r="J2516" t="n">
        <v>0</v>
      </c>
      <c r="K2516">
        <f>E2516-F2516</f>
        <v/>
      </c>
      <c r="L2516" s="10">
        <f>IFERROR(K2516/E2516,0)</f>
        <v/>
      </c>
      <c r="M2516">
        <f>YEAR(A2516)</f>
        <v/>
      </c>
      <c r="N2516">
        <f>"Q"&amp;ROUNDUP(MONTH(A2516)/3,0)</f>
        <v/>
      </c>
      <c r="O2516">
        <f>TEXT(A2516,"mmm")</f>
        <v/>
      </c>
    </row>
    <row r="2517">
      <c r="A2517" s="13" t="n">
        <v>45413</v>
      </c>
      <c r="B2517" t="inlineStr">
        <is>
          <t>South</t>
        </is>
      </c>
      <c r="C2517" t="inlineStr">
        <is>
          <t>Marketplace</t>
        </is>
      </c>
      <c r="D2517" t="inlineStr">
        <is>
          <t>Home &amp; Kitchen</t>
        </is>
      </c>
      <c r="E2517" t="n">
        <v>96939.84</v>
      </c>
      <c r="F2517" t="n">
        <v>69676.60000000001</v>
      </c>
      <c r="G2517" t="n">
        <v>108442.88</v>
      </c>
      <c r="H2517" t="n">
        <v>48</v>
      </c>
      <c r="I2517" t="n">
        <v>36</v>
      </c>
      <c r="J2517" t="n">
        <v>5</v>
      </c>
      <c r="K2517">
        <f>E2517-F2517</f>
        <v/>
      </c>
      <c r="L2517" s="10">
        <f>IFERROR(K2517/E2517,0)</f>
        <v/>
      </c>
      <c r="M2517">
        <f>YEAR(A2517)</f>
        <v/>
      </c>
      <c r="N2517">
        <f>"Q"&amp;ROUNDUP(MONTH(A2517)/3,0)</f>
        <v/>
      </c>
      <c r="O2517">
        <f>TEXT(A2517,"mmm")</f>
        <v/>
      </c>
    </row>
    <row r="2518">
      <c r="A2518" s="13" t="n">
        <v>45413</v>
      </c>
      <c r="B2518" t="inlineStr">
        <is>
          <t>South</t>
        </is>
      </c>
      <c r="C2518" t="inlineStr">
        <is>
          <t>Marketplace</t>
        </is>
      </c>
      <c r="D2518" t="inlineStr">
        <is>
          <t>Sports</t>
        </is>
      </c>
      <c r="E2518" t="n">
        <v>79676</v>
      </c>
      <c r="F2518" t="n">
        <v>53812.39</v>
      </c>
      <c r="G2518" t="n">
        <v>87510.8</v>
      </c>
      <c r="H2518" t="n">
        <v>25</v>
      </c>
      <c r="I2518" t="n">
        <v>17</v>
      </c>
      <c r="J2518" t="n">
        <v>2</v>
      </c>
      <c r="K2518">
        <f>E2518-F2518</f>
        <v/>
      </c>
      <c r="L2518" s="10">
        <f>IFERROR(K2518/E2518,0)</f>
        <v/>
      </c>
      <c r="M2518">
        <f>YEAR(A2518)</f>
        <v/>
      </c>
      <c r="N2518">
        <f>"Q"&amp;ROUNDUP(MONTH(A2518)/3,0)</f>
        <v/>
      </c>
      <c r="O2518">
        <f>TEXT(A2518,"mmm")</f>
        <v/>
      </c>
    </row>
    <row r="2519">
      <c r="A2519" s="13" t="n">
        <v>45413</v>
      </c>
      <c r="B2519" t="inlineStr">
        <is>
          <t>South</t>
        </is>
      </c>
      <c r="C2519" t="inlineStr">
        <is>
          <t>Mobile App</t>
        </is>
      </c>
      <c r="D2519" t="inlineStr">
        <is>
          <t>Beauty</t>
        </is>
      </c>
      <c r="E2519" t="n">
        <v>10792.06</v>
      </c>
      <c r="F2519" t="n">
        <v>5876.2</v>
      </c>
      <c r="G2519" t="n">
        <v>11659.92</v>
      </c>
      <c r="H2519" t="n">
        <v>24</v>
      </c>
      <c r="I2519" t="n">
        <v>16</v>
      </c>
      <c r="J2519" t="n">
        <v>1</v>
      </c>
      <c r="K2519">
        <f>E2519-F2519</f>
        <v/>
      </c>
      <c r="L2519" s="10">
        <f>IFERROR(K2519/E2519,0)</f>
        <v/>
      </c>
      <c r="M2519">
        <f>YEAR(A2519)</f>
        <v/>
      </c>
      <c r="N2519">
        <f>"Q"&amp;ROUNDUP(MONTH(A2519)/3,0)</f>
        <v/>
      </c>
      <c r="O2519">
        <f>TEXT(A2519,"mmm")</f>
        <v/>
      </c>
    </row>
    <row r="2520">
      <c r="A2520" s="13" t="n">
        <v>45413</v>
      </c>
      <c r="B2520" t="inlineStr">
        <is>
          <t>South</t>
        </is>
      </c>
      <c r="C2520" t="inlineStr">
        <is>
          <t>Mobile App</t>
        </is>
      </c>
      <c r="D2520" t="inlineStr">
        <is>
          <t>Books</t>
        </is>
      </c>
      <c r="E2520" t="n">
        <v>11761.88</v>
      </c>
      <c r="F2520" t="n">
        <v>8664.950000000001</v>
      </c>
      <c r="G2520" t="n">
        <v>12547.6</v>
      </c>
      <c r="H2520" t="n">
        <v>25</v>
      </c>
      <c r="I2520" t="n">
        <v>21</v>
      </c>
      <c r="J2520" t="n">
        <v>2</v>
      </c>
      <c r="K2520">
        <f>E2520-F2520</f>
        <v/>
      </c>
      <c r="L2520" s="10">
        <f>IFERROR(K2520/E2520,0)</f>
        <v/>
      </c>
      <c r="M2520">
        <f>YEAR(A2520)</f>
        <v/>
      </c>
      <c r="N2520">
        <f>"Q"&amp;ROUNDUP(MONTH(A2520)/3,0)</f>
        <v/>
      </c>
      <c r="O2520">
        <f>TEXT(A2520,"mmm")</f>
        <v/>
      </c>
    </row>
    <row r="2521">
      <c r="A2521" s="13" t="n">
        <v>45413</v>
      </c>
      <c r="B2521" t="inlineStr">
        <is>
          <t>South</t>
        </is>
      </c>
      <c r="C2521" t="inlineStr">
        <is>
          <t>Mobile App</t>
        </is>
      </c>
      <c r="D2521" t="inlineStr">
        <is>
          <t>Electronics</t>
        </is>
      </c>
      <c r="E2521" t="n">
        <v>504168.11</v>
      </c>
      <c r="F2521" t="n">
        <v>453933.85</v>
      </c>
      <c r="G2521" t="n">
        <v>544474.49</v>
      </c>
      <c r="H2521" t="n">
        <v>48</v>
      </c>
      <c r="I2521" t="n">
        <v>40</v>
      </c>
      <c r="J2521" t="n">
        <v>2</v>
      </c>
      <c r="K2521">
        <f>E2521-F2521</f>
        <v/>
      </c>
      <c r="L2521" s="10">
        <f>IFERROR(K2521/E2521,0)</f>
        <v/>
      </c>
      <c r="M2521">
        <f>YEAR(A2521)</f>
        <v/>
      </c>
      <c r="N2521">
        <f>"Q"&amp;ROUNDUP(MONTH(A2521)/3,0)</f>
        <v/>
      </c>
      <c r="O2521">
        <f>TEXT(A2521,"mmm")</f>
        <v/>
      </c>
    </row>
    <row r="2522">
      <c r="A2522" s="13" t="n">
        <v>45413</v>
      </c>
      <c r="B2522" t="inlineStr">
        <is>
          <t>South</t>
        </is>
      </c>
      <c r="C2522" t="inlineStr">
        <is>
          <t>Mobile App</t>
        </is>
      </c>
      <c r="D2522" t="inlineStr">
        <is>
          <t>Fashion</t>
        </is>
      </c>
      <c r="E2522" t="n">
        <v>146059.86</v>
      </c>
      <c r="F2522" t="n">
        <v>80975.10000000001</v>
      </c>
      <c r="G2522" t="n">
        <v>161478.72</v>
      </c>
      <c r="H2522" t="n">
        <v>82</v>
      </c>
      <c r="I2522" t="n">
        <v>66</v>
      </c>
      <c r="J2522" t="n">
        <v>10</v>
      </c>
      <c r="K2522">
        <f>E2522-F2522</f>
        <v/>
      </c>
      <c r="L2522" s="10">
        <f>IFERROR(K2522/E2522,0)</f>
        <v/>
      </c>
      <c r="M2522">
        <f>YEAR(A2522)</f>
        <v/>
      </c>
      <c r="N2522">
        <f>"Q"&amp;ROUNDUP(MONTH(A2522)/3,0)</f>
        <v/>
      </c>
      <c r="O2522">
        <f>TEXT(A2522,"mmm")</f>
        <v/>
      </c>
    </row>
    <row r="2523">
      <c r="A2523" s="13" t="n">
        <v>45413</v>
      </c>
      <c r="B2523" t="inlineStr">
        <is>
          <t>South</t>
        </is>
      </c>
      <c r="C2523" t="inlineStr">
        <is>
          <t>Mobile App</t>
        </is>
      </c>
      <c r="D2523" t="inlineStr">
        <is>
          <t>Grocery</t>
        </is>
      </c>
      <c r="E2523" t="n">
        <v>36535.91</v>
      </c>
      <c r="F2523" t="n">
        <v>30130.25</v>
      </c>
      <c r="G2523" t="n">
        <v>39166.56</v>
      </c>
      <c r="H2523" t="n">
        <v>103</v>
      </c>
      <c r="I2523" t="n">
        <v>44</v>
      </c>
      <c r="J2523" t="n">
        <v>1</v>
      </c>
      <c r="K2523">
        <f>E2523-F2523</f>
        <v/>
      </c>
      <c r="L2523" s="10">
        <f>IFERROR(K2523/E2523,0)</f>
        <v/>
      </c>
      <c r="M2523">
        <f>YEAR(A2523)</f>
        <v/>
      </c>
      <c r="N2523">
        <f>"Q"&amp;ROUNDUP(MONTH(A2523)/3,0)</f>
        <v/>
      </c>
      <c r="O2523">
        <f>TEXT(A2523,"mmm")</f>
        <v/>
      </c>
    </row>
    <row r="2524">
      <c r="A2524" s="13" t="n">
        <v>45413</v>
      </c>
      <c r="B2524" t="inlineStr">
        <is>
          <t>South</t>
        </is>
      </c>
      <c r="C2524" t="inlineStr">
        <is>
          <t>Mobile App</t>
        </is>
      </c>
      <c r="D2524" t="inlineStr">
        <is>
          <t>Home &amp; Kitchen</t>
        </is>
      </c>
      <c r="E2524" t="n">
        <v>37947.48</v>
      </c>
      <c r="F2524" t="n">
        <v>26812.1</v>
      </c>
      <c r="G2524" t="n">
        <v>41648.96</v>
      </c>
      <c r="H2524" t="n">
        <v>23</v>
      </c>
      <c r="I2524" t="n">
        <v>15</v>
      </c>
      <c r="J2524" t="n">
        <v>0</v>
      </c>
      <c r="K2524">
        <f>E2524-F2524</f>
        <v/>
      </c>
      <c r="L2524" s="10">
        <f>IFERROR(K2524/E2524,0)</f>
        <v/>
      </c>
      <c r="M2524">
        <f>YEAR(A2524)</f>
        <v/>
      </c>
      <c r="N2524">
        <f>"Q"&amp;ROUNDUP(MONTH(A2524)/3,0)</f>
        <v/>
      </c>
      <c r="O2524">
        <f>TEXT(A2524,"mmm")</f>
        <v/>
      </c>
    </row>
    <row r="2525">
      <c r="A2525" s="13" t="n">
        <v>45413</v>
      </c>
      <c r="B2525" t="inlineStr">
        <is>
          <t>South</t>
        </is>
      </c>
      <c r="C2525" t="inlineStr">
        <is>
          <t>Mobile App</t>
        </is>
      </c>
      <c r="D2525" t="inlineStr">
        <is>
          <t>Sports</t>
        </is>
      </c>
      <c r="E2525" t="n">
        <v>29972.61</v>
      </c>
      <c r="F2525" t="n">
        <v>20005.85</v>
      </c>
      <c r="G2525" t="n">
        <v>32440.72</v>
      </c>
      <c r="H2525" t="n">
        <v>17</v>
      </c>
      <c r="I2525" t="n">
        <v>15</v>
      </c>
      <c r="J2525" t="n">
        <v>2</v>
      </c>
      <c r="K2525">
        <f>E2525-F2525</f>
        <v/>
      </c>
      <c r="L2525" s="10">
        <f>IFERROR(K2525/E2525,0)</f>
        <v/>
      </c>
      <c r="M2525">
        <f>YEAR(A2525)</f>
        <v/>
      </c>
      <c r="N2525">
        <f>"Q"&amp;ROUNDUP(MONTH(A2525)/3,0)</f>
        <v/>
      </c>
      <c r="O2525">
        <f>TEXT(A2525,"mmm")</f>
        <v/>
      </c>
    </row>
    <row r="2526">
      <c r="A2526" s="13" t="n">
        <v>45413</v>
      </c>
      <c r="B2526" t="inlineStr">
        <is>
          <t>South</t>
        </is>
      </c>
      <c r="C2526" t="inlineStr">
        <is>
          <t>Retail Store</t>
        </is>
      </c>
      <c r="D2526" t="inlineStr">
        <is>
          <t>Beauty</t>
        </is>
      </c>
      <c r="E2526" t="n">
        <v>4054.12</v>
      </c>
      <c r="F2526" t="n">
        <v>2033.48</v>
      </c>
      <c r="G2526" t="n">
        <v>4203.68</v>
      </c>
      <c r="H2526" t="n">
        <v>8</v>
      </c>
      <c r="I2526" t="n">
        <v>7</v>
      </c>
      <c r="J2526" t="n">
        <v>0</v>
      </c>
      <c r="K2526">
        <f>E2526-F2526</f>
        <v/>
      </c>
      <c r="L2526" s="10">
        <f>IFERROR(K2526/E2526,0)</f>
        <v/>
      </c>
      <c r="M2526">
        <f>YEAR(A2526)</f>
        <v/>
      </c>
      <c r="N2526">
        <f>"Q"&amp;ROUNDUP(MONTH(A2526)/3,0)</f>
        <v/>
      </c>
      <c r="O2526">
        <f>TEXT(A2526,"mmm")</f>
        <v/>
      </c>
    </row>
    <row r="2527">
      <c r="A2527" s="13" t="n">
        <v>45413</v>
      </c>
      <c r="B2527" t="inlineStr">
        <is>
          <t>South</t>
        </is>
      </c>
      <c r="C2527" t="inlineStr">
        <is>
          <t>Retail Store</t>
        </is>
      </c>
      <c r="D2527" t="inlineStr">
        <is>
          <t>Books</t>
        </is>
      </c>
      <c r="E2527" t="n">
        <v>1325.63</v>
      </c>
      <c r="F2527" t="n">
        <v>995.0700000000001</v>
      </c>
      <c r="G2527" t="n">
        <v>1389.44</v>
      </c>
      <c r="H2527" t="n">
        <v>4</v>
      </c>
      <c r="I2527" t="n">
        <v>3</v>
      </c>
      <c r="J2527" t="n">
        <v>0</v>
      </c>
      <c r="K2527">
        <f>E2527-F2527</f>
        <v/>
      </c>
      <c r="L2527" s="10">
        <f>IFERROR(K2527/E2527,0)</f>
        <v/>
      </c>
      <c r="M2527">
        <f>YEAR(A2527)</f>
        <v/>
      </c>
      <c r="N2527">
        <f>"Q"&amp;ROUNDUP(MONTH(A2527)/3,0)</f>
        <v/>
      </c>
      <c r="O2527">
        <f>TEXT(A2527,"mmm")</f>
        <v/>
      </c>
    </row>
    <row r="2528">
      <c r="A2528" s="13" t="n">
        <v>45413</v>
      </c>
      <c r="B2528" t="inlineStr">
        <is>
          <t>South</t>
        </is>
      </c>
      <c r="C2528" t="inlineStr">
        <is>
          <t>Retail Store</t>
        </is>
      </c>
      <c r="D2528" t="inlineStr">
        <is>
          <t>Electronics</t>
        </is>
      </c>
      <c r="E2528" t="n">
        <v>88726.92</v>
      </c>
      <c r="F2528" t="n">
        <v>76921.00999999999</v>
      </c>
      <c r="G2528" t="n">
        <v>92694.16</v>
      </c>
      <c r="H2528" t="n">
        <v>11</v>
      </c>
      <c r="I2528" t="n">
        <v>9</v>
      </c>
      <c r="J2528" t="n">
        <v>1</v>
      </c>
      <c r="K2528">
        <f>E2528-F2528</f>
        <v/>
      </c>
      <c r="L2528" s="10">
        <f>IFERROR(K2528/E2528,0)</f>
        <v/>
      </c>
      <c r="M2528">
        <f>YEAR(A2528)</f>
        <v/>
      </c>
      <c r="N2528">
        <f>"Q"&amp;ROUNDUP(MONTH(A2528)/3,0)</f>
        <v/>
      </c>
      <c r="O2528">
        <f>TEXT(A2528,"mmm")</f>
        <v/>
      </c>
    </row>
    <row r="2529">
      <c r="A2529" s="13" t="n">
        <v>45413</v>
      </c>
      <c r="B2529" t="inlineStr">
        <is>
          <t>South</t>
        </is>
      </c>
      <c r="C2529" t="inlineStr">
        <is>
          <t>Retail Store</t>
        </is>
      </c>
      <c r="D2529" t="inlineStr">
        <is>
          <t>Fashion</t>
        </is>
      </c>
      <c r="E2529" t="n">
        <v>29105.32</v>
      </c>
      <c r="F2529" t="n">
        <v>15477.87</v>
      </c>
      <c r="G2529" t="n">
        <v>30386.72</v>
      </c>
      <c r="H2529" t="n">
        <v>22</v>
      </c>
      <c r="I2529" t="n">
        <v>17</v>
      </c>
      <c r="J2529" t="n">
        <v>3</v>
      </c>
      <c r="K2529">
        <f>E2529-F2529</f>
        <v/>
      </c>
      <c r="L2529" s="10">
        <f>IFERROR(K2529/E2529,0)</f>
        <v/>
      </c>
      <c r="M2529">
        <f>YEAR(A2529)</f>
        <v/>
      </c>
      <c r="N2529">
        <f>"Q"&amp;ROUNDUP(MONTH(A2529)/3,0)</f>
        <v/>
      </c>
      <c r="O2529">
        <f>TEXT(A2529,"mmm")</f>
        <v/>
      </c>
    </row>
    <row r="2530">
      <c r="A2530" s="13" t="n">
        <v>45413</v>
      </c>
      <c r="B2530" t="inlineStr">
        <is>
          <t>South</t>
        </is>
      </c>
      <c r="C2530" t="inlineStr">
        <is>
          <t>Retail Store</t>
        </is>
      </c>
      <c r="D2530" t="inlineStr">
        <is>
          <t>Grocery</t>
        </is>
      </c>
      <c r="E2530" t="n">
        <v>9723.469999999999</v>
      </c>
      <c r="F2530" t="n">
        <v>7632.43</v>
      </c>
      <c r="G2530" t="n">
        <v>9855.040000000001</v>
      </c>
      <c r="H2530" t="n">
        <v>34</v>
      </c>
      <c r="I2530" t="n">
        <v>16</v>
      </c>
      <c r="J2530" t="n">
        <v>0</v>
      </c>
      <c r="K2530">
        <f>E2530-F2530</f>
        <v/>
      </c>
      <c r="L2530" s="10">
        <f>IFERROR(K2530/E2530,0)</f>
        <v/>
      </c>
      <c r="M2530">
        <f>YEAR(A2530)</f>
        <v/>
      </c>
      <c r="N2530">
        <f>"Q"&amp;ROUNDUP(MONTH(A2530)/3,0)</f>
        <v/>
      </c>
      <c r="O2530">
        <f>TEXT(A2530,"mmm")</f>
        <v/>
      </c>
    </row>
    <row r="2531">
      <c r="A2531" s="13" t="n">
        <v>45413</v>
      </c>
      <c r="B2531" t="inlineStr">
        <is>
          <t>South</t>
        </is>
      </c>
      <c r="C2531" t="inlineStr">
        <is>
          <t>Retail Store</t>
        </is>
      </c>
      <c r="D2531" t="inlineStr">
        <is>
          <t>Home &amp; Kitchen</t>
        </is>
      </c>
      <c r="E2531" t="n">
        <v>49586.97</v>
      </c>
      <c r="F2531" t="n">
        <v>33508.72</v>
      </c>
      <c r="G2531" t="n">
        <v>52398.32</v>
      </c>
      <c r="H2531" t="n">
        <v>17</v>
      </c>
      <c r="I2531" t="n">
        <v>13</v>
      </c>
      <c r="J2531" t="n">
        <v>2</v>
      </c>
      <c r="K2531">
        <f>E2531-F2531</f>
        <v/>
      </c>
      <c r="L2531" s="10">
        <f>IFERROR(K2531/E2531,0)</f>
        <v/>
      </c>
      <c r="M2531">
        <f>YEAR(A2531)</f>
        <v/>
      </c>
      <c r="N2531">
        <f>"Q"&amp;ROUNDUP(MONTH(A2531)/3,0)</f>
        <v/>
      </c>
      <c r="O2531">
        <f>TEXT(A2531,"mmm")</f>
        <v/>
      </c>
    </row>
    <row r="2532">
      <c r="A2532" s="13" t="n">
        <v>45413</v>
      </c>
      <c r="B2532" t="inlineStr">
        <is>
          <t>South</t>
        </is>
      </c>
      <c r="C2532" t="inlineStr">
        <is>
          <t>Retail Store</t>
        </is>
      </c>
      <c r="D2532" t="inlineStr">
        <is>
          <t>Sports</t>
        </is>
      </c>
      <c r="E2532" t="n">
        <v>39106.39</v>
      </c>
      <c r="F2532" t="n">
        <v>25255.98</v>
      </c>
      <c r="G2532" t="n">
        <v>39881.92</v>
      </c>
      <c r="H2532" t="n">
        <v>12</v>
      </c>
      <c r="I2532" t="n">
        <v>7</v>
      </c>
      <c r="J2532" t="n">
        <v>0</v>
      </c>
      <c r="K2532">
        <f>E2532-F2532</f>
        <v/>
      </c>
      <c r="L2532" s="10">
        <f>IFERROR(K2532/E2532,0)</f>
        <v/>
      </c>
      <c r="M2532">
        <f>YEAR(A2532)</f>
        <v/>
      </c>
      <c r="N2532">
        <f>"Q"&amp;ROUNDUP(MONTH(A2532)/3,0)</f>
        <v/>
      </c>
      <c r="O2532">
        <f>TEXT(A2532,"mmm")</f>
        <v/>
      </c>
    </row>
    <row r="2533">
      <c r="A2533" s="13" t="n">
        <v>45413</v>
      </c>
      <c r="B2533" t="inlineStr">
        <is>
          <t>South</t>
        </is>
      </c>
      <c r="C2533" t="inlineStr">
        <is>
          <t>Unknown</t>
        </is>
      </c>
      <c r="D2533" t="inlineStr">
        <is>
          <t>Books</t>
        </is>
      </c>
      <c r="E2533" t="n">
        <v>622.96</v>
      </c>
      <c r="F2533" t="n">
        <v>454.4</v>
      </c>
      <c r="G2533" t="n">
        <v>622.96</v>
      </c>
      <c r="H2533" t="n">
        <v>1</v>
      </c>
      <c r="I2533" t="n">
        <v>1</v>
      </c>
      <c r="J2533" t="n">
        <v>0</v>
      </c>
      <c r="K2533">
        <f>E2533-F2533</f>
        <v/>
      </c>
      <c r="L2533" s="10">
        <f>IFERROR(K2533/E2533,0)</f>
        <v/>
      </c>
      <c r="M2533">
        <f>YEAR(A2533)</f>
        <v/>
      </c>
      <c r="N2533">
        <f>"Q"&amp;ROUNDUP(MONTH(A2533)/3,0)</f>
        <v/>
      </c>
      <c r="O2533">
        <f>TEXT(A2533,"mmm")</f>
        <v/>
      </c>
    </row>
    <row r="2534">
      <c r="A2534" s="13" t="n">
        <v>45413</v>
      </c>
      <c r="B2534" t="inlineStr">
        <is>
          <t>South</t>
        </is>
      </c>
      <c r="C2534" t="inlineStr">
        <is>
          <t>Unknown</t>
        </is>
      </c>
      <c r="D2534" t="inlineStr">
        <is>
          <t>Electronics</t>
        </is>
      </c>
      <c r="E2534" t="n">
        <v>86032.44</v>
      </c>
      <c r="F2534" t="n">
        <v>78001.39999999999</v>
      </c>
      <c r="G2534" t="n">
        <v>95591.60000000001</v>
      </c>
      <c r="H2534" t="n">
        <v>5</v>
      </c>
      <c r="I2534" t="n">
        <v>3</v>
      </c>
      <c r="J2534" t="n">
        <v>0</v>
      </c>
      <c r="K2534">
        <f>E2534-F2534</f>
        <v/>
      </c>
      <c r="L2534" s="10">
        <f>IFERROR(K2534/E2534,0)</f>
        <v/>
      </c>
      <c r="M2534">
        <f>YEAR(A2534)</f>
        <v/>
      </c>
      <c r="N2534">
        <f>"Q"&amp;ROUNDUP(MONTH(A2534)/3,0)</f>
        <v/>
      </c>
      <c r="O2534">
        <f>TEXT(A2534,"mmm")</f>
        <v/>
      </c>
    </row>
    <row r="2535">
      <c r="A2535" s="13" t="n">
        <v>45413</v>
      </c>
      <c r="B2535" t="inlineStr">
        <is>
          <t>South</t>
        </is>
      </c>
      <c r="C2535" t="inlineStr">
        <is>
          <t>Unknown</t>
        </is>
      </c>
      <c r="D2535" t="inlineStr">
        <is>
          <t>Fashion</t>
        </is>
      </c>
      <c r="E2535" t="n">
        <v>641.21</v>
      </c>
      <c r="F2535" t="n">
        <v>295.21</v>
      </c>
      <c r="G2535" t="n">
        <v>674.96</v>
      </c>
      <c r="H2535" t="n">
        <v>1</v>
      </c>
      <c r="I2535" t="n">
        <v>1</v>
      </c>
      <c r="J2535" t="n">
        <v>0</v>
      </c>
      <c r="K2535">
        <f>E2535-F2535</f>
        <v/>
      </c>
      <c r="L2535" s="10">
        <f>IFERROR(K2535/E2535,0)</f>
        <v/>
      </c>
      <c r="M2535">
        <f>YEAR(A2535)</f>
        <v/>
      </c>
      <c r="N2535">
        <f>"Q"&amp;ROUNDUP(MONTH(A2535)/3,0)</f>
        <v/>
      </c>
      <c r="O2535">
        <f>TEXT(A2535,"mmm")</f>
        <v/>
      </c>
    </row>
    <row r="2536">
      <c r="A2536" s="13" t="n">
        <v>45413</v>
      </c>
      <c r="B2536" t="inlineStr">
        <is>
          <t>South</t>
        </is>
      </c>
      <c r="C2536" t="inlineStr">
        <is>
          <t>Unknown</t>
        </is>
      </c>
      <c r="D2536" t="inlineStr">
        <is>
          <t>Home &amp; Kitchen</t>
        </is>
      </c>
      <c r="E2536" t="n">
        <v>1038.96</v>
      </c>
      <c r="F2536" t="n">
        <v>724.62</v>
      </c>
      <c r="G2536" t="n">
        <v>1038.96</v>
      </c>
      <c r="H2536" t="n">
        <v>1</v>
      </c>
      <c r="I2536" t="n">
        <v>1</v>
      </c>
      <c r="J2536" t="n">
        <v>0</v>
      </c>
      <c r="K2536">
        <f>E2536-F2536</f>
        <v/>
      </c>
      <c r="L2536" s="10">
        <f>IFERROR(K2536/E2536,0)</f>
        <v/>
      </c>
      <c r="M2536">
        <f>YEAR(A2536)</f>
        <v/>
      </c>
      <c r="N2536">
        <f>"Q"&amp;ROUNDUP(MONTH(A2536)/3,0)</f>
        <v/>
      </c>
      <c r="O2536">
        <f>TEXT(A2536,"mmm")</f>
        <v/>
      </c>
    </row>
    <row r="2537">
      <c r="A2537" s="13" t="n">
        <v>45413</v>
      </c>
      <c r="B2537" t="inlineStr">
        <is>
          <t>South</t>
        </is>
      </c>
      <c r="C2537" t="inlineStr">
        <is>
          <t>Website</t>
        </is>
      </c>
      <c r="D2537" t="inlineStr">
        <is>
          <t>Beauty</t>
        </is>
      </c>
      <c r="E2537" t="n">
        <v>23131.74</v>
      </c>
      <c r="F2537" t="n">
        <v>12946.31</v>
      </c>
      <c r="G2537" t="n">
        <v>25109.76</v>
      </c>
      <c r="H2537" t="n">
        <v>46</v>
      </c>
      <c r="I2537" t="n">
        <v>32</v>
      </c>
      <c r="J2537" t="n">
        <v>2</v>
      </c>
      <c r="K2537">
        <f>E2537-F2537</f>
        <v/>
      </c>
      <c r="L2537" s="10">
        <f>IFERROR(K2537/E2537,0)</f>
        <v/>
      </c>
      <c r="M2537">
        <f>YEAR(A2537)</f>
        <v/>
      </c>
      <c r="N2537">
        <f>"Q"&amp;ROUNDUP(MONTH(A2537)/3,0)</f>
        <v/>
      </c>
      <c r="O2537">
        <f>TEXT(A2537,"mmm")</f>
        <v/>
      </c>
    </row>
    <row r="2538">
      <c r="A2538" s="13" t="n">
        <v>45413</v>
      </c>
      <c r="B2538" t="inlineStr">
        <is>
          <t>South</t>
        </is>
      </c>
      <c r="C2538" t="inlineStr">
        <is>
          <t>Website</t>
        </is>
      </c>
      <c r="D2538" t="inlineStr">
        <is>
          <t>Books</t>
        </is>
      </c>
      <c r="E2538" t="n">
        <v>10922.21</v>
      </c>
      <c r="F2538" t="n">
        <v>7856.9</v>
      </c>
      <c r="G2538" t="n">
        <v>11630.32</v>
      </c>
      <c r="H2538" t="n">
        <v>27</v>
      </c>
      <c r="I2538" t="n">
        <v>19</v>
      </c>
      <c r="J2538" t="n">
        <v>1</v>
      </c>
      <c r="K2538">
        <f>E2538-F2538</f>
        <v/>
      </c>
      <c r="L2538" s="10">
        <f>IFERROR(K2538/E2538,0)</f>
        <v/>
      </c>
      <c r="M2538">
        <f>YEAR(A2538)</f>
        <v/>
      </c>
      <c r="N2538">
        <f>"Q"&amp;ROUNDUP(MONTH(A2538)/3,0)</f>
        <v/>
      </c>
      <c r="O2538">
        <f>TEXT(A2538,"mmm")</f>
        <v/>
      </c>
    </row>
    <row r="2539">
      <c r="A2539" s="13" t="n">
        <v>45413</v>
      </c>
      <c r="B2539" t="inlineStr">
        <is>
          <t>South</t>
        </is>
      </c>
      <c r="C2539" t="inlineStr">
        <is>
          <t>Website</t>
        </is>
      </c>
      <c r="D2539" t="inlineStr">
        <is>
          <t>Electronics</t>
        </is>
      </c>
      <c r="E2539" t="n">
        <v>698856.95</v>
      </c>
      <c r="F2539" t="n">
        <v>629584.6800000001</v>
      </c>
      <c r="G2539" t="n">
        <v>747843.2</v>
      </c>
      <c r="H2539" t="n">
        <v>60</v>
      </c>
      <c r="I2539" t="n">
        <v>45</v>
      </c>
      <c r="J2539" t="n">
        <v>0</v>
      </c>
      <c r="K2539">
        <f>E2539-F2539</f>
        <v/>
      </c>
      <c r="L2539" s="10">
        <f>IFERROR(K2539/E2539,0)</f>
        <v/>
      </c>
      <c r="M2539">
        <f>YEAR(A2539)</f>
        <v/>
      </c>
      <c r="N2539">
        <f>"Q"&amp;ROUNDUP(MONTH(A2539)/3,0)</f>
        <v/>
      </c>
      <c r="O2539">
        <f>TEXT(A2539,"mmm")</f>
        <v/>
      </c>
    </row>
    <row r="2540">
      <c r="A2540" s="13" t="n">
        <v>45413</v>
      </c>
      <c r="B2540" t="inlineStr">
        <is>
          <t>South</t>
        </is>
      </c>
      <c r="C2540" t="inlineStr">
        <is>
          <t>Website</t>
        </is>
      </c>
      <c r="D2540" t="inlineStr">
        <is>
          <t>Fashion</t>
        </is>
      </c>
      <c r="E2540" t="n">
        <v>108866.13</v>
      </c>
      <c r="F2540" t="n">
        <v>59194.16</v>
      </c>
      <c r="G2540" t="n">
        <v>115718.12</v>
      </c>
      <c r="H2540" t="n">
        <v>84</v>
      </c>
      <c r="I2540" t="n">
        <v>70</v>
      </c>
      <c r="J2540" t="n">
        <v>15</v>
      </c>
      <c r="K2540">
        <f>E2540-F2540</f>
        <v/>
      </c>
      <c r="L2540" s="10">
        <f>IFERROR(K2540/E2540,0)</f>
        <v/>
      </c>
      <c r="M2540">
        <f>YEAR(A2540)</f>
        <v/>
      </c>
      <c r="N2540">
        <f>"Q"&amp;ROUNDUP(MONTH(A2540)/3,0)</f>
        <v/>
      </c>
      <c r="O2540">
        <f>TEXT(A2540,"mmm")</f>
        <v/>
      </c>
    </row>
    <row r="2541">
      <c r="A2541" s="13" t="n">
        <v>45413</v>
      </c>
      <c r="B2541" t="inlineStr">
        <is>
          <t>South</t>
        </is>
      </c>
      <c r="C2541" t="inlineStr">
        <is>
          <t>Website</t>
        </is>
      </c>
      <c r="D2541" t="inlineStr">
        <is>
          <t>Grocery</t>
        </is>
      </c>
      <c r="E2541" t="n">
        <v>41398.61</v>
      </c>
      <c r="F2541" t="n">
        <v>33671.37</v>
      </c>
      <c r="G2541" t="n">
        <v>43759.04</v>
      </c>
      <c r="H2541" t="n">
        <v>104</v>
      </c>
      <c r="I2541" t="n">
        <v>37</v>
      </c>
      <c r="J2541" t="n">
        <v>0</v>
      </c>
      <c r="K2541">
        <f>E2541-F2541</f>
        <v/>
      </c>
      <c r="L2541" s="10">
        <f>IFERROR(K2541/E2541,0)</f>
        <v/>
      </c>
      <c r="M2541">
        <f>YEAR(A2541)</f>
        <v/>
      </c>
      <c r="N2541">
        <f>"Q"&amp;ROUNDUP(MONTH(A2541)/3,0)</f>
        <v/>
      </c>
      <c r="O2541">
        <f>TEXT(A2541,"mmm")</f>
        <v/>
      </c>
    </row>
    <row r="2542">
      <c r="A2542" s="13" t="n">
        <v>45413</v>
      </c>
      <c r="B2542" t="inlineStr">
        <is>
          <t>South</t>
        </is>
      </c>
      <c r="C2542" t="inlineStr">
        <is>
          <t>Website</t>
        </is>
      </c>
      <c r="D2542" t="inlineStr">
        <is>
          <t>Home &amp; Kitchen</t>
        </is>
      </c>
      <c r="E2542" t="n">
        <v>89500.77</v>
      </c>
      <c r="F2542" t="n">
        <v>61511.34</v>
      </c>
      <c r="G2542" t="n">
        <v>95557.41</v>
      </c>
      <c r="H2542" t="n">
        <v>43</v>
      </c>
      <c r="I2542" t="n">
        <v>32</v>
      </c>
      <c r="J2542" t="n">
        <v>4</v>
      </c>
      <c r="K2542">
        <f>E2542-F2542</f>
        <v/>
      </c>
      <c r="L2542" s="10">
        <f>IFERROR(K2542/E2542,0)</f>
        <v/>
      </c>
      <c r="M2542">
        <f>YEAR(A2542)</f>
        <v/>
      </c>
      <c r="N2542">
        <f>"Q"&amp;ROUNDUP(MONTH(A2542)/3,0)</f>
        <v/>
      </c>
      <c r="O2542">
        <f>TEXT(A2542,"mmm")</f>
        <v/>
      </c>
    </row>
    <row r="2543">
      <c r="A2543" s="13" t="n">
        <v>45413</v>
      </c>
      <c r="B2543" t="inlineStr">
        <is>
          <t>South</t>
        </is>
      </c>
      <c r="C2543" t="inlineStr">
        <is>
          <t>Website</t>
        </is>
      </c>
      <c r="D2543" t="inlineStr">
        <is>
          <t>Sports</t>
        </is>
      </c>
      <c r="E2543" t="n">
        <v>51653.6</v>
      </c>
      <c r="F2543" t="n">
        <v>35027.47</v>
      </c>
      <c r="G2543" t="n">
        <v>56159.96</v>
      </c>
      <c r="H2543" t="n">
        <v>22</v>
      </c>
      <c r="I2543" t="n">
        <v>18</v>
      </c>
      <c r="J2543" t="n">
        <v>2</v>
      </c>
      <c r="K2543">
        <f>E2543-F2543</f>
        <v/>
      </c>
      <c r="L2543" s="10">
        <f>IFERROR(K2543/E2543,0)</f>
        <v/>
      </c>
      <c r="M2543">
        <f>YEAR(A2543)</f>
        <v/>
      </c>
      <c r="N2543">
        <f>"Q"&amp;ROUNDUP(MONTH(A2543)/3,0)</f>
        <v/>
      </c>
      <c r="O2543">
        <f>TEXT(A2543,"mmm")</f>
        <v/>
      </c>
    </row>
    <row r="2544">
      <c r="A2544" s="13" t="n">
        <v>45413</v>
      </c>
      <c r="B2544" t="inlineStr">
        <is>
          <t>West</t>
        </is>
      </c>
      <c r="C2544" t="inlineStr">
        <is>
          <t>Marketplace</t>
        </is>
      </c>
      <c r="D2544" t="inlineStr">
        <is>
          <t>Beauty</t>
        </is>
      </c>
      <c r="E2544" t="n">
        <v>18018.81</v>
      </c>
      <c r="F2544" t="n">
        <v>10689.58</v>
      </c>
      <c r="G2544" t="n">
        <v>19921.2</v>
      </c>
      <c r="H2544" t="n">
        <v>25</v>
      </c>
      <c r="I2544" t="n">
        <v>22</v>
      </c>
      <c r="J2544" t="n">
        <v>2</v>
      </c>
      <c r="K2544">
        <f>E2544-F2544</f>
        <v/>
      </c>
      <c r="L2544" s="10">
        <f>IFERROR(K2544/E2544,0)</f>
        <v/>
      </c>
      <c r="M2544">
        <f>YEAR(A2544)</f>
        <v/>
      </c>
      <c r="N2544">
        <f>"Q"&amp;ROUNDUP(MONTH(A2544)/3,0)</f>
        <v/>
      </c>
      <c r="O2544">
        <f>TEXT(A2544,"mmm")</f>
        <v/>
      </c>
    </row>
    <row r="2545">
      <c r="A2545" s="13" t="n">
        <v>45413</v>
      </c>
      <c r="B2545" t="inlineStr">
        <is>
          <t>West</t>
        </is>
      </c>
      <c r="C2545" t="inlineStr">
        <is>
          <t>Marketplace</t>
        </is>
      </c>
      <c r="D2545" t="inlineStr">
        <is>
          <t>Books</t>
        </is>
      </c>
      <c r="E2545" t="n">
        <v>7153.04</v>
      </c>
      <c r="F2545" t="n">
        <v>5554.61</v>
      </c>
      <c r="G2545" t="n">
        <v>8186.95</v>
      </c>
      <c r="H2545" t="n">
        <v>19</v>
      </c>
      <c r="I2545" t="n">
        <v>14</v>
      </c>
      <c r="J2545" t="n">
        <v>0</v>
      </c>
      <c r="K2545">
        <f>E2545-F2545</f>
        <v/>
      </c>
      <c r="L2545" s="10">
        <f>IFERROR(K2545/E2545,0)</f>
        <v/>
      </c>
      <c r="M2545">
        <f>YEAR(A2545)</f>
        <v/>
      </c>
      <c r="N2545">
        <f>"Q"&amp;ROUNDUP(MONTH(A2545)/3,0)</f>
        <v/>
      </c>
      <c r="O2545">
        <f>TEXT(A2545,"mmm")</f>
        <v/>
      </c>
    </row>
    <row r="2546">
      <c r="A2546" s="13" t="n">
        <v>45413</v>
      </c>
      <c r="B2546" t="inlineStr">
        <is>
          <t>West</t>
        </is>
      </c>
      <c r="C2546" t="inlineStr">
        <is>
          <t>Marketplace</t>
        </is>
      </c>
      <c r="D2546" t="inlineStr">
        <is>
          <t>Electronics</t>
        </is>
      </c>
      <c r="E2546" t="n">
        <v>317991.23</v>
      </c>
      <c r="F2546" t="n">
        <v>286953.75</v>
      </c>
      <c r="G2546" t="n">
        <v>349905.67</v>
      </c>
      <c r="H2546" t="n">
        <v>33</v>
      </c>
      <c r="I2546" t="n">
        <v>24</v>
      </c>
      <c r="J2546" t="n">
        <v>4</v>
      </c>
      <c r="K2546">
        <f>E2546-F2546</f>
        <v/>
      </c>
      <c r="L2546" s="10">
        <f>IFERROR(K2546/E2546,0)</f>
        <v/>
      </c>
      <c r="M2546">
        <f>YEAR(A2546)</f>
        <v/>
      </c>
      <c r="N2546">
        <f>"Q"&amp;ROUNDUP(MONTH(A2546)/3,0)</f>
        <v/>
      </c>
      <c r="O2546">
        <f>TEXT(A2546,"mmm")</f>
        <v/>
      </c>
    </row>
    <row r="2547">
      <c r="A2547" s="13" t="n">
        <v>45413</v>
      </c>
      <c r="B2547" t="inlineStr">
        <is>
          <t>West</t>
        </is>
      </c>
      <c r="C2547" t="inlineStr">
        <is>
          <t>Marketplace</t>
        </is>
      </c>
      <c r="D2547" t="inlineStr">
        <is>
          <t>Fashion</t>
        </is>
      </c>
      <c r="E2547" t="n">
        <v>92450.92999999999</v>
      </c>
      <c r="F2547" t="n">
        <v>52009.4</v>
      </c>
      <c r="G2547" t="n">
        <v>103049.44</v>
      </c>
      <c r="H2547" t="n">
        <v>64</v>
      </c>
      <c r="I2547" t="n">
        <v>57</v>
      </c>
      <c r="J2547" t="n">
        <v>14</v>
      </c>
      <c r="K2547">
        <f>E2547-F2547</f>
        <v/>
      </c>
      <c r="L2547" s="10">
        <f>IFERROR(K2547/E2547,0)</f>
        <v/>
      </c>
      <c r="M2547">
        <f>YEAR(A2547)</f>
        <v/>
      </c>
      <c r="N2547">
        <f>"Q"&amp;ROUNDUP(MONTH(A2547)/3,0)</f>
        <v/>
      </c>
      <c r="O2547">
        <f>TEXT(A2547,"mmm")</f>
        <v/>
      </c>
    </row>
    <row r="2548">
      <c r="A2548" s="13" t="n">
        <v>45413</v>
      </c>
      <c r="B2548" t="inlineStr">
        <is>
          <t>West</t>
        </is>
      </c>
      <c r="C2548" t="inlineStr">
        <is>
          <t>Marketplace</t>
        </is>
      </c>
      <c r="D2548" t="inlineStr">
        <is>
          <t>Grocery</t>
        </is>
      </c>
      <c r="E2548" t="n">
        <v>21879.34</v>
      </c>
      <c r="F2548" t="n">
        <v>18960.05</v>
      </c>
      <c r="G2548" t="n">
        <v>24131.12</v>
      </c>
      <c r="H2548" t="n">
        <v>67</v>
      </c>
      <c r="I2548" t="n">
        <v>29</v>
      </c>
      <c r="J2548" t="n">
        <v>0</v>
      </c>
      <c r="K2548">
        <f>E2548-F2548</f>
        <v/>
      </c>
      <c r="L2548" s="10">
        <f>IFERROR(K2548/E2548,0)</f>
        <v/>
      </c>
      <c r="M2548">
        <f>YEAR(A2548)</f>
        <v/>
      </c>
      <c r="N2548">
        <f>"Q"&amp;ROUNDUP(MONTH(A2548)/3,0)</f>
        <v/>
      </c>
      <c r="O2548">
        <f>TEXT(A2548,"mmm")</f>
        <v/>
      </c>
    </row>
    <row r="2549">
      <c r="A2549" s="13" t="n">
        <v>45413</v>
      </c>
      <c r="B2549" t="inlineStr">
        <is>
          <t>West</t>
        </is>
      </c>
      <c r="C2549" t="inlineStr">
        <is>
          <t>Marketplace</t>
        </is>
      </c>
      <c r="D2549" t="inlineStr">
        <is>
          <t>Home &amp; Kitchen</t>
        </is>
      </c>
      <c r="E2549" t="n">
        <v>69246</v>
      </c>
      <c r="F2549" t="n">
        <v>48999.52</v>
      </c>
      <c r="G2549" t="n">
        <v>77112.88</v>
      </c>
      <c r="H2549" t="n">
        <v>33</v>
      </c>
      <c r="I2549" t="n">
        <v>25</v>
      </c>
      <c r="J2549" t="n">
        <v>1</v>
      </c>
      <c r="K2549">
        <f>E2549-F2549</f>
        <v/>
      </c>
      <c r="L2549" s="10">
        <f>IFERROR(K2549/E2549,0)</f>
        <v/>
      </c>
      <c r="M2549">
        <f>YEAR(A2549)</f>
        <v/>
      </c>
      <c r="N2549">
        <f>"Q"&amp;ROUNDUP(MONTH(A2549)/3,0)</f>
        <v/>
      </c>
      <c r="O2549">
        <f>TEXT(A2549,"mmm")</f>
        <v/>
      </c>
    </row>
    <row r="2550">
      <c r="A2550" s="13" t="n">
        <v>45413</v>
      </c>
      <c r="B2550" t="inlineStr">
        <is>
          <t>West</t>
        </is>
      </c>
      <c r="C2550" t="inlineStr">
        <is>
          <t>Marketplace</t>
        </is>
      </c>
      <c r="D2550" t="inlineStr">
        <is>
          <t>Sports</t>
        </is>
      </c>
      <c r="E2550" t="n">
        <v>21545.19</v>
      </c>
      <c r="F2550" t="n">
        <v>14831.64</v>
      </c>
      <c r="G2550" t="n">
        <v>24336</v>
      </c>
      <c r="H2550" t="n">
        <v>10</v>
      </c>
      <c r="I2550" t="n">
        <v>10</v>
      </c>
      <c r="J2550" t="n">
        <v>0</v>
      </c>
      <c r="K2550">
        <f>E2550-F2550</f>
        <v/>
      </c>
      <c r="L2550" s="10">
        <f>IFERROR(K2550/E2550,0)</f>
        <v/>
      </c>
      <c r="M2550">
        <f>YEAR(A2550)</f>
        <v/>
      </c>
      <c r="N2550">
        <f>"Q"&amp;ROUNDUP(MONTH(A2550)/3,0)</f>
        <v/>
      </c>
      <c r="O2550">
        <f>TEXT(A2550,"mmm")</f>
        <v/>
      </c>
    </row>
    <row r="2551">
      <c r="A2551" s="13" t="n">
        <v>45413</v>
      </c>
      <c r="B2551" t="inlineStr">
        <is>
          <t>West</t>
        </is>
      </c>
      <c r="C2551" t="inlineStr">
        <is>
          <t>Mobile App</t>
        </is>
      </c>
      <c r="D2551" t="inlineStr">
        <is>
          <t>Beauty</t>
        </is>
      </c>
      <c r="E2551" t="n">
        <v>6497.12</v>
      </c>
      <c r="F2551" t="n">
        <v>3749.19</v>
      </c>
      <c r="G2551" t="n">
        <v>7203.04</v>
      </c>
      <c r="H2551" t="n">
        <v>14</v>
      </c>
      <c r="I2551" t="n">
        <v>10</v>
      </c>
      <c r="J2551" t="n">
        <v>1</v>
      </c>
      <c r="K2551">
        <f>E2551-F2551</f>
        <v/>
      </c>
      <c r="L2551" s="10">
        <f>IFERROR(K2551/E2551,0)</f>
        <v/>
      </c>
      <c r="M2551">
        <f>YEAR(A2551)</f>
        <v/>
      </c>
      <c r="N2551">
        <f>"Q"&amp;ROUNDUP(MONTH(A2551)/3,0)</f>
        <v/>
      </c>
      <c r="O2551">
        <f>TEXT(A2551,"mmm")</f>
        <v/>
      </c>
    </row>
    <row r="2552">
      <c r="A2552" s="13" t="n">
        <v>45413</v>
      </c>
      <c r="B2552" t="inlineStr">
        <is>
          <t>West</t>
        </is>
      </c>
      <c r="C2552" t="inlineStr">
        <is>
          <t>Mobile App</t>
        </is>
      </c>
      <c r="D2552" t="inlineStr">
        <is>
          <t>Books</t>
        </is>
      </c>
      <c r="E2552" t="n">
        <v>7433.84</v>
      </c>
      <c r="F2552" t="n">
        <v>5345.66</v>
      </c>
      <c r="G2552" t="n">
        <v>8053.76</v>
      </c>
      <c r="H2552" t="n">
        <v>16</v>
      </c>
      <c r="I2552" t="n">
        <v>14</v>
      </c>
      <c r="J2552" t="n">
        <v>2</v>
      </c>
      <c r="K2552">
        <f>E2552-F2552</f>
        <v/>
      </c>
      <c r="L2552" s="10">
        <f>IFERROR(K2552/E2552,0)</f>
        <v/>
      </c>
      <c r="M2552">
        <f>YEAR(A2552)</f>
        <v/>
      </c>
      <c r="N2552">
        <f>"Q"&amp;ROUNDUP(MONTH(A2552)/3,0)</f>
        <v/>
      </c>
      <c r="O2552">
        <f>TEXT(A2552,"mmm")</f>
        <v/>
      </c>
    </row>
    <row r="2553">
      <c r="A2553" s="13" t="n">
        <v>45413</v>
      </c>
      <c r="B2553" t="inlineStr">
        <is>
          <t>West</t>
        </is>
      </c>
      <c r="C2553" t="inlineStr">
        <is>
          <t>Mobile App</t>
        </is>
      </c>
      <c r="D2553" t="inlineStr">
        <is>
          <t>Electronics</t>
        </is>
      </c>
      <c r="E2553" t="n">
        <v>436120.19</v>
      </c>
      <c r="F2553" t="n">
        <v>402924.59</v>
      </c>
      <c r="G2553" t="n">
        <v>477088.2</v>
      </c>
      <c r="H2553" t="n">
        <v>46</v>
      </c>
      <c r="I2553" t="n">
        <v>35</v>
      </c>
      <c r="J2553" t="n">
        <v>3</v>
      </c>
      <c r="K2553">
        <f>E2553-F2553</f>
        <v/>
      </c>
      <c r="L2553" s="10">
        <f>IFERROR(K2553/E2553,0)</f>
        <v/>
      </c>
      <c r="M2553">
        <f>YEAR(A2553)</f>
        <v/>
      </c>
      <c r="N2553">
        <f>"Q"&amp;ROUNDUP(MONTH(A2553)/3,0)</f>
        <v/>
      </c>
      <c r="O2553">
        <f>TEXT(A2553,"mmm")</f>
        <v/>
      </c>
    </row>
    <row r="2554">
      <c r="A2554" s="13" t="n">
        <v>45413</v>
      </c>
      <c r="B2554" t="inlineStr">
        <is>
          <t>West</t>
        </is>
      </c>
      <c r="C2554" t="inlineStr">
        <is>
          <t>Mobile App</t>
        </is>
      </c>
      <c r="D2554" t="inlineStr">
        <is>
          <t>Fashion</t>
        </is>
      </c>
      <c r="E2554" t="n">
        <v>94777.09</v>
      </c>
      <c r="F2554" t="n">
        <v>49838.92</v>
      </c>
      <c r="G2554" t="n">
        <v>101120.24</v>
      </c>
      <c r="H2554" t="n">
        <v>59</v>
      </c>
      <c r="I2554" t="n">
        <v>50</v>
      </c>
      <c r="J2554" t="n">
        <v>4</v>
      </c>
      <c r="K2554">
        <f>E2554-F2554</f>
        <v/>
      </c>
      <c r="L2554" s="10">
        <f>IFERROR(K2554/E2554,0)</f>
        <v/>
      </c>
      <c r="M2554">
        <f>YEAR(A2554)</f>
        <v/>
      </c>
      <c r="N2554">
        <f>"Q"&amp;ROUNDUP(MONTH(A2554)/3,0)</f>
        <v/>
      </c>
      <c r="O2554">
        <f>TEXT(A2554,"mmm")</f>
        <v/>
      </c>
    </row>
    <row r="2555">
      <c r="A2555" s="13" t="n">
        <v>45413</v>
      </c>
      <c r="B2555" t="inlineStr">
        <is>
          <t>West</t>
        </is>
      </c>
      <c r="C2555" t="inlineStr">
        <is>
          <t>Mobile App</t>
        </is>
      </c>
      <c r="D2555" t="inlineStr">
        <is>
          <t>Grocery</t>
        </is>
      </c>
      <c r="E2555" t="n">
        <v>17322.29</v>
      </c>
      <c r="F2555" t="n">
        <v>14214.07</v>
      </c>
      <c r="G2555" t="n">
        <v>18250.96</v>
      </c>
      <c r="H2555" t="n">
        <v>51</v>
      </c>
      <c r="I2555" t="n">
        <v>22</v>
      </c>
      <c r="J2555" t="n">
        <v>0</v>
      </c>
      <c r="K2555">
        <f>E2555-F2555</f>
        <v/>
      </c>
      <c r="L2555" s="10">
        <f>IFERROR(K2555/E2555,0)</f>
        <v/>
      </c>
      <c r="M2555">
        <f>YEAR(A2555)</f>
        <v/>
      </c>
      <c r="N2555">
        <f>"Q"&amp;ROUNDUP(MONTH(A2555)/3,0)</f>
        <v/>
      </c>
      <c r="O2555">
        <f>TEXT(A2555,"mmm")</f>
        <v/>
      </c>
    </row>
    <row r="2556">
      <c r="A2556" s="13" t="n">
        <v>45413</v>
      </c>
      <c r="B2556" t="inlineStr">
        <is>
          <t>West</t>
        </is>
      </c>
      <c r="C2556" t="inlineStr">
        <is>
          <t>Mobile App</t>
        </is>
      </c>
      <c r="D2556" t="inlineStr">
        <is>
          <t>Home &amp; Kitchen</t>
        </is>
      </c>
      <c r="E2556" t="n">
        <v>47347.33</v>
      </c>
      <c r="F2556" t="n">
        <v>33353.01</v>
      </c>
      <c r="G2556" t="n">
        <v>50868.48</v>
      </c>
      <c r="H2556" t="n">
        <v>18</v>
      </c>
      <c r="I2556" t="n">
        <v>16</v>
      </c>
      <c r="J2556" t="n">
        <v>1</v>
      </c>
      <c r="K2556">
        <f>E2556-F2556</f>
        <v/>
      </c>
      <c r="L2556" s="10">
        <f>IFERROR(K2556/E2556,0)</f>
        <v/>
      </c>
      <c r="M2556">
        <f>YEAR(A2556)</f>
        <v/>
      </c>
      <c r="N2556">
        <f>"Q"&amp;ROUNDUP(MONTH(A2556)/3,0)</f>
        <v/>
      </c>
      <c r="O2556">
        <f>TEXT(A2556,"mmm")</f>
        <v/>
      </c>
    </row>
    <row r="2557">
      <c r="A2557" s="13" t="n">
        <v>45413</v>
      </c>
      <c r="B2557" t="inlineStr">
        <is>
          <t>West</t>
        </is>
      </c>
      <c r="C2557" t="inlineStr">
        <is>
          <t>Mobile App</t>
        </is>
      </c>
      <c r="D2557" t="inlineStr">
        <is>
          <t>Sports</t>
        </is>
      </c>
      <c r="E2557" t="n">
        <v>25163.98</v>
      </c>
      <c r="F2557" t="n">
        <v>16645.57</v>
      </c>
      <c r="G2557" t="n">
        <v>26643.76</v>
      </c>
      <c r="H2557" t="n">
        <v>11</v>
      </c>
      <c r="I2557" t="n">
        <v>9</v>
      </c>
      <c r="J2557" t="n">
        <v>1</v>
      </c>
      <c r="K2557">
        <f>E2557-F2557</f>
        <v/>
      </c>
      <c r="L2557" s="10">
        <f>IFERROR(K2557/E2557,0)</f>
        <v/>
      </c>
      <c r="M2557">
        <f>YEAR(A2557)</f>
        <v/>
      </c>
      <c r="N2557">
        <f>"Q"&amp;ROUNDUP(MONTH(A2557)/3,0)</f>
        <v/>
      </c>
      <c r="O2557">
        <f>TEXT(A2557,"mmm")</f>
        <v/>
      </c>
    </row>
    <row r="2558">
      <c r="A2558" s="13" t="n">
        <v>45413</v>
      </c>
      <c r="B2558" t="inlineStr">
        <is>
          <t>West</t>
        </is>
      </c>
      <c r="C2558" t="inlineStr">
        <is>
          <t>Mobile App</t>
        </is>
      </c>
      <c r="D2558" t="inlineStr">
        <is>
          <t>Unknown</t>
        </is>
      </c>
      <c r="E2558" t="n">
        <v>307.94</v>
      </c>
      <c r="F2558" t="n">
        <v>233.54</v>
      </c>
      <c r="G2558" t="n">
        <v>342.16</v>
      </c>
      <c r="H2558" t="n">
        <v>1</v>
      </c>
      <c r="I2558" t="n">
        <v>1</v>
      </c>
      <c r="J2558" t="n">
        <v>0</v>
      </c>
      <c r="K2558">
        <f>E2558-F2558</f>
        <v/>
      </c>
      <c r="L2558" s="10">
        <f>IFERROR(K2558/E2558,0)</f>
        <v/>
      </c>
      <c r="M2558">
        <f>YEAR(A2558)</f>
        <v/>
      </c>
      <c r="N2558">
        <f>"Q"&amp;ROUNDUP(MONTH(A2558)/3,0)</f>
        <v/>
      </c>
      <c r="O2558">
        <f>TEXT(A2558,"mmm")</f>
        <v/>
      </c>
    </row>
    <row r="2559">
      <c r="A2559" s="13" t="n">
        <v>45413</v>
      </c>
      <c r="B2559" t="inlineStr">
        <is>
          <t>West</t>
        </is>
      </c>
      <c r="C2559" t="inlineStr">
        <is>
          <t>Retail Store</t>
        </is>
      </c>
      <c r="D2559" t="inlineStr">
        <is>
          <t>Beauty</t>
        </is>
      </c>
      <c r="E2559" t="n">
        <v>10990.14</v>
      </c>
      <c r="F2559" t="n">
        <v>5779.7</v>
      </c>
      <c r="G2559" t="n">
        <v>11207.04</v>
      </c>
      <c r="H2559" t="n">
        <v>14</v>
      </c>
      <c r="I2559" t="n">
        <v>11</v>
      </c>
      <c r="J2559" t="n">
        <v>0</v>
      </c>
      <c r="K2559">
        <f>E2559-F2559</f>
        <v/>
      </c>
      <c r="L2559" s="10">
        <f>IFERROR(K2559/E2559,0)</f>
        <v/>
      </c>
      <c r="M2559">
        <f>YEAR(A2559)</f>
        <v/>
      </c>
      <c r="N2559">
        <f>"Q"&amp;ROUNDUP(MONTH(A2559)/3,0)</f>
        <v/>
      </c>
      <c r="O2559">
        <f>TEXT(A2559,"mmm")</f>
        <v/>
      </c>
    </row>
    <row r="2560">
      <c r="A2560" s="13" t="n">
        <v>45413</v>
      </c>
      <c r="B2560" t="inlineStr">
        <is>
          <t>West</t>
        </is>
      </c>
      <c r="C2560" t="inlineStr">
        <is>
          <t>Retail Store</t>
        </is>
      </c>
      <c r="D2560" t="inlineStr">
        <is>
          <t>Books</t>
        </is>
      </c>
      <c r="E2560" t="n">
        <v>7025.3</v>
      </c>
      <c r="F2560" t="n">
        <v>5103.14</v>
      </c>
      <c r="G2560" t="n">
        <v>7421.44</v>
      </c>
      <c r="H2560" t="n">
        <v>14</v>
      </c>
      <c r="I2560" t="n">
        <v>11</v>
      </c>
      <c r="J2560" t="n">
        <v>0</v>
      </c>
      <c r="K2560">
        <f>E2560-F2560</f>
        <v/>
      </c>
      <c r="L2560" s="10">
        <f>IFERROR(K2560/E2560,0)</f>
        <v/>
      </c>
      <c r="M2560">
        <f>YEAR(A2560)</f>
        <v/>
      </c>
      <c r="N2560">
        <f>"Q"&amp;ROUNDUP(MONTH(A2560)/3,0)</f>
        <v/>
      </c>
      <c r="O2560">
        <f>TEXT(A2560,"mmm")</f>
        <v/>
      </c>
    </row>
    <row r="2561">
      <c r="A2561" s="13" t="n">
        <v>45413</v>
      </c>
      <c r="B2561" t="inlineStr">
        <is>
          <t>West</t>
        </is>
      </c>
      <c r="C2561" t="inlineStr">
        <is>
          <t>Retail Store</t>
        </is>
      </c>
      <c r="D2561" t="inlineStr">
        <is>
          <t>Electronics</t>
        </is>
      </c>
      <c r="E2561" t="n">
        <v>457317.5</v>
      </c>
      <c r="F2561" t="n">
        <v>395793.11</v>
      </c>
      <c r="G2561" t="n">
        <v>478700.56</v>
      </c>
      <c r="H2561" t="n">
        <v>31</v>
      </c>
      <c r="I2561" t="n">
        <v>23</v>
      </c>
      <c r="J2561" t="n">
        <v>0</v>
      </c>
      <c r="K2561">
        <f>E2561-F2561</f>
        <v/>
      </c>
      <c r="L2561" s="10">
        <f>IFERROR(K2561/E2561,0)</f>
        <v/>
      </c>
      <c r="M2561">
        <f>YEAR(A2561)</f>
        <v/>
      </c>
      <c r="N2561">
        <f>"Q"&amp;ROUNDUP(MONTH(A2561)/3,0)</f>
        <v/>
      </c>
      <c r="O2561">
        <f>TEXT(A2561,"mmm")</f>
        <v/>
      </c>
    </row>
    <row r="2562">
      <c r="A2562" s="13" t="n">
        <v>45413</v>
      </c>
      <c r="B2562" t="inlineStr">
        <is>
          <t>West</t>
        </is>
      </c>
      <c r="C2562" t="inlineStr">
        <is>
          <t>Retail Store</t>
        </is>
      </c>
      <c r="D2562" t="inlineStr">
        <is>
          <t>Fashion</t>
        </is>
      </c>
      <c r="E2562" t="n">
        <v>50084.29</v>
      </c>
      <c r="F2562" t="n">
        <v>26453.5</v>
      </c>
      <c r="G2562" t="n">
        <v>51455.04</v>
      </c>
      <c r="H2562" t="n">
        <v>34</v>
      </c>
      <c r="I2562" t="n">
        <v>29</v>
      </c>
      <c r="J2562" t="n">
        <v>2</v>
      </c>
      <c r="K2562">
        <f>E2562-F2562</f>
        <v/>
      </c>
      <c r="L2562" s="10">
        <f>IFERROR(K2562/E2562,0)</f>
        <v/>
      </c>
      <c r="M2562">
        <f>YEAR(A2562)</f>
        <v/>
      </c>
      <c r="N2562">
        <f>"Q"&amp;ROUNDUP(MONTH(A2562)/3,0)</f>
        <v/>
      </c>
      <c r="O2562">
        <f>TEXT(A2562,"mmm")</f>
        <v/>
      </c>
    </row>
    <row r="2563">
      <c r="A2563" s="13" t="n">
        <v>45413</v>
      </c>
      <c r="B2563" t="inlineStr">
        <is>
          <t>West</t>
        </is>
      </c>
      <c r="C2563" t="inlineStr">
        <is>
          <t>Retail Store</t>
        </is>
      </c>
      <c r="D2563" t="inlineStr">
        <is>
          <t>Grocery</t>
        </is>
      </c>
      <c r="E2563" t="n">
        <v>12718.83</v>
      </c>
      <c r="F2563" t="n">
        <v>10137</v>
      </c>
      <c r="G2563" t="n">
        <v>13108.16</v>
      </c>
      <c r="H2563" t="n">
        <v>36</v>
      </c>
      <c r="I2563" t="n">
        <v>13</v>
      </c>
      <c r="J2563" t="n">
        <v>0</v>
      </c>
      <c r="K2563">
        <f>E2563-F2563</f>
        <v/>
      </c>
      <c r="L2563" s="10">
        <f>IFERROR(K2563/E2563,0)</f>
        <v/>
      </c>
      <c r="M2563">
        <f>YEAR(A2563)</f>
        <v/>
      </c>
      <c r="N2563">
        <f>"Q"&amp;ROUNDUP(MONTH(A2563)/3,0)</f>
        <v/>
      </c>
      <c r="O2563">
        <f>TEXT(A2563,"mmm")</f>
        <v/>
      </c>
    </row>
    <row r="2564">
      <c r="A2564" s="13" t="n">
        <v>45413</v>
      </c>
      <c r="B2564" t="inlineStr">
        <is>
          <t>West</t>
        </is>
      </c>
      <c r="C2564" t="inlineStr">
        <is>
          <t>Retail Store</t>
        </is>
      </c>
      <c r="D2564" t="inlineStr">
        <is>
          <t>Home &amp; Kitchen</t>
        </is>
      </c>
      <c r="E2564" t="n">
        <v>35548.32</v>
      </c>
      <c r="F2564" t="n">
        <v>23762.49</v>
      </c>
      <c r="G2564" t="n">
        <v>37111.36</v>
      </c>
      <c r="H2564" t="n">
        <v>16</v>
      </c>
      <c r="I2564" t="n">
        <v>14</v>
      </c>
      <c r="J2564" t="n">
        <v>1</v>
      </c>
      <c r="K2564">
        <f>E2564-F2564</f>
        <v/>
      </c>
      <c r="L2564" s="10">
        <f>IFERROR(K2564/E2564,0)</f>
        <v/>
      </c>
      <c r="M2564">
        <f>YEAR(A2564)</f>
        <v/>
      </c>
      <c r="N2564">
        <f>"Q"&amp;ROUNDUP(MONTH(A2564)/3,0)</f>
        <v/>
      </c>
      <c r="O2564">
        <f>TEXT(A2564,"mmm")</f>
        <v/>
      </c>
    </row>
    <row r="2565">
      <c r="A2565" s="13" t="n">
        <v>45413</v>
      </c>
      <c r="B2565" t="inlineStr">
        <is>
          <t>West</t>
        </is>
      </c>
      <c r="C2565" t="inlineStr">
        <is>
          <t>Retail Store</t>
        </is>
      </c>
      <c r="D2565" t="inlineStr">
        <is>
          <t>Sports</t>
        </is>
      </c>
      <c r="E2565" t="n">
        <v>11314.26</v>
      </c>
      <c r="F2565" t="n">
        <v>7746.78</v>
      </c>
      <c r="G2565" t="n">
        <v>12222.08</v>
      </c>
      <c r="H2565" t="n">
        <v>8</v>
      </c>
      <c r="I2565" t="n">
        <v>5</v>
      </c>
      <c r="J2565" t="n">
        <v>0</v>
      </c>
      <c r="K2565">
        <f>E2565-F2565</f>
        <v/>
      </c>
      <c r="L2565" s="10">
        <f>IFERROR(K2565/E2565,0)</f>
        <v/>
      </c>
      <c r="M2565">
        <f>YEAR(A2565)</f>
        <v/>
      </c>
      <c r="N2565">
        <f>"Q"&amp;ROUNDUP(MONTH(A2565)/3,0)</f>
        <v/>
      </c>
      <c r="O2565">
        <f>TEXT(A2565,"mmm")</f>
        <v/>
      </c>
    </row>
    <row r="2566">
      <c r="A2566" s="13" t="n">
        <v>45413</v>
      </c>
      <c r="B2566" t="inlineStr">
        <is>
          <t>West</t>
        </is>
      </c>
      <c r="C2566" t="inlineStr">
        <is>
          <t>Unknown</t>
        </is>
      </c>
      <c r="D2566" t="inlineStr">
        <is>
          <t>Electronics</t>
        </is>
      </c>
      <c r="E2566" t="n">
        <v>39127.77</v>
      </c>
      <c r="F2566" t="n">
        <v>36969.79</v>
      </c>
      <c r="G2566" t="n">
        <v>43895.28</v>
      </c>
      <c r="H2566" t="n">
        <v>3</v>
      </c>
      <c r="I2566" t="n">
        <v>2</v>
      </c>
      <c r="J2566" t="n">
        <v>0</v>
      </c>
      <c r="K2566">
        <f>E2566-F2566</f>
        <v/>
      </c>
      <c r="L2566" s="10">
        <f>IFERROR(K2566/E2566,0)</f>
        <v/>
      </c>
      <c r="M2566">
        <f>YEAR(A2566)</f>
        <v/>
      </c>
      <c r="N2566">
        <f>"Q"&amp;ROUNDUP(MONTH(A2566)/3,0)</f>
        <v/>
      </c>
      <c r="O2566">
        <f>TEXT(A2566,"mmm")</f>
        <v/>
      </c>
    </row>
    <row r="2567">
      <c r="A2567" s="13" t="n">
        <v>45413</v>
      </c>
      <c r="B2567" t="inlineStr">
        <is>
          <t>West</t>
        </is>
      </c>
      <c r="C2567" t="inlineStr">
        <is>
          <t>Unknown</t>
        </is>
      </c>
      <c r="D2567" t="inlineStr">
        <is>
          <t>Fashion</t>
        </is>
      </c>
      <c r="E2567" t="n">
        <v>258.96</v>
      </c>
      <c r="F2567" t="n">
        <v>131.48</v>
      </c>
      <c r="G2567" t="n">
        <v>258.96</v>
      </c>
      <c r="H2567" t="n">
        <v>1</v>
      </c>
      <c r="I2567" t="n">
        <v>1</v>
      </c>
      <c r="J2567" t="n">
        <v>0</v>
      </c>
      <c r="K2567">
        <f>E2567-F2567</f>
        <v/>
      </c>
      <c r="L2567" s="10">
        <f>IFERROR(K2567/E2567,0)</f>
        <v/>
      </c>
      <c r="M2567">
        <f>YEAR(A2567)</f>
        <v/>
      </c>
      <c r="N2567">
        <f>"Q"&amp;ROUNDUP(MONTH(A2567)/3,0)</f>
        <v/>
      </c>
      <c r="O2567">
        <f>TEXT(A2567,"mmm")</f>
        <v/>
      </c>
    </row>
    <row r="2568">
      <c r="A2568" s="13" t="n">
        <v>45413</v>
      </c>
      <c r="B2568" t="inlineStr">
        <is>
          <t>West</t>
        </is>
      </c>
      <c r="C2568" t="inlineStr">
        <is>
          <t>Unknown</t>
        </is>
      </c>
      <c r="D2568" t="inlineStr">
        <is>
          <t>Grocery</t>
        </is>
      </c>
      <c r="E2568" t="n">
        <v>157.09</v>
      </c>
      <c r="F2568" t="n">
        <v>131.24</v>
      </c>
      <c r="G2568" t="n">
        <v>165.36</v>
      </c>
      <c r="H2568" t="n">
        <v>1</v>
      </c>
      <c r="I2568" t="n">
        <v>1</v>
      </c>
      <c r="J2568" t="n">
        <v>0</v>
      </c>
      <c r="K2568">
        <f>E2568-F2568</f>
        <v/>
      </c>
      <c r="L2568" s="10">
        <f>IFERROR(K2568/E2568,0)</f>
        <v/>
      </c>
      <c r="M2568">
        <f>YEAR(A2568)</f>
        <v/>
      </c>
      <c r="N2568">
        <f>"Q"&amp;ROUNDUP(MONTH(A2568)/3,0)</f>
        <v/>
      </c>
      <c r="O2568">
        <f>TEXT(A2568,"mmm")</f>
        <v/>
      </c>
    </row>
    <row r="2569">
      <c r="A2569" s="13" t="n">
        <v>45413</v>
      </c>
      <c r="B2569" t="inlineStr">
        <is>
          <t>West</t>
        </is>
      </c>
      <c r="C2569" t="inlineStr">
        <is>
          <t>Website</t>
        </is>
      </c>
      <c r="D2569" t="inlineStr">
        <is>
          <t>Beauty</t>
        </is>
      </c>
      <c r="E2569" t="n">
        <v>20034.94</v>
      </c>
      <c r="F2569" t="n">
        <v>11028.86</v>
      </c>
      <c r="G2569" t="n">
        <v>21393.38</v>
      </c>
      <c r="H2569" t="n">
        <v>31</v>
      </c>
      <c r="I2569" t="n">
        <v>25</v>
      </c>
      <c r="J2569" t="n">
        <v>0</v>
      </c>
      <c r="K2569">
        <f>E2569-F2569</f>
        <v/>
      </c>
      <c r="L2569" s="10">
        <f>IFERROR(K2569/E2569,0)</f>
        <v/>
      </c>
      <c r="M2569">
        <f>YEAR(A2569)</f>
        <v/>
      </c>
      <c r="N2569">
        <f>"Q"&amp;ROUNDUP(MONTH(A2569)/3,0)</f>
        <v/>
      </c>
      <c r="O2569">
        <f>TEXT(A2569,"mmm")</f>
        <v/>
      </c>
    </row>
    <row r="2570">
      <c r="A2570" s="13" t="n">
        <v>45413</v>
      </c>
      <c r="B2570" t="inlineStr">
        <is>
          <t>West</t>
        </is>
      </c>
      <c r="C2570" t="inlineStr">
        <is>
          <t>Website</t>
        </is>
      </c>
      <c r="D2570" t="inlineStr">
        <is>
          <t>Books</t>
        </is>
      </c>
      <c r="E2570" t="n">
        <v>7804.59</v>
      </c>
      <c r="F2570" t="n">
        <v>5840.03</v>
      </c>
      <c r="G2570" t="n">
        <v>8507.57</v>
      </c>
      <c r="H2570" t="n">
        <v>20</v>
      </c>
      <c r="I2570" t="n">
        <v>17</v>
      </c>
      <c r="J2570" t="n">
        <v>0</v>
      </c>
      <c r="K2570">
        <f>E2570-F2570</f>
        <v/>
      </c>
      <c r="L2570" s="10">
        <f>IFERROR(K2570/E2570,0)</f>
        <v/>
      </c>
      <c r="M2570">
        <f>YEAR(A2570)</f>
        <v/>
      </c>
      <c r="N2570">
        <f>"Q"&amp;ROUNDUP(MONTH(A2570)/3,0)</f>
        <v/>
      </c>
      <c r="O2570">
        <f>TEXT(A2570,"mmm")</f>
        <v/>
      </c>
    </row>
    <row r="2571">
      <c r="A2571" s="13" t="n">
        <v>45413</v>
      </c>
      <c r="B2571" t="inlineStr">
        <is>
          <t>West</t>
        </is>
      </c>
      <c r="C2571" t="inlineStr">
        <is>
          <t>Website</t>
        </is>
      </c>
      <c r="D2571" t="inlineStr">
        <is>
          <t>Electronics</t>
        </is>
      </c>
      <c r="E2571" t="n">
        <v>381099.25</v>
      </c>
      <c r="F2571" t="n">
        <v>336865.19</v>
      </c>
      <c r="G2571" t="n">
        <v>408462.08</v>
      </c>
      <c r="H2571" t="n">
        <v>38</v>
      </c>
      <c r="I2571" t="n">
        <v>32</v>
      </c>
      <c r="J2571" t="n">
        <v>3</v>
      </c>
      <c r="K2571">
        <f>E2571-F2571</f>
        <v/>
      </c>
      <c r="L2571" s="10">
        <f>IFERROR(K2571/E2571,0)</f>
        <v/>
      </c>
      <c r="M2571">
        <f>YEAR(A2571)</f>
        <v/>
      </c>
      <c r="N2571">
        <f>"Q"&amp;ROUNDUP(MONTH(A2571)/3,0)</f>
        <v/>
      </c>
      <c r="O2571">
        <f>TEXT(A2571,"mmm")</f>
        <v/>
      </c>
    </row>
    <row r="2572">
      <c r="A2572" s="13" t="n">
        <v>45413</v>
      </c>
      <c r="B2572" t="inlineStr">
        <is>
          <t>West</t>
        </is>
      </c>
      <c r="C2572" t="inlineStr">
        <is>
          <t>Website</t>
        </is>
      </c>
      <c r="D2572" t="inlineStr">
        <is>
          <t>Fashion</t>
        </is>
      </c>
      <c r="E2572" t="n">
        <v>90647.45</v>
      </c>
      <c r="F2572" t="n">
        <v>45944.73</v>
      </c>
      <c r="G2572" t="n">
        <v>96753.78999999999</v>
      </c>
      <c r="H2572" t="n">
        <v>61</v>
      </c>
      <c r="I2572" t="n">
        <v>48</v>
      </c>
      <c r="J2572" t="n">
        <v>9</v>
      </c>
      <c r="K2572">
        <f>E2572-F2572</f>
        <v/>
      </c>
      <c r="L2572" s="10">
        <f>IFERROR(K2572/E2572,0)</f>
        <v/>
      </c>
      <c r="M2572">
        <f>YEAR(A2572)</f>
        <v/>
      </c>
      <c r="N2572">
        <f>"Q"&amp;ROUNDUP(MONTH(A2572)/3,0)</f>
        <v/>
      </c>
      <c r="O2572">
        <f>TEXT(A2572,"mmm")</f>
        <v/>
      </c>
    </row>
    <row r="2573">
      <c r="A2573" s="13" t="n">
        <v>45413</v>
      </c>
      <c r="B2573" t="inlineStr">
        <is>
          <t>West</t>
        </is>
      </c>
      <c r="C2573" t="inlineStr">
        <is>
          <t>Website</t>
        </is>
      </c>
      <c r="D2573" t="inlineStr">
        <is>
          <t>Grocery</t>
        </is>
      </c>
      <c r="E2573" t="n">
        <v>33135.02</v>
      </c>
      <c r="F2573" t="n">
        <v>27222.24</v>
      </c>
      <c r="G2573" t="n">
        <v>35756.24</v>
      </c>
      <c r="H2573" t="n">
        <v>99</v>
      </c>
      <c r="I2573" t="n">
        <v>34</v>
      </c>
      <c r="J2573" t="n">
        <v>1</v>
      </c>
      <c r="K2573">
        <f>E2573-F2573</f>
        <v/>
      </c>
      <c r="L2573" s="10">
        <f>IFERROR(K2573/E2573,0)</f>
        <v/>
      </c>
      <c r="M2573">
        <f>YEAR(A2573)</f>
        <v/>
      </c>
      <c r="N2573">
        <f>"Q"&amp;ROUNDUP(MONTH(A2573)/3,0)</f>
        <v/>
      </c>
      <c r="O2573">
        <f>TEXT(A2573,"mmm")</f>
        <v/>
      </c>
    </row>
    <row r="2574">
      <c r="A2574" s="13" t="n">
        <v>45413</v>
      </c>
      <c r="B2574" t="inlineStr">
        <is>
          <t>West</t>
        </is>
      </c>
      <c r="C2574" t="inlineStr">
        <is>
          <t>Website</t>
        </is>
      </c>
      <c r="D2574" t="inlineStr">
        <is>
          <t>Home &amp; Kitchen</t>
        </is>
      </c>
      <c r="E2574" t="n">
        <v>62050.96</v>
      </c>
      <c r="F2574" t="n">
        <v>41637.1</v>
      </c>
      <c r="G2574" t="n">
        <v>66099.75999999999</v>
      </c>
      <c r="H2574" t="n">
        <v>40</v>
      </c>
      <c r="I2574" t="n">
        <v>32</v>
      </c>
      <c r="J2574" t="n">
        <v>3</v>
      </c>
      <c r="K2574">
        <f>E2574-F2574</f>
        <v/>
      </c>
      <c r="L2574" s="10">
        <f>IFERROR(K2574/E2574,0)</f>
        <v/>
      </c>
      <c r="M2574">
        <f>YEAR(A2574)</f>
        <v/>
      </c>
      <c r="N2574">
        <f>"Q"&amp;ROUNDUP(MONTH(A2574)/3,0)</f>
        <v/>
      </c>
      <c r="O2574">
        <f>TEXT(A2574,"mmm")</f>
        <v/>
      </c>
    </row>
    <row r="2575">
      <c r="A2575" s="13" t="n">
        <v>45413</v>
      </c>
      <c r="B2575" t="inlineStr">
        <is>
          <t>West</t>
        </is>
      </c>
      <c r="C2575" t="inlineStr">
        <is>
          <t>Website</t>
        </is>
      </c>
      <c r="D2575" t="inlineStr">
        <is>
          <t>Sports</t>
        </is>
      </c>
      <c r="E2575" t="n">
        <v>13581.1</v>
      </c>
      <c r="F2575" t="n">
        <v>9177.690000000001</v>
      </c>
      <c r="G2575" t="n">
        <v>15300.48</v>
      </c>
      <c r="H2575" t="n">
        <v>8</v>
      </c>
      <c r="I2575" t="n">
        <v>6</v>
      </c>
      <c r="J2575" t="n">
        <v>1</v>
      </c>
      <c r="K2575">
        <f>E2575-F2575</f>
        <v/>
      </c>
      <c r="L2575" s="10">
        <f>IFERROR(K2575/E2575,0)</f>
        <v/>
      </c>
      <c r="M2575">
        <f>YEAR(A2575)</f>
        <v/>
      </c>
      <c r="N2575">
        <f>"Q"&amp;ROUNDUP(MONTH(A2575)/3,0)</f>
        <v/>
      </c>
      <c r="O2575">
        <f>TEXT(A2575,"mmm")</f>
        <v/>
      </c>
    </row>
    <row r="2576">
      <c r="A2576" s="13" t="n">
        <v>45444</v>
      </c>
      <c r="B2576" t="inlineStr">
        <is>
          <t>Central</t>
        </is>
      </c>
      <c r="C2576" t="inlineStr">
        <is>
          <t>Marketplace</t>
        </is>
      </c>
      <c r="D2576" t="inlineStr">
        <is>
          <t>Beauty</t>
        </is>
      </c>
      <c r="E2576" t="n">
        <v>2778.98</v>
      </c>
      <c r="F2576" t="n">
        <v>1628.9</v>
      </c>
      <c r="G2576" t="n">
        <v>3103.36</v>
      </c>
      <c r="H2576" t="n">
        <v>6</v>
      </c>
      <c r="I2576" t="n">
        <v>6</v>
      </c>
      <c r="J2576" t="n">
        <v>0</v>
      </c>
      <c r="K2576">
        <f>E2576-F2576</f>
        <v/>
      </c>
      <c r="L2576" s="10">
        <f>IFERROR(K2576/E2576,0)</f>
        <v/>
      </c>
      <c r="M2576">
        <f>YEAR(A2576)</f>
        <v/>
      </c>
      <c r="N2576">
        <f>"Q"&amp;ROUNDUP(MONTH(A2576)/3,0)</f>
        <v/>
      </c>
      <c r="O2576">
        <f>TEXT(A2576,"mmm")</f>
        <v/>
      </c>
    </row>
    <row r="2577">
      <c r="A2577" s="13" t="n">
        <v>45444</v>
      </c>
      <c r="B2577" t="inlineStr">
        <is>
          <t>Central</t>
        </is>
      </c>
      <c r="C2577" t="inlineStr">
        <is>
          <t>Marketplace</t>
        </is>
      </c>
      <c r="D2577" t="inlineStr">
        <is>
          <t>Books</t>
        </is>
      </c>
      <c r="E2577" t="n">
        <v>1066.05</v>
      </c>
      <c r="F2577" t="n">
        <v>856.6799999999999</v>
      </c>
      <c r="G2577" t="n">
        <v>1233.44</v>
      </c>
      <c r="H2577" t="n">
        <v>4</v>
      </c>
      <c r="I2577" t="n">
        <v>3</v>
      </c>
      <c r="J2577" t="n">
        <v>0</v>
      </c>
      <c r="K2577">
        <f>E2577-F2577</f>
        <v/>
      </c>
      <c r="L2577" s="10">
        <f>IFERROR(K2577/E2577,0)</f>
        <v/>
      </c>
      <c r="M2577">
        <f>YEAR(A2577)</f>
        <v/>
      </c>
      <c r="N2577">
        <f>"Q"&amp;ROUNDUP(MONTH(A2577)/3,0)</f>
        <v/>
      </c>
      <c r="O2577">
        <f>TEXT(A2577,"mmm")</f>
        <v/>
      </c>
    </row>
    <row r="2578">
      <c r="A2578" s="13" t="n">
        <v>45444</v>
      </c>
      <c r="B2578" t="inlineStr">
        <is>
          <t>Central</t>
        </is>
      </c>
      <c r="C2578" t="inlineStr">
        <is>
          <t>Marketplace</t>
        </is>
      </c>
      <c r="D2578" t="inlineStr">
        <is>
          <t>Electronics</t>
        </is>
      </c>
      <c r="E2578" t="n">
        <v>43118.19</v>
      </c>
      <c r="F2578" t="n">
        <v>41393.8</v>
      </c>
      <c r="G2578" t="n">
        <v>48789.52</v>
      </c>
      <c r="H2578" t="n">
        <v>7</v>
      </c>
      <c r="I2578" t="n">
        <v>5</v>
      </c>
      <c r="J2578" t="n">
        <v>0</v>
      </c>
      <c r="K2578">
        <f>E2578-F2578</f>
        <v/>
      </c>
      <c r="L2578" s="10">
        <f>IFERROR(K2578/E2578,0)</f>
        <v/>
      </c>
      <c r="M2578">
        <f>YEAR(A2578)</f>
        <v/>
      </c>
      <c r="N2578">
        <f>"Q"&amp;ROUNDUP(MONTH(A2578)/3,0)</f>
        <v/>
      </c>
      <c r="O2578">
        <f>TEXT(A2578,"mmm")</f>
        <v/>
      </c>
    </row>
    <row r="2579">
      <c r="A2579" s="13" t="n">
        <v>45444</v>
      </c>
      <c r="B2579" t="inlineStr">
        <is>
          <t>Central</t>
        </is>
      </c>
      <c r="C2579" t="inlineStr">
        <is>
          <t>Marketplace</t>
        </is>
      </c>
      <c r="D2579" t="inlineStr">
        <is>
          <t>Fashion</t>
        </is>
      </c>
      <c r="E2579" t="n">
        <v>20030.14</v>
      </c>
      <c r="F2579" t="n">
        <v>11148.38</v>
      </c>
      <c r="G2579" t="n">
        <v>22487.92</v>
      </c>
      <c r="H2579" t="n">
        <v>17</v>
      </c>
      <c r="I2579" t="n">
        <v>12</v>
      </c>
      <c r="J2579" t="n">
        <v>4</v>
      </c>
      <c r="K2579">
        <f>E2579-F2579</f>
        <v/>
      </c>
      <c r="L2579" s="10">
        <f>IFERROR(K2579/E2579,0)</f>
        <v/>
      </c>
      <c r="M2579">
        <f>YEAR(A2579)</f>
        <v/>
      </c>
      <c r="N2579">
        <f>"Q"&amp;ROUNDUP(MONTH(A2579)/3,0)</f>
        <v/>
      </c>
      <c r="O2579">
        <f>TEXT(A2579,"mmm")</f>
        <v/>
      </c>
    </row>
    <row r="2580">
      <c r="A2580" s="13" t="n">
        <v>45444</v>
      </c>
      <c r="B2580" t="inlineStr">
        <is>
          <t>Central</t>
        </is>
      </c>
      <c r="C2580" t="inlineStr">
        <is>
          <t>Marketplace</t>
        </is>
      </c>
      <c r="D2580" t="inlineStr">
        <is>
          <t>Grocery</t>
        </is>
      </c>
      <c r="E2580" t="n">
        <v>10965.13</v>
      </c>
      <c r="F2580" t="n">
        <v>9376.040000000001</v>
      </c>
      <c r="G2580" t="n">
        <v>12068.16</v>
      </c>
      <c r="H2580" t="n">
        <v>36</v>
      </c>
      <c r="I2580" t="n">
        <v>11</v>
      </c>
      <c r="J2580" t="n">
        <v>0</v>
      </c>
      <c r="K2580">
        <f>E2580-F2580</f>
        <v/>
      </c>
      <c r="L2580" s="10">
        <f>IFERROR(K2580/E2580,0)</f>
        <v/>
      </c>
      <c r="M2580">
        <f>YEAR(A2580)</f>
        <v/>
      </c>
      <c r="N2580">
        <f>"Q"&amp;ROUNDUP(MONTH(A2580)/3,0)</f>
        <v/>
      </c>
      <c r="O2580">
        <f>TEXT(A2580,"mmm")</f>
        <v/>
      </c>
    </row>
    <row r="2581">
      <c r="A2581" s="13" t="n">
        <v>45444</v>
      </c>
      <c r="B2581" t="inlineStr">
        <is>
          <t>Central</t>
        </is>
      </c>
      <c r="C2581" t="inlineStr">
        <is>
          <t>Marketplace</t>
        </is>
      </c>
      <c r="D2581" t="inlineStr">
        <is>
          <t>Home &amp; Kitchen</t>
        </is>
      </c>
      <c r="E2581" t="n">
        <v>16996.51</v>
      </c>
      <c r="F2581" t="n">
        <v>11022.24</v>
      </c>
      <c r="G2581" t="n">
        <v>17610.32</v>
      </c>
      <c r="H2581" t="n">
        <v>7</v>
      </c>
      <c r="I2581" t="n">
        <v>4</v>
      </c>
      <c r="J2581" t="n">
        <v>0</v>
      </c>
      <c r="K2581">
        <f>E2581-F2581</f>
        <v/>
      </c>
      <c r="L2581" s="10">
        <f>IFERROR(K2581/E2581,0)</f>
        <v/>
      </c>
      <c r="M2581">
        <f>YEAR(A2581)</f>
        <v/>
      </c>
      <c r="N2581">
        <f>"Q"&amp;ROUNDUP(MONTH(A2581)/3,0)</f>
        <v/>
      </c>
      <c r="O2581">
        <f>TEXT(A2581,"mmm")</f>
        <v/>
      </c>
    </row>
    <row r="2582">
      <c r="A2582" s="13" t="n">
        <v>45444</v>
      </c>
      <c r="B2582" t="inlineStr">
        <is>
          <t>Central</t>
        </is>
      </c>
      <c r="C2582" t="inlineStr">
        <is>
          <t>Marketplace</t>
        </is>
      </c>
      <c r="D2582" t="inlineStr">
        <is>
          <t>Sports</t>
        </is>
      </c>
      <c r="E2582" t="n">
        <v>10311.18</v>
      </c>
      <c r="F2582" t="n">
        <v>6714.91</v>
      </c>
      <c r="G2582" t="n">
        <v>11683.36</v>
      </c>
      <c r="H2582" t="n">
        <v>6</v>
      </c>
      <c r="I2582" t="n">
        <v>4</v>
      </c>
      <c r="J2582" t="n">
        <v>0</v>
      </c>
      <c r="K2582">
        <f>E2582-F2582</f>
        <v/>
      </c>
      <c r="L2582" s="10">
        <f>IFERROR(K2582/E2582,0)</f>
        <v/>
      </c>
      <c r="M2582">
        <f>YEAR(A2582)</f>
        <v/>
      </c>
      <c r="N2582">
        <f>"Q"&amp;ROUNDUP(MONTH(A2582)/3,0)</f>
        <v/>
      </c>
      <c r="O2582">
        <f>TEXT(A2582,"mmm")</f>
        <v/>
      </c>
    </row>
    <row r="2583">
      <c r="A2583" s="13" t="n">
        <v>45444</v>
      </c>
      <c r="B2583" t="inlineStr">
        <is>
          <t>Central</t>
        </is>
      </c>
      <c r="C2583" t="inlineStr">
        <is>
          <t>Mobile App</t>
        </is>
      </c>
      <c r="D2583" t="inlineStr">
        <is>
          <t>Beauty</t>
        </is>
      </c>
      <c r="E2583" t="n">
        <v>7073.97</v>
      </c>
      <c r="F2583" t="n">
        <v>3874.5</v>
      </c>
      <c r="G2583" t="n">
        <v>7356.96</v>
      </c>
      <c r="H2583" t="n">
        <v>6</v>
      </c>
      <c r="I2583" t="n">
        <v>5</v>
      </c>
      <c r="J2583" t="n">
        <v>0</v>
      </c>
      <c r="K2583">
        <f>E2583-F2583</f>
        <v/>
      </c>
      <c r="L2583" s="10">
        <f>IFERROR(K2583/E2583,0)</f>
        <v/>
      </c>
      <c r="M2583">
        <f>YEAR(A2583)</f>
        <v/>
      </c>
      <c r="N2583">
        <f>"Q"&amp;ROUNDUP(MONTH(A2583)/3,0)</f>
        <v/>
      </c>
      <c r="O2583">
        <f>TEXT(A2583,"mmm")</f>
        <v/>
      </c>
    </row>
    <row r="2584">
      <c r="A2584" s="13" t="n">
        <v>45444</v>
      </c>
      <c r="B2584" t="inlineStr">
        <is>
          <t>Central</t>
        </is>
      </c>
      <c r="C2584" t="inlineStr">
        <is>
          <t>Mobile App</t>
        </is>
      </c>
      <c r="D2584" t="inlineStr">
        <is>
          <t>Books</t>
        </is>
      </c>
      <c r="E2584" t="n">
        <v>4247.97</v>
      </c>
      <c r="F2584" t="n">
        <v>3030.75</v>
      </c>
      <c r="G2584" t="n">
        <v>4491.76</v>
      </c>
      <c r="H2584" t="n">
        <v>11</v>
      </c>
      <c r="I2584" t="n">
        <v>8</v>
      </c>
      <c r="J2584" t="n">
        <v>1</v>
      </c>
      <c r="K2584">
        <f>E2584-F2584</f>
        <v/>
      </c>
      <c r="L2584" s="10">
        <f>IFERROR(K2584/E2584,0)</f>
        <v/>
      </c>
      <c r="M2584">
        <f>YEAR(A2584)</f>
        <v/>
      </c>
      <c r="N2584">
        <f>"Q"&amp;ROUNDUP(MONTH(A2584)/3,0)</f>
        <v/>
      </c>
      <c r="O2584">
        <f>TEXT(A2584,"mmm")</f>
        <v/>
      </c>
    </row>
    <row r="2585">
      <c r="A2585" s="13" t="n">
        <v>45444</v>
      </c>
      <c r="B2585" t="inlineStr">
        <is>
          <t>Central</t>
        </is>
      </c>
      <c r="C2585" t="inlineStr">
        <is>
          <t>Mobile App</t>
        </is>
      </c>
      <c r="D2585" t="inlineStr">
        <is>
          <t>Electronics</t>
        </is>
      </c>
      <c r="E2585" t="n">
        <v>202694.57</v>
      </c>
      <c r="F2585" t="n">
        <v>173912.75</v>
      </c>
      <c r="G2585" t="n">
        <v>207158.64</v>
      </c>
      <c r="H2585" t="n">
        <v>19</v>
      </c>
      <c r="I2585" t="n">
        <v>13</v>
      </c>
      <c r="J2585" t="n">
        <v>0</v>
      </c>
      <c r="K2585">
        <f>E2585-F2585</f>
        <v/>
      </c>
      <c r="L2585" s="10">
        <f>IFERROR(K2585/E2585,0)</f>
        <v/>
      </c>
      <c r="M2585">
        <f>YEAR(A2585)</f>
        <v/>
      </c>
      <c r="N2585">
        <f>"Q"&amp;ROUNDUP(MONTH(A2585)/3,0)</f>
        <v/>
      </c>
      <c r="O2585">
        <f>TEXT(A2585,"mmm")</f>
        <v/>
      </c>
    </row>
    <row r="2586">
      <c r="A2586" s="13" t="n">
        <v>45444</v>
      </c>
      <c r="B2586" t="inlineStr">
        <is>
          <t>Central</t>
        </is>
      </c>
      <c r="C2586" t="inlineStr">
        <is>
          <t>Mobile App</t>
        </is>
      </c>
      <c r="D2586" t="inlineStr">
        <is>
          <t>Fashion</t>
        </is>
      </c>
      <c r="E2586" t="n">
        <v>22684.79</v>
      </c>
      <c r="F2586" t="n">
        <v>12159.34</v>
      </c>
      <c r="G2586" t="n">
        <v>24880.96</v>
      </c>
      <c r="H2586" t="n">
        <v>16</v>
      </c>
      <c r="I2586" t="n">
        <v>14</v>
      </c>
      <c r="J2586" t="n">
        <v>0</v>
      </c>
      <c r="K2586">
        <f>E2586-F2586</f>
        <v/>
      </c>
      <c r="L2586" s="10">
        <f>IFERROR(K2586/E2586,0)</f>
        <v/>
      </c>
      <c r="M2586">
        <f>YEAR(A2586)</f>
        <v/>
      </c>
      <c r="N2586">
        <f>"Q"&amp;ROUNDUP(MONTH(A2586)/3,0)</f>
        <v/>
      </c>
      <c r="O2586">
        <f>TEXT(A2586,"mmm")</f>
        <v/>
      </c>
    </row>
    <row r="2587">
      <c r="A2587" s="13" t="n">
        <v>45444</v>
      </c>
      <c r="B2587" t="inlineStr">
        <is>
          <t>Central</t>
        </is>
      </c>
      <c r="C2587" t="inlineStr">
        <is>
          <t>Mobile App</t>
        </is>
      </c>
      <c r="D2587" t="inlineStr">
        <is>
          <t>Grocery</t>
        </is>
      </c>
      <c r="E2587" t="n">
        <v>4913.27</v>
      </c>
      <c r="F2587" t="n">
        <v>4044.42</v>
      </c>
      <c r="G2587" t="n">
        <v>5200</v>
      </c>
      <c r="H2587" t="n">
        <v>20</v>
      </c>
      <c r="I2587" t="n">
        <v>6</v>
      </c>
      <c r="J2587" t="n">
        <v>0</v>
      </c>
      <c r="K2587">
        <f>E2587-F2587</f>
        <v/>
      </c>
      <c r="L2587" s="10">
        <f>IFERROR(K2587/E2587,0)</f>
        <v/>
      </c>
      <c r="M2587">
        <f>YEAR(A2587)</f>
        <v/>
      </c>
      <c r="N2587">
        <f>"Q"&amp;ROUNDUP(MONTH(A2587)/3,0)</f>
        <v/>
      </c>
      <c r="O2587">
        <f>TEXT(A2587,"mmm")</f>
        <v/>
      </c>
    </row>
    <row r="2588">
      <c r="A2588" s="13" t="n">
        <v>45444</v>
      </c>
      <c r="B2588" t="inlineStr">
        <is>
          <t>Central</t>
        </is>
      </c>
      <c r="C2588" t="inlineStr">
        <is>
          <t>Mobile App</t>
        </is>
      </c>
      <c r="D2588" t="inlineStr">
        <is>
          <t>Home &amp; Kitchen</t>
        </is>
      </c>
      <c r="E2588" t="n">
        <v>17755.07</v>
      </c>
      <c r="F2588" t="n">
        <v>11750.86</v>
      </c>
      <c r="G2588" t="n">
        <v>19043.44</v>
      </c>
      <c r="H2588" t="n">
        <v>9</v>
      </c>
      <c r="I2588" t="n">
        <v>9</v>
      </c>
      <c r="J2588" t="n">
        <v>1</v>
      </c>
      <c r="K2588">
        <f>E2588-F2588</f>
        <v/>
      </c>
      <c r="L2588" s="10">
        <f>IFERROR(K2588/E2588,0)</f>
        <v/>
      </c>
      <c r="M2588">
        <f>YEAR(A2588)</f>
        <v/>
      </c>
      <c r="N2588">
        <f>"Q"&amp;ROUNDUP(MONTH(A2588)/3,0)</f>
        <v/>
      </c>
      <c r="O2588">
        <f>TEXT(A2588,"mmm")</f>
        <v/>
      </c>
    </row>
    <row r="2589">
      <c r="A2589" s="13" t="n">
        <v>45444</v>
      </c>
      <c r="B2589" t="inlineStr">
        <is>
          <t>Central</t>
        </is>
      </c>
      <c r="C2589" t="inlineStr">
        <is>
          <t>Mobile App</t>
        </is>
      </c>
      <c r="D2589" t="inlineStr">
        <is>
          <t>Sports</t>
        </is>
      </c>
      <c r="E2589" t="n">
        <v>8185.2</v>
      </c>
      <c r="F2589" t="n">
        <v>5432.09</v>
      </c>
      <c r="G2589" t="n">
        <v>8676.719999999999</v>
      </c>
      <c r="H2589" t="n">
        <v>7</v>
      </c>
      <c r="I2589" t="n">
        <v>6</v>
      </c>
      <c r="J2589" t="n">
        <v>0</v>
      </c>
      <c r="K2589">
        <f>E2589-F2589</f>
        <v/>
      </c>
      <c r="L2589" s="10">
        <f>IFERROR(K2589/E2589,0)</f>
        <v/>
      </c>
      <c r="M2589">
        <f>YEAR(A2589)</f>
        <v/>
      </c>
      <c r="N2589">
        <f>"Q"&amp;ROUNDUP(MONTH(A2589)/3,0)</f>
        <v/>
      </c>
      <c r="O2589">
        <f>TEXT(A2589,"mmm")</f>
        <v/>
      </c>
    </row>
    <row r="2590">
      <c r="A2590" s="13" t="n">
        <v>45444</v>
      </c>
      <c r="B2590" t="inlineStr">
        <is>
          <t>Central</t>
        </is>
      </c>
      <c r="C2590" t="inlineStr">
        <is>
          <t>Retail Store</t>
        </is>
      </c>
      <c r="D2590" t="inlineStr">
        <is>
          <t>Beauty</t>
        </is>
      </c>
      <c r="E2590" t="n">
        <v>1544.97</v>
      </c>
      <c r="F2590" t="n">
        <v>770.46</v>
      </c>
      <c r="G2590" t="n">
        <v>1567.28</v>
      </c>
      <c r="H2590" t="n">
        <v>3</v>
      </c>
      <c r="I2590" t="n">
        <v>2</v>
      </c>
      <c r="J2590" t="n">
        <v>0</v>
      </c>
      <c r="K2590">
        <f>E2590-F2590</f>
        <v/>
      </c>
      <c r="L2590" s="10">
        <f>IFERROR(K2590/E2590,0)</f>
        <v/>
      </c>
      <c r="M2590">
        <f>YEAR(A2590)</f>
        <v/>
      </c>
      <c r="N2590">
        <f>"Q"&amp;ROUNDUP(MONTH(A2590)/3,0)</f>
        <v/>
      </c>
      <c r="O2590">
        <f>TEXT(A2590,"mmm")</f>
        <v/>
      </c>
    </row>
    <row r="2591">
      <c r="A2591" s="13" t="n">
        <v>45444</v>
      </c>
      <c r="B2591" t="inlineStr">
        <is>
          <t>Central</t>
        </is>
      </c>
      <c r="C2591" t="inlineStr">
        <is>
          <t>Retail Store</t>
        </is>
      </c>
      <c r="D2591" t="inlineStr">
        <is>
          <t>Books</t>
        </is>
      </c>
      <c r="E2591" t="n">
        <v>503.57</v>
      </c>
      <c r="F2591" t="n">
        <v>417.78</v>
      </c>
      <c r="G2591" t="n">
        <v>559.52</v>
      </c>
      <c r="H2591" t="n">
        <v>2</v>
      </c>
      <c r="I2591" t="n">
        <v>1</v>
      </c>
      <c r="J2591" t="n">
        <v>0</v>
      </c>
      <c r="K2591">
        <f>E2591-F2591</f>
        <v/>
      </c>
      <c r="L2591" s="10">
        <f>IFERROR(K2591/E2591,0)</f>
        <v/>
      </c>
      <c r="M2591">
        <f>YEAR(A2591)</f>
        <v/>
      </c>
      <c r="N2591">
        <f>"Q"&amp;ROUNDUP(MONTH(A2591)/3,0)</f>
        <v/>
      </c>
      <c r="O2591">
        <f>TEXT(A2591,"mmm")</f>
        <v/>
      </c>
    </row>
    <row r="2592">
      <c r="A2592" s="13" t="n">
        <v>45444</v>
      </c>
      <c r="B2592" t="inlineStr">
        <is>
          <t>Central</t>
        </is>
      </c>
      <c r="C2592" t="inlineStr">
        <is>
          <t>Retail Store</t>
        </is>
      </c>
      <c r="D2592" t="inlineStr">
        <is>
          <t>Electronics</t>
        </is>
      </c>
      <c r="E2592" t="n">
        <v>25375.73</v>
      </c>
      <c r="F2592" t="n">
        <v>23727.67</v>
      </c>
      <c r="G2592" t="n">
        <v>27848.08</v>
      </c>
      <c r="H2592" t="n">
        <v>3</v>
      </c>
      <c r="I2592" t="n">
        <v>3</v>
      </c>
      <c r="J2592" t="n">
        <v>1</v>
      </c>
      <c r="K2592">
        <f>E2592-F2592</f>
        <v/>
      </c>
      <c r="L2592" s="10">
        <f>IFERROR(K2592/E2592,0)</f>
        <v/>
      </c>
      <c r="M2592">
        <f>YEAR(A2592)</f>
        <v/>
      </c>
      <c r="N2592">
        <f>"Q"&amp;ROUNDUP(MONTH(A2592)/3,0)</f>
        <v/>
      </c>
      <c r="O2592">
        <f>TEXT(A2592,"mmm")</f>
        <v/>
      </c>
    </row>
    <row r="2593">
      <c r="A2593" s="13" t="n">
        <v>45444</v>
      </c>
      <c r="B2593" t="inlineStr">
        <is>
          <t>Central</t>
        </is>
      </c>
      <c r="C2593" t="inlineStr">
        <is>
          <t>Retail Store</t>
        </is>
      </c>
      <c r="D2593" t="inlineStr">
        <is>
          <t>Fashion</t>
        </is>
      </c>
      <c r="E2593" t="n">
        <v>5184.5</v>
      </c>
      <c r="F2593" t="n">
        <v>2466.29</v>
      </c>
      <c r="G2593" t="n">
        <v>5266.56</v>
      </c>
      <c r="H2593" t="n">
        <v>6</v>
      </c>
      <c r="I2593" t="n">
        <v>4</v>
      </c>
      <c r="J2593" t="n">
        <v>0</v>
      </c>
      <c r="K2593">
        <f>E2593-F2593</f>
        <v/>
      </c>
      <c r="L2593" s="10">
        <f>IFERROR(K2593/E2593,0)</f>
        <v/>
      </c>
      <c r="M2593">
        <f>YEAR(A2593)</f>
        <v/>
      </c>
      <c r="N2593">
        <f>"Q"&amp;ROUNDUP(MONTH(A2593)/3,0)</f>
        <v/>
      </c>
      <c r="O2593">
        <f>TEXT(A2593,"mmm")</f>
        <v/>
      </c>
    </row>
    <row r="2594">
      <c r="A2594" s="13" t="n">
        <v>45444</v>
      </c>
      <c r="B2594" t="inlineStr">
        <is>
          <t>Central</t>
        </is>
      </c>
      <c r="C2594" t="inlineStr">
        <is>
          <t>Retail Store</t>
        </is>
      </c>
      <c r="D2594" t="inlineStr">
        <is>
          <t>Grocery</t>
        </is>
      </c>
      <c r="E2594" t="n">
        <v>2712.84</v>
      </c>
      <c r="F2594" t="n">
        <v>2247.38</v>
      </c>
      <c r="G2594" t="n">
        <v>2915.12</v>
      </c>
      <c r="H2594" t="n">
        <v>7</v>
      </c>
      <c r="I2594" t="n">
        <v>2</v>
      </c>
      <c r="J2594" t="n">
        <v>0</v>
      </c>
      <c r="K2594">
        <f>E2594-F2594</f>
        <v/>
      </c>
      <c r="L2594" s="10">
        <f>IFERROR(K2594/E2594,0)</f>
        <v/>
      </c>
      <c r="M2594">
        <f>YEAR(A2594)</f>
        <v/>
      </c>
      <c r="N2594">
        <f>"Q"&amp;ROUNDUP(MONTH(A2594)/3,0)</f>
        <v/>
      </c>
      <c r="O2594">
        <f>TEXT(A2594,"mmm")</f>
        <v/>
      </c>
    </row>
    <row r="2595">
      <c r="A2595" s="13" t="n">
        <v>45444</v>
      </c>
      <c r="B2595" t="inlineStr">
        <is>
          <t>Central</t>
        </is>
      </c>
      <c r="C2595" t="inlineStr">
        <is>
          <t>Website</t>
        </is>
      </c>
      <c r="D2595" t="inlineStr">
        <is>
          <t>Beauty</t>
        </is>
      </c>
      <c r="E2595" t="n">
        <v>2738.31</v>
      </c>
      <c r="F2595" t="n">
        <v>1565.12</v>
      </c>
      <c r="G2595" t="n">
        <v>2892.24</v>
      </c>
      <c r="H2595" t="n">
        <v>9</v>
      </c>
      <c r="I2595" t="n">
        <v>7</v>
      </c>
      <c r="J2595" t="n">
        <v>1</v>
      </c>
      <c r="K2595">
        <f>E2595-F2595</f>
        <v/>
      </c>
      <c r="L2595" s="10">
        <f>IFERROR(K2595/E2595,0)</f>
        <v/>
      </c>
      <c r="M2595">
        <f>YEAR(A2595)</f>
        <v/>
      </c>
      <c r="N2595">
        <f>"Q"&amp;ROUNDUP(MONTH(A2595)/3,0)</f>
        <v/>
      </c>
      <c r="O2595">
        <f>TEXT(A2595,"mmm")</f>
        <v/>
      </c>
    </row>
    <row r="2596">
      <c r="A2596" s="13" t="n">
        <v>45444</v>
      </c>
      <c r="B2596" t="inlineStr">
        <is>
          <t>Central</t>
        </is>
      </c>
      <c r="C2596" t="inlineStr">
        <is>
          <t>Website</t>
        </is>
      </c>
      <c r="D2596" t="inlineStr">
        <is>
          <t>Books</t>
        </is>
      </c>
      <c r="E2596" t="n">
        <v>5077.23</v>
      </c>
      <c r="F2596" t="n">
        <v>3682.84</v>
      </c>
      <c r="G2596" t="n">
        <v>5250.96</v>
      </c>
      <c r="H2596" t="n">
        <v>11</v>
      </c>
      <c r="I2596" t="n">
        <v>9</v>
      </c>
      <c r="J2596" t="n">
        <v>2</v>
      </c>
      <c r="K2596">
        <f>E2596-F2596</f>
        <v/>
      </c>
      <c r="L2596" s="10">
        <f>IFERROR(K2596/E2596,0)</f>
        <v/>
      </c>
      <c r="M2596">
        <f>YEAR(A2596)</f>
        <v/>
      </c>
      <c r="N2596">
        <f>"Q"&amp;ROUNDUP(MONTH(A2596)/3,0)</f>
        <v/>
      </c>
      <c r="O2596">
        <f>TEXT(A2596,"mmm")</f>
        <v/>
      </c>
    </row>
    <row r="2597">
      <c r="A2597" s="13" t="n">
        <v>45444</v>
      </c>
      <c r="B2597" t="inlineStr">
        <is>
          <t>Central</t>
        </is>
      </c>
      <c r="C2597" t="inlineStr">
        <is>
          <t>Website</t>
        </is>
      </c>
      <c r="D2597" t="inlineStr">
        <is>
          <t>Electronics</t>
        </is>
      </c>
      <c r="E2597" t="n">
        <v>131750.26</v>
      </c>
      <c r="F2597" t="n">
        <v>115537.9</v>
      </c>
      <c r="G2597" t="n">
        <v>140592.4</v>
      </c>
      <c r="H2597" t="n">
        <v>15</v>
      </c>
      <c r="I2597" t="n">
        <v>11</v>
      </c>
      <c r="J2597" t="n">
        <v>1</v>
      </c>
      <c r="K2597">
        <f>E2597-F2597</f>
        <v/>
      </c>
      <c r="L2597" s="10">
        <f>IFERROR(K2597/E2597,0)</f>
        <v/>
      </c>
      <c r="M2597">
        <f>YEAR(A2597)</f>
        <v/>
      </c>
      <c r="N2597">
        <f>"Q"&amp;ROUNDUP(MONTH(A2597)/3,0)</f>
        <v/>
      </c>
      <c r="O2597">
        <f>TEXT(A2597,"mmm")</f>
        <v/>
      </c>
    </row>
    <row r="2598">
      <c r="A2598" s="13" t="n">
        <v>45444</v>
      </c>
      <c r="B2598" t="inlineStr">
        <is>
          <t>Central</t>
        </is>
      </c>
      <c r="C2598" t="inlineStr">
        <is>
          <t>Website</t>
        </is>
      </c>
      <c r="D2598" t="inlineStr">
        <is>
          <t>Fashion</t>
        </is>
      </c>
      <c r="E2598" t="n">
        <v>32014.98</v>
      </c>
      <c r="F2598" t="n">
        <v>17359.81</v>
      </c>
      <c r="G2598" t="n">
        <v>35083.36</v>
      </c>
      <c r="H2598" t="n">
        <v>26</v>
      </c>
      <c r="I2598" t="n">
        <v>22</v>
      </c>
      <c r="J2598" t="n">
        <v>4</v>
      </c>
      <c r="K2598">
        <f>E2598-F2598</f>
        <v/>
      </c>
      <c r="L2598" s="10">
        <f>IFERROR(K2598/E2598,0)</f>
        <v/>
      </c>
      <c r="M2598">
        <f>YEAR(A2598)</f>
        <v/>
      </c>
      <c r="N2598">
        <f>"Q"&amp;ROUNDUP(MONTH(A2598)/3,0)</f>
        <v/>
      </c>
      <c r="O2598">
        <f>TEXT(A2598,"mmm")</f>
        <v/>
      </c>
    </row>
    <row r="2599">
      <c r="A2599" s="13" t="n">
        <v>45444</v>
      </c>
      <c r="B2599" t="inlineStr">
        <is>
          <t>Central</t>
        </is>
      </c>
      <c r="C2599" t="inlineStr">
        <is>
          <t>Website</t>
        </is>
      </c>
      <c r="D2599" t="inlineStr">
        <is>
          <t>Grocery</t>
        </is>
      </c>
      <c r="E2599" t="n">
        <v>7586.38</v>
      </c>
      <c r="F2599" t="n">
        <v>6416.86</v>
      </c>
      <c r="G2599" t="n">
        <v>8304.4</v>
      </c>
      <c r="H2599" t="n">
        <v>25</v>
      </c>
      <c r="I2599" t="n">
        <v>8</v>
      </c>
      <c r="J2599" t="n">
        <v>0</v>
      </c>
      <c r="K2599">
        <f>E2599-F2599</f>
        <v/>
      </c>
      <c r="L2599" s="10">
        <f>IFERROR(K2599/E2599,0)</f>
        <v/>
      </c>
      <c r="M2599">
        <f>YEAR(A2599)</f>
        <v/>
      </c>
      <c r="N2599">
        <f>"Q"&amp;ROUNDUP(MONTH(A2599)/3,0)</f>
        <v/>
      </c>
      <c r="O2599">
        <f>TEXT(A2599,"mmm")</f>
        <v/>
      </c>
    </row>
    <row r="2600">
      <c r="A2600" s="13" t="n">
        <v>45444</v>
      </c>
      <c r="B2600" t="inlineStr">
        <is>
          <t>Central</t>
        </is>
      </c>
      <c r="C2600" t="inlineStr">
        <is>
          <t>Website</t>
        </is>
      </c>
      <c r="D2600" t="inlineStr">
        <is>
          <t>Home &amp; Kitchen</t>
        </is>
      </c>
      <c r="E2600" t="n">
        <v>37237.87</v>
      </c>
      <c r="F2600" t="n">
        <v>25452.78</v>
      </c>
      <c r="G2600" t="n">
        <v>40614.08</v>
      </c>
      <c r="H2600" t="n">
        <v>18</v>
      </c>
      <c r="I2600" t="n">
        <v>13</v>
      </c>
      <c r="J2600" t="n">
        <v>1</v>
      </c>
      <c r="K2600">
        <f>E2600-F2600</f>
        <v/>
      </c>
      <c r="L2600" s="10">
        <f>IFERROR(K2600/E2600,0)</f>
        <v/>
      </c>
      <c r="M2600">
        <f>YEAR(A2600)</f>
        <v/>
      </c>
      <c r="N2600">
        <f>"Q"&amp;ROUNDUP(MONTH(A2600)/3,0)</f>
        <v/>
      </c>
      <c r="O2600">
        <f>TEXT(A2600,"mmm")</f>
        <v/>
      </c>
    </row>
    <row r="2601">
      <c r="A2601" s="13" t="n">
        <v>45444</v>
      </c>
      <c r="B2601" t="inlineStr">
        <is>
          <t>Central</t>
        </is>
      </c>
      <c r="C2601" t="inlineStr">
        <is>
          <t>Website</t>
        </is>
      </c>
      <c r="D2601" t="inlineStr">
        <is>
          <t>Sports</t>
        </is>
      </c>
      <c r="E2601" t="n">
        <v>15235.94</v>
      </c>
      <c r="F2601" t="n">
        <v>10124.97</v>
      </c>
      <c r="G2601" t="n">
        <v>17226.56</v>
      </c>
      <c r="H2601" t="n">
        <v>6</v>
      </c>
      <c r="I2601" t="n">
        <v>4</v>
      </c>
      <c r="J2601" t="n">
        <v>1</v>
      </c>
      <c r="K2601">
        <f>E2601-F2601</f>
        <v/>
      </c>
      <c r="L2601" s="10">
        <f>IFERROR(K2601/E2601,0)</f>
        <v/>
      </c>
      <c r="M2601">
        <f>YEAR(A2601)</f>
        <v/>
      </c>
      <c r="N2601">
        <f>"Q"&amp;ROUNDUP(MONTH(A2601)/3,0)</f>
        <v/>
      </c>
      <c r="O2601">
        <f>TEXT(A2601,"mmm")</f>
        <v/>
      </c>
    </row>
    <row r="2602">
      <c r="A2602" s="13" t="n">
        <v>45444</v>
      </c>
      <c r="B2602" t="inlineStr">
        <is>
          <t>East</t>
        </is>
      </c>
      <c r="C2602" t="inlineStr">
        <is>
          <t>Marketplace</t>
        </is>
      </c>
      <c r="D2602" t="inlineStr">
        <is>
          <t>Beauty</t>
        </is>
      </c>
      <c r="E2602" t="n">
        <v>11448.58</v>
      </c>
      <c r="F2602" t="n">
        <v>6112.42</v>
      </c>
      <c r="G2602" t="n">
        <v>12263.68</v>
      </c>
      <c r="H2602" t="n">
        <v>18</v>
      </c>
      <c r="I2602" t="n">
        <v>13</v>
      </c>
      <c r="J2602" t="n">
        <v>1</v>
      </c>
      <c r="K2602">
        <f>E2602-F2602</f>
        <v/>
      </c>
      <c r="L2602" s="10">
        <f>IFERROR(K2602/E2602,0)</f>
        <v/>
      </c>
      <c r="M2602">
        <f>YEAR(A2602)</f>
        <v/>
      </c>
      <c r="N2602">
        <f>"Q"&amp;ROUNDUP(MONTH(A2602)/3,0)</f>
        <v/>
      </c>
      <c r="O2602">
        <f>TEXT(A2602,"mmm")</f>
        <v/>
      </c>
    </row>
    <row r="2603">
      <c r="A2603" s="13" t="n">
        <v>45444</v>
      </c>
      <c r="B2603" t="inlineStr">
        <is>
          <t>East</t>
        </is>
      </c>
      <c r="C2603" t="inlineStr">
        <is>
          <t>Marketplace</t>
        </is>
      </c>
      <c r="D2603" t="inlineStr">
        <is>
          <t>Books</t>
        </is>
      </c>
      <c r="E2603" t="n">
        <v>6767.84</v>
      </c>
      <c r="F2603" t="n">
        <v>5216.94</v>
      </c>
      <c r="G2603" t="n">
        <v>7555.6</v>
      </c>
      <c r="H2603" t="n">
        <v>15</v>
      </c>
      <c r="I2603" t="n">
        <v>13</v>
      </c>
      <c r="J2603" t="n">
        <v>1</v>
      </c>
      <c r="K2603">
        <f>E2603-F2603</f>
        <v/>
      </c>
      <c r="L2603" s="10">
        <f>IFERROR(K2603/E2603,0)</f>
        <v/>
      </c>
      <c r="M2603">
        <f>YEAR(A2603)</f>
        <v/>
      </c>
      <c r="N2603">
        <f>"Q"&amp;ROUNDUP(MONTH(A2603)/3,0)</f>
        <v/>
      </c>
      <c r="O2603">
        <f>TEXT(A2603,"mmm")</f>
        <v/>
      </c>
    </row>
    <row r="2604">
      <c r="A2604" s="13" t="n">
        <v>45444</v>
      </c>
      <c r="B2604" t="inlineStr">
        <is>
          <t>East</t>
        </is>
      </c>
      <c r="C2604" t="inlineStr">
        <is>
          <t>Marketplace</t>
        </is>
      </c>
      <c r="D2604" t="inlineStr">
        <is>
          <t>Electronics</t>
        </is>
      </c>
      <c r="E2604" t="n">
        <v>142514.71</v>
      </c>
      <c r="F2604" t="n">
        <v>132603.49</v>
      </c>
      <c r="G2604" t="n">
        <v>156525.2</v>
      </c>
      <c r="H2604" t="n">
        <v>15</v>
      </c>
      <c r="I2604" t="n">
        <v>14</v>
      </c>
      <c r="J2604" t="n">
        <v>1</v>
      </c>
      <c r="K2604">
        <f>E2604-F2604</f>
        <v/>
      </c>
      <c r="L2604" s="10">
        <f>IFERROR(K2604/E2604,0)</f>
        <v/>
      </c>
      <c r="M2604">
        <f>YEAR(A2604)</f>
        <v/>
      </c>
      <c r="N2604">
        <f>"Q"&amp;ROUNDUP(MONTH(A2604)/3,0)</f>
        <v/>
      </c>
      <c r="O2604">
        <f>TEXT(A2604,"mmm")</f>
        <v/>
      </c>
    </row>
    <row r="2605">
      <c r="A2605" s="13" t="n">
        <v>45444</v>
      </c>
      <c r="B2605" t="inlineStr">
        <is>
          <t>East</t>
        </is>
      </c>
      <c r="C2605" t="inlineStr">
        <is>
          <t>Marketplace</t>
        </is>
      </c>
      <c r="D2605" t="inlineStr">
        <is>
          <t>Fashion</t>
        </is>
      </c>
      <c r="E2605" t="n">
        <v>28960.64</v>
      </c>
      <c r="F2605" t="n">
        <v>15341.08</v>
      </c>
      <c r="G2605" t="n">
        <v>31206.24</v>
      </c>
      <c r="H2605" t="n">
        <v>24</v>
      </c>
      <c r="I2605" t="n">
        <v>19</v>
      </c>
      <c r="J2605" t="n">
        <v>6</v>
      </c>
      <c r="K2605">
        <f>E2605-F2605</f>
        <v/>
      </c>
      <c r="L2605" s="10">
        <f>IFERROR(K2605/E2605,0)</f>
        <v/>
      </c>
      <c r="M2605">
        <f>YEAR(A2605)</f>
        <v/>
      </c>
      <c r="N2605">
        <f>"Q"&amp;ROUNDUP(MONTH(A2605)/3,0)</f>
        <v/>
      </c>
      <c r="O2605">
        <f>TEXT(A2605,"mmm")</f>
        <v/>
      </c>
    </row>
    <row r="2606">
      <c r="A2606" s="13" t="n">
        <v>45444</v>
      </c>
      <c r="B2606" t="inlineStr">
        <is>
          <t>East</t>
        </is>
      </c>
      <c r="C2606" t="inlineStr">
        <is>
          <t>Marketplace</t>
        </is>
      </c>
      <c r="D2606" t="inlineStr">
        <is>
          <t>Grocery</t>
        </is>
      </c>
      <c r="E2606" t="n">
        <v>20462.14</v>
      </c>
      <c r="F2606" t="n">
        <v>17394.03</v>
      </c>
      <c r="G2606" t="n">
        <v>22972.56</v>
      </c>
      <c r="H2606" t="n">
        <v>51</v>
      </c>
      <c r="I2606" t="n">
        <v>19</v>
      </c>
      <c r="J2606" t="n">
        <v>0</v>
      </c>
      <c r="K2606">
        <f>E2606-F2606</f>
        <v/>
      </c>
      <c r="L2606" s="10">
        <f>IFERROR(K2606/E2606,0)</f>
        <v/>
      </c>
      <c r="M2606">
        <f>YEAR(A2606)</f>
        <v/>
      </c>
      <c r="N2606">
        <f>"Q"&amp;ROUNDUP(MONTH(A2606)/3,0)</f>
        <v/>
      </c>
      <c r="O2606">
        <f>TEXT(A2606,"mmm")</f>
        <v/>
      </c>
    </row>
    <row r="2607">
      <c r="A2607" s="13" t="n">
        <v>45444</v>
      </c>
      <c r="B2607" t="inlineStr">
        <is>
          <t>East</t>
        </is>
      </c>
      <c r="C2607" t="inlineStr">
        <is>
          <t>Marketplace</t>
        </is>
      </c>
      <c r="D2607" t="inlineStr">
        <is>
          <t>Home &amp; Kitchen</t>
        </is>
      </c>
      <c r="E2607" t="n">
        <v>48234.5</v>
      </c>
      <c r="F2607" t="n">
        <v>33876.91</v>
      </c>
      <c r="G2607" t="n">
        <v>53468.48</v>
      </c>
      <c r="H2607" t="n">
        <v>18</v>
      </c>
      <c r="I2607" t="n">
        <v>15</v>
      </c>
      <c r="J2607" t="n">
        <v>2</v>
      </c>
      <c r="K2607">
        <f>E2607-F2607</f>
        <v/>
      </c>
      <c r="L2607" s="10">
        <f>IFERROR(K2607/E2607,0)</f>
        <v/>
      </c>
      <c r="M2607">
        <f>YEAR(A2607)</f>
        <v/>
      </c>
      <c r="N2607">
        <f>"Q"&amp;ROUNDUP(MONTH(A2607)/3,0)</f>
        <v/>
      </c>
      <c r="O2607">
        <f>TEXT(A2607,"mmm")</f>
        <v/>
      </c>
    </row>
    <row r="2608">
      <c r="A2608" s="13" t="n">
        <v>45444</v>
      </c>
      <c r="B2608" t="inlineStr">
        <is>
          <t>East</t>
        </is>
      </c>
      <c r="C2608" t="inlineStr">
        <is>
          <t>Marketplace</t>
        </is>
      </c>
      <c r="D2608" t="inlineStr">
        <is>
          <t>Sports</t>
        </is>
      </c>
      <c r="E2608" t="n">
        <v>25003.2</v>
      </c>
      <c r="F2608" t="n">
        <v>18030.3</v>
      </c>
      <c r="G2608" t="n">
        <v>28808</v>
      </c>
      <c r="H2608" t="n">
        <v>10</v>
      </c>
      <c r="I2608" t="n">
        <v>9</v>
      </c>
      <c r="J2608" t="n">
        <v>1</v>
      </c>
      <c r="K2608">
        <f>E2608-F2608</f>
        <v/>
      </c>
      <c r="L2608" s="10">
        <f>IFERROR(K2608/E2608,0)</f>
        <v/>
      </c>
      <c r="M2608">
        <f>YEAR(A2608)</f>
        <v/>
      </c>
      <c r="N2608">
        <f>"Q"&amp;ROUNDUP(MONTH(A2608)/3,0)</f>
        <v/>
      </c>
      <c r="O2608">
        <f>TEXT(A2608,"mmm")</f>
        <v/>
      </c>
    </row>
    <row r="2609">
      <c r="A2609" s="13" t="n">
        <v>45444</v>
      </c>
      <c r="B2609" t="inlineStr">
        <is>
          <t>East</t>
        </is>
      </c>
      <c r="C2609" t="inlineStr">
        <is>
          <t>Mobile App</t>
        </is>
      </c>
      <c r="D2609" t="inlineStr">
        <is>
          <t>Beauty</t>
        </is>
      </c>
      <c r="E2609" t="n">
        <v>8488.879999999999</v>
      </c>
      <c r="F2609" t="n">
        <v>4710.84</v>
      </c>
      <c r="G2609" t="n">
        <v>8989.76</v>
      </c>
      <c r="H2609" t="n">
        <v>16</v>
      </c>
      <c r="I2609" t="n">
        <v>11</v>
      </c>
      <c r="J2609" t="n">
        <v>0</v>
      </c>
      <c r="K2609">
        <f>E2609-F2609</f>
        <v/>
      </c>
      <c r="L2609" s="10">
        <f>IFERROR(K2609/E2609,0)</f>
        <v/>
      </c>
      <c r="M2609">
        <f>YEAR(A2609)</f>
        <v/>
      </c>
      <c r="N2609">
        <f>"Q"&amp;ROUNDUP(MONTH(A2609)/3,0)</f>
        <v/>
      </c>
      <c r="O2609">
        <f>TEXT(A2609,"mmm")</f>
        <v/>
      </c>
    </row>
    <row r="2610">
      <c r="A2610" s="13" t="n">
        <v>45444</v>
      </c>
      <c r="B2610" t="inlineStr">
        <is>
          <t>East</t>
        </is>
      </c>
      <c r="C2610" t="inlineStr">
        <is>
          <t>Mobile App</t>
        </is>
      </c>
      <c r="D2610" t="inlineStr">
        <is>
          <t>Books</t>
        </is>
      </c>
      <c r="E2610" t="n">
        <v>7909.34</v>
      </c>
      <c r="F2610" t="n">
        <v>5713.01</v>
      </c>
      <c r="G2610" t="n">
        <v>8664.24</v>
      </c>
      <c r="H2610" t="n">
        <v>19</v>
      </c>
      <c r="I2610" t="n">
        <v>14</v>
      </c>
      <c r="J2610" t="n">
        <v>1</v>
      </c>
      <c r="K2610">
        <f>E2610-F2610</f>
        <v/>
      </c>
      <c r="L2610" s="10">
        <f>IFERROR(K2610/E2610,0)</f>
        <v/>
      </c>
      <c r="M2610">
        <f>YEAR(A2610)</f>
        <v/>
      </c>
      <c r="N2610">
        <f>"Q"&amp;ROUNDUP(MONTH(A2610)/3,0)</f>
        <v/>
      </c>
      <c r="O2610">
        <f>TEXT(A2610,"mmm")</f>
        <v/>
      </c>
    </row>
    <row r="2611">
      <c r="A2611" s="13" t="n">
        <v>45444</v>
      </c>
      <c r="B2611" t="inlineStr">
        <is>
          <t>East</t>
        </is>
      </c>
      <c r="C2611" t="inlineStr">
        <is>
          <t>Mobile App</t>
        </is>
      </c>
      <c r="D2611" t="inlineStr">
        <is>
          <t>Electronics</t>
        </is>
      </c>
      <c r="E2611" t="n">
        <v>234965.23</v>
      </c>
      <c r="F2611" t="n">
        <v>210916.13</v>
      </c>
      <c r="G2611" t="n">
        <v>251476.16</v>
      </c>
      <c r="H2611" t="n">
        <v>26</v>
      </c>
      <c r="I2611" t="n">
        <v>21</v>
      </c>
      <c r="J2611" t="n">
        <v>1</v>
      </c>
      <c r="K2611">
        <f>E2611-F2611</f>
        <v/>
      </c>
      <c r="L2611" s="10">
        <f>IFERROR(K2611/E2611,0)</f>
        <v/>
      </c>
      <c r="M2611">
        <f>YEAR(A2611)</f>
        <v/>
      </c>
      <c r="N2611">
        <f>"Q"&amp;ROUNDUP(MONTH(A2611)/3,0)</f>
        <v/>
      </c>
      <c r="O2611">
        <f>TEXT(A2611,"mmm")</f>
        <v/>
      </c>
    </row>
    <row r="2612">
      <c r="A2612" s="13" t="n">
        <v>45444</v>
      </c>
      <c r="B2612" t="inlineStr">
        <is>
          <t>East</t>
        </is>
      </c>
      <c r="C2612" t="inlineStr">
        <is>
          <t>Mobile App</t>
        </is>
      </c>
      <c r="D2612" t="inlineStr">
        <is>
          <t>Fashion</t>
        </is>
      </c>
      <c r="E2612" t="n">
        <v>67044.19</v>
      </c>
      <c r="F2612" t="n">
        <v>36405.05</v>
      </c>
      <c r="G2612" t="n">
        <v>71376.24000000001</v>
      </c>
      <c r="H2612" t="n">
        <v>49</v>
      </c>
      <c r="I2612" t="n">
        <v>39</v>
      </c>
      <c r="J2612" t="n">
        <v>3</v>
      </c>
      <c r="K2612">
        <f>E2612-F2612</f>
        <v/>
      </c>
      <c r="L2612" s="10">
        <f>IFERROR(K2612/E2612,0)</f>
        <v/>
      </c>
      <c r="M2612">
        <f>YEAR(A2612)</f>
        <v/>
      </c>
      <c r="N2612">
        <f>"Q"&amp;ROUNDUP(MONTH(A2612)/3,0)</f>
        <v/>
      </c>
      <c r="O2612">
        <f>TEXT(A2612,"mmm")</f>
        <v/>
      </c>
    </row>
    <row r="2613">
      <c r="A2613" s="13" t="n">
        <v>45444</v>
      </c>
      <c r="B2613" t="inlineStr">
        <is>
          <t>East</t>
        </is>
      </c>
      <c r="C2613" t="inlineStr">
        <is>
          <t>Mobile App</t>
        </is>
      </c>
      <c r="D2613" t="inlineStr">
        <is>
          <t>Grocery</t>
        </is>
      </c>
      <c r="E2613" t="n">
        <v>20551.82</v>
      </c>
      <c r="F2613" t="n">
        <v>16950.6</v>
      </c>
      <c r="G2613" t="n">
        <v>21764.08</v>
      </c>
      <c r="H2613" t="n">
        <v>63</v>
      </c>
      <c r="I2613" t="n">
        <v>22</v>
      </c>
      <c r="J2613" t="n">
        <v>0</v>
      </c>
      <c r="K2613">
        <f>E2613-F2613</f>
        <v/>
      </c>
      <c r="L2613" s="10">
        <f>IFERROR(K2613/E2613,0)</f>
        <v/>
      </c>
      <c r="M2613">
        <f>YEAR(A2613)</f>
        <v/>
      </c>
      <c r="N2613">
        <f>"Q"&amp;ROUNDUP(MONTH(A2613)/3,0)</f>
        <v/>
      </c>
      <c r="O2613">
        <f>TEXT(A2613,"mmm")</f>
        <v/>
      </c>
    </row>
    <row r="2614">
      <c r="A2614" s="13" t="n">
        <v>45444</v>
      </c>
      <c r="B2614" t="inlineStr">
        <is>
          <t>East</t>
        </is>
      </c>
      <c r="C2614" t="inlineStr">
        <is>
          <t>Mobile App</t>
        </is>
      </c>
      <c r="D2614" t="inlineStr">
        <is>
          <t>Home &amp; Kitchen</t>
        </is>
      </c>
      <c r="E2614" t="n">
        <v>93116.71000000001</v>
      </c>
      <c r="F2614" t="n">
        <v>62721.02</v>
      </c>
      <c r="G2614" t="n">
        <v>97666.39999999999</v>
      </c>
      <c r="H2614" t="n">
        <v>40</v>
      </c>
      <c r="I2614" t="n">
        <v>29</v>
      </c>
      <c r="J2614" t="n">
        <v>0</v>
      </c>
      <c r="K2614">
        <f>E2614-F2614</f>
        <v/>
      </c>
      <c r="L2614" s="10">
        <f>IFERROR(K2614/E2614,0)</f>
        <v/>
      </c>
      <c r="M2614">
        <f>YEAR(A2614)</f>
        <v/>
      </c>
      <c r="N2614">
        <f>"Q"&amp;ROUNDUP(MONTH(A2614)/3,0)</f>
        <v/>
      </c>
      <c r="O2614">
        <f>TEXT(A2614,"mmm")</f>
        <v/>
      </c>
    </row>
    <row r="2615">
      <c r="A2615" s="13" t="n">
        <v>45444</v>
      </c>
      <c r="B2615" t="inlineStr">
        <is>
          <t>East</t>
        </is>
      </c>
      <c r="C2615" t="inlineStr">
        <is>
          <t>Mobile App</t>
        </is>
      </c>
      <c r="D2615" t="inlineStr">
        <is>
          <t>Sports</t>
        </is>
      </c>
      <c r="E2615" t="n">
        <v>24374.68</v>
      </c>
      <c r="F2615" t="n">
        <v>16862.3</v>
      </c>
      <c r="G2615" t="n">
        <v>27079.52</v>
      </c>
      <c r="H2615" t="n">
        <v>12</v>
      </c>
      <c r="I2615" t="n">
        <v>9</v>
      </c>
      <c r="J2615" t="n">
        <v>0</v>
      </c>
      <c r="K2615">
        <f>E2615-F2615</f>
        <v/>
      </c>
      <c r="L2615" s="10">
        <f>IFERROR(K2615/E2615,0)</f>
        <v/>
      </c>
      <c r="M2615">
        <f>YEAR(A2615)</f>
        <v/>
      </c>
      <c r="N2615">
        <f>"Q"&amp;ROUNDUP(MONTH(A2615)/3,0)</f>
        <v/>
      </c>
      <c r="O2615">
        <f>TEXT(A2615,"mmm")</f>
        <v/>
      </c>
    </row>
    <row r="2616">
      <c r="A2616" s="13" t="n">
        <v>45444</v>
      </c>
      <c r="B2616" t="inlineStr">
        <is>
          <t>East</t>
        </is>
      </c>
      <c r="C2616" t="inlineStr">
        <is>
          <t>Retail Store</t>
        </is>
      </c>
      <c r="D2616" t="inlineStr">
        <is>
          <t>Beauty</t>
        </is>
      </c>
      <c r="E2616" t="n">
        <v>542.41</v>
      </c>
      <c r="F2616" t="n">
        <v>275.67</v>
      </c>
      <c r="G2616" t="n">
        <v>570.96</v>
      </c>
      <c r="H2616" t="n">
        <v>1</v>
      </c>
      <c r="I2616" t="n">
        <v>1</v>
      </c>
      <c r="J2616" t="n">
        <v>0</v>
      </c>
      <c r="K2616">
        <f>E2616-F2616</f>
        <v/>
      </c>
      <c r="L2616" s="10">
        <f>IFERROR(K2616/E2616,0)</f>
        <v/>
      </c>
      <c r="M2616">
        <f>YEAR(A2616)</f>
        <v/>
      </c>
      <c r="N2616">
        <f>"Q"&amp;ROUNDUP(MONTH(A2616)/3,0)</f>
        <v/>
      </c>
      <c r="O2616">
        <f>TEXT(A2616,"mmm")</f>
        <v/>
      </c>
    </row>
    <row r="2617">
      <c r="A2617" s="13" t="n">
        <v>45444</v>
      </c>
      <c r="B2617" t="inlineStr">
        <is>
          <t>East</t>
        </is>
      </c>
      <c r="C2617" t="inlineStr">
        <is>
          <t>Retail Store</t>
        </is>
      </c>
      <c r="D2617" t="inlineStr">
        <is>
          <t>Books</t>
        </is>
      </c>
      <c r="E2617" t="n">
        <v>1347.84</v>
      </c>
      <c r="F2617" t="n">
        <v>898.0599999999999</v>
      </c>
      <c r="G2617" t="n">
        <v>1347.84</v>
      </c>
      <c r="H2617" t="n">
        <v>4</v>
      </c>
      <c r="I2617" t="n">
        <v>3</v>
      </c>
      <c r="J2617" t="n">
        <v>0</v>
      </c>
      <c r="K2617">
        <f>E2617-F2617</f>
        <v/>
      </c>
      <c r="L2617" s="10">
        <f>IFERROR(K2617/E2617,0)</f>
        <v/>
      </c>
      <c r="M2617">
        <f>YEAR(A2617)</f>
        <v/>
      </c>
      <c r="N2617">
        <f>"Q"&amp;ROUNDUP(MONTH(A2617)/3,0)</f>
        <v/>
      </c>
      <c r="O2617">
        <f>TEXT(A2617,"mmm")</f>
        <v/>
      </c>
    </row>
    <row r="2618">
      <c r="A2618" s="13" t="n">
        <v>45444</v>
      </c>
      <c r="B2618" t="inlineStr">
        <is>
          <t>East</t>
        </is>
      </c>
      <c r="C2618" t="inlineStr">
        <is>
          <t>Retail Store</t>
        </is>
      </c>
      <c r="D2618" t="inlineStr">
        <is>
          <t>Electronics</t>
        </is>
      </c>
      <c r="E2618" t="n">
        <v>80919.42999999999</v>
      </c>
      <c r="F2618" t="n">
        <v>69414.34</v>
      </c>
      <c r="G2618" t="n">
        <v>82079.92</v>
      </c>
      <c r="H2618" t="n">
        <v>7</v>
      </c>
      <c r="I2618" t="n">
        <v>6</v>
      </c>
      <c r="J2618" t="n">
        <v>0</v>
      </c>
      <c r="K2618">
        <f>E2618-F2618</f>
        <v/>
      </c>
      <c r="L2618" s="10">
        <f>IFERROR(K2618/E2618,0)</f>
        <v/>
      </c>
      <c r="M2618">
        <f>YEAR(A2618)</f>
        <v/>
      </c>
      <c r="N2618">
        <f>"Q"&amp;ROUNDUP(MONTH(A2618)/3,0)</f>
        <v/>
      </c>
      <c r="O2618">
        <f>TEXT(A2618,"mmm")</f>
        <v/>
      </c>
    </row>
    <row r="2619">
      <c r="A2619" s="13" t="n">
        <v>45444</v>
      </c>
      <c r="B2619" t="inlineStr">
        <is>
          <t>East</t>
        </is>
      </c>
      <c r="C2619" t="inlineStr">
        <is>
          <t>Retail Store</t>
        </is>
      </c>
      <c r="D2619" t="inlineStr">
        <is>
          <t>Fashion</t>
        </is>
      </c>
      <c r="E2619" t="n">
        <v>14537.52</v>
      </c>
      <c r="F2619" t="n">
        <v>7266.01</v>
      </c>
      <c r="G2619" t="n">
        <v>15110.16</v>
      </c>
      <c r="H2619" t="n">
        <v>11</v>
      </c>
      <c r="I2619" t="n">
        <v>8</v>
      </c>
      <c r="J2619" t="n">
        <v>1</v>
      </c>
      <c r="K2619">
        <f>E2619-F2619</f>
        <v/>
      </c>
      <c r="L2619" s="10">
        <f>IFERROR(K2619/E2619,0)</f>
        <v/>
      </c>
      <c r="M2619">
        <f>YEAR(A2619)</f>
        <v/>
      </c>
      <c r="N2619">
        <f>"Q"&amp;ROUNDUP(MONTH(A2619)/3,0)</f>
        <v/>
      </c>
      <c r="O2619">
        <f>TEXT(A2619,"mmm")</f>
        <v/>
      </c>
    </row>
    <row r="2620">
      <c r="A2620" s="13" t="n">
        <v>45444</v>
      </c>
      <c r="B2620" t="inlineStr">
        <is>
          <t>East</t>
        </is>
      </c>
      <c r="C2620" t="inlineStr">
        <is>
          <t>Retail Store</t>
        </is>
      </c>
      <c r="D2620" t="inlineStr">
        <is>
          <t>Grocery</t>
        </is>
      </c>
      <c r="E2620" t="n">
        <v>4010.7</v>
      </c>
      <c r="F2620" t="n">
        <v>3248.23</v>
      </c>
      <c r="G2620" t="n">
        <v>4160</v>
      </c>
      <c r="H2620" t="n">
        <v>10</v>
      </c>
      <c r="I2620" t="n">
        <v>5</v>
      </c>
      <c r="J2620" t="n">
        <v>0</v>
      </c>
      <c r="K2620">
        <f>E2620-F2620</f>
        <v/>
      </c>
      <c r="L2620" s="10">
        <f>IFERROR(K2620/E2620,0)</f>
        <v/>
      </c>
      <c r="M2620">
        <f>YEAR(A2620)</f>
        <v/>
      </c>
      <c r="N2620">
        <f>"Q"&amp;ROUNDUP(MONTH(A2620)/3,0)</f>
        <v/>
      </c>
      <c r="O2620">
        <f>TEXT(A2620,"mmm")</f>
        <v/>
      </c>
    </row>
    <row r="2621">
      <c r="A2621" s="13" t="n">
        <v>45444</v>
      </c>
      <c r="B2621" t="inlineStr">
        <is>
          <t>East</t>
        </is>
      </c>
      <c r="C2621" t="inlineStr">
        <is>
          <t>Retail Store</t>
        </is>
      </c>
      <c r="D2621" t="inlineStr">
        <is>
          <t>Home &amp; Kitchen</t>
        </is>
      </c>
      <c r="E2621" t="n">
        <v>21568.61</v>
      </c>
      <c r="F2621" t="n">
        <v>14330.18</v>
      </c>
      <c r="G2621" t="n">
        <v>22546.16</v>
      </c>
      <c r="H2621" t="n">
        <v>11</v>
      </c>
      <c r="I2621" t="n">
        <v>7</v>
      </c>
      <c r="J2621" t="n">
        <v>0</v>
      </c>
      <c r="K2621">
        <f>E2621-F2621</f>
        <v/>
      </c>
      <c r="L2621" s="10">
        <f>IFERROR(K2621/E2621,0)</f>
        <v/>
      </c>
      <c r="M2621">
        <f>YEAR(A2621)</f>
        <v/>
      </c>
      <c r="N2621">
        <f>"Q"&amp;ROUNDUP(MONTH(A2621)/3,0)</f>
        <v/>
      </c>
      <c r="O2621">
        <f>TEXT(A2621,"mmm")</f>
        <v/>
      </c>
    </row>
    <row r="2622">
      <c r="A2622" s="13" t="n">
        <v>45444</v>
      </c>
      <c r="B2622" t="inlineStr">
        <is>
          <t>East</t>
        </is>
      </c>
      <c r="C2622" t="inlineStr">
        <is>
          <t>Unknown</t>
        </is>
      </c>
      <c r="D2622" t="inlineStr">
        <is>
          <t>Fashion</t>
        </is>
      </c>
      <c r="E2622" t="n">
        <v>4461.81</v>
      </c>
      <c r="F2622" t="n">
        <v>2723</v>
      </c>
      <c r="G2622" t="n">
        <v>4696.64</v>
      </c>
      <c r="H2622" t="n">
        <v>4</v>
      </c>
      <c r="I2622" t="n">
        <v>1</v>
      </c>
      <c r="J2622" t="n">
        <v>1</v>
      </c>
      <c r="K2622">
        <f>E2622-F2622</f>
        <v/>
      </c>
      <c r="L2622" s="10">
        <f>IFERROR(K2622/E2622,0)</f>
        <v/>
      </c>
      <c r="M2622">
        <f>YEAR(A2622)</f>
        <v/>
      </c>
      <c r="N2622">
        <f>"Q"&amp;ROUNDUP(MONTH(A2622)/3,0)</f>
        <v/>
      </c>
      <c r="O2622">
        <f>TEXT(A2622,"mmm")</f>
        <v/>
      </c>
    </row>
    <row r="2623">
      <c r="A2623" s="13" t="n">
        <v>45444</v>
      </c>
      <c r="B2623" t="inlineStr">
        <is>
          <t>East</t>
        </is>
      </c>
      <c r="C2623" t="inlineStr">
        <is>
          <t>Unknown</t>
        </is>
      </c>
      <c r="D2623" t="inlineStr">
        <is>
          <t>Home &amp; Kitchen</t>
        </is>
      </c>
      <c r="E2623" t="n">
        <v>794.66</v>
      </c>
      <c r="F2623" t="n">
        <v>562.47</v>
      </c>
      <c r="G2623" t="n">
        <v>882.96</v>
      </c>
      <c r="H2623" t="n">
        <v>1</v>
      </c>
      <c r="I2623" t="n">
        <v>1</v>
      </c>
      <c r="J2623" t="n">
        <v>0</v>
      </c>
      <c r="K2623">
        <f>E2623-F2623</f>
        <v/>
      </c>
      <c r="L2623" s="10">
        <f>IFERROR(K2623/E2623,0)</f>
        <v/>
      </c>
      <c r="M2623">
        <f>YEAR(A2623)</f>
        <v/>
      </c>
      <c r="N2623">
        <f>"Q"&amp;ROUNDUP(MONTH(A2623)/3,0)</f>
        <v/>
      </c>
      <c r="O2623">
        <f>TEXT(A2623,"mmm")</f>
        <v/>
      </c>
    </row>
    <row r="2624">
      <c r="A2624" s="13" t="n">
        <v>45444</v>
      </c>
      <c r="B2624" t="inlineStr">
        <is>
          <t>East</t>
        </is>
      </c>
      <c r="C2624" t="inlineStr">
        <is>
          <t>Website</t>
        </is>
      </c>
      <c r="D2624" t="inlineStr">
        <is>
          <t>Beauty</t>
        </is>
      </c>
      <c r="E2624" t="n">
        <v>11596.64</v>
      </c>
      <c r="F2624" t="n">
        <v>6242.39</v>
      </c>
      <c r="G2624" t="n">
        <v>12298</v>
      </c>
      <c r="H2624" t="n">
        <v>25</v>
      </c>
      <c r="I2624" t="n">
        <v>20</v>
      </c>
      <c r="J2624" t="n">
        <v>2</v>
      </c>
      <c r="K2624">
        <f>E2624-F2624</f>
        <v/>
      </c>
      <c r="L2624" s="10">
        <f>IFERROR(K2624/E2624,0)</f>
        <v/>
      </c>
      <c r="M2624">
        <f>YEAR(A2624)</f>
        <v/>
      </c>
      <c r="N2624">
        <f>"Q"&amp;ROUNDUP(MONTH(A2624)/3,0)</f>
        <v/>
      </c>
      <c r="O2624">
        <f>TEXT(A2624,"mmm")</f>
        <v/>
      </c>
    </row>
    <row r="2625">
      <c r="A2625" s="13" t="n">
        <v>45444</v>
      </c>
      <c r="B2625" t="inlineStr">
        <is>
          <t>East</t>
        </is>
      </c>
      <c r="C2625" t="inlineStr">
        <is>
          <t>Website</t>
        </is>
      </c>
      <c r="D2625" t="inlineStr">
        <is>
          <t>Books</t>
        </is>
      </c>
      <c r="E2625" t="n">
        <v>9846.07</v>
      </c>
      <c r="F2625" t="n">
        <v>7074.39</v>
      </c>
      <c r="G2625" t="n">
        <v>10385.44</v>
      </c>
      <c r="H2625" t="n">
        <v>24</v>
      </c>
      <c r="I2625" t="n">
        <v>17</v>
      </c>
      <c r="J2625" t="n">
        <v>0</v>
      </c>
      <c r="K2625">
        <f>E2625-F2625</f>
        <v/>
      </c>
      <c r="L2625" s="10">
        <f>IFERROR(K2625/E2625,0)</f>
        <v/>
      </c>
      <c r="M2625">
        <f>YEAR(A2625)</f>
        <v/>
      </c>
      <c r="N2625">
        <f>"Q"&amp;ROUNDUP(MONTH(A2625)/3,0)</f>
        <v/>
      </c>
      <c r="O2625">
        <f>TEXT(A2625,"mmm")</f>
        <v/>
      </c>
    </row>
    <row r="2626">
      <c r="A2626" s="13" t="n">
        <v>45444</v>
      </c>
      <c r="B2626" t="inlineStr">
        <is>
          <t>East</t>
        </is>
      </c>
      <c r="C2626" t="inlineStr">
        <is>
          <t>Website</t>
        </is>
      </c>
      <c r="D2626" t="inlineStr">
        <is>
          <t>Electronics</t>
        </is>
      </c>
      <c r="E2626" t="n">
        <v>270707.11</v>
      </c>
      <c r="F2626" t="n">
        <v>242787.23</v>
      </c>
      <c r="G2626" t="n">
        <v>289196.96</v>
      </c>
      <c r="H2626" t="n">
        <v>26</v>
      </c>
      <c r="I2626" t="n">
        <v>22</v>
      </c>
      <c r="J2626" t="n">
        <v>2</v>
      </c>
      <c r="K2626">
        <f>E2626-F2626</f>
        <v/>
      </c>
      <c r="L2626" s="10">
        <f>IFERROR(K2626/E2626,0)</f>
        <v/>
      </c>
      <c r="M2626">
        <f>YEAR(A2626)</f>
        <v/>
      </c>
      <c r="N2626">
        <f>"Q"&amp;ROUNDUP(MONTH(A2626)/3,0)</f>
        <v/>
      </c>
      <c r="O2626">
        <f>TEXT(A2626,"mmm")</f>
        <v/>
      </c>
    </row>
    <row r="2627">
      <c r="A2627" s="13" t="n">
        <v>45444</v>
      </c>
      <c r="B2627" t="inlineStr">
        <is>
          <t>East</t>
        </is>
      </c>
      <c r="C2627" t="inlineStr">
        <is>
          <t>Website</t>
        </is>
      </c>
      <c r="D2627" t="inlineStr">
        <is>
          <t>Fashion</t>
        </is>
      </c>
      <c r="E2627" t="n">
        <v>93453.75</v>
      </c>
      <c r="F2627" t="n">
        <v>50546.63</v>
      </c>
      <c r="G2627" t="n">
        <v>99569.60000000001</v>
      </c>
      <c r="H2627" t="n">
        <v>70</v>
      </c>
      <c r="I2627" t="n">
        <v>53</v>
      </c>
      <c r="J2627" t="n">
        <v>8</v>
      </c>
      <c r="K2627">
        <f>E2627-F2627</f>
        <v/>
      </c>
      <c r="L2627" s="10">
        <f>IFERROR(K2627/E2627,0)</f>
        <v/>
      </c>
      <c r="M2627">
        <f>YEAR(A2627)</f>
        <v/>
      </c>
      <c r="N2627">
        <f>"Q"&amp;ROUNDUP(MONTH(A2627)/3,0)</f>
        <v/>
      </c>
      <c r="O2627">
        <f>TEXT(A2627,"mmm")</f>
        <v/>
      </c>
    </row>
    <row r="2628">
      <c r="A2628" s="13" t="n">
        <v>45444</v>
      </c>
      <c r="B2628" t="inlineStr">
        <is>
          <t>East</t>
        </is>
      </c>
      <c r="C2628" t="inlineStr">
        <is>
          <t>Website</t>
        </is>
      </c>
      <c r="D2628" t="inlineStr">
        <is>
          <t>Grocery</t>
        </is>
      </c>
      <c r="E2628" t="n">
        <v>17510.31</v>
      </c>
      <c r="F2628" t="n">
        <v>14621.86</v>
      </c>
      <c r="G2628" t="n">
        <v>19062.16</v>
      </c>
      <c r="H2628" t="n">
        <v>51</v>
      </c>
      <c r="I2628" t="n">
        <v>18</v>
      </c>
      <c r="J2628" t="n">
        <v>1</v>
      </c>
      <c r="K2628">
        <f>E2628-F2628</f>
        <v/>
      </c>
      <c r="L2628" s="10">
        <f>IFERROR(K2628/E2628,0)</f>
        <v/>
      </c>
      <c r="M2628">
        <f>YEAR(A2628)</f>
        <v/>
      </c>
      <c r="N2628">
        <f>"Q"&amp;ROUNDUP(MONTH(A2628)/3,0)</f>
        <v/>
      </c>
      <c r="O2628">
        <f>TEXT(A2628,"mmm")</f>
        <v/>
      </c>
    </row>
    <row r="2629">
      <c r="A2629" s="13" t="n">
        <v>45444</v>
      </c>
      <c r="B2629" t="inlineStr">
        <is>
          <t>East</t>
        </is>
      </c>
      <c r="C2629" t="inlineStr">
        <is>
          <t>Website</t>
        </is>
      </c>
      <c r="D2629" t="inlineStr">
        <is>
          <t>Home &amp; Kitchen</t>
        </is>
      </c>
      <c r="E2629" t="n">
        <v>68994.89999999999</v>
      </c>
      <c r="F2629" t="n">
        <v>47384.41</v>
      </c>
      <c r="G2629" t="n">
        <v>74104.16</v>
      </c>
      <c r="H2629" t="n">
        <v>36</v>
      </c>
      <c r="I2629" t="n">
        <v>24</v>
      </c>
      <c r="J2629" t="n">
        <v>3</v>
      </c>
      <c r="K2629">
        <f>E2629-F2629</f>
        <v/>
      </c>
      <c r="L2629" s="10">
        <f>IFERROR(K2629/E2629,0)</f>
        <v/>
      </c>
      <c r="M2629">
        <f>YEAR(A2629)</f>
        <v/>
      </c>
      <c r="N2629">
        <f>"Q"&amp;ROUNDUP(MONTH(A2629)/3,0)</f>
        <v/>
      </c>
      <c r="O2629">
        <f>TEXT(A2629,"mmm")</f>
        <v/>
      </c>
    </row>
    <row r="2630">
      <c r="A2630" s="13" t="n">
        <v>45444</v>
      </c>
      <c r="B2630" t="inlineStr">
        <is>
          <t>East</t>
        </is>
      </c>
      <c r="C2630" t="inlineStr">
        <is>
          <t>Website</t>
        </is>
      </c>
      <c r="D2630" t="inlineStr">
        <is>
          <t>Sports</t>
        </is>
      </c>
      <c r="E2630" t="n">
        <v>33183.47</v>
      </c>
      <c r="F2630" t="n">
        <v>21817.2</v>
      </c>
      <c r="G2630" t="n">
        <v>34147.36</v>
      </c>
      <c r="H2630" t="n">
        <v>16</v>
      </c>
      <c r="I2630" t="n">
        <v>12</v>
      </c>
      <c r="J2630" t="n">
        <v>0</v>
      </c>
      <c r="K2630">
        <f>E2630-F2630</f>
        <v/>
      </c>
      <c r="L2630" s="10">
        <f>IFERROR(K2630/E2630,0)</f>
        <v/>
      </c>
      <c r="M2630">
        <f>YEAR(A2630)</f>
        <v/>
      </c>
      <c r="N2630">
        <f>"Q"&amp;ROUNDUP(MONTH(A2630)/3,0)</f>
        <v/>
      </c>
      <c r="O2630">
        <f>TEXT(A2630,"mmm")</f>
        <v/>
      </c>
    </row>
    <row r="2631">
      <c r="A2631" s="13" t="n">
        <v>45444</v>
      </c>
      <c r="B2631" t="inlineStr">
        <is>
          <t>North</t>
        </is>
      </c>
      <c r="C2631" t="inlineStr">
        <is>
          <t>Marketplace</t>
        </is>
      </c>
      <c r="D2631" t="inlineStr">
        <is>
          <t>Beauty</t>
        </is>
      </c>
      <c r="E2631" t="n">
        <v>11859.66</v>
      </c>
      <c r="F2631" t="n">
        <v>6893.12</v>
      </c>
      <c r="G2631" t="n">
        <v>13059.28</v>
      </c>
      <c r="H2631" t="n">
        <v>23</v>
      </c>
      <c r="I2631" t="n">
        <v>19</v>
      </c>
      <c r="J2631" t="n">
        <v>2</v>
      </c>
      <c r="K2631">
        <f>E2631-F2631</f>
        <v/>
      </c>
      <c r="L2631" s="10">
        <f>IFERROR(K2631/E2631,0)</f>
        <v/>
      </c>
      <c r="M2631">
        <f>YEAR(A2631)</f>
        <v/>
      </c>
      <c r="N2631">
        <f>"Q"&amp;ROUNDUP(MONTH(A2631)/3,0)</f>
        <v/>
      </c>
      <c r="O2631">
        <f>TEXT(A2631,"mmm")</f>
        <v/>
      </c>
    </row>
    <row r="2632">
      <c r="A2632" s="13" t="n">
        <v>45444</v>
      </c>
      <c r="B2632" t="inlineStr">
        <is>
          <t>North</t>
        </is>
      </c>
      <c r="C2632" t="inlineStr">
        <is>
          <t>Marketplace</t>
        </is>
      </c>
      <c r="D2632" t="inlineStr">
        <is>
          <t>Books</t>
        </is>
      </c>
      <c r="E2632" t="n">
        <v>7009.02</v>
      </c>
      <c r="F2632" t="n">
        <v>5372.59</v>
      </c>
      <c r="G2632" t="n">
        <v>7843.68</v>
      </c>
      <c r="H2632" t="n">
        <v>18</v>
      </c>
      <c r="I2632" t="n">
        <v>15</v>
      </c>
      <c r="J2632" t="n">
        <v>0</v>
      </c>
      <c r="K2632">
        <f>E2632-F2632</f>
        <v/>
      </c>
      <c r="L2632" s="10">
        <f>IFERROR(K2632/E2632,0)</f>
        <v/>
      </c>
      <c r="M2632">
        <f>YEAR(A2632)</f>
        <v/>
      </c>
      <c r="N2632">
        <f>"Q"&amp;ROUNDUP(MONTH(A2632)/3,0)</f>
        <v/>
      </c>
      <c r="O2632">
        <f>TEXT(A2632,"mmm")</f>
        <v/>
      </c>
    </row>
    <row r="2633">
      <c r="A2633" s="13" t="n">
        <v>45444</v>
      </c>
      <c r="B2633" t="inlineStr">
        <is>
          <t>North</t>
        </is>
      </c>
      <c r="C2633" t="inlineStr">
        <is>
          <t>Marketplace</t>
        </is>
      </c>
      <c r="D2633" t="inlineStr">
        <is>
          <t>Electronics</t>
        </is>
      </c>
      <c r="E2633" t="n">
        <v>223687.28</v>
      </c>
      <c r="F2633" t="n">
        <v>210006.96</v>
      </c>
      <c r="G2633" t="n">
        <v>248487.2</v>
      </c>
      <c r="H2633" t="n">
        <v>20</v>
      </c>
      <c r="I2633" t="n">
        <v>16</v>
      </c>
      <c r="J2633" t="n">
        <v>0</v>
      </c>
      <c r="K2633">
        <f>E2633-F2633</f>
        <v/>
      </c>
      <c r="L2633" s="10">
        <f>IFERROR(K2633/E2633,0)</f>
        <v/>
      </c>
      <c r="M2633">
        <f>YEAR(A2633)</f>
        <v/>
      </c>
      <c r="N2633">
        <f>"Q"&amp;ROUNDUP(MONTH(A2633)/3,0)</f>
        <v/>
      </c>
      <c r="O2633">
        <f>TEXT(A2633,"mmm")</f>
        <v/>
      </c>
    </row>
    <row r="2634">
      <c r="A2634" s="13" t="n">
        <v>45444</v>
      </c>
      <c r="B2634" t="inlineStr">
        <is>
          <t>North</t>
        </is>
      </c>
      <c r="C2634" t="inlineStr">
        <is>
          <t>Marketplace</t>
        </is>
      </c>
      <c r="D2634" t="inlineStr">
        <is>
          <t>Fashion</t>
        </is>
      </c>
      <c r="E2634" t="n">
        <v>86331.86</v>
      </c>
      <c r="F2634" t="n">
        <v>46478.33</v>
      </c>
      <c r="G2634" t="n">
        <v>94487.12</v>
      </c>
      <c r="H2634" t="n">
        <v>47</v>
      </c>
      <c r="I2634" t="n">
        <v>36</v>
      </c>
      <c r="J2634" t="n">
        <v>13</v>
      </c>
      <c r="K2634">
        <f>E2634-F2634</f>
        <v/>
      </c>
      <c r="L2634" s="10">
        <f>IFERROR(K2634/E2634,0)</f>
        <v/>
      </c>
      <c r="M2634">
        <f>YEAR(A2634)</f>
        <v/>
      </c>
      <c r="N2634">
        <f>"Q"&amp;ROUNDUP(MONTH(A2634)/3,0)</f>
        <v/>
      </c>
      <c r="O2634">
        <f>TEXT(A2634,"mmm")</f>
        <v/>
      </c>
    </row>
    <row r="2635">
      <c r="A2635" s="13" t="n">
        <v>45444</v>
      </c>
      <c r="B2635" t="inlineStr">
        <is>
          <t>North</t>
        </is>
      </c>
      <c r="C2635" t="inlineStr">
        <is>
          <t>Marketplace</t>
        </is>
      </c>
      <c r="D2635" t="inlineStr">
        <is>
          <t>Grocery</t>
        </is>
      </c>
      <c r="E2635" t="n">
        <v>17287.55</v>
      </c>
      <c r="F2635" t="n">
        <v>15010.47</v>
      </c>
      <c r="G2635" t="n">
        <v>19242.08</v>
      </c>
      <c r="H2635" t="n">
        <v>58</v>
      </c>
      <c r="I2635" t="n">
        <v>25</v>
      </c>
      <c r="J2635" t="n">
        <v>1</v>
      </c>
      <c r="K2635">
        <f>E2635-F2635</f>
        <v/>
      </c>
      <c r="L2635" s="10">
        <f>IFERROR(K2635/E2635,0)</f>
        <v/>
      </c>
      <c r="M2635">
        <f>YEAR(A2635)</f>
        <v/>
      </c>
      <c r="N2635">
        <f>"Q"&amp;ROUNDUP(MONTH(A2635)/3,0)</f>
        <v/>
      </c>
      <c r="O2635">
        <f>TEXT(A2635,"mmm")</f>
        <v/>
      </c>
    </row>
    <row r="2636">
      <c r="A2636" s="13" t="n">
        <v>45444</v>
      </c>
      <c r="B2636" t="inlineStr">
        <is>
          <t>North</t>
        </is>
      </c>
      <c r="C2636" t="inlineStr">
        <is>
          <t>Marketplace</t>
        </is>
      </c>
      <c r="D2636" t="inlineStr">
        <is>
          <t>Home &amp; Kitchen</t>
        </is>
      </c>
      <c r="E2636" t="n">
        <v>40358.18</v>
      </c>
      <c r="F2636" t="n">
        <v>28965</v>
      </c>
      <c r="G2636" t="n">
        <v>45163.04</v>
      </c>
      <c r="H2636" t="n">
        <v>24</v>
      </c>
      <c r="I2636" t="n">
        <v>22</v>
      </c>
      <c r="J2636" t="n">
        <v>2</v>
      </c>
      <c r="K2636">
        <f>E2636-F2636</f>
        <v/>
      </c>
      <c r="L2636" s="10">
        <f>IFERROR(K2636/E2636,0)</f>
        <v/>
      </c>
      <c r="M2636">
        <f>YEAR(A2636)</f>
        <v/>
      </c>
      <c r="N2636">
        <f>"Q"&amp;ROUNDUP(MONTH(A2636)/3,0)</f>
        <v/>
      </c>
      <c r="O2636">
        <f>TEXT(A2636,"mmm")</f>
        <v/>
      </c>
    </row>
    <row r="2637">
      <c r="A2637" s="13" t="n">
        <v>45444</v>
      </c>
      <c r="B2637" t="inlineStr">
        <is>
          <t>North</t>
        </is>
      </c>
      <c r="C2637" t="inlineStr">
        <is>
          <t>Marketplace</t>
        </is>
      </c>
      <c r="D2637" t="inlineStr">
        <is>
          <t>Sports</t>
        </is>
      </c>
      <c r="E2637" t="n">
        <v>26473.24</v>
      </c>
      <c r="F2637" t="n">
        <v>18747.02</v>
      </c>
      <c r="G2637" t="n">
        <v>29618.16</v>
      </c>
      <c r="H2637" t="n">
        <v>11</v>
      </c>
      <c r="I2637" t="n">
        <v>10</v>
      </c>
      <c r="J2637" t="n">
        <v>2</v>
      </c>
      <c r="K2637">
        <f>E2637-F2637</f>
        <v/>
      </c>
      <c r="L2637" s="10">
        <f>IFERROR(K2637/E2637,0)</f>
        <v/>
      </c>
      <c r="M2637">
        <f>YEAR(A2637)</f>
        <v/>
      </c>
      <c r="N2637">
        <f>"Q"&amp;ROUNDUP(MONTH(A2637)/3,0)</f>
        <v/>
      </c>
      <c r="O2637">
        <f>TEXT(A2637,"mmm")</f>
        <v/>
      </c>
    </row>
    <row r="2638">
      <c r="A2638" s="13" t="n">
        <v>45444</v>
      </c>
      <c r="B2638" t="inlineStr">
        <is>
          <t>North</t>
        </is>
      </c>
      <c r="C2638" t="inlineStr">
        <is>
          <t>Mobile App</t>
        </is>
      </c>
      <c r="D2638" t="inlineStr">
        <is>
          <t>Beauty</t>
        </is>
      </c>
      <c r="E2638" t="n">
        <v>16815.31</v>
      </c>
      <c r="F2638" t="n">
        <v>9176.23</v>
      </c>
      <c r="G2638" t="n">
        <v>17883.84</v>
      </c>
      <c r="H2638" t="n">
        <v>24</v>
      </c>
      <c r="I2638" t="n">
        <v>20</v>
      </c>
      <c r="J2638" t="n">
        <v>0</v>
      </c>
      <c r="K2638">
        <f>E2638-F2638</f>
        <v/>
      </c>
      <c r="L2638" s="10">
        <f>IFERROR(K2638/E2638,0)</f>
        <v/>
      </c>
      <c r="M2638">
        <f>YEAR(A2638)</f>
        <v/>
      </c>
      <c r="N2638">
        <f>"Q"&amp;ROUNDUP(MONTH(A2638)/3,0)</f>
        <v/>
      </c>
      <c r="O2638">
        <f>TEXT(A2638,"mmm")</f>
        <v/>
      </c>
    </row>
    <row r="2639">
      <c r="A2639" s="13" t="n">
        <v>45444</v>
      </c>
      <c r="B2639" t="inlineStr">
        <is>
          <t>North</t>
        </is>
      </c>
      <c r="C2639" t="inlineStr">
        <is>
          <t>Mobile App</t>
        </is>
      </c>
      <c r="D2639" t="inlineStr">
        <is>
          <t>Books</t>
        </is>
      </c>
      <c r="E2639" t="n">
        <v>7854.38</v>
      </c>
      <c r="F2639" t="n">
        <v>5934.56</v>
      </c>
      <c r="G2639" t="n">
        <v>8500.959999999999</v>
      </c>
      <c r="H2639" t="n">
        <v>16</v>
      </c>
      <c r="I2639" t="n">
        <v>11</v>
      </c>
      <c r="J2639" t="n">
        <v>1</v>
      </c>
      <c r="K2639">
        <f>E2639-F2639</f>
        <v/>
      </c>
      <c r="L2639" s="10">
        <f>IFERROR(K2639/E2639,0)</f>
        <v/>
      </c>
      <c r="M2639">
        <f>YEAR(A2639)</f>
        <v/>
      </c>
      <c r="N2639">
        <f>"Q"&amp;ROUNDUP(MONTH(A2639)/3,0)</f>
        <v/>
      </c>
      <c r="O2639">
        <f>TEXT(A2639,"mmm")</f>
        <v/>
      </c>
    </row>
    <row r="2640">
      <c r="A2640" s="13" t="n">
        <v>45444</v>
      </c>
      <c r="B2640" t="inlineStr">
        <is>
          <t>North</t>
        </is>
      </c>
      <c r="C2640" t="inlineStr">
        <is>
          <t>Mobile App</t>
        </is>
      </c>
      <c r="D2640" t="inlineStr">
        <is>
          <t>Electronics</t>
        </is>
      </c>
      <c r="E2640" t="n">
        <v>177417.28</v>
      </c>
      <c r="F2640" t="n">
        <v>159429.55</v>
      </c>
      <c r="G2640" t="n">
        <v>189095.92</v>
      </c>
      <c r="H2640" t="n">
        <v>17</v>
      </c>
      <c r="I2640" t="n">
        <v>16</v>
      </c>
      <c r="J2640" t="n">
        <v>2</v>
      </c>
      <c r="K2640">
        <f>E2640-F2640</f>
        <v/>
      </c>
      <c r="L2640" s="10">
        <f>IFERROR(K2640/E2640,0)</f>
        <v/>
      </c>
      <c r="M2640">
        <f>YEAR(A2640)</f>
        <v/>
      </c>
      <c r="N2640">
        <f>"Q"&amp;ROUNDUP(MONTH(A2640)/3,0)</f>
        <v/>
      </c>
      <c r="O2640">
        <f>TEXT(A2640,"mmm")</f>
        <v/>
      </c>
    </row>
    <row r="2641">
      <c r="A2641" s="13" t="n">
        <v>45444</v>
      </c>
      <c r="B2641" t="inlineStr">
        <is>
          <t>North</t>
        </is>
      </c>
      <c r="C2641" t="inlineStr">
        <is>
          <t>Mobile App</t>
        </is>
      </c>
      <c r="D2641" t="inlineStr">
        <is>
          <t>Fashion</t>
        </is>
      </c>
      <c r="E2641" t="n">
        <v>100222.96</v>
      </c>
      <c r="F2641" t="n">
        <v>53535.21</v>
      </c>
      <c r="G2641" t="n">
        <v>107517.28</v>
      </c>
      <c r="H2641" t="n">
        <v>58</v>
      </c>
      <c r="I2641" t="n">
        <v>46</v>
      </c>
      <c r="J2641" t="n">
        <v>7</v>
      </c>
      <c r="K2641">
        <f>E2641-F2641</f>
        <v/>
      </c>
      <c r="L2641" s="10">
        <f>IFERROR(K2641/E2641,0)</f>
        <v/>
      </c>
      <c r="M2641">
        <f>YEAR(A2641)</f>
        <v/>
      </c>
      <c r="N2641">
        <f>"Q"&amp;ROUNDUP(MONTH(A2641)/3,0)</f>
        <v/>
      </c>
      <c r="O2641">
        <f>TEXT(A2641,"mmm")</f>
        <v/>
      </c>
    </row>
    <row r="2642">
      <c r="A2642" s="13" t="n">
        <v>45444</v>
      </c>
      <c r="B2642" t="inlineStr">
        <is>
          <t>North</t>
        </is>
      </c>
      <c r="C2642" t="inlineStr">
        <is>
          <t>Mobile App</t>
        </is>
      </c>
      <c r="D2642" t="inlineStr">
        <is>
          <t>Grocery</t>
        </is>
      </c>
      <c r="E2642" t="n">
        <v>23221.55</v>
      </c>
      <c r="F2642" t="n">
        <v>19213.88</v>
      </c>
      <c r="G2642" t="n">
        <v>25153.44</v>
      </c>
      <c r="H2642" t="n">
        <v>54</v>
      </c>
      <c r="I2642" t="n">
        <v>19</v>
      </c>
      <c r="J2642" t="n">
        <v>0</v>
      </c>
      <c r="K2642">
        <f>E2642-F2642</f>
        <v/>
      </c>
      <c r="L2642" s="10">
        <f>IFERROR(K2642/E2642,0)</f>
        <v/>
      </c>
      <c r="M2642">
        <f>YEAR(A2642)</f>
        <v/>
      </c>
      <c r="N2642">
        <f>"Q"&amp;ROUNDUP(MONTH(A2642)/3,0)</f>
        <v/>
      </c>
      <c r="O2642">
        <f>TEXT(A2642,"mmm")</f>
        <v/>
      </c>
    </row>
    <row r="2643">
      <c r="A2643" s="13" t="n">
        <v>45444</v>
      </c>
      <c r="B2643" t="inlineStr">
        <is>
          <t>North</t>
        </is>
      </c>
      <c r="C2643" t="inlineStr">
        <is>
          <t>Mobile App</t>
        </is>
      </c>
      <c r="D2643" t="inlineStr">
        <is>
          <t>Home &amp; Kitchen</t>
        </is>
      </c>
      <c r="E2643" t="n">
        <v>73862.06</v>
      </c>
      <c r="F2643" t="n">
        <v>51147.52</v>
      </c>
      <c r="G2643" t="n">
        <v>78680.16</v>
      </c>
      <c r="H2643" t="n">
        <v>36</v>
      </c>
      <c r="I2643" t="n">
        <v>26</v>
      </c>
      <c r="J2643" t="n">
        <v>2</v>
      </c>
      <c r="K2643">
        <f>E2643-F2643</f>
        <v/>
      </c>
      <c r="L2643" s="10">
        <f>IFERROR(K2643/E2643,0)</f>
        <v/>
      </c>
      <c r="M2643">
        <f>YEAR(A2643)</f>
        <v/>
      </c>
      <c r="N2643">
        <f>"Q"&amp;ROUNDUP(MONTH(A2643)/3,0)</f>
        <v/>
      </c>
      <c r="O2643">
        <f>TEXT(A2643,"mmm")</f>
        <v/>
      </c>
    </row>
    <row r="2644">
      <c r="A2644" s="13" t="n">
        <v>45444</v>
      </c>
      <c r="B2644" t="inlineStr">
        <is>
          <t>North</t>
        </is>
      </c>
      <c r="C2644" t="inlineStr">
        <is>
          <t>Mobile App</t>
        </is>
      </c>
      <c r="D2644" t="inlineStr">
        <is>
          <t>Sports</t>
        </is>
      </c>
      <c r="E2644" t="n">
        <v>32776.36</v>
      </c>
      <c r="F2644" t="n">
        <v>22001.37</v>
      </c>
      <c r="G2644" t="n">
        <v>35068.8</v>
      </c>
      <c r="H2644" t="n">
        <v>10</v>
      </c>
      <c r="I2644" t="n">
        <v>8</v>
      </c>
      <c r="J2644" t="n">
        <v>0</v>
      </c>
      <c r="K2644">
        <f>E2644-F2644</f>
        <v/>
      </c>
      <c r="L2644" s="10">
        <f>IFERROR(K2644/E2644,0)</f>
        <v/>
      </c>
      <c r="M2644">
        <f>YEAR(A2644)</f>
        <v/>
      </c>
      <c r="N2644">
        <f>"Q"&amp;ROUNDUP(MONTH(A2644)/3,0)</f>
        <v/>
      </c>
      <c r="O2644">
        <f>TEXT(A2644,"mmm")</f>
        <v/>
      </c>
    </row>
    <row r="2645">
      <c r="A2645" s="13" t="n">
        <v>45444</v>
      </c>
      <c r="B2645" t="inlineStr">
        <is>
          <t>North</t>
        </is>
      </c>
      <c r="C2645" t="inlineStr">
        <is>
          <t>Mobile App</t>
        </is>
      </c>
      <c r="D2645" t="inlineStr">
        <is>
          <t>Unknown</t>
        </is>
      </c>
      <c r="E2645" t="n">
        <v>2222.01</v>
      </c>
      <c r="F2645" t="n">
        <v>1299.02</v>
      </c>
      <c r="G2645" t="n">
        <v>2338.96</v>
      </c>
      <c r="H2645" t="n">
        <v>1</v>
      </c>
      <c r="I2645" t="n">
        <v>1</v>
      </c>
      <c r="J2645" t="n">
        <v>0</v>
      </c>
      <c r="K2645">
        <f>E2645-F2645</f>
        <v/>
      </c>
      <c r="L2645" s="10">
        <f>IFERROR(K2645/E2645,0)</f>
        <v/>
      </c>
      <c r="M2645">
        <f>YEAR(A2645)</f>
        <v/>
      </c>
      <c r="N2645">
        <f>"Q"&amp;ROUNDUP(MONTH(A2645)/3,0)</f>
        <v/>
      </c>
      <c r="O2645">
        <f>TEXT(A2645,"mmm")</f>
        <v/>
      </c>
    </row>
    <row r="2646">
      <c r="A2646" s="13" t="n">
        <v>45444</v>
      </c>
      <c r="B2646" t="inlineStr">
        <is>
          <t>North</t>
        </is>
      </c>
      <c r="C2646" t="inlineStr">
        <is>
          <t>Retail Store</t>
        </is>
      </c>
      <c r="D2646" t="inlineStr">
        <is>
          <t>Beauty</t>
        </is>
      </c>
      <c r="E2646" t="n">
        <v>9628.719999999999</v>
      </c>
      <c r="F2646" t="n">
        <v>5111.29</v>
      </c>
      <c r="G2646" t="n">
        <v>9844.639999999999</v>
      </c>
      <c r="H2646" t="n">
        <v>14</v>
      </c>
      <c r="I2646" t="n">
        <v>13</v>
      </c>
      <c r="J2646" t="n">
        <v>1</v>
      </c>
      <c r="K2646">
        <f>E2646-F2646</f>
        <v/>
      </c>
      <c r="L2646" s="10">
        <f>IFERROR(K2646/E2646,0)</f>
        <v/>
      </c>
      <c r="M2646">
        <f>YEAR(A2646)</f>
        <v/>
      </c>
      <c r="N2646">
        <f>"Q"&amp;ROUNDUP(MONTH(A2646)/3,0)</f>
        <v/>
      </c>
      <c r="O2646">
        <f>TEXT(A2646,"mmm")</f>
        <v/>
      </c>
    </row>
    <row r="2647">
      <c r="A2647" s="13" t="n">
        <v>45444</v>
      </c>
      <c r="B2647" t="inlineStr">
        <is>
          <t>North</t>
        </is>
      </c>
      <c r="C2647" t="inlineStr">
        <is>
          <t>Retail Store</t>
        </is>
      </c>
      <c r="D2647" t="inlineStr">
        <is>
          <t>Books</t>
        </is>
      </c>
      <c r="E2647" t="n">
        <v>6912.34</v>
      </c>
      <c r="F2647" t="n">
        <v>4826.95</v>
      </c>
      <c r="G2647" t="n">
        <v>7085.52</v>
      </c>
      <c r="H2647" t="n">
        <v>17</v>
      </c>
      <c r="I2647" t="n">
        <v>13</v>
      </c>
      <c r="J2647" t="n">
        <v>0</v>
      </c>
      <c r="K2647">
        <f>E2647-F2647</f>
        <v/>
      </c>
      <c r="L2647" s="10">
        <f>IFERROR(K2647/E2647,0)</f>
        <v/>
      </c>
      <c r="M2647">
        <f>YEAR(A2647)</f>
        <v/>
      </c>
      <c r="N2647">
        <f>"Q"&amp;ROUNDUP(MONTH(A2647)/3,0)</f>
        <v/>
      </c>
      <c r="O2647">
        <f>TEXT(A2647,"mmm")</f>
        <v/>
      </c>
    </row>
    <row r="2648">
      <c r="A2648" s="13" t="n">
        <v>45444</v>
      </c>
      <c r="B2648" t="inlineStr">
        <is>
          <t>North</t>
        </is>
      </c>
      <c r="C2648" t="inlineStr">
        <is>
          <t>Retail Store</t>
        </is>
      </c>
      <c r="D2648" t="inlineStr">
        <is>
          <t>Electronics</t>
        </is>
      </c>
      <c r="E2648" t="n">
        <v>242479.68</v>
      </c>
      <c r="F2648" t="n">
        <v>212939.44</v>
      </c>
      <c r="G2648" t="n">
        <v>258422.32</v>
      </c>
      <c r="H2648" t="n">
        <v>17</v>
      </c>
      <c r="I2648" t="n">
        <v>13</v>
      </c>
      <c r="J2648" t="n">
        <v>0</v>
      </c>
      <c r="K2648">
        <f>E2648-F2648</f>
        <v/>
      </c>
      <c r="L2648" s="10">
        <f>IFERROR(K2648/E2648,0)</f>
        <v/>
      </c>
      <c r="M2648">
        <f>YEAR(A2648)</f>
        <v/>
      </c>
      <c r="N2648">
        <f>"Q"&amp;ROUNDUP(MONTH(A2648)/3,0)</f>
        <v/>
      </c>
      <c r="O2648">
        <f>TEXT(A2648,"mmm")</f>
        <v/>
      </c>
    </row>
    <row r="2649">
      <c r="A2649" s="13" t="n">
        <v>45444</v>
      </c>
      <c r="B2649" t="inlineStr">
        <is>
          <t>North</t>
        </is>
      </c>
      <c r="C2649" t="inlineStr">
        <is>
          <t>Retail Store</t>
        </is>
      </c>
      <c r="D2649" t="inlineStr">
        <is>
          <t>Fashion</t>
        </is>
      </c>
      <c r="E2649" t="n">
        <v>46786.14</v>
      </c>
      <c r="F2649" t="n">
        <v>24806.59</v>
      </c>
      <c r="G2649" t="n">
        <v>49491.52</v>
      </c>
      <c r="H2649" t="n">
        <v>22</v>
      </c>
      <c r="I2649" t="n">
        <v>18</v>
      </c>
      <c r="J2649" t="n">
        <v>3</v>
      </c>
      <c r="K2649">
        <f>E2649-F2649</f>
        <v/>
      </c>
      <c r="L2649" s="10">
        <f>IFERROR(K2649/E2649,0)</f>
        <v/>
      </c>
      <c r="M2649">
        <f>YEAR(A2649)</f>
        <v/>
      </c>
      <c r="N2649">
        <f>"Q"&amp;ROUNDUP(MONTH(A2649)/3,0)</f>
        <v/>
      </c>
      <c r="O2649">
        <f>TEXT(A2649,"mmm")</f>
        <v/>
      </c>
    </row>
    <row r="2650">
      <c r="A2650" s="13" t="n">
        <v>45444</v>
      </c>
      <c r="B2650" t="inlineStr">
        <is>
          <t>North</t>
        </is>
      </c>
      <c r="C2650" t="inlineStr">
        <is>
          <t>Retail Store</t>
        </is>
      </c>
      <c r="D2650" t="inlineStr">
        <is>
          <t>Grocery</t>
        </is>
      </c>
      <c r="E2650" t="n">
        <v>14931.63</v>
      </c>
      <c r="F2650" t="n">
        <v>12090.32</v>
      </c>
      <c r="G2650" t="n">
        <v>15951.52</v>
      </c>
      <c r="H2650" t="n">
        <v>42</v>
      </c>
      <c r="I2650" t="n">
        <v>12</v>
      </c>
      <c r="J2650" t="n">
        <v>0</v>
      </c>
      <c r="K2650">
        <f>E2650-F2650</f>
        <v/>
      </c>
      <c r="L2650" s="10">
        <f>IFERROR(K2650/E2650,0)</f>
        <v/>
      </c>
      <c r="M2650">
        <f>YEAR(A2650)</f>
        <v/>
      </c>
      <c r="N2650">
        <f>"Q"&amp;ROUNDUP(MONTH(A2650)/3,0)</f>
        <v/>
      </c>
      <c r="O2650">
        <f>TEXT(A2650,"mmm")</f>
        <v/>
      </c>
    </row>
    <row r="2651">
      <c r="A2651" s="13" t="n">
        <v>45444</v>
      </c>
      <c r="B2651" t="inlineStr">
        <is>
          <t>North</t>
        </is>
      </c>
      <c r="C2651" t="inlineStr">
        <is>
          <t>Retail Store</t>
        </is>
      </c>
      <c r="D2651" t="inlineStr">
        <is>
          <t>Home &amp; Kitchen</t>
        </is>
      </c>
      <c r="E2651" t="n">
        <v>40804.59</v>
      </c>
      <c r="F2651" t="n">
        <v>26639.71</v>
      </c>
      <c r="G2651" t="n">
        <v>42267.68</v>
      </c>
      <c r="H2651" t="n">
        <v>18</v>
      </c>
      <c r="I2651" t="n">
        <v>15</v>
      </c>
      <c r="J2651" t="n">
        <v>0</v>
      </c>
      <c r="K2651">
        <f>E2651-F2651</f>
        <v/>
      </c>
      <c r="L2651" s="10">
        <f>IFERROR(K2651/E2651,0)</f>
        <v/>
      </c>
      <c r="M2651">
        <f>YEAR(A2651)</f>
        <v/>
      </c>
      <c r="N2651">
        <f>"Q"&amp;ROUNDUP(MONTH(A2651)/3,0)</f>
        <v/>
      </c>
      <c r="O2651">
        <f>TEXT(A2651,"mmm")</f>
        <v/>
      </c>
    </row>
    <row r="2652">
      <c r="A2652" s="13" t="n">
        <v>45444</v>
      </c>
      <c r="B2652" t="inlineStr">
        <is>
          <t>North</t>
        </is>
      </c>
      <c r="C2652" t="inlineStr">
        <is>
          <t>Retail Store</t>
        </is>
      </c>
      <c r="D2652" t="inlineStr">
        <is>
          <t>Sports</t>
        </is>
      </c>
      <c r="E2652" t="n">
        <v>19735.24</v>
      </c>
      <c r="F2652" t="n">
        <v>12783.42</v>
      </c>
      <c r="G2652" t="n">
        <v>20399.6</v>
      </c>
      <c r="H2652" t="n">
        <v>5</v>
      </c>
      <c r="I2652" t="n">
        <v>5</v>
      </c>
      <c r="J2652" t="n">
        <v>0</v>
      </c>
      <c r="K2652">
        <f>E2652-F2652</f>
        <v/>
      </c>
      <c r="L2652" s="10">
        <f>IFERROR(K2652/E2652,0)</f>
        <v/>
      </c>
      <c r="M2652">
        <f>YEAR(A2652)</f>
        <v/>
      </c>
      <c r="N2652">
        <f>"Q"&amp;ROUNDUP(MONTH(A2652)/3,0)</f>
        <v/>
      </c>
      <c r="O2652">
        <f>TEXT(A2652,"mmm")</f>
        <v/>
      </c>
    </row>
    <row r="2653">
      <c r="A2653" s="13" t="n">
        <v>45444</v>
      </c>
      <c r="B2653" t="inlineStr">
        <is>
          <t>North</t>
        </is>
      </c>
      <c r="C2653" t="inlineStr">
        <is>
          <t>Unknown</t>
        </is>
      </c>
      <c r="D2653" t="inlineStr">
        <is>
          <t>Fashion</t>
        </is>
      </c>
      <c r="E2653" t="n">
        <v>3774.21</v>
      </c>
      <c r="F2653" t="n">
        <v>1876.68</v>
      </c>
      <c r="G2653" t="n">
        <v>3844.88</v>
      </c>
      <c r="H2653" t="n">
        <v>3</v>
      </c>
      <c r="I2653" t="n">
        <v>2</v>
      </c>
      <c r="J2653" t="n">
        <v>0</v>
      </c>
      <c r="K2653">
        <f>E2653-F2653</f>
        <v/>
      </c>
      <c r="L2653" s="10">
        <f>IFERROR(K2653/E2653,0)</f>
        <v/>
      </c>
      <c r="M2653">
        <f>YEAR(A2653)</f>
        <v/>
      </c>
      <c r="N2653">
        <f>"Q"&amp;ROUNDUP(MONTH(A2653)/3,0)</f>
        <v/>
      </c>
      <c r="O2653">
        <f>TEXT(A2653,"mmm")</f>
        <v/>
      </c>
    </row>
    <row r="2654">
      <c r="A2654" s="13" t="n">
        <v>45444</v>
      </c>
      <c r="B2654" t="inlineStr">
        <is>
          <t>North</t>
        </is>
      </c>
      <c r="C2654" t="inlineStr">
        <is>
          <t>Unknown</t>
        </is>
      </c>
      <c r="D2654" t="inlineStr">
        <is>
          <t>Grocery</t>
        </is>
      </c>
      <c r="E2654" t="n">
        <v>768.66</v>
      </c>
      <c r="F2654" t="n">
        <v>618.84</v>
      </c>
      <c r="G2654" t="n">
        <v>809.12</v>
      </c>
      <c r="H2654" t="n">
        <v>2</v>
      </c>
      <c r="I2654" t="n">
        <v>1</v>
      </c>
      <c r="J2654" t="n">
        <v>0</v>
      </c>
      <c r="K2654">
        <f>E2654-F2654</f>
        <v/>
      </c>
      <c r="L2654" s="10">
        <f>IFERROR(K2654/E2654,0)</f>
        <v/>
      </c>
      <c r="M2654">
        <f>YEAR(A2654)</f>
        <v/>
      </c>
      <c r="N2654">
        <f>"Q"&amp;ROUNDUP(MONTH(A2654)/3,0)</f>
        <v/>
      </c>
      <c r="O2654">
        <f>TEXT(A2654,"mmm")</f>
        <v/>
      </c>
    </row>
    <row r="2655">
      <c r="A2655" s="13" t="n">
        <v>45444</v>
      </c>
      <c r="B2655" t="inlineStr">
        <is>
          <t>North</t>
        </is>
      </c>
      <c r="C2655" t="inlineStr">
        <is>
          <t>Website</t>
        </is>
      </c>
      <c r="D2655" t="inlineStr">
        <is>
          <t>Beauty</t>
        </is>
      </c>
      <c r="E2655" t="n">
        <v>11738.77</v>
      </c>
      <c r="F2655" t="n">
        <v>6623.55</v>
      </c>
      <c r="G2655" t="n">
        <v>12395.76</v>
      </c>
      <c r="H2655" t="n">
        <v>21</v>
      </c>
      <c r="I2655" t="n">
        <v>17</v>
      </c>
      <c r="J2655" t="n">
        <v>2</v>
      </c>
      <c r="K2655">
        <f>E2655-F2655</f>
        <v/>
      </c>
      <c r="L2655" s="10">
        <f>IFERROR(K2655/E2655,0)</f>
        <v/>
      </c>
      <c r="M2655">
        <f>YEAR(A2655)</f>
        <v/>
      </c>
      <c r="N2655">
        <f>"Q"&amp;ROUNDUP(MONTH(A2655)/3,0)</f>
        <v/>
      </c>
      <c r="O2655">
        <f>TEXT(A2655,"mmm")</f>
        <v/>
      </c>
    </row>
    <row r="2656">
      <c r="A2656" s="13" t="n">
        <v>45444</v>
      </c>
      <c r="B2656" t="inlineStr">
        <is>
          <t>North</t>
        </is>
      </c>
      <c r="C2656" t="inlineStr">
        <is>
          <t>Website</t>
        </is>
      </c>
      <c r="D2656" t="inlineStr">
        <is>
          <t>Books</t>
        </is>
      </c>
      <c r="E2656" t="n">
        <v>5082.05</v>
      </c>
      <c r="F2656" t="n">
        <v>3688.59</v>
      </c>
      <c r="G2656" t="n">
        <v>5321.68</v>
      </c>
      <c r="H2656" t="n">
        <v>13</v>
      </c>
      <c r="I2656" t="n">
        <v>11</v>
      </c>
      <c r="J2656" t="n">
        <v>1</v>
      </c>
      <c r="K2656">
        <f>E2656-F2656</f>
        <v/>
      </c>
      <c r="L2656" s="10">
        <f>IFERROR(K2656/E2656,0)</f>
        <v/>
      </c>
      <c r="M2656">
        <f>YEAR(A2656)</f>
        <v/>
      </c>
      <c r="N2656">
        <f>"Q"&amp;ROUNDUP(MONTH(A2656)/3,0)</f>
        <v/>
      </c>
      <c r="O2656">
        <f>TEXT(A2656,"mmm")</f>
        <v/>
      </c>
    </row>
    <row r="2657">
      <c r="A2657" s="13" t="n">
        <v>45444</v>
      </c>
      <c r="B2657" t="inlineStr">
        <is>
          <t>North</t>
        </is>
      </c>
      <c r="C2657" t="inlineStr">
        <is>
          <t>Website</t>
        </is>
      </c>
      <c r="D2657" t="inlineStr">
        <is>
          <t>Electronics</t>
        </is>
      </c>
      <c r="E2657" t="n">
        <v>330562.63</v>
      </c>
      <c r="F2657" t="n">
        <v>293066.27</v>
      </c>
      <c r="G2657" t="n">
        <v>351636.48</v>
      </c>
      <c r="H2657" t="n">
        <v>28</v>
      </c>
      <c r="I2657" t="n">
        <v>23</v>
      </c>
      <c r="J2657" t="n">
        <v>3</v>
      </c>
      <c r="K2657">
        <f>E2657-F2657</f>
        <v/>
      </c>
      <c r="L2657" s="10">
        <f>IFERROR(K2657/E2657,0)</f>
        <v/>
      </c>
      <c r="M2657">
        <f>YEAR(A2657)</f>
        <v/>
      </c>
      <c r="N2657">
        <f>"Q"&amp;ROUNDUP(MONTH(A2657)/3,0)</f>
        <v/>
      </c>
      <c r="O2657">
        <f>TEXT(A2657,"mmm")</f>
        <v/>
      </c>
    </row>
    <row r="2658">
      <c r="A2658" s="13" t="n">
        <v>45444</v>
      </c>
      <c r="B2658" t="inlineStr">
        <is>
          <t>North</t>
        </is>
      </c>
      <c r="C2658" t="inlineStr">
        <is>
          <t>Website</t>
        </is>
      </c>
      <c r="D2658" t="inlineStr">
        <is>
          <t>Fashion</t>
        </is>
      </c>
      <c r="E2658" t="n">
        <v>85420.64999999999</v>
      </c>
      <c r="F2658" t="n">
        <v>44682.44</v>
      </c>
      <c r="G2658" t="n">
        <v>91253.75999999999</v>
      </c>
      <c r="H2658" t="n">
        <v>66</v>
      </c>
      <c r="I2658" t="n">
        <v>52</v>
      </c>
      <c r="J2658" t="n">
        <v>11</v>
      </c>
      <c r="K2658">
        <f>E2658-F2658</f>
        <v/>
      </c>
      <c r="L2658" s="10">
        <f>IFERROR(K2658/E2658,0)</f>
        <v/>
      </c>
      <c r="M2658">
        <f>YEAR(A2658)</f>
        <v/>
      </c>
      <c r="N2658">
        <f>"Q"&amp;ROUNDUP(MONTH(A2658)/3,0)</f>
        <v/>
      </c>
      <c r="O2658">
        <f>TEXT(A2658,"mmm")</f>
        <v/>
      </c>
    </row>
    <row r="2659">
      <c r="A2659" s="13" t="n">
        <v>45444</v>
      </c>
      <c r="B2659" t="inlineStr">
        <is>
          <t>North</t>
        </is>
      </c>
      <c r="C2659" t="inlineStr">
        <is>
          <t>Website</t>
        </is>
      </c>
      <c r="D2659" t="inlineStr">
        <is>
          <t>Grocery</t>
        </is>
      </c>
      <c r="E2659" t="n">
        <v>25308.74</v>
      </c>
      <c r="F2659" t="n">
        <v>20462.67</v>
      </c>
      <c r="G2659" t="n">
        <v>26671.84</v>
      </c>
      <c r="H2659" t="n">
        <v>54</v>
      </c>
      <c r="I2659" t="n">
        <v>23</v>
      </c>
      <c r="J2659" t="n">
        <v>0</v>
      </c>
      <c r="K2659">
        <f>E2659-F2659</f>
        <v/>
      </c>
      <c r="L2659" s="10">
        <f>IFERROR(K2659/E2659,0)</f>
        <v/>
      </c>
      <c r="M2659">
        <f>YEAR(A2659)</f>
        <v/>
      </c>
      <c r="N2659">
        <f>"Q"&amp;ROUNDUP(MONTH(A2659)/3,0)</f>
        <v/>
      </c>
      <c r="O2659">
        <f>TEXT(A2659,"mmm")</f>
        <v/>
      </c>
    </row>
    <row r="2660">
      <c r="A2660" s="13" t="n">
        <v>45444</v>
      </c>
      <c r="B2660" t="inlineStr">
        <is>
          <t>North</t>
        </is>
      </c>
      <c r="C2660" t="inlineStr">
        <is>
          <t>Website</t>
        </is>
      </c>
      <c r="D2660" t="inlineStr">
        <is>
          <t>Home &amp; Kitchen</t>
        </is>
      </c>
      <c r="E2660" t="n">
        <v>48084.31</v>
      </c>
      <c r="F2660" t="n">
        <v>33821.81</v>
      </c>
      <c r="G2660" t="n">
        <v>51852.32</v>
      </c>
      <c r="H2660" t="n">
        <v>22</v>
      </c>
      <c r="I2660" t="n">
        <v>19</v>
      </c>
      <c r="J2660" t="n">
        <v>2</v>
      </c>
      <c r="K2660">
        <f>E2660-F2660</f>
        <v/>
      </c>
      <c r="L2660" s="10">
        <f>IFERROR(K2660/E2660,0)</f>
        <v/>
      </c>
      <c r="M2660">
        <f>YEAR(A2660)</f>
        <v/>
      </c>
      <c r="N2660">
        <f>"Q"&amp;ROUNDUP(MONTH(A2660)/3,0)</f>
        <v/>
      </c>
      <c r="O2660">
        <f>TEXT(A2660,"mmm")</f>
        <v/>
      </c>
    </row>
    <row r="2661">
      <c r="A2661" s="13" t="n">
        <v>45444</v>
      </c>
      <c r="B2661" t="inlineStr">
        <is>
          <t>North</t>
        </is>
      </c>
      <c r="C2661" t="inlineStr">
        <is>
          <t>Website</t>
        </is>
      </c>
      <c r="D2661" t="inlineStr">
        <is>
          <t>Sports</t>
        </is>
      </c>
      <c r="E2661" t="n">
        <v>47188.51</v>
      </c>
      <c r="F2661" t="n">
        <v>31814.06</v>
      </c>
      <c r="G2661" t="n">
        <v>51224.16</v>
      </c>
      <c r="H2661" t="n">
        <v>16</v>
      </c>
      <c r="I2661" t="n">
        <v>14</v>
      </c>
      <c r="J2661" t="n">
        <v>1</v>
      </c>
      <c r="K2661">
        <f>E2661-F2661</f>
        <v/>
      </c>
      <c r="L2661" s="10">
        <f>IFERROR(K2661/E2661,0)</f>
        <v/>
      </c>
      <c r="M2661">
        <f>YEAR(A2661)</f>
        <v/>
      </c>
      <c r="N2661">
        <f>"Q"&amp;ROUNDUP(MONTH(A2661)/3,0)</f>
        <v/>
      </c>
      <c r="O2661">
        <f>TEXT(A2661,"mmm")</f>
        <v/>
      </c>
    </row>
    <row r="2662">
      <c r="A2662" s="13" t="n">
        <v>45444</v>
      </c>
      <c r="B2662" t="inlineStr">
        <is>
          <t>South</t>
        </is>
      </c>
      <c r="C2662" t="inlineStr">
        <is>
          <t>Marketplace</t>
        </is>
      </c>
      <c r="D2662" t="inlineStr">
        <is>
          <t>Beauty</t>
        </is>
      </c>
      <c r="E2662" t="n">
        <v>12122.3</v>
      </c>
      <c r="F2662" t="n">
        <v>7137.05</v>
      </c>
      <c r="G2662" t="n">
        <v>13607.36</v>
      </c>
      <c r="H2662" t="n">
        <v>26</v>
      </c>
      <c r="I2662" t="n">
        <v>19</v>
      </c>
      <c r="J2662" t="n">
        <v>1</v>
      </c>
      <c r="K2662">
        <f>E2662-F2662</f>
        <v/>
      </c>
      <c r="L2662" s="10">
        <f>IFERROR(K2662/E2662,0)</f>
        <v/>
      </c>
      <c r="M2662">
        <f>YEAR(A2662)</f>
        <v/>
      </c>
      <c r="N2662">
        <f>"Q"&amp;ROUNDUP(MONTH(A2662)/3,0)</f>
        <v/>
      </c>
      <c r="O2662">
        <f>TEXT(A2662,"mmm")</f>
        <v/>
      </c>
    </row>
    <row r="2663">
      <c r="A2663" s="13" t="n">
        <v>45444</v>
      </c>
      <c r="B2663" t="inlineStr">
        <is>
          <t>South</t>
        </is>
      </c>
      <c r="C2663" t="inlineStr">
        <is>
          <t>Marketplace</t>
        </is>
      </c>
      <c r="D2663" t="inlineStr">
        <is>
          <t>Books</t>
        </is>
      </c>
      <c r="E2663" t="n">
        <v>10347.56</v>
      </c>
      <c r="F2663" t="n">
        <v>7905.33</v>
      </c>
      <c r="G2663" t="n">
        <v>11654.24</v>
      </c>
      <c r="H2663" t="n">
        <v>24</v>
      </c>
      <c r="I2663" t="n">
        <v>21</v>
      </c>
      <c r="J2663" t="n">
        <v>1</v>
      </c>
      <c r="K2663">
        <f>E2663-F2663</f>
        <v/>
      </c>
      <c r="L2663" s="10">
        <f>IFERROR(K2663/E2663,0)</f>
        <v/>
      </c>
      <c r="M2663">
        <f>YEAR(A2663)</f>
        <v/>
      </c>
      <c r="N2663">
        <f>"Q"&amp;ROUNDUP(MONTH(A2663)/3,0)</f>
        <v/>
      </c>
      <c r="O2663">
        <f>TEXT(A2663,"mmm")</f>
        <v/>
      </c>
    </row>
    <row r="2664">
      <c r="A2664" s="13" t="n">
        <v>45444</v>
      </c>
      <c r="B2664" t="inlineStr">
        <is>
          <t>South</t>
        </is>
      </c>
      <c r="C2664" t="inlineStr">
        <is>
          <t>Marketplace</t>
        </is>
      </c>
      <c r="D2664" t="inlineStr">
        <is>
          <t>Electronics</t>
        </is>
      </c>
      <c r="E2664" t="n">
        <v>307092.57</v>
      </c>
      <c r="F2664" t="n">
        <v>283870.78</v>
      </c>
      <c r="G2664" t="n">
        <v>336132.16</v>
      </c>
      <c r="H2664" t="n">
        <v>26</v>
      </c>
      <c r="I2664" t="n">
        <v>24</v>
      </c>
      <c r="J2664" t="n">
        <v>5</v>
      </c>
      <c r="K2664">
        <f>E2664-F2664</f>
        <v/>
      </c>
      <c r="L2664" s="10">
        <f>IFERROR(K2664/E2664,0)</f>
        <v/>
      </c>
      <c r="M2664">
        <f>YEAR(A2664)</f>
        <v/>
      </c>
      <c r="N2664">
        <f>"Q"&amp;ROUNDUP(MONTH(A2664)/3,0)</f>
        <v/>
      </c>
      <c r="O2664">
        <f>TEXT(A2664,"mmm")</f>
        <v/>
      </c>
    </row>
    <row r="2665">
      <c r="A2665" s="13" t="n">
        <v>45444</v>
      </c>
      <c r="B2665" t="inlineStr">
        <is>
          <t>South</t>
        </is>
      </c>
      <c r="C2665" t="inlineStr">
        <is>
          <t>Marketplace</t>
        </is>
      </c>
      <c r="D2665" t="inlineStr">
        <is>
          <t>Fashion</t>
        </is>
      </c>
      <c r="E2665" t="n">
        <v>56520.86</v>
      </c>
      <c r="F2665" t="n">
        <v>31525.72</v>
      </c>
      <c r="G2665" t="n">
        <v>62329.28</v>
      </c>
      <c r="H2665" t="n">
        <v>48</v>
      </c>
      <c r="I2665" t="n">
        <v>36</v>
      </c>
      <c r="J2665" t="n">
        <v>7</v>
      </c>
      <c r="K2665">
        <f>E2665-F2665</f>
        <v/>
      </c>
      <c r="L2665" s="10">
        <f>IFERROR(K2665/E2665,0)</f>
        <v/>
      </c>
      <c r="M2665">
        <f>YEAR(A2665)</f>
        <v/>
      </c>
      <c r="N2665">
        <f>"Q"&amp;ROUNDUP(MONTH(A2665)/3,0)</f>
        <v/>
      </c>
      <c r="O2665">
        <f>TEXT(A2665,"mmm")</f>
        <v/>
      </c>
    </row>
    <row r="2666">
      <c r="A2666" s="13" t="n">
        <v>45444</v>
      </c>
      <c r="B2666" t="inlineStr">
        <is>
          <t>South</t>
        </is>
      </c>
      <c r="C2666" t="inlineStr">
        <is>
          <t>Marketplace</t>
        </is>
      </c>
      <c r="D2666" t="inlineStr">
        <is>
          <t>Grocery</t>
        </is>
      </c>
      <c r="E2666" t="n">
        <v>19079.16</v>
      </c>
      <c r="F2666" t="n">
        <v>16886.75</v>
      </c>
      <c r="G2666" t="n">
        <v>21920.08</v>
      </c>
      <c r="H2666" t="n">
        <v>53</v>
      </c>
      <c r="I2666" t="n">
        <v>21</v>
      </c>
      <c r="J2666" t="n">
        <v>2</v>
      </c>
      <c r="K2666">
        <f>E2666-F2666</f>
        <v/>
      </c>
      <c r="L2666" s="10">
        <f>IFERROR(K2666/E2666,0)</f>
        <v/>
      </c>
      <c r="M2666">
        <f>YEAR(A2666)</f>
        <v/>
      </c>
      <c r="N2666">
        <f>"Q"&amp;ROUNDUP(MONTH(A2666)/3,0)</f>
        <v/>
      </c>
      <c r="O2666">
        <f>TEXT(A2666,"mmm")</f>
        <v/>
      </c>
    </row>
    <row r="2667">
      <c r="A2667" s="13" t="n">
        <v>45444</v>
      </c>
      <c r="B2667" t="inlineStr">
        <is>
          <t>South</t>
        </is>
      </c>
      <c r="C2667" t="inlineStr">
        <is>
          <t>Marketplace</t>
        </is>
      </c>
      <c r="D2667" t="inlineStr">
        <is>
          <t>Home &amp; Kitchen</t>
        </is>
      </c>
      <c r="E2667" t="n">
        <v>61054.59</v>
      </c>
      <c r="F2667" t="n">
        <v>42416.25</v>
      </c>
      <c r="G2667" t="n">
        <v>67289.03999999999</v>
      </c>
      <c r="H2667" t="n">
        <v>29</v>
      </c>
      <c r="I2667" t="n">
        <v>26</v>
      </c>
      <c r="J2667" t="n">
        <v>3</v>
      </c>
      <c r="K2667">
        <f>E2667-F2667</f>
        <v/>
      </c>
      <c r="L2667" s="10">
        <f>IFERROR(K2667/E2667,0)</f>
        <v/>
      </c>
      <c r="M2667">
        <f>YEAR(A2667)</f>
        <v/>
      </c>
      <c r="N2667">
        <f>"Q"&amp;ROUNDUP(MONTH(A2667)/3,0)</f>
        <v/>
      </c>
      <c r="O2667">
        <f>TEXT(A2667,"mmm")</f>
        <v/>
      </c>
    </row>
    <row r="2668">
      <c r="A2668" s="13" t="n">
        <v>45444</v>
      </c>
      <c r="B2668" t="inlineStr">
        <is>
          <t>South</t>
        </is>
      </c>
      <c r="C2668" t="inlineStr">
        <is>
          <t>Marketplace</t>
        </is>
      </c>
      <c r="D2668" t="inlineStr">
        <is>
          <t>Sports</t>
        </is>
      </c>
      <c r="E2668" t="n">
        <v>29142.61</v>
      </c>
      <c r="F2668" t="n">
        <v>19045</v>
      </c>
      <c r="G2668" t="n">
        <v>32013.28</v>
      </c>
      <c r="H2668" t="n">
        <v>8</v>
      </c>
      <c r="I2668" t="n">
        <v>7</v>
      </c>
      <c r="J2668" t="n">
        <v>1</v>
      </c>
      <c r="K2668">
        <f>E2668-F2668</f>
        <v/>
      </c>
      <c r="L2668" s="10">
        <f>IFERROR(K2668/E2668,0)</f>
        <v/>
      </c>
      <c r="M2668">
        <f>YEAR(A2668)</f>
        <v/>
      </c>
      <c r="N2668">
        <f>"Q"&amp;ROUNDUP(MONTH(A2668)/3,0)</f>
        <v/>
      </c>
      <c r="O2668">
        <f>TEXT(A2668,"mmm")</f>
        <v/>
      </c>
    </row>
    <row r="2669">
      <c r="A2669" s="13" t="n">
        <v>45444</v>
      </c>
      <c r="B2669" t="inlineStr">
        <is>
          <t>South</t>
        </is>
      </c>
      <c r="C2669" t="inlineStr">
        <is>
          <t>Mobile App</t>
        </is>
      </c>
      <c r="D2669" t="inlineStr">
        <is>
          <t>Beauty</t>
        </is>
      </c>
      <c r="E2669" t="n">
        <v>20090.08</v>
      </c>
      <c r="F2669" t="n">
        <v>11219.13</v>
      </c>
      <c r="G2669" t="n">
        <v>21482.24</v>
      </c>
      <c r="H2669" t="n">
        <v>34</v>
      </c>
      <c r="I2669" t="n">
        <v>26</v>
      </c>
      <c r="J2669" t="n">
        <v>1</v>
      </c>
      <c r="K2669">
        <f>E2669-F2669</f>
        <v/>
      </c>
      <c r="L2669" s="10">
        <f>IFERROR(K2669/E2669,0)</f>
        <v/>
      </c>
      <c r="M2669">
        <f>YEAR(A2669)</f>
        <v/>
      </c>
      <c r="N2669">
        <f>"Q"&amp;ROUNDUP(MONTH(A2669)/3,0)</f>
        <v/>
      </c>
      <c r="O2669">
        <f>TEXT(A2669,"mmm")</f>
        <v/>
      </c>
    </row>
    <row r="2670">
      <c r="A2670" s="13" t="n">
        <v>45444</v>
      </c>
      <c r="B2670" t="inlineStr">
        <is>
          <t>South</t>
        </is>
      </c>
      <c r="C2670" t="inlineStr">
        <is>
          <t>Mobile App</t>
        </is>
      </c>
      <c r="D2670" t="inlineStr">
        <is>
          <t>Books</t>
        </is>
      </c>
      <c r="E2670" t="n">
        <v>10114.95</v>
      </c>
      <c r="F2670" t="n">
        <v>7651.69</v>
      </c>
      <c r="G2670" t="n">
        <v>11110.32</v>
      </c>
      <c r="H2670" t="n">
        <v>27</v>
      </c>
      <c r="I2670" t="n">
        <v>22</v>
      </c>
      <c r="J2670" t="n">
        <v>3</v>
      </c>
      <c r="K2670">
        <f>E2670-F2670</f>
        <v/>
      </c>
      <c r="L2670" s="10">
        <f>IFERROR(K2670/E2670,0)</f>
        <v/>
      </c>
      <c r="M2670">
        <f>YEAR(A2670)</f>
        <v/>
      </c>
      <c r="N2670">
        <f>"Q"&amp;ROUNDUP(MONTH(A2670)/3,0)</f>
        <v/>
      </c>
      <c r="O2670">
        <f>TEXT(A2670,"mmm")</f>
        <v/>
      </c>
    </row>
    <row r="2671">
      <c r="A2671" s="13" t="n">
        <v>45444</v>
      </c>
      <c r="B2671" t="inlineStr">
        <is>
          <t>South</t>
        </is>
      </c>
      <c r="C2671" t="inlineStr">
        <is>
          <t>Mobile App</t>
        </is>
      </c>
      <c r="D2671" t="inlineStr">
        <is>
          <t>Electronics</t>
        </is>
      </c>
      <c r="E2671" t="n">
        <v>596599.21</v>
      </c>
      <c r="F2671" t="n">
        <v>529735.01</v>
      </c>
      <c r="G2671" t="n">
        <v>633588.8</v>
      </c>
      <c r="H2671" t="n">
        <v>60</v>
      </c>
      <c r="I2671" t="n">
        <v>47</v>
      </c>
      <c r="J2671" t="n">
        <v>3</v>
      </c>
      <c r="K2671">
        <f>E2671-F2671</f>
        <v/>
      </c>
      <c r="L2671" s="10">
        <f>IFERROR(K2671/E2671,0)</f>
        <v/>
      </c>
      <c r="M2671">
        <f>YEAR(A2671)</f>
        <v/>
      </c>
      <c r="N2671">
        <f>"Q"&amp;ROUNDUP(MONTH(A2671)/3,0)</f>
        <v/>
      </c>
      <c r="O2671">
        <f>TEXT(A2671,"mmm")</f>
        <v/>
      </c>
    </row>
    <row r="2672">
      <c r="A2672" s="13" t="n">
        <v>45444</v>
      </c>
      <c r="B2672" t="inlineStr">
        <is>
          <t>South</t>
        </is>
      </c>
      <c r="C2672" t="inlineStr">
        <is>
          <t>Mobile App</t>
        </is>
      </c>
      <c r="D2672" t="inlineStr">
        <is>
          <t>Fashion</t>
        </is>
      </c>
      <c r="E2672" t="n">
        <v>93286.13</v>
      </c>
      <c r="F2672" t="n">
        <v>49736.29</v>
      </c>
      <c r="G2672" t="n">
        <v>99912.8</v>
      </c>
      <c r="H2672" t="n">
        <v>80</v>
      </c>
      <c r="I2672" t="n">
        <v>61</v>
      </c>
      <c r="J2672" t="n">
        <v>9</v>
      </c>
      <c r="K2672">
        <f>E2672-F2672</f>
        <v/>
      </c>
      <c r="L2672" s="10">
        <f>IFERROR(K2672/E2672,0)</f>
        <v/>
      </c>
      <c r="M2672">
        <f>YEAR(A2672)</f>
        <v/>
      </c>
      <c r="N2672">
        <f>"Q"&amp;ROUNDUP(MONTH(A2672)/3,0)</f>
        <v/>
      </c>
      <c r="O2672">
        <f>TEXT(A2672,"mmm")</f>
        <v/>
      </c>
    </row>
    <row r="2673">
      <c r="A2673" s="13" t="n">
        <v>45444</v>
      </c>
      <c r="B2673" t="inlineStr">
        <is>
          <t>South</t>
        </is>
      </c>
      <c r="C2673" t="inlineStr">
        <is>
          <t>Mobile App</t>
        </is>
      </c>
      <c r="D2673" t="inlineStr">
        <is>
          <t>Grocery</t>
        </is>
      </c>
      <c r="E2673" t="n">
        <v>25589</v>
      </c>
      <c r="F2673" t="n">
        <v>21129.92</v>
      </c>
      <c r="G2673" t="n">
        <v>26973.44</v>
      </c>
      <c r="H2673" t="n">
        <v>74</v>
      </c>
      <c r="I2673" t="n">
        <v>24</v>
      </c>
      <c r="J2673" t="n">
        <v>0</v>
      </c>
      <c r="K2673">
        <f>E2673-F2673</f>
        <v/>
      </c>
      <c r="L2673" s="10">
        <f>IFERROR(K2673/E2673,0)</f>
        <v/>
      </c>
      <c r="M2673">
        <f>YEAR(A2673)</f>
        <v/>
      </c>
      <c r="N2673">
        <f>"Q"&amp;ROUNDUP(MONTH(A2673)/3,0)</f>
        <v/>
      </c>
      <c r="O2673">
        <f>TEXT(A2673,"mmm")</f>
        <v/>
      </c>
    </row>
    <row r="2674">
      <c r="A2674" s="13" t="n">
        <v>45444</v>
      </c>
      <c r="B2674" t="inlineStr">
        <is>
          <t>South</t>
        </is>
      </c>
      <c r="C2674" t="inlineStr">
        <is>
          <t>Mobile App</t>
        </is>
      </c>
      <c r="D2674" t="inlineStr">
        <is>
          <t>Home &amp; Kitchen</t>
        </is>
      </c>
      <c r="E2674" t="n">
        <v>118908.65</v>
      </c>
      <c r="F2674" t="n">
        <v>83778.28999999999</v>
      </c>
      <c r="G2674" t="n">
        <v>128814.4</v>
      </c>
      <c r="H2674" t="n">
        <v>50</v>
      </c>
      <c r="I2674" t="n">
        <v>39</v>
      </c>
      <c r="J2674" t="n">
        <v>4</v>
      </c>
      <c r="K2674">
        <f>E2674-F2674</f>
        <v/>
      </c>
      <c r="L2674" s="10">
        <f>IFERROR(K2674/E2674,0)</f>
        <v/>
      </c>
      <c r="M2674">
        <f>YEAR(A2674)</f>
        <v/>
      </c>
      <c r="N2674">
        <f>"Q"&amp;ROUNDUP(MONTH(A2674)/3,0)</f>
        <v/>
      </c>
      <c r="O2674">
        <f>TEXT(A2674,"mmm")</f>
        <v/>
      </c>
    </row>
    <row r="2675">
      <c r="A2675" s="13" t="n">
        <v>45444</v>
      </c>
      <c r="B2675" t="inlineStr">
        <is>
          <t>South</t>
        </is>
      </c>
      <c r="C2675" t="inlineStr">
        <is>
          <t>Mobile App</t>
        </is>
      </c>
      <c r="D2675" t="inlineStr">
        <is>
          <t>Sports</t>
        </is>
      </c>
      <c r="E2675" t="n">
        <v>24607.78</v>
      </c>
      <c r="F2675" t="n">
        <v>16193.23</v>
      </c>
      <c r="G2675" t="n">
        <v>26579.28</v>
      </c>
      <c r="H2675" t="n">
        <v>13</v>
      </c>
      <c r="I2675" t="n">
        <v>12</v>
      </c>
      <c r="J2675" t="n">
        <v>0</v>
      </c>
      <c r="K2675">
        <f>E2675-F2675</f>
        <v/>
      </c>
      <c r="L2675" s="10">
        <f>IFERROR(K2675/E2675,0)</f>
        <v/>
      </c>
      <c r="M2675">
        <f>YEAR(A2675)</f>
        <v/>
      </c>
      <c r="N2675">
        <f>"Q"&amp;ROUNDUP(MONTH(A2675)/3,0)</f>
        <v/>
      </c>
      <c r="O2675">
        <f>TEXT(A2675,"mmm")</f>
        <v/>
      </c>
    </row>
    <row r="2676">
      <c r="A2676" s="13" t="n">
        <v>45444</v>
      </c>
      <c r="B2676" t="inlineStr">
        <is>
          <t>South</t>
        </is>
      </c>
      <c r="C2676" t="inlineStr">
        <is>
          <t>Retail Store</t>
        </is>
      </c>
      <c r="D2676" t="inlineStr">
        <is>
          <t>Beauty</t>
        </is>
      </c>
      <c r="E2676" t="n">
        <v>11111.66</v>
      </c>
      <c r="F2676" t="n">
        <v>6365.21</v>
      </c>
      <c r="G2676" t="n">
        <v>11928.8</v>
      </c>
      <c r="H2676" t="n">
        <v>20</v>
      </c>
      <c r="I2676" t="n">
        <v>15</v>
      </c>
      <c r="J2676" t="n">
        <v>1</v>
      </c>
      <c r="K2676">
        <f>E2676-F2676</f>
        <v/>
      </c>
      <c r="L2676" s="10">
        <f>IFERROR(K2676/E2676,0)</f>
        <v/>
      </c>
      <c r="M2676">
        <f>YEAR(A2676)</f>
        <v/>
      </c>
      <c r="N2676">
        <f>"Q"&amp;ROUNDUP(MONTH(A2676)/3,0)</f>
        <v/>
      </c>
      <c r="O2676">
        <f>TEXT(A2676,"mmm")</f>
        <v/>
      </c>
    </row>
    <row r="2677">
      <c r="A2677" s="13" t="n">
        <v>45444</v>
      </c>
      <c r="B2677" t="inlineStr">
        <is>
          <t>South</t>
        </is>
      </c>
      <c r="C2677" t="inlineStr">
        <is>
          <t>Retail Store</t>
        </is>
      </c>
      <c r="D2677" t="inlineStr">
        <is>
          <t>Books</t>
        </is>
      </c>
      <c r="E2677" t="n">
        <v>4891.57</v>
      </c>
      <c r="F2677" t="n">
        <v>3475.13</v>
      </c>
      <c r="G2677" t="n">
        <v>5159.44</v>
      </c>
      <c r="H2677" t="n">
        <v>9</v>
      </c>
      <c r="I2677" t="n">
        <v>7</v>
      </c>
      <c r="J2677" t="n">
        <v>0</v>
      </c>
      <c r="K2677">
        <f>E2677-F2677</f>
        <v/>
      </c>
      <c r="L2677" s="10">
        <f>IFERROR(K2677/E2677,0)</f>
        <v/>
      </c>
      <c r="M2677">
        <f>YEAR(A2677)</f>
        <v/>
      </c>
      <c r="N2677">
        <f>"Q"&amp;ROUNDUP(MONTH(A2677)/3,0)</f>
        <v/>
      </c>
      <c r="O2677">
        <f>TEXT(A2677,"mmm")</f>
        <v/>
      </c>
    </row>
    <row r="2678">
      <c r="A2678" s="13" t="n">
        <v>45444</v>
      </c>
      <c r="B2678" t="inlineStr">
        <is>
          <t>South</t>
        </is>
      </c>
      <c r="C2678" t="inlineStr">
        <is>
          <t>Retail Store</t>
        </is>
      </c>
      <c r="D2678" t="inlineStr">
        <is>
          <t>Electronics</t>
        </is>
      </c>
      <c r="E2678" t="n">
        <v>155919.34</v>
      </c>
      <c r="F2678" t="n">
        <v>133944.3</v>
      </c>
      <c r="G2678" t="n">
        <v>161126.16</v>
      </c>
      <c r="H2678" t="n">
        <v>11</v>
      </c>
      <c r="I2678" t="n">
        <v>9</v>
      </c>
      <c r="J2678" t="n">
        <v>0</v>
      </c>
      <c r="K2678">
        <f>E2678-F2678</f>
        <v/>
      </c>
      <c r="L2678" s="10">
        <f>IFERROR(K2678/E2678,0)</f>
        <v/>
      </c>
      <c r="M2678">
        <f>YEAR(A2678)</f>
        <v/>
      </c>
      <c r="N2678">
        <f>"Q"&amp;ROUNDUP(MONTH(A2678)/3,0)</f>
        <v/>
      </c>
      <c r="O2678">
        <f>TEXT(A2678,"mmm")</f>
        <v/>
      </c>
    </row>
    <row r="2679">
      <c r="A2679" s="13" t="n">
        <v>45444</v>
      </c>
      <c r="B2679" t="inlineStr">
        <is>
          <t>South</t>
        </is>
      </c>
      <c r="C2679" t="inlineStr">
        <is>
          <t>Retail Store</t>
        </is>
      </c>
      <c r="D2679" t="inlineStr">
        <is>
          <t>Fashion</t>
        </is>
      </c>
      <c r="E2679" t="n">
        <v>36922.38</v>
      </c>
      <c r="F2679" t="n">
        <v>19501.54</v>
      </c>
      <c r="G2679" t="n">
        <v>38995.84</v>
      </c>
      <c r="H2679" t="n">
        <v>24</v>
      </c>
      <c r="I2679" t="n">
        <v>19</v>
      </c>
      <c r="J2679" t="n">
        <v>2</v>
      </c>
      <c r="K2679">
        <f>E2679-F2679</f>
        <v/>
      </c>
      <c r="L2679" s="10">
        <f>IFERROR(K2679/E2679,0)</f>
        <v/>
      </c>
      <c r="M2679">
        <f>YEAR(A2679)</f>
        <v/>
      </c>
      <c r="N2679">
        <f>"Q"&amp;ROUNDUP(MONTH(A2679)/3,0)</f>
        <v/>
      </c>
      <c r="O2679">
        <f>TEXT(A2679,"mmm")</f>
        <v/>
      </c>
    </row>
    <row r="2680">
      <c r="A2680" s="13" t="n">
        <v>45444</v>
      </c>
      <c r="B2680" t="inlineStr">
        <is>
          <t>South</t>
        </is>
      </c>
      <c r="C2680" t="inlineStr">
        <is>
          <t>Retail Store</t>
        </is>
      </c>
      <c r="D2680" t="inlineStr">
        <is>
          <t>Grocery</t>
        </is>
      </c>
      <c r="E2680" t="n">
        <v>1886.56</v>
      </c>
      <c r="F2680" t="n">
        <v>1495.86</v>
      </c>
      <c r="G2680" t="n">
        <v>1886.56</v>
      </c>
      <c r="H2680" t="n">
        <v>6</v>
      </c>
      <c r="I2680" t="n">
        <v>4</v>
      </c>
      <c r="J2680" t="n">
        <v>0</v>
      </c>
      <c r="K2680">
        <f>E2680-F2680</f>
        <v/>
      </c>
      <c r="L2680" s="10">
        <f>IFERROR(K2680/E2680,0)</f>
        <v/>
      </c>
      <c r="M2680">
        <f>YEAR(A2680)</f>
        <v/>
      </c>
      <c r="N2680">
        <f>"Q"&amp;ROUNDUP(MONTH(A2680)/3,0)</f>
        <v/>
      </c>
      <c r="O2680">
        <f>TEXT(A2680,"mmm")</f>
        <v/>
      </c>
    </row>
    <row r="2681">
      <c r="A2681" s="13" t="n">
        <v>45444</v>
      </c>
      <c r="B2681" t="inlineStr">
        <is>
          <t>South</t>
        </is>
      </c>
      <c r="C2681" t="inlineStr">
        <is>
          <t>Retail Store</t>
        </is>
      </c>
      <c r="D2681" t="inlineStr">
        <is>
          <t>Home &amp; Kitchen</t>
        </is>
      </c>
      <c r="E2681" t="n">
        <v>47236.52</v>
      </c>
      <c r="F2681" t="n">
        <v>31316</v>
      </c>
      <c r="G2681" t="n">
        <v>49505.04</v>
      </c>
      <c r="H2681" t="n">
        <v>19</v>
      </c>
      <c r="I2681" t="n">
        <v>14</v>
      </c>
      <c r="J2681" t="n">
        <v>0</v>
      </c>
      <c r="K2681">
        <f>E2681-F2681</f>
        <v/>
      </c>
      <c r="L2681" s="10">
        <f>IFERROR(K2681/E2681,0)</f>
        <v/>
      </c>
      <c r="M2681">
        <f>YEAR(A2681)</f>
        <v/>
      </c>
      <c r="N2681">
        <f>"Q"&amp;ROUNDUP(MONTH(A2681)/3,0)</f>
        <v/>
      </c>
      <c r="O2681">
        <f>TEXT(A2681,"mmm")</f>
        <v/>
      </c>
    </row>
    <row r="2682">
      <c r="A2682" s="13" t="n">
        <v>45444</v>
      </c>
      <c r="B2682" t="inlineStr">
        <is>
          <t>South</t>
        </is>
      </c>
      <c r="C2682" t="inlineStr">
        <is>
          <t>Retail Store</t>
        </is>
      </c>
      <c r="D2682" t="inlineStr">
        <is>
          <t>Sports</t>
        </is>
      </c>
      <c r="E2682" t="n">
        <v>23520.74</v>
      </c>
      <c r="F2682" t="n">
        <v>14745.74</v>
      </c>
      <c r="G2682" t="n">
        <v>24123.84</v>
      </c>
      <c r="H2682" t="n">
        <v>4</v>
      </c>
      <c r="I2682" t="n">
        <v>4</v>
      </c>
      <c r="J2682" t="n">
        <v>0</v>
      </c>
      <c r="K2682">
        <f>E2682-F2682</f>
        <v/>
      </c>
      <c r="L2682" s="10">
        <f>IFERROR(K2682/E2682,0)</f>
        <v/>
      </c>
      <c r="M2682">
        <f>YEAR(A2682)</f>
        <v/>
      </c>
      <c r="N2682">
        <f>"Q"&amp;ROUNDUP(MONTH(A2682)/3,0)</f>
        <v/>
      </c>
      <c r="O2682">
        <f>TEXT(A2682,"mmm")</f>
        <v/>
      </c>
    </row>
    <row r="2683">
      <c r="A2683" s="13" t="n">
        <v>45444</v>
      </c>
      <c r="B2683" t="inlineStr">
        <is>
          <t>South</t>
        </is>
      </c>
      <c r="C2683" t="inlineStr">
        <is>
          <t>Unknown</t>
        </is>
      </c>
      <c r="D2683" t="inlineStr">
        <is>
          <t>Grocery</t>
        </is>
      </c>
      <c r="E2683" t="n">
        <v>428.69</v>
      </c>
      <c r="F2683" t="n">
        <v>351.74</v>
      </c>
      <c r="G2683" t="n">
        <v>476.32</v>
      </c>
      <c r="H2683" t="n">
        <v>2</v>
      </c>
      <c r="I2683" t="n">
        <v>1</v>
      </c>
      <c r="J2683" t="n">
        <v>0</v>
      </c>
      <c r="K2683">
        <f>E2683-F2683</f>
        <v/>
      </c>
      <c r="L2683" s="10">
        <f>IFERROR(K2683/E2683,0)</f>
        <v/>
      </c>
      <c r="M2683">
        <f>YEAR(A2683)</f>
        <v/>
      </c>
      <c r="N2683">
        <f>"Q"&amp;ROUNDUP(MONTH(A2683)/3,0)</f>
        <v/>
      </c>
      <c r="O2683">
        <f>TEXT(A2683,"mmm")</f>
        <v/>
      </c>
    </row>
    <row r="2684">
      <c r="A2684" s="13" t="n">
        <v>45444</v>
      </c>
      <c r="B2684" t="inlineStr">
        <is>
          <t>South</t>
        </is>
      </c>
      <c r="C2684" t="inlineStr">
        <is>
          <t>Website</t>
        </is>
      </c>
      <c r="D2684" t="inlineStr">
        <is>
          <t>Beauty</t>
        </is>
      </c>
      <c r="E2684" t="n">
        <v>18721.63</v>
      </c>
      <c r="F2684" t="n">
        <v>10786.36</v>
      </c>
      <c r="G2684" t="n">
        <v>19793.28</v>
      </c>
      <c r="H2684" t="n">
        <v>28</v>
      </c>
      <c r="I2684" t="n">
        <v>21</v>
      </c>
      <c r="J2684" t="n">
        <v>1</v>
      </c>
      <c r="K2684">
        <f>E2684-F2684</f>
        <v/>
      </c>
      <c r="L2684" s="10">
        <f>IFERROR(K2684/E2684,0)</f>
        <v/>
      </c>
      <c r="M2684">
        <f>YEAR(A2684)</f>
        <v/>
      </c>
      <c r="N2684">
        <f>"Q"&amp;ROUNDUP(MONTH(A2684)/3,0)</f>
        <v/>
      </c>
      <c r="O2684">
        <f>TEXT(A2684,"mmm")</f>
        <v/>
      </c>
    </row>
    <row r="2685">
      <c r="A2685" s="13" t="n">
        <v>45444</v>
      </c>
      <c r="B2685" t="inlineStr">
        <is>
          <t>South</t>
        </is>
      </c>
      <c r="C2685" t="inlineStr">
        <is>
          <t>Website</t>
        </is>
      </c>
      <c r="D2685" t="inlineStr">
        <is>
          <t>Books</t>
        </is>
      </c>
      <c r="E2685" t="n">
        <v>10655.4</v>
      </c>
      <c r="F2685" t="n">
        <v>7712.96</v>
      </c>
      <c r="G2685" t="n">
        <v>11208.08</v>
      </c>
      <c r="H2685" t="n">
        <v>23</v>
      </c>
      <c r="I2685" t="n">
        <v>19</v>
      </c>
      <c r="J2685" t="n">
        <v>0</v>
      </c>
      <c r="K2685">
        <f>E2685-F2685</f>
        <v/>
      </c>
      <c r="L2685" s="10">
        <f>IFERROR(K2685/E2685,0)</f>
        <v/>
      </c>
      <c r="M2685">
        <f>YEAR(A2685)</f>
        <v/>
      </c>
      <c r="N2685">
        <f>"Q"&amp;ROUNDUP(MONTH(A2685)/3,0)</f>
        <v/>
      </c>
      <c r="O2685">
        <f>TEXT(A2685,"mmm")</f>
        <v/>
      </c>
    </row>
    <row r="2686">
      <c r="A2686" s="13" t="n">
        <v>45444</v>
      </c>
      <c r="B2686" t="inlineStr">
        <is>
          <t>South</t>
        </is>
      </c>
      <c r="C2686" t="inlineStr">
        <is>
          <t>Website</t>
        </is>
      </c>
      <c r="D2686" t="inlineStr">
        <is>
          <t>Electronics</t>
        </is>
      </c>
      <c r="E2686" t="n">
        <v>421288.88</v>
      </c>
      <c r="F2686" t="n">
        <v>368305.11</v>
      </c>
      <c r="G2686" t="n">
        <v>444075.84</v>
      </c>
      <c r="H2686" t="n">
        <v>44</v>
      </c>
      <c r="I2686" t="n">
        <v>33</v>
      </c>
      <c r="J2686" t="n">
        <v>2</v>
      </c>
      <c r="K2686">
        <f>E2686-F2686</f>
        <v/>
      </c>
      <c r="L2686" s="10">
        <f>IFERROR(K2686/E2686,0)</f>
        <v/>
      </c>
      <c r="M2686">
        <f>YEAR(A2686)</f>
        <v/>
      </c>
      <c r="N2686">
        <f>"Q"&amp;ROUNDUP(MONTH(A2686)/3,0)</f>
        <v/>
      </c>
      <c r="O2686">
        <f>TEXT(A2686,"mmm")</f>
        <v/>
      </c>
    </row>
    <row r="2687">
      <c r="A2687" s="13" t="n">
        <v>45444</v>
      </c>
      <c r="B2687" t="inlineStr">
        <is>
          <t>South</t>
        </is>
      </c>
      <c r="C2687" t="inlineStr">
        <is>
          <t>Website</t>
        </is>
      </c>
      <c r="D2687" t="inlineStr">
        <is>
          <t>Fashion</t>
        </is>
      </c>
      <c r="E2687" t="n">
        <v>103927.91</v>
      </c>
      <c r="F2687" t="n">
        <v>56064.27</v>
      </c>
      <c r="G2687" t="n">
        <v>109613.92</v>
      </c>
      <c r="H2687" t="n">
        <v>72</v>
      </c>
      <c r="I2687" t="n">
        <v>54</v>
      </c>
      <c r="J2687" t="n">
        <v>7</v>
      </c>
      <c r="K2687">
        <f>E2687-F2687</f>
        <v/>
      </c>
      <c r="L2687" s="10">
        <f>IFERROR(K2687/E2687,0)</f>
        <v/>
      </c>
      <c r="M2687">
        <f>YEAR(A2687)</f>
        <v/>
      </c>
      <c r="N2687">
        <f>"Q"&amp;ROUNDUP(MONTH(A2687)/3,0)</f>
        <v/>
      </c>
      <c r="O2687">
        <f>TEXT(A2687,"mmm")</f>
        <v/>
      </c>
    </row>
    <row r="2688">
      <c r="A2688" s="13" t="n">
        <v>45444</v>
      </c>
      <c r="B2688" t="inlineStr">
        <is>
          <t>South</t>
        </is>
      </c>
      <c r="C2688" t="inlineStr">
        <is>
          <t>Website</t>
        </is>
      </c>
      <c r="D2688" t="inlineStr">
        <is>
          <t>Grocery</t>
        </is>
      </c>
      <c r="E2688" t="n">
        <v>27782.3</v>
      </c>
      <c r="F2688" t="n">
        <v>22622.24</v>
      </c>
      <c r="G2688" t="n">
        <v>29593.2</v>
      </c>
      <c r="H2688" t="n">
        <v>75</v>
      </c>
      <c r="I2688" t="n">
        <v>31</v>
      </c>
      <c r="J2688" t="n">
        <v>0</v>
      </c>
      <c r="K2688">
        <f>E2688-F2688</f>
        <v/>
      </c>
      <c r="L2688" s="10">
        <f>IFERROR(K2688/E2688,0)</f>
        <v/>
      </c>
      <c r="M2688">
        <f>YEAR(A2688)</f>
        <v/>
      </c>
      <c r="N2688">
        <f>"Q"&amp;ROUNDUP(MONTH(A2688)/3,0)</f>
        <v/>
      </c>
      <c r="O2688">
        <f>TEXT(A2688,"mmm")</f>
        <v/>
      </c>
    </row>
    <row r="2689">
      <c r="A2689" s="13" t="n">
        <v>45444</v>
      </c>
      <c r="B2689" t="inlineStr">
        <is>
          <t>South</t>
        </is>
      </c>
      <c r="C2689" t="inlineStr">
        <is>
          <t>Website</t>
        </is>
      </c>
      <c r="D2689" t="inlineStr">
        <is>
          <t>Home &amp; Kitchen</t>
        </is>
      </c>
      <c r="E2689" t="n">
        <v>92334.66</v>
      </c>
      <c r="F2689" t="n">
        <v>61587.92</v>
      </c>
      <c r="G2689" t="n">
        <v>98093.84</v>
      </c>
      <c r="H2689" t="n">
        <v>39</v>
      </c>
      <c r="I2689" t="n">
        <v>31</v>
      </c>
      <c r="J2689" t="n">
        <v>3</v>
      </c>
      <c r="K2689">
        <f>E2689-F2689</f>
        <v/>
      </c>
      <c r="L2689" s="10">
        <f>IFERROR(K2689/E2689,0)</f>
        <v/>
      </c>
      <c r="M2689">
        <f>YEAR(A2689)</f>
        <v/>
      </c>
      <c r="N2689">
        <f>"Q"&amp;ROUNDUP(MONTH(A2689)/3,0)</f>
        <v/>
      </c>
      <c r="O2689">
        <f>TEXT(A2689,"mmm")</f>
        <v/>
      </c>
    </row>
    <row r="2690">
      <c r="A2690" s="13" t="n">
        <v>45444</v>
      </c>
      <c r="B2690" t="inlineStr">
        <is>
          <t>South</t>
        </is>
      </c>
      <c r="C2690" t="inlineStr">
        <is>
          <t>Website</t>
        </is>
      </c>
      <c r="D2690" t="inlineStr">
        <is>
          <t>Sports</t>
        </is>
      </c>
      <c r="E2690" t="n">
        <v>37863.62</v>
      </c>
      <c r="F2690" t="n">
        <v>24012.21</v>
      </c>
      <c r="G2690" t="n">
        <v>39512.72</v>
      </c>
      <c r="H2690" t="n">
        <v>17</v>
      </c>
      <c r="I2690" t="n">
        <v>13</v>
      </c>
      <c r="J2690" t="n">
        <v>1</v>
      </c>
      <c r="K2690">
        <f>E2690-F2690</f>
        <v/>
      </c>
      <c r="L2690" s="10">
        <f>IFERROR(K2690/E2690,0)</f>
        <v/>
      </c>
      <c r="M2690">
        <f>YEAR(A2690)</f>
        <v/>
      </c>
      <c r="N2690">
        <f>"Q"&amp;ROUNDUP(MONTH(A2690)/3,0)</f>
        <v/>
      </c>
      <c r="O2690">
        <f>TEXT(A2690,"mmm")</f>
        <v/>
      </c>
    </row>
    <row r="2691">
      <c r="A2691" s="13" t="n">
        <v>45444</v>
      </c>
      <c r="B2691" t="inlineStr">
        <is>
          <t>South</t>
        </is>
      </c>
      <c r="C2691" t="inlineStr">
        <is>
          <t>Website</t>
        </is>
      </c>
      <c r="D2691" t="inlineStr">
        <is>
          <t>Unknown</t>
        </is>
      </c>
      <c r="E2691" t="n">
        <v>755.35</v>
      </c>
      <c r="F2691" t="n">
        <v>698.1900000000001</v>
      </c>
      <c r="G2691" t="n">
        <v>839.28</v>
      </c>
      <c r="H2691" t="n">
        <v>3</v>
      </c>
      <c r="I2691" t="n">
        <v>1</v>
      </c>
      <c r="J2691" t="n">
        <v>0</v>
      </c>
      <c r="K2691">
        <f>E2691-F2691</f>
        <v/>
      </c>
      <c r="L2691" s="10">
        <f>IFERROR(K2691/E2691,0)</f>
        <v/>
      </c>
      <c r="M2691">
        <f>YEAR(A2691)</f>
        <v/>
      </c>
      <c r="N2691">
        <f>"Q"&amp;ROUNDUP(MONTH(A2691)/3,0)</f>
        <v/>
      </c>
      <c r="O2691">
        <f>TEXT(A2691,"mmm")</f>
        <v/>
      </c>
    </row>
    <row r="2692">
      <c r="A2692" s="13" t="n">
        <v>45444</v>
      </c>
      <c r="B2692" t="inlineStr">
        <is>
          <t>West</t>
        </is>
      </c>
      <c r="C2692" t="inlineStr">
        <is>
          <t>Marketplace</t>
        </is>
      </c>
      <c r="D2692" t="inlineStr">
        <is>
          <t>Beauty</t>
        </is>
      </c>
      <c r="E2692" t="n">
        <v>11883.09</v>
      </c>
      <c r="F2692" t="n">
        <v>6774.78</v>
      </c>
      <c r="G2692" t="n">
        <v>13003.12</v>
      </c>
      <c r="H2692" t="n">
        <v>17</v>
      </c>
      <c r="I2692" t="n">
        <v>13</v>
      </c>
      <c r="J2692" t="n">
        <v>1</v>
      </c>
      <c r="K2692">
        <f>E2692-F2692</f>
        <v/>
      </c>
      <c r="L2692" s="10">
        <f>IFERROR(K2692/E2692,0)</f>
        <v/>
      </c>
      <c r="M2692">
        <f>YEAR(A2692)</f>
        <v/>
      </c>
      <c r="N2692">
        <f>"Q"&amp;ROUNDUP(MONTH(A2692)/3,0)</f>
        <v/>
      </c>
      <c r="O2692">
        <f>TEXT(A2692,"mmm")</f>
        <v/>
      </c>
    </row>
    <row r="2693">
      <c r="A2693" s="13" t="n">
        <v>45444</v>
      </c>
      <c r="B2693" t="inlineStr">
        <is>
          <t>West</t>
        </is>
      </c>
      <c r="C2693" t="inlineStr">
        <is>
          <t>Marketplace</t>
        </is>
      </c>
      <c r="D2693" t="inlineStr">
        <is>
          <t>Books</t>
        </is>
      </c>
      <c r="E2693" t="n">
        <v>8560.85</v>
      </c>
      <c r="F2693" t="n">
        <v>6491.27</v>
      </c>
      <c r="G2693" t="n">
        <v>9725.040000000001</v>
      </c>
      <c r="H2693" t="n">
        <v>19</v>
      </c>
      <c r="I2693" t="n">
        <v>16</v>
      </c>
      <c r="J2693" t="n">
        <v>1</v>
      </c>
      <c r="K2693">
        <f>E2693-F2693</f>
        <v/>
      </c>
      <c r="L2693" s="10">
        <f>IFERROR(K2693/E2693,0)</f>
        <v/>
      </c>
      <c r="M2693">
        <f>YEAR(A2693)</f>
        <v/>
      </c>
      <c r="N2693">
        <f>"Q"&amp;ROUNDUP(MONTH(A2693)/3,0)</f>
        <v/>
      </c>
      <c r="O2693">
        <f>TEXT(A2693,"mmm")</f>
        <v/>
      </c>
    </row>
    <row r="2694">
      <c r="A2694" s="13" t="n">
        <v>45444</v>
      </c>
      <c r="B2694" t="inlineStr">
        <is>
          <t>West</t>
        </is>
      </c>
      <c r="C2694" t="inlineStr">
        <is>
          <t>Marketplace</t>
        </is>
      </c>
      <c r="D2694" t="inlineStr">
        <is>
          <t>Electronics</t>
        </is>
      </c>
      <c r="E2694" t="n">
        <v>490992.08</v>
      </c>
      <c r="F2694" t="n">
        <v>457974.93</v>
      </c>
      <c r="G2694" t="n">
        <v>547979.12</v>
      </c>
      <c r="H2694" t="n">
        <v>47</v>
      </c>
      <c r="I2694" t="n">
        <v>35</v>
      </c>
      <c r="J2694" t="n">
        <v>1</v>
      </c>
      <c r="K2694">
        <f>E2694-F2694</f>
        <v/>
      </c>
      <c r="L2694" s="10">
        <f>IFERROR(K2694/E2694,0)</f>
        <v/>
      </c>
      <c r="M2694">
        <f>YEAR(A2694)</f>
        <v/>
      </c>
      <c r="N2694">
        <f>"Q"&amp;ROUNDUP(MONTH(A2694)/3,0)</f>
        <v/>
      </c>
      <c r="O2694">
        <f>TEXT(A2694,"mmm")</f>
        <v/>
      </c>
    </row>
    <row r="2695">
      <c r="A2695" s="13" t="n">
        <v>45444</v>
      </c>
      <c r="B2695" t="inlineStr">
        <is>
          <t>West</t>
        </is>
      </c>
      <c r="C2695" t="inlineStr">
        <is>
          <t>Marketplace</t>
        </is>
      </c>
      <c r="D2695" t="inlineStr">
        <is>
          <t>Fashion</t>
        </is>
      </c>
      <c r="E2695" t="n">
        <v>78124.71000000001</v>
      </c>
      <c r="F2695" t="n">
        <v>42957.32</v>
      </c>
      <c r="G2695" t="n">
        <v>86591.44</v>
      </c>
      <c r="H2695" t="n">
        <v>49</v>
      </c>
      <c r="I2695" t="n">
        <v>37</v>
      </c>
      <c r="J2695" t="n">
        <v>11</v>
      </c>
      <c r="K2695">
        <f>E2695-F2695</f>
        <v/>
      </c>
      <c r="L2695" s="10">
        <f>IFERROR(K2695/E2695,0)</f>
        <v/>
      </c>
      <c r="M2695">
        <f>YEAR(A2695)</f>
        <v/>
      </c>
      <c r="N2695">
        <f>"Q"&amp;ROUNDUP(MONTH(A2695)/3,0)</f>
        <v/>
      </c>
      <c r="O2695">
        <f>TEXT(A2695,"mmm")</f>
        <v/>
      </c>
    </row>
    <row r="2696">
      <c r="A2696" s="13" t="n">
        <v>45444</v>
      </c>
      <c r="B2696" t="inlineStr">
        <is>
          <t>West</t>
        </is>
      </c>
      <c r="C2696" t="inlineStr">
        <is>
          <t>Marketplace</t>
        </is>
      </c>
      <c r="D2696" t="inlineStr">
        <is>
          <t>Grocery</t>
        </is>
      </c>
      <c r="E2696" t="n">
        <v>18138.63</v>
      </c>
      <c r="F2696" t="n">
        <v>16019.48</v>
      </c>
      <c r="G2696" t="n">
        <v>20428.72</v>
      </c>
      <c r="H2696" t="n">
        <v>57</v>
      </c>
      <c r="I2696" t="n">
        <v>25</v>
      </c>
      <c r="J2696" t="n">
        <v>0</v>
      </c>
      <c r="K2696">
        <f>E2696-F2696</f>
        <v/>
      </c>
      <c r="L2696" s="10">
        <f>IFERROR(K2696/E2696,0)</f>
        <v/>
      </c>
      <c r="M2696">
        <f>YEAR(A2696)</f>
        <v/>
      </c>
      <c r="N2696">
        <f>"Q"&amp;ROUNDUP(MONTH(A2696)/3,0)</f>
        <v/>
      </c>
      <c r="O2696">
        <f>TEXT(A2696,"mmm")</f>
        <v/>
      </c>
    </row>
    <row r="2697">
      <c r="A2697" s="13" t="n">
        <v>45444</v>
      </c>
      <c r="B2697" t="inlineStr">
        <is>
          <t>West</t>
        </is>
      </c>
      <c r="C2697" t="inlineStr">
        <is>
          <t>Marketplace</t>
        </is>
      </c>
      <c r="D2697" t="inlineStr">
        <is>
          <t>Home &amp; Kitchen</t>
        </is>
      </c>
      <c r="E2697" t="n">
        <v>70749.35000000001</v>
      </c>
      <c r="F2697" t="n">
        <v>50640.81</v>
      </c>
      <c r="G2697" t="n">
        <v>79267.75999999999</v>
      </c>
      <c r="H2697" t="n">
        <v>31</v>
      </c>
      <c r="I2697" t="n">
        <v>24</v>
      </c>
      <c r="J2697" t="n">
        <v>3</v>
      </c>
      <c r="K2697">
        <f>E2697-F2697</f>
        <v/>
      </c>
      <c r="L2697" s="10">
        <f>IFERROR(K2697/E2697,0)</f>
        <v/>
      </c>
      <c r="M2697">
        <f>YEAR(A2697)</f>
        <v/>
      </c>
      <c r="N2697">
        <f>"Q"&amp;ROUNDUP(MONTH(A2697)/3,0)</f>
        <v/>
      </c>
      <c r="O2697">
        <f>TEXT(A2697,"mmm")</f>
        <v/>
      </c>
    </row>
    <row r="2698">
      <c r="A2698" s="13" t="n">
        <v>45444</v>
      </c>
      <c r="B2698" t="inlineStr">
        <is>
          <t>West</t>
        </is>
      </c>
      <c r="C2698" t="inlineStr">
        <is>
          <t>Marketplace</t>
        </is>
      </c>
      <c r="D2698" t="inlineStr">
        <is>
          <t>Sports</t>
        </is>
      </c>
      <c r="E2698" t="n">
        <v>15290.43</v>
      </c>
      <c r="F2698" t="n">
        <v>10689.2</v>
      </c>
      <c r="G2698" t="n">
        <v>16712.8</v>
      </c>
      <c r="H2698" t="n">
        <v>10</v>
      </c>
      <c r="I2698" t="n">
        <v>8</v>
      </c>
      <c r="J2698" t="n">
        <v>0</v>
      </c>
      <c r="K2698">
        <f>E2698-F2698</f>
        <v/>
      </c>
      <c r="L2698" s="10">
        <f>IFERROR(K2698/E2698,0)</f>
        <v/>
      </c>
      <c r="M2698">
        <f>YEAR(A2698)</f>
        <v/>
      </c>
      <c r="N2698">
        <f>"Q"&amp;ROUNDUP(MONTH(A2698)/3,0)</f>
        <v/>
      </c>
      <c r="O2698">
        <f>TEXT(A2698,"mmm")</f>
        <v/>
      </c>
    </row>
    <row r="2699">
      <c r="A2699" s="13" t="n">
        <v>45444</v>
      </c>
      <c r="B2699" t="inlineStr">
        <is>
          <t>West</t>
        </is>
      </c>
      <c r="C2699" t="inlineStr">
        <is>
          <t>Marketplace</t>
        </is>
      </c>
      <c r="D2699" t="inlineStr">
        <is>
          <t>Unknown</t>
        </is>
      </c>
      <c r="E2699" t="n">
        <v>1392.09</v>
      </c>
      <c r="F2699" t="n">
        <v>951.02</v>
      </c>
      <c r="G2699" t="n">
        <v>1465.36</v>
      </c>
      <c r="H2699" t="n">
        <v>1</v>
      </c>
      <c r="I2699" t="n">
        <v>1</v>
      </c>
      <c r="J2699" t="n">
        <v>0</v>
      </c>
      <c r="K2699">
        <f>E2699-F2699</f>
        <v/>
      </c>
      <c r="L2699" s="10">
        <f>IFERROR(K2699/E2699,0)</f>
        <v/>
      </c>
      <c r="M2699">
        <f>YEAR(A2699)</f>
        <v/>
      </c>
      <c r="N2699">
        <f>"Q"&amp;ROUNDUP(MONTH(A2699)/3,0)</f>
        <v/>
      </c>
      <c r="O2699">
        <f>TEXT(A2699,"mmm")</f>
        <v/>
      </c>
    </row>
    <row r="2700">
      <c r="A2700" s="13" t="n">
        <v>45444</v>
      </c>
      <c r="B2700" t="inlineStr">
        <is>
          <t>West</t>
        </is>
      </c>
      <c r="C2700" t="inlineStr">
        <is>
          <t>Mobile App</t>
        </is>
      </c>
      <c r="D2700" t="inlineStr">
        <is>
          <t>Beauty</t>
        </is>
      </c>
      <c r="E2700" t="n">
        <v>8162</v>
      </c>
      <c r="F2700" t="n">
        <v>4533.55</v>
      </c>
      <c r="G2700" t="n">
        <v>8870.16</v>
      </c>
      <c r="H2700" t="n">
        <v>21</v>
      </c>
      <c r="I2700" t="n">
        <v>16</v>
      </c>
      <c r="J2700" t="n">
        <v>0</v>
      </c>
      <c r="K2700">
        <f>E2700-F2700</f>
        <v/>
      </c>
      <c r="L2700" s="10">
        <f>IFERROR(K2700/E2700,0)</f>
        <v/>
      </c>
      <c r="M2700">
        <f>YEAR(A2700)</f>
        <v/>
      </c>
      <c r="N2700">
        <f>"Q"&amp;ROUNDUP(MONTH(A2700)/3,0)</f>
        <v/>
      </c>
      <c r="O2700">
        <f>TEXT(A2700,"mmm")</f>
        <v/>
      </c>
    </row>
    <row r="2701">
      <c r="A2701" s="13" t="n">
        <v>45444</v>
      </c>
      <c r="B2701" t="inlineStr">
        <is>
          <t>West</t>
        </is>
      </c>
      <c r="C2701" t="inlineStr">
        <is>
          <t>Mobile App</t>
        </is>
      </c>
      <c r="D2701" t="inlineStr">
        <is>
          <t>Books</t>
        </is>
      </c>
      <c r="E2701" t="n">
        <v>14109.66</v>
      </c>
      <c r="F2701" t="n">
        <v>10121.83</v>
      </c>
      <c r="G2701" t="n">
        <v>14840.8</v>
      </c>
      <c r="H2701" t="n">
        <v>30</v>
      </c>
      <c r="I2701" t="n">
        <v>23</v>
      </c>
      <c r="J2701" t="n">
        <v>0</v>
      </c>
      <c r="K2701">
        <f>E2701-F2701</f>
        <v/>
      </c>
      <c r="L2701" s="10">
        <f>IFERROR(K2701/E2701,0)</f>
        <v/>
      </c>
      <c r="M2701">
        <f>YEAR(A2701)</f>
        <v/>
      </c>
      <c r="N2701">
        <f>"Q"&amp;ROUNDUP(MONTH(A2701)/3,0)</f>
        <v/>
      </c>
      <c r="O2701">
        <f>TEXT(A2701,"mmm")</f>
        <v/>
      </c>
    </row>
    <row r="2702">
      <c r="A2702" s="13" t="n">
        <v>45444</v>
      </c>
      <c r="B2702" t="inlineStr">
        <is>
          <t>West</t>
        </is>
      </c>
      <c r="C2702" t="inlineStr">
        <is>
          <t>Mobile App</t>
        </is>
      </c>
      <c r="D2702" t="inlineStr">
        <is>
          <t>Electronics</t>
        </is>
      </c>
      <c r="E2702" t="n">
        <v>435057.94</v>
      </c>
      <c r="F2702" t="n">
        <v>390622.23</v>
      </c>
      <c r="G2702" t="n">
        <v>468447.2</v>
      </c>
      <c r="H2702" t="n">
        <v>50</v>
      </c>
      <c r="I2702" t="n">
        <v>40</v>
      </c>
      <c r="J2702" t="n">
        <v>4</v>
      </c>
      <c r="K2702">
        <f>E2702-F2702</f>
        <v/>
      </c>
      <c r="L2702" s="10">
        <f>IFERROR(K2702/E2702,0)</f>
        <v/>
      </c>
      <c r="M2702">
        <f>YEAR(A2702)</f>
        <v/>
      </c>
      <c r="N2702">
        <f>"Q"&amp;ROUNDUP(MONTH(A2702)/3,0)</f>
        <v/>
      </c>
      <c r="O2702">
        <f>TEXT(A2702,"mmm")</f>
        <v/>
      </c>
    </row>
    <row r="2703">
      <c r="A2703" s="13" t="n">
        <v>45444</v>
      </c>
      <c r="B2703" t="inlineStr">
        <is>
          <t>West</t>
        </is>
      </c>
      <c r="C2703" t="inlineStr">
        <is>
          <t>Mobile App</t>
        </is>
      </c>
      <c r="D2703" t="inlineStr">
        <is>
          <t>Fashion</t>
        </is>
      </c>
      <c r="E2703" t="n">
        <v>100792.09</v>
      </c>
      <c r="F2703" t="n">
        <v>54944.07</v>
      </c>
      <c r="G2703" t="n">
        <v>108508.4</v>
      </c>
      <c r="H2703" t="n">
        <v>75</v>
      </c>
      <c r="I2703" t="n">
        <v>62</v>
      </c>
      <c r="J2703" t="n">
        <v>9</v>
      </c>
      <c r="K2703">
        <f>E2703-F2703</f>
        <v/>
      </c>
      <c r="L2703" s="10">
        <f>IFERROR(K2703/E2703,0)</f>
        <v/>
      </c>
      <c r="M2703">
        <f>YEAR(A2703)</f>
        <v/>
      </c>
      <c r="N2703">
        <f>"Q"&amp;ROUNDUP(MONTH(A2703)/3,0)</f>
        <v/>
      </c>
      <c r="O2703">
        <f>TEXT(A2703,"mmm")</f>
        <v/>
      </c>
    </row>
    <row r="2704">
      <c r="A2704" s="13" t="n">
        <v>45444</v>
      </c>
      <c r="B2704" t="inlineStr">
        <is>
          <t>West</t>
        </is>
      </c>
      <c r="C2704" t="inlineStr">
        <is>
          <t>Mobile App</t>
        </is>
      </c>
      <c r="D2704" t="inlineStr">
        <is>
          <t>Grocery</t>
        </is>
      </c>
      <c r="E2704" t="n">
        <v>28130.15</v>
      </c>
      <c r="F2704" t="n">
        <v>23330.21</v>
      </c>
      <c r="G2704" t="n">
        <v>30202.64</v>
      </c>
      <c r="H2704" t="n">
        <v>79</v>
      </c>
      <c r="I2704" t="n">
        <v>30</v>
      </c>
      <c r="J2704" t="n">
        <v>0</v>
      </c>
      <c r="K2704">
        <f>E2704-F2704</f>
        <v/>
      </c>
      <c r="L2704" s="10">
        <f>IFERROR(K2704/E2704,0)</f>
        <v/>
      </c>
      <c r="M2704">
        <f>YEAR(A2704)</f>
        <v/>
      </c>
      <c r="N2704">
        <f>"Q"&amp;ROUNDUP(MONTH(A2704)/3,0)</f>
        <v/>
      </c>
      <c r="O2704">
        <f>TEXT(A2704,"mmm")</f>
        <v/>
      </c>
    </row>
    <row r="2705">
      <c r="A2705" s="13" t="n">
        <v>45444</v>
      </c>
      <c r="B2705" t="inlineStr">
        <is>
          <t>West</t>
        </is>
      </c>
      <c r="C2705" t="inlineStr">
        <is>
          <t>Mobile App</t>
        </is>
      </c>
      <c r="D2705" t="inlineStr">
        <is>
          <t>Home &amp; Kitchen</t>
        </is>
      </c>
      <c r="E2705" t="n">
        <v>74971.14</v>
      </c>
      <c r="F2705" t="n">
        <v>51655.45</v>
      </c>
      <c r="G2705" t="n">
        <v>81603.60000000001</v>
      </c>
      <c r="H2705" t="n">
        <v>35</v>
      </c>
      <c r="I2705" t="n">
        <v>30</v>
      </c>
      <c r="J2705" t="n">
        <v>1</v>
      </c>
      <c r="K2705">
        <f>E2705-F2705</f>
        <v/>
      </c>
      <c r="L2705" s="10">
        <f>IFERROR(K2705/E2705,0)</f>
        <v/>
      </c>
      <c r="M2705">
        <f>YEAR(A2705)</f>
        <v/>
      </c>
      <c r="N2705">
        <f>"Q"&amp;ROUNDUP(MONTH(A2705)/3,0)</f>
        <v/>
      </c>
      <c r="O2705">
        <f>TEXT(A2705,"mmm")</f>
        <v/>
      </c>
    </row>
    <row r="2706">
      <c r="A2706" s="13" t="n">
        <v>45444</v>
      </c>
      <c r="B2706" t="inlineStr">
        <is>
          <t>West</t>
        </is>
      </c>
      <c r="C2706" t="inlineStr">
        <is>
          <t>Mobile App</t>
        </is>
      </c>
      <c r="D2706" t="inlineStr">
        <is>
          <t>Sports</t>
        </is>
      </c>
      <c r="E2706" t="n">
        <v>39413.53</v>
      </c>
      <c r="F2706" t="n">
        <v>27422.84</v>
      </c>
      <c r="G2706" t="n">
        <v>42946.8</v>
      </c>
      <c r="H2706" t="n">
        <v>15</v>
      </c>
      <c r="I2706" t="n">
        <v>14</v>
      </c>
      <c r="J2706" t="n">
        <v>0</v>
      </c>
      <c r="K2706">
        <f>E2706-F2706</f>
        <v/>
      </c>
      <c r="L2706" s="10">
        <f>IFERROR(K2706/E2706,0)</f>
        <v/>
      </c>
      <c r="M2706">
        <f>YEAR(A2706)</f>
        <v/>
      </c>
      <c r="N2706">
        <f>"Q"&amp;ROUNDUP(MONTH(A2706)/3,0)</f>
        <v/>
      </c>
      <c r="O2706">
        <f>TEXT(A2706,"mmm")</f>
        <v/>
      </c>
    </row>
    <row r="2707">
      <c r="A2707" s="13" t="n">
        <v>45444</v>
      </c>
      <c r="B2707" t="inlineStr">
        <is>
          <t>West</t>
        </is>
      </c>
      <c r="C2707" t="inlineStr">
        <is>
          <t>Retail Store</t>
        </is>
      </c>
      <c r="D2707" t="inlineStr">
        <is>
          <t>Beauty</t>
        </is>
      </c>
      <c r="E2707" t="n">
        <v>2333.64</v>
      </c>
      <c r="F2707" t="n">
        <v>1235.96</v>
      </c>
      <c r="G2707" t="n">
        <v>2467.92</v>
      </c>
      <c r="H2707" t="n">
        <v>7</v>
      </c>
      <c r="I2707" t="n">
        <v>7</v>
      </c>
      <c r="J2707" t="n">
        <v>0</v>
      </c>
      <c r="K2707">
        <f>E2707-F2707</f>
        <v/>
      </c>
      <c r="L2707" s="10">
        <f>IFERROR(K2707/E2707,0)</f>
        <v/>
      </c>
      <c r="M2707">
        <f>YEAR(A2707)</f>
        <v/>
      </c>
      <c r="N2707">
        <f>"Q"&amp;ROUNDUP(MONTH(A2707)/3,0)</f>
        <v/>
      </c>
      <c r="O2707">
        <f>TEXT(A2707,"mmm")</f>
        <v/>
      </c>
    </row>
    <row r="2708">
      <c r="A2708" s="13" t="n">
        <v>45444</v>
      </c>
      <c r="B2708" t="inlineStr">
        <is>
          <t>West</t>
        </is>
      </c>
      <c r="C2708" t="inlineStr">
        <is>
          <t>Retail Store</t>
        </is>
      </c>
      <c r="D2708" t="inlineStr">
        <is>
          <t>Books</t>
        </is>
      </c>
      <c r="E2708" t="n">
        <v>5549.69</v>
      </c>
      <c r="F2708" t="n">
        <v>3862.92</v>
      </c>
      <c r="G2708" t="n">
        <v>5655.52</v>
      </c>
      <c r="H2708" t="n">
        <v>12</v>
      </c>
      <c r="I2708" t="n">
        <v>10</v>
      </c>
      <c r="J2708" t="n">
        <v>0</v>
      </c>
      <c r="K2708">
        <f>E2708-F2708</f>
        <v/>
      </c>
      <c r="L2708" s="10">
        <f>IFERROR(K2708/E2708,0)</f>
        <v/>
      </c>
      <c r="M2708">
        <f>YEAR(A2708)</f>
        <v/>
      </c>
      <c r="N2708">
        <f>"Q"&amp;ROUNDUP(MONTH(A2708)/3,0)</f>
        <v/>
      </c>
      <c r="O2708">
        <f>TEXT(A2708,"mmm")</f>
        <v/>
      </c>
    </row>
    <row r="2709">
      <c r="A2709" s="13" t="n">
        <v>45444</v>
      </c>
      <c r="B2709" t="inlineStr">
        <is>
          <t>West</t>
        </is>
      </c>
      <c r="C2709" t="inlineStr">
        <is>
          <t>Retail Store</t>
        </is>
      </c>
      <c r="D2709" t="inlineStr">
        <is>
          <t>Electronics</t>
        </is>
      </c>
      <c r="E2709" t="n">
        <v>138175.64</v>
      </c>
      <c r="F2709" t="n">
        <v>117760.22</v>
      </c>
      <c r="G2709" t="n">
        <v>142585.04</v>
      </c>
      <c r="H2709" t="n">
        <v>9</v>
      </c>
      <c r="I2709" t="n">
        <v>8</v>
      </c>
      <c r="J2709" t="n">
        <v>1</v>
      </c>
      <c r="K2709">
        <f>E2709-F2709</f>
        <v/>
      </c>
      <c r="L2709" s="10">
        <f>IFERROR(K2709/E2709,0)</f>
        <v/>
      </c>
      <c r="M2709">
        <f>YEAR(A2709)</f>
        <v/>
      </c>
      <c r="N2709">
        <f>"Q"&amp;ROUNDUP(MONTH(A2709)/3,0)</f>
        <v/>
      </c>
      <c r="O2709">
        <f>TEXT(A2709,"mmm")</f>
        <v/>
      </c>
    </row>
    <row r="2710">
      <c r="A2710" s="13" t="n">
        <v>45444</v>
      </c>
      <c r="B2710" t="inlineStr">
        <is>
          <t>West</t>
        </is>
      </c>
      <c r="C2710" t="inlineStr">
        <is>
          <t>Retail Store</t>
        </is>
      </c>
      <c r="D2710" t="inlineStr">
        <is>
          <t>Fashion</t>
        </is>
      </c>
      <c r="E2710" t="n">
        <v>32111.64</v>
      </c>
      <c r="F2710" t="n">
        <v>16909.47</v>
      </c>
      <c r="G2710" t="n">
        <v>33710.56</v>
      </c>
      <c r="H2710" t="n">
        <v>26</v>
      </c>
      <c r="I2710" t="n">
        <v>20</v>
      </c>
      <c r="J2710" t="n">
        <v>1</v>
      </c>
      <c r="K2710">
        <f>E2710-F2710</f>
        <v/>
      </c>
      <c r="L2710" s="10">
        <f>IFERROR(K2710/E2710,0)</f>
        <v/>
      </c>
      <c r="M2710">
        <f>YEAR(A2710)</f>
        <v/>
      </c>
      <c r="N2710">
        <f>"Q"&amp;ROUNDUP(MONTH(A2710)/3,0)</f>
        <v/>
      </c>
      <c r="O2710">
        <f>TEXT(A2710,"mmm")</f>
        <v/>
      </c>
    </row>
    <row r="2711">
      <c r="A2711" s="13" t="n">
        <v>45444</v>
      </c>
      <c r="B2711" t="inlineStr">
        <is>
          <t>West</t>
        </is>
      </c>
      <c r="C2711" t="inlineStr">
        <is>
          <t>Retail Store</t>
        </is>
      </c>
      <c r="D2711" t="inlineStr">
        <is>
          <t>Grocery</t>
        </is>
      </c>
      <c r="E2711" t="n">
        <v>11388.84</v>
      </c>
      <c r="F2711" t="n">
        <v>9798.16</v>
      </c>
      <c r="G2711" t="n">
        <v>12386.4</v>
      </c>
      <c r="H2711" t="n">
        <v>30</v>
      </c>
      <c r="I2711" t="n">
        <v>12</v>
      </c>
      <c r="J2711" t="n">
        <v>0</v>
      </c>
      <c r="K2711">
        <f>E2711-F2711</f>
        <v/>
      </c>
      <c r="L2711" s="10">
        <f>IFERROR(K2711/E2711,0)</f>
        <v/>
      </c>
      <c r="M2711">
        <f>YEAR(A2711)</f>
        <v/>
      </c>
      <c r="N2711">
        <f>"Q"&amp;ROUNDUP(MONTH(A2711)/3,0)</f>
        <v/>
      </c>
      <c r="O2711">
        <f>TEXT(A2711,"mmm")</f>
        <v/>
      </c>
    </row>
    <row r="2712">
      <c r="A2712" s="13" t="n">
        <v>45444</v>
      </c>
      <c r="B2712" t="inlineStr">
        <is>
          <t>West</t>
        </is>
      </c>
      <c r="C2712" t="inlineStr">
        <is>
          <t>Retail Store</t>
        </is>
      </c>
      <c r="D2712" t="inlineStr">
        <is>
          <t>Home &amp; Kitchen</t>
        </is>
      </c>
      <c r="E2712" t="n">
        <v>44271.49</v>
      </c>
      <c r="F2712" t="n">
        <v>28689.6</v>
      </c>
      <c r="G2712" t="n">
        <v>46269.6</v>
      </c>
      <c r="H2712" t="n">
        <v>20</v>
      </c>
      <c r="I2712" t="n">
        <v>17</v>
      </c>
      <c r="J2712" t="n">
        <v>1</v>
      </c>
      <c r="K2712">
        <f>E2712-F2712</f>
        <v/>
      </c>
      <c r="L2712" s="10">
        <f>IFERROR(K2712/E2712,0)</f>
        <v/>
      </c>
      <c r="M2712">
        <f>YEAR(A2712)</f>
        <v/>
      </c>
      <c r="N2712">
        <f>"Q"&amp;ROUNDUP(MONTH(A2712)/3,0)</f>
        <v/>
      </c>
      <c r="O2712">
        <f>TEXT(A2712,"mmm")</f>
        <v/>
      </c>
    </row>
    <row r="2713">
      <c r="A2713" s="13" t="n">
        <v>45444</v>
      </c>
      <c r="B2713" t="inlineStr">
        <is>
          <t>West</t>
        </is>
      </c>
      <c r="C2713" t="inlineStr">
        <is>
          <t>Retail Store</t>
        </is>
      </c>
      <c r="D2713" t="inlineStr">
        <is>
          <t>Sports</t>
        </is>
      </c>
      <c r="E2713" t="n">
        <v>22566.79</v>
      </c>
      <c r="F2713" t="n">
        <v>13676.6</v>
      </c>
      <c r="G2713" t="n">
        <v>23631.92</v>
      </c>
      <c r="H2713" t="n">
        <v>7</v>
      </c>
      <c r="I2713" t="n">
        <v>6</v>
      </c>
      <c r="J2713" t="n">
        <v>0</v>
      </c>
      <c r="K2713">
        <f>E2713-F2713</f>
        <v/>
      </c>
      <c r="L2713" s="10">
        <f>IFERROR(K2713/E2713,0)</f>
        <v/>
      </c>
      <c r="M2713">
        <f>YEAR(A2713)</f>
        <v/>
      </c>
      <c r="N2713">
        <f>"Q"&amp;ROUNDUP(MONTH(A2713)/3,0)</f>
        <v/>
      </c>
      <c r="O2713">
        <f>TEXT(A2713,"mmm")</f>
        <v/>
      </c>
    </row>
    <row r="2714">
      <c r="A2714" s="13" t="n">
        <v>45444</v>
      </c>
      <c r="B2714" t="inlineStr">
        <is>
          <t>West</t>
        </is>
      </c>
      <c r="C2714" t="inlineStr">
        <is>
          <t>Unknown</t>
        </is>
      </c>
      <c r="D2714" t="inlineStr">
        <is>
          <t>Electronics</t>
        </is>
      </c>
      <c r="E2714" t="n">
        <v>23910.02</v>
      </c>
      <c r="F2714" t="n">
        <v>24368.3</v>
      </c>
      <c r="G2714" t="n">
        <v>29887.52</v>
      </c>
      <c r="H2714" t="n">
        <v>2</v>
      </c>
      <c r="I2714" t="n">
        <v>1</v>
      </c>
      <c r="J2714" t="n">
        <v>1</v>
      </c>
      <c r="K2714">
        <f>E2714-F2714</f>
        <v/>
      </c>
      <c r="L2714" s="10">
        <f>IFERROR(K2714/E2714,0)</f>
        <v/>
      </c>
      <c r="M2714">
        <f>YEAR(A2714)</f>
        <v/>
      </c>
      <c r="N2714">
        <f>"Q"&amp;ROUNDUP(MONTH(A2714)/3,0)</f>
        <v/>
      </c>
      <c r="O2714">
        <f>TEXT(A2714,"mmm")</f>
        <v/>
      </c>
    </row>
    <row r="2715">
      <c r="A2715" s="13" t="n">
        <v>45444</v>
      </c>
      <c r="B2715" t="inlineStr">
        <is>
          <t>West</t>
        </is>
      </c>
      <c r="C2715" t="inlineStr">
        <is>
          <t>Unknown</t>
        </is>
      </c>
      <c r="D2715" t="inlineStr">
        <is>
          <t>Grocery</t>
        </is>
      </c>
      <c r="E2715" t="n">
        <v>988.41</v>
      </c>
      <c r="F2715" t="n">
        <v>824.38</v>
      </c>
      <c r="G2715" t="n">
        <v>1076.4</v>
      </c>
      <c r="H2715" t="n">
        <v>5</v>
      </c>
      <c r="I2715" t="n">
        <v>2</v>
      </c>
      <c r="J2715" t="n">
        <v>0</v>
      </c>
      <c r="K2715">
        <f>E2715-F2715</f>
        <v/>
      </c>
      <c r="L2715" s="10">
        <f>IFERROR(K2715/E2715,0)</f>
        <v/>
      </c>
      <c r="M2715">
        <f>YEAR(A2715)</f>
        <v/>
      </c>
      <c r="N2715">
        <f>"Q"&amp;ROUNDUP(MONTH(A2715)/3,0)</f>
        <v/>
      </c>
      <c r="O2715">
        <f>TEXT(A2715,"mmm")</f>
        <v/>
      </c>
    </row>
    <row r="2716">
      <c r="A2716" s="13" t="n">
        <v>45444</v>
      </c>
      <c r="B2716" t="inlineStr">
        <is>
          <t>West</t>
        </is>
      </c>
      <c r="C2716" t="inlineStr">
        <is>
          <t>Unknown</t>
        </is>
      </c>
      <c r="D2716" t="inlineStr">
        <is>
          <t>Home &amp; Kitchen</t>
        </is>
      </c>
      <c r="E2716" t="n">
        <v>6894.26</v>
      </c>
      <c r="F2716" t="n">
        <v>4047.74</v>
      </c>
      <c r="G2716" t="n">
        <v>7257.12</v>
      </c>
      <c r="H2716" t="n">
        <v>2</v>
      </c>
      <c r="I2716" t="n">
        <v>1</v>
      </c>
      <c r="J2716" t="n">
        <v>0</v>
      </c>
      <c r="K2716">
        <f>E2716-F2716</f>
        <v/>
      </c>
      <c r="L2716" s="10">
        <f>IFERROR(K2716/E2716,0)</f>
        <v/>
      </c>
      <c r="M2716">
        <f>YEAR(A2716)</f>
        <v/>
      </c>
      <c r="N2716">
        <f>"Q"&amp;ROUNDUP(MONTH(A2716)/3,0)</f>
        <v/>
      </c>
      <c r="O2716">
        <f>TEXT(A2716,"mmm")</f>
        <v/>
      </c>
    </row>
    <row r="2717">
      <c r="A2717" s="13" t="n">
        <v>45444</v>
      </c>
      <c r="B2717" t="inlineStr">
        <is>
          <t>West</t>
        </is>
      </c>
      <c r="C2717" t="inlineStr">
        <is>
          <t>Website</t>
        </is>
      </c>
      <c r="D2717" t="inlineStr">
        <is>
          <t>Beauty</t>
        </is>
      </c>
      <c r="E2717" t="n">
        <v>12682.2</v>
      </c>
      <c r="F2717" t="n">
        <v>6877.88</v>
      </c>
      <c r="G2717" t="n">
        <v>13117.52</v>
      </c>
      <c r="H2717" t="n">
        <v>27</v>
      </c>
      <c r="I2717" t="n">
        <v>18</v>
      </c>
      <c r="J2717" t="n">
        <v>0</v>
      </c>
      <c r="K2717">
        <f>E2717-F2717</f>
        <v/>
      </c>
      <c r="L2717" s="10">
        <f>IFERROR(K2717/E2717,0)</f>
        <v/>
      </c>
      <c r="M2717">
        <f>YEAR(A2717)</f>
        <v/>
      </c>
      <c r="N2717">
        <f>"Q"&amp;ROUNDUP(MONTH(A2717)/3,0)</f>
        <v/>
      </c>
      <c r="O2717">
        <f>TEXT(A2717,"mmm")</f>
        <v/>
      </c>
    </row>
    <row r="2718">
      <c r="A2718" s="13" t="n">
        <v>45444</v>
      </c>
      <c r="B2718" t="inlineStr">
        <is>
          <t>West</t>
        </is>
      </c>
      <c r="C2718" t="inlineStr">
        <is>
          <t>Website</t>
        </is>
      </c>
      <c r="D2718" t="inlineStr">
        <is>
          <t>Books</t>
        </is>
      </c>
      <c r="E2718" t="n">
        <v>10773.7</v>
      </c>
      <c r="F2718" t="n">
        <v>7958.14</v>
      </c>
      <c r="G2718" t="n">
        <v>11394.24</v>
      </c>
      <c r="H2718" t="n">
        <v>24</v>
      </c>
      <c r="I2718" t="n">
        <v>17</v>
      </c>
      <c r="J2718" t="n">
        <v>0</v>
      </c>
      <c r="K2718">
        <f>E2718-F2718</f>
        <v/>
      </c>
      <c r="L2718" s="10">
        <f>IFERROR(K2718/E2718,0)</f>
        <v/>
      </c>
      <c r="M2718">
        <f>YEAR(A2718)</f>
        <v/>
      </c>
      <c r="N2718">
        <f>"Q"&amp;ROUNDUP(MONTH(A2718)/3,0)</f>
        <v/>
      </c>
      <c r="O2718">
        <f>TEXT(A2718,"mmm")</f>
        <v/>
      </c>
    </row>
    <row r="2719">
      <c r="A2719" s="13" t="n">
        <v>45444</v>
      </c>
      <c r="B2719" t="inlineStr">
        <is>
          <t>West</t>
        </is>
      </c>
      <c r="C2719" t="inlineStr">
        <is>
          <t>Website</t>
        </is>
      </c>
      <c r="D2719" t="inlineStr">
        <is>
          <t>Electronics</t>
        </is>
      </c>
      <c r="E2719" t="n">
        <v>523032.06</v>
      </c>
      <c r="F2719" t="n">
        <v>465345.73</v>
      </c>
      <c r="G2719" t="n">
        <v>556824.3199999999</v>
      </c>
      <c r="H2719" t="n">
        <v>42</v>
      </c>
      <c r="I2719" t="n">
        <v>37</v>
      </c>
      <c r="J2719" t="n">
        <v>3</v>
      </c>
      <c r="K2719">
        <f>E2719-F2719</f>
        <v/>
      </c>
      <c r="L2719" s="10">
        <f>IFERROR(K2719/E2719,0)</f>
        <v/>
      </c>
      <c r="M2719">
        <f>YEAR(A2719)</f>
        <v/>
      </c>
      <c r="N2719">
        <f>"Q"&amp;ROUNDUP(MONTH(A2719)/3,0)</f>
        <v/>
      </c>
      <c r="O2719">
        <f>TEXT(A2719,"mmm")</f>
        <v/>
      </c>
    </row>
    <row r="2720">
      <c r="A2720" s="13" t="n">
        <v>45444</v>
      </c>
      <c r="B2720" t="inlineStr">
        <is>
          <t>West</t>
        </is>
      </c>
      <c r="C2720" t="inlineStr">
        <is>
          <t>Website</t>
        </is>
      </c>
      <c r="D2720" t="inlineStr">
        <is>
          <t>Fashion</t>
        </is>
      </c>
      <c r="E2720" t="n">
        <v>72633.85000000001</v>
      </c>
      <c r="F2720" t="n">
        <v>38746.81</v>
      </c>
      <c r="G2720" t="n">
        <v>77874.16</v>
      </c>
      <c r="H2720" t="n">
        <v>51</v>
      </c>
      <c r="I2720" t="n">
        <v>47</v>
      </c>
      <c r="J2720" t="n">
        <v>6</v>
      </c>
      <c r="K2720">
        <f>E2720-F2720</f>
        <v/>
      </c>
      <c r="L2720" s="10">
        <f>IFERROR(K2720/E2720,0)</f>
        <v/>
      </c>
      <c r="M2720">
        <f>YEAR(A2720)</f>
        <v/>
      </c>
      <c r="N2720">
        <f>"Q"&amp;ROUNDUP(MONTH(A2720)/3,0)</f>
        <v/>
      </c>
      <c r="O2720">
        <f>TEXT(A2720,"mmm")</f>
        <v/>
      </c>
    </row>
    <row r="2721">
      <c r="A2721" s="13" t="n">
        <v>45444</v>
      </c>
      <c r="B2721" t="inlineStr">
        <is>
          <t>West</t>
        </is>
      </c>
      <c r="C2721" t="inlineStr">
        <is>
          <t>Website</t>
        </is>
      </c>
      <c r="D2721" t="inlineStr">
        <is>
          <t>Grocery</t>
        </is>
      </c>
      <c r="E2721" t="n">
        <v>22328.99</v>
      </c>
      <c r="F2721" t="n">
        <v>18440.62</v>
      </c>
      <c r="G2721" t="n">
        <v>23855.52</v>
      </c>
      <c r="H2721" t="n">
        <v>62</v>
      </c>
      <c r="I2721" t="n">
        <v>24</v>
      </c>
      <c r="J2721" t="n">
        <v>0</v>
      </c>
      <c r="K2721">
        <f>E2721-F2721</f>
        <v/>
      </c>
      <c r="L2721" s="10">
        <f>IFERROR(K2721/E2721,0)</f>
        <v/>
      </c>
      <c r="M2721">
        <f>YEAR(A2721)</f>
        <v/>
      </c>
      <c r="N2721">
        <f>"Q"&amp;ROUNDUP(MONTH(A2721)/3,0)</f>
        <v/>
      </c>
      <c r="O2721">
        <f>TEXT(A2721,"mmm")</f>
        <v/>
      </c>
    </row>
    <row r="2722">
      <c r="A2722" s="13" t="n">
        <v>45444</v>
      </c>
      <c r="B2722" t="inlineStr">
        <is>
          <t>West</t>
        </is>
      </c>
      <c r="C2722" t="inlineStr">
        <is>
          <t>Website</t>
        </is>
      </c>
      <c r="D2722" t="inlineStr">
        <is>
          <t>Home &amp; Kitchen</t>
        </is>
      </c>
      <c r="E2722" t="n">
        <v>80148.42</v>
      </c>
      <c r="F2722" t="n">
        <v>56534.55</v>
      </c>
      <c r="G2722" t="n">
        <v>85759.44</v>
      </c>
      <c r="H2722" t="n">
        <v>29</v>
      </c>
      <c r="I2722" t="n">
        <v>23</v>
      </c>
      <c r="J2722" t="n">
        <v>2</v>
      </c>
      <c r="K2722">
        <f>E2722-F2722</f>
        <v/>
      </c>
      <c r="L2722" s="10">
        <f>IFERROR(K2722/E2722,0)</f>
        <v/>
      </c>
      <c r="M2722">
        <f>YEAR(A2722)</f>
        <v/>
      </c>
      <c r="N2722">
        <f>"Q"&amp;ROUNDUP(MONTH(A2722)/3,0)</f>
        <v/>
      </c>
      <c r="O2722">
        <f>TEXT(A2722,"mmm")</f>
        <v/>
      </c>
    </row>
    <row r="2723">
      <c r="A2723" s="13" t="n">
        <v>45444</v>
      </c>
      <c r="B2723" t="inlineStr">
        <is>
          <t>West</t>
        </is>
      </c>
      <c r="C2723" t="inlineStr">
        <is>
          <t>Website</t>
        </is>
      </c>
      <c r="D2723" t="inlineStr">
        <is>
          <t>Sports</t>
        </is>
      </c>
      <c r="E2723" t="n">
        <v>46898.48</v>
      </c>
      <c r="F2723" t="n">
        <v>31206.61</v>
      </c>
      <c r="G2723" t="n">
        <v>50466</v>
      </c>
      <c r="H2723" t="n">
        <v>15</v>
      </c>
      <c r="I2723" t="n">
        <v>12</v>
      </c>
      <c r="J2723" t="n">
        <v>0</v>
      </c>
      <c r="K2723">
        <f>E2723-F2723</f>
        <v/>
      </c>
      <c r="L2723" s="10">
        <f>IFERROR(K2723/E2723,0)</f>
        <v/>
      </c>
      <c r="M2723">
        <f>YEAR(A2723)</f>
        <v/>
      </c>
      <c r="N2723">
        <f>"Q"&amp;ROUNDUP(MONTH(A2723)/3,0)</f>
        <v/>
      </c>
      <c r="O2723">
        <f>TEXT(A2723,"mmm")</f>
        <v/>
      </c>
    </row>
    <row r="2724">
      <c r="A2724" s="13" t="n">
        <v>45474</v>
      </c>
      <c r="B2724" t="inlineStr">
        <is>
          <t>Central</t>
        </is>
      </c>
      <c r="C2724" t="inlineStr">
        <is>
          <t>Marketplace</t>
        </is>
      </c>
      <c r="D2724" t="inlineStr">
        <is>
          <t>Beauty</t>
        </is>
      </c>
      <c r="E2724" t="n">
        <v>4220.84</v>
      </c>
      <c r="F2724" t="n">
        <v>2264.38</v>
      </c>
      <c r="G2724" t="n">
        <v>4536.48</v>
      </c>
      <c r="H2724" t="n">
        <v>8</v>
      </c>
      <c r="I2724" t="n">
        <v>6</v>
      </c>
      <c r="J2724" t="n">
        <v>0</v>
      </c>
      <c r="K2724">
        <f>E2724-F2724</f>
        <v/>
      </c>
      <c r="L2724" s="10">
        <f>IFERROR(K2724/E2724,0)</f>
        <v/>
      </c>
      <c r="M2724">
        <f>YEAR(A2724)</f>
        <v/>
      </c>
      <c r="N2724">
        <f>"Q"&amp;ROUNDUP(MONTH(A2724)/3,0)</f>
        <v/>
      </c>
      <c r="O2724">
        <f>TEXT(A2724,"mmm")</f>
        <v/>
      </c>
    </row>
    <row r="2725">
      <c r="A2725" s="13" t="n">
        <v>45474</v>
      </c>
      <c r="B2725" t="inlineStr">
        <is>
          <t>Central</t>
        </is>
      </c>
      <c r="C2725" t="inlineStr">
        <is>
          <t>Marketplace</t>
        </is>
      </c>
      <c r="D2725" t="inlineStr">
        <is>
          <t>Books</t>
        </is>
      </c>
      <c r="E2725" t="n">
        <v>2284.72</v>
      </c>
      <c r="F2725" t="n">
        <v>1752.33</v>
      </c>
      <c r="G2725" t="n">
        <v>2586.48</v>
      </c>
      <c r="H2725" t="n">
        <v>3</v>
      </c>
      <c r="I2725" t="n">
        <v>2</v>
      </c>
      <c r="J2725" t="n">
        <v>0</v>
      </c>
      <c r="K2725">
        <f>E2725-F2725</f>
        <v/>
      </c>
      <c r="L2725" s="10">
        <f>IFERROR(K2725/E2725,0)</f>
        <v/>
      </c>
      <c r="M2725">
        <f>YEAR(A2725)</f>
        <v/>
      </c>
      <c r="N2725">
        <f>"Q"&amp;ROUNDUP(MONTH(A2725)/3,0)</f>
        <v/>
      </c>
      <c r="O2725">
        <f>TEXT(A2725,"mmm")</f>
        <v/>
      </c>
    </row>
    <row r="2726">
      <c r="A2726" s="13" t="n">
        <v>45474</v>
      </c>
      <c r="B2726" t="inlineStr">
        <is>
          <t>Central</t>
        </is>
      </c>
      <c r="C2726" t="inlineStr">
        <is>
          <t>Marketplace</t>
        </is>
      </c>
      <c r="D2726" t="inlineStr">
        <is>
          <t>Electronics</t>
        </is>
      </c>
      <c r="E2726" t="n">
        <v>69500.22</v>
      </c>
      <c r="F2726" t="n">
        <v>65202.89</v>
      </c>
      <c r="G2726" t="n">
        <v>77212.72</v>
      </c>
      <c r="H2726" t="n">
        <v>7</v>
      </c>
      <c r="I2726" t="n">
        <v>6</v>
      </c>
      <c r="J2726" t="n">
        <v>1</v>
      </c>
      <c r="K2726">
        <f>E2726-F2726</f>
        <v/>
      </c>
      <c r="L2726" s="10">
        <f>IFERROR(K2726/E2726,0)</f>
        <v/>
      </c>
      <c r="M2726">
        <f>YEAR(A2726)</f>
        <v/>
      </c>
      <c r="N2726">
        <f>"Q"&amp;ROUNDUP(MONTH(A2726)/3,0)</f>
        <v/>
      </c>
      <c r="O2726">
        <f>TEXT(A2726,"mmm")</f>
        <v/>
      </c>
    </row>
    <row r="2727">
      <c r="A2727" s="13" t="n">
        <v>45474</v>
      </c>
      <c r="B2727" t="inlineStr">
        <is>
          <t>Central</t>
        </is>
      </c>
      <c r="C2727" t="inlineStr">
        <is>
          <t>Marketplace</t>
        </is>
      </c>
      <c r="D2727" t="inlineStr">
        <is>
          <t>Fashion</t>
        </is>
      </c>
      <c r="E2727" t="n">
        <v>19040.47</v>
      </c>
      <c r="F2727" t="n">
        <v>10442.86</v>
      </c>
      <c r="G2727" t="n">
        <v>21398</v>
      </c>
      <c r="H2727" t="n">
        <v>15</v>
      </c>
      <c r="I2727" t="n">
        <v>12</v>
      </c>
      <c r="J2727" t="n">
        <v>3</v>
      </c>
      <c r="K2727">
        <f>E2727-F2727</f>
        <v/>
      </c>
      <c r="L2727" s="10">
        <f>IFERROR(K2727/E2727,0)</f>
        <v/>
      </c>
      <c r="M2727">
        <f>YEAR(A2727)</f>
        <v/>
      </c>
      <c r="N2727">
        <f>"Q"&amp;ROUNDUP(MONTH(A2727)/3,0)</f>
        <v/>
      </c>
      <c r="O2727">
        <f>TEXT(A2727,"mmm")</f>
        <v/>
      </c>
    </row>
    <row r="2728">
      <c r="A2728" s="13" t="n">
        <v>45474</v>
      </c>
      <c r="B2728" t="inlineStr">
        <is>
          <t>Central</t>
        </is>
      </c>
      <c r="C2728" t="inlineStr">
        <is>
          <t>Marketplace</t>
        </is>
      </c>
      <c r="D2728" t="inlineStr">
        <is>
          <t>Grocery</t>
        </is>
      </c>
      <c r="E2728" t="n">
        <v>3962.1</v>
      </c>
      <c r="F2728" t="n">
        <v>3292.58</v>
      </c>
      <c r="G2728" t="n">
        <v>4509.44</v>
      </c>
      <c r="H2728" t="n">
        <v>14</v>
      </c>
      <c r="I2728" t="n">
        <v>7</v>
      </c>
      <c r="J2728" t="n">
        <v>0</v>
      </c>
      <c r="K2728">
        <f>E2728-F2728</f>
        <v/>
      </c>
      <c r="L2728" s="10">
        <f>IFERROR(K2728/E2728,0)</f>
        <v/>
      </c>
      <c r="M2728">
        <f>YEAR(A2728)</f>
        <v/>
      </c>
      <c r="N2728">
        <f>"Q"&amp;ROUNDUP(MONTH(A2728)/3,0)</f>
        <v/>
      </c>
      <c r="O2728">
        <f>TEXT(A2728,"mmm")</f>
        <v/>
      </c>
    </row>
    <row r="2729">
      <c r="A2729" s="13" t="n">
        <v>45474</v>
      </c>
      <c r="B2729" t="inlineStr">
        <is>
          <t>Central</t>
        </is>
      </c>
      <c r="C2729" t="inlineStr">
        <is>
          <t>Marketplace</t>
        </is>
      </c>
      <c r="D2729" t="inlineStr">
        <is>
          <t>Home &amp; Kitchen</t>
        </is>
      </c>
      <c r="E2729" t="n">
        <v>7912.67</v>
      </c>
      <c r="F2729" t="n">
        <v>5453.13</v>
      </c>
      <c r="G2729" t="n">
        <v>8565.440000000001</v>
      </c>
      <c r="H2729" t="n">
        <v>4</v>
      </c>
      <c r="I2729" t="n">
        <v>4</v>
      </c>
      <c r="J2729" t="n">
        <v>0</v>
      </c>
      <c r="K2729">
        <f>E2729-F2729</f>
        <v/>
      </c>
      <c r="L2729" s="10">
        <f>IFERROR(K2729/E2729,0)</f>
        <v/>
      </c>
      <c r="M2729">
        <f>YEAR(A2729)</f>
        <v/>
      </c>
      <c r="N2729">
        <f>"Q"&amp;ROUNDUP(MONTH(A2729)/3,0)</f>
        <v/>
      </c>
      <c r="O2729">
        <f>TEXT(A2729,"mmm")</f>
        <v/>
      </c>
    </row>
    <row r="2730">
      <c r="A2730" s="13" t="n">
        <v>45474</v>
      </c>
      <c r="B2730" t="inlineStr">
        <is>
          <t>Central</t>
        </is>
      </c>
      <c r="C2730" t="inlineStr">
        <is>
          <t>Marketplace</t>
        </is>
      </c>
      <c r="D2730" t="inlineStr">
        <is>
          <t>Sports</t>
        </is>
      </c>
      <c r="E2730" t="n">
        <v>3628.3</v>
      </c>
      <c r="F2730" t="n">
        <v>2411.46</v>
      </c>
      <c r="G2730" t="n">
        <v>4095.52</v>
      </c>
      <c r="H2730" t="n">
        <v>2</v>
      </c>
      <c r="I2730" t="n">
        <v>2</v>
      </c>
      <c r="J2730" t="n">
        <v>0</v>
      </c>
      <c r="K2730">
        <f>E2730-F2730</f>
        <v/>
      </c>
      <c r="L2730" s="10">
        <f>IFERROR(K2730/E2730,0)</f>
        <v/>
      </c>
      <c r="M2730">
        <f>YEAR(A2730)</f>
        <v/>
      </c>
      <c r="N2730">
        <f>"Q"&amp;ROUNDUP(MONTH(A2730)/3,0)</f>
        <v/>
      </c>
      <c r="O2730">
        <f>TEXT(A2730,"mmm")</f>
        <v/>
      </c>
    </row>
    <row r="2731">
      <c r="A2731" s="13" t="n">
        <v>45474</v>
      </c>
      <c r="B2731" t="inlineStr">
        <is>
          <t>Central</t>
        </is>
      </c>
      <c r="C2731" t="inlineStr">
        <is>
          <t>Mobile App</t>
        </is>
      </c>
      <c r="D2731" t="inlineStr">
        <is>
          <t>Beauty</t>
        </is>
      </c>
      <c r="E2731" t="n">
        <v>9486.809999999999</v>
      </c>
      <c r="F2731" t="n">
        <v>5114.78</v>
      </c>
      <c r="G2731" t="n">
        <v>10072.4</v>
      </c>
      <c r="H2731" t="n">
        <v>15</v>
      </c>
      <c r="I2731" t="n">
        <v>11</v>
      </c>
      <c r="J2731" t="n">
        <v>0</v>
      </c>
      <c r="K2731">
        <f>E2731-F2731</f>
        <v/>
      </c>
      <c r="L2731" s="10">
        <f>IFERROR(K2731/E2731,0)</f>
        <v/>
      </c>
      <c r="M2731">
        <f>YEAR(A2731)</f>
        <v/>
      </c>
      <c r="N2731">
        <f>"Q"&amp;ROUNDUP(MONTH(A2731)/3,0)</f>
        <v/>
      </c>
      <c r="O2731">
        <f>TEXT(A2731,"mmm")</f>
        <v/>
      </c>
    </row>
    <row r="2732">
      <c r="A2732" s="13" t="n">
        <v>45474</v>
      </c>
      <c r="B2732" t="inlineStr">
        <is>
          <t>Central</t>
        </is>
      </c>
      <c r="C2732" t="inlineStr">
        <is>
          <t>Mobile App</t>
        </is>
      </c>
      <c r="D2732" t="inlineStr">
        <is>
          <t>Books</t>
        </is>
      </c>
      <c r="E2732" t="n">
        <v>2873.98</v>
      </c>
      <c r="F2732" t="n">
        <v>2174.19</v>
      </c>
      <c r="G2732" t="n">
        <v>3102.32</v>
      </c>
      <c r="H2732" t="n">
        <v>7</v>
      </c>
      <c r="I2732" t="n">
        <v>6</v>
      </c>
      <c r="J2732" t="n">
        <v>0</v>
      </c>
      <c r="K2732">
        <f>E2732-F2732</f>
        <v/>
      </c>
      <c r="L2732" s="10">
        <f>IFERROR(K2732/E2732,0)</f>
        <v/>
      </c>
      <c r="M2732">
        <f>YEAR(A2732)</f>
        <v/>
      </c>
      <c r="N2732">
        <f>"Q"&amp;ROUNDUP(MONTH(A2732)/3,0)</f>
        <v/>
      </c>
      <c r="O2732">
        <f>TEXT(A2732,"mmm")</f>
        <v/>
      </c>
    </row>
    <row r="2733">
      <c r="A2733" s="13" t="n">
        <v>45474</v>
      </c>
      <c r="B2733" t="inlineStr">
        <is>
          <t>Central</t>
        </is>
      </c>
      <c r="C2733" t="inlineStr">
        <is>
          <t>Mobile App</t>
        </is>
      </c>
      <c r="D2733" t="inlineStr">
        <is>
          <t>Electronics</t>
        </is>
      </c>
      <c r="E2733" t="n">
        <v>134565.42</v>
      </c>
      <c r="F2733" t="n">
        <v>118802.09</v>
      </c>
      <c r="G2733" t="n">
        <v>147872.4</v>
      </c>
      <c r="H2733" t="n">
        <v>15</v>
      </c>
      <c r="I2733" t="n">
        <v>10</v>
      </c>
      <c r="J2733" t="n">
        <v>1</v>
      </c>
      <c r="K2733">
        <f>E2733-F2733</f>
        <v/>
      </c>
      <c r="L2733" s="10">
        <f>IFERROR(K2733/E2733,0)</f>
        <v/>
      </c>
      <c r="M2733">
        <f>YEAR(A2733)</f>
        <v/>
      </c>
      <c r="N2733">
        <f>"Q"&amp;ROUNDUP(MONTH(A2733)/3,0)</f>
        <v/>
      </c>
      <c r="O2733">
        <f>TEXT(A2733,"mmm")</f>
        <v/>
      </c>
    </row>
    <row r="2734">
      <c r="A2734" s="13" t="n">
        <v>45474</v>
      </c>
      <c r="B2734" t="inlineStr">
        <is>
          <t>Central</t>
        </is>
      </c>
      <c r="C2734" t="inlineStr">
        <is>
          <t>Mobile App</t>
        </is>
      </c>
      <c r="D2734" t="inlineStr">
        <is>
          <t>Fashion</t>
        </is>
      </c>
      <c r="E2734" t="n">
        <v>36552.7</v>
      </c>
      <c r="F2734" t="n">
        <v>20575.18</v>
      </c>
      <c r="G2734" t="n">
        <v>39566.8</v>
      </c>
      <c r="H2734" t="n">
        <v>25</v>
      </c>
      <c r="I2734" t="n">
        <v>17</v>
      </c>
      <c r="J2734" t="n">
        <v>2</v>
      </c>
      <c r="K2734">
        <f>E2734-F2734</f>
        <v/>
      </c>
      <c r="L2734" s="10">
        <f>IFERROR(K2734/E2734,0)</f>
        <v/>
      </c>
      <c r="M2734">
        <f>YEAR(A2734)</f>
        <v/>
      </c>
      <c r="N2734">
        <f>"Q"&amp;ROUNDUP(MONTH(A2734)/3,0)</f>
        <v/>
      </c>
      <c r="O2734">
        <f>TEXT(A2734,"mmm")</f>
        <v/>
      </c>
    </row>
    <row r="2735">
      <c r="A2735" s="13" t="n">
        <v>45474</v>
      </c>
      <c r="B2735" t="inlineStr">
        <is>
          <t>Central</t>
        </is>
      </c>
      <c r="C2735" t="inlineStr">
        <is>
          <t>Mobile App</t>
        </is>
      </c>
      <c r="D2735" t="inlineStr">
        <is>
          <t>Grocery</t>
        </is>
      </c>
      <c r="E2735" t="n">
        <v>7923.6</v>
      </c>
      <c r="F2735" t="n">
        <v>6778.16</v>
      </c>
      <c r="G2735" t="n">
        <v>8734.959999999999</v>
      </c>
      <c r="H2735" t="n">
        <v>21</v>
      </c>
      <c r="I2735" t="n">
        <v>8</v>
      </c>
      <c r="J2735" t="n">
        <v>0</v>
      </c>
      <c r="K2735">
        <f>E2735-F2735</f>
        <v/>
      </c>
      <c r="L2735" s="10">
        <f>IFERROR(K2735/E2735,0)</f>
        <v/>
      </c>
      <c r="M2735">
        <f>YEAR(A2735)</f>
        <v/>
      </c>
      <c r="N2735">
        <f>"Q"&amp;ROUNDUP(MONTH(A2735)/3,0)</f>
        <v/>
      </c>
      <c r="O2735">
        <f>TEXT(A2735,"mmm")</f>
        <v/>
      </c>
    </row>
    <row r="2736">
      <c r="A2736" s="13" t="n">
        <v>45474</v>
      </c>
      <c r="B2736" t="inlineStr">
        <is>
          <t>Central</t>
        </is>
      </c>
      <c r="C2736" t="inlineStr">
        <is>
          <t>Mobile App</t>
        </is>
      </c>
      <c r="D2736" t="inlineStr">
        <is>
          <t>Home &amp; Kitchen</t>
        </is>
      </c>
      <c r="E2736" t="n">
        <v>23789.05</v>
      </c>
      <c r="F2736" t="n">
        <v>16287.36</v>
      </c>
      <c r="G2736" t="n">
        <v>25448.8</v>
      </c>
      <c r="H2736" t="n">
        <v>10</v>
      </c>
      <c r="I2736" t="n">
        <v>8</v>
      </c>
      <c r="J2736" t="n">
        <v>1</v>
      </c>
      <c r="K2736">
        <f>E2736-F2736</f>
        <v/>
      </c>
      <c r="L2736" s="10">
        <f>IFERROR(K2736/E2736,0)</f>
        <v/>
      </c>
      <c r="M2736">
        <f>YEAR(A2736)</f>
        <v/>
      </c>
      <c r="N2736">
        <f>"Q"&amp;ROUNDUP(MONTH(A2736)/3,0)</f>
        <v/>
      </c>
      <c r="O2736">
        <f>TEXT(A2736,"mmm")</f>
        <v/>
      </c>
    </row>
    <row r="2737">
      <c r="A2737" s="13" t="n">
        <v>45474</v>
      </c>
      <c r="B2737" t="inlineStr">
        <is>
          <t>Central</t>
        </is>
      </c>
      <c r="C2737" t="inlineStr">
        <is>
          <t>Mobile App</t>
        </is>
      </c>
      <c r="D2737" t="inlineStr">
        <is>
          <t>Sports</t>
        </is>
      </c>
      <c r="E2737" t="n">
        <v>1635.61</v>
      </c>
      <c r="F2737" t="n">
        <v>1225.13</v>
      </c>
      <c r="G2737" t="n">
        <v>1838.72</v>
      </c>
      <c r="H2737" t="n">
        <v>2</v>
      </c>
      <c r="I2737" t="n">
        <v>2</v>
      </c>
      <c r="J2737" t="n">
        <v>0</v>
      </c>
      <c r="K2737">
        <f>E2737-F2737</f>
        <v/>
      </c>
      <c r="L2737" s="10">
        <f>IFERROR(K2737/E2737,0)</f>
        <v/>
      </c>
      <c r="M2737">
        <f>YEAR(A2737)</f>
        <v/>
      </c>
      <c r="N2737">
        <f>"Q"&amp;ROUNDUP(MONTH(A2737)/3,0)</f>
        <v/>
      </c>
      <c r="O2737">
        <f>TEXT(A2737,"mmm")</f>
        <v/>
      </c>
    </row>
    <row r="2738">
      <c r="A2738" s="13" t="n">
        <v>45474</v>
      </c>
      <c r="B2738" t="inlineStr">
        <is>
          <t>Central</t>
        </is>
      </c>
      <c r="C2738" t="inlineStr">
        <is>
          <t>Retail Store</t>
        </is>
      </c>
      <c r="D2738" t="inlineStr">
        <is>
          <t>Beauty</t>
        </is>
      </c>
      <c r="E2738" t="n">
        <v>453.49</v>
      </c>
      <c r="F2738" t="n">
        <v>216.13</v>
      </c>
      <c r="G2738" t="n">
        <v>477.36</v>
      </c>
      <c r="H2738" t="n">
        <v>1</v>
      </c>
      <c r="I2738" t="n">
        <v>1</v>
      </c>
      <c r="J2738" t="n">
        <v>0</v>
      </c>
      <c r="K2738">
        <f>E2738-F2738</f>
        <v/>
      </c>
      <c r="L2738" s="10">
        <f>IFERROR(K2738/E2738,0)</f>
        <v/>
      </c>
      <c r="M2738">
        <f>YEAR(A2738)</f>
        <v/>
      </c>
      <c r="N2738">
        <f>"Q"&amp;ROUNDUP(MONTH(A2738)/3,0)</f>
        <v/>
      </c>
      <c r="O2738">
        <f>TEXT(A2738,"mmm")</f>
        <v/>
      </c>
    </row>
    <row r="2739">
      <c r="A2739" s="13" t="n">
        <v>45474</v>
      </c>
      <c r="B2739" t="inlineStr">
        <is>
          <t>Central</t>
        </is>
      </c>
      <c r="C2739" t="inlineStr">
        <is>
          <t>Retail Store</t>
        </is>
      </c>
      <c r="D2739" t="inlineStr">
        <is>
          <t>Books</t>
        </is>
      </c>
      <c r="E2739" t="n">
        <v>542.41</v>
      </c>
      <c r="F2739" t="n">
        <v>401.26</v>
      </c>
      <c r="G2739" t="n">
        <v>570.96</v>
      </c>
      <c r="H2739" t="n">
        <v>1</v>
      </c>
      <c r="I2739" t="n">
        <v>1</v>
      </c>
      <c r="J2739" t="n">
        <v>0</v>
      </c>
      <c r="K2739">
        <f>E2739-F2739</f>
        <v/>
      </c>
      <c r="L2739" s="10">
        <f>IFERROR(K2739/E2739,0)</f>
        <v/>
      </c>
      <c r="M2739">
        <f>YEAR(A2739)</f>
        <v/>
      </c>
      <c r="N2739">
        <f>"Q"&amp;ROUNDUP(MONTH(A2739)/3,0)</f>
        <v/>
      </c>
      <c r="O2739">
        <f>TEXT(A2739,"mmm")</f>
        <v/>
      </c>
    </row>
    <row r="2740">
      <c r="A2740" s="13" t="n">
        <v>45474</v>
      </c>
      <c r="B2740" t="inlineStr">
        <is>
          <t>Central</t>
        </is>
      </c>
      <c r="C2740" t="inlineStr">
        <is>
          <t>Retail Store</t>
        </is>
      </c>
      <c r="D2740" t="inlineStr">
        <is>
          <t>Electronics</t>
        </is>
      </c>
      <c r="E2740" t="n">
        <v>51632.14</v>
      </c>
      <c r="F2740" t="n">
        <v>44937.07</v>
      </c>
      <c r="G2740" t="n">
        <v>54779.92</v>
      </c>
      <c r="H2740" t="n">
        <v>7</v>
      </c>
      <c r="I2740" t="n">
        <v>5</v>
      </c>
      <c r="J2740" t="n">
        <v>0</v>
      </c>
      <c r="K2740">
        <f>E2740-F2740</f>
        <v/>
      </c>
      <c r="L2740" s="10">
        <f>IFERROR(K2740/E2740,0)</f>
        <v/>
      </c>
      <c r="M2740">
        <f>YEAR(A2740)</f>
        <v/>
      </c>
      <c r="N2740">
        <f>"Q"&amp;ROUNDUP(MONTH(A2740)/3,0)</f>
        <v/>
      </c>
      <c r="O2740">
        <f>TEXT(A2740,"mmm")</f>
        <v/>
      </c>
    </row>
    <row r="2741">
      <c r="A2741" s="13" t="n">
        <v>45474</v>
      </c>
      <c r="B2741" t="inlineStr">
        <is>
          <t>Central</t>
        </is>
      </c>
      <c r="C2741" t="inlineStr">
        <is>
          <t>Retail Store</t>
        </is>
      </c>
      <c r="D2741" t="inlineStr">
        <is>
          <t>Fashion</t>
        </is>
      </c>
      <c r="E2741" t="n">
        <v>15096.89</v>
      </c>
      <c r="F2741" t="n">
        <v>8136.73</v>
      </c>
      <c r="G2741" t="n">
        <v>15875.6</v>
      </c>
      <c r="H2741" t="n">
        <v>15</v>
      </c>
      <c r="I2741" t="n">
        <v>10</v>
      </c>
      <c r="J2741" t="n">
        <v>0</v>
      </c>
      <c r="K2741">
        <f>E2741-F2741</f>
        <v/>
      </c>
      <c r="L2741" s="10">
        <f>IFERROR(K2741/E2741,0)</f>
        <v/>
      </c>
      <c r="M2741">
        <f>YEAR(A2741)</f>
        <v/>
      </c>
      <c r="N2741">
        <f>"Q"&amp;ROUNDUP(MONTH(A2741)/3,0)</f>
        <v/>
      </c>
      <c r="O2741">
        <f>TEXT(A2741,"mmm")</f>
        <v/>
      </c>
    </row>
    <row r="2742">
      <c r="A2742" s="13" t="n">
        <v>45474</v>
      </c>
      <c r="B2742" t="inlineStr">
        <is>
          <t>Central</t>
        </is>
      </c>
      <c r="C2742" t="inlineStr">
        <is>
          <t>Retail Store</t>
        </is>
      </c>
      <c r="D2742" t="inlineStr">
        <is>
          <t>Grocery</t>
        </is>
      </c>
      <c r="E2742" t="n">
        <v>3916.17</v>
      </c>
      <c r="F2742" t="n">
        <v>3199.07</v>
      </c>
      <c r="G2742" t="n">
        <v>4050.8</v>
      </c>
      <c r="H2742" t="n">
        <v>15</v>
      </c>
      <c r="I2742" t="n">
        <v>7</v>
      </c>
      <c r="J2742" t="n">
        <v>0</v>
      </c>
      <c r="K2742">
        <f>E2742-F2742</f>
        <v/>
      </c>
      <c r="L2742" s="10">
        <f>IFERROR(K2742/E2742,0)</f>
        <v/>
      </c>
      <c r="M2742">
        <f>YEAR(A2742)</f>
        <v/>
      </c>
      <c r="N2742">
        <f>"Q"&amp;ROUNDUP(MONTH(A2742)/3,0)</f>
        <v/>
      </c>
      <c r="O2742">
        <f>TEXT(A2742,"mmm")</f>
        <v/>
      </c>
    </row>
    <row r="2743">
      <c r="A2743" s="13" t="n">
        <v>45474</v>
      </c>
      <c r="B2743" t="inlineStr">
        <is>
          <t>Central</t>
        </is>
      </c>
      <c r="C2743" t="inlineStr">
        <is>
          <t>Retail Store</t>
        </is>
      </c>
      <c r="D2743" t="inlineStr">
        <is>
          <t>Sports</t>
        </is>
      </c>
      <c r="E2743" t="n">
        <v>7198.93</v>
      </c>
      <c r="F2743" t="n">
        <v>4413.93</v>
      </c>
      <c r="G2743" t="n">
        <v>7454.72</v>
      </c>
      <c r="H2743" t="n">
        <v>2</v>
      </c>
      <c r="I2743" t="n">
        <v>2</v>
      </c>
      <c r="J2743" t="n">
        <v>0</v>
      </c>
      <c r="K2743">
        <f>E2743-F2743</f>
        <v/>
      </c>
      <c r="L2743" s="10">
        <f>IFERROR(K2743/E2743,0)</f>
        <v/>
      </c>
      <c r="M2743">
        <f>YEAR(A2743)</f>
        <v/>
      </c>
      <c r="N2743">
        <f>"Q"&amp;ROUNDUP(MONTH(A2743)/3,0)</f>
        <v/>
      </c>
      <c r="O2743">
        <f>TEXT(A2743,"mmm")</f>
        <v/>
      </c>
    </row>
    <row r="2744">
      <c r="A2744" s="13" t="n">
        <v>45474</v>
      </c>
      <c r="B2744" t="inlineStr">
        <is>
          <t>Central</t>
        </is>
      </c>
      <c r="C2744" t="inlineStr">
        <is>
          <t>Unknown</t>
        </is>
      </c>
      <c r="D2744" t="inlineStr">
        <is>
          <t>Beauty</t>
        </is>
      </c>
      <c r="E2744" t="n">
        <v>579.38</v>
      </c>
      <c r="F2744" t="n">
        <v>317.22</v>
      </c>
      <c r="G2744" t="n">
        <v>643.76</v>
      </c>
      <c r="H2744" t="n">
        <v>1</v>
      </c>
      <c r="I2744" t="n">
        <v>1</v>
      </c>
      <c r="J2744" t="n">
        <v>0</v>
      </c>
      <c r="K2744">
        <f>E2744-F2744</f>
        <v/>
      </c>
      <c r="L2744" s="10">
        <f>IFERROR(K2744/E2744,0)</f>
        <v/>
      </c>
      <c r="M2744">
        <f>YEAR(A2744)</f>
        <v/>
      </c>
      <c r="N2744">
        <f>"Q"&amp;ROUNDUP(MONTH(A2744)/3,0)</f>
        <v/>
      </c>
      <c r="O2744">
        <f>TEXT(A2744,"mmm")</f>
        <v/>
      </c>
    </row>
    <row r="2745">
      <c r="A2745" s="13" t="n">
        <v>45474</v>
      </c>
      <c r="B2745" t="inlineStr">
        <is>
          <t>Central</t>
        </is>
      </c>
      <c r="C2745" t="inlineStr">
        <is>
          <t>Unknown</t>
        </is>
      </c>
      <c r="D2745" t="inlineStr">
        <is>
          <t>Books</t>
        </is>
      </c>
      <c r="E2745" t="n">
        <v>373.36</v>
      </c>
      <c r="F2745" t="n">
        <v>262.53</v>
      </c>
      <c r="G2745" t="n">
        <v>373.36</v>
      </c>
      <c r="H2745" t="n">
        <v>1</v>
      </c>
      <c r="I2745" t="n">
        <v>1</v>
      </c>
      <c r="J2745" t="n">
        <v>0</v>
      </c>
      <c r="K2745">
        <f>E2745-F2745</f>
        <v/>
      </c>
      <c r="L2745" s="10">
        <f>IFERROR(K2745/E2745,0)</f>
        <v/>
      </c>
      <c r="M2745">
        <f>YEAR(A2745)</f>
        <v/>
      </c>
      <c r="N2745">
        <f>"Q"&amp;ROUNDUP(MONTH(A2745)/3,0)</f>
        <v/>
      </c>
      <c r="O2745">
        <f>TEXT(A2745,"mmm")</f>
        <v/>
      </c>
    </row>
    <row r="2746">
      <c r="A2746" s="13" t="n">
        <v>45474</v>
      </c>
      <c r="B2746" t="inlineStr">
        <is>
          <t>Central</t>
        </is>
      </c>
      <c r="C2746" t="inlineStr">
        <is>
          <t>Website</t>
        </is>
      </c>
      <c r="D2746" t="inlineStr">
        <is>
          <t>Beauty</t>
        </is>
      </c>
      <c r="E2746" t="n">
        <v>4221.04</v>
      </c>
      <c r="F2746" t="n">
        <v>2583.61</v>
      </c>
      <c r="G2746" t="n">
        <v>4609.28</v>
      </c>
      <c r="H2746" t="n">
        <v>8</v>
      </c>
      <c r="I2746" t="n">
        <v>5</v>
      </c>
      <c r="J2746" t="n">
        <v>0</v>
      </c>
      <c r="K2746">
        <f>E2746-F2746</f>
        <v/>
      </c>
      <c r="L2746" s="10">
        <f>IFERROR(K2746/E2746,0)</f>
        <v/>
      </c>
      <c r="M2746">
        <f>YEAR(A2746)</f>
        <v/>
      </c>
      <c r="N2746">
        <f>"Q"&amp;ROUNDUP(MONTH(A2746)/3,0)</f>
        <v/>
      </c>
      <c r="O2746">
        <f>TEXT(A2746,"mmm")</f>
        <v/>
      </c>
    </row>
    <row r="2747">
      <c r="A2747" s="13" t="n">
        <v>45474</v>
      </c>
      <c r="B2747" t="inlineStr">
        <is>
          <t>Central</t>
        </is>
      </c>
      <c r="C2747" t="inlineStr">
        <is>
          <t>Website</t>
        </is>
      </c>
      <c r="D2747" t="inlineStr">
        <is>
          <t>Books</t>
        </is>
      </c>
      <c r="E2747" t="n">
        <v>977.76</v>
      </c>
      <c r="F2747" t="n">
        <v>714.41</v>
      </c>
      <c r="G2747" t="n">
        <v>1058.72</v>
      </c>
      <c r="H2747" t="n">
        <v>2</v>
      </c>
      <c r="I2747" t="n">
        <v>2</v>
      </c>
      <c r="J2747" t="n">
        <v>1</v>
      </c>
      <c r="K2747">
        <f>E2747-F2747</f>
        <v/>
      </c>
      <c r="L2747" s="10">
        <f>IFERROR(K2747/E2747,0)</f>
        <v/>
      </c>
      <c r="M2747">
        <f>YEAR(A2747)</f>
        <v/>
      </c>
      <c r="N2747">
        <f>"Q"&amp;ROUNDUP(MONTH(A2747)/3,0)</f>
        <v/>
      </c>
      <c r="O2747">
        <f>TEXT(A2747,"mmm")</f>
        <v/>
      </c>
    </row>
    <row r="2748">
      <c r="A2748" s="13" t="n">
        <v>45474</v>
      </c>
      <c r="B2748" t="inlineStr">
        <is>
          <t>Central</t>
        </is>
      </c>
      <c r="C2748" t="inlineStr">
        <is>
          <t>Website</t>
        </is>
      </c>
      <c r="D2748" t="inlineStr">
        <is>
          <t>Electronics</t>
        </is>
      </c>
      <c r="E2748" t="n">
        <v>73718.36</v>
      </c>
      <c r="F2748" t="n">
        <v>61960.5</v>
      </c>
      <c r="G2748" t="n">
        <v>77357.28</v>
      </c>
      <c r="H2748" t="n">
        <v>8</v>
      </c>
      <c r="I2748" t="n">
        <v>8</v>
      </c>
      <c r="J2748" t="n">
        <v>1</v>
      </c>
      <c r="K2748">
        <f>E2748-F2748</f>
        <v/>
      </c>
      <c r="L2748" s="10">
        <f>IFERROR(K2748/E2748,0)</f>
        <v/>
      </c>
      <c r="M2748">
        <f>YEAR(A2748)</f>
        <v/>
      </c>
      <c r="N2748">
        <f>"Q"&amp;ROUNDUP(MONTH(A2748)/3,0)</f>
        <v/>
      </c>
      <c r="O2748">
        <f>TEXT(A2748,"mmm")</f>
        <v/>
      </c>
    </row>
    <row r="2749">
      <c r="A2749" s="13" t="n">
        <v>45474</v>
      </c>
      <c r="B2749" t="inlineStr">
        <is>
          <t>Central</t>
        </is>
      </c>
      <c r="C2749" t="inlineStr">
        <is>
          <t>Website</t>
        </is>
      </c>
      <c r="D2749" t="inlineStr">
        <is>
          <t>Fashion</t>
        </is>
      </c>
      <c r="E2749" t="n">
        <v>35268.76</v>
      </c>
      <c r="F2749" t="n">
        <v>18180.06</v>
      </c>
      <c r="G2749" t="n">
        <v>38097.28</v>
      </c>
      <c r="H2749" t="n">
        <v>18</v>
      </c>
      <c r="I2749" t="n">
        <v>14</v>
      </c>
      <c r="J2749" t="n">
        <v>3</v>
      </c>
      <c r="K2749">
        <f>E2749-F2749</f>
        <v/>
      </c>
      <c r="L2749" s="10">
        <f>IFERROR(K2749/E2749,0)</f>
        <v/>
      </c>
      <c r="M2749">
        <f>YEAR(A2749)</f>
        <v/>
      </c>
      <c r="N2749">
        <f>"Q"&amp;ROUNDUP(MONTH(A2749)/3,0)</f>
        <v/>
      </c>
      <c r="O2749">
        <f>TEXT(A2749,"mmm")</f>
        <v/>
      </c>
    </row>
    <row r="2750">
      <c r="A2750" s="13" t="n">
        <v>45474</v>
      </c>
      <c r="B2750" t="inlineStr">
        <is>
          <t>Central</t>
        </is>
      </c>
      <c r="C2750" t="inlineStr">
        <is>
          <t>Website</t>
        </is>
      </c>
      <c r="D2750" t="inlineStr">
        <is>
          <t>Grocery</t>
        </is>
      </c>
      <c r="E2750" t="n">
        <v>6313.59</v>
      </c>
      <c r="F2750" t="n">
        <v>5396.43</v>
      </c>
      <c r="G2750" t="n">
        <v>6906.64</v>
      </c>
      <c r="H2750" t="n">
        <v>19</v>
      </c>
      <c r="I2750" t="n">
        <v>7</v>
      </c>
      <c r="J2750" t="n">
        <v>0</v>
      </c>
      <c r="K2750">
        <f>E2750-F2750</f>
        <v/>
      </c>
      <c r="L2750" s="10">
        <f>IFERROR(K2750/E2750,0)</f>
        <v/>
      </c>
      <c r="M2750">
        <f>YEAR(A2750)</f>
        <v/>
      </c>
      <c r="N2750">
        <f>"Q"&amp;ROUNDUP(MONTH(A2750)/3,0)</f>
        <v/>
      </c>
      <c r="O2750">
        <f>TEXT(A2750,"mmm")</f>
        <v/>
      </c>
    </row>
    <row r="2751">
      <c r="A2751" s="13" t="n">
        <v>45474</v>
      </c>
      <c r="B2751" t="inlineStr">
        <is>
          <t>Central</t>
        </is>
      </c>
      <c r="C2751" t="inlineStr">
        <is>
          <t>Website</t>
        </is>
      </c>
      <c r="D2751" t="inlineStr">
        <is>
          <t>Home &amp; Kitchen</t>
        </is>
      </c>
      <c r="E2751" t="n">
        <v>15235.63</v>
      </c>
      <c r="F2751" t="n">
        <v>10261.01</v>
      </c>
      <c r="G2751" t="n">
        <v>16152.24</v>
      </c>
      <c r="H2751" t="n">
        <v>9</v>
      </c>
      <c r="I2751" t="n">
        <v>9</v>
      </c>
      <c r="J2751" t="n">
        <v>0</v>
      </c>
      <c r="K2751">
        <f>E2751-F2751</f>
        <v/>
      </c>
      <c r="L2751" s="10">
        <f>IFERROR(K2751/E2751,0)</f>
        <v/>
      </c>
      <c r="M2751">
        <f>YEAR(A2751)</f>
        <v/>
      </c>
      <c r="N2751">
        <f>"Q"&amp;ROUNDUP(MONTH(A2751)/3,0)</f>
        <v/>
      </c>
      <c r="O2751">
        <f>TEXT(A2751,"mmm")</f>
        <v/>
      </c>
    </row>
    <row r="2752">
      <c r="A2752" s="13" t="n">
        <v>45474</v>
      </c>
      <c r="B2752" t="inlineStr">
        <is>
          <t>Central</t>
        </is>
      </c>
      <c r="C2752" t="inlineStr">
        <is>
          <t>Website</t>
        </is>
      </c>
      <c r="D2752" t="inlineStr">
        <is>
          <t>Sports</t>
        </is>
      </c>
      <c r="E2752" t="n">
        <v>1293.29</v>
      </c>
      <c r="F2752" t="n">
        <v>933.21</v>
      </c>
      <c r="G2752" t="n">
        <v>1361.36</v>
      </c>
      <c r="H2752" t="n">
        <v>1</v>
      </c>
      <c r="I2752" t="n">
        <v>1</v>
      </c>
      <c r="J2752" t="n">
        <v>0</v>
      </c>
      <c r="K2752">
        <f>E2752-F2752</f>
        <v/>
      </c>
      <c r="L2752" s="10">
        <f>IFERROR(K2752/E2752,0)</f>
        <v/>
      </c>
      <c r="M2752">
        <f>YEAR(A2752)</f>
        <v/>
      </c>
      <c r="N2752">
        <f>"Q"&amp;ROUNDUP(MONTH(A2752)/3,0)</f>
        <v/>
      </c>
      <c r="O2752">
        <f>TEXT(A2752,"mmm")</f>
        <v/>
      </c>
    </row>
    <row r="2753">
      <c r="A2753" s="13" t="n">
        <v>45474</v>
      </c>
      <c r="B2753" t="inlineStr">
        <is>
          <t>East</t>
        </is>
      </c>
      <c r="C2753" t="inlineStr">
        <is>
          <t>Marketplace</t>
        </is>
      </c>
      <c r="D2753" t="inlineStr">
        <is>
          <t>Beauty</t>
        </is>
      </c>
      <c r="E2753" t="n">
        <v>16597.59</v>
      </c>
      <c r="F2753" t="n">
        <v>9325.030000000001</v>
      </c>
      <c r="G2753" t="n">
        <v>18004.48</v>
      </c>
      <c r="H2753" t="n">
        <v>28</v>
      </c>
      <c r="I2753" t="n">
        <v>19</v>
      </c>
      <c r="J2753" t="n">
        <v>2</v>
      </c>
      <c r="K2753">
        <f>E2753-F2753</f>
        <v/>
      </c>
      <c r="L2753" s="10">
        <f>IFERROR(K2753/E2753,0)</f>
        <v/>
      </c>
      <c r="M2753">
        <f>YEAR(A2753)</f>
        <v/>
      </c>
      <c r="N2753">
        <f>"Q"&amp;ROUNDUP(MONTH(A2753)/3,0)</f>
        <v/>
      </c>
      <c r="O2753">
        <f>TEXT(A2753,"mmm")</f>
        <v/>
      </c>
    </row>
    <row r="2754">
      <c r="A2754" s="13" t="n">
        <v>45474</v>
      </c>
      <c r="B2754" t="inlineStr">
        <is>
          <t>East</t>
        </is>
      </c>
      <c r="C2754" t="inlineStr">
        <is>
          <t>Marketplace</t>
        </is>
      </c>
      <c r="D2754" t="inlineStr">
        <is>
          <t>Books</t>
        </is>
      </c>
      <c r="E2754" t="n">
        <v>4837.14</v>
      </c>
      <c r="F2754" t="n">
        <v>3727.25</v>
      </c>
      <c r="G2754" t="n">
        <v>5364.32</v>
      </c>
      <c r="H2754" t="n">
        <v>12</v>
      </c>
      <c r="I2754" t="n">
        <v>10</v>
      </c>
      <c r="J2754" t="n">
        <v>0</v>
      </c>
      <c r="K2754">
        <f>E2754-F2754</f>
        <v/>
      </c>
      <c r="L2754" s="10">
        <f>IFERROR(K2754/E2754,0)</f>
        <v/>
      </c>
      <c r="M2754">
        <f>YEAR(A2754)</f>
        <v/>
      </c>
      <c r="N2754">
        <f>"Q"&amp;ROUNDUP(MONTH(A2754)/3,0)</f>
        <v/>
      </c>
      <c r="O2754">
        <f>TEXT(A2754,"mmm")</f>
        <v/>
      </c>
    </row>
    <row r="2755">
      <c r="A2755" s="13" t="n">
        <v>45474</v>
      </c>
      <c r="B2755" t="inlineStr">
        <is>
          <t>East</t>
        </is>
      </c>
      <c r="C2755" t="inlineStr">
        <is>
          <t>Marketplace</t>
        </is>
      </c>
      <c r="D2755" t="inlineStr">
        <is>
          <t>Electronics</t>
        </is>
      </c>
      <c r="E2755" t="n">
        <v>259877.52</v>
      </c>
      <c r="F2755" t="n">
        <v>239014.69</v>
      </c>
      <c r="G2755" t="n">
        <v>291367.44</v>
      </c>
      <c r="H2755" t="n">
        <v>29</v>
      </c>
      <c r="I2755" t="n">
        <v>22</v>
      </c>
      <c r="J2755" t="n">
        <v>1</v>
      </c>
      <c r="K2755">
        <f>E2755-F2755</f>
        <v/>
      </c>
      <c r="L2755" s="10">
        <f>IFERROR(K2755/E2755,0)</f>
        <v/>
      </c>
      <c r="M2755">
        <f>YEAR(A2755)</f>
        <v/>
      </c>
      <c r="N2755">
        <f>"Q"&amp;ROUNDUP(MONTH(A2755)/3,0)</f>
        <v/>
      </c>
      <c r="O2755">
        <f>TEXT(A2755,"mmm")</f>
        <v/>
      </c>
    </row>
    <row r="2756">
      <c r="A2756" s="13" t="n">
        <v>45474</v>
      </c>
      <c r="B2756" t="inlineStr">
        <is>
          <t>East</t>
        </is>
      </c>
      <c r="C2756" t="inlineStr">
        <is>
          <t>Marketplace</t>
        </is>
      </c>
      <c r="D2756" t="inlineStr">
        <is>
          <t>Fashion</t>
        </is>
      </c>
      <c r="E2756" t="n">
        <v>57310.55</v>
      </c>
      <c r="F2756" t="n">
        <v>30941.72</v>
      </c>
      <c r="G2756" t="n">
        <v>62757.76</v>
      </c>
      <c r="H2756" t="n">
        <v>46</v>
      </c>
      <c r="I2756" t="n">
        <v>37</v>
      </c>
      <c r="J2756" t="n">
        <v>9</v>
      </c>
      <c r="K2756">
        <f>E2756-F2756</f>
        <v/>
      </c>
      <c r="L2756" s="10">
        <f>IFERROR(K2756/E2756,0)</f>
        <v/>
      </c>
      <c r="M2756">
        <f>YEAR(A2756)</f>
        <v/>
      </c>
      <c r="N2756">
        <f>"Q"&amp;ROUNDUP(MONTH(A2756)/3,0)</f>
        <v/>
      </c>
      <c r="O2756">
        <f>TEXT(A2756,"mmm")</f>
        <v/>
      </c>
    </row>
    <row r="2757">
      <c r="A2757" s="13" t="n">
        <v>45474</v>
      </c>
      <c r="B2757" t="inlineStr">
        <is>
          <t>East</t>
        </is>
      </c>
      <c r="C2757" t="inlineStr">
        <is>
          <t>Marketplace</t>
        </is>
      </c>
      <c r="D2757" t="inlineStr">
        <is>
          <t>Grocery</t>
        </is>
      </c>
      <c r="E2757" t="n">
        <v>23567.95</v>
      </c>
      <c r="F2757" t="n">
        <v>19584.68</v>
      </c>
      <c r="G2757" t="n">
        <v>25744.16</v>
      </c>
      <c r="H2757" t="n">
        <v>56</v>
      </c>
      <c r="I2757" t="n">
        <v>21</v>
      </c>
      <c r="J2757" t="n">
        <v>2</v>
      </c>
      <c r="K2757">
        <f>E2757-F2757</f>
        <v/>
      </c>
      <c r="L2757" s="10">
        <f>IFERROR(K2757/E2757,0)</f>
        <v/>
      </c>
      <c r="M2757">
        <f>YEAR(A2757)</f>
        <v/>
      </c>
      <c r="N2757">
        <f>"Q"&amp;ROUNDUP(MONTH(A2757)/3,0)</f>
        <v/>
      </c>
      <c r="O2757">
        <f>TEXT(A2757,"mmm")</f>
        <v/>
      </c>
    </row>
    <row r="2758">
      <c r="A2758" s="13" t="n">
        <v>45474</v>
      </c>
      <c r="B2758" t="inlineStr">
        <is>
          <t>East</t>
        </is>
      </c>
      <c r="C2758" t="inlineStr">
        <is>
          <t>Marketplace</t>
        </is>
      </c>
      <c r="D2758" t="inlineStr">
        <is>
          <t>Home &amp; Kitchen</t>
        </is>
      </c>
      <c r="E2758" t="n">
        <v>34199.5</v>
      </c>
      <c r="F2758" t="n">
        <v>23856.15</v>
      </c>
      <c r="G2758" t="n">
        <v>37843.52</v>
      </c>
      <c r="H2758" t="n">
        <v>22</v>
      </c>
      <c r="I2758" t="n">
        <v>21</v>
      </c>
      <c r="J2758" t="n">
        <v>0</v>
      </c>
      <c r="K2758">
        <f>E2758-F2758</f>
        <v/>
      </c>
      <c r="L2758" s="10">
        <f>IFERROR(K2758/E2758,0)</f>
        <v/>
      </c>
      <c r="M2758">
        <f>YEAR(A2758)</f>
        <v/>
      </c>
      <c r="N2758">
        <f>"Q"&amp;ROUNDUP(MONTH(A2758)/3,0)</f>
        <v/>
      </c>
      <c r="O2758">
        <f>TEXT(A2758,"mmm")</f>
        <v/>
      </c>
    </row>
    <row r="2759">
      <c r="A2759" s="13" t="n">
        <v>45474</v>
      </c>
      <c r="B2759" t="inlineStr">
        <is>
          <t>East</t>
        </is>
      </c>
      <c r="C2759" t="inlineStr">
        <is>
          <t>Marketplace</t>
        </is>
      </c>
      <c r="D2759" t="inlineStr">
        <is>
          <t>Sports</t>
        </is>
      </c>
      <c r="E2759" t="n">
        <v>25450.4</v>
      </c>
      <c r="F2759" t="n">
        <v>17165.98</v>
      </c>
      <c r="G2759" t="n">
        <v>28574</v>
      </c>
      <c r="H2759" t="n">
        <v>15</v>
      </c>
      <c r="I2759" t="n">
        <v>11</v>
      </c>
      <c r="J2759" t="n">
        <v>0</v>
      </c>
      <c r="K2759">
        <f>E2759-F2759</f>
        <v/>
      </c>
      <c r="L2759" s="10">
        <f>IFERROR(K2759/E2759,0)</f>
        <v/>
      </c>
      <c r="M2759">
        <f>YEAR(A2759)</f>
        <v/>
      </c>
      <c r="N2759">
        <f>"Q"&amp;ROUNDUP(MONTH(A2759)/3,0)</f>
        <v/>
      </c>
      <c r="O2759">
        <f>TEXT(A2759,"mmm")</f>
        <v/>
      </c>
    </row>
    <row r="2760">
      <c r="A2760" s="13" t="n">
        <v>45474</v>
      </c>
      <c r="B2760" t="inlineStr">
        <is>
          <t>East</t>
        </is>
      </c>
      <c r="C2760" t="inlineStr">
        <is>
          <t>Mobile App</t>
        </is>
      </c>
      <c r="D2760" t="inlineStr">
        <is>
          <t>Beauty</t>
        </is>
      </c>
      <c r="E2760" t="n">
        <v>7016.19</v>
      </c>
      <c r="F2760" t="n">
        <v>4076.94</v>
      </c>
      <c r="G2760" t="n">
        <v>7670</v>
      </c>
      <c r="H2760" t="n">
        <v>15</v>
      </c>
      <c r="I2760" t="n">
        <v>11</v>
      </c>
      <c r="J2760" t="n">
        <v>0</v>
      </c>
      <c r="K2760">
        <f>E2760-F2760</f>
        <v/>
      </c>
      <c r="L2760" s="10">
        <f>IFERROR(K2760/E2760,0)</f>
        <v/>
      </c>
      <c r="M2760">
        <f>YEAR(A2760)</f>
        <v/>
      </c>
      <c r="N2760">
        <f>"Q"&amp;ROUNDUP(MONTH(A2760)/3,0)</f>
        <v/>
      </c>
      <c r="O2760">
        <f>TEXT(A2760,"mmm")</f>
        <v/>
      </c>
    </row>
    <row r="2761">
      <c r="A2761" s="13" t="n">
        <v>45474</v>
      </c>
      <c r="B2761" t="inlineStr">
        <is>
          <t>East</t>
        </is>
      </c>
      <c r="C2761" t="inlineStr">
        <is>
          <t>Mobile App</t>
        </is>
      </c>
      <c r="D2761" t="inlineStr">
        <is>
          <t>Books</t>
        </is>
      </c>
      <c r="E2761" t="n">
        <v>6796.8</v>
      </c>
      <c r="F2761" t="n">
        <v>4928.62</v>
      </c>
      <c r="G2761" t="n">
        <v>7222.8</v>
      </c>
      <c r="H2761" t="n">
        <v>15</v>
      </c>
      <c r="I2761" t="n">
        <v>14</v>
      </c>
      <c r="J2761" t="n">
        <v>0</v>
      </c>
      <c r="K2761">
        <f>E2761-F2761</f>
        <v/>
      </c>
      <c r="L2761" s="10">
        <f>IFERROR(K2761/E2761,0)</f>
        <v/>
      </c>
      <c r="M2761">
        <f>YEAR(A2761)</f>
        <v/>
      </c>
      <c r="N2761">
        <f>"Q"&amp;ROUNDUP(MONTH(A2761)/3,0)</f>
        <v/>
      </c>
      <c r="O2761">
        <f>TEXT(A2761,"mmm")</f>
        <v/>
      </c>
    </row>
    <row r="2762">
      <c r="A2762" s="13" t="n">
        <v>45474</v>
      </c>
      <c r="B2762" t="inlineStr">
        <is>
          <t>East</t>
        </is>
      </c>
      <c r="C2762" t="inlineStr">
        <is>
          <t>Mobile App</t>
        </is>
      </c>
      <c r="D2762" t="inlineStr">
        <is>
          <t>Electronics</t>
        </is>
      </c>
      <c r="E2762" t="n">
        <v>107357.52</v>
      </c>
      <c r="F2762" t="n">
        <v>94582.63</v>
      </c>
      <c r="G2762" t="n">
        <v>114259.6</v>
      </c>
      <c r="H2762" t="n">
        <v>15</v>
      </c>
      <c r="I2762" t="n">
        <v>13</v>
      </c>
      <c r="J2762" t="n">
        <v>2</v>
      </c>
      <c r="K2762">
        <f>E2762-F2762</f>
        <v/>
      </c>
      <c r="L2762" s="10">
        <f>IFERROR(K2762/E2762,0)</f>
        <v/>
      </c>
      <c r="M2762">
        <f>YEAR(A2762)</f>
        <v/>
      </c>
      <c r="N2762">
        <f>"Q"&amp;ROUNDUP(MONTH(A2762)/3,0)</f>
        <v/>
      </c>
      <c r="O2762">
        <f>TEXT(A2762,"mmm")</f>
        <v/>
      </c>
    </row>
    <row r="2763">
      <c r="A2763" s="13" t="n">
        <v>45474</v>
      </c>
      <c r="B2763" t="inlineStr">
        <is>
          <t>East</t>
        </is>
      </c>
      <c r="C2763" t="inlineStr">
        <is>
          <t>Mobile App</t>
        </is>
      </c>
      <c r="D2763" t="inlineStr">
        <is>
          <t>Fashion</t>
        </is>
      </c>
      <c r="E2763" t="n">
        <v>58405.58</v>
      </c>
      <c r="F2763" t="n">
        <v>32641.36</v>
      </c>
      <c r="G2763" t="n">
        <v>63508.64</v>
      </c>
      <c r="H2763" t="n">
        <v>44</v>
      </c>
      <c r="I2763" t="n">
        <v>36</v>
      </c>
      <c r="J2763" t="n">
        <v>3</v>
      </c>
      <c r="K2763">
        <f>E2763-F2763</f>
        <v/>
      </c>
      <c r="L2763" s="10">
        <f>IFERROR(K2763/E2763,0)</f>
        <v/>
      </c>
      <c r="M2763">
        <f>YEAR(A2763)</f>
        <v/>
      </c>
      <c r="N2763">
        <f>"Q"&amp;ROUNDUP(MONTH(A2763)/3,0)</f>
        <v/>
      </c>
      <c r="O2763">
        <f>TEXT(A2763,"mmm")</f>
        <v/>
      </c>
    </row>
    <row r="2764">
      <c r="A2764" s="13" t="n">
        <v>45474</v>
      </c>
      <c r="B2764" t="inlineStr">
        <is>
          <t>East</t>
        </is>
      </c>
      <c r="C2764" t="inlineStr">
        <is>
          <t>Mobile App</t>
        </is>
      </c>
      <c r="D2764" t="inlineStr">
        <is>
          <t>Grocery</t>
        </is>
      </c>
      <c r="E2764" t="n">
        <v>9025.629999999999</v>
      </c>
      <c r="F2764" t="n">
        <v>7452.13</v>
      </c>
      <c r="G2764" t="n">
        <v>9715.68</v>
      </c>
      <c r="H2764" t="n">
        <v>28</v>
      </c>
      <c r="I2764" t="n">
        <v>13</v>
      </c>
      <c r="J2764" t="n">
        <v>0</v>
      </c>
      <c r="K2764">
        <f>E2764-F2764</f>
        <v/>
      </c>
      <c r="L2764" s="10">
        <f>IFERROR(K2764/E2764,0)</f>
        <v/>
      </c>
      <c r="M2764">
        <f>YEAR(A2764)</f>
        <v/>
      </c>
      <c r="N2764">
        <f>"Q"&amp;ROUNDUP(MONTH(A2764)/3,0)</f>
        <v/>
      </c>
      <c r="O2764">
        <f>TEXT(A2764,"mmm")</f>
        <v/>
      </c>
    </row>
    <row r="2765">
      <c r="A2765" s="13" t="n">
        <v>45474</v>
      </c>
      <c r="B2765" t="inlineStr">
        <is>
          <t>East</t>
        </is>
      </c>
      <c r="C2765" t="inlineStr">
        <is>
          <t>Mobile App</t>
        </is>
      </c>
      <c r="D2765" t="inlineStr">
        <is>
          <t>Home &amp; Kitchen</t>
        </is>
      </c>
      <c r="E2765" t="n">
        <v>53530.81</v>
      </c>
      <c r="F2765" t="n">
        <v>36323.7</v>
      </c>
      <c r="G2765" t="n">
        <v>58198.4</v>
      </c>
      <c r="H2765" t="n">
        <v>20</v>
      </c>
      <c r="I2765" t="n">
        <v>15</v>
      </c>
      <c r="J2765" t="n">
        <v>1</v>
      </c>
      <c r="K2765">
        <f>E2765-F2765</f>
        <v/>
      </c>
      <c r="L2765" s="10">
        <f>IFERROR(K2765/E2765,0)</f>
        <v/>
      </c>
      <c r="M2765">
        <f>YEAR(A2765)</f>
        <v/>
      </c>
      <c r="N2765">
        <f>"Q"&amp;ROUNDUP(MONTH(A2765)/3,0)</f>
        <v/>
      </c>
      <c r="O2765">
        <f>TEXT(A2765,"mmm")</f>
        <v/>
      </c>
    </row>
    <row r="2766">
      <c r="A2766" s="13" t="n">
        <v>45474</v>
      </c>
      <c r="B2766" t="inlineStr">
        <is>
          <t>East</t>
        </is>
      </c>
      <c r="C2766" t="inlineStr">
        <is>
          <t>Mobile App</t>
        </is>
      </c>
      <c r="D2766" t="inlineStr">
        <is>
          <t>Sports</t>
        </is>
      </c>
      <c r="E2766" t="n">
        <v>25312.82</v>
      </c>
      <c r="F2766" t="n">
        <v>17082.33</v>
      </c>
      <c r="G2766" t="n">
        <v>28036.32</v>
      </c>
      <c r="H2766" t="n">
        <v>12</v>
      </c>
      <c r="I2766" t="n">
        <v>10</v>
      </c>
      <c r="J2766" t="n">
        <v>1</v>
      </c>
      <c r="K2766">
        <f>E2766-F2766</f>
        <v/>
      </c>
      <c r="L2766" s="10">
        <f>IFERROR(K2766/E2766,0)</f>
        <v/>
      </c>
      <c r="M2766">
        <f>YEAR(A2766)</f>
        <v/>
      </c>
      <c r="N2766">
        <f>"Q"&amp;ROUNDUP(MONTH(A2766)/3,0)</f>
        <v/>
      </c>
      <c r="O2766">
        <f>TEXT(A2766,"mmm")</f>
        <v/>
      </c>
    </row>
    <row r="2767">
      <c r="A2767" s="13" t="n">
        <v>45474</v>
      </c>
      <c r="B2767" t="inlineStr">
        <is>
          <t>East</t>
        </is>
      </c>
      <c r="C2767" t="inlineStr">
        <is>
          <t>Retail Store</t>
        </is>
      </c>
      <c r="D2767" t="inlineStr">
        <is>
          <t>Beauty</t>
        </is>
      </c>
      <c r="E2767" t="n">
        <v>1223.34</v>
      </c>
      <c r="F2767" t="n">
        <v>688.21</v>
      </c>
      <c r="G2767" t="n">
        <v>1359.28</v>
      </c>
      <c r="H2767" t="n">
        <v>3</v>
      </c>
      <c r="I2767" t="n">
        <v>3</v>
      </c>
      <c r="J2767" t="n">
        <v>0</v>
      </c>
      <c r="K2767">
        <f>E2767-F2767</f>
        <v/>
      </c>
      <c r="L2767" s="10">
        <f>IFERROR(K2767/E2767,0)</f>
        <v/>
      </c>
      <c r="M2767">
        <f>YEAR(A2767)</f>
        <v/>
      </c>
      <c r="N2767">
        <f>"Q"&amp;ROUNDUP(MONTH(A2767)/3,0)</f>
        <v/>
      </c>
      <c r="O2767">
        <f>TEXT(A2767,"mmm")</f>
        <v/>
      </c>
    </row>
    <row r="2768">
      <c r="A2768" s="13" t="n">
        <v>45474</v>
      </c>
      <c r="B2768" t="inlineStr">
        <is>
          <t>East</t>
        </is>
      </c>
      <c r="C2768" t="inlineStr">
        <is>
          <t>Retail Store</t>
        </is>
      </c>
      <c r="D2768" t="inlineStr">
        <is>
          <t>Books</t>
        </is>
      </c>
      <c r="E2768" t="n">
        <v>1876.78</v>
      </c>
      <c r="F2768" t="n">
        <v>1343.39</v>
      </c>
      <c r="G2768" t="n">
        <v>1929.2</v>
      </c>
      <c r="H2768" t="n">
        <v>5</v>
      </c>
      <c r="I2768" t="n">
        <v>5</v>
      </c>
      <c r="J2768" t="n">
        <v>1</v>
      </c>
      <c r="K2768">
        <f>E2768-F2768</f>
        <v/>
      </c>
      <c r="L2768" s="10">
        <f>IFERROR(K2768/E2768,0)</f>
        <v/>
      </c>
      <c r="M2768">
        <f>YEAR(A2768)</f>
        <v/>
      </c>
      <c r="N2768">
        <f>"Q"&amp;ROUNDUP(MONTH(A2768)/3,0)</f>
        <v/>
      </c>
      <c r="O2768">
        <f>TEXT(A2768,"mmm")</f>
        <v/>
      </c>
    </row>
    <row r="2769">
      <c r="A2769" s="13" t="n">
        <v>45474</v>
      </c>
      <c r="B2769" t="inlineStr">
        <is>
          <t>East</t>
        </is>
      </c>
      <c r="C2769" t="inlineStr">
        <is>
          <t>Retail Store</t>
        </is>
      </c>
      <c r="D2769" t="inlineStr">
        <is>
          <t>Electronics</t>
        </is>
      </c>
      <c r="E2769" t="n">
        <v>84773.72</v>
      </c>
      <c r="F2769" t="n">
        <v>71188.07000000001</v>
      </c>
      <c r="G2769" t="n">
        <v>86490.56</v>
      </c>
      <c r="H2769" t="n">
        <v>6</v>
      </c>
      <c r="I2769" t="n">
        <v>6</v>
      </c>
      <c r="J2769" t="n">
        <v>0</v>
      </c>
      <c r="K2769">
        <f>E2769-F2769</f>
        <v/>
      </c>
      <c r="L2769" s="10">
        <f>IFERROR(K2769/E2769,0)</f>
        <v/>
      </c>
      <c r="M2769">
        <f>YEAR(A2769)</f>
        <v/>
      </c>
      <c r="N2769">
        <f>"Q"&amp;ROUNDUP(MONTH(A2769)/3,0)</f>
        <v/>
      </c>
      <c r="O2769">
        <f>TEXT(A2769,"mmm")</f>
        <v/>
      </c>
    </row>
    <row r="2770">
      <c r="A2770" s="13" t="n">
        <v>45474</v>
      </c>
      <c r="B2770" t="inlineStr">
        <is>
          <t>East</t>
        </is>
      </c>
      <c r="C2770" t="inlineStr">
        <is>
          <t>Retail Store</t>
        </is>
      </c>
      <c r="D2770" t="inlineStr">
        <is>
          <t>Fashion</t>
        </is>
      </c>
      <c r="E2770" t="n">
        <v>25012.77</v>
      </c>
      <c r="F2770" t="n">
        <v>12224.47</v>
      </c>
      <c r="G2770" t="n">
        <v>25681.76</v>
      </c>
      <c r="H2770" t="n">
        <v>16</v>
      </c>
      <c r="I2770" t="n">
        <v>12</v>
      </c>
      <c r="J2770" t="n">
        <v>2</v>
      </c>
      <c r="K2770">
        <f>E2770-F2770</f>
        <v/>
      </c>
      <c r="L2770" s="10">
        <f>IFERROR(K2770/E2770,0)</f>
        <v/>
      </c>
      <c r="M2770">
        <f>YEAR(A2770)</f>
        <v/>
      </c>
      <c r="N2770">
        <f>"Q"&amp;ROUNDUP(MONTH(A2770)/3,0)</f>
        <v/>
      </c>
      <c r="O2770">
        <f>TEXT(A2770,"mmm")</f>
        <v/>
      </c>
    </row>
    <row r="2771">
      <c r="A2771" s="13" t="n">
        <v>45474</v>
      </c>
      <c r="B2771" t="inlineStr">
        <is>
          <t>East</t>
        </is>
      </c>
      <c r="C2771" t="inlineStr">
        <is>
          <t>Retail Store</t>
        </is>
      </c>
      <c r="D2771" t="inlineStr">
        <is>
          <t>Grocery</t>
        </is>
      </c>
      <c r="E2771" t="n">
        <v>7348.63</v>
      </c>
      <c r="F2771" t="n">
        <v>5858.92</v>
      </c>
      <c r="G2771" t="n">
        <v>7572.24</v>
      </c>
      <c r="H2771" t="n">
        <v>19</v>
      </c>
      <c r="I2771" t="n">
        <v>9</v>
      </c>
      <c r="J2771" t="n">
        <v>0</v>
      </c>
      <c r="K2771">
        <f>E2771-F2771</f>
        <v/>
      </c>
      <c r="L2771" s="10">
        <f>IFERROR(K2771/E2771,0)</f>
        <v/>
      </c>
      <c r="M2771">
        <f>YEAR(A2771)</f>
        <v/>
      </c>
      <c r="N2771">
        <f>"Q"&amp;ROUNDUP(MONTH(A2771)/3,0)</f>
        <v/>
      </c>
      <c r="O2771">
        <f>TEXT(A2771,"mmm")</f>
        <v/>
      </c>
    </row>
    <row r="2772">
      <c r="A2772" s="13" t="n">
        <v>45474</v>
      </c>
      <c r="B2772" t="inlineStr">
        <is>
          <t>East</t>
        </is>
      </c>
      <c r="C2772" t="inlineStr">
        <is>
          <t>Retail Store</t>
        </is>
      </c>
      <c r="D2772" t="inlineStr">
        <is>
          <t>Home &amp; Kitchen</t>
        </is>
      </c>
      <c r="E2772" t="n">
        <v>22310.9</v>
      </c>
      <c r="F2772" t="n">
        <v>14671.25</v>
      </c>
      <c r="G2772" t="n">
        <v>23212.8</v>
      </c>
      <c r="H2772" t="n">
        <v>10</v>
      </c>
      <c r="I2772" t="n">
        <v>7</v>
      </c>
      <c r="J2772" t="n">
        <v>0</v>
      </c>
      <c r="K2772">
        <f>E2772-F2772</f>
        <v/>
      </c>
      <c r="L2772" s="10">
        <f>IFERROR(K2772/E2772,0)</f>
        <v/>
      </c>
      <c r="M2772">
        <f>YEAR(A2772)</f>
        <v/>
      </c>
      <c r="N2772">
        <f>"Q"&amp;ROUNDUP(MONTH(A2772)/3,0)</f>
        <v/>
      </c>
      <c r="O2772">
        <f>TEXT(A2772,"mmm")</f>
        <v/>
      </c>
    </row>
    <row r="2773">
      <c r="A2773" s="13" t="n">
        <v>45474</v>
      </c>
      <c r="B2773" t="inlineStr">
        <is>
          <t>East</t>
        </is>
      </c>
      <c r="C2773" t="inlineStr">
        <is>
          <t>Retail Store</t>
        </is>
      </c>
      <c r="D2773" t="inlineStr">
        <is>
          <t>Sports</t>
        </is>
      </c>
      <c r="E2773" t="n">
        <v>16476.87</v>
      </c>
      <c r="F2773" t="n">
        <v>10766.5</v>
      </c>
      <c r="G2773" t="n">
        <v>17344.08</v>
      </c>
      <c r="H2773" t="n">
        <v>3</v>
      </c>
      <c r="I2773" t="n">
        <v>2</v>
      </c>
      <c r="J2773" t="n">
        <v>0</v>
      </c>
      <c r="K2773">
        <f>E2773-F2773</f>
        <v/>
      </c>
      <c r="L2773" s="10">
        <f>IFERROR(K2773/E2773,0)</f>
        <v/>
      </c>
      <c r="M2773">
        <f>YEAR(A2773)</f>
        <v/>
      </c>
      <c r="N2773">
        <f>"Q"&amp;ROUNDUP(MONTH(A2773)/3,0)</f>
        <v/>
      </c>
      <c r="O2773">
        <f>TEXT(A2773,"mmm")</f>
        <v/>
      </c>
    </row>
    <row r="2774">
      <c r="A2774" s="13" t="n">
        <v>45474</v>
      </c>
      <c r="B2774" t="inlineStr">
        <is>
          <t>East</t>
        </is>
      </c>
      <c r="C2774" t="inlineStr">
        <is>
          <t>Unknown</t>
        </is>
      </c>
      <c r="D2774" t="inlineStr">
        <is>
          <t>Electronics</t>
        </is>
      </c>
      <c r="E2774" t="n">
        <v>36058.15</v>
      </c>
      <c r="F2774" t="n">
        <v>31752.42</v>
      </c>
      <c r="G2774" t="n">
        <v>38279.28</v>
      </c>
      <c r="H2774" t="n">
        <v>3</v>
      </c>
      <c r="I2774" t="n">
        <v>3</v>
      </c>
      <c r="J2774" t="n">
        <v>1</v>
      </c>
      <c r="K2774">
        <f>E2774-F2774</f>
        <v/>
      </c>
      <c r="L2774" s="10">
        <f>IFERROR(K2774/E2774,0)</f>
        <v/>
      </c>
      <c r="M2774">
        <f>YEAR(A2774)</f>
        <v/>
      </c>
      <c r="N2774">
        <f>"Q"&amp;ROUNDUP(MONTH(A2774)/3,0)</f>
        <v/>
      </c>
      <c r="O2774">
        <f>TEXT(A2774,"mmm")</f>
        <v/>
      </c>
    </row>
    <row r="2775">
      <c r="A2775" s="13" t="n">
        <v>45474</v>
      </c>
      <c r="B2775" t="inlineStr">
        <is>
          <t>East</t>
        </is>
      </c>
      <c r="C2775" t="inlineStr">
        <is>
          <t>Unknown</t>
        </is>
      </c>
      <c r="D2775" t="inlineStr">
        <is>
          <t>Fashion</t>
        </is>
      </c>
      <c r="E2775" t="n">
        <v>7518.48</v>
      </c>
      <c r="F2775" t="n">
        <v>4247</v>
      </c>
      <c r="G2775" t="n">
        <v>8201.440000000001</v>
      </c>
      <c r="H2775" t="n">
        <v>4</v>
      </c>
      <c r="I2775" t="n">
        <v>4</v>
      </c>
      <c r="J2775" t="n">
        <v>2</v>
      </c>
      <c r="K2775">
        <f>E2775-F2775</f>
        <v/>
      </c>
      <c r="L2775" s="10">
        <f>IFERROR(K2775/E2775,0)</f>
        <v/>
      </c>
      <c r="M2775">
        <f>YEAR(A2775)</f>
        <v/>
      </c>
      <c r="N2775">
        <f>"Q"&amp;ROUNDUP(MONTH(A2775)/3,0)</f>
        <v/>
      </c>
      <c r="O2775">
        <f>TEXT(A2775,"mmm")</f>
        <v/>
      </c>
    </row>
    <row r="2776">
      <c r="A2776" s="13" t="n">
        <v>45474</v>
      </c>
      <c r="B2776" t="inlineStr">
        <is>
          <t>East</t>
        </is>
      </c>
      <c r="C2776" t="inlineStr">
        <is>
          <t>Unknown</t>
        </is>
      </c>
      <c r="D2776" t="inlineStr">
        <is>
          <t>Grocery</t>
        </is>
      </c>
      <c r="E2776" t="n">
        <v>755.35</v>
      </c>
      <c r="F2776" t="n">
        <v>637.17</v>
      </c>
      <c r="G2776" t="n">
        <v>839.28</v>
      </c>
      <c r="H2776" t="n">
        <v>3</v>
      </c>
      <c r="I2776" t="n">
        <v>1</v>
      </c>
      <c r="J2776" t="n">
        <v>0</v>
      </c>
      <c r="K2776">
        <f>E2776-F2776</f>
        <v/>
      </c>
      <c r="L2776" s="10">
        <f>IFERROR(K2776/E2776,0)</f>
        <v/>
      </c>
      <c r="M2776">
        <f>YEAR(A2776)</f>
        <v/>
      </c>
      <c r="N2776">
        <f>"Q"&amp;ROUNDUP(MONTH(A2776)/3,0)</f>
        <v/>
      </c>
      <c r="O2776">
        <f>TEXT(A2776,"mmm")</f>
        <v/>
      </c>
    </row>
    <row r="2777">
      <c r="A2777" s="13" t="n">
        <v>45474</v>
      </c>
      <c r="B2777" t="inlineStr">
        <is>
          <t>East</t>
        </is>
      </c>
      <c r="C2777" t="inlineStr">
        <is>
          <t>Unknown</t>
        </is>
      </c>
      <c r="D2777" t="inlineStr">
        <is>
          <t>Home &amp; Kitchen</t>
        </is>
      </c>
      <c r="E2777" t="n">
        <v>2014.53</v>
      </c>
      <c r="F2777" t="n">
        <v>1326.64</v>
      </c>
      <c r="G2777" t="n">
        <v>2120.56</v>
      </c>
      <c r="H2777" t="n">
        <v>1</v>
      </c>
      <c r="I2777" t="n">
        <v>1</v>
      </c>
      <c r="J2777" t="n">
        <v>0</v>
      </c>
      <c r="K2777">
        <f>E2777-F2777</f>
        <v/>
      </c>
      <c r="L2777" s="10">
        <f>IFERROR(K2777/E2777,0)</f>
        <v/>
      </c>
      <c r="M2777">
        <f>YEAR(A2777)</f>
        <v/>
      </c>
      <c r="N2777">
        <f>"Q"&amp;ROUNDUP(MONTH(A2777)/3,0)</f>
        <v/>
      </c>
      <c r="O2777">
        <f>TEXT(A2777,"mmm")</f>
        <v/>
      </c>
    </row>
    <row r="2778">
      <c r="A2778" s="13" t="n">
        <v>45474</v>
      </c>
      <c r="B2778" t="inlineStr">
        <is>
          <t>East</t>
        </is>
      </c>
      <c r="C2778" t="inlineStr">
        <is>
          <t>Website</t>
        </is>
      </c>
      <c r="D2778" t="inlineStr">
        <is>
          <t>Beauty</t>
        </is>
      </c>
      <c r="E2778" t="n">
        <v>13131.03</v>
      </c>
      <c r="F2778" t="n">
        <v>7273.15</v>
      </c>
      <c r="G2778" t="n">
        <v>14093.04</v>
      </c>
      <c r="H2778" t="n">
        <v>19</v>
      </c>
      <c r="I2778" t="n">
        <v>14</v>
      </c>
      <c r="J2778" t="n">
        <v>0</v>
      </c>
      <c r="K2778">
        <f>E2778-F2778</f>
        <v/>
      </c>
      <c r="L2778" s="10">
        <f>IFERROR(K2778/E2778,0)</f>
        <v/>
      </c>
      <c r="M2778">
        <f>YEAR(A2778)</f>
        <v/>
      </c>
      <c r="N2778">
        <f>"Q"&amp;ROUNDUP(MONTH(A2778)/3,0)</f>
        <v/>
      </c>
      <c r="O2778">
        <f>TEXT(A2778,"mmm")</f>
        <v/>
      </c>
    </row>
    <row r="2779">
      <c r="A2779" s="13" t="n">
        <v>45474</v>
      </c>
      <c r="B2779" t="inlineStr">
        <is>
          <t>East</t>
        </is>
      </c>
      <c r="C2779" t="inlineStr">
        <is>
          <t>Website</t>
        </is>
      </c>
      <c r="D2779" t="inlineStr">
        <is>
          <t>Books</t>
        </is>
      </c>
      <c r="E2779" t="n">
        <v>5108.78</v>
      </c>
      <c r="F2779" t="n">
        <v>3810.06</v>
      </c>
      <c r="G2779" t="n">
        <v>5457.92</v>
      </c>
      <c r="H2779" t="n">
        <v>12</v>
      </c>
      <c r="I2779" t="n">
        <v>11</v>
      </c>
      <c r="J2779" t="n">
        <v>1</v>
      </c>
      <c r="K2779">
        <f>E2779-F2779</f>
        <v/>
      </c>
      <c r="L2779" s="10">
        <f>IFERROR(K2779/E2779,0)</f>
        <v/>
      </c>
      <c r="M2779">
        <f>YEAR(A2779)</f>
        <v/>
      </c>
      <c r="N2779">
        <f>"Q"&amp;ROUNDUP(MONTH(A2779)/3,0)</f>
        <v/>
      </c>
      <c r="O2779">
        <f>TEXT(A2779,"mmm")</f>
        <v/>
      </c>
    </row>
    <row r="2780">
      <c r="A2780" s="13" t="n">
        <v>45474</v>
      </c>
      <c r="B2780" t="inlineStr">
        <is>
          <t>East</t>
        </is>
      </c>
      <c r="C2780" t="inlineStr">
        <is>
          <t>Website</t>
        </is>
      </c>
      <c r="D2780" t="inlineStr">
        <is>
          <t>Electronics</t>
        </is>
      </c>
      <c r="E2780" t="n">
        <v>277346.11</v>
      </c>
      <c r="F2780" t="n">
        <v>246750.09</v>
      </c>
      <c r="G2780" t="n">
        <v>299595.92</v>
      </c>
      <c r="H2780" t="n">
        <v>27</v>
      </c>
      <c r="I2780" t="n">
        <v>22</v>
      </c>
      <c r="J2780" t="n">
        <v>1</v>
      </c>
      <c r="K2780">
        <f>E2780-F2780</f>
        <v/>
      </c>
      <c r="L2780" s="10">
        <f>IFERROR(K2780/E2780,0)</f>
        <v/>
      </c>
      <c r="M2780">
        <f>YEAR(A2780)</f>
        <v/>
      </c>
      <c r="N2780">
        <f>"Q"&amp;ROUNDUP(MONTH(A2780)/3,0)</f>
        <v/>
      </c>
      <c r="O2780">
        <f>TEXT(A2780,"mmm")</f>
        <v/>
      </c>
    </row>
    <row r="2781">
      <c r="A2781" s="13" t="n">
        <v>45474</v>
      </c>
      <c r="B2781" t="inlineStr">
        <is>
          <t>East</t>
        </is>
      </c>
      <c r="C2781" t="inlineStr">
        <is>
          <t>Website</t>
        </is>
      </c>
      <c r="D2781" t="inlineStr">
        <is>
          <t>Fashion</t>
        </is>
      </c>
      <c r="E2781" t="n">
        <v>79708.82000000001</v>
      </c>
      <c r="F2781" t="n">
        <v>42261.64</v>
      </c>
      <c r="G2781" t="n">
        <v>85020</v>
      </c>
      <c r="H2781" t="n">
        <v>60</v>
      </c>
      <c r="I2781" t="n">
        <v>49</v>
      </c>
      <c r="J2781" t="n">
        <v>3</v>
      </c>
      <c r="K2781">
        <f>E2781-F2781</f>
        <v/>
      </c>
      <c r="L2781" s="10">
        <f>IFERROR(K2781/E2781,0)</f>
        <v/>
      </c>
      <c r="M2781">
        <f>YEAR(A2781)</f>
        <v/>
      </c>
      <c r="N2781">
        <f>"Q"&amp;ROUNDUP(MONTH(A2781)/3,0)</f>
        <v/>
      </c>
      <c r="O2781">
        <f>TEXT(A2781,"mmm")</f>
        <v/>
      </c>
    </row>
    <row r="2782">
      <c r="A2782" s="13" t="n">
        <v>45474</v>
      </c>
      <c r="B2782" t="inlineStr">
        <is>
          <t>East</t>
        </is>
      </c>
      <c r="C2782" t="inlineStr">
        <is>
          <t>Website</t>
        </is>
      </c>
      <c r="D2782" t="inlineStr">
        <is>
          <t>Grocery</t>
        </is>
      </c>
      <c r="E2782" t="n">
        <v>20954.69</v>
      </c>
      <c r="F2782" t="n">
        <v>16992.78</v>
      </c>
      <c r="G2782" t="n">
        <v>22226.88</v>
      </c>
      <c r="H2782" t="n">
        <v>58</v>
      </c>
      <c r="I2782" t="n">
        <v>26</v>
      </c>
      <c r="J2782" t="n">
        <v>0</v>
      </c>
      <c r="K2782">
        <f>E2782-F2782</f>
        <v/>
      </c>
      <c r="L2782" s="10">
        <f>IFERROR(K2782/E2782,0)</f>
        <v/>
      </c>
      <c r="M2782">
        <f>YEAR(A2782)</f>
        <v/>
      </c>
      <c r="N2782">
        <f>"Q"&amp;ROUNDUP(MONTH(A2782)/3,0)</f>
        <v/>
      </c>
      <c r="O2782">
        <f>TEXT(A2782,"mmm")</f>
        <v/>
      </c>
    </row>
    <row r="2783">
      <c r="A2783" s="13" t="n">
        <v>45474</v>
      </c>
      <c r="B2783" t="inlineStr">
        <is>
          <t>East</t>
        </is>
      </c>
      <c r="C2783" t="inlineStr">
        <is>
          <t>Website</t>
        </is>
      </c>
      <c r="D2783" t="inlineStr">
        <is>
          <t>Home &amp; Kitchen</t>
        </is>
      </c>
      <c r="E2783" t="n">
        <v>52778.03</v>
      </c>
      <c r="F2783" t="n">
        <v>36158.04</v>
      </c>
      <c r="G2783" t="n">
        <v>56070.56</v>
      </c>
      <c r="H2783" t="n">
        <v>26</v>
      </c>
      <c r="I2783" t="n">
        <v>23</v>
      </c>
      <c r="J2783" t="n">
        <v>1</v>
      </c>
      <c r="K2783">
        <f>E2783-F2783</f>
        <v/>
      </c>
      <c r="L2783" s="10">
        <f>IFERROR(K2783/E2783,0)</f>
        <v/>
      </c>
      <c r="M2783">
        <f>YEAR(A2783)</f>
        <v/>
      </c>
      <c r="N2783">
        <f>"Q"&amp;ROUNDUP(MONTH(A2783)/3,0)</f>
        <v/>
      </c>
      <c r="O2783">
        <f>TEXT(A2783,"mmm")</f>
        <v/>
      </c>
    </row>
    <row r="2784">
      <c r="A2784" s="13" t="n">
        <v>45474</v>
      </c>
      <c r="B2784" t="inlineStr">
        <is>
          <t>East</t>
        </is>
      </c>
      <c r="C2784" t="inlineStr">
        <is>
          <t>Website</t>
        </is>
      </c>
      <c r="D2784" t="inlineStr">
        <is>
          <t>Sports</t>
        </is>
      </c>
      <c r="E2784" t="n">
        <v>30102</v>
      </c>
      <c r="F2784" t="n">
        <v>20627.17</v>
      </c>
      <c r="G2784" t="n">
        <v>33016.88</v>
      </c>
      <c r="H2784" t="n">
        <v>13</v>
      </c>
      <c r="I2784" t="n">
        <v>11</v>
      </c>
      <c r="J2784" t="n">
        <v>1</v>
      </c>
      <c r="K2784">
        <f>E2784-F2784</f>
        <v/>
      </c>
      <c r="L2784" s="10">
        <f>IFERROR(K2784/E2784,0)</f>
        <v/>
      </c>
      <c r="M2784">
        <f>YEAR(A2784)</f>
        <v/>
      </c>
      <c r="N2784">
        <f>"Q"&amp;ROUNDUP(MONTH(A2784)/3,0)</f>
        <v/>
      </c>
      <c r="O2784">
        <f>TEXT(A2784,"mmm")</f>
        <v/>
      </c>
    </row>
    <row r="2785">
      <c r="A2785" s="13" t="n">
        <v>45474</v>
      </c>
      <c r="B2785" t="inlineStr">
        <is>
          <t>North</t>
        </is>
      </c>
      <c r="C2785" t="inlineStr">
        <is>
          <t>Marketplace</t>
        </is>
      </c>
      <c r="D2785" t="inlineStr">
        <is>
          <t>Beauty</t>
        </is>
      </c>
      <c r="E2785" t="n">
        <v>14771.77</v>
      </c>
      <c r="F2785" t="n">
        <v>8956.85</v>
      </c>
      <c r="G2785" t="n">
        <v>16648.32</v>
      </c>
      <c r="H2785" t="n">
        <v>32</v>
      </c>
      <c r="I2785" t="n">
        <v>26</v>
      </c>
      <c r="J2785" t="n">
        <v>6</v>
      </c>
      <c r="K2785">
        <f>E2785-F2785</f>
        <v/>
      </c>
      <c r="L2785" s="10">
        <f>IFERROR(K2785/E2785,0)</f>
        <v/>
      </c>
      <c r="M2785">
        <f>YEAR(A2785)</f>
        <v/>
      </c>
      <c r="N2785">
        <f>"Q"&amp;ROUNDUP(MONTH(A2785)/3,0)</f>
        <v/>
      </c>
      <c r="O2785">
        <f>TEXT(A2785,"mmm")</f>
        <v/>
      </c>
    </row>
    <row r="2786">
      <c r="A2786" s="13" t="n">
        <v>45474</v>
      </c>
      <c r="B2786" t="inlineStr">
        <is>
          <t>North</t>
        </is>
      </c>
      <c r="C2786" t="inlineStr">
        <is>
          <t>Marketplace</t>
        </is>
      </c>
      <c r="D2786" t="inlineStr">
        <is>
          <t>Books</t>
        </is>
      </c>
      <c r="E2786" t="n">
        <v>7885.26</v>
      </c>
      <c r="F2786" t="n">
        <v>6072.6</v>
      </c>
      <c r="G2786" t="n">
        <v>8809.84</v>
      </c>
      <c r="H2786" t="n">
        <v>19</v>
      </c>
      <c r="I2786" t="n">
        <v>15</v>
      </c>
      <c r="J2786" t="n">
        <v>0</v>
      </c>
      <c r="K2786">
        <f>E2786-F2786</f>
        <v/>
      </c>
      <c r="L2786" s="10">
        <f>IFERROR(K2786/E2786,0)</f>
        <v/>
      </c>
      <c r="M2786">
        <f>YEAR(A2786)</f>
        <v/>
      </c>
      <c r="N2786">
        <f>"Q"&amp;ROUNDUP(MONTH(A2786)/3,0)</f>
        <v/>
      </c>
      <c r="O2786">
        <f>TEXT(A2786,"mmm")</f>
        <v/>
      </c>
    </row>
    <row r="2787">
      <c r="A2787" s="13" t="n">
        <v>45474</v>
      </c>
      <c r="B2787" t="inlineStr">
        <is>
          <t>North</t>
        </is>
      </c>
      <c r="C2787" t="inlineStr">
        <is>
          <t>Marketplace</t>
        </is>
      </c>
      <c r="D2787" t="inlineStr">
        <is>
          <t>Electronics</t>
        </is>
      </c>
      <c r="E2787" t="n">
        <v>279457.13</v>
      </c>
      <c r="F2787" t="n">
        <v>262474</v>
      </c>
      <c r="G2787" t="n">
        <v>317302.96</v>
      </c>
      <c r="H2787" t="n">
        <v>31</v>
      </c>
      <c r="I2787" t="n">
        <v>25</v>
      </c>
      <c r="J2787" t="n">
        <v>2</v>
      </c>
      <c r="K2787">
        <f>E2787-F2787</f>
        <v/>
      </c>
      <c r="L2787" s="10">
        <f>IFERROR(K2787/E2787,0)</f>
        <v/>
      </c>
      <c r="M2787">
        <f>YEAR(A2787)</f>
        <v/>
      </c>
      <c r="N2787">
        <f>"Q"&amp;ROUNDUP(MONTH(A2787)/3,0)</f>
        <v/>
      </c>
      <c r="O2787">
        <f>TEXT(A2787,"mmm")</f>
        <v/>
      </c>
    </row>
    <row r="2788">
      <c r="A2788" s="13" t="n">
        <v>45474</v>
      </c>
      <c r="B2788" t="inlineStr">
        <is>
          <t>North</t>
        </is>
      </c>
      <c r="C2788" t="inlineStr">
        <is>
          <t>Marketplace</t>
        </is>
      </c>
      <c r="D2788" t="inlineStr">
        <is>
          <t>Fashion</t>
        </is>
      </c>
      <c r="E2788" t="n">
        <v>79358.39</v>
      </c>
      <c r="F2788" t="n">
        <v>43887.54</v>
      </c>
      <c r="G2788" t="n">
        <v>89044.8</v>
      </c>
      <c r="H2788" t="n">
        <v>60</v>
      </c>
      <c r="I2788" t="n">
        <v>46</v>
      </c>
      <c r="J2788" t="n">
        <v>12</v>
      </c>
      <c r="K2788">
        <f>E2788-F2788</f>
        <v/>
      </c>
      <c r="L2788" s="10">
        <f>IFERROR(K2788/E2788,0)</f>
        <v/>
      </c>
      <c r="M2788">
        <f>YEAR(A2788)</f>
        <v/>
      </c>
      <c r="N2788">
        <f>"Q"&amp;ROUNDUP(MONTH(A2788)/3,0)</f>
        <v/>
      </c>
      <c r="O2788">
        <f>TEXT(A2788,"mmm")</f>
        <v/>
      </c>
    </row>
    <row r="2789">
      <c r="A2789" s="13" t="n">
        <v>45474</v>
      </c>
      <c r="B2789" t="inlineStr">
        <is>
          <t>North</t>
        </is>
      </c>
      <c r="C2789" t="inlineStr">
        <is>
          <t>Marketplace</t>
        </is>
      </c>
      <c r="D2789" t="inlineStr">
        <is>
          <t>Grocery</t>
        </is>
      </c>
      <c r="E2789" t="n">
        <v>15464.6</v>
      </c>
      <c r="F2789" t="n">
        <v>13604.3</v>
      </c>
      <c r="G2789" t="n">
        <v>17477.2</v>
      </c>
      <c r="H2789" t="n">
        <v>55</v>
      </c>
      <c r="I2789" t="n">
        <v>24</v>
      </c>
      <c r="J2789" t="n">
        <v>3</v>
      </c>
      <c r="K2789">
        <f>E2789-F2789</f>
        <v/>
      </c>
      <c r="L2789" s="10">
        <f>IFERROR(K2789/E2789,0)</f>
        <v/>
      </c>
      <c r="M2789">
        <f>YEAR(A2789)</f>
        <v/>
      </c>
      <c r="N2789">
        <f>"Q"&amp;ROUNDUP(MONTH(A2789)/3,0)</f>
        <v/>
      </c>
      <c r="O2789">
        <f>TEXT(A2789,"mmm")</f>
        <v/>
      </c>
    </row>
    <row r="2790">
      <c r="A2790" s="13" t="n">
        <v>45474</v>
      </c>
      <c r="B2790" t="inlineStr">
        <is>
          <t>North</t>
        </is>
      </c>
      <c r="C2790" t="inlineStr">
        <is>
          <t>Marketplace</t>
        </is>
      </c>
      <c r="D2790" t="inlineStr">
        <is>
          <t>Home &amp; Kitchen</t>
        </is>
      </c>
      <c r="E2790" t="n">
        <v>43476.67</v>
      </c>
      <c r="F2790" t="n">
        <v>30384.39</v>
      </c>
      <c r="G2790" t="n">
        <v>49043.28</v>
      </c>
      <c r="H2790" t="n">
        <v>23</v>
      </c>
      <c r="I2790" t="n">
        <v>18</v>
      </c>
      <c r="J2790" t="n">
        <v>0</v>
      </c>
      <c r="K2790">
        <f>E2790-F2790</f>
        <v/>
      </c>
      <c r="L2790" s="10">
        <f>IFERROR(K2790/E2790,0)</f>
        <v/>
      </c>
      <c r="M2790">
        <f>YEAR(A2790)</f>
        <v/>
      </c>
      <c r="N2790">
        <f>"Q"&amp;ROUNDUP(MONTH(A2790)/3,0)</f>
        <v/>
      </c>
      <c r="O2790">
        <f>TEXT(A2790,"mmm")</f>
        <v/>
      </c>
    </row>
    <row r="2791">
      <c r="A2791" s="13" t="n">
        <v>45474</v>
      </c>
      <c r="B2791" t="inlineStr">
        <is>
          <t>North</t>
        </is>
      </c>
      <c r="C2791" t="inlineStr">
        <is>
          <t>Marketplace</t>
        </is>
      </c>
      <c r="D2791" t="inlineStr">
        <is>
          <t>Sports</t>
        </is>
      </c>
      <c r="E2791" t="n">
        <v>30739.21</v>
      </c>
      <c r="F2791" t="n">
        <v>20665.57</v>
      </c>
      <c r="G2791" t="n">
        <v>32622.72</v>
      </c>
      <c r="H2791" t="n">
        <v>12</v>
      </c>
      <c r="I2791" t="n">
        <v>10</v>
      </c>
      <c r="J2791" t="n">
        <v>0</v>
      </c>
      <c r="K2791">
        <f>E2791-F2791</f>
        <v/>
      </c>
      <c r="L2791" s="10">
        <f>IFERROR(K2791/E2791,0)</f>
        <v/>
      </c>
      <c r="M2791">
        <f>YEAR(A2791)</f>
        <v/>
      </c>
      <c r="N2791">
        <f>"Q"&amp;ROUNDUP(MONTH(A2791)/3,0)</f>
        <v/>
      </c>
      <c r="O2791">
        <f>TEXT(A2791,"mmm")</f>
        <v/>
      </c>
    </row>
    <row r="2792">
      <c r="A2792" s="13" t="n">
        <v>45474</v>
      </c>
      <c r="B2792" t="inlineStr">
        <is>
          <t>North</t>
        </is>
      </c>
      <c r="C2792" t="inlineStr">
        <is>
          <t>Mobile App</t>
        </is>
      </c>
      <c r="D2792" t="inlineStr">
        <is>
          <t>Beauty</t>
        </is>
      </c>
      <c r="E2792" t="n">
        <v>12171.21</v>
      </c>
      <c r="F2792" t="n">
        <v>6921.97</v>
      </c>
      <c r="G2792" t="n">
        <v>13475.28</v>
      </c>
      <c r="H2792" t="n">
        <v>23</v>
      </c>
      <c r="I2792" t="n">
        <v>18</v>
      </c>
      <c r="J2792" t="n">
        <v>2</v>
      </c>
      <c r="K2792">
        <f>E2792-F2792</f>
        <v/>
      </c>
      <c r="L2792" s="10">
        <f>IFERROR(K2792/E2792,0)</f>
        <v/>
      </c>
      <c r="M2792">
        <f>YEAR(A2792)</f>
        <v/>
      </c>
      <c r="N2792">
        <f>"Q"&amp;ROUNDUP(MONTH(A2792)/3,0)</f>
        <v/>
      </c>
      <c r="O2792">
        <f>TEXT(A2792,"mmm")</f>
        <v/>
      </c>
    </row>
    <row r="2793">
      <c r="A2793" s="13" t="n">
        <v>45474</v>
      </c>
      <c r="B2793" t="inlineStr">
        <is>
          <t>North</t>
        </is>
      </c>
      <c r="C2793" t="inlineStr">
        <is>
          <t>Mobile App</t>
        </is>
      </c>
      <c r="D2793" t="inlineStr">
        <is>
          <t>Books</t>
        </is>
      </c>
      <c r="E2793" t="n">
        <v>7278.22</v>
      </c>
      <c r="F2793" t="n">
        <v>5595.9</v>
      </c>
      <c r="G2793" t="n">
        <v>8072.48</v>
      </c>
      <c r="H2793" t="n">
        <v>18</v>
      </c>
      <c r="I2793" t="n">
        <v>15</v>
      </c>
      <c r="J2793" t="n">
        <v>0</v>
      </c>
      <c r="K2793">
        <f>E2793-F2793</f>
        <v/>
      </c>
      <c r="L2793" s="10">
        <f>IFERROR(K2793/E2793,0)</f>
        <v/>
      </c>
      <c r="M2793">
        <f>YEAR(A2793)</f>
        <v/>
      </c>
      <c r="N2793">
        <f>"Q"&amp;ROUNDUP(MONTH(A2793)/3,0)</f>
        <v/>
      </c>
      <c r="O2793">
        <f>TEXT(A2793,"mmm")</f>
        <v/>
      </c>
    </row>
    <row r="2794">
      <c r="A2794" s="13" t="n">
        <v>45474</v>
      </c>
      <c r="B2794" t="inlineStr">
        <is>
          <t>North</t>
        </is>
      </c>
      <c r="C2794" t="inlineStr">
        <is>
          <t>Mobile App</t>
        </is>
      </c>
      <c r="D2794" t="inlineStr">
        <is>
          <t>Electronics</t>
        </is>
      </c>
      <c r="E2794" t="n">
        <v>512559.99</v>
      </c>
      <c r="F2794" t="n">
        <v>458365.52</v>
      </c>
      <c r="G2794" t="n">
        <v>556915.84</v>
      </c>
      <c r="H2794" t="n">
        <v>44</v>
      </c>
      <c r="I2794" t="n">
        <v>36</v>
      </c>
      <c r="J2794" t="n">
        <v>2</v>
      </c>
      <c r="K2794">
        <f>E2794-F2794</f>
        <v/>
      </c>
      <c r="L2794" s="10">
        <f>IFERROR(K2794/E2794,0)</f>
        <v/>
      </c>
      <c r="M2794">
        <f>YEAR(A2794)</f>
        <v/>
      </c>
      <c r="N2794">
        <f>"Q"&amp;ROUNDUP(MONTH(A2794)/3,0)</f>
        <v/>
      </c>
      <c r="O2794">
        <f>TEXT(A2794,"mmm")</f>
        <v/>
      </c>
    </row>
    <row r="2795">
      <c r="A2795" s="13" t="n">
        <v>45474</v>
      </c>
      <c r="B2795" t="inlineStr">
        <is>
          <t>North</t>
        </is>
      </c>
      <c r="C2795" t="inlineStr">
        <is>
          <t>Mobile App</t>
        </is>
      </c>
      <c r="D2795" t="inlineStr">
        <is>
          <t>Fashion</t>
        </is>
      </c>
      <c r="E2795" t="n">
        <v>87651.95</v>
      </c>
      <c r="F2795" t="n">
        <v>48974.36</v>
      </c>
      <c r="G2795" t="n">
        <v>94686.8</v>
      </c>
      <c r="H2795" t="n">
        <v>55</v>
      </c>
      <c r="I2795" t="n">
        <v>40</v>
      </c>
      <c r="J2795" t="n">
        <v>7</v>
      </c>
      <c r="K2795">
        <f>E2795-F2795</f>
        <v/>
      </c>
      <c r="L2795" s="10">
        <f>IFERROR(K2795/E2795,0)</f>
        <v/>
      </c>
      <c r="M2795">
        <f>YEAR(A2795)</f>
        <v/>
      </c>
      <c r="N2795">
        <f>"Q"&amp;ROUNDUP(MONTH(A2795)/3,0)</f>
        <v/>
      </c>
      <c r="O2795">
        <f>TEXT(A2795,"mmm")</f>
        <v/>
      </c>
    </row>
    <row r="2796">
      <c r="A2796" s="13" t="n">
        <v>45474</v>
      </c>
      <c r="B2796" t="inlineStr">
        <is>
          <t>North</t>
        </is>
      </c>
      <c r="C2796" t="inlineStr">
        <is>
          <t>Mobile App</t>
        </is>
      </c>
      <c r="D2796" t="inlineStr">
        <is>
          <t>Grocery</t>
        </is>
      </c>
      <c r="E2796" t="n">
        <v>32066.53</v>
      </c>
      <c r="F2796" t="n">
        <v>26548.65</v>
      </c>
      <c r="G2796" t="n">
        <v>34953.36</v>
      </c>
      <c r="H2796" t="n">
        <v>81</v>
      </c>
      <c r="I2796" t="n">
        <v>30</v>
      </c>
      <c r="J2796" t="n">
        <v>0</v>
      </c>
      <c r="K2796">
        <f>E2796-F2796</f>
        <v/>
      </c>
      <c r="L2796" s="10">
        <f>IFERROR(K2796/E2796,0)</f>
        <v/>
      </c>
      <c r="M2796">
        <f>YEAR(A2796)</f>
        <v/>
      </c>
      <c r="N2796">
        <f>"Q"&amp;ROUNDUP(MONTH(A2796)/3,0)</f>
        <v/>
      </c>
      <c r="O2796">
        <f>TEXT(A2796,"mmm")</f>
        <v/>
      </c>
    </row>
    <row r="2797">
      <c r="A2797" s="13" t="n">
        <v>45474</v>
      </c>
      <c r="B2797" t="inlineStr">
        <is>
          <t>North</t>
        </is>
      </c>
      <c r="C2797" t="inlineStr">
        <is>
          <t>Mobile App</t>
        </is>
      </c>
      <c r="D2797" t="inlineStr">
        <is>
          <t>Home &amp; Kitchen</t>
        </is>
      </c>
      <c r="E2797" t="n">
        <v>79460.74000000001</v>
      </c>
      <c r="F2797" t="n">
        <v>56301.08</v>
      </c>
      <c r="G2797" t="n">
        <v>86673.60000000001</v>
      </c>
      <c r="H2797" t="n">
        <v>40</v>
      </c>
      <c r="I2797" t="n">
        <v>30</v>
      </c>
      <c r="J2797" t="n">
        <v>2</v>
      </c>
      <c r="K2797">
        <f>E2797-F2797</f>
        <v/>
      </c>
      <c r="L2797" s="10">
        <f>IFERROR(K2797/E2797,0)</f>
        <v/>
      </c>
      <c r="M2797">
        <f>YEAR(A2797)</f>
        <v/>
      </c>
      <c r="N2797">
        <f>"Q"&amp;ROUNDUP(MONTH(A2797)/3,0)</f>
        <v/>
      </c>
      <c r="O2797">
        <f>TEXT(A2797,"mmm")</f>
        <v/>
      </c>
    </row>
    <row r="2798">
      <c r="A2798" s="13" t="n">
        <v>45474</v>
      </c>
      <c r="B2798" t="inlineStr">
        <is>
          <t>North</t>
        </is>
      </c>
      <c r="C2798" t="inlineStr">
        <is>
          <t>Mobile App</t>
        </is>
      </c>
      <c r="D2798" t="inlineStr">
        <is>
          <t>Sports</t>
        </is>
      </c>
      <c r="E2798" t="n">
        <v>22126.82</v>
      </c>
      <c r="F2798" t="n">
        <v>14495.53</v>
      </c>
      <c r="G2798" t="n">
        <v>23750.48</v>
      </c>
      <c r="H2798" t="n">
        <v>13</v>
      </c>
      <c r="I2798" t="n">
        <v>11</v>
      </c>
      <c r="J2798" t="n">
        <v>0</v>
      </c>
      <c r="K2798">
        <f>E2798-F2798</f>
        <v/>
      </c>
      <c r="L2798" s="10">
        <f>IFERROR(K2798/E2798,0)</f>
        <v/>
      </c>
      <c r="M2798">
        <f>YEAR(A2798)</f>
        <v/>
      </c>
      <c r="N2798">
        <f>"Q"&amp;ROUNDUP(MONTH(A2798)/3,0)</f>
        <v/>
      </c>
      <c r="O2798">
        <f>TEXT(A2798,"mmm")</f>
        <v/>
      </c>
    </row>
    <row r="2799">
      <c r="A2799" s="13" t="n">
        <v>45474</v>
      </c>
      <c r="B2799" t="inlineStr">
        <is>
          <t>North</t>
        </is>
      </c>
      <c r="C2799" t="inlineStr">
        <is>
          <t>Retail Store</t>
        </is>
      </c>
      <c r="D2799" t="inlineStr">
        <is>
          <t>Beauty</t>
        </is>
      </c>
      <c r="E2799" t="n">
        <v>13804.17</v>
      </c>
      <c r="F2799" t="n">
        <v>7357.58</v>
      </c>
      <c r="G2799" t="n">
        <v>14459.12</v>
      </c>
      <c r="H2799" t="n">
        <v>17</v>
      </c>
      <c r="I2799" t="n">
        <v>13</v>
      </c>
      <c r="J2799" t="n">
        <v>0</v>
      </c>
      <c r="K2799">
        <f>E2799-F2799</f>
        <v/>
      </c>
      <c r="L2799" s="10">
        <f>IFERROR(K2799/E2799,0)</f>
        <v/>
      </c>
      <c r="M2799">
        <f>YEAR(A2799)</f>
        <v/>
      </c>
      <c r="N2799">
        <f>"Q"&amp;ROUNDUP(MONTH(A2799)/3,0)</f>
        <v/>
      </c>
      <c r="O2799">
        <f>TEXT(A2799,"mmm")</f>
        <v/>
      </c>
    </row>
    <row r="2800">
      <c r="A2800" s="13" t="n">
        <v>45474</v>
      </c>
      <c r="B2800" t="inlineStr">
        <is>
          <t>North</t>
        </is>
      </c>
      <c r="C2800" t="inlineStr">
        <is>
          <t>Retail Store</t>
        </is>
      </c>
      <c r="D2800" t="inlineStr">
        <is>
          <t>Books</t>
        </is>
      </c>
      <c r="E2800" t="n">
        <v>4215.42</v>
      </c>
      <c r="F2800" t="n">
        <v>3004.97</v>
      </c>
      <c r="G2800" t="n">
        <v>4628</v>
      </c>
      <c r="H2800" t="n">
        <v>10</v>
      </c>
      <c r="I2800" t="n">
        <v>7</v>
      </c>
      <c r="J2800" t="n">
        <v>0</v>
      </c>
      <c r="K2800">
        <f>E2800-F2800</f>
        <v/>
      </c>
      <c r="L2800" s="10">
        <f>IFERROR(K2800/E2800,0)</f>
        <v/>
      </c>
      <c r="M2800">
        <f>YEAR(A2800)</f>
        <v/>
      </c>
      <c r="N2800">
        <f>"Q"&amp;ROUNDUP(MONTH(A2800)/3,0)</f>
        <v/>
      </c>
      <c r="O2800">
        <f>TEXT(A2800,"mmm")</f>
        <v/>
      </c>
    </row>
    <row r="2801">
      <c r="A2801" s="13" t="n">
        <v>45474</v>
      </c>
      <c r="B2801" t="inlineStr">
        <is>
          <t>North</t>
        </is>
      </c>
      <c r="C2801" t="inlineStr">
        <is>
          <t>Retail Store</t>
        </is>
      </c>
      <c r="D2801" t="inlineStr">
        <is>
          <t>Electronics</t>
        </is>
      </c>
      <c r="E2801" t="n">
        <v>136755.16</v>
      </c>
      <c r="F2801" t="n">
        <v>118245</v>
      </c>
      <c r="G2801" t="n">
        <v>140263.76</v>
      </c>
      <c r="H2801" t="n">
        <v>11</v>
      </c>
      <c r="I2801" t="n">
        <v>9</v>
      </c>
      <c r="J2801" t="n">
        <v>0</v>
      </c>
      <c r="K2801">
        <f>E2801-F2801</f>
        <v/>
      </c>
      <c r="L2801" s="10">
        <f>IFERROR(K2801/E2801,0)</f>
        <v/>
      </c>
      <c r="M2801">
        <f>YEAR(A2801)</f>
        <v/>
      </c>
      <c r="N2801">
        <f>"Q"&amp;ROUNDUP(MONTH(A2801)/3,0)</f>
        <v/>
      </c>
      <c r="O2801">
        <f>TEXT(A2801,"mmm")</f>
        <v/>
      </c>
    </row>
    <row r="2802">
      <c r="A2802" s="13" t="n">
        <v>45474</v>
      </c>
      <c r="B2802" t="inlineStr">
        <is>
          <t>North</t>
        </is>
      </c>
      <c r="C2802" t="inlineStr">
        <is>
          <t>Retail Store</t>
        </is>
      </c>
      <c r="D2802" t="inlineStr">
        <is>
          <t>Fashion</t>
        </is>
      </c>
      <c r="E2802" t="n">
        <v>45101.66</v>
      </c>
      <c r="F2802" t="n">
        <v>21196.08</v>
      </c>
      <c r="G2802" t="n">
        <v>45982.56</v>
      </c>
      <c r="H2802" t="n">
        <v>26</v>
      </c>
      <c r="I2802" t="n">
        <v>19</v>
      </c>
      <c r="J2802" t="n">
        <v>2</v>
      </c>
      <c r="K2802">
        <f>E2802-F2802</f>
        <v/>
      </c>
      <c r="L2802" s="10">
        <f>IFERROR(K2802/E2802,0)</f>
        <v/>
      </c>
      <c r="M2802">
        <f>YEAR(A2802)</f>
        <v/>
      </c>
      <c r="N2802">
        <f>"Q"&amp;ROUNDUP(MONTH(A2802)/3,0)</f>
        <v/>
      </c>
      <c r="O2802">
        <f>TEXT(A2802,"mmm")</f>
        <v/>
      </c>
    </row>
    <row r="2803">
      <c r="A2803" s="13" t="n">
        <v>45474</v>
      </c>
      <c r="B2803" t="inlineStr">
        <is>
          <t>North</t>
        </is>
      </c>
      <c r="C2803" t="inlineStr">
        <is>
          <t>Retail Store</t>
        </is>
      </c>
      <c r="D2803" t="inlineStr">
        <is>
          <t>Grocery</t>
        </is>
      </c>
      <c r="E2803" t="n">
        <v>4836.56</v>
      </c>
      <c r="F2803" t="n">
        <v>3883.9</v>
      </c>
      <c r="G2803" t="n">
        <v>5139.68</v>
      </c>
      <c r="H2803" t="n">
        <v>18</v>
      </c>
      <c r="I2803" t="n">
        <v>9</v>
      </c>
      <c r="J2803" t="n">
        <v>1</v>
      </c>
      <c r="K2803">
        <f>E2803-F2803</f>
        <v/>
      </c>
      <c r="L2803" s="10">
        <f>IFERROR(K2803/E2803,0)</f>
        <v/>
      </c>
      <c r="M2803">
        <f>YEAR(A2803)</f>
        <v/>
      </c>
      <c r="N2803">
        <f>"Q"&amp;ROUNDUP(MONTH(A2803)/3,0)</f>
        <v/>
      </c>
      <c r="O2803">
        <f>TEXT(A2803,"mmm")</f>
        <v/>
      </c>
    </row>
    <row r="2804">
      <c r="A2804" s="13" t="n">
        <v>45474</v>
      </c>
      <c r="B2804" t="inlineStr">
        <is>
          <t>North</t>
        </is>
      </c>
      <c r="C2804" t="inlineStr">
        <is>
          <t>Retail Store</t>
        </is>
      </c>
      <c r="D2804" t="inlineStr">
        <is>
          <t>Home &amp; Kitchen</t>
        </is>
      </c>
      <c r="E2804" t="n">
        <v>22345.47</v>
      </c>
      <c r="F2804" t="n">
        <v>14930.39</v>
      </c>
      <c r="G2804" t="n">
        <v>23345.92</v>
      </c>
      <c r="H2804" t="n">
        <v>12</v>
      </c>
      <c r="I2804" t="n">
        <v>10</v>
      </c>
      <c r="J2804" t="n">
        <v>2</v>
      </c>
      <c r="K2804">
        <f>E2804-F2804</f>
        <v/>
      </c>
      <c r="L2804" s="10">
        <f>IFERROR(K2804/E2804,0)</f>
        <v/>
      </c>
      <c r="M2804">
        <f>YEAR(A2804)</f>
        <v/>
      </c>
      <c r="N2804">
        <f>"Q"&amp;ROUNDUP(MONTH(A2804)/3,0)</f>
        <v/>
      </c>
      <c r="O2804">
        <f>TEXT(A2804,"mmm")</f>
        <v/>
      </c>
    </row>
    <row r="2805">
      <c r="A2805" s="13" t="n">
        <v>45474</v>
      </c>
      <c r="B2805" t="inlineStr">
        <is>
          <t>North</t>
        </is>
      </c>
      <c r="C2805" t="inlineStr">
        <is>
          <t>Retail Store</t>
        </is>
      </c>
      <c r="D2805" t="inlineStr">
        <is>
          <t>Sports</t>
        </is>
      </c>
      <c r="E2805" t="n">
        <v>7137.05</v>
      </c>
      <c r="F2805" t="n">
        <v>4424.34</v>
      </c>
      <c r="G2805" t="n">
        <v>7224.88</v>
      </c>
      <c r="H2805" t="n">
        <v>3</v>
      </c>
      <c r="I2805" t="n">
        <v>3</v>
      </c>
      <c r="J2805" t="n">
        <v>0</v>
      </c>
      <c r="K2805">
        <f>E2805-F2805</f>
        <v/>
      </c>
      <c r="L2805" s="10">
        <f>IFERROR(K2805/E2805,0)</f>
        <v/>
      </c>
      <c r="M2805">
        <f>YEAR(A2805)</f>
        <v/>
      </c>
      <c r="N2805">
        <f>"Q"&amp;ROUNDUP(MONTH(A2805)/3,0)</f>
        <v/>
      </c>
      <c r="O2805">
        <f>TEXT(A2805,"mmm")</f>
        <v/>
      </c>
    </row>
    <row r="2806">
      <c r="A2806" s="13" t="n">
        <v>45474</v>
      </c>
      <c r="B2806" t="inlineStr">
        <is>
          <t>North</t>
        </is>
      </c>
      <c r="C2806" t="inlineStr">
        <is>
          <t>Unknown</t>
        </is>
      </c>
      <c r="D2806" t="inlineStr">
        <is>
          <t>Electronics</t>
        </is>
      </c>
      <c r="E2806" t="n">
        <v>4106.96</v>
      </c>
      <c r="F2806" t="n">
        <v>3585.66</v>
      </c>
      <c r="G2806" t="n">
        <v>4106.96</v>
      </c>
      <c r="H2806" t="n">
        <v>1</v>
      </c>
      <c r="I2806" t="n">
        <v>1</v>
      </c>
      <c r="J2806" t="n">
        <v>0</v>
      </c>
      <c r="K2806">
        <f>E2806-F2806</f>
        <v/>
      </c>
      <c r="L2806" s="10">
        <f>IFERROR(K2806/E2806,0)</f>
        <v/>
      </c>
      <c r="M2806">
        <f>YEAR(A2806)</f>
        <v/>
      </c>
      <c r="N2806">
        <f>"Q"&amp;ROUNDUP(MONTH(A2806)/3,0)</f>
        <v/>
      </c>
      <c r="O2806">
        <f>TEXT(A2806,"mmm")</f>
        <v/>
      </c>
    </row>
    <row r="2807">
      <c r="A2807" s="13" t="n">
        <v>45474</v>
      </c>
      <c r="B2807" t="inlineStr">
        <is>
          <t>North</t>
        </is>
      </c>
      <c r="C2807" t="inlineStr">
        <is>
          <t>Unknown</t>
        </is>
      </c>
      <c r="D2807" t="inlineStr">
        <is>
          <t>Fashion</t>
        </is>
      </c>
      <c r="E2807" t="n">
        <v>607.46</v>
      </c>
      <c r="F2807" t="n">
        <v>371.51</v>
      </c>
      <c r="G2807" t="n">
        <v>674.96</v>
      </c>
      <c r="H2807" t="n">
        <v>1</v>
      </c>
      <c r="I2807" t="n">
        <v>1</v>
      </c>
      <c r="J2807" t="n">
        <v>1</v>
      </c>
      <c r="K2807">
        <f>E2807-F2807</f>
        <v/>
      </c>
      <c r="L2807" s="10">
        <f>IFERROR(K2807/E2807,0)</f>
        <v/>
      </c>
      <c r="M2807">
        <f>YEAR(A2807)</f>
        <v/>
      </c>
      <c r="N2807">
        <f>"Q"&amp;ROUNDUP(MONTH(A2807)/3,0)</f>
        <v/>
      </c>
      <c r="O2807">
        <f>TEXT(A2807,"mmm")</f>
        <v/>
      </c>
    </row>
    <row r="2808">
      <c r="A2808" s="13" t="n">
        <v>45474</v>
      </c>
      <c r="B2808" t="inlineStr">
        <is>
          <t>North</t>
        </is>
      </c>
      <c r="C2808" t="inlineStr">
        <is>
          <t>Unknown</t>
        </is>
      </c>
      <c r="D2808" t="inlineStr">
        <is>
          <t>Home &amp; Kitchen</t>
        </is>
      </c>
      <c r="E2808" t="n">
        <v>1856.45</v>
      </c>
      <c r="F2808" t="n">
        <v>1126.82</v>
      </c>
      <c r="G2808" t="n">
        <v>1954.16</v>
      </c>
      <c r="H2808" t="n">
        <v>1</v>
      </c>
      <c r="I2808" t="n">
        <v>1</v>
      </c>
      <c r="J2808" t="n">
        <v>0</v>
      </c>
      <c r="K2808">
        <f>E2808-F2808</f>
        <v/>
      </c>
      <c r="L2808" s="10">
        <f>IFERROR(K2808/E2808,0)</f>
        <v/>
      </c>
      <c r="M2808">
        <f>YEAR(A2808)</f>
        <v/>
      </c>
      <c r="N2808">
        <f>"Q"&amp;ROUNDUP(MONTH(A2808)/3,0)</f>
        <v/>
      </c>
      <c r="O2808">
        <f>TEXT(A2808,"mmm")</f>
        <v/>
      </c>
    </row>
    <row r="2809">
      <c r="A2809" s="13" t="n">
        <v>45474</v>
      </c>
      <c r="B2809" t="inlineStr">
        <is>
          <t>North</t>
        </is>
      </c>
      <c r="C2809" t="inlineStr">
        <is>
          <t>Website</t>
        </is>
      </c>
      <c r="D2809" t="inlineStr">
        <is>
          <t>Beauty</t>
        </is>
      </c>
      <c r="E2809" t="n">
        <v>10788.52</v>
      </c>
      <c r="F2809" t="n">
        <v>5696.92</v>
      </c>
      <c r="G2809" t="n">
        <v>11248.64</v>
      </c>
      <c r="H2809" t="n">
        <v>24</v>
      </c>
      <c r="I2809" t="n">
        <v>19</v>
      </c>
      <c r="J2809" t="n">
        <v>1</v>
      </c>
      <c r="K2809">
        <f>E2809-F2809</f>
        <v/>
      </c>
      <c r="L2809" s="10">
        <f>IFERROR(K2809/E2809,0)</f>
        <v/>
      </c>
      <c r="M2809">
        <f>YEAR(A2809)</f>
        <v/>
      </c>
      <c r="N2809">
        <f>"Q"&amp;ROUNDUP(MONTH(A2809)/3,0)</f>
        <v/>
      </c>
      <c r="O2809">
        <f>TEXT(A2809,"mmm")</f>
        <v/>
      </c>
    </row>
    <row r="2810">
      <c r="A2810" s="13" t="n">
        <v>45474</v>
      </c>
      <c r="B2810" t="inlineStr">
        <is>
          <t>North</t>
        </is>
      </c>
      <c r="C2810" t="inlineStr">
        <is>
          <t>Website</t>
        </is>
      </c>
      <c r="D2810" t="inlineStr">
        <is>
          <t>Books</t>
        </is>
      </c>
      <c r="E2810" t="n">
        <v>6531.04</v>
      </c>
      <c r="F2810" t="n">
        <v>4782.19</v>
      </c>
      <c r="G2810" t="n">
        <v>6944.08</v>
      </c>
      <c r="H2810" t="n">
        <v>13</v>
      </c>
      <c r="I2810" t="n">
        <v>9</v>
      </c>
      <c r="J2810" t="n">
        <v>0</v>
      </c>
      <c r="K2810">
        <f>E2810-F2810</f>
        <v/>
      </c>
      <c r="L2810" s="10">
        <f>IFERROR(K2810/E2810,0)</f>
        <v/>
      </c>
      <c r="M2810">
        <f>YEAR(A2810)</f>
        <v/>
      </c>
      <c r="N2810">
        <f>"Q"&amp;ROUNDUP(MONTH(A2810)/3,0)</f>
        <v/>
      </c>
      <c r="O2810">
        <f>TEXT(A2810,"mmm")</f>
        <v/>
      </c>
    </row>
    <row r="2811">
      <c r="A2811" s="13" t="n">
        <v>45474</v>
      </c>
      <c r="B2811" t="inlineStr">
        <is>
          <t>North</t>
        </is>
      </c>
      <c r="C2811" t="inlineStr">
        <is>
          <t>Website</t>
        </is>
      </c>
      <c r="D2811" t="inlineStr">
        <is>
          <t>Electronics</t>
        </is>
      </c>
      <c r="E2811" t="n">
        <v>436407.46</v>
      </c>
      <c r="F2811" t="n">
        <v>385379.75</v>
      </c>
      <c r="G2811" t="n">
        <v>467866.88</v>
      </c>
      <c r="H2811" t="n">
        <v>38</v>
      </c>
      <c r="I2811" t="n">
        <v>30</v>
      </c>
      <c r="J2811" t="n">
        <v>2</v>
      </c>
      <c r="K2811">
        <f>E2811-F2811</f>
        <v/>
      </c>
      <c r="L2811" s="10">
        <f>IFERROR(K2811/E2811,0)</f>
        <v/>
      </c>
      <c r="M2811">
        <f>YEAR(A2811)</f>
        <v/>
      </c>
      <c r="N2811">
        <f>"Q"&amp;ROUNDUP(MONTH(A2811)/3,0)</f>
        <v/>
      </c>
      <c r="O2811">
        <f>TEXT(A2811,"mmm")</f>
        <v/>
      </c>
    </row>
    <row r="2812">
      <c r="A2812" s="13" t="n">
        <v>45474</v>
      </c>
      <c r="B2812" t="inlineStr">
        <is>
          <t>North</t>
        </is>
      </c>
      <c r="C2812" t="inlineStr">
        <is>
          <t>Website</t>
        </is>
      </c>
      <c r="D2812" t="inlineStr">
        <is>
          <t>Fashion</t>
        </is>
      </c>
      <c r="E2812" t="n">
        <v>63680.54</v>
      </c>
      <c r="F2812" t="n">
        <v>33866.57</v>
      </c>
      <c r="G2812" t="n">
        <v>68510</v>
      </c>
      <c r="H2812" t="n">
        <v>45</v>
      </c>
      <c r="I2812" t="n">
        <v>37</v>
      </c>
      <c r="J2812" t="n">
        <v>6</v>
      </c>
      <c r="K2812">
        <f>E2812-F2812</f>
        <v/>
      </c>
      <c r="L2812" s="10">
        <f>IFERROR(K2812/E2812,0)</f>
        <v/>
      </c>
      <c r="M2812">
        <f>YEAR(A2812)</f>
        <v/>
      </c>
      <c r="N2812">
        <f>"Q"&amp;ROUNDUP(MONTH(A2812)/3,0)</f>
        <v/>
      </c>
      <c r="O2812">
        <f>TEXT(A2812,"mmm")</f>
        <v/>
      </c>
    </row>
    <row r="2813">
      <c r="A2813" s="13" t="n">
        <v>45474</v>
      </c>
      <c r="B2813" t="inlineStr">
        <is>
          <t>North</t>
        </is>
      </c>
      <c r="C2813" t="inlineStr">
        <is>
          <t>Website</t>
        </is>
      </c>
      <c r="D2813" t="inlineStr">
        <is>
          <t>Grocery</t>
        </is>
      </c>
      <c r="E2813" t="n">
        <v>21910.3</v>
      </c>
      <c r="F2813" t="n">
        <v>17385.14</v>
      </c>
      <c r="G2813" t="n">
        <v>22933.04</v>
      </c>
      <c r="H2813" t="n">
        <v>59</v>
      </c>
      <c r="I2813" t="n">
        <v>20</v>
      </c>
      <c r="J2813" t="n">
        <v>0</v>
      </c>
      <c r="K2813">
        <f>E2813-F2813</f>
        <v/>
      </c>
      <c r="L2813" s="10">
        <f>IFERROR(K2813/E2813,0)</f>
        <v/>
      </c>
      <c r="M2813">
        <f>YEAR(A2813)</f>
        <v/>
      </c>
      <c r="N2813">
        <f>"Q"&amp;ROUNDUP(MONTH(A2813)/3,0)</f>
        <v/>
      </c>
      <c r="O2813">
        <f>TEXT(A2813,"mmm")</f>
        <v/>
      </c>
    </row>
    <row r="2814">
      <c r="A2814" s="13" t="n">
        <v>45474</v>
      </c>
      <c r="B2814" t="inlineStr">
        <is>
          <t>North</t>
        </is>
      </c>
      <c r="C2814" t="inlineStr">
        <is>
          <t>Website</t>
        </is>
      </c>
      <c r="D2814" t="inlineStr">
        <is>
          <t>Home &amp; Kitchen</t>
        </is>
      </c>
      <c r="E2814" t="n">
        <v>84724.11</v>
      </c>
      <c r="F2814" t="n">
        <v>58472.4</v>
      </c>
      <c r="G2814" t="n">
        <v>92207.44</v>
      </c>
      <c r="H2814" t="n">
        <v>39</v>
      </c>
      <c r="I2814" t="n">
        <v>32</v>
      </c>
      <c r="J2814" t="n">
        <v>3</v>
      </c>
      <c r="K2814">
        <f>E2814-F2814</f>
        <v/>
      </c>
      <c r="L2814" s="10">
        <f>IFERROR(K2814/E2814,0)</f>
        <v/>
      </c>
      <c r="M2814">
        <f>YEAR(A2814)</f>
        <v/>
      </c>
      <c r="N2814">
        <f>"Q"&amp;ROUNDUP(MONTH(A2814)/3,0)</f>
        <v/>
      </c>
      <c r="O2814">
        <f>TEXT(A2814,"mmm")</f>
        <v/>
      </c>
    </row>
    <row r="2815">
      <c r="A2815" s="13" t="n">
        <v>45474</v>
      </c>
      <c r="B2815" t="inlineStr">
        <is>
          <t>North</t>
        </is>
      </c>
      <c r="C2815" t="inlineStr">
        <is>
          <t>Website</t>
        </is>
      </c>
      <c r="D2815" t="inlineStr">
        <is>
          <t>Sports</t>
        </is>
      </c>
      <c r="E2815" t="n">
        <v>30552.84</v>
      </c>
      <c r="F2815" t="n">
        <v>20534.49</v>
      </c>
      <c r="G2815" t="n">
        <v>32267.04</v>
      </c>
      <c r="H2815" t="n">
        <v>14</v>
      </c>
      <c r="I2815" t="n">
        <v>12</v>
      </c>
      <c r="J2815" t="n">
        <v>1</v>
      </c>
      <c r="K2815">
        <f>E2815-F2815</f>
        <v/>
      </c>
      <c r="L2815" s="10">
        <f>IFERROR(K2815/E2815,0)</f>
        <v/>
      </c>
      <c r="M2815">
        <f>YEAR(A2815)</f>
        <v/>
      </c>
      <c r="N2815">
        <f>"Q"&amp;ROUNDUP(MONTH(A2815)/3,0)</f>
        <v/>
      </c>
      <c r="O2815">
        <f>TEXT(A2815,"mmm")</f>
        <v/>
      </c>
    </row>
    <row r="2816">
      <c r="A2816" s="13" t="n">
        <v>45474</v>
      </c>
      <c r="B2816" t="inlineStr">
        <is>
          <t>North</t>
        </is>
      </c>
      <c r="C2816" t="inlineStr">
        <is>
          <t>Website</t>
        </is>
      </c>
      <c r="D2816" t="inlineStr">
        <is>
          <t>Unknown</t>
        </is>
      </c>
      <c r="E2816" t="n">
        <v>1272.02</v>
      </c>
      <c r="F2816" t="n">
        <v>891.29</v>
      </c>
      <c r="G2816" t="n">
        <v>1413.36</v>
      </c>
      <c r="H2816" t="n">
        <v>1</v>
      </c>
      <c r="I2816" t="n">
        <v>1</v>
      </c>
      <c r="J2816" t="n">
        <v>0</v>
      </c>
      <c r="K2816">
        <f>E2816-F2816</f>
        <v/>
      </c>
      <c r="L2816" s="10">
        <f>IFERROR(K2816/E2816,0)</f>
        <v/>
      </c>
      <c r="M2816">
        <f>YEAR(A2816)</f>
        <v/>
      </c>
      <c r="N2816">
        <f>"Q"&amp;ROUNDUP(MONTH(A2816)/3,0)</f>
        <v/>
      </c>
      <c r="O2816">
        <f>TEXT(A2816,"mmm")</f>
        <v/>
      </c>
    </row>
    <row r="2817">
      <c r="A2817" s="13" t="n">
        <v>45474</v>
      </c>
      <c r="B2817" t="inlineStr">
        <is>
          <t>South</t>
        </is>
      </c>
      <c r="C2817" t="inlineStr">
        <is>
          <t>Marketplace</t>
        </is>
      </c>
      <c r="D2817" t="inlineStr">
        <is>
          <t>Beauty</t>
        </is>
      </c>
      <c r="E2817" t="n">
        <v>9266.17</v>
      </c>
      <c r="F2817" t="n">
        <v>5143.8</v>
      </c>
      <c r="G2817" t="n">
        <v>10251.28</v>
      </c>
      <c r="H2817" t="n">
        <v>23</v>
      </c>
      <c r="I2817" t="n">
        <v>19</v>
      </c>
      <c r="J2817" t="n">
        <v>0</v>
      </c>
      <c r="K2817">
        <f>E2817-F2817</f>
        <v/>
      </c>
      <c r="L2817" s="10">
        <f>IFERROR(K2817/E2817,0)</f>
        <v/>
      </c>
      <c r="M2817">
        <f>YEAR(A2817)</f>
        <v/>
      </c>
      <c r="N2817">
        <f>"Q"&amp;ROUNDUP(MONTH(A2817)/3,0)</f>
        <v/>
      </c>
      <c r="O2817">
        <f>TEXT(A2817,"mmm")</f>
        <v/>
      </c>
    </row>
    <row r="2818">
      <c r="A2818" s="13" t="n">
        <v>45474</v>
      </c>
      <c r="B2818" t="inlineStr">
        <is>
          <t>South</t>
        </is>
      </c>
      <c r="C2818" t="inlineStr">
        <is>
          <t>Marketplace</t>
        </is>
      </c>
      <c r="D2818" t="inlineStr">
        <is>
          <t>Books</t>
        </is>
      </c>
      <c r="E2818" t="n">
        <v>12421.97</v>
      </c>
      <c r="F2818" t="n">
        <v>9529.16</v>
      </c>
      <c r="G2818" t="n">
        <v>14121.12</v>
      </c>
      <c r="H2818" t="n">
        <v>32</v>
      </c>
      <c r="I2818" t="n">
        <v>25</v>
      </c>
      <c r="J2818" t="n">
        <v>0</v>
      </c>
      <c r="K2818">
        <f>E2818-F2818</f>
        <v/>
      </c>
      <c r="L2818" s="10">
        <f>IFERROR(K2818/E2818,0)</f>
        <v/>
      </c>
      <c r="M2818">
        <f>YEAR(A2818)</f>
        <v/>
      </c>
      <c r="N2818">
        <f>"Q"&amp;ROUNDUP(MONTH(A2818)/3,0)</f>
        <v/>
      </c>
      <c r="O2818">
        <f>TEXT(A2818,"mmm")</f>
        <v/>
      </c>
    </row>
    <row r="2819">
      <c r="A2819" s="13" t="n">
        <v>45474</v>
      </c>
      <c r="B2819" t="inlineStr">
        <is>
          <t>South</t>
        </is>
      </c>
      <c r="C2819" t="inlineStr">
        <is>
          <t>Marketplace</t>
        </is>
      </c>
      <c r="D2819" t="inlineStr">
        <is>
          <t>Electronics</t>
        </is>
      </c>
      <c r="E2819" t="n">
        <v>486867.38</v>
      </c>
      <c r="F2819" t="n">
        <v>449096.73</v>
      </c>
      <c r="G2819" t="n">
        <v>544277.76</v>
      </c>
      <c r="H2819" t="n">
        <v>56</v>
      </c>
      <c r="I2819" t="n">
        <v>40</v>
      </c>
      <c r="J2819" t="n">
        <v>2</v>
      </c>
      <c r="K2819">
        <f>E2819-F2819</f>
        <v/>
      </c>
      <c r="L2819" s="10">
        <f>IFERROR(K2819/E2819,0)</f>
        <v/>
      </c>
      <c r="M2819">
        <f>YEAR(A2819)</f>
        <v/>
      </c>
      <c r="N2819">
        <f>"Q"&amp;ROUNDUP(MONTH(A2819)/3,0)</f>
        <v/>
      </c>
      <c r="O2819">
        <f>TEXT(A2819,"mmm")</f>
        <v/>
      </c>
    </row>
    <row r="2820">
      <c r="A2820" s="13" t="n">
        <v>45474</v>
      </c>
      <c r="B2820" t="inlineStr">
        <is>
          <t>South</t>
        </is>
      </c>
      <c r="C2820" t="inlineStr">
        <is>
          <t>Marketplace</t>
        </is>
      </c>
      <c r="D2820" t="inlineStr">
        <is>
          <t>Fashion</t>
        </is>
      </c>
      <c r="E2820" t="n">
        <v>65924.99000000001</v>
      </c>
      <c r="F2820" t="n">
        <v>35819.47</v>
      </c>
      <c r="G2820" t="n">
        <v>73867.03999999999</v>
      </c>
      <c r="H2820" t="n">
        <v>54</v>
      </c>
      <c r="I2820" t="n">
        <v>44</v>
      </c>
      <c r="J2820" t="n">
        <v>11</v>
      </c>
      <c r="K2820">
        <f>E2820-F2820</f>
        <v/>
      </c>
      <c r="L2820" s="10">
        <f>IFERROR(K2820/E2820,0)</f>
        <v/>
      </c>
      <c r="M2820">
        <f>YEAR(A2820)</f>
        <v/>
      </c>
      <c r="N2820">
        <f>"Q"&amp;ROUNDUP(MONTH(A2820)/3,0)</f>
        <v/>
      </c>
      <c r="O2820">
        <f>TEXT(A2820,"mmm")</f>
        <v/>
      </c>
    </row>
    <row r="2821">
      <c r="A2821" s="13" t="n">
        <v>45474</v>
      </c>
      <c r="B2821" t="inlineStr">
        <is>
          <t>South</t>
        </is>
      </c>
      <c r="C2821" t="inlineStr">
        <is>
          <t>Marketplace</t>
        </is>
      </c>
      <c r="D2821" t="inlineStr">
        <is>
          <t>Grocery</t>
        </is>
      </c>
      <c r="E2821" t="n">
        <v>14225.71</v>
      </c>
      <c r="F2821" t="n">
        <v>12132.09</v>
      </c>
      <c r="G2821" t="n">
        <v>15763.28</v>
      </c>
      <c r="H2821" t="n">
        <v>43</v>
      </c>
      <c r="I2821" t="n">
        <v>21</v>
      </c>
      <c r="J2821" t="n">
        <v>1</v>
      </c>
      <c r="K2821">
        <f>E2821-F2821</f>
        <v/>
      </c>
      <c r="L2821" s="10">
        <f>IFERROR(K2821/E2821,0)</f>
        <v/>
      </c>
      <c r="M2821">
        <f>YEAR(A2821)</f>
        <v/>
      </c>
      <c r="N2821">
        <f>"Q"&amp;ROUNDUP(MONTH(A2821)/3,0)</f>
        <v/>
      </c>
      <c r="O2821">
        <f>TEXT(A2821,"mmm")</f>
        <v/>
      </c>
    </row>
    <row r="2822">
      <c r="A2822" s="13" t="n">
        <v>45474</v>
      </c>
      <c r="B2822" t="inlineStr">
        <is>
          <t>South</t>
        </is>
      </c>
      <c r="C2822" t="inlineStr">
        <is>
          <t>Marketplace</t>
        </is>
      </c>
      <c r="D2822" t="inlineStr">
        <is>
          <t>Home &amp; Kitchen</t>
        </is>
      </c>
      <c r="E2822" t="n">
        <v>37361.42</v>
      </c>
      <c r="F2822" t="n">
        <v>27394.04</v>
      </c>
      <c r="G2822" t="n">
        <v>42046.16</v>
      </c>
      <c r="H2822" t="n">
        <v>21</v>
      </c>
      <c r="I2822" t="n">
        <v>17</v>
      </c>
      <c r="J2822" t="n">
        <v>0</v>
      </c>
      <c r="K2822">
        <f>E2822-F2822</f>
        <v/>
      </c>
      <c r="L2822" s="10">
        <f>IFERROR(K2822/E2822,0)</f>
        <v/>
      </c>
      <c r="M2822">
        <f>YEAR(A2822)</f>
        <v/>
      </c>
      <c r="N2822">
        <f>"Q"&amp;ROUNDUP(MONTH(A2822)/3,0)</f>
        <v/>
      </c>
      <c r="O2822">
        <f>TEXT(A2822,"mmm")</f>
        <v/>
      </c>
    </row>
    <row r="2823">
      <c r="A2823" s="13" t="n">
        <v>45474</v>
      </c>
      <c r="B2823" t="inlineStr">
        <is>
          <t>South</t>
        </is>
      </c>
      <c r="C2823" t="inlineStr">
        <is>
          <t>Marketplace</t>
        </is>
      </c>
      <c r="D2823" t="inlineStr">
        <is>
          <t>Sports</t>
        </is>
      </c>
      <c r="E2823" t="n">
        <v>43151.72</v>
      </c>
      <c r="F2823" t="n">
        <v>29098.58</v>
      </c>
      <c r="G2823" t="n">
        <v>46405.84</v>
      </c>
      <c r="H2823" t="n">
        <v>19</v>
      </c>
      <c r="I2823" t="n">
        <v>15</v>
      </c>
      <c r="J2823" t="n">
        <v>3</v>
      </c>
      <c r="K2823">
        <f>E2823-F2823</f>
        <v/>
      </c>
      <c r="L2823" s="10">
        <f>IFERROR(K2823/E2823,0)</f>
        <v/>
      </c>
      <c r="M2823">
        <f>YEAR(A2823)</f>
        <v/>
      </c>
      <c r="N2823">
        <f>"Q"&amp;ROUNDUP(MONTH(A2823)/3,0)</f>
        <v/>
      </c>
      <c r="O2823">
        <f>TEXT(A2823,"mmm")</f>
        <v/>
      </c>
    </row>
    <row r="2824">
      <c r="A2824" s="13" t="n">
        <v>45474</v>
      </c>
      <c r="B2824" t="inlineStr">
        <is>
          <t>South</t>
        </is>
      </c>
      <c r="C2824" t="inlineStr">
        <is>
          <t>Mobile App</t>
        </is>
      </c>
      <c r="D2824" t="inlineStr">
        <is>
          <t>Beauty</t>
        </is>
      </c>
      <c r="E2824" t="n">
        <v>20181.84</v>
      </c>
      <c r="F2824" t="n">
        <v>11587.25</v>
      </c>
      <c r="G2824" t="n">
        <v>21577.92</v>
      </c>
      <c r="H2824" t="n">
        <v>32</v>
      </c>
      <c r="I2824" t="n">
        <v>27</v>
      </c>
      <c r="J2824" t="n">
        <v>2</v>
      </c>
      <c r="K2824">
        <f>E2824-F2824</f>
        <v/>
      </c>
      <c r="L2824" s="10">
        <f>IFERROR(K2824/E2824,0)</f>
        <v/>
      </c>
      <c r="M2824">
        <f>YEAR(A2824)</f>
        <v/>
      </c>
      <c r="N2824">
        <f>"Q"&amp;ROUNDUP(MONTH(A2824)/3,0)</f>
        <v/>
      </c>
      <c r="O2824">
        <f>TEXT(A2824,"mmm")</f>
        <v/>
      </c>
    </row>
    <row r="2825">
      <c r="A2825" s="13" t="n">
        <v>45474</v>
      </c>
      <c r="B2825" t="inlineStr">
        <is>
          <t>South</t>
        </is>
      </c>
      <c r="C2825" t="inlineStr">
        <is>
          <t>Mobile App</t>
        </is>
      </c>
      <c r="D2825" t="inlineStr">
        <is>
          <t>Books</t>
        </is>
      </c>
      <c r="E2825" t="n">
        <v>8828.01</v>
      </c>
      <c r="F2825" t="n">
        <v>6461.82</v>
      </c>
      <c r="G2825" t="n">
        <v>9234.16</v>
      </c>
      <c r="H2825" t="n">
        <v>21</v>
      </c>
      <c r="I2825" t="n">
        <v>16</v>
      </c>
      <c r="J2825" t="n">
        <v>0</v>
      </c>
      <c r="K2825">
        <f>E2825-F2825</f>
        <v/>
      </c>
      <c r="L2825" s="10">
        <f>IFERROR(K2825/E2825,0)</f>
        <v/>
      </c>
      <c r="M2825">
        <f>YEAR(A2825)</f>
        <v/>
      </c>
      <c r="N2825">
        <f>"Q"&amp;ROUNDUP(MONTH(A2825)/3,0)</f>
        <v/>
      </c>
      <c r="O2825">
        <f>TEXT(A2825,"mmm")</f>
        <v/>
      </c>
    </row>
    <row r="2826">
      <c r="A2826" s="13" t="n">
        <v>45474</v>
      </c>
      <c r="B2826" t="inlineStr">
        <is>
          <t>South</t>
        </is>
      </c>
      <c r="C2826" t="inlineStr">
        <is>
          <t>Mobile App</t>
        </is>
      </c>
      <c r="D2826" t="inlineStr">
        <is>
          <t>Electronics</t>
        </is>
      </c>
      <c r="E2826" t="n">
        <v>393188.97</v>
      </c>
      <c r="F2826" t="n">
        <v>339263.28</v>
      </c>
      <c r="G2826" t="n">
        <v>413062</v>
      </c>
      <c r="H2826" t="n">
        <v>35</v>
      </c>
      <c r="I2826" t="n">
        <v>28</v>
      </c>
      <c r="J2826" t="n">
        <v>4</v>
      </c>
      <c r="K2826">
        <f>E2826-F2826</f>
        <v/>
      </c>
      <c r="L2826" s="10">
        <f>IFERROR(K2826/E2826,0)</f>
        <v/>
      </c>
      <c r="M2826">
        <f>YEAR(A2826)</f>
        <v/>
      </c>
      <c r="N2826">
        <f>"Q"&amp;ROUNDUP(MONTH(A2826)/3,0)</f>
        <v/>
      </c>
      <c r="O2826">
        <f>TEXT(A2826,"mmm")</f>
        <v/>
      </c>
    </row>
    <row r="2827">
      <c r="A2827" s="13" t="n">
        <v>45474</v>
      </c>
      <c r="B2827" t="inlineStr">
        <is>
          <t>South</t>
        </is>
      </c>
      <c r="C2827" t="inlineStr">
        <is>
          <t>Mobile App</t>
        </is>
      </c>
      <c r="D2827" t="inlineStr">
        <is>
          <t>Fashion</t>
        </is>
      </c>
      <c r="E2827" t="n">
        <v>97898.86</v>
      </c>
      <c r="F2827" t="n">
        <v>54591.34</v>
      </c>
      <c r="G2827" t="n">
        <v>105761.76</v>
      </c>
      <c r="H2827" t="n">
        <v>76</v>
      </c>
      <c r="I2827" t="n">
        <v>65</v>
      </c>
      <c r="J2827" t="n">
        <v>10</v>
      </c>
      <c r="K2827">
        <f>E2827-F2827</f>
        <v/>
      </c>
      <c r="L2827" s="10">
        <f>IFERROR(K2827/E2827,0)</f>
        <v/>
      </c>
      <c r="M2827">
        <f>YEAR(A2827)</f>
        <v/>
      </c>
      <c r="N2827">
        <f>"Q"&amp;ROUNDUP(MONTH(A2827)/3,0)</f>
        <v/>
      </c>
      <c r="O2827">
        <f>TEXT(A2827,"mmm")</f>
        <v/>
      </c>
    </row>
    <row r="2828">
      <c r="A2828" s="13" t="n">
        <v>45474</v>
      </c>
      <c r="B2828" t="inlineStr">
        <is>
          <t>South</t>
        </is>
      </c>
      <c r="C2828" t="inlineStr">
        <is>
          <t>Mobile App</t>
        </is>
      </c>
      <c r="D2828" t="inlineStr">
        <is>
          <t>Grocery</t>
        </is>
      </c>
      <c r="E2828" t="n">
        <v>28785.47</v>
      </c>
      <c r="F2828" t="n">
        <v>23929.5</v>
      </c>
      <c r="G2828" t="n">
        <v>30612.4</v>
      </c>
      <c r="H2828" t="n">
        <v>85</v>
      </c>
      <c r="I2828" t="n">
        <v>34</v>
      </c>
      <c r="J2828" t="n">
        <v>0</v>
      </c>
      <c r="K2828">
        <f>E2828-F2828</f>
        <v/>
      </c>
      <c r="L2828" s="10">
        <f>IFERROR(K2828/E2828,0)</f>
        <v/>
      </c>
      <c r="M2828">
        <f>YEAR(A2828)</f>
        <v/>
      </c>
      <c r="N2828">
        <f>"Q"&amp;ROUNDUP(MONTH(A2828)/3,0)</f>
        <v/>
      </c>
      <c r="O2828">
        <f>TEXT(A2828,"mmm")</f>
        <v/>
      </c>
    </row>
    <row r="2829">
      <c r="A2829" s="13" t="n">
        <v>45474</v>
      </c>
      <c r="B2829" t="inlineStr">
        <is>
          <t>South</t>
        </is>
      </c>
      <c r="C2829" t="inlineStr">
        <is>
          <t>Mobile App</t>
        </is>
      </c>
      <c r="D2829" t="inlineStr">
        <is>
          <t>Home &amp; Kitchen</t>
        </is>
      </c>
      <c r="E2829" t="n">
        <v>98672.67</v>
      </c>
      <c r="F2829" t="n">
        <v>65175.12</v>
      </c>
      <c r="G2829" t="n">
        <v>105145.04</v>
      </c>
      <c r="H2829" t="n">
        <v>49</v>
      </c>
      <c r="I2829" t="n">
        <v>38</v>
      </c>
      <c r="J2829" t="n">
        <v>4</v>
      </c>
      <c r="K2829">
        <f>E2829-F2829</f>
        <v/>
      </c>
      <c r="L2829" s="10">
        <f>IFERROR(K2829/E2829,0)</f>
        <v/>
      </c>
      <c r="M2829">
        <f>YEAR(A2829)</f>
        <v/>
      </c>
      <c r="N2829">
        <f>"Q"&amp;ROUNDUP(MONTH(A2829)/3,0)</f>
        <v/>
      </c>
      <c r="O2829">
        <f>TEXT(A2829,"mmm")</f>
        <v/>
      </c>
    </row>
    <row r="2830">
      <c r="A2830" s="13" t="n">
        <v>45474</v>
      </c>
      <c r="B2830" t="inlineStr">
        <is>
          <t>South</t>
        </is>
      </c>
      <c r="C2830" t="inlineStr">
        <is>
          <t>Mobile App</t>
        </is>
      </c>
      <c r="D2830" t="inlineStr">
        <is>
          <t>Sports</t>
        </is>
      </c>
      <c r="E2830" t="n">
        <v>63991.68</v>
      </c>
      <c r="F2830" t="n">
        <v>41753.79</v>
      </c>
      <c r="G2830" t="n">
        <v>68469.44</v>
      </c>
      <c r="H2830" t="n">
        <v>24</v>
      </c>
      <c r="I2830" t="n">
        <v>19</v>
      </c>
      <c r="J2830" t="n">
        <v>0</v>
      </c>
      <c r="K2830">
        <f>E2830-F2830</f>
        <v/>
      </c>
      <c r="L2830" s="10">
        <f>IFERROR(K2830/E2830,0)</f>
        <v/>
      </c>
      <c r="M2830">
        <f>YEAR(A2830)</f>
        <v/>
      </c>
      <c r="N2830">
        <f>"Q"&amp;ROUNDUP(MONTH(A2830)/3,0)</f>
        <v/>
      </c>
      <c r="O2830">
        <f>TEXT(A2830,"mmm")</f>
        <v/>
      </c>
    </row>
    <row r="2831">
      <c r="A2831" s="13" t="n">
        <v>45474</v>
      </c>
      <c r="B2831" t="inlineStr">
        <is>
          <t>South</t>
        </is>
      </c>
      <c r="C2831" t="inlineStr">
        <is>
          <t>Mobile App</t>
        </is>
      </c>
      <c r="D2831" t="inlineStr">
        <is>
          <t>Unknown</t>
        </is>
      </c>
      <c r="E2831" t="n">
        <v>581.67</v>
      </c>
      <c r="F2831" t="n">
        <v>467.08</v>
      </c>
      <c r="G2831" t="n">
        <v>684.3200000000001</v>
      </c>
      <c r="H2831" t="n">
        <v>2</v>
      </c>
      <c r="I2831" t="n">
        <v>1</v>
      </c>
      <c r="J2831" t="n">
        <v>0</v>
      </c>
      <c r="K2831">
        <f>E2831-F2831</f>
        <v/>
      </c>
      <c r="L2831" s="10">
        <f>IFERROR(K2831/E2831,0)</f>
        <v/>
      </c>
      <c r="M2831">
        <f>YEAR(A2831)</f>
        <v/>
      </c>
      <c r="N2831">
        <f>"Q"&amp;ROUNDUP(MONTH(A2831)/3,0)</f>
        <v/>
      </c>
      <c r="O2831">
        <f>TEXT(A2831,"mmm")</f>
        <v/>
      </c>
    </row>
    <row r="2832">
      <c r="A2832" s="13" t="n">
        <v>45474</v>
      </c>
      <c r="B2832" t="inlineStr">
        <is>
          <t>South</t>
        </is>
      </c>
      <c r="C2832" t="inlineStr">
        <is>
          <t>Retail Store</t>
        </is>
      </c>
      <c r="D2832" t="inlineStr">
        <is>
          <t>Beauty</t>
        </is>
      </c>
      <c r="E2832" t="n">
        <v>9420.719999999999</v>
      </c>
      <c r="F2832" t="n">
        <v>5049.79</v>
      </c>
      <c r="G2832" t="n">
        <v>10040.16</v>
      </c>
      <c r="H2832" t="n">
        <v>16</v>
      </c>
      <c r="I2832" t="n">
        <v>12</v>
      </c>
      <c r="J2832" t="n">
        <v>0</v>
      </c>
      <c r="K2832">
        <f>E2832-F2832</f>
        <v/>
      </c>
      <c r="L2832" s="10">
        <f>IFERROR(K2832/E2832,0)</f>
        <v/>
      </c>
      <c r="M2832">
        <f>YEAR(A2832)</f>
        <v/>
      </c>
      <c r="N2832">
        <f>"Q"&amp;ROUNDUP(MONTH(A2832)/3,0)</f>
        <v/>
      </c>
      <c r="O2832">
        <f>TEXT(A2832,"mmm")</f>
        <v/>
      </c>
    </row>
    <row r="2833">
      <c r="A2833" s="13" t="n">
        <v>45474</v>
      </c>
      <c r="B2833" t="inlineStr">
        <is>
          <t>South</t>
        </is>
      </c>
      <c r="C2833" t="inlineStr">
        <is>
          <t>Retail Store</t>
        </is>
      </c>
      <c r="D2833" t="inlineStr">
        <is>
          <t>Books</t>
        </is>
      </c>
      <c r="E2833" t="n">
        <v>5622.44</v>
      </c>
      <c r="F2833" t="n">
        <v>4054.23</v>
      </c>
      <c r="G2833" t="n">
        <v>5760.56</v>
      </c>
      <c r="H2833" t="n">
        <v>11</v>
      </c>
      <c r="I2833" t="n">
        <v>9</v>
      </c>
      <c r="J2833" t="n">
        <v>0</v>
      </c>
      <c r="K2833">
        <f>E2833-F2833</f>
        <v/>
      </c>
      <c r="L2833" s="10">
        <f>IFERROR(K2833/E2833,0)</f>
        <v/>
      </c>
      <c r="M2833">
        <f>YEAR(A2833)</f>
        <v/>
      </c>
      <c r="N2833">
        <f>"Q"&amp;ROUNDUP(MONTH(A2833)/3,0)</f>
        <v/>
      </c>
      <c r="O2833">
        <f>TEXT(A2833,"mmm")</f>
        <v/>
      </c>
    </row>
    <row r="2834">
      <c r="A2834" s="13" t="n">
        <v>45474</v>
      </c>
      <c r="B2834" t="inlineStr">
        <is>
          <t>South</t>
        </is>
      </c>
      <c r="C2834" t="inlineStr">
        <is>
          <t>Retail Store</t>
        </is>
      </c>
      <c r="D2834" t="inlineStr">
        <is>
          <t>Electronics</t>
        </is>
      </c>
      <c r="E2834" t="n">
        <v>115273.42</v>
      </c>
      <c r="F2834" t="n">
        <v>99108.25999999999</v>
      </c>
      <c r="G2834" t="n">
        <v>121903.6</v>
      </c>
      <c r="H2834" t="n">
        <v>15</v>
      </c>
      <c r="I2834" t="n">
        <v>14</v>
      </c>
      <c r="J2834" t="n">
        <v>1</v>
      </c>
      <c r="K2834">
        <f>E2834-F2834</f>
        <v/>
      </c>
      <c r="L2834" s="10">
        <f>IFERROR(K2834/E2834,0)</f>
        <v/>
      </c>
      <c r="M2834">
        <f>YEAR(A2834)</f>
        <v/>
      </c>
      <c r="N2834">
        <f>"Q"&amp;ROUNDUP(MONTH(A2834)/3,0)</f>
        <v/>
      </c>
      <c r="O2834">
        <f>TEXT(A2834,"mmm")</f>
        <v/>
      </c>
    </row>
    <row r="2835">
      <c r="A2835" s="13" t="n">
        <v>45474</v>
      </c>
      <c r="B2835" t="inlineStr">
        <is>
          <t>South</t>
        </is>
      </c>
      <c r="C2835" t="inlineStr">
        <is>
          <t>Retail Store</t>
        </is>
      </c>
      <c r="D2835" t="inlineStr">
        <is>
          <t>Fashion</t>
        </is>
      </c>
      <c r="E2835" t="n">
        <v>42111.44</v>
      </c>
      <c r="F2835" t="n">
        <v>21585.15</v>
      </c>
      <c r="G2835" t="n">
        <v>43017.52</v>
      </c>
      <c r="H2835" t="n">
        <v>27</v>
      </c>
      <c r="I2835" t="n">
        <v>23</v>
      </c>
      <c r="J2835" t="n">
        <v>2</v>
      </c>
      <c r="K2835">
        <f>E2835-F2835</f>
        <v/>
      </c>
      <c r="L2835" s="10">
        <f>IFERROR(K2835/E2835,0)</f>
        <v/>
      </c>
      <c r="M2835">
        <f>YEAR(A2835)</f>
        <v/>
      </c>
      <c r="N2835">
        <f>"Q"&amp;ROUNDUP(MONTH(A2835)/3,0)</f>
        <v/>
      </c>
      <c r="O2835">
        <f>TEXT(A2835,"mmm")</f>
        <v/>
      </c>
    </row>
    <row r="2836">
      <c r="A2836" s="13" t="n">
        <v>45474</v>
      </c>
      <c r="B2836" t="inlineStr">
        <is>
          <t>South</t>
        </is>
      </c>
      <c r="C2836" t="inlineStr">
        <is>
          <t>Retail Store</t>
        </is>
      </c>
      <c r="D2836" t="inlineStr">
        <is>
          <t>Grocery</t>
        </is>
      </c>
      <c r="E2836" t="n">
        <v>11558.56</v>
      </c>
      <c r="F2836" t="n">
        <v>9274.43</v>
      </c>
      <c r="G2836" t="n">
        <v>12265.76</v>
      </c>
      <c r="H2836" t="n">
        <v>36</v>
      </c>
      <c r="I2836" t="n">
        <v>14</v>
      </c>
      <c r="J2836" t="n">
        <v>0</v>
      </c>
      <c r="K2836">
        <f>E2836-F2836</f>
        <v/>
      </c>
      <c r="L2836" s="10">
        <f>IFERROR(K2836/E2836,0)</f>
        <v/>
      </c>
      <c r="M2836">
        <f>YEAR(A2836)</f>
        <v/>
      </c>
      <c r="N2836">
        <f>"Q"&amp;ROUNDUP(MONTH(A2836)/3,0)</f>
        <v/>
      </c>
      <c r="O2836">
        <f>TEXT(A2836,"mmm")</f>
        <v/>
      </c>
    </row>
    <row r="2837">
      <c r="A2837" s="13" t="n">
        <v>45474</v>
      </c>
      <c r="B2837" t="inlineStr">
        <is>
          <t>South</t>
        </is>
      </c>
      <c r="C2837" t="inlineStr">
        <is>
          <t>Retail Store</t>
        </is>
      </c>
      <c r="D2837" t="inlineStr">
        <is>
          <t>Home &amp; Kitchen</t>
        </is>
      </c>
      <c r="E2837" t="n">
        <v>22550.57</v>
      </c>
      <c r="F2837" t="n">
        <v>14632.61</v>
      </c>
      <c r="G2837" t="n">
        <v>23109.84</v>
      </c>
      <c r="H2837" t="n">
        <v>9</v>
      </c>
      <c r="I2837" t="n">
        <v>9</v>
      </c>
      <c r="J2837" t="n">
        <v>1</v>
      </c>
      <c r="K2837">
        <f>E2837-F2837</f>
        <v/>
      </c>
      <c r="L2837" s="10">
        <f>IFERROR(K2837/E2837,0)</f>
        <v/>
      </c>
      <c r="M2837">
        <f>YEAR(A2837)</f>
        <v/>
      </c>
      <c r="N2837">
        <f>"Q"&amp;ROUNDUP(MONTH(A2837)/3,0)</f>
        <v/>
      </c>
      <c r="O2837">
        <f>TEXT(A2837,"mmm")</f>
        <v/>
      </c>
    </row>
    <row r="2838">
      <c r="A2838" s="13" t="n">
        <v>45474</v>
      </c>
      <c r="B2838" t="inlineStr">
        <is>
          <t>South</t>
        </is>
      </c>
      <c r="C2838" t="inlineStr">
        <is>
          <t>Retail Store</t>
        </is>
      </c>
      <c r="D2838" t="inlineStr">
        <is>
          <t>Sports</t>
        </is>
      </c>
      <c r="E2838" t="n">
        <v>18954.15</v>
      </c>
      <c r="F2838" t="n">
        <v>12720.15</v>
      </c>
      <c r="G2838" t="n">
        <v>19787.04</v>
      </c>
      <c r="H2838" t="n">
        <v>4</v>
      </c>
      <c r="I2838" t="n">
        <v>3</v>
      </c>
      <c r="J2838" t="n">
        <v>0</v>
      </c>
      <c r="K2838">
        <f>E2838-F2838</f>
        <v/>
      </c>
      <c r="L2838" s="10">
        <f>IFERROR(K2838/E2838,0)</f>
        <v/>
      </c>
      <c r="M2838">
        <f>YEAR(A2838)</f>
        <v/>
      </c>
      <c r="N2838">
        <f>"Q"&amp;ROUNDUP(MONTH(A2838)/3,0)</f>
        <v/>
      </c>
      <c r="O2838">
        <f>TEXT(A2838,"mmm")</f>
        <v/>
      </c>
    </row>
    <row r="2839">
      <c r="A2839" s="13" t="n">
        <v>45474</v>
      </c>
      <c r="B2839" t="inlineStr">
        <is>
          <t>South</t>
        </is>
      </c>
      <c r="C2839" t="inlineStr">
        <is>
          <t>Unknown</t>
        </is>
      </c>
      <c r="D2839" t="inlineStr">
        <is>
          <t>Books</t>
        </is>
      </c>
      <c r="E2839" t="n">
        <v>1034.49</v>
      </c>
      <c r="F2839" t="n">
        <v>779.7</v>
      </c>
      <c r="G2839" t="n">
        <v>1152.32</v>
      </c>
      <c r="H2839" t="n">
        <v>2</v>
      </c>
      <c r="I2839" t="n">
        <v>2</v>
      </c>
      <c r="J2839" t="n">
        <v>0</v>
      </c>
      <c r="K2839">
        <f>E2839-F2839</f>
        <v/>
      </c>
      <c r="L2839" s="10">
        <f>IFERROR(K2839/E2839,0)</f>
        <v/>
      </c>
      <c r="M2839">
        <f>YEAR(A2839)</f>
        <v/>
      </c>
      <c r="N2839">
        <f>"Q"&amp;ROUNDUP(MONTH(A2839)/3,0)</f>
        <v/>
      </c>
      <c r="O2839">
        <f>TEXT(A2839,"mmm")</f>
        <v/>
      </c>
    </row>
    <row r="2840">
      <c r="A2840" s="13" t="n">
        <v>45474</v>
      </c>
      <c r="B2840" t="inlineStr">
        <is>
          <t>South</t>
        </is>
      </c>
      <c r="C2840" t="inlineStr">
        <is>
          <t>Unknown</t>
        </is>
      </c>
      <c r="D2840" t="inlineStr">
        <is>
          <t>Electronics</t>
        </is>
      </c>
      <c r="E2840" t="n">
        <v>63562.72</v>
      </c>
      <c r="F2840" t="n">
        <v>51418.62</v>
      </c>
      <c r="G2840" t="n">
        <v>63562.72</v>
      </c>
      <c r="H2840" t="n">
        <v>2</v>
      </c>
      <c r="I2840" t="n">
        <v>1</v>
      </c>
      <c r="J2840" t="n">
        <v>0</v>
      </c>
      <c r="K2840">
        <f>E2840-F2840</f>
        <v/>
      </c>
      <c r="L2840" s="10">
        <f>IFERROR(K2840/E2840,0)</f>
        <v/>
      </c>
      <c r="M2840">
        <f>YEAR(A2840)</f>
        <v/>
      </c>
      <c r="N2840">
        <f>"Q"&amp;ROUNDUP(MONTH(A2840)/3,0)</f>
        <v/>
      </c>
      <c r="O2840">
        <f>TEXT(A2840,"mmm")</f>
        <v/>
      </c>
    </row>
    <row r="2841">
      <c r="A2841" s="13" t="n">
        <v>45474</v>
      </c>
      <c r="B2841" t="inlineStr">
        <is>
          <t>South</t>
        </is>
      </c>
      <c r="C2841" t="inlineStr">
        <is>
          <t>Unknown</t>
        </is>
      </c>
      <c r="D2841" t="inlineStr">
        <is>
          <t>Fashion</t>
        </is>
      </c>
      <c r="E2841" t="n">
        <v>654.26</v>
      </c>
      <c r="F2841" t="n">
        <v>404.52</v>
      </c>
      <c r="G2841" t="n">
        <v>726.96</v>
      </c>
      <c r="H2841" t="n">
        <v>1</v>
      </c>
      <c r="I2841" t="n">
        <v>1</v>
      </c>
      <c r="J2841" t="n">
        <v>0</v>
      </c>
      <c r="K2841">
        <f>E2841-F2841</f>
        <v/>
      </c>
      <c r="L2841" s="10">
        <f>IFERROR(K2841/E2841,0)</f>
        <v/>
      </c>
      <c r="M2841">
        <f>YEAR(A2841)</f>
        <v/>
      </c>
      <c r="N2841">
        <f>"Q"&amp;ROUNDUP(MONTH(A2841)/3,0)</f>
        <v/>
      </c>
      <c r="O2841">
        <f>TEXT(A2841,"mmm")</f>
        <v/>
      </c>
    </row>
    <row r="2842">
      <c r="A2842" s="13" t="n">
        <v>45474</v>
      </c>
      <c r="B2842" t="inlineStr">
        <is>
          <t>South</t>
        </is>
      </c>
      <c r="C2842" t="inlineStr">
        <is>
          <t>Unknown</t>
        </is>
      </c>
      <c r="D2842" t="inlineStr">
        <is>
          <t>Grocery</t>
        </is>
      </c>
      <c r="E2842" t="n">
        <v>1694.22</v>
      </c>
      <c r="F2842" t="n">
        <v>1456.99</v>
      </c>
      <c r="G2842" t="n">
        <v>1898</v>
      </c>
      <c r="H2842" t="n">
        <v>5</v>
      </c>
      <c r="I2842" t="n">
        <v>2</v>
      </c>
      <c r="J2842" t="n">
        <v>0</v>
      </c>
      <c r="K2842">
        <f>E2842-F2842</f>
        <v/>
      </c>
      <c r="L2842" s="10">
        <f>IFERROR(K2842/E2842,0)</f>
        <v/>
      </c>
      <c r="M2842">
        <f>YEAR(A2842)</f>
        <v/>
      </c>
      <c r="N2842">
        <f>"Q"&amp;ROUNDUP(MONTH(A2842)/3,0)</f>
        <v/>
      </c>
      <c r="O2842">
        <f>TEXT(A2842,"mmm")</f>
        <v/>
      </c>
    </row>
    <row r="2843">
      <c r="A2843" s="13" t="n">
        <v>45474</v>
      </c>
      <c r="B2843" t="inlineStr">
        <is>
          <t>South</t>
        </is>
      </c>
      <c r="C2843" t="inlineStr">
        <is>
          <t>Unknown</t>
        </is>
      </c>
      <c r="D2843" t="inlineStr">
        <is>
          <t>Home &amp; Kitchen</t>
        </is>
      </c>
      <c r="E2843" t="n">
        <v>11790.74</v>
      </c>
      <c r="F2843" t="n">
        <v>8042.94</v>
      </c>
      <c r="G2843" t="n">
        <v>12454</v>
      </c>
      <c r="H2843" t="n">
        <v>5</v>
      </c>
      <c r="I2843" t="n">
        <v>5</v>
      </c>
      <c r="J2843" t="n">
        <v>1</v>
      </c>
      <c r="K2843">
        <f>E2843-F2843</f>
        <v/>
      </c>
      <c r="L2843" s="10">
        <f>IFERROR(K2843/E2843,0)</f>
        <v/>
      </c>
      <c r="M2843">
        <f>YEAR(A2843)</f>
        <v/>
      </c>
      <c r="N2843">
        <f>"Q"&amp;ROUNDUP(MONTH(A2843)/3,0)</f>
        <v/>
      </c>
      <c r="O2843">
        <f>TEXT(A2843,"mmm")</f>
        <v/>
      </c>
    </row>
    <row r="2844">
      <c r="A2844" s="13" t="n">
        <v>45474</v>
      </c>
      <c r="B2844" t="inlineStr">
        <is>
          <t>South</t>
        </is>
      </c>
      <c r="C2844" t="inlineStr">
        <is>
          <t>Unknown</t>
        </is>
      </c>
      <c r="D2844" t="inlineStr">
        <is>
          <t>Sports</t>
        </is>
      </c>
      <c r="E2844" t="n">
        <v>3109.34</v>
      </c>
      <c r="F2844" t="n">
        <v>2095.56</v>
      </c>
      <c r="G2844" t="n">
        <v>3554.72</v>
      </c>
      <c r="H2844" t="n">
        <v>2</v>
      </c>
      <c r="I2844" t="n">
        <v>2</v>
      </c>
      <c r="J2844" t="n">
        <v>1</v>
      </c>
      <c r="K2844">
        <f>E2844-F2844</f>
        <v/>
      </c>
      <c r="L2844" s="10">
        <f>IFERROR(K2844/E2844,0)</f>
        <v/>
      </c>
      <c r="M2844">
        <f>YEAR(A2844)</f>
        <v/>
      </c>
      <c r="N2844">
        <f>"Q"&amp;ROUNDUP(MONTH(A2844)/3,0)</f>
        <v/>
      </c>
      <c r="O2844">
        <f>TEXT(A2844,"mmm")</f>
        <v/>
      </c>
    </row>
    <row r="2845">
      <c r="A2845" s="13" t="n">
        <v>45474</v>
      </c>
      <c r="B2845" t="inlineStr">
        <is>
          <t>South</t>
        </is>
      </c>
      <c r="C2845" t="inlineStr">
        <is>
          <t>Website</t>
        </is>
      </c>
      <c r="D2845" t="inlineStr">
        <is>
          <t>Beauty</t>
        </is>
      </c>
      <c r="E2845" t="n">
        <v>18460.44</v>
      </c>
      <c r="F2845" t="n">
        <v>10337.72</v>
      </c>
      <c r="G2845" t="n">
        <v>19570.72</v>
      </c>
      <c r="H2845" t="n">
        <v>32</v>
      </c>
      <c r="I2845" t="n">
        <v>26</v>
      </c>
      <c r="J2845" t="n">
        <v>1</v>
      </c>
      <c r="K2845">
        <f>E2845-F2845</f>
        <v/>
      </c>
      <c r="L2845" s="10">
        <f>IFERROR(K2845/E2845,0)</f>
        <v/>
      </c>
      <c r="M2845">
        <f>YEAR(A2845)</f>
        <v/>
      </c>
      <c r="N2845">
        <f>"Q"&amp;ROUNDUP(MONTH(A2845)/3,0)</f>
        <v/>
      </c>
      <c r="O2845">
        <f>TEXT(A2845,"mmm")</f>
        <v/>
      </c>
    </row>
    <row r="2846">
      <c r="A2846" s="13" t="n">
        <v>45474</v>
      </c>
      <c r="B2846" t="inlineStr">
        <is>
          <t>South</t>
        </is>
      </c>
      <c r="C2846" t="inlineStr">
        <is>
          <t>Website</t>
        </is>
      </c>
      <c r="D2846" t="inlineStr">
        <is>
          <t>Books</t>
        </is>
      </c>
      <c r="E2846" t="n">
        <v>11516.94</v>
      </c>
      <c r="F2846" t="n">
        <v>7968.26</v>
      </c>
      <c r="G2846" t="n">
        <v>12195.04</v>
      </c>
      <c r="H2846" t="n">
        <v>24</v>
      </c>
      <c r="I2846" t="n">
        <v>19</v>
      </c>
      <c r="J2846" t="n">
        <v>1</v>
      </c>
      <c r="K2846">
        <f>E2846-F2846</f>
        <v/>
      </c>
      <c r="L2846" s="10">
        <f>IFERROR(K2846/E2846,0)</f>
        <v/>
      </c>
      <c r="M2846">
        <f>YEAR(A2846)</f>
        <v/>
      </c>
      <c r="N2846">
        <f>"Q"&amp;ROUNDUP(MONTH(A2846)/3,0)</f>
        <v/>
      </c>
      <c r="O2846">
        <f>TEXT(A2846,"mmm")</f>
        <v/>
      </c>
    </row>
    <row r="2847">
      <c r="A2847" s="13" t="n">
        <v>45474</v>
      </c>
      <c r="B2847" t="inlineStr">
        <is>
          <t>South</t>
        </is>
      </c>
      <c r="C2847" t="inlineStr">
        <is>
          <t>Website</t>
        </is>
      </c>
      <c r="D2847" t="inlineStr">
        <is>
          <t>Electronics</t>
        </is>
      </c>
      <c r="E2847" t="n">
        <v>465027.08</v>
      </c>
      <c r="F2847" t="n">
        <v>402958.66</v>
      </c>
      <c r="G2847" t="n">
        <v>486529.68</v>
      </c>
      <c r="H2847" t="n">
        <v>43</v>
      </c>
      <c r="I2847" t="n">
        <v>34</v>
      </c>
      <c r="J2847" t="n">
        <v>2</v>
      </c>
      <c r="K2847">
        <f>E2847-F2847</f>
        <v/>
      </c>
      <c r="L2847" s="10">
        <f>IFERROR(K2847/E2847,0)</f>
        <v/>
      </c>
      <c r="M2847">
        <f>YEAR(A2847)</f>
        <v/>
      </c>
      <c r="N2847">
        <f>"Q"&amp;ROUNDUP(MONTH(A2847)/3,0)</f>
        <v/>
      </c>
      <c r="O2847">
        <f>TEXT(A2847,"mmm")</f>
        <v/>
      </c>
    </row>
    <row r="2848">
      <c r="A2848" s="13" t="n">
        <v>45474</v>
      </c>
      <c r="B2848" t="inlineStr">
        <is>
          <t>South</t>
        </is>
      </c>
      <c r="C2848" t="inlineStr">
        <is>
          <t>Website</t>
        </is>
      </c>
      <c r="D2848" t="inlineStr">
        <is>
          <t>Fashion</t>
        </is>
      </c>
      <c r="E2848" t="n">
        <v>115020.94</v>
      </c>
      <c r="F2848" t="n">
        <v>62001.6</v>
      </c>
      <c r="G2848" t="n">
        <v>121300.4</v>
      </c>
      <c r="H2848" t="n">
        <v>75</v>
      </c>
      <c r="I2848" t="n">
        <v>54</v>
      </c>
      <c r="J2848" t="n">
        <v>10</v>
      </c>
      <c r="K2848">
        <f>E2848-F2848</f>
        <v/>
      </c>
      <c r="L2848" s="10">
        <f>IFERROR(K2848/E2848,0)</f>
        <v/>
      </c>
      <c r="M2848">
        <f>YEAR(A2848)</f>
        <v/>
      </c>
      <c r="N2848">
        <f>"Q"&amp;ROUNDUP(MONTH(A2848)/3,0)</f>
        <v/>
      </c>
      <c r="O2848">
        <f>TEXT(A2848,"mmm")</f>
        <v/>
      </c>
    </row>
    <row r="2849">
      <c r="A2849" s="13" t="n">
        <v>45474</v>
      </c>
      <c r="B2849" t="inlineStr">
        <is>
          <t>South</t>
        </is>
      </c>
      <c r="C2849" t="inlineStr">
        <is>
          <t>Website</t>
        </is>
      </c>
      <c r="D2849" t="inlineStr">
        <is>
          <t>Grocery</t>
        </is>
      </c>
      <c r="E2849" t="n">
        <v>35554.53</v>
      </c>
      <c r="F2849" t="n">
        <v>29536.26</v>
      </c>
      <c r="G2849" t="n">
        <v>38159.68</v>
      </c>
      <c r="H2849" t="n">
        <v>98</v>
      </c>
      <c r="I2849" t="n">
        <v>37</v>
      </c>
      <c r="J2849" t="n">
        <v>0</v>
      </c>
      <c r="K2849">
        <f>E2849-F2849</f>
        <v/>
      </c>
      <c r="L2849" s="10">
        <f>IFERROR(K2849/E2849,0)</f>
        <v/>
      </c>
      <c r="M2849">
        <f>YEAR(A2849)</f>
        <v/>
      </c>
      <c r="N2849">
        <f>"Q"&amp;ROUNDUP(MONTH(A2849)/3,0)</f>
        <v/>
      </c>
      <c r="O2849">
        <f>TEXT(A2849,"mmm")</f>
        <v/>
      </c>
    </row>
    <row r="2850">
      <c r="A2850" s="13" t="n">
        <v>45474</v>
      </c>
      <c r="B2850" t="inlineStr">
        <is>
          <t>South</t>
        </is>
      </c>
      <c r="C2850" t="inlineStr">
        <is>
          <t>Website</t>
        </is>
      </c>
      <c r="D2850" t="inlineStr">
        <is>
          <t>Home &amp; Kitchen</t>
        </is>
      </c>
      <c r="E2850" t="n">
        <v>55008.02</v>
      </c>
      <c r="F2850" t="n">
        <v>37304.19</v>
      </c>
      <c r="G2850" t="n">
        <v>59698.08</v>
      </c>
      <c r="H2850" t="n">
        <v>28</v>
      </c>
      <c r="I2850" t="n">
        <v>23</v>
      </c>
      <c r="J2850" t="n">
        <v>2</v>
      </c>
      <c r="K2850">
        <f>E2850-F2850</f>
        <v/>
      </c>
      <c r="L2850" s="10">
        <f>IFERROR(K2850/E2850,0)</f>
        <v/>
      </c>
      <c r="M2850">
        <f>YEAR(A2850)</f>
        <v/>
      </c>
      <c r="N2850">
        <f>"Q"&amp;ROUNDUP(MONTH(A2850)/3,0)</f>
        <v/>
      </c>
      <c r="O2850">
        <f>TEXT(A2850,"mmm")</f>
        <v/>
      </c>
    </row>
    <row r="2851">
      <c r="A2851" s="13" t="n">
        <v>45474</v>
      </c>
      <c r="B2851" t="inlineStr">
        <is>
          <t>South</t>
        </is>
      </c>
      <c r="C2851" t="inlineStr">
        <is>
          <t>Website</t>
        </is>
      </c>
      <c r="D2851" t="inlineStr">
        <is>
          <t>Sports</t>
        </is>
      </c>
      <c r="E2851" t="n">
        <v>45549.13</v>
      </c>
      <c r="F2851" t="n">
        <v>28870.28</v>
      </c>
      <c r="G2851" t="n">
        <v>46857.2</v>
      </c>
      <c r="H2851" t="n">
        <v>15</v>
      </c>
      <c r="I2851" t="n">
        <v>11</v>
      </c>
      <c r="J2851" t="n">
        <v>0</v>
      </c>
      <c r="K2851">
        <f>E2851-F2851</f>
        <v/>
      </c>
      <c r="L2851" s="10">
        <f>IFERROR(K2851/E2851,0)</f>
        <v/>
      </c>
      <c r="M2851">
        <f>YEAR(A2851)</f>
        <v/>
      </c>
      <c r="N2851">
        <f>"Q"&amp;ROUNDUP(MONTH(A2851)/3,0)</f>
        <v/>
      </c>
      <c r="O2851">
        <f>TEXT(A2851,"mmm")</f>
        <v/>
      </c>
    </row>
    <row r="2852">
      <c r="A2852" s="13" t="n">
        <v>45474</v>
      </c>
      <c r="B2852" t="inlineStr">
        <is>
          <t>West</t>
        </is>
      </c>
      <c r="C2852" t="inlineStr">
        <is>
          <t>Marketplace</t>
        </is>
      </c>
      <c r="D2852" t="inlineStr">
        <is>
          <t>Beauty</t>
        </is>
      </c>
      <c r="E2852" t="n">
        <v>10350.22</v>
      </c>
      <c r="F2852" t="n">
        <v>5791.62</v>
      </c>
      <c r="G2852" t="n">
        <v>11390.08</v>
      </c>
      <c r="H2852" t="n">
        <v>28</v>
      </c>
      <c r="I2852" t="n">
        <v>20</v>
      </c>
      <c r="J2852" t="n">
        <v>0</v>
      </c>
      <c r="K2852">
        <f>E2852-F2852</f>
        <v/>
      </c>
      <c r="L2852" s="10">
        <f>IFERROR(K2852/E2852,0)</f>
        <v/>
      </c>
      <c r="M2852">
        <f>YEAR(A2852)</f>
        <v/>
      </c>
      <c r="N2852">
        <f>"Q"&amp;ROUNDUP(MONTH(A2852)/3,0)</f>
        <v/>
      </c>
      <c r="O2852">
        <f>TEXT(A2852,"mmm")</f>
        <v/>
      </c>
    </row>
    <row r="2853">
      <c r="A2853" s="13" t="n">
        <v>45474</v>
      </c>
      <c r="B2853" t="inlineStr">
        <is>
          <t>West</t>
        </is>
      </c>
      <c r="C2853" t="inlineStr">
        <is>
          <t>Marketplace</t>
        </is>
      </c>
      <c r="D2853" t="inlineStr">
        <is>
          <t>Books</t>
        </is>
      </c>
      <c r="E2853" t="n">
        <v>6809.03</v>
      </c>
      <c r="F2853" t="n">
        <v>5272.97</v>
      </c>
      <c r="G2853" t="n">
        <v>7562.88</v>
      </c>
      <c r="H2853" t="n">
        <v>18</v>
      </c>
      <c r="I2853" t="n">
        <v>14</v>
      </c>
      <c r="J2853" t="n">
        <v>0</v>
      </c>
      <c r="K2853">
        <f>E2853-F2853</f>
        <v/>
      </c>
      <c r="L2853" s="10">
        <f>IFERROR(K2853/E2853,0)</f>
        <v/>
      </c>
      <c r="M2853">
        <f>YEAR(A2853)</f>
        <v/>
      </c>
      <c r="N2853">
        <f>"Q"&amp;ROUNDUP(MONTH(A2853)/3,0)</f>
        <v/>
      </c>
      <c r="O2853">
        <f>TEXT(A2853,"mmm")</f>
        <v/>
      </c>
    </row>
    <row r="2854">
      <c r="A2854" s="13" t="n">
        <v>45474</v>
      </c>
      <c r="B2854" t="inlineStr">
        <is>
          <t>West</t>
        </is>
      </c>
      <c r="C2854" t="inlineStr">
        <is>
          <t>Marketplace</t>
        </is>
      </c>
      <c r="D2854" t="inlineStr">
        <is>
          <t>Electronics</t>
        </is>
      </c>
      <c r="E2854" t="n">
        <v>279375.07</v>
      </c>
      <c r="F2854" t="n">
        <v>257935.56</v>
      </c>
      <c r="G2854" t="n">
        <v>314630.16</v>
      </c>
      <c r="H2854" t="n">
        <v>31</v>
      </c>
      <c r="I2854" t="n">
        <v>25</v>
      </c>
      <c r="J2854" t="n">
        <v>4</v>
      </c>
      <c r="K2854">
        <f>E2854-F2854</f>
        <v/>
      </c>
      <c r="L2854" s="10">
        <f>IFERROR(K2854/E2854,0)</f>
        <v/>
      </c>
      <c r="M2854">
        <f>YEAR(A2854)</f>
        <v/>
      </c>
      <c r="N2854">
        <f>"Q"&amp;ROUNDUP(MONTH(A2854)/3,0)</f>
        <v/>
      </c>
      <c r="O2854">
        <f>TEXT(A2854,"mmm")</f>
        <v/>
      </c>
    </row>
    <row r="2855">
      <c r="A2855" s="13" t="n">
        <v>45474</v>
      </c>
      <c r="B2855" t="inlineStr">
        <is>
          <t>West</t>
        </is>
      </c>
      <c r="C2855" t="inlineStr">
        <is>
          <t>Marketplace</t>
        </is>
      </c>
      <c r="D2855" t="inlineStr">
        <is>
          <t>Fashion</t>
        </is>
      </c>
      <c r="E2855" t="n">
        <v>63398.82</v>
      </c>
      <c r="F2855" t="n">
        <v>34936.69</v>
      </c>
      <c r="G2855" t="n">
        <v>69729.92</v>
      </c>
      <c r="H2855" t="n">
        <v>52</v>
      </c>
      <c r="I2855" t="n">
        <v>46</v>
      </c>
      <c r="J2855" t="n">
        <v>9</v>
      </c>
      <c r="K2855">
        <f>E2855-F2855</f>
        <v/>
      </c>
      <c r="L2855" s="10">
        <f>IFERROR(K2855/E2855,0)</f>
        <v/>
      </c>
      <c r="M2855">
        <f>YEAR(A2855)</f>
        <v/>
      </c>
      <c r="N2855">
        <f>"Q"&amp;ROUNDUP(MONTH(A2855)/3,0)</f>
        <v/>
      </c>
      <c r="O2855">
        <f>TEXT(A2855,"mmm")</f>
        <v/>
      </c>
    </row>
    <row r="2856">
      <c r="A2856" s="13" t="n">
        <v>45474</v>
      </c>
      <c r="B2856" t="inlineStr">
        <is>
          <t>West</t>
        </is>
      </c>
      <c r="C2856" t="inlineStr">
        <is>
          <t>Marketplace</t>
        </is>
      </c>
      <c r="D2856" t="inlineStr">
        <is>
          <t>Grocery</t>
        </is>
      </c>
      <c r="E2856" t="n">
        <v>16836.88</v>
      </c>
      <c r="F2856" t="n">
        <v>14193.74</v>
      </c>
      <c r="G2856" t="n">
        <v>18300.88</v>
      </c>
      <c r="H2856" t="n">
        <v>53</v>
      </c>
      <c r="I2856" t="n">
        <v>22</v>
      </c>
      <c r="J2856" t="n">
        <v>0</v>
      </c>
      <c r="K2856">
        <f>E2856-F2856</f>
        <v/>
      </c>
      <c r="L2856" s="10">
        <f>IFERROR(K2856/E2856,0)</f>
        <v/>
      </c>
      <c r="M2856">
        <f>YEAR(A2856)</f>
        <v/>
      </c>
      <c r="N2856">
        <f>"Q"&amp;ROUNDUP(MONTH(A2856)/3,0)</f>
        <v/>
      </c>
      <c r="O2856">
        <f>TEXT(A2856,"mmm")</f>
        <v/>
      </c>
    </row>
    <row r="2857">
      <c r="A2857" s="13" t="n">
        <v>45474</v>
      </c>
      <c r="B2857" t="inlineStr">
        <is>
          <t>West</t>
        </is>
      </c>
      <c r="C2857" t="inlineStr">
        <is>
          <t>Marketplace</t>
        </is>
      </c>
      <c r="D2857" t="inlineStr">
        <is>
          <t>Home &amp; Kitchen</t>
        </is>
      </c>
      <c r="E2857" t="n">
        <v>56965.61</v>
      </c>
      <c r="F2857" t="n">
        <v>39855</v>
      </c>
      <c r="G2857" t="n">
        <v>62102.56</v>
      </c>
      <c r="H2857" t="n">
        <v>26</v>
      </c>
      <c r="I2857" t="n">
        <v>18</v>
      </c>
      <c r="J2857" t="n">
        <v>1</v>
      </c>
      <c r="K2857">
        <f>E2857-F2857</f>
        <v/>
      </c>
      <c r="L2857" s="10">
        <f>IFERROR(K2857/E2857,0)</f>
        <v/>
      </c>
      <c r="M2857">
        <f>YEAR(A2857)</f>
        <v/>
      </c>
      <c r="N2857">
        <f>"Q"&amp;ROUNDUP(MONTH(A2857)/3,0)</f>
        <v/>
      </c>
      <c r="O2857">
        <f>TEXT(A2857,"mmm")</f>
        <v/>
      </c>
    </row>
    <row r="2858">
      <c r="A2858" s="13" t="n">
        <v>45474</v>
      </c>
      <c r="B2858" t="inlineStr">
        <is>
          <t>West</t>
        </is>
      </c>
      <c r="C2858" t="inlineStr">
        <is>
          <t>Marketplace</t>
        </is>
      </c>
      <c r="D2858" t="inlineStr">
        <is>
          <t>Sports</t>
        </is>
      </c>
      <c r="E2858" t="n">
        <v>21716.38</v>
      </c>
      <c r="F2858" t="n">
        <v>14894.32</v>
      </c>
      <c r="G2858" t="n">
        <v>24021.92</v>
      </c>
      <c r="H2858" t="n">
        <v>12</v>
      </c>
      <c r="I2858" t="n">
        <v>10</v>
      </c>
      <c r="J2858" t="n">
        <v>1</v>
      </c>
      <c r="K2858">
        <f>E2858-F2858</f>
        <v/>
      </c>
      <c r="L2858" s="10">
        <f>IFERROR(K2858/E2858,0)</f>
        <v/>
      </c>
      <c r="M2858">
        <f>YEAR(A2858)</f>
        <v/>
      </c>
      <c r="N2858">
        <f>"Q"&amp;ROUNDUP(MONTH(A2858)/3,0)</f>
        <v/>
      </c>
      <c r="O2858">
        <f>TEXT(A2858,"mmm")</f>
        <v/>
      </c>
    </row>
    <row r="2859">
      <c r="A2859" s="13" t="n">
        <v>45474</v>
      </c>
      <c r="B2859" t="inlineStr">
        <is>
          <t>West</t>
        </is>
      </c>
      <c r="C2859" t="inlineStr">
        <is>
          <t>Mobile App</t>
        </is>
      </c>
      <c r="D2859" t="inlineStr">
        <is>
          <t>Beauty</t>
        </is>
      </c>
      <c r="E2859" t="n">
        <v>19073.88</v>
      </c>
      <c r="F2859" t="n">
        <v>10321.79</v>
      </c>
      <c r="G2859" t="n">
        <v>20205.12</v>
      </c>
      <c r="H2859" t="n">
        <v>32</v>
      </c>
      <c r="I2859" t="n">
        <v>24</v>
      </c>
      <c r="J2859" t="n">
        <v>2</v>
      </c>
      <c r="K2859">
        <f>E2859-F2859</f>
        <v/>
      </c>
      <c r="L2859" s="10">
        <f>IFERROR(K2859/E2859,0)</f>
        <v/>
      </c>
      <c r="M2859">
        <f>YEAR(A2859)</f>
        <v/>
      </c>
      <c r="N2859">
        <f>"Q"&amp;ROUNDUP(MONTH(A2859)/3,0)</f>
        <v/>
      </c>
      <c r="O2859">
        <f>TEXT(A2859,"mmm")</f>
        <v/>
      </c>
    </row>
    <row r="2860">
      <c r="A2860" s="13" t="n">
        <v>45474</v>
      </c>
      <c r="B2860" t="inlineStr">
        <is>
          <t>West</t>
        </is>
      </c>
      <c r="C2860" t="inlineStr">
        <is>
          <t>Mobile App</t>
        </is>
      </c>
      <c r="D2860" t="inlineStr">
        <is>
          <t>Books</t>
        </is>
      </c>
      <c r="E2860" t="n">
        <v>10733.6</v>
      </c>
      <c r="F2860" t="n">
        <v>7676.75</v>
      </c>
      <c r="G2860" t="n">
        <v>11124.88</v>
      </c>
      <c r="H2860" t="n">
        <v>23</v>
      </c>
      <c r="I2860" t="n">
        <v>17</v>
      </c>
      <c r="J2860" t="n">
        <v>0</v>
      </c>
      <c r="K2860">
        <f>E2860-F2860</f>
        <v/>
      </c>
      <c r="L2860" s="10">
        <f>IFERROR(K2860/E2860,0)</f>
        <v/>
      </c>
      <c r="M2860">
        <f>YEAR(A2860)</f>
        <v/>
      </c>
      <c r="N2860">
        <f>"Q"&amp;ROUNDUP(MONTH(A2860)/3,0)</f>
        <v/>
      </c>
      <c r="O2860">
        <f>TEXT(A2860,"mmm")</f>
        <v/>
      </c>
    </row>
    <row r="2861">
      <c r="A2861" s="13" t="n">
        <v>45474</v>
      </c>
      <c r="B2861" t="inlineStr">
        <is>
          <t>West</t>
        </is>
      </c>
      <c r="C2861" t="inlineStr">
        <is>
          <t>Mobile App</t>
        </is>
      </c>
      <c r="D2861" t="inlineStr">
        <is>
          <t>Electronics</t>
        </is>
      </c>
      <c r="E2861" t="n">
        <v>447694.37</v>
      </c>
      <c r="F2861" t="n">
        <v>397052.79</v>
      </c>
      <c r="G2861" t="n">
        <v>480205.44</v>
      </c>
      <c r="H2861" t="n">
        <v>44</v>
      </c>
      <c r="I2861" t="n">
        <v>35</v>
      </c>
      <c r="J2861" t="n">
        <v>2</v>
      </c>
      <c r="K2861">
        <f>E2861-F2861</f>
        <v/>
      </c>
      <c r="L2861" s="10">
        <f>IFERROR(K2861/E2861,0)</f>
        <v/>
      </c>
      <c r="M2861">
        <f>YEAR(A2861)</f>
        <v/>
      </c>
      <c r="N2861">
        <f>"Q"&amp;ROUNDUP(MONTH(A2861)/3,0)</f>
        <v/>
      </c>
      <c r="O2861">
        <f>TEXT(A2861,"mmm")</f>
        <v/>
      </c>
    </row>
    <row r="2862">
      <c r="A2862" s="13" t="n">
        <v>45474</v>
      </c>
      <c r="B2862" t="inlineStr">
        <is>
          <t>West</t>
        </is>
      </c>
      <c r="C2862" t="inlineStr">
        <is>
          <t>Mobile App</t>
        </is>
      </c>
      <c r="D2862" t="inlineStr">
        <is>
          <t>Fashion</t>
        </is>
      </c>
      <c r="E2862" t="n">
        <v>123606.14</v>
      </c>
      <c r="F2862" t="n">
        <v>66800.00999999999</v>
      </c>
      <c r="G2862" t="n">
        <v>132664.48</v>
      </c>
      <c r="H2862" t="n">
        <v>88</v>
      </c>
      <c r="I2862" t="n">
        <v>67</v>
      </c>
      <c r="J2862" t="n">
        <v>13</v>
      </c>
      <c r="K2862">
        <f>E2862-F2862</f>
        <v/>
      </c>
      <c r="L2862" s="10">
        <f>IFERROR(K2862/E2862,0)</f>
        <v/>
      </c>
      <c r="M2862">
        <f>YEAR(A2862)</f>
        <v/>
      </c>
      <c r="N2862">
        <f>"Q"&amp;ROUNDUP(MONTH(A2862)/3,0)</f>
        <v/>
      </c>
      <c r="O2862">
        <f>TEXT(A2862,"mmm")</f>
        <v/>
      </c>
    </row>
    <row r="2863">
      <c r="A2863" s="13" t="n">
        <v>45474</v>
      </c>
      <c r="B2863" t="inlineStr">
        <is>
          <t>West</t>
        </is>
      </c>
      <c r="C2863" t="inlineStr">
        <is>
          <t>Mobile App</t>
        </is>
      </c>
      <c r="D2863" t="inlineStr">
        <is>
          <t>Grocery</t>
        </is>
      </c>
      <c r="E2863" t="n">
        <v>29464.65</v>
      </c>
      <c r="F2863" t="n">
        <v>24509.38</v>
      </c>
      <c r="G2863" t="n">
        <v>31724.16</v>
      </c>
      <c r="H2863" t="n">
        <v>76</v>
      </c>
      <c r="I2863" t="n">
        <v>29</v>
      </c>
      <c r="J2863" t="n">
        <v>3</v>
      </c>
      <c r="K2863">
        <f>E2863-F2863</f>
        <v/>
      </c>
      <c r="L2863" s="10">
        <f>IFERROR(K2863/E2863,0)</f>
        <v/>
      </c>
      <c r="M2863">
        <f>YEAR(A2863)</f>
        <v/>
      </c>
      <c r="N2863">
        <f>"Q"&amp;ROUNDUP(MONTH(A2863)/3,0)</f>
        <v/>
      </c>
      <c r="O2863">
        <f>TEXT(A2863,"mmm")</f>
        <v/>
      </c>
    </row>
    <row r="2864">
      <c r="A2864" s="13" t="n">
        <v>45474</v>
      </c>
      <c r="B2864" t="inlineStr">
        <is>
          <t>West</t>
        </is>
      </c>
      <c r="C2864" t="inlineStr">
        <is>
          <t>Mobile App</t>
        </is>
      </c>
      <c r="D2864" t="inlineStr">
        <is>
          <t>Home &amp; Kitchen</t>
        </is>
      </c>
      <c r="E2864" t="n">
        <v>71986.77</v>
      </c>
      <c r="F2864" t="n">
        <v>48713.07</v>
      </c>
      <c r="G2864" t="n">
        <v>76724.96000000001</v>
      </c>
      <c r="H2864" t="n">
        <v>36</v>
      </c>
      <c r="I2864" t="n">
        <v>31</v>
      </c>
      <c r="J2864" t="n">
        <v>2</v>
      </c>
      <c r="K2864">
        <f>E2864-F2864</f>
        <v/>
      </c>
      <c r="L2864" s="10">
        <f>IFERROR(K2864/E2864,0)</f>
        <v/>
      </c>
      <c r="M2864">
        <f>YEAR(A2864)</f>
        <v/>
      </c>
      <c r="N2864">
        <f>"Q"&amp;ROUNDUP(MONTH(A2864)/3,0)</f>
        <v/>
      </c>
      <c r="O2864">
        <f>TEXT(A2864,"mmm")</f>
        <v/>
      </c>
    </row>
    <row r="2865">
      <c r="A2865" s="13" t="n">
        <v>45474</v>
      </c>
      <c r="B2865" t="inlineStr">
        <is>
          <t>West</t>
        </is>
      </c>
      <c r="C2865" t="inlineStr">
        <is>
          <t>Mobile App</t>
        </is>
      </c>
      <c r="D2865" t="inlineStr">
        <is>
          <t>Sports</t>
        </is>
      </c>
      <c r="E2865" t="n">
        <v>30370.6</v>
      </c>
      <c r="F2865" t="n">
        <v>20115.4</v>
      </c>
      <c r="G2865" t="n">
        <v>32843.2</v>
      </c>
      <c r="H2865" t="n">
        <v>20</v>
      </c>
      <c r="I2865" t="n">
        <v>14</v>
      </c>
      <c r="J2865" t="n">
        <v>2</v>
      </c>
      <c r="K2865">
        <f>E2865-F2865</f>
        <v/>
      </c>
      <c r="L2865" s="10">
        <f>IFERROR(K2865/E2865,0)</f>
        <v/>
      </c>
      <c r="M2865">
        <f>YEAR(A2865)</f>
        <v/>
      </c>
      <c r="N2865">
        <f>"Q"&amp;ROUNDUP(MONTH(A2865)/3,0)</f>
        <v/>
      </c>
      <c r="O2865">
        <f>TEXT(A2865,"mmm")</f>
        <v/>
      </c>
    </row>
    <row r="2866">
      <c r="A2866" s="13" t="n">
        <v>45474</v>
      </c>
      <c r="B2866" t="inlineStr">
        <is>
          <t>West</t>
        </is>
      </c>
      <c r="C2866" t="inlineStr">
        <is>
          <t>Retail Store</t>
        </is>
      </c>
      <c r="D2866" t="inlineStr">
        <is>
          <t>Beauty</t>
        </is>
      </c>
      <c r="E2866" t="n">
        <v>12289.35</v>
      </c>
      <c r="F2866" t="n">
        <v>6685.32</v>
      </c>
      <c r="G2866" t="n">
        <v>12605.84</v>
      </c>
      <c r="H2866" t="n">
        <v>19</v>
      </c>
      <c r="I2866" t="n">
        <v>15</v>
      </c>
      <c r="J2866" t="n">
        <v>0</v>
      </c>
      <c r="K2866">
        <f>E2866-F2866</f>
        <v/>
      </c>
      <c r="L2866" s="10">
        <f>IFERROR(K2866/E2866,0)</f>
        <v/>
      </c>
      <c r="M2866">
        <f>YEAR(A2866)</f>
        <v/>
      </c>
      <c r="N2866">
        <f>"Q"&amp;ROUNDUP(MONTH(A2866)/3,0)</f>
        <v/>
      </c>
      <c r="O2866">
        <f>TEXT(A2866,"mmm")</f>
        <v/>
      </c>
    </row>
    <row r="2867">
      <c r="A2867" s="13" t="n">
        <v>45474</v>
      </c>
      <c r="B2867" t="inlineStr">
        <is>
          <t>West</t>
        </is>
      </c>
      <c r="C2867" t="inlineStr">
        <is>
          <t>Retail Store</t>
        </is>
      </c>
      <c r="D2867" t="inlineStr">
        <is>
          <t>Books</t>
        </is>
      </c>
      <c r="E2867" t="n">
        <v>3414.27</v>
      </c>
      <c r="F2867" t="n">
        <v>2329.96</v>
      </c>
      <c r="G2867" t="n">
        <v>3599.44</v>
      </c>
      <c r="H2867" t="n">
        <v>9</v>
      </c>
      <c r="I2867" t="n">
        <v>5</v>
      </c>
      <c r="J2867" t="n">
        <v>0</v>
      </c>
      <c r="K2867">
        <f>E2867-F2867</f>
        <v/>
      </c>
      <c r="L2867" s="10">
        <f>IFERROR(K2867/E2867,0)</f>
        <v/>
      </c>
      <c r="M2867">
        <f>YEAR(A2867)</f>
        <v/>
      </c>
      <c r="N2867">
        <f>"Q"&amp;ROUNDUP(MONTH(A2867)/3,0)</f>
        <v/>
      </c>
      <c r="O2867">
        <f>TEXT(A2867,"mmm")</f>
        <v/>
      </c>
    </row>
    <row r="2868">
      <c r="A2868" s="13" t="n">
        <v>45474</v>
      </c>
      <c r="B2868" t="inlineStr">
        <is>
          <t>West</t>
        </is>
      </c>
      <c r="C2868" t="inlineStr">
        <is>
          <t>Retail Store</t>
        </is>
      </c>
      <c r="D2868" t="inlineStr">
        <is>
          <t>Electronics</t>
        </is>
      </c>
      <c r="E2868" t="n">
        <v>89847.27</v>
      </c>
      <c r="F2868" t="n">
        <v>76319.75999999999</v>
      </c>
      <c r="G2868" t="n">
        <v>93153.84</v>
      </c>
      <c r="H2868" t="n">
        <v>9</v>
      </c>
      <c r="I2868" t="n">
        <v>8</v>
      </c>
      <c r="J2868" t="n">
        <v>0</v>
      </c>
      <c r="K2868">
        <f>E2868-F2868</f>
        <v/>
      </c>
      <c r="L2868" s="10">
        <f>IFERROR(K2868/E2868,0)</f>
        <v/>
      </c>
      <c r="M2868">
        <f>YEAR(A2868)</f>
        <v/>
      </c>
      <c r="N2868">
        <f>"Q"&amp;ROUNDUP(MONTH(A2868)/3,0)</f>
        <v/>
      </c>
      <c r="O2868">
        <f>TEXT(A2868,"mmm")</f>
        <v/>
      </c>
    </row>
    <row r="2869">
      <c r="A2869" s="13" t="n">
        <v>45474</v>
      </c>
      <c r="B2869" t="inlineStr">
        <is>
          <t>West</t>
        </is>
      </c>
      <c r="C2869" t="inlineStr">
        <is>
          <t>Retail Store</t>
        </is>
      </c>
      <c r="D2869" t="inlineStr">
        <is>
          <t>Fashion</t>
        </is>
      </c>
      <c r="E2869" t="n">
        <v>56584.82</v>
      </c>
      <c r="F2869" t="n">
        <v>29759.49</v>
      </c>
      <c r="G2869" t="n">
        <v>58310.72</v>
      </c>
      <c r="H2869" t="n">
        <v>32</v>
      </c>
      <c r="I2869" t="n">
        <v>26</v>
      </c>
      <c r="J2869" t="n">
        <v>3</v>
      </c>
      <c r="K2869">
        <f>E2869-F2869</f>
        <v/>
      </c>
      <c r="L2869" s="10">
        <f>IFERROR(K2869/E2869,0)</f>
        <v/>
      </c>
      <c r="M2869">
        <f>YEAR(A2869)</f>
        <v/>
      </c>
      <c r="N2869">
        <f>"Q"&amp;ROUNDUP(MONTH(A2869)/3,0)</f>
        <v/>
      </c>
      <c r="O2869">
        <f>TEXT(A2869,"mmm")</f>
        <v/>
      </c>
    </row>
    <row r="2870">
      <c r="A2870" s="13" t="n">
        <v>45474</v>
      </c>
      <c r="B2870" t="inlineStr">
        <is>
          <t>West</t>
        </is>
      </c>
      <c r="C2870" t="inlineStr">
        <is>
          <t>Retail Store</t>
        </is>
      </c>
      <c r="D2870" t="inlineStr">
        <is>
          <t>Grocery</t>
        </is>
      </c>
      <c r="E2870" t="n">
        <v>8213.82</v>
      </c>
      <c r="F2870" t="n">
        <v>6368.37</v>
      </c>
      <c r="G2870" t="n">
        <v>8344.959999999999</v>
      </c>
      <c r="H2870" t="n">
        <v>26</v>
      </c>
      <c r="I2870" t="n">
        <v>11</v>
      </c>
      <c r="J2870" t="n">
        <v>0</v>
      </c>
      <c r="K2870">
        <f>E2870-F2870</f>
        <v/>
      </c>
      <c r="L2870" s="10">
        <f>IFERROR(K2870/E2870,0)</f>
        <v/>
      </c>
      <c r="M2870">
        <f>YEAR(A2870)</f>
        <v/>
      </c>
      <c r="N2870">
        <f>"Q"&amp;ROUNDUP(MONTH(A2870)/3,0)</f>
        <v/>
      </c>
      <c r="O2870">
        <f>TEXT(A2870,"mmm")</f>
        <v/>
      </c>
    </row>
    <row r="2871">
      <c r="A2871" s="13" t="n">
        <v>45474</v>
      </c>
      <c r="B2871" t="inlineStr">
        <is>
          <t>West</t>
        </is>
      </c>
      <c r="C2871" t="inlineStr">
        <is>
          <t>Retail Store</t>
        </is>
      </c>
      <c r="D2871" t="inlineStr">
        <is>
          <t>Home &amp; Kitchen</t>
        </is>
      </c>
      <c r="E2871" t="n">
        <v>16190.76</v>
      </c>
      <c r="F2871" t="n">
        <v>11282.08</v>
      </c>
      <c r="G2871" t="n">
        <v>17267.12</v>
      </c>
      <c r="H2871" t="n">
        <v>7</v>
      </c>
      <c r="I2871" t="n">
        <v>6</v>
      </c>
      <c r="J2871" t="n">
        <v>0</v>
      </c>
      <c r="K2871">
        <f>E2871-F2871</f>
        <v/>
      </c>
      <c r="L2871" s="10">
        <f>IFERROR(K2871/E2871,0)</f>
        <v/>
      </c>
      <c r="M2871">
        <f>YEAR(A2871)</f>
        <v/>
      </c>
      <c r="N2871">
        <f>"Q"&amp;ROUNDUP(MONTH(A2871)/3,0)</f>
        <v/>
      </c>
      <c r="O2871">
        <f>TEXT(A2871,"mmm")</f>
        <v/>
      </c>
    </row>
    <row r="2872">
      <c r="A2872" s="13" t="n">
        <v>45474</v>
      </c>
      <c r="B2872" t="inlineStr">
        <is>
          <t>West</t>
        </is>
      </c>
      <c r="C2872" t="inlineStr">
        <is>
          <t>Retail Store</t>
        </is>
      </c>
      <c r="D2872" t="inlineStr">
        <is>
          <t>Sports</t>
        </is>
      </c>
      <c r="E2872" t="n">
        <v>16609.99</v>
      </c>
      <c r="F2872" t="n">
        <v>10513.57</v>
      </c>
      <c r="G2872" t="n">
        <v>17036.24</v>
      </c>
      <c r="H2872" t="n">
        <v>9</v>
      </c>
      <c r="I2872" t="n">
        <v>6</v>
      </c>
      <c r="J2872" t="n">
        <v>0</v>
      </c>
      <c r="K2872">
        <f>E2872-F2872</f>
        <v/>
      </c>
      <c r="L2872" s="10">
        <f>IFERROR(K2872/E2872,0)</f>
        <v/>
      </c>
      <c r="M2872">
        <f>YEAR(A2872)</f>
        <v/>
      </c>
      <c r="N2872">
        <f>"Q"&amp;ROUNDUP(MONTH(A2872)/3,0)</f>
        <v/>
      </c>
      <c r="O2872">
        <f>TEXT(A2872,"mmm")</f>
        <v/>
      </c>
    </row>
    <row r="2873">
      <c r="A2873" s="13" t="n">
        <v>45474</v>
      </c>
      <c r="B2873" t="inlineStr">
        <is>
          <t>West</t>
        </is>
      </c>
      <c r="C2873" t="inlineStr">
        <is>
          <t>Unknown</t>
        </is>
      </c>
      <c r="D2873" t="inlineStr">
        <is>
          <t>Electronics</t>
        </is>
      </c>
      <c r="E2873" t="n">
        <v>40348.15</v>
      </c>
      <c r="F2873" t="n">
        <v>36552.45</v>
      </c>
      <c r="G2873" t="n">
        <v>44831.28</v>
      </c>
      <c r="H2873" t="n">
        <v>3</v>
      </c>
      <c r="I2873" t="n">
        <v>1</v>
      </c>
      <c r="J2873" t="n">
        <v>0</v>
      </c>
      <c r="K2873">
        <f>E2873-F2873</f>
        <v/>
      </c>
      <c r="L2873" s="10">
        <f>IFERROR(K2873/E2873,0)</f>
        <v/>
      </c>
      <c r="M2873">
        <f>YEAR(A2873)</f>
        <v/>
      </c>
      <c r="N2873">
        <f>"Q"&amp;ROUNDUP(MONTH(A2873)/3,0)</f>
        <v/>
      </c>
      <c r="O2873">
        <f>TEXT(A2873,"mmm")</f>
        <v/>
      </c>
    </row>
    <row r="2874">
      <c r="A2874" s="13" t="n">
        <v>45474</v>
      </c>
      <c r="B2874" t="inlineStr">
        <is>
          <t>West</t>
        </is>
      </c>
      <c r="C2874" t="inlineStr">
        <is>
          <t>Unknown</t>
        </is>
      </c>
      <c r="D2874" t="inlineStr">
        <is>
          <t>Fashion</t>
        </is>
      </c>
      <c r="E2874" t="n">
        <v>4521.92</v>
      </c>
      <c r="F2874" t="n">
        <v>2169.2</v>
      </c>
      <c r="G2874" t="n">
        <v>4521.92</v>
      </c>
      <c r="H2874" t="n">
        <v>2</v>
      </c>
      <c r="I2874" t="n">
        <v>2</v>
      </c>
      <c r="J2874" t="n">
        <v>1</v>
      </c>
      <c r="K2874">
        <f>E2874-F2874</f>
        <v/>
      </c>
      <c r="L2874" s="10">
        <f>IFERROR(K2874/E2874,0)</f>
        <v/>
      </c>
      <c r="M2874">
        <f>YEAR(A2874)</f>
        <v/>
      </c>
      <c r="N2874">
        <f>"Q"&amp;ROUNDUP(MONTH(A2874)/3,0)</f>
        <v/>
      </c>
      <c r="O2874">
        <f>TEXT(A2874,"mmm")</f>
        <v/>
      </c>
    </row>
    <row r="2875">
      <c r="A2875" s="13" t="n">
        <v>45474</v>
      </c>
      <c r="B2875" t="inlineStr">
        <is>
          <t>West</t>
        </is>
      </c>
      <c r="C2875" t="inlineStr">
        <is>
          <t>Unknown</t>
        </is>
      </c>
      <c r="D2875" t="inlineStr">
        <is>
          <t>Sports</t>
        </is>
      </c>
      <c r="E2875" t="n">
        <v>1075.93</v>
      </c>
      <c r="F2875" t="n">
        <v>728.7</v>
      </c>
      <c r="G2875" t="n">
        <v>1132.56</v>
      </c>
      <c r="H2875" t="n">
        <v>1</v>
      </c>
      <c r="I2875" t="n">
        <v>1</v>
      </c>
      <c r="J2875" t="n">
        <v>0</v>
      </c>
      <c r="K2875">
        <f>E2875-F2875</f>
        <v/>
      </c>
      <c r="L2875" s="10">
        <f>IFERROR(K2875/E2875,0)</f>
        <v/>
      </c>
      <c r="M2875">
        <f>YEAR(A2875)</f>
        <v/>
      </c>
      <c r="N2875">
        <f>"Q"&amp;ROUNDUP(MONTH(A2875)/3,0)</f>
        <v/>
      </c>
      <c r="O2875">
        <f>TEXT(A2875,"mmm")</f>
        <v/>
      </c>
    </row>
    <row r="2876">
      <c r="A2876" s="13" t="n">
        <v>45474</v>
      </c>
      <c r="B2876" t="inlineStr">
        <is>
          <t>West</t>
        </is>
      </c>
      <c r="C2876" t="inlineStr">
        <is>
          <t>Website</t>
        </is>
      </c>
      <c r="D2876" t="inlineStr">
        <is>
          <t>Beauty</t>
        </is>
      </c>
      <c r="E2876" t="n">
        <v>22180.49</v>
      </c>
      <c r="F2876" t="n">
        <v>12647.11</v>
      </c>
      <c r="G2876" t="n">
        <v>23812.88</v>
      </c>
      <c r="H2876" t="n">
        <v>43</v>
      </c>
      <c r="I2876" t="n">
        <v>34</v>
      </c>
      <c r="J2876" t="n">
        <v>2</v>
      </c>
      <c r="K2876">
        <f>E2876-F2876</f>
        <v/>
      </c>
      <c r="L2876" s="10">
        <f>IFERROR(K2876/E2876,0)</f>
        <v/>
      </c>
      <c r="M2876">
        <f>YEAR(A2876)</f>
        <v/>
      </c>
      <c r="N2876">
        <f>"Q"&amp;ROUNDUP(MONTH(A2876)/3,0)</f>
        <v/>
      </c>
      <c r="O2876">
        <f>TEXT(A2876,"mmm")</f>
        <v/>
      </c>
    </row>
    <row r="2877">
      <c r="A2877" s="13" t="n">
        <v>45474</v>
      </c>
      <c r="B2877" t="inlineStr">
        <is>
          <t>West</t>
        </is>
      </c>
      <c r="C2877" t="inlineStr">
        <is>
          <t>Website</t>
        </is>
      </c>
      <c r="D2877" t="inlineStr">
        <is>
          <t>Books</t>
        </is>
      </c>
      <c r="E2877" t="n">
        <v>10085.29</v>
      </c>
      <c r="F2877" t="n">
        <v>7325.2</v>
      </c>
      <c r="G2877" t="n">
        <v>10738</v>
      </c>
      <c r="H2877" t="n">
        <v>25</v>
      </c>
      <c r="I2877" t="n">
        <v>20</v>
      </c>
      <c r="J2877" t="n">
        <v>1</v>
      </c>
      <c r="K2877">
        <f>E2877-F2877</f>
        <v/>
      </c>
      <c r="L2877" s="10">
        <f>IFERROR(K2877/E2877,0)</f>
        <v/>
      </c>
      <c r="M2877">
        <f>YEAR(A2877)</f>
        <v/>
      </c>
      <c r="N2877">
        <f>"Q"&amp;ROUNDUP(MONTH(A2877)/3,0)</f>
        <v/>
      </c>
      <c r="O2877">
        <f>TEXT(A2877,"mmm")</f>
        <v/>
      </c>
    </row>
    <row r="2878">
      <c r="A2878" s="13" t="n">
        <v>45474</v>
      </c>
      <c r="B2878" t="inlineStr">
        <is>
          <t>West</t>
        </is>
      </c>
      <c r="C2878" t="inlineStr">
        <is>
          <t>Website</t>
        </is>
      </c>
      <c r="D2878" t="inlineStr">
        <is>
          <t>Electronics</t>
        </is>
      </c>
      <c r="E2878" t="n">
        <v>510806.9</v>
      </c>
      <c r="F2878" t="n">
        <v>457321.05</v>
      </c>
      <c r="G2878" t="n">
        <v>548088.3199999999</v>
      </c>
      <c r="H2878" t="n">
        <v>42</v>
      </c>
      <c r="I2878" t="n">
        <v>34</v>
      </c>
      <c r="J2878" t="n">
        <v>2</v>
      </c>
      <c r="K2878">
        <f>E2878-F2878</f>
        <v/>
      </c>
      <c r="L2878" s="10">
        <f>IFERROR(K2878/E2878,0)</f>
        <v/>
      </c>
      <c r="M2878">
        <f>YEAR(A2878)</f>
        <v/>
      </c>
      <c r="N2878">
        <f>"Q"&amp;ROUNDUP(MONTH(A2878)/3,0)</f>
        <v/>
      </c>
      <c r="O2878">
        <f>TEXT(A2878,"mmm")</f>
        <v/>
      </c>
    </row>
    <row r="2879">
      <c r="A2879" s="13" t="n">
        <v>45474</v>
      </c>
      <c r="B2879" t="inlineStr">
        <is>
          <t>West</t>
        </is>
      </c>
      <c r="C2879" t="inlineStr">
        <is>
          <t>Website</t>
        </is>
      </c>
      <c r="D2879" t="inlineStr">
        <is>
          <t>Fashion</t>
        </is>
      </c>
      <c r="E2879" t="n">
        <v>62072.66</v>
      </c>
      <c r="F2879" t="n">
        <v>33892.24</v>
      </c>
      <c r="G2879" t="n">
        <v>67118.48</v>
      </c>
      <c r="H2879" t="n">
        <v>43</v>
      </c>
      <c r="I2879" t="n">
        <v>38</v>
      </c>
      <c r="J2879" t="n">
        <v>4</v>
      </c>
      <c r="K2879">
        <f>E2879-F2879</f>
        <v/>
      </c>
      <c r="L2879" s="10">
        <f>IFERROR(K2879/E2879,0)</f>
        <v/>
      </c>
      <c r="M2879">
        <f>YEAR(A2879)</f>
        <v/>
      </c>
      <c r="N2879">
        <f>"Q"&amp;ROUNDUP(MONTH(A2879)/3,0)</f>
        <v/>
      </c>
      <c r="O2879">
        <f>TEXT(A2879,"mmm")</f>
        <v/>
      </c>
    </row>
    <row r="2880">
      <c r="A2880" s="13" t="n">
        <v>45474</v>
      </c>
      <c r="B2880" t="inlineStr">
        <is>
          <t>West</t>
        </is>
      </c>
      <c r="C2880" t="inlineStr">
        <is>
          <t>Website</t>
        </is>
      </c>
      <c r="D2880" t="inlineStr">
        <is>
          <t>Grocery</t>
        </is>
      </c>
      <c r="E2880" t="n">
        <v>28517.57</v>
      </c>
      <c r="F2880" t="n">
        <v>23219.8</v>
      </c>
      <c r="G2880" t="n">
        <v>30096.56</v>
      </c>
      <c r="H2880" t="n">
        <v>91</v>
      </c>
      <c r="I2880" t="n">
        <v>34</v>
      </c>
      <c r="J2880" t="n">
        <v>0</v>
      </c>
      <c r="K2880">
        <f>E2880-F2880</f>
        <v/>
      </c>
      <c r="L2880" s="10">
        <f>IFERROR(K2880/E2880,0)</f>
        <v/>
      </c>
      <c r="M2880">
        <f>YEAR(A2880)</f>
        <v/>
      </c>
      <c r="N2880">
        <f>"Q"&amp;ROUNDUP(MONTH(A2880)/3,0)</f>
        <v/>
      </c>
      <c r="O2880">
        <f>TEXT(A2880,"mmm")</f>
        <v/>
      </c>
    </row>
    <row r="2881">
      <c r="A2881" s="13" t="n">
        <v>45474</v>
      </c>
      <c r="B2881" t="inlineStr">
        <is>
          <t>West</t>
        </is>
      </c>
      <c r="C2881" t="inlineStr">
        <is>
          <t>Website</t>
        </is>
      </c>
      <c r="D2881" t="inlineStr">
        <is>
          <t>Home &amp; Kitchen</t>
        </is>
      </c>
      <c r="E2881" t="n">
        <v>62307.3</v>
      </c>
      <c r="F2881" t="n">
        <v>42310.14</v>
      </c>
      <c r="G2881" t="n">
        <v>66447.67999999999</v>
      </c>
      <c r="H2881" t="n">
        <v>28</v>
      </c>
      <c r="I2881" t="n">
        <v>21</v>
      </c>
      <c r="J2881" t="n">
        <v>1</v>
      </c>
      <c r="K2881">
        <f>E2881-F2881</f>
        <v/>
      </c>
      <c r="L2881" s="10">
        <f>IFERROR(K2881/E2881,0)</f>
        <v/>
      </c>
      <c r="M2881">
        <f>YEAR(A2881)</f>
        <v/>
      </c>
      <c r="N2881">
        <f>"Q"&amp;ROUNDUP(MONTH(A2881)/3,0)</f>
        <v/>
      </c>
      <c r="O2881">
        <f>TEXT(A2881,"mmm")</f>
        <v/>
      </c>
    </row>
    <row r="2882">
      <c r="A2882" s="13" t="n">
        <v>45474</v>
      </c>
      <c r="B2882" t="inlineStr">
        <is>
          <t>West</t>
        </is>
      </c>
      <c r="C2882" t="inlineStr">
        <is>
          <t>Website</t>
        </is>
      </c>
      <c r="D2882" t="inlineStr">
        <is>
          <t>Sports</t>
        </is>
      </c>
      <c r="E2882" t="n">
        <v>16192.69</v>
      </c>
      <c r="F2882" t="n">
        <v>10268.74</v>
      </c>
      <c r="G2882" t="n">
        <v>17111.12</v>
      </c>
      <c r="H2882" t="n">
        <v>7</v>
      </c>
      <c r="I2882" t="n">
        <v>5</v>
      </c>
      <c r="J2882" t="n">
        <v>0</v>
      </c>
      <c r="K2882">
        <f>E2882-F2882</f>
        <v/>
      </c>
      <c r="L2882" s="10">
        <f>IFERROR(K2882/E2882,0)</f>
        <v/>
      </c>
      <c r="M2882">
        <f>YEAR(A2882)</f>
        <v/>
      </c>
      <c r="N2882">
        <f>"Q"&amp;ROUNDUP(MONTH(A2882)/3,0)</f>
        <v/>
      </c>
      <c r="O2882">
        <f>TEXT(A2882,"mmm")</f>
        <v/>
      </c>
    </row>
    <row r="2883">
      <c r="A2883" s="13" t="n">
        <v>45505</v>
      </c>
      <c r="B2883" t="inlineStr">
        <is>
          <t>Central</t>
        </is>
      </c>
      <c r="C2883" t="inlineStr">
        <is>
          <t>Marketplace</t>
        </is>
      </c>
      <c r="D2883" t="inlineStr">
        <is>
          <t>Beauty</t>
        </is>
      </c>
      <c r="E2883" t="n">
        <v>2268.03</v>
      </c>
      <c r="F2883" t="n">
        <v>1207.61</v>
      </c>
      <c r="G2883" t="n">
        <v>2491.84</v>
      </c>
      <c r="H2883" t="n">
        <v>4</v>
      </c>
      <c r="I2883" t="n">
        <v>4</v>
      </c>
      <c r="J2883" t="n">
        <v>0</v>
      </c>
      <c r="K2883">
        <f>E2883-F2883</f>
        <v/>
      </c>
      <c r="L2883" s="10">
        <f>IFERROR(K2883/E2883,0)</f>
        <v/>
      </c>
      <c r="M2883">
        <f>YEAR(A2883)</f>
        <v/>
      </c>
      <c r="N2883">
        <f>"Q"&amp;ROUNDUP(MONTH(A2883)/3,0)</f>
        <v/>
      </c>
      <c r="O2883">
        <f>TEXT(A2883,"mmm")</f>
        <v/>
      </c>
    </row>
    <row r="2884">
      <c r="A2884" s="13" t="n">
        <v>45505</v>
      </c>
      <c r="B2884" t="inlineStr">
        <is>
          <t>Central</t>
        </is>
      </c>
      <c r="C2884" t="inlineStr">
        <is>
          <t>Marketplace</t>
        </is>
      </c>
      <c r="D2884" t="inlineStr">
        <is>
          <t>Books</t>
        </is>
      </c>
      <c r="E2884" t="n">
        <v>449.96</v>
      </c>
      <c r="F2884" t="n">
        <v>395.54</v>
      </c>
      <c r="G2884" t="n">
        <v>529.36</v>
      </c>
      <c r="H2884" t="n">
        <v>1</v>
      </c>
      <c r="I2884" t="n">
        <v>1</v>
      </c>
      <c r="J2884" t="n">
        <v>0</v>
      </c>
      <c r="K2884">
        <f>E2884-F2884</f>
        <v/>
      </c>
      <c r="L2884" s="10">
        <f>IFERROR(K2884/E2884,0)</f>
        <v/>
      </c>
      <c r="M2884">
        <f>YEAR(A2884)</f>
        <v/>
      </c>
      <c r="N2884">
        <f>"Q"&amp;ROUNDUP(MONTH(A2884)/3,0)</f>
        <v/>
      </c>
      <c r="O2884">
        <f>TEXT(A2884,"mmm")</f>
        <v/>
      </c>
    </row>
    <row r="2885">
      <c r="A2885" s="13" t="n">
        <v>45505</v>
      </c>
      <c r="B2885" t="inlineStr">
        <is>
          <t>Central</t>
        </is>
      </c>
      <c r="C2885" t="inlineStr">
        <is>
          <t>Marketplace</t>
        </is>
      </c>
      <c r="D2885" t="inlineStr">
        <is>
          <t>Electronics</t>
        </is>
      </c>
      <c r="E2885" t="n">
        <v>97546.42999999999</v>
      </c>
      <c r="F2885" t="n">
        <v>92933.17</v>
      </c>
      <c r="G2885" t="n">
        <v>110238.96</v>
      </c>
      <c r="H2885" t="n">
        <v>11</v>
      </c>
      <c r="I2885" t="n">
        <v>9</v>
      </c>
      <c r="J2885" t="n">
        <v>0</v>
      </c>
      <c r="K2885">
        <f>E2885-F2885</f>
        <v/>
      </c>
      <c r="L2885" s="10">
        <f>IFERROR(K2885/E2885,0)</f>
        <v/>
      </c>
      <c r="M2885">
        <f>YEAR(A2885)</f>
        <v/>
      </c>
      <c r="N2885">
        <f>"Q"&amp;ROUNDUP(MONTH(A2885)/3,0)</f>
        <v/>
      </c>
      <c r="O2885">
        <f>TEXT(A2885,"mmm")</f>
        <v/>
      </c>
    </row>
    <row r="2886">
      <c r="A2886" s="13" t="n">
        <v>45505</v>
      </c>
      <c r="B2886" t="inlineStr">
        <is>
          <t>Central</t>
        </is>
      </c>
      <c r="C2886" t="inlineStr">
        <is>
          <t>Marketplace</t>
        </is>
      </c>
      <c r="D2886" t="inlineStr">
        <is>
          <t>Fashion</t>
        </is>
      </c>
      <c r="E2886" t="n">
        <v>29287.65</v>
      </c>
      <c r="F2886" t="n">
        <v>16915.28</v>
      </c>
      <c r="G2886" t="n">
        <v>33289.36</v>
      </c>
      <c r="H2886" t="n">
        <v>21</v>
      </c>
      <c r="I2886" t="n">
        <v>16</v>
      </c>
      <c r="J2886" t="n">
        <v>4</v>
      </c>
      <c r="K2886">
        <f>E2886-F2886</f>
        <v/>
      </c>
      <c r="L2886" s="10">
        <f>IFERROR(K2886/E2886,0)</f>
        <v/>
      </c>
      <c r="M2886">
        <f>YEAR(A2886)</f>
        <v/>
      </c>
      <c r="N2886">
        <f>"Q"&amp;ROUNDUP(MONTH(A2886)/3,0)</f>
        <v/>
      </c>
      <c r="O2886">
        <f>TEXT(A2886,"mmm")</f>
        <v/>
      </c>
    </row>
    <row r="2887">
      <c r="A2887" s="13" t="n">
        <v>45505</v>
      </c>
      <c r="B2887" t="inlineStr">
        <is>
          <t>Central</t>
        </is>
      </c>
      <c r="C2887" t="inlineStr">
        <is>
          <t>Marketplace</t>
        </is>
      </c>
      <c r="D2887" t="inlineStr">
        <is>
          <t>Grocery</t>
        </is>
      </c>
      <c r="E2887" t="n">
        <v>3323.74</v>
      </c>
      <c r="F2887" t="n">
        <v>2985.88</v>
      </c>
      <c r="G2887" t="n">
        <v>3693.04</v>
      </c>
      <c r="H2887" t="n">
        <v>9</v>
      </c>
      <c r="I2887" t="n">
        <v>3</v>
      </c>
      <c r="J2887" t="n">
        <v>0</v>
      </c>
      <c r="K2887">
        <f>E2887-F2887</f>
        <v/>
      </c>
      <c r="L2887" s="10">
        <f>IFERROR(K2887/E2887,0)</f>
        <v/>
      </c>
      <c r="M2887">
        <f>YEAR(A2887)</f>
        <v/>
      </c>
      <c r="N2887">
        <f>"Q"&amp;ROUNDUP(MONTH(A2887)/3,0)</f>
        <v/>
      </c>
      <c r="O2887">
        <f>TEXT(A2887,"mmm")</f>
        <v/>
      </c>
    </row>
    <row r="2888">
      <c r="A2888" s="13" t="n">
        <v>45505</v>
      </c>
      <c r="B2888" t="inlineStr">
        <is>
          <t>Central</t>
        </is>
      </c>
      <c r="C2888" t="inlineStr">
        <is>
          <t>Marketplace</t>
        </is>
      </c>
      <c r="D2888" t="inlineStr">
        <is>
          <t>Home &amp; Kitchen</t>
        </is>
      </c>
      <c r="E2888" t="n">
        <v>7187.55</v>
      </c>
      <c r="F2888" t="n">
        <v>5296.01</v>
      </c>
      <c r="G2888" t="n">
        <v>8697.52</v>
      </c>
      <c r="H2888" t="n">
        <v>7</v>
      </c>
      <c r="I2888" t="n">
        <v>5</v>
      </c>
      <c r="J2888" t="n">
        <v>0</v>
      </c>
      <c r="K2888">
        <f>E2888-F2888</f>
        <v/>
      </c>
      <c r="L2888" s="10">
        <f>IFERROR(K2888/E2888,0)</f>
        <v/>
      </c>
      <c r="M2888">
        <f>YEAR(A2888)</f>
        <v/>
      </c>
      <c r="N2888">
        <f>"Q"&amp;ROUNDUP(MONTH(A2888)/3,0)</f>
        <v/>
      </c>
      <c r="O2888">
        <f>TEXT(A2888,"mmm")</f>
        <v/>
      </c>
    </row>
    <row r="2889">
      <c r="A2889" s="13" t="n">
        <v>45505</v>
      </c>
      <c r="B2889" t="inlineStr">
        <is>
          <t>Central</t>
        </is>
      </c>
      <c r="C2889" t="inlineStr">
        <is>
          <t>Marketplace</t>
        </is>
      </c>
      <c r="D2889" t="inlineStr">
        <is>
          <t>Sports</t>
        </is>
      </c>
      <c r="E2889" t="n">
        <v>35292.44</v>
      </c>
      <c r="F2889" t="n">
        <v>22908.16</v>
      </c>
      <c r="G2889" t="n">
        <v>37826.88</v>
      </c>
      <c r="H2889" t="n">
        <v>8</v>
      </c>
      <c r="I2889" t="n">
        <v>6</v>
      </c>
      <c r="J2889" t="n">
        <v>1</v>
      </c>
      <c r="K2889">
        <f>E2889-F2889</f>
        <v/>
      </c>
      <c r="L2889" s="10">
        <f>IFERROR(K2889/E2889,0)</f>
        <v/>
      </c>
      <c r="M2889">
        <f>YEAR(A2889)</f>
        <v/>
      </c>
      <c r="N2889">
        <f>"Q"&amp;ROUNDUP(MONTH(A2889)/3,0)</f>
        <v/>
      </c>
      <c r="O2889">
        <f>TEXT(A2889,"mmm")</f>
        <v/>
      </c>
    </row>
    <row r="2890">
      <c r="A2890" s="13" t="n">
        <v>45505</v>
      </c>
      <c r="B2890" t="inlineStr">
        <is>
          <t>Central</t>
        </is>
      </c>
      <c r="C2890" t="inlineStr">
        <is>
          <t>Mobile App</t>
        </is>
      </c>
      <c r="D2890" t="inlineStr">
        <is>
          <t>Beauty</t>
        </is>
      </c>
      <c r="E2890" t="n">
        <v>14875.5</v>
      </c>
      <c r="F2890" t="n">
        <v>8339.82</v>
      </c>
      <c r="G2890" t="n">
        <v>15861.04</v>
      </c>
      <c r="H2890" t="n">
        <v>19</v>
      </c>
      <c r="I2890" t="n">
        <v>16</v>
      </c>
      <c r="J2890" t="n">
        <v>0</v>
      </c>
      <c r="K2890">
        <f>E2890-F2890</f>
        <v/>
      </c>
      <c r="L2890" s="10">
        <f>IFERROR(K2890/E2890,0)</f>
        <v/>
      </c>
      <c r="M2890">
        <f>YEAR(A2890)</f>
        <v/>
      </c>
      <c r="N2890">
        <f>"Q"&amp;ROUNDUP(MONTH(A2890)/3,0)</f>
        <v/>
      </c>
      <c r="O2890">
        <f>TEXT(A2890,"mmm")</f>
        <v/>
      </c>
    </row>
    <row r="2891">
      <c r="A2891" s="13" t="n">
        <v>45505</v>
      </c>
      <c r="B2891" t="inlineStr">
        <is>
          <t>Central</t>
        </is>
      </c>
      <c r="C2891" t="inlineStr">
        <is>
          <t>Mobile App</t>
        </is>
      </c>
      <c r="D2891" t="inlineStr">
        <is>
          <t>Books</t>
        </is>
      </c>
      <c r="E2891" t="n">
        <v>5638.76</v>
      </c>
      <c r="F2891" t="n">
        <v>4149.26</v>
      </c>
      <c r="G2891" t="n">
        <v>6061.12</v>
      </c>
      <c r="H2891" t="n">
        <v>12</v>
      </c>
      <c r="I2891" t="n">
        <v>9</v>
      </c>
      <c r="J2891" t="n">
        <v>0</v>
      </c>
      <c r="K2891">
        <f>E2891-F2891</f>
        <v/>
      </c>
      <c r="L2891" s="10">
        <f>IFERROR(K2891/E2891,0)</f>
        <v/>
      </c>
      <c r="M2891">
        <f>YEAR(A2891)</f>
        <v/>
      </c>
      <c r="N2891">
        <f>"Q"&amp;ROUNDUP(MONTH(A2891)/3,0)</f>
        <v/>
      </c>
      <c r="O2891">
        <f>TEXT(A2891,"mmm")</f>
        <v/>
      </c>
    </row>
    <row r="2892">
      <c r="A2892" s="13" t="n">
        <v>45505</v>
      </c>
      <c r="B2892" t="inlineStr">
        <is>
          <t>Central</t>
        </is>
      </c>
      <c r="C2892" t="inlineStr">
        <is>
          <t>Mobile App</t>
        </is>
      </c>
      <c r="D2892" t="inlineStr">
        <is>
          <t>Electronics</t>
        </is>
      </c>
      <c r="E2892" t="n">
        <v>277003.29</v>
      </c>
      <c r="F2892" t="n">
        <v>246538.81</v>
      </c>
      <c r="G2892" t="n">
        <v>302730.48</v>
      </c>
      <c r="H2892" t="n">
        <v>23</v>
      </c>
      <c r="I2892" t="n">
        <v>19</v>
      </c>
      <c r="J2892" t="n">
        <v>1</v>
      </c>
      <c r="K2892">
        <f>E2892-F2892</f>
        <v/>
      </c>
      <c r="L2892" s="10">
        <f>IFERROR(K2892/E2892,0)</f>
        <v/>
      </c>
      <c r="M2892">
        <f>YEAR(A2892)</f>
        <v/>
      </c>
      <c r="N2892">
        <f>"Q"&amp;ROUNDUP(MONTH(A2892)/3,0)</f>
        <v/>
      </c>
      <c r="O2892">
        <f>TEXT(A2892,"mmm")</f>
        <v/>
      </c>
    </row>
    <row r="2893">
      <c r="A2893" s="13" t="n">
        <v>45505</v>
      </c>
      <c r="B2893" t="inlineStr">
        <is>
          <t>Central</t>
        </is>
      </c>
      <c r="C2893" t="inlineStr">
        <is>
          <t>Mobile App</t>
        </is>
      </c>
      <c r="D2893" t="inlineStr">
        <is>
          <t>Fashion</t>
        </is>
      </c>
      <c r="E2893" t="n">
        <v>46687.38</v>
      </c>
      <c r="F2893" t="n">
        <v>24802.94</v>
      </c>
      <c r="G2893" t="n">
        <v>50155.04</v>
      </c>
      <c r="H2893" t="n">
        <v>34</v>
      </c>
      <c r="I2893" t="n">
        <v>28</v>
      </c>
      <c r="J2893" t="n">
        <v>5</v>
      </c>
      <c r="K2893">
        <f>E2893-F2893</f>
        <v/>
      </c>
      <c r="L2893" s="10">
        <f>IFERROR(K2893/E2893,0)</f>
        <v/>
      </c>
      <c r="M2893">
        <f>YEAR(A2893)</f>
        <v/>
      </c>
      <c r="N2893">
        <f>"Q"&amp;ROUNDUP(MONTH(A2893)/3,0)</f>
        <v/>
      </c>
      <c r="O2893">
        <f>TEXT(A2893,"mmm")</f>
        <v/>
      </c>
    </row>
    <row r="2894">
      <c r="A2894" s="13" t="n">
        <v>45505</v>
      </c>
      <c r="B2894" t="inlineStr">
        <is>
          <t>Central</t>
        </is>
      </c>
      <c r="C2894" t="inlineStr">
        <is>
          <t>Mobile App</t>
        </is>
      </c>
      <c r="D2894" t="inlineStr">
        <is>
          <t>Grocery</t>
        </is>
      </c>
      <c r="E2894" t="n">
        <v>9501.860000000001</v>
      </c>
      <c r="F2894" t="n">
        <v>7902.57</v>
      </c>
      <c r="G2894" t="n">
        <v>10238.8</v>
      </c>
      <c r="H2894" t="n">
        <v>25</v>
      </c>
      <c r="I2894" t="n">
        <v>11</v>
      </c>
      <c r="J2894" t="n">
        <v>0</v>
      </c>
      <c r="K2894">
        <f>E2894-F2894</f>
        <v/>
      </c>
      <c r="L2894" s="10">
        <f>IFERROR(K2894/E2894,0)</f>
        <v/>
      </c>
      <c r="M2894">
        <f>YEAR(A2894)</f>
        <v/>
      </c>
      <c r="N2894">
        <f>"Q"&amp;ROUNDUP(MONTH(A2894)/3,0)</f>
        <v/>
      </c>
      <c r="O2894">
        <f>TEXT(A2894,"mmm")</f>
        <v/>
      </c>
    </row>
    <row r="2895">
      <c r="A2895" s="13" t="n">
        <v>45505</v>
      </c>
      <c r="B2895" t="inlineStr">
        <is>
          <t>Central</t>
        </is>
      </c>
      <c r="C2895" t="inlineStr">
        <is>
          <t>Mobile App</t>
        </is>
      </c>
      <c r="D2895" t="inlineStr">
        <is>
          <t>Home &amp; Kitchen</t>
        </is>
      </c>
      <c r="E2895" t="n">
        <v>37341.75</v>
      </c>
      <c r="F2895" t="n">
        <v>25752.72</v>
      </c>
      <c r="G2895" t="n">
        <v>40382.16</v>
      </c>
      <c r="H2895" t="n">
        <v>21</v>
      </c>
      <c r="I2895" t="n">
        <v>16</v>
      </c>
      <c r="J2895" t="n">
        <v>0</v>
      </c>
      <c r="K2895">
        <f>E2895-F2895</f>
        <v/>
      </c>
      <c r="L2895" s="10">
        <f>IFERROR(K2895/E2895,0)</f>
        <v/>
      </c>
      <c r="M2895">
        <f>YEAR(A2895)</f>
        <v/>
      </c>
      <c r="N2895">
        <f>"Q"&amp;ROUNDUP(MONTH(A2895)/3,0)</f>
        <v/>
      </c>
      <c r="O2895">
        <f>TEXT(A2895,"mmm")</f>
        <v/>
      </c>
    </row>
    <row r="2896">
      <c r="A2896" s="13" t="n">
        <v>45505</v>
      </c>
      <c r="B2896" t="inlineStr">
        <is>
          <t>Central</t>
        </is>
      </c>
      <c r="C2896" t="inlineStr">
        <is>
          <t>Mobile App</t>
        </is>
      </c>
      <c r="D2896" t="inlineStr">
        <is>
          <t>Sports</t>
        </is>
      </c>
      <c r="E2896" t="n">
        <v>25285.94</v>
      </c>
      <c r="F2896" t="n">
        <v>16563.83</v>
      </c>
      <c r="G2896" t="n">
        <v>28108.08</v>
      </c>
      <c r="H2896" t="n">
        <v>13</v>
      </c>
      <c r="I2896" t="n">
        <v>8</v>
      </c>
      <c r="J2896" t="n">
        <v>0</v>
      </c>
      <c r="K2896">
        <f>E2896-F2896</f>
        <v/>
      </c>
      <c r="L2896" s="10">
        <f>IFERROR(K2896/E2896,0)</f>
        <v/>
      </c>
      <c r="M2896">
        <f>YEAR(A2896)</f>
        <v/>
      </c>
      <c r="N2896">
        <f>"Q"&amp;ROUNDUP(MONTH(A2896)/3,0)</f>
        <v/>
      </c>
      <c r="O2896">
        <f>TEXT(A2896,"mmm")</f>
        <v/>
      </c>
    </row>
    <row r="2897">
      <c r="A2897" s="13" t="n">
        <v>45505</v>
      </c>
      <c r="B2897" t="inlineStr">
        <is>
          <t>Central</t>
        </is>
      </c>
      <c r="C2897" t="inlineStr">
        <is>
          <t>Retail Store</t>
        </is>
      </c>
      <c r="D2897" t="inlineStr">
        <is>
          <t>Beauty</t>
        </is>
      </c>
      <c r="E2897" t="n">
        <v>1845.27</v>
      </c>
      <c r="F2897" t="n">
        <v>966.79</v>
      </c>
      <c r="G2897" t="n">
        <v>2013.44</v>
      </c>
      <c r="H2897" t="n">
        <v>4</v>
      </c>
      <c r="I2897" t="n">
        <v>2</v>
      </c>
      <c r="J2897" t="n">
        <v>0</v>
      </c>
      <c r="K2897">
        <f>E2897-F2897</f>
        <v/>
      </c>
      <c r="L2897" s="10">
        <f>IFERROR(K2897/E2897,0)</f>
        <v/>
      </c>
      <c r="M2897">
        <f>YEAR(A2897)</f>
        <v/>
      </c>
      <c r="N2897">
        <f>"Q"&amp;ROUNDUP(MONTH(A2897)/3,0)</f>
        <v/>
      </c>
      <c r="O2897">
        <f>TEXT(A2897,"mmm")</f>
        <v/>
      </c>
    </row>
    <row r="2898">
      <c r="A2898" s="13" t="n">
        <v>45505</v>
      </c>
      <c r="B2898" t="inlineStr">
        <is>
          <t>Central</t>
        </is>
      </c>
      <c r="C2898" t="inlineStr">
        <is>
          <t>Retail Store</t>
        </is>
      </c>
      <c r="D2898" t="inlineStr">
        <is>
          <t>Electronics</t>
        </is>
      </c>
      <c r="E2898" t="n">
        <v>52729.14</v>
      </c>
      <c r="F2898" t="n">
        <v>44664.19</v>
      </c>
      <c r="G2898" t="n">
        <v>53409.2</v>
      </c>
      <c r="H2898" t="n">
        <v>5</v>
      </c>
      <c r="I2898" t="n">
        <v>4</v>
      </c>
      <c r="J2898" t="n">
        <v>0</v>
      </c>
      <c r="K2898">
        <f>E2898-F2898</f>
        <v/>
      </c>
      <c r="L2898" s="10">
        <f>IFERROR(K2898/E2898,0)</f>
        <v/>
      </c>
      <c r="M2898">
        <f>YEAR(A2898)</f>
        <v/>
      </c>
      <c r="N2898">
        <f>"Q"&amp;ROUNDUP(MONTH(A2898)/3,0)</f>
        <v/>
      </c>
      <c r="O2898">
        <f>TEXT(A2898,"mmm")</f>
        <v/>
      </c>
    </row>
    <row r="2899">
      <c r="A2899" s="13" t="n">
        <v>45505</v>
      </c>
      <c r="B2899" t="inlineStr">
        <is>
          <t>Central</t>
        </is>
      </c>
      <c r="C2899" t="inlineStr">
        <is>
          <t>Retail Store</t>
        </is>
      </c>
      <c r="D2899" t="inlineStr">
        <is>
          <t>Fashion</t>
        </is>
      </c>
      <c r="E2899" t="n">
        <v>11648.3</v>
      </c>
      <c r="F2899" t="n">
        <v>6538.47</v>
      </c>
      <c r="G2899" t="n">
        <v>12190.88</v>
      </c>
      <c r="H2899" t="n">
        <v>8</v>
      </c>
      <c r="I2899" t="n">
        <v>7</v>
      </c>
      <c r="J2899" t="n">
        <v>1</v>
      </c>
      <c r="K2899">
        <f>E2899-F2899</f>
        <v/>
      </c>
      <c r="L2899" s="10">
        <f>IFERROR(K2899/E2899,0)</f>
        <v/>
      </c>
      <c r="M2899">
        <f>YEAR(A2899)</f>
        <v/>
      </c>
      <c r="N2899">
        <f>"Q"&amp;ROUNDUP(MONTH(A2899)/3,0)</f>
        <v/>
      </c>
      <c r="O2899">
        <f>TEXT(A2899,"mmm")</f>
        <v/>
      </c>
    </row>
    <row r="2900">
      <c r="A2900" s="13" t="n">
        <v>45505</v>
      </c>
      <c r="B2900" t="inlineStr">
        <is>
          <t>Central</t>
        </is>
      </c>
      <c r="C2900" t="inlineStr">
        <is>
          <t>Retail Store</t>
        </is>
      </c>
      <c r="D2900" t="inlineStr">
        <is>
          <t>Grocery</t>
        </is>
      </c>
      <c r="E2900" t="n">
        <v>720.9299999999999</v>
      </c>
      <c r="F2900" t="n">
        <v>564.86</v>
      </c>
      <c r="G2900" t="n">
        <v>776.88</v>
      </c>
      <c r="H2900" t="n">
        <v>3</v>
      </c>
      <c r="I2900" t="n">
        <v>2</v>
      </c>
      <c r="J2900" t="n">
        <v>0</v>
      </c>
      <c r="K2900">
        <f>E2900-F2900</f>
        <v/>
      </c>
      <c r="L2900" s="10">
        <f>IFERROR(K2900/E2900,0)</f>
        <v/>
      </c>
      <c r="M2900">
        <f>YEAR(A2900)</f>
        <v/>
      </c>
      <c r="N2900">
        <f>"Q"&amp;ROUNDUP(MONTH(A2900)/3,0)</f>
        <v/>
      </c>
      <c r="O2900">
        <f>TEXT(A2900,"mmm")</f>
        <v/>
      </c>
    </row>
    <row r="2901">
      <c r="A2901" s="13" t="n">
        <v>45505</v>
      </c>
      <c r="B2901" t="inlineStr">
        <is>
          <t>Central</t>
        </is>
      </c>
      <c r="C2901" t="inlineStr">
        <is>
          <t>Retail Store</t>
        </is>
      </c>
      <c r="D2901" t="inlineStr">
        <is>
          <t>Home &amp; Kitchen</t>
        </is>
      </c>
      <c r="E2901" t="n">
        <v>7811.59</v>
      </c>
      <c r="F2901" t="n">
        <v>5101.13</v>
      </c>
      <c r="G2901" t="n">
        <v>8274.24</v>
      </c>
      <c r="H2901" t="n">
        <v>4</v>
      </c>
      <c r="I2901" t="n">
        <v>4</v>
      </c>
      <c r="J2901" t="n">
        <v>0</v>
      </c>
      <c r="K2901">
        <f>E2901-F2901</f>
        <v/>
      </c>
      <c r="L2901" s="10">
        <f>IFERROR(K2901/E2901,0)</f>
        <v/>
      </c>
      <c r="M2901">
        <f>YEAR(A2901)</f>
        <v/>
      </c>
      <c r="N2901">
        <f>"Q"&amp;ROUNDUP(MONTH(A2901)/3,0)</f>
        <v/>
      </c>
      <c r="O2901">
        <f>TEXT(A2901,"mmm")</f>
        <v/>
      </c>
    </row>
    <row r="2902">
      <c r="A2902" s="13" t="n">
        <v>45505</v>
      </c>
      <c r="B2902" t="inlineStr">
        <is>
          <t>Central</t>
        </is>
      </c>
      <c r="C2902" t="inlineStr">
        <is>
          <t>Retail Store</t>
        </is>
      </c>
      <c r="D2902" t="inlineStr">
        <is>
          <t>Sports</t>
        </is>
      </c>
      <c r="E2902" t="n">
        <v>1756.56</v>
      </c>
      <c r="F2902" t="n">
        <v>1103.68</v>
      </c>
      <c r="G2902" t="n">
        <v>1756.56</v>
      </c>
      <c r="H2902" t="n">
        <v>1</v>
      </c>
      <c r="I2902" t="n">
        <v>1</v>
      </c>
      <c r="J2902" t="n">
        <v>0</v>
      </c>
      <c r="K2902">
        <f>E2902-F2902</f>
        <v/>
      </c>
      <c r="L2902" s="10">
        <f>IFERROR(K2902/E2902,0)</f>
        <v/>
      </c>
      <c r="M2902">
        <f>YEAR(A2902)</f>
        <v/>
      </c>
      <c r="N2902">
        <f>"Q"&amp;ROUNDUP(MONTH(A2902)/3,0)</f>
        <v/>
      </c>
      <c r="O2902">
        <f>TEXT(A2902,"mmm")</f>
        <v/>
      </c>
    </row>
    <row r="2903">
      <c r="A2903" s="13" t="n">
        <v>45505</v>
      </c>
      <c r="B2903" t="inlineStr">
        <is>
          <t>Central</t>
        </is>
      </c>
      <c r="C2903" t="inlineStr">
        <is>
          <t>Unknown</t>
        </is>
      </c>
      <c r="D2903" t="inlineStr">
        <is>
          <t>Beauty</t>
        </is>
      </c>
      <c r="E2903" t="n">
        <v>477.36</v>
      </c>
      <c r="F2903" t="n">
        <v>216.13</v>
      </c>
      <c r="G2903" t="n">
        <v>477.36</v>
      </c>
      <c r="H2903" t="n">
        <v>1</v>
      </c>
      <c r="I2903" t="n">
        <v>1</v>
      </c>
      <c r="J2903" t="n">
        <v>0</v>
      </c>
      <c r="K2903">
        <f>E2903-F2903</f>
        <v/>
      </c>
      <c r="L2903" s="10">
        <f>IFERROR(K2903/E2903,0)</f>
        <v/>
      </c>
      <c r="M2903">
        <f>YEAR(A2903)</f>
        <v/>
      </c>
      <c r="N2903">
        <f>"Q"&amp;ROUNDUP(MONTH(A2903)/3,0)</f>
        <v/>
      </c>
      <c r="O2903">
        <f>TEXT(A2903,"mmm")</f>
        <v/>
      </c>
    </row>
    <row r="2904">
      <c r="A2904" s="13" t="n">
        <v>45505</v>
      </c>
      <c r="B2904" t="inlineStr">
        <is>
          <t>Central</t>
        </is>
      </c>
      <c r="C2904" t="inlineStr">
        <is>
          <t>Unknown</t>
        </is>
      </c>
      <c r="D2904" t="inlineStr">
        <is>
          <t>Fashion</t>
        </is>
      </c>
      <c r="E2904" t="n">
        <v>812.4</v>
      </c>
      <c r="F2904" t="n">
        <v>518.41</v>
      </c>
      <c r="G2904" t="n">
        <v>955.76</v>
      </c>
      <c r="H2904" t="n">
        <v>1</v>
      </c>
      <c r="I2904" t="n">
        <v>1</v>
      </c>
      <c r="J2904" t="n">
        <v>0</v>
      </c>
      <c r="K2904">
        <f>E2904-F2904</f>
        <v/>
      </c>
      <c r="L2904" s="10">
        <f>IFERROR(K2904/E2904,0)</f>
        <v/>
      </c>
      <c r="M2904">
        <f>YEAR(A2904)</f>
        <v/>
      </c>
      <c r="N2904">
        <f>"Q"&amp;ROUNDUP(MONTH(A2904)/3,0)</f>
        <v/>
      </c>
      <c r="O2904">
        <f>TEXT(A2904,"mmm")</f>
        <v/>
      </c>
    </row>
    <row r="2905">
      <c r="A2905" s="13" t="n">
        <v>45505</v>
      </c>
      <c r="B2905" t="inlineStr">
        <is>
          <t>Central</t>
        </is>
      </c>
      <c r="C2905" t="inlineStr">
        <is>
          <t>Website</t>
        </is>
      </c>
      <c r="D2905" t="inlineStr">
        <is>
          <t>Beauty</t>
        </is>
      </c>
      <c r="E2905" t="n">
        <v>6401.87</v>
      </c>
      <c r="F2905" t="n">
        <v>3635.73</v>
      </c>
      <c r="G2905" t="n">
        <v>7143.76</v>
      </c>
      <c r="H2905" t="n">
        <v>11</v>
      </c>
      <c r="I2905" t="n">
        <v>8</v>
      </c>
      <c r="J2905" t="n">
        <v>0</v>
      </c>
      <c r="K2905">
        <f>E2905-F2905</f>
        <v/>
      </c>
      <c r="L2905" s="10">
        <f>IFERROR(K2905/E2905,0)</f>
        <v/>
      </c>
      <c r="M2905">
        <f>YEAR(A2905)</f>
        <v/>
      </c>
      <c r="N2905">
        <f>"Q"&amp;ROUNDUP(MONTH(A2905)/3,0)</f>
        <v/>
      </c>
      <c r="O2905">
        <f>TEXT(A2905,"mmm")</f>
        <v/>
      </c>
    </row>
    <row r="2906">
      <c r="A2906" s="13" t="n">
        <v>45505</v>
      </c>
      <c r="B2906" t="inlineStr">
        <is>
          <t>Central</t>
        </is>
      </c>
      <c r="C2906" t="inlineStr">
        <is>
          <t>Website</t>
        </is>
      </c>
      <c r="D2906" t="inlineStr">
        <is>
          <t>Books</t>
        </is>
      </c>
      <c r="E2906" t="n">
        <v>3531.68</v>
      </c>
      <c r="F2906" t="n">
        <v>2583.73</v>
      </c>
      <c r="G2906" t="n">
        <v>3705.52</v>
      </c>
      <c r="H2906" t="n">
        <v>7</v>
      </c>
      <c r="I2906" t="n">
        <v>6</v>
      </c>
      <c r="J2906" t="n">
        <v>1</v>
      </c>
      <c r="K2906">
        <f>E2906-F2906</f>
        <v/>
      </c>
      <c r="L2906" s="10">
        <f>IFERROR(K2906/E2906,0)</f>
        <v/>
      </c>
      <c r="M2906">
        <f>YEAR(A2906)</f>
        <v/>
      </c>
      <c r="N2906">
        <f>"Q"&amp;ROUNDUP(MONTH(A2906)/3,0)</f>
        <v/>
      </c>
      <c r="O2906">
        <f>TEXT(A2906,"mmm")</f>
        <v/>
      </c>
    </row>
    <row r="2907">
      <c r="A2907" s="13" t="n">
        <v>45505</v>
      </c>
      <c r="B2907" t="inlineStr">
        <is>
          <t>Central</t>
        </is>
      </c>
      <c r="C2907" t="inlineStr">
        <is>
          <t>Website</t>
        </is>
      </c>
      <c r="D2907" t="inlineStr">
        <is>
          <t>Electronics</t>
        </is>
      </c>
      <c r="E2907" t="n">
        <v>129574.42</v>
      </c>
      <c r="F2907" t="n">
        <v>125172.89</v>
      </c>
      <c r="G2907" t="n">
        <v>149464.64</v>
      </c>
      <c r="H2907" t="n">
        <v>14</v>
      </c>
      <c r="I2907" t="n">
        <v>12</v>
      </c>
      <c r="J2907" t="n">
        <v>1</v>
      </c>
      <c r="K2907">
        <f>E2907-F2907</f>
        <v/>
      </c>
      <c r="L2907" s="10">
        <f>IFERROR(K2907/E2907,0)</f>
        <v/>
      </c>
      <c r="M2907">
        <f>YEAR(A2907)</f>
        <v/>
      </c>
      <c r="N2907">
        <f>"Q"&amp;ROUNDUP(MONTH(A2907)/3,0)</f>
        <v/>
      </c>
      <c r="O2907">
        <f>TEXT(A2907,"mmm")</f>
        <v/>
      </c>
    </row>
    <row r="2908">
      <c r="A2908" s="13" t="n">
        <v>45505</v>
      </c>
      <c r="B2908" t="inlineStr">
        <is>
          <t>Central</t>
        </is>
      </c>
      <c r="C2908" t="inlineStr">
        <is>
          <t>Website</t>
        </is>
      </c>
      <c r="D2908" t="inlineStr">
        <is>
          <t>Fashion</t>
        </is>
      </c>
      <c r="E2908" t="n">
        <v>33028.09</v>
      </c>
      <c r="F2908" t="n">
        <v>17326.47</v>
      </c>
      <c r="G2908" t="n">
        <v>34482.24</v>
      </c>
      <c r="H2908" t="n">
        <v>24</v>
      </c>
      <c r="I2908" t="n">
        <v>21</v>
      </c>
      <c r="J2908" t="n">
        <v>3</v>
      </c>
      <c r="K2908">
        <f>E2908-F2908</f>
        <v/>
      </c>
      <c r="L2908" s="10">
        <f>IFERROR(K2908/E2908,0)</f>
        <v/>
      </c>
      <c r="M2908">
        <f>YEAR(A2908)</f>
        <v/>
      </c>
      <c r="N2908">
        <f>"Q"&amp;ROUNDUP(MONTH(A2908)/3,0)</f>
        <v/>
      </c>
      <c r="O2908">
        <f>TEXT(A2908,"mmm")</f>
        <v/>
      </c>
    </row>
    <row r="2909">
      <c r="A2909" s="13" t="n">
        <v>45505</v>
      </c>
      <c r="B2909" t="inlineStr">
        <is>
          <t>Central</t>
        </is>
      </c>
      <c r="C2909" t="inlineStr">
        <is>
          <t>Website</t>
        </is>
      </c>
      <c r="D2909" t="inlineStr">
        <is>
          <t>Grocery</t>
        </is>
      </c>
      <c r="E2909" t="n">
        <v>7920.79</v>
      </c>
      <c r="F2909" t="n">
        <v>6589.97</v>
      </c>
      <c r="G2909" t="n">
        <v>8453.120000000001</v>
      </c>
      <c r="H2909" t="n">
        <v>22</v>
      </c>
      <c r="I2909" t="n">
        <v>9</v>
      </c>
      <c r="J2909" t="n">
        <v>0</v>
      </c>
      <c r="K2909">
        <f>E2909-F2909</f>
        <v/>
      </c>
      <c r="L2909" s="10">
        <f>IFERROR(K2909/E2909,0)</f>
        <v/>
      </c>
      <c r="M2909">
        <f>YEAR(A2909)</f>
        <v/>
      </c>
      <c r="N2909">
        <f>"Q"&amp;ROUNDUP(MONTH(A2909)/3,0)</f>
        <v/>
      </c>
      <c r="O2909">
        <f>TEXT(A2909,"mmm")</f>
        <v/>
      </c>
    </row>
    <row r="2910">
      <c r="A2910" s="13" t="n">
        <v>45505</v>
      </c>
      <c r="B2910" t="inlineStr">
        <is>
          <t>Central</t>
        </is>
      </c>
      <c r="C2910" t="inlineStr">
        <is>
          <t>Website</t>
        </is>
      </c>
      <c r="D2910" t="inlineStr">
        <is>
          <t>Home &amp; Kitchen</t>
        </is>
      </c>
      <c r="E2910" t="n">
        <v>36680.48</v>
      </c>
      <c r="F2910" t="n">
        <v>24031.11</v>
      </c>
      <c r="G2910" t="n">
        <v>38328.16</v>
      </c>
      <c r="H2910" t="n">
        <v>16</v>
      </c>
      <c r="I2910" t="n">
        <v>13</v>
      </c>
      <c r="J2910" t="n">
        <v>1</v>
      </c>
      <c r="K2910">
        <f>E2910-F2910</f>
        <v/>
      </c>
      <c r="L2910" s="10">
        <f>IFERROR(K2910/E2910,0)</f>
        <v/>
      </c>
      <c r="M2910">
        <f>YEAR(A2910)</f>
        <v/>
      </c>
      <c r="N2910">
        <f>"Q"&amp;ROUNDUP(MONTH(A2910)/3,0)</f>
        <v/>
      </c>
      <c r="O2910">
        <f>TEXT(A2910,"mmm")</f>
        <v/>
      </c>
    </row>
    <row r="2911">
      <c r="A2911" s="13" t="n">
        <v>45505</v>
      </c>
      <c r="B2911" t="inlineStr">
        <is>
          <t>Central</t>
        </is>
      </c>
      <c r="C2911" t="inlineStr">
        <is>
          <t>Website</t>
        </is>
      </c>
      <c r="D2911" t="inlineStr">
        <is>
          <t>Sports</t>
        </is>
      </c>
      <c r="E2911" t="n">
        <v>11870.82</v>
      </c>
      <c r="F2911" t="n">
        <v>7553.6</v>
      </c>
      <c r="G2911" t="n">
        <v>12495.6</v>
      </c>
      <c r="H2911" t="n">
        <v>5</v>
      </c>
      <c r="I2911" t="n">
        <v>2</v>
      </c>
      <c r="J2911" t="n">
        <v>0</v>
      </c>
      <c r="K2911">
        <f>E2911-F2911</f>
        <v/>
      </c>
      <c r="L2911" s="10">
        <f>IFERROR(K2911/E2911,0)</f>
        <v/>
      </c>
      <c r="M2911">
        <f>YEAR(A2911)</f>
        <v/>
      </c>
      <c r="N2911">
        <f>"Q"&amp;ROUNDUP(MONTH(A2911)/3,0)</f>
        <v/>
      </c>
      <c r="O2911">
        <f>TEXT(A2911,"mmm")</f>
        <v/>
      </c>
    </row>
    <row r="2912">
      <c r="A2912" s="13" t="n">
        <v>45505</v>
      </c>
      <c r="B2912" t="inlineStr">
        <is>
          <t>East</t>
        </is>
      </c>
      <c r="C2912" t="inlineStr">
        <is>
          <t>Marketplace</t>
        </is>
      </c>
      <c r="D2912" t="inlineStr">
        <is>
          <t>Beauty</t>
        </is>
      </c>
      <c r="E2912" t="n">
        <v>23815.53</v>
      </c>
      <c r="F2912" t="n">
        <v>14037.62</v>
      </c>
      <c r="G2912" t="n">
        <v>26347.36</v>
      </c>
      <c r="H2912" t="n">
        <v>36</v>
      </c>
      <c r="I2912" t="n">
        <v>22</v>
      </c>
      <c r="J2912" t="n">
        <v>1</v>
      </c>
      <c r="K2912">
        <f>E2912-F2912</f>
        <v/>
      </c>
      <c r="L2912" s="10">
        <f>IFERROR(K2912/E2912,0)</f>
        <v/>
      </c>
      <c r="M2912">
        <f>YEAR(A2912)</f>
        <v/>
      </c>
      <c r="N2912">
        <f>"Q"&amp;ROUNDUP(MONTH(A2912)/3,0)</f>
        <v/>
      </c>
      <c r="O2912">
        <f>TEXT(A2912,"mmm")</f>
        <v/>
      </c>
    </row>
    <row r="2913">
      <c r="A2913" s="13" t="n">
        <v>45505</v>
      </c>
      <c r="B2913" t="inlineStr">
        <is>
          <t>East</t>
        </is>
      </c>
      <c r="C2913" t="inlineStr">
        <is>
          <t>Marketplace</t>
        </is>
      </c>
      <c r="D2913" t="inlineStr">
        <is>
          <t>Books</t>
        </is>
      </c>
      <c r="E2913" t="n">
        <v>6076.7</v>
      </c>
      <c r="F2913" t="n">
        <v>4635.43</v>
      </c>
      <c r="G2913" t="n">
        <v>6796.4</v>
      </c>
      <c r="H2913" t="n">
        <v>15</v>
      </c>
      <c r="I2913" t="n">
        <v>13</v>
      </c>
      <c r="J2913" t="n">
        <v>0</v>
      </c>
      <c r="K2913">
        <f>E2913-F2913</f>
        <v/>
      </c>
      <c r="L2913" s="10">
        <f>IFERROR(K2913/E2913,0)</f>
        <v/>
      </c>
      <c r="M2913">
        <f>YEAR(A2913)</f>
        <v/>
      </c>
      <c r="N2913">
        <f>"Q"&amp;ROUNDUP(MONTH(A2913)/3,0)</f>
        <v/>
      </c>
      <c r="O2913">
        <f>TEXT(A2913,"mmm")</f>
        <v/>
      </c>
    </row>
    <row r="2914">
      <c r="A2914" s="13" t="n">
        <v>45505</v>
      </c>
      <c r="B2914" t="inlineStr">
        <is>
          <t>East</t>
        </is>
      </c>
      <c r="C2914" t="inlineStr">
        <is>
          <t>Marketplace</t>
        </is>
      </c>
      <c r="D2914" t="inlineStr">
        <is>
          <t>Electronics</t>
        </is>
      </c>
      <c r="E2914" t="n">
        <v>314269.04</v>
      </c>
      <c r="F2914" t="n">
        <v>288376.73</v>
      </c>
      <c r="G2914" t="n">
        <v>346324.16</v>
      </c>
      <c r="H2914" t="n">
        <v>36</v>
      </c>
      <c r="I2914" t="n">
        <v>30</v>
      </c>
      <c r="J2914" t="n">
        <v>4</v>
      </c>
      <c r="K2914">
        <f>E2914-F2914</f>
        <v/>
      </c>
      <c r="L2914" s="10">
        <f>IFERROR(K2914/E2914,0)</f>
        <v/>
      </c>
      <c r="M2914">
        <f>YEAR(A2914)</f>
        <v/>
      </c>
      <c r="N2914">
        <f>"Q"&amp;ROUNDUP(MONTH(A2914)/3,0)</f>
        <v/>
      </c>
      <c r="O2914">
        <f>TEXT(A2914,"mmm")</f>
        <v/>
      </c>
    </row>
    <row r="2915">
      <c r="A2915" s="13" t="n">
        <v>45505</v>
      </c>
      <c r="B2915" t="inlineStr">
        <is>
          <t>East</t>
        </is>
      </c>
      <c r="C2915" t="inlineStr">
        <is>
          <t>Marketplace</t>
        </is>
      </c>
      <c r="D2915" t="inlineStr">
        <is>
          <t>Fashion</t>
        </is>
      </c>
      <c r="E2915" t="n">
        <v>78234.41</v>
      </c>
      <c r="F2915" t="n">
        <v>44599.02</v>
      </c>
      <c r="G2915" t="n">
        <v>87997.52</v>
      </c>
      <c r="H2915" t="n">
        <v>57</v>
      </c>
      <c r="I2915" t="n">
        <v>46</v>
      </c>
      <c r="J2915" t="n">
        <v>10</v>
      </c>
      <c r="K2915">
        <f>E2915-F2915</f>
        <v/>
      </c>
      <c r="L2915" s="10">
        <f>IFERROR(K2915/E2915,0)</f>
        <v/>
      </c>
      <c r="M2915">
        <f>YEAR(A2915)</f>
        <v/>
      </c>
      <c r="N2915">
        <f>"Q"&amp;ROUNDUP(MONTH(A2915)/3,0)</f>
        <v/>
      </c>
      <c r="O2915">
        <f>TEXT(A2915,"mmm")</f>
        <v/>
      </c>
    </row>
    <row r="2916">
      <c r="A2916" s="13" t="n">
        <v>45505</v>
      </c>
      <c r="B2916" t="inlineStr">
        <is>
          <t>East</t>
        </is>
      </c>
      <c r="C2916" t="inlineStr">
        <is>
          <t>Marketplace</t>
        </is>
      </c>
      <c r="D2916" t="inlineStr">
        <is>
          <t>Grocery</t>
        </is>
      </c>
      <c r="E2916" t="n">
        <v>23611.97</v>
      </c>
      <c r="F2916" t="n">
        <v>20147.08</v>
      </c>
      <c r="G2916" t="n">
        <v>26249.6</v>
      </c>
      <c r="H2916" t="n">
        <v>70</v>
      </c>
      <c r="I2916" t="n">
        <v>28</v>
      </c>
      <c r="J2916" t="n">
        <v>1</v>
      </c>
      <c r="K2916">
        <f>E2916-F2916</f>
        <v/>
      </c>
      <c r="L2916" s="10">
        <f>IFERROR(K2916/E2916,0)</f>
        <v/>
      </c>
      <c r="M2916">
        <f>YEAR(A2916)</f>
        <v/>
      </c>
      <c r="N2916">
        <f>"Q"&amp;ROUNDUP(MONTH(A2916)/3,0)</f>
        <v/>
      </c>
      <c r="O2916">
        <f>TEXT(A2916,"mmm")</f>
        <v/>
      </c>
    </row>
    <row r="2917">
      <c r="A2917" s="13" t="n">
        <v>45505</v>
      </c>
      <c r="B2917" t="inlineStr">
        <is>
          <t>East</t>
        </is>
      </c>
      <c r="C2917" t="inlineStr">
        <is>
          <t>Marketplace</t>
        </is>
      </c>
      <c r="D2917" t="inlineStr">
        <is>
          <t>Home &amp; Kitchen</t>
        </is>
      </c>
      <c r="E2917" t="n">
        <v>62785.57</v>
      </c>
      <c r="F2917" t="n">
        <v>45617.33</v>
      </c>
      <c r="G2917" t="n">
        <v>69890.08</v>
      </c>
      <c r="H2917" t="n">
        <v>28</v>
      </c>
      <c r="I2917" t="n">
        <v>24</v>
      </c>
      <c r="J2917" t="n">
        <v>3</v>
      </c>
      <c r="K2917">
        <f>E2917-F2917</f>
        <v/>
      </c>
      <c r="L2917" s="10">
        <f>IFERROR(K2917/E2917,0)</f>
        <v/>
      </c>
      <c r="M2917">
        <f>YEAR(A2917)</f>
        <v/>
      </c>
      <c r="N2917">
        <f>"Q"&amp;ROUNDUP(MONTH(A2917)/3,0)</f>
        <v/>
      </c>
      <c r="O2917">
        <f>TEXT(A2917,"mmm")</f>
        <v/>
      </c>
    </row>
    <row r="2918">
      <c r="A2918" s="13" t="n">
        <v>45505</v>
      </c>
      <c r="B2918" t="inlineStr">
        <is>
          <t>East</t>
        </is>
      </c>
      <c r="C2918" t="inlineStr">
        <is>
          <t>Marketplace</t>
        </is>
      </c>
      <c r="D2918" t="inlineStr">
        <is>
          <t>Sports</t>
        </is>
      </c>
      <c r="E2918" t="n">
        <v>42078.59</v>
      </c>
      <c r="F2918" t="n">
        <v>28795.82</v>
      </c>
      <c r="G2918" t="n">
        <v>46439.12</v>
      </c>
      <c r="H2918" t="n">
        <v>17</v>
      </c>
      <c r="I2918" t="n">
        <v>17</v>
      </c>
      <c r="J2918" t="n">
        <v>4</v>
      </c>
      <c r="K2918">
        <f>E2918-F2918</f>
        <v/>
      </c>
      <c r="L2918" s="10">
        <f>IFERROR(K2918/E2918,0)</f>
        <v/>
      </c>
      <c r="M2918">
        <f>YEAR(A2918)</f>
        <v/>
      </c>
      <c r="N2918">
        <f>"Q"&amp;ROUNDUP(MONTH(A2918)/3,0)</f>
        <v/>
      </c>
      <c r="O2918">
        <f>TEXT(A2918,"mmm")</f>
        <v/>
      </c>
    </row>
    <row r="2919">
      <c r="A2919" s="13" t="n">
        <v>45505</v>
      </c>
      <c r="B2919" t="inlineStr">
        <is>
          <t>East</t>
        </is>
      </c>
      <c r="C2919" t="inlineStr">
        <is>
          <t>Mobile App</t>
        </is>
      </c>
      <c r="D2919" t="inlineStr">
        <is>
          <t>Beauty</t>
        </is>
      </c>
      <c r="E2919" t="n">
        <v>24253.48</v>
      </c>
      <c r="F2919" t="n">
        <v>13745.36</v>
      </c>
      <c r="G2919" t="n">
        <v>26032.24</v>
      </c>
      <c r="H2919" t="n">
        <v>39</v>
      </c>
      <c r="I2919" t="n">
        <v>31</v>
      </c>
      <c r="J2919" t="n">
        <v>0</v>
      </c>
      <c r="K2919">
        <f>E2919-F2919</f>
        <v/>
      </c>
      <c r="L2919" s="10">
        <f>IFERROR(K2919/E2919,0)</f>
        <v/>
      </c>
      <c r="M2919">
        <f>YEAR(A2919)</f>
        <v/>
      </c>
      <c r="N2919">
        <f>"Q"&amp;ROUNDUP(MONTH(A2919)/3,0)</f>
        <v/>
      </c>
      <c r="O2919">
        <f>TEXT(A2919,"mmm")</f>
        <v/>
      </c>
    </row>
    <row r="2920">
      <c r="A2920" s="13" t="n">
        <v>45505</v>
      </c>
      <c r="B2920" t="inlineStr">
        <is>
          <t>East</t>
        </is>
      </c>
      <c r="C2920" t="inlineStr">
        <is>
          <t>Mobile App</t>
        </is>
      </c>
      <c r="D2920" t="inlineStr">
        <is>
          <t>Books</t>
        </is>
      </c>
      <c r="E2920" t="n">
        <v>10382.24</v>
      </c>
      <c r="F2920" t="n">
        <v>7654.87</v>
      </c>
      <c r="G2920" t="n">
        <v>11462.88</v>
      </c>
      <c r="H2920" t="n">
        <v>18</v>
      </c>
      <c r="I2920" t="n">
        <v>14</v>
      </c>
      <c r="J2920" t="n">
        <v>0</v>
      </c>
      <c r="K2920">
        <f>E2920-F2920</f>
        <v/>
      </c>
      <c r="L2920" s="10">
        <f>IFERROR(K2920/E2920,0)</f>
        <v/>
      </c>
      <c r="M2920">
        <f>YEAR(A2920)</f>
        <v/>
      </c>
      <c r="N2920">
        <f>"Q"&amp;ROUNDUP(MONTH(A2920)/3,0)</f>
        <v/>
      </c>
      <c r="O2920">
        <f>TEXT(A2920,"mmm")</f>
        <v/>
      </c>
    </row>
    <row r="2921">
      <c r="A2921" s="13" t="n">
        <v>45505</v>
      </c>
      <c r="B2921" t="inlineStr">
        <is>
          <t>East</t>
        </is>
      </c>
      <c r="C2921" t="inlineStr">
        <is>
          <t>Mobile App</t>
        </is>
      </c>
      <c r="D2921" t="inlineStr">
        <is>
          <t>Electronics</t>
        </is>
      </c>
      <c r="E2921" t="n">
        <v>391165.13</v>
      </c>
      <c r="F2921" t="n">
        <v>360046.57</v>
      </c>
      <c r="G2921" t="n">
        <v>428608.96</v>
      </c>
      <c r="H2921" t="n">
        <v>36</v>
      </c>
      <c r="I2921" t="n">
        <v>29</v>
      </c>
      <c r="J2921" t="n">
        <v>7</v>
      </c>
      <c r="K2921">
        <f>E2921-F2921</f>
        <v/>
      </c>
      <c r="L2921" s="10">
        <f>IFERROR(K2921/E2921,0)</f>
        <v/>
      </c>
      <c r="M2921">
        <f>YEAR(A2921)</f>
        <v/>
      </c>
      <c r="N2921">
        <f>"Q"&amp;ROUNDUP(MONTH(A2921)/3,0)</f>
        <v/>
      </c>
      <c r="O2921">
        <f>TEXT(A2921,"mmm")</f>
        <v/>
      </c>
    </row>
    <row r="2922">
      <c r="A2922" s="13" t="n">
        <v>45505</v>
      </c>
      <c r="B2922" t="inlineStr">
        <is>
          <t>East</t>
        </is>
      </c>
      <c r="C2922" t="inlineStr">
        <is>
          <t>Mobile App</t>
        </is>
      </c>
      <c r="D2922" t="inlineStr">
        <is>
          <t>Fashion</t>
        </is>
      </c>
      <c r="E2922" t="n">
        <v>97146.33</v>
      </c>
      <c r="F2922" t="n">
        <v>51370.8</v>
      </c>
      <c r="G2922" t="n">
        <v>104867.36</v>
      </c>
      <c r="H2922" t="n">
        <v>66</v>
      </c>
      <c r="I2922" t="n">
        <v>47</v>
      </c>
      <c r="J2922" t="n">
        <v>10</v>
      </c>
      <c r="K2922">
        <f>E2922-F2922</f>
        <v/>
      </c>
      <c r="L2922" s="10">
        <f>IFERROR(K2922/E2922,0)</f>
        <v/>
      </c>
      <c r="M2922">
        <f>YEAR(A2922)</f>
        <v/>
      </c>
      <c r="N2922">
        <f>"Q"&amp;ROUNDUP(MONTH(A2922)/3,0)</f>
        <v/>
      </c>
      <c r="O2922">
        <f>TEXT(A2922,"mmm")</f>
        <v/>
      </c>
    </row>
    <row r="2923">
      <c r="A2923" s="13" t="n">
        <v>45505</v>
      </c>
      <c r="B2923" t="inlineStr">
        <is>
          <t>East</t>
        </is>
      </c>
      <c r="C2923" t="inlineStr">
        <is>
          <t>Mobile App</t>
        </is>
      </c>
      <c r="D2923" t="inlineStr">
        <is>
          <t>Grocery</t>
        </is>
      </c>
      <c r="E2923" t="n">
        <v>29328.9</v>
      </c>
      <c r="F2923" t="n">
        <v>23672.17</v>
      </c>
      <c r="G2923" t="n">
        <v>31116.8</v>
      </c>
      <c r="H2923" t="n">
        <v>80</v>
      </c>
      <c r="I2923" t="n">
        <v>30</v>
      </c>
      <c r="J2923" t="n">
        <v>1</v>
      </c>
      <c r="K2923">
        <f>E2923-F2923</f>
        <v/>
      </c>
      <c r="L2923" s="10">
        <f>IFERROR(K2923/E2923,0)</f>
        <v/>
      </c>
      <c r="M2923">
        <f>YEAR(A2923)</f>
        <v/>
      </c>
      <c r="N2923">
        <f>"Q"&amp;ROUNDUP(MONTH(A2923)/3,0)</f>
        <v/>
      </c>
      <c r="O2923">
        <f>TEXT(A2923,"mmm")</f>
        <v/>
      </c>
    </row>
    <row r="2924">
      <c r="A2924" s="13" t="n">
        <v>45505</v>
      </c>
      <c r="B2924" t="inlineStr">
        <is>
          <t>East</t>
        </is>
      </c>
      <c r="C2924" t="inlineStr">
        <is>
          <t>Mobile App</t>
        </is>
      </c>
      <c r="D2924" t="inlineStr">
        <is>
          <t>Home &amp; Kitchen</t>
        </is>
      </c>
      <c r="E2924" t="n">
        <v>88218.59</v>
      </c>
      <c r="F2924" t="n">
        <v>60914.97</v>
      </c>
      <c r="G2924" t="n">
        <v>95442.88</v>
      </c>
      <c r="H2924" t="n">
        <v>38</v>
      </c>
      <c r="I2924" t="n">
        <v>31</v>
      </c>
      <c r="J2924" t="n">
        <v>2</v>
      </c>
      <c r="K2924">
        <f>E2924-F2924</f>
        <v/>
      </c>
      <c r="L2924" s="10">
        <f>IFERROR(K2924/E2924,0)</f>
        <v/>
      </c>
      <c r="M2924">
        <f>YEAR(A2924)</f>
        <v/>
      </c>
      <c r="N2924">
        <f>"Q"&amp;ROUNDUP(MONTH(A2924)/3,0)</f>
        <v/>
      </c>
      <c r="O2924">
        <f>TEXT(A2924,"mmm")</f>
        <v/>
      </c>
    </row>
    <row r="2925">
      <c r="A2925" s="13" t="n">
        <v>45505</v>
      </c>
      <c r="B2925" t="inlineStr">
        <is>
          <t>East</t>
        </is>
      </c>
      <c r="C2925" t="inlineStr">
        <is>
          <t>Mobile App</t>
        </is>
      </c>
      <c r="D2925" t="inlineStr">
        <is>
          <t>Sports</t>
        </is>
      </c>
      <c r="E2925" t="n">
        <v>28988.78</v>
      </c>
      <c r="F2925" t="n">
        <v>18746.55</v>
      </c>
      <c r="G2925" t="n">
        <v>31635.76</v>
      </c>
      <c r="H2925" t="n">
        <v>11</v>
      </c>
      <c r="I2925" t="n">
        <v>10</v>
      </c>
      <c r="J2925" t="n">
        <v>0</v>
      </c>
      <c r="K2925">
        <f>E2925-F2925</f>
        <v/>
      </c>
      <c r="L2925" s="10">
        <f>IFERROR(K2925/E2925,0)</f>
        <v/>
      </c>
      <c r="M2925">
        <f>YEAR(A2925)</f>
        <v/>
      </c>
      <c r="N2925">
        <f>"Q"&amp;ROUNDUP(MONTH(A2925)/3,0)</f>
        <v/>
      </c>
      <c r="O2925">
        <f>TEXT(A2925,"mmm")</f>
        <v/>
      </c>
    </row>
    <row r="2926">
      <c r="A2926" s="13" t="n">
        <v>45505</v>
      </c>
      <c r="B2926" t="inlineStr">
        <is>
          <t>East</t>
        </is>
      </c>
      <c r="C2926" t="inlineStr">
        <is>
          <t>Mobile App</t>
        </is>
      </c>
      <c r="D2926" t="inlineStr">
        <is>
          <t>Unknown</t>
        </is>
      </c>
      <c r="E2926" t="n">
        <v>17259.37</v>
      </c>
      <c r="F2926" t="n">
        <v>15406.32</v>
      </c>
      <c r="G2926" t="n">
        <v>18167.76</v>
      </c>
      <c r="H2926" t="n">
        <v>1</v>
      </c>
      <c r="I2926" t="n">
        <v>1</v>
      </c>
      <c r="J2926" t="n">
        <v>1</v>
      </c>
      <c r="K2926">
        <f>E2926-F2926</f>
        <v/>
      </c>
      <c r="L2926" s="10">
        <f>IFERROR(K2926/E2926,0)</f>
        <v/>
      </c>
      <c r="M2926">
        <f>YEAR(A2926)</f>
        <v/>
      </c>
      <c r="N2926">
        <f>"Q"&amp;ROUNDUP(MONTH(A2926)/3,0)</f>
        <v/>
      </c>
      <c r="O2926">
        <f>TEXT(A2926,"mmm")</f>
        <v/>
      </c>
    </row>
    <row r="2927">
      <c r="A2927" s="13" t="n">
        <v>45505</v>
      </c>
      <c r="B2927" t="inlineStr">
        <is>
          <t>East</t>
        </is>
      </c>
      <c r="C2927" t="inlineStr">
        <is>
          <t>Retail Store</t>
        </is>
      </c>
      <c r="D2927" t="inlineStr">
        <is>
          <t>Beauty</t>
        </is>
      </c>
      <c r="E2927" t="n">
        <v>6944.59</v>
      </c>
      <c r="F2927" t="n">
        <v>3676.89</v>
      </c>
      <c r="G2927" t="n">
        <v>7215.52</v>
      </c>
      <c r="H2927" t="n">
        <v>12</v>
      </c>
      <c r="I2927" t="n">
        <v>9</v>
      </c>
      <c r="J2927" t="n">
        <v>0</v>
      </c>
      <c r="K2927">
        <f>E2927-F2927</f>
        <v/>
      </c>
      <c r="L2927" s="10">
        <f>IFERROR(K2927/E2927,0)</f>
        <v/>
      </c>
      <c r="M2927">
        <f>YEAR(A2927)</f>
        <v/>
      </c>
      <c r="N2927">
        <f>"Q"&amp;ROUNDUP(MONTH(A2927)/3,0)</f>
        <v/>
      </c>
      <c r="O2927">
        <f>TEXT(A2927,"mmm")</f>
        <v/>
      </c>
    </row>
    <row r="2928">
      <c r="A2928" s="13" t="n">
        <v>45505</v>
      </c>
      <c r="B2928" t="inlineStr">
        <is>
          <t>East</t>
        </is>
      </c>
      <c r="C2928" t="inlineStr">
        <is>
          <t>Retail Store</t>
        </is>
      </c>
      <c r="D2928" t="inlineStr">
        <is>
          <t>Books</t>
        </is>
      </c>
      <c r="E2928" t="n">
        <v>1460.94</v>
      </c>
      <c r="F2928" t="n">
        <v>1071.35</v>
      </c>
      <c r="G2928" t="n">
        <v>1566.24</v>
      </c>
      <c r="H2928" t="n">
        <v>4</v>
      </c>
      <c r="I2928" t="n">
        <v>2</v>
      </c>
      <c r="J2928" t="n">
        <v>1</v>
      </c>
      <c r="K2928">
        <f>E2928-F2928</f>
        <v/>
      </c>
      <c r="L2928" s="10">
        <f>IFERROR(K2928/E2928,0)</f>
        <v/>
      </c>
      <c r="M2928">
        <f>YEAR(A2928)</f>
        <v/>
      </c>
      <c r="N2928">
        <f>"Q"&amp;ROUNDUP(MONTH(A2928)/3,0)</f>
        <v/>
      </c>
      <c r="O2928">
        <f>TEXT(A2928,"mmm")</f>
        <v/>
      </c>
    </row>
    <row r="2929">
      <c r="A2929" s="13" t="n">
        <v>45505</v>
      </c>
      <c r="B2929" t="inlineStr">
        <is>
          <t>East</t>
        </is>
      </c>
      <c r="C2929" t="inlineStr">
        <is>
          <t>Retail Store</t>
        </is>
      </c>
      <c r="D2929" t="inlineStr">
        <is>
          <t>Electronics</t>
        </is>
      </c>
      <c r="E2929" t="n">
        <v>131927.78</v>
      </c>
      <c r="F2929" t="n">
        <v>116551.31</v>
      </c>
      <c r="G2929" t="n">
        <v>138441.68</v>
      </c>
      <c r="H2929" t="n">
        <v>13</v>
      </c>
      <c r="I2929" t="n">
        <v>12</v>
      </c>
      <c r="J2929" t="n">
        <v>2</v>
      </c>
      <c r="K2929">
        <f>E2929-F2929</f>
        <v/>
      </c>
      <c r="L2929" s="10">
        <f>IFERROR(K2929/E2929,0)</f>
        <v/>
      </c>
      <c r="M2929">
        <f>YEAR(A2929)</f>
        <v/>
      </c>
      <c r="N2929">
        <f>"Q"&amp;ROUNDUP(MONTH(A2929)/3,0)</f>
        <v/>
      </c>
      <c r="O2929">
        <f>TEXT(A2929,"mmm")</f>
        <v/>
      </c>
    </row>
    <row r="2930">
      <c r="A2930" s="13" t="n">
        <v>45505</v>
      </c>
      <c r="B2930" t="inlineStr">
        <is>
          <t>East</t>
        </is>
      </c>
      <c r="C2930" t="inlineStr">
        <is>
          <t>Retail Store</t>
        </is>
      </c>
      <c r="D2930" t="inlineStr">
        <is>
          <t>Fashion</t>
        </is>
      </c>
      <c r="E2930" t="n">
        <v>32677.98</v>
      </c>
      <c r="F2930" t="n">
        <v>15988.49</v>
      </c>
      <c r="G2930" t="n">
        <v>33739.68</v>
      </c>
      <c r="H2930" t="n">
        <v>28</v>
      </c>
      <c r="I2930" t="n">
        <v>20</v>
      </c>
      <c r="J2930" t="n">
        <v>2</v>
      </c>
      <c r="K2930">
        <f>E2930-F2930</f>
        <v/>
      </c>
      <c r="L2930" s="10">
        <f>IFERROR(K2930/E2930,0)</f>
        <v/>
      </c>
      <c r="M2930">
        <f>YEAR(A2930)</f>
        <v/>
      </c>
      <c r="N2930">
        <f>"Q"&amp;ROUNDUP(MONTH(A2930)/3,0)</f>
        <v/>
      </c>
      <c r="O2930">
        <f>TEXT(A2930,"mmm")</f>
        <v/>
      </c>
    </row>
    <row r="2931">
      <c r="A2931" s="13" t="n">
        <v>45505</v>
      </c>
      <c r="B2931" t="inlineStr">
        <is>
          <t>East</t>
        </is>
      </c>
      <c r="C2931" t="inlineStr">
        <is>
          <t>Retail Store</t>
        </is>
      </c>
      <c r="D2931" t="inlineStr">
        <is>
          <t>Grocery</t>
        </is>
      </c>
      <c r="E2931" t="n">
        <v>7677.49</v>
      </c>
      <c r="F2931" t="n">
        <v>5938.12</v>
      </c>
      <c r="G2931" t="n">
        <v>7758.4</v>
      </c>
      <c r="H2931" t="n">
        <v>20</v>
      </c>
      <c r="I2931" t="n">
        <v>8</v>
      </c>
      <c r="J2931" t="n">
        <v>0</v>
      </c>
      <c r="K2931">
        <f>E2931-F2931</f>
        <v/>
      </c>
      <c r="L2931" s="10">
        <f>IFERROR(K2931/E2931,0)</f>
        <v/>
      </c>
      <c r="M2931">
        <f>YEAR(A2931)</f>
        <v/>
      </c>
      <c r="N2931">
        <f>"Q"&amp;ROUNDUP(MONTH(A2931)/3,0)</f>
        <v/>
      </c>
      <c r="O2931">
        <f>TEXT(A2931,"mmm")</f>
        <v/>
      </c>
    </row>
    <row r="2932">
      <c r="A2932" s="13" t="n">
        <v>45505</v>
      </c>
      <c r="B2932" t="inlineStr">
        <is>
          <t>East</t>
        </is>
      </c>
      <c r="C2932" t="inlineStr">
        <is>
          <t>Retail Store</t>
        </is>
      </c>
      <c r="D2932" t="inlineStr">
        <is>
          <t>Home &amp; Kitchen</t>
        </is>
      </c>
      <c r="E2932" t="n">
        <v>33258.57</v>
      </c>
      <c r="F2932" t="n">
        <v>22117.68</v>
      </c>
      <c r="G2932" t="n">
        <v>34194.16</v>
      </c>
      <c r="H2932" t="n">
        <v>11</v>
      </c>
      <c r="I2932" t="n">
        <v>9</v>
      </c>
      <c r="J2932" t="n">
        <v>0</v>
      </c>
      <c r="K2932">
        <f>E2932-F2932</f>
        <v/>
      </c>
      <c r="L2932" s="10">
        <f>IFERROR(K2932/E2932,0)</f>
        <v/>
      </c>
      <c r="M2932">
        <f>YEAR(A2932)</f>
        <v/>
      </c>
      <c r="N2932">
        <f>"Q"&amp;ROUNDUP(MONTH(A2932)/3,0)</f>
        <v/>
      </c>
      <c r="O2932">
        <f>TEXT(A2932,"mmm")</f>
        <v/>
      </c>
    </row>
    <row r="2933">
      <c r="A2933" s="13" t="n">
        <v>45505</v>
      </c>
      <c r="B2933" t="inlineStr">
        <is>
          <t>East</t>
        </is>
      </c>
      <c r="C2933" t="inlineStr">
        <is>
          <t>Retail Store</t>
        </is>
      </c>
      <c r="D2933" t="inlineStr">
        <is>
          <t>Sports</t>
        </is>
      </c>
      <c r="E2933" t="n">
        <v>14619.64</v>
      </c>
      <c r="F2933" t="n">
        <v>9326.98</v>
      </c>
      <c r="G2933" t="n">
        <v>15260.96</v>
      </c>
      <c r="H2933" t="n">
        <v>6</v>
      </c>
      <c r="I2933" t="n">
        <v>4</v>
      </c>
      <c r="J2933" t="n">
        <v>0</v>
      </c>
      <c r="K2933">
        <f>E2933-F2933</f>
        <v/>
      </c>
      <c r="L2933" s="10">
        <f>IFERROR(K2933/E2933,0)</f>
        <v/>
      </c>
      <c r="M2933">
        <f>YEAR(A2933)</f>
        <v/>
      </c>
      <c r="N2933">
        <f>"Q"&amp;ROUNDUP(MONTH(A2933)/3,0)</f>
        <v/>
      </c>
      <c r="O2933">
        <f>TEXT(A2933,"mmm")</f>
        <v/>
      </c>
    </row>
    <row r="2934">
      <c r="A2934" s="13" t="n">
        <v>45505</v>
      </c>
      <c r="B2934" t="inlineStr">
        <is>
          <t>East</t>
        </is>
      </c>
      <c r="C2934" t="inlineStr">
        <is>
          <t>Unknown</t>
        </is>
      </c>
      <c r="D2934" t="inlineStr">
        <is>
          <t>Beauty</t>
        </is>
      </c>
      <c r="E2934" t="n">
        <v>167.08</v>
      </c>
      <c r="F2934" t="n">
        <v>93.18000000000001</v>
      </c>
      <c r="G2934" t="n">
        <v>196.56</v>
      </c>
      <c r="H2934" t="n">
        <v>1</v>
      </c>
      <c r="I2934" t="n">
        <v>1</v>
      </c>
      <c r="J2934" t="n">
        <v>0</v>
      </c>
      <c r="K2934">
        <f>E2934-F2934</f>
        <v/>
      </c>
      <c r="L2934" s="10">
        <f>IFERROR(K2934/E2934,0)</f>
        <v/>
      </c>
      <c r="M2934">
        <f>YEAR(A2934)</f>
        <v/>
      </c>
      <c r="N2934">
        <f>"Q"&amp;ROUNDUP(MONTH(A2934)/3,0)</f>
        <v/>
      </c>
      <c r="O2934">
        <f>TEXT(A2934,"mmm")</f>
        <v/>
      </c>
    </row>
    <row r="2935">
      <c r="A2935" s="13" t="n">
        <v>45505</v>
      </c>
      <c r="B2935" t="inlineStr">
        <is>
          <t>East</t>
        </is>
      </c>
      <c r="C2935" t="inlineStr">
        <is>
          <t>Unknown</t>
        </is>
      </c>
      <c r="D2935" t="inlineStr">
        <is>
          <t>Books</t>
        </is>
      </c>
      <c r="E2935" t="n">
        <v>895.75</v>
      </c>
      <c r="F2935" t="n">
        <v>616.08</v>
      </c>
      <c r="G2935" t="n">
        <v>995.28</v>
      </c>
      <c r="H2935" t="n">
        <v>3</v>
      </c>
      <c r="I2935" t="n">
        <v>1</v>
      </c>
      <c r="J2935" t="n">
        <v>0</v>
      </c>
      <c r="K2935">
        <f>E2935-F2935</f>
        <v/>
      </c>
      <c r="L2935" s="10">
        <f>IFERROR(K2935/E2935,0)</f>
        <v/>
      </c>
      <c r="M2935">
        <f>YEAR(A2935)</f>
        <v/>
      </c>
      <c r="N2935">
        <f>"Q"&amp;ROUNDUP(MONTH(A2935)/3,0)</f>
        <v/>
      </c>
      <c r="O2935">
        <f>TEXT(A2935,"mmm")</f>
        <v/>
      </c>
    </row>
    <row r="2936">
      <c r="A2936" s="13" t="n">
        <v>45505</v>
      </c>
      <c r="B2936" t="inlineStr">
        <is>
          <t>East</t>
        </is>
      </c>
      <c r="C2936" t="inlineStr">
        <is>
          <t>Unknown</t>
        </is>
      </c>
      <c r="D2936" t="inlineStr">
        <is>
          <t>Electronics</t>
        </is>
      </c>
      <c r="E2936" t="n">
        <v>31857.59</v>
      </c>
      <c r="F2936" t="n">
        <v>32277.32</v>
      </c>
      <c r="G2936" t="n">
        <v>37479.52</v>
      </c>
      <c r="H2936" t="n">
        <v>2</v>
      </c>
      <c r="I2936" t="n">
        <v>1</v>
      </c>
      <c r="J2936" t="n">
        <v>0</v>
      </c>
      <c r="K2936">
        <f>E2936-F2936</f>
        <v/>
      </c>
      <c r="L2936" s="10">
        <f>IFERROR(K2936/E2936,0)</f>
        <v/>
      </c>
      <c r="M2936">
        <f>YEAR(A2936)</f>
        <v/>
      </c>
      <c r="N2936">
        <f>"Q"&amp;ROUNDUP(MONTH(A2936)/3,0)</f>
        <v/>
      </c>
      <c r="O2936">
        <f>TEXT(A2936,"mmm")</f>
        <v/>
      </c>
    </row>
    <row r="2937">
      <c r="A2937" s="13" t="n">
        <v>45505</v>
      </c>
      <c r="B2937" t="inlineStr">
        <is>
          <t>East</t>
        </is>
      </c>
      <c r="C2937" t="inlineStr">
        <is>
          <t>Website</t>
        </is>
      </c>
      <c r="D2937" t="inlineStr">
        <is>
          <t>Beauty</t>
        </is>
      </c>
      <c r="E2937" t="n">
        <v>17703.68</v>
      </c>
      <c r="F2937" t="n">
        <v>9927.92</v>
      </c>
      <c r="G2937" t="n">
        <v>19076.72</v>
      </c>
      <c r="H2937" t="n">
        <v>27</v>
      </c>
      <c r="I2937" t="n">
        <v>24</v>
      </c>
      <c r="J2937" t="n">
        <v>1</v>
      </c>
      <c r="K2937">
        <f>E2937-F2937</f>
        <v/>
      </c>
      <c r="L2937" s="10">
        <f>IFERROR(K2937/E2937,0)</f>
        <v/>
      </c>
      <c r="M2937">
        <f>YEAR(A2937)</f>
        <v/>
      </c>
      <c r="N2937">
        <f>"Q"&amp;ROUNDUP(MONTH(A2937)/3,0)</f>
        <v/>
      </c>
      <c r="O2937">
        <f>TEXT(A2937,"mmm")</f>
        <v/>
      </c>
    </row>
    <row r="2938">
      <c r="A2938" s="13" t="n">
        <v>45505</v>
      </c>
      <c r="B2938" t="inlineStr">
        <is>
          <t>East</t>
        </is>
      </c>
      <c r="C2938" t="inlineStr">
        <is>
          <t>Website</t>
        </is>
      </c>
      <c r="D2938" t="inlineStr">
        <is>
          <t>Books</t>
        </is>
      </c>
      <c r="E2938" t="n">
        <v>8522.15</v>
      </c>
      <c r="F2938" t="n">
        <v>6161.22</v>
      </c>
      <c r="G2938" t="n">
        <v>9131.200000000001</v>
      </c>
      <c r="H2938" t="n">
        <v>20</v>
      </c>
      <c r="I2938" t="n">
        <v>18</v>
      </c>
      <c r="J2938" t="n">
        <v>1</v>
      </c>
      <c r="K2938">
        <f>E2938-F2938</f>
        <v/>
      </c>
      <c r="L2938" s="10">
        <f>IFERROR(K2938/E2938,0)</f>
        <v/>
      </c>
      <c r="M2938">
        <f>YEAR(A2938)</f>
        <v/>
      </c>
      <c r="N2938">
        <f>"Q"&amp;ROUNDUP(MONTH(A2938)/3,0)</f>
        <v/>
      </c>
      <c r="O2938">
        <f>TEXT(A2938,"mmm")</f>
        <v/>
      </c>
    </row>
    <row r="2939">
      <c r="A2939" s="13" t="n">
        <v>45505</v>
      </c>
      <c r="B2939" t="inlineStr">
        <is>
          <t>East</t>
        </is>
      </c>
      <c r="C2939" t="inlineStr">
        <is>
          <t>Website</t>
        </is>
      </c>
      <c r="D2939" t="inlineStr">
        <is>
          <t>Electronics</t>
        </is>
      </c>
      <c r="E2939" t="n">
        <v>222520.82</v>
      </c>
      <c r="F2939" t="n">
        <v>195551.64</v>
      </c>
      <c r="G2939" t="n">
        <v>236856.88</v>
      </c>
      <c r="H2939" t="n">
        <v>23</v>
      </c>
      <c r="I2939" t="n">
        <v>22</v>
      </c>
      <c r="J2939" t="n">
        <v>0</v>
      </c>
      <c r="K2939">
        <f>E2939-F2939</f>
        <v/>
      </c>
      <c r="L2939" s="10">
        <f>IFERROR(K2939/E2939,0)</f>
        <v/>
      </c>
      <c r="M2939">
        <f>YEAR(A2939)</f>
        <v/>
      </c>
      <c r="N2939">
        <f>"Q"&amp;ROUNDUP(MONTH(A2939)/3,0)</f>
        <v/>
      </c>
      <c r="O2939">
        <f>TEXT(A2939,"mmm")</f>
        <v/>
      </c>
    </row>
    <row r="2940">
      <c r="A2940" s="13" t="n">
        <v>45505</v>
      </c>
      <c r="B2940" t="inlineStr">
        <is>
          <t>East</t>
        </is>
      </c>
      <c r="C2940" t="inlineStr">
        <is>
          <t>Website</t>
        </is>
      </c>
      <c r="D2940" t="inlineStr">
        <is>
          <t>Fashion</t>
        </is>
      </c>
      <c r="E2940" t="n">
        <v>97952.77</v>
      </c>
      <c r="F2940" t="n">
        <v>51963.36</v>
      </c>
      <c r="G2940" t="n">
        <v>105390.48</v>
      </c>
      <c r="H2940" t="n">
        <v>63</v>
      </c>
      <c r="I2940" t="n">
        <v>54</v>
      </c>
      <c r="J2940" t="n">
        <v>8</v>
      </c>
      <c r="K2940">
        <f>E2940-F2940</f>
        <v/>
      </c>
      <c r="L2940" s="10">
        <f>IFERROR(K2940/E2940,0)</f>
        <v/>
      </c>
      <c r="M2940">
        <f>YEAR(A2940)</f>
        <v/>
      </c>
      <c r="N2940">
        <f>"Q"&amp;ROUNDUP(MONTH(A2940)/3,0)</f>
        <v/>
      </c>
      <c r="O2940">
        <f>TEXT(A2940,"mmm")</f>
        <v/>
      </c>
    </row>
    <row r="2941">
      <c r="A2941" s="13" t="n">
        <v>45505</v>
      </c>
      <c r="B2941" t="inlineStr">
        <is>
          <t>East</t>
        </is>
      </c>
      <c r="C2941" t="inlineStr">
        <is>
          <t>Website</t>
        </is>
      </c>
      <c r="D2941" t="inlineStr">
        <is>
          <t>Grocery</t>
        </is>
      </c>
      <c r="E2941" t="n">
        <v>18728.9</v>
      </c>
      <c r="F2941" t="n">
        <v>15681.98</v>
      </c>
      <c r="G2941" t="n">
        <v>19898.32</v>
      </c>
      <c r="H2941" t="n">
        <v>57</v>
      </c>
      <c r="I2941" t="n">
        <v>21</v>
      </c>
      <c r="J2941" t="n">
        <v>1</v>
      </c>
      <c r="K2941">
        <f>E2941-F2941</f>
        <v/>
      </c>
      <c r="L2941" s="10">
        <f>IFERROR(K2941/E2941,0)</f>
        <v/>
      </c>
      <c r="M2941">
        <f>YEAR(A2941)</f>
        <v/>
      </c>
      <c r="N2941">
        <f>"Q"&amp;ROUNDUP(MONTH(A2941)/3,0)</f>
        <v/>
      </c>
      <c r="O2941">
        <f>TEXT(A2941,"mmm")</f>
        <v/>
      </c>
    </row>
    <row r="2942">
      <c r="A2942" s="13" t="n">
        <v>45505</v>
      </c>
      <c r="B2942" t="inlineStr">
        <is>
          <t>East</t>
        </is>
      </c>
      <c r="C2942" t="inlineStr">
        <is>
          <t>Website</t>
        </is>
      </c>
      <c r="D2942" t="inlineStr">
        <is>
          <t>Home &amp; Kitchen</t>
        </is>
      </c>
      <c r="E2942" t="n">
        <v>70494.32000000001</v>
      </c>
      <c r="F2942" t="n">
        <v>46756.52</v>
      </c>
      <c r="G2942" t="n">
        <v>75079.67999999999</v>
      </c>
      <c r="H2942" t="n">
        <v>28</v>
      </c>
      <c r="I2942" t="n">
        <v>24</v>
      </c>
      <c r="J2942" t="n">
        <v>2</v>
      </c>
      <c r="K2942">
        <f>E2942-F2942</f>
        <v/>
      </c>
      <c r="L2942" s="10">
        <f>IFERROR(K2942/E2942,0)</f>
        <v/>
      </c>
      <c r="M2942">
        <f>YEAR(A2942)</f>
        <v/>
      </c>
      <c r="N2942">
        <f>"Q"&amp;ROUNDUP(MONTH(A2942)/3,0)</f>
        <v/>
      </c>
      <c r="O2942">
        <f>TEXT(A2942,"mmm")</f>
        <v/>
      </c>
    </row>
    <row r="2943">
      <c r="A2943" s="13" t="n">
        <v>45505</v>
      </c>
      <c r="B2943" t="inlineStr">
        <is>
          <t>East</t>
        </is>
      </c>
      <c r="C2943" t="inlineStr">
        <is>
          <t>Website</t>
        </is>
      </c>
      <c r="D2943" t="inlineStr">
        <is>
          <t>Sports</t>
        </is>
      </c>
      <c r="E2943" t="n">
        <v>27558.11</v>
      </c>
      <c r="F2943" t="n">
        <v>18137.15</v>
      </c>
      <c r="G2943" t="n">
        <v>29429.92</v>
      </c>
      <c r="H2943" t="n">
        <v>12</v>
      </c>
      <c r="I2943" t="n">
        <v>8</v>
      </c>
      <c r="J2943" t="n">
        <v>1</v>
      </c>
      <c r="K2943">
        <f>E2943-F2943</f>
        <v/>
      </c>
      <c r="L2943" s="10">
        <f>IFERROR(K2943/E2943,0)</f>
        <v/>
      </c>
      <c r="M2943">
        <f>YEAR(A2943)</f>
        <v/>
      </c>
      <c r="N2943">
        <f>"Q"&amp;ROUNDUP(MONTH(A2943)/3,0)</f>
        <v/>
      </c>
      <c r="O2943">
        <f>TEXT(A2943,"mmm")</f>
        <v/>
      </c>
    </row>
    <row r="2944">
      <c r="A2944" s="13" t="n">
        <v>45505</v>
      </c>
      <c r="B2944" t="inlineStr">
        <is>
          <t>North</t>
        </is>
      </c>
      <c r="C2944" t="inlineStr">
        <is>
          <t>Marketplace</t>
        </is>
      </c>
      <c r="D2944" t="inlineStr">
        <is>
          <t>Beauty</t>
        </is>
      </c>
      <c r="E2944" t="n">
        <v>19033.65</v>
      </c>
      <c r="F2944" t="n">
        <v>10618.24</v>
      </c>
      <c r="G2944" t="n">
        <v>20905.04</v>
      </c>
      <c r="H2944" t="n">
        <v>29</v>
      </c>
      <c r="I2944" t="n">
        <v>23</v>
      </c>
      <c r="J2944" t="n">
        <v>2</v>
      </c>
      <c r="K2944">
        <f>E2944-F2944</f>
        <v/>
      </c>
      <c r="L2944" s="10">
        <f>IFERROR(K2944/E2944,0)</f>
        <v/>
      </c>
      <c r="M2944">
        <f>YEAR(A2944)</f>
        <v/>
      </c>
      <c r="N2944">
        <f>"Q"&amp;ROUNDUP(MONTH(A2944)/3,0)</f>
        <v/>
      </c>
      <c r="O2944">
        <f>TEXT(A2944,"mmm")</f>
        <v/>
      </c>
    </row>
    <row r="2945">
      <c r="A2945" s="13" t="n">
        <v>45505</v>
      </c>
      <c r="B2945" t="inlineStr">
        <is>
          <t>North</t>
        </is>
      </c>
      <c r="C2945" t="inlineStr">
        <is>
          <t>Marketplace</t>
        </is>
      </c>
      <c r="D2945" t="inlineStr">
        <is>
          <t>Books</t>
        </is>
      </c>
      <c r="E2945" t="n">
        <v>12548.58</v>
      </c>
      <c r="F2945" t="n">
        <v>9402.059999999999</v>
      </c>
      <c r="G2945" t="n">
        <v>13905.84</v>
      </c>
      <c r="H2945" t="n">
        <v>29</v>
      </c>
      <c r="I2945" t="n">
        <v>23</v>
      </c>
      <c r="J2945" t="n">
        <v>0</v>
      </c>
      <c r="K2945">
        <f>E2945-F2945</f>
        <v/>
      </c>
      <c r="L2945" s="10">
        <f>IFERROR(K2945/E2945,0)</f>
        <v/>
      </c>
      <c r="M2945">
        <f>YEAR(A2945)</f>
        <v/>
      </c>
      <c r="N2945">
        <f>"Q"&amp;ROUNDUP(MONTH(A2945)/3,0)</f>
        <v/>
      </c>
      <c r="O2945">
        <f>TEXT(A2945,"mmm")</f>
        <v/>
      </c>
    </row>
    <row r="2946">
      <c r="A2946" s="13" t="n">
        <v>45505</v>
      </c>
      <c r="B2946" t="inlineStr">
        <is>
          <t>North</t>
        </is>
      </c>
      <c r="C2946" t="inlineStr">
        <is>
          <t>Marketplace</t>
        </is>
      </c>
      <c r="D2946" t="inlineStr">
        <is>
          <t>Electronics</t>
        </is>
      </c>
      <c r="E2946" t="n">
        <v>398052.2</v>
      </c>
      <c r="F2946" t="n">
        <v>371800.4</v>
      </c>
      <c r="G2946" t="n">
        <v>444363.92</v>
      </c>
      <c r="H2946" t="n">
        <v>37</v>
      </c>
      <c r="I2946" t="n">
        <v>28</v>
      </c>
      <c r="J2946" t="n">
        <v>4</v>
      </c>
      <c r="K2946">
        <f>E2946-F2946</f>
        <v/>
      </c>
      <c r="L2946" s="10">
        <f>IFERROR(K2946/E2946,0)</f>
        <v/>
      </c>
      <c r="M2946">
        <f>YEAR(A2946)</f>
        <v/>
      </c>
      <c r="N2946">
        <f>"Q"&amp;ROUNDUP(MONTH(A2946)/3,0)</f>
        <v/>
      </c>
      <c r="O2946">
        <f>TEXT(A2946,"mmm")</f>
        <v/>
      </c>
    </row>
    <row r="2947">
      <c r="A2947" s="13" t="n">
        <v>45505</v>
      </c>
      <c r="B2947" t="inlineStr">
        <is>
          <t>North</t>
        </is>
      </c>
      <c r="C2947" t="inlineStr">
        <is>
          <t>Marketplace</t>
        </is>
      </c>
      <c r="D2947" t="inlineStr">
        <is>
          <t>Fashion</t>
        </is>
      </c>
      <c r="E2947" t="n">
        <v>51663.21</v>
      </c>
      <c r="F2947" t="n">
        <v>28141.42</v>
      </c>
      <c r="G2947" t="n">
        <v>57328.96</v>
      </c>
      <c r="H2947" t="n">
        <v>46</v>
      </c>
      <c r="I2947" t="n">
        <v>35</v>
      </c>
      <c r="J2947" t="n">
        <v>12</v>
      </c>
      <c r="K2947">
        <f>E2947-F2947</f>
        <v/>
      </c>
      <c r="L2947" s="10">
        <f>IFERROR(K2947/E2947,0)</f>
        <v/>
      </c>
      <c r="M2947">
        <f>YEAR(A2947)</f>
        <v/>
      </c>
      <c r="N2947">
        <f>"Q"&amp;ROUNDUP(MONTH(A2947)/3,0)</f>
        <v/>
      </c>
      <c r="O2947">
        <f>TEXT(A2947,"mmm")</f>
        <v/>
      </c>
    </row>
    <row r="2948">
      <c r="A2948" s="13" t="n">
        <v>45505</v>
      </c>
      <c r="B2948" t="inlineStr">
        <is>
          <t>North</t>
        </is>
      </c>
      <c r="C2948" t="inlineStr">
        <is>
          <t>Marketplace</t>
        </is>
      </c>
      <c r="D2948" t="inlineStr">
        <is>
          <t>Grocery</t>
        </is>
      </c>
      <c r="E2948" t="n">
        <v>22169.57</v>
      </c>
      <c r="F2948" t="n">
        <v>19222.84</v>
      </c>
      <c r="G2948" t="n">
        <v>24761.36</v>
      </c>
      <c r="H2948" t="n">
        <v>81</v>
      </c>
      <c r="I2948" t="n">
        <v>33</v>
      </c>
      <c r="J2948" t="n">
        <v>0</v>
      </c>
      <c r="K2948">
        <f>E2948-F2948</f>
        <v/>
      </c>
      <c r="L2948" s="10">
        <f>IFERROR(K2948/E2948,0)</f>
        <v/>
      </c>
      <c r="M2948">
        <f>YEAR(A2948)</f>
        <v/>
      </c>
      <c r="N2948">
        <f>"Q"&amp;ROUNDUP(MONTH(A2948)/3,0)</f>
        <v/>
      </c>
      <c r="O2948">
        <f>TEXT(A2948,"mmm")</f>
        <v/>
      </c>
    </row>
    <row r="2949">
      <c r="A2949" s="13" t="n">
        <v>45505</v>
      </c>
      <c r="B2949" t="inlineStr">
        <is>
          <t>North</t>
        </is>
      </c>
      <c r="C2949" t="inlineStr">
        <is>
          <t>Marketplace</t>
        </is>
      </c>
      <c r="D2949" t="inlineStr">
        <is>
          <t>Home &amp; Kitchen</t>
        </is>
      </c>
      <c r="E2949" t="n">
        <v>50070.6</v>
      </c>
      <c r="F2949" t="n">
        <v>35461.29</v>
      </c>
      <c r="G2949" t="n">
        <v>55532.88</v>
      </c>
      <c r="H2949" t="n">
        <v>23</v>
      </c>
      <c r="I2949" t="n">
        <v>17</v>
      </c>
      <c r="J2949" t="n">
        <v>2</v>
      </c>
      <c r="K2949">
        <f>E2949-F2949</f>
        <v/>
      </c>
      <c r="L2949" s="10">
        <f>IFERROR(K2949/E2949,0)</f>
        <v/>
      </c>
      <c r="M2949">
        <f>YEAR(A2949)</f>
        <v/>
      </c>
      <c r="N2949">
        <f>"Q"&amp;ROUNDUP(MONTH(A2949)/3,0)</f>
        <v/>
      </c>
      <c r="O2949">
        <f>TEXT(A2949,"mmm")</f>
        <v/>
      </c>
    </row>
    <row r="2950">
      <c r="A2950" s="13" t="n">
        <v>45505</v>
      </c>
      <c r="B2950" t="inlineStr">
        <is>
          <t>North</t>
        </is>
      </c>
      <c r="C2950" t="inlineStr">
        <is>
          <t>Marketplace</t>
        </is>
      </c>
      <c r="D2950" t="inlineStr">
        <is>
          <t>Sports</t>
        </is>
      </c>
      <c r="E2950" t="n">
        <v>27395.29</v>
      </c>
      <c r="F2950" t="n">
        <v>18387.89</v>
      </c>
      <c r="G2950" t="n">
        <v>30286.88</v>
      </c>
      <c r="H2950" t="n">
        <v>18</v>
      </c>
      <c r="I2950" t="n">
        <v>14</v>
      </c>
      <c r="J2950" t="n">
        <v>2</v>
      </c>
      <c r="K2950">
        <f>E2950-F2950</f>
        <v/>
      </c>
      <c r="L2950" s="10">
        <f>IFERROR(K2950/E2950,0)</f>
        <v/>
      </c>
      <c r="M2950">
        <f>YEAR(A2950)</f>
        <v/>
      </c>
      <c r="N2950">
        <f>"Q"&amp;ROUNDUP(MONTH(A2950)/3,0)</f>
        <v/>
      </c>
      <c r="O2950">
        <f>TEXT(A2950,"mmm")</f>
        <v/>
      </c>
    </row>
    <row r="2951">
      <c r="A2951" s="13" t="n">
        <v>45505</v>
      </c>
      <c r="B2951" t="inlineStr">
        <is>
          <t>North</t>
        </is>
      </c>
      <c r="C2951" t="inlineStr">
        <is>
          <t>Mobile App</t>
        </is>
      </c>
      <c r="D2951" t="inlineStr">
        <is>
          <t>Beauty</t>
        </is>
      </c>
      <c r="E2951" t="n">
        <v>27664.69</v>
      </c>
      <c r="F2951" t="n">
        <v>15296.03</v>
      </c>
      <c r="G2951" t="n">
        <v>29623.36</v>
      </c>
      <c r="H2951" t="n">
        <v>46</v>
      </c>
      <c r="I2951" t="n">
        <v>32</v>
      </c>
      <c r="J2951" t="n">
        <v>1</v>
      </c>
      <c r="K2951">
        <f>E2951-F2951</f>
        <v/>
      </c>
      <c r="L2951" s="10">
        <f>IFERROR(K2951/E2951,0)</f>
        <v/>
      </c>
      <c r="M2951">
        <f>YEAR(A2951)</f>
        <v/>
      </c>
      <c r="N2951">
        <f>"Q"&amp;ROUNDUP(MONTH(A2951)/3,0)</f>
        <v/>
      </c>
      <c r="O2951">
        <f>TEXT(A2951,"mmm")</f>
        <v/>
      </c>
    </row>
    <row r="2952">
      <c r="A2952" s="13" t="n">
        <v>45505</v>
      </c>
      <c r="B2952" t="inlineStr">
        <is>
          <t>North</t>
        </is>
      </c>
      <c r="C2952" t="inlineStr">
        <is>
          <t>Mobile App</t>
        </is>
      </c>
      <c r="D2952" t="inlineStr">
        <is>
          <t>Books</t>
        </is>
      </c>
      <c r="E2952" t="n">
        <v>15828.93</v>
      </c>
      <c r="F2952" t="n">
        <v>11665.91</v>
      </c>
      <c r="G2952" t="n">
        <v>16937.44</v>
      </c>
      <c r="H2952" t="n">
        <v>34</v>
      </c>
      <c r="I2952" t="n">
        <v>25</v>
      </c>
      <c r="J2952" t="n">
        <v>2</v>
      </c>
      <c r="K2952">
        <f>E2952-F2952</f>
        <v/>
      </c>
      <c r="L2952" s="10">
        <f>IFERROR(K2952/E2952,0)</f>
        <v/>
      </c>
      <c r="M2952">
        <f>YEAR(A2952)</f>
        <v/>
      </c>
      <c r="N2952">
        <f>"Q"&amp;ROUNDUP(MONTH(A2952)/3,0)</f>
        <v/>
      </c>
      <c r="O2952">
        <f>TEXT(A2952,"mmm")</f>
        <v/>
      </c>
    </row>
    <row r="2953">
      <c r="A2953" s="13" t="n">
        <v>45505</v>
      </c>
      <c r="B2953" t="inlineStr">
        <is>
          <t>North</t>
        </is>
      </c>
      <c r="C2953" t="inlineStr">
        <is>
          <t>Mobile App</t>
        </is>
      </c>
      <c r="D2953" t="inlineStr">
        <is>
          <t>Electronics</t>
        </is>
      </c>
      <c r="E2953" t="n">
        <v>447396.56</v>
      </c>
      <c r="F2953" t="n">
        <v>397785.4</v>
      </c>
      <c r="G2953" t="n">
        <v>478575.76</v>
      </c>
      <c r="H2953" t="n">
        <v>41</v>
      </c>
      <c r="I2953" t="n">
        <v>33</v>
      </c>
      <c r="J2953" t="n">
        <v>2</v>
      </c>
      <c r="K2953">
        <f>E2953-F2953</f>
        <v/>
      </c>
      <c r="L2953" s="10">
        <f>IFERROR(K2953/E2953,0)</f>
        <v/>
      </c>
      <c r="M2953">
        <f>YEAR(A2953)</f>
        <v/>
      </c>
      <c r="N2953">
        <f>"Q"&amp;ROUNDUP(MONTH(A2953)/3,0)</f>
        <v/>
      </c>
      <c r="O2953">
        <f>TEXT(A2953,"mmm")</f>
        <v/>
      </c>
    </row>
    <row r="2954">
      <c r="A2954" s="13" t="n">
        <v>45505</v>
      </c>
      <c r="B2954" t="inlineStr">
        <is>
          <t>North</t>
        </is>
      </c>
      <c r="C2954" t="inlineStr">
        <is>
          <t>Mobile App</t>
        </is>
      </c>
      <c r="D2954" t="inlineStr">
        <is>
          <t>Fashion</t>
        </is>
      </c>
      <c r="E2954" t="n">
        <v>124737.56</v>
      </c>
      <c r="F2954" t="n">
        <v>68163.47</v>
      </c>
      <c r="G2954" t="n">
        <v>135313.36</v>
      </c>
      <c r="H2954" t="n">
        <v>91</v>
      </c>
      <c r="I2954" t="n">
        <v>70</v>
      </c>
      <c r="J2954" t="n">
        <v>13</v>
      </c>
      <c r="K2954">
        <f>E2954-F2954</f>
        <v/>
      </c>
      <c r="L2954" s="10">
        <f>IFERROR(K2954/E2954,0)</f>
        <v/>
      </c>
      <c r="M2954">
        <f>YEAR(A2954)</f>
        <v/>
      </c>
      <c r="N2954">
        <f>"Q"&amp;ROUNDUP(MONTH(A2954)/3,0)</f>
        <v/>
      </c>
      <c r="O2954">
        <f>TEXT(A2954,"mmm")</f>
        <v/>
      </c>
    </row>
    <row r="2955">
      <c r="A2955" s="13" t="n">
        <v>45505</v>
      </c>
      <c r="B2955" t="inlineStr">
        <is>
          <t>North</t>
        </is>
      </c>
      <c r="C2955" t="inlineStr">
        <is>
          <t>Mobile App</t>
        </is>
      </c>
      <c r="D2955" t="inlineStr">
        <is>
          <t>Grocery</t>
        </is>
      </c>
      <c r="E2955" t="n">
        <v>42952.07</v>
      </c>
      <c r="F2955" t="n">
        <v>35764.51</v>
      </c>
      <c r="G2955" t="n">
        <v>46314.32</v>
      </c>
      <c r="H2955" t="n">
        <v>127</v>
      </c>
      <c r="I2955" t="n">
        <v>45</v>
      </c>
      <c r="J2955" t="n">
        <v>1</v>
      </c>
      <c r="K2955">
        <f>E2955-F2955</f>
        <v/>
      </c>
      <c r="L2955" s="10">
        <f>IFERROR(K2955/E2955,0)</f>
        <v/>
      </c>
      <c r="M2955">
        <f>YEAR(A2955)</f>
        <v/>
      </c>
      <c r="N2955">
        <f>"Q"&amp;ROUNDUP(MONTH(A2955)/3,0)</f>
        <v/>
      </c>
      <c r="O2955">
        <f>TEXT(A2955,"mmm")</f>
        <v/>
      </c>
    </row>
    <row r="2956">
      <c r="A2956" s="13" t="n">
        <v>45505</v>
      </c>
      <c r="B2956" t="inlineStr">
        <is>
          <t>North</t>
        </is>
      </c>
      <c r="C2956" t="inlineStr">
        <is>
          <t>Mobile App</t>
        </is>
      </c>
      <c r="D2956" t="inlineStr">
        <is>
          <t>Home &amp; Kitchen</t>
        </is>
      </c>
      <c r="E2956" t="n">
        <v>108567.5</v>
      </c>
      <c r="F2956" t="n">
        <v>75364.94</v>
      </c>
      <c r="G2956" t="n">
        <v>118425.84</v>
      </c>
      <c r="H2956" t="n">
        <v>49</v>
      </c>
      <c r="I2956" t="n">
        <v>39</v>
      </c>
      <c r="J2956" t="n">
        <v>5</v>
      </c>
      <c r="K2956">
        <f>E2956-F2956</f>
        <v/>
      </c>
      <c r="L2956" s="10">
        <f>IFERROR(K2956/E2956,0)</f>
        <v/>
      </c>
      <c r="M2956">
        <f>YEAR(A2956)</f>
        <v/>
      </c>
      <c r="N2956">
        <f>"Q"&amp;ROUNDUP(MONTH(A2956)/3,0)</f>
        <v/>
      </c>
      <c r="O2956">
        <f>TEXT(A2956,"mmm")</f>
        <v/>
      </c>
    </row>
    <row r="2957">
      <c r="A2957" s="13" t="n">
        <v>45505</v>
      </c>
      <c r="B2957" t="inlineStr">
        <is>
          <t>North</t>
        </is>
      </c>
      <c r="C2957" t="inlineStr">
        <is>
          <t>Mobile App</t>
        </is>
      </c>
      <c r="D2957" t="inlineStr">
        <is>
          <t>Sports</t>
        </is>
      </c>
      <c r="E2957" t="n">
        <v>35043.98</v>
      </c>
      <c r="F2957" t="n">
        <v>23918.27</v>
      </c>
      <c r="G2957" t="n">
        <v>37667.76</v>
      </c>
      <c r="H2957" t="n">
        <v>21</v>
      </c>
      <c r="I2957" t="n">
        <v>17</v>
      </c>
      <c r="J2957" t="n">
        <v>2</v>
      </c>
      <c r="K2957">
        <f>E2957-F2957</f>
        <v/>
      </c>
      <c r="L2957" s="10">
        <f>IFERROR(K2957/E2957,0)</f>
        <v/>
      </c>
      <c r="M2957">
        <f>YEAR(A2957)</f>
        <v/>
      </c>
      <c r="N2957">
        <f>"Q"&amp;ROUNDUP(MONTH(A2957)/3,0)</f>
        <v/>
      </c>
      <c r="O2957">
        <f>TEXT(A2957,"mmm")</f>
        <v/>
      </c>
    </row>
    <row r="2958">
      <c r="A2958" s="13" t="n">
        <v>45505</v>
      </c>
      <c r="B2958" t="inlineStr">
        <is>
          <t>North</t>
        </is>
      </c>
      <c r="C2958" t="inlineStr">
        <is>
          <t>Retail Store</t>
        </is>
      </c>
      <c r="D2958" t="inlineStr">
        <is>
          <t>Beauty</t>
        </is>
      </c>
      <c r="E2958" t="n">
        <v>6123.14</v>
      </c>
      <c r="F2958" t="n">
        <v>3342.57</v>
      </c>
      <c r="G2958" t="n">
        <v>6357.52</v>
      </c>
      <c r="H2958" t="n">
        <v>17</v>
      </c>
      <c r="I2958" t="n">
        <v>14</v>
      </c>
      <c r="J2958" t="n">
        <v>1</v>
      </c>
      <c r="K2958">
        <f>E2958-F2958</f>
        <v/>
      </c>
      <c r="L2958" s="10">
        <f>IFERROR(K2958/E2958,0)</f>
        <v/>
      </c>
      <c r="M2958">
        <f>YEAR(A2958)</f>
        <v/>
      </c>
      <c r="N2958">
        <f>"Q"&amp;ROUNDUP(MONTH(A2958)/3,0)</f>
        <v/>
      </c>
      <c r="O2958">
        <f>TEXT(A2958,"mmm")</f>
        <v/>
      </c>
    </row>
    <row r="2959">
      <c r="A2959" s="13" t="n">
        <v>45505</v>
      </c>
      <c r="B2959" t="inlineStr">
        <is>
          <t>North</t>
        </is>
      </c>
      <c r="C2959" t="inlineStr">
        <is>
          <t>Retail Store</t>
        </is>
      </c>
      <c r="D2959" t="inlineStr">
        <is>
          <t>Books</t>
        </is>
      </c>
      <c r="E2959" t="n">
        <v>3284.99</v>
      </c>
      <c r="F2959" t="n">
        <v>2205.02</v>
      </c>
      <c r="G2959" t="n">
        <v>3350.88</v>
      </c>
      <c r="H2959" t="n">
        <v>8</v>
      </c>
      <c r="I2959" t="n">
        <v>7</v>
      </c>
      <c r="J2959" t="n">
        <v>0</v>
      </c>
      <c r="K2959">
        <f>E2959-F2959</f>
        <v/>
      </c>
      <c r="L2959" s="10">
        <f>IFERROR(K2959/E2959,0)</f>
        <v/>
      </c>
      <c r="M2959">
        <f>YEAR(A2959)</f>
        <v/>
      </c>
      <c r="N2959">
        <f>"Q"&amp;ROUNDUP(MONTH(A2959)/3,0)</f>
        <v/>
      </c>
      <c r="O2959">
        <f>TEXT(A2959,"mmm")</f>
        <v/>
      </c>
    </row>
    <row r="2960">
      <c r="A2960" s="13" t="n">
        <v>45505</v>
      </c>
      <c r="B2960" t="inlineStr">
        <is>
          <t>North</t>
        </is>
      </c>
      <c r="C2960" t="inlineStr">
        <is>
          <t>Retail Store</t>
        </is>
      </c>
      <c r="D2960" t="inlineStr">
        <is>
          <t>Electronics</t>
        </is>
      </c>
      <c r="E2960" t="n">
        <v>383731.15</v>
      </c>
      <c r="F2960" t="n">
        <v>333368.6</v>
      </c>
      <c r="G2960" t="n">
        <v>405298.4</v>
      </c>
      <c r="H2960" t="n">
        <v>30</v>
      </c>
      <c r="I2960" t="n">
        <v>26</v>
      </c>
      <c r="J2960" t="n">
        <v>2</v>
      </c>
      <c r="K2960">
        <f>E2960-F2960</f>
        <v/>
      </c>
      <c r="L2960" s="10">
        <f>IFERROR(K2960/E2960,0)</f>
        <v/>
      </c>
      <c r="M2960">
        <f>YEAR(A2960)</f>
        <v/>
      </c>
      <c r="N2960">
        <f>"Q"&amp;ROUNDUP(MONTH(A2960)/3,0)</f>
        <v/>
      </c>
      <c r="O2960">
        <f>TEXT(A2960,"mmm")</f>
        <v/>
      </c>
    </row>
    <row r="2961">
      <c r="A2961" s="13" t="n">
        <v>45505</v>
      </c>
      <c r="B2961" t="inlineStr">
        <is>
          <t>North</t>
        </is>
      </c>
      <c r="C2961" t="inlineStr">
        <is>
          <t>Retail Store</t>
        </is>
      </c>
      <c r="D2961" t="inlineStr">
        <is>
          <t>Fashion</t>
        </is>
      </c>
      <c r="E2961" t="n">
        <v>54005.56</v>
      </c>
      <c r="F2961" t="n">
        <v>28927.71</v>
      </c>
      <c r="G2961" t="n">
        <v>55467.36</v>
      </c>
      <c r="H2961" t="n">
        <v>36</v>
      </c>
      <c r="I2961" t="n">
        <v>29</v>
      </c>
      <c r="J2961" t="n">
        <v>5</v>
      </c>
      <c r="K2961">
        <f>E2961-F2961</f>
        <v/>
      </c>
      <c r="L2961" s="10">
        <f>IFERROR(K2961/E2961,0)</f>
        <v/>
      </c>
      <c r="M2961">
        <f>YEAR(A2961)</f>
        <v/>
      </c>
      <c r="N2961">
        <f>"Q"&amp;ROUNDUP(MONTH(A2961)/3,0)</f>
        <v/>
      </c>
      <c r="O2961">
        <f>TEXT(A2961,"mmm")</f>
        <v/>
      </c>
    </row>
    <row r="2962">
      <c r="A2962" s="13" t="n">
        <v>45505</v>
      </c>
      <c r="B2962" t="inlineStr">
        <is>
          <t>North</t>
        </is>
      </c>
      <c r="C2962" t="inlineStr">
        <is>
          <t>Retail Store</t>
        </is>
      </c>
      <c r="D2962" t="inlineStr">
        <is>
          <t>Grocery</t>
        </is>
      </c>
      <c r="E2962" t="n">
        <v>10643.87</v>
      </c>
      <c r="F2962" t="n">
        <v>8610.27</v>
      </c>
      <c r="G2962" t="n">
        <v>11143.6</v>
      </c>
      <c r="H2962" t="n">
        <v>35</v>
      </c>
      <c r="I2962" t="n">
        <v>18</v>
      </c>
      <c r="J2962" t="n">
        <v>0</v>
      </c>
      <c r="K2962">
        <f>E2962-F2962</f>
        <v/>
      </c>
      <c r="L2962" s="10">
        <f>IFERROR(K2962/E2962,0)</f>
        <v/>
      </c>
      <c r="M2962">
        <f>YEAR(A2962)</f>
        <v/>
      </c>
      <c r="N2962">
        <f>"Q"&amp;ROUNDUP(MONTH(A2962)/3,0)</f>
        <v/>
      </c>
      <c r="O2962">
        <f>TEXT(A2962,"mmm")</f>
        <v/>
      </c>
    </row>
    <row r="2963">
      <c r="A2963" s="13" t="n">
        <v>45505</v>
      </c>
      <c r="B2963" t="inlineStr">
        <is>
          <t>North</t>
        </is>
      </c>
      <c r="C2963" t="inlineStr">
        <is>
          <t>Retail Store</t>
        </is>
      </c>
      <c r="D2963" t="inlineStr">
        <is>
          <t>Home &amp; Kitchen</t>
        </is>
      </c>
      <c r="E2963" t="n">
        <v>36529.82</v>
      </c>
      <c r="F2963" t="n">
        <v>23566.73</v>
      </c>
      <c r="G2963" t="n">
        <v>37438.96</v>
      </c>
      <c r="H2963" t="n">
        <v>21</v>
      </c>
      <c r="I2963" t="n">
        <v>15</v>
      </c>
      <c r="J2963" t="n">
        <v>0</v>
      </c>
      <c r="K2963">
        <f>E2963-F2963</f>
        <v/>
      </c>
      <c r="L2963" s="10">
        <f>IFERROR(K2963/E2963,0)</f>
        <v/>
      </c>
      <c r="M2963">
        <f>YEAR(A2963)</f>
        <v/>
      </c>
      <c r="N2963">
        <f>"Q"&amp;ROUNDUP(MONTH(A2963)/3,0)</f>
        <v/>
      </c>
      <c r="O2963">
        <f>TEXT(A2963,"mmm")</f>
        <v/>
      </c>
    </row>
    <row r="2964">
      <c r="A2964" s="13" t="n">
        <v>45505</v>
      </c>
      <c r="B2964" t="inlineStr">
        <is>
          <t>North</t>
        </is>
      </c>
      <c r="C2964" t="inlineStr">
        <is>
          <t>Retail Store</t>
        </is>
      </c>
      <c r="D2964" t="inlineStr">
        <is>
          <t>Sports</t>
        </is>
      </c>
      <c r="E2964" t="n">
        <v>10129.28</v>
      </c>
      <c r="F2964" t="n">
        <v>6336.36</v>
      </c>
      <c r="G2964" t="n">
        <v>10499.84</v>
      </c>
      <c r="H2964" t="n">
        <v>4</v>
      </c>
      <c r="I2964" t="n">
        <v>4</v>
      </c>
      <c r="J2964" t="n">
        <v>0</v>
      </c>
      <c r="K2964">
        <f>E2964-F2964</f>
        <v/>
      </c>
      <c r="L2964" s="10">
        <f>IFERROR(K2964/E2964,0)</f>
        <v/>
      </c>
      <c r="M2964">
        <f>YEAR(A2964)</f>
        <v/>
      </c>
      <c r="N2964">
        <f>"Q"&amp;ROUNDUP(MONTH(A2964)/3,0)</f>
        <v/>
      </c>
      <c r="O2964">
        <f>TEXT(A2964,"mmm")</f>
        <v/>
      </c>
    </row>
    <row r="2965">
      <c r="A2965" s="13" t="n">
        <v>45505</v>
      </c>
      <c r="B2965" t="inlineStr">
        <is>
          <t>North</t>
        </is>
      </c>
      <c r="C2965" t="inlineStr">
        <is>
          <t>Website</t>
        </is>
      </c>
      <c r="D2965" t="inlineStr">
        <is>
          <t>Beauty</t>
        </is>
      </c>
      <c r="E2965" t="n">
        <v>20165.29</v>
      </c>
      <c r="F2965" t="n">
        <v>11126.39</v>
      </c>
      <c r="G2965" t="n">
        <v>21481.2</v>
      </c>
      <c r="H2965" t="n">
        <v>35</v>
      </c>
      <c r="I2965" t="n">
        <v>30</v>
      </c>
      <c r="J2965" t="n">
        <v>1</v>
      </c>
      <c r="K2965">
        <f>E2965-F2965</f>
        <v/>
      </c>
      <c r="L2965" s="10">
        <f>IFERROR(K2965/E2965,0)</f>
        <v/>
      </c>
      <c r="M2965">
        <f>YEAR(A2965)</f>
        <v/>
      </c>
      <c r="N2965">
        <f>"Q"&amp;ROUNDUP(MONTH(A2965)/3,0)</f>
        <v/>
      </c>
      <c r="O2965">
        <f>TEXT(A2965,"mmm")</f>
        <v/>
      </c>
    </row>
    <row r="2966">
      <c r="A2966" s="13" t="n">
        <v>45505</v>
      </c>
      <c r="B2966" t="inlineStr">
        <is>
          <t>North</t>
        </is>
      </c>
      <c r="C2966" t="inlineStr">
        <is>
          <t>Website</t>
        </is>
      </c>
      <c r="D2966" t="inlineStr">
        <is>
          <t>Books</t>
        </is>
      </c>
      <c r="E2966" t="n">
        <v>16002.08</v>
      </c>
      <c r="F2966" t="n">
        <v>11474.67</v>
      </c>
      <c r="G2966" t="n">
        <v>17192.24</v>
      </c>
      <c r="H2966" t="n">
        <v>39</v>
      </c>
      <c r="I2966" t="n">
        <v>29</v>
      </c>
      <c r="J2966" t="n">
        <v>1</v>
      </c>
      <c r="K2966">
        <f>E2966-F2966</f>
        <v/>
      </c>
      <c r="L2966" s="10">
        <f>IFERROR(K2966/E2966,0)</f>
        <v/>
      </c>
      <c r="M2966">
        <f>YEAR(A2966)</f>
        <v/>
      </c>
      <c r="N2966">
        <f>"Q"&amp;ROUNDUP(MONTH(A2966)/3,0)</f>
        <v/>
      </c>
      <c r="O2966">
        <f>TEXT(A2966,"mmm")</f>
        <v/>
      </c>
    </row>
    <row r="2967">
      <c r="A2967" s="13" t="n">
        <v>45505</v>
      </c>
      <c r="B2967" t="inlineStr">
        <is>
          <t>North</t>
        </is>
      </c>
      <c r="C2967" t="inlineStr">
        <is>
          <t>Website</t>
        </is>
      </c>
      <c r="D2967" t="inlineStr">
        <is>
          <t>Electronics</t>
        </is>
      </c>
      <c r="E2967" t="n">
        <v>427270.08</v>
      </c>
      <c r="F2967" t="n">
        <v>375243.55</v>
      </c>
      <c r="G2967" t="n">
        <v>454079.6</v>
      </c>
      <c r="H2967" t="n">
        <v>35</v>
      </c>
      <c r="I2967" t="n">
        <v>29</v>
      </c>
      <c r="J2967" t="n">
        <v>1</v>
      </c>
      <c r="K2967">
        <f>E2967-F2967</f>
        <v/>
      </c>
      <c r="L2967" s="10">
        <f>IFERROR(K2967/E2967,0)</f>
        <v/>
      </c>
      <c r="M2967">
        <f>YEAR(A2967)</f>
        <v/>
      </c>
      <c r="N2967">
        <f>"Q"&amp;ROUNDUP(MONTH(A2967)/3,0)</f>
        <v/>
      </c>
      <c r="O2967">
        <f>TEXT(A2967,"mmm")</f>
        <v/>
      </c>
    </row>
    <row r="2968">
      <c r="A2968" s="13" t="n">
        <v>45505</v>
      </c>
      <c r="B2968" t="inlineStr">
        <is>
          <t>North</t>
        </is>
      </c>
      <c r="C2968" t="inlineStr">
        <is>
          <t>Website</t>
        </is>
      </c>
      <c r="D2968" t="inlineStr">
        <is>
          <t>Fashion</t>
        </is>
      </c>
      <c r="E2968" t="n">
        <v>134437.73</v>
      </c>
      <c r="F2968" t="n">
        <v>71611.46000000001</v>
      </c>
      <c r="G2968" t="n">
        <v>143359.84</v>
      </c>
      <c r="H2968" t="n">
        <v>84</v>
      </c>
      <c r="I2968" t="n">
        <v>66</v>
      </c>
      <c r="J2968" t="n">
        <v>10</v>
      </c>
      <c r="K2968">
        <f>E2968-F2968</f>
        <v/>
      </c>
      <c r="L2968" s="10">
        <f>IFERROR(K2968/E2968,0)</f>
        <v/>
      </c>
      <c r="M2968">
        <f>YEAR(A2968)</f>
        <v/>
      </c>
      <c r="N2968">
        <f>"Q"&amp;ROUNDUP(MONTH(A2968)/3,0)</f>
        <v/>
      </c>
      <c r="O2968">
        <f>TEXT(A2968,"mmm")</f>
        <v/>
      </c>
    </row>
    <row r="2969">
      <c r="A2969" s="13" t="n">
        <v>45505</v>
      </c>
      <c r="B2969" t="inlineStr">
        <is>
          <t>North</t>
        </is>
      </c>
      <c r="C2969" t="inlineStr">
        <is>
          <t>Website</t>
        </is>
      </c>
      <c r="D2969" t="inlineStr">
        <is>
          <t>Grocery</t>
        </is>
      </c>
      <c r="E2969" t="n">
        <v>33367.12</v>
      </c>
      <c r="F2969" t="n">
        <v>26957.52</v>
      </c>
      <c r="G2969" t="n">
        <v>35235.2</v>
      </c>
      <c r="H2969" t="n">
        <v>90</v>
      </c>
      <c r="I2969" t="n">
        <v>37</v>
      </c>
      <c r="J2969" t="n">
        <v>0</v>
      </c>
      <c r="K2969">
        <f>E2969-F2969</f>
        <v/>
      </c>
      <c r="L2969" s="10">
        <f>IFERROR(K2969/E2969,0)</f>
        <v/>
      </c>
      <c r="M2969">
        <f>YEAR(A2969)</f>
        <v/>
      </c>
      <c r="N2969">
        <f>"Q"&amp;ROUNDUP(MONTH(A2969)/3,0)</f>
        <v/>
      </c>
      <c r="O2969">
        <f>TEXT(A2969,"mmm")</f>
        <v/>
      </c>
    </row>
    <row r="2970">
      <c r="A2970" s="13" t="n">
        <v>45505</v>
      </c>
      <c r="B2970" t="inlineStr">
        <is>
          <t>North</t>
        </is>
      </c>
      <c r="C2970" t="inlineStr">
        <is>
          <t>Website</t>
        </is>
      </c>
      <c r="D2970" t="inlineStr">
        <is>
          <t>Home &amp; Kitchen</t>
        </is>
      </c>
      <c r="E2970" t="n">
        <v>71314.06</v>
      </c>
      <c r="F2970" t="n">
        <v>48434.1</v>
      </c>
      <c r="G2970" t="n">
        <v>76164.39999999999</v>
      </c>
      <c r="H2970" t="n">
        <v>35</v>
      </c>
      <c r="I2970" t="n">
        <v>31</v>
      </c>
      <c r="J2970" t="n">
        <v>5</v>
      </c>
      <c r="K2970">
        <f>E2970-F2970</f>
        <v/>
      </c>
      <c r="L2970" s="10">
        <f>IFERROR(K2970/E2970,0)</f>
        <v/>
      </c>
      <c r="M2970">
        <f>YEAR(A2970)</f>
        <v/>
      </c>
      <c r="N2970">
        <f>"Q"&amp;ROUNDUP(MONTH(A2970)/3,0)</f>
        <v/>
      </c>
      <c r="O2970">
        <f>TEXT(A2970,"mmm")</f>
        <v/>
      </c>
    </row>
    <row r="2971">
      <c r="A2971" s="13" t="n">
        <v>45505</v>
      </c>
      <c r="B2971" t="inlineStr">
        <is>
          <t>North</t>
        </is>
      </c>
      <c r="C2971" t="inlineStr">
        <is>
          <t>Website</t>
        </is>
      </c>
      <c r="D2971" t="inlineStr">
        <is>
          <t>Sports</t>
        </is>
      </c>
      <c r="E2971" t="n">
        <v>74113.28999999999</v>
      </c>
      <c r="F2971" t="n">
        <v>48429.93</v>
      </c>
      <c r="G2971" t="n">
        <v>79203.28</v>
      </c>
      <c r="H2971" t="n">
        <v>23</v>
      </c>
      <c r="I2971" t="n">
        <v>19</v>
      </c>
      <c r="J2971" t="n">
        <v>1</v>
      </c>
      <c r="K2971">
        <f>E2971-F2971</f>
        <v/>
      </c>
      <c r="L2971" s="10">
        <f>IFERROR(K2971/E2971,0)</f>
        <v/>
      </c>
      <c r="M2971">
        <f>YEAR(A2971)</f>
        <v/>
      </c>
      <c r="N2971">
        <f>"Q"&amp;ROUNDUP(MONTH(A2971)/3,0)</f>
        <v/>
      </c>
      <c r="O2971">
        <f>TEXT(A2971,"mmm")</f>
        <v/>
      </c>
    </row>
    <row r="2972">
      <c r="A2972" s="13" t="n">
        <v>45505</v>
      </c>
      <c r="B2972" t="inlineStr">
        <is>
          <t>South</t>
        </is>
      </c>
      <c r="C2972" t="inlineStr">
        <is>
          <t>Marketplace</t>
        </is>
      </c>
      <c r="D2972" t="inlineStr">
        <is>
          <t>Beauty</t>
        </is>
      </c>
      <c r="E2972" t="n">
        <v>20542.24</v>
      </c>
      <c r="F2972" t="n">
        <v>11527.16</v>
      </c>
      <c r="G2972" t="n">
        <v>22780.16</v>
      </c>
      <c r="H2972" t="n">
        <v>46</v>
      </c>
      <c r="I2972" t="n">
        <v>34</v>
      </c>
      <c r="J2972" t="n">
        <v>2</v>
      </c>
      <c r="K2972">
        <f>E2972-F2972</f>
        <v/>
      </c>
      <c r="L2972" s="10">
        <f>IFERROR(K2972/E2972,0)</f>
        <v/>
      </c>
      <c r="M2972">
        <f>YEAR(A2972)</f>
        <v/>
      </c>
      <c r="N2972">
        <f>"Q"&amp;ROUNDUP(MONTH(A2972)/3,0)</f>
        <v/>
      </c>
      <c r="O2972">
        <f>TEXT(A2972,"mmm")</f>
        <v/>
      </c>
    </row>
    <row r="2973">
      <c r="A2973" s="13" t="n">
        <v>45505</v>
      </c>
      <c r="B2973" t="inlineStr">
        <is>
          <t>South</t>
        </is>
      </c>
      <c r="C2973" t="inlineStr">
        <is>
          <t>Marketplace</t>
        </is>
      </c>
      <c r="D2973" t="inlineStr">
        <is>
          <t>Books</t>
        </is>
      </c>
      <c r="E2973" t="n">
        <v>16705.41</v>
      </c>
      <c r="F2973" t="n">
        <v>12108.14</v>
      </c>
      <c r="G2973" t="n">
        <v>18151.12</v>
      </c>
      <c r="H2973" t="n">
        <v>37</v>
      </c>
      <c r="I2973" t="n">
        <v>30</v>
      </c>
      <c r="J2973" t="n">
        <v>0</v>
      </c>
      <c r="K2973">
        <f>E2973-F2973</f>
        <v/>
      </c>
      <c r="L2973" s="10">
        <f>IFERROR(K2973/E2973,0)</f>
        <v/>
      </c>
      <c r="M2973">
        <f>YEAR(A2973)</f>
        <v/>
      </c>
      <c r="N2973">
        <f>"Q"&amp;ROUNDUP(MONTH(A2973)/3,0)</f>
        <v/>
      </c>
      <c r="O2973">
        <f>TEXT(A2973,"mmm")</f>
        <v/>
      </c>
    </row>
    <row r="2974">
      <c r="A2974" s="13" t="n">
        <v>45505</v>
      </c>
      <c r="B2974" t="inlineStr">
        <is>
          <t>South</t>
        </is>
      </c>
      <c r="C2974" t="inlineStr">
        <is>
          <t>Marketplace</t>
        </is>
      </c>
      <c r="D2974" t="inlineStr">
        <is>
          <t>Electronics</t>
        </is>
      </c>
      <c r="E2974" t="n">
        <v>520627.58</v>
      </c>
      <c r="F2974" t="n">
        <v>474707.27</v>
      </c>
      <c r="G2974" t="n">
        <v>576517.76</v>
      </c>
      <c r="H2974" t="n">
        <v>56</v>
      </c>
      <c r="I2974" t="n">
        <v>45</v>
      </c>
      <c r="J2974" t="n">
        <v>2</v>
      </c>
      <c r="K2974">
        <f>E2974-F2974</f>
        <v/>
      </c>
      <c r="L2974" s="10">
        <f>IFERROR(K2974/E2974,0)</f>
        <v/>
      </c>
      <c r="M2974">
        <f>YEAR(A2974)</f>
        <v/>
      </c>
      <c r="N2974">
        <f>"Q"&amp;ROUNDUP(MONTH(A2974)/3,0)</f>
        <v/>
      </c>
      <c r="O2974">
        <f>TEXT(A2974,"mmm")</f>
        <v/>
      </c>
    </row>
    <row r="2975">
      <c r="A2975" s="13" t="n">
        <v>45505</v>
      </c>
      <c r="B2975" t="inlineStr">
        <is>
          <t>South</t>
        </is>
      </c>
      <c r="C2975" t="inlineStr">
        <is>
          <t>Marketplace</t>
        </is>
      </c>
      <c r="D2975" t="inlineStr">
        <is>
          <t>Fashion</t>
        </is>
      </c>
      <c r="E2975" t="n">
        <v>148493.48</v>
      </c>
      <c r="F2975" t="n">
        <v>83845.53999999999</v>
      </c>
      <c r="G2975" t="n">
        <v>166826.4</v>
      </c>
      <c r="H2975" t="n">
        <v>110</v>
      </c>
      <c r="I2975" t="n">
        <v>84</v>
      </c>
      <c r="J2975" t="n">
        <v>21</v>
      </c>
      <c r="K2975">
        <f>E2975-F2975</f>
        <v/>
      </c>
      <c r="L2975" s="10">
        <f>IFERROR(K2975/E2975,0)</f>
        <v/>
      </c>
      <c r="M2975">
        <f>YEAR(A2975)</f>
        <v/>
      </c>
      <c r="N2975">
        <f>"Q"&amp;ROUNDUP(MONTH(A2975)/3,0)</f>
        <v/>
      </c>
      <c r="O2975">
        <f>TEXT(A2975,"mmm")</f>
        <v/>
      </c>
    </row>
    <row r="2976">
      <c r="A2976" s="13" t="n">
        <v>45505</v>
      </c>
      <c r="B2976" t="inlineStr">
        <is>
          <t>South</t>
        </is>
      </c>
      <c r="C2976" t="inlineStr">
        <is>
          <t>Marketplace</t>
        </is>
      </c>
      <c r="D2976" t="inlineStr">
        <is>
          <t>Grocery</t>
        </is>
      </c>
      <c r="E2976" t="n">
        <v>33543.58</v>
      </c>
      <c r="F2976" t="n">
        <v>28987.39</v>
      </c>
      <c r="G2976" t="n">
        <v>37482.64</v>
      </c>
      <c r="H2976" t="n">
        <v>99</v>
      </c>
      <c r="I2976" t="n">
        <v>40</v>
      </c>
      <c r="J2976" t="n">
        <v>0</v>
      </c>
      <c r="K2976">
        <f>E2976-F2976</f>
        <v/>
      </c>
      <c r="L2976" s="10">
        <f>IFERROR(K2976/E2976,0)</f>
        <v/>
      </c>
      <c r="M2976">
        <f>YEAR(A2976)</f>
        <v/>
      </c>
      <c r="N2976">
        <f>"Q"&amp;ROUNDUP(MONTH(A2976)/3,0)</f>
        <v/>
      </c>
      <c r="O2976">
        <f>TEXT(A2976,"mmm")</f>
        <v/>
      </c>
    </row>
    <row r="2977">
      <c r="A2977" s="13" t="n">
        <v>45505</v>
      </c>
      <c r="B2977" t="inlineStr">
        <is>
          <t>South</t>
        </is>
      </c>
      <c r="C2977" t="inlineStr">
        <is>
          <t>Marketplace</t>
        </is>
      </c>
      <c r="D2977" t="inlineStr">
        <is>
          <t>Home &amp; Kitchen</t>
        </is>
      </c>
      <c r="E2977" t="n">
        <v>98607.16</v>
      </c>
      <c r="F2977" t="n">
        <v>70913.25999999999</v>
      </c>
      <c r="G2977" t="n">
        <v>111232.16</v>
      </c>
      <c r="H2977" t="n">
        <v>46</v>
      </c>
      <c r="I2977" t="n">
        <v>38</v>
      </c>
      <c r="J2977" t="n">
        <v>3</v>
      </c>
      <c r="K2977">
        <f>E2977-F2977</f>
        <v/>
      </c>
      <c r="L2977" s="10">
        <f>IFERROR(K2977/E2977,0)</f>
        <v/>
      </c>
      <c r="M2977">
        <f>YEAR(A2977)</f>
        <v/>
      </c>
      <c r="N2977">
        <f>"Q"&amp;ROUNDUP(MONTH(A2977)/3,0)</f>
        <v/>
      </c>
      <c r="O2977">
        <f>TEXT(A2977,"mmm")</f>
        <v/>
      </c>
    </row>
    <row r="2978">
      <c r="A2978" s="13" t="n">
        <v>45505</v>
      </c>
      <c r="B2978" t="inlineStr">
        <is>
          <t>South</t>
        </is>
      </c>
      <c r="C2978" t="inlineStr">
        <is>
          <t>Marketplace</t>
        </is>
      </c>
      <c r="D2978" t="inlineStr">
        <is>
          <t>Sports</t>
        </is>
      </c>
      <c r="E2978" t="n">
        <v>46242.81</v>
      </c>
      <c r="F2978" t="n">
        <v>29805.25</v>
      </c>
      <c r="G2978" t="n">
        <v>49592.4</v>
      </c>
      <c r="H2978" t="n">
        <v>25</v>
      </c>
      <c r="I2978" t="n">
        <v>22</v>
      </c>
      <c r="J2978" t="n">
        <v>3</v>
      </c>
      <c r="K2978">
        <f>E2978-F2978</f>
        <v/>
      </c>
      <c r="L2978" s="10">
        <f>IFERROR(K2978/E2978,0)</f>
        <v/>
      </c>
      <c r="M2978">
        <f>YEAR(A2978)</f>
        <v/>
      </c>
      <c r="N2978">
        <f>"Q"&amp;ROUNDUP(MONTH(A2978)/3,0)</f>
        <v/>
      </c>
      <c r="O2978">
        <f>TEXT(A2978,"mmm")</f>
        <v/>
      </c>
    </row>
    <row r="2979">
      <c r="A2979" s="13" t="n">
        <v>45505</v>
      </c>
      <c r="B2979" t="inlineStr">
        <is>
          <t>South</t>
        </is>
      </c>
      <c r="C2979" t="inlineStr">
        <is>
          <t>Mobile App</t>
        </is>
      </c>
      <c r="D2979" t="inlineStr">
        <is>
          <t>Beauty</t>
        </is>
      </c>
      <c r="E2979" t="n">
        <v>20249.9</v>
      </c>
      <c r="F2979" t="n">
        <v>11256.99</v>
      </c>
      <c r="G2979" t="n">
        <v>22046.96</v>
      </c>
      <c r="H2979" t="n">
        <v>41</v>
      </c>
      <c r="I2979" t="n">
        <v>32</v>
      </c>
      <c r="J2979" t="n">
        <v>1</v>
      </c>
      <c r="K2979">
        <f>E2979-F2979</f>
        <v/>
      </c>
      <c r="L2979" s="10">
        <f>IFERROR(K2979/E2979,0)</f>
        <v/>
      </c>
      <c r="M2979">
        <f>YEAR(A2979)</f>
        <v/>
      </c>
      <c r="N2979">
        <f>"Q"&amp;ROUNDUP(MONTH(A2979)/3,0)</f>
        <v/>
      </c>
      <c r="O2979">
        <f>TEXT(A2979,"mmm")</f>
        <v/>
      </c>
    </row>
    <row r="2980">
      <c r="A2980" s="13" t="n">
        <v>45505</v>
      </c>
      <c r="B2980" t="inlineStr">
        <is>
          <t>South</t>
        </is>
      </c>
      <c r="C2980" t="inlineStr">
        <is>
          <t>Mobile App</t>
        </is>
      </c>
      <c r="D2980" t="inlineStr">
        <is>
          <t>Books</t>
        </is>
      </c>
      <c r="E2980" t="n">
        <v>16420.52</v>
      </c>
      <c r="F2980" t="n">
        <v>12313.63</v>
      </c>
      <c r="G2980" t="n">
        <v>17704.96</v>
      </c>
      <c r="H2980" t="n">
        <v>36</v>
      </c>
      <c r="I2980" t="n">
        <v>30</v>
      </c>
      <c r="J2980" t="n">
        <v>1</v>
      </c>
      <c r="K2980">
        <f>E2980-F2980</f>
        <v/>
      </c>
      <c r="L2980" s="10">
        <f>IFERROR(K2980/E2980,0)</f>
        <v/>
      </c>
      <c r="M2980">
        <f>YEAR(A2980)</f>
        <v/>
      </c>
      <c r="N2980">
        <f>"Q"&amp;ROUNDUP(MONTH(A2980)/3,0)</f>
        <v/>
      </c>
      <c r="O2980">
        <f>TEXT(A2980,"mmm")</f>
        <v/>
      </c>
    </row>
    <row r="2981">
      <c r="A2981" s="13" t="n">
        <v>45505</v>
      </c>
      <c r="B2981" t="inlineStr">
        <is>
          <t>South</t>
        </is>
      </c>
      <c r="C2981" t="inlineStr">
        <is>
          <t>Mobile App</t>
        </is>
      </c>
      <c r="D2981" t="inlineStr">
        <is>
          <t>Electronics</t>
        </is>
      </c>
      <c r="E2981" t="n">
        <v>611448.48</v>
      </c>
      <c r="F2981" t="n">
        <v>538089.2</v>
      </c>
      <c r="G2981" t="n">
        <v>657575.36</v>
      </c>
      <c r="H2981" t="n">
        <v>56</v>
      </c>
      <c r="I2981" t="n">
        <v>49</v>
      </c>
      <c r="J2981" t="n">
        <v>5</v>
      </c>
      <c r="K2981">
        <f>E2981-F2981</f>
        <v/>
      </c>
      <c r="L2981" s="10">
        <f>IFERROR(K2981/E2981,0)</f>
        <v/>
      </c>
      <c r="M2981">
        <f>YEAR(A2981)</f>
        <v/>
      </c>
      <c r="N2981">
        <f>"Q"&amp;ROUNDUP(MONTH(A2981)/3,0)</f>
        <v/>
      </c>
      <c r="O2981">
        <f>TEXT(A2981,"mmm")</f>
        <v/>
      </c>
    </row>
    <row r="2982">
      <c r="A2982" s="13" t="n">
        <v>45505</v>
      </c>
      <c r="B2982" t="inlineStr">
        <is>
          <t>South</t>
        </is>
      </c>
      <c r="C2982" t="inlineStr">
        <is>
          <t>Mobile App</t>
        </is>
      </c>
      <c r="D2982" t="inlineStr">
        <is>
          <t>Fashion</t>
        </is>
      </c>
      <c r="E2982" t="n">
        <v>106556.28</v>
      </c>
      <c r="F2982" t="n">
        <v>58756.01</v>
      </c>
      <c r="G2982" t="n">
        <v>114465.52</v>
      </c>
      <c r="H2982" t="n">
        <v>87</v>
      </c>
      <c r="I2982" t="n">
        <v>65</v>
      </c>
      <c r="J2982" t="n">
        <v>17</v>
      </c>
      <c r="K2982">
        <f>E2982-F2982</f>
        <v/>
      </c>
      <c r="L2982" s="10">
        <f>IFERROR(K2982/E2982,0)</f>
        <v/>
      </c>
      <c r="M2982">
        <f>YEAR(A2982)</f>
        <v/>
      </c>
      <c r="N2982">
        <f>"Q"&amp;ROUNDUP(MONTH(A2982)/3,0)</f>
        <v/>
      </c>
      <c r="O2982">
        <f>TEXT(A2982,"mmm")</f>
        <v/>
      </c>
    </row>
    <row r="2983">
      <c r="A2983" s="13" t="n">
        <v>45505</v>
      </c>
      <c r="B2983" t="inlineStr">
        <is>
          <t>South</t>
        </is>
      </c>
      <c r="C2983" t="inlineStr">
        <is>
          <t>Mobile App</t>
        </is>
      </c>
      <c r="D2983" t="inlineStr">
        <is>
          <t>Grocery</t>
        </is>
      </c>
      <c r="E2983" t="n">
        <v>24855.47</v>
      </c>
      <c r="F2983" t="n">
        <v>20738.33</v>
      </c>
      <c r="G2983" t="n">
        <v>26655.2</v>
      </c>
      <c r="H2983" t="n">
        <v>80</v>
      </c>
      <c r="I2983" t="n">
        <v>32</v>
      </c>
      <c r="J2983" t="n">
        <v>1</v>
      </c>
      <c r="K2983">
        <f>E2983-F2983</f>
        <v/>
      </c>
      <c r="L2983" s="10">
        <f>IFERROR(K2983/E2983,0)</f>
        <v/>
      </c>
      <c r="M2983">
        <f>YEAR(A2983)</f>
        <v/>
      </c>
      <c r="N2983">
        <f>"Q"&amp;ROUNDUP(MONTH(A2983)/3,0)</f>
        <v/>
      </c>
      <c r="O2983">
        <f>TEXT(A2983,"mmm")</f>
        <v/>
      </c>
    </row>
    <row r="2984">
      <c r="A2984" s="13" t="n">
        <v>45505</v>
      </c>
      <c r="B2984" t="inlineStr">
        <is>
          <t>South</t>
        </is>
      </c>
      <c r="C2984" t="inlineStr">
        <is>
          <t>Mobile App</t>
        </is>
      </c>
      <c r="D2984" t="inlineStr">
        <is>
          <t>Home &amp; Kitchen</t>
        </is>
      </c>
      <c r="E2984" t="n">
        <v>85066.98</v>
      </c>
      <c r="F2984" t="n">
        <v>59915.54</v>
      </c>
      <c r="G2984" t="n">
        <v>93445.03999999999</v>
      </c>
      <c r="H2984" t="n">
        <v>49</v>
      </c>
      <c r="I2984" t="n">
        <v>41</v>
      </c>
      <c r="J2984" t="n">
        <v>2</v>
      </c>
      <c r="K2984">
        <f>E2984-F2984</f>
        <v/>
      </c>
      <c r="L2984" s="10">
        <f>IFERROR(K2984/E2984,0)</f>
        <v/>
      </c>
      <c r="M2984">
        <f>YEAR(A2984)</f>
        <v/>
      </c>
      <c r="N2984">
        <f>"Q"&amp;ROUNDUP(MONTH(A2984)/3,0)</f>
        <v/>
      </c>
      <c r="O2984">
        <f>TEXT(A2984,"mmm")</f>
        <v/>
      </c>
    </row>
    <row r="2985">
      <c r="A2985" s="13" t="n">
        <v>45505</v>
      </c>
      <c r="B2985" t="inlineStr">
        <is>
          <t>South</t>
        </is>
      </c>
      <c r="C2985" t="inlineStr">
        <is>
          <t>Mobile App</t>
        </is>
      </c>
      <c r="D2985" t="inlineStr">
        <is>
          <t>Sports</t>
        </is>
      </c>
      <c r="E2985" t="n">
        <v>38095.64</v>
      </c>
      <c r="F2985" t="n">
        <v>25186.71</v>
      </c>
      <c r="G2985" t="n">
        <v>40598.48</v>
      </c>
      <c r="H2985" t="n">
        <v>23</v>
      </c>
      <c r="I2985" t="n">
        <v>17</v>
      </c>
      <c r="J2985" t="n">
        <v>1</v>
      </c>
      <c r="K2985">
        <f>E2985-F2985</f>
        <v/>
      </c>
      <c r="L2985" s="10">
        <f>IFERROR(K2985/E2985,0)</f>
        <v/>
      </c>
      <c r="M2985">
        <f>YEAR(A2985)</f>
        <v/>
      </c>
      <c r="N2985">
        <f>"Q"&amp;ROUNDUP(MONTH(A2985)/3,0)</f>
        <v/>
      </c>
      <c r="O2985">
        <f>TEXT(A2985,"mmm")</f>
        <v/>
      </c>
    </row>
    <row r="2986">
      <c r="A2986" s="13" t="n">
        <v>45505</v>
      </c>
      <c r="B2986" t="inlineStr">
        <is>
          <t>South</t>
        </is>
      </c>
      <c r="C2986" t="inlineStr">
        <is>
          <t>Retail Store</t>
        </is>
      </c>
      <c r="D2986" t="inlineStr">
        <is>
          <t>Beauty</t>
        </is>
      </c>
      <c r="E2986" t="n">
        <v>16449.54</v>
      </c>
      <c r="F2986" t="n">
        <v>8994.030000000001</v>
      </c>
      <c r="G2986" t="n">
        <v>17145.44</v>
      </c>
      <c r="H2986" t="n">
        <v>24</v>
      </c>
      <c r="I2986" t="n">
        <v>18</v>
      </c>
      <c r="J2986" t="n">
        <v>0</v>
      </c>
      <c r="K2986">
        <f>E2986-F2986</f>
        <v/>
      </c>
      <c r="L2986" s="10">
        <f>IFERROR(K2986/E2986,0)</f>
        <v/>
      </c>
      <c r="M2986">
        <f>YEAR(A2986)</f>
        <v/>
      </c>
      <c r="N2986">
        <f>"Q"&amp;ROUNDUP(MONTH(A2986)/3,0)</f>
        <v/>
      </c>
      <c r="O2986">
        <f>TEXT(A2986,"mmm")</f>
        <v/>
      </c>
    </row>
    <row r="2987">
      <c r="A2987" s="13" t="n">
        <v>45505</v>
      </c>
      <c r="B2987" t="inlineStr">
        <is>
          <t>South</t>
        </is>
      </c>
      <c r="C2987" t="inlineStr">
        <is>
          <t>Retail Store</t>
        </is>
      </c>
      <c r="D2987" t="inlineStr">
        <is>
          <t>Books</t>
        </is>
      </c>
      <c r="E2987" t="n">
        <v>7858.16</v>
      </c>
      <c r="F2987" t="n">
        <v>5619.56</v>
      </c>
      <c r="G2987" t="n">
        <v>8280.48</v>
      </c>
      <c r="H2987" t="n">
        <v>18</v>
      </c>
      <c r="I2987" t="n">
        <v>16</v>
      </c>
      <c r="J2987" t="n">
        <v>1</v>
      </c>
      <c r="K2987">
        <f>E2987-F2987</f>
        <v/>
      </c>
      <c r="L2987" s="10">
        <f>IFERROR(K2987/E2987,0)</f>
        <v/>
      </c>
      <c r="M2987">
        <f>YEAR(A2987)</f>
        <v/>
      </c>
      <c r="N2987">
        <f>"Q"&amp;ROUNDUP(MONTH(A2987)/3,0)</f>
        <v/>
      </c>
      <c r="O2987">
        <f>TEXT(A2987,"mmm")</f>
        <v/>
      </c>
    </row>
    <row r="2988">
      <c r="A2988" s="13" t="n">
        <v>45505</v>
      </c>
      <c r="B2988" t="inlineStr">
        <is>
          <t>South</t>
        </is>
      </c>
      <c r="C2988" t="inlineStr">
        <is>
          <t>Retail Store</t>
        </is>
      </c>
      <c r="D2988" t="inlineStr">
        <is>
          <t>Electronics</t>
        </is>
      </c>
      <c r="E2988" t="n">
        <v>276807.38</v>
      </c>
      <c r="F2988" t="n">
        <v>238425.76</v>
      </c>
      <c r="G2988" t="n">
        <v>288461.68</v>
      </c>
      <c r="H2988" t="n">
        <v>23</v>
      </c>
      <c r="I2988" t="n">
        <v>20</v>
      </c>
      <c r="J2988" t="n">
        <v>1</v>
      </c>
      <c r="K2988">
        <f>E2988-F2988</f>
        <v/>
      </c>
      <c r="L2988" s="10">
        <f>IFERROR(K2988/E2988,0)</f>
        <v/>
      </c>
      <c r="M2988">
        <f>YEAR(A2988)</f>
        <v/>
      </c>
      <c r="N2988">
        <f>"Q"&amp;ROUNDUP(MONTH(A2988)/3,0)</f>
        <v/>
      </c>
      <c r="O2988">
        <f>TEXT(A2988,"mmm")</f>
        <v/>
      </c>
    </row>
    <row r="2989">
      <c r="A2989" s="13" t="n">
        <v>45505</v>
      </c>
      <c r="B2989" t="inlineStr">
        <is>
          <t>South</t>
        </is>
      </c>
      <c r="C2989" t="inlineStr">
        <is>
          <t>Retail Store</t>
        </is>
      </c>
      <c r="D2989" t="inlineStr">
        <is>
          <t>Fashion</t>
        </is>
      </c>
      <c r="E2989" t="n">
        <v>80905.17999999999</v>
      </c>
      <c r="F2989" t="n">
        <v>42248.2</v>
      </c>
      <c r="G2989" t="n">
        <v>84021.60000000001</v>
      </c>
      <c r="H2989" t="n">
        <v>50</v>
      </c>
      <c r="I2989" t="n">
        <v>41</v>
      </c>
      <c r="J2989" t="n">
        <v>4</v>
      </c>
      <c r="K2989">
        <f>E2989-F2989</f>
        <v/>
      </c>
      <c r="L2989" s="10">
        <f>IFERROR(K2989/E2989,0)</f>
        <v/>
      </c>
      <c r="M2989">
        <f>YEAR(A2989)</f>
        <v/>
      </c>
      <c r="N2989">
        <f>"Q"&amp;ROUNDUP(MONTH(A2989)/3,0)</f>
        <v/>
      </c>
      <c r="O2989">
        <f>TEXT(A2989,"mmm")</f>
        <v/>
      </c>
    </row>
    <row r="2990">
      <c r="A2990" s="13" t="n">
        <v>45505</v>
      </c>
      <c r="B2990" t="inlineStr">
        <is>
          <t>South</t>
        </is>
      </c>
      <c r="C2990" t="inlineStr">
        <is>
          <t>Retail Store</t>
        </is>
      </c>
      <c r="D2990" t="inlineStr">
        <is>
          <t>Grocery</t>
        </is>
      </c>
      <c r="E2990" t="n">
        <v>18376.54</v>
      </c>
      <c r="F2990" t="n">
        <v>14631.4</v>
      </c>
      <c r="G2990" t="n">
        <v>19052.8</v>
      </c>
      <c r="H2990" t="n">
        <v>50</v>
      </c>
      <c r="I2990" t="n">
        <v>16</v>
      </c>
      <c r="J2990" t="n">
        <v>0</v>
      </c>
      <c r="K2990">
        <f>E2990-F2990</f>
        <v/>
      </c>
      <c r="L2990" s="10">
        <f>IFERROR(K2990/E2990,0)</f>
        <v/>
      </c>
      <c r="M2990">
        <f>YEAR(A2990)</f>
        <v/>
      </c>
      <c r="N2990">
        <f>"Q"&amp;ROUNDUP(MONTH(A2990)/3,0)</f>
        <v/>
      </c>
      <c r="O2990">
        <f>TEXT(A2990,"mmm")</f>
        <v/>
      </c>
    </row>
    <row r="2991">
      <c r="A2991" s="13" t="n">
        <v>45505</v>
      </c>
      <c r="B2991" t="inlineStr">
        <is>
          <t>South</t>
        </is>
      </c>
      <c r="C2991" t="inlineStr">
        <is>
          <t>Retail Store</t>
        </is>
      </c>
      <c r="D2991" t="inlineStr">
        <is>
          <t>Home &amp; Kitchen</t>
        </is>
      </c>
      <c r="E2991" t="n">
        <v>47736.65</v>
      </c>
      <c r="F2991" t="n">
        <v>32213.09</v>
      </c>
      <c r="G2991" t="n">
        <v>49327.2</v>
      </c>
      <c r="H2991" t="n">
        <v>20</v>
      </c>
      <c r="I2991" t="n">
        <v>18</v>
      </c>
      <c r="J2991" t="n">
        <v>1</v>
      </c>
      <c r="K2991">
        <f>E2991-F2991</f>
        <v/>
      </c>
      <c r="L2991" s="10">
        <f>IFERROR(K2991/E2991,0)</f>
        <v/>
      </c>
      <c r="M2991">
        <f>YEAR(A2991)</f>
        <v/>
      </c>
      <c r="N2991">
        <f>"Q"&amp;ROUNDUP(MONTH(A2991)/3,0)</f>
        <v/>
      </c>
      <c r="O2991">
        <f>TEXT(A2991,"mmm")</f>
        <v/>
      </c>
    </row>
    <row r="2992">
      <c r="A2992" s="13" t="n">
        <v>45505</v>
      </c>
      <c r="B2992" t="inlineStr">
        <is>
          <t>South</t>
        </is>
      </c>
      <c r="C2992" t="inlineStr">
        <is>
          <t>Retail Store</t>
        </is>
      </c>
      <c r="D2992" t="inlineStr">
        <is>
          <t>Sports</t>
        </is>
      </c>
      <c r="E2992" t="n">
        <v>35400.4</v>
      </c>
      <c r="F2992" t="n">
        <v>23084.23</v>
      </c>
      <c r="G2992" t="n">
        <v>38440.48</v>
      </c>
      <c r="H2992" t="n">
        <v>18</v>
      </c>
      <c r="I2992" t="n">
        <v>14</v>
      </c>
      <c r="J2992" t="n">
        <v>0</v>
      </c>
      <c r="K2992">
        <f>E2992-F2992</f>
        <v/>
      </c>
      <c r="L2992" s="10">
        <f>IFERROR(K2992/E2992,0)</f>
        <v/>
      </c>
      <c r="M2992">
        <f>YEAR(A2992)</f>
        <v/>
      </c>
      <c r="N2992">
        <f>"Q"&amp;ROUNDUP(MONTH(A2992)/3,0)</f>
        <v/>
      </c>
      <c r="O2992">
        <f>TEXT(A2992,"mmm")</f>
        <v/>
      </c>
    </row>
    <row r="2993">
      <c r="A2993" s="13" t="n">
        <v>45505</v>
      </c>
      <c r="B2993" t="inlineStr">
        <is>
          <t>South</t>
        </is>
      </c>
      <c r="C2993" t="inlineStr">
        <is>
          <t>Unknown</t>
        </is>
      </c>
      <c r="D2993" t="inlineStr">
        <is>
          <t>Beauty</t>
        </is>
      </c>
      <c r="E2993" t="n">
        <v>140.61</v>
      </c>
      <c r="F2993" t="n">
        <v>104.22</v>
      </c>
      <c r="G2993" t="n">
        <v>175.76</v>
      </c>
      <c r="H2993" t="n">
        <v>1</v>
      </c>
      <c r="I2993" t="n">
        <v>1</v>
      </c>
      <c r="J2993" t="n">
        <v>0</v>
      </c>
      <c r="K2993">
        <f>E2993-F2993</f>
        <v/>
      </c>
      <c r="L2993" s="10">
        <f>IFERROR(K2993/E2993,0)</f>
        <v/>
      </c>
      <c r="M2993">
        <f>YEAR(A2993)</f>
        <v/>
      </c>
      <c r="N2993">
        <f>"Q"&amp;ROUNDUP(MONTH(A2993)/3,0)</f>
        <v/>
      </c>
      <c r="O2993">
        <f>TEXT(A2993,"mmm")</f>
        <v/>
      </c>
    </row>
    <row r="2994">
      <c r="A2994" s="13" t="n">
        <v>45505</v>
      </c>
      <c r="B2994" t="inlineStr">
        <is>
          <t>South</t>
        </is>
      </c>
      <c r="C2994" t="inlineStr">
        <is>
          <t>Unknown</t>
        </is>
      </c>
      <c r="D2994" t="inlineStr">
        <is>
          <t>Electronics</t>
        </is>
      </c>
      <c r="E2994" t="n">
        <v>30192.29</v>
      </c>
      <c r="F2994" t="n">
        <v>25709.31</v>
      </c>
      <c r="G2994" t="n">
        <v>31781.36</v>
      </c>
      <c r="H2994" t="n">
        <v>1</v>
      </c>
      <c r="I2994" t="n">
        <v>1</v>
      </c>
      <c r="J2994" t="n">
        <v>0</v>
      </c>
      <c r="K2994">
        <f>E2994-F2994</f>
        <v/>
      </c>
      <c r="L2994" s="10">
        <f>IFERROR(K2994/E2994,0)</f>
        <v/>
      </c>
      <c r="M2994">
        <f>YEAR(A2994)</f>
        <v/>
      </c>
      <c r="N2994">
        <f>"Q"&amp;ROUNDUP(MONTH(A2994)/3,0)</f>
        <v/>
      </c>
      <c r="O2994">
        <f>TEXT(A2994,"mmm")</f>
        <v/>
      </c>
    </row>
    <row r="2995">
      <c r="A2995" s="13" t="n">
        <v>45505</v>
      </c>
      <c r="B2995" t="inlineStr">
        <is>
          <t>South</t>
        </is>
      </c>
      <c r="C2995" t="inlineStr">
        <is>
          <t>Unknown</t>
        </is>
      </c>
      <c r="D2995" t="inlineStr">
        <is>
          <t>Fashion</t>
        </is>
      </c>
      <c r="E2995" t="n">
        <v>1214.92</v>
      </c>
      <c r="F2995" t="n">
        <v>751.42</v>
      </c>
      <c r="G2995" t="n">
        <v>1349.92</v>
      </c>
      <c r="H2995" t="n">
        <v>2</v>
      </c>
      <c r="I2995" t="n">
        <v>2</v>
      </c>
      <c r="J2995" t="n">
        <v>0</v>
      </c>
      <c r="K2995">
        <f>E2995-F2995</f>
        <v/>
      </c>
      <c r="L2995" s="10">
        <f>IFERROR(K2995/E2995,0)</f>
        <v/>
      </c>
      <c r="M2995">
        <f>YEAR(A2995)</f>
        <v/>
      </c>
      <c r="N2995">
        <f>"Q"&amp;ROUNDUP(MONTH(A2995)/3,0)</f>
        <v/>
      </c>
      <c r="O2995">
        <f>TEXT(A2995,"mmm")</f>
        <v/>
      </c>
    </row>
    <row r="2996">
      <c r="A2996" s="13" t="n">
        <v>45505</v>
      </c>
      <c r="B2996" t="inlineStr">
        <is>
          <t>South</t>
        </is>
      </c>
      <c r="C2996" t="inlineStr">
        <is>
          <t>Unknown</t>
        </is>
      </c>
      <c r="D2996" t="inlineStr">
        <is>
          <t>Sports</t>
        </is>
      </c>
      <c r="E2996" t="n">
        <v>1042.24</v>
      </c>
      <c r="F2996" t="n">
        <v>833.59</v>
      </c>
      <c r="G2996" t="n">
        <v>1226.16</v>
      </c>
      <c r="H2996" t="n">
        <v>1</v>
      </c>
      <c r="I2996" t="n">
        <v>1</v>
      </c>
      <c r="J2996" t="n">
        <v>0</v>
      </c>
      <c r="K2996">
        <f>E2996-F2996</f>
        <v/>
      </c>
      <c r="L2996" s="10">
        <f>IFERROR(K2996/E2996,0)</f>
        <v/>
      </c>
      <c r="M2996">
        <f>YEAR(A2996)</f>
        <v/>
      </c>
      <c r="N2996">
        <f>"Q"&amp;ROUNDUP(MONTH(A2996)/3,0)</f>
        <v/>
      </c>
      <c r="O2996">
        <f>TEXT(A2996,"mmm")</f>
        <v/>
      </c>
    </row>
    <row r="2997">
      <c r="A2997" s="13" t="n">
        <v>45505</v>
      </c>
      <c r="B2997" t="inlineStr">
        <is>
          <t>South</t>
        </is>
      </c>
      <c r="C2997" t="inlineStr">
        <is>
          <t>Website</t>
        </is>
      </c>
      <c r="D2997" t="inlineStr">
        <is>
          <t>Beauty</t>
        </is>
      </c>
      <c r="E2997" t="n">
        <v>30503.82</v>
      </c>
      <c r="F2997" t="n">
        <v>17520.85</v>
      </c>
      <c r="G2997" t="n">
        <v>33146.88</v>
      </c>
      <c r="H2997" t="n">
        <v>48</v>
      </c>
      <c r="I2997" t="n">
        <v>37</v>
      </c>
      <c r="J2997" t="n">
        <v>2</v>
      </c>
      <c r="K2997">
        <f>E2997-F2997</f>
        <v/>
      </c>
      <c r="L2997" s="10">
        <f>IFERROR(K2997/E2997,0)</f>
        <v/>
      </c>
      <c r="M2997">
        <f>YEAR(A2997)</f>
        <v/>
      </c>
      <c r="N2997">
        <f>"Q"&amp;ROUNDUP(MONTH(A2997)/3,0)</f>
        <v/>
      </c>
      <c r="O2997">
        <f>TEXT(A2997,"mmm")</f>
        <v/>
      </c>
    </row>
    <row r="2998">
      <c r="A2998" s="13" t="n">
        <v>45505</v>
      </c>
      <c r="B2998" t="inlineStr">
        <is>
          <t>South</t>
        </is>
      </c>
      <c r="C2998" t="inlineStr">
        <is>
          <t>Website</t>
        </is>
      </c>
      <c r="D2998" t="inlineStr">
        <is>
          <t>Books</t>
        </is>
      </c>
      <c r="E2998" t="n">
        <v>15790.43</v>
      </c>
      <c r="F2998" t="n">
        <v>11333.82</v>
      </c>
      <c r="G2998" t="n">
        <v>16824.08</v>
      </c>
      <c r="H2998" t="n">
        <v>33</v>
      </c>
      <c r="I2998" t="n">
        <v>23</v>
      </c>
      <c r="J2998" t="n">
        <v>1</v>
      </c>
      <c r="K2998">
        <f>E2998-F2998</f>
        <v/>
      </c>
      <c r="L2998" s="10">
        <f>IFERROR(K2998/E2998,0)</f>
        <v/>
      </c>
      <c r="M2998">
        <f>YEAR(A2998)</f>
        <v/>
      </c>
      <c r="N2998">
        <f>"Q"&amp;ROUNDUP(MONTH(A2998)/3,0)</f>
        <v/>
      </c>
      <c r="O2998">
        <f>TEXT(A2998,"mmm")</f>
        <v/>
      </c>
    </row>
    <row r="2999">
      <c r="A2999" s="13" t="n">
        <v>45505</v>
      </c>
      <c r="B2999" t="inlineStr">
        <is>
          <t>South</t>
        </is>
      </c>
      <c r="C2999" t="inlineStr">
        <is>
          <t>Website</t>
        </is>
      </c>
      <c r="D2999" t="inlineStr">
        <is>
          <t>Electronics</t>
        </is>
      </c>
      <c r="E2999" t="n">
        <v>621599.92</v>
      </c>
      <c r="F2999" t="n">
        <v>547021.9</v>
      </c>
      <c r="G2999" t="n">
        <v>661201.84</v>
      </c>
      <c r="H2999" t="n">
        <v>59</v>
      </c>
      <c r="I2999" t="n">
        <v>45</v>
      </c>
      <c r="J2999" t="n">
        <v>5</v>
      </c>
      <c r="K2999">
        <f>E2999-F2999</f>
        <v/>
      </c>
      <c r="L2999" s="10">
        <f>IFERROR(K2999/E2999,0)</f>
        <v/>
      </c>
      <c r="M2999">
        <f>YEAR(A2999)</f>
        <v/>
      </c>
      <c r="N2999">
        <f>"Q"&amp;ROUNDUP(MONTH(A2999)/3,0)</f>
        <v/>
      </c>
      <c r="O2999">
        <f>TEXT(A2999,"mmm")</f>
        <v/>
      </c>
    </row>
    <row r="3000">
      <c r="A3000" s="13" t="n">
        <v>45505</v>
      </c>
      <c r="B3000" t="inlineStr">
        <is>
          <t>South</t>
        </is>
      </c>
      <c r="C3000" t="inlineStr">
        <is>
          <t>Website</t>
        </is>
      </c>
      <c r="D3000" t="inlineStr">
        <is>
          <t>Fashion</t>
        </is>
      </c>
      <c r="E3000" t="n">
        <v>149874.59</v>
      </c>
      <c r="F3000" t="n">
        <v>81498.2</v>
      </c>
      <c r="G3000" t="n">
        <v>159911.44</v>
      </c>
      <c r="H3000" t="n">
        <v>89</v>
      </c>
      <c r="I3000" t="n">
        <v>72</v>
      </c>
      <c r="J3000" t="n">
        <v>13</v>
      </c>
      <c r="K3000">
        <f>E3000-F3000</f>
        <v/>
      </c>
      <c r="L3000" s="10">
        <f>IFERROR(K3000/E3000,0)</f>
        <v/>
      </c>
      <c r="M3000">
        <f>YEAR(A3000)</f>
        <v/>
      </c>
      <c r="N3000">
        <f>"Q"&amp;ROUNDUP(MONTH(A3000)/3,0)</f>
        <v/>
      </c>
      <c r="O3000">
        <f>TEXT(A3000,"mmm")</f>
        <v/>
      </c>
    </row>
    <row r="3001">
      <c r="A3001" s="13" t="n">
        <v>45505</v>
      </c>
      <c r="B3001" t="inlineStr">
        <is>
          <t>South</t>
        </is>
      </c>
      <c r="C3001" t="inlineStr">
        <is>
          <t>Website</t>
        </is>
      </c>
      <c r="D3001" t="inlineStr">
        <is>
          <t>Grocery</t>
        </is>
      </c>
      <c r="E3001" t="n">
        <v>26957.42</v>
      </c>
      <c r="F3001" t="n">
        <v>22248.6</v>
      </c>
      <c r="G3001" t="n">
        <v>28759.12</v>
      </c>
      <c r="H3001" t="n">
        <v>87</v>
      </c>
      <c r="I3001" t="n">
        <v>32</v>
      </c>
      <c r="J3001" t="n">
        <v>0</v>
      </c>
      <c r="K3001">
        <f>E3001-F3001</f>
        <v/>
      </c>
      <c r="L3001" s="10">
        <f>IFERROR(K3001/E3001,0)</f>
        <v/>
      </c>
      <c r="M3001">
        <f>YEAR(A3001)</f>
        <v/>
      </c>
      <c r="N3001">
        <f>"Q"&amp;ROUNDUP(MONTH(A3001)/3,0)</f>
        <v/>
      </c>
      <c r="O3001">
        <f>TEXT(A3001,"mmm")</f>
        <v/>
      </c>
    </row>
    <row r="3002">
      <c r="A3002" s="13" t="n">
        <v>45505</v>
      </c>
      <c r="B3002" t="inlineStr">
        <is>
          <t>South</t>
        </is>
      </c>
      <c r="C3002" t="inlineStr">
        <is>
          <t>Website</t>
        </is>
      </c>
      <c r="D3002" t="inlineStr">
        <is>
          <t>Home &amp; Kitchen</t>
        </is>
      </c>
      <c r="E3002" t="n">
        <v>100358.46</v>
      </c>
      <c r="F3002" t="n">
        <v>66078.77</v>
      </c>
      <c r="G3002" t="n">
        <v>105271.92</v>
      </c>
      <c r="H3002" t="n">
        <v>47</v>
      </c>
      <c r="I3002" t="n">
        <v>38</v>
      </c>
      <c r="J3002" t="n">
        <v>3</v>
      </c>
      <c r="K3002">
        <f>E3002-F3002</f>
        <v/>
      </c>
      <c r="L3002" s="10">
        <f>IFERROR(K3002/E3002,0)</f>
        <v/>
      </c>
      <c r="M3002">
        <f>YEAR(A3002)</f>
        <v/>
      </c>
      <c r="N3002">
        <f>"Q"&amp;ROUNDUP(MONTH(A3002)/3,0)</f>
        <v/>
      </c>
      <c r="O3002">
        <f>TEXT(A3002,"mmm")</f>
        <v/>
      </c>
    </row>
    <row r="3003">
      <c r="A3003" s="13" t="n">
        <v>45505</v>
      </c>
      <c r="B3003" t="inlineStr">
        <is>
          <t>South</t>
        </is>
      </c>
      <c r="C3003" t="inlineStr">
        <is>
          <t>Website</t>
        </is>
      </c>
      <c r="D3003" t="inlineStr">
        <is>
          <t>Sports</t>
        </is>
      </c>
      <c r="E3003" t="n">
        <v>60257.19</v>
      </c>
      <c r="F3003" t="n">
        <v>40688.54</v>
      </c>
      <c r="G3003" t="n">
        <v>64857.52</v>
      </c>
      <c r="H3003" t="n">
        <v>27</v>
      </c>
      <c r="I3003" t="n">
        <v>18</v>
      </c>
      <c r="J3003" t="n">
        <v>1</v>
      </c>
      <c r="K3003">
        <f>E3003-F3003</f>
        <v/>
      </c>
      <c r="L3003" s="10">
        <f>IFERROR(K3003/E3003,0)</f>
        <v/>
      </c>
      <c r="M3003">
        <f>YEAR(A3003)</f>
        <v/>
      </c>
      <c r="N3003">
        <f>"Q"&amp;ROUNDUP(MONTH(A3003)/3,0)</f>
        <v/>
      </c>
      <c r="O3003">
        <f>TEXT(A3003,"mmm")</f>
        <v/>
      </c>
    </row>
    <row r="3004">
      <c r="A3004" s="13" t="n">
        <v>45505</v>
      </c>
      <c r="B3004" t="inlineStr">
        <is>
          <t>West</t>
        </is>
      </c>
      <c r="C3004" t="inlineStr">
        <is>
          <t>Marketplace</t>
        </is>
      </c>
      <c r="D3004" t="inlineStr">
        <is>
          <t>Beauty</t>
        </is>
      </c>
      <c r="E3004" t="n">
        <v>17604.18</v>
      </c>
      <c r="F3004" t="n">
        <v>10142.07</v>
      </c>
      <c r="G3004" t="n">
        <v>19283.68</v>
      </c>
      <c r="H3004" t="n">
        <v>38</v>
      </c>
      <c r="I3004" t="n">
        <v>29</v>
      </c>
      <c r="J3004" t="n">
        <v>0</v>
      </c>
      <c r="K3004">
        <f>E3004-F3004</f>
        <v/>
      </c>
      <c r="L3004" s="10">
        <f>IFERROR(K3004/E3004,0)</f>
        <v/>
      </c>
      <c r="M3004">
        <f>YEAR(A3004)</f>
        <v/>
      </c>
      <c r="N3004">
        <f>"Q"&amp;ROUNDUP(MONTH(A3004)/3,0)</f>
        <v/>
      </c>
      <c r="O3004">
        <f>TEXT(A3004,"mmm")</f>
        <v/>
      </c>
    </row>
    <row r="3005">
      <c r="A3005" s="13" t="n">
        <v>45505</v>
      </c>
      <c r="B3005" t="inlineStr">
        <is>
          <t>West</t>
        </is>
      </c>
      <c r="C3005" t="inlineStr">
        <is>
          <t>Marketplace</t>
        </is>
      </c>
      <c r="D3005" t="inlineStr">
        <is>
          <t>Books</t>
        </is>
      </c>
      <c r="E3005" t="n">
        <v>11216.49</v>
      </c>
      <c r="F3005" t="n">
        <v>8788.639999999999</v>
      </c>
      <c r="G3005" t="n">
        <v>12577.76</v>
      </c>
      <c r="H3005" t="n">
        <v>26</v>
      </c>
      <c r="I3005" t="n">
        <v>21</v>
      </c>
      <c r="J3005" t="n">
        <v>1</v>
      </c>
      <c r="K3005">
        <f>E3005-F3005</f>
        <v/>
      </c>
      <c r="L3005" s="10">
        <f>IFERROR(K3005/E3005,0)</f>
        <v/>
      </c>
      <c r="M3005">
        <f>YEAR(A3005)</f>
        <v/>
      </c>
      <c r="N3005">
        <f>"Q"&amp;ROUNDUP(MONTH(A3005)/3,0)</f>
        <v/>
      </c>
      <c r="O3005">
        <f>TEXT(A3005,"mmm")</f>
        <v/>
      </c>
    </row>
    <row r="3006">
      <c r="A3006" s="13" t="n">
        <v>45505</v>
      </c>
      <c r="B3006" t="inlineStr">
        <is>
          <t>West</t>
        </is>
      </c>
      <c r="C3006" t="inlineStr">
        <is>
          <t>Marketplace</t>
        </is>
      </c>
      <c r="D3006" t="inlineStr">
        <is>
          <t>Electronics</t>
        </is>
      </c>
      <c r="E3006" t="n">
        <v>515218.96</v>
      </c>
      <c r="F3006" t="n">
        <v>473004.83</v>
      </c>
      <c r="G3006" t="n">
        <v>572033.28</v>
      </c>
      <c r="H3006" t="n">
        <v>48</v>
      </c>
      <c r="I3006" t="n">
        <v>36</v>
      </c>
      <c r="J3006" t="n">
        <v>4</v>
      </c>
      <c r="K3006">
        <f>E3006-F3006</f>
        <v/>
      </c>
      <c r="L3006" s="10">
        <f>IFERROR(K3006/E3006,0)</f>
        <v/>
      </c>
      <c r="M3006">
        <f>YEAR(A3006)</f>
        <v/>
      </c>
      <c r="N3006">
        <f>"Q"&amp;ROUNDUP(MONTH(A3006)/3,0)</f>
        <v/>
      </c>
      <c r="O3006">
        <f>TEXT(A3006,"mmm")</f>
        <v/>
      </c>
    </row>
    <row r="3007">
      <c r="A3007" s="13" t="n">
        <v>45505</v>
      </c>
      <c r="B3007" t="inlineStr">
        <is>
          <t>West</t>
        </is>
      </c>
      <c r="C3007" t="inlineStr">
        <is>
          <t>Marketplace</t>
        </is>
      </c>
      <c r="D3007" t="inlineStr">
        <is>
          <t>Fashion</t>
        </is>
      </c>
      <c r="E3007" t="n">
        <v>92556.67</v>
      </c>
      <c r="F3007" t="n">
        <v>51752</v>
      </c>
      <c r="G3007" t="n">
        <v>103272</v>
      </c>
      <c r="H3007" t="n">
        <v>70</v>
      </c>
      <c r="I3007" t="n">
        <v>51</v>
      </c>
      <c r="J3007" t="n">
        <v>9</v>
      </c>
      <c r="K3007">
        <f>E3007-F3007</f>
        <v/>
      </c>
      <c r="L3007" s="10">
        <f>IFERROR(K3007/E3007,0)</f>
        <v/>
      </c>
      <c r="M3007">
        <f>YEAR(A3007)</f>
        <v/>
      </c>
      <c r="N3007">
        <f>"Q"&amp;ROUNDUP(MONTH(A3007)/3,0)</f>
        <v/>
      </c>
      <c r="O3007">
        <f>TEXT(A3007,"mmm")</f>
        <v/>
      </c>
    </row>
    <row r="3008">
      <c r="A3008" s="13" t="n">
        <v>45505</v>
      </c>
      <c r="B3008" t="inlineStr">
        <is>
          <t>West</t>
        </is>
      </c>
      <c r="C3008" t="inlineStr">
        <is>
          <t>Marketplace</t>
        </is>
      </c>
      <c r="D3008" t="inlineStr">
        <is>
          <t>Grocery</t>
        </is>
      </c>
      <c r="E3008" t="n">
        <v>28480.65</v>
      </c>
      <c r="F3008" t="n">
        <v>24373.96</v>
      </c>
      <c r="G3008" t="n">
        <v>31697.12</v>
      </c>
      <c r="H3008" t="n">
        <v>82</v>
      </c>
      <c r="I3008" t="n">
        <v>36</v>
      </c>
      <c r="J3008" t="n">
        <v>0</v>
      </c>
      <c r="K3008">
        <f>E3008-F3008</f>
        <v/>
      </c>
      <c r="L3008" s="10">
        <f>IFERROR(K3008/E3008,0)</f>
        <v/>
      </c>
      <c r="M3008">
        <f>YEAR(A3008)</f>
        <v/>
      </c>
      <c r="N3008">
        <f>"Q"&amp;ROUNDUP(MONTH(A3008)/3,0)</f>
        <v/>
      </c>
      <c r="O3008">
        <f>TEXT(A3008,"mmm")</f>
        <v/>
      </c>
    </row>
    <row r="3009">
      <c r="A3009" s="13" t="n">
        <v>45505</v>
      </c>
      <c r="B3009" t="inlineStr">
        <is>
          <t>West</t>
        </is>
      </c>
      <c r="C3009" t="inlineStr">
        <is>
          <t>Marketplace</t>
        </is>
      </c>
      <c r="D3009" t="inlineStr">
        <is>
          <t>Home &amp; Kitchen</t>
        </is>
      </c>
      <c r="E3009" t="n">
        <v>60382.08</v>
      </c>
      <c r="F3009" t="n">
        <v>43573.34</v>
      </c>
      <c r="G3009" t="n">
        <v>68241.67999999999</v>
      </c>
      <c r="H3009" t="n">
        <v>33</v>
      </c>
      <c r="I3009" t="n">
        <v>28</v>
      </c>
      <c r="J3009" t="n">
        <v>1</v>
      </c>
      <c r="K3009">
        <f>E3009-F3009</f>
        <v/>
      </c>
      <c r="L3009" s="10">
        <f>IFERROR(K3009/E3009,0)</f>
        <v/>
      </c>
      <c r="M3009">
        <f>YEAR(A3009)</f>
        <v/>
      </c>
      <c r="N3009">
        <f>"Q"&amp;ROUNDUP(MONTH(A3009)/3,0)</f>
        <v/>
      </c>
      <c r="O3009">
        <f>TEXT(A3009,"mmm")</f>
        <v/>
      </c>
    </row>
    <row r="3010">
      <c r="A3010" s="13" t="n">
        <v>45505</v>
      </c>
      <c r="B3010" t="inlineStr">
        <is>
          <t>West</t>
        </is>
      </c>
      <c r="C3010" t="inlineStr">
        <is>
          <t>Marketplace</t>
        </is>
      </c>
      <c r="D3010" t="inlineStr">
        <is>
          <t>Sports</t>
        </is>
      </c>
      <c r="E3010" t="n">
        <v>44877.49</v>
      </c>
      <c r="F3010" t="n">
        <v>31071.33</v>
      </c>
      <c r="G3010" t="n">
        <v>50802.96</v>
      </c>
      <c r="H3010" t="n">
        <v>21</v>
      </c>
      <c r="I3010" t="n">
        <v>15</v>
      </c>
      <c r="J3010" t="n">
        <v>2</v>
      </c>
      <c r="K3010">
        <f>E3010-F3010</f>
        <v/>
      </c>
      <c r="L3010" s="10">
        <f>IFERROR(K3010/E3010,0)</f>
        <v/>
      </c>
      <c r="M3010">
        <f>YEAR(A3010)</f>
        <v/>
      </c>
      <c r="N3010">
        <f>"Q"&amp;ROUNDUP(MONTH(A3010)/3,0)</f>
        <v/>
      </c>
      <c r="O3010">
        <f>TEXT(A3010,"mmm")</f>
        <v/>
      </c>
    </row>
    <row r="3011">
      <c r="A3011" s="13" t="n">
        <v>45505</v>
      </c>
      <c r="B3011" t="inlineStr">
        <is>
          <t>West</t>
        </is>
      </c>
      <c r="C3011" t="inlineStr">
        <is>
          <t>Mobile App</t>
        </is>
      </c>
      <c r="D3011" t="inlineStr">
        <is>
          <t>Beauty</t>
        </is>
      </c>
      <c r="E3011" t="n">
        <v>26158.31</v>
      </c>
      <c r="F3011" t="n">
        <v>14339.33</v>
      </c>
      <c r="G3011" t="n">
        <v>28401.36</v>
      </c>
      <c r="H3011" t="n">
        <v>41</v>
      </c>
      <c r="I3011" t="n">
        <v>31</v>
      </c>
      <c r="J3011" t="n">
        <v>0</v>
      </c>
      <c r="K3011">
        <f>E3011-F3011</f>
        <v/>
      </c>
      <c r="L3011" s="10">
        <f>IFERROR(K3011/E3011,0)</f>
        <v/>
      </c>
      <c r="M3011">
        <f>YEAR(A3011)</f>
        <v/>
      </c>
      <c r="N3011">
        <f>"Q"&amp;ROUNDUP(MONTH(A3011)/3,0)</f>
        <v/>
      </c>
      <c r="O3011">
        <f>TEXT(A3011,"mmm")</f>
        <v/>
      </c>
    </row>
    <row r="3012">
      <c r="A3012" s="13" t="n">
        <v>45505</v>
      </c>
      <c r="B3012" t="inlineStr">
        <is>
          <t>West</t>
        </is>
      </c>
      <c r="C3012" t="inlineStr">
        <is>
          <t>Mobile App</t>
        </is>
      </c>
      <c r="D3012" t="inlineStr">
        <is>
          <t>Books</t>
        </is>
      </c>
      <c r="E3012" t="n">
        <v>9741.83</v>
      </c>
      <c r="F3012" t="n">
        <v>6922.47</v>
      </c>
      <c r="G3012" t="n">
        <v>10426</v>
      </c>
      <c r="H3012" t="n">
        <v>25</v>
      </c>
      <c r="I3012" t="n">
        <v>18</v>
      </c>
      <c r="J3012" t="n">
        <v>2</v>
      </c>
      <c r="K3012">
        <f>E3012-F3012</f>
        <v/>
      </c>
      <c r="L3012" s="10">
        <f>IFERROR(K3012/E3012,0)</f>
        <v/>
      </c>
      <c r="M3012">
        <f>YEAR(A3012)</f>
        <v/>
      </c>
      <c r="N3012">
        <f>"Q"&amp;ROUNDUP(MONTH(A3012)/3,0)</f>
        <v/>
      </c>
      <c r="O3012">
        <f>TEXT(A3012,"mmm")</f>
        <v/>
      </c>
    </row>
    <row r="3013">
      <c r="A3013" s="13" t="n">
        <v>45505</v>
      </c>
      <c r="B3013" t="inlineStr">
        <is>
          <t>West</t>
        </is>
      </c>
      <c r="C3013" t="inlineStr">
        <is>
          <t>Mobile App</t>
        </is>
      </c>
      <c r="D3013" t="inlineStr">
        <is>
          <t>Electronics</t>
        </is>
      </c>
      <c r="E3013" t="n">
        <v>470086.52</v>
      </c>
      <c r="F3013" t="n">
        <v>426731.86</v>
      </c>
      <c r="G3013" t="n">
        <v>516050.08</v>
      </c>
      <c r="H3013" t="n">
        <v>48</v>
      </c>
      <c r="I3013" t="n">
        <v>41</v>
      </c>
      <c r="J3013" t="n">
        <v>2</v>
      </c>
      <c r="K3013">
        <f>E3013-F3013</f>
        <v/>
      </c>
      <c r="L3013" s="10">
        <f>IFERROR(K3013/E3013,0)</f>
        <v/>
      </c>
      <c r="M3013">
        <f>YEAR(A3013)</f>
        <v/>
      </c>
      <c r="N3013">
        <f>"Q"&amp;ROUNDUP(MONTH(A3013)/3,0)</f>
        <v/>
      </c>
      <c r="O3013">
        <f>TEXT(A3013,"mmm")</f>
        <v/>
      </c>
    </row>
    <row r="3014">
      <c r="A3014" s="13" t="n">
        <v>45505</v>
      </c>
      <c r="B3014" t="inlineStr">
        <is>
          <t>West</t>
        </is>
      </c>
      <c r="C3014" t="inlineStr">
        <is>
          <t>Mobile App</t>
        </is>
      </c>
      <c r="D3014" t="inlineStr">
        <is>
          <t>Fashion</t>
        </is>
      </c>
      <c r="E3014" t="n">
        <v>96635.99000000001</v>
      </c>
      <c r="F3014" t="n">
        <v>53290.21</v>
      </c>
      <c r="G3014" t="n">
        <v>104476.32</v>
      </c>
      <c r="H3014" t="n">
        <v>82</v>
      </c>
      <c r="I3014" t="n">
        <v>64</v>
      </c>
      <c r="J3014" t="n">
        <v>7</v>
      </c>
      <c r="K3014">
        <f>E3014-F3014</f>
        <v/>
      </c>
      <c r="L3014" s="10">
        <f>IFERROR(K3014/E3014,0)</f>
        <v/>
      </c>
      <c r="M3014">
        <f>YEAR(A3014)</f>
        <v/>
      </c>
      <c r="N3014">
        <f>"Q"&amp;ROUNDUP(MONTH(A3014)/3,0)</f>
        <v/>
      </c>
      <c r="O3014">
        <f>TEXT(A3014,"mmm")</f>
        <v/>
      </c>
    </row>
    <row r="3015">
      <c r="A3015" s="13" t="n">
        <v>45505</v>
      </c>
      <c r="B3015" t="inlineStr">
        <is>
          <t>West</t>
        </is>
      </c>
      <c r="C3015" t="inlineStr">
        <is>
          <t>Mobile App</t>
        </is>
      </c>
      <c r="D3015" t="inlineStr">
        <is>
          <t>Grocery</t>
        </is>
      </c>
      <c r="E3015" t="n">
        <v>33557.78</v>
      </c>
      <c r="F3015" t="n">
        <v>28038.42</v>
      </c>
      <c r="G3015" t="n">
        <v>36135.84</v>
      </c>
      <c r="H3015" t="n">
        <v>94</v>
      </c>
      <c r="I3015" t="n">
        <v>37</v>
      </c>
      <c r="J3015" t="n">
        <v>2</v>
      </c>
      <c r="K3015">
        <f>E3015-F3015</f>
        <v/>
      </c>
      <c r="L3015" s="10">
        <f>IFERROR(K3015/E3015,0)</f>
        <v/>
      </c>
      <c r="M3015">
        <f>YEAR(A3015)</f>
        <v/>
      </c>
      <c r="N3015">
        <f>"Q"&amp;ROUNDUP(MONTH(A3015)/3,0)</f>
        <v/>
      </c>
      <c r="O3015">
        <f>TEXT(A3015,"mmm")</f>
        <v/>
      </c>
    </row>
    <row r="3016">
      <c r="A3016" s="13" t="n">
        <v>45505</v>
      </c>
      <c r="B3016" t="inlineStr">
        <is>
          <t>West</t>
        </is>
      </c>
      <c r="C3016" t="inlineStr">
        <is>
          <t>Mobile App</t>
        </is>
      </c>
      <c r="D3016" t="inlineStr">
        <is>
          <t>Home &amp; Kitchen</t>
        </is>
      </c>
      <c r="E3016" t="n">
        <v>105386.05</v>
      </c>
      <c r="F3016" t="n">
        <v>72357.23</v>
      </c>
      <c r="G3016" t="n">
        <v>113423.44</v>
      </c>
      <c r="H3016" t="n">
        <v>49</v>
      </c>
      <c r="I3016" t="n">
        <v>39</v>
      </c>
      <c r="J3016" t="n">
        <v>3</v>
      </c>
      <c r="K3016">
        <f>E3016-F3016</f>
        <v/>
      </c>
      <c r="L3016" s="10">
        <f>IFERROR(K3016/E3016,0)</f>
        <v/>
      </c>
      <c r="M3016">
        <f>YEAR(A3016)</f>
        <v/>
      </c>
      <c r="N3016">
        <f>"Q"&amp;ROUNDUP(MONTH(A3016)/3,0)</f>
        <v/>
      </c>
      <c r="O3016">
        <f>TEXT(A3016,"mmm")</f>
        <v/>
      </c>
    </row>
    <row r="3017">
      <c r="A3017" s="13" t="n">
        <v>45505</v>
      </c>
      <c r="B3017" t="inlineStr">
        <is>
          <t>West</t>
        </is>
      </c>
      <c r="C3017" t="inlineStr">
        <is>
          <t>Mobile App</t>
        </is>
      </c>
      <c r="D3017" t="inlineStr">
        <is>
          <t>Sports</t>
        </is>
      </c>
      <c r="E3017" t="n">
        <v>79599.38</v>
      </c>
      <c r="F3017" t="n">
        <v>51561.77</v>
      </c>
      <c r="G3017" t="n">
        <v>85759.44</v>
      </c>
      <c r="H3017" t="n">
        <v>29</v>
      </c>
      <c r="I3017" t="n">
        <v>25</v>
      </c>
      <c r="J3017" t="n">
        <v>1</v>
      </c>
      <c r="K3017">
        <f>E3017-F3017</f>
        <v/>
      </c>
      <c r="L3017" s="10">
        <f>IFERROR(K3017/E3017,0)</f>
        <v/>
      </c>
      <c r="M3017">
        <f>YEAR(A3017)</f>
        <v/>
      </c>
      <c r="N3017">
        <f>"Q"&amp;ROUNDUP(MONTH(A3017)/3,0)</f>
        <v/>
      </c>
      <c r="O3017">
        <f>TEXT(A3017,"mmm")</f>
        <v/>
      </c>
    </row>
    <row r="3018">
      <c r="A3018" s="13" t="n">
        <v>45505</v>
      </c>
      <c r="B3018" t="inlineStr">
        <is>
          <t>West</t>
        </is>
      </c>
      <c r="C3018" t="inlineStr">
        <is>
          <t>Mobile App</t>
        </is>
      </c>
      <c r="D3018" t="inlineStr">
        <is>
          <t>Unknown</t>
        </is>
      </c>
      <c r="E3018" t="n">
        <v>759.77</v>
      </c>
      <c r="F3018" t="n">
        <v>348.85</v>
      </c>
      <c r="G3018" t="n">
        <v>799.76</v>
      </c>
      <c r="H3018" t="n">
        <v>1</v>
      </c>
      <c r="I3018" t="n">
        <v>1</v>
      </c>
      <c r="J3018" t="n">
        <v>0</v>
      </c>
      <c r="K3018">
        <f>E3018-F3018</f>
        <v/>
      </c>
      <c r="L3018" s="10">
        <f>IFERROR(K3018/E3018,0)</f>
        <v/>
      </c>
      <c r="M3018">
        <f>YEAR(A3018)</f>
        <v/>
      </c>
      <c r="N3018">
        <f>"Q"&amp;ROUNDUP(MONTH(A3018)/3,0)</f>
        <v/>
      </c>
      <c r="O3018">
        <f>TEXT(A3018,"mmm")</f>
        <v/>
      </c>
    </row>
    <row r="3019">
      <c r="A3019" s="13" t="n">
        <v>45505</v>
      </c>
      <c r="B3019" t="inlineStr">
        <is>
          <t>West</t>
        </is>
      </c>
      <c r="C3019" t="inlineStr">
        <is>
          <t>Retail Store</t>
        </is>
      </c>
      <c r="D3019" t="inlineStr">
        <is>
          <t>Beauty</t>
        </is>
      </c>
      <c r="E3019" t="n">
        <v>11577.94</v>
      </c>
      <c r="F3019" t="n">
        <v>6196</v>
      </c>
      <c r="G3019" t="n">
        <v>12166.96</v>
      </c>
      <c r="H3019" t="n">
        <v>21</v>
      </c>
      <c r="I3019" t="n">
        <v>17</v>
      </c>
      <c r="J3019" t="n">
        <v>0</v>
      </c>
      <c r="K3019">
        <f>E3019-F3019</f>
        <v/>
      </c>
      <c r="L3019" s="10">
        <f>IFERROR(K3019/E3019,0)</f>
        <v/>
      </c>
      <c r="M3019">
        <f>YEAR(A3019)</f>
        <v/>
      </c>
      <c r="N3019">
        <f>"Q"&amp;ROUNDUP(MONTH(A3019)/3,0)</f>
        <v/>
      </c>
      <c r="O3019">
        <f>TEXT(A3019,"mmm")</f>
        <v/>
      </c>
    </row>
    <row r="3020">
      <c r="A3020" s="13" t="n">
        <v>45505</v>
      </c>
      <c r="B3020" t="inlineStr">
        <is>
          <t>West</t>
        </is>
      </c>
      <c r="C3020" t="inlineStr">
        <is>
          <t>Retail Store</t>
        </is>
      </c>
      <c r="D3020" t="inlineStr">
        <is>
          <t>Books</t>
        </is>
      </c>
      <c r="E3020" t="n">
        <v>3737.39</v>
      </c>
      <c r="F3020" t="n">
        <v>2667</v>
      </c>
      <c r="G3020" t="n">
        <v>3830.32</v>
      </c>
      <c r="H3020" t="n">
        <v>7</v>
      </c>
      <c r="I3020" t="n">
        <v>6</v>
      </c>
      <c r="J3020" t="n">
        <v>0</v>
      </c>
      <c r="K3020">
        <f>E3020-F3020</f>
        <v/>
      </c>
      <c r="L3020" s="10">
        <f>IFERROR(K3020/E3020,0)</f>
        <v/>
      </c>
      <c r="M3020">
        <f>YEAR(A3020)</f>
        <v/>
      </c>
      <c r="N3020">
        <f>"Q"&amp;ROUNDUP(MONTH(A3020)/3,0)</f>
        <v/>
      </c>
      <c r="O3020">
        <f>TEXT(A3020,"mmm")</f>
        <v/>
      </c>
    </row>
    <row r="3021">
      <c r="A3021" s="13" t="n">
        <v>45505</v>
      </c>
      <c r="B3021" t="inlineStr">
        <is>
          <t>West</t>
        </is>
      </c>
      <c r="C3021" t="inlineStr">
        <is>
          <t>Retail Store</t>
        </is>
      </c>
      <c r="D3021" t="inlineStr">
        <is>
          <t>Electronics</t>
        </is>
      </c>
      <c r="E3021" t="n">
        <v>346080.14</v>
      </c>
      <c r="F3021" t="n">
        <v>301606.74</v>
      </c>
      <c r="G3021" t="n">
        <v>361596.56</v>
      </c>
      <c r="H3021" t="n">
        <v>31</v>
      </c>
      <c r="I3021" t="n">
        <v>24</v>
      </c>
      <c r="J3021" t="n">
        <v>3</v>
      </c>
      <c r="K3021">
        <f>E3021-F3021</f>
        <v/>
      </c>
      <c r="L3021" s="10">
        <f>IFERROR(K3021/E3021,0)</f>
        <v/>
      </c>
      <c r="M3021">
        <f>YEAR(A3021)</f>
        <v/>
      </c>
      <c r="N3021">
        <f>"Q"&amp;ROUNDUP(MONTH(A3021)/3,0)</f>
        <v/>
      </c>
      <c r="O3021">
        <f>TEXT(A3021,"mmm")</f>
        <v/>
      </c>
    </row>
    <row r="3022">
      <c r="A3022" s="13" t="n">
        <v>45505</v>
      </c>
      <c r="B3022" t="inlineStr">
        <is>
          <t>West</t>
        </is>
      </c>
      <c r="C3022" t="inlineStr">
        <is>
          <t>Retail Store</t>
        </is>
      </c>
      <c r="D3022" t="inlineStr">
        <is>
          <t>Fashion</t>
        </is>
      </c>
      <c r="E3022" t="n">
        <v>36771.77</v>
      </c>
      <c r="F3022" t="n">
        <v>19330.31</v>
      </c>
      <c r="G3022" t="n">
        <v>38741.04</v>
      </c>
      <c r="H3022" t="n">
        <v>29</v>
      </c>
      <c r="I3022" t="n">
        <v>24</v>
      </c>
      <c r="J3022" t="n">
        <v>1</v>
      </c>
      <c r="K3022">
        <f>E3022-F3022</f>
        <v/>
      </c>
      <c r="L3022" s="10">
        <f>IFERROR(K3022/E3022,0)</f>
        <v/>
      </c>
      <c r="M3022">
        <f>YEAR(A3022)</f>
        <v/>
      </c>
      <c r="N3022">
        <f>"Q"&amp;ROUNDUP(MONTH(A3022)/3,0)</f>
        <v/>
      </c>
      <c r="O3022">
        <f>TEXT(A3022,"mmm")</f>
        <v/>
      </c>
    </row>
    <row r="3023">
      <c r="A3023" s="13" t="n">
        <v>45505</v>
      </c>
      <c r="B3023" t="inlineStr">
        <is>
          <t>West</t>
        </is>
      </c>
      <c r="C3023" t="inlineStr">
        <is>
          <t>Retail Store</t>
        </is>
      </c>
      <c r="D3023" t="inlineStr">
        <is>
          <t>Grocery</t>
        </is>
      </c>
      <c r="E3023" t="n">
        <v>12563.82</v>
      </c>
      <c r="F3023" t="n">
        <v>9912.280000000001</v>
      </c>
      <c r="G3023" t="n">
        <v>12949.04</v>
      </c>
      <c r="H3023" t="n">
        <v>29</v>
      </c>
      <c r="I3023" t="n">
        <v>11</v>
      </c>
      <c r="J3023" t="n">
        <v>0</v>
      </c>
      <c r="K3023">
        <f>E3023-F3023</f>
        <v/>
      </c>
      <c r="L3023" s="10">
        <f>IFERROR(K3023/E3023,0)</f>
        <v/>
      </c>
      <c r="M3023">
        <f>YEAR(A3023)</f>
        <v/>
      </c>
      <c r="N3023">
        <f>"Q"&amp;ROUNDUP(MONTH(A3023)/3,0)</f>
        <v/>
      </c>
      <c r="O3023">
        <f>TEXT(A3023,"mmm")</f>
        <v/>
      </c>
    </row>
    <row r="3024">
      <c r="A3024" s="13" t="n">
        <v>45505</v>
      </c>
      <c r="B3024" t="inlineStr">
        <is>
          <t>West</t>
        </is>
      </c>
      <c r="C3024" t="inlineStr">
        <is>
          <t>Retail Store</t>
        </is>
      </c>
      <c r="D3024" t="inlineStr">
        <is>
          <t>Home &amp; Kitchen</t>
        </is>
      </c>
      <c r="E3024" t="n">
        <v>27707.87</v>
      </c>
      <c r="F3024" t="n">
        <v>18530.22</v>
      </c>
      <c r="G3024" t="n">
        <v>29184.48</v>
      </c>
      <c r="H3024" t="n">
        <v>18</v>
      </c>
      <c r="I3024" t="n">
        <v>15</v>
      </c>
      <c r="J3024" t="n">
        <v>2</v>
      </c>
      <c r="K3024">
        <f>E3024-F3024</f>
        <v/>
      </c>
      <c r="L3024" s="10">
        <f>IFERROR(K3024/E3024,0)</f>
        <v/>
      </c>
      <c r="M3024">
        <f>YEAR(A3024)</f>
        <v/>
      </c>
      <c r="N3024">
        <f>"Q"&amp;ROUNDUP(MONTH(A3024)/3,0)</f>
        <v/>
      </c>
      <c r="O3024">
        <f>TEXT(A3024,"mmm")</f>
        <v/>
      </c>
    </row>
    <row r="3025">
      <c r="A3025" s="13" t="n">
        <v>45505</v>
      </c>
      <c r="B3025" t="inlineStr">
        <is>
          <t>West</t>
        </is>
      </c>
      <c r="C3025" t="inlineStr">
        <is>
          <t>Retail Store</t>
        </is>
      </c>
      <c r="D3025" t="inlineStr">
        <is>
          <t>Sports</t>
        </is>
      </c>
      <c r="E3025" t="n">
        <v>16900.72</v>
      </c>
      <c r="F3025" t="n">
        <v>10815.86</v>
      </c>
      <c r="G3025" t="n">
        <v>17127.76</v>
      </c>
      <c r="H3025" t="n">
        <v>11</v>
      </c>
      <c r="I3025" t="n">
        <v>10</v>
      </c>
      <c r="J3025" t="n">
        <v>1</v>
      </c>
      <c r="K3025">
        <f>E3025-F3025</f>
        <v/>
      </c>
      <c r="L3025" s="10">
        <f>IFERROR(K3025/E3025,0)</f>
        <v/>
      </c>
      <c r="M3025">
        <f>YEAR(A3025)</f>
        <v/>
      </c>
      <c r="N3025">
        <f>"Q"&amp;ROUNDUP(MONTH(A3025)/3,0)</f>
        <v/>
      </c>
      <c r="O3025">
        <f>TEXT(A3025,"mmm")</f>
        <v/>
      </c>
    </row>
    <row r="3026">
      <c r="A3026" s="13" t="n">
        <v>45505</v>
      </c>
      <c r="B3026" t="inlineStr">
        <is>
          <t>West</t>
        </is>
      </c>
      <c r="C3026" t="inlineStr">
        <is>
          <t>Unknown</t>
        </is>
      </c>
      <c r="D3026" t="inlineStr">
        <is>
          <t>Books</t>
        </is>
      </c>
      <c r="E3026" t="n">
        <v>2322.64</v>
      </c>
      <c r="F3026" t="n">
        <v>1812.55</v>
      </c>
      <c r="G3026" t="n">
        <v>2512.64</v>
      </c>
      <c r="H3026" t="n">
        <v>4</v>
      </c>
      <c r="I3026" t="n">
        <v>2</v>
      </c>
      <c r="J3026" t="n">
        <v>0</v>
      </c>
      <c r="K3026">
        <f>E3026-F3026</f>
        <v/>
      </c>
      <c r="L3026" s="10">
        <f>IFERROR(K3026/E3026,0)</f>
        <v/>
      </c>
      <c r="M3026">
        <f>YEAR(A3026)</f>
        <v/>
      </c>
      <c r="N3026">
        <f>"Q"&amp;ROUNDUP(MONTH(A3026)/3,0)</f>
        <v/>
      </c>
      <c r="O3026">
        <f>TEXT(A3026,"mmm")</f>
        <v/>
      </c>
    </row>
    <row r="3027">
      <c r="A3027" s="13" t="n">
        <v>45505</v>
      </c>
      <c r="B3027" t="inlineStr">
        <is>
          <t>West</t>
        </is>
      </c>
      <c r="C3027" t="inlineStr">
        <is>
          <t>Unknown</t>
        </is>
      </c>
      <c r="D3027" t="inlineStr">
        <is>
          <t>Fashion</t>
        </is>
      </c>
      <c r="E3027" t="n">
        <v>2423.3</v>
      </c>
      <c r="F3027" t="n">
        <v>1304.22</v>
      </c>
      <c r="G3027" t="n">
        <v>2692.56</v>
      </c>
      <c r="H3027" t="n">
        <v>1</v>
      </c>
      <c r="I3027" t="n">
        <v>1</v>
      </c>
      <c r="J3027" t="n">
        <v>0</v>
      </c>
      <c r="K3027">
        <f>E3027-F3027</f>
        <v/>
      </c>
      <c r="L3027" s="10">
        <f>IFERROR(K3027/E3027,0)</f>
        <v/>
      </c>
      <c r="M3027">
        <f>YEAR(A3027)</f>
        <v/>
      </c>
      <c r="N3027">
        <f>"Q"&amp;ROUNDUP(MONTH(A3027)/3,0)</f>
        <v/>
      </c>
      <c r="O3027">
        <f>TEXT(A3027,"mmm")</f>
        <v/>
      </c>
    </row>
    <row r="3028">
      <c r="A3028" s="13" t="n">
        <v>45505</v>
      </c>
      <c r="B3028" t="inlineStr">
        <is>
          <t>West</t>
        </is>
      </c>
      <c r="C3028" t="inlineStr">
        <is>
          <t>Website</t>
        </is>
      </c>
      <c r="D3028" t="inlineStr">
        <is>
          <t>Beauty</t>
        </is>
      </c>
      <c r="E3028" t="n">
        <v>24706.14</v>
      </c>
      <c r="F3028" t="n">
        <v>13407.59</v>
      </c>
      <c r="G3028" t="n">
        <v>25682.8</v>
      </c>
      <c r="H3028" t="n">
        <v>35</v>
      </c>
      <c r="I3028" t="n">
        <v>29</v>
      </c>
      <c r="J3028" t="n">
        <v>1</v>
      </c>
      <c r="K3028">
        <f>E3028-F3028</f>
        <v/>
      </c>
      <c r="L3028" s="10">
        <f>IFERROR(K3028/E3028,0)</f>
        <v/>
      </c>
      <c r="M3028">
        <f>YEAR(A3028)</f>
        <v/>
      </c>
      <c r="N3028">
        <f>"Q"&amp;ROUNDUP(MONTH(A3028)/3,0)</f>
        <v/>
      </c>
      <c r="O3028">
        <f>TEXT(A3028,"mmm")</f>
        <v/>
      </c>
    </row>
    <row r="3029">
      <c r="A3029" s="13" t="n">
        <v>45505</v>
      </c>
      <c r="B3029" t="inlineStr">
        <is>
          <t>West</t>
        </is>
      </c>
      <c r="C3029" t="inlineStr">
        <is>
          <t>Website</t>
        </is>
      </c>
      <c r="D3029" t="inlineStr">
        <is>
          <t>Books</t>
        </is>
      </c>
      <c r="E3029" t="n">
        <v>10479.79</v>
      </c>
      <c r="F3029" t="n">
        <v>7293.81</v>
      </c>
      <c r="G3029" t="n">
        <v>11000.08</v>
      </c>
      <c r="H3029" t="n">
        <v>23</v>
      </c>
      <c r="I3029" t="n">
        <v>18</v>
      </c>
      <c r="J3029" t="n">
        <v>1</v>
      </c>
      <c r="K3029">
        <f>E3029-F3029</f>
        <v/>
      </c>
      <c r="L3029" s="10">
        <f>IFERROR(K3029/E3029,0)</f>
        <v/>
      </c>
      <c r="M3029">
        <f>YEAR(A3029)</f>
        <v/>
      </c>
      <c r="N3029">
        <f>"Q"&amp;ROUNDUP(MONTH(A3029)/3,0)</f>
        <v/>
      </c>
      <c r="O3029">
        <f>TEXT(A3029,"mmm")</f>
        <v/>
      </c>
    </row>
    <row r="3030">
      <c r="A3030" s="13" t="n">
        <v>45505</v>
      </c>
      <c r="B3030" t="inlineStr">
        <is>
          <t>West</t>
        </is>
      </c>
      <c r="C3030" t="inlineStr">
        <is>
          <t>Website</t>
        </is>
      </c>
      <c r="D3030" t="inlineStr">
        <is>
          <t>Electronics</t>
        </is>
      </c>
      <c r="E3030" t="n">
        <v>530684.23</v>
      </c>
      <c r="F3030" t="n">
        <v>469570.88</v>
      </c>
      <c r="G3030" t="n">
        <v>567364.72</v>
      </c>
      <c r="H3030" t="n">
        <v>47</v>
      </c>
      <c r="I3030" t="n">
        <v>38</v>
      </c>
      <c r="J3030" t="n">
        <v>2</v>
      </c>
      <c r="K3030">
        <f>E3030-F3030</f>
        <v/>
      </c>
      <c r="L3030" s="10">
        <f>IFERROR(K3030/E3030,0)</f>
        <v/>
      </c>
      <c r="M3030">
        <f>YEAR(A3030)</f>
        <v/>
      </c>
      <c r="N3030">
        <f>"Q"&amp;ROUNDUP(MONTH(A3030)/3,0)</f>
        <v/>
      </c>
      <c r="O3030">
        <f>TEXT(A3030,"mmm")</f>
        <v/>
      </c>
    </row>
    <row r="3031">
      <c r="A3031" s="13" t="n">
        <v>45505</v>
      </c>
      <c r="B3031" t="inlineStr">
        <is>
          <t>West</t>
        </is>
      </c>
      <c r="C3031" t="inlineStr">
        <is>
          <t>Website</t>
        </is>
      </c>
      <c r="D3031" t="inlineStr">
        <is>
          <t>Fashion</t>
        </is>
      </c>
      <c r="E3031" t="n">
        <v>91949.61</v>
      </c>
      <c r="F3031" t="n">
        <v>48554.55</v>
      </c>
      <c r="G3031" t="n">
        <v>97828.64</v>
      </c>
      <c r="H3031" t="n">
        <v>64</v>
      </c>
      <c r="I3031" t="n">
        <v>51</v>
      </c>
      <c r="J3031" t="n">
        <v>11</v>
      </c>
      <c r="K3031">
        <f>E3031-F3031</f>
        <v/>
      </c>
      <c r="L3031" s="10">
        <f>IFERROR(K3031/E3031,0)</f>
        <v/>
      </c>
      <c r="M3031">
        <f>YEAR(A3031)</f>
        <v/>
      </c>
      <c r="N3031">
        <f>"Q"&amp;ROUNDUP(MONTH(A3031)/3,0)</f>
        <v/>
      </c>
      <c r="O3031">
        <f>TEXT(A3031,"mmm")</f>
        <v/>
      </c>
    </row>
    <row r="3032">
      <c r="A3032" s="13" t="n">
        <v>45505</v>
      </c>
      <c r="B3032" t="inlineStr">
        <is>
          <t>West</t>
        </is>
      </c>
      <c r="C3032" t="inlineStr">
        <is>
          <t>Website</t>
        </is>
      </c>
      <c r="D3032" t="inlineStr">
        <is>
          <t>Grocery</t>
        </is>
      </c>
      <c r="E3032" t="n">
        <v>26811.56</v>
      </c>
      <c r="F3032" t="n">
        <v>22308.59</v>
      </c>
      <c r="G3032" t="n">
        <v>28792.4</v>
      </c>
      <c r="H3032" t="n">
        <v>75</v>
      </c>
      <c r="I3032" t="n">
        <v>28</v>
      </c>
      <c r="J3032" t="n">
        <v>0</v>
      </c>
      <c r="K3032">
        <f>E3032-F3032</f>
        <v/>
      </c>
      <c r="L3032" s="10">
        <f>IFERROR(K3032/E3032,0)</f>
        <v/>
      </c>
      <c r="M3032">
        <f>YEAR(A3032)</f>
        <v/>
      </c>
      <c r="N3032">
        <f>"Q"&amp;ROUNDUP(MONTH(A3032)/3,0)</f>
        <v/>
      </c>
      <c r="O3032">
        <f>TEXT(A3032,"mmm")</f>
        <v/>
      </c>
    </row>
    <row r="3033">
      <c r="A3033" s="13" t="n">
        <v>45505</v>
      </c>
      <c r="B3033" t="inlineStr">
        <is>
          <t>West</t>
        </is>
      </c>
      <c r="C3033" t="inlineStr">
        <is>
          <t>Website</t>
        </is>
      </c>
      <c r="D3033" t="inlineStr">
        <is>
          <t>Home &amp; Kitchen</t>
        </is>
      </c>
      <c r="E3033" t="n">
        <v>63145.51</v>
      </c>
      <c r="F3033" t="n">
        <v>41624.52</v>
      </c>
      <c r="G3033" t="n">
        <v>67790.32000000001</v>
      </c>
      <c r="H3033" t="n">
        <v>37</v>
      </c>
      <c r="I3033" t="n">
        <v>28</v>
      </c>
      <c r="J3033" t="n">
        <v>1</v>
      </c>
      <c r="K3033">
        <f>E3033-F3033</f>
        <v/>
      </c>
      <c r="L3033" s="10">
        <f>IFERROR(K3033/E3033,0)</f>
        <v/>
      </c>
      <c r="M3033">
        <f>YEAR(A3033)</f>
        <v/>
      </c>
      <c r="N3033">
        <f>"Q"&amp;ROUNDUP(MONTH(A3033)/3,0)</f>
        <v/>
      </c>
      <c r="O3033">
        <f>TEXT(A3033,"mmm")</f>
        <v/>
      </c>
    </row>
    <row r="3034">
      <c r="A3034" s="13" t="n">
        <v>45505</v>
      </c>
      <c r="B3034" t="inlineStr">
        <is>
          <t>West</t>
        </is>
      </c>
      <c r="C3034" t="inlineStr">
        <is>
          <t>Website</t>
        </is>
      </c>
      <c r="D3034" t="inlineStr">
        <is>
          <t>Sports</t>
        </is>
      </c>
      <c r="E3034" t="n">
        <v>87140.47</v>
      </c>
      <c r="F3034" t="n">
        <v>57907.72</v>
      </c>
      <c r="G3034" t="n">
        <v>93407.60000000001</v>
      </c>
      <c r="H3034" t="n">
        <v>35</v>
      </c>
      <c r="I3034" t="n">
        <v>25</v>
      </c>
      <c r="J3034" t="n">
        <v>2</v>
      </c>
      <c r="K3034">
        <f>E3034-F3034</f>
        <v/>
      </c>
      <c r="L3034" s="10">
        <f>IFERROR(K3034/E3034,0)</f>
        <v/>
      </c>
      <c r="M3034">
        <f>YEAR(A3034)</f>
        <v/>
      </c>
      <c r="N3034">
        <f>"Q"&amp;ROUNDUP(MONTH(A3034)/3,0)</f>
        <v/>
      </c>
      <c r="O3034">
        <f>TEXT(A3034,"mmm")</f>
        <v/>
      </c>
    </row>
    <row r="3035">
      <c r="A3035" s="13" t="n">
        <v>45536</v>
      </c>
      <c r="B3035" t="inlineStr">
        <is>
          <t>Central</t>
        </is>
      </c>
      <c r="C3035" t="inlineStr">
        <is>
          <t>Marketplace</t>
        </is>
      </c>
      <c r="D3035" t="inlineStr">
        <is>
          <t>Beauty</t>
        </is>
      </c>
      <c r="E3035" t="n">
        <v>5608.13</v>
      </c>
      <c r="F3035" t="n">
        <v>2952.33</v>
      </c>
      <c r="G3035" t="n">
        <v>6002.88</v>
      </c>
      <c r="H3035" t="n">
        <v>8</v>
      </c>
      <c r="I3035" t="n">
        <v>7</v>
      </c>
      <c r="J3035" t="n">
        <v>0</v>
      </c>
      <c r="K3035">
        <f>E3035-F3035</f>
        <v/>
      </c>
      <c r="L3035" s="10">
        <f>IFERROR(K3035/E3035,0)</f>
        <v/>
      </c>
      <c r="M3035">
        <f>YEAR(A3035)</f>
        <v/>
      </c>
      <c r="N3035">
        <f>"Q"&amp;ROUNDUP(MONTH(A3035)/3,0)</f>
        <v/>
      </c>
      <c r="O3035">
        <f>TEXT(A3035,"mmm")</f>
        <v/>
      </c>
    </row>
    <row r="3036">
      <c r="A3036" s="13" t="n">
        <v>45536</v>
      </c>
      <c r="B3036" t="inlineStr">
        <is>
          <t>Central</t>
        </is>
      </c>
      <c r="C3036" t="inlineStr">
        <is>
          <t>Marketplace</t>
        </is>
      </c>
      <c r="D3036" t="inlineStr">
        <is>
          <t>Books</t>
        </is>
      </c>
      <c r="E3036" t="n">
        <v>4420.4</v>
      </c>
      <c r="F3036" t="n">
        <v>3342.23</v>
      </c>
      <c r="G3036" t="n">
        <v>4909.84</v>
      </c>
      <c r="H3036" t="n">
        <v>9</v>
      </c>
      <c r="I3036" t="n">
        <v>7</v>
      </c>
      <c r="J3036" t="n">
        <v>0</v>
      </c>
      <c r="K3036">
        <f>E3036-F3036</f>
        <v/>
      </c>
      <c r="L3036" s="10">
        <f>IFERROR(K3036/E3036,0)</f>
        <v/>
      </c>
      <c r="M3036">
        <f>YEAR(A3036)</f>
        <v/>
      </c>
      <c r="N3036">
        <f>"Q"&amp;ROUNDUP(MONTH(A3036)/3,0)</f>
        <v/>
      </c>
      <c r="O3036">
        <f>TEXT(A3036,"mmm")</f>
        <v/>
      </c>
    </row>
    <row r="3037">
      <c r="A3037" s="13" t="n">
        <v>45536</v>
      </c>
      <c r="B3037" t="inlineStr">
        <is>
          <t>Central</t>
        </is>
      </c>
      <c r="C3037" t="inlineStr">
        <is>
          <t>Marketplace</t>
        </is>
      </c>
      <c r="D3037" t="inlineStr">
        <is>
          <t>Electronics</t>
        </is>
      </c>
      <c r="E3037" t="n">
        <v>155382.65</v>
      </c>
      <c r="F3037" t="n">
        <v>148401.05</v>
      </c>
      <c r="G3037" t="n">
        <v>175258.72</v>
      </c>
      <c r="H3037" t="n">
        <v>12</v>
      </c>
      <c r="I3037" t="n">
        <v>7</v>
      </c>
      <c r="J3037" t="n">
        <v>1</v>
      </c>
      <c r="K3037">
        <f>E3037-F3037</f>
        <v/>
      </c>
      <c r="L3037" s="10">
        <f>IFERROR(K3037/E3037,0)</f>
        <v/>
      </c>
      <c r="M3037">
        <f>YEAR(A3037)</f>
        <v/>
      </c>
      <c r="N3037">
        <f>"Q"&amp;ROUNDUP(MONTH(A3037)/3,0)</f>
        <v/>
      </c>
      <c r="O3037">
        <f>TEXT(A3037,"mmm")</f>
        <v/>
      </c>
    </row>
    <row r="3038">
      <c r="A3038" s="13" t="n">
        <v>45536</v>
      </c>
      <c r="B3038" t="inlineStr">
        <is>
          <t>Central</t>
        </is>
      </c>
      <c r="C3038" t="inlineStr">
        <is>
          <t>Marketplace</t>
        </is>
      </c>
      <c r="D3038" t="inlineStr">
        <is>
          <t>Fashion</t>
        </is>
      </c>
      <c r="E3038" t="n">
        <v>40977.81</v>
      </c>
      <c r="F3038" t="n">
        <v>22110.99</v>
      </c>
      <c r="G3038" t="n">
        <v>46839.52</v>
      </c>
      <c r="H3038" t="n">
        <v>22</v>
      </c>
      <c r="I3038" t="n">
        <v>14</v>
      </c>
      <c r="J3038" t="n">
        <v>3</v>
      </c>
      <c r="K3038">
        <f>E3038-F3038</f>
        <v/>
      </c>
      <c r="L3038" s="10">
        <f>IFERROR(K3038/E3038,0)</f>
        <v/>
      </c>
      <c r="M3038">
        <f>YEAR(A3038)</f>
        <v/>
      </c>
      <c r="N3038">
        <f>"Q"&amp;ROUNDUP(MONTH(A3038)/3,0)</f>
        <v/>
      </c>
      <c r="O3038">
        <f>TEXT(A3038,"mmm")</f>
        <v/>
      </c>
    </row>
    <row r="3039">
      <c r="A3039" s="13" t="n">
        <v>45536</v>
      </c>
      <c r="B3039" t="inlineStr">
        <is>
          <t>Central</t>
        </is>
      </c>
      <c r="C3039" t="inlineStr">
        <is>
          <t>Marketplace</t>
        </is>
      </c>
      <c r="D3039" t="inlineStr">
        <is>
          <t>Grocery</t>
        </is>
      </c>
      <c r="E3039" t="n">
        <v>9432.950000000001</v>
      </c>
      <c r="F3039" t="n">
        <v>8209.57</v>
      </c>
      <c r="G3039" t="n">
        <v>10757.76</v>
      </c>
      <c r="H3039" t="n">
        <v>26</v>
      </c>
      <c r="I3039" t="n">
        <v>10</v>
      </c>
      <c r="J3039" t="n">
        <v>0</v>
      </c>
      <c r="K3039">
        <f>E3039-F3039</f>
        <v/>
      </c>
      <c r="L3039" s="10">
        <f>IFERROR(K3039/E3039,0)</f>
        <v/>
      </c>
      <c r="M3039">
        <f>YEAR(A3039)</f>
        <v/>
      </c>
      <c r="N3039">
        <f>"Q"&amp;ROUNDUP(MONTH(A3039)/3,0)</f>
        <v/>
      </c>
      <c r="O3039">
        <f>TEXT(A3039,"mmm")</f>
        <v/>
      </c>
    </row>
    <row r="3040">
      <c r="A3040" s="13" t="n">
        <v>45536</v>
      </c>
      <c r="B3040" t="inlineStr">
        <is>
          <t>Central</t>
        </is>
      </c>
      <c r="C3040" t="inlineStr">
        <is>
          <t>Marketplace</t>
        </is>
      </c>
      <c r="D3040" t="inlineStr">
        <is>
          <t>Home &amp; Kitchen</t>
        </is>
      </c>
      <c r="E3040" t="n">
        <v>20962.87</v>
      </c>
      <c r="F3040" t="n">
        <v>14686.6</v>
      </c>
      <c r="G3040" t="n">
        <v>23456.16</v>
      </c>
      <c r="H3040" t="n">
        <v>16</v>
      </c>
      <c r="I3040" t="n">
        <v>14</v>
      </c>
      <c r="J3040" t="n">
        <v>1</v>
      </c>
      <c r="K3040">
        <f>E3040-F3040</f>
        <v/>
      </c>
      <c r="L3040" s="10">
        <f>IFERROR(K3040/E3040,0)</f>
        <v/>
      </c>
      <c r="M3040">
        <f>YEAR(A3040)</f>
        <v/>
      </c>
      <c r="N3040">
        <f>"Q"&amp;ROUNDUP(MONTH(A3040)/3,0)</f>
        <v/>
      </c>
      <c r="O3040">
        <f>TEXT(A3040,"mmm")</f>
        <v/>
      </c>
    </row>
    <row r="3041">
      <c r="A3041" s="13" t="n">
        <v>45536</v>
      </c>
      <c r="B3041" t="inlineStr">
        <is>
          <t>Central</t>
        </is>
      </c>
      <c r="C3041" t="inlineStr">
        <is>
          <t>Marketplace</t>
        </is>
      </c>
      <c r="D3041" t="inlineStr">
        <is>
          <t>Sports</t>
        </is>
      </c>
      <c r="E3041" t="n">
        <v>6114.37</v>
      </c>
      <c r="F3041" t="n">
        <v>4105.87</v>
      </c>
      <c r="G3041" t="n">
        <v>6591.52</v>
      </c>
      <c r="H3041" t="n">
        <v>2</v>
      </c>
      <c r="I3041" t="n">
        <v>2</v>
      </c>
      <c r="J3041" t="n">
        <v>0</v>
      </c>
      <c r="K3041">
        <f>E3041-F3041</f>
        <v/>
      </c>
      <c r="L3041" s="10">
        <f>IFERROR(K3041/E3041,0)</f>
        <v/>
      </c>
      <c r="M3041">
        <f>YEAR(A3041)</f>
        <v/>
      </c>
      <c r="N3041">
        <f>"Q"&amp;ROUNDUP(MONTH(A3041)/3,0)</f>
        <v/>
      </c>
      <c r="O3041">
        <f>TEXT(A3041,"mmm")</f>
        <v/>
      </c>
    </row>
    <row r="3042">
      <c r="A3042" s="13" t="n">
        <v>45536</v>
      </c>
      <c r="B3042" t="inlineStr">
        <is>
          <t>Central</t>
        </is>
      </c>
      <c r="C3042" t="inlineStr">
        <is>
          <t>Mobile App</t>
        </is>
      </c>
      <c r="D3042" t="inlineStr">
        <is>
          <t>Beauty</t>
        </is>
      </c>
      <c r="E3042" t="n">
        <v>19400.75</v>
      </c>
      <c r="F3042" t="n">
        <v>10620.12</v>
      </c>
      <c r="G3042" t="n">
        <v>20744.88</v>
      </c>
      <c r="H3042" t="n">
        <v>23</v>
      </c>
      <c r="I3042" t="n">
        <v>18</v>
      </c>
      <c r="J3042" t="n">
        <v>1</v>
      </c>
      <c r="K3042">
        <f>E3042-F3042</f>
        <v/>
      </c>
      <c r="L3042" s="10">
        <f>IFERROR(K3042/E3042,0)</f>
        <v/>
      </c>
      <c r="M3042">
        <f>YEAR(A3042)</f>
        <v/>
      </c>
      <c r="N3042">
        <f>"Q"&amp;ROUNDUP(MONTH(A3042)/3,0)</f>
        <v/>
      </c>
      <c r="O3042">
        <f>TEXT(A3042,"mmm")</f>
        <v/>
      </c>
    </row>
    <row r="3043">
      <c r="A3043" s="13" t="n">
        <v>45536</v>
      </c>
      <c r="B3043" t="inlineStr">
        <is>
          <t>Central</t>
        </is>
      </c>
      <c r="C3043" t="inlineStr">
        <is>
          <t>Mobile App</t>
        </is>
      </c>
      <c r="D3043" t="inlineStr">
        <is>
          <t>Books</t>
        </is>
      </c>
      <c r="E3043" t="n">
        <v>3487.89</v>
      </c>
      <c r="F3043" t="n">
        <v>2412.72</v>
      </c>
      <c r="G3043" t="n">
        <v>3838.64</v>
      </c>
      <c r="H3043" t="n">
        <v>9</v>
      </c>
      <c r="I3043" t="n">
        <v>8</v>
      </c>
      <c r="J3043" t="n">
        <v>1</v>
      </c>
      <c r="K3043">
        <f>E3043-F3043</f>
        <v/>
      </c>
      <c r="L3043" s="10">
        <f>IFERROR(K3043/E3043,0)</f>
        <v/>
      </c>
      <c r="M3043">
        <f>YEAR(A3043)</f>
        <v/>
      </c>
      <c r="N3043">
        <f>"Q"&amp;ROUNDUP(MONTH(A3043)/3,0)</f>
        <v/>
      </c>
      <c r="O3043">
        <f>TEXT(A3043,"mmm")</f>
        <v/>
      </c>
    </row>
    <row r="3044">
      <c r="A3044" s="13" t="n">
        <v>45536</v>
      </c>
      <c r="B3044" t="inlineStr">
        <is>
          <t>Central</t>
        </is>
      </c>
      <c r="C3044" t="inlineStr">
        <is>
          <t>Mobile App</t>
        </is>
      </c>
      <c r="D3044" t="inlineStr">
        <is>
          <t>Electronics</t>
        </is>
      </c>
      <c r="E3044" t="n">
        <v>131747.81</v>
      </c>
      <c r="F3044" t="n">
        <v>111119.64</v>
      </c>
      <c r="G3044" t="n">
        <v>137673.12</v>
      </c>
      <c r="H3044" t="n">
        <v>12</v>
      </c>
      <c r="I3044" t="n">
        <v>11</v>
      </c>
      <c r="J3044" t="n">
        <v>1</v>
      </c>
      <c r="K3044">
        <f>E3044-F3044</f>
        <v/>
      </c>
      <c r="L3044" s="10">
        <f>IFERROR(K3044/E3044,0)</f>
        <v/>
      </c>
      <c r="M3044">
        <f>YEAR(A3044)</f>
        <v/>
      </c>
      <c r="N3044">
        <f>"Q"&amp;ROUNDUP(MONTH(A3044)/3,0)</f>
        <v/>
      </c>
      <c r="O3044">
        <f>TEXT(A3044,"mmm")</f>
        <v/>
      </c>
    </row>
    <row r="3045">
      <c r="A3045" s="13" t="n">
        <v>45536</v>
      </c>
      <c r="B3045" t="inlineStr">
        <is>
          <t>Central</t>
        </is>
      </c>
      <c r="C3045" t="inlineStr">
        <is>
          <t>Mobile App</t>
        </is>
      </c>
      <c r="D3045" t="inlineStr">
        <is>
          <t>Fashion</t>
        </is>
      </c>
      <c r="E3045" t="n">
        <v>22337.88</v>
      </c>
      <c r="F3045" t="n">
        <v>12320.89</v>
      </c>
      <c r="G3045" t="n">
        <v>24043.76</v>
      </c>
      <c r="H3045" t="n">
        <v>21</v>
      </c>
      <c r="I3045" t="n">
        <v>18</v>
      </c>
      <c r="J3045" t="n">
        <v>3</v>
      </c>
      <c r="K3045">
        <f>E3045-F3045</f>
        <v/>
      </c>
      <c r="L3045" s="10">
        <f>IFERROR(K3045/E3045,0)</f>
        <v/>
      </c>
      <c r="M3045">
        <f>YEAR(A3045)</f>
        <v/>
      </c>
      <c r="N3045">
        <f>"Q"&amp;ROUNDUP(MONTH(A3045)/3,0)</f>
        <v/>
      </c>
      <c r="O3045">
        <f>TEXT(A3045,"mmm")</f>
        <v/>
      </c>
    </row>
    <row r="3046">
      <c r="A3046" s="13" t="n">
        <v>45536</v>
      </c>
      <c r="B3046" t="inlineStr">
        <is>
          <t>Central</t>
        </is>
      </c>
      <c r="C3046" t="inlineStr">
        <is>
          <t>Mobile App</t>
        </is>
      </c>
      <c r="D3046" t="inlineStr">
        <is>
          <t>Grocery</t>
        </is>
      </c>
      <c r="E3046" t="n">
        <v>7959.69</v>
      </c>
      <c r="F3046" t="n">
        <v>6796.09</v>
      </c>
      <c r="G3046" t="n">
        <v>8992.879999999999</v>
      </c>
      <c r="H3046" t="n">
        <v>23</v>
      </c>
      <c r="I3046" t="n">
        <v>6</v>
      </c>
      <c r="J3046" t="n">
        <v>0</v>
      </c>
      <c r="K3046">
        <f>E3046-F3046</f>
        <v/>
      </c>
      <c r="L3046" s="10">
        <f>IFERROR(K3046/E3046,0)</f>
        <v/>
      </c>
      <c r="M3046">
        <f>YEAR(A3046)</f>
        <v/>
      </c>
      <c r="N3046">
        <f>"Q"&amp;ROUNDUP(MONTH(A3046)/3,0)</f>
        <v/>
      </c>
      <c r="O3046">
        <f>TEXT(A3046,"mmm")</f>
        <v/>
      </c>
    </row>
    <row r="3047">
      <c r="A3047" s="13" t="n">
        <v>45536</v>
      </c>
      <c r="B3047" t="inlineStr">
        <is>
          <t>Central</t>
        </is>
      </c>
      <c r="C3047" t="inlineStr">
        <is>
          <t>Mobile App</t>
        </is>
      </c>
      <c r="D3047" t="inlineStr">
        <is>
          <t>Home &amp; Kitchen</t>
        </is>
      </c>
      <c r="E3047" t="n">
        <v>26716.08</v>
      </c>
      <c r="F3047" t="n">
        <v>17710.21</v>
      </c>
      <c r="G3047" t="n">
        <v>27837.68</v>
      </c>
      <c r="H3047" t="n">
        <v>13</v>
      </c>
      <c r="I3047" t="n">
        <v>9</v>
      </c>
      <c r="J3047" t="n">
        <v>1</v>
      </c>
      <c r="K3047">
        <f>E3047-F3047</f>
        <v/>
      </c>
      <c r="L3047" s="10">
        <f>IFERROR(K3047/E3047,0)</f>
        <v/>
      </c>
      <c r="M3047">
        <f>YEAR(A3047)</f>
        <v/>
      </c>
      <c r="N3047">
        <f>"Q"&amp;ROUNDUP(MONTH(A3047)/3,0)</f>
        <v/>
      </c>
      <c r="O3047">
        <f>TEXT(A3047,"mmm")</f>
        <v/>
      </c>
    </row>
    <row r="3048">
      <c r="A3048" s="13" t="n">
        <v>45536</v>
      </c>
      <c r="B3048" t="inlineStr">
        <is>
          <t>Central</t>
        </is>
      </c>
      <c r="C3048" t="inlineStr">
        <is>
          <t>Mobile App</t>
        </is>
      </c>
      <c r="D3048" t="inlineStr">
        <is>
          <t>Sports</t>
        </is>
      </c>
      <c r="E3048" t="n">
        <v>9342.370000000001</v>
      </c>
      <c r="F3048" t="n">
        <v>6003.68</v>
      </c>
      <c r="G3048" t="n">
        <v>9986.08</v>
      </c>
      <c r="H3048" t="n">
        <v>8</v>
      </c>
      <c r="I3048" t="n">
        <v>7</v>
      </c>
      <c r="J3048" t="n">
        <v>0</v>
      </c>
      <c r="K3048">
        <f>E3048-F3048</f>
        <v/>
      </c>
      <c r="L3048" s="10">
        <f>IFERROR(K3048/E3048,0)</f>
        <v/>
      </c>
      <c r="M3048">
        <f>YEAR(A3048)</f>
        <v/>
      </c>
      <c r="N3048">
        <f>"Q"&amp;ROUNDUP(MONTH(A3048)/3,0)</f>
        <v/>
      </c>
      <c r="O3048">
        <f>TEXT(A3048,"mmm")</f>
        <v/>
      </c>
    </row>
    <row r="3049">
      <c r="A3049" s="13" t="n">
        <v>45536</v>
      </c>
      <c r="B3049" t="inlineStr">
        <is>
          <t>Central</t>
        </is>
      </c>
      <c r="C3049" t="inlineStr">
        <is>
          <t>Retail Store</t>
        </is>
      </c>
      <c r="D3049" t="inlineStr">
        <is>
          <t>Beauty</t>
        </is>
      </c>
      <c r="E3049" t="n">
        <v>7030.61</v>
      </c>
      <c r="F3049" t="n">
        <v>3940.63</v>
      </c>
      <c r="G3049" t="n">
        <v>7400.64</v>
      </c>
      <c r="H3049" t="n">
        <v>4</v>
      </c>
      <c r="I3049" t="n">
        <v>2</v>
      </c>
      <c r="J3049" t="n">
        <v>0</v>
      </c>
      <c r="K3049">
        <f>E3049-F3049</f>
        <v/>
      </c>
      <c r="L3049" s="10">
        <f>IFERROR(K3049/E3049,0)</f>
        <v/>
      </c>
      <c r="M3049">
        <f>YEAR(A3049)</f>
        <v/>
      </c>
      <c r="N3049">
        <f>"Q"&amp;ROUNDUP(MONTH(A3049)/3,0)</f>
        <v/>
      </c>
      <c r="O3049">
        <f>TEXT(A3049,"mmm")</f>
        <v/>
      </c>
    </row>
    <row r="3050">
      <c r="A3050" s="13" t="n">
        <v>45536</v>
      </c>
      <c r="B3050" t="inlineStr">
        <is>
          <t>Central</t>
        </is>
      </c>
      <c r="C3050" t="inlineStr">
        <is>
          <t>Retail Store</t>
        </is>
      </c>
      <c r="D3050" t="inlineStr">
        <is>
          <t>Books</t>
        </is>
      </c>
      <c r="E3050" t="n">
        <v>1352.1</v>
      </c>
      <c r="F3050" t="n">
        <v>982.25</v>
      </c>
      <c r="G3050" t="n">
        <v>1380.08</v>
      </c>
      <c r="H3050" t="n">
        <v>3</v>
      </c>
      <c r="I3050" t="n">
        <v>3</v>
      </c>
      <c r="J3050" t="n">
        <v>0</v>
      </c>
      <c r="K3050">
        <f>E3050-F3050</f>
        <v/>
      </c>
      <c r="L3050" s="10">
        <f>IFERROR(K3050/E3050,0)</f>
        <v/>
      </c>
      <c r="M3050">
        <f>YEAR(A3050)</f>
        <v/>
      </c>
      <c r="N3050">
        <f>"Q"&amp;ROUNDUP(MONTH(A3050)/3,0)</f>
        <v/>
      </c>
      <c r="O3050">
        <f>TEXT(A3050,"mmm")</f>
        <v/>
      </c>
    </row>
    <row r="3051">
      <c r="A3051" s="13" t="n">
        <v>45536</v>
      </c>
      <c r="B3051" t="inlineStr">
        <is>
          <t>Central</t>
        </is>
      </c>
      <c r="C3051" t="inlineStr">
        <is>
          <t>Retail Store</t>
        </is>
      </c>
      <c r="D3051" t="inlineStr">
        <is>
          <t>Electronics</t>
        </is>
      </c>
      <c r="E3051" t="n">
        <v>42540.89</v>
      </c>
      <c r="F3051" t="n">
        <v>37886.62</v>
      </c>
      <c r="G3051" t="n">
        <v>43870.32</v>
      </c>
      <c r="H3051" t="n">
        <v>7</v>
      </c>
      <c r="I3051" t="n">
        <v>4</v>
      </c>
      <c r="J3051" t="n">
        <v>0</v>
      </c>
      <c r="K3051">
        <f>E3051-F3051</f>
        <v/>
      </c>
      <c r="L3051" s="10">
        <f>IFERROR(K3051/E3051,0)</f>
        <v/>
      </c>
      <c r="M3051">
        <f>YEAR(A3051)</f>
        <v/>
      </c>
      <c r="N3051">
        <f>"Q"&amp;ROUNDUP(MONTH(A3051)/3,0)</f>
        <v/>
      </c>
      <c r="O3051">
        <f>TEXT(A3051,"mmm")</f>
        <v/>
      </c>
    </row>
    <row r="3052">
      <c r="A3052" s="13" t="n">
        <v>45536</v>
      </c>
      <c r="B3052" t="inlineStr">
        <is>
          <t>Central</t>
        </is>
      </c>
      <c r="C3052" t="inlineStr">
        <is>
          <t>Retail Store</t>
        </is>
      </c>
      <c r="D3052" t="inlineStr">
        <is>
          <t>Fashion</t>
        </is>
      </c>
      <c r="E3052" t="n">
        <v>15582.46</v>
      </c>
      <c r="F3052" t="n">
        <v>8272.059999999999</v>
      </c>
      <c r="G3052" t="n">
        <v>16336.32</v>
      </c>
      <c r="H3052" t="n">
        <v>12</v>
      </c>
      <c r="I3052" t="n">
        <v>11</v>
      </c>
      <c r="J3052" t="n">
        <v>0</v>
      </c>
      <c r="K3052">
        <f>E3052-F3052</f>
        <v/>
      </c>
      <c r="L3052" s="10">
        <f>IFERROR(K3052/E3052,0)</f>
        <v/>
      </c>
      <c r="M3052">
        <f>YEAR(A3052)</f>
        <v/>
      </c>
      <c r="N3052">
        <f>"Q"&amp;ROUNDUP(MONTH(A3052)/3,0)</f>
        <v/>
      </c>
      <c r="O3052">
        <f>TEXT(A3052,"mmm")</f>
        <v/>
      </c>
    </row>
    <row r="3053">
      <c r="A3053" s="13" t="n">
        <v>45536</v>
      </c>
      <c r="B3053" t="inlineStr">
        <is>
          <t>Central</t>
        </is>
      </c>
      <c r="C3053" t="inlineStr">
        <is>
          <t>Retail Store</t>
        </is>
      </c>
      <c r="D3053" t="inlineStr">
        <is>
          <t>Grocery</t>
        </is>
      </c>
      <c r="E3053" t="n">
        <v>1317.78</v>
      </c>
      <c r="F3053" t="n">
        <v>1048.1</v>
      </c>
      <c r="G3053" t="n">
        <v>1358.24</v>
      </c>
      <c r="H3053" t="n">
        <v>4</v>
      </c>
      <c r="I3053" t="n">
        <v>3</v>
      </c>
      <c r="J3053" t="n">
        <v>0</v>
      </c>
      <c r="K3053">
        <f>E3053-F3053</f>
        <v/>
      </c>
      <c r="L3053" s="10">
        <f>IFERROR(K3053/E3053,0)</f>
        <v/>
      </c>
      <c r="M3053">
        <f>YEAR(A3053)</f>
        <v/>
      </c>
      <c r="N3053">
        <f>"Q"&amp;ROUNDUP(MONTH(A3053)/3,0)</f>
        <v/>
      </c>
      <c r="O3053">
        <f>TEXT(A3053,"mmm")</f>
        <v/>
      </c>
    </row>
    <row r="3054">
      <c r="A3054" s="13" t="n">
        <v>45536</v>
      </c>
      <c r="B3054" t="inlineStr">
        <is>
          <t>Central</t>
        </is>
      </c>
      <c r="C3054" t="inlineStr">
        <is>
          <t>Retail Store</t>
        </is>
      </c>
      <c r="D3054" t="inlineStr">
        <is>
          <t>Home &amp; Kitchen</t>
        </is>
      </c>
      <c r="E3054" t="n">
        <v>15852.98</v>
      </c>
      <c r="F3054" t="n">
        <v>10125.01</v>
      </c>
      <c r="G3054" t="n">
        <v>16560.96</v>
      </c>
      <c r="H3054" t="n">
        <v>6</v>
      </c>
      <c r="I3054" t="n">
        <v>5</v>
      </c>
      <c r="J3054" t="n">
        <v>0</v>
      </c>
      <c r="K3054">
        <f>E3054-F3054</f>
        <v/>
      </c>
      <c r="L3054" s="10">
        <f>IFERROR(K3054/E3054,0)</f>
        <v/>
      </c>
      <c r="M3054">
        <f>YEAR(A3054)</f>
        <v/>
      </c>
      <c r="N3054">
        <f>"Q"&amp;ROUNDUP(MONTH(A3054)/3,0)</f>
        <v/>
      </c>
      <c r="O3054">
        <f>TEXT(A3054,"mmm")</f>
        <v/>
      </c>
    </row>
    <row r="3055">
      <c r="A3055" s="13" t="n">
        <v>45536</v>
      </c>
      <c r="B3055" t="inlineStr">
        <is>
          <t>Central</t>
        </is>
      </c>
      <c r="C3055" t="inlineStr">
        <is>
          <t>Retail Store</t>
        </is>
      </c>
      <c r="D3055" t="inlineStr">
        <is>
          <t>Sports</t>
        </is>
      </c>
      <c r="E3055" t="n">
        <v>3968.27</v>
      </c>
      <c r="F3055" t="n">
        <v>2600.18</v>
      </c>
      <c r="G3055" t="n">
        <v>4167.28</v>
      </c>
      <c r="H3055" t="n">
        <v>3</v>
      </c>
      <c r="I3055" t="n">
        <v>3</v>
      </c>
      <c r="J3055" t="n">
        <v>0</v>
      </c>
      <c r="K3055">
        <f>E3055-F3055</f>
        <v/>
      </c>
      <c r="L3055" s="10">
        <f>IFERROR(K3055/E3055,0)</f>
        <v/>
      </c>
      <c r="M3055">
        <f>YEAR(A3055)</f>
        <v/>
      </c>
      <c r="N3055">
        <f>"Q"&amp;ROUNDUP(MONTH(A3055)/3,0)</f>
        <v/>
      </c>
      <c r="O3055">
        <f>TEXT(A3055,"mmm")</f>
        <v/>
      </c>
    </row>
    <row r="3056">
      <c r="A3056" s="13" t="n">
        <v>45536</v>
      </c>
      <c r="B3056" t="inlineStr">
        <is>
          <t>Central</t>
        </is>
      </c>
      <c r="C3056" t="inlineStr">
        <is>
          <t>Website</t>
        </is>
      </c>
      <c r="D3056" t="inlineStr">
        <is>
          <t>Beauty</t>
        </is>
      </c>
      <c r="E3056" t="n">
        <v>5514.54</v>
      </c>
      <c r="F3056" t="n">
        <v>2961.02</v>
      </c>
      <c r="G3056" t="n">
        <v>5772</v>
      </c>
      <c r="H3056" t="n">
        <v>10</v>
      </c>
      <c r="I3056" t="n">
        <v>10</v>
      </c>
      <c r="J3056" t="n">
        <v>0</v>
      </c>
      <c r="K3056">
        <f>E3056-F3056</f>
        <v/>
      </c>
      <c r="L3056" s="10">
        <f>IFERROR(K3056/E3056,0)</f>
        <v/>
      </c>
      <c r="M3056">
        <f>YEAR(A3056)</f>
        <v/>
      </c>
      <c r="N3056">
        <f>"Q"&amp;ROUNDUP(MONTH(A3056)/3,0)</f>
        <v/>
      </c>
      <c r="O3056">
        <f>TEXT(A3056,"mmm")</f>
        <v/>
      </c>
    </row>
    <row r="3057">
      <c r="A3057" s="13" t="n">
        <v>45536</v>
      </c>
      <c r="B3057" t="inlineStr">
        <is>
          <t>Central</t>
        </is>
      </c>
      <c r="C3057" t="inlineStr">
        <is>
          <t>Website</t>
        </is>
      </c>
      <c r="D3057" t="inlineStr">
        <is>
          <t>Books</t>
        </is>
      </c>
      <c r="E3057" t="n">
        <v>3931.82</v>
      </c>
      <c r="F3057" t="n">
        <v>2915.5</v>
      </c>
      <c r="G3057" t="n">
        <v>4193.28</v>
      </c>
      <c r="H3057" t="n">
        <v>8</v>
      </c>
      <c r="I3057" t="n">
        <v>7</v>
      </c>
      <c r="J3057" t="n">
        <v>0</v>
      </c>
      <c r="K3057">
        <f>E3057-F3057</f>
        <v/>
      </c>
      <c r="L3057" s="10">
        <f>IFERROR(K3057/E3057,0)</f>
        <v/>
      </c>
      <c r="M3057">
        <f>YEAR(A3057)</f>
        <v/>
      </c>
      <c r="N3057">
        <f>"Q"&amp;ROUNDUP(MONTH(A3057)/3,0)</f>
        <v/>
      </c>
      <c r="O3057">
        <f>TEXT(A3057,"mmm")</f>
        <v/>
      </c>
    </row>
    <row r="3058">
      <c r="A3058" s="13" t="n">
        <v>45536</v>
      </c>
      <c r="B3058" t="inlineStr">
        <is>
          <t>Central</t>
        </is>
      </c>
      <c r="C3058" t="inlineStr">
        <is>
          <t>Website</t>
        </is>
      </c>
      <c r="D3058" t="inlineStr">
        <is>
          <t>Electronics</t>
        </is>
      </c>
      <c r="E3058" t="n">
        <v>171221.43</v>
      </c>
      <c r="F3058" t="n">
        <v>153541.07</v>
      </c>
      <c r="G3058" t="n">
        <v>187545.28</v>
      </c>
      <c r="H3058" t="n">
        <v>18</v>
      </c>
      <c r="I3058" t="n">
        <v>14</v>
      </c>
      <c r="J3058" t="n">
        <v>1</v>
      </c>
      <c r="K3058">
        <f>E3058-F3058</f>
        <v/>
      </c>
      <c r="L3058" s="10">
        <f>IFERROR(K3058/E3058,0)</f>
        <v/>
      </c>
      <c r="M3058">
        <f>YEAR(A3058)</f>
        <v/>
      </c>
      <c r="N3058">
        <f>"Q"&amp;ROUNDUP(MONTH(A3058)/3,0)</f>
        <v/>
      </c>
      <c r="O3058">
        <f>TEXT(A3058,"mmm")</f>
        <v/>
      </c>
    </row>
    <row r="3059">
      <c r="A3059" s="13" t="n">
        <v>45536</v>
      </c>
      <c r="B3059" t="inlineStr">
        <is>
          <t>Central</t>
        </is>
      </c>
      <c r="C3059" t="inlineStr">
        <is>
          <t>Website</t>
        </is>
      </c>
      <c r="D3059" t="inlineStr">
        <is>
          <t>Fashion</t>
        </is>
      </c>
      <c r="E3059" t="n">
        <v>48998.94</v>
      </c>
      <c r="F3059" t="n">
        <v>24349.03</v>
      </c>
      <c r="G3059" t="n">
        <v>51222.08</v>
      </c>
      <c r="H3059" t="n">
        <v>28</v>
      </c>
      <c r="I3059" t="n">
        <v>22</v>
      </c>
      <c r="J3059" t="n">
        <v>3</v>
      </c>
      <c r="K3059">
        <f>E3059-F3059</f>
        <v/>
      </c>
      <c r="L3059" s="10">
        <f>IFERROR(K3059/E3059,0)</f>
        <v/>
      </c>
      <c r="M3059">
        <f>YEAR(A3059)</f>
        <v/>
      </c>
      <c r="N3059">
        <f>"Q"&amp;ROUNDUP(MONTH(A3059)/3,0)</f>
        <v/>
      </c>
      <c r="O3059">
        <f>TEXT(A3059,"mmm")</f>
        <v/>
      </c>
    </row>
    <row r="3060">
      <c r="A3060" s="13" t="n">
        <v>45536</v>
      </c>
      <c r="B3060" t="inlineStr">
        <is>
          <t>Central</t>
        </is>
      </c>
      <c r="C3060" t="inlineStr">
        <is>
          <t>Website</t>
        </is>
      </c>
      <c r="D3060" t="inlineStr">
        <is>
          <t>Grocery</t>
        </is>
      </c>
      <c r="E3060" t="n">
        <v>15511.59</v>
      </c>
      <c r="F3060" t="n">
        <v>12654.76</v>
      </c>
      <c r="G3060" t="n">
        <v>16500.64</v>
      </c>
      <c r="H3060" t="n">
        <v>44</v>
      </c>
      <c r="I3060" t="n">
        <v>14</v>
      </c>
      <c r="J3060" t="n">
        <v>0</v>
      </c>
      <c r="K3060">
        <f>E3060-F3060</f>
        <v/>
      </c>
      <c r="L3060" s="10">
        <f>IFERROR(K3060/E3060,0)</f>
        <v/>
      </c>
      <c r="M3060">
        <f>YEAR(A3060)</f>
        <v/>
      </c>
      <c r="N3060">
        <f>"Q"&amp;ROUNDUP(MONTH(A3060)/3,0)</f>
        <v/>
      </c>
      <c r="O3060">
        <f>TEXT(A3060,"mmm")</f>
        <v/>
      </c>
    </row>
    <row r="3061">
      <c r="A3061" s="13" t="n">
        <v>45536</v>
      </c>
      <c r="B3061" t="inlineStr">
        <is>
          <t>Central</t>
        </is>
      </c>
      <c r="C3061" t="inlineStr">
        <is>
          <t>Website</t>
        </is>
      </c>
      <c r="D3061" t="inlineStr">
        <is>
          <t>Home &amp; Kitchen</t>
        </is>
      </c>
      <c r="E3061" t="n">
        <v>33354.13</v>
      </c>
      <c r="F3061" t="n">
        <v>21904.87</v>
      </c>
      <c r="G3061" t="n">
        <v>35672</v>
      </c>
      <c r="H3061" t="n">
        <v>20</v>
      </c>
      <c r="I3061" t="n">
        <v>16</v>
      </c>
      <c r="J3061" t="n">
        <v>2</v>
      </c>
      <c r="K3061">
        <f>E3061-F3061</f>
        <v/>
      </c>
      <c r="L3061" s="10">
        <f>IFERROR(K3061/E3061,0)</f>
        <v/>
      </c>
      <c r="M3061">
        <f>YEAR(A3061)</f>
        <v/>
      </c>
      <c r="N3061">
        <f>"Q"&amp;ROUNDUP(MONTH(A3061)/3,0)</f>
        <v/>
      </c>
      <c r="O3061">
        <f>TEXT(A3061,"mmm")</f>
        <v/>
      </c>
    </row>
    <row r="3062">
      <c r="A3062" s="13" t="n">
        <v>45536</v>
      </c>
      <c r="B3062" t="inlineStr">
        <is>
          <t>Central</t>
        </is>
      </c>
      <c r="C3062" t="inlineStr">
        <is>
          <t>Website</t>
        </is>
      </c>
      <c r="D3062" t="inlineStr">
        <is>
          <t>Sports</t>
        </is>
      </c>
      <c r="E3062" t="n">
        <v>6480.6</v>
      </c>
      <c r="F3062" t="n">
        <v>3996.17</v>
      </c>
      <c r="G3062" t="n">
        <v>6962.8</v>
      </c>
      <c r="H3062" t="n">
        <v>5</v>
      </c>
      <c r="I3062" t="n">
        <v>4</v>
      </c>
      <c r="J3062" t="n">
        <v>0</v>
      </c>
      <c r="K3062">
        <f>E3062-F3062</f>
        <v/>
      </c>
      <c r="L3062" s="10">
        <f>IFERROR(K3062/E3062,0)</f>
        <v/>
      </c>
      <c r="M3062">
        <f>YEAR(A3062)</f>
        <v/>
      </c>
      <c r="N3062">
        <f>"Q"&amp;ROUNDUP(MONTH(A3062)/3,0)</f>
        <v/>
      </c>
      <c r="O3062">
        <f>TEXT(A3062,"mmm")</f>
        <v/>
      </c>
    </row>
    <row r="3063">
      <c r="A3063" s="13" t="n">
        <v>45536</v>
      </c>
      <c r="B3063" t="inlineStr">
        <is>
          <t>East</t>
        </is>
      </c>
      <c r="C3063" t="inlineStr">
        <is>
          <t>Marketplace</t>
        </is>
      </c>
      <c r="D3063" t="inlineStr">
        <is>
          <t>Beauty</t>
        </is>
      </c>
      <c r="E3063" t="n">
        <v>4635.8</v>
      </c>
      <c r="F3063" t="n">
        <v>2820.29</v>
      </c>
      <c r="G3063" t="n">
        <v>5189.6</v>
      </c>
      <c r="H3063" t="n">
        <v>10</v>
      </c>
      <c r="I3063" t="n">
        <v>8</v>
      </c>
      <c r="J3063" t="n">
        <v>0</v>
      </c>
      <c r="K3063">
        <f>E3063-F3063</f>
        <v/>
      </c>
      <c r="L3063" s="10">
        <f>IFERROR(K3063/E3063,0)</f>
        <v/>
      </c>
      <c r="M3063">
        <f>YEAR(A3063)</f>
        <v/>
      </c>
      <c r="N3063">
        <f>"Q"&amp;ROUNDUP(MONTH(A3063)/3,0)</f>
        <v/>
      </c>
      <c r="O3063">
        <f>TEXT(A3063,"mmm")</f>
        <v/>
      </c>
    </row>
    <row r="3064">
      <c r="A3064" s="13" t="n">
        <v>45536</v>
      </c>
      <c r="B3064" t="inlineStr">
        <is>
          <t>East</t>
        </is>
      </c>
      <c r="C3064" t="inlineStr">
        <is>
          <t>Marketplace</t>
        </is>
      </c>
      <c r="D3064" t="inlineStr">
        <is>
          <t>Books</t>
        </is>
      </c>
      <c r="E3064" t="n">
        <v>6440.09</v>
      </c>
      <c r="F3064" t="n">
        <v>4932.1</v>
      </c>
      <c r="G3064" t="n">
        <v>7182.24</v>
      </c>
      <c r="H3064" t="n">
        <v>14</v>
      </c>
      <c r="I3064" t="n">
        <v>13</v>
      </c>
      <c r="J3064" t="n">
        <v>0</v>
      </c>
      <c r="K3064">
        <f>E3064-F3064</f>
        <v/>
      </c>
      <c r="L3064" s="10">
        <f>IFERROR(K3064/E3064,0)</f>
        <v/>
      </c>
      <c r="M3064">
        <f>YEAR(A3064)</f>
        <v/>
      </c>
      <c r="N3064">
        <f>"Q"&amp;ROUNDUP(MONTH(A3064)/3,0)</f>
        <v/>
      </c>
      <c r="O3064">
        <f>TEXT(A3064,"mmm")</f>
        <v/>
      </c>
    </row>
    <row r="3065">
      <c r="A3065" s="13" t="n">
        <v>45536</v>
      </c>
      <c r="B3065" t="inlineStr">
        <is>
          <t>East</t>
        </is>
      </c>
      <c r="C3065" t="inlineStr">
        <is>
          <t>Marketplace</t>
        </is>
      </c>
      <c r="D3065" t="inlineStr">
        <is>
          <t>Electronics</t>
        </is>
      </c>
      <c r="E3065" t="n">
        <v>274043.46</v>
      </c>
      <c r="F3065" t="n">
        <v>257300.03</v>
      </c>
      <c r="G3065" t="n">
        <v>307128.64</v>
      </c>
      <c r="H3065" t="n">
        <v>24</v>
      </c>
      <c r="I3065" t="n">
        <v>21</v>
      </c>
      <c r="J3065" t="n">
        <v>2</v>
      </c>
      <c r="K3065">
        <f>E3065-F3065</f>
        <v/>
      </c>
      <c r="L3065" s="10">
        <f>IFERROR(K3065/E3065,0)</f>
        <v/>
      </c>
      <c r="M3065">
        <f>YEAR(A3065)</f>
        <v/>
      </c>
      <c r="N3065">
        <f>"Q"&amp;ROUNDUP(MONTH(A3065)/3,0)</f>
        <v/>
      </c>
      <c r="O3065">
        <f>TEXT(A3065,"mmm")</f>
        <v/>
      </c>
    </row>
    <row r="3066">
      <c r="A3066" s="13" t="n">
        <v>45536</v>
      </c>
      <c r="B3066" t="inlineStr">
        <is>
          <t>East</t>
        </is>
      </c>
      <c r="C3066" t="inlineStr">
        <is>
          <t>Marketplace</t>
        </is>
      </c>
      <c r="D3066" t="inlineStr">
        <is>
          <t>Fashion</t>
        </is>
      </c>
      <c r="E3066" t="n">
        <v>54288.71</v>
      </c>
      <c r="F3066" t="n">
        <v>29957.7</v>
      </c>
      <c r="G3066" t="n">
        <v>60060</v>
      </c>
      <c r="H3066" t="n">
        <v>40</v>
      </c>
      <c r="I3066" t="n">
        <v>30</v>
      </c>
      <c r="J3066" t="n">
        <v>6</v>
      </c>
      <c r="K3066">
        <f>E3066-F3066</f>
        <v/>
      </c>
      <c r="L3066" s="10">
        <f>IFERROR(K3066/E3066,0)</f>
        <v/>
      </c>
      <c r="M3066">
        <f>YEAR(A3066)</f>
        <v/>
      </c>
      <c r="N3066">
        <f>"Q"&amp;ROUNDUP(MONTH(A3066)/3,0)</f>
        <v/>
      </c>
      <c r="O3066">
        <f>TEXT(A3066,"mmm")</f>
        <v/>
      </c>
    </row>
    <row r="3067">
      <c r="A3067" s="13" t="n">
        <v>45536</v>
      </c>
      <c r="B3067" t="inlineStr">
        <is>
          <t>East</t>
        </is>
      </c>
      <c r="C3067" t="inlineStr">
        <is>
          <t>Marketplace</t>
        </is>
      </c>
      <c r="D3067" t="inlineStr">
        <is>
          <t>Grocery</t>
        </is>
      </c>
      <c r="E3067" t="n">
        <v>18210.79</v>
      </c>
      <c r="F3067" t="n">
        <v>15448.77</v>
      </c>
      <c r="G3067" t="n">
        <v>20303.92</v>
      </c>
      <c r="H3067" t="n">
        <v>57</v>
      </c>
      <c r="I3067" t="n">
        <v>23</v>
      </c>
      <c r="J3067" t="n">
        <v>0</v>
      </c>
      <c r="K3067">
        <f>E3067-F3067</f>
        <v/>
      </c>
      <c r="L3067" s="10">
        <f>IFERROR(K3067/E3067,0)</f>
        <v/>
      </c>
      <c r="M3067">
        <f>YEAR(A3067)</f>
        <v/>
      </c>
      <c r="N3067">
        <f>"Q"&amp;ROUNDUP(MONTH(A3067)/3,0)</f>
        <v/>
      </c>
      <c r="O3067">
        <f>TEXT(A3067,"mmm")</f>
        <v/>
      </c>
    </row>
    <row r="3068">
      <c r="A3068" s="13" t="n">
        <v>45536</v>
      </c>
      <c r="B3068" t="inlineStr">
        <is>
          <t>East</t>
        </is>
      </c>
      <c r="C3068" t="inlineStr">
        <is>
          <t>Marketplace</t>
        </is>
      </c>
      <c r="D3068" t="inlineStr">
        <is>
          <t>Home &amp; Kitchen</t>
        </is>
      </c>
      <c r="E3068" t="n">
        <v>28115.84</v>
      </c>
      <c r="F3068" t="n">
        <v>21117.06</v>
      </c>
      <c r="G3068" t="n">
        <v>32019.52</v>
      </c>
      <c r="H3068" t="n">
        <v>12</v>
      </c>
      <c r="I3068" t="n">
        <v>10</v>
      </c>
      <c r="J3068" t="n">
        <v>0</v>
      </c>
      <c r="K3068">
        <f>E3068-F3068</f>
        <v/>
      </c>
      <c r="L3068" s="10">
        <f>IFERROR(K3068/E3068,0)</f>
        <v/>
      </c>
      <c r="M3068">
        <f>YEAR(A3068)</f>
        <v/>
      </c>
      <c r="N3068">
        <f>"Q"&amp;ROUNDUP(MONTH(A3068)/3,0)</f>
        <v/>
      </c>
      <c r="O3068">
        <f>TEXT(A3068,"mmm")</f>
        <v/>
      </c>
    </row>
    <row r="3069">
      <c r="A3069" s="13" t="n">
        <v>45536</v>
      </c>
      <c r="B3069" t="inlineStr">
        <is>
          <t>East</t>
        </is>
      </c>
      <c r="C3069" t="inlineStr">
        <is>
          <t>Marketplace</t>
        </is>
      </c>
      <c r="D3069" t="inlineStr">
        <is>
          <t>Sports</t>
        </is>
      </c>
      <c r="E3069" t="n">
        <v>12598.87</v>
      </c>
      <c r="F3069" t="n">
        <v>8517.98</v>
      </c>
      <c r="G3069" t="n">
        <v>14000.48</v>
      </c>
      <c r="H3069" t="n">
        <v>8</v>
      </c>
      <c r="I3069" t="n">
        <v>6</v>
      </c>
      <c r="J3069" t="n">
        <v>0</v>
      </c>
      <c r="K3069">
        <f>E3069-F3069</f>
        <v/>
      </c>
      <c r="L3069" s="10">
        <f>IFERROR(K3069/E3069,0)</f>
        <v/>
      </c>
      <c r="M3069">
        <f>YEAR(A3069)</f>
        <v/>
      </c>
      <c r="N3069">
        <f>"Q"&amp;ROUNDUP(MONTH(A3069)/3,0)</f>
        <v/>
      </c>
      <c r="O3069">
        <f>TEXT(A3069,"mmm")</f>
        <v/>
      </c>
    </row>
    <row r="3070">
      <c r="A3070" s="13" t="n">
        <v>45536</v>
      </c>
      <c r="B3070" t="inlineStr">
        <is>
          <t>East</t>
        </is>
      </c>
      <c r="C3070" t="inlineStr">
        <is>
          <t>Mobile App</t>
        </is>
      </c>
      <c r="D3070" t="inlineStr">
        <is>
          <t>Beauty</t>
        </is>
      </c>
      <c r="E3070" t="n">
        <v>5040.18</v>
      </c>
      <c r="F3070" t="n">
        <v>2795.99</v>
      </c>
      <c r="G3070" t="n">
        <v>5416.32</v>
      </c>
      <c r="H3070" t="n">
        <v>12</v>
      </c>
      <c r="I3070" t="n">
        <v>10</v>
      </c>
      <c r="J3070" t="n">
        <v>1</v>
      </c>
      <c r="K3070">
        <f>E3070-F3070</f>
        <v/>
      </c>
      <c r="L3070" s="10">
        <f>IFERROR(K3070/E3070,0)</f>
        <v/>
      </c>
      <c r="M3070">
        <f>YEAR(A3070)</f>
        <v/>
      </c>
      <c r="N3070">
        <f>"Q"&amp;ROUNDUP(MONTH(A3070)/3,0)</f>
        <v/>
      </c>
      <c r="O3070">
        <f>TEXT(A3070,"mmm")</f>
        <v/>
      </c>
    </row>
    <row r="3071">
      <c r="A3071" s="13" t="n">
        <v>45536</v>
      </c>
      <c r="B3071" t="inlineStr">
        <is>
          <t>East</t>
        </is>
      </c>
      <c r="C3071" t="inlineStr">
        <is>
          <t>Mobile App</t>
        </is>
      </c>
      <c r="D3071" t="inlineStr">
        <is>
          <t>Books</t>
        </is>
      </c>
      <c r="E3071" t="n">
        <v>4565.84</v>
      </c>
      <c r="F3071" t="n">
        <v>3359.23</v>
      </c>
      <c r="G3071" t="n">
        <v>4940</v>
      </c>
      <c r="H3071" t="n">
        <v>10</v>
      </c>
      <c r="I3071" t="n">
        <v>9</v>
      </c>
      <c r="J3071" t="n">
        <v>0</v>
      </c>
      <c r="K3071">
        <f>E3071-F3071</f>
        <v/>
      </c>
      <c r="L3071" s="10">
        <f>IFERROR(K3071/E3071,0)</f>
        <v/>
      </c>
      <c r="M3071">
        <f>YEAR(A3071)</f>
        <v/>
      </c>
      <c r="N3071">
        <f>"Q"&amp;ROUNDUP(MONTH(A3071)/3,0)</f>
        <v/>
      </c>
      <c r="O3071">
        <f>TEXT(A3071,"mmm")</f>
        <v/>
      </c>
    </row>
    <row r="3072">
      <c r="A3072" s="13" t="n">
        <v>45536</v>
      </c>
      <c r="B3072" t="inlineStr">
        <is>
          <t>East</t>
        </is>
      </c>
      <c r="C3072" t="inlineStr">
        <is>
          <t>Mobile App</t>
        </is>
      </c>
      <c r="D3072" t="inlineStr">
        <is>
          <t>Electronics</t>
        </is>
      </c>
      <c r="E3072" t="n">
        <v>313240.36</v>
      </c>
      <c r="F3072" t="n">
        <v>284148.52</v>
      </c>
      <c r="G3072" t="n">
        <v>338144.56</v>
      </c>
      <c r="H3072" t="n">
        <v>31</v>
      </c>
      <c r="I3072" t="n">
        <v>24</v>
      </c>
      <c r="J3072" t="n">
        <v>1</v>
      </c>
      <c r="K3072">
        <f>E3072-F3072</f>
        <v/>
      </c>
      <c r="L3072" s="10">
        <f>IFERROR(K3072/E3072,0)</f>
        <v/>
      </c>
      <c r="M3072">
        <f>YEAR(A3072)</f>
        <v/>
      </c>
      <c r="N3072">
        <f>"Q"&amp;ROUNDUP(MONTH(A3072)/3,0)</f>
        <v/>
      </c>
      <c r="O3072">
        <f>TEXT(A3072,"mmm")</f>
        <v/>
      </c>
    </row>
    <row r="3073">
      <c r="A3073" s="13" t="n">
        <v>45536</v>
      </c>
      <c r="B3073" t="inlineStr">
        <is>
          <t>East</t>
        </is>
      </c>
      <c r="C3073" t="inlineStr">
        <is>
          <t>Mobile App</t>
        </is>
      </c>
      <c r="D3073" t="inlineStr">
        <is>
          <t>Fashion</t>
        </is>
      </c>
      <c r="E3073" t="n">
        <v>60702.35</v>
      </c>
      <c r="F3073" t="n">
        <v>31772.43</v>
      </c>
      <c r="G3073" t="n">
        <v>65378.56</v>
      </c>
      <c r="H3073" t="n">
        <v>46</v>
      </c>
      <c r="I3073" t="n">
        <v>42</v>
      </c>
      <c r="J3073" t="n">
        <v>9</v>
      </c>
      <c r="K3073">
        <f>E3073-F3073</f>
        <v/>
      </c>
      <c r="L3073" s="10">
        <f>IFERROR(K3073/E3073,0)</f>
        <v/>
      </c>
      <c r="M3073">
        <f>YEAR(A3073)</f>
        <v/>
      </c>
      <c r="N3073">
        <f>"Q"&amp;ROUNDUP(MONTH(A3073)/3,0)</f>
        <v/>
      </c>
      <c r="O3073">
        <f>TEXT(A3073,"mmm")</f>
        <v/>
      </c>
    </row>
    <row r="3074">
      <c r="A3074" s="13" t="n">
        <v>45536</v>
      </c>
      <c r="B3074" t="inlineStr">
        <is>
          <t>East</t>
        </is>
      </c>
      <c r="C3074" t="inlineStr">
        <is>
          <t>Mobile App</t>
        </is>
      </c>
      <c r="D3074" t="inlineStr">
        <is>
          <t>Grocery</t>
        </is>
      </c>
      <c r="E3074" t="n">
        <v>21207.31</v>
      </c>
      <c r="F3074" t="n">
        <v>17382.59</v>
      </c>
      <c r="G3074" t="n">
        <v>22698</v>
      </c>
      <c r="H3074" t="n">
        <v>55</v>
      </c>
      <c r="I3074" t="n">
        <v>18</v>
      </c>
      <c r="J3074" t="n">
        <v>0</v>
      </c>
      <c r="K3074">
        <f>E3074-F3074</f>
        <v/>
      </c>
      <c r="L3074" s="10">
        <f>IFERROR(K3074/E3074,0)</f>
        <v/>
      </c>
      <c r="M3074">
        <f>YEAR(A3074)</f>
        <v/>
      </c>
      <c r="N3074">
        <f>"Q"&amp;ROUNDUP(MONTH(A3074)/3,0)</f>
        <v/>
      </c>
      <c r="O3074">
        <f>TEXT(A3074,"mmm")</f>
        <v/>
      </c>
    </row>
    <row r="3075">
      <c r="A3075" s="13" t="n">
        <v>45536</v>
      </c>
      <c r="B3075" t="inlineStr">
        <is>
          <t>East</t>
        </is>
      </c>
      <c r="C3075" t="inlineStr">
        <is>
          <t>Mobile App</t>
        </is>
      </c>
      <c r="D3075" t="inlineStr">
        <is>
          <t>Home &amp; Kitchen</t>
        </is>
      </c>
      <c r="E3075" t="n">
        <v>71660.27</v>
      </c>
      <c r="F3075" t="n">
        <v>48127.98</v>
      </c>
      <c r="G3075" t="n">
        <v>75623.60000000001</v>
      </c>
      <c r="H3075" t="n">
        <v>35</v>
      </c>
      <c r="I3075" t="n">
        <v>28</v>
      </c>
      <c r="J3075" t="n">
        <v>2</v>
      </c>
      <c r="K3075">
        <f>E3075-F3075</f>
        <v/>
      </c>
      <c r="L3075" s="10">
        <f>IFERROR(K3075/E3075,0)</f>
        <v/>
      </c>
      <c r="M3075">
        <f>YEAR(A3075)</f>
        <v/>
      </c>
      <c r="N3075">
        <f>"Q"&amp;ROUNDUP(MONTH(A3075)/3,0)</f>
        <v/>
      </c>
      <c r="O3075">
        <f>TEXT(A3075,"mmm")</f>
        <v/>
      </c>
    </row>
    <row r="3076">
      <c r="A3076" s="13" t="n">
        <v>45536</v>
      </c>
      <c r="B3076" t="inlineStr">
        <is>
          <t>East</t>
        </is>
      </c>
      <c r="C3076" t="inlineStr">
        <is>
          <t>Mobile App</t>
        </is>
      </c>
      <c r="D3076" t="inlineStr">
        <is>
          <t>Sports</t>
        </is>
      </c>
      <c r="E3076" t="n">
        <v>29859.58</v>
      </c>
      <c r="F3076" t="n">
        <v>20043.57</v>
      </c>
      <c r="G3076" t="n">
        <v>32732.96</v>
      </c>
      <c r="H3076" t="n">
        <v>16</v>
      </c>
      <c r="I3076" t="n">
        <v>13</v>
      </c>
      <c r="J3076" t="n">
        <v>3</v>
      </c>
      <c r="K3076">
        <f>E3076-F3076</f>
        <v/>
      </c>
      <c r="L3076" s="10">
        <f>IFERROR(K3076/E3076,0)</f>
        <v/>
      </c>
      <c r="M3076">
        <f>YEAR(A3076)</f>
        <v/>
      </c>
      <c r="N3076">
        <f>"Q"&amp;ROUNDUP(MONTH(A3076)/3,0)</f>
        <v/>
      </c>
      <c r="O3076">
        <f>TEXT(A3076,"mmm")</f>
        <v/>
      </c>
    </row>
    <row r="3077">
      <c r="A3077" s="13" t="n">
        <v>45536</v>
      </c>
      <c r="B3077" t="inlineStr">
        <is>
          <t>East</t>
        </is>
      </c>
      <c r="C3077" t="inlineStr">
        <is>
          <t>Retail Store</t>
        </is>
      </c>
      <c r="D3077" t="inlineStr">
        <is>
          <t>Beauty</t>
        </is>
      </c>
      <c r="E3077" t="n">
        <v>6448.25</v>
      </c>
      <c r="F3077" t="n">
        <v>3426.23</v>
      </c>
      <c r="G3077" t="n">
        <v>6612.32</v>
      </c>
      <c r="H3077" t="n">
        <v>12</v>
      </c>
      <c r="I3077" t="n">
        <v>10</v>
      </c>
      <c r="J3077" t="n">
        <v>0</v>
      </c>
      <c r="K3077">
        <f>E3077-F3077</f>
        <v/>
      </c>
      <c r="L3077" s="10">
        <f>IFERROR(K3077/E3077,0)</f>
        <v/>
      </c>
      <c r="M3077">
        <f>YEAR(A3077)</f>
        <v/>
      </c>
      <c r="N3077">
        <f>"Q"&amp;ROUNDUP(MONTH(A3077)/3,0)</f>
        <v/>
      </c>
      <c r="O3077">
        <f>TEXT(A3077,"mmm")</f>
        <v/>
      </c>
    </row>
    <row r="3078">
      <c r="A3078" s="13" t="n">
        <v>45536</v>
      </c>
      <c r="B3078" t="inlineStr">
        <is>
          <t>East</t>
        </is>
      </c>
      <c r="C3078" t="inlineStr">
        <is>
          <t>Retail Store</t>
        </is>
      </c>
      <c r="D3078" t="inlineStr">
        <is>
          <t>Books</t>
        </is>
      </c>
      <c r="E3078" t="n">
        <v>3233.46</v>
      </c>
      <c r="F3078" t="n">
        <v>2218.83</v>
      </c>
      <c r="G3078" t="n">
        <v>3290.56</v>
      </c>
      <c r="H3078" t="n">
        <v>6</v>
      </c>
      <c r="I3078" t="n">
        <v>6</v>
      </c>
      <c r="J3078" t="n">
        <v>0</v>
      </c>
      <c r="K3078">
        <f>E3078-F3078</f>
        <v/>
      </c>
      <c r="L3078" s="10">
        <f>IFERROR(K3078/E3078,0)</f>
        <v/>
      </c>
      <c r="M3078">
        <f>YEAR(A3078)</f>
        <v/>
      </c>
      <c r="N3078">
        <f>"Q"&amp;ROUNDUP(MONTH(A3078)/3,0)</f>
        <v/>
      </c>
      <c r="O3078">
        <f>TEXT(A3078,"mmm")</f>
        <v/>
      </c>
    </row>
    <row r="3079">
      <c r="A3079" s="13" t="n">
        <v>45536</v>
      </c>
      <c r="B3079" t="inlineStr">
        <is>
          <t>East</t>
        </is>
      </c>
      <c r="C3079" t="inlineStr">
        <is>
          <t>Retail Store</t>
        </is>
      </c>
      <c r="D3079" t="inlineStr">
        <is>
          <t>Electronics</t>
        </is>
      </c>
      <c r="E3079" t="n">
        <v>89876.53</v>
      </c>
      <c r="F3079" t="n">
        <v>77372.38</v>
      </c>
      <c r="G3079" t="n">
        <v>93382.64</v>
      </c>
      <c r="H3079" t="n">
        <v>9</v>
      </c>
      <c r="I3079" t="n">
        <v>7</v>
      </c>
      <c r="J3079" t="n">
        <v>0</v>
      </c>
      <c r="K3079">
        <f>E3079-F3079</f>
        <v/>
      </c>
      <c r="L3079" s="10">
        <f>IFERROR(K3079/E3079,0)</f>
        <v/>
      </c>
      <c r="M3079">
        <f>YEAR(A3079)</f>
        <v/>
      </c>
      <c r="N3079">
        <f>"Q"&amp;ROUNDUP(MONTH(A3079)/3,0)</f>
        <v/>
      </c>
      <c r="O3079">
        <f>TEXT(A3079,"mmm")</f>
        <v/>
      </c>
    </row>
    <row r="3080">
      <c r="A3080" s="13" t="n">
        <v>45536</v>
      </c>
      <c r="B3080" t="inlineStr">
        <is>
          <t>East</t>
        </is>
      </c>
      <c r="C3080" t="inlineStr">
        <is>
          <t>Retail Store</t>
        </is>
      </c>
      <c r="D3080" t="inlineStr">
        <is>
          <t>Fashion</t>
        </is>
      </c>
      <c r="E3080" t="n">
        <v>7193.46</v>
      </c>
      <c r="F3080" t="n">
        <v>4080.67</v>
      </c>
      <c r="G3080" t="n">
        <v>7637.76</v>
      </c>
      <c r="H3080" t="n">
        <v>6</v>
      </c>
      <c r="I3080" t="n">
        <v>6</v>
      </c>
      <c r="J3080" t="n">
        <v>1</v>
      </c>
      <c r="K3080">
        <f>E3080-F3080</f>
        <v/>
      </c>
      <c r="L3080" s="10">
        <f>IFERROR(K3080/E3080,0)</f>
        <v/>
      </c>
      <c r="M3080">
        <f>YEAR(A3080)</f>
        <v/>
      </c>
      <c r="N3080">
        <f>"Q"&amp;ROUNDUP(MONTH(A3080)/3,0)</f>
        <v/>
      </c>
      <c r="O3080">
        <f>TEXT(A3080,"mmm")</f>
        <v/>
      </c>
    </row>
    <row r="3081">
      <c r="A3081" s="13" t="n">
        <v>45536</v>
      </c>
      <c r="B3081" t="inlineStr">
        <is>
          <t>East</t>
        </is>
      </c>
      <c r="C3081" t="inlineStr">
        <is>
          <t>Retail Store</t>
        </is>
      </c>
      <c r="D3081" t="inlineStr">
        <is>
          <t>Grocery</t>
        </is>
      </c>
      <c r="E3081" t="n">
        <v>10570.6</v>
      </c>
      <c r="F3081" t="n">
        <v>8453.85</v>
      </c>
      <c r="G3081" t="n">
        <v>11084.32</v>
      </c>
      <c r="H3081" t="n">
        <v>22</v>
      </c>
      <c r="I3081" t="n">
        <v>11</v>
      </c>
      <c r="J3081" t="n">
        <v>0</v>
      </c>
      <c r="K3081">
        <f>E3081-F3081</f>
        <v/>
      </c>
      <c r="L3081" s="10">
        <f>IFERROR(K3081/E3081,0)</f>
        <v/>
      </c>
      <c r="M3081">
        <f>YEAR(A3081)</f>
        <v/>
      </c>
      <c r="N3081">
        <f>"Q"&amp;ROUNDUP(MONTH(A3081)/3,0)</f>
        <v/>
      </c>
      <c r="O3081">
        <f>TEXT(A3081,"mmm")</f>
        <v/>
      </c>
    </row>
    <row r="3082">
      <c r="A3082" s="13" t="n">
        <v>45536</v>
      </c>
      <c r="B3082" t="inlineStr">
        <is>
          <t>East</t>
        </is>
      </c>
      <c r="C3082" t="inlineStr">
        <is>
          <t>Retail Store</t>
        </is>
      </c>
      <c r="D3082" t="inlineStr">
        <is>
          <t>Home &amp; Kitchen</t>
        </is>
      </c>
      <c r="E3082" t="n">
        <v>13569.08</v>
      </c>
      <c r="F3082" t="n">
        <v>8224.42</v>
      </c>
      <c r="G3082" t="n">
        <v>13749.84</v>
      </c>
      <c r="H3082" t="n">
        <v>9</v>
      </c>
      <c r="I3082" t="n">
        <v>8</v>
      </c>
      <c r="J3082" t="n">
        <v>0</v>
      </c>
      <c r="K3082">
        <f>E3082-F3082</f>
        <v/>
      </c>
      <c r="L3082" s="10">
        <f>IFERROR(K3082/E3082,0)</f>
        <v/>
      </c>
      <c r="M3082">
        <f>YEAR(A3082)</f>
        <v/>
      </c>
      <c r="N3082">
        <f>"Q"&amp;ROUNDUP(MONTH(A3082)/3,0)</f>
        <v/>
      </c>
      <c r="O3082">
        <f>TEXT(A3082,"mmm")</f>
        <v/>
      </c>
    </row>
    <row r="3083">
      <c r="A3083" s="13" t="n">
        <v>45536</v>
      </c>
      <c r="B3083" t="inlineStr">
        <is>
          <t>East</t>
        </is>
      </c>
      <c r="C3083" t="inlineStr">
        <is>
          <t>Retail Store</t>
        </is>
      </c>
      <c r="D3083" t="inlineStr">
        <is>
          <t>Sports</t>
        </is>
      </c>
      <c r="E3083" t="n">
        <v>9454.370000000001</v>
      </c>
      <c r="F3083" t="n">
        <v>5701.51</v>
      </c>
      <c r="G3083" t="n">
        <v>9717.76</v>
      </c>
      <c r="H3083" t="n">
        <v>6</v>
      </c>
      <c r="I3083" t="n">
        <v>4</v>
      </c>
      <c r="J3083" t="n">
        <v>0</v>
      </c>
      <c r="K3083">
        <f>E3083-F3083</f>
        <v/>
      </c>
      <c r="L3083" s="10">
        <f>IFERROR(K3083/E3083,0)</f>
        <v/>
      </c>
      <c r="M3083">
        <f>YEAR(A3083)</f>
        <v/>
      </c>
      <c r="N3083">
        <f>"Q"&amp;ROUNDUP(MONTH(A3083)/3,0)</f>
        <v/>
      </c>
      <c r="O3083">
        <f>TEXT(A3083,"mmm")</f>
        <v/>
      </c>
    </row>
    <row r="3084">
      <c r="A3084" s="13" t="n">
        <v>45536</v>
      </c>
      <c r="B3084" t="inlineStr">
        <is>
          <t>East</t>
        </is>
      </c>
      <c r="C3084" t="inlineStr">
        <is>
          <t>Unknown</t>
        </is>
      </c>
      <c r="D3084" t="inlineStr">
        <is>
          <t>Books</t>
        </is>
      </c>
      <c r="E3084" t="n">
        <v>1761.24</v>
      </c>
      <c r="F3084" t="n">
        <v>1422.85</v>
      </c>
      <c r="G3084" t="n">
        <v>2034.24</v>
      </c>
      <c r="H3084" t="n">
        <v>4</v>
      </c>
      <c r="I3084" t="n">
        <v>3</v>
      </c>
      <c r="J3084" t="n">
        <v>0</v>
      </c>
      <c r="K3084">
        <f>E3084-F3084</f>
        <v/>
      </c>
      <c r="L3084" s="10">
        <f>IFERROR(K3084/E3084,0)</f>
        <v/>
      </c>
      <c r="M3084">
        <f>YEAR(A3084)</f>
        <v/>
      </c>
      <c r="N3084">
        <f>"Q"&amp;ROUNDUP(MONTH(A3084)/3,0)</f>
        <v/>
      </c>
      <c r="O3084">
        <f>TEXT(A3084,"mmm")</f>
        <v/>
      </c>
    </row>
    <row r="3085">
      <c r="A3085" s="13" t="n">
        <v>45536</v>
      </c>
      <c r="B3085" t="inlineStr">
        <is>
          <t>East</t>
        </is>
      </c>
      <c r="C3085" t="inlineStr">
        <is>
          <t>Unknown</t>
        </is>
      </c>
      <c r="D3085" t="inlineStr">
        <is>
          <t>Fashion</t>
        </is>
      </c>
      <c r="E3085" t="n">
        <v>4225.1</v>
      </c>
      <c r="F3085" t="n">
        <v>2078.85</v>
      </c>
      <c r="G3085" t="n">
        <v>4416.88</v>
      </c>
      <c r="H3085" t="n">
        <v>3</v>
      </c>
      <c r="I3085" t="n">
        <v>3</v>
      </c>
      <c r="J3085" t="n">
        <v>0</v>
      </c>
      <c r="K3085">
        <f>E3085-F3085</f>
        <v/>
      </c>
      <c r="L3085" s="10">
        <f>IFERROR(K3085/E3085,0)</f>
        <v/>
      </c>
      <c r="M3085">
        <f>YEAR(A3085)</f>
        <v/>
      </c>
      <c r="N3085">
        <f>"Q"&amp;ROUNDUP(MONTH(A3085)/3,0)</f>
        <v/>
      </c>
      <c r="O3085">
        <f>TEXT(A3085,"mmm")</f>
        <v/>
      </c>
    </row>
    <row r="3086">
      <c r="A3086" s="13" t="n">
        <v>45536</v>
      </c>
      <c r="B3086" t="inlineStr">
        <is>
          <t>East</t>
        </is>
      </c>
      <c r="C3086" t="inlineStr">
        <is>
          <t>Unknown</t>
        </is>
      </c>
      <c r="D3086" t="inlineStr">
        <is>
          <t>Grocery</t>
        </is>
      </c>
      <c r="E3086" t="n">
        <v>471.28</v>
      </c>
      <c r="F3086" t="n">
        <v>393.72</v>
      </c>
      <c r="G3086" t="n">
        <v>496.08</v>
      </c>
      <c r="H3086" t="n">
        <v>3</v>
      </c>
      <c r="I3086" t="n">
        <v>1</v>
      </c>
      <c r="J3086" t="n">
        <v>0</v>
      </c>
      <c r="K3086">
        <f>E3086-F3086</f>
        <v/>
      </c>
      <c r="L3086" s="10">
        <f>IFERROR(K3086/E3086,0)</f>
        <v/>
      </c>
      <c r="M3086">
        <f>YEAR(A3086)</f>
        <v/>
      </c>
      <c r="N3086">
        <f>"Q"&amp;ROUNDUP(MONTH(A3086)/3,0)</f>
        <v/>
      </c>
      <c r="O3086">
        <f>TEXT(A3086,"mmm")</f>
        <v/>
      </c>
    </row>
    <row r="3087">
      <c r="A3087" s="13" t="n">
        <v>45536</v>
      </c>
      <c r="B3087" t="inlineStr">
        <is>
          <t>East</t>
        </is>
      </c>
      <c r="C3087" t="inlineStr">
        <is>
          <t>Website</t>
        </is>
      </c>
      <c r="D3087" t="inlineStr">
        <is>
          <t>Beauty</t>
        </is>
      </c>
      <c r="E3087" t="n">
        <v>14633.48</v>
      </c>
      <c r="F3087" t="n">
        <v>8278.379999999999</v>
      </c>
      <c r="G3087" t="n">
        <v>15517.84</v>
      </c>
      <c r="H3087" t="n">
        <v>29</v>
      </c>
      <c r="I3087" t="n">
        <v>24</v>
      </c>
      <c r="J3087" t="n">
        <v>2</v>
      </c>
      <c r="K3087">
        <f>E3087-F3087</f>
        <v/>
      </c>
      <c r="L3087" s="10">
        <f>IFERROR(K3087/E3087,0)</f>
        <v/>
      </c>
      <c r="M3087">
        <f>YEAR(A3087)</f>
        <v/>
      </c>
      <c r="N3087">
        <f>"Q"&amp;ROUNDUP(MONTH(A3087)/3,0)</f>
        <v/>
      </c>
      <c r="O3087">
        <f>TEXT(A3087,"mmm")</f>
        <v/>
      </c>
    </row>
    <row r="3088">
      <c r="A3088" s="13" t="n">
        <v>45536</v>
      </c>
      <c r="B3088" t="inlineStr">
        <is>
          <t>East</t>
        </is>
      </c>
      <c r="C3088" t="inlineStr">
        <is>
          <t>Website</t>
        </is>
      </c>
      <c r="D3088" t="inlineStr">
        <is>
          <t>Books</t>
        </is>
      </c>
      <c r="E3088" t="n">
        <v>8425.52</v>
      </c>
      <c r="F3088" t="n">
        <v>6177.27</v>
      </c>
      <c r="G3088" t="n">
        <v>8989.76</v>
      </c>
      <c r="H3088" t="n">
        <v>16</v>
      </c>
      <c r="I3088" t="n">
        <v>13</v>
      </c>
      <c r="J3088" t="n">
        <v>0</v>
      </c>
      <c r="K3088">
        <f>E3088-F3088</f>
        <v/>
      </c>
      <c r="L3088" s="10">
        <f>IFERROR(K3088/E3088,0)</f>
        <v/>
      </c>
      <c r="M3088">
        <f>YEAR(A3088)</f>
        <v/>
      </c>
      <c r="N3088">
        <f>"Q"&amp;ROUNDUP(MONTH(A3088)/3,0)</f>
        <v/>
      </c>
      <c r="O3088">
        <f>TEXT(A3088,"mmm")</f>
        <v/>
      </c>
    </row>
    <row r="3089">
      <c r="A3089" s="13" t="n">
        <v>45536</v>
      </c>
      <c r="B3089" t="inlineStr">
        <is>
          <t>East</t>
        </is>
      </c>
      <c r="C3089" t="inlineStr">
        <is>
          <t>Website</t>
        </is>
      </c>
      <c r="D3089" t="inlineStr">
        <is>
          <t>Electronics</t>
        </is>
      </c>
      <c r="E3089" t="n">
        <v>367852.43</v>
      </c>
      <c r="F3089" t="n">
        <v>323713.87</v>
      </c>
      <c r="G3089" t="n">
        <v>388099.92</v>
      </c>
      <c r="H3089" t="n">
        <v>37</v>
      </c>
      <c r="I3089" t="n">
        <v>30</v>
      </c>
      <c r="J3089" t="n">
        <v>7</v>
      </c>
      <c r="K3089">
        <f>E3089-F3089</f>
        <v/>
      </c>
      <c r="L3089" s="10">
        <f>IFERROR(K3089/E3089,0)</f>
        <v/>
      </c>
      <c r="M3089">
        <f>YEAR(A3089)</f>
        <v/>
      </c>
      <c r="N3089">
        <f>"Q"&amp;ROUNDUP(MONTH(A3089)/3,0)</f>
        <v/>
      </c>
      <c r="O3089">
        <f>TEXT(A3089,"mmm")</f>
        <v/>
      </c>
    </row>
    <row r="3090">
      <c r="A3090" s="13" t="n">
        <v>45536</v>
      </c>
      <c r="B3090" t="inlineStr">
        <is>
          <t>East</t>
        </is>
      </c>
      <c r="C3090" t="inlineStr">
        <is>
          <t>Website</t>
        </is>
      </c>
      <c r="D3090" t="inlineStr">
        <is>
          <t>Fashion</t>
        </is>
      </c>
      <c r="E3090" t="n">
        <v>77666.5</v>
      </c>
      <c r="F3090" t="n">
        <v>42980</v>
      </c>
      <c r="G3090" t="n">
        <v>82895.28</v>
      </c>
      <c r="H3090" t="n">
        <v>63</v>
      </c>
      <c r="I3090" t="n">
        <v>50</v>
      </c>
      <c r="J3090" t="n">
        <v>12</v>
      </c>
      <c r="K3090">
        <f>E3090-F3090</f>
        <v/>
      </c>
      <c r="L3090" s="10">
        <f>IFERROR(K3090/E3090,0)</f>
        <v/>
      </c>
      <c r="M3090">
        <f>YEAR(A3090)</f>
        <v/>
      </c>
      <c r="N3090">
        <f>"Q"&amp;ROUNDUP(MONTH(A3090)/3,0)</f>
        <v/>
      </c>
      <c r="O3090">
        <f>TEXT(A3090,"mmm")</f>
        <v/>
      </c>
    </row>
    <row r="3091">
      <c r="A3091" s="13" t="n">
        <v>45536</v>
      </c>
      <c r="B3091" t="inlineStr">
        <is>
          <t>East</t>
        </is>
      </c>
      <c r="C3091" t="inlineStr">
        <is>
          <t>Website</t>
        </is>
      </c>
      <c r="D3091" t="inlineStr">
        <is>
          <t>Grocery</t>
        </is>
      </c>
      <c r="E3091" t="n">
        <v>34625.82</v>
      </c>
      <c r="F3091" t="n">
        <v>27937.31</v>
      </c>
      <c r="G3091" t="n">
        <v>36695.36</v>
      </c>
      <c r="H3091" t="n">
        <v>86</v>
      </c>
      <c r="I3091" t="n">
        <v>25</v>
      </c>
      <c r="J3091" t="n">
        <v>0</v>
      </c>
      <c r="K3091">
        <f>E3091-F3091</f>
        <v/>
      </c>
      <c r="L3091" s="10">
        <f>IFERROR(K3091/E3091,0)</f>
        <v/>
      </c>
      <c r="M3091">
        <f>YEAR(A3091)</f>
        <v/>
      </c>
      <c r="N3091">
        <f>"Q"&amp;ROUNDUP(MONTH(A3091)/3,0)</f>
        <v/>
      </c>
      <c r="O3091">
        <f>TEXT(A3091,"mmm")</f>
        <v/>
      </c>
    </row>
    <row r="3092">
      <c r="A3092" s="13" t="n">
        <v>45536</v>
      </c>
      <c r="B3092" t="inlineStr">
        <is>
          <t>East</t>
        </is>
      </c>
      <c r="C3092" t="inlineStr">
        <is>
          <t>Website</t>
        </is>
      </c>
      <c r="D3092" t="inlineStr">
        <is>
          <t>Home &amp; Kitchen</t>
        </is>
      </c>
      <c r="E3092" t="n">
        <v>50186.28</v>
      </c>
      <c r="F3092" t="n">
        <v>33496.26</v>
      </c>
      <c r="G3092" t="n">
        <v>52663.52</v>
      </c>
      <c r="H3092" t="n">
        <v>32</v>
      </c>
      <c r="I3092" t="n">
        <v>28</v>
      </c>
      <c r="J3092" t="n">
        <v>4</v>
      </c>
      <c r="K3092">
        <f>E3092-F3092</f>
        <v/>
      </c>
      <c r="L3092" s="10">
        <f>IFERROR(K3092/E3092,0)</f>
        <v/>
      </c>
      <c r="M3092">
        <f>YEAR(A3092)</f>
        <v/>
      </c>
      <c r="N3092">
        <f>"Q"&amp;ROUNDUP(MONTH(A3092)/3,0)</f>
        <v/>
      </c>
      <c r="O3092">
        <f>TEXT(A3092,"mmm")</f>
        <v/>
      </c>
    </row>
    <row r="3093">
      <c r="A3093" s="13" t="n">
        <v>45536</v>
      </c>
      <c r="B3093" t="inlineStr">
        <is>
          <t>East</t>
        </is>
      </c>
      <c r="C3093" t="inlineStr">
        <is>
          <t>Website</t>
        </is>
      </c>
      <c r="D3093" t="inlineStr">
        <is>
          <t>Sports</t>
        </is>
      </c>
      <c r="E3093" t="n">
        <v>34513.38</v>
      </c>
      <c r="F3093" t="n">
        <v>22727.64</v>
      </c>
      <c r="G3093" t="n">
        <v>37446.24</v>
      </c>
      <c r="H3093" t="n">
        <v>14</v>
      </c>
      <c r="I3093" t="n">
        <v>11</v>
      </c>
      <c r="J3093" t="n">
        <v>0</v>
      </c>
      <c r="K3093">
        <f>E3093-F3093</f>
        <v/>
      </c>
      <c r="L3093" s="10">
        <f>IFERROR(K3093/E3093,0)</f>
        <v/>
      </c>
      <c r="M3093">
        <f>YEAR(A3093)</f>
        <v/>
      </c>
      <c r="N3093">
        <f>"Q"&amp;ROUNDUP(MONTH(A3093)/3,0)</f>
        <v/>
      </c>
      <c r="O3093">
        <f>TEXT(A3093,"mmm")</f>
        <v/>
      </c>
    </row>
    <row r="3094">
      <c r="A3094" s="13" t="n">
        <v>45536</v>
      </c>
      <c r="B3094" t="inlineStr">
        <is>
          <t>North</t>
        </is>
      </c>
      <c r="C3094" t="inlineStr">
        <is>
          <t>Marketplace</t>
        </is>
      </c>
      <c r="D3094" t="inlineStr">
        <is>
          <t>Beauty</t>
        </is>
      </c>
      <c r="E3094" t="n">
        <v>11940.99</v>
      </c>
      <c r="F3094" t="n">
        <v>7219.56</v>
      </c>
      <c r="G3094" t="n">
        <v>13535.6</v>
      </c>
      <c r="H3094" t="n">
        <v>25</v>
      </c>
      <c r="I3094" t="n">
        <v>18</v>
      </c>
      <c r="J3094" t="n">
        <v>0</v>
      </c>
      <c r="K3094">
        <f>E3094-F3094</f>
        <v/>
      </c>
      <c r="L3094" s="10">
        <f>IFERROR(K3094/E3094,0)</f>
        <v/>
      </c>
      <c r="M3094">
        <f>YEAR(A3094)</f>
        <v/>
      </c>
      <c r="N3094">
        <f>"Q"&amp;ROUNDUP(MONTH(A3094)/3,0)</f>
        <v/>
      </c>
      <c r="O3094">
        <f>TEXT(A3094,"mmm")</f>
        <v/>
      </c>
    </row>
    <row r="3095">
      <c r="A3095" s="13" t="n">
        <v>45536</v>
      </c>
      <c r="B3095" t="inlineStr">
        <is>
          <t>North</t>
        </is>
      </c>
      <c r="C3095" t="inlineStr">
        <is>
          <t>Marketplace</t>
        </is>
      </c>
      <c r="D3095" t="inlineStr">
        <is>
          <t>Books</t>
        </is>
      </c>
      <c r="E3095" t="n">
        <v>7984.49</v>
      </c>
      <c r="F3095" t="n">
        <v>6098.87</v>
      </c>
      <c r="G3095" t="n">
        <v>9009.52</v>
      </c>
      <c r="H3095" t="n">
        <v>17</v>
      </c>
      <c r="I3095" t="n">
        <v>16</v>
      </c>
      <c r="J3095" t="n">
        <v>0</v>
      </c>
      <c r="K3095">
        <f>E3095-F3095</f>
        <v/>
      </c>
      <c r="L3095" s="10">
        <f>IFERROR(K3095/E3095,0)</f>
        <v/>
      </c>
      <c r="M3095">
        <f>YEAR(A3095)</f>
        <v/>
      </c>
      <c r="N3095">
        <f>"Q"&amp;ROUNDUP(MONTH(A3095)/3,0)</f>
        <v/>
      </c>
      <c r="O3095">
        <f>TEXT(A3095,"mmm")</f>
        <v/>
      </c>
    </row>
    <row r="3096">
      <c r="A3096" s="13" t="n">
        <v>45536</v>
      </c>
      <c r="B3096" t="inlineStr">
        <is>
          <t>North</t>
        </is>
      </c>
      <c r="C3096" t="inlineStr">
        <is>
          <t>Marketplace</t>
        </is>
      </c>
      <c r="D3096" t="inlineStr">
        <is>
          <t>Electronics</t>
        </is>
      </c>
      <c r="E3096" t="n">
        <v>179477.06</v>
      </c>
      <c r="F3096" t="n">
        <v>166489.19</v>
      </c>
      <c r="G3096" t="n">
        <v>202073.04</v>
      </c>
      <c r="H3096" t="n">
        <v>19</v>
      </c>
      <c r="I3096" t="n">
        <v>15</v>
      </c>
      <c r="J3096" t="n">
        <v>2</v>
      </c>
      <c r="K3096">
        <f>E3096-F3096</f>
        <v/>
      </c>
      <c r="L3096" s="10">
        <f>IFERROR(K3096/E3096,0)</f>
        <v/>
      </c>
      <c r="M3096">
        <f>YEAR(A3096)</f>
        <v/>
      </c>
      <c r="N3096">
        <f>"Q"&amp;ROUNDUP(MONTH(A3096)/3,0)</f>
        <v/>
      </c>
      <c r="O3096">
        <f>TEXT(A3096,"mmm")</f>
        <v/>
      </c>
    </row>
    <row r="3097">
      <c r="A3097" s="13" t="n">
        <v>45536</v>
      </c>
      <c r="B3097" t="inlineStr">
        <is>
          <t>North</t>
        </is>
      </c>
      <c r="C3097" t="inlineStr">
        <is>
          <t>Marketplace</t>
        </is>
      </c>
      <c r="D3097" t="inlineStr">
        <is>
          <t>Fashion</t>
        </is>
      </c>
      <c r="E3097" t="n">
        <v>41800.12</v>
      </c>
      <c r="F3097" t="n">
        <v>24241.46</v>
      </c>
      <c r="G3097" t="n">
        <v>46711.6</v>
      </c>
      <c r="H3097" t="n">
        <v>35</v>
      </c>
      <c r="I3097" t="n">
        <v>30</v>
      </c>
      <c r="J3097" t="n">
        <v>8</v>
      </c>
      <c r="K3097">
        <f>E3097-F3097</f>
        <v/>
      </c>
      <c r="L3097" s="10">
        <f>IFERROR(K3097/E3097,0)</f>
        <v/>
      </c>
      <c r="M3097">
        <f>YEAR(A3097)</f>
        <v/>
      </c>
      <c r="N3097">
        <f>"Q"&amp;ROUNDUP(MONTH(A3097)/3,0)</f>
        <v/>
      </c>
      <c r="O3097">
        <f>TEXT(A3097,"mmm")</f>
        <v/>
      </c>
    </row>
    <row r="3098">
      <c r="A3098" s="13" t="n">
        <v>45536</v>
      </c>
      <c r="B3098" t="inlineStr">
        <is>
          <t>North</t>
        </is>
      </c>
      <c r="C3098" t="inlineStr">
        <is>
          <t>Marketplace</t>
        </is>
      </c>
      <c r="D3098" t="inlineStr">
        <is>
          <t>Grocery</t>
        </is>
      </c>
      <c r="E3098" t="n">
        <v>17225.45</v>
      </c>
      <c r="F3098" t="n">
        <v>15024.32</v>
      </c>
      <c r="G3098" t="n">
        <v>19350.24</v>
      </c>
      <c r="H3098" t="n">
        <v>54</v>
      </c>
      <c r="I3098" t="n">
        <v>21</v>
      </c>
      <c r="J3098" t="n">
        <v>0</v>
      </c>
      <c r="K3098">
        <f>E3098-F3098</f>
        <v/>
      </c>
      <c r="L3098" s="10">
        <f>IFERROR(K3098/E3098,0)</f>
        <v/>
      </c>
      <c r="M3098">
        <f>YEAR(A3098)</f>
        <v/>
      </c>
      <c r="N3098">
        <f>"Q"&amp;ROUNDUP(MONTH(A3098)/3,0)</f>
        <v/>
      </c>
      <c r="O3098">
        <f>TEXT(A3098,"mmm")</f>
        <v/>
      </c>
    </row>
    <row r="3099">
      <c r="A3099" s="13" t="n">
        <v>45536</v>
      </c>
      <c r="B3099" t="inlineStr">
        <is>
          <t>North</t>
        </is>
      </c>
      <c r="C3099" t="inlineStr">
        <is>
          <t>Marketplace</t>
        </is>
      </c>
      <c r="D3099" t="inlineStr">
        <is>
          <t>Home &amp; Kitchen</t>
        </is>
      </c>
      <c r="E3099" t="n">
        <v>24820.71</v>
      </c>
      <c r="F3099" t="n">
        <v>16449.76</v>
      </c>
      <c r="G3099" t="n">
        <v>26732.16</v>
      </c>
      <c r="H3099" t="n">
        <v>16</v>
      </c>
      <c r="I3099" t="n">
        <v>15</v>
      </c>
      <c r="J3099" t="n">
        <v>2</v>
      </c>
      <c r="K3099">
        <f>E3099-F3099</f>
        <v/>
      </c>
      <c r="L3099" s="10">
        <f>IFERROR(K3099/E3099,0)</f>
        <v/>
      </c>
      <c r="M3099">
        <f>YEAR(A3099)</f>
        <v/>
      </c>
      <c r="N3099">
        <f>"Q"&amp;ROUNDUP(MONTH(A3099)/3,0)</f>
        <v/>
      </c>
      <c r="O3099">
        <f>TEXT(A3099,"mmm")</f>
        <v/>
      </c>
    </row>
    <row r="3100">
      <c r="A3100" s="13" t="n">
        <v>45536</v>
      </c>
      <c r="B3100" t="inlineStr">
        <is>
          <t>North</t>
        </is>
      </c>
      <c r="C3100" t="inlineStr">
        <is>
          <t>Marketplace</t>
        </is>
      </c>
      <c r="D3100" t="inlineStr">
        <is>
          <t>Sports</t>
        </is>
      </c>
      <c r="E3100" t="n">
        <v>46353.57</v>
      </c>
      <c r="F3100" t="n">
        <v>31258.57</v>
      </c>
      <c r="G3100" t="n">
        <v>51180.48</v>
      </c>
      <c r="H3100" t="n">
        <v>18</v>
      </c>
      <c r="I3100" t="n">
        <v>16</v>
      </c>
      <c r="J3100" t="n">
        <v>1</v>
      </c>
      <c r="K3100">
        <f>E3100-F3100</f>
        <v/>
      </c>
      <c r="L3100" s="10">
        <f>IFERROR(K3100/E3100,0)</f>
        <v/>
      </c>
      <c r="M3100">
        <f>YEAR(A3100)</f>
        <v/>
      </c>
      <c r="N3100">
        <f>"Q"&amp;ROUNDUP(MONTH(A3100)/3,0)</f>
        <v/>
      </c>
      <c r="O3100">
        <f>TEXT(A3100,"mmm")</f>
        <v/>
      </c>
    </row>
    <row r="3101">
      <c r="A3101" s="13" t="n">
        <v>45536</v>
      </c>
      <c r="B3101" t="inlineStr">
        <is>
          <t>North</t>
        </is>
      </c>
      <c r="C3101" t="inlineStr">
        <is>
          <t>Mobile App</t>
        </is>
      </c>
      <c r="D3101" t="inlineStr">
        <is>
          <t>Beauty</t>
        </is>
      </c>
      <c r="E3101" t="n">
        <v>19540.26</v>
      </c>
      <c r="F3101" t="n">
        <v>10887.16</v>
      </c>
      <c r="G3101" t="n">
        <v>20437.04</v>
      </c>
      <c r="H3101" t="n">
        <v>29</v>
      </c>
      <c r="I3101" t="n">
        <v>22</v>
      </c>
      <c r="J3101" t="n">
        <v>0</v>
      </c>
      <c r="K3101">
        <f>E3101-F3101</f>
        <v/>
      </c>
      <c r="L3101" s="10">
        <f>IFERROR(K3101/E3101,0)</f>
        <v/>
      </c>
      <c r="M3101">
        <f>YEAR(A3101)</f>
        <v/>
      </c>
      <c r="N3101">
        <f>"Q"&amp;ROUNDUP(MONTH(A3101)/3,0)</f>
        <v/>
      </c>
      <c r="O3101">
        <f>TEXT(A3101,"mmm")</f>
        <v/>
      </c>
    </row>
    <row r="3102">
      <c r="A3102" s="13" t="n">
        <v>45536</v>
      </c>
      <c r="B3102" t="inlineStr">
        <is>
          <t>North</t>
        </is>
      </c>
      <c r="C3102" t="inlineStr">
        <is>
          <t>Mobile App</t>
        </is>
      </c>
      <c r="D3102" t="inlineStr">
        <is>
          <t>Books</t>
        </is>
      </c>
      <c r="E3102" t="n">
        <v>11668.27</v>
      </c>
      <c r="F3102" t="n">
        <v>8535.49</v>
      </c>
      <c r="G3102" t="n">
        <v>12555.92</v>
      </c>
      <c r="H3102" t="n">
        <v>27</v>
      </c>
      <c r="I3102" t="n">
        <v>23</v>
      </c>
      <c r="J3102" t="n">
        <v>0</v>
      </c>
      <c r="K3102">
        <f>E3102-F3102</f>
        <v/>
      </c>
      <c r="L3102" s="10">
        <f>IFERROR(K3102/E3102,0)</f>
        <v/>
      </c>
      <c r="M3102">
        <f>YEAR(A3102)</f>
        <v/>
      </c>
      <c r="N3102">
        <f>"Q"&amp;ROUNDUP(MONTH(A3102)/3,0)</f>
        <v/>
      </c>
      <c r="O3102">
        <f>TEXT(A3102,"mmm")</f>
        <v/>
      </c>
    </row>
    <row r="3103">
      <c r="A3103" s="13" t="n">
        <v>45536</v>
      </c>
      <c r="B3103" t="inlineStr">
        <is>
          <t>North</t>
        </is>
      </c>
      <c r="C3103" t="inlineStr">
        <is>
          <t>Mobile App</t>
        </is>
      </c>
      <c r="D3103" t="inlineStr">
        <is>
          <t>Electronics</t>
        </is>
      </c>
      <c r="E3103" t="n">
        <v>305475.57</v>
      </c>
      <c r="F3103" t="n">
        <v>275423.98</v>
      </c>
      <c r="G3103" t="n">
        <v>326537.12</v>
      </c>
      <c r="H3103" t="n">
        <v>32</v>
      </c>
      <c r="I3103" t="n">
        <v>30</v>
      </c>
      <c r="J3103" t="n">
        <v>3</v>
      </c>
      <c r="K3103">
        <f>E3103-F3103</f>
        <v/>
      </c>
      <c r="L3103" s="10">
        <f>IFERROR(K3103/E3103,0)</f>
        <v/>
      </c>
      <c r="M3103">
        <f>YEAR(A3103)</f>
        <v/>
      </c>
      <c r="N3103">
        <f>"Q"&amp;ROUNDUP(MONTH(A3103)/3,0)</f>
        <v/>
      </c>
      <c r="O3103">
        <f>TEXT(A3103,"mmm")</f>
        <v/>
      </c>
    </row>
    <row r="3104">
      <c r="A3104" s="13" t="n">
        <v>45536</v>
      </c>
      <c r="B3104" t="inlineStr">
        <is>
          <t>North</t>
        </is>
      </c>
      <c r="C3104" t="inlineStr">
        <is>
          <t>Mobile App</t>
        </is>
      </c>
      <c r="D3104" t="inlineStr">
        <is>
          <t>Fashion</t>
        </is>
      </c>
      <c r="E3104" t="n">
        <v>100142.93</v>
      </c>
      <c r="F3104" t="n">
        <v>53875.31</v>
      </c>
      <c r="G3104" t="n">
        <v>108171.44</v>
      </c>
      <c r="H3104" t="n">
        <v>69</v>
      </c>
      <c r="I3104" t="n">
        <v>54</v>
      </c>
      <c r="J3104" t="n">
        <v>12</v>
      </c>
      <c r="K3104">
        <f>E3104-F3104</f>
        <v/>
      </c>
      <c r="L3104" s="10">
        <f>IFERROR(K3104/E3104,0)</f>
        <v/>
      </c>
      <c r="M3104">
        <f>YEAR(A3104)</f>
        <v/>
      </c>
      <c r="N3104">
        <f>"Q"&amp;ROUNDUP(MONTH(A3104)/3,0)</f>
        <v/>
      </c>
      <c r="O3104">
        <f>TEXT(A3104,"mmm")</f>
        <v/>
      </c>
    </row>
    <row r="3105">
      <c r="A3105" s="13" t="n">
        <v>45536</v>
      </c>
      <c r="B3105" t="inlineStr">
        <is>
          <t>North</t>
        </is>
      </c>
      <c r="C3105" t="inlineStr">
        <is>
          <t>Mobile App</t>
        </is>
      </c>
      <c r="D3105" t="inlineStr">
        <is>
          <t>Grocery</t>
        </is>
      </c>
      <c r="E3105" t="n">
        <v>27504.25</v>
      </c>
      <c r="F3105" t="n">
        <v>22783.54</v>
      </c>
      <c r="G3105" t="n">
        <v>29113.76</v>
      </c>
      <c r="H3105" t="n">
        <v>76</v>
      </c>
      <c r="I3105" t="n">
        <v>30</v>
      </c>
      <c r="J3105" t="n">
        <v>0</v>
      </c>
      <c r="K3105">
        <f>E3105-F3105</f>
        <v/>
      </c>
      <c r="L3105" s="10">
        <f>IFERROR(K3105/E3105,0)</f>
        <v/>
      </c>
      <c r="M3105">
        <f>YEAR(A3105)</f>
        <v/>
      </c>
      <c r="N3105">
        <f>"Q"&amp;ROUNDUP(MONTH(A3105)/3,0)</f>
        <v/>
      </c>
      <c r="O3105">
        <f>TEXT(A3105,"mmm")</f>
        <v/>
      </c>
    </row>
    <row r="3106">
      <c r="A3106" s="13" t="n">
        <v>45536</v>
      </c>
      <c r="B3106" t="inlineStr">
        <is>
          <t>North</t>
        </is>
      </c>
      <c r="C3106" t="inlineStr">
        <is>
          <t>Mobile App</t>
        </is>
      </c>
      <c r="D3106" t="inlineStr">
        <is>
          <t>Home &amp; Kitchen</t>
        </is>
      </c>
      <c r="E3106" t="n">
        <v>77571.52</v>
      </c>
      <c r="F3106" t="n">
        <v>53950.45</v>
      </c>
      <c r="G3106" t="n">
        <v>82675.84</v>
      </c>
      <c r="H3106" t="n">
        <v>34</v>
      </c>
      <c r="I3106" t="n">
        <v>23</v>
      </c>
      <c r="J3106" t="n">
        <v>2</v>
      </c>
      <c r="K3106">
        <f>E3106-F3106</f>
        <v/>
      </c>
      <c r="L3106" s="10">
        <f>IFERROR(K3106/E3106,0)</f>
        <v/>
      </c>
      <c r="M3106">
        <f>YEAR(A3106)</f>
        <v/>
      </c>
      <c r="N3106">
        <f>"Q"&amp;ROUNDUP(MONTH(A3106)/3,0)</f>
        <v/>
      </c>
      <c r="O3106">
        <f>TEXT(A3106,"mmm")</f>
        <v/>
      </c>
    </row>
    <row r="3107">
      <c r="A3107" s="13" t="n">
        <v>45536</v>
      </c>
      <c r="B3107" t="inlineStr">
        <is>
          <t>North</t>
        </is>
      </c>
      <c r="C3107" t="inlineStr">
        <is>
          <t>Mobile App</t>
        </is>
      </c>
      <c r="D3107" t="inlineStr">
        <is>
          <t>Sports</t>
        </is>
      </c>
      <c r="E3107" t="n">
        <v>34700.94</v>
      </c>
      <c r="F3107" t="n">
        <v>22272.65</v>
      </c>
      <c r="G3107" t="n">
        <v>36771.28</v>
      </c>
      <c r="H3107" t="n">
        <v>13</v>
      </c>
      <c r="I3107" t="n">
        <v>13</v>
      </c>
      <c r="J3107" t="n">
        <v>0</v>
      </c>
      <c r="K3107">
        <f>E3107-F3107</f>
        <v/>
      </c>
      <c r="L3107" s="10">
        <f>IFERROR(K3107/E3107,0)</f>
        <v/>
      </c>
      <c r="M3107">
        <f>YEAR(A3107)</f>
        <v/>
      </c>
      <c r="N3107">
        <f>"Q"&amp;ROUNDUP(MONTH(A3107)/3,0)</f>
        <v/>
      </c>
      <c r="O3107">
        <f>TEXT(A3107,"mmm")</f>
        <v/>
      </c>
    </row>
    <row r="3108">
      <c r="A3108" s="13" t="n">
        <v>45536</v>
      </c>
      <c r="B3108" t="inlineStr">
        <is>
          <t>North</t>
        </is>
      </c>
      <c r="C3108" t="inlineStr">
        <is>
          <t>Retail Store</t>
        </is>
      </c>
      <c r="D3108" t="inlineStr">
        <is>
          <t>Beauty</t>
        </is>
      </c>
      <c r="E3108" t="n">
        <v>2196.32</v>
      </c>
      <c r="F3108" t="n">
        <v>1262.73</v>
      </c>
      <c r="G3108" t="n">
        <v>2437.76</v>
      </c>
      <c r="H3108" t="n">
        <v>6</v>
      </c>
      <c r="I3108" t="n">
        <v>6</v>
      </c>
      <c r="J3108" t="n">
        <v>0</v>
      </c>
      <c r="K3108">
        <f>E3108-F3108</f>
        <v/>
      </c>
      <c r="L3108" s="10">
        <f>IFERROR(K3108/E3108,0)</f>
        <v/>
      </c>
      <c r="M3108">
        <f>YEAR(A3108)</f>
        <v/>
      </c>
      <c r="N3108">
        <f>"Q"&amp;ROUNDUP(MONTH(A3108)/3,0)</f>
        <v/>
      </c>
      <c r="O3108">
        <f>TEXT(A3108,"mmm")</f>
        <v/>
      </c>
    </row>
    <row r="3109">
      <c r="A3109" s="13" t="n">
        <v>45536</v>
      </c>
      <c r="B3109" t="inlineStr">
        <is>
          <t>North</t>
        </is>
      </c>
      <c r="C3109" t="inlineStr">
        <is>
          <t>Retail Store</t>
        </is>
      </c>
      <c r="D3109" t="inlineStr">
        <is>
          <t>Books</t>
        </is>
      </c>
      <c r="E3109" t="n">
        <v>2307.91</v>
      </c>
      <c r="F3109" t="n">
        <v>1630.1</v>
      </c>
      <c r="G3109" t="n">
        <v>2386.8</v>
      </c>
      <c r="H3109" t="n">
        <v>5</v>
      </c>
      <c r="I3109" t="n">
        <v>4</v>
      </c>
      <c r="J3109" t="n">
        <v>0</v>
      </c>
      <c r="K3109">
        <f>E3109-F3109</f>
        <v/>
      </c>
      <c r="L3109" s="10">
        <f>IFERROR(K3109/E3109,0)</f>
        <v/>
      </c>
      <c r="M3109">
        <f>YEAR(A3109)</f>
        <v/>
      </c>
      <c r="N3109">
        <f>"Q"&amp;ROUNDUP(MONTH(A3109)/3,0)</f>
        <v/>
      </c>
      <c r="O3109">
        <f>TEXT(A3109,"mmm")</f>
        <v/>
      </c>
    </row>
    <row r="3110">
      <c r="A3110" s="13" t="n">
        <v>45536</v>
      </c>
      <c r="B3110" t="inlineStr">
        <is>
          <t>North</t>
        </is>
      </c>
      <c r="C3110" t="inlineStr">
        <is>
          <t>Retail Store</t>
        </is>
      </c>
      <c r="D3110" t="inlineStr">
        <is>
          <t>Electronics</t>
        </is>
      </c>
      <c r="E3110" t="n">
        <v>114266.34</v>
      </c>
      <c r="F3110" t="n">
        <v>99224.35000000001</v>
      </c>
      <c r="G3110" t="n">
        <v>119950.48</v>
      </c>
      <c r="H3110" t="n">
        <v>13</v>
      </c>
      <c r="I3110" t="n">
        <v>11</v>
      </c>
      <c r="J3110" t="n">
        <v>1</v>
      </c>
      <c r="K3110">
        <f>E3110-F3110</f>
        <v/>
      </c>
      <c r="L3110" s="10">
        <f>IFERROR(K3110/E3110,0)</f>
        <v/>
      </c>
      <c r="M3110">
        <f>YEAR(A3110)</f>
        <v/>
      </c>
      <c r="N3110">
        <f>"Q"&amp;ROUNDUP(MONTH(A3110)/3,0)</f>
        <v/>
      </c>
      <c r="O3110">
        <f>TEXT(A3110,"mmm")</f>
        <v/>
      </c>
    </row>
    <row r="3111">
      <c r="A3111" s="13" t="n">
        <v>45536</v>
      </c>
      <c r="B3111" t="inlineStr">
        <is>
          <t>North</t>
        </is>
      </c>
      <c r="C3111" t="inlineStr">
        <is>
          <t>Retail Store</t>
        </is>
      </c>
      <c r="D3111" t="inlineStr">
        <is>
          <t>Fashion</t>
        </is>
      </c>
      <c r="E3111" t="n">
        <v>21577.38</v>
      </c>
      <c r="F3111" t="n">
        <v>11432.04</v>
      </c>
      <c r="G3111" t="n">
        <v>22122.88</v>
      </c>
      <c r="H3111" t="n">
        <v>18</v>
      </c>
      <c r="I3111" t="n">
        <v>15</v>
      </c>
      <c r="J3111" t="n">
        <v>1</v>
      </c>
      <c r="K3111">
        <f>E3111-F3111</f>
        <v/>
      </c>
      <c r="L3111" s="10">
        <f>IFERROR(K3111/E3111,0)</f>
        <v/>
      </c>
      <c r="M3111">
        <f>YEAR(A3111)</f>
        <v/>
      </c>
      <c r="N3111">
        <f>"Q"&amp;ROUNDUP(MONTH(A3111)/3,0)</f>
        <v/>
      </c>
      <c r="O3111">
        <f>TEXT(A3111,"mmm")</f>
        <v/>
      </c>
    </row>
    <row r="3112">
      <c r="A3112" s="13" t="n">
        <v>45536</v>
      </c>
      <c r="B3112" t="inlineStr">
        <is>
          <t>North</t>
        </is>
      </c>
      <c r="C3112" t="inlineStr">
        <is>
          <t>Retail Store</t>
        </is>
      </c>
      <c r="D3112" t="inlineStr">
        <is>
          <t>Grocery</t>
        </is>
      </c>
      <c r="E3112" t="n">
        <v>11516.7</v>
      </c>
      <c r="F3112" t="n">
        <v>9329.82</v>
      </c>
      <c r="G3112" t="n">
        <v>11979.76</v>
      </c>
      <c r="H3112" t="n">
        <v>31</v>
      </c>
      <c r="I3112" t="n">
        <v>12</v>
      </c>
      <c r="J3112" t="n">
        <v>0</v>
      </c>
      <c r="K3112">
        <f>E3112-F3112</f>
        <v/>
      </c>
      <c r="L3112" s="10">
        <f>IFERROR(K3112/E3112,0)</f>
        <v/>
      </c>
      <c r="M3112">
        <f>YEAR(A3112)</f>
        <v/>
      </c>
      <c r="N3112">
        <f>"Q"&amp;ROUNDUP(MONTH(A3112)/3,0)</f>
        <v/>
      </c>
      <c r="O3112">
        <f>TEXT(A3112,"mmm")</f>
        <v/>
      </c>
    </row>
    <row r="3113">
      <c r="A3113" s="13" t="n">
        <v>45536</v>
      </c>
      <c r="B3113" t="inlineStr">
        <is>
          <t>North</t>
        </is>
      </c>
      <c r="C3113" t="inlineStr">
        <is>
          <t>Retail Store</t>
        </is>
      </c>
      <c r="D3113" t="inlineStr">
        <is>
          <t>Home &amp; Kitchen</t>
        </is>
      </c>
      <c r="E3113" t="n">
        <v>22412.82</v>
      </c>
      <c r="F3113" t="n">
        <v>15648.1</v>
      </c>
      <c r="G3113" t="n">
        <v>23485.28</v>
      </c>
      <c r="H3113" t="n">
        <v>8</v>
      </c>
      <c r="I3113" t="n">
        <v>7</v>
      </c>
      <c r="J3113" t="n">
        <v>0</v>
      </c>
      <c r="K3113">
        <f>E3113-F3113</f>
        <v/>
      </c>
      <c r="L3113" s="10">
        <f>IFERROR(K3113/E3113,0)</f>
        <v/>
      </c>
      <c r="M3113">
        <f>YEAR(A3113)</f>
        <v/>
      </c>
      <c r="N3113">
        <f>"Q"&amp;ROUNDUP(MONTH(A3113)/3,0)</f>
        <v/>
      </c>
      <c r="O3113">
        <f>TEXT(A3113,"mmm")</f>
        <v/>
      </c>
    </row>
    <row r="3114">
      <c r="A3114" s="13" t="n">
        <v>45536</v>
      </c>
      <c r="B3114" t="inlineStr">
        <is>
          <t>North</t>
        </is>
      </c>
      <c r="C3114" t="inlineStr">
        <is>
          <t>Retail Store</t>
        </is>
      </c>
      <c r="D3114" t="inlineStr">
        <is>
          <t>Sports</t>
        </is>
      </c>
      <c r="E3114" t="n">
        <v>12389.25</v>
      </c>
      <c r="F3114" t="n">
        <v>8584.27</v>
      </c>
      <c r="G3114" t="n">
        <v>13338</v>
      </c>
      <c r="H3114" t="n">
        <v>5</v>
      </c>
      <c r="I3114" t="n">
        <v>5</v>
      </c>
      <c r="J3114" t="n">
        <v>0</v>
      </c>
      <c r="K3114">
        <f>E3114-F3114</f>
        <v/>
      </c>
      <c r="L3114" s="10">
        <f>IFERROR(K3114/E3114,0)</f>
        <v/>
      </c>
      <c r="M3114">
        <f>YEAR(A3114)</f>
        <v/>
      </c>
      <c r="N3114">
        <f>"Q"&amp;ROUNDUP(MONTH(A3114)/3,0)</f>
        <v/>
      </c>
      <c r="O3114">
        <f>TEXT(A3114,"mmm")</f>
        <v/>
      </c>
    </row>
    <row r="3115">
      <c r="A3115" s="13" t="n">
        <v>45536</v>
      </c>
      <c r="B3115" t="inlineStr">
        <is>
          <t>North</t>
        </is>
      </c>
      <c r="C3115" t="inlineStr">
        <is>
          <t>Unknown</t>
        </is>
      </c>
      <c r="D3115" t="inlineStr">
        <is>
          <t>Home &amp; Kitchen</t>
        </is>
      </c>
      <c r="E3115" t="n">
        <v>4548.02</v>
      </c>
      <c r="F3115" t="n">
        <v>3128.94</v>
      </c>
      <c r="G3115" t="n">
        <v>5053.36</v>
      </c>
      <c r="H3115" t="n">
        <v>1</v>
      </c>
      <c r="I3115" t="n">
        <v>1</v>
      </c>
      <c r="J3115" t="n">
        <v>0</v>
      </c>
      <c r="K3115">
        <f>E3115-F3115</f>
        <v/>
      </c>
      <c r="L3115" s="10">
        <f>IFERROR(K3115/E3115,0)</f>
        <v/>
      </c>
      <c r="M3115">
        <f>YEAR(A3115)</f>
        <v/>
      </c>
      <c r="N3115">
        <f>"Q"&amp;ROUNDUP(MONTH(A3115)/3,0)</f>
        <v/>
      </c>
      <c r="O3115">
        <f>TEXT(A3115,"mmm")</f>
        <v/>
      </c>
    </row>
    <row r="3116">
      <c r="A3116" s="13" t="n">
        <v>45536</v>
      </c>
      <c r="B3116" t="inlineStr">
        <is>
          <t>North</t>
        </is>
      </c>
      <c r="C3116" t="inlineStr">
        <is>
          <t>Website</t>
        </is>
      </c>
      <c r="D3116" t="inlineStr">
        <is>
          <t>Beauty</t>
        </is>
      </c>
      <c r="E3116" t="n">
        <v>22264.74</v>
      </c>
      <c r="F3116" t="n">
        <v>12529.26</v>
      </c>
      <c r="G3116" t="n">
        <v>24060.4</v>
      </c>
      <c r="H3116" t="n">
        <v>35</v>
      </c>
      <c r="I3116" t="n">
        <v>28</v>
      </c>
      <c r="J3116" t="n">
        <v>1</v>
      </c>
      <c r="K3116">
        <f>E3116-F3116</f>
        <v/>
      </c>
      <c r="L3116" s="10">
        <f>IFERROR(K3116/E3116,0)</f>
        <v/>
      </c>
      <c r="M3116">
        <f>YEAR(A3116)</f>
        <v/>
      </c>
      <c r="N3116">
        <f>"Q"&amp;ROUNDUP(MONTH(A3116)/3,0)</f>
        <v/>
      </c>
      <c r="O3116">
        <f>TEXT(A3116,"mmm")</f>
        <v/>
      </c>
    </row>
    <row r="3117">
      <c r="A3117" s="13" t="n">
        <v>45536</v>
      </c>
      <c r="B3117" t="inlineStr">
        <is>
          <t>North</t>
        </is>
      </c>
      <c r="C3117" t="inlineStr">
        <is>
          <t>Website</t>
        </is>
      </c>
      <c r="D3117" t="inlineStr">
        <is>
          <t>Books</t>
        </is>
      </c>
      <c r="E3117" t="n">
        <v>8735.440000000001</v>
      </c>
      <c r="F3117" t="n">
        <v>6479.31</v>
      </c>
      <c r="G3117" t="n">
        <v>9356.879999999999</v>
      </c>
      <c r="H3117" t="n">
        <v>23</v>
      </c>
      <c r="I3117" t="n">
        <v>19</v>
      </c>
      <c r="J3117" t="n">
        <v>0</v>
      </c>
      <c r="K3117">
        <f>E3117-F3117</f>
        <v/>
      </c>
      <c r="L3117" s="10">
        <f>IFERROR(K3117/E3117,0)</f>
        <v/>
      </c>
      <c r="M3117">
        <f>YEAR(A3117)</f>
        <v/>
      </c>
      <c r="N3117">
        <f>"Q"&amp;ROUNDUP(MONTH(A3117)/3,0)</f>
        <v/>
      </c>
      <c r="O3117">
        <f>TEXT(A3117,"mmm")</f>
        <v/>
      </c>
    </row>
    <row r="3118">
      <c r="A3118" s="13" t="n">
        <v>45536</v>
      </c>
      <c r="B3118" t="inlineStr">
        <is>
          <t>North</t>
        </is>
      </c>
      <c r="C3118" t="inlineStr">
        <is>
          <t>Website</t>
        </is>
      </c>
      <c r="D3118" t="inlineStr">
        <is>
          <t>Electronics</t>
        </is>
      </c>
      <c r="E3118" t="n">
        <v>463610.32</v>
      </c>
      <c r="F3118" t="n">
        <v>416317.79</v>
      </c>
      <c r="G3118" t="n">
        <v>500418.88</v>
      </c>
      <c r="H3118" t="n">
        <v>38</v>
      </c>
      <c r="I3118" t="n">
        <v>31</v>
      </c>
      <c r="J3118" t="n">
        <v>3</v>
      </c>
      <c r="K3118">
        <f>E3118-F3118</f>
        <v/>
      </c>
      <c r="L3118" s="10">
        <f>IFERROR(K3118/E3118,0)</f>
        <v/>
      </c>
      <c r="M3118">
        <f>YEAR(A3118)</f>
        <v/>
      </c>
      <c r="N3118">
        <f>"Q"&amp;ROUNDUP(MONTH(A3118)/3,0)</f>
        <v/>
      </c>
      <c r="O3118">
        <f>TEXT(A3118,"mmm")</f>
        <v/>
      </c>
    </row>
    <row r="3119">
      <c r="A3119" s="13" t="n">
        <v>45536</v>
      </c>
      <c r="B3119" t="inlineStr">
        <is>
          <t>North</t>
        </is>
      </c>
      <c r="C3119" t="inlineStr">
        <is>
          <t>Website</t>
        </is>
      </c>
      <c r="D3119" t="inlineStr">
        <is>
          <t>Fashion</t>
        </is>
      </c>
      <c r="E3119" t="n">
        <v>76276.62</v>
      </c>
      <c r="F3119" t="n">
        <v>40768.05</v>
      </c>
      <c r="G3119" t="n">
        <v>82209.92</v>
      </c>
      <c r="H3119" t="n">
        <v>62</v>
      </c>
      <c r="I3119" t="n">
        <v>44</v>
      </c>
      <c r="J3119" t="n">
        <v>7</v>
      </c>
      <c r="K3119">
        <f>E3119-F3119</f>
        <v/>
      </c>
      <c r="L3119" s="10">
        <f>IFERROR(K3119/E3119,0)</f>
        <v/>
      </c>
      <c r="M3119">
        <f>YEAR(A3119)</f>
        <v/>
      </c>
      <c r="N3119">
        <f>"Q"&amp;ROUNDUP(MONTH(A3119)/3,0)</f>
        <v/>
      </c>
      <c r="O3119">
        <f>TEXT(A3119,"mmm")</f>
        <v/>
      </c>
    </row>
    <row r="3120">
      <c r="A3120" s="13" t="n">
        <v>45536</v>
      </c>
      <c r="B3120" t="inlineStr">
        <is>
          <t>North</t>
        </is>
      </c>
      <c r="C3120" t="inlineStr">
        <is>
          <t>Website</t>
        </is>
      </c>
      <c r="D3120" t="inlineStr">
        <is>
          <t>Grocery</t>
        </is>
      </c>
      <c r="E3120" t="n">
        <v>28027.36</v>
      </c>
      <c r="F3120" t="n">
        <v>23193.92</v>
      </c>
      <c r="G3120" t="n">
        <v>29835.52</v>
      </c>
      <c r="H3120" t="n">
        <v>72</v>
      </c>
      <c r="I3120" t="n">
        <v>31</v>
      </c>
      <c r="J3120" t="n">
        <v>0</v>
      </c>
      <c r="K3120">
        <f>E3120-F3120</f>
        <v/>
      </c>
      <c r="L3120" s="10">
        <f>IFERROR(K3120/E3120,0)</f>
        <v/>
      </c>
      <c r="M3120">
        <f>YEAR(A3120)</f>
        <v/>
      </c>
      <c r="N3120">
        <f>"Q"&amp;ROUNDUP(MONTH(A3120)/3,0)</f>
        <v/>
      </c>
      <c r="O3120">
        <f>TEXT(A3120,"mmm")</f>
        <v/>
      </c>
    </row>
    <row r="3121">
      <c r="A3121" s="13" t="n">
        <v>45536</v>
      </c>
      <c r="B3121" t="inlineStr">
        <is>
          <t>North</t>
        </is>
      </c>
      <c r="C3121" t="inlineStr">
        <is>
          <t>Website</t>
        </is>
      </c>
      <c r="D3121" t="inlineStr">
        <is>
          <t>Home &amp; Kitchen</t>
        </is>
      </c>
      <c r="E3121" t="n">
        <v>45756.39</v>
      </c>
      <c r="F3121" t="n">
        <v>31603.42</v>
      </c>
      <c r="G3121" t="n">
        <v>50162.32</v>
      </c>
      <c r="H3121" t="n">
        <v>27</v>
      </c>
      <c r="I3121" t="n">
        <v>21</v>
      </c>
      <c r="J3121" t="n">
        <v>1</v>
      </c>
      <c r="K3121">
        <f>E3121-F3121</f>
        <v/>
      </c>
      <c r="L3121" s="10">
        <f>IFERROR(K3121/E3121,0)</f>
        <v/>
      </c>
      <c r="M3121">
        <f>YEAR(A3121)</f>
        <v/>
      </c>
      <c r="N3121">
        <f>"Q"&amp;ROUNDUP(MONTH(A3121)/3,0)</f>
        <v/>
      </c>
      <c r="O3121">
        <f>TEXT(A3121,"mmm")</f>
        <v/>
      </c>
    </row>
    <row r="3122">
      <c r="A3122" s="13" t="n">
        <v>45536</v>
      </c>
      <c r="B3122" t="inlineStr">
        <is>
          <t>North</t>
        </is>
      </c>
      <c r="C3122" t="inlineStr">
        <is>
          <t>Website</t>
        </is>
      </c>
      <c r="D3122" t="inlineStr">
        <is>
          <t>Sports</t>
        </is>
      </c>
      <c r="E3122" t="n">
        <v>60596.9</v>
      </c>
      <c r="F3122" t="n">
        <v>42011.25</v>
      </c>
      <c r="G3122" t="n">
        <v>64882.48</v>
      </c>
      <c r="H3122" t="n">
        <v>23</v>
      </c>
      <c r="I3122" t="n">
        <v>18</v>
      </c>
      <c r="J3122" t="n">
        <v>0</v>
      </c>
      <c r="K3122">
        <f>E3122-F3122</f>
        <v/>
      </c>
      <c r="L3122" s="10">
        <f>IFERROR(K3122/E3122,0)</f>
        <v/>
      </c>
      <c r="M3122">
        <f>YEAR(A3122)</f>
        <v/>
      </c>
      <c r="N3122">
        <f>"Q"&amp;ROUNDUP(MONTH(A3122)/3,0)</f>
        <v/>
      </c>
      <c r="O3122">
        <f>TEXT(A3122,"mmm")</f>
        <v/>
      </c>
    </row>
    <row r="3123">
      <c r="A3123" s="13" t="n">
        <v>45536</v>
      </c>
      <c r="B3123" t="inlineStr">
        <is>
          <t>South</t>
        </is>
      </c>
      <c r="C3123" t="inlineStr">
        <is>
          <t>Marketplace</t>
        </is>
      </c>
      <c r="D3123" t="inlineStr">
        <is>
          <t>Beauty</t>
        </is>
      </c>
      <c r="E3123" t="n">
        <v>12514.31</v>
      </c>
      <c r="F3123" t="n">
        <v>7423.77</v>
      </c>
      <c r="G3123" t="n">
        <v>14189.76</v>
      </c>
      <c r="H3123" t="n">
        <v>26</v>
      </c>
      <c r="I3123" t="n">
        <v>22</v>
      </c>
      <c r="J3123" t="n">
        <v>2</v>
      </c>
      <c r="K3123">
        <f>E3123-F3123</f>
        <v/>
      </c>
      <c r="L3123" s="10">
        <f>IFERROR(K3123/E3123,0)</f>
        <v/>
      </c>
      <c r="M3123">
        <f>YEAR(A3123)</f>
        <v/>
      </c>
      <c r="N3123">
        <f>"Q"&amp;ROUNDUP(MONTH(A3123)/3,0)</f>
        <v/>
      </c>
      <c r="O3123">
        <f>TEXT(A3123,"mmm")</f>
        <v/>
      </c>
    </row>
    <row r="3124">
      <c r="A3124" s="13" t="n">
        <v>45536</v>
      </c>
      <c r="B3124" t="inlineStr">
        <is>
          <t>South</t>
        </is>
      </c>
      <c r="C3124" t="inlineStr">
        <is>
          <t>Marketplace</t>
        </is>
      </c>
      <c r="D3124" t="inlineStr">
        <is>
          <t>Books</t>
        </is>
      </c>
      <c r="E3124" t="n">
        <v>9535.620000000001</v>
      </c>
      <c r="F3124" t="n">
        <v>6954.31</v>
      </c>
      <c r="G3124" t="n">
        <v>10470.72</v>
      </c>
      <c r="H3124" t="n">
        <v>22</v>
      </c>
      <c r="I3124" t="n">
        <v>20</v>
      </c>
      <c r="J3124" t="n">
        <v>1</v>
      </c>
      <c r="K3124">
        <f>E3124-F3124</f>
        <v/>
      </c>
      <c r="L3124" s="10">
        <f>IFERROR(K3124/E3124,0)</f>
        <v/>
      </c>
      <c r="M3124">
        <f>YEAR(A3124)</f>
        <v/>
      </c>
      <c r="N3124">
        <f>"Q"&amp;ROUNDUP(MONTH(A3124)/3,0)</f>
        <v/>
      </c>
      <c r="O3124">
        <f>TEXT(A3124,"mmm")</f>
        <v/>
      </c>
    </row>
    <row r="3125">
      <c r="A3125" s="13" t="n">
        <v>45536</v>
      </c>
      <c r="B3125" t="inlineStr">
        <is>
          <t>South</t>
        </is>
      </c>
      <c r="C3125" t="inlineStr">
        <is>
          <t>Marketplace</t>
        </is>
      </c>
      <c r="D3125" t="inlineStr">
        <is>
          <t>Electronics</t>
        </is>
      </c>
      <c r="E3125" t="n">
        <v>556072.8199999999</v>
      </c>
      <c r="F3125" t="n">
        <v>522370.97</v>
      </c>
      <c r="G3125" t="n">
        <v>624407.6800000001</v>
      </c>
      <c r="H3125" t="n">
        <v>48</v>
      </c>
      <c r="I3125" t="n">
        <v>39</v>
      </c>
      <c r="J3125" t="n">
        <v>5</v>
      </c>
      <c r="K3125">
        <f>E3125-F3125</f>
        <v/>
      </c>
      <c r="L3125" s="10">
        <f>IFERROR(K3125/E3125,0)</f>
        <v/>
      </c>
      <c r="M3125">
        <f>YEAR(A3125)</f>
        <v/>
      </c>
      <c r="N3125">
        <f>"Q"&amp;ROUNDUP(MONTH(A3125)/3,0)</f>
        <v/>
      </c>
      <c r="O3125">
        <f>TEXT(A3125,"mmm")</f>
        <v/>
      </c>
    </row>
    <row r="3126">
      <c r="A3126" s="13" t="n">
        <v>45536</v>
      </c>
      <c r="B3126" t="inlineStr">
        <is>
          <t>South</t>
        </is>
      </c>
      <c r="C3126" t="inlineStr">
        <is>
          <t>Marketplace</t>
        </is>
      </c>
      <c r="D3126" t="inlineStr">
        <is>
          <t>Fashion</t>
        </is>
      </c>
      <c r="E3126" t="n">
        <v>72791.73</v>
      </c>
      <c r="F3126" t="n">
        <v>40680.07</v>
      </c>
      <c r="G3126" t="n">
        <v>81350.88</v>
      </c>
      <c r="H3126" t="n">
        <v>48</v>
      </c>
      <c r="I3126" t="n">
        <v>40</v>
      </c>
      <c r="J3126" t="n">
        <v>11</v>
      </c>
      <c r="K3126">
        <f>E3126-F3126</f>
        <v/>
      </c>
      <c r="L3126" s="10">
        <f>IFERROR(K3126/E3126,0)</f>
        <v/>
      </c>
      <c r="M3126">
        <f>YEAR(A3126)</f>
        <v/>
      </c>
      <c r="N3126">
        <f>"Q"&amp;ROUNDUP(MONTH(A3126)/3,0)</f>
        <v/>
      </c>
      <c r="O3126">
        <f>TEXT(A3126,"mmm")</f>
        <v/>
      </c>
    </row>
    <row r="3127">
      <c r="A3127" s="13" t="n">
        <v>45536</v>
      </c>
      <c r="B3127" t="inlineStr">
        <is>
          <t>South</t>
        </is>
      </c>
      <c r="C3127" t="inlineStr">
        <is>
          <t>Marketplace</t>
        </is>
      </c>
      <c r="D3127" t="inlineStr">
        <is>
          <t>Grocery</t>
        </is>
      </c>
      <c r="E3127" t="n">
        <v>30310.33</v>
      </c>
      <c r="F3127" t="n">
        <v>26197.64</v>
      </c>
      <c r="G3127" t="n">
        <v>33678.32</v>
      </c>
      <c r="H3127" t="n">
        <v>87</v>
      </c>
      <c r="I3127" t="n">
        <v>29</v>
      </c>
      <c r="J3127" t="n">
        <v>1</v>
      </c>
      <c r="K3127">
        <f>E3127-F3127</f>
        <v/>
      </c>
      <c r="L3127" s="10">
        <f>IFERROR(K3127/E3127,0)</f>
        <v/>
      </c>
      <c r="M3127">
        <f>YEAR(A3127)</f>
        <v/>
      </c>
      <c r="N3127">
        <f>"Q"&amp;ROUNDUP(MONTH(A3127)/3,0)</f>
        <v/>
      </c>
      <c r="O3127">
        <f>TEXT(A3127,"mmm")</f>
        <v/>
      </c>
    </row>
    <row r="3128">
      <c r="A3128" s="13" t="n">
        <v>45536</v>
      </c>
      <c r="B3128" t="inlineStr">
        <is>
          <t>South</t>
        </is>
      </c>
      <c r="C3128" t="inlineStr">
        <is>
          <t>Marketplace</t>
        </is>
      </c>
      <c r="D3128" t="inlineStr">
        <is>
          <t>Home &amp; Kitchen</t>
        </is>
      </c>
      <c r="E3128" t="n">
        <v>82077.55</v>
      </c>
      <c r="F3128" t="n">
        <v>56209.6</v>
      </c>
      <c r="G3128" t="n">
        <v>90509.12</v>
      </c>
      <c r="H3128" t="n">
        <v>42</v>
      </c>
      <c r="I3128" t="n">
        <v>33</v>
      </c>
      <c r="J3128" t="n">
        <v>3</v>
      </c>
      <c r="K3128">
        <f>E3128-F3128</f>
        <v/>
      </c>
      <c r="L3128" s="10">
        <f>IFERROR(K3128/E3128,0)</f>
        <v/>
      </c>
      <c r="M3128">
        <f>YEAR(A3128)</f>
        <v/>
      </c>
      <c r="N3128">
        <f>"Q"&amp;ROUNDUP(MONTH(A3128)/3,0)</f>
        <v/>
      </c>
      <c r="O3128">
        <f>TEXT(A3128,"mmm")</f>
        <v/>
      </c>
    </row>
    <row r="3129">
      <c r="A3129" s="13" t="n">
        <v>45536</v>
      </c>
      <c r="B3129" t="inlineStr">
        <is>
          <t>South</t>
        </is>
      </c>
      <c r="C3129" t="inlineStr">
        <is>
          <t>Marketplace</t>
        </is>
      </c>
      <c r="D3129" t="inlineStr">
        <is>
          <t>Sports</t>
        </is>
      </c>
      <c r="E3129" t="n">
        <v>36544.25</v>
      </c>
      <c r="F3129" t="n">
        <v>26173.95</v>
      </c>
      <c r="G3129" t="n">
        <v>42458</v>
      </c>
      <c r="H3129" t="n">
        <v>15</v>
      </c>
      <c r="I3129" t="n">
        <v>10</v>
      </c>
      <c r="J3129" t="n">
        <v>1</v>
      </c>
      <c r="K3129">
        <f>E3129-F3129</f>
        <v/>
      </c>
      <c r="L3129" s="10">
        <f>IFERROR(K3129/E3129,0)</f>
        <v/>
      </c>
      <c r="M3129">
        <f>YEAR(A3129)</f>
        <v/>
      </c>
      <c r="N3129">
        <f>"Q"&amp;ROUNDUP(MONTH(A3129)/3,0)</f>
        <v/>
      </c>
      <c r="O3129">
        <f>TEXT(A3129,"mmm")</f>
        <v/>
      </c>
    </row>
    <row r="3130">
      <c r="A3130" s="13" t="n">
        <v>45536</v>
      </c>
      <c r="B3130" t="inlineStr">
        <is>
          <t>South</t>
        </is>
      </c>
      <c r="C3130" t="inlineStr">
        <is>
          <t>Mobile App</t>
        </is>
      </c>
      <c r="D3130" t="inlineStr">
        <is>
          <t>Beauty</t>
        </is>
      </c>
      <c r="E3130" t="n">
        <v>29780.04</v>
      </c>
      <c r="F3130" t="n">
        <v>16036.52</v>
      </c>
      <c r="G3130" t="n">
        <v>31510.96</v>
      </c>
      <c r="H3130" t="n">
        <v>51</v>
      </c>
      <c r="I3130" t="n">
        <v>39</v>
      </c>
      <c r="J3130" t="n">
        <v>1</v>
      </c>
      <c r="K3130">
        <f>E3130-F3130</f>
        <v/>
      </c>
      <c r="L3130" s="10">
        <f>IFERROR(K3130/E3130,0)</f>
        <v/>
      </c>
      <c r="M3130">
        <f>YEAR(A3130)</f>
        <v/>
      </c>
      <c r="N3130">
        <f>"Q"&amp;ROUNDUP(MONTH(A3130)/3,0)</f>
        <v/>
      </c>
      <c r="O3130">
        <f>TEXT(A3130,"mmm")</f>
        <v/>
      </c>
    </row>
    <row r="3131">
      <c r="A3131" s="13" t="n">
        <v>45536</v>
      </c>
      <c r="B3131" t="inlineStr">
        <is>
          <t>South</t>
        </is>
      </c>
      <c r="C3131" t="inlineStr">
        <is>
          <t>Mobile App</t>
        </is>
      </c>
      <c r="D3131" t="inlineStr">
        <is>
          <t>Books</t>
        </is>
      </c>
      <c r="E3131" t="n">
        <v>12046.25</v>
      </c>
      <c r="F3131" t="n">
        <v>8868.780000000001</v>
      </c>
      <c r="G3131" t="n">
        <v>13198.64</v>
      </c>
      <c r="H3131" t="n">
        <v>29</v>
      </c>
      <c r="I3131" t="n">
        <v>25</v>
      </c>
      <c r="J3131" t="n">
        <v>0</v>
      </c>
      <c r="K3131">
        <f>E3131-F3131</f>
        <v/>
      </c>
      <c r="L3131" s="10">
        <f>IFERROR(K3131/E3131,0)</f>
        <v/>
      </c>
      <c r="M3131">
        <f>YEAR(A3131)</f>
        <v/>
      </c>
      <c r="N3131">
        <f>"Q"&amp;ROUNDUP(MONTH(A3131)/3,0)</f>
        <v/>
      </c>
      <c r="O3131">
        <f>TEXT(A3131,"mmm")</f>
        <v/>
      </c>
    </row>
    <row r="3132">
      <c r="A3132" s="13" t="n">
        <v>45536</v>
      </c>
      <c r="B3132" t="inlineStr">
        <is>
          <t>South</t>
        </is>
      </c>
      <c r="C3132" t="inlineStr">
        <is>
          <t>Mobile App</t>
        </is>
      </c>
      <c r="D3132" t="inlineStr">
        <is>
          <t>Electronics</t>
        </is>
      </c>
      <c r="E3132" t="n">
        <v>462812.7</v>
      </c>
      <c r="F3132" t="n">
        <v>416809.09</v>
      </c>
      <c r="G3132" t="n">
        <v>498650.88</v>
      </c>
      <c r="H3132" t="n">
        <v>48</v>
      </c>
      <c r="I3132" t="n">
        <v>38</v>
      </c>
      <c r="J3132" t="n">
        <v>4</v>
      </c>
      <c r="K3132">
        <f>E3132-F3132</f>
        <v/>
      </c>
      <c r="L3132" s="10">
        <f>IFERROR(K3132/E3132,0)</f>
        <v/>
      </c>
      <c r="M3132">
        <f>YEAR(A3132)</f>
        <v/>
      </c>
      <c r="N3132">
        <f>"Q"&amp;ROUNDUP(MONTH(A3132)/3,0)</f>
        <v/>
      </c>
      <c r="O3132">
        <f>TEXT(A3132,"mmm")</f>
        <v/>
      </c>
    </row>
    <row r="3133">
      <c r="A3133" s="13" t="n">
        <v>45536</v>
      </c>
      <c r="B3133" t="inlineStr">
        <is>
          <t>South</t>
        </is>
      </c>
      <c r="C3133" t="inlineStr">
        <is>
          <t>Mobile App</t>
        </is>
      </c>
      <c r="D3133" t="inlineStr">
        <is>
          <t>Fashion</t>
        </is>
      </c>
      <c r="E3133" t="n">
        <v>136723.93</v>
      </c>
      <c r="F3133" t="n">
        <v>74021.86</v>
      </c>
      <c r="G3133" t="n">
        <v>146539.12</v>
      </c>
      <c r="H3133" t="n">
        <v>97</v>
      </c>
      <c r="I3133" t="n">
        <v>78</v>
      </c>
      <c r="J3133" t="n">
        <v>13</v>
      </c>
      <c r="K3133">
        <f>E3133-F3133</f>
        <v/>
      </c>
      <c r="L3133" s="10">
        <f>IFERROR(K3133/E3133,0)</f>
        <v/>
      </c>
      <c r="M3133">
        <f>YEAR(A3133)</f>
        <v/>
      </c>
      <c r="N3133">
        <f>"Q"&amp;ROUNDUP(MONTH(A3133)/3,0)</f>
        <v/>
      </c>
      <c r="O3133">
        <f>TEXT(A3133,"mmm")</f>
        <v/>
      </c>
    </row>
    <row r="3134">
      <c r="A3134" s="13" t="n">
        <v>45536</v>
      </c>
      <c r="B3134" t="inlineStr">
        <is>
          <t>South</t>
        </is>
      </c>
      <c r="C3134" t="inlineStr">
        <is>
          <t>Mobile App</t>
        </is>
      </c>
      <c r="D3134" t="inlineStr">
        <is>
          <t>Grocery</t>
        </is>
      </c>
      <c r="E3134" t="n">
        <v>30796.89</v>
      </c>
      <c r="F3134" t="n">
        <v>25226.35</v>
      </c>
      <c r="G3134" t="n">
        <v>32821.36</v>
      </c>
      <c r="H3134" t="n">
        <v>91</v>
      </c>
      <c r="I3134" t="n">
        <v>31</v>
      </c>
      <c r="J3134" t="n">
        <v>0</v>
      </c>
      <c r="K3134">
        <f>E3134-F3134</f>
        <v/>
      </c>
      <c r="L3134" s="10">
        <f>IFERROR(K3134/E3134,0)</f>
        <v/>
      </c>
      <c r="M3134">
        <f>YEAR(A3134)</f>
        <v/>
      </c>
      <c r="N3134">
        <f>"Q"&amp;ROUNDUP(MONTH(A3134)/3,0)</f>
        <v/>
      </c>
      <c r="O3134">
        <f>TEXT(A3134,"mmm")</f>
        <v/>
      </c>
    </row>
    <row r="3135">
      <c r="A3135" s="13" t="n">
        <v>45536</v>
      </c>
      <c r="B3135" t="inlineStr">
        <is>
          <t>South</t>
        </is>
      </c>
      <c r="C3135" t="inlineStr">
        <is>
          <t>Mobile App</t>
        </is>
      </c>
      <c r="D3135" t="inlineStr">
        <is>
          <t>Home &amp; Kitchen</t>
        </is>
      </c>
      <c r="E3135" t="n">
        <v>109259.99</v>
      </c>
      <c r="F3135" t="n">
        <v>75795.02</v>
      </c>
      <c r="G3135" t="n">
        <v>118436.24</v>
      </c>
      <c r="H3135" t="n">
        <v>49</v>
      </c>
      <c r="I3135" t="n">
        <v>35</v>
      </c>
      <c r="J3135" t="n">
        <v>1</v>
      </c>
      <c r="K3135">
        <f>E3135-F3135</f>
        <v/>
      </c>
      <c r="L3135" s="10">
        <f>IFERROR(K3135/E3135,0)</f>
        <v/>
      </c>
      <c r="M3135">
        <f>YEAR(A3135)</f>
        <v/>
      </c>
      <c r="N3135">
        <f>"Q"&amp;ROUNDUP(MONTH(A3135)/3,0)</f>
        <v/>
      </c>
      <c r="O3135">
        <f>TEXT(A3135,"mmm")</f>
        <v/>
      </c>
    </row>
    <row r="3136">
      <c r="A3136" s="13" t="n">
        <v>45536</v>
      </c>
      <c r="B3136" t="inlineStr">
        <is>
          <t>South</t>
        </is>
      </c>
      <c r="C3136" t="inlineStr">
        <is>
          <t>Mobile App</t>
        </is>
      </c>
      <c r="D3136" t="inlineStr">
        <is>
          <t>Sports</t>
        </is>
      </c>
      <c r="E3136" t="n">
        <v>66913.60000000001</v>
      </c>
      <c r="F3136" t="n">
        <v>44119.52</v>
      </c>
      <c r="G3136" t="n">
        <v>71463.60000000001</v>
      </c>
      <c r="H3136" t="n">
        <v>35</v>
      </c>
      <c r="I3136" t="n">
        <v>25</v>
      </c>
      <c r="J3136" t="n">
        <v>4</v>
      </c>
      <c r="K3136">
        <f>E3136-F3136</f>
        <v/>
      </c>
      <c r="L3136" s="10">
        <f>IFERROR(K3136/E3136,0)</f>
        <v/>
      </c>
      <c r="M3136">
        <f>YEAR(A3136)</f>
        <v/>
      </c>
      <c r="N3136">
        <f>"Q"&amp;ROUNDUP(MONTH(A3136)/3,0)</f>
        <v/>
      </c>
      <c r="O3136">
        <f>TEXT(A3136,"mmm")</f>
        <v/>
      </c>
    </row>
    <row r="3137">
      <c r="A3137" s="13" t="n">
        <v>45536</v>
      </c>
      <c r="B3137" t="inlineStr">
        <is>
          <t>South</t>
        </is>
      </c>
      <c r="C3137" t="inlineStr">
        <is>
          <t>Mobile App</t>
        </is>
      </c>
      <c r="D3137" t="inlineStr">
        <is>
          <t>Unknown</t>
        </is>
      </c>
      <c r="E3137" t="n">
        <v>4859.97</v>
      </c>
      <c r="F3137" t="n">
        <v>3114.91</v>
      </c>
      <c r="G3137" t="n">
        <v>5115.76</v>
      </c>
      <c r="H3137" t="n">
        <v>1</v>
      </c>
      <c r="I3137" t="n">
        <v>1</v>
      </c>
      <c r="J3137" t="n">
        <v>0</v>
      </c>
      <c r="K3137">
        <f>E3137-F3137</f>
        <v/>
      </c>
      <c r="L3137" s="10">
        <f>IFERROR(K3137/E3137,0)</f>
        <v/>
      </c>
      <c r="M3137">
        <f>YEAR(A3137)</f>
        <v/>
      </c>
      <c r="N3137">
        <f>"Q"&amp;ROUNDUP(MONTH(A3137)/3,0)</f>
        <v/>
      </c>
      <c r="O3137">
        <f>TEXT(A3137,"mmm")</f>
        <v/>
      </c>
    </row>
    <row r="3138">
      <c r="A3138" s="13" t="n">
        <v>45536</v>
      </c>
      <c r="B3138" t="inlineStr">
        <is>
          <t>South</t>
        </is>
      </c>
      <c r="C3138" t="inlineStr">
        <is>
          <t>Retail Store</t>
        </is>
      </c>
      <c r="D3138" t="inlineStr">
        <is>
          <t>Beauty</t>
        </is>
      </c>
      <c r="E3138" t="n">
        <v>13119.68</v>
      </c>
      <c r="F3138" t="n">
        <v>7130.43</v>
      </c>
      <c r="G3138" t="n">
        <v>13754</v>
      </c>
      <c r="H3138" t="n">
        <v>25</v>
      </c>
      <c r="I3138" t="n">
        <v>20</v>
      </c>
      <c r="J3138" t="n">
        <v>2</v>
      </c>
      <c r="K3138">
        <f>E3138-F3138</f>
        <v/>
      </c>
      <c r="L3138" s="10">
        <f>IFERROR(K3138/E3138,0)</f>
        <v/>
      </c>
      <c r="M3138">
        <f>YEAR(A3138)</f>
        <v/>
      </c>
      <c r="N3138">
        <f>"Q"&amp;ROUNDUP(MONTH(A3138)/3,0)</f>
        <v/>
      </c>
      <c r="O3138">
        <f>TEXT(A3138,"mmm")</f>
        <v/>
      </c>
    </row>
    <row r="3139">
      <c r="A3139" s="13" t="n">
        <v>45536</v>
      </c>
      <c r="B3139" t="inlineStr">
        <is>
          <t>South</t>
        </is>
      </c>
      <c r="C3139" t="inlineStr">
        <is>
          <t>Retail Store</t>
        </is>
      </c>
      <c r="D3139" t="inlineStr">
        <is>
          <t>Books</t>
        </is>
      </c>
      <c r="E3139" t="n">
        <v>2693.12</v>
      </c>
      <c r="F3139" t="n">
        <v>2002</v>
      </c>
      <c r="G3139" t="n">
        <v>2881.84</v>
      </c>
      <c r="H3139" t="n">
        <v>9</v>
      </c>
      <c r="I3139" t="n">
        <v>8</v>
      </c>
      <c r="J3139" t="n">
        <v>0</v>
      </c>
      <c r="K3139">
        <f>E3139-F3139</f>
        <v/>
      </c>
      <c r="L3139" s="10">
        <f>IFERROR(K3139/E3139,0)</f>
        <v/>
      </c>
      <c r="M3139">
        <f>YEAR(A3139)</f>
        <v/>
      </c>
      <c r="N3139">
        <f>"Q"&amp;ROUNDUP(MONTH(A3139)/3,0)</f>
        <v/>
      </c>
      <c r="O3139">
        <f>TEXT(A3139,"mmm")</f>
        <v/>
      </c>
    </row>
    <row r="3140">
      <c r="A3140" s="13" t="n">
        <v>45536</v>
      </c>
      <c r="B3140" t="inlineStr">
        <is>
          <t>South</t>
        </is>
      </c>
      <c r="C3140" t="inlineStr">
        <is>
          <t>Retail Store</t>
        </is>
      </c>
      <c r="D3140" t="inlineStr">
        <is>
          <t>Electronics</t>
        </is>
      </c>
      <c r="E3140" t="n">
        <v>289309.59</v>
      </c>
      <c r="F3140" t="n">
        <v>248570.73</v>
      </c>
      <c r="G3140" t="n">
        <v>300608.88</v>
      </c>
      <c r="H3140" t="n">
        <v>23</v>
      </c>
      <c r="I3140" t="n">
        <v>20</v>
      </c>
      <c r="J3140" t="n">
        <v>0</v>
      </c>
      <c r="K3140">
        <f>E3140-F3140</f>
        <v/>
      </c>
      <c r="L3140" s="10">
        <f>IFERROR(K3140/E3140,0)</f>
        <v/>
      </c>
      <c r="M3140">
        <f>YEAR(A3140)</f>
        <v/>
      </c>
      <c r="N3140">
        <f>"Q"&amp;ROUNDUP(MONTH(A3140)/3,0)</f>
        <v/>
      </c>
      <c r="O3140">
        <f>TEXT(A3140,"mmm")</f>
        <v/>
      </c>
    </row>
    <row r="3141">
      <c r="A3141" s="13" t="n">
        <v>45536</v>
      </c>
      <c r="B3141" t="inlineStr">
        <is>
          <t>South</t>
        </is>
      </c>
      <c r="C3141" t="inlineStr">
        <is>
          <t>Retail Store</t>
        </is>
      </c>
      <c r="D3141" t="inlineStr">
        <is>
          <t>Fashion</t>
        </is>
      </c>
      <c r="E3141" t="n">
        <v>72351.92</v>
      </c>
      <c r="F3141" t="n">
        <v>37810.49</v>
      </c>
      <c r="G3141" t="n">
        <v>75328.24000000001</v>
      </c>
      <c r="H3141" t="n">
        <v>59</v>
      </c>
      <c r="I3141" t="n">
        <v>51</v>
      </c>
      <c r="J3141" t="n">
        <v>6</v>
      </c>
      <c r="K3141">
        <f>E3141-F3141</f>
        <v/>
      </c>
      <c r="L3141" s="10">
        <f>IFERROR(K3141/E3141,0)</f>
        <v/>
      </c>
      <c r="M3141">
        <f>YEAR(A3141)</f>
        <v/>
      </c>
      <c r="N3141">
        <f>"Q"&amp;ROUNDUP(MONTH(A3141)/3,0)</f>
        <v/>
      </c>
      <c r="O3141">
        <f>TEXT(A3141,"mmm")</f>
        <v/>
      </c>
    </row>
    <row r="3142">
      <c r="A3142" s="13" t="n">
        <v>45536</v>
      </c>
      <c r="B3142" t="inlineStr">
        <is>
          <t>South</t>
        </is>
      </c>
      <c r="C3142" t="inlineStr">
        <is>
          <t>Retail Store</t>
        </is>
      </c>
      <c r="D3142" t="inlineStr">
        <is>
          <t>Grocery</t>
        </is>
      </c>
      <c r="E3142" t="n">
        <v>16047.4</v>
      </c>
      <c r="F3142" t="n">
        <v>12872.98</v>
      </c>
      <c r="G3142" t="n">
        <v>16591.12</v>
      </c>
      <c r="H3142" t="n">
        <v>37</v>
      </c>
      <c r="I3142" t="n">
        <v>16</v>
      </c>
      <c r="J3142" t="n">
        <v>0</v>
      </c>
      <c r="K3142">
        <f>E3142-F3142</f>
        <v/>
      </c>
      <c r="L3142" s="10">
        <f>IFERROR(K3142/E3142,0)</f>
        <v/>
      </c>
      <c r="M3142">
        <f>YEAR(A3142)</f>
        <v/>
      </c>
      <c r="N3142">
        <f>"Q"&amp;ROUNDUP(MONTH(A3142)/3,0)</f>
        <v/>
      </c>
      <c r="O3142">
        <f>TEXT(A3142,"mmm")</f>
        <v/>
      </c>
    </row>
    <row r="3143">
      <c r="A3143" s="13" t="n">
        <v>45536</v>
      </c>
      <c r="B3143" t="inlineStr">
        <is>
          <t>South</t>
        </is>
      </c>
      <c r="C3143" t="inlineStr">
        <is>
          <t>Retail Store</t>
        </is>
      </c>
      <c r="D3143" t="inlineStr">
        <is>
          <t>Home &amp; Kitchen</t>
        </is>
      </c>
      <c r="E3143" t="n">
        <v>56723.46</v>
      </c>
      <c r="F3143" t="n">
        <v>38603.74</v>
      </c>
      <c r="G3143" t="n">
        <v>58223.36</v>
      </c>
      <c r="H3143" t="n">
        <v>26</v>
      </c>
      <c r="I3143" t="n">
        <v>22</v>
      </c>
      <c r="J3143" t="n">
        <v>0</v>
      </c>
      <c r="K3143">
        <f>E3143-F3143</f>
        <v/>
      </c>
      <c r="L3143" s="10">
        <f>IFERROR(K3143/E3143,0)</f>
        <v/>
      </c>
      <c r="M3143">
        <f>YEAR(A3143)</f>
        <v/>
      </c>
      <c r="N3143">
        <f>"Q"&amp;ROUNDUP(MONTH(A3143)/3,0)</f>
        <v/>
      </c>
      <c r="O3143">
        <f>TEXT(A3143,"mmm")</f>
        <v/>
      </c>
    </row>
    <row r="3144">
      <c r="A3144" s="13" t="n">
        <v>45536</v>
      </c>
      <c r="B3144" t="inlineStr">
        <is>
          <t>South</t>
        </is>
      </c>
      <c r="C3144" t="inlineStr">
        <is>
          <t>Retail Store</t>
        </is>
      </c>
      <c r="D3144" t="inlineStr">
        <is>
          <t>Sports</t>
        </is>
      </c>
      <c r="E3144" t="n">
        <v>35082.1</v>
      </c>
      <c r="F3144" t="n">
        <v>21989.67</v>
      </c>
      <c r="G3144" t="n">
        <v>36536.24</v>
      </c>
      <c r="H3144" t="n">
        <v>19</v>
      </c>
      <c r="I3144" t="n">
        <v>15</v>
      </c>
      <c r="J3144" t="n">
        <v>0</v>
      </c>
      <c r="K3144">
        <f>E3144-F3144</f>
        <v/>
      </c>
      <c r="L3144" s="10">
        <f>IFERROR(K3144/E3144,0)</f>
        <v/>
      </c>
      <c r="M3144">
        <f>YEAR(A3144)</f>
        <v/>
      </c>
      <c r="N3144">
        <f>"Q"&amp;ROUNDUP(MONTH(A3144)/3,0)</f>
        <v/>
      </c>
      <c r="O3144">
        <f>TEXT(A3144,"mmm")</f>
        <v/>
      </c>
    </row>
    <row r="3145">
      <c r="A3145" s="13" t="n">
        <v>45536</v>
      </c>
      <c r="B3145" t="inlineStr">
        <is>
          <t>South</t>
        </is>
      </c>
      <c r="C3145" t="inlineStr">
        <is>
          <t>Unknown</t>
        </is>
      </c>
      <c r="D3145" t="inlineStr">
        <is>
          <t>Books</t>
        </is>
      </c>
      <c r="E3145" t="n">
        <v>1480.02</v>
      </c>
      <c r="F3145" t="n">
        <v>1027.2</v>
      </c>
      <c r="G3145" t="n">
        <v>1557.92</v>
      </c>
      <c r="H3145" t="n">
        <v>2</v>
      </c>
      <c r="I3145" t="n">
        <v>2</v>
      </c>
      <c r="J3145" t="n">
        <v>0</v>
      </c>
      <c r="K3145">
        <f>E3145-F3145</f>
        <v/>
      </c>
      <c r="L3145" s="10">
        <f>IFERROR(K3145/E3145,0)</f>
        <v/>
      </c>
      <c r="M3145">
        <f>YEAR(A3145)</f>
        <v/>
      </c>
      <c r="N3145">
        <f>"Q"&amp;ROUNDUP(MONTH(A3145)/3,0)</f>
        <v/>
      </c>
      <c r="O3145">
        <f>TEXT(A3145,"mmm")</f>
        <v/>
      </c>
    </row>
    <row r="3146">
      <c r="A3146" s="13" t="n">
        <v>45536</v>
      </c>
      <c r="B3146" t="inlineStr">
        <is>
          <t>South</t>
        </is>
      </c>
      <c r="C3146" t="inlineStr">
        <is>
          <t>Unknown</t>
        </is>
      </c>
      <c r="D3146" t="inlineStr">
        <is>
          <t>Electronics</t>
        </is>
      </c>
      <c r="E3146" t="n">
        <v>15718.09</v>
      </c>
      <c r="F3146" t="n">
        <v>12907.15</v>
      </c>
      <c r="G3146" t="n">
        <v>16545.36</v>
      </c>
      <c r="H3146" t="n">
        <v>1</v>
      </c>
      <c r="I3146" t="n">
        <v>1</v>
      </c>
      <c r="J3146" t="n">
        <v>1</v>
      </c>
      <c r="K3146">
        <f>E3146-F3146</f>
        <v/>
      </c>
      <c r="L3146" s="10">
        <f>IFERROR(K3146/E3146,0)</f>
        <v/>
      </c>
      <c r="M3146">
        <f>YEAR(A3146)</f>
        <v/>
      </c>
      <c r="N3146">
        <f>"Q"&amp;ROUNDUP(MONTH(A3146)/3,0)</f>
        <v/>
      </c>
      <c r="O3146">
        <f>TEXT(A3146,"mmm")</f>
        <v/>
      </c>
    </row>
    <row r="3147">
      <c r="A3147" s="13" t="n">
        <v>45536</v>
      </c>
      <c r="B3147" t="inlineStr">
        <is>
          <t>South</t>
        </is>
      </c>
      <c r="C3147" t="inlineStr">
        <is>
          <t>Unknown</t>
        </is>
      </c>
      <c r="D3147" t="inlineStr">
        <is>
          <t>Fashion</t>
        </is>
      </c>
      <c r="E3147" t="n">
        <v>1829.36</v>
      </c>
      <c r="F3147" t="n">
        <v>864.98</v>
      </c>
      <c r="G3147" t="n">
        <v>1829.36</v>
      </c>
      <c r="H3147" t="n">
        <v>1</v>
      </c>
      <c r="I3147" t="n">
        <v>1</v>
      </c>
      <c r="J3147" t="n">
        <v>0</v>
      </c>
      <c r="K3147">
        <f>E3147-F3147</f>
        <v/>
      </c>
      <c r="L3147" s="10">
        <f>IFERROR(K3147/E3147,0)</f>
        <v/>
      </c>
      <c r="M3147">
        <f>YEAR(A3147)</f>
        <v/>
      </c>
      <c r="N3147">
        <f>"Q"&amp;ROUNDUP(MONTH(A3147)/3,0)</f>
        <v/>
      </c>
      <c r="O3147">
        <f>TEXT(A3147,"mmm")</f>
        <v/>
      </c>
    </row>
    <row r="3148">
      <c r="A3148" s="13" t="n">
        <v>45536</v>
      </c>
      <c r="B3148" t="inlineStr">
        <is>
          <t>South</t>
        </is>
      </c>
      <c r="C3148" t="inlineStr">
        <is>
          <t>Unknown</t>
        </is>
      </c>
      <c r="D3148" t="inlineStr">
        <is>
          <t>Sports</t>
        </is>
      </c>
      <c r="E3148" t="n">
        <v>1988.12</v>
      </c>
      <c r="F3148" t="n">
        <v>1299.02</v>
      </c>
      <c r="G3148" t="n">
        <v>2338.96</v>
      </c>
      <c r="H3148" t="n">
        <v>1</v>
      </c>
      <c r="I3148" t="n">
        <v>1</v>
      </c>
      <c r="J3148" t="n">
        <v>0</v>
      </c>
      <c r="K3148">
        <f>E3148-F3148</f>
        <v/>
      </c>
      <c r="L3148" s="10">
        <f>IFERROR(K3148/E3148,0)</f>
        <v/>
      </c>
      <c r="M3148">
        <f>YEAR(A3148)</f>
        <v/>
      </c>
      <c r="N3148">
        <f>"Q"&amp;ROUNDUP(MONTH(A3148)/3,0)</f>
        <v/>
      </c>
      <c r="O3148">
        <f>TEXT(A3148,"mmm")</f>
        <v/>
      </c>
    </row>
    <row r="3149">
      <c r="A3149" s="13" t="n">
        <v>45536</v>
      </c>
      <c r="B3149" t="inlineStr">
        <is>
          <t>South</t>
        </is>
      </c>
      <c r="C3149" t="inlineStr">
        <is>
          <t>Website</t>
        </is>
      </c>
      <c r="D3149" t="inlineStr">
        <is>
          <t>Beauty</t>
        </is>
      </c>
      <c r="E3149" t="n">
        <v>27183.9</v>
      </c>
      <c r="F3149" t="n">
        <v>14772.75</v>
      </c>
      <c r="G3149" t="n">
        <v>28842.32</v>
      </c>
      <c r="H3149" t="n">
        <v>37</v>
      </c>
      <c r="I3149" t="n">
        <v>28</v>
      </c>
      <c r="J3149" t="n">
        <v>5</v>
      </c>
      <c r="K3149">
        <f>E3149-F3149</f>
        <v/>
      </c>
      <c r="L3149" s="10">
        <f>IFERROR(K3149/E3149,0)</f>
        <v/>
      </c>
      <c r="M3149">
        <f>YEAR(A3149)</f>
        <v/>
      </c>
      <c r="N3149">
        <f>"Q"&amp;ROUNDUP(MONTH(A3149)/3,0)</f>
        <v/>
      </c>
      <c r="O3149">
        <f>TEXT(A3149,"mmm")</f>
        <v/>
      </c>
    </row>
    <row r="3150">
      <c r="A3150" s="13" t="n">
        <v>45536</v>
      </c>
      <c r="B3150" t="inlineStr">
        <is>
          <t>South</t>
        </is>
      </c>
      <c r="C3150" t="inlineStr">
        <is>
          <t>Website</t>
        </is>
      </c>
      <c r="D3150" t="inlineStr">
        <is>
          <t>Books</t>
        </is>
      </c>
      <c r="E3150" t="n">
        <v>12585.23</v>
      </c>
      <c r="F3150" t="n">
        <v>8884.26</v>
      </c>
      <c r="G3150" t="n">
        <v>13352.56</v>
      </c>
      <c r="H3150" t="n">
        <v>31</v>
      </c>
      <c r="I3150" t="n">
        <v>21</v>
      </c>
      <c r="J3150" t="n">
        <v>0</v>
      </c>
      <c r="K3150">
        <f>E3150-F3150</f>
        <v/>
      </c>
      <c r="L3150" s="10">
        <f>IFERROR(K3150/E3150,0)</f>
        <v/>
      </c>
      <c r="M3150">
        <f>YEAR(A3150)</f>
        <v/>
      </c>
      <c r="N3150">
        <f>"Q"&amp;ROUNDUP(MONTH(A3150)/3,0)</f>
        <v/>
      </c>
      <c r="O3150">
        <f>TEXT(A3150,"mmm")</f>
        <v/>
      </c>
    </row>
    <row r="3151">
      <c r="A3151" s="13" t="n">
        <v>45536</v>
      </c>
      <c r="B3151" t="inlineStr">
        <is>
          <t>South</t>
        </is>
      </c>
      <c r="C3151" t="inlineStr">
        <is>
          <t>Website</t>
        </is>
      </c>
      <c r="D3151" t="inlineStr">
        <is>
          <t>Electronics</t>
        </is>
      </c>
      <c r="E3151" t="n">
        <v>606295.12</v>
      </c>
      <c r="F3151" t="n">
        <v>540450.27</v>
      </c>
      <c r="G3151" t="n">
        <v>646396.4</v>
      </c>
      <c r="H3151" t="n">
        <v>55</v>
      </c>
      <c r="I3151" t="n">
        <v>46</v>
      </c>
      <c r="J3151" t="n">
        <v>9</v>
      </c>
      <c r="K3151">
        <f>E3151-F3151</f>
        <v/>
      </c>
      <c r="L3151" s="10">
        <f>IFERROR(K3151/E3151,0)</f>
        <v/>
      </c>
      <c r="M3151">
        <f>YEAR(A3151)</f>
        <v/>
      </c>
      <c r="N3151">
        <f>"Q"&amp;ROUNDUP(MONTH(A3151)/3,0)</f>
        <v/>
      </c>
      <c r="O3151">
        <f>TEXT(A3151,"mmm")</f>
        <v/>
      </c>
    </row>
    <row r="3152">
      <c r="A3152" s="13" t="n">
        <v>45536</v>
      </c>
      <c r="B3152" t="inlineStr">
        <is>
          <t>South</t>
        </is>
      </c>
      <c r="C3152" t="inlineStr">
        <is>
          <t>Website</t>
        </is>
      </c>
      <c r="D3152" t="inlineStr">
        <is>
          <t>Fashion</t>
        </is>
      </c>
      <c r="E3152" t="n">
        <v>123356.45</v>
      </c>
      <c r="F3152" t="n">
        <v>66068.50999999999</v>
      </c>
      <c r="G3152" t="n">
        <v>130782.08</v>
      </c>
      <c r="H3152" t="n">
        <v>78</v>
      </c>
      <c r="I3152" t="n">
        <v>59</v>
      </c>
      <c r="J3152" t="n">
        <v>14</v>
      </c>
      <c r="K3152">
        <f>E3152-F3152</f>
        <v/>
      </c>
      <c r="L3152" s="10">
        <f>IFERROR(K3152/E3152,0)</f>
        <v/>
      </c>
      <c r="M3152">
        <f>YEAR(A3152)</f>
        <v/>
      </c>
      <c r="N3152">
        <f>"Q"&amp;ROUNDUP(MONTH(A3152)/3,0)</f>
        <v/>
      </c>
      <c r="O3152">
        <f>TEXT(A3152,"mmm")</f>
        <v/>
      </c>
    </row>
    <row r="3153">
      <c r="A3153" s="13" t="n">
        <v>45536</v>
      </c>
      <c r="B3153" t="inlineStr">
        <is>
          <t>South</t>
        </is>
      </c>
      <c r="C3153" t="inlineStr">
        <is>
          <t>Website</t>
        </is>
      </c>
      <c r="D3153" t="inlineStr">
        <is>
          <t>Grocery</t>
        </is>
      </c>
      <c r="E3153" t="n">
        <v>33125.03</v>
      </c>
      <c r="F3153" t="n">
        <v>27452.06</v>
      </c>
      <c r="G3153" t="n">
        <v>35676.16</v>
      </c>
      <c r="H3153" t="n">
        <v>96</v>
      </c>
      <c r="I3153" t="n">
        <v>36</v>
      </c>
      <c r="J3153" t="n">
        <v>0</v>
      </c>
      <c r="K3153">
        <f>E3153-F3153</f>
        <v/>
      </c>
      <c r="L3153" s="10">
        <f>IFERROR(K3153/E3153,0)</f>
        <v/>
      </c>
      <c r="M3153">
        <f>YEAR(A3153)</f>
        <v/>
      </c>
      <c r="N3153">
        <f>"Q"&amp;ROUNDUP(MONTH(A3153)/3,0)</f>
        <v/>
      </c>
      <c r="O3153">
        <f>TEXT(A3153,"mmm")</f>
        <v/>
      </c>
    </row>
    <row r="3154">
      <c r="A3154" s="13" t="n">
        <v>45536</v>
      </c>
      <c r="B3154" t="inlineStr">
        <is>
          <t>South</t>
        </is>
      </c>
      <c r="C3154" t="inlineStr">
        <is>
          <t>Website</t>
        </is>
      </c>
      <c r="D3154" t="inlineStr">
        <is>
          <t>Home &amp; Kitchen</t>
        </is>
      </c>
      <c r="E3154" t="n">
        <v>77535.05</v>
      </c>
      <c r="F3154" t="n">
        <v>53079.59</v>
      </c>
      <c r="G3154" t="n">
        <v>83417.36</v>
      </c>
      <c r="H3154" t="n">
        <v>41</v>
      </c>
      <c r="I3154" t="n">
        <v>30</v>
      </c>
      <c r="J3154" t="n">
        <v>1</v>
      </c>
      <c r="K3154">
        <f>E3154-F3154</f>
        <v/>
      </c>
      <c r="L3154" s="10">
        <f>IFERROR(K3154/E3154,0)</f>
        <v/>
      </c>
      <c r="M3154">
        <f>YEAR(A3154)</f>
        <v/>
      </c>
      <c r="N3154">
        <f>"Q"&amp;ROUNDUP(MONTH(A3154)/3,0)</f>
        <v/>
      </c>
      <c r="O3154">
        <f>TEXT(A3154,"mmm")</f>
        <v/>
      </c>
    </row>
    <row r="3155">
      <c r="A3155" s="13" t="n">
        <v>45536</v>
      </c>
      <c r="B3155" t="inlineStr">
        <is>
          <t>South</t>
        </is>
      </c>
      <c r="C3155" t="inlineStr">
        <is>
          <t>Website</t>
        </is>
      </c>
      <c r="D3155" t="inlineStr">
        <is>
          <t>Sports</t>
        </is>
      </c>
      <c r="E3155" t="n">
        <v>28309.94</v>
      </c>
      <c r="F3155" t="n">
        <v>18674.26</v>
      </c>
      <c r="G3155" t="n">
        <v>29802.24</v>
      </c>
      <c r="H3155" t="n">
        <v>14</v>
      </c>
      <c r="I3155" t="n">
        <v>8</v>
      </c>
      <c r="J3155" t="n">
        <v>0</v>
      </c>
      <c r="K3155">
        <f>E3155-F3155</f>
        <v/>
      </c>
      <c r="L3155" s="10">
        <f>IFERROR(K3155/E3155,0)</f>
        <v/>
      </c>
      <c r="M3155">
        <f>YEAR(A3155)</f>
        <v/>
      </c>
      <c r="N3155">
        <f>"Q"&amp;ROUNDUP(MONTH(A3155)/3,0)</f>
        <v/>
      </c>
      <c r="O3155">
        <f>TEXT(A3155,"mmm")</f>
        <v/>
      </c>
    </row>
    <row r="3156">
      <c r="A3156" s="13" t="n">
        <v>45536</v>
      </c>
      <c r="B3156" t="inlineStr">
        <is>
          <t>South</t>
        </is>
      </c>
      <c r="C3156" t="inlineStr">
        <is>
          <t>Website</t>
        </is>
      </c>
      <c r="D3156" t="inlineStr">
        <is>
          <t>Unknown</t>
        </is>
      </c>
      <c r="E3156" t="n">
        <v>7926.98</v>
      </c>
      <c r="F3156" t="n">
        <v>6953.9</v>
      </c>
      <c r="G3156" t="n">
        <v>8807.76</v>
      </c>
      <c r="H3156" t="n">
        <v>1</v>
      </c>
      <c r="I3156" t="n">
        <v>1</v>
      </c>
      <c r="J3156" t="n">
        <v>0</v>
      </c>
      <c r="K3156">
        <f>E3156-F3156</f>
        <v/>
      </c>
      <c r="L3156" s="10">
        <f>IFERROR(K3156/E3156,0)</f>
        <v/>
      </c>
      <c r="M3156">
        <f>YEAR(A3156)</f>
        <v/>
      </c>
      <c r="N3156">
        <f>"Q"&amp;ROUNDUP(MONTH(A3156)/3,0)</f>
        <v/>
      </c>
      <c r="O3156">
        <f>TEXT(A3156,"mmm")</f>
        <v/>
      </c>
    </row>
    <row r="3157">
      <c r="A3157" s="13" t="n">
        <v>45536</v>
      </c>
      <c r="B3157" t="inlineStr">
        <is>
          <t>West</t>
        </is>
      </c>
      <c r="C3157" t="inlineStr">
        <is>
          <t>Marketplace</t>
        </is>
      </c>
      <c r="D3157" t="inlineStr">
        <is>
          <t>Beauty</t>
        </is>
      </c>
      <c r="E3157" t="n">
        <v>12646.12</v>
      </c>
      <c r="F3157" t="n">
        <v>6984.8</v>
      </c>
      <c r="G3157" t="n">
        <v>13879.84</v>
      </c>
      <c r="H3157" t="n">
        <v>24</v>
      </c>
      <c r="I3157" t="n">
        <v>21</v>
      </c>
      <c r="J3157" t="n">
        <v>2</v>
      </c>
      <c r="K3157">
        <f>E3157-F3157</f>
        <v/>
      </c>
      <c r="L3157" s="10">
        <f>IFERROR(K3157/E3157,0)</f>
        <v/>
      </c>
      <c r="M3157">
        <f>YEAR(A3157)</f>
        <v/>
      </c>
      <c r="N3157">
        <f>"Q"&amp;ROUNDUP(MONTH(A3157)/3,0)</f>
        <v/>
      </c>
      <c r="O3157">
        <f>TEXT(A3157,"mmm")</f>
        <v/>
      </c>
    </row>
    <row r="3158">
      <c r="A3158" s="13" t="n">
        <v>45536</v>
      </c>
      <c r="B3158" t="inlineStr">
        <is>
          <t>West</t>
        </is>
      </c>
      <c r="C3158" t="inlineStr">
        <is>
          <t>Marketplace</t>
        </is>
      </c>
      <c r="D3158" t="inlineStr">
        <is>
          <t>Books</t>
        </is>
      </c>
      <c r="E3158" t="n">
        <v>4182.56</v>
      </c>
      <c r="F3158" t="n">
        <v>3236.39</v>
      </c>
      <c r="G3158" t="n">
        <v>4658.16</v>
      </c>
      <c r="H3158" t="n">
        <v>11</v>
      </c>
      <c r="I3158" t="n">
        <v>11</v>
      </c>
      <c r="J3158" t="n">
        <v>0</v>
      </c>
      <c r="K3158">
        <f>E3158-F3158</f>
        <v/>
      </c>
      <c r="L3158" s="10">
        <f>IFERROR(K3158/E3158,0)</f>
        <v/>
      </c>
      <c r="M3158">
        <f>YEAR(A3158)</f>
        <v/>
      </c>
      <c r="N3158">
        <f>"Q"&amp;ROUNDUP(MONTH(A3158)/3,0)</f>
        <v/>
      </c>
      <c r="O3158">
        <f>TEXT(A3158,"mmm")</f>
        <v/>
      </c>
    </row>
    <row r="3159">
      <c r="A3159" s="13" t="n">
        <v>45536</v>
      </c>
      <c r="B3159" t="inlineStr">
        <is>
          <t>West</t>
        </is>
      </c>
      <c r="C3159" t="inlineStr">
        <is>
          <t>Marketplace</t>
        </is>
      </c>
      <c r="D3159" t="inlineStr">
        <is>
          <t>Electronics</t>
        </is>
      </c>
      <c r="E3159" t="n">
        <v>641244.34</v>
      </c>
      <c r="F3159" t="n">
        <v>603990.9399999999</v>
      </c>
      <c r="G3159" t="n">
        <v>718686.8</v>
      </c>
      <c r="H3159" t="n">
        <v>55</v>
      </c>
      <c r="I3159" t="n">
        <v>46</v>
      </c>
      <c r="J3159" t="n">
        <v>6</v>
      </c>
      <c r="K3159">
        <f>E3159-F3159</f>
        <v/>
      </c>
      <c r="L3159" s="10">
        <f>IFERROR(K3159/E3159,0)</f>
        <v/>
      </c>
      <c r="M3159">
        <f>YEAR(A3159)</f>
        <v/>
      </c>
      <c r="N3159">
        <f>"Q"&amp;ROUNDUP(MONTH(A3159)/3,0)</f>
        <v/>
      </c>
      <c r="O3159">
        <f>TEXT(A3159,"mmm")</f>
        <v/>
      </c>
    </row>
    <row r="3160">
      <c r="A3160" s="13" t="n">
        <v>45536</v>
      </c>
      <c r="B3160" t="inlineStr">
        <is>
          <t>West</t>
        </is>
      </c>
      <c r="C3160" t="inlineStr">
        <is>
          <t>Marketplace</t>
        </is>
      </c>
      <c r="D3160" t="inlineStr">
        <is>
          <t>Fashion</t>
        </is>
      </c>
      <c r="E3160" t="n">
        <v>77804.00999999999</v>
      </c>
      <c r="F3160" t="n">
        <v>43552.84</v>
      </c>
      <c r="G3160" t="n">
        <v>87716.72</v>
      </c>
      <c r="H3160" t="n">
        <v>57</v>
      </c>
      <c r="I3160" t="n">
        <v>49</v>
      </c>
      <c r="J3160" t="n">
        <v>17</v>
      </c>
      <c r="K3160">
        <f>E3160-F3160</f>
        <v/>
      </c>
      <c r="L3160" s="10">
        <f>IFERROR(K3160/E3160,0)</f>
        <v/>
      </c>
      <c r="M3160">
        <f>YEAR(A3160)</f>
        <v/>
      </c>
      <c r="N3160">
        <f>"Q"&amp;ROUNDUP(MONTH(A3160)/3,0)</f>
        <v/>
      </c>
      <c r="O3160">
        <f>TEXT(A3160,"mmm")</f>
        <v/>
      </c>
    </row>
    <row r="3161">
      <c r="A3161" s="13" t="n">
        <v>45536</v>
      </c>
      <c r="B3161" t="inlineStr">
        <is>
          <t>West</t>
        </is>
      </c>
      <c r="C3161" t="inlineStr">
        <is>
          <t>Marketplace</t>
        </is>
      </c>
      <c r="D3161" t="inlineStr">
        <is>
          <t>Grocery</t>
        </is>
      </c>
      <c r="E3161" t="n">
        <v>28242.5</v>
      </c>
      <c r="F3161" t="n">
        <v>23511.97</v>
      </c>
      <c r="G3161" t="n">
        <v>30820.4</v>
      </c>
      <c r="H3161" t="n">
        <v>75</v>
      </c>
      <c r="I3161" t="n">
        <v>30</v>
      </c>
      <c r="J3161" t="n">
        <v>0</v>
      </c>
      <c r="K3161">
        <f>E3161-F3161</f>
        <v/>
      </c>
      <c r="L3161" s="10">
        <f>IFERROR(K3161/E3161,0)</f>
        <v/>
      </c>
      <c r="M3161">
        <f>YEAR(A3161)</f>
        <v/>
      </c>
      <c r="N3161">
        <f>"Q"&amp;ROUNDUP(MONTH(A3161)/3,0)</f>
        <v/>
      </c>
      <c r="O3161">
        <f>TEXT(A3161,"mmm")</f>
        <v/>
      </c>
    </row>
    <row r="3162">
      <c r="A3162" s="13" t="n">
        <v>45536</v>
      </c>
      <c r="B3162" t="inlineStr">
        <is>
          <t>West</t>
        </is>
      </c>
      <c r="C3162" t="inlineStr">
        <is>
          <t>Marketplace</t>
        </is>
      </c>
      <c r="D3162" t="inlineStr">
        <is>
          <t>Home &amp; Kitchen</t>
        </is>
      </c>
      <c r="E3162" t="n">
        <v>71786.67</v>
      </c>
      <c r="F3162" t="n">
        <v>50674.47</v>
      </c>
      <c r="G3162" t="n">
        <v>79259.44</v>
      </c>
      <c r="H3162" t="n">
        <v>29</v>
      </c>
      <c r="I3162" t="n">
        <v>25</v>
      </c>
      <c r="J3162" t="n">
        <v>1</v>
      </c>
      <c r="K3162">
        <f>E3162-F3162</f>
        <v/>
      </c>
      <c r="L3162" s="10">
        <f>IFERROR(K3162/E3162,0)</f>
        <v/>
      </c>
      <c r="M3162">
        <f>YEAR(A3162)</f>
        <v/>
      </c>
      <c r="N3162">
        <f>"Q"&amp;ROUNDUP(MONTH(A3162)/3,0)</f>
        <v/>
      </c>
      <c r="O3162">
        <f>TEXT(A3162,"mmm")</f>
        <v/>
      </c>
    </row>
    <row r="3163">
      <c r="A3163" s="13" t="n">
        <v>45536</v>
      </c>
      <c r="B3163" t="inlineStr">
        <is>
          <t>West</t>
        </is>
      </c>
      <c r="C3163" t="inlineStr">
        <is>
          <t>Marketplace</t>
        </is>
      </c>
      <c r="D3163" t="inlineStr">
        <is>
          <t>Sports</t>
        </is>
      </c>
      <c r="E3163" t="n">
        <v>42950.83</v>
      </c>
      <c r="F3163" t="n">
        <v>29205.14</v>
      </c>
      <c r="G3163" t="n">
        <v>46224.88</v>
      </c>
      <c r="H3163" t="n">
        <v>23</v>
      </c>
      <c r="I3163" t="n">
        <v>16</v>
      </c>
      <c r="J3163" t="n">
        <v>0</v>
      </c>
      <c r="K3163">
        <f>E3163-F3163</f>
        <v/>
      </c>
      <c r="L3163" s="10">
        <f>IFERROR(K3163/E3163,0)</f>
        <v/>
      </c>
      <c r="M3163">
        <f>YEAR(A3163)</f>
        <v/>
      </c>
      <c r="N3163">
        <f>"Q"&amp;ROUNDUP(MONTH(A3163)/3,0)</f>
        <v/>
      </c>
      <c r="O3163">
        <f>TEXT(A3163,"mmm")</f>
        <v/>
      </c>
    </row>
    <row r="3164">
      <c r="A3164" s="13" t="n">
        <v>45536</v>
      </c>
      <c r="B3164" t="inlineStr">
        <is>
          <t>West</t>
        </is>
      </c>
      <c r="C3164" t="inlineStr">
        <is>
          <t>Mobile App</t>
        </is>
      </c>
      <c r="D3164" t="inlineStr">
        <is>
          <t>Beauty</t>
        </is>
      </c>
      <c r="E3164" t="n">
        <v>23215.1</v>
      </c>
      <c r="F3164" t="n">
        <v>12967.05</v>
      </c>
      <c r="G3164" t="n">
        <v>24886.16</v>
      </c>
      <c r="H3164" t="n">
        <v>41</v>
      </c>
      <c r="I3164" t="n">
        <v>33</v>
      </c>
      <c r="J3164" t="n">
        <v>2</v>
      </c>
      <c r="K3164">
        <f>E3164-F3164</f>
        <v/>
      </c>
      <c r="L3164" s="10">
        <f>IFERROR(K3164/E3164,0)</f>
        <v/>
      </c>
      <c r="M3164">
        <f>YEAR(A3164)</f>
        <v/>
      </c>
      <c r="N3164">
        <f>"Q"&amp;ROUNDUP(MONTH(A3164)/3,0)</f>
        <v/>
      </c>
      <c r="O3164">
        <f>TEXT(A3164,"mmm")</f>
        <v/>
      </c>
    </row>
    <row r="3165">
      <c r="A3165" s="13" t="n">
        <v>45536</v>
      </c>
      <c r="B3165" t="inlineStr">
        <is>
          <t>West</t>
        </is>
      </c>
      <c r="C3165" t="inlineStr">
        <is>
          <t>Mobile App</t>
        </is>
      </c>
      <c r="D3165" t="inlineStr">
        <is>
          <t>Books</t>
        </is>
      </c>
      <c r="E3165" t="n">
        <v>7431.31</v>
      </c>
      <c r="F3165" t="n">
        <v>5420</v>
      </c>
      <c r="G3165" t="n">
        <v>7885.28</v>
      </c>
      <c r="H3165" t="n">
        <v>18</v>
      </c>
      <c r="I3165" t="n">
        <v>14</v>
      </c>
      <c r="J3165" t="n">
        <v>0</v>
      </c>
      <c r="K3165">
        <f>E3165-F3165</f>
        <v/>
      </c>
      <c r="L3165" s="10">
        <f>IFERROR(K3165/E3165,0)</f>
        <v/>
      </c>
      <c r="M3165">
        <f>YEAR(A3165)</f>
        <v/>
      </c>
      <c r="N3165">
        <f>"Q"&amp;ROUNDUP(MONTH(A3165)/3,0)</f>
        <v/>
      </c>
      <c r="O3165">
        <f>TEXT(A3165,"mmm")</f>
        <v/>
      </c>
    </row>
    <row r="3166">
      <c r="A3166" s="13" t="n">
        <v>45536</v>
      </c>
      <c r="B3166" t="inlineStr">
        <is>
          <t>West</t>
        </is>
      </c>
      <c r="C3166" t="inlineStr">
        <is>
          <t>Mobile App</t>
        </is>
      </c>
      <c r="D3166" t="inlineStr">
        <is>
          <t>Electronics</t>
        </is>
      </c>
      <c r="E3166" t="n">
        <v>693867.76</v>
      </c>
      <c r="F3166" t="n">
        <v>628999.5</v>
      </c>
      <c r="G3166" t="n">
        <v>756191.28</v>
      </c>
      <c r="H3166" t="n">
        <v>63</v>
      </c>
      <c r="I3166" t="n">
        <v>46</v>
      </c>
      <c r="J3166" t="n">
        <v>5</v>
      </c>
      <c r="K3166">
        <f>E3166-F3166</f>
        <v/>
      </c>
      <c r="L3166" s="10">
        <f>IFERROR(K3166/E3166,0)</f>
        <v/>
      </c>
      <c r="M3166">
        <f>YEAR(A3166)</f>
        <v/>
      </c>
      <c r="N3166">
        <f>"Q"&amp;ROUNDUP(MONTH(A3166)/3,0)</f>
        <v/>
      </c>
      <c r="O3166">
        <f>TEXT(A3166,"mmm")</f>
        <v/>
      </c>
    </row>
    <row r="3167">
      <c r="A3167" s="13" t="n">
        <v>45536</v>
      </c>
      <c r="B3167" t="inlineStr">
        <is>
          <t>West</t>
        </is>
      </c>
      <c r="C3167" t="inlineStr">
        <is>
          <t>Mobile App</t>
        </is>
      </c>
      <c r="D3167" t="inlineStr">
        <is>
          <t>Fashion</t>
        </is>
      </c>
      <c r="E3167" t="n">
        <v>91159.23</v>
      </c>
      <c r="F3167" t="n">
        <v>48498.51</v>
      </c>
      <c r="G3167" t="n">
        <v>97365.84</v>
      </c>
      <c r="H3167" t="n">
        <v>79</v>
      </c>
      <c r="I3167" t="n">
        <v>58</v>
      </c>
      <c r="J3167" t="n">
        <v>7</v>
      </c>
      <c r="K3167">
        <f>E3167-F3167</f>
        <v/>
      </c>
      <c r="L3167" s="10">
        <f>IFERROR(K3167/E3167,0)</f>
        <v/>
      </c>
      <c r="M3167">
        <f>YEAR(A3167)</f>
        <v/>
      </c>
      <c r="N3167">
        <f>"Q"&amp;ROUNDUP(MONTH(A3167)/3,0)</f>
        <v/>
      </c>
      <c r="O3167">
        <f>TEXT(A3167,"mmm")</f>
        <v/>
      </c>
    </row>
    <row r="3168">
      <c r="A3168" s="13" t="n">
        <v>45536</v>
      </c>
      <c r="B3168" t="inlineStr">
        <is>
          <t>West</t>
        </is>
      </c>
      <c r="C3168" t="inlineStr">
        <is>
          <t>Mobile App</t>
        </is>
      </c>
      <c r="D3168" t="inlineStr">
        <is>
          <t>Grocery</t>
        </is>
      </c>
      <c r="E3168" t="n">
        <v>20237.31</v>
      </c>
      <c r="F3168" t="n">
        <v>17003.11</v>
      </c>
      <c r="G3168" t="n">
        <v>21775.52</v>
      </c>
      <c r="H3168" t="n">
        <v>62</v>
      </c>
      <c r="I3168" t="n">
        <v>27</v>
      </c>
      <c r="J3168" t="n">
        <v>1</v>
      </c>
      <c r="K3168">
        <f>E3168-F3168</f>
        <v/>
      </c>
      <c r="L3168" s="10">
        <f>IFERROR(K3168/E3168,0)</f>
        <v/>
      </c>
      <c r="M3168">
        <f>YEAR(A3168)</f>
        <v/>
      </c>
      <c r="N3168">
        <f>"Q"&amp;ROUNDUP(MONTH(A3168)/3,0)</f>
        <v/>
      </c>
      <c r="O3168">
        <f>TEXT(A3168,"mmm")</f>
        <v/>
      </c>
    </row>
    <row r="3169">
      <c r="A3169" s="13" t="n">
        <v>45536</v>
      </c>
      <c r="B3169" t="inlineStr">
        <is>
          <t>West</t>
        </is>
      </c>
      <c r="C3169" t="inlineStr">
        <is>
          <t>Mobile App</t>
        </is>
      </c>
      <c r="D3169" t="inlineStr">
        <is>
          <t>Home &amp; Kitchen</t>
        </is>
      </c>
      <c r="E3169" t="n">
        <v>77451.05</v>
      </c>
      <c r="F3169" t="n">
        <v>52768.03</v>
      </c>
      <c r="G3169" t="n">
        <v>83653.44</v>
      </c>
      <c r="H3169" t="n">
        <v>34</v>
      </c>
      <c r="I3169" t="n">
        <v>26</v>
      </c>
      <c r="J3169" t="n">
        <v>2</v>
      </c>
      <c r="K3169">
        <f>E3169-F3169</f>
        <v/>
      </c>
      <c r="L3169" s="10">
        <f>IFERROR(K3169/E3169,0)</f>
        <v/>
      </c>
      <c r="M3169">
        <f>YEAR(A3169)</f>
        <v/>
      </c>
      <c r="N3169">
        <f>"Q"&amp;ROUNDUP(MONTH(A3169)/3,0)</f>
        <v/>
      </c>
      <c r="O3169">
        <f>TEXT(A3169,"mmm")</f>
        <v/>
      </c>
    </row>
    <row r="3170">
      <c r="A3170" s="13" t="n">
        <v>45536</v>
      </c>
      <c r="B3170" t="inlineStr">
        <is>
          <t>West</t>
        </is>
      </c>
      <c r="C3170" t="inlineStr">
        <is>
          <t>Mobile App</t>
        </is>
      </c>
      <c r="D3170" t="inlineStr">
        <is>
          <t>Sports</t>
        </is>
      </c>
      <c r="E3170" t="n">
        <v>32530.19</v>
      </c>
      <c r="F3170" t="n">
        <v>20139.54</v>
      </c>
      <c r="G3170" t="n">
        <v>33937.28</v>
      </c>
      <c r="H3170" t="n">
        <v>18</v>
      </c>
      <c r="I3170" t="n">
        <v>15</v>
      </c>
      <c r="J3170" t="n">
        <v>0</v>
      </c>
      <c r="K3170">
        <f>E3170-F3170</f>
        <v/>
      </c>
      <c r="L3170" s="10">
        <f>IFERROR(K3170/E3170,0)</f>
        <v/>
      </c>
      <c r="M3170">
        <f>YEAR(A3170)</f>
        <v/>
      </c>
      <c r="N3170">
        <f>"Q"&amp;ROUNDUP(MONTH(A3170)/3,0)</f>
        <v/>
      </c>
      <c r="O3170">
        <f>TEXT(A3170,"mmm")</f>
        <v/>
      </c>
    </row>
    <row r="3171">
      <c r="A3171" s="13" t="n">
        <v>45536</v>
      </c>
      <c r="B3171" t="inlineStr">
        <is>
          <t>West</t>
        </is>
      </c>
      <c r="C3171" t="inlineStr">
        <is>
          <t>Retail Store</t>
        </is>
      </c>
      <c r="D3171" t="inlineStr">
        <is>
          <t>Beauty</t>
        </is>
      </c>
      <c r="E3171" t="n">
        <v>8731.360000000001</v>
      </c>
      <c r="F3171" t="n">
        <v>4584.39</v>
      </c>
      <c r="G3171" t="n">
        <v>9127.040000000001</v>
      </c>
      <c r="H3171" t="n">
        <v>14</v>
      </c>
      <c r="I3171" t="n">
        <v>11</v>
      </c>
      <c r="J3171" t="n">
        <v>0</v>
      </c>
      <c r="K3171">
        <f>E3171-F3171</f>
        <v/>
      </c>
      <c r="L3171" s="10">
        <f>IFERROR(K3171/E3171,0)</f>
        <v/>
      </c>
      <c r="M3171">
        <f>YEAR(A3171)</f>
        <v/>
      </c>
      <c r="N3171">
        <f>"Q"&amp;ROUNDUP(MONTH(A3171)/3,0)</f>
        <v/>
      </c>
      <c r="O3171">
        <f>TEXT(A3171,"mmm")</f>
        <v/>
      </c>
    </row>
    <row r="3172">
      <c r="A3172" s="13" t="n">
        <v>45536</v>
      </c>
      <c r="B3172" t="inlineStr">
        <is>
          <t>West</t>
        </is>
      </c>
      <c r="C3172" t="inlineStr">
        <is>
          <t>Retail Store</t>
        </is>
      </c>
      <c r="D3172" t="inlineStr">
        <is>
          <t>Books</t>
        </is>
      </c>
      <c r="E3172" t="n">
        <v>5348.66</v>
      </c>
      <c r="F3172" t="n">
        <v>3965.2</v>
      </c>
      <c r="G3172" t="n">
        <v>5751.2</v>
      </c>
      <c r="H3172" t="n">
        <v>10</v>
      </c>
      <c r="I3172" t="n">
        <v>8</v>
      </c>
      <c r="J3172" t="n">
        <v>0</v>
      </c>
      <c r="K3172">
        <f>E3172-F3172</f>
        <v/>
      </c>
      <c r="L3172" s="10">
        <f>IFERROR(K3172/E3172,0)</f>
        <v/>
      </c>
      <c r="M3172">
        <f>YEAR(A3172)</f>
        <v/>
      </c>
      <c r="N3172">
        <f>"Q"&amp;ROUNDUP(MONTH(A3172)/3,0)</f>
        <v/>
      </c>
      <c r="O3172">
        <f>TEXT(A3172,"mmm")</f>
        <v/>
      </c>
    </row>
    <row r="3173">
      <c r="A3173" s="13" t="n">
        <v>45536</v>
      </c>
      <c r="B3173" t="inlineStr">
        <is>
          <t>West</t>
        </is>
      </c>
      <c r="C3173" t="inlineStr">
        <is>
          <t>Retail Store</t>
        </is>
      </c>
      <c r="D3173" t="inlineStr">
        <is>
          <t>Electronics</t>
        </is>
      </c>
      <c r="E3173" t="n">
        <v>84929.75999999999</v>
      </c>
      <c r="F3173" t="n">
        <v>76406.32000000001</v>
      </c>
      <c r="G3173" t="n">
        <v>91434.72</v>
      </c>
      <c r="H3173" t="n">
        <v>12</v>
      </c>
      <c r="I3173" t="n">
        <v>10</v>
      </c>
      <c r="J3173" t="n">
        <v>0</v>
      </c>
      <c r="K3173">
        <f>E3173-F3173</f>
        <v/>
      </c>
      <c r="L3173" s="10">
        <f>IFERROR(K3173/E3173,0)</f>
        <v/>
      </c>
      <c r="M3173">
        <f>YEAR(A3173)</f>
        <v/>
      </c>
      <c r="N3173">
        <f>"Q"&amp;ROUNDUP(MONTH(A3173)/3,0)</f>
        <v/>
      </c>
      <c r="O3173">
        <f>TEXT(A3173,"mmm")</f>
        <v/>
      </c>
    </row>
    <row r="3174">
      <c r="A3174" s="13" t="n">
        <v>45536</v>
      </c>
      <c r="B3174" t="inlineStr">
        <is>
          <t>West</t>
        </is>
      </c>
      <c r="C3174" t="inlineStr">
        <is>
          <t>Retail Store</t>
        </is>
      </c>
      <c r="D3174" t="inlineStr">
        <is>
          <t>Fashion</t>
        </is>
      </c>
      <c r="E3174" t="n">
        <v>34302.76</v>
      </c>
      <c r="F3174" t="n">
        <v>17621.46</v>
      </c>
      <c r="G3174" t="n">
        <v>35510.8</v>
      </c>
      <c r="H3174" t="n">
        <v>25</v>
      </c>
      <c r="I3174" t="n">
        <v>22</v>
      </c>
      <c r="J3174" t="n">
        <v>1</v>
      </c>
      <c r="K3174">
        <f>E3174-F3174</f>
        <v/>
      </c>
      <c r="L3174" s="10">
        <f>IFERROR(K3174/E3174,0)</f>
        <v/>
      </c>
      <c r="M3174">
        <f>YEAR(A3174)</f>
        <v/>
      </c>
      <c r="N3174">
        <f>"Q"&amp;ROUNDUP(MONTH(A3174)/3,0)</f>
        <v/>
      </c>
      <c r="O3174">
        <f>TEXT(A3174,"mmm")</f>
        <v/>
      </c>
    </row>
    <row r="3175">
      <c r="A3175" s="13" t="n">
        <v>45536</v>
      </c>
      <c r="B3175" t="inlineStr">
        <is>
          <t>West</t>
        </is>
      </c>
      <c r="C3175" t="inlineStr">
        <is>
          <t>Retail Store</t>
        </is>
      </c>
      <c r="D3175" t="inlineStr">
        <is>
          <t>Grocery</t>
        </is>
      </c>
      <c r="E3175" t="n">
        <v>11028.79</v>
      </c>
      <c r="F3175" t="n">
        <v>8840.15</v>
      </c>
      <c r="G3175" t="n">
        <v>11473.28</v>
      </c>
      <c r="H3175" t="n">
        <v>38</v>
      </c>
      <c r="I3175" t="n">
        <v>14</v>
      </c>
      <c r="J3175" t="n">
        <v>0</v>
      </c>
      <c r="K3175">
        <f>E3175-F3175</f>
        <v/>
      </c>
      <c r="L3175" s="10">
        <f>IFERROR(K3175/E3175,0)</f>
        <v/>
      </c>
      <c r="M3175">
        <f>YEAR(A3175)</f>
        <v/>
      </c>
      <c r="N3175">
        <f>"Q"&amp;ROUNDUP(MONTH(A3175)/3,0)</f>
        <v/>
      </c>
      <c r="O3175">
        <f>TEXT(A3175,"mmm")</f>
        <v/>
      </c>
    </row>
    <row r="3176">
      <c r="A3176" s="13" t="n">
        <v>45536</v>
      </c>
      <c r="B3176" t="inlineStr">
        <is>
          <t>West</t>
        </is>
      </c>
      <c r="C3176" t="inlineStr">
        <is>
          <t>Retail Store</t>
        </is>
      </c>
      <c r="D3176" t="inlineStr">
        <is>
          <t>Home &amp; Kitchen</t>
        </is>
      </c>
      <c r="E3176" t="n">
        <v>28170.32</v>
      </c>
      <c r="F3176" t="n">
        <v>18157.36</v>
      </c>
      <c r="G3176" t="n">
        <v>29168.88</v>
      </c>
      <c r="H3176" t="n">
        <v>13</v>
      </c>
      <c r="I3176" t="n">
        <v>10</v>
      </c>
      <c r="J3176" t="n">
        <v>0</v>
      </c>
      <c r="K3176">
        <f>E3176-F3176</f>
        <v/>
      </c>
      <c r="L3176" s="10">
        <f>IFERROR(K3176/E3176,0)</f>
        <v/>
      </c>
      <c r="M3176">
        <f>YEAR(A3176)</f>
        <v/>
      </c>
      <c r="N3176">
        <f>"Q"&amp;ROUNDUP(MONTH(A3176)/3,0)</f>
        <v/>
      </c>
      <c r="O3176">
        <f>TEXT(A3176,"mmm")</f>
        <v/>
      </c>
    </row>
    <row r="3177">
      <c r="A3177" s="13" t="n">
        <v>45536</v>
      </c>
      <c r="B3177" t="inlineStr">
        <is>
          <t>West</t>
        </is>
      </c>
      <c r="C3177" t="inlineStr">
        <is>
          <t>Retail Store</t>
        </is>
      </c>
      <c r="D3177" t="inlineStr">
        <is>
          <t>Sports</t>
        </is>
      </c>
      <c r="E3177" t="n">
        <v>18601.69</v>
      </c>
      <c r="F3177" t="n">
        <v>11825.15</v>
      </c>
      <c r="G3177" t="n">
        <v>19191.12</v>
      </c>
      <c r="H3177" t="n">
        <v>7</v>
      </c>
      <c r="I3177" t="n">
        <v>6</v>
      </c>
      <c r="J3177" t="n">
        <v>0</v>
      </c>
      <c r="K3177">
        <f>E3177-F3177</f>
        <v/>
      </c>
      <c r="L3177" s="10">
        <f>IFERROR(K3177/E3177,0)</f>
        <v/>
      </c>
      <c r="M3177">
        <f>YEAR(A3177)</f>
        <v/>
      </c>
      <c r="N3177">
        <f>"Q"&amp;ROUNDUP(MONTH(A3177)/3,0)</f>
        <v/>
      </c>
      <c r="O3177">
        <f>TEXT(A3177,"mmm")</f>
        <v/>
      </c>
    </row>
    <row r="3178">
      <c r="A3178" s="13" t="n">
        <v>45536</v>
      </c>
      <c r="B3178" t="inlineStr">
        <is>
          <t>West</t>
        </is>
      </c>
      <c r="C3178" t="inlineStr">
        <is>
          <t>Unknown</t>
        </is>
      </c>
      <c r="D3178" t="inlineStr">
        <is>
          <t>Electronics</t>
        </is>
      </c>
      <c r="E3178" t="n">
        <v>15995.87</v>
      </c>
      <c r="F3178" t="n">
        <v>14451.99</v>
      </c>
      <c r="G3178" t="n">
        <v>17053.92</v>
      </c>
      <c r="H3178" t="n">
        <v>2</v>
      </c>
      <c r="I3178" t="n">
        <v>2</v>
      </c>
      <c r="J3178" t="n">
        <v>0</v>
      </c>
      <c r="K3178">
        <f>E3178-F3178</f>
        <v/>
      </c>
      <c r="L3178" s="10">
        <f>IFERROR(K3178/E3178,0)</f>
        <v/>
      </c>
      <c r="M3178">
        <f>YEAR(A3178)</f>
        <v/>
      </c>
      <c r="N3178">
        <f>"Q"&amp;ROUNDUP(MONTH(A3178)/3,0)</f>
        <v/>
      </c>
      <c r="O3178">
        <f>TEXT(A3178,"mmm")</f>
        <v/>
      </c>
    </row>
    <row r="3179">
      <c r="A3179" s="13" t="n">
        <v>45536</v>
      </c>
      <c r="B3179" t="inlineStr">
        <is>
          <t>West</t>
        </is>
      </c>
      <c r="C3179" t="inlineStr">
        <is>
          <t>Unknown</t>
        </is>
      </c>
      <c r="D3179" t="inlineStr">
        <is>
          <t>Grocery</t>
        </is>
      </c>
      <c r="E3179" t="n">
        <v>713.39</v>
      </c>
      <c r="F3179" t="n">
        <v>606.8099999999999</v>
      </c>
      <c r="G3179" t="n">
        <v>839.28</v>
      </c>
      <c r="H3179" t="n">
        <v>3</v>
      </c>
      <c r="I3179" t="n">
        <v>1</v>
      </c>
      <c r="J3179" t="n">
        <v>0</v>
      </c>
      <c r="K3179">
        <f>E3179-F3179</f>
        <v/>
      </c>
      <c r="L3179" s="10">
        <f>IFERROR(K3179/E3179,0)</f>
        <v/>
      </c>
      <c r="M3179">
        <f>YEAR(A3179)</f>
        <v/>
      </c>
      <c r="N3179">
        <f>"Q"&amp;ROUNDUP(MONTH(A3179)/3,0)</f>
        <v/>
      </c>
      <c r="O3179">
        <f>TEXT(A3179,"mmm")</f>
        <v/>
      </c>
    </row>
    <row r="3180">
      <c r="A3180" s="13" t="n">
        <v>45536</v>
      </c>
      <c r="B3180" t="inlineStr">
        <is>
          <t>West</t>
        </is>
      </c>
      <c r="C3180" t="inlineStr">
        <is>
          <t>Website</t>
        </is>
      </c>
      <c r="D3180" t="inlineStr">
        <is>
          <t>Beauty</t>
        </is>
      </c>
      <c r="E3180" t="n">
        <v>11634</v>
      </c>
      <c r="F3180" t="n">
        <v>6507.24</v>
      </c>
      <c r="G3180" t="n">
        <v>12787.84</v>
      </c>
      <c r="H3180" t="n">
        <v>24</v>
      </c>
      <c r="I3180" t="n">
        <v>21</v>
      </c>
      <c r="J3180" t="n">
        <v>2</v>
      </c>
      <c r="K3180">
        <f>E3180-F3180</f>
        <v/>
      </c>
      <c r="L3180" s="10">
        <f>IFERROR(K3180/E3180,0)</f>
        <v/>
      </c>
      <c r="M3180">
        <f>YEAR(A3180)</f>
        <v/>
      </c>
      <c r="N3180">
        <f>"Q"&amp;ROUNDUP(MONTH(A3180)/3,0)</f>
        <v/>
      </c>
      <c r="O3180">
        <f>TEXT(A3180,"mmm")</f>
        <v/>
      </c>
    </row>
    <row r="3181">
      <c r="A3181" s="13" t="n">
        <v>45536</v>
      </c>
      <c r="B3181" t="inlineStr">
        <is>
          <t>West</t>
        </is>
      </c>
      <c r="C3181" t="inlineStr">
        <is>
          <t>Website</t>
        </is>
      </c>
      <c r="D3181" t="inlineStr">
        <is>
          <t>Books</t>
        </is>
      </c>
      <c r="E3181" t="n">
        <v>8512.809999999999</v>
      </c>
      <c r="F3181" t="n">
        <v>6358.19</v>
      </c>
      <c r="G3181" t="n">
        <v>9225.84</v>
      </c>
      <c r="H3181" t="n">
        <v>19</v>
      </c>
      <c r="I3181" t="n">
        <v>17</v>
      </c>
      <c r="J3181" t="n">
        <v>1</v>
      </c>
      <c r="K3181">
        <f>E3181-F3181</f>
        <v/>
      </c>
      <c r="L3181" s="10">
        <f>IFERROR(K3181/E3181,0)</f>
        <v/>
      </c>
      <c r="M3181">
        <f>YEAR(A3181)</f>
        <v/>
      </c>
      <c r="N3181">
        <f>"Q"&amp;ROUNDUP(MONTH(A3181)/3,0)</f>
        <v/>
      </c>
      <c r="O3181">
        <f>TEXT(A3181,"mmm")</f>
        <v/>
      </c>
    </row>
    <row r="3182">
      <c r="A3182" s="13" t="n">
        <v>45536</v>
      </c>
      <c r="B3182" t="inlineStr">
        <is>
          <t>West</t>
        </is>
      </c>
      <c r="C3182" t="inlineStr">
        <is>
          <t>Website</t>
        </is>
      </c>
      <c r="D3182" t="inlineStr">
        <is>
          <t>Electronics</t>
        </is>
      </c>
      <c r="E3182" t="n">
        <v>333595.03</v>
      </c>
      <c r="F3182" t="n">
        <v>290606.83</v>
      </c>
      <c r="G3182" t="n">
        <v>354542.24</v>
      </c>
      <c r="H3182" t="n">
        <v>34</v>
      </c>
      <c r="I3182" t="n">
        <v>29</v>
      </c>
      <c r="J3182" t="n">
        <v>2</v>
      </c>
      <c r="K3182">
        <f>E3182-F3182</f>
        <v/>
      </c>
      <c r="L3182" s="10">
        <f>IFERROR(K3182/E3182,0)</f>
        <v/>
      </c>
      <c r="M3182">
        <f>YEAR(A3182)</f>
        <v/>
      </c>
      <c r="N3182">
        <f>"Q"&amp;ROUNDUP(MONTH(A3182)/3,0)</f>
        <v/>
      </c>
      <c r="O3182">
        <f>TEXT(A3182,"mmm")</f>
        <v/>
      </c>
    </row>
    <row r="3183">
      <c r="A3183" s="13" t="n">
        <v>45536</v>
      </c>
      <c r="B3183" t="inlineStr">
        <is>
          <t>West</t>
        </is>
      </c>
      <c r="C3183" t="inlineStr">
        <is>
          <t>Website</t>
        </is>
      </c>
      <c r="D3183" t="inlineStr">
        <is>
          <t>Fashion</t>
        </is>
      </c>
      <c r="E3183" t="n">
        <v>67004.87</v>
      </c>
      <c r="F3183" t="n">
        <v>35332.13</v>
      </c>
      <c r="G3183" t="n">
        <v>71475.03999999999</v>
      </c>
      <c r="H3183" t="n">
        <v>64</v>
      </c>
      <c r="I3183" t="n">
        <v>55</v>
      </c>
      <c r="J3183" t="n">
        <v>7</v>
      </c>
      <c r="K3183">
        <f>E3183-F3183</f>
        <v/>
      </c>
      <c r="L3183" s="10">
        <f>IFERROR(K3183/E3183,0)</f>
        <v/>
      </c>
      <c r="M3183">
        <f>YEAR(A3183)</f>
        <v/>
      </c>
      <c r="N3183">
        <f>"Q"&amp;ROUNDUP(MONTH(A3183)/3,0)</f>
        <v/>
      </c>
      <c r="O3183">
        <f>TEXT(A3183,"mmm")</f>
        <v/>
      </c>
    </row>
    <row r="3184">
      <c r="A3184" s="13" t="n">
        <v>45536</v>
      </c>
      <c r="B3184" t="inlineStr">
        <is>
          <t>West</t>
        </is>
      </c>
      <c r="C3184" t="inlineStr">
        <is>
          <t>Website</t>
        </is>
      </c>
      <c r="D3184" t="inlineStr">
        <is>
          <t>Grocery</t>
        </is>
      </c>
      <c r="E3184" t="n">
        <v>18721.71</v>
      </c>
      <c r="F3184" t="n">
        <v>15581.03</v>
      </c>
      <c r="G3184" t="n">
        <v>20062.64</v>
      </c>
      <c r="H3184" t="n">
        <v>59</v>
      </c>
      <c r="I3184" t="n">
        <v>23</v>
      </c>
      <c r="J3184" t="n">
        <v>0</v>
      </c>
      <c r="K3184">
        <f>E3184-F3184</f>
        <v/>
      </c>
      <c r="L3184" s="10">
        <f>IFERROR(K3184/E3184,0)</f>
        <v/>
      </c>
      <c r="M3184">
        <f>YEAR(A3184)</f>
        <v/>
      </c>
      <c r="N3184">
        <f>"Q"&amp;ROUNDUP(MONTH(A3184)/3,0)</f>
        <v/>
      </c>
      <c r="O3184">
        <f>TEXT(A3184,"mmm")</f>
        <v/>
      </c>
    </row>
    <row r="3185">
      <c r="A3185" s="13" t="n">
        <v>45536</v>
      </c>
      <c r="B3185" t="inlineStr">
        <is>
          <t>West</t>
        </is>
      </c>
      <c r="C3185" t="inlineStr">
        <is>
          <t>Website</t>
        </is>
      </c>
      <c r="D3185" t="inlineStr">
        <is>
          <t>Home &amp; Kitchen</t>
        </is>
      </c>
      <c r="E3185" t="n">
        <v>77300.14999999999</v>
      </c>
      <c r="F3185" t="n">
        <v>51732.49</v>
      </c>
      <c r="G3185" t="n">
        <v>81706.56</v>
      </c>
      <c r="H3185" t="n">
        <v>36</v>
      </c>
      <c r="I3185" t="n">
        <v>26</v>
      </c>
      <c r="J3185" t="n">
        <v>1</v>
      </c>
      <c r="K3185">
        <f>E3185-F3185</f>
        <v/>
      </c>
      <c r="L3185" s="10">
        <f>IFERROR(K3185/E3185,0)</f>
        <v/>
      </c>
      <c r="M3185">
        <f>YEAR(A3185)</f>
        <v/>
      </c>
      <c r="N3185">
        <f>"Q"&amp;ROUNDUP(MONTH(A3185)/3,0)</f>
        <v/>
      </c>
      <c r="O3185">
        <f>TEXT(A3185,"mmm")</f>
        <v/>
      </c>
    </row>
    <row r="3186">
      <c r="A3186" s="13" t="n">
        <v>45536</v>
      </c>
      <c r="B3186" t="inlineStr">
        <is>
          <t>West</t>
        </is>
      </c>
      <c r="C3186" t="inlineStr">
        <is>
          <t>Website</t>
        </is>
      </c>
      <c r="D3186" t="inlineStr">
        <is>
          <t>Sports</t>
        </is>
      </c>
      <c r="E3186" t="n">
        <v>20600.97</v>
      </c>
      <c r="F3186" t="n">
        <v>13343.46</v>
      </c>
      <c r="G3186" t="n">
        <v>21985.6</v>
      </c>
      <c r="H3186" t="n">
        <v>10</v>
      </c>
      <c r="I3186" t="n">
        <v>10</v>
      </c>
      <c r="J3186" t="n">
        <v>1</v>
      </c>
      <c r="K3186">
        <f>E3186-F3186</f>
        <v/>
      </c>
      <c r="L3186" s="10">
        <f>IFERROR(K3186/E3186,0)</f>
        <v/>
      </c>
      <c r="M3186">
        <f>YEAR(A3186)</f>
        <v/>
      </c>
      <c r="N3186">
        <f>"Q"&amp;ROUNDUP(MONTH(A3186)/3,0)</f>
        <v/>
      </c>
      <c r="O3186">
        <f>TEXT(A3186,"mmm")</f>
        <v/>
      </c>
    </row>
    <row r="3187">
      <c r="A3187" s="13" t="n">
        <v>45566</v>
      </c>
      <c r="B3187" t="inlineStr">
        <is>
          <t>Central</t>
        </is>
      </c>
      <c r="C3187" t="inlineStr">
        <is>
          <t>Marketplace</t>
        </is>
      </c>
      <c r="D3187" t="inlineStr">
        <is>
          <t>Beauty</t>
        </is>
      </c>
      <c r="E3187" t="n">
        <v>11176.58</v>
      </c>
      <c r="F3187" t="n">
        <v>7059.42</v>
      </c>
      <c r="G3187" t="n">
        <v>13382.72</v>
      </c>
      <c r="H3187" t="n">
        <v>22</v>
      </c>
      <c r="I3187" t="n">
        <v>17</v>
      </c>
      <c r="J3187" t="n">
        <v>1</v>
      </c>
      <c r="K3187">
        <f>E3187-F3187</f>
        <v/>
      </c>
      <c r="L3187" s="10">
        <f>IFERROR(K3187/E3187,0)</f>
        <v/>
      </c>
      <c r="M3187">
        <f>YEAR(A3187)</f>
        <v/>
      </c>
      <c r="N3187">
        <f>"Q"&amp;ROUNDUP(MONTH(A3187)/3,0)</f>
        <v/>
      </c>
      <c r="O3187">
        <f>TEXT(A3187,"mmm")</f>
        <v/>
      </c>
    </row>
    <row r="3188">
      <c r="A3188" s="13" t="n">
        <v>45566</v>
      </c>
      <c r="B3188" t="inlineStr">
        <is>
          <t>Central</t>
        </is>
      </c>
      <c r="C3188" t="inlineStr">
        <is>
          <t>Marketplace</t>
        </is>
      </c>
      <c r="D3188" t="inlineStr">
        <is>
          <t>Books</t>
        </is>
      </c>
      <c r="E3188" t="n">
        <v>7069.43</v>
      </c>
      <c r="F3188" t="n">
        <v>5871.49</v>
      </c>
      <c r="G3188" t="n">
        <v>8685.040000000001</v>
      </c>
      <c r="H3188" t="n">
        <v>19</v>
      </c>
      <c r="I3188" t="n">
        <v>14</v>
      </c>
      <c r="J3188" t="n">
        <v>2</v>
      </c>
      <c r="K3188">
        <f>E3188-F3188</f>
        <v/>
      </c>
      <c r="L3188" s="10">
        <f>IFERROR(K3188/E3188,0)</f>
        <v/>
      </c>
      <c r="M3188">
        <f>YEAR(A3188)</f>
        <v/>
      </c>
      <c r="N3188">
        <f>"Q"&amp;ROUNDUP(MONTH(A3188)/3,0)</f>
        <v/>
      </c>
      <c r="O3188">
        <f>TEXT(A3188,"mmm")</f>
        <v/>
      </c>
    </row>
    <row r="3189">
      <c r="A3189" s="13" t="n">
        <v>45566</v>
      </c>
      <c r="B3189" t="inlineStr">
        <is>
          <t>Central</t>
        </is>
      </c>
      <c r="C3189" t="inlineStr">
        <is>
          <t>Marketplace</t>
        </is>
      </c>
      <c r="D3189" t="inlineStr">
        <is>
          <t>Electronics</t>
        </is>
      </c>
      <c r="E3189" t="n">
        <v>145872.18</v>
      </c>
      <c r="F3189" t="n">
        <v>140733.58</v>
      </c>
      <c r="G3189" t="n">
        <v>170440.4</v>
      </c>
      <c r="H3189" t="n">
        <v>15</v>
      </c>
      <c r="I3189" t="n">
        <v>11</v>
      </c>
      <c r="J3189" t="n">
        <v>2</v>
      </c>
      <c r="K3189">
        <f>E3189-F3189</f>
        <v/>
      </c>
      <c r="L3189" s="10">
        <f>IFERROR(K3189/E3189,0)</f>
        <v/>
      </c>
      <c r="M3189">
        <f>YEAR(A3189)</f>
        <v/>
      </c>
      <c r="N3189">
        <f>"Q"&amp;ROUNDUP(MONTH(A3189)/3,0)</f>
        <v/>
      </c>
      <c r="O3189">
        <f>TEXT(A3189,"mmm")</f>
        <v/>
      </c>
    </row>
    <row r="3190">
      <c r="A3190" s="13" t="n">
        <v>45566</v>
      </c>
      <c r="B3190" t="inlineStr">
        <is>
          <t>Central</t>
        </is>
      </c>
      <c r="C3190" t="inlineStr">
        <is>
          <t>Marketplace</t>
        </is>
      </c>
      <c r="D3190" t="inlineStr">
        <is>
          <t>Fashion</t>
        </is>
      </c>
      <c r="E3190" t="n">
        <v>33684.07</v>
      </c>
      <c r="F3190" t="n">
        <v>20939.77</v>
      </c>
      <c r="G3190" t="n">
        <v>40287.52</v>
      </c>
      <c r="H3190" t="n">
        <v>22</v>
      </c>
      <c r="I3190" t="n">
        <v>19</v>
      </c>
      <c r="J3190" t="n">
        <v>6</v>
      </c>
      <c r="K3190">
        <f>E3190-F3190</f>
        <v/>
      </c>
      <c r="L3190" s="10">
        <f>IFERROR(K3190/E3190,0)</f>
        <v/>
      </c>
      <c r="M3190">
        <f>YEAR(A3190)</f>
        <v/>
      </c>
      <c r="N3190">
        <f>"Q"&amp;ROUNDUP(MONTH(A3190)/3,0)</f>
        <v/>
      </c>
      <c r="O3190">
        <f>TEXT(A3190,"mmm")</f>
        <v/>
      </c>
    </row>
    <row r="3191">
      <c r="A3191" s="13" t="n">
        <v>45566</v>
      </c>
      <c r="B3191" t="inlineStr">
        <is>
          <t>Central</t>
        </is>
      </c>
      <c r="C3191" t="inlineStr">
        <is>
          <t>Marketplace</t>
        </is>
      </c>
      <c r="D3191" t="inlineStr">
        <is>
          <t>Grocery</t>
        </is>
      </c>
      <c r="E3191" t="n">
        <v>6147.56</v>
      </c>
      <c r="F3191" t="n">
        <v>5760.04</v>
      </c>
      <c r="G3191" t="n">
        <v>7372.56</v>
      </c>
      <c r="H3191" t="n">
        <v>21</v>
      </c>
      <c r="I3191" t="n">
        <v>10</v>
      </c>
      <c r="J3191" t="n">
        <v>0</v>
      </c>
      <c r="K3191">
        <f>E3191-F3191</f>
        <v/>
      </c>
      <c r="L3191" s="10">
        <f>IFERROR(K3191/E3191,0)</f>
        <v/>
      </c>
      <c r="M3191">
        <f>YEAR(A3191)</f>
        <v/>
      </c>
      <c r="N3191">
        <f>"Q"&amp;ROUNDUP(MONTH(A3191)/3,0)</f>
        <v/>
      </c>
      <c r="O3191">
        <f>TEXT(A3191,"mmm")</f>
        <v/>
      </c>
    </row>
    <row r="3192">
      <c r="A3192" s="13" t="n">
        <v>45566</v>
      </c>
      <c r="B3192" t="inlineStr">
        <is>
          <t>Central</t>
        </is>
      </c>
      <c r="C3192" t="inlineStr">
        <is>
          <t>Marketplace</t>
        </is>
      </c>
      <c r="D3192" t="inlineStr">
        <is>
          <t>Home &amp; Kitchen</t>
        </is>
      </c>
      <c r="E3192" t="n">
        <v>28306.1</v>
      </c>
      <c r="F3192" t="n">
        <v>20837.97</v>
      </c>
      <c r="G3192" t="n">
        <v>32788.08</v>
      </c>
      <c r="H3192" t="n">
        <v>13</v>
      </c>
      <c r="I3192" t="n">
        <v>12</v>
      </c>
      <c r="J3192" t="n">
        <v>0</v>
      </c>
      <c r="K3192">
        <f>E3192-F3192</f>
        <v/>
      </c>
      <c r="L3192" s="10">
        <f>IFERROR(K3192/E3192,0)</f>
        <v/>
      </c>
      <c r="M3192">
        <f>YEAR(A3192)</f>
        <v/>
      </c>
      <c r="N3192">
        <f>"Q"&amp;ROUNDUP(MONTH(A3192)/3,0)</f>
        <v/>
      </c>
      <c r="O3192">
        <f>TEXT(A3192,"mmm")</f>
        <v/>
      </c>
    </row>
    <row r="3193">
      <c r="A3193" s="13" t="n">
        <v>45566</v>
      </c>
      <c r="B3193" t="inlineStr">
        <is>
          <t>Central</t>
        </is>
      </c>
      <c r="C3193" t="inlineStr">
        <is>
          <t>Marketplace</t>
        </is>
      </c>
      <c r="D3193" t="inlineStr">
        <is>
          <t>Sports</t>
        </is>
      </c>
      <c r="E3193" t="n">
        <v>9964.870000000001</v>
      </c>
      <c r="F3193" t="n">
        <v>6882.84</v>
      </c>
      <c r="G3193" t="n">
        <v>11713.52</v>
      </c>
      <c r="H3193" t="n">
        <v>7</v>
      </c>
      <c r="I3193" t="n">
        <v>6</v>
      </c>
      <c r="J3193" t="n">
        <v>0</v>
      </c>
      <c r="K3193">
        <f>E3193-F3193</f>
        <v/>
      </c>
      <c r="L3193" s="10">
        <f>IFERROR(K3193/E3193,0)</f>
        <v/>
      </c>
      <c r="M3193">
        <f>YEAR(A3193)</f>
        <v/>
      </c>
      <c r="N3193">
        <f>"Q"&amp;ROUNDUP(MONTH(A3193)/3,0)</f>
        <v/>
      </c>
      <c r="O3193">
        <f>TEXT(A3193,"mmm")</f>
        <v/>
      </c>
    </row>
    <row r="3194">
      <c r="A3194" s="13" t="n">
        <v>45566</v>
      </c>
      <c r="B3194" t="inlineStr">
        <is>
          <t>Central</t>
        </is>
      </c>
      <c r="C3194" t="inlineStr">
        <is>
          <t>Mobile App</t>
        </is>
      </c>
      <c r="D3194" t="inlineStr">
        <is>
          <t>Beauty</t>
        </is>
      </c>
      <c r="E3194" t="n">
        <v>9823.52</v>
      </c>
      <c r="F3194" t="n">
        <v>5761.03</v>
      </c>
      <c r="G3194" t="n">
        <v>11329.76</v>
      </c>
      <c r="H3194" t="n">
        <v>16</v>
      </c>
      <c r="I3194" t="n">
        <v>12</v>
      </c>
      <c r="J3194" t="n">
        <v>0</v>
      </c>
      <c r="K3194">
        <f>E3194-F3194</f>
        <v/>
      </c>
      <c r="L3194" s="10">
        <f>IFERROR(K3194/E3194,0)</f>
        <v/>
      </c>
      <c r="M3194">
        <f>YEAR(A3194)</f>
        <v/>
      </c>
      <c r="N3194">
        <f>"Q"&amp;ROUNDUP(MONTH(A3194)/3,0)</f>
        <v/>
      </c>
      <c r="O3194">
        <f>TEXT(A3194,"mmm")</f>
        <v/>
      </c>
    </row>
    <row r="3195">
      <c r="A3195" s="13" t="n">
        <v>45566</v>
      </c>
      <c r="B3195" t="inlineStr">
        <is>
          <t>Central</t>
        </is>
      </c>
      <c r="C3195" t="inlineStr">
        <is>
          <t>Mobile App</t>
        </is>
      </c>
      <c r="D3195" t="inlineStr">
        <is>
          <t>Books</t>
        </is>
      </c>
      <c r="E3195" t="n">
        <v>3015.52</v>
      </c>
      <c r="F3195" t="n">
        <v>2371.51</v>
      </c>
      <c r="G3195" t="n">
        <v>3475.68</v>
      </c>
      <c r="H3195" t="n">
        <v>8</v>
      </c>
      <c r="I3195" t="n">
        <v>7</v>
      </c>
      <c r="J3195" t="n">
        <v>0</v>
      </c>
      <c r="K3195">
        <f>E3195-F3195</f>
        <v/>
      </c>
      <c r="L3195" s="10">
        <f>IFERROR(K3195/E3195,0)</f>
        <v/>
      </c>
      <c r="M3195">
        <f>YEAR(A3195)</f>
        <v/>
      </c>
      <c r="N3195">
        <f>"Q"&amp;ROUNDUP(MONTH(A3195)/3,0)</f>
        <v/>
      </c>
      <c r="O3195">
        <f>TEXT(A3195,"mmm")</f>
        <v/>
      </c>
    </row>
    <row r="3196">
      <c r="A3196" s="13" t="n">
        <v>45566</v>
      </c>
      <c r="B3196" t="inlineStr">
        <is>
          <t>Central</t>
        </is>
      </c>
      <c r="C3196" t="inlineStr">
        <is>
          <t>Mobile App</t>
        </is>
      </c>
      <c r="D3196" t="inlineStr">
        <is>
          <t>Electronics</t>
        </is>
      </c>
      <c r="E3196" t="n">
        <v>349451</v>
      </c>
      <c r="F3196" t="n">
        <v>332676.49</v>
      </c>
      <c r="G3196" t="n">
        <v>396410.56</v>
      </c>
      <c r="H3196" t="n">
        <v>36</v>
      </c>
      <c r="I3196" t="n">
        <v>27</v>
      </c>
      <c r="J3196" t="n">
        <v>2</v>
      </c>
      <c r="K3196">
        <f>E3196-F3196</f>
        <v/>
      </c>
      <c r="L3196" s="10">
        <f>IFERROR(K3196/E3196,0)</f>
        <v/>
      </c>
      <c r="M3196">
        <f>YEAR(A3196)</f>
        <v/>
      </c>
      <c r="N3196">
        <f>"Q"&amp;ROUNDUP(MONTH(A3196)/3,0)</f>
        <v/>
      </c>
      <c r="O3196">
        <f>TEXT(A3196,"mmm")</f>
        <v/>
      </c>
    </row>
    <row r="3197">
      <c r="A3197" s="13" t="n">
        <v>45566</v>
      </c>
      <c r="B3197" t="inlineStr">
        <is>
          <t>Central</t>
        </is>
      </c>
      <c r="C3197" t="inlineStr">
        <is>
          <t>Mobile App</t>
        </is>
      </c>
      <c r="D3197" t="inlineStr">
        <is>
          <t>Fashion</t>
        </is>
      </c>
      <c r="E3197" t="n">
        <v>75444.67</v>
      </c>
      <c r="F3197" t="n">
        <v>43703.91</v>
      </c>
      <c r="G3197" t="n">
        <v>86862.88</v>
      </c>
      <c r="H3197" t="n">
        <v>48</v>
      </c>
      <c r="I3197" t="n">
        <v>34</v>
      </c>
      <c r="J3197" t="n">
        <v>3</v>
      </c>
      <c r="K3197">
        <f>E3197-F3197</f>
        <v/>
      </c>
      <c r="L3197" s="10">
        <f>IFERROR(K3197/E3197,0)</f>
        <v/>
      </c>
      <c r="M3197">
        <f>YEAR(A3197)</f>
        <v/>
      </c>
      <c r="N3197">
        <f>"Q"&amp;ROUNDUP(MONTH(A3197)/3,0)</f>
        <v/>
      </c>
      <c r="O3197">
        <f>TEXT(A3197,"mmm")</f>
        <v/>
      </c>
    </row>
    <row r="3198">
      <c r="A3198" s="13" t="n">
        <v>45566</v>
      </c>
      <c r="B3198" t="inlineStr">
        <is>
          <t>Central</t>
        </is>
      </c>
      <c r="C3198" t="inlineStr">
        <is>
          <t>Mobile App</t>
        </is>
      </c>
      <c r="D3198" t="inlineStr">
        <is>
          <t>Grocery</t>
        </is>
      </c>
      <c r="E3198" t="n">
        <v>12852.37</v>
      </c>
      <c r="F3198" t="n">
        <v>11019.13</v>
      </c>
      <c r="G3198" t="n">
        <v>14525.68</v>
      </c>
      <c r="H3198" t="n">
        <v>43</v>
      </c>
      <c r="I3198" t="n">
        <v>20</v>
      </c>
      <c r="J3198" t="n">
        <v>0</v>
      </c>
      <c r="K3198">
        <f>E3198-F3198</f>
        <v/>
      </c>
      <c r="L3198" s="10">
        <f>IFERROR(K3198/E3198,0)</f>
        <v/>
      </c>
      <c r="M3198">
        <f>YEAR(A3198)</f>
        <v/>
      </c>
      <c r="N3198">
        <f>"Q"&amp;ROUNDUP(MONTH(A3198)/3,0)</f>
        <v/>
      </c>
      <c r="O3198">
        <f>TEXT(A3198,"mmm")</f>
        <v/>
      </c>
    </row>
    <row r="3199">
      <c r="A3199" s="13" t="n">
        <v>45566</v>
      </c>
      <c r="B3199" t="inlineStr">
        <is>
          <t>Central</t>
        </is>
      </c>
      <c r="C3199" t="inlineStr">
        <is>
          <t>Mobile App</t>
        </is>
      </c>
      <c r="D3199" t="inlineStr">
        <is>
          <t>Home &amp; Kitchen</t>
        </is>
      </c>
      <c r="E3199" t="n">
        <v>51365.92</v>
      </c>
      <c r="F3199" t="n">
        <v>37530.22</v>
      </c>
      <c r="G3199" t="n">
        <v>58882.72</v>
      </c>
      <c r="H3199" t="n">
        <v>22</v>
      </c>
      <c r="I3199" t="n">
        <v>16</v>
      </c>
      <c r="J3199" t="n">
        <v>1</v>
      </c>
      <c r="K3199">
        <f>E3199-F3199</f>
        <v/>
      </c>
      <c r="L3199" s="10">
        <f>IFERROR(K3199/E3199,0)</f>
        <v/>
      </c>
      <c r="M3199">
        <f>YEAR(A3199)</f>
        <v/>
      </c>
      <c r="N3199">
        <f>"Q"&amp;ROUNDUP(MONTH(A3199)/3,0)</f>
        <v/>
      </c>
      <c r="O3199">
        <f>TEXT(A3199,"mmm")</f>
        <v/>
      </c>
    </row>
    <row r="3200">
      <c r="A3200" s="13" t="n">
        <v>45566</v>
      </c>
      <c r="B3200" t="inlineStr">
        <is>
          <t>Central</t>
        </is>
      </c>
      <c r="C3200" t="inlineStr">
        <is>
          <t>Mobile App</t>
        </is>
      </c>
      <c r="D3200" t="inlineStr">
        <is>
          <t>Sports</t>
        </is>
      </c>
      <c r="E3200" t="n">
        <v>25546.83</v>
      </c>
      <c r="F3200" t="n">
        <v>17318.94</v>
      </c>
      <c r="G3200" t="n">
        <v>28855.84</v>
      </c>
      <c r="H3200" t="n">
        <v>14</v>
      </c>
      <c r="I3200" t="n">
        <v>10</v>
      </c>
      <c r="J3200" t="n">
        <v>0</v>
      </c>
      <c r="K3200">
        <f>E3200-F3200</f>
        <v/>
      </c>
      <c r="L3200" s="10">
        <f>IFERROR(K3200/E3200,0)</f>
        <v/>
      </c>
      <c r="M3200">
        <f>YEAR(A3200)</f>
        <v/>
      </c>
      <c r="N3200">
        <f>"Q"&amp;ROUNDUP(MONTH(A3200)/3,0)</f>
        <v/>
      </c>
      <c r="O3200">
        <f>TEXT(A3200,"mmm")</f>
        <v/>
      </c>
    </row>
    <row r="3201">
      <c r="A3201" s="13" t="n">
        <v>45566</v>
      </c>
      <c r="B3201" t="inlineStr">
        <is>
          <t>Central</t>
        </is>
      </c>
      <c r="C3201" t="inlineStr">
        <is>
          <t>Retail Store</t>
        </is>
      </c>
      <c r="D3201" t="inlineStr">
        <is>
          <t>Beauty</t>
        </is>
      </c>
      <c r="E3201" t="n">
        <v>2086.71</v>
      </c>
      <c r="F3201" t="n">
        <v>1157.25</v>
      </c>
      <c r="G3201" t="n">
        <v>2282.8</v>
      </c>
      <c r="H3201" t="n">
        <v>5</v>
      </c>
      <c r="I3201" t="n">
        <v>5</v>
      </c>
      <c r="J3201" t="n">
        <v>0</v>
      </c>
      <c r="K3201">
        <f>E3201-F3201</f>
        <v/>
      </c>
      <c r="L3201" s="10">
        <f>IFERROR(K3201/E3201,0)</f>
        <v/>
      </c>
      <c r="M3201">
        <f>YEAR(A3201)</f>
        <v/>
      </c>
      <c r="N3201">
        <f>"Q"&amp;ROUNDUP(MONTH(A3201)/3,0)</f>
        <v/>
      </c>
      <c r="O3201">
        <f>TEXT(A3201,"mmm")</f>
        <v/>
      </c>
    </row>
    <row r="3202">
      <c r="A3202" s="13" t="n">
        <v>45566</v>
      </c>
      <c r="B3202" t="inlineStr">
        <is>
          <t>Central</t>
        </is>
      </c>
      <c r="C3202" t="inlineStr">
        <is>
          <t>Retail Store</t>
        </is>
      </c>
      <c r="D3202" t="inlineStr">
        <is>
          <t>Books</t>
        </is>
      </c>
      <c r="E3202" t="n">
        <v>1214.56</v>
      </c>
      <c r="F3202" t="n">
        <v>915.92</v>
      </c>
      <c r="G3202" t="n">
        <v>1380.08</v>
      </c>
      <c r="H3202" t="n">
        <v>3</v>
      </c>
      <c r="I3202" t="n">
        <v>3</v>
      </c>
      <c r="J3202" t="n">
        <v>1</v>
      </c>
      <c r="K3202">
        <f>E3202-F3202</f>
        <v/>
      </c>
      <c r="L3202" s="10">
        <f>IFERROR(K3202/E3202,0)</f>
        <v/>
      </c>
      <c r="M3202">
        <f>YEAR(A3202)</f>
        <v/>
      </c>
      <c r="N3202">
        <f>"Q"&amp;ROUNDUP(MONTH(A3202)/3,0)</f>
        <v/>
      </c>
      <c r="O3202">
        <f>TEXT(A3202,"mmm")</f>
        <v/>
      </c>
    </row>
    <row r="3203">
      <c r="A3203" s="13" t="n">
        <v>45566</v>
      </c>
      <c r="B3203" t="inlineStr">
        <is>
          <t>Central</t>
        </is>
      </c>
      <c r="C3203" t="inlineStr">
        <is>
          <t>Retail Store</t>
        </is>
      </c>
      <c r="D3203" t="inlineStr">
        <is>
          <t>Electronics</t>
        </is>
      </c>
      <c r="E3203" t="n">
        <v>50833</v>
      </c>
      <c r="F3203" t="n">
        <v>43419.98</v>
      </c>
      <c r="G3203" t="n">
        <v>54396.16</v>
      </c>
      <c r="H3203" t="n">
        <v>6</v>
      </c>
      <c r="I3203" t="n">
        <v>5</v>
      </c>
      <c r="J3203" t="n">
        <v>0</v>
      </c>
      <c r="K3203">
        <f>E3203-F3203</f>
        <v/>
      </c>
      <c r="L3203" s="10">
        <f>IFERROR(K3203/E3203,0)</f>
        <v/>
      </c>
      <c r="M3203">
        <f>YEAR(A3203)</f>
        <v/>
      </c>
      <c r="N3203">
        <f>"Q"&amp;ROUNDUP(MONTH(A3203)/3,0)</f>
        <v/>
      </c>
      <c r="O3203">
        <f>TEXT(A3203,"mmm")</f>
        <v/>
      </c>
    </row>
    <row r="3204">
      <c r="A3204" s="13" t="n">
        <v>45566</v>
      </c>
      <c r="B3204" t="inlineStr">
        <is>
          <t>Central</t>
        </is>
      </c>
      <c r="C3204" t="inlineStr">
        <is>
          <t>Retail Store</t>
        </is>
      </c>
      <c r="D3204" t="inlineStr">
        <is>
          <t>Fashion</t>
        </is>
      </c>
      <c r="E3204" t="n">
        <v>30762.46</v>
      </c>
      <c r="F3204" t="n">
        <v>17065.89</v>
      </c>
      <c r="G3204" t="n">
        <v>33524.4</v>
      </c>
      <c r="H3204" t="n">
        <v>15</v>
      </c>
      <c r="I3204" t="n">
        <v>7</v>
      </c>
      <c r="J3204" t="n">
        <v>0</v>
      </c>
      <c r="K3204">
        <f>E3204-F3204</f>
        <v/>
      </c>
      <c r="L3204" s="10">
        <f>IFERROR(K3204/E3204,0)</f>
        <v/>
      </c>
      <c r="M3204">
        <f>YEAR(A3204)</f>
        <v/>
      </c>
      <c r="N3204">
        <f>"Q"&amp;ROUNDUP(MONTH(A3204)/3,0)</f>
        <v/>
      </c>
      <c r="O3204">
        <f>TEXT(A3204,"mmm")</f>
        <v/>
      </c>
    </row>
    <row r="3205">
      <c r="A3205" s="13" t="n">
        <v>45566</v>
      </c>
      <c r="B3205" t="inlineStr">
        <is>
          <t>Central</t>
        </is>
      </c>
      <c r="C3205" t="inlineStr">
        <is>
          <t>Retail Store</t>
        </is>
      </c>
      <c r="D3205" t="inlineStr">
        <is>
          <t>Grocery</t>
        </is>
      </c>
      <c r="E3205" t="n">
        <v>4798.6</v>
      </c>
      <c r="F3205" t="n">
        <v>4024.5</v>
      </c>
      <c r="G3205" t="n">
        <v>5164.64</v>
      </c>
      <c r="H3205" t="n">
        <v>14</v>
      </c>
      <c r="I3205" t="n">
        <v>7</v>
      </c>
      <c r="J3205" t="n">
        <v>0</v>
      </c>
      <c r="K3205">
        <f>E3205-F3205</f>
        <v/>
      </c>
      <c r="L3205" s="10">
        <f>IFERROR(K3205/E3205,0)</f>
        <v/>
      </c>
      <c r="M3205">
        <f>YEAR(A3205)</f>
        <v/>
      </c>
      <c r="N3205">
        <f>"Q"&amp;ROUNDUP(MONTH(A3205)/3,0)</f>
        <v/>
      </c>
      <c r="O3205">
        <f>TEXT(A3205,"mmm")</f>
        <v/>
      </c>
    </row>
    <row r="3206">
      <c r="A3206" s="13" t="n">
        <v>45566</v>
      </c>
      <c r="B3206" t="inlineStr">
        <is>
          <t>Central</t>
        </is>
      </c>
      <c r="C3206" t="inlineStr">
        <is>
          <t>Retail Store</t>
        </is>
      </c>
      <c r="D3206" t="inlineStr">
        <is>
          <t>Home &amp; Kitchen</t>
        </is>
      </c>
      <c r="E3206" t="n">
        <v>26267.63</v>
      </c>
      <c r="F3206" t="n">
        <v>18476.29</v>
      </c>
      <c r="G3206" t="n">
        <v>28806.96</v>
      </c>
      <c r="H3206" t="n">
        <v>11</v>
      </c>
      <c r="I3206" t="n">
        <v>8</v>
      </c>
      <c r="J3206" t="n">
        <v>0</v>
      </c>
      <c r="K3206">
        <f>E3206-F3206</f>
        <v/>
      </c>
      <c r="L3206" s="10">
        <f>IFERROR(K3206/E3206,0)</f>
        <v/>
      </c>
      <c r="M3206">
        <f>YEAR(A3206)</f>
        <v/>
      </c>
      <c r="N3206">
        <f>"Q"&amp;ROUNDUP(MONTH(A3206)/3,0)</f>
        <v/>
      </c>
      <c r="O3206">
        <f>TEXT(A3206,"mmm")</f>
        <v/>
      </c>
    </row>
    <row r="3207">
      <c r="A3207" s="13" t="n">
        <v>45566</v>
      </c>
      <c r="B3207" t="inlineStr">
        <is>
          <t>Central</t>
        </is>
      </c>
      <c r="C3207" t="inlineStr">
        <is>
          <t>Retail Store</t>
        </is>
      </c>
      <c r="D3207" t="inlineStr">
        <is>
          <t>Sports</t>
        </is>
      </c>
      <c r="E3207" t="n">
        <v>13513.86</v>
      </c>
      <c r="F3207" t="n">
        <v>9073.360000000001</v>
      </c>
      <c r="G3207" t="n">
        <v>14225.12</v>
      </c>
      <c r="H3207" t="n">
        <v>2</v>
      </c>
      <c r="I3207" t="n">
        <v>1</v>
      </c>
      <c r="J3207" t="n">
        <v>0</v>
      </c>
      <c r="K3207">
        <f>E3207-F3207</f>
        <v/>
      </c>
      <c r="L3207" s="10">
        <f>IFERROR(K3207/E3207,0)</f>
        <v/>
      </c>
      <c r="M3207">
        <f>YEAR(A3207)</f>
        <v/>
      </c>
      <c r="N3207">
        <f>"Q"&amp;ROUNDUP(MONTH(A3207)/3,0)</f>
        <v/>
      </c>
      <c r="O3207">
        <f>TEXT(A3207,"mmm")</f>
        <v/>
      </c>
    </row>
    <row r="3208">
      <c r="A3208" s="13" t="n">
        <v>45566</v>
      </c>
      <c r="B3208" t="inlineStr">
        <is>
          <t>Central</t>
        </is>
      </c>
      <c r="C3208" t="inlineStr">
        <is>
          <t>Website</t>
        </is>
      </c>
      <c r="D3208" t="inlineStr">
        <is>
          <t>Beauty</t>
        </is>
      </c>
      <c r="E3208" t="n">
        <v>8321.469999999999</v>
      </c>
      <c r="F3208" t="n">
        <v>4508.36</v>
      </c>
      <c r="G3208" t="n">
        <v>9137.440000000001</v>
      </c>
      <c r="H3208" t="n">
        <v>14</v>
      </c>
      <c r="I3208" t="n">
        <v>10</v>
      </c>
      <c r="J3208" t="n">
        <v>0</v>
      </c>
      <c r="K3208">
        <f>E3208-F3208</f>
        <v/>
      </c>
      <c r="L3208" s="10">
        <f>IFERROR(K3208/E3208,0)</f>
        <v/>
      </c>
      <c r="M3208">
        <f>YEAR(A3208)</f>
        <v/>
      </c>
      <c r="N3208">
        <f>"Q"&amp;ROUNDUP(MONTH(A3208)/3,0)</f>
        <v/>
      </c>
      <c r="O3208">
        <f>TEXT(A3208,"mmm")</f>
        <v/>
      </c>
    </row>
    <row r="3209">
      <c r="A3209" s="13" t="n">
        <v>45566</v>
      </c>
      <c r="B3209" t="inlineStr">
        <is>
          <t>Central</t>
        </is>
      </c>
      <c r="C3209" t="inlineStr">
        <is>
          <t>Website</t>
        </is>
      </c>
      <c r="D3209" t="inlineStr">
        <is>
          <t>Books</t>
        </is>
      </c>
      <c r="E3209" t="n">
        <v>4259.21</v>
      </c>
      <c r="F3209" t="n">
        <v>3267.74</v>
      </c>
      <c r="G3209" t="n">
        <v>4753.84</v>
      </c>
      <c r="H3209" t="n">
        <v>9</v>
      </c>
      <c r="I3209" t="n">
        <v>8</v>
      </c>
      <c r="J3209" t="n">
        <v>0</v>
      </c>
      <c r="K3209">
        <f>E3209-F3209</f>
        <v/>
      </c>
      <c r="L3209" s="10">
        <f>IFERROR(K3209/E3209,0)</f>
        <v/>
      </c>
      <c r="M3209">
        <f>YEAR(A3209)</f>
        <v/>
      </c>
      <c r="N3209">
        <f>"Q"&amp;ROUNDUP(MONTH(A3209)/3,0)</f>
        <v/>
      </c>
      <c r="O3209">
        <f>TEXT(A3209,"mmm")</f>
        <v/>
      </c>
    </row>
    <row r="3210">
      <c r="A3210" s="13" t="n">
        <v>45566</v>
      </c>
      <c r="B3210" t="inlineStr">
        <is>
          <t>Central</t>
        </is>
      </c>
      <c r="C3210" t="inlineStr">
        <is>
          <t>Website</t>
        </is>
      </c>
      <c r="D3210" t="inlineStr">
        <is>
          <t>Electronics</t>
        </is>
      </c>
      <c r="E3210" t="n">
        <v>83531.02</v>
      </c>
      <c r="F3210" t="n">
        <v>78309.27</v>
      </c>
      <c r="G3210" t="n">
        <v>94722.16</v>
      </c>
      <c r="H3210" t="n">
        <v>11</v>
      </c>
      <c r="I3210" t="n">
        <v>9</v>
      </c>
      <c r="J3210" t="n">
        <v>0</v>
      </c>
      <c r="K3210">
        <f>E3210-F3210</f>
        <v/>
      </c>
      <c r="L3210" s="10">
        <f>IFERROR(K3210/E3210,0)</f>
        <v/>
      </c>
      <c r="M3210">
        <f>YEAR(A3210)</f>
        <v/>
      </c>
      <c r="N3210">
        <f>"Q"&amp;ROUNDUP(MONTH(A3210)/3,0)</f>
        <v/>
      </c>
      <c r="O3210">
        <f>TEXT(A3210,"mmm")</f>
        <v/>
      </c>
    </row>
    <row r="3211">
      <c r="A3211" s="13" t="n">
        <v>45566</v>
      </c>
      <c r="B3211" t="inlineStr">
        <is>
          <t>Central</t>
        </is>
      </c>
      <c r="C3211" t="inlineStr">
        <is>
          <t>Website</t>
        </is>
      </c>
      <c r="D3211" t="inlineStr">
        <is>
          <t>Fashion</t>
        </is>
      </c>
      <c r="E3211" t="n">
        <v>31176.12</v>
      </c>
      <c r="F3211" t="n">
        <v>16644.17</v>
      </c>
      <c r="G3211" t="n">
        <v>34951.28</v>
      </c>
      <c r="H3211" t="n">
        <v>23</v>
      </c>
      <c r="I3211" t="n">
        <v>18</v>
      </c>
      <c r="J3211" t="n">
        <v>5</v>
      </c>
      <c r="K3211">
        <f>E3211-F3211</f>
        <v/>
      </c>
      <c r="L3211" s="10">
        <f>IFERROR(K3211/E3211,0)</f>
        <v/>
      </c>
      <c r="M3211">
        <f>YEAR(A3211)</f>
        <v/>
      </c>
      <c r="N3211">
        <f>"Q"&amp;ROUNDUP(MONTH(A3211)/3,0)</f>
        <v/>
      </c>
      <c r="O3211">
        <f>TEXT(A3211,"mmm")</f>
        <v/>
      </c>
    </row>
    <row r="3212">
      <c r="A3212" s="13" t="n">
        <v>45566</v>
      </c>
      <c r="B3212" t="inlineStr">
        <is>
          <t>Central</t>
        </is>
      </c>
      <c r="C3212" t="inlineStr">
        <is>
          <t>Website</t>
        </is>
      </c>
      <c r="D3212" t="inlineStr">
        <is>
          <t>Grocery</t>
        </is>
      </c>
      <c r="E3212" t="n">
        <v>13237.37</v>
      </c>
      <c r="F3212" t="n">
        <v>11752.36</v>
      </c>
      <c r="G3212" t="n">
        <v>15208.96</v>
      </c>
      <c r="H3212" t="n">
        <v>36</v>
      </c>
      <c r="I3212" t="n">
        <v>15</v>
      </c>
      <c r="J3212" t="n">
        <v>0</v>
      </c>
      <c r="K3212">
        <f>E3212-F3212</f>
        <v/>
      </c>
      <c r="L3212" s="10">
        <f>IFERROR(K3212/E3212,0)</f>
        <v/>
      </c>
      <c r="M3212">
        <f>YEAR(A3212)</f>
        <v/>
      </c>
      <c r="N3212">
        <f>"Q"&amp;ROUNDUP(MONTH(A3212)/3,0)</f>
        <v/>
      </c>
      <c r="O3212">
        <f>TEXT(A3212,"mmm")</f>
        <v/>
      </c>
    </row>
    <row r="3213">
      <c r="A3213" s="13" t="n">
        <v>45566</v>
      </c>
      <c r="B3213" t="inlineStr">
        <is>
          <t>Central</t>
        </is>
      </c>
      <c r="C3213" t="inlineStr">
        <is>
          <t>Website</t>
        </is>
      </c>
      <c r="D3213" t="inlineStr">
        <is>
          <t>Home &amp; Kitchen</t>
        </is>
      </c>
      <c r="E3213" t="n">
        <v>38242.43</v>
      </c>
      <c r="F3213" t="n">
        <v>27421.13</v>
      </c>
      <c r="G3213" t="n">
        <v>42932.24</v>
      </c>
      <c r="H3213" t="n">
        <v>19</v>
      </c>
      <c r="I3213" t="n">
        <v>14</v>
      </c>
      <c r="J3213" t="n">
        <v>0</v>
      </c>
      <c r="K3213">
        <f>E3213-F3213</f>
        <v/>
      </c>
      <c r="L3213" s="10">
        <f>IFERROR(K3213/E3213,0)</f>
        <v/>
      </c>
      <c r="M3213">
        <f>YEAR(A3213)</f>
        <v/>
      </c>
      <c r="N3213">
        <f>"Q"&amp;ROUNDUP(MONTH(A3213)/3,0)</f>
        <v/>
      </c>
      <c r="O3213">
        <f>TEXT(A3213,"mmm")</f>
        <v/>
      </c>
    </row>
    <row r="3214">
      <c r="A3214" s="13" t="n">
        <v>45566</v>
      </c>
      <c r="B3214" t="inlineStr">
        <is>
          <t>Central</t>
        </is>
      </c>
      <c r="C3214" t="inlineStr">
        <is>
          <t>Website</t>
        </is>
      </c>
      <c r="D3214" t="inlineStr">
        <is>
          <t>Sports</t>
        </is>
      </c>
      <c r="E3214" t="n">
        <v>11078.97</v>
      </c>
      <c r="F3214" t="n">
        <v>7933.15</v>
      </c>
      <c r="G3214" t="n">
        <v>12833.6</v>
      </c>
      <c r="H3214" t="n">
        <v>10</v>
      </c>
      <c r="I3214" t="n">
        <v>9</v>
      </c>
      <c r="J3214" t="n">
        <v>0</v>
      </c>
      <c r="K3214">
        <f>E3214-F3214</f>
        <v/>
      </c>
      <c r="L3214" s="10">
        <f>IFERROR(K3214/E3214,0)</f>
        <v/>
      </c>
      <c r="M3214">
        <f>YEAR(A3214)</f>
        <v/>
      </c>
      <c r="N3214">
        <f>"Q"&amp;ROUNDUP(MONTH(A3214)/3,0)</f>
        <v/>
      </c>
      <c r="O3214">
        <f>TEXT(A3214,"mmm")</f>
        <v/>
      </c>
    </row>
    <row r="3215">
      <c r="A3215" s="13" t="n">
        <v>45566</v>
      </c>
      <c r="B3215" t="inlineStr">
        <is>
          <t>Central</t>
        </is>
      </c>
      <c r="C3215" t="inlineStr">
        <is>
          <t>Website</t>
        </is>
      </c>
      <c r="D3215" t="inlineStr">
        <is>
          <t>Unknown</t>
        </is>
      </c>
      <c r="E3215" t="n">
        <v>1125.33</v>
      </c>
      <c r="F3215" t="n">
        <v>673.51</v>
      </c>
      <c r="G3215" t="n">
        <v>1184.56</v>
      </c>
      <c r="H3215" t="n">
        <v>1</v>
      </c>
      <c r="I3215" t="n">
        <v>1</v>
      </c>
      <c r="J3215" t="n">
        <v>0</v>
      </c>
      <c r="K3215">
        <f>E3215-F3215</f>
        <v/>
      </c>
      <c r="L3215" s="10">
        <f>IFERROR(K3215/E3215,0)</f>
        <v/>
      </c>
      <c r="M3215">
        <f>YEAR(A3215)</f>
        <v/>
      </c>
      <c r="N3215">
        <f>"Q"&amp;ROUNDUP(MONTH(A3215)/3,0)</f>
        <v/>
      </c>
      <c r="O3215">
        <f>TEXT(A3215,"mmm")</f>
        <v/>
      </c>
    </row>
    <row r="3216">
      <c r="A3216" s="13" t="n">
        <v>45566</v>
      </c>
      <c r="B3216" t="inlineStr">
        <is>
          <t>East</t>
        </is>
      </c>
      <c r="C3216" t="inlineStr">
        <is>
          <t>Marketplace</t>
        </is>
      </c>
      <c r="D3216" t="inlineStr">
        <is>
          <t>Beauty</t>
        </is>
      </c>
      <c r="E3216" t="n">
        <v>6689.39</v>
      </c>
      <c r="F3216" t="n">
        <v>4116.31</v>
      </c>
      <c r="G3216" t="n">
        <v>8032.96</v>
      </c>
      <c r="H3216" t="n">
        <v>16</v>
      </c>
      <c r="I3216" t="n">
        <v>13</v>
      </c>
      <c r="J3216" t="n">
        <v>3</v>
      </c>
      <c r="K3216">
        <f>E3216-F3216</f>
        <v/>
      </c>
      <c r="L3216" s="10">
        <f>IFERROR(K3216/E3216,0)</f>
        <v/>
      </c>
      <c r="M3216">
        <f>YEAR(A3216)</f>
        <v/>
      </c>
      <c r="N3216">
        <f>"Q"&amp;ROUNDUP(MONTH(A3216)/3,0)</f>
        <v/>
      </c>
      <c r="O3216">
        <f>TEXT(A3216,"mmm")</f>
        <v/>
      </c>
    </row>
    <row r="3217">
      <c r="A3217" s="13" t="n">
        <v>45566</v>
      </c>
      <c r="B3217" t="inlineStr">
        <is>
          <t>East</t>
        </is>
      </c>
      <c r="C3217" t="inlineStr">
        <is>
          <t>Marketplace</t>
        </is>
      </c>
      <c r="D3217" t="inlineStr">
        <is>
          <t>Books</t>
        </is>
      </c>
      <c r="E3217" t="n">
        <v>5445.45</v>
      </c>
      <c r="F3217" t="n">
        <v>4492.82</v>
      </c>
      <c r="G3217" t="n">
        <v>6601.92</v>
      </c>
      <c r="H3217" t="n">
        <v>12</v>
      </c>
      <c r="I3217" t="n">
        <v>10</v>
      </c>
      <c r="J3217" t="n">
        <v>1</v>
      </c>
      <c r="K3217">
        <f>E3217-F3217</f>
        <v/>
      </c>
      <c r="L3217" s="10">
        <f>IFERROR(K3217/E3217,0)</f>
        <v/>
      </c>
      <c r="M3217">
        <f>YEAR(A3217)</f>
        <v/>
      </c>
      <c r="N3217">
        <f>"Q"&amp;ROUNDUP(MONTH(A3217)/3,0)</f>
        <v/>
      </c>
      <c r="O3217">
        <f>TEXT(A3217,"mmm")</f>
        <v/>
      </c>
    </row>
    <row r="3218">
      <c r="A3218" s="13" t="n">
        <v>45566</v>
      </c>
      <c r="B3218" t="inlineStr">
        <is>
          <t>East</t>
        </is>
      </c>
      <c r="C3218" t="inlineStr">
        <is>
          <t>Marketplace</t>
        </is>
      </c>
      <c r="D3218" t="inlineStr">
        <is>
          <t>Electronics</t>
        </is>
      </c>
      <c r="E3218" t="n">
        <v>273270.54</v>
      </c>
      <c r="F3218" t="n">
        <v>267453.81</v>
      </c>
      <c r="G3218" t="n">
        <v>324408.24</v>
      </c>
      <c r="H3218" t="n">
        <v>29</v>
      </c>
      <c r="I3218" t="n">
        <v>23</v>
      </c>
      <c r="J3218" t="n">
        <v>6</v>
      </c>
      <c r="K3218">
        <f>E3218-F3218</f>
        <v/>
      </c>
      <c r="L3218" s="10">
        <f>IFERROR(K3218/E3218,0)</f>
        <v/>
      </c>
      <c r="M3218">
        <f>YEAR(A3218)</f>
        <v/>
      </c>
      <c r="N3218">
        <f>"Q"&amp;ROUNDUP(MONTH(A3218)/3,0)</f>
        <v/>
      </c>
      <c r="O3218">
        <f>TEXT(A3218,"mmm")</f>
        <v/>
      </c>
    </row>
    <row r="3219">
      <c r="A3219" s="13" t="n">
        <v>45566</v>
      </c>
      <c r="B3219" t="inlineStr">
        <is>
          <t>East</t>
        </is>
      </c>
      <c r="C3219" t="inlineStr">
        <is>
          <t>Marketplace</t>
        </is>
      </c>
      <c r="D3219" t="inlineStr">
        <is>
          <t>Fashion</t>
        </is>
      </c>
      <c r="E3219" t="n">
        <v>75863.81</v>
      </c>
      <c r="F3219" t="n">
        <v>43562.32</v>
      </c>
      <c r="G3219" t="n">
        <v>90124.32000000001</v>
      </c>
      <c r="H3219" t="n">
        <v>42</v>
      </c>
      <c r="I3219" t="n">
        <v>36</v>
      </c>
      <c r="J3219" t="n">
        <v>7</v>
      </c>
      <c r="K3219">
        <f>E3219-F3219</f>
        <v/>
      </c>
      <c r="L3219" s="10">
        <f>IFERROR(K3219/E3219,0)</f>
        <v/>
      </c>
      <c r="M3219">
        <f>YEAR(A3219)</f>
        <v/>
      </c>
      <c r="N3219">
        <f>"Q"&amp;ROUNDUP(MONTH(A3219)/3,0)</f>
        <v/>
      </c>
      <c r="O3219">
        <f>TEXT(A3219,"mmm")</f>
        <v/>
      </c>
    </row>
    <row r="3220">
      <c r="A3220" s="13" t="n">
        <v>45566</v>
      </c>
      <c r="B3220" t="inlineStr">
        <is>
          <t>East</t>
        </is>
      </c>
      <c r="C3220" t="inlineStr">
        <is>
          <t>Marketplace</t>
        </is>
      </c>
      <c r="D3220" t="inlineStr">
        <is>
          <t>Grocery</t>
        </is>
      </c>
      <c r="E3220" t="n">
        <v>17214.35</v>
      </c>
      <c r="F3220" t="n">
        <v>15557.83</v>
      </c>
      <c r="G3220" t="n">
        <v>20109.44</v>
      </c>
      <c r="H3220" t="n">
        <v>54</v>
      </c>
      <c r="I3220" t="n">
        <v>20</v>
      </c>
      <c r="J3220" t="n">
        <v>2</v>
      </c>
      <c r="K3220">
        <f>E3220-F3220</f>
        <v/>
      </c>
      <c r="L3220" s="10">
        <f>IFERROR(K3220/E3220,0)</f>
        <v/>
      </c>
      <c r="M3220">
        <f>YEAR(A3220)</f>
        <v/>
      </c>
      <c r="N3220">
        <f>"Q"&amp;ROUNDUP(MONTH(A3220)/3,0)</f>
        <v/>
      </c>
      <c r="O3220">
        <f>TEXT(A3220,"mmm")</f>
        <v/>
      </c>
    </row>
    <row r="3221">
      <c r="A3221" s="13" t="n">
        <v>45566</v>
      </c>
      <c r="B3221" t="inlineStr">
        <is>
          <t>East</t>
        </is>
      </c>
      <c r="C3221" t="inlineStr">
        <is>
          <t>Marketplace</t>
        </is>
      </c>
      <c r="D3221" t="inlineStr">
        <is>
          <t>Home &amp; Kitchen</t>
        </is>
      </c>
      <c r="E3221" t="n">
        <v>79173.69</v>
      </c>
      <c r="F3221" t="n">
        <v>60942.15</v>
      </c>
      <c r="G3221" t="n">
        <v>95778.8</v>
      </c>
      <c r="H3221" t="n">
        <v>35</v>
      </c>
      <c r="I3221" t="n">
        <v>28</v>
      </c>
      <c r="J3221" t="n">
        <v>3</v>
      </c>
      <c r="K3221">
        <f>E3221-F3221</f>
        <v/>
      </c>
      <c r="L3221" s="10">
        <f>IFERROR(K3221/E3221,0)</f>
        <v/>
      </c>
      <c r="M3221">
        <f>YEAR(A3221)</f>
        <v/>
      </c>
      <c r="N3221">
        <f>"Q"&amp;ROUNDUP(MONTH(A3221)/3,0)</f>
        <v/>
      </c>
      <c r="O3221">
        <f>TEXT(A3221,"mmm")</f>
        <v/>
      </c>
    </row>
    <row r="3222">
      <c r="A3222" s="13" t="n">
        <v>45566</v>
      </c>
      <c r="B3222" t="inlineStr">
        <is>
          <t>East</t>
        </is>
      </c>
      <c r="C3222" t="inlineStr">
        <is>
          <t>Marketplace</t>
        </is>
      </c>
      <c r="D3222" t="inlineStr">
        <is>
          <t>Sports</t>
        </is>
      </c>
      <c r="E3222" t="n">
        <v>59349.24</v>
      </c>
      <c r="F3222" t="n">
        <v>44639.62</v>
      </c>
      <c r="G3222" t="n">
        <v>71810.96000000001</v>
      </c>
      <c r="H3222" t="n">
        <v>21</v>
      </c>
      <c r="I3222" t="n">
        <v>15</v>
      </c>
      <c r="J3222" t="n">
        <v>3</v>
      </c>
      <c r="K3222">
        <f>E3222-F3222</f>
        <v/>
      </c>
      <c r="L3222" s="10">
        <f>IFERROR(K3222/E3222,0)</f>
        <v/>
      </c>
      <c r="M3222">
        <f>YEAR(A3222)</f>
        <v/>
      </c>
      <c r="N3222">
        <f>"Q"&amp;ROUNDUP(MONTH(A3222)/3,0)</f>
        <v/>
      </c>
      <c r="O3222">
        <f>TEXT(A3222,"mmm")</f>
        <v/>
      </c>
    </row>
    <row r="3223">
      <c r="A3223" s="13" t="n">
        <v>45566</v>
      </c>
      <c r="B3223" t="inlineStr">
        <is>
          <t>East</t>
        </is>
      </c>
      <c r="C3223" t="inlineStr">
        <is>
          <t>Mobile App</t>
        </is>
      </c>
      <c r="D3223" t="inlineStr">
        <is>
          <t>Beauty</t>
        </is>
      </c>
      <c r="E3223" t="n">
        <v>21511.64</v>
      </c>
      <c r="F3223" t="n">
        <v>12689.63</v>
      </c>
      <c r="G3223" t="n">
        <v>24638.64</v>
      </c>
      <c r="H3223" t="n">
        <v>29</v>
      </c>
      <c r="I3223" t="n">
        <v>28</v>
      </c>
      <c r="J3223" t="n">
        <v>4</v>
      </c>
      <c r="K3223">
        <f>E3223-F3223</f>
        <v/>
      </c>
      <c r="L3223" s="10">
        <f>IFERROR(K3223/E3223,0)</f>
        <v/>
      </c>
      <c r="M3223">
        <f>YEAR(A3223)</f>
        <v/>
      </c>
      <c r="N3223">
        <f>"Q"&amp;ROUNDUP(MONTH(A3223)/3,0)</f>
        <v/>
      </c>
      <c r="O3223">
        <f>TEXT(A3223,"mmm")</f>
        <v/>
      </c>
    </row>
    <row r="3224">
      <c r="A3224" s="13" t="n">
        <v>45566</v>
      </c>
      <c r="B3224" t="inlineStr">
        <is>
          <t>East</t>
        </is>
      </c>
      <c r="C3224" t="inlineStr">
        <is>
          <t>Mobile App</t>
        </is>
      </c>
      <c r="D3224" t="inlineStr">
        <is>
          <t>Books</t>
        </is>
      </c>
      <c r="E3224" t="n">
        <v>10343.47</v>
      </c>
      <c r="F3224" t="n">
        <v>8127.69</v>
      </c>
      <c r="G3224" t="n">
        <v>11872.64</v>
      </c>
      <c r="H3224" t="n">
        <v>24</v>
      </c>
      <c r="I3224" t="n">
        <v>23</v>
      </c>
      <c r="J3224" t="n">
        <v>1</v>
      </c>
      <c r="K3224">
        <f>E3224-F3224</f>
        <v/>
      </c>
      <c r="L3224" s="10">
        <f>IFERROR(K3224/E3224,0)</f>
        <v/>
      </c>
      <c r="M3224">
        <f>YEAR(A3224)</f>
        <v/>
      </c>
      <c r="N3224">
        <f>"Q"&amp;ROUNDUP(MONTH(A3224)/3,0)</f>
        <v/>
      </c>
      <c r="O3224">
        <f>TEXT(A3224,"mmm")</f>
        <v/>
      </c>
    </row>
    <row r="3225">
      <c r="A3225" s="13" t="n">
        <v>45566</v>
      </c>
      <c r="B3225" t="inlineStr">
        <is>
          <t>East</t>
        </is>
      </c>
      <c r="C3225" t="inlineStr">
        <is>
          <t>Mobile App</t>
        </is>
      </c>
      <c r="D3225" t="inlineStr">
        <is>
          <t>Electronics</t>
        </is>
      </c>
      <c r="E3225" t="n">
        <v>305536.08</v>
      </c>
      <c r="F3225" t="n">
        <v>287117.52</v>
      </c>
      <c r="G3225" t="n">
        <v>350178.4</v>
      </c>
      <c r="H3225" t="n">
        <v>30</v>
      </c>
      <c r="I3225" t="n">
        <v>28</v>
      </c>
      <c r="J3225" t="n">
        <v>2</v>
      </c>
      <c r="K3225">
        <f>E3225-F3225</f>
        <v/>
      </c>
      <c r="L3225" s="10">
        <f>IFERROR(K3225/E3225,0)</f>
        <v/>
      </c>
      <c r="M3225">
        <f>YEAR(A3225)</f>
        <v/>
      </c>
      <c r="N3225">
        <f>"Q"&amp;ROUNDUP(MONTH(A3225)/3,0)</f>
        <v/>
      </c>
      <c r="O3225">
        <f>TEXT(A3225,"mmm")</f>
        <v/>
      </c>
    </row>
    <row r="3226">
      <c r="A3226" s="13" t="n">
        <v>45566</v>
      </c>
      <c r="B3226" t="inlineStr">
        <is>
          <t>East</t>
        </is>
      </c>
      <c r="C3226" t="inlineStr">
        <is>
          <t>Mobile App</t>
        </is>
      </c>
      <c r="D3226" t="inlineStr">
        <is>
          <t>Fashion</t>
        </is>
      </c>
      <c r="E3226" t="n">
        <v>111283.74</v>
      </c>
      <c r="F3226" t="n">
        <v>62461.28</v>
      </c>
      <c r="G3226" t="n">
        <v>127688.08</v>
      </c>
      <c r="H3226" t="n">
        <v>83</v>
      </c>
      <c r="I3226" t="n">
        <v>70</v>
      </c>
      <c r="J3226" t="n">
        <v>9</v>
      </c>
      <c r="K3226">
        <f>E3226-F3226</f>
        <v/>
      </c>
      <c r="L3226" s="10">
        <f>IFERROR(K3226/E3226,0)</f>
        <v/>
      </c>
      <c r="M3226">
        <f>YEAR(A3226)</f>
        <v/>
      </c>
      <c r="N3226">
        <f>"Q"&amp;ROUNDUP(MONTH(A3226)/3,0)</f>
        <v/>
      </c>
      <c r="O3226">
        <f>TEXT(A3226,"mmm")</f>
        <v/>
      </c>
    </row>
    <row r="3227">
      <c r="A3227" s="13" t="n">
        <v>45566</v>
      </c>
      <c r="B3227" t="inlineStr">
        <is>
          <t>East</t>
        </is>
      </c>
      <c r="C3227" t="inlineStr">
        <is>
          <t>Mobile App</t>
        </is>
      </c>
      <c r="D3227" t="inlineStr">
        <is>
          <t>Grocery</t>
        </is>
      </c>
      <c r="E3227" t="n">
        <v>25678.21</v>
      </c>
      <c r="F3227" t="n">
        <v>22820.52</v>
      </c>
      <c r="G3227" t="n">
        <v>29723.2</v>
      </c>
      <c r="H3227" t="n">
        <v>90</v>
      </c>
      <c r="I3227" t="n">
        <v>32</v>
      </c>
      <c r="J3227" t="n">
        <v>0</v>
      </c>
      <c r="K3227">
        <f>E3227-F3227</f>
        <v/>
      </c>
      <c r="L3227" s="10">
        <f>IFERROR(K3227/E3227,0)</f>
        <v/>
      </c>
      <c r="M3227">
        <f>YEAR(A3227)</f>
        <v/>
      </c>
      <c r="N3227">
        <f>"Q"&amp;ROUNDUP(MONTH(A3227)/3,0)</f>
        <v/>
      </c>
      <c r="O3227">
        <f>TEXT(A3227,"mmm")</f>
        <v/>
      </c>
    </row>
    <row r="3228">
      <c r="A3228" s="13" t="n">
        <v>45566</v>
      </c>
      <c r="B3228" t="inlineStr">
        <is>
          <t>East</t>
        </is>
      </c>
      <c r="C3228" t="inlineStr">
        <is>
          <t>Mobile App</t>
        </is>
      </c>
      <c r="D3228" t="inlineStr">
        <is>
          <t>Home &amp; Kitchen</t>
        </is>
      </c>
      <c r="E3228" t="n">
        <v>108773.66</v>
      </c>
      <c r="F3228" t="n">
        <v>82268.85000000001</v>
      </c>
      <c r="G3228" t="n">
        <v>126332.96</v>
      </c>
      <c r="H3228" t="n">
        <v>56</v>
      </c>
      <c r="I3228" t="n">
        <v>45</v>
      </c>
      <c r="J3228" t="n">
        <v>7</v>
      </c>
      <c r="K3228">
        <f>E3228-F3228</f>
        <v/>
      </c>
      <c r="L3228" s="10">
        <f>IFERROR(K3228/E3228,0)</f>
        <v/>
      </c>
      <c r="M3228">
        <f>YEAR(A3228)</f>
        <v/>
      </c>
      <c r="N3228">
        <f>"Q"&amp;ROUNDUP(MONTH(A3228)/3,0)</f>
        <v/>
      </c>
      <c r="O3228">
        <f>TEXT(A3228,"mmm")</f>
        <v/>
      </c>
    </row>
    <row r="3229">
      <c r="A3229" s="13" t="n">
        <v>45566</v>
      </c>
      <c r="B3229" t="inlineStr">
        <is>
          <t>East</t>
        </is>
      </c>
      <c r="C3229" t="inlineStr">
        <is>
          <t>Mobile App</t>
        </is>
      </c>
      <c r="D3229" t="inlineStr">
        <is>
          <t>Sports</t>
        </is>
      </c>
      <c r="E3229" t="n">
        <v>51084.02</v>
      </c>
      <c r="F3229" t="n">
        <v>36347.84</v>
      </c>
      <c r="G3229" t="n">
        <v>59970.56</v>
      </c>
      <c r="H3229" t="n">
        <v>26</v>
      </c>
      <c r="I3229" t="n">
        <v>21</v>
      </c>
      <c r="J3229" t="n">
        <v>2</v>
      </c>
      <c r="K3229">
        <f>E3229-F3229</f>
        <v/>
      </c>
      <c r="L3229" s="10">
        <f>IFERROR(K3229/E3229,0)</f>
        <v/>
      </c>
      <c r="M3229">
        <f>YEAR(A3229)</f>
        <v/>
      </c>
      <c r="N3229">
        <f>"Q"&amp;ROUNDUP(MONTH(A3229)/3,0)</f>
        <v/>
      </c>
      <c r="O3229">
        <f>TEXT(A3229,"mmm")</f>
        <v/>
      </c>
    </row>
    <row r="3230">
      <c r="A3230" s="13" t="n">
        <v>45566</v>
      </c>
      <c r="B3230" t="inlineStr">
        <is>
          <t>East</t>
        </is>
      </c>
      <c r="C3230" t="inlineStr">
        <is>
          <t>Retail Store</t>
        </is>
      </c>
      <c r="D3230" t="inlineStr">
        <is>
          <t>Beauty</t>
        </is>
      </c>
      <c r="E3230" t="n">
        <v>7764.95</v>
      </c>
      <c r="F3230" t="n">
        <v>4507.59</v>
      </c>
      <c r="G3230" t="n">
        <v>8550.879999999999</v>
      </c>
      <c r="H3230" t="n">
        <v>8</v>
      </c>
      <c r="I3230" t="n">
        <v>6</v>
      </c>
      <c r="J3230" t="n">
        <v>0</v>
      </c>
      <c r="K3230">
        <f>E3230-F3230</f>
        <v/>
      </c>
      <c r="L3230" s="10">
        <f>IFERROR(K3230/E3230,0)</f>
        <v/>
      </c>
      <c r="M3230">
        <f>YEAR(A3230)</f>
        <v/>
      </c>
      <c r="N3230">
        <f>"Q"&amp;ROUNDUP(MONTH(A3230)/3,0)</f>
        <v/>
      </c>
      <c r="O3230">
        <f>TEXT(A3230,"mmm")</f>
        <v/>
      </c>
    </row>
    <row r="3231">
      <c r="A3231" s="13" t="n">
        <v>45566</v>
      </c>
      <c r="B3231" t="inlineStr">
        <is>
          <t>East</t>
        </is>
      </c>
      <c r="C3231" t="inlineStr">
        <is>
          <t>Retail Store</t>
        </is>
      </c>
      <c r="D3231" t="inlineStr">
        <is>
          <t>Books</t>
        </is>
      </c>
      <c r="E3231" t="n">
        <v>4625.29</v>
      </c>
      <c r="F3231" t="n">
        <v>3658.25</v>
      </c>
      <c r="G3231" t="n">
        <v>5334.16</v>
      </c>
      <c r="H3231" t="n">
        <v>11</v>
      </c>
      <c r="I3231" t="n">
        <v>6</v>
      </c>
      <c r="J3231" t="n">
        <v>0</v>
      </c>
      <c r="K3231">
        <f>E3231-F3231</f>
        <v/>
      </c>
      <c r="L3231" s="10">
        <f>IFERROR(K3231/E3231,0)</f>
        <v/>
      </c>
      <c r="M3231">
        <f>YEAR(A3231)</f>
        <v/>
      </c>
      <c r="N3231">
        <f>"Q"&amp;ROUNDUP(MONTH(A3231)/3,0)</f>
        <v/>
      </c>
      <c r="O3231">
        <f>TEXT(A3231,"mmm")</f>
        <v/>
      </c>
    </row>
    <row r="3232">
      <c r="A3232" s="13" t="n">
        <v>45566</v>
      </c>
      <c r="B3232" t="inlineStr">
        <is>
          <t>East</t>
        </is>
      </c>
      <c r="C3232" t="inlineStr">
        <is>
          <t>Retail Store</t>
        </is>
      </c>
      <c r="D3232" t="inlineStr">
        <is>
          <t>Electronics</t>
        </is>
      </c>
      <c r="E3232" t="n">
        <v>134749.31</v>
      </c>
      <c r="F3232" t="n">
        <v>120002.28</v>
      </c>
      <c r="G3232" t="n">
        <v>143447.2</v>
      </c>
      <c r="H3232" t="n">
        <v>10</v>
      </c>
      <c r="I3232" t="n">
        <v>9</v>
      </c>
      <c r="J3232" t="n">
        <v>0</v>
      </c>
      <c r="K3232">
        <f>E3232-F3232</f>
        <v/>
      </c>
      <c r="L3232" s="10">
        <f>IFERROR(K3232/E3232,0)</f>
        <v/>
      </c>
      <c r="M3232">
        <f>YEAR(A3232)</f>
        <v/>
      </c>
      <c r="N3232">
        <f>"Q"&amp;ROUNDUP(MONTH(A3232)/3,0)</f>
        <v/>
      </c>
      <c r="O3232">
        <f>TEXT(A3232,"mmm")</f>
        <v/>
      </c>
    </row>
    <row r="3233">
      <c r="A3233" s="13" t="n">
        <v>45566</v>
      </c>
      <c r="B3233" t="inlineStr">
        <is>
          <t>East</t>
        </is>
      </c>
      <c r="C3233" t="inlineStr">
        <is>
          <t>Retail Store</t>
        </is>
      </c>
      <c r="D3233" t="inlineStr">
        <is>
          <t>Fashion</t>
        </is>
      </c>
      <c r="E3233" t="n">
        <v>30356.45</v>
      </c>
      <c r="F3233" t="n">
        <v>16629.86</v>
      </c>
      <c r="G3233" t="n">
        <v>33717.84</v>
      </c>
      <c r="H3233" t="n">
        <v>19</v>
      </c>
      <c r="I3233" t="n">
        <v>13</v>
      </c>
      <c r="J3233" t="n">
        <v>2</v>
      </c>
      <c r="K3233">
        <f>E3233-F3233</f>
        <v/>
      </c>
      <c r="L3233" s="10">
        <f>IFERROR(K3233/E3233,0)</f>
        <v/>
      </c>
      <c r="M3233">
        <f>YEAR(A3233)</f>
        <v/>
      </c>
      <c r="N3233">
        <f>"Q"&amp;ROUNDUP(MONTH(A3233)/3,0)</f>
        <v/>
      </c>
      <c r="O3233">
        <f>TEXT(A3233,"mmm")</f>
        <v/>
      </c>
    </row>
    <row r="3234">
      <c r="A3234" s="13" t="n">
        <v>45566</v>
      </c>
      <c r="B3234" t="inlineStr">
        <is>
          <t>East</t>
        </is>
      </c>
      <c r="C3234" t="inlineStr">
        <is>
          <t>Retail Store</t>
        </is>
      </c>
      <c r="D3234" t="inlineStr">
        <is>
          <t>Grocery</t>
        </is>
      </c>
      <c r="E3234" t="n">
        <v>6982.51</v>
      </c>
      <c r="F3234" t="n">
        <v>6028.43</v>
      </c>
      <c r="G3234" t="n">
        <v>7583.68</v>
      </c>
      <c r="H3234" t="n">
        <v>18</v>
      </c>
      <c r="I3234" t="n">
        <v>6</v>
      </c>
      <c r="J3234" t="n">
        <v>0</v>
      </c>
      <c r="K3234">
        <f>E3234-F3234</f>
        <v/>
      </c>
      <c r="L3234" s="10">
        <f>IFERROR(K3234/E3234,0)</f>
        <v/>
      </c>
      <c r="M3234">
        <f>YEAR(A3234)</f>
        <v/>
      </c>
      <c r="N3234">
        <f>"Q"&amp;ROUNDUP(MONTH(A3234)/3,0)</f>
        <v/>
      </c>
      <c r="O3234">
        <f>TEXT(A3234,"mmm")</f>
        <v/>
      </c>
    </row>
    <row r="3235">
      <c r="A3235" s="13" t="n">
        <v>45566</v>
      </c>
      <c r="B3235" t="inlineStr">
        <is>
          <t>East</t>
        </is>
      </c>
      <c r="C3235" t="inlineStr">
        <is>
          <t>Retail Store</t>
        </is>
      </c>
      <c r="D3235" t="inlineStr">
        <is>
          <t>Home &amp; Kitchen</t>
        </is>
      </c>
      <c r="E3235" t="n">
        <v>51329.34</v>
      </c>
      <c r="F3235" t="n">
        <v>36029.16</v>
      </c>
      <c r="G3235" t="n">
        <v>56449.12</v>
      </c>
      <c r="H3235" t="n">
        <v>22</v>
      </c>
      <c r="I3235" t="n">
        <v>15</v>
      </c>
      <c r="J3235" t="n">
        <v>0</v>
      </c>
      <c r="K3235">
        <f>E3235-F3235</f>
        <v/>
      </c>
      <c r="L3235" s="10">
        <f>IFERROR(K3235/E3235,0)</f>
        <v/>
      </c>
      <c r="M3235">
        <f>YEAR(A3235)</f>
        <v/>
      </c>
      <c r="N3235">
        <f>"Q"&amp;ROUNDUP(MONTH(A3235)/3,0)</f>
        <v/>
      </c>
      <c r="O3235">
        <f>TEXT(A3235,"mmm")</f>
        <v/>
      </c>
    </row>
    <row r="3236">
      <c r="A3236" s="13" t="n">
        <v>45566</v>
      </c>
      <c r="B3236" t="inlineStr">
        <is>
          <t>East</t>
        </is>
      </c>
      <c r="C3236" t="inlineStr">
        <is>
          <t>Retail Store</t>
        </is>
      </c>
      <c r="D3236" t="inlineStr">
        <is>
          <t>Sports</t>
        </is>
      </c>
      <c r="E3236" t="n">
        <v>38999.77</v>
      </c>
      <c r="F3236" t="n">
        <v>26554.76</v>
      </c>
      <c r="G3236" t="n">
        <v>43218.24</v>
      </c>
      <c r="H3236" t="n">
        <v>14</v>
      </c>
      <c r="I3236" t="n">
        <v>11</v>
      </c>
      <c r="J3236" t="n">
        <v>0</v>
      </c>
      <c r="K3236">
        <f>E3236-F3236</f>
        <v/>
      </c>
      <c r="L3236" s="10">
        <f>IFERROR(K3236/E3236,0)</f>
        <v/>
      </c>
      <c r="M3236">
        <f>YEAR(A3236)</f>
        <v/>
      </c>
      <c r="N3236">
        <f>"Q"&amp;ROUNDUP(MONTH(A3236)/3,0)</f>
        <v/>
      </c>
      <c r="O3236">
        <f>TEXT(A3236,"mmm")</f>
        <v/>
      </c>
    </row>
    <row r="3237">
      <c r="A3237" s="13" t="n">
        <v>45566</v>
      </c>
      <c r="B3237" t="inlineStr">
        <is>
          <t>East</t>
        </is>
      </c>
      <c r="C3237" t="inlineStr">
        <is>
          <t>Unknown</t>
        </is>
      </c>
      <c r="D3237" t="inlineStr">
        <is>
          <t>Beauty</t>
        </is>
      </c>
      <c r="E3237" t="n">
        <v>1925.35</v>
      </c>
      <c r="F3237" t="n">
        <v>1340.62</v>
      </c>
      <c r="G3237" t="n">
        <v>2265.12</v>
      </c>
      <c r="H3237" t="n">
        <v>2</v>
      </c>
      <c r="I3237" t="n">
        <v>1</v>
      </c>
      <c r="J3237" t="n">
        <v>1</v>
      </c>
      <c r="K3237">
        <f>E3237-F3237</f>
        <v/>
      </c>
      <c r="L3237" s="10">
        <f>IFERROR(K3237/E3237,0)</f>
        <v/>
      </c>
      <c r="M3237">
        <f>YEAR(A3237)</f>
        <v/>
      </c>
      <c r="N3237">
        <f>"Q"&amp;ROUNDUP(MONTH(A3237)/3,0)</f>
        <v/>
      </c>
      <c r="O3237">
        <f>TEXT(A3237,"mmm")</f>
        <v/>
      </c>
    </row>
    <row r="3238">
      <c r="A3238" s="13" t="n">
        <v>45566</v>
      </c>
      <c r="B3238" t="inlineStr">
        <is>
          <t>East</t>
        </is>
      </c>
      <c r="C3238" t="inlineStr">
        <is>
          <t>Unknown</t>
        </is>
      </c>
      <c r="D3238" t="inlineStr">
        <is>
          <t>Electronics</t>
        </is>
      </c>
      <c r="E3238" t="n">
        <v>18348.1</v>
      </c>
      <c r="F3238" t="n">
        <v>16792.75</v>
      </c>
      <c r="G3238" t="n">
        <v>20942.48</v>
      </c>
      <c r="H3238" t="n">
        <v>3</v>
      </c>
      <c r="I3238" t="n">
        <v>3</v>
      </c>
      <c r="J3238" t="n">
        <v>1</v>
      </c>
      <c r="K3238">
        <f>E3238-F3238</f>
        <v/>
      </c>
      <c r="L3238" s="10">
        <f>IFERROR(K3238/E3238,0)</f>
        <v/>
      </c>
      <c r="M3238">
        <f>YEAR(A3238)</f>
        <v/>
      </c>
      <c r="N3238">
        <f>"Q"&amp;ROUNDUP(MONTH(A3238)/3,0)</f>
        <v/>
      </c>
      <c r="O3238">
        <f>TEXT(A3238,"mmm")</f>
        <v/>
      </c>
    </row>
    <row r="3239">
      <c r="A3239" s="13" t="n">
        <v>45566</v>
      </c>
      <c r="B3239" t="inlineStr">
        <is>
          <t>East</t>
        </is>
      </c>
      <c r="C3239" t="inlineStr">
        <is>
          <t>Unknown</t>
        </is>
      </c>
      <c r="D3239" t="inlineStr">
        <is>
          <t>Fashion</t>
        </is>
      </c>
      <c r="E3239" t="n">
        <v>3201.44</v>
      </c>
      <c r="F3239" t="n">
        <v>1903.93</v>
      </c>
      <c r="G3239" t="n">
        <v>3553.68</v>
      </c>
      <c r="H3239" t="n">
        <v>3</v>
      </c>
      <c r="I3239" t="n">
        <v>3</v>
      </c>
      <c r="J3239" t="n">
        <v>0</v>
      </c>
      <c r="K3239">
        <f>E3239-F3239</f>
        <v/>
      </c>
      <c r="L3239" s="10">
        <f>IFERROR(K3239/E3239,0)</f>
        <v/>
      </c>
      <c r="M3239">
        <f>YEAR(A3239)</f>
        <v/>
      </c>
      <c r="N3239">
        <f>"Q"&amp;ROUNDUP(MONTH(A3239)/3,0)</f>
        <v/>
      </c>
      <c r="O3239">
        <f>TEXT(A3239,"mmm")</f>
        <v/>
      </c>
    </row>
    <row r="3240">
      <c r="A3240" s="13" t="n">
        <v>45566</v>
      </c>
      <c r="B3240" t="inlineStr">
        <is>
          <t>East</t>
        </is>
      </c>
      <c r="C3240" t="inlineStr">
        <is>
          <t>Unknown</t>
        </is>
      </c>
      <c r="D3240" t="inlineStr">
        <is>
          <t>Grocery</t>
        </is>
      </c>
      <c r="E3240" t="n">
        <v>1739.09</v>
      </c>
      <c r="F3240" t="n">
        <v>1440.38</v>
      </c>
      <c r="G3240" t="n">
        <v>1932.32</v>
      </c>
      <c r="H3240" t="n">
        <v>2</v>
      </c>
      <c r="I3240" t="n">
        <v>1</v>
      </c>
      <c r="J3240" t="n">
        <v>0</v>
      </c>
      <c r="K3240">
        <f>E3240-F3240</f>
        <v/>
      </c>
      <c r="L3240" s="10">
        <f>IFERROR(K3240/E3240,0)</f>
        <v/>
      </c>
      <c r="M3240">
        <f>YEAR(A3240)</f>
        <v/>
      </c>
      <c r="N3240">
        <f>"Q"&amp;ROUNDUP(MONTH(A3240)/3,0)</f>
        <v/>
      </c>
      <c r="O3240">
        <f>TEXT(A3240,"mmm")</f>
        <v/>
      </c>
    </row>
    <row r="3241">
      <c r="A3241" s="13" t="n">
        <v>45566</v>
      </c>
      <c r="B3241" t="inlineStr">
        <is>
          <t>East</t>
        </is>
      </c>
      <c r="C3241" t="inlineStr">
        <is>
          <t>Unknown</t>
        </is>
      </c>
      <c r="D3241" t="inlineStr">
        <is>
          <t>Home &amp; Kitchen</t>
        </is>
      </c>
      <c r="E3241" t="n">
        <v>7754.34</v>
      </c>
      <c r="F3241" t="n">
        <v>5502.26</v>
      </c>
      <c r="G3241" t="n">
        <v>8782.799999999999</v>
      </c>
      <c r="H3241" t="n">
        <v>5</v>
      </c>
      <c r="I3241" t="n">
        <v>5</v>
      </c>
      <c r="J3241" t="n">
        <v>1</v>
      </c>
      <c r="K3241">
        <f>E3241-F3241</f>
        <v/>
      </c>
      <c r="L3241" s="10">
        <f>IFERROR(K3241/E3241,0)</f>
        <v/>
      </c>
      <c r="M3241">
        <f>YEAR(A3241)</f>
        <v/>
      </c>
      <c r="N3241">
        <f>"Q"&amp;ROUNDUP(MONTH(A3241)/3,0)</f>
        <v/>
      </c>
      <c r="O3241">
        <f>TEXT(A3241,"mmm")</f>
        <v/>
      </c>
    </row>
    <row r="3242">
      <c r="A3242" s="13" t="n">
        <v>45566</v>
      </c>
      <c r="B3242" t="inlineStr">
        <is>
          <t>East</t>
        </is>
      </c>
      <c r="C3242" t="inlineStr">
        <is>
          <t>Unknown</t>
        </is>
      </c>
      <c r="D3242" t="inlineStr">
        <is>
          <t>Sports</t>
        </is>
      </c>
      <c r="E3242" t="n">
        <v>1089.09</v>
      </c>
      <c r="F3242" t="n">
        <v>933.21</v>
      </c>
      <c r="G3242" t="n">
        <v>1361.36</v>
      </c>
      <c r="H3242" t="n">
        <v>1</v>
      </c>
      <c r="I3242" t="n">
        <v>1</v>
      </c>
      <c r="J3242" t="n">
        <v>0</v>
      </c>
      <c r="K3242">
        <f>E3242-F3242</f>
        <v/>
      </c>
      <c r="L3242" s="10">
        <f>IFERROR(K3242/E3242,0)</f>
        <v/>
      </c>
      <c r="M3242">
        <f>YEAR(A3242)</f>
        <v/>
      </c>
      <c r="N3242">
        <f>"Q"&amp;ROUNDUP(MONTH(A3242)/3,0)</f>
        <v/>
      </c>
      <c r="O3242">
        <f>TEXT(A3242,"mmm")</f>
        <v/>
      </c>
    </row>
    <row r="3243">
      <c r="A3243" s="13" t="n">
        <v>45566</v>
      </c>
      <c r="B3243" t="inlineStr">
        <is>
          <t>East</t>
        </is>
      </c>
      <c r="C3243" t="inlineStr">
        <is>
          <t>Website</t>
        </is>
      </c>
      <c r="D3243" t="inlineStr">
        <is>
          <t>Beauty</t>
        </is>
      </c>
      <c r="E3243" t="n">
        <v>22737.72</v>
      </c>
      <c r="F3243" t="n">
        <v>13541.17</v>
      </c>
      <c r="G3243" t="n">
        <v>26471.12</v>
      </c>
      <c r="H3243" t="n">
        <v>47</v>
      </c>
      <c r="I3243" t="n">
        <v>33</v>
      </c>
      <c r="J3243" t="n">
        <v>1</v>
      </c>
      <c r="K3243">
        <f>E3243-F3243</f>
        <v/>
      </c>
      <c r="L3243" s="10">
        <f>IFERROR(K3243/E3243,0)</f>
        <v/>
      </c>
      <c r="M3243">
        <f>YEAR(A3243)</f>
        <v/>
      </c>
      <c r="N3243">
        <f>"Q"&amp;ROUNDUP(MONTH(A3243)/3,0)</f>
        <v/>
      </c>
      <c r="O3243">
        <f>TEXT(A3243,"mmm")</f>
        <v/>
      </c>
    </row>
    <row r="3244">
      <c r="A3244" s="13" t="n">
        <v>45566</v>
      </c>
      <c r="B3244" t="inlineStr">
        <is>
          <t>East</t>
        </is>
      </c>
      <c r="C3244" t="inlineStr">
        <is>
          <t>Website</t>
        </is>
      </c>
      <c r="D3244" t="inlineStr">
        <is>
          <t>Books</t>
        </is>
      </c>
      <c r="E3244" t="n">
        <v>15565.68</v>
      </c>
      <c r="F3244" t="n">
        <v>12287.92</v>
      </c>
      <c r="G3244" t="n">
        <v>18163.6</v>
      </c>
      <c r="H3244" t="n">
        <v>35</v>
      </c>
      <c r="I3244" t="n">
        <v>27</v>
      </c>
      <c r="J3244" t="n">
        <v>1</v>
      </c>
      <c r="K3244">
        <f>E3244-F3244</f>
        <v/>
      </c>
      <c r="L3244" s="10">
        <f>IFERROR(K3244/E3244,0)</f>
        <v/>
      </c>
      <c r="M3244">
        <f>YEAR(A3244)</f>
        <v/>
      </c>
      <c r="N3244">
        <f>"Q"&amp;ROUNDUP(MONTH(A3244)/3,0)</f>
        <v/>
      </c>
      <c r="O3244">
        <f>TEXT(A3244,"mmm")</f>
        <v/>
      </c>
    </row>
    <row r="3245">
      <c r="A3245" s="13" t="n">
        <v>45566</v>
      </c>
      <c r="B3245" t="inlineStr">
        <is>
          <t>East</t>
        </is>
      </c>
      <c r="C3245" t="inlineStr">
        <is>
          <t>Website</t>
        </is>
      </c>
      <c r="D3245" t="inlineStr">
        <is>
          <t>Electronics</t>
        </is>
      </c>
      <c r="E3245" t="n">
        <v>386025.86</v>
      </c>
      <c r="F3245" t="n">
        <v>360653.77</v>
      </c>
      <c r="G3245" t="n">
        <v>439439.52</v>
      </c>
      <c r="H3245" t="n">
        <v>42</v>
      </c>
      <c r="I3245" t="n">
        <v>34</v>
      </c>
      <c r="J3245" t="n">
        <v>6</v>
      </c>
      <c r="K3245">
        <f>E3245-F3245</f>
        <v/>
      </c>
      <c r="L3245" s="10">
        <f>IFERROR(K3245/E3245,0)</f>
        <v/>
      </c>
      <c r="M3245">
        <f>YEAR(A3245)</f>
        <v/>
      </c>
      <c r="N3245">
        <f>"Q"&amp;ROUNDUP(MONTH(A3245)/3,0)</f>
        <v/>
      </c>
      <c r="O3245">
        <f>TEXT(A3245,"mmm")</f>
        <v/>
      </c>
    </row>
    <row r="3246">
      <c r="A3246" s="13" t="n">
        <v>45566</v>
      </c>
      <c r="B3246" t="inlineStr">
        <is>
          <t>East</t>
        </is>
      </c>
      <c r="C3246" t="inlineStr">
        <is>
          <t>Website</t>
        </is>
      </c>
      <c r="D3246" t="inlineStr">
        <is>
          <t>Fashion</t>
        </is>
      </c>
      <c r="E3246" t="n">
        <v>111864.14</v>
      </c>
      <c r="F3246" t="n">
        <v>62504.47</v>
      </c>
      <c r="G3246" t="n">
        <v>126852.96</v>
      </c>
      <c r="H3246" t="n">
        <v>76</v>
      </c>
      <c r="I3246" t="n">
        <v>60</v>
      </c>
      <c r="J3246" t="n">
        <v>14</v>
      </c>
      <c r="K3246">
        <f>E3246-F3246</f>
        <v/>
      </c>
      <c r="L3246" s="10">
        <f>IFERROR(K3246/E3246,0)</f>
        <v/>
      </c>
      <c r="M3246">
        <f>YEAR(A3246)</f>
        <v/>
      </c>
      <c r="N3246">
        <f>"Q"&amp;ROUNDUP(MONTH(A3246)/3,0)</f>
        <v/>
      </c>
      <c r="O3246">
        <f>TEXT(A3246,"mmm")</f>
        <v/>
      </c>
    </row>
    <row r="3247">
      <c r="A3247" s="13" t="n">
        <v>45566</v>
      </c>
      <c r="B3247" t="inlineStr">
        <is>
          <t>East</t>
        </is>
      </c>
      <c r="C3247" t="inlineStr">
        <is>
          <t>Website</t>
        </is>
      </c>
      <c r="D3247" t="inlineStr">
        <is>
          <t>Grocery</t>
        </is>
      </c>
      <c r="E3247" t="n">
        <v>23655.41</v>
      </c>
      <c r="F3247" t="n">
        <v>20851.99</v>
      </c>
      <c r="G3247" t="n">
        <v>26887.12</v>
      </c>
      <c r="H3247" t="n">
        <v>67</v>
      </c>
      <c r="I3247" t="n">
        <v>29</v>
      </c>
      <c r="J3247" t="n">
        <v>1</v>
      </c>
      <c r="K3247">
        <f>E3247-F3247</f>
        <v/>
      </c>
      <c r="L3247" s="10">
        <f>IFERROR(K3247/E3247,0)</f>
        <v/>
      </c>
      <c r="M3247">
        <f>YEAR(A3247)</f>
        <v/>
      </c>
      <c r="N3247">
        <f>"Q"&amp;ROUNDUP(MONTH(A3247)/3,0)</f>
        <v/>
      </c>
      <c r="O3247">
        <f>TEXT(A3247,"mmm")</f>
        <v/>
      </c>
    </row>
    <row r="3248">
      <c r="A3248" s="13" t="n">
        <v>45566</v>
      </c>
      <c r="B3248" t="inlineStr">
        <is>
          <t>East</t>
        </is>
      </c>
      <c r="C3248" t="inlineStr">
        <is>
          <t>Website</t>
        </is>
      </c>
      <c r="D3248" t="inlineStr">
        <is>
          <t>Home &amp; Kitchen</t>
        </is>
      </c>
      <c r="E3248" t="n">
        <v>43694.11</v>
      </c>
      <c r="F3248" t="n">
        <v>31554.45</v>
      </c>
      <c r="G3248" t="n">
        <v>50450.4</v>
      </c>
      <c r="H3248" t="n">
        <v>20</v>
      </c>
      <c r="I3248" t="n">
        <v>16</v>
      </c>
      <c r="J3248" t="n">
        <v>0</v>
      </c>
      <c r="K3248">
        <f>E3248-F3248</f>
        <v/>
      </c>
      <c r="L3248" s="10">
        <f>IFERROR(K3248/E3248,0)</f>
        <v/>
      </c>
      <c r="M3248">
        <f>YEAR(A3248)</f>
        <v/>
      </c>
      <c r="N3248">
        <f>"Q"&amp;ROUNDUP(MONTH(A3248)/3,0)</f>
        <v/>
      </c>
      <c r="O3248">
        <f>TEXT(A3248,"mmm")</f>
        <v/>
      </c>
    </row>
    <row r="3249">
      <c r="A3249" s="13" t="n">
        <v>45566</v>
      </c>
      <c r="B3249" t="inlineStr">
        <is>
          <t>East</t>
        </is>
      </c>
      <c r="C3249" t="inlineStr">
        <is>
          <t>Website</t>
        </is>
      </c>
      <c r="D3249" t="inlineStr">
        <is>
          <t>Sports</t>
        </is>
      </c>
      <c r="E3249" t="n">
        <v>33675.99</v>
      </c>
      <c r="F3249" t="n">
        <v>23668.85</v>
      </c>
      <c r="G3249" t="n">
        <v>38807.6</v>
      </c>
      <c r="H3249" t="n">
        <v>25</v>
      </c>
      <c r="I3249" t="n">
        <v>21</v>
      </c>
      <c r="J3249" t="n">
        <v>3</v>
      </c>
      <c r="K3249">
        <f>E3249-F3249</f>
        <v/>
      </c>
      <c r="L3249" s="10">
        <f>IFERROR(K3249/E3249,0)</f>
        <v/>
      </c>
      <c r="M3249">
        <f>YEAR(A3249)</f>
        <v/>
      </c>
      <c r="N3249">
        <f>"Q"&amp;ROUNDUP(MONTH(A3249)/3,0)</f>
        <v/>
      </c>
      <c r="O3249">
        <f>TEXT(A3249,"mmm")</f>
        <v/>
      </c>
    </row>
    <row r="3250">
      <c r="A3250" s="13" t="n">
        <v>45566</v>
      </c>
      <c r="B3250" t="inlineStr">
        <is>
          <t>North</t>
        </is>
      </c>
      <c r="C3250" t="inlineStr">
        <is>
          <t>Marketplace</t>
        </is>
      </c>
      <c r="D3250" t="inlineStr">
        <is>
          <t>Beauty</t>
        </is>
      </c>
      <c r="E3250" t="n">
        <v>10116.37</v>
      </c>
      <c r="F3250" t="n">
        <v>6099.14</v>
      </c>
      <c r="G3250" t="n">
        <v>11850.8</v>
      </c>
      <c r="H3250" t="n">
        <v>25</v>
      </c>
      <c r="I3250" t="n">
        <v>19</v>
      </c>
      <c r="J3250" t="n">
        <v>2</v>
      </c>
      <c r="K3250">
        <f>E3250-F3250</f>
        <v/>
      </c>
      <c r="L3250" s="10">
        <f>IFERROR(K3250/E3250,0)</f>
        <v/>
      </c>
      <c r="M3250">
        <f>YEAR(A3250)</f>
        <v/>
      </c>
      <c r="N3250">
        <f>"Q"&amp;ROUNDUP(MONTH(A3250)/3,0)</f>
        <v/>
      </c>
      <c r="O3250">
        <f>TEXT(A3250,"mmm")</f>
        <v/>
      </c>
    </row>
    <row r="3251">
      <c r="A3251" s="13" t="n">
        <v>45566</v>
      </c>
      <c r="B3251" t="inlineStr">
        <is>
          <t>North</t>
        </is>
      </c>
      <c r="C3251" t="inlineStr">
        <is>
          <t>Marketplace</t>
        </is>
      </c>
      <c r="D3251" t="inlineStr">
        <is>
          <t>Books</t>
        </is>
      </c>
      <c r="E3251" t="n">
        <v>7463.94</v>
      </c>
      <c r="F3251" t="n">
        <v>6084.69</v>
      </c>
      <c r="G3251" t="n">
        <v>8884.719999999999</v>
      </c>
      <c r="H3251" t="n">
        <v>17</v>
      </c>
      <c r="I3251" t="n">
        <v>15</v>
      </c>
      <c r="J3251" t="n">
        <v>0</v>
      </c>
      <c r="K3251">
        <f>E3251-F3251</f>
        <v/>
      </c>
      <c r="L3251" s="10">
        <f>IFERROR(K3251/E3251,0)</f>
        <v/>
      </c>
      <c r="M3251">
        <f>YEAR(A3251)</f>
        <v/>
      </c>
      <c r="N3251">
        <f>"Q"&amp;ROUNDUP(MONTH(A3251)/3,0)</f>
        <v/>
      </c>
      <c r="O3251">
        <f>TEXT(A3251,"mmm")</f>
        <v/>
      </c>
    </row>
    <row r="3252">
      <c r="A3252" s="13" t="n">
        <v>45566</v>
      </c>
      <c r="B3252" t="inlineStr">
        <is>
          <t>North</t>
        </is>
      </c>
      <c r="C3252" t="inlineStr">
        <is>
          <t>Marketplace</t>
        </is>
      </c>
      <c r="D3252" t="inlineStr">
        <is>
          <t>Electronics</t>
        </is>
      </c>
      <c r="E3252" t="n">
        <v>363341.31</v>
      </c>
      <c r="F3252" t="n">
        <v>353682.46</v>
      </c>
      <c r="G3252" t="n">
        <v>421867.68</v>
      </c>
      <c r="H3252" t="n">
        <v>38</v>
      </c>
      <c r="I3252" t="n">
        <v>31</v>
      </c>
      <c r="J3252" t="n">
        <v>4</v>
      </c>
      <c r="K3252">
        <f>E3252-F3252</f>
        <v/>
      </c>
      <c r="L3252" s="10">
        <f>IFERROR(K3252/E3252,0)</f>
        <v/>
      </c>
      <c r="M3252">
        <f>YEAR(A3252)</f>
        <v/>
      </c>
      <c r="N3252">
        <f>"Q"&amp;ROUNDUP(MONTH(A3252)/3,0)</f>
        <v/>
      </c>
      <c r="O3252">
        <f>TEXT(A3252,"mmm")</f>
        <v/>
      </c>
    </row>
    <row r="3253">
      <c r="A3253" s="13" t="n">
        <v>45566</v>
      </c>
      <c r="B3253" t="inlineStr">
        <is>
          <t>North</t>
        </is>
      </c>
      <c r="C3253" t="inlineStr">
        <is>
          <t>Marketplace</t>
        </is>
      </c>
      <c r="D3253" t="inlineStr">
        <is>
          <t>Fashion</t>
        </is>
      </c>
      <c r="E3253" t="n">
        <v>69764.14</v>
      </c>
      <c r="F3253" t="n">
        <v>41338.83</v>
      </c>
      <c r="G3253" t="n">
        <v>83057.52</v>
      </c>
      <c r="H3253" t="n">
        <v>67</v>
      </c>
      <c r="I3253" t="n">
        <v>48</v>
      </c>
      <c r="J3253" t="n">
        <v>11</v>
      </c>
      <c r="K3253">
        <f>E3253-F3253</f>
        <v/>
      </c>
      <c r="L3253" s="10">
        <f>IFERROR(K3253/E3253,0)</f>
        <v/>
      </c>
      <c r="M3253">
        <f>YEAR(A3253)</f>
        <v/>
      </c>
      <c r="N3253">
        <f>"Q"&amp;ROUNDUP(MONTH(A3253)/3,0)</f>
        <v/>
      </c>
      <c r="O3253">
        <f>TEXT(A3253,"mmm")</f>
        <v/>
      </c>
    </row>
    <row r="3254">
      <c r="A3254" s="13" t="n">
        <v>45566</v>
      </c>
      <c r="B3254" t="inlineStr">
        <is>
          <t>North</t>
        </is>
      </c>
      <c r="C3254" t="inlineStr">
        <is>
          <t>Marketplace</t>
        </is>
      </c>
      <c r="D3254" t="inlineStr">
        <is>
          <t>Grocery</t>
        </is>
      </c>
      <c r="E3254" t="n">
        <v>20307.71</v>
      </c>
      <c r="F3254" t="n">
        <v>18245.22</v>
      </c>
      <c r="G3254" t="n">
        <v>24042.72</v>
      </c>
      <c r="H3254" t="n">
        <v>62</v>
      </c>
      <c r="I3254" t="n">
        <v>23</v>
      </c>
      <c r="J3254" t="n">
        <v>0</v>
      </c>
      <c r="K3254">
        <f>E3254-F3254</f>
        <v/>
      </c>
      <c r="L3254" s="10">
        <f>IFERROR(K3254/E3254,0)</f>
        <v/>
      </c>
      <c r="M3254">
        <f>YEAR(A3254)</f>
        <v/>
      </c>
      <c r="N3254">
        <f>"Q"&amp;ROUNDUP(MONTH(A3254)/3,0)</f>
        <v/>
      </c>
      <c r="O3254">
        <f>TEXT(A3254,"mmm")</f>
        <v/>
      </c>
    </row>
    <row r="3255">
      <c r="A3255" s="13" t="n">
        <v>45566</v>
      </c>
      <c r="B3255" t="inlineStr">
        <is>
          <t>North</t>
        </is>
      </c>
      <c r="C3255" t="inlineStr">
        <is>
          <t>Marketplace</t>
        </is>
      </c>
      <c r="D3255" t="inlineStr">
        <is>
          <t>Home &amp; Kitchen</t>
        </is>
      </c>
      <c r="E3255" t="n">
        <v>43495.83</v>
      </c>
      <c r="F3255" t="n">
        <v>32852.46</v>
      </c>
      <c r="G3255" t="n">
        <v>52360.88</v>
      </c>
      <c r="H3255" t="n">
        <v>33</v>
      </c>
      <c r="I3255" t="n">
        <v>23</v>
      </c>
      <c r="J3255" t="n">
        <v>4</v>
      </c>
      <c r="K3255">
        <f>E3255-F3255</f>
        <v/>
      </c>
      <c r="L3255" s="10">
        <f>IFERROR(K3255/E3255,0)</f>
        <v/>
      </c>
      <c r="M3255">
        <f>YEAR(A3255)</f>
        <v/>
      </c>
      <c r="N3255">
        <f>"Q"&amp;ROUNDUP(MONTH(A3255)/3,0)</f>
        <v/>
      </c>
      <c r="O3255">
        <f>TEXT(A3255,"mmm")</f>
        <v/>
      </c>
    </row>
    <row r="3256">
      <c r="A3256" s="13" t="n">
        <v>45566</v>
      </c>
      <c r="B3256" t="inlineStr">
        <is>
          <t>North</t>
        </is>
      </c>
      <c r="C3256" t="inlineStr">
        <is>
          <t>Marketplace</t>
        </is>
      </c>
      <c r="D3256" t="inlineStr">
        <is>
          <t>Sports</t>
        </is>
      </c>
      <c r="E3256" t="n">
        <v>36458.87</v>
      </c>
      <c r="F3256" t="n">
        <v>27501.31</v>
      </c>
      <c r="G3256" t="n">
        <v>43531.28</v>
      </c>
      <c r="H3256" t="n">
        <v>13</v>
      </c>
      <c r="I3256" t="n">
        <v>11</v>
      </c>
      <c r="J3256" t="n">
        <v>3</v>
      </c>
      <c r="K3256">
        <f>E3256-F3256</f>
        <v/>
      </c>
      <c r="L3256" s="10">
        <f>IFERROR(K3256/E3256,0)</f>
        <v/>
      </c>
      <c r="M3256">
        <f>YEAR(A3256)</f>
        <v/>
      </c>
      <c r="N3256">
        <f>"Q"&amp;ROUNDUP(MONTH(A3256)/3,0)</f>
        <v/>
      </c>
      <c r="O3256">
        <f>TEXT(A3256,"mmm")</f>
        <v/>
      </c>
    </row>
    <row r="3257">
      <c r="A3257" s="13" t="n">
        <v>45566</v>
      </c>
      <c r="B3257" t="inlineStr">
        <is>
          <t>North</t>
        </is>
      </c>
      <c r="C3257" t="inlineStr">
        <is>
          <t>Mobile App</t>
        </is>
      </c>
      <c r="D3257" t="inlineStr">
        <is>
          <t>Beauty</t>
        </is>
      </c>
      <c r="E3257" t="n">
        <v>15523.93</v>
      </c>
      <c r="F3257" t="n">
        <v>9278.040000000001</v>
      </c>
      <c r="G3257" t="n">
        <v>17818.32</v>
      </c>
      <c r="H3257" t="n">
        <v>27</v>
      </c>
      <c r="I3257" t="n">
        <v>23</v>
      </c>
      <c r="J3257" t="n">
        <v>1</v>
      </c>
      <c r="K3257">
        <f>E3257-F3257</f>
        <v/>
      </c>
      <c r="L3257" s="10">
        <f>IFERROR(K3257/E3257,0)</f>
        <v/>
      </c>
      <c r="M3257">
        <f>YEAR(A3257)</f>
        <v/>
      </c>
      <c r="N3257">
        <f>"Q"&amp;ROUNDUP(MONTH(A3257)/3,0)</f>
        <v/>
      </c>
      <c r="O3257">
        <f>TEXT(A3257,"mmm")</f>
        <v/>
      </c>
    </row>
    <row r="3258">
      <c r="A3258" s="13" t="n">
        <v>45566</v>
      </c>
      <c r="B3258" t="inlineStr">
        <is>
          <t>North</t>
        </is>
      </c>
      <c r="C3258" t="inlineStr">
        <is>
          <t>Mobile App</t>
        </is>
      </c>
      <c r="D3258" t="inlineStr">
        <is>
          <t>Books</t>
        </is>
      </c>
      <c r="E3258" t="n">
        <v>13455</v>
      </c>
      <c r="F3258" t="n">
        <v>10297.7</v>
      </c>
      <c r="G3258" t="n">
        <v>15309.84</v>
      </c>
      <c r="H3258" t="n">
        <v>29</v>
      </c>
      <c r="I3258" t="n">
        <v>23</v>
      </c>
      <c r="J3258" t="n">
        <v>0</v>
      </c>
      <c r="K3258">
        <f>E3258-F3258</f>
        <v/>
      </c>
      <c r="L3258" s="10">
        <f>IFERROR(K3258/E3258,0)</f>
        <v/>
      </c>
      <c r="M3258">
        <f>YEAR(A3258)</f>
        <v/>
      </c>
      <c r="N3258">
        <f>"Q"&amp;ROUNDUP(MONTH(A3258)/3,0)</f>
        <v/>
      </c>
      <c r="O3258">
        <f>TEXT(A3258,"mmm")</f>
        <v/>
      </c>
    </row>
    <row r="3259">
      <c r="A3259" s="13" t="n">
        <v>45566</v>
      </c>
      <c r="B3259" t="inlineStr">
        <is>
          <t>North</t>
        </is>
      </c>
      <c r="C3259" t="inlineStr">
        <is>
          <t>Mobile App</t>
        </is>
      </c>
      <c r="D3259" t="inlineStr">
        <is>
          <t>Electronics</t>
        </is>
      </c>
      <c r="E3259" t="n">
        <v>760905.85</v>
      </c>
      <c r="F3259" t="n">
        <v>726450.53</v>
      </c>
      <c r="G3259" t="n">
        <v>877776.64</v>
      </c>
      <c r="H3259" t="n">
        <v>64</v>
      </c>
      <c r="I3259" t="n">
        <v>49</v>
      </c>
      <c r="J3259" t="n">
        <v>1</v>
      </c>
      <c r="K3259">
        <f>E3259-F3259</f>
        <v/>
      </c>
      <c r="L3259" s="10">
        <f>IFERROR(K3259/E3259,0)</f>
        <v/>
      </c>
      <c r="M3259">
        <f>YEAR(A3259)</f>
        <v/>
      </c>
      <c r="N3259">
        <f>"Q"&amp;ROUNDUP(MONTH(A3259)/3,0)</f>
        <v/>
      </c>
      <c r="O3259">
        <f>TEXT(A3259,"mmm")</f>
        <v/>
      </c>
    </row>
    <row r="3260">
      <c r="A3260" s="13" t="n">
        <v>45566</v>
      </c>
      <c r="B3260" t="inlineStr">
        <is>
          <t>North</t>
        </is>
      </c>
      <c r="C3260" t="inlineStr">
        <is>
          <t>Mobile App</t>
        </is>
      </c>
      <c r="D3260" t="inlineStr">
        <is>
          <t>Fashion</t>
        </is>
      </c>
      <c r="E3260" t="n">
        <v>107481.74</v>
      </c>
      <c r="F3260" t="n">
        <v>60165.93</v>
      </c>
      <c r="G3260" t="n">
        <v>123032</v>
      </c>
      <c r="H3260" t="n">
        <v>90</v>
      </c>
      <c r="I3260" t="n">
        <v>72</v>
      </c>
      <c r="J3260" t="n">
        <v>9</v>
      </c>
      <c r="K3260">
        <f>E3260-F3260</f>
        <v/>
      </c>
      <c r="L3260" s="10">
        <f>IFERROR(K3260/E3260,0)</f>
        <v/>
      </c>
      <c r="M3260">
        <f>YEAR(A3260)</f>
        <v/>
      </c>
      <c r="N3260">
        <f>"Q"&amp;ROUNDUP(MONTH(A3260)/3,0)</f>
        <v/>
      </c>
      <c r="O3260">
        <f>TEXT(A3260,"mmm")</f>
        <v/>
      </c>
    </row>
    <row r="3261">
      <c r="A3261" s="13" t="n">
        <v>45566</v>
      </c>
      <c r="B3261" t="inlineStr">
        <is>
          <t>North</t>
        </is>
      </c>
      <c r="C3261" t="inlineStr">
        <is>
          <t>Mobile App</t>
        </is>
      </c>
      <c r="D3261" t="inlineStr">
        <is>
          <t>Grocery</t>
        </is>
      </c>
      <c r="E3261" t="n">
        <v>33758.89</v>
      </c>
      <c r="F3261" t="n">
        <v>30493.21</v>
      </c>
      <c r="G3261" t="n">
        <v>39416</v>
      </c>
      <c r="H3261" t="n">
        <v>110</v>
      </c>
      <c r="I3261" t="n">
        <v>41</v>
      </c>
      <c r="J3261" t="n">
        <v>1</v>
      </c>
      <c r="K3261">
        <f>E3261-F3261</f>
        <v/>
      </c>
      <c r="L3261" s="10">
        <f>IFERROR(K3261/E3261,0)</f>
        <v/>
      </c>
      <c r="M3261">
        <f>YEAR(A3261)</f>
        <v/>
      </c>
      <c r="N3261">
        <f>"Q"&amp;ROUNDUP(MONTH(A3261)/3,0)</f>
        <v/>
      </c>
      <c r="O3261">
        <f>TEXT(A3261,"mmm")</f>
        <v/>
      </c>
    </row>
    <row r="3262">
      <c r="A3262" s="13" t="n">
        <v>45566</v>
      </c>
      <c r="B3262" t="inlineStr">
        <is>
          <t>North</t>
        </is>
      </c>
      <c r="C3262" t="inlineStr">
        <is>
          <t>Mobile App</t>
        </is>
      </c>
      <c r="D3262" t="inlineStr">
        <is>
          <t>Home &amp; Kitchen</t>
        </is>
      </c>
      <c r="E3262" t="n">
        <v>71126.69</v>
      </c>
      <c r="F3262" t="n">
        <v>53345.7</v>
      </c>
      <c r="G3262" t="n">
        <v>84277.44</v>
      </c>
      <c r="H3262" t="n">
        <v>44</v>
      </c>
      <c r="I3262" t="n">
        <v>35</v>
      </c>
      <c r="J3262" t="n">
        <v>3</v>
      </c>
      <c r="K3262">
        <f>E3262-F3262</f>
        <v/>
      </c>
      <c r="L3262" s="10">
        <f>IFERROR(K3262/E3262,0)</f>
        <v/>
      </c>
      <c r="M3262">
        <f>YEAR(A3262)</f>
        <v/>
      </c>
      <c r="N3262">
        <f>"Q"&amp;ROUNDUP(MONTH(A3262)/3,0)</f>
        <v/>
      </c>
      <c r="O3262">
        <f>TEXT(A3262,"mmm")</f>
        <v/>
      </c>
    </row>
    <row r="3263">
      <c r="A3263" s="13" t="n">
        <v>45566</v>
      </c>
      <c r="B3263" t="inlineStr">
        <is>
          <t>North</t>
        </is>
      </c>
      <c r="C3263" t="inlineStr">
        <is>
          <t>Mobile App</t>
        </is>
      </c>
      <c r="D3263" t="inlineStr">
        <is>
          <t>Sports</t>
        </is>
      </c>
      <c r="E3263" t="n">
        <v>64330.18</v>
      </c>
      <c r="F3263" t="n">
        <v>45029.33</v>
      </c>
      <c r="G3263" t="n">
        <v>72638.8</v>
      </c>
      <c r="H3263" t="n">
        <v>35</v>
      </c>
      <c r="I3263" t="n">
        <v>27</v>
      </c>
      <c r="J3263" t="n">
        <v>2</v>
      </c>
      <c r="K3263">
        <f>E3263-F3263</f>
        <v/>
      </c>
      <c r="L3263" s="10">
        <f>IFERROR(K3263/E3263,0)</f>
        <v/>
      </c>
      <c r="M3263">
        <f>YEAR(A3263)</f>
        <v/>
      </c>
      <c r="N3263">
        <f>"Q"&amp;ROUNDUP(MONTH(A3263)/3,0)</f>
        <v/>
      </c>
      <c r="O3263">
        <f>TEXT(A3263,"mmm")</f>
        <v/>
      </c>
    </row>
    <row r="3264">
      <c r="A3264" s="13" t="n">
        <v>45566</v>
      </c>
      <c r="B3264" t="inlineStr">
        <is>
          <t>North</t>
        </is>
      </c>
      <c r="C3264" t="inlineStr">
        <is>
          <t>Retail Store</t>
        </is>
      </c>
      <c r="D3264" t="inlineStr">
        <is>
          <t>Beauty</t>
        </is>
      </c>
      <c r="E3264" t="n">
        <v>6925.3</v>
      </c>
      <c r="F3264" t="n">
        <v>4209.45</v>
      </c>
      <c r="G3264" t="n">
        <v>7788.56</v>
      </c>
      <c r="H3264" t="n">
        <v>11</v>
      </c>
      <c r="I3264" t="n">
        <v>8</v>
      </c>
      <c r="J3264" t="n">
        <v>0</v>
      </c>
      <c r="K3264">
        <f>E3264-F3264</f>
        <v/>
      </c>
      <c r="L3264" s="10">
        <f>IFERROR(K3264/E3264,0)</f>
        <v/>
      </c>
      <c r="M3264">
        <f>YEAR(A3264)</f>
        <v/>
      </c>
      <c r="N3264">
        <f>"Q"&amp;ROUNDUP(MONTH(A3264)/3,0)</f>
        <v/>
      </c>
      <c r="O3264">
        <f>TEXT(A3264,"mmm")</f>
        <v/>
      </c>
    </row>
    <row r="3265">
      <c r="A3265" s="13" t="n">
        <v>45566</v>
      </c>
      <c r="B3265" t="inlineStr">
        <is>
          <t>North</t>
        </is>
      </c>
      <c r="C3265" t="inlineStr">
        <is>
          <t>Retail Store</t>
        </is>
      </c>
      <c r="D3265" t="inlineStr">
        <is>
          <t>Books</t>
        </is>
      </c>
      <c r="E3265" t="n">
        <v>3768.79</v>
      </c>
      <c r="F3265" t="n">
        <v>2883.61</v>
      </c>
      <c r="G3265" t="n">
        <v>4150.64</v>
      </c>
      <c r="H3265" t="n">
        <v>9</v>
      </c>
      <c r="I3265" t="n">
        <v>7</v>
      </c>
      <c r="J3265" t="n">
        <v>0</v>
      </c>
      <c r="K3265">
        <f>E3265-F3265</f>
        <v/>
      </c>
      <c r="L3265" s="10">
        <f>IFERROR(K3265/E3265,0)</f>
        <v/>
      </c>
      <c r="M3265">
        <f>YEAR(A3265)</f>
        <v/>
      </c>
      <c r="N3265">
        <f>"Q"&amp;ROUNDUP(MONTH(A3265)/3,0)</f>
        <v/>
      </c>
      <c r="O3265">
        <f>TEXT(A3265,"mmm")</f>
        <v/>
      </c>
    </row>
    <row r="3266">
      <c r="A3266" s="13" t="n">
        <v>45566</v>
      </c>
      <c r="B3266" t="inlineStr">
        <is>
          <t>North</t>
        </is>
      </c>
      <c r="C3266" t="inlineStr">
        <is>
          <t>Retail Store</t>
        </is>
      </c>
      <c r="D3266" t="inlineStr">
        <is>
          <t>Electronics</t>
        </is>
      </c>
      <c r="E3266" t="n">
        <v>228817.6</v>
      </c>
      <c r="F3266" t="n">
        <v>206629.45</v>
      </c>
      <c r="G3266" t="n">
        <v>248333.28</v>
      </c>
      <c r="H3266" t="n">
        <v>18</v>
      </c>
      <c r="I3266" t="n">
        <v>17</v>
      </c>
      <c r="J3266" t="n">
        <v>2</v>
      </c>
      <c r="K3266">
        <f>E3266-F3266</f>
        <v/>
      </c>
      <c r="L3266" s="10">
        <f>IFERROR(K3266/E3266,0)</f>
        <v/>
      </c>
      <c r="M3266">
        <f>YEAR(A3266)</f>
        <v/>
      </c>
      <c r="N3266">
        <f>"Q"&amp;ROUNDUP(MONTH(A3266)/3,0)</f>
        <v/>
      </c>
      <c r="O3266">
        <f>TEXT(A3266,"mmm")</f>
        <v/>
      </c>
    </row>
    <row r="3267">
      <c r="A3267" s="13" t="n">
        <v>45566</v>
      </c>
      <c r="B3267" t="inlineStr">
        <is>
          <t>North</t>
        </is>
      </c>
      <c r="C3267" t="inlineStr">
        <is>
          <t>Retail Store</t>
        </is>
      </c>
      <c r="D3267" t="inlineStr">
        <is>
          <t>Fashion</t>
        </is>
      </c>
      <c r="E3267" t="n">
        <v>72221.64</v>
      </c>
      <c r="F3267" t="n">
        <v>39304.66</v>
      </c>
      <c r="G3267" t="n">
        <v>79474.72</v>
      </c>
      <c r="H3267" t="n">
        <v>42</v>
      </c>
      <c r="I3267" t="n">
        <v>33</v>
      </c>
      <c r="J3267" t="n">
        <v>3</v>
      </c>
      <c r="K3267">
        <f>E3267-F3267</f>
        <v/>
      </c>
      <c r="L3267" s="10">
        <f>IFERROR(K3267/E3267,0)</f>
        <v/>
      </c>
      <c r="M3267">
        <f>YEAR(A3267)</f>
        <v/>
      </c>
      <c r="N3267">
        <f>"Q"&amp;ROUNDUP(MONTH(A3267)/3,0)</f>
        <v/>
      </c>
      <c r="O3267">
        <f>TEXT(A3267,"mmm")</f>
        <v/>
      </c>
    </row>
    <row r="3268">
      <c r="A3268" s="13" t="n">
        <v>45566</v>
      </c>
      <c r="B3268" t="inlineStr">
        <is>
          <t>North</t>
        </is>
      </c>
      <c r="C3268" t="inlineStr">
        <is>
          <t>Retail Store</t>
        </is>
      </c>
      <c r="D3268" t="inlineStr">
        <is>
          <t>Grocery</t>
        </is>
      </c>
      <c r="E3268" t="n">
        <v>12814.57</v>
      </c>
      <c r="F3268" t="n">
        <v>11422.17</v>
      </c>
      <c r="G3268" t="n">
        <v>14551.68</v>
      </c>
      <c r="H3268" t="n">
        <v>38</v>
      </c>
      <c r="I3268" t="n">
        <v>16</v>
      </c>
      <c r="J3268" t="n">
        <v>0</v>
      </c>
      <c r="K3268">
        <f>E3268-F3268</f>
        <v/>
      </c>
      <c r="L3268" s="10">
        <f>IFERROR(K3268/E3268,0)</f>
        <v/>
      </c>
      <c r="M3268">
        <f>YEAR(A3268)</f>
        <v/>
      </c>
      <c r="N3268">
        <f>"Q"&amp;ROUNDUP(MONTH(A3268)/3,0)</f>
        <v/>
      </c>
      <c r="O3268">
        <f>TEXT(A3268,"mmm")</f>
        <v/>
      </c>
    </row>
    <row r="3269">
      <c r="A3269" s="13" t="n">
        <v>45566</v>
      </c>
      <c r="B3269" t="inlineStr">
        <is>
          <t>North</t>
        </is>
      </c>
      <c r="C3269" t="inlineStr">
        <is>
          <t>Retail Store</t>
        </is>
      </c>
      <c r="D3269" t="inlineStr">
        <is>
          <t>Home &amp; Kitchen</t>
        </is>
      </c>
      <c r="E3269" t="n">
        <v>17543.91</v>
      </c>
      <c r="F3269" t="n">
        <v>11937.05</v>
      </c>
      <c r="G3269" t="n">
        <v>18440.24</v>
      </c>
      <c r="H3269" t="n">
        <v>9</v>
      </c>
      <c r="I3269" t="n">
        <v>7</v>
      </c>
      <c r="J3269" t="n">
        <v>0</v>
      </c>
      <c r="K3269">
        <f>E3269-F3269</f>
        <v/>
      </c>
      <c r="L3269" s="10">
        <f>IFERROR(K3269/E3269,0)</f>
        <v/>
      </c>
      <c r="M3269">
        <f>YEAR(A3269)</f>
        <v/>
      </c>
      <c r="N3269">
        <f>"Q"&amp;ROUNDUP(MONTH(A3269)/3,0)</f>
        <v/>
      </c>
      <c r="O3269">
        <f>TEXT(A3269,"mmm")</f>
        <v/>
      </c>
    </row>
    <row r="3270">
      <c r="A3270" s="13" t="n">
        <v>45566</v>
      </c>
      <c r="B3270" t="inlineStr">
        <is>
          <t>North</t>
        </is>
      </c>
      <c r="C3270" t="inlineStr">
        <is>
          <t>Retail Store</t>
        </is>
      </c>
      <c r="D3270" t="inlineStr">
        <is>
          <t>Sports</t>
        </is>
      </c>
      <c r="E3270" t="n">
        <v>897.62</v>
      </c>
      <c r="F3270" t="n">
        <v>600.65</v>
      </c>
      <c r="G3270" t="n">
        <v>997.36</v>
      </c>
      <c r="H3270" t="n">
        <v>1</v>
      </c>
      <c r="I3270" t="n">
        <v>1</v>
      </c>
      <c r="J3270" t="n">
        <v>0</v>
      </c>
      <c r="K3270">
        <f>E3270-F3270</f>
        <v/>
      </c>
      <c r="L3270" s="10">
        <f>IFERROR(K3270/E3270,0)</f>
        <v/>
      </c>
      <c r="M3270">
        <f>YEAR(A3270)</f>
        <v/>
      </c>
      <c r="N3270">
        <f>"Q"&amp;ROUNDUP(MONTH(A3270)/3,0)</f>
        <v/>
      </c>
      <c r="O3270">
        <f>TEXT(A3270,"mmm")</f>
        <v/>
      </c>
    </row>
    <row r="3271">
      <c r="A3271" s="13" t="n">
        <v>45566</v>
      </c>
      <c r="B3271" t="inlineStr">
        <is>
          <t>North</t>
        </is>
      </c>
      <c r="C3271" t="inlineStr">
        <is>
          <t>Unknown</t>
        </is>
      </c>
      <c r="D3271" t="inlineStr">
        <is>
          <t>Beauty</t>
        </is>
      </c>
      <c r="E3271" t="n">
        <v>3712.54</v>
      </c>
      <c r="F3271" t="n">
        <v>2367.45</v>
      </c>
      <c r="G3271" t="n">
        <v>4425.2</v>
      </c>
      <c r="H3271" t="n">
        <v>5</v>
      </c>
      <c r="I3271" t="n">
        <v>3</v>
      </c>
      <c r="J3271" t="n">
        <v>0</v>
      </c>
      <c r="K3271">
        <f>E3271-F3271</f>
        <v/>
      </c>
      <c r="L3271" s="10">
        <f>IFERROR(K3271/E3271,0)</f>
        <v/>
      </c>
      <c r="M3271">
        <f>YEAR(A3271)</f>
        <v/>
      </c>
      <c r="N3271">
        <f>"Q"&amp;ROUNDUP(MONTH(A3271)/3,0)</f>
        <v/>
      </c>
      <c r="O3271">
        <f>TEXT(A3271,"mmm")</f>
        <v/>
      </c>
    </row>
    <row r="3272">
      <c r="A3272" s="13" t="n">
        <v>45566</v>
      </c>
      <c r="B3272" t="inlineStr">
        <is>
          <t>North</t>
        </is>
      </c>
      <c r="C3272" t="inlineStr">
        <is>
          <t>Unknown</t>
        </is>
      </c>
      <c r="D3272" t="inlineStr">
        <is>
          <t>Electronics</t>
        </is>
      </c>
      <c r="E3272" t="n">
        <v>14295.17</v>
      </c>
      <c r="F3272" t="n">
        <v>13555.86</v>
      </c>
      <c r="G3272" t="n">
        <v>16491.28</v>
      </c>
      <c r="H3272" t="n">
        <v>3</v>
      </c>
      <c r="I3272" t="n">
        <v>2</v>
      </c>
      <c r="J3272" t="n">
        <v>0</v>
      </c>
      <c r="K3272">
        <f>E3272-F3272</f>
        <v/>
      </c>
      <c r="L3272" s="10">
        <f>IFERROR(K3272/E3272,0)</f>
        <v/>
      </c>
      <c r="M3272">
        <f>YEAR(A3272)</f>
        <v/>
      </c>
      <c r="N3272">
        <f>"Q"&amp;ROUNDUP(MONTH(A3272)/3,0)</f>
        <v/>
      </c>
      <c r="O3272">
        <f>TEXT(A3272,"mmm")</f>
        <v/>
      </c>
    </row>
    <row r="3273">
      <c r="A3273" s="13" t="n">
        <v>45566</v>
      </c>
      <c r="B3273" t="inlineStr">
        <is>
          <t>North</t>
        </is>
      </c>
      <c r="C3273" t="inlineStr">
        <is>
          <t>Unknown</t>
        </is>
      </c>
      <c r="D3273" t="inlineStr">
        <is>
          <t>Fashion</t>
        </is>
      </c>
      <c r="E3273" t="n">
        <v>1899.3</v>
      </c>
      <c r="F3273" t="n">
        <v>1067.37</v>
      </c>
      <c r="G3273" t="n">
        <v>2150.72</v>
      </c>
      <c r="H3273" t="n">
        <v>2</v>
      </c>
      <c r="I3273" t="n">
        <v>2</v>
      </c>
      <c r="J3273" t="n">
        <v>0</v>
      </c>
      <c r="K3273">
        <f>E3273-F3273</f>
        <v/>
      </c>
      <c r="L3273" s="10">
        <f>IFERROR(K3273/E3273,0)</f>
        <v/>
      </c>
      <c r="M3273">
        <f>YEAR(A3273)</f>
        <v/>
      </c>
      <c r="N3273">
        <f>"Q"&amp;ROUNDUP(MONTH(A3273)/3,0)</f>
        <v/>
      </c>
      <c r="O3273">
        <f>TEXT(A3273,"mmm")</f>
        <v/>
      </c>
    </row>
    <row r="3274">
      <c r="A3274" s="13" t="n">
        <v>45566</v>
      </c>
      <c r="B3274" t="inlineStr">
        <is>
          <t>North</t>
        </is>
      </c>
      <c r="C3274" t="inlineStr">
        <is>
          <t>Unknown</t>
        </is>
      </c>
      <c r="D3274" t="inlineStr">
        <is>
          <t>Grocery</t>
        </is>
      </c>
      <c r="E3274" t="n">
        <v>503.57</v>
      </c>
      <c r="F3274" t="n">
        <v>404.54</v>
      </c>
      <c r="G3274" t="n">
        <v>559.52</v>
      </c>
      <c r="H3274" t="n">
        <v>2</v>
      </c>
      <c r="I3274" t="n">
        <v>1</v>
      </c>
      <c r="J3274" t="n">
        <v>0</v>
      </c>
      <c r="K3274">
        <f>E3274-F3274</f>
        <v/>
      </c>
      <c r="L3274" s="10">
        <f>IFERROR(K3274/E3274,0)</f>
        <v/>
      </c>
      <c r="M3274">
        <f>YEAR(A3274)</f>
        <v/>
      </c>
      <c r="N3274">
        <f>"Q"&amp;ROUNDUP(MONTH(A3274)/3,0)</f>
        <v/>
      </c>
      <c r="O3274">
        <f>TEXT(A3274,"mmm")</f>
        <v/>
      </c>
    </row>
    <row r="3275">
      <c r="A3275" s="13" t="n">
        <v>45566</v>
      </c>
      <c r="B3275" t="inlineStr">
        <is>
          <t>North</t>
        </is>
      </c>
      <c r="C3275" t="inlineStr">
        <is>
          <t>Unknown</t>
        </is>
      </c>
      <c r="D3275" t="inlineStr">
        <is>
          <t>Home &amp; Kitchen</t>
        </is>
      </c>
      <c r="E3275" t="n">
        <v>8085.38</v>
      </c>
      <c r="F3275" t="n">
        <v>6257.88</v>
      </c>
      <c r="G3275" t="n">
        <v>10106.72</v>
      </c>
      <c r="H3275" t="n">
        <v>2</v>
      </c>
      <c r="I3275" t="n">
        <v>1</v>
      </c>
      <c r="J3275" t="n">
        <v>0</v>
      </c>
      <c r="K3275">
        <f>E3275-F3275</f>
        <v/>
      </c>
      <c r="L3275" s="10">
        <f>IFERROR(K3275/E3275,0)</f>
        <v/>
      </c>
      <c r="M3275">
        <f>YEAR(A3275)</f>
        <v/>
      </c>
      <c r="N3275">
        <f>"Q"&amp;ROUNDUP(MONTH(A3275)/3,0)</f>
        <v/>
      </c>
      <c r="O3275">
        <f>TEXT(A3275,"mmm")</f>
        <v/>
      </c>
    </row>
    <row r="3276">
      <c r="A3276" s="13" t="n">
        <v>45566</v>
      </c>
      <c r="B3276" t="inlineStr">
        <is>
          <t>North</t>
        </is>
      </c>
      <c r="C3276" t="inlineStr">
        <is>
          <t>Unknown</t>
        </is>
      </c>
      <c r="D3276" t="inlineStr">
        <is>
          <t>Sports</t>
        </is>
      </c>
      <c r="E3276" t="n">
        <v>16062.28</v>
      </c>
      <c r="F3276" t="n">
        <v>11704.3</v>
      </c>
      <c r="G3276" t="n">
        <v>19201.52</v>
      </c>
      <c r="H3276" t="n">
        <v>7</v>
      </c>
      <c r="I3276" t="n">
        <v>6</v>
      </c>
      <c r="J3276" t="n">
        <v>0</v>
      </c>
      <c r="K3276">
        <f>E3276-F3276</f>
        <v/>
      </c>
      <c r="L3276" s="10">
        <f>IFERROR(K3276/E3276,0)</f>
        <v/>
      </c>
      <c r="M3276">
        <f>YEAR(A3276)</f>
        <v/>
      </c>
      <c r="N3276">
        <f>"Q"&amp;ROUNDUP(MONTH(A3276)/3,0)</f>
        <v/>
      </c>
      <c r="O3276">
        <f>TEXT(A3276,"mmm")</f>
        <v/>
      </c>
    </row>
    <row r="3277">
      <c r="A3277" s="13" t="n">
        <v>45566</v>
      </c>
      <c r="B3277" t="inlineStr">
        <is>
          <t>North</t>
        </is>
      </c>
      <c r="C3277" t="inlineStr">
        <is>
          <t>Website</t>
        </is>
      </c>
      <c r="D3277" t="inlineStr">
        <is>
          <t>Beauty</t>
        </is>
      </c>
      <c r="E3277" t="n">
        <v>18893.75</v>
      </c>
      <c r="F3277" t="n">
        <v>10580.88</v>
      </c>
      <c r="G3277" t="n">
        <v>21279.44</v>
      </c>
      <c r="H3277" t="n">
        <v>39</v>
      </c>
      <c r="I3277" t="n">
        <v>29</v>
      </c>
      <c r="J3277" t="n">
        <v>2</v>
      </c>
      <c r="K3277">
        <f>E3277-F3277</f>
        <v/>
      </c>
      <c r="L3277" s="10">
        <f>IFERROR(K3277/E3277,0)</f>
        <v/>
      </c>
      <c r="M3277">
        <f>YEAR(A3277)</f>
        <v/>
      </c>
      <c r="N3277">
        <f>"Q"&amp;ROUNDUP(MONTH(A3277)/3,0)</f>
        <v/>
      </c>
      <c r="O3277">
        <f>TEXT(A3277,"mmm")</f>
        <v/>
      </c>
    </row>
    <row r="3278">
      <c r="A3278" s="13" t="n">
        <v>45566</v>
      </c>
      <c r="B3278" t="inlineStr">
        <is>
          <t>North</t>
        </is>
      </c>
      <c r="C3278" t="inlineStr">
        <is>
          <t>Website</t>
        </is>
      </c>
      <c r="D3278" t="inlineStr">
        <is>
          <t>Books</t>
        </is>
      </c>
      <c r="E3278" t="n">
        <v>11257.72</v>
      </c>
      <c r="F3278" t="n">
        <v>8332.530000000001</v>
      </c>
      <c r="G3278" t="n">
        <v>12646.4</v>
      </c>
      <c r="H3278" t="n">
        <v>30</v>
      </c>
      <c r="I3278" t="n">
        <v>25</v>
      </c>
      <c r="J3278" t="n">
        <v>2</v>
      </c>
      <c r="K3278">
        <f>E3278-F3278</f>
        <v/>
      </c>
      <c r="L3278" s="10">
        <f>IFERROR(K3278/E3278,0)</f>
        <v/>
      </c>
      <c r="M3278">
        <f>YEAR(A3278)</f>
        <v/>
      </c>
      <c r="N3278">
        <f>"Q"&amp;ROUNDUP(MONTH(A3278)/3,0)</f>
        <v/>
      </c>
      <c r="O3278">
        <f>TEXT(A3278,"mmm")</f>
        <v/>
      </c>
    </row>
    <row r="3279">
      <c r="A3279" s="13" t="n">
        <v>45566</v>
      </c>
      <c r="B3279" t="inlineStr">
        <is>
          <t>North</t>
        </is>
      </c>
      <c r="C3279" t="inlineStr">
        <is>
          <t>Website</t>
        </is>
      </c>
      <c r="D3279" t="inlineStr">
        <is>
          <t>Electronics</t>
        </is>
      </c>
      <c r="E3279" t="n">
        <v>674914.84</v>
      </c>
      <c r="F3279" t="n">
        <v>622554.48</v>
      </c>
      <c r="G3279" t="n">
        <v>751438.48</v>
      </c>
      <c r="H3279" t="n">
        <v>63</v>
      </c>
      <c r="I3279" t="n">
        <v>51</v>
      </c>
      <c r="J3279" t="n">
        <v>6</v>
      </c>
      <c r="K3279">
        <f>E3279-F3279</f>
        <v/>
      </c>
      <c r="L3279" s="10">
        <f>IFERROR(K3279/E3279,0)</f>
        <v/>
      </c>
      <c r="M3279">
        <f>YEAR(A3279)</f>
        <v/>
      </c>
      <c r="N3279">
        <f>"Q"&amp;ROUNDUP(MONTH(A3279)/3,0)</f>
        <v/>
      </c>
      <c r="O3279">
        <f>TEXT(A3279,"mmm")</f>
        <v/>
      </c>
    </row>
    <row r="3280">
      <c r="A3280" s="13" t="n">
        <v>45566</v>
      </c>
      <c r="B3280" t="inlineStr">
        <is>
          <t>North</t>
        </is>
      </c>
      <c r="C3280" t="inlineStr">
        <is>
          <t>Website</t>
        </is>
      </c>
      <c r="D3280" t="inlineStr">
        <is>
          <t>Fashion</t>
        </is>
      </c>
      <c r="E3280" t="n">
        <v>90264.49000000001</v>
      </c>
      <c r="F3280" t="n">
        <v>49887.75</v>
      </c>
      <c r="G3280" t="n">
        <v>101436.4</v>
      </c>
      <c r="H3280" t="n">
        <v>75</v>
      </c>
      <c r="I3280" t="n">
        <v>60</v>
      </c>
      <c r="J3280" t="n">
        <v>5</v>
      </c>
      <c r="K3280">
        <f>E3280-F3280</f>
        <v/>
      </c>
      <c r="L3280" s="10">
        <f>IFERROR(K3280/E3280,0)</f>
        <v/>
      </c>
      <c r="M3280">
        <f>YEAR(A3280)</f>
        <v/>
      </c>
      <c r="N3280">
        <f>"Q"&amp;ROUNDUP(MONTH(A3280)/3,0)</f>
        <v/>
      </c>
      <c r="O3280">
        <f>TEXT(A3280,"mmm")</f>
        <v/>
      </c>
    </row>
    <row r="3281">
      <c r="A3281" s="13" t="n">
        <v>45566</v>
      </c>
      <c r="B3281" t="inlineStr">
        <is>
          <t>North</t>
        </is>
      </c>
      <c r="C3281" t="inlineStr">
        <is>
          <t>Website</t>
        </is>
      </c>
      <c r="D3281" t="inlineStr">
        <is>
          <t>Grocery</t>
        </is>
      </c>
      <c r="E3281" t="n">
        <v>40774.85</v>
      </c>
      <c r="F3281" t="n">
        <v>35610.63</v>
      </c>
      <c r="G3281" t="n">
        <v>46212.4</v>
      </c>
      <c r="H3281" t="n">
        <v>125</v>
      </c>
      <c r="I3281" t="n">
        <v>44</v>
      </c>
      <c r="J3281" t="n">
        <v>2</v>
      </c>
      <c r="K3281">
        <f>E3281-F3281</f>
        <v/>
      </c>
      <c r="L3281" s="10">
        <f>IFERROR(K3281/E3281,0)</f>
        <v/>
      </c>
      <c r="M3281">
        <f>YEAR(A3281)</f>
        <v/>
      </c>
      <c r="N3281">
        <f>"Q"&amp;ROUNDUP(MONTH(A3281)/3,0)</f>
        <v/>
      </c>
      <c r="O3281">
        <f>TEXT(A3281,"mmm")</f>
        <v/>
      </c>
    </row>
    <row r="3282">
      <c r="A3282" s="13" t="n">
        <v>45566</v>
      </c>
      <c r="B3282" t="inlineStr">
        <is>
          <t>North</t>
        </is>
      </c>
      <c r="C3282" t="inlineStr">
        <is>
          <t>Website</t>
        </is>
      </c>
      <c r="D3282" t="inlineStr">
        <is>
          <t>Home &amp; Kitchen</t>
        </is>
      </c>
      <c r="E3282" t="n">
        <v>98133.19</v>
      </c>
      <c r="F3282" t="n">
        <v>71410.27</v>
      </c>
      <c r="G3282" t="n">
        <v>111310.16</v>
      </c>
      <c r="H3282" t="n">
        <v>51</v>
      </c>
      <c r="I3282" t="n">
        <v>36</v>
      </c>
      <c r="J3282" t="n">
        <v>2</v>
      </c>
      <c r="K3282">
        <f>E3282-F3282</f>
        <v/>
      </c>
      <c r="L3282" s="10">
        <f>IFERROR(K3282/E3282,0)</f>
        <v/>
      </c>
      <c r="M3282">
        <f>YEAR(A3282)</f>
        <v/>
      </c>
      <c r="N3282">
        <f>"Q"&amp;ROUNDUP(MONTH(A3282)/3,0)</f>
        <v/>
      </c>
      <c r="O3282">
        <f>TEXT(A3282,"mmm")</f>
        <v/>
      </c>
    </row>
    <row r="3283">
      <c r="A3283" s="13" t="n">
        <v>45566</v>
      </c>
      <c r="B3283" t="inlineStr">
        <is>
          <t>North</t>
        </is>
      </c>
      <c r="C3283" t="inlineStr">
        <is>
          <t>Website</t>
        </is>
      </c>
      <c r="D3283" t="inlineStr">
        <is>
          <t>Sports</t>
        </is>
      </c>
      <c r="E3283" t="n">
        <v>40640.81</v>
      </c>
      <c r="F3283" t="n">
        <v>28803.11</v>
      </c>
      <c r="G3283" t="n">
        <v>47868.08</v>
      </c>
      <c r="H3283" t="n">
        <v>23</v>
      </c>
      <c r="I3283" t="n">
        <v>19</v>
      </c>
      <c r="J3283" t="n">
        <v>2</v>
      </c>
      <c r="K3283">
        <f>E3283-F3283</f>
        <v/>
      </c>
      <c r="L3283" s="10">
        <f>IFERROR(K3283/E3283,0)</f>
        <v/>
      </c>
      <c r="M3283">
        <f>YEAR(A3283)</f>
        <v/>
      </c>
      <c r="N3283">
        <f>"Q"&amp;ROUNDUP(MONTH(A3283)/3,0)</f>
        <v/>
      </c>
      <c r="O3283">
        <f>TEXT(A3283,"mmm")</f>
        <v/>
      </c>
    </row>
    <row r="3284">
      <c r="A3284" s="13" t="n">
        <v>45566</v>
      </c>
      <c r="B3284" t="inlineStr">
        <is>
          <t>South</t>
        </is>
      </c>
      <c r="C3284" t="inlineStr">
        <is>
          <t>Marketplace</t>
        </is>
      </c>
      <c r="D3284" t="inlineStr">
        <is>
          <t>Beauty</t>
        </is>
      </c>
      <c r="E3284" t="n">
        <v>24135.32</v>
      </c>
      <c r="F3284" t="n">
        <v>14668.73</v>
      </c>
      <c r="G3284" t="n">
        <v>28713.36</v>
      </c>
      <c r="H3284" t="n">
        <v>51</v>
      </c>
      <c r="I3284" t="n">
        <v>38</v>
      </c>
      <c r="J3284" t="n">
        <v>1</v>
      </c>
      <c r="K3284">
        <f>E3284-F3284</f>
        <v/>
      </c>
      <c r="L3284" s="10">
        <f>IFERROR(K3284/E3284,0)</f>
        <v/>
      </c>
      <c r="M3284">
        <f>YEAR(A3284)</f>
        <v/>
      </c>
      <c r="N3284">
        <f>"Q"&amp;ROUNDUP(MONTH(A3284)/3,0)</f>
        <v/>
      </c>
      <c r="O3284">
        <f>TEXT(A3284,"mmm")</f>
        <v/>
      </c>
    </row>
    <row r="3285">
      <c r="A3285" s="13" t="n">
        <v>45566</v>
      </c>
      <c r="B3285" t="inlineStr">
        <is>
          <t>South</t>
        </is>
      </c>
      <c r="C3285" t="inlineStr">
        <is>
          <t>Marketplace</t>
        </is>
      </c>
      <c r="D3285" t="inlineStr">
        <is>
          <t>Books</t>
        </is>
      </c>
      <c r="E3285" t="n">
        <v>17746.75</v>
      </c>
      <c r="F3285" t="n">
        <v>13880.18</v>
      </c>
      <c r="G3285" t="n">
        <v>20772.96</v>
      </c>
      <c r="H3285" t="n">
        <v>36</v>
      </c>
      <c r="I3285" t="n">
        <v>30</v>
      </c>
      <c r="J3285" t="n">
        <v>1</v>
      </c>
      <c r="K3285">
        <f>E3285-F3285</f>
        <v/>
      </c>
      <c r="L3285" s="10">
        <f>IFERROR(K3285/E3285,0)</f>
        <v/>
      </c>
      <c r="M3285">
        <f>YEAR(A3285)</f>
        <v/>
      </c>
      <c r="N3285">
        <f>"Q"&amp;ROUNDUP(MONTH(A3285)/3,0)</f>
        <v/>
      </c>
      <c r="O3285">
        <f>TEXT(A3285,"mmm")</f>
        <v/>
      </c>
    </row>
    <row r="3286">
      <c r="A3286" s="13" t="n">
        <v>45566</v>
      </c>
      <c r="B3286" t="inlineStr">
        <is>
          <t>South</t>
        </is>
      </c>
      <c r="C3286" t="inlineStr">
        <is>
          <t>Marketplace</t>
        </is>
      </c>
      <c r="D3286" t="inlineStr">
        <is>
          <t>Electronics</t>
        </is>
      </c>
      <c r="E3286" t="n">
        <v>396430.1</v>
      </c>
      <c r="F3286" t="n">
        <v>393590.89</v>
      </c>
      <c r="G3286" t="n">
        <v>468847.6</v>
      </c>
      <c r="H3286" t="n">
        <v>45</v>
      </c>
      <c r="I3286" t="n">
        <v>39</v>
      </c>
      <c r="J3286" t="n">
        <v>5</v>
      </c>
      <c r="K3286">
        <f>E3286-F3286</f>
        <v/>
      </c>
      <c r="L3286" s="10">
        <f>IFERROR(K3286/E3286,0)</f>
        <v/>
      </c>
      <c r="M3286">
        <f>YEAR(A3286)</f>
        <v/>
      </c>
      <c r="N3286">
        <f>"Q"&amp;ROUNDUP(MONTH(A3286)/3,0)</f>
        <v/>
      </c>
      <c r="O3286">
        <f>TEXT(A3286,"mmm")</f>
        <v/>
      </c>
    </row>
    <row r="3287">
      <c r="A3287" s="13" t="n">
        <v>45566</v>
      </c>
      <c r="B3287" t="inlineStr">
        <is>
          <t>South</t>
        </is>
      </c>
      <c r="C3287" t="inlineStr">
        <is>
          <t>Marketplace</t>
        </is>
      </c>
      <c r="D3287" t="inlineStr">
        <is>
          <t>Fashion</t>
        </is>
      </c>
      <c r="E3287" t="n">
        <v>110298.69</v>
      </c>
      <c r="F3287" t="n">
        <v>67344.39</v>
      </c>
      <c r="G3287" t="n">
        <v>131382.16</v>
      </c>
      <c r="H3287" t="n">
        <v>101</v>
      </c>
      <c r="I3287" t="n">
        <v>73</v>
      </c>
      <c r="J3287" t="n">
        <v>19</v>
      </c>
      <c r="K3287">
        <f>E3287-F3287</f>
        <v/>
      </c>
      <c r="L3287" s="10">
        <f>IFERROR(K3287/E3287,0)</f>
        <v/>
      </c>
      <c r="M3287">
        <f>YEAR(A3287)</f>
        <v/>
      </c>
      <c r="N3287">
        <f>"Q"&amp;ROUNDUP(MONTH(A3287)/3,0)</f>
        <v/>
      </c>
      <c r="O3287">
        <f>TEXT(A3287,"mmm")</f>
        <v/>
      </c>
    </row>
    <row r="3288">
      <c r="A3288" s="13" t="n">
        <v>45566</v>
      </c>
      <c r="B3288" t="inlineStr">
        <is>
          <t>South</t>
        </is>
      </c>
      <c r="C3288" t="inlineStr">
        <is>
          <t>Marketplace</t>
        </is>
      </c>
      <c r="D3288" t="inlineStr">
        <is>
          <t>Grocery</t>
        </is>
      </c>
      <c r="E3288" t="n">
        <v>25286.02</v>
      </c>
      <c r="F3288" t="n">
        <v>23401.28</v>
      </c>
      <c r="G3288" t="n">
        <v>30070.56</v>
      </c>
      <c r="H3288" t="n">
        <v>76</v>
      </c>
      <c r="I3288" t="n">
        <v>33</v>
      </c>
      <c r="J3288" t="n">
        <v>0</v>
      </c>
      <c r="K3288">
        <f>E3288-F3288</f>
        <v/>
      </c>
      <c r="L3288" s="10">
        <f>IFERROR(K3288/E3288,0)</f>
        <v/>
      </c>
      <c r="M3288">
        <f>YEAR(A3288)</f>
        <v/>
      </c>
      <c r="N3288">
        <f>"Q"&amp;ROUNDUP(MONTH(A3288)/3,0)</f>
        <v/>
      </c>
      <c r="O3288">
        <f>TEXT(A3288,"mmm")</f>
        <v/>
      </c>
    </row>
    <row r="3289">
      <c r="A3289" s="13" t="n">
        <v>45566</v>
      </c>
      <c r="B3289" t="inlineStr">
        <is>
          <t>South</t>
        </is>
      </c>
      <c r="C3289" t="inlineStr">
        <is>
          <t>Marketplace</t>
        </is>
      </c>
      <c r="D3289" t="inlineStr">
        <is>
          <t>Home &amp; Kitchen</t>
        </is>
      </c>
      <c r="E3289" t="n">
        <v>114661.95</v>
      </c>
      <c r="F3289" t="n">
        <v>86366.11</v>
      </c>
      <c r="G3289" t="n">
        <v>135962.32</v>
      </c>
      <c r="H3289" t="n">
        <v>57</v>
      </c>
      <c r="I3289" t="n">
        <v>45</v>
      </c>
      <c r="J3289" t="n">
        <v>4</v>
      </c>
      <c r="K3289">
        <f>E3289-F3289</f>
        <v/>
      </c>
      <c r="L3289" s="10">
        <f>IFERROR(K3289/E3289,0)</f>
        <v/>
      </c>
      <c r="M3289">
        <f>YEAR(A3289)</f>
        <v/>
      </c>
      <c r="N3289">
        <f>"Q"&amp;ROUNDUP(MONTH(A3289)/3,0)</f>
        <v/>
      </c>
      <c r="O3289">
        <f>TEXT(A3289,"mmm")</f>
        <v/>
      </c>
    </row>
    <row r="3290">
      <c r="A3290" s="13" t="n">
        <v>45566</v>
      </c>
      <c r="B3290" t="inlineStr">
        <is>
          <t>South</t>
        </is>
      </c>
      <c r="C3290" t="inlineStr">
        <is>
          <t>Marketplace</t>
        </is>
      </c>
      <c r="D3290" t="inlineStr">
        <is>
          <t>Sports</t>
        </is>
      </c>
      <c r="E3290" t="n">
        <v>34218.35</v>
      </c>
      <c r="F3290" t="n">
        <v>26019.27</v>
      </c>
      <c r="G3290" t="n">
        <v>41999.36</v>
      </c>
      <c r="H3290" t="n">
        <v>16</v>
      </c>
      <c r="I3290" t="n">
        <v>16</v>
      </c>
      <c r="J3290" t="n">
        <v>1</v>
      </c>
      <c r="K3290">
        <f>E3290-F3290</f>
        <v/>
      </c>
      <c r="L3290" s="10">
        <f>IFERROR(K3290/E3290,0)</f>
        <v/>
      </c>
      <c r="M3290">
        <f>YEAR(A3290)</f>
        <v/>
      </c>
      <c r="N3290">
        <f>"Q"&amp;ROUNDUP(MONTH(A3290)/3,0)</f>
        <v/>
      </c>
      <c r="O3290">
        <f>TEXT(A3290,"mmm")</f>
        <v/>
      </c>
    </row>
    <row r="3291">
      <c r="A3291" s="13" t="n">
        <v>45566</v>
      </c>
      <c r="B3291" t="inlineStr">
        <is>
          <t>South</t>
        </is>
      </c>
      <c r="C3291" t="inlineStr">
        <is>
          <t>Marketplace</t>
        </is>
      </c>
      <c r="D3291" t="inlineStr">
        <is>
          <t>Unknown</t>
        </is>
      </c>
      <c r="E3291" t="n">
        <v>122.88</v>
      </c>
      <c r="F3291" t="n">
        <v>85.04000000000001</v>
      </c>
      <c r="G3291" t="n">
        <v>144.56</v>
      </c>
      <c r="H3291" t="n">
        <v>1</v>
      </c>
      <c r="I3291" t="n">
        <v>1</v>
      </c>
      <c r="J3291" t="n">
        <v>0</v>
      </c>
      <c r="K3291">
        <f>E3291-F3291</f>
        <v/>
      </c>
      <c r="L3291" s="10">
        <f>IFERROR(K3291/E3291,0)</f>
        <v/>
      </c>
      <c r="M3291">
        <f>YEAR(A3291)</f>
        <v/>
      </c>
      <c r="N3291">
        <f>"Q"&amp;ROUNDUP(MONTH(A3291)/3,0)</f>
        <v/>
      </c>
      <c r="O3291">
        <f>TEXT(A3291,"mmm")</f>
        <v/>
      </c>
    </row>
    <row r="3292">
      <c r="A3292" s="13" t="n">
        <v>45566</v>
      </c>
      <c r="B3292" t="inlineStr">
        <is>
          <t>South</t>
        </is>
      </c>
      <c r="C3292" t="inlineStr">
        <is>
          <t>Mobile App</t>
        </is>
      </c>
      <c r="D3292" t="inlineStr">
        <is>
          <t>Beauty</t>
        </is>
      </c>
      <c r="E3292" t="n">
        <v>29636.25</v>
      </c>
      <c r="F3292" t="n">
        <v>17921.16</v>
      </c>
      <c r="G3292" t="n">
        <v>34188.96</v>
      </c>
      <c r="H3292" t="n">
        <v>46</v>
      </c>
      <c r="I3292" t="n">
        <v>41</v>
      </c>
      <c r="J3292" t="n">
        <v>3</v>
      </c>
      <c r="K3292">
        <f>E3292-F3292</f>
        <v/>
      </c>
      <c r="L3292" s="10">
        <f>IFERROR(K3292/E3292,0)</f>
        <v/>
      </c>
      <c r="M3292">
        <f>YEAR(A3292)</f>
        <v/>
      </c>
      <c r="N3292">
        <f>"Q"&amp;ROUNDUP(MONTH(A3292)/3,0)</f>
        <v/>
      </c>
      <c r="O3292">
        <f>TEXT(A3292,"mmm")</f>
        <v/>
      </c>
    </row>
    <row r="3293">
      <c r="A3293" s="13" t="n">
        <v>45566</v>
      </c>
      <c r="B3293" t="inlineStr">
        <is>
          <t>South</t>
        </is>
      </c>
      <c r="C3293" t="inlineStr">
        <is>
          <t>Mobile App</t>
        </is>
      </c>
      <c r="D3293" t="inlineStr">
        <is>
          <t>Books</t>
        </is>
      </c>
      <c r="E3293" t="n">
        <v>10787.47</v>
      </c>
      <c r="F3293" t="n">
        <v>8426.08</v>
      </c>
      <c r="G3293" t="n">
        <v>12405.12</v>
      </c>
      <c r="H3293" t="n">
        <v>22</v>
      </c>
      <c r="I3293" t="n">
        <v>19</v>
      </c>
      <c r="J3293" t="n">
        <v>1</v>
      </c>
      <c r="K3293">
        <f>E3293-F3293</f>
        <v/>
      </c>
      <c r="L3293" s="10">
        <f>IFERROR(K3293/E3293,0)</f>
        <v/>
      </c>
      <c r="M3293">
        <f>YEAR(A3293)</f>
        <v/>
      </c>
      <c r="N3293">
        <f>"Q"&amp;ROUNDUP(MONTH(A3293)/3,0)</f>
        <v/>
      </c>
      <c r="O3293">
        <f>TEXT(A3293,"mmm")</f>
        <v/>
      </c>
    </row>
    <row r="3294">
      <c r="A3294" s="13" t="n">
        <v>45566</v>
      </c>
      <c r="B3294" t="inlineStr">
        <is>
          <t>South</t>
        </is>
      </c>
      <c r="C3294" t="inlineStr">
        <is>
          <t>Mobile App</t>
        </is>
      </c>
      <c r="D3294" t="inlineStr">
        <is>
          <t>Electronics</t>
        </is>
      </c>
      <c r="E3294" t="n">
        <v>406392.82</v>
      </c>
      <c r="F3294" t="n">
        <v>395667.85</v>
      </c>
      <c r="G3294" t="n">
        <v>475545.2</v>
      </c>
      <c r="H3294" t="n">
        <v>45</v>
      </c>
      <c r="I3294" t="n">
        <v>38</v>
      </c>
      <c r="J3294" t="n">
        <v>6</v>
      </c>
      <c r="K3294">
        <f>E3294-F3294</f>
        <v/>
      </c>
      <c r="L3294" s="10">
        <f>IFERROR(K3294/E3294,0)</f>
        <v/>
      </c>
      <c r="M3294">
        <f>YEAR(A3294)</f>
        <v/>
      </c>
      <c r="N3294">
        <f>"Q"&amp;ROUNDUP(MONTH(A3294)/3,0)</f>
        <v/>
      </c>
      <c r="O3294">
        <f>TEXT(A3294,"mmm")</f>
        <v/>
      </c>
    </row>
    <row r="3295">
      <c r="A3295" s="13" t="n">
        <v>45566</v>
      </c>
      <c r="B3295" t="inlineStr">
        <is>
          <t>South</t>
        </is>
      </c>
      <c r="C3295" t="inlineStr">
        <is>
          <t>Mobile App</t>
        </is>
      </c>
      <c r="D3295" t="inlineStr">
        <is>
          <t>Fashion</t>
        </is>
      </c>
      <c r="E3295" t="n">
        <v>108544.32</v>
      </c>
      <c r="F3295" t="n">
        <v>61238.13</v>
      </c>
      <c r="G3295" t="n">
        <v>125034</v>
      </c>
      <c r="H3295" t="n">
        <v>75</v>
      </c>
      <c r="I3295" t="n">
        <v>65</v>
      </c>
      <c r="J3295" t="n">
        <v>11</v>
      </c>
      <c r="K3295">
        <f>E3295-F3295</f>
        <v/>
      </c>
      <c r="L3295" s="10">
        <f>IFERROR(K3295/E3295,0)</f>
        <v/>
      </c>
      <c r="M3295">
        <f>YEAR(A3295)</f>
        <v/>
      </c>
      <c r="N3295">
        <f>"Q"&amp;ROUNDUP(MONTH(A3295)/3,0)</f>
        <v/>
      </c>
      <c r="O3295">
        <f>TEXT(A3295,"mmm")</f>
        <v/>
      </c>
    </row>
    <row r="3296">
      <c r="A3296" s="13" t="n">
        <v>45566</v>
      </c>
      <c r="B3296" t="inlineStr">
        <is>
          <t>South</t>
        </is>
      </c>
      <c r="C3296" t="inlineStr">
        <is>
          <t>Mobile App</t>
        </is>
      </c>
      <c r="D3296" t="inlineStr">
        <is>
          <t>Grocery</t>
        </is>
      </c>
      <c r="E3296" t="n">
        <v>41082.88</v>
      </c>
      <c r="F3296" t="n">
        <v>36178.42</v>
      </c>
      <c r="G3296" t="n">
        <v>46854.08</v>
      </c>
      <c r="H3296" t="n">
        <v>118</v>
      </c>
      <c r="I3296" t="n">
        <v>45</v>
      </c>
      <c r="J3296" t="n">
        <v>2</v>
      </c>
      <c r="K3296">
        <f>E3296-F3296</f>
        <v/>
      </c>
      <c r="L3296" s="10">
        <f>IFERROR(K3296/E3296,0)</f>
        <v/>
      </c>
      <c r="M3296">
        <f>YEAR(A3296)</f>
        <v/>
      </c>
      <c r="N3296">
        <f>"Q"&amp;ROUNDUP(MONTH(A3296)/3,0)</f>
        <v/>
      </c>
      <c r="O3296">
        <f>TEXT(A3296,"mmm")</f>
        <v/>
      </c>
    </row>
    <row r="3297">
      <c r="A3297" s="13" t="n">
        <v>45566</v>
      </c>
      <c r="B3297" t="inlineStr">
        <is>
          <t>South</t>
        </is>
      </c>
      <c r="C3297" t="inlineStr">
        <is>
          <t>Mobile App</t>
        </is>
      </c>
      <c r="D3297" t="inlineStr">
        <is>
          <t>Home &amp; Kitchen</t>
        </is>
      </c>
      <c r="E3297" t="n">
        <v>130632.55</v>
      </c>
      <c r="F3297" t="n">
        <v>96071.69</v>
      </c>
      <c r="G3297" t="n">
        <v>152269.52</v>
      </c>
      <c r="H3297" t="n">
        <v>67</v>
      </c>
      <c r="I3297" t="n">
        <v>52</v>
      </c>
      <c r="J3297" t="n">
        <v>3</v>
      </c>
      <c r="K3297">
        <f>E3297-F3297</f>
        <v/>
      </c>
      <c r="L3297" s="10">
        <f>IFERROR(K3297/E3297,0)</f>
        <v/>
      </c>
      <c r="M3297">
        <f>YEAR(A3297)</f>
        <v/>
      </c>
      <c r="N3297">
        <f>"Q"&amp;ROUNDUP(MONTH(A3297)/3,0)</f>
        <v/>
      </c>
      <c r="O3297">
        <f>TEXT(A3297,"mmm")</f>
        <v/>
      </c>
    </row>
    <row r="3298">
      <c r="A3298" s="13" t="n">
        <v>45566</v>
      </c>
      <c r="B3298" t="inlineStr">
        <is>
          <t>South</t>
        </is>
      </c>
      <c r="C3298" t="inlineStr">
        <is>
          <t>Mobile App</t>
        </is>
      </c>
      <c r="D3298" t="inlineStr">
        <is>
          <t>Sports</t>
        </is>
      </c>
      <c r="E3298" t="n">
        <v>50649.08</v>
      </c>
      <c r="F3298" t="n">
        <v>36758.82</v>
      </c>
      <c r="G3298" t="n">
        <v>59056.4</v>
      </c>
      <c r="H3298" t="n">
        <v>25</v>
      </c>
      <c r="I3298" t="n">
        <v>20</v>
      </c>
      <c r="J3298" t="n">
        <v>2</v>
      </c>
      <c r="K3298">
        <f>E3298-F3298</f>
        <v/>
      </c>
      <c r="L3298" s="10">
        <f>IFERROR(K3298/E3298,0)</f>
        <v/>
      </c>
      <c r="M3298">
        <f>YEAR(A3298)</f>
        <v/>
      </c>
      <c r="N3298">
        <f>"Q"&amp;ROUNDUP(MONTH(A3298)/3,0)</f>
        <v/>
      </c>
      <c r="O3298">
        <f>TEXT(A3298,"mmm")</f>
        <v/>
      </c>
    </row>
    <row r="3299">
      <c r="A3299" s="13" t="n">
        <v>45566</v>
      </c>
      <c r="B3299" t="inlineStr">
        <is>
          <t>South</t>
        </is>
      </c>
      <c r="C3299" t="inlineStr">
        <is>
          <t>Retail Store</t>
        </is>
      </c>
      <c r="D3299" t="inlineStr">
        <is>
          <t>Beauty</t>
        </is>
      </c>
      <c r="E3299" t="n">
        <v>18326.83</v>
      </c>
      <c r="F3299" t="n">
        <v>10841.8</v>
      </c>
      <c r="G3299" t="n">
        <v>19974.24</v>
      </c>
      <c r="H3299" t="n">
        <v>24</v>
      </c>
      <c r="I3299" t="n">
        <v>18</v>
      </c>
      <c r="J3299" t="n">
        <v>0</v>
      </c>
      <c r="K3299">
        <f>E3299-F3299</f>
        <v/>
      </c>
      <c r="L3299" s="10">
        <f>IFERROR(K3299/E3299,0)</f>
        <v/>
      </c>
      <c r="M3299">
        <f>YEAR(A3299)</f>
        <v/>
      </c>
      <c r="N3299">
        <f>"Q"&amp;ROUNDUP(MONTH(A3299)/3,0)</f>
        <v/>
      </c>
      <c r="O3299">
        <f>TEXT(A3299,"mmm")</f>
        <v/>
      </c>
    </row>
    <row r="3300">
      <c r="A3300" s="13" t="n">
        <v>45566</v>
      </c>
      <c r="B3300" t="inlineStr">
        <is>
          <t>South</t>
        </is>
      </c>
      <c r="C3300" t="inlineStr">
        <is>
          <t>Retail Store</t>
        </is>
      </c>
      <c r="D3300" t="inlineStr">
        <is>
          <t>Books</t>
        </is>
      </c>
      <c r="E3300" t="n">
        <v>6616.36</v>
      </c>
      <c r="F3300" t="n">
        <v>4940.28</v>
      </c>
      <c r="G3300" t="n">
        <v>7242.56</v>
      </c>
      <c r="H3300" t="n">
        <v>16</v>
      </c>
      <c r="I3300" t="n">
        <v>15</v>
      </c>
      <c r="J3300" t="n">
        <v>0</v>
      </c>
      <c r="K3300">
        <f>E3300-F3300</f>
        <v/>
      </c>
      <c r="L3300" s="10">
        <f>IFERROR(K3300/E3300,0)</f>
        <v/>
      </c>
      <c r="M3300">
        <f>YEAR(A3300)</f>
        <v/>
      </c>
      <c r="N3300">
        <f>"Q"&amp;ROUNDUP(MONTH(A3300)/3,0)</f>
        <v/>
      </c>
      <c r="O3300">
        <f>TEXT(A3300,"mmm")</f>
        <v/>
      </c>
    </row>
    <row r="3301">
      <c r="A3301" s="13" t="n">
        <v>45566</v>
      </c>
      <c r="B3301" t="inlineStr">
        <is>
          <t>South</t>
        </is>
      </c>
      <c r="C3301" t="inlineStr">
        <is>
          <t>Retail Store</t>
        </is>
      </c>
      <c r="D3301" t="inlineStr">
        <is>
          <t>Electronics</t>
        </is>
      </c>
      <c r="E3301" t="n">
        <v>262856.45</v>
      </c>
      <c r="F3301" t="n">
        <v>245137.09</v>
      </c>
      <c r="G3301" t="n">
        <v>295956.96</v>
      </c>
      <c r="H3301" t="n">
        <v>26</v>
      </c>
      <c r="I3301" t="n">
        <v>22</v>
      </c>
      <c r="J3301" t="n">
        <v>1</v>
      </c>
      <c r="K3301">
        <f>E3301-F3301</f>
        <v/>
      </c>
      <c r="L3301" s="10">
        <f>IFERROR(K3301/E3301,0)</f>
        <v/>
      </c>
      <c r="M3301">
        <f>YEAR(A3301)</f>
        <v/>
      </c>
      <c r="N3301">
        <f>"Q"&amp;ROUNDUP(MONTH(A3301)/3,0)</f>
        <v/>
      </c>
      <c r="O3301">
        <f>TEXT(A3301,"mmm")</f>
        <v/>
      </c>
    </row>
    <row r="3302">
      <c r="A3302" s="13" t="n">
        <v>45566</v>
      </c>
      <c r="B3302" t="inlineStr">
        <is>
          <t>South</t>
        </is>
      </c>
      <c r="C3302" t="inlineStr">
        <is>
          <t>Retail Store</t>
        </is>
      </c>
      <c r="D3302" t="inlineStr">
        <is>
          <t>Fashion</t>
        </is>
      </c>
      <c r="E3302" t="n">
        <v>79303.84</v>
      </c>
      <c r="F3302" t="n">
        <v>41257.11</v>
      </c>
      <c r="G3302" t="n">
        <v>85514</v>
      </c>
      <c r="H3302" t="n">
        <v>55</v>
      </c>
      <c r="I3302" t="n">
        <v>45</v>
      </c>
      <c r="J3302" t="n">
        <v>6</v>
      </c>
      <c r="K3302">
        <f>E3302-F3302</f>
        <v/>
      </c>
      <c r="L3302" s="10">
        <f>IFERROR(K3302/E3302,0)</f>
        <v/>
      </c>
      <c r="M3302">
        <f>YEAR(A3302)</f>
        <v/>
      </c>
      <c r="N3302">
        <f>"Q"&amp;ROUNDUP(MONTH(A3302)/3,0)</f>
        <v/>
      </c>
      <c r="O3302">
        <f>TEXT(A3302,"mmm")</f>
        <v/>
      </c>
    </row>
    <row r="3303">
      <c r="A3303" s="13" t="n">
        <v>45566</v>
      </c>
      <c r="B3303" t="inlineStr">
        <is>
          <t>South</t>
        </is>
      </c>
      <c r="C3303" t="inlineStr">
        <is>
          <t>Retail Store</t>
        </is>
      </c>
      <c r="D3303" t="inlineStr">
        <is>
          <t>Grocery</t>
        </is>
      </c>
      <c r="E3303" t="n">
        <v>22757.63</v>
      </c>
      <c r="F3303" t="n">
        <v>18772.77</v>
      </c>
      <c r="G3303" t="n">
        <v>24606.4</v>
      </c>
      <c r="H3303" t="n">
        <v>60</v>
      </c>
      <c r="I3303" t="n">
        <v>24</v>
      </c>
      <c r="J3303" t="n">
        <v>0</v>
      </c>
      <c r="K3303">
        <f>E3303-F3303</f>
        <v/>
      </c>
      <c r="L3303" s="10">
        <f>IFERROR(K3303/E3303,0)</f>
        <v/>
      </c>
      <c r="M3303">
        <f>YEAR(A3303)</f>
        <v/>
      </c>
      <c r="N3303">
        <f>"Q"&amp;ROUNDUP(MONTH(A3303)/3,0)</f>
        <v/>
      </c>
      <c r="O3303">
        <f>TEXT(A3303,"mmm")</f>
        <v/>
      </c>
    </row>
    <row r="3304">
      <c r="A3304" s="13" t="n">
        <v>45566</v>
      </c>
      <c r="B3304" t="inlineStr">
        <is>
          <t>South</t>
        </is>
      </c>
      <c r="C3304" t="inlineStr">
        <is>
          <t>Retail Store</t>
        </is>
      </c>
      <c r="D3304" t="inlineStr">
        <is>
          <t>Home &amp; Kitchen</t>
        </is>
      </c>
      <c r="E3304" t="n">
        <v>51634.94</v>
      </c>
      <c r="F3304" t="n">
        <v>35843.42</v>
      </c>
      <c r="G3304" t="n">
        <v>56060.16</v>
      </c>
      <c r="H3304" t="n">
        <v>26</v>
      </c>
      <c r="I3304" t="n">
        <v>20</v>
      </c>
      <c r="J3304" t="n">
        <v>0</v>
      </c>
      <c r="K3304">
        <f>E3304-F3304</f>
        <v/>
      </c>
      <c r="L3304" s="10">
        <f>IFERROR(K3304/E3304,0)</f>
        <v/>
      </c>
      <c r="M3304">
        <f>YEAR(A3304)</f>
        <v/>
      </c>
      <c r="N3304">
        <f>"Q"&amp;ROUNDUP(MONTH(A3304)/3,0)</f>
        <v/>
      </c>
      <c r="O3304">
        <f>TEXT(A3304,"mmm")</f>
        <v/>
      </c>
    </row>
    <row r="3305">
      <c r="A3305" s="13" t="n">
        <v>45566</v>
      </c>
      <c r="B3305" t="inlineStr">
        <is>
          <t>South</t>
        </is>
      </c>
      <c r="C3305" t="inlineStr">
        <is>
          <t>Retail Store</t>
        </is>
      </c>
      <c r="D3305" t="inlineStr">
        <is>
          <t>Sports</t>
        </is>
      </c>
      <c r="E3305" t="n">
        <v>10474.35</v>
      </c>
      <c r="F3305" t="n">
        <v>6949.67</v>
      </c>
      <c r="G3305" t="n">
        <v>11340.16</v>
      </c>
      <c r="H3305" t="n">
        <v>6</v>
      </c>
      <c r="I3305" t="n">
        <v>5</v>
      </c>
      <c r="J3305" t="n">
        <v>0</v>
      </c>
      <c r="K3305">
        <f>E3305-F3305</f>
        <v/>
      </c>
      <c r="L3305" s="10">
        <f>IFERROR(K3305/E3305,0)</f>
        <v/>
      </c>
      <c r="M3305">
        <f>YEAR(A3305)</f>
        <v/>
      </c>
      <c r="N3305">
        <f>"Q"&amp;ROUNDUP(MONTH(A3305)/3,0)</f>
        <v/>
      </c>
      <c r="O3305">
        <f>TEXT(A3305,"mmm")</f>
        <v/>
      </c>
    </row>
    <row r="3306">
      <c r="A3306" s="13" t="n">
        <v>45566</v>
      </c>
      <c r="B3306" t="inlineStr">
        <is>
          <t>South</t>
        </is>
      </c>
      <c r="C3306" t="inlineStr">
        <is>
          <t>Unknown</t>
        </is>
      </c>
      <c r="D3306" t="inlineStr">
        <is>
          <t>Books</t>
        </is>
      </c>
      <c r="E3306" t="n">
        <v>237.8</v>
      </c>
      <c r="F3306" t="n">
        <v>208.89</v>
      </c>
      <c r="G3306" t="n">
        <v>279.76</v>
      </c>
      <c r="H3306" t="n">
        <v>1</v>
      </c>
      <c r="I3306" t="n">
        <v>1</v>
      </c>
      <c r="J3306" t="n">
        <v>0</v>
      </c>
      <c r="K3306">
        <f>E3306-F3306</f>
        <v/>
      </c>
      <c r="L3306" s="10">
        <f>IFERROR(K3306/E3306,0)</f>
        <v/>
      </c>
      <c r="M3306">
        <f>YEAR(A3306)</f>
        <v/>
      </c>
      <c r="N3306">
        <f>"Q"&amp;ROUNDUP(MONTH(A3306)/3,0)</f>
        <v/>
      </c>
      <c r="O3306">
        <f>TEXT(A3306,"mmm")</f>
        <v/>
      </c>
    </row>
    <row r="3307">
      <c r="A3307" s="13" t="n">
        <v>45566</v>
      </c>
      <c r="B3307" t="inlineStr">
        <is>
          <t>South</t>
        </is>
      </c>
      <c r="C3307" t="inlineStr">
        <is>
          <t>Unknown</t>
        </is>
      </c>
      <c r="D3307" t="inlineStr">
        <is>
          <t>Fashion</t>
        </is>
      </c>
      <c r="E3307" t="n">
        <v>5508.15</v>
      </c>
      <c r="F3307" t="n">
        <v>3145.94</v>
      </c>
      <c r="G3307" t="n">
        <v>6070.48</v>
      </c>
      <c r="H3307" t="n">
        <v>3</v>
      </c>
      <c r="I3307" t="n">
        <v>3</v>
      </c>
      <c r="J3307" t="n">
        <v>0</v>
      </c>
      <c r="K3307">
        <f>E3307-F3307</f>
        <v/>
      </c>
      <c r="L3307" s="10">
        <f>IFERROR(K3307/E3307,0)</f>
        <v/>
      </c>
      <c r="M3307">
        <f>YEAR(A3307)</f>
        <v/>
      </c>
      <c r="N3307">
        <f>"Q"&amp;ROUNDUP(MONTH(A3307)/3,0)</f>
        <v/>
      </c>
      <c r="O3307">
        <f>TEXT(A3307,"mmm")</f>
        <v/>
      </c>
    </row>
    <row r="3308">
      <c r="A3308" s="13" t="n">
        <v>45566</v>
      </c>
      <c r="B3308" t="inlineStr">
        <is>
          <t>South</t>
        </is>
      </c>
      <c r="C3308" t="inlineStr">
        <is>
          <t>Unknown</t>
        </is>
      </c>
      <c r="D3308" t="inlineStr">
        <is>
          <t>Grocery</t>
        </is>
      </c>
      <c r="E3308" t="n">
        <v>475.59</v>
      </c>
      <c r="F3308" t="n">
        <v>424.78</v>
      </c>
      <c r="G3308" t="n">
        <v>559.52</v>
      </c>
      <c r="H3308" t="n">
        <v>2</v>
      </c>
      <c r="I3308" t="n">
        <v>1</v>
      </c>
      <c r="J3308" t="n">
        <v>0</v>
      </c>
      <c r="K3308">
        <f>E3308-F3308</f>
        <v/>
      </c>
      <c r="L3308" s="10">
        <f>IFERROR(K3308/E3308,0)</f>
        <v/>
      </c>
      <c r="M3308">
        <f>YEAR(A3308)</f>
        <v/>
      </c>
      <c r="N3308">
        <f>"Q"&amp;ROUNDUP(MONTH(A3308)/3,0)</f>
        <v/>
      </c>
      <c r="O3308">
        <f>TEXT(A3308,"mmm")</f>
        <v/>
      </c>
    </row>
    <row r="3309">
      <c r="A3309" s="13" t="n">
        <v>45566</v>
      </c>
      <c r="B3309" t="inlineStr">
        <is>
          <t>South</t>
        </is>
      </c>
      <c r="C3309" t="inlineStr">
        <is>
          <t>Unknown</t>
        </is>
      </c>
      <c r="D3309" t="inlineStr">
        <is>
          <t>Home &amp; Kitchen</t>
        </is>
      </c>
      <c r="E3309" t="n">
        <v>1154.97</v>
      </c>
      <c r="F3309" t="n">
        <v>805.71</v>
      </c>
      <c r="G3309" t="n">
        <v>1215.76</v>
      </c>
      <c r="H3309" t="n">
        <v>1</v>
      </c>
      <c r="I3309" t="n">
        <v>1</v>
      </c>
      <c r="J3309" t="n">
        <v>0</v>
      </c>
      <c r="K3309">
        <f>E3309-F3309</f>
        <v/>
      </c>
      <c r="L3309" s="10">
        <f>IFERROR(K3309/E3309,0)</f>
        <v/>
      </c>
      <c r="M3309">
        <f>YEAR(A3309)</f>
        <v/>
      </c>
      <c r="N3309">
        <f>"Q"&amp;ROUNDUP(MONTH(A3309)/3,0)</f>
        <v/>
      </c>
      <c r="O3309">
        <f>TEXT(A3309,"mmm")</f>
        <v/>
      </c>
    </row>
    <row r="3310">
      <c r="A3310" s="13" t="n">
        <v>45566</v>
      </c>
      <c r="B3310" t="inlineStr">
        <is>
          <t>South</t>
        </is>
      </c>
      <c r="C3310" t="inlineStr">
        <is>
          <t>Unknown</t>
        </is>
      </c>
      <c r="D3310" t="inlineStr">
        <is>
          <t>Sports</t>
        </is>
      </c>
      <c r="E3310" t="n">
        <v>2656.37</v>
      </c>
      <c r="F3310" t="n">
        <v>1981.92</v>
      </c>
      <c r="G3310" t="n">
        <v>2951.52</v>
      </c>
      <c r="H3310" t="n">
        <v>2</v>
      </c>
      <c r="I3310" t="n">
        <v>1</v>
      </c>
      <c r="J3310" t="n">
        <v>0</v>
      </c>
      <c r="K3310">
        <f>E3310-F3310</f>
        <v/>
      </c>
      <c r="L3310" s="10">
        <f>IFERROR(K3310/E3310,0)</f>
        <v/>
      </c>
      <c r="M3310">
        <f>YEAR(A3310)</f>
        <v/>
      </c>
      <c r="N3310">
        <f>"Q"&amp;ROUNDUP(MONTH(A3310)/3,0)</f>
        <v/>
      </c>
      <c r="O3310">
        <f>TEXT(A3310,"mmm")</f>
        <v/>
      </c>
    </row>
    <row r="3311">
      <c r="A3311" s="13" t="n">
        <v>45566</v>
      </c>
      <c r="B3311" t="inlineStr">
        <is>
          <t>South</t>
        </is>
      </c>
      <c r="C3311" t="inlineStr">
        <is>
          <t>Website</t>
        </is>
      </c>
      <c r="D3311" t="inlineStr">
        <is>
          <t>Beauty</t>
        </is>
      </c>
      <c r="E3311" t="n">
        <v>31850.32</v>
      </c>
      <c r="F3311" t="n">
        <v>18550.98</v>
      </c>
      <c r="G3311" t="n">
        <v>35588.8</v>
      </c>
      <c r="H3311" t="n">
        <v>60</v>
      </c>
      <c r="I3311" t="n">
        <v>43</v>
      </c>
      <c r="J3311" t="n">
        <v>2</v>
      </c>
      <c r="K3311">
        <f>E3311-F3311</f>
        <v/>
      </c>
      <c r="L3311" s="10">
        <f>IFERROR(K3311/E3311,0)</f>
        <v/>
      </c>
      <c r="M3311">
        <f>YEAR(A3311)</f>
        <v/>
      </c>
      <c r="N3311">
        <f>"Q"&amp;ROUNDUP(MONTH(A3311)/3,0)</f>
        <v/>
      </c>
      <c r="O3311">
        <f>TEXT(A3311,"mmm")</f>
        <v/>
      </c>
    </row>
    <row r="3312">
      <c r="A3312" s="13" t="n">
        <v>45566</v>
      </c>
      <c r="B3312" t="inlineStr">
        <is>
          <t>South</t>
        </is>
      </c>
      <c r="C3312" t="inlineStr">
        <is>
          <t>Website</t>
        </is>
      </c>
      <c r="D3312" t="inlineStr">
        <is>
          <t>Books</t>
        </is>
      </c>
      <c r="E3312" t="n">
        <v>14928.87</v>
      </c>
      <c r="F3312" t="n">
        <v>11236.54</v>
      </c>
      <c r="G3312" t="n">
        <v>16594.24</v>
      </c>
      <c r="H3312" t="n">
        <v>34</v>
      </c>
      <c r="I3312" t="n">
        <v>28</v>
      </c>
      <c r="J3312" t="n">
        <v>2</v>
      </c>
      <c r="K3312">
        <f>E3312-F3312</f>
        <v/>
      </c>
      <c r="L3312" s="10">
        <f>IFERROR(K3312/E3312,0)</f>
        <v/>
      </c>
      <c r="M3312">
        <f>YEAR(A3312)</f>
        <v/>
      </c>
      <c r="N3312">
        <f>"Q"&amp;ROUNDUP(MONTH(A3312)/3,0)</f>
        <v/>
      </c>
      <c r="O3312">
        <f>TEXT(A3312,"mmm")</f>
        <v/>
      </c>
    </row>
    <row r="3313">
      <c r="A3313" s="13" t="n">
        <v>45566</v>
      </c>
      <c r="B3313" t="inlineStr">
        <is>
          <t>South</t>
        </is>
      </c>
      <c r="C3313" t="inlineStr">
        <is>
          <t>Website</t>
        </is>
      </c>
      <c r="D3313" t="inlineStr">
        <is>
          <t>Electronics</t>
        </is>
      </c>
      <c r="E3313" t="n">
        <v>784312.39</v>
      </c>
      <c r="F3313" t="n">
        <v>732852.41</v>
      </c>
      <c r="G3313" t="n">
        <v>883605.84</v>
      </c>
      <c r="H3313" t="n">
        <v>79</v>
      </c>
      <c r="I3313" t="n">
        <v>63</v>
      </c>
      <c r="J3313" t="n">
        <v>4</v>
      </c>
      <c r="K3313">
        <f>E3313-F3313</f>
        <v/>
      </c>
      <c r="L3313" s="10">
        <f>IFERROR(K3313/E3313,0)</f>
        <v/>
      </c>
      <c r="M3313">
        <f>YEAR(A3313)</f>
        <v/>
      </c>
      <c r="N3313">
        <f>"Q"&amp;ROUNDUP(MONTH(A3313)/3,0)</f>
        <v/>
      </c>
      <c r="O3313">
        <f>TEXT(A3313,"mmm")</f>
        <v/>
      </c>
    </row>
    <row r="3314">
      <c r="A3314" s="13" t="n">
        <v>45566</v>
      </c>
      <c r="B3314" t="inlineStr">
        <is>
          <t>South</t>
        </is>
      </c>
      <c r="C3314" t="inlineStr">
        <is>
          <t>Website</t>
        </is>
      </c>
      <c r="D3314" t="inlineStr">
        <is>
          <t>Fashion</t>
        </is>
      </c>
      <c r="E3314" t="n">
        <v>134100.38</v>
      </c>
      <c r="F3314" t="n">
        <v>74706.72</v>
      </c>
      <c r="G3314" t="n">
        <v>152085.44</v>
      </c>
      <c r="H3314" t="n">
        <v>104</v>
      </c>
      <c r="I3314" t="n">
        <v>87</v>
      </c>
      <c r="J3314" t="n">
        <v>12</v>
      </c>
      <c r="K3314">
        <f>E3314-F3314</f>
        <v/>
      </c>
      <c r="L3314" s="10">
        <f>IFERROR(K3314/E3314,0)</f>
        <v/>
      </c>
      <c r="M3314">
        <f>YEAR(A3314)</f>
        <v/>
      </c>
      <c r="N3314">
        <f>"Q"&amp;ROUNDUP(MONTH(A3314)/3,0)</f>
        <v/>
      </c>
      <c r="O3314">
        <f>TEXT(A3314,"mmm")</f>
        <v/>
      </c>
    </row>
    <row r="3315">
      <c r="A3315" s="13" t="n">
        <v>45566</v>
      </c>
      <c r="B3315" t="inlineStr">
        <is>
          <t>South</t>
        </is>
      </c>
      <c r="C3315" t="inlineStr">
        <is>
          <t>Website</t>
        </is>
      </c>
      <c r="D3315" t="inlineStr">
        <is>
          <t>Grocery</t>
        </is>
      </c>
      <c r="E3315" t="n">
        <v>59021.49</v>
      </c>
      <c r="F3315" t="n">
        <v>51009.78</v>
      </c>
      <c r="G3315" t="n">
        <v>67029.03999999999</v>
      </c>
      <c r="H3315" t="n">
        <v>149</v>
      </c>
      <c r="I3315" t="n">
        <v>55</v>
      </c>
      <c r="J3315" t="n">
        <v>0</v>
      </c>
      <c r="K3315">
        <f>E3315-F3315</f>
        <v/>
      </c>
      <c r="L3315" s="10">
        <f>IFERROR(K3315/E3315,0)</f>
        <v/>
      </c>
      <c r="M3315">
        <f>YEAR(A3315)</f>
        <v/>
      </c>
      <c r="N3315">
        <f>"Q"&amp;ROUNDUP(MONTH(A3315)/3,0)</f>
        <v/>
      </c>
      <c r="O3315">
        <f>TEXT(A3315,"mmm")</f>
        <v/>
      </c>
    </row>
    <row r="3316">
      <c r="A3316" s="13" t="n">
        <v>45566</v>
      </c>
      <c r="B3316" t="inlineStr">
        <is>
          <t>South</t>
        </is>
      </c>
      <c r="C3316" t="inlineStr">
        <is>
          <t>Website</t>
        </is>
      </c>
      <c r="D3316" t="inlineStr">
        <is>
          <t>Home &amp; Kitchen</t>
        </is>
      </c>
      <c r="E3316" t="n">
        <v>137963.66</v>
      </c>
      <c r="F3316" t="n">
        <v>100853.4</v>
      </c>
      <c r="G3316" t="n">
        <v>156055.12</v>
      </c>
      <c r="H3316" t="n">
        <v>67</v>
      </c>
      <c r="I3316" t="n">
        <v>52</v>
      </c>
      <c r="J3316" t="n">
        <v>3</v>
      </c>
      <c r="K3316">
        <f>E3316-F3316</f>
        <v/>
      </c>
      <c r="L3316" s="10">
        <f>IFERROR(K3316/E3316,0)</f>
        <v/>
      </c>
      <c r="M3316">
        <f>YEAR(A3316)</f>
        <v/>
      </c>
      <c r="N3316">
        <f>"Q"&amp;ROUNDUP(MONTH(A3316)/3,0)</f>
        <v/>
      </c>
      <c r="O3316">
        <f>TEXT(A3316,"mmm")</f>
        <v/>
      </c>
    </row>
    <row r="3317">
      <c r="A3317" s="13" t="n">
        <v>45566</v>
      </c>
      <c r="B3317" t="inlineStr">
        <is>
          <t>South</t>
        </is>
      </c>
      <c r="C3317" t="inlineStr">
        <is>
          <t>Website</t>
        </is>
      </c>
      <c r="D3317" t="inlineStr">
        <is>
          <t>Sports</t>
        </is>
      </c>
      <c r="E3317" t="n">
        <v>88513.22</v>
      </c>
      <c r="F3317" t="n">
        <v>62202.89</v>
      </c>
      <c r="G3317" t="n">
        <v>101034.96</v>
      </c>
      <c r="H3317" t="n">
        <v>31</v>
      </c>
      <c r="I3317" t="n">
        <v>25</v>
      </c>
      <c r="J3317" t="n">
        <v>0</v>
      </c>
      <c r="K3317">
        <f>E3317-F3317</f>
        <v/>
      </c>
      <c r="L3317" s="10">
        <f>IFERROR(K3317/E3317,0)</f>
        <v/>
      </c>
      <c r="M3317">
        <f>YEAR(A3317)</f>
        <v/>
      </c>
      <c r="N3317">
        <f>"Q"&amp;ROUNDUP(MONTH(A3317)/3,0)</f>
        <v/>
      </c>
      <c r="O3317">
        <f>TEXT(A3317,"mmm")</f>
        <v/>
      </c>
    </row>
    <row r="3318">
      <c r="A3318" s="13" t="n">
        <v>45566</v>
      </c>
      <c r="B3318" t="inlineStr">
        <is>
          <t>West</t>
        </is>
      </c>
      <c r="C3318" t="inlineStr">
        <is>
          <t>Marketplace</t>
        </is>
      </c>
      <c r="D3318" t="inlineStr">
        <is>
          <t>Beauty</t>
        </is>
      </c>
      <c r="E3318" t="n">
        <v>22809.85</v>
      </c>
      <c r="F3318" t="n">
        <v>14245.56</v>
      </c>
      <c r="G3318" t="n">
        <v>27190.8</v>
      </c>
      <c r="H3318" t="n">
        <v>45</v>
      </c>
      <c r="I3318" t="n">
        <v>35</v>
      </c>
      <c r="J3318" t="n">
        <v>3</v>
      </c>
      <c r="K3318">
        <f>E3318-F3318</f>
        <v/>
      </c>
      <c r="L3318" s="10">
        <f>IFERROR(K3318/E3318,0)</f>
        <v/>
      </c>
      <c r="M3318">
        <f>YEAR(A3318)</f>
        <v/>
      </c>
      <c r="N3318">
        <f>"Q"&amp;ROUNDUP(MONTH(A3318)/3,0)</f>
        <v/>
      </c>
      <c r="O3318">
        <f>TEXT(A3318,"mmm")</f>
        <v/>
      </c>
    </row>
    <row r="3319">
      <c r="A3319" s="13" t="n">
        <v>45566</v>
      </c>
      <c r="B3319" t="inlineStr">
        <is>
          <t>West</t>
        </is>
      </c>
      <c r="C3319" t="inlineStr">
        <is>
          <t>Marketplace</t>
        </is>
      </c>
      <c r="D3319" t="inlineStr">
        <is>
          <t>Books</t>
        </is>
      </c>
      <c r="E3319" t="n">
        <v>13533.82</v>
      </c>
      <c r="F3319" t="n">
        <v>11149.22</v>
      </c>
      <c r="G3319" t="n">
        <v>15973.36</v>
      </c>
      <c r="H3319" t="n">
        <v>31</v>
      </c>
      <c r="I3319" t="n">
        <v>26</v>
      </c>
      <c r="J3319" t="n">
        <v>3</v>
      </c>
      <c r="K3319">
        <f>E3319-F3319</f>
        <v/>
      </c>
      <c r="L3319" s="10">
        <f>IFERROR(K3319/E3319,0)</f>
        <v/>
      </c>
      <c r="M3319">
        <f>YEAR(A3319)</f>
        <v/>
      </c>
      <c r="N3319">
        <f>"Q"&amp;ROUNDUP(MONTH(A3319)/3,0)</f>
        <v/>
      </c>
      <c r="O3319">
        <f>TEXT(A3319,"mmm")</f>
        <v/>
      </c>
    </row>
    <row r="3320">
      <c r="A3320" s="13" t="n">
        <v>45566</v>
      </c>
      <c r="B3320" t="inlineStr">
        <is>
          <t>West</t>
        </is>
      </c>
      <c r="C3320" t="inlineStr">
        <is>
          <t>Marketplace</t>
        </is>
      </c>
      <c r="D3320" t="inlineStr">
        <is>
          <t>Electronics</t>
        </is>
      </c>
      <c r="E3320" t="n">
        <v>619672.61</v>
      </c>
      <c r="F3320" t="n">
        <v>611543.3</v>
      </c>
      <c r="G3320" t="n">
        <v>731794.96</v>
      </c>
      <c r="H3320" t="n">
        <v>61</v>
      </c>
      <c r="I3320" t="n">
        <v>45</v>
      </c>
      <c r="J3320" t="n">
        <v>8</v>
      </c>
      <c r="K3320">
        <f>E3320-F3320</f>
        <v/>
      </c>
      <c r="L3320" s="10">
        <f>IFERROR(K3320/E3320,0)</f>
        <v/>
      </c>
      <c r="M3320">
        <f>YEAR(A3320)</f>
        <v/>
      </c>
      <c r="N3320">
        <f>"Q"&amp;ROUNDUP(MONTH(A3320)/3,0)</f>
        <v/>
      </c>
      <c r="O3320">
        <f>TEXT(A3320,"mmm")</f>
        <v/>
      </c>
    </row>
    <row r="3321">
      <c r="A3321" s="13" t="n">
        <v>45566</v>
      </c>
      <c r="B3321" t="inlineStr">
        <is>
          <t>West</t>
        </is>
      </c>
      <c r="C3321" t="inlineStr">
        <is>
          <t>Marketplace</t>
        </is>
      </c>
      <c r="D3321" t="inlineStr">
        <is>
          <t>Fashion</t>
        </is>
      </c>
      <c r="E3321" t="n">
        <v>109604.01</v>
      </c>
      <c r="F3321" t="n">
        <v>65708.39999999999</v>
      </c>
      <c r="G3321" t="n">
        <v>129747.28</v>
      </c>
      <c r="H3321" t="n">
        <v>83</v>
      </c>
      <c r="I3321" t="n">
        <v>68</v>
      </c>
      <c r="J3321" t="n">
        <v>18</v>
      </c>
      <c r="K3321">
        <f>E3321-F3321</f>
        <v/>
      </c>
      <c r="L3321" s="10">
        <f>IFERROR(K3321/E3321,0)</f>
        <v/>
      </c>
      <c r="M3321">
        <f>YEAR(A3321)</f>
        <v/>
      </c>
      <c r="N3321">
        <f>"Q"&amp;ROUNDUP(MONTH(A3321)/3,0)</f>
        <v/>
      </c>
      <c r="O3321">
        <f>TEXT(A3321,"mmm")</f>
        <v/>
      </c>
    </row>
    <row r="3322">
      <c r="A3322" s="13" t="n">
        <v>45566</v>
      </c>
      <c r="B3322" t="inlineStr">
        <is>
          <t>West</t>
        </is>
      </c>
      <c r="C3322" t="inlineStr">
        <is>
          <t>Marketplace</t>
        </is>
      </c>
      <c r="D3322" t="inlineStr">
        <is>
          <t>Grocery</t>
        </is>
      </c>
      <c r="E3322" t="n">
        <v>39477.93</v>
      </c>
      <c r="F3322" t="n">
        <v>35938.02</v>
      </c>
      <c r="G3322" t="n">
        <v>46980.96</v>
      </c>
      <c r="H3322" t="n">
        <v>126</v>
      </c>
      <c r="I3322" t="n">
        <v>43</v>
      </c>
      <c r="J3322" t="n">
        <v>1</v>
      </c>
      <c r="K3322">
        <f>E3322-F3322</f>
        <v/>
      </c>
      <c r="L3322" s="10">
        <f>IFERROR(K3322/E3322,0)</f>
        <v/>
      </c>
      <c r="M3322">
        <f>YEAR(A3322)</f>
        <v/>
      </c>
      <c r="N3322">
        <f>"Q"&amp;ROUNDUP(MONTH(A3322)/3,0)</f>
        <v/>
      </c>
      <c r="O3322">
        <f>TEXT(A3322,"mmm")</f>
        <v/>
      </c>
    </row>
    <row r="3323">
      <c r="A3323" s="13" t="n">
        <v>45566</v>
      </c>
      <c r="B3323" t="inlineStr">
        <is>
          <t>West</t>
        </is>
      </c>
      <c r="C3323" t="inlineStr">
        <is>
          <t>Marketplace</t>
        </is>
      </c>
      <c r="D3323" t="inlineStr">
        <is>
          <t>Home &amp; Kitchen</t>
        </is>
      </c>
      <c r="E3323" t="n">
        <v>73160.64999999999</v>
      </c>
      <c r="F3323" t="n">
        <v>54514.46</v>
      </c>
      <c r="G3323" t="n">
        <v>89481.60000000001</v>
      </c>
      <c r="H3323" t="n">
        <v>40</v>
      </c>
      <c r="I3323" t="n">
        <v>29</v>
      </c>
      <c r="J3323" t="n">
        <v>2</v>
      </c>
      <c r="K3323">
        <f>E3323-F3323</f>
        <v/>
      </c>
      <c r="L3323" s="10">
        <f>IFERROR(K3323/E3323,0)</f>
        <v/>
      </c>
      <c r="M3323">
        <f>YEAR(A3323)</f>
        <v/>
      </c>
      <c r="N3323">
        <f>"Q"&amp;ROUNDUP(MONTH(A3323)/3,0)</f>
        <v/>
      </c>
      <c r="O3323">
        <f>TEXT(A3323,"mmm")</f>
        <v/>
      </c>
    </row>
    <row r="3324">
      <c r="A3324" s="13" t="n">
        <v>45566</v>
      </c>
      <c r="B3324" t="inlineStr">
        <is>
          <t>West</t>
        </is>
      </c>
      <c r="C3324" t="inlineStr">
        <is>
          <t>Marketplace</t>
        </is>
      </c>
      <c r="D3324" t="inlineStr">
        <is>
          <t>Sports</t>
        </is>
      </c>
      <c r="E3324" t="n">
        <v>20798.81</v>
      </c>
      <c r="F3324" t="n">
        <v>15030.9</v>
      </c>
      <c r="G3324" t="n">
        <v>24484.72</v>
      </c>
      <c r="H3324" t="n">
        <v>17</v>
      </c>
      <c r="I3324" t="n">
        <v>14</v>
      </c>
      <c r="J3324" t="n">
        <v>1</v>
      </c>
      <c r="K3324">
        <f>E3324-F3324</f>
        <v/>
      </c>
      <c r="L3324" s="10">
        <f>IFERROR(K3324/E3324,0)</f>
        <v/>
      </c>
      <c r="M3324">
        <f>YEAR(A3324)</f>
        <v/>
      </c>
      <c r="N3324">
        <f>"Q"&amp;ROUNDUP(MONTH(A3324)/3,0)</f>
        <v/>
      </c>
      <c r="O3324">
        <f>TEXT(A3324,"mmm")</f>
        <v/>
      </c>
    </row>
    <row r="3325">
      <c r="A3325" s="13" t="n">
        <v>45566</v>
      </c>
      <c r="B3325" t="inlineStr">
        <is>
          <t>West</t>
        </is>
      </c>
      <c r="C3325" t="inlineStr">
        <is>
          <t>Mobile App</t>
        </is>
      </c>
      <c r="D3325" t="inlineStr">
        <is>
          <t>Beauty</t>
        </is>
      </c>
      <c r="E3325" t="n">
        <v>15509.09</v>
      </c>
      <c r="F3325" t="n">
        <v>8982.799999999999</v>
      </c>
      <c r="G3325" t="n">
        <v>17691.44</v>
      </c>
      <c r="H3325" t="n">
        <v>29</v>
      </c>
      <c r="I3325" t="n">
        <v>25</v>
      </c>
      <c r="J3325" t="n">
        <v>4</v>
      </c>
      <c r="K3325">
        <f>E3325-F3325</f>
        <v/>
      </c>
      <c r="L3325" s="10">
        <f>IFERROR(K3325/E3325,0)</f>
        <v/>
      </c>
      <c r="M3325">
        <f>YEAR(A3325)</f>
        <v/>
      </c>
      <c r="N3325">
        <f>"Q"&amp;ROUNDUP(MONTH(A3325)/3,0)</f>
        <v/>
      </c>
      <c r="O3325">
        <f>TEXT(A3325,"mmm")</f>
        <v/>
      </c>
    </row>
    <row r="3326">
      <c r="A3326" s="13" t="n">
        <v>45566</v>
      </c>
      <c r="B3326" t="inlineStr">
        <is>
          <t>West</t>
        </is>
      </c>
      <c r="C3326" t="inlineStr">
        <is>
          <t>Mobile App</t>
        </is>
      </c>
      <c r="D3326" t="inlineStr">
        <is>
          <t>Books</t>
        </is>
      </c>
      <c r="E3326" t="n">
        <v>15360.58</v>
      </c>
      <c r="F3326" t="n">
        <v>12107.52</v>
      </c>
      <c r="G3326" t="n">
        <v>17707.04</v>
      </c>
      <c r="H3326" t="n">
        <v>34</v>
      </c>
      <c r="I3326" t="n">
        <v>31</v>
      </c>
      <c r="J3326" t="n">
        <v>1</v>
      </c>
      <c r="K3326">
        <f>E3326-F3326</f>
        <v/>
      </c>
      <c r="L3326" s="10">
        <f>IFERROR(K3326/E3326,0)</f>
        <v/>
      </c>
      <c r="M3326">
        <f>YEAR(A3326)</f>
        <v/>
      </c>
      <c r="N3326">
        <f>"Q"&amp;ROUNDUP(MONTH(A3326)/3,0)</f>
        <v/>
      </c>
      <c r="O3326">
        <f>TEXT(A3326,"mmm")</f>
        <v/>
      </c>
    </row>
    <row r="3327">
      <c r="A3327" s="13" t="n">
        <v>45566</v>
      </c>
      <c r="B3327" t="inlineStr">
        <is>
          <t>West</t>
        </is>
      </c>
      <c r="C3327" t="inlineStr">
        <is>
          <t>Mobile App</t>
        </is>
      </c>
      <c r="D3327" t="inlineStr">
        <is>
          <t>Electronics</t>
        </is>
      </c>
      <c r="E3327" t="n">
        <v>717186.52</v>
      </c>
      <c r="F3327" t="n">
        <v>694042.16</v>
      </c>
      <c r="G3327" t="n">
        <v>825153.6800000001</v>
      </c>
      <c r="H3327" t="n">
        <v>73</v>
      </c>
      <c r="I3327" t="n">
        <v>59</v>
      </c>
      <c r="J3327" t="n">
        <v>2</v>
      </c>
      <c r="K3327">
        <f>E3327-F3327</f>
        <v/>
      </c>
      <c r="L3327" s="10">
        <f>IFERROR(K3327/E3327,0)</f>
        <v/>
      </c>
      <c r="M3327">
        <f>YEAR(A3327)</f>
        <v/>
      </c>
      <c r="N3327">
        <f>"Q"&amp;ROUNDUP(MONTH(A3327)/3,0)</f>
        <v/>
      </c>
      <c r="O3327">
        <f>TEXT(A3327,"mmm")</f>
        <v/>
      </c>
    </row>
    <row r="3328">
      <c r="A3328" s="13" t="n">
        <v>45566</v>
      </c>
      <c r="B3328" t="inlineStr">
        <is>
          <t>West</t>
        </is>
      </c>
      <c r="C3328" t="inlineStr">
        <is>
          <t>Mobile App</t>
        </is>
      </c>
      <c r="D3328" t="inlineStr">
        <is>
          <t>Fashion</t>
        </is>
      </c>
      <c r="E3328" t="n">
        <v>137747.13</v>
      </c>
      <c r="F3328" t="n">
        <v>79810.25999999999</v>
      </c>
      <c r="G3328" t="n">
        <v>158267.2</v>
      </c>
      <c r="H3328" t="n">
        <v>110</v>
      </c>
      <c r="I3328" t="n">
        <v>86</v>
      </c>
      <c r="J3328" t="n">
        <v>11</v>
      </c>
      <c r="K3328">
        <f>E3328-F3328</f>
        <v/>
      </c>
      <c r="L3328" s="10">
        <f>IFERROR(K3328/E3328,0)</f>
        <v/>
      </c>
      <c r="M3328">
        <f>YEAR(A3328)</f>
        <v/>
      </c>
      <c r="N3328">
        <f>"Q"&amp;ROUNDUP(MONTH(A3328)/3,0)</f>
        <v/>
      </c>
      <c r="O3328">
        <f>TEXT(A3328,"mmm")</f>
        <v/>
      </c>
    </row>
    <row r="3329">
      <c r="A3329" s="13" t="n">
        <v>45566</v>
      </c>
      <c r="B3329" t="inlineStr">
        <is>
          <t>West</t>
        </is>
      </c>
      <c r="C3329" t="inlineStr">
        <is>
          <t>Mobile App</t>
        </is>
      </c>
      <c r="D3329" t="inlineStr">
        <is>
          <t>Grocery</t>
        </is>
      </c>
      <c r="E3329" t="n">
        <v>47934.61</v>
      </c>
      <c r="F3329" t="n">
        <v>42243.66</v>
      </c>
      <c r="G3329" t="n">
        <v>54718.56</v>
      </c>
      <c r="H3329" t="n">
        <v>146</v>
      </c>
      <c r="I3329" t="n">
        <v>54</v>
      </c>
      <c r="J3329" t="n">
        <v>0</v>
      </c>
      <c r="K3329">
        <f>E3329-F3329</f>
        <v/>
      </c>
      <c r="L3329" s="10">
        <f>IFERROR(K3329/E3329,0)</f>
        <v/>
      </c>
      <c r="M3329">
        <f>YEAR(A3329)</f>
        <v/>
      </c>
      <c r="N3329">
        <f>"Q"&amp;ROUNDUP(MONTH(A3329)/3,0)</f>
        <v/>
      </c>
      <c r="O3329">
        <f>TEXT(A3329,"mmm")</f>
        <v/>
      </c>
    </row>
    <row r="3330">
      <c r="A3330" s="13" t="n">
        <v>45566</v>
      </c>
      <c r="B3330" t="inlineStr">
        <is>
          <t>West</t>
        </is>
      </c>
      <c r="C3330" t="inlineStr">
        <is>
          <t>Mobile App</t>
        </is>
      </c>
      <c r="D3330" t="inlineStr">
        <is>
          <t>Home &amp; Kitchen</t>
        </is>
      </c>
      <c r="E3330" t="n">
        <v>114530.62</v>
      </c>
      <c r="F3330" t="n">
        <v>83627.75</v>
      </c>
      <c r="G3330" t="n">
        <v>131496.56</v>
      </c>
      <c r="H3330" t="n">
        <v>51</v>
      </c>
      <c r="I3330" t="n">
        <v>43</v>
      </c>
      <c r="J3330" t="n">
        <v>1</v>
      </c>
      <c r="K3330">
        <f>E3330-F3330</f>
        <v/>
      </c>
      <c r="L3330" s="10">
        <f>IFERROR(K3330/E3330,0)</f>
        <v/>
      </c>
      <c r="M3330">
        <f>YEAR(A3330)</f>
        <v/>
      </c>
      <c r="N3330">
        <f>"Q"&amp;ROUNDUP(MONTH(A3330)/3,0)</f>
        <v/>
      </c>
      <c r="O3330">
        <f>TEXT(A3330,"mmm")</f>
        <v/>
      </c>
    </row>
    <row r="3331">
      <c r="A3331" s="13" t="n">
        <v>45566</v>
      </c>
      <c r="B3331" t="inlineStr">
        <is>
          <t>West</t>
        </is>
      </c>
      <c r="C3331" t="inlineStr">
        <is>
          <t>Mobile App</t>
        </is>
      </c>
      <c r="D3331" t="inlineStr">
        <is>
          <t>Sports</t>
        </is>
      </c>
      <c r="E3331" t="n">
        <v>50025.39</v>
      </c>
      <c r="F3331" t="n">
        <v>35949.24</v>
      </c>
      <c r="G3331" t="n">
        <v>59057.44</v>
      </c>
      <c r="H3331" t="n">
        <v>24</v>
      </c>
      <c r="I3331" t="n">
        <v>17</v>
      </c>
      <c r="J3331" t="n">
        <v>1</v>
      </c>
      <c r="K3331">
        <f>E3331-F3331</f>
        <v/>
      </c>
      <c r="L3331" s="10">
        <f>IFERROR(K3331/E3331,0)</f>
        <v/>
      </c>
      <c r="M3331">
        <f>YEAR(A3331)</f>
        <v/>
      </c>
      <c r="N3331">
        <f>"Q"&amp;ROUNDUP(MONTH(A3331)/3,0)</f>
        <v/>
      </c>
      <c r="O3331">
        <f>TEXT(A3331,"mmm")</f>
        <v/>
      </c>
    </row>
    <row r="3332">
      <c r="A3332" s="13" t="n">
        <v>45566</v>
      </c>
      <c r="B3332" t="inlineStr">
        <is>
          <t>West</t>
        </is>
      </c>
      <c r="C3332" t="inlineStr">
        <is>
          <t>Retail Store</t>
        </is>
      </c>
      <c r="D3332" t="inlineStr">
        <is>
          <t>Beauty</t>
        </is>
      </c>
      <c r="E3332" t="n">
        <v>13996.55</v>
      </c>
      <c r="F3332" t="n">
        <v>8248.129999999999</v>
      </c>
      <c r="G3332" t="n">
        <v>15420.08</v>
      </c>
      <c r="H3332" t="n">
        <v>23</v>
      </c>
      <c r="I3332" t="n">
        <v>19</v>
      </c>
      <c r="J3332" t="n">
        <v>2</v>
      </c>
      <c r="K3332">
        <f>E3332-F3332</f>
        <v/>
      </c>
      <c r="L3332" s="10">
        <f>IFERROR(K3332/E3332,0)</f>
        <v/>
      </c>
      <c r="M3332">
        <f>YEAR(A3332)</f>
        <v/>
      </c>
      <c r="N3332">
        <f>"Q"&amp;ROUNDUP(MONTH(A3332)/3,0)</f>
        <v/>
      </c>
      <c r="O3332">
        <f>TEXT(A3332,"mmm")</f>
        <v/>
      </c>
    </row>
    <row r="3333">
      <c r="A3333" s="13" t="n">
        <v>45566</v>
      </c>
      <c r="B3333" t="inlineStr">
        <is>
          <t>West</t>
        </is>
      </c>
      <c r="C3333" t="inlineStr">
        <is>
          <t>Retail Store</t>
        </is>
      </c>
      <c r="D3333" t="inlineStr">
        <is>
          <t>Books</t>
        </is>
      </c>
      <c r="E3333" t="n">
        <v>7332.77</v>
      </c>
      <c r="F3333" t="n">
        <v>5672.26</v>
      </c>
      <c r="G3333" t="n">
        <v>8156.72</v>
      </c>
      <c r="H3333" t="n">
        <v>17</v>
      </c>
      <c r="I3333" t="n">
        <v>14</v>
      </c>
      <c r="J3333" t="n">
        <v>0</v>
      </c>
      <c r="K3333">
        <f>E3333-F3333</f>
        <v/>
      </c>
      <c r="L3333" s="10">
        <f>IFERROR(K3333/E3333,0)</f>
        <v/>
      </c>
      <c r="M3333">
        <f>YEAR(A3333)</f>
        <v/>
      </c>
      <c r="N3333">
        <f>"Q"&amp;ROUNDUP(MONTH(A3333)/3,0)</f>
        <v/>
      </c>
      <c r="O3333">
        <f>TEXT(A3333,"mmm")</f>
        <v/>
      </c>
    </row>
    <row r="3334">
      <c r="A3334" s="13" t="n">
        <v>45566</v>
      </c>
      <c r="B3334" t="inlineStr">
        <is>
          <t>West</t>
        </is>
      </c>
      <c r="C3334" t="inlineStr">
        <is>
          <t>Retail Store</t>
        </is>
      </c>
      <c r="D3334" t="inlineStr">
        <is>
          <t>Electronics</t>
        </is>
      </c>
      <c r="E3334" t="n">
        <v>174651.41</v>
      </c>
      <c r="F3334" t="n">
        <v>164086.08</v>
      </c>
      <c r="G3334" t="n">
        <v>196225.12</v>
      </c>
      <c r="H3334" t="n">
        <v>22</v>
      </c>
      <c r="I3334" t="n">
        <v>17</v>
      </c>
      <c r="J3334" t="n">
        <v>1</v>
      </c>
      <c r="K3334">
        <f>E3334-F3334</f>
        <v/>
      </c>
      <c r="L3334" s="10">
        <f>IFERROR(K3334/E3334,0)</f>
        <v/>
      </c>
      <c r="M3334">
        <f>YEAR(A3334)</f>
        <v/>
      </c>
      <c r="N3334">
        <f>"Q"&amp;ROUNDUP(MONTH(A3334)/3,0)</f>
        <v/>
      </c>
      <c r="O3334">
        <f>TEXT(A3334,"mmm")</f>
        <v/>
      </c>
    </row>
    <row r="3335">
      <c r="A3335" s="13" t="n">
        <v>45566</v>
      </c>
      <c r="B3335" t="inlineStr">
        <is>
          <t>West</t>
        </is>
      </c>
      <c r="C3335" t="inlineStr">
        <is>
          <t>Retail Store</t>
        </is>
      </c>
      <c r="D3335" t="inlineStr">
        <is>
          <t>Fashion</t>
        </is>
      </c>
      <c r="E3335" t="n">
        <v>49528.81</v>
      </c>
      <c r="F3335" t="n">
        <v>26799.27</v>
      </c>
      <c r="G3335" t="n">
        <v>54032.16</v>
      </c>
      <c r="H3335" t="n">
        <v>36</v>
      </c>
      <c r="I3335" t="n">
        <v>29</v>
      </c>
      <c r="J3335" t="n">
        <v>1</v>
      </c>
      <c r="K3335">
        <f>E3335-F3335</f>
        <v/>
      </c>
      <c r="L3335" s="10">
        <f>IFERROR(K3335/E3335,0)</f>
        <v/>
      </c>
      <c r="M3335">
        <f>YEAR(A3335)</f>
        <v/>
      </c>
      <c r="N3335">
        <f>"Q"&amp;ROUNDUP(MONTH(A3335)/3,0)</f>
        <v/>
      </c>
      <c r="O3335">
        <f>TEXT(A3335,"mmm")</f>
        <v/>
      </c>
    </row>
    <row r="3336">
      <c r="A3336" s="13" t="n">
        <v>45566</v>
      </c>
      <c r="B3336" t="inlineStr">
        <is>
          <t>West</t>
        </is>
      </c>
      <c r="C3336" t="inlineStr">
        <is>
          <t>Retail Store</t>
        </is>
      </c>
      <c r="D3336" t="inlineStr">
        <is>
          <t>Grocery</t>
        </is>
      </c>
      <c r="E3336" t="n">
        <v>20614.62</v>
      </c>
      <c r="F3336" t="n">
        <v>17592.53</v>
      </c>
      <c r="G3336" t="n">
        <v>22632.48</v>
      </c>
      <c r="H3336" t="n">
        <v>58</v>
      </c>
      <c r="I3336" t="n">
        <v>22</v>
      </c>
      <c r="J3336" t="n">
        <v>0</v>
      </c>
      <c r="K3336">
        <f>E3336-F3336</f>
        <v/>
      </c>
      <c r="L3336" s="10">
        <f>IFERROR(K3336/E3336,0)</f>
        <v/>
      </c>
      <c r="M3336">
        <f>YEAR(A3336)</f>
        <v/>
      </c>
      <c r="N3336">
        <f>"Q"&amp;ROUNDUP(MONTH(A3336)/3,0)</f>
        <v/>
      </c>
      <c r="O3336">
        <f>TEXT(A3336,"mmm")</f>
        <v/>
      </c>
    </row>
    <row r="3337">
      <c r="A3337" s="13" t="n">
        <v>45566</v>
      </c>
      <c r="B3337" t="inlineStr">
        <is>
          <t>West</t>
        </is>
      </c>
      <c r="C3337" t="inlineStr">
        <is>
          <t>Retail Store</t>
        </is>
      </c>
      <c r="D3337" t="inlineStr">
        <is>
          <t>Home &amp; Kitchen</t>
        </is>
      </c>
      <c r="E3337" t="n">
        <v>47369.14</v>
      </c>
      <c r="F3337" t="n">
        <v>33123.43</v>
      </c>
      <c r="G3337" t="n">
        <v>52494</v>
      </c>
      <c r="H3337" t="n">
        <v>25</v>
      </c>
      <c r="I3337" t="n">
        <v>15</v>
      </c>
      <c r="J3337" t="n">
        <v>0</v>
      </c>
      <c r="K3337">
        <f>E3337-F3337</f>
        <v/>
      </c>
      <c r="L3337" s="10">
        <f>IFERROR(K3337/E3337,0)</f>
        <v/>
      </c>
      <c r="M3337">
        <f>YEAR(A3337)</f>
        <v/>
      </c>
      <c r="N3337">
        <f>"Q"&amp;ROUNDUP(MONTH(A3337)/3,0)</f>
        <v/>
      </c>
      <c r="O3337">
        <f>TEXT(A3337,"mmm")</f>
        <v/>
      </c>
    </row>
    <row r="3338">
      <c r="A3338" s="13" t="n">
        <v>45566</v>
      </c>
      <c r="B3338" t="inlineStr">
        <is>
          <t>West</t>
        </is>
      </c>
      <c r="C3338" t="inlineStr">
        <is>
          <t>Retail Store</t>
        </is>
      </c>
      <c r="D3338" t="inlineStr">
        <is>
          <t>Sports</t>
        </is>
      </c>
      <c r="E3338" t="n">
        <v>11151.23</v>
      </c>
      <c r="F3338" t="n">
        <v>7714.56</v>
      </c>
      <c r="G3338" t="n">
        <v>12396.8</v>
      </c>
      <c r="H3338" t="n">
        <v>10</v>
      </c>
      <c r="I3338" t="n">
        <v>8</v>
      </c>
      <c r="J3338" t="n">
        <v>0</v>
      </c>
      <c r="K3338">
        <f>E3338-F3338</f>
        <v/>
      </c>
      <c r="L3338" s="10">
        <f>IFERROR(K3338/E3338,0)</f>
        <v/>
      </c>
      <c r="M3338">
        <f>YEAR(A3338)</f>
        <v/>
      </c>
      <c r="N3338">
        <f>"Q"&amp;ROUNDUP(MONTH(A3338)/3,0)</f>
        <v/>
      </c>
      <c r="O3338">
        <f>TEXT(A3338,"mmm")</f>
        <v/>
      </c>
    </row>
    <row r="3339">
      <c r="A3339" s="13" t="n">
        <v>45566</v>
      </c>
      <c r="B3339" t="inlineStr">
        <is>
          <t>West</t>
        </is>
      </c>
      <c r="C3339" t="inlineStr">
        <is>
          <t>Unknown</t>
        </is>
      </c>
      <c r="D3339" t="inlineStr">
        <is>
          <t>Books</t>
        </is>
      </c>
      <c r="E3339" t="n">
        <v>588.74</v>
      </c>
      <c r="F3339" t="n">
        <v>407.75</v>
      </c>
      <c r="G3339" t="n">
        <v>654.16</v>
      </c>
      <c r="H3339" t="n">
        <v>1</v>
      </c>
      <c r="I3339" t="n">
        <v>1</v>
      </c>
      <c r="J3339" t="n">
        <v>0</v>
      </c>
      <c r="K3339">
        <f>E3339-F3339</f>
        <v/>
      </c>
      <c r="L3339" s="10">
        <f>IFERROR(K3339/E3339,0)</f>
        <v/>
      </c>
      <c r="M3339">
        <f>YEAR(A3339)</f>
        <v/>
      </c>
      <c r="N3339">
        <f>"Q"&amp;ROUNDUP(MONTH(A3339)/3,0)</f>
        <v/>
      </c>
      <c r="O3339">
        <f>TEXT(A3339,"mmm")</f>
        <v/>
      </c>
    </row>
    <row r="3340">
      <c r="A3340" s="13" t="n">
        <v>45566</v>
      </c>
      <c r="B3340" t="inlineStr">
        <is>
          <t>West</t>
        </is>
      </c>
      <c r="C3340" t="inlineStr">
        <is>
          <t>Unknown</t>
        </is>
      </c>
      <c r="D3340" t="inlineStr">
        <is>
          <t>Fashion</t>
        </is>
      </c>
      <c r="E3340" t="n">
        <v>1139.01</v>
      </c>
      <c r="F3340" t="n">
        <v>662.85</v>
      </c>
      <c r="G3340" t="n">
        <v>1423.76</v>
      </c>
      <c r="H3340" t="n">
        <v>1</v>
      </c>
      <c r="I3340" t="n">
        <v>1</v>
      </c>
      <c r="J3340" t="n">
        <v>0</v>
      </c>
      <c r="K3340">
        <f>E3340-F3340</f>
        <v/>
      </c>
      <c r="L3340" s="10">
        <f>IFERROR(K3340/E3340,0)</f>
        <v/>
      </c>
      <c r="M3340">
        <f>YEAR(A3340)</f>
        <v/>
      </c>
      <c r="N3340">
        <f>"Q"&amp;ROUNDUP(MONTH(A3340)/3,0)</f>
        <v/>
      </c>
      <c r="O3340">
        <f>TEXT(A3340,"mmm")</f>
        <v/>
      </c>
    </row>
    <row r="3341">
      <c r="A3341" s="13" t="n">
        <v>45566</v>
      </c>
      <c r="B3341" t="inlineStr">
        <is>
          <t>West</t>
        </is>
      </c>
      <c r="C3341" t="inlineStr">
        <is>
          <t>Unknown</t>
        </is>
      </c>
      <c r="D3341" t="inlineStr">
        <is>
          <t>Grocery</t>
        </is>
      </c>
      <c r="E3341" t="n">
        <v>495.14</v>
      </c>
      <c r="F3341" t="n">
        <v>424.84</v>
      </c>
      <c r="G3341" t="n">
        <v>550.16</v>
      </c>
      <c r="H3341" t="n">
        <v>1</v>
      </c>
      <c r="I3341" t="n">
        <v>1</v>
      </c>
      <c r="J3341" t="n">
        <v>0</v>
      </c>
      <c r="K3341">
        <f>E3341-F3341</f>
        <v/>
      </c>
      <c r="L3341" s="10">
        <f>IFERROR(K3341/E3341,0)</f>
        <v/>
      </c>
      <c r="M3341">
        <f>YEAR(A3341)</f>
        <v/>
      </c>
      <c r="N3341">
        <f>"Q"&amp;ROUNDUP(MONTH(A3341)/3,0)</f>
        <v/>
      </c>
      <c r="O3341">
        <f>TEXT(A3341,"mmm")</f>
        <v/>
      </c>
    </row>
    <row r="3342">
      <c r="A3342" s="13" t="n">
        <v>45566</v>
      </c>
      <c r="B3342" t="inlineStr">
        <is>
          <t>West</t>
        </is>
      </c>
      <c r="C3342" t="inlineStr">
        <is>
          <t>Unknown</t>
        </is>
      </c>
      <c r="D3342" t="inlineStr">
        <is>
          <t>Home &amp; Kitchen</t>
        </is>
      </c>
      <c r="E3342" t="n">
        <v>15855.78</v>
      </c>
      <c r="F3342" t="n">
        <v>11609.21</v>
      </c>
      <c r="G3342" t="n">
        <v>17827.68</v>
      </c>
      <c r="H3342" t="n">
        <v>8</v>
      </c>
      <c r="I3342" t="n">
        <v>6</v>
      </c>
      <c r="J3342" t="n">
        <v>1</v>
      </c>
      <c r="K3342">
        <f>E3342-F3342</f>
        <v/>
      </c>
      <c r="L3342" s="10">
        <f>IFERROR(K3342/E3342,0)</f>
        <v/>
      </c>
      <c r="M3342">
        <f>YEAR(A3342)</f>
        <v/>
      </c>
      <c r="N3342">
        <f>"Q"&amp;ROUNDUP(MONTH(A3342)/3,0)</f>
        <v/>
      </c>
      <c r="O3342">
        <f>TEXT(A3342,"mmm")</f>
        <v/>
      </c>
    </row>
    <row r="3343">
      <c r="A3343" s="13" t="n">
        <v>45566</v>
      </c>
      <c r="B3343" t="inlineStr">
        <is>
          <t>West</t>
        </is>
      </c>
      <c r="C3343" t="inlineStr">
        <is>
          <t>Website</t>
        </is>
      </c>
      <c r="D3343" t="inlineStr">
        <is>
          <t>Beauty</t>
        </is>
      </c>
      <c r="E3343" t="n">
        <v>16141.57</v>
      </c>
      <c r="F3343" t="n">
        <v>9687.5</v>
      </c>
      <c r="G3343" t="n">
        <v>18777.2</v>
      </c>
      <c r="H3343" t="n">
        <v>35</v>
      </c>
      <c r="I3343" t="n">
        <v>28</v>
      </c>
      <c r="J3343" t="n">
        <v>2</v>
      </c>
      <c r="K3343">
        <f>E3343-F3343</f>
        <v/>
      </c>
      <c r="L3343" s="10">
        <f>IFERROR(K3343/E3343,0)</f>
        <v/>
      </c>
      <c r="M3343">
        <f>YEAR(A3343)</f>
        <v/>
      </c>
      <c r="N3343">
        <f>"Q"&amp;ROUNDUP(MONTH(A3343)/3,0)</f>
        <v/>
      </c>
      <c r="O3343">
        <f>TEXT(A3343,"mmm")</f>
        <v/>
      </c>
    </row>
    <row r="3344">
      <c r="A3344" s="13" t="n">
        <v>45566</v>
      </c>
      <c r="B3344" t="inlineStr">
        <is>
          <t>West</t>
        </is>
      </c>
      <c r="C3344" t="inlineStr">
        <is>
          <t>Website</t>
        </is>
      </c>
      <c r="D3344" t="inlineStr">
        <is>
          <t>Books</t>
        </is>
      </c>
      <c r="E3344" t="n">
        <v>9436.889999999999</v>
      </c>
      <c r="F3344" t="n">
        <v>7093.68</v>
      </c>
      <c r="G3344" t="n">
        <v>10753.6</v>
      </c>
      <c r="H3344" t="n">
        <v>20</v>
      </c>
      <c r="I3344" t="n">
        <v>18</v>
      </c>
      <c r="J3344" t="n">
        <v>2</v>
      </c>
      <c r="K3344">
        <f>E3344-F3344</f>
        <v/>
      </c>
      <c r="L3344" s="10">
        <f>IFERROR(K3344/E3344,0)</f>
        <v/>
      </c>
      <c r="M3344">
        <f>YEAR(A3344)</f>
        <v/>
      </c>
      <c r="N3344">
        <f>"Q"&amp;ROUNDUP(MONTH(A3344)/3,0)</f>
        <v/>
      </c>
      <c r="O3344">
        <f>TEXT(A3344,"mmm")</f>
        <v/>
      </c>
    </row>
    <row r="3345">
      <c r="A3345" s="13" t="n">
        <v>45566</v>
      </c>
      <c r="B3345" t="inlineStr">
        <is>
          <t>West</t>
        </is>
      </c>
      <c r="C3345" t="inlineStr">
        <is>
          <t>Website</t>
        </is>
      </c>
      <c r="D3345" t="inlineStr">
        <is>
          <t>Electronics</t>
        </is>
      </c>
      <c r="E3345" t="n">
        <v>392670.77</v>
      </c>
      <c r="F3345" t="n">
        <v>368484.85</v>
      </c>
      <c r="G3345" t="n">
        <v>445437.2</v>
      </c>
      <c r="H3345" t="n">
        <v>35</v>
      </c>
      <c r="I3345" t="n">
        <v>32</v>
      </c>
      <c r="J3345" t="n">
        <v>3</v>
      </c>
      <c r="K3345">
        <f>E3345-F3345</f>
        <v/>
      </c>
      <c r="L3345" s="10">
        <f>IFERROR(K3345/E3345,0)</f>
        <v/>
      </c>
      <c r="M3345">
        <f>YEAR(A3345)</f>
        <v/>
      </c>
      <c r="N3345">
        <f>"Q"&amp;ROUNDUP(MONTH(A3345)/3,0)</f>
        <v/>
      </c>
      <c r="O3345">
        <f>TEXT(A3345,"mmm")</f>
        <v/>
      </c>
    </row>
    <row r="3346">
      <c r="A3346" s="13" t="n">
        <v>45566</v>
      </c>
      <c r="B3346" t="inlineStr">
        <is>
          <t>West</t>
        </is>
      </c>
      <c r="C3346" t="inlineStr">
        <is>
          <t>Website</t>
        </is>
      </c>
      <c r="D3346" t="inlineStr">
        <is>
          <t>Fashion</t>
        </is>
      </c>
      <c r="E3346" t="n">
        <v>124446.67</v>
      </c>
      <c r="F3346" t="n">
        <v>68699.86</v>
      </c>
      <c r="G3346" t="n">
        <v>140499.84</v>
      </c>
      <c r="H3346" t="n">
        <v>94</v>
      </c>
      <c r="I3346" t="n">
        <v>78</v>
      </c>
      <c r="J3346" t="n">
        <v>14</v>
      </c>
      <c r="K3346">
        <f>E3346-F3346</f>
        <v/>
      </c>
      <c r="L3346" s="10">
        <f>IFERROR(K3346/E3346,0)</f>
        <v/>
      </c>
      <c r="M3346">
        <f>YEAR(A3346)</f>
        <v/>
      </c>
      <c r="N3346">
        <f>"Q"&amp;ROUNDUP(MONTH(A3346)/3,0)</f>
        <v/>
      </c>
      <c r="O3346">
        <f>TEXT(A3346,"mmm")</f>
        <v/>
      </c>
    </row>
    <row r="3347">
      <c r="A3347" s="13" t="n">
        <v>45566</v>
      </c>
      <c r="B3347" t="inlineStr">
        <is>
          <t>West</t>
        </is>
      </c>
      <c r="C3347" t="inlineStr">
        <is>
          <t>Website</t>
        </is>
      </c>
      <c r="D3347" t="inlineStr">
        <is>
          <t>Grocery</t>
        </is>
      </c>
      <c r="E3347" t="n">
        <v>36740.94</v>
      </c>
      <c r="F3347" t="n">
        <v>31693.19</v>
      </c>
      <c r="G3347" t="n">
        <v>41089.36</v>
      </c>
      <c r="H3347" t="n">
        <v>101</v>
      </c>
      <c r="I3347" t="n">
        <v>35</v>
      </c>
      <c r="J3347" t="n">
        <v>1</v>
      </c>
      <c r="K3347">
        <f>E3347-F3347</f>
        <v/>
      </c>
      <c r="L3347" s="10">
        <f>IFERROR(K3347/E3347,0)</f>
        <v/>
      </c>
      <c r="M3347">
        <f>YEAR(A3347)</f>
        <v/>
      </c>
      <c r="N3347">
        <f>"Q"&amp;ROUNDUP(MONTH(A3347)/3,0)</f>
        <v/>
      </c>
      <c r="O3347">
        <f>TEXT(A3347,"mmm")</f>
        <v/>
      </c>
    </row>
    <row r="3348">
      <c r="A3348" s="13" t="n">
        <v>45566</v>
      </c>
      <c r="B3348" t="inlineStr">
        <is>
          <t>West</t>
        </is>
      </c>
      <c r="C3348" t="inlineStr">
        <is>
          <t>Website</t>
        </is>
      </c>
      <c r="D3348" t="inlineStr">
        <is>
          <t>Home &amp; Kitchen</t>
        </is>
      </c>
      <c r="E3348" t="n">
        <v>79249.63</v>
      </c>
      <c r="F3348" t="n">
        <v>55901.8</v>
      </c>
      <c r="G3348" t="n">
        <v>89012.56</v>
      </c>
      <c r="H3348" t="n">
        <v>41</v>
      </c>
      <c r="I3348" t="n">
        <v>30</v>
      </c>
      <c r="J3348" t="n">
        <v>2</v>
      </c>
      <c r="K3348">
        <f>E3348-F3348</f>
        <v/>
      </c>
      <c r="L3348" s="10">
        <f>IFERROR(K3348/E3348,0)</f>
        <v/>
      </c>
      <c r="M3348">
        <f>YEAR(A3348)</f>
        <v/>
      </c>
      <c r="N3348">
        <f>"Q"&amp;ROUNDUP(MONTH(A3348)/3,0)</f>
        <v/>
      </c>
      <c r="O3348">
        <f>TEXT(A3348,"mmm")</f>
        <v/>
      </c>
    </row>
    <row r="3349">
      <c r="A3349" s="13" t="n">
        <v>45566</v>
      </c>
      <c r="B3349" t="inlineStr">
        <is>
          <t>West</t>
        </is>
      </c>
      <c r="C3349" t="inlineStr">
        <is>
          <t>Website</t>
        </is>
      </c>
      <c r="D3349" t="inlineStr">
        <is>
          <t>Sports</t>
        </is>
      </c>
      <c r="E3349" t="n">
        <v>19745.26</v>
      </c>
      <c r="F3349" t="n">
        <v>13213.96</v>
      </c>
      <c r="G3349" t="n">
        <v>21489.52</v>
      </c>
      <c r="H3349" t="n">
        <v>17</v>
      </c>
      <c r="I3349" t="n">
        <v>14</v>
      </c>
      <c r="J3349" t="n">
        <v>0</v>
      </c>
      <c r="K3349">
        <f>E3349-F3349</f>
        <v/>
      </c>
      <c r="L3349" s="10">
        <f>IFERROR(K3349/E3349,0)</f>
        <v/>
      </c>
      <c r="M3349">
        <f>YEAR(A3349)</f>
        <v/>
      </c>
      <c r="N3349">
        <f>"Q"&amp;ROUNDUP(MONTH(A3349)/3,0)</f>
        <v/>
      </c>
      <c r="O3349">
        <f>TEXT(A3349,"mmm")</f>
        <v/>
      </c>
    </row>
    <row r="3350">
      <c r="A3350" s="13" t="n">
        <v>45597</v>
      </c>
      <c r="B3350" t="inlineStr">
        <is>
          <t>Central</t>
        </is>
      </c>
      <c r="C3350" t="inlineStr">
        <is>
          <t>Marketplace</t>
        </is>
      </c>
      <c r="D3350" t="inlineStr">
        <is>
          <t>Beauty</t>
        </is>
      </c>
      <c r="E3350" t="n">
        <v>2980.24</v>
      </c>
      <c r="F3350" t="n">
        <v>1757.63</v>
      </c>
      <c r="G3350" t="n">
        <v>3549.52</v>
      </c>
      <c r="H3350" t="n">
        <v>7</v>
      </c>
      <c r="I3350" t="n">
        <v>7</v>
      </c>
      <c r="J3350" t="n">
        <v>1</v>
      </c>
      <c r="K3350">
        <f>E3350-F3350</f>
        <v/>
      </c>
      <c r="L3350" s="10">
        <f>IFERROR(K3350/E3350,0)</f>
        <v/>
      </c>
      <c r="M3350">
        <f>YEAR(A3350)</f>
        <v/>
      </c>
      <c r="N3350">
        <f>"Q"&amp;ROUNDUP(MONTH(A3350)/3,0)</f>
        <v/>
      </c>
      <c r="O3350">
        <f>TEXT(A3350,"mmm")</f>
        <v/>
      </c>
    </row>
    <row r="3351">
      <c r="A3351" s="13" t="n">
        <v>45597</v>
      </c>
      <c r="B3351" t="inlineStr">
        <is>
          <t>Central</t>
        </is>
      </c>
      <c r="C3351" t="inlineStr">
        <is>
          <t>Marketplace</t>
        </is>
      </c>
      <c r="D3351" t="inlineStr">
        <is>
          <t>Books</t>
        </is>
      </c>
      <c r="E3351" t="n">
        <v>4064.57</v>
      </c>
      <c r="F3351" t="n">
        <v>3174.89</v>
      </c>
      <c r="G3351" t="n">
        <v>4719.52</v>
      </c>
      <c r="H3351" t="n">
        <v>12</v>
      </c>
      <c r="I3351" t="n">
        <v>9</v>
      </c>
      <c r="J3351" t="n">
        <v>0</v>
      </c>
      <c r="K3351">
        <f>E3351-F3351</f>
        <v/>
      </c>
      <c r="L3351" s="10">
        <f>IFERROR(K3351/E3351,0)</f>
        <v/>
      </c>
      <c r="M3351">
        <f>YEAR(A3351)</f>
        <v/>
      </c>
      <c r="N3351">
        <f>"Q"&amp;ROUNDUP(MONTH(A3351)/3,0)</f>
        <v/>
      </c>
      <c r="O3351">
        <f>TEXT(A3351,"mmm")</f>
        <v/>
      </c>
    </row>
    <row r="3352">
      <c r="A3352" s="13" t="n">
        <v>45597</v>
      </c>
      <c r="B3352" t="inlineStr">
        <is>
          <t>Central</t>
        </is>
      </c>
      <c r="C3352" t="inlineStr">
        <is>
          <t>Marketplace</t>
        </is>
      </c>
      <c r="D3352" t="inlineStr">
        <is>
          <t>Electronics</t>
        </is>
      </c>
      <c r="E3352" t="n">
        <v>360780.05</v>
      </c>
      <c r="F3352" t="n">
        <v>352470.52</v>
      </c>
      <c r="G3352" t="n">
        <v>410728.24</v>
      </c>
      <c r="H3352" t="n">
        <v>19</v>
      </c>
      <c r="I3352" t="n">
        <v>16</v>
      </c>
      <c r="J3352" t="n">
        <v>1</v>
      </c>
      <c r="K3352">
        <f>E3352-F3352</f>
        <v/>
      </c>
      <c r="L3352" s="10">
        <f>IFERROR(K3352/E3352,0)</f>
        <v/>
      </c>
      <c r="M3352">
        <f>YEAR(A3352)</f>
        <v/>
      </c>
      <c r="N3352">
        <f>"Q"&amp;ROUNDUP(MONTH(A3352)/3,0)</f>
        <v/>
      </c>
      <c r="O3352">
        <f>TEXT(A3352,"mmm")</f>
        <v/>
      </c>
    </row>
    <row r="3353">
      <c r="A3353" s="13" t="n">
        <v>45597</v>
      </c>
      <c r="B3353" t="inlineStr">
        <is>
          <t>Central</t>
        </is>
      </c>
      <c r="C3353" t="inlineStr">
        <is>
          <t>Marketplace</t>
        </is>
      </c>
      <c r="D3353" t="inlineStr">
        <is>
          <t>Fashion</t>
        </is>
      </c>
      <c r="E3353" t="n">
        <v>32097.82</v>
      </c>
      <c r="F3353" t="n">
        <v>18776.82</v>
      </c>
      <c r="G3353" t="n">
        <v>38325.04</v>
      </c>
      <c r="H3353" t="n">
        <v>29</v>
      </c>
      <c r="I3353" t="n">
        <v>23</v>
      </c>
      <c r="J3353" t="n">
        <v>3</v>
      </c>
      <c r="K3353">
        <f>E3353-F3353</f>
        <v/>
      </c>
      <c r="L3353" s="10">
        <f>IFERROR(K3353/E3353,0)</f>
        <v/>
      </c>
      <c r="M3353">
        <f>YEAR(A3353)</f>
        <v/>
      </c>
      <c r="N3353">
        <f>"Q"&amp;ROUNDUP(MONTH(A3353)/3,0)</f>
        <v/>
      </c>
      <c r="O3353">
        <f>TEXT(A3353,"mmm")</f>
        <v/>
      </c>
    </row>
    <row r="3354">
      <c r="A3354" s="13" t="n">
        <v>45597</v>
      </c>
      <c r="B3354" t="inlineStr">
        <is>
          <t>Central</t>
        </is>
      </c>
      <c r="C3354" t="inlineStr">
        <is>
          <t>Marketplace</t>
        </is>
      </c>
      <c r="D3354" t="inlineStr">
        <is>
          <t>Grocery</t>
        </is>
      </c>
      <c r="E3354" t="n">
        <v>6309.38</v>
      </c>
      <c r="F3354" t="n">
        <v>5900.21</v>
      </c>
      <c r="G3354" t="n">
        <v>7502.56</v>
      </c>
      <c r="H3354" t="n">
        <v>26</v>
      </c>
      <c r="I3354" t="n">
        <v>12</v>
      </c>
      <c r="J3354" t="n">
        <v>0</v>
      </c>
      <c r="K3354">
        <f>E3354-F3354</f>
        <v/>
      </c>
      <c r="L3354" s="10">
        <f>IFERROR(K3354/E3354,0)</f>
        <v/>
      </c>
      <c r="M3354">
        <f>YEAR(A3354)</f>
        <v/>
      </c>
      <c r="N3354">
        <f>"Q"&amp;ROUNDUP(MONTH(A3354)/3,0)</f>
        <v/>
      </c>
      <c r="O3354">
        <f>TEXT(A3354,"mmm")</f>
        <v/>
      </c>
    </row>
    <row r="3355">
      <c r="A3355" s="13" t="n">
        <v>45597</v>
      </c>
      <c r="B3355" t="inlineStr">
        <is>
          <t>Central</t>
        </is>
      </c>
      <c r="C3355" t="inlineStr">
        <is>
          <t>Marketplace</t>
        </is>
      </c>
      <c r="D3355" t="inlineStr">
        <is>
          <t>Home &amp; Kitchen</t>
        </is>
      </c>
      <c r="E3355" t="n">
        <v>25923.67</v>
      </c>
      <c r="F3355" t="n">
        <v>20125.61</v>
      </c>
      <c r="G3355" t="n">
        <v>31690.88</v>
      </c>
      <c r="H3355" t="n">
        <v>18</v>
      </c>
      <c r="I3355" t="n">
        <v>13</v>
      </c>
      <c r="J3355" t="n">
        <v>0</v>
      </c>
      <c r="K3355">
        <f>E3355-F3355</f>
        <v/>
      </c>
      <c r="L3355" s="10">
        <f>IFERROR(K3355/E3355,0)</f>
        <v/>
      </c>
      <c r="M3355">
        <f>YEAR(A3355)</f>
        <v/>
      </c>
      <c r="N3355">
        <f>"Q"&amp;ROUNDUP(MONTH(A3355)/3,0)</f>
        <v/>
      </c>
      <c r="O3355">
        <f>TEXT(A3355,"mmm")</f>
        <v/>
      </c>
    </row>
    <row r="3356">
      <c r="A3356" s="13" t="n">
        <v>45597</v>
      </c>
      <c r="B3356" t="inlineStr">
        <is>
          <t>Central</t>
        </is>
      </c>
      <c r="C3356" t="inlineStr">
        <is>
          <t>Marketplace</t>
        </is>
      </c>
      <c r="D3356" t="inlineStr">
        <is>
          <t>Sports</t>
        </is>
      </c>
      <c r="E3356" t="n">
        <v>13643.99</v>
      </c>
      <c r="F3356" t="n">
        <v>10367.24</v>
      </c>
      <c r="G3356" t="n">
        <v>16599.44</v>
      </c>
      <c r="H3356" t="n">
        <v>9</v>
      </c>
      <c r="I3356" t="n">
        <v>9</v>
      </c>
      <c r="J3356" t="n">
        <v>2</v>
      </c>
      <c r="K3356">
        <f>E3356-F3356</f>
        <v/>
      </c>
      <c r="L3356" s="10">
        <f>IFERROR(K3356/E3356,0)</f>
        <v/>
      </c>
      <c r="M3356">
        <f>YEAR(A3356)</f>
        <v/>
      </c>
      <c r="N3356">
        <f>"Q"&amp;ROUNDUP(MONTH(A3356)/3,0)</f>
        <v/>
      </c>
      <c r="O3356">
        <f>TEXT(A3356,"mmm")</f>
        <v/>
      </c>
    </row>
    <row r="3357">
      <c r="A3357" s="13" t="n">
        <v>45597</v>
      </c>
      <c r="B3357" t="inlineStr">
        <is>
          <t>Central</t>
        </is>
      </c>
      <c r="C3357" t="inlineStr">
        <is>
          <t>Mobile App</t>
        </is>
      </c>
      <c r="D3357" t="inlineStr">
        <is>
          <t>Beauty</t>
        </is>
      </c>
      <c r="E3357" t="n">
        <v>9770.700000000001</v>
      </c>
      <c r="F3357" t="n">
        <v>5834.11</v>
      </c>
      <c r="G3357" t="n">
        <v>11431.68</v>
      </c>
      <c r="H3357" t="n">
        <v>18</v>
      </c>
      <c r="I3357" t="n">
        <v>12</v>
      </c>
      <c r="J3357" t="n">
        <v>2</v>
      </c>
      <c r="K3357">
        <f>E3357-F3357</f>
        <v/>
      </c>
      <c r="L3357" s="10">
        <f>IFERROR(K3357/E3357,0)</f>
        <v/>
      </c>
      <c r="M3357">
        <f>YEAR(A3357)</f>
        <v/>
      </c>
      <c r="N3357">
        <f>"Q"&amp;ROUNDUP(MONTH(A3357)/3,0)</f>
        <v/>
      </c>
      <c r="O3357">
        <f>TEXT(A3357,"mmm")</f>
        <v/>
      </c>
    </row>
    <row r="3358">
      <c r="A3358" s="13" t="n">
        <v>45597</v>
      </c>
      <c r="B3358" t="inlineStr">
        <is>
          <t>Central</t>
        </is>
      </c>
      <c r="C3358" t="inlineStr">
        <is>
          <t>Mobile App</t>
        </is>
      </c>
      <c r="D3358" t="inlineStr">
        <is>
          <t>Books</t>
        </is>
      </c>
      <c r="E3358" t="n">
        <v>3730.84</v>
      </c>
      <c r="F3358" t="n">
        <v>3022.39</v>
      </c>
      <c r="G3358" t="n">
        <v>4246.32</v>
      </c>
      <c r="H3358" t="n">
        <v>7</v>
      </c>
      <c r="I3358" t="n">
        <v>5</v>
      </c>
      <c r="J3358" t="n">
        <v>0</v>
      </c>
      <c r="K3358">
        <f>E3358-F3358</f>
        <v/>
      </c>
      <c r="L3358" s="10">
        <f>IFERROR(K3358/E3358,0)</f>
        <v/>
      </c>
      <c r="M3358">
        <f>YEAR(A3358)</f>
        <v/>
      </c>
      <c r="N3358">
        <f>"Q"&amp;ROUNDUP(MONTH(A3358)/3,0)</f>
        <v/>
      </c>
      <c r="O3358">
        <f>TEXT(A3358,"mmm")</f>
        <v/>
      </c>
    </row>
    <row r="3359">
      <c r="A3359" s="13" t="n">
        <v>45597</v>
      </c>
      <c r="B3359" t="inlineStr">
        <is>
          <t>Central</t>
        </is>
      </c>
      <c r="C3359" t="inlineStr">
        <is>
          <t>Mobile App</t>
        </is>
      </c>
      <c r="D3359" t="inlineStr">
        <is>
          <t>Electronics</t>
        </is>
      </c>
      <c r="E3359" t="n">
        <v>228568.42</v>
      </c>
      <c r="F3359" t="n">
        <v>217745.25</v>
      </c>
      <c r="G3359" t="n">
        <v>258693.76</v>
      </c>
      <c r="H3359" t="n">
        <v>26</v>
      </c>
      <c r="I3359" t="n">
        <v>22</v>
      </c>
      <c r="J3359" t="n">
        <v>1</v>
      </c>
      <c r="K3359">
        <f>E3359-F3359</f>
        <v/>
      </c>
      <c r="L3359" s="10">
        <f>IFERROR(K3359/E3359,0)</f>
        <v/>
      </c>
      <c r="M3359">
        <f>YEAR(A3359)</f>
        <v/>
      </c>
      <c r="N3359">
        <f>"Q"&amp;ROUNDUP(MONTH(A3359)/3,0)</f>
        <v/>
      </c>
      <c r="O3359">
        <f>TEXT(A3359,"mmm")</f>
        <v/>
      </c>
    </row>
    <row r="3360">
      <c r="A3360" s="13" t="n">
        <v>45597</v>
      </c>
      <c r="B3360" t="inlineStr">
        <is>
          <t>Central</t>
        </is>
      </c>
      <c r="C3360" t="inlineStr">
        <is>
          <t>Mobile App</t>
        </is>
      </c>
      <c r="D3360" t="inlineStr">
        <is>
          <t>Fashion</t>
        </is>
      </c>
      <c r="E3360" t="n">
        <v>40341.86</v>
      </c>
      <c r="F3360" t="n">
        <v>23979.78</v>
      </c>
      <c r="G3360" t="n">
        <v>47263.84</v>
      </c>
      <c r="H3360" t="n">
        <v>34</v>
      </c>
      <c r="I3360" t="n">
        <v>26</v>
      </c>
      <c r="J3360" t="n">
        <v>2</v>
      </c>
      <c r="K3360">
        <f>E3360-F3360</f>
        <v/>
      </c>
      <c r="L3360" s="10">
        <f>IFERROR(K3360/E3360,0)</f>
        <v/>
      </c>
      <c r="M3360">
        <f>YEAR(A3360)</f>
        <v/>
      </c>
      <c r="N3360">
        <f>"Q"&amp;ROUNDUP(MONTH(A3360)/3,0)</f>
        <v/>
      </c>
      <c r="O3360">
        <f>TEXT(A3360,"mmm")</f>
        <v/>
      </c>
    </row>
    <row r="3361">
      <c r="A3361" s="13" t="n">
        <v>45597</v>
      </c>
      <c r="B3361" t="inlineStr">
        <is>
          <t>Central</t>
        </is>
      </c>
      <c r="C3361" t="inlineStr">
        <is>
          <t>Mobile App</t>
        </is>
      </c>
      <c r="D3361" t="inlineStr">
        <is>
          <t>Grocery</t>
        </is>
      </c>
      <c r="E3361" t="n">
        <v>17045.47</v>
      </c>
      <c r="F3361" t="n">
        <v>15471.8</v>
      </c>
      <c r="G3361" t="n">
        <v>20165.6</v>
      </c>
      <c r="H3361" t="n">
        <v>70</v>
      </c>
      <c r="I3361" t="n">
        <v>26</v>
      </c>
      <c r="J3361" t="n">
        <v>0</v>
      </c>
      <c r="K3361">
        <f>E3361-F3361</f>
        <v/>
      </c>
      <c r="L3361" s="10">
        <f>IFERROR(K3361/E3361,0)</f>
        <v/>
      </c>
      <c r="M3361">
        <f>YEAR(A3361)</f>
        <v/>
      </c>
      <c r="N3361">
        <f>"Q"&amp;ROUNDUP(MONTH(A3361)/3,0)</f>
        <v/>
      </c>
      <c r="O3361">
        <f>TEXT(A3361,"mmm")</f>
        <v/>
      </c>
    </row>
    <row r="3362">
      <c r="A3362" s="13" t="n">
        <v>45597</v>
      </c>
      <c r="B3362" t="inlineStr">
        <is>
          <t>Central</t>
        </is>
      </c>
      <c r="C3362" t="inlineStr">
        <is>
          <t>Mobile App</t>
        </is>
      </c>
      <c r="D3362" t="inlineStr">
        <is>
          <t>Home &amp; Kitchen</t>
        </is>
      </c>
      <c r="E3362" t="n">
        <v>46083.18</v>
      </c>
      <c r="F3362" t="n">
        <v>33585.4</v>
      </c>
      <c r="G3362" t="n">
        <v>52730.08</v>
      </c>
      <c r="H3362" t="n">
        <v>18</v>
      </c>
      <c r="I3362" t="n">
        <v>16</v>
      </c>
      <c r="J3362" t="n">
        <v>1</v>
      </c>
      <c r="K3362">
        <f>E3362-F3362</f>
        <v/>
      </c>
      <c r="L3362" s="10">
        <f>IFERROR(K3362/E3362,0)</f>
        <v/>
      </c>
      <c r="M3362">
        <f>YEAR(A3362)</f>
        <v/>
      </c>
      <c r="N3362">
        <f>"Q"&amp;ROUNDUP(MONTH(A3362)/3,0)</f>
        <v/>
      </c>
      <c r="O3362">
        <f>TEXT(A3362,"mmm")</f>
        <v/>
      </c>
    </row>
    <row r="3363">
      <c r="A3363" s="13" t="n">
        <v>45597</v>
      </c>
      <c r="B3363" t="inlineStr">
        <is>
          <t>Central</t>
        </is>
      </c>
      <c r="C3363" t="inlineStr">
        <is>
          <t>Mobile App</t>
        </is>
      </c>
      <c r="D3363" t="inlineStr">
        <is>
          <t>Sports</t>
        </is>
      </c>
      <c r="E3363" t="n">
        <v>22771.07</v>
      </c>
      <c r="F3363" t="n">
        <v>15668.49</v>
      </c>
      <c r="G3363" t="n">
        <v>25716.08</v>
      </c>
      <c r="H3363" t="n">
        <v>13</v>
      </c>
      <c r="I3363" t="n">
        <v>9</v>
      </c>
      <c r="J3363" t="n">
        <v>0</v>
      </c>
      <c r="K3363">
        <f>E3363-F3363</f>
        <v/>
      </c>
      <c r="L3363" s="10">
        <f>IFERROR(K3363/E3363,0)</f>
        <v/>
      </c>
      <c r="M3363">
        <f>YEAR(A3363)</f>
        <v/>
      </c>
      <c r="N3363">
        <f>"Q"&amp;ROUNDUP(MONTH(A3363)/3,0)</f>
        <v/>
      </c>
      <c r="O3363">
        <f>TEXT(A3363,"mmm")</f>
        <v/>
      </c>
    </row>
    <row r="3364">
      <c r="A3364" s="13" t="n">
        <v>45597</v>
      </c>
      <c r="B3364" t="inlineStr">
        <is>
          <t>Central</t>
        </is>
      </c>
      <c r="C3364" t="inlineStr">
        <is>
          <t>Retail Store</t>
        </is>
      </c>
      <c r="D3364" t="inlineStr">
        <is>
          <t>Beauty</t>
        </is>
      </c>
      <c r="E3364" t="n">
        <v>3931.2</v>
      </c>
      <c r="F3364" t="n">
        <v>2122.53</v>
      </c>
      <c r="G3364" t="n">
        <v>4342</v>
      </c>
      <c r="H3364" t="n">
        <v>5</v>
      </c>
      <c r="I3364" t="n">
        <v>4</v>
      </c>
      <c r="J3364" t="n">
        <v>0</v>
      </c>
      <c r="K3364">
        <f>E3364-F3364</f>
        <v/>
      </c>
      <c r="L3364" s="10">
        <f>IFERROR(K3364/E3364,0)</f>
        <v/>
      </c>
      <c r="M3364">
        <f>YEAR(A3364)</f>
        <v/>
      </c>
      <c r="N3364">
        <f>"Q"&amp;ROUNDUP(MONTH(A3364)/3,0)</f>
        <v/>
      </c>
      <c r="O3364">
        <f>TEXT(A3364,"mmm")</f>
        <v/>
      </c>
    </row>
    <row r="3365">
      <c r="A3365" s="13" t="n">
        <v>45597</v>
      </c>
      <c r="B3365" t="inlineStr">
        <is>
          <t>Central</t>
        </is>
      </c>
      <c r="C3365" t="inlineStr">
        <is>
          <t>Retail Store</t>
        </is>
      </c>
      <c r="D3365" t="inlineStr">
        <is>
          <t>Books</t>
        </is>
      </c>
      <c r="E3365" t="n">
        <v>1610.86</v>
      </c>
      <c r="F3365" t="n">
        <v>1273.94</v>
      </c>
      <c r="G3365" t="n">
        <v>1795.04</v>
      </c>
      <c r="H3365" t="n">
        <v>4</v>
      </c>
      <c r="I3365" t="n">
        <v>3</v>
      </c>
      <c r="J3365" t="n">
        <v>0</v>
      </c>
      <c r="K3365">
        <f>E3365-F3365</f>
        <v/>
      </c>
      <c r="L3365" s="10">
        <f>IFERROR(K3365/E3365,0)</f>
        <v/>
      </c>
      <c r="M3365">
        <f>YEAR(A3365)</f>
        <v/>
      </c>
      <c r="N3365">
        <f>"Q"&amp;ROUNDUP(MONTH(A3365)/3,0)</f>
        <v/>
      </c>
      <c r="O3365">
        <f>TEXT(A3365,"mmm")</f>
        <v/>
      </c>
    </row>
    <row r="3366">
      <c r="A3366" s="13" t="n">
        <v>45597</v>
      </c>
      <c r="B3366" t="inlineStr">
        <is>
          <t>Central</t>
        </is>
      </c>
      <c r="C3366" t="inlineStr">
        <is>
          <t>Retail Store</t>
        </is>
      </c>
      <c r="D3366" t="inlineStr">
        <is>
          <t>Electronics</t>
        </is>
      </c>
      <c r="E3366" t="n">
        <v>223291</v>
      </c>
      <c r="F3366" t="n">
        <v>211366.8</v>
      </c>
      <c r="G3366" t="n">
        <v>251142.32</v>
      </c>
      <c r="H3366" t="n">
        <v>17</v>
      </c>
      <c r="I3366" t="n">
        <v>12</v>
      </c>
      <c r="J3366" t="n">
        <v>2</v>
      </c>
      <c r="K3366">
        <f>E3366-F3366</f>
        <v/>
      </c>
      <c r="L3366" s="10">
        <f>IFERROR(K3366/E3366,0)</f>
        <v/>
      </c>
      <c r="M3366">
        <f>YEAR(A3366)</f>
        <v/>
      </c>
      <c r="N3366">
        <f>"Q"&amp;ROUNDUP(MONTH(A3366)/3,0)</f>
        <v/>
      </c>
      <c r="O3366">
        <f>TEXT(A3366,"mmm")</f>
        <v/>
      </c>
    </row>
    <row r="3367">
      <c r="A3367" s="13" t="n">
        <v>45597</v>
      </c>
      <c r="B3367" t="inlineStr">
        <is>
          <t>Central</t>
        </is>
      </c>
      <c r="C3367" t="inlineStr">
        <is>
          <t>Retail Store</t>
        </is>
      </c>
      <c r="D3367" t="inlineStr">
        <is>
          <t>Fashion</t>
        </is>
      </c>
      <c r="E3367" t="n">
        <v>11421.32</v>
      </c>
      <c r="F3367" t="n">
        <v>6643.58</v>
      </c>
      <c r="G3367" t="n">
        <v>12949.04</v>
      </c>
      <c r="H3367" t="n">
        <v>9</v>
      </c>
      <c r="I3367" t="n">
        <v>7</v>
      </c>
      <c r="J3367" t="n">
        <v>1</v>
      </c>
      <c r="K3367">
        <f>E3367-F3367</f>
        <v/>
      </c>
      <c r="L3367" s="10">
        <f>IFERROR(K3367/E3367,0)</f>
        <v/>
      </c>
      <c r="M3367">
        <f>YEAR(A3367)</f>
        <v/>
      </c>
      <c r="N3367">
        <f>"Q"&amp;ROUNDUP(MONTH(A3367)/3,0)</f>
        <v/>
      </c>
      <c r="O3367">
        <f>TEXT(A3367,"mmm")</f>
        <v/>
      </c>
    </row>
    <row r="3368">
      <c r="A3368" s="13" t="n">
        <v>45597</v>
      </c>
      <c r="B3368" t="inlineStr">
        <is>
          <t>Central</t>
        </is>
      </c>
      <c r="C3368" t="inlineStr">
        <is>
          <t>Retail Store</t>
        </is>
      </c>
      <c r="D3368" t="inlineStr">
        <is>
          <t>Grocery</t>
        </is>
      </c>
      <c r="E3368" t="n">
        <v>4002.43</v>
      </c>
      <c r="F3368" t="n">
        <v>3463.19</v>
      </c>
      <c r="G3368" t="n">
        <v>4488.64</v>
      </c>
      <c r="H3368" t="n">
        <v>14</v>
      </c>
      <c r="I3368" t="n">
        <v>6</v>
      </c>
      <c r="J3368" t="n">
        <v>0</v>
      </c>
      <c r="K3368">
        <f>E3368-F3368</f>
        <v/>
      </c>
      <c r="L3368" s="10">
        <f>IFERROR(K3368/E3368,0)</f>
        <v/>
      </c>
      <c r="M3368">
        <f>YEAR(A3368)</f>
        <v/>
      </c>
      <c r="N3368">
        <f>"Q"&amp;ROUNDUP(MONTH(A3368)/3,0)</f>
        <v/>
      </c>
      <c r="O3368">
        <f>TEXT(A3368,"mmm")</f>
        <v/>
      </c>
    </row>
    <row r="3369">
      <c r="A3369" s="13" t="n">
        <v>45597</v>
      </c>
      <c r="B3369" t="inlineStr">
        <is>
          <t>Central</t>
        </is>
      </c>
      <c r="C3369" t="inlineStr">
        <is>
          <t>Retail Store</t>
        </is>
      </c>
      <c r="D3369" t="inlineStr">
        <is>
          <t>Home &amp; Kitchen</t>
        </is>
      </c>
      <c r="E3369" t="n">
        <v>18979.63</v>
      </c>
      <c r="F3369" t="n">
        <v>13750.16</v>
      </c>
      <c r="G3369" t="n">
        <v>21012.16</v>
      </c>
      <c r="H3369" t="n">
        <v>6</v>
      </c>
      <c r="I3369" t="n">
        <v>6</v>
      </c>
      <c r="J3369" t="n">
        <v>0</v>
      </c>
      <c r="K3369">
        <f>E3369-F3369</f>
        <v/>
      </c>
      <c r="L3369" s="10">
        <f>IFERROR(K3369/E3369,0)</f>
        <v/>
      </c>
      <c r="M3369">
        <f>YEAR(A3369)</f>
        <v/>
      </c>
      <c r="N3369">
        <f>"Q"&amp;ROUNDUP(MONTH(A3369)/3,0)</f>
        <v/>
      </c>
      <c r="O3369">
        <f>TEXT(A3369,"mmm")</f>
        <v/>
      </c>
    </row>
    <row r="3370">
      <c r="A3370" s="13" t="n">
        <v>45597</v>
      </c>
      <c r="B3370" t="inlineStr">
        <is>
          <t>Central</t>
        </is>
      </c>
      <c r="C3370" t="inlineStr">
        <is>
          <t>Retail Store</t>
        </is>
      </c>
      <c r="D3370" t="inlineStr">
        <is>
          <t>Sports</t>
        </is>
      </c>
      <c r="E3370" t="n">
        <v>10652.1</v>
      </c>
      <c r="F3370" t="n">
        <v>7336.31</v>
      </c>
      <c r="G3370" t="n">
        <v>11196.64</v>
      </c>
      <c r="H3370" t="n">
        <v>4</v>
      </c>
      <c r="I3370" t="n">
        <v>3</v>
      </c>
      <c r="J3370" t="n">
        <v>0</v>
      </c>
      <c r="K3370">
        <f>E3370-F3370</f>
        <v/>
      </c>
      <c r="L3370" s="10">
        <f>IFERROR(K3370/E3370,0)</f>
        <v/>
      </c>
      <c r="M3370">
        <f>YEAR(A3370)</f>
        <v/>
      </c>
      <c r="N3370">
        <f>"Q"&amp;ROUNDUP(MONTH(A3370)/3,0)</f>
        <v/>
      </c>
      <c r="O3370">
        <f>TEXT(A3370,"mmm")</f>
        <v/>
      </c>
    </row>
    <row r="3371">
      <c r="A3371" s="13" t="n">
        <v>45597</v>
      </c>
      <c r="B3371" t="inlineStr">
        <is>
          <t>Central</t>
        </is>
      </c>
      <c r="C3371" t="inlineStr">
        <is>
          <t>Unknown</t>
        </is>
      </c>
      <c r="D3371" t="inlineStr">
        <is>
          <t>Beauty</t>
        </is>
      </c>
      <c r="E3371" t="n">
        <v>1579.14</v>
      </c>
      <c r="F3371" t="n">
        <v>1133.76</v>
      </c>
      <c r="G3371" t="n">
        <v>1973.92</v>
      </c>
      <c r="H3371" t="n">
        <v>2</v>
      </c>
      <c r="I3371" t="n">
        <v>1</v>
      </c>
      <c r="J3371" t="n">
        <v>0</v>
      </c>
      <c r="K3371">
        <f>E3371-F3371</f>
        <v/>
      </c>
      <c r="L3371" s="10">
        <f>IFERROR(K3371/E3371,0)</f>
        <v/>
      </c>
      <c r="M3371">
        <f>YEAR(A3371)</f>
        <v/>
      </c>
      <c r="N3371">
        <f>"Q"&amp;ROUNDUP(MONTH(A3371)/3,0)</f>
        <v/>
      </c>
      <c r="O3371">
        <f>TEXT(A3371,"mmm")</f>
        <v/>
      </c>
    </row>
    <row r="3372">
      <c r="A3372" s="13" t="n">
        <v>45597</v>
      </c>
      <c r="B3372" t="inlineStr">
        <is>
          <t>Central</t>
        </is>
      </c>
      <c r="C3372" t="inlineStr">
        <is>
          <t>Unknown</t>
        </is>
      </c>
      <c r="D3372" t="inlineStr">
        <is>
          <t>Fashion</t>
        </is>
      </c>
      <c r="E3372" t="n">
        <v>4687.8</v>
      </c>
      <c r="F3372" t="n">
        <v>2550.65</v>
      </c>
      <c r="G3372" t="n">
        <v>5571.28</v>
      </c>
      <c r="H3372" t="n">
        <v>3</v>
      </c>
      <c r="I3372" t="n">
        <v>2</v>
      </c>
      <c r="J3372" t="n">
        <v>0</v>
      </c>
      <c r="K3372">
        <f>E3372-F3372</f>
        <v/>
      </c>
      <c r="L3372" s="10">
        <f>IFERROR(K3372/E3372,0)</f>
        <v/>
      </c>
      <c r="M3372">
        <f>YEAR(A3372)</f>
        <v/>
      </c>
      <c r="N3372">
        <f>"Q"&amp;ROUNDUP(MONTH(A3372)/3,0)</f>
        <v/>
      </c>
      <c r="O3372">
        <f>TEXT(A3372,"mmm")</f>
        <v/>
      </c>
    </row>
    <row r="3373">
      <c r="A3373" s="13" t="n">
        <v>45597</v>
      </c>
      <c r="B3373" t="inlineStr">
        <is>
          <t>Central</t>
        </is>
      </c>
      <c r="C3373" t="inlineStr">
        <is>
          <t>Unknown</t>
        </is>
      </c>
      <c r="D3373" t="inlineStr">
        <is>
          <t>Grocery</t>
        </is>
      </c>
      <c r="E3373" t="n">
        <v>1217.27</v>
      </c>
      <c r="F3373" t="n">
        <v>1157.31</v>
      </c>
      <c r="G3373" t="n">
        <v>1432.08</v>
      </c>
      <c r="H3373" t="n">
        <v>3</v>
      </c>
      <c r="I3373" t="n">
        <v>1</v>
      </c>
      <c r="J3373" t="n">
        <v>0</v>
      </c>
      <c r="K3373">
        <f>E3373-F3373</f>
        <v/>
      </c>
      <c r="L3373" s="10">
        <f>IFERROR(K3373/E3373,0)</f>
        <v/>
      </c>
      <c r="M3373">
        <f>YEAR(A3373)</f>
        <v/>
      </c>
      <c r="N3373">
        <f>"Q"&amp;ROUNDUP(MONTH(A3373)/3,0)</f>
        <v/>
      </c>
      <c r="O3373">
        <f>TEXT(A3373,"mmm")</f>
        <v/>
      </c>
    </row>
    <row r="3374">
      <c r="A3374" s="13" t="n">
        <v>45597</v>
      </c>
      <c r="B3374" t="inlineStr">
        <is>
          <t>Central</t>
        </is>
      </c>
      <c r="C3374" t="inlineStr">
        <is>
          <t>Unknown</t>
        </is>
      </c>
      <c r="D3374" t="inlineStr">
        <is>
          <t>Home &amp; Kitchen</t>
        </is>
      </c>
      <c r="E3374" t="n">
        <v>1112.96</v>
      </c>
      <c r="F3374" t="n">
        <v>882.0700000000001</v>
      </c>
      <c r="G3374" t="n">
        <v>1309.36</v>
      </c>
      <c r="H3374" t="n">
        <v>1</v>
      </c>
      <c r="I3374" t="n">
        <v>1</v>
      </c>
      <c r="J3374" t="n">
        <v>0</v>
      </c>
      <c r="K3374">
        <f>E3374-F3374</f>
        <v/>
      </c>
      <c r="L3374" s="10">
        <f>IFERROR(K3374/E3374,0)</f>
        <v/>
      </c>
      <c r="M3374">
        <f>YEAR(A3374)</f>
        <v/>
      </c>
      <c r="N3374">
        <f>"Q"&amp;ROUNDUP(MONTH(A3374)/3,0)</f>
        <v/>
      </c>
      <c r="O3374">
        <f>TEXT(A3374,"mmm")</f>
        <v/>
      </c>
    </row>
    <row r="3375">
      <c r="A3375" s="13" t="n">
        <v>45597</v>
      </c>
      <c r="B3375" t="inlineStr">
        <is>
          <t>Central</t>
        </is>
      </c>
      <c r="C3375" t="inlineStr">
        <is>
          <t>Unknown</t>
        </is>
      </c>
      <c r="D3375" t="inlineStr">
        <is>
          <t>Sports</t>
        </is>
      </c>
      <c r="E3375" t="n">
        <v>2269.02</v>
      </c>
      <c r="F3375" t="n">
        <v>1786.09</v>
      </c>
      <c r="G3375" t="n">
        <v>3025.36</v>
      </c>
      <c r="H3375" t="n">
        <v>1</v>
      </c>
      <c r="I3375" t="n">
        <v>1</v>
      </c>
      <c r="J3375" t="n">
        <v>0</v>
      </c>
      <c r="K3375">
        <f>E3375-F3375</f>
        <v/>
      </c>
      <c r="L3375" s="10">
        <f>IFERROR(K3375/E3375,0)</f>
        <v/>
      </c>
      <c r="M3375">
        <f>YEAR(A3375)</f>
        <v/>
      </c>
      <c r="N3375">
        <f>"Q"&amp;ROUNDUP(MONTH(A3375)/3,0)</f>
        <v/>
      </c>
      <c r="O3375">
        <f>TEXT(A3375,"mmm")</f>
        <v/>
      </c>
    </row>
    <row r="3376">
      <c r="A3376" s="13" t="n">
        <v>45597</v>
      </c>
      <c r="B3376" t="inlineStr">
        <is>
          <t>Central</t>
        </is>
      </c>
      <c r="C3376" t="inlineStr">
        <is>
          <t>Website</t>
        </is>
      </c>
      <c r="D3376" t="inlineStr">
        <is>
          <t>Beauty</t>
        </is>
      </c>
      <c r="E3376" t="n">
        <v>5089.96</v>
      </c>
      <c r="F3376" t="n">
        <v>2996.55</v>
      </c>
      <c r="G3376" t="n">
        <v>5739.76</v>
      </c>
      <c r="H3376" t="n">
        <v>11</v>
      </c>
      <c r="I3376" t="n">
        <v>11</v>
      </c>
      <c r="J3376" t="n">
        <v>0</v>
      </c>
      <c r="K3376">
        <f>E3376-F3376</f>
        <v/>
      </c>
      <c r="L3376" s="10">
        <f>IFERROR(K3376/E3376,0)</f>
        <v/>
      </c>
      <c r="M3376">
        <f>YEAR(A3376)</f>
        <v/>
      </c>
      <c r="N3376">
        <f>"Q"&amp;ROUNDUP(MONTH(A3376)/3,0)</f>
        <v/>
      </c>
      <c r="O3376">
        <f>TEXT(A3376,"mmm")</f>
        <v/>
      </c>
    </row>
    <row r="3377">
      <c r="A3377" s="13" t="n">
        <v>45597</v>
      </c>
      <c r="B3377" t="inlineStr">
        <is>
          <t>Central</t>
        </is>
      </c>
      <c r="C3377" t="inlineStr">
        <is>
          <t>Website</t>
        </is>
      </c>
      <c r="D3377" t="inlineStr">
        <is>
          <t>Books</t>
        </is>
      </c>
      <c r="E3377" t="n">
        <v>5215.65</v>
      </c>
      <c r="F3377" t="n">
        <v>3949.2</v>
      </c>
      <c r="G3377" t="n">
        <v>5925.92</v>
      </c>
      <c r="H3377" t="n">
        <v>12</v>
      </c>
      <c r="I3377" t="n">
        <v>9</v>
      </c>
      <c r="J3377" t="n">
        <v>0</v>
      </c>
      <c r="K3377">
        <f>E3377-F3377</f>
        <v/>
      </c>
      <c r="L3377" s="10">
        <f>IFERROR(K3377/E3377,0)</f>
        <v/>
      </c>
      <c r="M3377">
        <f>YEAR(A3377)</f>
        <v/>
      </c>
      <c r="N3377">
        <f>"Q"&amp;ROUNDUP(MONTH(A3377)/3,0)</f>
        <v/>
      </c>
      <c r="O3377">
        <f>TEXT(A3377,"mmm")</f>
        <v/>
      </c>
    </row>
    <row r="3378">
      <c r="A3378" s="13" t="n">
        <v>45597</v>
      </c>
      <c r="B3378" t="inlineStr">
        <is>
          <t>Central</t>
        </is>
      </c>
      <c r="C3378" t="inlineStr">
        <is>
          <t>Website</t>
        </is>
      </c>
      <c r="D3378" t="inlineStr">
        <is>
          <t>Electronics</t>
        </is>
      </c>
      <c r="E3378" t="n">
        <v>485141.38</v>
      </c>
      <c r="F3378" t="n">
        <v>469114.34</v>
      </c>
      <c r="G3378" t="n">
        <v>555299.6800000001</v>
      </c>
      <c r="H3378" t="n">
        <v>38</v>
      </c>
      <c r="I3378" t="n">
        <v>29</v>
      </c>
      <c r="J3378" t="n">
        <v>5</v>
      </c>
      <c r="K3378">
        <f>E3378-F3378</f>
        <v/>
      </c>
      <c r="L3378" s="10">
        <f>IFERROR(K3378/E3378,0)</f>
        <v/>
      </c>
      <c r="M3378">
        <f>YEAR(A3378)</f>
        <v/>
      </c>
      <c r="N3378">
        <f>"Q"&amp;ROUNDUP(MONTH(A3378)/3,0)</f>
        <v/>
      </c>
      <c r="O3378">
        <f>TEXT(A3378,"mmm")</f>
        <v/>
      </c>
    </row>
    <row r="3379">
      <c r="A3379" s="13" t="n">
        <v>45597</v>
      </c>
      <c r="B3379" t="inlineStr">
        <is>
          <t>Central</t>
        </is>
      </c>
      <c r="C3379" t="inlineStr">
        <is>
          <t>Website</t>
        </is>
      </c>
      <c r="D3379" t="inlineStr">
        <is>
          <t>Fashion</t>
        </is>
      </c>
      <c r="E3379" t="n">
        <v>40942.9</v>
      </c>
      <c r="F3379" t="n">
        <v>23247.34</v>
      </c>
      <c r="G3379" t="n">
        <v>46712.64</v>
      </c>
      <c r="H3379" t="n">
        <v>34</v>
      </c>
      <c r="I3379" t="n">
        <v>29</v>
      </c>
      <c r="J3379" t="n">
        <v>7</v>
      </c>
      <c r="K3379">
        <f>E3379-F3379</f>
        <v/>
      </c>
      <c r="L3379" s="10">
        <f>IFERROR(K3379/E3379,0)</f>
        <v/>
      </c>
      <c r="M3379">
        <f>YEAR(A3379)</f>
        <v/>
      </c>
      <c r="N3379">
        <f>"Q"&amp;ROUNDUP(MONTH(A3379)/3,0)</f>
        <v/>
      </c>
      <c r="O3379">
        <f>TEXT(A3379,"mmm")</f>
        <v/>
      </c>
    </row>
    <row r="3380">
      <c r="A3380" s="13" t="n">
        <v>45597</v>
      </c>
      <c r="B3380" t="inlineStr">
        <is>
          <t>Central</t>
        </is>
      </c>
      <c r="C3380" t="inlineStr">
        <is>
          <t>Website</t>
        </is>
      </c>
      <c r="D3380" t="inlineStr">
        <is>
          <t>Grocery</t>
        </is>
      </c>
      <c r="E3380" t="n">
        <v>15148.18</v>
      </c>
      <c r="F3380" t="n">
        <v>13761.89</v>
      </c>
      <c r="G3380" t="n">
        <v>17674.8</v>
      </c>
      <c r="H3380" t="n">
        <v>55</v>
      </c>
      <c r="I3380" t="n">
        <v>20</v>
      </c>
      <c r="J3380" t="n">
        <v>0</v>
      </c>
      <c r="K3380">
        <f>E3380-F3380</f>
        <v/>
      </c>
      <c r="L3380" s="10">
        <f>IFERROR(K3380/E3380,0)</f>
        <v/>
      </c>
      <c r="M3380">
        <f>YEAR(A3380)</f>
        <v/>
      </c>
      <c r="N3380">
        <f>"Q"&amp;ROUNDUP(MONTH(A3380)/3,0)</f>
        <v/>
      </c>
      <c r="O3380">
        <f>TEXT(A3380,"mmm")</f>
        <v/>
      </c>
    </row>
    <row r="3381">
      <c r="A3381" s="13" t="n">
        <v>45597</v>
      </c>
      <c r="B3381" t="inlineStr">
        <is>
          <t>Central</t>
        </is>
      </c>
      <c r="C3381" t="inlineStr">
        <is>
          <t>Website</t>
        </is>
      </c>
      <c r="D3381" t="inlineStr">
        <is>
          <t>Home &amp; Kitchen</t>
        </is>
      </c>
      <c r="E3381" t="n">
        <v>38991.58</v>
      </c>
      <c r="F3381" t="n">
        <v>28414.13</v>
      </c>
      <c r="G3381" t="n">
        <v>44398.64</v>
      </c>
      <c r="H3381" t="n">
        <v>19</v>
      </c>
      <c r="I3381" t="n">
        <v>15</v>
      </c>
      <c r="J3381" t="n">
        <v>0</v>
      </c>
      <c r="K3381">
        <f>E3381-F3381</f>
        <v/>
      </c>
      <c r="L3381" s="10">
        <f>IFERROR(K3381/E3381,0)</f>
        <v/>
      </c>
      <c r="M3381">
        <f>YEAR(A3381)</f>
        <v/>
      </c>
      <c r="N3381">
        <f>"Q"&amp;ROUNDUP(MONTH(A3381)/3,0)</f>
        <v/>
      </c>
      <c r="O3381">
        <f>TEXT(A3381,"mmm")</f>
        <v/>
      </c>
    </row>
    <row r="3382">
      <c r="A3382" s="13" t="n">
        <v>45597</v>
      </c>
      <c r="B3382" t="inlineStr">
        <is>
          <t>Central</t>
        </is>
      </c>
      <c r="C3382" t="inlineStr">
        <is>
          <t>Website</t>
        </is>
      </c>
      <c r="D3382" t="inlineStr">
        <is>
          <t>Sports</t>
        </is>
      </c>
      <c r="E3382" t="n">
        <v>7887.92</v>
      </c>
      <c r="F3382" t="n">
        <v>5371.42</v>
      </c>
      <c r="G3382" t="n">
        <v>8615.360000000001</v>
      </c>
      <c r="H3382" t="n">
        <v>6</v>
      </c>
      <c r="I3382" t="n">
        <v>6</v>
      </c>
      <c r="J3382" t="n">
        <v>0</v>
      </c>
      <c r="K3382">
        <f>E3382-F3382</f>
        <v/>
      </c>
      <c r="L3382" s="10">
        <f>IFERROR(K3382/E3382,0)</f>
        <v/>
      </c>
      <c r="M3382">
        <f>YEAR(A3382)</f>
        <v/>
      </c>
      <c r="N3382">
        <f>"Q"&amp;ROUNDUP(MONTH(A3382)/3,0)</f>
        <v/>
      </c>
      <c r="O3382">
        <f>TEXT(A3382,"mmm")</f>
        <v/>
      </c>
    </row>
    <row r="3383">
      <c r="A3383" s="13" t="n">
        <v>45597</v>
      </c>
      <c r="B3383" t="inlineStr">
        <is>
          <t>East</t>
        </is>
      </c>
      <c r="C3383" t="inlineStr">
        <is>
          <t>Marketplace</t>
        </is>
      </c>
      <c r="D3383" t="inlineStr">
        <is>
          <t>Beauty</t>
        </is>
      </c>
      <c r="E3383" t="n">
        <v>21231.43</v>
      </c>
      <c r="F3383" t="n">
        <v>12883.02</v>
      </c>
      <c r="G3383" t="n">
        <v>25924.08</v>
      </c>
      <c r="H3383" t="n">
        <v>33</v>
      </c>
      <c r="I3383" t="n">
        <v>28</v>
      </c>
      <c r="J3383" t="n">
        <v>4</v>
      </c>
      <c r="K3383">
        <f>E3383-F3383</f>
        <v/>
      </c>
      <c r="L3383" s="10">
        <f>IFERROR(K3383/E3383,0)</f>
        <v/>
      </c>
      <c r="M3383">
        <f>YEAR(A3383)</f>
        <v/>
      </c>
      <c r="N3383">
        <f>"Q"&amp;ROUNDUP(MONTH(A3383)/3,0)</f>
        <v/>
      </c>
      <c r="O3383">
        <f>TEXT(A3383,"mmm")</f>
        <v/>
      </c>
    </row>
    <row r="3384">
      <c r="A3384" s="13" t="n">
        <v>45597</v>
      </c>
      <c r="B3384" t="inlineStr">
        <is>
          <t>East</t>
        </is>
      </c>
      <c r="C3384" t="inlineStr">
        <is>
          <t>Marketplace</t>
        </is>
      </c>
      <c r="D3384" t="inlineStr">
        <is>
          <t>Books</t>
        </is>
      </c>
      <c r="E3384" t="n">
        <v>7953.38</v>
      </c>
      <c r="F3384" t="n">
        <v>6368</v>
      </c>
      <c r="G3384" t="n">
        <v>9518.08</v>
      </c>
      <c r="H3384" t="n">
        <v>18</v>
      </c>
      <c r="I3384" t="n">
        <v>14</v>
      </c>
      <c r="J3384" t="n">
        <v>1</v>
      </c>
      <c r="K3384">
        <f>E3384-F3384</f>
        <v/>
      </c>
      <c r="L3384" s="10">
        <f>IFERROR(K3384/E3384,0)</f>
        <v/>
      </c>
      <c r="M3384">
        <f>YEAR(A3384)</f>
        <v/>
      </c>
      <c r="N3384">
        <f>"Q"&amp;ROUNDUP(MONTH(A3384)/3,0)</f>
        <v/>
      </c>
      <c r="O3384">
        <f>TEXT(A3384,"mmm")</f>
        <v/>
      </c>
    </row>
    <row r="3385">
      <c r="A3385" s="13" t="n">
        <v>45597</v>
      </c>
      <c r="B3385" t="inlineStr">
        <is>
          <t>East</t>
        </is>
      </c>
      <c r="C3385" t="inlineStr">
        <is>
          <t>Marketplace</t>
        </is>
      </c>
      <c r="D3385" t="inlineStr">
        <is>
          <t>Electronics</t>
        </is>
      </c>
      <c r="E3385" t="n">
        <v>387114.61</v>
      </c>
      <c r="F3385" t="n">
        <v>385065.8</v>
      </c>
      <c r="G3385" t="n">
        <v>458058.64</v>
      </c>
      <c r="H3385" t="n">
        <v>39</v>
      </c>
      <c r="I3385" t="n">
        <v>31</v>
      </c>
      <c r="J3385" t="n">
        <v>1</v>
      </c>
      <c r="K3385">
        <f>E3385-F3385</f>
        <v/>
      </c>
      <c r="L3385" s="10">
        <f>IFERROR(K3385/E3385,0)</f>
        <v/>
      </c>
      <c r="M3385">
        <f>YEAR(A3385)</f>
        <v/>
      </c>
      <c r="N3385">
        <f>"Q"&amp;ROUNDUP(MONTH(A3385)/3,0)</f>
        <v/>
      </c>
      <c r="O3385">
        <f>TEXT(A3385,"mmm")</f>
        <v/>
      </c>
    </row>
    <row r="3386">
      <c r="A3386" s="13" t="n">
        <v>45597</v>
      </c>
      <c r="B3386" t="inlineStr">
        <is>
          <t>East</t>
        </is>
      </c>
      <c r="C3386" t="inlineStr">
        <is>
          <t>Marketplace</t>
        </is>
      </c>
      <c r="D3386" t="inlineStr">
        <is>
          <t>Fashion</t>
        </is>
      </c>
      <c r="E3386" t="n">
        <v>80485.2</v>
      </c>
      <c r="F3386" t="n">
        <v>47389.1</v>
      </c>
      <c r="G3386" t="n">
        <v>96061.67999999999</v>
      </c>
      <c r="H3386" t="n">
        <v>63</v>
      </c>
      <c r="I3386" t="n">
        <v>51</v>
      </c>
      <c r="J3386" t="n">
        <v>12</v>
      </c>
      <c r="K3386">
        <f>E3386-F3386</f>
        <v/>
      </c>
      <c r="L3386" s="10">
        <f>IFERROR(K3386/E3386,0)</f>
        <v/>
      </c>
      <c r="M3386">
        <f>YEAR(A3386)</f>
        <v/>
      </c>
      <c r="N3386">
        <f>"Q"&amp;ROUNDUP(MONTH(A3386)/3,0)</f>
        <v/>
      </c>
      <c r="O3386">
        <f>TEXT(A3386,"mmm")</f>
        <v/>
      </c>
    </row>
    <row r="3387">
      <c r="A3387" s="13" t="n">
        <v>45597</v>
      </c>
      <c r="B3387" t="inlineStr">
        <is>
          <t>East</t>
        </is>
      </c>
      <c r="C3387" t="inlineStr">
        <is>
          <t>Marketplace</t>
        </is>
      </c>
      <c r="D3387" t="inlineStr">
        <is>
          <t>Grocery</t>
        </is>
      </c>
      <c r="E3387" t="n">
        <v>26939.06</v>
      </c>
      <c r="F3387" t="n">
        <v>25004.7</v>
      </c>
      <c r="G3387" t="n">
        <v>32403.28</v>
      </c>
      <c r="H3387" t="n">
        <v>93</v>
      </c>
      <c r="I3387" t="n">
        <v>37</v>
      </c>
      <c r="J3387" t="n">
        <v>0</v>
      </c>
      <c r="K3387">
        <f>E3387-F3387</f>
        <v/>
      </c>
      <c r="L3387" s="10">
        <f>IFERROR(K3387/E3387,0)</f>
        <v/>
      </c>
      <c r="M3387">
        <f>YEAR(A3387)</f>
        <v/>
      </c>
      <c r="N3387">
        <f>"Q"&amp;ROUNDUP(MONTH(A3387)/3,0)</f>
        <v/>
      </c>
      <c r="O3387">
        <f>TEXT(A3387,"mmm")</f>
        <v/>
      </c>
    </row>
    <row r="3388">
      <c r="A3388" s="13" t="n">
        <v>45597</v>
      </c>
      <c r="B3388" t="inlineStr">
        <is>
          <t>East</t>
        </is>
      </c>
      <c r="C3388" t="inlineStr">
        <is>
          <t>Marketplace</t>
        </is>
      </c>
      <c r="D3388" t="inlineStr">
        <is>
          <t>Home &amp; Kitchen</t>
        </is>
      </c>
      <c r="E3388" t="n">
        <v>67499.3</v>
      </c>
      <c r="F3388" t="n">
        <v>51861.28</v>
      </c>
      <c r="G3388" t="n">
        <v>81255.2</v>
      </c>
      <c r="H3388" t="n">
        <v>30</v>
      </c>
      <c r="I3388" t="n">
        <v>22</v>
      </c>
      <c r="J3388" t="n">
        <v>5</v>
      </c>
      <c r="K3388">
        <f>E3388-F3388</f>
        <v/>
      </c>
      <c r="L3388" s="10">
        <f>IFERROR(K3388/E3388,0)</f>
        <v/>
      </c>
      <c r="M3388">
        <f>YEAR(A3388)</f>
        <v/>
      </c>
      <c r="N3388">
        <f>"Q"&amp;ROUNDUP(MONTH(A3388)/3,0)</f>
        <v/>
      </c>
      <c r="O3388">
        <f>TEXT(A3388,"mmm")</f>
        <v/>
      </c>
    </row>
    <row r="3389">
      <c r="A3389" s="13" t="n">
        <v>45597</v>
      </c>
      <c r="B3389" t="inlineStr">
        <is>
          <t>East</t>
        </is>
      </c>
      <c r="C3389" t="inlineStr">
        <is>
          <t>Marketplace</t>
        </is>
      </c>
      <c r="D3389" t="inlineStr">
        <is>
          <t>Sports</t>
        </is>
      </c>
      <c r="E3389" t="n">
        <v>38496.39</v>
      </c>
      <c r="F3389" t="n">
        <v>26917.46</v>
      </c>
      <c r="G3389" t="n">
        <v>44579.6</v>
      </c>
      <c r="H3389" t="n">
        <v>15</v>
      </c>
      <c r="I3389" t="n">
        <v>13</v>
      </c>
      <c r="J3389" t="n">
        <v>1</v>
      </c>
      <c r="K3389">
        <f>E3389-F3389</f>
        <v/>
      </c>
      <c r="L3389" s="10">
        <f>IFERROR(K3389/E3389,0)</f>
        <v/>
      </c>
      <c r="M3389">
        <f>YEAR(A3389)</f>
        <v/>
      </c>
      <c r="N3389">
        <f>"Q"&amp;ROUNDUP(MONTH(A3389)/3,0)</f>
        <v/>
      </c>
      <c r="O3389">
        <f>TEXT(A3389,"mmm")</f>
        <v/>
      </c>
    </row>
    <row r="3390">
      <c r="A3390" s="13" t="n">
        <v>45597</v>
      </c>
      <c r="B3390" t="inlineStr">
        <is>
          <t>East</t>
        </is>
      </c>
      <c r="C3390" t="inlineStr">
        <is>
          <t>Mobile App</t>
        </is>
      </c>
      <c r="D3390" t="inlineStr">
        <is>
          <t>Beauty</t>
        </is>
      </c>
      <c r="E3390" t="n">
        <v>27280.31</v>
      </c>
      <c r="F3390" t="n">
        <v>15969.93</v>
      </c>
      <c r="G3390" t="n">
        <v>31809.44</v>
      </c>
      <c r="H3390" t="n">
        <v>44</v>
      </c>
      <c r="I3390" t="n">
        <v>32</v>
      </c>
      <c r="J3390" t="n">
        <v>1</v>
      </c>
      <c r="K3390">
        <f>E3390-F3390</f>
        <v/>
      </c>
      <c r="L3390" s="10">
        <f>IFERROR(K3390/E3390,0)</f>
        <v/>
      </c>
      <c r="M3390">
        <f>YEAR(A3390)</f>
        <v/>
      </c>
      <c r="N3390">
        <f>"Q"&amp;ROUNDUP(MONTH(A3390)/3,0)</f>
        <v/>
      </c>
      <c r="O3390">
        <f>TEXT(A3390,"mmm")</f>
        <v/>
      </c>
    </row>
    <row r="3391">
      <c r="A3391" s="13" t="n">
        <v>45597</v>
      </c>
      <c r="B3391" t="inlineStr">
        <is>
          <t>East</t>
        </is>
      </c>
      <c r="C3391" t="inlineStr">
        <is>
          <t>Mobile App</t>
        </is>
      </c>
      <c r="D3391" t="inlineStr">
        <is>
          <t>Books</t>
        </is>
      </c>
      <c r="E3391" t="n">
        <v>10160.27</v>
      </c>
      <c r="F3391" t="n">
        <v>7998.86</v>
      </c>
      <c r="G3391" t="n">
        <v>11537.76</v>
      </c>
      <c r="H3391" t="n">
        <v>26</v>
      </c>
      <c r="I3391" t="n">
        <v>22</v>
      </c>
      <c r="J3391" t="n">
        <v>3</v>
      </c>
      <c r="K3391">
        <f>E3391-F3391</f>
        <v/>
      </c>
      <c r="L3391" s="10">
        <f>IFERROR(K3391/E3391,0)</f>
        <v/>
      </c>
      <c r="M3391">
        <f>YEAR(A3391)</f>
        <v/>
      </c>
      <c r="N3391">
        <f>"Q"&amp;ROUNDUP(MONTH(A3391)/3,0)</f>
        <v/>
      </c>
      <c r="O3391">
        <f>TEXT(A3391,"mmm")</f>
        <v/>
      </c>
    </row>
    <row r="3392">
      <c r="A3392" s="13" t="n">
        <v>45597</v>
      </c>
      <c r="B3392" t="inlineStr">
        <is>
          <t>East</t>
        </is>
      </c>
      <c r="C3392" t="inlineStr">
        <is>
          <t>Mobile App</t>
        </is>
      </c>
      <c r="D3392" t="inlineStr">
        <is>
          <t>Electronics</t>
        </is>
      </c>
      <c r="E3392" t="n">
        <v>487296.32</v>
      </c>
      <c r="F3392" t="n">
        <v>458233.87</v>
      </c>
      <c r="G3392" t="n">
        <v>557078.08</v>
      </c>
      <c r="H3392" t="n">
        <v>48</v>
      </c>
      <c r="I3392" t="n">
        <v>37</v>
      </c>
      <c r="J3392" t="n">
        <v>3</v>
      </c>
      <c r="K3392">
        <f>E3392-F3392</f>
        <v/>
      </c>
      <c r="L3392" s="10">
        <f>IFERROR(K3392/E3392,0)</f>
        <v/>
      </c>
      <c r="M3392">
        <f>YEAR(A3392)</f>
        <v/>
      </c>
      <c r="N3392">
        <f>"Q"&amp;ROUNDUP(MONTH(A3392)/3,0)</f>
        <v/>
      </c>
      <c r="O3392">
        <f>TEXT(A3392,"mmm")</f>
        <v/>
      </c>
    </row>
    <row r="3393">
      <c r="A3393" s="13" t="n">
        <v>45597</v>
      </c>
      <c r="B3393" t="inlineStr">
        <is>
          <t>East</t>
        </is>
      </c>
      <c r="C3393" t="inlineStr">
        <is>
          <t>Mobile App</t>
        </is>
      </c>
      <c r="D3393" t="inlineStr">
        <is>
          <t>Fashion</t>
        </is>
      </c>
      <c r="E3393" t="n">
        <v>87845.64</v>
      </c>
      <c r="F3393" t="n">
        <v>51949.48</v>
      </c>
      <c r="G3393" t="n">
        <v>102928.8</v>
      </c>
      <c r="H3393" t="n">
        <v>70</v>
      </c>
      <c r="I3393" t="n">
        <v>56</v>
      </c>
      <c r="J3393" t="n">
        <v>7</v>
      </c>
      <c r="K3393">
        <f>E3393-F3393</f>
        <v/>
      </c>
      <c r="L3393" s="10">
        <f>IFERROR(K3393/E3393,0)</f>
        <v/>
      </c>
      <c r="M3393">
        <f>YEAR(A3393)</f>
        <v/>
      </c>
      <c r="N3393">
        <f>"Q"&amp;ROUNDUP(MONTH(A3393)/3,0)</f>
        <v/>
      </c>
      <c r="O3393">
        <f>TEXT(A3393,"mmm")</f>
        <v/>
      </c>
    </row>
    <row r="3394">
      <c r="A3394" s="13" t="n">
        <v>45597</v>
      </c>
      <c r="B3394" t="inlineStr">
        <is>
          <t>East</t>
        </is>
      </c>
      <c r="C3394" t="inlineStr">
        <is>
          <t>Mobile App</t>
        </is>
      </c>
      <c r="D3394" t="inlineStr">
        <is>
          <t>Grocery</t>
        </is>
      </c>
      <c r="E3394" t="n">
        <v>33102.19</v>
      </c>
      <c r="F3394" t="n">
        <v>29744.14</v>
      </c>
      <c r="G3394" t="n">
        <v>38526.8</v>
      </c>
      <c r="H3394" t="n">
        <v>105</v>
      </c>
      <c r="I3394" t="n">
        <v>40</v>
      </c>
      <c r="J3394" t="n">
        <v>0</v>
      </c>
      <c r="K3394">
        <f>E3394-F3394</f>
        <v/>
      </c>
      <c r="L3394" s="10">
        <f>IFERROR(K3394/E3394,0)</f>
        <v/>
      </c>
      <c r="M3394">
        <f>YEAR(A3394)</f>
        <v/>
      </c>
      <c r="N3394">
        <f>"Q"&amp;ROUNDUP(MONTH(A3394)/3,0)</f>
        <v/>
      </c>
      <c r="O3394">
        <f>TEXT(A3394,"mmm")</f>
        <v/>
      </c>
    </row>
    <row r="3395">
      <c r="A3395" s="13" t="n">
        <v>45597</v>
      </c>
      <c r="B3395" t="inlineStr">
        <is>
          <t>East</t>
        </is>
      </c>
      <c r="C3395" t="inlineStr">
        <is>
          <t>Mobile App</t>
        </is>
      </c>
      <c r="D3395" t="inlineStr">
        <is>
          <t>Home &amp; Kitchen</t>
        </is>
      </c>
      <c r="E3395" t="n">
        <v>100031.45</v>
      </c>
      <c r="F3395" t="n">
        <v>72989.23</v>
      </c>
      <c r="G3395" t="n">
        <v>114266.88</v>
      </c>
      <c r="H3395" t="n">
        <v>48</v>
      </c>
      <c r="I3395" t="n">
        <v>38</v>
      </c>
      <c r="J3395" t="n">
        <v>1</v>
      </c>
      <c r="K3395">
        <f>E3395-F3395</f>
        <v/>
      </c>
      <c r="L3395" s="10">
        <f>IFERROR(K3395/E3395,0)</f>
        <v/>
      </c>
      <c r="M3395">
        <f>YEAR(A3395)</f>
        <v/>
      </c>
      <c r="N3395">
        <f>"Q"&amp;ROUNDUP(MONTH(A3395)/3,0)</f>
        <v/>
      </c>
      <c r="O3395">
        <f>TEXT(A3395,"mmm")</f>
        <v/>
      </c>
    </row>
    <row r="3396">
      <c r="A3396" s="13" t="n">
        <v>45597</v>
      </c>
      <c r="B3396" t="inlineStr">
        <is>
          <t>East</t>
        </is>
      </c>
      <c r="C3396" t="inlineStr">
        <is>
          <t>Mobile App</t>
        </is>
      </c>
      <c r="D3396" t="inlineStr">
        <is>
          <t>Sports</t>
        </is>
      </c>
      <c r="E3396" t="n">
        <v>58001.05</v>
      </c>
      <c r="F3396" t="n">
        <v>41451.87</v>
      </c>
      <c r="G3396" t="n">
        <v>67644.72</v>
      </c>
      <c r="H3396" t="n">
        <v>27</v>
      </c>
      <c r="I3396" t="n">
        <v>23</v>
      </c>
      <c r="J3396" t="n">
        <v>1</v>
      </c>
      <c r="K3396">
        <f>E3396-F3396</f>
        <v/>
      </c>
      <c r="L3396" s="10">
        <f>IFERROR(K3396/E3396,0)</f>
        <v/>
      </c>
      <c r="M3396">
        <f>YEAR(A3396)</f>
        <v/>
      </c>
      <c r="N3396">
        <f>"Q"&amp;ROUNDUP(MONTH(A3396)/3,0)</f>
        <v/>
      </c>
      <c r="O3396">
        <f>TEXT(A3396,"mmm")</f>
        <v/>
      </c>
    </row>
    <row r="3397">
      <c r="A3397" s="13" t="n">
        <v>45597</v>
      </c>
      <c r="B3397" t="inlineStr">
        <is>
          <t>East</t>
        </is>
      </c>
      <c r="C3397" t="inlineStr">
        <is>
          <t>Retail Store</t>
        </is>
      </c>
      <c r="D3397" t="inlineStr">
        <is>
          <t>Beauty</t>
        </is>
      </c>
      <c r="E3397" t="n">
        <v>7804.2</v>
      </c>
      <c r="F3397" t="n">
        <v>4346.4</v>
      </c>
      <c r="G3397" t="n">
        <v>8718.32</v>
      </c>
      <c r="H3397" t="n">
        <v>17</v>
      </c>
      <c r="I3397" t="n">
        <v>14</v>
      </c>
      <c r="J3397" t="n">
        <v>0</v>
      </c>
      <c r="K3397">
        <f>E3397-F3397</f>
        <v/>
      </c>
      <c r="L3397" s="10">
        <f>IFERROR(K3397/E3397,0)</f>
        <v/>
      </c>
      <c r="M3397">
        <f>YEAR(A3397)</f>
        <v/>
      </c>
      <c r="N3397">
        <f>"Q"&amp;ROUNDUP(MONTH(A3397)/3,0)</f>
        <v/>
      </c>
      <c r="O3397">
        <f>TEXT(A3397,"mmm")</f>
        <v/>
      </c>
    </row>
    <row r="3398">
      <c r="A3398" s="13" t="n">
        <v>45597</v>
      </c>
      <c r="B3398" t="inlineStr">
        <is>
          <t>East</t>
        </is>
      </c>
      <c r="C3398" t="inlineStr">
        <is>
          <t>Retail Store</t>
        </is>
      </c>
      <c r="D3398" t="inlineStr">
        <is>
          <t>Books</t>
        </is>
      </c>
      <c r="E3398" t="n">
        <v>8721.25</v>
      </c>
      <c r="F3398" t="n">
        <v>6468.99</v>
      </c>
      <c r="G3398" t="n">
        <v>9703.200000000001</v>
      </c>
      <c r="H3398" t="n">
        <v>20</v>
      </c>
      <c r="I3398" t="n">
        <v>17</v>
      </c>
      <c r="J3398" t="n">
        <v>0</v>
      </c>
      <c r="K3398">
        <f>E3398-F3398</f>
        <v/>
      </c>
      <c r="L3398" s="10">
        <f>IFERROR(K3398/E3398,0)</f>
        <v/>
      </c>
      <c r="M3398">
        <f>YEAR(A3398)</f>
        <v/>
      </c>
      <c r="N3398">
        <f>"Q"&amp;ROUNDUP(MONTH(A3398)/3,0)</f>
        <v/>
      </c>
      <c r="O3398">
        <f>TEXT(A3398,"mmm")</f>
        <v/>
      </c>
    </row>
    <row r="3399">
      <c r="A3399" s="13" t="n">
        <v>45597</v>
      </c>
      <c r="B3399" t="inlineStr">
        <is>
          <t>East</t>
        </is>
      </c>
      <c r="C3399" t="inlineStr">
        <is>
          <t>Retail Store</t>
        </is>
      </c>
      <c r="D3399" t="inlineStr">
        <is>
          <t>Electronics</t>
        </is>
      </c>
      <c r="E3399" t="n">
        <v>347265.36</v>
      </c>
      <c r="F3399" t="n">
        <v>315080.02</v>
      </c>
      <c r="G3399" t="n">
        <v>377551.2</v>
      </c>
      <c r="H3399" t="n">
        <v>30</v>
      </c>
      <c r="I3399" t="n">
        <v>28</v>
      </c>
      <c r="J3399" t="n">
        <v>1</v>
      </c>
      <c r="K3399">
        <f>E3399-F3399</f>
        <v/>
      </c>
      <c r="L3399" s="10">
        <f>IFERROR(K3399/E3399,0)</f>
        <v/>
      </c>
      <c r="M3399">
        <f>YEAR(A3399)</f>
        <v/>
      </c>
      <c r="N3399">
        <f>"Q"&amp;ROUNDUP(MONTH(A3399)/3,0)</f>
        <v/>
      </c>
      <c r="O3399">
        <f>TEXT(A3399,"mmm")</f>
        <v/>
      </c>
    </row>
    <row r="3400">
      <c r="A3400" s="13" t="n">
        <v>45597</v>
      </c>
      <c r="B3400" t="inlineStr">
        <is>
          <t>East</t>
        </is>
      </c>
      <c r="C3400" t="inlineStr">
        <is>
          <t>Retail Store</t>
        </is>
      </c>
      <c r="D3400" t="inlineStr">
        <is>
          <t>Fashion</t>
        </is>
      </c>
      <c r="E3400" t="n">
        <v>48833.44</v>
      </c>
      <c r="F3400" t="n">
        <v>26903.09</v>
      </c>
      <c r="G3400" t="n">
        <v>54415.92</v>
      </c>
      <c r="H3400" t="n">
        <v>37</v>
      </c>
      <c r="I3400" t="n">
        <v>32</v>
      </c>
      <c r="J3400" t="n">
        <v>4</v>
      </c>
      <c r="K3400">
        <f>E3400-F3400</f>
        <v/>
      </c>
      <c r="L3400" s="10">
        <f>IFERROR(K3400/E3400,0)</f>
        <v/>
      </c>
      <c r="M3400">
        <f>YEAR(A3400)</f>
        <v/>
      </c>
      <c r="N3400">
        <f>"Q"&amp;ROUNDUP(MONTH(A3400)/3,0)</f>
        <v/>
      </c>
      <c r="O3400">
        <f>TEXT(A3400,"mmm")</f>
        <v/>
      </c>
    </row>
    <row r="3401">
      <c r="A3401" s="13" t="n">
        <v>45597</v>
      </c>
      <c r="B3401" t="inlineStr">
        <is>
          <t>East</t>
        </is>
      </c>
      <c r="C3401" t="inlineStr">
        <is>
          <t>Retail Store</t>
        </is>
      </c>
      <c r="D3401" t="inlineStr">
        <is>
          <t>Grocery</t>
        </is>
      </c>
      <c r="E3401" t="n">
        <v>10183.36</v>
      </c>
      <c r="F3401" t="n">
        <v>8794.24</v>
      </c>
      <c r="G3401" t="n">
        <v>11261.12</v>
      </c>
      <c r="H3401" t="n">
        <v>32</v>
      </c>
      <c r="I3401" t="n">
        <v>11</v>
      </c>
      <c r="J3401" t="n">
        <v>0</v>
      </c>
      <c r="K3401">
        <f>E3401-F3401</f>
        <v/>
      </c>
      <c r="L3401" s="10">
        <f>IFERROR(K3401/E3401,0)</f>
        <v/>
      </c>
      <c r="M3401">
        <f>YEAR(A3401)</f>
        <v/>
      </c>
      <c r="N3401">
        <f>"Q"&amp;ROUNDUP(MONTH(A3401)/3,0)</f>
        <v/>
      </c>
      <c r="O3401">
        <f>TEXT(A3401,"mmm")</f>
        <v/>
      </c>
    </row>
    <row r="3402">
      <c r="A3402" s="13" t="n">
        <v>45597</v>
      </c>
      <c r="B3402" t="inlineStr">
        <is>
          <t>East</t>
        </is>
      </c>
      <c r="C3402" t="inlineStr">
        <is>
          <t>Retail Store</t>
        </is>
      </c>
      <c r="D3402" t="inlineStr">
        <is>
          <t>Home &amp; Kitchen</t>
        </is>
      </c>
      <c r="E3402" t="n">
        <v>29224.04</v>
      </c>
      <c r="F3402" t="n">
        <v>20256.31</v>
      </c>
      <c r="G3402" t="n">
        <v>31909.28</v>
      </c>
      <c r="H3402" t="n">
        <v>18</v>
      </c>
      <c r="I3402" t="n">
        <v>16</v>
      </c>
      <c r="J3402" t="n">
        <v>0</v>
      </c>
      <c r="K3402">
        <f>E3402-F3402</f>
        <v/>
      </c>
      <c r="L3402" s="10">
        <f>IFERROR(K3402/E3402,0)</f>
        <v/>
      </c>
      <c r="M3402">
        <f>YEAR(A3402)</f>
        <v/>
      </c>
      <c r="N3402">
        <f>"Q"&amp;ROUNDUP(MONTH(A3402)/3,0)</f>
        <v/>
      </c>
      <c r="O3402">
        <f>TEXT(A3402,"mmm")</f>
        <v/>
      </c>
    </row>
    <row r="3403">
      <c r="A3403" s="13" t="n">
        <v>45597</v>
      </c>
      <c r="B3403" t="inlineStr">
        <is>
          <t>East</t>
        </is>
      </c>
      <c r="C3403" t="inlineStr">
        <is>
          <t>Retail Store</t>
        </is>
      </c>
      <c r="D3403" t="inlineStr">
        <is>
          <t>Sports</t>
        </is>
      </c>
      <c r="E3403" t="n">
        <v>37522.62</v>
      </c>
      <c r="F3403" t="n">
        <v>27444.55</v>
      </c>
      <c r="G3403" t="n">
        <v>42658.72</v>
      </c>
      <c r="H3403" t="n">
        <v>12</v>
      </c>
      <c r="I3403" t="n">
        <v>9</v>
      </c>
      <c r="J3403" t="n">
        <v>2</v>
      </c>
      <c r="K3403">
        <f>E3403-F3403</f>
        <v/>
      </c>
      <c r="L3403" s="10">
        <f>IFERROR(K3403/E3403,0)</f>
        <v/>
      </c>
      <c r="M3403">
        <f>YEAR(A3403)</f>
        <v/>
      </c>
      <c r="N3403">
        <f>"Q"&amp;ROUNDUP(MONTH(A3403)/3,0)</f>
        <v/>
      </c>
      <c r="O3403">
        <f>TEXT(A3403,"mmm")</f>
        <v/>
      </c>
    </row>
    <row r="3404">
      <c r="A3404" s="13" t="n">
        <v>45597</v>
      </c>
      <c r="B3404" t="inlineStr">
        <is>
          <t>East</t>
        </is>
      </c>
      <c r="C3404" t="inlineStr">
        <is>
          <t>Unknown</t>
        </is>
      </c>
      <c r="D3404" t="inlineStr">
        <is>
          <t>Beauty</t>
        </is>
      </c>
      <c r="E3404" t="n">
        <v>719.78</v>
      </c>
      <c r="F3404" t="n">
        <v>367.93</v>
      </c>
      <c r="G3404" t="n">
        <v>799.76</v>
      </c>
      <c r="H3404" t="n">
        <v>1</v>
      </c>
      <c r="I3404" t="n">
        <v>1</v>
      </c>
      <c r="J3404" t="n">
        <v>0</v>
      </c>
      <c r="K3404">
        <f>E3404-F3404</f>
        <v/>
      </c>
      <c r="L3404" s="10">
        <f>IFERROR(K3404/E3404,0)</f>
        <v/>
      </c>
      <c r="M3404">
        <f>YEAR(A3404)</f>
        <v/>
      </c>
      <c r="N3404">
        <f>"Q"&amp;ROUNDUP(MONTH(A3404)/3,0)</f>
        <v/>
      </c>
      <c r="O3404">
        <f>TEXT(A3404,"mmm")</f>
        <v/>
      </c>
    </row>
    <row r="3405">
      <c r="A3405" s="13" t="n">
        <v>45597</v>
      </c>
      <c r="B3405" t="inlineStr">
        <is>
          <t>East</t>
        </is>
      </c>
      <c r="C3405" t="inlineStr">
        <is>
          <t>Unknown</t>
        </is>
      </c>
      <c r="D3405" t="inlineStr">
        <is>
          <t>Books</t>
        </is>
      </c>
      <c r="E3405" t="n">
        <v>927.83</v>
      </c>
      <c r="F3405" t="n">
        <v>716.9299999999999</v>
      </c>
      <c r="G3405" t="n">
        <v>996.3200000000001</v>
      </c>
      <c r="H3405" t="n">
        <v>2</v>
      </c>
      <c r="I3405" t="n">
        <v>2</v>
      </c>
      <c r="J3405" t="n">
        <v>0</v>
      </c>
      <c r="K3405">
        <f>E3405-F3405</f>
        <v/>
      </c>
      <c r="L3405" s="10">
        <f>IFERROR(K3405/E3405,0)</f>
        <v/>
      </c>
      <c r="M3405">
        <f>YEAR(A3405)</f>
        <v/>
      </c>
      <c r="N3405">
        <f>"Q"&amp;ROUNDUP(MONTH(A3405)/3,0)</f>
        <v/>
      </c>
      <c r="O3405">
        <f>TEXT(A3405,"mmm")</f>
        <v/>
      </c>
    </row>
    <row r="3406">
      <c r="A3406" s="13" t="n">
        <v>45597</v>
      </c>
      <c r="B3406" t="inlineStr">
        <is>
          <t>East</t>
        </is>
      </c>
      <c r="C3406" t="inlineStr">
        <is>
          <t>Unknown</t>
        </is>
      </c>
      <c r="D3406" t="inlineStr">
        <is>
          <t>Electronics</t>
        </is>
      </c>
      <c r="E3406" t="n">
        <v>21163.33</v>
      </c>
      <c r="F3406" t="n">
        <v>21974.44</v>
      </c>
      <c r="G3406" t="n">
        <v>25966.72</v>
      </c>
      <c r="H3406" t="n">
        <v>2</v>
      </c>
      <c r="I3406" t="n">
        <v>2</v>
      </c>
      <c r="J3406" t="n">
        <v>0</v>
      </c>
      <c r="K3406">
        <f>E3406-F3406</f>
        <v/>
      </c>
      <c r="L3406" s="10">
        <f>IFERROR(K3406/E3406,0)</f>
        <v/>
      </c>
      <c r="M3406">
        <f>YEAR(A3406)</f>
        <v/>
      </c>
      <c r="N3406">
        <f>"Q"&amp;ROUNDUP(MONTH(A3406)/3,0)</f>
        <v/>
      </c>
      <c r="O3406">
        <f>TEXT(A3406,"mmm")</f>
        <v/>
      </c>
    </row>
    <row r="3407">
      <c r="A3407" s="13" t="n">
        <v>45597</v>
      </c>
      <c r="B3407" t="inlineStr">
        <is>
          <t>East</t>
        </is>
      </c>
      <c r="C3407" t="inlineStr">
        <is>
          <t>Unknown</t>
        </is>
      </c>
      <c r="D3407" t="inlineStr">
        <is>
          <t>Fashion</t>
        </is>
      </c>
      <c r="E3407" t="n">
        <v>2997.8</v>
      </c>
      <c r="F3407" t="n">
        <v>1699.48</v>
      </c>
      <c r="G3407" t="n">
        <v>3647.28</v>
      </c>
      <c r="H3407" t="n">
        <v>3</v>
      </c>
      <c r="I3407" t="n">
        <v>2</v>
      </c>
      <c r="J3407" t="n">
        <v>1</v>
      </c>
      <c r="K3407">
        <f>E3407-F3407</f>
        <v/>
      </c>
      <c r="L3407" s="10">
        <f>IFERROR(K3407/E3407,0)</f>
        <v/>
      </c>
      <c r="M3407">
        <f>YEAR(A3407)</f>
        <v/>
      </c>
      <c r="N3407">
        <f>"Q"&amp;ROUNDUP(MONTH(A3407)/3,0)</f>
        <v/>
      </c>
      <c r="O3407">
        <f>TEXT(A3407,"mmm")</f>
        <v/>
      </c>
    </row>
    <row r="3408">
      <c r="A3408" s="13" t="n">
        <v>45597</v>
      </c>
      <c r="B3408" t="inlineStr">
        <is>
          <t>East</t>
        </is>
      </c>
      <c r="C3408" t="inlineStr">
        <is>
          <t>Unknown</t>
        </is>
      </c>
      <c r="D3408" t="inlineStr">
        <is>
          <t>Home &amp; Kitchen</t>
        </is>
      </c>
      <c r="E3408" t="n">
        <v>3917.37</v>
      </c>
      <c r="F3408" t="n">
        <v>2483.51</v>
      </c>
      <c r="G3408" t="n">
        <v>4251.52</v>
      </c>
      <c r="H3408" t="n">
        <v>2</v>
      </c>
      <c r="I3408" t="n">
        <v>2</v>
      </c>
      <c r="J3408" t="n">
        <v>0</v>
      </c>
      <c r="K3408">
        <f>E3408-F3408</f>
        <v/>
      </c>
      <c r="L3408" s="10">
        <f>IFERROR(K3408/E3408,0)</f>
        <v/>
      </c>
      <c r="M3408">
        <f>YEAR(A3408)</f>
        <v/>
      </c>
      <c r="N3408">
        <f>"Q"&amp;ROUNDUP(MONTH(A3408)/3,0)</f>
        <v/>
      </c>
      <c r="O3408">
        <f>TEXT(A3408,"mmm")</f>
        <v/>
      </c>
    </row>
    <row r="3409">
      <c r="A3409" s="13" t="n">
        <v>45597</v>
      </c>
      <c r="B3409" t="inlineStr">
        <is>
          <t>East</t>
        </is>
      </c>
      <c r="C3409" t="inlineStr">
        <is>
          <t>Unknown</t>
        </is>
      </c>
      <c r="D3409" t="inlineStr">
        <is>
          <t>Sports</t>
        </is>
      </c>
      <c r="E3409" t="n">
        <v>1139.48</v>
      </c>
      <c r="F3409" t="n">
        <v>768.01</v>
      </c>
      <c r="G3409" t="n">
        <v>1340.56</v>
      </c>
      <c r="H3409" t="n">
        <v>1</v>
      </c>
      <c r="I3409" t="n">
        <v>1</v>
      </c>
      <c r="J3409" t="n">
        <v>0</v>
      </c>
      <c r="K3409">
        <f>E3409-F3409</f>
        <v/>
      </c>
      <c r="L3409" s="10">
        <f>IFERROR(K3409/E3409,0)</f>
        <v/>
      </c>
      <c r="M3409">
        <f>YEAR(A3409)</f>
        <v/>
      </c>
      <c r="N3409">
        <f>"Q"&amp;ROUNDUP(MONTH(A3409)/3,0)</f>
        <v/>
      </c>
      <c r="O3409">
        <f>TEXT(A3409,"mmm")</f>
        <v/>
      </c>
    </row>
    <row r="3410">
      <c r="A3410" s="13" t="n">
        <v>45597</v>
      </c>
      <c r="B3410" t="inlineStr">
        <is>
          <t>East</t>
        </is>
      </c>
      <c r="C3410" t="inlineStr">
        <is>
          <t>Website</t>
        </is>
      </c>
      <c r="D3410" t="inlineStr">
        <is>
          <t>Beauty</t>
        </is>
      </c>
      <c r="E3410" t="n">
        <v>24988.46</v>
      </c>
      <c r="F3410" t="n">
        <v>15046.31</v>
      </c>
      <c r="G3410" t="n">
        <v>28320.24</v>
      </c>
      <c r="H3410" t="n">
        <v>49</v>
      </c>
      <c r="I3410" t="n">
        <v>35</v>
      </c>
      <c r="J3410" t="n">
        <v>1</v>
      </c>
      <c r="K3410">
        <f>E3410-F3410</f>
        <v/>
      </c>
      <c r="L3410" s="10">
        <f>IFERROR(K3410/E3410,0)</f>
        <v/>
      </c>
      <c r="M3410">
        <f>YEAR(A3410)</f>
        <v/>
      </c>
      <c r="N3410">
        <f>"Q"&amp;ROUNDUP(MONTH(A3410)/3,0)</f>
        <v/>
      </c>
      <c r="O3410">
        <f>TEXT(A3410,"mmm")</f>
        <v/>
      </c>
    </row>
    <row r="3411">
      <c r="A3411" s="13" t="n">
        <v>45597</v>
      </c>
      <c r="B3411" t="inlineStr">
        <is>
          <t>East</t>
        </is>
      </c>
      <c r="C3411" t="inlineStr">
        <is>
          <t>Website</t>
        </is>
      </c>
      <c r="D3411" t="inlineStr">
        <is>
          <t>Books</t>
        </is>
      </c>
      <c r="E3411" t="n">
        <v>15107.15</v>
      </c>
      <c r="F3411" t="n">
        <v>11901.79</v>
      </c>
      <c r="G3411" t="n">
        <v>17610.32</v>
      </c>
      <c r="H3411" t="n">
        <v>37</v>
      </c>
      <c r="I3411" t="n">
        <v>31</v>
      </c>
      <c r="J3411" t="n">
        <v>2</v>
      </c>
      <c r="K3411">
        <f>E3411-F3411</f>
        <v/>
      </c>
      <c r="L3411" s="10">
        <f>IFERROR(K3411/E3411,0)</f>
        <v/>
      </c>
      <c r="M3411">
        <f>YEAR(A3411)</f>
        <v/>
      </c>
      <c r="N3411">
        <f>"Q"&amp;ROUNDUP(MONTH(A3411)/3,0)</f>
        <v/>
      </c>
      <c r="O3411">
        <f>TEXT(A3411,"mmm")</f>
        <v/>
      </c>
    </row>
    <row r="3412">
      <c r="A3412" s="13" t="n">
        <v>45597</v>
      </c>
      <c r="B3412" t="inlineStr">
        <is>
          <t>East</t>
        </is>
      </c>
      <c r="C3412" t="inlineStr">
        <is>
          <t>Website</t>
        </is>
      </c>
      <c r="D3412" t="inlineStr">
        <is>
          <t>Electronics</t>
        </is>
      </c>
      <c r="E3412" t="n">
        <v>482360.83</v>
      </c>
      <c r="F3412" t="n">
        <v>446178.6</v>
      </c>
      <c r="G3412" t="n">
        <v>545814.88</v>
      </c>
      <c r="H3412" t="n">
        <v>48</v>
      </c>
      <c r="I3412" t="n">
        <v>43</v>
      </c>
      <c r="J3412" t="n">
        <v>6</v>
      </c>
      <c r="K3412">
        <f>E3412-F3412</f>
        <v/>
      </c>
      <c r="L3412" s="10">
        <f>IFERROR(K3412/E3412,0)</f>
        <v/>
      </c>
      <c r="M3412">
        <f>YEAR(A3412)</f>
        <v/>
      </c>
      <c r="N3412">
        <f>"Q"&amp;ROUNDUP(MONTH(A3412)/3,0)</f>
        <v/>
      </c>
      <c r="O3412">
        <f>TEXT(A3412,"mmm")</f>
        <v/>
      </c>
    </row>
    <row r="3413">
      <c r="A3413" s="13" t="n">
        <v>45597</v>
      </c>
      <c r="B3413" t="inlineStr">
        <is>
          <t>East</t>
        </is>
      </c>
      <c r="C3413" t="inlineStr">
        <is>
          <t>Website</t>
        </is>
      </c>
      <c r="D3413" t="inlineStr">
        <is>
          <t>Fashion</t>
        </is>
      </c>
      <c r="E3413" t="n">
        <v>116964.26</v>
      </c>
      <c r="F3413" t="n">
        <v>66326.63</v>
      </c>
      <c r="G3413" t="n">
        <v>133370.64</v>
      </c>
      <c r="H3413" t="n">
        <v>89</v>
      </c>
      <c r="I3413" t="n">
        <v>72</v>
      </c>
      <c r="J3413" t="n">
        <v>11</v>
      </c>
      <c r="K3413">
        <f>E3413-F3413</f>
        <v/>
      </c>
      <c r="L3413" s="10">
        <f>IFERROR(K3413/E3413,0)</f>
        <v/>
      </c>
      <c r="M3413">
        <f>YEAR(A3413)</f>
        <v/>
      </c>
      <c r="N3413">
        <f>"Q"&amp;ROUNDUP(MONTH(A3413)/3,0)</f>
        <v/>
      </c>
      <c r="O3413">
        <f>TEXT(A3413,"mmm")</f>
        <v/>
      </c>
    </row>
    <row r="3414">
      <c r="A3414" s="13" t="n">
        <v>45597</v>
      </c>
      <c r="B3414" t="inlineStr">
        <is>
          <t>East</t>
        </is>
      </c>
      <c r="C3414" t="inlineStr">
        <is>
          <t>Website</t>
        </is>
      </c>
      <c r="D3414" t="inlineStr">
        <is>
          <t>Grocery</t>
        </is>
      </c>
      <c r="E3414" t="n">
        <v>30256.78</v>
      </c>
      <c r="F3414" t="n">
        <v>26462.03</v>
      </c>
      <c r="G3414" t="n">
        <v>34347.04</v>
      </c>
      <c r="H3414" t="n">
        <v>84</v>
      </c>
      <c r="I3414" t="n">
        <v>33</v>
      </c>
      <c r="J3414" t="n">
        <v>0</v>
      </c>
      <c r="K3414">
        <f>E3414-F3414</f>
        <v/>
      </c>
      <c r="L3414" s="10">
        <f>IFERROR(K3414/E3414,0)</f>
        <v/>
      </c>
      <c r="M3414">
        <f>YEAR(A3414)</f>
        <v/>
      </c>
      <c r="N3414">
        <f>"Q"&amp;ROUNDUP(MONTH(A3414)/3,0)</f>
        <v/>
      </c>
      <c r="O3414">
        <f>TEXT(A3414,"mmm")</f>
        <v/>
      </c>
    </row>
    <row r="3415">
      <c r="A3415" s="13" t="n">
        <v>45597</v>
      </c>
      <c r="B3415" t="inlineStr">
        <is>
          <t>East</t>
        </is>
      </c>
      <c r="C3415" t="inlineStr">
        <is>
          <t>Website</t>
        </is>
      </c>
      <c r="D3415" t="inlineStr">
        <is>
          <t>Home &amp; Kitchen</t>
        </is>
      </c>
      <c r="E3415" t="n">
        <v>91401.42999999999</v>
      </c>
      <c r="F3415" t="n">
        <v>65714.62</v>
      </c>
      <c r="G3415" t="n">
        <v>102902.8</v>
      </c>
      <c r="H3415" t="n">
        <v>45</v>
      </c>
      <c r="I3415" t="n">
        <v>35</v>
      </c>
      <c r="J3415" t="n">
        <v>3</v>
      </c>
      <c r="K3415">
        <f>E3415-F3415</f>
        <v/>
      </c>
      <c r="L3415" s="10">
        <f>IFERROR(K3415/E3415,0)</f>
        <v/>
      </c>
      <c r="M3415">
        <f>YEAR(A3415)</f>
        <v/>
      </c>
      <c r="N3415">
        <f>"Q"&amp;ROUNDUP(MONTH(A3415)/3,0)</f>
        <v/>
      </c>
      <c r="O3415">
        <f>TEXT(A3415,"mmm")</f>
        <v/>
      </c>
    </row>
    <row r="3416">
      <c r="A3416" s="13" t="n">
        <v>45597</v>
      </c>
      <c r="B3416" t="inlineStr">
        <is>
          <t>East</t>
        </is>
      </c>
      <c r="C3416" t="inlineStr">
        <is>
          <t>Website</t>
        </is>
      </c>
      <c r="D3416" t="inlineStr">
        <is>
          <t>Sports</t>
        </is>
      </c>
      <c r="E3416" t="n">
        <v>54502.58</v>
      </c>
      <c r="F3416" t="n">
        <v>37541.32</v>
      </c>
      <c r="G3416" t="n">
        <v>61210.24</v>
      </c>
      <c r="H3416" t="n">
        <v>24</v>
      </c>
      <c r="I3416" t="n">
        <v>18</v>
      </c>
      <c r="J3416" t="n">
        <v>2</v>
      </c>
      <c r="K3416">
        <f>E3416-F3416</f>
        <v/>
      </c>
      <c r="L3416" s="10">
        <f>IFERROR(K3416/E3416,0)</f>
        <v/>
      </c>
      <c r="M3416">
        <f>YEAR(A3416)</f>
        <v/>
      </c>
      <c r="N3416">
        <f>"Q"&amp;ROUNDUP(MONTH(A3416)/3,0)</f>
        <v/>
      </c>
      <c r="O3416">
        <f>TEXT(A3416,"mmm")</f>
        <v/>
      </c>
    </row>
    <row r="3417">
      <c r="A3417" s="13" t="n">
        <v>45597</v>
      </c>
      <c r="B3417" t="inlineStr">
        <is>
          <t>North</t>
        </is>
      </c>
      <c r="C3417" t="inlineStr">
        <is>
          <t>Marketplace</t>
        </is>
      </c>
      <c r="D3417" t="inlineStr">
        <is>
          <t>Beauty</t>
        </is>
      </c>
      <c r="E3417" t="n">
        <v>15254.5</v>
      </c>
      <c r="F3417" t="n">
        <v>10003</v>
      </c>
      <c r="G3417" t="n">
        <v>18585.84</v>
      </c>
      <c r="H3417" t="n">
        <v>29</v>
      </c>
      <c r="I3417" t="n">
        <v>22</v>
      </c>
      <c r="J3417" t="n">
        <v>3</v>
      </c>
      <c r="K3417">
        <f>E3417-F3417</f>
        <v/>
      </c>
      <c r="L3417" s="10">
        <f>IFERROR(K3417/E3417,0)</f>
        <v/>
      </c>
      <c r="M3417">
        <f>YEAR(A3417)</f>
        <v/>
      </c>
      <c r="N3417">
        <f>"Q"&amp;ROUNDUP(MONTH(A3417)/3,0)</f>
        <v/>
      </c>
      <c r="O3417">
        <f>TEXT(A3417,"mmm")</f>
        <v/>
      </c>
    </row>
    <row r="3418">
      <c r="A3418" s="13" t="n">
        <v>45597</v>
      </c>
      <c r="B3418" t="inlineStr">
        <is>
          <t>North</t>
        </is>
      </c>
      <c r="C3418" t="inlineStr">
        <is>
          <t>Marketplace</t>
        </is>
      </c>
      <c r="D3418" t="inlineStr">
        <is>
          <t>Books</t>
        </is>
      </c>
      <c r="E3418" t="n">
        <v>9331.620000000001</v>
      </c>
      <c r="F3418" t="n">
        <v>7386.53</v>
      </c>
      <c r="G3418" t="n">
        <v>11166.48</v>
      </c>
      <c r="H3418" t="n">
        <v>23</v>
      </c>
      <c r="I3418" t="n">
        <v>17</v>
      </c>
      <c r="J3418" t="n">
        <v>2</v>
      </c>
      <c r="K3418">
        <f>E3418-F3418</f>
        <v/>
      </c>
      <c r="L3418" s="10">
        <f>IFERROR(K3418/E3418,0)</f>
        <v/>
      </c>
      <c r="M3418">
        <f>YEAR(A3418)</f>
        <v/>
      </c>
      <c r="N3418">
        <f>"Q"&amp;ROUNDUP(MONTH(A3418)/3,0)</f>
        <v/>
      </c>
      <c r="O3418">
        <f>TEXT(A3418,"mmm")</f>
        <v/>
      </c>
    </row>
    <row r="3419">
      <c r="A3419" s="13" t="n">
        <v>45597</v>
      </c>
      <c r="B3419" t="inlineStr">
        <is>
          <t>North</t>
        </is>
      </c>
      <c r="C3419" t="inlineStr">
        <is>
          <t>Marketplace</t>
        </is>
      </c>
      <c r="D3419" t="inlineStr">
        <is>
          <t>Electronics</t>
        </is>
      </c>
      <c r="E3419" t="n">
        <v>345914.3</v>
      </c>
      <c r="F3419" t="n">
        <v>344128.5</v>
      </c>
      <c r="G3419" t="n">
        <v>405096.64</v>
      </c>
      <c r="H3419" t="n">
        <v>34</v>
      </c>
      <c r="I3419" t="n">
        <v>27</v>
      </c>
      <c r="J3419" t="n">
        <v>5</v>
      </c>
      <c r="K3419">
        <f>E3419-F3419</f>
        <v/>
      </c>
      <c r="L3419" s="10">
        <f>IFERROR(K3419/E3419,0)</f>
        <v/>
      </c>
      <c r="M3419">
        <f>YEAR(A3419)</f>
        <v/>
      </c>
      <c r="N3419">
        <f>"Q"&amp;ROUNDUP(MONTH(A3419)/3,0)</f>
        <v/>
      </c>
      <c r="O3419">
        <f>TEXT(A3419,"mmm")</f>
        <v/>
      </c>
    </row>
    <row r="3420">
      <c r="A3420" s="13" t="n">
        <v>45597</v>
      </c>
      <c r="B3420" t="inlineStr">
        <is>
          <t>North</t>
        </is>
      </c>
      <c r="C3420" t="inlineStr">
        <is>
          <t>Marketplace</t>
        </is>
      </c>
      <c r="D3420" t="inlineStr">
        <is>
          <t>Fashion</t>
        </is>
      </c>
      <c r="E3420" t="n">
        <v>80793.87</v>
      </c>
      <c r="F3420" t="n">
        <v>48802.19</v>
      </c>
      <c r="G3420" t="n">
        <v>97432.39999999999</v>
      </c>
      <c r="H3420" t="n">
        <v>55</v>
      </c>
      <c r="I3420" t="n">
        <v>45</v>
      </c>
      <c r="J3420" t="n">
        <v>8</v>
      </c>
      <c r="K3420">
        <f>E3420-F3420</f>
        <v/>
      </c>
      <c r="L3420" s="10">
        <f>IFERROR(K3420/E3420,0)</f>
        <v/>
      </c>
      <c r="M3420">
        <f>YEAR(A3420)</f>
        <v/>
      </c>
      <c r="N3420">
        <f>"Q"&amp;ROUNDUP(MONTH(A3420)/3,0)</f>
        <v/>
      </c>
      <c r="O3420">
        <f>TEXT(A3420,"mmm")</f>
        <v/>
      </c>
    </row>
    <row r="3421">
      <c r="A3421" s="13" t="n">
        <v>45597</v>
      </c>
      <c r="B3421" t="inlineStr">
        <is>
          <t>North</t>
        </is>
      </c>
      <c r="C3421" t="inlineStr">
        <is>
          <t>Marketplace</t>
        </is>
      </c>
      <c r="D3421" t="inlineStr">
        <is>
          <t>Grocery</t>
        </is>
      </c>
      <c r="E3421" t="n">
        <v>26624.87</v>
      </c>
      <c r="F3421" t="n">
        <v>24626.53</v>
      </c>
      <c r="G3421" t="n">
        <v>31821.92</v>
      </c>
      <c r="H3421" t="n">
        <v>82</v>
      </c>
      <c r="I3421" t="n">
        <v>31</v>
      </c>
      <c r="J3421" t="n">
        <v>0</v>
      </c>
      <c r="K3421">
        <f>E3421-F3421</f>
        <v/>
      </c>
      <c r="L3421" s="10">
        <f>IFERROR(K3421/E3421,0)</f>
        <v/>
      </c>
      <c r="M3421">
        <f>YEAR(A3421)</f>
        <v/>
      </c>
      <c r="N3421">
        <f>"Q"&amp;ROUNDUP(MONTH(A3421)/3,0)</f>
        <v/>
      </c>
      <c r="O3421">
        <f>TEXT(A3421,"mmm")</f>
        <v/>
      </c>
    </row>
    <row r="3422">
      <c r="A3422" s="13" t="n">
        <v>45597</v>
      </c>
      <c r="B3422" t="inlineStr">
        <is>
          <t>North</t>
        </is>
      </c>
      <c r="C3422" t="inlineStr">
        <is>
          <t>Marketplace</t>
        </is>
      </c>
      <c r="D3422" t="inlineStr">
        <is>
          <t>Home &amp; Kitchen</t>
        </is>
      </c>
      <c r="E3422" t="n">
        <v>74284.85000000001</v>
      </c>
      <c r="F3422" t="n">
        <v>56571.18</v>
      </c>
      <c r="G3422" t="n">
        <v>87310.08</v>
      </c>
      <c r="H3422" t="n">
        <v>38</v>
      </c>
      <c r="I3422" t="n">
        <v>31</v>
      </c>
      <c r="J3422" t="n">
        <v>4</v>
      </c>
      <c r="K3422">
        <f>E3422-F3422</f>
        <v/>
      </c>
      <c r="L3422" s="10">
        <f>IFERROR(K3422/E3422,0)</f>
        <v/>
      </c>
      <c r="M3422">
        <f>YEAR(A3422)</f>
        <v/>
      </c>
      <c r="N3422">
        <f>"Q"&amp;ROUNDUP(MONTH(A3422)/3,0)</f>
        <v/>
      </c>
      <c r="O3422">
        <f>TEXT(A3422,"mmm")</f>
        <v/>
      </c>
    </row>
    <row r="3423">
      <c r="A3423" s="13" t="n">
        <v>45597</v>
      </c>
      <c r="B3423" t="inlineStr">
        <is>
          <t>North</t>
        </is>
      </c>
      <c r="C3423" t="inlineStr">
        <is>
          <t>Marketplace</t>
        </is>
      </c>
      <c r="D3423" t="inlineStr">
        <is>
          <t>Sports</t>
        </is>
      </c>
      <c r="E3423" t="n">
        <v>31001</v>
      </c>
      <c r="F3423" t="n">
        <v>23456.3</v>
      </c>
      <c r="G3423" t="n">
        <v>37870.56</v>
      </c>
      <c r="H3423" t="n">
        <v>16</v>
      </c>
      <c r="I3423" t="n">
        <v>16</v>
      </c>
      <c r="J3423" t="n">
        <v>2</v>
      </c>
      <c r="K3423">
        <f>E3423-F3423</f>
        <v/>
      </c>
      <c r="L3423" s="10">
        <f>IFERROR(K3423/E3423,0)</f>
        <v/>
      </c>
      <c r="M3423">
        <f>YEAR(A3423)</f>
        <v/>
      </c>
      <c r="N3423">
        <f>"Q"&amp;ROUNDUP(MONTH(A3423)/3,0)</f>
        <v/>
      </c>
      <c r="O3423">
        <f>TEXT(A3423,"mmm")</f>
        <v/>
      </c>
    </row>
    <row r="3424">
      <c r="A3424" s="13" t="n">
        <v>45597</v>
      </c>
      <c r="B3424" t="inlineStr">
        <is>
          <t>North</t>
        </is>
      </c>
      <c r="C3424" t="inlineStr">
        <is>
          <t>Mobile App</t>
        </is>
      </c>
      <c r="D3424" t="inlineStr">
        <is>
          <t>Beauty</t>
        </is>
      </c>
      <c r="E3424" t="n">
        <v>31098.96</v>
      </c>
      <c r="F3424" t="n">
        <v>18548.49</v>
      </c>
      <c r="G3424" t="n">
        <v>36028.72</v>
      </c>
      <c r="H3424" t="n">
        <v>47</v>
      </c>
      <c r="I3424" t="n">
        <v>40</v>
      </c>
      <c r="J3424" t="n">
        <v>0</v>
      </c>
      <c r="K3424">
        <f>E3424-F3424</f>
        <v/>
      </c>
      <c r="L3424" s="10">
        <f>IFERROR(K3424/E3424,0)</f>
        <v/>
      </c>
      <c r="M3424">
        <f>YEAR(A3424)</f>
        <v/>
      </c>
      <c r="N3424">
        <f>"Q"&amp;ROUNDUP(MONTH(A3424)/3,0)</f>
        <v/>
      </c>
      <c r="O3424">
        <f>TEXT(A3424,"mmm")</f>
        <v/>
      </c>
    </row>
    <row r="3425">
      <c r="A3425" s="13" t="n">
        <v>45597</v>
      </c>
      <c r="B3425" t="inlineStr">
        <is>
          <t>North</t>
        </is>
      </c>
      <c r="C3425" t="inlineStr">
        <is>
          <t>Mobile App</t>
        </is>
      </c>
      <c r="D3425" t="inlineStr">
        <is>
          <t>Books</t>
        </is>
      </c>
      <c r="E3425" t="n">
        <v>17043.36</v>
      </c>
      <c r="F3425" t="n">
        <v>13125.21</v>
      </c>
      <c r="G3425" t="n">
        <v>19480.24</v>
      </c>
      <c r="H3425" t="n">
        <v>39</v>
      </c>
      <c r="I3425" t="n">
        <v>30</v>
      </c>
      <c r="J3425" t="n">
        <v>0</v>
      </c>
      <c r="K3425">
        <f>E3425-F3425</f>
        <v/>
      </c>
      <c r="L3425" s="10">
        <f>IFERROR(K3425/E3425,0)</f>
        <v/>
      </c>
      <c r="M3425">
        <f>YEAR(A3425)</f>
        <v/>
      </c>
      <c r="N3425">
        <f>"Q"&amp;ROUNDUP(MONTH(A3425)/3,0)</f>
        <v/>
      </c>
      <c r="O3425">
        <f>TEXT(A3425,"mmm")</f>
        <v/>
      </c>
    </row>
    <row r="3426">
      <c r="A3426" s="13" t="n">
        <v>45597</v>
      </c>
      <c r="B3426" t="inlineStr">
        <is>
          <t>North</t>
        </is>
      </c>
      <c r="C3426" t="inlineStr">
        <is>
          <t>Mobile App</t>
        </is>
      </c>
      <c r="D3426" t="inlineStr">
        <is>
          <t>Electronics</t>
        </is>
      </c>
      <c r="E3426" t="n">
        <v>663496.77</v>
      </c>
      <c r="F3426" t="n">
        <v>641724.0699999999</v>
      </c>
      <c r="G3426" t="n">
        <v>771550</v>
      </c>
      <c r="H3426" t="n">
        <v>65</v>
      </c>
      <c r="I3426" t="n">
        <v>53</v>
      </c>
      <c r="J3426" t="n">
        <v>4</v>
      </c>
      <c r="K3426">
        <f>E3426-F3426</f>
        <v/>
      </c>
      <c r="L3426" s="10">
        <f>IFERROR(K3426/E3426,0)</f>
        <v/>
      </c>
      <c r="M3426">
        <f>YEAR(A3426)</f>
        <v/>
      </c>
      <c r="N3426">
        <f>"Q"&amp;ROUNDUP(MONTH(A3426)/3,0)</f>
        <v/>
      </c>
      <c r="O3426">
        <f>TEXT(A3426,"mmm")</f>
        <v/>
      </c>
    </row>
    <row r="3427">
      <c r="A3427" s="13" t="n">
        <v>45597</v>
      </c>
      <c r="B3427" t="inlineStr">
        <is>
          <t>North</t>
        </is>
      </c>
      <c r="C3427" t="inlineStr">
        <is>
          <t>Mobile App</t>
        </is>
      </c>
      <c r="D3427" t="inlineStr">
        <is>
          <t>Fashion</t>
        </is>
      </c>
      <c r="E3427" t="n">
        <v>156684.33</v>
      </c>
      <c r="F3427" t="n">
        <v>92093.83</v>
      </c>
      <c r="G3427" t="n">
        <v>180791.52</v>
      </c>
      <c r="H3427" t="n">
        <v>122</v>
      </c>
      <c r="I3427" t="n">
        <v>94</v>
      </c>
      <c r="J3427" t="n">
        <v>12</v>
      </c>
      <c r="K3427">
        <f>E3427-F3427</f>
        <v/>
      </c>
      <c r="L3427" s="10">
        <f>IFERROR(K3427/E3427,0)</f>
        <v/>
      </c>
      <c r="M3427">
        <f>YEAR(A3427)</f>
        <v/>
      </c>
      <c r="N3427">
        <f>"Q"&amp;ROUNDUP(MONTH(A3427)/3,0)</f>
        <v/>
      </c>
      <c r="O3427">
        <f>TEXT(A3427,"mmm")</f>
        <v/>
      </c>
    </row>
    <row r="3428">
      <c r="A3428" s="13" t="n">
        <v>45597</v>
      </c>
      <c r="B3428" t="inlineStr">
        <is>
          <t>North</t>
        </is>
      </c>
      <c r="C3428" t="inlineStr">
        <is>
          <t>Mobile App</t>
        </is>
      </c>
      <c r="D3428" t="inlineStr">
        <is>
          <t>Grocery</t>
        </is>
      </c>
      <c r="E3428" t="n">
        <v>46617.29</v>
      </c>
      <c r="F3428" t="n">
        <v>42170.98</v>
      </c>
      <c r="G3428" t="n">
        <v>54075.84</v>
      </c>
      <c r="H3428" t="n">
        <v>144</v>
      </c>
      <c r="I3428" t="n">
        <v>51</v>
      </c>
      <c r="J3428" t="n">
        <v>2</v>
      </c>
      <c r="K3428">
        <f>E3428-F3428</f>
        <v/>
      </c>
      <c r="L3428" s="10">
        <f>IFERROR(K3428/E3428,0)</f>
        <v/>
      </c>
      <c r="M3428">
        <f>YEAR(A3428)</f>
        <v/>
      </c>
      <c r="N3428">
        <f>"Q"&amp;ROUNDUP(MONTH(A3428)/3,0)</f>
        <v/>
      </c>
      <c r="O3428">
        <f>TEXT(A3428,"mmm")</f>
        <v/>
      </c>
    </row>
    <row r="3429">
      <c r="A3429" s="13" t="n">
        <v>45597</v>
      </c>
      <c r="B3429" t="inlineStr">
        <is>
          <t>North</t>
        </is>
      </c>
      <c r="C3429" t="inlineStr">
        <is>
          <t>Mobile App</t>
        </is>
      </c>
      <c r="D3429" t="inlineStr">
        <is>
          <t>Home &amp; Kitchen</t>
        </is>
      </c>
      <c r="E3429" t="n">
        <v>109374.75</v>
      </c>
      <c r="F3429" t="n">
        <v>78124.89999999999</v>
      </c>
      <c r="G3429" t="n">
        <v>125182.72</v>
      </c>
      <c r="H3429" t="n">
        <v>52</v>
      </c>
      <c r="I3429" t="n">
        <v>41</v>
      </c>
      <c r="J3429" t="n">
        <v>4</v>
      </c>
      <c r="K3429">
        <f>E3429-F3429</f>
        <v/>
      </c>
      <c r="L3429" s="10">
        <f>IFERROR(K3429/E3429,0)</f>
        <v/>
      </c>
      <c r="M3429">
        <f>YEAR(A3429)</f>
        <v/>
      </c>
      <c r="N3429">
        <f>"Q"&amp;ROUNDUP(MONTH(A3429)/3,0)</f>
        <v/>
      </c>
      <c r="O3429">
        <f>TEXT(A3429,"mmm")</f>
        <v/>
      </c>
    </row>
    <row r="3430">
      <c r="A3430" s="13" t="n">
        <v>45597</v>
      </c>
      <c r="B3430" t="inlineStr">
        <is>
          <t>North</t>
        </is>
      </c>
      <c r="C3430" t="inlineStr">
        <is>
          <t>Mobile App</t>
        </is>
      </c>
      <c r="D3430" t="inlineStr">
        <is>
          <t>Sports</t>
        </is>
      </c>
      <c r="E3430" t="n">
        <v>70408.03999999999</v>
      </c>
      <c r="F3430" t="n">
        <v>47914.42</v>
      </c>
      <c r="G3430" t="n">
        <v>79535.03999999999</v>
      </c>
      <c r="H3430" t="n">
        <v>44</v>
      </c>
      <c r="I3430" t="n">
        <v>35</v>
      </c>
      <c r="J3430" t="n">
        <v>1</v>
      </c>
      <c r="K3430">
        <f>E3430-F3430</f>
        <v/>
      </c>
      <c r="L3430" s="10">
        <f>IFERROR(K3430/E3430,0)</f>
        <v/>
      </c>
      <c r="M3430">
        <f>YEAR(A3430)</f>
        <v/>
      </c>
      <c r="N3430">
        <f>"Q"&amp;ROUNDUP(MONTH(A3430)/3,0)</f>
        <v/>
      </c>
      <c r="O3430">
        <f>TEXT(A3430,"mmm")</f>
        <v/>
      </c>
    </row>
    <row r="3431">
      <c r="A3431" s="13" t="n">
        <v>45597</v>
      </c>
      <c r="B3431" t="inlineStr">
        <is>
          <t>North</t>
        </is>
      </c>
      <c r="C3431" t="inlineStr">
        <is>
          <t>Mobile App</t>
        </is>
      </c>
      <c r="D3431" t="inlineStr">
        <is>
          <t>Unknown</t>
        </is>
      </c>
      <c r="E3431" t="n">
        <v>4523.06</v>
      </c>
      <c r="F3431" t="n">
        <v>2514.9</v>
      </c>
      <c r="G3431" t="n">
        <v>4761.12</v>
      </c>
      <c r="H3431" t="n">
        <v>2</v>
      </c>
      <c r="I3431" t="n">
        <v>1</v>
      </c>
      <c r="J3431" t="n">
        <v>1</v>
      </c>
      <c r="K3431">
        <f>E3431-F3431</f>
        <v/>
      </c>
      <c r="L3431" s="10">
        <f>IFERROR(K3431/E3431,0)</f>
        <v/>
      </c>
      <c r="M3431">
        <f>YEAR(A3431)</f>
        <v/>
      </c>
      <c r="N3431">
        <f>"Q"&amp;ROUNDUP(MONTH(A3431)/3,0)</f>
        <v/>
      </c>
      <c r="O3431">
        <f>TEXT(A3431,"mmm")</f>
        <v/>
      </c>
    </row>
    <row r="3432">
      <c r="A3432" s="13" t="n">
        <v>45597</v>
      </c>
      <c r="B3432" t="inlineStr">
        <is>
          <t>North</t>
        </is>
      </c>
      <c r="C3432" t="inlineStr">
        <is>
          <t>Retail Store</t>
        </is>
      </c>
      <c r="D3432" t="inlineStr">
        <is>
          <t>Beauty</t>
        </is>
      </c>
      <c r="E3432" t="n">
        <v>6998.87</v>
      </c>
      <c r="F3432" t="n">
        <v>3995.5</v>
      </c>
      <c r="G3432" t="n">
        <v>7912.32</v>
      </c>
      <c r="H3432" t="n">
        <v>12</v>
      </c>
      <c r="I3432" t="n">
        <v>11</v>
      </c>
      <c r="J3432" t="n">
        <v>0</v>
      </c>
      <c r="K3432">
        <f>E3432-F3432</f>
        <v/>
      </c>
      <c r="L3432" s="10">
        <f>IFERROR(K3432/E3432,0)</f>
        <v/>
      </c>
      <c r="M3432">
        <f>YEAR(A3432)</f>
        <v/>
      </c>
      <c r="N3432">
        <f>"Q"&amp;ROUNDUP(MONTH(A3432)/3,0)</f>
        <v/>
      </c>
      <c r="O3432">
        <f>TEXT(A3432,"mmm")</f>
        <v/>
      </c>
    </row>
    <row r="3433">
      <c r="A3433" s="13" t="n">
        <v>45597</v>
      </c>
      <c r="B3433" t="inlineStr">
        <is>
          <t>North</t>
        </is>
      </c>
      <c r="C3433" t="inlineStr">
        <is>
          <t>Retail Store</t>
        </is>
      </c>
      <c r="D3433" t="inlineStr">
        <is>
          <t>Books</t>
        </is>
      </c>
      <c r="E3433" t="n">
        <v>7875.4</v>
      </c>
      <c r="F3433" t="n">
        <v>6091.41</v>
      </c>
      <c r="G3433" t="n">
        <v>8708.959999999999</v>
      </c>
      <c r="H3433" t="n">
        <v>16</v>
      </c>
      <c r="I3433" t="n">
        <v>12</v>
      </c>
      <c r="J3433" t="n">
        <v>0</v>
      </c>
      <c r="K3433">
        <f>E3433-F3433</f>
        <v/>
      </c>
      <c r="L3433" s="10">
        <f>IFERROR(K3433/E3433,0)</f>
        <v/>
      </c>
      <c r="M3433">
        <f>YEAR(A3433)</f>
        <v/>
      </c>
      <c r="N3433">
        <f>"Q"&amp;ROUNDUP(MONTH(A3433)/3,0)</f>
        <v/>
      </c>
      <c r="O3433">
        <f>TEXT(A3433,"mmm")</f>
        <v/>
      </c>
    </row>
    <row r="3434">
      <c r="A3434" s="13" t="n">
        <v>45597</v>
      </c>
      <c r="B3434" t="inlineStr">
        <is>
          <t>North</t>
        </is>
      </c>
      <c r="C3434" t="inlineStr">
        <is>
          <t>Retail Store</t>
        </is>
      </c>
      <c r="D3434" t="inlineStr">
        <is>
          <t>Electronics</t>
        </is>
      </c>
      <c r="E3434" t="n">
        <v>347775.49</v>
      </c>
      <c r="F3434" t="n">
        <v>314427.94</v>
      </c>
      <c r="G3434" t="n">
        <v>371790.64</v>
      </c>
      <c r="H3434" t="n">
        <v>29</v>
      </c>
      <c r="I3434" t="n">
        <v>23</v>
      </c>
      <c r="J3434" t="n">
        <v>0</v>
      </c>
      <c r="K3434">
        <f>E3434-F3434</f>
        <v/>
      </c>
      <c r="L3434" s="10">
        <f>IFERROR(K3434/E3434,0)</f>
        <v/>
      </c>
      <c r="M3434">
        <f>YEAR(A3434)</f>
        <v/>
      </c>
      <c r="N3434">
        <f>"Q"&amp;ROUNDUP(MONTH(A3434)/3,0)</f>
        <v/>
      </c>
      <c r="O3434">
        <f>TEXT(A3434,"mmm")</f>
        <v/>
      </c>
    </row>
    <row r="3435">
      <c r="A3435" s="13" t="n">
        <v>45597</v>
      </c>
      <c r="B3435" t="inlineStr">
        <is>
          <t>North</t>
        </is>
      </c>
      <c r="C3435" t="inlineStr">
        <is>
          <t>Retail Store</t>
        </is>
      </c>
      <c r="D3435" t="inlineStr">
        <is>
          <t>Fashion</t>
        </is>
      </c>
      <c r="E3435" t="n">
        <v>76635.28999999999</v>
      </c>
      <c r="F3435" t="n">
        <v>40850.06</v>
      </c>
      <c r="G3435" t="n">
        <v>84278.48</v>
      </c>
      <c r="H3435" t="n">
        <v>43</v>
      </c>
      <c r="I3435" t="n">
        <v>33</v>
      </c>
      <c r="J3435" t="n">
        <v>2</v>
      </c>
      <c r="K3435">
        <f>E3435-F3435</f>
        <v/>
      </c>
      <c r="L3435" s="10">
        <f>IFERROR(K3435/E3435,0)</f>
        <v/>
      </c>
      <c r="M3435">
        <f>YEAR(A3435)</f>
        <v/>
      </c>
      <c r="N3435">
        <f>"Q"&amp;ROUNDUP(MONTH(A3435)/3,0)</f>
        <v/>
      </c>
      <c r="O3435">
        <f>TEXT(A3435,"mmm")</f>
        <v/>
      </c>
    </row>
    <row r="3436">
      <c r="A3436" s="13" t="n">
        <v>45597</v>
      </c>
      <c r="B3436" t="inlineStr">
        <is>
          <t>North</t>
        </is>
      </c>
      <c r="C3436" t="inlineStr">
        <is>
          <t>Retail Store</t>
        </is>
      </c>
      <c r="D3436" t="inlineStr">
        <is>
          <t>Grocery</t>
        </is>
      </c>
      <c r="E3436" t="n">
        <v>13162.43</v>
      </c>
      <c r="F3436" t="n">
        <v>11378.51</v>
      </c>
      <c r="G3436" t="n">
        <v>14576.64</v>
      </c>
      <c r="H3436" t="n">
        <v>44</v>
      </c>
      <c r="I3436" t="n">
        <v>18</v>
      </c>
      <c r="J3436" t="n">
        <v>0</v>
      </c>
      <c r="K3436">
        <f>E3436-F3436</f>
        <v/>
      </c>
      <c r="L3436" s="10">
        <f>IFERROR(K3436/E3436,0)</f>
        <v/>
      </c>
      <c r="M3436">
        <f>YEAR(A3436)</f>
        <v/>
      </c>
      <c r="N3436">
        <f>"Q"&amp;ROUNDUP(MONTH(A3436)/3,0)</f>
        <v/>
      </c>
      <c r="O3436">
        <f>TEXT(A3436,"mmm")</f>
        <v/>
      </c>
    </row>
    <row r="3437">
      <c r="A3437" s="13" t="n">
        <v>45597</v>
      </c>
      <c r="B3437" t="inlineStr">
        <is>
          <t>North</t>
        </is>
      </c>
      <c r="C3437" t="inlineStr">
        <is>
          <t>Retail Store</t>
        </is>
      </c>
      <c r="D3437" t="inlineStr">
        <is>
          <t>Home &amp; Kitchen</t>
        </is>
      </c>
      <c r="E3437" t="n">
        <v>22212.58</v>
      </c>
      <c r="F3437" t="n">
        <v>15053.82</v>
      </c>
      <c r="G3437" t="n">
        <v>24546.08</v>
      </c>
      <c r="H3437" t="n">
        <v>8</v>
      </c>
      <c r="I3437" t="n">
        <v>8</v>
      </c>
      <c r="J3437" t="n">
        <v>1</v>
      </c>
      <c r="K3437">
        <f>E3437-F3437</f>
        <v/>
      </c>
      <c r="L3437" s="10">
        <f>IFERROR(K3437/E3437,0)</f>
        <v/>
      </c>
      <c r="M3437">
        <f>YEAR(A3437)</f>
        <v/>
      </c>
      <c r="N3437">
        <f>"Q"&amp;ROUNDUP(MONTH(A3437)/3,0)</f>
        <v/>
      </c>
      <c r="O3437">
        <f>TEXT(A3437,"mmm")</f>
        <v/>
      </c>
    </row>
    <row r="3438">
      <c r="A3438" s="13" t="n">
        <v>45597</v>
      </c>
      <c r="B3438" t="inlineStr">
        <is>
          <t>North</t>
        </is>
      </c>
      <c r="C3438" t="inlineStr">
        <is>
          <t>Retail Store</t>
        </is>
      </c>
      <c r="D3438" t="inlineStr">
        <is>
          <t>Sports</t>
        </is>
      </c>
      <c r="E3438" t="n">
        <v>9368.469999999999</v>
      </c>
      <c r="F3438" t="n">
        <v>6344.92</v>
      </c>
      <c r="G3438" t="n">
        <v>10299.12</v>
      </c>
      <c r="H3438" t="n">
        <v>7</v>
      </c>
      <c r="I3438" t="n">
        <v>6</v>
      </c>
      <c r="J3438" t="n">
        <v>0</v>
      </c>
      <c r="K3438">
        <f>E3438-F3438</f>
        <v/>
      </c>
      <c r="L3438" s="10">
        <f>IFERROR(K3438/E3438,0)</f>
        <v/>
      </c>
      <c r="M3438">
        <f>YEAR(A3438)</f>
        <v/>
      </c>
      <c r="N3438">
        <f>"Q"&amp;ROUNDUP(MONTH(A3438)/3,0)</f>
        <v/>
      </c>
      <c r="O3438">
        <f>TEXT(A3438,"mmm")</f>
        <v/>
      </c>
    </row>
    <row r="3439">
      <c r="A3439" s="13" t="n">
        <v>45597</v>
      </c>
      <c r="B3439" t="inlineStr">
        <is>
          <t>North</t>
        </is>
      </c>
      <c r="C3439" t="inlineStr">
        <is>
          <t>Unknown</t>
        </is>
      </c>
      <c r="D3439" t="inlineStr">
        <is>
          <t>Electronics</t>
        </is>
      </c>
      <c r="E3439" t="n">
        <v>7539.64</v>
      </c>
      <c r="F3439" t="n">
        <v>7222.4</v>
      </c>
      <c r="G3439" t="n">
        <v>8870.16</v>
      </c>
      <c r="H3439" t="n">
        <v>1</v>
      </c>
      <c r="I3439" t="n">
        <v>1</v>
      </c>
      <c r="J3439" t="n">
        <v>0</v>
      </c>
      <c r="K3439">
        <f>E3439-F3439</f>
        <v/>
      </c>
      <c r="L3439" s="10">
        <f>IFERROR(K3439/E3439,0)</f>
        <v/>
      </c>
      <c r="M3439">
        <f>YEAR(A3439)</f>
        <v/>
      </c>
      <c r="N3439">
        <f>"Q"&amp;ROUNDUP(MONTH(A3439)/3,0)</f>
        <v/>
      </c>
      <c r="O3439">
        <f>TEXT(A3439,"mmm")</f>
        <v/>
      </c>
    </row>
    <row r="3440">
      <c r="A3440" s="13" t="n">
        <v>45597</v>
      </c>
      <c r="B3440" t="inlineStr">
        <is>
          <t>North</t>
        </is>
      </c>
      <c r="C3440" t="inlineStr">
        <is>
          <t>Unknown</t>
        </is>
      </c>
      <c r="D3440" t="inlineStr">
        <is>
          <t>Fashion</t>
        </is>
      </c>
      <c r="E3440" t="n">
        <v>476.42</v>
      </c>
      <c r="F3440" t="n">
        <v>260.53</v>
      </c>
      <c r="G3440" t="n">
        <v>529.36</v>
      </c>
      <c r="H3440" t="n">
        <v>1</v>
      </c>
      <c r="I3440" t="n">
        <v>1</v>
      </c>
      <c r="J3440" t="n">
        <v>0</v>
      </c>
      <c r="K3440">
        <f>E3440-F3440</f>
        <v/>
      </c>
      <c r="L3440" s="10">
        <f>IFERROR(K3440/E3440,0)</f>
        <v/>
      </c>
      <c r="M3440">
        <f>YEAR(A3440)</f>
        <v/>
      </c>
      <c r="N3440">
        <f>"Q"&amp;ROUNDUP(MONTH(A3440)/3,0)</f>
        <v/>
      </c>
      <c r="O3440">
        <f>TEXT(A3440,"mmm")</f>
        <v/>
      </c>
    </row>
    <row r="3441">
      <c r="A3441" s="13" t="n">
        <v>45597</v>
      </c>
      <c r="B3441" t="inlineStr">
        <is>
          <t>North</t>
        </is>
      </c>
      <c r="C3441" t="inlineStr">
        <is>
          <t>Unknown</t>
        </is>
      </c>
      <c r="D3441" t="inlineStr">
        <is>
          <t>Home &amp; Kitchen</t>
        </is>
      </c>
      <c r="E3441" t="n">
        <v>1814.9</v>
      </c>
      <c r="F3441" t="n">
        <v>1214.27</v>
      </c>
      <c r="G3441" t="n">
        <v>2016.56</v>
      </c>
      <c r="H3441" t="n">
        <v>1</v>
      </c>
      <c r="I3441" t="n">
        <v>1</v>
      </c>
      <c r="J3441" t="n">
        <v>0</v>
      </c>
      <c r="K3441">
        <f>E3441-F3441</f>
        <v/>
      </c>
      <c r="L3441" s="10">
        <f>IFERROR(K3441/E3441,0)</f>
        <v/>
      </c>
      <c r="M3441">
        <f>YEAR(A3441)</f>
        <v/>
      </c>
      <c r="N3441">
        <f>"Q"&amp;ROUNDUP(MONTH(A3441)/3,0)</f>
        <v/>
      </c>
      <c r="O3441">
        <f>TEXT(A3441,"mmm")</f>
        <v/>
      </c>
    </row>
    <row r="3442">
      <c r="A3442" s="13" t="n">
        <v>45597</v>
      </c>
      <c r="B3442" t="inlineStr">
        <is>
          <t>North</t>
        </is>
      </c>
      <c r="C3442" t="inlineStr">
        <is>
          <t>Website</t>
        </is>
      </c>
      <c r="D3442" t="inlineStr">
        <is>
          <t>Beauty</t>
        </is>
      </c>
      <c r="E3442" t="n">
        <v>18880.15</v>
      </c>
      <c r="F3442" t="n">
        <v>11123.43</v>
      </c>
      <c r="G3442" t="n">
        <v>21528</v>
      </c>
      <c r="H3442" t="n">
        <v>30</v>
      </c>
      <c r="I3442" t="n">
        <v>25</v>
      </c>
      <c r="J3442" t="n">
        <v>1</v>
      </c>
      <c r="K3442">
        <f>E3442-F3442</f>
        <v/>
      </c>
      <c r="L3442" s="10">
        <f>IFERROR(K3442/E3442,0)</f>
        <v/>
      </c>
      <c r="M3442">
        <f>YEAR(A3442)</f>
        <v/>
      </c>
      <c r="N3442">
        <f>"Q"&amp;ROUNDUP(MONTH(A3442)/3,0)</f>
        <v/>
      </c>
      <c r="O3442">
        <f>TEXT(A3442,"mmm")</f>
        <v/>
      </c>
    </row>
    <row r="3443">
      <c r="A3443" s="13" t="n">
        <v>45597</v>
      </c>
      <c r="B3443" t="inlineStr">
        <is>
          <t>North</t>
        </is>
      </c>
      <c r="C3443" t="inlineStr">
        <is>
          <t>Website</t>
        </is>
      </c>
      <c r="D3443" t="inlineStr">
        <is>
          <t>Books</t>
        </is>
      </c>
      <c r="E3443" t="n">
        <v>12283.86</v>
      </c>
      <c r="F3443" t="n">
        <v>9324.74</v>
      </c>
      <c r="G3443" t="n">
        <v>14007.76</v>
      </c>
      <c r="H3443" t="n">
        <v>31</v>
      </c>
      <c r="I3443" t="n">
        <v>25</v>
      </c>
      <c r="J3443" t="n">
        <v>2</v>
      </c>
      <c r="K3443">
        <f>E3443-F3443</f>
        <v/>
      </c>
      <c r="L3443" s="10">
        <f>IFERROR(K3443/E3443,0)</f>
        <v/>
      </c>
      <c r="M3443">
        <f>YEAR(A3443)</f>
        <v/>
      </c>
      <c r="N3443">
        <f>"Q"&amp;ROUNDUP(MONTH(A3443)/3,0)</f>
        <v/>
      </c>
      <c r="O3443">
        <f>TEXT(A3443,"mmm")</f>
        <v/>
      </c>
    </row>
    <row r="3444">
      <c r="A3444" s="13" t="n">
        <v>45597</v>
      </c>
      <c r="B3444" t="inlineStr">
        <is>
          <t>North</t>
        </is>
      </c>
      <c r="C3444" t="inlineStr">
        <is>
          <t>Website</t>
        </is>
      </c>
      <c r="D3444" t="inlineStr">
        <is>
          <t>Electronics</t>
        </is>
      </c>
      <c r="E3444" t="n">
        <v>517452.06</v>
      </c>
      <c r="F3444" t="n">
        <v>491213.32</v>
      </c>
      <c r="G3444" t="n">
        <v>583715.6</v>
      </c>
      <c r="H3444" t="n">
        <v>45</v>
      </c>
      <c r="I3444" t="n">
        <v>38</v>
      </c>
      <c r="J3444" t="n">
        <v>4</v>
      </c>
      <c r="K3444">
        <f>E3444-F3444</f>
        <v/>
      </c>
      <c r="L3444" s="10">
        <f>IFERROR(K3444/E3444,0)</f>
        <v/>
      </c>
      <c r="M3444">
        <f>YEAR(A3444)</f>
        <v/>
      </c>
      <c r="N3444">
        <f>"Q"&amp;ROUNDUP(MONTH(A3444)/3,0)</f>
        <v/>
      </c>
      <c r="O3444">
        <f>TEXT(A3444,"mmm")</f>
        <v/>
      </c>
    </row>
    <row r="3445">
      <c r="A3445" s="13" t="n">
        <v>45597</v>
      </c>
      <c r="B3445" t="inlineStr">
        <is>
          <t>North</t>
        </is>
      </c>
      <c r="C3445" t="inlineStr">
        <is>
          <t>Website</t>
        </is>
      </c>
      <c r="D3445" t="inlineStr">
        <is>
          <t>Fashion</t>
        </is>
      </c>
      <c r="E3445" t="n">
        <v>98851.03999999999</v>
      </c>
      <c r="F3445" t="n">
        <v>56203.02</v>
      </c>
      <c r="G3445" t="n">
        <v>111458.88</v>
      </c>
      <c r="H3445" t="n">
        <v>78</v>
      </c>
      <c r="I3445" t="n">
        <v>64</v>
      </c>
      <c r="J3445" t="n">
        <v>12</v>
      </c>
      <c r="K3445">
        <f>E3445-F3445</f>
        <v/>
      </c>
      <c r="L3445" s="10">
        <f>IFERROR(K3445/E3445,0)</f>
        <v/>
      </c>
      <c r="M3445">
        <f>YEAR(A3445)</f>
        <v/>
      </c>
      <c r="N3445">
        <f>"Q"&amp;ROUNDUP(MONTH(A3445)/3,0)</f>
        <v/>
      </c>
      <c r="O3445">
        <f>TEXT(A3445,"mmm")</f>
        <v/>
      </c>
    </row>
    <row r="3446">
      <c r="A3446" s="13" t="n">
        <v>45597</v>
      </c>
      <c r="B3446" t="inlineStr">
        <is>
          <t>North</t>
        </is>
      </c>
      <c r="C3446" t="inlineStr">
        <is>
          <t>Website</t>
        </is>
      </c>
      <c r="D3446" t="inlineStr">
        <is>
          <t>Grocery</t>
        </is>
      </c>
      <c r="E3446" t="n">
        <v>29624.92</v>
      </c>
      <c r="F3446" t="n">
        <v>25441.55</v>
      </c>
      <c r="G3446" t="n">
        <v>32896.24</v>
      </c>
      <c r="H3446" t="n">
        <v>89</v>
      </c>
      <c r="I3446" t="n">
        <v>35</v>
      </c>
      <c r="J3446" t="n">
        <v>0</v>
      </c>
      <c r="K3446">
        <f>E3446-F3446</f>
        <v/>
      </c>
      <c r="L3446" s="10">
        <f>IFERROR(K3446/E3446,0)</f>
        <v/>
      </c>
      <c r="M3446">
        <f>YEAR(A3446)</f>
        <v/>
      </c>
      <c r="N3446">
        <f>"Q"&amp;ROUNDUP(MONTH(A3446)/3,0)</f>
        <v/>
      </c>
      <c r="O3446">
        <f>TEXT(A3446,"mmm")</f>
        <v/>
      </c>
    </row>
    <row r="3447">
      <c r="A3447" s="13" t="n">
        <v>45597</v>
      </c>
      <c r="B3447" t="inlineStr">
        <is>
          <t>North</t>
        </is>
      </c>
      <c r="C3447" t="inlineStr">
        <is>
          <t>Website</t>
        </is>
      </c>
      <c r="D3447" t="inlineStr">
        <is>
          <t>Home &amp; Kitchen</t>
        </is>
      </c>
      <c r="E3447" t="n">
        <v>83401.88</v>
      </c>
      <c r="F3447" t="n">
        <v>61153.98</v>
      </c>
      <c r="G3447" t="n">
        <v>96394.48</v>
      </c>
      <c r="H3447" t="n">
        <v>43</v>
      </c>
      <c r="I3447" t="n">
        <v>37</v>
      </c>
      <c r="J3447" t="n">
        <v>3</v>
      </c>
      <c r="K3447">
        <f>E3447-F3447</f>
        <v/>
      </c>
      <c r="L3447" s="10">
        <f>IFERROR(K3447/E3447,0)</f>
        <v/>
      </c>
      <c r="M3447">
        <f>YEAR(A3447)</f>
        <v/>
      </c>
      <c r="N3447">
        <f>"Q"&amp;ROUNDUP(MONTH(A3447)/3,0)</f>
        <v/>
      </c>
      <c r="O3447">
        <f>TEXT(A3447,"mmm")</f>
        <v/>
      </c>
    </row>
    <row r="3448">
      <c r="A3448" s="13" t="n">
        <v>45597</v>
      </c>
      <c r="B3448" t="inlineStr">
        <is>
          <t>North</t>
        </is>
      </c>
      <c r="C3448" t="inlineStr">
        <is>
          <t>Website</t>
        </is>
      </c>
      <c r="D3448" t="inlineStr">
        <is>
          <t>Sports</t>
        </is>
      </c>
      <c r="E3448" t="n">
        <v>49793.08</v>
      </c>
      <c r="F3448" t="n">
        <v>36083.87</v>
      </c>
      <c r="G3448" t="n">
        <v>57783.44</v>
      </c>
      <c r="H3448" t="n">
        <v>29</v>
      </c>
      <c r="I3448" t="n">
        <v>21</v>
      </c>
      <c r="J3448" t="n">
        <v>2</v>
      </c>
      <c r="K3448">
        <f>E3448-F3448</f>
        <v/>
      </c>
      <c r="L3448" s="10">
        <f>IFERROR(K3448/E3448,0)</f>
        <v/>
      </c>
      <c r="M3448">
        <f>YEAR(A3448)</f>
        <v/>
      </c>
      <c r="N3448">
        <f>"Q"&amp;ROUNDUP(MONTH(A3448)/3,0)</f>
        <v/>
      </c>
      <c r="O3448">
        <f>TEXT(A3448,"mmm")</f>
        <v/>
      </c>
    </row>
    <row r="3449">
      <c r="A3449" s="13" t="n">
        <v>45597</v>
      </c>
      <c r="B3449" t="inlineStr">
        <is>
          <t>North</t>
        </is>
      </c>
      <c r="C3449" t="inlineStr">
        <is>
          <t>Website</t>
        </is>
      </c>
      <c r="D3449" t="inlineStr">
        <is>
          <t>Unknown</t>
        </is>
      </c>
      <c r="E3449" t="n">
        <v>2926.98</v>
      </c>
      <c r="F3449" t="n">
        <v>1729.96</v>
      </c>
      <c r="G3449" t="n">
        <v>3658.72</v>
      </c>
      <c r="H3449" t="n">
        <v>2</v>
      </c>
      <c r="I3449" t="n">
        <v>1</v>
      </c>
      <c r="J3449" t="n">
        <v>0</v>
      </c>
      <c r="K3449">
        <f>E3449-F3449</f>
        <v/>
      </c>
      <c r="L3449" s="10">
        <f>IFERROR(K3449/E3449,0)</f>
        <v/>
      </c>
      <c r="M3449">
        <f>YEAR(A3449)</f>
        <v/>
      </c>
      <c r="N3449">
        <f>"Q"&amp;ROUNDUP(MONTH(A3449)/3,0)</f>
        <v/>
      </c>
      <c r="O3449">
        <f>TEXT(A3449,"mmm")</f>
        <v/>
      </c>
    </row>
    <row r="3450">
      <c r="A3450" s="13" t="n">
        <v>45597</v>
      </c>
      <c r="B3450" t="inlineStr">
        <is>
          <t>South</t>
        </is>
      </c>
      <c r="C3450" t="inlineStr">
        <is>
          <t>Marketplace</t>
        </is>
      </c>
      <c r="D3450" t="inlineStr">
        <is>
          <t>Beauty</t>
        </is>
      </c>
      <c r="E3450" t="n">
        <v>17378.06</v>
      </c>
      <c r="F3450" t="n">
        <v>10502.33</v>
      </c>
      <c r="G3450" t="n">
        <v>20656.48</v>
      </c>
      <c r="H3450" t="n">
        <v>38</v>
      </c>
      <c r="I3450" t="n">
        <v>33</v>
      </c>
      <c r="J3450" t="n">
        <v>3</v>
      </c>
      <c r="K3450">
        <f>E3450-F3450</f>
        <v/>
      </c>
      <c r="L3450" s="10">
        <f>IFERROR(K3450/E3450,0)</f>
        <v/>
      </c>
      <c r="M3450">
        <f>YEAR(A3450)</f>
        <v/>
      </c>
      <c r="N3450">
        <f>"Q"&amp;ROUNDUP(MONTH(A3450)/3,0)</f>
        <v/>
      </c>
      <c r="O3450">
        <f>TEXT(A3450,"mmm")</f>
        <v/>
      </c>
    </row>
    <row r="3451">
      <c r="A3451" s="13" t="n">
        <v>45597</v>
      </c>
      <c r="B3451" t="inlineStr">
        <is>
          <t>South</t>
        </is>
      </c>
      <c r="C3451" t="inlineStr">
        <is>
          <t>Marketplace</t>
        </is>
      </c>
      <c r="D3451" t="inlineStr">
        <is>
          <t>Books</t>
        </is>
      </c>
      <c r="E3451" t="n">
        <v>21030.07</v>
      </c>
      <c r="F3451" t="n">
        <v>16331.07</v>
      </c>
      <c r="G3451" t="n">
        <v>24799.84</v>
      </c>
      <c r="H3451" t="n">
        <v>44</v>
      </c>
      <c r="I3451" t="n">
        <v>34</v>
      </c>
      <c r="J3451" t="n">
        <v>2</v>
      </c>
      <c r="K3451">
        <f>E3451-F3451</f>
        <v/>
      </c>
      <c r="L3451" s="10">
        <f>IFERROR(K3451/E3451,0)</f>
        <v/>
      </c>
      <c r="M3451">
        <f>YEAR(A3451)</f>
        <v/>
      </c>
      <c r="N3451">
        <f>"Q"&amp;ROUNDUP(MONTH(A3451)/3,0)</f>
        <v/>
      </c>
      <c r="O3451">
        <f>TEXT(A3451,"mmm")</f>
        <v/>
      </c>
    </row>
    <row r="3452">
      <c r="A3452" s="13" t="n">
        <v>45597</v>
      </c>
      <c r="B3452" t="inlineStr">
        <is>
          <t>South</t>
        </is>
      </c>
      <c r="C3452" t="inlineStr">
        <is>
          <t>Marketplace</t>
        </is>
      </c>
      <c r="D3452" t="inlineStr">
        <is>
          <t>Electronics</t>
        </is>
      </c>
      <c r="E3452" t="n">
        <v>812048.46</v>
      </c>
      <c r="F3452" t="n">
        <v>805415.11</v>
      </c>
      <c r="G3452" t="n">
        <v>960448.3199999999</v>
      </c>
      <c r="H3452" t="n">
        <v>82</v>
      </c>
      <c r="I3452" t="n">
        <v>68</v>
      </c>
      <c r="J3452" t="n">
        <v>4</v>
      </c>
      <c r="K3452">
        <f>E3452-F3452</f>
        <v/>
      </c>
      <c r="L3452" s="10">
        <f>IFERROR(K3452/E3452,0)</f>
        <v/>
      </c>
      <c r="M3452">
        <f>YEAR(A3452)</f>
        <v/>
      </c>
      <c r="N3452">
        <f>"Q"&amp;ROUNDUP(MONTH(A3452)/3,0)</f>
        <v/>
      </c>
      <c r="O3452">
        <f>TEXT(A3452,"mmm")</f>
        <v/>
      </c>
    </row>
    <row r="3453">
      <c r="A3453" s="13" t="n">
        <v>45597</v>
      </c>
      <c r="B3453" t="inlineStr">
        <is>
          <t>South</t>
        </is>
      </c>
      <c r="C3453" t="inlineStr">
        <is>
          <t>Marketplace</t>
        </is>
      </c>
      <c r="D3453" t="inlineStr">
        <is>
          <t>Fashion</t>
        </is>
      </c>
      <c r="E3453" t="n">
        <v>117920.3</v>
      </c>
      <c r="F3453" t="n">
        <v>69528.91</v>
      </c>
      <c r="G3453" t="n">
        <v>138665.28</v>
      </c>
      <c r="H3453" t="n">
        <v>98</v>
      </c>
      <c r="I3453" t="n">
        <v>76</v>
      </c>
      <c r="J3453" t="n">
        <v>14</v>
      </c>
      <c r="K3453">
        <f>E3453-F3453</f>
        <v/>
      </c>
      <c r="L3453" s="10">
        <f>IFERROR(K3453/E3453,0)</f>
        <v/>
      </c>
      <c r="M3453">
        <f>YEAR(A3453)</f>
        <v/>
      </c>
      <c r="N3453">
        <f>"Q"&amp;ROUNDUP(MONTH(A3453)/3,0)</f>
        <v/>
      </c>
      <c r="O3453">
        <f>TEXT(A3453,"mmm")</f>
        <v/>
      </c>
    </row>
    <row r="3454">
      <c r="A3454" s="13" t="n">
        <v>45597</v>
      </c>
      <c r="B3454" t="inlineStr">
        <is>
          <t>South</t>
        </is>
      </c>
      <c r="C3454" t="inlineStr">
        <is>
          <t>Marketplace</t>
        </is>
      </c>
      <c r="D3454" t="inlineStr">
        <is>
          <t>Grocery</t>
        </is>
      </c>
      <c r="E3454" t="n">
        <v>29500.9</v>
      </c>
      <c r="F3454" t="n">
        <v>27708.21</v>
      </c>
      <c r="G3454" t="n">
        <v>35561.76</v>
      </c>
      <c r="H3454" t="n">
        <v>96</v>
      </c>
      <c r="I3454" t="n">
        <v>35</v>
      </c>
      <c r="J3454" t="n">
        <v>1</v>
      </c>
      <c r="K3454">
        <f>E3454-F3454</f>
        <v/>
      </c>
      <c r="L3454" s="10">
        <f>IFERROR(K3454/E3454,0)</f>
        <v/>
      </c>
      <c r="M3454">
        <f>YEAR(A3454)</f>
        <v/>
      </c>
      <c r="N3454">
        <f>"Q"&amp;ROUNDUP(MONTH(A3454)/3,0)</f>
        <v/>
      </c>
      <c r="O3454">
        <f>TEXT(A3454,"mmm")</f>
        <v/>
      </c>
    </row>
    <row r="3455">
      <c r="A3455" s="13" t="n">
        <v>45597</v>
      </c>
      <c r="B3455" t="inlineStr">
        <is>
          <t>South</t>
        </is>
      </c>
      <c r="C3455" t="inlineStr">
        <is>
          <t>Marketplace</t>
        </is>
      </c>
      <c r="D3455" t="inlineStr">
        <is>
          <t>Home &amp; Kitchen</t>
        </is>
      </c>
      <c r="E3455" t="n">
        <v>98718.83</v>
      </c>
      <c r="F3455" t="n">
        <v>74764.69</v>
      </c>
      <c r="G3455" t="n">
        <v>116784.72</v>
      </c>
      <c r="H3455" t="n">
        <v>57</v>
      </c>
      <c r="I3455" t="n">
        <v>42</v>
      </c>
      <c r="J3455" t="n">
        <v>4</v>
      </c>
      <c r="K3455">
        <f>E3455-F3455</f>
        <v/>
      </c>
      <c r="L3455" s="10">
        <f>IFERROR(K3455/E3455,0)</f>
        <v/>
      </c>
      <c r="M3455">
        <f>YEAR(A3455)</f>
        <v/>
      </c>
      <c r="N3455">
        <f>"Q"&amp;ROUNDUP(MONTH(A3455)/3,0)</f>
        <v/>
      </c>
      <c r="O3455">
        <f>TEXT(A3455,"mmm")</f>
        <v/>
      </c>
    </row>
    <row r="3456">
      <c r="A3456" s="13" t="n">
        <v>45597</v>
      </c>
      <c r="B3456" t="inlineStr">
        <is>
          <t>South</t>
        </is>
      </c>
      <c r="C3456" t="inlineStr">
        <is>
          <t>Marketplace</t>
        </is>
      </c>
      <c r="D3456" t="inlineStr">
        <is>
          <t>Sports</t>
        </is>
      </c>
      <c r="E3456" t="n">
        <v>25785.35</v>
      </c>
      <c r="F3456" t="n">
        <v>18429.34</v>
      </c>
      <c r="G3456" t="n">
        <v>29416.4</v>
      </c>
      <c r="H3456" t="n">
        <v>15</v>
      </c>
      <c r="I3456" t="n">
        <v>11</v>
      </c>
      <c r="J3456" t="n">
        <v>1</v>
      </c>
      <c r="K3456">
        <f>E3456-F3456</f>
        <v/>
      </c>
      <c r="L3456" s="10">
        <f>IFERROR(K3456/E3456,0)</f>
        <v/>
      </c>
      <c r="M3456">
        <f>YEAR(A3456)</f>
        <v/>
      </c>
      <c r="N3456">
        <f>"Q"&amp;ROUNDUP(MONTH(A3456)/3,0)</f>
        <v/>
      </c>
      <c r="O3456">
        <f>TEXT(A3456,"mmm")</f>
        <v/>
      </c>
    </row>
    <row r="3457">
      <c r="A3457" s="13" t="n">
        <v>45597</v>
      </c>
      <c r="B3457" t="inlineStr">
        <is>
          <t>South</t>
        </is>
      </c>
      <c r="C3457" t="inlineStr">
        <is>
          <t>Mobile App</t>
        </is>
      </c>
      <c r="D3457" t="inlineStr">
        <is>
          <t>Beauty</t>
        </is>
      </c>
      <c r="E3457" t="n">
        <v>23610.86</v>
      </c>
      <c r="F3457" t="n">
        <v>14149.71</v>
      </c>
      <c r="G3457" t="n">
        <v>27700.4</v>
      </c>
      <c r="H3457" t="n">
        <v>45</v>
      </c>
      <c r="I3457" t="n">
        <v>38</v>
      </c>
      <c r="J3457" t="n">
        <v>2</v>
      </c>
      <c r="K3457">
        <f>E3457-F3457</f>
        <v/>
      </c>
      <c r="L3457" s="10">
        <f>IFERROR(K3457/E3457,0)</f>
        <v/>
      </c>
      <c r="M3457">
        <f>YEAR(A3457)</f>
        <v/>
      </c>
      <c r="N3457">
        <f>"Q"&amp;ROUNDUP(MONTH(A3457)/3,0)</f>
        <v/>
      </c>
      <c r="O3457">
        <f>TEXT(A3457,"mmm")</f>
        <v/>
      </c>
    </row>
    <row r="3458">
      <c r="A3458" s="13" t="n">
        <v>45597</v>
      </c>
      <c r="B3458" t="inlineStr">
        <is>
          <t>South</t>
        </is>
      </c>
      <c r="C3458" t="inlineStr">
        <is>
          <t>Mobile App</t>
        </is>
      </c>
      <c r="D3458" t="inlineStr">
        <is>
          <t>Books</t>
        </is>
      </c>
      <c r="E3458" t="n">
        <v>13823.95</v>
      </c>
      <c r="F3458" t="n">
        <v>10991.29</v>
      </c>
      <c r="G3458" t="n">
        <v>16120</v>
      </c>
      <c r="H3458" t="n">
        <v>30</v>
      </c>
      <c r="I3458" t="n">
        <v>24</v>
      </c>
      <c r="J3458" t="n">
        <v>1</v>
      </c>
      <c r="K3458">
        <f>E3458-F3458</f>
        <v/>
      </c>
      <c r="L3458" s="10">
        <f>IFERROR(K3458/E3458,0)</f>
        <v/>
      </c>
      <c r="M3458">
        <f>YEAR(A3458)</f>
        <v/>
      </c>
      <c r="N3458">
        <f>"Q"&amp;ROUNDUP(MONTH(A3458)/3,0)</f>
        <v/>
      </c>
      <c r="O3458">
        <f>TEXT(A3458,"mmm")</f>
        <v/>
      </c>
    </row>
    <row r="3459">
      <c r="A3459" s="13" t="n">
        <v>45597</v>
      </c>
      <c r="B3459" t="inlineStr">
        <is>
          <t>South</t>
        </is>
      </c>
      <c r="C3459" t="inlineStr">
        <is>
          <t>Mobile App</t>
        </is>
      </c>
      <c r="D3459" t="inlineStr">
        <is>
          <t>Electronics</t>
        </is>
      </c>
      <c r="E3459" t="n">
        <v>829203.75</v>
      </c>
      <c r="F3459" t="n">
        <v>800824.5</v>
      </c>
      <c r="G3459" t="n">
        <v>955056.96</v>
      </c>
      <c r="H3459" t="n">
        <v>76</v>
      </c>
      <c r="I3459" t="n">
        <v>64</v>
      </c>
      <c r="J3459" t="n">
        <v>5</v>
      </c>
      <c r="K3459">
        <f>E3459-F3459</f>
        <v/>
      </c>
      <c r="L3459" s="10">
        <f>IFERROR(K3459/E3459,0)</f>
        <v/>
      </c>
      <c r="M3459">
        <f>YEAR(A3459)</f>
        <v/>
      </c>
      <c r="N3459">
        <f>"Q"&amp;ROUNDUP(MONTH(A3459)/3,0)</f>
        <v/>
      </c>
      <c r="O3459">
        <f>TEXT(A3459,"mmm")</f>
        <v/>
      </c>
    </row>
    <row r="3460">
      <c r="A3460" s="13" t="n">
        <v>45597</v>
      </c>
      <c r="B3460" t="inlineStr">
        <is>
          <t>South</t>
        </is>
      </c>
      <c r="C3460" t="inlineStr">
        <is>
          <t>Mobile App</t>
        </is>
      </c>
      <c r="D3460" t="inlineStr">
        <is>
          <t>Fashion</t>
        </is>
      </c>
      <c r="E3460" t="n">
        <v>137747.9</v>
      </c>
      <c r="F3460" t="n">
        <v>80784.99000000001</v>
      </c>
      <c r="G3460" t="n">
        <v>158659.28</v>
      </c>
      <c r="H3460" t="n">
        <v>113</v>
      </c>
      <c r="I3460" t="n">
        <v>85</v>
      </c>
      <c r="J3460" t="n">
        <v>10</v>
      </c>
      <c r="K3460">
        <f>E3460-F3460</f>
        <v/>
      </c>
      <c r="L3460" s="10">
        <f>IFERROR(K3460/E3460,0)</f>
        <v/>
      </c>
      <c r="M3460">
        <f>YEAR(A3460)</f>
        <v/>
      </c>
      <c r="N3460">
        <f>"Q"&amp;ROUNDUP(MONTH(A3460)/3,0)</f>
        <v/>
      </c>
      <c r="O3460">
        <f>TEXT(A3460,"mmm")</f>
        <v/>
      </c>
    </row>
    <row r="3461">
      <c r="A3461" s="13" t="n">
        <v>45597</v>
      </c>
      <c r="B3461" t="inlineStr">
        <is>
          <t>South</t>
        </is>
      </c>
      <c r="C3461" t="inlineStr">
        <is>
          <t>Mobile App</t>
        </is>
      </c>
      <c r="D3461" t="inlineStr">
        <is>
          <t>Grocery</t>
        </is>
      </c>
      <c r="E3461" t="n">
        <v>36458.77</v>
      </c>
      <c r="F3461" t="n">
        <v>32011.06</v>
      </c>
      <c r="G3461" t="n">
        <v>41044.64</v>
      </c>
      <c r="H3461" t="n">
        <v>104</v>
      </c>
      <c r="I3461" t="n">
        <v>42</v>
      </c>
      <c r="J3461" t="n">
        <v>0</v>
      </c>
      <c r="K3461">
        <f>E3461-F3461</f>
        <v/>
      </c>
      <c r="L3461" s="10">
        <f>IFERROR(K3461/E3461,0)</f>
        <v/>
      </c>
      <c r="M3461">
        <f>YEAR(A3461)</f>
        <v/>
      </c>
      <c r="N3461">
        <f>"Q"&amp;ROUNDUP(MONTH(A3461)/3,0)</f>
        <v/>
      </c>
      <c r="O3461">
        <f>TEXT(A3461,"mmm")</f>
        <v/>
      </c>
    </row>
    <row r="3462">
      <c r="A3462" s="13" t="n">
        <v>45597</v>
      </c>
      <c r="B3462" t="inlineStr">
        <is>
          <t>South</t>
        </is>
      </c>
      <c r="C3462" t="inlineStr">
        <is>
          <t>Mobile App</t>
        </is>
      </c>
      <c r="D3462" t="inlineStr">
        <is>
          <t>Home &amp; Kitchen</t>
        </is>
      </c>
      <c r="E3462" t="n">
        <v>84672.71000000001</v>
      </c>
      <c r="F3462" t="n">
        <v>61439.79</v>
      </c>
      <c r="G3462" t="n">
        <v>96418.39999999999</v>
      </c>
      <c r="H3462" t="n">
        <v>50</v>
      </c>
      <c r="I3462" t="n">
        <v>39</v>
      </c>
      <c r="J3462" t="n">
        <v>3</v>
      </c>
      <c r="K3462">
        <f>E3462-F3462</f>
        <v/>
      </c>
      <c r="L3462" s="10">
        <f>IFERROR(K3462/E3462,0)</f>
        <v/>
      </c>
      <c r="M3462">
        <f>YEAR(A3462)</f>
        <v/>
      </c>
      <c r="N3462">
        <f>"Q"&amp;ROUNDUP(MONTH(A3462)/3,0)</f>
        <v/>
      </c>
      <c r="O3462">
        <f>TEXT(A3462,"mmm")</f>
        <v/>
      </c>
    </row>
    <row r="3463">
      <c r="A3463" s="13" t="n">
        <v>45597</v>
      </c>
      <c r="B3463" t="inlineStr">
        <is>
          <t>South</t>
        </is>
      </c>
      <c r="C3463" t="inlineStr">
        <is>
          <t>Mobile App</t>
        </is>
      </c>
      <c r="D3463" t="inlineStr">
        <is>
          <t>Sports</t>
        </is>
      </c>
      <c r="E3463" t="n">
        <v>75049.35000000001</v>
      </c>
      <c r="F3463" t="n">
        <v>53615.21</v>
      </c>
      <c r="G3463" t="n">
        <v>87449.44</v>
      </c>
      <c r="H3463" t="n">
        <v>34</v>
      </c>
      <c r="I3463" t="n">
        <v>28</v>
      </c>
      <c r="J3463" t="n">
        <v>1</v>
      </c>
      <c r="K3463">
        <f>E3463-F3463</f>
        <v/>
      </c>
      <c r="L3463" s="10">
        <f>IFERROR(K3463/E3463,0)</f>
        <v/>
      </c>
      <c r="M3463">
        <f>YEAR(A3463)</f>
        <v/>
      </c>
      <c r="N3463">
        <f>"Q"&amp;ROUNDUP(MONTH(A3463)/3,0)</f>
        <v/>
      </c>
      <c r="O3463">
        <f>TEXT(A3463,"mmm")</f>
        <v/>
      </c>
    </row>
    <row r="3464">
      <c r="A3464" s="13" t="n">
        <v>45597</v>
      </c>
      <c r="B3464" t="inlineStr">
        <is>
          <t>South</t>
        </is>
      </c>
      <c r="C3464" t="inlineStr">
        <is>
          <t>Retail Store</t>
        </is>
      </c>
      <c r="D3464" t="inlineStr">
        <is>
          <t>Beauty</t>
        </is>
      </c>
      <c r="E3464" t="n">
        <v>12112.69</v>
      </c>
      <c r="F3464" t="n">
        <v>6830.23</v>
      </c>
      <c r="G3464" t="n">
        <v>13310.96</v>
      </c>
      <c r="H3464" t="n">
        <v>21</v>
      </c>
      <c r="I3464" t="n">
        <v>18</v>
      </c>
      <c r="J3464" t="n">
        <v>0</v>
      </c>
      <c r="K3464">
        <f>E3464-F3464</f>
        <v/>
      </c>
      <c r="L3464" s="10">
        <f>IFERROR(K3464/E3464,0)</f>
        <v/>
      </c>
      <c r="M3464">
        <f>YEAR(A3464)</f>
        <v/>
      </c>
      <c r="N3464">
        <f>"Q"&amp;ROUNDUP(MONTH(A3464)/3,0)</f>
        <v/>
      </c>
      <c r="O3464">
        <f>TEXT(A3464,"mmm")</f>
        <v/>
      </c>
    </row>
    <row r="3465">
      <c r="A3465" s="13" t="n">
        <v>45597</v>
      </c>
      <c r="B3465" t="inlineStr">
        <is>
          <t>South</t>
        </is>
      </c>
      <c r="C3465" t="inlineStr">
        <is>
          <t>Retail Store</t>
        </is>
      </c>
      <c r="D3465" t="inlineStr">
        <is>
          <t>Books</t>
        </is>
      </c>
      <c r="E3465" t="n">
        <v>9117.950000000001</v>
      </c>
      <c r="F3465" t="n">
        <v>6638.62</v>
      </c>
      <c r="G3465" t="n">
        <v>9932</v>
      </c>
      <c r="H3465" t="n">
        <v>20</v>
      </c>
      <c r="I3465" t="n">
        <v>17</v>
      </c>
      <c r="J3465" t="n">
        <v>1</v>
      </c>
      <c r="K3465">
        <f>E3465-F3465</f>
        <v/>
      </c>
      <c r="L3465" s="10">
        <f>IFERROR(K3465/E3465,0)</f>
        <v/>
      </c>
      <c r="M3465">
        <f>YEAR(A3465)</f>
        <v/>
      </c>
      <c r="N3465">
        <f>"Q"&amp;ROUNDUP(MONTH(A3465)/3,0)</f>
        <v/>
      </c>
      <c r="O3465">
        <f>TEXT(A3465,"mmm")</f>
        <v/>
      </c>
    </row>
    <row r="3466">
      <c r="A3466" s="13" t="n">
        <v>45597</v>
      </c>
      <c r="B3466" t="inlineStr">
        <is>
          <t>South</t>
        </is>
      </c>
      <c r="C3466" t="inlineStr">
        <is>
          <t>Retail Store</t>
        </is>
      </c>
      <c r="D3466" t="inlineStr">
        <is>
          <t>Electronics</t>
        </is>
      </c>
      <c r="E3466" t="n">
        <v>427890.83</v>
      </c>
      <c r="F3466" t="n">
        <v>391524.85</v>
      </c>
      <c r="G3466" t="n">
        <v>475510.88</v>
      </c>
      <c r="H3466" t="n">
        <v>38</v>
      </c>
      <c r="I3466" t="n">
        <v>30</v>
      </c>
      <c r="J3466" t="n">
        <v>4</v>
      </c>
      <c r="K3466">
        <f>E3466-F3466</f>
        <v/>
      </c>
      <c r="L3466" s="10">
        <f>IFERROR(K3466/E3466,0)</f>
        <v/>
      </c>
      <c r="M3466">
        <f>YEAR(A3466)</f>
        <v/>
      </c>
      <c r="N3466">
        <f>"Q"&amp;ROUNDUP(MONTH(A3466)/3,0)</f>
        <v/>
      </c>
      <c r="O3466">
        <f>TEXT(A3466,"mmm")</f>
        <v/>
      </c>
    </row>
    <row r="3467">
      <c r="A3467" s="13" t="n">
        <v>45597</v>
      </c>
      <c r="B3467" t="inlineStr">
        <is>
          <t>South</t>
        </is>
      </c>
      <c r="C3467" t="inlineStr">
        <is>
          <t>Retail Store</t>
        </is>
      </c>
      <c r="D3467" t="inlineStr">
        <is>
          <t>Fashion</t>
        </is>
      </c>
      <c r="E3467" t="n">
        <v>95361.00999999999</v>
      </c>
      <c r="F3467" t="n">
        <v>53743.93</v>
      </c>
      <c r="G3467" t="n">
        <v>106341.04</v>
      </c>
      <c r="H3467" t="n">
        <v>59</v>
      </c>
      <c r="I3467" t="n">
        <v>47</v>
      </c>
      <c r="J3467" t="n">
        <v>7</v>
      </c>
      <c r="K3467">
        <f>E3467-F3467</f>
        <v/>
      </c>
      <c r="L3467" s="10">
        <f>IFERROR(K3467/E3467,0)</f>
        <v/>
      </c>
      <c r="M3467">
        <f>YEAR(A3467)</f>
        <v/>
      </c>
      <c r="N3467">
        <f>"Q"&amp;ROUNDUP(MONTH(A3467)/3,0)</f>
        <v/>
      </c>
      <c r="O3467">
        <f>TEXT(A3467,"mmm")</f>
        <v/>
      </c>
    </row>
    <row r="3468">
      <c r="A3468" s="13" t="n">
        <v>45597</v>
      </c>
      <c r="B3468" t="inlineStr">
        <is>
          <t>South</t>
        </is>
      </c>
      <c r="C3468" t="inlineStr">
        <is>
          <t>Retail Store</t>
        </is>
      </c>
      <c r="D3468" t="inlineStr">
        <is>
          <t>Grocery</t>
        </is>
      </c>
      <c r="E3468" t="n">
        <v>13805.02</v>
      </c>
      <c r="F3468" t="n">
        <v>11705.5</v>
      </c>
      <c r="G3468" t="n">
        <v>15380.56</v>
      </c>
      <c r="H3468" t="n">
        <v>41</v>
      </c>
      <c r="I3468" t="n">
        <v>18</v>
      </c>
      <c r="J3468" t="n">
        <v>0</v>
      </c>
      <c r="K3468">
        <f>E3468-F3468</f>
        <v/>
      </c>
      <c r="L3468" s="10">
        <f>IFERROR(K3468/E3468,0)</f>
        <v/>
      </c>
      <c r="M3468">
        <f>YEAR(A3468)</f>
        <v/>
      </c>
      <c r="N3468">
        <f>"Q"&amp;ROUNDUP(MONTH(A3468)/3,0)</f>
        <v/>
      </c>
      <c r="O3468">
        <f>TEXT(A3468,"mmm")</f>
        <v/>
      </c>
    </row>
    <row r="3469">
      <c r="A3469" s="13" t="n">
        <v>45597</v>
      </c>
      <c r="B3469" t="inlineStr">
        <is>
          <t>South</t>
        </is>
      </c>
      <c r="C3469" t="inlineStr">
        <is>
          <t>Retail Store</t>
        </is>
      </c>
      <c r="D3469" t="inlineStr">
        <is>
          <t>Home &amp; Kitchen</t>
        </is>
      </c>
      <c r="E3469" t="n">
        <v>82541.32000000001</v>
      </c>
      <c r="F3469" t="n">
        <v>55900.63</v>
      </c>
      <c r="G3469" t="n">
        <v>88626.72</v>
      </c>
      <c r="H3469" t="n">
        <v>42</v>
      </c>
      <c r="I3469" t="n">
        <v>29</v>
      </c>
      <c r="J3469" t="n">
        <v>1</v>
      </c>
      <c r="K3469">
        <f>E3469-F3469</f>
        <v/>
      </c>
      <c r="L3469" s="10">
        <f>IFERROR(K3469/E3469,0)</f>
        <v/>
      </c>
      <c r="M3469">
        <f>YEAR(A3469)</f>
        <v/>
      </c>
      <c r="N3469">
        <f>"Q"&amp;ROUNDUP(MONTH(A3469)/3,0)</f>
        <v/>
      </c>
      <c r="O3469">
        <f>TEXT(A3469,"mmm")</f>
        <v/>
      </c>
    </row>
    <row r="3470">
      <c r="A3470" s="13" t="n">
        <v>45597</v>
      </c>
      <c r="B3470" t="inlineStr">
        <is>
          <t>South</t>
        </is>
      </c>
      <c r="C3470" t="inlineStr">
        <is>
          <t>Retail Store</t>
        </is>
      </c>
      <c r="D3470" t="inlineStr">
        <is>
          <t>Sports</t>
        </is>
      </c>
      <c r="E3470" t="n">
        <v>33572.85</v>
      </c>
      <c r="F3470" t="n">
        <v>23743.19</v>
      </c>
      <c r="G3470" t="n">
        <v>36807.68</v>
      </c>
      <c r="H3470" t="n">
        <v>8</v>
      </c>
      <c r="I3470" t="n">
        <v>7</v>
      </c>
      <c r="J3470" t="n">
        <v>0</v>
      </c>
      <c r="K3470">
        <f>E3470-F3470</f>
        <v/>
      </c>
      <c r="L3470" s="10">
        <f>IFERROR(K3470/E3470,0)</f>
        <v/>
      </c>
      <c r="M3470">
        <f>YEAR(A3470)</f>
        <v/>
      </c>
      <c r="N3470">
        <f>"Q"&amp;ROUNDUP(MONTH(A3470)/3,0)</f>
        <v/>
      </c>
      <c r="O3470">
        <f>TEXT(A3470,"mmm")</f>
        <v/>
      </c>
    </row>
    <row r="3471">
      <c r="A3471" s="13" t="n">
        <v>45597</v>
      </c>
      <c r="B3471" t="inlineStr">
        <is>
          <t>South</t>
        </is>
      </c>
      <c r="C3471" t="inlineStr">
        <is>
          <t>Unknown</t>
        </is>
      </c>
      <c r="D3471" t="inlineStr">
        <is>
          <t>Beauty</t>
        </is>
      </c>
      <c r="E3471" t="n">
        <v>105.2</v>
      </c>
      <c r="F3471" t="n">
        <v>72.20999999999999</v>
      </c>
      <c r="G3471" t="n">
        <v>123.76</v>
      </c>
      <c r="H3471" t="n">
        <v>1</v>
      </c>
      <c r="I3471" t="n">
        <v>1</v>
      </c>
      <c r="J3471" t="n">
        <v>0</v>
      </c>
      <c r="K3471">
        <f>E3471-F3471</f>
        <v/>
      </c>
      <c r="L3471" s="10">
        <f>IFERROR(K3471/E3471,0)</f>
        <v/>
      </c>
      <c r="M3471">
        <f>YEAR(A3471)</f>
        <v/>
      </c>
      <c r="N3471">
        <f>"Q"&amp;ROUNDUP(MONTH(A3471)/3,0)</f>
        <v/>
      </c>
      <c r="O3471">
        <f>TEXT(A3471,"mmm")</f>
        <v/>
      </c>
    </row>
    <row r="3472">
      <c r="A3472" s="13" t="n">
        <v>45597</v>
      </c>
      <c r="B3472" t="inlineStr">
        <is>
          <t>South</t>
        </is>
      </c>
      <c r="C3472" t="inlineStr">
        <is>
          <t>Unknown</t>
        </is>
      </c>
      <c r="D3472" t="inlineStr">
        <is>
          <t>Books</t>
        </is>
      </c>
      <c r="E3472" t="n">
        <v>653.33</v>
      </c>
      <c r="F3472" t="n">
        <v>442.12</v>
      </c>
      <c r="G3472" t="n">
        <v>725.92</v>
      </c>
      <c r="H3472" t="n">
        <v>2</v>
      </c>
      <c r="I3472" t="n">
        <v>1</v>
      </c>
      <c r="J3472" t="n">
        <v>0</v>
      </c>
      <c r="K3472">
        <f>E3472-F3472</f>
        <v/>
      </c>
      <c r="L3472" s="10">
        <f>IFERROR(K3472/E3472,0)</f>
        <v/>
      </c>
      <c r="M3472">
        <f>YEAR(A3472)</f>
        <v/>
      </c>
      <c r="N3472">
        <f>"Q"&amp;ROUNDUP(MONTH(A3472)/3,0)</f>
        <v/>
      </c>
      <c r="O3472">
        <f>TEXT(A3472,"mmm")</f>
        <v/>
      </c>
    </row>
    <row r="3473">
      <c r="A3473" s="13" t="n">
        <v>45597</v>
      </c>
      <c r="B3473" t="inlineStr">
        <is>
          <t>South</t>
        </is>
      </c>
      <c r="C3473" t="inlineStr">
        <is>
          <t>Unknown</t>
        </is>
      </c>
      <c r="D3473" t="inlineStr">
        <is>
          <t>Home &amp; Kitchen</t>
        </is>
      </c>
      <c r="E3473" t="n">
        <v>6139.22</v>
      </c>
      <c r="F3473" t="n">
        <v>4696.96</v>
      </c>
      <c r="G3473" t="n">
        <v>6821.36</v>
      </c>
      <c r="H3473" t="n">
        <v>1</v>
      </c>
      <c r="I3473" t="n">
        <v>1</v>
      </c>
      <c r="J3473" t="n">
        <v>0</v>
      </c>
      <c r="K3473">
        <f>E3473-F3473</f>
        <v/>
      </c>
      <c r="L3473" s="10">
        <f>IFERROR(K3473/E3473,0)</f>
        <v/>
      </c>
      <c r="M3473">
        <f>YEAR(A3473)</f>
        <v/>
      </c>
      <c r="N3473">
        <f>"Q"&amp;ROUNDUP(MONTH(A3473)/3,0)</f>
        <v/>
      </c>
      <c r="O3473">
        <f>TEXT(A3473,"mmm")</f>
        <v/>
      </c>
    </row>
    <row r="3474">
      <c r="A3474" s="13" t="n">
        <v>45597</v>
      </c>
      <c r="B3474" t="inlineStr">
        <is>
          <t>South</t>
        </is>
      </c>
      <c r="C3474" t="inlineStr">
        <is>
          <t>Website</t>
        </is>
      </c>
      <c r="D3474" t="inlineStr">
        <is>
          <t>Beauty</t>
        </is>
      </c>
      <c r="E3474" t="n">
        <v>30089.85</v>
      </c>
      <c r="F3474" t="n">
        <v>18518.07</v>
      </c>
      <c r="G3474" t="n">
        <v>34612.24</v>
      </c>
      <c r="H3474" t="n">
        <v>49</v>
      </c>
      <c r="I3474" t="n">
        <v>37</v>
      </c>
      <c r="J3474" t="n">
        <v>1</v>
      </c>
      <c r="K3474">
        <f>E3474-F3474</f>
        <v/>
      </c>
      <c r="L3474" s="10">
        <f>IFERROR(K3474/E3474,0)</f>
        <v/>
      </c>
      <c r="M3474">
        <f>YEAR(A3474)</f>
        <v/>
      </c>
      <c r="N3474">
        <f>"Q"&amp;ROUNDUP(MONTH(A3474)/3,0)</f>
        <v/>
      </c>
      <c r="O3474">
        <f>TEXT(A3474,"mmm")</f>
        <v/>
      </c>
    </row>
    <row r="3475">
      <c r="A3475" s="13" t="n">
        <v>45597</v>
      </c>
      <c r="B3475" t="inlineStr">
        <is>
          <t>South</t>
        </is>
      </c>
      <c r="C3475" t="inlineStr">
        <is>
          <t>Website</t>
        </is>
      </c>
      <c r="D3475" t="inlineStr">
        <is>
          <t>Books</t>
        </is>
      </c>
      <c r="E3475" t="n">
        <v>12954.75</v>
      </c>
      <c r="F3475" t="n">
        <v>10094.15</v>
      </c>
      <c r="G3475" t="n">
        <v>14610.96</v>
      </c>
      <c r="H3475" t="n">
        <v>31</v>
      </c>
      <c r="I3475" t="n">
        <v>25</v>
      </c>
      <c r="J3475" t="n">
        <v>0</v>
      </c>
      <c r="K3475">
        <f>E3475-F3475</f>
        <v/>
      </c>
      <c r="L3475" s="10">
        <f>IFERROR(K3475/E3475,0)</f>
        <v/>
      </c>
      <c r="M3475">
        <f>YEAR(A3475)</f>
        <v/>
      </c>
      <c r="N3475">
        <f>"Q"&amp;ROUNDUP(MONTH(A3475)/3,0)</f>
        <v/>
      </c>
      <c r="O3475">
        <f>TEXT(A3475,"mmm")</f>
        <v/>
      </c>
    </row>
    <row r="3476">
      <c r="A3476" s="13" t="n">
        <v>45597</v>
      </c>
      <c r="B3476" t="inlineStr">
        <is>
          <t>South</t>
        </is>
      </c>
      <c r="C3476" t="inlineStr">
        <is>
          <t>Website</t>
        </is>
      </c>
      <c r="D3476" t="inlineStr">
        <is>
          <t>Electronics</t>
        </is>
      </c>
      <c r="E3476" t="n">
        <v>735436.48</v>
      </c>
      <c r="F3476" t="n">
        <v>698020.1</v>
      </c>
      <c r="G3476" t="n">
        <v>833125.28</v>
      </c>
      <c r="H3476" t="n">
        <v>68</v>
      </c>
      <c r="I3476" t="n">
        <v>61</v>
      </c>
      <c r="J3476" t="n">
        <v>9</v>
      </c>
      <c r="K3476">
        <f>E3476-F3476</f>
        <v/>
      </c>
      <c r="L3476" s="10">
        <f>IFERROR(K3476/E3476,0)</f>
        <v/>
      </c>
      <c r="M3476">
        <f>YEAR(A3476)</f>
        <v/>
      </c>
      <c r="N3476">
        <f>"Q"&amp;ROUNDUP(MONTH(A3476)/3,0)</f>
        <v/>
      </c>
      <c r="O3476">
        <f>TEXT(A3476,"mmm")</f>
        <v/>
      </c>
    </row>
    <row r="3477">
      <c r="A3477" s="13" t="n">
        <v>45597</v>
      </c>
      <c r="B3477" t="inlineStr">
        <is>
          <t>South</t>
        </is>
      </c>
      <c r="C3477" t="inlineStr">
        <is>
          <t>Website</t>
        </is>
      </c>
      <c r="D3477" t="inlineStr">
        <is>
          <t>Fashion</t>
        </is>
      </c>
      <c r="E3477" t="n">
        <v>123412.82</v>
      </c>
      <c r="F3477" t="n">
        <v>68668.07000000001</v>
      </c>
      <c r="G3477" t="n">
        <v>140178.48</v>
      </c>
      <c r="H3477" t="n">
        <v>93</v>
      </c>
      <c r="I3477" t="n">
        <v>78</v>
      </c>
      <c r="J3477" t="n">
        <v>11</v>
      </c>
      <c r="K3477">
        <f>E3477-F3477</f>
        <v/>
      </c>
      <c r="L3477" s="10">
        <f>IFERROR(K3477/E3477,0)</f>
        <v/>
      </c>
      <c r="M3477">
        <f>YEAR(A3477)</f>
        <v/>
      </c>
      <c r="N3477">
        <f>"Q"&amp;ROUNDUP(MONTH(A3477)/3,0)</f>
        <v/>
      </c>
      <c r="O3477">
        <f>TEXT(A3477,"mmm")</f>
        <v/>
      </c>
    </row>
    <row r="3478">
      <c r="A3478" s="13" t="n">
        <v>45597</v>
      </c>
      <c r="B3478" t="inlineStr">
        <is>
          <t>South</t>
        </is>
      </c>
      <c r="C3478" t="inlineStr">
        <is>
          <t>Website</t>
        </is>
      </c>
      <c r="D3478" t="inlineStr">
        <is>
          <t>Grocery</t>
        </is>
      </c>
      <c r="E3478" t="n">
        <v>41679.51</v>
      </c>
      <c r="F3478" t="n">
        <v>36370.93</v>
      </c>
      <c r="G3478" t="n">
        <v>46719.92</v>
      </c>
      <c r="H3478" t="n">
        <v>127</v>
      </c>
      <c r="I3478" t="n">
        <v>48</v>
      </c>
      <c r="J3478" t="n">
        <v>2</v>
      </c>
      <c r="K3478">
        <f>E3478-F3478</f>
        <v/>
      </c>
      <c r="L3478" s="10">
        <f>IFERROR(K3478/E3478,0)</f>
        <v/>
      </c>
      <c r="M3478">
        <f>YEAR(A3478)</f>
        <v/>
      </c>
      <c r="N3478">
        <f>"Q"&amp;ROUNDUP(MONTH(A3478)/3,0)</f>
        <v/>
      </c>
      <c r="O3478">
        <f>TEXT(A3478,"mmm")</f>
        <v/>
      </c>
    </row>
    <row r="3479">
      <c r="A3479" s="13" t="n">
        <v>45597</v>
      </c>
      <c r="B3479" t="inlineStr">
        <is>
          <t>South</t>
        </is>
      </c>
      <c r="C3479" t="inlineStr">
        <is>
          <t>Website</t>
        </is>
      </c>
      <c r="D3479" t="inlineStr">
        <is>
          <t>Home &amp; Kitchen</t>
        </is>
      </c>
      <c r="E3479" t="n">
        <v>74831.67</v>
      </c>
      <c r="F3479" t="n">
        <v>56154.41</v>
      </c>
      <c r="G3479" t="n">
        <v>86760.96000000001</v>
      </c>
      <c r="H3479" t="n">
        <v>36</v>
      </c>
      <c r="I3479" t="n">
        <v>31</v>
      </c>
      <c r="J3479" t="n">
        <v>4</v>
      </c>
      <c r="K3479">
        <f>E3479-F3479</f>
        <v/>
      </c>
      <c r="L3479" s="10">
        <f>IFERROR(K3479/E3479,0)</f>
        <v/>
      </c>
      <c r="M3479">
        <f>YEAR(A3479)</f>
        <v/>
      </c>
      <c r="N3479">
        <f>"Q"&amp;ROUNDUP(MONTH(A3479)/3,0)</f>
        <v/>
      </c>
      <c r="O3479">
        <f>TEXT(A3479,"mmm")</f>
        <v/>
      </c>
    </row>
    <row r="3480">
      <c r="A3480" s="13" t="n">
        <v>45597</v>
      </c>
      <c r="B3480" t="inlineStr">
        <is>
          <t>South</t>
        </is>
      </c>
      <c r="C3480" t="inlineStr">
        <is>
          <t>Website</t>
        </is>
      </c>
      <c r="D3480" t="inlineStr">
        <is>
          <t>Sports</t>
        </is>
      </c>
      <c r="E3480" t="n">
        <v>39572.93</v>
      </c>
      <c r="F3480" t="n">
        <v>26216.67</v>
      </c>
      <c r="G3480" t="n">
        <v>43435.6</v>
      </c>
      <c r="H3480" t="n">
        <v>15</v>
      </c>
      <c r="I3480" t="n">
        <v>12</v>
      </c>
      <c r="J3480" t="n">
        <v>1</v>
      </c>
      <c r="K3480">
        <f>E3480-F3480</f>
        <v/>
      </c>
      <c r="L3480" s="10">
        <f>IFERROR(K3480/E3480,0)</f>
        <v/>
      </c>
      <c r="M3480">
        <f>YEAR(A3480)</f>
        <v/>
      </c>
      <c r="N3480">
        <f>"Q"&amp;ROUNDUP(MONTH(A3480)/3,0)</f>
        <v/>
      </c>
      <c r="O3480">
        <f>TEXT(A3480,"mmm")</f>
        <v/>
      </c>
    </row>
    <row r="3481">
      <c r="A3481" s="13" t="n">
        <v>45597</v>
      </c>
      <c r="B3481" t="inlineStr">
        <is>
          <t>South</t>
        </is>
      </c>
      <c r="C3481" t="inlineStr">
        <is>
          <t>Website</t>
        </is>
      </c>
      <c r="D3481" t="inlineStr">
        <is>
          <t>Unknown</t>
        </is>
      </c>
      <c r="E3481" t="n">
        <v>513.86</v>
      </c>
      <c r="F3481" t="n">
        <v>275.67</v>
      </c>
      <c r="G3481" t="n">
        <v>570.96</v>
      </c>
      <c r="H3481" t="n">
        <v>1</v>
      </c>
      <c r="I3481" t="n">
        <v>1</v>
      </c>
      <c r="J3481" t="n">
        <v>0</v>
      </c>
      <c r="K3481">
        <f>E3481-F3481</f>
        <v/>
      </c>
      <c r="L3481" s="10">
        <f>IFERROR(K3481/E3481,0)</f>
        <v/>
      </c>
      <c r="M3481">
        <f>YEAR(A3481)</f>
        <v/>
      </c>
      <c r="N3481">
        <f>"Q"&amp;ROUNDUP(MONTH(A3481)/3,0)</f>
        <v/>
      </c>
      <c r="O3481">
        <f>TEXT(A3481,"mmm")</f>
        <v/>
      </c>
    </row>
    <row r="3482">
      <c r="A3482" s="13" t="n">
        <v>45597</v>
      </c>
      <c r="B3482" t="inlineStr">
        <is>
          <t>West</t>
        </is>
      </c>
      <c r="C3482" t="inlineStr">
        <is>
          <t>Marketplace</t>
        </is>
      </c>
      <c r="D3482" t="inlineStr">
        <is>
          <t>Beauty</t>
        </is>
      </c>
      <c r="E3482" t="n">
        <v>29167.66</v>
      </c>
      <c r="F3482" t="n">
        <v>17829.37</v>
      </c>
      <c r="G3482" t="n">
        <v>35077.12</v>
      </c>
      <c r="H3482" t="n">
        <v>52</v>
      </c>
      <c r="I3482" t="n">
        <v>36</v>
      </c>
      <c r="J3482" t="n">
        <v>1</v>
      </c>
      <c r="K3482">
        <f>E3482-F3482</f>
        <v/>
      </c>
      <c r="L3482" s="10">
        <f>IFERROR(K3482/E3482,0)</f>
        <v/>
      </c>
      <c r="M3482">
        <f>YEAR(A3482)</f>
        <v/>
      </c>
      <c r="N3482">
        <f>"Q"&amp;ROUNDUP(MONTH(A3482)/3,0)</f>
        <v/>
      </c>
      <c r="O3482">
        <f>TEXT(A3482,"mmm")</f>
        <v/>
      </c>
    </row>
    <row r="3483">
      <c r="A3483" s="13" t="n">
        <v>45597</v>
      </c>
      <c r="B3483" t="inlineStr">
        <is>
          <t>West</t>
        </is>
      </c>
      <c r="C3483" t="inlineStr">
        <is>
          <t>Marketplace</t>
        </is>
      </c>
      <c r="D3483" t="inlineStr">
        <is>
          <t>Books</t>
        </is>
      </c>
      <c r="E3483" t="n">
        <v>15373.06</v>
      </c>
      <c r="F3483" t="n">
        <v>12451.48</v>
      </c>
      <c r="G3483" t="n">
        <v>18493.28</v>
      </c>
      <c r="H3483" t="n">
        <v>38</v>
      </c>
      <c r="I3483" t="n">
        <v>32</v>
      </c>
      <c r="J3483" t="n">
        <v>1</v>
      </c>
      <c r="K3483">
        <f>E3483-F3483</f>
        <v/>
      </c>
      <c r="L3483" s="10">
        <f>IFERROR(K3483/E3483,0)</f>
        <v/>
      </c>
      <c r="M3483">
        <f>YEAR(A3483)</f>
        <v/>
      </c>
      <c r="N3483">
        <f>"Q"&amp;ROUNDUP(MONTH(A3483)/3,0)</f>
        <v/>
      </c>
      <c r="O3483">
        <f>TEXT(A3483,"mmm")</f>
        <v/>
      </c>
    </row>
    <row r="3484">
      <c r="A3484" s="13" t="n">
        <v>45597</v>
      </c>
      <c r="B3484" t="inlineStr">
        <is>
          <t>West</t>
        </is>
      </c>
      <c r="C3484" t="inlineStr">
        <is>
          <t>Marketplace</t>
        </is>
      </c>
      <c r="D3484" t="inlineStr">
        <is>
          <t>Electronics</t>
        </is>
      </c>
      <c r="E3484" t="n">
        <v>762918.97</v>
      </c>
      <c r="F3484" t="n">
        <v>742168.46</v>
      </c>
      <c r="G3484" t="n">
        <v>886307.76</v>
      </c>
      <c r="H3484" t="n">
        <v>71</v>
      </c>
      <c r="I3484" t="n">
        <v>60</v>
      </c>
      <c r="J3484" t="n">
        <v>7</v>
      </c>
      <c r="K3484">
        <f>E3484-F3484</f>
        <v/>
      </c>
      <c r="L3484" s="10">
        <f>IFERROR(K3484/E3484,0)</f>
        <v/>
      </c>
      <c r="M3484">
        <f>YEAR(A3484)</f>
        <v/>
      </c>
      <c r="N3484">
        <f>"Q"&amp;ROUNDUP(MONTH(A3484)/3,0)</f>
        <v/>
      </c>
      <c r="O3484">
        <f>TEXT(A3484,"mmm")</f>
        <v/>
      </c>
    </row>
    <row r="3485">
      <c r="A3485" s="13" t="n">
        <v>45597</v>
      </c>
      <c r="B3485" t="inlineStr">
        <is>
          <t>West</t>
        </is>
      </c>
      <c r="C3485" t="inlineStr">
        <is>
          <t>Marketplace</t>
        </is>
      </c>
      <c r="D3485" t="inlineStr">
        <is>
          <t>Fashion</t>
        </is>
      </c>
      <c r="E3485" t="n">
        <v>161955.88</v>
      </c>
      <c r="F3485" t="n">
        <v>96467.28</v>
      </c>
      <c r="G3485" t="n">
        <v>193192.48</v>
      </c>
      <c r="H3485" t="n">
        <v>118</v>
      </c>
      <c r="I3485" t="n">
        <v>86</v>
      </c>
      <c r="J3485" t="n">
        <v>19</v>
      </c>
      <c r="K3485">
        <f>E3485-F3485</f>
        <v/>
      </c>
      <c r="L3485" s="10">
        <f>IFERROR(K3485/E3485,0)</f>
        <v/>
      </c>
      <c r="M3485">
        <f>YEAR(A3485)</f>
        <v/>
      </c>
      <c r="N3485">
        <f>"Q"&amp;ROUNDUP(MONTH(A3485)/3,0)</f>
        <v/>
      </c>
      <c r="O3485">
        <f>TEXT(A3485,"mmm")</f>
        <v/>
      </c>
    </row>
    <row r="3486">
      <c r="A3486" s="13" t="n">
        <v>45597</v>
      </c>
      <c r="B3486" t="inlineStr">
        <is>
          <t>West</t>
        </is>
      </c>
      <c r="C3486" t="inlineStr">
        <is>
          <t>Marketplace</t>
        </is>
      </c>
      <c r="D3486" t="inlineStr">
        <is>
          <t>Grocery</t>
        </is>
      </c>
      <c r="E3486" t="n">
        <v>43727.86</v>
      </c>
      <c r="F3486" t="n">
        <v>39316.82</v>
      </c>
      <c r="G3486" t="n">
        <v>51418.64</v>
      </c>
      <c r="H3486" t="n">
        <v>129</v>
      </c>
      <c r="I3486" t="n">
        <v>46</v>
      </c>
      <c r="J3486" t="n">
        <v>1</v>
      </c>
      <c r="K3486">
        <f>E3486-F3486</f>
        <v/>
      </c>
      <c r="L3486" s="10">
        <f>IFERROR(K3486/E3486,0)</f>
        <v/>
      </c>
      <c r="M3486">
        <f>YEAR(A3486)</f>
        <v/>
      </c>
      <c r="N3486">
        <f>"Q"&amp;ROUNDUP(MONTH(A3486)/3,0)</f>
        <v/>
      </c>
      <c r="O3486">
        <f>TEXT(A3486,"mmm")</f>
        <v/>
      </c>
    </row>
    <row r="3487">
      <c r="A3487" s="13" t="n">
        <v>45597</v>
      </c>
      <c r="B3487" t="inlineStr">
        <is>
          <t>West</t>
        </is>
      </c>
      <c r="C3487" t="inlineStr">
        <is>
          <t>Marketplace</t>
        </is>
      </c>
      <c r="D3487" t="inlineStr">
        <is>
          <t>Home &amp; Kitchen</t>
        </is>
      </c>
      <c r="E3487" t="n">
        <v>103902.17</v>
      </c>
      <c r="F3487" t="n">
        <v>76967.32000000001</v>
      </c>
      <c r="G3487" t="n">
        <v>122130.32</v>
      </c>
      <c r="H3487" t="n">
        <v>57</v>
      </c>
      <c r="I3487" t="n">
        <v>50</v>
      </c>
      <c r="J3487" t="n">
        <v>2</v>
      </c>
      <c r="K3487">
        <f>E3487-F3487</f>
        <v/>
      </c>
      <c r="L3487" s="10">
        <f>IFERROR(K3487/E3487,0)</f>
        <v/>
      </c>
      <c r="M3487">
        <f>YEAR(A3487)</f>
        <v/>
      </c>
      <c r="N3487">
        <f>"Q"&amp;ROUNDUP(MONTH(A3487)/3,0)</f>
        <v/>
      </c>
      <c r="O3487">
        <f>TEXT(A3487,"mmm")</f>
        <v/>
      </c>
    </row>
    <row r="3488">
      <c r="A3488" s="13" t="n">
        <v>45597</v>
      </c>
      <c r="B3488" t="inlineStr">
        <is>
          <t>West</t>
        </is>
      </c>
      <c r="C3488" t="inlineStr">
        <is>
          <t>Marketplace</t>
        </is>
      </c>
      <c r="D3488" t="inlineStr">
        <is>
          <t>Sports</t>
        </is>
      </c>
      <c r="E3488" t="n">
        <v>50162.28</v>
      </c>
      <c r="F3488" t="n">
        <v>36790.79</v>
      </c>
      <c r="G3488" t="n">
        <v>58651.84</v>
      </c>
      <c r="H3488" t="n">
        <v>24</v>
      </c>
      <c r="I3488" t="n">
        <v>19</v>
      </c>
      <c r="J3488" t="n">
        <v>1</v>
      </c>
      <c r="K3488">
        <f>E3488-F3488</f>
        <v/>
      </c>
      <c r="L3488" s="10">
        <f>IFERROR(K3488/E3488,0)</f>
        <v/>
      </c>
      <c r="M3488">
        <f>YEAR(A3488)</f>
        <v/>
      </c>
      <c r="N3488">
        <f>"Q"&amp;ROUNDUP(MONTH(A3488)/3,0)</f>
        <v/>
      </c>
      <c r="O3488">
        <f>TEXT(A3488,"mmm")</f>
        <v/>
      </c>
    </row>
    <row r="3489">
      <c r="A3489" s="13" t="n">
        <v>45597</v>
      </c>
      <c r="B3489" t="inlineStr">
        <is>
          <t>West</t>
        </is>
      </c>
      <c r="C3489" t="inlineStr">
        <is>
          <t>Marketplace</t>
        </is>
      </c>
      <c r="D3489" t="inlineStr">
        <is>
          <t>Unknown</t>
        </is>
      </c>
      <c r="E3489" t="n">
        <v>273.16</v>
      </c>
      <c r="F3489" t="n">
        <v>219.07</v>
      </c>
      <c r="G3489" t="n">
        <v>321.36</v>
      </c>
      <c r="H3489" t="n">
        <v>1</v>
      </c>
      <c r="I3489" t="n">
        <v>1</v>
      </c>
      <c r="J3489" t="n">
        <v>0</v>
      </c>
      <c r="K3489">
        <f>E3489-F3489</f>
        <v/>
      </c>
      <c r="L3489" s="10">
        <f>IFERROR(K3489/E3489,0)</f>
        <v/>
      </c>
      <c r="M3489">
        <f>YEAR(A3489)</f>
        <v/>
      </c>
      <c r="N3489">
        <f>"Q"&amp;ROUNDUP(MONTH(A3489)/3,0)</f>
        <v/>
      </c>
      <c r="O3489">
        <f>TEXT(A3489,"mmm")</f>
        <v/>
      </c>
    </row>
    <row r="3490">
      <c r="A3490" s="13" t="n">
        <v>45597</v>
      </c>
      <c r="B3490" t="inlineStr">
        <is>
          <t>West</t>
        </is>
      </c>
      <c r="C3490" t="inlineStr">
        <is>
          <t>Mobile App</t>
        </is>
      </c>
      <c r="D3490" t="inlineStr">
        <is>
          <t>Beauty</t>
        </is>
      </c>
      <c r="E3490" t="n">
        <v>32224.69</v>
      </c>
      <c r="F3490" t="n">
        <v>18996.6</v>
      </c>
      <c r="G3490" t="n">
        <v>37891.36</v>
      </c>
      <c r="H3490" t="n">
        <v>76</v>
      </c>
      <c r="I3490" t="n">
        <v>55</v>
      </c>
      <c r="J3490" t="n">
        <v>2</v>
      </c>
      <c r="K3490">
        <f>E3490-F3490</f>
        <v/>
      </c>
      <c r="L3490" s="10">
        <f>IFERROR(K3490/E3490,0)</f>
        <v/>
      </c>
      <c r="M3490">
        <f>YEAR(A3490)</f>
        <v/>
      </c>
      <c r="N3490">
        <f>"Q"&amp;ROUNDUP(MONTH(A3490)/3,0)</f>
        <v/>
      </c>
      <c r="O3490">
        <f>TEXT(A3490,"mmm")</f>
        <v/>
      </c>
    </row>
    <row r="3491">
      <c r="A3491" s="13" t="n">
        <v>45597</v>
      </c>
      <c r="B3491" t="inlineStr">
        <is>
          <t>West</t>
        </is>
      </c>
      <c r="C3491" t="inlineStr">
        <is>
          <t>Mobile App</t>
        </is>
      </c>
      <c r="D3491" t="inlineStr">
        <is>
          <t>Books</t>
        </is>
      </c>
      <c r="E3491" t="n">
        <v>17613.21</v>
      </c>
      <c r="F3491" t="n">
        <v>13571.5</v>
      </c>
      <c r="G3491" t="n">
        <v>20336.16</v>
      </c>
      <c r="H3491" t="n">
        <v>46</v>
      </c>
      <c r="I3491" t="n">
        <v>33</v>
      </c>
      <c r="J3491" t="n">
        <v>0</v>
      </c>
      <c r="K3491">
        <f>E3491-F3491</f>
        <v/>
      </c>
      <c r="L3491" s="10">
        <f>IFERROR(K3491/E3491,0)</f>
        <v/>
      </c>
      <c r="M3491">
        <f>YEAR(A3491)</f>
        <v/>
      </c>
      <c r="N3491">
        <f>"Q"&amp;ROUNDUP(MONTH(A3491)/3,0)</f>
        <v/>
      </c>
      <c r="O3491">
        <f>TEXT(A3491,"mmm")</f>
        <v/>
      </c>
    </row>
    <row r="3492">
      <c r="A3492" s="13" t="n">
        <v>45597</v>
      </c>
      <c r="B3492" t="inlineStr">
        <is>
          <t>West</t>
        </is>
      </c>
      <c r="C3492" t="inlineStr">
        <is>
          <t>Mobile App</t>
        </is>
      </c>
      <c r="D3492" t="inlineStr">
        <is>
          <t>Electronics</t>
        </is>
      </c>
      <c r="E3492" t="n">
        <v>959881.73</v>
      </c>
      <c r="F3492" t="n">
        <v>915550.5</v>
      </c>
      <c r="G3492" t="n">
        <v>1110569.2</v>
      </c>
      <c r="H3492" t="n">
        <v>95</v>
      </c>
      <c r="I3492" t="n">
        <v>74</v>
      </c>
      <c r="J3492" t="n">
        <v>5</v>
      </c>
      <c r="K3492">
        <f>E3492-F3492</f>
        <v/>
      </c>
      <c r="L3492" s="10">
        <f>IFERROR(K3492/E3492,0)</f>
        <v/>
      </c>
      <c r="M3492">
        <f>YEAR(A3492)</f>
        <v/>
      </c>
      <c r="N3492">
        <f>"Q"&amp;ROUNDUP(MONTH(A3492)/3,0)</f>
        <v/>
      </c>
      <c r="O3492">
        <f>TEXT(A3492,"mmm")</f>
        <v/>
      </c>
    </row>
    <row r="3493">
      <c r="A3493" s="13" t="n">
        <v>45597</v>
      </c>
      <c r="B3493" t="inlineStr">
        <is>
          <t>West</t>
        </is>
      </c>
      <c r="C3493" t="inlineStr">
        <is>
          <t>Mobile App</t>
        </is>
      </c>
      <c r="D3493" t="inlineStr">
        <is>
          <t>Fashion</t>
        </is>
      </c>
      <c r="E3493" t="n">
        <v>151885.92</v>
      </c>
      <c r="F3493" t="n">
        <v>88291.42</v>
      </c>
      <c r="G3493" t="n">
        <v>175339.84</v>
      </c>
      <c r="H3493" t="n">
        <v>134</v>
      </c>
      <c r="I3493" t="n">
        <v>111</v>
      </c>
      <c r="J3493" t="n">
        <v>14</v>
      </c>
      <c r="K3493">
        <f>E3493-F3493</f>
        <v/>
      </c>
      <c r="L3493" s="10">
        <f>IFERROR(K3493/E3493,0)</f>
        <v/>
      </c>
      <c r="M3493">
        <f>YEAR(A3493)</f>
        <v/>
      </c>
      <c r="N3493">
        <f>"Q"&amp;ROUNDUP(MONTH(A3493)/3,0)</f>
        <v/>
      </c>
      <c r="O3493">
        <f>TEXT(A3493,"mmm")</f>
        <v/>
      </c>
    </row>
    <row r="3494">
      <c r="A3494" s="13" t="n">
        <v>45597</v>
      </c>
      <c r="B3494" t="inlineStr">
        <is>
          <t>West</t>
        </is>
      </c>
      <c r="C3494" t="inlineStr">
        <is>
          <t>Mobile App</t>
        </is>
      </c>
      <c r="D3494" t="inlineStr">
        <is>
          <t>Grocery</t>
        </is>
      </c>
      <c r="E3494" t="n">
        <v>32800.1</v>
      </c>
      <c r="F3494" t="n">
        <v>28991.3</v>
      </c>
      <c r="G3494" t="n">
        <v>37615.76</v>
      </c>
      <c r="H3494" t="n">
        <v>101</v>
      </c>
      <c r="I3494" t="n">
        <v>44</v>
      </c>
      <c r="J3494" t="n">
        <v>0</v>
      </c>
      <c r="K3494">
        <f>E3494-F3494</f>
        <v/>
      </c>
      <c r="L3494" s="10">
        <f>IFERROR(K3494/E3494,0)</f>
        <v/>
      </c>
      <c r="M3494">
        <f>YEAR(A3494)</f>
        <v/>
      </c>
      <c r="N3494">
        <f>"Q"&amp;ROUNDUP(MONTH(A3494)/3,0)</f>
        <v/>
      </c>
      <c r="O3494">
        <f>TEXT(A3494,"mmm")</f>
        <v/>
      </c>
    </row>
    <row r="3495">
      <c r="A3495" s="13" t="n">
        <v>45597</v>
      </c>
      <c r="B3495" t="inlineStr">
        <is>
          <t>West</t>
        </is>
      </c>
      <c r="C3495" t="inlineStr">
        <is>
          <t>Mobile App</t>
        </is>
      </c>
      <c r="D3495" t="inlineStr">
        <is>
          <t>Home &amp; Kitchen</t>
        </is>
      </c>
      <c r="E3495" t="n">
        <v>126008.2</v>
      </c>
      <c r="F3495" t="n">
        <v>91414.3</v>
      </c>
      <c r="G3495" t="n">
        <v>146296.8</v>
      </c>
      <c r="H3495" t="n">
        <v>70</v>
      </c>
      <c r="I3495" t="n">
        <v>56</v>
      </c>
      <c r="J3495" t="n">
        <v>5</v>
      </c>
      <c r="K3495">
        <f>E3495-F3495</f>
        <v/>
      </c>
      <c r="L3495" s="10">
        <f>IFERROR(K3495/E3495,0)</f>
        <v/>
      </c>
      <c r="M3495">
        <f>YEAR(A3495)</f>
        <v/>
      </c>
      <c r="N3495">
        <f>"Q"&amp;ROUNDUP(MONTH(A3495)/3,0)</f>
        <v/>
      </c>
      <c r="O3495">
        <f>TEXT(A3495,"mmm")</f>
        <v/>
      </c>
    </row>
    <row r="3496">
      <c r="A3496" s="13" t="n">
        <v>45597</v>
      </c>
      <c r="B3496" t="inlineStr">
        <is>
          <t>West</t>
        </is>
      </c>
      <c r="C3496" t="inlineStr">
        <is>
          <t>Mobile App</t>
        </is>
      </c>
      <c r="D3496" t="inlineStr">
        <is>
          <t>Sports</t>
        </is>
      </c>
      <c r="E3496" t="n">
        <v>61036.54</v>
      </c>
      <c r="F3496" t="n">
        <v>43485.81</v>
      </c>
      <c r="G3496" t="n">
        <v>71276.39999999999</v>
      </c>
      <c r="H3496" t="n">
        <v>35</v>
      </c>
      <c r="I3496" t="n">
        <v>26</v>
      </c>
      <c r="J3496" t="n">
        <v>3</v>
      </c>
      <c r="K3496">
        <f>E3496-F3496</f>
        <v/>
      </c>
      <c r="L3496" s="10">
        <f>IFERROR(K3496/E3496,0)</f>
        <v/>
      </c>
      <c r="M3496">
        <f>YEAR(A3496)</f>
        <v/>
      </c>
      <c r="N3496">
        <f>"Q"&amp;ROUNDUP(MONTH(A3496)/3,0)</f>
        <v/>
      </c>
      <c r="O3496">
        <f>TEXT(A3496,"mmm")</f>
        <v/>
      </c>
    </row>
    <row r="3497">
      <c r="A3497" s="13" t="n">
        <v>45597</v>
      </c>
      <c r="B3497" t="inlineStr">
        <is>
          <t>West</t>
        </is>
      </c>
      <c r="C3497" t="inlineStr">
        <is>
          <t>Retail Store</t>
        </is>
      </c>
      <c r="D3497" t="inlineStr">
        <is>
          <t>Beauty</t>
        </is>
      </c>
      <c r="E3497" t="n">
        <v>9802.139999999999</v>
      </c>
      <c r="F3497" t="n">
        <v>5328.66</v>
      </c>
      <c r="G3497" t="n">
        <v>10639.2</v>
      </c>
      <c r="H3497" t="n">
        <v>20</v>
      </c>
      <c r="I3497" t="n">
        <v>16</v>
      </c>
      <c r="J3497" t="n">
        <v>1</v>
      </c>
      <c r="K3497">
        <f>E3497-F3497</f>
        <v/>
      </c>
      <c r="L3497" s="10">
        <f>IFERROR(K3497/E3497,0)</f>
        <v/>
      </c>
      <c r="M3497">
        <f>YEAR(A3497)</f>
        <v/>
      </c>
      <c r="N3497">
        <f>"Q"&amp;ROUNDUP(MONTH(A3497)/3,0)</f>
        <v/>
      </c>
      <c r="O3497">
        <f>TEXT(A3497,"mmm")</f>
        <v/>
      </c>
    </row>
    <row r="3498">
      <c r="A3498" s="13" t="n">
        <v>45597</v>
      </c>
      <c r="B3498" t="inlineStr">
        <is>
          <t>West</t>
        </is>
      </c>
      <c r="C3498" t="inlineStr">
        <is>
          <t>Retail Store</t>
        </is>
      </c>
      <c r="D3498" t="inlineStr">
        <is>
          <t>Books</t>
        </is>
      </c>
      <c r="E3498" t="n">
        <v>7982.66</v>
      </c>
      <c r="F3498" t="n">
        <v>5884.53</v>
      </c>
      <c r="G3498" t="n">
        <v>8799.440000000001</v>
      </c>
      <c r="H3498" t="n">
        <v>19</v>
      </c>
      <c r="I3498" t="n">
        <v>15</v>
      </c>
      <c r="J3498" t="n">
        <v>0</v>
      </c>
      <c r="K3498">
        <f>E3498-F3498</f>
        <v/>
      </c>
      <c r="L3498" s="10">
        <f>IFERROR(K3498/E3498,0)</f>
        <v/>
      </c>
      <c r="M3498">
        <f>YEAR(A3498)</f>
        <v/>
      </c>
      <c r="N3498">
        <f>"Q"&amp;ROUNDUP(MONTH(A3498)/3,0)</f>
        <v/>
      </c>
      <c r="O3498">
        <f>TEXT(A3498,"mmm")</f>
        <v/>
      </c>
    </row>
    <row r="3499">
      <c r="A3499" s="13" t="n">
        <v>45597</v>
      </c>
      <c r="B3499" t="inlineStr">
        <is>
          <t>West</t>
        </is>
      </c>
      <c r="C3499" t="inlineStr">
        <is>
          <t>Retail Store</t>
        </is>
      </c>
      <c r="D3499" t="inlineStr">
        <is>
          <t>Electronics</t>
        </is>
      </c>
      <c r="E3499" t="n">
        <v>369964.57</v>
      </c>
      <c r="F3499" t="n">
        <v>339074.72</v>
      </c>
      <c r="G3499" t="n">
        <v>407272.32</v>
      </c>
      <c r="H3499" t="n">
        <v>32</v>
      </c>
      <c r="I3499" t="n">
        <v>28</v>
      </c>
      <c r="J3499" t="n">
        <v>2</v>
      </c>
      <c r="K3499">
        <f>E3499-F3499</f>
        <v/>
      </c>
      <c r="L3499" s="10">
        <f>IFERROR(K3499/E3499,0)</f>
        <v/>
      </c>
      <c r="M3499">
        <f>YEAR(A3499)</f>
        <v/>
      </c>
      <c r="N3499">
        <f>"Q"&amp;ROUNDUP(MONTH(A3499)/3,0)</f>
        <v/>
      </c>
      <c r="O3499">
        <f>TEXT(A3499,"mmm")</f>
        <v/>
      </c>
    </row>
    <row r="3500">
      <c r="A3500" s="13" t="n">
        <v>45597</v>
      </c>
      <c r="B3500" t="inlineStr">
        <is>
          <t>West</t>
        </is>
      </c>
      <c r="C3500" t="inlineStr">
        <is>
          <t>Retail Store</t>
        </is>
      </c>
      <c r="D3500" t="inlineStr">
        <is>
          <t>Fashion</t>
        </is>
      </c>
      <c r="E3500" t="n">
        <v>80741.84</v>
      </c>
      <c r="F3500" t="n">
        <v>43843.97</v>
      </c>
      <c r="G3500" t="n">
        <v>87535.75999999999</v>
      </c>
      <c r="H3500" t="n">
        <v>61</v>
      </c>
      <c r="I3500" t="n">
        <v>48</v>
      </c>
      <c r="J3500" t="n">
        <v>3</v>
      </c>
      <c r="K3500">
        <f>E3500-F3500</f>
        <v/>
      </c>
      <c r="L3500" s="10">
        <f>IFERROR(K3500/E3500,0)</f>
        <v/>
      </c>
      <c r="M3500">
        <f>YEAR(A3500)</f>
        <v/>
      </c>
      <c r="N3500">
        <f>"Q"&amp;ROUNDUP(MONTH(A3500)/3,0)</f>
        <v/>
      </c>
      <c r="O3500">
        <f>TEXT(A3500,"mmm")</f>
        <v/>
      </c>
    </row>
    <row r="3501">
      <c r="A3501" s="13" t="n">
        <v>45597</v>
      </c>
      <c r="B3501" t="inlineStr">
        <is>
          <t>West</t>
        </is>
      </c>
      <c r="C3501" t="inlineStr">
        <is>
          <t>Retail Store</t>
        </is>
      </c>
      <c r="D3501" t="inlineStr">
        <is>
          <t>Grocery</t>
        </is>
      </c>
      <c r="E3501" t="n">
        <v>24896.86</v>
      </c>
      <c r="F3501" t="n">
        <v>21378.02</v>
      </c>
      <c r="G3501" t="n">
        <v>27420.64</v>
      </c>
      <c r="H3501" t="n">
        <v>64</v>
      </c>
      <c r="I3501" t="n">
        <v>27</v>
      </c>
      <c r="J3501" t="n">
        <v>0</v>
      </c>
      <c r="K3501">
        <f>E3501-F3501</f>
        <v/>
      </c>
      <c r="L3501" s="10">
        <f>IFERROR(K3501/E3501,0)</f>
        <v/>
      </c>
      <c r="M3501">
        <f>YEAR(A3501)</f>
        <v/>
      </c>
      <c r="N3501">
        <f>"Q"&amp;ROUNDUP(MONTH(A3501)/3,0)</f>
        <v/>
      </c>
      <c r="O3501">
        <f>TEXT(A3501,"mmm")</f>
        <v/>
      </c>
    </row>
    <row r="3502">
      <c r="A3502" s="13" t="n">
        <v>45597</v>
      </c>
      <c r="B3502" t="inlineStr">
        <is>
          <t>West</t>
        </is>
      </c>
      <c r="C3502" t="inlineStr">
        <is>
          <t>Retail Store</t>
        </is>
      </c>
      <c r="D3502" t="inlineStr">
        <is>
          <t>Home &amp; Kitchen</t>
        </is>
      </c>
      <c r="E3502" t="n">
        <v>83860.19</v>
      </c>
      <c r="F3502" t="n">
        <v>57919.92</v>
      </c>
      <c r="G3502" t="n">
        <v>91660.39999999999</v>
      </c>
      <c r="H3502" t="n">
        <v>35</v>
      </c>
      <c r="I3502" t="n">
        <v>24</v>
      </c>
      <c r="J3502" t="n">
        <v>1</v>
      </c>
      <c r="K3502">
        <f>E3502-F3502</f>
        <v/>
      </c>
      <c r="L3502" s="10">
        <f>IFERROR(K3502/E3502,0)</f>
        <v/>
      </c>
      <c r="M3502">
        <f>YEAR(A3502)</f>
        <v/>
      </c>
      <c r="N3502">
        <f>"Q"&amp;ROUNDUP(MONTH(A3502)/3,0)</f>
        <v/>
      </c>
      <c r="O3502">
        <f>TEXT(A3502,"mmm")</f>
        <v/>
      </c>
    </row>
    <row r="3503">
      <c r="A3503" s="13" t="n">
        <v>45597</v>
      </c>
      <c r="B3503" t="inlineStr">
        <is>
          <t>West</t>
        </is>
      </c>
      <c r="C3503" t="inlineStr">
        <is>
          <t>Retail Store</t>
        </is>
      </c>
      <c r="D3503" t="inlineStr">
        <is>
          <t>Sports</t>
        </is>
      </c>
      <c r="E3503" t="n">
        <v>40996.53</v>
      </c>
      <c r="F3503" t="n">
        <v>26564.08</v>
      </c>
      <c r="G3503" t="n">
        <v>45053.84</v>
      </c>
      <c r="H3503" t="n">
        <v>9</v>
      </c>
      <c r="I3503" t="n">
        <v>8</v>
      </c>
      <c r="J3503" t="n">
        <v>0</v>
      </c>
      <c r="K3503">
        <f>E3503-F3503</f>
        <v/>
      </c>
      <c r="L3503" s="10">
        <f>IFERROR(K3503/E3503,0)</f>
        <v/>
      </c>
      <c r="M3503">
        <f>YEAR(A3503)</f>
        <v/>
      </c>
      <c r="N3503">
        <f>"Q"&amp;ROUNDUP(MONTH(A3503)/3,0)</f>
        <v/>
      </c>
      <c r="O3503">
        <f>TEXT(A3503,"mmm")</f>
        <v/>
      </c>
    </row>
    <row r="3504">
      <c r="A3504" s="13" t="n">
        <v>45597</v>
      </c>
      <c r="B3504" t="inlineStr">
        <is>
          <t>West</t>
        </is>
      </c>
      <c r="C3504" t="inlineStr">
        <is>
          <t>Unknown</t>
        </is>
      </c>
      <c r="D3504" t="inlineStr">
        <is>
          <t>Books</t>
        </is>
      </c>
      <c r="E3504" t="n">
        <v>428.22</v>
      </c>
      <c r="F3504" t="n">
        <v>401.26</v>
      </c>
      <c r="G3504" t="n">
        <v>570.96</v>
      </c>
      <c r="H3504" t="n">
        <v>1</v>
      </c>
      <c r="I3504" t="n">
        <v>1</v>
      </c>
      <c r="J3504" t="n">
        <v>0</v>
      </c>
      <c r="K3504">
        <f>E3504-F3504</f>
        <v/>
      </c>
      <c r="L3504" s="10">
        <f>IFERROR(K3504/E3504,0)</f>
        <v/>
      </c>
      <c r="M3504">
        <f>YEAR(A3504)</f>
        <v/>
      </c>
      <c r="N3504">
        <f>"Q"&amp;ROUNDUP(MONTH(A3504)/3,0)</f>
        <v/>
      </c>
      <c r="O3504">
        <f>TEXT(A3504,"mmm")</f>
        <v/>
      </c>
    </row>
    <row r="3505">
      <c r="A3505" s="13" t="n">
        <v>45597</v>
      </c>
      <c r="B3505" t="inlineStr">
        <is>
          <t>West</t>
        </is>
      </c>
      <c r="C3505" t="inlineStr">
        <is>
          <t>Unknown</t>
        </is>
      </c>
      <c r="D3505" t="inlineStr">
        <is>
          <t>Electronics</t>
        </is>
      </c>
      <c r="E3505" t="n">
        <v>14534.21</v>
      </c>
      <c r="F3505" t="n">
        <v>15406.32</v>
      </c>
      <c r="G3505" t="n">
        <v>18167.76</v>
      </c>
      <c r="H3505" t="n">
        <v>1</v>
      </c>
      <c r="I3505" t="n">
        <v>1</v>
      </c>
      <c r="J3505" t="n">
        <v>0</v>
      </c>
      <c r="K3505">
        <f>E3505-F3505</f>
        <v/>
      </c>
      <c r="L3505" s="10">
        <f>IFERROR(K3505/E3505,0)</f>
        <v/>
      </c>
      <c r="M3505">
        <f>YEAR(A3505)</f>
        <v/>
      </c>
      <c r="N3505">
        <f>"Q"&amp;ROUNDUP(MONTH(A3505)/3,0)</f>
        <v/>
      </c>
      <c r="O3505">
        <f>TEXT(A3505,"mmm")</f>
        <v/>
      </c>
    </row>
    <row r="3506">
      <c r="A3506" s="13" t="n">
        <v>45597</v>
      </c>
      <c r="B3506" t="inlineStr">
        <is>
          <t>West</t>
        </is>
      </c>
      <c r="C3506" t="inlineStr">
        <is>
          <t>Unknown</t>
        </is>
      </c>
      <c r="D3506" t="inlineStr">
        <is>
          <t>Fashion</t>
        </is>
      </c>
      <c r="E3506" t="n">
        <v>4325.98</v>
      </c>
      <c r="F3506" t="n">
        <v>2599.49</v>
      </c>
      <c r="G3506" t="n">
        <v>4789.2</v>
      </c>
      <c r="H3506" t="n">
        <v>5</v>
      </c>
      <c r="I3506" t="n">
        <v>4</v>
      </c>
      <c r="J3506" t="n">
        <v>0</v>
      </c>
      <c r="K3506">
        <f>E3506-F3506</f>
        <v/>
      </c>
      <c r="L3506" s="10">
        <f>IFERROR(K3506/E3506,0)</f>
        <v/>
      </c>
      <c r="M3506">
        <f>YEAR(A3506)</f>
        <v/>
      </c>
      <c r="N3506">
        <f>"Q"&amp;ROUNDUP(MONTH(A3506)/3,0)</f>
        <v/>
      </c>
      <c r="O3506">
        <f>TEXT(A3506,"mmm")</f>
        <v/>
      </c>
    </row>
    <row r="3507">
      <c r="A3507" s="13" t="n">
        <v>45597</v>
      </c>
      <c r="B3507" t="inlineStr">
        <is>
          <t>West</t>
        </is>
      </c>
      <c r="C3507" t="inlineStr">
        <is>
          <t>Unknown</t>
        </is>
      </c>
      <c r="D3507" t="inlineStr">
        <is>
          <t>Grocery</t>
        </is>
      </c>
      <c r="E3507" t="n">
        <v>673.92</v>
      </c>
      <c r="F3507" t="n">
        <v>631.5700000000001</v>
      </c>
      <c r="G3507" t="n">
        <v>755.04</v>
      </c>
      <c r="H3507" t="n">
        <v>4</v>
      </c>
      <c r="I3507" t="n">
        <v>2</v>
      </c>
      <c r="J3507" t="n">
        <v>0</v>
      </c>
      <c r="K3507">
        <f>E3507-F3507</f>
        <v/>
      </c>
      <c r="L3507" s="10">
        <f>IFERROR(K3507/E3507,0)</f>
        <v/>
      </c>
      <c r="M3507">
        <f>YEAR(A3507)</f>
        <v/>
      </c>
      <c r="N3507">
        <f>"Q"&amp;ROUNDUP(MONTH(A3507)/3,0)</f>
        <v/>
      </c>
      <c r="O3507">
        <f>TEXT(A3507,"mmm")</f>
        <v/>
      </c>
    </row>
    <row r="3508">
      <c r="A3508" s="13" t="n">
        <v>45597</v>
      </c>
      <c r="B3508" t="inlineStr">
        <is>
          <t>West</t>
        </is>
      </c>
      <c r="C3508" t="inlineStr">
        <is>
          <t>Unknown</t>
        </is>
      </c>
      <c r="D3508" t="inlineStr">
        <is>
          <t>Home &amp; Kitchen</t>
        </is>
      </c>
      <c r="E3508" t="n">
        <v>3746.39</v>
      </c>
      <c r="F3508" t="n">
        <v>2882.36</v>
      </c>
      <c r="G3508" t="n">
        <v>4407.52</v>
      </c>
      <c r="H3508" t="n">
        <v>2</v>
      </c>
      <c r="I3508" t="n">
        <v>1</v>
      </c>
      <c r="J3508" t="n">
        <v>0</v>
      </c>
      <c r="K3508">
        <f>E3508-F3508</f>
        <v/>
      </c>
      <c r="L3508" s="10">
        <f>IFERROR(K3508/E3508,0)</f>
        <v/>
      </c>
      <c r="M3508">
        <f>YEAR(A3508)</f>
        <v/>
      </c>
      <c r="N3508">
        <f>"Q"&amp;ROUNDUP(MONTH(A3508)/3,0)</f>
        <v/>
      </c>
      <c r="O3508">
        <f>TEXT(A3508,"mmm")</f>
        <v/>
      </c>
    </row>
    <row r="3509">
      <c r="A3509" s="13" t="n">
        <v>45597</v>
      </c>
      <c r="B3509" t="inlineStr">
        <is>
          <t>West</t>
        </is>
      </c>
      <c r="C3509" t="inlineStr">
        <is>
          <t>Website</t>
        </is>
      </c>
      <c r="D3509" t="inlineStr">
        <is>
          <t>Beauty</t>
        </is>
      </c>
      <c r="E3509" t="n">
        <v>15734.89</v>
      </c>
      <c r="F3509" t="n">
        <v>9335.690000000001</v>
      </c>
      <c r="G3509" t="n">
        <v>17912.96</v>
      </c>
      <c r="H3509" t="n">
        <v>36</v>
      </c>
      <c r="I3509" t="n">
        <v>28</v>
      </c>
      <c r="J3509" t="n">
        <v>3</v>
      </c>
      <c r="K3509">
        <f>E3509-F3509</f>
        <v/>
      </c>
      <c r="L3509" s="10">
        <f>IFERROR(K3509/E3509,0)</f>
        <v/>
      </c>
      <c r="M3509">
        <f>YEAR(A3509)</f>
        <v/>
      </c>
      <c r="N3509">
        <f>"Q"&amp;ROUNDUP(MONTH(A3509)/3,0)</f>
        <v/>
      </c>
      <c r="O3509">
        <f>TEXT(A3509,"mmm")</f>
        <v/>
      </c>
    </row>
    <row r="3510">
      <c r="A3510" s="13" t="n">
        <v>45597</v>
      </c>
      <c r="B3510" t="inlineStr">
        <is>
          <t>West</t>
        </is>
      </c>
      <c r="C3510" t="inlineStr">
        <is>
          <t>Website</t>
        </is>
      </c>
      <c r="D3510" t="inlineStr">
        <is>
          <t>Books</t>
        </is>
      </c>
      <c r="E3510" t="n">
        <v>16172.29</v>
      </c>
      <c r="F3510" t="n">
        <v>12436.59</v>
      </c>
      <c r="G3510" t="n">
        <v>18412.16</v>
      </c>
      <c r="H3510" t="n">
        <v>36</v>
      </c>
      <c r="I3510" t="n">
        <v>30</v>
      </c>
      <c r="J3510" t="n">
        <v>2</v>
      </c>
      <c r="K3510">
        <f>E3510-F3510</f>
        <v/>
      </c>
      <c r="L3510" s="10">
        <f>IFERROR(K3510/E3510,0)</f>
        <v/>
      </c>
      <c r="M3510">
        <f>YEAR(A3510)</f>
        <v/>
      </c>
      <c r="N3510">
        <f>"Q"&amp;ROUNDUP(MONTH(A3510)/3,0)</f>
        <v/>
      </c>
      <c r="O3510">
        <f>TEXT(A3510,"mmm")</f>
        <v/>
      </c>
    </row>
    <row r="3511">
      <c r="A3511" s="13" t="n">
        <v>45597</v>
      </c>
      <c r="B3511" t="inlineStr">
        <is>
          <t>West</t>
        </is>
      </c>
      <c r="C3511" t="inlineStr">
        <is>
          <t>Website</t>
        </is>
      </c>
      <c r="D3511" t="inlineStr">
        <is>
          <t>Electronics</t>
        </is>
      </c>
      <c r="E3511" t="n">
        <v>741646.08</v>
      </c>
      <c r="F3511" t="n">
        <v>710249.36</v>
      </c>
      <c r="G3511" t="n">
        <v>847785.12</v>
      </c>
      <c r="H3511" t="n">
        <v>52</v>
      </c>
      <c r="I3511" t="n">
        <v>37</v>
      </c>
      <c r="J3511" t="n">
        <v>2</v>
      </c>
      <c r="K3511">
        <f>E3511-F3511</f>
        <v/>
      </c>
      <c r="L3511" s="10">
        <f>IFERROR(K3511/E3511,0)</f>
        <v/>
      </c>
      <c r="M3511">
        <f>YEAR(A3511)</f>
        <v/>
      </c>
      <c r="N3511">
        <f>"Q"&amp;ROUNDUP(MONTH(A3511)/3,0)</f>
        <v/>
      </c>
      <c r="O3511">
        <f>TEXT(A3511,"mmm")</f>
        <v/>
      </c>
    </row>
    <row r="3512">
      <c r="A3512" s="13" t="n">
        <v>45597</v>
      </c>
      <c r="B3512" t="inlineStr">
        <is>
          <t>West</t>
        </is>
      </c>
      <c r="C3512" t="inlineStr">
        <is>
          <t>Website</t>
        </is>
      </c>
      <c r="D3512" t="inlineStr">
        <is>
          <t>Fashion</t>
        </is>
      </c>
      <c r="E3512" t="n">
        <v>109946.66</v>
      </c>
      <c r="F3512" t="n">
        <v>62313.74</v>
      </c>
      <c r="G3512" t="n">
        <v>124620.08</v>
      </c>
      <c r="H3512" t="n">
        <v>83</v>
      </c>
      <c r="I3512" t="n">
        <v>69</v>
      </c>
      <c r="J3512" t="n">
        <v>13</v>
      </c>
      <c r="K3512">
        <f>E3512-F3512</f>
        <v/>
      </c>
      <c r="L3512" s="10">
        <f>IFERROR(K3512/E3512,0)</f>
        <v/>
      </c>
      <c r="M3512">
        <f>YEAR(A3512)</f>
        <v/>
      </c>
      <c r="N3512">
        <f>"Q"&amp;ROUNDUP(MONTH(A3512)/3,0)</f>
        <v/>
      </c>
      <c r="O3512">
        <f>TEXT(A3512,"mmm")</f>
        <v/>
      </c>
    </row>
    <row r="3513">
      <c r="A3513" s="13" t="n">
        <v>45597</v>
      </c>
      <c r="B3513" t="inlineStr">
        <is>
          <t>West</t>
        </is>
      </c>
      <c r="C3513" t="inlineStr">
        <is>
          <t>Website</t>
        </is>
      </c>
      <c r="D3513" t="inlineStr">
        <is>
          <t>Grocery</t>
        </is>
      </c>
      <c r="E3513" t="n">
        <v>27658.28</v>
      </c>
      <c r="F3513" t="n">
        <v>24853.39</v>
      </c>
      <c r="G3513" t="n">
        <v>31533.84</v>
      </c>
      <c r="H3513" t="n">
        <v>89</v>
      </c>
      <c r="I3513" t="n">
        <v>32</v>
      </c>
      <c r="J3513" t="n">
        <v>0</v>
      </c>
      <c r="K3513">
        <f>E3513-F3513</f>
        <v/>
      </c>
      <c r="L3513" s="10">
        <f>IFERROR(K3513/E3513,0)</f>
        <v/>
      </c>
      <c r="M3513">
        <f>YEAR(A3513)</f>
        <v/>
      </c>
      <c r="N3513">
        <f>"Q"&amp;ROUNDUP(MONTH(A3513)/3,0)</f>
        <v/>
      </c>
      <c r="O3513">
        <f>TEXT(A3513,"mmm")</f>
        <v/>
      </c>
    </row>
    <row r="3514">
      <c r="A3514" s="13" t="n">
        <v>45597</v>
      </c>
      <c r="B3514" t="inlineStr">
        <is>
          <t>West</t>
        </is>
      </c>
      <c r="C3514" t="inlineStr">
        <is>
          <t>Website</t>
        </is>
      </c>
      <c r="D3514" t="inlineStr">
        <is>
          <t>Home &amp; Kitchen</t>
        </is>
      </c>
      <c r="E3514" t="n">
        <v>119995.55</v>
      </c>
      <c r="F3514" t="n">
        <v>86958.28</v>
      </c>
      <c r="G3514" t="n">
        <v>136235.84</v>
      </c>
      <c r="H3514" t="n">
        <v>54</v>
      </c>
      <c r="I3514" t="n">
        <v>45</v>
      </c>
      <c r="J3514" t="n">
        <v>1</v>
      </c>
      <c r="K3514">
        <f>E3514-F3514</f>
        <v/>
      </c>
      <c r="L3514" s="10">
        <f>IFERROR(K3514/E3514,0)</f>
        <v/>
      </c>
      <c r="M3514">
        <f>YEAR(A3514)</f>
        <v/>
      </c>
      <c r="N3514">
        <f>"Q"&amp;ROUNDUP(MONTH(A3514)/3,0)</f>
        <v/>
      </c>
      <c r="O3514">
        <f>TEXT(A3514,"mmm")</f>
        <v/>
      </c>
    </row>
    <row r="3515">
      <c r="A3515" s="13" t="n">
        <v>45597</v>
      </c>
      <c r="B3515" t="inlineStr">
        <is>
          <t>West</t>
        </is>
      </c>
      <c r="C3515" t="inlineStr">
        <is>
          <t>Website</t>
        </is>
      </c>
      <c r="D3515" t="inlineStr">
        <is>
          <t>Sports</t>
        </is>
      </c>
      <c r="E3515" t="n">
        <v>44441.36</v>
      </c>
      <c r="F3515" t="n">
        <v>31023.25</v>
      </c>
      <c r="G3515" t="n">
        <v>51827.36</v>
      </c>
      <c r="H3515" t="n">
        <v>26</v>
      </c>
      <c r="I3515" t="n">
        <v>23</v>
      </c>
      <c r="J3515" t="n">
        <v>3</v>
      </c>
      <c r="K3515">
        <f>E3515-F3515</f>
        <v/>
      </c>
      <c r="L3515" s="10">
        <f>IFERROR(K3515/E3515,0)</f>
        <v/>
      </c>
      <c r="M3515">
        <f>YEAR(A3515)</f>
        <v/>
      </c>
      <c r="N3515">
        <f>"Q"&amp;ROUNDUP(MONTH(A3515)/3,0)</f>
        <v/>
      </c>
      <c r="O3515">
        <f>TEXT(A3515,"mmm")</f>
        <v/>
      </c>
    </row>
    <row r="3516">
      <c r="A3516" s="13" t="n">
        <v>45597</v>
      </c>
      <c r="B3516" t="inlineStr">
        <is>
          <t>West</t>
        </is>
      </c>
      <c r="C3516" t="inlineStr">
        <is>
          <t>Website</t>
        </is>
      </c>
      <c r="D3516" t="inlineStr">
        <is>
          <t>Unknown</t>
        </is>
      </c>
      <c r="E3516" t="n">
        <v>2639.26</v>
      </c>
      <c r="F3516" t="n">
        <v>2459.14</v>
      </c>
      <c r="G3516" t="n">
        <v>2961.92</v>
      </c>
      <c r="H3516" t="n">
        <v>2</v>
      </c>
      <c r="I3516" t="n">
        <v>2</v>
      </c>
      <c r="J3516" t="n">
        <v>0</v>
      </c>
      <c r="K3516">
        <f>E3516-F3516</f>
        <v/>
      </c>
      <c r="L3516" s="10">
        <f>IFERROR(K3516/E3516,0)</f>
        <v/>
      </c>
      <c r="M3516">
        <f>YEAR(A3516)</f>
        <v/>
      </c>
      <c r="N3516">
        <f>"Q"&amp;ROUNDUP(MONTH(A3516)/3,0)</f>
        <v/>
      </c>
      <c r="O3516">
        <f>TEXT(A3516,"mmm")</f>
        <v/>
      </c>
    </row>
    <row r="3517">
      <c r="A3517" s="13" t="n">
        <v>45627</v>
      </c>
      <c r="B3517" t="inlineStr">
        <is>
          <t>Central</t>
        </is>
      </c>
      <c r="C3517" t="inlineStr">
        <is>
          <t>Marketplace</t>
        </is>
      </c>
      <c r="D3517" t="inlineStr">
        <is>
          <t>Beauty</t>
        </is>
      </c>
      <c r="E3517" t="n">
        <v>9056.83</v>
      </c>
      <c r="F3517" t="n">
        <v>5082.04</v>
      </c>
      <c r="G3517" t="n">
        <v>9989.200000000001</v>
      </c>
      <c r="H3517" t="n">
        <v>15</v>
      </c>
      <c r="I3517" t="n">
        <v>13</v>
      </c>
      <c r="J3517" t="n">
        <v>2</v>
      </c>
      <c r="K3517">
        <f>E3517-F3517</f>
        <v/>
      </c>
      <c r="L3517" s="10">
        <f>IFERROR(K3517/E3517,0)</f>
        <v/>
      </c>
      <c r="M3517">
        <f>YEAR(A3517)</f>
        <v/>
      </c>
      <c r="N3517">
        <f>"Q"&amp;ROUNDUP(MONTH(A3517)/3,0)</f>
        <v/>
      </c>
      <c r="O3517">
        <f>TEXT(A3517,"mmm")</f>
        <v/>
      </c>
    </row>
    <row r="3518">
      <c r="A3518" s="13" t="n">
        <v>45627</v>
      </c>
      <c r="B3518" t="inlineStr">
        <is>
          <t>Central</t>
        </is>
      </c>
      <c r="C3518" t="inlineStr">
        <is>
          <t>Marketplace</t>
        </is>
      </c>
      <c r="D3518" t="inlineStr">
        <is>
          <t>Books</t>
        </is>
      </c>
      <c r="E3518" t="n">
        <v>2950.89</v>
      </c>
      <c r="F3518" t="n">
        <v>2259.74</v>
      </c>
      <c r="G3518" t="n">
        <v>3309.28</v>
      </c>
      <c r="H3518" t="n">
        <v>8</v>
      </c>
      <c r="I3518" t="n">
        <v>6</v>
      </c>
      <c r="J3518" t="n">
        <v>0</v>
      </c>
      <c r="K3518">
        <f>E3518-F3518</f>
        <v/>
      </c>
      <c r="L3518" s="10">
        <f>IFERROR(K3518/E3518,0)</f>
        <v/>
      </c>
      <c r="M3518">
        <f>YEAR(A3518)</f>
        <v/>
      </c>
      <c r="N3518">
        <f>"Q"&amp;ROUNDUP(MONTH(A3518)/3,0)</f>
        <v/>
      </c>
      <c r="O3518">
        <f>TEXT(A3518,"mmm")</f>
        <v/>
      </c>
    </row>
    <row r="3519">
      <c r="A3519" s="13" t="n">
        <v>45627</v>
      </c>
      <c r="B3519" t="inlineStr">
        <is>
          <t>Central</t>
        </is>
      </c>
      <c r="C3519" t="inlineStr">
        <is>
          <t>Marketplace</t>
        </is>
      </c>
      <c r="D3519" t="inlineStr">
        <is>
          <t>Electronics</t>
        </is>
      </c>
      <c r="E3519" t="n">
        <v>121386.73</v>
      </c>
      <c r="F3519" t="n">
        <v>113642.39</v>
      </c>
      <c r="G3519" t="n">
        <v>134920.24</v>
      </c>
      <c r="H3519" t="n">
        <v>9</v>
      </c>
      <c r="I3519" t="n">
        <v>9</v>
      </c>
      <c r="J3519" t="n">
        <v>1</v>
      </c>
      <c r="K3519">
        <f>E3519-F3519</f>
        <v/>
      </c>
      <c r="L3519" s="10">
        <f>IFERROR(K3519/E3519,0)</f>
        <v/>
      </c>
      <c r="M3519">
        <f>YEAR(A3519)</f>
        <v/>
      </c>
      <c r="N3519">
        <f>"Q"&amp;ROUNDUP(MONTH(A3519)/3,0)</f>
        <v/>
      </c>
      <c r="O3519">
        <f>TEXT(A3519,"mmm")</f>
        <v/>
      </c>
    </row>
    <row r="3520">
      <c r="A3520" s="13" t="n">
        <v>45627</v>
      </c>
      <c r="B3520" t="inlineStr">
        <is>
          <t>Central</t>
        </is>
      </c>
      <c r="C3520" t="inlineStr">
        <is>
          <t>Marketplace</t>
        </is>
      </c>
      <c r="D3520" t="inlineStr">
        <is>
          <t>Fashion</t>
        </is>
      </c>
      <c r="E3520" t="n">
        <v>32549.6</v>
      </c>
      <c r="F3520" t="n">
        <v>18894.2</v>
      </c>
      <c r="G3520" t="n">
        <v>36441.6</v>
      </c>
      <c r="H3520" t="n">
        <v>30</v>
      </c>
      <c r="I3520" t="n">
        <v>20</v>
      </c>
      <c r="J3520" t="n">
        <v>4</v>
      </c>
      <c r="K3520">
        <f>E3520-F3520</f>
        <v/>
      </c>
      <c r="L3520" s="10">
        <f>IFERROR(K3520/E3520,0)</f>
        <v/>
      </c>
      <c r="M3520">
        <f>YEAR(A3520)</f>
        <v/>
      </c>
      <c r="N3520">
        <f>"Q"&amp;ROUNDUP(MONTH(A3520)/3,0)</f>
        <v/>
      </c>
      <c r="O3520">
        <f>TEXT(A3520,"mmm")</f>
        <v/>
      </c>
    </row>
    <row r="3521">
      <c r="A3521" s="13" t="n">
        <v>45627</v>
      </c>
      <c r="B3521" t="inlineStr">
        <is>
          <t>Central</t>
        </is>
      </c>
      <c r="C3521" t="inlineStr">
        <is>
          <t>Marketplace</t>
        </is>
      </c>
      <c r="D3521" t="inlineStr">
        <is>
          <t>Grocery</t>
        </is>
      </c>
      <c r="E3521" t="n">
        <v>18314.34</v>
      </c>
      <c r="F3521" t="n">
        <v>16098.47</v>
      </c>
      <c r="G3521" t="n">
        <v>20621.12</v>
      </c>
      <c r="H3521" t="n">
        <v>62</v>
      </c>
      <c r="I3521" t="n">
        <v>23</v>
      </c>
      <c r="J3521" t="n">
        <v>0</v>
      </c>
      <c r="K3521">
        <f>E3521-F3521</f>
        <v/>
      </c>
      <c r="L3521" s="10">
        <f>IFERROR(K3521/E3521,0)</f>
        <v/>
      </c>
      <c r="M3521">
        <f>YEAR(A3521)</f>
        <v/>
      </c>
      <c r="N3521">
        <f>"Q"&amp;ROUNDUP(MONTH(A3521)/3,0)</f>
        <v/>
      </c>
      <c r="O3521">
        <f>TEXT(A3521,"mmm")</f>
        <v/>
      </c>
    </row>
    <row r="3522">
      <c r="A3522" s="13" t="n">
        <v>45627</v>
      </c>
      <c r="B3522" t="inlineStr">
        <is>
          <t>Central</t>
        </is>
      </c>
      <c r="C3522" t="inlineStr">
        <is>
          <t>Marketplace</t>
        </is>
      </c>
      <c r="D3522" t="inlineStr">
        <is>
          <t>Home &amp; Kitchen</t>
        </is>
      </c>
      <c r="E3522" t="n">
        <v>48470.69</v>
      </c>
      <c r="F3522" t="n">
        <v>34122.91</v>
      </c>
      <c r="G3522" t="n">
        <v>53754.48</v>
      </c>
      <c r="H3522" t="n">
        <v>23</v>
      </c>
      <c r="I3522" t="n">
        <v>17</v>
      </c>
      <c r="J3522" t="n">
        <v>1</v>
      </c>
      <c r="K3522">
        <f>E3522-F3522</f>
        <v/>
      </c>
      <c r="L3522" s="10">
        <f>IFERROR(K3522/E3522,0)</f>
        <v/>
      </c>
      <c r="M3522">
        <f>YEAR(A3522)</f>
        <v/>
      </c>
      <c r="N3522">
        <f>"Q"&amp;ROUNDUP(MONTH(A3522)/3,0)</f>
        <v/>
      </c>
      <c r="O3522">
        <f>TEXT(A3522,"mmm")</f>
        <v/>
      </c>
    </row>
    <row r="3523">
      <c r="A3523" s="13" t="n">
        <v>45627</v>
      </c>
      <c r="B3523" t="inlineStr">
        <is>
          <t>Central</t>
        </is>
      </c>
      <c r="C3523" t="inlineStr">
        <is>
          <t>Marketplace</t>
        </is>
      </c>
      <c r="D3523" t="inlineStr">
        <is>
          <t>Sports</t>
        </is>
      </c>
      <c r="E3523" t="n">
        <v>3171.8</v>
      </c>
      <c r="F3523" t="n">
        <v>2257.24</v>
      </c>
      <c r="G3523" t="n">
        <v>3731.52</v>
      </c>
      <c r="H3523" t="n">
        <v>2</v>
      </c>
      <c r="I3523" t="n">
        <v>2</v>
      </c>
      <c r="J3523" t="n">
        <v>0</v>
      </c>
      <c r="K3523">
        <f>E3523-F3523</f>
        <v/>
      </c>
      <c r="L3523" s="10">
        <f>IFERROR(K3523/E3523,0)</f>
        <v/>
      </c>
      <c r="M3523">
        <f>YEAR(A3523)</f>
        <v/>
      </c>
      <c r="N3523">
        <f>"Q"&amp;ROUNDUP(MONTH(A3523)/3,0)</f>
        <v/>
      </c>
      <c r="O3523">
        <f>TEXT(A3523,"mmm")</f>
        <v/>
      </c>
    </row>
    <row r="3524">
      <c r="A3524" s="13" t="n">
        <v>45627</v>
      </c>
      <c r="B3524" t="inlineStr">
        <is>
          <t>Central</t>
        </is>
      </c>
      <c r="C3524" t="inlineStr">
        <is>
          <t>Mobile App</t>
        </is>
      </c>
      <c r="D3524" t="inlineStr">
        <is>
          <t>Beauty</t>
        </is>
      </c>
      <c r="E3524" t="n">
        <v>7301.89</v>
      </c>
      <c r="F3524" t="n">
        <v>4130.74</v>
      </c>
      <c r="G3524" t="n">
        <v>7750.04</v>
      </c>
      <c r="H3524" t="n">
        <v>16</v>
      </c>
      <c r="I3524" t="n">
        <v>14</v>
      </c>
      <c r="J3524" t="n">
        <v>0</v>
      </c>
      <c r="K3524">
        <f>E3524-F3524</f>
        <v/>
      </c>
      <c r="L3524" s="10">
        <f>IFERROR(K3524/E3524,0)</f>
        <v/>
      </c>
      <c r="M3524">
        <f>YEAR(A3524)</f>
        <v/>
      </c>
      <c r="N3524">
        <f>"Q"&amp;ROUNDUP(MONTH(A3524)/3,0)</f>
        <v/>
      </c>
      <c r="O3524">
        <f>TEXT(A3524,"mmm")</f>
        <v/>
      </c>
    </row>
    <row r="3525">
      <c r="A3525" s="13" t="n">
        <v>45627</v>
      </c>
      <c r="B3525" t="inlineStr">
        <is>
          <t>Central</t>
        </is>
      </c>
      <c r="C3525" t="inlineStr">
        <is>
          <t>Mobile App</t>
        </is>
      </c>
      <c r="D3525" t="inlineStr">
        <is>
          <t>Books</t>
        </is>
      </c>
      <c r="E3525" t="n">
        <v>3607.35</v>
      </c>
      <c r="F3525" t="n">
        <v>2669.7</v>
      </c>
      <c r="G3525" t="n">
        <v>3955.12</v>
      </c>
      <c r="H3525" t="n">
        <v>7</v>
      </c>
      <c r="I3525" t="n">
        <v>7</v>
      </c>
      <c r="J3525" t="n">
        <v>0</v>
      </c>
      <c r="K3525">
        <f>E3525-F3525</f>
        <v/>
      </c>
      <c r="L3525" s="10">
        <f>IFERROR(K3525/E3525,0)</f>
        <v/>
      </c>
      <c r="M3525">
        <f>YEAR(A3525)</f>
        <v/>
      </c>
      <c r="N3525">
        <f>"Q"&amp;ROUNDUP(MONTH(A3525)/3,0)</f>
        <v/>
      </c>
      <c r="O3525">
        <f>TEXT(A3525,"mmm")</f>
        <v/>
      </c>
    </row>
    <row r="3526">
      <c r="A3526" s="13" t="n">
        <v>45627</v>
      </c>
      <c r="B3526" t="inlineStr">
        <is>
          <t>Central</t>
        </is>
      </c>
      <c r="C3526" t="inlineStr">
        <is>
          <t>Mobile App</t>
        </is>
      </c>
      <c r="D3526" t="inlineStr">
        <is>
          <t>Electronics</t>
        </is>
      </c>
      <c r="E3526" t="n">
        <v>153740.91</v>
      </c>
      <c r="F3526" t="n">
        <v>137011.54</v>
      </c>
      <c r="G3526" t="n">
        <v>162691.32</v>
      </c>
      <c r="H3526" t="n">
        <v>14</v>
      </c>
      <c r="I3526" t="n">
        <v>13</v>
      </c>
      <c r="J3526" t="n">
        <v>1</v>
      </c>
      <c r="K3526">
        <f>E3526-F3526</f>
        <v/>
      </c>
      <c r="L3526" s="10">
        <f>IFERROR(K3526/E3526,0)</f>
        <v/>
      </c>
      <c r="M3526">
        <f>YEAR(A3526)</f>
        <v/>
      </c>
      <c r="N3526">
        <f>"Q"&amp;ROUNDUP(MONTH(A3526)/3,0)</f>
        <v/>
      </c>
      <c r="O3526">
        <f>TEXT(A3526,"mmm")</f>
        <v/>
      </c>
    </row>
    <row r="3527">
      <c r="A3527" s="13" t="n">
        <v>45627</v>
      </c>
      <c r="B3527" t="inlineStr">
        <is>
          <t>Central</t>
        </is>
      </c>
      <c r="C3527" t="inlineStr">
        <is>
          <t>Mobile App</t>
        </is>
      </c>
      <c r="D3527" t="inlineStr">
        <is>
          <t>Fashion</t>
        </is>
      </c>
      <c r="E3527" t="n">
        <v>54244.5</v>
      </c>
      <c r="F3527" t="n">
        <v>28943.43</v>
      </c>
      <c r="G3527" t="n">
        <v>58895.29</v>
      </c>
      <c r="H3527" t="n">
        <v>35</v>
      </c>
      <c r="I3527" t="n">
        <v>28</v>
      </c>
      <c r="J3527" t="n">
        <v>4</v>
      </c>
      <c r="K3527">
        <f>E3527-F3527</f>
        <v/>
      </c>
      <c r="L3527" s="10">
        <f>IFERROR(K3527/E3527,0)</f>
        <v/>
      </c>
      <c r="M3527">
        <f>YEAR(A3527)</f>
        <v/>
      </c>
      <c r="N3527">
        <f>"Q"&amp;ROUNDUP(MONTH(A3527)/3,0)</f>
        <v/>
      </c>
      <c r="O3527">
        <f>TEXT(A3527,"mmm")</f>
        <v/>
      </c>
    </row>
    <row r="3528">
      <c r="A3528" s="13" t="n">
        <v>45627</v>
      </c>
      <c r="B3528" t="inlineStr">
        <is>
          <t>Central</t>
        </is>
      </c>
      <c r="C3528" t="inlineStr">
        <is>
          <t>Mobile App</t>
        </is>
      </c>
      <c r="D3528" t="inlineStr">
        <is>
          <t>Grocery</t>
        </is>
      </c>
      <c r="E3528" t="n">
        <v>13228.16</v>
      </c>
      <c r="F3528" t="n">
        <v>11179.39</v>
      </c>
      <c r="G3528" t="n">
        <v>14200.16</v>
      </c>
      <c r="H3528" t="n">
        <v>36</v>
      </c>
      <c r="I3528" t="n">
        <v>15</v>
      </c>
      <c r="J3528" t="n">
        <v>0</v>
      </c>
      <c r="K3528">
        <f>E3528-F3528</f>
        <v/>
      </c>
      <c r="L3528" s="10">
        <f>IFERROR(K3528/E3528,0)</f>
        <v/>
      </c>
      <c r="M3528">
        <f>YEAR(A3528)</f>
        <v/>
      </c>
      <c r="N3528">
        <f>"Q"&amp;ROUNDUP(MONTH(A3528)/3,0)</f>
        <v/>
      </c>
      <c r="O3528">
        <f>TEXT(A3528,"mmm")</f>
        <v/>
      </c>
    </row>
    <row r="3529">
      <c r="A3529" s="13" t="n">
        <v>45627</v>
      </c>
      <c r="B3529" t="inlineStr">
        <is>
          <t>Central</t>
        </is>
      </c>
      <c r="C3529" t="inlineStr">
        <is>
          <t>Mobile App</t>
        </is>
      </c>
      <c r="D3529" t="inlineStr">
        <is>
          <t>Home &amp; Kitchen</t>
        </is>
      </c>
      <c r="E3529" t="n">
        <v>24986.98</v>
      </c>
      <c r="F3529" t="n">
        <v>16904.79</v>
      </c>
      <c r="G3529" t="n">
        <v>27809.6</v>
      </c>
      <c r="H3529" t="n">
        <v>10</v>
      </c>
      <c r="I3529" t="n">
        <v>7</v>
      </c>
      <c r="J3529" t="n">
        <v>0</v>
      </c>
      <c r="K3529">
        <f>E3529-F3529</f>
        <v/>
      </c>
      <c r="L3529" s="10">
        <f>IFERROR(K3529/E3529,0)</f>
        <v/>
      </c>
      <c r="M3529">
        <f>YEAR(A3529)</f>
        <v/>
      </c>
      <c r="N3529">
        <f>"Q"&amp;ROUNDUP(MONTH(A3529)/3,0)</f>
        <v/>
      </c>
      <c r="O3529">
        <f>TEXT(A3529,"mmm")</f>
        <v/>
      </c>
    </row>
    <row r="3530">
      <c r="A3530" s="13" t="n">
        <v>45627</v>
      </c>
      <c r="B3530" t="inlineStr">
        <is>
          <t>Central</t>
        </is>
      </c>
      <c r="C3530" t="inlineStr">
        <is>
          <t>Mobile App</t>
        </is>
      </c>
      <c r="D3530" t="inlineStr">
        <is>
          <t>Sports</t>
        </is>
      </c>
      <c r="E3530" t="n">
        <v>23066.93</v>
      </c>
      <c r="F3530" t="n">
        <v>13867.02</v>
      </c>
      <c r="G3530" t="n">
        <v>23756.72</v>
      </c>
      <c r="H3530" t="n">
        <v>7</v>
      </c>
      <c r="I3530" t="n">
        <v>6</v>
      </c>
      <c r="J3530" t="n">
        <v>0</v>
      </c>
      <c r="K3530">
        <f>E3530-F3530</f>
        <v/>
      </c>
      <c r="L3530" s="10">
        <f>IFERROR(K3530/E3530,0)</f>
        <v/>
      </c>
      <c r="M3530">
        <f>YEAR(A3530)</f>
        <v/>
      </c>
      <c r="N3530">
        <f>"Q"&amp;ROUNDUP(MONTH(A3530)/3,0)</f>
        <v/>
      </c>
      <c r="O3530">
        <f>TEXT(A3530,"mmm")</f>
        <v/>
      </c>
    </row>
    <row r="3531">
      <c r="A3531" s="13" t="n">
        <v>45627</v>
      </c>
      <c r="B3531" t="inlineStr">
        <is>
          <t>Central</t>
        </is>
      </c>
      <c r="C3531" t="inlineStr">
        <is>
          <t>Retail Store</t>
        </is>
      </c>
      <c r="D3531" t="inlineStr">
        <is>
          <t>Beauty</t>
        </is>
      </c>
      <c r="E3531" t="n">
        <v>3677.4</v>
      </c>
      <c r="F3531" t="n">
        <v>1829.03</v>
      </c>
      <c r="G3531" t="n">
        <v>3776.57</v>
      </c>
      <c r="H3531" t="n">
        <v>5</v>
      </c>
      <c r="I3531" t="n">
        <v>4</v>
      </c>
      <c r="J3531" t="n">
        <v>0</v>
      </c>
      <c r="K3531">
        <f>E3531-F3531</f>
        <v/>
      </c>
      <c r="L3531" s="10">
        <f>IFERROR(K3531/E3531,0)</f>
        <v/>
      </c>
      <c r="M3531">
        <f>YEAR(A3531)</f>
        <v/>
      </c>
      <c r="N3531">
        <f>"Q"&amp;ROUNDUP(MONTH(A3531)/3,0)</f>
        <v/>
      </c>
      <c r="O3531">
        <f>TEXT(A3531,"mmm")</f>
        <v/>
      </c>
    </row>
    <row r="3532">
      <c r="A3532" s="13" t="n">
        <v>45627</v>
      </c>
      <c r="B3532" t="inlineStr">
        <is>
          <t>Central</t>
        </is>
      </c>
      <c r="C3532" t="inlineStr">
        <is>
          <t>Retail Store</t>
        </is>
      </c>
      <c r="D3532" t="inlineStr">
        <is>
          <t>Books</t>
        </is>
      </c>
      <c r="E3532" t="n">
        <v>596.8099999999999</v>
      </c>
      <c r="F3532" t="n">
        <v>399.02</v>
      </c>
      <c r="G3532" t="n">
        <v>624.79</v>
      </c>
      <c r="H3532" t="n">
        <v>2</v>
      </c>
      <c r="I3532" t="n">
        <v>2</v>
      </c>
      <c r="J3532" t="n">
        <v>0</v>
      </c>
      <c r="K3532">
        <f>E3532-F3532</f>
        <v/>
      </c>
      <c r="L3532" s="10">
        <f>IFERROR(K3532/E3532,0)</f>
        <v/>
      </c>
      <c r="M3532">
        <f>YEAR(A3532)</f>
        <v/>
      </c>
      <c r="N3532">
        <f>"Q"&amp;ROUNDUP(MONTH(A3532)/3,0)</f>
        <v/>
      </c>
      <c r="O3532">
        <f>TEXT(A3532,"mmm")</f>
        <v/>
      </c>
    </row>
    <row r="3533">
      <c r="A3533" s="13" t="n">
        <v>45627</v>
      </c>
      <c r="B3533" t="inlineStr">
        <is>
          <t>Central</t>
        </is>
      </c>
      <c r="C3533" t="inlineStr">
        <is>
          <t>Retail Store</t>
        </is>
      </c>
      <c r="D3533" t="inlineStr">
        <is>
          <t>Electronics</t>
        </is>
      </c>
      <c r="E3533" t="n">
        <v>21686.18</v>
      </c>
      <c r="F3533" t="n">
        <v>19392.89</v>
      </c>
      <c r="G3533" t="n">
        <v>22971.52</v>
      </c>
      <c r="H3533" t="n">
        <v>2</v>
      </c>
      <c r="I3533" t="n">
        <v>2</v>
      </c>
      <c r="J3533" t="n">
        <v>0</v>
      </c>
      <c r="K3533">
        <f>E3533-F3533</f>
        <v/>
      </c>
      <c r="L3533" s="10">
        <f>IFERROR(K3533/E3533,0)</f>
        <v/>
      </c>
      <c r="M3533">
        <f>YEAR(A3533)</f>
        <v/>
      </c>
      <c r="N3533">
        <f>"Q"&amp;ROUNDUP(MONTH(A3533)/3,0)</f>
        <v/>
      </c>
      <c r="O3533">
        <f>TEXT(A3533,"mmm")</f>
        <v/>
      </c>
    </row>
    <row r="3534">
      <c r="A3534" s="13" t="n">
        <v>45627</v>
      </c>
      <c r="B3534" t="inlineStr">
        <is>
          <t>Central</t>
        </is>
      </c>
      <c r="C3534" t="inlineStr">
        <is>
          <t>Retail Store</t>
        </is>
      </c>
      <c r="D3534" t="inlineStr">
        <is>
          <t>Fashion</t>
        </is>
      </c>
      <c r="E3534" t="n">
        <v>6990.74</v>
      </c>
      <c r="F3534" t="n">
        <v>3692.44</v>
      </c>
      <c r="G3534" t="n">
        <v>7024.5</v>
      </c>
      <c r="H3534" t="n">
        <v>6</v>
      </c>
      <c r="I3534" t="n">
        <v>5</v>
      </c>
      <c r="J3534" t="n">
        <v>0</v>
      </c>
      <c r="K3534">
        <f>E3534-F3534</f>
        <v/>
      </c>
      <c r="L3534" s="10">
        <f>IFERROR(K3534/E3534,0)</f>
        <v/>
      </c>
      <c r="M3534">
        <f>YEAR(A3534)</f>
        <v/>
      </c>
      <c r="N3534">
        <f>"Q"&amp;ROUNDUP(MONTH(A3534)/3,0)</f>
        <v/>
      </c>
      <c r="O3534">
        <f>TEXT(A3534,"mmm")</f>
        <v/>
      </c>
    </row>
    <row r="3535">
      <c r="A3535" s="13" t="n">
        <v>45627</v>
      </c>
      <c r="B3535" t="inlineStr">
        <is>
          <t>Central</t>
        </is>
      </c>
      <c r="C3535" t="inlineStr">
        <is>
          <t>Retail Store</t>
        </is>
      </c>
      <c r="D3535" t="inlineStr">
        <is>
          <t>Grocery</t>
        </is>
      </c>
      <c r="E3535" t="n">
        <v>2945.23</v>
      </c>
      <c r="F3535" t="n">
        <v>2347.73</v>
      </c>
      <c r="G3535" t="n">
        <v>3078.4</v>
      </c>
      <c r="H3535" t="n">
        <v>10</v>
      </c>
      <c r="I3535" t="n">
        <v>4</v>
      </c>
      <c r="J3535" t="n">
        <v>0</v>
      </c>
      <c r="K3535">
        <f>E3535-F3535</f>
        <v/>
      </c>
      <c r="L3535" s="10">
        <f>IFERROR(K3535/E3535,0)</f>
        <v/>
      </c>
      <c r="M3535">
        <f>YEAR(A3535)</f>
        <v/>
      </c>
      <c r="N3535">
        <f>"Q"&amp;ROUNDUP(MONTH(A3535)/3,0)</f>
        <v/>
      </c>
      <c r="O3535">
        <f>TEXT(A3535,"mmm")</f>
        <v/>
      </c>
    </row>
    <row r="3536">
      <c r="A3536" s="13" t="n">
        <v>45627</v>
      </c>
      <c r="B3536" t="inlineStr">
        <is>
          <t>Central</t>
        </is>
      </c>
      <c r="C3536" t="inlineStr">
        <is>
          <t>Retail Store</t>
        </is>
      </c>
      <c r="D3536" t="inlineStr">
        <is>
          <t>Home &amp; Kitchen</t>
        </is>
      </c>
      <c r="E3536" t="n">
        <v>13266.34</v>
      </c>
      <c r="F3536" t="n">
        <v>7856.38</v>
      </c>
      <c r="G3536" t="n">
        <v>13629.2</v>
      </c>
      <c r="H3536" t="n">
        <v>5</v>
      </c>
      <c r="I3536" t="n">
        <v>4</v>
      </c>
      <c r="J3536" t="n">
        <v>0</v>
      </c>
      <c r="K3536">
        <f>E3536-F3536</f>
        <v/>
      </c>
      <c r="L3536" s="10">
        <f>IFERROR(K3536/E3536,0)</f>
        <v/>
      </c>
      <c r="M3536">
        <f>YEAR(A3536)</f>
        <v/>
      </c>
      <c r="N3536">
        <f>"Q"&amp;ROUNDUP(MONTH(A3536)/3,0)</f>
        <v/>
      </c>
      <c r="O3536">
        <f>TEXT(A3536,"mmm")</f>
        <v/>
      </c>
    </row>
    <row r="3537">
      <c r="A3537" s="13" t="n">
        <v>45627</v>
      </c>
      <c r="B3537" t="inlineStr">
        <is>
          <t>Central</t>
        </is>
      </c>
      <c r="C3537" t="inlineStr">
        <is>
          <t>Retail Store</t>
        </is>
      </c>
      <c r="D3537" t="inlineStr">
        <is>
          <t>Sports</t>
        </is>
      </c>
      <c r="E3537" t="n">
        <v>3825.4</v>
      </c>
      <c r="F3537" t="n">
        <v>2399.06</v>
      </c>
      <c r="G3537" t="n">
        <v>3990.55</v>
      </c>
      <c r="H3537" t="n">
        <v>4</v>
      </c>
      <c r="I3537" t="n">
        <v>2</v>
      </c>
      <c r="J3537" t="n">
        <v>0</v>
      </c>
      <c r="K3537">
        <f>E3537-F3537</f>
        <v/>
      </c>
      <c r="L3537" s="10">
        <f>IFERROR(K3537/E3537,0)</f>
        <v/>
      </c>
      <c r="M3537">
        <f>YEAR(A3537)</f>
        <v/>
      </c>
      <c r="N3537">
        <f>"Q"&amp;ROUNDUP(MONTH(A3537)/3,0)</f>
        <v/>
      </c>
      <c r="O3537">
        <f>TEXT(A3537,"mmm")</f>
        <v/>
      </c>
    </row>
    <row r="3538">
      <c r="A3538" s="13" t="n">
        <v>45627</v>
      </c>
      <c r="B3538" t="inlineStr">
        <is>
          <t>Central</t>
        </is>
      </c>
      <c r="C3538" t="inlineStr">
        <is>
          <t>Unknown</t>
        </is>
      </c>
      <c r="D3538" t="inlineStr">
        <is>
          <t>Beauty</t>
        </is>
      </c>
      <c r="E3538" t="n">
        <v>307.01</v>
      </c>
      <c r="F3538" t="n">
        <v>193.28</v>
      </c>
      <c r="G3538" t="n">
        <v>383.76</v>
      </c>
      <c r="H3538" t="n">
        <v>1</v>
      </c>
      <c r="I3538" t="n">
        <v>1</v>
      </c>
      <c r="J3538" t="n">
        <v>0</v>
      </c>
      <c r="K3538">
        <f>E3538-F3538</f>
        <v/>
      </c>
      <c r="L3538" s="10">
        <f>IFERROR(K3538/E3538,0)</f>
        <v/>
      </c>
      <c r="M3538">
        <f>YEAR(A3538)</f>
        <v/>
      </c>
      <c r="N3538">
        <f>"Q"&amp;ROUNDUP(MONTH(A3538)/3,0)</f>
        <v/>
      </c>
      <c r="O3538">
        <f>TEXT(A3538,"mmm")</f>
        <v/>
      </c>
    </row>
    <row r="3539">
      <c r="A3539" s="13" t="n">
        <v>45627</v>
      </c>
      <c r="B3539" t="inlineStr">
        <is>
          <t>Central</t>
        </is>
      </c>
      <c r="C3539" t="inlineStr">
        <is>
          <t>Unknown</t>
        </is>
      </c>
      <c r="D3539" t="inlineStr">
        <is>
          <t>Fashion</t>
        </is>
      </c>
      <c r="E3539" t="n">
        <v>1642.16</v>
      </c>
      <c r="F3539" t="n">
        <v>926.84</v>
      </c>
      <c r="G3539" t="n">
        <v>1642.16</v>
      </c>
      <c r="H3539" t="n">
        <v>1</v>
      </c>
      <c r="I3539" t="n">
        <v>1</v>
      </c>
      <c r="J3539" t="n">
        <v>0</v>
      </c>
      <c r="K3539">
        <f>E3539-F3539</f>
        <v/>
      </c>
      <c r="L3539" s="10">
        <f>IFERROR(K3539/E3539,0)</f>
        <v/>
      </c>
      <c r="M3539">
        <f>YEAR(A3539)</f>
        <v/>
      </c>
      <c r="N3539">
        <f>"Q"&amp;ROUNDUP(MONTH(A3539)/3,0)</f>
        <v/>
      </c>
      <c r="O3539">
        <f>TEXT(A3539,"mmm")</f>
        <v/>
      </c>
    </row>
    <row r="3540">
      <c r="A3540" s="13" t="n">
        <v>45627</v>
      </c>
      <c r="B3540" t="inlineStr">
        <is>
          <t>Central</t>
        </is>
      </c>
      <c r="C3540" t="inlineStr">
        <is>
          <t>Unknown</t>
        </is>
      </c>
      <c r="D3540" t="inlineStr">
        <is>
          <t>Home &amp; Kitchen</t>
        </is>
      </c>
      <c r="E3540" t="n">
        <v>616.8200000000001</v>
      </c>
      <c r="F3540" t="n">
        <v>462.96</v>
      </c>
      <c r="G3540" t="n">
        <v>685.36</v>
      </c>
      <c r="H3540" t="n">
        <v>1</v>
      </c>
      <c r="I3540" t="n">
        <v>1</v>
      </c>
      <c r="J3540" t="n">
        <v>0</v>
      </c>
      <c r="K3540">
        <f>E3540-F3540</f>
        <v/>
      </c>
      <c r="L3540" s="10">
        <f>IFERROR(K3540/E3540,0)</f>
        <v/>
      </c>
      <c r="M3540">
        <f>YEAR(A3540)</f>
        <v/>
      </c>
      <c r="N3540">
        <f>"Q"&amp;ROUNDUP(MONTH(A3540)/3,0)</f>
        <v/>
      </c>
      <c r="O3540">
        <f>TEXT(A3540,"mmm")</f>
        <v/>
      </c>
    </row>
    <row r="3541">
      <c r="A3541" s="13" t="n">
        <v>45627</v>
      </c>
      <c r="B3541" t="inlineStr">
        <is>
          <t>Central</t>
        </is>
      </c>
      <c r="C3541" t="inlineStr">
        <is>
          <t>Website</t>
        </is>
      </c>
      <c r="D3541" t="inlineStr">
        <is>
          <t>Beauty</t>
        </is>
      </c>
      <c r="E3541" t="n">
        <v>8736.24</v>
      </c>
      <c r="F3541" t="n">
        <v>5021</v>
      </c>
      <c r="G3541" t="n">
        <v>9461.92</v>
      </c>
      <c r="H3541" t="n">
        <v>12</v>
      </c>
      <c r="I3541" t="n">
        <v>8</v>
      </c>
      <c r="J3541" t="n">
        <v>0</v>
      </c>
      <c r="K3541">
        <f>E3541-F3541</f>
        <v/>
      </c>
      <c r="L3541" s="10">
        <f>IFERROR(K3541/E3541,0)</f>
        <v/>
      </c>
      <c r="M3541">
        <f>YEAR(A3541)</f>
        <v/>
      </c>
      <c r="N3541">
        <f>"Q"&amp;ROUNDUP(MONTH(A3541)/3,0)</f>
        <v/>
      </c>
      <c r="O3541">
        <f>TEXT(A3541,"mmm")</f>
        <v/>
      </c>
    </row>
    <row r="3542">
      <c r="A3542" s="13" t="n">
        <v>45627</v>
      </c>
      <c r="B3542" t="inlineStr">
        <is>
          <t>Central</t>
        </is>
      </c>
      <c r="C3542" t="inlineStr">
        <is>
          <t>Website</t>
        </is>
      </c>
      <c r="D3542" t="inlineStr">
        <is>
          <t>Books</t>
        </is>
      </c>
      <c r="E3542" t="n">
        <v>3524.71</v>
      </c>
      <c r="F3542" t="n">
        <v>2661.28</v>
      </c>
      <c r="G3542" t="n">
        <v>3839.68</v>
      </c>
      <c r="H3542" t="n">
        <v>8</v>
      </c>
      <c r="I3542" t="n">
        <v>6</v>
      </c>
      <c r="J3542" t="n">
        <v>0</v>
      </c>
      <c r="K3542">
        <f>E3542-F3542</f>
        <v/>
      </c>
      <c r="L3542" s="10">
        <f>IFERROR(K3542/E3542,0)</f>
        <v/>
      </c>
      <c r="M3542">
        <f>YEAR(A3542)</f>
        <v/>
      </c>
      <c r="N3542">
        <f>"Q"&amp;ROUNDUP(MONTH(A3542)/3,0)</f>
        <v/>
      </c>
      <c r="O3542">
        <f>TEXT(A3542,"mmm")</f>
        <v/>
      </c>
    </row>
    <row r="3543">
      <c r="A3543" s="13" t="n">
        <v>45627</v>
      </c>
      <c r="B3543" t="inlineStr">
        <is>
          <t>Central</t>
        </is>
      </c>
      <c r="C3543" t="inlineStr">
        <is>
          <t>Website</t>
        </is>
      </c>
      <c r="D3543" t="inlineStr">
        <is>
          <t>Electronics</t>
        </is>
      </c>
      <c r="E3543" t="n">
        <v>127578.42</v>
      </c>
      <c r="F3543" t="n">
        <v>111588.38</v>
      </c>
      <c r="G3543" t="n">
        <v>134241.12</v>
      </c>
      <c r="H3543" t="n">
        <v>12</v>
      </c>
      <c r="I3543" t="n">
        <v>8</v>
      </c>
      <c r="J3543" t="n">
        <v>1</v>
      </c>
      <c r="K3543">
        <f>E3543-F3543</f>
        <v/>
      </c>
      <c r="L3543" s="10">
        <f>IFERROR(K3543/E3543,0)</f>
        <v/>
      </c>
      <c r="M3543">
        <f>YEAR(A3543)</f>
        <v/>
      </c>
      <c r="N3543">
        <f>"Q"&amp;ROUNDUP(MONTH(A3543)/3,0)</f>
        <v/>
      </c>
      <c r="O3543">
        <f>TEXT(A3543,"mmm")</f>
        <v/>
      </c>
    </row>
    <row r="3544">
      <c r="A3544" s="13" t="n">
        <v>45627</v>
      </c>
      <c r="B3544" t="inlineStr">
        <is>
          <t>Central</t>
        </is>
      </c>
      <c r="C3544" t="inlineStr">
        <is>
          <t>Website</t>
        </is>
      </c>
      <c r="D3544" t="inlineStr">
        <is>
          <t>Fashion</t>
        </is>
      </c>
      <c r="E3544" t="n">
        <v>24819.79</v>
      </c>
      <c r="F3544" t="n">
        <v>13493.88</v>
      </c>
      <c r="G3544" t="n">
        <v>26491.92</v>
      </c>
      <c r="H3544" t="n">
        <v>17</v>
      </c>
      <c r="I3544" t="n">
        <v>13</v>
      </c>
      <c r="J3544" t="n">
        <v>0</v>
      </c>
      <c r="K3544">
        <f>E3544-F3544</f>
        <v/>
      </c>
      <c r="L3544" s="10">
        <f>IFERROR(K3544/E3544,0)</f>
        <v/>
      </c>
      <c r="M3544">
        <f>YEAR(A3544)</f>
        <v/>
      </c>
      <c r="N3544">
        <f>"Q"&amp;ROUNDUP(MONTH(A3544)/3,0)</f>
        <v/>
      </c>
      <c r="O3544">
        <f>TEXT(A3544,"mmm")</f>
        <v/>
      </c>
    </row>
    <row r="3545">
      <c r="A3545" s="13" t="n">
        <v>45627</v>
      </c>
      <c r="B3545" t="inlineStr">
        <is>
          <t>Central</t>
        </is>
      </c>
      <c r="C3545" t="inlineStr">
        <is>
          <t>Website</t>
        </is>
      </c>
      <c r="D3545" t="inlineStr">
        <is>
          <t>Grocery</t>
        </is>
      </c>
      <c r="E3545" t="n">
        <v>11512.9</v>
      </c>
      <c r="F3545" t="n">
        <v>9309.51</v>
      </c>
      <c r="G3545" t="n">
        <v>11910.08</v>
      </c>
      <c r="H3545" t="n">
        <v>28</v>
      </c>
      <c r="I3545" t="n">
        <v>11</v>
      </c>
      <c r="J3545" t="n">
        <v>0</v>
      </c>
      <c r="K3545">
        <f>E3545-F3545</f>
        <v/>
      </c>
      <c r="L3545" s="10">
        <f>IFERROR(K3545/E3545,0)</f>
        <v/>
      </c>
      <c r="M3545">
        <f>YEAR(A3545)</f>
        <v/>
      </c>
      <c r="N3545">
        <f>"Q"&amp;ROUNDUP(MONTH(A3545)/3,0)</f>
        <v/>
      </c>
      <c r="O3545">
        <f>TEXT(A3545,"mmm")</f>
        <v/>
      </c>
    </row>
    <row r="3546">
      <c r="A3546" s="13" t="n">
        <v>45627</v>
      </c>
      <c r="B3546" t="inlineStr">
        <is>
          <t>Central</t>
        </is>
      </c>
      <c r="C3546" t="inlineStr">
        <is>
          <t>Website</t>
        </is>
      </c>
      <c r="D3546" t="inlineStr">
        <is>
          <t>Home &amp; Kitchen</t>
        </is>
      </c>
      <c r="E3546" t="n">
        <v>21693.51</v>
      </c>
      <c r="F3546" t="n">
        <v>14787.61</v>
      </c>
      <c r="G3546" t="n">
        <v>23453.04</v>
      </c>
      <c r="H3546" t="n">
        <v>9</v>
      </c>
      <c r="I3546" t="n">
        <v>9</v>
      </c>
      <c r="J3546" t="n">
        <v>0</v>
      </c>
      <c r="K3546">
        <f>E3546-F3546</f>
        <v/>
      </c>
      <c r="L3546" s="10">
        <f>IFERROR(K3546/E3546,0)</f>
        <v/>
      </c>
      <c r="M3546">
        <f>YEAR(A3546)</f>
        <v/>
      </c>
      <c r="N3546">
        <f>"Q"&amp;ROUNDUP(MONTH(A3546)/3,0)</f>
        <v/>
      </c>
      <c r="O3546">
        <f>TEXT(A3546,"mmm")</f>
        <v/>
      </c>
    </row>
    <row r="3547">
      <c r="A3547" s="13" t="n">
        <v>45627</v>
      </c>
      <c r="B3547" t="inlineStr">
        <is>
          <t>Central</t>
        </is>
      </c>
      <c r="C3547" t="inlineStr">
        <is>
          <t>Website</t>
        </is>
      </c>
      <c r="D3547" t="inlineStr">
        <is>
          <t>Sports</t>
        </is>
      </c>
      <c r="E3547" t="n">
        <v>17674.53</v>
      </c>
      <c r="F3547" t="n">
        <v>12839.21</v>
      </c>
      <c r="G3547" t="n">
        <v>19434.48</v>
      </c>
      <c r="H3547" t="n">
        <v>3</v>
      </c>
      <c r="I3547" t="n">
        <v>3</v>
      </c>
      <c r="J3547" t="n">
        <v>0</v>
      </c>
      <c r="K3547">
        <f>E3547-F3547</f>
        <v/>
      </c>
      <c r="L3547" s="10">
        <f>IFERROR(K3547/E3547,0)</f>
        <v/>
      </c>
      <c r="M3547">
        <f>YEAR(A3547)</f>
        <v/>
      </c>
      <c r="N3547">
        <f>"Q"&amp;ROUNDUP(MONTH(A3547)/3,0)</f>
        <v/>
      </c>
      <c r="O3547">
        <f>TEXT(A3547,"mmm")</f>
        <v/>
      </c>
    </row>
    <row r="3548">
      <c r="A3548" s="13" t="n">
        <v>45627</v>
      </c>
      <c r="B3548" t="inlineStr">
        <is>
          <t>East</t>
        </is>
      </c>
      <c r="C3548" t="inlineStr">
        <is>
          <t>Marketplace</t>
        </is>
      </c>
      <c r="D3548" t="inlineStr">
        <is>
          <t>Beauty</t>
        </is>
      </c>
      <c r="E3548" t="n">
        <v>13378.23</v>
      </c>
      <c r="F3548" t="n">
        <v>8224.870000000001</v>
      </c>
      <c r="G3548" t="n">
        <v>15432.56</v>
      </c>
      <c r="H3548" t="n">
        <v>21</v>
      </c>
      <c r="I3548" t="n">
        <v>17</v>
      </c>
      <c r="J3548" t="n">
        <v>1</v>
      </c>
      <c r="K3548">
        <f>E3548-F3548</f>
        <v/>
      </c>
      <c r="L3548" s="10">
        <f>IFERROR(K3548/E3548,0)</f>
        <v/>
      </c>
      <c r="M3548">
        <f>YEAR(A3548)</f>
        <v/>
      </c>
      <c r="N3548">
        <f>"Q"&amp;ROUNDUP(MONTH(A3548)/3,0)</f>
        <v/>
      </c>
      <c r="O3548">
        <f>TEXT(A3548,"mmm")</f>
        <v/>
      </c>
    </row>
    <row r="3549">
      <c r="A3549" s="13" t="n">
        <v>45627</v>
      </c>
      <c r="B3549" t="inlineStr">
        <is>
          <t>East</t>
        </is>
      </c>
      <c r="C3549" t="inlineStr">
        <is>
          <t>Marketplace</t>
        </is>
      </c>
      <c r="D3549" t="inlineStr">
        <is>
          <t>Books</t>
        </is>
      </c>
      <c r="E3549" t="n">
        <v>2991.65</v>
      </c>
      <c r="F3549" t="n">
        <v>2288.7</v>
      </c>
      <c r="G3549" t="n">
        <v>3332.16</v>
      </c>
      <c r="H3549" t="n">
        <v>6</v>
      </c>
      <c r="I3549" t="n">
        <v>6</v>
      </c>
      <c r="J3549" t="n">
        <v>0</v>
      </c>
      <c r="K3549">
        <f>E3549-F3549</f>
        <v/>
      </c>
      <c r="L3549" s="10">
        <f>IFERROR(K3549/E3549,0)</f>
        <v/>
      </c>
      <c r="M3549">
        <f>YEAR(A3549)</f>
        <v/>
      </c>
      <c r="N3549">
        <f>"Q"&amp;ROUNDUP(MONTH(A3549)/3,0)</f>
        <v/>
      </c>
      <c r="O3549">
        <f>TEXT(A3549,"mmm")</f>
        <v/>
      </c>
    </row>
    <row r="3550">
      <c r="A3550" s="13" t="n">
        <v>45627</v>
      </c>
      <c r="B3550" t="inlineStr">
        <is>
          <t>East</t>
        </is>
      </c>
      <c r="C3550" t="inlineStr">
        <is>
          <t>Marketplace</t>
        </is>
      </c>
      <c r="D3550" t="inlineStr">
        <is>
          <t>Electronics</t>
        </is>
      </c>
      <c r="E3550" t="n">
        <v>311470.14</v>
      </c>
      <c r="F3550" t="n">
        <v>285340.25</v>
      </c>
      <c r="G3550" t="n">
        <v>341018.87</v>
      </c>
      <c r="H3550" t="n">
        <v>26</v>
      </c>
      <c r="I3550" t="n">
        <v>22</v>
      </c>
      <c r="J3550" t="n">
        <v>4</v>
      </c>
      <c r="K3550">
        <f>E3550-F3550</f>
        <v/>
      </c>
      <c r="L3550" s="10">
        <f>IFERROR(K3550/E3550,0)</f>
        <v/>
      </c>
      <c r="M3550">
        <f>YEAR(A3550)</f>
        <v/>
      </c>
      <c r="N3550">
        <f>"Q"&amp;ROUNDUP(MONTH(A3550)/3,0)</f>
        <v/>
      </c>
      <c r="O3550">
        <f>TEXT(A3550,"mmm")</f>
        <v/>
      </c>
    </row>
    <row r="3551">
      <c r="A3551" s="13" t="n">
        <v>45627</v>
      </c>
      <c r="B3551" t="inlineStr">
        <is>
          <t>East</t>
        </is>
      </c>
      <c r="C3551" t="inlineStr">
        <is>
          <t>Marketplace</t>
        </is>
      </c>
      <c r="D3551" t="inlineStr">
        <is>
          <t>Fashion</t>
        </is>
      </c>
      <c r="E3551" t="n">
        <v>66918.07000000001</v>
      </c>
      <c r="F3551" t="n">
        <v>38030.19</v>
      </c>
      <c r="G3551" t="n">
        <v>75179.06</v>
      </c>
      <c r="H3551" t="n">
        <v>50</v>
      </c>
      <c r="I3551" t="n">
        <v>38</v>
      </c>
      <c r="J3551" t="n">
        <v>8</v>
      </c>
      <c r="K3551">
        <f>E3551-F3551</f>
        <v/>
      </c>
      <c r="L3551" s="10">
        <f>IFERROR(K3551/E3551,0)</f>
        <v/>
      </c>
      <c r="M3551">
        <f>YEAR(A3551)</f>
        <v/>
      </c>
      <c r="N3551">
        <f>"Q"&amp;ROUNDUP(MONTH(A3551)/3,0)</f>
        <v/>
      </c>
      <c r="O3551">
        <f>TEXT(A3551,"mmm")</f>
        <v/>
      </c>
    </row>
    <row r="3552">
      <c r="A3552" s="13" t="n">
        <v>45627</v>
      </c>
      <c r="B3552" t="inlineStr">
        <is>
          <t>East</t>
        </is>
      </c>
      <c r="C3552" t="inlineStr">
        <is>
          <t>Marketplace</t>
        </is>
      </c>
      <c r="D3552" t="inlineStr">
        <is>
          <t>Grocery</t>
        </is>
      </c>
      <c r="E3552" t="n">
        <v>13819.16</v>
      </c>
      <c r="F3552" t="n">
        <v>11606.64</v>
      </c>
      <c r="G3552" t="n">
        <v>14802.32</v>
      </c>
      <c r="H3552" t="n">
        <v>37</v>
      </c>
      <c r="I3552" t="n">
        <v>15</v>
      </c>
      <c r="J3552" t="n">
        <v>0</v>
      </c>
      <c r="K3552">
        <f>E3552-F3552</f>
        <v/>
      </c>
      <c r="L3552" s="10">
        <f>IFERROR(K3552/E3552,0)</f>
        <v/>
      </c>
      <c r="M3552">
        <f>YEAR(A3552)</f>
        <v/>
      </c>
      <c r="N3552">
        <f>"Q"&amp;ROUNDUP(MONTH(A3552)/3,0)</f>
        <v/>
      </c>
      <c r="O3552">
        <f>TEXT(A3552,"mmm")</f>
        <v/>
      </c>
    </row>
    <row r="3553">
      <c r="A3553" s="13" t="n">
        <v>45627</v>
      </c>
      <c r="B3553" t="inlineStr">
        <is>
          <t>East</t>
        </is>
      </c>
      <c r="C3553" t="inlineStr">
        <is>
          <t>Marketplace</t>
        </is>
      </c>
      <c r="D3553" t="inlineStr">
        <is>
          <t>Home &amp; Kitchen</t>
        </is>
      </c>
      <c r="E3553" t="n">
        <v>75365.52</v>
      </c>
      <c r="F3553" t="n">
        <v>53449.35</v>
      </c>
      <c r="G3553" t="n">
        <v>83847.17</v>
      </c>
      <c r="H3553" t="n">
        <v>28</v>
      </c>
      <c r="I3553" t="n">
        <v>21</v>
      </c>
      <c r="J3553" t="n">
        <v>0</v>
      </c>
      <c r="K3553">
        <f>E3553-F3553</f>
        <v/>
      </c>
      <c r="L3553" s="10">
        <f>IFERROR(K3553/E3553,0)</f>
        <v/>
      </c>
      <c r="M3553">
        <f>YEAR(A3553)</f>
        <v/>
      </c>
      <c r="N3553">
        <f>"Q"&amp;ROUNDUP(MONTH(A3553)/3,0)</f>
        <v/>
      </c>
      <c r="O3553">
        <f>TEXT(A3553,"mmm")</f>
        <v/>
      </c>
    </row>
    <row r="3554">
      <c r="A3554" s="13" t="n">
        <v>45627</v>
      </c>
      <c r="B3554" t="inlineStr">
        <is>
          <t>East</t>
        </is>
      </c>
      <c r="C3554" t="inlineStr">
        <is>
          <t>Marketplace</t>
        </is>
      </c>
      <c r="D3554" t="inlineStr">
        <is>
          <t>Sports</t>
        </is>
      </c>
      <c r="E3554" t="n">
        <v>51988.14</v>
      </c>
      <c r="F3554" t="n">
        <v>36223.86</v>
      </c>
      <c r="G3554" t="n">
        <v>56943.7</v>
      </c>
      <c r="H3554" t="n">
        <v>20</v>
      </c>
      <c r="I3554" t="n">
        <v>17</v>
      </c>
      <c r="J3554" t="n">
        <v>1</v>
      </c>
      <c r="K3554">
        <f>E3554-F3554</f>
        <v/>
      </c>
      <c r="L3554" s="10">
        <f>IFERROR(K3554/E3554,0)</f>
        <v/>
      </c>
      <c r="M3554">
        <f>YEAR(A3554)</f>
        <v/>
      </c>
      <c r="N3554">
        <f>"Q"&amp;ROUNDUP(MONTH(A3554)/3,0)</f>
        <v/>
      </c>
      <c r="O3554">
        <f>TEXT(A3554,"mmm")</f>
        <v/>
      </c>
    </row>
    <row r="3555">
      <c r="A3555" s="13" t="n">
        <v>45627</v>
      </c>
      <c r="B3555" t="inlineStr">
        <is>
          <t>East</t>
        </is>
      </c>
      <c r="C3555" t="inlineStr">
        <is>
          <t>Mobile App</t>
        </is>
      </c>
      <c r="D3555" t="inlineStr">
        <is>
          <t>Beauty</t>
        </is>
      </c>
      <c r="E3555" t="n">
        <v>14396.27</v>
      </c>
      <c r="F3555" t="n">
        <v>8070</v>
      </c>
      <c r="G3555" t="n">
        <v>15765.36</v>
      </c>
      <c r="H3555" t="n">
        <v>31</v>
      </c>
      <c r="I3555" t="n">
        <v>24</v>
      </c>
      <c r="J3555" t="n">
        <v>1</v>
      </c>
      <c r="K3555">
        <f>E3555-F3555</f>
        <v/>
      </c>
      <c r="L3555" s="10">
        <f>IFERROR(K3555/E3555,0)</f>
        <v/>
      </c>
      <c r="M3555">
        <f>YEAR(A3555)</f>
        <v/>
      </c>
      <c r="N3555">
        <f>"Q"&amp;ROUNDUP(MONTH(A3555)/3,0)</f>
        <v/>
      </c>
      <c r="O3555">
        <f>TEXT(A3555,"mmm")</f>
        <v/>
      </c>
    </row>
    <row r="3556">
      <c r="A3556" s="13" t="n">
        <v>45627</v>
      </c>
      <c r="B3556" t="inlineStr">
        <is>
          <t>East</t>
        </is>
      </c>
      <c r="C3556" t="inlineStr">
        <is>
          <t>Mobile App</t>
        </is>
      </c>
      <c r="D3556" t="inlineStr">
        <is>
          <t>Books</t>
        </is>
      </c>
      <c r="E3556" t="n">
        <v>5201.87</v>
      </c>
      <c r="F3556" t="n">
        <v>3873.66</v>
      </c>
      <c r="G3556" t="n">
        <v>5459.75</v>
      </c>
      <c r="H3556" t="n">
        <v>11</v>
      </c>
      <c r="I3556" t="n">
        <v>9</v>
      </c>
      <c r="J3556" t="n">
        <v>1</v>
      </c>
      <c r="K3556">
        <f>E3556-F3556</f>
        <v/>
      </c>
      <c r="L3556" s="10">
        <f>IFERROR(K3556/E3556,0)</f>
        <v/>
      </c>
      <c r="M3556">
        <f>YEAR(A3556)</f>
        <v/>
      </c>
      <c r="N3556">
        <f>"Q"&amp;ROUNDUP(MONTH(A3556)/3,0)</f>
        <v/>
      </c>
      <c r="O3556">
        <f>TEXT(A3556,"mmm")</f>
        <v/>
      </c>
    </row>
    <row r="3557">
      <c r="A3557" s="13" t="n">
        <v>45627</v>
      </c>
      <c r="B3557" t="inlineStr">
        <is>
          <t>East</t>
        </is>
      </c>
      <c r="C3557" t="inlineStr">
        <is>
          <t>Mobile App</t>
        </is>
      </c>
      <c r="D3557" t="inlineStr">
        <is>
          <t>Electronics</t>
        </is>
      </c>
      <c r="E3557" t="n">
        <v>404512.29</v>
      </c>
      <c r="F3557" t="n">
        <v>366345.39</v>
      </c>
      <c r="G3557" t="n">
        <v>431579.37</v>
      </c>
      <c r="H3557" t="n">
        <v>29</v>
      </c>
      <c r="I3557" t="n">
        <v>25</v>
      </c>
      <c r="J3557" t="n">
        <v>2</v>
      </c>
      <c r="K3557">
        <f>E3557-F3557</f>
        <v/>
      </c>
      <c r="L3557" s="10">
        <f>IFERROR(K3557/E3557,0)</f>
        <v/>
      </c>
      <c r="M3557">
        <f>YEAR(A3557)</f>
        <v/>
      </c>
      <c r="N3557">
        <f>"Q"&amp;ROUNDUP(MONTH(A3557)/3,0)</f>
        <v/>
      </c>
      <c r="O3557">
        <f>TEXT(A3557,"mmm")</f>
        <v/>
      </c>
    </row>
    <row r="3558">
      <c r="A3558" s="13" t="n">
        <v>45627</v>
      </c>
      <c r="B3558" t="inlineStr">
        <is>
          <t>East</t>
        </is>
      </c>
      <c r="C3558" t="inlineStr">
        <is>
          <t>Mobile App</t>
        </is>
      </c>
      <c r="D3558" t="inlineStr">
        <is>
          <t>Fashion</t>
        </is>
      </c>
      <c r="E3558" t="n">
        <v>46487.19</v>
      </c>
      <c r="F3558" t="n">
        <v>25370.1</v>
      </c>
      <c r="G3558" t="n">
        <v>50965.2</v>
      </c>
      <c r="H3558" t="n">
        <v>25</v>
      </c>
      <c r="I3558" t="n">
        <v>25</v>
      </c>
      <c r="J3558" t="n">
        <v>3</v>
      </c>
      <c r="K3558">
        <f>E3558-F3558</f>
        <v/>
      </c>
      <c r="L3558" s="10">
        <f>IFERROR(K3558/E3558,0)</f>
        <v/>
      </c>
      <c r="M3558">
        <f>YEAR(A3558)</f>
        <v/>
      </c>
      <c r="N3558">
        <f>"Q"&amp;ROUNDUP(MONTH(A3558)/3,0)</f>
        <v/>
      </c>
      <c r="O3558">
        <f>TEXT(A3558,"mmm")</f>
        <v/>
      </c>
    </row>
    <row r="3559">
      <c r="A3559" s="13" t="n">
        <v>45627</v>
      </c>
      <c r="B3559" t="inlineStr">
        <is>
          <t>East</t>
        </is>
      </c>
      <c r="C3559" t="inlineStr">
        <is>
          <t>Mobile App</t>
        </is>
      </c>
      <c r="D3559" t="inlineStr">
        <is>
          <t>Grocery</t>
        </is>
      </c>
      <c r="E3559" t="n">
        <v>22245.16</v>
      </c>
      <c r="F3559" t="n">
        <v>17877.25</v>
      </c>
      <c r="G3559" t="n">
        <v>23290.8</v>
      </c>
      <c r="H3559" t="n">
        <v>55</v>
      </c>
      <c r="I3559" t="n">
        <v>19</v>
      </c>
      <c r="J3559" t="n">
        <v>1</v>
      </c>
      <c r="K3559">
        <f>E3559-F3559</f>
        <v/>
      </c>
      <c r="L3559" s="10">
        <f>IFERROR(K3559/E3559,0)</f>
        <v/>
      </c>
      <c r="M3559">
        <f>YEAR(A3559)</f>
        <v/>
      </c>
      <c r="N3559">
        <f>"Q"&amp;ROUNDUP(MONTH(A3559)/3,0)</f>
        <v/>
      </c>
      <c r="O3559">
        <f>TEXT(A3559,"mmm")</f>
        <v/>
      </c>
    </row>
    <row r="3560">
      <c r="A3560" s="13" t="n">
        <v>45627</v>
      </c>
      <c r="B3560" t="inlineStr">
        <is>
          <t>East</t>
        </is>
      </c>
      <c r="C3560" t="inlineStr">
        <is>
          <t>Mobile App</t>
        </is>
      </c>
      <c r="D3560" t="inlineStr">
        <is>
          <t>Home &amp; Kitchen</t>
        </is>
      </c>
      <c r="E3560" t="n">
        <v>60508.49</v>
      </c>
      <c r="F3560" t="n">
        <v>41202.18</v>
      </c>
      <c r="G3560" t="n">
        <v>64883.06</v>
      </c>
      <c r="H3560" t="n">
        <v>30</v>
      </c>
      <c r="I3560" t="n">
        <v>26</v>
      </c>
      <c r="J3560" t="n">
        <v>1</v>
      </c>
      <c r="K3560">
        <f>E3560-F3560</f>
        <v/>
      </c>
      <c r="L3560" s="10">
        <f>IFERROR(K3560/E3560,0)</f>
        <v/>
      </c>
      <c r="M3560">
        <f>YEAR(A3560)</f>
        <v/>
      </c>
      <c r="N3560">
        <f>"Q"&amp;ROUNDUP(MONTH(A3560)/3,0)</f>
        <v/>
      </c>
      <c r="O3560">
        <f>TEXT(A3560,"mmm")</f>
        <v/>
      </c>
    </row>
    <row r="3561">
      <c r="A3561" s="13" t="n">
        <v>45627</v>
      </c>
      <c r="B3561" t="inlineStr">
        <is>
          <t>East</t>
        </is>
      </c>
      <c r="C3561" t="inlineStr">
        <is>
          <t>Mobile App</t>
        </is>
      </c>
      <c r="D3561" t="inlineStr">
        <is>
          <t>Sports</t>
        </is>
      </c>
      <c r="E3561" t="n">
        <v>26640.83</v>
      </c>
      <c r="F3561" t="n">
        <v>17188.81</v>
      </c>
      <c r="G3561" t="n">
        <v>28838.95</v>
      </c>
      <c r="H3561" t="n">
        <v>7</v>
      </c>
      <c r="I3561" t="n">
        <v>7</v>
      </c>
      <c r="J3561" t="n">
        <v>1</v>
      </c>
      <c r="K3561">
        <f>E3561-F3561</f>
        <v/>
      </c>
      <c r="L3561" s="10">
        <f>IFERROR(K3561/E3561,0)</f>
        <v/>
      </c>
      <c r="M3561">
        <f>YEAR(A3561)</f>
        <v/>
      </c>
      <c r="N3561">
        <f>"Q"&amp;ROUNDUP(MONTH(A3561)/3,0)</f>
        <v/>
      </c>
      <c r="O3561">
        <f>TEXT(A3561,"mmm")</f>
        <v/>
      </c>
    </row>
    <row r="3562">
      <c r="A3562" s="13" t="n">
        <v>45627</v>
      </c>
      <c r="B3562" t="inlineStr">
        <is>
          <t>East</t>
        </is>
      </c>
      <c r="C3562" t="inlineStr">
        <is>
          <t>Mobile App</t>
        </is>
      </c>
      <c r="D3562" t="inlineStr">
        <is>
          <t>Unknown</t>
        </is>
      </c>
      <c r="E3562" t="n">
        <v>12457.69</v>
      </c>
      <c r="F3562" t="n">
        <v>10281.21</v>
      </c>
      <c r="G3562" t="n">
        <v>13113.36</v>
      </c>
      <c r="H3562" t="n">
        <v>1</v>
      </c>
      <c r="I3562" t="n">
        <v>1</v>
      </c>
      <c r="J3562" t="n">
        <v>0</v>
      </c>
      <c r="K3562">
        <f>E3562-F3562</f>
        <v/>
      </c>
      <c r="L3562" s="10">
        <f>IFERROR(K3562/E3562,0)</f>
        <v/>
      </c>
      <c r="M3562">
        <f>YEAR(A3562)</f>
        <v/>
      </c>
      <c r="N3562">
        <f>"Q"&amp;ROUNDUP(MONTH(A3562)/3,0)</f>
        <v/>
      </c>
      <c r="O3562">
        <f>TEXT(A3562,"mmm")</f>
        <v/>
      </c>
    </row>
    <row r="3563">
      <c r="A3563" s="13" t="n">
        <v>45627</v>
      </c>
      <c r="B3563" t="inlineStr">
        <is>
          <t>East</t>
        </is>
      </c>
      <c r="C3563" t="inlineStr">
        <is>
          <t>Retail Store</t>
        </is>
      </c>
      <c r="D3563" t="inlineStr">
        <is>
          <t>Beauty</t>
        </is>
      </c>
      <c r="E3563" t="n">
        <v>1430</v>
      </c>
      <c r="F3563" t="n">
        <v>787.51</v>
      </c>
      <c r="G3563" t="n">
        <v>1430</v>
      </c>
      <c r="H3563" t="n">
        <v>5</v>
      </c>
      <c r="I3563" t="n">
        <v>5</v>
      </c>
      <c r="J3563" t="n">
        <v>0</v>
      </c>
      <c r="K3563">
        <f>E3563-F3563</f>
        <v/>
      </c>
      <c r="L3563" s="10">
        <f>IFERROR(K3563/E3563,0)</f>
        <v/>
      </c>
      <c r="M3563">
        <f>YEAR(A3563)</f>
        <v/>
      </c>
      <c r="N3563">
        <f>"Q"&amp;ROUNDUP(MONTH(A3563)/3,0)</f>
        <v/>
      </c>
      <c r="O3563">
        <f>TEXT(A3563,"mmm")</f>
        <v/>
      </c>
    </row>
    <row r="3564">
      <c r="A3564" s="13" t="n">
        <v>45627</v>
      </c>
      <c r="B3564" t="inlineStr">
        <is>
          <t>East</t>
        </is>
      </c>
      <c r="C3564" t="inlineStr">
        <is>
          <t>Retail Store</t>
        </is>
      </c>
      <c r="D3564" t="inlineStr">
        <is>
          <t>Books</t>
        </is>
      </c>
      <c r="E3564" t="n">
        <v>4646.56</v>
      </c>
      <c r="F3564" t="n">
        <v>3345.18</v>
      </c>
      <c r="G3564" t="n">
        <v>4772.56</v>
      </c>
      <c r="H3564" t="n">
        <v>11</v>
      </c>
      <c r="I3564" t="n">
        <v>8</v>
      </c>
      <c r="J3564" t="n">
        <v>1</v>
      </c>
      <c r="K3564">
        <f>E3564-F3564</f>
        <v/>
      </c>
      <c r="L3564" s="10">
        <f>IFERROR(K3564/E3564,0)</f>
        <v/>
      </c>
      <c r="M3564">
        <f>YEAR(A3564)</f>
        <v/>
      </c>
      <c r="N3564">
        <f>"Q"&amp;ROUNDUP(MONTH(A3564)/3,0)</f>
        <v/>
      </c>
      <c r="O3564">
        <f>TEXT(A3564,"mmm")</f>
        <v/>
      </c>
    </row>
    <row r="3565">
      <c r="A3565" s="13" t="n">
        <v>45627</v>
      </c>
      <c r="B3565" t="inlineStr">
        <is>
          <t>East</t>
        </is>
      </c>
      <c r="C3565" t="inlineStr">
        <is>
          <t>Retail Store</t>
        </is>
      </c>
      <c r="D3565" t="inlineStr">
        <is>
          <t>Electronics</t>
        </is>
      </c>
      <c r="E3565" t="n">
        <v>283064.9</v>
      </c>
      <c r="F3565" t="n">
        <v>253811.01</v>
      </c>
      <c r="G3565" t="n">
        <v>295162.4</v>
      </c>
      <c r="H3565" t="n">
        <v>10</v>
      </c>
      <c r="I3565" t="n">
        <v>9</v>
      </c>
      <c r="J3565" t="n">
        <v>0</v>
      </c>
      <c r="K3565">
        <f>E3565-F3565</f>
        <v/>
      </c>
      <c r="L3565" s="10">
        <f>IFERROR(K3565/E3565,0)</f>
        <v/>
      </c>
      <c r="M3565">
        <f>YEAR(A3565)</f>
        <v/>
      </c>
      <c r="N3565">
        <f>"Q"&amp;ROUNDUP(MONTH(A3565)/3,0)</f>
        <v/>
      </c>
      <c r="O3565">
        <f>TEXT(A3565,"mmm")</f>
        <v/>
      </c>
    </row>
    <row r="3566">
      <c r="A3566" s="13" t="n">
        <v>45627</v>
      </c>
      <c r="B3566" t="inlineStr">
        <is>
          <t>East</t>
        </is>
      </c>
      <c r="C3566" t="inlineStr">
        <is>
          <t>Retail Store</t>
        </is>
      </c>
      <c r="D3566" t="inlineStr">
        <is>
          <t>Fashion</t>
        </is>
      </c>
      <c r="E3566" t="n">
        <v>10479.72</v>
      </c>
      <c r="F3566" t="n">
        <v>5288.39</v>
      </c>
      <c r="G3566" t="n">
        <v>10880.44</v>
      </c>
      <c r="H3566" t="n">
        <v>10</v>
      </c>
      <c r="I3566" t="n">
        <v>8</v>
      </c>
      <c r="J3566" t="n">
        <v>1</v>
      </c>
      <c r="K3566">
        <f>E3566-F3566</f>
        <v/>
      </c>
      <c r="L3566" s="10">
        <f>IFERROR(K3566/E3566,0)</f>
        <v/>
      </c>
      <c r="M3566">
        <f>YEAR(A3566)</f>
        <v/>
      </c>
      <c r="N3566">
        <f>"Q"&amp;ROUNDUP(MONTH(A3566)/3,0)</f>
        <v/>
      </c>
      <c r="O3566">
        <f>TEXT(A3566,"mmm")</f>
        <v/>
      </c>
    </row>
    <row r="3567">
      <c r="A3567" s="13" t="n">
        <v>45627</v>
      </c>
      <c r="B3567" t="inlineStr">
        <is>
          <t>East</t>
        </is>
      </c>
      <c r="C3567" t="inlineStr">
        <is>
          <t>Retail Store</t>
        </is>
      </c>
      <c r="D3567" t="inlineStr">
        <is>
          <t>Grocery</t>
        </is>
      </c>
      <c r="E3567" t="n">
        <v>9963.52</v>
      </c>
      <c r="F3567" t="n">
        <v>7833.48</v>
      </c>
      <c r="G3567" t="n">
        <v>10047.44</v>
      </c>
      <c r="H3567" t="n">
        <v>19</v>
      </c>
      <c r="I3567" t="n">
        <v>5</v>
      </c>
      <c r="J3567" t="n">
        <v>0</v>
      </c>
      <c r="K3567">
        <f>E3567-F3567</f>
        <v/>
      </c>
      <c r="L3567" s="10">
        <f>IFERROR(K3567/E3567,0)</f>
        <v/>
      </c>
      <c r="M3567">
        <f>YEAR(A3567)</f>
        <v/>
      </c>
      <c r="N3567">
        <f>"Q"&amp;ROUNDUP(MONTH(A3567)/3,0)</f>
        <v/>
      </c>
      <c r="O3567">
        <f>TEXT(A3567,"mmm")</f>
        <v/>
      </c>
    </row>
    <row r="3568">
      <c r="A3568" s="13" t="n">
        <v>45627</v>
      </c>
      <c r="B3568" t="inlineStr">
        <is>
          <t>East</t>
        </is>
      </c>
      <c r="C3568" t="inlineStr">
        <is>
          <t>Retail Store</t>
        </is>
      </c>
      <c r="D3568" t="inlineStr">
        <is>
          <t>Home &amp; Kitchen</t>
        </is>
      </c>
      <c r="E3568" t="n">
        <v>17014.34</v>
      </c>
      <c r="F3568" t="n">
        <v>11375.3</v>
      </c>
      <c r="G3568" t="n">
        <v>18066.42</v>
      </c>
      <c r="H3568" t="n">
        <v>8</v>
      </c>
      <c r="I3568" t="n">
        <v>7</v>
      </c>
      <c r="J3568" t="n">
        <v>0</v>
      </c>
      <c r="K3568">
        <f>E3568-F3568</f>
        <v/>
      </c>
      <c r="L3568" s="10">
        <f>IFERROR(K3568/E3568,0)</f>
        <v/>
      </c>
      <c r="M3568">
        <f>YEAR(A3568)</f>
        <v/>
      </c>
      <c r="N3568">
        <f>"Q"&amp;ROUNDUP(MONTH(A3568)/3,0)</f>
        <v/>
      </c>
      <c r="O3568">
        <f>TEXT(A3568,"mmm")</f>
        <v/>
      </c>
    </row>
    <row r="3569">
      <c r="A3569" s="13" t="n">
        <v>45627</v>
      </c>
      <c r="B3569" t="inlineStr">
        <is>
          <t>East</t>
        </is>
      </c>
      <c r="C3569" t="inlineStr">
        <is>
          <t>Unknown</t>
        </is>
      </c>
      <c r="D3569" t="inlineStr">
        <is>
          <t>Electronics</t>
        </is>
      </c>
      <c r="E3569" t="n">
        <v>24292.58</v>
      </c>
      <c r="F3569" t="n">
        <v>22943.06</v>
      </c>
      <c r="G3569" t="n">
        <v>27713.92</v>
      </c>
      <c r="H3569" t="n">
        <v>2</v>
      </c>
      <c r="I3569" t="n">
        <v>2</v>
      </c>
      <c r="J3569" t="n">
        <v>0</v>
      </c>
      <c r="K3569">
        <f>E3569-F3569</f>
        <v/>
      </c>
      <c r="L3569" s="10">
        <f>IFERROR(K3569/E3569,0)</f>
        <v/>
      </c>
      <c r="M3569">
        <f>YEAR(A3569)</f>
        <v/>
      </c>
      <c r="N3569">
        <f>"Q"&amp;ROUNDUP(MONTH(A3569)/3,0)</f>
        <v/>
      </c>
      <c r="O3569">
        <f>TEXT(A3569,"mmm")</f>
        <v/>
      </c>
    </row>
    <row r="3570">
      <c r="A3570" s="13" t="n">
        <v>45627</v>
      </c>
      <c r="B3570" t="inlineStr">
        <is>
          <t>East</t>
        </is>
      </c>
      <c r="C3570" t="inlineStr">
        <is>
          <t>Unknown</t>
        </is>
      </c>
      <c r="D3570" t="inlineStr">
        <is>
          <t>Fashion</t>
        </is>
      </c>
      <c r="E3570" t="n">
        <v>1131.62</v>
      </c>
      <c r="F3570" t="n">
        <v>647.9299999999999</v>
      </c>
      <c r="G3570" t="n">
        <v>1257.36</v>
      </c>
      <c r="H3570" t="n">
        <v>1</v>
      </c>
      <c r="I3570" t="n">
        <v>1</v>
      </c>
      <c r="J3570" t="n">
        <v>1</v>
      </c>
      <c r="K3570">
        <f>E3570-F3570</f>
        <v/>
      </c>
      <c r="L3570" s="10">
        <f>IFERROR(K3570/E3570,0)</f>
        <v/>
      </c>
      <c r="M3570">
        <f>YEAR(A3570)</f>
        <v/>
      </c>
      <c r="N3570">
        <f>"Q"&amp;ROUNDUP(MONTH(A3570)/3,0)</f>
        <v/>
      </c>
      <c r="O3570">
        <f>TEXT(A3570,"mmm")</f>
        <v/>
      </c>
    </row>
    <row r="3571">
      <c r="A3571" s="13" t="n">
        <v>45627</v>
      </c>
      <c r="B3571" t="inlineStr">
        <is>
          <t>East</t>
        </is>
      </c>
      <c r="C3571" t="inlineStr">
        <is>
          <t>Unknown</t>
        </is>
      </c>
      <c r="D3571" t="inlineStr">
        <is>
          <t>Sports</t>
        </is>
      </c>
      <c r="E3571" t="n">
        <v>1500.77</v>
      </c>
      <c r="F3571" t="n">
        <v>1025.96</v>
      </c>
      <c r="G3571" t="n">
        <v>1579.76</v>
      </c>
      <c r="H3571" t="n">
        <v>1</v>
      </c>
      <c r="I3571" t="n">
        <v>1</v>
      </c>
      <c r="J3571" t="n">
        <v>0</v>
      </c>
      <c r="K3571">
        <f>E3571-F3571</f>
        <v/>
      </c>
      <c r="L3571" s="10">
        <f>IFERROR(K3571/E3571,0)</f>
        <v/>
      </c>
      <c r="M3571">
        <f>YEAR(A3571)</f>
        <v/>
      </c>
      <c r="N3571">
        <f>"Q"&amp;ROUNDUP(MONTH(A3571)/3,0)</f>
        <v/>
      </c>
      <c r="O3571">
        <f>TEXT(A3571,"mmm")</f>
        <v/>
      </c>
    </row>
    <row r="3572">
      <c r="A3572" s="13" t="n">
        <v>45627</v>
      </c>
      <c r="B3572" t="inlineStr">
        <is>
          <t>East</t>
        </is>
      </c>
      <c r="C3572" t="inlineStr">
        <is>
          <t>Website</t>
        </is>
      </c>
      <c r="D3572" t="inlineStr">
        <is>
          <t>Beauty</t>
        </is>
      </c>
      <c r="E3572" t="n">
        <v>17729.61</v>
      </c>
      <c r="F3572" t="n">
        <v>9950.24</v>
      </c>
      <c r="G3572" t="n">
        <v>18879.12</v>
      </c>
      <c r="H3572" t="n">
        <v>27</v>
      </c>
      <c r="I3572" t="n">
        <v>21</v>
      </c>
      <c r="J3572" t="n">
        <v>2</v>
      </c>
      <c r="K3572">
        <f>E3572-F3572</f>
        <v/>
      </c>
      <c r="L3572" s="10">
        <f>IFERROR(K3572/E3572,0)</f>
        <v/>
      </c>
      <c r="M3572">
        <f>YEAR(A3572)</f>
        <v/>
      </c>
      <c r="N3572">
        <f>"Q"&amp;ROUNDUP(MONTH(A3572)/3,0)</f>
        <v/>
      </c>
      <c r="O3572">
        <f>TEXT(A3572,"mmm")</f>
        <v/>
      </c>
    </row>
    <row r="3573">
      <c r="A3573" s="13" t="n">
        <v>45627</v>
      </c>
      <c r="B3573" t="inlineStr">
        <is>
          <t>East</t>
        </is>
      </c>
      <c r="C3573" t="inlineStr">
        <is>
          <t>Website</t>
        </is>
      </c>
      <c r="D3573" t="inlineStr">
        <is>
          <t>Books</t>
        </is>
      </c>
      <c r="E3573" t="n">
        <v>5417.76</v>
      </c>
      <c r="F3573" t="n">
        <v>3726.58</v>
      </c>
      <c r="G3573" t="n">
        <v>5593.12</v>
      </c>
      <c r="H3573" t="n">
        <v>12</v>
      </c>
      <c r="I3573" t="n">
        <v>10</v>
      </c>
      <c r="J3573" t="n">
        <v>0</v>
      </c>
      <c r="K3573">
        <f>E3573-F3573</f>
        <v/>
      </c>
      <c r="L3573" s="10">
        <f>IFERROR(K3573/E3573,0)</f>
        <v/>
      </c>
      <c r="M3573">
        <f>YEAR(A3573)</f>
        <v/>
      </c>
      <c r="N3573">
        <f>"Q"&amp;ROUNDUP(MONTH(A3573)/3,0)</f>
        <v/>
      </c>
      <c r="O3573">
        <f>TEXT(A3573,"mmm")</f>
        <v/>
      </c>
    </row>
    <row r="3574">
      <c r="A3574" s="13" t="n">
        <v>45627</v>
      </c>
      <c r="B3574" t="inlineStr">
        <is>
          <t>East</t>
        </is>
      </c>
      <c r="C3574" t="inlineStr">
        <is>
          <t>Website</t>
        </is>
      </c>
      <c r="D3574" t="inlineStr">
        <is>
          <t>Electronics</t>
        </is>
      </c>
      <c r="E3574" t="n">
        <v>681370.29</v>
      </c>
      <c r="F3574" t="n">
        <v>623032.41</v>
      </c>
      <c r="G3574" t="n">
        <v>727900.16</v>
      </c>
      <c r="H3574" t="n">
        <v>36</v>
      </c>
      <c r="I3574" t="n">
        <v>27</v>
      </c>
      <c r="J3574" t="n">
        <v>1</v>
      </c>
      <c r="K3574">
        <f>E3574-F3574</f>
        <v/>
      </c>
      <c r="L3574" s="10">
        <f>IFERROR(K3574/E3574,0)</f>
        <v/>
      </c>
      <c r="M3574">
        <f>YEAR(A3574)</f>
        <v/>
      </c>
      <c r="N3574">
        <f>"Q"&amp;ROUNDUP(MONTH(A3574)/3,0)</f>
        <v/>
      </c>
      <c r="O3574">
        <f>TEXT(A3574,"mmm")</f>
        <v/>
      </c>
    </row>
    <row r="3575">
      <c r="A3575" s="13" t="n">
        <v>45627</v>
      </c>
      <c r="B3575" t="inlineStr">
        <is>
          <t>East</t>
        </is>
      </c>
      <c r="C3575" t="inlineStr">
        <is>
          <t>Website</t>
        </is>
      </c>
      <c r="D3575" t="inlineStr">
        <is>
          <t>Fashion</t>
        </is>
      </c>
      <c r="E3575" t="n">
        <v>92471.57000000001</v>
      </c>
      <c r="F3575" t="n">
        <v>49055.92</v>
      </c>
      <c r="G3575" t="n">
        <v>97981.89</v>
      </c>
      <c r="H3575" t="n">
        <v>59</v>
      </c>
      <c r="I3575" t="n">
        <v>48</v>
      </c>
      <c r="J3575" t="n">
        <v>13</v>
      </c>
      <c r="K3575">
        <f>E3575-F3575</f>
        <v/>
      </c>
      <c r="L3575" s="10">
        <f>IFERROR(K3575/E3575,0)</f>
        <v/>
      </c>
      <c r="M3575">
        <f>YEAR(A3575)</f>
        <v/>
      </c>
      <c r="N3575">
        <f>"Q"&amp;ROUNDUP(MONTH(A3575)/3,0)</f>
        <v/>
      </c>
      <c r="O3575">
        <f>TEXT(A3575,"mmm")</f>
        <v/>
      </c>
    </row>
    <row r="3576">
      <c r="A3576" s="13" t="n">
        <v>45627</v>
      </c>
      <c r="B3576" t="inlineStr">
        <is>
          <t>East</t>
        </is>
      </c>
      <c r="C3576" t="inlineStr">
        <is>
          <t>Website</t>
        </is>
      </c>
      <c r="D3576" t="inlineStr">
        <is>
          <t>Grocery</t>
        </is>
      </c>
      <c r="E3576" t="n">
        <v>18083.76</v>
      </c>
      <c r="F3576" t="n">
        <v>14994.78</v>
      </c>
      <c r="G3576" t="n">
        <v>19353.36</v>
      </c>
      <c r="H3576" t="n">
        <v>51</v>
      </c>
      <c r="I3576" t="n">
        <v>20</v>
      </c>
      <c r="J3576" t="n">
        <v>0</v>
      </c>
      <c r="K3576">
        <f>E3576-F3576</f>
        <v/>
      </c>
      <c r="L3576" s="10">
        <f>IFERROR(K3576/E3576,0)</f>
        <v/>
      </c>
      <c r="M3576">
        <f>YEAR(A3576)</f>
        <v/>
      </c>
      <c r="N3576">
        <f>"Q"&amp;ROUNDUP(MONTH(A3576)/3,0)</f>
        <v/>
      </c>
      <c r="O3576">
        <f>TEXT(A3576,"mmm")</f>
        <v/>
      </c>
    </row>
    <row r="3577">
      <c r="A3577" s="13" t="n">
        <v>45627</v>
      </c>
      <c r="B3577" t="inlineStr">
        <is>
          <t>East</t>
        </is>
      </c>
      <c r="C3577" t="inlineStr">
        <is>
          <t>Website</t>
        </is>
      </c>
      <c r="D3577" t="inlineStr">
        <is>
          <t>Home &amp; Kitchen</t>
        </is>
      </c>
      <c r="E3577" t="n">
        <v>59980.88</v>
      </c>
      <c r="F3577" t="n">
        <v>39163.08</v>
      </c>
      <c r="G3577" t="n">
        <v>63031.61</v>
      </c>
      <c r="H3577" t="n">
        <v>33</v>
      </c>
      <c r="I3577" t="n">
        <v>26</v>
      </c>
      <c r="J3577" t="n">
        <v>2</v>
      </c>
      <c r="K3577">
        <f>E3577-F3577</f>
        <v/>
      </c>
      <c r="L3577" s="10">
        <f>IFERROR(K3577/E3577,0)</f>
        <v/>
      </c>
      <c r="M3577">
        <f>YEAR(A3577)</f>
        <v/>
      </c>
      <c r="N3577">
        <f>"Q"&amp;ROUNDUP(MONTH(A3577)/3,0)</f>
        <v/>
      </c>
      <c r="O3577">
        <f>TEXT(A3577,"mmm")</f>
        <v/>
      </c>
    </row>
    <row r="3578">
      <c r="A3578" s="13" t="n">
        <v>45627</v>
      </c>
      <c r="B3578" t="inlineStr">
        <is>
          <t>East</t>
        </is>
      </c>
      <c r="C3578" t="inlineStr">
        <is>
          <t>Website</t>
        </is>
      </c>
      <c r="D3578" t="inlineStr">
        <is>
          <t>Sports</t>
        </is>
      </c>
      <c r="E3578" t="n">
        <v>50313.33</v>
      </c>
      <c r="F3578" t="n">
        <v>33075.49</v>
      </c>
      <c r="G3578" t="n">
        <v>53710.34</v>
      </c>
      <c r="H3578" t="n">
        <v>19</v>
      </c>
      <c r="I3578" t="n">
        <v>13</v>
      </c>
      <c r="J3578" t="n">
        <v>2</v>
      </c>
      <c r="K3578">
        <f>E3578-F3578</f>
        <v/>
      </c>
      <c r="L3578" s="10">
        <f>IFERROR(K3578/E3578,0)</f>
        <v/>
      </c>
      <c r="M3578">
        <f>YEAR(A3578)</f>
        <v/>
      </c>
      <c r="N3578">
        <f>"Q"&amp;ROUNDUP(MONTH(A3578)/3,0)</f>
        <v/>
      </c>
      <c r="O3578">
        <f>TEXT(A3578,"mmm")</f>
        <v/>
      </c>
    </row>
    <row r="3579">
      <c r="A3579" s="13" t="n">
        <v>45627</v>
      </c>
      <c r="B3579" t="inlineStr">
        <is>
          <t>North</t>
        </is>
      </c>
      <c r="C3579" t="inlineStr">
        <is>
          <t>Marketplace</t>
        </is>
      </c>
      <c r="D3579" t="inlineStr">
        <is>
          <t>Beauty</t>
        </is>
      </c>
      <c r="E3579" t="n">
        <v>11965.96</v>
      </c>
      <c r="F3579" t="n">
        <v>6735.34</v>
      </c>
      <c r="G3579" t="n">
        <v>13072.8</v>
      </c>
      <c r="H3579" t="n">
        <v>20</v>
      </c>
      <c r="I3579" t="n">
        <v>15</v>
      </c>
      <c r="J3579" t="n">
        <v>2</v>
      </c>
      <c r="K3579">
        <f>E3579-F3579</f>
        <v/>
      </c>
      <c r="L3579" s="10">
        <f>IFERROR(K3579/E3579,0)</f>
        <v/>
      </c>
      <c r="M3579">
        <f>YEAR(A3579)</f>
        <v/>
      </c>
      <c r="N3579">
        <f>"Q"&amp;ROUNDUP(MONTH(A3579)/3,0)</f>
        <v/>
      </c>
      <c r="O3579">
        <f>TEXT(A3579,"mmm")</f>
        <v/>
      </c>
    </row>
    <row r="3580">
      <c r="A3580" s="13" t="n">
        <v>45627</v>
      </c>
      <c r="B3580" t="inlineStr">
        <is>
          <t>North</t>
        </is>
      </c>
      <c r="C3580" t="inlineStr">
        <is>
          <t>Marketplace</t>
        </is>
      </c>
      <c r="D3580" t="inlineStr">
        <is>
          <t>Books</t>
        </is>
      </c>
      <c r="E3580" t="n">
        <v>7352.91</v>
      </c>
      <c r="F3580" t="n">
        <v>5449.96</v>
      </c>
      <c r="G3580" t="n">
        <v>8178.56</v>
      </c>
      <c r="H3580" t="n">
        <v>16</v>
      </c>
      <c r="I3580" t="n">
        <v>12</v>
      </c>
      <c r="J3580" t="n">
        <v>0</v>
      </c>
      <c r="K3580">
        <f>E3580-F3580</f>
        <v/>
      </c>
      <c r="L3580" s="10">
        <f>IFERROR(K3580/E3580,0)</f>
        <v/>
      </c>
      <c r="M3580">
        <f>YEAR(A3580)</f>
        <v/>
      </c>
      <c r="N3580">
        <f>"Q"&amp;ROUNDUP(MONTH(A3580)/3,0)</f>
        <v/>
      </c>
      <c r="O3580">
        <f>TEXT(A3580,"mmm")</f>
        <v/>
      </c>
    </row>
    <row r="3581">
      <c r="A3581" s="13" t="n">
        <v>45627</v>
      </c>
      <c r="B3581" t="inlineStr">
        <is>
          <t>North</t>
        </is>
      </c>
      <c r="C3581" t="inlineStr">
        <is>
          <t>Marketplace</t>
        </is>
      </c>
      <c r="D3581" t="inlineStr">
        <is>
          <t>Electronics</t>
        </is>
      </c>
      <c r="E3581" t="n">
        <v>229624</v>
      </c>
      <c r="F3581" t="n">
        <v>216944.97</v>
      </c>
      <c r="G3581" t="n">
        <v>257274.16</v>
      </c>
      <c r="H3581" t="n">
        <v>21</v>
      </c>
      <c r="I3581" t="n">
        <v>17</v>
      </c>
      <c r="J3581" t="n">
        <v>3</v>
      </c>
      <c r="K3581">
        <f>E3581-F3581</f>
        <v/>
      </c>
      <c r="L3581" s="10">
        <f>IFERROR(K3581/E3581,0)</f>
        <v/>
      </c>
      <c r="M3581">
        <f>YEAR(A3581)</f>
        <v/>
      </c>
      <c r="N3581">
        <f>"Q"&amp;ROUNDUP(MONTH(A3581)/3,0)</f>
        <v/>
      </c>
      <c r="O3581">
        <f>TEXT(A3581,"mmm")</f>
        <v/>
      </c>
    </row>
    <row r="3582">
      <c r="A3582" s="13" t="n">
        <v>45627</v>
      </c>
      <c r="B3582" t="inlineStr">
        <is>
          <t>North</t>
        </is>
      </c>
      <c r="C3582" t="inlineStr">
        <is>
          <t>Marketplace</t>
        </is>
      </c>
      <c r="D3582" t="inlineStr">
        <is>
          <t>Fashion</t>
        </is>
      </c>
      <c r="E3582" t="n">
        <v>53241.34</v>
      </c>
      <c r="F3582" t="n">
        <v>29898.08</v>
      </c>
      <c r="G3582" t="n">
        <v>60219.63</v>
      </c>
      <c r="H3582" t="n">
        <v>38</v>
      </c>
      <c r="I3582" t="n">
        <v>31</v>
      </c>
      <c r="J3582" t="n">
        <v>9</v>
      </c>
      <c r="K3582">
        <f>E3582-F3582</f>
        <v/>
      </c>
      <c r="L3582" s="10">
        <f>IFERROR(K3582/E3582,0)</f>
        <v/>
      </c>
      <c r="M3582">
        <f>YEAR(A3582)</f>
        <v/>
      </c>
      <c r="N3582">
        <f>"Q"&amp;ROUNDUP(MONTH(A3582)/3,0)</f>
        <v/>
      </c>
      <c r="O3582">
        <f>TEXT(A3582,"mmm")</f>
        <v/>
      </c>
    </row>
    <row r="3583">
      <c r="A3583" s="13" t="n">
        <v>45627</v>
      </c>
      <c r="B3583" t="inlineStr">
        <is>
          <t>North</t>
        </is>
      </c>
      <c r="C3583" t="inlineStr">
        <is>
          <t>Marketplace</t>
        </is>
      </c>
      <c r="D3583" t="inlineStr">
        <is>
          <t>Grocery</t>
        </is>
      </c>
      <c r="E3583" t="n">
        <v>12615.63</v>
      </c>
      <c r="F3583" t="n">
        <v>11109.57</v>
      </c>
      <c r="G3583" t="n">
        <v>14216.46</v>
      </c>
      <c r="H3583" t="n">
        <v>37</v>
      </c>
      <c r="I3583" t="n">
        <v>16</v>
      </c>
      <c r="J3583" t="n">
        <v>0</v>
      </c>
      <c r="K3583">
        <f>E3583-F3583</f>
        <v/>
      </c>
      <c r="L3583" s="10">
        <f>IFERROR(K3583/E3583,0)</f>
        <v/>
      </c>
      <c r="M3583">
        <f>YEAR(A3583)</f>
        <v/>
      </c>
      <c r="N3583">
        <f>"Q"&amp;ROUNDUP(MONTH(A3583)/3,0)</f>
        <v/>
      </c>
      <c r="O3583">
        <f>TEXT(A3583,"mmm")</f>
        <v/>
      </c>
    </row>
    <row r="3584">
      <c r="A3584" s="13" t="n">
        <v>45627</v>
      </c>
      <c r="B3584" t="inlineStr">
        <is>
          <t>North</t>
        </is>
      </c>
      <c r="C3584" t="inlineStr">
        <is>
          <t>Marketplace</t>
        </is>
      </c>
      <c r="D3584" t="inlineStr">
        <is>
          <t>Home &amp; Kitchen</t>
        </is>
      </c>
      <c r="E3584" t="n">
        <v>36597.69</v>
      </c>
      <c r="F3584" t="n">
        <v>26393.31</v>
      </c>
      <c r="G3584" t="n">
        <v>41645.58</v>
      </c>
      <c r="H3584" t="n">
        <v>20</v>
      </c>
      <c r="I3584" t="n">
        <v>17</v>
      </c>
      <c r="J3584" t="n">
        <v>1</v>
      </c>
      <c r="K3584">
        <f>E3584-F3584</f>
        <v/>
      </c>
      <c r="L3584" s="10">
        <f>IFERROR(K3584/E3584,0)</f>
        <v/>
      </c>
      <c r="M3584">
        <f>YEAR(A3584)</f>
        <v/>
      </c>
      <c r="N3584">
        <f>"Q"&amp;ROUNDUP(MONTH(A3584)/3,0)</f>
        <v/>
      </c>
      <c r="O3584">
        <f>TEXT(A3584,"mmm")</f>
        <v/>
      </c>
    </row>
    <row r="3585">
      <c r="A3585" s="13" t="n">
        <v>45627</v>
      </c>
      <c r="B3585" t="inlineStr">
        <is>
          <t>North</t>
        </is>
      </c>
      <c r="C3585" t="inlineStr">
        <is>
          <t>Marketplace</t>
        </is>
      </c>
      <c r="D3585" t="inlineStr">
        <is>
          <t>Sports</t>
        </is>
      </c>
      <c r="E3585" t="n">
        <v>25647.13</v>
      </c>
      <c r="F3585" t="n">
        <v>18605.53</v>
      </c>
      <c r="G3585" t="n">
        <v>30358.64</v>
      </c>
      <c r="H3585" t="n">
        <v>9</v>
      </c>
      <c r="I3585" t="n">
        <v>6</v>
      </c>
      <c r="J3585" t="n">
        <v>2</v>
      </c>
      <c r="K3585">
        <f>E3585-F3585</f>
        <v/>
      </c>
      <c r="L3585" s="10">
        <f>IFERROR(K3585/E3585,0)</f>
        <v/>
      </c>
      <c r="M3585">
        <f>YEAR(A3585)</f>
        <v/>
      </c>
      <c r="N3585">
        <f>"Q"&amp;ROUNDUP(MONTH(A3585)/3,0)</f>
        <v/>
      </c>
      <c r="O3585">
        <f>TEXT(A3585,"mmm")</f>
        <v/>
      </c>
    </row>
    <row r="3586">
      <c r="A3586" s="13" t="n">
        <v>45627</v>
      </c>
      <c r="B3586" t="inlineStr">
        <is>
          <t>North</t>
        </is>
      </c>
      <c r="C3586" t="inlineStr">
        <is>
          <t>Mobile App</t>
        </is>
      </c>
      <c r="D3586" t="inlineStr">
        <is>
          <t>Beauty</t>
        </is>
      </c>
      <c r="E3586" t="n">
        <v>31215.17</v>
      </c>
      <c r="F3586" t="n">
        <v>16840.44</v>
      </c>
      <c r="G3586" t="n">
        <v>33302.88</v>
      </c>
      <c r="H3586" t="n">
        <v>58</v>
      </c>
      <c r="I3586" t="n">
        <v>46</v>
      </c>
      <c r="J3586" t="n">
        <v>3</v>
      </c>
      <c r="K3586">
        <f>E3586-F3586</f>
        <v/>
      </c>
      <c r="L3586" s="10">
        <f>IFERROR(K3586/E3586,0)</f>
        <v/>
      </c>
      <c r="M3586">
        <f>YEAR(A3586)</f>
        <v/>
      </c>
      <c r="N3586">
        <f>"Q"&amp;ROUNDUP(MONTH(A3586)/3,0)</f>
        <v/>
      </c>
      <c r="O3586">
        <f>TEXT(A3586,"mmm")</f>
        <v/>
      </c>
    </row>
    <row r="3587">
      <c r="A3587" s="13" t="n">
        <v>45627</v>
      </c>
      <c r="B3587" t="inlineStr">
        <is>
          <t>North</t>
        </is>
      </c>
      <c r="C3587" t="inlineStr">
        <is>
          <t>Mobile App</t>
        </is>
      </c>
      <c r="D3587" t="inlineStr">
        <is>
          <t>Books</t>
        </is>
      </c>
      <c r="E3587" t="n">
        <v>10152.65</v>
      </c>
      <c r="F3587" t="n">
        <v>7445.59</v>
      </c>
      <c r="G3587" t="n">
        <v>10762.96</v>
      </c>
      <c r="H3587" t="n">
        <v>21</v>
      </c>
      <c r="I3587" t="n">
        <v>19</v>
      </c>
      <c r="J3587" t="n">
        <v>0</v>
      </c>
      <c r="K3587">
        <f>E3587-F3587</f>
        <v/>
      </c>
      <c r="L3587" s="10">
        <f>IFERROR(K3587/E3587,0)</f>
        <v/>
      </c>
      <c r="M3587">
        <f>YEAR(A3587)</f>
        <v/>
      </c>
      <c r="N3587">
        <f>"Q"&amp;ROUNDUP(MONTH(A3587)/3,0)</f>
        <v/>
      </c>
      <c r="O3587">
        <f>TEXT(A3587,"mmm")</f>
        <v/>
      </c>
    </row>
    <row r="3588">
      <c r="A3588" s="13" t="n">
        <v>45627</v>
      </c>
      <c r="B3588" t="inlineStr">
        <is>
          <t>North</t>
        </is>
      </c>
      <c r="C3588" t="inlineStr">
        <is>
          <t>Mobile App</t>
        </is>
      </c>
      <c r="D3588" t="inlineStr">
        <is>
          <t>Electronics</t>
        </is>
      </c>
      <c r="E3588" t="n">
        <v>713346.5600000001</v>
      </c>
      <c r="F3588" t="n">
        <v>631867.45</v>
      </c>
      <c r="G3588" t="n">
        <v>757635.84</v>
      </c>
      <c r="H3588" t="n">
        <v>54</v>
      </c>
      <c r="I3588" t="n">
        <v>47</v>
      </c>
      <c r="J3588" t="n">
        <v>2</v>
      </c>
      <c r="K3588">
        <f>E3588-F3588</f>
        <v/>
      </c>
      <c r="L3588" s="10">
        <f>IFERROR(K3588/E3588,0)</f>
        <v/>
      </c>
      <c r="M3588">
        <f>YEAR(A3588)</f>
        <v/>
      </c>
      <c r="N3588">
        <f>"Q"&amp;ROUNDUP(MONTH(A3588)/3,0)</f>
        <v/>
      </c>
      <c r="O3588">
        <f>TEXT(A3588,"mmm")</f>
        <v/>
      </c>
    </row>
    <row r="3589">
      <c r="A3589" s="13" t="n">
        <v>45627</v>
      </c>
      <c r="B3589" t="inlineStr">
        <is>
          <t>North</t>
        </is>
      </c>
      <c r="C3589" t="inlineStr">
        <is>
          <t>Mobile App</t>
        </is>
      </c>
      <c r="D3589" t="inlineStr">
        <is>
          <t>Fashion</t>
        </is>
      </c>
      <c r="E3589" t="n">
        <v>111303.05</v>
      </c>
      <c r="F3589" t="n">
        <v>58999.55</v>
      </c>
      <c r="G3589" t="n">
        <v>120190.63</v>
      </c>
      <c r="H3589" t="n">
        <v>74</v>
      </c>
      <c r="I3589" t="n">
        <v>62</v>
      </c>
      <c r="J3589" t="n">
        <v>10</v>
      </c>
      <c r="K3589">
        <f>E3589-F3589</f>
        <v/>
      </c>
      <c r="L3589" s="10">
        <f>IFERROR(K3589/E3589,0)</f>
        <v/>
      </c>
      <c r="M3589">
        <f>YEAR(A3589)</f>
        <v/>
      </c>
      <c r="N3589">
        <f>"Q"&amp;ROUNDUP(MONTH(A3589)/3,0)</f>
        <v/>
      </c>
      <c r="O3589">
        <f>TEXT(A3589,"mmm")</f>
        <v/>
      </c>
    </row>
    <row r="3590">
      <c r="A3590" s="13" t="n">
        <v>45627</v>
      </c>
      <c r="B3590" t="inlineStr">
        <is>
          <t>North</t>
        </is>
      </c>
      <c r="C3590" t="inlineStr">
        <is>
          <t>Mobile App</t>
        </is>
      </c>
      <c r="D3590" t="inlineStr">
        <is>
          <t>Grocery</t>
        </is>
      </c>
      <c r="E3590" t="n">
        <v>38497.73</v>
      </c>
      <c r="F3590" t="n">
        <v>32494.02</v>
      </c>
      <c r="G3590" t="n">
        <v>41528.24</v>
      </c>
      <c r="H3590" t="n">
        <v>109</v>
      </c>
      <c r="I3590" t="n">
        <v>40</v>
      </c>
      <c r="J3590" t="n">
        <v>0</v>
      </c>
      <c r="K3590">
        <f>E3590-F3590</f>
        <v/>
      </c>
      <c r="L3590" s="10">
        <f>IFERROR(K3590/E3590,0)</f>
        <v/>
      </c>
      <c r="M3590">
        <f>YEAR(A3590)</f>
        <v/>
      </c>
      <c r="N3590">
        <f>"Q"&amp;ROUNDUP(MONTH(A3590)/3,0)</f>
        <v/>
      </c>
      <c r="O3590">
        <f>TEXT(A3590,"mmm")</f>
        <v/>
      </c>
    </row>
    <row r="3591">
      <c r="A3591" s="13" t="n">
        <v>45627</v>
      </c>
      <c r="B3591" t="inlineStr">
        <is>
          <t>North</t>
        </is>
      </c>
      <c r="C3591" t="inlineStr">
        <is>
          <t>Mobile App</t>
        </is>
      </c>
      <c r="D3591" t="inlineStr">
        <is>
          <t>Home &amp; Kitchen</t>
        </is>
      </c>
      <c r="E3591" t="n">
        <v>118496.49</v>
      </c>
      <c r="F3591" t="n">
        <v>80829.19</v>
      </c>
      <c r="G3591" t="n">
        <v>127006.55</v>
      </c>
      <c r="H3591" t="n">
        <v>47</v>
      </c>
      <c r="I3591" t="n">
        <v>33</v>
      </c>
      <c r="J3591" t="n">
        <v>3</v>
      </c>
      <c r="K3591">
        <f>E3591-F3591</f>
        <v/>
      </c>
      <c r="L3591" s="10">
        <f>IFERROR(K3591/E3591,0)</f>
        <v/>
      </c>
      <c r="M3591">
        <f>YEAR(A3591)</f>
        <v/>
      </c>
      <c r="N3591">
        <f>"Q"&amp;ROUNDUP(MONTH(A3591)/3,0)</f>
        <v/>
      </c>
      <c r="O3591">
        <f>TEXT(A3591,"mmm")</f>
        <v/>
      </c>
    </row>
    <row r="3592">
      <c r="A3592" s="13" t="n">
        <v>45627</v>
      </c>
      <c r="B3592" t="inlineStr">
        <is>
          <t>North</t>
        </is>
      </c>
      <c r="C3592" t="inlineStr">
        <is>
          <t>Mobile App</t>
        </is>
      </c>
      <c r="D3592" t="inlineStr">
        <is>
          <t>Sports</t>
        </is>
      </c>
      <c r="E3592" t="n">
        <v>66606.98</v>
      </c>
      <c r="F3592" t="n">
        <v>44449.54</v>
      </c>
      <c r="G3592" t="n">
        <v>71442.34</v>
      </c>
      <c r="H3592" t="n">
        <v>23</v>
      </c>
      <c r="I3592" t="n">
        <v>17</v>
      </c>
      <c r="J3592" t="n">
        <v>1</v>
      </c>
      <c r="K3592">
        <f>E3592-F3592</f>
        <v/>
      </c>
      <c r="L3592" s="10">
        <f>IFERROR(K3592/E3592,0)</f>
        <v/>
      </c>
      <c r="M3592">
        <f>YEAR(A3592)</f>
        <v/>
      </c>
      <c r="N3592">
        <f>"Q"&amp;ROUNDUP(MONTH(A3592)/3,0)</f>
        <v/>
      </c>
      <c r="O3592">
        <f>TEXT(A3592,"mmm")</f>
        <v/>
      </c>
    </row>
    <row r="3593">
      <c r="A3593" s="13" t="n">
        <v>45627</v>
      </c>
      <c r="B3593" t="inlineStr">
        <is>
          <t>North</t>
        </is>
      </c>
      <c r="C3593" t="inlineStr">
        <is>
          <t>Retail Store</t>
        </is>
      </c>
      <c r="D3593" t="inlineStr">
        <is>
          <t>Beauty</t>
        </is>
      </c>
      <c r="E3593" t="n">
        <v>13889.03</v>
      </c>
      <c r="F3593" t="n">
        <v>7221.29</v>
      </c>
      <c r="G3593" t="n">
        <v>14358.24</v>
      </c>
      <c r="H3593" t="n">
        <v>24</v>
      </c>
      <c r="I3593" t="n">
        <v>17</v>
      </c>
      <c r="J3593" t="n">
        <v>0</v>
      </c>
      <c r="K3593">
        <f>E3593-F3593</f>
        <v/>
      </c>
      <c r="L3593" s="10">
        <f>IFERROR(K3593/E3593,0)</f>
        <v/>
      </c>
      <c r="M3593">
        <f>YEAR(A3593)</f>
        <v/>
      </c>
      <c r="N3593">
        <f>"Q"&amp;ROUNDUP(MONTH(A3593)/3,0)</f>
        <v/>
      </c>
      <c r="O3593">
        <f>TEXT(A3593,"mmm")</f>
        <v/>
      </c>
    </row>
    <row r="3594">
      <c r="A3594" s="13" t="n">
        <v>45627</v>
      </c>
      <c r="B3594" t="inlineStr">
        <is>
          <t>North</t>
        </is>
      </c>
      <c r="C3594" t="inlineStr">
        <is>
          <t>Retail Store</t>
        </is>
      </c>
      <c r="D3594" t="inlineStr">
        <is>
          <t>Books</t>
        </is>
      </c>
      <c r="E3594" t="n">
        <v>6345.59</v>
      </c>
      <c r="F3594" t="n">
        <v>4407.12</v>
      </c>
      <c r="G3594" t="n">
        <v>6632.08</v>
      </c>
      <c r="H3594" t="n">
        <v>13</v>
      </c>
      <c r="I3594" t="n">
        <v>11</v>
      </c>
      <c r="J3594" t="n">
        <v>1</v>
      </c>
      <c r="K3594">
        <f>E3594-F3594</f>
        <v/>
      </c>
      <c r="L3594" s="10">
        <f>IFERROR(K3594/E3594,0)</f>
        <v/>
      </c>
      <c r="M3594">
        <f>YEAR(A3594)</f>
        <v/>
      </c>
      <c r="N3594">
        <f>"Q"&amp;ROUNDUP(MONTH(A3594)/3,0)</f>
        <v/>
      </c>
      <c r="O3594">
        <f>TEXT(A3594,"mmm")</f>
        <v/>
      </c>
    </row>
    <row r="3595">
      <c r="A3595" s="13" t="n">
        <v>45627</v>
      </c>
      <c r="B3595" t="inlineStr">
        <is>
          <t>North</t>
        </is>
      </c>
      <c r="C3595" t="inlineStr">
        <is>
          <t>Retail Store</t>
        </is>
      </c>
      <c r="D3595" t="inlineStr">
        <is>
          <t>Electronics</t>
        </is>
      </c>
      <c r="E3595" t="n">
        <v>247496.32</v>
      </c>
      <c r="F3595" t="n">
        <v>211885.36</v>
      </c>
      <c r="G3595" t="n">
        <v>255164</v>
      </c>
      <c r="H3595" t="n">
        <v>20</v>
      </c>
      <c r="I3595" t="n">
        <v>13</v>
      </c>
      <c r="J3595" t="n">
        <v>0</v>
      </c>
      <c r="K3595">
        <f>E3595-F3595</f>
        <v/>
      </c>
      <c r="L3595" s="10">
        <f>IFERROR(K3595/E3595,0)</f>
        <v/>
      </c>
      <c r="M3595">
        <f>YEAR(A3595)</f>
        <v/>
      </c>
      <c r="N3595">
        <f>"Q"&amp;ROUNDUP(MONTH(A3595)/3,0)</f>
        <v/>
      </c>
      <c r="O3595">
        <f>TEXT(A3595,"mmm")</f>
        <v/>
      </c>
    </row>
    <row r="3596">
      <c r="A3596" s="13" t="n">
        <v>45627</v>
      </c>
      <c r="B3596" t="inlineStr">
        <is>
          <t>North</t>
        </is>
      </c>
      <c r="C3596" t="inlineStr">
        <is>
          <t>Retail Store</t>
        </is>
      </c>
      <c r="D3596" t="inlineStr">
        <is>
          <t>Fashion</t>
        </is>
      </c>
      <c r="E3596" t="n">
        <v>48644.84</v>
      </c>
      <c r="F3596" t="n">
        <v>24916.93</v>
      </c>
      <c r="G3596" t="n">
        <v>51810.72</v>
      </c>
      <c r="H3596" t="n">
        <v>32</v>
      </c>
      <c r="I3596" t="n">
        <v>25</v>
      </c>
      <c r="J3596" t="n">
        <v>1</v>
      </c>
      <c r="K3596">
        <f>E3596-F3596</f>
        <v/>
      </c>
      <c r="L3596" s="10">
        <f>IFERROR(K3596/E3596,0)</f>
        <v/>
      </c>
      <c r="M3596">
        <f>YEAR(A3596)</f>
        <v/>
      </c>
      <c r="N3596">
        <f>"Q"&amp;ROUNDUP(MONTH(A3596)/3,0)</f>
        <v/>
      </c>
      <c r="O3596">
        <f>TEXT(A3596,"mmm")</f>
        <v/>
      </c>
    </row>
    <row r="3597">
      <c r="A3597" s="13" t="n">
        <v>45627</v>
      </c>
      <c r="B3597" t="inlineStr">
        <is>
          <t>North</t>
        </is>
      </c>
      <c r="C3597" t="inlineStr">
        <is>
          <t>Retail Store</t>
        </is>
      </c>
      <c r="D3597" t="inlineStr">
        <is>
          <t>Grocery</t>
        </is>
      </c>
      <c r="E3597" t="n">
        <v>16551.66</v>
      </c>
      <c r="F3597" t="n">
        <v>13294.2</v>
      </c>
      <c r="G3597" t="n">
        <v>16920.8</v>
      </c>
      <c r="H3597" t="n">
        <v>40</v>
      </c>
      <c r="I3597" t="n">
        <v>15</v>
      </c>
      <c r="J3597" t="n">
        <v>1</v>
      </c>
      <c r="K3597">
        <f>E3597-F3597</f>
        <v/>
      </c>
      <c r="L3597" s="10">
        <f>IFERROR(K3597/E3597,0)</f>
        <v/>
      </c>
      <c r="M3597">
        <f>YEAR(A3597)</f>
        <v/>
      </c>
      <c r="N3597">
        <f>"Q"&amp;ROUNDUP(MONTH(A3597)/3,0)</f>
        <v/>
      </c>
      <c r="O3597">
        <f>TEXT(A3597,"mmm")</f>
        <v/>
      </c>
    </row>
    <row r="3598">
      <c r="A3598" s="13" t="n">
        <v>45627</v>
      </c>
      <c r="B3598" t="inlineStr">
        <is>
          <t>North</t>
        </is>
      </c>
      <c r="C3598" t="inlineStr">
        <is>
          <t>Retail Store</t>
        </is>
      </c>
      <c r="D3598" t="inlineStr">
        <is>
          <t>Home &amp; Kitchen</t>
        </is>
      </c>
      <c r="E3598" t="n">
        <v>38582.22</v>
      </c>
      <c r="F3598" t="n">
        <v>25637.22</v>
      </c>
      <c r="G3598" t="n">
        <v>40051.44</v>
      </c>
      <c r="H3598" t="n">
        <v>19</v>
      </c>
      <c r="I3598" t="n">
        <v>13</v>
      </c>
      <c r="J3598" t="n">
        <v>0</v>
      </c>
      <c r="K3598">
        <f>E3598-F3598</f>
        <v/>
      </c>
      <c r="L3598" s="10">
        <f>IFERROR(K3598/E3598,0)</f>
        <v/>
      </c>
      <c r="M3598">
        <f>YEAR(A3598)</f>
        <v/>
      </c>
      <c r="N3598">
        <f>"Q"&amp;ROUNDUP(MONTH(A3598)/3,0)</f>
        <v/>
      </c>
      <c r="O3598">
        <f>TEXT(A3598,"mmm")</f>
        <v/>
      </c>
    </row>
    <row r="3599">
      <c r="A3599" s="13" t="n">
        <v>45627</v>
      </c>
      <c r="B3599" t="inlineStr">
        <is>
          <t>North</t>
        </is>
      </c>
      <c r="C3599" t="inlineStr">
        <is>
          <t>Retail Store</t>
        </is>
      </c>
      <c r="D3599" t="inlineStr">
        <is>
          <t>Sports</t>
        </is>
      </c>
      <c r="E3599" t="n">
        <v>28610.13</v>
      </c>
      <c r="F3599" t="n">
        <v>18131.43</v>
      </c>
      <c r="G3599" t="n">
        <v>29052.4</v>
      </c>
      <c r="H3599" t="n">
        <v>15</v>
      </c>
      <c r="I3599" t="n">
        <v>10</v>
      </c>
      <c r="J3599" t="n">
        <v>1</v>
      </c>
      <c r="K3599">
        <f>E3599-F3599</f>
        <v/>
      </c>
      <c r="L3599" s="10">
        <f>IFERROR(K3599/E3599,0)</f>
        <v/>
      </c>
      <c r="M3599">
        <f>YEAR(A3599)</f>
        <v/>
      </c>
      <c r="N3599">
        <f>"Q"&amp;ROUNDUP(MONTH(A3599)/3,0)</f>
        <v/>
      </c>
      <c r="O3599">
        <f>TEXT(A3599,"mmm")</f>
        <v/>
      </c>
    </row>
    <row r="3600">
      <c r="A3600" s="13" t="n">
        <v>45627</v>
      </c>
      <c r="B3600" t="inlineStr">
        <is>
          <t>North</t>
        </is>
      </c>
      <c r="C3600" t="inlineStr">
        <is>
          <t>Unknown</t>
        </is>
      </c>
      <c r="D3600" t="inlineStr">
        <is>
          <t>Beauty</t>
        </is>
      </c>
      <c r="E3600" t="n">
        <v>827.9400000000001</v>
      </c>
      <c r="F3600" t="n">
        <v>437.88</v>
      </c>
      <c r="G3600" t="n">
        <v>871.52</v>
      </c>
      <c r="H3600" t="n">
        <v>2</v>
      </c>
      <c r="I3600" t="n">
        <v>1</v>
      </c>
      <c r="J3600" t="n">
        <v>0</v>
      </c>
      <c r="K3600">
        <f>E3600-F3600</f>
        <v/>
      </c>
      <c r="L3600" s="10">
        <f>IFERROR(K3600/E3600,0)</f>
        <v/>
      </c>
      <c r="M3600">
        <f>YEAR(A3600)</f>
        <v/>
      </c>
      <c r="N3600">
        <f>"Q"&amp;ROUNDUP(MONTH(A3600)/3,0)</f>
        <v/>
      </c>
      <c r="O3600">
        <f>TEXT(A3600,"mmm")</f>
        <v/>
      </c>
    </row>
    <row r="3601">
      <c r="A3601" s="13" t="n">
        <v>45627</v>
      </c>
      <c r="B3601" t="inlineStr">
        <is>
          <t>North</t>
        </is>
      </c>
      <c r="C3601" t="inlineStr">
        <is>
          <t>Unknown</t>
        </is>
      </c>
      <c r="D3601" t="inlineStr">
        <is>
          <t>Fashion</t>
        </is>
      </c>
      <c r="E3601" t="n">
        <v>1174.16</v>
      </c>
      <c r="F3601" t="n">
        <v>680.75</v>
      </c>
      <c r="G3601" t="n">
        <v>1174.16</v>
      </c>
      <c r="H3601" t="n">
        <v>1</v>
      </c>
      <c r="I3601" t="n">
        <v>1</v>
      </c>
      <c r="J3601" t="n">
        <v>0</v>
      </c>
      <c r="K3601">
        <f>E3601-F3601</f>
        <v/>
      </c>
      <c r="L3601" s="10">
        <f>IFERROR(K3601/E3601,0)</f>
        <v/>
      </c>
      <c r="M3601">
        <f>YEAR(A3601)</f>
        <v/>
      </c>
      <c r="N3601">
        <f>"Q"&amp;ROUNDUP(MONTH(A3601)/3,0)</f>
        <v/>
      </c>
      <c r="O3601">
        <f>TEXT(A3601,"mmm")</f>
        <v/>
      </c>
    </row>
    <row r="3602">
      <c r="A3602" s="13" t="n">
        <v>45627</v>
      </c>
      <c r="B3602" t="inlineStr">
        <is>
          <t>North</t>
        </is>
      </c>
      <c r="C3602" t="inlineStr">
        <is>
          <t>Unknown</t>
        </is>
      </c>
      <c r="D3602" t="inlineStr">
        <is>
          <t>Sports</t>
        </is>
      </c>
      <c r="E3602" t="n">
        <v>6401.3</v>
      </c>
      <c r="F3602" t="n">
        <v>4536.68</v>
      </c>
      <c r="G3602" t="n">
        <v>7112.56</v>
      </c>
      <c r="H3602" t="n">
        <v>1</v>
      </c>
      <c r="I3602" t="n">
        <v>1</v>
      </c>
      <c r="J3602" t="n">
        <v>0</v>
      </c>
      <c r="K3602">
        <f>E3602-F3602</f>
        <v/>
      </c>
      <c r="L3602" s="10">
        <f>IFERROR(K3602/E3602,0)</f>
        <v/>
      </c>
      <c r="M3602">
        <f>YEAR(A3602)</f>
        <v/>
      </c>
      <c r="N3602">
        <f>"Q"&amp;ROUNDUP(MONTH(A3602)/3,0)</f>
        <v/>
      </c>
      <c r="O3602">
        <f>TEXT(A3602,"mmm")</f>
        <v/>
      </c>
    </row>
    <row r="3603">
      <c r="A3603" s="13" t="n">
        <v>45627</v>
      </c>
      <c r="B3603" t="inlineStr">
        <is>
          <t>North</t>
        </is>
      </c>
      <c r="C3603" t="inlineStr">
        <is>
          <t>Website</t>
        </is>
      </c>
      <c r="D3603" t="inlineStr">
        <is>
          <t>Beauty</t>
        </is>
      </c>
      <c r="E3603" t="n">
        <v>22647.68</v>
      </c>
      <c r="F3603" t="n">
        <v>12951</v>
      </c>
      <c r="G3603" t="n">
        <v>24607.44</v>
      </c>
      <c r="H3603" t="n">
        <v>39</v>
      </c>
      <c r="I3603" t="n">
        <v>32</v>
      </c>
      <c r="J3603" t="n">
        <v>2</v>
      </c>
      <c r="K3603">
        <f>E3603-F3603</f>
        <v/>
      </c>
      <c r="L3603" s="10">
        <f>IFERROR(K3603/E3603,0)</f>
        <v/>
      </c>
      <c r="M3603">
        <f>YEAR(A3603)</f>
        <v/>
      </c>
      <c r="N3603">
        <f>"Q"&amp;ROUNDUP(MONTH(A3603)/3,0)</f>
        <v/>
      </c>
      <c r="O3603">
        <f>TEXT(A3603,"mmm")</f>
        <v/>
      </c>
    </row>
    <row r="3604">
      <c r="A3604" s="13" t="n">
        <v>45627</v>
      </c>
      <c r="B3604" t="inlineStr">
        <is>
          <t>North</t>
        </is>
      </c>
      <c r="C3604" t="inlineStr">
        <is>
          <t>Website</t>
        </is>
      </c>
      <c r="D3604" t="inlineStr">
        <is>
          <t>Books</t>
        </is>
      </c>
      <c r="E3604" t="n">
        <v>11750.87</v>
      </c>
      <c r="F3604" t="n">
        <v>8388.18</v>
      </c>
      <c r="G3604" t="n">
        <v>12442.56</v>
      </c>
      <c r="H3604" t="n">
        <v>26</v>
      </c>
      <c r="I3604" t="n">
        <v>22</v>
      </c>
      <c r="J3604" t="n">
        <v>1</v>
      </c>
      <c r="K3604">
        <f>E3604-F3604</f>
        <v/>
      </c>
      <c r="L3604" s="10">
        <f>IFERROR(K3604/E3604,0)</f>
        <v/>
      </c>
      <c r="M3604">
        <f>YEAR(A3604)</f>
        <v/>
      </c>
      <c r="N3604">
        <f>"Q"&amp;ROUNDUP(MONTH(A3604)/3,0)</f>
        <v/>
      </c>
      <c r="O3604">
        <f>TEXT(A3604,"mmm")</f>
        <v/>
      </c>
    </row>
    <row r="3605">
      <c r="A3605" s="13" t="n">
        <v>45627</v>
      </c>
      <c r="B3605" t="inlineStr">
        <is>
          <t>North</t>
        </is>
      </c>
      <c r="C3605" t="inlineStr">
        <is>
          <t>Website</t>
        </is>
      </c>
      <c r="D3605" t="inlineStr">
        <is>
          <t>Electronics</t>
        </is>
      </c>
      <c r="E3605" t="n">
        <v>557870.6899999999</v>
      </c>
      <c r="F3605" t="n">
        <v>483865.99</v>
      </c>
      <c r="G3605" t="n">
        <v>575132.48</v>
      </c>
      <c r="H3605" t="n">
        <v>48</v>
      </c>
      <c r="I3605" t="n">
        <v>38</v>
      </c>
      <c r="J3605" t="n">
        <v>3</v>
      </c>
      <c r="K3605">
        <f>E3605-F3605</f>
        <v/>
      </c>
      <c r="L3605" s="10">
        <f>IFERROR(K3605/E3605,0)</f>
        <v/>
      </c>
      <c r="M3605">
        <f>YEAR(A3605)</f>
        <v/>
      </c>
      <c r="N3605">
        <f>"Q"&amp;ROUNDUP(MONTH(A3605)/3,0)</f>
        <v/>
      </c>
      <c r="O3605">
        <f>TEXT(A3605,"mmm")</f>
        <v/>
      </c>
    </row>
    <row r="3606">
      <c r="A3606" s="13" t="n">
        <v>45627</v>
      </c>
      <c r="B3606" t="inlineStr">
        <is>
          <t>North</t>
        </is>
      </c>
      <c r="C3606" t="inlineStr">
        <is>
          <t>Website</t>
        </is>
      </c>
      <c r="D3606" t="inlineStr">
        <is>
          <t>Fashion</t>
        </is>
      </c>
      <c r="E3606" t="n">
        <v>108432.69</v>
      </c>
      <c r="F3606" t="n">
        <v>57603.34</v>
      </c>
      <c r="G3606" t="n">
        <v>116918.88</v>
      </c>
      <c r="H3606" t="n">
        <v>78</v>
      </c>
      <c r="I3606" t="n">
        <v>63</v>
      </c>
      <c r="J3606" t="n">
        <v>9</v>
      </c>
      <c r="K3606">
        <f>E3606-F3606</f>
        <v/>
      </c>
      <c r="L3606" s="10">
        <f>IFERROR(K3606/E3606,0)</f>
        <v/>
      </c>
      <c r="M3606">
        <f>YEAR(A3606)</f>
        <v/>
      </c>
      <c r="N3606">
        <f>"Q"&amp;ROUNDUP(MONTH(A3606)/3,0)</f>
        <v/>
      </c>
      <c r="O3606">
        <f>TEXT(A3606,"mmm")</f>
        <v/>
      </c>
    </row>
    <row r="3607">
      <c r="A3607" s="13" t="n">
        <v>45627</v>
      </c>
      <c r="B3607" t="inlineStr">
        <is>
          <t>North</t>
        </is>
      </c>
      <c r="C3607" t="inlineStr">
        <is>
          <t>Website</t>
        </is>
      </c>
      <c r="D3607" t="inlineStr">
        <is>
          <t>Grocery</t>
        </is>
      </c>
      <c r="E3607" t="n">
        <v>28614.11</v>
      </c>
      <c r="F3607" t="n">
        <v>23603.71</v>
      </c>
      <c r="G3607" t="n">
        <v>30199.52</v>
      </c>
      <c r="H3607" t="n">
        <v>82</v>
      </c>
      <c r="I3607" t="n">
        <v>31</v>
      </c>
      <c r="J3607" t="n">
        <v>0</v>
      </c>
      <c r="K3607">
        <f>E3607-F3607</f>
        <v/>
      </c>
      <c r="L3607" s="10">
        <f>IFERROR(K3607/E3607,0)</f>
        <v/>
      </c>
      <c r="M3607">
        <f>YEAR(A3607)</f>
        <v/>
      </c>
      <c r="N3607">
        <f>"Q"&amp;ROUNDUP(MONTH(A3607)/3,0)</f>
        <v/>
      </c>
      <c r="O3607">
        <f>TEXT(A3607,"mmm")</f>
        <v/>
      </c>
    </row>
    <row r="3608">
      <c r="A3608" s="13" t="n">
        <v>45627</v>
      </c>
      <c r="B3608" t="inlineStr">
        <is>
          <t>North</t>
        </is>
      </c>
      <c r="C3608" t="inlineStr">
        <is>
          <t>Website</t>
        </is>
      </c>
      <c r="D3608" t="inlineStr">
        <is>
          <t>Home &amp; Kitchen</t>
        </is>
      </c>
      <c r="E3608" t="n">
        <v>79276.50999999999</v>
      </c>
      <c r="F3608" t="n">
        <v>53047.75</v>
      </c>
      <c r="G3608" t="n">
        <v>83647.53999999999</v>
      </c>
      <c r="H3608" t="n">
        <v>40</v>
      </c>
      <c r="I3608" t="n">
        <v>28</v>
      </c>
      <c r="J3608" t="n">
        <v>2</v>
      </c>
      <c r="K3608">
        <f>E3608-F3608</f>
        <v/>
      </c>
      <c r="L3608" s="10">
        <f>IFERROR(K3608/E3608,0)</f>
        <v/>
      </c>
      <c r="M3608">
        <f>YEAR(A3608)</f>
        <v/>
      </c>
      <c r="N3608">
        <f>"Q"&amp;ROUNDUP(MONTH(A3608)/3,0)</f>
        <v/>
      </c>
      <c r="O3608">
        <f>TEXT(A3608,"mmm")</f>
        <v/>
      </c>
    </row>
    <row r="3609">
      <c r="A3609" s="13" t="n">
        <v>45627</v>
      </c>
      <c r="B3609" t="inlineStr">
        <is>
          <t>North</t>
        </is>
      </c>
      <c r="C3609" t="inlineStr">
        <is>
          <t>Website</t>
        </is>
      </c>
      <c r="D3609" t="inlineStr">
        <is>
          <t>Sports</t>
        </is>
      </c>
      <c r="E3609" t="n">
        <v>51036.88</v>
      </c>
      <c r="F3609" t="n">
        <v>31849.71</v>
      </c>
      <c r="G3609" t="n">
        <v>53082.64</v>
      </c>
      <c r="H3609" t="n">
        <v>19</v>
      </c>
      <c r="I3609" t="n">
        <v>15</v>
      </c>
      <c r="J3609" t="n">
        <v>0</v>
      </c>
      <c r="K3609">
        <f>E3609-F3609</f>
        <v/>
      </c>
      <c r="L3609" s="10">
        <f>IFERROR(K3609/E3609,0)</f>
        <v/>
      </c>
      <c r="M3609">
        <f>YEAR(A3609)</f>
        <v/>
      </c>
      <c r="N3609">
        <f>"Q"&amp;ROUNDUP(MONTH(A3609)/3,0)</f>
        <v/>
      </c>
      <c r="O3609">
        <f>TEXT(A3609,"mmm")</f>
        <v/>
      </c>
    </row>
    <row r="3610">
      <c r="A3610" s="13" t="n">
        <v>45627</v>
      </c>
      <c r="B3610" t="inlineStr">
        <is>
          <t>South</t>
        </is>
      </c>
      <c r="C3610" t="inlineStr">
        <is>
          <t>Marketplace</t>
        </is>
      </c>
      <c r="D3610" t="inlineStr">
        <is>
          <t>Beauty</t>
        </is>
      </c>
      <c r="E3610" t="n">
        <v>14679.02</v>
      </c>
      <c r="F3610" t="n">
        <v>7985.4</v>
      </c>
      <c r="G3610" t="n">
        <v>15921.36</v>
      </c>
      <c r="H3610" t="n">
        <v>31</v>
      </c>
      <c r="I3610" t="n">
        <v>25</v>
      </c>
      <c r="J3610" t="n">
        <v>1</v>
      </c>
      <c r="K3610">
        <f>E3610-F3610</f>
        <v/>
      </c>
      <c r="L3610" s="10">
        <f>IFERROR(K3610/E3610,0)</f>
        <v/>
      </c>
      <c r="M3610">
        <f>YEAR(A3610)</f>
        <v/>
      </c>
      <c r="N3610">
        <f>"Q"&amp;ROUNDUP(MONTH(A3610)/3,0)</f>
        <v/>
      </c>
      <c r="O3610">
        <f>TEXT(A3610,"mmm")</f>
        <v/>
      </c>
    </row>
    <row r="3611">
      <c r="A3611" s="13" t="n">
        <v>45627</v>
      </c>
      <c r="B3611" t="inlineStr">
        <is>
          <t>South</t>
        </is>
      </c>
      <c r="C3611" t="inlineStr">
        <is>
          <t>Marketplace</t>
        </is>
      </c>
      <c r="D3611" t="inlineStr">
        <is>
          <t>Books</t>
        </is>
      </c>
      <c r="E3611" t="n">
        <v>8462.200000000001</v>
      </c>
      <c r="F3611" t="n">
        <v>6129</v>
      </c>
      <c r="G3611" t="n">
        <v>9256</v>
      </c>
      <c r="H3611" t="n">
        <v>20</v>
      </c>
      <c r="I3611" t="n">
        <v>14</v>
      </c>
      <c r="J3611" t="n">
        <v>1</v>
      </c>
      <c r="K3611">
        <f>E3611-F3611</f>
        <v/>
      </c>
      <c r="L3611" s="10">
        <f>IFERROR(K3611/E3611,0)</f>
        <v/>
      </c>
      <c r="M3611">
        <f>YEAR(A3611)</f>
        <v/>
      </c>
      <c r="N3611">
        <f>"Q"&amp;ROUNDUP(MONTH(A3611)/3,0)</f>
        <v/>
      </c>
      <c r="O3611">
        <f>TEXT(A3611,"mmm")</f>
        <v/>
      </c>
    </row>
    <row r="3612">
      <c r="A3612" s="13" t="n">
        <v>45627</v>
      </c>
      <c r="B3612" t="inlineStr">
        <is>
          <t>South</t>
        </is>
      </c>
      <c r="C3612" t="inlineStr">
        <is>
          <t>Marketplace</t>
        </is>
      </c>
      <c r="D3612" t="inlineStr">
        <is>
          <t>Electronics</t>
        </is>
      </c>
      <c r="E3612" t="n">
        <v>589382.71</v>
      </c>
      <c r="F3612" t="n">
        <v>562548.37</v>
      </c>
      <c r="G3612" t="n">
        <v>666812.64</v>
      </c>
      <c r="H3612" t="n">
        <v>44</v>
      </c>
      <c r="I3612" t="n">
        <v>40</v>
      </c>
      <c r="J3612" t="n">
        <v>4</v>
      </c>
      <c r="K3612">
        <f>E3612-F3612</f>
        <v/>
      </c>
      <c r="L3612" s="10">
        <f>IFERROR(K3612/E3612,0)</f>
        <v/>
      </c>
      <c r="M3612">
        <f>YEAR(A3612)</f>
        <v/>
      </c>
      <c r="N3612">
        <f>"Q"&amp;ROUNDUP(MONTH(A3612)/3,0)</f>
        <v/>
      </c>
      <c r="O3612">
        <f>TEXT(A3612,"mmm")</f>
        <v/>
      </c>
    </row>
    <row r="3613">
      <c r="A3613" s="13" t="n">
        <v>45627</v>
      </c>
      <c r="B3613" t="inlineStr">
        <is>
          <t>South</t>
        </is>
      </c>
      <c r="C3613" t="inlineStr">
        <is>
          <t>Marketplace</t>
        </is>
      </c>
      <c r="D3613" t="inlineStr">
        <is>
          <t>Fashion</t>
        </is>
      </c>
      <c r="E3613" t="n">
        <v>116017.58</v>
      </c>
      <c r="F3613" t="n">
        <v>63646.47</v>
      </c>
      <c r="G3613" t="n">
        <v>127649.35</v>
      </c>
      <c r="H3613" t="n">
        <v>85</v>
      </c>
      <c r="I3613" t="n">
        <v>68</v>
      </c>
      <c r="J3613" t="n">
        <v>11</v>
      </c>
      <c r="K3613">
        <f>E3613-F3613</f>
        <v/>
      </c>
      <c r="L3613" s="10">
        <f>IFERROR(K3613/E3613,0)</f>
        <v/>
      </c>
      <c r="M3613">
        <f>YEAR(A3613)</f>
        <v/>
      </c>
      <c r="N3613">
        <f>"Q"&amp;ROUNDUP(MONTH(A3613)/3,0)</f>
        <v/>
      </c>
      <c r="O3613">
        <f>TEXT(A3613,"mmm")</f>
        <v/>
      </c>
    </row>
    <row r="3614">
      <c r="A3614" s="13" t="n">
        <v>45627</v>
      </c>
      <c r="B3614" t="inlineStr">
        <is>
          <t>South</t>
        </is>
      </c>
      <c r="C3614" t="inlineStr">
        <is>
          <t>Marketplace</t>
        </is>
      </c>
      <c r="D3614" t="inlineStr">
        <is>
          <t>Grocery</t>
        </is>
      </c>
      <c r="E3614" t="n">
        <v>43972.43</v>
      </c>
      <c r="F3614" t="n">
        <v>38669.41</v>
      </c>
      <c r="G3614" t="n">
        <v>49277.4</v>
      </c>
      <c r="H3614" t="n">
        <v>119</v>
      </c>
      <c r="I3614" t="n">
        <v>41</v>
      </c>
      <c r="J3614" t="n">
        <v>2</v>
      </c>
      <c r="K3614">
        <f>E3614-F3614</f>
        <v/>
      </c>
      <c r="L3614" s="10">
        <f>IFERROR(K3614/E3614,0)</f>
        <v/>
      </c>
      <c r="M3614">
        <f>YEAR(A3614)</f>
        <v/>
      </c>
      <c r="N3614">
        <f>"Q"&amp;ROUNDUP(MONTH(A3614)/3,0)</f>
        <v/>
      </c>
      <c r="O3614">
        <f>TEXT(A3614,"mmm")</f>
        <v/>
      </c>
    </row>
    <row r="3615">
      <c r="A3615" s="13" t="n">
        <v>45627</v>
      </c>
      <c r="B3615" t="inlineStr">
        <is>
          <t>South</t>
        </is>
      </c>
      <c r="C3615" t="inlineStr">
        <is>
          <t>Marketplace</t>
        </is>
      </c>
      <c r="D3615" t="inlineStr">
        <is>
          <t>Home &amp; Kitchen</t>
        </is>
      </c>
      <c r="E3615" t="n">
        <v>99659.23</v>
      </c>
      <c r="F3615" t="n">
        <v>72036.00999999999</v>
      </c>
      <c r="G3615" t="n">
        <v>112119.28</v>
      </c>
      <c r="H3615" t="n">
        <v>43</v>
      </c>
      <c r="I3615" t="n">
        <v>35</v>
      </c>
      <c r="J3615" t="n">
        <v>3</v>
      </c>
      <c r="K3615">
        <f>E3615-F3615</f>
        <v/>
      </c>
      <c r="L3615" s="10">
        <f>IFERROR(K3615/E3615,0)</f>
        <v/>
      </c>
      <c r="M3615">
        <f>YEAR(A3615)</f>
        <v/>
      </c>
      <c r="N3615">
        <f>"Q"&amp;ROUNDUP(MONTH(A3615)/3,0)</f>
        <v/>
      </c>
      <c r="O3615">
        <f>TEXT(A3615,"mmm")</f>
        <v/>
      </c>
    </row>
    <row r="3616">
      <c r="A3616" s="13" t="n">
        <v>45627</v>
      </c>
      <c r="B3616" t="inlineStr">
        <is>
          <t>South</t>
        </is>
      </c>
      <c r="C3616" t="inlineStr">
        <is>
          <t>Marketplace</t>
        </is>
      </c>
      <c r="D3616" t="inlineStr">
        <is>
          <t>Sports</t>
        </is>
      </c>
      <c r="E3616" t="n">
        <v>51399.34</v>
      </c>
      <c r="F3616" t="n">
        <v>35925.42</v>
      </c>
      <c r="G3616" t="n">
        <v>57565.04</v>
      </c>
      <c r="H3616" t="n">
        <v>29</v>
      </c>
      <c r="I3616" t="n">
        <v>23</v>
      </c>
      <c r="J3616" t="n">
        <v>2</v>
      </c>
      <c r="K3616">
        <f>E3616-F3616</f>
        <v/>
      </c>
      <c r="L3616" s="10">
        <f>IFERROR(K3616/E3616,0)</f>
        <v/>
      </c>
      <c r="M3616">
        <f>YEAR(A3616)</f>
        <v/>
      </c>
      <c r="N3616">
        <f>"Q"&amp;ROUNDUP(MONTH(A3616)/3,0)</f>
        <v/>
      </c>
      <c r="O3616">
        <f>TEXT(A3616,"mmm")</f>
        <v/>
      </c>
    </row>
    <row r="3617">
      <c r="A3617" s="13" t="n">
        <v>45627</v>
      </c>
      <c r="B3617" t="inlineStr">
        <is>
          <t>South</t>
        </is>
      </c>
      <c r="C3617" t="inlineStr">
        <is>
          <t>Mobile App</t>
        </is>
      </c>
      <c r="D3617" t="inlineStr">
        <is>
          <t>Beauty</t>
        </is>
      </c>
      <c r="E3617" t="n">
        <v>27890.88</v>
      </c>
      <c r="F3617" t="n">
        <v>15361.13</v>
      </c>
      <c r="G3617" t="n">
        <v>29807.44</v>
      </c>
      <c r="H3617" t="n">
        <v>49</v>
      </c>
      <c r="I3617" t="n">
        <v>40</v>
      </c>
      <c r="J3617" t="n">
        <v>3</v>
      </c>
      <c r="K3617">
        <f>E3617-F3617</f>
        <v/>
      </c>
      <c r="L3617" s="10">
        <f>IFERROR(K3617/E3617,0)</f>
        <v/>
      </c>
      <c r="M3617">
        <f>YEAR(A3617)</f>
        <v/>
      </c>
      <c r="N3617">
        <f>"Q"&amp;ROUNDUP(MONTH(A3617)/3,0)</f>
        <v/>
      </c>
      <c r="O3617">
        <f>TEXT(A3617,"mmm")</f>
        <v/>
      </c>
    </row>
    <row r="3618">
      <c r="A3618" s="13" t="n">
        <v>45627</v>
      </c>
      <c r="B3618" t="inlineStr">
        <is>
          <t>South</t>
        </is>
      </c>
      <c r="C3618" t="inlineStr">
        <is>
          <t>Mobile App</t>
        </is>
      </c>
      <c r="D3618" t="inlineStr">
        <is>
          <t>Books</t>
        </is>
      </c>
      <c r="E3618" t="n">
        <v>15054.48</v>
      </c>
      <c r="F3618" t="n">
        <v>10717.35</v>
      </c>
      <c r="G3618" t="n">
        <v>15959.84</v>
      </c>
      <c r="H3618" t="n">
        <v>34</v>
      </c>
      <c r="I3618" t="n">
        <v>27</v>
      </c>
      <c r="J3618" t="n">
        <v>1</v>
      </c>
      <c r="K3618">
        <f>E3618-F3618</f>
        <v/>
      </c>
      <c r="L3618" s="10">
        <f>IFERROR(K3618/E3618,0)</f>
        <v/>
      </c>
      <c r="M3618">
        <f>YEAR(A3618)</f>
        <v/>
      </c>
      <c r="N3618">
        <f>"Q"&amp;ROUNDUP(MONTH(A3618)/3,0)</f>
        <v/>
      </c>
      <c r="O3618">
        <f>TEXT(A3618,"mmm")</f>
        <v/>
      </c>
    </row>
    <row r="3619">
      <c r="A3619" s="13" t="n">
        <v>45627</v>
      </c>
      <c r="B3619" t="inlineStr">
        <is>
          <t>South</t>
        </is>
      </c>
      <c r="C3619" t="inlineStr">
        <is>
          <t>Mobile App</t>
        </is>
      </c>
      <c r="D3619" t="inlineStr">
        <is>
          <t>Electronics</t>
        </is>
      </c>
      <c r="E3619" t="n">
        <v>621914.3100000001</v>
      </c>
      <c r="F3619" t="n">
        <v>565038.48</v>
      </c>
      <c r="G3619" t="n">
        <v>676596.25</v>
      </c>
      <c r="H3619" t="n">
        <v>55</v>
      </c>
      <c r="I3619" t="n">
        <v>45</v>
      </c>
      <c r="J3619" t="n">
        <v>0</v>
      </c>
      <c r="K3619">
        <f>E3619-F3619</f>
        <v/>
      </c>
      <c r="L3619" s="10">
        <f>IFERROR(K3619/E3619,0)</f>
        <v/>
      </c>
      <c r="M3619">
        <f>YEAR(A3619)</f>
        <v/>
      </c>
      <c r="N3619">
        <f>"Q"&amp;ROUNDUP(MONTH(A3619)/3,0)</f>
        <v/>
      </c>
      <c r="O3619">
        <f>TEXT(A3619,"mmm")</f>
        <v/>
      </c>
    </row>
    <row r="3620">
      <c r="A3620" s="13" t="n">
        <v>45627</v>
      </c>
      <c r="B3620" t="inlineStr">
        <is>
          <t>South</t>
        </is>
      </c>
      <c r="C3620" t="inlineStr">
        <is>
          <t>Mobile App</t>
        </is>
      </c>
      <c r="D3620" t="inlineStr">
        <is>
          <t>Fashion</t>
        </is>
      </c>
      <c r="E3620" t="n">
        <v>84545.02</v>
      </c>
      <c r="F3620" t="n">
        <v>45674.18</v>
      </c>
      <c r="G3620" t="n">
        <v>90039.62</v>
      </c>
      <c r="H3620" t="n">
        <v>63</v>
      </c>
      <c r="I3620" t="n">
        <v>53</v>
      </c>
      <c r="J3620" t="n">
        <v>5</v>
      </c>
      <c r="K3620">
        <f>E3620-F3620</f>
        <v/>
      </c>
      <c r="L3620" s="10">
        <f>IFERROR(K3620/E3620,0)</f>
        <v/>
      </c>
      <c r="M3620">
        <f>YEAR(A3620)</f>
        <v/>
      </c>
      <c r="N3620">
        <f>"Q"&amp;ROUNDUP(MONTH(A3620)/3,0)</f>
        <v/>
      </c>
      <c r="O3620">
        <f>TEXT(A3620,"mmm")</f>
        <v/>
      </c>
    </row>
    <row r="3621">
      <c r="A3621" s="13" t="n">
        <v>45627</v>
      </c>
      <c r="B3621" t="inlineStr">
        <is>
          <t>South</t>
        </is>
      </c>
      <c r="C3621" t="inlineStr">
        <is>
          <t>Mobile App</t>
        </is>
      </c>
      <c r="D3621" t="inlineStr">
        <is>
          <t>Grocery</t>
        </is>
      </c>
      <c r="E3621" t="n">
        <v>36347.05</v>
      </c>
      <c r="F3621" t="n">
        <v>31047.65</v>
      </c>
      <c r="G3621" t="n">
        <v>39744.14</v>
      </c>
      <c r="H3621" t="n">
        <v>88</v>
      </c>
      <c r="I3621" t="n">
        <v>38</v>
      </c>
      <c r="J3621" t="n">
        <v>0</v>
      </c>
      <c r="K3621">
        <f>E3621-F3621</f>
        <v/>
      </c>
      <c r="L3621" s="10">
        <f>IFERROR(K3621/E3621,0)</f>
        <v/>
      </c>
      <c r="M3621">
        <f>YEAR(A3621)</f>
        <v/>
      </c>
      <c r="N3621">
        <f>"Q"&amp;ROUNDUP(MONTH(A3621)/3,0)</f>
        <v/>
      </c>
      <c r="O3621">
        <f>TEXT(A3621,"mmm")</f>
        <v/>
      </c>
    </row>
    <row r="3622">
      <c r="A3622" s="13" t="n">
        <v>45627</v>
      </c>
      <c r="B3622" t="inlineStr">
        <is>
          <t>South</t>
        </is>
      </c>
      <c r="C3622" t="inlineStr">
        <is>
          <t>Mobile App</t>
        </is>
      </c>
      <c r="D3622" t="inlineStr">
        <is>
          <t>Home &amp; Kitchen</t>
        </is>
      </c>
      <c r="E3622" t="n">
        <v>118554.36</v>
      </c>
      <c r="F3622" t="n">
        <v>80919.03</v>
      </c>
      <c r="G3622" t="n">
        <v>126428.34</v>
      </c>
      <c r="H3622" t="n">
        <v>47</v>
      </c>
      <c r="I3622" t="n">
        <v>37</v>
      </c>
      <c r="J3622" t="n">
        <v>1</v>
      </c>
      <c r="K3622">
        <f>E3622-F3622</f>
        <v/>
      </c>
      <c r="L3622" s="10">
        <f>IFERROR(K3622/E3622,0)</f>
        <v/>
      </c>
      <c r="M3622">
        <f>YEAR(A3622)</f>
        <v/>
      </c>
      <c r="N3622">
        <f>"Q"&amp;ROUNDUP(MONTH(A3622)/3,0)</f>
        <v/>
      </c>
      <c r="O3622">
        <f>TEXT(A3622,"mmm")</f>
        <v/>
      </c>
    </row>
    <row r="3623">
      <c r="A3623" s="13" t="n">
        <v>45627</v>
      </c>
      <c r="B3623" t="inlineStr">
        <is>
          <t>South</t>
        </is>
      </c>
      <c r="C3623" t="inlineStr">
        <is>
          <t>Mobile App</t>
        </is>
      </c>
      <c r="D3623" t="inlineStr">
        <is>
          <t>Sports</t>
        </is>
      </c>
      <c r="E3623" t="n">
        <v>47121.12</v>
      </c>
      <c r="F3623" t="n">
        <v>31761.05</v>
      </c>
      <c r="G3623" t="n">
        <v>50977.64</v>
      </c>
      <c r="H3623" t="n">
        <v>31</v>
      </c>
      <c r="I3623" t="n">
        <v>25</v>
      </c>
      <c r="J3623" t="n">
        <v>2</v>
      </c>
      <c r="K3623">
        <f>E3623-F3623</f>
        <v/>
      </c>
      <c r="L3623" s="10">
        <f>IFERROR(K3623/E3623,0)</f>
        <v/>
      </c>
      <c r="M3623">
        <f>YEAR(A3623)</f>
        <v/>
      </c>
      <c r="N3623">
        <f>"Q"&amp;ROUNDUP(MONTH(A3623)/3,0)</f>
        <v/>
      </c>
      <c r="O3623">
        <f>TEXT(A3623,"mmm")</f>
        <v/>
      </c>
    </row>
    <row r="3624">
      <c r="A3624" s="13" t="n">
        <v>45627</v>
      </c>
      <c r="B3624" t="inlineStr">
        <is>
          <t>South</t>
        </is>
      </c>
      <c r="C3624" t="inlineStr">
        <is>
          <t>Retail Store</t>
        </is>
      </c>
      <c r="D3624" t="inlineStr">
        <is>
          <t>Beauty</t>
        </is>
      </c>
      <c r="E3624" t="n">
        <v>6598.21</v>
      </c>
      <c r="F3624" t="n">
        <v>3497.5</v>
      </c>
      <c r="G3624" t="n">
        <v>6912.88</v>
      </c>
      <c r="H3624" t="n">
        <v>13</v>
      </c>
      <c r="I3624" t="n">
        <v>10</v>
      </c>
      <c r="J3624" t="n">
        <v>0</v>
      </c>
      <c r="K3624">
        <f>E3624-F3624</f>
        <v/>
      </c>
      <c r="L3624" s="10">
        <f>IFERROR(K3624/E3624,0)</f>
        <v/>
      </c>
      <c r="M3624">
        <f>YEAR(A3624)</f>
        <v/>
      </c>
      <c r="N3624">
        <f>"Q"&amp;ROUNDUP(MONTH(A3624)/3,0)</f>
        <v/>
      </c>
      <c r="O3624">
        <f>TEXT(A3624,"mmm")</f>
        <v/>
      </c>
    </row>
    <row r="3625">
      <c r="A3625" s="13" t="n">
        <v>45627</v>
      </c>
      <c r="B3625" t="inlineStr">
        <is>
          <t>South</t>
        </is>
      </c>
      <c r="C3625" t="inlineStr">
        <is>
          <t>Retail Store</t>
        </is>
      </c>
      <c r="D3625" t="inlineStr">
        <is>
          <t>Books</t>
        </is>
      </c>
      <c r="E3625" t="n">
        <v>7005.65</v>
      </c>
      <c r="F3625" t="n">
        <v>4725.04</v>
      </c>
      <c r="G3625" t="n">
        <v>7078.24</v>
      </c>
      <c r="H3625" t="n">
        <v>14</v>
      </c>
      <c r="I3625" t="n">
        <v>10</v>
      </c>
      <c r="J3625" t="n">
        <v>0</v>
      </c>
      <c r="K3625">
        <f>E3625-F3625</f>
        <v/>
      </c>
      <c r="L3625" s="10">
        <f>IFERROR(K3625/E3625,0)</f>
        <v/>
      </c>
      <c r="M3625">
        <f>YEAR(A3625)</f>
        <v/>
      </c>
      <c r="N3625">
        <f>"Q"&amp;ROUNDUP(MONTH(A3625)/3,0)</f>
        <v/>
      </c>
      <c r="O3625">
        <f>TEXT(A3625,"mmm")</f>
        <v/>
      </c>
    </row>
    <row r="3626">
      <c r="A3626" s="13" t="n">
        <v>45627</v>
      </c>
      <c r="B3626" t="inlineStr">
        <is>
          <t>South</t>
        </is>
      </c>
      <c r="C3626" t="inlineStr">
        <is>
          <t>Retail Store</t>
        </is>
      </c>
      <c r="D3626" t="inlineStr">
        <is>
          <t>Electronics</t>
        </is>
      </c>
      <c r="E3626" t="n">
        <v>460243.77</v>
      </c>
      <c r="F3626" t="n">
        <v>392880.63</v>
      </c>
      <c r="G3626" t="n">
        <v>465786.88</v>
      </c>
      <c r="H3626" t="n">
        <v>28</v>
      </c>
      <c r="I3626" t="n">
        <v>23</v>
      </c>
      <c r="J3626" t="n">
        <v>0</v>
      </c>
      <c r="K3626">
        <f>E3626-F3626</f>
        <v/>
      </c>
      <c r="L3626" s="10">
        <f>IFERROR(K3626/E3626,0)</f>
        <v/>
      </c>
      <c r="M3626">
        <f>YEAR(A3626)</f>
        <v/>
      </c>
      <c r="N3626">
        <f>"Q"&amp;ROUNDUP(MONTH(A3626)/3,0)</f>
        <v/>
      </c>
      <c r="O3626">
        <f>TEXT(A3626,"mmm")</f>
        <v/>
      </c>
    </row>
    <row r="3627">
      <c r="A3627" s="13" t="n">
        <v>45627</v>
      </c>
      <c r="B3627" t="inlineStr">
        <is>
          <t>South</t>
        </is>
      </c>
      <c r="C3627" t="inlineStr">
        <is>
          <t>Retail Store</t>
        </is>
      </c>
      <c r="D3627" t="inlineStr">
        <is>
          <t>Fashion</t>
        </is>
      </c>
      <c r="E3627" t="n">
        <v>54937.21</v>
      </c>
      <c r="F3627" t="n">
        <v>28409.26</v>
      </c>
      <c r="G3627" t="n">
        <v>57474.73</v>
      </c>
      <c r="H3627" t="n">
        <v>37</v>
      </c>
      <c r="I3627" t="n">
        <v>34</v>
      </c>
      <c r="J3627" t="n">
        <v>5</v>
      </c>
      <c r="K3627">
        <f>E3627-F3627</f>
        <v/>
      </c>
      <c r="L3627" s="10">
        <f>IFERROR(K3627/E3627,0)</f>
        <v/>
      </c>
      <c r="M3627">
        <f>YEAR(A3627)</f>
        <v/>
      </c>
      <c r="N3627">
        <f>"Q"&amp;ROUNDUP(MONTH(A3627)/3,0)</f>
        <v/>
      </c>
      <c r="O3627">
        <f>TEXT(A3627,"mmm")</f>
        <v/>
      </c>
    </row>
    <row r="3628">
      <c r="A3628" s="13" t="n">
        <v>45627</v>
      </c>
      <c r="B3628" t="inlineStr">
        <is>
          <t>South</t>
        </is>
      </c>
      <c r="C3628" t="inlineStr">
        <is>
          <t>Retail Store</t>
        </is>
      </c>
      <c r="D3628" t="inlineStr">
        <is>
          <t>Grocery</t>
        </is>
      </c>
      <c r="E3628" t="n">
        <v>17730.55</v>
      </c>
      <c r="F3628" t="n">
        <v>14311.34</v>
      </c>
      <c r="G3628" t="n">
        <v>18489.12</v>
      </c>
      <c r="H3628" t="n">
        <v>42</v>
      </c>
      <c r="I3628" t="n">
        <v>14</v>
      </c>
      <c r="J3628" t="n">
        <v>0</v>
      </c>
      <c r="K3628">
        <f>E3628-F3628</f>
        <v/>
      </c>
      <c r="L3628" s="10">
        <f>IFERROR(K3628/E3628,0)</f>
        <v/>
      </c>
      <c r="M3628">
        <f>YEAR(A3628)</f>
        <v/>
      </c>
      <c r="N3628">
        <f>"Q"&amp;ROUNDUP(MONTH(A3628)/3,0)</f>
        <v/>
      </c>
      <c r="O3628">
        <f>TEXT(A3628,"mmm")</f>
        <v/>
      </c>
    </row>
    <row r="3629">
      <c r="A3629" s="13" t="n">
        <v>45627</v>
      </c>
      <c r="B3629" t="inlineStr">
        <is>
          <t>South</t>
        </is>
      </c>
      <c r="C3629" t="inlineStr">
        <is>
          <t>Retail Store</t>
        </is>
      </c>
      <c r="D3629" t="inlineStr">
        <is>
          <t>Home &amp; Kitchen</t>
        </is>
      </c>
      <c r="E3629" t="n">
        <v>59119.1</v>
      </c>
      <c r="F3629" t="n">
        <v>39352.47</v>
      </c>
      <c r="G3629" t="n">
        <v>61492.08</v>
      </c>
      <c r="H3629" t="n">
        <v>23</v>
      </c>
      <c r="I3629" t="n">
        <v>18</v>
      </c>
      <c r="J3629" t="n">
        <v>1</v>
      </c>
      <c r="K3629">
        <f>E3629-F3629</f>
        <v/>
      </c>
      <c r="L3629" s="10">
        <f>IFERROR(K3629/E3629,0)</f>
        <v/>
      </c>
      <c r="M3629">
        <f>YEAR(A3629)</f>
        <v/>
      </c>
      <c r="N3629">
        <f>"Q"&amp;ROUNDUP(MONTH(A3629)/3,0)</f>
        <v/>
      </c>
      <c r="O3629">
        <f>TEXT(A3629,"mmm")</f>
        <v/>
      </c>
    </row>
    <row r="3630">
      <c r="A3630" s="13" t="n">
        <v>45627</v>
      </c>
      <c r="B3630" t="inlineStr">
        <is>
          <t>South</t>
        </is>
      </c>
      <c r="C3630" t="inlineStr">
        <is>
          <t>Retail Store</t>
        </is>
      </c>
      <c r="D3630" t="inlineStr">
        <is>
          <t>Sports</t>
        </is>
      </c>
      <c r="E3630" t="n">
        <v>24471.56</v>
      </c>
      <c r="F3630" t="n">
        <v>15900.33</v>
      </c>
      <c r="G3630" t="n">
        <v>25557.96</v>
      </c>
      <c r="H3630" t="n">
        <v>13</v>
      </c>
      <c r="I3630" t="n">
        <v>11</v>
      </c>
      <c r="J3630" t="n">
        <v>0</v>
      </c>
      <c r="K3630">
        <f>E3630-F3630</f>
        <v/>
      </c>
      <c r="L3630" s="10">
        <f>IFERROR(K3630/E3630,0)</f>
        <v/>
      </c>
      <c r="M3630">
        <f>YEAR(A3630)</f>
        <v/>
      </c>
      <c r="N3630">
        <f>"Q"&amp;ROUNDUP(MONTH(A3630)/3,0)</f>
        <v/>
      </c>
      <c r="O3630">
        <f>TEXT(A3630,"mmm")</f>
        <v/>
      </c>
    </row>
    <row r="3631">
      <c r="A3631" s="13" t="n">
        <v>45627</v>
      </c>
      <c r="B3631" t="inlineStr">
        <is>
          <t>South</t>
        </is>
      </c>
      <c r="C3631" t="inlineStr">
        <is>
          <t>Retail Store</t>
        </is>
      </c>
      <c r="D3631" t="inlineStr">
        <is>
          <t>Unknown</t>
        </is>
      </c>
      <c r="E3631" t="n">
        <v>626.1799999999999</v>
      </c>
      <c r="F3631" t="n">
        <v>461.26</v>
      </c>
      <c r="G3631" t="n">
        <v>695.76</v>
      </c>
      <c r="H3631" t="n">
        <v>1</v>
      </c>
      <c r="I3631" t="n">
        <v>1</v>
      </c>
      <c r="J3631" t="n">
        <v>0</v>
      </c>
      <c r="K3631">
        <f>E3631-F3631</f>
        <v/>
      </c>
      <c r="L3631" s="10">
        <f>IFERROR(K3631/E3631,0)</f>
        <v/>
      </c>
      <c r="M3631">
        <f>YEAR(A3631)</f>
        <v/>
      </c>
      <c r="N3631">
        <f>"Q"&amp;ROUNDUP(MONTH(A3631)/3,0)</f>
        <v/>
      </c>
      <c r="O3631">
        <f>TEXT(A3631,"mmm")</f>
        <v/>
      </c>
    </row>
    <row r="3632">
      <c r="A3632" s="13" t="n">
        <v>45627</v>
      </c>
      <c r="B3632" t="inlineStr">
        <is>
          <t>South</t>
        </is>
      </c>
      <c r="C3632" t="inlineStr">
        <is>
          <t>Unknown</t>
        </is>
      </c>
      <c r="D3632" t="inlineStr">
        <is>
          <t>Books</t>
        </is>
      </c>
      <c r="E3632" t="n">
        <v>354.69</v>
      </c>
      <c r="F3632" t="n">
        <v>262.53</v>
      </c>
      <c r="G3632" t="n">
        <v>373.36</v>
      </c>
      <c r="H3632" t="n">
        <v>1</v>
      </c>
      <c r="I3632" t="n">
        <v>1</v>
      </c>
      <c r="J3632" t="n">
        <v>0</v>
      </c>
      <c r="K3632">
        <f>E3632-F3632</f>
        <v/>
      </c>
      <c r="L3632" s="10">
        <f>IFERROR(K3632/E3632,0)</f>
        <v/>
      </c>
      <c r="M3632">
        <f>YEAR(A3632)</f>
        <v/>
      </c>
      <c r="N3632">
        <f>"Q"&amp;ROUNDUP(MONTH(A3632)/3,0)</f>
        <v/>
      </c>
      <c r="O3632">
        <f>TEXT(A3632,"mmm")</f>
        <v/>
      </c>
    </row>
    <row r="3633">
      <c r="A3633" s="13" t="n">
        <v>45627</v>
      </c>
      <c r="B3633" t="inlineStr">
        <is>
          <t>South</t>
        </is>
      </c>
      <c r="C3633" t="inlineStr">
        <is>
          <t>Unknown</t>
        </is>
      </c>
      <c r="D3633" t="inlineStr">
        <is>
          <t>Electronics</t>
        </is>
      </c>
      <c r="E3633" t="n">
        <v>51833.33</v>
      </c>
      <c r="F3633" t="n">
        <v>46381.06</v>
      </c>
      <c r="G3633" t="n">
        <v>55187.6</v>
      </c>
      <c r="H3633" t="n">
        <v>5</v>
      </c>
      <c r="I3633" t="n">
        <v>4</v>
      </c>
      <c r="J3633" t="n">
        <v>0</v>
      </c>
      <c r="K3633">
        <f>E3633-F3633</f>
        <v/>
      </c>
      <c r="L3633" s="10">
        <f>IFERROR(K3633/E3633,0)</f>
        <v/>
      </c>
      <c r="M3633">
        <f>YEAR(A3633)</f>
        <v/>
      </c>
      <c r="N3633">
        <f>"Q"&amp;ROUNDUP(MONTH(A3633)/3,0)</f>
        <v/>
      </c>
      <c r="O3633">
        <f>TEXT(A3633,"mmm")</f>
        <v/>
      </c>
    </row>
    <row r="3634">
      <c r="A3634" s="13" t="n">
        <v>45627</v>
      </c>
      <c r="B3634" t="inlineStr">
        <is>
          <t>South</t>
        </is>
      </c>
      <c r="C3634" t="inlineStr">
        <is>
          <t>Unknown</t>
        </is>
      </c>
      <c r="D3634" t="inlineStr">
        <is>
          <t>Fashion</t>
        </is>
      </c>
      <c r="E3634" t="n">
        <v>7861.09</v>
      </c>
      <c r="F3634" t="n">
        <v>3935.32</v>
      </c>
      <c r="G3634" t="n">
        <v>8242</v>
      </c>
      <c r="H3634" t="n">
        <v>5</v>
      </c>
      <c r="I3634" t="n">
        <v>4</v>
      </c>
      <c r="J3634" t="n">
        <v>2</v>
      </c>
      <c r="K3634">
        <f>E3634-F3634</f>
        <v/>
      </c>
      <c r="L3634" s="10">
        <f>IFERROR(K3634/E3634,0)</f>
        <v/>
      </c>
      <c r="M3634">
        <f>YEAR(A3634)</f>
        <v/>
      </c>
      <c r="N3634">
        <f>"Q"&amp;ROUNDUP(MONTH(A3634)/3,0)</f>
        <v/>
      </c>
      <c r="O3634">
        <f>TEXT(A3634,"mmm")</f>
        <v/>
      </c>
    </row>
    <row r="3635">
      <c r="A3635" s="13" t="n">
        <v>45627</v>
      </c>
      <c r="B3635" t="inlineStr">
        <is>
          <t>South</t>
        </is>
      </c>
      <c r="C3635" t="inlineStr">
        <is>
          <t>Unknown</t>
        </is>
      </c>
      <c r="D3635" t="inlineStr">
        <is>
          <t>Grocery</t>
        </is>
      </c>
      <c r="E3635" t="n">
        <v>432.74</v>
      </c>
      <c r="F3635" t="n">
        <v>342.04</v>
      </c>
      <c r="G3635" t="n">
        <v>455.52</v>
      </c>
      <c r="H3635" t="n">
        <v>2</v>
      </c>
      <c r="I3635" t="n">
        <v>1</v>
      </c>
      <c r="J3635" t="n">
        <v>0</v>
      </c>
      <c r="K3635">
        <f>E3635-F3635</f>
        <v/>
      </c>
      <c r="L3635" s="10">
        <f>IFERROR(K3635/E3635,0)</f>
        <v/>
      </c>
      <c r="M3635">
        <f>YEAR(A3635)</f>
        <v/>
      </c>
      <c r="N3635">
        <f>"Q"&amp;ROUNDUP(MONTH(A3635)/3,0)</f>
        <v/>
      </c>
      <c r="O3635">
        <f>TEXT(A3635,"mmm")</f>
        <v/>
      </c>
    </row>
    <row r="3636">
      <c r="A3636" s="13" t="n">
        <v>45627</v>
      </c>
      <c r="B3636" t="inlineStr">
        <is>
          <t>South</t>
        </is>
      </c>
      <c r="C3636" t="inlineStr">
        <is>
          <t>Unknown</t>
        </is>
      </c>
      <c r="D3636" t="inlineStr">
        <is>
          <t>Sports</t>
        </is>
      </c>
      <c r="E3636" t="n">
        <v>2105.06</v>
      </c>
      <c r="F3636" t="n">
        <v>1299.02</v>
      </c>
      <c r="G3636" t="n">
        <v>2338.96</v>
      </c>
      <c r="H3636" t="n">
        <v>1</v>
      </c>
      <c r="I3636" t="n">
        <v>1</v>
      </c>
      <c r="J3636" t="n">
        <v>0</v>
      </c>
      <c r="K3636">
        <f>E3636-F3636</f>
        <v/>
      </c>
      <c r="L3636" s="10">
        <f>IFERROR(K3636/E3636,0)</f>
        <v/>
      </c>
      <c r="M3636">
        <f>YEAR(A3636)</f>
        <v/>
      </c>
      <c r="N3636">
        <f>"Q"&amp;ROUNDUP(MONTH(A3636)/3,0)</f>
        <v/>
      </c>
      <c r="O3636">
        <f>TEXT(A3636,"mmm")</f>
        <v/>
      </c>
    </row>
    <row r="3637">
      <c r="A3637" s="13" t="n">
        <v>45627</v>
      </c>
      <c r="B3637" t="inlineStr">
        <is>
          <t>South</t>
        </is>
      </c>
      <c r="C3637" t="inlineStr">
        <is>
          <t>Website</t>
        </is>
      </c>
      <c r="D3637" t="inlineStr">
        <is>
          <t>Beauty</t>
        </is>
      </c>
      <c r="E3637" t="n">
        <v>26795.14</v>
      </c>
      <c r="F3637" t="n">
        <v>14677.53</v>
      </c>
      <c r="G3637" t="n">
        <v>28936.92</v>
      </c>
      <c r="H3637" t="n">
        <v>50</v>
      </c>
      <c r="I3637" t="n">
        <v>42</v>
      </c>
      <c r="J3637" t="n">
        <v>1</v>
      </c>
      <c r="K3637">
        <f>E3637-F3637</f>
        <v/>
      </c>
      <c r="L3637" s="10">
        <f>IFERROR(K3637/E3637,0)</f>
        <v/>
      </c>
      <c r="M3637">
        <f>YEAR(A3637)</f>
        <v/>
      </c>
      <c r="N3637">
        <f>"Q"&amp;ROUNDUP(MONTH(A3637)/3,0)</f>
        <v/>
      </c>
      <c r="O3637">
        <f>TEXT(A3637,"mmm")</f>
        <v/>
      </c>
    </row>
    <row r="3638">
      <c r="A3638" s="13" t="n">
        <v>45627</v>
      </c>
      <c r="B3638" t="inlineStr">
        <is>
          <t>South</t>
        </is>
      </c>
      <c r="C3638" t="inlineStr">
        <is>
          <t>Website</t>
        </is>
      </c>
      <c r="D3638" t="inlineStr">
        <is>
          <t>Books</t>
        </is>
      </c>
      <c r="E3638" t="n">
        <v>14290.45</v>
      </c>
      <c r="F3638" t="n">
        <v>10267.73</v>
      </c>
      <c r="G3638" t="n">
        <v>15138.07</v>
      </c>
      <c r="H3638" t="n">
        <v>32</v>
      </c>
      <c r="I3638" t="n">
        <v>23</v>
      </c>
      <c r="J3638" t="n">
        <v>1</v>
      </c>
      <c r="K3638">
        <f>E3638-F3638</f>
        <v/>
      </c>
      <c r="L3638" s="10">
        <f>IFERROR(K3638/E3638,0)</f>
        <v/>
      </c>
      <c r="M3638">
        <f>YEAR(A3638)</f>
        <v/>
      </c>
      <c r="N3638">
        <f>"Q"&amp;ROUNDUP(MONTH(A3638)/3,0)</f>
        <v/>
      </c>
      <c r="O3638">
        <f>TEXT(A3638,"mmm")</f>
        <v/>
      </c>
    </row>
    <row r="3639">
      <c r="A3639" s="13" t="n">
        <v>45627</v>
      </c>
      <c r="B3639" t="inlineStr">
        <is>
          <t>South</t>
        </is>
      </c>
      <c r="C3639" t="inlineStr">
        <is>
          <t>Website</t>
        </is>
      </c>
      <c r="D3639" t="inlineStr">
        <is>
          <t>Electronics</t>
        </is>
      </c>
      <c r="E3639" t="n">
        <v>588560.4</v>
      </c>
      <c r="F3639" t="n">
        <v>512602.63</v>
      </c>
      <c r="G3639" t="n">
        <v>620631.1899999999</v>
      </c>
      <c r="H3639" t="n">
        <v>54</v>
      </c>
      <c r="I3639" t="n">
        <v>40</v>
      </c>
      <c r="J3639" t="n">
        <v>1</v>
      </c>
      <c r="K3639">
        <f>E3639-F3639</f>
        <v/>
      </c>
      <c r="L3639" s="10">
        <f>IFERROR(K3639/E3639,0)</f>
        <v/>
      </c>
      <c r="M3639">
        <f>YEAR(A3639)</f>
        <v/>
      </c>
      <c r="N3639">
        <f>"Q"&amp;ROUNDUP(MONTH(A3639)/3,0)</f>
        <v/>
      </c>
      <c r="O3639">
        <f>TEXT(A3639,"mmm")</f>
        <v/>
      </c>
    </row>
    <row r="3640">
      <c r="A3640" s="13" t="n">
        <v>45627</v>
      </c>
      <c r="B3640" t="inlineStr">
        <is>
          <t>South</t>
        </is>
      </c>
      <c r="C3640" t="inlineStr">
        <is>
          <t>Website</t>
        </is>
      </c>
      <c r="D3640" t="inlineStr">
        <is>
          <t>Fashion</t>
        </is>
      </c>
      <c r="E3640" t="n">
        <v>148904.93</v>
      </c>
      <c r="F3640" t="n">
        <v>79134.11</v>
      </c>
      <c r="G3640" t="n">
        <v>159936.91</v>
      </c>
      <c r="H3640" t="n">
        <v>102</v>
      </c>
      <c r="I3640" t="n">
        <v>78</v>
      </c>
      <c r="J3640" t="n">
        <v>10</v>
      </c>
      <c r="K3640">
        <f>E3640-F3640</f>
        <v/>
      </c>
      <c r="L3640" s="10">
        <f>IFERROR(K3640/E3640,0)</f>
        <v/>
      </c>
      <c r="M3640">
        <f>YEAR(A3640)</f>
        <v/>
      </c>
      <c r="N3640">
        <f>"Q"&amp;ROUNDUP(MONTH(A3640)/3,0)</f>
        <v/>
      </c>
      <c r="O3640">
        <f>TEXT(A3640,"mmm")</f>
        <v/>
      </c>
    </row>
    <row r="3641">
      <c r="A3641" s="13" t="n">
        <v>45627</v>
      </c>
      <c r="B3641" t="inlineStr">
        <is>
          <t>South</t>
        </is>
      </c>
      <c r="C3641" t="inlineStr">
        <is>
          <t>Website</t>
        </is>
      </c>
      <c r="D3641" t="inlineStr">
        <is>
          <t>Grocery</t>
        </is>
      </c>
      <c r="E3641" t="n">
        <v>33516.26</v>
      </c>
      <c r="F3641" t="n">
        <v>27833.88</v>
      </c>
      <c r="G3641" t="n">
        <v>35558.42</v>
      </c>
      <c r="H3641" t="n">
        <v>97</v>
      </c>
      <c r="I3641" t="n">
        <v>43</v>
      </c>
      <c r="J3641" t="n">
        <v>0</v>
      </c>
      <c r="K3641">
        <f>E3641-F3641</f>
        <v/>
      </c>
      <c r="L3641" s="10">
        <f>IFERROR(K3641/E3641,0)</f>
        <v/>
      </c>
      <c r="M3641">
        <f>YEAR(A3641)</f>
        <v/>
      </c>
      <c r="N3641">
        <f>"Q"&amp;ROUNDUP(MONTH(A3641)/3,0)</f>
        <v/>
      </c>
      <c r="O3641">
        <f>TEXT(A3641,"mmm")</f>
        <v/>
      </c>
    </row>
    <row r="3642">
      <c r="A3642" s="13" t="n">
        <v>45627</v>
      </c>
      <c r="B3642" t="inlineStr">
        <is>
          <t>South</t>
        </is>
      </c>
      <c r="C3642" t="inlineStr">
        <is>
          <t>Website</t>
        </is>
      </c>
      <c r="D3642" t="inlineStr">
        <is>
          <t>Home &amp; Kitchen</t>
        </is>
      </c>
      <c r="E3642" t="n">
        <v>99205.89999999999</v>
      </c>
      <c r="F3642" t="n">
        <v>65866.11</v>
      </c>
      <c r="G3642" t="n">
        <v>105843</v>
      </c>
      <c r="H3642" t="n">
        <v>53</v>
      </c>
      <c r="I3642" t="n">
        <v>42</v>
      </c>
      <c r="J3642" t="n">
        <v>3</v>
      </c>
      <c r="K3642">
        <f>E3642-F3642</f>
        <v/>
      </c>
      <c r="L3642" s="10">
        <f>IFERROR(K3642/E3642,0)</f>
        <v/>
      </c>
      <c r="M3642">
        <f>YEAR(A3642)</f>
        <v/>
      </c>
      <c r="N3642">
        <f>"Q"&amp;ROUNDUP(MONTH(A3642)/3,0)</f>
        <v/>
      </c>
      <c r="O3642">
        <f>TEXT(A3642,"mmm")</f>
        <v/>
      </c>
    </row>
    <row r="3643">
      <c r="A3643" s="13" t="n">
        <v>45627</v>
      </c>
      <c r="B3643" t="inlineStr">
        <is>
          <t>South</t>
        </is>
      </c>
      <c r="C3643" t="inlineStr">
        <is>
          <t>Website</t>
        </is>
      </c>
      <c r="D3643" t="inlineStr">
        <is>
          <t>Sports</t>
        </is>
      </c>
      <c r="E3643" t="n">
        <v>47102.51</v>
      </c>
      <c r="F3643" t="n">
        <v>31493.37</v>
      </c>
      <c r="G3643" t="n">
        <v>51134.89</v>
      </c>
      <c r="H3643" t="n">
        <v>23</v>
      </c>
      <c r="I3643" t="n">
        <v>17</v>
      </c>
      <c r="J3643" t="n">
        <v>0</v>
      </c>
      <c r="K3643">
        <f>E3643-F3643</f>
        <v/>
      </c>
      <c r="L3643" s="10">
        <f>IFERROR(K3643/E3643,0)</f>
        <v/>
      </c>
      <c r="M3643">
        <f>YEAR(A3643)</f>
        <v/>
      </c>
      <c r="N3643">
        <f>"Q"&amp;ROUNDUP(MONTH(A3643)/3,0)</f>
        <v/>
      </c>
      <c r="O3643">
        <f>TEXT(A3643,"mmm")</f>
        <v/>
      </c>
    </row>
    <row r="3644">
      <c r="A3644" s="13" t="n">
        <v>45627</v>
      </c>
      <c r="B3644" t="inlineStr">
        <is>
          <t>West</t>
        </is>
      </c>
      <c r="C3644" t="inlineStr">
        <is>
          <t>Marketplace</t>
        </is>
      </c>
      <c r="D3644" t="inlineStr">
        <is>
          <t>Beauty</t>
        </is>
      </c>
      <c r="E3644" t="n">
        <v>20157.23</v>
      </c>
      <c r="F3644" t="n">
        <v>11836.02</v>
      </c>
      <c r="G3644" t="n">
        <v>23017.16</v>
      </c>
      <c r="H3644" t="n">
        <v>40</v>
      </c>
      <c r="I3644" t="n">
        <v>36</v>
      </c>
      <c r="J3644" t="n">
        <v>1</v>
      </c>
      <c r="K3644">
        <f>E3644-F3644</f>
        <v/>
      </c>
      <c r="L3644" s="10">
        <f>IFERROR(K3644/E3644,0)</f>
        <v/>
      </c>
      <c r="M3644">
        <f>YEAR(A3644)</f>
        <v/>
      </c>
      <c r="N3644">
        <f>"Q"&amp;ROUNDUP(MONTH(A3644)/3,0)</f>
        <v/>
      </c>
      <c r="O3644">
        <f>TEXT(A3644,"mmm")</f>
        <v/>
      </c>
    </row>
    <row r="3645">
      <c r="A3645" s="13" t="n">
        <v>45627</v>
      </c>
      <c r="B3645" t="inlineStr">
        <is>
          <t>West</t>
        </is>
      </c>
      <c r="C3645" t="inlineStr">
        <is>
          <t>Marketplace</t>
        </is>
      </c>
      <c r="D3645" t="inlineStr">
        <is>
          <t>Books</t>
        </is>
      </c>
      <c r="E3645" t="n">
        <v>16091.67</v>
      </c>
      <c r="F3645" t="n">
        <v>12571.83</v>
      </c>
      <c r="G3645" t="n">
        <v>18364.07</v>
      </c>
      <c r="H3645" t="n">
        <v>35</v>
      </c>
      <c r="I3645" t="n">
        <v>25</v>
      </c>
      <c r="J3645" t="n">
        <v>1</v>
      </c>
      <c r="K3645">
        <f>E3645-F3645</f>
        <v/>
      </c>
      <c r="L3645" s="10">
        <f>IFERROR(K3645/E3645,0)</f>
        <v/>
      </c>
      <c r="M3645">
        <f>YEAR(A3645)</f>
        <v/>
      </c>
      <c r="N3645">
        <f>"Q"&amp;ROUNDUP(MONTH(A3645)/3,0)</f>
        <v/>
      </c>
      <c r="O3645">
        <f>TEXT(A3645,"mmm")</f>
        <v/>
      </c>
    </row>
    <row r="3646">
      <c r="A3646" s="13" t="n">
        <v>45627</v>
      </c>
      <c r="B3646" t="inlineStr">
        <is>
          <t>West</t>
        </is>
      </c>
      <c r="C3646" t="inlineStr">
        <is>
          <t>Marketplace</t>
        </is>
      </c>
      <c r="D3646" t="inlineStr">
        <is>
          <t>Electronics</t>
        </is>
      </c>
      <c r="E3646" t="n">
        <v>408061.25</v>
      </c>
      <c r="F3646" t="n">
        <v>379706.26</v>
      </c>
      <c r="G3646" t="n">
        <v>459051.84</v>
      </c>
      <c r="H3646" t="n">
        <v>44</v>
      </c>
      <c r="I3646" t="n">
        <v>34</v>
      </c>
      <c r="J3646" t="n">
        <v>9</v>
      </c>
      <c r="K3646">
        <f>E3646-F3646</f>
        <v/>
      </c>
      <c r="L3646" s="10">
        <f>IFERROR(K3646/E3646,0)</f>
        <v/>
      </c>
      <c r="M3646">
        <f>YEAR(A3646)</f>
        <v/>
      </c>
      <c r="N3646">
        <f>"Q"&amp;ROUNDUP(MONTH(A3646)/3,0)</f>
        <v/>
      </c>
      <c r="O3646">
        <f>TEXT(A3646,"mmm")</f>
        <v/>
      </c>
    </row>
    <row r="3647">
      <c r="A3647" s="13" t="n">
        <v>45627</v>
      </c>
      <c r="B3647" t="inlineStr">
        <is>
          <t>West</t>
        </is>
      </c>
      <c r="C3647" t="inlineStr">
        <is>
          <t>Marketplace</t>
        </is>
      </c>
      <c r="D3647" t="inlineStr">
        <is>
          <t>Fashion</t>
        </is>
      </c>
      <c r="E3647" t="n">
        <v>91756.8</v>
      </c>
      <c r="F3647" t="n">
        <v>50095.13</v>
      </c>
      <c r="G3647" t="n">
        <v>101177.85</v>
      </c>
      <c r="H3647" t="n">
        <v>75</v>
      </c>
      <c r="I3647" t="n">
        <v>62</v>
      </c>
      <c r="J3647" t="n">
        <v>11</v>
      </c>
      <c r="K3647">
        <f>E3647-F3647</f>
        <v/>
      </c>
      <c r="L3647" s="10">
        <f>IFERROR(K3647/E3647,0)</f>
        <v/>
      </c>
      <c r="M3647">
        <f>YEAR(A3647)</f>
        <v/>
      </c>
      <c r="N3647">
        <f>"Q"&amp;ROUNDUP(MONTH(A3647)/3,0)</f>
        <v/>
      </c>
      <c r="O3647">
        <f>TEXT(A3647,"mmm")</f>
        <v/>
      </c>
    </row>
    <row r="3648">
      <c r="A3648" s="13" t="n">
        <v>45627</v>
      </c>
      <c r="B3648" t="inlineStr">
        <is>
          <t>West</t>
        </is>
      </c>
      <c r="C3648" t="inlineStr">
        <is>
          <t>Marketplace</t>
        </is>
      </c>
      <c r="D3648" t="inlineStr">
        <is>
          <t>Grocery</t>
        </is>
      </c>
      <c r="E3648" t="n">
        <v>31808.03</v>
      </c>
      <c r="F3648" t="n">
        <v>27074.98</v>
      </c>
      <c r="G3648" t="n">
        <v>34928.59</v>
      </c>
      <c r="H3648" t="n">
        <v>95</v>
      </c>
      <c r="I3648" t="n">
        <v>38</v>
      </c>
      <c r="J3648" t="n">
        <v>0</v>
      </c>
      <c r="K3648">
        <f>E3648-F3648</f>
        <v/>
      </c>
      <c r="L3648" s="10">
        <f>IFERROR(K3648/E3648,0)</f>
        <v/>
      </c>
      <c r="M3648">
        <f>YEAR(A3648)</f>
        <v/>
      </c>
      <c r="N3648">
        <f>"Q"&amp;ROUNDUP(MONTH(A3648)/3,0)</f>
        <v/>
      </c>
      <c r="O3648">
        <f>TEXT(A3648,"mmm")</f>
        <v/>
      </c>
    </row>
    <row r="3649">
      <c r="A3649" s="13" t="n">
        <v>45627</v>
      </c>
      <c r="B3649" t="inlineStr">
        <is>
          <t>West</t>
        </is>
      </c>
      <c r="C3649" t="inlineStr">
        <is>
          <t>Marketplace</t>
        </is>
      </c>
      <c r="D3649" t="inlineStr">
        <is>
          <t>Home &amp; Kitchen</t>
        </is>
      </c>
      <c r="E3649" t="n">
        <v>126336.54</v>
      </c>
      <c r="F3649" t="n">
        <v>90589.64999999999</v>
      </c>
      <c r="G3649" t="n">
        <v>141102.58</v>
      </c>
      <c r="H3649" t="n">
        <v>56</v>
      </c>
      <c r="I3649" t="n">
        <v>45</v>
      </c>
      <c r="J3649" t="n">
        <v>3</v>
      </c>
      <c r="K3649">
        <f>E3649-F3649</f>
        <v/>
      </c>
      <c r="L3649" s="10">
        <f>IFERROR(K3649/E3649,0)</f>
        <v/>
      </c>
      <c r="M3649">
        <f>YEAR(A3649)</f>
        <v/>
      </c>
      <c r="N3649">
        <f>"Q"&amp;ROUNDUP(MONTH(A3649)/3,0)</f>
        <v/>
      </c>
      <c r="O3649">
        <f>TEXT(A3649,"mmm")</f>
        <v/>
      </c>
    </row>
    <row r="3650">
      <c r="A3650" s="13" t="n">
        <v>45627</v>
      </c>
      <c r="B3650" t="inlineStr">
        <is>
          <t>West</t>
        </is>
      </c>
      <c r="C3650" t="inlineStr">
        <is>
          <t>Marketplace</t>
        </is>
      </c>
      <c r="D3650" t="inlineStr">
        <is>
          <t>Sports</t>
        </is>
      </c>
      <c r="E3650" t="n">
        <v>46172.44</v>
      </c>
      <c r="F3650" t="n">
        <v>31742.13</v>
      </c>
      <c r="G3650" t="n">
        <v>51906.4</v>
      </c>
      <c r="H3650" t="n">
        <v>20</v>
      </c>
      <c r="I3650" t="n">
        <v>17</v>
      </c>
      <c r="J3650" t="n">
        <v>1</v>
      </c>
      <c r="K3650">
        <f>E3650-F3650</f>
        <v/>
      </c>
      <c r="L3650" s="10">
        <f>IFERROR(K3650/E3650,0)</f>
        <v/>
      </c>
      <c r="M3650">
        <f>YEAR(A3650)</f>
        <v/>
      </c>
      <c r="N3650">
        <f>"Q"&amp;ROUNDUP(MONTH(A3650)/3,0)</f>
        <v/>
      </c>
      <c r="O3650">
        <f>TEXT(A3650,"mmm")</f>
        <v/>
      </c>
    </row>
    <row r="3651">
      <c r="A3651" s="13" t="n">
        <v>45627</v>
      </c>
      <c r="B3651" t="inlineStr">
        <is>
          <t>West</t>
        </is>
      </c>
      <c r="C3651" t="inlineStr">
        <is>
          <t>Marketplace</t>
        </is>
      </c>
      <c r="D3651" t="inlineStr">
        <is>
          <t>Unknown</t>
        </is>
      </c>
      <c r="E3651" t="n">
        <v>513.86</v>
      </c>
      <c r="F3651" t="n">
        <v>401.26</v>
      </c>
      <c r="G3651" t="n">
        <v>570.96</v>
      </c>
      <c r="H3651" t="n">
        <v>1</v>
      </c>
      <c r="I3651" t="n">
        <v>1</v>
      </c>
      <c r="J3651" t="n">
        <v>0</v>
      </c>
      <c r="K3651">
        <f>E3651-F3651</f>
        <v/>
      </c>
      <c r="L3651" s="10">
        <f>IFERROR(K3651/E3651,0)</f>
        <v/>
      </c>
      <c r="M3651">
        <f>YEAR(A3651)</f>
        <v/>
      </c>
      <c r="N3651">
        <f>"Q"&amp;ROUNDUP(MONTH(A3651)/3,0)</f>
        <v/>
      </c>
      <c r="O3651">
        <f>TEXT(A3651,"mmm")</f>
        <v/>
      </c>
    </row>
    <row r="3652">
      <c r="A3652" s="13" t="n">
        <v>45627</v>
      </c>
      <c r="B3652" t="inlineStr">
        <is>
          <t>West</t>
        </is>
      </c>
      <c r="C3652" t="inlineStr">
        <is>
          <t>Mobile App</t>
        </is>
      </c>
      <c r="D3652" t="inlineStr">
        <is>
          <t>Beauty</t>
        </is>
      </c>
      <c r="E3652" t="n">
        <v>23184.69</v>
      </c>
      <c r="F3652" t="n">
        <v>12496.19</v>
      </c>
      <c r="G3652" t="n">
        <v>24470.16</v>
      </c>
      <c r="H3652" t="n">
        <v>51</v>
      </c>
      <c r="I3652" t="n">
        <v>42</v>
      </c>
      <c r="J3652" t="n">
        <v>2</v>
      </c>
      <c r="K3652">
        <f>E3652-F3652</f>
        <v/>
      </c>
      <c r="L3652" s="10">
        <f>IFERROR(K3652/E3652,0)</f>
        <v/>
      </c>
      <c r="M3652">
        <f>YEAR(A3652)</f>
        <v/>
      </c>
      <c r="N3652">
        <f>"Q"&amp;ROUNDUP(MONTH(A3652)/3,0)</f>
        <v/>
      </c>
      <c r="O3652">
        <f>TEXT(A3652,"mmm")</f>
        <v/>
      </c>
    </row>
    <row r="3653">
      <c r="A3653" s="13" t="n">
        <v>45627</v>
      </c>
      <c r="B3653" t="inlineStr">
        <is>
          <t>West</t>
        </is>
      </c>
      <c r="C3653" t="inlineStr">
        <is>
          <t>Mobile App</t>
        </is>
      </c>
      <c r="D3653" t="inlineStr">
        <is>
          <t>Books</t>
        </is>
      </c>
      <c r="E3653" t="n">
        <v>16045.83</v>
      </c>
      <c r="F3653" t="n">
        <v>11792.47</v>
      </c>
      <c r="G3653" t="n">
        <v>17312.01</v>
      </c>
      <c r="H3653" t="n">
        <v>35</v>
      </c>
      <c r="I3653" t="n">
        <v>28</v>
      </c>
      <c r="J3653" t="n">
        <v>0</v>
      </c>
      <c r="K3653">
        <f>E3653-F3653</f>
        <v/>
      </c>
      <c r="L3653" s="10">
        <f>IFERROR(K3653/E3653,0)</f>
        <v/>
      </c>
      <c r="M3653">
        <f>YEAR(A3653)</f>
        <v/>
      </c>
      <c r="N3653">
        <f>"Q"&amp;ROUNDUP(MONTH(A3653)/3,0)</f>
        <v/>
      </c>
      <c r="O3653">
        <f>TEXT(A3653,"mmm")</f>
        <v/>
      </c>
    </row>
    <row r="3654">
      <c r="A3654" s="13" t="n">
        <v>45627</v>
      </c>
      <c r="B3654" t="inlineStr">
        <is>
          <t>West</t>
        </is>
      </c>
      <c r="C3654" t="inlineStr">
        <is>
          <t>Mobile App</t>
        </is>
      </c>
      <c r="D3654" t="inlineStr">
        <is>
          <t>Electronics</t>
        </is>
      </c>
      <c r="E3654" t="n">
        <v>653000.2</v>
      </c>
      <c r="F3654" t="n">
        <v>583136.25</v>
      </c>
      <c r="G3654" t="n">
        <v>702481.4399999999</v>
      </c>
      <c r="H3654" t="n">
        <v>63</v>
      </c>
      <c r="I3654" t="n">
        <v>53</v>
      </c>
      <c r="J3654" t="n">
        <v>1</v>
      </c>
      <c r="K3654">
        <f>E3654-F3654</f>
        <v/>
      </c>
      <c r="L3654" s="10">
        <f>IFERROR(K3654/E3654,0)</f>
        <v/>
      </c>
      <c r="M3654">
        <f>YEAR(A3654)</f>
        <v/>
      </c>
      <c r="N3654">
        <f>"Q"&amp;ROUNDUP(MONTH(A3654)/3,0)</f>
        <v/>
      </c>
      <c r="O3654">
        <f>TEXT(A3654,"mmm")</f>
        <v/>
      </c>
    </row>
    <row r="3655">
      <c r="A3655" s="13" t="n">
        <v>45627</v>
      </c>
      <c r="B3655" t="inlineStr">
        <is>
          <t>West</t>
        </is>
      </c>
      <c r="C3655" t="inlineStr">
        <is>
          <t>Mobile App</t>
        </is>
      </c>
      <c r="D3655" t="inlineStr">
        <is>
          <t>Fashion</t>
        </is>
      </c>
      <c r="E3655" t="n">
        <v>139603.38</v>
      </c>
      <c r="F3655" t="n">
        <v>76016.21000000001</v>
      </c>
      <c r="G3655" t="n">
        <v>150649.7</v>
      </c>
      <c r="H3655" t="n">
        <v>106</v>
      </c>
      <c r="I3655" t="n">
        <v>86</v>
      </c>
      <c r="J3655" t="n">
        <v>11</v>
      </c>
      <c r="K3655">
        <f>E3655-F3655</f>
        <v/>
      </c>
      <c r="L3655" s="10">
        <f>IFERROR(K3655/E3655,0)</f>
        <v/>
      </c>
      <c r="M3655">
        <f>YEAR(A3655)</f>
        <v/>
      </c>
      <c r="N3655">
        <f>"Q"&amp;ROUNDUP(MONTH(A3655)/3,0)</f>
        <v/>
      </c>
      <c r="O3655">
        <f>TEXT(A3655,"mmm")</f>
        <v/>
      </c>
    </row>
    <row r="3656">
      <c r="A3656" s="13" t="n">
        <v>45627</v>
      </c>
      <c r="B3656" t="inlineStr">
        <is>
          <t>West</t>
        </is>
      </c>
      <c r="C3656" t="inlineStr">
        <is>
          <t>Mobile App</t>
        </is>
      </c>
      <c r="D3656" t="inlineStr">
        <is>
          <t>Grocery</t>
        </is>
      </c>
      <c r="E3656" t="n">
        <v>51664.07</v>
      </c>
      <c r="F3656" t="n">
        <v>42425.49</v>
      </c>
      <c r="G3656" t="n">
        <v>54744.52</v>
      </c>
      <c r="H3656" t="n">
        <v>139</v>
      </c>
      <c r="I3656" t="n">
        <v>49</v>
      </c>
      <c r="J3656" t="n">
        <v>0</v>
      </c>
      <c r="K3656">
        <f>E3656-F3656</f>
        <v/>
      </c>
      <c r="L3656" s="10">
        <f>IFERROR(K3656/E3656,0)</f>
        <v/>
      </c>
      <c r="M3656">
        <f>YEAR(A3656)</f>
        <v/>
      </c>
      <c r="N3656">
        <f>"Q"&amp;ROUNDUP(MONTH(A3656)/3,0)</f>
        <v/>
      </c>
      <c r="O3656">
        <f>TEXT(A3656,"mmm")</f>
        <v/>
      </c>
    </row>
    <row r="3657">
      <c r="A3657" s="13" t="n">
        <v>45627</v>
      </c>
      <c r="B3657" t="inlineStr">
        <is>
          <t>West</t>
        </is>
      </c>
      <c r="C3657" t="inlineStr">
        <is>
          <t>Mobile App</t>
        </is>
      </c>
      <c r="D3657" t="inlineStr">
        <is>
          <t>Home &amp; Kitchen</t>
        </is>
      </c>
      <c r="E3657" t="n">
        <v>134804.71</v>
      </c>
      <c r="F3657" t="n">
        <v>92996.92999999999</v>
      </c>
      <c r="G3657" t="n">
        <v>146027.56</v>
      </c>
      <c r="H3657" t="n">
        <v>60</v>
      </c>
      <c r="I3657" t="n">
        <v>48</v>
      </c>
      <c r="J3657" t="n">
        <v>1</v>
      </c>
      <c r="K3657">
        <f>E3657-F3657</f>
        <v/>
      </c>
      <c r="L3657" s="10">
        <f>IFERROR(K3657/E3657,0)</f>
        <v/>
      </c>
      <c r="M3657">
        <f>YEAR(A3657)</f>
        <v/>
      </c>
      <c r="N3657">
        <f>"Q"&amp;ROUNDUP(MONTH(A3657)/3,0)</f>
        <v/>
      </c>
      <c r="O3657">
        <f>TEXT(A3657,"mmm")</f>
        <v/>
      </c>
    </row>
    <row r="3658">
      <c r="A3658" s="13" t="n">
        <v>45627</v>
      </c>
      <c r="B3658" t="inlineStr">
        <is>
          <t>West</t>
        </is>
      </c>
      <c r="C3658" t="inlineStr">
        <is>
          <t>Mobile App</t>
        </is>
      </c>
      <c r="D3658" t="inlineStr">
        <is>
          <t>Sports</t>
        </is>
      </c>
      <c r="E3658" t="n">
        <v>56931.25</v>
      </c>
      <c r="F3658" t="n">
        <v>38131.8</v>
      </c>
      <c r="G3658" t="n">
        <v>60419.8</v>
      </c>
      <c r="H3658" t="n">
        <v>22</v>
      </c>
      <c r="I3658" t="n">
        <v>17</v>
      </c>
      <c r="J3658" t="n">
        <v>0</v>
      </c>
      <c r="K3658">
        <f>E3658-F3658</f>
        <v/>
      </c>
      <c r="L3658" s="10">
        <f>IFERROR(K3658/E3658,0)</f>
        <v/>
      </c>
      <c r="M3658">
        <f>YEAR(A3658)</f>
        <v/>
      </c>
      <c r="N3658">
        <f>"Q"&amp;ROUNDUP(MONTH(A3658)/3,0)</f>
        <v/>
      </c>
      <c r="O3658">
        <f>TEXT(A3658,"mmm")</f>
        <v/>
      </c>
    </row>
    <row r="3659">
      <c r="A3659" s="13" t="n">
        <v>45627</v>
      </c>
      <c r="B3659" t="inlineStr">
        <is>
          <t>West</t>
        </is>
      </c>
      <c r="C3659" t="inlineStr">
        <is>
          <t>Retail Store</t>
        </is>
      </c>
      <c r="D3659" t="inlineStr">
        <is>
          <t>Beauty</t>
        </is>
      </c>
      <c r="E3659" t="n">
        <v>20708.34</v>
      </c>
      <c r="F3659" t="n">
        <v>11338.04</v>
      </c>
      <c r="G3659" t="n">
        <v>21268</v>
      </c>
      <c r="H3659" t="n">
        <v>30</v>
      </c>
      <c r="I3659" t="n">
        <v>23</v>
      </c>
      <c r="J3659" t="n">
        <v>0</v>
      </c>
      <c r="K3659">
        <f>E3659-F3659</f>
        <v/>
      </c>
      <c r="L3659" s="10">
        <f>IFERROR(K3659/E3659,0)</f>
        <v/>
      </c>
      <c r="M3659">
        <f>YEAR(A3659)</f>
        <v/>
      </c>
      <c r="N3659">
        <f>"Q"&amp;ROUNDUP(MONTH(A3659)/3,0)</f>
        <v/>
      </c>
      <c r="O3659">
        <f>TEXT(A3659,"mmm")</f>
        <v/>
      </c>
    </row>
    <row r="3660">
      <c r="A3660" s="13" t="n">
        <v>45627</v>
      </c>
      <c r="B3660" t="inlineStr">
        <is>
          <t>West</t>
        </is>
      </c>
      <c r="C3660" t="inlineStr">
        <is>
          <t>Retail Store</t>
        </is>
      </c>
      <c r="D3660" t="inlineStr">
        <is>
          <t>Books</t>
        </is>
      </c>
      <c r="E3660" t="n">
        <v>8121.11</v>
      </c>
      <c r="F3660" t="n">
        <v>5692.21</v>
      </c>
      <c r="G3660" t="n">
        <v>8397.450000000001</v>
      </c>
      <c r="H3660" t="n">
        <v>17</v>
      </c>
      <c r="I3660" t="n">
        <v>12</v>
      </c>
      <c r="J3660" t="n">
        <v>0</v>
      </c>
      <c r="K3660">
        <f>E3660-F3660</f>
        <v/>
      </c>
      <c r="L3660" s="10">
        <f>IFERROR(K3660/E3660,0)</f>
        <v/>
      </c>
      <c r="M3660">
        <f>YEAR(A3660)</f>
        <v/>
      </c>
      <c r="N3660">
        <f>"Q"&amp;ROUNDUP(MONTH(A3660)/3,0)</f>
        <v/>
      </c>
      <c r="O3660">
        <f>TEXT(A3660,"mmm")</f>
        <v/>
      </c>
    </row>
    <row r="3661">
      <c r="A3661" s="13" t="n">
        <v>45627</v>
      </c>
      <c r="B3661" t="inlineStr">
        <is>
          <t>West</t>
        </is>
      </c>
      <c r="C3661" t="inlineStr">
        <is>
          <t>Retail Store</t>
        </is>
      </c>
      <c r="D3661" t="inlineStr">
        <is>
          <t>Electronics</t>
        </is>
      </c>
      <c r="E3661" t="n">
        <v>477621.48</v>
      </c>
      <c r="F3661" t="n">
        <v>408361.85</v>
      </c>
      <c r="G3661" t="n">
        <v>492304.93</v>
      </c>
      <c r="H3661" t="n">
        <v>35</v>
      </c>
      <c r="I3661" t="n">
        <v>27</v>
      </c>
      <c r="J3661" t="n">
        <v>1</v>
      </c>
      <c r="K3661">
        <f>E3661-F3661</f>
        <v/>
      </c>
      <c r="L3661" s="10">
        <f>IFERROR(K3661/E3661,0)</f>
        <v/>
      </c>
      <c r="M3661">
        <f>YEAR(A3661)</f>
        <v/>
      </c>
      <c r="N3661">
        <f>"Q"&amp;ROUNDUP(MONTH(A3661)/3,0)</f>
        <v/>
      </c>
      <c r="O3661">
        <f>TEXT(A3661,"mmm")</f>
        <v/>
      </c>
    </row>
    <row r="3662">
      <c r="A3662" s="13" t="n">
        <v>45627</v>
      </c>
      <c r="B3662" t="inlineStr">
        <is>
          <t>West</t>
        </is>
      </c>
      <c r="C3662" t="inlineStr">
        <is>
          <t>Retail Store</t>
        </is>
      </c>
      <c r="D3662" t="inlineStr">
        <is>
          <t>Fashion</t>
        </is>
      </c>
      <c r="E3662" t="n">
        <v>44907.58</v>
      </c>
      <c r="F3662" t="n">
        <v>23252.51</v>
      </c>
      <c r="G3662" t="n">
        <v>46854.32</v>
      </c>
      <c r="H3662" t="n">
        <v>34</v>
      </c>
      <c r="I3662" t="n">
        <v>28</v>
      </c>
      <c r="J3662" t="n">
        <v>5</v>
      </c>
      <c r="K3662">
        <f>E3662-F3662</f>
        <v/>
      </c>
      <c r="L3662" s="10">
        <f>IFERROR(K3662/E3662,0)</f>
        <v/>
      </c>
      <c r="M3662">
        <f>YEAR(A3662)</f>
        <v/>
      </c>
      <c r="N3662">
        <f>"Q"&amp;ROUNDUP(MONTH(A3662)/3,0)</f>
        <v/>
      </c>
      <c r="O3662">
        <f>TEXT(A3662,"mmm")</f>
        <v/>
      </c>
    </row>
    <row r="3663">
      <c r="A3663" s="13" t="n">
        <v>45627</v>
      </c>
      <c r="B3663" t="inlineStr">
        <is>
          <t>West</t>
        </is>
      </c>
      <c r="C3663" t="inlineStr">
        <is>
          <t>Retail Store</t>
        </is>
      </c>
      <c r="D3663" t="inlineStr">
        <is>
          <t>Grocery</t>
        </is>
      </c>
      <c r="E3663" t="n">
        <v>14532.03</v>
      </c>
      <c r="F3663" t="n">
        <v>12081.58</v>
      </c>
      <c r="G3663" t="n">
        <v>15135.12</v>
      </c>
      <c r="H3663" t="n">
        <v>37</v>
      </c>
      <c r="I3663" t="n">
        <v>15</v>
      </c>
      <c r="J3663" t="n">
        <v>0</v>
      </c>
      <c r="K3663">
        <f>E3663-F3663</f>
        <v/>
      </c>
      <c r="L3663" s="10">
        <f>IFERROR(K3663/E3663,0)</f>
        <v/>
      </c>
      <c r="M3663">
        <f>YEAR(A3663)</f>
        <v/>
      </c>
      <c r="N3663">
        <f>"Q"&amp;ROUNDUP(MONTH(A3663)/3,0)</f>
        <v/>
      </c>
      <c r="O3663">
        <f>TEXT(A3663,"mmm")</f>
        <v/>
      </c>
    </row>
    <row r="3664">
      <c r="A3664" s="13" t="n">
        <v>45627</v>
      </c>
      <c r="B3664" t="inlineStr">
        <is>
          <t>West</t>
        </is>
      </c>
      <c r="C3664" t="inlineStr">
        <is>
          <t>Retail Store</t>
        </is>
      </c>
      <c r="D3664" t="inlineStr">
        <is>
          <t>Home &amp; Kitchen</t>
        </is>
      </c>
      <c r="E3664" t="n">
        <v>68359.42999999999</v>
      </c>
      <c r="F3664" t="n">
        <v>46269.31</v>
      </c>
      <c r="G3664" t="n">
        <v>71473.33</v>
      </c>
      <c r="H3664" t="n">
        <v>30</v>
      </c>
      <c r="I3664" t="n">
        <v>23</v>
      </c>
      <c r="J3664" t="n">
        <v>1</v>
      </c>
      <c r="K3664">
        <f>E3664-F3664</f>
        <v/>
      </c>
      <c r="L3664" s="10">
        <f>IFERROR(K3664/E3664,0)</f>
        <v/>
      </c>
      <c r="M3664">
        <f>YEAR(A3664)</f>
        <v/>
      </c>
      <c r="N3664">
        <f>"Q"&amp;ROUNDUP(MONTH(A3664)/3,0)</f>
        <v/>
      </c>
      <c r="O3664">
        <f>TEXT(A3664,"mmm")</f>
        <v/>
      </c>
    </row>
    <row r="3665">
      <c r="A3665" s="13" t="n">
        <v>45627</v>
      </c>
      <c r="B3665" t="inlineStr">
        <is>
          <t>West</t>
        </is>
      </c>
      <c r="C3665" t="inlineStr">
        <is>
          <t>Retail Store</t>
        </is>
      </c>
      <c r="D3665" t="inlineStr">
        <is>
          <t>Sports</t>
        </is>
      </c>
      <c r="E3665" t="n">
        <v>42624.49</v>
      </c>
      <c r="F3665" t="n">
        <v>27403.77</v>
      </c>
      <c r="G3665" t="n">
        <v>43904.64</v>
      </c>
      <c r="H3665" t="n">
        <v>14</v>
      </c>
      <c r="I3665" t="n">
        <v>11</v>
      </c>
      <c r="J3665" t="n">
        <v>0</v>
      </c>
      <c r="K3665">
        <f>E3665-F3665</f>
        <v/>
      </c>
      <c r="L3665" s="10">
        <f>IFERROR(K3665/E3665,0)</f>
        <v/>
      </c>
      <c r="M3665">
        <f>YEAR(A3665)</f>
        <v/>
      </c>
      <c r="N3665">
        <f>"Q"&amp;ROUNDUP(MONTH(A3665)/3,0)</f>
        <v/>
      </c>
      <c r="O3665">
        <f>TEXT(A3665,"mmm")</f>
        <v/>
      </c>
    </row>
    <row r="3666">
      <c r="A3666" s="13" t="n">
        <v>45627</v>
      </c>
      <c r="B3666" t="inlineStr">
        <is>
          <t>West</t>
        </is>
      </c>
      <c r="C3666" t="inlineStr">
        <is>
          <t>Unknown</t>
        </is>
      </c>
      <c r="D3666" t="inlineStr">
        <is>
          <t>Books</t>
        </is>
      </c>
      <c r="E3666" t="n">
        <v>1014.68</v>
      </c>
      <c r="F3666" t="n">
        <v>796.8</v>
      </c>
      <c r="G3666" t="n">
        <v>1100.32</v>
      </c>
      <c r="H3666" t="n">
        <v>2</v>
      </c>
      <c r="I3666" t="n">
        <v>2</v>
      </c>
      <c r="J3666" t="n">
        <v>0</v>
      </c>
      <c r="K3666">
        <f>E3666-F3666</f>
        <v/>
      </c>
      <c r="L3666" s="10">
        <f>IFERROR(K3666/E3666,0)</f>
        <v/>
      </c>
      <c r="M3666">
        <f>YEAR(A3666)</f>
        <v/>
      </c>
      <c r="N3666">
        <f>"Q"&amp;ROUNDUP(MONTH(A3666)/3,0)</f>
        <v/>
      </c>
      <c r="O3666">
        <f>TEXT(A3666,"mmm")</f>
        <v/>
      </c>
    </row>
    <row r="3667">
      <c r="A3667" s="13" t="n">
        <v>45627</v>
      </c>
      <c r="B3667" t="inlineStr">
        <is>
          <t>West</t>
        </is>
      </c>
      <c r="C3667" t="inlineStr">
        <is>
          <t>Unknown</t>
        </is>
      </c>
      <c r="D3667" t="inlineStr">
        <is>
          <t>Electronics</t>
        </is>
      </c>
      <c r="E3667" t="n">
        <v>8892.16</v>
      </c>
      <c r="F3667" t="n">
        <v>8743.17</v>
      </c>
      <c r="G3667" t="n">
        <v>10461.36</v>
      </c>
      <c r="H3667" t="n">
        <v>1</v>
      </c>
      <c r="I3667" t="n">
        <v>1</v>
      </c>
      <c r="J3667" t="n">
        <v>0</v>
      </c>
      <c r="K3667">
        <f>E3667-F3667</f>
        <v/>
      </c>
      <c r="L3667" s="10">
        <f>IFERROR(K3667/E3667,0)</f>
        <v/>
      </c>
      <c r="M3667">
        <f>YEAR(A3667)</f>
        <v/>
      </c>
      <c r="N3667">
        <f>"Q"&amp;ROUNDUP(MONTH(A3667)/3,0)</f>
        <v/>
      </c>
      <c r="O3667">
        <f>TEXT(A3667,"mmm")</f>
        <v/>
      </c>
    </row>
    <row r="3668">
      <c r="A3668" s="13" t="n">
        <v>45627</v>
      </c>
      <c r="B3668" t="inlineStr">
        <is>
          <t>West</t>
        </is>
      </c>
      <c r="C3668" t="inlineStr">
        <is>
          <t>Unknown</t>
        </is>
      </c>
      <c r="D3668" t="inlineStr">
        <is>
          <t>Fashion</t>
        </is>
      </c>
      <c r="E3668" t="n">
        <v>8163.22</v>
      </c>
      <c r="F3668" t="n">
        <v>4050.4</v>
      </c>
      <c r="G3668" t="n">
        <v>8575.84</v>
      </c>
      <c r="H3668" t="n">
        <v>4</v>
      </c>
      <c r="I3668" t="n">
        <v>3</v>
      </c>
      <c r="J3668" t="n">
        <v>0</v>
      </c>
      <c r="K3668">
        <f>E3668-F3668</f>
        <v/>
      </c>
      <c r="L3668" s="10">
        <f>IFERROR(K3668/E3668,0)</f>
        <v/>
      </c>
      <c r="M3668">
        <f>YEAR(A3668)</f>
        <v/>
      </c>
      <c r="N3668">
        <f>"Q"&amp;ROUNDUP(MONTH(A3668)/3,0)</f>
        <v/>
      </c>
      <c r="O3668">
        <f>TEXT(A3668,"mmm")</f>
        <v/>
      </c>
    </row>
    <row r="3669">
      <c r="A3669" s="13" t="n">
        <v>45627</v>
      </c>
      <c r="B3669" t="inlineStr">
        <is>
          <t>West</t>
        </is>
      </c>
      <c r="C3669" t="inlineStr">
        <is>
          <t>Unknown</t>
        </is>
      </c>
      <c r="D3669" t="inlineStr">
        <is>
          <t>Home &amp; Kitchen</t>
        </is>
      </c>
      <c r="E3669" t="n">
        <v>749.89</v>
      </c>
      <c r="F3669" t="n">
        <v>442.43</v>
      </c>
      <c r="G3669" t="n">
        <v>789.36</v>
      </c>
      <c r="H3669" t="n">
        <v>1</v>
      </c>
      <c r="I3669" t="n">
        <v>1</v>
      </c>
      <c r="J3669" t="n">
        <v>0</v>
      </c>
      <c r="K3669">
        <f>E3669-F3669</f>
        <v/>
      </c>
      <c r="L3669" s="10">
        <f>IFERROR(K3669/E3669,0)</f>
        <v/>
      </c>
      <c r="M3669">
        <f>YEAR(A3669)</f>
        <v/>
      </c>
      <c r="N3669">
        <f>"Q"&amp;ROUNDUP(MONTH(A3669)/3,0)</f>
        <v/>
      </c>
      <c r="O3669">
        <f>TEXT(A3669,"mmm")</f>
        <v/>
      </c>
    </row>
    <row r="3670">
      <c r="A3670" s="13" t="n">
        <v>45627</v>
      </c>
      <c r="B3670" t="inlineStr">
        <is>
          <t>West</t>
        </is>
      </c>
      <c r="C3670" t="inlineStr">
        <is>
          <t>Website</t>
        </is>
      </c>
      <c r="D3670" t="inlineStr">
        <is>
          <t>Beauty</t>
        </is>
      </c>
      <c r="E3670" t="n">
        <v>14809.11</v>
      </c>
      <c r="F3670" t="n">
        <v>8180.08</v>
      </c>
      <c r="G3670" t="n">
        <v>15713.36</v>
      </c>
      <c r="H3670" t="n">
        <v>31</v>
      </c>
      <c r="I3670" t="n">
        <v>23</v>
      </c>
      <c r="J3670" t="n">
        <v>3</v>
      </c>
      <c r="K3670">
        <f>E3670-F3670</f>
        <v/>
      </c>
      <c r="L3670" s="10">
        <f>IFERROR(K3670/E3670,0)</f>
        <v/>
      </c>
      <c r="M3670">
        <f>YEAR(A3670)</f>
        <v/>
      </c>
      <c r="N3670">
        <f>"Q"&amp;ROUNDUP(MONTH(A3670)/3,0)</f>
        <v/>
      </c>
      <c r="O3670">
        <f>TEXT(A3670,"mmm")</f>
        <v/>
      </c>
    </row>
    <row r="3671">
      <c r="A3671" s="13" t="n">
        <v>45627</v>
      </c>
      <c r="B3671" t="inlineStr">
        <is>
          <t>West</t>
        </is>
      </c>
      <c r="C3671" t="inlineStr">
        <is>
          <t>Website</t>
        </is>
      </c>
      <c r="D3671" t="inlineStr">
        <is>
          <t>Books</t>
        </is>
      </c>
      <c r="E3671" t="n">
        <v>8943</v>
      </c>
      <c r="F3671" t="n">
        <v>6493.32</v>
      </c>
      <c r="G3671" t="n">
        <v>9369.360000000001</v>
      </c>
      <c r="H3671" t="n">
        <v>21</v>
      </c>
      <c r="I3671" t="n">
        <v>18</v>
      </c>
      <c r="J3671" t="n">
        <v>0</v>
      </c>
      <c r="K3671">
        <f>E3671-F3671</f>
        <v/>
      </c>
      <c r="L3671" s="10">
        <f>IFERROR(K3671/E3671,0)</f>
        <v/>
      </c>
      <c r="M3671">
        <f>YEAR(A3671)</f>
        <v/>
      </c>
      <c r="N3671">
        <f>"Q"&amp;ROUNDUP(MONTH(A3671)/3,0)</f>
        <v/>
      </c>
      <c r="O3671">
        <f>TEXT(A3671,"mmm")</f>
        <v/>
      </c>
    </row>
    <row r="3672">
      <c r="A3672" s="13" t="n">
        <v>45627</v>
      </c>
      <c r="B3672" t="inlineStr">
        <is>
          <t>West</t>
        </is>
      </c>
      <c r="C3672" t="inlineStr">
        <is>
          <t>Website</t>
        </is>
      </c>
      <c r="D3672" t="inlineStr">
        <is>
          <t>Electronics</t>
        </is>
      </c>
      <c r="E3672" t="n">
        <v>431980.78</v>
      </c>
      <c r="F3672" t="n">
        <v>385072.35</v>
      </c>
      <c r="G3672" t="n">
        <v>460227.83</v>
      </c>
      <c r="H3672" t="n">
        <v>40</v>
      </c>
      <c r="I3672" t="n">
        <v>34</v>
      </c>
      <c r="J3672" t="n">
        <v>4</v>
      </c>
      <c r="K3672">
        <f>E3672-F3672</f>
        <v/>
      </c>
      <c r="L3672" s="10">
        <f>IFERROR(K3672/E3672,0)</f>
        <v/>
      </c>
      <c r="M3672">
        <f>YEAR(A3672)</f>
        <v/>
      </c>
      <c r="N3672">
        <f>"Q"&amp;ROUNDUP(MONTH(A3672)/3,0)</f>
        <v/>
      </c>
      <c r="O3672">
        <f>TEXT(A3672,"mmm")</f>
        <v/>
      </c>
    </row>
    <row r="3673">
      <c r="A3673" s="13" t="n">
        <v>45627</v>
      </c>
      <c r="B3673" t="inlineStr">
        <is>
          <t>West</t>
        </is>
      </c>
      <c r="C3673" t="inlineStr">
        <is>
          <t>Website</t>
        </is>
      </c>
      <c r="D3673" t="inlineStr">
        <is>
          <t>Fashion</t>
        </is>
      </c>
      <c r="E3673" t="n">
        <v>106506.88</v>
      </c>
      <c r="F3673" t="n">
        <v>55521.18</v>
      </c>
      <c r="G3673" t="n">
        <v>111606.81</v>
      </c>
      <c r="H3673" t="n">
        <v>68</v>
      </c>
      <c r="I3673" t="n">
        <v>50</v>
      </c>
      <c r="J3673" t="n">
        <v>6</v>
      </c>
      <c r="K3673">
        <f>E3673-F3673</f>
        <v/>
      </c>
      <c r="L3673" s="10">
        <f>IFERROR(K3673/E3673,0)</f>
        <v/>
      </c>
      <c r="M3673">
        <f>YEAR(A3673)</f>
        <v/>
      </c>
      <c r="N3673">
        <f>"Q"&amp;ROUNDUP(MONTH(A3673)/3,0)</f>
        <v/>
      </c>
      <c r="O3673">
        <f>TEXT(A3673,"mmm")</f>
        <v/>
      </c>
    </row>
    <row r="3674">
      <c r="A3674" s="13" t="n">
        <v>45627</v>
      </c>
      <c r="B3674" t="inlineStr">
        <is>
          <t>West</t>
        </is>
      </c>
      <c r="C3674" t="inlineStr">
        <is>
          <t>Website</t>
        </is>
      </c>
      <c r="D3674" t="inlineStr">
        <is>
          <t>Grocery</t>
        </is>
      </c>
      <c r="E3674" t="n">
        <v>32149.61</v>
      </c>
      <c r="F3674" t="n">
        <v>26097.72</v>
      </c>
      <c r="G3674" t="n">
        <v>34328.69</v>
      </c>
      <c r="H3674" t="n">
        <v>72</v>
      </c>
      <c r="I3674" t="n">
        <v>29</v>
      </c>
      <c r="J3674" t="n">
        <v>1</v>
      </c>
      <c r="K3674">
        <f>E3674-F3674</f>
        <v/>
      </c>
      <c r="L3674" s="10">
        <f>IFERROR(K3674/E3674,0)</f>
        <v/>
      </c>
      <c r="M3674">
        <f>YEAR(A3674)</f>
        <v/>
      </c>
      <c r="N3674">
        <f>"Q"&amp;ROUNDUP(MONTH(A3674)/3,0)</f>
        <v/>
      </c>
      <c r="O3674">
        <f>TEXT(A3674,"mmm")</f>
        <v/>
      </c>
    </row>
    <row r="3675">
      <c r="A3675" s="13" t="n">
        <v>45627</v>
      </c>
      <c r="B3675" t="inlineStr">
        <is>
          <t>West</t>
        </is>
      </c>
      <c r="C3675" t="inlineStr">
        <is>
          <t>Website</t>
        </is>
      </c>
      <c r="D3675" t="inlineStr">
        <is>
          <t>Home &amp; Kitchen</t>
        </is>
      </c>
      <c r="E3675" t="n">
        <v>84354.89</v>
      </c>
      <c r="F3675" t="n">
        <v>58700.8</v>
      </c>
      <c r="G3675" t="n">
        <v>90386.57000000001</v>
      </c>
      <c r="H3675" t="n">
        <v>39</v>
      </c>
      <c r="I3675" t="n">
        <v>29</v>
      </c>
      <c r="J3675" t="n">
        <v>3</v>
      </c>
      <c r="K3675">
        <f>E3675-F3675</f>
        <v/>
      </c>
      <c r="L3675" s="10">
        <f>IFERROR(K3675/E3675,0)</f>
        <v/>
      </c>
      <c r="M3675">
        <f>YEAR(A3675)</f>
        <v/>
      </c>
      <c r="N3675">
        <f>"Q"&amp;ROUNDUP(MONTH(A3675)/3,0)</f>
        <v/>
      </c>
      <c r="O3675">
        <f>TEXT(A3675,"mmm")</f>
        <v/>
      </c>
    </row>
    <row r="3676">
      <c r="A3676" s="13" t="n">
        <v>45627</v>
      </c>
      <c r="B3676" t="inlineStr">
        <is>
          <t>West</t>
        </is>
      </c>
      <c r="C3676" t="inlineStr">
        <is>
          <t>Website</t>
        </is>
      </c>
      <c r="D3676" t="inlineStr">
        <is>
          <t>Sports</t>
        </is>
      </c>
      <c r="E3676" t="n">
        <v>43439.52</v>
      </c>
      <c r="F3676" t="n">
        <v>28187.34</v>
      </c>
      <c r="G3676" t="n">
        <v>46405.84</v>
      </c>
      <c r="H3676" t="n">
        <v>19</v>
      </c>
      <c r="I3676" t="n">
        <v>14</v>
      </c>
      <c r="J3676" t="n">
        <v>0</v>
      </c>
      <c r="K3676">
        <f>E3676-F3676</f>
        <v/>
      </c>
      <c r="L3676" s="10">
        <f>IFERROR(K3676/E3676,0)</f>
        <v/>
      </c>
      <c r="M3676">
        <f>YEAR(A3676)</f>
        <v/>
      </c>
      <c r="N3676">
        <f>"Q"&amp;ROUNDUP(MONTH(A3676)/3,0)</f>
        <v/>
      </c>
      <c r="O3676">
        <f>TEXT(A3676,"mmm")</f>
        <v/>
      </c>
    </row>
    <row r="3677">
      <c r="A3677" s="13" t="n">
        <v>45658</v>
      </c>
      <c r="B3677" t="inlineStr">
        <is>
          <t>Central</t>
        </is>
      </c>
      <c r="C3677" t="inlineStr">
        <is>
          <t>Marketplace</t>
        </is>
      </c>
      <c r="D3677" t="inlineStr">
        <is>
          <t>Beauty</t>
        </is>
      </c>
      <c r="E3677" t="n">
        <v>3290.56</v>
      </c>
      <c r="F3677" t="n">
        <v>1801.83</v>
      </c>
      <c r="G3677" t="n">
        <v>3690.42</v>
      </c>
      <c r="H3677" t="n">
        <v>8</v>
      </c>
      <c r="I3677" t="n">
        <v>7</v>
      </c>
      <c r="J3677" t="n">
        <v>1</v>
      </c>
      <c r="K3677">
        <f>E3677-F3677</f>
        <v/>
      </c>
      <c r="L3677" s="10">
        <f>IFERROR(K3677/E3677,0)</f>
        <v/>
      </c>
      <c r="M3677">
        <f>YEAR(A3677)</f>
        <v/>
      </c>
      <c r="N3677">
        <f>"Q"&amp;ROUNDUP(MONTH(A3677)/3,0)</f>
        <v/>
      </c>
      <c r="O3677">
        <f>TEXT(A3677,"mmm")</f>
        <v/>
      </c>
    </row>
    <row r="3678">
      <c r="A3678" s="13" t="n">
        <v>45658</v>
      </c>
      <c r="B3678" t="inlineStr">
        <is>
          <t>Central</t>
        </is>
      </c>
      <c r="C3678" t="inlineStr">
        <is>
          <t>Marketplace</t>
        </is>
      </c>
      <c r="D3678" t="inlineStr">
        <is>
          <t>Books</t>
        </is>
      </c>
      <c r="E3678" t="n">
        <v>2627.81</v>
      </c>
      <c r="F3678" t="n">
        <v>1884.59</v>
      </c>
      <c r="G3678" t="n">
        <v>2892.19</v>
      </c>
      <c r="H3678" t="n">
        <v>6</v>
      </c>
      <c r="I3678" t="n">
        <v>6</v>
      </c>
      <c r="J3678" t="n">
        <v>2</v>
      </c>
      <c r="K3678">
        <f>E3678-F3678</f>
        <v/>
      </c>
      <c r="L3678" s="10">
        <f>IFERROR(K3678/E3678,0)</f>
        <v/>
      </c>
      <c r="M3678">
        <f>YEAR(A3678)</f>
        <v/>
      </c>
      <c r="N3678">
        <f>"Q"&amp;ROUNDUP(MONTH(A3678)/3,0)</f>
        <v/>
      </c>
      <c r="O3678">
        <f>TEXT(A3678,"mmm")</f>
        <v/>
      </c>
    </row>
    <row r="3679">
      <c r="A3679" s="13" t="n">
        <v>45658</v>
      </c>
      <c r="B3679" t="inlineStr">
        <is>
          <t>Central</t>
        </is>
      </c>
      <c r="C3679" t="inlineStr">
        <is>
          <t>Marketplace</t>
        </is>
      </c>
      <c r="D3679" t="inlineStr">
        <is>
          <t>Electronics</t>
        </is>
      </c>
      <c r="E3679" t="n">
        <v>132285.79</v>
      </c>
      <c r="F3679" t="n">
        <v>127271.34</v>
      </c>
      <c r="G3679" t="n">
        <v>153901.95</v>
      </c>
      <c r="H3679" t="n">
        <v>9</v>
      </c>
      <c r="I3679" t="n">
        <v>8</v>
      </c>
      <c r="J3679" t="n">
        <v>0</v>
      </c>
      <c r="K3679">
        <f>E3679-F3679</f>
        <v/>
      </c>
      <c r="L3679" s="10">
        <f>IFERROR(K3679/E3679,0)</f>
        <v/>
      </c>
      <c r="M3679">
        <f>YEAR(A3679)</f>
        <v/>
      </c>
      <c r="N3679">
        <f>"Q"&amp;ROUNDUP(MONTH(A3679)/3,0)</f>
        <v/>
      </c>
      <c r="O3679">
        <f>TEXT(A3679,"mmm")</f>
        <v/>
      </c>
    </row>
    <row r="3680">
      <c r="A3680" s="13" t="n">
        <v>45658</v>
      </c>
      <c r="B3680" t="inlineStr">
        <is>
          <t>Central</t>
        </is>
      </c>
      <c r="C3680" t="inlineStr">
        <is>
          <t>Marketplace</t>
        </is>
      </c>
      <c r="D3680" t="inlineStr">
        <is>
          <t>Fashion</t>
        </is>
      </c>
      <c r="E3680" t="n">
        <v>44800.02</v>
      </c>
      <c r="F3680" t="n">
        <v>25093.81</v>
      </c>
      <c r="G3680" t="n">
        <v>51381.4</v>
      </c>
      <c r="H3680" t="n">
        <v>25</v>
      </c>
      <c r="I3680" t="n">
        <v>19</v>
      </c>
      <c r="J3680" t="n">
        <v>3</v>
      </c>
      <c r="K3680">
        <f>E3680-F3680</f>
        <v/>
      </c>
      <c r="L3680" s="10">
        <f>IFERROR(K3680/E3680,0)</f>
        <v/>
      </c>
      <c r="M3680">
        <f>YEAR(A3680)</f>
        <v/>
      </c>
      <c r="N3680">
        <f>"Q"&amp;ROUNDUP(MONTH(A3680)/3,0)</f>
        <v/>
      </c>
      <c r="O3680">
        <f>TEXT(A3680,"mmm")</f>
        <v/>
      </c>
    </row>
    <row r="3681">
      <c r="A3681" s="13" t="n">
        <v>45658</v>
      </c>
      <c r="B3681" t="inlineStr">
        <is>
          <t>Central</t>
        </is>
      </c>
      <c r="C3681" t="inlineStr">
        <is>
          <t>Marketplace</t>
        </is>
      </c>
      <c r="D3681" t="inlineStr">
        <is>
          <t>Grocery</t>
        </is>
      </c>
      <c r="E3681" t="n">
        <v>4541.54</v>
      </c>
      <c r="F3681" t="n">
        <v>4027.83</v>
      </c>
      <c r="G3681" t="n">
        <v>5197.09</v>
      </c>
      <c r="H3681" t="n">
        <v>15</v>
      </c>
      <c r="I3681" t="n">
        <v>7</v>
      </c>
      <c r="J3681" t="n">
        <v>0</v>
      </c>
      <c r="K3681">
        <f>E3681-F3681</f>
        <v/>
      </c>
      <c r="L3681" s="10">
        <f>IFERROR(K3681/E3681,0)</f>
        <v/>
      </c>
      <c r="M3681">
        <f>YEAR(A3681)</f>
        <v/>
      </c>
      <c r="N3681">
        <f>"Q"&amp;ROUNDUP(MONTH(A3681)/3,0)</f>
        <v/>
      </c>
      <c r="O3681">
        <f>TEXT(A3681,"mmm")</f>
        <v/>
      </c>
    </row>
    <row r="3682">
      <c r="A3682" s="13" t="n">
        <v>45658</v>
      </c>
      <c r="B3682" t="inlineStr">
        <is>
          <t>Central</t>
        </is>
      </c>
      <c r="C3682" t="inlineStr">
        <is>
          <t>Marketplace</t>
        </is>
      </c>
      <c r="D3682" t="inlineStr">
        <is>
          <t>Home &amp; Kitchen</t>
        </is>
      </c>
      <c r="E3682" t="n">
        <v>45950.71</v>
      </c>
      <c r="F3682" t="n">
        <v>33585.18</v>
      </c>
      <c r="G3682" t="n">
        <v>51550.1</v>
      </c>
      <c r="H3682" t="n">
        <v>19</v>
      </c>
      <c r="I3682" t="n">
        <v>13</v>
      </c>
      <c r="J3682" t="n">
        <v>1</v>
      </c>
      <c r="K3682">
        <f>E3682-F3682</f>
        <v/>
      </c>
      <c r="L3682" s="10">
        <f>IFERROR(K3682/E3682,0)</f>
        <v/>
      </c>
      <c r="M3682">
        <f>YEAR(A3682)</f>
        <v/>
      </c>
      <c r="N3682">
        <f>"Q"&amp;ROUNDUP(MONTH(A3682)/3,0)</f>
        <v/>
      </c>
      <c r="O3682">
        <f>TEXT(A3682,"mmm")</f>
        <v/>
      </c>
    </row>
    <row r="3683">
      <c r="A3683" s="13" t="n">
        <v>45658</v>
      </c>
      <c r="B3683" t="inlineStr">
        <is>
          <t>Central</t>
        </is>
      </c>
      <c r="C3683" t="inlineStr">
        <is>
          <t>Marketplace</t>
        </is>
      </c>
      <c r="D3683" t="inlineStr">
        <is>
          <t>Sports</t>
        </is>
      </c>
      <c r="E3683" t="n">
        <v>22799.69</v>
      </c>
      <c r="F3683" t="n">
        <v>16023.5</v>
      </c>
      <c r="G3683" t="n">
        <v>25128.8</v>
      </c>
      <c r="H3683" t="n">
        <v>7</v>
      </c>
      <c r="I3683" t="n">
        <v>6</v>
      </c>
      <c r="J3683" t="n">
        <v>1</v>
      </c>
      <c r="K3683">
        <f>E3683-F3683</f>
        <v/>
      </c>
      <c r="L3683" s="10">
        <f>IFERROR(K3683/E3683,0)</f>
        <v/>
      </c>
      <c r="M3683">
        <f>YEAR(A3683)</f>
        <v/>
      </c>
      <c r="N3683">
        <f>"Q"&amp;ROUNDUP(MONTH(A3683)/3,0)</f>
        <v/>
      </c>
      <c r="O3683">
        <f>TEXT(A3683,"mmm")</f>
        <v/>
      </c>
    </row>
    <row r="3684">
      <c r="A3684" s="13" t="n">
        <v>45658</v>
      </c>
      <c r="B3684" t="inlineStr">
        <is>
          <t>Central</t>
        </is>
      </c>
      <c r="C3684" t="inlineStr">
        <is>
          <t>Mobile App</t>
        </is>
      </c>
      <c r="D3684" t="inlineStr">
        <is>
          <t>Beauty</t>
        </is>
      </c>
      <c r="E3684" t="n">
        <v>8693.83</v>
      </c>
      <c r="F3684" t="n">
        <v>4898.88</v>
      </c>
      <c r="G3684" t="n">
        <v>9275.790000000001</v>
      </c>
      <c r="H3684" t="n">
        <v>14</v>
      </c>
      <c r="I3684" t="n">
        <v>13</v>
      </c>
      <c r="J3684" t="n">
        <v>0</v>
      </c>
      <c r="K3684">
        <f>E3684-F3684</f>
        <v/>
      </c>
      <c r="L3684" s="10">
        <f>IFERROR(K3684/E3684,0)</f>
        <v/>
      </c>
      <c r="M3684">
        <f>YEAR(A3684)</f>
        <v/>
      </c>
      <c r="N3684">
        <f>"Q"&amp;ROUNDUP(MONTH(A3684)/3,0)</f>
        <v/>
      </c>
      <c r="O3684">
        <f>TEXT(A3684,"mmm")</f>
        <v/>
      </c>
    </row>
    <row r="3685">
      <c r="A3685" s="13" t="n">
        <v>45658</v>
      </c>
      <c r="B3685" t="inlineStr">
        <is>
          <t>Central</t>
        </is>
      </c>
      <c r="C3685" t="inlineStr">
        <is>
          <t>Mobile App</t>
        </is>
      </c>
      <c r="D3685" t="inlineStr">
        <is>
          <t>Books</t>
        </is>
      </c>
      <c r="E3685" t="n">
        <v>3526.02</v>
      </c>
      <c r="F3685" t="n">
        <v>2500.53</v>
      </c>
      <c r="G3685" t="n">
        <v>3788.84</v>
      </c>
      <c r="H3685" t="n">
        <v>7</v>
      </c>
      <c r="I3685" t="n">
        <v>7</v>
      </c>
      <c r="J3685" t="n">
        <v>0</v>
      </c>
      <c r="K3685">
        <f>E3685-F3685</f>
        <v/>
      </c>
      <c r="L3685" s="10">
        <f>IFERROR(K3685/E3685,0)</f>
        <v/>
      </c>
      <c r="M3685">
        <f>YEAR(A3685)</f>
        <v/>
      </c>
      <c r="N3685">
        <f>"Q"&amp;ROUNDUP(MONTH(A3685)/3,0)</f>
        <v/>
      </c>
      <c r="O3685">
        <f>TEXT(A3685,"mmm")</f>
        <v/>
      </c>
    </row>
    <row r="3686">
      <c r="A3686" s="13" t="n">
        <v>45658</v>
      </c>
      <c r="B3686" t="inlineStr">
        <is>
          <t>Central</t>
        </is>
      </c>
      <c r="C3686" t="inlineStr">
        <is>
          <t>Mobile App</t>
        </is>
      </c>
      <c r="D3686" t="inlineStr">
        <is>
          <t>Electronics</t>
        </is>
      </c>
      <c r="E3686" t="n">
        <v>249553.34</v>
      </c>
      <c r="F3686" t="n">
        <v>217514.05</v>
      </c>
      <c r="G3686" t="n">
        <v>261856.42</v>
      </c>
      <c r="H3686" t="n">
        <v>19</v>
      </c>
      <c r="I3686" t="n">
        <v>13</v>
      </c>
      <c r="J3686" t="n">
        <v>1</v>
      </c>
      <c r="K3686">
        <f>E3686-F3686</f>
        <v/>
      </c>
      <c r="L3686" s="10">
        <f>IFERROR(K3686/E3686,0)</f>
        <v/>
      </c>
      <c r="M3686">
        <f>YEAR(A3686)</f>
        <v/>
      </c>
      <c r="N3686">
        <f>"Q"&amp;ROUNDUP(MONTH(A3686)/3,0)</f>
        <v/>
      </c>
      <c r="O3686">
        <f>TEXT(A3686,"mmm")</f>
        <v/>
      </c>
    </row>
    <row r="3687">
      <c r="A3687" s="13" t="n">
        <v>45658</v>
      </c>
      <c r="B3687" t="inlineStr">
        <is>
          <t>Central</t>
        </is>
      </c>
      <c r="C3687" t="inlineStr">
        <is>
          <t>Mobile App</t>
        </is>
      </c>
      <c r="D3687" t="inlineStr">
        <is>
          <t>Fashion</t>
        </is>
      </c>
      <c r="E3687" t="n">
        <v>51032.47</v>
      </c>
      <c r="F3687" t="n">
        <v>28363.42</v>
      </c>
      <c r="G3687" t="n">
        <v>55764.04</v>
      </c>
      <c r="H3687" t="n">
        <v>33</v>
      </c>
      <c r="I3687" t="n">
        <v>28</v>
      </c>
      <c r="J3687" t="n">
        <v>6</v>
      </c>
      <c r="K3687">
        <f>E3687-F3687</f>
        <v/>
      </c>
      <c r="L3687" s="10">
        <f>IFERROR(K3687/E3687,0)</f>
        <v/>
      </c>
      <c r="M3687">
        <f>YEAR(A3687)</f>
        <v/>
      </c>
      <c r="N3687">
        <f>"Q"&amp;ROUNDUP(MONTH(A3687)/3,0)</f>
        <v/>
      </c>
      <c r="O3687">
        <f>TEXT(A3687,"mmm")</f>
        <v/>
      </c>
    </row>
    <row r="3688">
      <c r="A3688" s="13" t="n">
        <v>45658</v>
      </c>
      <c r="B3688" t="inlineStr">
        <is>
          <t>Central</t>
        </is>
      </c>
      <c r="C3688" t="inlineStr">
        <is>
          <t>Mobile App</t>
        </is>
      </c>
      <c r="D3688" t="inlineStr">
        <is>
          <t>Grocery</t>
        </is>
      </c>
      <c r="E3688" t="n">
        <v>27588.68</v>
      </c>
      <c r="F3688" t="n">
        <v>22200.46</v>
      </c>
      <c r="G3688" t="n">
        <v>28528.26</v>
      </c>
      <c r="H3688" t="n">
        <v>54</v>
      </c>
      <c r="I3688" t="n">
        <v>20</v>
      </c>
      <c r="J3688" t="n">
        <v>0</v>
      </c>
      <c r="K3688">
        <f>E3688-F3688</f>
        <v/>
      </c>
      <c r="L3688" s="10">
        <f>IFERROR(K3688/E3688,0)</f>
        <v/>
      </c>
      <c r="M3688">
        <f>YEAR(A3688)</f>
        <v/>
      </c>
      <c r="N3688">
        <f>"Q"&amp;ROUNDUP(MONTH(A3688)/3,0)</f>
        <v/>
      </c>
      <c r="O3688">
        <f>TEXT(A3688,"mmm")</f>
        <v/>
      </c>
    </row>
    <row r="3689">
      <c r="A3689" s="13" t="n">
        <v>45658</v>
      </c>
      <c r="B3689" t="inlineStr">
        <is>
          <t>Central</t>
        </is>
      </c>
      <c r="C3689" t="inlineStr">
        <is>
          <t>Mobile App</t>
        </is>
      </c>
      <c r="D3689" t="inlineStr">
        <is>
          <t>Home &amp; Kitchen</t>
        </is>
      </c>
      <c r="E3689" t="n">
        <v>20838.59</v>
      </c>
      <c r="F3689" t="n">
        <v>14434.58</v>
      </c>
      <c r="G3689" t="n">
        <v>22386.93</v>
      </c>
      <c r="H3689" t="n">
        <v>12</v>
      </c>
      <c r="I3689" t="n">
        <v>10</v>
      </c>
      <c r="J3689" t="n">
        <v>0</v>
      </c>
      <c r="K3689">
        <f>E3689-F3689</f>
        <v/>
      </c>
      <c r="L3689" s="10">
        <f>IFERROR(K3689/E3689,0)</f>
        <v/>
      </c>
      <c r="M3689">
        <f>YEAR(A3689)</f>
        <v/>
      </c>
      <c r="N3689">
        <f>"Q"&amp;ROUNDUP(MONTH(A3689)/3,0)</f>
        <v/>
      </c>
      <c r="O3689">
        <f>TEXT(A3689,"mmm")</f>
        <v/>
      </c>
    </row>
    <row r="3690">
      <c r="A3690" s="13" t="n">
        <v>45658</v>
      </c>
      <c r="B3690" t="inlineStr">
        <is>
          <t>Central</t>
        </is>
      </c>
      <c r="C3690" t="inlineStr">
        <is>
          <t>Mobile App</t>
        </is>
      </c>
      <c r="D3690" t="inlineStr">
        <is>
          <t>Sports</t>
        </is>
      </c>
      <c r="E3690" t="n">
        <v>11690.74</v>
      </c>
      <c r="F3690" t="n">
        <v>7160.92</v>
      </c>
      <c r="G3690" t="n">
        <v>12076.06</v>
      </c>
      <c r="H3690" t="n">
        <v>5</v>
      </c>
      <c r="I3690" t="n">
        <v>3</v>
      </c>
      <c r="J3690" t="n">
        <v>0</v>
      </c>
      <c r="K3690">
        <f>E3690-F3690</f>
        <v/>
      </c>
      <c r="L3690" s="10">
        <f>IFERROR(K3690/E3690,0)</f>
        <v/>
      </c>
      <c r="M3690">
        <f>YEAR(A3690)</f>
        <v/>
      </c>
      <c r="N3690">
        <f>"Q"&amp;ROUNDUP(MONTH(A3690)/3,0)</f>
        <v/>
      </c>
      <c r="O3690">
        <f>TEXT(A3690,"mmm")</f>
        <v/>
      </c>
    </row>
    <row r="3691">
      <c r="A3691" s="13" t="n">
        <v>45658</v>
      </c>
      <c r="B3691" t="inlineStr">
        <is>
          <t>Central</t>
        </is>
      </c>
      <c r="C3691" t="inlineStr">
        <is>
          <t>Retail Store</t>
        </is>
      </c>
      <c r="D3691" t="inlineStr">
        <is>
          <t>Beauty</t>
        </is>
      </c>
      <c r="E3691" t="n">
        <v>816.98</v>
      </c>
      <c r="F3691" t="n">
        <v>541.04</v>
      </c>
      <c r="G3691" t="n">
        <v>916.11</v>
      </c>
      <c r="H3691" t="n">
        <v>3</v>
      </c>
      <c r="I3691" t="n">
        <v>3</v>
      </c>
      <c r="J3691" t="n">
        <v>0</v>
      </c>
      <c r="K3691">
        <f>E3691-F3691</f>
        <v/>
      </c>
      <c r="L3691" s="10">
        <f>IFERROR(K3691/E3691,0)</f>
        <v/>
      </c>
      <c r="M3691">
        <f>YEAR(A3691)</f>
        <v/>
      </c>
      <c r="N3691">
        <f>"Q"&amp;ROUNDUP(MONTH(A3691)/3,0)</f>
        <v/>
      </c>
      <c r="O3691">
        <f>TEXT(A3691,"mmm")</f>
        <v/>
      </c>
    </row>
    <row r="3692">
      <c r="A3692" s="13" t="n">
        <v>45658</v>
      </c>
      <c r="B3692" t="inlineStr">
        <is>
          <t>Central</t>
        </is>
      </c>
      <c r="C3692" t="inlineStr">
        <is>
          <t>Retail Store</t>
        </is>
      </c>
      <c r="D3692" t="inlineStr">
        <is>
          <t>Books</t>
        </is>
      </c>
      <c r="E3692" t="n">
        <v>2184.35</v>
      </c>
      <c r="F3692" t="n">
        <v>1510.54</v>
      </c>
      <c r="G3692" t="n">
        <v>2202.15</v>
      </c>
      <c r="H3692" t="n">
        <v>4</v>
      </c>
      <c r="I3692" t="n">
        <v>4</v>
      </c>
      <c r="J3692" t="n">
        <v>0</v>
      </c>
      <c r="K3692">
        <f>E3692-F3692</f>
        <v/>
      </c>
      <c r="L3692" s="10">
        <f>IFERROR(K3692/E3692,0)</f>
        <v/>
      </c>
      <c r="M3692">
        <f>YEAR(A3692)</f>
        <v/>
      </c>
      <c r="N3692">
        <f>"Q"&amp;ROUNDUP(MONTH(A3692)/3,0)</f>
        <v/>
      </c>
      <c r="O3692">
        <f>TEXT(A3692,"mmm")</f>
        <v/>
      </c>
    </row>
    <row r="3693">
      <c r="A3693" s="13" t="n">
        <v>45658</v>
      </c>
      <c r="B3693" t="inlineStr">
        <is>
          <t>Central</t>
        </is>
      </c>
      <c r="C3693" t="inlineStr">
        <is>
          <t>Retail Store</t>
        </is>
      </c>
      <c r="D3693" t="inlineStr">
        <is>
          <t>Electronics</t>
        </is>
      </c>
      <c r="E3693" t="n">
        <v>49680.37</v>
      </c>
      <c r="F3693" t="n">
        <v>46645.99</v>
      </c>
      <c r="G3693" t="n">
        <v>55523.94</v>
      </c>
      <c r="H3693" t="n">
        <v>5</v>
      </c>
      <c r="I3693" t="n">
        <v>4</v>
      </c>
      <c r="J3693" t="n">
        <v>1</v>
      </c>
      <c r="K3693">
        <f>E3693-F3693</f>
        <v/>
      </c>
      <c r="L3693" s="10">
        <f>IFERROR(K3693/E3693,0)</f>
        <v/>
      </c>
      <c r="M3693">
        <f>YEAR(A3693)</f>
        <v/>
      </c>
      <c r="N3693">
        <f>"Q"&amp;ROUNDUP(MONTH(A3693)/3,0)</f>
        <v/>
      </c>
      <c r="O3693">
        <f>TEXT(A3693,"mmm")</f>
        <v/>
      </c>
    </row>
    <row r="3694">
      <c r="A3694" s="13" t="n">
        <v>45658</v>
      </c>
      <c r="B3694" t="inlineStr">
        <is>
          <t>Central</t>
        </is>
      </c>
      <c r="C3694" t="inlineStr">
        <is>
          <t>Retail Store</t>
        </is>
      </c>
      <c r="D3694" t="inlineStr">
        <is>
          <t>Fashion</t>
        </is>
      </c>
      <c r="E3694" t="n">
        <v>27950.92</v>
      </c>
      <c r="F3694" t="n">
        <v>14281.85</v>
      </c>
      <c r="G3694" t="n">
        <v>29607.71</v>
      </c>
      <c r="H3694" t="n">
        <v>16</v>
      </c>
      <c r="I3694" t="n">
        <v>12</v>
      </c>
      <c r="J3694" t="n">
        <v>1</v>
      </c>
      <c r="K3694">
        <f>E3694-F3694</f>
        <v/>
      </c>
      <c r="L3694" s="10">
        <f>IFERROR(K3694/E3694,0)</f>
        <v/>
      </c>
      <c r="M3694">
        <f>YEAR(A3694)</f>
        <v/>
      </c>
      <c r="N3694">
        <f>"Q"&amp;ROUNDUP(MONTH(A3694)/3,0)</f>
        <v/>
      </c>
      <c r="O3694">
        <f>TEXT(A3694,"mmm")</f>
        <v/>
      </c>
    </row>
    <row r="3695">
      <c r="A3695" s="13" t="n">
        <v>45658</v>
      </c>
      <c r="B3695" t="inlineStr">
        <is>
          <t>Central</t>
        </is>
      </c>
      <c r="C3695" t="inlineStr">
        <is>
          <t>Retail Store</t>
        </is>
      </c>
      <c r="D3695" t="inlineStr">
        <is>
          <t>Grocery</t>
        </is>
      </c>
      <c r="E3695" t="n">
        <v>494.88</v>
      </c>
      <c r="F3695" t="n">
        <v>371.12</v>
      </c>
      <c r="G3695" t="n">
        <v>506.18</v>
      </c>
      <c r="H3695" t="n">
        <v>2</v>
      </c>
      <c r="I3695" t="n">
        <v>2</v>
      </c>
      <c r="J3695" t="n">
        <v>0</v>
      </c>
      <c r="K3695">
        <f>E3695-F3695</f>
        <v/>
      </c>
      <c r="L3695" s="10">
        <f>IFERROR(K3695/E3695,0)</f>
        <v/>
      </c>
      <c r="M3695">
        <f>YEAR(A3695)</f>
        <v/>
      </c>
      <c r="N3695">
        <f>"Q"&amp;ROUNDUP(MONTH(A3695)/3,0)</f>
        <v/>
      </c>
      <c r="O3695">
        <f>TEXT(A3695,"mmm")</f>
        <v/>
      </c>
    </row>
    <row r="3696">
      <c r="A3696" s="13" t="n">
        <v>45658</v>
      </c>
      <c r="B3696" t="inlineStr">
        <is>
          <t>Central</t>
        </is>
      </c>
      <c r="C3696" t="inlineStr">
        <is>
          <t>Retail Store</t>
        </is>
      </c>
      <c r="D3696" t="inlineStr">
        <is>
          <t>Home &amp; Kitchen</t>
        </is>
      </c>
      <c r="E3696" t="n">
        <v>1558.1</v>
      </c>
      <c r="F3696" t="n">
        <v>997.55</v>
      </c>
      <c r="G3696" t="n">
        <v>1620.24</v>
      </c>
      <c r="H3696" t="n">
        <v>2</v>
      </c>
      <c r="I3696" t="n">
        <v>2</v>
      </c>
      <c r="J3696" t="n">
        <v>0</v>
      </c>
      <c r="K3696">
        <f>E3696-F3696</f>
        <v/>
      </c>
      <c r="L3696" s="10">
        <f>IFERROR(K3696/E3696,0)</f>
        <v/>
      </c>
      <c r="M3696">
        <f>YEAR(A3696)</f>
        <v/>
      </c>
      <c r="N3696">
        <f>"Q"&amp;ROUNDUP(MONTH(A3696)/3,0)</f>
        <v/>
      </c>
      <c r="O3696">
        <f>TEXT(A3696,"mmm")</f>
        <v/>
      </c>
    </row>
    <row r="3697">
      <c r="A3697" s="13" t="n">
        <v>45658</v>
      </c>
      <c r="B3697" t="inlineStr">
        <is>
          <t>Central</t>
        </is>
      </c>
      <c r="C3697" t="inlineStr">
        <is>
          <t>Retail Store</t>
        </is>
      </c>
      <c r="D3697" t="inlineStr">
        <is>
          <t>Sports</t>
        </is>
      </c>
      <c r="E3697" t="n">
        <v>2675.39</v>
      </c>
      <c r="F3697" t="n">
        <v>1625.28</v>
      </c>
      <c r="G3697" t="n">
        <v>2745.1</v>
      </c>
      <c r="H3697" t="n">
        <v>2</v>
      </c>
      <c r="I3697" t="n">
        <v>2</v>
      </c>
      <c r="J3697" t="n">
        <v>0</v>
      </c>
      <c r="K3697">
        <f>E3697-F3697</f>
        <v/>
      </c>
      <c r="L3697" s="10">
        <f>IFERROR(K3697/E3697,0)</f>
        <v/>
      </c>
      <c r="M3697">
        <f>YEAR(A3697)</f>
        <v/>
      </c>
      <c r="N3697">
        <f>"Q"&amp;ROUNDUP(MONTH(A3697)/3,0)</f>
        <v/>
      </c>
      <c r="O3697">
        <f>TEXT(A3697,"mmm")</f>
        <v/>
      </c>
    </row>
    <row r="3698">
      <c r="A3698" s="13" t="n">
        <v>45658</v>
      </c>
      <c r="B3698" t="inlineStr">
        <is>
          <t>Central</t>
        </is>
      </c>
      <c r="C3698" t="inlineStr">
        <is>
          <t>Website</t>
        </is>
      </c>
      <c r="D3698" t="inlineStr">
        <is>
          <t>Beauty</t>
        </is>
      </c>
      <c r="E3698" t="n">
        <v>4229.71</v>
      </c>
      <c r="F3698" t="n">
        <v>2411.72</v>
      </c>
      <c r="G3698" t="n">
        <v>4543.79</v>
      </c>
      <c r="H3698" t="n">
        <v>9</v>
      </c>
      <c r="I3698" t="n">
        <v>7</v>
      </c>
      <c r="J3698" t="n">
        <v>0</v>
      </c>
      <c r="K3698">
        <f>E3698-F3698</f>
        <v/>
      </c>
      <c r="L3698" s="10">
        <f>IFERROR(K3698/E3698,0)</f>
        <v/>
      </c>
      <c r="M3698">
        <f>YEAR(A3698)</f>
        <v/>
      </c>
      <c r="N3698">
        <f>"Q"&amp;ROUNDUP(MONTH(A3698)/3,0)</f>
        <v/>
      </c>
      <c r="O3698">
        <f>TEXT(A3698,"mmm")</f>
        <v/>
      </c>
    </row>
    <row r="3699">
      <c r="A3699" s="13" t="n">
        <v>45658</v>
      </c>
      <c r="B3699" t="inlineStr">
        <is>
          <t>Central</t>
        </is>
      </c>
      <c r="C3699" t="inlineStr">
        <is>
          <t>Website</t>
        </is>
      </c>
      <c r="D3699" t="inlineStr">
        <is>
          <t>Books</t>
        </is>
      </c>
      <c r="E3699" t="n">
        <v>3004.14</v>
      </c>
      <c r="F3699" t="n">
        <v>2211.55</v>
      </c>
      <c r="G3699" t="n">
        <v>3270.76</v>
      </c>
      <c r="H3699" t="n">
        <v>6</v>
      </c>
      <c r="I3699" t="n">
        <v>6</v>
      </c>
      <c r="J3699" t="n">
        <v>1</v>
      </c>
      <c r="K3699">
        <f>E3699-F3699</f>
        <v/>
      </c>
      <c r="L3699" s="10">
        <f>IFERROR(K3699/E3699,0)</f>
        <v/>
      </c>
      <c r="M3699">
        <f>YEAR(A3699)</f>
        <v/>
      </c>
      <c r="N3699">
        <f>"Q"&amp;ROUNDUP(MONTH(A3699)/3,0)</f>
        <v/>
      </c>
      <c r="O3699">
        <f>TEXT(A3699,"mmm")</f>
        <v/>
      </c>
    </row>
    <row r="3700">
      <c r="A3700" s="13" t="n">
        <v>45658</v>
      </c>
      <c r="B3700" t="inlineStr">
        <is>
          <t>Central</t>
        </is>
      </c>
      <c r="C3700" t="inlineStr">
        <is>
          <t>Website</t>
        </is>
      </c>
      <c r="D3700" t="inlineStr">
        <is>
          <t>Electronics</t>
        </is>
      </c>
      <c r="E3700" t="n">
        <v>270255.49</v>
      </c>
      <c r="F3700" t="n">
        <v>240842.31</v>
      </c>
      <c r="G3700" t="n">
        <v>287192.94</v>
      </c>
      <c r="H3700" t="n">
        <v>24</v>
      </c>
      <c r="I3700" t="n">
        <v>20</v>
      </c>
      <c r="J3700" t="n">
        <v>1</v>
      </c>
      <c r="K3700">
        <f>E3700-F3700</f>
        <v/>
      </c>
      <c r="L3700" s="10">
        <f>IFERROR(K3700/E3700,0)</f>
        <v/>
      </c>
      <c r="M3700">
        <f>YEAR(A3700)</f>
        <v/>
      </c>
      <c r="N3700">
        <f>"Q"&amp;ROUNDUP(MONTH(A3700)/3,0)</f>
        <v/>
      </c>
      <c r="O3700">
        <f>TEXT(A3700,"mmm")</f>
        <v/>
      </c>
    </row>
    <row r="3701">
      <c r="A3701" s="13" t="n">
        <v>45658</v>
      </c>
      <c r="B3701" t="inlineStr">
        <is>
          <t>Central</t>
        </is>
      </c>
      <c r="C3701" t="inlineStr">
        <is>
          <t>Website</t>
        </is>
      </c>
      <c r="D3701" t="inlineStr">
        <is>
          <t>Fashion</t>
        </is>
      </c>
      <c r="E3701" t="n">
        <v>37368.12</v>
      </c>
      <c r="F3701" t="n">
        <v>20204.09</v>
      </c>
      <c r="G3701" t="n">
        <v>39532.47</v>
      </c>
      <c r="H3701" t="n">
        <v>30</v>
      </c>
      <c r="I3701" t="n">
        <v>26</v>
      </c>
      <c r="J3701" t="n">
        <v>5</v>
      </c>
      <c r="K3701">
        <f>E3701-F3701</f>
        <v/>
      </c>
      <c r="L3701" s="10">
        <f>IFERROR(K3701/E3701,0)</f>
        <v/>
      </c>
      <c r="M3701">
        <f>YEAR(A3701)</f>
        <v/>
      </c>
      <c r="N3701">
        <f>"Q"&amp;ROUNDUP(MONTH(A3701)/3,0)</f>
        <v/>
      </c>
      <c r="O3701">
        <f>TEXT(A3701,"mmm")</f>
        <v/>
      </c>
    </row>
    <row r="3702">
      <c r="A3702" s="13" t="n">
        <v>45658</v>
      </c>
      <c r="B3702" t="inlineStr">
        <is>
          <t>Central</t>
        </is>
      </c>
      <c r="C3702" t="inlineStr">
        <is>
          <t>Website</t>
        </is>
      </c>
      <c r="D3702" t="inlineStr">
        <is>
          <t>Grocery</t>
        </is>
      </c>
      <c r="E3702" t="n">
        <v>13589.71</v>
      </c>
      <c r="F3702" t="n">
        <v>11556.55</v>
      </c>
      <c r="G3702" t="n">
        <v>14740.03</v>
      </c>
      <c r="H3702" t="n">
        <v>32</v>
      </c>
      <c r="I3702" t="n">
        <v>12</v>
      </c>
      <c r="J3702" t="n">
        <v>1</v>
      </c>
      <c r="K3702">
        <f>E3702-F3702</f>
        <v/>
      </c>
      <c r="L3702" s="10">
        <f>IFERROR(K3702/E3702,0)</f>
        <v/>
      </c>
      <c r="M3702">
        <f>YEAR(A3702)</f>
        <v/>
      </c>
      <c r="N3702">
        <f>"Q"&amp;ROUNDUP(MONTH(A3702)/3,0)</f>
        <v/>
      </c>
      <c r="O3702">
        <f>TEXT(A3702,"mmm")</f>
        <v/>
      </c>
    </row>
    <row r="3703">
      <c r="A3703" s="13" t="n">
        <v>45658</v>
      </c>
      <c r="B3703" t="inlineStr">
        <is>
          <t>Central</t>
        </is>
      </c>
      <c r="C3703" t="inlineStr">
        <is>
          <t>Website</t>
        </is>
      </c>
      <c r="D3703" t="inlineStr">
        <is>
          <t>Home &amp; Kitchen</t>
        </is>
      </c>
      <c r="E3703" t="n">
        <v>25905.99</v>
      </c>
      <c r="F3703" t="n">
        <v>17496.19</v>
      </c>
      <c r="G3703" t="n">
        <v>27115.69</v>
      </c>
      <c r="H3703" t="n">
        <v>10</v>
      </c>
      <c r="I3703" t="n">
        <v>8</v>
      </c>
      <c r="J3703" t="n">
        <v>0</v>
      </c>
      <c r="K3703">
        <f>E3703-F3703</f>
        <v/>
      </c>
      <c r="L3703" s="10">
        <f>IFERROR(K3703/E3703,0)</f>
        <v/>
      </c>
      <c r="M3703">
        <f>YEAR(A3703)</f>
        <v/>
      </c>
      <c r="N3703">
        <f>"Q"&amp;ROUNDUP(MONTH(A3703)/3,0)</f>
        <v/>
      </c>
      <c r="O3703">
        <f>TEXT(A3703,"mmm")</f>
        <v/>
      </c>
    </row>
    <row r="3704">
      <c r="A3704" s="13" t="n">
        <v>45658</v>
      </c>
      <c r="B3704" t="inlineStr">
        <is>
          <t>Central</t>
        </is>
      </c>
      <c r="C3704" t="inlineStr">
        <is>
          <t>Website</t>
        </is>
      </c>
      <c r="D3704" t="inlineStr">
        <is>
          <t>Sports</t>
        </is>
      </c>
      <c r="E3704" t="n">
        <v>15510.03</v>
      </c>
      <c r="F3704" t="n">
        <v>10715.36</v>
      </c>
      <c r="G3704" t="n">
        <v>17336.98</v>
      </c>
      <c r="H3704" t="n">
        <v>11</v>
      </c>
      <c r="I3704" t="n">
        <v>8</v>
      </c>
      <c r="J3704" t="n">
        <v>2</v>
      </c>
      <c r="K3704">
        <f>E3704-F3704</f>
        <v/>
      </c>
      <c r="L3704" s="10">
        <f>IFERROR(K3704/E3704,0)</f>
        <v/>
      </c>
      <c r="M3704">
        <f>YEAR(A3704)</f>
        <v/>
      </c>
      <c r="N3704">
        <f>"Q"&amp;ROUNDUP(MONTH(A3704)/3,0)</f>
        <v/>
      </c>
      <c r="O3704">
        <f>TEXT(A3704,"mmm")</f>
        <v/>
      </c>
    </row>
    <row r="3705">
      <c r="A3705" s="13" t="n">
        <v>45658</v>
      </c>
      <c r="B3705" t="inlineStr">
        <is>
          <t>East</t>
        </is>
      </c>
      <c r="C3705" t="inlineStr">
        <is>
          <t>Marketplace</t>
        </is>
      </c>
      <c r="D3705" t="inlineStr">
        <is>
          <t>Beauty</t>
        </is>
      </c>
      <c r="E3705" t="n">
        <v>9117.01</v>
      </c>
      <c r="F3705" t="n">
        <v>5083.6</v>
      </c>
      <c r="G3705" t="n">
        <v>10093.49</v>
      </c>
      <c r="H3705" t="n">
        <v>18</v>
      </c>
      <c r="I3705" t="n">
        <v>14</v>
      </c>
      <c r="J3705" t="n">
        <v>2</v>
      </c>
      <c r="K3705">
        <f>E3705-F3705</f>
        <v/>
      </c>
      <c r="L3705" s="10">
        <f>IFERROR(K3705/E3705,0)</f>
        <v/>
      </c>
      <c r="M3705">
        <f>YEAR(A3705)</f>
        <v/>
      </c>
      <c r="N3705">
        <f>"Q"&amp;ROUNDUP(MONTH(A3705)/3,0)</f>
        <v/>
      </c>
      <c r="O3705">
        <f>TEXT(A3705,"mmm")</f>
        <v/>
      </c>
    </row>
    <row r="3706">
      <c r="A3706" s="13" t="n">
        <v>45658</v>
      </c>
      <c r="B3706" t="inlineStr">
        <is>
          <t>East</t>
        </is>
      </c>
      <c r="C3706" t="inlineStr">
        <is>
          <t>Marketplace</t>
        </is>
      </c>
      <c r="D3706" t="inlineStr">
        <is>
          <t>Books</t>
        </is>
      </c>
      <c r="E3706" t="n">
        <v>8759.23</v>
      </c>
      <c r="F3706" t="n">
        <v>6800.79</v>
      </c>
      <c r="G3706" t="n">
        <v>9873.92</v>
      </c>
      <c r="H3706" t="n">
        <v>21</v>
      </c>
      <c r="I3706" t="n">
        <v>17</v>
      </c>
      <c r="J3706" t="n">
        <v>1</v>
      </c>
      <c r="K3706">
        <f>E3706-F3706</f>
        <v/>
      </c>
      <c r="L3706" s="10">
        <f>IFERROR(K3706/E3706,0)</f>
        <v/>
      </c>
      <c r="M3706">
        <f>YEAR(A3706)</f>
        <v/>
      </c>
      <c r="N3706">
        <f>"Q"&amp;ROUNDUP(MONTH(A3706)/3,0)</f>
        <v/>
      </c>
      <c r="O3706">
        <f>TEXT(A3706,"mmm")</f>
        <v/>
      </c>
    </row>
    <row r="3707">
      <c r="A3707" s="13" t="n">
        <v>45658</v>
      </c>
      <c r="B3707" t="inlineStr">
        <is>
          <t>East</t>
        </is>
      </c>
      <c r="C3707" t="inlineStr">
        <is>
          <t>Marketplace</t>
        </is>
      </c>
      <c r="D3707" t="inlineStr">
        <is>
          <t>Electronics</t>
        </is>
      </c>
      <c r="E3707" t="n">
        <v>478512.23</v>
      </c>
      <c r="F3707" t="n">
        <v>453954.71</v>
      </c>
      <c r="G3707" t="n">
        <v>538102.47</v>
      </c>
      <c r="H3707" t="n">
        <v>34</v>
      </c>
      <c r="I3707" t="n">
        <v>27</v>
      </c>
      <c r="J3707" t="n">
        <v>5</v>
      </c>
      <c r="K3707">
        <f>E3707-F3707</f>
        <v/>
      </c>
      <c r="L3707" s="10">
        <f>IFERROR(K3707/E3707,0)</f>
        <v/>
      </c>
      <c r="M3707">
        <f>YEAR(A3707)</f>
        <v/>
      </c>
      <c r="N3707">
        <f>"Q"&amp;ROUNDUP(MONTH(A3707)/3,0)</f>
        <v/>
      </c>
      <c r="O3707">
        <f>TEXT(A3707,"mmm")</f>
        <v/>
      </c>
    </row>
    <row r="3708">
      <c r="A3708" s="13" t="n">
        <v>45658</v>
      </c>
      <c r="B3708" t="inlineStr">
        <is>
          <t>East</t>
        </is>
      </c>
      <c r="C3708" t="inlineStr">
        <is>
          <t>Marketplace</t>
        </is>
      </c>
      <c r="D3708" t="inlineStr">
        <is>
          <t>Fashion</t>
        </is>
      </c>
      <c r="E3708" t="n">
        <v>55791.86</v>
      </c>
      <c r="F3708" t="n">
        <v>31885.97</v>
      </c>
      <c r="G3708" t="n">
        <v>62617.09</v>
      </c>
      <c r="H3708" t="n">
        <v>37</v>
      </c>
      <c r="I3708" t="n">
        <v>31</v>
      </c>
      <c r="J3708" t="n">
        <v>6</v>
      </c>
      <c r="K3708">
        <f>E3708-F3708</f>
        <v/>
      </c>
      <c r="L3708" s="10">
        <f>IFERROR(K3708/E3708,0)</f>
        <v/>
      </c>
      <c r="M3708">
        <f>YEAR(A3708)</f>
        <v/>
      </c>
      <c r="N3708">
        <f>"Q"&amp;ROUNDUP(MONTH(A3708)/3,0)</f>
        <v/>
      </c>
      <c r="O3708">
        <f>TEXT(A3708,"mmm")</f>
        <v/>
      </c>
    </row>
    <row r="3709">
      <c r="A3709" s="13" t="n">
        <v>45658</v>
      </c>
      <c r="B3709" t="inlineStr">
        <is>
          <t>East</t>
        </is>
      </c>
      <c r="C3709" t="inlineStr">
        <is>
          <t>Marketplace</t>
        </is>
      </c>
      <c r="D3709" t="inlineStr">
        <is>
          <t>Grocery</t>
        </is>
      </c>
      <c r="E3709" t="n">
        <v>15368.83</v>
      </c>
      <c r="F3709" t="n">
        <v>12818.65</v>
      </c>
      <c r="G3709" t="n">
        <v>16390.55</v>
      </c>
      <c r="H3709" t="n">
        <v>36</v>
      </c>
      <c r="I3709" t="n">
        <v>15</v>
      </c>
      <c r="J3709" t="n">
        <v>0</v>
      </c>
      <c r="K3709">
        <f>E3709-F3709</f>
        <v/>
      </c>
      <c r="L3709" s="10">
        <f>IFERROR(K3709/E3709,0)</f>
        <v/>
      </c>
      <c r="M3709">
        <f>YEAR(A3709)</f>
        <v/>
      </c>
      <c r="N3709">
        <f>"Q"&amp;ROUNDUP(MONTH(A3709)/3,0)</f>
        <v/>
      </c>
      <c r="O3709">
        <f>TEXT(A3709,"mmm")</f>
        <v/>
      </c>
    </row>
    <row r="3710">
      <c r="A3710" s="13" t="n">
        <v>45658</v>
      </c>
      <c r="B3710" t="inlineStr">
        <is>
          <t>East</t>
        </is>
      </c>
      <c r="C3710" t="inlineStr">
        <is>
          <t>Marketplace</t>
        </is>
      </c>
      <c r="D3710" t="inlineStr">
        <is>
          <t>Home &amp; Kitchen</t>
        </is>
      </c>
      <c r="E3710" t="n">
        <v>45519.37</v>
      </c>
      <c r="F3710" t="n">
        <v>30051.81</v>
      </c>
      <c r="G3710" t="n">
        <v>49200.87</v>
      </c>
      <c r="H3710" t="n">
        <v>21</v>
      </c>
      <c r="I3710" t="n">
        <v>18</v>
      </c>
      <c r="J3710" t="n">
        <v>2</v>
      </c>
      <c r="K3710">
        <f>E3710-F3710</f>
        <v/>
      </c>
      <c r="L3710" s="10">
        <f>IFERROR(K3710/E3710,0)</f>
        <v/>
      </c>
      <c r="M3710">
        <f>YEAR(A3710)</f>
        <v/>
      </c>
      <c r="N3710">
        <f>"Q"&amp;ROUNDUP(MONTH(A3710)/3,0)</f>
        <v/>
      </c>
      <c r="O3710">
        <f>TEXT(A3710,"mmm")</f>
        <v/>
      </c>
    </row>
    <row r="3711">
      <c r="A3711" s="13" t="n">
        <v>45658</v>
      </c>
      <c r="B3711" t="inlineStr">
        <is>
          <t>East</t>
        </is>
      </c>
      <c r="C3711" t="inlineStr">
        <is>
          <t>Marketplace</t>
        </is>
      </c>
      <c r="D3711" t="inlineStr">
        <is>
          <t>Sports</t>
        </is>
      </c>
      <c r="E3711" t="n">
        <v>24672.12</v>
      </c>
      <c r="F3711" t="n">
        <v>17294.81</v>
      </c>
      <c r="G3711" t="n">
        <v>27825.22</v>
      </c>
      <c r="H3711" t="n">
        <v>14</v>
      </c>
      <c r="I3711" t="n">
        <v>11</v>
      </c>
      <c r="J3711" t="n">
        <v>1</v>
      </c>
      <c r="K3711">
        <f>E3711-F3711</f>
        <v/>
      </c>
      <c r="L3711" s="10">
        <f>IFERROR(K3711/E3711,0)</f>
        <v/>
      </c>
      <c r="M3711">
        <f>YEAR(A3711)</f>
        <v/>
      </c>
      <c r="N3711">
        <f>"Q"&amp;ROUNDUP(MONTH(A3711)/3,0)</f>
        <v/>
      </c>
      <c r="O3711">
        <f>TEXT(A3711,"mmm")</f>
        <v/>
      </c>
    </row>
    <row r="3712">
      <c r="A3712" s="13" t="n">
        <v>45658</v>
      </c>
      <c r="B3712" t="inlineStr">
        <is>
          <t>East</t>
        </is>
      </c>
      <c r="C3712" t="inlineStr">
        <is>
          <t>Mobile App</t>
        </is>
      </c>
      <c r="D3712" t="inlineStr">
        <is>
          <t>Beauty</t>
        </is>
      </c>
      <c r="E3712" t="n">
        <v>3810.91</v>
      </c>
      <c r="F3712" t="n">
        <v>1956.13</v>
      </c>
      <c r="G3712" t="n">
        <v>4014.9</v>
      </c>
      <c r="H3712" t="n">
        <v>8</v>
      </c>
      <c r="I3712" t="n">
        <v>7</v>
      </c>
      <c r="J3712" t="n">
        <v>1</v>
      </c>
      <c r="K3712">
        <f>E3712-F3712</f>
        <v/>
      </c>
      <c r="L3712" s="10">
        <f>IFERROR(K3712/E3712,0)</f>
        <v/>
      </c>
      <c r="M3712">
        <f>YEAR(A3712)</f>
        <v/>
      </c>
      <c r="N3712">
        <f>"Q"&amp;ROUNDUP(MONTH(A3712)/3,0)</f>
        <v/>
      </c>
      <c r="O3712">
        <f>TEXT(A3712,"mmm")</f>
        <v/>
      </c>
    </row>
    <row r="3713">
      <c r="A3713" s="13" t="n">
        <v>45658</v>
      </c>
      <c r="B3713" t="inlineStr">
        <is>
          <t>East</t>
        </is>
      </c>
      <c r="C3713" t="inlineStr">
        <is>
          <t>Mobile App</t>
        </is>
      </c>
      <c r="D3713" t="inlineStr">
        <is>
          <t>Books</t>
        </is>
      </c>
      <c r="E3713" t="n">
        <v>9329.76</v>
      </c>
      <c r="F3713" t="n">
        <v>6971.65</v>
      </c>
      <c r="G3713" t="n">
        <v>10147.56</v>
      </c>
      <c r="H3713" t="n">
        <v>18</v>
      </c>
      <c r="I3713" t="n">
        <v>12</v>
      </c>
      <c r="J3713" t="n">
        <v>1</v>
      </c>
      <c r="K3713">
        <f>E3713-F3713</f>
        <v/>
      </c>
      <c r="L3713" s="10">
        <f>IFERROR(K3713/E3713,0)</f>
        <v/>
      </c>
      <c r="M3713">
        <f>YEAR(A3713)</f>
        <v/>
      </c>
      <c r="N3713">
        <f>"Q"&amp;ROUNDUP(MONTH(A3713)/3,0)</f>
        <v/>
      </c>
      <c r="O3713">
        <f>TEXT(A3713,"mmm")</f>
        <v/>
      </c>
    </row>
    <row r="3714">
      <c r="A3714" s="13" t="n">
        <v>45658</v>
      </c>
      <c r="B3714" t="inlineStr">
        <is>
          <t>East</t>
        </is>
      </c>
      <c r="C3714" t="inlineStr">
        <is>
          <t>Mobile App</t>
        </is>
      </c>
      <c r="D3714" t="inlineStr">
        <is>
          <t>Electronics</t>
        </is>
      </c>
      <c r="E3714" t="n">
        <v>255490.64</v>
      </c>
      <c r="F3714" t="n">
        <v>227601.72</v>
      </c>
      <c r="G3714" t="n">
        <v>274808.59</v>
      </c>
      <c r="H3714" t="n">
        <v>34</v>
      </c>
      <c r="I3714" t="n">
        <v>25</v>
      </c>
      <c r="J3714" t="n">
        <v>2</v>
      </c>
      <c r="K3714">
        <f>E3714-F3714</f>
        <v/>
      </c>
      <c r="L3714" s="10">
        <f>IFERROR(K3714/E3714,0)</f>
        <v/>
      </c>
      <c r="M3714">
        <f>YEAR(A3714)</f>
        <v/>
      </c>
      <c r="N3714">
        <f>"Q"&amp;ROUNDUP(MONTH(A3714)/3,0)</f>
        <v/>
      </c>
      <c r="O3714">
        <f>TEXT(A3714,"mmm")</f>
        <v/>
      </c>
    </row>
    <row r="3715">
      <c r="A3715" s="13" t="n">
        <v>45658</v>
      </c>
      <c r="B3715" t="inlineStr">
        <is>
          <t>East</t>
        </is>
      </c>
      <c r="C3715" t="inlineStr">
        <is>
          <t>Mobile App</t>
        </is>
      </c>
      <c r="D3715" t="inlineStr">
        <is>
          <t>Fashion</t>
        </is>
      </c>
      <c r="E3715" t="n">
        <v>102617.62</v>
      </c>
      <c r="F3715" t="n">
        <v>53285.86</v>
      </c>
      <c r="G3715" t="n">
        <v>109911.18</v>
      </c>
      <c r="H3715" t="n">
        <v>71</v>
      </c>
      <c r="I3715" t="n">
        <v>54</v>
      </c>
      <c r="J3715" t="n">
        <v>9</v>
      </c>
      <c r="K3715">
        <f>E3715-F3715</f>
        <v/>
      </c>
      <c r="L3715" s="10">
        <f>IFERROR(K3715/E3715,0)</f>
        <v/>
      </c>
      <c r="M3715">
        <f>YEAR(A3715)</f>
        <v/>
      </c>
      <c r="N3715">
        <f>"Q"&amp;ROUNDUP(MONTH(A3715)/3,0)</f>
        <v/>
      </c>
      <c r="O3715">
        <f>TEXT(A3715,"mmm")</f>
        <v/>
      </c>
    </row>
    <row r="3716">
      <c r="A3716" s="13" t="n">
        <v>45658</v>
      </c>
      <c r="B3716" t="inlineStr">
        <is>
          <t>East</t>
        </is>
      </c>
      <c r="C3716" t="inlineStr">
        <is>
          <t>Mobile App</t>
        </is>
      </c>
      <c r="D3716" t="inlineStr">
        <is>
          <t>Grocery</t>
        </is>
      </c>
      <c r="E3716" t="n">
        <v>26767.5</v>
      </c>
      <c r="F3716" t="n">
        <v>22336.72</v>
      </c>
      <c r="G3716" t="n">
        <v>28563.9</v>
      </c>
      <c r="H3716" t="n">
        <v>61</v>
      </c>
      <c r="I3716" t="n">
        <v>18</v>
      </c>
      <c r="J3716" t="n">
        <v>0</v>
      </c>
      <c r="K3716">
        <f>E3716-F3716</f>
        <v/>
      </c>
      <c r="L3716" s="10">
        <f>IFERROR(K3716/E3716,0)</f>
        <v/>
      </c>
      <c r="M3716">
        <f>YEAR(A3716)</f>
        <v/>
      </c>
      <c r="N3716">
        <f>"Q"&amp;ROUNDUP(MONTH(A3716)/3,0)</f>
        <v/>
      </c>
      <c r="O3716">
        <f>TEXT(A3716,"mmm")</f>
        <v/>
      </c>
    </row>
    <row r="3717">
      <c r="A3717" s="13" t="n">
        <v>45658</v>
      </c>
      <c r="B3717" t="inlineStr">
        <is>
          <t>East</t>
        </is>
      </c>
      <c r="C3717" t="inlineStr">
        <is>
          <t>Mobile App</t>
        </is>
      </c>
      <c r="D3717" t="inlineStr">
        <is>
          <t>Home &amp; Kitchen</t>
        </is>
      </c>
      <c r="E3717" t="n">
        <v>70520.95</v>
      </c>
      <c r="F3717" t="n">
        <v>48424.98</v>
      </c>
      <c r="G3717" t="n">
        <v>76324.13</v>
      </c>
      <c r="H3717" t="n">
        <v>34</v>
      </c>
      <c r="I3717" t="n">
        <v>26</v>
      </c>
      <c r="J3717" t="n">
        <v>2</v>
      </c>
      <c r="K3717">
        <f>E3717-F3717</f>
        <v/>
      </c>
      <c r="L3717" s="10">
        <f>IFERROR(K3717/E3717,0)</f>
        <v/>
      </c>
      <c r="M3717">
        <f>YEAR(A3717)</f>
        <v/>
      </c>
      <c r="N3717">
        <f>"Q"&amp;ROUNDUP(MONTH(A3717)/3,0)</f>
        <v/>
      </c>
      <c r="O3717">
        <f>TEXT(A3717,"mmm")</f>
        <v/>
      </c>
    </row>
    <row r="3718">
      <c r="A3718" s="13" t="n">
        <v>45658</v>
      </c>
      <c r="B3718" t="inlineStr">
        <is>
          <t>East</t>
        </is>
      </c>
      <c r="C3718" t="inlineStr">
        <is>
          <t>Mobile App</t>
        </is>
      </c>
      <c r="D3718" t="inlineStr">
        <is>
          <t>Sports</t>
        </is>
      </c>
      <c r="E3718" t="n">
        <v>18987.59</v>
      </c>
      <c r="F3718" t="n">
        <v>12475.69</v>
      </c>
      <c r="G3718" t="n">
        <v>20514.71</v>
      </c>
      <c r="H3718" t="n">
        <v>13</v>
      </c>
      <c r="I3718" t="n">
        <v>11</v>
      </c>
      <c r="J3718" t="n">
        <v>1</v>
      </c>
      <c r="K3718">
        <f>E3718-F3718</f>
        <v/>
      </c>
      <c r="L3718" s="10">
        <f>IFERROR(K3718/E3718,0)</f>
        <v/>
      </c>
      <c r="M3718">
        <f>YEAR(A3718)</f>
        <v/>
      </c>
      <c r="N3718">
        <f>"Q"&amp;ROUNDUP(MONTH(A3718)/3,0)</f>
        <v/>
      </c>
      <c r="O3718">
        <f>TEXT(A3718,"mmm")</f>
        <v/>
      </c>
    </row>
    <row r="3719">
      <c r="A3719" s="13" t="n">
        <v>45658</v>
      </c>
      <c r="B3719" t="inlineStr">
        <is>
          <t>East</t>
        </is>
      </c>
      <c r="C3719" t="inlineStr">
        <is>
          <t>Retail Store</t>
        </is>
      </c>
      <c r="D3719" t="inlineStr">
        <is>
          <t>Beauty</t>
        </is>
      </c>
      <c r="E3719" t="n">
        <v>4721.56</v>
      </c>
      <c r="F3719" t="n">
        <v>2487.13</v>
      </c>
      <c r="G3719" t="n">
        <v>4923.45</v>
      </c>
      <c r="H3719" t="n">
        <v>8</v>
      </c>
      <c r="I3719" t="n">
        <v>8</v>
      </c>
      <c r="J3719" t="n">
        <v>0</v>
      </c>
      <c r="K3719">
        <f>E3719-F3719</f>
        <v/>
      </c>
      <c r="L3719" s="10">
        <f>IFERROR(K3719/E3719,0)</f>
        <v/>
      </c>
      <c r="M3719">
        <f>YEAR(A3719)</f>
        <v/>
      </c>
      <c r="N3719">
        <f>"Q"&amp;ROUNDUP(MONTH(A3719)/3,0)</f>
        <v/>
      </c>
      <c r="O3719">
        <f>TEXT(A3719,"mmm")</f>
        <v/>
      </c>
    </row>
    <row r="3720">
      <c r="A3720" s="13" t="n">
        <v>45658</v>
      </c>
      <c r="B3720" t="inlineStr">
        <is>
          <t>East</t>
        </is>
      </c>
      <c r="C3720" t="inlineStr">
        <is>
          <t>Retail Store</t>
        </is>
      </c>
      <c r="D3720" t="inlineStr">
        <is>
          <t>Books</t>
        </is>
      </c>
      <c r="E3720" t="n">
        <v>5237.6</v>
      </c>
      <c r="F3720" t="n">
        <v>3784.62</v>
      </c>
      <c r="G3720" t="n">
        <v>5483.7</v>
      </c>
      <c r="H3720" t="n">
        <v>10</v>
      </c>
      <c r="I3720" t="n">
        <v>9</v>
      </c>
      <c r="J3720" t="n">
        <v>1</v>
      </c>
      <c r="K3720">
        <f>E3720-F3720</f>
        <v/>
      </c>
      <c r="L3720" s="10">
        <f>IFERROR(K3720/E3720,0)</f>
        <v/>
      </c>
      <c r="M3720">
        <f>YEAR(A3720)</f>
        <v/>
      </c>
      <c r="N3720">
        <f>"Q"&amp;ROUNDUP(MONTH(A3720)/3,0)</f>
        <v/>
      </c>
      <c r="O3720">
        <f>TEXT(A3720,"mmm")</f>
        <v/>
      </c>
    </row>
    <row r="3721">
      <c r="A3721" s="13" t="n">
        <v>45658</v>
      </c>
      <c r="B3721" t="inlineStr">
        <is>
          <t>East</t>
        </is>
      </c>
      <c r="C3721" t="inlineStr">
        <is>
          <t>Retail Store</t>
        </is>
      </c>
      <c r="D3721" t="inlineStr">
        <is>
          <t>Electronics</t>
        </is>
      </c>
      <c r="E3721" t="n">
        <v>191926.46</v>
      </c>
      <c r="F3721" t="n">
        <v>166910.53</v>
      </c>
      <c r="G3721" t="n">
        <v>199158.24</v>
      </c>
      <c r="H3721" t="n">
        <v>17</v>
      </c>
      <c r="I3721" t="n">
        <v>16</v>
      </c>
      <c r="J3721" t="n">
        <v>1</v>
      </c>
      <c r="K3721">
        <f>E3721-F3721</f>
        <v/>
      </c>
      <c r="L3721" s="10">
        <f>IFERROR(K3721/E3721,0)</f>
        <v/>
      </c>
      <c r="M3721">
        <f>YEAR(A3721)</f>
        <v/>
      </c>
      <c r="N3721">
        <f>"Q"&amp;ROUNDUP(MONTH(A3721)/3,0)</f>
        <v/>
      </c>
      <c r="O3721">
        <f>TEXT(A3721,"mmm")</f>
        <v/>
      </c>
    </row>
    <row r="3722">
      <c r="A3722" s="13" t="n">
        <v>45658</v>
      </c>
      <c r="B3722" t="inlineStr">
        <is>
          <t>East</t>
        </is>
      </c>
      <c r="C3722" t="inlineStr">
        <is>
          <t>Retail Store</t>
        </is>
      </c>
      <c r="D3722" t="inlineStr">
        <is>
          <t>Fashion</t>
        </is>
      </c>
      <c r="E3722" t="n">
        <v>19042.75</v>
      </c>
      <c r="F3722" t="n">
        <v>10249.74</v>
      </c>
      <c r="G3722" t="n">
        <v>19677.55</v>
      </c>
      <c r="H3722" t="n">
        <v>17</v>
      </c>
      <c r="I3722" t="n">
        <v>14</v>
      </c>
      <c r="J3722" t="n">
        <v>1</v>
      </c>
      <c r="K3722">
        <f>E3722-F3722</f>
        <v/>
      </c>
      <c r="L3722" s="10">
        <f>IFERROR(K3722/E3722,0)</f>
        <v/>
      </c>
      <c r="M3722">
        <f>YEAR(A3722)</f>
        <v/>
      </c>
      <c r="N3722">
        <f>"Q"&amp;ROUNDUP(MONTH(A3722)/3,0)</f>
        <v/>
      </c>
      <c r="O3722">
        <f>TEXT(A3722,"mmm")</f>
        <v/>
      </c>
    </row>
    <row r="3723">
      <c r="A3723" s="13" t="n">
        <v>45658</v>
      </c>
      <c r="B3723" t="inlineStr">
        <is>
          <t>East</t>
        </is>
      </c>
      <c r="C3723" t="inlineStr">
        <is>
          <t>Retail Store</t>
        </is>
      </c>
      <c r="D3723" t="inlineStr">
        <is>
          <t>Grocery</t>
        </is>
      </c>
      <c r="E3723" t="n">
        <v>10872.25</v>
      </c>
      <c r="F3723" t="n">
        <v>8633.299999999999</v>
      </c>
      <c r="G3723" t="n">
        <v>11120.99</v>
      </c>
      <c r="H3723" t="n">
        <v>28</v>
      </c>
      <c r="I3723" t="n">
        <v>14</v>
      </c>
      <c r="J3723" t="n">
        <v>0</v>
      </c>
      <c r="K3723">
        <f>E3723-F3723</f>
        <v/>
      </c>
      <c r="L3723" s="10">
        <f>IFERROR(K3723/E3723,0)</f>
        <v/>
      </c>
      <c r="M3723">
        <f>YEAR(A3723)</f>
        <v/>
      </c>
      <c r="N3723">
        <f>"Q"&amp;ROUNDUP(MONTH(A3723)/3,0)</f>
        <v/>
      </c>
      <c r="O3723">
        <f>TEXT(A3723,"mmm")</f>
        <v/>
      </c>
    </row>
    <row r="3724">
      <c r="A3724" s="13" t="n">
        <v>45658</v>
      </c>
      <c r="B3724" t="inlineStr">
        <is>
          <t>East</t>
        </is>
      </c>
      <c r="C3724" t="inlineStr">
        <is>
          <t>Retail Store</t>
        </is>
      </c>
      <c r="D3724" t="inlineStr">
        <is>
          <t>Home &amp; Kitchen</t>
        </is>
      </c>
      <c r="E3724" t="n">
        <v>26540.74</v>
      </c>
      <c r="F3724" t="n">
        <v>16628.27</v>
      </c>
      <c r="G3724" t="n">
        <v>27655.4</v>
      </c>
      <c r="H3724" t="n">
        <v>11</v>
      </c>
      <c r="I3724" t="n">
        <v>9</v>
      </c>
      <c r="J3724" t="n">
        <v>1</v>
      </c>
      <c r="K3724">
        <f>E3724-F3724</f>
        <v/>
      </c>
      <c r="L3724" s="10">
        <f>IFERROR(K3724/E3724,0)</f>
        <v/>
      </c>
      <c r="M3724">
        <f>YEAR(A3724)</f>
        <v/>
      </c>
      <c r="N3724">
        <f>"Q"&amp;ROUNDUP(MONTH(A3724)/3,0)</f>
        <v/>
      </c>
      <c r="O3724">
        <f>TEXT(A3724,"mmm")</f>
        <v/>
      </c>
    </row>
    <row r="3725">
      <c r="A3725" s="13" t="n">
        <v>45658</v>
      </c>
      <c r="B3725" t="inlineStr">
        <is>
          <t>East</t>
        </is>
      </c>
      <c r="C3725" t="inlineStr">
        <is>
          <t>Retail Store</t>
        </is>
      </c>
      <c r="D3725" t="inlineStr">
        <is>
          <t>Sports</t>
        </is>
      </c>
      <c r="E3725" t="n">
        <v>22115.74</v>
      </c>
      <c r="F3725" t="n">
        <v>14080.82</v>
      </c>
      <c r="G3725" t="n">
        <v>22855.29</v>
      </c>
      <c r="H3725" t="n">
        <v>9</v>
      </c>
      <c r="I3725" t="n">
        <v>7</v>
      </c>
      <c r="J3725" t="n">
        <v>1</v>
      </c>
      <c r="K3725">
        <f>E3725-F3725</f>
        <v/>
      </c>
      <c r="L3725" s="10">
        <f>IFERROR(K3725/E3725,0)</f>
        <v/>
      </c>
      <c r="M3725">
        <f>YEAR(A3725)</f>
        <v/>
      </c>
      <c r="N3725">
        <f>"Q"&amp;ROUNDUP(MONTH(A3725)/3,0)</f>
        <v/>
      </c>
      <c r="O3725">
        <f>TEXT(A3725,"mmm")</f>
        <v/>
      </c>
    </row>
    <row r="3726">
      <c r="A3726" s="13" t="n">
        <v>45658</v>
      </c>
      <c r="B3726" t="inlineStr">
        <is>
          <t>East</t>
        </is>
      </c>
      <c r="C3726" t="inlineStr">
        <is>
          <t>Retail Store</t>
        </is>
      </c>
      <c r="D3726" t="inlineStr">
        <is>
          <t>Unknown</t>
        </is>
      </c>
      <c r="E3726" t="n">
        <v>6760.05</v>
      </c>
      <c r="F3726" t="n">
        <v>3630.63</v>
      </c>
      <c r="G3726" t="n">
        <v>7115.85</v>
      </c>
      <c r="H3726" t="n">
        <v>1</v>
      </c>
      <c r="I3726" t="n">
        <v>1</v>
      </c>
      <c r="J3726" t="n">
        <v>0</v>
      </c>
      <c r="K3726">
        <f>E3726-F3726</f>
        <v/>
      </c>
      <c r="L3726" s="10">
        <f>IFERROR(K3726/E3726,0)</f>
        <v/>
      </c>
      <c r="M3726">
        <f>YEAR(A3726)</f>
        <v/>
      </c>
      <c r="N3726">
        <f>"Q"&amp;ROUNDUP(MONTH(A3726)/3,0)</f>
        <v/>
      </c>
      <c r="O3726">
        <f>TEXT(A3726,"mmm")</f>
        <v/>
      </c>
    </row>
    <row r="3727">
      <c r="A3727" s="13" t="n">
        <v>45658</v>
      </c>
      <c r="B3727" t="inlineStr">
        <is>
          <t>East</t>
        </is>
      </c>
      <c r="C3727" t="inlineStr">
        <is>
          <t>Unknown</t>
        </is>
      </c>
      <c r="D3727" t="inlineStr">
        <is>
          <t>Electronics</t>
        </is>
      </c>
      <c r="E3727" t="n">
        <v>15410.74</v>
      </c>
      <c r="F3727" t="n">
        <v>13661.68</v>
      </c>
      <c r="G3727" t="n">
        <v>16221.84</v>
      </c>
      <c r="H3727" t="n">
        <v>2</v>
      </c>
      <c r="I3727" t="n">
        <v>1</v>
      </c>
      <c r="J3727" t="n">
        <v>0</v>
      </c>
      <c r="K3727">
        <f>E3727-F3727</f>
        <v/>
      </c>
      <c r="L3727" s="10">
        <f>IFERROR(K3727/E3727,0)</f>
        <v/>
      </c>
      <c r="M3727">
        <f>YEAR(A3727)</f>
        <v/>
      </c>
      <c r="N3727">
        <f>"Q"&amp;ROUNDUP(MONTH(A3727)/3,0)</f>
        <v/>
      </c>
      <c r="O3727">
        <f>TEXT(A3727,"mmm")</f>
        <v/>
      </c>
    </row>
    <row r="3728">
      <c r="A3728" s="13" t="n">
        <v>45658</v>
      </c>
      <c r="B3728" t="inlineStr">
        <is>
          <t>East</t>
        </is>
      </c>
      <c r="C3728" t="inlineStr">
        <is>
          <t>Unknown</t>
        </is>
      </c>
      <c r="D3728" t="inlineStr">
        <is>
          <t>Grocery</t>
        </is>
      </c>
      <c r="E3728" t="n">
        <v>3498.54</v>
      </c>
      <c r="F3728" t="n">
        <v>2993.4</v>
      </c>
      <c r="G3728" t="n">
        <v>3887.28</v>
      </c>
      <c r="H3728" t="n">
        <v>6</v>
      </c>
      <c r="I3728" t="n">
        <v>2</v>
      </c>
      <c r="J3728" t="n">
        <v>0</v>
      </c>
      <c r="K3728">
        <f>E3728-F3728</f>
        <v/>
      </c>
      <c r="L3728" s="10">
        <f>IFERROR(K3728/E3728,0)</f>
        <v/>
      </c>
      <c r="M3728">
        <f>YEAR(A3728)</f>
        <v/>
      </c>
      <c r="N3728">
        <f>"Q"&amp;ROUNDUP(MONTH(A3728)/3,0)</f>
        <v/>
      </c>
      <c r="O3728">
        <f>TEXT(A3728,"mmm")</f>
        <v/>
      </c>
    </row>
    <row r="3729">
      <c r="A3729" s="13" t="n">
        <v>45658</v>
      </c>
      <c r="B3729" t="inlineStr">
        <is>
          <t>East</t>
        </is>
      </c>
      <c r="C3729" t="inlineStr">
        <is>
          <t>Unknown</t>
        </is>
      </c>
      <c r="D3729" t="inlineStr">
        <is>
          <t>Home &amp; Kitchen</t>
        </is>
      </c>
      <c r="E3729" t="n">
        <v>7071.5</v>
      </c>
      <c r="F3729" t="n">
        <v>4882.88</v>
      </c>
      <c r="G3729" t="n">
        <v>7071.5</v>
      </c>
      <c r="H3729" t="n">
        <v>2</v>
      </c>
      <c r="I3729" t="n">
        <v>1</v>
      </c>
      <c r="J3729" t="n">
        <v>0</v>
      </c>
      <c r="K3729">
        <f>E3729-F3729</f>
        <v/>
      </c>
      <c r="L3729" s="10">
        <f>IFERROR(K3729/E3729,0)</f>
        <v/>
      </c>
      <c r="M3729">
        <f>YEAR(A3729)</f>
        <v/>
      </c>
      <c r="N3729">
        <f>"Q"&amp;ROUNDUP(MONTH(A3729)/3,0)</f>
        <v/>
      </c>
      <c r="O3729">
        <f>TEXT(A3729,"mmm")</f>
        <v/>
      </c>
    </row>
    <row r="3730">
      <c r="A3730" s="13" t="n">
        <v>45658</v>
      </c>
      <c r="B3730" t="inlineStr">
        <is>
          <t>East</t>
        </is>
      </c>
      <c r="C3730" t="inlineStr">
        <is>
          <t>Unknown</t>
        </is>
      </c>
      <c r="D3730" t="inlineStr">
        <is>
          <t>Sports</t>
        </is>
      </c>
      <c r="E3730" t="n">
        <v>1512.08</v>
      </c>
      <c r="F3730" t="n">
        <v>1003.22</v>
      </c>
      <c r="G3730" t="n">
        <v>1512.08</v>
      </c>
      <c r="H3730" t="n">
        <v>2</v>
      </c>
      <c r="I3730" t="n">
        <v>1</v>
      </c>
      <c r="J3730" t="n">
        <v>0</v>
      </c>
      <c r="K3730">
        <f>E3730-F3730</f>
        <v/>
      </c>
      <c r="L3730" s="10">
        <f>IFERROR(K3730/E3730,0)</f>
        <v/>
      </c>
      <c r="M3730">
        <f>YEAR(A3730)</f>
        <v/>
      </c>
      <c r="N3730">
        <f>"Q"&amp;ROUNDUP(MONTH(A3730)/3,0)</f>
        <v/>
      </c>
      <c r="O3730">
        <f>TEXT(A3730,"mmm")</f>
        <v/>
      </c>
    </row>
    <row r="3731">
      <c r="A3731" s="13" t="n">
        <v>45658</v>
      </c>
      <c r="B3731" t="inlineStr">
        <is>
          <t>East</t>
        </is>
      </c>
      <c r="C3731" t="inlineStr">
        <is>
          <t>Website</t>
        </is>
      </c>
      <c r="D3731" t="inlineStr">
        <is>
          <t>Beauty</t>
        </is>
      </c>
      <c r="E3731" t="n">
        <v>15546.74</v>
      </c>
      <c r="F3731" t="n">
        <v>8648</v>
      </c>
      <c r="G3731" t="n">
        <v>16487.89</v>
      </c>
      <c r="H3731" t="n">
        <v>26</v>
      </c>
      <c r="I3731" t="n">
        <v>22</v>
      </c>
      <c r="J3731" t="n">
        <v>0</v>
      </c>
      <c r="K3731">
        <f>E3731-F3731</f>
        <v/>
      </c>
      <c r="L3731" s="10">
        <f>IFERROR(K3731/E3731,0)</f>
        <v/>
      </c>
      <c r="M3731">
        <f>YEAR(A3731)</f>
        <v/>
      </c>
      <c r="N3731">
        <f>"Q"&amp;ROUNDUP(MONTH(A3731)/3,0)</f>
        <v/>
      </c>
      <c r="O3731">
        <f>TEXT(A3731,"mmm")</f>
        <v/>
      </c>
    </row>
    <row r="3732">
      <c r="A3732" s="13" t="n">
        <v>45658</v>
      </c>
      <c r="B3732" t="inlineStr">
        <is>
          <t>East</t>
        </is>
      </c>
      <c r="C3732" t="inlineStr">
        <is>
          <t>Website</t>
        </is>
      </c>
      <c r="D3732" t="inlineStr">
        <is>
          <t>Books</t>
        </is>
      </c>
      <c r="E3732" t="n">
        <v>16327.02</v>
      </c>
      <c r="F3732" t="n">
        <v>12043.59</v>
      </c>
      <c r="G3732" t="n">
        <v>17518.62</v>
      </c>
      <c r="H3732" t="n">
        <v>33</v>
      </c>
      <c r="I3732" t="n">
        <v>21</v>
      </c>
      <c r="J3732" t="n">
        <v>1</v>
      </c>
      <c r="K3732">
        <f>E3732-F3732</f>
        <v/>
      </c>
      <c r="L3732" s="10">
        <f>IFERROR(K3732/E3732,0)</f>
        <v/>
      </c>
      <c r="M3732">
        <f>YEAR(A3732)</f>
        <v/>
      </c>
      <c r="N3732">
        <f>"Q"&amp;ROUNDUP(MONTH(A3732)/3,0)</f>
        <v/>
      </c>
      <c r="O3732">
        <f>TEXT(A3732,"mmm")</f>
        <v/>
      </c>
    </row>
    <row r="3733">
      <c r="A3733" s="13" t="n">
        <v>45658</v>
      </c>
      <c r="B3733" t="inlineStr">
        <is>
          <t>East</t>
        </is>
      </c>
      <c r="C3733" t="inlineStr">
        <is>
          <t>Website</t>
        </is>
      </c>
      <c r="D3733" t="inlineStr">
        <is>
          <t>Electronics</t>
        </is>
      </c>
      <c r="E3733" t="n">
        <v>490514.57</v>
      </c>
      <c r="F3733" t="n">
        <v>430109.12</v>
      </c>
      <c r="G3733" t="n">
        <v>518756.98</v>
      </c>
      <c r="H3733" t="n">
        <v>40</v>
      </c>
      <c r="I3733" t="n">
        <v>35</v>
      </c>
      <c r="J3733" t="n">
        <v>3</v>
      </c>
      <c r="K3733">
        <f>E3733-F3733</f>
        <v/>
      </c>
      <c r="L3733" s="10">
        <f>IFERROR(K3733/E3733,0)</f>
        <v/>
      </c>
      <c r="M3733">
        <f>YEAR(A3733)</f>
        <v/>
      </c>
      <c r="N3733">
        <f>"Q"&amp;ROUNDUP(MONTH(A3733)/3,0)</f>
        <v/>
      </c>
      <c r="O3733">
        <f>TEXT(A3733,"mmm")</f>
        <v/>
      </c>
    </row>
    <row r="3734">
      <c r="A3734" s="13" t="n">
        <v>45658</v>
      </c>
      <c r="B3734" t="inlineStr">
        <is>
          <t>East</t>
        </is>
      </c>
      <c r="C3734" t="inlineStr">
        <is>
          <t>Website</t>
        </is>
      </c>
      <c r="D3734" t="inlineStr">
        <is>
          <t>Fashion</t>
        </is>
      </c>
      <c r="E3734" t="n">
        <v>90703.71000000001</v>
      </c>
      <c r="F3734" t="n">
        <v>45842.49</v>
      </c>
      <c r="G3734" t="n">
        <v>94559.94</v>
      </c>
      <c r="H3734" t="n">
        <v>64</v>
      </c>
      <c r="I3734" t="n">
        <v>50</v>
      </c>
      <c r="J3734" t="n">
        <v>7</v>
      </c>
      <c r="K3734">
        <f>E3734-F3734</f>
        <v/>
      </c>
      <c r="L3734" s="10">
        <f>IFERROR(K3734/E3734,0)</f>
        <v/>
      </c>
      <c r="M3734">
        <f>YEAR(A3734)</f>
        <v/>
      </c>
      <c r="N3734">
        <f>"Q"&amp;ROUNDUP(MONTH(A3734)/3,0)</f>
        <v/>
      </c>
      <c r="O3734">
        <f>TEXT(A3734,"mmm")</f>
        <v/>
      </c>
    </row>
    <row r="3735">
      <c r="A3735" s="13" t="n">
        <v>45658</v>
      </c>
      <c r="B3735" t="inlineStr">
        <is>
          <t>East</t>
        </is>
      </c>
      <c r="C3735" t="inlineStr">
        <is>
          <t>Website</t>
        </is>
      </c>
      <c r="D3735" t="inlineStr">
        <is>
          <t>Grocery</t>
        </is>
      </c>
      <c r="E3735" t="n">
        <v>28815.24</v>
      </c>
      <c r="F3735" t="n">
        <v>24195.97</v>
      </c>
      <c r="G3735" t="n">
        <v>30775.76</v>
      </c>
      <c r="H3735" t="n">
        <v>66</v>
      </c>
      <c r="I3735" t="n">
        <v>26</v>
      </c>
      <c r="J3735" t="n">
        <v>1</v>
      </c>
      <c r="K3735">
        <f>E3735-F3735</f>
        <v/>
      </c>
      <c r="L3735" s="10">
        <f>IFERROR(K3735/E3735,0)</f>
        <v/>
      </c>
      <c r="M3735">
        <f>YEAR(A3735)</f>
        <v/>
      </c>
      <c r="N3735">
        <f>"Q"&amp;ROUNDUP(MONTH(A3735)/3,0)</f>
        <v/>
      </c>
      <c r="O3735">
        <f>TEXT(A3735,"mmm")</f>
        <v/>
      </c>
    </row>
    <row r="3736">
      <c r="A3736" s="13" t="n">
        <v>45658</v>
      </c>
      <c r="B3736" t="inlineStr">
        <is>
          <t>East</t>
        </is>
      </c>
      <c r="C3736" t="inlineStr">
        <is>
          <t>Website</t>
        </is>
      </c>
      <c r="D3736" t="inlineStr">
        <is>
          <t>Home &amp; Kitchen</t>
        </is>
      </c>
      <c r="E3736" t="n">
        <v>72843.8</v>
      </c>
      <c r="F3736" t="n">
        <v>50632.13</v>
      </c>
      <c r="G3736" t="n">
        <v>78659.3</v>
      </c>
      <c r="H3736" t="n">
        <v>35</v>
      </c>
      <c r="I3736" t="n">
        <v>27</v>
      </c>
      <c r="J3736" t="n">
        <v>3</v>
      </c>
      <c r="K3736">
        <f>E3736-F3736</f>
        <v/>
      </c>
      <c r="L3736" s="10">
        <f>IFERROR(K3736/E3736,0)</f>
        <v/>
      </c>
      <c r="M3736">
        <f>YEAR(A3736)</f>
        <v/>
      </c>
      <c r="N3736">
        <f>"Q"&amp;ROUNDUP(MONTH(A3736)/3,0)</f>
        <v/>
      </c>
      <c r="O3736">
        <f>TEXT(A3736,"mmm")</f>
        <v/>
      </c>
    </row>
    <row r="3737">
      <c r="A3737" s="13" t="n">
        <v>45658</v>
      </c>
      <c r="B3737" t="inlineStr">
        <is>
          <t>East</t>
        </is>
      </c>
      <c r="C3737" t="inlineStr">
        <is>
          <t>Website</t>
        </is>
      </c>
      <c r="D3737" t="inlineStr">
        <is>
          <t>Sports</t>
        </is>
      </c>
      <c r="E3737" t="n">
        <v>24587.09</v>
      </c>
      <c r="F3737" t="n">
        <v>16257.08</v>
      </c>
      <c r="G3737" t="n">
        <v>26272.07</v>
      </c>
      <c r="H3737" t="n">
        <v>10</v>
      </c>
      <c r="I3737" t="n">
        <v>9</v>
      </c>
      <c r="J3737" t="n">
        <v>1</v>
      </c>
      <c r="K3737">
        <f>E3737-F3737</f>
        <v/>
      </c>
      <c r="L3737" s="10">
        <f>IFERROR(K3737/E3737,0)</f>
        <v/>
      </c>
      <c r="M3737">
        <f>YEAR(A3737)</f>
        <v/>
      </c>
      <c r="N3737">
        <f>"Q"&amp;ROUNDUP(MONTH(A3737)/3,0)</f>
        <v/>
      </c>
      <c r="O3737">
        <f>TEXT(A3737,"mmm")</f>
        <v/>
      </c>
    </row>
    <row r="3738">
      <c r="A3738" s="13" t="n">
        <v>45658</v>
      </c>
      <c r="B3738" t="inlineStr">
        <is>
          <t>North</t>
        </is>
      </c>
      <c r="C3738" t="inlineStr">
        <is>
          <t>Marketplace</t>
        </is>
      </c>
      <c r="D3738" t="inlineStr">
        <is>
          <t>Beauty</t>
        </is>
      </c>
      <c r="E3738" t="n">
        <v>20969.32</v>
      </c>
      <c r="F3738" t="n">
        <v>12102.28</v>
      </c>
      <c r="G3738" t="n">
        <v>22971</v>
      </c>
      <c r="H3738" t="n">
        <v>32</v>
      </c>
      <c r="I3738" t="n">
        <v>26</v>
      </c>
      <c r="J3738" t="n">
        <v>3</v>
      </c>
      <c r="K3738">
        <f>E3738-F3738</f>
        <v/>
      </c>
      <c r="L3738" s="10">
        <f>IFERROR(K3738/E3738,0)</f>
        <v/>
      </c>
      <c r="M3738">
        <f>YEAR(A3738)</f>
        <v/>
      </c>
      <c r="N3738">
        <f>"Q"&amp;ROUNDUP(MONTH(A3738)/3,0)</f>
        <v/>
      </c>
      <c r="O3738">
        <f>TEXT(A3738,"mmm")</f>
        <v/>
      </c>
    </row>
    <row r="3739">
      <c r="A3739" s="13" t="n">
        <v>45658</v>
      </c>
      <c r="B3739" t="inlineStr">
        <is>
          <t>North</t>
        </is>
      </c>
      <c r="C3739" t="inlineStr">
        <is>
          <t>Marketplace</t>
        </is>
      </c>
      <c r="D3739" t="inlineStr">
        <is>
          <t>Books</t>
        </is>
      </c>
      <c r="E3739" t="n">
        <v>2857</v>
      </c>
      <c r="F3739" t="n">
        <v>2238.62</v>
      </c>
      <c r="G3739" t="n">
        <v>3257.76</v>
      </c>
      <c r="H3739" t="n">
        <v>8</v>
      </c>
      <c r="I3739" t="n">
        <v>6</v>
      </c>
      <c r="J3739" t="n">
        <v>0</v>
      </c>
      <c r="K3739">
        <f>E3739-F3739</f>
        <v/>
      </c>
      <c r="L3739" s="10">
        <f>IFERROR(K3739/E3739,0)</f>
        <v/>
      </c>
      <c r="M3739">
        <f>YEAR(A3739)</f>
        <v/>
      </c>
      <c r="N3739">
        <f>"Q"&amp;ROUNDUP(MONTH(A3739)/3,0)</f>
        <v/>
      </c>
      <c r="O3739">
        <f>TEXT(A3739,"mmm")</f>
        <v/>
      </c>
    </row>
    <row r="3740">
      <c r="A3740" s="13" t="n">
        <v>45658</v>
      </c>
      <c r="B3740" t="inlineStr">
        <is>
          <t>North</t>
        </is>
      </c>
      <c r="C3740" t="inlineStr">
        <is>
          <t>Marketplace</t>
        </is>
      </c>
      <c r="D3740" t="inlineStr">
        <is>
          <t>Electronics</t>
        </is>
      </c>
      <c r="E3740" t="n">
        <v>343940.37</v>
      </c>
      <c r="F3740" t="n">
        <v>322234.45</v>
      </c>
      <c r="G3740" t="n">
        <v>383198.99</v>
      </c>
      <c r="H3740" t="n">
        <v>31</v>
      </c>
      <c r="I3740" t="n">
        <v>29</v>
      </c>
      <c r="J3740" t="n">
        <v>2</v>
      </c>
      <c r="K3740">
        <f>E3740-F3740</f>
        <v/>
      </c>
      <c r="L3740" s="10">
        <f>IFERROR(K3740/E3740,0)</f>
        <v/>
      </c>
      <c r="M3740">
        <f>YEAR(A3740)</f>
        <v/>
      </c>
      <c r="N3740">
        <f>"Q"&amp;ROUNDUP(MONTH(A3740)/3,0)</f>
        <v/>
      </c>
      <c r="O3740">
        <f>TEXT(A3740,"mmm")</f>
        <v/>
      </c>
    </row>
    <row r="3741">
      <c r="A3741" s="13" t="n">
        <v>45658</v>
      </c>
      <c r="B3741" t="inlineStr">
        <is>
          <t>North</t>
        </is>
      </c>
      <c r="C3741" t="inlineStr">
        <is>
          <t>Marketplace</t>
        </is>
      </c>
      <c r="D3741" t="inlineStr">
        <is>
          <t>Fashion</t>
        </is>
      </c>
      <c r="E3741" t="n">
        <v>87535.63</v>
      </c>
      <c r="F3741" t="n">
        <v>47403.02</v>
      </c>
      <c r="G3741" t="n">
        <v>96167.22</v>
      </c>
      <c r="H3741" t="n">
        <v>68</v>
      </c>
      <c r="I3741" t="n">
        <v>52</v>
      </c>
      <c r="J3741" t="n">
        <v>16</v>
      </c>
      <c r="K3741">
        <f>E3741-F3741</f>
        <v/>
      </c>
      <c r="L3741" s="10">
        <f>IFERROR(K3741/E3741,0)</f>
        <v/>
      </c>
      <c r="M3741">
        <f>YEAR(A3741)</f>
        <v/>
      </c>
      <c r="N3741">
        <f>"Q"&amp;ROUNDUP(MONTH(A3741)/3,0)</f>
        <v/>
      </c>
      <c r="O3741">
        <f>TEXT(A3741,"mmm")</f>
        <v/>
      </c>
    </row>
    <row r="3742">
      <c r="A3742" s="13" t="n">
        <v>45658</v>
      </c>
      <c r="B3742" t="inlineStr">
        <is>
          <t>North</t>
        </is>
      </c>
      <c r="C3742" t="inlineStr">
        <is>
          <t>Marketplace</t>
        </is>
      </c>
      <c r="D3742" t="inlineStr">
        <is>
          <t>Grocery</t>
        </is>
      </c>
      <c r="E3742" t="n">
        <v>32712.96</v>
      </c>
      <c r="F3742" t="n">
        <v>28969.12</v>
      </c>
      <c r="G3742" t="n">
        <v>36817.63</v>
      </c>
      <c r="H3742" t="n">
        <v>70</v>
      </c>
      <c r="I3742" t="n">
        <v>26</v>
      </c>
      <c r="J3742" t="n">
        <v>0</v>
      </c>
      <c r="K3742">
        <f>E3742-F3742</f>
        <v/>
      </c>
      <c r="L3742" s="10">
        <f>IFERROR(K3742/E3742,0)</f>
        <v/>
      </c>
      <c r="M3742">
        <f>YEAR(A3742)</f>
        <v/>
      </c>
      <c r="N3742">
        <f>"Q"&amp;ROUNDUP(MONTH(A3742)/3,0)</f>
        <v/>
      </c>
      <c r="O3742">
        <f>TEXT(A3742,"mmm")</f>
        <v/>
      </c>
    </row>
    <row r="3743">
      <c r="A3743" s="13" t="n">
        <v>45658</v>
      </c>
      <c r="B3743" t="inlineStr">
        <is>
          <t>North</t>
        </is>
      </c>
      <c r="C3743" t="inlineStr">
        <is>
          <t>Marketplace</t>
        </is>
      </c>
      <c r="D3743" t="inlineStr">
        <is>
          <t>Home &amp; Kitchen</t>
        </is>
      </c>
      <c r="E3743" t="n">
        <v>51020.2</v>
      </c>
      <c r="F3743" t="n">
        <v>35511.84</v>
      </c>
      <c r="G3743" t="n">
        <v>55158.34</v>
      </c>
      <c r="H3743" t="n">
        <v>23</v>
      </c>
      <c r="I3743" t="n">
        <v>19</v>
      </c>
      <c r="J3743" t="n">
        <v>2</v>
      </c>
      <c r="K3743">
        <f>E3743-F3743</f>
        <v/>
      </c>
      <c r="L3743" s="10">
        <f>IFERROR(K3743/E3743,0)</f>
        <v/>
      </c>
      <c r="M3743">
        <f>YEAR(A3743)</f>
        <v/>
      </c>
      <c r="N3743">
        <f>"Q"&amp;ROUNDUP(MONTH(A3743)/3,0)</f>
        <v/>
      </c>
      <c r="O3743">
        <f>TEXT(A3743,"mmm")</f>
        <v/>
      </c>
    </row>
    <row r="3744">
      <c r="A3744" s="13" t="n">
        <v>45658</v>
      </c>
      <c r="B3744" t="inlineStr">
        <is>
          <t>North</t>
        </is>
      </c>
      <c r="C3744" t="inlineStr">
        <is>
          <t>Marketplace</t>
        </is>
      </c>
      <c r="D3744" t="inlineStr">
        <is>
          <t>Sports</t>
        </is>
      </c>
      <c r="E3744" t="n">
        <v>45725.07</v>
      </c>
      <c r="F3744" t="n">
        <v>30582.27</v>
      </c>
      <c r="G3744" t="n">
        <v>49167.36</v>
      </c>
      <c r="H3744" t="n">
        <v>22</v>
      </c>
      <c r="I3744" t="n">
        <v>17</v>
      </c>
      <c r="J3744" t="n">
        <v>2</v>
      </c>
      <c r="K3744">
        <f>E3744-F3744</f>
        <v/>
      </c>
      <c r="L3744" s="10">
        <f>IFERROR(K3744/E3744,0)</f>
        <v/>
      </c>
      <c r="M3744">
        <f>YEAR(A3744)</f>
        <v/>
      </c>
      <c r="N3744">
        <f>"Q"&amp;ROUNDUP(MONTH(A3744)/3,0)</f>
        <v/>
      </c>
      <c r="O3744">
        <f>TEXT(A3744,"mmm")</f>
        <v/>
      </c>
    </row>
    <row r="3745">
      <c r="A3745" s="13" t="n">
        <v>45658</v>
      </c>
      <c r="B3745" t="inlineStr">
        <is>
          <t>North</t>
        </is>
      </c>
      <c r="C3745" t="inlineStr">
        <is>
          <t>Mobile App</t>
        </is>
      </c>
      <c r="D3745" t="inlineStr">
        <is>
          <t>Beauty</t>
        </is>
      </c>
      <c r="E3745" t="n">
        <v>13651.73</v>
      </c>
      <c r="F3745" t="n">
        <v>7541.98</v>
      </c>
      <c r="G3745" t="n">
        <v>14456.66</v>
      </c>
      <c r="H3745" t="n">
        <v>24</v>
      </c>
      <c r="I3745" t="n">
        <v>21</v>
      </c>
      <c r="J3745" t="n">
        <v>1</v>
      </c>
      <c r="K3745">
        <f>E3745-F3745</f>
        <v/>
      </c>
      <c r="L3745" s="10">
        <f>IFERROR(K3745/E3745,0)</f>
        <v/>
      </c>
      <c r="M3745">
        <f>YEAR(A3745)</f>
        <v/>
      </c>
      <c r="N3745">
        <f>"Q"&amp;ROUNDUP(MONTH(A3745)/3,0)</f>
        <v/>
      </c>
      <c r="O3745">
        <f>TEXT(A3745,"mmm")</f>
        <v/>
      </c>
    </row>
    <row r="3746">
      <c r="A3746" s="13" t="n">
        <v>45658</v>
      </c>
      <c r="B3746" t="inlineStr">
        <is>
          <t>North</t>
        </is>
      </c>
      <c r="C3746" t="inlineStr">
        <is>
          <t>Mobile App</t>
        </is>
      </c>
      <c r="D3746" t="inlineStr">
        <is>
          <t>Books</t>
        </is>
      </c>
      <c r="E3746" t="n">
        <v>9698.549999999999</v>
      </c>
      <c r="F3746" t="n">
        <v>6820.19</v>
      </c>
      <c r="G3746" t="n">
        <v>10305.49</v>
      </c>
      <c r="H3746" t="n">
        <v>22</v>
      </c>
      <c r="I3746" t="n">
        <v>19</v>
      </c>
      <c r="J3746" t="n">
        <v>0</v>
      </c>
      <c r="K3746">
        <f>E3746-F3746</f>
        <v/>
      </c>
      <c r="L3746" s="10">
        <f>IFERROR(K3746/E3746,0)</f>
        <v/>
      </c>
      <c r="M3746">
        <f>YEAR(A3746)</f>
        <v/>
      </c>
      <c r="N3746">
        <f>"Q"&amp;ROUNDUP(MONTH(A3746)/3,0)</f>
        <v/>
      </c>
      <c r="O3746">
        <f>TEXT(A3746,"mmm")</f>
        <v/>
      </c>
    </row>
    <row r="3747">
      <c r="A3747" s="13" t="n">
        <v>45658</v>
      </c>
      <c r="B3747" t="inlineStr">
        <is>
          <t>North</t>
        </is>
      </c>
      <c r="C3747" t="inlineStr">
        <is>
          <t>Mobile App</t>
        </is>
      </c>
      <c r="D3747" t="inlineStr">
        <is>
          <t>Electronics</t>
        </is>
      </c>
      <c r="E3747" t="n">
        <v>572933.85</v>
      </c>
      <c r="F3747" t="n">
        <v>512906.81</v>
      </c>
      <c r="G3747" t="n">
        <v>615630.47</v>
      </c>
      <c r="H3747" t="n">
        <v>55</v>
      </c>
      <c r="I3747" t="n">
        <v>43</v>
      </c>
      <c r="J3747" t="n">
        <v>2</v>
      </c>
      <c r="K3747">
        <f>E3747-F3747</f>
        <v/>
      </c>
      <c r="L3747" s="10">
        <f>IFERROR(K3747/E3747,0)</f>
        <v/>
      </c>
      <c r="M3747">
        <f>YEAR(A3747)</f>
        <v/>
      </c>
      <c r="N3747">
        <f>"Q"&amp;ROUNDUP(MONTH(A3747)/3,0)</f>
        <v/>
      </c>
      <c r="O3747">
        <f>TEXT(A3747,"mmm")</f>
        <v/>
      </c>
    </row>
    <row r="3748">
      <c r="A3748" s="13" t="n">
        <v>45658</v>
      </c>
      <c r="B3748" t="inlineStr">
        <is>
          <t>North</t>
        </is>
      </c>
      <c r="C3748" t="inlineStr">
        <is>
          <t>Mobile App</t>
        </is>
      </c>
      <c r="D3748" t="inlineStr">
        <is>
          <t>Fashion</t>
        </is>
      </c>
      <c r="E3748" t="n">
        <v>167022.55</v>
      </c>
      <c r="F3748" t="n">
        <v>89901.44</v>
      </c>
      <c r="G3748" t="n">
        <v>181802.86</v>
      </c>
      <c r="H3748" t="n">
        <v>93</v>
      </c>
      <c r="I3748" t="n">
        <v>70</v>
      </c>
      <c r="J3748" t="n">
        <v>13</v>
      </c>
      <c r="K3748">
        <f>E3748-F3748</f>
        <v/>
      </c>
      <c r="L3748" s="10">
        <f>IFERROR(K3748/E3748,0)</f>
        <v/>
      </c>
      <c r="M3748">
        <f>YEAR(A3748)</f>
        <v/>
      </c>
      <c r="N3748">
        <f>"Q"&amp;ROUNDUP(MONTH(A3748)/3,0)</f>
        <v/>
      </c>
      <c r="O3748">
        <f>TEXT(A3748,"mmm")</f>
        <v/>
      </c>
    </row>
    <row r="3749">
      <c r="A3749" s="13" t="n">
        <v>45658</v>
      </c>
      <c r="B3749" t="inlineStr">
        <is>
          <t>North</t>
        </is>
      </c>
      <c r="C3749" t="inlineStr">
        <is>
          <t>Mobile App</t>
        </is>
      </c>
      <c r="D3749" t="inlineStr">
        <is>
          <t>Grocery</t>
        </is>
      </c>
      <c r="E3749" t="n">
        <v>37029.54</v>
      </c>
      <c r="F3749" t="n">
        <v>31563.2</v>
      </c>
      <c r="G3749" t="n">
        <v>39913.15</v>
      </c>
      <c r="H3749" t="n">
        <v>108</v>
      </c>
      <c r="I3749" t="n">
        <v>41</v>
      </c>
      <c r="J3749" t="n">
        <v>1</v>
      </c>
      <c r="K3749">
        <f>E3749-F3749</f>
        <v/>
      </c>
      <c r="L3749" s="10">
        <f>IFERROR(K3749/E3749,0)</f>
        <v/>
      </c>
      <c r="M3749">
        <f>YEAR(A3749)</f>
        <v/>
      </c>
      <c r="N3749">
        <f>"Q"&amp;ROUNDUP(MONTH(A3749)/3,0)</f>
        <v/>
      </c>
      <c r="O3749">
        <f>TEXT(A3749,"mmm")</f>
        <v/>
      </c>
    </row>
    <row r="3750">
      <c r="A3750" s="13" t="n">
        <v>45658</v>
      </c>
      <c r="B3750" t="inlineStr">
        <is>
          <t>North</t>
        </is>
      </c>
      <c r="C3750" t="inlineStr">
        <is>
          <t>Mobile App</t>
        </is>
      </c>
      <c r="D3750" t="inlineStr">
        <is>
          <t>Home &amp; Kitchen</t>
        </is>
      </c>
      <c r="E3750" t="n">
        <v>65662.28</v>
      </c>
      <c r="F3750" t="n">
        <v>45102.14</v>
      </c>
      <c r="G3750" t="n">
        <v>70193.62</v>
      </c>
      <c r="H3750" t="n">
        <v>32</v>
      </c>
      <c r="I3750" t="n">
        <v>30</v>
      </c>
      <c r="J3750" t="n">
        <v>1</v>
      </c>
      <c r="K3750">
        <f>E3750-F3750</f>
        <v/>
      </c>
      <c r="L3750" s="10">
        <f>IFERROR(K3750/E3750,0)</f>
        <v/>
      </c>
      <c r="M3750">
        <f>YEAR(A3750)</f>
        <v/>
      </c>
      <c r="N3750">
        <f>"Q"&amp;ROUNDUP(MONTH(A3750)/3,0)</f>
        <v/>
      </c>
      <c r="O3750">
        <f>TEXT(A3750,"mmm")</f>
        <v/>
      </c>
    </row>
    <row r="3751">
      <c r="A3751" s="13" t="n">
        <v>45658</v>
      </c>
      <c r="B3751" t="inlineStr">
        <is>
          <t>North</t>
        </is>
      </c>
      <c r="C3751" t="inlineStr">
        <is>
          <t>Mobile App</t>
        </is>
      </c>
      <c r="D3751" t="inlineStr">
        <is>
          <t>Sports</t>
        </is>
      </c>
      <c r="E3751" t="n">
        <v>86931.14</v>
      </c>
      <c r="F3751" t="n">
        <v>58399.38</v>
      </c>
      <c r="G3751" t="n">
        <v>93643.81</v>
      </c>
      <c r="H3751" t="n">
        <v>31</v>
      </c>
      <c r="I3751" t="n">
        <v>23</v>
      </c>
      <c r="J3751" t="n">
        <v>3</v>
      </c>
      <c r="K3751">
        <f>E3751-F3751</f>
        <v/>
      </c>
      <c r="L3751" s="10">
        <f>IFERROR(K3751/E3751,0)</f>
        <v/>
      </c>
      <c r="M3751">
        <f>YEAR(A3751)</f>
        <v/>
      </c>
      <c r="N3751">
        <f>"Q"&amp;ROUNDUP(MONTH(A3751)/3,0)</f>
        <v/>
      </c>
      <c r="O3751">
        <f>TEXT(A3751,"mmm")</f>
        <v/>
      </c>
    </row>
    <row r="3752">
      <c r="A3752" s="13" t="n">
        <v>45658</v>
      </c>
      <c r="B3752" t="inlineStr">
        <is>
          <t>North</t>
        </is>
      </c>
      <c r="C3752" t="inlineStr">
        <is>
          <t>Retail Store</t>
        </is>
      </c>
      <c r="D3752" t="inlineStr">
        <is>
          <t>Beauty</t>
        </is>
      </c>
      <c r="E3752" t="n">
        <v>10215.37</v>
      </c>
      <c r="F3752" t="n">
        <v>5555.75</v>
      </c>
      <c r="G3752" t="n">
        <v>10615.9</v>
      </c>
      <c r="H3752" t="n">
        <v>15</v>
      </c>
      <c r="I3752" t="n">
        <v>13</v>
      </c>
      <c r="J3752" t="n">
        <v>1</v>
      </c>
      <c r="K3752">
        <f>E3752-F3752</f>
        <v/>
      </c>
      <c r="L3752" s="10">
        <f>IFERROR(K3752/E3752,0)</f>
        <v/>
      </c>
      <c r="M3752">
        <f>YEAR(A3752)</f>
        <v/>
      </c>
      <c r="N3752">
        <f>"Q"&amp;ROUNDUP(MONTH(A3752)/3,0)</f>
        <v/>
      </c>
      <c r="O3752">
        <f>TEXT(A3752,"mmm")</f>
        <v/>
      </c>
    </row>
    <row r="3753">
      <c r="A3753" s="13" t="n">
        <v>45658</v>
      </c>
      <c r="B3753" t="inlineStr">
        <is>
          <t>North</t>
        </is>
      </c>
      <c r="C3753" t="inlineStr">
        <is>
          <t>Retail Store</t>
        </is>
      </c>
      <c r="D3753" t="inlineStr">
        <is>
          <t>Books</t>
        </is>
      </c>
      <c r="E3753" t="n">
        <v>965.38</v>
      </c>
      <c r="F3753" t="n">
        <v>699.7</v>
      </c>
      <c r="G3753" t="n">
        <v>992.9</v>
      </c>
      <c r="H3753" t="n">
        <v>2</v>
      </c>
      <c r="I3753" t="n">
        <v>2</v>
      </c>
      <c r="J3753" t="n">
        <v>1</v>
      </c>
      <c r="K3753">
        <f>E3753-F3753</f>
        <v/>
      </c>
      <c r="L3753" s="10">
        <f>IFERROR(K3753/E3753,0)</f>
        <v/>
      </c>
      <c r="M3753">
        <f>YEAR(A3753)</f>
        <v/>
      </c>
      <c r="N3753">
        <f>"Q"&amp;ROUNDUP(MONTH(A3753)/3,0)</f>
        <v/>
      </c>
      <c r="O3753">
        <f>TEXT(A3753,"mmm")</f>
        <v/>
      </c>
    </row>
    <row r="3754">
      <c r="A3754" s="13" t="n">
        <v>45658</v>
      </c>
      <c r="B3754" t="inlineStr">
        <is>
          <t>North</t>
        </is>
      </c>
      <c r="C3754" t="inlineStr">
        <is>
          <t>Retail Store</t>
        </is>
      </c>
      <c r="D3754" t="inlineStr">
        <is>
          <t>Electronics</t>
        </is>
      </c>
      <c r="E3754" t="n">
        <v>358732.87</v>
      </c>
      <c r="F3754" t="n">
        <v>321298.65</v>
      </c>
      <c r="G3754" t="n">
        <v>380146.69</v>
      </c>
      <c r="H3754" t="n">
        <v>23</v>
      </c>
      <c r="I3754" t="n">
        <v>21</v>
      </c>
      <c r="J3754" t="n">
        <v>1</v>
      </c>
      <c r="K3754">
        <f>E3754-F3754</f>
        <v/>
      </c>
      <c r="L3754" s="10">
        <f>IFERROR(K3754/E3754,0)</f>
        <v/>
      </c>
      <c r="M3754">
        <f>YEAR(A3754)</f>
        <v/>
      </c>
      <c r="N3754">
        <f>"Q"&amp;ROUNDUP(MONTH(A3754)/3,0)</f>
        <v/>
      </c>
      <c r="O3754">
        <f>TEXT(A3754,"mmm")</f>
        <v/>
      </c>
    </row>
    <row r="3755">
      <c r="A3755" s="13" t="n">
        <v>45658</v>
      </c>
      <c r="B3755" t="inlineStr">
        <is>
          <t>North</t>
        </is>
      </c>
      <c r="C3755" t="inlineStr">
        <is>
          <t>Retail Store</t>
        </is>
      </c>
      <c r="D3755" t="inlineStr">
        <is>
          <t>Fashion</t>
        </is>
      </c>
      <c r="E3755" t="n">
        <v>40367.29</v>
      </c>
      <c r="F3755" t="n">
        <v>21075.05</v>
      </c>
      <c r="G3755" t="n">
        <v>41362.56</v>
      </c>
      <c r="H3755" t="n">
        <v>28</v>
      </c>
      <c r="I3755" t="n">
        <v>21</v>
      </c>
      <c r="J3755" t="n">
        <v>1</v>
      </c>
      <c r="K3755">
        <f>E3755-F3755</f>
        <v/>
      </c>
      <c r="L3755" s="10">
        <f>IFERROR(K3755/E3755,0)</f>
        <v/>
      </c>
      <c r="M3755">
        <f>YEAR(A3755)</f>
        <v/>
      </c>
      <c r="N3755">
        <f>"Q"&amp;ROUNDUP(MONTH(A3755)/3,0)</f>
        <v/>
      </c>
      <c r="O3755">
        <f>TEXT(A3755,"mmm")</f>
        <v/>
      </c>
    </row>
    <row r="3756">
      <c r="A3756" s="13" t="n">
        <v>45658</v>
      </c>
      <c r="B3756" t="inlineStr">
        <is>
          <t>North</t>
        </is>
      </c>
      <c r="C3756" t="inlineStr">
        <is>
          <t>Retail Store</t>
        </is>
      </c>
      <c r="D3756" t="inlineStr">
        <is>
          <t>Grocery</t>
        </is>
      </c>
      <c r="E3756" t="n">
        <v>13169.71</v>
      </c>
      <c r="F3756" t="n">
        <v>10709.35</v>
      </c>
      <c r="G3756" t="n">
        <v>13688.73</v>
      </c>
      <c r="H3756" t="n">
        <v>34</v>
      </c>
      <c r="I3756" t="n">
        <v>12</v>
      </c>
      <c r="J3756" t="n">
        <v>0</v>
      </c>
      <c r="K3756">
        <f>E3756-F3756</f>
        <v/>
      </c>
      <c r="L3756" s="10">
        <f>IFERROR(K3756/E3756,0)</f>
        <v/>
      </c>
      <c r="M3756">
        <f>YEAR(A3756)</f>
        <v/>
      </c>
      <c r="N3756">
        <f>"Q"&amp;ROUNDUP(MONTH(A3756)/3,0)</f>
        <v/>
      </c>
      <c r="O3756">
        <f>TEXT(A3756,"mmm")</f>
        <v/>
      </c>
    </row>
    <row r="3757">
      <c r="A3757" s="13" t="n">
        <v>45658</v>
      </c>
      <c r="B3757" t="inlineStr">
        <is>
          <t>North</t>
        </is>
      </c>
      <c r="C3757" t="inlineStr">
        <is>
          <t>Retail Store</t>
        </is>
      </c>
      <c r="D3757" t="inlineStr">
        <is>
          <t>Home &amp; Kitchen</t>
        </is>
      </c>
      <c r="E3757" t="n">
        <v>3554.84</v>
      </c>
      <c r="F3757" t="n">
        <v>2348.7</v>
      </c>
      <c r="G3757" t="n">
        <v>3805.06</v>
      </c>
      <c r="H3757" t="n">
        <v>2</v>
      </c>
      <c r="I3757" t="n">
        <v>2</v>
      </c>
      <c r="J3757" t="n">
        <v>0</v>
      </c>
      <c r="K3757">
        <f>E3757-F3757</f>
        <v/>
      </c>
      <c r="L3757" s="10">
        <f>IFERROR(K3757/E3757,0)</f>
        <v/>
      </c>
      <c r="M3757">
        <f>YEAR(A3757)</f>
        <v/>
      </c>
      <c r="N3757">
        <f>"Q"&amp;ROUNDUP(MONTH(A3757)/3,0)</f>
        <v/>
      </c>
      <c r="O3757">
        <f>TEXT(A3757,"mmm")</f>
        <v/>
      </c>
    </row>
    <row r="3758">
      <c r="A3758" s="13" t="n">
        <v>45658</v>
      </c>
      <c r="B3758" t="inlineStr">
        <is>
          <t>North</t>
        </is>
      </c>
      <c r="C3758" t="inlineStr">
        <is>
          <t>Retail Store</t>
        </is>
      </c>
      <c r="D3758" t="inlineStr">
        <is>
          <t>Sports</t>
        </is>
      </c>
      <c r="E3758" t="n">
        <v>10864.94</v>
      </c>
      <c r="F3758" t="n">
        <v>7093.94</v>
      </c>
      <c r="G3758" t="n">
        <v>11047.46</v>
      </c>
      <c r="H3758" t="n">
        <v>6</v>
      </c>
      <c r="I3758" t="n">
        <v>3</v>
      </c>
      <c r="J3758" t="n">
        <v>0</v>
      </c>
      <c r="K3758">
        <f>E3758-F3758</f>
        <v/>
      </c>
      <c r="L3758" s="10">
        <f>IFERROR(K3758/E3758,0)</f>
        <v/>
      </c>
      <c r="M3758">
        <f>YEAR(A3758)</f>
        <v/>
      </c>
      <c r="N3758">
        <f>"Q"&amp;ROUNDUP(MONTH(A3758)/3,0)</f>
        <v/>
      </c>
      <c r="O3758">
        <f>TEXT(A3758,"mmm")</f>
        <v/>
      </c>
    </row>
    <row r="3759">
      <c r="A3759" s="13" t="n">
        <v>45658</v>
      </c>
      <c r="B3759" t="inlineStr">
        <is>
          <t>North</t>
        </is>
      </c>
      <c r="C3759" t="inlineStr">
        <is>
          <t>Unknown</t>
        </is>
      </c>
      <c r="D3759" t="inlineStr">
        <is>
          <t>Electronics</t>
        </is>
      </c>
      <c r="E3759" t="n">
        <v>6945.01</v>
      </c>
      <c r="F3759" t="n">
        <v>6389.42</v>
      </c>
      <c r="G3759" t="n">
        <v>7310.53</v>
      </c>
      <c r="H3759" t="n">
        <v>1</v>
      </c>
      <c r="I3759" t="n">
        <v>1</v>
      </c>
      <c r="J3759" t="n">
        <v>0</v>
      </c>
      <c r="K3759">
        <f>E3759-F3759</f>
        <v/>
      </c>
      <c r="L3759" s="10">
        <f>IFERROR(K3759/E3759,0)</f>
        <v/>
      </c>
      <c r="M3759">
        <f>YEAR(A3759)</f>
        <v/>
      </c>
      <c r="N3759">
        <f>"Q"&amp;ROUNDUP(MONTH(A3759)/3,0)</f>
        <v/>
      </c>
      <c r="O3759">
        <f>TEXT(A3759,"mmm")</f>
        <v/>
      </c>
    </row>
    <row r="3760">
      <c r="A3760" s="13" t="n">
        <v>45658</v>
      </c>
      <c r="B3760" t="inlineStr">
        <is>
          <t>North</t>
        </is>
      </c>
      <c r="C3760" t="inlineStr">
        <is>
          <t>Website</t>
        </is>
      </c>
      <c r="D3760" t="inlineStr">
        <is>
          <t>Beauty</t>
        </is>
      </c>
      <c r="E3760" t="n">
        <v>11391.45</v>
      </c>
      <c r="F3760" t="n">
        <v>6147.47</v>
      </c>
      <c r="G3760" t="n">
        <v>12074.98</v>
      </c>
      <c r="H3760" t="n">
        <v>26</v>
      </c>
      <c r="I3760" t="n">
        <v>21</v>
      </c>
      <c r="J3760" t="n">
        <v>2</v>
      </c>
      <c r="K3760">
        <f>E3760-F3760</f>
        <v/>
      </c>
      <c r="L3760" s="10">
        <f>IFERROR(K3760/E3760,0)</f>
        <v/>
      </c>
      <c r="M3760">
        <f>YEAR(A3760)</f>
        <v/>
      </c>
      <c r="N3760">
        <f>"Q"&amp;ROUNDUP(MONTH(A3760)/3,0)</f>
        <v/>
      </c>
      <c r="O3760">
        <f>TEXT(A3760,"mmm")</f>
        <v/>
      </c>
    </row>
    <row r="3761">
      <c r="A3761" s="13" t="n">
        <v>45658</v>
      </c>
      <c r="B3761" t="inlineStr">
        <is>
          <t>North</t>
        </is>
      </c>
      <c r="C3761" t="inlineStr">
        <is>
          <t>Website</t>
        </is>
      </c>
      <c r="D3761" t="inlineStr">
        <is>
          <t>Books</t>
        </is>
      </c>
      <c r="E3761" t="n">
        <v>5169.97</v>
      </c>
      <c r="F3761" t="n">
        <v>3840.07</v>
      </c>
      <c r="G3761" t="n">
        <v>5565.89</v>
      </c>
      <c r="H3761" t="n">
        <v>14</v>
      </c>
      <c r="I3761" t="n">
        <v>12</v>
      </c>
      <c r="J3761" t="n">
        <v>0</v>
      </c>
      <c r="K3761">
        <f>E3761-F3761</f>
        <v/>
      </c>
      <c r="L3761" s="10">
        <f>IFERROR(K3761/E3761,0)</f>
        <v/>
      </c>
      <c r="M3761">
        <f>YEAR(A3761)</f>
        <v/>
      </c>
      <c r="N3761">
        <f>"Q"&amp;ROUNDUP(MONTH(A3761)/3,0)</f>
        <v/>
      </c>
      <c r="O3761">
        <f>TEXT(A3761,"mmm")</f>
        <v/>
      </c>
    </row>
    <row r="3762">
      <c r="A3762" s="13" t="n">
        <v>45658</v>
      </c>
      <c r="B3762" t="inlineStr">
        <is>
          <t>North</t>
        </is>
      </c>
      <c r="C3762" t="inlineStr">
        <is>
          <t>Website</t>
        </is>
      </c>
      <c r="D3762" t="inlineStr">
        <is>
          <t>Electronics</t>
        </is>
      </c>
      <c r="E3762" t="n">
        <v>357585.59</v>
      </c>
      <c r="F3762" t="n">
        <v>319794.21</v>
      </c>
      <c r="G3762" t="n">
        <v>385401.12</v>
      </c>
      <c r="H3762" t="n">
        <v>35</v>
      </c>
      <c r="I3762" t="n">
        <v>31</v>
      </c>
      <c r="J3762" t="n">
        <v>1</v>
      </c>
      <c r="K3762">
        <f>E3762-F3762</f>
        <v/>
      </c>
      <c r="L3762" s="10">
        <f>IFERROR(K3762/E3762,0)</f>
        <v/>
      </c>
      <c r="M3762">
        <f>YEAR(A3762)</f>
        <v/>
      </c>
      <c r="N3762">
        <f>"Q"&amp;ROUNDUP(MONTH(A3762)/3,0)</f>
        <v/>
      </c>
      <c r="O3762">
        <f>TEXT(A3762,"mmm")</f>
        <v/>
      </c>
    </row>
    <row r="3763">
      <c r="A3763" s="13" t="n">
        <v>45658</v>
      </c>
      <c r="B3763" t="inlineStr">
        <is>
          <t>North</t>
        </is>
      </c>
      <c r="C3763" t="inlineStr">
        <is>
          <t>Website</t>
        </is>
      </c>
      <c r="D3763" t="inlineStr">
        <is>
          <t>Fashion</t>
        </is>
      </c>
      <c r="E3763" t="n">
        <v>79997.45</v>
      </c>
      <c r="F3763" t="n">
        <v>44461.36</v>
      </c>
      <c r="G3763" t="n">
        <v>85914.71000000001</v>
      </c>
      <c r="H3763" t="n">
        <v>47</v>
      </c>
      <c r="I3763" t="n">
        <v>36</v>
      </c>
      <c r="J3763" t="n">
        <v>7</v>
      </c>
      <c r="K3763">
        <f>E3763-F3763</f>
        <v/>
      </c>
      <c r="L3763" s="10">
        <f>IFERROR(K3763/E3763,0)</f>
        <v/>
      </c>
      <c r="M3763">
        <f>YEAR(A3763)</f>
        <v/>
      </c>
      <c r="N3763">
        <f>"Q"&amp;ROUNDUP(MONTH(A3763)/3,0)</f>
        <v/>
      </c>
      <c r="O3763">
        <f>TEXT(A3763,"mmm")</f>
        <v/>
      </c>
    </row>
    <row r="3764">
      <c r="A3764" s="13" t="n">
        <v>45658</v>
      </c>
      <c r="B3764" t="inlineStr">
        <is>
          <t>North</t>
        </is>
      </c>
      <c r="C3764" t="inlineStr">
        <is>
          <t>Website</t>
        </is>
      </c>
      <c r="D3764" t="inlineStr">
        <is>
          <t>Grocery</t>
        </is>
      </c>
      <c r="E3764" t="n">
        <v>38794.77</v>
      </c>
      <c r="F3764" t="n">
        <v>32596.74</v>
      </c>
      <c r="G3764" t="n">
        <v>41218.62</v>
      </c>
      <c r="H3764" t="n">
        <v>81</v>
      </c>
      <c r="I3764" t="n">
        <v>28</v>
      </c>
      <c r="J3764" t="n">
        <v>1</v>
      </c>
      <c r="K3764">
        <f>E3764-F3764</f>
        <v/>
      </c>
      <c r="L3764" s="10">
        <f>IFERROR(K3764/E3764,0)</f>
        <v/>
      </c>
      <c r="M3764">
        <f>YEAR(A3764)</f>
        <v/>
      </c>
      <c r="N3764">
        <f>"Q"&amp;ROUNDUP(MONTH(A3764)/3,0)</f>
        <v/>
      </c>
      <c r="O3764">
        <f>TEXT(A3764,"mmm")</f>
        <v/>
      </c>
    </row>
    <row r="3765">
      <c r="A3765" s="13" t="n">
        <v>45658</v>
      </c>
      <c r="B3765" t="inlineStr">
        <is>
          <t>North</t>
        </is>
      </c>
      <c r="C3765" t="inlineStr">
        <is>
          <t>Website</t>
        </is>
      </c>
      <c r="D3765" t="inlineStr">
        <is>
          <t>Home &amp; Kitchen</t>
        </is>
      </c>
      <c r="E3765" t="n">
        <v>48836.92</v>
      </c>
      <c r="F3765" t="n">
        <v>34357.25</v>
      </c>
      <c r="G3765" t="n">
        <v>53255.78</v>
      </c>
      <c r="H3765" t="n">
        <v>22</v>
      </c>
      <c r="I3765" t="n">
        <v>19</v>
      </c>
      <c r="J3765" t="n">
        <v>0</v>
      </c>
      <c r="K3765">
        <f>E3765-F3765</f>
        <v/>
      </c>
      <c r="L3765" s="10">
        <f>IFERROR(K3765/E3765,0)</f>
        <v/>
      </c>
      <c r="M3765">
        <f>YEAR(A3765)</f>
        <v/>
      </c>
      <c r="N3765">
        <f>"Q"&amp;ROUNDUP(MONTH(A3765)/3,0)</f>
        <v/>
      </c>
      <c r="O3765">
        <f>TEXT(A3765,"mmm")</f>
        <v/>
      </c>
    </row>
    <row r="3766">
      <c r="A3766" s="13" t="n">
        <v>45658</v>
      </c>
      <c r="B3766" t="inlineStr">
        <is>
          <t>North</t>
        </is>
      </c>
      <c r="C3766" t="inlineStr">
        <is>
          <t>Website</t>
        </is>
      </c>
      <c r="D3766" t="inlineStr">
        <is>
          <t>Sports</t>
        </is>
      </c>
      <c r="E3766" t="n">
        <v>37783.91</v>
      </c>
      <c r="F3766" t="n">
        <v>24960.58</v>
      </c>
      <c r="G3766" t="n">
        <v>41233.81</v>
      </c>
      <c r="H3766" t="n">
        <v>17</v>
      </c>
      <c r="I3766" t="n">
        <v>12</v>
      </c>
      <c r="J3766" t="n">
        <v>2</v>
      </c>
      <c r="K3766">
        <f>E3766-F3766</f>
        <v/>
      </c>
      <c r="L3766" s="10">
        <f>IFERROR(K3766/E3766,0)</f>
        <v/>
      </c>
      <c r="M3766">
        <f>YEAR(A3766)</f>
        <v/>
      </c>
      <c r="N3766">
        <f>"Q"&amp;ROUNDUP(MONTH(A3766)/3,0)</f>
        <v/>
      </c>
      <c r="O3766">
        <f>TEXT(A3766,"mmm")</f>
        <v/>
      </c>
    </row>
    <row r="3767">
      <c r="A3767" s="13" t="n">
        <v>45658</v>
      </c>
      <c r="B3767" t="inlineStr">
        <is>
          <t>South</t>
        </is>
      </c>
      <c r="C3767" t="inlineStr">
        <is>
          <t>Marketplace</t>
        </is>
      </c>
      <c r="D3767" t="inlineStr">
        <is>
          <t>Beauty</t>
        </is>
      </c>
      <c r="E3767" t="n">
        <v>20430.47</v>
      </c>
      <c r="F3767" t="n">
        <v>11366.26</v>
      </c>
      <c r="G3767" t="n">
        <v>22704.92</v>
      </c>
      <c r="H3767" t="n">
        <v>38</v>
      </c>
      <c r="I3767" t="n">
        <v>32</v>
      </c>
      <c r="J3767" t="n">
        <v>1</v>
      </c>
      <c r="K3767">
        <f>E3767-F3767</f>
        <v/>
      </c>
      <c r="L3767" s="10">
        <f>IFERROR(K3767/E3767,0)</f>
        <v/>
      </c>
      <c r="M3767">
        <f>YEAR(A3767)</f>
        <v/>
      </c>
      <c r="N3767">
        <f>"Q"&amp;ROUNDUP(MONTH(A3767)/3,0)</f>
        <v/>
      </c>
      <c r="O3767">
        <f>TEXT(A3767,"mmm")</f>
        <v/>
      </c>
    </row>
    <row r="3768">
      <c r="A3768" s="13" t="n">
        <v>45658</v>
      </c>
      <c r="B3768" t="inlineStr">
        <is>
          <t>South</t>
        </is>
      </c>
      <c r="C3768" t="inlineStr">
        <is>
          <t>Marketplace</t>
        </is>
      </c>
      <c r="D3768" t="inlineStr">
        <is>
          <t>Books</t>
        </is>
      </c>
      <c r="E3768" t="n">
        <v>6997.34</v>
      </c>
      <c r="F3768" t="n">
        <v>5170.45</v>
      </c>
      <c r="G3768" t="n">
        <v>7834.02</v>
      </c>
      <c r="H3768" t="n">
        <v>17</v>
      </c>
      <c r="I3768" t="n">
        <v>12</v>
      </c>
      <c r="J3768" t="n">
        <v>0</v>
      </c>
      <c r="K3768">
        <f>E3768-F3768</f>
        <v/>
      </c>
      <c r="L3768" s="10">
        <f>IFERROR(K3768/E3768,0)</f>
        <v/>
      </c>
      <c r="M3768">
        <f>YEAR(A3768)</f>
        <v/>
      </c>
      <c r="N3768">
        <f>"Q"&amp;ROUNDUP(MONTH(A3768)/3,0)</f>
        <v/>
      </c>
      <c r="O3768">
        <f>TEXT(A3768,"mmm")</f>
        <v/>
      </c>
    </row>
    <row r="3769">
      <c r="A3769" s="13" t="n">
        <v>45658</v>
      </c>
      <c r="B3769" t="inlineStr">
        <is>
          <t>South</t>
        </is>
      </c>
      <c r="C3769" t="inlineStr">
        <is>
          <t>Marketplace</t>
        </is>
      </c>
      <c r="D3769" t="inlineStr">
        <is>
          <t>Electronics</t>
        </is>
      </c>
      <c r="E3769" t="n">
        <v>645693.34</v>
      </c>
      <c r="F3769" t="n">
        <v>598371.02</v>
      </c>
      <c r="G3769" t="n">
        <v>709876.79</v>
      </c>
      <c r="H3769" t="n">
        <v>49</v>
      </c>
      <c r="I3769" t="n">
        <v>37</v>
      </c>
      <c r="J3769" t="n">
        <v>2</v>
      </c>
      <c r="K3769">
        <f>E3769-F3769</f>
        <v/>
      </c>
      <c r="L3769" s="10">
        <f>IFERROR(K3769/E3769,0)</f>
        <v/>
      </c>
      <c r="M3769">
        <f>YEAR(A3769)</f>
        <v/>
      </c>
      <c r="N3769">
        <f>"Q"&amp;ROUNDUP(MONTH(A3769)/3,0)</f>
        <v/>
      </c>
      <c r="O3769">
        <f>TEXT(A3769,"mmm")</f>
        <v/>
      </c>
    </row>
    <row r="3770">
      <c r="A3770" s="13" t="n">
        <v>45658</v>
      </c>
      <c r="B3770" t="inlineStr">
        <is>
          <t>South</t>
        </is>
      </c>
      <c r="C3770" t="inlineStr">
        <is>
          <t>Marketplace</t>
        </is>
      </c>
      <c r="D3770" t="inlineStr">
        <is>
          <t>Fashion</t>
        </is>
      </c>
      <c r="E3770" t="n">
        <v>100217.84</v>
      </c>
      <c r="F3770" t="n">
        <v>57138.17</v>
      </c>
      <c r="G3770" t="n">
        <v>110953.73</v>
      </c>
      <c r="H3770" t="n">
        <v>57</v>
      </c>
      <c r="I3770" t="n">
        <v>43</v>
      </c>
      <c r="J3770" t="n">
        <v>9</v>
      </c>
      <c r="K3770">
        <f>E3770-F3770</f>
        <v/>
      </c>
      <c r="L3770" s="10">
        <f>IFERROR(K3770/E3770,0)</f>
        <v/>
      </c>
      <c r="M3770">
        <f>YEAR(A3770)</f>
        <v/>
      </c>
      <c r="N3770">
        <f>"Q"&amp;ROUNDUP(MONTH(A3770)/3,0)</f>
        <v/>
      </c>
      <c r="O3770">
        <f>TEXT(A3770,"mmm")</f>
        <v/>
      </c>
    </row>
    <row r="3771">
      <c r="A3771" s="13" t="n">
        <v>45658</v>
      </c>
      <c r="B3771" t="inlineStr">
        <is>
          <t>South</t>
        </is>
      </c>
      <c r="C3771" t="inlineStr">
        <is>
          <t>Marketplace</t>
        </is>
      </c>
      <c r="D3771" t="inlineStr">
        <is>
          <t>Grocery</t>
        </is>
      </c>
      <c r="E3771" t="n">
        <v>41385.64</v>
      </c>
      <c r="F3771" t="n">
        <v>36232.76</v>
      </c>
      <c r="G3771" t="n">
        <v>45893.32</v>
      </c>
      <c r="H3771" t="n">
        <v>99</v>
      </c>
      <c r="I3771" t="n">
        <v>31</v>
      </c>
      <c r="J3771" t="n">
        <v>1</v>
      </c>
      <c r="K3771">
        <f>E3771-F3771</f>
        <v/>
      </c>
      <c r="L3771" s="10">
        <f>IFERROR(K3771/E3771,0)</f>
        <v/>
      </c>
      <c r="M3771">
        <f>YEAR(A3771)</f>
        <v/>
      </c>
      <c r="N3771">
        <f>"Q"&amp;ROUNDUP(MONTH(A3771)/3,0)</f>
        <v/>
      </c>
      <c r="O3771">
        <f>TEXT(A3771,"mmm")</f>
        <v/>
      </c>
    </row>
    <row r="3772">
      <c r="A3772" s="13" t="n">
        <v>45658</v>
      </c>
      <c r="B3772" t="inlineStr">
        <is>
          <t>South</t>
        </is>
      </c>
      <c r="C3772" t="inlineStr">
        <is>
          <t>Marketplace</t>
        </is>
      </c>
      <c r="D3772" t="inlineStr">
        <is>
          <t>Home &amp; Kitchen</t>
        </is>
      </c>
      <c r="E3772" t="n">
        <v>127257.78</v>
      </c>
      <c r="F3772" t="n">
        <v>88522.00999999999</v>
      </c>
      <c r="G3772" t="n">
        <v>138999.56</v>
      </c>
      <c r="H3772" t="n">
        <v>47</v>
      </c>
      <c r="I3772" t="n">
        <v>36</v>
      </c>
      <c r="J3772" t="n">
        <v>3</v>
      </c>
      <c r="K3772">
        <f>E3772-F3772</f>
        <v/>
      </c>
      <c r="L3772" s="10">
        <f>IFERROR(K3772/E3772,0)</f>
        <v/>
      </c>
      <c r="M3772">
        <f>YEAR(A3772)</f>
        <v/>
      </c>
      <c r="N3772">
        <f>"Q"&amp;ROUNDUP(MONTH(A3772)/3,0)</f>
        <v/>
      </c>
      <c r="O3772">
        <f>TEXT(A3772,"mmm")</f>
        <v/>
      </c>
    </row>
    <row r="3773">
      <c r="A3773" s="13" t="n">
        <v>45658</v>
      </c>
      <c r="B3773" t="inlineStr">
        <is>
          <t>South</t>
        </is>
      </c>
      <c r="C3773" t="inlineStr">
        <is>
          <t>Marketplace</t>
        </is>
      </c>
      <c r="D3773" t="inlineStr">
        <is>
          <t>Sports</t>
        </is>
      </c>
      <c r="E3773" t="n">
        <v>71852.35000000001</v>
      </c>
      <c r="F3773" t="n">
        <v>50305.69</v>
      </c>
      <c r="G3773" t="n">
        <v>79656.59</v>
      </c>
      <c r="H3773" t="n">
        <v>23</v>
      </c>
      <c r="I3773" t="n">
        <v>17</v>
      </c>
      <c r="J3773" t="n">
        <v>1</v>
      </c>
      <c r="K3773">
        <f>E3773-F3773</f>
        <v/>
      </c>
      <c r="L3773" s="10">
        <f>IFERROR(K3773/E3773,0)</f>
        <v/>
      </c>
      <c r="M3773">
        <f>YEAR(A3773)</f>
        <v/>
      </c>
      <c r="N3773">
        <f>"Q"&amp;ROUNDUP(MONTH(A3773)/3,0)</f>
        <v/>
      </c>
      <c r="O3773">
        <f>TEXT(A3773,"mmm")</f>
        <v/>
      </c>
    </row>
    <row r="3774">
      <c r="A3774" s="13" t="n">
        <v>45658</v>
      </c>
      <c r="B3774" t="inlineStr">
        <is>
          <t>South</t>
        </is>
      </c>
      <c r="C3774" t="inlineStr">
        <is>
          <t>Mobile App</t>
        </is>
      </c>
      <c r="D3774" t="inlineStr">
        <is>
          <t>Beauty</t>
        </is>
      </c>
      <c r="E3774" t="n">
        <v>29127.15</v>
      </c>
      <c r="F3774" t="n">
        <v>15778.12</v>
      </c>
      <c r="G3774" t="n">
        <v>30648.2</v>
      </c>
      <c r="H3774" t="n">
        <v>44</v>
      </c>
      <c r="I3774" t="n">
        <v>32</v>
      </c>
      <c r="J3774" t="n">
        <v>2</v>
      </c>
      <c r="K3774">
        <f>E3774-F3774</f>
        <v/>
      </c>
      <c r="L3774" s="10">
        <f>IFERROR(K3774/E3774,0)</f>
        <v/>
      </c>
      <c r="M3774">
        <f>YEAR(A3774)</f>
        <v/>
      </c>
      <c r="N3774">
        <f>"Q"&amp;ROUNDUP(MONTH(A3774)/3,0)</f>
        <v/>
      </c>
      <c r="O3774">
        <f>TEXT(A3774,"mmm")</f>
        <v/>
      </c>
    </row>
    <row r="3775">
      <c r="A3775" s="13" t="n">
        <v>45658</v>
      </c>
      <c r="B3775" t="inlineStr">
        <is>
          <t>South</t>
        </is>
      </c>
      <c r="C3775" t="inlineStr">
        <is>
          <t>Mobile App</t>
        </is>
      </c>
      <c r="D3775" t="inlineStr">
        <is>
          <t>Books</t>
        </is>
      </c>
      <c r="E3775" t="n">
        <v>8436.15</v>
      </c>
      <c r="F3775" t="n">
        <v>6191.95</v>
      </c>
      <c r="G3775" t="n">
        <v>9227.15</v>
      </c>
      <c r="H3775" t="n">
        <v>19</v>
      </c>
      <c r="I3775" t="n">
        <v>17</v>
      </c>
      <c r="J3775" t="n">
        <v>1</v>
      </c>
      <c r="K3775">
        <f>E3775-F3775</f>
        <v/>
      </c>
      <c r="L3775" s="10">
        <f>IFERROR(K3775/E3775,0)</f>
        <v/>
      </c>
      <c r="M3775">
        <f>YEAR(A3775)</f>
        <v/>
      </c>
      <c r="N3775">
        <f>"Q"&amp;ROUNDUP(MONTH(A3775)/3,0)</f>
        <v/>
      </c>
      <c r="O3775">
        <f>TEXT(A3775,"mmm")</f>
        <v/>
      </c>
    </row>
    <row r="3776">
      <c r="A3776" s="13" t="n">
        <v>45658</v>
      </c>
      <c r="B3776" t="inlineStr">
        <is>
          <t>South</t>
        </is>
      </c>
      <c r="C3776" t="inlineStr">
        <is>
          <t>Mobile App</t>
        </is>
      </c>
      <c r="D3776" t="inlineStr">
        <is>
          <t>Electronics</t>
        </is>
      </c>
      <c r="E3776" t="n">
        <v>742470.35</v>
      </c>
      <c r="F3776" t="n">
        <v>671514.77</v>
      </c>
      <c r="G3776" t="n">
        <v>802183.79</v>
      </c>
      <c r="H3776" t="n">
        <v>76</v>
      </c>
      <c r="I3776" t="n">
        <v>53</v>
      </c>
      <c r="J3776" t="n">
        <v>9</v>
      </c>
      <c r="K3776">
        <f>E3776-F3776</f>
        <v/>
      </c>
      <c r="L3776" s="10">
        <f>IFERROR(K3776/E3776,0)</f>
        <v/>
      </c>
      <c r="M3776">
        <f>YEAR(A3776)</f>
        <v/>
      </c>
      <c r="N3776">
        <f>"Q"&amp;ROUNDUP(MONTH(A3776)/3,0)</f>
        <v/>
      </c>
      <c r="O3776">
        <f>TEXT(A3776,"mmm")</f>
        <v/>
      </c>
    </row>
    <row r="3777">
      <c r="A3777" s="13" t="n">
        <v>45658</v>
      </c>
      <c r="B3777" t="inlineStr">
        <is>
          <t>South</t>
        </is>
      </c>
      <c r="C3777" t="inlineStr">
        <is>
          <t>Mobile App</t>
        </is>
      </c>
      <c r="D3777" t="inlineStr">
        <is>
          <t>Fashion</t>
        </is>
      </c>
      <c r="E3777" t="n">
        <v>121697.27</v>
      </c>
      <c r="F3777" t="n">
        <v>65043.3</v>
      </c>
      <c r="G3777" t="n">
        <v>129888.27</v>
      </c>
      <c r="H3777" t="n">
        <v>81</v>
      </c>
      <c r="I3777" t="n">
        <v>61</v>
      </c>
      <c r="J3777" t="n">
        <v>6</v>
      </c>
      <c r="K3777">
        <f>E3777-F3777</f>
        <v/>
      </c>
      <c r="L3777" s="10">
        <f>IFERROR(K3777/E3777,0)</f>
        <v/>
      </c>
      <c r="M3777">
        <f>YEAR(A3777)</f>
        <v/>
      </c>
      <c r="N3777">
        <f>"Q"&amp;ROUNDUP(MONTH(A3777)/3,0)</f>
        <v/>
      </c>
      <c r="O3777">
        <f>TEXT(A3777,"mmm")</f>
        <v/>
      </c>
    </row>
    <row r="3778">
      <c r="A3778" s="13" t="n">
        <v>45658</v>
      </c>
      <c r="B3778" t="inlineStr">
        <is>
          <t>South</t>
        </is>
      </c>
      <c r="C3778" t="inlineStr">
        <is>
          <t>Mobile App</t>
        </is>
      </c>
      <c r="D3778" t="inlineStr">
        <is>
          <t>Grocery</t>
        </is>
      </c>
      <c r="E3778" t="n">
        <v>33484.6</v>
      </c>
      <c r="F3778" t="n">
        <v>27602.41</v>
      </c>
      <c r="G3778" t="n">
        <v>35644.07</v>
      </c>
      <c r="H3778" t="n">
        <v>75</v>
      </c>
      <c r="I3778" t="n">
        <v>31</v>
      </c>
      <c r="J3778" t="n">
        <v>2</v>
      </c>
      <c r="K3778">
        <f>E3778-F3778</f>
        <v/>
      </c>
      <c r="L3778" s="10">
        <f>IFERROR(K3778/E3778,0)</f>
        <v/>
      </c>
      <c r="M3778">
        <f>YEAR(A3778)</f>
        <v/>
      </c>
      <c r="N3778">
        <f>"Q"&amp;ROUNDUP(MONTH(A3778)/3,0)</f>
        <v/>
      </c>
      <c r="O3778">
        <f>TEXT(A3778,"mmm")</f>
        <v/>
      </c>
    </row>
    <row r="3779">
      <c r="A3779" s="13" t="n">
        <v>45658</v>
      </c>
      <c r="B3779" t="inlineStr">
        <is>
          <t>South</t>
        </is>
      </c>
      <c r="C3779" t="inlineStr">
        <is>
          <t>Mobile App</t>
        </is>
      </c>
      <c r="D3779" t="inlineStr">
        <is>
          <t>Home &amp; Kitchen</t>
        </is>
      </c>
      <c r="E3779" t="n">
        <v>120528.27</v>
      </c>
      <c r="F3779" t="n">
        <v>81560.42</v>
      </c>
      <c r="G3779" t="n">
        <v>129354.97</v>
      </c>
      <c r="H3779" t="n">
        <v>54</v>
      </c>
      <c r="I3779" t="n">
        <v>43</v>
      </c>
      <c r="J3779" t="n">
        <v>2</v>
      </c>
      <c r="K3779">
        <f>E3779-F3779</f>
        <v/>
      </c>
      <c r="L3779" s="10">
        <f>IFERROR(K3779/E3779,0)</f>
        <v/>
      </c>
      <c r="M3779">
        <f>YEAR(A3779)</f>
        <v/>
      </c>
      <c r="N3779">
        <f>"Q"&amp;ROUNDUP(MONTH(A3779)/3,0)</f>
        <v/>
      </c>
      <c r="O3779">
        <f>TEXT(A3779,"mmm")</f>
        <v/>
      </c>
    </row>
    <row r="3780">
      <c r="A3780" s="13" t="n">
        <v>45658</v>
      </c>
      <c r="B3780" t="inlineStr">
        <is>
          <t>South</t>
        </is>
      </c>
      <c r="C3780" t="inlineStr">
        <is>
          <t>Mobile App</t>
        </is>
      </c>
      <c r="D3780" t="inlineStr">
        <is>
          <t>Sports</t>
        </is>
      </c>
      <c r="E3780" t="n">
        <v>40876.11</v>
      </c>
      <c r="F3780" t="n">
        <v>26926.07</v>
      </c>
      <c r="G3780" t="n">
        <v>43141.76</v>
      </c>
      <c r="H3780" t="n">
        <v>13</v>
      </c>
      <c r="I3780" t="n">
        <v>11</v>
      </c>
      <c r="J3780" t="n">
        <v>2</v>
      </c>
      <c r="K3780">
        <f>E3780-F3780</f>
        <v/>
      </c>
      <c r="L3780" s="10">
        <f>IFERROR(K3780/E3780,0)</f>
        <v/>
      </c>
      <c r="M3780">
        <f>YEAR(A3780)</f>
        <v/>
      </c>
      <c r="N3780">
        <f>"Q"&amp;ROUNDUP(MONTH(A3780)/3,0)</f>
        <v/>
      </c>
      <c r="O3780">
        <f>TEXT(A3780,"mmm")</f>
        <v/>
      </c>
    </row>
    <row r="3781">
      <c r="A3781" s="13" t="n">
        <v>45658</v>
      </c>
      <c r="B3781" t="inlineStr">
        <is>
          <t>South</t>
        </is>
      </c>
      <c r="C3781" t="inlineStr">
        <is>
          <t>Retail Store</t>
        </is>
      </c>
      <c r="D3781" t="inlineStr">
        <is>
          <t>Beauty</t>
        </is>
      </c>
      <c r="E3781" t="n">
        <v>8951.1</v>
      </c>
      <c r="F3781" t="n">
        <v>4862.31</v>
      </c>
      <c r="G3781" t="n">
        <v>9401.25</v>
      </c>
      <c r="H3781" t="n">
        <v>18</v>
      </c>
      <c r="I3781" t="n">
        <v>13</v>
      </c>
      <c r="J3781" t="n">
        <v>0</v>
      </c>
      <c r="K3781">
        <f>E3781-F3781</f>
        <v/>
      </c>
      <c r="L3781" s="10">
        <f>IFERROR(K3781/E3781,0)</f>
        <v/>
      </c>
      <c r="M3781">
        <f>YEAR(A3781)</f>
        <v/>
      </c>
      <c r="N3781">
        <f>"Q"&amp;ROUNDUP(MONTH(A3781)/3,0)</f>
        <v/>
      </c>
      <c r="O3781">
        <f>TEXT(A3781,"mmm")</f>
        <v/>
      </c>
    </row>
    <row r="3782">
      <c r="A3782" s="13" t="n">
        <v>45658</v>
      </c>
      <c r="B3782" t="inlineStr">
        <is>
          <t>South</t>
        </is>
      </c>
      <c r="C3782" t="inlineStr">
        <is>
          <t>Retail Store</t>
        </is>
      </c>
      <c r="D3782" t="inlineStr">
        <is>
          <t>Books</t>
        </is>
      </c>
      <c r="E3782" t="n">
        <v>2945.09</v>
      </c>
      <c r="F3782" t="n">
        <v>2154.37</v>
      </c>
      <c r="G3782" t="n">
        <v>3140.96</v>
      </c>
      <c r="H3782" t="n">
        <v>6</v>
      </c>
      <c r="I3782" t="n">
        <v>5</v>
      </c>
      <c r="J3782" t="n">
        <v>0</v>
      </c>
      <c r="K3782">
        <f>E3782-F3782</f>
        <v/>
      </c>
      <c r="L3782" s="10">
        <f>IFERROR(K3782/E3782,0)</f>
        <v/>
      </c>
      <c r="M3782">
        <f>YEAR(A3782)</f>
        <v/>
      </c>
      <c r="N3782">
        <f>"Q"&amp;ROUNDUP(MONTH(A3782)/3,0)</f>
        <v/>
      </c>
      <c r="O3782">
        <f>TEXT(A3782,"mmm")</f>
        <v/>
      </c>
    </row>
    <row r="3783">
      <c r="A3783" s="13" t="n">
        <v>45658</v>
      </c>
      <c r="B3783" t="inlineStr">
        <is>
          <t>South</t>
        </is>
      </c>
      <c r="C3783" t="inlineStr">
        <is>
          <t>Retail Store</t>
        </is>
      </c>
      <c r="D3783" t="inlineStr">
        <is>
          <t>Electronics</t>
        </is>
      </c>
      <c r="E3783" t="n">
        <v>299549.75</v>
      </c>
      <c r="F3783" t="n">
        <v>260179.88</v>
      </c>
      <c r="G3783" t="n">
        <v>315626.02</v>
      </c>
      <c r="H3783" t="n">
        <v>26</v>
      </c>
      <c r="I3783" t="n">
        <v>21</v>
      </c>
      <c r="J3783" t="n">
        <v>0</v>
      </c>
      <c r="K3783">
        <f>E3783-F3783</f>
        <v/>
      </c>
      <c r="L3783" s="10">
        <f>IFERROR(K3783/E3783,0)</f>
        <v/>
      </c>
      <c r="M3783">
        <f>YEAR(A3783)</f>
        <v/>
      </c>
      <c r="N3783">
        <f>"Q"&amp;ROUNDUP(MONTH(A3783)/3,0)</f>
        <v/>
      </c>
      <c r="O3783">
        <f>TEXT(A3783,"mmm")</f>
        <v/>
      </c>
    </row>
    <row r="3784">
      <c r="A3784" s="13" t="n">
        <v>45658</v>
      </c>
      <c r="B3784" t="inlineStr">
        <is>
          <t>South</t>
        </is>
      </c>
      <c r="C3784" t="inlineStr">
        <is>
          <t>Retail Store</t>
        </is>
      </c>
      <c r="D3784" t="inlineStr">
        <is>
          <t>Fashion</t>
        </is>
      </c>
      <c r="E3784" t="n">
        <v>65207.74</v>
      </c>
      <c r="F3784" t="n">
        <v>34964.37</v>
      </c>
      <c r="G3784" t="n">
        <v>67647.58</v>
      </c>
      <c r="H3784" t="n">
        <v>46</v>
      </c>
      <c r="I3784" t="n">
        <v>36</v>
      </c>
      <c r="J3784" t="n">
        <v>3</v>
      </c>
      <c r="K3784">
        <f>E3784-F3784</f>
        <v/>
      </c>
      <c r="L3784" s="10">
        <f>IFERROR(K3784/E3784,0)</f>
        <v/>
      </c>
      <c r="M3784">
        <f>YEAR(A3784)</f>
        <v/>
      </c>
      <c r="N3784">
        <f>"Q"&amp;ROUNDUP(MONTH(A3784)/3,0)</f>
        <v/>
      </c>
      <c r="O3784">
        <f>TEXT(A3784,"mmm")</f>
        <v/>
      </c>
    </row>
    <row r="3785">
      <c r="A3785" s="13" t="n">
        <v>45658</v>
      </c>
      <c r="B3785" t="inlineStr">
        <is>
          <t>South</t>
        </is>
      </c>
      <c r="C3785" t="inlineStr">
        <is>
          <t>Retail Store</t>
        </is>
      </c>
      <c r="D3785" t="inlineStr">
        <is>
          <t>Grocery</t>
        </is>
      </c>
      <c r="E3785" t="n">
        <v>12248.84</v>
      </c>
      <c r="F3785" t="n">
        <v>9879.18</v>
      </c>
      <c r="G3785" t="n">
        <v>12802.91</v>
      </c>
      <c r="H3785" t="n">
        <v>33</v>
      </c>
      <c r="I3785" t="n">
        <v>14</v>
      </c>
      <c r="J3785" t="n">
        <v>0</v>
      </c>
      <c r="K3785">
        <f>E3785-F3785</f>
        <v/>
      </c>
      <c r="L3785" s="10">
        <f>IFERROR(K3785/E3785,0)</f>
        <v/>
      </c>
      <c r="M3785">
        <f>YEAR(A3785)</f>
        <v/>
      </c>
      <c r="N3785">
        <f>"Q"&amp;ROUNDUP(MONTH(A3785)/3,0)</f>
        <v/>
      </c>
      <c r="O3785">
        <f>TEXT(A3785,"mmm")</f>
        <v/>
      </c>
    </row>
    <row r="3786">
      <c r="A3786" s="13" t="n">
        <v>45658</v>
      </c>
      <c r="B3786" t="inlineStr">
        <is>
          <t>South</t>
        </is>
      </c>
      <c r="C3786" t="inlineStr">
        <is>
          <t>Retail Store</t>
        </is>
      </c>
      <c r="D3786" t="inlineStr">
        <is>
          <t>Home &amp; Kitchen</t>
        </is>
      </c>
      <c r="E3786" t="n">
        <v>47059.18</v>
      </c>
      <c r="F3786" t="n">
        <v>31318.81</v>
      </c>
      <c r="G3786" t="n">
        <v>49735.17</v>
      </c>
      <c r="H3786" t="n">
        <v>17</v>
      </c>
      <c r="I3786" t="n">
        <v>13</v>
      </c>
      <c r="J3786" t="n">
        <v>0</v>
      </c>
      <c r="K3786">
        <f>E3786-F3786</f>
        <v/>
      </c>
      <c r="L3786" s="10">
        <f>IFERROR(K3786/E3786,0)</f>
        <v/>
      </c>
      <c r="M3786">
        <f>YEAR(A3786)</f>
        <v/>
      </c>
      <c r="N3786">
        <f>"Q"&amp;ROUNDUP(MONTH(A3786)/3,0)</f>
        <v/>
      </c>
      <c r="O3786">
        <f>TEXT(A3786,"mmm")</f>
        <v/>
      </c>
    </row>
    <row r="3787">
      <c r="A3787" s="13" t="n">
        <v>45658</v>
      </c>
      <c r="B3787" t="inlineStr">
        <is>
          <t>South</t>
        </is>
      </c>
      <c r="C3787" t="inlineStr">
        <is>
          <t>Retail Store</t>
        </is>
      </c>
      <c r="D3787" t="inlineStr">
        <is>
          <t>Sports</t>
        </is>
      </c>
      <c r="E3787" t="n">
        <v>10894.69</v>
      </c>
      <c r="F3787" t="n">
        <v>6995.83</v>
      </c>
      <c r="G3787" t="n">
        <v>11144.8</v>
      </c>
      <c r="H3787" t="n">
        <v>6</v>
      </c>
      <c r="I3787" t="n">
        <v>6</v>
      </c>
      <c r="J3787" t="n">
        <v>0</v>
      </c>
      <c r="K3787">
        <f>E3787-F3787</f>
        <v/>
      </c>
      <c r="L3787" s="10">
        <f>IFERROR(K3787/E3787,0)</f>
        <v/>
      </c>
      <c r="M3787">
        <f>YEAR(A3787)</f>
        <v/>
      </c>
      <c r="N3787">
        <f>"Q"&amp;ROUNDUP(MONTH(A3787)/3,0)</f>
        <v/>
      </c>
      <c r="O3787">
        <f>TEXT(A3787,"mmm")</f>
        <v/>
      </c>
    </row>
    <row r="3788">
      <c r="A3788" s="13" t="n">
        <v>45658</v>
      </c>
      <c r="B3788" t="inlineStr">
        <is>
          <t>South</t>
        </is>
      </c>
      <c r="C3788" t="inlineStr">
        <is>
          <t>Unknown</t>
        </is>
      </c>
      <c r="D3788" t="inlineStr">
        <is>
          <t>Beauty</t>
        </is>
      </c>
      <c r="E3788" t="n">
        <v>678.49</v>
      </c>
      <c r="F3788" t="n">
        <v>390.02</v>
      </c>
      <c r="G3788" t="n">
        <v>798.22</v>
      </c>
      <c r="H3788" t="n">
        <v>2</v>
      </c>
      <c r="I3788" t="n">
        <v>1</v>
      </c>
      <c r="J3788" t="n">
        <v>1</v>
      </c>
      <c r="K3788">
        <f>E3788-F3788</f>
        <v/>
      </c>
      <c r="L3788" s="10">
        <f>IFERROR(K3788/E3788,0)</f>
        <v/>
      </c>
      <c r="M3788">
        <f>YEAR(A3788)</f>
        <v/>
      </c>
      <c r="N3788">
        <f>"Q"&amp;ROUNDUP(MONTH(A3788)/3,0)</f>
        <v/>
      </c>
      <c r="O3788">
        <f>TEXT(A3788,"mmm")</f>
        <v/>
      </c>
    </row>
    <row r="3789">
      <c r="A3789" s="13" t="n">
        <v>45658</v>
      </c>
      <c r="B3789" t="inlineStr">
        <is>
          <t>South</t>
        </is>
      </c>
      <c r="C3789" t="inlineStr">
        <is>
          <t>Unknown</t>
        </is>
      </c>
      <c r="D3789" t="inlineStr">
        <is>
          <t>Books</t>
        </is>
      </c>
      <c r="E3789" t="n">
        <v>1029.9</v>
      </c>
      <c r="F3789" t="n">
        <v>790.72</v>
      </c>
      <c r="G3789" t="n">
        <v>1144.34</v>
      </c>
      <c r="H3789" t="n">
        <v>2</v>
      </c>
      <c r="I3789" t="n">
        <v>1</v>
      </c>
      <c r="J3789" t="n">
        <v>0</v>
      </c>
      <c r="K3789">
        <f>E3789-F3789</f>
        <v/>
      </c>
      <c r="L3789" s="10">
        <f>IFERROR(K3789/E3789,0)</f>
        <v/>
      </c>
      <c r="M3789">
        <f>YEAR(A3789)</f>
        <v/>
      </c>
      <c r="N3789">
        <f>"Q"&amp;ROUNDUP(MONTH(A3789)/3,0)</f>
        <v/>
      </c>
      <c r="O3789">
        <f>TEXT(A3789,"mmm")</f>
        <v/>
      </c>
    </row>
    <row r="3790">
      <c r="A3790" s="13" t="n">
        <v>45658</v>
      </c>
      <c r="B3790" t="inlineStr">
        <is>
          <t>South</t>
        </is>
      </c>
      <c r="C3790" t="inlineStr">
        <is>
          <t>Unknown</t>
        </is>
      </c>
      <c r="D3790" t="inlineStr">
        <is>
          <t>Fashion</t>
        </is>
      </c>
      <c r="E3790" t="n">
        <v>1221.83</v>
      </c>
      <c r="F3790" t="n">
        <v>777.91</v>
      </c>
      <c r="G3790" t="n">
        <v>1437.45</v>
      </c>
      <c r="H3790" t="n">
        <v>1</v>
      </c>
      <c r="I3790" t="n">
        <v>1</v>
      </c>
      <c r="J3790" t="n">
        <v>1</v>
      </c>
      <c r="K3790">
        <f>E3790-F3790</f>
        <v/>
      </c>
      <c r="L3790" s="10">
        <f>IFERROR(K3790/E3790,0)</f>
        <v/>
      </c>
      <c r="M3790">
        <f>YEAR(A3790)</f>
        <v/>
      </c>
      <c r="N3790">
        <f>"Q"&amp;ROUNDUP(MONTH(A3790)/3,0)</f>
        <v/>
      </c>
      <c r="O3790">
        <f>TEXT(A3790,"mmm")</f>
        <v/>
      </c>
    </row>
    <row r="3791">
      <c r="A3791" s="13" t="n">
        <v>45658</v>
      </c>
      <c r="B3791" t="inlineStr">
        <is>
          <t>South</t>
        </is>
      </c>
      <c r="C3791" t="inlineStr">
        <is>
          <t>Unknown</t>
        </is>
      </c>
      <c r="D3791" t="inlineStr">
        <is>
          <t>Grocery</t>
        </is>
      </c>
      <c r="E3791" t="n">
        <v>1795.51</v>
      </c>
      <c r="F3791" t="n">
        <v>1522.08</v>
      </c>
      <c r="G3791" t="n">
        <v>2112.39</v>
      </c>
      <c r="H3791" t="n">
        <v>7</v>
      </c>
      <c r="I3791" t="n">
        <v>1</v>
      </c>
      <c r="J3791" t="n">
        <v>0</v>
      </c>
      <c r="K3791">
        <f>E3791-F3791</f>
        <v/>
      </c>
      <c r="L3791" s="10">
        <f>IFERROR(K3791/E3791,0)</f>
        <v/>
      </c>
      <c r="M3791">
        <f>YEAR(A3791)</f>
        <v/>
      </c>
      <c r="N3791">
        <f>"Q"&amp;ROUNDUP(MONTH(A3791)/3,0)</f>
        <v/>
      </c>
      <c r="O3791">
        <f>TEXT(A3791,"mmm")</f>
        <v/>
      </c>
    </row>
    <row r="3792">
      <c r="A3792" s="13" t="n">
        <v>45658</v>
      </c>
      <c r="B3792" t="inlineStr">
        <is>
          <t>South</t>
        </is>
      </c>
      <c r="C3792" t="inlineStr">
        <is>
          <t>Unknown</t>
        </is>
      </c>
      <c r="D3792" t="inlineStr">
        <is>
          <t>Home &amp; Kitchen</t>
        </is>
      </c>
      <c r="E3792" t="n">
        <v>8642.309999999999</v>
      </c>
      <c r="F3792" t="n">
        <v>6581.95</v>
      </c>
      <c r="G3792" t="n">
        <v>9916.1</v>
      </c>
      <c r="H3792" t="n">
        <v>2</v>
      </c>
      <c r="I3792" t="n">
        <v>2</v>
      </c>
      <c r="J3792" t="n">
        <v>1</v>
      </c>
      <c r="K3792">
        <f>E3792-F3792</f>
        <v/>
      </c>
      <c r="L3792" s="10">
        <f>IFERROR(K3792/E3792,0)</f>
        <v/>
      </c>
      <c r="M3792">
        <f>YEAR(A3792)</f>
        <v/>
      </c>
      <c r="N3792">
        <f>"Q"&amp;ROUNDUP(MONTH(A3792)/3,0)</f>
        <v/>
      </c>
      <c r="O3792">
        <f>TEXT(A3792,"mmm")</f>
        <v/>
      </c>
    </row>
    <row r="3793">
      <c r="A3793" s="13" t="n">
        <v>45658</v>
      </c>
      <c r="B3793" t="inlineStr">
        <is>
          <t>South</t>
        </is>
      </c>
      <c r="C3793" t="inlineStr">
        <is>
          <t>Website</t>
        </is>
      </c>
      <c r="D3793" t="inlineStr">
        <is>
          <t>Beauty</t>
        </is>
      </c>
      <c r="E3793" t="n">
        <v>21015.47</v>
      </c>
      <c r="F3793" t="n">
        <v>11328.13</v>
      </c>
      <c r="G3793" t="n">
        <v>22312.3</v>
      </c>
      <c r="H3793" t="n">
        <v>41</v>
      </c>
      <c r="I3793" t="n">
        <v>33</v>
      </c>
      <c r="J3793" t="n">
        <v>3</v>
      </c>
      <c r="K3793">
        <f>E3793-F3793</f>
        <v/>
      </c>
      <c r="L3793" s="10">
        <f>IFERROR(K3793/E3793,0)</f>
        <v/>
      </c>
      <c r="M3793">
        <f>YEAR(A3793)</f>
        <v/>
      </c>
      <c r="N3793">
        <f>"Q"&amp;ROUNDUP(MONTH(A3793)/3,0)</f>
        <v/>
      </c>
      <c r="O3793">
        <f>TEXT(A3793,"mmm")</f>
        <v/>
      </c>
    </row>
    <row r="3794">
      <c r="A3794" s="13" t="n">
        <v>45658</v>
      </c>
      <c r="B3794" t="inlineStr">
        <is>
          <t>South</t>
        </is>
      </c>
      <c r="C3794" t="inlineStr">
        <is>
          <t>Website</t>
        </is>
      </c>
      <c r="D3794" t="inlineStr">
        <is>
          <t>Books</t>
        </is>
      </c>
      <c r="E3794" t="n">
        <v>16377.32</v>
      </c>
      <c r="F3794" t="n">
        <v>11892.75</v>
      </c>
      <c r="G3794" t="n">
        <v>17494.87</v>
      </c>
      <c r="H3794" t="n">
        <v>35</v>
      </c>
      <c r="I3794" t="n">
        <v>27</v>
      </c>
      <c r="J3794" t="n">
        <v>0</v>
      </c>
      <c r="K3794">
        <f>E3794-F3794</f>
        <v/>
      </c>
      <c r="L3794" s="10">
        <f>IFERROR(K3794/E3794,0)</f>
        <v/>
      </c>
      <c r="M3794">
        <f>YEAR(A3794)</f>
        <v/>
      </c>
      <c r="N3794">
        <f>"Q"&amp;ROUNDUP(MONTH(A3794)/3,0)</f>
        <v/>
      </c>
      <c r="O3794">
        <f>TEXT(A3794,"mmm")</f>
        <v/>
      </c>
    </row>
    <row r="3795">
      <c r="A3795" s="13" t="n">
        <v>45658</v>
      </c>
      <c r="B3795" t="inlineStr">
        <is>
          <t>South</t>
        </is>
      </c>
      <c r="C3795" t="inlineStr">
        <is>
          <t>Website</t>
        </is>
      </c>
      <c r="D3795" t="inlineStr">
        <is>
          <t>Electronics</t>
        </is>
      </c>
      <c r="E3795" t="n">
        <v>747693.37</v>
      </c>
      <c r="F3795" t="n">
        <v>668546.8</v>
      </c>
      <c r="G3795" t="n">
        <v>803791</v>
      </c>
      <c r="H3795" t="n">
        <v>70</v>
      </c>
      <c r="I3795" t="n">
        <v>59</v>
      </c>
      <c r="J3795" t="n">
        <v>5</v>
      </c>
      <c r="K3795">
        <f>E3795-F3795</f>
        <v/>
      </c>
      <c r="L3795" s="10">
        <f>IFERROR(K3795/E3795,0)</f>
        <v/>
      </c>
      <c r="M3795">
        <f>YEAR(A3795)</f>
        <v/>
      </c>
      <c r="N3795">
        <f>"Q"&amp;ROUNDUP(MONTH(A3795)/3,0)</f>
        <v/>
      </c>
      <c r="O3795">
        <f>TEXT(A3795,"mmm")</f>
        <v/>
      </c>
    </row>
    <row r="3796">
      <c r="A3796" s="13" t="n">
        <v>45658</v>
      </c>
      <c r="B3796" t="inlineStr">
        <is>
          <t>South</t>
        </is>
      </c>
      <c r="C3796" t="inlineStr">
        <is>
          <t>Website</t>
        </is>
      </c>
      <c r="D3796" t="inlineStr">
        <is>
          <t>Fashion</t>
        </is>
      </c>
      <c r="E3796" t="n">
        <v>94425.89999999999</v>
      </c>
      <c r="F3796" t="n">
        <v>51293.26</v>
      </c>
      <c r="G3796" t="n">
        <v>100661.29</v>
      </c>
      <c r="H3796" t="n">
        <v>73</v>
      </c>
      <c r="I3796" t="n">
        <v>61</v>
      </c>
      <c r="J3796" t="n">
        <v>15</v>
      </c>
      <c r="K3796">
        <f>E3796-F3796</f>
        <v/>
      </c>
      <c r="L3796" s="10">
        <f>IFERROR(K3796/E3796,0)</f>
        <v/>
      </c>
      <c r="M3796">
        <f>YEAR(A3796)</f>
        <v/>
      </c>
      <c r="N3796">
        <f>"Q"&amp;ROUNDUP(MONTH(A3796)/3,0)</f>
        <v/>
      </c>
      <c r="O3796">
        <f>TEXT(A3796,"mmm")</f>
        <v/>
      </c>
    </row>
    <row r="3797">
      <c r="A3797" s="13" t="n">
        <v>45658</v>
      </c>
      <c r="B3797" t="inlineStr">
        <is>
          <t>South</t>
        </is>
      </c>
      <c r="C3797" t="inlineStr">
        <is>
          <t>Website</t>
        </is>
      </c>
      <c r="D3797" t="inlineStr">
        <is>
          <t>Grocery</t>
        </is>
      </c>
      <c r="E3797" t="n">
        <v>54222.91</v>
      </c>
      <c r="F3797" t="n">
        <v>44472.02</v>
      </c>
      <c r="G3797" t="n">
        <v>57418.78</v>
      </c>
      <c r="H3797" t="n">
        <v>133</v>
      </c>
      <c r="I3797" t="n">
        <v>51</v>
      </c>
      <c r="J3797" t="n">
        <v>0</v>
      </c>
      <c r="K3797">
        <f>E3797-F3797</f>
        <v/>
      </c>
      <c r="L3797" s="10">
        <f>IFERROR(K3797/E3797,0)</f>
        <v/>
      </c>
      <c r="M3797">
        <f>YEAR(A3797)</f>
        <v/>
      </c>
      <c r="N3797">
        <f>"Q"&amp;ROUNDUP(MONTH(A3797)/3,0)</f>
        <v/>
      </c>
      <c r="O3797">
        <f>TEXT(A3797,"mmm")</f>
        <v/>
      </c>
    </row>
    <row r="3798">
      <c r="A3798" s="13" t="n">
        <v>45658</v>
      </c>
      <c r="B3798" t="inlineStr">
        <is>
          <t>South</t>
        </is>
      </c>
      <c r="C3798" t="inlineStr">
        <is>
          <t>Website</t>
        </is>
      </c>
      <c r="D3798" t="inlineStr">
        <is>
          <t>Home &amp; Kitchen</t>
        </is>
      </c>
      <c r="E3798" t="n">
        <v>106535.46</v>
      </c>
      <c r="F3798" t="n">
        <v>72103.64999999999</v>
      </c>
      <c r="G3798" t="n">
        <v>114427.83</v>
      </c>
      <c r="H3798" t="n">
        <v>45</v>
      </c>
      <c r="I3798" t="n">
        <v>39</v>
      </c>
      <c r="J3798" t="n">
        <v>1</v>
      </c>
      <c r="K3798">
        <f>E3798-F3798</f>
        <v/>
      </c>
      <c r="L3798" s="10">
        <f>IFERROR(K3798/E3798,0)</f>
        <v/>
      </c>
      <c r="M3798">
        <f>YEAR(A3798)</f>
        <v/>
      </c>
      <c r="N3798">
        <f>"Q"&amp;ROUNDUP(MONTH(A3798)/3,0)</f>
        <v/>
      </c>
      <c r="O3798">
        <f>TEXT(A3798,"mmm")</f>
        <v/>
      </c>
    </row>
    <row r="3799">
      <c r="A3799" s="13" t="n">
        <v>45658</v>
      </c>
      <c r="B3799" t="inlineStr">
        <is>
          <t>South</t>
        </is>
      </c>
      <c r="C3799" t="inlineStr">
        <is>
          <t>Website</t>
        </is>
      </c>
      <c r="D3799" t="inlineStr">
        <is>
          <t>Sports</t>
        </is>
      </c>
      <c r="E3799" t="n">
        <v>80489.03</v>
      </c>
      <c r="F3799" t="n">
        <v>51912.78</v>
      </c>
      <c r="G3799" t="n">
        <v>84834.21000000001</v>
      </c>
      <c r="H3799" t="n">
        <v>36</v>
      </c>
      <c r="I3799" t="n">
        <v>27</v>
      </c>
      <c r="J3799" t="n">
        <v>1</v>
      </c>
      <c r="K3799">
        <f>E3799-F3799</f>
        <v/>
      </c>
      <c r="L3799" s="10">
        <f>IFERROR(K3799/E3799,0)</f>
        <v/>
      </c>
      <c r="M3799">
        <f>YEAR(A3799)</f>
        <v/>
      </c>
      <c r="N3799">
        <f>"Q"&amp;ROUNDUP(MONTH(A3799)/3,0)</f>
        <v/>
      </c>
      <c r="O3799">
        <f>TEXT(A3799,"mmm")</f>
        <v/>
      </c>
    </row>
    <row r="3800">
      <c r="A3800" s="13" t="n">
        <v>45658</v>
      </c>
      <c r="B3800" t="inlineStr">
        <is>
          <t>West</t>
        </is>
      </c>
      <c r="C3800" t="inlineStr">
        <is>
          <t>Marketplace</t>
        </is>
      </c>
      <c r="D3800" t="inlineStr">
        <is>
          <t>Beauty</t>
        </is>
      </c>
      <c r="E3800" t="n">
        <v>16338.74</v>
      </c>
      <c r="F3800" t="n">
        <v>9159.1</v>
      </c>
      <c r="G3800" t="n">
        <v>17979.41</v>
      </c>
      <c r="H3800" t="n">
        <v>27</v>
      </c>
      <c r="I3800" t="n">
        <v>23</v>
      </c>
      <c r="J3800" t="n">
        <v>0</v>
      </c>
      <c r="K3800">
        <f>E3800-F3800</f>
        <v/>
      </c>
      <c r="L3800" s="10">
        <f>IFERROR(K3800/E3800,0)</f>
        <v/>
      </c>
      <c r="M3800">
        <f>YEAR(A3800)</f>
        <v/>
      </c>
      <c r="N3800">
        <f>"Q"&amp;ROUNDUP(MONTH(A3800)/3,0)</f>
        <v/>
      </c>
      <c r="O3800">
        <f>TEXT(A3800,"mmm")</f>
        <v/>
      </c>
    </row>
    <row r="3801">
      <c r="A3801" s="13" t="n">
        <v>45658</v>
      </c>
      <c r="B3801" t="inlineStr">
        <is>
          <t>West</t>
        </is>
      </c>
      <c r="C3801" t="inlineStr">
        <is>
          <t>Marketplace</t>
        </is>
      </c>
      <c r="D3801" t="inlineStr">
        <is>
          <t>Books</t>
        </is>
      </c>
      <c r="E3801" t="n">
        <v>13834.14</v>
      </c>
      <c r="F3801" t="n">
        <v>10332.29</v>
      </c>
      <c r="G3801" t="n">
        <v>15409.53</v>
      </c>
      <c r="H3801" t="n">
        <v>33</v>
      </c>
      <c r="I3801" t="n">
        <v>26</v>
      </c>
      <c r="J3801" t="n">
        <v>1</v>
      </c>
      <c r="K3801">
        <f>E3801-F3801</f>
        <v/>
      </c>
      <c r="L3801" s="10">
        <f>IFERROR(K3801/E3801,0)</f>
        <v/>
      </c>
      <c r="M3801">
        <f>YEAR(A3801)</f>
        <v/>
      </c>
      <c r="N3801">
        <f>"Q"&amp;ROUNDUP(MONTH(A3801)/3,0)</f>
        <v/>
      </c>
      <c r="O3801">
        <f>TEXT(A3801,"mmm")</f>
        <v/>
      </c>
    </row>
    <row r="3802">
      <c r="A3802" s="13" t="n">
        <v>45658</v>
      </c>
      <c r="B3802" t="inlineStr">
        <is>
          <t>West</t>
        </is>
      </c>
      <c r="C3802" t="inlineStr">
        <is>
          <t>Marketplace</t>
        </is>
      </c>
      <c r="D3802" t="inlineStr">
        <is>
          <t>Electronics</t>
        </is>
      </c>
      <c r="E3802" t="n">
        <v>418208.73</v>
      </c>
      <c r="F3802" t="n">
        <v>388854.83</v>
      </c>
      <c r="G3802" t="n">
        <v>459960.15</v>
      </c>
      <c r="H3802" t="n">
        <v>31</v>
      </c>
      <c r="I3802" t="n">
        <v>24</v>
      </c>
      <c r="J3802" t="n">
        <v>3</v>
      </c>
      <c r="K3802">
        <f>E3802-F3802</f>
        <v/>
      </c>
      <c r="L3802" s="10">
        <f>IFERROR(K3802/E3802,0)</f>
        <v/>
      </c>
      <c r="M3802">
        <f>YEAR(A3802)</f>
        <v/>
      </c>
      <c r="N3802">
        <f>"Q"&amp;ROUNDUP(MONTH(A3802)/3,0)</f>
        <v/>
      </c>
      <c r="O3802">
        <f>TEXT(A3802,"mmm")</f>
        <v/>
      </c>
    </row>
    <row r="3803">
      <c r="A3803" s="13" t="n">
        <v>45658</v>
      </c>
      <c r="B3803" t="inlineStr">
        <is>
          <t>West</t>
        </is>
      </c>
      <c r="C3803" t="inlineStr">
        <is>
          <t>Marketplace</t>
        </is>
      </c>
      <c r="D3803" t="inlineStr">
        <is>
          <t>Fashion</t>
        </is>
      </c>
      <c r="E3803" t="n">
        <v>77824.86</v>
      </c>
      <c r="F3803" t="n">
        <v>42477.18</v>
      </c>
      <c r="G3803" t="n">
        <v>86636.12</v>
      </c>
      <c r="H3803" t="n">
        <v>60</v>
      </c>
      <c r="I3803" t="n">
        <v>43</v>
      </c>
      <c r="J3803" t="n">
        <v>10</v>
      </c>
      <c r="K3803">
        <f>E3803-F3803</f>
        <v/>
      </c>
      <c r="L3803" s="10">
        <f>IFERROR(K3803/E3803,0)</f>
        <v/>
      </c>
      <c r="M3803">
        <f>YEAR(A3803)</f>
        <v/>
      </c>
      <c r="N3803">
        <f>"Q"&amp;ROUNDUP(MONTH(A3803)/3,0)</f>
        <v/>
      </c>
      <c r="O3803">
        <f>TEXT(A3803,"mmm")</f>
        <v/>
      </c>
    </row>
    <row r="3804">
      <c r="A3804" s="13" t="n">
        <v>45658</v>
      </c>
      <c r="B3804" t="inlineStr">
        <is>
          <t>West</t>
        </is>
      </c>
      <c r="C3804" t="inlineStr">
        <is>
          <t>Marketplace</t>
        </is>
      </c>
      <c r="D3804" t="inlineStr">
        <is>
          <t>Grocery</t>
        </is>
      </c>
      <c r="E3804" t="n">
        <v>31334.71</v>
      </c>
      <c r="F3804" t="n">
        <v>26916.3</v>
      </c>
      <c r="G3804" t="n">
        <v>34924.87</v>
      </c>
      <c r="H3804" t="n">
        <v>80</v>
      </c>
      <c r="I3804" t="n">
        <v>35</v>
      </c>
      <c r="J3804" t="n">
        <v>0</v>
      </c>
      <c r="K3804">
        <f>E3804-F3804</f>
        <v/>
      </c>
      <c r="L3804" s="10">
        <f>IFERROR(K3804/E3804,0)</f>
        <v/>
      </c>
      <c r="M3804">
        <f>YEAR(A3804)</f>
        <v/>
      </c>
      <c r="N3804">
        <f>"Q"&amp;ROUNDUP(MONTH(A3804)/3,0)</f>
        <v/>
      </c>
      <c r="O3804">
        <f>TEXT(A3804,"mmm")</f>
        <v/>
      </c>
    </row>
    <row r="3805">
      <c r="A3805" s="13" t="n">
        <v>45658</v>
      </c>
      <c r="B3805" t="inlineStr">
        <is>
          <t>West</t>
        </is>
      </c>
      <c r="C3805" t="inlineStr">
        <is>
          <t>Marketplace</t>
        </is>
      </c>
      <c r="D3805" t="inlineStr">
        <is>
          <t>Home &amp; Kitchen</t>
        </is>
      </c>
      <c r="E3805" t="n">
        <v>82721.09</v>
      </c>
      <c r="F3805" t="n">
        <v>58453.15</v>
      </c>
      <c r="G3805" t="n">
        <v>92912.61</v>
      </c>
      <c r="H3805" t="n">
        <v>47</v>
      </c>
      <c r="I3805" t="n">
        <v>34</v>
      </c>
      <c r="J3805" t="n">
        <v>4</v>
      </c>
      <c r="K3805">
        <f>E3805-F3805</f>
        <v/>
      </c>
      <c r="L3805" s="10">
        <f>IFERROR(K3805/E3805,0)</f>
        <v/>
      </c>
      <c r="M3805">
        <f>YEAR(A3805)</f>
        <v/>
      </c>
      <c r="N3805">
        <f>"Q"&amp;ROUNDUP(MONTH(A3805)/3,0)</f>
        <v/>
      </c>
      <c r="O3805">
        <f>TEXT(A3805,"mmm")</f>
        <v/>
      </c>
    </row>
    <row r="3806">
      <c r="A3806" s="13" t="n">
        <v>45658</v>
      </c>
      <c r="B3806" t="inlineStr">
        <is>
          <t>West</t>
        </is>
      </c>
      <c r="C3806" t="inlineStr">
        <is>
          <t>Marketplace</t>
        </is>
      </c>
      <c r="D3806" t="inlineStr">
        <is>
          <t>Sports</t>
        </is>
      </c>
      <c r="E3806" t="n">
        <v>33134.5</v>
      </c>
      <c r="F3806" t="n">
        <v>22699.56</v>
      </c>
      <c r="G3806" t="n">
        <v>36684.59</v>
      </c>
      <c r="H3806" t="n">
        <v>13</v>
      </c>
      <c r="I3806" t="n">
        <v>11</v>
      </c>
      <c r="J3806" t="n">
        <v>1</v>
      </c>
      <c r="K3806">
        <f>E3806-F3806</f>
        <v/>
      </c>
      <c r="L3806" s="10">
        <f>IFERROR(K3806/E3806,0)</f>
        <v/>
      </c>
      <c r="M3806">
        <f>YEAR(A3806)</f>
        <v/>
      </c>
      <c r="N3806">
        <f>"Q"&amp;ROUNDUP(MONTH(A3806)/3,0)</f>
        <v/>
      </c>
      <c r="O3806">
        <f>TEXT(A3806,"mmm")</f>
        <v/>
      </c>
    </row>
    <row r="3807">
      <c r="A3807" s="13" t="n">
        <v>45658</v>
      </c>
      <c r="B3807" t="inlineStr">
        <is>
          <t>West</t>
        </is>
      </c>
      <c r="C3807" t="inlineStr">
        <is>
          <t>Mobile App</t>
        </is>
      </c>
      <c r="D3807" t="inlineStr">
        <is>
          <t>Beauty</t>
        </is>
      </c>
      <c r="E3807" t="n">
        <v>20058.3</v>
      </c>
      <c r="F3807" t="n">
        <v>10515.02</v>
      </c>
      <c r="G3807" t="n">
        <v>20912.72</v>
      </c>
      <c r="H3807" t="n">
        <v>25</v>
      </c>
      <c r="I3807" t="n">
        <v>22</v>
      </c>
      <c r="J3807" t="n">
        <v>2</v>
      </c>
      <c r="K3807">
        <f>E3807-F3807</f>
        <v/>
      </c>
      <c r="L3807" s="10">
        <f>IFERROR(K3807/E3807,0)</f>
        <v/>
      </c>
      <c r="M3807">
        <f>YEAR(A3807)</f>
        <v/>
      </c>
      <c r="N3807">
        <f>"Q"&amp;ROUNDUP(MONTH(A3807)/3,0)</f>
        <v/>
      </c>
      <c r="O3807">
        <f>TEXT(A3807,"mmm")</f>
        <v/>
      </c>
    </row>
    <row r="3808">
      <c r="A3808" s="13" t="n">
        <v>45658</v>
      </c>
      <c r="B3808" t="inlineStr">
        <is>
          <t>West</t>
        </is>
      </c>
      <c r="C3808" t="inlineStr">
        <is>
          <t>Mobile App</t>
        </is>
      </c>
      <c r="D3808" t="inlineStr">
        <is>
          <t>Books</t>
        </is>
      </c>
      <c r="E3808" t="n">
        <v>17828.17</v>
      </c>
      <c r="F3808" t="n">
        <v>12846.66</v>
      </c>
      <c r="G3808" t="n">
        <v>19383.33</v>
      </c>
      <c r="H3808" t="n">
        <v>39</v>
      </c>
      <c r="I3808" t="n">
        <v>26</v>
      </c>
      <c r="J3808" t="n">
        <v>1</v>
      </c>
      <c r="K3808">
        <f>E3808-F3808</f>
        <v/>
      </c>
      <c r="L3808" s="10">
        <f>IFERROR(K3808/E3808,0)</f>
        <v/>
      </c>
      <c r="M3808">
        <f>YEAR(A3808)</f>
        <v/>
      </c>
      <c r="N3808">
        <f>"Q"&amp;ROUNDUP(MONTH(A3808)/3,0)</f>
        <v/>
      </c>
      <c r="O3808">
        <f>TEXT(A3808,"mmm")</f>
        <v/>
      </c>
    </row>
    <row r="3809">
      <c r="A3809" s="13" t="n">
        <v>45658</v>
      </c>
      <c r="B3809" t="inlineStr">
        <is>
          <t>West</t>
        </is>
      </c>
      <c r="C3809" t="inlineStr">
        <is>
          <t>Mobile App</t>
        </is>
      </c>
      <c r="D3809" t="inlineStr">
        <is>
          <t>Electronics</t>
        </is>
      </c>
      <c r="E3809" t="n">
        <v>655012.9</v>
      </c>
      <c r="F3809" t="n">
        <v>584757.15</v>
      </c>
      <c r="G3809" t="n">
        <v>700645.3100000001</v>
      </c>
      <c r="H3809" t="n">
        <v>54</v>
      </c>
      <c r="I3809" t="n">
        <v>44</v>
      </c>
      <c r="J3809" t="n">
        <v>3</v>
      </c>
      <c r="K3809">
        <f>E3809-F3809</f>
        <v/>
      </c>
      <c r="L3809" s="10">
        <f>IFERROR(K3809/E3809,0)</f>
        <v/>
      </c>
      <c r="M3809">
        <f>YEAR(A3809)</f>
        <v/>
      </c>
      <c r="N3809">
        <f>"Q"&amp;ROUNDUP(MONTH(A3809)/3,0)</f>
        <v/>
      </c>
      <c r="O3809">
        <f>TEXT(A3809,"mmm")</f>
        <v/>
      </c>
    </row>
    <row r="3810">
      <c r="A3810" s="13" t="n">
        <v>45658</v>
      </c>
      <c r="B3810" t="inlineStr">
        <is>
          <t>West</t>
        </is>
      </c>
      <c r="C3810" t="inlineStr">
        <is>
          <t>Mobile App</t>
        </is>
      </c>
      <c r="D3810" t="inlineStr">
        <is>
          <t>Fashion</t>
        </is>
      </c>
      <c r="E3810" t="n">
        <v>119964.87</v>
      </c>
      <c r="F3810" t="n">
        <v>64001.28</v>
      </c>
      <c r="G3810" t="n">
        <v>128233.41</v>
      </c>
      <c r="H3810" t="n">
        <v>81</v>
      </c>
      <c r="I3810" t="n">
        <v>65</v>
      </c>
      <c r="J3810" t="n">
        <v>6</v>
      </c>
      <c r="K3810">
        <f>E3810-F3810</f>
        <v/>
      </c>
      <c r="L3810" s="10">
        <f>IFERROR(K3810/E3810,0)</f>
        <v/>
      </c>
      <c r="M3810">
        <f>YEAR(A3810)</f>
        <v/>
      </c>
      <c r="N3810">
        <f>"Q"&amp;ROUNDUP(MONTH(A3810)/3,0)</f>
        <v/>
      </c>
      <c r="O3810">
        <f>TEXT(A3810,"mmm")</f>
        <v/>
      </c>
    </row>
    <row r="3811">
      <c r="A3811" s="13" t="n">
        <v>45658</v>
      </c>
      <c r="B3811" t="inlineStr">
        <is>
          <t>West</t>
        </is>
      </c>
      <c r="C3811" t="inlineStr">
        <is>
          <t>Mobile App</t>
        </is>
      </c>
      <c r="D3811" t="inlineStr">
        <is>
          <t>Grocery</t>
        </is>
      </c>
      <c r="E3811" t="n">
        <v>36199.94</v>
      </c>
      <c r="F3811" t="n">
        <v>30617</v>
      </c>
      <c r="G3811" t="n">
        <v>39491.33</v>
      </c>
      <c r="H3811" t="n">
        <v>108</v>
      </c>
      <c r="I3811" t="n">
        <v>40</v>
      </c>
      <c r="J3811" t="n">
        <v>1</v>
      </c>
      <c r="K3811">
        <f>E3811-F3811</f>
        <v/>
      </c>
      <c r="L3811" s="10">
        <f>IFERROR(K3811/E3811,0)</f>
        <v/>
      </c>
      <c r="M3811">
        <f>YEAR(A3811)</f>
        <v/>
      </c>
      <c r="N3811">
        <f>"Q"&amp;ROUNDUP(MONTH(A3811)/3,0)</f>
        <v/>
      </c>
      <c r="O3811">
        <f>TEXT(A3811,"mmm")</f>
        <v/>
      </c>
    </row>
    <row r="3812">
      <c r="A3812" s="13" t="n">
        <v>45658</v>
      </c>
      <c r="B3812" t="inlineStr">
        <is>
          <t>West</t>
        </is>
      </c>
      <c r="C3812" t="inlineStr">
        <is>
          <t>Mobile App</t>
        </is>
      </c>
      <c r="D3812" t="inlineStr">
        <is>
          <t>Home &amp; Kitchen</t>
        </is>
      </c>
      <c r="E3812" t="n">
        <v>89577.17999999999</v>
      </c>
      <c r="F3812" t="n">
        <v>61560.53</v>
      </c>
      <c r="G3812" t="n">
        <v>95030.39</v>
      </c>
      <c r="H3812" t="n">
        <v>39</v>
      </c>
      <c r="I3812" t="n">
        <v>35</v>
      </c>
      <c r="J3812" t="n">
        <v>4</v>
      </c>
      <c r="K3812">
        <f>E3812-F3812</f>
        <v/>
      </c>
      <c r="L3812" s="10">
        <f>IFERROR(K3812/E3812,0)</f>
        <v/>
      </c>
      <c r="M3812">
        <f>YEAR(A3812)</f>
        <v/>
      </c>
      <c r="N3812">
        <f>"Q"&amp;ROUNDUP(MONTH(A3812)/3,0)</f>
        <v/>
      </c>
      <c r="O3812">
        <f>TEXT(A3812,"mmm")</f>
        <v/>
      </c>
    </row>
    <row r="3813">
      <c r="A3813" s="13" t="n">
        <v>45658</v>
      </c>
      <c r="B3813" t="inlineStr">
        <is>
          <t>West</t>
        </is>
      </c>
      <c r="C3813" t="inlineStr">
        <is>
          <t>Mobile App</t>
        </is>
      </c>
      <c r="D3813" t="inlineStr">
        <is>
          <t>Sports</t>
        </is>
      </c>
      <c r="E3813" t="n">
        <v>84779.81</v>
      </c>
      <c r="F3813" t="n">
        <v>56221.07</v>
      </c>
      <c r="G3813" t="n">
        <v>93062.98</v>
      </c>
      <c r="H3813" t="n">
        <v>38</v>
      </c>
      <c r="I3813" t="n">
        <v>29</v>
      </c>
      <c r="J3813" t="n">
        <v>4</v>
      </c>
      <c r="K3813">
        <f>E3813-F3813</f>
        <v/>
      </c>
      <c r="L3813" s="10">
        <f>IFERROR(K3813/E3813,0)</f>
        <v/>
      </c>
      <c r="M3813">
        <f>YEAR(A3813)</f>
        <v/>
      </c>
      <c r="N3813">
        <f>"Q"&amp;ROUNDUP(MONTH(A3813)/3,0)</f>
        <v/>
      </c>
      <c r="O3813">
        <f>TEXT(A3813,"mmm")</f>
        <v/>
      </c>
    </row>
    <row r="3814">
      <c r="A3814" s="13" t="n">
        <v>45658</v>
      </c>
      <c r="B3814" t="inlineStr">
        <is>
          <t>West</t>
        </is>
      </c>
      <c r="C3814" t="inlineStr">
        <is>
          <t>Retail Store</t>
        </is>
      </c>
      <c r="D3814" t="inlineStr">
        <is>
          <t>Beauty</t>
        </is>
      </c>
      <c r="E3814" t="n">
        <v>10212.73</v>
      </c>
      <c r="F3814" t="n">
        <v>5456.74</v>
      </c>
      <c r="G3814" t="n">
        <v>10580.22</v>
      </c>
      <c r="H3814" t="n">
        <v>18</v>
      </c>
      <c r="I3814" t="n">
        <v>15</v>
      </c>
      <c r="J3814" t="n">
        <v>0</v>
      </c>
      <c r="K3814">
        <f>E3814-F3814</f>
        <v/>
      </c>
      <c r="L3814" s="10">
        <f>IFERROR(K3814/E3814,0)</f>
        <v/>
      </c>
      <c r="M3814">
        <f>YEAR(A3814)</f>
        <v/>
      </c>
      <c r="N3814">
        <f>"Q"&amp;ROUNDUP(MONTH(A3814)/3,0)</f>
        <v/>
      </c>
      <c r="O3814">
        <f>TEXT(A3814,"mmm")</f>
        <v/>
      </c>
    </row>
    <row r="3815">
      <c r="A3815" s="13" t="n">
        <v>45658</v>
      </c>
      <c r="B3815" t="inlineStr">
        <is>
          <t>West</t>
        </is>
      </c>
      <c r="C3815" t="inlineStr">
        <is>
          <t>Retail Store</t>
        </is>
      </c>
      <c r="D3815" t="inlineStr">
        <is>
          <t>Books</t>
        </is>
      </c>
      <c r="E3815" t="n">
        <v>2492.71</v>
      </c>
      <c r="F3815" t="n">
        <v>1751.18</v>
      </c>
      <c r="G3815" t="n">
        <v>2557.99</v>
      </c>
      <c r="H3815" t="n">
        <v>5</v>
      </c>
      <c r="I3815" t="n">
        <v>4</v>
      </c>
      <c r="J3815" t="n">
        <v>0</v>
      </c>
      <c r="K3815">
        <f>E3815-F3815</f>
        <v/>
      </c>
      <c r="L3815" s="10">
        <f>IFERROR(K3815/E3815,0)</f>
        <v/>
      </c>
      <c r="M3815">
        <f>YEAR(A3815)</f>
        <v/>
      </c>
      <c r="N3815">
        <f>"Q"&amp;ROUNDUP(MONTH(A3815)/3,0)</f>
        <v/>
      </c>
      <c r="O3815">
        <f>TEXT(A3815,"mmm")</f>
        <v/>
      </c>
    </row>
    <row r="3816">
      <c r="A3816" s="13" t="n">
        <v>45658</v>
      </c>
      <c r="B3816" t="inlineStr">
        <is>
          <t>West</t>
        </is>
      </c>
      <c r="C3816" t="inlineStr">
        <is>
          <t>Retail Store</t>
        </is>
      </c>
      <c r="D3816" t="inlineStr">
        <is>
          <t>Electronics</t>
        </is>
      </c>
      <c r="E3816" t="n">
        <v>617150.9</v>
      </c>
      <c r="F3816" t="n">
        <v>554246.61</v>
      </c>
      <c r="G3816" t="n">
        <v>644154.4300000001</v>
      </c>
      <c r="H3816" t="n">
        <v>23</v>
      </c>
      <c r="I3816" t="n">
        <v>18</v>
      </c>
      <c r="J3816" t="n">
        <v>0</v>
      </c>
      <c r="K3816">
        <f>E3816-F3816</f>
        <v/>
      </c>
      <c r="L3816" s="10">
        <f>IFERROR(K3816/E3816,0)</f>
        <v/>
      </c>
      <c r="M3816">
        <f>YEAR(A3816)</f>
        <v/>
      </c>
      <c r="N3816">
        <f>"Q"&amp;ROUNDUP(MONTH(A3816)/3,0)</f>
        <v/>
      </c>
      <c r="O3816">
        <f>TEXT(A3816,"mmm")</f>
        <v/>
      </c>
    </row>
    <row r="3817">
      <c r="A3817" s="13" t="n">
        <v>45658</v>
      </c>
      <c r="B3817" t="inlineStr">
        <is>
          <t>West</t>
        </is>
      </c>
      <c r="C3817" t="inlineStr">
        <is>
          <t>Retail Store</t>
        </is>
      </c>
      <c r="D3817" t="inlineStr">
        <is>
          <t>Fashion</t>
        </is>
      </c>
      <c r="E3817" t="n">
        <v>50514.94</v>
      </c>
      <c r="F3817" t="n">
        <v>26111.33</v>
      </c>
      <c r="G3817" t="n">
        <v>52799.36</v>
      </c>
      <c r="H3817" t="n">
        <v>34</v>
      </c>
      <c r="I3817" t="n">
        <v>29</v>
      </c>
      <c r="J3817" t="n">
        <v>3</v>
      </c>
      <c r="K3817">
        <f>E3817-F3817</f>
        <v/>
      </c>
      <c r="L3817" s="10">
        <f>IFERROR(K3817/E3817,0)</f>
        <v/>
      </c>
      <c r="M3817">
        <f>YEAR(A3817)</f>
        <v/>
      </c>
      <c r="N3817">
        <f>"Q"&amp;ROUNDUP(MONTH(A3817)/3,0)</f>
        <v/>
      </c>
      <c r="O3817">
        <f>TEXT(A3817,"mmm")</f>
        <v/>
      </c>
    </row>
    <row r="3818">
      <c r="A3818" s="13" t="n">
        <v>45658</v>
      </c>
      <c r="B3818" t="inlineStr">
        <is>
          <t>West</t>
        </is>
      </c>
      <c r="C3818" t="inlineStr">
        <is>
          <t>Retail Store</t>
        </is>
      </c>
      <c r="D3818" t="inlineStr">
        <is>
          <t>Grocery</t>
        </is>
      </c>
      <c r="E3818" t="n">
        <v>17063.04</v>
      </c>
      <c r="F3818" t="n">
        <v>13758.06</v>
      </c>
      <c r="G3818" t="n">
        <v>17730.59</v>
      </c>
      <c r="H3818" t="n">
        <v>37</v>
      </c>
      <c r="I3818" t="n">
        <v>15</v>
      </c>
      <c r="J3818" t="n">
        <v>0</v>
      </c>
      <c r="K3818">
        <f>E3818-F3818</f>
        <v/>
      </c>
      <c r="L3818" s="10">
        <f>IFERROR(K3818/E3818,0)</f>
        <v/>
      </c>
      <c r="M3818">
        <f>YEAR(A3818)</f>
        <v/>
      </c>
      <c r="N3818">
        <f>"Q"&amp;ROUNDUP(MONTH(A3818)/3,0)</f>
        <v/>
      </c>
      <c r="O3818">
        <f>TEXT(A3818,"mmm")</f>
        <v/>
      </c>
    </row>
    <row r="3819">
      <c r="A3819" s="13" t="n">
        <v>45658</v>
      </c>
      <c r="B3819" t="inlineStr">
        <is>
          <t>West</t>
        </is>
      </c>
      <c r="C3819" t="inlineStr">
        <is>
          <t>Retail Store</t>
        </is>
      </c>
      <c r="D3819" t="inlineStr">
        <is>
          <t>Home &amp; Kitchen</t>
        </is>
      </c>
      <c r="E3819" t="n">
        <v>13425.89</v>
      </c>
      <c r="F3819" t="n">
        <v>8946.780000000001</v>
      </c>
      <c r="G3819" t="n">
        <v>13425.88</v>
      </c>
      <c r="H3819" t="n">
        <v>7</v>
      </c>
      <c r="I3819" t="n">
        <v>5</v>
      </c>
      <c r="J3819" t="n">
        <v>0</v>
      </c>
      <c r="K3819">
        <f>E3819-F3819</f>
        <v/>
      </c>
      <c r="L3819" s="10">
        <f>IFERROR(K3819/E3819,0)</f>
        <v/>
      </c>
      <c r="M3819">
        <f>YEAR(A3819)</f>
        <v/>
      </c>
      <c r="N3819">
        <f>"Q"&amp;ROUNDUP(MONTH(A3819)/3,0)</f>
        <v/>
      </c>
      <c r="O3819">
        <f>TEXT(A3819,"mmm")</f>
        <v/>
      </c>
    </row>
    <row r="3820">
      <c r="A3820" s="13" t="n">
        <v>45658</v>
      </c>
      <c r="B3820" t="inlineStr">
        <is>
          <t>West</t>
        </is>
      </c>
      <c r="C3820" t="inlineStr">
        <is>
          <t>Retail Store</t>
        </is>
      </c>
      <c r="D3820" t="inlineStr">
        <is>
          <t>Sports</t>
        </is>
      </c>
      <c r="E3820" t="n">
        <v>20378.42</v>
      </c>
      <c r="F3820" t="n">
        <v>13242.2</v>
      </c>
      <c r="G3820" t="n">
        <v>21851.55</v>
      </c>
      <c r="H3820" t="n">
        <v>7</v>
      </c>
      <c r="I3820" t="n">
        <v>7</v>
      </c>
      <c r="J3820" t="n">
        <v>0</v>
      </c>
      <c r="K3820">
        <f>E3820-F3820</f>
        <v/>
      </c>
      <c r="L3820" s="10">
        <f>IFERROR(K3820/E3820,0)</f>
        <v/>
      </c>
      <c r="M3820">
        <f>YEAR(A3820)</f>
        <v/>
      </c>
      <c r="N3820">
        <f>"Q"&amp;ROUNDUP(MONTH(A3820)/3,0)</f>
        <v/>
      </c>
      <c r="O3820">
        <f>TEXT(A3820,"mmm")</f>
        <v/>
      </c>
    </row>
    <row r="3821">
      <c r="A3821" s="13" t="n">
        <v>45658</v>
      </c>
      <c r="B3821" t="inlineStr">
        <is>
          <t>West</t>
        </is>
      </c>
      <c r="C3821" t="inlineStr">
        <is>
          <t>Unknown</t>
        </is>
      </c>
      <c r="D3821" t="inlineStr">
        <is>
          <t>Books</t>
        </is>
      </c>
      <c r="E3821" t="n">
        <v>1067.22</v>
      </c>
      <c r="F3821" t="n">
        <v>829.08</v>
      </c>
      <c r="G3821" t="n">
        <v>1143.25</v>
      </c>
      <c r="H3821" t="n">
        <v>3</v>
      </c>
      <c r="I3821" t="n">
        <v>3</v>
      </c>
      <c r="J3821" t="n">
        <v>0</v>
      </c>
      <c r="K3821">
        <f>E3821-F3821</f>
        <v/>
      </c>
      <c r="L3821" s="10">
        <f>IFERROR(K3821/E3821,0)</f>
        <v/>
      </c>
      <c r="M3821">
        <f>YEAR(A3821)</f>
        <v/>
      </c>
      <c r="N3821">
        <f>"Q"&amp;ROUNDUP(MONTH(A3821)/3,0)</f>
        <v/>
      </c>
      <c r="O3821">
        <f>TEXT(A3821,"mmm")</f>
        <v/>
      </c>
    </row>
    <row r="3822">
      <c r="A3822" s="13" t="n">
        <v>45658</v>
      </c>
      <c r="B3822" t="inlineStr">
        <is>
          <t>West</t>
        </is>
      </c>
      <c r="C3822" t="inlineStr">
        <is>
          <t>Unknown</t>
        </is>
      </c>
      <c r="D3822" t="inlineStr">
        <is>
          <t>Electronics</t>
        </is>
      </c>
      <c r="E3822" t="n">
        <v>43921.83</v>
      </c>
      <c r="F3822" t="n">
        <v>38749.28</v>
      </c>
      <c r="G3822" t="n">
        <v>47716.95</v>
      </c>
      <c r="H3822" t="n">
        <v>3</v>
      </c>
      <c r="I3822" t="n">
        <v>3</v>
      </c>
      <c r="J3822" t="n">
        <v>1</v>
      </c>
      <c r="K3822">
        <f>E3822-F3822</f>
        <v/>
      </c>
      <c r="L3822" s="10">
        <f>IFERROR(K3822/E3822,0)</f>
        <v/>
      </c>
      <c r="M3822">
        <f>YEAR(A3822)</f>
        <v/>
      </c>
      <c r="N3822">
        <f>"Q"&amp;ROUNDUP(MONTH(A3822)/3,0)</f>
        <v/>
      </c>
      <c r="O3822">
        <f>TEXT(A3822,"mmm")</f>
        <v/>
      </c>
    </row>
    <row r="3823">
      <c r="A3823" s="13" t="n">
        <v>45658</v>
      </c>
      <c r="B3823" t="inlineStr">
        <is>
          <t>West</t>
        </is>
      </c>
      <c r="C3823" t="inlineStr">
        <is>
          <t>Unknown</t>
        </is>
      </c>
      <c r="D3823" t="inlineStr">
        <is>
          <t>Fashion</t>
        </is>
      </c>
      <c r="E3823" t="n">
        <v>6597.22</v>
      </c>
      <c r="F3823" t="n">
        <v>3784.44</v>
      </c>
      <c r="G3823" t="n">
        <v>7110.45</v>
      </c>
      <c r="H3823" t="n">
        <v>6</v>
      </c>
      <c r="I3823" t="n">
        <v>4</v>
      </c>
      <c r="J3823" t="n">
        <v>0</v>
      </c>
      <c r="K3823">
        <f>E3823-F3823</f>
        <v/>
      </c>
      <c r="L3823" s="10">
        <f>IFERROR(K3823/E3823,0)</f>
        <v/>
      </c>
      <c r="M3823">
        <f>YEAR(A3823)</f>
        <v/>
      </c>
      <c r="N3823">
        <f>"Q"&amp;ROUNDUP(MONTH(A3823)/3,0)</f>
        <v/>
      </c>
      <c r="O3823">
        <f>TEXT(A3823,"mmm")</f>
        <v/>
      </c>
    </row>
    <row r="3824">
      <c r="A3824" s="13" t="n">
        <v>45658</v>
      </c>
      <c r="B3824" t="inlineStr">
        <is>
          <t>West</t>
        </is>
      </c>
      <c r="C3824" t="inlineStr">
        <is>
          <t>Unknown</t>
        </is>
      </c>
      <c r="D3824" t="inlineStr">
        <is>
          <t>Grocery</t>
        </is>
      </c>
      <c r="E3824" t="n">
        <v>2555.28</v>
      </c>
      <c r="F3824" t="n">
        <v>2182.49</v>
      </c>
      <c r="G3824" t="n">
        <v>2839.2</v>
      </c>
      <c r="H3824" t="n">
        <v>5</v>
      </c>
      <c r="I3824" t="n">
        <v>2</v>
      </c>
      <c r="J3824" t="n">
        <v>0</v>
      </c>
      <c r="K3824">
        <f>E3824-F3824</f>
        <v/>
      </c>
      <c r="L3824" s="10">
        <f>IFERROR(K3824/E3824,0)</f>
        <v/>
      </c>
      <c r="M3824">
        <f>YEAR(A3824)</f>
        <v/>
      </c>
      <c r="N3824">
        <f>"Q"&amp;ROUNDUP(MONTH(A3824)/3,0)</f>
        <v/>
      </c>
      <c r="O3824">
        <f>TEXT(A3824,"mmm")</f>
        <v/>
      </c>
    </row>
    <row r="3825">
      <c r="A3825" s="13" t="n">
        <v>45658</v>
      </c>
      <c r="B3825" t="inlineStr">
        <is>
          <t>West</t>
        </is>
      </c>
      <c r="C3825" t="inlineStr">
        <is>
          <t>Unknown</t>
        </is>
      </c>
      <c r="D3825" t="inlineStr">
        <is>
          <t>Home &amp; Kitchen</t>
        </is>
      </c>
      <c r="E3825" t="n">
        <v>1984.84</v>
      </c>
      <c r="F3825" t="n">
        <v>1379.71</v>
      </c>
      <c r="G3825" t="n">
        <v>2205.38</v>
      </c>
      <c r="H3825" t="n">
        <v>1</v>
      </c>
      <c r="I3825" t="n">
        <v>1</v>
      </c>
      <c r="J3825" t="n">
        <v>1</v>
      </c>
      <c r="K3825">
        <f>E3825-F3825</f>
        <v/>
      </c>
      <c r="L3825" s="10">
        <f>IFERROR(K3825/E3825,0)</f>
        <v/>
      </c>
      <c r="M3825">
        <f>YEAR(A3825)</f>
        <v/>
      </c>
      <c r="N3825">
        <f>"Q"&amp;ROUNDUP(MONTH(A3825)/3,0)</f>
        <v/>
      </c>
      <c r="O3825">
        <f>TEXT(A3825,"mmm")</f>
        <v/>
      </c>
    </row>
    <row r="3826">
      <c r="A3826" s="13" t="n">
        <v>45658</v>
      </c>
      <c r="B3826" t="inlineStr">
        <is>
          <t>West</t>
        </is>
      </c>
      <c r="C3826" t="inlineStr">
        <is>
          <t>Unknown</t>
        </is>
      </c>
      <c r="D3826" t="inlineStr">
        <is>
          <t>Sports</t>
        </is>
      </c>
      <c r="E3826" t="n">
        <v>7027.21</v>
      </c>
      <c r="F3826" t="n">
        <v>4718.14</v>
      </c>
      <c r="G3826" t="n">
        <v>7397.06</v>
      </c>
      <c r="H3826" t="n">
        <v>1</v>
      </c>
      <c r="I3826" t="n">
        <v>1</v>
      </c>
      <c r="J3826" t="n">
        <v>0</v>
      </c>
      <c r="K3826">
        <f>E3826-F3826</f>
        <v/>
      </c>
      <c r="L3826" s="10">
        <f>IFERROR(K3826/E3826,0)</f>
        <v/>
      </c>
      <c r="M3826">
        <f>YEAR(A3826)</f>
        <v/>
      </c>
      <c r="N3826">
        <f>"Q"&amp;ROUNDUP(MONTH(A3826)/3,0)</f>
        <v/>
      </c>
      <c r="O3826">
        <f>TEXT(A3826,"mmm")</f>
        <v/>
      </c>
    </row>
    <row r="3827">
      <c r="A3827" s="13" t="n">
        <v>45658</v>
      </c>
      <c r="B3827" t="inlineStr">
        <is>
          <t>West</t>
        </is>
      </c>
      <c r="C3827" t="inlineStr">
        <is>
          <t>Website</t>
        </is>
      </c>
      <c r="D3827" t="inlineStr">
        <is>
          <t>Beauty</t>
        </is>
      </c>
      <c r="E3827" t="n">
        <v>20980.77</v>
      </c>
      <c r="F3827" t="n">
        <v>11550.93</v>
      </c>
      <c r="G3827" t="n">
        <v>22835.84</v>
      </c>
      <c r="H3827" t="n">
        <v>37</v>
      </c>
      <c r="I3827" t="n">
        <v>31</v>
      </c>
      <c r="J3827" t="n">
        <v>1</v>
      </c>
      <c r="K3827">
        <f>E3827-F3827</f>
        <v/>
      </c>
      <c r="L3827" s="10">
        <f>IFERROR(K3827/E3827,0)</f>
        <v/>
      </c>
      <c r="M3827">
        <f>YEAR(A3827)</f>
        <v/>
      </c>
      <c r="N3827">
        <f>"Q"&amp;ROUNDUP(MONTH(A3827)/3,0)</f>
        <v/>
      </c>
      <c r="O3827">
        <f>TEXT(A3827,"mmm")</f>
        <v/>
      </c>
    </row>
    <row r="3828">
      <c r="A3828" s="13" t="n">
        <v>45658</v>
      </c>
      <c r="B3828" t="inlineStr">
        <is>
          <t>West</t>
        </is>
      </c>
      <c r="C3828" t="inlineStr">
        <is>
          <t>Website</t>
        </is>
      </c>
      <c r="D3828" t="inlineStr">
        <is>
          <t>Books</t>
        </is>
      </c>
      <c r="E3828" t="n">
        <v>12065.56</v>
      </c>
      <c r="F3828" t="n">
        <v>8564.5</v>
      </c>
      <c r="G3828" t="n">
        <v>12702.31</v>
      </c>
      <c r="H3828" t="n">
        <v>26</v>
      </c>
      <c r="I3828" t="n">
        <v>22</v>
      </c>
      <c r="J3828" t="n">
        <v>2</v>
      </c>
      <c r="K3828">
        <f>E3828-F3828</f>
        <v/>
      </c>
      <c r="L3828" s="10">
        <f>IFERROR(K3828/E3828,0)</f>
        <v/>
      </c>
      <c r="M3828">
        <f>YEAR(A3828)</f>
        <v/>
      </c>
      <c r="N3828">
        <f>"Q"&amp;ROUNDUP(MONTH(A3828)/3,0)</f>
        <v/>
      </c>
      <c r="O3828">
        <f>TEXT(A3828,"mmm")</f>
        <v/>
      </c>
    </row>
    <row r="3829">
      <c r="A3829" s="13" t="n">
        <v>45658</v>
      </c>
      <c r="B3829" t="inlineStr">
        <is>
          <t>West</t>
        </is>
      </c>
      <c r="C3829" t="inlineStr">
        <is>
          <t>Website</t>
        </is>
      </c>
      <c r="D3829" t="inlineStr">
        <is>
          <t>Electronics</t>
        </is>
      </c>
      <c r="E3829" t="n">
        <v>486209.43</v>
      </c>
      <c r="F3829" t="n">
        <v>436213.75</v>
      </c>
      <c r="G3829" t="n">
        <v>520810.95</v>
      </c>
      <c r="H3829" t="n">
        <v>51</v>
      </c>
      <c r="I3829" t="n">
        <v>40</v>
      </c>
      <c r="J3829" t="n">
        <v>2</v>
      </c>
      <c r="K3829">
        <f>E3829-F3829</f>
        <v/>
      </c>
      <c r="L3829" s="10">
        <f>IFERROR(K3829/E3829,0)</f>
        <v/>
      </c>
      <c r="M3829">
        <f>YEAR(A3829)</f>
        <v/>
      </c>
      <c r="N3829">
        <f>"Q"&amp;ROUNDUP(MONTH(A3829)/3,0)</f>
        <v/>
      </c>
      <c r="O3829">
        <f>TEXT(A3829,"mmm")</f>
        <v/>
      </c>
    </row>
    <row r="3830">
      <c r="A3830" s="13" t="n">
        <v>45658</v>
      </c>
      <c r="B3830" t="inlineStr">
        <is>
          <t>West</t>
        </is>
      </c>
      <c r="C3830" t="inlineStr">
        <is>
          <t>Website</t>
        </is>
      </c>
      <c r="D3830" t="inlineStr">
        <is>
          <t>Fashion</t>
        </is>
      </c>
      <c r="E3830" t="n">
        <v>115864.9</v>
      </c>
      <c r="F3830" t="n">
        <v>61102.81</v>
      </c>
      <c r="G3830" t="n">
        <v>123426.83</v>
      </c>
      <c r="H3830" t="n">
        <v>75</v>
      </c>
      <c r="I3830" t="n">
        <v>59</v>
      </c>
      <c r="J3830" t="n">
        <v>6</v>
      </c>
      <c r="K3830">
        <f>E3830-F3830</f>
        <v/>
      </c>
      <c r="L3830" s="10">
        <f>IFERROR(K3830/E3830,0)</f>
        <v/>
      </c>
      <c r="M3830">
        <f>YEAR(A3830)</f>
        <v/>
      </c>
      <c r="N3830">
        <f>"Q"&amp;ROUNDUP(MONTH(A3830)/3,0)</f>
        <v/>
      </c>
      <c r="O3830">
        <f>TEXT(A3830,"mmm")</f>
        <v/>
      </c>
    </row>
    <row r="3831">
      <c r="A3831" s="13" t="n">
        <v>45658</v>
      </c>
      <c r="B3831" t="inlineStr">
        <is>
          <t>West</t>
        </is>
      </c>
      <c r="C3831" t="inlineStr">
        <is>
          <t>Website</t>
        </is>
      </c>
      <c r="D3831" t="inlineStr">
        <is>
          <t>Grocery</t>
        </is>
      </c>
      <c r="E3831" t="n">
        <v>27754.45</v>
      </c>
      <c r="F3831" t="n">
        <v>22957.47</v>
      </c>
      <c r="G3831" t="n">
        <v>29640.12</v>
      </c>
      <c r="H3831" t="n">
        <v>76</v>
      </c>
      <c r="I3831" t="n">
        <v>28</v>
      </c>
      <c r="J3831" t="n">
        <v>1</v>
      </c>
      <c r="K3831">
        <f>E3831-F3831</f>
        <v/>
      </c>
      <c r="L3831" s="10">
        <f>IFERROR(K3831/E3831,0)</f>
        <v/>
      </c>
      <c r="M3831">
        <f>YEAR(A3831)</f>
        <v/>
      </c>
      <c r="N3831">
        <f>"Q"&amp;ROUNDUP(MONTH(A3831)/3,0)</f>
        <v/>
      </c>
      <c r="O3831">
        <f>TEXT(A3831,"mmm")</f>
        <v/>
      </c>
    </row>
    <row r="3832">
      <c r="A3832" s="13" t="n">
        <v>45658</v>
      </c>
      <c r="B3832" t="inlineStr">
        <is>
          <t>West</t>
        </is>
      </c>
      <c r="C3832" t="inlineStr">
        <is>
          <t>Website</t>
        </is>
      </c>
      <c r="D3832" t="inlineStr">
        <is>
          <t>Home &amp; Kitchen</t>
        </is>
      </c>
      <c r="E3832" t="n">
        <v>99455.17999999999</v>
      </c>
      <c r="F3832" t="n">
        <v>68419.75</v>
      </c>
      <c r="G3832" t="n">
        <v>107288.17</v>
      </c>
      <c r="H3832" t="n">
        <v>46</v>
      </c>
      <c r="I3832" t="n">
        <v>36</v>
      </c>
      <c r="J3832" t="n">
        <v>1</v>
      </c>
      <c r="K3832">
        <f>E3832-F3832</f>
        <v/>
      </c>
      <c r="L3832" s="10">
        <f>IFERROR(K3832/E3832,0)</f>
        <v/>
      </c>
      <c r="M3832">
        <f>YEAR(A3832)</f>
        <v/>
      </c>
      <c r="N3832">
        <f>"Q"&amp;ROUNDUP(MONTH(A3832)/3,0)</f>
        <v/>
      </c>
      <c r="O3832">
        <f>TEXT(A3832,"mmm")</f>
        <v/>
      </c>
    </row>
    <row r="3833">
      <c r="A3833" s="13" t="n">
        <v>45658</v>
      </c>
      <c r="B3833" t="inlineStr">
        <is>
          <t>West</t>
        </is>
      </c>
      <c r="C3833" t="inlineStr">
        <is>
          <t>Website</t>
        </is>
      </c>
      <c r="D3833" t="inlineStr">
        <is>
          <t>Sports</t>
        </is>
      </c>
      <c r="E3833" t="n">
        <v>65995.71000000001</v>
      </c>
      <c r="F3833" t="n">
        <v>42665.16</v>
      </c>
      <c r="G3833" t="n">
        <v>69288.37</v>
      </c>
      <c r="H3833" t="n">
        <v>19</v>
      </c>
      <c r="I3833" t="n">
        <v>16</v>
      </c>
      <c r="J3833" t="n">
        <v>2</v>
      </c>
      <c r="K3833">
        <f>E3833-F3833</f>
        <v/>
      </c>
      <c r="L3833" s="10">
        <f>IFERROR(K3833/E3833,0)</f>
        <v/>
      </c>
      <c r="M3833">
        <f>YEAR(A3833)</f>
        <v/>
      </c>
      <c r="N3833">
        <f>"Q"&amp;ROUNDUP(MONTH(A3833)/3,0)</f>
        <v/>
      </c>
      <c r="O3833">
        <f>TEXT(A3833,"mmm")</f>
        <v/>
      </c>
    </row>
    <row r="3834">
      <c r="A3834" s="13" t="n">
        <v>45658</v>
      </c>
      <c r="B3834" t="inlineStr">
        <is>
          <t>West</t>
        </is>
      </c>
      <c r="C3834" t="inlineStr">
        <is>
          <t>Website</t>
        </is>
      </c>
      <c r="D3834" t="inlineStr">
        <is>
          <t>Unknown</t>
        </is>
      </c>
      <c r="E3834" t="n">
        <v>785.5700000000001</v>
      </c>
      <c r="F3834" t="n">
        <v>662.64</v>
      </c>
      <c r="G3834" t="n">
        <v>872.85</v>
      </c>
      <c r="H3834" t="n">
        <v>3</v>
      </c>
      <c r="I3834" t="n">
        <v>1</v>
      </c>
      <c r="J3834" t="n">
        <v>0</v>
      </c>
      <c r="K3834">
        <f>E3834-F3834</f>
        <v/>
      </c>
      <c r="L3834" s="10">
        <f>IFERROR(K3834/E3834,0)</f>
        <v/>
      </c>
      <c r="M3834">
        <f>YEAR(A3834)</f>
        <v/>
      </c>
      <c r="N3834">
        <f>"Q"&amp;ROUNDUP(MONTH(A3834)/3,0)</f>
        <v/>
      </c>
      <c r="O3834">
        <f>TEXT(A3834,"mmm")</f>
        <v/>
      </c>
    </row>
    <row r="3835">
      <c r="A3835" s="13" t="n">
        <v>45689</v>
      </c>
      <c r="B3835" t="inlineStr">
        <is>
          <t>Central</t>
        </is>
      </c>
      <c r="C3835" t="inlineStr">
        <is>
          <t>Marketplace</t>
        </is>
      </c>
      <c r="D3835" t="inlineStr">
        <is>
          <t>Beauty</t>
        </is>
      </c>
      <c r="E3835" t="n">
        <v>7471.91</v>
      </c>
      <c r="F3835" t="n">
        <v>4246.81</v>
      </c>
      <c r="G3835" t="n">
        <v>8051.44</v>
      </c>
      <c r="H3835" t="n">
        <v>16</v>
      </c>
      <c r="I3835" t="n">
        <v>11</v>
      </c>
      <c r="J3835" t="n">
        <v>2</v>
      </c>
      <c r="K3835">
        <f>E3835-F3835</f>
        <v/>
      </c>
      <c r="L3835" s="10">
        <f>IFERROR(K3835/E3835,0)</f>
        <v/>
      </c>
      <c r="M3835">
        <f>YEAR(A3835)</f>
        <v/>
      </c>
      <c r="N3835">
        <f>"Q"&amp;ROUNDUP(MONTH(A3835)/3,0)</f>
        <v/>
      </c>
      <c r="O3835">
        <f>TEXT(A3835,"mmm")</f>
        <v/>
      </c>
    </row>
    <row r="3836">
      <c r="A3836" s="13" t="n">
        <v>45689</v>
      </c>
      <c r="B3836" t="inlineStr">
        <is>
          <t>Central</t>
        </is>
      </c>
      <c r="C3836" t="inlineStr">
        <is>
          <t>Marketplace</t>
        </is>
      </c>
      <c r="D3836" t="inlineStr">
        <is>
          <t>Books</t>
        </is>
      </c>
      <c r="E3836" t="n">
        <v>1177.54</v>
      </c>
      <c r="F3836" t="n">
        <v>889.4</v>
      </c>
      <c r="G3836" t="n">
        <v>1273.04</v>
      </c>
      <c r="H3836" t="n">
        <v>3</v>
      </c>
      <c r="I3836" t="n">
        <v>3</v>
      </c>
      <c r="J3836" t="n">
        <v>1</v>
      </c>
      <c r="K3836">
        <f>E3836-F3836</f>
        <v/>
      </c>
      <c r="L3836" s="10">
        <f>IFERROR(K3836/E3836,0)</f>
        <v/>
      </c>
      <c r="M3836">
        <f>YEAR(A3836)</f>
        <v/>
      </c>
      <c r="N3836">
        <f>"Q"&amp;ROUNDUP(MONTH(A3836)/3,0)</f>
        <v/>
      </c>
      <c r="O3836">
        <f>TEXT(A3836,"mmm")</f>
        <v/>
      </c>
    </row>
    <row r="3837">
      <c r="A3837" s="13" t="n">
        <v>45689</v>
      </c>
      <c r="B3837" t="inlineStr">
        <is>
          <t>Central</t>
        </is>
      </c>
      <c r="C3837" t="inlineStr">
        <is>
          <t>Marketplace</t>
        </is>
      </c>
      <c r="D3837" t="inlineStr">
        <is>
          <t>Electronics</t>
        </is>
      </c>
      <c r="E3837" t="n">
        <v>108249.02</v>
      </c>
      <c r="F3837" t="n">
        <v>99956.73</v>
      </c>
      <c r="G3837" t="n">
        <v>119816.41</v>
      </c>
      <c r="H3837" t="n">
        <v>13</v>
      </c>
      <c r="I3837" t="n">
        <v>10</v>
      </c>
      <c r="J3837" t="n">
        <v>1</v>
      </c>
      <c r="K3837">
        <f>E3837-F3837</f>
        <v/>
      </c>
      <c r="L3837" s="10">
        <f>IFERROR(K3837/E3837,0)</f>
        <v/>
      </c>
      <c r="M3837">
        <f>YEAR(A3837)</f>
        <v/>
      </c>
      <c r="N3837">
        <f>"Q"&amp;ROUNDUP(MONTH(A3837)/3,0)</f>
        <v/>
      </c>
      <c r="O3837">
        <f>TEXT(A3837,"mmm")</f>
        <v/>
      </c>
    </row>
    <row r="3838">
      <c r="A3838" s="13" t="n">
        <v>45689</v>
      </c>
      <c r="B3838" t="inlineStr">
        <is>
          <t>Central</t>
        </is>
      </c>
      <c r="C3838" t="inlineStr">
        <is>
          <t>Marketplace</t>
        </is>
      </c>
      <c r="D3838" t="inlineStr">
        <is>
          <t>Fashion</t>
        </is>
      </c>
      <c r="E3838" t="n">
        <v>23391.6</v>
      </c>
      <c r="F3838" t="n">
        <v>12532.38</v>
      </c>
      <c r="G3838" t="n">
        <v>24881.14</v>
      </c>
      <c r="H3838" t="n">
        <v>16</v>
      </c>
      <c r="I3838" t="n">
        <v>11</v>
      </c>
      <c r="J3838" t="n">
        <v>1</v>
      </c>
      <c r="K3838">
        <f>E3838-F3838</f>
        <v/>
      </c>
      <c r="L3838" s="10">
        <f>IFERROR(K3838/E3838,0)</f>
        <v/>
      </c>
      <c r="M3838">
        <f>YEAR(A3838)</f>
        <v/>
      </c>
      <c r="N3838">
        <f>"Q"&amp;ROUNDUP(MONTH(A3838)/3,0)</f>
        <v/>
      </c>
      <c r="O3838">
        <f>TEXT(A3838,"mmm")</f>
        <v/>
      </c>
    </row>
    <row r="3839">
      <c r="A3839" s="13" t="n">
        <v>45689</v>
      </c>
      <c r="B3839" t="inlineStr">
        <is>
          <t>Central</t>
        </is>
      </c>
      <c r="C3839" t="inlineStr">
        <is>
          <t>Marketplace</t>
        </is>
      </c>
      <c r="D3839" t="inlineStr">
        <is>
          <t>Grocery</t>
        </is>
      </c>
      <c r="E3839" t="n">
        <v>19276.54</v>
      </c>
      <c r="F3839" t="n">
        <v>17218.01</v>
      </c>
      <c r="G3839" t="n">
        <v>22158.64</v>
      </c>
      <c r="H3839" t="n">
        <v>43</v>
      </c>
      <c r="I3839" t="n">
        <v>13</v>
      </c>
      <c r="J3839" t="n">
        <v>0</v>
      </c>
      <c r="K3839">
        <f>E3839-F3839</f>
        <v/>
      </c>
      <c r="L3839" s="10">
        <f>IFERROR(K3839/E3839,0)</f>
        <v/>
      </c>
      <c r="M3839">
        <f>YEAR(A3839)</f>
        <v/>
      </c>
      <c r="N3839">
        <f>"Q"&amp;ROUNDUP(MONTH(A3839)/3,0)</f>
        <v/>
      </c>
      <c r="O3839">
        <f>TEXT(A3839,"mmm")</f>
        <v/>
      </c>
    </row>
    <row r="3840">
      <c r="A3840" s="13" t="n">
        <v>45689</v>
      </c>
      <c r="B3840" t="inlineStr">
        <is>
          <t>Central</t>
        </is>
      </c>
      <c r="C3840" t="inlineStr">
        <is>
          <t>Marketplace</t>
        </is>
      </c>
      <c r="D3840" t="inlineStr">
        <is>
          <t>Home &amp; Kitchen</t>
        </is>
      </c>
      <c r="E3840" t="n">
        <v>17511.98</v>
      </c>
      <c r="F3840" t="n">
        <v>13035.04</v>
      </c>
      <c r="G3840" t="n">
        <v>19774.89</v>
      </c>
      <c r="H3840" t="n">
        <v>7</v>
      </c>
      <c r="I3840" t="n">
        <v>6</v>
      </c>
      <c r="J3840" t="n">
        <v>1</v>
      </c>
      <c r="K3840">
        <f>E3840-F3840</f>
        <v/>
      </c>
      <c r="L3840" s="10">
        <f>IFERROR(K3840/E3840,0)</f>
        <v/>
      </c>
      <c r="M3840">
        <f>YEAR(A3840)</f>
        <v/>
      </c>
      <c r="N3840">
        <f>"Q"&amp;ROUNDUP(MONTH(A3840)/3,0)</f>
        <v/>
      </c>
      <c r="O3840">
        <f>TEXT(A3840,"mmm")</f>
        <v/>
      </c>
    </row>
    <row r="3841">
      <c r="A3841" s="13" t="n">
        <v>45689</v>
      </c>
      <c r="B3841" t="inlineStr">
        <is>
          <t>Central</t>
        </is>
      </c>
      <c r="C3841" t="inlineStr">
        <is>
          <t>Marketplace</t>
        </is>
      </c>
      <c r="D3841" t="inlineStr">
        <is>
          <t>Sports</t>
        </is>
      </c>
      <c r="E3841" t="n">
        <v>3816.26</v>
      </c>
      <c r="F3841" t="n">
        <v>2493.8</v>
      </c>
      <c r="G3841" t="n">
        <v>4171.74</v>
      </c>
      <c r="H3841" t="n">
        <v>3</v>
      </c>
      <c r="I3841" t="n">
        <v>2</v>
      </c>
      <c r="J3841" t="n">
        <v>1</v>
      </c>
      <c r="K3841">
        <f>E3841-F3841</f>
        <v/>
      </c>
      <c r="L3841" s="10">
        <f>IFERROR(K3841/E3841,0)</f>
        <v/>
      </c>
      <c r="M3841">
        <f>YEAR(A3841)</f>
        <v/>
      </c>
      <c r="N3841">
        <f>"Q"&amp;ROUNDUP(MONTH(A3841)/3,0)</f>
        <v/>
      </c>
      <c r="O3841">
        <f>TEXT(A3841,"mmm")</f>
        <v/>
      </c>
    </row>
    <row r="3842">
      <c r="A3842" s="13" t="n">
        <v>45689</v>
      </c>
      <c r="B3842" t="inlineStr">
        <is>
          <t>Central</t>
        </is>
      </c>
      <c r="C3842" t="inlineStr">
        <is>
          <t>Mobile App</t>
        </is>
      </c>
      <c r="D3842" t="inlineStr">
        <is>
          <t>Beauty</t>
        </is>
      </c>
      <c r="E3842" t="n">
        <v>6481.09</v>
      </c>
      <c r="F3842" t="n">
        <v>3733.42</v>
      </c>
      <c r="G3842" t="n">
        <v>7058.52</v>
      </c>
      <c r="H3842" t="n">
        <v>14</v>
      </c>
      <c r="I3842" t="n">
        <v>11</v>
      </c>
      <c r="J3842" t="n">
        <v>0</v>
      </c>
      <c r="K3842">
        <f>E3842-F3842</f>
        <v/>
      </c>
      <c r="L3842" s="10">
        <f>IFERROR(K3842/E3842,0)</f>
        <v/>
      </c>
      <c r="M3842">
        <f>YEAR(A3842)</f>
        <v/>
      </c>
      <c r="N3842">
        <f>"Q"&amp;ROUNDUP(MONTH(A3842)/3,0)</f>
        <v/>
      </c>
      <c r="O3842">
        <f>TEXT(A3842,"mmm")</f>
        <v/>
      </c>
    </row>
    <row r="3843">
      <c r="A3843" s="13" t="n">
        <v>45689</v>
      </c>
      <c r="B3843" t="inlineStr">
        <is>
          <t>Central</t>
        </is>
      </c>
      <c r="C3843" t="inlineStr">
        <is>
          <t>Mobile App</t>
        </is>
      </c>
      <c r="D3843" t="inlineStr">
        <is>
          <t>Books</t>
        </is>
      </c>
      <c r="E3843" t="n">
        <v>4198.07</v>
      </c>
      <c r="F3843" t="n">
        <v>2999.1</v>
      </c>
      <c r="G3843" t="n">
        <v>4371.83</v>
      </c>
      <c r="H3843" t="n">
        <v>8</v>
      </c>
      <c r="I3843" t="n">
        <v>6</v>
      </c>
      <c r="J3843" t="n">
        <v>0</v>
      </c>
      <c r="K3843">
        <f>E3843-F3843</f>
        <v/>
      </c>
      <c r="L3843" s="10">
        <f>IFERROR(K3843/E3843,0)</f>
        <v/>
      </c>
      <c r="M3843">
        <f>YEAR(A3843)</f>
        <v/>
      </c>
      <c r="N3843">
        <f>"Q"&amp;ROUNDUP(MONTH(A3843)/3,0)</f>
        <v/>
      </c>
      <c r="O3843">
        <f>TEXT(A3843,"mmm")</f>
        <v/>
      </c>
    </row>
    <row r="3844">
      <c r="A3844" s="13" t="n">
        <v>45689</v>
      </c>
      <c r="B3844" t="inlineStr">
        <is>
          <t>Central</t>
        </is>
      </c>
      <c r="C3844" t="inlineStr">
        <is>
          <t>Mobile App</t>
        </is>
      </c>
      <c r="D3844" t="inlineStr">
        <is>
          <t>Electronics</t>
        </is>
      </c>
      <c r="E3844" t="n">
        <v>165528.84</v>
      </c>
      <c r="F3844" t="n">
        <v>147034.53</v>
      </c>
      <c r="G3844" t="n">
        <v>177823.7</v>
      </c>
      <c r="H3844" t="n">
        <v>22</v>
      </c>
      <c r="I3844" t="n">
        <v>16</v>
      </c>
      <c r="J3844" t="n">
        <v>1</v>
      </c>
      <c r="K3844">
        <f>E3844-F3844</f>
        <v/>
      </c>
      <c r="L3844" s="10">
        <f>IFERROR(K3844/E3844,0)</f>
        <v/>
      </c>
      <c r="M3844">
        <f>YEAR(A3844)</f>
        <v/>
      </c>
      <c r="N3844">
        <f>"Q"&amp;ROUNDUP(MONTH(A3844)/3,0)</f>
        <v/>
      </c>
      <c r="O3844">
        <f>TEXT(A3844,"mmm")</f>
        <v/>
      </c>
    </row>
    <row r="3845">
      <c r="A3845" s="13" t="n">
        <v>45689</v>
      </c>
      <c r="B3845" t="inlineStr">
        <is>
          <t>Central</t>
        </is>
      </c>
      <c r="C3845" t="inlineStr">
        <is>
          <t>Mobile App</t>
        </is>
      </c>
      <c r="D3845" t="inlineStr">
        <is>
          <t>Fashion</t>
        </is>
      </c>
      <c r="E3845" t="n">
        <v>27956.59</v>
      </c>
      <c r="F3845" t="n">
        <v>14616.24</v>
      </c>
      <c r="G3845" t="n">
        <v>29709.38</v>
      </c>
      <c r="H3845" t="n">
        <v>22</v>
      </c>
      <c r="I3845" t="n">
        <v>17</v>
      </c>
      <c r="J3845" t="n">
        <v>1</v>
      </c>
      <c r="K3845">
        <f>E3845-F3845</f>
        <v/>
      </c>
      <c r="L3845" s="10">
        <f>IFERROR(K3845/E3845,0)</f>
        <v/>
      </c>
      <c r="M3845">
        <f>YEAR(A3845)</f>
        <v/>
      </c>
      <c r="N3845">
        <f>"Q"&amp;ROUNDUP(MONTH(A3845)/3,0)</f>
        <v/>
      </c>
      <c r="O3845">
        <f>TEXT(A3845,"mmm")</f>
        <v/>
      </c>
    </row>
    <row r="3846">
      <c r="A3846" s="13" t="n">
        <v>45689</v>
      </c>
      <c r="B3846" t="inlineStr">
        <is>
          <t>Central</t>
        </is>
      </c>
      <c r="C3846" t="inlineStr">
        <is>
          <t>Mobile App</t>
        </is>
      </c>
      <c r="D3846" t="inlineStr">
        <is>
          <t>Grocery</t>
        </is>
      </c>
      <c r="E3846" t="n">
        <v>7593.92</v>
      </c>
      <c r="F3846" t="n">
        <v>6262.13</v>
      </c>
      <c r="G3846" t="n">
        <v>8027.61</v>
      </c>
      <c r="H3846" t="n">
        <v>18</v>
      </c>
      <c r="I3846" t="n">
        <v>8</v>
      </c>
      <c r="J3846" t="n">
        <v>0</v>
      </c>
      <c r="K3846">
        <f>E3846-F3846</f>
        <v/>
      </c>
      <c r="L3846" s="10">
        <f>IFERROR(K3846/E3846,0)</f>
        <v/>
      </c>
      <c r="M3846">
        <f>YEAR(A3846)</f>
        <v/>
      </c>
      <c r="N3846">
        <f>"Q"&amp;ROUNDUP(MONTH(A3846)/3,0)</f>
        <v/>
      </c>
      <c r="O3846">
        <f>TEXT(A3846,"mmm")</f>
        <v/>
      </c>
    </row>
    <row r="3847">
      <c r="A3847" s="13" t="n">
        <v>45689</v>
      </c>
      <c r="B3847" t="inlineStr">
        <is>
          <t>Central</t>
        </is>
      </c>
      <c r="C3847" t="inlineStr">
        <is>
          <t>Mobile App</t>
        </is>
      </c>
      <c r="D3847" t="inlineStr">
        <is>
          <t>Home &amp; Kitchen</t>
        </is>
      </c>
      <c r="E3847" t="n">
        <v>30667.2</v>
      </c>
      <c r="F3847" t="n">
        <v>20843.22</v>
      </c>
      <c r="G3847" t="n">
        <v>33080.73</v>
      </c>
      <c r="H3847" t="n">
        <v>15</v>
      </c>
      <c r="I3847" t="n">
        <v>14</v>
      </c>
      <c r="J3847" t="n">
        <v>0</v>
      </c>
      <c r="K3847">
        <f>E3847-F3847</f>
        <v/>
      </c>
      <c r="L3847" s="10">
        <f>IFERROR(K3847/E3847,0)</f>
        <v/>
      </c>
      <c r="M3847">
        <f>YEAR(A3847)</f>
        <v/>
      </c>
      <c r="N3847">
        <f>"Q"&amp;ROUNDUP(MONTH(A3847)/3,0)</f>
        <v/>
      </c>
      <c r="O3847">
        <f>TEXT(A3847,"mmm")</f>
        <v/>
      </c>
    </row>
    <row r="3848">
      <c r="A3848" s="13" t="n">
        <v>45689</v>
      </c>
      <c r="B3848" t="inlineStr">
        <is>
          <t>Central</t>
        </is>
      </c>
      <c r="C3848" t="inlineStr">
        <is>
          <t>Mobile App</t>
        </is>
      </c>
      <c r="D3848" t="inlineStr">
        <is>
          <t>Sports</t>
        </is>
      </c>
      <c r="E3848" t="n">
        <v>11642.56</v>
      </c>
      <c r="F3848" t="n">
        <v>7315.78</v>
      </c>
      <c r="G3848" t="n">
        <v>11924.64</v>
      </c>
      <c r="H3848" t="n">
        <v>5</v>
      </c>
      <c r="I3848" t="n">
        <v>5</v>
      </c>
      <c r="J3848" t="n">
        <v>0</v>
      </c>
      <c r="K3848">
        <f>E3848-F3848</f>
        <v/>
      </c>
      <c r="L3848" s="10">
        <f>IFERROR(K3848/E3848,0)</f>
        <v/>
      </c>
      <c r="M3848">
        <f>YEAR(A3848)</f>
        <v/>
      </c>
      <c r="N3848">
        <f>"Q"&amp;ROUNDUP(MONTH(A3848)/3,0)</f>
        <v/>
      </c>
      <c r="O3848">
        <f>TEXT(A3848,"mmm")</f>
        <v/>
      </c>
    </row>
    <row r="3849">
      <c r="A3849" s="13" t="n">
        <v>45689</v>
      </c>
      <c r="B3849" t="inlineStr">
        <is>
          <t>Central</t>
        </is>
      </c>
      <c r="C3849" t="inlineStr">
        <is>
          <t>Retail Store</t>
        </is>
      </c>
      <c r="D3849" t="inlineStr">
        <is>
          <t>Beauty</t>
        </is>
      </c>
      <c r="E3849" t="n">
        <v>2146.05</v>
      </c>
      <c r="F3849" t="n">
        <v>1104.35</v>
      </c>
      <c r="G3849" t="n">
        <v>2223.78</v>
      </c>
      <c r="H3849" t="n">
        <v>4</v>
      </c>
      <c r="I3849" t="n">
        <v>3</v>
      </c>
      <c r="J3849" t="n">
        <v>0</v>
      </c>
      <c r="K3849">
        <f>E3849-F3849</f>
        <v/>
      </c>
      <c r="L3849" s="10">
        <f>IFERROR(K3849/E3849,0)</f>
        <v/>
      </c>
      <c r="M3849">
        <f>YEAR(A3849)</f>
        <v/>
      </c>
      <c r="N3849">
        <f>"Q"&amp;ROUNDUP(MONTH(A3849)/3,0)</f>
        <v/>
      </c>
      <c r="O3849">
        <f>TEXT(A3849,"mmm")</f>
        <v/>
      </c>
    </row>
    <row r="3850">
      <c r="A3850" s="13" t="n">
        <v>45689</v>
      </c>
      <c r="B3850" t="inlineStr">
        <is>
          <t>Central</t>
        </is>
      </c>
      <c r="C3850" t="inlineStr">
        <is>
          <t>Retail Store</t>
        </is>
      </c>
      <c r="D3850" t="inlineStr">
        <is>
          <t>Books</t>
        </is>
      </c>
      <c r="E3850" t="n">
        <v>2886.63</v>
      </c>
      <c r="F3850" t="n">
        <v>2113.51</v>
      </c>
      <c r="G3850" t="n">
        <v>3077.16</v>
      </c>
      <c r="H3850" t="n">
        <v>5</v>
      </c>
      <c r="I3850" t="n">
        <v>4</v>
      </c>
      <c r="J3850" t="n">
        <v>0</v>
      </c>
      <c r="K3850">
        <f>E3850-F3850</f>
        <v/>
      </c>
      <c r="L3850" s="10">
        <f>IFERROR(K3850/E3850,0)</f>
        <v/>
      </c>
      <c r="M3850">
        <f>YEAR(A3850)</f>
        <v/>
      </c>
      <c r="N3850">
        <f>"Q"&amp;ROUNDUP(MONTH(A3850)/3,0)</f>
        <v/>
      </c>
      <c r="O3850">
        <f>TEXT(A3850,"mmm")</f>
        <v/>
      </c>
    </row>
    <row r="3851">
      <c r="A3851" s="13" t="n">
        <v>45689</v>
      </c>
      <c r="B3851" t="inlineStr">
        <is>
          <t>Central</t>
        </is>
      </c>
      <c r="C3851" t="inlineStr">
        <is>
          <t>Retail Store</t>
        </is>
      </c>
      <c r="D3851" t="inlineStr">
        <is>
          <t>Electronics</t>
        </is>
      </c>
      <c r="E3851" t="n">
        <v>10046.98</v>
      </c>
      <c r="F3851" t="n">
        <v>8559.34</v>
      </c>
      <c r="G3851" t="n">
        <v>10046.98</v>
      </c>
      <c r="H3851" t="n">
        <v>1</v>
      </c>
      <c r="I3851" t="n">
        <v>1</v>
      </c>
      <c r="J3851" t="n">
        <v>0</v>
      </c>
      <c r="K3851">
        <f>E3851-F3851</f>
        <v/>
      </c>
      <c r="L3851" s="10">
        <f>IFERROR(K3851/E3851,0)</f>
        <v/>
      </c>
      <c r="M3851">
        <f>YEAR(A3851)</f>
        <v/>
      </c>
      <c r="N3851">
        <f>"Q"&amp;ROUNDUP(MONTH(A3851)/3,0)</f>
        <v/>
      </c>
      <c r="O3851">
        <f>TEXT(A3851,"mmm")</f>
        <v/>
      </c>
    </row>
    <row r="3852">
      <c r="A3852" s="13" t="n">
        <v>45689</v>
      </c>
      <c r="B3852" t="inlineStr">
        <is>
          <t>Central</t>
        </is>
      </c>
      <c r="C3852" t="inlineStr">
        <is>
          <t>Retail Store</t>
        </is>
      </c>
      <c r="D3852" t="inlineStr">
        <is>
          <t>Fashion</t>
        </is>
      </c>
      <c r="E3852" t="n">
        <v>19924.91</v>
      </c>
      <c r="F3852" t="n">
        <v>9391.73</v>
      </c>
      <c r="G3852" t="n">
        <v>20376.26</v>
      </c>
      <c r="H3852" t="n">
        <v>11</v>
      </c>
      <c r="I3852" t="n">
        <v>6</v>
      </c>
      <c r="J3852" t="n">
        <v>0</v>
      </c>
      <c r="K3852">
        <f>E3852-F3852</f>
        <v/>
      </c>
      <c r="L3852" s="10">
        <f>IFERROR(K3852/E3852,0)</f>
        <v/>
      </c>
      <c r="M3852">
        <f>YEAR(A3852)</f>
        <v/>
      </c>
      <c r="N3852">
        <f>"Q"&amp;ROUNDUP(MONTH(A3852)/3,0)</f>
        <v/>
      </c>
      <c r="O3852">
        <f>TEXT(A3852,"mmm")</f>
        <v/>
      </c>
    </row>
    <row r="3853">
      <c r="A3853" s="13" t="n">
        <v>45689</v>
      </c>
      <c r="B3853" t="inlineStr">
        <is>
          <t>Central</t>
        </is>
      </c>
      <c r="C3853" t="inlineStr">
        <is>
          <t>Retail Store</t>
        </is>
      </c>
      <c r="D3853" t="inlineStr">
        <is>
          <t>Grocery</t>
        </is>
      </c>
      <c r="E3853" t="n">
        <v>5017.65</v>
      </c>
      <c r="F3853" t="n">
        <v>4112.48</v>
      </c>
      <c r="G3853" t="n">
        <v>5093.23</v>
      </c>
      <c r="H3853" t="n">
        <v>11</v>
      </c>
      <c r="I3853" t="n">
        <v>4</v>
      </c>
      <c r="J3853" t="n">
        <v>0</v>
      </c>
      <c r="K3853">
        <f>E3853-F3853</f>
        <v/>
      </c>
      <c r="L3853" s="10">
        <f>IFERROR(K3853/E3853,0)</f>
        <v/>
      </c>
      <c r="M3853">
        <f>YEAR(A3853)</f>
        <v/>
      </c>
      <c r="N3853">
        <f>"Q"&amp;ROUNDUP(MONTH(A3853)/3,0)</f>
        <v/>
      </c>
      <c r="O3853">
        <f>TEXT(A3853,"mmm")</f>
        <v/>
      </c>
    </row>
    <row r="3854">
      <c r="A3854" s="13" t="n">
        <v>45689</v>
      </c>
      <c r="B3854" t="inlineStr">
        <is>
          <t>Central</t>
        </is>
      </c>
      <c r="C3854" t="inlineStr">
        <is>
          <t>Retail Store</t>
        </is>
      </c>
      <c r="D3854" t="inlineStr">
        <is>
          <t>Home &amp; Kitchen</t>
        </is>
      </c>
      <c r="E3854" t="n">
        <v>16695.58</v>
      </c>
      <c r="F3854" t="n">
        <v>10708.05</v>
      </c>
      <c r="G3854" t="n">
        <v>16695.57</v>
      </c>
      <c r="H3854" t="n">
        <v>4</v>
      </c>
      <c r="I3854" t="n">
        <v>3</v>
      </c>
      <c r="J3854" t="n">
        <v>0</v>
      </c>
      <c r="K3854">
        <f>E3854-F3854</f>
        <v/>
      </c>
      <c r="L3854" s="10">
        <f>IFERROR(K3854/E3854,0)</f>
        <v/>
      </c>
      <c r="M3854">
        <f>YEAR(A3854)</f>
        <v/>
      </c>
      <c r="N3854">
        <f>"Q"&amp;ROUNDUP(MONTH(A3854)/3,0)</f>
        <v/>
      </c>
      <c r="O3854">
        <f>TEXT(A3854,"mmm")</f>
        <v/>
      </c>
    </row>
    <row r="3855">
      <c r="A3855" s="13" t="n">
        <v>45689</v>
      </c>
      <c r="B3855" t="inlineStr">
        <is>
          <t>Central</t>
        </is>
      </c>
      <c r="C3855" t="inlineStr">
        <is>
          <t>Unknown</t>
        </is>
      </c>
      <c r="D3855" t="inlineStr">
        <is>
          <t>Fashion</t>
        </is>
      </c>
      <c r="E3855" t="n">
        <v>592.8200000000001</v>
      </c>
      <c r="F3855" t="n">
        <v>307.72</v>
      </c>
      <c r="G3855" t="n">
        <v>658.6900000000001</v>
      </c>
      <c r="H3855" t="n">
        <v>1</v>
      </c>
      <c r="I3855" t="n">
        <v>1</v>
      </c>
      <c r="J3855" t="n">
        <v>0</v>
      </c>
      <c r="K3855">
        <f>E3855-F3855</f>
        <v/>
      </c>
      <c r="L3855" s="10">
        <f>IFERROR(K3855/E3855,0)</f>
        <v/>
      </c>
      <c r="M3855">
        <f>YEAR(A3855)</f>
        <v/>
      </c>
      <c r="N3855">
        <f>"Q"&amp;ROUNDUP(MONTH(A3855)/3,0)</f>
        <v/>
      </c>
      <c r="O3855">
        <f>TEXT(A3855,"mmm")</f>
        <v/>
      </c>
    </row>
    <row r="3856">
      <c r="A3856" s="13" t="n">
        <v>45689</v>
      </c>
      <c r="B3856" t="inlineStr">
        <is>
          <t>Central</t>
        </is>
      </c>
      <c r="C3856" t="inlineStr">
        <is>
          <t>Website</t>
        </is>
      </c>
      <c r="D3856" t="inlineStr">
        <is>
          <t>Beauty</t>
        </is>
      </c>
      <c r="E3856" t="n">
        <v>3537.64</v>
      </c>
      <c r="F3856" t="n">
        <v>1965.42</v>
      </c>
      <c r="G3856" t="n">
        <v>3828.87</v>
      </c>
      <c r="H3856" t="n">
        <v>10</v>
      </c>
      <c r="I3856" t="n">
        <v>8</v>
      </c>
      <c r="J3856" t="n">
        <v>0</v>
      </c>
      <c r="K3856">
        <f>E3856-F3856</f>
        <v/>
      </c>
      <c r="L3856" s="10">
        <f>IFERROR(K3856/E3856,0)</f>
        <v/>
      </c>
      <c r="M3856">
        <f>YEAR(A3856)</f>
        <v/>
      </c>
      <c r="N3856">
        <f>"Q"&amp;ROUNDUP(MONTH(A3856)/3,0)</f>
        <v/>
      </c>
      <c r="O3856">
        <f>TEXT(A3856,"mmm")</f>
        <v/>
      </c>
    </row>
    <row r="3857">
      <c r="A3857" s="13" t="n">
        <v>45689</v>
      </c>
      <c r="B3857" t="inlineStr">
        <is>
          <t>Central</t>
        </is>
      </c>
      <c r="C3857" t="inlineStr">
        <is>
          <t>Website</t>
        </is>
      </c>
      <c r="D3857" t="inlineStr">
        <is>
          <t>Books</t>
        </is>
      </c>
      <c r="E3857" t="n">
        <v>261.86</v>
      </c>
      <c r="F3857" t="n">
        <v>174.74</v>
      </c>
      <c r="G3857" t="n">
        <v>290.95</v>
      </c>
      <c r="H3857" t="n">
        <v>1</v>
      </c>
      <c r="I3857" t="n">
        <v>1</v>
      </c>
      <c r="J3857" t="n">
        <v>0</v>
      </c>
      <c r="K3857">
        <f>E3857-F3857</f>
        <v/>
      </c>
      <c r="L3857" s="10">
        <f>IFERROR(K3857/E3857,0)</f>
        <v/>
      </c>
      <c r="M3857">
        <f>YEAR(A3857)</f>
        <v/>
      </c>
      <c r="N3857">
        <f>"Q"&amp;ROUNDUP(MONTH(A3857)/3,0)</f>
        <v/>
      </c>
      <c r="O3857">
        <f>TEXT(A3857,"mmm")</f>
        <v/>
      </c>
    </row>
    <row r="3858">
      <c r="A3858" s="13" t="n">
        <v>45689</v>
      </c>
      <c r="B3858" t="inlineStr">
        <is>
          <t>Central</t>
        </is>
      </c>
      <c r="C3858" t="inlineStr">
        <is>
          <t>Website</t>
        </is>
      </c>
      <c r="D3858" t="inlineStr">
        <is>
          <t>Electronics</t>
        </is>
      </c>
      <c r="E3858" t="n">
        <v>114573.51</v>
      </c>
      <c r="F3858" t="n">
        <v>104403.7</v>
      </c>
      <c r="G3858" t="n">
        <v>123184.49</v>
      </c>
      <c r="H3858" t="n">
        <v>9</v>
      </c>
      <c r="I3858" t="n">
        <v>9</v>
      </c>
      <c r="J3858" t="n">
        <v>2</v>
      </c>
      <c r="K3858">
        <f>E3858-F3858</f>
        <v/>
      </c>
      <c r="L3858" s="10">
        <f>IFERROR(K3858/E3858,0)</f>
        <v/>
      </c>
      <c r="M3858">
        <f>YEAR(A3858)</f>
        <v/>
      </c>
      <c r="N3858">
        <f>"Q"&amp;ROUNDUP(MONTH(A3858)/3,0)</f>
        <v/>
      </c>
      <c r="O3858">
        <f>TEXT(A3858,"mmm")</f>
        <v/>
      </c>
    </row>
    <row r="3859">
      <c r="A3859" s="13" t="n">
        <v>45689</v>
      </c>
      <c r="B3859" t="inlineStr">
        <is>
          <t>Central</t>
        </is>
      </c>
      <c r="C3859" t="inlineStr">
        <is>
          <t>Website</t>
        </is>
      </c>
      <c r="D3859" t="inlineStr">
        <is>
          <t>Fashion</t>
        </is>
      </c>
      <c r="E3859" t="n">
        <v>18550.1</v>
      </c>
      <c r="F3859" t="n">
        <v>10702.58</v>
      </c>
      <c r="G3859" t="n">
        <v>20511.45</v>
      </c>
      <c r="H3859" t="n">
        <v>16</v>
      </c>
      <c r="I3859" t="n">
        <v>12</v>
      </c>
      <c r="J3859" t="n">
        <v>5</v>
      </c>
      <c r="K3859">
        <f>E3859-F3859</f>
        <v/>
      </c>
      <c r="L3859" s="10">
        <f>IFERROR(K3859/E3859,0)</f>
        <v/>
      </c>
      <c r="M3859">
        <f>YEAR(A3859)</f>
        <v/>
      </c>
      <c r="N3859">
        <f>"Q"&amp;ROUNDUP(MONTH(A3859)/3,0)</f>
        <v/>
      </c>
      <c r="O3859">
        <f>TEXT(A3859,"mmm")</f>
        <v/>
      </c>
    </row>
    <row r="3860">
      <c r="A3860" s="13" t="n">
        <v>45689</v>
      </c>
      <c r="B3860" t="inlineStr">
        <is>
          <t>Central</t>
        </is>
      </c>
      <c r="C3860" t="inlineStr">
        <is>
          <t>Website</t>
        </is>
      </c>
      <c r="D3860" t="inlineStr">
        <is>
          <t>Grocery</t>
        </is>
      </c>
      <c r="E3860" t="n">
        <v>1791.99</v>
      </c>
      <c r="F3860" t="n">
        <v>1472.11</v>
      </c>
      <c r="G3860" t="n">
        <v>1886.31</v>
      </c>
      <c r="H3860" t="n">
        <v>6</v>
      </c>
      <c r="I3860" t="n">
        <v>4</v>
      </c>
      <c r="J3860" t="n">
        <v>0</v>
      </c>
      <c r="K3860">
        <f>E3860-F3860</f>
        <v/>
      </c>
      <c r="L3860" s="10">
        <f>IFERROR(K3860/E3860,0)</f>
        <v/>
      </c>
      <c r="M3860">
        <f>YEAR(A3860)</f>
        <v/>
      </c>
      <c r="N3860">
        <f>"Q"&amp;ROUNDUP(MONTH(A3860)/3,0)</f>
        <v/>
      </c>
      <c r="O3860">
        <f>TEXT(A3860,"mmm")</f>
        <v/>
      </c>
    </row>
    <row r="3861">
      <c r="A3861" s="13" t="n">
        <v>45689</v>
      </c>
      <c r="B3861" t="inlineStr">
        <is>
          <t>Central</t>
        </is>
      </c>
      <c r="C3861" t="inlineStr">
        <is>
          <t>Website</t>
        </is>
      </c>
      <c r="D3861" t="inlineStr">
        <is>
          <t>Home &amp; Kitchen</t>
        </is>
      </c>
      <c r="E3861" t="n">
        <v>20373.07</v>
      </c>
      <c r="F3861" t="n">
        <v>13355.73</v>
      </c>
      <c r="G3861" t="n">
        <v>21254.5</v>
      </c>
      <c r="H3861" t="n">
        <v>9</v>
      </c>
      <c r="I3861" t="n">
        <v>8</v>
      </c>
      <c r="J3861" t="n">
        <v>0</v>
      </c>
      <c r="K3861">
        <f>E3861-F3861</f>
        <v/>
      </c>
      <c r="L3861" s="10">
        <f>IFERROR(K3861/E3861,0)</f>
        <v/>
      </c>
      <c r="M3861">
        <f>YEAR(A3861)</f>
        <v/>
      </c>
      <c r="N3861">
        <f>"Q"&amp;ROUNDUP(MONTH(A3861)/3,0)</f>
        <v/>
      </c>
      <c r="O3861">
        <f>TEXT(A3861,"mmm")</f>
        <v/>
      </c>
    </row>
    <row r="3862">
      <c r="A3862" s="13" t="n">
        <v>45689</v>
      </c>
      <c r="B3862" t="inlineStr">
        <is>
          <t>Central</t>
        </is>
      </c>
      <c r="C3862" t="inlineStr">
        <is>
          <t>Website</t>
        </is>
      </c>
      <c r="D3862" t="inlineStr">
        <is>
          <t>Sports</t>
        </is>
      </c>
      <c r="E3862" t="n">
        <v>7153.06</v>
      </c>
      <c r="F3862" t="n">
        <v>4698.71</v>
      </c>
      <c r="G3862" t="n">
        <v>7672.86</v>
      </c>
      <c r="H3862" t="n">
        <v>6</v>
      </c>
      <c r="I3862" t="n">
        <v>5</v>
      </c>
      <c r="J3862" t="n">
        <v>1</v>
      </c>
      <c r="K3862">
        <f>E3862-F3862</f>
        <v/>
      </c>
      <c r="L3862" s="10">
        <f>IFERROR(K3862/E3862,0)</f>
        <v/>
      </c>
      <c r="M3862">
        <f>YEAR(A3862)</f>
        <v/>
      </c>
      <c r="N3862">
        <f>"Q"&amp;ROUNDUP(MONTH(A3862)/3,0)</f>
        <v/>
      </c>
      <c r="O3862">
        <f>TEXT(A3862,"mmm")</f>
        <v/>
      </c>
    </row>
    <row r="3863">
      <c r="A3863" s="13" t="n">
        <v>45689</v>
      </c>
      <c r="B3863" t="inlineStr">
        <is>
          <t>East</t>
        </is>
      </c>
      <c r="C3863" t="inlineStr">
        <is>
          <t>Marketplace</t>
        </is>
      </c>
      <c r="D3863" t="inlineStr">
        <is>
          <t>Beauty</t>
        </is>
      </c>
      <c r="E3863" t="n">
        <v>2341.6</v>
      </c>
      <c r="F3863" t="n">
        <v>1312.85</v>
      </c>
      <c r="G3863" t="n">
        <v>2640.18</v>
      </c>
      <c r="H3863" t="n">
        <v>9</v>
      </c>
      <c r="I3863" t="n">
        <v>8</v>
      </c>
      <c r="J3863" t="n">
        <v>1</v>
      </c>
      <c r="K3863">
        <f>E3863-F3863</f>
        <v/>
      </c>
      <c r="L3863" s="10">
        <f>IFERROR(K3863/E3863,0)</f>
        <v/>
      </c>
      <c r="M3863">
        <f>YEAR(A3863)</f>
        <v/>
      </c>
      <c r="N3863">
        <f>"Q"&amp;ROUNDUP(MONTH(A3863)/3,0)</f>
        <v/>
      </c>
      <c r="O3863">
        <f>TEXT(A3863,"mmm")</f>
        <v/>
      </c>
    </row>
    <row r="3864">
      <c r="A3864" s="13" t="n">
        <v>45689</v>
      </c>
      <c r="B3864" t="inlineStr">
        <is>
          <t>East</t>
        </is>
      </c>
      <c r="C3864" t="inlineStr">
        <is>
          <t>Marketplace</t>
        </is>
      </c>
      <c r="D3864" t="inlineStr">
        <is>
          <t>Books</t>
        </is>
      </c>
      <c r="E3864" t="n">
        <v>514.95</v>
      </c>
      <c r="F3864" t="n">
        <v>346.94</v>
      </c>
      <c r="G3864" t="n">
        <v>572.17</v>
      </c>
      <c r="H3864" t="n">
        <v>1</v>
      </c>
      <c r="I3864" t="n">
        <v>1</v>
      </c>
      <c r="J3864" t="n">
        <v>0</v>
      </c>
      <c r="K3864">
        <f>E3864-F3864</f>
        <v/>
      </c>
      <c r="L3864" s="10">
        <f>IFERROR(K3864/E3864,0)</f>
        <v/>
      </c>
      <c r="M3864">
        <f>YEAR(A3864)</f>
        <v/>
      </c>
      <c r="N3864">
        <f>"Q"&amp;ROUNDUP(MONTH(A3864)/3,0)</f>
        <v/>
      </c>
      <c r="O3864">
        <f>TEXT(A3864,"mmm")</f>
        <v/>
      </c>
    </row>
    <row r="3865">
      <c r="A3865" s="13" t="n">
        <v>45689</v>
      </c>
      <c r="B3865" t="inlineStr">
        <is>
          <t>East</t>
        </is>
      </c>
      <c r="C3865" t="inlineStr">
        <is>
          <t>Marketplace</t>
        </is>
      </c>
      <c r="D3865" t="inlineStr">
        <is>
          <t>Electronics</t>
        </is>
      </c>
      <c r="E3865" t="n">
        <v>180925.08</v>
      </c>
      <c r="F3865" t="n">
        <v>171911.12</v>
      </c>
      <c r="G3865" t="n">
        <v>203119.07</v>
      </c>
      <c r="H3865" t="n">
        <v>15</v>
      </c>
      <c r="I3865" t="n">
        <v>14</v>
      </c>
      <c r="J3865" t="n">
        <v>1</v>
      </c>
      <c r="K3865">
        <f>E3865-F3865</f>
        <v/>
      </c>
      <c r="L3865" s="10">
        <f>IFERROR(K3865/E3865,0)</f>
        <v/>
      </c>
      <c r="M3865">
        <f>YEAR(A3865)</f>
        <v/>
      </c>
      <c r="N3865">
        <f>"Q"&amp;ROUNDUP(MONTH(A3865)/3,0)</f>
        <v/>
      </c>
      <c r="O3865">
        <f>TEXT(A3865,"mmm")</f>
        <v/>
      </c>
    </row>
    <row r="3866">
      <c r="A3866" s="13" t="n">
        <v>45689</v>
      </c>
      <c r="B3866" t="inlineStr">
        <is>
          <t>East</t>
        </is>
      </c>
      <c r="C3866" t="inlineStr">
        <is>
          <t>Marketplace</t>
        </is>
      </c>
      <c r="D3866" t="inlineStr">
        <is>
          <t>Fashion</t>
        </is>
      </c>
      <c r="E3866" t="n">
        <v>60538.01</v>
      </c>
      <c r="F3866" t="n">
        <v>33678.89</v>
      </c>
      <c r="G3866" t="n">
        <v>65784.03</v>
      </c>
      <c r="H3866" t="n">
        <v>29</v>
      </c>
      <c r="I3866" t="n">
        <v>25</v>
      </c>
      <c r="J3866" t="n">
        <v>7</v>
      </c>
      <c r="K3866">
        <f>E3866-F3866</f>
        <v/>
      </c>
      <c r="L3866" s="10">
        <f>IFERROR(K3866/E3866,0)</f>
        <v/>
      </c>
      <c r="M3866">
        <f>YEAR(A3866)</f>
        <v/>
      </c>
      <c r="N3866">
        <f>"Q"&amp;ROUNDUP(MONTH(A3866)/3,0)</f>
        <v/>
      </c>
      <c r="O3866">
        <f>TEXT(A3866,"mmm")</f>
        <v/>
      </c>
    </row>
    <row r="3867">
      <c r="A3867" s="13" t="n">
        <v>45689</v>
      </c>
      <c r="B3867" t="inlineStr">
        <is>
          <t>East</t>
        </is>
      </c>
      <c r="C3867" t="inlineStr">
        <is>
          <t>Marketplace</t>
        </is>
      </c>
      <c r="D3867" t="inlineStr">
        <is>
          <t>Grocery</t>
        </is>
      </c>
      <c r="E3867" t="n">
        <v>22559.03</v>
      </c>
      <c r="F3867" t="n">
        <v>19902.19</v>
      </c>
      <c r="G3867" t="n">
        <v>25053.03</v>
      </c>
      <c r="H3867" t="n">
        <v>57</v>
      </c>
      <c r="I3867" t="n">
        <v>20</v>
      </c>
      <c r="J3867" t="n">
        <v>1</v>
      </c>
      <c r="K3867">
        <f>E3867-F3867</f>
        <v/>
      </c>
      <c r="L3867" s="10">
        <f>IFERROR(K3867/E3867,0)</f>
        <v/>
      </c>
      <c r="M3867">
        <f>YEAR(A3867)</f>
        <v/>
      </c>
      <c r="N3867">
        <f>"Q"&amp;ROUNDUP(MONTH(A3867)/3,0)</f>
        <v/>
      </c>
      <c r="O3867">
        <f>TEXT(A3867,"mmm")</f>
        <v/>
      </c>
    </row>
    <row r="3868">
      <c r="A3868" s="13" t="n">
        <v>45689</v>
      </c>
      <c r="B3868" t="inlineStr">
        <is>
          <t>East</t>
        </is>
      </c>
      <c r="C3868" t="inlineStr">
        <is>
          <t>Marketplace</t>
        </is>
      </c>
      <c r="D3868" t="inlineStr">
        <is>
          <t>Home &amp; Kitchen</t>
        </is>
      </c>
      <c r="E3868" t="n">
        <v>30176.43</v>
      </c>
      <c r="F3868" t="n">
        <v>21195.71</v>
      </c>
      <c r="G3868" t="n">
        <v>32934.71</v>
      </c>
      <c r="H3868" t="n">
        <v>10</v>
      </c>
      <c r="I3868" t="n">
        <v>9</v>
      </c>
      <c r="J3868" t="n">
        <v>0</v>
      </c>
      <c r="K3868">
        <f>E3868-F3868</f>
        <v/>
      </c>
      <c r="L3868" s="10">
        <f>IFERROR(K3868/E3868,0)</f>
        <v/>
      </c>
      <c r="M3868">
        <f>YEAR(A3868)</f>
        <v/>
      </c>
      <c r="N3868">
        <f>"Q"&amp;ROUNDUP(MONTH(A3868)/3,0)</f>
        <v/>
      </c>
      <c r="O3868">
        <f>TEXT(A3868,"mmm")</f>
        <v/>
      </c>
    </row>
    <row r="3869">
      <c r="A3869" s="13" t="n">
        <v>45689</v>
      </c>
      <c r="B3869" t="inlineStr">
        <is>
          <t>East</t>
        </is>
      </c>
      <c r="C3869" t="inlineStr">
        <is>
          <t>Marketplace</t>
        </is>
      </c>
      <c r="D3869" t="inlineStr">
        <is>
          <t>Sports</t>
        </is>
      </c>
      <c r="E3869" t="n">
        <v>19836.22</v>
      </c>
      <c r="F3869" t="n">
        <v>12925.19</v>
      </c>
      <c r="G3869" t="n">
        <v>21753.13</v>
      </c>
      <c r="H3869" t="n">
        <v>8</v>
      </c>
      <c r="I3869" t="n">
        <v>8</v>
      </c>
      <c r="J3869" t="n">
        <v>2</v>
      </c>
      <c r="K3869">
        <f>E3869-F3869</f>
        <v/>
      </c>
      <c r="L3869" s="10">
        <f>IFERROR(K3869/E3869,0)</f>
        <v/>
      </c>
      <c r="M3869">
        <f>YEAR(A3869)</f>
        <v/>
      </c>
      <c r="N3869">
        <f>"Q"&amp;ROUNDUP(MONTH(A3869)/3,0)</f>
        <v/>
      </c>
      <c r="O3869">
        <f>TEXT(A3869,"mmm")</f>
        <v/>
      </c>
    </row>
    <row r="3870">
      <c r="A3870" s="13" t="n">
        <v>45689</v>
      </c>
      <c r="B3870" t="inlineStr">
        <is>
          <t>East</t>
        </is>
      </c>
      <c r="C3870" t="inlineStr">
        <is>
          <t>Mobile App</t>
        </is>
      </c>
      <c r="D3870" t="inlineStr">
        <is>
          <t>Beauty</t>
        </is>
      </c>
      <c r="E3870" t="n">
        <v>13377.38</v>
      </c>
      <c r="F3870" t="n">
        <v>7564.63</v>
      </c>
      <c r="G3870" t="n">
        <v>14639.46</v>
      </c>
      <c r="H3870" t="n">
        <v>25</v>
      </c>
      <c r="I3870" t="n">
        <v>21</v>
      </c>
      <c r="J3870" t="n">
        <v>1</v>
      </c>
      <c r="K3870">
        <f>E3870-F3870</f>
        <v/>
      </c>
      <c r="L3870" s="10">
        <f>IFERROR(K3870/E3870,0)</f>
        <v/>
      </c>
      <c r="M3870">
        <f>YEAR(A3870)</f>
        <v/>
      </c>
      <c r="N3870">
        <f>"Q"&amp;ROUNDUP(MONTH(A3870)/3,0)</f>
        <v/>
      </c>
      <c r="O3870">
        <f>TEXT(A3870,"mmm")</f>
        <v/>
      </c>
    </row>
    <row r="3871">
      <c r="A3871" s="13" t="n">
        <v>45689</v>
      </c>
      <c r="B3871" t="inlineStr">
        <is>
          <t>East</t>
        </is>
      </c>
      <c r="C3871" t="inlineStr">
        <is>
          <t>Mobile App</t>
        </is>
      </c>
      <c r="D3871" t="inlineStr">
        <is>
          <t>Books</t>
        </is>
      </c>
      <c r="E3871" t="n">
        <v>9406.360000000001</v>
      </c>
      <c r="F3871" t="n">
        <v>7252.71</v>
      </c>
      <c r="G3871" t="n">
        <v>10309.8</v>
      </c>
      <c r="H3871" t="n">
        <v>18</v>
      </c>
      <c r="I3871" t="n">
        <v>13</v>
      </c>
      <c r="J3871" t="n">
        <v>0</v>
      </c>
      <c r="K3871">
        <f>E3871-F3871</f>
        <v/>
      </c>
      <c r="L3871" s="10">
        <f>IFERROR(K3871/E3871,0)</f>
        <v/>
      </c>
      <c r="M3871">
        <f>YEAR(A3871)</f>
        <v/>
      </c>
      <c r="N3871">
        <f>"Q"&amp;ROUNDUP(MONTH(A3871)/3,0)</f>
        <v/>
      </c>
      <c r="O3871">
        <f>TEXT(A3871,"mmm")</f>
        <v/>
      </c>
    </row>
    <row r="3872">
      <c r="A3872" s="13" t="n">
        <v>45689</v>
      </c>
      <c r="B3872" t="inlineStr">
        <is>
          <t>East</t>
        </is>
      </c>
      <c r="C3872" t="inlineStr">
        <is>
          <t>Mobile App</t>
        </is>
      </c>
      <c r="D3872" t="inlineStr">
        <is>
          <t>Electronics</t>
        </is>
      </c>
      <c r="E3872" t="n">
        <v>320059.76</v>
      </c>
      <c r="F3872" t="n">
        <v>294635.93</v>
      </c>
      <c r="G3872" t="n">
        <v>350668.78</v>
      </c>
      <c r="H3872" t="n">
        <v>27</v>
      </c>
      <c r="I3872" t="n">
        <v>21</v>
      </c>
      <c r="J3872" t="n">
        <v>3</v>
      </c>
      <c r="K3872">
        <f>E3872-F3872</f>
        <v/>
      </c>
      <c r="L3872" s="10">
        <f>IFERROR(K3872/E3872,0)</f>
        <v/>
      </c>
      <c r="M3872">
        <f>YEAR(A3872)</f>
        <v/>
      </c>
      <c r="N3872">
        <f>"Q"&amp;ROUNDUP(MONTH(A3872)/3,0)</f>
        <v/>
      </c>
      <c r="O3872">
        <f>TEXT(A3872,"mmm")</f>
        <v/>
      </c>
    </row>
    <row r="3873">
      <c r="A3873" s="13" t="n">
        <v>45689</v>
      </c>
      <c r="B3873" t="inlineStr">
        <is>
          <t>East</t>
        </is>
      </c>
      <c r="C3873" t="inlineStr">
        <is>
          <t>Mobile App</t>
        </is>
      </c>
      <c r="D3873" t="inlineStr">
        <is>
          <t>Fashion</t>
        </is>
      </c>
      <c r="E3873" t="n">
        <v>52250.9</v>
      </c>
      <c r="F3873" t="n">
        <v>28518.13</v>
      </c>
      <c r="G3873" t="n">
        <v>56635.81</v>
      </c>
      <c r="H3873" t="n">
        <v>47</v>
      </c>
      <c r="I3873" t="n">
        <v>38</v>
      </c>
      <c r="J3873" t="n">
        <v>4</v>
      </c>
      <c r="K3873">
        <f>E3873-F3873</f>
        <v/>
      </c>
      <c r="L3873" s="10">
        <f>IFERROR(K3873/E3873,0)</f>
        <v/>
      </c>
      <c r="M3873">
        <f>YEAR(A3873)</f>
        <v/>
      </c>
      <c r="N3873">
        <f>"Q"&amp;ROUNDUP(MONTH(A3873)/3,0)</f>
        <v/>
      </c>
      <c r="O3873">
        <f>TEXT(A3873,"mmm")</f>
        <v/>
      </c>
    </row>
    <row r="3874">
      <c r="A3874" s="13" t="n">
        <v>45689</v>
      </c>
      <c r="B3874" t="inlineStr">
        <is>
          <t>East</t>
        </is>
      </c>
      <c r="C3874" t="inlineStr">
        <is>
          <t>Mobile App</t>
        </is>
      </c>
      <c r="D3874" t="inlineStr">
        <is>
          <t>Grocery</t>
        </is>
      </c>
      <c r="E3874" t="n">
        <v>24196.33</v>
      </c>
      <c r="F3874" t="n">
        <v>20122.8</v>
      </c>
      <c r="G3874" t="n">
        <v>26025.46</v>
      </c>
      <c r="H3874" t="n">
        <v>58</v>
      </c>
      <c r="I3874" t="n">
        <v>22</v>
      </c>
      <c r="J3874" t="n">
        <v>0</v>
      </c>
      <c r="K3874">
        <f>E3874-F3874</f>
        <v/>
      </c>
      <c r="L3874" s="10">
        <f>IFERROR(K3874/E3874,0)</f>
        <v/>
      </c>
      <c r="M3874">
        <f>YEAR(A3874)</f>
        <v/>
      </c>
      <c r="N3874">
        <f>"Q"&amp;ROUNDUP(MONTH(A3874)/3,0)</f>
        <v/>
      </c>
      <c r="O3874">
        <f>TEXT(A3874,"mmm")</f>
        <v/>
      </c>
    </row>
    <row r="3875">
      <c r="A3875" s="13" t="n">
        <v>45689</v>
      </c>
      <c r="B3875" t="inlineStr">
        <is>
          <t>East</t>
        </is>
      </c>
      <c r="C3875" t="inlineStr">
        <is>
          <t>Mobile App</t>
        </is>
      </c>
      <c r="D3875" t="inlineStr">
        <is>
          <t>Home &amp; Kitchen</t>
        </is>
      </c>
      <c r="E3875" t="n">
        <v>60271.39</v>
      </c>
      <c r="F3875" t="n">
        <v>40511.63</v>
      </c>
      <c r="G3875" t="n">
        <v>64335.7</v>
      </c>
      <c r="H3875" t="n">
        <v>28</v>
      </c>
      <c r="I3875" t="n">
        <v>23</v>
      </c>
      <c r="J3875" t="n">
        <v>0</v>
      </c>
      <c r="K3875">
        <f>E3875-F3875</f>
        <v/>
      </c>
      <c r="L3875" s="10">
        <f>IFERROR(K3875/E3875,0)</f>
        <v/>
      </c>
      <c r="M3875">
        <f>YEAR(A3875)</f>
        <v/>
      </c>
      <c r="N3875">
        <f>"Q"&amp;ROUNDUP(MONTH(A3875)/3,0)</f>
        <v/>
      </c>
      <c r="O3875">
        <f>TEXT(A3875,"mmm")</f>
        <v/>
      </c>
    </row>
    <row r="3876">
      <c r="A3876" s="13" t="n">
        <v>45689</v>
      </c>
      <c r="B3876" t="inlineStr">
        <is>
          <t>East</t>
        </is>
      </c>
      <c r="C3876" t="inlineStr">
        <is>
          <t>Mobile App</t>
        </is>
      </c>
      <c r="D3876" t="inlineStr">
        <is>
          <t>Sports</t>
        </is>
      </c>
      <c r="E3876" t="n">
        <v>11108.47</v>
      </c>
      <c r="F3876" t="n">
        <v>7147.61</v>
      </c>
      <c r="G3876" t="n">
        <v>11642.33</v>
      </c>
      <c r="H3876" t="n">
        <v>6</v>
      </c>
      <c r="I3876" t="n">
        <v>6</v>
      </c>
      <c r="J3876" t="n">
        <v>0</v>
      </c>
      <c r="K3876">
        <f>E3876-F3876</f>
        <v/>
      </c>
      <c r="L3876" s="10">
        <f>IFERROR(K3876/E3876,0)</f>
        <v/>
      </c>
      <c r="M3876">
        <f>YEAR(A3876)</f>
        <v/>
      </c>
      <c r="N3876">
        <f>"Q"&amp;ROUNDUP(MONTH(A3876)/3,0)</f>
        <v/>
      </c>
      <c r="O3876">
        <f>TEXT(A3876,"mmm")</f>
        <v/>
      </c>
    </row>
    <row r="3877">
      <c r="A3877" s="13" t="n">
        <v>45689</v>
      </c>
      <c r="B3877" t="inlineStr">
        <is>
          <t>East</t>
        </is>
      </c>
      <c r="C3877" t="inlineStr">
        <is>
          <t>Retail Store</t>
        </is>
      </c>
      <c r="D3877" t="inlineStr">
        <is>
          <t>Beauty</t>
        </is>
      </c>
      <c r="E3877" t="n">
        <v>1174.73</v>
      </c>
      <c r="F3877" t="n">
        <v>687.74</v>
      </c>
      <c r="G3877" t="n">
        <v>1263.31</v>
      </c>
      <c r="H3877" t="n">
        <v>2</v>
      </c>
      <c r="I3877" t="n">
        <v>2</v>
      </c>
      <c r="J3877" t="n">
        <v>0</v>
      </c>
      <c r="K3877">
        <f>E3877-F3877</f>
        <v/>
      </c>
      <c r="L3877" s="10">
        <f>IFERROR(K3877/E3877,0)</f>
        <v/>
      </c>
      <c r="M3877">
        <f>YEAR(A3877)</f>
        <v/>
      </c>
      <c r="N3877">
        <f>"Q"&amp;ROUNDUP(MONTH(A3877)/3,0)</f>
        <v/>
      </c>
      <c r="O3877">
        <f>TEXT(A3877,"mmm")</f>
        <v/>
      </c>
    </row>
    <row r="3878">
      <c r="A3878" s="13" t="n">
        <v>45689</v>
      </c>
      <c r="B3878" t="inlineStr">
        <is>
          <t>East</t>
        </is>
      </c>
      <c r="C3878" t="inlineStr">
        <is>
          <t>Retail Store</t>
        </is>
      </c>
      <c r="D3878" t="inlineStr">
        <is>
          <t>Books</t>
        </is>
      </c>
      <c r="E3878" t="n">
        <v>3299.1</v>
      </c>
      <c r="F3878" t="n">
        <v>2283.97</v>
      </c>
      <c r="G3878" t="n">
        <v>3412.46</v>
      </c>
      <c r="H3878" t="n">
        <v>5</v>
      </c>
      <c r="I3878" t="n">
        <v>4</v>
      </c>
      <c r="J3878" t="n">
        <v>0</v>
      </c>
      <c r="K3878">
        <f>E3878-F3878</f>
        <v/>
      </c>
      <c r="L3878" s="10">
        <f>IFERROR(K3878/E3878,0)</f>
        <v/>
      </c>
      <c r="M3878">
        <f>YEAR(A3878)</f>
        <v/>
      </c>
      <c r="N3878">
        <f>"Q"&amp;ROUNDUP(MONTH(A3878)/3,0)</f>
        <v/>
      </c>
      <c r="O3878">
        <f>TEXT(A3878,"mmm")</f>
        <v/>
      </c>
    </row>
    <row r="3879">
      <c r="A3879" s="13" t="n">
        <v>45689</v>
      </c>
      <c r="B3879" t="inlineStr">
        <is>
          <t>East</t>
        </is>
      </c>
      <c r="C3879" t="inlineStr">
        <is>
          <t>Retail Store</t>
        </is>
      </c>
      <c r="D3879" t="inlineStr">
        <is>
          <t>Electronics</t>
        </is>
      </c>
      <c r="E3879" t="n">
        <v>81756.2</v>
      </c>
      <c r="F3879" t="n">
        <v>71737.14</v>
      </c>
      <c r="G3879" t="n">
        <v>83287.53</v>
      </c>
      <c r="H3879" t="n">
        <v>6</v>
      </c>
      <c r="I3879" t="n">
        <v>5</v>
      </c>
      <c r="J3879" t="n">
        <v>0</v>
      </c>
      <c r="K3879">
        <f>E3879-F3879</f>
        <v/>
      </c>
      <c r="L3879" s="10">
        <f>IFERROR(K3879/E3879,0)</f>
        <v/>
      </c>
      <c r="M3879">
        <f>YEAR(A3879)</f>
        <v/>
      </c>
      <c r="N3879">
        <f>"Q"&amp;ROUNDUP(MONTH(A3879)/3,0)</f>
        <v/>
      </c>
      <c r="O3879">
        <f>TEXT(A3879,"mmm")</f>
        <v/>
      </c>
    </row>
    <row r="3880">
      <c r="A3880" s="13" t="n">
        <v>45689</v>
      </c>
      <c r="B3880" t="inlineStr">
        <is>
          <t>East</t>
        </is>
      </c>
      <c r="C3880" t="inlineStr">
        <is>
          <t>Retail Store</t>
        </is>
      </c>
      <c r="D3880" t="inlineStr">
        <is>
          <t>Fashion</t>
        </is>
      </c>
      <c r="E3880" t="n">
        <v>13775.75</v>
      </c>
      <c r="F3880" t="n">
        <v>7063.79</v>
      </c>
      <c r="G3880" t="n">
        <v>14319.28</v>
      </c>
      <c r="H3880" t="n">
        <v>11</v>
      </c>
      <c r="I3880" t="n">
        <v>9</v>
      </c>
      <c r="J3880" t="n">
        <v>1</v>
      </c>
      <c r="K3880">
        <f>E3880-F3880</f>
        <v/>
      </c>
      <c r="L3880" s="10">
        <f>IFERROR(K3880/E3880,0)</f>
        <v/>
      </c>
      <c r="M3880">
        <f>YEAR(A3880)</f>
        <v/>
      </c>
      <c r="N3880">
        <f>"Q"&amp;ROUNDUP(MONTH(A3880)/3,0)</f>
        <v/>
      </c>
      <c r="O3880">
        <f>TEXT(A3880,"mmm")</f>
        <v/>
      </c>
    </row>
    <row r="3881">
      <c r="A3881" s="13" t="n">
        <v>45689</v>
      </c>
      <c r="B3881" t="inlineStr">
        <is>
          <t>East</t>
        </is>
      </c>
      <c r="C3881" t="inlineStr">
        <is>
          <t>Retail Store</t>
        </is>
      </c>
      <c r="D3881" t="inlineStr">
        <is>
          <t>Grocery</t>
        </is>
      </c>
      <c r="E3881" t="n">
        <v>8507.440000000001</v>
      </c>
      <c r="F3881" t="n">
        <v>6681.1</v>
      </c>
      <c r="G3881" t="n">
        <v>8784.77</v>
      </c>
      <c r="H3881" t="n">
        <v>18</v>
      </c>
      <c r="I3881" t="n">
        <v>6</v>
      </c>
      <c r="J3881" t="n">
        <v>0</v>
      </c>
      <c r="K3881">
        <f>E3881-F3881</f>
        <v/>
      </c>
      <c r="L3881" s="10">
        <f>IFERROR(K3881/E3881,0)</f>
        <v/>
      </c>
      <c r="M3881">
        <f>YEAR(A3881)</f>
        <v/>
      </c>
      <c r="N3881">
        <f>"Q"&amp;ROUNDUP(MONTH(A3881)/3,0)</f>
        <v/>
      </c>
      <c r="O3881">
        <f>TEXT(A3881,"mmm")</f>
        <v/>
      </c>
    </row>
    <row r="3882">
      <c r="A3882" s="13" t="n">
        <v>45689</v>
      </c>
      <c r="B3882" t="inlineStr">
        <is>
          <t>East</t>
        </is>
      </c>
      <c r="C3882" t="inlineStr">
        <is>
          <t>Retail Store</t>
        </is>
      </c>
      <c r="D3882" t="inlineStr">
        <is>
          <t>Home &amp; Kitchen</t>
        </is>
      </c>
      <c r="E3882" t="n">
        <v>21877.78</v>
      </c>
      <c r="F3882" t="n">
        <v>14674.2</v>
      </c>
      <c r="G3882" t="n">
        <v>22542.69</v>
      </c>
      <c r="H3882" t="n">
        <v>8</v>
      </c>
      <c r="I3882" t="n">
        <v>6</v>
      </c>
      <c r="J3882" t="n">
        <v>0</v>
      </c>
      <c r="K3882">
        <f>E3882-F3882</f>
        <v/>
      </c>
      <c r="L3882" s="10">
        <f>IFERROR(K3882/E3882,0)</f>
        <v/>
      </c>
      <c r="M3882">
        <f>YEAR(A3882)</f>
        <v/>
      </c>
      <c r="N3882">
        <f>"Q"&amp;ROUNDUP(MONTH(A3882)/3,0)</f>
        <v/>
      </c>
      <c r="O3882">
        <f>TEXT(A3882,"mmm")</f>
        <v/>
      </c>
    </row>
    <row r="3883">
      <c r="A3883" s="13" t="n">
        <v>45689</v>
      </c>
      <c r="B3883" t="inlineStr">
        <is>
          <t>East</t>
        </is>
      </c>
      <c r="C3883" t="inlineStr">
        <is>
          <t>Retail Store</t>
        </is>
      </c>
      <c r="D3883" t="inlineStr">
        <is>
          <t>Sports</t>
        </is>
      </c>
      <c r="E3883" t="n">
        <v>2236.75</v>
      </c>
      <c r="F3883" t="n">
        <v>1245.53</v>
      </c>
      <c r="G3883" t="n">
        <v>2236.75</v>
      </c>
      <c r="H3883" t="n">
        <v>2</v>
      </c>
      <c r="I3883" t="n">
        <v>2</v>
      </c>
      <c r="J3883" t="n">
        <v>0</v>
      </c>
      <c r="K3883">
        <f>E3883-F3883</f>
        <v/>
      </c>
      <c r="L3883" s="10">
        <f>IFERROR(K3883/E3883,0)</f>
        <v/>
      </c>
      <c r="M3883">
        <f>YEAR(A3883)</f>
        <v/>
      </c>
      <c r="N3883">
        <f>"Q"&amp;ROUNDUP(MONTH(A3883)/3,0)</f>
        <v/>
      </c>
      <c r="O3883">
        <f>TEXT(A3883,"mmm")</f>
        <v/>
      </c>
    </row>
    <row r="3884">
      <c r="A3884" s="13" t="n">
        <v>45689</v>
      </c>
      <c r="B3884" t="inlineStr">
        <is>
          <t>East</t>
        </is>
      </c>
      <c r="C3884" t="inlineStr">
        <is>
          <t>Website</t>
        </is>
      </c>
      <c r="D3884" t="inlineStr">
        <is>
          <t>Beauty</t>
        </is>
      </c>
      <c r="E3884" t="n">
        <v>23242.48</v>
      </c>
      <c r="F3884" t="n">
        <v>13031.65</v>
      </c>
      <c r="G3884" t="n">
        <v>24864.89</v>
      </c>
      <c r="H3884" t="n">
        <v>31</v>
      </c>
      <c r="I3884" t="n">
        <v>25</v>
      </c>
      <c r="J3884" t="n">
        <v>1</v>
      </c>
      <c r="K3884">
        <f>E3884-F3884</f>
        <v/>
      </c>
      <c r="L3884" s="10">
        <f>IFERROR(K3884/E3884,0)</f>
        <v/>
      </c>
      <c r="M3884">
        <f>YEAR(A3884)</f>
        <v/>
      </c>
      <c r="N3884">
        <f>"Q"&amp;ROUNDUP(MONTH(A3884)/3,0)</f>
        <v/>
      </c>
      <c r="O3884">
        <f>TEXT(A3884,"mmm")</f>
        <v/>
      </c>
    </row>
    <row r="3885">
      <c r="A3885" s="13" t="n">
        <v>45689</v>
      </c>
      <c r="B3885" t="inlineStr">
        <is>
          <t>East</t>
        </is>
      </c>
      <c r="C3885" t="inlineStr">
        <is>
          <t>Website</t>
        </is>
      </c>
      <c r="D3885" t="inlineStr">
        <is>
          <t>Books</t>
        </is>
      </c>
      <c r="E3885" t="n">
        <v>6086.11</v>
      </c>
      <c r="F3885" t="n">
        <v>4401.62</v>
      </c>
      <c r="G3885" t="n">
        <v>6528.56</v>
      </c>
      <c r="H3885" t="n">
        <v>14</v>
      </c>
      <c r="I3885" t="n">
        <v>11</v>
      </c>
      <c r="J3885" t="n">
        <v>0</v>
      </c>
      <c r="K3885">
        <f>E3885-F3885</f>
        <v/>
      </c>
      <c r="L3885" s="10">
        <f>IFERROR(K3885/E3885,0)</f>
        <v/>
      </c>
      <c r="M3885">
        <f>YEAR(A3885)</f>
        <v/>
      </c>
      <c r="N3885">
        <f>"Q"&amp;ROUNDUP(MONTH(A3885)/3,0)</f>
        <v/>
      </c>
      <c r="O3885">
        <f>TEXT(A3885,"mmm")</f>
        <v/>
      </c>
    </row>
    <row r="3886">
      <c r="A3886" s="13" t="n">
        <v>45689</v>
      </c>
      <c r="B3886" t="inlineStr">
        <is>
          <t>East</t>
        </is>
      </c>
      <c r="C3886" t="inlineStr">
        <is>
          <t>Website</t>
        </is>
      </c>
      <c r="D3886" t="inlineStr">
        <is>
          <t>Electronics</t>
        </is>
      </c>
      <c r="E3886" t="n">
        <v>273375.54</v>
      </c>
      <c r="F3886" t="n">
        <v>243111.07</v>
      </c>
      <c r="G3886" t="n">
        <v>294495.88</v>
      </c>
      <c r="H3886" t="n">
        <v>22</v>
      </c>
      <c r="I3886" t="n">
        <v>21</v>
      </c>
      <c r="J3886" t="n">
        <v>1</v>
      </c>
      <c r="K3886">
        <f>E3886-F3886</f>
        <v/>
      </c>
      <c r="L3886" s="10">
        <f>IFERROR(K3886/E3886,0)</f>
        <v/>
      </c>
      <c r="M3886">
        <f>YEAR(A3886)</f>
        <v/>
      </c>
      <c r="N3886">
        <f>"Q"&amp;ROUNDUP(MONTH(A3886)/3,0)</f>
        <v/>
      </c>
      <c r="O3886">
        <f>TEXT(A3886,"mmm")</f>
        <v/>
      </c>
    </row>
    <row r="3887">
      <c r="A3887" s="13" t="n">
        <v>45689</v>
      </c>
      <c r="B3887" t="inlineStr">
        <is>
          <t>East</t>
        </is>
      </c>
      <c r="C3887" t="inlineStr">
        <is>
          <t>Website</t>
        </is>
      </c>
      <c r="D3887" t="inlineStr">
        <is>
          <t>Fashion</t>
        </is>
      </c>
      <c r="E3887" t="n">
        <v>92048.13</v>
      </c>
      <c r="F3887" t="n">
        <v>48954.5</v>
      </c>
      <c r="G3887" t="n">
        <v>99015.09</v>
      </c>
      <c r="H3887" t="n">
        <v>45</v>
      </c>
      <c r="I3887" t="n">
        <v>34</v>
      </c>
      <c r="J3887" t="n">
        <v>6</v>
      </c>
      <c r="K3887">
        <f>E3887-F3887</f>
        <v/>
      </c>
      <c r="L3887" s="10">
        <f>IFERROR(K3887/E3887,0)</f>
        <v/>
      </c>
      <c r="M3887">
        <f>YEAR(A3887)</f>
        <v/>
      </c>
      <c r="N3887">
        <f>"Q"&amp;ROUNDUP(MONTH(A3887)/3,0)</f>
        <v/>
      </c>
      <c r="O3887">
        <f>TEXT(A3887,"mmm")</f>
        <v/>
      </c>
    </row>
    <row r="3888">
      <c r="A3888" s="13" t="n">
        <v>45689</v>
      </c>
      <c r="B3888" t="inlineStr">
        <is>
          <t>East</t>
        </is>
      </c>
      <c r="C3888" t="inlineStr">
        <is>
          <t>Website</t>
        </is>
      </c>
      <c r="D3888" t="inlineStr">
        <is>
          <t>Grocery</t>
        </is>
      </c>
      <c r="E3888" t="n">
        <v>24255.75</v>
      </c>
      <c r="F3888" t="n">
        <v>19832.43</v>
      </c>
      <c r="G3888" t="n">
        <v>25869.7</v>
      </c>
      <c r="H3888" t="n">
        <v>62</v>
      </c>
      <c r="I3888" t="n">
        <v>23</v>
      </c>
      <c r="J3888" t="n">
        <v>0</v>
      </c>
      <c r="K3888">
        <f>E3888-F3888</f>
        <v/>
      </c>
      <c r="L3888" s="10">
        <f>IFERROR(K3888/E3888,0)</f>
        <v/>
      </c>
      <c r="M3888">
        <f>YEAR(A3888)</f>
        <v/>
      </c>
      <c r="N3888">
        <f>"Q"&amp;ROUNDUP(MONTH(A3888)/3,0)</f>
        <v/>
      </c>
      <c r="O3888">
        <f>TEXT(A3888,"mmm")</f>
        <v/>
      </c>
    </row>
    <row r="3889">
      <c r="A3889" s="13" t="n">
        <v>45689</v>
      </c>
      <c r="B3889" t="inlineStr">
        <is>
          <t>East</t>
        </is>
      </c>
      <c r="C3889" t="inlineStr">
        <is>
          <t>Website</t>
        </is>
      </c>
      <c r="D3889" t="inlineStr">
        <is>
          <t>Home &amp; Kitchen</t>
        </is>
      </c>
      <c r="E3889" t="n">
        <v>73513.46000000001</v>
      </c>
      <c r="F3889" t="n">
        <v>47494.65</v>
      </c>
      <c r="G3889" t="n">
        <v>77085.62</v>
      </c>
      <c r="H3889" t="n">
        <v>30</v>
      </c>
      <c r="I3889" t="n">
        <v>25</v>
      </c>
      <c r="J3889" t="n">
        <v>2</v>
      </c>
      <c r="K3889">
        <f>E3889-F3889</f>
        <v/>
      </c>
      <c r="L3889" s="10">
        <f>IFERROR(K3889/E3889,0)</f>
        <v/>
      </c>
      <c r="M3889">
        <f>YEAR(A3889)</f>
        <v/>
      </c>
      <c r="N3889">
        <f>"Q"&amp;ROUNDUP(MONTH(A3889)/3,0)</f>
        <v/>
      </c>
      <c r="O3889">
        <f>TEXT(A3889,"mmm")</f>
        <v/>
      </c>
    </row>
    <row r="3890">
      <c r="A3890" s="13" t="n">
        <v>45689</v>
      </c>
      <c r="B3890" t="inlineStr">
        <is>
          <t>East</t>
        </is>
      </c>
      <c r="C3890" t="inlineStr">
        <is>
          <t>Website</t>
        </is>
      </c>
      <c r="D3890" t="inlineStr">
        <is>
          <t>Sports</t>
        </is>
      </c>
      <c r="E3890" t="n">
        <v>26854.35</v>
      </c>
      <c r="F3890" t="n">
        <v>16927.65</v>
      </c>
      <c r="G3890" t="n">
        <v>28127.01</v>
      </c>
      <c r="H3890" t="n">
        <v>15</v>
      </c>
      <c r="I3890" t="n">
        <v>13</v>
      </c>
      <c r="J3890" t="n">
        <v>2</v>
      </c>
      <c r="K3890">
        <f>E3890-F3890</f>
        <v/>
      </c>
      <c r="L3890" s="10">
        <f>IFERROR(K3890/E3890,0)</f>
        <v/>
      </c>
      <c r="M3890">
        <f>YEAR(A3890)</f>
        <v/>
      </c>
      <c r="N3890">
        <f>"Q"&amp;ROUNDUP(MONTH(A3890)/3,0)</f>
        <v/>
      </c>
      <c r="O3890">
        <f>TEXT(A3890,"mmm")</f>
        <v/>
      </c>
    </row>
    <row r="3891">
      <c r="A3891" s="13" t="n">
        <v>45689</v>
      </c>
      <c r="B3891" t="inlineStr">
        <is>
          <t>North</t>
        </is>
      </c>
      <c r="C3891" t="inlineStr">
        <is>
          <t>Marketplace</t>
        </is>
      </c>
      <c r="D3891" t="inlineStr">
        <is>
          <t>Beauty</t>
        </is>
      </c>
      <c r="E3891" t="n">
        <v>9766.040000000001</v>
      </c>
      <c r="F3891" t="n">
        <v>5346.48</v>
      </c>
      <c r="G3891" t="n">
        <v>10430.96</v>
      </c>
      <c r="H3891" t="n">
        <v>16</v>
      </c>
      <c r="I3891" t="n">
        <v>11</v>
      </c>
      <c r="J3891" t="n">
        <v>0</v>
      </c>
      <c r="K3891">
        <f>E3891-F3891</f>
        <v/>
      </c>
      <c r="L3891" s="10">
        <f>IFERROR(K3891/E3891,0)</f>
        <v/>
      </c>
      <c r="M3891">
        <f>YEAR(A3891)</f>
        <v/>
      </c>
      <c r="N3891">
        <f>"Q"&amp;ROUNDUP(MONTH(A3891)/3,0)</f>
        <v/>
      </c>
      <c r="O3891">
        <f>TEXT(A3891,"mmm")</f>
        <v/>
      </c>
    </row>
    <row r="3892">
      <c r="A3892" s="13" t="n">
        <v>45689</v>
      </c>
      <c r="B3892" t="inlineStr">
        <is>
          <t>North</t>
        </is>
      </c>
      <c r="C3892" t="inlineStr">
        <is>
          <t>Marketplace</t>
        </is>
      </c>
      <c r="D3892" t="inlineStr">
        <is>
          <t>Books</t>
        </is>
      </c>
      <c r="E3892" t="n">
        <v>10899.99</v>
      </c>
      <c r="F3892" t="n">
        <v>8227.950000000001</v>
      </c>
      <c r="G3892" t="n">
        <v>12066.31</v>
      </c>
      <c r="H3892" t="n">
        <v>24</v>
      </c>
      <c r="I3892" t="n">
        <v>19</v>
      </c>
      <c r="J3892" t="n">
        <v>2</v>
      </c>
      <c r="K3892">
        <f>E3892-F3892</f>
        <v/>
      </c>
      <c r="L3892" s="10">
        <f>IFERROR(K3892/E3892,0)</f>
        <v/>
      </c>
      <c r="M3892">
        <f>YEAR(A3892)</f>
        <v/>
      </c>
      <c r="N3892">
        <f>"Q"&amp;ROUNDUP(MONTH(A3892)/3,0)</f>
        <v/>
      </c>
      <c r="O3892">
        <f>TEXT(A3892,"mmm")</f>
        <v/>
      </c>
    </row>
    <row r="3893">
      <c r="A3893" s="13" t="n">
        <v>45689</v>
      </c>
      <c r="B3893" t="inlineStr">
        <is>
          <t>North</t>
        </is>
      </c>
      <c r="C3893" t="inlineStr">
        <is>
          <t>Marketplace</t>
        </is>
      </c>
      <c r="D3893" t="inlineStr">
        <is>
          <t>Electronics</t>
        </is>
      </c>
      <c r="E3893" t="n">
        <v>293721.32</v>
      </c>
      <c r="F3893" t="n">
        <v>274567.39</v>
      </c>
      <c r="G3893" t="n">
        <v>327694.48</v>
      </c>
      <c r="H3893" t="n">
        <v>28</v>
      </c>
      <c r="I3893" t="n">
        <v>20</v>
      </c>
      <c r="J3893" t="n">
        <v>1</v>
      </c>
      <c r="K3893">
        <f>E3893-F3893</f>
        <v/>
      </c>
      <c r="L3893" s="10">
        <f>IFERROR(K3893/E3893,0)</f>
        <v/>
      </c>
      <c r="M3893">
        <f>YEAR(A3893)</f>
        <v/>
      </c>
      <c r="N3893">
        <f>"Q"&amp;ROUNDUP(MONTH(A3893)/3,0)</f>
        <v/>
      </c>
      <c r="O3893">
        <f>TEXT(A3893,"mmm")</f>
        <v/>
      </c>
    </row>
    <row r="3894">
      <c r="A3894" s="13" t="n">
        <v>45689</v>
      </c>
      <c r="B3894" t="inlineStr">
        <is>
          <t>North</t>
        </is>
      </c>
      <c r="C3894" t="inlineStr">
        <is>
          <t>Marketplace</t>
        </is>
      </c>
      <c r="D3894" t="inlineStr">
        <is>
          <t>Fashion</t>
        </is>
      </c>
      <c r="E3894" t="n">
        <v>48408.91</v>
      </c>
      <c r="F3894" t="n">
        <v>26209.47</v>
      </c>
      <c r="G3894" t="n">
        <v>54257.4</v>
      </c>
      <c r="H3894" t="n">
        <v>26</v>
      </c>
      <c r="I3894" t="n">
        <v>21</v>
      </c>
      <c r="J3894" t="n">
        <v>7</v>
      </c>
      <c r="K3894">
        <f>E3894-F3894</f>
        <v/>
      </c>
      <c r="L3894" s="10">
        <f>IFERROR(K3894/E3894,0)</f>
        <v/>
      </c>
      <c r="M3894">
        <f>YEAR(A3894)</f>
        <v/>
      </c>
      <c r="N3894">
        <f>"Q"&amp;ROUNDUP(MONTH(A3894)/3,0)</f>
        <v/>
      </c>
      <c r="O3894">
        <f>TEXT(A3894,"mmm")</f>
        <v/>
      </c>
    </row>
    <row r="3895">
      <c r="A3895" s="13" t="n">
        <v>45689</v>
      </c>
      <c r="B3895" t="inlineStr">
        <is>
          <t>North</t>
        </is>
      </c>
      <c r="C3895" t="inlineStr">
        <is>
          <t>Marketplace</t>
        </is>
      </c>
      <c r="D3895" t="inlineStr">
        <is>
          <t>Grocery</t>
        </is>
      </c>
      <c r="E3895" t="n">
        <v>11906.74</v>
      </c>
      <c r="F3895" t="n">
        <v>10458.36</v>
      </c>
      <c r="G3895" t="n">
        <v>13349.08</v>
      </c>
      <c r="H3895" t="n">
        <v>38</v>
      </c>
      <c r="I3895" t="n">
        <v>14</v>
      </c>
      <c r="J3895" t="n">
        <v>0</v>
      </c>
      <c r="K3895">
        <f>E3895-F3895</f>
        <v/>
      </c>
      <c r="L3895" s="10">
        <f>IFERROR(K3895/E3895,0)</f>
        <v/>
      </c>
      <c r="M3895">
        <f>YEAR(A3895)</f>
        <v/>
      </c>
      <c r="N3895">
        <f>"Q"&amp;ROUNDUP(MONTH(A3895)/3,0)</f>
        <v/>
      </c>
      <c r="O3895">
        <f>TEXT(A3895,"mmm")</f>
        <v/>
      </c>
    </row>
    <row r="3896">
      <c r="A3896" s="13" t="n">
        <v>45689</v>
      </c>
      <c r="B3896" t="inlineStr">
        <is>
          <t>North</t>
        </is>
      </c>
      <c r="C3896" t="inlineStr">
        <is>
          <t>Marketplace</t>
        </is>
      </c>
      <c r="D3896" t="inlineStr">
        <is>
          <t>Home &amp; Kitchen</t>
        </is>
      </c>
      <c r="E3896" t="n">
        <v>65754.44</v>
      </c>
      <c r="F3896" t="n">
        <v>45079.82</v>
      </c>
      <c r="G3896" t="n">
        <v>73095.57000000001</v>
      </c>
      <c r="H3896" t="n">
        <v>29</v>
      </c>
      <c r="I3896" t="n">
        <v>23</v>
      </c>
      <c r="J3896" t="n">
        <v>1</v>
      </c>
      <c r="K3896">
        <f>E3896-F3896</f>
        <v/>
      </c>
      <c r="L3896" s="10">
        <f>IFERROR(K3896/E3896,0)</f>
        <v/>
      </c>
      <c r="M3896">
        <f>YEAR(A3896)</f>
        <v/>
      </c>
      <c r="N3896">
        <f>"Q"&amp;ROUNDUP(MONTH(A3896)/3,0)</f>
        <v/>
      </c>
      <c r="O3896">
        <f>TEXT(A3896,"mmm")</f>
        <v/>
      </c>
    </row>
    <row r="3897">
      <c r="A3897" s="13" t="n">
        <v>45689</v>
      </c>
      <c r="B3897" t="inlineStr">
        <is>
          <t>North</t>
        </is>
      </c>
      <c r="C3897" t="inlineStr">
        <is>
          <t>Marketplace</t>
        </is>
      </c>
      <c r="D3897" t="inlineStr">
        <is>
          <t>Sports</t>
        </is>
      </c>
      <c r="E3897" t="n">
        <v>23154.58</v>
      </c>
      <c r="F3897" t="n">
        <v>16350.33</v>
      </c>
      <c r="G3897" t="n">
        <v>27113.54</v>
      </c>
      <c r="H3897" t="n">
        <v>12</v>
      </c>
      <c r="I3897" t="n">
        <v>10</v>
      </c>
      <c r="J3897" t="n">
        <v>3</v>
      </c>
      <c r="K3897">
        <f>E3897-F3897</f>
        <v/>
      </c>
      <c r="L3897" s="10">
        <f>IFERROR(K3897/E3897,0)</f>
        <v/>
      </c>
      <c r="M3897">
        <f>YEAR(A3897)</f>
        <v/>
      </c>
      <c r="N3897">
        <f>"Q"&amp;ROUNDUP(MONTH(A3897)/3,0)</f>
        <v/>
      </c>
      <c r="O3897">
        <f>TEXT(A3897,"mmm")</f>
        <v/>
      </c>
    </row>
    <row r="3898">
      <c r="A3898" s="13" t="n">
        <v>45689</v>
      </c>
      <c r="B3898" t="inlineStr">
        <is>
          <t>North</t>
        </is>
      </c>
      <c r="C3898" t="inlineStr">
        <is>
          <t>Mobile App</t>
        </is>
      </c>
      <c r="D3898" t="inlineStr">
        <is>
          <t>Beauty</t>
        </is>
      </c>
      <c r="E3898" t="n">
        <v>19508.71</v>
      </c>
      <c r="F3898" t="n">
        <v>10612.54</v>
      </c>
      <c r="G3898" t="n">
        <v>20516.85</v>
      </c>
      <c r="H3898" t="n">
        <v>31</v>
      </c>
      <c r="I3898" t="n">
        <v>25</v>
      </c>
      <c r="J3898" t="n">
        <v>2</v>
      </c>
      <c r="K3898">
        <f>E3898-F3898</f>
        <v/>
      </c>
      <c r="L3898" s="10">
        <f>IFERROR(K3898/E3898,0)</f>
        <v/>
      </c>
      <c r="M3898">
        <f>YEAR(A3898)</f>
        <v/>
      </c>
      <c r="N3898">
        <f>"Q"&amp;ROUNDUP(MONTH(A3898)/3,0)</f>
        <v/>
      </c>
      <c r="O3898">
        <f>TEXT(A3898,"mmm")</f>
        <v/>
      </c>
    </row>
    <row r="3899">
      <c r="A3899" s="13" t="n">
        <v>45689</v>
      </c>
      <c r="B3899" t="inlineStr">
        <is>
          <t>North</t>
        </is>
      </c>
      <c r="C3899" t="inlineStr">
        <is>
          <t>Mobile App</t>
        </is>
      </c>
      <c r="D3899" t="inlineStr">
        <is>
          <t>Books</t>
        </is>
      </c>
      <c r="E3899" t="n">
        <v>9055.690000000001</v>
      </c>
      <c r="F3899" t="n">
        <v>6542.51</v>
      </c>
      <c r="G3899" t="n">
        <v>9875</v>
      </c>
      <c r="H3899" t="n">
        <v>20</v>
      </c>
      <c r="I3899" t="n">
        <v>17</v>
      </c>
      <c r="J3899" t="n">
        <v>0</v>
      </c>
      <c r="K3899">
        <f>E3899-F3899</f>
        <v/>
      </c>
      <c r="L3899" s="10">
        <f>IFERROR(K3899/E3899,0)</f>
        <v/>
      </c>
      <c r="M3899">
        <f>YEAR(A3899)</f>
        <v/>
      </c>
      <c r="N3899">
        <f>"Q"&amp;ROUNDUP(MONTH(A3899)/3,0)</f>
        <v/>
      </c>
      <c r="O3899">
        <f>TEXT(A3899,"mmm")</f>
        <v/>
      </c>
    </row>
    <row r="3900">
      <c r="A3900" s="13" t="n">
        <v>45689</v>
      </c>
      <c r="B3900" t="inlineStr">
        <is>
          <t>North</t>
        </is>
      </c>
      <c r="C3900" t="inlineStr">
        <is>
          <t>Mobile App</t>
        </is>
      </c>
      <c r="D3900" t="inlineStr">
        <is>
          <t>Electronics</t>
        </is>
      </c>
      <c r="E3900" t="n">
        <v>505842.55</v>
      </c>
      <c r="F3900" t="n">
        <v>463972.44</v>
      </c>
      <c r="G3900" t="n">
        <v>547441.01</v>
      </c>
      <c r="H3900" t="n">
        <v>40</v>
      </c>
      <c r="I3900" t="n">
        <v>36</v>
      </c>
      <c r="J3900" t="n">
        <v>4</v>
      </c>
      <c r="K3900">
        <f>E3900-F3900</f>
        <v/>
      </c>
      <c r="L3900" s="10">
        <f>IFERROR(K3900/E3900,0)</f>
        <v/>
      </c>
      <c r="M3900">
        <f>YEAR(A3900)</f>
        <v/>
      </c>
      <c r="N3900">
        <f>"Q"&amp;ROUNDUP(MONTH(A3900)/3,0)</f>
        <v/>
      </c>
      <c r="O3900">
        <f>TEXT(A3900,"mmm")</f>
        <v/>
      </c>
    </row>
    <row r="3901">
      <c r="A3901" s="13" t="n">
        <v>45689</v>
      </c>
      <c r="B3901" t="inlineStr">
        <is>
          <t>North</t>
        </is>
      </c>
      <c r="C3901" t="inlineStr">
        <is>
          <t>Mobile App</t>
        </is>
      </c>
      <c r="D3901" t="inlineStr">
        <is>
          <t>Fashion</t>
        </is>
      </c>
      <c r="E3901" t="n">
        <v>78294.25</v>
      </c>
      <c r="F3901" t="n">
        <v>42952.59</v>
      </c>
      <c r="G3901" t="n">
        <v>84139.82000000001</v>
      </c>
      <c r="H3901" t="n">
        <v>58</v>
      </c>
      <c r="I3901" t="n">
        <v>48</v>
      </c>
      <c r="J3901" t="n">
        <v>14</v>
      </c>
      <c r="K3901">
        <f>E3901-F3901</f>
        <v/>
      </c>
      <c r="L3901" s="10">
        <f>IFERROR(K3901/E3901,0)</f>
        <v/>
      </c>
      <c r="M3901">
        <f>YEAR(A3901)</f>
        <v/>
      </c>
      <c r="N3901">
        <f>"Q"&amp;ROUNDUP(MONTH(A3901)/3,0)</f>
        <v/>
      </c>
      <c r="O3901">
        <f>TEXT(A3901,"mmm")</f>
        <v/>
      </c>
    </row>
    <row r="3902">
      <c r="A3902" s="13" t="n">
        <v>45689</v>
      </c>
      <c r="B3902" t="inlineStr">
        <is>
          <t>North</t>
        </is>
      </c>
      <c r="C3902" t="inlineStr">
        <is>
          <t>Mobile App</t>
        </is>
      </c>
      <c r="D3902" t="inlineStr">
        <is>
          <t>Grocery</t>
        </is>
      </c>
      <c r="E3902" t="n">
        <v>28432.16</v>
      </c>
      <c r="F3902" t="n">
        <v>24320.56</v>
      </c>
      <c r="G3902" t="n">
        <v>30787.67</v>
      </c>
      <c r="H3902" t="n">
        <v>65</v>
      </c>
      <c r="I3902" t="n">
        <v>24</v>
      </c>
      <c r="J3902" t="n">
        <v>0</v>
      </c>
      <c r="K3902">
        <f>E3902-F3902</f>
        <v/>
      </c>
      <c r="L3902" s="10">
        <f>IFERROR(K3902/E3902,0)</f>
        <v/>
      </c>
      <c r="M3902">
        <f>YEAR(A3902)</f>
        <v/>
      </c>
      <c r="N3902">
        <f>"Q"&amp;ROUNDUP(MONTH(A3902)/3,0)</f>
        <v/>
      </c>
      <c r="O3902">
        <f>TEXT(A3902,"mmm")</f>
        <v/>
      </c>
    </row>
    <row r="3903">
      <c r="A3903" s="13" t="n">
        <v>45689</v>
      </c>
      <c r="B3903" t="inlineStr">
        <is>
          <t>North</t>
        </is>
      </c>
      <c r="C3903" t="inlineStr">
        <is>
          <t>Mobile App</t>
        </is>
      </c>
      <c r="D3903" t="inlineStr">
        <is>
          <t>Home &amp; Kitchen</t>
        </is>
      </c>
      <c r="E3903" t="n">
        <v>74455.16</v>
      </c>
      <c r="F3903" t="n">
        <v>49624.95</v>
      </c>
      <c r="G3903" t="n">
        <v>78794.53</v>
      </c>
      <c r="H3903" t="n">
        <v>30</v>
      </c>
      <c r="I3903" t="n">
        <v>26</v>
      </c>
      <c r="J3903" t="n">
        <v>2</v>
      </c>
      <c r="K3903">
        <f>E3903-F3903</f>
        <v/>
      </c>
      <c r="L3903" s="10">
        <f>IFERROR(K3903/E3903,0)</f>
        <v/>
      </c>
      <c r="M3903">
        <f>YEAR(A3903)</f>
        <v/>
      </c>
      <c r="N3903">
        <f>"Q"&amp;ROUNDUP(MONTH(A3903)/3,0)</f>
        <v/>
      </c>
      <c r="O3903">
        <f>TEXT(A3903,"mmm")</f>
        <v/>
      </c>
    </row>
    <row r="3904">
      <c r="A3904" s="13" t="n">
        <v>45689</v>
      </c>
      <c r="B3904" t="inlineStr">
        <is>
          <t>North</t>
        </is>
      </c>
      <c r="C3904" t="inlineStr">
        <is>
          <t>Mobile App</t>
        </is>
      </c>
      <c r="D3904" t="inlineStr">
        <is>
          <t>Sports</t>
        </is>
      </c>
      <c r="E3904" t="n">
        <v>39078.68</v>
      </c>
      <c r="F3904" t="n">
        <v>27589.81</v>
      </c>
      <c r="G3904" t="n">
        <v>44328.28</v>
      </c>
      <c r="H3904" t="n">
        <v>16</v>
      </c>
      <c r="I3904" t="n">
        <v>12</v>
      </c>
      <c r="J3904" t="n">
        <v>1</v>
      </c>
      <c r="K3904">
        <f>E3904-F3904</f>
        <v/>
      </c>
      <c r="L3904" s="10">
        <f>IFERROR(K3904/E3904,0)</f>
        <v/>
      </c>
      <c r="M3904">
        <f>YEAR(A3904)</f>
        <v/>
      </c>
      <c r="N3904">
        <f>"Q"&amp;ROUNDUP(MONTH(A3904)/3,0)</f>
        <v/>
      </c>
      <c r="O3904">
        <f>TEXT(A3904,"mmm")</f>
        <v/>
      </c>
    </row>
    <row r="3905">
      <c r="A3905" s="13" t="n">
        <v>45689</v>
      </c>
      <c r="B3905" t="inlineStr">
        <is>
          <t>North</t>
        </is>
      </c>
      <c r="C3905" t="inlineStr">
        <is>
          <t>Mobile App</t>
        </is>
      </c>
      <c r="D3905" t="inlineStr">
        <is>
          <t>Unknown</t>
        </is>
      </c>
      <c r="E3905" t="n">
        <v>1283.37</v>
      </c>
      <c r="F3905" t="n">
        <v>826.55</v>
      </c>
      <c r="G3905" t="n">
        <v>1350.92</v>
      </c>
      <c r="H3905" t="n">
        <v>1</v>
      </c>
      <c r="I3905" t="n">
        <v>1</v>
      </c>
      <c r="J3905" t="n">
        <v>0</v>
      </c>
      <c r="K3905">
        <f>E3905-F3905</f>
        <v/>
      </c>
      <c r="L3905" s="10">
        <f>IFERROR(K3905/E3905,0)</f>
        <v/>
      </c>
      <c r="M3905">
        <f>YEAR(A3905)</f>
        <v/>
      </c>
      <c r="N3905">
        <f>"Q"&amp;ROUNDUP(MONTH(A3905)/3,0)</f>
        <v/>
      </c>
      <c r="O3905">
        <f>TEXT(A3905,"mmm")</f>
        <v/>
      </c>
    </row>
    <row r="3906">
      <c r="A3906" s="13" t="n">
        <v>45689</v>
      </c>
      <c r="B3906" t="inlineStr">
        <is>
          <t>North</t>
        </is>
      </c>
      <c r="C3906" t="inlineStr">
        <is>
          <t>Retail Store</t>
        </is>
      </c>
      <c r="D3906" t="inlineStr">
        <is>
          <t>Beauty</t>
        </is>
      </c>
      <c r="E3906" t="n">
        <v>4580.84</v>
      </c>
      <c r="F3906" t="n">
        <v>2279.73</v>
      </c>
      <c r="G3906" t="n">
        <v>4716.85</v>
      </c>
      <c r="H3906" t="n">
        <v>9</v>
      </c>
      <c r="I3906" t="n">
        <v>7</v>
      </c>
      <c r="J3906" t="n">
        <v>0</v>
      </c>
      <c r="K3906">
        <f>E3906-F3906</f>
        <v/>
      </c>
      <c r="L3906" s="10">
        <f>IFERROR(K3906/E3906,0)</f>
        <v/>
      </c>
      <c r="M3906">
        <f>YEAR(A3906)</f>
        <v/>
      </c>
      <c r="N3906">
        <f>"Q"&amp;ROUNDUP(MONTH(A3906)/3,0)</f>
        <v/>
      </c>
      <c r="O3906">
        <f>TEXT(A3906,"mmm")</f>
        <v/>
      </c>
    </row>
    <row r="3907">
      <c r="A3907" s="13" t="n">
        <v>45689</v>
      </c>
      <c r="B3907" t="inlineStr">
        <is>
          <t>North</t>
        </is>
      </c>
      <c r="C3907" t="inlineStr">
        <is>
          <t>Retail Store</t>
        </is>
      </c>
      <c r="D3907" t="inlineStr">
        <is>
          <t>Books</t>
        </is>
      </c>
      <c r="E3907" t="n">
        <v>5528</v>
      </c>
      <c r="F3907" t="n">
        <v>3757.64</v>
      </c>
      <c r="G3907" t="n">
        <v>5796.3</v>
      </c>
      <c r="H3907" t="n">
        <v>11</v>
      </c>
      <c r="I3907" t="n">
        <v>9</v>
      </c>
      <c r="J3907" t="n">
        <v>1</v>
      </c>
      <c r="K3907">
        <f>E3907-F3907</f>
        <v/>
      </c>
      <c r="L3907" s="10">
        <f>IFERROR(K3907/E3907,0)</f>
        <v/>
      </c>
      <c r="M3907">
        <f>YEAR(A3907)</f>
        <v/>
      </c>
      <c r="N3907">
        <f>"Q"&amp;ROUNDUP(MONTH(A3907)/3,0)</f>
        <v/>
      </c>
      <c r="O3907">
        <f>TEXT(A3907,"mmm")</f>
        <v/>
      </c>
    </row>
    <row r="3908">
      <c r="A3908" s="13" t="n">
        <v>45689</v>
      </c>
      <c r="B3908" t="inlineStr">
        <is>
          <t>North</t>
        </is>
      </c>
      <c r="C3908" t="inlineStr">
        <is>
          <t>Retail Store</t>
        </is>
      </c>
      <c r="D3908" t="inlineStr">
        <is>
          <t>Electronics</t>
        </is>
      </c>
      <c r="E3908" t="n">
        <v>148205.64</v>
      </c>
      <c r="F3908" t="n">
        <v>127619.82</v>
      </c>
      <c r="G3908" t="n">
        <v>152783.57</v>
      </c>
      <c r="H3908" t="n">
        <v>13</v>
      </c>
      <c r="I3908" t="n">
        <v>12</v>
      </c>
      <c r="J3908" t="n">
        <v>1</v>
      </c>
      <c r="K3908">
        <f>E3908-F3908</f>
        <v/>
      </c>
      <c r="L3908" s="10">
        <f>IFERROR(K3908/E3908,0)</f>
        <v/>
      </c>
      <c r="M3908">
        <f>YEAR(A3908)</f>
        <v/>
      </c>
      <c r="N3908">
        <f>"Q"&amp;ROUNDUP(MONTH(A3908)/3,0)</f>
        <v/>
      </c>
      <c r="O3908">
        <f>TEXT(A3908,"mmm")</f>
        <v/>
      </c>
    </row>
    <row r="3909">
      <c r="A3909" s="13" t="n">
        <v>45689</v>
      </c>
      <c r="B3909" t="inlineStr">
        <is>
          <t>North</t>
        </is>
      </c>
      <c r="C3909" t="inlineStr">
        <is>
          <t>Retail Store</t>
        </is>
      </c>
      <c r="D3909" t="inlineStr">
        <is>
          <t>Fashion</t>
        </is>
      </c>
      <c r="E3909" t="n">
        <v>33222.92</v>
      </c>
      <c r="F3909" t="n">
        <v>17575.31</v>
      </c>
      <c r="G3909" t="n">
        <v>34596.07</v>
      </c>
      <c r="H3909" t="n">
        <v>24</v>
      </c>
      <c r="I3909" t="n">
        <v>17</v>
      </c>
      <c r="J3909" t="n">
        <v>0</v>
      </c>
      <c r="K3909">
        <f>E3909-F3909</f>
        <v/>
      </c>
      <c r="L3909" s="10">
        <f>IFERROR(K3909/E3909,0)</f>
        <v/>
      </c>
      <c r="M3909">
        <f>YEAR(A3909)</f>
        <v/>
      </c>
      <c r="N3909">
        <f>"Q"&amp;ROUNDUP(MONTH(A3909)/3,0)</f>
        <v/>
      </c>
      <c r="O3909">
        <f>TEXT(A3909,"mmm")</f>
        <v/>
      </c>
    </row>
    <row r="3910">
      <c r="A3910" s="13" t="n">
        <v>45689</v>
      </c>
      <c r="B3910" t="inlineStr">
        <is>
          <t>North</t>
        </is>
      </c>
      <c r="C3910" t="inlineStr">
        <is>
          <t>Retail Store</t>
        </is>
      </c>
      <c r="D3910" t="inlineStr">
        <is>
          <t>Grocery</t>
        </is>
      </c>
      <c r="E3910" t="n">
        <v>7850.41</v>
      </c>
      <c r="F3910" t="n">
        <v>6487.39</v>
      </c>
      <c r="G3910" t="n">
        <v>8113.05</v>
      </c>
      <c r="H3910" t="n">
        <v>19</v>
      </c>
      <c r="I3910" t="n">
        <v>9</v>
      </c>
      <c r="J3910" t="n">
        <v>0</v>
      </c>
      <c r="K3910">
        <f>E3910-F3910</f>
        <v/>
      </c>
      <c r="L3910" s="10">
        <f>IFERROR(K3910/E3910,0)</f>
        <v/>
      </c>
      <c r="M3910">
        <f>YEAR(A3910)</f>
        <v/>
      </c>
      <c r="N3910">
        <f>"Q"&amp;ROUNDUP(MONTH(A3910)/3,0)</f>
        <v/>
      </c>
      <c r="O3910">
        <f>TEXT(A3910,"mmm")</f>
        <v/>
      </c>
    </row>
    <row r="3911">
      <c r="A3911" s="13" t="n">
        <v>45689</v>
      </c>
      <c r="B3911" t="inlineStr">
        <is>
          <t>North</t>
        </is>
      </c>
      <c r="C3911" t="inlineStr">
        <is>
          <t>Retail Store</t>
        </is>
      </c>
      <c r="D3911" t="inlineStr">
        <is>
          <t>Home &amp; Kitchen</t>
        </is>
      </c>
      <c r="E3911" t="n">
        <v>20632.86</v>
      </c>
      <c r="F3911" t="n">
        <v>13668.23</v>
      </c>
      <c r="G3911" t="n">
        <v>21273.97</v>
      </c>
      <c r="H3911" t="n">
        <v>11</v>
      </c>
      <c r="I3911" t="n">
        <v>9</v>
      </c>
      <c r="J3911" t="n">
        <v>2</v>
      </c>
      <c r="K3911">
        <f>E3911-F3911</f>
        <v/>
      </c>
      <c r="L3911" s="10">
        <f>IFERROR(K3911/E3911,0)</f>
        <v/>
      </c>
      <c r="M3911">
        <f>YEAR(A3911)</f>
        <v/>
      </c>
      <c r="N3911">
        <f>"Q"&amp;ROUNDUP(MONTH(A3911)/3,0)</f>
        <v/>
      </c>
      <c r="O3911">
        <f>TEXT(A3911,"mmm")</f>
        <v/>
      </c>
    </row>
    <row r="3912">
      <c r="A3912" s="13" t="n">
        <v>45689</v>
      </c>
      <c r="B3912" t="inlineStr">
        <is>
          <t>North</t>
        </is>
      </c>
      <c r="C3912" t="inlineStr">
        <is>
          <t>Retail Store</t>
        </is>
      </c>
      <c r="D3912" t="inlineStr">
        <is>
          <t>Sports</t>
        </is>
      </c>
      <c r="E3912" t="n">
        <v>20042.32</v>
      </c>
      <c r="F3912" t="n">
        <v>13300.47</v>
      </c>
      <c r="G3912" t="n">
        <v>21151.76</v>
      </c>
      <c r="H3912" t="n">
        <v>4</v>
      </c>
      <c r="I3912" t="n">
        <v>3</v>
      </c>
      <c r="J3912" t="n">
        <v>0</v>
      </c>
      <c r="K3912">
        <f>E3912-F3912</f>
        <v/>
      </c>
      <c r="L3912" s="10">
        <f>IFERROR(K3912/E3912,0)</f>
        <v/>
      </c>
      <c r="M3912">
        <f>YEAR(A3912)</f>
        <v/>
      </c>
      <c r="N3912">
        <f>"Q"&amp;ROUNDUP(MONTH(A3912)/3,0)</f>
        <v/>
      </c>
      <c r="O3912">
        <f>TEXT(A3912,"mmm")</f>
        <v/>
      </c>
    </row>
    <row r="3913">
      <c r="A3913" s="13" t="n">
        <v>45689</v>
      </c>
      <c r="B3913" t="inlineStr">
        <is>
          <t>North</t>
        </is>
      </c>
      <c r="C3913" t="inlineStr">
        <is>
          <t>Unknown</t>
        </is>
      </c>
      <c r="D3913" t="inlineStr">
        <is>
          <t>Beauty</t>
        </is>
      </c>
      <c r="E3913" t="n">
        <v>339.73</v>
      </c>
      <c r="F3913" t="n">
        <v>186.41</v>
      </c>
      <c r="G3913" t="n">
        <v>377.48</v>
      </c>
      <c r="H3913" t="n">
        <v>1</v>
      </c>
      <c r="I3913" t="n">
        <v>1</v>
      </c>
      <c r="J3913" t="n">
        <v>0</v>
      </c>
      <c r="K3913">
        <f>E3913-F3913</f>
        <v/>
      </c>
      <c r="L3913" s="10">
        <f>IFERROR(K3913/E3913,0)</f>
        <v/>
      </c>
      <c r="M3913">
        <f>YEAR(A3913)</f>
        <v/>
      </c>
      <c r="N3913">
        <f>"Q"&amp;ROUNDUP(MONTH(A3913)/3,0)</f>
        <v/>
      </c>
      <c r="O3913">
        <f>TEXT(A3913,"mmm")</f>
        <v/>
      </c>
    </row>
    <row r="3914">
      <c r="A3914" s="13" t="n">
        <v>45689</v>
      </c>
      <c r="B3914" t="inlineStr">
        <is>
          <t>North</t>
        </is>
      </c>
      <c r="C3914" t="inlineStr">
        <is>
          <t>Unknown</t>
        </is>
      </c>
      <c r="D3914" t="inlineStr">
        <is>
          <t>Books</t>
        </is>
      </c>
      <c r="E3914" t="n">
        <v>980.25</v>
      </c>
      <c r="F3914" t="n">
        <v>749.38</v>
      </c>
      <c r="G3914" t="n">
        <v>1089.18</v>
      </c>
      <c r="H3914" t="n">
        <v>3</v>
      </c>
      <c r="I3914" t="n">
        <v>2</v>
      </c>
      <c r="J3914" t="n">
        <v>0</v>
      </c>
      <c r="K3914">
        <f>E3914-F3914</f>
        <v/>
      </c>
      <c r="L3914" s="10">
        <f>IFERROR(K3914/E3914,0)</f>
        <v/>
      </c>
      <c r="M3914">
        <f>YEAR(A3914)</f>
        <v/>
      </c>
      <c r="N3914">
        <f>"Q"&amp;ROUNDUP(MONTH(A3914)/3,0)</f>
        <v/>
      </c>
      <c r="O3914">
        <f>TEXT(A3914,"mmm")</f>
        <v/>
      </c>
    </row>
    <row r="3915">
      <c r="A3915" s="13" t="n">
        <v>45689</v>
      </c>
      <c r="B3915" t="inlineStr">
        <is>
          <t>North</t>
        </is>
      </c>
      <c r="C3915" t="inlineStr">
        <is>
          <t>Unknown</t>
        </is>
      </c>
      <c r="D3915" t="inlineStr">
        <is>
          <t>Electronics</t>
        </is>
      </c>
      <c r="E3915" t="n">
        <v>24835.8</v>
      </c>
      <c r="F3915" t="n">
        <v>21788.54</v>
      </c>
      <c r="G3915" t="n">
        <v>25923.78</v>
      </c>
      <c r="H3915" t="n">
        <v>2</v>
      </c>
      <c r="I3915" t="n">
        <v>2</v>
      </c>
      <c r="J3915" t="n">
        <v>1</v>
      </c>
      <c r="K3915">
        <f>E3915-F3915</f>
        <v/>
      </c>
      <c r="L3915" s="10">
        <f>IFERROR(K3915/E3915,0)</f>
        <v/>
      </c>
      <c r="M3915">
        <f>YEAR(A3915)</f>
        <v/>
      </c>
      <c r="N3915">
        <f>"Q"&amp;ROUNDUP(MONTH(A3915)/3,0)</f>
        <v/>
      </c>
      <c r="O3915">
        <f>TEXT(A3915,"mmm")</f>
        <v/>
      </c>
    </row>
    <row r="3916">
      <c r="A3916" s="13" t="n">
        <v>45689</v>
      </c>
      <c r="B3916" t="inlineStr">
        <is>
          <t>North</t>
        </is>
      </c>
      <c r="C3916" t="inlineStr">
        <is>
          <t>Unknown</t>
        </is>
      </c>
      <c r="D3916" t="inlineStr">
        <is>
          <t>Fashion</t>
        </is>
      </c>
      <c r="E3916" t="n">
        <v>2898.9</v>
      </c>
      <c r="F3916" t="n">
        <v>1448.68</v>
      </c>
      <c r="G3916" t="n">
        <v>3221</v>
      </c>
      <c r="H3916" t="n">
        <v>2</v>
      </c>
      <c r="I3916" t="n">
        <v>1</v>
      </c>
      <c r="J3916" t="n">
        <v>0</v>
      </c>
      <c r="K3916">
        <f>E3916-F3916</f>
        <v/>
      </c>
      <c r="L3916" s="10">
        <f>IFERROR(K3916/E3916,0)</f>
        <v/>
      </c>
      <c r="M3916">
        <f>YEAR(A3916)</f>
        <v/>
      </c>
      <c r="N3916">
        <f>"Q"&amp;ROUNDUP(MONTH(A3916)/3,0)</f>
        <v/>
      </c>
      <c r="O3916">
        <f>TEXT(A3916,"mmm")</f>
        <v/>
      </c>
    </row>
    <row r="3917">
      <c r="A3917" s="13" t="n">
        <v>45689</v>
      </c>
      <c r="B3917" t="inlineStr">
        <is>
          <t>North</t>
        </is>
      </c>
      <c r="C3917" t="inlineStr">
        <is>
          <t>Unknown</t>
        </is>
      </c>
      <c r="D3917" t="inlineStr">
        <is>
          <t>Grocery</t>
        </is>
      </c>
      <c r="E3917" t="n">
        <v>2743.97</v>
      </c>
      <c r="F3917" t="n">
        <v>2290.89</v>
      </c>
      <c r="G3917" t="n">
        <v>2978.73</v>
      </c>
      <c r="H3917" t="n">
        <v>6</v>
      </c>
      <c r="I3917" t="n">
        <v>2</v>
      </c>
      <c r="J3917" t="n">
        <v>1</v>
      </c>
      <c r="K3917">
        <f>E3917-F3917</f>
        <v/>
      </c>
      <c r="L3917" s="10">
        <f>IFERROR(K3917/E3917,0)</f>
        <v/>
      </c>
      <c r="M3917">
        <f>YEAR(A3917)</f>
        <v/>
      </c>
      <c r="N3917">
        <f>"Q"&amp;ROUNDUP(MONTH(A3917)/3,0)</f>
        <v/>
      </c>
      <c r="O3917">
        <f>TEXT(A3917,"mmm")</f>
        <v/>
      </c>
    </row>
    <row r="3918">
      <c r="A3918" s="13" t="n">
        <v>45689</v>
      </c>
      <c r="B3918" t="inlineStr">
        <is>
          <t>North</t>
        </is>
      </c>
      <c r="C3918" t="inlineStr">
        <is>
          <t>Unknown</t>
        </is>
      </c>
      <c r="D3918" t="inlineStr">
        <is>
          <t>Home &amp; Kitchen</t>
        </is>
      </c>
      <c r="E3918" t="n">
        <v>1057.32</v>
      </c>
      <c r="F3918" t="n">
        <v>648.05</v>
      </c>
      <c r="G3918" t="n">
        <v>1112.97</v>
      </c>
      <c r="H3918" t="n">
        <v>1</v>
      </c>
      <c r="I3918" t="n">
        <v>1</v>
      </c>
      <c r="J3918" t="n">
        <v>0</v>
      </c>
      <c r="K3918">
        <f>E3918-F3918</f>
        <v/>
      </c>
      <c r="L3918" s="10">
        <f>IFERROR(K3918/E3918,0)</f>
        <v/>
      </c>
      <c r="M3918">
        <f>YEAR(A3918)</f>
        <v/>
      </c>
      <c r="N3918">
        <f>"Q"&amp;ROUNDUP(MONTH(A3918)/3,0)</f>
        <v/>
      </c>
      <c r="O3918">
        <f>TEXT(A3918,"mmm")</f>
        <v/>
      </c>
    </row>
    <row r="3919">
      <c r="A3919" s="13" t="n">
        <v>45689</v>
      </c>
      <c r="B3919" t="inlineStr">
        <is>
          <t>North</t>
        </is>
      </c>
      <c r="C3919" t="inlineStr">
        <is>
          <t>Website</t>
        </is>
      </c>
      <c r="D3919" t="inlineStr">
        <is>
          <t>Beauty</t>
        </is>
      </c>
      <c r="E3919" t="n">
        <v>8486.450000000001</v>
      </c>
      <c r="F3919" t="n">
        <v>4673.95</v>
      </c>
      <c r="G3919" t="n">
        <v>9316.9</v>
      </c>
      <c r="H3919" t="n">
        <v>16</v>
      </c>
      <c r="I3919" t="n">
        <v>15</v>
      </c>
      <c r="J3919" t="n">
        <v>0</v>
      </c>
      <c r="K3919">
        <f>E3919-F3919</f>
        <v/>
      </c>
      <c r="L3919" s="10">
        <f>IFERROR(K3919/E3919,0)</f>
        <v/>
      </c>
      <c r="M3919">
        <f>YEAR(A3919)</f>
        <v/>
      </c>
      <c r="N3919">
        <f>"Q"&amp;ROUNDUP(MONTH(A3919)/3,0)</f>
        <v/>
      </c>
      <c r="O3919">
        <f>TEXT(A3919,"mmm")</f>
        <v/>
      </c>
    </row>
    <row r="3920">
      <c r="A3920" s="13" t="n">
        <v>45689</v>
      </c>
      <c r="B3920" t="inlineStr">
        <is>
          <t>North</t>
        </is>
      </c>
      <c r="C3920" t="inlineStr">
        <is>
          <t>Website</t>
        </is>
      </c>
      <c r="D3920" t="inlineStr">
        <is>
          <t>Books</t>
        </is>
      </c>
      <c r="E3920" t="n">
        <v>9647.799999999999</v>
      </c>
      <c r="F3920" t="n">
        <v>7040.61</v>
      </c>
      <c r="G3920" t="n">
        <v>10243.81</v>
      </c>
      <c r="H3920" t="n">
        <v>19</v>
      </c>
      <c r="I3920" t="n">
        <v>16</v>
      </c>
      <c r="J3920" t="n">
        <v>0</v>
      </c>
      <c r="K3920">
        <f>E3920-F3920</f>
        <v/>
      </c>
      <c r="L3920" s="10">
        <f>IFERROR(K3920/E3920,0)</f>
        <v/>
      </c>
      <c r="M3920">
        <f>YEAR(A3920)</f>
        <v/>
      </c>
      <c r="N3920">
        <f>"Q"&amp;ROUNDUP(MONTH(A3920)/3,0)</f>
        <v/>
      </c>
      <c r="O3920">
        <f>TEXT(A3920,"mmm")</f>
        <v/>
      </c>
    </row>
    <row r="3921">
      <c r="A3921" s="13" t="n">
        <v>45689</v>
      </c>
      <c r="B3921" t="inlineStr">
        <is>
          <t>North</t>
        </is>
      </c>
      <c r="C3921" t="inlineStr">
        <is>
          <t>Website</t>
        </is>
      </c>
      <c r="D3921" t="inlineStr">
        <is>
          <t>Electronics</t>
        </is>
      </c>
      <c r="E3921" t="n">
        <v>249928.52</v>
      </c>
      <c r="F3921" t="n">
        <v>232014.18</v>
      </c>
      <c r="G3921" t="n">
        <v>278920.83</v>
      </c>
      <c r="H3921" t="n">
        <v>22</v>
      </c>
      <c r="I3921" t="n">
        <v>15</v>
      </c>
      <c r="J3921" t="n">
        <v>2</v>
      </c>
      <c r="K3921">
        <f>E3921-F3921</f>
        <v/>
      </c>
      <c r="L3921" s="10">
        <f>IFERROR(K3921/E3921,0)</f>
        <v/>
      </c>
      <c r="M3921">
        <f>YEAR(A3921)</f>
        <v/>
      </c>
      <c r="N3921">
        <f>"Q"&amp;ROUNDUP(MONTH(A3921)/3,0)</f>
        <v/>
      </c>
      <c r="O3921">
        <f>TEXT(A3921,"mmm")</f>
        <v/>
      </c>
    </row>
    <row r="3922">
      <c r="A3922" s="13" t="n">
        <v>45689</v>
      </c>
      <c r="B3922" t="inlineStr">
        <is>
          <t>North</t>
        </is>
      </c>
      <c r="C3922" t="inlineStr">
        <is>
          <t>Website</t>
        </is>
      </c>
      <c r="D3922" t="inlineStr">
        <is>
          <t>Fashion</t>
        </is>
      </c>
      <c r="E3922" t="n">
        <v>63025.3</v>
      </c>
      <c r="F3922" t="n">
        <v>35619.27</v>
      </c>
      <c r="G3922" t="n">
        <v>68606.97</v>
      </c>
      <c r="H3922" t="n">
        <v>49</v>
      </c>
      <c r="I3922" t="n">
        <v>40</v>
      </c>
      <c r="J3922" t="n">
        <v>6</v>
      </c>
      <c r="K3922">
        <f>E3922-F3922</f>
        <v/>
      </c>
      <c r="L3922" s="10">
        <f>IFERROR(K3922/E3922,0)</f>
        <v/>
      </c>
      <c r="M3922">
        <f>YEAR(A3922)</f>
        <v/>
      </c>
      <c r="N3922">
        <f>"Q"&amp;ROUNDUP(MONTH(A3922)/3,0)</f>
        <v/>
      </c>
      <c r="O3922">
        <f>TEXT(A3922,"mmm")</f>
        <v/>
      </c>
    </row>
    <row r="3923">
      <c r="A3923" s="13" t="n">
        <v>45689</v>
      </c>
      <c r="B3923" t="inlineStr">
        <is>
          <t>North</t>
        </is>
      </c>
      <c r="C3923" t="inlineStr">
        <is>
          <t>Website</t>
        </is>
      </c>
      <c r="D3923" t="inlineStr">
        <is>
          <t>Grocery</t>
        </is>
      </c>
      <c r="E3923" t="n">
        <v>21492.08</v>
      </c>
      <c r="F3923" t="n">
        <v>18186.56</v>
      </c>
      <c r="G3923" t="n">
        <v>23167.81</v>
      </c>
      <c r="H3923" t="n">
        <v>60</v>
      </c>
      <c r="I3923" t="n">
        <v>22</v>
      </c>
      <c r="J3923" t="n">
        <v>1</v>
      </c>
      <c r="K3923">
        <f>E3923-F3923</f>
        <v/>
      </c>
      <c r="L3923" s="10">
        <f>IFERROR(K3923/E3923,0)</f>
        <v/>
      </c>
      <c r="M3923">
        <f>YEAR(A3923)</f>
        <v/>
      </c>
      <c r="N3923">
        <f>"Q"&amp;ROUNDUP(MONTH(A3923)/3,0)</f>
        <v/>
      </c>
      <c r="O3923">
        <f>TEXT(A3923,"mmm")</f>
        <v/>
      </c>
    </row>
    <row r="3924">
      <c r="A3924" s="13" t="n">
        <v>45689</v>
      </c>
      <c r="B3924" t="inlineStr">
        <is>
          <t>North</t>
        </is>
      </c>
      <c r="C3924" t="inlineStr">
        <is>
          <t>Website</t>
        </is>
      </c>
      <c r="D3924" t="inlineStr">
        <is>
          <t>Home &amp; Kitchen</t>
        </is>
      </c>
      <c r="E3924" t="n">
        <v>88499.56</v>
      </c>
      <c r="F3924" t="n">
        <v>58650.33</v>
      </c>
      <c r="G3924" t="n">
        <v>92750.37</v>
      </c>
      <c r="H3924" t="n">
        <v>37</v>
      </c>
      <c r="I3924" t="n">
        <v>29</v>
      </c>
      <c r="J3924" t="n">
        <v>1</v>
      </c>
      <c r="K3924">
        <f>E3924-F3924</f>
        <v/>
      </c>
      <c r="L3924" s="10">
        <f>IFERROR(K3924/E3924,0)</f>
        <v/>
      </c>
      <c r="M3924">
        <f>YEAR(A3924)</f>
        <v/>
      </c>
      <c r="N3924">
        <f>"Q"&amp;ROUNDUP(MONTH(A3924)/3,0)</f>
        <v/>
      </c>
      <c r="O3924">
        <f>TEXT(A3924,"mmm")</f>
        <v/>
      </c>
    </row>
    <row r="3925">
      <c r="A3925" s="13" t="n">
        <v>45689</v>
      </c>
      <c r="B3925" t="inlineStr">
        <is>
          <t>North</t>
        </is>
      </c>
      <c r="C3925" t="inlineStr">
        <is>
          <t>Website</t>
        </is>
      </c>
      <c r="D3925" t="inlineStr">
        <is>
          <t>Sports</t>
        </is>
      </c>
      <c r="E3925" t="n">
        <v>34154.93</v>
      </c>
      <c r="F3925" t="n">
        <v>22148.05</v>
      </c>
      <c r="G3925" t="n">
        <v>35887.49</v>
      </c>
      <c r="H3925" t="n">
        <v>10</v>
      </c>
      <c r="I3925" t="n">
        <v>9</v>
      </c>
      <c r="J3925" t="n">
        <v>1</v>
      </c>
      <c r="K3925">
        <f>E3925-F3925</f>
        <v/>
      </c>
      <c r="L3925" s="10">
        <f>IFERROR(K3925/E3925,0)</f>
        <v/>
      </c>
      <c r="M3925">
        <f>YEAR(A3925)</f>
        <v/>
      </c>
      <c r="N3925">
        <f>"Q"&amp;ROUNDUP(MONTH(A3925)/3,0)</f>
        <v/>
      </c>
      <c r="O3925">
        <f>TEXT(A3925,"mmm")</f>
        <v/>
      </c>
    </row>
    <row r="3926">
      <c r="A3926" s="13" t="n">
        <v>45689</v>
      </c>
      <c r="B3926" t="inlineStr">
        <is>
          <t>South</t>
        </is>
      </c>
      <c r="C3926" t="inlineStr">
        <is>
          <t>Marketplace</t>
        </is>
      </c>
      <c r="D3926" t="inlineStr">
        <is>
          <t>Beauty</t>
        </is>
      </c>
      <c r="E3926" t="n">
        <v>13735.81</v>
      </c>
      <c r="F3926" t="n">
        <v>7972.51</v>
      </c>
      <c r="G3926" t="n">
        <v>15297.07</v>
      </c>
      <c r="H3926" t="n">
        <v>27</v>
      </c>
      <c r="I3926" t="n">
        <v>22</v>
      </c>
      <c r="J3926" t="n">
        <v>0</v>
      </c>
      <c r="K3926">
        <f>E3926-F3926</f>
        <v/>
      </c>
      <c r="L3926" s="10">
        <f>IFERROR(K3926/E3926,0)</f>
        <v/>
      </c>
      <c r="M3926">
        <f>YEAR(A3926)</f>
        <v/>
      </c>
      <c r="N3926">
        <f>"Q"&amp;ROUNDUP(MONTH(A3926)/3,0)</f>
        <v/>
      </c>
      <c r="O3926">
        <f>TEXT(A3926,"mmm")</f>
        <v/>
      </c>
    </row>
    <row r="3927">
      <c r="A3927" s="13" t="n">
        <v>45689</v>
      </c>
      <c r="B3927" t="inlineStr">
        <is>
          <t>South</t>
        </is>
      </c>
      <c r="C3927" t="inlineStr">
        <is>
          <t>Marketplace</t>
        </is>
      </c>
      <c r="D3927" t="inlineStr">
        <is>
          <t>Books</t>
        </is>
      </c>
      <c r="E3927" t="n">
        <v>9093.4</v>
      </c>
      <c r="F3927" t="n">
        <v>6711.63</v>
      </c>
      <c r="G3927" t="n">
        <v>9928.01</v>
      </c>
      <c r="H3927" t="n">
        <v>21</v>
      </c>
      <c r="I3927" t="n">
        <v>15</v>
      </c>
      <c r="J3927" t="n">
        <v>3</v>
      </c>
      <c r="K3927">
        <f>E3927-F3927</f>
        <v/>
      </c>
      <c r="L3927" s="10">
        <f>IFERROR(K3927/E3927,0)</f>
        <v/>
      </c>
      <c r="M3927">
        <f>YEAR(A3927)</f>
        <v/>
      </c>
      <c r="N3927">
        <f>"Q"&amp;ROUNDUP(MONTH(A3927)/3,0)</f>
        <v/>
      </c>
      <c r="O3927">
        <f>TEXT(A3927,"mmm")</f>
        <v/>
      </c>
    </row>
    <row r="3928">
      <c r="A3928" s="13" t="n">
        <v>45689</v>
      </c>
      <c r="B3928" t="inlineStr">
        <is>
          <t>South</t>
        </is>
      </c>
      <c r="C3928" t="inlineStr">
        <is>
          <t>Marketplace</t>
        </is>
      </c>
      <c r="D3928" t="inlineStr">
        <is>
          <t>Electronics</t>
        </is>
      </c>
      <c r="E3928" t="n">
        <v>433550.71</v>
      </c>
      <c r="F3928" t="n">
        <v>404922.12</v>
      </c>
      <c r="G3928" t="n">
        <v>488408.39</v>
      </c>
      <c r="H3928" t="n">
        <v>39</v>
      </c>
      <c r="I3928" t="n">
        <v>28</v>
      </c>
      <c r="J3928" t="n">
        <v>3</v>
      </c>
      <c r="K3928">
        <f>E3928-F3928</f>
        <v/>
      </c>
      <c r="L3928" s="10">
        <f>IFERROR(K3928/E3928,0)</f>
        <v/>
      </c>
      <c r="M3928">
        <f>YEAR(A3928)</f>
        <v/>
      </c>
      <c r="N3928">
        <f>"Q"&amp;ROUNDUP(MONTH(A3928)/3,0)</f>
        <v/>
      </c>
      <c r="O3928">
        <f>TEXT(A3928,"mmm")</f>
        <v/>
      </c>
    </row>
    <row r="3929">
      <c r="A3929" s="13" t="n">
        <v>45689</v>
      </c>
      <c r="B3929" t="inlineStr">
        <is>
          <t>South</t>
        </is>
      </c>
      <c r="C3929" t="inlineStr">
        <is>
          <t>Marketplace</t>
        </is>
      </c>
      <c r="D3929" t="inlineStr">
        <is>
          <t>Fashion</t>
        </is>
      </c>
      <c r="E3929" t="n">
        <v>88750.83</v>
      </c>
      <c r="F3929" t="n">
        <v>49693.16</v>
      </c>
      <c r="G3929" t="n">
        <v>98124.92</v>
      </c>
      <c r="H3929" t="n">
        <v>58</v>
      </c>
      <c r="I3929" t="n">
        <v>45</v>
      </c>
      <c r="J3929" t="n">
        <v>11</v>
      </c>
      <c r="K3929">
        <f>E3929-F3929</f>
        <v/>
      </c>
      <c r="L3929" s="10">
        <f>IFERROR(K3929/E3929,0)</f>
        <v/>
      </c>
      <c r="M3929">
        <f>YEAR(A3929)</f>
        <v/>
      </c>
      <c r="N3929">
        <f>"Q"&amp;ROUNDUP(MONTH(A3929)/3,0)</f>
        <v/>
      </c>
      <c r="O3929">
        <f>TEXT(A3929,"mmm")</f>
        <v/>
      </c>
    </row>
    <row r="3930">
      <c r="A3930" s="13" t="n">
        <v>45689</v>
      </c>
      <c r="B3930" t="inlineStr">
        <is>
          <t>South</t>
        </is>
      </c>
      <c r="C3930" t="inlineStr">
        <is>
          <t>Marketplace</t>
        </is>
      </c>
      <c r="D3930" t="inlineStr">
        <is>
          <t>Grocery</t>
        </is>
      </c>
      <c r="E3930" t="n">
        <v>29085.2</v>
      </c>
      <c r="F3930" t="n">
        <v>25547.61</v>
      </c>
      <c r="G3930" t="n">
        <v>32333.25</v>
      </c>
      <c r="H3930" t="n">
        <v>76</v>
      </c>
      <c r="I3930" t="n">
        <v>26</v>
      </c>
      <c r="J3930" t="n">
        <v>1</v>
      </c>
      <c r="K3930">
        <f>E3930-F3930</f>
        <v/>
      </c>
      <c r="L3930" s="10">
        <f>IFERROR(K3930/E3930,0)</f>
        <v/>
      </c>
      <c r="M3930">
        <f>YEAR(A3930)</f>
        <v/>
      </c>
      <c r="N3930">
        <f>"Q"&amp;ROUNDUP(MONTH(A3930)/3,0)</f>
        <v/>
      </c>
      <c r="O3930">
        <f>TEXT(A3930,"mmm")</f>
        <v/>
      </c>
    </row>
    <row r="3931">
      <c r="A3931" s="13" t="n">
        <v>45689</v>
      </c>
      <c r="B3931" t="inlineStr">
        <is>
          <t>South</t>
        </is>
      </c>
      <c r="C3931" t="inlineStr">
        <is>
          <t>Marketplace</t>
        </is>
      </c>
      <c r="D3931" t="inlineStr">
        <is>
          <t>Home &amp; Kitchen</t>
        </is>
      </c>
      <c r="E3931" t="n">
        <v>65042.89</v>
      </c>
      <c r="F3931" t="n">
        <v>46223.48</v>
      </c>
      <c r="G3931" t="n">
        <v>74472.45</v>
      </c>
      <c r="H3931" t="n">
        <v>26</v>
      </c>
      <c r="I3931" t="n">
        <v>18</v>
      </c>
      <c r="J3931" t="n">
        <v>0</v>
      </c>
      <c r="K3931">
        <f>E3931-F3931</f>
        <v/>
      </c>
      <c r="L3931" s="10">
        <f>IFERROR(K3931/E3931,0)</f>
        <v/>
      </c>
      <c r="M3931">
        <f>YEAR(A3931)</f>
        <v/>
      </c>
      <c r="N3931">
        <f>"Q"&amp;ROUNDUP(MONTH(A3931)/3,0)</f>
        <v/>
      </c>
      <c r="O3931">
        <f>TEXT(A3931,"mmm")</f>
        <v/>
      </c>
    </row>
    <row r="3932">
      <c r="A3932" s="13" t="n">
        <v>45689</v>
      </c>
      <c r="B3932" t="inlineStr">
        <is>
          <t>South</t>
        </is>
      </c>
      <c r="C3932" t="inlineStr">
        <is>
          <t>Marketplace</t>
        </is>
      </c>
      <c r="D3932" t="inlineStr">
        <is>
          <t>Sports</t>
        </is>
      </c>
      <c r="E3932" t="n">
        <v>36130.65</v>
      </c>
      <c r="F3932" t="n">
        <v>24392.11</v>
      </c>
      <c r="G3932" t="n">
        <v>40053.78</v>
      </c>
      <c r="H3932" t="n">
        <v>18</v>
      </c>
      <c r="I3932" t="n">
        <v>11</v>
      </c>
      <c r="J3932" t="n">
        <v>1</v>
      </c>
      <c r="K3932">
        <f>E3932-F3932</f>
        <v/>
      </c>
      <c r="L3932" s="10">
        <f>IFERROR(K3932/E3932,0)</f>
        <v/>
      </c>
      <c r="M3932">
        <f>YEAR(A3932)</f>
        <v/>
      </c>
      <c r="N3932">
        <f>"Q"&amp;ROUNDUP(MONTH(A3932)/3,0)</f>
        <v/>
      </c>
      <c r="O3932">
        <f>TEXT(A3932,"mmm")</f>
        <v/>
      </c>
    </row>
    <row r="3933">
      <c r="A3933" s="13" t="n">
        <v>45689</v>
      </c>
      <c r="B3933" t="inlineStr">
        <is>
          <t>South</t>
        </is>
      </c>
      <c r="C3933" t="inlineStr">
        <is>
          <t>Marketplace</t>
        </is>
      </c>
      <c r="D3933" t="inlineStr">
        <is>
          <t>Unknown</t>
        </is>
      </c>
      <c r="E3933" t="n">
        <v>16987.93</v>
      </c>
      <c r="F3933" t="n">
        <v>16346.5</v>
      </c>
      <c r="G3933" t="n">
        <v>19985.8</v>
      </c>
      <c r="H3933" t="n">
        <v>2</v>
      </c>
      <c r="I3933" t="n">
        <v>1</v>
      </c>
      <c r="J3933" t="n">
        <v>0</v>
      </c>
      <c r="K3933">
        <f>E3933-F3933</f>
        <v/>
      </c>
      <c r="L3933" s="10">
        <f>IFERROR(K3933/E3933,0)</f>
        <v/>
      </c>
      <c r="M3933">
        <f>YEAR(A3933)</f>
        <v/>
      </c>
      <c r="N3933">
        <f>"Q"&amp;ROUNDUP(MONTH(A3933)/3,0)</f>
        <v/>
      </c>
      <c r="O3933">
        <f>TEXT(A3933,"mmm")</f>
        <v/>
      </c>
    </row>
    <row r="3934">
      <c r="A3934" s="13" t="n">
        <v>45689</v>
      </c>
      <c r="B3934" t="inlineStr">
        <is>
          <t>South</t>
        </is>
      </c>
      <c r="C3934" t="inlineStr">
        <is>
          <t>Mobile App</t>
        </is>
      </c>
      <c r="D3934" t="inlineStr">
        <is>
          <t>Beauty</t>
        </is>
      </c>
      <c r="E3934" t="n">
        <v>14832.7</v>
      </c>
      <c r="F3934" t="n">
        <v>8495.27</v>
      </c>
      <c r="G3934" t="n">
        <v>16375.37</v>
      </c>
      <c r="H3934" t="n">
        <v>30</v>
      </c>
      <c r="I3934" t="n">
        <v>24</v>
      </c>
      <c r="J3934" t="n">
        <v>3</v>
      </c>
      <c r="K3934">
        <f>E3934-F3934</f>
        <v/>
      </c>
      <c r="L3934" s="10">
        <f>IFERROR(K3934/E3934,0)</f>
        <v/>
      </c>
      <c r="M3934">
        <f>YEAR(A3934)</f>
        <v/>
      </c>
      <c r="N3934">
        <f>"Q"&amp;ROUNDUP(MONTH(A3934)/3,0)</f>
        <v/>
      </c>
      <c r="O3934">
        <f>TEXT(A3934,"mmm")</f>
        <v/>
      </c>
    </row>
    <row r="3935">
      <c r="A3935" s="13" t="n">
        <v>45689</v>
      </c>
      <c r="B3935" t="inlineStr">
        <is>
          <t>South</t>
        </is>
      </c>
      <c r="C3935" t="inlineStr">
        <is>
          <t>Mobile App</t>
        </is>
      </c>
      <c r="D3935" t="inlineStr">
        <is>
          <t>Books</t>
        </is>
      </c>
      <c r="E3935" t="n">
        <v>11983.46</v>
      </c>
      <c r="F3935" t="n">
        <v>8661.379999999999</v>
      </c>
      <c r="G3935" t="n">
        <v>12986.74</v>
      </c>
      <c r="H3935" t="n">
        <v>23</v>
      </c>
      <c r="I3935" t="n">
        <v>21</v>
      </c>
      <c r="J3935" t="n">
        <v>1</v>
      </c>
      <c r="K3935">
        <f>E3935-F3935</f>
        <v/>
      </c>
      <c r="L3935" s="10">
        <f>IFERROR(K3935/E3935,0)</f>
        <v/>
      </c>
      <c r="M3935">
        <f>YEAR(A3935)</f>
        <v/>
      </c>
      <c r="N3935">
        <f>"Q"&amp;ROUNDUP(MONTH(A3935)/3,0)</f>
        <v/>
      </c>
      <c r="O3935">
        <f>TEXT(A3935,"mmm")</f>
        <v/>
      </c>
    </row>
    <row r="3936">
      <c r="A3936" s="13" t="n">
        <v>45689</v>
      </c>
      <c r="B3936" t="inlineStr">
        <is>
          <t>South</t>
        </is>
      </c>
      <c r="C3936" t="inlineStr">
        <is>
          <t>Mobile App</t>
        </is>
      </c>
      <c r="D3936" t="inlineStr">
        <is>
          <t>Electronics</t>
        </is>
      </c>
      <c r="E3936" t="n">
        <v>586873.1800000001</v>
      </c>
      <c r="F3936" t="n">
        <v>529480.4399999999</v>
      </c>
      <c r="G3936" t="n">
        <v>635828.28</v>
      </c>
      <c r="H3936" t="n">
        <v>61</v>
      </c>
      <c r="I3936" t="n">
        <v>46</v>
      </c>
      <c r="J3936" t="n">
        <v>4</v>
      </c>
      <c r="K3936">
        <f>E3936-F3936</f>
        <v/>
      </c>
      <c r="L3936" s="10">
        <f>IFERROR(K3936/E3936,0)</f>
        <v/>
      </c>
      <c r="M3936">
        <f>YEAR(A3936)</f>
        <v/>
      </c>
      <c r="N3936">
        <f>"Q"&amp;ROUNDUP(MONTH(A3936)/3,0)</f>
        <v/>
      </c>
      <c r="O3936">
        <f>TEXT(A3936,"mmm")</f>
        <v/>
      </c>
    </row>
    <row r="3937">
      <c r="A3937" s="13" t="n">
        <v>45689</v>
      </c>
      <c r="B3937" t="inlineStr">
        <is>
          <t>South</t>
        </is>
      </c>
      <c r="C3937" t="inlineStr">
        <is>
          <t>Mobile App</t>
        </is>
      </c>
      <c r="D3937" t="inlineStr">
        <is>
          <t>Fashion</t>
        </is>
      </c>
      <c r="E3937" t="n">
        <v>87945.73</v>
      </c>
      <c r="F3937" t="n">
        <v>48480.76</v>
      </c>
      <c r="G3937" t="n">
        <v>95610.16</v>
      </c>
      <c r="H3937" t="n">
        <v>63</v>
      </c>
      <c r="I3937" t="n">
        <v>49</v>
      </c>
      <c r="J3937" t="n">
        <v>12</v>
      </c>
      <c r="K3937">
        <f>E3937-F3937</f>
        <v/>
      </c>
      <c r="L3937" s="10">
        <f>IFERROR(K3937/E3937,0)</f>
        <v/>
      </c>
      <c r="M3937">
        <f>YEAR(A3937)</f>
        <v/>
      </c>
      <c r="N3937">
        <f>"Q"&amp;ROUNDUP(MONTH(A3937)/3,0)</f>
        <v/>
      </c>
      <c r="O3937">
        <f>TEXT(A3937,"mmm")</f>
        <v/>
      </c>
    </row>
    <row r="3938">
      <c r="A3938" s="13" t="n">
        <v>45689</v>
      </c>
      <c r="B3938" t="inlineStr">
        <is>
          <t>South</t>
        </is>
      </c>
      <c r="C3938" t="inlineStr">
        <is>
          <t>Mobile App</t>
        </is>
      </c>
      <c r="D3938" t="inlineStr">
        <is>
          <t>Grocery</t>
        </is>
      </c>
      <c r="E3938" t="n">
        <v>38738.64</v>
      </c>
      <c r="F3938" t="n">
        <v>32302.63</v>
      </c>
      <c r="G3938" t="n">
        <v>41361.37</v>
      </c>
      <c r="H3938" t="n">
        <v>99</v>
      </c>
      <c r="I3938" t="n">
        <v>37</v>
      </c>
      <c r="J3938" t="n">
        <v>0</v>
      </c>
      <c r="K3938">
        <f>E3938-F3938</f>
        <v/>
      </c>
      <c r="L3938" s="10">
        <f>IFERROR(K3938/E3938,0)</f>
        <v/>
      </c>
      <c r="M3938">
        <f>YEAR(A3938)</f>
        <v/>
      </c>
      <c r="N3938">
        <f>"Q"&amp;ROUNDUP(MONTH(A3938)/3,0)</f>
        <v/>
      </c>
      <c r="O3938">
        <f>TEXT(A3938,"mmm")</f>
        <v/>
      </c>
    </row>
    <row r="3939">
      <c r="A3939" s="13" t="n">
        <v>45689</v>
      </c>
      <c r="B3939" t="inlineStr">
        <is>
          <t>South</t>
        </is>
      </c>
      <c r="C3939" t="inlineStr">
        <is>
          <t>Mobile App</t>
        </is>
      </c>
      <c r="D3939" t="inlineStr">
        <is>
          <t>Home &amp; Kitchen</t>
        </is>
      </c>
      <c r="E3939" t="n">
        <v>68574.78999999999</v>
      </c>
      <c r="F3939" t="n">
        <v>47650.35</v>
      </c>
      <c r="G3939" t="n">
        <v>75509.67</v>
      </c>
      <c r="H3939" t="n">
        <v>37</v>
      </c>
      <c r="I3939" t="n">
        <v>27</v>
      </c>
      <c r="J3939" t="n">
        <v>2</v>
      </c>
      <c r="K3939">
        <f>E3939-F3939</f>
        <v/>
      </c>
      <c r="L3939" s="10">
        <f>IFERROR(K3939/E3939,0)</f>
        <v/>
      </c>
      <c r="M3939">
        <f>YEAR(A3939)</f>
        <v/>
      </c>
      <c r="N3939">
        <f>"Q"&amp;ROUNDUP(MONTH(A3939)/3,0)</f>
        <v/>
      </c>
      <c r="O3939">
        <f>TEXT(A3939,"mmm")</f>
        <v/>
      </c>
    </row>
    <row r="3940">
      <c r="A3940" s="13" t="n">
        <v>45689</v>
      </c>
      <c r="B3940" t="inlineStr">
        <is>
          <t>South</t>
        </is>
      </c>
      <c r="C3940" t="inlineStr">
        <is>
          <t>Mobile App</t>
        </is>
      </c>
      <c r="D3940" t="inlineStr">
        <is>
          <t>Sports</t>
        </is>
      </c>
      <c r="E3940" t="n">
        <v>50027.48</v>
      </c>
      <c r="F3940" t="n">
        <v>34642.95</v>
      </c>
      <c r="G3940" t="n">
        <v>55650.46</v>
      </c>
      <c r="H3940" t="n">
        <v>18</v>
      </c>
      <c r="I3940" t="n">
        <v>15</v>
      </c>
      <c r="J3940" t="n">
        <v>1</v>
      </c>
      <c r="K3940">
        <f>E3940-F3940</f>
        <v/>
      </c>
      <c r="L3940" s="10">
        <f>IFERROR(K3940/E3940,0)</f>
        <v/>
      </c>
      <c r="M3940">
        <f>YEAR(A3940)</f>
        <v/>
      </c>
      <c r="N3940">
        <f>"Q"&amp;ROUNDUP(MONTH(A3940)/3,0)</f>
        <v/>
      </c>
      <c r="O3940">
        <f>TEXT(A3940,"mmm")</f>
        <v/>
      </c>
    </row>
    <row r="3941">
      <c r="A3941" s="13" t="n">
        <v>45689</v>
      </c>
      <c r="B3941" t="inlineStr">
        <is>
          <t>South</t>
        </is>
      </c>
      <c r="C3941" t="inlineStr">
        <is>
          <t>Retail Store</t>
        </is>
      </c>
      <c r="D3941" t="inlineStr">
        <is>
          <t>Beauty</t>
        </is>
      </c>
      <c r="E3941" t="n">
        <v>9163.52</v>
      </c>
      <c r="F3941" t="n">
        <v>4823.89</v>
      </c>
      <c r="G3941" t="n">
        <v>9607.83</v>
      </c>
      <c r="H3941" t="n">
        <v>17</v>
      </c>
      <c r="I3941" t="n">
        <v>15</v>
      </c>
      <c r="J3941" t="n">
        <v>1</v>
      </c>
      <c r="K3941">
        <f>E3941-F3941</f>
        <v/>
      </c>
      <c r="L3941" s="10">
        <f>IFERROR(K3941/E3941,0)</f>
        <v/>
      </c>
      <c r="M3941">
        <f>YEAR(A3941)</f>
        <v/>
      </c>
      <c r="N3941">
        <f>"Q"&amp;ROUNDUP(MONTH(A3941)/3,0)</f>
        <v/>
      </c>
      <c r="O3941">
        <f>TEXT(A3941,"mmm")</f>
        <v/>
      </c>
    </row>
    <row r="3942">
      <c r="A3942" s="13" t="n">
        <v>45689</v>
      </c>
      <c r="B3942" t="inlineStr">
        <is>
          <t>South</t>
        </is>
      </c>
      <c r="C3942" t="inlineStr">
        <is>
          <t>Retail Store</t>
        </is>
      </c>
      <c r="D3942" t="inlineStr">
        <is>
          <t>Books</t>
        </is>
      </c>
      <c r="E3942" t="n">
        <v>5193.68</v>
      </c>
      <c r="F3942" t="n">
        <v>3765.72</v>
      </c>
      <c r="G3942" t="n">
        <v>5364.73</v>
      </c>
      <c r="H3942" t="n">
        <v>10</v>
      </c>
      <c r="I3942" t="n">
        <v>7</v>
      </c>
      <c r="J3942" t="n">
        <v>0</v>
      </c>
      <c r="K3942">
        <f>E3942-F3942</f>
        <v/>
      </c>
      <c r="L3942" s="10">
        <f>IFERROR(K3942/E3942,0)</f>
        <v/>
      </c>
      <c r="M3942">
        <f>YEAR(A3942)</f>
        <v/>
      </c>
      <c r="N3942">
        <f>"Q"&amp;ROUNDUP(MONTH(A3942)/3,0)</f>
        <v/>
      </c>
      <c r="O3942">
        <f>TEXT(A3942,"mmm")</f>
        <v/>
      </c>
    </row>
    <row r="3943">
      <c r="A3943" s="13" t="n">
        <v>45689</v>
      </c>
      <c r="B3943" t="inlineStr">
        <is>
          <t>South</t>
        </is>
      </c>
      <c r="C3943" t="inlineStr">
        <is>
          <t>Retail Store</t>
        </is>
      </c>
      <c r="D3943" t="inlineStr">
        <is>
          <t>Electronics</t>
        </is>
      </c>
      <c r="E3943" t="n">
        <v>416865.56</v>
      </c>
      <c r="F3943" t="n">
        <v>368929.06</v>
      </c>
      <c r="G3943" t="n">
        <v>433066.14</v>
      </c>
      <c r="H3943" t="n">
        <v>16</v>
      </c>
      <c r="I3943" t="n">
        <v>13</v>
      </c>
      <c r="J3943" t="n">
        <v>2</v>
      </c>
      <c r="K3943">
        <f>E3943-F3943</f>
        <v/>
      </c>
      <c r="L3943" s="10">
        <f>IFERROR(K3943/E3943,0)</f>
        <v/>
      </c>
      <c r="M3943">
        <f>YEAR(A3943)</f>
        <v/>
      </c>
      <c r="N3943">
        <f>"Q"&amp;ROUNDUP(MONTH(A3943)/3,0)</f>
        <v/>
      </c>
      <c r="O3943">
        <f>TEXT(A3943,"mmm")</f>
        <v/>
      </c>
    </row>
    <row r="3944">
      <c r="A3944" s="13" t="n">
        <v>45689</v>
      </c>
      <c r="B3944" t="inlineStr">
        <is>
          <t>South</t>
        </is>
      </c>
      <c r="C3944" t="inlineStr">
        <is>
          <t>Retail Store</t>
        </is>
      </c>
      <c r="D3944" t="inlineStr">
        <is>
          <t>Fashion</t>
        </is>
      </c>
      <c r="E3944" t="n">
        <v>21345.17</v>
      </c>
      <c r="F3944" t="n">
        <v>11522.35</v>
      </c>
      <c r="G3944" t="n">
        <v>22444.3</v>
      </c>
      <c r="H3944" t="n">
        <v>19</v>
      </c>
      <c r="I3944" t="n">
        <v>16</v>
      </c>
      <c r="J3944" t="n">
        <v>2</v>
      </c>
      <c r="K3944">
        <f>E3944-F3944</f>
        <v/>
      </c>
      <c r="L3944" s="10">
        <f>IFERROR(K3944/E3944,0)</f>
        <v/>
      </c>
      <c r="M3944">
        <f>YEAR(A3944)</f>
        <v/>
      </c>
      <c r="N3944">
        <f>"Q"&amp;ROUNDUP(MONTH(A3944)/3,0)</f>
        <v/>
      </c>
      <c r="O3944">
        <f>TEXT(A3944,"mmm")</f>
        <v/>
      </c>
    </row>
    <row r="3945">
      <c r="A3945" s="13" t="n">
        <v>45689</v>
      </c>
      <c r="B3945" t="inlineStr">
        <is>
          <t>South</t>
        </is>
      </c>
      <c r="C3945" t="inlineStr">
        <is>
          <t>Retail Store</t>
        </is>
      </c>
      <c r="D3945" t="inlineStr">
        <is>
          <t>Grocery</t>
        </is>
      </c>
      <c r="E3945" t="n">
        <v>14495.12</v>
      </c>
      <c r="F3945" t="n">
        <v>11752.78</v>
      </c>
      <c r="G3945" t="n">
        <v>15031.01</v>
      </c>
      <c r="H3945" t="n">
        <v>33</v>
      </c>
      <c r="I3945" t="n">
        <v>12</v>
      </c>
      <c r="J3945" t="n">
        <v>0</v>
      </c>
      <c r="K3945">
        <f>E3945-F3945</f>
        <v/>
      </c>
      <c r="L3945" s="10">
        <f>IFERROR(K3945/E3945,0)</f>
        <v/>
      </c>
      <c r="M3945">
        <f>YEAR(A3945)</f>
        <v/>
      </c>
      <c r="N3945">
        <f>"Q"&amp;ROUNDUP(MONTH(A3945)/3,0)</f>
        <v/>
      </c>
      <c r="O3945">
        <f>TEXT(A3945,"mmm")</f>
        <v/>
      </c>
    </row>
    <row r="3946">
      <c r="A3946" s="13" t="n">
        <v>45689</v>
      </c>
      <c r="B3946" t="inlineStr">
        <is>
          <t>South</t>
        </is>
      </c>
      <c r="C3946" t="inlineStr">
        <is>
          <t>Retail Store</t>
        </is>
      </c>
      <c r="D3946" t="inlineStr">
        <is>
          <t>Home &amp; Kitchen</t>
        </is>
      </c>
      <c r="E3946" t="n">
        <v>55189.28</v>
      </c>
      <c r="F3946" t="n">
        <v>36247.47</v>
      </c>
      <c r="G3946" t="n">
        <v>57655.76</v>
      </c>
      <c r="H3946" t="n">
        <v>24</v>
      </c>
      <c r="I3946" t="n">
        <v>17</v>
      </c>
      <c r="J3946" t="n">
        <v>0</v>
      </c>
      <c r="K3946">
        <f>E3946-F3946</f>
        <v/>
      </c>
      <c r="L3946" s="10">
        <f>IFERROR(K3946/E3946,0)</f>
        <v/>
      </c>
      <c r="M3946">
        <f>YEAR(A3946)</f>
        <v/>
      </c>
      <c r="N3946">
        <f>"Q"&amp;ROUNDUP(MONTH(A3946)/3,0)</f>
        <v/>
      </c>
      <c r="O3946">
        <f>TEXT(A3946,"mmm")</f>
        <v/>
      </c>
    </row>
    <row r="3947">
      <c r="A3947" s="13" t="n">
        <v>45689</v>
      </c>
      <c r="B3947" t="inlineStr">
        <is>
          <t>South</t>
        </is>
      </c>
      <c r="C3947" t="inlineStr">
        <is>
          <t>Retail Store</t>
        </is>
      </c>
      <c r="D3947" t="inlineStr">
        <is>
          <t>Sports</t>
        </is>
      </c>
      <c r="E3947" t="n">
        <v>29932.3</v>
      </c>
      <c r="F3947" t="n">
        <v>19102.19</v>
      </c>
      <c r="G3947" t="n">
        <v>30339.94</v>
      </c>
      <c r="H3947" t="n">
        <v>9</v>
      </c>
      <c r="I3947" t="n">
        <v>7</v>
      </c>
      <c r="J3947" t="n">
        <v>0</v>
      </c>
      <c r="K3947">
        <f>E3947-F3947</f>
        <v/>
      </c>
      <c r="L3947" s="10">
        <f>IFERROR(K3947/E3947,0)</f>
        <v/>
      </c>
      <c r="M3947">
        <f>YEAR(A3947)</f>
        <v/>
      </c>
      <c r="N3947">
        <f>"Q"&amp;ROUNDUP(MONTH(A3947)/3,0)</f>
        <v/>
      </c>
      <c r="O3947">
        <f>TEXT(A3947,"mmm")</f>
        <v/>
      </c>
    </row>
    <row r="3948">
      <c r="A3948" s="13" t="n">
        <v>45689</v>
      </c>
      <c r="B3948" t="inlineStr">
        <is>
          <t>South</t>
        </is>
      </c>
      <c r="C3948" t="inlineStr">
        <is>
          <t>Unknown</t>
        </is>
      </c>
      <c r="D3948" t="inlineStr">
        <is>
          <t>Grocery</t>
        </is>
      </c>
      <c r="E3948" t="n">
        <v>2081.6</v>
      </c>
      <c r="F3948" t="n">
        <v>1787.67</v>
      </c>
      <c r="G3948" t="n">
        <v>2352.49</v>
      </c>
      <c r="H3948" t="n">
        <v>5</v>
      </c>
      <c r="I3948" t="n">
        <v>2</v>
      </c>
      <c r="J3948" t="n">
        <v>0</v>
      </c>
      <c r="K3948">
        <f>E3948-F3948</f>
        <v/>
      </c>
      <c r="L3948" s="10">
        <f>IFERROR(K3948/E3948,0)</f>
        <v/>
      </c>
      <c r="M3948">
        <f>YEAR(A3948)</f>
        <v/>
      </c>
      <c r="N3948">
        <f>"Q"&amp;ROUNDUP(MONTH(A3948)/3,0)</f>
        <v/>
      </c>
      <c r="O3948">
        <f>TEXT(A3948,"mmm")</f>
        <v/>
      </c>
    </row>
    <row r="3949">
      <c r="A3949" s="13" t="n">
        <v>45689</v>
      </c>
      <c r="B3949" t="inlineStr">
        <is>
          <t>South</t>
        </is>
      </c>
      <c r="C3949" t="inlineStr">
        <is>
          <t>Unknown</t>
        </is>
      </c>
      <c r="D3949" t="inlineStr">
        <is>
          <t>Home &amp; Kitchen</t>
        </is>
      </c>
      <c r="E3949" t="n">
        <v>1948.12</v>
      </c>
      <c r="F3949" t="n">
        <v>1498.83</v>
      </c>
      <c r="G3949" t="n">
        <v>2291.91</v>
      </c>
      <c r="H3949" t="n">
        <v>1</v>
      </c>
      <c r="I3949" t="n">
        <v>1</v>
      </c>
      <c r="J3949" t="n">
        <v>0</v>
      </c>
      <c r="K3949">
        <f>E3949-F3949</f>
        <v/>
      </c>
      <c r="L3949" s="10">
        <f>IFERROR(K3949/E3949,0)</f>
        <v/>
      </c>
      <c r="M3949">
        <f>YEAR(A3949)</f>
        <v/>
      </c>
      <c r="N3949">
        <f>"Q"&amp;ROUNDUP(MONTH(A3949)/3,0)</f>
        <v/>
      </c>
      <c r="O3949">
        <f>TEXT(A3949,"mmm")</f>
        <v/>
      </c>
    </row>
    <row r="3950">
      <c r="A3950" s="13" t="n">
        <v>45689</v>
      </c>
      <c r="B3950" t="inlineStr">
        <is>
          <t>South</t>
        </is>
      </c>
      <c r="C3950" t="inlineStr">
        <is>
          <t>Website</t>
        </is>
      </c>
      <c r="D3950" t="inlineStr">
        <is>
          <t>Beauty</t>
        </is>
      </c>
      <c r="E3950" t="n">
        <v>12836.24</v>
      </c>
      <c r="F3950" t="n">
        <v>7294.39</v>
      </c>
      <c r="G3950" t="n">
        <v>13956.95</v>
      </c>
      <c r="H3950" t="n">
        <v>26</v>
      </c>
      <c r="I3950" t="n">
        <v>20</v>
      </c>
      <c r="J3950" t="n">
        <v>1</v>
      </c>
      <c r="K3950">
        <f>E3950-F3950</f>
        <v/>
      </c>
      <c r="L3950" s="10">
        <f>IFERROR(K3950/E3950,0)</f>
        <v/>
      </c>
      <c r="M3950">
        <f>YEAR(A3950)</f>
        <v/>
      </c>
      <c r="N3950">
        <f>"Q"&amp;ROUNDUP(MONTH(A3950)/3,0)</f>
        <v/>
      </c>
      <c r="O3950">
        <f>TEXT(A3950,"mmm")</f>
        <v/>
      </c>
    </row>
    <row r="3951">
      <c r="A3951" s="13" t="n">
        <v>45689</v>
      </c>
      <c r="B3951" t="inlineStr">
        <is>
          <t>South</t>
        </is>
      </c>
      <c r="C3951" t="inlineStr">
        <is>
          <t>Website</t>
        </is>
      </c>
      <c r="D3951" t="inlineStr">
        <is>
          <t>Books</t>
        </is>
      </c>
      <c r="E3951" t="n">
        <v>4315.79</v>
      </c>
      <c r="F3951" t="n">
        <v>3059.99</v>
      </c>
      <c r="G3951" t="n">
        <v>4595.72</v>
      </c>
      <c r="H3951" t="n">
        <v>11</v>
      </c>
      <c r="I3951" t="n">
        <v>9</v>
      </c>
      <c r="J3951" t="n">
        <v>0</v>
      </c>
      <c r="K3951">
        <f>E3951-F3951</f>
        <v/>
      </c>
      <c r="L3951" s="10">
        <f>IFERROR(K3951/E3951,0)</f>
        <v/>
      </c>
      <c r="M3951">
        <f>YEAR(A3951)</f>
        <v/>
      </c>
      <c r="N3951">
        <f>"Q"&amp;ROUNDUP(MONTH(A3951)/3,0)</f>
        <v/>
      </c>
      <c r="O3951">
        <f>TEXT(A3951,"mmm")</f>
        <v/>
      </c>
    </row>
    <row r="3952">
      <c r="A3952" s="13" t="n">
        <v>45689</v>
      </c>
      <c r="B3952" t="inlineStr">
        <is>
          <t>South</t>
        </is>
      </c>
      <c r="C3952" t="inlineStr">
        <is>
          <t>Website</t>
        </is>
      </c>
      <c r="D3952" t="inlineStr">
        <is>
          <t>Electronics</t>
        </is>
      </c>
      <c r="E3952" t="n">
        <v>483930.68</v>
      </c>
      <c r="F3952" t="n">
        <v>432814.51</v>
      </c>
      <c r="G3952" t="n">
        <v>513875.72</v>
      </c>
      <c r="H3952" t="n">
        <v>43</v>
      </c>
      <c r="I3952" t="n">
        <v>30</v>
      </c>
      <c r="J3952" t="n">
        <v>2</v>
      </c>
      <c r="K3952">
        <f>E3952-F3952</f>
        <v/>
      </c>
      <c r="L3952" s="10">
        <f>IFERROR(K3952/E3952,0)</f>
        <v/>
      </c>
      <c r="M3952">
        <f>YEAR(A3952)</f>
        <v/>
      </c>
      <c r="N3952">
        <f>"Q"&amp;ROUNDUP(MONTH(A3952)/3,0)</f>
        <v/>
      </c>
      <c r="O3952">
        <f>TEXT(A3952,"mmm")</f>
        <v/>
      </c>
    </row>
    <row r="3953">
      <c r="A3953" s="13" t="n">
        <v>45689</v>
      </c>
      <c r="B3953" t="inlineStr">
        <is>
          <t>South</t>
        </is>
      </c>
      <c r="C3953" t="inlineStr">
        <is>
          <t>Website</t>
        </is>
      </c>
      <c r="D3953" t="inlineStr">
        <is>
          <t>Fashion</t>
        </is>
      </c>
      <c r="E3953" t="n">
        <v>110557.51</v>
      </c>
      <c r="F3953" t="n">
        <v>58397.2</v>
      </c>
      <c r="G3953" t="n">
        <v>117275.72</v>
      </c>
      <c r="H3953" t="n">
        <v>72</v>
      </c>
      <c r="I3953" t="n">
        <v>53</v>
      </c>
      <c r="J3953" t="n">
        <v>14</v>
      </c>
      <c r="K3953">
        <f>E3953-F3953</f>
        <v/>
      </c>
      <c r="L3953" s="10">
        <f>IFERROR(K3953/E3953,0)</f>
        <v/>
      </c>
      <c r="M3953">
        <f>YEAR(A3953)</f>
        <v/>
      </c>
      <c r="N3953">
        <f>"Q"&amp;ROUNDUP(MONTH(A3953)/3,0)</f>
        <v/>
      </c>
      <c r="O3953">
        <f>TEXT(A3953,"mmm")</f>
        <v/>
      </c>
    </row>
    <row r="3954">
      <c r="A3954" s="13" t="n">
        <v>45689</v>
      </c>
      <c r="B3954" t="inlineStr">
        <is>
          <t>South</t>
        </is>
      </c>
      <c r="C3954" t="inlineStr">
        <is>
          <t>Website</t>
        </is>
      </c>
      <c r="D3954" t="inlineStr">
        <is>
          <t>Grocery</t>
        </is>
      </c>
      <c r="E3954" t="n">
        <v>29342.85</v>
      </c>
      <c r="F3954" t="n">
        <v>24401.1</v>
      </c>
      <c r="G3954" t="n">
        <v>31395.61</v>
      </c>
      <c r="H3954" t="n">
        <v>83</v>
      </c>
      <c r="I3954" t="n">
        <v>30</v>
      </c>
      <c r="J3954" t="n">
        <v>0</v>
      </c>
      <c r="K3954">
        <f>E3954-F3954</f>
        <v/>
      </c>
      <c r="L3954" s="10">
        <f>IFERROR(K3954/E3954,0)</f>
        <v/>
      </c>
      <c r="M3954">
        <f>YEAR(A3954)</f>
        <v/>
      </c>
      <c r="N3954">
        <f>"Q"&amp;ROUNDUP(MONTH(A3954)/3,0)</f>
        <v/>
      </c>
      <c r="O3954">
        <f>TEXT(A3954,"mmm")</f>
        <v/>
      </c>
    </row>
    <row r="3955">
      <c r="A3955" s="13" t="n">
        <v>45689</v>
      </c>
      <c r="B3955" t="inlineStr">
        <is>
          <t>South</t>
        </is>
      </c>
      <c r="C3955" t="inlineStr">
        <is>
          <t>Website</t>
        </is>
      </c>
      <c r="D3955" t="inlineStr">
        <is>
          <t>Home &amp; Kitchen</t>
        </is>
      </c>
      <c r="E3955" t="n">
        <v>63931.49</v>
      </c>
      <c r="F3955" t="n">
        <v>41705.01</v>
      </c>
      <c r="G3955" t="n">
        <v>68174.28999999999</v>
      </c>
      <c r="H3955" t="n">
        <v>29</v>
      </c>
      <c r="I3955" t="n">
        <v>25</v>
      </c>
      <c r="J3955" t="n">
        <v>1</v>
      </c>
      <c r="K3955">
        <f>E3955-F3955</f>
        <v/>
      </c>
      <c r="L3955" s="10">
        <f>IFERROR(K3955/E3955,0)</f>
        <v/>
      </c>
      <c r="M3955">
        <f>YEAR(A3955)</f>
        <v/>
      </c>
      <c r="N3955">
        <f>"Q"&amp;ROUNDUP(MONTH(A3955)/3,0)</f>
        <v/>
      </c>
      <c r="O3955">
        <f>TEXT(A3955,"mmm")</f>
        <v/>
      </c>
    </row>
    <row r="3956">
      <c r="A3956" s="13" t="n">
        <v>45689</v>
      </c>
      <c r="B3956" t="inlineStr">
        <is>
          <t>South</t>
        </is>
      </c>
      <c r="C3956" t="inlineStr">
        <is>
          <t>Website</t>
        </is>
      </c>
      <c r="D3956" t="inlineStr">
        <is>
          <t>Sports</t>
        </is>
      </c>
      <c r="E3956" t="n">
        <v>42926.7</v>
      </c>
      <c r="F3956" t="n">
        <v>28440.3</v>
      </c>
      <c r="G3956" t="n">
        <v>46459.03</v>
      </c>
      <c r="H3956" t="n">
        <v>16</v>
      </c>
      <c r="I3956" t="n">
        <v>11</v>
      </c>
      <c r="J3956" t="n">
        <v>1</v>
      </c>
      <c r="K3956">
        <f>E3956-F3956</f>
        <v/>
      </c>
      <c r="L3956" s="10">
        <f>IFERROR(K3956/E3956,0)</f>
        <v/>
      </c>
      <c r="M3956">
        <f>YEAR(A3956)</f>
        <v/>
      </c>
      <c r="N3956">
        <f>"Q"&amp;ROUNDUP(MONTH(A3956)/3,0)</f>
        <v/>
      </c>
      <c r="O3956">
        <f>TEXT(A3956,"mmm")</f>
        <v/>
      </c>
    </row>
    <row r="3957">
      <c r="A3957" s="13" t="n">
        <v>45689</v>
      </c>
      <c r="B3957" t="inlineStr">
        <is>
          <t>West</t>
        </is>
      </c>
      <c r="C3957" t="inlineStr">
        <is>
          <t>Marketplace</t>
        </is>
      </c>
      <c r="D3957" t="inlineStr">
        <is>
          <t>Beauty</t>
        </is>
      </c>
      <c r="E3957" t="n">
        <v>12049.14</v>
      </c>
      <c r="F3957" t="n">
        <v>6965.66</v>
      </c>
      <c r="G3957" t="n">
        <v>13502.7</v>
      </c>
      <c r="H3957" t="n">
        <v>26</v>
      </c>
      <c r="I3957" t="n">
        <v>22</v>
      </c>
      <c r="J3957" t="n">
        <v>1</v>
      </c>
      <c r="K3957">
        <f>E3957-F3957</f>
        <v/>
      </c>
      <c r="L3957" s="10">
        <f>IFERROR(K3957/E3957,0)</f>
        <v/>
      </c>
      <c r="M3957">
        <f>YEAR(A3957)</f>
        <v/>
      </c>
      <c r="N3957">
        <f>"Q"&amp;ROUNDUP(MONTH(A3957)/3,0)</f>
        <v/>
      </c>
      <c r="O3957">
        <f>TEXT(A3957,"mmm")</f>
        <v/>
      </c>
    </row>
    <row r="3958">
      <c r="A3958" s="13" t="n">
        <v>45689</v>
      </c>
      <c r="B3958" t="inlineStr">
        <is>
          <t>West</t>
        </is>
      </c>
      <c r="C3958" t="inlineStr">
        <is>
          <t>Marketplace</t>
        </is>
      </c>
      <c r="D3958" t="inlineStr">
        <is>
          <t>Books</t>
        </is>
      </c>
      <c r="E3958" t="n">
        <v>15468.71</v>
      </c>
      <c r="F3958" t="n">
        <v>11525.05</v>
      </c>
      <c r="G3958" t="n">
        <v>16924.84</v>
      </c>
      <c r="H3958" t="n">
        <v>32</v>
      </c>
      <c r="I3958" t="n">
        <v>28</v>
      </c>
      <c r="J3958" t="n">
        <v>2</v>
      </c>
      <c r="K3958">
        <f>E3958-F3958</f>
        <v/>
      </c>
      <c r="L3958" s="10">
        <f>IFERROR(K3958/E3958,0)</f>
        <v/>
      </c>
      <c r="M3958">
        <f>YEAR(A3958)</f>
        <v/>
      </c>
      <c r="N3958">
        <f>"Q"&amp;ROUNDUP(MONTH(A3958)/3,0)</f>
        <v/>
      </c>
      <c r="O3958">
        <f>TEXT(A3958,"mmm")</f>
        <v/>
      </c>
    </row>
    <row r="3959">
      <c r="A3959" s="13" t="n">
        <v>45689</v>
      </c>
      <c r="B3959" t="inlineStr">
        <is>
          <t>West</t>
        </is>
      </c>
      <c r="C3959" t="inlineStr">
        <is>
          <t>Marketplace</t>
        </is>
      </c>
      <c r="D3959" t="inlineStr">
        <is>
          <t>Electronics</t>
        </is>
      </c>
      <c r="E3959" t="n">
        <v>585617.49</v>
      </c>
      <c r="F3959" t="n">
        <v>548574.99</v>
      </c>
      <c r="G3959" t="n">
        <v>646792.5</v>
      </c>
      <c r="H3959" t="n">
        <v>44</v>
      </c>
      <c r="I3959" t="n">
        <v>39</v>
      </c>
      <c r="J3959" t="n">
        <v>4</v>
      </c>
      <c r="K3959">
        <f>E3959-F3959</f>
        <v/>
      </c>
      <c r="L3959" s="10">
        <f>IFERROR(K3959/E3959,0)</f>
        <v/>
      </c>
      <c r="M3959">
        <f>YEAR(A3959)</f>
        <v/>
      </c>
      <c r="N3959">
        <f>"Q"&amp;ROUNDUP(MONTH(A3959)/3,0)</f>
        <v/>
      </c>
      <c r="O3959">
        <f>TEXT(A3959,"mmm")</f>
        <v/>
      </c>
    </row>
    <row r="3960">
      <c r="A3960" s="13" t="n">
        <v>45689</v>
      </c>
      <c r="B3960" t="inlineStr">
        <is>
          <t>West</t>
        </is>
      </c>
      <c r="C3960" t="inlineStr">
        <is>
          <t>Marketplace</t>
        </is>
      </c>
      <c r="D3960" t="inlineStr">
        <is>
          <t>Fashion</t>
        </is>
      </c>
      <c r="E3960" t="n">
        <v>80766.64</v>
      </c>
      <c r="F3960" t="n">
        <v>45269.03</v>
      </c>
      <c r="G3960" t="n">
        <v>89450.47</v>
      </c>
      <c r="H3960" t="n">
        <v>68</v>
      </c>
      <c r="I3960" t="n">
        <v>53</v>
      </c>
      <c r="J3960" t="n">
        <v>11</v>
      </c>
      <c r="K3960">
        <f>E3960-F3960</f>
        <v/>
      </c>
      <c r="L3960" s="10">
        <f>IFERROR(K3960/E3960,0)</f>
        <v/>
      </c>
      <c r="M3960">
        <f>YEAR(A3960)</f>
        <v/>
      </c>
      <c r="N3960">
        <f>"Q"&amp;ROUNDUP(MONTH(A3960)/3,0)</f>
        <v/>
      </c>
      <c r="O3960">
        <f>TEXT(A3960,"mmm")</f>
        <v/>
      </c>
    </row>
    <row r="3961">
      <c r="A3961" s="13" t="n">
        <v>45689</v>
      </c>
      <c r="B3961" t="inlineStr">
        <is>
          <t>West</t>
        </is>
      </c>
      <c r="C3961" t="inlineStr">
        <is>
          <t>Marketplace</t>
        </is>
      </c>
      <c r="D3961" t="inlineStr">
        <is>
          <t>Grocery</t>
        </is>
      </c>
      <c r="E3961" t="n">
        <v>59225.14</v>
      </c>
      <c r="F3961" t="n">
        <v>51141.03</v>
      </c>
      <c r="G3961" t="n">
        <v>65954.94</v>
      </c>
      <c r="H3961" t="n">
        <v>131</v>
      </c>
      <c r="I3961" t="n">
        <v>45</v>
      </c>
      <c r="J3961" t="n">
        <v>0</v>
      </c>
      <c r="K3961">
        <f>E3961-F3961</f>
        <v/>
      </c>
      <c r="L3961" s="10">
        <f>IFERROR(K3961/E3961,0)</f>
        <v/>
      </c>
      <c r="M3961">
        <f>YEAR(A3961)</f>
        <v/>
      </c>
      <c r="N3961">
        <f>"Q"&amp;ROUNDUP(MONTH(A3961)/3,0)</f>
        <v/>
      </c>
      <c r="O3961">
        <f>TEXT(A3961,"mmm")</f>
        <v/>
      </c>
    </row>
    <row r="3962">
      <c r="A3962" s="13" t="n">
        <v>45689</v>
      </c>
      <c r="B3962" t="inlineStr">
        <is>
          <t>West</t>
        </is>
      </c>
      <c r="C3962" t="inlineStr">
        <is>
          <t>Marketplace</t>
        </is>
      </c>
      <c r="D3962" t="inlineStr">
        <is>
          <t>Home &amp; Kitchen</t>
        </is>
      </c>
      <c r="E3962" t="n">
        <v>75458.17</v>
      </c>
      <c r="F3962" t="n">
        <v>53220.3</v>
      </c>
      <c r="G3962" t="n">
        <v>84348.52</v>
      </c>
      <c r="H3962" t="n">
        <v>35</v>
      </c>
      <c r="I3962" t="n">
        <v>30</v>
      </c>
      <c r="J3962" t="n">
        <v>2</v>
      </c>
      <c r="K3962">
        <f>E3962-F3962</f>
        <v/>
      </c>
      <c r="L3962" s="10">
        <f>IFERROR(K3962/E3962,0)</f>
        <v/>
      </c>
      <c r="M3962">
        <f>YEAR(A3962)</f>
        <v/>
      </c>
      <c r="N3962">
        <f>"Q"&amp;ROUNDUP(MONTH(A3962)/3,0)</f>
        <v/>
      </c>
      <c r="O3962">
        <f>TEXT(A3962,"mmm")</f>
        <v/>
      </c>
    </row>
    <row r="3963">
      <c r="A3963" s="13" t="n">
        <v>45689</v>
      </c>
      <c r="B3963" t="inlineStr">
        <is>
          <t>West</t>
        </is>
      </c>
      <c r="C3963" t="inlineStr">
        <is>
          <t>Marketplace</t>
        </is>
      </c>
      <c r="D3963" t="inlineStr">
        <is>
          <t>Sports</t>
        </is>
      </c>
      <c r="E3963" t="n">
        <v>38385.76</v>
      </c>
      <c r="F3963" t="n">
        <v>25576.47</v>
      </c>
      <c r="G3963" t="n">
        <v>42676.67</v>
      </c>
      <c r="H3963" t="n">
        <v>13</v>
      </c>
      <c r="I3963" t="n">
        <v>10</v>
      </c>
      <c r="J3963" t="n">
        <v>0</v>
      </c>
      <c r="K3963">
        <f>E3963-F3963</f>
        <v/>
      </c>
      <c r="L3963" s="10">
        <f>IFERROR(K3963/E3963,0)</f>
        <v/>
      </c>
      <c r="M3963">
        <f>YEAR(A3963)</f>
        <v/>
      </c>
      <c r="N3963">
        <f>"Q"&amp;ROUNDUP(MONTH(A3963)/3,0)</f>
        <v/>
      </c>
      <c r="O3963">
        <f>TEXT(A3963,"mmm")</f>
        <v/>
      </c>
    </row>
    <row r="3964">
      <c r="A3964" s="13" t="n">
        <v>45689</v>
      </c>
      <c r="B3964" t="inlineStr">
        <is>
          <t>West</t>
        </is>
      </c>
      <c r="C3964" t="inlineStr">
        <is>
          <t>Marketplace</t>
        </is>
      </c>
      <c r="D3964" t="inlineStr">
        <is>
          <t>Unknown</t>
        </is>
      </c>
      <c r="E3964" t="n">
        <v>1789.18</v>
      </c>
      <c r="F3964" t="n">
        <v>1560.72</v>
      </c>
      <c r="G3964" t="n">
        <v>1987.98</v>
      </c>
      <c r="H3964" t="n">
        <v>2</v>
      </c>
      <c r="I3964" t="n">
        <v>1</v>
      </c>
      <c r="J3964" t="n">
        <v>0</v>
      </c>
      <c r="K3964">
        <f>E3964-F3964</f>
        <v/>
      </c>
      <c r="L3964" s="10">
        <f>IFERROR(K3964/E3964,0)</f>
        <v/>
      </c>
      <c r="M3964">
        <f>YEAR(A3964)</f>
        <v/>
      </c>
      <c r="N3964">
        <f>"Q"&amp;ROUNDUP(MONTH(A3964)/3,0)</f>
        <v/>
      </c>
      <c r="O3964">
        <f>TEXT(A3964,"mmm")</f>
        <v/>
      </c>
    </row>
    <row r="3965">
      <c r="A3965" s="13" t="n">
        <v>45689</v>
      </c>
      <c r="B3965" t="inlineStr">
        <is>
          <t>West</t>
        </is>
      </c>
      <c r="C3965" t="inlineStr">
        <is>
          <t>Mobile App</t>
        </is>
      </c>
      <c r="D3965" t="inlineStr">
        <is>
          <t>Beauty</t>
        </is>
      </c>
      <c r="E3965" t="n">
        <v>12814.72</v>
      </c>
      <c r="F3965" t="n">
        <v>6853.08</v>
      </c>
      <c r="G3965" t="n">
        <v>13801.21</v>
      </c>
      <c r="H3965" t="n">
        <v>30</v>
      </c>
      <c r="I3965" t="n">
        <v>24</v>
      </c>
      <c r="J3965" t="n">
        <v>0</v>
      </c>
      <c r="K3965">
        <f>E3965-F3965</f>
        <v/>
      </c>
      <c r="L3965" s="10">
        <f>IFERROR(K3965/E3965,0)</f>
        <v/>
      </c>
      <c r="M3965">
        <f>YEAR(A3965)</f>
        <v/>
      </c>
      <c r="N3965">
        <f>"Q"&amp;ROUNDUP(MONTH(A3965)/3,0)</f>
        <v/>
      </c>
      <c r="O3965">
        <f>TEXT(A3965,"mmm")</f>
        <v/>
      </c>
    </row>
    <row r="3966">
      <c r="A3966" s="13" t="n">
        <v>45689</v>
      </c>
      <c r="B3966" t="inlineStr">
        <is>
          <t>West</t>
        </is>
      </c>
      <c r="C3966" t="inlineStr">
        <is>
          <t>Mobile App</t>
        </is>
      </c>
      <c r="D3966" t="inlineStr">
        <is>
          <t>Books</t>
        </is>
      </c>
      <c r="E3966" t="n">
        <v>8090.3</v>
      </c>
      <c r="F3966" t="n">
        <v>5892.59</v>
      </c>
      <c r="G3966" t="n">
        <v>8705.77</v>
      </c>
      <c r="H3966" t="n">
        <v>21</v>
      </c>
      <c r="I3966" t="n">
        <v>17</v>
      </c>
      <c r="J3966" t="n">
        <v>0</v>
      </c>
      <c r="K3966">
        <f>E3966-F3966</f>
        <v/>
      </c>
      <c r="L3966" s="10">
        <f>IFERROR(K3966/E3966,0)</f>
        <v/>
      </c>
      <c r="M3966">
        <f>YEAR(A3966)</f>
        <v/>
      </c>
      <c r="N3966">
        <f>"Q"&amp;ROUNDUP(MONTH(A3966)/3,0)</f>
        <v/>
      </c>
      <c r="O3966">
        <f>TEXT(A3966,"mmm")</f>
        <v/>
      </c>
    </row>
    <row r="3967">
      <c r="A3967" s="13" t="n">
        <v>45689</v>
      </c>
      <c r="B3967" t="inlineStr">
        <is>
          <t>West</t>
        </is>
      </c>
      <c r="C3967" t="inlineStr">
        <is>
          <t>Mobile App</t>
        </is>
      </c>
      <c r="D3967" t="inlineStr">
        <is>
          <t>Electronics</t>
        </is>
      </c>
      <c r="E3967" t="n">
        <v>678500.25</v>
      </c>
      <c r="F3967" t="n">
        <v>625661.78</v>
      </c>
      <c r="G3967" t="n">
        <v>742371.3199999999</v>
      </c>
      <c r="H3967" t="n">
        <v>46</v>
      </c>
      <c r="I3967" t="n">
        <v>37</v>
      </c>
      <c r="J3967" t="n">
        <v>4</v>
      </c>
      <c r="K3967">
        <f>E3967-F3967</f>
        <v/>
      </c>
      <c r="L3967" s="10">
        <f>IFERROR(K3967/E3967,0)</f>
        <v/>
      </c>
      <c r="M3967">
        <f>YEAR(A3967)</f>
        <v/>
      </c>
      <c r="N3967">
        <f>"Q"&amp;ROUNDUP(MONTH(A3967)/3,0)</f>
        <v/>
      </c>
      <c r="O3967">
        <f>TEXT(A3967,"mmm")</f>
        <v/>
      </c>
    </row>
    <row r="3968">
      <c r="A3968" s="13" t="n">
        <v>45689</v>
      </c>
      <c r="B3968" t="inlineStr">
        <is>
          <t>West</t>
        </is>
      </c>
      <c r="C3968" t="inlineStr">
        <is>
          <t>Mobile App</t>
        </is>
      </c>
      <c r="D3968" t="inlineStr">
        <is>
          <t>Fashion</t>
        </is>
      </c>
      <c r="E3968" t="n">
        <v>135019.37</v>
      </c>
      <c r="F3968" t="n">
        <v>70587.7</v>
      </c>
      <c r="G3968" t="n">
        <v>145800.73</v>
      </c>
      <c r="H3968" t="n">
        <v>79</v>
      </c>
      <c r="I3968" t="n">
        <v>62</v>
      </c>
      <c r="J3968" t="n">
        <v>8</v>
      </c>
      <c r="K3968">
        <f>E3968-F3968</f>
        <v/>
      </c>
      <c r="L3968" s="10">
        <f>IFERROR(K3968/E3968,0)</f>
        <v/>
      </c>
      <c r="M3968">
        <f>YEAR(A3968)</f>
        <v/>
      </c>
      <c r="N3968">
        <f>"Q"&amp;ROUNDUP(MONTH(A3968)/3,0)</f>
        <v/>
      </c>
      <c r="O3968">
        <f>TEXT(A3968,"mmm")</f>
        <v/>
      </c>
    </row>
    <row r="3969">
      <c r="A3969" s="13" t="n">
        <v>45689</v>
      </c>
      <c r="B3969" t="inlineStr">
        <is>
          <t>West</t>
        </is>
      </c>
      <c r="C3969" t="inlineStr">
        <is>
          <t>Mobile App</t>
        </is>
      </c>
      <c r="D3969" t="inlineStr">
        <is>
          <t>Grocery</t>
        </is>
      </c>
      <c r="E3969" t="n">
        <v>35390.56</v>
      </c>
      <c r="F3969" t="n">
        <v>29843.29</v>
      </c>
      <c r="G3969" t="n">
        <v>38037.7</v>
      </c>
      <c r="H3969" t="n">
        <v>82</v>
      </c>
      <c r="I3969" t="n">
        <v>30</v>
      </c>
      <c r="J3969" t="n">
        <v>0</v>
      </c>
      <c r="K3969">
        <f>E3969-F3969</f>
        <v/>
      </c>
      <c r="L3969" s="10">
        <f>IFERROR(K3969/E3969,0)</f>
        <v/>
      </c>
      <c r="M3969">
        <f>YEAR(A3969)</f>
        <v/>
      </c>
      <c r="N3969">
        <f>"Q"&amp;ROUNDUP(MONTH(A3969)/3,0)</f>
        <v/>
      </c>
      <c r="O3969">
        <f>TEXT(A3969,"mmm")</f>
        <v/>
      </c>
    </row>
    <row r="3970">
      <c r="A3970" s="13" t="n">
        <v>45689</v>
      </c>
      <c r="B3970" t="inlineStr">
        <is>
          <t>West</t>
        </is>
      </c>
      <c r="C3970" t="inlineStr">
        <is>
          <t>Mobile App</t>
        </is>
      </c>
      <c r="D3970" t="inlineStr">
        <is>
          <t>Home &amp; Kitchen</t>
        </is>
      </c>
      <c r="E3970" t="n">
        <v>93865.48</v>
      </c>
      <c r="F3970" t="n">
        <v>63681.77</v>
      </c>
      <c r="G3970" t="n">
        <v>100580.1</v>
      </c>
      <c r="H3970" t="n">
        <v>48</v>
      </c>
      <c r="I3970" t="n">
        <v>35</v>
      </c>
      <c r="J3970" t="n">
        <v>0</v>
      </c>
      <c r="K3970">
        <f>E3970-F3970</f>
        <v/>
      </c>
      <c r="L3970" s="10">
        <f>IFERROR(K3970/E3970,0)</f>
        <v/>
      </c>
      <c r="M3970">
        <f>YEAR(A3970)</f>
        <v/>
      </c>
      <c r="N3970">
        <f>"Q"&amp;ROUNDUP(MONTH(A3970)/3,0)</f>
        <v/>
      </c>
      <c r="O3970">
        <f>TEXT(A3970,"mmm")</f>
        <v/>
      </c>
    </row>
    <row r="3971">
      <c r="A3971" s="13" t="n">
        <v>45689</v>
      </c>
      <c r="B3971" t="inlineStr">
        <is>
          <t>West</t>
        </is>
      </c>
      <c r="C3971" t="inlineStr">
        <is>
          <t>Mobile App</t>
        </is>
      </c>
      <c r="D3971" t="inlineStr">
        <is>
          <t>Sports</t>
        </is>
      </c>
      <c r="E3971" t="n">
        <v>63689.85</v>
      </c>
      <c r="F3971" t="n">
        <v>41166.98</v>
      </c>
      <c r="G3971" t="n">
        <v>68862.23</v>
      </c>
      <c r="H3971" t="n">
        <v>23</v>
      </c>
      <c r="I3971" t="n">
        <v>16</v>
      </c>
      <c r="J3971" t="n">
        <v>0</v>
      </c>
      <c r="K3971">
        <f>E3971-F3971</f>
        <v/>
      </c>
      <c r="L3971" s="10">
        <f>IFERROR(K3971/E3971,0)</f>
        <v/>
      </c>
      <c r="M3971">
        <f>YEAR(A3971)</f>
        <v/>
      </c>
      <c r="N3971">
        <f>"Q"&amp;ROUNDUP(MONTH(A3971)/3,0)</f>
        <v/>
      </c>
      <c r="O3971">
        <f>TEXT(A3971,"mmm")</f>
        <v/>
      </c>
    </row>
    <row r="3972">
      <c r="A3972" s="13" t="n">
        <v>45689</v>
      </c>
      <c r="B3972" t="inlineStr">
        <is>
          <t>West</t>
        </is>
      </c>
      <c r="C3972" t="inlineStr">
        <is>
          <t>Retail Store</t>
        </is>
      </c>
      <c r="D3972" t="inlineStr">
        <is>
          <t>Beauty</t>
        </is>
      </c>
      <c r="E3972" t="n">
        <v>7691.42</v>
      </c>
      <c r="F3972" t="n">
        <v>3826.9</v>
      </c>
      <c r="G3972" t="n">
        <v>8041.67</v>
      </c>
      <c r="H3972" t="n">
        <v>15</v>
      </c>
      <c r="I3972" t="n">
        <v>13</v>
      </c>
      <c r="J3972" t="n">
        <v>1</v>
      </c>
      <c r="K3972">
        <f>E3972-F3972</f>
        <v/>
      </c>
      <c r="L3972" s="10">
        <f>IFERROR(K3972/E3972,0)</f>
        <v/>
      </c>
      <c r="M3972">
        <f>YEAR(A3972)</f>
        <v/>
      </c>
      <c r="N3972">
        <f>"Q"&amp;ROUNDUP(MONTH(A3972)/3,0)</f>
        <v/>
      </c>
      <c r="O3972">
        <f>TEXT(A3972,"mmm")</f>
        <v/>
      </c>
    </row>
    <row r="3973">
      <c r="A3973" s="13" t="n">
        <v>45689</v>
      </c>
      <c r="B3973" t="inlineStr">
        <is>
          <t>West</t>
        </is>
      </c>
      <c r="C3973" t="inlineStr">
        <is>
          <t>Retail Store</t>
        </is>
      </c>
      <c r="D3973" t="inlineStr">
        <is>
          <t>Books</t>
        </is>
      </c>
      <c r="E3973" t="n">
        <v>4574.3</v>
      </c>
      <c r="F3973" t="n">
        <v>3196.31</v>
      </c>
      <c r="G3973" t="n">
        <v>4672.51</v>
      </c>
      <c r="H3973" t="n">
        <v>10</v>
      </c>
      <c r="I3973" t="n">
        <v>8</v>
      </c>
      <c r="J3973" t="n">
        <v>0</v>
      </c>
      <c r="K3973">
        <f>E3973-F3973</f>
        <v/>
      </c>
      <c r="L3973" s="10">
        <f>IFERROR(K3973/E3973,0)</f>
        <v/>
      </c>
      <c r="M3973">
        <f>YEAR(A3973)</f>
        <v/>
      </c>
      <c r="N3973">
        <f>"Q"&amp;ROUNDUP(MONTH(A3973)/3,0)</f>
        <v/>
      </c>
      <c r="O3973">
        <f>TEXT(A3973,"mmm")</f>
        <v/>
      </c>
    </row>
    <row r="3974">
      <c r="A3974" s="13" t="n">
        <v>45689</v>
      </c>
      <c r="B3974" t="inlineStr">
        <is>
          <t>West</t>
        </is>
      </c>
      <c r="C3974" t="inlineStr">
        <is>
          <t>Retail Store</t>
        </is>
      </c>
      <c r="D3974" t="inlineStr">
        <is>
          <t>Electronics</t>
        </is>
      </c>
      <c r="E3974" t="n">
        <v>150113.41</v>
      </c>
      <c r="F3974" t="n">
        <v>130271.66</v>
      </c>
      <c r="G3974" t="n">
        <v>156571.33</v>
      </c>
      <c r="H3974" t="n">
        <v>11</v>
      </c>
      <c r="I3974" t="n">
        <v>11</v>
      </c>
      <c r="J3974" t="n">
        <v>1</v>
      </c>
      <c r="K3974">
        <f>E3974-F3974</f>
        <v/>
      </c>
      <c r="L3974" s="10">
        <f>IFERROR(K3974/E3974,0)</f>
        <v/>
      </c>
      <c r="M3974">
        <f>YEAR(A3974)</f>
        <v/>
      </c>
      <c r="N3974">
        <f>"Q"&amp;ROUNDUP(MONTH(A3974)/3,0)</f>
        <v/>
      </c>
      <c r="O3974">
        <f>TEXT(A3974,"mmm")</f>
        <v/>
      </c>
    </row>
    <row r="3975">
      <c r="A3975" s="13" t="n">
        <v>45689</v>
      </c>
      <c r="B3975" t="inlineStr">
        <is>
          <t>West</t>
        </is>
      </c>
      <c r="C3975" t="inlineStr">
        <is>
          <t>Retail Store</t>
        </is>
      </c>
      <c r="D3975" t="inlineStr">
        <is>
          <t>Fashion</t>
        </is>
      </c>
      <c r="E3975" t="n">
        <v>31514.79</v>
      </c>
      <c r="F3975" t="n">
        <v>16777.42</v>
      </c>
      <c r="G3975" t="n">
        <v>33340.29</v>
      </c>
      <c r="H3975" t="n">
        <v>25</v>
      </c>
      <c r="I3975" t="n">
        <v>21</v>
      </c>
      <c r="J3975" t="n">
        <v>3</v>
      </c>
      <c r="K3975">
        <f>E3975-F3975</f>
        <v/>
      </c>
      <c r="L3975" s="10">
        <f>IFERROR(K3975/E3975,0)</f>
        <v/>
      </c>
      <c r="M3975">
        <f>YEAR(A3975)</f>
        <v/>
      </c>
      <c r="N3975">
        <f>"Q"&amp;ROUNDUP(MONTH(A3975)/3,0)</f>
        <v/>
      </c>
      <c r="O3975">
        <f>TEXT(A3975,"mmm")</f>
        <v/>
      </c>
    </row>
    <row r="3976">
      <c r="A3976" s="13" t="n">
        <v>45689</v>
      </c>
      <c r="B3976" t="inlineStr">
        <is>
          <t>West</t>
        </is>
      </c>
      <c r="C3976" t="inlineStr">
        <is>
          <t>Retail Store</t>
        </is>
      </c>
      <c r="D3976" t="inlineStr">
        <is>
          <t>Grocery</t>
        </is>
      </c>
      <c r="E3976" t="n">
        <v>13077.09</v>
      </c>
      <c r="F3976" t="n">
        <v>10471.91</v>
      </c>
      <c r="G3976" t="n">
        <v>13274.44</v>
      </c>
      <c r="H3976" t="n">
        <v>27</v>
      </c>
      <c r="I3976" t="n">
        <v>10</v>
      </c>
      <c r="J3976" t="n">
        <v>0</v>
      </c>
      <c r="K3976">
        <f>E3976-F3976</f>
        <v/>
      </c>
      <c r="L3976" s="10">
        <f>IFERROR(K3976/E3976,0)</f>
        <v/>
      </c>
      <c r="M3976">
        <f>YEAR(A3976)</f>
        <v/>
      </c>
      <c r="N3976">
        <f>"Q"&amp;ROUNDUP(MONTH(A3976)/3,0)</f>
        <v/>
      </c>
      <c r="O3976">
        <f>TEXT(A3976,"mmm")</f>
        <v/>
      </c>
    </row>
    <row r="3977">
      <c r="A3977" s="13" t="n">
        <v>45689</v>
      </c>
      <c r="B3977" t="inlineStr">
        <is>
          <t>West</t>
        </is>
      </c>
      <c r="C3977" t="inlineStr">
        <is>
          <t>Retail Store</t>
        </is>
      </c>
      <c r="D3977" t="inlineStr">
        <is>
          <t>Home &amp; Kitchen</t>
        </is>
      </c>
      <c r="E3977" t="n">
        <v>62374.65</v>
      </c>
      <c r="F3977" t="n">
        <v>38429.11</v>
      </c>
      <c r="G3977" t="n">
        <v>63227.02</v>
      </c>
      <c r="H3977" t="n">
        <v>23</v>
      </c>
      <c r="I3977" t="n">
        <v>20</v>
      </c>
      <c r="J3977" t="n">
        <v>1</v>
      </c>
      <c r="K3977">
        <f>E3977-F3977</f>
        <v/>
      </c>
      <c r="L3977" s="10">
        <f>IFERROR(K3977/E3977,0)</f>
        <v/>
      </c>
      <c r="M3977">
        <f>YEAR(A3977)</f>
        <v/>
      </c>
      <c r="N3977">
        <f>"Q"&amp;ROUNDUP(MONTH(A3977)/3,0)</f>
        <v/>
      </c>
      <c r="O3977">
        <f>TEXT(A3977,"mmm")</f>
        <v/>
      </c>
    </row>
    <row r="3978">
      <c r="A3978" s="13" t="n">
        <v>45689</v>
      </c>
      <c r="B3978" t="inlineStr">
        <is>
          <t>West</t>
        </is>
      </c>
      <c r="C3978" t="inlineStr">
        <is>
          <t>Retail Store</t>
        </is>
      </c>
      <c r="D3978" t="inlineStr">
        <is>
          <t>Sports</t>
        </is>
      </c>
      <c r="E3978" t="n">
        <v>11720.49</v>
      </c>
      <c r="F3978" t="n">
        <v>7780.32</v>
      </c>
      <c r="G3978" t="n">
        <v>12065.25</v>
      </c>
      <c r="H3978" t="n">
        <v>5</v>
      </c>
      <c r="I3978" t="n">
        <v>4</v>
      </c>
      <c r="J3978" t="n">
        <v>0</v>
      </c>
      <c r="K3978">
        <f>E3978-F3978</f>
        <v/>
      </c>
      <c r="L3978" s="10">
        <f>IFERROR(K3978/E3978,0)</f>
        <v/>
      </c>
      <c r="M3978">
        <f>YEAR(A3978)</f>
        <v/>
      </c>
      <c r="N3978">
        <f>"Q"&amp;ROUNDUP(MONTH(A3978)/3,0)</f>
        <v/>
      </c>
      <c r="O3978">
        <f>TEXT(A3978,"mmm")</f>
        <v/>
      </c>
    </row>
    <row r="3979">
      <c r="A3979" s="13" t="n">
        <v>45689</v>
      </c>
      <c r="B3979" t="inlineStr">
        <is>
          <t>West</t>
        </is>
      </c>
      <c r="C3979" t="inlineStr">
        <is>
          <t>Unknown</t>
        </is>
      </c>
      <c r="D3979" t="inlineStr">
        <is>
          <t>Fashion</t>
        </is>
      </c>
      <c r="E3979" t="n">
        <v>3033.56</v>
      </c>
      <c r="F3979" t="n">
        <v>2009.01</v>
      </c>
      <c r="G3979" t="n">
        <v>3608.22</v>
      </c>
      <c r="H3979" t="n">
        <v>4</v>
      </c>
      <c r="I3979" t="n">
        <v>3</v>
      </c>
      <c r="J3979" t="n">
        <v>0</v>
      </c>
      <c r="K3979">
        <f>E3979-F3979</f>
        <v/>
      </c>
      <c r="L3979" s="10">
        <f>IFERROR(K3979/E3979,0)</f>
        <v/>
      </c>
      <c r="M3979">
        <f>YEAR(A3979)</f>
        <v/>
      </c>
      <c r="N3979">
        <f>"Q"&amp;ROUNDUP(MONTH(A3979)/3,0)</f>
        <v/>
      </c>
      <c r="O3979">
        <f>TEXT(A3979,"mmm")</f>
        <v/>
      </c>
    </row>
    <row r="3980">
      <c r="A3980" s="13" t="n">
        <v>45689</v>
      </c>
      <c r="B3980" t="inlineStr">
        <is>
          <t>West</t>
        </is>
      </c>
      <c r="C3980" t="inlineStr">
        <is>
          <t>Unknown</t>
        </is>
      </c>
      <c r="D3980" t="inlineStr">
        <is>
          <t>Grocery</t>
        </is>
      </c>
      <c r="E3980" t="n">
        <v>256.5</v>
      </c>
      <c r="F3980" t="n">
        <v>217.44</v>
      </c>
      <c r="G3980" t="n">
        <v>301.77</v>
      </c>
      <c r="H3980" t="n">
        <v>1</v>
      </c>
      <c r="I3980" t="n">
        <v>1</v>
      </c>
      <c r="J3980" t="n">
        <v>0</v>
      </c>
      <c r="K3980">
        <f>E3980-F3980</f>
        <v/>
      </c>
      <c r="L3980" s="10">
        <f>IFERROR(K3980/E3980,0)</f>
        <v/>
      </c>
      <c r="M3980">
        <f>YEAR(A3980)</f>
        <v/>
      </c>
      <c r="N3980">
        <f>"Q"&amp;ROUNDUP(MONTH(A3980)/3,0)</f>
        <v/>
      </c>
      <c r="O3980">
        <f>TEXT(A3980,"mmm")</f>
        <v/>
      </c>
    </row>
    <row r="3981">
      <c r="A3981" s="13" t="n">
        <v>45689</v>
      </c>
      <c r="B3981" t="inlineStr">
        <is>
          <t>West</t>
        </is>
      </c>
      <c r="C3981" t="inlineStr">
        <is>
          <t>Unknown</t>
        </is>
      </c>
      <c r="D3981" t="inlineStr">
        <is>
          <t>Home &amp; Kitchen</t>
        </is>
      </c>
      <c r="E3981" t="n">
        <v>6907.25</v>
      </c>
      <c r="F3981" t="n">
        <v>4752.93</v>
      </c>
      <c r="G3981" t="n">
        <v>7547.4</v>
      </c>
      <c r="H3981" t="n">
        <v>2</v>
      </c>
      <c r="I3981" t="n">
        <v>2</v>
      </c>
      <c r="J3981" t="n">
        <v>0</v>
      </c>
      <c r="K3981">
        <f>E3981-F3981</f>
        <v/>
      </c>
      <c r="L3981" s="10">
        <f>IFERROR(K3981/E3981,0)</f>
        <v/>
      </c>
      <c r="M3981">
        <f>YEAR(A3981)</f>
        <v/>
      </c>
      <c r="N3981">
        <f>"Q"&amp;ROUNDUP(MONTH(A3981)/3,0)</f>
        <v/>
      </c>
      <c r="O3981">
        <f>TEXT(A3981,"mmm")</f>
        <v/>
      </c>
    </row>
    <row r="3982">
      <c r="A3982" s="13" t="n">
        <v>45689</v>
      </c>
      <c r="B3982" t="inlineStr">
        <is>
          <t>West</t>
        </is>
      </c>
      <c r="C3982" t="inlineStr">
        <is>
          <t>Website</t>
        </is>
      </c>
      <c r="D3982" t="inlineStr">
        <is>
          <t>Beauty</t>
        </is>
      </c>
      <c r="E3982" t="n">
        <v>15979.58</v>
      </c>
      <c r="F3982" t="n">
        <v>8278.58</v>
      </c>
      <c r="G3982" t="n">
        <v>16575.51</v>
      </c>
      <c r="H3982" t="n">
        <v>25</v>
      </c>
      <c r="I3982" t="n">
        <v>21</v>
      </c>
      <c r="J3982" t="n">
        <v>0</v>
      </c>
      <c r="K3982">
        <f>E3982-F3982</f>
        <v/>
      </c>
      <c r="L3982" s="10">
        <f>IFERROR(K3982/E3982,0)</f>
        <v/>
      </c>
      <c r="M3982">
        <f>YEAR(A3982)</f>
        <v/>
      </c>
      <c r="N3982">
        <f>"Q"&amp;ROUNDUP(MONTH(A3982)/3,0)</f>
        <v/>
      </c>
      <c r="O3982">
        <f>TEXT(A3982,"mmm")</f>
        <v/>
      </c>
    </row>
    <row r="3983">
      <c r="A3983" s="13" t="n">
        <v>45689</v>
      </c>
      <c r="B3983" t="inlineStr">
        <is>
          <t>West</t>
        </is>
      </c>
      <c r="C3983" t="inlineStr">
        <is>
          <t>Website</t>
        </is>
      </c>
      <c r="D3983" t="inlineStr">
        <is>
          <t>Books</t>
        </is>
      </c>
      <c r="E3983" t="n">
        <v>10284.54</v>
      </c>
      <c r="F3983" t="n">
        <v>7504.55</v>
      </c>
      <c r="G3983" t="n">
        <v>10825.7</v>
      </c>
      <c r="H3983" t="n">
        <v>21</v>
      </c>
      <c r="I3983" t="n">
        <v>17</v>
      </c>
      <c r="J3983" t="n">
        <v>0</v>
      </c>
      <c r="K3983">
        <f>E3983-F3983</f>
        <v/>
      </c>
      <c r="L3983" s="10">
        <f>IFERROR(K3983/E3983,0)</f>
        <v/>
      </c>
      <c r="M3983">
        <f>YEAR(A3983)</f>
        <v/>
      </c>
      <c r="N3983">
        <f>"Q"&amp;ROUNDUP(MONTH(A3983)/3,0)</f>
        <v/>
      </c>
      <c r="O3983">
        <f>TEXT(A3983,"mmm")</f>
        <v/>
      </c>
    </row>
    <row r="3984">
      <c r="A3984" s="13" t="n">
        <v>45689</v>
      </c>
      <c r="B3984" t="inlineStr">
        <is>
          <t>West</t>
        </is>
      </c>
      <c r="C3984" t="inlineStr">
        <is>
          <t>Website</t>
        </is>
      </c>
      <c r="D3984" t="inlineStr">
        <is>
          <t>Electronics</t>
        </is>
      </c>
      <c r="E3984" t="n">
        <v>535574.63</v>
      </c>
      <c r="F3984" t="n">
        <v>475229.4</v>
      </c>
      <c r="G3984" t="n">
        <v>560332.61</v>
      </c>
      <c r="H3984" t="n">
        <v>41</v>
      </c>
      <c r="I3984" t="n">
        <v>37</v>
      </c>
      <c r="J3984" t="n">
        <v>3</v>
      </c>
      <c r="K3984">
        <f>E3984-F3984</f>
        <v/>
      </c>
      <c r="L3984" s="10">
        <f>IFERROR(K3984/E3984,0)</f>
        <v/>
      </c>
      <c r="M3984">
        <f>YEAR(A3984)</f>
        <v/>
      </c>
      <c r="N3984">
        <f>"Q"&amp;ROUNDUP(MONTH(A3984)/3,0)</f>
        <v/>
      </c>
      <c r="O3984">
        <f>TEXT(A3984,"mmm")</f>
        <v/>
      </c>
    </row>
    <row r="3985">
      <c r="A3985" s="13" t="n">
        <v>45689</v>
      </c>
      <c r="B3985" t="inlineStr">
        <is>
          <t>West</t>
        </is>
      </c>
      <c r="C3985" t="inlineStr">
        <is>
          <t>Website</t>
        </is>
      </c>
      <c r="D3985" t="inlineStr">
        <is>
          <t>Fashion</t>
        </is>
      </c>
      <c r="E3985" t="n">
        <v>77243.57000000001</v>
      </c>
      <c r="F3985" t="n">
        <v>42543.11</v>
      </c>
      <c r="G3985" t="n">
        <v>82788.89999999999</v>
      </c>
      <c r="H3985" t="n">
        <v>57</v>
      </c>
      <c r="I3985" t="n">
        <v>39</v>
      </c>
      <c r="J3985" t="n">
        <v>6</v>
      </c>
      <c r="K3985">
        <f>E3985-F3985</f>
        <v/>
      </c>
      <c r="L3985" s="10">
        <f>IFERROR(K3985/E3985,0)</f>
        <v/>
      </c>
      <c r="M3985">
        <f>YEAR(A3985)</f>
        <v/>
      </c>
      <c r="N3985">
        <f>"Q"&amp;ROUNDUP(MONTH(A3985)/3,0)</f>
        <v/>
      </c>
      <c r="O3985">
        <f>TEXT(A3985,"mmm")</f>
        <v/>
      </c>
    </row>
    <row r="3986">
      <c r="A3986" s="13" t="n">
        <v>45689</v>
      </c>
      <c r="B3986" t="inlineStr">
        <is>
          <t>West</t>
        </is>
      </c>
      <c r="C3986" t="inlineStr">
        <is>
          <t>Website</t>
        </is>
      </c>
      <c r="D3986" t="inlineStr">
        <is>
          <t>Grocery</t>
        </is>
      </c>
      <c r="E3986" t="n">
        <v>26750.3</v>
      </c>
      <c r="F3986" t="n">
        <v>22203.62</v>
      </c>
      <c r="G3986" t="n">
        <v>28533.6</v>
      </c>
      <c r="H3986" t="n">
        <v>69</v>
      </c>
      <c r="I3986" t="n">
        <v>29</v>
      </c>
      <c r="J3986" t="n">
        <v>0</v>
      </c>
      <c r="K3986">
        <f>E3986-F3986</f>
        <v/>
      </c>
      <c r="L3986" s="10">
        <f>IFERROR(K3986/E3986,0)</f>
        <v/>
      </c>
      <c r="M3986">
        <f>YEAR(A3986)</f>
        <v/>
      </c>
      <c r="N3986">
        <f>"Q"&amp;ROUNDUP(MONTH(A3986)/3,0)</f>
        <v/>
      </c>
      <c r="O3986">
        <f>TEXT(A3986,"mmm")</f>
        <v/>
      </c>
    </row>
    <row r="3987">
      <c r="A3987" s="13" t="n">
        <v>45689</v>
      </c>
      <c r="B3987" t="inlineStr">
        <is>
          <t>West</t>
        </is>
      </c>
      <c r="C3987" t="inlineStr">
        <is>
          <t>Website</t>
        </is>
      </c>
      <c r="D3987" t="inlineStr">
        <is>
          <t>Home &amp; Kitchen</t>
        </is>
      </c>
      <c r="E3987" t="n">
        <v>53395.21</v>
      </c>
      <c r="F3987" t="n">
        <v>35517</v>
      </c>
      <c r="G3987" t="n">
        <v>56058.2</v>
      </c>
      <c r="H3987" t="n">
        <v>21</v>
      </c>
      <c r="I3987" t="n">
        <v>18</v>
      </c>
      <c r="J3987" t="n">
        <v>2</v>
      </c>
      <c r="K3987">
        <f>E3987-F3987</f>
        <v/>
      </c>
      <c r="L3987" s="10">
        <f>IFERROR(K3987/E3987,0)</f>
        <v/>
      </c>
      <c r="M3987">
        <f>YEAR(A3987)</f>
        <v/>
      </c>
      <c r="N3987">
        <f>"Q"&amp;ROUNDUP(MONTH(A3987)/3,0)</f>
        <v/>
      </c>
      <c r="O3987">
        <f>TEXT(A3987,"mmm")</f>
        <v/>
      </c>
    </row>
    <row r="3988">
      <c r="A3988" s="13" t="n">
        <v>45689</v>
      </c>
      <c r="B3988" t="inlineStr">
        <is>
          <t>West</t>
        </is>
      </c>
      <c r="C3988" t="inlineStr">
        <is>
          <t>Website</t>
        </is>
      </c>
      <c r="D3988" t="inlineStr">
        <is>
          <t>Sports</t>
        </is>
      </c>
      <c r="E3988" t="n">
        <v>59369.39</v>
      </c>
      <c r="F3988" t="n">
        <v>35667.72</v>
      </c>
      <c r="G3988" t="n">
        <v>62544.6</v>
      </c>
      <c r="H3988" t="n">
        <v>14</v>
      </c>
      <c r="I3988" t="n">
        <v>10</v>
      </c>
      <c r="J3988" t="n">
        <v>1</v>
      </c>
      <c r="K3988">
        <f>E3988-F3988</f>
        <v/>
      </c>
      <c r="L3988" s="10">
        <f>IFERROR(K3988/E3988,0)</f>
        <v/>
      </c>
      <c r="M3988">
        <f>YEAR(A3988)</f>
        <v/>
      </c>
      <c r="N3988">
        <f>"Q"&amp;ROUNDUP(MONTH(A3988)/3,0)</f>
        <v/>
      </c>
      <c r="O3988">
        <f>TEXT(A3988,"mmm")</f>
        <v/>
      </c>
    </row>
    <row r="3989">
      <c r="A3989" s="13" t="n">
        <v>45717</v>
      </c>
      <c r="B3989" t="inlineStr">
        <is>
          <t>Central</t>
        </is>
      </c>
      <c r="C3989" t="inlineStr">
        <is>
          <t>Marketplace</t>
        </is>
      </c>
      <c r="D3989" t="inlineStr">
        <is>
          <t>Beauty</t>
        </is>
      </c>
      <c r="E3989" t="n">
        <v>2881.17</v>
      </c>
      <c r="F3989" t="n">
        <v>1697.33</v>
      </c>
      <c r="G3989" t="n">
        <v>3203.69</v>
      </c>
      <c r="H3989" t="n">
        <v>8</v>
      </c>
      <c r="I3989" t="n">
        <v>7</v>
      </c>
      <c r="J3989" t="n">
        <v>1</v>
      </c>
      <c r="K3989">
        <f>E3989-F3989</f>
        <v/>
      </c>
      <c r="L3989" s="10">
        <f>IFERROR(K3989/E3989,0)</f>
        <v/>
      </c>
      <c r="M3989">
        <f>YEAR(A3989)</f>
        <v/>
      </c>
      <c r="N3989">
        <f>"Q"&amp;ROUNDUP(MONTH(A3989)/3,0)</f>
        <v/>
      </c>
      <c r="O3989">
        <f>TEXT(A3989,"mmm")</f>
        <v/>
      </c>
    </row>
    <row r="3990">
      <c r="A3990" s="13" t="n">
        <v>45717</v>
      </c>
      <c r="B3990" t="inlineStr">
        <is>
          <t>Central</t>
        </is>
      </c>
      <c r="C3990" t="inlineStr">
        <is>
          <t>Marketplace</t>
        </is>
      </c>
      <c r="D3990" t="inlineStr">
        <is>
          <t>Books</t>
        </is>
      </c>
      <c r="E3990" t="n">
        <v>1962.73</v>
      </c>
      <c r="F3990" t="n">
        <v>1422.85</v>
      </c>
      <c r="G3990" t="n">
        <v>2050.72</v>
      </c>
      <c r="H3990" t="n">
        <v>4</v>
      </c>
      <c r="I3990" t="n">
        <v>3</v>
      </c>
      <c r="J3990" t="n">
        <v>0</v>
      </c>
      <c r="K3990">
        <f>E3990-F3990</f>
        <v/>
      </c>
      <c r="L3990" s="10">
        <f>IFERROR(K3990/E3990,0)</f>
        <v/>
      </c>
      <c r="M3990">
        <f>YEAR(A3990)</f>
        <v/>
      </c>
      <c r="N3990">
        <f>"Q"&amp;ROUNDUP(MONTH(A3990)/3,0)</f>
        <v/>
      </c>
      <c r="O3990">
        <f>TEXT(A3990,"mmm")</f>
        <v/>
      </c>
    </row>
    <row r="3991">
      <c r="A3991" s="13" t="n">
        <v>45717</v>
      </c>
      <c r="B3991" t="inlineStr">
        <is>
          <t>Central</t>
        </is>
      </c>
      <c r="C3991" t="inlineStr">
        <is>
          <t>Marketplace</t>
        </is>
      </c>
      <c r="D3991" t="inlineStr">
        <is>
          <t>Electronics</t>
        </is>
      </c>
      <c r="E3991" t="n">
        <v>286379.01</v>
      </c>
      <c r="F3991" t="n">
        <v>257653.01</v>
      </c>
      <c r="G3991" t="n">
        <v>318631.77</v>
      </c>
      <c r="H3991" t="n">
        <v>17</v>
      </c>
      <c r="I3991" t="n">
        <v>10</v>
      </c>
      <c r="J3991" t="n">
        <v>3</v>
      </c>
      <c r="K3991">
        <f>E3991-F3991</f>
        <v/>
      </c>
      <c r="L3991" s="10">
        <f>IFERROR(K3991/E3991,0)</f>
        <v/>
      </c>
      <c r="M3991">
        <f>YEAR(A3991)</f>
        <v/>
      </c>
      <c r="N3991">
        <f>"Q"&amp;ROUNDUP(MONTH(A3991)/3,0)</f>
        <v/>
      </c>
      <c r="O3991">
        <f>TEXT(A3991,"mmm")</f>
        <v/>
      </c>
    </row>
    <row r="3992">
      <c r="A3992" s="13" t="n">
        <v>45717</v>
      </c>
      <c r="B3992" t="inlineStr">
        <is>
          <t>Central</t>
        </is>
      </c>
      <c r="C3992" t="inlineStr">
        <is>
          <t>Marketplace</t>
        </is>
      </c>
      <c r="D3992" t="inlineStr">
        <is>
          <t>Fashion</t>
        </is>
      </c>
      <c r="E3992" t="n">
        <v>23195.34</v>
      </c>
      <c r="F3992" t="n">
        <v>12684.97</v>
      </c>
      <c r="G3992" t="n">
        <v>25756.13</v>
      </c>
      <c r="H3992" t="n">
        <v>17</v>
      </c>
      <c r="I3992" t="n">
        <v>13</v>
      </c>
      <c r="J3992" t="n">
        <v>1</v>
      </c>
      <c r="K3992">
        <f>E3992-F3992</f>
        <v/>
      </c>
      <c r="L3992" s="10">
        <f>IFERROR(K3992/E3992,0)</f>
        <v/>
      </c>
      <c r="M3992">
        <f>YEAR(A3992)</f>
        <v/>
      </c>
      <c r="N3992">
        <f>"Q"&amp;ROUNDUP(MONTH(A3992)/3,0)</f>
        <v/>
      </c>
      <c r="O3992">
        <f>TEXT(A3992,"mmm")</f>
        <v/>
      </c>
    </row>
    <row r="3993">
      <c r="A3993" s="13" t="n">
        <v>45717</v>
      </c>
      <c r="B3993" t="inlineStr">
        <is>
          <t>Central</t>
        </is>
      </c>
      <c r="C3993" t="inlineStr">
        <is>
          <t>Marketplace</t>
        </is>
      </c>
      <c r="D3993" t="inlineStr">
        <is>
          <t>Grocery</t>
        </is>
      </c>
      <c r="E3993" t="n">
        <v>9670.190000000001</v>
      </c>
      <c r="F3993" t="n">
        <v>8175.37</v>
      </c>
      <c r="G3993" t="n">
        <v>10757.61</v>
      </c>
      <c r="H3993" t="n">
        <v>24</v>
      </c>
      <c r="I3993" t="n">
        <v>10</v>
      </c>
      <c r="J3993" t="n">
        <v>0</v>
      </c>
      <c r="K3993">
        <f>E3993-F3993</f>
        <v/>
      </c>
      <c r="L3993" s="10">
        <f>IFERROR(K3993/E3993,0)</f>
        <v/>
      </c>
      <c r="M3993">
        <f>YEAR(A3993)</f>
        <v/>
      </c>
      <c r="N3993">
        <f>"Q"&amp;ROUNDUP(MONTH(A3993)/3,0)</f>
        <v/>
      </c>
      <c r="O3993">
        <f>TEXT(A3993,"mmm")</f>
        <v/>
      </c>
    </row>
    <row r="3994">
      <c r="A3994" s="13" t="n">
        <v>45717</v>
      </c>
      <c r="B3994" t="inlineStr">
        <is>
          <t>Central</t>
        </is>
      </c>
      <c r="C3994" t="inlineStr">
        <is>
          <t>Marketplace</t>
        </is>
      </c>
      <c r="D3994" t="inlineStr">
        <is>
          <t>Home &amp; Kitchen</t>
        </is>
      </c>
      <c r="E3994" t="n">
        <v>27171.84</v>
      </c>
      <c r="F3994" t="n">
        <v>17683.59</v>
      </c>
      <c r="G3994" t="n">
        <v>29308.1</v>
      </c>
      <c r="H3994" t="n">
        <v>13</v>
      </c>
      <c r="I3994" t="n">
        <v>10</v>
      </c>
      <c r="J3994" t="n">
        <v>0</v>
      </c>
      <c r="K3994">
        <f>E3994-F3994</f>
        <v/>
      </c>
      <c r="L3994" s="10">
        <f>IFERROR(K3994/E3994,0)</f>
        <v/>
      </c>
      <c r="M3994">
        <f>YEAR(A3994)</f>
        <v/>
      </c>
      <c r="N3994">
        <f>"Q"&amp;ROUNDUP(MONTH(A3994)/3,0)</f>
        <v/>
      </c>
      <c r="O3994">
        <f>TEXT(A3994,"mmm")</f>
        <v/>
      </c>
    </row>
    <row r="3995">
      <c r="A3995" s="13" t="n">
        <v>45717</v>
      </c>
      <c r="B3995" t="inlineStr">
        <is>
          <t>Central</t>
        </is>
      </c>
      <c r="C3995" t="inlineStr">
        <is>
          <t>Marketplace</t>
        </is>
      </c>
      <c r="D3995" t="inlineStr">
        <is>
          <t>Sports</t>
        </is>
      </c>
      <c r="E3995" t="n">
        <v>41494.5</v>
      </c>
      <c r="F3995" t="n">
        <v>29073.41</v>
      </c>
      <c r="G3995" t="n">
        <v>48544.37</v>
      </c>
      <c r="H3995" t="n">
        <v>8</v>
      </c>
      <c r="I3995" t="n">
        <v>6</v>
      </c>
      <c r="J3995" t="n">
        <v>0</v>
      </c>
      <c r="K3995">
        <f>E3995-F3995</f>
        <v/>
      </c>
      <c r="L3995" s="10">
        <f>IFERROR(K3995/E3995,0)</f>
        <v/>
      </c>
      <c r="M3995">
        <f>YEAR(A3995)</f>
        <v/>
      </c>
      <c r="N3995">
        <f>"Q"&amp;ROUNDUP(MONTH(A3995)/3,0)</f>
        <v/>
      </c>
      <c r="O3995">
        <f>TEXT(A3995,"mmm")</f>
        <v/>
      </c>
    </row>
    <row r="3996">
      <c r="A3996" s="13" t="n">
        <v>45717</v>
      </c>
      <c r="B3996" t="inlineStr">
        <is>
          <t>Central</t>
        </is>
      </c>
      <c r="C3996" t="inlineStr">
        <is>
          <t>Mobile App</t>
        </is>
      </c>
      <c r="D3996" t="inlineStr">
        <is>
          <t>Beauty</t>
        </is>
      </c>
      <c r="E3996" t="n">
        <v>16227.49</v>
      </c>
      <c r="F3996" t="n">
        <v>9158.790000000001</v>
      </c>
      <c r="G3996" t="n">
        <v>17474.31</v>
      </c>
      <c r="H3996" t="n">
        <v>24</v>
      </c>
      <c r="I3996" t="n">
        <v>17</v>
      </c>
      <c r="J3996" t="n">
        <v>1</v>
      </c>
      <c r="K3996">
        <f>E3996-F3996</f>
        <v/>
      </c>
      <c r="L3996" s="10">
        <f>IFERROR(K3996/E3996,0)</f>
        <v/>
      </c>
      <c r="M3996">
        <f>YEAR(A3996)</f>
        <v/>
      </c>
      <c r="N3996">
        <f>"Q"&amp;ROUNDUP(MONTH(A3996)/3,0)</f>
        <v/>
      </c>
      <c r="O3996">
        <f>TEXT(A3996,"mmm")</f>
        <v/>
      </c>
    </row>
    <row r="3997">
      <c r="A3997" s="13" t="n">
        <v>45717</v>
      </c>
      <c r="B3997" t="inlineStr">
        <is>
          <t>Central</t>
        </is>
      </c>
      <c r="C3997" t="inlineStr">
        <is>
          <t>Mobile App</t>
        </is>
      </c>
      <c r="D3997" t="inlineStr">
        <is>
          <t>Books</t>
        </is>
      </c>
      <c r="E3997" t="n">
        <v>4814.46</v>
      </c>
      <c r="F3997" t="n">
        <v>3404.63</v>
      </c>
      <c r="G3997" t="n">
        <v>5191.65</v>
      </c>
      <c r="H3997" t="n">
        <v>10</v>
      </c>
      <c r="I3997" t="n">
        <v>8</v>
      </c>
      <c r="J3997" t="n">
        <v>0</v>
      </c>
      <c r="K3997">
        <f>E3997-F3997</f>
        <v/>
      </c>
      <c r="L3997" s="10">
        <f>IFERROR(K3997/E3997,0)</f>
        <v/>
      </c>
      <c r="M3997">
        <f>YEAR(A3997)</f>
        <v/>
      </c>
      <c r="N3997">
        <f>"Q"&amp;ROUNDUP(MONTH(A3997)/3,0)</f>
        <v/>
      </c>
      <c r="O3997">
        <f>TEXT(A3997,"mmm")</f>
        <v/>
      </c>
    </row>
    <row r="3998">
      <c r="A3998" s="13" t="n">
        <v>45717</v>
      </c>
      <c r="B3998" t="inlineStr">
        <is>
          <t>Central</t>
        </is>
      </c>
      <c r="C3998" t="inlineStr">
        <is>
          <t>Mobile App</t>
        </is>
      </c>
      <c r="D3998" t="inlineStr">
        <is>
          <t>Electronics</t>
        </is>
      </c>
      <c r="E3998" t="n">
        <v>336389.5</v>
      </c>
      <c r="F3998" t="n">
        <v>297151.84</v>
      </c>
      <c r="G3998" t="n">
        <v>346258.01</v>
      </c>
      <c r="H3998" t="n">
        <v>15</v>
      </c>
      <c r="I3998" t="n">
        <v>13</v>
      </c>
      <c r="J3998" t="n">
        <v>2</v>
      </c>
      <c r="K3998">
        <f>E3998-F3998</f>
        <v/>
      </c>
      <c r="L3998" s="10">
        <f>IFERROR(K3998/E3998,0)</f>
        <v/>
      </c>
      <c r="M3998">
        <f>YEAR(A3998)</f>
        <v/>
      </c>
      <c r="N3998">
        <f>"Q"&amp;ROUNDUP(MONTH(A3998)/3,0)</f>
        <v/>
      </c>
      <c r="O3998">
        <f>TEXT(A3998,"mmm")</f>
        <v/>
      </c>
    </row>
    <row r="3999">
      <c r="A3999" s="13" t="n">
        <v>45717</v>
      </c>
      <c r="B3999" t="inlineStr">
        <is>
          <t>Central</t>
        </is>
      </c>
      <c r="C3999" t="inlineStr">
        <is>
          <t>Mobile App</t>
        </is>
      </c>
      <c r="D3999" t="inlineStr">
        <is>
          <t>Fashion</t>
        </is>
      </c>
      <c r="E3999" t="n">
        <v>51950.92</v>
      </c>
      <c r="F3999" t="n">
        <v>28566.12</v>
      </c>
      <c r="G3999" t="n">
        <v>56606.62</v>
      </c>
      <c r="H3999" t="n">
        <v>44</v>
      </c>
      <c r="I3999" t="n">
        <v>37</v>
      </c>
      <c r="J3999" t="n">
        <v>7</v>
      </c>
      <c r="K3999">
        <f>E3999-F3999</f>
        <v/>
      </c>
      <c r="L3999" s="10">
        <f>IFERROR(K3999/E3999,0)</f>
        <v/>
      </c>
      <c r="M3999">
        <f>YEAR(A3999)</f>
        <v/>
      </c>
      <c r="N3999">
        <f>"Q"&amp;ROUNDUP(MONTH(A3999)/3,0)</f>
        <v/>
      </c>
      <c r="O3999">
        <f>TEXT(A3999,"mmm")</f>
        <v/>
      </c>
    </row>
    <row r="4000">
      <c r="A4000" s="13" t="n">
        <v>45717</v>
      </c>
      <c r="B4000" t="inlineStr">
        <is>
          <t>Central</t>
        </is>
      </c>
      <c r="C4000" t="inlineStr">
        <is>
          <t>Mobile App</t>
        </is>
      </c>
      <c r="D4000" t="inlineStr">
        <is>
          <t>Grocery</t>
        </is>
      </c>
      <c r="E4000" t="n">
        <v>11057.03</v>
      </c>
      <c r="F4000" t="n">
        <v>8928.75</v>
      </c>
      <c r="G4000" t="n">
        <v>11389.22</v>
      </c>
      <c r="H4000" t="n">
        <v>30</v>
      </c>
      <c r="I4000" t="n">
        <v>11</v>
      </c>
      <c r="J4000" t="n">
        <v>0</v>
      </c>
      <c r="K4000">
        <f>E4000-F4000</f>
        <v/>
      </c>
      <c r="L4000" s="10">
        <f>IFERROR(K4000/E4000,0)</f>
        <v/>
      </c>
      <c r="M4000">
        <f>YEAR(A4000)</f>
        <v/>
      </c>
      <c r="N4000">
        <f>"Q"&amp;ROUNDUP(MONTH(A4000)/3,0)</f>
        <v/>
      </c>
      <c r="O4000">
        <f>TEXT(A4000,"mmm")</f>
        <v/>
      </c>
    </row>
    <row r="4001">
      <c r="A4001" s="13" t="n">
        <v>45717</v>
      </c>
      <c r="B4001" t="inlineStr">
        <is>
          <t>Central</t>
        </is>
      </c>
      <c r="C4001" t="inlineStr">
        <is>
          <t>Mobile App</t>
        </is>
      </c>
      <c r="D4001" t="inlineStr">
        <is>
          <t>Home &amp; Kitchen</t>
        </is>
      </c>
      <c r="E4001" t="n">
        <v>51269.53</v>
      </c>
      <c r="F4001" t="n">
        <v>35423.2</v>
      </c>
      <c r="G4001" t="n">
        <v>55017.73</v>
      </c>
      <c r="H4001" t="n">
        <v>23</v>
      </c>
      <c r="I4001" t="n">
        <v>18</v>
      </c>
      <c r="J4001" t="n">
        <v>1</v>
      </c>
      <c r="K4001">
        <f>E4001-F4001</f>
        <v/>
      </c>
      <c r="L4001" s="10">
        <f>IFERROR(K4001/E4001,0)</f>
        <v/>
      </c>
      <c r="M4001">
        <f>YEAR(A4001)</f>
        <v/>
      </c>
      <c r="N4001">
        <f>"Q"&amp;ROUNDUP(MONTH(A4001)/3,0)</f>
        <v/>
      </c>
      <c r="O4001">
        <f>TEXT(A4001,"mmm")</f>
        <v/>
      </c>
    </row>
    <row r="4002">
      <c r="A4002" s="13" t="n">
        <v>45717</v>
      </c>
      <c r="B4002" t="inlineStr">
        <is>
          <t>Central</t>
        </is>
      </c>
      <c r="C4002" t="inlineStr">
        <is>
          <t>Mobile App</t>
        </is>
      </c>
      <c r="D4002" t="inlineStr">
        <is>
          <t>Sports</t>
        </is>
      </c>
      <c r="E4002" t="n">
        <v>19121.01</v>
      </c>
      <c r="F4002" t="n">
        <v>12480.9</v>
      </c>
      <c r="G4002" t="n">
        <v>20991.7</v>
      </c>
      <c r="H4002" t="n">
        <v>12</v>
      </c>
      <c r="I4002" t="n">
        <v>9</v>
      </c>
      <c r="J4002" t="n">
        <v>0</v>
      </c>
      <c r="K4002">
        <f>E4002-F4002</f>
        <v/>
      </c>
      <c r="L4002" s="10">
        <f>IFERROR(K4002/E4002,0)</f>
        <v/>
      </c>
      <c r="M4002">
        <f>YEAR(A4002)</f>
        <v/>
      </c>
      <c r="N4002">
        <f>"Q"&amp;ROUNDUP(MONTH(A4002)/3,0)</f>
        <v/>
      </c>
      <c r="O4002">
        <f>TEXT(A4002,"mmm")</f>
        <v/>
      </c>
    </row>
    <row r="4003">
      <c r="A4003" s="13" t="n">
        <v>45717</v>
      </c>
      <c r="B4003" t="inlineStr">
        <is>
          <t>Central</t>
        </is>
      </c>
      <c r="C4003" t="inlineStr">
        <is>
          <t>Retail Store</t>
        </is>
      </c>
      <c r="D4003" t="inlineStr">
        <is>
          <t>Beauty</t>
        </is>
      </c>
      <c r="E4003" t="n">
        <v>4083.04</v>
      </c>
      <c r="F4003" t="n">
        <v>2114.2</v>
      </c>
      <c r="G4003" t="n">
        <v>4083.05</v>
      </c>
      <c r="H4003" t="n">
        <v>5</v>
      </c>
      <c r="I4003" t="n">
        <v>3</v>
      </c>
      <c r="J4003" t="n">
        <v>0</v>
      </c>
      <c r="K4003">
        <f>E4003-F4003</f>
        <v/>
      </c>
      <c r="L4003" s="10">
        <f>IFERROR(K4003/E4003,0)</f>
        <v/>
      </c>
      <c r="M4003">
        <f>YEAR(A4003)</f>
        <v/>
      </c>
      <c r="N4003">
        <f>"Q"&amp;ROUNDUP(MONTH(A4003)/3,0)</f>
        <v/>
      </c>
      <c r="O4003">
        <f>TEXT(A4003,"mmm")</f>
        <v/>
      </c>
    </row>
    <row r="4004">
      <c r="A4004" s="13" t="n">
        <v>45717</v>
      </c>
      <c r="B4004" t="inlineStr">
        <is>
          <t>Central</t>
        </is>
      </c>
      <c r="C4004" t="inlineStr">
        <is>
          <t>Retail Store</t>
        </is>
      </c>
      <c r="D4004" t="inlineStr">
        <is>
          <t>Books</t>
        </is>
      </c>
      <c r="E4004" t="n">
        <v>4785</v>
      </c>
      <c r="F4004" t="n">
        <v>3092.28</v>
      </c>
      <c r="G4004" t="n">
        <v>4785.01</v>
      </c>
      <c r="H4004" t="n">
        <v>6</v>
      </c>
      <c r="I4004" t="n">
        <v>5</v>
      </c>
      <c r="J4004" t="n">
        <v>0</v>
      </c>
      <c r="K4004">
        <f>E4004-F4004</f>
        <v/>
      </c>
      <c r="L4004" s="10">
        <f>IFERROR(K4004/E4004,0)</f>
        <v/>
      </c>
      <c r="M4004">
        <f>YEAR(A4004)</f>
        <v/>
      </c>
      <c r="N4004">
        <f>"Q"&amp;ROUNDUP(MONTH(A4004)/3,0)</f>
        <v/>
      </c>
      <c r="O4004">
        <f>TEXT(A4004,"mmm")</f>
        <v/>
      </c>
    </row>
    <row r="4005">
      <c r="A4005" s="13" t="n">
        <v>45717</v>
      </c>
      <c r="B4005" t="inlineStr">
        <is>
          <t>Central</t>
        </is>
      </c>
      <c r="C4005" t="inlineStr">
        <is>
          <t>Retail Store</t>
        </is>
      </c>
      <c r="D4005" t="inlineStr">
        <is>
          <t>Electronics</t>
        </is>
      </c>
      <c r="E4005" t="n">
        <v>161952.77</v>
      </c>
      <c r="F4005" t="n">
        <v>142192.19</v>
      </c>
      <c r="G4005" t="n">
        <v>165505.35</v>
      </c>
      <c r="H4005" t="n">
        <v>11</v>
      </c>
      <c r="I4005" t="n">
        <v>9</v>
      </c>
      <c r="J4005" t="n">
        <v>1</v>
      </c>
      <c r="K4005">
        <f>E4005-F4005</f>
        <v/>
      </c>
      <c r="L4005" s="10">
        <f>IFERROR(K4005/E4005,0)</f>
        <v/>
      </c>
      <c r="M4005">
        <f>YEAR(A4005)</f>
        <v/>
      </c>
      <c r="N4005">
        <f>"Q"&amp;ROUNDUP(MONTH(A4005)/3,0)</f>
        <v/>
      </c>
      <c r="O4005">
        <f>TEXT(A4005,"mmm")</f>
        <v/>
      </c>
    </row>
    <row r="4006">
      <c r="A4006" s="13" t="n">
        <v>45717</v>
      </c>
      <c r="B4006" t="inlineStr">
        <is>
          <t>Central</t>
        </is>
      </c>
      <c r="C4006" t="inlineStr">
        <is>
          <t>Retail Store</t>
        </is>
      </c>
      <c r="D4006" t="inlineStr">
        <is>
          <t>Fashion</t>
        </is>
      </c>
      <c r="E4006" t="n">
        <v>15728.85</v>
      </c>
      <c r="F4006" t="n">
        <v>7510.63</v>
      </c>
      <c r="G4006" t="n">
        <v>16149.38</v>
      </c>
      <c r="H4006" t="n">
        <v>9</v>
      </c>
      <c r="I4006" t="n">
        <v>8</v>
      </c>
      <c r="J4006" t="n">
        <v>0</v>
      </c>
      <c r="K4006">
        <f>E4006-F4006</f>
        <v/>
      </c>
      <c r="L4006" s="10">
        <f>IFERROR(K4006/E4006,0)</f>
        <v/>
      </c>
      <c r="M4006">
        <f>YEAR(A4006)</f>
        <v/>
      </c>
      <c r="N4006">
        <f>"Q"&amp;ROUNDUP(MONTH(A4006)/3,0)</f>
        <v/>
      </c>
      <c r="O4006">
        <f>TEXT(A4006,"mmm")</f>
        <v/>
      </c>
    </row>
    <row r="4007">
      <c r="A4007" s="13" t="n">
        <v>45717</v>
      </c>
      <c r="B4007" t="inlineStr">
        <is>
          <t>Central</t>
        </is>
      </c>
      <c r="C4007" t="inlineStr">
        <is>
          <t>Retail Store</t>
        </is>
      </c>
      <c r="D4007" t="inlineStr">
        <is>
          <t>Grocery</t>
        </is>
      </c>
      <c r="E4007" t="n">
        <v>4489.55</v>
      </c>
      <c r="F4007" t="n">
        <v>3638.34</v>
      </c>
      <c r="G4007" t="n">
        <v>4629.25</v>
      </c>
      <c r="H4007" t="n">
        <v>10</v>
      </c>
      <c r="I4007" t="n">
        <v>4</v>
      </c>
      <c r="J4007" t="n">
        <v>0</v>
      </c>
      <c r="K4007">
        <f>E4007-F4007</f>
        <v/>
      </c>
      <c r="L4007" s="10">
        <f>IFERROR(K4007/E4007,0)</f>
        <v/>
      </c>
      <c r="M4007">
        <f>YEAR(A4007)</f>
        <v/>
      </c>
      <c r="N4007">
        <f>"Q"&amp;ROUNDUP(MONTH(A4007)/3,0)</f>
        <v/>
      </c>
      <c r="O4007">
        <f>TEXT(A4007,"mmm")</f>
        <v/>
      </c>
    </row>
    <row r="4008">
      <c r="A4008" s="13" t="n">
        <v>45717</v>
      </c>
      <c r="B4008" t="inlineStr">
        <is>
          <t>Central</t>
        </is>
      </c>
      <c r="C4008" t="inlineStr">
        <is>
          <t>Retail Store</t>
        </is>
      </c>
      <c r="D4008" t="inlineStr">
        <is>
          <t>Home &amp; Kitchen</t>
        </is>
      </c>
      <c r="E4008" t="n">
        <v>7092.27</v>
      </c>
      <c r="F4008" t="n">
        <v>4402.76</v>
      </c>
      <c r="G4008" t="n">
        <v>7305.12</v>
      </c>
      <c r="H4008" t="n">
        <v>6</v>
      </c>
      <c r="I4008" t="n">
        <v>3</v>
      </c>
      <c r="J4008" t="n">
        <v>0</v>
      </c>
      <c r="K4008">
        <f>E4008-F4008</f>
        <v/>
      </c>
      <c r="L4008" s="10">
        <f>IFERROR(K4008/E4008,0)</f>
        <v/>
      </c>
      <c r="M4008">
        <f>YEAR(A4008)</f>
        <v/>
      </c>
      <c r="N4008">
        <f>"Q"&amp;ROUNDUP(MONTH(A4008)/3,0)</f>
        <v/>
      </c>
      <c r="O4008">
        <f>TEXT(A4008,"mmm")</f>
        <v/>
      </c>
    </row>
    <row r="4009">
      <c r="A4009" s="13" t="n">
        <v>45717</v>
      </c>
      <c r="B4009" t="inlineStr">
        <is>
          <t>Central</t>
        </is>
      </c>
      <c r="C4009" t="inlineStr">
        <is>
          <t>Retail Store</t>
        </is>
      </c>
      <c r="D4009" t="inlineStr">
        <is>
          <t>Sports</t>
        </is>
      </c>
      <c r="E4009" t="n">
        <v>1580.33</v>
      </c>
      <c r="F4009" t="n">
        <v>962.4</v>
      </c>
      <c r="G4009" t="n">
        <v>1663.5</v>
      </c>
      <c r="H4009" t="n">
        <v>2</v>
      </c>
      <c r="I4009" t="n">
        <v>2</v>
      </c>
      <c r="J4009" t="n">
        <v>0</v>
      </c>
      <c r="K4009">
        <f>E4009-F4009</f>
        <v/>
      </c>
      <c r="L4009" s="10">
        <f>IFERROR(K4009/E4009,0)</f>
        <v/>
      </c>
      <c r="M4009">
        <f>YEAR(A4009)</f>
        <v/>
      </c>
      <c r="N4009">
        <f>"Q"&amp;ROUNDUP(MONTH(A4009)/3,0)</f>
        <v/>
      </c>
      <c r="O4009">
        <f>TEXT(A4009,"mmm")</f>
        <v/>
      </c>
    </row>
    <row r="4010">
      <c r="A4010" s="13" t="n">
        <v>45717</v>
      </c>
      <c r="B4010" t="inlineStr">
        <is>
          <t>Central</t>
        </is>
      </c>
      <c r="C4010" t="inlineStr">
        <is>
          <t>Unknown</t>
        </is>
      </c>
      <c r="D4010" t="inlineStr">
        <is>
          <t>Electronics</t>
        </is>
      </c>
      <c r="E4010" t="n">
        <v>28754.5</v>
      </c>
      <c r="F4010" t="n">
        <v>25882.62</v>
      </c>
      <c r="G4010" t="n">
        <v>30866.7</v>
      </c>
      <c r="H4010" t="n">
        <v>2</v>
      </c>
      <c r="I4010" t="n">
        <v>2</v>
      </c>
      <c r="J4010" t="n">
        <v>1</v>
      </c>
      <c r="K4010">
        <f>E4010-F4010</f>
        <v/>
      </c>
      <c r="L4010" s="10">
        <f>IFERROR(K4010/E4010,0)</f>
        <v/>
      </c>
      <c r="M4010">
        <f>YEAR(A4010)</f>
        <v/>
      </c>
      <c r="N4010">
        <f>"Q"&amp;ROUNDUP(MONTH(A4010)/3,0)</f>
        <v/>
      </c>
      <c r="O4010">
        <f>TEXT(A4010,"mmm")</f>
        <v/>
      </c>
    </row>
    <row r="4011">
      <c r="A4011" s="13" t="n">
        <v>45717</v>
      </c>
      <c r="B4011" t="inlineStr">
        <is>
          <t>Central</t>
        </is>
      </c>
      <c r="C4011" t="inlineStr">
        <is>
          <t>Unknown</t>
        </is>
      </c>
      <c r="D4011" t="inlineStr">
        <is>
          <t>Grocery</t>
        </is>
      </c>
      <c r="E4011" t="n">
        <v>3227.44</v>
      </c>
      <c r="F4011" t="n">
        <v>2641.53</v>
      </c>
      <c r="G4011" t="n">
        <v>3397.32</v>
      </c>
      <c r="H4011" t="n">
        <v>9</v>
      </c>
      <c r="I4011" t="n">
        <v>2</v>
      </c>
      <c r="J4011" t="n">
        <v>0</v>
      </c>
      <c r="K4011">
        <f>E4011-F4011</f>
        <v/>
      </c>
      <c r="L4011" s="10">
        <f>IFERROR(K4011/E4011,0)</f>
        <v/>
      </c>
      <c r="M4011">
        <f>YEAR(A4011)</f>
        <v/>
      </c>
      <c r="N4011">
        <f>"Q"&amp;ROUNDUP(MONTH(A4011)/3,0)</f>
        <v/>
      </c>
      <c r="O4011">
        <f>TEXT(A4011,"mmm")</f>
        <v/>
      </c>
    </row>
    <row r="4012">
      <c r="A4012" s="13" t="n">
        <v>45717</v>
      </c>
      <c r="B4012" t="inlineStr">
        <is>
          <t>Central</t>
        </is>
      </c>
      <c r="C4012" t="inlineStr">
        <is>
          <t>Website</t>
        </is>
      </c>
      <c r="D4012" t="inlineStr">
        <is>
          <t>Beauty</t>
        </is>
      </c>
      <c r="E4012" t="n">
        <v>3465.54</v>
      </c>
      <c r="F4012" t="n">
        <v>1824.29</v>
      </c>
      <c r="G4012" t="n">
        <v>3554.13</v>
      </c>
      <c r="H4012" t="n">
        <v>4</v>
      </c>
      <c r="I4012" t="n">
        <v>4</v>
      </c>
      <c r="J4012" t="n">
        <v>0</v>
      </c>
      <c r="K4012">
        <f>E4012-F4012</f>
        <v/>
      </c>
      <c r="L4012" s="10">
        <f>IFERROR(K4012/E4012,0)</f>
        <v/>
      </c>
      <c r="M4012">
        <f>YEAR(A4012)</f>
        <v/>
      </c>
      <c r="N4012">
        <f>"Q"&amp;ROUNDUP(MONTH(A4012)/3,0)</f>
        <v/>
      </c>
      <c r="O4012">
        <f>TEXT(A4012,"mmm")</f>
        <v/>
      </c>
    </row>
    <row r="4013">
      <c r="A4013" s="13" t="n">
        <v>45717</v>
      </c>
      <c r="B4013" t="inlineStr">
        <is>
          <t>Central</t>
        </is>
      </c>
      <c r="C4013" t="inlineStr">
        <is>
          <t>Website</t>
        </is>
      </c>
      <c r="D4013" t="inlineStr">
        <is>
          <t>Books</t>
        </is>
      </c>
      <c r="E4013" t="n">
        <v>3464.48</v>
      </c>
      <c r="F4013" t="n">
        <v>2408.48</v>
      </c>
      <c r="G4013" t="n">
        <v>3519.53</v>
      </c>
      <c r="H4013" t="n">
        <v>6</v>
      </c>
      <c r="I4013" t="n">
        <v>4</v>
      </c>
      <c r="J4013" t="n">
        <v>0</v>
      </c>
      <c r="K4013">
        <f>E4013-F4013</f>
        <v/>
      </c>
      <c r="L4013" s="10">
        <f>IFERROR(K4013/E4013,0)</f>
        <v/>
      </c>
      <c r="M4013">
        <f>YEAR(A4013)</f>
        <v/>
      </c>
      <c r="N4013">
        <f>"Q"&amp;ROUNDUP(MONTH(A4013)/3,0)</f>
        <v/>
      </c>
      <c r="O4013">
        <f>TEXT(A4013,"mmm")</f>
        <v/>
      </c>
    </row>
    <row r="4014">
      <c r="A4014" s="13" t="n">
        <v>45717</v>
      </c>
      <c r="B4014" t="inlineStr">
        <is>
          <t>Central</t>
        </is>
      </c>
      <c r="C4014" t="inlineStr">
        <is>
          <t>Website</t>
        </is>
      </c>
      <c r="D4014" t="inlineStr">
        <is>
          <t>Electronics</t>
        </is>
      </c>
      <c r="E4014" t="n">
        <v>150798.61</v>
      </c>
      <c r="F4014" t="n">
        <v>129799.64</v>
      </c>
      <c r="G4014" t="n">
        <v>154609.31</v>
      </c>
      <c r="H4014" t="n">
        <v>15</v>
      </c>
      <c r="I4014" t="n">
        <v>10</v>
      </c>
      <c r="J4014" t="n">
        <v>1</v>
      </c>
      <c r="K4014">
        <f>E4014-F4014</f>
        <v/>
      </c>
      <c r="L4014" s="10">
        <f>IFERROR(K4014/E4014,0)</f>
        <v/>
      </c>
      <c r="M4014">
        <f>YEAR(A4014)</f>
        <v/>
      </c>
      <c r="N4014">
        <f>"Q"&amp;ROUNDUP(MONTH(A4014)/3,0)</f>
        <v/>
      </c>
      <c r="O4014">
        <f>TEXT(A4014,"mmm")</f>
        <v/>
      </c>
    </row>
    <row r="4015">
      <c r="A4015" s="13" t="n">
        <v>45717</v>
      </c>
      <c r="B4015" t="inlineStr">
        <is>
          <t>Central</t>
        </is>
      </c>
      <c r="C4015" t="inlineStr">
        <is>
          <t>Website</t>
        </is>
      </c>
      <c r="D4015" t="inlineStr">
        <is>
          <t>Fashion</t>
        </is>
      </c>
      <c r="E4015" t="n">
        <v>21032.14</v>
      </c>
      <c r="F4015" t="n">
        <v>11092.36</v>
      </c>
      <c r="G4015" t="n">
        <v>22556.77</v>
      </c>
      <c r="H4015" t="n">
        <v>15</v>
      </c>
      <c r="I4015" t="n">
        <v>14</v>
      </c>
      <c r="J4015" t="n">
        <v>3</v>
      </c>
      <c r="K4015">
        <f>E4015-F4015</f>
        <v/>
      </c>
      <c r="L4015" s="10">
        <f>IFERROR(K4015/E4015,0)</f>
        <v/>
      </c>
      <c r="M4015">
        <f>YEAR(A4015)</f>
        <v/>
      </c>
      <c r="N4015">
        <f>"Q"&amp;ROUNDUP(MONTH(A4015)/3,0)</f>
        <v/>
      </c>
      <c r="O4015">
        <f>TEXT(A4015,"mmm")</f>
        <v/>
      </c>
    </row>
    <row r="4016">
      <c r="A4016" s="13" t="n">
        <v>45717</v>
      </c>
      <c r="B4016" t="inlineStr">
        <is>
          <t>Central</t>
        </is>
      </c>
      <c r="C4016" t="inlineStr">
        <is>
          <t>Website</t>
        </is>
      </c>
      <c r="D4016" t="inlineStr">
        <is>
          <t>Grocery</t>
        </is>
      </c>
      <c r="E4016" t="n">
        <v>8749.17</v>
      </c>
      <c r="F4016" t="n">
        <v>7305.05</v>
      </c>
      <c r="G4016" t="n">
        <v>9282.280000000001</v>
      </c>
      <c r="H4016" t="n">
        <v>18</v>
      </c>
      <c r="I4016" t="n">
        <v>9</v>
      </c>
      <c r="J4016" t="n">
        <v>0</v>
      </c>
      <c r="K4016">
        <f>E4016-F4016</f>
        <v/>
      </c>
      <c r="L4016" s="10">
        <f>IFERROR(K4016/E4016,0)</f>
        <v/>
      </c>
      <c r="M4016">
        <f>YEAR(A4016)</f>
        <v/>
      </c>
      <c r="N4016">
        <f>"Q"&amp;ROUNDUP(MONTH(A4016)/3,0)</f>
        <v/>
      </c>
      <c r="O4016">
        <f>TEXT(A4016,"mmm")</f>
        <v/>
      </c>
    </row>
    <row r="4017">
      <c r="A4017" s="13" t="n">
        <v>45717</v>
      </c>
      <c r="B4017" t="inlineStr">
        <is>
          <t>Central</t>
        </is>
      </c>
      <c r="C4017" t="inlineStr">
        <is>
          <t>Website</t>
        </is>
      </c>
      <c r="D4017" t="inlineStr">
        <is>
          <t>Home &amp; Kitchen</t>
        </is>
      </c>
      <c r="E4017" t="n">
        <v>3106.95</v>
      </c>
      <c r="F4017" t="n">
        <v>1962.17</v>
      </c>
      <c r="G4017" t="n">
        <v>3231.82</v>
      </c>
      <c r="H4017" t="n">
        <v>2</v>
      </c>
      <c r="I4017" t="n">
        <v>2</v>
      </c>
      <c r="J4017" t="n">
        <v>0</v>
      </c>
      <c r="K4017">
        <f>E4017-F4017</f>
        <v/>
      </c>
      <c r="L4017" s="10">
        <f>IFERROR(K4017/E4017,0)</f>
        <v/>
      </c>
      <c r="M4017">
        <f>YEAR(A4017)</f>
        <v/>
      </c>
      <c r="N4017">
        <f>"Q"&amp;ROUNDUP(MONTH(A4017)/3,0)</f>
        <v/>
      </c>
      <c r="O4017">
        <f>TEXT(A4017,"mmm")</f>
        <v/>
      </c>
    </row>
    <row r="4018">
      <c r="A4018" s="13" t="n">
        <v>45717</v>
      </c>
      <c r="B4018" t="inlineStr">
        <is>
          <t>Central</t>
        </is>
      </c>
      <c r="C4018" t="inlineStr">
        <is>
          <t>Website</t>
        </is>
      </c>
      <c r="D4018" t="inlineStr">
        <is>
          <t>Sports</t>
        </is>
      </c>
      <c r="E4018" t="n">
        <v>3486.75</v>
      </c>
      <c r="F4018" t="n">
        <v>2331.17</v>
      </c>
      <c r="G4018" t="n">
        <v>3749.9</v>
      </c>
      <c r="H4018" t="n">
        <v>3</v>
      </c>
      <c r="I4018" t="n">
        <v>3</v>
      </c>
      <c r="J4018" t="n">
        <v>0</v>
      </c>
      <c r="K4018">
        <f>E4018-F4018</f>
        <v/>
      </c>
      <c r="L4018" s="10">
        <f>IFERROR(K4018/E4018,0)</f>
        <v/>
      </c>
      <c r="M4018">
        <f>YEAR(A4018)</f>
        <v/>
      </c>
      <c r="N4018">
        <f>"Q"&amp;ROUNDUP(MONTH(A4018)/3,0)</f>
        <v/>
      </c>
      <c r="O4018">
        <f>TEXT(A4018,"mmm")</f>
        <v/>
      </c>
    </row>
    <row r="4019">
      <c r="A4019" s="13" t="n">
        <v>45717</v>
      </c>
      <c r="B4019" t="inlineStr">
        <is>
          <t>East</t>
        </is>
      </c>
      <c r="C4019" t="inlineStr">
        <is>
          <t>Marketplace</t>
        </is>
      </c>
      <c r="D4019" t="inlineStr">
        <is>
          <t>Beauty</t>
        </is>
      </c>
      <c r="E4019" t="n">
        <v>6977.26</v>
      </c>
      <c r="F4019" t="n">
        <v>4088.08</v>
      </c>
      <c r="G4019" t="n">
        <v>7856.74</v>
      </c>
      <c r="H4019" t="n">
        <v>16</v>
      </c>
      <c r="I4019" t="n">
        <v>15</v>
      </c>
      <c r="J4019" t="n">
        <v>2</v>
      </c>
      <c r="K4019">
        <f>E4019-F4019</f>
        <v/>
      </c>
      <c r="L4019" s="10">
        <f>IFERROR(K4019/E4019,0)</f>
        <v/>
      </c>
      <c r="M4019">
        <f>YEAR(A4019)</f>
        <v/>
      </c>
      <c r="N4019">
        <f>"Q"&amp;ROUNDUP(MONTH(A4019)/3,0)</f>
        <v/>
      </c>
      <c r="O4019">
        <f>TEXT(A4019,"mmm")</f>
        <v/>
      </c>
    </row>
    <row r="4020">
      <c r="A4020" s="13" t="n">
        <v>45717</v>
      </c>
      <c r="B4020" t="inlineStr">
        <is>
          <t>East</t>
        </is>
      </c>
      <c r="C4020" t="inlineStr">
        <is>
          <t>Marketplace</t>
        </is>
      </c>
      <c r="D4020" t="inlineStr">
        <is>
          <t>Books</t>
        </is>
      </c>
      <c r="E4020" t="n">
        <v>8893.889999999999</v>
      </c>
      <c r="F4020" t="n">
        <v>6510.88</v>
      </c>
      <c r="G4020" t="n">
        <v>9704.120000000001</v>
      </c>
      <c r="H4020" t="n">
        <v>18</v>
      </c>
      <c r="I4020" t="n">
        <v>15</v>
      </c>
      <c r="J4020" t="n">
        <v>1</v>
      </c>
      <c r="K4020">
        <f>E4020-F4020</f>
        <v/>
      </c>
      <c r="L4020" s="10">
        <f>IFERROR(K4020/E4020,0)</f>
        <v/>
      </c>
      <c r="M4020">
        <f>YEAR(A4020)</f>
        <v/>
      </c>
      <c r="N4020">
        <f>"Q"&amp;ROUNDUP(MONTH(A4020)/3,0)</f>
        <v/>
      </c>
      <c r="O4020">
        <f>TEXT(A4020,"mmm")</f>
        <v/>
      </c>
    </row>
    <row r="4021">
      <c r="A4021" s="13" t="n">
        <v>45717</v>
      </c>
      <c r="B4021" t="inlineStr">
        <is>
          <t>East</t>
        </is>
      </c>
      <c r="C4021" t="inlineStr">
        <is>
          <t>Marketplace</t>
        </is>
      </c>
      <c r="D4021" t="inlineStr">
        <is>
          <t>Electronics</t>
        </is>
      </c>
      <c r="E4021" t="n">
        <v>263114.13</v>
      </c>
      <c r="F4021" t="n">
        <v>248492.15</v>
      </c>
      <c r="G4021" t="n">
        <v>294891.76</v>
      </c>
      <c r="H4021" t="n">
        <v>26</v>
      </c>
      <c r="I4021" t="n">
        <v>24</v>
      </c>
      <c r="J4021" t="n">
        <v>2</v>
      </c>
      <c r="K4021">
        <f>E4021-F4021</f>
        <v/>
      </c>
      <c r="L4021" s="10">
        <f>IFERROR(K4021/E4021,0)</f>
        <v/>
      </c>
      <c r="M4021">
        <f>YEAR(A4021)</f>
        <v/>
      </c>
      <c r="N4021">
        <f>"Q"&amp;ROUNDUP(MONTH(A4021)/3,0)</f>
        <v/>
      </c>
      <c r="O4021">
        <f>TEXT(A4021,"mmm")</f>
        <v/>
      </c>
    </row>
    <row r="4022">
      <c r="A4022" s="13" t="n">
        <v>45717</v>
      </c>
      <c r="B4022" t="inlineStr">
        <is>
          <t>East</t>
        </is>
      </c>
      <c r="C4022" t="inlineStr">
        <is>
          <t>Marketplace</t>
        </is>
      </c>
      <c r="D4022" t="inlineStr">
        <is>
          <t>Fashion</t>
        </is>
      </c>
      <c r="E4022" t="n">
        <v>44594.78</v>
      </c>
      <c r="F4022" t="n">
        <v>25273.38</v>
      </c>
      <c r="G4022" t="n">
        <v>49667.07</v>
      </c>
      <c r="H4022" t="n">
        <v>40</v>
      </c>
      <c r="I4022" t="n">
        <v>33</v>
      </c>
      <c r="J4022" t="n">
        <v>6</v>
      </c>
      <c r="K4022">
        <f>E4022-F4022</f>
        <v/>
      </c>
      <c r="L4022" s="10">
        <f>IFERROR(K4022/E4022,0)</f>
        <v/>
      </c>
      <c r="M4022">
        <f>YEAR(A4022)</f>
        <v/>
      </c>
      <c r="N4022">
        <f>"Q"&amp;ROUNDUP(MONTH(A4022)/3,0)</f>
        <v/>
      </c>
      <c r="O4022">
        <f>TEXT(A4022,"mmm")</f>
        <v/>
      </c>
    </row>
    <row r="4023">
      <c r="A4023" s="13" t="n">
        <v>45717</v>
      </c>
      <c r="B4023" t="inlineStr">
        <is>
          <t>East</t>
        </is>
      </c>
      <c r="C4023" t="inlineStr">
        <is>
          <t>Marketplace</t>
        </is>
      </c>
      <c r="D4023" t="inlineStr">
        <is>
          <t>Grocery</t>
        </is>
      </c>
      <c r="E4023" t="n">
        <v>18908.87</v>
      </c>
      <c r="F4023" t="n">
        <v>16342.58</v>
      </c>
      <c r="G4023" t="n">
        <v>20861.94</v>
      </c>
      <c r="H4023" t="n">
        <v>52</v>
      </c>
      <c r="I4023" t="n">
        <v>22</v>
      </c>
      <c r="J4023" t="n">
        <v>1</v>
      </c>
      <c r="K4023">
        <f>E4023-F4023</f>
        <v/>
      </c>
      <c r="L4023" s="10">
        <f>IFERROR(K4023/E4023,0)</f>
        <v/>
      </c>
      <c r="M4023">
        <f>YEAR(A4023)</f>
        <v/>
      </c>
      <c r="N4023">
        <f>"Q"&amp;ROUNDUP(MONTH(A4023)/3,0)</f>
        <v/>
      </c>
      <c r="O4023">
        <f>TEXT(A4023,"mmm")</f>
        <v/>
      </c>
    </row>
    <row r="4024">
      <c r="A4024" s="13" t="n">
        <v>45717</v>
      </c>
      <c r="B4024" t="inlineStr">
        <is>
          <t>East</t>
        </is>
      </c>
      <c r="C4024" t="inlineStr">
        <is>
          <t>Marketplace</t>
        </is>
      </c>
      <c r="D4024" t="inlineStr">
        <is>
          <t>Home &amp; Kitchen</t>
        </is>
      </c>
      <c r="E4024" t="n">
        <v>57630.84</v>
      </c>
      <c r="F4024" t="n">
        <v>41502.03</v>
      </c>
      <c r="G4024" t="n">
        <v>63205.44</v>
      </c>
      <c r="H4024" t="n">
        <v>23</v>
      </c>
      <c r="I4024" t="n">
        <v>20</v>
      </c>
      <c r="J4024" t="n">
        <v>3</v>
      </c>
      <c r="K4024">
        <f>E4024-F4024</f>
        <v/>
      </c>
      <c r="L4024" s="10">
        <f>IFERROR(K4024/E4024,0)</f>
        <v/>
      </c>
      <c r="M4024">
        <f>YEAR(A4024)</f>
        <v/>
      </c>
      <c r="N4024">
        <f>"Q"&amp;ROUNDUP(MONTH(A4024)/3,0)</f>
        <v/>
      </c>
      <c r="O4024">
        <f>TEXT(A4024,"mmm")</f>
        <v/>
      </c>
    </row>
    <row r="4025">
      <c r="A4025" s="13" t="n">
        <v>45717</v>
      </c>
      <c r="B4025" t="inlineStr">
        <is>
          <t>East</t>
        </is>
      </c>
      <c r="C4025" t="inlineStr">
        <is>
          <t>Marketplace</t>
        </is>
      </c>
      <c r="D4025" t="inlineStr">
        <is>
          <t>Sports</t>
        </is>
      </c>
      <c r="E4025" t="n">
        <v>21272.65</v>
      </c>
      <c r="F4025" t="n">
        <v>14314.59</v>
      </c>
      <c r="G4025" t="n">
        <v>23678.39</v>
      </c>
      <c r="H4025" t="n">
        <v>18</v>
      </c>
      <c r="I4025" t="n">
        <v>14</v>
      </c>
      <c r="J4025" t="n">
        <v>1</v>
      </c>
      <c r="K4025">
        <f>E4025-F4025</f>
        <v/>
      </c>
      <c r="L4025" s="10">
        <f>IFERROR(K4025/E4025,0)</f>
        <v/>
      </c>
      <c r="M4025">
        <f>YEAR(A4025)</f>
        <v/>
      </c>
      <c r="N4025">
        <f>"Q"&amp;ROUNDUP(MONTH(A4025)/3,0)</f>
        <v/>
      </c>
      <c r="O4025">
        <f>TEXT(A4025,"mmm")</f>
        <v/>
      </c>
    </row>
    <row r="4026">
      <c r="A4026" s="13" t="n">
        <v>45717</v>
      </c>
      <c r="B4026" t="inlineStr">
        <is>
          <t>East</t>
        </is>
      </c>
      <c r="C4026" t="inlineStr">
        <is>
          <t>Mobile App</t>
        </is>
      </c>
      <c r="D4026" t="inlineStr">
        <is>
          <t>Beauty</t>
        </is>
      </c>
      <c r="E4026" t="n">
        <v>19902.57</v>
      </c>
      <c r="F4026" t="n">
        <v>11031.97</v>
      </c>
      <c r="G4026" t="n">
        <v>22073.25</v>
      </c>
      <c r="H4026" t="n">
        <v>32</v>
      </c>
      <c r="I4026" t="n">
        <v>21</v>
      </c>
      <c r="J4026" t="n">
        <v>2</v>
      </c>
      <c r="K4026">
        <f>E4026-F4026</f>
        <v/>
      </c>
      <c r="L4026" s="10">
        <f>IFERROR(K4026/E4026,0)</f>
        <v/>
      </c>
      <c r="M4026">
        <f>YEAR(A4026)</f>
        <v/>
      </c>
      <c r="N4026">
        <f>"Q"&amp;ROUNDUP(MONTH(A4026)/3,0)</f>
        <v/>
      </c>
      <c r="O4026">
        <f>TEXT(A4026,"mmm")</f>
        <v/>
      </c>
    </row>
    <row r="4027">
      <c r="A4027" s="13" t="n">
        <v>45717</v>
      </c>
      <c r="B4027" t="inlineStr">
        <is>
          <t>East</t>
        </is>
      </c>
      <c r="C4027" t="inlineStr">
        <is>
          <t>Mobile App</t>
        </is>
      </c>
      <c r="D4027" t="inlineStr">
        <is>
          <t>Books</t>
        </is>
      </c>
      <c r="E4027" t="n">
        <v>9890.24</v>
      </c>
      <c r="F4027" t="n">
        <v>7167.75</v>
      </c>
      <c r="G4027" t="n">
        <v>10684.03</v>
      </c>
      <c r="H4027" t="n">
        <v>22</v>
      </c>
      <c r="I4027" t="n">
        <v>19</v>
      </c>
      <c r="J4027" t="n">
        <v>0</v>
      </c>
      <c r="K4027">
        <f>E4027-F4027</f>
        <v/>
      </c>
      <c r="L4027" s="10">
        <f>IFERROR(K4027/E4027,0)</f>
        <v/>
      </c>
      <c r="M4027">
        <f>YEAR(A4027)</f>
        <v/>
      </c>
      <c r="N4027">
        <f>"Q"&amp;ROUNDUP(MONTH(A4027)/3,0)</f>
        <v/>
      </c>
      <c r="O4027">
        <f>TEXT(A4027,"mmm")</f>
        <v/>
      </c>
    </row>
    <row r="4028">
      <c r="A4028" s="13" t="n">
        <v>45717</v>
      </c>
      <c r="B4028" t="inlineStr">
        <is>
          <t>East</t>
        </is>
      </c>
      <c r="C4028" t="inlineStr">
        <is>
          <t>Mobile App</t>
        </is>
      </c>
      <c r="D4028" t="inlineStr">
        <is>
          <t>Electronics</t>
        </is>
      </c>
      <c r="E4028" t="n">
        <v>102849.57</v>
      </c>
      <c r="F4028" t="n">
        <v>92366.19</v>
      </c>
      <c r="G4028" t="n">
        <v>109927.36</v>
      </c>
      <c r="H4028" t="n">
        <v>16</v>
      </c>
      <c r="I4028" t="n">
        <v>14</v>
      </c>
      <c r="J4028" t="n">
        <v>1</v>
      </c>
      <c r="K4028">
        <f>E4028-F4028</f>
        <v/>
      </c>
      <c r="L4028" s="10">
        <f>IFERROR(K4028/E4028,0)</f>
        <v/>
      </c>
      <c r="M4028">
        <f>YEAR(A4028)</f>
        <v/>
      </c>
      <c r="N4028">
        <f>"Q"&amp;ROUNDUP(MONTH(A4028)/3,0)</f>
        <v/>
      </c>
      <c r="O4028">
        <f>TEXT(A4028,"mmm")</f>
        <v/>
      </c>
    </row>
    <row r="4029">
      <c r="A4029" s="13" t="n">
        <v>45717</v>
      </c>
      <c r="B4029" t="inlineStr">
        <is>
          <t>East</t>
        </is>
      </c>
      <c r="C4029" t="inlineStr">
        <is>
          <t>Mobile App</t>
        </is>
      </c>
      <c r="D4029" t="inlineStr">
        <is>
          <t>Fashion</t>
        </is>
      </c>
      <c r="E4029" t="n">
        <v>78235.23</v>
      </c>
      <c r="F4029" t="n">
        <v>41317.4</v>
      </c>
      <c r="G4029" t="n">
        <v>84312.85000000001</v>
      </c>
      <c r="H4029" t="n">
        <v>48</v>
      </c>
      <c r="I4029" t="n">
        <v>38</v>
      </c>
      <c r="J4029" t="n">
        <v>2</v>
      </c>
      <c r="K4029">
        <f>E4029-F4029</f>
        <v/>
      </c>
      <c r="L4029" s="10">
        <f>IFERROR(K4029/E4029,0)</f>
        <v/>
      </c>
      <c r="M4029">
        <f>YEAR(A4029)</f>
        <v/>
      </c>
      <c r="N4029">
        <f>"Q"&amp;ROUNDUP(MONTH(A4029)/3,0)</f>
        <v/>
      </c>
      <c r="O4029">
        <f>TEXT(A4029,"mmm")</f>
        <v/>
      </c>
    </row>
    <row r="4030">
      <c r="A4030" s="13" t="n">
        <v>45717</v>
      </c>
      <c r="B4030" t="inlineStr">
        <is>
          <t>East</t>
        </is>
      </c>
      <c r="C4030" t="inlineStr">
        <is>
          <t>Mobile App</t>
        </is>
      </c>
      <c r="D4030" t="inlineStr">
        <is>
          <t>Grocery</t>
        </is>
      </c>
      <c r="E4030" t="n">
        <v>19428.11</v>
      </c>
      <c r="F4030" t="n">
        <v>16218.88</v>
      </c>
      <c r="G4030" t="n">
        <v>20923.54</v>
      </c>
      <c r="H4030" t="n">
        <v>45</v>
      </c>
      <c r="I4030" t="n">
        <v>17</v>
      </c>
      <c r="J4030" t="n">
        <v>0</v>
      </c>
      <c r="K4030">
        <f>E4030-F4030</f>
        <v/>
      </c>
      <c r="L4030" s="10">
        <f>IFERROR(K4030/E4030,0)</f>
        <v/>
      </c>
      <c r="M4030">
        <f>YEAR(A4030)</f>
        <v/>
      </c>
      <c r="N4030">
        <f>"Q"&amp;ROUNDUP(MONTH(A4030)/3,0)</f>
        <v/>
      </c>
      <c r="O4030">
        <f>TEXT(A4030,"mmm")</f>
        <v/>
      </c>
    </row>
    <row r="4031">
      <c r="A4031" s="13" t="n">
        <v>45717</v>
      </c>
      <c r="B4031" t="inlineStr">
        <is>
          <t>East</t>
        </is>
      </c>
      <c r="C4031" t="inlineStr">
        <is>
          <t>Mobile App</t>
        </is>
      </c>
      <c r="D4031" t="inlineStr">
        <is>
          <t>Home &amp; Kitchen</t>
        </is>
      </c>
      <c r="E4031" t="n">
        <v>56114.21</v>
      </c>
      <c r="F4031" t="n">
        <v>38235.82</v>
      </c>
      <c r="G4031" t="n">
        <v>59874.1</v>
      </c>
      <c r="H4031" t="n">
        <v>23</v>
      </c>
      <c r="I4031" t="n">
        <v>20</v>
      </c>
      <c r="J4031" t="n">
        <v>2</v>
      </c>
      <c r="K4031">
        <f>E4031-F4031</f>
        <v/>
      </c>
      <c r="L4031" s="10">
        <f>IFERROR(K4031/E4031,0)</f>
        <v/>
      </c>
      <c r="M4031">
        <f>YEAR(A4031)</f>
        <v/>
      </c>
      <c r="N4031">
        <f>"Q"&amp;ROUNDUP(MONTH(A4031)/3,0)</f>
        <v/>
      </c>
      <c r="O4031">
        <f>TEXT(A4031,"mmm")</f>
        <v/>
      </c>
    </row>
    <row r="4032">
      <c r="A4032" s="13" t="n">
        <v>45717</v>
      </c>
      <c r="B4032" t="inlineStr">
        <is>
          <t>East</t>
        </is>
      </c>
      <c r="C4032" t="inlineStr">
        <is>
          <t>Mobile App</t>
        </is>
      </c>
      <c r="D4032" t="inlineStr">
        <is>
          <t>Sports</t>
        </is>
      </c>
      <c r="E4032" t="n">
        <v>31573.52</v>
      </c>
      <c r="F4032" t="n">
        <v>19519.26</v>
      </c>
      <c r="G4032" t="n">
        <v>32423.12</v>
      </c>
      <c r="H4032" t="n">
        <v>13</v>
      </c>
      <c r="I4032" t="n">
        <v>11</v>
      </c>
      <c r="J4032" t="n">
        <v>0</v>
      </c>
      <c r="K4032">
        <f>E4032-F4032</f>
        <v/>
      </c>
      <c r="L4032" s="10">
        <f>IFERROR(K4032/E4032,0)</f>
        <v/>
      </c>
      <c r="M4032">
        <f>YEAR(A4032)</f>
        <v/>
      </c>
      <c r="N4032">
        <f>"Q"&amp;ROUNDUP(MONTH(A4032)/3,0)</f>
        <v/>
      </c>
      <c r="O4032">
        <f>TEXT(A4032,"mmm")</f>
        <v/>
      </c>
    </row>
    <row r="4033">
      <c r="A4033" s="13" t="n">
        <v>45717</v>
      </c>
      <c r="B4033" t="inlineStr">
        <is>
          <t>East</t>
        </is>
      </c>
      <c r="C4033" t="inlineStr">
        <is>
          <t>Retail Store</t>
        </is>
      </c>
      <c r="D4033" t="inlineStr">
        <is>
          <t>Beauty</t>
        </is>
      </c>
      <c r="E4033" t="n">
        <v>6574.88</v>
      </c>
      <c r="F4033" t="n">
        <v>3657.64</v>
      </c>
      <c r="G4033" t="n">
        <v>6820.56</v>
      </c>
      <c r="H4033" t="n">
        <v>14</v>
      </c>
      <c r="I4033" t="n">
        <v>11</v>
      </c>
      <c r="J4033" t="n">
        <v>0</v>
      </c>
      <c r="K4033">
        <f>E4033-F4033</f>
        <v/>
      </c>
      <c r="L4033" s="10">
        <f>IFERROR(K4033/E4033,0)</f>
        <v/>
      </c>
      <c r="M4033">
        <f>YEAR(A4033)</f>
        <v/>
      </c>
      <c r="N4033">
        <f>"Q"&amp;ROUNDUP(MONTH(A4033)/3,0)</f>
        <v/>
      </c>
      <c r="O4033">
        <f>TEXT(A4033,"mmm")</f>
        <v/>
      </c>
    </row>
    <row r="4034">
      <c r="A4034" s="13" t="n">
        <v>45717</v>
      </c>
      <c r="B4034" t="inlineStr">
        <is>
          <t>East</t>
        </is>
      </c>
      <c r="C4034" t="inlineStr">
        <is>
          <t>Retail Store</t>
        </is>
      </c>
      <c r="D4034" t="inlineStr">
        <is>
          <t>Books</t>
        </is>
      </c>
      <c r="E4034" t="n">
        <v>5310.5</v>
      </c>
      <c r="F4034" t="n">
        <v>3777.38</v>
      </c>
      <c r="G4034" t="n">
        <v>5560.5</v>
      </c>
      <c r="H4034" t="n">
        <v>9</v>
      </c>
      <c r="I4034" t="n">
        <v>7</v>
      </c>
      <c r="J4034" t="n">
        <v>0</v>
      </c>
      <c r="K4034">
        <f>E4034-F4034</f>
        <v/>
      </c>
      <c r="L4034" s="10">
        <f>IFERROR(K4034/E4034,0)</f>
        <v/>
      </c>
      <c r="M4034">
        <f>YEAR(A4034)</f>
        <v/>
      </c>
      <c r="N4034">
        <f>"Q"&amp;ROUNDUP(MONTH(A4034)/3,0)</f>
        <v/>
      </c>
      <c r="O4034">
        <f>TEXT(A4034,"mmm")</f>
        <v/>
      </c>
    </row>
    <row r="4035">
      <c r="A4035" s="13" t="n">
        <v>45717</v>
      </c>
      <c r="B4035" t="inlineStr">
        <is>
          <t>East</t>
        </is>
      </c>
      <c r="C4035" t="inlineStr">
        <is>
          <t>Retail Store</t>
        </is>
      </c>
      <c r="D4035" t="inlineStr">
        <is>
          <t>Electronics</t>
        </is>
      </c>
      <c r="E4035" t="n">
        <v>137149.9</v>
      </c>
      <c r="F4035" t="n">
        <v>120191.05</v>
      </c>
      <c r="G4035" t="n">
        <v>144778.65</v>
      </c>
      <c r="H4035" t="n">
        <v>14</v>
      </c>
      <c r="I4035" t="n">
        <v>13</v>
      </c>
      <c r="J4035" t="n">
        <v>1</v>
      </c>
      <c r="K4035">
        <f>E4035-F4035</f>
        <v/>
      </c>
      <c r="L4035" s="10">
        <f>IFERROR(K4035/E4035,0)</f>
        <v/>
      </c>
      <c r="M4035">
        <f>YEAR(A4035)</f>
        <v/>
      </c>
      <c r="N4035">
        <f>"Q"&amp;ROUNDUP(MONTH(A4035)/3,0)</f>
        <v/>
      </c>
      <c r="O4035">
        <f>TEXT(A4035,"mmm")</f>
        <v/>
      </c>
    </row>
    <row r="4036">
      <c r="A4036" s="13" t="n">
        <v>45717</v>
      </c>
      <c r="B4036" t="inlineStr">
        <is>
          <t>East</t>
        </is>
      </c>
      <c r="C4036" t="inlineStr">
        <is>
          <t>Retail Store</t>
        </is>
      </c>
      <c r="D4036" t="inlineStr">
        <is>
          <t>Fashion</t>
        </is>
      </c>
      <c r="E4036" t="n">
        <v>40101.73</v>
      </c>
      <c r="F4036" t="n">
        <v>19992.79</v>
      </c>
      <c r="G4036" t="n">
        <v>40820.65</v>
      </c>
      <c r="H4036" t="n">
        <v>19</v>
      </c>
      <c r="I4036" t="n">
        <v>16</v>
      </c>
      <c r="J4036" t="n">
        <v>4</v>
      </c>
      <c r="K4036">
        <f>E4036-F4036</f>
        <v/>
      </c>
      <c r="L4036" s="10">
        <f>IFERROR(K4036/E4036,0)</f>
        <v/>
      </c>
      <c r="M4036">
        <f>YEAR(A4036)</f>
        <v/>
      </c>
      <c r="N4036">
        <f>"Q"&amp;ROUNDUP(MONTH(A4036)/3,0)</f>
        <v/>
      </c>
      <c r="O4036">
        <f>TEXT(A4036,"mmm")</f>
        <v/>
      </c>
    </row>
    <row r="4037">
      <c r="A4037" s="13" t="n">
        <v>45717</v>
      </c>
      <c r="B4037" t="inlineStr">
        <is>
          <t>East</t>
        </is>
      </c>
      <c r="C4037" t="inlineStr">
        <is>
          <t>Retail Store</t>
        </is>
      </c>
      <c r="D4037" t="inlineStr">
        <is>
          <t>Grocery</t>
        </is>
      </c>
      <c r="E4037" t="n">
        <v>9884.469999999999</v>
      </c>
      <c r="F4037" t="n">
        <v>8069.43</v>
      </c>
      <c r="G4037" t="n">
        <v>10305.46</v>
      </c>
      <c r="H4037" t="n">
        <v>22</v>
      </c>
      <c r="I4037" t="n">
        <v>8</v>
      </c>
      <c r="J4037" t="n">
        <v>0</v>
      </c>
      <c r="K4037">
        <f>E4037-F4037</f>
        <v/>
      </c>
      <c r="L4037" s="10">
        <f>IFERROR(K4037/E4037,0)</f>
        <v/>
      </c>
      <c r="M4037">
        <f>YEAR(A4037)</f>
        <v/>
      </c>
      <c r="N4037">
        <f>"Q"&amp;ROUNDUP(MONTH(A4037)/3,0)</f>
        <v/>
      </c>
      <c r="O4037">
        <f>TEXT(A4037,"mmm")</f>
        <v/>
      </c>
    </row>
    <row r="4038">
      <c r="A4038" s="13" t="n">
        <v>45717</v>
      </c>
      <c r="B4038" t="inlineStr">
        <is>
          <t>East</t>
        </is>
      </c>
      <c r="C4038" t="inlineStr">
        <is>
          <t>Retail Store</t>
        </is>
      </c>
      <c r="D4038" t="inlineStr">
        <is>
          <t>Home &amp; Kitchen</t>
        </is>
      </c>
      <c r="E4038" t="n">
        <v>40487.86</v>
      </c>
      <c r="F4038" t="n">
        <v>27091.99</v>
      </c>
      <c r="G4038" t="n">
        <v>41506.36</v>
      </c>
      <c r="H4038" t="n">
        <v>15</v>
      </c>
      <c r="I4038" t="n">
        <v>10</v>
      </c>
      <c r="J4038" t="n">
        <v>0</v>
      </c>
      <c r="K4038">
        <f>E4038-F4038</f>
        <v/>
      </c>
      <c r="L4038" s="10">
        <f>IFERROR(K4038/E4038,0)</f>
        <v/>
      </c>
      <c r="M4038">
        <f>YEAR(A4038)</f>
        <v/>
      </c>
      <c r="N4038">
        <f>"Q"&amp;ROUNDUP(MONTH(A4038)/3,0)</f>
        <v/>
      </c>
      <c r="O4038">
        <f>TEXT(A4038,"mmm")</f>
        <v/>
      </c>
    </row>
    <row r="4039">
      <c r="A4039" s="13" t="n">
        <v>45717</v>
      </c>
      <c r="B4039" t="inlineStr">
        <is>
          <t>East</t>
        </is>
      </c>
      <c r="C4039" t="inlineStr">
        <is>
          <t>Retail Store</t>
        </is>
      </c>
      <c r="D4039" t="inlineStr">
        <is>
          <t>Sports</t>
        </is>
      </c>
      <c r="E4039" t="n">
        <v>6917.91</v>
      </c>
      <c r="F4039" t="n">
        <v>4317.33</v>
      </c>
      <c r="G4039" t="n">
        <v>6917.91</v>
      </c>
      <c r="H4039" t="n">
        <v>4</v>
      </c>
      <c r="I4039" t="n">
        <v>4</v>
      </c>
      <c r="J4039" t="n">
        <v>0</v>
      </c>
      <c r="K4039">
        <f>E4039-F4039</f>
        <v/>
      </c>
      <c r="L4039" s="10">
        <f>IFERROR(K4039/E4039,0)</f>
        <v/>
      </c>
      <c r="M4039">
        <f>YEAR(A4039)</f>
        <v/>
      </c>
      <c r="N4039">
        <f>"Q"&amp;ROUNDUP(MONTH(A4039)/3,0)</f>
        <v/>
      </c>
      <c r="O4039">
        <f>TEXT(A4039,"mmm")</f>
        <v/>
      </c>
    </row>
    <row r="4040">
      <c r="A4040" s="13" t="n">
        <v>45717</v>
      </c>
      <c r="B4040" t="inlineStr">
        <is>
          <t>East</t>
        </is>
      </c>
      <c r="C4040" t="inlineStr">
        <is>
          <t>Unknown</t>
        </is>
      </c>
      <c r="D4040" t="inlineStr">
        <is>
          <t>Electronics</t>
        </is>
      </c>
      <c r="E4040" t="n">
        <v>2480.43</v>
      </c>
      <c r="F4040" t="n">
        <v>2418.06</v>
      </c>
      <c r="G4040" t="n">
        <v>2918.16</v>
      </c>
      <c r="H4040" t="n">
        <v>2</v>
      </c>
      <c r="I4040" t="n">
        <v>1</v>
      </c>
      <c r="J4040" t="n">
        <v>0</v>
      </c>
      <c r="K4040">
        <f>E4040-F4040</f>
        <v/>
      </c>
      <c r="L4040" s="10">
        <f>IFERROR(K4040/E4040,0)</f>
        <v/>
      </c>
      <c r="M4040">
        <f>YEAR(A4040)</f>
        <v/>
      </c>
      <c r="N4040">
        <f>"Q"&amp;ROUNDUP(MONTH(A4040)/3,0)</f>
        <v/>
      </c>
      <c r="O4040">
        <f>TEXT(A4040,"mmm")</f>
        <v/>
      </c>
    </row>
    <row r="4041">
      <c r="A4041" s="13" t="n">
        <v>45717</v>
      </c>
      <c r="B4041" t="inlineStr">
        <is>
          <t>East</t>
        </is>
      </c>
      <c r="C4041" t="inlineStr">
        <is>
          <t>Unknown</t>
        </is>
      </c>
      <c r="D4041" t="inlineStr">
        <is>
          <t>Fashion</t>
        </is>
      </c>
      <c r="E4041" t="n">
        <v>4261.72</v>
      </c>
      <c r="F4041" t="n">
        <v>2488.82</v>
      </c>
      <c r="G4041" t="n">
        <v>4735.24</v>
      </c>
      <c r="H4041" t="n">
        <v>2</v>
      </c>
      <c r="I4041" t="n">
        <v>1</v>
      </c>
      <c r="J4041" t="n">
        <v>0</v>
      </c>
      <c r="K4041">
        <f>E4041-F4041</f>
        <v/>
      </c>
      <c r="L4041" s="10">
        <f>IFERROR(K4041/E4041,0)</f>
        <v/>
      </c>
      <c r="M4041">
        <f>YEAR(A4041)</f>
        <v/>
      </c>
      <c r="N4041">
        <f>"Q"&amp;ROUNDUP(MONTH(A4041)/3,0)</f>
        <v/>
      </c>
      <c r="O4041">
        <f>TEXT(A4041,"mmm")</f>
        <v/>
      </c>
    </row>
    <row r="4042">
      <c r="A4042" s="13" t="n">
        <v>45717</v>
      </c>
      <c r="B4042" t="inlineStr">
        <is>
          <t>East</t>
        </is>
      </c>
      <c r="C4042" t="inlineStr">
        <is>
          <t>Unknown</t>
        </is>
      </c>
      <c r="D4042" t="inlineStr">
        <is>
          <t>Grocery</t>
        </is>
      </c>
      <c r="E4042" t="n">
        <v>1913.94</v>
      </c>
      <c r="F4042" t="n">
        <v>1547.59</v>
      </c>
      <c r="G4042" t="n">
        <v>1930.65</v>
      </c>
      <c r="H4042" t="n">
        <v>5</v>
      </c>
      <c r="I4042" t="n">
        <v>2</v>
      </c>
      <c r="J4042" t="n">
        <v>0</v>
      </c>
      <c r="K4042">
        <f>E4042-F4042</f>
        <v/>
      </c>
      <c r="L4042" s="10">
        <f>IFERROR(K4042/E4042,0)</f>
        <v/>
      </c>
      <c r="M4042">
        <f>YEAR(A4042)</f>
        <v/>
      </c>
      <c r="N4042">
        <f>"Q"&amp;ROUNDUP(MONTH(A4042)/3,0)</f>
        <v/>
      </c>
      <c r="O4042">
        <f>TEXT(A4042,"mmm")</f>
        <v/>
      </c>
    </row>
    <row r="4043">
      <c r="A4043" s="13" t="n">
        <v>45717</v>
      </c>
      <c r="B4043" t="inlineStr">
        <is>
          <t>East</t>
        </is>
      </c>
      <c r="C4043" t="inlineStr">
        <is>
          <t>Unknown</t>
        </is>
      </c>
      <c r="D4043" t="inlineStr">
        <is>
          <t>Sports</t>
        </is>
      </c>
      <c r="E4043" t="n">
        <v>330</v>
      </c>
      <c r="F4043" t="n">
        <v>213.98</v>
      </c>
      <c r="G4043" t="n">
        <v>366.66</v>
      </c>
      <c r="H4043" t="n">
        <v>1</v>
      </c>
      <c r="I4043" t="n">
        <v>1</v>
      </c>
      <c r="J4043" t="n">
        <v>0</v>
      </c>
      <c r="K4043">
        <f>E4043-F4043</f>
        <v/>
      </c>
      <c r="L4043" s="10">
        <f>IFERROR(K4043/E4043,0)</f>
        <v/>
      </c>
      <c r="M4043">
        <f>YEAR(A4043)</f>
        <v/>
      </c>
      <c r="N4043">
        <f>"Q"&amp;ROUNDUP(MONTH(A4043)/3,0)</f>
        <v/>
      </c>
      <c r="O4043">
        <f>TEXT(A4043,"mmm")</f>
        <v/>
      </c>
    </row>
    <row r="4044">
      <c r="A4044" s="13" t="n">
        <v>45717</v>
      </c>
      <c r="B4044" t="inlineStr">
        <is>
          <t>East</t>
        </is>
      </c>
      <c r="C4044" t="inlineStr">
        <is>
          <t>Website</t>
        </is>
      </c>
      <c r="D4044" t="inlineStr">
        <is>
          <t>Beauty</t>
        </is>
      </c>
      <c r="E4044" t="n">
        <v>21174.69</v>
      </c>
      <c r="F4044" t="n">
        <v>11872.71</v>
      </c>
      <c r="G4044" t="n">
        <v>22743.88</v>
      </c>
      <c r="H4044" t="n">
        <v>32</v>
      </c>
      <c r="I4044" t="n">
        <v>29</v>
      </c>
      <c r="J4044" t="n">
        <v>0</v>
      </c>
      <c r="K4044">
        <f>E4044-F4044</f>
        <v/>
      </c>
      <c r="L4044" s="10">
        <f>IFERROR(K4044/E4044,0)</f>
        <v/>
      </c>
      <c r="M4044">
        <f>YEAR(A4044)</f>
        <v/>
      </c>
      <c r="N4044">
        <f>"Q"&amp;ROUNDUP(MONTH(A4044)/3,0)</f>
        <v/>
      </c>
      <c r="O4044">
        <f>TEXT(A4044,"mmm")</f>
        <v/>
      </c>
    </row>
    <row r="4045">
      <c r="A4045" s="13" t="n">
        <v>45717</v>
      </c>
      <c r="B4045" t="inlineStr">
        <is>
          <t>East</t>
        </is>
      </c>
      <c r="C4045" t="inlineStr">
        <is>
          <t>Website</t>
        </is>
      </c>
      <c r="D4045" t="inlineStr">
        <is>
          <t>Books</t>
        </is>
      </c>
      <c r="E4045" t="n">
        <v>10386.33</v>
      </c>
      <c r="F4045" t="n">
        <v>7276.03</v>
      </c>
      <c r="G4045" t="n">
        <v>11042.03</v>
      </c>
      <c r="H4045" t="n">
        <v>21</v>
      </c>
      <c r="I4045" t="n">
        <v>19</v>
      </c>
      <c r="J4045" t="n">
        <v>0</v>
      </c>
      <c r="K4045">
        <f>E4045-F4045</f>
        <v/>
      </c>
      <c r="L4045" s="10">
        <f>IFERROR(K4045/E4045,0)</f>
        <v/>
      </c>
      <c r="M4045">
        <f>YEAR(A4045)</f>
        <v/>
      </c>
      <c r="N4045">
        <f>"Q"&amp;ROUNDUP(MONTH(A4045)/3,0)</f>
        <v/>
      </c>
      <c r="O4045">
        <f>TEXT(A4045,"mmm")</f>
        <v/>
      </c>
    </row>
    <row r="4046">
      <c r="A4046" s="13" t="n">
        <v>45717</v>
      </c>
      <c r="B4046" t="inlineStr">
        <is>
          <t>East</t>
        </is>
      </c>
      <c r="C4046" t="inlineStr">
        <is>
          <t>Website</t>
        </is>
      </c>
      <c r="D4046" t="inlineStr">
        <is>
          <t>Electronics</t>
        </is>
      </c>
      <c r="E4046" t="n">
        <v>692878</v>
      </c>
      <c r="F4046" t="n">
        <v>612039.48</v>
      </c>
      <c r="G4046" t="n">
        <v>737403.5</v>
      </c>
      <c r="H4046" t="n">
        <v>49</v>
      </c>
      <c r="I4046" t="n">
        <v>36</v>
      </c>
      <c r="J4046" t="n">
        <v>5</v>
      </c>
      <c r="K4046">
        <f>E4046-F4046</f>
        <v/>
      </c>
      <c r="L4046" s="10">
        <f>IFERROR(K4046/E4046,0)</f>
        <v/>
      </c>
      <c r="M4046">
        <f>YEAR(A4046)</f>
        <v/>
      </c>
      <c r="N4046">
        <f>"Q"&amp;ROUNDUP(MONTH(A4046)/3,0)</f>
        <v/>
      </c>
      <c r="O4046">
        <f>TEXT(A4046,"mmm")</f>
        <v/>
      </c>
    </row>
    <row r="4047">
      <c r="A4047" s="13" t="n">
        <v>45717</v>
      </c>
      <c r="B4047" t="inlineStr">
        <is>
          <t>East</t>
        </is>
      </c>
      <c r="C4047" t="inlineStr">
        <is>
          <t>Website</t>
        </is>
      </c>
      <c r="D4047" t="inlineStr">
        <is>
          <t>Fashion</t>
        </is>
      </c>
      <c r="E4047" t="n">
        <v>92108.8</v>
      </c>
      <c r="F4047" t="n">
        <v>50269.63</v>
      </c>
      <c r="G4047" t="n">
        <v>97192.53999999999</v>
      </c>
      <c r="H4047" t="n">
        <v>70</v>
      </c>
      <c r="I4047" t="n">
        <v>51</v>
      </c>
      <c r="J4047" t="n">
        <v>8</v>
      </c>
      <c r="K4047">
        <f>E4047-F4047</f>
        <v/>
      </c>
      <c r="L4047" s="10">
        <f>IFERROR(K4047/E4047,0)</f>
        <v/>
      </c>
      <c r="M4047">
        <f>YEAR(A4047)</f>
        <v/>
      </c>
      <c r="N4047">
        <f>"Q"&amp;ROUNDUP(MONTH(A4047)/3,0)</f>
        <v/>
      </c>
      <c r="O4047">
        <f>TEXT(A4047,"mmm")</f>
        <v/>
      </c>
    </row>
    <row r="4048">
      <c r="A4048" s="13" t="n">
        <v>45717</v>
      </c>
      <c r="B4048" t="inlineStr">
        <is>
          <t>East</t>
        </is>
      </c>
      <c r="C4048" t="inlineStr">
        <is>
          <t>Website</t>
        </is>
      </c>
      <c r="D4048" t="inlineStr">
        <is>
          <t>Grocery</t>
        </is>
      </c>
      <c r="E4048" t="n">
        <v>28474.1</v>
      </c>
      <c r="F4048" t="n">
        <v>23384.61</v>
      </c>
      <c r="G4048" t="n">
        <v>29965.77</v>
      </c>
      <c r="H4048" t="n">
        <v>65</v>
      </c>
      <c r="I4048" t="n">
        <v>24</v>
      </c>
      <c r="J4048" t="n">
        <v>1</v>
      </c>
      <c r="K4048">
        <f>E4048-F4048</f>
        <v/>
      </c>
      <c r="L4048" s="10">
        <f>IFERROR(K4048/E4048,0)</f>
        <v/>
      </c>
      <c r="M4048">
        <f>YEAR(A4048)</f>
        <v/>
      </c>
      <c r="N4048">
        <f>"Q"&amp;ROUNDUP(MONTH(A4048)/3,0)</f>
        <v/>
      </c>
      <c r="O4048">
        <f>TEXT(A4048,"mmm")</f>
        <v/>
      </c>
    </row>
    <row r="4049">
      <c r="A4049" s="13" t="n">
        <v>45717</v>
      </c>
      <c r="B4049" t="inlineStr">
        <is>
          <t>East</t>
        </is>
      </c>
      <c r="C4049" t="inlineStr">
        <is>
          <t>Website</t>
        </is>
      </c>
      <c r="D4049" t="inlineStr">
        <is>
          <t>Home &amp; Kitchen</t>
        </is>
      </c>
      <c r="E4049" t="n">
        <v>99788.78</v>
      </c>
      <c r="F4049" t="n">
        <v>68315.8</v>
      </c>
      <c r="G4049" t="n">
        <v>106902.06</v>
      </c>
      <c r="H4049" t="n">
        <v>43</v>
      </c>
      <c r="I4049" t="n">
        <v>35</v>
      </c>
      <c r="J4049" t="n">
        <v>1</v>
      </c>
      <c r="K4049">
        <f>E4049-F4049</f>
        <v/>
      </c>
      <c r="L4049" s="10">
        <f>IFERROR(K4049/E4049,0)</f>
        <v/>
      </c>
      <c r="M4049">
        <f>YEAR(A4049)</f>
        <v/>
      </c>
      <c r="N4049">
        <f>"Q"&amp;ROUNDUP(MONTH(A4049)/3,0)</f>
        <v/>
      </c>
      <c r="O4049">
        <f>TEXT(A4049,"mmm")</f>
        <v/>
      </c>
    </row>
    <row r="4050">
      <c r="A4050" s="13" t="n">
        <v>45717</v>
      </c>
      <c r="B4050" t="inlineStr">
        <is>
          <t>East</t>
        </is>
      </c>
      <c r="C4050" t="inlineStr">
        <is>
          <t>Website</t>
        </is>
      </c>
      <c r="D4050" t="inlineStr">
        <is>
          <t>Sports</t>
        </is>
      </c>
      <c r="E4050" t="n">
        <v>13203.8</v>
      </c>
      <c r="F4050" t="n">
        <v>8506.27</v>
      </c>
      <c r="G4050" t="n">
        <v>13799.05</v>
      </c>
      <c r="H4050" t="n">
        <v>12</v>
      </c>
      <c r="I4050" t="n">
        <v>10</v>
      </c>
      <c r="J4050" t="n">
        <v>2</v>
      </c>
      <c r="K4050">
        <f>E4050-F4050</f>
        <v/>
      </c>
      <c r="L4050" s="10">
        <f>IFERROR(K4050/E4050,0)</f>
        <v/>
      </c>
      <c r="M4050">
        <f>YEAR(A4050)</f>
        <v/>
      </c>
      <c r="N4050">
        <f>"Q"&amp;ROUNDUP(MONTH(A4050)/3,0)</f>
        <v/>
      </c>
      <c r="O4050">
        <f>TEXT(A4050,"mmm")</f>
        <v/>
      </c>
    </row>
    <row r="4051">
      <c r="A4051" s="13" t="n">
        <v>45717</v>
      </c>
      <c r="B4051" t="inlineStr">
        <is>
          <t>North</t>
        </is>
      </c>
      <c r="C4051" t="inlineStr">
        <is>
          <t>Marketplace</t>
        </is>
      </c>
      <c r="D4051" t="inlineStr">
        <is>
          <t>Beauty</t>
        </is>
      </c>
      <c r="E4051" t="n">
        <v>19144.36</v>
      </c>
      <c r="F4051" t="n">
        <v>11058.73</v>
      </c>
      <c r="G4051" t="n">
        <v>21311.82</v>
      </c>
      <c r="H4051" t="n">
        <v>26</v>
      </c>
      <c r="I4051" t="n">
        <v>24</v>
      </c>
      <c r="J4051" t="n">
        <v>2</v>
      </c>
      <c r="K4051">
        <f>E4051-F4051</f>
        <v/>
      </c>
      <c r="L4051" s="10">
        <f>IFERROR(K4051/E4051,0)</f>
        <v/>
      </c>
      <c r="M4051">
        <f>YEAR(A4051)</f>
        <v/>
      </c>
      <c r="N4051">
        <f>"Q"&amp;ROUNDUP(MONTH(A4051)/3,0)</f>
        <v/>
      </c>
      <c r="O4051">
        <f>TEXT(A4051,"mmm")</f>
        <v/>
      </c>
    </row>
    <row r="4052">
      <c r="A4052" s="13" t="n">
        <v>45717</v>
      </c>
      <c r="B4052" t="inlineStr">
        <is>
          <t>North</t>
        </is>
      </c>
      <c r="C4052" t="inlineStr">
        <is>
          <t>Marketplace</t>
        </is>
      </c>
      <c r="D4052" t="inlineStr">
        <is>
          <t>Books</t>
        </is>
      </c>
      <c r="E4052" t="n">
        <v>8379.43</v>
      </c>
      <c r="F4052" t="n">
        <v>6243.09</v>
      </c>
      <c r="G4052" t="n">
        <v>9347.18</v>
      </c>
      <c r="H4052" t="n">
        <v>18</v>
      </c>
      <c r="I4052" t="n">
        <v>13</v>
      </c>
      <c r="J4052" t="n">
        <v>0</v>
      </c>
      <c r="K4052">
        <f>E4052-F4052</f>
        <v/>
      </c>
      <c r="L4052" s="10">
        <f>IFERROR(K4052/E4052,0)</f>
        <v/>
      </c>
      <c r="M4052">
        <f>YEAR(A4052)</f>
        <v/>
      </c>
      <c r="N4052">
        <f>"Q"&amp;ROUNDUP(MONTH(A4052)/3,0)</f>
        <v/>
      </c>
      <c r="O4052">
        <f>TEXT(A4052,"mmm")</f>
        <v/>
      </c>
    </row>
    <row r="4053">
      <c r="A4053" s="13" t="n">
        <v>45717</v>
      </c>
      <c r="B4053" t="inlineStr">
        <is>
          <t>North</t>
        </is>
      </c>
      <c r="C4053" t="inlineStr">
        <is>
          <t>Marketplace</t>
        </is>
      </c>
      <c r="D4053" t="inlineStr">
        <is>
          <t>Electronics</t>
        </is>
      </c>
      <c r="E4053" t="n">
        <v>315790.64</v>
      </c>
      <c r="F4053" t="n">
        <v>290130.74</v>
      </c>
      <c r="G4053" t="n">
        <v>344239.74</v>
      </c>
      <c r="H4053" t="n">
        <v>31</v>
      </c>
      <c r="I4053" t="n">
        <v>26</v>
      </c>
      <c r="J4053" t="n">
        <v>2</v>
      </c>
      <c r="K4053">
        <f>E4053-F4053</f>
        <v/>
      </c>
      <c r="L4053" s="10">
        <f>IFERROR(K4053/E4053,0)</f>
        <v/>
      </c>
      <c r="M4053">
        <f>YEAR(A4053)</f>
        <v/>
      </c>
      <c r="N4053">
        <f>"Q"&amp;ROUNDUP(MONTH(A4053)/3,0)</f>
        <v/>
      </c>
      <c r="O4053">
        <f>TEXT(A4053,"mmm")</f>
        <v/>
      </c>
    </row>
    <row r="4054">
      <c r="A4054" s="13" t="n">
        <v>45717</v>
      </c>
      <c r="B4054" t="inlineStr">
        <is>
          <t>North</t>
        </is>
      </c>
      <c r="C4054" t="inlineStr">
        <is>
          <t>Marketplace</t>
        </is>
      </c>
      <c r="D4054" t="inlineStr">
        <is>
          <t>Fashion</t>
        </is>
      </c>
      <c r="E4054" t="n">
        <v>39616.23</v>
      </c>
      <c r="F4054" t="n">
        <v>22303.12</v>
      </c>
      <c r="G4054" t="n">
        <v>44004.9</v>
      </c>
      <c r="H4054" t="n">
        <v>35</v>
      </c>
      <c r="I4054" t="n">
        <v>29</v>
      </c>
      <c r="J4054" t="n">
        <v>4</v>
      </c>
      <c r="K4054">
        <f>E4054-F4054</f>
        <v/>
      </c>
      <c r="L4054" s="10">
        <f>IFERROR(K4054/E4054,0)</f>
        <v/>
      </c>
      <c r="M4054">
        <f>YEAR(A4054)</f>
        <v/>
      </c>
      <c r="N4054">
        <f>"Q"&amp;ROUNDUP(MONTH(A4054)/3,0)</f>
        <v/>
      </c>
      <c r="O4054">
        <f>TEXT(A4054,"mmm")</f>
        <v/>
      </c>
    </row>
    <row r="4055">
      <c r="A4055" s="13" t="n">
        <v>45717</v>
      </c>
      <c r="B4055" t="inlineStr">
        <is>
          <t>North</t>
        </is>
      </c>
      <c r="C4055" t="inlineStr">
        <is>
          <t>Marketplace</t>
        </is>
      </c>
      <c r="D4055" t="inlineStr">
        <is>
          <t>Grocery</t>
        </is>
      </c>
      <c r="E4055" t="n">
        <v>19874.13</v>
      </c>
      <c r="F4055" t="n">
        <v>18077.89</v>
      </c>
      <c r="G4055" t="n">
        <v>23055.34</v>
      </c>
      <c r="H4055" t="n">
        <v>44</v>
      </c>
      <c r="I4055" t="n">
        <v>17</v>
      </c>
      <c r="J4055" t="n">
        <v>0</v>
      </c>
      <c r="K4055">
        <f>E4055-F4055</f>
        <v/>
      </c>
      <c r="L4055" s="10">
        <f>IFERROR(K4055/E4055,0)</f>
        <v/>
      </c>
      <c r="M4055">
        <f>YEAR(A4055)</f>
        <v/>
      </c>
      <c r="N4055">
        <f>"Q"&amp;ROUNDUP(MONTH(A4055)/3,0)</f>
        <v/>
      </c>
      <c r="O4055">
        <f>TEXT(A4055,"mmm")</f>
        <v/>
      </c>
    </row>
    <row r="4056">
      <c r="A4056" s="13" t="n">
        <v>45717</v>
      </c>
      <c r="B4056" t="inlineStr">
        <is>
          <t>North</t>
        </is>
      </c>
      <c r="C4056" t="inlineStr">
        <is>
          <t>Marketplace</t>
        </is>
      </c>
      <c r="D4056" t="inlineStr">
        <is>
          <t>Home &amp; Kitchen</t>
        </is>
      </c>
      <c r="E4056" t="n">
        <v>54496.04</v>
      </c>
      <c r="F4056" t="n">
        <v>36518.37</v>
      </c>
      <c r="G4056" t="n">
        <v>59364.66</v>
      </c>
      <c r="H4056" t="n">
        <v>24</v>
      </c>
      <c r="I4056" t="n">
        <v>23</v>
      </c>
      <c r="J4056" t="n">
        <v>4</v>
      </c>
      <c r="K4056">
        <f>E4056-F4056</f>
        <v/>
      </c>
      <c r="L4056" s="10">
        <f>IFERROR(K4056/E4056,0)</f>
        <v/>
      </c>
      <c r="M4056">
        <f>YEAR(A4056)</f>
        <v/>
      </c>
      <c r="N4056">
        <f>"Q"&amp;ROUNDUP(MONTH(A4056)/3,0)</f>
        <v/>
      </c>
      <c r="O4056">
        <f>TEXT(A4056,"mmm")</f>
        <v/>
      </c>
    </row>
    <row r="4057">
      <c r="A4057" s="13" t="n">
        <v>45717</v>
      </c>
      <c r="B4057" t="inlineStr">
        <is>
          <t>North</t>
        </is>
      </c>
      <c r="C4057" t="inlineStr">
        <is>
          <t>Marketplace</t>
        </is>
      </c>
      <c r="D4057" t="inlineStr">
        <is>
          <t>Sports</t>
        </is>
      </c>
      <c r="E4057" t="n">
        <v>37636.55</v>
      </c>
      <c r="F4057" t="n">
        <v>25870.56</v>
      </c>
      <c r="G4057" t="n">
        <v>41800.59</v>
      </c>
      <c r="H4057" t="n">
        <v>23</v>
      </c>
      <c r="I4057" t="n">
        <v>18</v>
      </c>
      <c r="J4057" t="n">
        <v>3</v>
      </c>
      <c r="K4057">
        <f>E4057-F4057</f>
        <v/>
      </c>
      <c r="L4057" s="10">
        <f>IFERROR(K4057/E4057,0)</f>
        <v/>
      </c>
      <c r="M4057">
        <f>YEAR(A4057)</f>
        <v/>
      </c>
      <c r="N4057">
        <f>"Q"&amp;ROUNDUP(MONTH(A4057)/3,0)</f>
        <v/>
      </c>
      <c r="O4057">
        <f>TEXT(A4057,"mmm")</f>
        <v/>
      </c>
    </row>
    <row r="4058">
      <c r="A4058" s="13" t="n">
        <v>45717</v>
      </c>
      <c r="B4058" t="inlineStr">
        <is>
          <t>North</t>
        </is>
      </c>
      <c r="C4058" t="inlineStr">
        <is>
          <t>Mobile App</t>
        </is>
      </c>
      <c r="D4058" t="inlineStr">
        <is>
          <t>Beauty</t>
        </is>
      </c>
      <c r="E4058" t="n">
        <v>16256.7</v>
      </c>
      <c r="F4058" t="n">
        <v>9029.68</v>
      </c>
      <c r="G4058" t="n">
        <v>17474.33</v>
      </c>
      <c r="H4058" t="n">
        <v>34</v>
      </c>
      <c r="I4058" t="n">
        <v>29</v>
      </c>
      <c r="J4058" t="n">
        <v>1</v>
      </c>
      <c r="K4058">
        <f>E4058-F4058</f>
        <v/>
      </c>
      <c r="L4058" s="10">
        <f>IFERROR(K4058/E4058,0)</f>
        <v/>
      </c>
      <c r="M4058">
        <f>YEAR(A4058)</f>
        <v/>
      </c>
      <c r="N4058">
        <f>"Q"&amp;ROUNDUP(MONTH(A4058)/3,0)</f>
        <v/>
      </c>
      <c r="O4058">
        <f>TEXT(A4058,"mmm")</f>
        <v/>
      </c>
    </row>
    <row r="4059">
      <c r="A4059" s="13" t="n">
        <v>45717</v>
      </c>
      <c r="B4059" t="inlineStr">
        <is>
          <t>North</t>
        </is>
      </c>
      <c r="C4059" t="inlineStr">
        <is>
          <t>Mobile App</t>
        </is>
      </c>
      <c r="D4059" t="inlineStr">
        <is>
          <t>Books</t>
        </is>
      </c>
      <c r="E4059" t="n">
        <v>9051.09</v>
      </c>
      <c r="F4059" t="n">
        <v>6817.62</v>
      </c>
      <c r="G4059" t="n">
        <v>9802.52</v>
      </c>
      <c r="H4059" t="n">
        <v>17</v>
      </c>
      <c r="I4059" t="n">
        <v>15</v>
      </c>
      <c r="J4059" t="n">
        <v>0</v>
      </c>
      <c r="K4059">
        <f>E4059-F4059</f>
        <v/>
      </c>
      <c r="L4059" s="10">
        <f>IFERROR(K4059/E4059,0)</f>
        <v/>
      </c>
      <c r="M4059">
        <f>YEAR(A4059)</f>
        <v/>
      </c>
      <c r="N4059">
        <f>"Q"&amp;ROUNDUP(MONTH(A4059)/3,0)</f>
        <v/>
      </c>
      <c r="O4059">
        <f>TEXT(A4059,"mmm")</f>
        <v/>
      </c>
    </row>
    <row r="4060">
      <c r="A4060" s="13" t="n">
        <v>45717</v>
      </c>
      <c r="B4060" t="inlineStr">
        <is>
          <t>North</t>
        </is>
      </c>
      <c r="C4060" t="inlineStr">
        <is>
          <t>Mobile App</t>
        </is>
      </c>
      <c r="D4060" t="inlineStr">
        <is>
          <t>Electronics</t>
        </is>
      </c>
      <c r="E4060" t="n">
        <v>642931.1899999999</v>
      </c>
      <c r="F4060" t="n">
        <v>594052.62</v>
      </c>
      <c r="G4060" t="n">
        <v>701050.91</v>
      </c>
      <c r="H4060" t="n">
        <v>49</v>
      </c>
      <c r="I4060" t="n">
        <v>38</v>
      </c>
      <c r="J4060" t="n">
        <v>4</v>
      </c>
      <c r="K4060">
        <f>E4060-F4060</f>
        <v/>
      </c>
      <c r="L4060" s="10">
        <f>IFERROR(K4060/E4060,0)</f>
        <v/>
      </c>
      <c r="M4060">
        <f>YEAR(A4060)</f>
        <v/>
      </c>
      <c r="N4060">
        <f>"Q"&amp;ROUNDUP(MONTH(A4060)/3,0)</f>
        <v/>
      </c>
      <c r="O4060">
        <f>TEXT(A4060,"mmm")</f>
        <v/>
      </c>
    </row>
    <row r="4061">
      <c r="A4061" s="13" t="n">
        <v>45717</v>
      </c>
      <c r="B4061" t="inlineStr">
        <is>
          <t>North</t>
        </is>
      </c>
      <c r="C4061" t="inlineStr">
        <is>
          <t>Mobile App</t>
        </is>
      </c>
      <c r="D4061" t="inlineStr">
        <is>
          <t>Fashion</t>
        </is>
      </c>
      <c r="E4061" t="n">
        <v>96864.12</v>
      </c>
      <c r="F4061" t="n">
        <v>52439.66</v>
      </c>
      <c r="G4061" t="n">
        <v>104319.26</v>
      </c>
      <c r="H4061" t="n">
        <v>61</v>
      </c>
      <c r="I4061" t="n">
        <v>53</v>
      </c>
      <c r="J4061" t="n">
        <v>13</v>
      </c>
      <c r="K4061">
        <f>E4061-F4061</f>
        <v/>
      </c>
      <c r="L4061" s="10">
        <f>IFERROR(K4061/E4061,0)</f>
        <v/>
      </c>
      <c r="M4061">
        <f>YEAR(A4061)</f>
        <v/>
      </c>
      <c r="N4061">
        <f>"Q"&amp;ROUNDUP(MONTH(A4061)/3,0)</f>
        <v/>
      </c>
      <c r="O4061">
        <f>TEXT(A4061,"mmm")</f>
        <v/>
      </c>
    </row>
    <row r="4062">
      <c r="A4062" s="13" t="n">
        <v>45717</v>
      </c>
      <c r="B4062" t="inlineStr">
        <is>
          <t>North</t>
        </is>
      </c>
      <c r="C4062" t="inlineStr">
        <is>
          <t>Mobile App</t>
        </is>
      </c>
      <c r="D4062" t="inlineStr">
        <is>
          <t>Grocery</t>
        </is>
      </c>
      <c r="E4062" t="n">
        <v>32933.52</v>
      </c>
      <c r="F4062" t="n">
        <v>27550.07</v>
      </c>
      <c r="G4062" t="n">
        <v>35209.31</v>
      </c>
      <c r="H4062" t="n">
        <v>77</v>
      </c>
      <c r="I4062" t="n">
        <v>31</v>
      </c>
      <c r="J4062" t="n">
        <v>0</v>
      </c>
      <c r="K4062">
        <f>E4062-F4062</f>
        <v/>
      </c>
      <c r="L4062" s="10">
        <f>IFERROR(K4062/E4062,0)</f>
        <v/>
      </c>
      <c r="M4062">
        <f>YEAR(A4062)</f>
        <v/>
      </c>
      <c r="N4062">
        <f>"Q"&amp;ROUNDUP(MONTH(A4062)/3,0)</f>
        <v/>
      </c>
      <c r="O4062">
        <f>TEXT(A4062,"mmm")</f>
        <v/>
      </c>
    </row>
    <row r="4063">
      <c r="A4063" s="13" t="n">
        <v>45717</v>
      </c>
      <c r="B4063" t="inlineStr">
        <is>
          <t>North</t>
        </is>
      </c>
      <c r="C4063" t="inlineStr">
        <is>
          <t>Mobile App</t>
        </is>
      </c>
      <c r="D4063" t="inlineStr">
        <is>
          <t>Home &amp; Kitchen</t>
        </is>
      </c>
      <c r="E4063" t="n">
        <v>99937.81</v>
      </c>
      <c r="F4063" t="n">
        <v>68671.77</v>
      </c>
      <c r="G4063" t="n">
        <v>109037.1</v>
      </c>
      <c r="H4063" t="n">
        <v>39</v>
      </c>
      <c r="I4063" t="n">
        <v>30</v>
      </c>
      <c r="J4063" t="n">
        <v>2</v>
      </c>
      <c r="K4063">
        <f>E4063-F4063</f>
        <v/>
      </c>
      <c r="L4063" s="10">
        <f>IFERROR(K4063/E4063,0)</f>
        <v/>
      </c>
      <c r="M4063">
        <f>YEAR(A4063)</f>
        <v/>
      </c>
      <c r="N4063">
        <f>"Q"&amp;ROUNDUP(MONTH(A4063)/3,0)</f>
        <v/>
      </c>
      <c r="O4063">
        <f>TEXT(A4063,"mmm")</f>
        <v/>
      </c>
    </row>
    <row r="4064">
      <c r="A4064" s="13" t="n">
        <v>45717</v>
      </c>
      <c r="B4064" t="inlineStr">
        <is>
          <t>North</t>
        </is>
      </c>
      <c r="C4064" t="inlineStr">
        <is>
          <t>Mobile App</t>
        </is>
      </c>
      <c r="D4064" t="inlineStr">
        <is>
          <t>Sports</t>
        </is>
      </c>
      <c r="E4064" t="n">
        <v>45037.33</v>
      </c>
      <c r="F4064" t="n">
        <v>28111.35</v>
      </c>
      <c r="G4064" t="n">
        <v>47162.1</v>
      </c>
      <c r="H4064" t="n">
        <v>26</v>
      </c>
      <c r="I4064" t="n">
        <v>21</v>
      </c>
      <c r="J4064" t="n">
        <v>1</v>
      </c>
      <c r="K4064">
        <f>E4064-F4064</f>
        <v/>
      </c>
      <c r="L4064" s="10">
        <f>IFERROR(K4064/E4064,0)</f>
        <v/>
      </c>
      <c r="M4064">
        <f>YEAR(A4064)</f>
        <v/>
      </c>
      <c r="N4064">
        <f>"Q"&amp;ROUNDUP(MONTH(A4064)/3,0)</f>
        <v/>
      </c>
      <c r="O4064">
        <f>TEXT(A4064,"mmm")</f>
        <v/>
      </c>
    </row>
    <row r="4065">
      <c r="A4065" s="13" t="n">
        <v>45717</v>
      </c>
      <c r="B4065" t="inlineStr">
        <is>
          <t>North</t>
        </is>
      </c>
      <c r="C4065" t="inlineStr">
        <is>
          <t>Retail Store</t>
        </is>
      </c>
      <c r="D4065" t="inlineStr">
        <is>
          <t>Beauty</t>
        </is>
      </c>
      <c r="E4065" t="n">
        <v>10906.97</v>
      </c>
      <c r="F4065" t="n">
        <v>5794.03</v>
      </c>
      <c r="G4065" t="n">
        <v>11357.89</v>
      </c>
      <c r="H4065" t="n">
        <v>19</v>
      </c>
      <c r="I4065" t="n">
        <v>15</v>
      </c>
      <c r="J4065" t="n">
        <v>0</v>
      </c>
      <c r="K4065">
        <f>E4065-F4065</f>
        <v/>
      </c>
      <c r="L4065" s="10">
        <f>IFERROR(K4065/E4065,0)</f>
        <v/>
      </c>
      <c r="M4065">
        <f>YEAR(A4065)</f>
        <v/>
      </c>
      <c r="N4065">
        <f>"Q"&amp;ROUNDUP(MONTH(A4065)/3,0)</f>
        <v/>
      </c>
      <c r="O4065">
        <f>TEXT(A4065,"mmm")</f>
        <v/>
      </c>
    </row>
    <row r="4066">
      <c r="A4066" s="13" t="n">
        <v>45717</v>
      </c>
      <c r="B4066" t="inlineStr">
        <is>
          <t>North</t>
        </is>
      </c>
      <c r="C4066" t="inlineStr">
        <is>
          <t>Retail Store</t>
        </is>
      </c>
      <c r="D4066" t="inlineStr">
        <is>
          <t>Books</t>
        </is>
      </c>
      <c r="E4066" t="n">
        <v>2114.26</v>
      </c>
      <c r="F4066" t="n">
        <v>1581.94</v>
      </c>
      <c r="G4066" t="n">
        <v>2267.03</v>
      </c>
      <c r="H4066" t="n">
        <v>4</v>
      </c>
      <c r="I4066" t="n">
        <v>3</v>
      </c>
      <c r="J4066" t="n">
        <v>0</v>
      </c>
      <c r="K4066">
        <f>E4066-F4066</f>
        <v/>
      </c>
      <c r="L4066" s="10">
        <f>IFERROR(K4066/E4066,0)</f>
        <v/>
      </c>
      <c r="M4066">
        <f>YEAR(A4066)</f>
        <v/>
      </c>
      <c r="N4066">
        <f>"Q"&amp;ROUNDUP(MONTH(A4066)/3,0)</f>
        <v/>
      </c>
      <c r="O4066">
        <f>TEXT(A4066,"mmm")</f>
        <v/>
      </c>
    </row>
    <row r="4067">
      <c r="A4067" s="13" t="n">
        <v>45717</v>
      </c>
      <c r="B4067" t="inlineStr">
        <is>
          <t>North</t>
        </is>
      </c>
      <c r="C4067" t="inlineStr">
        <is>
          <t>Retail Store</t>
        </is>
      </c>
      <c r="D4067" t="inlineStr">
        <is>
          <t>Electronics</t>
        </is>
      </c>
      <c r="E4067" t="n">
        <v>223454.92</v>
      </c>
      <c r="F4067" t="n">
        <v>196067.3</v>
      </c>
      <c r="G4067" t="n">
        <v>232201.12</v>
      </c>
      <c r="H4067" t="n">
        <v>17</v>
      </c>
      <c r="I4067" t="n">
        <v>13</v>
      </c>
      <c r="J4067" t="n">
        <v>1</v>
      </c>
      <c r="K4067">
        <f>E4067-F4067</f>
        <v/>
      </c>
      <c r="L4067" s="10">
        <f>IFERROR(K4067/E4067,0)</f>
        <v/>
      </c>
      <c r="M4067">
        <f>YEAR(A4067)</f>
        <v/>
      </c>
      <c r="N4067">
        <f>"Q"&amp;ROUNDUP(MONTH(A4067)/3,0)</f>
        <v/>
      </c>
      <c r="O4067">
        <f>TEXT(A4067,"mmm")</f>
        <v/>
      </c>
    </row>
    <row r="4068">
      <c r="A4068" s="13" t="n">
        <v>45717</v>
      </c>
      <c r="B4068" t="inlineStr">
        <is>
          <t>North</t>
        </is>
      </c>
      <c r="C4068" t="inlineStr">
        <is>
          <t>Retail Store</t>
        </is>
      </c>
      <c r="D4068" t="inlineStr">
        <is>
          <t>Fashion</t>
        </is>
      </c>
      <c r="E4068" t="n">
        <v>56108.28</v>
      </c>
      <c r="F4068" t="n">
        <v>28472.69</v>
      </c>
      <c r="G4068" t="n">
        <v>58448.57</v>
      </c>
      <c r="H4068" t="n">
        <v>31</v>
      </c>
      <c r="I4068" t="n">
        <v>23</v>
      </c>
      <c r="J4068" t="n">
        <v>1</v>
      </c>
      <c r="K4068">
        <f>E4068-F4068</f>
        <v/>
      </c>
      <c r="L4068" s="10">
        <f>IFERROR(K4068/E4068,0)</f>
        <v/>
      </c>
      <c r="M4068">
        <f>YEAR(A4068)</f>
        <v/>
      </c>
      <c r="N4068">
        <f>"Q"&amp;ROUNDUP(MONTH(A4068)/3,0)</f>
        <v/>
      </c>
      <c r="O4068">
        <f>TEXT(A4068,"mmm")</f>
        <v/>
      </c>
    </row>
    <row r="4069">
      <c r="A4069" s="13" t="n">
        <v>45717</v>
      </c>
      <c r="B4069" t="inlineStr">
        <is>
          <t>North</t>
        </is>
      </c>
      <c r="C4069" t="inlineStr">
        <is>
          <t>Retail Store</t>
        </is>
      </c>
      <c r="D4069" t="inlineStr">
        <is>
          <t>Grocery</t>
        </is>
      </c>
      <c r="E4069" t="n">
        <v>12058.86</v>
      </c>
      <c r="F4069" t="n">
        <v>10146.95</v>
      </c>
      <c r="G4069" t="n">
        <v>13260.39</v>
      </c>
      <c r="H4069" t="n">
        <v>30</v>
      </c>
      <c r="I4069" t="n">
        <v>13</v>
      </c>
      <c r="J4069" t="n">
        <v>0</v>
      </c>
      <c r="K4069">
        <f>E4069-F4069</f>
        <v/>
      </c>
      <c r="L4069" s="10">
        <f>IFERROR(K4069/E4069,0)</f>
        <v/>
      </c>
      <c r="M4069">
        <f>YEAR(A4069)</f>
        <v/>
      </c>
      <c r="N4069">
        <f>"Q"&amp;ROUNDUP(MONTH(A4069)/3,0)</f>
        <v/>
      </c>
      <c r="O4069">
        <f>TEXT(A4069,"mmm")</f>
        <v/>
      </c>
    </row>
    <row r="4070">
      <c r="A4070" s="13" t="n">
        <v>45717</v>
      </c>
      <c r="B4070" t="inlineStr">
        <is>
          <t>North</t>
        </is>
      </c>
      <c r="C4070" t="inlineStr">
        <is>
          <t>Retail Store</t>
        </is>
      </c>
      <c r="D4070" t="inlineStr">
        <is>
          <t>Home &amp; Kitchen</t>
        </is>
      </c>
      <c r="E4070" t="n">
        <v>57360.13</v>
      </c>
      <c r="F4070" t="n">
        <v>36652.53</v>
      </c>
      <c r="G4070" t="n">
        <v>59394.93</v>
      </c>
      <c r="H4070" t="n">
        <v>26</v>
      </c>
      <c r="I4070" t="n">
        <v>21</v>
      </c>
      <c r="J4070" t="n">
        <v>0</v>
      </c>
      <c r="K4070">
        <f>E4070-F4070</f>
        <v/>
      </c>
      <c r="L4070" s="10">
        <f>IFERROR(K4070/E4070,0)</f>
        <v/>
      </c>
      <c r="M4070">
        <f>YEAR(A4070)</f>
        <v/>
      </c>
      <c r="N4070">
        <f>"Q"&amp;ROUNDUP(MONTH(A4070)/3,0)</f>
        <v/>
      </c>
      <c r="O4070">
        <f>TEXT(A4070,"mmm")</f>
        <v/>
      </c>
    </row>
    <row r="4071">
      <c r="A4071" s="13" t="n">
        <v>45717</v>
      </c>
      <c r="B4071" t="inlineStr">
        <is>
          <t>North</t>
        </is>
      </c>
      <c r="C4071" t="inlineStr">
        <is>
          <t>Retail Store</t>
        </is>
      </c>
      <c r="D4071" t="inlineStr">
        <is>
          <t>Sports</t>
        </is>
      </c>
      <c r="E4071" t="n">
        <v>33168.78</v>
      </c>
      <c r="F4071" t="n">
        <v>22022.32</v>
      </c>
      <c r="G4071" t="n">
        <v>34751.8</v>
      </c>
      <c r="H4071" t="n">
        <v>10</v>
      </c>
      <c r="I4071" t="n">
        <v>9</v>
      </c>
      <c r="J4071" t="n">
        <v>0</v>
      </c>
      <c r="K4071">
        <f>E4071-F4071</f>
        <v/>
      </c>
      <c r="L4071" s="10">
        <f>IFERROR(K4071/E4071,0)</f>
        <v/>
      </c>
      <c r="M4071">
        <f>YEAR(A4071)</f>
        <v/>
      </c>
      <c r="N4071">
        <f>"Q"&amp;ROUNDUP(MONTH(A4071)/3,0)</f>
        <v/>
      </c>
      <c r="O4071">
        <f>TEXT(A4071,"mmm")</f>
        <v/>
      </c>
    </row>
    <row r="4072">
      <c r="A4072" s="13" t="n">
        <v>45717</v>
      </c>
      <c r="B4072" t="inlineStr">
        <is>
          <t>North</t>
        </is>
      </c>
      <c r="C4072" t="inlineStr">
        <is>
          <t>Unknown</t>
        </is>
      </c>
      <c r="D4072" t="inlineStr">
        <is>
          <t>Beauty</t>
        </is>
      </c>
      <c r="E4072" t="n">
        <v>569.08</v>
      </c>
      <c r="F4072" t="n">
        <v>306.04</v>
      </c>
      <c r="G4072" t="n">
        <v>669.51</v>
      </c>
      <c r="H4072" t="n">
        <v>1</v>
      </c>
      <c r="I4072" t="n">
        <v>1</v>
      </c>
      <c r="J4072" t="n">
        <v>0</v>
      </c>
      <c r="K4072">
        <f>E4072-F4072</f>
        <v/>
      </c>
      <c r="L4072" s="10">
        <f>IFERROR(K4072/E4072,0)</f>
        <v/>
      </c>
      <c r="M4072">
        <f>YEAR(A4072)</f>
        <v/>
      </c>
      <c r="N4072">
        <f>"Q"&amp;ROUNDUP(MONTH(A4072)/3,0)</f>
        <v/>
      </c>
      <c r="O4072">
        <f>TEXT(A4072,"mmm")</f>
        <v/>
      </c>
    </row>
    <row r="4073">
      <c r="A4073" s="13" t="n">
        <v>45717</v>
      </c>
      <c r="B4073" t="inlineStr">
        <is>
          <t>North</t>
        </is>
      </c>
      <c r="C4073" t="inlineStr">
        <is>
          <t>Unknown</t>
        </is>
      </c>
      <c r="D4073" t="inlineStr">
        <is>
          <t>Books</t>
        </is>
      </c>
      <c r="E4073" t="n">
        <v>1010.43</v>
      </c>
      <c r="F4073" t="n">
        <v>798.5</v>
      </c>
      <c r="G4073" t="n">
        <v>1122.7</v>
      </c>
      <c r="H4073" t="n">
        <v>2</v>
      </c>
      <c r="I4073" t="n">
        <v>1</v>
      </c>
      <c r="J4073" t="n">
        <v>0</v>
      </c>
      <c r="K4073">
        <f>E4073-F4073</f>
        <v/>
      </c>
      <c r="L4073" s="10">
        <f>IFERROR(K4073/E4073,0)</f>
        <v/>
      </c>
      <c r="M4073">
        <f>YEAR(A4073)</f>
        <v/>
      </c>
      <c r="N4073">
        <f>"Q"&amp;ROUNDUP(MONTH(A4073)/3,0)</f>
        <v/>
      </c>
      <c r="O4073">
        <f>TEXT(A4073,"mmm")</f>
        <v/>
      </c>
    </row>
    <row r="4074">
      <c r="A4074" s="13" t="n">
        <v>45717</v>
      </c>
      <c r="B4074" t="inlineStr">
        <is>
          <t>North</t>
        </is>
      </c>
      <c r="C4074" t="inlineStr">
        <is>
          <t>Unknown</t>
        </is>
      </c>
      <c r="D4074" t="inlineStr">
        <is>
          <t>Electronics</t>
        </is>
      </c>
      <c r="E4074" t="n">
        <v>43430.02</v>
      </c>
      <c r="F4074" t="n">
        <v>43084.18</v>
      </c>
      <c r="G4074" t="n">
        <v>53038.41</v>
      </c>
      <c r="H4074" t="n">
        <v>3</v>
      </c>
      <c r="I4074" t="n">
        <v>2</v>
      </c>
      <c r="J4074" t="n">
        <v>0</v>
      </c>
      <c r="K4074">
        <f>E4074-F4074</f>
        <v/>
      </c>
      <c r="L4074" s="10">
        <f>IFERROR(K4074/E4074,0)</f>
        <v/>
      </c>
      <c r="M4074">
        <f>YEAR(A4074)</f>
        <v/>
      </c>
      <c r="N4074">
        <f>"Q"&amp;ROUNDUP(MONTH(A4074)/3,0)</f>
        <v/>
      </c>
      <c r="O4074">
        <f>TEXT(A4074,"mmm")</f>
        <v/>
      </c>
    </row>
    <row r="4075">
      <c r="A4075" s="13" t="n">
        <v>45717</v>
      </c>
      <c r="B4075" t="inlineStr">
        <is>
          <t>North</t>
        </is>
      </c>
      <c r="C4075" t="inlineStr">
        <is>
          <t>Unknown</t>
        </is>
      </c>
      <c r="D4075" t="inlineStr">
        <is>
          <t>Fashion</t>
        </is>
      </c>
      <c r="E4075" t="n">
        <v>4481.17</v>
      </c>
      <c r="F4075" t="n">
        <v>2690.78</v>
      </c>
      <c r="G4075" t="n">
        <v>5196.02</v>
      </c>
      <c r="H4075" t="n">
        <v>6</v>
      </c>
      <c r="I4075" t="n">
        <v>5</v>
      </c>
      <c r="J4075" t="n">
        <v>1</v>
      </c>
      <c r="K4075">
        <f>E4075-F4075</f>
        <v/>
      </c>
      <c r="L4075" s="10">
        <f>IFERROR(K4075/E4075,0)</f>
        <v/>
      </c>
      <c r="M4075">
        <f>YEAR(A4075)</f>
        <v/>
      </c>
      <c r="N4075">
        <f>"Q"&amp;ROUNDUP(MONTH(A4075)/3,0)</f>
        <v/>
      </c>
      <c r="O4075">
        <f>TEXT(A4075,"mmm")</f>
        <v/>
      </c>
    </row>
    <row r="4076">
      <c r="A4076" s="13" t="n">
        <v>45717</v>
      </c>
      <c r="B4076" t="inlineStr">
        <is>
          <t>North</t>
        </is>
      </c>
      <c r="C4076" t="inlineStr">
        <is>
          <t>Unknown</t>
        </is>
      </c>
      <c r="D4076" t="inlineStr">
        <is>
          <t>Home &amp; Kitchen</t>
        </is>
      </c>
      <c r="E4076" t="n">
        <v>4784.08</v>
      </c>
      <c r="F4076" t="n">
        <v>3343.57</v>
      </c>
      <c r="G4076" t="n">
        <v>5146.25</v>
      </c>
      <c r="H4076" t="n">
        <v>2</v>
      </c>
      <c r="I4076" t="n">
        <v>2</v>
      </c>
      <c r="J4076" t="n">
        <v>0</v>
      </c>
      <c r="K4076">
        <f>E4076-F4076</f>
        <v/>
      </c>
      <c r="L4076" s="10">
        <f>IFERROR(K4076/E4076,0)</f>
        <v/>
      </c>
      <c r="M4076">
        <f>YEAR(A4076)</f>
        <v/>
      </c>
      <c r="N4076">
        <f>"Q"&amp;ROUNDUP(MONTH(A4076)/3,0)</f>
        <v/>
      </c>
      <c r="O4076">
        <f>TEXT(A4076,"mmm")</f>
        <v/>
      </c>
    </row>
    <row r="4077">
      <c r="A4077" s="13" t="n">
        <v>45717</v>
      </c>
      <c r="B4077" t="inlineStr">
        <is>
          <t>North</t>
        </is>
      </c>
      <c r="C4077" t="inlineStr">
        <is>
          <t>Website</t>
        </is>
      </c>
      <c r="D4077" t="inlineStr">
        <is>
          <t>Beauty</t>
        </is>
      </c>
      <c r="E4077" t="n">
        <v>14308.58</v>
      </c>
      <c r="F4077" t="n">
        <v>8021.23</v>
      </c>
      <c r="G4077" t="n">
        <v>15196.47</v>
      </c>
      <c r="H4077" t="n">
        <v>30</v>
      </c>
      <c r="I4077" t="n">
        <v>24</v>
      </c>
      <c r="J4077" t="n">
        <v>2</v>
      </c>
      <c r="K4077">
        <f>E4077-F4077</f>
        <v/>
      </c>
      <c r="L4077" s="10">
        <f>IFERROR(K4077/E4077,0)</f>
        <v/>
      </c>
      <c r="M4077">
        <f>YEAR(A4077)</f>
        <v/>
      </c>
      <c r="N4077">
        <f>"Q"&amp;ROUNDUP(MONTH(A4077)/3,0)</f>
        <v/>
      </c>
      <c r="O4077">
        <f>TEXT(A4077,"mmm")</f>
        <v/>
      </c>
    </row>
    <row r="4078">
      <c r="A4078" s="13" t="n">
        <v>45717</v>
      </c>
      <c r="B4078" t="inlineStr">
        <is>
          <t>North</t>
        </is>
      </c>
      <c r="C4078" t="inlineStr">
        <is>
          <t>Website</t>
        </is>
      </c>
      <c r="D4078" t="inlineStr">
        <is>
          <t>Books</t>
        </is>
      </c>
      <c r="E4078" t="n">
        <v>12938.69</v>
      </c>
      <c r="F4078" t="n">
        <v>9097.540000000001</v>
      </c>
      <c r="G4078" t="n">
        <v>13653.03</v>
      </c>
      <c r="H4078" t="n">
        <v>27</v>
      </c>
      <c r="I4078" t="n">
        <v>21</v>
      </c>
      <c r="J4078" t="n">
        <v>1</v>
      </c>
      <c r="K4078">
        <f>E4078-F4078</f>
        <v/>
      </c>
      <c r="L4078" s="10">
        <f>IFERROR(K4078/E4078,0)</f>
        <v/>
      </c>
      <c r="M4078">
        <f>YEAR(A4078)</f>
        <v/>
      </c>
      <c r="N4078">
        <f>"Q"&amp;ROUNDUP(MONTH(A4078)/3,0)</f>
        <v/>
      </c>
      <c r="O4078">
        <f>TEXT(A4078,"mmm")</f>
        <v/>
      </c>
    </row>
    <row r="4079">
      <c r="A4079" s="13" t="n">
        <v>45717</v>
      </c>
      <c r="B4079" t="inlineStr">
        <is>
          <t>North</t>
        </is>
      </c>
      <c r="C4079" t="inlineStr">
        <is>
          <t>Website</t>
        </is>
      </c>
      <c r="D4079" t="inlineStr">
        <is>
          <t>Electronics</t>
        </is>
      </c>
      <c r="E4079" t="n">
        <v>493872.88</v>
      </c>
      <c r="F4079" t="n">
        <v>449644.21</v>
      </c>
      <c r="G4079" t="n">
        <v>531935.1800000001</v>
      </c>
      <c r="H4079" t="n">
        <v>36</v>
      </c>
      <c r="I4079" t="n">
        <v>33</v>
      </c>
      <c r="J4079" t="n">
        <v>3</v>
      </c>
      <c r="K4079">
        <f>E4079-F4079</f>
        <v/>
      </c>
      <c r="L4079" s="10">
        <f>IFERROR(K4079/E4079,0)</f>
        <v/>
      </c>
      <c r="M4079">
        <f>YEAR(A4079)</f>
        <v/>
      </c>
      <c r="N4079">
        <f>"Q"&amp;ROUNDUP(MONTH(A4079)/3,0)</f>
        <v/>
      </c>
      <c r="O4079">
        <f>TEXT(A4079,"mmm")</f>
        <v/>
      </c>
    </row>
    <row r="4080">
      <c r="A4080" s="13" t="n">
        <v>45717</v>
      </c>
      <c r="B4080" t="inlineStr">
        <is>
          <t>North</t>
        </is>
      </c>
      <c r="C4080" t="inlineStr">
        <is>
          <t>Website</t>
        </is>
      </c>
      <c r="D4080" t="inlineStr">
        <is>
          <t>Fashion</t>
        </is>
      </c>
      <c r="E4080" t="n">
        <v>73270.22</v>
      </c>
      <c r="F4080" t="n">
        <v>39267.56</v>
      </c>
      <c r="G4080" t="n">
        <v>78604.2</v>
      </c>
      <c r="H4080" t="n">
        <v>46</v>
      </c>
      <c r="I4080" t="n">
        <v>35</v>
      </c>
      <c r="J4080" t="n">
        <v>7</v>
      </c>
      <c r="K4080">
        <f>E4080-F4080</f>
        <v/>
      </c>
      <c r="L4080" s="10">
        <f>IFERROR(K4080/E4080,0)</f>
        <v/>
      </c>
      <c r="M4080">
        <f>YEAR(A4080)</f>
        <v/>
      </c>
      <c r="N4080">
        <f>"Q"&amp;ROUNDUP(MONTH(A4080)/3,0)</f>
        <v/>
      </c>
      <c r="O4080">
        <f>TEXT(A4080,"mmm")</f>
        <v/>
      </c>
    </row>
    <row r="4081">
      <c r="A4081" s="13" t="n">
        <v>45717</v>
      </c>
      <c r="B4081" t="inlineStr">
        <is>
          <t>North</t>
        </is>
      </c>
      <c r="C4081" t="inlineStr">
        <is>
          <t>Website</t>
        </is>
      </c>
      <c r="D4081" t="inlineStr">
        <is>
          <t>Grocery</t>
        </is>
      </c>
      <c r="E4081" t="n">
        <v>37378.07</v>
      </c>
      <c r="F4081" t="n">
        <v>31320.84</v>
      </c>
      <c r="G4081" t="n">
        <v>39909.87</v>
      </c>
      <c r="H4081" t="n">
        <v>91</v>
      </c>
      <c r="I4081" t="n">
        <v>31</v>
      </c>
      <c r="J4081" t="n">
        <v>0</v>
      </c>
      <c r="K4081">
        <f>E4081-F4081</f>
        <v/>
      </c>
      <c r="L4081" s="10">
        <f>IFERROR(K4081/E4081,0)</f>
        <v/>
      </c>
      <c r="M4081">
        <f>YEAR(A4081)</f>
        <v/>
      </c>
      <c r="N4081">
        <f>"Q"&amp;ROUNDUP(MONTH(A4081)/3,0)</f>
        <v/>
      </c>
      <c r="O4081">
        <f>TEXT(A4081,"mmm")</f>
        <v/>
      </c>
    </row>
    <row r="4082">
      <c r="A4082" s="13" t="n">
        <v>45717</v>
      </c>
      <c r="B4082" t="inlineStr">
        <is>
          <t>North</t>
        </is>
      </c>
      <c r="C4082" t="inlineStr">
        <is>
          <t>Website</t>
        </is>
      </c>
      <c r="D4082" t="inlineStr">
        <is>
          <t>Home &amp; Kitchen</t>
        </is>
      </c>
      <c r="E4082" t="n">
        <v>90668.63</v>
      </c>
      <c r="F4082" t="n">
        <v>62921.67</v>
      </c>
      <c r="G4082" t="n">
        <v>97515.92999999999</v>
      </c>
      <c r="H4082" t="n">
        <v>41</v>
      </c>
      <c r="I4082" t="n">
        <v>29</v>
      </c>
      <c r="J4082" t="n">
        <v>0</v>
      </c>
      <c r="K4082">
        <f>E4082-F4082</f>
        <v/>
      </c>
      <c r="L4082" s="10">
        <f>IFERROR(K4082/E4082,0)</f>
        <v/>
      </c>
      <c r="M4082">
        <f>YEAR(A4082)</f>
        <v/>
      </c>
      <c r="N4082">
        <f>"Q"&amp;ROUNDUP(MONTH(A4082)/3,0)</f>
        <v/>
      </c>
      <c r="O4082">
        <f>TEXT(A4082,"mmm")</f>
        <v/>
      </c>
    </row>
    <row r="4083">
      <c r="A4083" s="13" t="n">
        <v>45717</v>
      </c>
      <c r="B4083" t="inlineStr">
        <is>
          <t>North</t>
        </is>
      </c>
      <c r="C4083" t="inlineStr">
        <is>
          <t>Website</t>
        </is>
      </c>
      <c r="D4083" t="inlineStr">
        <is>
          <t>Sports</t>
        </is>
      </c>
      <c r="E4083" t="n">
        <v>59223.5</v>
      </c>
      <c r="F4083" t="n">
        <v>38768.3</v>
      </c>
      <c r="G4083" t="n">
        <v>62671.13</v>
      </c>
      <c r="H4083" t="n">
        <v>27</v>
      </c>
      <c r="I4083" t="n">
        <v>22</v>
      </c>
      <c r="J4083" t="n">
        <v>2</v>
      </c>
      <c r="K4083">
        <f>E4083-F4083</f>
        <v/>
      </c>
      <c r="L4083" s="10">
        <f>IFERROR(K4083/E4083,0)</f>
        <v/>
      </c>
      <c r="M4083">
        <f>YEAR(A4083)</f>
        <v/>
      </c>
      <c r="N4083">
        <f>"Q"&amp;ROUNDUP(MONTH(A4083)/3,0)</f>
        <v/>
      </c>
      <c r="O4083">
        <f>TEXT(A4083,"mmm")</f>
        <v/>
      </c>
    </row>
    <row r="4084">
      <c r="A4084" s="13" t="n">
        <v>45717</v>
      </c>
      <c r="B4084" t="inlineStr">
        <is>
          <t>South</t>
        </is>
      </c>
      <c r="C4084" t="inlineStr">
        <is>
          <t>Marketplace</t>
        </is>
      </c>
      <c r="D4084" t="inlineStr">
        <is>
          <t>Beauty</t>
        </is>
      </c>
      <c r="E4084" t="n">
        <v>15121.14</v>
      </c>
      <c r="F4084" t="n">
        <v>8568.74</v>
      </c>
      <c r="G4084" t="n">
        <v>16768.01</v>
      </c>
      <c r="H4084" t="n">
        <v>27</v>
      </c>
      <c r="I4084" t="n">
        <v>22</v>
      </c>
      <c r="J4084" t="n">
        <v>3</v>
      </c>
      <c r="K4084">
        <f>E4084-F4084</f>
        <v/>
      </c>
      <c r="L4084" s="10">
        <f>IFERROR(K4084/E4084,0)</f>
        <v/>
      </c>
      <c r="M4084">
        <f>YEAR(A4084)</f>
        <v/>
      </c>
      <c r="N4084">
        <f>"Q"&amp;ROUNDUP(MONTH(A4084)/3,0)</f>
        <v/>
      </c>
      <c r="O4084">
        <f>TEXT(A4084,"mmm")</f>
        <v/>
      </c>
    </row>
    <row r="4085">
      <c r="A4085" s="13" t="n">
        <v>45717</v>
      </c>
      <c r="B4085" t="inlineStr">
        <is>
          <t>South</t>
        </is>
      </c>
      <c r="C4085" t="inlineStr">
        <is>
          <t>Marketplace</t>
        </is>
      </c>
      <c r="D4085" t="inlineStr">
        <is>
          <t>Books</t>
        </is>
      </c>
      <c r="E4085" t="n">
        <v>11164.92</v>
      </c>
      <c r="F4085" t="n">
        <v>8809.5</v>
      </c>
      <c r="G4085" t="n">
        <v>12714.17</v>
      </c>
      <c r="H4085" t="n">
        <v>25</v>
      </c>
      <c r="I4085" t="n">
        <v>20</v>
      </c>
      <c r="J4085" t="n">
        <v>0</v>
      </c>
      <c r="K4085">
        <f>E4085-F4085</f>
        <v/>
      </c>
      <c r="L4085" s="10">
        <f>IFERROR(K4085/E4085,0)</f>
        <v/>
      </c>
      <c r="M4085">
        <f>YEAR(A4085)</f>
        <v/>
      </c>
      <c r="N4085">
        <f>"Q"&amp;ROUNDUP(MONTH(A4085)/3,0)</f>
        <v/>
      </c>
      <c r="O4085">
        <f>TEXT(A4085,"mmm")</f>
        <v/>
      </c>
    </row>
    <row r="4086">
      <c r="A4086" s="13" t="n">
        <v>45717</v>
      </c>
      <c r="B4086" t="inlineStr">
        <is>
          <t>South</t>
        </is>
      </c>
      <c r="C4086" t="inlineStr">
        <is>
          <t>Marketplace</t>
        </is>
      </c>
      <c r="D4086" t="inlineStr">
        <is>
          <t>Electronics</t>
        </is>
      </c>
      <c r="E4086" t="n">
        <v>407332.42</v>
      </c>
      <c r="F4086" t="n">
        <v>382557.8</v>
      </c>
      <c r="G4086" t="n">
        <v>455985.24</v>
      </c>
      <c r="H4086" t="n">
        <v>36</v>
      </c>
      <c r="I4086" t="n">
        <v>32</v>
      </c>
      <c r="J4086" t="n">
        <v>3</v>
      </c>
      <c r="K4086">
        <f>E4086-F4086</f>
        <v/>
      </c>
      <c r="L4086" s="10">
        <f>IFERROR(K4086/E4086,0)</f>
        <v/>
      </c>
      <c r="M4086">
        <f>YEAR(A4086)</f>
        <v/>
      </c>
      <c r="N4086">
        <f>"Q"&amp;ROUNDUP(MONTH(A4086)/3,0)</f>
        <v/>
      </c>
      <c r="O4086">
        <f>TEXT(A4086,"mmm")</f>
        <v/>
      </c>
    </row>
    <row r="4087">
      <c r="A4087" s="13" t="n">
        <v>45717</v>
      </c>
      <c r="B4087" t="inlineStr">
        <is>
          <t>South</t>
        </is>
      </c>
      <c r="C4087" t="inlineStr">
        <is>
          <t>Marketplace</t>
        </is>
      </c>
      <c r="D4087" t="inlineStr">
        <is>
          <t>Fashion</t>
        </is>
      </c>
      <c r="E4087" t="n">
        <v>67878.03</v>
      </c>
      <c r="F4087" t="n">
        <v>39272.49</v>
      </c>
      <c r="G4087" t="n">
        <v>76564.33</v>
      </c>
      <c r="H4087" t="n">
        <v>52</v>
      </c>
      <c r="I4087" t="n">
        <v>41</v>
      </c>
      <c r="J4087" t="n">
        <v>6</v>
      </c>
      <c r="K4087">
        <f>E4087-F4087</f>
        <v/>
      </c>
      <c r="L4087" s="10">
        <f>IFERROR(K4087/E4087,0)</f>
        <v/>
      </c>
      <c r="M4087">
        <f>YEAR(A4087)</f>
        <v/>
      </c>
      <c r="N4087">
        <f>"Q"&amp;ROUNDUP(MONTH(A4087)/3,0)</f>
        <v/>
      </c>
      <c r="O4087">
        <f>TEXT(A4087,"mmm")</f>
        <v/>
      </c>
    </row>
    <row r="4088">
      <c r="A4088" s="13" t="n">
        <v>45717</v>
      </c>
      <c r="B4088" t="inlineStr">
        <is>
          <t>South</t>
        </is>
      </c>
      <c r="C4088" t="inlineStr">
        <is>
          <t>Marketplace</t>
        </is>
      </c>
      <c r="D4088" t="inlineStr">
        <is>
          <t>Grocery</t>
        </is>
      </c>
      <c r="E4088" t="n">
        <v>32755.75</v>
      </c>
      <c r="F4088" t="n">
        <v>28118.84</v>
      </c>
      <c r="G4088" t="n">
        <v>36177.36</v>
      </c>
      <c r="H4088" t="n">
        <v>82</v>
      </c>
      <c r="I4088" t="n">
        <v>35</v>
      </c>
      <c r="J4088" t="n">
        <v>1</v>
      </c>
      <c r="K4088">
        <f>E4088-F4088</f>
        <v/>
      </c>
      <c r="L4088" s="10">
        <f>IFERROR(K4088/E4088,0)</f>
        <v/>
      </c>
      <c r="M4088">
        <f>YEAR(A4088)</f>
        <v/>
      </c>
      <c r="N4088">
        <f>"Q"&amp;ROUNDUP(MONTH(A4088)/3,0)</f>
        <v/>
      </c>
      <c r="O4088">
        <f>TEXT(A4088,"mmm")</f>
        <v/>
      </c>
    </row>
    <row r="4089">
      <c r="A4089" s="13" t="n">
        <v>45717</v>
      </c>
      <c r="B4089" t="inlineStr">
        <is>
          <t>South</t>
        </is>
      </c>
      <c r="C4089" t="inlineStr">
        <is>
          <t>Marketplace</t>
        </is>
      </c>
      <c r="D4089" t="inlineStr">
        <is>
          <t>Home &amp; Kitchen</t>
        </is>
      </c>
      <c r="E4089" t="n">
        <v>52962.22</v>
      </c>
      <c r="F4089" t="n">
        <v>37240.6</v>
      </c>
      <c r="G4089" t="n">
        <v>58696.25</v>
      </c>
      <c r="H4089" t="n">
        <v>22</v>
      </c>
      <c r="I4089" t="n">
        <v>17</v>
      </c>
      <c r="J4089" t="n">
        <v>4</v>
      </c>
      <c r="K4089">
        <f>E4089-F4089</f>
        <v/>
      </c>
      <c r="L4089" s="10">
        <f>IFERROR(K4089/E4089,0)</f>
        <v/>
      </c>
      <c r="M4089">
        <f>YEAR(A4089)</f>
        <v/>
      </c>
      <c r="N4089">
        <f>"Q"&amp;ROUNDUP(MONTH(A4089)/3,0)</f>
        <v/>
      </c>
      <c r="O4089">
        <f>TEXT(A4089,"mmm")</f>
        <v/>
      </c>
    </row>
    <row r="4090">
      <c r="A4090" s="13" t="n">
        <v>45717</v>
      </c>
      <c r="B4090" t="inlineStr">
        <is>
          <t>South</t>
        </is>
      </c>
      <c r="C4090" t="inlineStr">
        <is>
          <t>Marketplace</t>
        </is>
      </c>
      <c r="D4090" t="inlineStr">
        <is>
          <t>Sports</t>
        </is>
      </c>
      <c r="E4090" t="n">
        <v>32975.88</v>
      </c>
      <c r="F4090" t="n">
        <v>23247.32</v>
      </c>
      <c r="G4090" t="n">
        <v>36866.32</v>
      </c>
      <c r="H4090" t="n">
        <v>15</v>
      </c>
      <c r="I4090" t="n">
        <v>11</v>
      </c>
      <c r="J4090" t="n">
        <v>2</v>
      </c>
      <c r="K4090">
        <f>E4090-F4090</f>
        <v/>
      </c>
      <c r="L4090" s="10">
        <f>IFERROR(K4090/E4090,0)</f>
        <v/>
      </c>
      <c r="M4090">
        <f>YEAR(A4090)</f>
        <v/>
      </c>
      <c r="N4090">
        <f>"Q"&amp;ROUNDUP(MONTH(A4090)/3,0)</f>
        <v/>
      </c>
      <c r="O4090">
        <f>TEXT(A4090,"mmm")</f>
        <v/>
      </c>
    </row>
    <row r="4091">
      <c r="A4091" s="13" t="n">
        <v>45717</v>
      </c>
      <c r="B4091" t="inlineStr">
        <is>
          <t>South</t>
        </is>
      </c>
      <c r="C4091" t="inlineStr">
        <is>
          <t>Mobile App</t>
        </is>
      </c>
      <c r="D4091" t="inlineStr">
        <is>
          <t>Beauty</t>
        </is>
      </c>
      <c r="E4091" t="n">
        <v>34359.03</v>
      </c>
      <c r="F4091" t="n">
        <v>19300.71</v>
      </c>
      <c r="G4091" t="n">
        <v>36661.89</v>
      </c>
      <c r="H4091" t="n">
        <v>54</v>
      </c>
      <c r="I4091" t="n">
        <v>37</v>
      </c>
      <c r="J4091" t="n">
        <v>2</v>
      </c>
      <c r="K4091">
        <f>E4091-F4091</f>
        <v/>
      </c>
      <c r="L4091" s="10">
        <f>IFERROR(K4091/E4091,0)</f>
        <v/>
      </c>
      <c r="M4091">
        <f>YEAR(A4091)</f>
        <v/>
      </c>
      <c r="N4091">
        <f>"Q"&amp;ROUNDUP(MONTH(A4091)/3,0)</f>
        <v/>
      </c>
      <c r="O4091">
        <f>TEXT(A4091,"mmm")</f>
        <v/>
      </c>
    </row>
    <row r="4092">
      <c r="A4092" s="13" t="n">
        <v>45717</v>
      </c>
      <c r="B4092" t="inlineStr">
        <is>
          <t>South</t>
        </is>
      </c>
      <c r="C4092" t="inlineStr">
        <is>
          <t>Mobile App</t>
        </is>
      </c>
      <c r="D4092" t="inlineStr">
        <is>
          <t>Books</t>
        </is>
      </c>
      <c r="E4092" t="n">
        <v>8452.969999999999</v>
      </c>
      <c r="F4092" t="n">
        <v>6221.52</v>
      </c>
      <c r="G4092" t="n">
        <v>9204.4</v>
      </c>
      <c r="H4092" t="n">
        <v>20</v>
      </c>
      <c r="I4092" t="n">
        <v>16</v>
      </c>
      <c r="J4092" t="n">
        <v>0</v>
      </c>
      <c r="K4092">
        <f>E4092-F4092</f>
        <v/>
      </c>
      <c r="L4092" s="10">
        <f>IFERROR(K4092/E4092,0)</f>
        <v/>
      </c>
      <c r="M4092">
        <f>YEAR(A4092)</f>
        <v/>
      </c>
      <c r="N4092">
        <f>"Q"&amp;ROUNDUP(MONTH(A4092)/3,0)</f>
        <v/>
      </c>
      <c r="O4092">
        <f>TEXT(A4092,"mmm")</f>
        <v/>
      </c>
    </row>
    <row r="4093">
      <c r="A4093" s="13" t="n">
        <v>45717</v>
      </c>
      <c r="B4093" t="inlineStr">
        <is>
          <t>South</t>
        </is>
      </c>
      <c r="C4093" t="inlineStr">
        <is>
          <t>Mobile App</t>
        </is>
      </c>
      <c r="D4093" t="inlineStr">
        <is>
          <t>Electronics</t>
        </is>
      </c>
      <c r="E4093" t="n">
        <v>564050.89</v>
      </c>
      <c r="F4093" t="n">
        <v>526225.72</v>
      </c>
      <c r="G4093" t="n">
        <v>624882.52</v>
      </c>
      <c r="H4093" t="n">
        <v>51</v>
      </c>
      <c r="I4093" t="n">
        <v>40</v>
      </c>
      <c r="J4093" t="n">
        <v>3</v>
      </c>
      <c r="K4093">
        <f>E4093-F4093</f>
        <v/>
      </c>
      <c r="L4093" s="10">
        <f>IFERROR(K4093/E4093,0)</f>
        <v/>
      </c>
      <c r="M4093">
        <f>YEAR(A4093)</f>
        <v/>
      </c>
      <c r="N4093">
        <f>"Q"&amp;ROUNDUP(MONTH(A4093)/3,0)</f>
        <v/>
      </c>
      <c r="O4093">
        <f>TEXT(A4093,"mmm")</f>
        <v/>
      </c>
    </row>
    <row r="4094">
      <c r="A4094" s="13" t="n">
        <v>45717</v>
      </c>
      <c r="B4094" t="inlineStr">
        <is>
          <t>South</t>
        </is>
      </c>
      <c r="C4094" t="inlineStr">
        <is>
          <t>Mobile App</t>
        </is>
      </c>
      <c r="D4094" t="inlineStr">
        <is>
          <t>Fashion</t>
        </is>
      </c>
      <c r="E4094" t="n">
        <v>153094.8</v>
      </c>
      <c r="F4094" t="n">
        <v>81250.22</v>
      </c>
      <c r="G4094" t="n">
        <v>163536.85</v>
      </c>
      <c r="H4094" t="n">
        <v>91</v>
      </c>
      <c r="I4094" t="n">
        <v>75</v>
      </c>
      <c r="J4094" t="n">
        <v>12</v>
      </c>
      <c r="K4094">
        <f>E4094-F4094</f>
        <v/>
      </c>
      <c r="L4094" s="10">
        <f>IFERROR(K4094/E4094,0)</f>
        <v/>
      </c>
      <c r="M4094">
        <f>YEAR(A4094)</f>
        <v/>
      </c>
      <c r="N4094">
        <f>"Q"&amp;ROUNDUP(MONTH(A4094)/3,0)</f>
        <v/>
      </c>
      <c r="O4094">
        <f>TEXT(A4094,"mmm")</f>
        <v/>
      </c>
    </row>
    <row r="4095">
      <c r="A4095" s="13" t="n">
        <v>45717</v>
      </c>
      <c r="B4095" t="inlineStr">
        <is>
          <t>South</t>
        </is>
      </c>
      <c r="C4095" t="inlineStr">
        <is>
          <t>Mobile App</t>
        </is>
      </c>
      <c r="D4095" t="inlineStr">
        <is>
          <t>Grocery</t>
        </is>
      </c>
      <c r="E4095" t="n">
        <v>36998.98</v>
      </c>
      <c r="F4095" t="n">
        <v>31927.16</v>
      </c>
      <c r="G4095" t="n">
        <v>40637.78</v>
      </c>
      <c r="H4095" t="n">
        <v>98</v>
      </c>
      <c r="I4095" t="n">
        <v>38</v>
      </c>
      <c r="J4095" t="n">
        <v>1</v>
      </c>
      <c r="K4095">
        <f>E4095-F4095</f>
        <v/>
      </c>
      <c r="L4095" s="10">
        <f>IFERROR(K4095/E4095,0)</f>
        <v/>
      </c>
      <c r="M4095">
        <f>YEAR(A4095)</f>
        <v/>
      </c>
      <c r="N4095">
        <f>"Q"&amp;ROUNDUP(MONTH(A4095)/3,0)</f>
        <v/>
      </c>
      <c r="O4095">
        <f>TEXT(A4095,"mmm")</f>
        <v/>
      </c>
    </row>
    <row r="4096">
      <c r="A4096" s="13" t="n">
        <v>45717</v>
      </c>
      <c r="B4096" t="inlineStr">
        <is>
          <t>South</t>
        </is>
      </c>
      <c r="C4096" t="inlineStr">
        <is>
          <t>Mobile App</t>
        </is>
      </c>
      <c r="D4096" t="inlineStr">
        <is>
          <t>Home &amp; Kitchen</t>
        </is>
      </c>
      <c r="E4096" t="n">
        <v>92775.02</v>
      </c>
      <c r="F4096" t="n">
        <v>63006.28</v>
      </c>
      <c r="G4096" t="n">
        <v>98930.62</v>
      </c>
      <c r="H4096" t="n">
        <v>43</v>
      </c>
      <c r="I4096" t="n">
        <v>35</v>
      </c>
      <c r="J4096" t="n">
        <v>5</v>
      </c>
      <c r="K4096">
        <f>E4096-F4096</f>
        <v/>
      </c>
      <c r="L4096" s="10">
        <f>IFERROR(K4096/E4096,0)</f>
        <v/>
      </c>
      <c r="M4096">
        <f>YEAR(A4096)</f>
        <v/>
      </c>
      <c r="N4096">
        <f>"Q"&amp;ROUNDUP(MONTH(A4096)/3,0)</f>
        <v/>
      </c>
      <c r="O4096">
        <f>TEXT(A4096,"mmm")</f>
        <v/>
      </c>
    </row>
    <row r="4097">
      <c r="A4097" s="13" t="n">
        <v>45717</v>
      </c>
      <c r="B4097" t="inlineStr">
        <is>
          <t>South</t>
        </is>
      </c>
      <c r="C4097" t="inlineStr">
        <is>
          <t>Mobile App</t>
        </is>
      </c>
      <c r="D4097" t="inlineStr">
        <is>
          <t>Sports</t>
        </is>
      </c>
      <c r="E4097" t="n">
        <v>34601.75</v>
      </c>
      <c r="F4097" t="n">
        <v>22254.44</v>
      </c>
      <c r="G4097" t="n">
        <v>37556.39</v>
      </c>
      <c r="H4097" t="n">
        <v>17</v>
      </c>
      <c r="I4097" t="n">
        <v>15</v>
      </c>
      <c r="J4097" t="n">
        <v>1</v>
      </c>
      <c r="K4097">
        <f>E4097-F4097</f>
        <v/>
      </c>
      <c r="L4097" s="10">
        <f>IFERROR(K4097/E4097,0)</f>
        <v/>
      </c>
      <c r="M4097">
        <f>YEAR(A4097)</f>
        <v/>
      </c>
      <c r="N4097">
        <f>"Q"&amp;ROUNDUP(MONTH(A4097)/3,0)</f>
        <v/>
      </c>
      <c r="O4097">
        <f>TEXT(A4097,"mmm")</f>
        <v/>
      </c>
    </row>
    <row r="4098">
      <c r="A4098" s="13" t="n">
        <v>45717</v>
      </c>
      <c r="B4098" t="inlineStr">
        <is>
          <t>South</t>
        </is>
      </c>
      <c r="C4098" t="inlineStr">
        <is>
          <t>Retail Store</t>
        </is>
      </c>
      <c r="D4098" t="inlineStr">
        <is>
          <t>Beauty</t>
        </is>
      </c>
      <c r="E4098" t="n">
        <v>6340.33</v>
      </c>
      <c r="F4098" t="n">
        <v>3476.27</v>
      </c>
      <c r="G4098" t="n">
        <v>6705.9</v>
      </c>
      <c r="H4098" t="n">
        <v>10</v>
      </c>
      <c r="I4098" t="n">
        <v>9</v>
      </c>
      <c r="J4098" t="n">
        <v>0</v>
      </c>
      <c r="K4098">
        <f>E4098-F4098</f>
        <v/>
      </c>
      <c r="L4098" s="10">
        <f>IFERROR(K4098/E4098,0)</f>
        <v/>
      </c>
      <c r="M4098">
        <f>YEAR(A4098)</f>
        <v/>
      </c>
      <c r="N4098">
        <f>"Q"&amp;ROUNDUP(MONTH(A4098)/3,0)</f>
        <v/>
      </c>
      <c r="O4098">
        <f>TEXT(A4098,"mmm")</f>
        <v/>
      </c>
    </row>
    <row r="4099">
      <c r="A4099" s="13" t="n">
        <v>45717</v>
      </c>
      <c r="B4099" t="inlineStr">
        <is>
          <t>South</t>
        </is>
      </c>
      <c r="C4099" t="inlineStr">
        <is>
          <t>Retail Store</t>
        </is>
      </c>
      <c r="D4099" t="inlineStr">
        <is>
          <t>Books</t>
        </is>
      </c>
      <c r="E4099" t="n">
        <v>5548.99</v>
      </c>
      <c r="F4099" t="n">
        <v>3927.79</v>
      </c>
      <c r="G4099" t="n">
        <v>5989.89</v>
      </c>
      <c r="H4099" t="n">
        <v>12</v>
      </c>
      <c r="I4099" t="n">
        <v>10</v>
      </c>
      <c r="J4099" t="n">
        <v>0</v>
      </c>
      <c r="K4099">
        <f>E4099-F4099</f>
        <v/>
      </c>
      <c r="L4099" s="10">
        <f>IFERROR(K4099/E4099,0)</f>
        <v/>
      </c>
      <c r="M4099">
        <f>YEAR(A4099)</f>
        <v/>
      </c>
      <c r="N4099">
        <f>"Q"&amp;ROUNDUP(MONTH(A4099)/3,0)</f>
        <v/>
      </c>
      <c r="O4099">
        <f>TEXT(A4099,"mmm")</f>
        <v/>
      </c>
    </row>
    <row r="4100">
      <c r="A4100" s="13" t="n">
        <v>45717</v>
      </c>
      <c r="B4100" t="inlineStr">
        <is>
          <t>South</t>
        </is>
      </c>
      <c r="C4100" t="inlineStr">
        <is>
          <t>Retail Store</t>
        </is>
      </c>
      <c r="D4100" t="inlineStr">
        <is>
          <t>Electronics</t>
        </is>
      </c>
      <c r="E4100" t="n">
        <v>151447.2</v>
      </c>
      <c r="F4100" t="n">
        <v>133558.56</v>
      </c>
      <c r="G4100" t="n">
        <v>160183.86</v>
      </c>
      <c r="H4100" t="n">
        <v>11</v>
      </c>
      <c r="I4100" t="n">
        <v>10</v>
      </c>
      <c r="J4100" t="n">
        <v>1</v>
      </c>
      <c r="K4100">
        <f>E4100-F4100</f>
        <v/>
      </c>
      <c r="L4100" s="10">
        <f>IFERROR(K4100/E4100,0)</f>
        <v/>
      </c>
      <c r="M4100">
        <f>YEAR(A4100)</f>
        <v/>
      </c>
      <c r="N4100">
        <f>"Q"&amp;ROUNDUP(MONTH(A4100)/3,0)</f>
        <v/>
      </c>
      <c r="O4100">
        <f>TEXT(A4100,"mmm")</f>
        <v/>
      </c>
    </row>
    <row r="4101">
      <c r="A4101" s="13" t="n">
        <v>45717</v>
      </c>
      <c r="B4101" t="inlineStr">
        <is>
          <t>South</t>
        </is>
      </c>
      <c r="C4101" t="inlineStr">
        <is>
          <t>Retail Store</t>
        </is>
      </c>
      <c r="D4101" t="inlineStr">
        <is>
          <t>Fashion</t>
        </is>
      </c>
      <c r="E4101" t="n">
        <v>59506.01</v>
      </c>
      <c r="F4101" t="n">
        <v>30540.28</v>
      </c>
      <c r="G4101" t="n">
        <v>61299.68</v>
      </c>
      <c r="H4101" t="n">
        <v>35</v>
      </c>
      <c r="I4101" t="n">
        <v>29</v>
      </c>
      <c r="J4101" t="n">
        <v>6</v>
      </c>
      <c r="K4101">
        <f>E4101-F4101</f>
        <v/>
      </c>
      <c r="L4101" s="10">
        <f>IFERROR(K4101/E4101,0)</f>
        <v/>
      </c>
      <c r="M4101">
        <f>YEAR(A4101)</f>
        <v/>
      </c>
      <c r="N4101">
        <f>"Q"&amp;ROUNDUP(MONTH(A4101)/3,0)</f>
        <v/>
      </c>
      <c r="O4101">
        <f>TEXT(A4101,"mmm")</f>
        <v/>
      </c>
    </row>
    <row r="4102">
      <c r="A4102" s="13" t="n">
        <v>45717</v>
      </c>
      <c r="B4102" t="inlineStr">
        <is>
          <t>South</t>
        </is>
      </c>
      <c r="C4102" t="inlineStr">
        <is>
          <t>Retail Store</t>
        </is>
      </c>
      <c r="D4102" t="inlineStr">
        <is>
          <t>Grocery</t>
        </is>
      </c>
      <c r="E4102" t="n">
        <v>8030.44</v>
      </c>
      <c r="F4102" t="n">
        <v>6364.17</v>
      </c>
      <c r="G4102" t="n">
        <v>8176.88</v>
      </c>
      <c r="H4102" t="n">
        <v>20</v>
      </c>
      <c r="I4102" t="n">
        <v>8</v>
      </c>
      <c r="J4102" t="n">
        <v>0</v>
      </c>
      <c r="K4102">
        <f>E4102-F4102</f>
        <v/>
      </c>
      <c r="L4102" s="10">
        <f>IFERROR(K4102/E4102,0)</f>
        <v/>
      </c>
      <c r="M4102">
        <f>YEAR(A4102)</f>
        <v/>
      </c>
      <c r="N4102">
        <f>"Q"&amp;ROUNDUP(MONTH(A4102)/3,0)</f>
        <v/>
      </c>
      <c r="O4102">
        <f>TEXT(A4102,"mmm")</f>
        <v/>
      </c>
    </row>
    <row r="4103">
      <c r="A4103" s="13" t="n">
        <v>45717</v>
      </c>
      <c r="B4103" t="inlineStr">
        <is>
          <t>South</t>
        </is>
      </c>
      <c r="C4103" t="inlineStr">
        <is>
          <t>Retail Store</t>
        </is>
      </c>
      <c r="D4103" t="inlineStr">
        <is>
          <t>Home &amp; Kitchen</t>
        </is>
      </c>
      <c r="E4103" t="n">
        <v>21929.25</v>
      </c>
      <c r="F4103" t="n">
        <v>14400.21</v>
      </c>
      <c r="G4103" t="n">
        <v>22517.81</v>
      </c>
      <c r="H4103" t="n">
        <v>11</v>
      </c>
      <c r="I4103" t="n">
        <v>9</v>
      </c>
      <c r="J4103" t="n">
        <v>0</v>
      </c>
      <c r="K4103">
        <f>E4103-F4103</f>
        <v/>
      </c>
      <c r="L4103" s="10">
        <f>IFERROR(K4103/E4103,0)</f>
        <v/>
      </c>
      <c r="M4103">
        <f>YEAR(A4103)</f>
        <v/>
      </c>
      <c r="N4103">
        <f>"Q"&amp;ROUNDUP(MONTH(A4103)/3,0)</f>
        <v/>
      </c>
      <c r="O4103">
        <f>TEXT(A4103,"mmm")</f>
        <v/>
      </c>
    </row>
    <row r="4104">
      <c r="A4104" s="13" t="n">
        <v>45717</v>
      </c>
      <c r="B4104" t="inlineStr">
        <is>
          <t>South</t>
        </is>
      </c>
      <c r="C4104" t="inlineStr">
        <is>
          <t>Retail Store</t>
        </is>
      </c>
      <c r="D4104" t="inlineStr">
        <is>
          <t>Sports</t>
        </is>
      </c>
      <c r="E4104" t="n">
        <v>27723.1</v>
      </c>
      <c r="F4104" t="n">
        <v>18839.76</v>
      </c>
      <c r="G4104" t="n">
        <v>30324.83</v>
      </c>
      <c r="H4104" t="n">
        <v>13</v>
      </c>
      <c r="I4104" t="n">
        <v>9</v>
      </c>
      <c r="J4104" t="n">
        <v>0</v>
      </c>
      <c r="K4104">
        <f>E4104-F4104</f>
        <v/>
      </c>
      <c r="L4104" s="10">
        <f>IFERROR(K4104/E4104,0)</f>
        <v/>
      </c>
      <c r="M4104">
        <f>YEAR(A4104)</f>
        <v/>
      </c>
      <c r="N4104">
        <f>"Q"&amp;ROUNDUP(MONTH(A4104)/3,0)</f>
        <v/>
      </c>
      <c r="O4104">
        <f>TEXT(A4104,"mmm")</f>
        <v/>
      </c>
    </row>
    <row r="4105">
      <c r="A4105" s="13" t="n">
        <v>45717</v>
      </c>
      <c r="B4105" t="inlineStr">
        <is>
          <t>South</t>
        </is>
      </c>
      <c r="C4105" t="inlineStr">
        <is>
          <t>Unknown</t>
        </is>
      </c>
      <c r="D4105" t="inlineStr">
        <is>
          <t>Beauty</t>
        </is>
      </c>
      <c r="E4105" t="n">
        <v>929.09</v>
      </c>
      <c r="F4105" t="n">
        <v>509.2</v>
      </c>
      <c r="G4105" t="n">
        <v>929.09</v>
      </c>
      <c r="H4105" t="n">
        <v>1</v>
      </c>
      <c r="I4105" t="n">
        <v>1</v>
      </c>
      <c r="J4105" t="n">
        <v>0</v>
      </c>
      <c r="K4105">
        <f>E4105-F4105</f>
        <v/>
      </c>
      <c r="L4105" s="10">
        <f>IFERROR(K4105/E4105,0)</f>
        <v/>
      </c>
      <c r="M4105">
        <f>YEAR(A4105)</f>
        <v/>
      </c>
      <c r="N4105">
        <f>"Q"&amp;ROUNDUP(MONTH(A4105)/3,0)</f>
        <v/>
      </c>
      <c r="O4105">
        <f>TEXT(A4105,"mmm")</f>
        <v/>
      </c>
    </row>
    <row r="4106">
      <c r="A4106" s="13" t="n">
        <v>45717</v>
      </c>
      <c r="B4106" t="inlineStr">
        <is>
          <t>South</t>
        </is>
      </c>
      <c r="C4106" t="inlineStr">
        <is>
          <t>Unknown</t>
        </is>
      </c>
      <c r="D4106" t="inlineStr">
        <is>
          <t>Fashion</t>
        </is>
      </c>
      <c r="E4106" t="n">
        <v>2188.29</v>
      </c>
      <c r="F4106" t="n">
        <v>1237.02</v>
      </c>
      <c r="G4106" t="n">
        <v>2420.62</v>
      </c>
      <c r="H4106" t="n">
        <v>2</v>
      </c>
      <c r="I4106" t="n">
        <v>2</v>
      </c>
      <c r="J4106" t="n">
        <v>0</v>
      </c>
      <c r="K4106">
        <f>E4106-F4106</f>
        <v/>
      </c>
      <c r="L4106" s="10">
        <f>IFERROR(K4106/E4106,0)</f>
        <v/>
      </c>
      <c r="M4106">
        <f>YEAR(A4106)</f>
        <v/>
      </c>
      <c r="N4106">
        <f>"Q"&amp;ROUNDUP(MONTH(A4106)/3,0)</f>
        <v/>
      </c>
      <c r="O4106">
        <f>TEXT(A4106,"mmm")</f>
        <v/>
      </c>
    </row>
    <row r="4107">
      <c r="A4107" s="13" t="n">
        <v>45717</v>
      </c>
      <c r="B4107" t="inlineStr">
        <is>
          <t>South</t>
        </is>
      </c>
      <c r="C4107" t="inlineStr">
        <is>
          <t>Unknown</t>
        </is>
      </c>
      <c r="D4107" t="inlineStr">
        <is>
          <t>Grocery</t>
        </is>
      </c>
      <c r="E4107" t="n">
        <v>3609.68</v>
      </c>
      <c r="F4107" t="n">
        <v>2996.68</v>
      </c>
      <c r="G4107" t="n">
        <v>3845.09</v>
      </c>
      <c r="H4107" t="n">
        <v>5</v>
      </c>
      <c r="I4107" t="n">
        <v>2</v>
      </c>
      <c r="J4107" t="n">
        <v>0</v>
      </c>
      <c r="K4107">
        <f>E4107-F4107</f>
        <v/>
      </c>
      <c r="L4107" s="10">
        <f>IFERROR(K4107/E4107,0)</f>
        <v/>
      </c>
      <c r="M4107">
        <f>YEAR(A4107)</f>
        <v/>
      </c>
      <c r="N4107">
        <f>"Q"&amp;ROUNDUP(MONTH(A4107)/3,0)</f>
        <v/>
      </c>
      <c r="O4107">
        <f>TEXT(A4107,"mmm")</f>
        <v/>
      </c>
    </row>
    <row r="4108">
      <c r="A4108" s="13" t="n">
        <v>45717</v>
      </c>
      <c r="B4108" t="inlineStr">
        <is>
          <t>South</t>
        </is>
      </c>
      <c r="C4108" t="inlineStr">
        <is>
          <t>Unknown</t>
        </is>
      </c>
      <c r="D4108" t="inlineStr">
        <is>
          <t>Home &amp; Kitchen</t>
        </is>
      </c>
      <c r="E4108" t="n">
        <v>5184.27</v>
      </c>
      <c r="F4108" t="n">
        <v>4034.82</v>
      </c>
      <c r="G4108" t="n">
        <v>6099.14</v>
      </c>
      <c r="H4108" t="n">
        <v>1</v>
      </c>
      <c r="I4108" t="n">
        <v>1</v>
      </c>
      <c r="J4108" t="n">
        <v>0</v>
      </c>
      <c r="K4108">
        <f>E4108-F4108</f>
        <v/>
      </c>
      <c r="L4108" s="10">
        <f>IFERROR(K4108/E4108,0)</f>
        <v/>
      </c>
      <c r="M4108">
        <f>YEAR(A4108)</f>
        <v/>
      </c>
      <c r="N4108">
        <f>"Q"&amp;ROUNDUP(MONTH(A4108)/3,0)</f>
        <v/>
      </c>
      <c r="O4108">
        <f>TEXT(A4108,"mmm")</f>
        <v/>
      </c>
    </row>
    <row r="4109">
      <c r="A4109" s="13" t="n">
        <v>45717</v>
      </c>
      <c r="B4109" t="inlineStr">
        <is>
          <t>South</t>
        </is>
      </c>
      <c r="C4109" t="inlineStr">
        <is>
          <t>Unknown</t>
        </is>
      </c>
      <c r="D4109" t="inlineStr">
        <is>
          <t>Sports</t>
        </is>
      </c>
      <c r="E4109" t="n">
        <v>6287.5</v>
      </c>
      <c r="F4109" t="n">
        <v>4718.14</v>
      </c>
      <c r="G4109" t="n">
        <v>7397.06</v>
      </c>
      <c r="H4109" t="n">
        <v>1</v>
      </c>
      <c r="I4109" t="n">
        <v>1</v>
      </c>
      <c r="J4109" t="n">
        <v>0</v>
      </c>
      <c r="K4109">
        <f>E4109-F4109</f>
        <v/>
      </c>
      <c r="L4109" s="10">
        <f>IFERROR(K4109/E4109,0)</f>
        <v/>
      </c>
      <c r="M4109">
        <f>YEAR(A4109)</f>
        <v/>
      </c>
      <c r="N4109">
        <f>"Q"&amp;ROUNDUP(MONTH(A4109)/3,0)</f>
        <v/>
      </c>
      <c r="O4109">
        <f>TEXT(A4109,"mmm")</f>
        <v/>
      </c>
    </row>
    <row r="4110">
      <c r="A4110" s="13" t="n">
        <v>45717</v>
      </c>
      <c r="B4110" t="inlineStr">
        <is>
          <t>South</t>
        </is>
      </c>
      <c r="C4110" t="inlineStr">
        <is>
          <t>Website</t>
        </is>
      </c>
      <c r="D4110" t="inlineStr">
        <is>
          <t>Beauty</t>
        </is>
      </c>
      <c r="E4110" t="n">
        <v>34945.51</v>
      </c>
      <c r="F4110" t="n">
        <v>18860.31</v>
      </c>
      <c r="G4110" t="n">
        <v>37298.94</v>
      </c>
      <c r="H4110" t="n">
        <v>55</v>
      </c>
      <c r="I4110" t="n">
        <v>41</v>
      </c>
      <c r="J4110" t="n">
        <v>0</v>
      </c>
      <c r="K4110">
        <f>E4110-F4110</f>
        <v/>
      </c>
      <c r="L4110" s="10">
        <f>IFERROR(K4110/E4110,0)</f>
        <v/>
      </c>
      <c r="M4110">
        <f>YEAR(A4110)</f>
        <v/>
      </c>
      <c r="N4110">
        <f>"Q"&amp;ROUNDUP(MONTH(A4110)/3,0)</f>
        <v/>
      </c>
      <c r="O4110">
        <f>TEXT(A4110,"mmm")</f>
        <v/>
      </c>
    </row>
    <row r="4111">
      <c r="A4111" s="13" t="n">
        <v>45717</v>
      </c>
      <c r="B4111" t="inlineStr">
        <is>
          <t>South</t>
        </is>
      </c>
      <c r="C4111" t="inlineStr">
        <is>
          <t>Website</t>
        </is>
      </c>
      <c r="D4111" t="inlineStr">
        <is>
          <t>Books</t>
        </is>
      </c>
      <c r="E4111" t="n">
        <v>10252.17</v>
      </c>
      <c r="F4111" t="n">
        <v>7417.27</v>
      </c>
      <c r="G4111" t="n">
        <v>11193.46</v>
      </c>
      <c r="H4111" t="n">
        <v>21</v>
      </c>
      <c r="I4111" t="n">
        <v>18</v>
      </c>
      <c r="J4111" t="n">
        <v>0</v>
      </c>
      <c r="K4111">
        <f>E4111-F4111</f>
        <v/>
      </c>
      <c r="L4111" s="10">
        <f>IFERROR(K4111/E4111,0)</f>
        <v/>
      </c>
      <c r="M4111">
        <f>YEAR(A4111)</f>
        <v/>
      </c>
      <c r="N4111">
        <f>"Q"&amp;ROUNDUP(MONTH(A4111)/3,0)</f>
        <v/>
      </c>
      <c r="O4111">
        <f>TEXT(A4111,"mmm")</f>
        <v/>
      </c>
    </row>
    <row r="4112">
      <c r="A4112" s="13" t="n">
        <v>45717</v>
      </c>
      <c r="B4112" t="inlineStr">
        <is>
          <t>South</t>
        </is>
      </c>
      <c r="C4112" t="inlineStr">
        <is>
          <t>Website</t>
        </is>
      </c>
      <c r="D4112" t="inlineStr">
        <is>
          <t>Electronics</t>
        </is>
      </c>
      <c r="E4112" t="n">
        <v>643174.61</v>
      </c>
      <c r="F4112" t="n">
        <v>576064.42</v>
      </c>
      <c r="G4112" t="n">
        <v>684344.53</v>
      </c>
      <c r="H4112" t="n">
        <v>55</v>
      </c>
      <c r="I4112" t="n">
        <v>47</v>
      </c>
      <c r="J4112" t="n">
        <v>2</v>
      </c>
      <c r="K4112">
        <f>E4112-F4112</f>
        <v/>
      </c>
      <c r="L4112" s="10">
        <f>IFERROR(K4112/E4112,0)</f>
        <v/>
      </c>
      <c r="M4112">
        <f>YEAR(A4112)</f>
        <v/>
      </c>
      <c r="N4112">
        <f>"Q"&amp;ROUNDUP(MONTH(A4112)/3,0)</f>
        <v/>
      </c>
      <c r="O4112">
        <f>TEXT(A4112,"mmm")</f>
        <v/>
      </c>
    </row>
    <row r="4113">
      <c r="A4113" s="13" t="n">
        <v>45717</v>
      </c>
      <c r="B4113" t="inlineStr">
        <is>
          <t>South</t>
        </is>
      </c>
      <c r="C4113" t="inlineStr">
        <is>
          <t>Website</t>
        </is>
      </c>
      <c r="D4113" t="inlineStr">
        <is>
          <t>Fashion</t>
        </is>
      </c>
      <c r="E4113" t="n">
        <v>110162.87</v>
      </c>
      <c r="F4113" t="n">
        <v>58371.19</v>
      </c>
      <c r="G4113" t="n">
        <v>117553.67</v>
      </c>
      <c r="H4113" t="n">
        <v>85</v>
      </c>
      <c r="I4113" t="n">
        <v>66</v>
      </c>
      <c r="J4113" t="n">
        <v>11</v>
      </c>
      <c r="K4113">
        <f>E4113-F4113</f>
        <v/>
      </c>
      <c r="L4113" s="10">
        <f>IFERROR(K4113/E4113,0)</f>
        <v/>
      </c>
      <c r="M4113">
        <f>YEAR(A4113)</f>
        <v/>
      </c>
      <c r="N4113">
        <f>"Q"&amp;ROUNDUP(MONTH(A4113)/3,0)</f>
        <v/>
      </c>
      <c r="O4113">
        <f>TEXT(A4113,"mmm")</f>
        <v/>
      </c>
    </row>
    <row r="4114">
      <c r="A4114" s="13" t="n">
        <v>45717</v>
      </c>
      <c r="B4114" t="inlineStr">
        <is>
          <t>South</t>
        </is>
      </c>
      <c r="C4114" t="inlineStr">
        <is>
          <t>Website</t>
        </is>
      </c>
      <c r="D4114" t="inlineStr">
        <is>
          <t>Grocery</t>
        </is>
      </c>
      <c r="E4114" t="n">
        <v>33233.21</v>
      </c>
      <c r="F4114" t="n">
        <v>27496.52</v>
      </c>
      <c r="G4114" t="n">
        <v>35794.44</v>
      </c>
      <c r="H4114" t="n">
        <v>86</v>
      </c>
      <c r="I4114" t="n">
        <v>34</v>
      </c>
      <c r="J4114" t="n">
        <v>0</v>
      </c>
      <c r="K4114">
        <f>E4114-F4114</f>
        <v/>
      </c>
      <c r="L4114" s="10">
        <f>IFERROR(K4114/E4114,0)</f>
        <v/>
      </c>
      <c r="M4114">
        <f>YEAR(A4114)</f>
        <v/>
      </c>
      <c r="N4114">
        <f>"Q"&amp;ROUNDUP(MONTH(A4114)/3,0)</f>
        <v/>
      </c>
      <c r="O4114">
        <f>TEXT(A4114,"mmm")</f>
        <v/>
      </c>
    </row>
    <row r="4115">
      <c r="A4115" s="13" t="n">
        <v>45717</v>
      </c>
      <c r="B4115" t="inlineStr">
        <is>
          <t>South</t>
        </is>
      </c>
      <c r="C4115" t="inlineStr">
        <is>
          <t>Website</t>
        </is>
      </c>
      <c r="D4115" t="inlineStr">
        <is>
          <t>Home &amp; Kitchen</t>
        </is>
      </c>
      <c r="E4115" t="n">
        <v>140902.6</v>
      </c>
      <c r="F4115" t="n">
        <v>95078.64999999999</v>
      </c>
      <c r="G4115" t="n">
        <v>152075.04</v>
      </c>
      <c r="H4115" t="n">
        <v>58</v>
      </c>
      <c r="I4115" t="n">
        <v>44</v>
      </c>
      <c r="J4115" t="n">
        <v>4</v>
      </c>
      <c r="K4115">
        <f>E4115-F4115</f>
        <v/>
      </c>
      <c r="L4115" s="10">
        <f>IFERROR(K4115/E4115,0)</f>
        <v/>
      </c>
      <c r="M4115">
        <f>YEAR(A4115)</f>
        <v/>
      </c>
      <c r="N4115">
        <f>"Q"&amp;ROUNDUP(MONTH(A4115)/3,0)</f>
        <v/>
      </c>
      <c r="O4115">
        <f>TEXT(A4115,"mmm")</f>
        <v/>
      </c>
    </row>
    <row r="4116">
      <c r="A4116" s="13" t="n">
        <v>45717</v>
      </c>
      <c r="B4116" t="inlineStr">
        <is>
          <t>South</t>
        </is>
      </c>
      <c r="C4116" t="inlineStr">
        <is>
          <t>Website</t>
        </is>
      </c>
      <c r="D4116" t="inlineStr">
        <is>
          <t>Sports</t>
        </is>
      </c>
      <c r="E4116" t="n">
        <v>63822.1</v>
      </c>
      <c r="F4116" t="n">
        <v>40354.76</v>
      </c>
      <c r="G4116" t="n">
        <v>68404.69</v>
      </c>
      <c r="H4116" t="n">
        <v>26</v>
      </c>
      <c r="I4116" t="n">
        <v>19</v>
      </c>
      <c r="J4116" t="n">
        <v>1</v>
      </c>
      <c r="K4116">
        <f>E4116-F4116</f>
        <v/>
      </c>
      <c r="L4116" s="10">
        <f>IFERROR(K4116/E4116,0)</f>
        <v/>
      </c>
      <c r="M4116">
        <f>YEAR(A4116)</f>
        <v/>
      </c>
      <c r="N4116">
        <f>"Q"&amp;ROUNDUP(MONTH(A4116)/3,0)</f>
        <v/>
      </c>
      <c r="O4116">
        <f>TEXT(A4116,"mmm")</f>
        <v/>
      </c>
    </row>
    <row r="4117">
      <c r="A4117" s="13" t="n">
        <v>45717</v>
      </c>
      <c r="B4117" t="inlineStr">
        <is>
          <t>West</t>
        </is>
      </c>
      <c r="C4117" t="inlineStr">
        <is>
          <t>Marketplace</t>
        </is>
      </c>
      <c r="D4117" t="inlineStr">
        <is>
          <t>Beauty</t>
        </is>
      </c>
      <c r="E4117" t="n">
        <v>15978.32</v>
      </c>
      <c r="F4117" t="n">
        <v>9452.059999999999</v>
      </c>
      <c r="G4117" t="n">
        <v>18133.01</v>
      </c>
      <c r="H4117" t="n">
        <v>35</v>
      </c>
      <c r="I4117" t="n">
        <v>25</v>
      </c>
      <c r="J4117" t="n">
        <v>3</v>
      </c>
      <c r="K4117">
        <f>E4117-F4117</f>
        <v/>
      </c>
      <c r="L4117" s="10">
        <f>IFERROR(K4117/E4117,0)</f>
        <v/>
      </c>
      <c r="M4117">
        <f>YEAR(A4117)</f>
        <v/>
      </c>
      <c r="N4117">
        <f>"Q"&amp;ROUNDUP(MONTH(A4117)/3,0)</f>
        <v/>
      </c>
      <c r="O4117">
        <f>TEXT(A4117,"mmm")</f>
        <v/>
      </c>
    </row>
    <row r="4118">
      <c r="A4118" s="13" t="n">
        <v>45717</v>
      </c>
      <c r="B4118" t="inlineStr">
        <is>
          <t>West</t>
        </is>
      </c>
      <c r="C4118" t="inlineStr">
        <is>
          <t>Marketplace</t>
        </is>
      </c>
      <c r="D4118" t="inlineStr">
        <is>
          <t>Books</t>
        </is>
      </c>
      <c r="E4118" t="n">
        <v>7191.44</v>
      </c>
      <c r="F4118" t="n">
        <v>5319.05</v>
      </c>
      <c r="G4118" t="n">
        <v>8065.49</v>
      </c>
      <c r="H4118" t="n">
        <v>13</v>
      </c>
      <c r="I4118" t="n">
        <v>10</v>
      </c>
      <c r="J4118" t="n">
        <v>1</v>
      </c>
      <c r="K4118">
        <f>E4118-F4118</f>
        <v/>
      </c>
      <c r="L4118" s="10">
        <f>IFERROR(K4118/E4118,0)</f>
        <v/>
      </c>
      <c r="M4118">
        <f>YEAR(A4118)</f>
        <v/>
      </c>
      <c r="N4118">
        <f>"Q"&amp;ROUNDUP(MONTH(A4118)/3,0)</f>
        <v/>
      </c>
      <c r="O4118">
        <f>TEXT(A4118,"mmm")</f>
        <v/>
      </c>
    </row>
    <row r="4119">
      <c r="A4119" s="13" t="n">
        <v>45717</v>
      </c>
      <c r="B4119" t="inlineStr">
        <is>
          <t>West</t>
        </is>
      </c>
      <c r="C4119" t="inlineStr">
        <is>
          <t>Marketplace</t>
        </is>
      </c>
      <c r="D4119" t="inlineStr">
        <is>
          <t>Electronics</t>
        </is>
      </c>
      <c r="E4119" t="n">
        <v>328822.3</v>
      </c>
      <c r="F4119" t="n">
        <v>305281.33</v>
      </c>
      <c r="G4119" t="n">
        <v>365050.82</v>
      </c>
      <c r="H4119" t="n">
        <v>30</v>
      </c>
      <c r="I4119" t="n">
        <v>23</v>
      </c>
      <c r="J4119" t="n">
        <v>3</v>
      </c>
      <c r="K4119">
        <f>E4119-F4119</f>
        <v/>
      </c>
      <c r="L4119" s="10">
        <f>IFERROR(K4119/E4119,0)</f>
        <v/>
      </c>
      <c r="M4119">
        <f>YEAR(A4119)</f>
        <v/>
      </c>
      <c r="N4119">
        <f>"Q"&amp;ROUNDUP(MONTH(A4119)/3,0)</f>
        <v/>
      </c>
      <c r="O4119">
        <f>TEXT(A4119,"mmm")</f>
        <v/>
      </c>
    </row>
    <row r="4120">
      <c r="A4120" s="13" t="n">
        <v>45717</v>
      </c>
      <c r="B4120" t="inlineStr">
        <is>
          <t>West</t>
        </is>
      </c>
      <c r="C4120" t="inlineStr">
        <is>
          <t>Marketplace</t>
        </is>
      </c>
      <c r="D4120" t="inlineStr">
        <is>
          <t>Fashion</t>
        </is>
      </c>
      <c r="E4120" t="n">
        <v>141115.41</v>
      </c>
      <c r="F4120" t="n">
        <v>77033.92999999999</v>
      </c>
      <c r="G4120" t="n">
        <v>157818.41</v>
      </c>
      <c r="H4120" t="n">
        <v>78</v>
      </c>
      <c r="I4120" t="n">
        <v>61</v>
      </c>
      <c r="J4120" t="n">
        <v>14</v>
      </c>
      <c r="K4120">
        <f>E4120-F4120</f>
        <v/>
      </c>
      <c r="L4120" s="10">
        <f>IFERROR(K4120/E4120,0)</f>
        <v/>
      </c>
      <c r="M4120">
        <f>YEAR(A4120)</f>
        <v/>
      </c>
      <c r="N4120">
        <f>"Q"&amp;ROUNDUP(MONTH(A4120)/3,0)</f>
        <v/>
      </c>
      <c r="O4120">
        <f>TEXT(A4120,"mmm")</f>
        <v/>
      </c>
    </row>
    <row r="4121">
      <c r="A4121" s="13" t="n">
        <v>45717</v>
      </c>
      <c r="B4121" t="inlineStr">
        <is>
          <t>West</t>
        </is>
      </c>
      <c r="C4121" t="inlineStr">
        <is>
          <t>Marketplace</t>
        </is>
      </c>
      <c r="D4121" t="inlineStr">
        <is>
          <t>Grocery</t>
        </is>
      </c>
      <c r="E4121" t="n">
        <v>34055.75</v>
      </c>
      <c r="F4121" t="n">
        <v>29006.73</v>
      </c>
      <c r="G4121" t="n">
        <v>37333.53</v>
      </c>
      <c r="H4121" t="n">
        <v>73</v>
      </c>
      <c r="I4121" t="n">
        <v>30</v>
      </c>
      <c r="J4121" t="n">
        <v>1</v>
      </c>
      <c r="K4121">
        <f>E4121-F4121</f>
        <v/>
      </c>
      <c r="L4121" s="10">
        <f>IFERROR(K4121/E4121,0)</f>
        <v/>
      </c>
      <c r="M4121">
        <f>YEAR(A4121)</f>
        <v/>
      </c>
      <c r="N4121">
        <f>"Q"&amp;ROUNDUP(MONTH(A4121)/3,0)</f>
        <v/>
      </c>
      <c r="O4121">
        <f>TEXT(A4121,"mmm")</f>
        <v/>
      </c>
    </row>
    <row r="4122">
      <c r="A4122" s="13" t="n">
        <v>45717</v>
      </c>
      <c r="B4122" t="inlineStr">
        <is>
          <t>West</t>
        </is>
      </c>
      <c r="C4122" t="inlineStr">
        <is>
          <t>Marketplace</t>
        </is>
      </c>
      <c r="D4122" t="inlineStr">
        <is>
          <t>Home &amp; Kitchen</t>
        </is>
      </c>
      <c r="E4122" t="n">
        <v>82814.86</v>
      </c>
      <c r="F4122" t="n">
        <v>58437.82</v>
      </c>
      <c r="G4122" t="n">
        <v>92060.31</v>
      </c>
      <c r="H4122" t="n">
        <v>25</v>
      </c>
      <c r="I4122" t="n">
        <v>20</v>
      </c>
      <c r="J4122" t="n">
        <v>0</v>
      </c>
      <c r="K4122">
        <f>E4122-F4122</f>
        <v/>
      </c>
      <c r="L4122" s="10">
        <f>IFERROR(K4122/E4122,0)</f>
        <v/>
      </c>
      <c r="M4122">
        <f>YEAR(A4122)</f>
        <v/>
      </c>
      <c r="N4122">
        <f>"Q"&amp;ROUNDUP(MONTH(A4122)/3,0)</f>
        <v/>
      </c>
      <c r="O4122">
        <f>TEXT(A4122,"mmm")</f>
        <v/>
      </c>
    </row>
    <row r="4123">
      <c r="A4123" s="13" t="n">
        <v>45717</v>
      </c>
      <c r="B4123" t="inlineStr">
        <is>
          <t>West</t>
        </is>
      </c>
      <c r="C4123" t="inlineStr">
        <is>
          <t>Marketplace</t>
        </is>
      </c>
      <c r="D4123" t="inlineStr">
        <is>
          <t>Sports</t>
        </is>
      </c>
      <c r="E4123" t="n">
        <v>31180.95</v>
      </c>
      <c r="F4123" t="n">
        <v>20397.42</v>
      </c>
      <c r="G4123" t="n">
        <v>34463.02</v>
      </c>
      <c r="H4123" t="n">
        <v>17</v>
      </c>
      <c r="I4123" t="n">
        <v>12</v>
      </c>
      <c r="J4123" t="n">
        <v>0</v>
      </c>
      <c r="K4123">
        <f>E4123-F4123</f>
        <v/>
      </c>
      <c r="L4123" s="10">
        <f>IFERROR(K4123/E4123,0)</f>
        <v/>
      </c>
      <c r="M4123">
        <f>YEAR(A4123)</f>
        <v/>
      </c>
      <c r="N4123">
        <f>"Q"&amp;ROUNDUP(MONTH(A4123)/3,0)</f>
        <v/>
      </c>
      <c r="O4123">
        <f>TEXT(A4123,"mmm")</f>
        <v/>
      </c>
    </row>
    <row r="4124">
      <c r="A4124" s="13" t="n">
        <v>45717</v>
      </c>
      <c r="B4124" t="inlineStr">
        <is>
          <t>West</t>
        </is>
      </c>
      <c r="C4124" t="inlineStr">
        <is>
          <t>Mobile App</t>
        </is>
      </c>
      <c r="D4124" t="inlineStr">
        <is>
          <t>Beauty</t>
        </is>
      </c>
      <c r="E4124" t="n">
        <v>24820.49</v>
      </c>
      <c r="F4124" t="n">
        <v>13551.96</v>
      </c>
      <c r="G4124" t="n">
        <v>26368.31</v>
      </c>
      <c r="H4124" t="n">
        <v>41</v>
      </c>
      <c r="I4124" t="n">
        <v>31</v>
      </c>
      <c r="J4124" t="n">
        <v>4</v>
      </c>
      <c r="K4124">
        <f>E4124-F4124</f>
        <v/>
      </c>
      <c r="L4124" s="10">
        <f>IFERROR(K4124/E4124,0)</f>
        <v/>
      </c>
      <c r="M4124">
        <f>YEAR(A4124)</f>
        <v/>
      </c>
      <c r="N4124">
        <f>"Q"&amp;ROUNDUP(MONTH(A4124)/3,0)</f>
        <v/>
      </c>
      <c r="O4124">
        <f>TEXT(A4124,"mmm")</f>
        <v/>
      </c>
    </row>
    <row r="4125">
      <c r="A4125" s="13" t="n">
        <v>45717</v>
      </c>
      <c r="B4125" t="inlineStr">
        <is>
          <t>West</t>
        </is>
      </c>
      <c r="C4125" t="inlineStr">
        <is>
          <t>Mobile App</t>
        </is>
      </c>
      <c r="D4125" t="inlineStr">
        <is>
          <t>Books</t>
        </is>
      </c>
      <c r="E4125" t="n">
        <v>14726.57</v>
      </c>
      <c r="F4125" t="n">
        <v>11051.01</v>
      </c>
      <c r="G4125" t="n">
        <v>16072.57</v>
      </c>
      <c r="H4125" t="n">
        <v>30</v>
      </c>
      <c r="I4125" t="n">
        <v>23</v>
      </c>
      <c r="J4125" t="n">
        <v>2</v>
      </c>
      <c r="K4125">
        <f>E4125-F4125</f>
        <v/>
      </c>
      <c r="L4125" s="10">
        <f>IFERROR(K4125/E4125,0)</f>
        <v/>
      </c>
      <c r="M4125">
        <f>YEAR(A4125)</f>
        <v/>
      </c>
      <c r="N4125">
        <f>"Q"&amp;ROUNDUP(MONTH(A4125)/3,0)</f>
        <v/>
      </c>
      <c r="O4125">
        <f>TEXT(A4125,"mmm")</f>
        <v/>
      </c>
    </row>
    <row r="4126">
      <c r="A4126" s="13" t="n">
        <v>45717</v>
      </c>
      <c r="B4126" t="inlineStr">
        <is>
          <t>West</t>
        </is>
      </c>
      <c r="C4126" t="inlineStr">
        <is>
          <t>Mobile App</t>
        </is>
      </c>
      <c r="D4126" t="inlineStr">
        <is>
          <t>Electronics</t>
        </is>
      </c>
      <c r="E4126" t="n">
        <v>531021.36</v>
      </c>
      <c r="F4126" t="n">
        <v>476662.91</v>
      </c>
      <c r="G4126" t="n">
        <v>571757.5600000001</v>
      </c>
      <c r="H4126" t="n">
        <v>48</v>
      </c>
      <c r="I4126" t="n">
        <v>39</v>
      </c>
      <c r="J4126" t="n">
        <v>5</v>
      </c>
      <c r="K4126">
        <f>E4126-F4126</f>
        <v/>
      </c>
      <c r="L4126" s="10">
        <f>IFERROR(K4126/E4126,0)</f>
        <v/>
      </c>
      <c r="M4126">
        <f>YEAR(A4126)</f>
        <v/>
      </c>
      <c r="N4126">
        <f>"Q"&amp;ROUNDUP(MONTH(A4126)/3,0)</f>
        <v/>
      </c>
      <c r="O4126">
        <f>TEXT(A4126,"mmm")</f>
        <v/>
      </c>
    </row>
    <row r="4127">
      <c r="A4127" s="13" t="n">
        <v>45717</v>
      </c>
      <c r="B4127" t="inlineStr">
        <is>
          <t>West</t>
        </is>
      </c>
      <c r="C4127" t="inlineStr">
        <is>
          <t>Mobile App</t>
        </is>
      </c>
      <c r="D4127" t="inlineStr">
        <is>
          <t>Fashion</t>
        </is>
      </c>
      <c r="E4127" t="n">
        <v>107231.27</v>
      </c>
      <c r="F4127" t="n">
        <v>58060.2</v>
      </c>
      <c r="G4127" t="n">
        <v>115413.22</v>
      </c>
      <c r="H4127" t="n">
        <v>74</v>
      </c>
      <c r="I4127" t="n">
        <v>62</v>
      </c>
      <c r="J4127" t="n">
        <v>8</v>
      </c>
      <c r="K4127">
        <f>E4127-F4127</f>
        <v/>
      </c>
      <c r="L4127" s="10">
        <f>IFERROR(K4127/E4127,0)</f>
        <v/>
      </c>
      <c r="M4127">
        <f>YEAR(A4127)</f>
        <v/>
      </c>
      <c r="N4127">
        <f>"Q"&amp;ROUNDUP(MONTH(A4127)/3,0)</f>
        <v/>
      </c>
      <c r="O4127">
        <f>TEXT(A4127,"mmm")</f>
        <v/>
      </c>
    </row>
    <row r="4128">
      <c r="A4128" s="13" t="n">
        <v>45717</v>
      </c>
      <c r="B4128" t="inlineStr">
        <is>
          <t>West</t>
        </is>
      </c>
      <c r="C4128" t="inlineStr">
        <is>
          <t>Mobile App</t>
        </is>
      </c>
      <c r="D4128" t="inlineStr">
        <is>
          <t>Grocery</t>
        </is>
      </c>
      <c r="E4128" t="n">
        <v>54220.53</v>
      </c>
      <c r="F4128" t="n">
        <v>45388.14</v>
      </c>
      <c r="G4128" t="n">
        <v>58145.67</v>
      </c>
      <c r="H4128" t="n">
        <v>111</v>
      </c>
      <c r="I4128" t="n">
        <v>43</v>
      </c>
      <c r="J4128" t="n">
        <v>0</v>
      </c>
      <c r="K4128">
        <f>E4128-F4128</f>
        <v/>
      </c>
      <c r="L4128" s="10">
        <f>IFERROR(K4128/E4128,0)</f>
        <v/>
      </c>
      <c r="M4128">
        <f>YEAR(A4128)</f>
        <v/>
      </c>
      <c r="N4128">
        <f>"Q"&amp;ROUNDUP(MONTH(A4128)/3,0)</f>
        <v/>
      </c>
      <c r="O4128">
        <f>TEXT(A4128,"mmm")</f>
        <v/>
      </c>
    </row>
    <row r="4129">
      <c r="A4129" s="13" t="n">
        <v>45717</v>
      </c>
      <c r="B4129" t="inlineStr">
        <is>
          <t>West</t>
        </is>
      </c>
      <c r="C4129" t="inlineStr">
        <is>
          <t>Mobile App</t>
        </is>
      </c>
      <c r="D4129" t="inlineStr">
        <is>
          <t>Home &amp; Kitchen</t>
        </is>
      </c>
      <c r="E4129" t="n">
        <v>122381.18</v>
      </c>
      <c r="F4129" t="n">
        <v>86002.22</v>
      </c>
      <c r="G4129" t="n">
        <v>132665.73</v>
      </c>
      <c r="H4129" t="n">
        <v>43</v>
      </c>
      <c r="I4129" t="n">
        <v>35</v>
      </c>
      <c r="J4129" t="n">
        <v>0</v>
      </c>
      <c r="K4129">
        <f>E4129-F4129</f>
        <v/>
      </c>
      <c r="L4129" s="10">
        <f>IFERROR(K4129/E4129,0)</f>
        <v/>
      </c>
      <c r="M4129">
        <f>YEAR(A4129)</f>
        <v/>
      </c>
      <c r="N4129">
        <f>"Q"&amp;ROUNDUP(MONTH(A4129)/3,0)</f>
        <v/>
      </c>
      <c r="O4129">
        <f>TEXT(A4129,"mmm")</f>
        <v/>
      </c>
    </row>
    <row r="4130">
      <c r="A4130" s="13" t="n">
        <v>45717</v>
      </c>
      <c r="B4130" t="inlineStr">
        <is>
          <t>West</t>
        </is>
      </c>
      <c r="C4130" t="inlineStr">
        <is>
          <t>Mobile App</t>
        </is>
      </c>
      <c r="D4130" t="inlineStr">
        <is>
          <t>Sports</t>
        </is>
      </c>
      <c r="E4130" t="n">
        <v>64529.05</v>
      </c>
      <c r="F4130" t="n">
        <v>43077.59</v>
      </c>
      <c r="G4130" t="n">
        <v>68695.62</v>
      </c>
      <c r="H4130" t="n">
        <v>27</v>
      </c>
      <c r="I4130" t="n">
        <v>21</v>
      </c>
      <c r="J4130" t="n">
        <v>3</v>
      </c>
      <c r="K4130">
        <f>E4130-F4130</f>
        <v/>
      </c>
      <c r="L4130" s="10">
        <f>IFERROR(K4130/E4130,0)</f>
        <v/>
      </c>
      <c r="M4130">
        <f>YEAR(A4130)</f>
        <v/>
      </c>
      <c r="N4130">
        <f>"Q"&amp;ROUNDUP(MONTH(A4130)/3,0)</f>
        <v/>
      </c>
      <c r="O4130">
        <f>TEXT(A4130,"mmm")</f>
        <v/>
      </c>
    </row>
    <row r="4131">
      <c r="A4131" s="13" t="n">
        <v>45717</v>
      </c>
      <c r="B4131" t="inlineStr">
        <is>
          <t>West</t>
        </is>
      </c>
      <c r="C4131" t="inlineStr">
        <is>
          <t>Retail Store</t>
        </is>
      </c>
      <c r="D4131" t="inlineStr">
        <is>
          <t>Beauty</t>
        </is>
      </c>
      <c r="E4131" t="n">
        <v>6443.51</v>
      </c>
      <c r="F4131" t="n">
        <v>3499.38</v>
      </c>
      <c r="G4131" t="n">
        <v>6724.31</v>
      </c>
      <c r="H4131" t="n">
        <v>13</v>
      </c>
      <c r="I4131" t="n">
        <v>12</v>
      </c>
      <c r="J4131" t="n">
        <v>0</v>
      </c>
      <c r="K4131">
        <f>E4131-F4131</f>
        <v/>
      </c>
      <c r="L4131" s="10">
        <f>IFERROR(K4131/E4131,0)</f>
        <v/>
      </c>
      <c r="M4131">
        <f>YEAR(A4131)</f>
        <v/>
      </c>
      <c r="N4131">
        <f>"Q"&amp;ROUNDUP(MONTH(A4131)/3,0)</f>
        <v/>
      </c>
      <c r="O4131">
        <f>TEXT(A4131,"mmm")</f>
        <v/>
      </c>
    </row>
    <row r="4132">
      <c r="A4132" s="13" t="n">
        <v>45717</v>
      </c>
      <c r="B4132" t="inlineStr">
        <is>
          <t>West</t>
        </is>
      </c>
      <c r="C4132" t="inlineStr">
        <is>
          <t>Retail Store</t>
        </is>
      </c>
      <c r="D4132" t="inlineStr">
        <is>
          <t>Books</t>
        </is>
      </c>
      <c r="E4132" t="n">
        <v>4217.75</v>
      </c>
      <c r="F4132" t="n">
        <v>2837.01</v>
      </c>
      <c r="G4132" t="n">
        <v>4231.22</v>
      </c>
      <c r="H4132" t="n">
        <v>8</v>
      </c>
      <c r="I4132" t="n">
        <v>6</v>
      </c>
      <c r="J4132" t="n">
        <v>0</v>
      </c>
      <c r="K4132">
        <f>E4132-F4132</f>
        <v/>
      </c>
      <c r="L4132" s="10">
        <f>IFERROR(K4132/E4132,0)</f>
        <v/>
      </c>
      <c r="M4132">
        <f>YEAR(A4132)</f>
        <v/>
      </c>
      <c r="N4132">
        <f>"Q"&amp;ROUNDUP(MONTH(A4132)/3,0)</f>
        <v/>
      </c>
      <c r="O4132">
        <f>TEXT(A4132,"mmm")</f>
        <v/>
      </c>
    </row>
    <row r="4133">
      <c r="A4133" s="13" t="n">
        <v>45717</v>
      </c>
      <c r="B4133" t="inlineStr">
        <is>
          <t>West</t>
        </is>
      </c>
      <c r="C4133" t="inlineStr">
        <is>
          <t>Retail Store</t>
        </is>
      </c>
      <c r="D4133" t="inlineStr">
        <is>
          <t>Electronics</t>
        </is>
      </c>
      <c r="E4133" t="n">
        <v>344714.13</v>
      </c>
      <c r="F4133" t="n">
        <v>300329.02</v>
      </c>
      <c r="G4133" t="n">
        <v>349076.67</v>
      </c>
      <c r="H4133" t="n">
        <v>19</v>
      </c>
      <c r="I4133" t="n">
        <v>16</v>
      </c>
      <c r="J4133" t="n">
        <v>0</v>
      </c>
      <c r="K4133">
        <f>E4133-F4133</f>
        <v/>
      </c>
      <c r="L4133" s="10">
        <f>IFERROR(K4133/E4133,0)</f>
        <v/>
      </c>
      <c r="M4133">
        <f>YEAR(A4133)</f>
        <v/>
      </c>
      <c r="N4133">
        <f>"Q"&amp;ROUNDUP(MONTH(A4133)/3,0)</f>
        <v/>
      </c>
      <c r="O4133">
        <f>TEXT(A4133,"mmm")</f>
        <v/>
      </c>
    </row>
    <row r="4134">
      <c r="A4134" s="13" t="n">
        <v>45717</v>
      </c>
      <c r="B4134" t="inlineStr">
        <is>
          <t>West</t>
        </is>
      </c>
      <c r="C4134" t="inlineStr">
        <is>
          <t>Retail Store</t>
        </is>
      </c>
      <c r="D4134" t="inlineStr">
        <is>
          <t>Fashion</t>
        </is>
      </c>
      <c r="E4134" t="n">
        <v>45334.84</v>
      </c>
      <c r="F4134" t="n">
        <v>23054.32</v>
      </c>
      <c r="G4134" t="n">
        <v>46946.87</v>
      </c>
      <c r="H4134" t="n">
        <v>35</v>
      </c>
      <c r="I4134" t="n">
        <v>28</v>
      </c>
      <c r="J4134" t="n">
        <v>6</v>
      </c>
      <c r="K4134">
        <f>E4134-F4134</f>
        <v/>
      </c>
      <c r="L4134" s="10">
        <f>IFERROR(K4134/E4134,0)</f>
        <v/>
      </c>
      <c r="M4134">
        <f>YEAR(A4134)</f>
        <v/>
      </c>
      <c r="N4134">
        <f>"Q"&amp;ROUNDUP(MONTH(A4134)/3,0)</f>
        <v/>
      </c>
      <c r="O4134">
        <f>TEXT(A4134,"mmm")</f>
        <v/>
      </c>
    </row>
    <row r="4135">
      <c r="A4135" s="13" t="n">
        <v>45717</v>
      </c>
      <c r="B4135" t="inlineStr">
        <is>
          <t>West</t>
        </is>
      </c>
      <c r="C4135" t="inlineStr">
        <is>
          <t>Retail Store</t>
        </is>
      </c>
      <c r="D4135" t="inlineStr">
        <is>
          <t>Grocery</t>
        </is>
      </c>
      <c r="E4135" t="n">
        <v>26569.99</v>
      </c>
      <c r="F4135" t="n">
        <v>21396.96</v>
      </c>
      <c r="G4135" t="n">
        <v>27539.65</v>
      </c>
      <c r="H4135" t="n">
        <v>58</v>
      </c>
      <c r="I4135" t="n">
        <v>21</v>
      </c>
      <c r="J4135" t="n">
        <v>0</v>
      </c>
      <c r="K4135">
        <f>E4135-F4135</f>
        <v/>
      </c>
      <c r="L4135" s="10">
        <f>IFERROR(K4135/E4135,0)</f>
        <v/>
      </c>
      <c r="M4135">
        <f>YEAR(A4135)</f>
        <v/>
      </c>
      <c r="N4135">
        <f>"Q"&amp;ROUNDUP(MONTH(A4135)/3,0)</f>
        <v/>
      </c>
      <c r="O4135">
        <f>TEXT(A4135,"mmm")</f>
        <v/>
      </c>
    </row>
    <row r="4136">
      <c r="A4136" s="13" t="n">
        <v>45717</v>
      </c>
      <c r="B4136" t="inlineStr">
        <is>
          <t>West</t>
        </is>
      </c>
      <c r="C4136" t="inlineStr">
        <is>
          <t>Retail Store</t>
        </is>
      </c>
      <c r="D4136" t="inlineStr">
        <is>
          <t>Home &amp; Kitchen</t>
        </is>
      </c>
      <c r="E4136" t="n">
        <v>26371.58</v>
      </c>
      <c r="F4136" t="n">
        <v>16506.14</v>
      </c>
      <c r="G4136" t="n">
        <v>27500.74</v>
      </c>
      <c r="H4136" t="n">
        <v>14</v>
      </c>
      <c r="I4136" t="n">
        <v>10</v>
      </c>
      <c r="J4136" t="n">
        <v>0</v>
      </c>
      <c r="K4136">
        <f>E4136-F4136</f>
        <v/>
      </c>
      <c r="L4136" s="10">
        <f>IFERROR(K4136/E4136,0)</f>
        <v/>
      </c>
      <c r="M4136">
        <f>YEAR(A4136)</f>
        <v/>
      </c>
      <c r="N4136">
        <f>"Q"&amp;ROUNDUP(MONTH(A4136)/3,0)</f>
        <v/>
      </c>
      <c r="O4136">
        <f>TEXT(A4136,"mmm")</f>
        <v/>
      </c>
    </row>
    <row r="4137">
      <c r="A4137" s="13" t="n">
        <v>45717</v>
      </c>
      <c r="B4137" t="inlineStr">
        <is>
          <t>West</t>
        </is>
      </c>
      <c r="C4137" t="inlineStr">
        <is>
          <t>Retail Store</t>
        </is>
      </c>
      <c r="D4137" t="inlineStr">
        <is>
          <t>Sports</t>
        </is>
      </c>
      <c r="E4137" t="n">
        <v>8378.07</v>
      </c>
      <c r="F4137" t="n">
        <v>5154.71</v>
      </c>
      <c r="G4137" t="n">
        <v>8378.08</v>
      </c>
      <c r="H4137" t="n">
        <v>4</v>
      </c>
      <c r="I4137" t="n">
        <v>3</v>
      </c>
      <c r="J4137" t="n">
        <v>0</v>
      </c>
      <c r="K4137">
        <f>E4137-F4137</f>
        <v/>
      </c>
      <c r="L4137" s="10">
        <f>IFERROR(K4137/E4137,0)</f>
        <v/>
      </c>
      <c r="M4137">
        <f>YEAR(A4137)</f>
        <v/>
      </c>
      <c r="N4137">
        <f>"Q"&amp;ROUNDUP(MONTH(A4137)/3,0)</f>
        <v/>
      </c>
      <c r="O4137">
        <f>TEXT(A4137,"mmm")</f>
        <v/>
      </c>
    </row>
    <row r="4138">
      <c r="A4138" s="13" t="n">
        <v>45717</v>
      </c>
      <c r="B4138" t="inlineStr">
        <is>
          <t>West</t>
        </is>
      </c>
      <c r="C4138" t="inlineStr">
        <is>
          <t>Unknown</t>
        </is>
      </c>
      <c r="D4138" t="inlineStr">
        <is>
          <t>Electronics</t>
        </is>
      </c>
      <c r="E4138" t="n">
        <v>13464.84</v>
      </c>
      <c r="F4138" t="n">
        <v>11300.98</v>
      </c>
      <c r="G4138" t="n">
        <v>13464.84</v>
      </c>
      <c r="H4138" t="n">
        <v>1</v>
      </c>
      <c r="I4138" t="n">
        <v>1</v>
      </c>
      <c r="J4138" t="n">
        <v>0</v>
      </c>
      <c r="K4138">
        <f>E4138-F4138</f>
        <v/>
      </c>
      <c r="L4138" s="10">
        <f>IFERROR(K4138/E4138,0)</f>
        <v/>
      </c>
      <c r="M4138">
        <f>YEAR(A4138)</f>
        <v/>
      </c>
      <c r="N4138">
        <f>"Q"&amp;ROUNDUP(MONTH(A4138)/3,0)</f>
        <v/>
      </c>
      <c r="O4138">
        <f>TEXT(A4138,"mmm")</f>
        <v/>
      </c>
    </row>
    <row r="4139">
      <c r="A4139" s="13" t="n">
        <v>45717</v>
      </c>
      <c r="B4139" t="inlineStr">
        <is>
          <t>West</t>
        </is>
      </c>
      <c r="C4139" t="inlineStr">
        <is>
          <t>Unknown</t>
        </is>
      </c>
      <c r="D4139" t="inlineStr">
        <is>
          <t>Grocery</t>
        </is>
      </c>
      <c r="E4139" t="n">
        <v>3014.42</v>
      </c>
      <c r="F4139" t="n">
        <v>2247</v>
      </c>
      <c r="G4139" t="n">
        <v>3014.43</v>
      </c>
      <c r="H4139" t="n">
        <v>3</v>
      </c>
      <c r="I4139" t="n">
        <v>1</v>
      </c>
      <c r="J4139" t="n">
        <v>0</v>
      </c>
      <c r="K4139">
        <f>E4139-F4139</f>
        <v/>
      </c>
      <c r="L4139" s="10">
        <f>IFERROR(K4139/E4139,0)</f>
        <v/>
      </c>
      <c r="M4139">
        <f>YEAR(A4139)</f>
        <v/>
      </c>
      <c r="N4139">
        <f>"Q"&amp;ROUNDUP(MONTH(A4139)/3,0)</f>
        <v/>
      </c>
      <c r="O4139">
        <f>TEXT(A4139,"mmm")</f>
        <v/>
      </c>
    </row>
    <row r="4140">
      <c r="A4140" s="13" t="n">
        <v>45717</v>
      </c>
      <c r="B4140" t="inlineStr">
        <is>
          <t>West</t>
        </is>
      </c>
      <c r="C4140" t="inlineStr">
        <is>
          <t>Unknown</t>
        </is>
      </c>
      <c r="D4140" t="inlineStr">
        <is>
          <t>Sports</t>
        </is>
      </c>
      <c r="E4140" t="n">
        <v>1783.56</v>
      </c>
      <c r="F4140" t="n">
        <v>1023.84</v>
      </c>
      <c r="G4140" t="n">
        <v>1783.56</v>
      </c>
      <c r="H4140" t="n">
        <v>1</v>
      </c>
      <c r="I4140" t="n">
        <v>1</v>
      </c>
      <c r="J4140" t="n">
        <v>0</v>
      </c>
      <c r="K4140">
        <f>E4140-F4140</f>
        <v/>
      </c>
      <c r="L4140" s="10">
        <f>IFERROR(K4140/E4140,0)</f>
        <v/>
      </c>
      <c r="M4140">
        <f>YEAR(A4140)</f>
        <v/>
      </c>
      <c r="N4140">
        <f>"Q"&amp;ROUNDUP(MONTH(A4140)/3,0)</f>
        <v/>
      </c>
      <c r="O4140">
        <f>TEXT(A4140,"mmm")</f>
        <v/>
      </c>
    </row>
    <row r="4141">
      <c r="A4141" s="13" t="n">
        <v>45717</v>
      </c>
      <c r="B4141" t="inlineStr">
        <is>
          <t>West</t>
        </is>
      </c>
      <c r="C4141" t="inlineStr">
        <is>
          <t>Website</t>
        </is>
      </c>
      <c r="D4141" t="inlineStr">
        <is>
          <t>Beauty</t>
        </is>
      </c>
      <c r="E4141" t="n">
        <v>24647.51</v>
      </c>
      <c r="F4141" t="n">
        <v>13735.15</v>
      </c>
      <c r="G4141" t="n">
        <v>26526.23</v>
      </c>
      <c r="H4141" t="n">
        <v>45</v>
      </c>
      <c r="I4141" t="n">
        <v>33</v>
      </c>
      <c r="J4141" t="n">
        <v>3</v>
      </c>
      <c r="K4141">
        <f>E4141-F4141</f>
        <v/>
      </c>
      <c r="L4141" s="10">
        <f>IFERROR(K4141/E4141,0)</f>
        <v/>
      </c>
      <c r="M4141">
        <f>YEAR(A4141)</f>
        <v/>
      </c>
      <c r="N4141">
        <f>"Q"&amp;ROUNDUP(MONTH(A4141)/3,0)</f>
        <v/>
      </c>
      <c r="O4141">
        <f>TEXT(A4141,"mmm")</f>
        <v/>
      </c>
    </row>
    <row r="4142">
      <c r="A4142" s="13" t="n">
        <v>45717</v>
      </c>
      <c r="B4142" t="inlineStr">
        <is>
          <t>West</t>
        </is>
      </c>
      <c r="C4142" t="inlineStr">
        <is>
          <t>Website</t>
        </is>
      </c>
      <c r="D4142" t="inlineStr">
        <is>
          <t>Books</t>
        </is>
      </c>
      <c r="E4142" t="n">
        <v>13174.05</v>
      </c>
      <c r="F4142" t="n">
        <v>9567.530000000001</v>
      </c>
      <c r="G4142" t="n">
        <v>14029.43</v>
      </c>
      <c r="H4142" t="n">
        <v>29</v>
      </c>
      <c r="I4142" t="n">
        <v>25</v>
      </c>
      <c r="J4142" t="n">
        <v>0</v>
      </c>
      <c r="K4142">
        <f>E4142-F4142</f>
        <v/>
      </c>
      <c r="L4142" s="10">
        <f>IFERROR(K4142/E4142,0)</f>
        <v/>
      </c>
      <c r="M4142">
        <f>YEAR(A4142)</f>
        <v/>
      </c>
      <c r="N4142">
        <f>"Q"&amp;ROUNDUP(MONTH(A4142)/3,0)</f>
        <v/>
      </c>
      <c r="O4142">
        <f>TEXT(A4142,"mmm")</f>
        <v/>
      </c>
    </row>
    <row r="4143">
      <c r="A4143" s="13" t="n">
        <v>45717</v>
      </c>
      <c r="B4143" t="inlineStr">
        <is>
          <t>West</t>
        </is>
      </c>
      <c r="C4143" t="inlineStr">
        <is>
          <t>Website</t>
        </is>
      </c>
      <c r="D4143" t="inlineStr">
        <is>
          <t>Electronics</t>
        </is>
      </c>
      <c r="E4143" t="n">
        <v>437994.25</v>
      </c>
      <c r="F4143" t="n">
        <v>381985.96</v>
      </c>
      <c r="G4143" t="n">
        <v>465548.76</v>
      </c>
      <c r="H4143" t="n">
        <v>44</v>
      </c>
      <c r="I4143" t="n">
        <v>38</v>
      </c>
      <c r="J4143" t="n">
        <v>2</v>
      </c>
      <c r="K4143">
        <f>E4143-F4143</f>
        <v/>
      </c>
      <c r="L4143" s="10">
        <f>IFERROR(K4143/E4143,0)</f>
        <v/>
      </c>
      <c r="M4143">
        <f>YEAR(A4143)</f>
        <v/>
      </c>
      <c r="N4143">
        <f>"Q"&amp;ROUNDUP(MONTH(A4143)/3,0)</f>
        <v/>
      </c>
      <c r="O4143">
        <f>TEXT(A4143,"mmm")</f>
        <v/>
      </c>
    </row>
    <row r="4144">
      <c r="A4144" s="13" t="n">
        <v>45717</v>
      </c>
      <c r="B4144" t="inlineStr">
        <is>
          <t>West</t>
        </is>
      </c>
      <c r="C4144" t="inlineStr">
        <is>
          <t>Website</t>
        </is>
      </c>
      <c r="D4144" t="inlineStr">
        <is>
          <t>Fashion</t>
        </is>
      </c>
      <c r="E4144" t="n">
        <v>89525.38</v>
      </c>
      <c r="F4144" t="n">
        <v>49192</v>
      </c>
      <c r="G4144" t="n">
        <v>95373.34</v>
      </c>
      <c r="H4144" t="n">
        <v>62</v>
      </c>
      <c r="I4144" t="n">
        <v>47</v>
      </c>
      <c r="J4144" t="n">
        <v>4</v>
      </c>
      <c r="K4144">
        <f>E4144-F4144</f>
        <v/>
      </c>
      <c r="L4144" s="10">
        <f>IFERROR(K4144/E4144,0)</f>
        <v/>
      </c>
      <c r="M4144">
        <f>YEAR(A4144)</f>
        <v/>
      </c>
      <c r="N4144">
        <f>"Q"&amp;ROUNDUP(MONTH(A4144)/3,0)</f>
        <v/>
      </c>
      <c r="O4144">
        <f>TEXT(A4144,"mmm")</f>
        <v/>
      </c>
    </row>
    <row r="4145">
      <c r="A4145" s="13" t="n">
        <v>45717</v>
      </c>
      <c r="B4145" t="inlineStr">
        <is>
          <t>West</t>
        </is>
      </c>
      <c r="C4145" t="inlineStr">
        <is>
          <t>Website</t>
        </is>
      </c>
      <c r="D4145" t="inlineStr">
        <is>
          <t>Grocery</t>
        </is>
      </c>
      <c r="E4145" t="n">
        <v>34258.36</v>
      </c>
      <c r="F4145" t="n">
        <v>28454.1</v>
      </c>
      <c r="G4145" t="n">
        <v>36235.66</v>
      </c>
      <c r="H4145" t="n">
        <v>88</v>
      </c>
      <c r="I4145" t="n">
        <v>34</v>
      </c>
      <c r="J4145" t="n">
        <v>1</v>
      </c>
      <c r="K4145">
        <f>E4145-F4145</f>
        <v/>
      </c>
      <c r="L4145" s="10">
        <f>IFERROR(K4145/E4145,0)</f>
        <v/>
      </c>
      <c r="M4145">
        <f>YEAR(A4145)</f>
        <v/>
      </c>
      <c r="N4145">
        <f>"Q"&amp;ROUNDUP(MONTH(A4145)/3,0)</f>
        <v/>
      </c>
      <c r="O4145">
        <f>TEXT(A4145,"mmm")</f>
        <v/>
      </c>
    </row>
    <row r="4146">
      <c r="A4146" s="13" t="n">
        <v>45717</v>
      </c>
      <c r="B4146" t="inlineStr">
        <is>
          <t>West</t>
        </is>
      </c>
      <c r="C4146" t="inlineStr">
        <is>
          <t>Website</t>
        </is>
      </c>
      <c r="D4146" t="inlineStr">
        <is>
          <t>Home &amp; Kitchen</t>
        </is>
      </c>
      <c r="E4146" t="n">
        <v>66530.39999999999</v>
      </c>
      <c r="F4146" t="n">
        <v>47130.63</v>
      </c>
      <c r="G4146" t="n">
        <v>71471.05</v>
      </c>
      <c r="H4146" t="n">
        <v>31</v>
      </c>
      <c r="I4146" t="n">
        <v>24</v>
      </c>
      <c r="J4146" t="n">
        <v>1</v>
      </c>
      <c r="K4146">
        <f>E4146-F4146</f>
        <v/>
      </c>
      <c r="L4146" s="10">
        <f>IFERROR(K4146/E4146,0)</f>
        <v/>
      </c>
      <c r="M4146">
        <f>YEAR(A4146)</f>
        <v/>
      </c>
      <c r="N4146">
        <f>"Q"&amp;ROUNDUP(MONTH(A4146)/3,0)</f>
        <v/>
      </c>
      <c r="O4146">
        <f>TEXT(A4146,"mmm")</f>
        <v/>
      </c>
    </row>
    <row r="4147">
      <c r="A4147" s="13" t="n">
        <v>45717</v>
      </c>
      <c r="B4147" t="inlineStr">
        <is>
          <t>West</t>
        </is>
      </c>
      <c r="C4147" t="inlineStr">
        <is>
          <t>Website</t>
        </is>
      </c>
      <c r="D4147" t="inlineStr">
        <is>
          <t>Sports</t>
        </is>
      </c>
      <c r="E4147" t="n">
        <v>43910.2</v>
      </c>
      <c r="F4147" t="n">
        <v>29317.54</v>
      </c>
      <c r="G4147" t="n">
        <v>47639.05</v>
      </c>
      <c r="H4147" t="n">
        <v>25</v>
      </c>
      <c r="I4147" t="n">
        <v>17</v>
      </c>
      <c r="J4147" t="n">
        <v>1</v>
      </c>
      <c r="K4147">
        <f>E4147-F4147</f>
        <v/>
      </c>
      <c r="L4147" s="10">
        <f>IFERROR(K4147/E4147,0)</f>
        <v/>
      </c>
      <c r="M4147">
        <f>YEAR(A4147)</f>
        <v/>
      </c>
      <c r="N4147">
        <f>"Q"&amp;ROUNDUP(MONTH(A4147)/3,0)</f>
        <v/>
      </c>
      <c r="O4147">
        <f>TEXT(A4147,"mmm")</f>
        <v/>
      </c>
    </row>
    <row r="4148">
      <c r="A4148" s="13" t="n">
        <v>45748</v>
      </c>
      <c r="B4148" t="inlineStr">
        <is>
          <t>Central</t>
        </is>
      </c>
      <c r="C4148" t="inlineStr">
        <is>
          <t>Marketplace</t>
        </is>
      </c>
      <c r="D4148" t="inlineStr">
        <is>
          <t>Beauty</t>
        </is>
      </c>
      <c r="E4148" t="n">
        <v>4046.09</v>
      </c>
      <c r="F4148" t="n">
        <v>2441.11</v>
      </c>
      <c r="G4148" t="n">
        <v>4709.29</v>
      </c>
      <c r="H4148" t="n">
        <v>6</v>
      </c>
      <c r="I4148" t="n">
        <v>6</v>
      </c>
      <c r="J4148" t="n">
        <v>0</v>
      </c>
      <c r="K4148">
        <f>E4148-F4148</f>
        <v/>
      </c>
      <c r="L4148" s="10">
        <f>IFERROR(K4148/E4148,0)</f>
        <v/>
      </c>
      <c r="M4148">
        <f>YEAR(A4148)</f>
        <v/>
      </c>
      <c r="N4148">
        <f>"Q"&amp;ROUNDUP(MONTH(A4148)/3,0)</f>
        <v/>
      </c>
      <c r="O4148">
        <f>TEXT(A4148,"mmm")</f>
        <v/>
      </c>
    </row>
    <row r="4149">
      <c r="A4149" s="13" t="n">
        <v>45748</v>
      </c>
      <c r="B4149" t="inlineStr">
        <is>
          <t>Central</t>
        </is>
      </c>
      <c r="C4149" t="inlineStr">
        <is>
          <t>Marketplace</t>
        </is>
      </c>
      <c r="D4149" t="inlineStr">
        <is>
          <t>Books</t>
        </is>
      </c>
      <c r="E4149" t="n">
        <v>4121.92</v>
      </c>
      <c r="F4149" t="n">
        <v>2985.68</v>
      </c>
      <c r="G4149" t="n">
        <v>4597.9</v>
      </c>
      <c r="H4149" t="n">
        <v>9</v>
      </c>
      <c r="I4149" t="n">
        <v>7</v>
      </c>
      <c r="J4149" t="n">
        <v>0</v>
      </c>
      <c r="K4149">
        <f>E4149-F4149</f>
        <v/>
      </c>
      <c r="L4149" s="10">
        <f>IFERROR(K4149/E4149,0)</f>
        <v/>
      </c>
      <c r="M4149">
        <f>YEAR(A4149)</f>
        <v/>
      </c>
      <c r="N4149">
        <f>"Q"&amp;ROUNDUP(MONTH(A4149)/3,0)</f>
        <v/>
      </c>
      <c r="O4149">
        <f>TEXT(A4149,"mmm")</f>
        <v/>
      </c>
    </row>
    <row r="4150">
      <c r="A4150" s="13" t="n">
        <v>45748</v>
      </c>
      <c r="B4150" t="inlineStr">
        <is>
          <t>Central</t>
        </is>
      </c>
      <c r="C4150" t="inlineStr">
        <is>
          <t>Marketplace</t>
        </is>
      </c>
      <c r="D4150" t="inlineStr">
        <is>
          <t>Electronics</t>
        </is>
      </c>
      <c r="E4150" t="n">
        <v>139249.35</v>
      </c>
      <c r="F4150" t="n">
        <v>132140.81</v>
      </c>
      <c r="G4150" t="n">
        <v>157236.53</v>
      </c>
      <c r="H4150" t="n">
        <v>16</v>
      </c>
      <c r="I4150" t="n">
        <v>10</v>
      </c>
      <c r="J4150" t="n">
        <v>0</v>
      </c>
      <c r="K4150">
        <f>E4150-F4150</f>
        <v/>
      </c>
      <c r="L4150" s="10">
        <f>IFERROR(K4150/E4150,0)</f>
        <v/>
      </c>
      <c r="M4150">
        <f>YEAR(A4150)</f>
        <v/>
      </c>
      <c r="N4150">
        <f>"Q"&amp;ROUNDUP(MONTH(A4150)/3,0)</f>
        <v/>
      </c>
      <c r="O4150">
        <f>TEXT(A4150,"mmm")</f>
        <v/>
      </c>
    </row>
    <row r="4151">
      <c r="A4151" s="13" t="n">
        <v>45748</v>
      </c>
      <c r="B4151" t="inlineStr">
        <is>
          <t>Central</t>
        </is>
      </c>
      <c r="C4151" t="inlineStr">
        <is>
          <t>Marketplace</t>
        </is>
      </c>
      <c r="D4151" t="inlineStr">
        <is>
          <t>Fashion</t>
        </is>
      </c>
      <c r="E4151" t="n">
        <v>44655.23</v>
      </c>
      <c r="F4151" t="n">
        <v>24270.98</v>
      </c>
      <c r="G4151" t="n">
        <v>48643.88</v>
      </c>
      <c r="H4151" t="n">
        <v>36</v>
      </c>
      <c r="I4151" t="n">
        <v>30</v>
      </c>
      <c r="J4151" t="n">
        <v>8</v>
      </c>
      <c r="K4151">
        <f>E4151-F4151</f>
        <v/>
      </c>
      <c r="L4151" s="10">
        <f>IFERROR(K4151/E4151,0)</f>
        <v/>
      </c>
      <c r="M4151">
        <f>YEAR(A4151)</f>
        <v/>
      </c>
      <c r="N4151">
        <f>"Q"&amp;ROUNDUP(MONTH(A4151)/3,0)</f>
        <v/>
      </c>
      <c r="O4151">
        <f>TEXT(A4151,"mmm")</f>
        <v/>
      </c>
    </row>
    <row r="4152">
      <c r="A4152" s="13" t="n">
        <v>45748</v>
      </c>
      <c r="B4152" t="inlineStr">
        <is>
          <t>Central</t>
        </is>
      </c>
      <c r="C4152" t="inlineStr">
        <is>
          <t>Marketplace</t>
        </is>
      </c>
      <c r="D4152" t="inlineStr">
        <is>
          <t>Grocery</t>
        </is>
      </c>
      <c r="E4152" t="n">
        <v>13366.14</v>
      </c>
      <c r="F4152" t="n">
        <v>11769.22</v>
      </c>
      <c r="G4152" t="n">
        <v>15180.27</v>
      </c>
      <c r="H4152" t="n">
        <v>25</v>
      </c>
      <c r="I4152" t="n">
        <v>8</v>
      </c>
      <c r="J4152" t="n">
        <v>0</v>
      </c>
      <c r="K4152">
        <f>E4152-F4152</f>
        <v/>
      </c>
      <c r="L4152" s="10">
        <f>IFERROR(K4152/E4152,0)</f>
        <v/>
      </c>
      <c r="M4152">
        <f>YEAR(A4152)</f>
        <v/>
      </c>
      <c r="N4152">
        <f>"Q"&amp;ROUNDUP(MONTH(A4152)/3,0)</f>
        <v/>
      </c>
      <c r="O4152">
        <f>TEXT(A4152,"mmm")</f>
        <v/>
      </c>
    </row>
    <row r="4153">
      <c r="A4153" s="13" t="n">
        <v>45748</v>
      </c>
      <c r="B4153" t="inlineStr">
        <is>
          <t>Central</t>
        </is>
      </c>
      <c r="C4153" t="inlineStr">
        <is>
          <t>Marketplace</t>
        </is>
      </c>
      <c r="D4153" t="inlineStr">
        <is>
          <t>Home &amp; Kitchen</t>
        </is>
      </c>
      <c r="E4153" t="n">
        <v>27361.72</v>
      </c>
      <c r="F4153" t="n">
        <v>19821.09</v>
      </c>
      <c r="G4153" t="n">
        <v>30117.14</v>
      </c>
      <c r="H4153" t="n">
        <v>15</v>
      </c>
      <c r="I4153" t="n">
        <v>11</v>
      </c>
      <c r="J4153" t="n">
        <v>1</v>
      </c>
      <c r="K4153">
        <f>E4153-F4153</f>
        <v/>
      </c>
      <c r="L4153" s="10">
        <f>IFERROR(K4153/E4153,0)</f>
        <v/>
      </c>
      <c r="M4153">
        <f>YEAR(A4153)</f>
        <v/>
      </c>
      <c r="N4153">
        <f>"Q"&amp;ROUNDUP(MONTH(A4153)/3,0)</f>
        <v/>
      </c>
      <c r="O4153">
        <f>TEXT(A4153,"mmm")</f>
        <v/>
      </c>
    </row>
    <row r="4154">
      <c r="A4154" s="13" t="n">
        <v>45748</v>
      </c>
      <c r="B4154" t="inlineStr">
        <is>
          <t>Central</t>
        </is>
      </c>
      <c r="C4154" t="inlineStr">
        <is>
          <t>Marketplace</t>
        </is>
      </c>
      <c r="D4154" t="inlineStr">
        <is>
          <t>Sports</t>
        </is>
      </c>
      <c r="E4154" t="n">
        <v>6945.98</v>
      </c>
      <c r="F4154" t="n">
        <v>4819.05</v>
      </c>
      <c r="G4154" t="n">
        <v>7783.19</v>
      </c>
      <c r="H4154" t="n">
        <v>4</v>
      </c>
      <c r="I4154" t="n">
        <v>3</v>
      </c>
      <c r="J4154" t="n">
        <v>0</v>
      </c>
      <c r="K4154">
        <f>E4154-F4154</f>
        <v/>
      </c>
      <c r="L4154" s="10">
        <f>IFERROR(K4154/E4154,0)</f>
        <v/>
      </c>
      <c r="M4154">
        <f>YEAR(A4154)</f>
        <v/>
      </c>
      <c r="N4154">
        <f>"Q"&amp;ROUNDUP(MONTH(A4154)/3,0)</f>
        <v/>
      </c>
      <c r="O4154">
        <f>TEXT(A4154,"mmm")</f>
        <v/>
      </c>
    </row>
    <row r="4155">
      <c r="A4155" s="13" t="n">
        <v>45748</v>
      </c>
      <c r="B4155" t="inlineStr">
        <is>
          <t>Central</t>
        </is>
      </c>
      <c r="C4155" t="inlineStr">
        <is>
          <t>Mobile App</t>
        </is>
      </c>
      <c r="D4155" t="inlineStr">
        <is>
          <t>Beauty</t>
        </is>
      </c>
      <c r="E4155" t="n">
        <v>11258.41</v>
      </c>
      <c r="F4155" t="n">
        <v>6144.84</v>
      </c>
      <c r="G4155" t="n">
        <v>11987.35</v>
      </c>
      <c r="H4155" t="n">
        <v>17</v>
      </c>
      <c r="I4155" t="n">
        <v>14</v>
      </c>
      <c r="J4155" t="n">
        <v>1</v>
      </c>
      <c r="K4155">
        <f>E4155-F4155</f>
        <v/>
      </c>
      <c r="L4155" s="10">
        <f>IFERROR(K4155/E4155,0)</f>
        <v/>
      </c>
      <c r="M4155">
        <f>YEAR(A4155)</f>
        <v/>
      </c>
      <c r="N4155">
        <f>"Q"&amp;ROUNDUP(MONTH(A4155)/3,0)</f>
        <v/>
      </c>
      <c r="O4155">
        <f>TEXT(A4155,"mmm")</f>
        <v/>
      </c>
    </row>
    <row r="4156">
      <c r="A4156" s="13" t="n">
        <v>45748</v>
      </c>
      <c r="B4156" t="inlineStr">
        <is>
          <t>Central</t>
        </is>
      </c>
      <c r="C4156" t="inlineStr">
        <is>
          <t>Mobile App</t>
        </is>
      </c>
      <c r="D4156" t="inlineStr">
        <is>
          <t>Books</t>
        </is>
      </c>
      <c r="E4156" t="n">
        <v>4169.25</v>
      </c>
      <c r="F4156" t="n">
        <v>3163.38</v>
      </c>
      <c r="G4156" t="n">
        <v>4489.71</v>
      </c>
      <c r="H4156" t="n">
        <v>9</v>
      </c>
      <c r="I4156" t="n">
        <v>5</v>
      </c>
      <c r="J4156" t="n">
        <v>1</v>
      </c>
      <c r="K4156">
        <f>E4156-F4156</f>
        <v/>
      </c>
      <c r="L4156" s="10">
        <f>IFERROR(K4156/E4156,0)</f>
        <v/>
      </c>
      <c r="M4156">
        <f>YEAR(A4156)</f>
        <v/>
      </c>
      <c r="N4156">
        <f>"Q"&amp;ROUNDUP(MONTH(A4156)/3,0)</f>
        <v/>
      </c>
      <c r="O4156">
        <f>TEXT(A4156,"mmm")</f>
        <v/>
      </c>
    </row>
    <row r="4157">
      <c r="A4157" s="13" t="n">
        <v>45748</v>
      </c>
      <c r="B4157" t="inlineStr">
        <is>
          <t>Central</t>
        </is>
      </c>
      <c r="C4157" t="inlineStr">
        <is>
          <t>Mobile App</t>
        </is>
      </c>
      <c r="D4157" t="inlineStr">
        <is>
          <t>Electronics</t>
        </is>
      </c>
      <c r="E4157" t="n">
        <v>225968.09</v>
      </c>
      <c r="F4157" t="n">
        <v>201379.14</v>
      </c>
      <c r="G4157" t="n">
        <v>243343.77</v>
      </c>
      <c r="H4157" t="n">
        <v>25</v>
      </c>
      <c r="I4157" t="n">
        <v>22</v>
      </c>
      <c r="J4157" t="n">
        <v>1</v>
      </c>
      <c r="K4157">
        <f>E4157-F4157</f>
        <v/>
      </c>
      <c r="L4157" s="10">
        <f>IFERROR(K4157/E4157,0)</f>
        <v/>
      </c>
      <c r="M4157">
        <f>YEAR(A4157)</f>
        <v/>
      </c>
      <c r="N4157">
        <f>"Q"&amp;ROUNDUP(MONTH(A4157)/3,0)</f>
        <v/>
      </c>
      <c r="O4157">
        <f>TEXT(A4157,"mmm")</f>
        <v/>
      </c>
    </row>
    <row r="4158">
      <c r="A4158" s="13" t="n">
        <v>45748</v>
      </c>
      <c r="B4158" t="inlineStr">
        <is>
          <t>Central</t>
        </is>
      </c>
      <c r="C4158" t="inlineStr">
        <is>
          <t>Mobile App</t>
        </is>
      </c>
      <c r="D4158" t="inlineStr">
        <is>
          <t>Fashion</t>
        </is>
      </c>
      <c r="E4158" t="n">
        <v>65218.63</v>
      </c>
      <c r="F4158" t="n">
        <v>33916.03</v>
      </c>
      <c r="G4158" t="n">
        <v>69101.25</v>
      </c>
      <c r="H4158" t="n">
        <v>32</v>
      </c>
      <c r="I4158" t="n">
        <v>24</v>
      </c>
      <c r="J4158" t="n">
        <v>3</v>
      </c>
      <c r="K4158">
        <f>E4158-F4158</f>
        <v/>
      </c>
      <c r="L4158" s="10">
        <f>IFERROR(K4158/E4158,0)</f>
        <v/>
      </c>
      <c r="M4158">
        <f>YEAR(A4158)</f>
        <v/>
      </c>
      <c r="N4158">
        <f>"Q"&amp;ROUNDUP(MONTH(A4158)/3,0)</f>
        <v/>
      </c>
      <c r="O4158">
        <f>TEXT(A4158,"mmm")</f>
        <v/>
      </c>
    </row>
    <row r="4159">
      <c r="A4159" s="13" t="n">
        <v>45748</v>
      </c>
      <c r="B4159" t="inlineStr">
        <is>
          <t>Central</t>
        </is>
      </c>
      <c r="C4159" t="inlineStr">
        <is>
          <t>Mobile App</t>
        </is>
      </c>
      <c r="D4159" t="inlineStr">
        <is>
          <t>Grocery</t>
        </is>
      </c>
      <c r="E4159" t="n">
        <v>8336.870000000001</v>
      </c>
      <c r="F4159" t="n">
        <v>6901.36</v>
      </c>
      <c r="G4159" t="n">
        <v>8887.469999999999</v>
      </c>
      <c r="H4159" t="n">
        <v>23</v>
      </c>
      <c r="I4159" t="n">
        <v>10</v>
      </c>
      <c r="J4159" t="n">
        <v>1</v>
      </c>
      <c r="K4159">
        <f>E4159-F4159</f>
        <v/>
      </c>
      <c r="L4159" s="10">
        <f>IFERROR(K4159/E4159,0)</f>
        <v/>
      </c>
      <c r="M4159">
        <f>YEAR(A4159)</f>
        <v/>
      </c>
      <c r="N4159">
        <f>"Q"&amp;ROUNDUP(MONTH(A4159)/3,0)</f>
        <v/>
      </c>
      <c r="O4159">
        <f>TEXT(A4159,"mmm")</f>
        <v/>
      </c>
    </row>
    <row r="4160">
      <c r="A4160" s="13" t="n">
        <v>45748</v>
      </c>
      <c r="B4160" t="inlineStr">
        <is>
          <t>Central</t>
        </is>
      </c>
      <c r="C4160" t="inlineStr">
        <is>
          <t>Mobile App</t>
        </is>
      </c>
      <c r="D4160" t="inlineStr">
        <is>
          <t>Home &amp; Kitchen</t>
        </is>
      </c>
      <c r="E4160" t="n">
        <v>29190.16</v>
      </c>
      <c r="F4160" t="n">
        <v>19904.08</v>
      </c>
      <c r="G4160" t="n">
        <v>31263.61</v>
      </c>
      <c r="H4160" t="n">
        <v>15</v>
      </c>
      <c r="I4160" t="n">
        <v>10</v>
      </c>
      <c r="J4160" t="n">
        <v>0</v>
      </c>
      <c r="K4160">
        <f>E4160-F4160</f>
        <v/>
      </c>
      <c r="L4160" s="10">
        <f>IFERROR(K4160/E4160,0)</f>
        <v/>
      </c>
      <c r="M4160">
        <f>YEAR(A4160)</f>
        <v/>
      </c>
      <c r="N4160">
        <f>"Q"&amp;ROUNDUP(MONTH(A4160)/3,0)</f>
        <v/>
      </c>
      <c r="O4160">
        <f>TEXT(A4160,"mmm")</f>
        <v/>
      </c>
    </row>
    <row r="4161">
      <c r="A4161" s="13" t="n">
        <v>45748</v>
      </c>
      <c r="B4161" t="inlineStr">
        <is>
          <t>Central</t>
        </is>
      </c>
      <c r="C4161" t="inlineStr">
        <is>
          <t>Mobile App</t>
        </is>
      </c>
      <c r="D4161" t="inlineStr">
        <is>
          <t>Sports</t>
        </is>
      </c>
      <c r="E4161" t="n">
        <v>8481.139999999999</v>
      </c>
      <c r="F4161" t="n">
        <v>5502.94</v>
      </c>
      <c r="G4161" t="n">
        <v>8839.92</v>
      </c>
      <c r="H4161" t="n">
        <v>7</v>
      </c>
      <c r="I4161" t="n">
        <v>4</v>
      </c>
      <c r="J4161" t="n">
        <v>0</v>
      </c>
      <c r="K4161">
        <f>E4161-F4161</f>
        <v/>
      </c>
      <c r="L4161" s="10">
        <f>IFERROR(K4161/E4161,0)</f>
        <v/>
      </c>
      <c r="M4161">
        <f>YEAR(A4161)</f>
        <v/>
      </c>
      <c r="N4161">
        <f>"Q"&amp;ROUNDUP(MONTH(A4161)/3,0)</f>
        <v/>
      </c>
      <c r="O4161">
        <f>TEXT(A4161,"mmm")</f>
        <v/>
      </c>
    </row>
    <row r="4162">
      <c r="A4162" s="13" t="n">
        <v>45748</v>
      </c>
      <c r="B4162" t="inlineStr">
        <is>
          <t>Central</t>
        </is>
      </c>
      <c r="C4162" t="inlineStr">
        <is>
          <t>Retail Store</t>
        </is>
      </c>
      <c r="D4162" t="inlineStr">
        <is>
          <t>Beauty</t>
        </is>
      </c>
      <c r="E4162" t="n">
        <v>2909.23</v>
      </c>
      <c r="F4162" t="n">
        <v>1489.01</v>
      </c>
      <c r="G4162" t="n">
        <v>3020.9</v>
      </c>
      <c r="H4162" t="n">
        <v>7</v>
      </c>
      <c r="I4162" t="n">
        <v>6</v>
      </c>
      <c r="J4162" t="n">
        <v>0</v>
      </c>
      <c r="K4162">
        <f>E4162-F4162</f>
        <v/>
      </c>
      <c r="L4162" s="10">
        <f>IFERROR(K4162/E4162,0)</f>
        <v/>
      </c>
      <c r="M4162">
        <f>YEAR(A4162)</f>
        <v/>
      </c>
      <c r="N4162">
        <f>"Q"&amp;ROUNDUP(MONTH(A4162)/3,0)</f>
        <v/>
      </c>
      <c r="O4162">
        <f>TEXT(A4162,"mmm")</f>
        <v/>
      </c>
    </row>
    <row r="4163">
      <c r="A4163" s="13" t="n">
        <v>45748</v>
      </c>
      <c r="B4163" t="inlineStr">
        <is>
          <t>Central</t>
        </is>
      </c>
      <c r="C4163" t="inlineStr">
        <is>
          <t>Retail Store</t>
        </is>
      </c>
      <c r="D4163" t="inlineStr">
        <is>
          <t>Books</t>
        </is>
      </c>
      <c r="E4163" t="n">
        <v>5519.73</v>
      </c>
      <c r="F4163" t="n">
        <v>3886.77</v>
      </c>
      <c r="G4163" t="n">
        <v>5711.93</v>
      </c>
      <c r="H4163" t="n">
        <v>9</v>
      </c>
      <c r="I4163" t="n">
        <v>7</v>
      </c>
      <c r="J4163" t="n">
        <v>0</v>
      </c>
      <c r="K4163">
        <f>E4163-F4163</f>
        <v/>
      </c>
      <c r="L4163" s="10">
        <f>IFERROR(K4163/E4163,0)</f>
        <v/>
      </c>
      <c r="M4163">
        <f>YEAR(A4163)</f>
        <v/>
      </c>
      <c r="N4163">
        <f>"Q"&amp;ROUNDUP(MONTH(A4163)/3,0)</f>
        <v/>
      </c>
      <c r="O4163">
        <f>TEXT(A4163,"mmm")</f>
        <v/>
      </c>
    </row>
    <row r="4164">
      <c r="A4164" s="13" t="n">
        <v>45748</v>
      </c>
      <c r="B4164" t="inlineStr">
        <is>
          <t>Central</t>
        </is>
      </c>
      <c r="C4164" t="inlineStr">
        <is>
          <t>Retail Store</t>
        </is>
      </c>
      <c r="D4164" t="inlineStr">
        <is>
          <t>Electronics</t>
        </is>
      </c>
      <c r="E4164" t="n">
        <v>161126.98</v>
      </c>
      <c r="F4164" t="n">
        <v>135341.92</v>
      </c>
      <c r="G4164" t="n">
        <v>167818.89</v>
      </c>
      <c r="H4164" t="n">
        <v>12</v>
      </c>
      <c r="I4164" t="n">
        <v>9</v>
      </c>
      <c r="J4164" t="n">
        <v>1</v>
      </c>
      <c r="K4164">
        <f>E4164-F4164</f>
        <v/>
      </c>
      <c r="L4164" s="10">
        <f>IFERROR(K4164/E4164,0)</f>
        <v/>
      </c>
      <c r="M4164">
        <f>YEAR(A4164)</f>
        <v/>
      </c>
      <c r="N4164">
        <f>"Q"&amp;ROUNDUP(MONTH(A4164)/3,0)</f>
        <v/>
      </c>
      <c r="O4164">
        <f>TEXT(A4164,"mmm")</f>
        <v/>
      </c>
    </row>
    <row r="4165">
      <c r="A4165" s="13" t="n">
        <v>45748</v>
      </c>
      <c r="B4165" t="inlineStr">
        <is>
          <t>Central</t>
        </is>
      </c>
      <c r="C4165" t="inlineStr">
        <is>
          <t>Retail Store</t>
        </is>
      </c>
      <c r="D4165" t="inlineStr">
        <is>
          <t>Fashion</t>
        </is>
      </c>
      <c r="E4165" t="n">
        <v>8507.48</v>
      </c>
      <c r="F4165" t="n">
        <v>4413.81</v>
      </c>
      <c r="G4165" t="n">
        <v>8722.02</v>
      </c>
      <c r="H4165" t="n">
        <v>6</v>
      </c>
      <c r="I4165" t="n">
        <v>6</v>
      </c>
      <c r="J4165" t="n">
        <v>0</v>
      </c>
      <c r="K4165">
        <f>E4165-F4165</f>
        <v/>
      </c>
      <c r="L4165" s="10">
        <f>IFERROR(K4165/E4165,0)</f>
        <v/>
      </c>
      <c r="M4165">
        <f>YEAR(A4165)</f>
        <v/>
      </c>
      <c r="N4165">
        <f>"Q"&amp;ROUNDUP(MONTH(A4165)/3,0)</f>
        <v/>
      </c>
      <c r="O4165">
        <f>TEXT(A4165,"mmm")</f>
        <v/>
      </c>
    </row>
    <row r="4166">
      <c r="A4166" s="13" t="n">
        <v>45748</v>
      </c>
      <c r="B4166" t="inlineStr">
        <is>
          <t>Central</t>
        </is>
      </c>
      <c r="C4166" t="inlineStr">
        <is>
          <t>Retail Store</t>
        </is>
      </c>
      <c r="D4166" t="inlineStr">
        <is>
          <t>Grocery</t>
        </is>
      </c>
      <c r="E4166" t="n">
        <v>9590.110000000001</v>
      </c>
      <c r="F4166" t="n">
        <v>7718.32</v>
      </c>
      <c r="G4166" t="n">
        <v>9845.790000000001</v>
      </c>
      <c r="H4166" t="n">
        <v>17</v>
      </c>
      <c r="I4166" t="n">
        <v>6</v>
      </c>
      <c r="J4166" t="n">
        <v>0</v>
      </c>
      <c r="K4166">
        <f>E4166-F4166</f>
        <v/>
      </c>
      <c r="L4166" s="10">
        <f>IFERROR(K4166/E4166,0)</f>
        <v/>
      </c>
      <c r="M4166">
        <f>YEAR(A4166)</f>
        <v/>
      </c>
      <c r="N4166">
        <f>"Q"&amp;ROUNDUP(MONTH(A4166)/3,0)</f>
        <v/>
      </c>
      <c r="O4166">
        <f>TEXT(A4166,"mmm")</f>
        <v/>
      </c>
    </row>
    <row r="4167">
      <c r="A4167" s="13" t="n">
        <v>45748</v>
      </c>
      <c r="B4167" t="inlineStr">
        <is>
          <t>Central</t>
        </is>
      </c>
      <c r="C4167" t="inlineStr">
        <is>
          <t>Retail Store</t>
        </is>
      </c>
      <c r="D4167" t="inlineStr">
        <is>
          <t>Home &amp; Kitchen</t>
        </is>
      </c>
      <c r="E4167" t="n">
        <v>9062.290000000001</v>
      </c>
      <c r="F4167" t="n">
        <v>5663.67</v>
      </c>
      <c r="G4167" t="n">
        <v>9308.24</v>
      </c>
      <c r="H4167" t="n">
        <v>4</v>
      </c>
      <c r="I4167" t="n">
        <v>4</v>
      </c>
      <c r="J4167" t="n">
        <v>0</v>
      </c>
      <c r="K4167">
        <f>E4167-F4167</f>
        <v/>
      </c>
      <c r="L4167" s="10">
        <f>IFERROR(K4167/E4167,0)</f>
        <v/>
      </c>
      <c r="M4167">
        <f>YEAR(A4167)</f>
        <v/>
      </c>
      <c r="N4167">
        <f>"Q"&amp;ROUNDUP(MONTH(A4167)/3,0)</f>
        <v/>
      </c>
      <c r="O4167">
        <f>TEXT(A4167,"mmm")</f>
        <v/>
      </c>
    </row>
    <row r="4168">
      <c r="A4168" s="13" t="n">
        <v>45748</v>
      </c>
      <c r="B4168" t="inlineStr">
        <is>
          <t>Central</t>
        </is>
      </c>
      <c r="C4168" t="inlineStr">
        <is>
          <t>Retail Store</t>
        </is>
      </c>
      <c r="D4168" t="inlineStr">
        <is>
          <t>Sports</t>
        </is>
      </c>
      <c r="E4168" t="n">
        <v>4582.84</v>
      </c>
      <c r="F4168" t="n">
        <v>2860.75</v>
      </c>
      <c r="G4168" t="n">
        <v>4658.45</v>
      </c>
      <c r="H4168" t="n">
        <v>3</v>
      </c>
      <c r="I4168" t="n">
        <v>2</v>
      </c>
      <c r="J4168" t="n">
        <v>0</v>
      </c>
      <c r="K4168">
        <f>E4168-F4168</f>
        <v/>
      </c>
      <c r="L4168" s="10">
        <f>IFERROR(K4168/E4168,0)</f>
        <v/>
      </c>
      <c r="M4168">
        <f>YEAR(A4168)</f>
        <v/>
      </c>
      <c r="N4168">
        <f>"Q"&amp;ROUNDUP(MONTH(A4168)/3,0)</f>
        <v/>
      </c>
      <c r="O4168">
        <f>TEXT(A4168,"mmm")</f>
        <v/>
      </c>
    </row>
    <row r="4169">
      <c r="A4169" s="13" t="n">
        <v>45748</v>
      </c>
      <c r="B4169" t="inlineStr">
        <is>
          <t>Central</t>
        </is>
      </c>
      <c r="C4169" t="inlineStr">
        <is>
          <t>Website</t>
        </is>
      </c>
      <c r="D4169" t="inlineStr">
        <is>
          <t>Beauty</t>
        </is>
      </c>
      <c r="E4169" t="n">
        <v>9386.719999999999</v>
      </c>
      <c r="F4169" t="n">
        <v>5101.23</v>
      </c>
      <c r="G4169" t="n">
        <v>9598.129999999999</v>
      </c>
      <c r="H4169" t="n">
        <v>16</v>
      </c>
      <c r="I4169" t="n">
        <v>11</v>
      </c>
      <c r="J4169" t="n">
        <v>1</v>
      </c>
      <c r="K4169">
        <f>E4169-F4169</f>
        <v/>
      </c>
      <c r="L4169" s="10">
        <f>IFERROR(K4169/E4169,0)</f>
        <v/>
      </c>
      <c r="M4169">
        <f>YEAR(A4169)</f>
        <v/>
      </c>
      <c r="N4169">
        <f>"Q"&amp;ROUNDUP(MONTH(A4169)/3,0)</f>
        <v/>
      </c>
      <c r="O4169">
        <f>TEXT(A4169,"mmm")</f>
        <v/>
      </c>
    </row>
    <row r="4170">
      <c r="A4170" s="13" t="n">
        <v>45748</v>
      </c>
      <c r="B4170" t="inlineStr">
        <is>
          <t>Central</t>
        </is>
      </c>
      <c r="C4170" t="inlineStr">
        <is>
          <t>Website</t>
        </is>
      </c>
      <c r="D4170" t="inlineStr">
        <is>
          <t>Books</t>
        </is>
      </c>
      <c r="E4170" t="n">
        <v>4000.13</v>
      </c>
      <c r="F4170" t="n">
        <v>2806.24</v>
      </c>
      <c r="G4170" t="n">
        <v>4186.86</v>
      </c>
      <c r="H4170" t="n">
        <v>9</v>
      </c>
      <c r="I4170" t="n">
        <v>7</v>
      </c>
      <c r="J4170" t="n">
        <v>0</v>
      </c>
      <c r="K4170">
        <f>E4170-F4170</f>
        <v/>
      </c>
      <c r="L4170" s="10">
        <f>IFERROR(K4170/E4170,0)</f>
        <v/>
      </c>
      <c r="M4170">
        <f>YEAR(A4170)</f>
        <v/>
      </c>
      <c r="N4170">
        <f>"Q"&amp;ROUNDUP(MONTH(A4170)/3,0)</f>
        <v/>
      </c>
      <c r="O4170">
        <f>TEXT(A4170,"mmm")</f>
        <v/>
      </c>
    </row>
    <row r="4171">
      <c r="A4171" s="13" t="n">
        <v>45748</v>
      </c>
      <c r="B4171" t="inlineStr">
        <is>
          <t>Central</t>
        </is>
      </c>
      <c r="C4171" t="inlineStr">
        <is>
          <t>Website</t>
        </is>
      </c>
      <c r="D4171" t="inlineStr">
        <is>
          <t>Electronics</t>
        </is>
      </c>
      <c r="E4171" t="n">
        <v>131318.36</v>
      </c>
      <c r="F4171" t="n">
        <v>116891.8</v>
      </c>
      <c r="G4171" t="n">
        <v>140161.28</v>
      </c>
      <c r="H4171" t="n">
        <v>13</v>
      </c>
      <c r="I4171" t="n">
        <v>10</v>
      </c>
      <c r="J4171" t="n">
        <v>1</v>
      </c>
      <c r="K4171">
        <f>E4171-F4171</f>
        <v/>
      </c>
      <c r="L4171" s="10">
        <f>IFERROR(K4171/E4171,0)</f>
        <v/>
      </c>
      <c r="M4171">
        <f>YEAR(A4171)</f>
        <v/>
      </c>
      <c r="N4171">
        <f>"Q"&amp;ROUNDUP(MONTH(A4171)/3,0)</f>
        <v/>
      </c>
      <c r="O4171">
        <f>TEXT(A4171,"mmm")</f>
        <v/>
      </c>
    </row>
    <row r="4172">
      <c r="A4172" s="13" t="n">
        <v>45748</v>
      </c>
      <c r="B4172" t="inlineStr">
        <is>
          <t>Central</t>
        </is>
      </c>
      <c r="C4172" t="inlineStr">
        <is>
          <t>Website</t>
        </is>
      </c>
      <c r="D4172" t="inlineStr">
        <is>
          <t>Fashion</t>
        </is>
      </c>
      <c r="E4172" t="n">
        <v>22003.36</v>
      </c>
      <c r="F4172" t="n">
        <v>11976.43</v>
      </c>
      <c r="G4172" t="n">
        <v>23346.33</v>
      </c>
      <c r="H4172" t="n">
        <v>15</v>
      </c>
      <c r="I4172" t="n">
        <v>14</v>
      </c>
      <c r="J4172" t="n">
        <v>1</v>
      </c>
      <c r="K4172">
        <f>E4172-F4172</f>
        <v/>
      </c>
      <c r="L4172" s="10">
        <f>IFERROR(K4172/E4172,0)</f>
        <v/>
      </c>
      <c r="M4172">
        <f>YEAR(A4172)</f>
        <v/>
      </c>
      <c r="N4172">
        <f>"Q"&amp;ROUNDUP(MONTH(A4172)/3,0)</f>
        <v/>
      </c>
      <c r="O4172">
        <f>TEXT(A4172,"mmm")</f>
        <v/>
      </c>
    </row>
    <row r="4173">
      <c r="A4173" s="13" t="n">
        <v>45748</v>
      </c>
      <c r="B4173" t="inlineStr">
        <is>
          <t>Central</t>
        </is>
      </c>
      <c r="C4173" t="inlineStr">
        <is>
          <t>Website</t>
        </is>
      </c>
      <c r="D4173" t="inlineStr">
        <is>
          <t>Grocery</t>
        </is>
      </c>
      <c r="E4173" t="n">
        <v>7572.82</v>
      </c>
      <c r="F4173" t="n">
        <v>6132.48</v>
      </c>
      <c r="G4173" t="n">
        <v>7971.38</v>
      </c>
      <c r="H4173" t="n">
        <v>20</v>
      </c>
      <c r="I4173" t="n">
        <v>7</v>
      </c>
      <c r="J4173" t="n">
        <v>0</v>
      </c>
      <c r="K4173">
        <f>E4173-F4173</f>
        <v/>
      </c>
      <c r="L4173" s="10">
        <f>IFERROR(K4173/E4173,0)</f>
        <v/>
      </c>
      <c r="M4173">
        <f>YEAR(A4173)</f>
        <v/>
      </c>
      <c r="N4173">
        <f>"Q"&amp;ROUNDUP(MONTH(A4173)/3,0)</f>
        <v/>
      </c>
      <c r="O4173">
        <f>TEXT(A4173,"mmm")</f>
        <v/>
      </c>
    </row>
    <row r="4174">
      <c r="A4174" s="13" t="n">
        <v>45748</v>
      </c>
      <c r="B4174" t="inlineStr">
        <is>
          <t>Central</t>
        </is>
      </c>
      <c r="C4174" t="inlineStr">
        <is>
          <t>Website</t>
        </is>
      </c>
      <c r="D4174" t="inlineStr">
        <is>
          <t>Home &amp; Kitchen</t>
        </is>
      </c>
      <c r="E4174" t="n">
        <v>15006.87</v>
      </c>
      <c r="F4174" t="n">
        <v>10833.84</v>
      </c>
      <c r="G4174" t="n">
        <v>16593.89</v>
      </c>
      <c r="H4174" t="n">
        <v>8</v>
      </c>
      <c r="I4174" t="n">
        <v>5</v>
      </c>
      <c r="J4174" t="n">
        <v>0</v>
      </c>
      <c r="K4174">
        <f>E4174-F4174</f>
        <v/>
      </c>
      <c r="L4174" s="10">
        <f>IFERROR(K4174/E4174,0)</f>
        <v/>
      </c>
      <c r="M4174">
        <f>YEAR(A4174)</f>
        <v/>
      </c>
      <c r="N4174">
        <f>"Q"&amp;ROUNDUP(MONTH(A4174)/3,0)</f>
        <v/>
      </c>
      <c r="O4174">
        <f>TEXT(A4174,"mmm")</f>
        <v/>
      </c>
    </row>
    <row r="4175">
      <c r="A4175" s="13" t="n">
        <v>45748</v>
      </c>
      <c r="B4175" t="inlineStr">
        <is>
          <t>Central</t>
        </is>
      </c>
      <c r="C4175" t="inlineStr">
        <is>
          <t>Website</t>
        </is>
      </c>
      <c r="D4175" t="inlineStr">
        <is>
          <t>Sports</t>
        </is>
      </c>
      <c r="E4175" t="n">
        <v>12993.1</v>
      </c>
      <c r="F4175" t="n">
        <v>8599.139999999999</v>
      </c>
      <c r="G4175" t="n">
        <v>13697.38</v>
      </c>
      <c r="H4175" t="n">
        <v>6</v>
      </c>
      <c r="I4175" t="n">
        <v>5</v>
      </c>
      <c r="J4175" t="n">
        <v>0</v>
      </c>
      <c r="K4175">
        <f>E4175-F4175</f>
        <v/>
      </c>
      <c r="L4175" s="10">
        <f>IFERROR(K4175/E4175,0)</f>
        <v/>
      </c>
      <c r="M4175">
        <f>YEAR(A4175)</f>
        <v/>
      </c>
      <c r="N4175">
        <f>"Q"&amp;ROUNDUP(MONTH(A4175)/3,0)</f>
        <v/>
      </c>
      <c r="O4175">
        <f>TEXT(A4175,"mmm")</f>
        <v/>
      </c>
    </row>
    <row r="4176">
      <c r="A4176" s="13" t="n">
        <v>45748</v>
      </c>
      <c r="B4176" t="inlineStr">
        <is>
          <t>East</t>
        </is>
      </c>
      <c r="C4176" t="inlineStr">
        <is>
          <t>Marketplace</t>
        </is>
      </c>
      <c r="D4176" t="inlineStr">
        <is>
          <t>Beauty</t>
        </is>
      </c>
      <c r="E4176" t="n">
        <v>8209.620000000001</v>
      </c>
      <c r="F4176" t="n">
        <v>4384.92</v>
      </c>
      <c r="G4176" t="n">
        <v>8905.860000000001</v>
      </c>
      <c r="H4176" t="n">
        <v>16</v>
      </c>
      <c r="I4176" t="n">
        <v>11</v>
      </c>
      <c r="J4176" t="n">
        <v>0</v>
      </c>
      <c r="K4176">
        <f>E4176-F4176</f>
        <v/>
      </c>
      <c r="L4176" s="10">
        <f>IFERROR(K4176/E4176,0)</f>
        <v/>
      </c>
      <c r="M4176">
        <f>YEAR(A4176)</f>
        <v/>
      </c>
      <c r="N4176">
        <f>"Q"&amp;ROUNDUP(MONTH(A4176)/3,0)</f>
        <v/>
      </c>
      <c r="O4176">
        <f>TEXT(A4176,"mmm")</f>
        <v/>
      </c>
    </row>
    <row r="4177">
      <c r="A4177" s="13" t="n">
        <v>45748</v>
      </c>
      <c r="B4177" t="inlineStr">
        <is>
          <t>East</t>
        </is>
      </c>
      <c r="C4177" t="inlineStr">
        <is>
          <t>Marketplace</t>
        </is>
      </c>
      <c r="D4177" t="inlineStr">
        <is>
          <t>Books</t>
        </is>
      </c>
      <c r="E4177" t="n">
        <v>10526.33</v>
      </c>
      <c r="F4177" t="n">
        <v>7763.47</v>
      </c>
      <c r="G4177" t="n">
        <v>11573.13</v>
      </c>
      <c r="H4177" t="n">
        <v>20</v>
      </c>
      <c r="I4177" t="n">
        <v>14</v>
      </c>
      <c r="J4177" t="n">
        <v>0</v>
      </c>
      <c r="K4177">
        <f>E4177-F4177</f>
        <v/>
      </c>
      <c r="L4177" s="10">
        <f>IFERROR(K4177/E4177,0)</f>
        <v/>
      </c>
      <c r="M4177">
        <f>YEAR(A4177)</f>
        <v/>
      </c>
      <c r="N4177">
        <f>"Q"&amp;ROUNDUP(MONTH(A4177)/3,0)</f>
        <v/>
      </c>
      <c r="O4177">
        <f>TEXT(A4177,"mmm")</f>
        <v/>
      </c>
    </row>
    <row r="4178">
      <c r="A4178" s="13" t="n">
        <v>45748</v>
      </c>
      <c r="B4178" t="inlineStr">
        <is>
          <t>East</t>
        </is>
      </c>
      <c r="C4178" t="inlineStr">
        <is>
          <t>Marketplace</t>
        </is>
      </c>
      <c r="D4178" t="inlineStr">
        <is>
          <t>Electronics</t>
        </is>
      </c>
      <c r="E4178" t="n">
        <v>148494.47</v>
      </c>
      <c r="F4178" t="n">
        <v>134576.47</v>
      </c>
      <c r="G4178" t="n">
        <v>163713.15</v>
      </c>
      <c r="H4178" t="n">
        <v>18</v>
      </c>
      <c r="I4178" t="n">
        <v>16</v>
      </c>
      <c r="J4178" t="n">
        <v>3</v>
      </c>
      <c r="K4178">
        <f>E4178-F4178</f>
        <v/>
      </c>
      <c r="L4178" s="10">
        <f>IFERROR(K4178/E4178,0)</f>
        <v/>
      </c>
      <c r="M4178">
        <f>YEAR(A4178)</f>
        <v/>
      </c>
      <c r="N4178">
        <f>"Q"&amp;ROUNDUP(MONTH(A4178)/3,0)</f>
        <v/>
      </c>
      <c r="O4178">
        <f>TEXT(A4178,"mmm")</f>
        <v/>
      </c>
    </row>
    <row r="4179">
      <c r="A4179" s="13" t="n">
        <v>45748</v>
      </c>
      <c r="B4179" t="inlineStr">
        <is>
          <t>East</t>
        </is>
      </c>
      <c r="C4179" t="inlineStr">
        <is>
          <t>Marketplace</t>
        </is>
      </c>
      <c r="D4179" t="inlineStr">
        <is>
          <t>Fashion</t>
        </is>
      </c>
      <c r="E4179" t="n">
        <v>46110.87</v>
      </c>
      <c r="F4179" t="n">
        <v>25789.31</v>
      </c>
      <c r="G4179" t="n">
        <v>51035.31</v>
      </c>
      <c r="H4179" t="n">
        <v>35</v>
      </c>
      <c r="I4179" t="n">
        <v>29</v>
      </c>
      <c r="J4179" t="n">
        <v>4</v>
      </c>
      <c r="K4179">
        <f>E4179-F4179</f>
        <v/>
      </c>
      <c r="L4179" s="10">
        <f>IFERROR(K4179/E4179,0)</f>
        <v/>
      </c>
      <c r="M4179">
        <f>YEAR(A4179)</f>
        <v/>
      </c>
      <c r="N4179">
        <f>"Q"&amp;ROUNDUP(MONTH(A4179)/3,0)</f>
        <v/>
      </c>
      <c r="O4179">
        <f>TEXT(A4179,"mmm")</f>
        <v/>
      </c>
    </row>
    <row r="4180">
      <c r="A4180" s="13" t="n">
        <v>45748</v>
      </c>
      <c r="B4180" t="inlineStr">
        <is>
          <t>East</t>
        </is>
      </c>
      <c r="C4180" t="inlineStr">
        <is>
          <t>Marketplace</t>
        </is>
      </c>
      <c r="D4180" t="inlineStr">
        <is>
          <t>Grocery</t>
        </is>
      </c>
      <c r="E4180" t="n">
        <v>17943.15</v>
      </c>
      <c r="F4180" t="n">
        <v>15611.94</v>
      </c>
      <c r="G4180" t="n">
        <v>20053.91</v>
      </c>
      <c r="H4180" t="n">
        <v>39</v>
      </c>
      <c r="I4180" t="n">
        <v>15</v>
      </c>
      <c r="J4180" t="n">
        <v>0</v>
      </c>
      <c r="K4180">
        <f>E4180-F4180</f>
        <v/>
      </c>
      <c r="L4180" s="10">
        <f>IFERROR(K4180/E4180,0)</f>
        <v/>
      </c>
      <c r="M4180">
        <f>YEAR(A4180)</f>
        <v/>
      </c>
      <c r="N4180">
        <f>"Q"&amp;ROUNDUP(MONTH(A4180)/3,0)</f>
        <v/>
      </c>
      <c r="O4180">
        <f>TEXT(A4180,"mmm")</f>
        <v/>
      </c>
    </row>
    <row r="4181">
      <c r="A4181" s="13" t="n">
        <v>45748</v>
      </c>
      <c r="B4181" t="inlineStr">
        <is>
          <t>East</t>
        </is>
      </c>
      <c r="C4181" t="inlineStr">
        <is>
          <t>Marketplace</t>
        </is>
      </c>
      <c r="D4181" t="inlineStr">
        <is>
          <t>Home &amp; Kitchen</t>
        </is>
      </c>
      <c r="E4181" t="n">
        <v>22035.28</v>
      </c>
      <c r="F4181" t="n">
        <v>15582.87</v>
      </c>
      <c r="G4181" t="n">
        <v>24511.2</v>
      </c>
      <c r="H4181" t="n">
        <v>8</v>
      </c>
      <c r="I4181" t="n">
        <v>7</v>
      </c>
      <c r="J4181" t="n">
        <v>0</v>
      </c>
      <c r="K4181">
        <f>E4181-F4181</f>
        <v/>
      </c>
      <c r="L4181" s="10">
        <f>IFERROR(K4181/E4181,0)</f>
        <v/>
      </c>
      <c r="M4181">
        <f>YEAR(A4181)</f>
        <v/>
      </c>
      <c r="N4181">
        <f>"Q"&amp;ROUNDUP(MONTH(A4181)/3,0)</f>
        <v/>
      </c>
      <c r="O4181">
        <f>TEXT(A4181,"mmm")</f>
        <v/>
      </c>
    </row>
    <row r="4182">
      <c r="A4182" s="13" t="n">
        <v>45748</v>
      </c>
      <c r="B4182" t="inlineStr">
        <is>
          <t>East</t>
        </is>
      </c>
      <c r="C4182" t="inlineStr">
        <is>
          <t>Marketplace</t>
        </is>
      </c>
      <c r="D4182" t="inlineStr">
        <is>
          <t>Sports</t>
        </is>
      </c>
      <c r="E4182" t="n">
        <v>22389.48</v>
      </c>
      <c r="F4182" t="n">
        <v>16201.61</v>
      </c>
      <c r="G4182" t="n">
        <v>25782.07</v>
      </c>
      <c r="H4182" t="n">
        <v>13</v>
      </c>
      <c r="I4182" t="n">
        <v>11</v>
      </c>
      <c r="J4182" t="n">
        <v>2</v>
      </c>
      <c r="K4182">
        <f>E4182-F4182</f>
        <v/>
      </c>
      <c r="L4182" s="10">
        <f>IFERROR(K4182/E4182,0)</f>
        <v/>
      </c>
      <c r="M4182">
        <f>YEAR(A4182)</f>
        <v/>
      </c>
      <c r="N4182">
        <f>"Q"&amp;ROUNDUP(MONTH(A4182)/3,0)</f>
        <v/>
      </c>
      <c r="O4182">
        <f>TEXT(A4182,"mmm")</f>
        <v/>
      </c>
    </row>
    <row r="4183">
      <c r="A4183" s="13" t="n">
        <v>45748</v>
      </c>
      <c r="B4183" t="inlineStr">
        <is>
          <t>East</t>
        </is>
      </c>
      <c r="C4183" t="inlineStr">
        <is>
          <t>Mobile App</t>
        </is>
      </c>
      <c r="D4183" t="inlineStr">
        <is>
          <t>Beauty</t>
        </is>
      </c>
      <c r="E4183" t="n">
        <v>14593.7</v>
      </c>
      <c r="F4183" t="n">
        <v>7675.74</v>
      </c>
      <c r="G4183" t="n">
        <v>15526.36</v>
      </c>
      <c r="H4183" t="n">
        <v>25</v>
      </c>
      <c r="I4183" t="n">
        <v>20</v>
      </c>
      <c r="J4183" t="n">
        <v>3</v>
      </c>
      <c r="K4183">
        <f>E4183-F4183</f>
        <v/>
      </c>
      <c r="L4183" s="10">
        <f>IFERROR(K4183/E4183,0)</f>
        <v/>
      </c>
      <c r="M4183">
        <f>YEAR(A4183)</f>
        <v/>
      </c>
      <c r="N4183">
        <f>"Q"&amp;ROUNDUP(MONTH(A4183)/3,0)</f>
        <v/>
      </c>
      <c r="O4183">
        <f>TEXT(A4183,"mmm")</f>
        <v/>
      </c>
    </row>
    <row r="4184">
      <c r="A4184" s="13" t="n">
        <v>45748</v>
      </c>
      <c r="B4184" t="inlineStr">
        <is>
          <t>East</t>
        </is>
      </c>
      <c r="C4184" t="inlineStr">
        <is>
          <t>Mobile App</t>
        </is>
      </c>
      <c r="D4184" t="inlineStr">
        <is>
          <t>Books</t>
        </is>
      </c>
      <c r="E4184" t="n">
        <v>11022.42</v>
      </c>
      <c r="F4184" t="n">
        <v>8147.54</v>
      </c>
      <c r="G4184" t="n">
        <v>11913.82</v>
      </c>
      <c r="H4184" t="n">
        <v>25</v>
      </c>
      <c r="I4184" t="n">
        <v>21</v>
      </c>
      <c r="J4184" t="n">
        <v>0</v>
      </c>
      <c r="K4184">
        <f>E4184-F4184</f>
        <v/>
      </c>
      <c r="L4184" s="10">
        <f>IFERROR(K4184/E4184,0)</f>
        <v/>
      </c>
      <c r="M4184">
        <f>YEAR(A4184)</f>
        <v/>
      </c>
      <c r="N4184">
        <f>"Q"&amp;ROUNDUP(MONTH(A4184)/3,0)</f>
        <v/>
      </c>
      <c r="O4184">
        <f>TEXT(A4184,"mmm")</f>
        <v/>
      </c>
    </row>
    <row r="4185">
      <c r="A4185" s="13" t="n">
        <v>45748</v>
      </c>
      <c r="B4185" t="inlineStr">
        <is>
          <t>East</t>
        </is>
      </c>
      <c r="C4185" t="inlineStr">
        <is>
          <t>Mobile App</t>
        </is>
      </c>
      <c r="D4185" t="inlineStr">
        <is>
          <t>Electronics</t>
        </is>
      </c>
      <c r="E4185" t="n">
        <v>397469.39</v>
      </c>
      <c r="F4185" t="n">
        <v>356764.47</v>
      </c>
      <c r="G4185" t="n">
        <v>426371.06</v>
      </c>
      <c r="H4185" t="n">
        <v>36</v>
      </c>
      <c r="I4185" t="n">
        <v>30</v>
      </c>
      <c r="J4185" t="n">
        <v>3</v>
      </c>
      <c r="K4185">
        <f>E4185-F4185</f>
        <v/>
      </c>
      <c r="L4185" s="10">
        <f>IFERROR(K4185/E4185,0)</f>
        <v/>
      </c>
      <c r="M4185">
        <f>YEAR(A4185)</f>
        <v/>
      </c>
      <c r="N4185">
        <f>"Q"&amp;ROUNDUP(MONTH(A4185)/3,0)</f>
        <v/>
      </c>
      <c r="O4185">
        <f>TEXT(A4185,"mmm")</f>
        <v/>
      </c>
    </row>
    <row r="4186">
      <c r="A4186" s="13" t="n">
        <v>45748</v>
      </c>
      <c r="B4186" t="inlineStr">
        <is>
          <t>East</t>
        </is>
      </c>
      <c r="C4186" t="inlineStr">
        <is>
          <t>Mobile App</t>
        </is>
      </c>
      <c r="D4186" t="inlineStr">
        <is>
          <t>Fashion</t>
        </is>
      </c>
      <c r="E4186" t="n">
        <v>63866.8</v>
      </c>
      <c r="F4186" t="n">
        <v>33489.01</v>
      </c>
      <c r="G4186" t="n">
        <v>69388.95</v>
      </c>
      <c r="H4186" t="n">
        <v>46</v>
      </c>
      <c r="I4186" t="n">
        <v>39</v>
      </c>
      <c r="J4186" t="n">
        <v>5</v>
      </c>
      <c r="K4186">
        <f>E4186-F4186</f>
        <v/>
      </c>
      <c r="L4186" s="10">
        <f>IFERROR(K4186/E4186,0)</f>
        <v/>
      </c>
      <c r="M4186">
        <f>YEAR(A4186)</f>
        <v/>
      </c>
      <c r="N4186">
        <f>"Q"&amp;ROUNDUP(MONTH(A4186)/3,0)</f>
        <v/>
      </c>
      <c r="O4186">
        <f>TEXT(A4186,"mmm")</f>
        <v/>
      </c>
    </row>
    <row r="4187">
      <c r="A4187" s="13" t="n">
        <v>45748</v>
      </c>
      <c r="B4187" t="inlineStr">
        <is>
          <t>East</t>
        </is>
      </c>
      <c r="C4187" t="inlineStr">
        <is>
          <t>Mobile App</t>
        </is>
      </c>
      <c r="D4187" t="inlineStr">
        <is>
          <t>Grocery</t>
        </is>
      </c>
      <c r="E4187" t="n">
        <v>31425.13</v>
      </c>
      <c r="F4187" t="n">
        <v>26062.78</v>
      </c>
      <c r="G4187" t="n">
        <v>33457.03</v>
      </c>
      <c r="H4187" t="n">
        <v>77</v>
      </c>
      <c r="I4187" t="n">
        <v>30</v>
      </c>
      <c r="J4187" t="n">
        <v>0</v>
      </c>
      <c r="K4187">
        <f>E4187-F4187</f>
        <v/>
      </c>
      <c r="L4187" s="10">
        <f>IFERROR(K4187/E4187,0)</f>
        <v/>
      </c>
      <c r="M4187">
        <f>YEAR(A4187)</f>
        <v/>
      </c>
      <c r="N4187">
        <f>"Q"&amp;ROUNDUP(MONTH(A4187)/3,0)</f>
        <v/>
      </c>
      <c r="O4187">
        <f>TEXT(A4187,"mmm")</f>
        <v/>
      </c>
    </row>
    <row r="4188">
      <c r="A4188" s="13" t="n">
        <v>45748</v>
      </c>
      <c r="B4188" t="inlineStr">
        <is>
          <t>East</t>
        </is>
      </c>
      <c r="C4188" t="inlineStr">
        <is>
          <t>Mobile App</t>
        </is>
      </c>
      <c r="D4188" t="inlineStr">
        <is>
          <t>Home &amp; Kitchen</t>
        </is>
      </c>
      <c r="E4188" t="n">
        <v>74914.89</v>
      </c>
      <c r="F4188" t="n">
        <v>51862.57</v>
      </c>
      <c r="G4188" t="n">
        <v>81489.84</v>
      </c>
      <c r="H4188" t="n">
        <v>38</v>
      </c>
      <c r="I4188" t="n">
        <v>33</v>
      </c>
      <c r="J4188" t="n">
        <v>0</v>
      </c>
      <c r="K4188">
        <f>E4188-F4188</f>
        <v/>
      </c>
      <c r="L4188" s="10">
        <f>IFERROR(K4188/E4188,0)</f>
        <v/>
      </c>
      <c r="M4188">
        <f>YEAR(A4188)</f>
        <v/>
      </c>
      <c r="N4188">
        <f>"Q"&amp;ROUNDUP(MONTH(A4188)/3,0)</f>
        <v/>
      </c>
      <c r="O4188">
        <f>TEXT(A4188,"mmm")</f>
        <v/>
      </c>
    </row>
    <row r="4189">
      <c r="A4189" s="13" t="n">
        <v>45748</v>
      </c>
      <c r="B4189" t="inlineStr">
        <is>
          <t>East</t>
        </is>
      </c>
      <c r="C4189" t="inlineStr">
        <is>
          <t>Mobile App</t>
        </is>
      </c>
      <c r="D4189" t="inlineStr">
        <is>
          <t>Sports</t>
        </is>
      </c>
      <c r="E4189" t="n">
        <v>24140.78</v>
      </c>
      <c r="F4189" t="n">
        <v>15942.55</v>
      </c>
      <c r="G4189" t="n">
        <v>26129.29</v>
      </c>
      <c r="H4189" t="n">
        <v>12</v>
      </c>
      <c r="I4189" t="n">
        <v>11</v>
      </c>
      <c r="J4189" t="n">
        <v>0</v>
      </c>
      <c r="K4189">
        <f>E4189-F4189</f>
        <v/>
      </c>
      <c r="L4189" s="10">
        <f>IFERROR(K4189/E4189,0)</f>
        <v/>
      </c>
      <c r="M4189">
        <f>YEAR(A4189)</f>
        <v/>
      </c>
      <c r="N4189">
        <f>"Q"&amp;ROUNDUP(MONTH(A4189)/3,0)</f>
        <v/>
      </c>
      <c r="O4189">
        <f>TEXT(A4189,"mmm")</f>
        <v/>
      </c>
    </row>
    <row r="4190">
      <c r="A4190" s="13" t="n">
        <v>45748</v>
      </c>
      <c r="B4190" t="inlineStr">
        <is>
          <t>East</t>
        </is>
      </c>
      <c r="C4190" t="inlineStr">
        <is>
          <t>Retail Store</t>
        </is>
      </c>
      <c r="D4190" t="inlineStr">
        <is>
          <t>Beauty</t>
        </is>
      </c>
      <c r="E4190" t="n">
        <v>4999.2</v>
      </c>
      <c r="F4190" t="n">
        <v>2593.98</v>
      </c>
      <c r="G4190" t="n">
        <v>5300.93</v>
      </c>
      <c r="H4190" t="n">
        <v>9</v>
      </c>
      <c r="I4190" t="n">
        <v>8</v>
      </c>
      <c r="J4190" t="n">
        <v>0</v>
      </c>
      <c r="K4190">
        <f>E4190-F4190</f>
        <v/>
      </c>
      <c r="L4190" s="10">
        <f>IFERROR(K4190/E4190,0)</f>
        <v/>
      </c>
      <c r="M4190">
        <f>YEAR(A4190)</f>
        <v/>
      </c>
      <c r="N4190">
        <f>"Q"&amp;ROUNDUP(MONTH(A4190)/3,0)</f>
        <v/>
      </c>
      <c r="O4190">
        <f>TEXT(A4190,"mmm")</f>
        <v/>
      </c>
    </row>
    <row r="4191">
      <c r="A4191" s="13" t="n">
        <v>45748</v>
      </c>
      <c r="B4191" t="inlineStr">
        <is>
          <t>East</t>
        </is>
      </c>
      <c r="C4191" t="inlineStr">
        <is>
          <t>Retail Store</t>
        </is>
      </c>
      <c r="D4191" t="inlineStr">
        <is>
          <t>Books</t>
        </is>
      </c>
      <c r="E4191" t="n">
        <v>5006.83</v>
      </c>
      <c r="F4191" t="n">
        <v>3560.84</v>
      </c>
      <c r="G4191" t="n">
        <v>5096.5</v>
      </c>
      <c r="H4191" t="n">
        <v>8</v>
      </c>
      <c r="I4191" t="n">
        <v>6</v>
      </c>
      <c r="J4191" t="n">
        <v>0</v>
      </c>
      <c r="K4191">
        <f>E4191-F4191</f>
        <v/>
      </c>
      <c r="L4191" s="10">
        <f>IFERROR(K4191/E4191,0)</f>
        <v/>
      </c>
      <c r="M4191">
        <f>YEAR(A4191)</f>
        <v/>
      </c>
      <c r="N4191">
        <f>"Q"&amp;ROUNDUP(MONTH(A4191)/3,0)</f>
        <v/>
      </c>
      <c r="O4191">
        <f>TEXT(A4191,"mmm")</f>
        <v/>
      </c>
    </row>
    <row r="4192">
      <c r="A4192" s="13" t="n">
        <v>45748</v>
      </c>
      <c r="B4192" t="inlineStr">
        <is>
          <t>East</t>
        </is>
      </c>
      <c r="C4192" t="inlineStr">
        <is>
          <t>Retail Store</t>
        </is>
      </c>
      <c r="D4192" t="inlineStr">
        <is>
          <t>Electronics</t>
        </is>
      </c>
      <c r="E4192" t="n">
        <v>290979.06</v>
      </c>
      <c r="F4192" t="n">
        <v>250226.69</v>
      </c>
      <c r="G4192" t="n">
        <v>301685.28</v>
      </c>
      <c r="H4192" t="n">
        <v>15</v>
      </c>
      <c r="I4192" t="n">
        <v>14</v>
      </c>
      <c r="J4192" t="n">
        <v>2</v>
      </c>
      <c r="K4192">
        <f>E4192-F4192</f>
        <v/>
      </c>
      <c r="L4192" s="10">
        <f>IFERROR(K4192/E4192,0)</f>
        <v/>
      </c>
      <c r="M4192">
        <f>YEAR(A4192)</f>
        <v/>
      </c>
      <c r="N4192">
        <f>"Q"&amp;ROUNDUP(MONTH(A4192)/3,0)</f>
        <v/>
      </c>
      <c r="O4192">
        <f>TEXT(A4192,"mmm")</f>
        <v/>
      </c>
    </row>
    <row r="4193">
      <c r="A4193" s="13" t="n">
        <v>45748</v>
      </c>
      <c r="B4193" t="inlineStr">
        <is>
          <t>East</t>
        </is>
      </c>
      <c r="C4193" t="inlineStr">
        <is>
          <t>Retail Store</t>
        </is>
      </c>
      <c r="D4193" t="inlineStr">
        <is>
          <t>Fashion</t>
        </is>
      </c>
      <c r="E4193" t="n">
        <v>21534.81</v>
      </c>
      <c r="F4193" t="n">
        <v>11366.65</v>
      </c>
      <c r="G4193" t="n">
        <v>22513.5</v>
      </c>
      <c r="H4193" t="n">
        <v>15</v>
      </c>
      <c r="I4193" t="n">
        <v>13</v>
      </c>
      <c r="J4193" t="n">
        <v>0</v>
      </c>
      <c r="K4193">
        <f>E4193-F4193</f>
        <v/>
      </c>
      <c r="L4193" s="10">
        <f>IFERROR(K4193/E4193,0)</f>
        <v/>
      </c>
      <c r="M4193">
        <f>YEAR(A4193)</f>
        <v/>
      </c>
      <c r="N4193">
        <f>"Q"&amp;ROUNDUP(MONTH(A4193)/3,0)</f>
        <v/>
      </c>
      <c r="O4193">
        <f>TEXT(A4193,"mmm")</f>
        <v/>
      </c>
    </row>
    <row r="4194">
      <c r="A4194" s="13" t="n">
        <v>45748</v>
      </c>
      <c r="B4194" t="inlineStr">
        <is>
          <t>East</t>
        </is>
      </c>
      <c r="C4194" t="inlineStr">
        <is>
          <t>Retail Store</t>
        </is>
      </c>
      <c r="D4194" t="inlineStr">
        <is>
          <t>Grocery</t>
        </is>
      </c>
      <c r="E4194" t="n">
        <v>10804.15</v>
      </c>
      <c r="F4194" t="n">
        <v>8773.780000000001</v>
      </c>
      <c r="G4194" t="n">
        <v>11383.84</v>
      </c>
      <c r="H4194" t="n">
        <v>25</v>
      </c>
      <c r="I4194" t="n">
        <v>8</v>
      </c>
      <c r="J4194" t="n">
        <v>0</v>
      </c>
      <c r="K4194">
        <f>E4194-F4194</f>
        <v/>
      </c>
      <c r="L4194" s="10">
        <f>IFERROR(K4194/E4194,0)</f>
        <v/>
      </c>
      <c r="M4194">
        <f>YEAR(A4194)</f>
        <v/>
      </c>
      <c r="N4194">
        <f>"Q"&amp;ROUNDUP(MONTH(A4194)/3,0)</f>
        <v/>
      </c>
      <c r="O4194">
        <f>TEXT(A4194,"mmm")</f>
        <v/>
      </c>
    </row>
    <row r="4195">
      <c r="A4195" s="13" t="n">
        <v>45748</v>
      </c>
      <c r="B4195" t="inlineStr">
        <is>
          <t>East</t>
        </is>
      </c>
      <c r="C4195" t="inlineStr">
        <is>
          <t>Retail Store</t>
        </is>
      </c>
      <c r="D4195" t="inlineStr">
        <is>
          <t>Home &amp; Kitchen</t>
        </is>
      </c>
      <c r="E4195" t="n">
        <v>14611.6</v>
      </c>
      <c r="F4195" t="n">
        <v>9601.690000000001</v>
      </c>
      <c r="G4195" t="n">
        <v>15157.53</v>
      </c>
      <c r="H4195" t="n">
        <v>6</v>
      </c>
      <c r="I4195" t="n">
        <v>5</v>
      </c>
      <c r="J4195" t="n">
        <v>1</v>
      </c>
      <c r="K4195">
        <f>E4195-F4195</f>
        <v/>
      </c>
      <c r="L4195" s="10">
        <f>IFERROR(K4195/E4195,0)</f>
        <v/>
      </c>
      <c r="M4195">
        <f>YEAR(A4195)</f>
        <v/>
      </c>
      <c r="N4195">
        <f>"Q"&amp;ROUNDUP(MONTH(A4195)/3,0)</f>
        <v/>
      </c>
      <c r="O4195">
        <f>TEXT(A4195,"mmm")</f>
        <v/>
      </c>
    </row>
    <row r="4196">
      <c r="A4196" s="13" t="n">
        <v>45748</v>
      </c>
      <c r="B4196" t="inlineStr">
        <is>
          <t>East</t>
        </is>
      </c>
      <c r="C4196" t="inlineStr">
        <is>
          <t>Retail Store</t>
        </is>
      </c>
      <c r="D4196" t="inlineStr">
        <is>
          <t>Sports</t>
        </is>
      </c>
      <c r="E4196" t="n">
        <v>7634.04</v>
      </c>
      <c r="F4196" t="n">
        <v>4641.68</v>
      </c>
      <c r="G4196" t="n">
        <v>7891.36</v>
      </c>
      <c r="H4196" t="n">
        <v>4</v>
      </c>
      <c r="I4196" t="n">
        <v>3</v>
      </c>
      <c r="J4196" t="n">
        <v>0</v>
      </c>
      <c r="K4196">
        <f>E4196-F4196</f>
        <v/>
      </c>
      <c r="L4196" s="10">
        <f>IFERROR(K4196/E4196,0)</f>
        <v/>
      </c>
      <c r="M4196">
        <f>YEAR(A4196)</f>
        <v/>
      </c>
      <c r="N4196">
        <f>"Q"&amp;ROUNDUP(MONTH(A4196)/3,0)</f>
        <v/>
      </c>
      <c r="O4196">
        <f>TEXT(A4196,"mmm")</f>
        <v/>
      </c>
    </row>
    <row r="4197">
      <c r="A4197" s="13" t="n">
        <v>45748</v>
      </c>
      <c r="B4197" t="inlineStr">
        <is>
          <t>East</t>
        </is>
      </c>
      <c r="C4197" t="inlineStr">
        <is>
          <t>Website</t>
        </is>
      </c>
      <c r="D4197" t="inlineStr">
        <is>
          <t>Beauty</t>
        </is>
      </c>
      <c r="E4197" t="n">
        <v>25407.08</v>
      </c>
      <c r="F4197" t="n">
        <v>14892.27</v>
      </c>
      <c r="G4197" t="n">
        <v>27068.07</v>
      </c>
      <c r="H4197" t="n">
        <v>34</v>
      </c>
      <c r="I4197" t="n">
        <v>23</v>
      </c>
      <c r="J4197" t="n">
        <v>0</v>
      </c>
      <c r="K4197">
        <f>E4197-F4197</f>
        <v/>
      </c>
      <c r="L4197" s="10">
        <f>IFERROR(K4197/E4197,0)</f>
        <v/>
      </c>
      <c r="M4197">
        <f>YEAR(A4197)</f>
        <v/>
      </c>
      <c r="N4197">
        <f>"Q"&amp;ROUNDUP(MONTH(A4197)/3,0)</f>
        <v/>
      </c>
      <c r="O4197">
        <f>TEXT(A4197,"mmm")</f>
        <v/>
      </c>
    </row>
    <row r="4198">
      <c r="A4198" s="13" t="n">
        <v>45748</v>
      </c>
      <c r="B4198" t="inlineStr">
        <is>
          <t>East</t>
        </is>
      </c>
      <c r="C4198" t="inlineStr">
        <is>
          <t>Website</t>
        </is>
      </c>
      <c r="D4198" t="inlineStr">
        <is>
          <t>Books</t>
        </is>
      </c>
      <c r="E4198" t="n">
        <v>7060.96</v>
      </c>
      <c r="F4198" t="n">
        <v>5054.94</v>
      </c>
      <c r="G4198" t="n">
        <v>7414.33</v>
      </c>
      <c r="H4198" t="n">
        <v>15</v>
      </c>
      <c r="I4198" t="n">
        <v>13</v>
      </c>
      <c r="J4198" t="n">
        <v>0</v>
      </c>
      <c r="K4198">
        <f>E4198-F4198</f>
        <v/>
      </c>
      <c r="L4198" s="10">
        <f>IFERROR(K4198/E4198,0)</f>
        <v/>
      </c>
      <c r="M4198">
        <f>YEAR(A4198)</f>
        <v/>
      </c>
      <c r="N4198">
        <f>"Q"&amp;ROUNDUP(MONTH(A4198)/3,0)</f>
        <v/>
      </c>
      <c r="O4198">
        <f>TEXT(A4198,"mmm")</f>
        <v/>
      </c>
    </row>
    <row r="4199">
      <c r="A4199" s="13" t="n">
        <v>45748</v>
      </c>
      <c r="B4199" t="inlineStr">
        <is>
          <t>East</t>
        </is>
      </c>
      <c r="C4199" t="inlineStr">
        <is>
          <t>Website</t>
        </is>
      </c>
      <c r="D4199" t="inlineStr">
        <is>
          <t>Electronics</t>
        </is>
      </c>
      <c r="E4199" t="n">
        <v>364308.22</v>
      </c>
      <c r="F4199" t="n">
        <v>335676.95</v>
      </c>
      <c r="G4199" t="n">
        <v>393647.24</v>
      </c>
      <c r="H4199" t="n">
        <v>21</v>
      </c>
      <c r="I4199" t="n">
        <v>18</v>
      </c>
      <c r="J4199" t="n">
        <v>3</v>
      </c>
      <c r="K4199">
        <f>E4199-F4199</f>
        <v/>
      </c>
      <c r="L4199" s="10">
        <f>IFERROR(K4199/E4199,0)</f>
        <v/>
      </c>
      <c r="M4199">
        <f>YEAR(A4199)</f>
        <v/>
      </c>
      <c r="N4199">
        <f>"Q"&amp;ROUNDUP(MONTH(A4199)/3,0)</f>
        <v/>
      </c>
      <c r="O4199">
        <f>TEXT(A4199,"mmm")</f>
        <v/>
      </c>
    </row>
    <row r="4200">
      <c r="A4200" s="13" t="n">
        <v>45748</v>
      </c>
      <c r="B4200" t="inlineStr">
        <is>
          <t>East</t>
        </is>
      </c>
      <c r="C4200" t="inlineStr">
        <is>
          <t>Website</t>
        </is>
      </c>
      <c r="D4200" t="inlineStr">
        <is>
          <t>Fashion</t>
        </is>
      </c>
      <c r="E4200" t="n">
        <v>67804.56</v>
      </c>
      <c r="F4200" t="n">
        <v>34880.83</v>
      </c>
      <c r="G4200" t="n">
        <v>72953.94</v>
      </c>
      <c r="H4200" t="n">
        <v>50</v>
      </c>
      <c r="I4200" t="n">
        <v>39</v>
      </c>
      <c r="J4200" t="n">
        <v>7</v>
      </c>
      <c r="K4200">
        <f>E4200-F4200</f>
        <v/>
      </c>
      <c r="L4200" s="10">
        <f>IFERROR(K4200/E4200,0)</f>
        <v/>
      </c>
      <c r="M4200">
        <f>YEAR(A4200)</f>
        <v/>
      </c>
      <c r="N4200">
        <f>"Q"&amp;ROUNDUP(MONTH(A4200)/3,0)</f>
        <v/>
      </c>
      <c r="O4200">
        <f>TEXT(A4200,"mmm")</f>
        <v/>
      </c>
    </row>
    <row r="4201">
      <c r="A4201" s="13" t="n">
        <v>45748</v>
      </c>
      <c r="B4201" t="inlineStr">
        <is>
          <t>East</t>
        </is>
      </c>
      <c r="C4201" t="inlineStr">
        <is>
          <t>Website</t>
        </is>
      </c>
      <c r="D4201" t="inlineStr">
        <is>
          <t>Grocery</t>
        </is>
      </c>
      <c r="E4201" t="n">
        <v>15876.15</v>
      </c>
      <c r="F4201" t="n">
        <v>13042.74</v>
      </c>
      <c r="G4201" t="n">
        <v>16795.08</v>
      </c>
      <c r="H4201" t="n">
        <v>42</v>
      </c>
      <c r="I4201" t="n">
        <v>17</v>
      </c>
      <c r="J4201" t="n">
        <v>0</v>
      </c>
      <c r="K4201">
        <f>E4201-F4201</f>
        <v/>
      </c>
      <c r="L4201" s="10">
        <f>IFERROR(K4201/E4201,0)</f>
        <v/>
      </c>
      <c r="M4201">
        <f>YEAR(A4201)</f>
        <v/>
      </c>
      <c r="N4201">
        <f>"Q"&amp;ROUNDUP(MONTH(A4201)/3,0)</f>
        <v/>
      </c>
      <c r="O4201">
        <f>TEXT(A4201,"mmm")</f>
        <v/>
      </c>
    </row>
    <row r="4202">
      <c r="A4202" s="13" t="n">
        <v>45748</v>
      </c>
      <c r="B4202" t="inlineStr">
        <is>
          <t>East</t>
        </is>
      </c>
      <c r="C4202" t="inlineStr">
        <is>
          <t>Website</t>
        </is>
      </c>
      <c r="D4202" t="inlineStr">
        <is>
          <t>Home &amp; Kitchen</t>
        </is>
      </c>
      <c r="E4202" t="n">
        <v>53837.82</v>
      </c>
      <c r="F4202" t="n">
        <v>35693.73</v>
      </c>
      <c r="G4202" t="n">
        <v>58037.57</v>
      </c>
      <c r="H4202" t="n">
        <v>21</v>
      </c>
      <c r="I4202" t="n">
        <v>16</v>
      </c>
      <c r="J4202" t="n">
        <v>1</v>
      </c>
      <c r="K4202">
        <f>E4202-F4202</f>
        <v/>
      </c>
      <c r="L4202" s="10">
        <f>IFERROR(K4202/E4202,0)</f>
        <v/>
      </c>
      <c r="M4202">
        <f>YEAR(A4202)</f>
        <v/>
      </c>
      <c r="N4202">
        <f>"Q"&amp;ROUNDUP(MONTH(A4202)/3,0)</f>
        <v/>
      </c>
      <c r="O4202">
        <f>TEXT(A4202,"mmm")</f>
        <v/>
      </c>
    </row>
    <row r="4203">
      <c r="A4203" s="13" t="n">
        <v>45748</v>
      </c>
      <c r="B4203" t="inlineStr">
        <is>
          <t>East</t>
        </is>
      </c>
      <c r="C4203" t="inlineStr">
        <is>
          <t>Website</t>
        </is>
      </c>
      <c r="D4203" t="inlineStr">
        <is>
          <t>Sports</t>
        </is>
      </c>
      <c r="E4203" t="n">
        <v>30542.82</v>
      </c>
      <c r="F4203" t="n">
        <v>20812.18</v>
      </c>
      <c r="G4203" t="n">
        <v>33170.48</v>
      </c>
      <c r="H4203" t="n">
        <v>12</v>
      </c>
      <c r="I4203" t="n">
        <v>11</v>
      </c>
      <c r="J4203" t="n">
        <v>0</v>
      </c>
      <c r="K4203">
        <f>E4203-F4203</f>
        <v/>
      </c>
      <c r="L4203" s="10">
        <f>IFERROR(K4203/E4203,0)</f>
        <v/>
      </c>
      <c r="M4203">
        <f>YEAR(A4203)</f>
        <v/>
      </c>
      <c r="N4203">
        <f>"Q"&amp;ROUNDUP(MONTH(A4203)/3,0)</f>
        <v/>
      </c>
      <c r="O4203">
        <f>TEXT(A4203,"mmm")</f>
        <v/>
      </c>
    </row>
    <row r="4204">
      <c r="A4204" s="13" t="n">
        <v>45748</v>
      </c>
      <c r="B4204" t="inlineStr">
        <is>
          <t>East</t>
        </is>
      </c>
      <c r="C4204" t="inlineStr">
        <is>
          <t>Website</t>
        </is>
      </c>
      <c r="D4204" t="inlineStr">
        <is>
          <t>Unknown</t>
        </is>
      </c>
      <c r="E4204" t="n">
        <v>539.72</v>
      </c>
      <c r="F4204" t="n">
        <v>275.15</v>
      </c>
      <c r="G4204" t="n">
        <v>539.72</v>
      </c>
      <c r="H4204" t="n">
        <v>1</v>
      </c>
      <c r="I4204" t="n">
        <v>1</v>
      </c>
      <c r="J4204" t="n">
        <v>0</v>
      </c>
      <c r="K4204">
        <f>E4204-F4204</f>
        <v/>
      </c>
      <c r="L4204" s="10">
        <f>IFERROR(K4204/E4204,0)</f>
        <v/>
      </c>
      <c r="M4204">
        <f>YEAR(A4204)</f>
        <v/>
      </c>
      <c r="N4204">
        <f>"Q"&amp;ROUNDUP(MONTH(A4204)/3,0)</f>
        <v/>
      </c>
      <c r="O4204">
        <f>TEXT(A4204,"mmm")</f>
        <v/>
      </c>
    </row>
    <row r="4205">
      <c r="A4205" s="13" t="n">
        <v>45748</v>
      </c>
      <c r="B4205" t="inlineStr">
        <is>
          <t>North</t>
        </is>
      </c>
      <c r="C4205" t="inlineStr">
        <is>
          <t>Marketplace</t>
        </is>
      </c>
      <c r="D4205" t="inlineStr">
        <is>
          <t>Beauty</t>
        </is>
      </c>
      <c r="E4205" t="n">
        <v>15360.31</v>
      </c>
      <c r="F4205" t="n">
        <v>8770.52</v>
      </c>
      <c r="G4205" t="n">
        <v>17012.45</v>
      </c>
      <c r="H4205" t="n">
        <v>31</v>
      </c>
      <c r="I4205" t="n">
        <v>22</v>
      </c>
      <c r="J4205" t="n">
        <v>2</v>
      </c>
      <c r="K4205">
        <f>E4205-F4205</f>
        <v/>
      </c>
      <c r="L4205" s="10">
        <f>IFERROR(K4205/E4205,0)</f>
        <v/>
      </c>
      <c r="M4205">
        <f>YEAR(A4205)</f>
        <v/>
      </c>
      <c r="N4205">
        <f>"Q"&amp;ROUNDUP(MONTH(A4205)/3,0)</f>
        <v/>
      </c>
      <c r="O4205">
        <f>TEXT(A4205,"mmm")</f>
        <v/>
      </c>
    </row>
    <row r="4206">
      <c r="A4206" s="13" t="n">
        <v>45748</v>
      </c>
      <c r="B4206" t="inlineStr">
        <is>
          <t>North</t>
        </is>
      </c>
      <c r="C4206" t="inlineStr">
        <is>
          <t>Marketplace</t>
        </is>
      </c>
      <c r="D4206" t="inlineStr">
        <is>
          <t>Books</t>
        </is>
      </c>
      <c r="E4206" t="n">
        <v>5909.48</v>
      </c>
      <c r="F4206" t="n">
        <v>4360.36</v>
      </c>
      <c r="G4206" t="n">
        <v>6420.37</v>
      </c>
      <c r="H4206" t="n">
        <v>14</v>
      </c>
      <c r="I4206" t="n">
        <v>11</v>
      </c>
      <c r="J4206" t="n">
        <v>1</v>
      </c>
      <c r="K4206">
        <f>E4206-F4206</f>
        <v/>
      </c>
      <c r="L4206" s="10">
        <f>IFERROR(K4206/E4206,0)</f>
        <v/>
      </c>
      <c r="M4206">
        <f>YEAR(A4206)</f>
        <v/>
      </c>
      <c r="N4206">
        <f>"Q"&amp;ROUNDUP(MONTH(A4206)/3,0)</f>
        <v/>
      </c>
      <c r="O4206">
        <f>TEXT(A4206,"mmm")</f>
        <v/>
      </c>
    </row>
    <row r="4207">
      <c r="A4207" s="13" t="n">
        <v>45748</v>
      </c>
      <c r="B4207" t="inlineStr">
        <is>
          <t>North</t>
        </is>
      </c>
      <c r="C4207" t="inlineStr">
        <is>
          <t>Marketplace</t>
        </is>
      </c>
      <c r="D4207" t="inlineStr">
        <is>
          <t>Electronics</t>
        </is>
      </c>
      <c r="E4207" t="n">
        <v>330705.31</v>
      </c>
      <c r="F4207" t="n">
        <v>300081.08</v>
      </c>
      <c r="G4207" t="n">
        <v>362263.54</v>
      </c>
      <c r="H4207" t="n">
        <v>27</v>
      </c>
      <c r="I4207" t="n">
        <v>23</v>
      </c>
      <c r="J4207" t="n">
        <v>3</v>
      </c>
      <c r="K4207">
        <f>E4207-F4207</f>
        <v/>
      </c>
      <c r="L4207" s="10">
        <f>IFERROR(K4207/E4207,0)</f>
        <v/>
      </c>
      <c r="M4207">
        <f>YEAR(A4207)</f>
        <v/>
      </c>
      <c r="N4207">
        <f>"Q"&amp;ROUNDUP(MONTH(A4207)/3,0)</f>
        <v/>
      </c>
      <c r="O4207">
        <f>TEXT(A4207,"mmm")</f>
        <v/>
      </c>
    </row>
    <row r="4208">
      <c r="A4208" s="13" t="n">
        <v>45748</v>
      </c>
      <c r="B4208" t="inlineStr">
        <is>
          <t>North</t>
        </is>
      </c>
      <c r="C4208" t="inlineStr">
        <is>
          <t>Marketplace</t>
        </is>
      </c>
      <c r="D4208" t="inlineStr">
        <is>
          <t>Fashion</t>
        </is>
      </c>
      <c r="E4208" t="n">
        <v>41774.17</v>
      </c>
      <c r="F4208" t="n">
        <v>23740.69</v>
      </c>
      <c r="G4208" t="n">
        <v>46518.5</v>
      </c>
      <c r="H4208" t="n">
        <v>41</v>
      </c>
      <c r="I4208" t="n">
        <v>32</v>
      </c>
      <c r="J4208" t="n">
        <v>10</v>
      </c>
      <c r="K4208">
        <f>E4208-F4208</f>
        <v/>
      </c>
      <c r="L4208" s="10">
        <f>IFERROR(K4208/E4208,0)</f>
        <v/>
      </c>
      <c r="M4208">
        <f>YEAR(A4208)</f>
        <v/>
      </c>
      <c r="N4208">
        <f>"Q"&amp;ROUNDUP(MONTH(A4208)/3,0)</f>
        <v/>
      </c>
      <c r="O4208">
        <f>TEXT(A4208,"mmm")</f>
        <v/>
      </c>
    </row>
    <row r="4209">
      <c r="A4209" s="13" t="n">
        <v>45748</v>
      </c>
      <c r="B4209" t="inlineStr">
        <is>
          <t>North</t>
        </is>
      </c>
      <c r="C4209" t="inlineStr">
        <is>
          <t>Marketplace</t>
        </is>
      </c>
      <c r="D4209" t="inlineStr">
        <is>
          <t>Grocery</t>
        </is>
      </c>
      <c r="E4209" t="n">
        <v>18450.25</v>
      </c>
      <c r="F4209" t="n">
        <v>16009.13</v>
      </c>
      <c r="G4209" t="n">
        <v>20437.8</v>
      </c>
      <c r="H4209" t="n">
        <v>54</v>
      </c>
      <c r="I4209" t="n">
        <v>21</v>
      </c>
      <c r="J4209" t="n">
        <v>0</v>
      </c>
      <c r="K4209">
        <f>E4209-F4209</f>
        <v/>
      </c>
      <c r="L4209" s="10">
        <f>IFERROR(K4209/E4209,0)</f>
        <v/>
      </c>
      <c r="M4209">
        <f>YEAR(A4209)</f>
        <v/>
      </c>
      <c r="N4209">
        <f>"Q"&amp;ROUNDUP(MONTH(A4209)/3,0)</f>
        <v/>
      </c>
      <c r="O4209">
        <f>TEXT(A4209,"mmm")</f>
        <v/>
      </c>
    </row>
    <row r="4210">
      <c r="A4210" s="13" t="n">
        <v>45748</v>
      </c>
      <c r="B4210" t="inlineStr">
        <is>
          <t>North</t>
        </is>
      </c>
      <c r="C4210" t="inlineStr">
        <is>
          <t>Marketplace</t>
        </is>
      </c>
      <c r="D4210" t="inlineStr">
        <is>
          <t>Home &amp; Kitchen</t>
        </is>
      </c>
      <c r="E4210" t="n">
        <v>49513.32</v>
      </c>
      <c r="F4210" t="n">
        <v>34356.45</v>
      </c>
      <c r="G4210" t="n">
        <v>53389.92</v>
      </c>
      <c r="H4210" t="n">
        <v>18</v>
      </c>
      <c r="I4210" t="n">
        <v>13</v>
      </c>
      <c r="J4210" t="n">
        <v>1</v>
      </c>
      <c r="K4210">
        <f>E4210-F4210</f>
        <v/>
      </c>
      <c r="L4210" s="10">
        <f>IFERROR(K4210/E4210,0)</f>
        <v/>
      </c>
      <c r="M4210">
        <f>YEAR(A4210)</f>
        <v/>
      </c>
      <c r="N4210">
        <f>"Q"&amp;ROUNDUP(MONTH(A4210)/3,0)</f>
        <v/>
      </c>
      <c r="O4210">
        <f>TEXT(A4210,"mmm")</f>
        <v/>
      </c>
    </row>
    <row r="4211">
      <c r="A4211" s="13" t="n">
        <v>45748</v>
      </c>
      <c r="B4211" t="inlineStr">
        <is>
          <t>North</t>
        </is>
      </c>
      <c r="C4211" t="inlineStr">
        <is>
          <t>Marketplace</t>
        </is>
      </c>
      <c r="D4211" t="inlineStr">
        <is>
          <t>Sports</t>
        </is>
      </c>
      <c r="E4211" t="n">
        <v>20900.44</v>
      </c>
      <c r="F4211" t="n">
        <v>13710.95</v>
      </c>
      <c r="G4211" t="n">
        <v>22076.53</v>
      </c>
      <c r="H4211" t="n">
        <v>9</v>
      </c>
      <c r="I4211" t="n">
        <v>9</v>
      </c>
      <c r="J4211" t="n">
        <v>2</v>
      </c>
      <c r="K4211">
        <f>E4211-F4211</f>
        <v/>
      </c>
      <c r="L4211" s="10">
        <f>IFERROR(K4211/E4211,0)</f>
        <v/>
      </c>
      <c r="M4211">
        <f>YEAR(A4211)</f>
        <v/>
      </c>
      <c r="N4211">
        <f>"Q"&amp;ROUNDUP(MONTH(A4211)/3,0)</f>
        <v/>
      </c>
      <c r="O4211">
        <f>TEXT(A4211,"mmm")</f>
        <v/>
      </c>
    </row>
    <row r="4212">
      <c r="A4212" s="13" t="n">
        <v>45748</v>
      </c>
      <c r="B4212" t="inlineStr">
        <is>
          <t>North</t>
        </is>
      </c>
      <c r="C4212" t="inlineStr">
        <is>
          <t>Mobile App</t>
        </is>
      </c>
      <c r="D4212" t="inlineStr">
        <is>
          <t>Beauty</t>
        </is>
      </c>
      <c r="E4212" t="n">
        <v>26582.84</v>
      </c>
      <c r="F4212" t="n">
        <v>14891.15</v>
      </c>
      <c r="G4212" t="n">
        <v>28181.07</v>
      </c>
      <c r="H4212" t="n">
        <v>35</v>
      </c>
      <c r="I4212" t="n">
        <v>29</v>
      </c>
      <c r="J4212" t="n">
        <v>1</v>
      </c>
      <c r="K4212">
        <f>E4212-F4212</f>
        <v/>
      </c>
      <c r="L4212" s="10">
        <f>IFERROR(K4212/E4212,0)</f>
        <v/>
      </c>
      <c r="M4212">
        <f>YEAR(A4212)</f>
        <v/>
      </c>
      <c r="N4212">
        <f>"Q"&amp;ROUNDUP(MONTH(A4212)/3,0)</f>
        <v/>
      </c>
      <c r="O4212">
        <f>TEXT(A4212,"mmm")</f>
        <v/>
      </c>
    </row>
    <row r="4213">
      <c r="A4213" s="13" t="n">
        <v>45748</v>
      </c>
      <c r="B4213" t="inlineStr">
        <is>
          <t>North</t>
        </is>
      </c>
      <c r="C4213" t="inlineStr">
        <is>
          <t>Mobile App</t>
        </is>
      </c>
      <c r="D4213" t="inlineStr">
        <is>
          <t>Books</t>
        </is>
      </c>
      <c r="E4213" t="n">
        <v>9251.690000000001</v>
      </c>
      <c r="F4213" t="n">
        <v>7068.26</v>
      </c>
      <c r="G4213" t="n">
        <v>10123.76</v>
      </c>
      <c r="H4213" t="n">
        <v>20</v>
      </c>
      <c r="I4213" t="n">
        <v>16</v>
      </c>
      <c r="J4213" t="n">
        <v>0</v>
      </c>
      <c r="K4213">
        <f>E4213-F4213</f>
        <v/>
      </c>
      <c r="L4213" s="10">
        <f>IFERROR(K4213/E4213,0)</f>
        <v/>
      </c>
      <c r="M4213">
        <f>YEAR(A4213)</f>
        <v/>
      </c>
      <c r="N4213">
        <f>"Q"&amp;ROUNDUP(MONTH(A4213)/3,0)</f>
        <v/>
      </c>
      <c r="O4213">
        <f>TEXT(A4213,"mmm")</f>
        <v/>
      </c>
    </row>
    <row r="4214">
      <c r="A4214" s="13" t="n">
        <v>45748</v>
      </c>
      <c r="B4214" t="inlineStr">
        <is>
          <t>North</t>
        </is>
      </c>
      <c r="C4214" t="inlineStr">
        <is>
          <t>Mobile App</t>
        </is>
      </c>
      <c r="D4214" t="inlineStr">
        <is>
          <t>Electronics</t>
        </is>
      </c>
      <c r="E4214" t="n">
        <v>530004.26</v>
      </c>
      <c r="F4214" t="n">
        <v>473427.79</v>
      </c>
      <c r="G4214" t="n">
        <v>564505.4300000001</v>
      </c>
      <c r="H4214" t="n">
        <v>53</v>
      </c>
      <c r="I4214" t="n">
        <v>41</v>
      </c>
      <c r="J4214" t="n">
        <v>0</v>
      </c>
      <c r="K4214">
        <f>E4214-F4214</f>
        <v/>
      </c>
      <c r="L4214" s="10">
        <f>IFERROR(K4214/E4214,0)</f>
        <v/>
      </c>
      <c r="M4214">
        <f>YEAR(A4214)</f>
        <v/>
      </c>
      <c r="N4214">
        <f>"Q"&amp;ROUNDUP(MONTH(A4214)/3,0)</f>
        <v/>
      </c>
      <c r="O4214">
        <f>TEXT(A4214,"mmm")</f>
        <v/>
      </c>
    </row>
    <row r="4215">
      <c r="A4215" s="13" t="n">
        <v>45748</v>
      </c>
      <c r="B4215" t="inlineStr">
        <is>
          <t>North</t>
        </is>
      </c>
      <c r="C4215" t="inlineStr">
        <is>
          <t>Mobile App</t>
        </is>
      </c>
      <c r="D4215" t="inlineStr">
        <is>
          <t>Fashion</t>
        </is>
      </c>
      <c r="E4215" t="n">
        <v>102680.57</v>
      </c>
      <c r="F4215" t="n">
        <v>56285.93</v>
      </c>
      <c r="G4215" t="n">
        <v>112686.43</v>
      </c>
      <c r="H4215" t="n">
        <v>75</v>
      </c>
      <c r="I4215" t="n">
        <v>59</v>
      </c>
      <c r="J4215" t="n">
        <v>10</v>
      </c>
      <c r="K4215">
        <f>E4215-F4215</f>
        <v/>
      </c>
      <c r="L4215" s="10">
        <f>IFERROR(K4215/E4215,0)</f>
        <v/>
      </c>
      <c r="M4215">
        <f>YEAR(A4215)</f>
        <v/>
      </c>
      <c r="N4215">
        <f>"Q"&amp;ROUNDUP(MONTH(A4215)/3,0)</f>
        <v/>
      </c>
      <c r="O4215">
        <f>TEXT(A4215,"mmm")</f>
        <v/>
      </c>
    </row>
    <row r="4216">
      <c r="A4216" s="13" t="n">
        <v>45748</v>
      </c>
      <c r="B4216" t="inlineStr">
        <is>
          <t>North</t>
        </is>
      </c>
      <c r="C4216" t="inlineStr">
        <is>
          <t>Mobile App</t>
        </is>
      </c>
      <c r="D4216" t="inlineStr">
        <is>
          <t>Grocery</t>
        </is>
      </c>
      <c r="E4216" t="n">
        <v>37500.07</v>
      </c>
      <c r="F4216" t="n">
        <v>30482.26</v>
      </c>
      <c r="G4216" t="n">
        <v>39642.81</v>
      </c>
      <c r="H4216" t="n">
        <v>88</v>
      </c>
      <c r="I4216" t="n">
        <v>30</v>
      </c>
      <c r="J4216" t="n">
        <v>0</v>
      </c>
      <c r="K4216">
        <f>E4216-F4216</f>
        <v/>
      </c>
      <c r="L4216" s="10">
        <f>IFERROR(K4216/E4216,0)</f>
        <v/>
      </c>
      <c r="M4216">
        <f>YEAR(A4216)</f>
        <v/>
      </c>
      <c r="N4216">
        <f>"Q"&amp;ROUNDUP(MONTH(A4216)/3,0)</f>
        <v/>
      </c>
      <c r="O4216">
        <f>TEXT(A4216,"mmm")</f>
        <v/>
      </c>
    </row>
    <row r="4217">
      <c r="A4217" s="13" t="n">
        <v>45748</v>
      </c>
      <c r="B4217" t="inlineStr">
        <is>
          <t>North</t>
        </is>
      </c>
      <c r="C4217" t="inlineStr">
        <is>
          <t>Mobile App</t>
        </is>
      </c>
      <c r="D4217" t="inlineStr">
        <is>
          <t>Home &amp; Kitchen</t>
        </is>
      </c>
      <c r="E4217" t="n">
        <v>103648.34</v>
      </c>
      <c r="F4217" t="n">
        <v>72783.24000000001</v>
      </c>
      <c r="G4217" t="n">
        <v>114784.73</v>
      </c>
      <c r="H4217" t="n">
        <v>55</v>
      </c>
      <c r="I4217" t="n">
        <v>43</v>
      </c>
      <c r="J4217" t="n">
        <v>2</v>
      </c>
      <c r="K4217">
        <f>E4217-F4217</f>
        <v/>
      </c>
      <c r="L4217" s="10">
        <f>IFERROR(K4217/E4217,0)</f>
        <v/>
      </c>
      <c r="M4217">
        <f>YEAR(A4217)</f>
        <v/>
      </c>
      <c r="N4217">
        <f>"Q"&amp;ROUNDUP(MONTH(A4217)/3,0)</f>
        <v/>
      </c>
      <c r="O4217">
        <f>TEXT(A4217,"mmm")</f>
        <v/>
      </c>
    </row>
    <row r="4218">
      <c r="A4218" s="13" t="n">
        <v>45748</v>
      </c>
      <c r="B4218" t="inlineStr">
        <is>
          <t>North</t>
        </is>
      </c>
      <c r="C4218" t="inlineStr">
        <is>
          <t>Mobile App</t>
        </is>
      </c>
      <c r="D4218" t="inlineStr">
        <is>
          <t>Sports</t>
        </is>
      </c>
      <c r="E4218" t="n">
        <v>51476.1</v>
      </c>
      <c r="F4218" t="n">
        <v>33938.54</v>
      </c>
      <c r="G4218" t="n">
        <v>55779.16</v>
      </c>
      <c r="H4218" t="n">
        <v>19</v>
      </c>
      <c r="I4218" t="n">
        <v>16</v>
      </c>
      <c r="J4218" t="n">
        <v>2</v>
      </c>
      <c r="K4218">
        <f>E4218-F4218</f>
        <v/>
      </c>
      <c r="L4218" s="10">
        <f>IFERROR(K4218/E4218,0)</f>
        <v/>
      </c>
      <c r="M4218">
        <f>YEAR(A4218)</f>
        <v/>
      </c>
      <c r="N4218">
        <f>"Q"&amp;ROUNDUP(MONTH(A4218)/3,0)</f>
        <v/>
      </c>
      <c r="O4218">
        <f>TEXT(A4218,"mmm")</f>
        <v/>
      </c>
    </row>
    <row r="4219">
      <c r="A4219" s="13" t="n">
        <v>45748</v>
      </c>
      <c r="B4219" t="inlineStr">
        <is>
          <t>North</t>
        </is>
      </c>
      <c r="C4219" t="inlineStr">
        <is>
          <t>Retail Store</t>
        </is>
      </c>
      <c r="D4219" t="inlineStr">
        <is>
          <t>Beauty</t>
        </is>
      </c>
      <c r="E4219" t="n">
        <v>7728.35</v>
      </c>
      <c r="F4219" t="n">
        <v>3863.17</v>
      </c>
      <c r="G4219" t="n">
        <v>7959.49</v>
      </c>
      <c r="H4219" t="n">
        <v>11</v>
      </c>
      <c r="I4219" t="n">
        <v>8</v>
      </c>
      <c r="J4219" t="n">
        <v>2</v>
      </c>
      <c r="K4219">
        <f>E4219-F4219</f>
        <v/>
      </c>
      <c r="L4219" s="10">
        <f>IFERROR(K4219/E4219,0)</f>
        <v/>
      </c>
      <c r="M4219">
        <f>YEAR(A4219)</f>
        <v/>
      </c>
      <c r="N4219">
        <f>"Q"&amp;ROUNDUP(MONTH(A4219)/3,0)</f>
        <v/>
      </c>
      <c r="O4219">
        <f>TEXT(A4219,"mmm")</f>
        <v/>
      </c>
    </row>
    <row r="4220">
      <c r="A4220" s="13" t="n">
        <v>45748</v>
      </c>
      <c r="B4220" t="inlineStr">
        <is>
          <t>North</t>
        </is>
      </c>
      <c r="C4220" t="inlineStr">
        <is>
          <t>Retail Store</t>
        </is>
      </c>
      <c r="D4220" t="inlineStr">
        <is>
          <t>Books</t>
        </is>
      </c>
      <c r="E4220" t="n">
        <v>4247.11</v>
      </c>
      <c r="F4220" t="n">
        <v>3011.31</v>
      </c>
      <c r="G4220" t="n">
        <v>4359.91</v>
      </c>
      <c r="H4220" t="n">
        <v>9</v>
      </c>
      <c r="I4220" t="n">
        <v>7</v>
      </c>
      <c r="J4220" t="n">
        <v>0</v>
      </c>
      <c r="K4220">
        <f>E4220-F4220</f>
        <v/>
      </c>
      <c r="L4220" s="10">
        <f>IFERROR(K4220/E4220,0)</f>
        <v/>
      </c>
      <c r="M4220">
        <f>YEAR(A4220)</f>
        <v/>
      </c>
      <c r="N4220">
        <f>"Q"&amp;ROUNDUP(MONTH(A4220)/3,0)</f>
        <v/>
      </c>
      <c r="O4220">
        <f>TEXT(A4220,"mmm")</f>
        <v/>
      </c>
    </row>
    <row r="4221">
      <c r="A4221" s="13" t="n">
        <v>45748</v>
      </c>
      <c r="B4221" t="inlineStr">
        <is>
          <t>North</t>
        </is>
      </c>
      <c r="C4221" t="inlineStr">
        <is>
          <t>Retail Store</t>
        </is>
      </c>
      <c r="D4221" t="inlineStr">
        <is>
          <t>Electronics</t>
        </is>
      </c>
      <c r="E4221" t="n">
        <v>99939.46000000001</v>
      </c>
      <c r="F4221" t="n">
        <v>84642.19</v>
      </c>
      <c r="G4221" t="n">
        <v>101518.97</v>
      </c>
      <c r="H4221" t="n">
        <v>10</v>
      </c>
      <c r="I4221" t="n">
        <v>7</v>
      </c>
      <c r="J4221" t="n">
        <v>3</v>
      </c>
      <c r="K4221">
        <f>E4221-F4221</f>
        <v/>
      </c>
      <c r="L4221" s="10">
        <f>IFERROR(K4221/E4221,0)</f>
        <v/>
      </c>
      <c r="M4221">
        <f>YEAR(A4221)</f>
        <v/>
      </c>
      <c r="N4221">
        <f>"Q"&amp;ROUNDUP(MONTH(A4221)/3,0)</f>
        <v/>
      </c>
      <c r="O4221">
        <f>TEXT(A4221,"mmm")</f>
        <v/>
      </c>
    </row>
    <row r="4222">
      <c r="A4222" s="13" t="n">
        <v>45748</v>
      </c>
      <c r="B4222" t="inlineStr">
        <is>
          <t>North</t>
        </is>
      </c>
      <c r="C4222" t="inlineStr">
        <is>
          <t>Retail Store</t>
        </is>
      </c>
      <c r="D4222" t="inlineStr">
        <is>
          <t>Fashion</t>
        </is>
      </c>
      <c r="E4222" t="n">
        <v>36965.56</v>
      </c>
      <c r="F4222" t="n">
        <v>18999.36</v>
      </c>
      <c r="G4222" t="n">
        <v>38314.6</v>
      </c>
      <c r="H4222" t="n">
        <v>26</v>
      </c>
      <c r="I4222" t="n">
        <v>23</v>
      </c>
      <c r="J4222" t="n">
        <v>5</v>
      </c>
      <c r="K4222">
        <f>E4222-F4222</f>
        <v/>
      </c>
      <c r="L4222" s="10">
        <f>IFERROR(K4222/E4222,0)</f>
        <v/>
      </c>
      <c r="M4222">
        <f>YEAR(A4222)</f>
        <v/>
      </c>
      <c r="N4222">
        <f>"Q"&amp;ROUNDUP(MONTH(A4222)/3,0)</f>
        <v/>
      </c>
      <c r="O4222">
        <f>TEXT(A4222,"mmm")</f>
        <v/>
      </c>
    </row>
    <row r="4223">
      <c r="A4223" s="13" t="n">
        <v>45748</v>
      </c>
      <c r="B4223" t="inlineStr">
        <is>
          <t>North</t>
        </is>
      </c>
      <c r="C4223" t="inlineStr">
        <is>
          <t>Retail Store</t>
        </is>
      </c>
      <c r="D4223" t="inlineStr">
        <is>
          <t>Grocery</t>
        </is>
      </c>
      <c r="E4223" t="n">
        <v>7253.37</v>
      </c>
      <c r="F4223" t="n">
        <v>5714.34</v>
      </c>
      <c r="G4223" t="n">
        <v>7484.68</v>
      </c>
      <c r="H4223" t="n">
        <v>20</v>
      </c>
      <c r="I4223" t="n">
        <v>8</v>
      </c>
      <c r="J4223" t="n">
        <v>0</v>
      </c>
      <c r="K4223">
        <f>E4223-F4223</f>
        <v/>
      </c>
      <c r="L4223" s="10">
        <f>IFERROR(K4223/E4223,0)</f>
        <v/>
      </c>
      <c r="M4223">
        <f>YEAR(A4223)</f>
        <v/>
      </c>
      <c r="N4223">
        <f>"Q"&amp;ROUNDUP(MONTH(A4223)/3,0)</f>
        <v/>
      </c>
      <c r="O4223">
        <f>TEXT(A4223,"mmm")</f>
        <v/>
      </c>
    </row>
    <row r="4224">
      <c r="A4224" s="13" t="n">
        <v>45748</v>
      </c>
      <c r="B4224" t="inlineStr">
        <is>
          <t>North</t>
        </is>
      </c>
      <c r="C4224" t="inlineStr">
        <is>
          <t>Retail Store</t>
        </is>
      </c>
      <c r="D4224" t="inlineStr">
        <is>
          <t>Home &amp; Kitchen</t>
        </is>
      </c>
      <c r="E4224" t="n">
        <v>16191.66</v>
      </c>
      <c r="F4224" t="n">
        <v>10841.4</v>
      </c>
      <c r="G4224" t="n">
        <v>17340.21</v>
      </c>
      <c r="H4224" t="n">
        <v>8</v>
      </c>
      <c r="I4224" t="n">
        <v>8</v>
      </c>
      <c r="J4224" t="n">
        <v>0</v>
      </c>
      <c r="K4224">
        <f>E4224-F4224</f>
        <v/>
      </c>
      <c r="L4224" s="10">
        <f>IFERROR(K4224/E4224,0)</f>
        <v/>
      </c>
      <c r="M4224">
        <f>YEAR(A4224)</f>
        <v/>
      </c>
      <c r="N4224">
        <f>"Q"&amp;ROUNDUP(MONTH(A4224)/3,0)</f>
        <v/>
      </c>
      <c r="O4224">
        <f>TEXT(A4224,"mmm")</f>
        <v/>
      </c>
    </row>
    <row r="4225">
      <c r="A4225" s="13" t="n">
        <v>45748</v>
      </c>
      <c r="B4225" t="inlineStr">
        <is>
          <t>North</t>
        </is>
      </c>
      <c r="C4225" t="inlineStr">
        <is>
          <t>Retail Store</t>
        </is>
      </c>
      <c r="D4225" t="inlineStr">
        <is>
          <t>Sports</t>
        </is>
      </c>
      <c r="E4225" t="n">
        <v>5744.7</v>
      </c>
      <c r="F4225" t="n">
        <v>3635.15</v>
      </c>
      <c r="G4225" t="n">
        <v>6399.83</v>
      </c>
      <c r="H4225" t="n">
        <v>3</v>
      </c>
      <c r="I4225" t="n">
        <v>3</v>
      </c>
      <c r="J4225" t="n">
        <v>1</v>
      </c>
      <c r="K4225">
        <f>E4225-F4225</f>
        <v/>
      </c>
      <c r="L4225" s="10">
        <f>IFERROR(K4225/E4225,0)</f>
        <v/>
      </c>
      <c r="M4225">
        <f>YEAR(A4225)</f>
        <v/>
      </c>
      <c r="N4225">
        <f>"Q"&amp;ROUNDUP(MONTH(A4225)/3,0)</f>
        <v/>
      </c>
      <c r="O4225">
        <f>TEXT(A4225,"mmm")</f>
        <v/>
      </c>
    </row>
    <row r="4226">
      <c r="A4226" s="13" t="n">
        <v>45748</v>
      </c>
      <c r="B4226" t="inlineStr">
        <is>
          <t>North</t>
        </is>
      </c>
      <c r="C4226" t="inlineStr">
        <is>
          <t>Unknown</t>
        </is>
      </c>
      <c r="D4226" t="inlineStr">
        <is>
          <t>Electronics</t>
        </is>
      </c>
      <c r="E4226" t="n">
        <v>47813.32</v>
      </c>
      <c r="F4226" t="n">
        <v>39282.96</v>
      </c>
      <c r="G4226" t="n">
        <v>49534.03</v>
      </c>
      <c r="H4226" t="n">
        <v>3</v>
      </c>
      <c r="I4226" t="n">
        <v>2</v>
      </c>
      <c r="J4226" t="n">
        <v>0</v>
      </c>
      <c r="K4226">
        <f>E4226-F4226</f>
        <v/>
      </c>
      <c r="L4226" s="10">
        <f>IFERROR(K4226/E4226,0)</f>
        <v/>
      </c>
      <c r="M4226">
        <f>YEAR(A4226)</f>
        <v/>
      </c>
      <c r="N4226">
        <f>"Q"&amp;ROUNDUP(MONTH(A4226)/3,0)</f>
        <v/>
      </c>
      <c r="O4226">
        <f>TEXT(A4226,"mmm")</f>
        <v/>
      </c>
    </row>
    <row r="4227">
      <c r="A4227" s="13" t="n">
        <v>45748</v>
      </c>
      <c r="B4227" t="inlineStr">
        <is>
          <t>North</t>
        </is>
      </c>
      <c r="C4227" t="inlineStr">
        <is>
          <t>Unknown</t>
        </is>
      </c>
      <c r="D4227" t="inlineStr">
        <is>
          <t>Fashion</t>
        </is>
      </c>
      <c r="E4227" t="n">
        <v>1653.87</v>
      </c>
      <c r="F4227" t="n">
        <v>835.42</v>
      </c>
      <c r="G4227" t="n">
        <v>1837.64</v>
      </c>
      <c r="H4227" t="n">
        <v>1</v>
      </c>
      <c r="I4227" t="n">
        <v>1</v>
      </c>
      <c r="J4227" t="n">
        <v>0</v>
      </c>
      <c r="K4227">
        <f>E4227-F4227</f>
        <v/>
      </c>
      <c r="L4227" s="10">
        <f>IFERROR(K4227/E4227,0)</f>
        <v/>
      </c>
      <c r="M4227">
        <f>YEAR(A4227)</f>
        <v/>
      </c>
      <c r="N4227">
        <f>"Q"&amp;ROUNDUP(MONTH(A4227)/3,0)</f>
        <v/>
      </c>
      <c r="O4227">
        <f>TEXT(A4227,"mmm")</f>
        <v/>
      </c>
    </row>
    <row r="4228">
      <c r="A4228" s="13" t="n">
        <v>45748</v>
      </c>
      <c r="B4228" t="inlineStr">
        <is>
          <t>North</t>
        </is>
      </c>
      <c r="C4228" t="inlineStr">
        <is>
          <t>Unknown</t>
        </is>
      </c>
      <c r="D4228" t="inlineStr">
        <is>
          <t>Grocery</t>
        </is>
      </c>
      <c r="E4228" t="n">
        <v>471.63</v>
      </c>
      <c r="F4228" t="n">
        <v>401.2</v>
      </c>
      <c r="G4228" t="n">
        <v>496.45</v>
      </c>
      <c r="H4228" t="n">
        <v>1</v>
      </c>
      <c r="I4228" t="n">
        <v>1</v>
      </c>
      <c r="J4228" t="n">
        <v>0</v>
      </c>
      <c r="K4228">
        <f>E4228-F4228</f>
        <v/>
      </c>
      <c r="L4228" s="10">
        <f>IFERROR(K4228/E4228,0)</f>
        <v/>
      </c>
      <c r="M4228">
        <f>YEAR(A4228)</f>
        <v/>
      </c>
      <c r="N4228">
        <f>"Q"&amp;ROUNDUP(MONTH(A4228)/3,0)</f>
        <v/>
      </c>
      <c r="O4228">
        <f>TEXT(A4228,"mmm")</f>
        <v/>
      </c>
    </row>
    <row r="4229">
      <c r="A4229" s="13" t="n">
        <v>45748</v>
      </c>
      <c r="B4229" t="inlineStr">
        <is>
          <t>North</t>
        </is>
      </c>
      <c r="C4229" t="inlineStr">
        <is>
          <t>Unknown</t>
        </is>
      </c>
      <c r="D4229" t="inlineStr">
        <is>
          <t>Home &amp; Kitchen</t>
        </is>
      </c>
      <c r="E4229" t="n">
        <v>8541.99</v>
      </c>
      <c r="F4229" t="n">
        <v>5873.9</v>
      </c>
      <c r="G4229" t="n">
        <v>8618.18</v>
      </c>
      <c r="H4229" t="n">
        <v>2</v>
      </c>
      <c r="I4229" t="n">
        <v>2</v>
      </c>
      <c r="J4229" t="n">
        <v>0</v>
      </c>
      <c r="K4229">
        <f>E4229-F4229</f>
        <v/>
      </c>
      <c r="L4229" s="10">
        <f>IFERROR(K4229/E4229,0)</f>
        <v/>
      </c>
      <c r="M4229">
        <f>YEAR(A4229)</f>
        <v/>
      </c>
      <c r="N4229">
        <f>"Q"&amp;ROUNDUP(MONTH(A4229)/3,0)</f>
        <v/>
      </c>
      <c r="O4229">
        <f>TEXT(A4229,"mmm")</f>
        <v/>
      </c>
    </row>
    <row r="4230">
      <c r="A4230" s="13" t="n">
        <v>45748</v>
      </c>
      <c r="B4230" t="inlineStr">
        <is>
          <t>North</t>
        </is>
      </c>
      <c r="C4230" t="inlineStr">
        <is>
          <t>Unknown</t>
        </is>
      </c>
      <c r="D4230" t="inlineStr">
        <is>
          <t>Sports</t>
        </is>
      </c>
      <c r="E4230" t="n">
        <v>6287.5</v>
      </c>
      <c r="F4230" t="n">
        <v>4718.14</v>
      </c>
      <c r="G4230" t="n">
        <v>7397.06</v>
      </c>
      <c r="H4230" t="n">
        <v>1</v>
      </c>
      <c r="I4230" t="n">
        <v>1</v>
      </c>
      <c r="J4230" t="n">
        <v>0</v>
      </c>
      <c r="K4230">
        <f>E4230-F4230</f>
        <v/>
      </c>
      <c r="L4230" s="10">
        <f>IFERROR(K4230/E4230,0)</f>
        <v/>
      </c>
      <c r="M4230">
        <f>YEAR(A4230)</f>
        <v/>
      </c>
      <c r="N4230">
        <f>"Q"&amp;ROUNDUP(MONTH(A4230)/3,0)</f>
        <v/>
      </c>
      <c r="O4230">
        <f>TEXT(A4230,"mmm")</f>
        <v/>
      </c>
    </row>
    <row r="4231">
      <c r="A4231" s="13" t="n">
        <v>45748</v>
      </c>
      <c r="B4231" t="inlineStr">
        <is>
          <t>North</t>
        </is>
      </c>
      <c r="C4231" t="inlineStr">
        <is>
          <t>Website</t>
        </is>
      </c>
      <c r="D4231" t="inlineStr">
        <is>
          <t>Beauty</t>
        </is>
      </c>
      <c r="E4231" t="n">
        <v>11780.41</v>
      </c>
      <c r="F4231" t="n">
        <v>6513.4</v>
      </c>
      <c r="G4231" t="n">
        <v>12762.86</v>
      </c>
      <c r="H4231" t="n">
        <v>20</v>
      </c>
      <c r="I4231" t="n">
        <v>18</v>
      </c>
      <c r="J4231" t="n">
        <v>0</v>
      </c>
      <c r="K4231">
        <f>E4231-F4231</f>
        <v/>
      </c>
      <c r="L4231" s="10">
        <f>IFERROR(K4231/E4231,0)</f>
        <v/>
      </c>
      <c r="M4231">
        <f>YEAR(A4231)</f>
        <v/>
      </c>
      <c r="N4231">
        <f>"Q"&amp;ROUNDUP(MONTH(A4231)/3,0)</f>
        <v/>
      </c>
      <c r="O4231">
        <f>TEXT(A4231,"mmm")</f>
        <v/>
      </c>
    </row>
    <row r="4232">
      <c r="A4232" s="13" t="n">
        <v>45748</v>
      </c>
      <c r="B4232" t="inlineStr">
        <is>
          <t>North</t>
        </is>
      </c>
      <c r="C4232" t="inlineStr">
        <is>
          <t>Website</t>
        </is>
      </c>
      <c r="D4232" t="inlineStr">
        <is>
          <t>Books</t>
        </is>
      </c>
      <c r="E4232" t="n">
        <v>6895.53</v>
      </c>
      <c r="F4232" t="n">
        <v>5070.86</v>
      </c>
      <c r="G4232" t="n">
        <v>7251.03</v>
      </c>
      <c r="H4232" t="n">
        <v>16</v>
      </c>
      <c r="I4232" t="n">
        <v>13</v>
      </c>
      <c r="J4232" t="n">
        <v>0</v>
      </c>
      <c r="K4232">
        <f>E4232-F4232</f>
        <v/>
      </c>
      <c r="L4232" s="10">
        <f>IFERROR(K4232/E4232,0)</f>
        <v/>
      </c>
      <c r="M4232">
        <f>YEAR(A4232)</f>
        <v/>
      </c>
      <c r="N4232">
        <f>"Q"&amp;ROUNDUP(MONTH(A4232)/3,0)</f>
        <v/>
      </c>
      <c r="O4232">
        <f>TEXT(A4232,"mmm")</f>
        <v/>
      </c>
    </row>
    <row r="4233">
      <c r="A4233" s="13" t="n">
        <v>45748</v>
      </c>
      <c r="B4233" t="inlineStr">
        <is>
          <t>North</t>
        </is>
      </c>
      <c r="C4233" t="inlineStr">
        <is>
          <t>Website</t>
        </is>
      </c>
      <c r="D4233" t="inlineStr">
        <is>
          <t>Electronics</t>
        </is>
      </c>
      <c r="E4233" t="n">
        <v>804377.55</v>
      </c>
      <c r="F4233" t="n">
        <v>741664.12</v>
      </c>
      <c r="G4233" t="n">
        <v>875384.3</v>
      </c>
      <c r="H4233" t="n">
        <v>48</v>
      </c>
      <c r="I4233" t="n">
        <v>36</v>
      </c>
      <c r="J4233" t="n">
        <v>1</v>
      </c>
      <c r="K4233">
        <f>E4233-F4233</f>
        <v/>
      </c>
      <c r="L4233" s="10">
        <f>IFERROR(K4233/E4233,0)</f>
        <v/>
      </c>
      <c r="M4233">
        <f>YEAR(A4233)</f>
        <v/>
      </c>
      <c r="N4233">
        <f>"Q"&amp;ROUNDUP(MONTH(A4233)/3,0)</f>
        <v/>
      </c>
      <c r="O4233">
        <f>TEXT(A4233,"mmm")</f>
        <v/>
      </c>
    </row>
    <row r="4234">
      <c r="A4234" s="13" t="n">
        <v>45748</v>
      </c>
      <c r="B4234" t="inlineStr">
        <is>
          <t>North</t>
        </is>
      </c>
      <c r="C4234" t="inlineStr">
        <is>
          <t>Website</t>
        </is>
      </c>
      <c r="D4234" t="inlineStr">
        <is>
          <t>Fashion</t>
        </is>
      </c>
      <c r="E4234" t="n">
        <v>84539.55</v>
      </c>
      <c r="F4234" t="n">
        <v>46904.54</v>
      </c>
      <c r="G4234" t="n">
        <v>90805.74000000001</v>
      </c>
      <c r="H4234" t="n">
        <v>55</v>
      </c>
      <c r="I4234" t="n">
        <v>44</v>
      </c>
      <c r="J4234" t="n">
        <v>10</v>
      </c>
      <c r="K4234">
        <f>E4234-F4234</f>
        <v/>
      </c>
      <c r="L4234" s="10">
        <f>IFERROR(K4234/E4234,0)</f>
        <v/>
      </c>
      <c r="M4234">
        <f>YEAR(A4234)</f>
        <v/>
      </c>
      <c r="N4234">
        <f>"Q"&amp;ROUNDUP(MONTH(A4234)/3,0)</f>
        <v/>
      </c>
      <c r="O4234">
        <f>TEXT(A4234,"mmm")</f>
        <v/>
      </c>
    </row>
    <row r="4235">
      <c r="A4235" s="13" t="n">
        <v>45748</v>
      </c>
      <c r="B4235" t="inlineStr">
        <is>
          <t>North</t>
        </is>
      </c>
      <c r="C4235" t="inlineStr">
        <is>
          <t>Website</t>
        </is>
      </c>
      <c r="D4235" t="inlineStr">
        <is>
          <t>Grocery</t>
        </is>
      </c>
      <c r="E4235" t="n">
        <v>40689.59</v>
      </c>
      <c r="F4235" t="n">
        <v>33520.52</v>
      </c>
      <c r="G4235" t="n">
        <v>42897.29</v>
      </c>
      <c r="H4235" t="n">
        <v>79</v>
      </c>
      <c r="I4235" t="n">
        <v>29</v>
      </c>
      <c r="J4235" t="n">
        <v>0</v>
      </c>
      <c r="K4235">
        <f>E4235-F4235</f>
        <v/>
      </c>
      <c r="L4235" s="10">
        <f>IFERROR(K4235/E4235,0)</f>
        <v/>
      </c>
      <c r="M4235">
        <f>YEAR(A4235)</f>
        <v/>
      </c>
      <c r="N4235">
        <f>"Q"&amp;ROUNDUP(MONTH(A4235)/3,0)</f>
        <v/>
      </c>
      <c r="O4235">
        <f>TEXT(A4235,"mmm")</f>
        <v/>
      </c>
    </row>
    <row r="4236">
      <c r="A4236" s="13" t="n">
        <v>45748</v>
      </c>
      <c r="B4236" t="inlineStr">
        <is>
          <t>North</t>
        </is>
      </c>
      <c r="C4236" t="inlineStr">
        <is>
          <t>Website</t>
        </is>
      </c>
      <c r="D4236" t="inlineStr">
        <is>
          <t>Home &amp; Kitchen</t>
        </is>
      </c>
      <c r="E4236" t="n">
        <v>122120.53</v>
      </c>
      <c r="F4236" t="n">
        <v>80756.84</v>
      </c>
      <c r="G4236" t="n">
        <v>128048.36</v>
      </c>
      <c r="H4236" t="n">
        <v>42</v>
      </c>
      <c r="I4236" t="n">
        <v>33</v>
      </c>
      <c r="J4236" t="n">
        <v>4</v>
      </c>
      <c r="K4236">
        <f>E4236-F4236</f>
        <v/>
      </c>
      <c r="L4236" s="10">
        <f>IFERROR(K4236/E4236,0)</f>
        <v/>
      </c>
      <c r="M4236">
        <f>YEAR(A4236)</f>
        <v/>
      </c>
      <c r="N4236">
        <f>"Q"&amp;ROUNDUP(MONTH(A4236)/3,0)</f>
        <v/>
      </c>
      <c r="O4236">
        <f>TEXT(A4236,"mmm")</f>
        <v/>
      </c>
    </row>
    <row r="4237">
      <c r="A4237" s="13" t="n">
        <v>45748</v>
      </c>
      <c r="B4237" t="inlineStr">
        <is>
          <t>North</t>
        </is>
      </c>
      <c r="C4237" t="inlineStr">
        <is>
          <t>Website</t>
        </is>
      </c>
      <c r="D4237" t="inlineStr">
        <is>
          <t>Sports</t>
        </is>
      </c>
      <c r="E4237" t="n">
        <v>64555.5</v>
      </c>
      <c r="F4237" t="n">
        <v>41406.95</v>
      </c>
      <c r="G4237" t="n">
        <v>67887.7</v>
      </c>
      <c r="H4237" t="n">
        <v>24</v>
      </c>
      <c r="I4237" t="n">
        <v>20</v>
      </c>
      <c r="J4237" t="n">
        <v>1</v>
      </c>
      <c r="K4237">
        <f>E4237-F4237</f>
        <v/>
      </c>
      <c r="L4237" s="10">
        <f>IFERROR(K4237/E4237,0)</f>
        <v/>
      </c>
      <c r="M4237">
        <f>YEAR(A4237)</f>
        <v/>
      </c>
      <c r="N4237">
        <f>"Q"&amp;ROUNDUP(MONTH(A4237)/3,0)</f>
        <v/>
      </c>
      <c r="O4237">
        <f>TEXT(A4237,"mmm")</f>
        <v/>
      </c>
    </row>
    <row r="4238">
      <c r="A4238" s="13" t="n">
        <v>45748</v>
      </c>
      <c r="B4238" t="inlineStr">
        <is>
          <t>North</t>
        </is>
      </c>
      <c r="C4238" t="inlineStr">
        <is>
          <t>Website</t>
        </is>
      </c>
      <c r="D4238" t="inlineStr">
        <is>
          <t>Unknown</t>
        </is>
      </c>
      <c r="E4238" t="n">
        <v>564.11</v>
      </c>
      <c r="F4238" t="n">
        <v>417.31</v>
      </c>
      <c r="G4238" t="n">
        <v>593.8</v>
      </c>
      <c r="H4238" t="n">
        <v>1</v>
      </c>
      <c r="I4238" t="n">
        <v>1</v>
      </c>
      <c r="J4238" t="n">
        <v>0</v>
      </c>
      <c r="K4238">
        <f>E4238-F4238</f>
        <v/>
      </c>
      <c r="L4238" s="10">
        <f>IFERROR(K4238/E4238,0)</f>
        <v/>
      </c>
      <c r="M4238">
        <f>YEAR(A4238)</f>
        <v/>
      </c>
      <c r="N4238">
        <f>"Q"&amp;ROUNDUP(MONTH(A4238)/3,0)</f>
        <v/>
      </c>
      <c r="O4238">
        <f>TEXT(A4238,"mmm")</f>
        <v/>
      </c>
    </row>
    <row r="4239">
      <c r="A4239" s="13" t="n">
        <v>45748</v>
      </c>
      <c r="B4239" t="inlineStr">
        <is>
          <t>South</t>
        </is>
      </c>
      <c r="C4239" t="inlineStr">
        <is>
          <t>Marketplace</t>
        </is>
      </c>
      <c r="D4239" t="inlineStr">
        <is>
          <t>Beauty</t>
        </is>
      </c>
      <c r="E4239" t="n">
        <v>11715.61</v>
      </c>
      <c r="F4239" t="n">
        <v>6613.86</v>
      </c>
      <c r="G4239" t="n">
        <v>13043</v>
      </c>
      <c r="H4239" t="n">
        <v>21</v>
      </c>
      <c r="I4239" t="n">
        <v>20</v>
      </c>
      <c r="J4239" t="n">
        <v>2</v>
      </c>
      <c r="K4239">
        <f>E4239-F4239</f>
        <v/>
      </c>
      <c r="L4239" s="10">
        <f>IFERROR(K4239/E4239,0)</f>
        <v/>
      </c>
      <c r="M4239">
        <f>YEAR(A4239)</f>
        <v/>
      </c>
      <c r="N4239">
        <f>"Q"&amp;ROUNDUP(MONTH(A4239)/3,0)</f>
        <v/>
      </c>
      <c r="O4239">
        <f>TEXT(A4239,"mmm")</f>
        <v/>
      </c>
    </row>
    <row r="4240">
      <c r="A4240" s="13" t="n">
        <v>45748</v>
      </c>
      <c r="B4240" t="inlineStr">
        <is>
          <t>South</t>
        </is>
      </c>
      <c r="C4240" t="inlineStr">
        <is>
          <t>Marketplace</t>
        </is>
      </c>
      <c r="D4240" t="inlineStr">
        <is>
          <t>Books</t>
        </is>
      </c>
      <c r="E4240" t="n">
        <v>10446.46</v>
      </c>
      <c r="F4240" t="n">
        <v>7740.61</v>
      </c>
      <c r="G4240" t="n">
        <v>11557.99</v>
      </c>
      <c r="H4240" t="n">
        <v>24</v>
      </c>
      <c r="I4240" t="n">
        <v>22</v>
      </c>
      <c r="J4240" t="n">
        <v>1</v>
      </c>
      <c r="K4240">
        <f>E4240-F4240</f>
        <v/>
      </c>
      <c r="L4240" s="10">
        <f>IFERROR(K4240/E4240,0)</f>
        <v/>
      </c>
      <c r="M4240">
        <f>YEAR(A4240)</f>
        <v/>
      </c>
      <c r="N4240">
        <f>"Q"&amp;ROUNDUP(MONTH(A4240)/3,0)</f>
        <v/>
      </c>
      <c r="O4240">
        <f>TEXT(A4240,"mmm")</f>
        <v/>
      </c>
    </row>
    <row r="4241">
      <c r="A4241" s="13" t="n">
        <v>45748</v>
      </c>
      <c r="B4241" t="inlineStr">
        <is>
          <t>South</t>
        </is>
      </c>
      <c r="C4241" t="inlineStr">
        <is>
          <t>Marketplace</t>
        </is>
      </c>
      <c r="D4241" t="inlineStr">
        <is>
          <t>Electronics</t>
        </is>
      </c>
      <c r="E4241" t="n">
        <v>478480.85</v>
      </c>
      <c r="F4241" t="n">
        <v>450144.38</v>
      </c>
      <c r="G4241" t="n">
        <v>535374.6800000001</v>
      </c>
      <c r="H4241" t="n">
        <v>36</v>
      </c>
      <c r="I4241" t="n">
        <v>32</v>
      </c>
      <c r="J4241" t="n">
        <v>2</v>
      </c>
      <c r="K4241">
        <f>E4241-F4241</f>
        <v/>
      </c>
      <c r="L4241" s="10">
        <f>IFERROR(K4241/E4241,0)</f>
        <v/>
      </c>
      <c r="M4241">
        <f>YEAR(A4241)</f>
        <v/>
      </c>
      <c r="N4241">
        <f>"Q"&amp;ROUNDUP(MONTH(A4241)/3,0)</f>
        <v/>
      </c>
      <c r="O4241">
        <f>TEXT(A4241,"mmm")</f>
        <v/>
      </c>
    </row>
    <row r="4242">
      <c r="A4242" s="13" t="n">
        <v>45748</v>
      </c>
      <c r="B4242" t="inlineStr">
        <is>
          <t>South</t>
        </is>
      </c>
      <c r="C4242" t="inlineStr">
        <is>
          <t>Marketplace</t>
        </is>
      </c>
      <c r="D4242" t="inlineStr">
        <is>
          <t>Fashion</t>
        </is>
      </c>
      <c r="E4242" t="n">
        <v>115777.05</v>
      </c>
      <c r="F4242" t="n">
        <v>64304.79</v>
      </c>
      <c r="G4242" t="n">
        <v>129675.17</v>
      </c>
      <c r="H4242" t="n">
        <v>78</v>
      </c>
      <c r="I4242" t="n">
        <v>68</v>
      </c>
      <c r="J4242" t="n">
        <v>14</v>
      </c>
      <c r="K4242">
        <f>E4242-F4242</f>
        <v/>
      </c>
      <c r="L4242" s="10">
        <f>IFERROR(K4242/E4242,0)</f>
        <v/>
      </c>
      <c r="M4242">
        <f>YEAR(A4242)</f>
        <v/>
      </c>
      <c r="N4242">
        <f>"Q"&amp;ROUNDUP(MONTH(A4242)/3,0)</f>
        <v/>
      </c>
      <c r="O4242">
        <f>TEXT(A4242,"mmm")</f>
        <v/>
      </c>
    </row>
    <row r="4243">
      <c r="A4243" s="13" t="n">
        <v>45748</v>
      </c>
      <c r="B4243" t="inlineStr">
        <is>
          <t>South</t>
        </is>
      </c>
      <c r="C4243" t="inlineStr">
        <is>
          <t>Marketplace</t>
        </is>
      </c>
      <c r="D4243" t="inlineStr">
        <is>
          <t>Grocery</t>
        </is>
      </c>
      <c r="E4243" t="n">
        <v>31011.02</v>
      </c>
      <c r="F4243" t="n">
        <v>27255.25</v>
      </c>
      <c r="G4243" t="n">
        <v>34536.5</v>
      </c>
      <c r="H4243" t="n">
        <v>89</v>
      </c>
      <c r="I4243" t="n">
        <v>40</v>
      </c>
      <c r="J4243" t="n">
        <v>0</v>
      </c>
      <c r="K4243">
        <f>E4243-F4243</f>
        <v/>
      </c>
      <c r="L4243" s="10">
        <f>IFERROR(K4243/E4243,0)</f>
        <v/>
      </c>
      <c r="M4243">
        <f>YEAR(A4243)</f>
        <v/>
      </c>
      <c r="N4243">
        <f>"Q"&amp;ROUNDUP(MONTH(A4243)/3,0)</f>
        <v/>
      </c>
      <c r="O4243">
        <f>TEXT(A4243,"mmm")</f>
        <v/>
      </c>
    </row>
    <row r="4244">
      <c r="A4244" s="13" t="n">
        <v>45748</v>
      </c>
      <c r="B4244" t="inlineStr">
        <is>
          <t>South</t>
        </is>
      </c>
      <c r="C4244" t="inlineStr">
        <is>
          <t>Marketplace</t>
        </is>
      </c>
      <c r="D4244" t="inlineStr">
        <is>
          <t>Home &amp; Kitchen</t>
        </is>
      </c>
      <c r="E4244" t="n">
        <v>80834.34</v>
      </c>
      <c r="F4244" t="n">
        <v>58231.27</v>
      </c>
      <c r="G4244" t="n">
        <v>91425.44</v>
      </c>
      <c r="H4244" t="n">
        <v>42</v>
      </c>
      <c r="I4244" t="n">
        <v>32</v>
      </c>
      <c r="J4244" t="n">
        <v>2</v>
      </c>
      <c r="K4244">
        <f>E4244-F4244</f>
        <v/>
      </c>
      <c r="L4244" s="10">
        <f>IFERROR(K4244/E4244,0)</f>
        <v/>
      </c>
      <c r="M4244">
        <f>YEAR(A4244)</f>
        <v/>
      </c>
      <c r="N4244">
        <f>"Q"&amp;ROUNDUP(MONTH(A4244)/3,0)</f>
        <v/>
      </c>
      <c r="O4244">
        <f>TEXT(A4244,"mmm")</f>
        <v/>
      </c>
    </row>
    <row r="4245">
      <c r="A4245" s="13" t="n">
        <v>45748</v>
      </c>
      <c r="B4245" t="inlineStr">
        <is>
          <t>South</t>
        </is>
      </c>
      <c r="C4245" t="inlineStr">
        <is>
          <t>Marketplace</t>
        </is>
      </c>
      <c r="D4245" t="inlineStr">
        <is>
          <t>Sports</t>
        </is>
      </c>
      <c r="E4245" t="n">
        <v>23387.81</v>
      </c>
      <c r="F4245" t="n">
        <v>15075.03</v>
      </c>
      <c r="G4245" t="n">
        <v>25858.87</v>
      </c>
      <c r="H4245" t="n">
        <v>12</v>
      </c>
      <c r="I4245" t="n">
        <v>10</v>
      </c>
      <c r="J4245" t="n">
        <v>0</v>
      </c>
      <c r="K4245">
        <f>E4245-F4245</f>
        <v/>
      </c>
      <c r="L4245" s="10">
        <f>IFERROR(K4245/E4245,0)</f>
        <v/>
      </c>
      <c r="M4245">
        <f>YEAR(A4245)</f>
        <v/>
      </c>
      <c r="N4245">
        <f>"Q"&amp;ROUNDUP(MONTH(A4245)/3,0)</f>
        <v/>
      </c>
      <c r="O4245">
        <f>TEXT(A4245,"mmm")</f>
        <v/>
      </c>
    </row>
    <row r="4246">
      <c r="A4246" s="13" t="n">
        <v>45748</v>
      </c>
      <c r="B4246" t="inlineStr">
        <is>
          <t>South</t>
        </is>
      </c>
      <c r="C4246" t="inlineStr">
        <is>
          <t>Mobile App</t>
        </is>
      </c>
      <c r="D4246" t="inlineStr">
        <is>
          <t>Beauty</t>
        </is>
      </c>
      <c r="E4246" t="n">
        <v>29420.75</v>
      </c>
      <c r="F4246" t="n">
        <v>16109.18</v>
      </c>
      <c r="G4246" t="n">
        <v>31359.87</v>
      </c>
      <c r="H4246" t="n">
        <v>46</v>
      </c>
      <c r="I4246" t="n">
        <v>41</v>
      </c>
      <c r="J4246" t="n">
        <v>1</v>
      </c>
      <c r="K4246">
        <f>E4246-F4246</f>
        <v/>
      </c>
      <c r="L4246" s="10">
        <f>IFERROR(K4246/E4246,0)</f>
        <v/>
      </c>
      <c r="M4246">
        <f>YEAR(A4246)</f>
        <v/>
      </c>
      <c r="N4246">
        <f>"Q"&amp;ROUNDUP(MONTH(A4246)/3,0)</f>
        <v/>
      </c>
      <c r="O4246">
        <f>TEXT(A4246,"mmm")</f>
        <v/>
      </c>
    </row>
    <row r="4247">
      <c r="A4247" s="13" t="n">
        <v>45748</v>
      </c>
      <c r="B4247" t="inlineStr">
        <is>
          <t>South</t>
        </is>
      </c>
      <c r="C4247" t="inlineStr">
        <is>
          <t>Mobile App</t>
        </is>
      </c>
      <c r="D4247" t="inlineStr">
        <is>
          <t>Books</t>
        </is>
      </c>
      <c r="E4247" t="n">
        <v>11455.33</v>
      </c>
      <c r="F4247" t="n">
        <v>8750.6</v>
      </c>
      <c r="G4247" t="n">
        <v>12840.74</v>
      </c>
      <c r="H4247" t="n">
        <v>28</v>
      </c>
      <c r="I4247" t="n">
        <v>23</v>
      </c>
      <c r="J4247" t="n">
        <v>1</v>
      </c>
      <c r="K4247">
        <f>E4247-F4247</f>
        <v/>
      </c>
      <c r="L4247" s="10">
        <f>IFERROR(K4247/E4247,0)</f>
        <v/>
      </c>
      <c r="M4247">
        <f>YEAR(A4247)</f>
        <v/>
      </c>
      <c r="N4247">
        <f>"Q"&amp;ROUNDUP(MONTH(A4247)/3,0)</f>
        <v/>
      </c>
      <c r="O4247">
        <f>TEXT(A4247,"mmm")</f>
        <v/>
      </c>
    </row>
    <row r="4248">
      <c r="A4248" s="13" t="n">
        <v>45748</v>
      </c>
      <c r="B4248" t="inlineStr">
        <is>
          <t>South</t>
        </is>
      </c>
      <c r="C4248" t="inlineStr">
        <is>
          <t>Mobile App</t>
        </is>
      </c>
      <c r="D4248" t="inlineStr">
        <is>
          <t>Electronics</t>
        </is>
      </c>
      <c r="E4248" t="n">
        <v>590628.6899999999</v>
      </c>
      <c r="F4248" t="n">
        <v>528021.8199999999</v>
      </c>
      <c r="G4248" t="n">
        <v>632018.9</v>
      </c>
      <c r="H4248" t="n">
        <v>53</v>
      </c>
      <c r="I4248" t="n">
        <v>39</v>
      </c>
      <c r="J4248" t="n">
        <v>4</v>
      </c>
      <c r="K4248">
        <f>E4248-F4248</f>
        <v/>
      </c>
      <c r="L4248" s="10">
        <f>IFERROR(K4248/E4248,0)</f>
        <v/>
      </c>
      <c r="M4248">
        <f>YEAR(A4248)</f>
        <v/>
      </c>
      <c r="N4248">
        <f>"Q"&amp;ROUNDUP(MONTH(A4248)/3,0)</f>
        <v/>
      </c>
      <c r="O4248">
        <f>TEXT(A4248,"mmm")</f>
        <v/>
      </c>
    </row>
    <row r="4249">
      <c r="A4249" s="13" t="n">
        <v>45748</v>
      </c>
      <c r="B4249" t="inlineStr">
        <is>
          <t>South</t>
        </is>
      </c>
      <c r="C4249" t="inlineStr">
        <is>
          <t>Mobile App</t>
        </is>
      </c>
      <c r="D4249" t="inlineStr">
        <is>
          <t>Fashion</t>
        </is>
      </c>
      <c r="E4249" t="n">
        <v>98932.85000000001</v>
      </c>
      <c r="F4249" t="n">
        <v>55853.8</v>
      </c>
      <c r="G4249" t="n">
        <v>107286.03</v>
      </c>
      <c r="H4249" t="n">
        <v>78</v>
      </c>
      <c r="I4249" t="n">
        <v>61</v>
      </c>
      <c r="J4249" t="n">
        <v>9</v>
      </c>
      <c r="K4249">
        <f>E4249-F4249</f>
        <v/>
      </c>
      <c r="L4249" s="10">
        <f>IFERROR(K4249/E4249,0)</f>
        <v/>
      </c>
      <c r="M4249">
        <f>YEAR(A4249)</f>
        <v/>
      </c>
      <c r="N4249">
        <f>"Q"&amp;ROUNDUP(MONTH(A4249)/3,0)</f>
        <v/>
      </c>
      <c r="O4249">
        <f>TEXT(A4249,"mmm")</f>
        <v/>
      </c>
    </row>
    <row r="4250">
      <c r="A4250" s="13" t="n">
        <v>45748</v>
      </c>
      <c r="B4250" t="inlineStr">
        <is>
          <t>South</t>
        </is>
      </c>
      <c r="C4250" t="inlineStr">
        <is>
          <t>Mobile App</t>
        </is>
      </c>
      <c r="D4250" t="inlineStr">
        <is>
          <t>Grocery</t>
        </is>
      </c>
      <c r="E4250" t="n">
        <v>45634.87</v>
      </c>
      <c r="F4250" t="n">
        <v>37719.4</v>
      </c>
      <c r="G4250" t="n">
        <v>48926.14</v>
      </c>
      <c r="H4250" t="n">
        <v>115</v>
      </c>
      <c r="I4250" t="n">
        <v>50</v>
      </c>
      <c r="J4250" t="n">
        <v>0</v>
      </c>
      <c r="K4250">
        <f>E4250-F4250</f>
        <v/>
      </c>
      <c r="L4250" s="10">
        <f>IFERROR(K4250/E4250,0)</f>
        <v/>
      </c>
      <c r="M4250">
        <f>YEAR(A4250)</f>
        <v/>
      </c>
      <c r="N4250">
        <f>"Q"&amp;ROUNDUP(MONTH(A4250)/3,0)</f>
        <v/>
      </c>
      <c r="O4250">
        <f>TEXT(A4250,"mmm")</f>
        <v/>
      </c>
    </row>
    <row r="4251">
      <c r="A4251" s="13" t="n">
        <v>45748</v>
      </c>
      <c r="B4251" t="inlineStr">
        <is>
          <t>South</t>
        </is>
      </c>
      <c r="C4251" t="inlineStr">
        <is>
          <t>Mobile App</t>
        </is>
      </c>
      <c r="D4251" t="inlineStr">
        <is>
          <t>Home &amp; Kitchen</t>
        </is>
      </c>
      <c r="E4251" t="n">
        <v>104686.68</v>
      </c>
      <c r="F4251" t="n">
        <v>73376.52</v>
      </c>
      <c r="G4251" t="n">
        <v>113558.24</v>
      </c>
      <c r="H4251" t="n">
        <v>49</v>
      </c>
      <c r="I4251" t="n">
        <v>43</v>
      </c>
      <c r="J4251" t="n">
        <v>5</v>
      </c>
      <c r="K4251">
        <f>E4251-F4251</f>
        <v/>
      </c>
      <c r="L4251" s="10">
        <f>IFERROR(K4251/E4251,0)</f>
        <v/>
      </c>
      <c r="M4251">
        <f>YEAR(A4251)</f>
        <v/>
      </c>
      <c r="N4251">
        <f>"Q"&amp;ROUNDUP(MONTH(A4251)/3,0)</f>
        <v/>
      </c>
      <c r="O4251">
        <f>TEXT(A4251,"mmm")</f>
        <v/>
      </c>
    </row>
    <row r="4252">
      <c r="A4252" s="13" t="n">
        <v>45748</v>
      </c>
      <c r="B4252" t="inlineStr">
        <is>
          <t>South</t>
        </is>
      </c>
      <c r="C4252" t="inlineStr">
        <is>
          <t>Mobile App</t>
        </is>
      </c>
      <c r="D4252" t="inlineStr">
        <is>
          <t>Sports</t>
        </is>
      </c>
      <c r="E4252" t="n">
        <v>57303.05</v>
      </c>
      <c r="F4252" t="n">
        <v>37316.54</v>
      </c>
      <c r="G4252" t="n">
        <v>60562.02</v>
      </c>
      <c r="H4252" t="n">
        <v>27</v>
      </c>
      <c r="I4252" t="n">
        <v>23</v>
      </c>
      <c r="J4252" t="n">
        <v>4</v>
      </c>
      <c r="K4252">
        <f>E4252-F4252</f>
        <v/>
      </c>
      <c r="L4252" s="10">
        <f>IFERROR(K4252/E4252,0)</f>
        <v/>
      </c>
      <c r="M4252">
        <f>YEAR(A4252)</f>
        <v/>
      </c>
      <c r="N4252">
        <f>"Q"&amp;ROUNDUP(MONTH(A4252)/3,0)</f>
        <v/>
      </c>
      <c r="O4252">
        <f>TEXT(A4252,"mmm")</f>
        <v/>
      </c>
    </row>
    <row r="4253">
      <c r="A4253" s="13" t="n">
        <v>45748</v>
      </c>
      <c r="B4253" t="inlineStr">
        <is>
          <t>South</t>
        </is>
      </c>
      <c r="C4253" t="inlineStr">
        <is>
          <t>Retail Store</t>
        </is>
      </c>
      <c r="D4253" t="inlineStr">
        <is>
          <t>Beauty</t>
        </is>
      </c>
      <c r="E4253" t="n">
        <v>4591.82</v>
      </c>
      <c r="F4253" t="n">
        <v>2456.22</v>
      </c>
      <c r="G4253" t="n">
        <v>4759.05</v>
      </c>
      <c r="H4253" t="n">
        <v>10</v>
      </c>
      <c r="I4253" t="n">
        <v>9</v>
      </c>
      <c r="J4253" t="n">
        <v>0</v>
      </c>
      <c r="K4253">
        <f>E4253-F4253</f>
        <v/>
      </c>
      <c r="L4253" s="10">
        <f>IFERROR(K4253/E4253,0)</f>
        <v/>
      </c>
      <c r="M4253">
        <f>YEAR(A4253)</f>
        <v/>
      </c>
      <c r="N4253">
        <f>"Q"&amp;ROUNDUP(MONTH(A4253)/3,0)</f>
        <v/>
      </c>
      <c r="O4253">
        <f>TEXT(A4253,"mmm")</f>
        <v/>
      </c>
    </row>
    <row r="4254">
      <c r="A4254" s="13" t="n">
        <v>45748</v>
      </c>
      <c r="B4254" t="inlineStr">
        <is>
          <t>South</t>
        </is>
      </c>
      <c r="C4254" t="inlineStr">
        <is>
          <t>Retail Store</t>
        </is>
      </c>
      <c r="D4254" t="inlineStr">
        <is>
          <t>Books</t>
        </is>
      </c>
      <c r="E4254" t="n">
        <v>7450.27</v>
      </c>
      <c r="F4254" t="n">
        <v>5256.01</v>
      </c>
      <c r="G4254" t="n">
        <v>7564.68</v>
      </c>
      <c r="H4254" t="n">
        <v>16</v>
      </c>
      <c r="I4254" t="n">
        <v>13</v>
      </c>
      <c r="J4254" t="n">
        <v>0</v>
      </c>
      <c r="K4254">
        <f>E4254-F4254</f>
        <v/>
      </c>
      <c r="L4254" s="10">
        <f>IFERROR(K4254/E4254,0)</f>
        <v/>
      </c>
      <c r="M4254">
        <f>YEAR(A4254)</f>
        <v/>
      </c>
      <c r="N4254">
        <f>"Q"&amp;ROUNDUP(MONTH(A4254)/3,0)</f>
        <v/>
      </c>
      <c r="O4254">
        <f>TEXT(A4254,"mmm")</f>
        <v/>
      </c>
    </row>
    <row r="4255">
      <c r="A4255" s="13" t="n">
        <v>45748</v>
      </c>
      <c r="B4255" t="inlineStr">
        <is>
          <t>South</t>
        </is>
      </c>
      <c r="C4255" t="inlineStr">
        <is>
          <t>Retail Store</t>
        </is>
      </c>
      <c r="D4255" t="inlineStr">
        <is>
          <t>Electronics</t>
        </is>
      </c>
      <c r="E4255" t="n">
        <v>223229.9</v>
      </c>
      <c r="F4255" t="n">
        <v>194308.37</v>
      </c>
      <c r="G4255" t="n">
        <v>230750.7</v>
      </c>
      <c r="H4255" t="n">
        <v>18</v>
      </c>
      <c r="I4255" t="n">
        <v>15</v>
      </c>
      <c r="J4255" t="n">
        <v>1</v>
      </c>
      <c r="K4255">
        <f>E4255-F4255</f>
        <v/>
      </c>
      <c r="L4255" s="10">
        <f>IFERROR(K4255/E4255,0)</f>
        <v/>
      </c>
      <c r="M4255">
        <f>YEAR(A4255)</f>
        <v/>
      </c>
      <c r="N4255">
        <f>"Q"&amp;ROUNDUP(MONTH(A4255)/3,0)</f>
        <v/>
      </c>
      <c r="O4255">
        <f>TEXT(A4255,"mmm")</f>
        <v/>
      </c>
    </row>
    <row r="4256">
      <c r="A4256" s="13" t="n">
        <v>45748</v>
      </c>
      <c r="B4256" t="inlineStr">
        <is>
          <t>South</t>
        </is>
      </c>
      <c r="C4256" t="inlineStr">
        <is>
          <t>Retail Store</t>
        </is>
      </c>
      <c r="D4256" t="inlineStr">
        <is>
          <t>Fashion</t>
        </is>
      </c>
      <c r="E4256" t="n">
        <v>32412.31</v>
      </c>
      <c r="F4256" t="n">
        <v>16680.71</v>
      </c>
      <c r="G4256" t="n">
        <v>33115.34</v>
      </c>
      <c r="H4256" t="n">
        <v>23</v>
      </c>
      <c r="I4256" t="n">
        <v>19</v>
      </c>
      <c r="J4256" t="n">
        <v>1</v>
      </c>
      <c r="K4256">
        <f>E4256-F4256</f>
        <v/>
      </c>
      <c r="L4256" s="10">
        <f>IFERROR(K4256/E4256,0)</f>
        <v/>
      </c>
      <c r="M4256">
        <f>YEAR(A4256)</f>
        <v/>
      </c>
      <c r="N4256">
        <f>"Q"&amp;ROUNDUP(MONTH(A4256)/3,0)</f>
        <v/>
      </c>
      <c r="O4256">
        <f>TEXT(A4256,"mmm")</f>
        <v/>
      </c>
    </row>
    <row r="4257">
      <c r="A4257" s="13" t="n">
        <v>45748</v>
      </c>
      <c r="B4257" t="inlineStr">
        <is>
          <t>South</t>
        </is>
      </c>
      <c r="C4257" t="inlineStr">
        <is>
          <t>Retail Store</t>
        </is>
      </c>
      <c r="D4257" t="inlineStr">
        <is>
          <t>Grocery</t>
        </is>
      </c>
      <c r="E4257" t="n">
        <v>12870.18</v>
      </c>
      <c r="F4257" t="n">
        <v>10541.67</v>
      </c>
      <c r="G4257" t="n">
        <v>13350.18</v>
      </c>
      <c r="H4257" t="n">
        <v>27</v>
      </c>
      <c r="I4257" t="n">
        <v>11</v>
      </c>
      <c r="J4257" t="n">
        <v>0</v>
      </c>
      <c r="K4257">
        <f>E4257-F4257</f>
        <v/>
      </c>
      <c r="L4257" s="10">
        <f>IFERROR(K4257/E4257,0)</f>
        <v/>
      </c>
      <c r="M4257">
        <f>YEAR(A4257)</f>
        <v/>
      </c>
      <c r="N4257">
        <f>"Q"&amp;ROUNDUP(MONTH(A4257)/3,0)</f>
        <v/>
      </c>
      <c r="O4257">
        <f>TEXT(A4257,"mmm")</f>
        <v/>
      </c>
    </row>
    <row r="4258">
      <c r="A4258" s="13" t="n">
        <v>45748</v>
      </c>
      <c r="B4258" t="inlineStr">
        <is>
          <t>South</t>
        </is>
      </c>
      <c r="C4258" t="inlineStr">
        <is>
          <t>Retail Store</t>
        </is>
      </c>
      <c r="D4258" t="inlineStr">
        <is>
          <t>Home &amp; Kitchen</t>
        </is>
      </c>
      <c r="E4258" t="n">
        <v>51459.98</v>
      </c>
      <c r="F4258" t="n">
        <v>34168.1</v>
      </c>
      <c r="G4258" t="n">
        <v>53566.21</v>
      </c>
      <c r="H4258" t="n">
        <v>15</v>
      </c>
      <c r="I4258" t="n">
        <v>10</v>
      </c>
      <c r="J4258" t="n">
        <v>0</v>
      </c>
      <c r="K4258">
        <f>E4258-F4258</f>
        <v/>
      </c>
      <c r="L4258" s="10">
        <f>IFERROR(K4258/E4258,0)</f>
        <v/>
      </c>
      <c r="M4258">
        <f>YEAR(A4258)</f>
        <v/>
      </c>
      <c r="N4258">
        <f>"Q"&amp;ROUNDUP(MONTH(A4258)/3,0)</f>
        <v/>
      </c>
      <c r="O4258">
        <f>TEXT(A4258,"mmm")</f>
        <v/>
      </c>
    </row>
    <row r="4259">
      <c r="A4259" s="13" t="n">
        <v>45748</v>
      </c>
      <c r="B4259" t="inlineStr">
        <is>
          <t>South</t>
        </is>
      </c>
      <c r="C4259" t="inlineStr">
        <is>
          <t>Retail Store</t>
        </is>
      </c>
      <c r="D4259" t="inlineStr">
        <is>
          <t>Sports</t>
        </is>
      </c>
      <c r="E4259" t="n">
        <v>17667.13</v>
      </c>
      <c r="F4259" t="n">
        <v>11118.59</v>
      </c>
      <c r="G4259" t="n">
        <v>17985.93</v>
      </c>
      <c r="H4259" t="n">
        <v>11</v>
      </c>
      <c r="I4259" t="n">
        <v>9</v>
      </c>
      <c r="J4259" t="n">
        <v>1</v>
      </c>
      <c r="K4259">
        <f>E4259-F4259</f>
        <v/>
      </c>
      <c r="L4259" s="10">
        <f>IFERROR(K4259/E4259,0)</f>
        <v/>
      </c>
      <c r="M4259">
        <f>YEAR(A4259)</f>
        <v/>
      </c>
      <c r="N4259">
        <f>"Q"&amp;ROUNDUP(MONTH(A4259)/3,0)</f>
        <v/>
      </c>
      <c r="O4259">
        <f>TEXT(A4259,"mmm")</f>
        <v/>
      </c>
    </row>
    <row r="4260">
      <c r="A4260" s="13" t="n">
        <v>45748</v>
      </c>
      <c r="B4260" t="inlineStr">
        <is>
          <t>South</t>
        </is>
      </c>
      <c r="C4260" t="inlineStr">
        <is>
          <t>Unknown</t>
        </is>
      </c>
      <c r="D4260" t="inlineStr">
        <is>
          <t>Grocery</t>
        </is>
      </c>
      <c r="E4260" t="n">
        <v>368.93</v>
      </c>
      <c r="F4260" t="n">
        <v>343.05</v>
      </c>
      <c r="G4260" t="n">
        <v>409.93</v>
      </c>
      <c r="H4260" t="n">
        <v>1</v>
      </c>
      <c r="I4260" t="n">
        <v>1</v>
      </c>
      <c r="J4260" t="n">
        <v>0</v>
      </c>
      <c r="K4260">
        <f>E4260-F4260</f>
        <v/>
      </c>
      <c r="L4260" s="10">
        <f>IFERROR(K4260/E4260,0)</f>
        <v/>
      </c>
      <c r="M4260">
        <f>YEAR(A4260)</f>
        <v/>
      </c>
      <c r="N4260">
        <f>"Q"&amp;ROUNDUP(MONTH(A4260)/3,0)</f>
        <v/>
      </c>
      <c r="O4260">
        <f>TEXT(A4260,"mmm")</f>
        <v/>
      </c>
    </row>
    <row r="4261">
      <c r="A4261" s="13" t="n">
        <v>45748</v>
      </c>
      <c r="B4261" t="inlineStr">
        <is>
          <t>South</t>
        </is>
      </c>
      <c r="C4261" t="inlineStr">
        <is>
          <t>Website</t>
        </is>
      </c>
      <c r="D4261" t="inlineStr">
        <is>
          <t>Beauty</t>
        </is>
      </c>
      <c r="E4261" t="n">
        <v>13286.43</v>
      </c>
      <c r="F4261" t="n">
        <v>7297.45</v>
      </c>
      <c r="G4261" t="n">
        <v>13987.25</v>
      </c>
      <c r="H4261" t="n">
        <v>28</v>
      </c>
      <c r="I4261" t="n">
        <v>21</v>
      </c>
      <c r="J4261" t="n">
        <v>0</v>
      </c>
      <c r="K4261">
        <f>E4261-F4261</f>
        <v/>
      </c>
      <c r="L4261" s="10">
        <f>IFERROR(K4261/E4261,0)</f>
        <v/>
      </c>
      <c r="M4261">
        <f>YEAR(A4261)</f>
        <v/>
      </c>
      <c r="N4261">
        <f>"Q"&amp;ROUNDUP(MONTH(A4261)/3,0)</f>
        <v/>
      </c>
      <c r="O4261">
        <f>TEXT(A4261,"mmm")</f>
        <v/>
      </c>
    </row>
    <row r="4262">
      <c r="A4262" s="13" t="n">
        <v>45748</v>
      </c>
      <c r="B4262" t="inlineStr">
        <is>
          <t>South</t>
        </is>
      </c>
      <c r="C4262" t="inlineStr">
        <is>
          <t>Website</t>
        </is>
      </c>
      <c r="D4262" t="inlineStr">
        <is>
          <t>Books</t>
        </is>
      </c>
      <c r="E4262" t="n">
        <v>10060.72</v>
      </c>
      <c r="F4262" t="n">
        <v>7283.68</v>
      </c>
      <c r="G4262" t="n">
        <v>10662.41</v>
      </c>
      <c r="H4262" t="n">
        <v>22</v>
      </c>
      <c r="I4262" t="n">
        <v>19</v>
      </c>
      <c r="J4262" t="n">
        <v>0</v>
      </c>
      <c r="K4262">
        <f>E4262-F4262</f>
        <v/>
      </c>
      <c r="L4262" s="10">
        <f>IFERROR(K4262/E4262,0)</f>
        <v/>
      </c>
      <c r="M4262">
        <f>YEAR(A4262)</f>
        <v/>
      </c>
      <c r="N4262">
        <f>"Q"&amp;ROUNDUP(MONTH(A4262)/3,0)</f>
        <v/>
      </c>
      <c r="O4262">
        <f>TEXT(A4262,"mmm")</f>
        <v/>
      </c>
    </row>
    <row r="4263">
      <c r="A4263" s="13" t="n">
        <v>45748</v>
      </c>
      <c r="B4263" t="inlineStr">
        <is>
          <t>South</t>
        </is>
      </c>
      <c r="C4263" t="inlineStr">
        <is>
          <t>Website</t>
        </is>
      </c>
      <c r="D4263" t="inlineStr">
        <is>
          <t>Electronics</t>
        </is>
      </c>
      <c r="E4263" t="n">
        <v>714832.39</v>
      </c>
      <c r="F4263" t="n">
        <v>643647.25</v>
      </c>
      <c r="G4263" t="n">
        <v>768429.2</v>
      </c>
      <c r="H4263" t="n">
        <v>54</v>
      </c>
      <c r="I4263" t="n">
        <v>45</v>
      </c>
      <c r="J4263" t="n">
        <v>1</v>
      </c>
      <c r="K4263">
        <f>E4263-F4263</f>
        <v/>
      </c>
      <c r="L4263" s="10">
        <f>IFERROR(K4263/E4263,0)</f>
        <v/>
      </c>
      <c r="M4263">
        <f>YEAR(A4263)</f>
        <v/>
      </c>
      <c r="N4263">
        <f>"Q"&amp;ROUNDUP(MONTH(A4263)/3,0)</f>
        <v/>
      </c>
      <c r="O4263">
        <f>TEXT(A4263,"mmm")</f>
        <v/>
      </c>
    </row>
    <row r="4264">
      <c r="A4264" s="13" t="n">
        <v>45748</v>
      </c>
      <c r="B4264" t="inlineStr">
        <is>
          <t>South</t>
        </is>
      </c>
      <c r="C4264" t="inlineStr">
        <is>
          <t>Website</t>
        </is>
      </c>
      <c r="D4264" t="inlineStr">
        <is>
          <t>Fashion</t>
        </is>
      </c>
      <c r="E4264" t="n">
        <v>96247.56</v>
      </c>
      <c r="F4264" t="n">
        <v>50367.6</v>
      </c>
      <c r="G4264" t="n">
        <v>101527.63</v>
      </c>
      <c r="H4264" t="n">
        <v>62</v>
      </c>
      <c r="I4264" t="n">
        <v>53</v>
      </c>
      <c r="J4264" t="n">
        <v>9</v>
      </c>
      <c r="K4264">
        <f>E4264-F4264</f>
        <v/>
      </c>
      <c r="L4264" s="10">
        <f>IFERROR(K4264/E4264,0)</f>
        <v/>
      </c>
      <c r="M4264">
        <f>YEAR(A4264)</f>
        <v/>
      </c>
      <c r="N4264">
        <f>"Q"&amp;ROUNDUP(MONTH(A4264)/3,0)</f>
        <v/>
      </c>
      <c r="O4264">
        <f>TEXT(A4264,"mmm")</f>
        <v/>
      </c>
    </row>
    <row r="4265">
      <c r="A4265" s="13" t="n">
        <v>45748</v>
      </c>
      <c r="B4265" t="inlineStr">
        <is>
          <t>South</t>
        </is>
      </c>
      <c r="C4265" t="inlineStr">
        <is>
          <t>Website</t>
        </is>
      </c>
      <c r="D4265" t="inlineStr">
        <is>
          <t>Grocery</t>
        </is>
      </c>
      <c r="E4265" t="n">
        <v>29793.84</v>
      </c>
      <c r="F4265" t="n">
        <v>24487.34</v>
      </c>
      <c r="G4265" t="n">
        <v>31841.23</v>
      </c>
      <c r="H4265" t="n">
        <v>71</v>
      </c>
      <c r="I4265" t="n">
        <v>30</v>
      </c>
      <c r="J4265" t="n">
        <v>0</v>
      </c>
      <c r="K4265">
        <f>E4265-F4265</f>
        <v/>
      </c>
      <c r="L4265" s="10">
        <f>IFERROR(K4265/E4265,0)</f>
        <v/>
      </c>
      <c r="M4265">
        <f>YEAR(A4265)</f>
        <v/>
      </c>
      <c r="N4265">
        <f>"Q"&amp;ROUNDUP(MONTH(A4265)/3,0)</f>
        <v/>
      </c>
      <c r="O4265">
        <f>TEXT(A4265,"mmm")</f>
        <v/>
      </c>
    </row>
    <row r="4266">
      <c r="A4266" s="13" t="n">
        <v>45748</v>
      </c>
      <c r="B4266" t="inlineStr">
        <is>
          <t>South</t>
        </is>
      </c>
      <c r="C4266" t="inlineStr">
        <is>
          <t>Website</t>
        </is>
      </c>
      <c r="D4266" t="inlineStr">
        <is>
          <t>Home &amp; Kitchen</t>
        </is>
      </c>
      <c r="E4266" t="n">
        <v>86273.86</v>
      </c>
      <c r="F4266" t="n">
        <v>58146.28</v>
      </c>
      <c r="G4266" t="n">
        <v>91355.13</v>
      </c>
      <c r="H4266" t="n">
        <v>37</v>
      </c>
      <c r="I4266" t="n">
        <v>33</v>
      </c>
      <c r="J4266" t="n">
        <v>2</v>
      </c>
      <c r="K4266">
        <f>E4266-F4266</f>
        <v/>
      </c>
      <c r="L4266" s="10">
        <f>IFERROR(K4266/E4266,0)</f>
        <v/>
      </c>
      <c r="M4266">
        <f>YEAR(A4266)</f>
        <v/>
      </c>
      <c r="N4266">
        <f>"Q"&amp;ROUNDUP(MONTH(A4266)/3,0)</f>
        <v/>
      </c>
      <c r="O4266">
        <f>TEXT(A4266,"mmm")</f>
        <v/>
      </c>
    </row>
    <row r="4267">
      <c r="A4267" s="13" t="n">
        <v>45748</v>
      </c>
      <c r="B4267" t="inlineStr">
        <is>
          <t>South</t>
        </is>
      </c>
      <c r="C4267" t="inlineStr">
        <is>
          <t>Website</t>
        </is>
      </c>
      <c r="D4267" t="inlineStr">
        <is>
          <t>Sports</t>
        </is>
      </c>
      <c r="E4267" t="n">
        <v>59340.75</v>
      </c>
      <c r="F4267" t="n">
        <v>40822.39</v>
      </c>
      <c r="G4267" t="n">
        <v>64314.08</v>
      </c>
      <c r="H4267" t="n">
        <v>18</v>
      </c>
      <c r="I4267" t="n">
        <v>14</v>
      </c>
      <c r="J4267" t="n">
        <v>0</v>
      </c>
      <c r="K4267">
        <f>E4267-F4267</f>
        <v/>
      </c>
      <c r="L4267" s="10">
        <f>IFERROR(K4267/E4267,0)</f>
        <v/>
      </c>
      <c r="M4267">
        <f>YEAR(A4267)</f>
        <v/>
      </c>
      <c r="N4267">
        <f>"Q"&amp;ROUNDUP(MONTH(A4267)/3,0)</f>
        <v/>
      </c>
      <c r="O4267">
        <f>TEXT(A4267,"mmm")</f>
        <v/>
      </c>
    </row>
    <row r="4268">
      <c r="A4268" s="13" t="n">
        <v>45748</v>
      </c>
      <c r="B4268" t="inlineStr">
        <is>
          <t>West</t>
        </is>
      </c>
      <c r="C4268" t="inlineStr">
        <is>
          <t>Marketplace</t>
        </is>
      </c>
      <c r="D4268" t="inlineStr">
        <is>
          <t>Beauty</t>
        </is>
      </c>
      <c r="E4268" t="n">
        <v>20200.1</v>
      </c>
      <c r="F4268" t="n">
        <v>12170.28</v>
      </c>
      <c r="G4268" t="n">
        <v>22762.26</v>
      </c>
      <c r="H4268" t="n">
        <v>35</v>
      </c>
      <c r="I4268" t="n">
        <v>25</v>
      </c>
      <c r="J4268" t="n">
        <v>1</v>
      </c>
      <c r="K4268">
        <f>E4268-F4268</f>
        <v/>
      </c>
      <c r="L4268" s="10">
        <f>IFERROR(K4268/E4268,0)</f>
        <v/>
      </c>
      <c r="M4268">
        <f>YEAR(A4268)</f>
        <v/>
      </c>
      <c r="N4268">
        <f>"Q"&amp;ROUNDUP(MONTH(A4268)/3,0)</f>
        <v/>
      </c>
      <c r="O4268">
        <f>TEXT(A4268,"mmm")</f>
        <v/>
      </c>
    </row>
    <row r="4269">
      <c r="A4269" s="13" t="n">
        <v>45748</v>
      </c>
      <c r="B4269" t="inlineStr">
        <is>
          <t>West</t>
        </is>
      </c>
      <c r="C4269" t="inlineStr">
        <is>
          <t>Marketplace</t>
        </is>
      </c>
      <c r="D4269" t="inlineStr">
        <is>
          <t>Books</t>
        </is>
      </c>
      <c r="E4269" t="n">
        <v>9659.17</v>
      </c>
      <c r="F4269" t="n">
        <v>7367.24</v>
      </c>
      <c r="G4269" t="n">
        <v>10784.64</v>
      </c>
      <c r="H4269" t="n">
        <v>19</v>
      </c>
      <c r="I4269" t="n">
        <v>15</v>
      </c>
      <c r="J4269" t="n">
        <v>0</v>
      </c>
      <c r="K4269">
        <f>E4269-F4269</f>
        <v/>
      </c>
      <c r="L4269" s="10">
        <f>IFERROR(K4269/E4269,0)</f>
        <v/>
      </c>
      <c r="M4269">
        <f>YEAR(A4269)</f>
        <v/>
      </c>
      <c r="N4269">
        <f>"Q"&amp;ROUNDUP(MONTH(A4269)/3,0)</f>
        <v/>
      </c>
      <c r="O4269">
        <f>TEXT(A4269,"mmm")</f>
        <v/>
      </c>
    </row>
    <row r="4270">
      <c r="A4270" s="13" t="n">
        <v>45748</v>
      </c>
      <c r="B4270" t="inlineStr">
        <is>
          <t>West</t>
        </is>
      </c>
      <c r="C4270" t="inlineStr">
        <is>
          <t>Marketplace</t>
        </is>
      </c>
      <c r="D4270" t="inlineStr">
        <is>
          <t>Electronics</t>
        </is>
      </c>
      <c r="E4270" t="n">
        <v>581942.29</v>
      </c>
      <c r="F4270" t="n">
        <v>558340.51</v>
      </c>
      <c r="G4270" t="n">
        <v>652932.74</v>
      </c>
      <c r="H4270" t="n">
        <v>47</v>
      </c>
      <c r="I4270" t="n">
        <v>37</v>
      </c>
      <c r="J4270" t="n">
        <v>7</v>
      </c>
      <c r="K4270">
        <f>E4270-F4270</f>
        <v/>
      </c>
      <c r="L4270" s="10">
        <f>IFERROR(K4270/E4270,0)</f>
        <v/>
      </c>
      <c r="M4270">
        <f>YEAR(A4270)</f>
        <v/>
      </c>
      <c r="N4270">
        <f>"Q"&amp;ROUNDUP(MONTH(A4270)/3,0)</f>
        <v/>
      </c>
      <c r="O4270">
        <f>TEXT(A4270,"mmm")</f>
        <v/>
      </c>
    </row>
    <row r="4271">
      <c r="A4271" s="13" t="n">
        <v>45748</v>
      </c>
      <c r="B4271" t="inlineStr">
        <is>
          <t>West</t>
        </is>
      </c>
      <c r="C4271" t="inlineStr">
        <is>
          <t>Marketplace</t>
        </is>
      </c>
      <c r="D4271" t="inlineStr">
        <is>
          <t>Fashion</t>
        </is>
      </c>
      <c r="E4271" t="n">
        <v>66434.44</v>
      </c>
      <c r="F4271" t="n">
        <v>35571.39</v>
      </c>
      <c r="G4271" t="n">
        <v>74105.8</v>
      </c>
      <c r="H4271" t="n">
        <v>45</v>
      </c>
      <c r="I4271" t="n">
        <v>41</v>
      </c>
      <c r="J4271" t="n">
        <v>8</v>
      </c>
      <c r="K4271">
        <f>E4271-F4271</f>
        <v/>
      </c>
      <c r="L4271" s="10">
        <f>IFERROR(K4271/E4271,0)</f>
        <v/>
      </c>
      <c r="M4271">
        <f>YEAR(A4271)</f>
        <v/>
      </c>
      <c r="N4271">
        <f>"Q"&amp;ROUNDUP(MONTH(A4271)/3,0)</f>
        <v/>
      </c>
      <c r="O4271">
        <f>TEXT(A4271,"mmm")</f>
        <v/>
      </c>
    </row>
    <row r="4272">
      <c r="A4272" s="13" t="n">
        <v>45748</v>
      </c>
      <c r="B4272" t="inlineStr">
        <is>
          <t>West</t>
        </is>
      </c>
      <c r="C4272" t="inlineStr">
        <is>
          <t>Marketplace</t>
        </is>
      </c>
      <c r="D4272" t="inlineStr">
        <is>
          <t>Grocery</t>
        </is>
      </c>
      <c r="E4272" t="n">
        <v>29235.52</v>
      </c>
      <c r="F4272" t="n">
        <v>25644.64</v>
      </c>
      <c r="G4272" t="n">
        <v>32751.87</v>
      </c>
      <c r="H4272" t="n">
        <v>79</v>
      </c>
      <c r="I4272" t="n">
        <v>29</v>
      </c>
      <c r="J4272" t="n">
        <v>0</v>
      </c>
      <c r="K4272">
        <f>E4272-F4272</f>
        <v/>
      </c>
      <c r="L4272" s="10">
        <f>IFERROR(K4272/E4272,0)</f>
        <v/>
      </c>
      <c r="M4272">
        <f>YEAR(A4272)</f>
        <v/>
      </c>
      <c r="N4272">
        <f>"Q"&amp;ROUNDUP(MONTH(A4272)/3,0)</f>
        <v/>
      </c>
      <c r="O4272">
        <f>TEXT(A4272,"mmm")</f>
        <v/>
      </c>
    </row>
    <row r="4273">
      <c r="A4273" s="13" t="n">
        <v>45748</v>
      </c>
      <c r="B4273" t="inlineStr">
        <is>
          <t>West</t>
        </is>
      </c>
      <c r="C4273" t="inlineStr">
        <is>
          <t>Marketplace</t>
        </is>
      </c>
      <c r="D4273" t="inlineStr">
        <is>
          <t>Home &amp; Kitchen</t>
        </is>
      </c>
      <c r="E4273" t="n">
        <v>59123.92</v>
      </c>
      <c r="F4273" t="n">
        <v>39818.73</v>
      </c>
      <c r="G4273" t="n">
        <v>65045.21</v>
      </c>
      <c r="H4273" t="n">
        <v>32</v>
      </c>
      <c r="I4273" t="n">
        <v>26</v>
      </c>
      <c r="J4273" t="n">
        <v>3</v>
      </c>
      <c r="K4273">
        <f>E4273-F4273</f>
        <v/>
      </c>
      <c r="L4273" s="10">
        <f>IFERROR(K4273/E4273,0)</f>
        <v/>
      </c>
      <c r="M4273">
        <f>YEAR(A4273)</f>
        <v/>
      </c>
      <c r="N4273">
        <f>"Q"&amp;ROUNDUP(MONTH(A4273)/3,0)</f>
        <v/>
      </c>
      <c r="O4273">
        <f>TEXT(A4273,"mmm")</f>
        <v/>
      </c>
    </row>
    <row r="4274">
      <c r="A4274" s="13" t="n">
        <v>45748</v>
      </c>
      <c r="B4274" t="inlineStr">
        <is>
          <t>West</t>
        </is>
      </c>
      <c r="C4274" t="inlineStr">
        <is>
          <t>Marketplace</t>
        </is>
      </c>
      <c r="D4274" t="inlineStr">
        <is>
          <t>Sports</t>
        </is>
      </c>
      <c r="E4274" t="n">
        <v>14767.58</v>
      </c>
      <c r="F4274" t="n">
        <v>10300.81</v>
      </c>
      <c r="G4274" t="n">
        <v>16342.98</v>
      </c>
      <c r="H4274" t="n">
        <v>10</v>
      </c>
      <c r="I4274" t="n">
        <v>7</v>
      </c>
      <c r="J4274" t="n">
        <v>2</v>
      </c>
      <c r="K4274">
        <f>E4274-F4274</f>
        <v/>
      </c>
      <c r="L4274" s="10">
        <f>IFERROR(K4274/E4274,0)</f>
        <v/>
      </c>
      <c r="M4274">
        <f>YEAR(A4274)</f>
        <v/>
      </c>
      <c r="N4274">
        <f>"Q"&amp;ROUNDUP(MONTH(A4274)/3,0)</f>
        <v/>
      </c>
      <c r="O4274">
        <f>TEXT(A4274,"mmm")</f>
        <v/>
      </c>
    </row>
    <row r="4275">
      <c r="A4275" s="13" t="n">
        <v>45748</v>
      </c>
      <c r="B4275" t="inlineStr">
        <is>
          <t>West</t>
        </is>
      </c>
      <c r="C4275" t="inlineStr">
        <is>
          <t>Mobile App</t>
        </is>
      </c>
      <c r="D4275" t="inlineStr">
        <is>
          <t>Beauty</t>
        </is>
      </c>
      <c r="E4275" t="n">
        <v>18492.76</v>
      </c>
      <c r="F4275" t="n">
        <v>10274.57</v>
      </c>
      <c r="G4275" t="n">
        <v>19836.5</v>
      </c>
      <c r="H4275" t="n">
        <v>30</v>
      </c>
      <c r="I4275" t="n">
        <v>23</v>
      </c>
      <c r="J4275" t="n">
        <v>1</v>
      </c>
      <c r="K4275">
        <f>E4275-F4275</f>
        <v/>
      </c>
      <c r="L4275" s="10">
        <f>IFERROR(K4275/E4275,0)</f>
        <v/>
      </c>
      <c r="M4275">
        <f>YEAR(A4275)</f>
        <v/>
      </c>
      <c r="N4275">
        <f>"Q"&amp;ROUNDUP(MONTH(A4275)/3,0)</f>
        <v/>
      </c>
      <c r="O4275">
        <f>TEXT(A4275,"mmm")</f>
        <v/>
      </c>
    </row>
    <row r="4276">
      <c r="A4276" s="13" t="n">
        <v>45748</v>
      </c>
      <c r="B4276" t="inlineStr">
        <is>
          <t>West</t>
        </is>
      </c>
      <c r="C4276" t="inlineStr">
        <is>
          <t>Mobile App</t>
        </is>
      </c>
      <c r="D4276" t="inlineStr">
        <is>
          <t>Books</t>
        </is>
      </c>
      <c r="E4276" t="n">
        <v>15355.25</v>
      </c>
      <c r="F4276" t="n">
        <v>10941.87</v>
      </c>
      <c r="G4276" t="n">
        <v>16500.88</v>
      </c>
      <c r="H4276" t="n">
        <v>34</v>
      </c>
      <c r="I4276" t="n">
        <v>26</v>
      </c>
      <c r="J4276" t="n">
        <v>1</v>
      </c>
      <c r="K4276">
        <f>E4276-F4276</f>
        <v/>
      </c>
      <c r="L4276" s="10">
        <f>IFERROR(K4276/E4276,0)</f>
        <v/>
      </c>
      <c r="M4276">
        <f>YEAR(A4276)</f>
        <v/>
      </c>
      <c r="N4276">
        <f>"Q"&amp;ROUNDUP(MONTH(A4276)/3,0)</f>
        <v/>
      </c>
      <c r="O4276">
        <f>TEXT(A4276,"mmm")</f>
        <v/>
      </c>
    </row>
    <row r="4277">
      <c r="A4277" s="13" t="n">
        <v>45748</v>
      </c>
      <c r="B4277" t="inlineStr">
        <is>
          <t>West</t>
        </is>
      </c>
      <c r="C4277" t="inlineStr">
        <is>
          <t>Mobile App</t>
        </is>
      </c>
      <c r="D4277" t="inlineStr">
        <is>
          <t>Electronics</t>
        </is>
      </c>
      <c r="E4277" t="n">
        <v>759939.0600000001</v>
      </c>
      <c r="F4277" t="n">
        <v>693995.83</v>
      </c>
      <c r="G4277" t="n">
        <v>821630.96</v>
      </c>
      <c r="H4277" t="n">
        <v>66</v>
      </c>
      <c r="I4277" t="n">
        <v>50</v>
      </c>
      <c r="J4277" t="n">
        <v>1</v>
      </c>
      <c r="K4277">
        <f>E4277-F4277</f>
        <v/>
      </c>
      <c r="L4277" s="10">
        <f>IFERROR(K4277/E4277,0)</f>
        <v/>
      </c>
      <c r="M4277">
        <f>YEAR(A4277)</f>
        <v/>
      </c>
      <c r="N4277">
        <f>"Q"&amp;ROUNDUP(MONTH(A4277)/3,0)</f>
        <v/>
      </c>
      <c r="O4277">
        <f>TEXT(A4277,"mmm")</f>
        <v/>
      </c>
    </row>
    <row r="4278">
      <c r="A4278" s="13" t="n">
        <v>45748</v>
      </c>
      <c r="B4278" t="inlineStr">
        <is>
          <t>West</t>
        </is>
      </c>
      <c r="C4278" t="inlineStr">
        <is>
          <t>Mobile App</t>
        </is>
      </c>
      <c r="D4278" t="inlineStr">
        <is>
          <t>Fashion</t>
        </is>
      </c>
      <c r="E4278" t="n">
        <v>103729.37</v>
      </c>
      <c r="F4278" t="n">
        <v>55591.75</v>
      </c>
      <c r="G4278" t="n">
        <v>111531.33</v>
      </c>
      <c r="H4278" t="n">
        <v>73</v>
      </c>
      <c r="I4278" t="n">
        <v>60</v>
      </c>
      <c r="J4278" t="n">
        <v>6</v>
      </c>
      <c r="K4278">
        <f>E4278-F4278</f>
        <v/>
      </c>
      <c r="L4278" s="10">
        <f>IFERROR(K4278/E4278,0)</f>
        <v/>
      </c>
      <c r="M4278">
        <f>YEAR(A4278)</f>
        <v/>
      </c>
      <c r="N4278">
        <f>"Q"&amp;ROUNDUP(MONTH(A4278)/3,0)</f>
        <v/>
      </c>
      <c r="O4278">
        <f>TEXT(A4278,"mmm")</f>
        <v/>
      </c>
    </row>
    <row r="4279">
      <c r="A4279" s="13" t="n">
        <v>45748</v>
      </c>
      <c r="B4279" t="inlineStr">
        <is>
          <t>West</t>
        </is>
      </c>
      <c r="C4279" t="inlineStr">
        <is>
          <t>Mobile App</t>
        </is>
      </c>
      <c r="D4279" t="inlineStr">
        <is>
          <t>Grocery</t>
        </is>
      </c>
      <c r="E4279" t="n">
        <v>44732.27</v>
      </c>
      <c r="F4279" t="n">
        <v>37730.07</v>
      </c>
      <c r="G4279" t="n">
        <v>48400.4</v>
      </c>
      <c r="H4279" t="n">
        <v>111</v>
      </c>
      <c r="I4279" t="n">
        <v>41</v>
      </c>
      <c r="J4279" t="n">
        <v>2</v>
      </c>
      <c r="K4279">
        <f>E4279-F4279</f>
        <v/>
      </c>
      <c r="L4279" s="10">
        <f>IFERROR(K4279/E4279,0)</f>
        <v/>
      </c>
      <c r="M4279">
        <f>YEAR(A4279)</f>
        <v/>
      </c>
      <c r="N4279">
        <f>"Q"&amp;ROUNDUP(MONTH(A4279)/3,0)</f>
        <v/>
      </c>
      <c r="O4279">
        <f>TEXT(A4279,"mmm")</f>
        <v/>
      </c>
    </row>
    <row r="4280">
      <c r="A4280" s="13" t="n">
        <v>45748</v>
      </c>
      <c r="B4280" t="inlineStr">
        <is>
          <t>West</t>
        </is>
      </c>
      <c r="C4280" t="inlineStr">
        <is>
          <t>Mobile App</t>
        </is>
      </c>
      <c r="D4280" t="inlineStr">
        <is>
          <t>Home &amp; Kitchen</t>
        </is>
      </c>
      <c r="E4280" t="n">
        <v>109397.82</v>
      </c>
      <c r="F4280" t="n">
        <v>72504.89</v>
      </c>
      <c r="G4280" t="n">
        <v>115025.92</v>
      </c>
      <c r="H4280" t="n">
        <v>42</v>
      </c>
      <c r="I4280" t="n">
        <v>38</v>
      </c>
      <c r="J4280" t="n">
        <v>1</v>
      </c>
      <c r="K4280">
        <f>E4280-F4280</f>
        <v/>
      </c>
      <c r="L4280" s="10">
        <f>IFERROR(K4280/E4280,0)</f>
        <v/>
      </c>
      <c r="M4280">
        <f>YEAR(A4280)</f>
        <v/>
      </c>
      <c r="N4280">
        <f>"Q"&amp;ROUNDUP(MONTH(A4280)/3,0)</f>
        <v/>
      </c>
      <c r="O4280">
        <f>TEXT(A4280,"mmm")</f>
        <v/>
      </c>
    </row>
    <row r="4281">
      <c r="A4281" s="13" t="n">
        <v>45748</v>
      </c>
      <c r="B4281" t="inlineStr">
        <is>
          <t>West</t>
        </is>
      </c>
      <c r="C4281" t="inlineStr">
        <is>
          <t>Mobile App</t>
        </is>
      </c>
      <c r="D4281" t="inlineStr">
        <is>
          <t>Sports</t>
        </is>
      </c>
      <c r="E4281" t="n">
        <v>38901.89</v>
      </c>
      <c r="F4281" t="n">
        <v>24338.78</v>
      </c>
      <c r="G4281" t="n">
        <v>39982.41</v>
      </c>
      <c r="H4281" t="n">
        <v>14</v>
      </c>
      <c r="I4281" t="n">
        <v>12</v>
      </c>
      <c r="J4281" t="n">
        <v>2</v>
      </c>
      <c r="K4281">
        <f>E4281-F4281</f>
        <v/>
      </c>
      <c r="L4281" s="10">
        <f>IFERROR(K4281/E4281,0)</f>
        <v/>
      </c>
      <c r="M4281">
        <f>YEAR(A4281)</f>
        <v/>
      </c>
      <c r="N4281">
        <f>"Q"&amp;ROUNDUP(MONTH(A4281)/3,0)</f>
        <v/>
      </c>
      <c r="O4281">
        <f>TEXT(A4281,"mmm")</f>
        <v/>
      </c>
    </row>
    <row r="4282">
      <c r="A4282" s="13" t="n">
        <v>45748</v>
      </c>
      <c r="B4282" t="inlineStr">
        <is>
          <t>West</t>
        </is>
      </c>
      <c r="C4282" t="inlineStr">
        <is>
          <t>Mobile App</t>
        </is>
      </c>
      <c r="D4282" t="inlineStr">
        <is>
          <t>Unknown</t>
        </is>
      </c>
      <c r="E4282" t="n">
        <v>511.7</v>
      </c>
      <c r="F4282" t="n">
        <v>273.48</v>
      </c>
      <c r="G4282" t="n">
        <v>538.64</v>
      </c>
      <c r="H4282" t="n">
        <v>2</v>
      </c>
      <c r="I4282" t="n">
        <v>1</v>
      </c>
      <c r="J4282" t="n">
        <v>0</v>
      </c>
      <c r="K4282">
        <f>E4282-F4282</f>
        <v/>
      </c>
      <c r="L4282" s="10">
        <f>IFERROR(K4282/E4282,0)</f>
        <v/>
      </c>
      <c r="M4282">
        <f>YEAR(A4282)</f>
        <v/>
      </c>
      <c r="N4282">
        <f>"Q"&amp;ROUNDUP(MONTH(A4282)/3,0)</f>
        <v/>
      </c>
      <c r="O4282">
        <f>TEXT(A4282,"mmm")</f>
        <v/>
      </c>
    </row>
    <row r="4283">
      <c r="A4283" s="13" t="n">
        <v>45748</v>
      </c>
      <c r="B4283" t="inlineStr">
        <is>
          <t>West</t>
        </is>
      </c>
      <c r="C4283" t="inlineStr">
        <is>
          <t>Retail Store</t>
        </is>
      </c>
      <c r="D4283" t="inlineStr">
        <is>
          <t>Beauty</t>
        </is>
      </c>
      <c r="E4283" t="n">
        <v>8690</v>
      </c>
      <c r="F4283" t="n">
        <v>4572.5</v>
      </c>
      <c r="G4283" t="n">
        <v>8919.950000000001</v>
      </c>
      <c r="H4283" t="n">
        <v>13</v>
      </c>
      <c r="I4283" t="n">
        <v>12</v>
      </c>
      <c r="J4283" t="n">
        <v>0</v>
      </c>
      <c r="K4283">
        <f>E4283-F4283</f>
        <v/>
      </c>
      <c r="L4283" s="10">
        <f>IFERROR(K4283/E4283,0)</f>
        <v/>
      </c>
      <c r="M4283">
        <f>YEAR(A4283)</f>
        <v/>
      </c>
      <c r="N4283">
        <f>"Q"&amp;ROUNDUP(MONTH(A4283)/3,0)</f>
        <v/>
      </c>
      <c r="O4283">
        <f>TEXT(A4283,"mmm")</f>
        <v/>
      </c>
    </row>
    <row r="4284">
      <c r="A4284" s="13" t="n">
        <v>45748</v>
      </c>
      <c r="B4284" t="inlineStr">
        <is>
          <t>West</t>
        </is>
      </c>
      <c r="C4284" t="inlineStr">
        <is>
          <t>Retail Store</t>
        </is>
      </c>
      <c r="D4284" t="inlineStr">
        <is>
          <t>Books</t>
        </is>
      </c>
      <c r="E4284" t="n">
        <v>4993.52</v>
      </c>
      <c r="F4284" t="n">
        <v>3500.73</v>
      </c>
      <c r="G4284" t="n">
        <v>5147.33</v>
      </c>
      <c r="H4284" t="n">
        <v>11</v>
      </c>
      <c r="I4284" t="n">
        <v>11</v>
      </c>
      <c r="J4284" t="n">
        <v>0</v>
      </c>
      <c r="K4284">
        <f>E4284-F4284</f>
        <v/>
      </c>
      <c r="L4284" s="10">
        <f>IFERROR(K4284/E4284,0)</f>
        <v/>
      </c>
      <c r="M4284">
        <f>YEAR(A4284)</f>
        <v/>
      </c>
      <c r="N4284">
        <f>"Q"&amp;ROUNDUP(MONTH(A4284)/3,0)</f>
        <v/>
      </c>
      <c r="O4284">
        <f>TEXT(A4284,"mmm")</f>
        <v/>
      </c>
    </row>
    <row r="4285">
      <c r="A4285" s="13" t="n">
        <v>45748</v>
      </c>
      <c r="B4285" t="inlineStr">
        <is>
          <t>West</t>
        </is>
      </c>
      <c r="C4285" t="inlineStr">
        <is>
          <t>Retail Store</t>
        </is>
      </c>
      <c r="D4285" t="inlineStr">
        <is>
          <t>Electronics</t>
        </is>
      </c>
      <c r="E4285" t="n">
        <v>286861.76</v>
      </c>
      <c r="F4285" t="n">
        <v>249394.61</v>
      </c>
      <c r="G4285" t="n">
        <v>297823.98</v>
      </c>
      <c r="H4285" t="n">
        <v>25</v>
      </c>
      <c r="I4285" t="n">
        <v>23</v>
      </c>
      <c r="J4285" t="n">
        <v>3</v>
      </c>
      <c r="K4285">
        <f>E4285-F4285</f>
        <v/>
      </c>
      <c r="L4285" s="10">
        <f>IFERROR(K4285/E4285,0)</f>
        <v/>
      </c>
      <c r="M4285">
        <f>YEAR(A4285)</f>
        <v/>
      </c>
      <c r="N4285">
        <f>"Q"&amp;ROUNDUP(MONTH(A4285)/3,0)</f>
        <v/>
      </c>
      <c r="O4285">
        <f>TEXT(A4285,"mmm")</f>
        <v/>
      </c>
    </row>
    <row r="4286">
      <c r="A4286" s="13" t="n">
        <v>45748</v>
      </c>
      <c r="B4286" t="inlineStr">
        <is>
          <t>West</t>
        </is>
      </c>
      <c r="C4286" t="inlineStr">
        <is>
          <t>Retail Store</t>
        </is>
      </c>
      <c r="D4286" t="inlineStr">
        <is>
          <t>Fashion</t>
        </is>
      </c>
      <c r="E4286" t="n">
        <v>54227.45</v>
      </c>
      <c r="F4286" t="n">
        <v>29404.55</v>
      </c>
      <c r="G4286" t="n">
        <v>57788.81</v>
      </c>
      <c r="H4286" t="n">
        <v>31</v>
      </c>
      <c r="I4286" t="n">
        <v>27</v>
      </c>
      <c r="J4286" t="n">
        <v>3</v>
      </c>
      <c r="K4286">
        <f>E4286-F4286</f>
        <v/>
      </c>
      <c r="L4286" s="10">
        <f>IFERROR(K4286/E4286,0)</f>
        <v/>
      </c>
      <c r="M4286">
        <f>YEAR(A4286)</f>
        <v/>
      </c>
      <c r="N4286">
        <f>"Q"&amp;ROUNDUP(MONTH(A4286)/3,0)</f>
        <v/>
      </c>
      <c r="O4286">
        <f>TEXT(A4286,"mmm")</f>
        <v/>
      </c>
    </row>
    <row r="4287">
      <c r="A4287" s="13" t="n">
        <v>45748</v>
      </c>
      <c r="B4287" t="inlineStr">
        <is>
          <t>West</t>
        </is>
      </c>
      <c r="C4287" t="inlineStr">
        <is>
          <t>Retail Store</t>
        </is>
      </c>
      <c r="D4287" t="inlineStr">
        <is>
          <t>Grocery</t>
        </is>
      </c>
      <c r="E4287" t="n">
        <v>14458.52</v>
      </c>
      <c r="F4287" t="n">
        <v>11477.99</v>
      </c>
      <c r="G4287" t="n">
        <v>14702.2</v>
      </c>
      <c r="H4287" t="n">
        <v>37</v>
      </c>
      <c r="I4287" t="n">
        <v>19</v>
      </c>
      <c r="J4287" t="n">
        <v>1</v>
      </c>
      <c r="K4287">
        <f>E4287-F4287</f>
        <v/>
      </c>
      <c r="L4287" s="10">
        <f>IFERROR(K4287/E4287,0)</f>
        <v/>
      </c>
      <c r="M4287">
        <f>YEAR(A4287)</f>
        <v/>
      </c>
      <c r="N4287">
        <f>"Q"&amp;ROUNDUP(MONTH(A4287)/3,0)</f>
        <v/>
      </c>
      <c r="O4287">
        <f>TEXT(A4287,"mmm")</f>
        <v/>
      </c>
    </row>
    <row r="4288">
      <c r="A4288" s="13" t="n">
        <v>45748</v>
      </c>
      <c r="B4288" t="inlineStr">
        <is>
          <t>West</t>
        </is>
      </c>
      <c r="C4288" t="inlineStr">
        <is>
          <t>Retail Store</t>
        </is>
      </c>
      <c r="D4288" t="inlineStr">
        <is>
          <t>Home &amp; Kitchen</t>
        </is>
      </c>
      <c r="E4288" t="n">
        <v>50219.37</v>
      </c>
      <c r="F4288" t="n">
        <v>33277.87</v>
      </c>
      <c r="G4288" t="n">
        <v>52152.55</v>
      </c>
      <c r="H4288" t="n">
        <v>22</v>
      </c>
      <c r="I4288" t="n">
        <v>17</v>
      </c>
      <c r="J4288" t="n">
        <v>1</v>
      </c>
      <c r="K4288">
        <f>E4288-F4288</f>
        <v/>
      </c>
      <c r="L4288" s="10">
        <f>IFERROR(K4288/E4288,0)</f>
        <v/>
      </c>
      <c r="M4288">
        <f>YEAR(A4288)</f>
        <v/>
      </c>
      <c r="N4288">
        <f>"Q"&amp;ROUNDUP(MONTH(A4288)/3,0)</f>
        <v/>
      </c>
      <c r="O4288">
        <f>TEXT(A4288,"mmm")</f>
        <v/>
      </c>
    </row>
    <row r="4289">
      <c r="A4289" s="13" t="n">
        <v>45748</v>
      </c>
      <c r="B4289" t="inlineStr">
        <is>
          <t>West</t>
        </is>
      </c>
      <c r="C4289" t="inlineStr">
        <is>
          <t>Retail Store</t>
        </is>
      </c>
      <c r="D4289" t="inlineStr">
        <is>
          <t>Sports</t>
        </is>
      </c>
      <c r="E4289" t="n">
        <v>13095.2</v>
      </c>
      <c r="F4289" t="n">
        <v>8696.76</v>
      </c>
      <c r="G4289" t="n">
        <v>14294.43</v>
      </c>
      <c r="H4289" t="n">
        <v>4</v>
      </c>
      <c r="I4289" t="n">
        <v>3</v>
      </c>
      <c r="J4289" t="n">
        <v>0</v>
      </c>
      <c r="K4289">
        <f>E4289-F4289</f>
        <v/>
      </c>
      <c r="L4289" s="10">
        <f>IFERROR(K4289/E4289,0)</f>
        <v/>
      </c>
      <c r="M4289">
        <f>YEAR(A4289)</f>
        <v/>
      </c>
      <c r="N4289">
        <f>"Q"&amp;ROUNDUP(MONTH(A4289)/3,0)</f>
        <v/>
      </c>
      <c r="O4289">
        <f>TEXT(A4289,"mmm")</f>
        <v/>
      </c>
    </row>
    <row r="4290">
      <c r="A4290" s="13" t="n">
        <v>45748</v>
      </c>
      <c r="B4290" t="inlineStr">
        <is>
          <t>West</t>
        </is>
      </c>
      <c r="C4290" t="inlineStr">
        <is>
          <t>Unknown</t>
        </is>
      </c>
      <c r="D4290" t="inlineStr">
        <is>
          <t>Fashion</t>
        </is>
      </c>
      <c r="E4290" t="n">
        <v>8199.77</v>
      </c>
      <c r="F4290" t="n">
        <v>4518.19</v>
      </c>
      <c r="G4290" t="n">
        <v>8715.540000000001</v>
      </c>
      <c r="H4290" t="n">
        <v>2</v>
      </c>
      <c r="I4290" t="n">
        <v>2</v>
      </c>
      <c r="J4290" t="n">
        <v>1</v>
      </c>
      <c r="K4290">
        <f>E4290-F4290</f>
        <v/>
      </c>
      <c r="L4290" s="10">
        <f>IFERROR(K4290/E4290,0)</f>
        <v/>
      </c>
      <c r="M4290">
        <f>YEAR(A4290)</f>
        <v/>
      </c>
      <c r="N4290">
        <f>"Q"&amp;ROUNDUP(MONTH(A4290)/3,0)</f>
        <v/>
      </c>
      <c r="O4290">
        <f>TEXT(A4290,"mmm")</f>
        <v/>
      </c>
    </row>
    <row r="4291">
      <c r="A4291" s="13" t="n">
        <v>45748</v>
      </c>
      <c r="B4291" t="inlineStr">
        <is>
          <t>West</t>
        </is>
      </c>
      <c r="C4291" t="inlineStr">
        <is>
          <t>Unknown</t>
        </is>
      </c>
      <c r="D4291" t="inlineStr">
        <is>
          <t>Home &amp; Kitchen</t>
        </is>
      </c>
      <c r="E4291" t="n">
        <v>2032.33</v>
      </c>
      <c r="F4291" t="n">
        <v>1171.89</v>
      </c>
      <c r="G4291" t="n">
        <v>2032.33</v>
      </c>
      <c r="H4291" t="n">
        <v>1</v>
      </c>
      <c r="I4291" t="n">
        <v>1</v>
      </c>
      <c r="J4291" t="n">
        <v>0</v>
      </c>
      <c r="K4291">
        <f>E4291-F4291</f>
        <v/>
      </c>
      <c r="L4291" s="10">
        <f>IFERROR(K4291/E4291,0)</f>
        <v/>
      </c>
      <c r="M4291">
        <f>YEAR(A4291)</f>
        <v/>
      </c>
      <c r="N4291">
        <f>"Q"&amp;ROUNDUP(MONTH(A4291)/3,0)</f>
        <v/>
      </c>
      <c r="O4291">
        <f>TEXT(A4291,"mmm")</f>
        <v/>
      </c>
    </row>
    <row r="4292">
      <c r="A4292" s="13" t="n">
        <v>45748</v>
      </c>
      <c r="B4292" t="inlineStr">
        <is>
          <t>West</t>
        </is>
      </c>
      <c r="C4292" t="inlineStr">
        <is>
          <t>Website</t>
        </is>
      </c>
      <c r="D4292" t="inlineStr">
        <is>
          <t>Beauty</t>
        </is>
      </c>
      <c r="E4292" t="n">
        <v>25955.23</v>
      </c>
      <c r="F4292" t="n">
        <v>15367.82</v>
      </c>
      <c r="G4292" t="n">
        <v>28888.42</v>
      </c>
      <c r="H4292" t="n">
        <v>31</v>
      </c>
      <c r="I4292" t="n">
        <v>25</v>
      </c>
      <c r="J4292" t="n">
        <v>0</v>
      </c>
      <c r="K4292">
        <f>E4292-F4292</f>
        <v/>
      </c>
      <c r="L4292" s="10">
        <f>IFERROR(K4292/E4292,0)</f>
        <v/>
      </c>
      <c r="M4292">
        <f>YEAR(A4292)</f>
        <v/>
      </c>
      <c r="N4292">
        <f>"Q"&amp;ROUNDUP(MONTH(A4292)/3,0)</f>
        <v/>
      </c>
      <c r="O4292">
        <f>TEXT(A4292,"mmm")</f>
        <v/>
      </c>
    </row>
    <row r="4293">
      <c r="A4293" s="13" t="n">
        <v>45748</v>
      </c>
      <c r="B4293" t="inlineStr">
        <is>
          <t>West</t>
        </is>
      </c>
      <c r="C4293" t="inlineStr">
        <is>
          <t>Website</t>
        </is>
      </c>
      <c r="D4293" t="inlineStr">
        <is>
          <t>Books</t>
        </is>
      </c>
      <c r="E4293" t="n">
        <v>14369.71</v>
      </c>
      <c r="F4293" t="n">
        <v>10662.93</v>
      </c>
      <c r="G4293" t="n">
        <v>15488.5</v>
      </c>
      <c r="H4293" t="n">
        <v>30</v>
      </c>
      <c r="I4293" t="n">
        <v>26</v>
      </c>
      <c r="J4293" t="n">
        <v>0</v>
      </c>
      <c r="K4293">
        <f>E4293-F4293</f>
        <v/>
      </c>
      <c r="L4293" s="10">
        <f>IFERROR(K4293/E4293,0)</f>
        <v/>
      </c>
      <c r="M4293">
        <f>YEAR(A4293)</f>
        <v/>
      </c>
      <c r="N4293">
        <f>"Q"&amp;ROUNDUP(MONTH(A4293)/3,0)</f>
        <v/>
      </c>
      <c r="O4293">
        <f>TEXT(A4293,"mmm")</f>
        <v/>
      </c>
    </row>
    <row r="4294">
      <c r="A4294" s="13" t="n">
        <v>45748</v>
      </c>
      <c r="B4294" t="inlineStr">
        <is>
          <t>West</t>
        </is>
      </c>
      <c r="C4294" t="inlineStr">
        <is>
          <t>Website</t>
        </is>
      </c>
      <c r="D4294" t="inlineStr">
        <is>
          <t>Electronics</t>
        </is>
      </c>
      <c r="E4294" t="n">
        <v>446254.64</v>
      </c>
      <c r="F4294" t="n">
        <v>390641.65</v>
      </c>
      <c r="G4294" t="n">
        <v>469056.4</v>
      </c>
      <c r="H4294" t="n">
        <v>41</v>
      </c>
      <c r="I4294" t="n">
        <v>35</v>
      </c>
      <c r="J4294" t="n">
        <v>2</v>
      </c>
      <c r="K4294">
        <f>E4294-F4294</f>
        <v/>
      </c>
      <c r="L4294" s="10">
        <f>IFERROR(K4294/E4294,0)</f>
        <v/>
      </c>
      <c r="M4294">
        <f>YEAR(A4294)</f>
        <v/>
      </c>
      <c r="N4294">
        <f>"Q"&amp;ROUNDUP(MONTH(A4294)/3,0)</f>
        <v/>
      </c>
      <c r="O4294">
        <f>TEXT(A4294,"mmm")</f>
        <v/>
      </c>
    </row>
    <row r="4295">
      <c r="A4295" s="13" t="n">
        <v>45748</v>
      </c>
      <c r="B4295" t="inlineStr">
        <is>
          <t>West</t>
        </is>
      </c>
      <c r="C4295" t="inlineStr">
        <is>
          <t>Website</t>
        </is>
      </c>
      <c r="D4295" t="inlineStr">
        <is>
          <t>Fashion</t>
        </is>
      </c>
      <c r="E4295" t="n">
        <v>85222.2</v>
      </c>
      <c r="F4295" t="n">
        <v>45271.63</v>
      </c>
      <c r="G4295" t="n">
        <v>90356.92999999999</v>
      </c>
      <c r="H4295" t="n">
        <v>60</v>
      </c>
      <c r="I4295" t="n">
        <v>51</v>
      </c>
      <c r="J4295" t="n">
        <v>11</v>
      </c>
      <c r="K4295">
        <f>E4295-F4295</f>
        <v/>
      </c>
      <c r="L4295" s="10">
        <f>IFERROR(K4295/E4295,0)</f>
        <v/>
      </c>
      <c r="M4295">
        <f>YEAR(A4295)</f>
        <v/>
      </c>
      <c r="N4295">
        <f>"Q"&amp;ROUNDUP(MONTH(A4295)/3,0)</f>
        <v/>
      </c>
      <c r="O4295">
        <f>TEXT(A4295,"mmm")</f>
        <v/>
      </c>
    </row>
    <row r="4296">
      <c r="A4296" s="13" t="n">
        <v>45748</v>
      </c>
      <c r="B4296" t="inlineStr">
        <is>
          <t>West</t>
        </is>
      </c>
      <c r="C4296" t="inlineStr">
        <is>
          <t>Website</t>
        </is>
      </c>
      <c r="D4296" t="inlineStr">
        <is>
          <t>Grocery</t>
        </is>
      </c>
      <c r="E4296" t="n">
        <v>36579.35</v>
      </c>
      <c r="F4296" t="n">
        <v>30701.41</v>
      </c>
      <c r="G4296" t="n">
        <v>39184.13</v>
      </c>
      <c r="H4296" t="n">
        <v>92</v>
      </c>
      <c r="I4296" t="n">
        <v>38</v>
      </c>
      <c r="J4296" t="n">
        <v>1</v>
      </c>
      <c r="K4296">
        <f>E4296-F4296</f>
        <v/>
      </c>
      <c r="L4296" s="10">
        <f>IFERROR(K4296/E4296,0)</f>
        <v/>
      </c>
      <c r="M4296">
        <f>YEAR(A4296)</f>
        <v/>
      </c>
      <c r="N4296">
        <f>"Q"&amp;ROUNDUP(MONTH(A4296)/3,0)</f>
        <v/>
      </c>
      <c r="O4296">
        <f>TEXT(A4296,"mmm")</f>
        <v/>
      </c>
    </row>
    <row r="4297">
      <c r="A4297" s="13" t="n">
        <v>45748</v>
      </c>
      <c r="B4297" t="inlineStr">
        <is>
          <t>West</t>
        </is>
      </c>
      <c r="C4297" t="inlineStr">
        <is>
          <t>Website</t>
        </is>
      </c>
      <c r="D4297" t="inlineStr">
        <is>
          <t>Home &amp; Kitchen</t>
        </is>
      </c>
      <c r="E4297" t="n">
        <v>73588.75999999999</v>
      </c>
      <c r="F4297" t="n">
        <v>49013.64</v>
      </c>
      <c r="G4297" t="n">
        <v>79477.02</v>
      </c>
      <c r="H4297" t="n">
        <v>29</v>
      </c>
      <c r="I4297" t="n">
        <v>27</v>
      </c>
      <c r="J4297" t="n">
        <v>3</v>
      </c>
      <c r="K4297">
        <f>E4297-F4297</f>
        <v/>
      </c>
      <c r="L4297" s="10">
        <f>IFERROR(K4297/E4297,0)</f>
        <v/>
      </c>
      <c r="M4297">
        <f>YEAR(A4297)</f>
        <v/>
      </c>
      <c r="N4297">
        <f>"Q"&amp;ROUNDUP(MONTH(A4297)/3,0)</f>
        <v/>
      </c>
      <c r="O4297">
        <f>TEXT(A4297,"mmm")</f>
        <v/>
      </c>
    </row>
    <row r="4298">
      <c r="A4298" s="13" t="n">
        <v>45748</v>
      </c>
      <c r="B4298" t="inlineStr">
        <is>
          <t>West</t>
        </is>
      </c>
      <c r="C4298" t="inlineStr">
        <is>
          <t>Website</t>
        </is>
      </c>
      <c r="D4298" t="inlineStr">
        <is>
          <t>Sports</t>
        </is>
      </c>
      <c r="E4298" t="n">
        <v>52857.32</v>
      </c>
      <c r="F4298" t="n">
        <v>34590.77</v>
      </c>
      <c r="G4298" t="n">
        <v>56897.54</v>
      </c>
      <c r="H4298" t="n">
        <v>25</v>
      </c>
      <c r="I4298" t="n">
        <v>20</v>
      </c>
      <c r="J4298" t="n">
        <v>0</v>
      </c>
      <c r="K4298">
        <f>E4298-F4298</f>
        <v/>
      </c>
      <c r="L4298" s="10">
        <f>IFERROR(K4298/E4298,0)</f>
        <v/>
      </c>
      <c r="M4298">
        <f>YEAR(A4298)</f>
        <v/>
      </c>
      <c r="N4298">
        <f>"Q"&amp;ROUNDUP(MONTH(A4298)/3,0)</f>
        <v/>
      </c>
      <c r="O4298">
        <f>TEXT(A4298,"mmm")</f>
        <v/>
      </c>
    </row>
    <row r="4299">
      <c r="A4299" s="13" t="n">
        <v>45748</v>
      </c>
      <c r="B4299" t="inlineStr">
        <is>
          <t>West</t>
        </is>
      </c>
      <c r="C4299" t="inlineStr">
        <is>
          <t>Website</t>
        </is>
      </c>
      <c r="D4299" t="inlineStr">
        <is>
          <t>Unknown</t>
        </is>
      </c>
      <c r="E4299" t="n">
        <v>261.86</v>
      </c>
      <c r="F4299" t="n">
        <v>217.25</v>
      </c>
      <c r="G4299" t="n">
        <v>290.95</v>
      </c>
      <c r="H4299" t="n">
        <v>1</v>
      </c>
      <c r="I4299" t="n">
        <v>1</v>
      </c>
      <c r="J4299" t="n">
        <v>0</v>
      </c>
      <c r="K4299">
        <f>E4299-F4299</f>
        <v/>
      </c>
      <c r="L4299" s="10">
        <f>IFERROR(K4299/E4299,0)</f>
        <v/>
      </c>
      <c r="M4299">
        <f>YEAR(A4299)</f>
        <v/>
      </c>
      <c r="N4299">
        <f>"Q"&amp;ROUNDUP(MONTH(A4299)/3,0)</f>
        <v/>
      </c>
      <c r="O4299">
        <f>TEXT(A4299,"mmm")</f>
        <v/>
      </c>
    </row>
    <row r="4300">
      <c r="A4300" s="13" t="n">
        <v>45778</v>
      </c>
      <c r="B4300" t="inlineStr">
        <is>
          <t>Central</t>
        </is>
      </c>
      <c r="C4300" t="inlineStr">
        <is>
          <t>Marketplace</t>
        </is>
      </c>
      <c r="D4300" t="inlineStr">
        <is>
          <t>Beauty</t>
        </is>
      </c>
      <c r="E4300" t="n">
        <v>9210.85</v>
      </c>
      <c r="F4300" t="n">
        <v>4987.07</v>
      </c>
      <c r="G4300" t="n">
        <v>10006.98</v>
      </c>
      <c r="H4300" t="n">
        <v>18</v>
      </c>
      <c r="I4300" t="n">
        <v>13</v>
      </c>
      <c r="J4300" t="n">
        <v>2</v>
      </c>
      <c r="K4300">
        <f>E4300-F4300</f>
        <v/>
      </c>
      <c r="L4300" s="10">
        <f>IFERROR(K4300/E4300,0)</f>
        <v/>
      </c>
      <c r="M4300">
        <f>YEAR(A4300)</f>
        <v/>
      </c>
      <c r="N4300">
        <f>"Q"&amp;ROUNDUP(MONTH(A4300)/3,0)</f>
        <v/>
      </c>
      <c r="O4300">
        <f>TEXT(A4300,"mmm")</f>
        <v/>
      </c>
    </row>
    <row r="4301">
      <c r="A4301" s="13" t="n">
        <v>45778</v>
      </c>
      <c r="B4301" t="inlineStr">
        <is>
          <t>Central</t>
        </is>
      </c>
      <c r="C4301" t="inlineStr">
        <is>
          <t>Marketplace</t>
        </is>
      </c>
      <c r="D4301" t="inlineStr">
        <is>
          <t>Books</t>
        </is>
      </c>
      <c r="E4301" t="n">
        <v>5256.48</v>
      </c>
      <c r="F4301" t="n">
        <v>4207.58</v>
      </c>
      <c r="G4301" t="n">
        <v>5968.25</v>
      </c>
      <c r="H4301" t="n">
        <v>12</v>
      </c>
      <c r="I4301" t="n">
        <v>12</v>
      </c>
      <c r="J4301" t="n">
        <v>0</v>
      </c>
      <c r="K4301">
        <f>E4301-F4301</f>
        <v/>
      </c>
      <c r="L4301" s="10">
        <f>IFERROR(K4301/E4301,0)</f>
        <v/>
      </c>
      <c r="M4301">
        <f>YEAR(A4301)</f>
        <v/>
      </c>
      <c r="N4301">
        <f>"Q"&amp;ROUNDUP(MONTH(A4301)/3,0)</f>
        <v/>
      </c>
      <c r="O4301">
        <f>TEXT(A4301,"mmm")</f>
        <v/>
      </c>
    </row>
    <row r="4302">
      <c r="A4302" s="13" t="n">
        <v>45778</v>
      </c>
      <c r="B4302" t="inlineStr">
        <is>
          <t>Central</t>
        </is>
      </c>
      <c r="C4302" t="inlineStr">
        <is>
          <t>Marketplace</t>
        </is>
      </c>
      <c r="D4302" t="inlineStr">
        <is>
          <t>Electronics</t>
        </is>
      </c>
      <c r="E4302" t="n">
        <v>167111.57</v>
      </c>
      <c r="F4302" t="n">
        <v>154427.3</v>
      </c>
      <c r="G4302" t="n">
        <v>187478.05</v>
      </c>
      <c r="H4302" t="n">
        <v>16</v>
      </c>
      <c r="I4302" t="n">
        <v>15</v>
      </c>
      <c r="J4302" t="n">
        <v>1</v>
      </c>
      <c r="K4302">
        <f>E4302-F4302</f>
        <v/>
      </c>
      <c r="L4302" s="10">
        <f>IFERROR(K4302/E4302,0)</f>
        <v/>
      </c>
      <c r="M4302">
        <f>YEAR(A4302)</f>
        <v/>
      </c>
      <c r="N4302">
        <f>"Q"&amp;ROUNDUP(MONTH(A4302)/3,0)</f>
        <v/>
      </c>
      <c r="O4302">
        <f>TEXT(A4302,"mmm")</f>
        <v/>
      </c>
    </row>
    <row r="4303">
      <c r="A4303" s="13" t="n">
        <v>45778</v>
      </c>
      <c r="B4303" t="inlineStr">
        <is>
          <t>Central</t>
        </is>
      </c>
      <c r="C4303" t="inlineStr">
        <is>
          <t>Marketplace</t>
        </is>
      </c>
      <c r="D4303" t="inlineStr">
        <is>
          <t>Fashion</t>
        </is>
      </c>
      <c r="E4303" t="n">
        <v>39391.33</v>
      </c>
      <c r="F4303" t="n">
        <v>22745.21</v>
      </c>
      <c r="G4303" t="n">
        <v>44826.9</v>
      </c>
      <c r="H4303" t="n">
        <v>25</v>
      </c>
      <c r="I4303" t="n">
        <v>19</v>
      </c>
      <c r="J4303" t="n">
        <v>5</v>
      </c>
      <c r="K4303">
        <f>E4303-F4303</f>
        <v/>
      </c>
      <c r="L4303" s="10">
        <f>IFERROR(K4303/E4303,0)</f>
        <v/>
      </c>
      <c r="M4303">
        <f>YEAR(A4303)</f>
        <v/>
      </c>
      <c r="N4303">
        <f>"Q"&amp;ROUNDUP(MONTH(A4303)/3,0)</f>
        <v/>
      </c>
      <c r="O4303">
        <f>TEXT(A4303,"mmm")</f>
        <v/>
      </c>
    </row>
    <row r="4304">
      <c r="A4304" s="13" t="n">
        <v>45778</v>
      </c>
      <c r="B4304" t="inlineStr">
        <is>
          <t>Central</t>
        </is>
      </c>
      <c r="C4304" t="inlineStr">
        <is>
          <t>Marketplace</t>
        </is>
      </c>
      <c r="D4304" t="inlineStr">
        <is>
          <t>Grocery</t>
        </is>
      </c>
      <c r="E4304" t="n">
        <v>18295.92</v>
      </c>
      <c r="F4304" t="n">
        <v>15723.07</v>
      </c>
      <c r="G4304" t="n">
        <v>20330.82</v>
      </c>
      <c r="H4304" t="n">
        <v>43</v>
      </c>
      <c r="I4304" t="n">
        <v>15</v>
      </c>
      <c r="J4304" t="n">
        <v>0</v>
      </c>
      <c r="K4304">
        <f>E4304-F4304</f>
        <v/>
      </c>
      <c r="L4304" s="10">
        <f>IFERROR(K4304/E4304,0)</f>
        <v/>
      </c>
      <c r="M4304">
        <f>YEAR(A4304)</f>
        <v/>
      </c>
      <c r="N4304">
        <f>"Q"&amp;ROUNDUP(MONTH(A4304)/3,0)</f>
        <v/>
      </c>
      <c r="O4304">
        <f>TEXT(A4304,"mmm")</f>
        <v/>
      </c>
    </row>
    <row r="4305">
      <c r="A4305" s="13" t="n">
        <v>45778</v>
      </c>
      <c r="B4305" t="inlineStr">
        <is>
          <t>Central</t>
        </is>
      </c>
      <c r="C4305" t="inlineStr">
        <is>
          <t>Marketplace</t>
        </is>
      </c>
      <c r="D4305" t="inlineStr">
        <is>
          <t>Home &amp; Kitchen</t>
        </is>
      </c>
      <c r="E4305" t="n">
        <v>32784.8</v>
      </c>
      <c r="F4305" t="n">
        <v>23895.51</v>
      </c>
      <c r="G4305" t="n">
        <v>37266.5</v>
      </c>
      <c r="H4305" t="n">
        <v>15</v>
      </c>
      <c r="I4305" t="n">
        <v>14</v>
      </c>
      <c r="J4305" t="n">
        <v>2</v>
      </c>
      <c r="K4305">
        <f>E4305-F4305</f>
        <v/>
      </c>
      <c r="L4305" s="10">
        <f>IFERROR(K4305/E4305,0)</f>
        <v/>
      </c>
      <c r="M4305">
        <f>YEAR(A4305)</f>
        <v/>
      </c>
      <c r="N4305">
        <f>"Q"&amp;ROUNDUP(MONTH(A4305)/3,0)</f>
        <v/>
      </c>
      <c r="O4305">
        <f>TEXT(A4305,"mmm")</f>
        <v/>
      </c>
    </row>
    <row r="4306">
      <c r="A4306" s="13" t="n">
        <v>45778</v>
      </c>
      <c r="B4306" t="inlineStr">
        <is>
          <t>Central</t>
        </is>
      </c>
      <c r="C4306" t="inlineStr">
        <is>
          <t>Marketplace</t>
        </is>
      </c>
      <c r="D4306" t="inlineStr">
        <is>
          <t>Sports</t>
        </is>
      </c>
      <c r="E4306" t="n">
        <v>933.53</v>
      </c>
      <c r="F4306" t="n">
        <v>624.6799999999999</v>
      </c>
      <c r="G4306" t="n">
        <v>1037.25</v>
      </c>
      <c r="H4306" t="n">
        <v>1</v>
      </c>
      <c r="I4306" t="n">
        <v>1</v>
      </c>
      <c r="J4306" t="n">
        <v>0</v>
      </c>
      <c r="K4306">
        <f>E4306-F4306</f>
        <v/>
      </c>
      <c r="L4306" s="10">
        <f>IFERROR(K4306/E4306,0)</f>
        <v/>
      </c>
      <c r="M4306">
        <f>YEAR(A4306)</f>
        <v/>
      </c>
      <c r="N4306">
        <f>"Q"&amp;ROUNDUP(MONTH(A4306)/3,0)</f>
        <v/>
      </c>
      <c r="O4306">
        <f>TEXT(A4306,"mmm")</f>
        <v/>
      </c>
    </row>
    <row r="4307">
      <c r="A4307" s="13" t="n">
        <v>45778</v>
      </c>
      <c r="B4307" t="inlineStr">
        <is>
          <t>Central</t>
        </is>
      </c>
      <c r="C4307" t="inlineStr">
        <is>
          <t>Mobile App</t>
        </is>
      </c>
      <c r="D4307" t="inlineStr">
        <is>
          <t>Beauty</t>
        </is>
      </c>
      <c r="E4307" t="n">
        <v>12622.91</v>
      </c>
      <c r="F4307" t="n">
        <v>6938.01</v>
      </c>
      <c r="G4307" t="n">
        <v>13358.82</v>
      </c>
      <c r="H4307" t="n">
        <v>19</v>
      </c>
      <c r="I4307" t="n">
        <v>15</v>
      </c>
      <c r="J4307" t="n">
        <v>1</v>
      </c>
      <c r="K4307">
        <f>E4307-F4307</f>
        <v/>
      </c>
      <c r="L4307" s="10">
        <f>IFERROR(K4307/E4307,0)</f>
        <v/>
      </c>
      <c r="M4307">
        <f>YEAR(A4307)</f>
        <v/>
      </c>
      <c r="N4307">
        <f>"Q"&amp;ROUNDUP(MONTH(A4307)/3,0)</f>
        <v/>
      </c>
      <c r="O4307">
        <f>TEXT(A4307,"mmm")</f>
        <v/>
      </c>
    </row>
    <row r="4308">
      <c r="A4308" s="13" t="n">
        <v>45778</v>
      </c>
      <c r="B4308" t="inlineStr">
        <is>
          <t>Central</t>
        </is>
      </c>
      <c r="C4308" t="inlineStr">
        <is>
          <t>Mobile App</t>
        </is>
      </c>
      <c r="D4308" t="inlineStr">
        <is>
          <t>Books</t>
        </is>
      </c>
      <c r="E4308" t="n">
        <v>3924.15</v>
      </c>
      <c r="F4308" t="n">
        <v>3000.85</v>
      </c>
      <c r="G4308" t="n">
        <v>4308.02</v>
      </c>
      <c r="H4308" t="n">
        <v>7</v>
      </c>
      <c r="I4308" t="n">
        <v>7</v>
      </c>
      <c r="J4308" t="n">
        <v>0</v>
      </c>
      <c r="K4308">
        <f>E4308-F4308</f>
        <v/>
      </c>
      <c r="L4308" s="10">
        <f>IFERROR(K4308/E4308,0)</f>
        <v/>
      </c>
      <c r="M4308">
        <f>YEAR(A4308)</f>
        <v/>
      </c>
      <c r="N4308">
        <f>"Q"&amp;ROUNDUP(MONTH(A4308)/3,0)</f>
        <v/>
      </c>
      <c r="O4308">
        <f>TEXT(A4308,"mmm")</f>
        <v/>
      </c>
    </row>
    <row r="4309">
      <c r="A4309" s="13" t="n">
        <v>45778</v>
      </c>
      <c r="B4309" t="inlineStr">
        <is>
          <t>Central</t>
        </is>
      </c>
      <c r="C4309" t="inlineStr">
        <is>
          <t>Mobile App</t>
        </is>
      </c>
      <c r="D4309" t="inlineStr">
        <is>
          <t>Electronics</t>
        </is>
      </c>
      <c r="E4309" t="n">
        <v>351268.74</v>
      </c>
      <c r="F4309" t="n">
        <v>318610.85</v>
      </c>
      <c r="G4309" t="n">
        <v>375338.99</v>
      </c>
      <c r="H4309" t="n">
        <v>28</v>
      </c>
      <c r="I4309" t="n">
        <v>19</v>
      </c>
      <c r="J4309" t="n">
        <v>0</v>
      </c>
      <c r="K4309">
        <f>E4309-F4309</f>
        <v/>
      </c>
      <c r="L4309" s="10">
        <f>IFERROR(K4309/E4309,0)</f>
        <v/>
      </c>
      <c r="M4309">
        <f>YEAR(A4309)</f>
        <v/>
      </c>
      <c r="N4309">
        <f>"Q"&amp;ROUNDUP(MONTH(A4309)/3,0)</f>
        <v/>
      </c>
      <c r="O4309">
        <f>TEXT(A4309,"mmm")</f>
        <v/>
      </c>
    </row>
    <row r="4310">
      <c r="A4310" s="13" t="n">
        <v>45778</v>
      </c>
      <c r="B4310" t="inlineStr">
        <is>
          <t>Central</t>
        </is>
      </c>
      <c r="C4310" t="inlineStr">
        <is>
          <t>Mobile App</t>
        </is>
      </c>
      <c r="D4310" t="inlineStr">
        <is>
          <t>Fashion</t>
        </is>
      </c>
      <c r="E4310" t="n">
        <v>58751.25</v>
      </c>
      <c r="F4310" t="n">
        <v>31170.51</v>
      </c>
      <c r="G4310" t="n">
        <v>61984.34</v>
      </c>
      <c r="H4310" t="n">
        <v>32</v>
      </c>
      <c r="I4310" t="n">
        <v>26</v>
      </c>
      <c r="J4310" t="n">
        <v>7</v>
      </c>
      <c r="K4310">
        <f>E4310-F4310</f>
        <v/>
      </c>
      <c r="L4310" s="10">
        <f>IFERROR(K4310/E4310,0)</f>
        <v/>
      </c>
      <c r="M4310">
        <f>YEAR(A4310)</f>
        <v/>
      </c>
      <c r="N4310">
        <f>"Q"&amp;ROUNDUP(MONTH(A4310)/3,0)</f>
        <v/>
      </c>
      <c r="O4310">
        <f>TEXT(A4310,"mmm")</f>
        <v/>
      </c>
    </row>
    <row r="4311">
      <c r="A4311" s="13" t="n">
        <v>45778</v>
      </c>
      <c r="B4311" t="inlineStr">
        <is>
          <t>Central</t>
        </is>
      </c>
      <c r="C4311" t="inlineStr">
        <is>
          <t>Mobile App</t>
        </is>
      </c>
      <c r="D4311" t="inlineStr">
        <is>
          <t>Grocery</t>
        </is>
      </c>
      <c r="E4311" t="n">
        <v>17704.88</v>
      </c>
      <c r="F4311" t="n">
        <v>14792.75</v>
      </c>
      <c r="G4311" t="n">
        <v>19275.17</v>
      </c>
      <c r="H4311" t="n">
        <v>39</v>
      </c>
      <c r="I4311" t="n">
        <v>18</v>
      </c>
      <c r="J4311" t="n">
        <v>0</v>
      </c>
      <c r="K4311">
        <f>E4311-F4311</f>
        <v/>
      </c>
      <c r="L4311" s="10">
        <f>IFERROR(K4311/E4311,0)</f>
        <v/>
      </c>
      <c r="M4311">
        <f>YEAR(A4311)</f>
        <v/>
      </c>
      <c r="N4311">
        <f>"Q"&amp;ROUNDUP(MONTH(A4311)/3,0)</f>
        <v/>
      </c>
      <c r="O4311">
        <f>TEXT(A4311,"mmm")</f>
        <v/>
      </c>
    </row>
    <row r="4312">
      <c r="A4312" s="13" t="n">
        <v>45778</v>
      </c>
      <c r="B4312" t="inlineStr">
        <is>
          <t>Central</t>
        </is>
      </c>
      <c r="C4312" t="inlineStr">
        <is>
          <t>Mobile App</t>
        </is>
      </c>
      <c r="D4312" t="inlineStr">
        <is>
          <t>Home &amp; Kitchen</t>
        </is>
      </c>
      <c r="E4312" t="n">
        <v>35434.2</v>
      </c>
      <c r="F4312" t="n">
        <v>24804.08</v>
      </c>
      <c r="G4312" t="n">
        <v>38388.12</v>
      </c>
      <c r="H4312" t="n">
        <v>18</v>
      </c>
      <c r="I4312" t="n">
        <v>15</v>
      </c>
      <c r="J4312" t="n">
        <v>0</v>
      </c>
      <c r="K4312">
        <f>E4312-F4312</f>
        <v/>
      </c>
      <c r="L4312" s="10">
        <f>IFERROR(K4312/E4312,0)</f>
        <v/>
      </c>
      <c r="M4312">
        <f>YEAR(A4312)</f>
        <v/>
      </c>
      <c r="N4312">
        <f>"Q"&amp;ROUNDUP(MONTH(A4312)/3,0)</f>
        <v/>
      </c>
      <c r="O4312">
        <f>TEXT(A4312,"mmm")</f>
        <v/>
      </c>
    </row>
    <row r="4313">
      <c r="A4313" s="13" t="n">
        <v>45778</v>
      </c>
      <c r="B4313" t="inlineStr">
        <is>
          <t>Central</t>
        </is>
      </c>
      <c r="C4313" t="inlineStr">
        <is>
          <t>Mobile App</t>
        </is>
      </c>
      <c r="D4313" t="inlineStr">
        <is>
          <t>Sports</t>
        </is>
      </c>
      <c r="E4313" t="n">
        <v>31247.09</v>
      </c>
      <c r="F4313" t="n">
        <v>19616.66</v>
      </c>
      <c r="G4313" t="n">
        <v>32922.82</v>
      </c>
      <c r="H4313" t="n">
        <v>11</v>
      </c>
      <c r="I4313" t="n">
        <v>9</v>
      </c>
      <c r="J4313" t="n">
        <v>0</v>
      </c>
      <c r="K4313">
        <f>E4313-F4313</f>
        <v/>
      </c>
      <c r="L4313" s="10">
        <f>IFERROR(K4313/E4313,0)</f>
        <v/>
      </c>
      <c r="M4313">
        <f>YEAR(A4313)</f>
        <v/>
      </c>
      <c r="N4313">
        <f>"Q"&amp;ROUNDUP(MONTH(A4313)/3,0)</f>
        <v/>
      </c>
      <c r="O4313">
        <f>TEXT(A4313,"mmm")</f>
        <v/>
      </c>
    </row>
    <row r="4314">
      <c r="A4314" s="13" t="n">
        <v>45778</v>
      </c>
      <c r="B4314" t="inlineStr">
        <is>
          <t>Central</t>
        </is>
      </c>
      <c r="C4314" t="inlineStr">
        <is>
          <t>Retail Store</t>
        </is>
      </c>
      <c r="D4314" t="inlineStr">
        <is>
          <t>Beauty</t>
        </is>
      </c>
      <c r="E4314" t="n">
        <v>4731.24</v>
      </c>
      <c r="F4314" t="n">
        <v>2425</v>
      </c>
      <c r="G4314" t="n">
        <v>5187.36</v>
      </c>
      <c r="H4314" t="n">
        <v>4</v>
      </c>
      <c r="I4314" t="n">
        <v>2</v>
      </c>
      <c r="J4314" t="n">
        <v>0</v>
      </c>
      <c r="K4314">
        <f>E4314-F4314</f>
        <v/>
      </c>
      <c r="L4314" s="10">
        <f>IFERROR(K4314/E4314,0)</f>
        <v/>
      </c>
      <c r="M4314">
        <f>YEAR(A4314)</f>
        <v/>
      </c>
      <c r="N4314">
        <f>"Q"&amp;ROUNDUP(MONTH(A4314)/3,0)</f>
        <v/>
      </c>
      <c r="O4314">
        <f>TEXT(A4314,"mmm")</f>
        <v/>
      </c>
    </row>
    <row r="4315">
      <c r="A4315" s="13" t="n">
        <v>45778</v>
      </c>
      <c r="B4315" t="inlineStr">
        <is>
          <t>Central</t>
        </is>
      </c>
      <c r="C4315" t="inlineStr">
        <is>
          <t>Retail Store</t>
        </is>
      </c>
      <c r="D4315" t="inlineStr">
        <is>
          <t>Books</t>
        </is>
      </c>
      <c r="E4315" t="n">
        <v>2083.16</v>
      </c>
      <c r="F4315" t="n">
        <v>1385.11</v>
      </c>
      <c r="G4315" t="n">
        <v>2083.16</v>
      </c>
      <c r="H4315" t="n">
        <v>4</v>
      </c>
      <c r="I4315" t="n">
        <v>4</v>
      </c>
      <c r="J4315" t="n">
        <v>0</v>
      </c>
      <c r="K4315">
        <f>E4315-F4315</f>
        <v/>
      </c>
      <c r="L4315" s="10">
        <f>IFERROR(K4315/E4315,0)</f>
        <v/>
      </c>
      <c r="M4315">
        <f>YEAR(A4315)</f>
        <v/>
      </c>
      <c r="N4315">
        <f>"Q"&amp;ROUNDUP(MONTH(A4315)/3,0)</f>
        <v/>
      </c>
      <c r="O4315">
        <f>TEXT(A4315,"mmm")</f>
        <v/>
      </c>
    </row>
    <row r="4316">
      <c r="A4316" s="13" t="n">
        <v>45778</v>
      </c>
      <c r="B4316" t="inlineStr">
        <is>
          <t>Central</t>
        </is>
      </c>
      <c r="C4316" t="inlineStr">
        <is>
          <t>Retail Store</t>
        </is>
      </c>
      <c r="D4316" t="inlineStr">
        <is>
          <t>Electronics</t>
        </is>
      </c>
      <c r="E4316" t="n">
        <v>131839.79</v>
      </c>
      <c r="F4316" t="n">
        <v>117250.49</v>
      </c>
      <c r="G4316" t="n">
        <v>136727.22</v>
      </c>
      <c r="H4316" t="n">
        <v>8</v>
      </c>
      <c r="I4316" t="n">
        <v>4</v>
      </c>
      <c r="J4316" t="n">
        <v>0</v>
      </c>
      <c r="K4316">
        <f>E4316-F4316</f>
        <v/>
      </c>
      <c r="L4316" s="10">
        <f>IFERROR(K4316/E4316,0)</f>
        <v/>
      </c>
      <c r="M4316">
        <f>YEAR(A4316)</f>
        <v/>
      </c>
      <c r="N4316">
        <f>"Q"&amp;ROUNDUP(MONTH(A4316)/3,0)</f>
        <v/>
      </c>
      <c r="O4316">
        <f>TEXT(A4316,"mmm")</f>
        <v/>
      </c>
    </row>
    <row r="4317">
      <c r="A4317" s="13" t="n">
        <v>45778</v>
      </c>
      <c r="B4317" t="inlineStr">
        <is>
          <t>Central</t>
        </is>
      </c>
      <c r="C4317" t="inlineStr">
        <is>
          <t>Retail Store</t>
        </is>
      </c>
      <c r="D4317" t="inlineStr">
        <is>
          <t>Fashion</t>
        </is>
      </c>
      <c r="E4317" t="n">
        <v>10126.74</v>
      </c>
      <c r="F4317" t="n">
        <v>5022.56</v>
      </c>
      <c r="G4317" t="n">
        <v>10449.34</v>
      </c>
      <c r="H4317" t="n">
        <v>9</v>
      </c>
      <c r="I4317" t="n">
        <v>8</v>
      </c>
      <c r="J4317" t="n">
        <v>1</v>
      </c>
      <c r="K4317">
        <f>E4317-F4317</f>
        <v/>
      </c>
      <c r="L4317" s="10">
        <f>IFERROR(K4317/E4317,0)</f>
        <v/>
      </c>
      <c r="M4317">
        <f>YEAR(A4317)</f>
        <v/>
      </c>
      <c r="N4317">
        <f>"Q"&amp;ROUNDUP(MONTH(A4317)/3,0)</f>
        <v/>
      </c>
      <c r="O4317">
        <f>TEXT(A4317,"mmm")</f>
        <v/>
      </c>
    </row>
    <row r="4318">
      <c r="A4318" s="13" t="n">
        <v>45778</v>
      </c>
      <c r="B4318" t="inlineStr">
        <is>
          <t>Central</t>
        </is>
      </c>
      <c r="C4318" t="inlineStr">
        <is>
          <t>Retail Store</t>
        </is>
      </c>
      <c r="D4318" t="inlineStr">
        <is>
          <t>Grocery</t>
        </is>
      </c>
      <c r="E4318" t="n">
        <v>6343.58</v>
      </c>
      <c r="F4318" t="n">
        <v>5108.11</v>
      </c>
      <c r="G4318" t="n">
        <v>6695.1</v>
      </c>
      <c r="H4318" t="n">
        <v>20</v>
      </c>
      <c r="I4318" t="n">
        <v>6</v>
      </c>
      <c r="J4318" t="n">
        <v>0</v>
      </c>
      <c r="K4318">
        <f>E4318-F4318</f>
        <v/>
      </c>
      <c r="L4318" s="10">
        <f>IFERROR(K4318/E4318,0)</f>
        <v/>
      </c>
      <c r="M4318">
        <f>YEAR(A4318)</f>
        <v/>
      </c>
      <c r="N4318">
        <f>"Q"&amp;ROUNDUP(MONTH(A4318)/3,0)</f>
        <v/>
      </c>
      <c r="O4318">
        <f>TEXT(A4318,"mmm")</f>
        <v/>
      </c>
    </row>
    <row r="4319">
      <c r="A4319" s="13" t="n">
        <v>45778</v>
      </c>
      <c r="B4319" t="inlineStr">
        <is>
          <t>Central</t>
        </is>
      </c>
      <c r="C4319" t="inlineStr">
        <is>
          <t>Retail Store</t>
        </is>
      </c>
      <c r="D4319" t="inlineStr">
        <is>
          <t>Home &amp; Kitchen</t>
        </is>
      </c>
      <c r="E4319" t="n">
        <v>12256.9</v>
      </c>
      <c r="F4319" t="n">
        <v>7824.5</v>
      </c>
      <c r="G4319" t="n">
        <v>12811.55</v>
      </c>
      <c r="H4319" t="n">
        <v>5</v>
      </c>
      <c r="I4319" t="n">
        <v>5</v>
      </c>
      <c r="J4319" t="n">
        <v>1</v>
      </c>
      <c r="K4319">
        <f>E4319-F4319</f>
        <v/>
      </c>
      <c r="L4319" s="10">
        <f>IFERROR(K4319/E4319,0)</f>
        <v/>
      </c>
      <c r="M4319">
        <f>YEAR(A4319)</f>
        <v/>
      </c>
      <c r="N4319">
        <f>"Q"&amp;ROUNDUP(MONTH(A4319)/3,0)</f>
        <v/>
      </c>
      <c r="O4319">
        <f>TEXT(A4319,"mmm")</f>
        <v/>
      </c>
    </row>
    <row r="4320">
      <c r="A4320" s="13" t="n">
        <v>45778</v>
      </c>
      <c r="B4320" t="inlineStr">
        <is>
          <t>Central</t>
        </is>
      </c>
      <c r="C4320" t="inlineStr">
        <is>
          <t>Retail Store</t>
        </is>
      </c>
      <c r="D4320" t="inlineStr">
        <is>
          <t>Sports</t>
        </is>
      </c>
      <c r="E4320" t="n">
        <v>4781.97</v>
      </c>
      <c r="F4320" t="n">
        <v>3032.08</v>
      </c>
      <c r="G4320" t="n">
        <v>5177.62</v>
      </c>
      <c r="H4320" t="n">
        <v>3</v>
      </c>
      <c r="I4320" t="n">
        <v>3</v>
      </c>
      <c r="J4320" t="n">
        <v>1</v>
      </c>
      <c r="K4320">
        <f>E4320-F4320</f>
        <v/>
      </c>
      <c r="L4320" s="10">
        <f>IFERROR(K4320/E4320,0)</f>
        <v/>
      </c>
      <c r="M4320">
        <f>YEAR(A4320)</f>
        <v/>
      </c>
      <c r="N4320">
        <f>"Q"&amp;ROUNDUP(MONTH(A4320)/3,0)</f>
        <v/>
      </c>
      <c r="O4320">
        <f>TEXT(A4320,"mmm")</f>
        <v/>
      </c>
    </row>
    <row r="4321">
      <c r="A4321" s="13" t="n">
        <v>45778</v>
      </c>
      <c r="B4321" t="inlineStr">
        <is>
          <t>Central</t>
        </is>
      </c>
      <c r="C4321" t="inlineStr">
        <is>
          <t>Unknown</t>
        </is>
      </c>
      <c r="D4321" t="inlineStr">
        <is>
          <t>Home &amp; Kitchen</t>
        </is>
      </c>
      <c r="E4321" t="n">
        <v>3818.75</v>
      </c>
      <c r="F4321" t="n">
        <v>2477.1</v>
      </c>
      <c r="G4321" t="n">
        <v>4086.28</v>
      </c>
      <c r="H4321" t="n">
        <v>2</v>
      </c>
      <c r="I4321" t="n">
        <v>2</v>
      </c>
      <c r="J4321" t="n">
        <v>1</v>
      </c>
      <c r="K4321">
        <f>E4321-F4321</f>
        <v/>
      </c>
      <c r="L4321" s="10">
        <f>IFERROR(K4321/E4321,0)</f>
        <v/>
      </c>
      <c r="M4321">
        <f>YEAR(A4321)</f>
        <v/>
      </c>
      <c r="N4321">
        <f>"Q"&amp;ROUNDUP(MONTH(A4321)/3,0)</f>
        <v/>
      </c>
      <c r="O4321">
        <f>TEXT(A4321,"mmm")</f>
        <v/>
      </c>
    </row>
    <row r="4322">
      <c r="A4322" s="13" t="n">
        <v>45778</v>
      </c>
      <c r="B4322" t="inlineStr">
        <is>
          <t>Central</t>
        </is>
      </c>
      <c r="C4322" t="inlineStr">
        <is>
          <t>Website</t>
        </is>
      </c>
      <c r="D4322" t="inlineStr">
        <is>
          <t>Beauty</t>
        </is>
      </c>
      <c r="E4322" t="n">
        <v>7199.38</v>
      </c>
      <c r="F4322" t="n">
        <v>4019.56</v>
      </c>
      <c r="G4322" t="n">
        <v>7516.03</v>
      </c>
      <c r="H4322" t="n">
        <v>11</v>
      </c>
      <c r="I4322" t="n">
        <v>11</v>
      </c>
      <c r="J4322" t="n">
        <v>1</v>
      </c>
      <c r="K4322">
        <f>E4322-F4322</f>
        <v/>
      </c>
      <c r="L4322" s="10">
        <f>IFERROR(K4322/E4322,0)</f>
        <v/>
      </c>
      <c r="M4322">
        <f>YEAR(A4322)</f>
        <v/>
      </c>
      <c r="N4322">
        <f>"Q"&amp;ROUNDUP(MONTH(A4322)/3,0)</f>
        <v/>
      </c>
      <c r="O4322">
        <f>TEXT(A4322,"mmm")</f>
        <v/>
      </c>
    </row>
    <row r="4323">
      <c r="A4323" s="13" t="n">
        <v>45778</v>
      </c>
      <c r="B4323" t="inlineStr">
        <is>
          <t>Central</t>
        </is>
      </c>
      <c r="C4323" t="inlineStr">
        <is>
          <t>Website</t>
        </is>
      </c>
      <c r="D4323" t="inlineStr">
        <is>
          <t>Books</t>
        </is>
      </c>
      <c r="E4323" t="n">
        <v>6375.11</v>
      </c>
      <c r="F4323" t="n">
        <v>4691.19</v>
      </c>
      <c r="G4323" t="n">
        <v>6939.53</v>
      </c>
      <c r="H4323" t="n">
        <v>14</v>
      </c>
      <c r="I4323" t="n">
        <v>12</v>
      </c>
      <c r="J4323" t="n">
        <v>1</v>
      </c>
      <c r="K4323">
        <f>E4323-F4323</f>
        <v/>
      </c>
      <c r="L4323" s="10">
        <f>IFERROR(K4323/E4323,0)</f>
        <v/>
      </c>
      <c r="M4323">
        <f>YEAR(A4323)</f>
        <v/>
      </c>
      <c r="N4323">
        <f>"Q"&amp;ROUNDUP(MONTH(A4323)/3,0)</f>
        <v/>
      </c>
      <c r="O4323">
        <f>TEXT(A4323,"mmm")</f>
        <v/>
      </c>
    </row>
    <row r="4324">
      <c r="A4324" s="13" t="n">
        <v>45778</v>
      </c>
      <c r="B4324" t="inlineStr">
        <is>
          <t>Central</t>
        </is>
      </c>
      <c r="C4324" t="inlineStr">
        <is>
          <t>Website</t>
        </is>
      </c>
      <c r="D4324" t="inlineStr">
        <is>
          <t>Electronics</t>
        </is>
      </c>
      <c r="E4324" t="n">
        <v>134576.34</v>
      </c>
      <c r="F4324" t="n">
        <v>121384.71</v>
      </c>
      <c r="G4324" t="n">
        <v>145891.62</v>
      </c>
      <c r="H4324" t="n">
        <v>15</v>
      </c>
      <c r="I4324" t="n">
        <v>12</v>
      </c>
      <c r="J4324" t="n">
        <v>1</v>
      </c>
      <c r="K4324">
        <f>E4324-F4324</f>
        <v/>
      </c>
      <c r="L4324" s="10">
        <f>IFERROR(K4324/E4324,0)</f>
        <v/>
      </c>
      <c r="M4324">
        <f>YEAR(A4324)</f>
        <v/>
      </c>
      <c r="N4324">
        <f>"Q"&amp;ROUNDUP(MONTH(A4324)/3,0)</f>
        <v/>
      </c>
      <c r="O4324">
        <f>TEXT(A4324,"mmm")</f>
        <v/>
      </c>
    </row>
    <row r="4325">
      <c r="A4325" s="13" t="n">
        <v>45778</v>
      </c>
      <c r="B4325" t="inlineStr">
        <is>
          <t>Central</t>
        </is>
      </c>
      <c r="C4325" t="inlineStr">
        <is>
          <t>Website</t>
        </is>
      </c>
      <c r="D4325" t="inlineStr">
        <is>
          <t>Fashion</t>
        </is>
      </c>
      <c r="E4325" t="n">
        <v>49074.38</v>
      </c>
      <c r="F4325" t="n">
        <v>25302.32</v>
      </c>
      <c r="G4325" t="n">
        <v>51941.68</v>
      </c>
      <c r="H4325" t="n">
        <v>27</v>
      </c>
      <c r="I4325" t="n">
        <v>24</v>
      </c>
      <c r="J4325" t="n">
        <v>6</v>
      </c>
      <c r="K4325">
        <f>E4325-F4325</f>
        <v/>
      </c>
      <c r="L4325" s="10">
        <f>IFERROR(K4325/E4325,0)</f>
        <v/>
      </c>
      <c r="M4325">
        <f>YEAR(A4325)</f>
        <v/>
      </c>
      <c r="N4325">
        <f>"Q"&amp;ROUNDUP(MONTH(A4325)/3,0)</f>
        <v/>
      </c>
      <c r="O4325">
        <f>TEXT(A4325,"mmm")</f>
        <v/>
      </c>
    </row>
    <row r="4326">
      <c r="A4326" s="13" t="n">
        <v>45778</v>
      </c>
      <c r="B4326" t="inlineStr">
        <is>
          <t>Central</t>
        </is>
      </c>
      <c r="C4326" t="inlineStr">
        <is>
          <t>Website</t>
        </is>
      </c>
      <c r="D4326" t="inlineStr">
        <is>
          <t>Grocery</t>
        </is>
      </c>
      <c r="E4326" t="n">
        <v>12936.9</v>
      </c>
      <c r="F4326" t="n">
        <v>10585.41</v>
      </c>
      <c r="G4326" t="n">
        <v>13544.82</v>
      </c>
      <c r="H4326" t="n">
        <v>27</v>
      </c>
      <c r="I4326" t="n">
        <v>10</v>
      </c>
      <c r="J4326" t="n">
        <v>0</v>
      </c>
      <c r="K4326">
        <f>E4326-F4326</f>
        <v/>
      </c>
      <c r="L4326" s="10">
        <f>IFERROR(K4326/E4326,0)</f>
        <v/>
      </c>
      <c r="M4326">
        <f>YEAR(A4326)</f>
        <v/>
      </c>
      <c r="N4326">
        <f>"Q"&amp;ROUNDUP(MONTH(A4326)/3,0)</f>
        <v/>
      </c>
      <c r="O4326">
        <f>TEXT(A4326,"mmm")</f>
        <v/>
      </c>
    </row>
    <row r="4327">
      <c r="A4327" s="13" t="n">
        <v>45778</v>
      </c>
      <c r="B4327" t="inlineStr">
        <is>
          <t>Central</t>
        </is>
      </c>
      <c r="C4327" t="inlineStr">
        <is>
          <t>Website</t>
        </is>
      </c>
      <c r="D4327" t="inlineStr">
        <is>
          <t>Home &amp; Kitchen</t>
        </is>
      </c>
      <c r="E4327" t="n">
        <v>32841.06</v>
      </c>
      <c r="F4327" t="n">
        <v>21223.36</v>
      </c>
      <c r="G4327" t="n">
        <v>34219.64</v>
      </c>
      <c r="H4327" t="n">
        <v>12</v>
      </c>
      <c r="I4327" t="n">
        <v>10</v>
      </c>
      <c r="J4327" t="n">
        <v>1</v>
      </c>
      <c r="K4327">
        <f>E4327-F4327</f>
        <v/>
      </c>
      <c r="L4327" s="10">
        <f>IFERROR(K4327/E4327,0)</f>
        <v/>
      </c>
      <c r="M4327">
        <f>YEAR(A4327)</f>
        <v/>
      </c>
      <c r="N4327">
        <f>"Q"&amp;ROUNDUP(MONTH(A4327)/3,0)</f>
        <v/>
      </c>
      <c r="O4327">
        <f>TEXT(A4327,"mmm")</f>
        <v/>
      </c>
    </row>
    <row r="4328">
      <c r="A4328" s="13" t="n">
        <v>45778</v>
      </c>
      <c r="B4328" t="inlineStr">
        <is>
          <t>Central</t>
        </is>
      </c>
      <c r="C4328" t="inlineStr">
        <is>
          <t>Website</t>
        </is>
      </c>
      <c r="D4328" t="inlineStr">
        <is>
          <t>Sports</t>
        </is>
      </c>
      <c r="E4328" t="n">
        <v>19111.27</v>
      </c>
      <c r="F4328" t="n">
        <v>12529.27</v>
      </c>
      <c r="G4328" t="n">
        <v>20498.47</v>
      </c>
      <c r="H4328" t="n">
        <v>8</v>
      </c>
      <c r="I4328" t="n">
        <v>4</v>
      </c>
      <c r="J4328" t="n">
        <v>0</v>
      </c>
      <c r="K4328">
        <f>E4328-F4328</f>
        <v/>
      </c>
      <c r="L4328" s="10">
        <f>IFERROR(K4328/E4328,0)</f>
        <v/>
      </c>
      <c r="M4328">
        <f>YEAR(A4328)</f>
        <v/>
      </c>
      <c r="N4328">
        <f>"Q"&amp;ROUNDUP(MONTH(A4328)/3,0)</f>
        <v/>
      </c>
      <c r="O4328">
        <f>TEXT(A4328,"mmm")</f>
        <v/>
      </c>
    </row>
    <row r="4329">
      <c r="A4329" s="13" t="n">
        <v>45778</v>
      </c>
      <c r="B4329" t="inlineStr">
        <is>
          <t>East</t>
        </is>
      </c>
      <c r="C4329" t="inlineStr">
        <is>
          <t>Marketplace</t>
        </is>
      </c>
      <c r="D4329" t="inlineStr">
        <is>
          <t>Beauty</t>
        </is>
      </c>
      <c r="E4329" t="n">
        <v>5544.44</v>
      </c>
      <c r="F4329" t="n">
        <v>3357.15</v>
      </c>
      <c r="G4329" t="n">
        <v>6373.86</v>
      </c>
      <c r="H4329" t="n">
        <v>7</v>
      </c>
      <c r="I4329" t="n">
        <v>6</v>
      </c>
      <c r="J4329" t="n">
        <v>1</v>
      </c>
      <c r="K4329">
        <f>E4329-F4329</f>
        <v/>
      </c>
      <c r="L4329" s="10">
        <f>IFERROR(K4329/E4329,0)</f>
        <v/>
      </c>
      <c r="M4329">
        <f>YEAR(A4329)</f>
        <v/>
      </c>
      <c r="N4329">
        <f>"Q"&amp;ROUNDUP(MONTH(A4329)/3,0)</f>
        <v/>
      </c>
      <c r="O4329">
        <f>TEXT(A4329,"mmm")</f>
        <v/>
      </c>
    </row>
    <row r="4330">
      <c r="A4330" s="13" t="n">
        <v>45778</v>
      </c>
      <c r="B4330" t="inlineStr">
        <is>
          <t>East</t>
        </is>
      </c>
      <c r="C4330" t="inlineStr">
        <is>
          <t>Marketplace</t>
        </is>
      </c>
      <c r="D4330" t="inlineStr">
        <is>
          <t>Books</t>
        </is>
      </c>
      <c r="E4330" t="n">
        <v>13074.49</v>
      </c>
      <c r="F4330" t="n">
        <v>9648.34</v>
      </c>
      <c r="G4330" t="n">
        <v>14561.53</v>
      </c>
      <c r="H4330" t="n">
        <v>27</v>
      </c>
      <c r="I4330" t="n">
        <v>19</v>
      </c>
      <c r="J4330" t="n">
        <v>0</v>
      </c>
      <c r="K4330">
        <f>E4330-F4330</f>
        <v/>
      </c>
      <c r="L4330" s="10">
        <f>IFERROR(K4330/E4330,0)</f>
        <v/>
      </c>
      <c r="M4330">
        <f>YEAR(A4330)</f>
        <v/>
      </c>
      <c r="N4330">
        <f>"Q"&amp;ROUNDUP(MONTH(A4330)/3,0)</f>
        <v/>
      </c>
      <c r="O4330">
        <f>TEXT(A4330,"mmm")</f>
        <v/>
      </c>
    </row>
    <row r="4331">
      <c r="A4331" s="13" t="n">
        <v>45778</v>
      </c>
      <c r="B4331" t="inlineStr">
        <is>
          <t>East</t>
        </is>
      </c>
      <c r="C4331" t="inlineStr">
        <is>
          <t>Marketplace</t>
        </is>
      </c>
      <c r="D4331" t="inlineStr">
        <is>
          <t>Electronics</t>
        </is>
      </c>
      <c r="E4331" t="n">
        <v>344512.45</v>
      </c>
      <c r="F4331" t="n">
        <v>323590.87</v>
      </c>
      <c r="G4331" t="n">
        <v>383017.27</v>
      </c>
      <c r="H4331" t="n">
        <v>29</v>
      </c>
      <c r="I4331" t="n">
        <v>22</v>
      </c>
      <c r="J4331" t="n">
        <v>1</v>
      </c>
      <c r="K4331">
        <f>E4331-F4331</f>
        <v/>
      </c>
      <c r="L4331" s="10">
        <f>IFERROR(K4331/E4331,0)</f>
        <v/>
      </c>
      <c r="M4331">
        <f>YEAR(A4331)</f>
        <v/>
      </c>
      <c r="N4331">
        <f>"Q"&amp;ROUNDUP(MONTH(A4331)/3,0)</f>
        <v/>
      </c>
      <c r="O4331">
        <f>TEXT(A4331,"mmm")</f>
        <v/>
      </c>
    </row>
    <row r="4332">
      <c r="A4332" s="13" t="n">
        <v>45778</v>
      </c>
      <c r="B4332" t="inlineStr">
        <is>
          <t>East</t>
        </is>
      </c>
      <c r="C4332" t="inlineStr">
        <is>
          <t>Marketplace</t>
        </is>
      </c>
      <c r="D4332" t="inlineStr">
        <is>
          <t>Fashion</t>
        </is>
      </c>
      <c r="E4332" t="n">
        <v>62238.36</v>
      </c>
      <c r="F4332" t="n">
        <v>33759.51</v>
      </c>
      <c r="G4332" t="n">
        <v>68359.28</v>
      </c>
      <c r="H4332" t="n">
        <v>48</v>
      </c>
      <c r="I4332" t="n">
        <v>39</v>
      </c>
      <c r="J4332" t="n">
        <v>8</v>
      </c>
      <c r="K4332">
        <f>E4332-F4332</f>
        <v/>
      </c>
      <c r="L4332" s="10">
        <f>IFERROR(K4332/E4332,0)</f>
        <v/>
      </c>
      <c r="M4332">
        <f>YEAR(A4332)</f>
        <v/>
      </c>
      <c r="N4332">
        <f>"Q"&amp;ROUNDUP(MONTH(A4332)/3,0)</f>
        <v/>
      </c>
      <c r="O4332">
        <f>TEXT(A4332,"mmm")</f>
        <v/>
      </c>
    </row>
    <row r="4333">
      <c r="A4333" s="13" t="n">
        <v>45778</v>
      </c>
      <c r="B4333" t="inlineStr">
        <is>
          <t>East</t>
        </is>
      </c>
      <c r="C4333" t="inlineStr">
        <is>
          <t>Marketplace</t>
        </is>
      </c>
      <c r="D4333" t="inlineStr">
        <is>
          <t>Grocery</t>
        </is>
      </c>
      <c r="E4333" t="n">
        <v>11345.72</v>
      </c>
      <c r="F4333" t="n">
        <v>9848.26</v>
      </c>
      <c r="G4333" t="n">
        <v>12771.53</v>
      </c>
      <c r="H4333" t="n">
        <v>32</v>
      </c>
      <c r="I4333" t="n">
        <v>14</v>
      </c>
      <c r="J4333" t="n">
        <v>0</v>
      </c>
      <c r="K4333">
        <f>E4333-F4333</f>
        <v/>
      </c>
      <c r="L4333" s="10">
        <f>IFERROR(K4333/E4333,0)</f>
        <v/>
      </c>
      <c r="M4333">
        <f>YEAR(A4333)</f>
        <v/>
      </c>
      <c r="N4333">
        <f>"Q"&amp;ROUNDUP(MONTH(A4333)/3,0)</f>
        <v/>
      </c>
      <c r="O4333">
        <f>TEXT(A4333,"mmm")</f>
        <v/>
      </c>
    </row>
    <row r="4334">
      <c r="A4334" s="13" t="n">
        <v>45778</v>
      </c>
      <c r="B4334" t="inlineStr">
        <is>
          <t>East</t>
        </is>
      </c>
      <c r="C4334" t="inlineStr">
        <is>
          <t>Marketplace</t>
        </is>
      </c>
      <c r="D4334" t="inlineStr">
        <is>
          <t>Home &amp; Kitchen</t>
        </is>
      </c>
      <c r="E4334" t="n">
        <v>61571.93</v>
      </c>
      <c r="F4334" t="n">
        <v>43329.84</v>
      </c>
      <c r="G4334" t="n">
        <v>69894.05</v>
      </c>
      <c r="H4334" t="n">
        <v>29</v>
      </c>
      <c r="I4334" t="n">
        <v>21</v>
      </c>
      <c r="J4334" t="n">
        <v>1</v>
      </c>
      <c r="K4334">
        <f>E4334-F4334</f>
        <v/>
      </c>
      <c r="L4334" s="10">
        <f>IFERROR(K4334/E4334,0)</f>
        <v/>
      </c>
      <c r="M4334">
        <f>YEAR(A4334)</f>
        <v/>
      </c>
      <c r="N4334">
        <f>"Q"&amp;ROUNDUP(MONTH(A4334)/3,0)</f>
        <v/>
      </c>
      <c r="O4334">
        <f>TEXT(A4334,"mmm")</f>
        <v/>
      </c>
    </row>
    <row r="4335">
      <c r="A4335" s="13" t="n">
        <v>45778</v>
      </c>
      <c r="B4335" t="inlineStr">
        <is>
          <t>East</t>
        </is>
      </c>
      <c r="C4335" t="inlineStr">
        <is>
          <t>Marketplace</t>
        </is>
      </c>
      <c r="D4335" t="inlineStr">
        <is>
          <t>Sports</t>
        </is>
      </c>
      <c r="E4335" t="n">
        <v>30553.04</v>
      </c>
      <c r="F4335" t="n">
        <v>19218.35</v>
      </c>
      <c r="G4335" t="n">
        <v>33278.68</v>
      </c>
      <c r="H4335" t="n">
        <v>12</v>
      </c>
      <c r="I4335" t="n">
        <v>9</v>
      </c>
      <c r="J4335" t="n">
        <v>0</v>
      </c>
      <c r="K4335">
        <f>E4335-F4335</f>
        <v/>
      </c>
      <c r="L4335" s="10">
        <f>IFERROR(K4335/E4335,0)</f>
        <v/>
      </c>
      <c r="M4335">
        <f>YEAR(A4335)</f>
        <v/>
      </c>
      <c r="N4335">
        <f>"Q"&amp;ROUNDUP(MONTH(A4335)/3,0)</f>
        <v/>
      </c>
      <c r="O4335">
        <f>TEXT(A4335,"mmm")</f>
        <v/>
      </c>
    </row>
    <row r="4336">
      <c r="A4336" s="13" t="n">
        <v>45778</v>
      </c>
      <c r="B4336" t="inlineStr">
        <is>
          <t>East</t>
        </is>
      </c>
      <c r="C4336" t="inlineStr">
        <is>
          <t>Mobile App</t>
        </is>
      </c>
      <c r="D4336" t="inlineStr">
        <is>
          <t>Beauty</t>
        </is>
      </c>
      <c r="E4336" t="n">
        <v>11441.16</v>
      </c>
      <c r="F4336" t="n">
        <v>6764.56</v>
      </c>
      <c r="G4336" t="n">
        <v>12502.22</v>
      </c>
      <c r="H4336" t="n">
        <v>21</v>
      </c>
      <c r="I4336" t="n">
        <v>15</v>
      </c>
      <c r="J4336" t="n">
        <v>1</v>
      </c>
      <c r="K4336">
        <f>E4336-F4336</f>
        <v/>
      </c>
      <c r="L4336" s="10">
        <f>IFERROR(K4336/E4336,0)</f>
        <v/>
      </c>
      <c r="M4336">
        <f>YEAR(A4336)</f>
        <v/>
      </c>
      <c r="N4336">
        <f>"Q"&amp;ROUNDUP(MONTH(A4336)/3,0)</f>
        <v/>
      </c>
      <c r="O4336">
        <f>TEXT(A4336,"mmm")</f>
        <v/>
      </c>
    </row>
    <row r="4337">
      <c r="A4337" s="13" t="n">
        <v>45778</v>
      </c>
      <c r="B4337" t="inlineStr">
        <is>
          <t>East</t>
        </is>
      </c>
      <c r="C4337" t="inlineStr">
        <is>
          <t>Mobile App</t>
        </is>
      </c>
      <c r="D4337" t="inlineStr">
        <is>
          <t>Books</t>
        </is>
      </c>
      <c r="E4337" t="n">
        <v>7767.8</v>
      </c>
      <c r="F4337" t="n">
        <v>5639.12</v>
      </c>
      <c r="G4337" t="n">
        <v>8408.360000000001</v>
      </c>
      <c r="H4337" t="n">
        <v>16</v>
      </c>
      <c r="I4337" t="n">
        <v>12</v>
      </c>
      <c r="J4337" t="n">
        <v>0</v>
      </c>
      <c r="K4337">
        <f>E4337-F4337</f>
        <v/>
      </c>
      <c r="L4337" s="10">
        <f>IFERROR(K4337/E4337,0)</f>
        <v/>
      </c>
      <c r="M4337">
        <f>YEAR(A4337)</f>
        <v/>
      </c>
      <c r="N4337">
        <f>"Q"&amp;ROUNDUP(MONTH(A4337)/3,0)</f>
        <v/>
      </c>
      <c r="O4337">
        <f>TEXT(A4337,"mmm")</f>
        <v/>
      </c>
    </row>
    <row r="4338">
      <c r="A4338" s="13" t="n">
        <v>45778</v>
      </c>
      <c r="B4338" t="inlineStr">
        <is>
          <t>East</t>
        </is>
      </c>
      <c r="C4338" t="inlineStr">
        <is>
          <t>Mobile App</t>
        </is>
      </c>
      <c r="D4338" t="inlineStr">
        <is>
          <t>Electronics</t>
        </is>
      </c>
      <c r="E4338" t="n">
        <v>349700.32</v>
      </c>
      <c r="F4338" t="n">
        <v>313986.53</v>
      </c>
      <c r="G4338" t="n">
        <v>381318.05</v>
      </c>
      <c r="H4338" t="n">
        <v>30</v>
      </c>
      <c r="I4338" t="n">
        <v>25</v>
      </c>
      <c r="J4338" t="n">
        <v>2</v>
      </c>
      <c r="K4338">
        <f>E4338-F4338</f>
        <v/>
      </c>
      <c r="L4338" s="10">
        <f>IFERROR(K4338/E4338,0)</f>
        <v/>
      </c>
      <c r="M4338">
        <f>YEAR(A4338)</f>
        <v/>
      </c>
      <c r="N4338">
        <f>"Q"&amp;ROUNDUP(MONTH(A4338)/3,0)</f>
        <v/>
      </c>
      <c r="O4338">
        <f>TEXT(A4338,"mmm")</f>
        <v/>
      </c>
    </row>
    <row r="4339">
      <c r="A4339" s="13" t="n">
        <v>45778</v>
      </c>
      <c r="B4339" t="inlineStr">
        <is>
          <t>East</t>
        </is>
      </c>
      <c r="C4339" t="inlineStr">
        <is>
          <t>Mobile App</t>
        </is>
      </c>
      <c r="D4339" t="inlineStr">
        <is>
          <t>Fashion</t>
        </is>
      </c>
      <c r="E4339" t="n">
        <v>91058.95</v>
      </c>
      <c r="F4339" t="n">
        <v>50507.61</v>
      </c>
      <c r="G4339" t="n">
        <v>98288.19</v>
      </c>
      <c r="H4339" t="n">
        <v>57</v>
      </c>
      <c r="I4339" t="n">
        <v>47</v>
      </c>
      <c r="J4339" t="n">
        <v>10</v>
      </c>
      <c r="K4339">
        <f>E4339-F4339</f>
        <v/>
      </c>
      <c r="L4339" s="10">
        <f>IFERROR(K4339/E4339,0)</f>
        <v/>
      </c>
      <c r="M4339">
        <f>YEAR(A4339)</f>
        <v/>
      </c>
      <c r="N4339">
        <f>"Q"&amp;ROUNDUP(MONTH(A4339)/3,0)</f>
        <v/>
      </c>
      <c r="O4339">
        <f>TEXT(A4339,"mmm")</f>
        <v/>
      </c>
    </row>
    <row r="4340">
      <c r="A4340" s="13" t="n">
        <v>45778</v>
      </c>
      <c r="B4340" t="inlineStr">
        <is>
          <t>East</t>
        </is>
      </c>
      <c r="C4340" t="inlineStr">
        <is>
          <t>Mobile App</t>
        </is>
      </c>
      <c r="D4340" t="inlineStr">
        <is>
          <t>Grocery</t>
        </is>
      </c>
      <c r="E4340" t="n">
        <v>23622.95</v>
      </c>
      <c r="F4340" t="n">
        <v>19659.83</v>
      </c>
      <c r="G4340" t="n">
        <v>25415.4</v>
      </c>
      <c r="H4340" t="n">
        <v>62</v>
      </c>
      <c r="I4340" t="n">
        <v>27</v>
      </c>
      <c r="J4340" t="n">
        <v>0</v>
      </c>
      <c r="K4340">
        <f>E4340-F4340</f>
        <v/>
      </c>
      <c r="L4340" s="10">
        <f>IFERROR(K4340/E4340,0)</f>
        <v/>
      </c>
      <c r="M4340">
        <f>YEAR(A4340)</f>
        <v/>
      </c>
      <c r="N4340">
        <f>"Q"&amp;ROUNDUP(MONTH(A4340)/3,0)</f>
        <v/>
      </c>
      <c r="O4340">
        <f>TEXT(A4340,"mmm")</f>
        <v/>
      </c>
    </row>
    <row r="4341">
      <c r="A4341" s="13" t="n">
        <v>45778</v>
      </c>
      <c r="B4341" t="inlineStr">
        <is>
          <t>East</t>
        </is>
      </c>
      <c r="C4341" t="inlineStr">
        <is>
          <t>Mobile App</t>
        </is>
      </c>
      <c r="D4341" t="inlineStr">
        <is>
          <t>Home &amp; Kitchen</t>
        </is>
      </c>
      <c r="E4341" t="n">
        <v>86187.41</v>
      </c>
      <c r="F4341" t="n">
        <v>60260.73</v>
      </c>
      <c r="G4341" t="n">
        <v>93943.38</v>
      </c>
      <c r="H4341" t="n">
        <v>44</v>
      </c>
      <c r="I4341" t="n">
        <v>33</v>
      </c>
      <c r="J4341" t="n">
        <v>0</v>
      </c>
      <c r="K4341">
        <f>E4341-F4341</f>
        <v/>
      </c>
      <c r="L4341" s="10">
        <f>IFERROR(K4341/E4341,0)</f>
        <v/>
      </c>
      <c r="M4341">
        <f>YEAR(A4341)</f>
        <v/>
      </c>
      <c r="N4341">
        <f>"Q"&amp;ROUNDUP(MONTH(A4341)/3,0)</f>
        <v/>
      </c>
      <c r="O4341">
        <f>TEXT(A4341,"mmm")</f>
        <v/>
      </c>
    </row>
    <row r="4342">
      <c r="A4342" s="13" t="n">
        <v>45778</v>
      </c>
      <c r="B4342" t="inlineStr">
        <is>
          <t>East</t>
        </is>
      </c>
      <c r="C4342" t="inlineStr">
        <is>
          <t>Mobile App</t>
        </is>
      </c>
      <c r="D4342" t="inlineStr">
        <is>
          <t>Sports</t>
        </is>
      </c>
      <c r="E4342" t="n">
        <v>51116.81</v>
      </c>
      <c r="F4342" t="n">
        <v>34583.13</v>
      </c>
      <c r="G4342" t="n">
        <v>55288.14</v>
      </c>
      <c r="H4342" t="n">
        <v>23</v>
      </c>
      <c r="I4342" t="n">
        <v>16</v>
      </c>
      <c r="J4342" t="n">
        <v>0</v>
      </c>
      <c r="K4342">
        <f>E4342-F4342</f>
        <v/>
      </c>
      <c r="L4342" s="10">
        <f>IFERROR(K4342/E4342,0)</f>
        <v/>
      </c>
      <c r="M4342">
        <f>YEAR(A4342)</f>
        <v/>
      </c>
      <c r="N4342">
        <f>"Q"&amp;ROUNDUP(MONTH(A4342)/3,0)</f>
        <v/>
      </c>
      <c r="O4342">
        <f>TEXT(A4342,"mmm")</f>
        <v/>
      </c>
    </row>
    <row r="4343">
      <c r="A4343" s="13" t="n">
        <v>45778</v>
      </c>
      <c r="B4343" t="inlineStr">
        <is>
          <t>East</t>
        </is>
      </c>
      <c r="C4343" t="inlineStr">
        <is>
          <t>Retail Store</t>
        </is>
      </c>
      <c r="D4343" t="inlineStr">
        <is>
          <t>Beauty</t>
        </is>
      </c>
      <c r="E4343" t="n">
        <v>5208.17</v>
      </c>
      <c r="F4343" t="n">
        <v>2872.73</v>
      </c>
      <c r="G4343" t="n">
        <v>5416.66</v>
      </c>
      <c r="H4343" t="n">
        <v>12</v>
      </c>
      <c r="I4343" t="n">
        <v>10</v>
      </c>
      <c r="J4343" t="n">
        <v>0</v>
      </c>
      <c r="K4343">
        <f>E4343-F4343</f>
        <v/>
      </c>
      <c r="L4343" s="10">
        <f>IFERROR(K4343/E4343,0)</f>
        <v/>
      </c>
      <c r="M4343">
        <f>YEAR(A4343)</f>
        <v/>
      </c>
      <c r="N4343">
        <f>"Q"&amp;ROUNDUP(MONTH(A4343)/3,0)</f>
        <v/>
      </c>
      <c r="O4343">
        <f>TEXT(A4343,"mmm")</f>
        <v/>
      </c>
    </row>
    <row r="4344">
      <c r="A4344" s="13" t="n">
        <v>45778</v>
      </c>
      <c r="B4344" t="inlineStr">
        <is>
          <t>East</t>
        </is>
      </c>
      <c r="C4344" t="inlineStr">
        <is>
          <t>Retail Store</t>
        </is>
      </c>
      <c r="D4344" t="inlineStr">
        <is>
          <t>Books</t>
        </is>
      </c>
      <c r="E4344" t="n">
        <v>1803.19</v>
      </c>
      <c r="F4344" t="n">
        <v>1265.66</v>
      </c>
      <c r="G4344" t="n">
        <v>1877.64</v>
      </c>
      <c r="H4344" t="n">
        <v>4</v>
      </c>
      <c r="I4344" t="n">
        <v>3</v>
      </c>
      <c r="J4344" t="n">
        <v>0</v>
      </c>
      <c r="K4344">
        <f>E4344-F4344</f>
        <v/>
      </c>
      <c r="L4344" s="10">
        <f>IFERROR(K4344/E4344,0)</f>
        <v/>
      </c>
      <c r="M4344">
        <f>YEAR(A4344)</f>
        <v/>
      </c>
      <c r="N4344">
        <f>"Q"&amp;ROUNDUP(MONTH(A4344)/3,0)</f>
        <v/>
      </c>
      <c r="O4344">
        <f>TEXT(A4344,"mmm")</f>
        <v/>
      </c>
    </row>
    <row r="4345">
      <c r="A4345" s="13" t="n">
        <v>45778</v>
      </c>
      <c r="B4345" t="inlineStr">
        <is>
          <t>East</t>
        </is>
      </c>
      <c r="C4345" t="inlineStr">
        <is>
          <t>Retail Store</t>
        </is>
      </c>
      <c r="D4345" t="inlineStr">
        <is>
          <t>Electronics</t>
        </is>
      </c>
      <c r="E4345" t="n">
        <v>165882.5</v>
      </c>
      <c r="F4345" t="n">
        <v>144911.22</v>
      </c>
      <c r="G4345" t="n">
        <v>172171.26</v>
      </c>
      <c r="H4345" t="n">
        <v>18</v>
      </c>
      <c r="I4345" t="n">
        <v>15</v>
      </c>
      <c r="J4345" t="n">
        <v>2</v>
      </c>
      <c r="K4345">
        <f>E4345-F4345</f>
        <v/>
      </c>
      <c r="L4345" s="10">
        <f>IFERROR(K4345/E4345,0)</f>
        <v/>
      </c>
      <c r="M4345">
        <f>YEAR(A4345)</f>
        <v/>
      </c>
      <c r="N4345">
        <f>"Q"&amp;ROUNDUP(MONTH(A4345)/3,0)</f>
        <v/>
      </c>
      <c r="O4345">
        <f>TEXT(A4345,"mmm")</f>
        <v/>
      </c>
    </row>
    <row r="4346">
      <c r="A4346" s="13" t="n">
        <v>45778</v>
      </c>
      <c r="B4346" t="inlineStr">
        <is>
          <t>East</t>
        </is>
      </c>
      <c r="C4346" t="inlineStr">
        <is>
          <t>Retail Store</t>
        </is>
      </c>
      <c r="D4346" t="inlineStr">
        <is>
          <t>Fashion</t>
        </is>
      </c>
      <c r="E4346" t="n">
        <v>37205.8</v>
      </c>
      <c r="F4346" t="n">
        <v>18560.96</v>
      </c>
      <c r="G4346" t="n">
        <v>38118.83</v>
      </c>
      <c r="H4346" t="n">
        <v>17</v>
      </c>
      <c r="I4346" t="n">
        <v>12</v>
      </c>
      <c r="J4346" t="n">
        <v>0</v>
      </c>
      <c r="K4346">
        <f>E4346-F4346</f>
        <v/>
      </c>
      <c r="L4346" s="10">
        <f>IFERROR(K4346/E4346,0)</f>
        <v/>
      </c>
      <c r="M4346">
        <f>YEAR(A4346)</f>
        <v/>
      </c>
      <c r="N4346">
        <f>"Q"&amp;ROUNDUP(MONTH(A4346)/3,0)</f>
        <v/>
      </c>
      <c r="O4346">
        <f>TEXT(A4346,"mmm")</f>
        <v/>
      </c>
    </row>
    <row r="4347">
      <c r="A4347" s="13" t="n">
        <v>45778</v>
      </c>
      <c r="B4347" t="inlineStr">
        <is>
          <t>East</t>
        </is>
      </c>
      <c r="C4347" t="inlineStr">
        <is>
          <t>Retail Store</t>
        </is>
      </c>
      <c r="D4347" t="inlineStr">
        <is>
          <t>Grocery</t>
        </is>
      </c>
      <c r="E4347" t="n">
        <v>6567.2</v>
      </c>
      <c r="F4347" t="n">
        <v>5324.92</v>
      </c>
      <c r="G4347" t="n">
        <v>6769.75</v>
      </c>
      <c r="H4347" t="n">
        <v>11</v>
      </c>
      <c r="I4347" t="n">
        <v>4</v>
      </c>
      <c r="J4347" t="n">
        <v>0</v>
      </c>
      <c r="K4347">
        <f>E4347-F4347</f>
        <v/>
      </c>
      <c r="L4347" s="10">
        <f>IFERROR(K4347/E4347,0)</f>
        <v/>
      </c>
      <c r="M4347">
        <f>YEAR(A4347)</f>
        <v/>
      </c>
      <c r="N4347">
        <f>"Q"&amp;ROUNDUP(MONTH(A4347)/3,0)</f>
        <v/>
      </c>
      <c r="O4347">
        <f>TEXT(A4347,"mmm")</f>
        <v/>
      </c>
    </row>
    <row r="4348">
      <c r="A4348" s="13" t="n">
        <v>45778</v>
      </c>
      <c r="B4348" t="inlineStr">
        <is>
          <t>East</t>
        </is>
      </c>
      <c r="C4348" t="inlineStr">
        <is>
          <t>Retail Store</t>
        </is>
      </c>
      <c r="D4348" t="inlineStr">
        <is>
          <t>Home &amp; Kitchen</t>
        </is>
      </c>
      <c r="E4348" t="n">
        <v>49808.49</v>
      </c>
      <c r="F4348" t="n">
        <v>31533.94</v>
      </c>
      <c r="G4348" t="n">
        <v>51387.87</v>
      </c>
      <c r="H4348" t="n">
        <v>19</v>
      </c>
      <c r="I4348" t="n">
        <v>11</v>
      </c>
      <c r="J4348" t="n">
        <v>0</v>
      </c>
      <c r="K4348">
        <f>E4348-F4348</f>
        <v/>
      </c>
      <c r="L4348" s="10">
        <f>IFERROR(K4348/E4348,0)</f>
        <v/>
      </c>
      <c r="M4348">
        <f>YEAR(A4348)</f>
        <v/>
      </c>
      <c r="N4348">
        <f>"Q"&amp;ROUNDUP(MONTH(A4348)/3,0)</f>
        <v/>
      </c>
      <c r="O4348">
        <f>TEXT(A4348,"mmm")</f>
        <v/>
      </c>
    </row>
    <row r="4349">
      <c r="A4349" s="13" t="n">
        <v>45778</v>
      </c>
      <c r="B4349" t="inlineStr">
        <is>
          <t>East</t>
        </is>
      </c>
      <c r="C4349" t="inlineStr">
        <is>
          <t>Retail Store</t>
        </is>
      </c>
      <c r="D4349" t="inlineStr">
        <is>
          <t>Sports</t>
        </is>
      </c>
      <c r="E4349" t="n">
        <v>23122.22</v>
      </c>
      <c r="F4349" t="n">
        <v>14181.12</v>
      </c>
      <c r="G4349" t="n">
        <v>23949.88</v>
      </c>
      <c r="H4349" t="n">
        <v>7</v>
      </c>
      <c r="I4349" t="n">
        <v>5</v>
      </c>
      <c r="J4349" t="n">
        <v>0</v>
      </c>
      <c r="K4349">
        <f>E4349-F4349</f>
        <v/>
      </c>
      <c r="L4349" s="10">
        <f>IFERROR(K4349/E4349,0)</f>
        <v/>
      </c>
      <c r="M4349">
        <f>YEAR(A4349)</f>
        <v/>
      </c>
      <c r="N4349">
        <f>"Q"&amp;ROUNDUP(MONTH(A4349)/3,0)</f>
        <v/>
      </c>
      <c r="O4349">
        <f>TEXT(A4349,"mmm")</f>
        <v/>
      </c>
    </row>
    <row r="4350">
      <c r="A4350" s="13" t="n">
        <v>45778</v>
      </c>
      <c r="B4350" t="inlineStr">
        <is>
          <t>East</t>
        </is>
      </c>
      <c r="C4350" t="inlineStr">
        <is>
          <t>Unknown</t>
        </is>
      </c>
      <c r="D4350" t="inlineStr">
        <is>
          <t>Beauty</t>
        </is>
      </c>
      <c r="E4350" t="n">
        <v>495.54</v>
      </c>
      <c r="F4350" t="n">
        <v>344.21</v>
      </c>
      <c r="G4350" t="n">
        <v>582.98</v>
      </c>
      <c r="H4350" t="n">
        <v>1</v>
      </c>
      <c r="I4350" t="n">
        <v>1</v>
      </c>
      <c r="J4350" t="n">
        <v>0</v>
      </c>
      <c r="K4350">
        <f>E4350-F4350</f>
        <v/>
      </c>
      <c r="L4350" s="10">
        <f>IFERROR(K4350/E4350,0)</f>
        <v/>
      </c>
      <c r="M4350">
        <f>YEAR(A4350)</f>
        <v/>
      </c>
      <c r="N4350">
        <f>"Q"&amp;ROUNDUP(MONTH(A4350)/3,0)</f>
        <v/>
      </c>
      <c r="O4350">
        <f>TEXT(A4350,"mmm")</f>
        <v/>
      </c>
    </row>
    <row r="4351">
      <c r="A4351" s="13" t="n">
        <v>45778</v>
      </c>
      <c r="B4351" t="inlineStr">
        <is>
          <t>East</t>
        </is>
      </c>
      <c r="C4351" t="inlineStr">
        <is>
          <t>Website</t>
        </is>
      </c>
      <c r="D4351" t="inlineStr">
        <is>
          <t>Beauty</t>
        </is>
      </c>
      <c r="E4351" t="n">
        <v>14796.33</v>
      </c>
      <c r="F4351" t="n">
        <v>8097.48</v>
      </c>
      <c r="G4351" t="n">
        <v>15530.68</v>
      </c>
      <c r="H4351" t="n">
        <v>31</v>
      </c>
      <c r="I4351" t="n">
        <v>25</v>
      </c>
      <c r="J4351" t="n">
        <v>2</v>
      </c>
      <c r="K4351">
        <f>E4351-F4351</f>
        <v/>
      </c>
      <c r="L4351" s="10">
        <f>IFERROR(K4351/E4351,0)</f>
        <v/>
      </c>
      <c r="M4351">
        <f>YEAR(A4351)</f>
        <v/>
      </c>
      <c r="N4351">
        <f>"Q"&amp;ROUNDUP(MONTH(A4351)/3,0)</f>
        <v/>
      </c>
      <c r="O4351">
        <f>TEXT(A4351,"mmm")</f>
        <v/>
      </c>
    </row>
    <row r="4352">
      <c r="A4352" s="13" t="n">
        <v>45778</v>
      </c>
      <c r="B4352" t="inlineStr">
        <is>
          <t>East</t>
        </is>
      </c>
      <c r="C4352" t="inlineStr">
        <is>
          <t>Website</t>
        </is>
      </c>
      <c r="D4352" t="inlineStr">
        <is>
          <t>Books</t>
        </is>
      </c>
      <c r="E4352" t="n">
        <v>8505.65</v>
      </c>
      <c r="F4352" t="n">
        <v>6279.77</v>
      </c>
      <c r="G4352" t="n">
        <v>9228.200000000001</v>
      </c>
      <c r="H4352" t="n">
        <v>18</v>
      </c>
      <c r="I4352" t="n">
        <v>12</v>
      </c>
      <c r="J4352" t="n">
        <v>0</v>
      </c>
      <c r="K4352">
        <f>E4352-F4352</f>
        <v/>
      </c>
      <c r="L4352" s="10">
        <f>IFERROR(K4352/E4352,0)</f>
        <v/>
      </c>
      <c r="M4352">
        <f>YEAR(A4352)</f>
        <v/>
      </c>
      <c r="N4352">
        <f>"Q"&amp;ROUNDUP(MONTH(A4352)/3,0)</f>
        <v/>
      </c>
      <c r="O4352">
        <f>TEXT(A4352,"mmm")</f>
        <v/>
      </c>
    </row>
    <row r="4353">
      <c r="A4353" s="13" t="n">
        <v>45778</v>
      </c>
      <c r="B4353" t="inlineStr">
        <is>
          <t>East</t>
        </is>
      </c>
      <c r="C4353" t="inlineStr">
        <is>
          <t>Website</t>
        </is>
      </c>
      <c r="D4353" t="inlineStr">
        <is>
          <t>Electronics</t>
        </is>
      </c>
      <c r="E4353" t="n">
        <v>401043.12</v>
      </c>
      <c r="F4353" t="n">
        <v>357728.79</v>
      </c>
      <c r="G4353" t="n">
        <v>433427.37</v>
      </c>
      <c r="H4353" t="n">
        <v>32</v>
      </c>
      <c r="I4353" t="n">
        <v>28</v>
      </c>
      <c r="J4353" t="n">
        <v>3</v>
      </c>
      <c r="K4353">
        <f>E4353-F4353</f>
        <v/>
      </c>
      <c r="L4353" s="10">
        <f>IFERROR(K4353/E4353,0)</f>
        <v/>
      </c>
      <c r="M4353">
        <f>YEAR(A4353)</f>
        <v/>
      </c>
      <c r="N4353">
        <f>"Q"&amp;ROUNDUP(MONTH(A4353)/3,0)</f>
        <v/>
      </c>
      <c r="O4353">
        <f>TEXT(A4353,"mmm")</f>
        <v/>
      </c>
    </row>
    <row r="4354">
      <c r="A4354" s="13" t="n">
        <v>45778</v>
      </c>
      <c r="B4354" t="inlineStr">
        <is>
          <t>East</t>
        </is>
      </c>
      <c r="C4354" t="inlineStr">
        <is>
          <t>Website</t>
        </is>
      </c>
      <c r="D4354" t="inlineStr">
        <is>
          <t>Fashion</t>
        </is>
      </c>
      <c r="E4354" t="n">
        <v>71909.50999999999</v>
      </c>
      <c r="F4354" t="n">
        <v>39001.55</v>
      </c>
      <c r="G4354" t="n">
        <v>77348.48</v>
      </c>
      <c r="H4354" t="n">
        <v>47</v>
      </c>
      <c r="I4354" t="n">
        <v>42</v>
      </c>
      <c r="J4354" t="n">
        <v>6</v>
      </c>
      <c r="K4354">
        <f>E4354-F4354</f>
        <v/>
      </c>
      <c r="L4354" s="10">
        <f>IFERROR(K4354/E4354,0)</f>
        <v/>
      </c>
      <c r="M4354">
        <f>YEAR(A4354)</f>
        <v/>
      </c>
      <c r="N4354">
        <f>"Q"&amp;ROUNDUP(MONTH(A4354)/3,0)</f>
        <v/>
      </c>
      <c r="O4354">
        <f>TEXT(A4354,"mmm")</f>
        <v/>
      </c>
    </row>
    <row r="4355">
      <c r="A4355" s="13" t="n">
        <v>45778</v>
      </c>
      <c r="B4355" t="inlineStr">
        <is>
          <t>East</t>
        </is>
      </c>
      <c r="C4355" t="inlineStr">
        <is>
          <t>Website</t>
        </is>
      </c>
      <c r="D4355" t="inlineStr">
        <is>
          <t>Grocery</t>
        </is>
      </c>
      <c r="E4355" t="n">
        <v>31034.03</v>
      </c>
      <c r="F4355" t="n">
        <v>26080.31</v>
      </c>
      <c r="G4355" t="n">
        <v>32934.69</v>
      </c>
      <c r="H4355" t="n">
        <v>70</v>
      </c>
      <c r="I4355" t="n">
        <v>24</v>
      </c>
      <c r="J4355" t="n">
        <v>0</v>
      </c>
      <c r="K4355">
        <f>E4355-F4355</f>
        <v/>
      </c>
      <c r="L4355" s="10">
        <f>IFERROR(K4355/E4355,0)</f>
        <v/>
      </c>
      <c r="M4355">
        <f>YEAR(A4355)</f>
        <v/>
      </c>
      <c r="N4355">
        <f>"Q"&amp;ROUNDUP(MONTH(A4355)/3,0)</f>
        <v/>
      </c>
      <c r="O4355">
        <f>TEXT(A4355,"mmm")</f>
        <v/>
      </c>
    </row>
    <row r="4356">
      <c r="A4356" s="13" t="n">
        <v>45778</v>
      </c>
      <c r="B4356" t="inlineStr">
        <is>
          <t>East</t>
        </is>
      </c>
      <c r="C4356" t="inlineStr">
        <is>
          <t>Website</t>
        </is>
      </c>
      <c r="D4356" t="inlineStr">
        <is>
          <t>Home &amp; Kitchen</t>
        </is>
      </c>
      <c r="E4356" t="n">
        <v>88239.67999999999</v>
      </c>
      <c r="F4356" t="n">
        <v>60982.62</v>
      </c>
      <c r="G4356" t="n">
        <v>95553.89</v>
      </c>
      <c r="H4356" t="n">
        <v>35</v>
      </c>
      <c r="I4356" t="n">
        <v>26</v>
      </c>
      <c r="J4356" t="n">
        <v>2</v>
      </c>
      <c r="K4356">
        <f>E4356-F4356</f>
        <v/>
      </c>
      <c r="L4356" s="10">
        <f>IFERROR(K4356/E4356,0)</f>
        <v/>
      </c>
      <c r="M4356">
        <f>YEAR(A4356)</f>
        <v/>
      </c>
      <c r="N4356">
        <f>"Q"&amp;ROUNDUP(MONTH(A4356)/3,0)</f>
        <v/>
      </c>
      <c r="O4356">
        <f>TEXT(A4356,"mmm")</f>
        <v/>
      </c>
    </row>
    <row r="4357">
      <c r="A4357" s="13" t="n">
        <v>45778</v>
      </c>
      <c r="B4357" t="inlineStr">
        <is>
          <t>East</t>
        </is>
      </c>
      <c r="C4357" t="inlineStr">
        <is>
          <t>Website</t>
        </is>
      </c>
      <c r="D4357" t="inlineStr">
        <is>
          <t>Sports</t>
        </is>
      </c>
      <c r="E4357" t="n">
        <v>10031.41</v>
      </c>
      <c r="F4357" t="n">
        <v>6338.96</v>
      </c>
      <c r="G4357" t="n">
        <v>11046.38</v>
      </c>
      <c r="H4357" t="n">
        <v>7</v>
      </c>
      <c r="I4357" t="n">
        <v>5</v>
      </c>
      <c r="J4357" t="n">
        <v>0</v>
      </c>
      <c r="K4357">
        <f>E4357-F4357</f>
        <v/>
      </c>
      <c r="L4357" s="10">
        <f>IFERROR(K4357/E4357,0)</f>
        <v/>
      </c>
      <c r="M4357">
        <f>YEAR(A4357)</f>
        <v/>
      </c>
      <c r="N4357">
        <f>"Q"&amp;ROUNDUP(MONTH(A4357)/3,0)</f>
        <v/>
      </c>
      <c r="O4357">
        <f>TEXT(A4357,"mmm")</f>
        <v/>
      </c>
    </row>
    <row r="4358">
      <c r="A4358" s="13" t="n">
        <v>45778</v>
      </c>
      <c r="B4358" t="inlineStr">
        <is>
          <t>North</t>
        </is>
      </c>
      <c r="C4358" t="inlineStr">
        <is>
          <t>Marketplace</t>
        </is>
      </c>
      <c r="D4358" t="inlineStr">
        <is>
          <t>Beauty</t>
        </is>
      </c>
      <c r="E4358" t="n">
        <v>16573.69</v>
      </c>
      <c r="F4358" t="n">
        <v>9739.629999999999</v>
      </c>
      <c r="G4358" t="n">
        <v>19051.29</v>
      </c>
      <c r="H4358" t="n">
        <v>26</v>
      </c>
      <c r="I4358" t="n">
        <v>19</v>
      </c>
      <c r="J4358" t="n">
        <v>1</v>
      </c>
      <c r="K4358">
        <f>E4358-F4358</f>
        <v/>
      </c>
      <c r="L4358" s="10">
        <f>IFERROR(K4358/E4358,0)</f>
        <v/>
      </c>
      <c r="M4358">
        <f>YEAR(A4358)</f>
        <v/>
      </c>
      <c r="N4358">
        <f>"Q"&amp;ROUNDUP(MONTH(A4358)/3,0)</f>
        <v/>
      </c>
      <c r="O4358">
        <f>TEXT(A4358,"mmm")</f>
        <v/>
      </c>
    </row>
    <row r="4359">
      <c r="A4359" s="13" t="n">
        <v>45778</v>
      </c>
      <c r="B4359" t="inlineStr">
        <is>
          <t>North</t>
        </is>
      </c>
      <c r="C4359" t="inlineStr">
        <is>
          <t>Marketplace</t>
        </is>
      </c>
      <c r="D4359" t="inlineStr">
        <is>
          <t>Books</t>
        </is>
      </c>
      <c r="E4359" t="n">
        <v>3378.64</v>
      </c>
      <c r="F4359" t="n">
        <v>2524.45</v>
      </c>
      <c r="G4359" t="n">
        <v>3734.78</v>
      </c>
      <c r="H4359" t="n">
        <v>7</v>
      </c>
      <c r="I4359" t="n">
        <v>7</v>
      </c>
      <c r="J4359" t="n">
        <v>0</v>
      </c>
      <c r="K4359">
        <f>E4359-F4359</f>
        <v/>
      </c>
      <c r="L4359" s="10">
        <f>IFERROR(K4359/E4359,0)</f>
        <v/>
      </c>
      <c r="M4359">
        <f>YEAR(A4359)</f>
        <v/>
      </c>
      <c r="N4359">
        <f>"Q"&amp;ROUNDUP(MONTH(A4359)/3,0)</f>
        <v/>
      </c>
      <c r="O4359">
        <f>TEXT(A4359,"mmm")</f>
        <v/>
      </c>
    </row>
    <row r="4360">
      <c r="A4360" s="13" t="n">
        <v>45778</v>
      </c>
      <c r="B4360" t="inlineStr">
        <is>
          <t>North</t>
        </is>
      </c>
      <c r="C4360" t="inlineStr">
        <is>
          <t>Marketplace</t>
        </is>
      </c>
      <c r="D4360" t="inlineStr">
        <is>
          <t>Electronics</t>
        </is>
      </c>
      <c r="E4360" t="n">
        <v>393782.59</v>
      </c>
      <c r="F4360" t="n">
        <v>372679.28</v>
      </c>
      <c r="G4360" t="n">
        <v>447174.54</v>
      </c>
      <c r="H4360" t="n">
        <v>32</v>
      </c>
      <c r="I4360" t="n">
        <v>25</v>
      </c>
      <c r="J4360" t="n">
        <v>3</v>
      </c>
      <c r="K4360">
        <f>E4360-F4360</f>
        <v/>
      </c>
      <c r="L4360" s="10">
        <f>IFERROR(K4360/E4360,0)</f>
        <v/>
      </c>
      <c r="M4360">
        <f>YEAR(A4360)</f>
        <v/>
      </c>
      <c r="N4360">
        <f>"Q"&amp;ROUNDUP(MONTH(A4360)/3,0)</f>
        <v/>
      </c>
      <c r="O4360">
        <f>TEXT(A4360,"mmm")</f>
        <v/>
      </c>
    </row>
    <row r="4361">
      <c r="A4361" s="13" t="n">
        <v>45778</v>
      </c>
      <c r="B4361" t="inlineStr">
        <is>
          <t>North</t>
        </is>
      </c>
      <c r="C4361" t="inlineStr">
        <is>
          <t>Marketplace</t>
        </is>
      </c>
      <c r="D4361" t="inlineStr">
        <is>
          <t>Fashion</t>
        </is>
      </c>
      <c r="E4361" t="n">
        <v>45643.09</v>
      </c>
      <c r="F4361" t="n">
        <v>24928.33</v>
      </c>
      <c r="G4361" t="n">
        <v>50279.26</v>
      </c>
      <c r="H4361" t="n">
        <v>34</v>
      </c>
      <c r="I4361" t="n">
        <v>27</v>
      </c>
      <c r="J4361" t="n">
        <v>5</v>
      </c>
      <c r="K4361">
        <f>E4361-F4361</f>
        <v/>
      </c>
      <c r="L4361" s="10">
        <f>IFERROR(K4361/E4361,0)</f>
        <v/>
      </c>
      <c r="M4361">
        <f>YEAR(A4361)</f>
        <v/>
      </c>
      <c r="N4361">
        <f>"Q"&amp;ROUNDUP(MONTH(A4361)/3,0)</f>
        <v/>
      </c>
      <c r="O4361">
        <f>TEXT(A4361,"mmm")</f>
        <v/>
      </c>
    </row>
    <row r="4362">
      <c r="A4362" s="13" t="n">
        <v>45778</v>
      </c>
      <c r="B4362" t="inlineStr">
        <is>
          <t>North</t>
        </is>
      </c>
      <c r="C4362" t="inlineStr">
        <is>
          <t>Marketplace</t>
        </is>
      </c>
      <c r="D4362" t="inlineStr">
        <is>
          <t>Grocery</t>
        </is>
      </c>
      <c r="E4362" t="n">
        <v>16086.14</v>
      </c>
      <c r="F4362" t="n">
        <v>13933.5</v>
      </c>
      <c r="G4362" t="n">
        <v>17739.35</v>
      </c>
      <c r="H4362" t="n">
        <v>39</v>
      </c>
      <c r="I4362" t="n">
        <v>16</v>
      </c>
      <c r="J4362" t="n">
        <v>0</v>
      </c>
      <c r="K4362">
        <f>E4362-F4362</f>
        <v/>
      </c>
      <c r="L4362" s="10">
        <f>IFERROR(K4362/E4362,0)</f>
        <v/>
      </c>
      <c r="M4362">
        <f>YEAR(A4362)</f>
        <v/>
      </c>
      <c r="N4362">
        <f>"Q"&amp;ROUNDUP(MONTH(A4362)/3,0)</f>
        <v/>
      </c>
      <c r="O4362">
        <f>TEXT(A4362,"mmm")</f>
        <v/>
      </c>
    </row>
    <row r="4363">
      <c r="A4363" s="13" t="n">
        <v>45778</v>
      </c>
      <c r="B4363" t="inlineStr">
        <is>
          <t>North</t>
        </is>
      </c>
      <c r="C4363" t="inlineStr">
        <is>
          <t>Marketplace</t>
        </is>
      </c>
      <c r="D4363" t="inlineStr">
        <is>
          <t>Home &amp; Kitchen</t>
        </is>
      </c>
      <c r="E4363" t="n">
        <v>23028.11</v>
      </c>
      <c r="F4363" t="n">
        <v>15673.16</v>
      </c>
      <c r="G4363" t="n">
        <v>25315.9</v>
      </c>
      <c r="H4363" t="n">
        <v>14</v>
      </c>
      <c r="I4363" t="n">
        <v>12</v>
      </c>
      <c r="J4363" t="n">
        <v>1</v>
      </c>
      <c r="K4363">
        <f>E4363-F4363</f>
        <v/>
      </c>
      <c r="L4363" s="10">
        <f>IFERROR(K4363/E4363,0)</f>
        <v/>
      </c>
      <c r="M4363">
        <f>YEAR(A4363)</f>
        <v/>
      </c>
      <c r="N4363">
        <f>"Q"&amp;ROUNDUP(MONTH(A4363)/3,0)</f>
        <v/>
      </c>
      <c r="O4363">
        <f>TEXT(A4363,"mmm")</f>
        <v/>
      </c>
    </row>
    <row r="4364">
      <c r="A4364" s="13" t="n">
        <v>45778</v>
      </c>
      <c r="B4364" t="inlineStr">
        <is>
          <t>North</t>
        </is>
      </c>
      <c r="C4364" t="inlineStr">
        <is>
          <t>Marketplace</t>
        </is>
      </c>
      <c r="D4364" t="inlineStr">
        <is>
          <t>Sports</t>
        </is>
      </c>
      <c r="E4364" t="n">
        <v>24462.49</v>
      </c>
      <c r="F4364" t="n">
        <v>17076.67</v>
      </c>
      <c r="G4364" t="n">
        <v>27960.44</v>
      </c>
      <c r="H4364" t="n">
        <v>9</v>
      </c>
      <c r="I4364" t="n">
        <v>7</v>
      </c>
      <c r="J4364" t="n">
        <v>2</v>
      </c>
      <c r="K4364">
        <f>E4364-F4364</f>
        <v/>
      </c>
      <c r="L4364" s="10">
        <f>IFERROR(K4364/E4364,0)</f>
        <v/>
      </c>
      <c r="M4364">
        <f>YEAR(A4364)</f>
        <v/>
      </c>
      <c r="N4364">
        <f>"Q"&amp;ROUNDUP(MONTH(A4364)/3,0)</f>
        <v/>
      </c>
      <c r="O4364">
        <f>TEXT(A4364,"mmm")</f>
        <v/>
      </c>
    </row>
    <row r="4365">
      <c r="A4365" s="13" t="n">
        <v>45778</v>
      </c>
      <c r="B4365" t="inlineStr">
        <is>
          <t>North</t>
        </is>
      </c>
      <c r="C4365" t="inlineStr">
        <is>
          <t>Mobile App</t>
        </is>
      </c>
      <c r="D4365" t="inlineStr">
        <is>
          <t>Beauty</t>
        </is>
      </c>
      <c r="E4365" t="n">
        <v>15034</v>
      </c>
      <c r="F4365" t="n">
        <v>8547.33</v>
      </c>
      <c r="G4365" t="n">
        <v>16247.75</v>
      </c>
      <c r="H4365" t="n">
        <v>28</v>
      </c>
      <c r="I4365" t="n">
        <v>22</v>
      </c>
      <c r="J4365" t="n">
        <v>1</v>
      </c>
      <c r="K4365">
        <f>E4365-F4365</f>
        <v/>
      </c>
      <c r="L4365" s="10">
        <f>IFERROR(K4365/E4365,0)</f>
        <v/>
      </c>
      <c r="M4365">
        <f>YEAR(A4365)</f>
        <v/>
      </c>
      <c r="N4365">
        <f>"Q"&amp;ROUNDUP(MONTH(A4365)/3,0)</f>
        <v/>
      </c>
      <c r="O4365">
        <f>TEXT(A4365,"mmm")</f>
        <v/>
      </c>
    </row>
    <row r="4366">
      <c r="A4366" s="13" t="n">
        <v>45778</v>
      </c>
      <c r="B4366" t="inlineStr">
        <is>
          <t>North</t>
        </is>
      </c>
      <c r="C4366" t="inlineStr">
        <is>
          <t>Mobile App</t>
        </is>
      </c>
      <c r="D4366" t="inlineStr">
        <is>
          <t>Books</t>
        </is>
      </c>
      <c r="E4366" t="n">
        <v>10856.99</v>
      </c>
      <c r="F4366" t="n">
        <v>8044.05</v>
      </c>
      <c r="G4366" t="n">
        <v>11662.86</v>
      </c>
      <c r="H4366" t="n">
        <v>27</v>
      </c>
      <c r="I4366" t="n">
        <v>21</v>
      </c>
      <c r="J4366" t="n">
        <v>1</v>
      </c>
      <c r="K4366">
        <f>E4366-F4366</f>
        <v/>
      </c>
      <c r="L4366" s="10">
        <f>IFERROR(K4366/E4366,0)</f>
        <v/>
      </c>
      <c r="M4366">
        <f>YEAR(A4366)</f>
        <v/>
      </c>
      <c r="N4366">
        <f>"Q"&amp;ROUNDUP(MONTH(A4366)/3,0)</f>
        <v/>
      </c>
      <c r="O4366">
        <f>TEXT(A4366,"mmm")</f>
        <v/>
      </c>
    </row>
    <row r="4367">
      <c r="A4367" s="13" t="n">
        <v>45778</v>
      </c>
      <c r="B4367" t="inlineStr">
        <is>
          <t>North</t>
        </is>
      </c>
      <c r="C4367" t="inlineStr">
        <is>
          <t>Mobile App</t>
        </is>
      </c>
      <c r="D4367" t="inlineStr">
        <is>
          <t>Electronics</t>
        </is>
      </c>
      <c r="E4367" t="n">
        <v>797645.66</v>
      </c>
      <c r="F4367" t="n">
        <v>727749.65</v>
      </c>
      <c r="G4367" t="n">
        <v>872274.64</v>
      </c>
      <c r="H4367" t="n">
        <v>63</v>
      </c>
      <c r="I4367" t="n">
        <v>50</v>
      </c>
      <c r="J4367" t="n">
        <v>7</v>
      </c>
      <c r="K4367">
        <f>E4367-F4367</f>
        <v/>
      </c>
      <c r="L4367" s="10">
        <f>IFERROR(K4367/E4367,0)</f>
        <v/>
      </c>
      <c r="M4367">
        <f>YEAR(A4367)</f>
        <v/>
      </c>
      <c r="N4367">
        <f>"Q"&amp;ROUNDUP(MONTH(A4367)/3,0)</f>
        <v/>
      </c>
      <c r="O4367">
        <f>TEXT(A4367,"mmm")</f>
        <v/>
      </c>
    </row>
    <row r="4368">
      <c r="A4368" s="13" t="n">
        <v>45778</v>
      </c>
      <c r="B4368" t="inlineStr">
        <is>
          <t>North</t>
        </is>
      </c>
      <c r="C4368" t="inlineStr">
        <is>
          <t>Mobile App</t>
        </is>
      </c>
      <c r="D4368" t="inlineStr">
        <is>
          <t>Fashion</t>
        </is>
      </c>
      <c r="E4368" t="n">
        <v>91887.73</v>
      </c>
      <c r="F4368" t="n">
        <v>48436.63</v>
      </c>
      <c r="G4368" t="n">
        <v>98555.42</v>
      </c>
      <c r="H4368" t="n">
        <v>70</v>
      </c>
      <c r="I4368" t="n">
        <v>62</v>
      </c>
      <c r="J4368" t="n">
        <v>12</v>
      </c>
      <c r="K4368">
        <f>E4368-F4368</f>
        <v/>
      </c>
      <c r="L4368" s="10">
        <f>IFERROR(K4368/E4368,0)</f>
        <v/>
      </c>
      <c r="M4368">
        <f>YEAR(A4368)</f>
        <v/>
      </c>
      <c r="N4368">
        <f>"Q"&amp;ROUNDUP(MONTH(A4368)/3,0)</f>
        <v/>
      </c>
      <c r="O4368">
        <f>TEXT(A4368,"mmm")</f>
        <v/>
      </c>
    </row>
    <row r="4369">
      <c r="A4369" s="13" t="n">
        <v>45778</v>
      </c>
      <c r="B4369" t="inlineStr">
        <is>
          <t>North</t>
        </is>
      </c>
      <c r="C4369" t="inlineStr">
        <is>
          <t>Mobile App</t>
        </is>
      </c>
      <c r="D4369" t="inlineStr">
        <is>
          <t>Grocery</t>
        </is>
      </c>
      <c r="E4369" t="n">
        <v>36701.09</v>
      </c>
      <c r="F4369" t="n">
        <v>30952.28</v>
      </c>
      <c r="G4369" t="n">
        <v>39113.8</v>
      </c>
      <c r="H4369" t="n">
        <v>87</v>
      </c>
      <c r="I4369" t="n">
        <v>32</v>
      </c>
      <c r="J4369" t="n">
        <v>0</v>
      </c>
      <c r="K4369">
        <f>E4369-F4369</f>
        <v/>
      </c>
      <c r="L4369" s="10">
        <f>IFERROR(K4369/E4369,0)</f>
        <v/>
      </c>
      <c r="M4369">
        <f>YEAR(A4369)</f>
        <v/>
      </c>
      <c r="N4369">
        <f>"Q"&amp;ROUNDUP(MONTH(A4369)/3,0)</f>
        <v/>
      </c>
      <c r="O4369">
        <f>TEXT(A4369,"mmm")</f>
        <v/>
      </c>
    </row>
    <row r="4370">
      <c r="A4370" s="13" t="n">
        <v>45778</v>
      </c>
      <c r="B4370" t="inlineStr">
        <is>
          <t>North</t>
        </is>
      </c>
      <c r="C4370" t="inlineStr">
        <is>
          <t>Mobile App</t>
        </is>
      </c>
      <c r="D4370" t="inlineStr">
        <is>
          <t>Home &amp; Kitchen</t>
        </is>
      </c>
      <c r="E4370" t="n">
        <v>120274.79</v>
      </c>
      <c r="F4370" t="n">
        <v>80667.98</v>
      </c>
      <c r="G4370" t="n">
        <v>127227.43</v>
      </c>
      <c r="H4370" t="n">
        <v>51</v>
      </c>
      <c r="I4370" t="n">
        <v>42</v>
      </c>
      <c r="J4370" t="n">
        <v>5</v>
      </c>
      <c r="K4370">
        <f>E4370-F4370</f>
        <v/>
      </c>
      <c r="L4370" s="10">
        <f>IFERROR(K4370/E4370,0)</f>
        <v/>
      </c>
      <c r="M4370">
        <f>YEAR(A4370)</f>
        <v/>
      </c>
      <c r="N4370">
        <f>"Q"&amp;ROUNDUP(MONTH(A4370)/3,0)</f>
        <v/>
      </c>
      <c r="O4370">
        <f>TEXT(A4370,"mmm")</f>
        <v/>
      </c>
    </row>
    <row r="4371">
      <c r="A4371" s="13" t="n">
        <v>45778</v>
      </c>
      <c r="B4371" t="inlineStr">
        <is>
          <t>North</t>
        </is>
      </c>
      <c r="C4371" t="inlineStr">
        <is>
          <t>Mobile App</t>
        </is>
      </c>
      <c r="D4371" t="inlineStr">
        <is>
          <t>Sports</t>
        </is>
      </c>
      <c r="E4371" t="n">
        <v>46232.81</v>
      </c>
      <c r="F4371" t="n">
        <v>30371.47</v>
      </c>
      <c r="G4371" t="n">
        <v>48644.94</v>
      </c>
      <c r="H4371" t="n">
        <v>15</v>
      </c>
      <c r="I4371" t="n">
        <v>13</v>
      </c>
      <c r="J4371" t="n">
        <v>1</v>
      </c>
      <c r="K4371">
        <f>E4371-F4371</f>
        <v/>
      </c>
      <c r="L4371" s="10">
        <f>IFERROR(K4371/E4371,0)</f>
        <v/>
      </c>
      <c r="M4371">
        <f>YEAR(A4371)</f>
        <v/>
      </c>
      <c r="N4371">
        <f>"Q"&amp;ROUNDUP(MONTH(A4371)/3,0)</f>
        <v/>
      </c>
      <c r="O4371">
        <f>TEXT(A4371,"mmm")</f>
        <v/>
      </c>
    </row>
    <row r="4372">
      <c r="A4372" s="13" t="n">
        <v>45778</v>
      </c>
      <c r="B4372" t="inlineStr">
        <is>
          <t>North</t>
        </is>
      </c>
      <c r="C4372" t="inlineStr">
        <is>
          <t>Retail Store</t>
        </is>
      </c>
      <c r="D4372" t="inlineStr">
        <is>
          <t>Beauty</t>
        </is>
      </c>
      <c r="E4372" t="n">
        <v>11948.8</v>
      </c>
      <c r="F4372" t="n">
        <v>6178.49</v>
      </c>
      <c r="G4372" t="n">
        <v>12295.6</v>
      </c>
      <c r="H4372" t="n">
        <v>22</v>
      </c>
      <c r="I4372" t="n">
        <v>16</v>
      </c>
      <c r="J4372" t="n">
        <v>0</v>
      </c>
      <c r="K4372">
        <f>E4372-F4372</f>
        <v/>
      </c>
      <c r="L4372" s="10">
        <f>IFERROR(K4372/E4372,0)</f>
        <v/>
      </c>
      <c r="M4372">
        <f>YEAR(A4372)</f>
        <v/>
      </c>
      <c r="N4372">
        <f>"Q"&amp;ROUNDUP(MONTH(A4372)/3,0)</f>
        <v/>
      </c>
      <c r="O4372">
        <f>TEXT(A4372,"mmm")</f>
        <v/>
      </c>
    </row>
    <row r="4373">
      <c r="A4373" s="13" t="n">
        <v>45778</v>
      </c>
      <c r="B4373" t="inlineStr">
        <is>
          <t>North</t>
        </is>
      </c>
      <c r="C4373" t="inlineStr">
        <is>
          <t>Retail Store</t>
        </is>
      </c>
      <c r="D4373" t="inlineStr">
        <is>
          <t>Books</t>
        </is>
      </c>
      <c r="E4373" t="n">
        <v>9661.290000000001</v>
      </c>
      <c r="F4373" t="n">
        <v>6898.02</v>
      </c>
      <c r="G4373" t="n">
        <v>10092.42</v>
      </c>
      <c r="H4373" t="n">
        <v>19</v>
      </c>
      <c r="I4373" t="n">
        <v>15</v>
      </c>
      <c r="J4373" t="n">
        <v>0</v>
      </c>
      <c r="K4373">
        <f>E4373-F4373</f>
        <v/>
      </c>
      <c r="L4373" s="10">
        <f>IFERROR(K4373/E4373,0)</f>
        <v/>
      </c>
      <c r="M4373">
        <f>YEAR(A4373)</f>
        <v/>
      </c>
      <c r="N4373">
        <f>"Q"&amp;ROUNDUP(MONTH(A4373)/3,0)</f>
        <v/>
      </c>
      <c r="O4373">
        <f>TEXT(A4373,"mmm")</f>
        <v/>
      </c>
    </row>
    <row r="4374">
      <c r="A4374" s="13" t="n">
        <v>45778</v>
      </c>
      <c r="B4374" t="inlineStr">
        <is>
          <t>North</t>
        </is>
      </c>
      <c r="C4374" t="inlineStr">
        <is>
          <t>Retail Store</t>
        </is>
      </c>
      <c r="D4374" t="inlineStr">
        <is>
          <t>Electronics</t>
        </is>
      </c>
      <c r="E4374" t="n">
        <v>191883.89</v>
      </c>
      <c r="F4374" t="n">
        <v>165306.15</v>
      </c>
      <c r="G4374" t="n">
        <v>196169.8</v>
      </c>
      <c r="H4374" t="n">
        <v>20</v>
      </c>
      <c r="I4374" t="n">
        <v>16</v>
      </c>
      <c r="J4374" t="n">
        <v>0</v>
      </c>
      <c r="K4374">
        <f>E4374-F4374</f>
        <v/>
      </c>
      <c r="L4374" s="10">
        <f>IFERROR(K4374/E4374,0)</f>
        <v/>
      </c>
      <c r="M4374">
        <f>YEAR(A4374)</f>
        <v/>
      </c>
      <c r="N4374">
        <f>"Q"&amp;ROUNDUP(MONTH(A4374)/3,0)</f>
        <v/>
      </c>
      <c r="O4374">
        <f>TEXT(A4374,"mmm")</f>
        <v/>
      </c>
    </row>
    <row r="4375">
      <c r="A4375" s="13" t="n">
        <v>45778</v>
      </c>
      <c r="B4375" t="inlineStr">
        <is>
          <t>North</t>
        </is>
      </c>
      <c r="C4375" t="inlineStr">
        <is>
          <t>Retail Store</t>
        </is>
      </c>
      <c r="D4375" t="inlineStr">
        <is>
          <t>Fashion</t>
        </is>
      </c>
      <c r="E4375" t="n">
        <v>28916.53</v>
      </c>
      <c r="F4375" t="n">
        <v>14869.34</v>
      </c>
      <c r="G4375" t="n">
        <v>29567.7</v>
      </c>
      <c r="H4375" t="n">
        <v>23</v>
      </c>
      <c r="I4375" t="n">
        <v>18</v>
      </c>
      <c r="J4375" t="n">
        <v>0</v>
      </c>
      <c r="K4375">
        <f>E4375-F4375</f>
        <v/>
      </c>
      <c r="L4375" s="10">
        <f>IFERROR(K4375/E4375,0)</f>
        <v/>
      </c>
      <c r="M4375">
        <f>YEAR(A4375)</f>
        <v/>
      </c>
      <c r="N4375">
        <f>"Q"&amp;ROUNDUP(MONTH(A4375)/3,0)</f>
        <v/>
      </c>
      <c r="O4375">
        <f>TEXT(A4375,"mmm")</f>
        <v/>
      </c>
    </row>
    <row r="4376">
      <c r="A4376" s="13" t="n">
        <v>45778</v>
      </c>
      <c r="B4376" t="inlineStr">
        <is>
          <t>North</t>
        </is>
      </c>
      <c r="C4376" t="inlineStr">
        <is>
          <t>Retail Store</t>
        </is>
      </c>
      <c r="D4376" t="inlineStr">
        <is>
          <t>Grocery</t>
        </is>
      </c>
      <c r="E4376" t="n">
        <v>9596.969999999999</v>
      </c>
      <c r="F4376" t="n">
        <v>7506.24</v>
      </c>
      <c r="G4376" t="n">
        <v>9705.15</v>
      </c>
      <c r="H4376" t="n">
        <v>27</v>
      </c>
      <c r="I4376" t="n">
        <v>9</v>
      </c>
      <c r="J4376" t="n">
        <v>0</v>
      </c>
      <c r="K4376">
        <f>E4376-F4376</f>
        <v/>
      </c>
      <c r="L4376" s="10">
        <f>IFERROR(K4376/E4376,0)</f>
        <v/>
      </c>
      <c r="M4376">
        <f>YEAR(A4376)</f>
        <v/>
      </c>
      <c r="N4376">
        <f>"Q"&amp;ROUNDUP(MONTH(A4376)/3,0)</f>
        <v/>
      </c>
      <c r="O4376">
        <f>TEXT(A4376,"mmm")</f>
        <v/>
      </c>
    </row>
    <row r="4377">
      <c r="A4377" s="13" t="n">
        <v>45778</v>
      </c>
      <c r="B4377" t="inlineStr">
        <is>
          <t>North</t>
        </is>
      </c>
      <c r="C4377" t="inlineStr">
        <is>
          <t>Retail Store</t>
        </is>
      </c>
      <c r="D4377" t="inlineStr">
        <is>
          <t>Home &amp; Kitchen</t>
        </is>
      </c>
      <c r="E4377" t="n">
        <v>32492.33</v>
      </c>
      <c r="F4377" t="n">
        <v>21744.3</v>
      </c>
      <c r="G4377" t="n">
        <v>33766.45</v>
      </c>
      <c r="H4377" t="n">
        <v>21</v>
      </c>
      <c r="I4377" t="n">
        <v>16</v>
      </c>
      <c r="J4377" t="n">
        <v>1</v>
      </c>
      <c r="K4377">
        <f>E4377-F4377</f>
        <v/>
      </c>
      <c r="L4377" s="10">
        <f>IFERROR(K4377/E4377,0)</f>
        <v/>
      </c>
      <c r="M4377">
        <f>YEAR(A4377)</f>
        <v/>
      </c>
      <c r="N4377">
        <f>"Q"&amp;ROUNDUP(MONTH(A4377)/3,0)</f>
        <v/>
      </c>
      <c r="O4377">
        <f>TEXT(A4377,"mmm")</f>
        <v/>
      </c>
    </row>
    <row r="4378">
      <c r="A4378" s="13" t="n">
        <v>45778</v>
      </c>
      <c r="B4378" t="inlineStr">
        <is>
          <t>North</t>
        </is>
      </c>
      <c r="C4378" t="inlineStr">
        <is>
          <t>Retail Store</t>
        </is>
      </c>
      <c r="D4378" t="inlineStr">
        <is>
          <t>Sports</t>
        </is>
      </c>
      <c r="E4378" t="n">
        <v>12791</v>
      </c>
      <c r="F4378" t="n">
        <v>8103.28</v>
      </c>
      <c r="G4378" t="n">
        <v>12791</v>
      </c>
      <c r="H4378" t="n">
        <v>4</v>
      </c>
      <c r="I4378" t="n">
        <v>3</v>
      </c>
      <c r="J4378" t="n">
        <v>0</v>
      </c>
      <c r="K4378">
        <f>E4378-F4378</f>
        <v/>
      </c>
      <c r="L4378" s="10">
        <f>IFERROR(K4378/E4378,0)</f>
        <v/>
      </c>
      <c r="M4378">
        <f>YEAR(A4378)</f>
        <v/>
      </c>
      <c r="N4378">
        <f>"Q"&amp;ROUNDUP(MONTH(A4378)/3,0)</f>
        <v/>
      </c>
      <c r="O4378">
        <f>TEXT(A4378,"mmm")</f>
        <v/>
      </c>
    </row>
    <row r="4379">
      <c r="A4379" s="13" t="n">
        <v>45778</v>
      </c>
      <c r="B4379" t="inlineStr">
        <is>
          <t>North</t>
        </is>
      </c>
      <c r="C4379" t="inlineStr">
        <is>
          <t>Unknown</t>
        </is>
      </c>
      <c r="D4379" t="inlineStr">
        <is>
          <t>Beauty</t>
        </is>
      </c>
      <c r="E4379" t="n">
        <v>357.63</v>
      </c>
      <c r="F4379" t="n">
        <v>212.74</v>
      </c>
      <c r="G4379" t="n">
        <v>420.74</v>
      </c>
      <c r="H4379" t="n">
        <v>1</v>
      </c>
      <c r="I4379" t="n">
        <v>1</v>
      </c>
      <c r="J4379" t="n">
        <v>1</v>
      </c>
      <c r="K4379">
        <f>E4379-F4379</f>
        <v/>
      </c>
      <c r="L4379" s="10">
        <f>IFERROR(K4379/E4379,0)</f>
        <v/>
      </c>
      <c r="M4379">
        <f>YEAR(A4379)</f>
        <v/>
      </c>
      <c r="N4379">
        <f>"Q"&amp;ROUNDUP(MONTH(A4379)/3,0)</f>
        <v/>
      </c>
      <c r="O4379">
        <f>TEXT(A4379,"mmm")</f>
        <v/>
      </c>
    </row>
    <row r="4380">
      <c r="A4380" s="13" t="n">
        <v>45778</v>
      </c>
      <c r="B4380" t="inlineStr">
        <is>
          <t>North</t>
        </is>
      </c>
      <c r="C4380" t="inlineStr">
        <is>
          <t>Unknown</t>
        </is>
      </c>
      <c r="D4380" t="inlineStr">
        <is>
          <t>Books</t>
        </is>
      </c>
      <c r="E4380" t="n">
        <v>768.04</v>
      </c>
      <c r="F4380" t="n">
        <v>614.79</v>
      </c>
      <c r="G4380" t="n">
        <v>853.38</v>
      </c>
      <c r="H4380" t="n">
        <v>1</v>
      </c>
      <c r="I4380" t="n">
        <v>1</v>
      </c>
      <c r="J4380" t="n">
        <v>0</v>
      </c>
      <c r="K4380">
        <f>E4380-F4380</f>
        <v/>
      </c>
      <c r="L4380" s="10">
        <f>IFERROR(K4380/E4380,0)</f>
        <v/>
      </c>
      <c r="M4380">
        <f>YEAR(A4380)</f>
        <v/>
      </c>
      <c r="N4380">
        <f>"Q"&amp;ROUNDUP(MONTH(A4380)/3,0)</f>
        <v/>
      </c>
      <c r="O4380">
        <f>TEXT(A4380,"mmm")</f>
        <v/>
      </c>
    </row>
    <row r="4381">
      <c r="A4381" s="13" t="n">
        <v>45778</v>
      </c>
      <c r="B4381" t="inlineStr">
        <is>
          <t>North</t>
        </is>
      </c>
      <c r="C4381" t="inlineStr">
        <is>
          <t>Unknown</t>
        </is>
      </c>
      <c r="D4381" t="inlineStr">
        <is>
          <t>Electronics</t>
        </is>
      </c>
      <c r="E4381" t="n">
        <v>18442.96</v>
      </c>
      <c r="F4381" t="n">
        <v>16130.67</v>
      </c>
      <c r="G4381" t="n">
        <v>19413.64</v>
      </c>
      <c r="H4381" t="n">
        <v>1</v>
      </c>
      <c r="I4381" t="n">
        <v>1</v>
      </c>
      <c r="J4381" t="n">
        <v>0</v>
      </c>
      <c r="K4381">
        <f>E4381-F4381</f>
        <v/>
      </c>
      <c r="L4381" s="10">
        <f>IFERROR(K4381/E4381,0)</f>
        <v/>
      </c>
      <c r="M4381">
        <f>YEAR(A4381)</f>
        <v/>
      </c>
      <c r="N4381">
        <f>"Q"&amp;ROUNDUP(MONTH(A4381)/3,0)</f>
        <v/>
      </c>
      <c r="O4381">
        <f>TEXT(A4381,"mmm")</f>
        <v/>
      </c>
    </row>
    <row r="4382">
      <c r="A4382" s="13" t="n">
        <v>45778</v>
      </c>
      <c r="B4382" t="inlineStr">
        <is>
          <t>North</t>
        </is>
      </c>
      <c r="C4382" t="inlineStr">
        <is>
          <t>Unknown</t>
        </is>
      </c>
      <c r="D4382" t="inlineStr">
        <is>
          <t>Fashion</t>
        </is>
      </c>
      <c r="E4382" t="n">
        <v>5996.94</v>
      </c>
      <c r="F4382" t="n">
        <v>3134.55</v>
      </c>
      <c r="G4382" t="n">
        <v>6831.38</v>
      </c>
      <c r="H4382" t="n">
        <v>4</v>
      </c>
      <c r="I4382" t="n">
        <v>3</v>
      </c>
      <c r="J4382" t="n">
        <v>0</v>
      </c>
      <c r="K4382">
        <f>E4382-F4382</f>
        <v/>
      </c>
      <c r="L4382" s="10">
        <f>IFERROR(K4382/E4382,0)</f>
        <v/>
      </c>
      <c r="M4382">
        <f>YEAR(A4382)</f>
        <v/>
      </c>
      <c r="N4382">
        <f>"Q"&amp;ROUNDUP(MONTH(A4382)/3,0)</f>
        <v/>
      </c>
      <c r="O4382">
        <f>TEXT(A4382,"mmm")</f>
        <v/>
      </c>
    </row>
    <row r="4383">
      <c r="A4383" s="13" t="n">
        <v>45778</v>
      </c>
      <c r="B4383" t="inlineStr">
        <is>
          <t>North</t>
        </is>
      </c>
      <c r="C4383" t="inlineStr">
        <is>
          <t>Unknown</t>
        </is>
      </c>
      <c r="D4383" t="inlineStr">
        <is>
          <t>Sports</t>
        </is>
      </c>
      <c r="E4383" t="n">
        <v>1589.57</v>
      </c>
      <c r="F4383" t="n">
        <v>1031.55</v>
      </c>
      <c r="G4383" t="n">
        <v>1870.09</v>
      </c>
      <c r="H4383" t="n">
        <v>1</v>
      </c>
      <c r="I4383" t="n">
        <v>1</v>
      </c>
      <c r="J4383" t="n">
        <v>0</v>
      </c>
      <c r="K4383">
        <f>E4383-F4383</f>
        <v/>
      </c>
      <c r="L4383" s="10">
        <f>IFERROR(K4383/E4383,0)</f>
        <v/>
      </c>
      <c r="M4383">
        <f>YEAR(A4383)</f>
        <v/>
      </c>
      <c r="N4383">
        <f>"Q"&amp;ROUNDUP(MONTH(A4383)/3,0)</f>
        <v/>
      </c>
      <c r="O4383">
        <f>TEXT(A4383,"mmm")</f>
        <v/>
      </c>
    </row>
    <row r="4384">
      <c r="A4384" s="13" t="n">
        <v>45778</v>
      </c>
      <c r="B4384" t="inlineStr">
        <is>
          <t>North</t>
        </is>
      </c>
      <c r="C4384" t="inlineStr">
        <is>
          <t>Website</t>
        </is>
      </c>
      <c r="D4384" t="inlineStr">
        <is>
          <t>Beauty</t>
        </is>
      </c>
      <c r="E4384" t="n">
        <v>9903.780000000001</v>
      </c>
      <c r="F4384" t="n">
        <v>5706.58</v>
      </c>
      <c r="G4384" t="n">
        <v>10697.01</v>
      </c>
      <c r="H4384" t="n">
        <v>20</v>
      </c>
      <c r="I4384" t="n">
        <v>16</v>
      </c>
      <c r="J4384" t="n">
        <v>1</v>
      </c>
      <c r="K4384">
        <f>E4384-F4384</f>
        <v/>
      </c>
      <c r="L4384" s="10">
        <f>IFERROR(K4384/E4384,0)</f>
        <v/>
      </c>
      <c r="M4384">
        <f>YEAR(A4384)</f>
        <v/>
      </c>
      <c r="N4384">
        <f>"Q"&amp;ROUNDUP(MONTH(A4384)/3,0)</f>
        <v/>
      </c>
      <c r="O4384">
        <f>TEXT(A4384,"mmm")</f>
        <v/>
      </c>
    </row>
    <row r="4385">
      <c r="A4385" s="13" t="n">
        <v>45778</v>
      </c>
      <c r="B4385" t="inlineStr">
        <is>
          <t>North</t>
        </is>
      </c>
      <c r="C4385" t="inlineStr">
        <is>
          <t>Website</t>
        </is>
      </c>
      <c r="D4385" t="inlineStr">
        <is>
          <t>Books</t>
        </is>
      </c>
      <c r="E4385" t="n">
        <v>11710.31</v>
      </c>
      <c r="F4385" t="n">
        <v>8450.780000000001</v>
      </c>
      <c r="G4385" t="n">
        <v>12414.58</v>
      </c>
      <c r="H4385" t="n">
        <v>22</v>
      </c>
      <c r="I4385" t="n">
        <v>15</v>
      </c>
      <c r="J4385" t="n">
        <v>0</v>
      </c>
      <c r="K4385">
        <f>E4385-F4385</f>
        <v/>
      </c>
      <c r="L4385" s="10">
        <f>IFERROR(K4385/E4385,0)</f>
        <v/>
      </c>
      <c r="M4385">
        <f>YEAR(A4385)</f>
        <v/>
      </c>
      <c r="N4385">
        <f>"Q"&amp;ROUNDUP(MONTH(A4385)/3,0)</f>
        <v/>
      </c>
      <c r="O4385">
        <f>TEXT(A4385,"mmm")</f>
        <v/>
      </c>
    </row>
    <row r="4386">
      <c r="A4386" s="13" t="n">
        <v>45778</v>
      </c>
      <c r="B4386" t="inlineStr">
        <is>
          <t>North</t>
        </is>
      </c>
      <c r="C4386" t="inlineStr">
        <is>
          <t>Website</t>
        </is>
      </c>
      <c r="D4386" t="inlineStr">
        <is>
          <t>Electronics</t>
        </is>
      </c>
      <c r="E4386" t="n">
        <v>659775.83</v>
      </c>
      <c r="F4386" t="n">
        <v>595336.96</v>
      </c>
      <c r="G4386" t="n">
        <v>709829.2</v>
      </c>
      <c r="H4386" t="n">
        <v>53</v>
      </c>
      <c r="I4386" t="n">
        <v>42</v>
      </c>
      <c r="J4386" t="n">
        <v>6</v>
      </c>
      <c r="K4386">
        <f>E4386-F4386</f>
        <v/>
      </c>
      <c r="L4386" s="10">
        <f>IFERROR(K4386/E4386,0)</f>
        <v/>
      </c>
      <c r="M4386">
        <f>YEAR(A4386)</f>
        <v/>
      </c>
      <c r="N4386">
        <f>"Q"&amp;ROUNDUP(MONTH(A4386)/3,0)</f>
        <v/>
      </c>
      <c r="O4386">
        <f>TEXT(A4386,"mmm")</f>
        <v/>
      </c>
    </row>
    <row r="4387">
      <c r="A4387" s="13" t="n">
        <v>45778</v>
      </c>
      <c r="B4387" t="inlineStr">
        <is>
          <t>North</t>
        </is>
      </c>
      <c r="C4387" t="inlineStr">
        <is>
          <t>Website</t>
        </is>
      </c>
      <c r="D4387" t="inlineStr">
        <is>
          <t>Fashion</t>
        </is>
      </c>
      <c r="E4387" t="n">
        <v>114297.35</v>
      </c>
      <c r="F4387" t="n">
        <v>60231.84</v>
      </c>
      <c r="G4387" t="n">
        <v>123009.23</v>
      </c>
      <c r="H4387" t="n">
        <v>61</v>
      </c>
      <c r="I4387" t="n">
        <v>48</v>
      </c>
      <c r="J4387" t="n">
        <v>7</v>
      </c>
      <c r="K4387">
        <f>E4387-F4387</f>
        <v/>
      </c>
      <c r="L4387" s="10">
        <f>IFERROR(K4387/E4387,0)</f>
        <v/>
      </c>
      <c r="M4387">
        <f>YEAR(A4387)</f>
        <v/>
      </c>
      <c r="N4387">
        <f>"Q"&amp;ROUNDUP(MONTH(A4387)/3,0)</f>
        <v/>
      </c>
      <c r="O4387">
        <f>TEXT(A4387,"mmm")</f>
        <v/>
      </c>
    </row>
    <row r="4388">
      <c r="A4388" s="13" t="n">
        <v>45778</v>
      </c>
      <c r="B4388" t="inlineStr">
        <is>
          <t>North</t>
        </is>
      </c>
      <c r="C4388" t="inlineStr">
        <is>
          <t>Website</t>
        </is>
      </c>
      <c r="D4388" t="inlineStr">
        <is>
          <t>Grocery</t>
        </is>
      </c>
      <c r="E4388" t="n">
        <v>36048.92</v>
      </c>
      <c r="F4388" t="n">
        <v>30074.23</v>
      </c>
      <c r="G4388" t="n">
        <v>38744.07</v>
      </c>
      <c r="H4388" t="n">
        <v>79</v>
      </c>
      <c r="I4388" t="n">
        <v>29</v>
      </c>
      <c r="J4388" t="n">
        <v>0</v>
      </c>
      <c r="K4388">
        <f>E4388-F4388</f>
        <v/>
      </c>
      <c r="L4388" s="10">
        <f>IFERROR(K4388/E4388,0)</f>
        <v/>
      </c>
      <c r="M4388">
        <f>YEAR(A4388)</f>
        <v/>
      </c>
      <c r="N4388">
        <f>"Q"&amp;ROUNDUP(MONTH(A4388)/3,0)</f>
        <v/>
      </c>
      <c r="O4388">
        <f>TEXT(A4388,"mmm")</f>
        <v/>
      </c>
    </row>
    <row r="4389">
      <c r="A4389" s="13" t="n">
        <v>45778</v>
      </c>
      <c r="B4389" t="inlineStr">
        <is>
          <t>North</t>
        </is>
      </c>
      <c r="C4389" t="inlineStr">
        <is>
          <t>Website</t>
        </is>
      </c>
      <c r="D4389" t="inlineStr">
        <is>
          <t>Home &amp; Kitchen</t>
        </is>
      </c>
      <c r="E4389" t="n">
        <v>69808.03</v>
      </c>
      <c r="F4389" t="n">
        <v>48504.47</v>
      </c>
      <c r="G4389" t="n">
        <v>73969.5</v>
      </c>
      <c r="H4389" t="n">
        <v>31</v>
      </c>
      <c r="I4389" t="n">
        <v>27</v>
      </c>
      <c r="J4389" t="n">
        <v>1</v>
      </c>
      <c r="K4389">
        <f>E4389-F4389</f>
        <v/>
      </c>
      <c r="L4389" s="10">
        <f>IFERROR(K4389/E4389,0)</f>
        <v/>
      </c>
      <c r="M4389">
        <f>YEAR(A4389)</f>
        <v/>
      </c>
      <c r="N4389">
        <f>"Q"&amp;ROUNDUP(MONTH(A4389)/3,0)</f>
        <v/>
      </c>
      <c r="O4389">
        <f>TEXT(A4389,"mmm")</f>
        <v/>
      </c>
    </row>
    <row r="4390">
      <c r="A4390" s="13" t="n">
        <v>45778</v>
      </c>
      <c r="B4390" t="inlineStr">
        <is>
          <t>North</t>
        </is>
      </c>
      <c r="C4390" t="inlineStr">
        <is>
          <t>Website</t>
        </is>
      </c>
      <c r="D4390" t="inlineStr">
        <is>
          <t>Sports</t>
        </is>
      </c>
      <c r="E4390" t="n">
        <v>49252.15</v>
      </c>
      <c r="F4390" t="n">
        <v>32491.83</v>
      </c>
      <c r="G4390" t="n">
        <v>54527.77</v>
      </c>
      <c r="H4390" t="n">
        <v>16</v>
      </c>
      <c r="I4390" t="n">
        <v>12</v>
      </c>
      <c r="J4390" t="n">
        <v>0</v>
      </c>
      <c r="K4390">
        <f>E4390-F4390</f>
        <v/>
      </c>
      <c r="L4390" s="10">
        <f>IFERROR(K4390/E4390,0)</f>
        <v/>
      </c>
      <c r="M4390">
        <f>YEAR(A4390)</f>
        <v/>
      </c>
      <c r="N4390">
        <f>"Q"&amp;ROUNDUP(MONTH(A4390)/3,0)</f>
        <v/>
      </c>
      <c r="O4390">
        <f>TEXT(A4390,"mmm")</f>
        <v/>
      </c>
    </row>
    <row r="4391">
      <c r="A4391" s="13" t="n">
        <v>45778</v>
      </c>
      <c r="B4391" t="inlineStr">
        <is>
          <t>South</t>
        </is>
      </c>
      <c r="C4391" t="inlineStr">
        <is>
          <t>Marketplace</t>
        </is>
      </c>
      <c r="D4391" t="inlineStr">
        <is>
          <t>Beauty</t>
        </is>
      </c>
      <c r="E4391" t="n">
        <v>24176.71</v>
      </c>
      <c r="F4391" t="n">
        <v>14091.16</v>
      </c>
      <c r="G4391" t="n">
        <v>26961.03</v>
      </c>
      <c r="H4391" t="n">
        <v>53</v>
      </c>
      <c r="I4391" t="n">
        <v>43</v>
      </c>
      <c r="J4391" t="n">
        <v>5</v>
      </c>
      <c r="K4391">
        <f>E4391-F4391</f>
        <v/>
      </c>
      <c r="L4391" s="10">
        <f>IFERROR(K4391/E4391,0)</f>
        <v/>
      </c>
      <c r="M4391">
        <f>YEAR(A4391)</f>
        <v/>
      </c>
      <c r="N4391">
        <f>"Q"&amp;ROUNDUP(MONTH(A4391)/3,0)</f>
        <v/>
      </c>
      <c r="O4391">
        <f>TEXT(A4391,"mmm")</f>
        <v/>
      </c>
    </row>
    <row r="4392">
      <c r="A4392" s="13" t="n">
        <v>45778</v>
      </c>
      <c r="B4392" t="inlineStr">
        <is>
          <t>South</t>
        </is>
      </c>
      <c r="C4392" t="inlineStr">
        <is>
          <t>Marketplace</t>
        </is>
      </c>
      <c r="D4392" t="inlineStr">
        <is>
          <t>Books</t>
        </is>
      </c>
      <c r="E4392" t="n">
        <v>11602.67</v>
      </c>
      <c r="F4392" t="n">
        <v>8723.129999999999</v>
      </c>
      <c r="G4392" t="n">
        <v>12701.2</v>
      </c>
      <c r="H4392" t="n">
        <v>27</v>
      </c>
      <c r="I4392" t="n">
        <v>22</v>
      </c>
      <c r="J4392" t="n">
        <v>2</v>
      </c>
      <c r="K4392">
        <f>E4392-F4392</f>
        <v/>
      </c>
      <c r="L4392" s="10">
        <f>IFERROR(K4392/E4392,0)</f>
        <v/>
      </c>
      <c r="M4392">
        <f>YEAR(A4392)</f>
        <v/>
      </c>
      <c r="N4392">
        <f>"Q"&amp;ROUNDUP(MONTH(A4392)/3,0)</f>
        <v/>
      </c>
      <c r="O4392">
        <f>TEXT(A4392,"mmm")</f>
        <v/>
      </c>
    </row>
    <row r="4393">
      <c r="A4393" s="13" t="n">
        <v>45778</v>
      </c>
      <c r="B4393" t="inlineStr">
        <is>
          <t>South</t>
        </is>
      </c>
      <c r="C4393" t="inlineStr">
        <is>
          <t>Marketplace</t>
        </is>
      </c>
      <c r="D4393" t="inlineStr">
        <is>
          <t>Electronics</t>
        </is>
      </c>
      <c r="E4393" t="n">
        <v>597765.8</v>
      </c>
      <c r="F4393" t="n">
        <v>546379.15</v>
      </c>
      <c r="G4393" t="n">
        <v>647546.36</v>
      </c>
      <c r="H4393" t="n">
        <v>47</v>
      </c>
      <c r="I4393" t="n">
        <v>40</v>
      </c>
      <c r="J4393" t="n">
        <v>8</v>
      </c>
      <c r="K4393">
        <f>E4393-F4393</f>
        <v/>
      </c>
      <c r="L4393" s="10">
        <f>IFERROR(K4393/E4393,0)</f>
        <v/>
      </c>
      <c r="M4393">
        <f>YEAR(A4393)</f>
        <v/>
      </c>
      <c r="N4393">
        <f>"Q"&amp;ROUNDUP(MONTH(A4393)/3,0)</f>
        <v/>
      </c>
      <c r="O4393">
        <f>TEXT(A4393,"mmm")</f>
        <v/>
      </c>
    </row>
    <row r="4394">
      <c r="A4394" s="13" t="n">
        <v>45778</v>
      </c>
      <c r="B4394" t="inlineStr">
        <is>
          <t>South</t>
        </is>
      </c>
      <c r="C4394" t="inlineStr">
        <is>
          <t>Marketplace</t>
        </is>
      </c>
      <c r="D4394" t="inlineStr">
        <is>
          <t>Fashion</t>
        </is>
      </c>
      <c r="E4394" t="n">
        <v>95224.45</v>
      </c>
      <c r="F4394" t="n">
        <v>53262.21</v>
      </c>
      <c r="G4394" t="n">
        <v>105253.69</v>
      </c>
      <c r="H4394" t="n">
        <v>67</v>
      </c>
      <c r="I4394" t="n">
        <v>50</v>
      </c>
      <c r="J4394" t="n">
        <v>15</v>
      </c>
      <c r="K4394">
        <f>E4394-F4394</f>
        <v/>
      </c>
      <c r="L4394" s="10">
        <f>IFERROR(K4394/E4394,0)</f>
        <v/>
      </c>
      <c r="M4394">
        <f>YEAR(A4394)</f>
        <v/>
      </c>
      <c r="N4394">
        <f>"Q"&amp;ROUNDUP(MONTH(A4394)/3,0)</f>
        <v/>
      </c>
      <c r="O4394">
        <f>TEXT(A4394,"mmm")</f>
        <v/>
      </c>
    </row>
    <row r="4395">
      <c r="A4395" s="13" t="n">
        <v>45778</v>
      </c>
      <c r="B4395" t="inlineStr">
        <is>
          <t>South</t>
        </is>
      </c>
      <c r="C4395" t="inlineStr">
        <is>
          <t>Marketplace</t>
        </is>
      </c>
      <c r="D4395" t="inlineStr">
        <is>
          <t>Grocery</t>
        </is>
      </c>
      <c r="E4395" t="n">
        <v>39599.88</v>
      </c>
      <c r="F4395" t="n">
        <v>34363.2</v>
      </c>
      <c r="G4395" t="n">
        <v>44031.82</v>
      </c>
      <c r="H4395" t="n">
        <v>100</v>
      </c>
      <c r="I4395" t="n">
        <v>40</v>
      </c>
      <c r="J4395" t="n">
        <v>2</v>
      </c>
      <c r="K4395">
        <f>E4395-F4395</f>
        <v/>
      </c>
      <c r="L4395" s="10">
        <f>IFERROR(K4395/E4395,0)</f>
        <v/>
      </c>
      <c r="M4395">
        <f>YEAR(A4395)</f>
        <v/>
      </c>
      <c r="N4395">
        <f>"Q"&amp;ROUNDUP(MONTH(A4395)/3,0)</f>
        <v/>
      </c>
      <c r="O4395">
        <f>TEXT(A4395,"mmm")</f>
        <v/>
      </c>
    </row>
    <row r="4396">
      <c r="A4396" s="13" t="n">
        <v>45778</v>
      </c>
      <c r="B4396" t="inlineStr">
        <is>
          <t>South</t>
        </is>
      </c>
      <c r="C4396" t="inlineStr">
        <is>
          <t>Marketplace</t>
        </is>
      </c>
      <c r="D4396" t="inlineStr">
        <is>
          <t>Home &amp; Kitchen</t>
        </is>
      </c>
      <c r="E4396" t="n">
        <v>75378.88</v>
      </c>
      <c r="F4396" t="n">
        <v>52927.75</v>
      </c>
      <c r="G4396" t="n">
        <v>84148.44</v>
      </c>
      <c r="H4396" t="n">
        <v>40</v>
      </c>
      <c r="I4396" t="n">
        <v>35</v>
      </c>
      <c r="J4396" t="n">
        <v>2</v>
      </c>
      <c r="K4396">
        <f>E4396-F4396</f>
        <v/>
      </c>
      <c r="L4396" s="10">
        <f>IFERROR(K4396/E4396,0)</f>
        <v/>
      </c>
      <c r="M4396">
        <f>YEAR(A4396)</f>
        <v/>
      </c>
      <c r="N4396">
        <f>"Q"&amp;ROUNDUP(MONTH(A4396)/3,0)</f>
        <v/>
      </c>
      <c r="O4396">
        <f>TEXT(A4396,"mmm")</f>
        <v/>
      </c>
    </row>
    <row r="4397">
      <c r="A4397" s="13" t="n">
        <v>45778</v>
      </c>
      <c r="B4397" t="inlineStr">
        <is>
          <t>South</t>
        </is>
      </c>
      <c r="C4397" t="inlineStr">
        <is>
          <t>Marketplace</t>
        </is>
      </c>
      <c r="D4397" t="inlineStr">
        <is>
          <t>Sports</t>
        </is>
      </c>
      <c r="E4397" t="n">
        <v>51976.55</v>
      </c>
      <c r="F4397" t="n">
        <v>36440.85</v>
      </c>
      <c r="G4397" t="n">
        <v>57741.2</v>
      </c>
      <c r="H4397" t="n">
        <v>25</v>
      </c>
      <c r="I4397" t="n">
        <v>18</v>
      </c>
      <c r="J4397" t="n">
        <v>2</v>
      </c>
      <c r="K4397">
        <f>E4397-F4397</f>
        <v/>
      </c>
      <c r="L4397" s="10">
        <f>IFERROR(K4397/E4397,0)</f>
        <v/>
      </c>
      <c r="M4397">
        <f>YEAR(A4397)</f>
        <v/>
      </c>
      <c r="N4397">
        <f>"Q"&amp;ROUNDUP(MONTH(A4397)/3,0)</f>
        <v/>
      </c>
      <c r="O4397">
        <f>TEXT(A4397,"mmm")</f>
        <v/>
      </c>
    </row>
    <row r="4398">
      <c r="A4398" s="13" t="n">
        <v>45778</v>
      </c>
      <c r="B4398" t="inlineStr">
        <is>
          <t>South</t>
        </is>
      </c>
      <c r="C4398" t="inlineStr">
        <is>
          <t>Mobile App</t>
        </is>
      </c>
      <c r="D4398" t="inlineStr">
        <is>
          <t>Beauty</t>
        </is>
      </c>
      <c r="E4398" t="n">
        <v>23707.99</v>
      </c>
      <c r="F4398" t="n">
        <v>13574.28</v>
      </c>
      <c r="G4398" t="n">
        <v>25874.04</v>
      </c>
      <c r="H4398" t="n">
        <v>48</v>
      </c>
      <c r="I4398" t="n">
        <v>38</v>
      </c>
      <c r="J4398" t="n">
        <v>3</v>
      </c>
      <c r="K4398">
        <f>E4398-F4398</f>
        <v/>
      </c>
      <c r="L4398" s="10">
        <f>IFERROR(K4398/E4398,0)</f>
        <v/>
      </c>
      <c r="M4398">
        <f>YEAR(A4398)</f>
        <v/>
      </c>
      <c r="N4398">
        <f>"Q"&amp;ROUNDUP(MONTH(A4398)/3,0)</f>
        <v/>
      </c>
      <c r="O4398">
        <f>TEXT(A4398,"mmm")</f>
        <v/>
      </c>
    </row>
    <row r="4399">
      <c r="A4399" s="13" t="n">
        <v>45778</v>
      </c>
      <c r="B4399" t="inlineStr">
        <is>
          <t>South</t>
        </is>
      </c>
      <c r="C4399" t="inlineStr">
        <is>
          <t>Mobile App</t>
        </is>
      </c>
      <c r="D4399" t="inlineStr">
        <is>
          <t>Books</t>
        </is>
      </c>
      <c r="E4399" t="n">
        <v>15348.61</v>
      </c>
      <c r="F4399" t="n">
        <v>11531.17</v>
      </c>
      <c r="G4399" t="n">
        <v>16894.61</v>
      </c>
      <c r="H4399" t="n">
        <v>30</v>
      </c>
      <c r="I4399" t="n">
        <v>25</v>
      </c>
      <c r="J4399" t="n">
        <v>0</v>
      </c>
      <c r="K4399">
        <f>E4399-F4399</f>
        <v/>
      </c>
      <c r="L4399" s="10">
        <f>IFERROR(K4399/E4399,0)</f>
        <v/>
      </c>
      <c r="M4399">
        <f>YEAR(A4399)</f>
        <v/>
      </c>
      <c r="N4399">
        <f>"Q"&amp;ROUNDUP(MONTH(A4399)/3,0)</f>
        <v/>
      </c>
      <c r="O4399">
        <f>TEXT(A4399,"mmm")</f>
        <v/>
      </c>
    </row>
    <row r="4400">
      <c r="A4400" s="13" t="n">
        <v>45778</v>
      </c>
      <c r="B4400" t="inlineStr">
        <is>
          <t>South</t>
        </is>
      </c>
      <c r="C4400" t="inlineStr">
        <is>
          <t>Mobile App</t>
        </is>
      </c>
      <c r="D4400" t="inlineStr">
        <is>
          <t>Electronics</t>
        </is>
      </c>
      <c r="E4400" t="n">
        <v>927208.65</v>
      </c>
      <c r="F4400" t="n">
        <v>826516.26</v>
      </c>
      <c r="G4400" t="n">
        <v>982100.38</v>
      </c>
      <c r="H4400" t="n">
        <v>73</v>
      </c>
      <c r="I4400" t="n">
        <v>56</v>
      </c>
      <c r="J4400" t="n">
        <v>6</v>
      </c>
      <c r="K4400">
        <f>E4400-F4400</f>
        <v/>
      </c>
      <c r="L4400" s="10">
        <f>IFERROR(K4400/E4400,0)</f>
        <v/>
      </c>
      <c r="M4400">
        <f>YEAR(A4400)</f>
        <v/>
      </c>
      <c r="N4400">
        <f>"Q"&amp;ROUNDUP(MONTH(A4400)/3,0)</f>
        <v/>
      </c>
      <c r="O4400">
        <f>TEXT(A4400,"mmm")</f>
        <v/>
      </c>
    </row>
    <row r="4401">
      <c r="A4401" s="13" t="n">
        <v>45778</v>
      </c>
      <c r="B4401" t="inlineStr">
        <is>
          <t>South</t>
        </is>
      </c>
      <c r="C4401" t="inlineStr">
        <is>
          <t>Mobile App</t>
        </is>
      </c>
      <c r="D4401" t="inlineStr">
        <is>
          <t>Fashion</t>
        </is>
      </c>
      <c r="E4401" t="n">
        <v>142859.65</v>
      </c>
      <c r="F4401" t="n">
        <v>77113.11</v>
      </c>
      <c r="G4401" t="n">
        <v>151977.85</v>
      </c>
      <c r="H4401" t="n">
        <v>98</v>
      </c>
      <c r="I4401" t="n">
        <v>83</v>
      </c>
      <c r="J4401" t="n">
        <v>19</v>
      </c>
      <c r="K4401">
        <f>E4401-F4401</f>
        <v/>
      </c>
      <c r="L4401" s="10">
        <f>IFERROR(K4401/E4401,0)</f>
        <v/>
      </c>
      <c r="M4401">
        <f>YEAR(A4401)</f>
        <v/>
      </c>
      <c r="N4401">
        <f>"Q"&amp;ROUNDUP(MONTH(A4401)/3,0)</f>
        <v/>
      </c>
      <c r="O4401">
        <f>TEXT(A4401,"mmm")</f>
        <v/>
      </c>
    </row>
    <row r="4402">
      <c r="A4402" s="13" t="n">
        <v>45778</v>
      </c>
      <c r="B4402" t="inlineStr">
        <is>
          <t>South</t>
        </is>
      </c>
      <c r="C4402" t="inlineStr">
        <is>
          <t>Mobile App</t>
        </is>
      </c>
      <c r="D4402" t="inlineStr">
        <is>
          <t>Grocery</t>
        </is>
      </c>
      <c r="E4402" t="n">
        <v>39819.16</v>
      </c>
      <c r="F4402" t="n">
        <v>33861.68</v>
      </c>
      <c r="G4402" t="n">
        <v>43482.45</v>
      </c>
      <c r="H4402" t="n">
        <v>98</v>
      </c>
      <c r="I4402" t="n">
        <v>33</v>
      </c>
      <c r="J4402" t="n">
        <v>0</v>
      </c>
      <c r="K4402">
        <f>E4402-F4402</f>
        <v/>
      </c>
      <c r="L4402" s="10">
        <f>IFERROR(K4402/E4402,0)</f>
        <v/>
      </c>
      <c r="M4402">
        <f>YEAR(A4402)</f>
        <v/>
      </c>
      <c r="N4402">
        <f>"Q"&amp;ROUNDUP(MONTH(A4402)/3,0)</f>
        <v/>
      </c>
      <c r="O4402">
        <f>TEXT(A4402,"mmm")</f>
        <v/>
      </c>
    </row>
    <row r="4403">
      <c r="A4403" s="13" t="n">
        <v>45778</v>
      </c>
      <c r="B4403" t="inlineStr">
        <is>
          <t>South</t>
        </is>
      </c>
      <c r="C4403" t="inlineStr">
        <is>
          <t>Mobile App</t>
        </is>
      </c>
      <c r="D4403" t="inlineStr">
        <is>
          <t>Home &amp; Kitchen</t>
        </is>
      </c>
      <c r="E4403" t="n">
        <v>72747.77</v>
      </c>
      <c r="F4403" t="n">
        <v>49576.52</v>
      </c>
      <c r="G4403" t="n">
        <v>79497.58</v>
      </c>
      <c r="H4403" t="n">
        <v>30</v>
      </c>
      <c r="I4403" t="n">
        <v>26</v>
      </c>
      <c r="J4403" t="n">
        <v>3</v>
      </c>
      <c r="K4403">
        <f>E4403-F4403</f>
        <v/>
      </c>
      <c r="L4403" s="10">
        <f>IFERROR(K4403/E4403,0)</f>
        <v/>
      </c>
      <c r="M4403">
        <f>YEAR(A4403)</f>
        <v/>
      </c>
      <c r="N4403">
        <f>"Q"&amp;ROUNDUP(MONTH(A4403)/3,0)</f>
        <v/>
      </c>
      <c r="O4403">
        <f>TEXT(A4403,"mmm")</f>
        <v/>
      </c>
    </row>
    <row r="4404">
      <c r="A4404" s="13" t="n">
        <v>45778</v>
      </c>
      <c r="B4404" t="inlineStr">
        <is>
          <t>South</t>
        </is>
      </c>
      <c r="C4404" t="inlineStr">
        <is>
          <t>Mobile App</t>
        </is>
      </c>
      <c r="D4404" t="inlineStr">
        <is>
          <t>Sports</t>
        </is>
      </c>
      <c r="E4404" t="n">
        <v>47525.98</v>
      </c>
      <c r="F4404" t="n">
        <v>30987.4</v>
      </c>
      <c r="G4404" t="n">
        <v>49916.89</v>
      </c>
      <c r="H4404" t="n">
        <v>29</v>
      </c>
      <c r="I4404" t="n">
        <v>24</v>
      </c>
      <c r="J4404" t="n">
        <v>4</v>
      </c>
      <c r="K4404">
        <f>E4404-F4404</f>
        <v/>
      </c>
      <c r="L4404" s="10">
        <f>IFERROR(K4404/E4404,0)</f>
        <v/>
      </c>
      <c r="M4404">
        <f>YEAR(A4404)</f>
        <v/>
      </c>
      <c r="N4404">
        <f>"Q"&amp;ROUNDUP(MONTH(A4404)/3,0)</f>
        <v/>
      </c>
      <c r="O4404">
        <f>TEXT(A4404,"mmm")</f>
        <v/>
      </c>
    </row>
    <row r="4405">
      <c r="A4405" s="13" t="n">
        <v>45778</v>
      </c>
      <c r="B4405" t="inlineStr">
        <is>
          <t>South</t>
        </is>
      </c>
      <c r="C4405" t="inlineStr">
        <is>
          <t>Retail Store</t>
        </is>
      </c>
      <c r="D4405" t="inlineStr">
        <is>
          <t>Beauty</t>
        </is>
      </c>
      <c r="E4405" t="n">
        <v>8525.860000000001</v>
      </c>
      <c r="F4405" t="n">
        <v>4880</v>
      </c>
      <c r="G4405" t="n">
        <v>9003.219999999999</v>
      </c>
      <c r="H4405" t="n">
        <v>16</v>
      </c>
      <c r="I4405" t="n">
        <v>13</v>
      </c>
      <c r="J4405" t="n">
        <v>1</v>
      </c>
      <c r="K4405">
        <f>E4405-F4405</f>
        <v/>
      </c>
      <c r="L4405" s="10">
        <f>IFERROR(K4405/E4405,0)</f>
        <v/>
      </c>
      <c r="M4405">
        <f>YEAR(A4405)</f>
        <v/>
      </c>
      <c r="N4405">
        <f>"Q"&amp;ROUNDUP(MONTH(A4405)/3,0)</f>
        <v/>
      </c>
      <c r="O4405">
        <f>TEXT(A4405,"mmm")</f>
        <v/>
      </c>
    </row>
    <row r="4406">
      <c r="A4406" s="13" t="n">
        <v>45778</v>
      </c>
      <c r="B4406" t="inlineStr">
        <is>
          <t>South</t>
        </is>
      </c>
      <c r="C4406" t="inlineStr">
        <is>
          <t>Retail Store</t>
        </is>
      </c>
      <c r="D4406" t="inlineStr">
        <is>
          <t>Books</t>
        </is>
      </c>
      <c r="E4406" t="n">
        <v>7714.22</v>
      </c>
      <c r="F4406" t="n">
        <v>5420.69</v>
      </c>
      <c r="G4406" t="n">
        <v>8004.89</v>
      </c>
      <c r="H4406" t="n">
        <v>19</v>
      </c>
      <c r="I4406" t="n">
        <v>15</v>
      </c>
      <c r="J4406" t="n">
        <v>0</v>
      </c>
      <c r="K4406">
        <f>E4406-F4406</f>
        <v/>
      </c>
      <c r="L4406" s="10">
        <f>IFERROR(K4406/E4406,0)</f>
        <v/>
      </c>
      <c r="M4406">
        <f>YEAR(A4406)</f>
        <v/>
      </c>
      <c r="N4406">
        <f>"Q"&amp;ROUNDUP(MONTH(A4406)/3,0)</f>
        <v/>
      </c>
      <c r="O4406">
        <f>TEXT(A4406,"mmm")</f>
        <v/>
      </c>
    </row>
    <row r="4407">
      <c r="A4407" s="13" t="n">
        <v>45778</v>
      </c>
      <c r="B4407" t="inlineStr">
        <is>
          <t>South</t>
        </is>
      </c>
      <c r="C4407" t="inlineStr">
        <is>
          <t>Retail Store</t>
        </is>
      </c>
      <c r="D4407" t="inlineStr">
        <is>
          <t>Electronics</t>
        </is>
      </c>
      <c r="E4407" t="n">
        <v>156607.42</v>
      </c>
      <c r="F4407" t="n">
        <v>136256.67</v>
      </c>
      <c r="G4407" t="n">
        <v>163712.07</v>
      </c>
      <c r="H4407" t="n">
        <v>19</v>
      </c>
      <c r="I4407" t="n">
        <v>16</v>
      </c>
      <c r="J4407" t="n">
        <v>0</v>
      </c>
      <c r="K4407">
        <f>E4407-F4407</f>
        <v/>
      </c>
      <c r="L4407" s="10">
        <f>IFERROR(K4407/E4407,0)</f>
        <v/>
      </c>
      <c r="M4407">
        <f>YEAR(A4407)</f>
        <v/>
      </c>
      <c r="N4407">
        <f>"Q"&amp;ROUNDUP(MONTH(A4407)/3,0)</f>
        <v/>
      </c>
      <c r="O4407">
        <f>TEXT(A4407,"mmm")</f>
        <v/>
      </c>
    </row>
    <row r="4408">
      <c r="A4408" s="13" t="n">
        <v>45778</v>
      </c>
      <c r="B4408" t="inlineStr">
        <is>
          <t>South</t>
        </is>
      </c>
      <c r="C4408" t="inlineStr">
        <is>
          <t>Retail Store</t>
        </is>
      </c>
      <c r="D4408" t="inlineStr">
        <is>
          <t>Fashion</t>
        </is>
      </c>
      <c r="E4408" t="n">
        <v>41732.29</v>
      </c>
      <c r="F4408" t="n">
        <v>20970.36</v>
      </c>
      <c r="G4408" t="n">
        <v>43551.73</v>
      </c>
      <c r="H4408" t="n">
        <v>34</v>
      </c>
      <c r="I4408" t="n">
        <v>29</v>
      </c>
      <c r="J4408" t="n">
        <v>3</v>
      </c>
      <c r="K4408">
        <f>E4408-F4408</f>
        <v/>
      </c>
      <c r="L4408" s="10">
        <f>IFERROR(K4408/E4408,0)</f>
        <v/>
      </c>
      <c r="M4408">
        <f>YEAR(A4408)</f>
        <v/>
      </c>
      <c r="N4408">
        <f>"Q"&amp;ROUNDUP(MONTH(A4408)/3,0)</f>
        <v/>
      </c>
      <c r="O4408">
        <f>TEXT(A4408,"mmm")</f>
        <v/>
      </c>
    </row>
    <row r="4409">
      <c r="A4409" s="13" t="n">
        <v>45778</v>
      </c>
      <c r="B4409" t="inlineStr">
        <is>
          <t>South</t>
        </is>
      </c>
      <c r="C4409" t="inlineStr">
        <is>
          <t>Retail Store</t>
        </is>
      </c>
      <c r="D4409" t="inlineStr">
        <is>
          <t>Grocery</t>
        </is>
      </c>
      <c r="E4409" t="n">
        <v>17006.77</v>
      </c>
      <c r="F4409" t="n">
        <v>13799.13</v>
      </c>
      <c r="G4409" t="n">
        <v>17827.99</v>
      </c>
      <c r="H4409" t="n">
        <v>47</v>
      </c>
      <c r="I4409" t="n">
        <v>18</v>
      </c>
      <c r="J4409" t="n">
        <v>0</v>
      </c>
      <c r="K4409">
        <f>E4409-F4409</f>
        <v/>
      </c>
      <c r="L4409" s="10">
        <f>IFERROR(K4409/E4409,0)</f>
        <v/>
      </c>
      <c r="M4409">
        <f>YEAR(A4409)</f>
        <v/>
      </c>
      <c r="N4409">
        <f>"Q"&amp;ROUNDUP(MONTH(A4409)/3,0)</f>
        <v/>
      </c>
      <c r="O4409">
        <f>TEXT(A4409,"mmm")</f>
        <v/>
      </c>
    </row>
    <row r="4410">
      <c r="A4410" s="13" t="n">
        <v>45778</v>
      </c>
      <c r="B4410" t="inlineStr">
        <is>
          <t>South</t>
        </is>
      </c>
      <c r="C4410" t="inlineStr">
        <is>
          <t>Retail Store</t>
        </is>
      </c>
      <c r="D4410" t="inlineStr">
        <is>
          <t>Home &amp; Kitchen</t>
        </is>
      </c>
      <c r="E4410" t="n">
        <v>43937.34</v>
      </c>
      <c r="F4410" t="n">
        <v>28018.04</v>
      </c>
      <c r="G4410" t="n">
        <v>45365.53</v>
      </c>
      <c r="H4410" t="n">
        <v>17</v>
      </c>
      <c r="I4410" t="n">
        <v>14</v>
      </c>
      <c r="J4410" t="n">
        <v>0</v>
      </c>
      <c r="K4410">
        <f>E4410-F4410</f>
        <v/>
      </c>
      <c r="L4410" s="10">
        <f>IFERROR(K4410/E4410,0)</f>
        <v/>
      </c>
      <c r="M4410">
        <f>YEAR(A4410)</f>
        <v/>
      </c>
      <c r="N4410">
        <f>"Q"&amp;ROUNDUP(MONTH(A4410)/3,0)</f>
        <v/>
      </c>
      <c r="O4410">
        <f>TEXT(A4410,"mmm")</f>
        <v/>
      </c>
    </row>
    <row r="4411">
      <c r="A4411" s="13" t="n">
        <v>45778</v>
      </c>
      <c r="B4411" t="inlineStr">
        <is>
          <t>South</t>
        </is>
      </c>
      <c r="C4411" t="inlineStr">
        <is>
          <t>Retail Store</t>
        </is>
      </c>
      <c r="D4411" t="inlineStr">
        <is>
          <t>Sports</t>
        </is>
      </c>
      <c r="E4411" t="n">
        <v>3939.79</v>
      </c>
      <c r="F4411" t="n">
        <v>2428.87</v>
      </c>
      <c r="G4411" t="n">
        <v>4097.1</v>
      </c>
      <c r="H4411" t="n">
        <v>2</v>
      </c>
      <c r="I4411" t="n">
        <v>2</v>
      </c>
      <c r="J4411" t="n">
        <v>0</v>
      </c>
      <c r="K4411">
        <f>E4411-F4411</f>
        <v/>
      </c>
      <c r="L4411" s="10">
        <f>IFERROR(K4411/E4411,0)</f>
        <v/>
      </c>
      <c r="M4411">
        <f>YEAR(A4411)</f>
        <v/>
      </c>
      <c r="N4411">
        <f>"Q"&amp;ROUNDUP(MONTH(A4411)/3,0)</f>
        <v/>
      </c>
      <c r="O4411">
        <f>TEXT(A4411,"mmm")</f>
        <v/>
      </c>
    </row>
    <row r="4412">
      <c r="A4412" s="13" t="n">
        <v>45778</v>
      </c>
      <c r="B4412" t="inlineStr">
        <is>
          <t>South</t>
        </is>
      </c>
      <c r="C4412" t="inlineStr">
        <is>
          <t>Unknown</t>
        </is>
      </c>
      <c r="D4412" t="inlineStr">
        <is>
          <t>Beauty</t>
        </is>
      </c>
      <c r="E4412" t="n">
        <v>358.6</v>
      </c>
      <c r="F4412" t="n">
        <v>186.41</v>
      </c>
      <c r="G4412" t="n">
        <v>377.48</v>
      </c>
      <c r="H4412" t="n">
        <v>1</v>
      </c>
      <c r="I4412" t="n">
        <v>1</v>
      </c>
      <c r="J4412" t="n">
        <v>0</v>
      </c>
      <c r="K4412">
        <f>E4412-F4412</f>
        <v/>
      </c>
      <c r="L4412" s="10">
        <f>IFERROR(K4412/E4412,0)</f>
        <v/>
      </c>
      <c r="M4412">
        <f>YEAR(A4412)</f>
        <v/>
      </c>
      <c r="N4412">
        <f>"Q"&amp;ROUNDUP(MONTH(A4412)/3,0)</f>
        <v/>
      </c>
      <c r="O4412">
        <f>TEXT(A4412,"mmm")</f>
        <v/>
      </c>
    </row>
    <row r="4413">
      <c r="A4413" s="13" t="n">
        <v>45778</v>
      </c>
      <c r="B4413" t="inlineStr">
        <is>
          <t>South</t>
        </is>
      </c>
      <c r="C4413" t="inlineStr">
        <is>
          <t>Unknown</t>
        </is>
      </c>
      <c r="D4413" t="inlineStr">
        <is>
          <t>Grocery</t>
        </is>
      </c>
      <c r="E4413" t="n">
        <v>1757.06</v>
      </c>
      <c r="F4413" t="n">
        <v>1446.98</v>
      </c>
      <c r="G4413" t="n">
        <v>1985.82</v>
      </c>
      <c r="H4413" t="n">
        <v>4</v>
      </c>
      <c r="I4413" t="n">
        <v>2</v>
      </c>
      <c r="J4413" t="n">
        <v>0</v>
      </c>
      <c r="K4413">
        <f>E4413-F4413</f>
        <v/>
      </c>
      <c r="L4413" s="10">
        <f>IFERROR(K4413/E4413,0)</f>
        <v/>
      </c>
      <c r="M4413">
        <f>YEAR(A4413)</f>
        <v/>
      </c>
      <c r="N4413">
        <f>"Q"&amp;ROUNDUP(MONTH(A4413)/3,0)</f>
        <v/>
      </c>
      <c r="O4413">
        <f>TEXT(A4413,"mmm")</f>
        <v/>
      </c>
    </row>
    <row r="4414">
      <c r="A4414" s="13" t="n">
        <v>45778</v>
      </c>
      <c r="B4414" t="inlineStr">
        <is>
          <t>South</t>
        </is>
      </c>
      <c r="C4414" t="inlineStr">
        <is>
          <t>Website</t>
        </is>
      </c>
      <c r="D4414" t="inlineStr">
        <is>
          <t>Beauty</t>
        </is>
      </c>
      <c r="E4414" t="n">
        <v>13487.32</v>
      </c>
      <c r="F4414" t="n">
        <v>7457.2</v>
      </c>
      <c r="G4414" t="n">
        <v>14351.76</v>
      </c>
      <c r="H4414" t="n">
        <v>31</v>
      </c>
      <c r="I4414" t="n">
        <v>25</v>
      </c>
      <c r="J4414" t="n">
        <v>2</v>
      </c>
      <c r="K4414">
        <f>E4414-F4414</f>
        <v/>
      </c>
      <c r="L4414" s="10">
        <f>IFERROR(K4414/E4414,0)</f>
        <v/>
      </c>
      <c r="M4414">
        <f>YEAR(A4414)</f>
        <v/>
      </c>
      <c r="N4414">
        <f>"Q"&amp;ROUNDUP(MONTH(A4414)/3,0)</f>
        <v/>
      </c>
      <c r="O4414">
        <f>TEXT(A4414,"mmm")</f>
        <v/>
      </c>
    </row>
    <row r="4415">
      <c r="A4415" s="13" t="n">
        <v>45778</v>
      </c>
      <c r="B4415" t="inlineStr">
        <is>
          <t>South</t>
        </is>
      </c>
      <c r="C4415" t="inlineStr">
        <is>
          <t>Website</t>
        </is>
      </c>
      <c r="D4415" t="inlineStr">
        <is>
          <t>Books</t>
        </is>
      </c>
      <c r="E4415" t="n">
        <v>13131.49</v>
      </c>
      <c r="F4415" t="n">
        <v>9540.59</v>
      </c>
      <c r="G4415" t="n">
        <v>13847.7</v>
      </c>
      <c r="H4415" t="n">
        <v>27</v>
      </c>
      <c r="I4415" t="n">
        <v>24</v>
      </c>
      <c r="J4415" t="n">
        <v>2</v>
      </c>
      <c r="K4415">
        <f>E4415-F4415</f>
        <v/>
      </c>
      <c r="L4415" s="10">
        <f>IFERROR(K4415/E4415,0)</f>
        <v/>
      </c>
      <c r="M4415">
        <f>YEAR(A4415)</f>
        <v/>
      </c>
      <c r="N4415">
        <f>"Q"&amp;ROUNDUP(MONTH(A4415)/3,0)</f>
        <v/>
      </c>
      <c r="O4415">
        <f>TEXT(A4415,"mmm")</f>
        <v/>
      </c>
    </row>
    <row r="4416">
      <c r="A4416" s="13" t="n">
        <v>45778</v>
      </c>
      <c r="B4416" t="inlineStr">
        <is>
          <t>South</t>
        </is>
      </c>
      <c r="C4416" t="inlineStr">
        <is>
          <t>Website</t>
        </is>
      </c>
      <c r="D4416" t="inlineStr">
        <is>
          <t>Electronics</t>
        </is>
      </c>
      <c r="E4416" t="n">
        <v>753759.54</v>
      </c>
      <c r="F4416" t="n">
        <v>677839.48</v>
      </c>
      <c r="G4416" t="n">
        <v>801901.47</v>
      </c>
      <c r="H4416" t="n">
        <v>77</v>
      </c>
      <c r="I4416" t="n">
        <v>60</v>
      </c>
      <c r="J4416" t="n">
        <v>4</v>
      </c>
      <c r="K4416">
        <f>E4416-F4416</f>
        <v/>
      </c>
      <c r="L4416" s="10">
        <f>IFERROR(K4416/E4416,0)</f>
        <v/>
      </c>
      <c r="M4416">
        <f>YEAR(A4416)</f>
        <v/>
      </c>
      <c r="N4416">
        <f>"Q"&amp;ROUNDUP(MONTH(A4416)/3,0)</f>
        <v/>
      </c>
      <c r="O4416">
        <f>TEXT(A4416,"mmm")</f>
        <v/>
      </c>
    </row>
    <row r="4417">
      <c r="A4417" s="13" t="n">
        <v>45778</v>
      </c>
      <c r="B4417" t="inlineStr">
        <is>
          <t>South</t>
        </is>
      </c>
      <c r="C4417" t="inlineStr">
        <is>
          <t>Website</t>
        </is>
      </c>
      <c r="D4417" t="inlineStr">
        <is>
          <t>Fashion</t>
        </is>
      </c>
      <c r="E4417" t="n">
        <v>125095.71</v>
      </c>
      <c r="F4417" t="n">
        <v>68647.25</v>
      </c>
      <c r="G4417" t="n">
        <v>131994.1</v>
      </c>
      <c r="H4417" t="n">
        <v>84</v>
      </c>
      <c r="I4417" t="n">
        <v>65</v>
      </c>
      <c r="J4417" t="n">
        <v>11</v>
      </c>
      <c r="K4417">
        <f>E4417-F4417</f>
        <v/>
      </c>
      <c r="L4417" s="10">
        <f>IFERROR(K4417/E4417,0)</f>
        <v/>
      </c>
      <c r="M4417">
        <f>YEAR(A4417)</f>
        <v/>
      </c>
      <c r="N4417">
        <f>"Q"&amp;ROUNDUP(MONTH(A4417)/3,0)</f>
        <v/>
      </c>
      <c r="O4417">
        <f>TEXT(A4417,"mmm")</f>
        <v/>
      </c>
    </row>
    <row r="4418">
      <c r="A4418" s="13" t="n">
        <v>45778</v>
      </c>
      <c r="B4418" t="inlineStr">
        <is>
          <t>South</t>
        </is>
      </c>
      <c r="C4418" t="inlineStr">
        <is>
          <t>Website</t>
        </is>
      </c>
      <c r="D4418" t="inlineStr">
        <is>
          <t>Grocery</t>
        </is>
      </c>
      <c r="E4418" t="n">
        <v>51176.99</v>
      </c>
      <c r="F4418" t="n">
        <v>42429.86</v>
      </c>
      <c r="G4418" t="n">
        <v>54645.68</v>
      </c>
      <c r="H4418" t="n">
        <v>117</v>
      </c>
      <c r="I4418" t="n">
        <v>43</v>
      </c>
      <c r="J4418" t="n">
        <v>0</v>
      </c>
      <c r="K4418">
        <f>E4418-F4418</f>
        <v/>
      </c>
      <c r="L4418" s="10">
        <f>IFERROR(K4418/E4418,0)</f>
        <v/>
      </c>
      <c r="M4418">
        <f>YEAR(A4418)</f>
        <v/>
      </c>
      <c r="N4418">
        <f>"Q"&amp;ROUNDUP(MONTH(A4418)/3,0)</f>
        <v/>
      </c>
      <c r="O4418">
        <f>TEXT(A4418,"mmm")</f>
        <v/>
      </c>
    </row>
    <row r="4419">
      <c r="A4419" s="13" t="n">
        <v>45778</v>
      </c>
      <c r="B4419" t="inlineStr">
        <is>
          <t>South</t>
        </is>
      </c>
      <c r="C4419" t="inlineStr">
        <is>
          <t>Website</t>
        </is>
      </c>
      <c r="D4419" t="inlineStr">
        <is>
          <t>Home &amp; Kitchen</t>
        </is>
      </c>
      <c r="E4419" t="n">
        <v>93209.78</v>
      </c>
      <c r="F4419" t="n">
        <v>61573.3</v>
      </c>
      <c r="G4419" t="n">
        <v>98694.89999999999</v>
      </c>
      <c r="H4419" t="n">
        <v>41</v>
      </c>
      <c r="I4419" t="n">
        <v>32</v>
      </c>
      <c r="J4419" t="n">
        <v>1</v>
      </c>
      <c r="K4419">
        <f>E4419-F4419</f>
        <v/>
      </c>
      <c r="L4419" s="10">
        <f>IFERROR(K4419/E4419,0)</f>
        <v/>
      </c>
      <c r="M4419">
        <f>YEAR(A4419)</f>
        <v/>
      </c>
      <c r="N4419">
        <f>"Q"&amp;ROUNDUP(MONTH(A4419)/3,0)</f>
        <v/>
      </c>
      <c r="O4419">
        <f>TEXT(A4419,"mmm")</f>
        <v/>
      </c>
    </row>
    <row r="4420">
      <c r="A4420" s="13" t="n">
        <v>45778</v>
      </c>
      <c r="B4420" t="inlineStr">
        <is>
          <t>South</t>
        </is>
      </c>
      <c r="C4420" t="inlineStr">
        <is>
          <t>Website</t>
        </is>
      </c>
      <c r="D4420" t="inlineStr">
        <is>
          <t>Sports</t>
        </is>
      </c>
      <c r="E4420" t="n">
        <v>57788.7</v>
      </c>
      <c r="F4420" t="n">
        <v>38146.64</v>
      </c>
      <c r="G4420" t="n">
        <v>62864.75</v>
      </c>
      <c r="H4420" t="n">
        <v>28</v>
      </c>
      <c r="I4420" t="n">
        <v>21</v>
      </c>
      <c r="J4420" t="n">
        <v>1</v>
      </c>
      <c r="K4420">
        <f>E4420-F4420</f>
        <v/>
      </c>
      <c r="L4420" s="10">
        <f>IFERROR(K4420/E4420,0)</f>
        <v/>
      </c>
      <c r="M4420">
        <f>YEAR(A4420)</f>
        <v/>
      </c>
      <c r="N4420">
        <f>"Q"&amp;ROUNDUP(MONTH(A4420)/3,0)</f>
        <v/>
      </c>
      <c r="O4420">
        <f>TEXT(A4420,"mmm")</f>
        <v/>
      </c>
    </row>
    <row r="4421">
      <c r="A4421" s="13" t="n">
        <v>45778</v>
      </c>
      <c r="B4421" t="inlineStr">
        <is>
          <t>West</t>
        </is>
      </c>
      <c r="C4421" t="inlineStr">
        <is>
          <t>Marketplace</t>
        </is>
      </c>
      <c r="D4421" t="inlineStr">
        <is>
          <t>Beauty</t>
        </is>
      </c>
      <c r="E4421" t="n">
        <v>19150.65</v>
      </c>
      <c r="F4421" t="n">
        <v>11332.66</v>
      </c>
      <c r="G4421" t="n">
        <v>21344.26</v>
      </c>
      <c r="H4421" t="n">
        <v>36</v>
      </c>
      <c r="I4421" t="n">
        <v>27</v>
      </c>
      <c r="J4421" t="n">
        <v>1</v>
      </c>
      <c r="K4421">
        <f>E4421-F4421</f>
        <v/>
      </c>
      <c r="L4421" s="10">
        <f>IFERROR(K4421/E4421,0)</f>
        <v/>
      </c>
      <c r="M4421">
        <f>YEAR(A4421)</f>
        <v/>
      </c>
      <c r="N4421">
        <f>"Q"&amp;ROUNDUP(MONTH(A4421)/3,0)</f>
        <v/>
      </c>
      <c r="O4421">
        <f>TEXT(A4421,"mmm")</f>
        <v/>
      </c>
    </row>
    <row r="4422">
      <c r="A4422" s="13" t="n">
        <v>45778</v>
      </c>
      <c r="B4422" t="inlineStr">
        <is>
          <t>West</t>
        </is>
      </c>
      <c r="C4422" t="inlineStr">
        <is>
          <t>Marketplace</t>
        </is>
      </c>
      <c r="D4422" t="inlineStr">
        <is>
          <t>Books</t>
        </is>
      </c>
      <c r="E4422" t="n">
        <v>10982.9</v>
      </c>
      <c r="F4422" t="n">
        <v>8225.74</v>
      </c>
      <c r="G4422" t="n">
        <v>11905.16</v>
      </c>
      <c r="H4422" t="n">
        <v>23</v>
      </c>
      <c r="I4422" t="n">
        <v>18</v>
      </c>
      <c r="J4422" t="n">
        <v>0</v>
      </c>
      <c r="K4422">
        <f>E4422-F4422</f>
        <v/>
      </c>
      <c r="L4422" s="10">
        <f>IFERROR(K4422/E4422,0)</f>
        <v/>
      </c>
      <c r="M4422">
        <f>YEAR(A4422)</f>
        <v/>
      </c>
      <c r="N4422">
        <f>"Q"&amp;ROUNDUP(MONTH(A4422)/3,0)</f>
        <v/>
      </c>
      <c r="O4422">
        <f>TEXT(A4422,"mmm")</f>
        <v/>
      </c>
    </row>
    <row r="4423">
      <c r="A4423" s="13" t="n">
        <v>45778</v>
      </c>
      <c r="B4423" t="inlineStr">
        <is>
          <t>West</t>
        </is>
      </c>
      <c r="C4423" t="inlineStr">
        <is>
          <t>Marketplace</t>
        </is>
      </c>
      <c r="D4423" t="inlineStr">
        <is>
          <t>Electronics</t>
        </is>
      </c>
      <c r="E4423" t="n">
        <v>642997.25</v>
      </c>
      <c r="F4423" t="n">
        <v>594938.1</v>
      </c>
      <c r="G4423" t="n">
        <v>713877.62</v>
      </c>
      <c r="H4423" t="n">
        <v>50</v>
      </c>
      <c r="I4423" t="n">
        <v>38</v>
      </c>
      <c r="J4423" t="n">
        <v>3</v>
      </c>
      <c r="K4423">
        <f>E4423-F4423</f>
        <v/>
      </c>
      <c r="L4423" s="10">
        <f>IFERROR(K4423/E4423,0)</f>
        <v/>
      </c>
      <c r="M4423">
        <f>YEAR(A4423)</f>
        <v/>
      </c>
      <c r="N4423">
        <f>"Q"&amp;ROUNDUP(MONTH(A4423)/3,0)</f>
        <v/>
      </c>
      <c r="O4423">
        <f>TEXT(A4423,"mmm")</f>
        <v/>
      </c>
    </row>
    <row r="4424">
      <c r="A4424" s="13" t="n">
        <v>45778</v>
      </c>
      <c r="B4424" t="inlineStr">
        <is>
          <t>West</t>
        </is>
      </c>
      <c r="C4424" t="inlineStr">
        <is>
          <t>Marketplace</t>
        </is>
      </c>
      <c r="D4424" t="inlineStr">
        <is>
          <t>Fashion</t>
        </is>
      </c>
      <c r="E4424" t="n">
        <v>80533.08</v>
      </c>
      <c r="F4424" t="n">
        <v>44512.43</v>
      </c>
      <c r="G4424" t="n">
        <v>88259.62</v>
      </c>
      <c r="H4424" t="n">
        <v>59</v>
      </c>
      <c r="I4424" t="n">
        <v>50</v>
      </c>
      <c r="J4424" t="n">
        <v>11</v>
      </c>
      <c r="K4424">
        <f>E4424-F4424</f>
        <v/>
      </c>
      <c r="L4424" s="10">
        <f>IFERROR(K4424/E4424,0)</f>
        <v/>
      </c>
      <c r="M4424">
        <f>YEAR(A4424)</f>
        <v/>
      </c>
      <c r="N4424">
        <f>"Q"&amp;ROUNDUP(MONTH(A4424)/3,0)</f>
        <v/>
      </c>
      <c r="O4424">
        <f>TEXT(A4424,"mmm")</f>
        <v/>
      </c>
    </row>
    <row r="4425">
      <c r="A4425" s="13" t="n">
        <v>45778</v>
      </c>
      <c r="B4425" t="inlineStr">
        <is>
          <t>West</t>
        </is>
      </c>
      <c r="C4425" t="inlineStr">
        <is>
          <t>Marketplace</t>
        </is>
      </c>
      <c r="D4425" t="inlineStr">
        <is>
          <t>Grocery</t>
        </is>
      </c>
      <c r="E4425" t="n">
        <v>20570.3</v>
      </c>
      <c r="F4425" t="n">
        <v>17710.4</v>
      </c>
      <c r="G4425" t="n">
        <v>22583.73</v>
      </c>
      <c r="H4425" t="n">
        <v>50</v>
      </c>
      <c r="I4425" t="n">
        <v>21</v>
      </c>
      <c r="J4425" t="n">
        <v>0</v>
      </c>
      <c r="K4425">
        <f>E4425-F4425</f>
        <v/>
      </c>
      <c r="L4425" s="10">
        <f>IFERROR(K4425/E4425,0)</f>
        <v/>
      </c>
      <c r="M4425">
        <f>YEAR(A4425)</f>
        <v/>
      </c>
      <c r="N4425">
        <f>"Q"&amp;ROUNDUP(MONTH(A4425)/3,0)</f>
        <v/>
      </c>
      <c r="O4425">
        <f>TEXT(A4425,"mmm")</f>
        <v/>
      </c>
    </row>
    <row r="4426">
      <c r="A4426" s="13" t="n">
        <v>45778</v>
      </c>
      <c r="B4426" t="inlineStr">
        <is>
          <t>West</t>
        </is>
      </c>
      <c r="C4426" t="inlineStr">
        <is>
          <t>Marketplace</t>
        </is>
      </c>
      <c r="D4426" t="inlineStr">
        <is>
          <t>Home &amp; Kitchen</t>
        </is>
      </c>
      <c r="E4426" t="n">
        <v>69096.61</v>
      </c>
      <c r="F4426" t="n">
        <v>47620.34</v>
      </c>
      <c r="G4426" t="n">
        <v>75277.14999999999</v>
      </c>
      <c r="H4426" t="n">
        <v>32</v>
      </c>
      <c r="I4426" t="n">
        <v>28</v>
      </c>
      <c r="J4426" t="n">
        <v>2</v>
      </c>
      <c r="K4426">
        <f>E4426-F4426</f>
        <v/>
      </c>
      <c r="L4426" s="10">
        <f>IFERROR(K4426/E4426,0)</f>
        <v/>
      </c>
      <c r="M4426">
        <f>YEAR(A4426)</f>
        <v/>
      </c>
      <c r="N4426">
        <f>"Q"&amp;ROUNDUP(MONTH(A4426)/3,0)</f>
        <v/>
      </c>
      <c r="O4426">
        <f>TEXT(A4426,"mmm")</f>
        <v/>
      </c>
    </row>
    <row r="4427">
      <c r="A4427" s="13" t="n">
        <v>45778</v>
      </c>
      <c r="B4427" t="inlineStr">
        <is>
          <t>West</t>
        </is>
      </c>
      <c r="C4427" t="inlineStr">
        <is>
          <t>Marketplace</t>
        </is>
      </c>
      <c r="D4427" t="inlineStr">
        <is>
          <t>Sports</t>
        </is>
      </c>
      <c r="E4427" t="n">
        <v>48122.27</v>
      </c>
      <c r="F4427" t="n">
        <v>32782.71</v>
      </c>
      <c r="G4427" t="n">
        <v>53634.38</v>
      </c>
      <c r="H4427" t="n">
        <v>22</v>
      </c>
      <c r="I4427" t="n">
        <v>18</v>
      </c>
      <c r="J4427" t="n">
        <v>1</v>
      </c>
      <c r="K4427">
        <f>E4427-F4427</f>
        <v/>
      </c>
      <c r="L4427" s="10">
        <f>IFERROR(K4427/E4427,0)</f>
        <v/>
      </c>
      <c r="M4427">
        <f>YEAR(A4427)</f>
        <v/>
      </c>
      <c r="N4427">
        <f>"Q"&amp;ROUNDUP(MONTH(A4427)/3,0)</f>
        <v/>
      </c>
      <c r="O4427">
        <f>TEXT(A4427,"mmm")</f>
        <v/>
      </c>
    </row>
    <row r="4428">
      <c r="A4428" s="13" t="n">
        <v>45778</v>
      </c>
      <c r="B4428" t="inlineStr">
        <is>
          <t>West</t>
        </is>
      </c>
      <c r="C4428" t="inlineStr">
        <is>
          <t>Mobile App</t>
        </is>
      </c>
      <c r="D4428" t="inlineStr">
        <is>
          <t>Beauty</t>
        </is>
      </c>
      <c r="E4428" t="n">
        <v>27337.97</v>
      </c>
      <c r="F4428" t="n">
        <v>15160.17</v>
      </c>
      <c r="G4428" t="n">
        <v>29310.26</v>
      </c>
      <c r="H4428" t="n">
        <v>41</v>
      </c>
      <c r="I4428" t="n">
        <v>39</v>
      </c>
      <c r="J4428" t="n">
        <v>5</v>
      </c>
      <c r="K4428">
        <f>E4428-F4428</f>
        <v/>
      </c>
      <c r="L4428" s="10">
        <f>IFERROR(K4428/E4428,0)</f>
        <v/>
      </c>
      <c r="M4428">
        <f>YEAR(A4428)</f>
        <v/>
      </c>
      <c r="N4428">
        <f>"Q"&amp;ROUNDUP(MONTH(A4428)/3,0)</f>
        <v/>
      </c>
      <c r="O4428">
        <f>TEXT(A4428,"mmm")</f>
        <v/>
      </c>
    </row>
    <row r="4429">
      <c r="A4429" s="13" t="n">
        <v>45778</v>
      </c>
      <c r="B4429" t="inlineStr">
        <is>
          <t>West</t>
        </is>
      </c>
      <c r="C4429" t="inlineStr">
        <is>
          <t>Mobile App</t>
        </is>
      </c>
      <c r="D4429" t="inlineStr">
        <is>
          <t>Books</t>
        </is>
      </c>
      <c r="E4429" t="n">
        <v>6079.79</v>
      </c>
      <c r="F4429" t="n">
        <v>4527.63</v>
      </c>
      <c r="G4429" t="n">
        <v>6515.58</v>
      </c>
      <c r="H4429" t="n">
        <v>16</v>
      </c>
      <c r="I4429" t="n">
        <v>13</v>
      </c>
      <c r="J4429" t="n">
        <v>0</v>
      </c>
      <c r="K4429">
        <f>E4429-F4429</f>
        <v/>
      </c>
      <c r="L4429" s="10">
        <f>IFERROR(K4429/E4429,0)</f>
        <v/>
      </c>
      <c r="M4429">
        <f>YEAR(A4429)</f>
        <v/>
      </c>
      <c r="N4429">
        <f>"Q"&amp;ROUNDUP(MONTH(A4429)/3,0)</f>
        <v/>
      </c>
      <c r="O4429">
        <f>TEXT(A4429,"mmm")</f>
        <v/>
      </c>
    </row>
    <row r="4430">
      <c r="A4430" s="13" t="n">
        <v>45778</v>
      </c>
      <c r="B4430" t="inlineStr">
        <is>
          <t>West</t>
        </is>
      </c>
      <c r="C4430" t="inlineStr">
        <is>
          <t>Mobile App</t>
        </is>
      </c>
      <c r="D4430" t="inlineStr">
        <is>
          <t>Electronics</t>
        </is>
      </c>
      <c r="E4430" t="n">
        <v>836226.83</v>
      </c>
      <c r="F4430" t="n">
        <v>752650.01</v>
      </c>
      <c r="G4430" t="n">
        <v>900931.66</v>
      </c>
      <c r="H4430" t="n">
        <v>68</v>
      </c>
      <c r="I4430" t="n">
        <v>50</v>
      </c>
      <c r="J4430" t="n">
        <v>5</v>
      </c>
      <c r="K4430">
        <f>E4430-F4430</f>
        <v/>
      </c>
      <c r="L4430" s="10">
        <f>IFERROR(K4430/E4430,0)</f>
        <v/>
      </c>
      <c r="M4430">
        <f>YEAR(A4430)</f>
        <v/>
      </c>
      <c r="N4430">
        <f>"Q"&amp;ROUNDUP(MONTH(A4430)/3,0)</f>
        <v/>
      </c>
      <c r="O4430">
        <f>TEXT(A4430,"mmm")</f>
        <v/>
      </c>
    </row>
    <row r="4431">
      <c r="A4431" s="13" t="n">
        <v>45778</v>
      </c>
      <c r="B4431" t="inlineStr">
        <is>
          <t>West</t>
        </is>
      </c>
      <c r="C4431" t="inlineStr">
        <is>
          <t>Mobile App</t>
        </is>
      </c>
      <c r="D4431" t="inlineStr">
        <is>
          <t>Fashion</t>
        </is>
      </c>
      <c r="E4431" t="n">
        <v>118873.67</v>
      </c>
      <c r="F4431" t="n">
        <v>64582.17</v>
      </c>
      <c r="G4431" t="n">
        <v>127850.53</v>
      </c>
      <c r="H4431" t="n">
        <v>85</v>
      </c>
      <c r="I4431" t="n">
        <v>72</v>
      </c>
      <c r="J4431" t="n">
        <v>12</v>
      </c>
      <c r="K4431">
        <f>E4431-F4431</f>
        <v/>
      </c>
      <c r="L4431" s="10">
        <f>IFERROR(K4431/E4431,0)</f>
        <v/>
      </c>
      <c r="M4431">
        <f>YEAR(A4431)</f>
        <v/>
      </c>
      <c r="N4431">
        <f>"Q"&amp;ROUNDUP(MONTH(A4431)/3,0)</f>
        <v/>
      </c>
      <c r="O4431">
        <f>TEXT(A4431,"mmm")</f>
        <v/>
      </c>
    </row>
    <row r="4432">
      <c r="A4432" s="13" t="n">
        <v>45778</v>
      </c>
      <c r="B4432" t="inlineStr">
        <is>
          <t>West</t>
        </is>
      </c>
      <c r="C4432" t="inlineStr">
        <is>
          <t>Mobile App</t>
        </is>
      </c>
      <c r="D4432" t="inlineStr">
        <is>
          <t>Grocery</t>
        </is>
      </c>
      <c r="E4432" t="n">
        <v>38720.46</v>
      </c>
      <c r="F4432" t="n">
        <v>33430.61</v>
      </c>
      <c r="G4432" t="n">
        <v>42222.39</v>
      </c>
      <c r="H4432" t="n">
        <v>113</v>
      </c>
      <c r="I4432" t="n">
        <v>46</v>
      </c>
      <c r="J4432" t="n">
        <v>1</v>
      </c>
      <c r="K4432">
        <f>E4432-F4432</f>
        <v/>
      </c>
      <c r="L4432" s="10">
        <f>IFERROR(K4432/E4432,0)</f>
        <v/>
      </c>
      <c r="M4432">
        <f>YEAR(A4432)</f>
        <v/>
      </c>
      <c r="N4432">
        <f>"Q"&amp;ROUNDUP(MONTH(A4432)/3,0)</f>
        <v/>
      </c>
      <c r="O4432">
        <f>TEXT(A4432,"mmm")</f>
        <v/>
      </c>
    </row>
    <row r="4433">
      <c r="A4433" s="13" t="n">
        <v>45778</v>
      </c>
      <c r="B4433" t="inlineStr">
        <is>
          <t>West</t>
        </is>
      </c>
      <c r="C4433" t="inlineStr">
        <is>
          <t>Mobile App</t>
        </is>
      </c>
      <c r="D4433" t="inlineStr">
        <is>
          <t>Home &amp; Kitchen</t>
        </is>
      </c>
      <c r="E4433" t="n">
        <v>90564.5</v>
      </c>
      <c r="F4433" t="n">
        <v>60213.84</v>
      </c>
      <c r="G4433" t="n">
        <v>96343.46000000001</v>
      </c>
      <c r="H4433" t="n">
        <v>45</v>
      </c>
      <c r="I4433" t="n">
        <v>35</v>
      </c>
      <c r="J4433" t="n">
        <v>3</v>
      </c>
      <c r="K4433">
        <f>E4433-F4433</f>
        <v/>
      </c>
      <c r="L4433" s="10">
        <f>IFERROR(K4433/E4433,0)</f>
        <v/>
      </c>
      <c r="M4433">
        <f>YEAR(A4433)</f>
        <v/>
      </c>
      <c r="N4433">
        <f>"Q"&amp;ROUNDUP(MONTH(A4433)/3,0)</f>
        <v/>
      </c>
      <c r="O4433">
        <f>TEXT(A4433,"mmm")</f>
        <v/>
      </c>
    </row>
    <row r="4434">
      <c r="A4434" s="13" t="n">
        <v>45778</v>
      </c>
      <c r="B4434" t="inlineStr">
        <is>
          <t>West</t>
        </is>
      </c>
      <c r="C4434" t="inlineStr">
        <is>
          <t>Mobile App</t>
        </is>
      </c>
      <c r="D4434" t="inlineStr">
        <is>
          <t>Sports</t>
        </is>
      </c>
      <c r="E4434" t="n">
        <v>33548.42</v>
      </c>
      <c r="F4434" t="n">
        <v>21692.82</v>
      </c>
      <c r="G4434" t="n">
        <v>35362.89</v>
      </c>
      <c r="H4434" t="n">
        <v>15</v>
      </c>
      <c r="I4434" t="n">
        <v>12</v>
      </c>
      <c r="J4434" t="n">
        <v>0</v>
      </c>
      <c r="K4434">
        <f>E4434-F4434</f>
        <v/>
      </c>
      <c r="L4434" s="10">
        <f>IFERROR(K4434/E4434,0)</f>
        <v/>
      </c>
      <c r="M4434">
        <f>YEAR(A4434)</f>
        <v/>
      </c>
      <c r="N4434">
        <f>"Q"&amp;ROUNDUP(MONTH(A4434)/3,0)</f>
        <v/>
      </c>
      <c r="O4434">
        <f>TEXT(A4434,"mmm")</f>
        <v/>
      </c>
    </row>
    <row r="4435">
      <c r="A4435" s="13" t="n">
        <v>45778</v>
      </c>
      <c r="B4435" t="inlineStr">
        <is>
          <t>West</t>
        </is>
      </c>
      <c r="C4435" t="inlineStr">
        <is>
          <t>Mobile App</t>
        </is>
      </c>
      <c r="D4435" t="inlineStr">
        <is>
          <t>Unknown</t>
        </is>
      </c>
      <c r="E4435" t="n">
        <v>1229.78</v>
      </c>
      <c r="F4435" t="n">
        <v>1029.15</v>
      </c>
      <c r="G4435" t="n">
        <v>1229.79</v>
      </c>
      <c r="H4435" t="n">
        <v>3</v>
      </c>
      <c r="I4435" t="n">
        <v>1</v>
      </c>
      <c r="J4435" t="n">
        <v>0</v>
      </c>
      <c r="K4435">
        <f>E4435-F4435</f>
        <v/>
      </c>
      <c r="L4435" s="10">
        <f>IFERROR(K4435/E4435,0)</f>
        <v/>
      </c>
      <c r="M4435">
        <f>YEAR(A4435)</f>
        <v/>
      </c>
      <c r="N4435">
        <f>"Q"&amp;ROUNDUP(MONTH(A4435)/3,0)</f>
        <v/>
      </c>
      <c r="O4435">
        <f>TEXT(A4435,"mmm")</f>
        <v/>
      </c>
    </row>
    <row r="4436">
      <c r="A4436" s="13" t="n">
        <v>45778</v>
      </c>
      <c r="B4436" t="inlineStr">
        <is>
          <t>West</t>
        </is>
      </c>
      <c r="C4436" t="inlineStr">
        <is>
          <t>Retail Store</t>
        </is>
      </c>
      <c r="D4436" t="inlineStr">
        <is>
          <t>Beauty</t>
        </is>
      </c>
      <c r="E4436" t="n">
        <v>9015.65</v>
      </c>
      <c r="F4436" t="n">
        <v>5106.12</v>
      </c>
      <c r="G4436" t="n">
        <v>9750.610000000001</v>
      </c>
      <c r="H4436" t="n">
        <v>15</v>
      </c>
      <c r="I4436" t="n">
        <v>14</v>
      </c>
      <c r="J4436" t="n">
        <v>0</v>
      </c>
      <c r="K4436">
        <f>E4436-F4436</f>
        <v/>
      </c>
      <c r="L4436" s="10">
        <f>IFERROR(K4436/E4436,0)</f>
        <v/>
      </c>
      <c r="M4436">
        <f>YEAR(A4436)</f>
        <v/>
      </c>
      <c r="N4436">
        <f>"Q"&amp;ROUNDUP(MONTH(A4436)/3,0)</f>
        <v/>
      </c>
      <c r="O4436">
        <f>TEXT(A4436,"mmm")</f>
        <v/>
      </c>
    </row>
    <row r="4437">
      <c r="A4437" s="13" t="n">
        <v>45778</v>
      </c>
      <c r="B4437" t="inlineStr">
        <is>
          <t>West</t>
        </is>
      </c>
      <c r="C4437" t="inlineStr">
        <is>
          <t>Retail Store</t>
        </is>
      </c>
      <c r="D4437" t="inlineStr">
        <is>
          <t>Books</t>
        </is>
      </c>
      <c r="E4437" t="n">
        <v>6232.4</v>
      </c>
      <c r="F4437" t="n">
        <v>4646.08</v>
      </c>
      <c r="G4437" t="n">
        <v>6639.93</v>
      </c>
      <c r="H4437" t="n">
        <v>11</v>
      </c>
      <c r="I4437" t="n">
        <v>10</v>
      </c>
      <c r="J4437" t="n">
        <v>0</v>
      </c>
      <c r="K4437">
        <f>E4437-F4437</f>
        <v/>
      </c>
      <c r="L4437" s="10">
        <f>IFERROR(K4437/E4437,0)</f>
        <v/>
      </c>
      <c r="M4437">
        <f>YEAR(A4437)</f>
        <v/>
      </c>
      <c r="N4437">
        <f>"Q"&amp;ROUNDUP(MONTH(A4437)/3,0)</f>
        <v/>
      </c>
      <c r="O4437">
        <f>TEXT(A4437,"mmm")</f>
        <v/>
      </c>
    </row>
    <row r="4438">
      <c r="A4438" s="13" t="n">
        <v>45778</v>
      </c>
      <c r="B4438" t="inlineStr">
        <is>
          <t>West</t>
        </is>
      </c>
      <c r="C4438" t="inlineStr">
        <is>
          <t>Retail Store</t>
        </is>
      </c>
      <c r="D4438" t="inlineStr">
        <is>
          <t>Electronics</t>
        </is>
      </c>
      <c r="E4438" t="n">
        <v>229335.42</v>
      </c>
      <c r="F4438" t="n">
        <v>196962.84</v>
      </c>
      <c r="G4438" t="n">
        <v>234322.15</v>
      </c>
      <c r="H4438" t="n">
        <v>26</v>
      </c>
      <c r="I4438" t="n">
        <v>21</v>
      </c>
      <c r="J4438" t="n">
        <v>2</v>
      </c>
      <c r="K4438">
        <f>E4438-F4438</f>
        <v/>
      </c>
      <c r="L4438" s="10">
        <f>IFERROR(K4438/E4438,0)</f>
        <v/>
      </c>
      <c r="M4438">
        <f>YEAR(A4438)</f>
        <v/>
      </c>
      <c r="N4438">
        <f>"Q"&amp;ROUNDUP(MONTH(A4438)/3,0)</f>
        <v/>
      </c>
      <c r="O4438">
        <f>TEXT(A4438,"mmm")</f>
        <v/>
      </c>
    </row>
    <row r="4439">
      <c r="A4439" s="13" t="n">
        <v>45778</v>
      </c>
      <c r="B4439" t="inlineStr">
        <is>
          <t>West</t>
        </is>
      </c>
      <c r="C4439" t="inlineStr">
        <is>
          <t>Retail Store</t>
        </is>
      </c>
      <c r="D4439" t="inlineStr">
        <is>
          <t>Fashion</t>
        </is>
      </c>
      <c r="E4439" t="n">
        <v>52001.55</v>
      </c>
      <c r="F4439" t="n">
        <v>29380.1</v>
      </c>
      <c r="G4439" t="n">
        <v>55198.42</v>
      </c>
      <c r="H4439" t="n">
        <v>36</v>
      </c>
      <c r="I4439" t="n">
        <v>25</v>
      </c>
      <c r="J4439" t="n">
        <v>1</v>
      </c>
      <c r="K4439">
        <f>E4439-F4439</f>
        <v/>
      </c>
      <c r="L4439" s="10">
        <f>IFERROR(K4439/E4439,0)</f>
        <v/>
      </c>
      <c r="M4439">
        <f>YEAR(A4439)</f>
        <v/>
      </c>
      <c r="N4439">
        <f>"Q"&amp;ROUNDUP(MONTH(A4439)/3,0)</f>
        <v/>
      </c>
      <c r="O4439">
        <f>TEXT(A4439,"mmm")</f>
        <v/>
      </c>
    </row>
    <row r="4440">
      <c r="A4440" s="13" t="n">
        <v>45778</v>
      </c>
      <c r="B4440" t="inlineStr">
        <is>
          <t>West</t>
        </is>
      </c>
      <c r="C4440" t="inlineStr">
        <is>
          <t>Retail Store</t>
        </is>
      </c>
      <c r="D4440" t="inlineStr">
        <is>
          <t>Grocery</t>
        </is>
      </c>
      <c r="E4440" t="n">
        <v>18907.84</v>
      </c>
      <c r="F4440" t="n">
        <v>15216.35</v>
      </c>
      <c r="G4440" t="n">
        <v>19675.28</v>
      </c>
      <c r="H4440" t="n">
        <v>49</v>
      </c>
      <c r="I4440" t="n">
        <v>18</v>
      </c>
      <c r="J4440" t="n">
        <v>0</v>
      </c>
      <c r="K4440">
        <f>E4440-F4440</f>
        <v/>
      </c>
      <c r="L4440" s="10">
        <f>IFERROR(K4440/E4440,0)</f>
        <v/>
      </c>
      <c r="M4440">
        <f>YEAR(A4440)</f>
        <v/>
      </c>
      <c r="N4440">
        <f>"Q"&amp;ROUNDUP(MONTH(A4440)/3,0)</f>
        <v/>
      </c>
      <c r="O4440">
        <f>TEXT(A4440,"mmm")</f>
        <v/>
      </c>
    </row>
    <row r="4441">
      <c r="A4441" s="13" t="n">
        <v>45778</v>
      </c>
      <c r="B4441" t="inlineStr">
        <is>
          <t>West</t>
        </is>
      </c>
      <c r="C4441" t="inlineStr">
        <is>
          <t>Retail Store</t>
        </is>
      </c>
      <c r="D4441" t="inlineStr">
        <is>
          <t>Home &amp; Kitchen</t>
        </is>
      </c>
      <c r="E4441" t="n">
        <v>71247.10000000001</v>
      </c>
      <c r="F4441" t="n">
        <v>48494.71</v>
      </c>
      <c r="G4441" t="n">
        <v>75185.22</v>
      </c>
      <c r="H4441" t="n">
        <v>27</v>
      </c>
      <c r="I4441" t="n">
        <v>23</v>
      </c>
      <c r="J4441" t="n">
        <v>1</v>
      </c>
      <c r="K4441">
        <f>E4441-F4441</f>
        <v/>
      </c>
      <c r="L4441" s="10">
        <f>IFERROR(K4441/E4441,0)</f>
        <v/>
      </c>
      <c r="M4441">
        <f>YEAR(A4441)</f>
        <v/>
      </c>
      <c r="N4441">
        <f>"Q"&amp;ROUNDUP(MONTH(A4441)/3,0)</f>
        <v/>
      </c>
      <c r="O4441">
        <f>TEXT(A4441,"mmm")</f>
        <v/>
      </c>
    </row>
    <row r="4442">
      <c r="A4442" s="13" t="n">
        <v>45778</v>
      </c>
      <c r="B4442" t="inlineStr">
        <is>
          <t>West</t>
        </is>
      </c>
      <c r="C4442" t="inlineStr">
        <is>
          <t>Retail Store</t>
        </is>
      </c>
      <c r="D4442" t="inlineStr">
        <is>
          <t>Sports</t>
        </is>
      </c>
      <c r="E4442" t="n">
        <v>27761.86</v>
      </c>
      <c r="F4442" t="n">
        <v>16850.35</v>
      </c>
      <c r="G4442" t="n">
        <v>28403.89</v>
      </c>
      <c r="H4442" t="n">
        <v>9</v>
      </c>
      <c r="I4442" t="n">
        <v>8</v>
      </c>
      <c r="J4442" t="n">
        <v>0</v>
      </c>
      <c r="K4442">
        <f>E4442-F4442</f>
        <v/>
      </c>
      <c r="L4442" s="10">
        <f>IFERROR(K4442/E4442,0)</f>
        <v/>
      </c>
      <c r="M4442">
        <f>YEAR(A4442)</f>
        <v/>
      </c>
      <c r="N4442">
        <f>"Q"&amp;ROUNDUP(MONTH(A4442)/3,0)</f>
        <v/>
      </c>
      <c r="O4442">
        <f>TEXT(A4442,"mmm")</f>
        <v/>
      </c>
    </row>
    <row r="4443">
      <c r="A4443" s="13" t="n">
        <v>45778</v>
      </c>
      <c r="B4443" t="inlineStr">
        <is>
          <t>West</t>
        </is>
      </c>
      <c r="C4443" t="inlineStr">
        <is>
          <t>Unknown</t>
        </is>
      </c>
      <c r="D4443" t="inlineStr">
        <is>
          <t>Beauty</t>
        </is>
      </c>
      <c r="E4443" t="n">
        <v>1432.79</v>
      </c>
      <c r="F4443" t="n">
        <v>777.92</v>
      </c>
      <c r="G4443" t="n">
        <v>1532.63</v>
      </c>
      <c r="H4443" t="n">
        <v>3</v>
      </c>
      <c r="I4443" t="n">
        <v>3</v>
      </c>
      <c r="J4443" t="n">
        <v>0</v>
      </c>
      <c r="K4443">
        <f>E4443-F4443</f>
        <v/>
      </c>
      <c r="L4443" s="10">
        <f>IFERROR(K4443/E4443,0)</f>
        <v/>
      </c>
      <c r="M4443">
        <f>YEAR(A4443)</f>
        <v/>
      </c>
      <c r="N4443">
        <f>"Q"&amp;ROUNDUP(MONTH(A4443)/3,0)</f>
        <v/>
      </c>
      <c r="O4443">
        <f>TEXT(A4443,"mmm")</f>
        <v/>
      </c>
    </row>
    <row r="4444">
      <c r="A4444" s="13" t="n">
        <v>45778</v>
      </c>
      <c r="B4444" t="inlineStr">
        <is>
          <t>West</t>
        </is>
      </c>
      <c r="C4444" t="inlineStr">
        <is>
          <t>Unknown</t>
        </is>
      </c>
      <c r="D4444" t="inlineStr">
        <is>
          <t>Electronics</t>
        </is>
      </c>
      <c r="E4444" t="n">
        <v>17748.25</v>
      </c>
      <c r="F4444" t="n">
        <v>16380.43</v>
      </c>
      <c r="G4444" t="n">
        <v>20310.28</v>
      </c>
      <c r="H4444" t="n">
        <v>2</v>
      </c>
      <c r="I4444" t="n">
        <v>2</v>
      </c>
      <c r="J4444" t="n">
        <v>0</v>
      </c>
      <c r="K4444">
        <f>E4444-F4444</f>
        <v/>
      </c>
      <c r="L4444" s="10">
        <f>IFERROR(K4444/E4444,0)</f>
        <v/>
      </c>
      <c r="M4444">
        <f>YEAR(A4444)</f>
        <v/>
      </c>
      <c r="N4444">
        <f>"Q"&amp;ROUNDUP(MONTH(A4444)/3,0)</f>
        <v/>
      </c>
      <c r="O4444">
        <f>TEXT(A4444,"mmm")</f>
        <v/>
      </c>
    </row>
    <row r="4445">
      <c r="A4445" s="13" t="n">
        <v>45778</v>
      </c>
      <c r="B4445" t="inlineStr">
        <is>
          <t>West</t>
        </is>
      </c>
      <c r="C4445" t="inlineStr">
        <is>
          <t>Unknown</t>
        </is>
      </c>
      <c r="D4445" t="inlineStr">
        <is>
          <t>Fashion</t>
        </is>
      </c>
      <c r="E4445" t="n">
        <v>4603.61</v>
      </c>
      <c r="F4445" t="n">
        <v>2510.53</v>
      </c>
      <c r="G4445" t="n">
        <v>4960.22</v>
      </c>
      <c r="H4445" t="n">
        <v>4</v>
      </c>
      <c r="I4445" t="n">
        <v>4</v>
      </c>
      <c r="J4445" t="n">
        <v>1</v>
      </c>
      <c r="K4445">
        <f>E4445-F4445</f>
        <v/>
      </c>
      <c r="L4445" s="10">
        <f>IFERROR(K4445/E4445,0)</f>
        <v/>
      </c>
      <c r="M4445">
        <f>YEAR(A4445)</f>
        <v/>
      </c>
      <c r="N4445">
        <f>"Q"&amp;ROUNDUP(MONTH(A4445)/3,0)</f>
        <v/>
      </c>
      <c r="O4445">
        <f>TEXT(A4445,"mmm")</f>
        <v/>
      </c>
    </row>
    <row r="4446">
      <c r="A4446" s="13" t="n">
        <v>45778</v>
      </c>
      <c r="B4446" t="inlineStr">
        <is>
          <t>West</t>
        </is>
      </c>
      <c r="C4446" t="inlineStr">
        <is>
          <t>Unknown</t>
        </is>
      </c>
      <c r="D4446" t="inlineStr">
        <is>
          <t>Home &amp; Kitchen</t>
        </is>
      </c>
      <c r="E4446" t="n">
        <v>1304.57</v>
      </c>
      <c r="F4446" t="n">
        <v>948.76</v>
      </c>
      <c r="G4446" t="n">
        <v>1534.79</v>
      </c>
      <c r="H4446" t="n">
        <v>1</v>
      </c>
      <c r="I4446" t="n">
        <v>1</v>
      </c>
      <c r="J4446" t="n">
        <v>0</v>
      </c>
      <c r="K4446">
        <f>E4446-F4446</f>
        <v/>
      </c>
      <c r="L4446" s="10">
        <f>IFERROR(K4446/E4446,0)</f>
        <v/>
      </c>
      <c r="M4446">
        <f>YEAR(A4446)</f>
        <v/>
      </c>
      <c r="N4446">
        <f>"Q"&amp;ROUNDUP(MONTH(A4446)/3,0)</f>
        <v/>
      </c>
      <c r="O4446">
        <f>TEXT(A4446,"mmm")</f>
        <v/>
      </c>
    </row>
    <row r="4447">
      <c r="A4447" s="13" t="n">
        <v>45778</v>
      </c>
      <c r="B4447" t="inlineStr">
        <is>
          <t>West</t>
        </is>
      </c>
      <c r="C4447" t="inlineStr">
        <is>
          <t>Website</t>
        </is>
      </c>
      <c r="D4447" t="inlineStr">
        <is>
          <t>Beauty</t>
        </is>
      </c>
      <c r="E4447" t="n">
        <v>14155.94</v>
      </c>
      <c r="F4447" t="n">
        <v>7840.03</v>
      </c>
      <c r="G4447" t="n">
        <v>14949.85</v>
      </c>
      <c r="H4447" t="n">
        <v>28</v>
      </c>
      <c r="I4447" t="n">
        <v>22</v>
      </c>
      <c r="J4447" t="n">
        <v>2</v>
      </c>
      <c r="K4447">
        <f>E4447-F4447</f>
        <v/>
      </c>
      <c r="L4447" s="10">
        <f>IFERROR(K4447/E4447,0)</f>
        <v/>
      </c>
      <c r="M4447">
        <f>YEAR(A4447)</f>
        <v/>
      </c>
      <c r="N4447">
        <f>"Q"&amp;ROUNDUP(MONTH(A4447)/3,0)</f>
        <v/>
      </c>
      <c r="O4447">
        <f>TEXT(A4447,"mmm")</f>
        <v/>
      </c>
    </row>
    <row r="4448">
      <c r="A4448" s="13" t="n">
        <v>45778</v>
      </c>
      <c r="B4448" t="inlineStr">
        <is>
          <t>West</t>
        </is>
      </c>
      <c r="C4448" t="inlineStr">
        <is>
          <t>Website</t>
        </is>
      </c>
      <c r="D4448" t="inlineStr">
        <is>
          <t>Books</t>
        </is>
      </c>
      <c r="E4448" t="n">
        <v>12675.87</v>
      </c>
      <c r="F4448" t="n">
        <v>8877</v>
      </c>
      <c r="G4448" t="n">
        <v>13471.34</v>
      </c>
      <c r="H4448" t="n">
        <v>25</v>
      </c>
      <c r="I4448" t="n">
        <v>21</v>
      </c>
      <c r="J4448" t="n">
        <v>0</v>
      </c>
      <c r="K4448">
        <f>E4448-F4448</f>
        <v/>
      </c>
      <c r="L4448" s="10">
        <f>IFERROR(K4448/E4448,0)</f>
        <v/>
      </c>
      <c r="M4448">
        <f>YEAR(A4448)</f>
        <v/>
      </c>
      <c r="N4448">
        <f>"Q"&amp;ROUNDUP(MONTH(A4448)/3,0)</f>
        <v/>
      </c>
      <c r="O4448">
        <f>TEXT(A4448,"mmm")</f>
        <v/>
      </c>
    </row>
    <row r="4449">
      <c r="A4449" s="13" t="n">
        <v>45778</v>
      </c>
      <c r="B4449" t="inlineStr">
        <is>
          <t>West</t>
        </is>
      </c>
      <c r="C4449" t="inlineStr">
        <is>
          <t>Website</t>
        </is>
      </c>
      <c r="D4449" t="inlineStr">
        <is>
          <t>Electronics</t>
        </is>
      </c>
      <c r="E4449" t="n">
        <v>587342.63</v>
      </c>
      <c r="F4449" t="n">
        <v>534379.26</v>
      </c>
      <c r="G4449" t="n">
        <v>637272.21</v>
      </c>
      <c r="H4449" t="n">
        <v>56</v>
      </c>
      <c r="I4449" t="n">
        <v>45</v>
      </c>
      <c r="J4449" t="n">
        <v>6</v>
      </c>
      <c r="K4449">
        <f>E4449-F4449</f>
        <v/>
      </c>
      <c r="L4449" s="10">
        <f>IFERROR(K4449/E4449,0)</f>
        <v/>
      </c>
      <c r="M4449">
        <f>YEAR(A4449)</f>
        <v/>
      </c>
      <c r="N4449">
        <f>"Q"&amp;ROUNDUP(MONTH(A4449)/3,0)</f>
        <v/>
      </c>
      <c r="O4449">
        <f>TEXT(A4449,"mmm")</f>
        <v/>
      </c>
    </row>
    <row r="4450">
      <c r="A4450" s="13" t="n">
        <v>45778</v>
      </c>
      <c r="B4450" t="inlineStr">
        <is>
          <t>West</t>
        </is>
      </c>
      <c r="C4450" t="inlineStr">
        <is>
          <t>Website</t>
        </is>
      </c>
      <c r="D4450" t="inlineStr">
        <is>
          <t>Fashion</t>
        </is>
      </c>
      <c r="E4450" t="n">
        <v>103738.91</v>
      </c>
      <c r="F4450" t="n">
        <v>56562.1</v>
      </c>
      <c r="G4450" t="n">
        <v>111233.92</v>
      </c>
      <c r="H4450" t="n">
        <v>68</v>
      </c>
      <c r="I4450" t="n">
        <v>53</v>
      </c>
      <c r="J4450" t="n">
        <v>7</v>
      </c>
      <c r="K4450">
        <f>E4450-F4450</f>
        <v/>
      </c>
      <c r="L4450" s="10">
        <f>IFERROR(K4450/E4450,0)</f>
        <v/>
      </c>
      <c r="M4450">
        <f>YEAR(A4450)</f>
        <v/>
      </c>
      <c r="N4450">
        <f>"Q"&amp;ROUNDUP(MONTH(A4450)/3,0)</f>
        <v/>
      </c>
      <c r="O4450">
        <f>TEXT(A4450,"mmm")</f>
        <v/>
      </c>
    </row>
    <row r="4451">
      <c r="A4451" s="13" t="n">
        <v>45778</v>
      </c>
      <c r="B4451" t="inlineStr">
        <is>
          <t>West</t>
        </is>
      </c>
      <c r="C4451" t="inlineStr">
        <is>
          <t>Website</t>
        </is>
      </c>
      <c r="D4451" t="inlineStr">
        <is>
          <t>Grocery</t>
        </is>
      </c>
      <c r="E4451" t="n">
        <v>39451.41</v>
      </c>
      <c r="F4451" t="n">
        <v>33614</v>
      </c>
      <c r="G4451" t="n">
        <v>43040.07</v>
      </c>
      <c r="H4451" t="n">
        <v>87</v>
      </c>
      <c r="I4451" t="n">
        <v>34</v>
      </c>
      <c r="J4451" t="n">
        <v>0</v>
      </c>
      <c r="K4451">
        <f>E4451-F4451</f>
        <v/>
      </c>
      <c r="L4451" s="10">
        <f>IFERROR(K4451/E4451,0)</f>
        <v/>
      </c>
      <c r="M4451">
        <f>YEAR(A4451)</f>
        <v/>
      </c>
      <c r="N4451">
        <f>"Q"&amp;ROUNDUP(MONTH(A4451)/3,0)</f>
        <v/>
      </c>
      <c r="O4451">
        <f>TEXT(A4451,"mmm")</f>
        <v/>
      </c>
    </row>
    <row r="4452">
      <c r="A4452" s="13" t="n">
        <v>45778</v>
      </c>
      <c r="B4452" t="inlineStr">
        <is>
          <t>West</t>
        </is>
      </c>
      <c r="C4452" t="inlineStr">
        <is>
          <t>Website</t>
        </is>
      </c>
      <c r="D4452" t="inlineStr">
        <is>
          <t>Home &amp; Kitchen</t>
        </is>
      </c>
      <c r="E4452" t="n">
        <v>79888.24000000001</v>
      </c>
      <c r="F4452" t="n">
        <v>55014.51</v>
      </c>
      <c r="G4452" t="n">
        <v>86983.31</v>
      </c>
      <c r="H4452" t="n">
        <v>39</v>
      </c>
      <c r="I4452" t="n">
        <v>29</v>
      </c>
      <c r="J4452" t="n">
        <v>1</v>
      </c>
      <c r="K4452">
        <f>E4452-F4452</f>
        <v/>
      </c>
      <c r="L4452" s="10">
        <f>IFERROR(K4452/E4452,0)</f>
        <v/>
      </c>
      <c r="M4452">
        <f>YEAR(A4452)</f>
        <v/>
      </c>
      <c r="N4452">
        <f>"Q"&amp;ROUNDUP(MONTH(A4452)/3,0)</f>
        <v/>
      </c>
      <c r="O4452">
        <f>TEXT(A4452,"mmm")</f>
        <v/>
      </c>
    </row>
    <row r="4453">
      <c r="A4453" s="13" t="n">
        <v>45778</v>
      </c>
      <c r="B4453" t="inlineStr">
        <is>
          <t>West</t>
        </is>
      </c>
      <c r="C4453" t="inlineStr">
        <is>
          <t>Website</t>
        </is>
      </c>
      <c r="D4453" t="inlineStr">
        <is>
          <t>Sports</t>
        </is>
      </c>
      <c r="E4453" t="n">
        <v>41889.35</v>
      </c>
      <c r="F4453" t="n">
        <v>26338.28</v>
      </c>
      <c r="G4453" t="n">
        <v>43901.07</v>
      </c>
      <c r="H4453" t="n">
        <v>21</v>
      </c>
      <c r="I4453" t="n">
        <v>18</v>
      </c>
      <c r="J4453" t="n">
        <v>3</v>
      </c>
      <c r="K4453">
        <f>E4453-F4453</f>
        <v/>
      </c>
      <c r="L4453" s="10">
        <f>IFERROR(K4453/E4453,0)</f>
        <v/>
      </c>
      <c r="M4453">
        <f>YEAR(A4453)</f>
        <v/>
      </c>
      <c r="N4453">
        <f>"Q"&amp;ROUNDUP(MONTH(A4453)/3,0)</f>
        <v/>
      </c>
      <c r="O4453">
        <f>TEXT(A4453,"mmm")</f>
        <v/>
      </c>
    </row>
    <row r="4454">
      <c r="A4454" s="13" t="n">
        <v>45778</v>
      </c>
      <c r="B4454" t="inlineStr">
        <is>
          <t>West</t>
        </is>
      </c>
      <c r="C4454" t="inlineStr">
        <is>
          <t>Website</t>
        </is>
      </c>
      <c r="D4454" t="inlineStr">
        <is>
          <t>Unknown</t>
        </is>
      </c>
      <c r="E4454" t="n">
        <v>6099.14</v>
      </c>
      <c r="F4454" t="n">
        <v>4034.82</v>
      </c>
      <c r="G4454" t="n">
        <v>6099.14</v>
      </c>
      <c r="H4454" t="n">
        <v>1</v>
      </c>
      <c r="I4454" t="n">
        <v>1</v>
      </c>
      <c r="J4454" t="n">
        <v>0</v>
      </c>
      <c r="K4454">
        <f>E4454-F4454</f>
        <v/>
      </c>
      <c r="L4454" s="10">
        <f>IFERROR(K4454/E4454,0)</f>
        <v/>
      </c>
      <c r="M4454">
        <f>YEAR(A4454)</f>
        <v/>
      </c>
      <c r="N4454">
        <f>"Q"&amp;ROUNDUP(MONTH(A4454)/3,0)</f>
        <v/>
      </c>
      <c r="O4454">
        <f>TEXT(A4454,"mmm")</f>
        <v/>
      </c>
    </row>
    <row r="4455">
      <c r="A4455" s="13" t="n">
        <v>45809</v>
      </c>
      <c r="B4455" t="inlineStr">
        <is>
          <t>Central</t>
        </is>
      </c>
      <c r="C4455" t="inlineStr">
        <is>
          <t>Marketplace</t>
        </is>
      </c>
      <c r="D4455" t="inlineStr">
        <is>
          <t>Beauty</t>
        </is>
      </c>
      <c r="E4455" t="n">
        <v>3960.77</v>
      </c>
      <c r="F4455" t="n">
        <v>2316</v>
      </c>
      <c r="G4455" t="n">
        <v>4436.72</v>
      </c>
      <c r="H4455" t="n">
        <v>8</v>
      </c>
      <c r="I4455" t="n">
        <v>7</v>
      </c>
      <c r="J4455" t="n">
        <v>0</v>
      </c>
      <c r="K4455">
        <f>E4455-F4455</f>
        <v/>
      </c>
      <c r="L4455" s="10">
        <f>IFERROR(K4455/E4455,0)</f>
        <v/>
      </c>
      <c r="M4455">
        <f>YEAR(A4455)</f>
        <v/>
      </c>
      <c r="N4455">
        <f>"Q"&amp;ROUNDUP(MONTH(A4455)/3,0)</f>
        <v/>
      </c>
      <c r="O4455">
        <f>TEXT(A4455,"mmm")</f>
        <v/>
      </c>
    </row>
    <row r="4456">
      <c r="A4456" s="13" t="n">
        <v>45809</v>
      </c>
      <c r="B4456" t="inlineStr">
        <is>
          <t>Central</t>
        </is>
      </c>
      <c r="C4456" t="inlineStr">
        <is>
          <t>Marketplace</t>
        </is>
      </c>
      <c r="D4456" t="inlineStr">
        <is>
          <t>Books</t>
        </is>
      </c>
      <c r="E4456" t="n">
        <v>3331.81</v>
      </c>
      <c r="F4456" t="n">
        <v>2491.26</v>
      </c>
      <c r="G4456" t="n">
        <v>3616.87</v>
      </c>
      <c r="H4456" t="n">
        <v>6</v>
      </c>
      <c r="I4456" t="n">
        <v>4</v>
      </c>
      <c r="J4456" t="n">
        <v>0</v>
      </c>
      <c r="K4456">
        <f>E4456-F4456</f>
        <v/>
      </c>
      <c r="L4456" s="10">
        <f>IFERROR(K4456/E4456,0)</f>
        <v/>
      </c>
      <c r="M4456">
        <f>YEAR(A4456)</f>
        <v/>
      </c>
      <c r="N4456">
        <f>"Q"&amp;ROUNDUP(MONTH(A4456)/3,0)</f>
        <v/>
      </c>
      <c r="O4456">
        <f>TEXT(A4456,"mmm")</f>
        <v/>
      </c>
    </row>
    <row r="4457">
      <c r="A4457" s="13" t="n">
        <v>45809</v>
      </c>
      <c r="B4457" t="inlineStr">
        <is>
          <t>Central</t>
        </is>
      </c>
      <c r="C4457" t="inlineStr">
        <is>
          <t>Marketplace</t>
        </is>
      </c>
      <c r="D4457" t="inlineStr">
        <is>
          <t>Electronics</t>
        </is>
      </c>
      <c r="E4457" t="n">
        <v>177034.5</v>
      </c>
      <c r="F4457" t="n">
        <v>166552.68</v>
      </c>
      <c r="G4457" t="n">
        <v>200540.51</v>
      </c>
      <c r="H4457" t="n">
        <v>19</v>
      </c>
      <c r="I4457" t="n">
        <v>16</v>
      </c>
      <c r="J4457" t="n">
        <v>1</v>
      </c>
      <c r="K4457">
        <f>E4457-F4457</f>
        <v/>
      </c>
      <c r="L4457" s="10">
        <f>IFERROR(K4457/E4457,0)</f>
        <v/>
      </c>
      <c r="M4457">
        <f>YEAR(A4457)</f>
        <v/>
      </c>
      <c r="N4457">
        <f>"Q"&amp;ROUNDUP(MONTH(A4457)/3,0)</f>
        <v/>
      </c>
      <c r="O4457">
        <f>TEXT(A4457,"mmm")</f>
        <v/>
      </c>
    </row>
    <row r="4458">
      <c r="A4458" s="13" t="n">
        <v>45809</v>
      </c>
      <c r="B4458" t="inlineStr">
        <is>
          <t>Central</t>
        </is>
      </c>
      <c r="C4458" t="inlineStr">
        <is>
          <t>Marketplace</t>
        </is>
      </c>
      <c r="D4458" t="inlineStr">
        <is>
          <t>Fashion</t>
        </is>
      </c>
      <c r="E4458" t="n">
        <v>13406.7</v>
      </c>
      <c r="F4458" t="n">
        <v>7937.91</v>
      </c>
      <c r="G4458" t="n">
        <v>15496.08</v>
      </c>
      <c r="H4458" t="n">
        <v>13</v>
      </c>
      <c r="I4458" t="n">
        <v>11</v>
      </c>
      <c r="J4458" t="n">
        <v>2</v>
      </c>
      <c r="K4458">
        <f>E4458-F4458</f>
        <v/>
      </c>
      <c r="L4458" s="10">
        <f>IFERROR(K4458/E4458,0)</f>
        <v/>
      </c>
      <c r="M4458">
        <f>YEAR(A4458)</f>
        <v/>
      </c>
      <c r="N4458">
        <f>"Q"&amp;ROUNDUP(MONTH(A4458)/3,0)</f>
        <v/>
      </c>
      <c r="O4458">
        <f>TEXT(A4458,"mmm")</f>
        <v/>
      </c>
    </row>
    <row r="4459">
      <c r="A4459" s="13" t="n">
        <v>45809</v>
      </c>
      <c r="B4459" t="inlineStr">
        <is>
          <t>Central</t>
        </is>
      </c>
      <c r="C4459" t="inlineStr">
        <is>
          <t>Marketplace</t>
        </is>
      </c>
      <c r="D4459" t="inlineStr">
        <is>
          <t>Grocery</t>
        </is>
      </c>
      <c r="E4459" t="n">
        <v>10530.79</v>
      </c>
      <c r="F4459" t="n">
        <v>8865.629999999999</v>
      </c>
      <c r="G4459" t="n">
        <v>11483.32</v>
      </c>
      <c r="H4459" t="n">
        <v>33</v>
      </c>
      <c r="I4459" t="n">
        <v>12</v>
      </c>
      <c r="J4459" t="n">
        <v>0</v>
      </c>
      <c r="K4459">
        <f>E4459-F4459</f>
        <v/>
      </c>
      <c r="L4459" s="10">
        <f>IFERROR(K4459/E4459,0)</f>
        <v/>
      </c>
      <c r="M4459">
        <f>YEAR(A4459)</f>
        <v/>
      </c>
      <c r="N4459">
        <f>"Q"&amp;ROUNDUP(MONTH(A4459)/3,0)</f>
        <v/>
      </c>
      <c r="O4459">
        <f>TEXT(A4459,"mmm")</f>
        <v/>
      </c>
    </row>
    <row r="4460">
      <c r="A4460" s="13" t="n">
        <v>45809</v>
      </c>
      <c r="B4460" t="inlineStr">
        <is>
          <t>Central</t>
        </is>
      </c>
      <c r="C4460" t="inlineStr">
        <is>
          <t>Marketplace</t>
        </is>
      </c>
      <c r="D4460" t="inlineStr">
        <is>
          <t>Home &amp; Kitchen</t>
        </is>
      </c>
      <c r="E4460" t="n">
        <v>25967.85</v>
      </c>
      <c r="F4460" t="n">
        <v>18506.27</v>
      </c>
      <c r="G4460" t="n">
        <v>28442.85</v>
      </c>
      <c r="H4460" t="n">
        <v>13</v>
      </c>
      <c r="I4460" t="n">
        <v>9</v>
      </c>
      <c r="J4460" t="n">
        <v>1</v>
      </c>
      <c r="K4460">
        <f>E4460-F4460</f>
        <v/>
      </c>
      <c r="L4460" s="10">
        <f>IFERROR(K4460/E4460,0)</f>
        <v/>
      </c>
      <c r="M4460">
        <f>YEAR(A4460)</f>
        <v/>
      </c>
      <c r="N4460">
        <f>"Q"&amp;ROUNDUP(MONTH(A4460)/3,0)</f>
        <v/>
      </c>
      <c r="O4460">
        <f>TEXT(A4460,"mmm")</f>
        <v/>
      </c>
    </row>
    <row r="4461">
      <c r="A4461" s="13" t="n">
        <v>45809</v>
      </c>
      <c r="B4461" t="inlineStr">
        <is>
          <t>Central</t>
        </is>
      </c>
      <c r="C4461" t="inlineStr">
        <is>
          <t>Marketplace</t>
        </is>
      </c>
      <c r="D4461" t="inlineStr">
        <is>
          <t>Sports</t>
        </is>
      </c>
      <c r="E4461" t="n">
        <v>15993.39</v>
      </c>
      <c r="F4461" t="n">
        <v>12262.53</v>
      </c>
      <c r="G4461" t="n">
        <v>18398.02</v>
      </c>
      <c r="H4461" t="n">
        <v>10</v>
      </c>
      <c r="I4461" t="n">
        <v>8</v>
      </c>
      <c r="J4461" t="n">
        <v>2</v>
      </c>
      <c r="K4461">
        <f>E4461-F4461</f>
        <v/>
      </c>
      <c r="L4461" s="10">
        <f>IFERROR(K4461/E4461,0)</f>
        <v/>
      </c>
      <c r="M4461">
        <f>YEAR(A4461)</f>
        <v/>
      </c>
      <c r="N4461">
        <f>"Q"&amp;ROUNDUP(MONTH(A4461)/3,0)</f>
        <v/>
      </c>
      <c r="O4461">
        <f>TEXT(A4461,"mmm")</f>
        <v/>
      </c>
    </row>
    <row r="4462">
      <c r="A4462" s="13" t="n">
        <v>45809</v>
      </c>
      <c r="B4462" t="inlineStr">
        <is>
          <t>Central</t>
        </is>
      </c>
      <c r="C4462" t="inlineStr">
        <is>
          <t>Mobile App</t>
        </is>
      </c>
      <c r="D4462" t="inlineStr">
        <is>
          <t>Beauty</t>
        </is>
      </c>
      <c r="E4462" t="n">
        <v>9739.860000000001</v>
      </c>
      <c r="F4462" t="n">
        <v>5406.73</v>
      </c>
      <c r="G4462" t="n">
        <v>10420.13</v>
      </c>
      <c r="H4462" t="n">
        <v>16</v>
      </c>
      <c r="I4462" t="n">
        <v>14</v>
      </c>
      <c r="J4462" t="n">
        <v>0</v>
      </c>
      <c r="K4462">
        <f>E4462-F4462</f>
        <v/>
      </c>
      <c r="L4462" s="10">
        <f>IFERROR(K4462/E4462,0)</f>
        <v/>
      </c>
      <c r="M4462">
        <f>YEAR(A4462)</f>
        <v/>
      </c>
      <c r="N4462">
        <f>"Q"&amp;ROUNDUP(MONTH(A4462)/3,0)</f>
        <v/>
      </c>
      <c r="O4462">
        <f>TEXT(A4462,"mmm")</f>
        <v/>
      </c>
    </row>
    <row r="4463">
      <c r="A4463" s="13" t="n">
        <v>45809</v>
      </c>
      <c r="B4463" t="inlineStr">
        <is>
          <t>Central</t>
        </is>
      </c>
      <c r="C4463" t="inlineStr">
        <is>
          <t>Mobile App</t>
        </is>
      </c>
      <c r="D4463" t="inlineStr">
        <is>
          <t>Books</t>
        </is>
      </c>
      <c r="E4463" t="n">
        <v>2380.39</v>
      </c>
      <c r="F4463" t="n">
        <v>1687.86</v>
      </c>
      <c r="G4463" t="n">
        <v>2580.7</v>
      </c>
      <c r="H4463" t="n">
        <v>4</v>
      </c>
      <c r="I4463" t="n">
        <v>4</v>
      </c>
      <c r="J4463" t="n">
        <v>1</v>
      </c>
      <c r="K4463">
        <f>E4463-F4463</f>
        <v/>
      </c>
      <c r="L4463" s="10">
        <f>IFERROR(K4463/E4463,0)</f>
        <v/>
      </c>
      <c r="M4463">
        <f>YEAR(A4463)</f>
        <v/>
      </c>
      <c r="N4463">
        <f>"Q"&amp;ROUNDUP(MONTH(A4463)/3,0)</f>
        <v/>
      </c>
      <c r="O4463">
        <f>TEXT(A4463,"mmm")</f>
        <v/>
      </c>
    </row>
    <row r="4464">
      <c r="A4464" s="13" t="n">
        <v>45809</v>
      </c>
      <c r="B4464" t="inlineStr">
        <is>
          <t>Central</t>
        </is>
      </c>
      <c r="C4464" t="inlineStr">
        <is>
          <t>Mobile App</t>
        </is>
      </c>
      <c r="D4464" t="inlineStr">
        <is>
          <t>Electronics</t>
        </is>
      </c>
      <c r="E4464" t="n">
        <v>317665.62</v>
      </c>
      <c r="F4464" t="n">
        <v>282005.68</v>
      </c>
      <c r="G4464" t="n">
        <v>340269.19</v>
      </c>
      <c r="H4464" t="n">
        <v>22</v>
      </c>
      <c r="I4464" t="n">
        <v>14</v>
      </c>
      <c r="J4464" t="n">
        <v>0</v>
      </c>
      <c r="K4464">
        <f>E4464-F4464</f>
        <v/>
      </c>
      <c r="L4464" s="10">
        <f>IFERROR(K4464/E4464,0)</f>
        <v/>
      </c>
      <c r="M4464">
        <f>YEAR(A4464)</f>
        <v/>
      </c>
      <c r="N4464">
        <f>"Q"&amp;ROUNDUP(MONTH(A4464)/3,0)</f>
        <v/>
      </c>
      <c r="O4464">
        <f>TEXT(A4464,"mmm")</f>
        <v/>
      </c>
    </row>
    <row r="4465">
      <c r="A4465" s="13" t="n">
        <v>45809</v>
      </c>
      <c r="B4465" t="inlineStr">
        <is>
          <t>Central</t>
        </is>
      </c>
      <c r="C4465" t="inlineStr">
        <is>
          <t>Mobile App</t>
        </is>
      </c>
      <c r="D4465" t="inlineStr">
        <is>
          <t>Fashion</t>
        </is>
      </c>
      <c r="E4465" t="n">
        <v>56986.53</v>
      </c>
      <c r="F4465" t="n">
        <v>30775.53</v>
      </c>
      <c r="G4465" t="n">
        <v>62050.32</v>
      </c>
      <c r="H4465" t="n">
        <v>31</v>
      </c>
      <c r="I4465" t="n">
        <v>27</v>
      </c>
      <c r="J4465" t="n">
        <v>5</v>
      </c>
      <c r="K4465">
        <f>E4465-F4465</f>
        <v/>
      </c>
      <c r="L4465" s="10">
        <f>IFERROR(K4465/E4465,0)</f>
        <v/>
      </c>
      <c r="M4465">
        <f>YEAR(A4465)</f>
        <v/>
      </c>
      <c r="N4465">
        <f>"Q"&amp;ROUNDUP(MONTH(A4465)/3,0)</f>
        <v/>
      </c>
      <c r="O4465">
        <f>TEXT(A4465,"mmm")</f>
        <v/>
      </c>
    </row>
    <row r="4466">
      <c r="A4466" s="13" t="n">
        <v>45809</v>
      </c>
      <c r="B4466" t="inlineStr">
        <is>
          <t>Central</t>
        </is>
      </c>
      <c r="C4466" t="inlineStr">
        <is>
          <t>Mobile App</t>
        </is>
      </c>
      <c r="D4466" t="inlineStr">
        <is>
          <t>Grocery</t>
        </is>
      </c>
      <c r="E4466" t="n">
        <v>16058.98</v>
      </c>
      <c r="F4466" t="n">
        <v>12949.85</v>
      </c>
      <c r="G4466" t="n">
        <v>16757.21</v>
      </c>
      <c r="H4466" t="n">
        <v>47</v>
      </c>
      <c r="I4466" t="n">
        <v>18</v>
      </c>
      <c r="J4466" t="n">
        <v>0</v>
      </c>
      <c r="K4466">
        <f>E4466-F4466</f>
        <v/>
      </c>
      <c r="L4466" s="10">
        <f>IFERROR(K4466/E4466,0)</f>
        <v/>
      </c>
      <c r="M4466">
        <f>YEAR(A4466)</f>
        <v/>
      </c>
      <c r="N4466">
        <f>"Q"&amp;ROUNDUP(MONTH(A4466)/3,0)</f>
        <v/>
      </c>
      <c r="O4466">
        <f>TEXT(A4466,"mmm")</f>
        <v/>
      </c>
    </row>
    <row r="4467">
      <c r="A4467" s="13" t="n">
        <v>45809</v>
      </c>
      <c r="B4467" t="inlineStr">
        <is>
          <t>Central</t>
        </is>
      </c>
      <c r="C4467" t="inlineStr">
        <is>
          <t>Mobile App</t>
        </is>
      </c>
      <c r="D4467" t="inlineStr">
        <is>
          <t>Home &amp; Kitchen</t>
        </is>
      </c>
      <c r="E4467" t="n">
        <v>30288</v>
      </c>
      <c r="F4467" t="n">
        <v>21159.31</v>
      </c>
      <c r="G4467" t="n">
        <v>32453.41</v>
      </c>
      <c r="H4467" t="n">
        <v>15</v>
      </c>
      <c r="I4467" t="n">
        <v>14</v>
      </c>
      <c r="J4467" t="n">
        <v>1</v>
      </c>
      <c r="K4467">
        <f>E4467-F4467</f>
        <v/>
      </c>
      <c r="L4467" s="10">
        <f>IFERROR(K4467/E4467,0)</f>
        <v/>
      </c>
      <c r="M4467">
        <f>YEAR(A4467)</f>
        <v/>
      </c>
      <c r="N4467">
        <f>"Q"&amp;ROUNDUP(MONTH(A4467)/3,0)</f>
        <v/>
      </c>
      <c r="O4467">
        <f>TEXT(A4467,"mmm")</f>
        <v/>
      </c>
    </row>
    <row r="4468">
      <c r="A4468" s="13" t="n">
        <v>45809</v>
      </c>
      <c r="B4468" t="inlineStr">
        <is>
          <t>Central</t>
        </is>
      </c>
      <c r="C4468" t="inlineStr">
        <is>
          <t>Mobile App</t>
        </is>
      </c>
      <c r="D4468" t="inlineStr">
        <is>
          <t>Sports</t>
        </is>
      </c>
      <c r="E4468" t="n">
        <v>8247.040000000001</v>
      </c>
      <c r="F4468" t="n">
        <v>5618.44</v>
      </c>
      <c r="G4468" t="n">
        <v>8971.860000000001</v>
      </c>
      <c r="H4468" t="n">
        <v>5</v>
      </c>
      <c r="I4468" t="n">
        <v>5</v>
      </c>
      <c r="J4468" t="n">
        <v>0</v>
      </c>
      <c r="K4468">
        <f>E4468-F4468</f>
        <v/>
      </c>
      <c r="L4468" s="10">
        <f>IFERROR(K4468/E4468,0)</f>
        <v/>
      </c>
      <c r="M4468">
        <f>YEAR(A4468)</f>
        <v/>
      </c>
      <c r="N4468">
        <f>"Q"&amp;ROUNDUP(MONTH(A4468)/3,0)</f>
        <v/>
      </c>
      <c r="O4468">
        <f>TEXT(A4468,"mmm")</f>
        <v/>
      </c>
    </row>
    <row r="4469">
      <c r="A4469" s="13" t="n">
        <v>45809</v>
      </c>
      <c r="B4469" t="inlineStr">
        <is>
          <t>Central</t>
        </is>
      </c>
      <c r="C4469" t="inlineStr">
        <is>
          <t>Retail Store</t>
        </is>
      </c>
      <c r="D4469" t="inlineStr">
        <is>
          <t>Beauty</t>
        </is>
      </c>
      <c r="E4469" t="n">
        <v>5409.46</v>
      </c>
      <c r="F4469" t="n">
        <v>3115.5</v>
      </c>
      <c r="G4469" t="n">
        <v>5758.43</v>
      </c>
      <c r="H4469" t="n">
        <v>6</v>
      </c>
      <c r="I4469" t="n">
        <v>4</v>
      </c>
      <c r="J4469" t="n">
        <v>0</v>
      </c>
      <c r="K4469">
        <f>E4469-F4469</f>
        <v/>
      </c>
      <c r="L4469" s="10">
        <f>IFERROR(K4469/E4469,0)</f>
        <v/>
      </c>
      <c r="M4469">
        <f>YEAR(A4469)</f>
        <v/>
      </c>
      <c r="N4469">
        <f>"Q"&amp;ROUNDUP(MONTH(A4469)/3,0)</f>
        <v/>
      </c>
      <c r="O4469">
        <f>TEXT(A4469,"mmm")</f>
        <v/>
      </c>
    </row>
    <row r="4470">
      <c r="A4470" s="13" t="n">
        <v>45809</v>
      </c>
      <c r="B4470" t="inlineStr">
        <is>
          <t>Central</t>
        </is>
      </c>
      <c r="C4470" t="inlineStr">
        <is>
          <t>Retail Store</t>
        </is>
      </c>
      <c r="D4470" t="inlineStr">
        <is>
          <t>Books</t>
        </is>
      </c>
      <c r="E4470" t="n">
        <v>1002.75</v>
      </c>
      <c r="F4470" t="n">
        <v>738.65</v>
      </c>
      <c r="G4470" t="n">
        <v>1057.8</v>
      </c>
      <c r="H4470" t="n">
        <v>2</v>
      </c>
      <c r="I4470" t="n">
        <v>2</v>
      </c>
      <c r="J4470" t="n">
        <v>0</v>
      </c>
      <c r="K4470">
        <f>E4470-F4470</f>
        <v/>
      </c>
      <c r="L4470" s="10">
        <f>IFERROR(K4470/E4470,0)</f>
        <v/>
      </c>
      <c r="M4470">
        <f>YEAR(A4470)</f>
        <v/>
      </c>
      <c r="N4470">
        <f>"Q"&amp;ROUNDUP(MONTH(A4470)/3,0)</f>
        <v/>
      </c>
      <c r="O4470">
        <f>TEXT(A4470,"mmm")</f>
        <v/>
      </c>
    </row>
    <row r="4471">
      <c r="A4471" s="13" t="n">
        <v>45809</v>
      </c>
      <c r="B4471" t="inlineStr">
        <is>
          <t>Central</t>
        </is>
      </c>
      <c r="C4471" t="inlineStr">
        <is>
          <t>Retail Store</t>
        </is>
      </c>
      <c r="D4471" t="inlineStr">
        <is>
          <t>Electronics</t>
        </is>
      </c>
      <c r="E4471" t="n">
        <v>32608.35</v>
      </c>
      <c r="F4471" t="n">
        <v>29051</v>
      </c>
      <c r="G4471" t="n">
        <v>34324.57</v>
      </c>
      <c r="H4471" t="n">
        <v>5</v>
      </c>
      <c r="I4471" t="n">
        <v>4</v>
      </c>
      <c r="J4471" t="n">
        <v>0</v>
      </c>
      <c r="K4471">
        <f>E4471-F4471</f>
        <v/>
      </c>
      <c r="L4471" s="10">
        <f>IFERROR(K4471/E4471,0)</f>
        <v/>
      </c>
      <c r="M4471">
        <f>YEAR(A4471)</f>
        <v/>
      </c>
      <c r="N4471">
        <f>"Q"&amp;ROUNDUP(MONTH(A4471)/3,0)</f>
        <v/>
      </c>
      <c r="O4471">
        <f>TEXT(A4471,"mmm")</f>
        <v/>
      </c>
    </row>
    <row r="4472">
      <c r="A4472" s="13" t="n">
        <v>45809</v>
      </c>
      <c r="B4472" t="inlineStr">
        <is>
          <t>Central</t>
        </is>
      </c>
      <c r="C4472" t="inlineStr">
        <is>
          <t>Retail Store</t>
        </is>
      </c>
      <c r="D4472" t="inlineStr">
        <is>
          <t>Fashion</t>
        </is>
      </c>
      <c r="E4472" t="n">
        <v>12620.26</v>
      </c>
      <c r="F4472" t="n">
        <v>7279.25</v>
      </c>
      <c r="G4472" t="n">
        <v>13529.72</v>
      </c>
      <c r="H4472" t="n">
        <v>11</v>
      </c>
      <c r="I4472" t="n">
        <v>8</v>
      </c>
      <c r="J4472" t="n">
        <v>2</v>
      </c>
      <c r="K4472">
        <f>E4472-F4472</f>
        <v/>
      </c>
      <c r="L4472" s="10">
        <f>IFERROR(K4472/E4472,0)</f>
        <v/>
      </c>
      <c r="M4472">
        <f>YEAR(A4472)</f>
        <v/>
      </c>
      <c r="N4472">
        <f>"Q"&amp;ROUNDUP(MONTH(A4472)/3,0)</f>
        <v/>
      </c>
      <c r="O4472">
        <f>TEXT(A4472,"mmm")</f>
        <v/>
      </c>
    </row>
    <row r="4473">
      <c r="A4473" s="13" t="n">
        <v>45809</v>
      </c>
      <c r="B4473" t="inlineStr">
        <is>
          <t>Central</t>
        </is>
      </c>
      <c r="C4473" t="inlineStr">
        <is>
          <t>Retail Store</t>
        </is>
      </c>
      <c r="D4473" t="inlineStr">
        <is>
          <t>Grocery</t>
        </is>
      </c>
      <c r="E4473" t="n">
        <v>5164.59</v>
      </c>
      <c r="F4473" t="n">
        <v>4097.75</v>
      </c>
      <c r="G4473" t="n">
        <v>5318.21</v>
      </c>
      <c r="H4473" t="n">
        <v>13</v>
      </c>
      <c r="I4473" t="n">
        <v>6</v>
      </c>
      <c r="J4473" t="n">
        <v>0</v>
      </c>
      <c r="K4473">
        <f>E4473-F4473</f>
        <v/>
      </c>
      <c r="L4473" s="10">
        <f>IFERROR(K4473/E4473,0)</f>
        <v/>
      </c>
      <c r="M4473">
        <f>YEAR(A4473)</f>
        <v/>
      </c>
      <c r="N4473">
        <f>"Q"&amp;ROUNDUP(MONTH(A4473)/3,0)</f>
        <v/>
      </c>
      <c r="O4473">
        <f>TEXT(A4473,"mmm")</f>
        <v/>
      </c>
    </row>
    <row r="4474">
      <c r="A4474" s="13" t="n">
        <v>45809</v>
      </c>
      <c r="B4474" t="inlineStr">
        <is>
          <t>Central</t>
        </is>
      </c>
      <c r="C4474" t="inlineStr">
        <is>
          <t>Retail Store</t>
        </is>
      </c>
      <c r="D4474" t="inlineStr">
        <is>
          <t>Home &amp; Kitchen</t>
        </is>
      </c>
      <c r="E4474" t="n">
        <v>3988.45</v>
      </c>
      <c r="F4474" t="n">
        <v>2715.3</v>
      </c>
      <c r="G4474" t="n">
        <v>4074.38</v>
      </c>
      <c r="H4474" t="n">
        <v>3</v>
      </c>
      <c r="I4474" t="n">
        <v>2</v>
      </c>
      <c r="J4474" t="n">
        <v>0</v>
      </c>
      <c r="K4474">
        <f>E4474-F4474</f>
        <v/>
      </c>
      <c r="L4474" s="10">
        <f>IFERROR(K4474/E4474,0)</f>
        <v/>
      </c>
      <c r="M4474">
        <f>YEAR(A4474)</f>
        <v/>
      </c>
      <c r="N4474">
        <f>"Q"&amp;ROUNDUP(MONTH(A4474)/3,0)</f>
        <v/>
      </c>
      <c r="O4474">
        <f>TEXT(A4474,"mmm")</f>
        <v/>
      </c>
    </row>
    <row r="4475">
      <c r="A4475" s="13" t="n">
        <v>45809</v>
      </c>
      <c r="B4475" t="inlineStr">
        <is>
          <t>Central</t>
        </is>
      </c>
      <c r="C4475" t="inlineStr">
        <is>
          <t>Retail Store</t>
        </is>
      </c>
      <c r="D4475" t="inlineStr">
        <is>
          <t>Sports</t>
        </is>
      </c>
      <c r="E4475" t="n">
        <v>6657.36</v>
      </c>
      <c r="F4475" t="n">
        <v>4718.14</v>
      </c>
      <c r="G4475" t="n">
        <v>7397.06</v>
      </c>
      <c r="H4475" t="n">
        <v>1</v>
      </c>
      <c r="I4475" t="n">
        <v>1</v>
      </c>
      <c r="J4475" t="n">
        <v>0</v>
      </c>
      <c r="K4475">
        <f>E4475-F4475</f>
        <v/>
      </c>
      <c r="L4475" s="10">
        <f>IFERROR(K4475/E4475,0)</f>
        <v/>
      </c>
      <c r="M4475">
        <f>YEAR(A4475)</f>
        <v/>
      </c>
      <c r="N4475">
        <f>"Q"&amp;ROUNDUP(MONTH(A4475)/3,0)</f>
        <v/>
      </c>
      <c r="O4475">
        <f>TEXT(A4475,"mmm")</f>
        <v/>
      </c>
    </row>
    <row r="4476">
      <c r="A4476" s="13" t="n">
        <v>45809</v>
      </c>
      <c r="B4476" t="inlineStr">
        <is>
          <t>Central</t>
        </is>
      </c>
      <c r="C4476" t="inlineStr">
        <is>
          <t>Website</t>
        </is>
      </c>
      <c r="D4476" t="inlineStr">
        <is>
          <t>Beauty</t>
        </is>
      </c>
      <c r="E4476" t="n">
        <v>3853.8</v>
      </c>
      <c r="F4476" t="n">
        <v>2051.52</v>
      </c>
      <c r="G4476" t="n">
        <v>4089.53</v>
      </c>
      <c r="H4476" t="n">
        <v>9</v>
      </c>
      <c r="I4476" t="n">
        <v>8</v>
      </c>
      <c r="J4476" t="n">
        <v>0</v>
      </c>
      <c r="K4476">
        <f>E4476-F4476</f>
        <v/>
      </c>
      <c r="L4476" s="10">
        <f>IFERROR(K4476/E4476,0)</f>
        <v/>
      </c>
      <c r="M4476">
        <f>YEAR(A4476)</f>
        <v/>
      </c>
      <c r="N4476">
        <f>"Q"&amp;ROUNDUP(MONTH(A4476)/3,0)</f>
        <v/>
      </c>
      <c r="O4476">
        <f>TEXT(A4476,"mmm")</f>
        <v/>
      </c>
    </row>
    <row r="4477">
      <c r="A4477" s="13" t="n">
        <v>45809</v>
      </c>
      <c r="B4477" t="inlineStr">
        <is>
          <t>Central</t>
        </is>
      </c>
      <c r="C4477" t="inlineStr">
        <is>
          <t>Website</t>
        </is>
      </c>
      <c r="D4477" t="inlineStr">
        <is>
          <t>Books</t>
        </is>
      </c>
      <c r="E4477" t="n">
        <v>2086.68</v>
      </c>
      <c r="F4477" t="n">
        <v>1500.06</v>
      </c>
      <c r="G4477" t="n">
        <v>2212.95</v>
      </c>
      <c r="H4477" t="n">
        <v>4</v>
      </c>
      <c r="I4477" t="n">
        <v>4</v>
      </c>
      <c r="J4477" t="n">
        <v>0</v>
      </c>
      <c r="K4477">
        <f>E4477-F4477</f>
        <v/>
      </c>
      <c r="L4477" s="10">
        <f>IFERROR(K4477/E4477,0)</f>
        <v/>
      </c>
      <c r="M4477">
        <f>YEAR(A4477)</f>
        <v/>
      </c>
      <c r="N4477">
        <f>"Q"&amp;ROUNDUP(MONTH(A4477)/3,0)</f>
        <v/>
      </c>
      <c r="O4477">
        <f>TEXT(A4477,"mmm")</f>
        <v/>
      </c>
    </row>
    <row r="4478">
      <c r="A4478" s="13" t="n">
        <v>45809</v>
      </c>
      <c r="B4478" t="inlineStr">
        <is>
          <t>Central</t>
        </is>
      </c>
      <c r="C4478" t="inlineStr">
        <is>
          <t>Website</t>
        </is>
      </c>
      <c r="D4478" t="inlineStr">
        <is>
          <t>Electronics</t>
        </is>
      </c>
      <c r="E4478" t="n">
        <v>181945.28</v>
      </c>
      <c r="F4478" t="n">
        <v>160849.91</v>
      </c>
      <c r="G4478" t="n">
        <v>192905.55</v>
      </c>
      <c r="H4478" t="n">
        <v>18</v>
      </c>
      <c r="I4478" t="n">
        <v>16</v>
      </c>
      <c r="J4478" t="n">
        <v>0</v>
      </c>
      <c r="K4478">
        <f>E4478-F4478</f>
        <v/>
      </c>
      <c r="L4478" s="10">
        <f>IFERROR(K4478/E4478,0)</f>
        <v/>
      </c>
      <c r="M4478">
        <f>YEAR(A4478)</f>
        <v/>
      </c>
      <c r="N4478">
        <f>"Q"&amp;ROUNDUP(MONTH(A4478)/3,0)</f>
        <v/>
      </c>
      <c r="O4478">
        <f>TEXT(A4478,"mmm")</f>
        <v/>
      </c>
    </row>
    <row r="4479">
      <c r="A4479" s="13" t="n">
        <v>45809</v>
      </c>
      <c r="B4479" t="inlineStr">
        <is>
          <t>Central</t>
        </is>
      </c>
      <c r="C4479" t="inlineStr">
        <is>
          <t>Website</t>
        </is>
      </c>
      <c r="D4479" t="inlineStr">
        <is>
          <t>Fashion</t>
        </is>
      </c>
      <c r="E4479" t="n">
        <v>41066.93</v>
      </c>
      <c r="F4479" t="n">
        <v>21045.43</v>
      </c>
      <c r="G4479" t="n">
        <v>43054.17</v>
      </c>
      <c r="H4479" t="n">
        <v>24</v>
      </c>
      <c r="I4479" t="n">
        <v>19</v>
      </c>
      <c r="J4479" t="n">
        <v>3</v>
      </c>
      <c r="K4479">
        <f>E4479-F4479</f>
        <v/>
      </c>
      <c r="L4479" s="10">
        <f>IFERROR(K4479/E4479,0)</f>
        <v/>
      </c>
      <c r="M4479">
        <f>YEAR(A4479)</f>
        <v/>
      </c>
      <c r="N4479">
        <f>"Q"&amp;ROUNDUP(MONTH(A4479)/3,0)</f>
        <v/>
      </c>
      <c r="O4479">
        <f>TEXT(A4479,"mmm")</f>
        <v/>
      </c>
    </row>
    <row r="4480">
      <c r="A4480" s="13" t="n">
        <v>45809</v>
      </c>
      <c r="B4480" t="inlineStr">
        <is>
          <t>Central</t>
        </is>
      </c>
      <c r="C4480" t="inlineStr">
        <is>
          <t>Website</t>
        </is>
      </c>
      <c r="D4480" t="inlineStr">
        <is>
          <t>Grocery</t>
        </is>
      </c>
      <c r="E4480" t="n">
        <v>10009.35</v>
      </c>
      <c r="F4480" t="n">
        <v>8237.9</v>
      </c>
      <c r="G4480" t="n">
        <v>10565.06</v>
      </c>
      <c r="H4480" t="n">
        <v>22</v>
      </c>
      <c r="I4480" t="n">
        <v>10</v>
      </c>
      <c r="J4480" t="n">
        <v>0</v>
      </c>
      <c r="K4480">
        <f>E4480-F4480</f>
        <v/>
      </c>
      <c r="L4480" s="10">
        <f>IFERROR(K4480/E4480,0)</f>
        <v/>
      </c>
      <c r="M4480">
        <f>YEAR(A4480)</f>
        <v/>
      </c>
      <c r="N4480">
        <f>"Q"&amp;ROUNDUP(MONTH(A4480)/3,0)</f>
        <v/>
      </c>
      <c r="O4480">
        <f>TEXT(A4480,"mmm")</f>
        <v/>
      </c>
    </row>
    <row r="4481">
      <c r="A4481" s="13" t="n">
        <v>45809</v>
      </c>
      <c r="B4481" t="inlineStr">
        <is>
          <t>Central</t>
        </is>
      </c>
      <c r="C4481" t="inlineStr">
        <is>
          <t>Website</t>
        </is>
      </c>
      <c r="D4481" t="inlineStr">
        <is>
          <t>Home &amp; Kitchen</t>
        </is>
      </c>
      <c r="E4481" t="n">
        <v>21489.22</v>
      </c>
      <c r="F4481" t="n">
        <v>13733.27</v>
      </c>
      <c r="G4481" t="n">
        <v>22713.59</v>
      </c>
      <c r="H4481" t="n">
        <v>10</v>
      </c>
      <c r="I4481" t="n">
        <v>9</v>
      </c>
      <c r="J4481" t="n">
        <v>0</v>
      </c>
      <c r="K4481">
        <f>E4481-F4481</f>
        <v/>
      </c>
      <c r="L4481" s="10">
        <f>IFERROR(K4481/E4481,0)</f>
        <v/>
      </c>
      <c r="M4481">
        <f>YEAR(A4481)</f>
        <v/>
      </c>
      <c r="N4481">
        <f>"Q"&amp;ROUNDUP(MONTH(A4481)/3,0)</f>
        <v/>
      </c>
      <c r="O4481">
        <f>TEXT(A4481,"mmm")</f>
        <v/>
      </c>
    </row>
    <row r="4482">
      <c r="A4482" s="13" t="n">
        <v>45809</v>
      </c>
      <c r="B4482" t="inlineStr">
        <is>
          <t>Central</t>
        </is>
      </c>
      <c r="C4482" t="inlineStr">
        <is>
          <t>Website</t>
        </is>
      </c>
      <c r="D4482" t="inlineStr">
        <is>
          <t>Sports</t>
        </is>
      </c>
      <c r="E4482" t="n">
        <v>14632.97</v>
      </c>
      <c r="F4482" t="n">
        <v>9102.290000000001</v>
      </c>
      <c r="G4482" t="n">
        <v>15295.98</v>
      </c>
      <c r="H4482" t="n">
        <v>8</v>
      </c>
      <c r="I4482" t="n">
        <v>6</v>
      </c>
      <c r="J4482" t="n">
        <v>0</v>
      </c>
      <c r="K4482">
        <f>E4482-F4482</f>
        <v/>
      </c>
      <c r="L4482" s="10">
        <f>IFERROR(K4482/E4482,0)</f>
        <v/>
      </c>
      <c r="M4482">
        <f>YEAR(A4482)</f>
        <v/>
      </c>
      <c r="N4482">
        <f>"Q"&amp;ROUNDUP(MONTH(A4482)/3,0)</f>
        <v/>
      </c>
      <c r="O4482">
        <f>TEXT(A4482,"mmm")</f>
        <v/>
      </c>
    </row>
    <row r="4483">
      <c r="A4483" s="13" t="n">
        <v>45809</v>
      </c>
      <c r="B4483" t="inlineStr">
        <is>
          <t>East</t>
        </is>
      </c>
      <c r="C4483" t="inlineStr">
        <is>
          <t>Marketplace</t>
        </is>
      </c>
      <c r="D4483" t="inlineStr">
        <is>
          <t>Beauty</t>
        </is>
      </c>
      <c r="E4483" t="n">
        <v>11628.72</v>
      </c>
      <c r="F4483" t="n">
        <v>6524.73</v>
      </c>
      <c r="G4483" t="n">
        <v>12831</v>
      </c>
      <c r="H4483" t="n">
        <v>17</v>
      </c>
      <c r="I4483" t="n">
        <v>12</v>
      </c>
      <c r="J4483" t="n">
        <v>1</v>
      </c>
      <c r="K4483">
        <f>E4483-F4483</f>
        <v/>
      </c>
      <c r="L4483" s="10">
        <f>IFERROR(K4483/E4483,0)</f>
        <v/>
      </c>
      <c r="M4483">
        <f>YEAR(A4483)</f>
        <v/>
      </c>
      <c r="N4483">
        <f>"Q"&amp;ROUNDUP(MONTH(A4483)/3,0)</f>
        <v/>
      </c>
      <c r="O4483">
        <f>TEXT(A4483,"mmm")</f>
        <v/>
      </c>
    </row>
    <row r="4484">
      <c r="A4484" s="13" t="n">
        <v>45809</v>
      </c>
      <c r="B4484" t="inlineStr">
        <is>
          <t>East</t>
        </is>
      </c>
      <c r="C4484" t="inlineStr">
        <is>
          <t>Marketplace</t>
        </is>
      </c>
      <c r="D4484" t="inlineStr">
        <is>
          <t>Books</t>
        </is>
      </c>
      <c r="E4484" t="n">
        <v>7387.39</v>
      </c>
      <c r="F4484" t="n">
        <v>5746.67</v>
      </c>
      <c r="G4484" t="n">
        <v>8388.870000000001</v>
      </c>
      <c r="H4484" t="n">
        <v>14</v>
      </c>
      <c r="I4484" t="n">
        <v>11</v>
      </c>
      <c r="J4484" t="n">
        <v>2</v>
      </c>
      <c r="K4484">
        <f>E4484-F4484</f>
        <v/>
      </c>
      <c r="L4484" s="10">
        <f>IFERROR(K4484/E4484,0)</f>
        <v/>
      </c>
      <c r="M4484">
        <f>YEAR(A4484)</f>
        <v/>
      </c>
      <c r="N4484">
        <f>"Q"&amp;ROUNDUP(MONTH(A4484)/3,0)</f>
        <v/>
      </c>
      <c r="O4484">
        <f>TEXT(A4484,"mmm")</f>
        <v/>
      </c>
    </row>
    <row r="4485">
      <c r="A4485" s="13" t="n">
        <v>45809</v>
      </c>
      <c r="B4485" t="inlineStr">
        <is>
          <t>East</t>
        </is>
      </c>
      <c r="C4485" t="inlineStr">
        <is>
          <t>Marketplace</t>
        </is>
      </c>
      <c r="D4485" t="inlineStr">
        <is>
          <t>Electronics</t>
        </is>
      </c>
      <c r="E4485" t="n">
        <v>462665.1</v>
      </c>
      <c r="F4485" t="n">
        <v>441237.3</v>
      </c>
      <c r="G4485" t="n">
        <v>524455.97</v>
      </c>
      <c r="H4485" t="n">
        <v>31</v>
      </c>
      <c r="I4485" t="n">
        <v>22</v>
      </c>
      <c r="J4485" t="n">
        <v>3</v>
      </c>
      <c r="K4485">
        <f>E4485-F4485</f>
        <v/>
      </c>
      <c r="L4485" s="10">
        <f>IFERROR(K4485/E4485,0)</f>
        <v/>
      </c>
      <c r="M4485">
        <f>YEAR(A4485)</f>
        <v/>
      </c>
      <c r="N4485">
        <f>"Q"&amp;ROUNDUP(MONTH(A4485)/3,0)</f>
        <v/>
      </c>
      <c r="O4485">
        <f>TEXT(A4485,"mmm")</f>
        <v/>
      </c>
    </row>
    <row r="4486">
      <c r="A4486" s="13" t="n">
        <v>45809</v>
      </c>
      <c r="B4486" t="inlineStr">
        <is>
          <t>East</t>
        </is>
      </c>
      <c r="C4486" t="inlineStr">
        <is>
          <t>Marketplace</t>
        </is>
      </c>
      <c r="D4486" t="inlineStr">
        <is>
          <t>Fashion</t>
        </is>
      </c>
      <c r="E4486" t="n">
        <v>54282.87</v>
      </c>
      <c r="F4486" t="n">
        <v>29991.76</v>
      </c>
      <c r="G4486" t="n">
        <v>60132.6</v>
      </c>
      <c r="H4486" t="n">
        <v>44</v>
      </c>
      <c r="I4486" t="n">
        <v>37</v>
      </c>
      <c r="J4486" t="n">
        <v>14</v>
      </c>
      <c r="K4486">
        <f>E4486-F4486</f>
        <v/>
      </c>
      <c r="L4486" s="10">
        <f>IFERROR(K4486/E4486,0)</f>
        <v/>
      </c>
      <c r="M4486">
        <f>YEAR(A4486)</f>
        <v/>
      </c>
      <c r="N4486">
        <f>"Q"&amp;ROUNDUP(MONTH(A4486)/3,0)</f>
        <v/>
      </c>
      <c r="O4486">
        <f>TEXT(A4486,"mmm")</f>
        <v/>
      </c>
    </row>
    <row r="4487">
      <c r="A4487" s="13" t="n">
        <v>45809</v>
      </c>
      <c r="B4487" t="inlineStr">
        <is>
          <t>East</t>
        </is>
      </c>
      <c r="C4487" t="inlineStr">
        <is>
          <t>Marketplace</t>
        </is>
      </c>
      <c r="D4487" t="inlineStr">
        <is>
          <t>Grocery</t>
        </is>
      </c>
      <c r="E4487" t="n">
        <v>19578.16</v>
      </c>
      <c r="F4487" t="n">
        <v>17159.04</v>
      </c>
      <c r="G4487" t="n">
        <v>21808.25</v>
      </c>
      <c r="H4487" t="n">
        <v>57</v>
      </c>
      <c r="I4487" t="n">
        <v>22</v>
      </c>
      <c r="J4487" t="n">
        <v>0</v>
      </c>
      <c r="K4487">
        <f>E4487-F4487</f>
        <v/>
      </c>
      <c r="L4487" s="10">
        <f>IFERROR(K4487/E4487,0)</f>
        <v/>
      </c>
      <c r="M4487">
        <f>YEAR(A4487)</f>
        <v/>
      </c>
      <c r="N4487">
        <f>"Q"&amp;ROUNDUP(MONTH(A4487)/3,0)</f>
        <v/>
      </c>
      <c r="O4487">
        <f>TEXT(A4487,"mmm")</f>
        <v/>
      </c>
    </row>
    <row r="4488">
      <c r="A4488" s="13" t="n">
        <v>45809</v>
      </c>
      <c r="B4488" t="inlineStr">
        <is>
          <t>East</t>
        </is>
      </c>
      <c r="C4488" t="inlineStr">
        <is>
          <t>Marketplace</t>
        </is>
      </c>
      <c r="D4488" t="inlineStr">
        <is>
          <t>Home &amp; Kitchen</t>
        </is>
      </c>
      <c r="E4488" t="n">
        <v>37132.15</v>
      </c>
      <c r="F4488" t="n">
        <v>26141.4</v>
      </c>
      <c r="G4488" t="n">
        <v>41282.46</v>
      </c>
      <c r="H4488" t="n">
        <v>22</v>
      </c>
      <c r="I4488" t="n">
        <v>19</v>
      </c>
      <c r="J4488" t="n">
        <v>2</v>
      </c>
      <c r="K4488">
        <f>E4488-F4488</f>
        <v/>
      </c>
      <c r="L4488" s="10">
        <f>IFERROR(K4488/E4488,0)</f>
        <v/>
      </c>
      <c r="M4488">
        <f>YEAR(A4488)</f>
        <v/>
      </c>
      <c r="N4488">
        <f>"Q"&amp;ROUNDUP(MONTH(A4488)/3,0)</f>
        <v/>
      </c>
      <c r="O4488">
        <f>TEXT(A4488,"mmm")</f>
        <v/>
      </c>
    </row>
    <row r="4489">
      <c r="A4489" s="13" t="n">
        <v>45809</v>
      </c>
      <c r="B4489" t="inlineStr">
        <is>
          <t>East</t>
        </is>
      </c>
      <c r="C4489" t="inlineStr">
        <is>
          <t>Marketplace</t>
        </is>
      </c>
      <c r="D4489" t="inlineStr">
        <is>
          <t>Sports</t>
        </is>
      </c>
      <c r="E4489" t="n">
        <v>8273.32</v>
      </c>
      <c r="F4489" t="n">
        <v>5610.31</v>
      </c>
      <c r="G4489" t="n">
        <v>9480.23</v>
      </c>
      <c r="H4489" t="n">
        <v>5</v>
      </c>
      <c r="I4489" t="n">
        <v>5</v>
      </c>
      <c r="J4489" t="n">
        <v>1</v>
      </c>
      <c r="K4489">
        <f>E4489-F4489</f>
        <v/>
      </c>
      <c r="L4489" s="10">
        <f>IFERROR(K4489/E4489,0)</f>
        <v/>
      </c>
      <c r="M4489">
        <f>YEAR(A4489)</f>
        <v/>
      </c>
      <c r="N4489">
        <f>"Q"&amp;ROUNDUP(MONTH(A4489)/3,0)</f>
        <v/>
      </c>
      <c r="O4489">
        <f>TEXT(A4489,"mmm")</f>
        <v/>
      </c>
    </row>
    <row r="4490">
      <c r="A4490" s="13" t="n">
        <v>45809</v>
      </c>
      <c r="B4490" t="inlineStr">
        <is>
          <t>East</t>
        </is>
      </c>
      <c r="C4490" t="inlineStr">
        <is>
          <t>Mobile App</t>
        </is>
      </c>
      <c r="D4490" t="inlineStr">
        <is>
          <t>Beauty</t>
        </is>
      </c>
      <c r="E4490" t="n">
        <v>19822.97</v>
      </c>
      <c r="F4490" t="n">
        <v>10992.48</v>
      </c>
      <c r="G4490" t="n">
        <v>21388.63</v>
      </c>
      <c r="H4490" t="n">
        <v>35</v>
      </c>
      <c r="I4490" t="n">
        <v>27</v>
      </c>
      <c r="J4490" t="n">
        <v>4</v>
      </c>
      <c r="K4490">
        <f>E4490-F4490</f>
        <v/>
      </c>
      <c r="L4490" s="10">
        <f>IFERROR(K4490/E4490,0)</f>
        <v/>
      </c>
      <c r="M4490">
        <f>YEAR(A4490)</f>
        <v/>
      </c>
      <c r="N4490">
        <f>"Q"&amp;ROUNDUP(MONTH(A4490)/3,0)</f>
        <v/>
      </c>
      <c r="O4490">
        <f>TEXT(A4490,"mmm")</f>
        <v/>
      </c>
    </row>
    <row r="4491">
      <c r="A4491" s="13" t="n">
        <v>45809</v>
      </c>
      <c r="B4491" t="inlineStr">
        <is>
          <t>East</t>
        </is>
      </c>
      <c r="C4491" t="inlineStr">
        <is>
          <t>Mobile App</t>
        </is>
      </c>
      <c r="D4491" t="inlineStr">
        <is>
          <t>Books</t>
        </is>
      </c>
      <c r="E4491" t="n">
        <v>13837.07</v>
      </c>
      <c r="F4491" t="n">
        <v>9848.280000000001</v>
      </c>
      <c r="G4491" t="n">
        <v>14644.83</v>
      </c>
      <c r="H4491" t="n">
        <v>30</v>
      </c>
      <c r="I4491" t="n">
        <v>24</v>
      </c>
      <c r="J4491" t="n">
        <v>0</v>
      </c>
      <c r="K4491">
        <f>E4491-F4491</f>
        <v/>
      </c>
      <c r="L4491" s="10">
        <f>IFERROR(K4491/E4491,0)</f>
        <v/>
      </c>
      <c r="M4491">
        <f>YEAR(A4491)</f>
        <v/>
      </c>
      <c r="N4491">
        <f>"Q"&amp;ROUNDUP(MONTH(A4491)/3,0)</f>
        <v/>
      </c>
      <c r="O4491">
        <f>TEXT(A4491,"mmm")</f>
        <v/>
      </c>
    </row>
    <row r="4492">
      <c r="A4492" s="13" t="n">
        <v>45809</v>
      </c>
      <c r="B4492" t="inlineStr">
        <is>
          <t>East</t>
        </is>
      </c>
      <c r="C4492" t="inlineStr">
        <is>
          <t>Mobile App</t>
        </is>
      </c>
      <c r="D4492" t="inlineStr">
        <is>
          <t>Electronics</t>
        </is>
      </c>
      <c r="E4492" t="n">
        <v>697693.91</v>
      </c>
      <c r="F4492" t="n">
        <v>620464.5699999999</v>
      </c>
      <c r="G4492" t="n">
        <v>740519.59</v>
      </c>
      <c r="H4492" t="n">
        <v>48</v>
      </c>
      <c r="I4492" t="n">
        <v>41</v>
      </c>
      <c r="J4492" t="n">
        <v>3</v>
      </c>
      <c r="K4492">
        <f>E4492-F4492</f>
        <v/>
      </c>
      <c r="L4492" s="10">
        <f>IFERROR(K4492/E4492,0)</f>
        <v/>
      </c>
      <c r="M4492">
        <f>YEAR(A4492)</f>
        <v/>
      </c>
      <c r="N4492">
        <f>"Q"&amp;ROUNDUP(MONTH(A4492)/3,0)</f>
        <v/>
      </c>
      <c r="O4492">
        <f>TEXT(A4492,"mmm")</f>
        <v/>
      </c>
    </row>
    <row r="4493">
      <c r="A4493" s="13" t="n">
        <v>45809</v>
      </c>
      <c r="B4493" t="inlineStr">
        <is>
          <t>East</t>
        </is>
      </c>
      <c r="C4493" t="inlineStr">
        <is>
          <t>Mobile App</t>
        </is>
      </c>
      <c r="D4493" t="inlineStr">
        <is>
          <t>Fashion</t>
        </is>
      </c>
      <c r="E4493" t="n">
        <v>78884.85000000001</v>
      </c>
      <c r="F4493" t="n">
        <v>43176.76</v>
      </c>
      <c r="G4493" t="n">
        <v>85826</v>
      </c>
      <c r="H4493" t="n">
        <v>59</v>
      </c>
      <c r="I4493" t="n">
        <v>49</v>
      </c>
      <c r="J4493" t="n">
        <v>10</v>
      </c>
      <c r="K4493">
        <f>E4493-F4493</f>
        <v/>
      </c>
      <c r="L4493" s="10">
        <f>IFERROR(K4493/E4493,0)</f>
        <v/>
      </c>
      <c r="M4493">
        <f>YEAR(A4493)</f>
        <v/>
      </c>
      <c r="N4493">
        <f>"Q"&amp;ROUNDUP(MONTH(A4493)/3,0)</f>
        <v/>
      </c>
      <c r="O4493">
        <f>TEXT(A4493,"mmm")</f>
        <v/>
      </c>
    </row>
    <row r="4494">
      <c r="A4494" s="13" t="n">
        <v>45809</v>
      </c>
      <c r="B4494" t="inlineStr">
        <is>
          <t>East</t>
        </is>
      </c>
      <c r="C4494" t="inlineStr">
        <is>
          <t>Mobile App</t>
        </is>
      </c>
      <c r="D4494" t="inlineStr">
        <is>
          <t>Grocery</t>
        </is>
      </c>
      <c r="E4494" t="n">
        <v>28841.57</v>
      </c>
      <c r="F4494" t="n">
        <v>24684.8</v>
      </c>
      <c r="G4494" t="n">
        <v>31452.84</v>
      </c>
      <c r="H4494" t="n">
        <v>60</v>
      </c>
      <c r="I4494" t="n">
        <v>25</v>
      </c>
      <c r="J4494" t="n">
        <v>1</v>
      </c>
      <c r="K4494">
        <f>E4494-F4494</f>
        <v/>
      </c>
      <c r="L4494" s="10">
        <f>IFERROR(K4494/E4494,0)</f>
        <v/>
      </c>
      <c r="M4494">
        <f>YEAR(A4494)</f>
        <v/>
      </c>
      <c r="N4494">
        <f>"Q"&amp;ROUNDUP(MONTH(A4494)/3,0)</f>
        <v/>
      </c>
      <c r="O4494">
        <f>TEXT(A4494,"mmm")</f>
        <v/>
      </c>
    </row>
    <row r="4495">
      <c r="A4495" s="13" t="n">
        <v>45809</v>
      </c>
      <c r="B4495" t="inlineStr">
        <is>
          <t>East</t>
        </is>
      </c>
      <c r="C4495" t="inlineStr">
        <is>
          <t>Mobile App</t>
        </is>
      </c>
      <c r="D4495" t="inlineStr">
        <is>
          <t>Home &amp; Kitchen</t>
        </is>
      </c>
      <c r="E4495" t="n">
        <v>72816.59</v>
      </c>
      <c r="F4495" t="n">
        <v>49932.8</v>
      </c>
      <c r="G4495" t="n">
        <v>78185.61</v>
      </c>
      <c r="H4495" t="n">
        <v>33</v>
      </c>
      <c r="I4495" t="n">
        <v>25</v>
      </c>
      <c r="J4495" t="n">
        <v>0</v>
      </c>
      <c r="K4495">
        <f>E4495-F4495</f>
        <v/>
      </c>
      <c r="L4495" s="10">
        <f>IFERROR(K4495/E4495,0)</f>
        <v/>
      </c>
      <c r="M4495">
        <f>YEAR(A4495)</f>
        <v/>
      </c>
      <c r="N4495">
        <f>"Q"&amp;ROUNDUP(MONTH(A4495)/3,0)</f>
        <v/>
      </c>
      <c r="O4495">
        <f>TEXT(A4495,"mmm")</f>
        <v/>
      </c>
    </row>
    <row r="4496">
      <c r="A4496" s="13" t="n">
        <v>45809</v>
      </c>
      <c r="B4496" t="inlineStr">
        <is>
          <t>East</t>
        </is>
      </c>
      <c r="C4496" t="inlineStr">
        <is>
          <t>Mobile App</t>
        </is>
      </c>
      <c r="D4496" t="inlineStr">
        <is>
          <t>Sports</t>
        </is>
      </c>
      <c r="E4496" t="n">
        <v>21780.02</v>
      </c>
      <c r="F4496" t="n">
        <v>14435.59</v>
      </c>
      <c r="G4496" t="n">
        <v>23135.42</v>
      </c>
      <c r="H4496" t="n">
        <v>10</v>
      </c>
      <c r="I4496" t="n">
        <v>8</v>
      </c>
      <c r="J4496" t="n">
        <v>0</v>
      </c>
      <c r="K4496">
        <f>E4496-F4496</f>
        <v/>
      </c>
      <c r="L4496" s="10">
        <f>IFERROR(K4496/E4496,0)</f>
        <v/>
      </c>
      <c r="M4496">
        <f>YEAR(A4496)</f>
        <v/>
      </c>
      <c r="N4496">
        <f>"Q"&amp;ROUNDUP(MONTH(A4496)/3,0)</f>
        <v/>
      </c>
      <c r="O4496">
        <f>TEXT(A4496,"mmm")</f>
        <v/>
      </c>
    </row>
    <row r="4497">
      <c r="A4497" s="13" t="n">
        <v>45809</v>
      </c>
      <c r="B4497" t="inlineStr">
        <is>
          <t>East</t>
        </is>
      </c>
      <c r="C4497" t="inlineStr">
        <is>
          <t>Retail Store</t>
        </is>
      </c>
      <c r="D4497" t="inlineStr">
        <is>
          <t>Beauty</t>
        </is>
      </c>
      <c r="E4497" t="n">
        <v>9432.68</v>
      </c>
      <c r="F4497" t="n">
        <v>5214.77</v>
      </c>
      <c r="G4497" t="n">
        <v>9948.559999999999</v>
      </c>
      <c r="H4497" t="n">
        <v>12</v>
      </c>
      <c r="I4497" t="n">
        <v>11</v>
      </c>
      <c r="J4497" t="n">
        <v>0</v>
      </c>
      <c r="K4497">
        <f>E4497-F4497</f>
        <v/>
      </c>
      <c r="L4497" s="10">
        <f>IFERROR(K4497/E4497,0)</f>
        <v/>
      </c>
      <c r="M4497">
        <f>YEAR(A4497)</f>
        <v/>
      </c>
      <c r="N4497">
        <f>"Q"&amp;ROUNDUP(MONTH(A4497)/3,0)</f>
        <v/>
      </c>
      <c r="O4497">
        <f>TEXT(A4497,"mmm")</f>
        <v/>
      </c>
    </row>
    <row r="4498">
      <c r="A4498" s="13" t="n">
        <v>45809</v>
      </c>
      <c r="B4498" t="inlineStr">
        <is>
          <t>East</t>
        </is>
      </c>
      <c r="C4498" t="inlineStr">
        <is>
          <t>Retail Store</t>
        </is>
      </c>
      <c r="D4498" t="inlineStr">
        <is>
          <t>Books</t>
        </is>
      </c>
      <c r="E4498" t="n">
        <v>1621.43</v>
      </c>
      <c r="F4498" t="n">
        <v>1229.58</v>
      </c>
      <c r="G4498" t="n">
        <v>1706.76</v>
      </c>
      <c r="H4498" t="n">
        <v>2</v>
      </c>
      <c r="I4498" t="n">
        <v>1</v>
      </c>
      <c r="J4498" t="n">
        <v>0</v>
      </c>
      <c r="K4498">
        <f>E4498-F4498</f>
        <v/>
      </c>
      <c r="L4498" s="10">
        <f>IFERROR(K4498/E4498,0)</f>
        <v/>
      </c>
      <c r="M4498">
        <f>YEAR(A4498)</f>
        <v/>
      </c>
      <c r="N4498">
        <f>"Q"&amp;ROUNDUP(MONTH(A4498)/3,0)</f>
        <v/>
      </c>
      <c r="O4498">
        <f>TEXT(A4498,"mmm")</f>
        <v/>
      </c>
    </row>
    <row r="4499">
      <c r="A4499" s="13" t="n">
        <v>45809</v>
      </c>
      <c r="B4499" t="inlineStr">
        <is>
          <t>East</t>
        </is>
      </c>
      <c r="C4499" t="inlineStr">
        <is>
          <t>Retail Store</t>
        </is>
      </c>
      <c r="D4499" t="inlineStr">
        <is>
          <t>Electronics</t>
        </is>
      </c>
      <c r="E4499" t="n">
        <v>227019.18</v>
      </c>
      <c r="F4499" t="n">
        <v>200621.65</v>
      </c>
      <c r="G4499" t="n">
        <v>244845.02</v>
      </c>
      <c r="H4499" t="n">
        <v>17</v>
      </c>
      <c r="I4499" t="n">
        <v>13</v>
      </c>
      <c r="J4499" t="n">
        <v>0</v>
      </c>
      <c r="K4499">
        <f>E4499-F4499</f>
        <v/>
      </c>
      <c r="L4499" s="10">
        <f>IFERROR(K4499/E4499,0)</f>
        <v/>
      </c>
      <c r="M4499">
        <f>YEAR(A4499)</f>
        <v/>
      </c>
      <c r="N4499">
        <f>"Q"&amp;ROUNDUP(MONTH(A4499)/3,0)</f>
        <v/>
      </c>
      <c r="O4499">
        <f>TEXT(A4499,"mmm")</f>
        <v/>
      </c>
    </row>
    <row r="4500">
      <c r="A4500" s="13" t="n">
        <v>45809</v>
      </c>
      <c r="B4500" t="inlineStr">
        <is>
          <t>East</t>
        </is>
      </c>
      <c r="C4500" t="inlineStr">
        <is>
          <t>Retail Store</t>
        </is>
      </c>
      <c r="D4500" t="inlineStr">
        <is>
          <t>Fashion</t>
        </is>
      </c>
      <c r="E4500" t="n">
        <v>23535.13</v>
      </c>
      <c r="F4500" t="n">
        <v>13149.44</v>
      </c>
      <c r="G4500" t="n">
        <v>25317.02</v>
      </c>
      <c r="H4500" t="n">
        <v>13</v>
      </c>
      <c r="I4500" t="n">
        <v>10</v>
      </c>
      <c r="J4500" t="n">
        <v>0</v>
      </c>
      <c r="K4500">
        <f>E4500-F4500</f>
        <v/>
      </c>
      <c r="L4500" s="10">
        <f>IFERROR(K4500/E4500,0)</f>
        <v/>
      </c>
      <c r="M4500">
        <f>YEAR(A4500)</f>
        <v/>
      </c>
      <c r="N4500">
        <f>"Q"&amp;ROUNDUP(MONTH(A4500)/3,0)</f>
        <v/>
      </c>
      <c r="O4500">
        <f>TEXT(A4500,"mmm")</f>
        <v/>
      </c>
    </row>
    <row r="4501">
      <c r="A4501" s="13" t="n">
        <v>45809</v>
      </c>
      <c r="B4501" t="inlineStr">
        <is>
          <t>East</t>
        </is>
      </c>
      <c r="C4501" t="inlineStr">
        <is>
          <t>Retail Store</t>
        </is>
      </c>
      <c r="D4501" t="inlineStr">
        <is>
          <t>Grocery</t>
        </is>
      </c>
      <c r="E4501" t="n">
        <v>13029.88</v>
      </c>
      <c r="F4501" t="n">
        <v>10653.83</v>
      </c>
      <c r="G4501" t="n">
        <v>13605.42</v>
      </c>
      <c r="H4501" t="n">
        <v>31</v>
      </c>
      <c r="I4501" t="n">
        <v>13</v>
      </c>
      <c r="J4501" t="n">
        <v>0</v>
      </c>
      <c r="K4501">
        <f>E4501-F4501</f>
        <v/>
      </c>
      <c r="L4501" s="10">
        <f>IFERROR(K4501/E4501,0)</f>
        <v/>
      </c>
      <c r="M4501">
        <f>YEAR(A4501)</f>
        <v/>
      </c>
      <c r="N4501">
        <f>"Q"&amp;ROUNDUP(MONTH(A4501)/3,0)</f>
        <v/>
      </c>
      <c r="O4501">
        <f>TEXT(A4501,"mmm")</f>
        <v/>
      </c>
    </row>
    <row r="4502">
      <c r="A4502" s="13" t="n">
        <v>45809</v>
      </c>
      <c r="B4502" t="inlineStr">
        <is>
          <t>East</t>
        </is>
      </c>
      <c r="C4502" t="inlineStr">
        <is>
          <t>Retail Store</t>
        </is>
      </c>
      <c r="D4502" t="inlineStr">
        <is>
          <t>Home &amp; Kitchen</t>
        </is>
      </c>
      <c r="E4502" t="n">
        <v>15648.69</v>
      </c>
      <c r="F4502" t="n">
        <v>10063.17</v>
      </c>
      <c r="G4502" t="n">
        <v>15849.76</v>
      </c>
      <c r="H4502" t="n">
        <v>6</v>
      </c>
      <c r="I4502" t="n">
        <v>6</v>
      </c>
      <c r="J4502" t="n">
        <v>0</v>
      </c>
      <c r="K4502">
        <f>E4502-F4502</f>
        <v/>
      </c>
      <c r="L4502" s="10">
        <f>IFERROR(K4502/E4502,0)</f>
        <v/>
      </c>
      <c r="M4502">
        <f>YEAR(A4502)</f>
        <v/>
      </c>
      <c r="N4502">
        <f>"Q"&amp;ROUNDUP(MONTH(A4502)/3,0)</f>
        <v/>
      </c>
      <c r="O4502">
        <f>TEXT(A4502,"mmm")</f>
        <v/>
      </c>
    </row>
    <row r="4503">
      <c r="A4503" s="13" t="n">
        <v>45809</v>
      </c>
      <c r="B4503" t="inlineStr">
        <is>
          <t>East</t>
        </is>
      </c>
      <c r="C4503" t="inlineStr">
        <is>
          <t>Retail Store</t>
        </is>
      </c>
      <c r="D4503" t="inlineStr">
        <is>
          <t>Sports</t>
        </is>
      </c>
      <c r="E4503" t="n">
        <v>8980.629999999999</v>
      </c>
      <c r="F4503" t="n">
        <v>6154.67</v>
      </c>
      <c r="G4503" t="n">
        <v>9720.33</v>
      </c>
      <c r="H4503" t="n">
        <v>3</v>
      </c>
      <c r="I4503" t="n">
        <v>3</v>
      </c>
      <c r="J4503" t="n">
        <v>0</v>
      </c>
      <c r="K4503">
        <f>E4503-F4503</f>
        <v/>
      </c>
      <c r="L4503" s="10">
        <f>IFERROR(K4503/E4503,0)</f>
        <v/>
      </c>
      <c r="M4503">
        <f>YEAR(A4503)</f>
        <v/>
      </c>
      <c r="N4503">
        <f>"Q"&amp;ROUNDUP(MONTH(A4503)/3,0)</f>
        <v/>
      </c>
      <c r="O4503">
        <f>TEXT(A4503,"mmm")</f>
        <v/>
      </c>
    </row>
    <row r="4504">
      <c r="A4504" s="13" t="n">
        <v>45809</v>
      </c>
      <c r="B4504" t="inlineStr">
        <is>
          <t>East</t>
        </is>
      </c>
      <c r="C4504" t="inlineStr">
        <is>
          <t>Unknown</t>
        </is>
      </c>
      <c r="D4504" t="inlineStr">
        <is>
          <t>Fashion</t>
        </is>
      </c>
      <c r="E4504" t="n">
        <v>2225.93</v>
      </c>
      <c r="F4504" t="n">
        <v>1029.64</v>
      </c>
      <c r="G4504" t="n">
        <v>2225.94</v>
      </c>
      <c r="H4504" t="n">
        <v>2</v>
      </c>
      <c r="I4504" t="n">
        <v>1</v>
      </c>
      <c r="J4504" t="n">
        <v>0</v>
      </c>
      <c r="K4504">
        <f>E4504-F4504</f>
        <v/>
      </c>
      <c r="L4504" s="10">
        <f>IFERROR(K4504/E4504,0)</f>
        <v/>
      </c>
      <c r="M4504">
        <f>YEAR(A4504)</f>
        <v/>
      </c>
      <c r="N4504">
        <f>"Q"&amp;ROUNDUP(MONTH(A4504)/3,0)</f>
        <v/>
      </c>
      <c r="O4504">
        <f>TEXT(A4504,"mmm")</f>
        <v/>
      </c>
    </row>
    <row r="4505">
      <c r="A4505" s="13" t="n">
        <v>45809</v>
      </c>
      <c r="B4505" t="inlineStr">
        <is>
          <t>East</t>
        </is>
      </c>
      <c r="C4505" t="inlineStr">
        <is>
          <t>Unknown</t>
        </is>
      </c>
      <c r="D4505" t="inlineStr">
        <is>
          <t>Grocery</t>
        </is>
      </c>
      <c r="E4505" t="n">
        <v>644.26</v>
      </c>
      <c r="F4505" t="n">
        <v>500.19</v>
      </c>
      <c r="G4505" t="n">
        <v>678.15</v>
      </c>
      <c r="H4505" t="n">
        <v>3</v>
      </c>
      <c r="I4505" t="n">
        <v>1</v>
      </c>
      <c r="J4505" t="n">
        <v>0</v>
      </c>
      <c r="K4505">
        <f>E4505-F4505</f>
        <v/>
      </c>
      <c r="L4505" s="10">
        <f>IFERROR(K4505/E4505,0)</f>
        <v/>
      </c>
      <c r="M4505">
        <f>YEAR(A4505)</f>
        <v/>
      </c>
      <c r="N4505">
        <f>"Q"&amp;ROUNDUP(MONTH(A4505)/3,0)</f>
        <v/>
      </c>
      <c r="O4505">
        <f>TEXT(A4505,"mmm")</f>
        <v/>
      </c>
    </row>
    <row r="4506">
      <c r="A4506" s="13" t="n">
        <v>45809</v>
      </c>
      <c r="B4506" t="inlineStr">
        <is>
          <t>East</t>
        </is>
      </c>
      <c r="C4506" t="inlineStr">
        <is>
          <t>Unknown</t>
        </is>
      </c>
      <c r="D4506" t="inlineStr">
        <is>
          <t>Home &amp; Kitchen</t>
        </is>
      </c>
      <c r="E4506" t="n">
        <v>3554.19</v>
      </c>
      <c r="F4506" t="n">
        <v>2154.73</v>
      </c>
      <c r="G4506" t="n">
        <v>3741.25</v>
      </c>
      <c r="H4506" t="n">
        <v>1</v>
      </c>
      <c r="I4506" t="n">
        <v>1</v>
      </c>
      <c r="J4506" t="n">
        <v>0</v>
      </c>
      <c r="K4506">
        <f>E4506-F4506</f>
        <v/>
      </c>
      <c r="L4506" s="10">
        <f>IFERROR(K4506/E4506,0)</f>
        <v/>
      </c>
      <c r="M4506">
        <f>YEAR(A4506)</f>
        <v/>
      </c>
      <c r="N4506">
        <f>"Q"&amp;ROUNDUP(MONTH(A4506)/3,0)</f>
        <v/>
      </c>
      <c r="O4506">
        <f>TEXT(A4506,"mmm")</f>
        <v/>
      </c>
    </row>
    <row r="4507">
      <c r="A4507" s="13" t="n">
        <v>45809</v>
      </c>
      <c r="B4507" t="inlineStr">
        <is>
          <t>East</t>
        </is>
      </c>
      <c r="C4507" t="inlineStr">
        <is>
          <t>Website</t>
        </is>
      </c>
      <c r="D4507" t="inlineStr">
        <is>
          <t>Beauty</t>
        </is>
      </c>
      <c r="E4507" t="n">
        <v>12321.74</v>
      </c>
      <c r="F4507" t="n">
        <v>6277.94</v>
      </c>
      <c r="G4507" t="n">
        <v>12990.02</v>
      </c>
      <c r="H4507" t="n">
        <v>20</v>
      </c>
      <c r="I4507" t="n">
        <v>16</v>
      </c>
      <c r="J4507" t="n">
        <v>0</v>
      </c>
      <c r="K4507">
        <f>E4507-F4507</f>
        <v/>
      </c>
      <c r="L4507" s="10">
        <f>IFERROR(K4507/E4507,0)</f>
        <v/>
      </c>
      <c r="M4507">
        <f>YEAR(A4507)</f>
        <v/>
      </c>
      <c r="N4507">
        <f>"Q"&amp;ROUNDUP(MONTH(A4507)/3,0)</f>
        <v/>
      </c>
      <c r="O4507">
        <f>TEXT(A4507,"mmm")</f>
        <v/>
      </c>
    </row>
    <row r="4508">
      <c r="A4508" s="13" t="n">
        <v>45809</v>
      </c>
      <c r="B4508" t="inlineStr">
        <is>
          <t>East</t>
        </is>
      </c>
      <c r="C4508" t="inlineStr">
        <is>
          <t>Website</t>
        </is>
      </c>
      <c r="D4508" t="inlineStr">
        <is>
          <t>Books</t>
        </is>
      </c>
      <c r="E4508" t="n">
        <v>10248.87</v>
      </c>
      <c r="F4508" t="n">
        <v>7508.72</v>
      </c>
      <c r="G4508" t="n">
        <v>11062.6</v>
      </c>
      <c r="H4508" t="n">
        <v>22</v>
      </c>
      <c r="I4508" t="n">
        <v>18</v>
      </c>
      <c r="J4508" t="n">
        <v>1</v>
      </c>
      <c r="K4508">
        <f>E4508-F4508</f>
        <v/>
      </c>
      <c r="L4508" s="10">
        <f>IFERROR(K4508/E4508,0)</f>
        <v/>
      </c>
      <c r="M4508">
        <f>YEAR(A4508)</f>
        <v/>
      </c>
      <c r="N4508">
        <f>"Q"&amp;ROUNDUP(MONTH(A4508)/3,0)</f>
        <v/>
      </c>
      <c r="O4508">
        <f>TEXT(A4508,"mmm")</f>
        <v/>
      </c>
    </row>
    <row r="4509">
      <c r="A4509" s="13" t="n">
        <v>45809</v>
      </c>
      <c r="B4509" t="inlineStr">
        <is>
          <t>East</t>
        </is>
      </c>
      <c r="C4509" t="inlineStr">
        <is>
          <t>Website</t>
        </is>
      </c>
      <c r="D4509" t="inlineStr">
        <is>
          <t>Electronics</t>
        </is>
      </c>
      <c r="E4509" t="n">
        <v>534649.24</v>
      </c>
      <c r="F4509" t="n">
        <v>469699.11</v>
      </c>
      <c r="G4509" t="n">
        <v>568351.59</v>
      </c>
      <c r="H4509" t="n">
        <v>47</v>
      </c>
      <c r="I4509" t="n">
        <v>34</v>
      </c>
      <c r="J4509" t="n">
        <v>2</v>
      </c>
      <c r="K4509">
        <f>E4509-F4509</f>
        <v/>
      </c>
      <c r="L4509" s="10">
        <f>IFERROR(K4509/E4509,0)</f>
        <v/>
      </c>
      <c r="M4509">
        <f>YEAR(A4509)</f>
        <v/>
      </c>
      <c r="N4509">
        <f>"Q"&amp;ROUNDUP(MONTH(A4509)/3,0)</f>
        <v/>
      </c>
      <c r="O4509">
        <f>TEXT(A4509,"mmm")</f>
        <v/>
      </c>
    </row>
    <row r="4510">
      <c r="A4510" s="13" t="n">
        <v>45809</v>
      </c>
      <c r="B4510" t="inlineStr">
        <is>
          <t>East</t>
        </is>
      </c>
      <c r="C4510" t="inlineStr">
        <is>
          <t>Website</t>
        </is>
      </c>
      <c r="D4510" t="inlineStr">
        <is>
          <t>Fashion</t>
        </is>
      </c>
      <c r="E4510" t="n">
        <v>76720.02</v>
      </c>
      <c r="F4510" t="n">
        <v>40880.68</v>
      </c>
      <c r="G4510" t="n">
        <v>81362.25999999999</v>
      </c>
      <c r="H4510" t="n">
        <v>56</v>
      </c>
      <c r="I4510" t="n">
        <v>43</v>
      </c>
      <c r="J4510" t="n">
        <v>10</v>
      </c>
      <c r="K4510">
        <f>E4510-F4510</f>
        <v/>
      </c>
      <c r="L4510" s="10">
        <f>IFERROR(K4510/E4510,0)</f>
        <v/>
      </c>
      <c r="M4510">
        <f>YEAR(A4510)</f>
        <v/>
      </c>
      <c r="N4510">
        <f>"Q"&amp;ROUNDUP(MONTH(A4510)/3,0)</f>
        <v/>
      </c>
      <c r="O4510">
        <f>TEXT(A4510,"mmm")</f>
        <v/>
      </c>
    </row>
    <row r="4511">
      <c r="A4511" s="13" t="n">
        <v>45809</v>
      </c>
      <c r="B4511" t="inlineStr">
        <is>
          <t>East</t>
        </is>
      </c>
      <c r="C4511" t="inlineStr">
        <is>
          <t>Website</t>
        </is>
      </c>
      <c r="D4511" t="inlineStr">
        <is>
          <t>Grocery</t>
        </is>
      </c>
      <c r="E4511" t="n">
        <v>35542.06</v>
      </c>
      <c r="F4511" t="n">
        <v>29508.65</v>
      </c>
      <c r="G4511" t="n">
        <v>37787.88</v>
      </c>
      <c r="H4511" t="n">
        <v>73</v>
      </c>
      <c r="I4511" t="n">
        <v>28</v>
      </c>
      <c r="J4511" t="n">
        <v>0</v>
      </c>
      <c r="K4511">
        <f>E4511-F4511</f>
        <v/>
      </c>
      <c r="L4511" s="10">
        <f>IFERROR(K4511/E4511,0)</f>
        <v/>
      </c>
      <c r="M4511">
        <f>YEAR(A4511)</f>
        <v/>
      </c>
      <c r="N4511">
        <f>"Q"&amp;ROUNDUP(MONTH(A4511)/3,0)</f>
        <v/>
      </c>
      <c r="O4511">
        <f>TEXT(A4511,"mmm")</f>
        <v/>
      </c>
    </row>
    <row r="4512">
      <c r="A4512" s="13" t="n">
        <v>45809</v>
      </c>
      <c r="B4512" t="inlineStr">
        <is>
          <t>East</t>
        </is>
      </c>
      <c r="C4512" t="inlineStr">
        <is>
          <t>Website</t>
        </is>
      </c>
      <c r="D4512" t="inlineStr">
        <is>
          <t>Home &amp; Kitchen</t>
        </is>
      </c>
      <c r="E4512" t="n">
        <v>70780.74000000001</v>
      </c>
      <c r="F4512" t="n">
        <v>49972.88</v>
      </c>
      <c r="G4512" t="n">
        <v>77043.41</v>
      </c>
      <c r="H4512" t="n">
        <v>29</v>
      </c>
      <c r="I4512" t="n">
        <v>23</v>
      </c>
      <c r="J4512" t="n">
        <v>1</v>
      </c>
      <c r="K4512">
        <f>E4512-F4512</f>
        <v/>
      </c>
      <c r="L4512" s="10">
        <f>IFERROR(K4512/E4512,0)</f>
        <v/>
      </c>
      <c r="M4512">
        <f>YEAR(A4512)</f>
        <v/>
      </c>
      <c r="N4512">
        <f>"Q"&amp;ROUNDUP(MONTH(A4512)/3,0)</f>
        <v/>
      </c>
      <c r="O4512">
        <f>TEXT(A4512,"mmm")</f>
        <v/>
      </c>
    </row>
    <row r="4513">
      <c r="A4513" s="13" t="n">
        <v>45809</v>
      </c>
      <c r="B4513" t="inlineStr">
        <is>
          <t>East</t>
        </is>
      </c>
      <c r="C4513" t="inlineStr">
        <is>
          <t>Website</t>
        </is>
      </c>
      <c r="D4513" t="inlineStr">
        <is>
          <t>Sports</t>
        </is>
      </c>
      <c r="E4513" t="n">
        <v>34784.69</v>
      </c>
      <c r="F4513" t="n">
        <v>22546.73</v>
      </c>
      <c r="G4513" t="n">
        <v>36637.03</v>
      </c>
      <c r="H4513" t="n">
        <v>17</v>
      </c>
      <c r="I4513" t="n">
        <v>15</v>
      </c>
      <c r="J4513" t="n">
        <v>0</v>
      </c>
      <c r="K4513">
        <f>E4513-F4513</f>
        <v/>
      </c>
      <c r="L4513" s="10">
        <f>IFERROR(K4513/E4513,0)</f>
        <v/>
      </c>
      <c r="M4513">
        <f>YEAR(A4513)</f>
        <v/>
      </c>
      <c r="N4513">
        <f>"Q"&amp;ROUNDUP(MONTH(A4513)/3,0)</f>
        <v/>
      </c>
      <c r="O4513">
        <f>TEXT(A4513,"mmm")</f>
        <v/>
      </c>
    </row>
    <row r="4514">
      <c r="A4514" s="13" t="n">
        <v>45809</v>
      </c>
      <c r="B4514" t="inlineStr">
        <is>
          <t>North</t>
        </is>
      </c>
      <c r="C4514" t="inlineStr">
        <is>
          <t>Marketplace</t>
        </is>
      </c>
      <c r="D4514" t="inlineStr">
        <is>
          <t>Beauty</t>
        </is>
      </c>
      <c r="E4514" t="n">
        <v>13119.47</v>
      </c>
      <c r="F4514" t="n">
        <v>7501.92</v>
      </c>
      <c r="G4514" t="n">
        <v>14470.72</v>
      </c>
      <c r="H4514" t="n">
        <v>21</v>
      </c>
      <c r="I4514" t="n">
        <v>16</v>
      </c>
      <c r="J4514" t="n">
        <v>1</v>
      </c>
      <c r="K4514">
        <f>E4514-F4514</f>
        <v/>
      </c>
      <c r="L4514" s="10">
        <f>IFERROR(K4514/E4514,0)</f>
        <v/>
      </c>
      <c r="M4514">
        <f>YEAR(A4514)</f>
        <v/>
      </c>
      <c r="N4514">
        <f>"Q"&amp;ROUNDUP(MONTH(A4514)/3,0)</f>
        <v/>
      </c>
      <c r="O4514">
        <f>TEXT(A4514,"mmm")</f>
        <v/>
      </c>
    </row>
    <row r="4515">
      <c r="A4515" s="13" t="n">
        <v>45809</v>
      </c>
      <c r="B4515" t="inlineStr">
        <is>
          <t>North</t>
        </is>
      </c>
      <c r="C4515" t="inlineStr">
        <is>
          <t>Marketplace</t>
        </is>
      </c>
      <c r="D4515" t="inlineStr">
        <is>
          <t>Books</t>
        </is>
      </c>
      <c r="E4515" t="n">
        <v>6864.27</v>
      </c>
      <c r="F4515" t="n">
        <v>5426.96</v>
      </c>
      <c r="G4515" t="n">
        <v>7642.56</v>
      </c>
      <c r="H4515" t="n">
        <v>14</v>
      </c>
      <c r="I4515" t="n">
        <v>13</v>
      </c>
      <c r="J4515" t="n">
        <v>0</v>
      </c>
      <c r="K4515">
        <f>E4515-F4515</f>
        <v/>
      </c>
      <c r="L4515" s="10">
        <f>IFERROR(K4515/E4515,0)</f>
        <v/>
      </c>
      <c r="M4515">
        <f>YEAR(A4515)</f>
        <v/>
      </c>
      <c r="N4515">
        <f>"Q"&amp;ROUNDUP(MONTH(A4515)/3,0)</f>
        <v/>
      </c>
      <c r="O4515">
        <f>TEXT(A4515,"mmm")</f>
        <v/>
      </c>
    </row>
    <row r="4516">
      <c r="A4516" s="13" t="n">
        <v>45809</v>
      </c>
      <c r="B4516" t="inlineStr">
        <is>
          <t>North</t>
        </is>
      </c>
      <c r="C4516" t="inlineStr">
        <is>
          <t>Marketplace</t>
        </is>
      </c>
      <c r="D4516" t="inlineStr">
        <is>
          <t>Electronics</t>
        </is>
      </c>
      <c r="E4516" t="n">
        <v>235979.75</v>
      </c>
      <c r="F4516" t="n">
        <v>217059.9</v>
      </c>
      <c r="G4516" t="n">
        <v>261913.77</v>
      </c>
      <c r="H4516" t="n">
        <v>26</v>
      </c>
      <c r="I4516" t="n">
        <v>23</v>
      </c>
      <c r="J4516" t="n">
        <v>1</v>
      </c>
      <c r="K4516">
        <f>E4516-F4516</f>
        <v/>
      </c>
      <c r="L4516" s="10">
        <f>IFERROR(K4516/E4516,0)</f>
        <v/>
      </c>
      <c r="M4516">
        <f>YEAR(A4516)</f>
        <v/>
      </c>
      <c r="N4516">
        <f>"Q"&amp;ROUNDUP(MONTH(A4516)/3,0)</f>
        <v/>
      </c>
      <c r="O4516">
        <f>TEXT(A4516,"mmm")</f>
        <v/>
      </c>
    </row>
    <row r="4517">
      <c r="A4517" s="13" t="n">
        <v>45809</v>
      </c>
      <c r="B4517" t="inlineStr">
        <is>
          <t>North</t>
        </is>
      </c>
      <c r="C4517" t="inlineStr">
        <is>
          <t>Marketplace</t>
        </is>
      </c>
      <c r="D4517" t="inlineStr">
        <is>
          <t>Fashion</t>
        </is>
      </c>
      <c r="E4517" t="n">
        <v>50978.87</v>
      </c>
      <c r="F4517" t="n">
        <v>27896.44</v>
      </c>
      <c r="G4517" t="n">
        <v>56339.49</v>
      </c>
      <c r="H4517" t="n">
        <v>41</v>
      </c>
      <c r="I4517" t="n">
        <v>32</v>
      </c>
      <c r="J4517" t="n">
        <v>6</v>
      </c>
      <c r="K4517">
        <f>E4517-F4517</f>
        <v/>
      </c>
      <c r="L4517" s="10">
        <f>IFERROR(K4517/E4517,0)</f>
        <v/>
      </c>
      <c r="M4517">
        <f>YEAR(A4517)</f>
        <v/>
      </c>
      <c r="N4517">
        <f>"Q"&amp;ROUNDUP(MONTH(A4517)/3,0)</f>
        <v/>
      </c>
      <c r="O4517">
        <f>TEXT(A4517,"mmm")</f>
        <v/>
      </c>
    </row>
    <row r="4518">
      <c r="A4518" s="13" t="n">
        <v>45809</v>
      </c>
      <c r="B4518" t="inlineStr">
        <is>
          <t>North</t>
        </is>
      </c>
      <c r="C4518" t="inlineStr">
        <is>
          <t>Marketplace</t>
        </is>
      </c>
      <c r="D4518" t="inlineStr">
        <is>
          <t>Grocery</t>
        </is>
      </c>
      <c r="E4518" t="n">
        <v>18289.79</v>
      </c>
      <c r="F4518" t="n">
        <v>15544.58</v>
      </c>
      <c r="G4518" t="n">
        <v>19967.4</v>
      </c>
      <c r="H4518" t="n">
        <v>49</v>
      </c>
      <c r="I4518" t="n">
        <v>21</v>
      </c>
      <c r="J4518" t="n">
        <v>0</v>
      </c>
      <c r="K4518">
        <f>E4518-F4518</f>
        <v/>
      </c>
      <c r="L4518" s="10">
        <f>IFERROR(K4518/E4518,0)</f>
        <v/>
      </c>
      <c r="M4518">
        <f>YEAR(A4518)</f>
        <v/>
      </c>
      <c r="N4518">
        <f>"Q"&amp;ROUNDUP(MONTH(A4518)/3,0)</f>
        <v/>
      </c>
      <c r="O4518">
        <f>TEXT(A4518,"mmm")</f>
        <v/>
      </c>
    </row>
    <row r="4519">
      <c r="A4519" s="13" t="n">
        <v>45809</v>
      </c>
      <c r="B4519" t="inlineStr">
        <is>
          <t>North</t>
        </is>
      </c>
      <c r="C4519" t="inlineStr">
        <is>
          <t>Marketplace</t>
        </is>
      </c>
      <c r="D4519" t="inlineStr">
        <is>
          <t>Home &amp; Kitchen</t>
        </is>
      </c>
      <c r="E4519" t="n">
        <v>47255.69</v>
      </c>
      <c r="F4519" t="n">
        <v>33472.73</v>
      </c>
      <c r="G4519" t="n">
        <v>52207.74</v>
      </c>
      <c r="H4519" t="n">
        <v>21</v>
      </c>
      <c r="I4519" t="n">
        <v>19</v>
      </c>
      <c r="J4519" t="n">
        <v>2</v>
      </c>
      <c r="K4519">
        <f>E4519-F4519</f>
        <v/>
      </c>
      <c r="L4519" s="10">
        <f>IFERROR(K4519/E4519,0)</f>
        <v/>
      </c>
      <c r="M4519">
        <f>YEAR(A4519)</f>
        <v/>
      </c>
      <c r="N4519">
        <f>"Q"&amp;ROUNDUP(MONTH(A4519)/3,0)</f>
        <v/>
      </c>
      <c r="O4519">
        <f>TEXT(A4519,"mmm")</f>
        <v/>
      </c>
    </row>
    <row r="4520">
      <c r="A4520" s="13" t="n">
        <v>45809</v>
      </c>
      <c r="B4520" t="inlineStr">
        <is>
          <t>North</t>
        </is>
      </c>
      <c r="C4520" t="inlineStr">
        <is>
          <t>Marketplace</t>
        </is>
      </c>
      <c r="D4520" t="inlineStr">
        <is>
          <t>Sports</t>
        </is>
      </c>
      <c r="E4520" t="n">
        <v>10754.07</v>
      </c>
      <c r="F4520" t="n">
        <v>7318.81</v>
      </c>
      <c r="G4520" t="n">
        <v>11834.86</v>
      </c>
      <c r="H4520" t="n">
        <v>8</v>
      </c>
      <c r="I4520" t="n">
        <v>6</v>
      </c>
      <c r="J4520" t="n">
        <v>0</v>
      </c>
      <c r="K4520">
        <f>E4520-F4520</f>
        <v/>
      </c>
      <c r="L4520" s="10">
        <f>IFERROR(K4520/E4520,0)</f>
        <v/>
      </c>
      <c r="M4520">
        <f>YEAR(A4520)</f>
        <v/>
      </c>
      <c r="N4520">
        <f>"Q"&amp;ROUNDUP(MONTH(A4520)/3,0)</f>
        <v/>
      </c>
      <c r="O4520">
        <f>TEXT(A4520,"mmm")</f>
        <v/>
      </c>
    </row>
    <row r="4521">
      <c r="A4521" s="13" t="n">
        <v>45809</v>
      </c>
      <c r="B4521" t="inlineStr">
        <is>
          <t>North</t>
        </is>
      </c>
      <c r="C4521" t="inlineStr">
        <is>
          <t>Mobile App</t>
        </is>
      </c>
      <c r="D4521" t="inlineStr">
        <is>
          <t>Beauty</t>
        </is>
      </c>
      <c r="E4521" t="n">
        <v>20273</v>
      </c>
      <c r="F4521" t="n">
        <v>11179.97</v>
      </c>
      <c r="G4521" t="n">
        <v>21786.67</v>
      </c>
      <c r="H4521" t="n">
        <v>37</v>
      </c>
      <c r="I4521" t="n">
        <v>28</v>
      </c>
      <c r="J4521" t="n">
        <v>3</v>
      </c>
      <c r="K4521">
        <f>E4521-F4521</f>
        <v/>
      </c>
      <c r="L4521" s="10">
        <f>IFERROR(K4521/E4521,0)</f>
        <v/>
      </c>
      <c r="M4521">
        <f>YEAR(A4521)</f>
        <v/>
      </c>
      <c r="N4521">
        <f>"Q"&amp;ROUNDUP(MONTH(A4521)/3,0)</f>
        <v/>
      </c>
      <c r="O4521">
        <f>TEXT(A4521,"mmm")</f>
        <v/>
      </c>
    </row>
    <row r="4522">
      <c r="A4522" s="13" t="n">
        <v>45809</v>
      </c>
      <c r="B4522" t="inlineStr">
        <is>
          <t>North</t>
        </is>
      </c>
      <c r="C4522" t="inlineStr">
        <is>
          <t>Mobile App</t>
        </is>
      </c>
      <c r="D4522" t="inlineStr">
        <is>
          <t>Books</t>
        </is>
      </c>
      <c r="E4522" t="n">
        <v>11505.49</v>
      </c>
      <c r="F4522" t="n">
        <v>8500.18</v>
      </c>
      <c r="G4522" t="n">
        <v>12485.99</v>
      </c>
      <c r="H4522" t="n">
        <v>26</v>
      </c>
      <c r="I4522" t="n">
        <v>22</v>
      </c>
      <c r="J4522" t="n">
        <v>2</v>
      </c>
      <c r="K4522">
        <f>E4522-F4522</f>
        <v/>
      </c>
      <c r="L4522" s="10">
        <f>IFERROR(K4522/E4522,0)</f>
        <v/>
      </c>
      <c r="M4522">
        <f>YEAR(A4522)</f>
        <v/>
      </c>
      <c r="N4522">
        <f>"Q"&amp;ROUNDUP(MONTH(A4522)/3,0)</f>
        <v/>
      </c>
      <c r="O4522">
        <f>TEXT(A4522,"mmm")</f>
        <v/>
      </c>
    </row>
    <row r="4523">
      <c r="A4523" s="13" t="n">
        <v>45809</v>
      </c>
      <c r="B4523" t="inlineStr">
        <is>
          <t>North</t>
        </is>
      </c>
      <c r="C4523" t="inlineStr">
        <is>
          <t>Mobile App</t>
        </is>
      </c>
      <c r="D4523" t="inlineStr">
        <is>
          <t>Electronics</t>
        </is>
      </c>
      <c r="E4523" t="n">
        <v>1035218.92</v>
      </c>
      <c r="F4523" t="n">
        <v>947595.2</v>
      </c>
      <c r="G4523" t="n">
        <v>1116147.39</v>
      </c>
      <c r="H4523" t="n">
        <v>79</v>
      </c>
      <c r="I4523" t="n">
        <v>58</v>
      </c>
      <c r="J4523" t="n">
        <v>4</v>
      </c>
      <c r="K4523">
        <f>E4523-F4523</f>
        <v/>
      </c>
      <c r="L4523" s="10">
        <f>IFERROR(K4523/E4523,0)</f>
        <v/>
      </c>
      <c r="M4523">
        <f>YEAR(A4523)</f>
        <v/>
      </c>
      <c r="N4523">
        <f>"Q"&amp;ROUNDUP(MONTH(A4523)/3,0)</f>
        <v/>
      </c>
      <c r="O4523">
        <f>TEXT(A4523,"mmm")</f>
        <v/>
      </c>
    </row>
    <row r="4524">
      <c r="A4524" s="13" t="n">
        <v>45809</v>
      </c>
      <c r="B4524" t="inlineStr">
        <is>
          <t>North</t>
        </is>
      </c>
      <c r="C4524" t="inlineStr">
        <is>
          <t>Mobile App</t>
        </is>
      </c>
      <c r="D4524" t="inlineStr">
        <is>
          <t>Fashion</t>
        </is>
      </c>
      <c r="E4524" t="n">
        <v>151895.66</v>
      </c>
      <c r="F4524" t="n">
        <v>82800.89</v>
      </c>
      <c r="G4524" t="n">
        <v>164711.41</v>
      </c>
      <c r="H4524" t="n">
        <v>105</v>
      </c>
      <c r="I4524" t="n">
        <v>84</v>
      </c>
      <c r="J4524" t="n">
        <v>17</v>
      </c>
      <c r="K4524">
        <f>E4524-F4524</f>
        <v/>
      </c>
      <c r="L4524" s="10">
        <f>IFERROR(K4524/E4524,0)</f>
        <v/>
      </c>
      <c r="M4524">
        <f>YEAR(A4524)</f>
        <v/>
      </c>
      <c r="N4524">
        <f>"Q"&amp;ROUNDUP(MONTH(A4524)/3,0)</f>
        <v/>
      </c>
      <c r="O4524">
        <f>TEXT(A4524,"mmm")</f>
        <v/>
      </c>
    </row>
    <row r="4525">
      <c r="A4525" s="13" t="n">
        <v>45809</v>
      </c>
      <c r="B4525" t="inlineStr">
        <is>
          <t>North</t>
        </is>
      </c>
      <c r="C4525" t="inlineStr">
        <is>
          <t>Mobile App</t>
        </is>
      </c>
      <c r="D4525" t="inlineStr">
        <is>
          <t>Grocery</t>
        </is>
      </c>
      <c r="E4525" t="n">
        <v>26789.31</v>
      </c>
      <c r="F4525" t="n">
        <v>22519.6</v>
      </c>
      <c r="G4525" t="n">
        <v>28622.29</v>
      </c>
      <c r="H4525" t="n">
        <v>77</v>
      </c>
      <c r="I4525" t="n">
        <v>35</v>
      </c>
      <c r="J4525" t="n">
        <v>0</v>
      </c>
      <c r="K4525">
        <f>E4525-F4525</f>
        <v/>
      </c>
      <c r="L4525" s="10">
        <f>IFERROR(K4525/E4525,0)</f>
        <v/>
      </c>
      <c r="M4525">
        <f>YEAR(A4525)</f>
        <v/>
      </c>
      <c r="N4525">
        <f>"Q"&amp;ROUNDUP(MONTH(A4525)/3,0)</f>
        <v/>
      </c>
      <c r="O4525">
        <f>TEXT(A4525,"mmm")</f>
        <v/>
      </c>
    </row>
    <row r="4526">
      <c r="A4526" s="13" t="n">
        <v>45809</v>
      </c>
      <c r="B4526" t="inlineStr">
        <is>
          <t>North</t>
        </is>
      </c>
      <c r="C4526" t="inlineStr">
        <is>
          <t>Mobile App</t>
        </is>
      </c>
      <c r="D4526" t="inlineStr">
        <is>
          <t>Home &amp; Kitchen</t>
        </is>
      </c>
      <c r="E4526" t="n">
        <v>91974.32000000001</v>
      </c>
      <c r="F4526" t="n">
        <v>63015.49</v>
      </c>
      <c r="G4526" t="n">
        <v>99287.58</v>
      </c>
      <c r="H4526" t="n">
        <v>43</v>
      </c>
      <c r="I4526" t="n">
        <v>31</v>
      </c>
      <c r="J4526" t="n">
        <v>6</v>
      </c>
      <c r="K4526">
        <f>E4526-F4526</f>
        <v/>
      </c>
      <c r="L4526" s="10">
        <f>IFERROR(K4526/E4526,0)</f>
        <v/>
      </c>
      <c r="M4526">
        <f>YEAR(A4526)</f>
        <v/>
      </c>
      <c r="N4526">
        <f>"Q"&amp;ROUNDUP(MONTH(A4526)/3,0)</f>
        <v/>
      </c>
      <c r="O4526">
        <f>TEXT(A4526,"mmm")</f>
        <v/>
      </c>
    </row>
    <row r="4527">
      <c r="A4527" s="13" t="n">
        <v>45809</v>
      </c>
      <c r="B4527" t="inlineStr">
        <is>
          <t>North</t>
        </is>
      </c>
      <c r="C4527" t="inlineStr">
        <is>
          <t>Mobile App</t>
        </is>
      </c>
      <c r="D4527" t="inlineStr">
        <is>
          <t>Sports</t>
        </is>
      </c>
      <c r="E4527" t="n">
        <v>41834.57</v>
      </c>
      <c r="F4527" t="n">
        <v>29087.8</v>
      </c>
      <c r="G4527" t="n">
        <v>46230.81</v>
      </c>
      <c r="H4527" t="n">
        <v>17</v>
      </c>
      <c r="I4527" t="n">
        <v>12</v>
      </c>
      <c r="J4527" t="n">
        <v>1</v>
      </c>
      <c r="K4527">
        <f>E4527-F4527</f>
        <v/>
      </c>
      <c r="L4527" s="10">
        <f>IFERROR(K4527/E4527,0)</f>
        <v/>
      </c>
      <c r="M4527">
        <f>YEAR(A4527)</f>
        <v/>
      </c>
      <c r="N4527">
        <f>"Q"&amp;ROUNDUP(MONTH(A4527)/3,0)</f>
        <v/>
      </c>
      <c r="O4527">
        <f>TEXT(A4527,"mmm")</f>
        <v/>
      </c>
    </row>
    <row r="4528">
      <c r="A4528" s="13" t="n">
        <v>45809</v>
      </c>
      <c r="B4528" t="inlineStr">
        <is>
          <t>North</t>
        </is>
      </c>
      <c r="C4528" t="inlineStr">
        <is>
          <t>Retail Store</t>
        </is>
      </c>
      <c r="D4528" t="inlineStr">
        <is>
          <t>Beauty</t>
        </is>
      </c>
      <c r="E4528" t="n">
        <v>1196.3</v>
      </c>
      <c r="F4528" t="n">
        <v>623.71</v>
      </c>
      <c r="G4528" t="n">
        <v>1229.78</v>
      </c>
      <c r="H4528" t="n">
        <v>3</v>
      </c>
      <c r="I4528" t="n">
        <v>3</v>
      </c>
      <c r="J4528" t="n">
        <v>0</v>
      </c>
      <c r="K4528">
        <f>E4528-F4528</f>
        <v/>
      </c>
      <c r="L4528" s="10">
        <f>IFERROR(K4528/E4528,0)</f>
        <v/>
      </c>
      <c r="M4528">
        <f>YEAR(A4528)</f>
        <v/>
      </c>
      <c r="N4528">
        <f>"Q"&amp;ROUNDUP(MONTH(A4528)/3,0)</f>
        <v/>
      </c>
      <c r="O4528">
        <f>TEXT(A4528,"mmm")</f>
        <v/>
      </c>
    </row>
    <row r="4529">
      <c r="A4529" s="13" t="n">
        <v>45809</v>
      </c>
      <c r="B4529" t="inlineStr">
        <is>
          <t>North</t>
        </is>
      </c>
      <c r="C4529" t="inlineStr">
        <is>
          <t>Retail Store</t>
        </is>
      </c>
      <c r="D4529" t="inlineStr">
        <is>
          <t>Books</t>
        </is>
      </c>
      <c r="E4529" t="n">
        <v>4163.95</v>
      </c>
      <c r="F4529" t="n">
        <v>2952.27</v>
      </c>
      <c r="G4529" t="n">
        <v>4339.37</v>
      </c>
      <c r="H4529" t="n">
        <v>8</v>
      </c>
      <c r="I4529" t="n">
        <v>6</v>
      </c>
      <c r="J4529" t="n">
        <v>0</v>
      </c>
      <c r="K4529">
        <f>E4529-F4529</f>
        <v/>
      </c>
      <c r="L4529" s="10">
        <f>IFERROR(K4529/E4529,0)</f>
        <v/>
      </c>
      <c r="M4529">
        <f>YEAR(A4529)</f>
        <v/>
      </c>
      <c r="N4529">
        <f>"Q"&amp;ROUNDUP(MONTH(A4529)/3,0)</f>
        <v/>
      </c>
      <c r="O4529">
        <f>TEXT(A4529,"mmm")</f>
        <v/>
      </c>
    </row>
    <row r="4530">
      <c r="A4530" s="13" t="n">
        <v>45809</v>
      </c>
      <c r="B4530" t="inlineStr">
        <is>
          <t>North</t>
        </is>
      </c>
      <c r="C4530" t="inlineStr">
        <is>
          <t>Retail Store</t>
        </is>
      </c>
      <c r="D4530" t="inlineStr">
        <is>
          <t>Electronics</t>
        </is>
      </c>
      <c r="E4530" t="n">
        <v>129522.94</v>
      </c>
      <c r="F4530" t="n">
        <v>109245.93</v>
      </c>
      <c r="G4530" t="n">
        <v>132851.84</v>
      </c>
      <c r="H4530" t="n">
        <v>11</v>
      </c>
      <c r="I4530" t="n">
        <v>10</v>
      </c>
      <c r="J4530" t="n">
        <v>0</v>
      </c>
      <c r="K4530">
        <f>E4530-F4530</f>
        <v/>
      </c>
      <c r="L4530" s="10">
        <f>IFERROR(K4530/E4530,0)</f>
        <v/>
      </c>
      <c r="M4530">
        <f>YEAR(A4530)</f>
        <v/>
      </c>
      <c r="N4530">
        <f>"Q"&amp;ROUNDUP(MONTH(A4530)/3,0)</f>
        <v/>
      </c>
      <c r="O4530">
        <f>TEXT(A4530,"mmm")</f>
        <v/>
      </c>
    </row>
    <row r="4531">
      <c r="A4531" s="13" t="n">
        <v>45809</v>
      </c>
      <c r="B4531" t="inlineStr">
        <is>
          <t>North</t>
        </is>
      </c>
      <c r="C4531" t="inlineStr">
        <is>
          <t>Retail Store</t>
        </is>
      </c>
      <c r="D4531" t="inlineStr">
        <is>
          <t>Fashion</t>
        </is>
      </c>
      <c r="E4531" t="n">
        <v>42628.16</v>
      </c>
      <c r="F4531" t="n">
        <v>23198.13</v>
      </c>
      <c r="G4531" t="n">
        <v>45080</v>
      </c>
      <c r="H4531" t="n">
        <v>21</v>
      </c>
      <c r="I4531" t="n">
        <v>18</v>
      </c>
      <c r="J4531" t="n">
        <v>0</v>
      </c>
      <c r="K4531">
        <f>E4531-F4531</f>
        <v/>
      </c>
      <c r="L4531" s="10">
        <f>IFERROR(K4531/E4531,0)</f>
        <v/>
      </c>
      <c r="M4531">
        <f>YEAR(A4531)</f>
        <v/>
      </c>
      <c r="N4531">
        <f>"Q"&amp;ROUNDUP(MONTH(A4531)/3,0)</f>
        <v/>
      </c>
      <c r="O4531">
        <f>TEXT(A4531,"mmm")</f>
        <v/>
      </c>
    </row>
    <row r="4532">
      <c r="A4532" s="13" t="n">
        <v>45809</v>
      </c>
      <c r="B4532" t="inlineStr">
        <is>
          <t>North</t>
        </is>
      </c>
      <c r="C4532" t="inlineStr">
        <is>
          <t>Retail Store</t>
        </is>
      </c>
      <c r="D4532" t="inlineStr">
        <is>
          <t>Grocery</t>
        </is>
      </c>
      <c r="E4532" t="n">
        <v>6994.66</v>
      </c>
      <c r="F4532" t="n">
        <v>5572.11</v>
      </c>
      <c r="G4532" t="n">
        <v>7159.1</v>
      </c>
      <c r="H4532" t="n">
        <v>21</v>
      </c>
      <c r="I4532" t="n">
        <v>8</v>
      </c>
      <c r="J4532" t="n">
        <v>0</v>
      </c>
      <c r="K4532">
        <f>E4532-F4532</f>
        <v/>
      </c>
      <c r="L4532" s="10">
        <f>IFERROR(K4532/E4532,0)</f>
        <v/>
      </c>
      <c r="M4532">
        <f>YEAR(A4532)</f>
        <v/>
      </c>
      <c r="N4532">
        <f>"Q"&amp;ROUNDUP(MONTH(A4532)/3,0)</f>
        <v/>
      </c>
      <c r="O4532">
        <f>TEXT(A4532,"mmm")</f>
        <v/>
      </c>
    </row>
    <row r="4533">
      <c r="A4533" s="13" t="n">
        <v>45809</v>
      </c>
      <c r="B4533" t="inlineStr">
        <is>
          <t>North</t>
        </is>
      </c>
      <c r="C4533" t="inlineStr">
        <is>
          <t>Retail Store</t>
        </is>
      </c>
      <c r="D4533" t="inlineStr">
        <is>
          <t>Home &amp; Kitchen</t>
        </is>
      </c>
      <c r="E4533" t="n">
        <v>23776.64</v>
      </c>
      <c r="F4533" t="n">
        <v>15599.96</v>
      </c>
      <c r="G4533" t="n">
        <v>24618.29</v>
      </c>
      <c r="H4533" t="n">
        <v>9</v>
      </c>
      <c r="I4533" t="n">
        <v>7</v>
      </c>
      <c r="J4533" t="n">
        <v>0</v>
      </c>
      <c r="K4533">
        <f>E4533-F4533</f>
        <v/>
      </c>
      <c r="L4533" s="10">
        <f>IFERROR(K4533/E4533,0)</f>
        <v/>
      </c>
      <c r="M4533">
        <f>YEAR(A4533)</f>
        <v/>
      </c>
      <c r="N4533">
        <f>"Q"&amp;ROUNDUP(MONTH(A4533)/3,0)</f>
        <v/>
      </c>
      <c r="O4533">
        <f>TEXT(A4533,"mmm")</f>
        <v/>
      </c>
    </row>
    <row r="4534">
      <c r="A4534" s="13" t="n">
        <v>45809</v>
      </c>
      <c r="B4534" t="inlineStr">
        <is>
          <t>North</t>
        </is>
      </c>
      <c r="C4534" t="inlineStr">
        <is>
          <t>Retail Store</t>
        </is>
      </c>
      <c r="D4534" t="inlineStr">
        <is>
          <t>Sports</t>
        </is>
      </c>
      <c r="E4534" t="n">
        <v>9413.370000000001</v>
      </c>
      <c r="F4534" t="n">
        <v>5980.18</v>
      </c>
      <c r="G4534" t="n">
        <v>9706.27</v>
      </c>
      <c r="H4534" t="n">
        <v>6</v>
      </c>
      <c r="I4534" t="n">
        <v>5</v>
      </c>
      <c r="J4534" t="n">
        <v>0</v>
      </c>
      <c r="K4534">
        <f>E4534-F4534</f>
        <v/>
      </c>
      <c r="L4534" s="10">
        <f>IFERROR(K4534/E4534,0)</f>
        <v/>
      </c>
      <c r="M4534">
        <f>YEAR(A4534)</f>
        <v/>
      </c>
      <c r="N4534">
        <f>"Q"&amp;ROUNDUP(MONTH(A4534)/3,0)</f>
        <v/>
      </c>
      <c r="O4534">
        <f>TEXT(A4534,"mmm")</f>
        <v/>
      </c>
    </row>
    <row r="4535">
      <c r="A4535" s="13" t="n">
        <v>45809</v>
      </c>
      <c r="B4535" t="inlineStr">
        <is>
          <t>North</t>
        </is>
      </c>
      <c r="C4535" t="inlineStr">
        <is>
          <t>Unknown</t>
        </is>
      </c>
      <c r="D4535" t="inlineStr">
        <is>
          <t>Electronics</t>
        </is>
      </c>
      <c r="E4535" t="n">
        <v>45396.48</v>
      </c>
      <c r="F4535" t="n">
        <v>40031.36</v>
      </c>
      <c r="G4535" t="n">
        <v>47186.96</v>
      </c>
      <c r="H4535" t="n">
        <v>3</v>
      </c>
      <c r="I4535" t="n">
        <v>3</v>
      </c>
      <c r="J4535" t="n">
        <v>2</v>
      </c>
      <c r="K4535">
        <f>E4535-F4535</f>
        <v/>
      </c>
      <c r="L4535" s="10">
        <f>IFERROR(K4535/E4535,0)</f>
        <v/>
      </c>
      <c r="M4535">
        <f>YEAR(A4535)</f>
        <v/>
      </c>
      <c r="N4535">
        <f>"Q"&amp;ROUNDUP(MONTH(A4535)/3,0)</f>
        <v/>
      </c>
      <c r="O4535">
        <f>TEXT(A4535,"mmm")</f>
        <v/>
      </c>
    </row>
    <row r="4536">
      <c r="A4536" s="13" t="n">
        <v>45809</v>
      </c>
      <c r="B4536" t="inlineStr">
        <is>
          <t>North</t>
        </is>
      </c>
      <c r="C4536" t="inlineStr">
        <is>
          <t>Website</t>
        </is>
      </c>
      <c r="D4536" t="inlineStr">
        <is>
          <t>Beauty</t>
        </is>
      </c>
      <c r="E4536" t="n">
        <v>15365.19</v>
      </c>
      <c r="F4536" t="n">
        <v>8732.58</v>
      </c>
      <c r="G4536" t="n">
        <v>16376.48</v>
      </c>
      <c r="H4536" t="n">
        <v>29</v>
      </c>
      <c r="I4536" t="n">
        <v>26</v>
      </c>
      <c r="J4536" t="n">
        <v>1</v>
      </c>
      <c r="K4536">
        <f>E4536-F4536</f>
        <v/>
      </c>
      <c r="L4536" s="10">
        <f>IFERROR(K4536/E4536,0)</f>
        <v/>
      </c>
      <c r="M4536">
        <f>YEAR(A4536)</f>
        <v/>
      </c>
      <c r="N4536">
        <f>"Q"&amp;ROUNDUP(MONTH(A4536)/3,0)</f>
        <v/>
      </c>
      <c r="O4536">
        <f>TEXT(A4536,"mmm")</f>
        <v/>
      </c>
    </row>
    <row r="4537">
      <c r="A4537" s="13" t="n">
        <v>45809</v>
      </c>
      <c r="B4537" t="inlineStr">
        <is>
          <t>North</t>
        </is>
      </c>
      <c r="C4537" t="inlineStr">
        <is>
          <t>Website</t>
        </is>
      </c>
      <c r="D4537" t="inlineStr">
        <is>
          <t>Books</t>
        </is>
      </c>
      <c r="E4537" t="n">
        <v>14611.46</v>
      </c>
      <c r="F4537" t="n">
        <v>10363.25</v>
      </c>
      <c r="G4537" t="n">
        <v>15421.43</v>
      </c>
      <c r="H4537" t="n">
        <v>32</v>
      </c>
      <c r="I4537" t="n">
        <v>26</v>
      </c>
      <c r="J4537" t="n">
        <v>3</v>
      </c>
      <c r="K4537">
        <f>E4537-F4537</f>
        <v/>
      </c>
      <c r="L4537" s="10">
        <f>IFERROR(K4537/E4537,0)</f>
        <v/>
      </c>
      <c r="M4537">
        <f>YEAR(A4537)</f>
        <v/>
      </c>
      <c r="N4537">
        <f>"Q"&amp;ROUNDUP(MONTH(A4537)/3,0)</f>
        <v/>
      </c>
      <c r="O4537">
        <f>TEXT(A4537,"mmm")</f>
        <v/>
      </c>
    </row>
    <row r="4538">
      <c r="A4538" s="13" t="n">
        <v>45809</v>
      </c>
      <c r="B4538" t="inlineStr">
        <is>
          <t>North</t>
        </is>
      </c>
      <c r="C4538" t="inlineStr">
        <is>
          <t>Website</t>
        </is>
      </c>
      <c r="D4538" t="inlineStr">
        <is>
          <t>Electronics</t>
        </is>
      </c>
      <c r="E4538" t="n">
        <v>494522.89</v>
      </c>
      <c r="F4538" t="n">
        <v>450156.72</v>
      </c>
      <c r="G4538" t="n">
        <v>529845.5699999999</v>
      </c>
      <c r="H4538" t="n">
        <v>38</v>
      </c>
      <c r="I4538" t="n">
        <v>32</v>
      </c>
      <c r="J4538" t="n">
        <v>2</v>
      </c>
      <c r="K4538">
        <f>E4538-F4538</f>
        <v/>
      </c>
      <c r="L4538" s="10">
        <f>IFERROR(K4538/E4538,0)</f>
        <v/>
      </c>
      <c r="M4538">
        <f>YEAR(A4538)</f>
        <v/>
      </c>
      <c r="N4538">
        <f>"Q"&amp;ROUNDUP(MONTH(A4538)/3,0)</f>
        <v/>
      </c>
      <c r="O4538">
        <f>TEXT(A4538,"mmm")</f>
        <v/>
      </c>
    </row>
    <row r="4539">
      <c r="A4539" s="13" t="n">
        <v>45809</v>
      </c>
      <c r="B4539" t="inlineStr">
        <is>
          <t>North</t>
        </is>
      </c>
      <c r="C4539" t="inlineStr">
        <is>
          <t>Website</t>
        </is>
      </c>
      <c r="D4539" t="inlineStr">
        <is>
          <t>Fashion</t>
        </is>
      </c>
      <c r="E4539" t="n">
        <v>69152.2</v>
      </c>
      <c r="F4539" t="n">
        <v>37428.2</v>
      </c>
      <c r="G4539" t="n">
        <v>72974.49000000001</v>
      </c>
      <c r="H4539" t="n">
        <v>51</v>
      </c>
      <c r="I4539" t="n">
        <v>44</v>
      </c>
      <c r="J4539" t="n">
        <v>7</v>
      </c>
      <c r="K4539">
        <f>E4539-F4539</f>
        <v/>
      </c>
      <c r="L4539" s="10">
        <f>IFERROR(K4539/E4539,0)</f>
        <v/>
      </c>
      <c r="M4539">
        <f>YEAR(A4539)</f>
        <v/>
      </c>
      <c r="N4539">
        <f>"Q"&amp;ROUNDUP(MONTH(A4539)/3,0)</f>
        <v/>
      </c>
      <c r="O4539">
        <f>TEXT(A4539,"mmm")</f>
        <v/>
      </c>
    </row>
    <row r="4540">
      <c r="A4540" s="13" t="n">
        <v>45809</v>
      </c>
      <c r="B4540" t="inlineStr">
        <is>
          <t>North</t>
        </is>
      </c>
      <c r="C4540" t="inlineStr">
        <is>
          <t>Website</t>
        </is>
      </c>
      <c r="D4540" t="inlineStr">
        <is>
          <t>Grocery</t>
        </is>
      </c>
      <c r="E4540" t="n">
        <v>52969.87</v>
      </c>
      <c r="F4540" t="n">
        <v>44849.07</v>
      </c>
      <c r="G4540" t="n">
        <v>57355.02</v>
      </c>
      <c r="H4540" t="n">
        <v>102</v>
      </c>
      <c r="I4540" t="n">
        <v>40</v>
      </c>
      <c r="J4540" t="n">
        <v>0</v>
      </c>
      <c r="K4540">
        <f>E4540-F4540</f>
        <v/>
      </c>
      <c r="L4540" s="10">
        <f>IFERROR(K4540/E4540,0)</f>
        <v/>
      </c>
      <c r="M4540">
        <f>YEAR(A4540)</f>
        <v/>
      </c>
      <c r="N4540">
        <f>"Q"&amp;ROUNDUP(MONTH(A4540)/3,0)</f>
        <v/>
      </c>
      <c r="O4540">
        <f>TEXT(A4540,"mmm")</f>
        <v/>
      </c>
    </row>
    <row r="4541">
      <c r="A4541" s="13" t="n">
        <v>45809</v>
      </c>
      <c r="B4541" t="inlineStr">
        <is>
          <t>North</t>
        </is>
      </c>
      <c r="C4541" t="inlineStr">
        <is>
          <t>Website</t>
        </is>
      </c>
      <c r="D4541" t="inlineStr">
        <is>
          <t>Home &amp; Kitchen</t>
        </is>
      </c>
      <c r="E4541" t="n">
        <v>69906.02</v>
      </c>
      <c r="F4541" t="n">
        <v>48082.89</v>
      </c>
      <c r="G4541" t="n">
        <v>74720.17</v>
      </c>
      <c r="H4541" t="n">
        <v>27</v>
      </c>
      <c r="I4541" t="n">
        <v>22</v>
      </c>
      <c r="J4541" t="n">
        <v>2</v>
      </c>
      <c r="K4541">
        <f>E4541-F4541</f>
        <v/>
      </c>
      <c r="L4541" s="10">
        <f>IFERROR(K4541/E4541,0)</f>
        <v/>
      </c>
      <c r="M4541">
        <f>YEAR(A4541)</f>
        <v/>
      </c>
      <c r="N4541">
        <f>"Q"&amp;ROUNDUP(MONTH(A4541)/3,0)</f>
        <v/>
      </c>
      <c r="O4541">
        <f>TEXT(A4541,"mmm")</f>
        <v/>
      </c>
    </row>
    <row r="4542">
      <c r="A4542" s="13" t="n">
        <v>45809</v>
      </c>
      <c r="B4542" t="inlineStr">
        <is>
          <t>North</t>
        </is>
      </c>
      <c r="C4542" t="inlineStr">
        <is>
          <t>Website</t>
        </is>
      </c>
      <c r="D4542" t="inlineStr">
        <is>
          <t>Sports</t>
        </is>
      </c>
      <c r="E4542" t="n">
        <v>33955.59</v>
      </c>
      <c r="F4542" t="n">
        <v>22333.41</v>
      </c>
      <c r="G4542" t="n">
        <v>36044.32</v>
      </c>
      <c r="H4542" t="n">
        <v>15</v>
      </c>
      <c r="I4542" t="n">
        <v>12</v>
      </c>
      <c r="J4542" t="n">
        <v>3</v>
      </c>
      <c r="K4542">
        <f>E4542-F4542</f>
        <v/>
      </c>
      <c r="L4542" s="10">
        <f>IFERROR(K4542/E4542,0)</f>
        <v/>
      </c>
      <c r="M4542">
        <f>YEAR(A4542)</f>
        <v/>
      </c>
      <c r="N4542">
        <f>"Q"&amp;ROUNDUP(MONTH(A4542)/3,0)</f>
        <v/>
      </c>
      <c r="O4542">
        <f>TEXT(A4542,"mmm")</f>
        <v/>
      </c>
    </row>
    <row r="4543">
      <c r="A4543" s="13" t="n">
        <v>45809</v>
      </c>
      <c r="B4543" t="inlineStr">
        <is>
          <t>South</t>
        </is>
      </c>
      <c r="C4543" t="inlineStr">
        <is>
          <t>Marketplace</t>
        </is>
      </c>
      <c r="D4543" t="inlineStr">
        <is>
          <t>Beauty</t>
        </is>
      </c>
      <c r="E4543" t="n">
        <v>9866.719999999999</v>
      </c>
      <c r="F4543" t="n">
        <v>5530.03</v>
      </c>
      <c r="G4543" t="n">
        <v>11045.28</v>
      </c>
      <c r="H4543" t="n">
        <v>18</v>
      </c>
      <c r="I4543" t="n">
        <v>14</v>
      </c>
      <c r="J4543" t="n">
        <v>1</v>
      </c>
      <c r="K4543">
        <f>E4543-F4543</f>
        <v/>
      </c>
      <c r="L4543" s="10">
        <f>IFERROR(K4543/E4543,0)</f>
        <v/>
      </c>
      <c r="M4543">
        <f>YEAR(A4543)</f>
        <v/>
      </c>
      <c r="N4543">
        <f>"Q"&amp;ROUNDUP(MONTH(A4543)/3,0)</f>
        <v/>
      </c>
      <c r="O4543">
        <f>TEXT(A4543,"mmm")</f>
        <v/>
      </c>
    </row>
    <row r="4544">
      <c r="A4544" s="13" t="n">
        <v>45809</v>
      </c>
      <c r="B4544" t="inlineStr">
        <is>
          <t>South</t>
        </is>
      </c>
      <c r="C4544" t="inlineStr">
        <is>
          <t>Marketplace</t>
        </is>
      </c>
      <c r="D4544" t="inlineStr">
        <is>
          <t>Books</t>
        </is>
      </c>
      <c r="E4544" t="n">
        <v>5777.47</v>
      </c>
      <c r="F4544" t="n">
        <v>4406.97</v>
      </c>
      <c r="G4544" t="n">
        <v>6518.81</v>
      </c>
      <c r="H4544" t="n">
        <v>13</v>
      </c>
      <c r="I4544" t="n">
        <v>12</v>
      </c>
      <c r="J4544" t="n">
        <v>0</v>
      </c>
      <c r="K4544">
        <f>E4544-F4544</f>
        <v/>
      </c>
      <c r="L4544" s="10">
        <f>IFERROR(K4544/E4544,0)</f>
        <v/>
      </c>
      <c r="M4544">
        <f>YEAR(A4544)</f>
        <v/>
      </c>
      <c r="N4544">
        <f>"Q"&amp;ROUNDUP(MONTH(A4544)/3,0)</f>
        <v/>
      </c>
      <c r="O4544">
        <f>TEXT(A4544,"mmm")</f>
        <v/>
      </c>
    </row>
    <row r="4545">
      <c r="A4545" s="13" t="n">
        <v>45809</v>
      </c>
      <c r="B4545" t="inlineStr">
        <is>
          <t>South</t>
        </is>
      </c>
      <c r="C4545" t="inlineStr">
        <is>
          <t>Marketplace</t>
        </is>
      </c>
      <c r="D4545" t="inlineStr">
        <is>
          <t>Electronics</t>
        </is>
      </c>
      <c r="E4545" t="n">
        <v>438866.9</v>
      </c>
      <c r="F4545" t="n">
        <v>413477.48</v>
      </c>
      <c r="G4545" t="n">
        <v>487362.46</v>
      </c>
      <c r="H4545" t="n">
        <v>36</v>
      </c>
      <c r="I4545" t="n">
        <v>30</v>
      </c>
      <c r="J4545" t="n">
        <v>5</v>
      </c>
      <c r="K4545">
        <f>E4545-F4545</f>
        <v/>
      </c>
      <c r="L4545" s="10">
        <f>IFERROR(K4545/E4545,0)</f>
        <v/>
      </c>
      <c r="M4545">
        <f>YEAR(A4545)</f>
        <v/>
      </c>
      <c r="N4545">
        <f>"Q"&amp;ROUNDUP(MONTH(A4545)/3,0)</f>
        <v/>
      </c>
      <c r="O4545">
        <f>TEXT(A4545,"mmm")</f>
        <v/>
      </c>
    </row>
    <row r="4546">
      <c r="A4546" s="13" t="n">
        <v>45809</v>
      </c>
      <c r="B4546" t="inlineStr">
        <is>
          <t>South</t>
        </is>
      </c>
      <c r="C4546" t="inlineStr">
        <is>
          <t>Marketplace</t>
        </is>
      </c>
      <c r="D4546" t="inlineStr">
        <is>
          <t>Fashion</t>
        </is>
      </c>
      <c r="E4546" t="n">
        <v>50329.88</v>
      </c>
      <c r="F4546" t="n">
        <v>27008.92</v>
      </c>
      <c r="G4546" t="n">
        <v>56026.84</v>
      </c>
      <c r="H4546" t="n">
        <v>40</v>
      </c>
      <c r="I4546" t="n">
        <v>35</v>
      </c>
      <c r="J4546" t="n">
        <v>13</v>
      </c>
      <c r="K4546">
        <f>E4546-F4546</f>
        <v/>
      </c>
      <c r="L4546" s="10">
        <f>IFERROR(K4546/E4546,0)</f>
        <v/>
      </c>
      <c r="M4546">
        <f>YEAR(A4546)</f>
        <v/>
      </c>
      <c r="N4546">
        <f>"Q"&amp;ROUNDUP(MONTH(A4546)/3,0)</f>
        <v/>
      </c>
      <c r="O4546">
        <f>TEXT(A4546,"mmm")</f>
        <v/>
      </c>
    </row>
    <row r="4547">
      <c r="A4547" s="13" t="n">
        <v>45809</v>
      </c>
      <c r="B4547" t="inlineStr">
        <is>
          <t>South</t>
        </is>
      </c>
      <c r="C4547" t="inlineStr">
        <is>
          <t>Marketplace</t>
        </is>
      </c>
      <c r="D4547" t="inlineStr">
        <is>
          <t>Grocery</t>
        </is>
      </c>
      <c r="E4547" t="n">
        <v>25999.96</v>
      </c>
      <c r="F4547" t="n">
        <v>22760.87</v>
      </c>
      <c r="G4547" t="n">
        <v>28906.77</v>
      </c>
      <c r="H4547" t="n">
        <v>74</v>
      </c>
      <c r="I4547" t="n">
        <v>25</v>
      </c>
      <c r="J4547" t="n">
        <v>0</v>
      </c>
      <c r="K4547">
        <f>E4547-F4547</f>
        <v/>
      </c>
      <c r="L4547" s="10">
        <f>IFERROR(K4547/E4547,0)</f>
        <v/>
      </c>
      <c r="M4547">
        <f>YEAR(A4547)</f>
        <v/>
      </c>
      <c r="N4547">
        <f>"Q"&amp;ROUNDUP(MONTH(A4547)/3,0)</f>
        <v/>
      </c>
      <c r="O4547">
        <f>TEXT(A4547,"mmm")</f>
        <v/>
      </c>
    </row>
    <row r="4548">
      <c r="A4548" s="13" t="n">
        <v>45809</v>
      </c>
      <c r="B4548" t="inlineStr">
        <is>
          <t>South</t>
        </is>
      </c>
      <c r="C4548" t="inlineStr">
        <is>
          <t>Marketplace</t>
        </is>
      </c>
      <c r="D4548" t="inlineStr">
        <is>
          <t>Home &amp; Kitchen</t>
        </is>
      </c>
      <c r="E4548" t="n">
        <v>55947.7</v>
      </c>
      <c r="F4548" t="n">
        <v>38077.55</v>
      </c>
      <c r="G4548" t="n">
        <v>62447.22</v>
      </c>
      <c r="H4548" t="n">
        <v>34</v>
      </c>
      <c r="I4548" t="n">
        <v>30</v>
      </c>
      <c r="J4548" t="n">
        <v>0</v>
      </c>
      <c r="K4548">
        <f>E4548-F4548</f>
        <v/>
      </c>
      <c r="L4548" s="10">
        <f>IFERROR(K4548/E4548,0)</f>
        <v/>
      </c>
      <c r="M4548">
        <f>YEAR(A4548)</f>
        <v/>
      </c>
      <c r="N4548">
        <f>"Q"&amp;ROUNDUP(MONTH(A4548)/3,0)</f>
        <v/>
      </c>
      <c r="O4548">
        <f>TEXT(A4548,"mmm")</f>
        <v/>
      </c>
    </row>
    <row r="4549">
      <c r="A4549" s="13" t="n">
        <v>45809</v>
      </c>
      <c r="B4549" t="inlineStr">
        <is>
          <t>South</t>
        </is>
      </c>
      <c r="C4549" t="inlineStr">
        <is>
          <t>Marketplace</t>
        </is>
      </c>
      <c r="D4549" t="inlineStr">
        <is>
          <t>Sports</t>
        </is>
      </c>
      <c r="E4549" t="n">
        <v>24058.41</v>
      </c>
      <c r="F4549" t="n">
        <v>16190.77</v>
      </c>
      <c r="G4549" t="n">
        <v>25588.5</v>
      </c>
      <c r="H4549" t="n">
        <v>12</v>
      </c>
      <c r="I4549" t="n">
        <v>9</v>
      </c>
      <c r="J4549" t="n">
        <v>1</v>
      </c>
      <c r="K4549">
        <f>E4549-F4549</f>
        <v/>
      </c>
      <c r="L4549" s="10">
        <f>IFERROR(K4549/E4549,0)</f>
        <v/>
      </c>
      <c r="M4549">
        <f>YEAR(A4549)</f>
        <v/>
      </c>
      <c r="N4549">
        <f>"Q"&amp;ROUNDUP(MONTH(A4549)/3,0)</f>
        <v/>
      </c>
      <c r="O4549">
        <f>TEXT(A4549,"mmm")</f>
        <v/>
      </c>
    </row>
    <row r="4550">
      <c r="A4550" s="13" t="n">
        <v>45809</v>
      </c>
      <c r="B4550" t="inlineStr">
        <is>
          <t>South</t>
        </is>
      </c>
      <c r="C4550" t="inlineStr">
        <is>
          <t>Mobile App</t>
        </is>
      </c>
      <c r="D4550" t="inlineStr">
        <is>
          <t>Beauty</t>
        </is>
      </c>
      <c r="E4550" t="n">
        <v>20250.33</v>
      </c>
      <c r="F4550" t="n">
        <v>10851.47</v>
      </c>
      <c r="G4550" t="n">
        <v>21333.49</v>
      </c>
      <c r="H4550" t="n">
        <v>36</v>
      </c>
      <c r="I4550" t="n">
        <v>29</v>
      </c>
      <c r="J4550" t="n">
        <v>0</v>
      </c>
      <c r="K4550">
        <f>E4550-F4550</f>
        <v/>
      </c>
      <c r="L4550" s="10">
        <f>IFERROR(K4550/E4550,0)</f>
        <v/>
      </c>
      <c r="M4550">
        <f>YEAR(A4550)</f>
        <v/>
      </c>
      <c r="N4550">
        <f>"Q"&amp;ROUNDUP(MONTH(A4550)/3,0)</f>
        <v/>
      </c>
      <c r="O4550">
        <f>TEXT(A4550,"mmm")</f>
        <v/>
      </c>
    </row>
    <row r="4551">
      <c r="A4551" s="13" t="n">
        <v>45809</v>
      </c>
      <c r="B4551" t="inlineStr">
        <is>
          <t>South</t>
        </is>
      </c>
      <c r="C4551" t="inlineStr">
        <is>
          <t>Mobile App</t>
        </is>
      </c>
      <c r="D4551" t="inlineStr">
        <is>
          <t>Books</t>
        </is>
      </c>
      <c r="E4551" t="n">
        <v>8824.879999999999</v>
      </c>
      <c r="F4551" t="n">
        <v>6136.26</v>
      </c>
      <c r="G4551" t="n">
        <v>9335.280000000001</v>
      </c>
      <c r="H4551" t="n">
        <v>19</v>
      </c>
      <c r="I4551" t="n">
        <v>15</v>
      </c>
      <c r="J4551" t="n">
        <v>2</v>
      </c>
      <c r="K4551">
        <f>E4551-F4551</f>
        <v/>
      </c>
      <c r="L4551" s="10">
        <f>IFERROR(K4551/E4551,0)</f>
        <v/>
      </c>
      <c r="M4551">
        <f>YEAR(A4551)</f>
        <v/>
      </c>
      <c r="N4551">
        <f>"Q"&amp;ROUNDUP(MONTH(A4551)/3,0)</f>
        <v/>
      </c>
      <c r="O4551">
        <f>TEXT(A4551,"mmm")</f>
        <v/>
      </c>
    </row>
    <row r="4552">
      <c r="A4552" s="13" t="n">
        <v>45809</v>
      </c>
      <c r="B4552" t="inlineStr">
        <is>
          <t>South</t>
        </is>
      </c>
      <c r="C4552" t="inlineStr">
        <is>
          <t>Mobile App</t>
        </is>
      </c>
      <c r="D4552" t="inlineStr">
        <is>
          <t>Electronics</t>
        </is>
      </c>
      <c r="E4552" t="n">
        <v>527431.89</v>
      </c>
      <c r="F4552" t="n">
        <v>465616.19</v>
      </c>
      <c r="G4552" t="n">
        <v>562827.8100000001</v>
      </c>
      <c r="H4552" t="n">
        <v>44</v>
      </c>
      <c r="I4552" t="n">
        <v>33</v>
      </c>
      <c r="J4552" t="n">
        <v>5</v>
      </c>
      <c r="K4552">
        <f>E4552-F4552</f>
        <v/>
      </c>
      <c r="L4552" s="10">
        <f>IFERROR(K4552/E4552,0)</f>
        <v/>
      </c>
      <c r="M4552">
        <f>YEAR(A4552)</f>
        <v/>
      </c>
      <c r="N4552">
        <f>"Q"&amp;ROUNDUP(MONTH(A4552)/3,0)</f>
        <v/>
      </c>
      <c r="O4552">
        <f>TEXT(A4552,"mmm")</f>
        <v/>
      </c>
    </row>
    <row r="4553">
      <c r="A4553" s="13" t="n">
        <v>45809</v>
      </c>
      <c r="B4553" t="inlineStr">
        <is>
          <t>South</t>
        </is>
      </c>
      <c r="C4553" t="inlineStr">
        <is>
          <t>Mobile App</t>
        </is>
      </c>
      <c r="D4553" t="inlineStr">
        <is>
          <t>Fashion</t>
        </is>
      </c>
      <c r="E4553" t="n">
        <v>113870.41</v>
      </c>
      <c r="F4553" t="n">
        <v>60961.89</v>
      </c>
      <c r="G4553" t="n">
        <v>123524.12</v>
      </c>
      <c r="H4553" t="n">
        <v>75</v>
      </c>
      <c r="I4553" t="n">
        <v>62</v>
      </c>
      <c r="J4553" t="n">
        <v>11</v>
      </c>
      <c r="K4553">
        <f>E4553-F4553</f>
        <v/>
      </c>
      <c r="L4553" s="10">
        <f>IFERROR(K4553/E4553,0)</f>
        <v/>
      </c>
      <c r="M4553">
        <f>YEAR(A4553)</f>
        <v/>
      </c>
      <c r="N4553">
        <f>"Q"&amp;ROUNDUP(MONTH(A4553)/3,0)</f>
        <v/>
      </c>
      <c r="O4553">
        <f>TEXT(A4553,"mmm")</f>
        <v/>
      </c>
    </row>
    <row r="4554">
      <c r="A4554" s="13" t="n">
        <v>45809</v>
      </c>
      <c r="B4554" t="inlineStr">
        <is>
          <t>South</t>
        </is>
      </c>
      <c r="C4554" t="inlineStr">
        <is>
          <t>Mobile App</t>
        </is>
      </c>
      <c r="D4554" t="inlineStr">
        <is>
          <t>Grocery</t>
        </is>
      </c>
      <c r="E4554" t="n">
        <v>34569.07</v>
      </c>
      <c r="F4554" t="n">
        <v>28912.52</v>
      </c>
      <c r="G4554" t="n">
        <v>37638.57</v>
      </c>
      <c r="H4554" t="n">
        <v>91</v>
      </c>
      <c r="I4554" t="n">
        <v>38</v>
      </c>
      <c r="J4554" t="n">
        <v>0</v>
      </c>
      <c r="K4554">
        <f>E4554-F4554</f>
        <v/>
      </c>
      <c r="L4554" s="10">
        <f>IFERROR(K4554/E4554,0)</f>
        <v/>
      </c>
      <c r="M4554">
        <f>YEAR(A4554)</f>
        <v/>
      </c>
      <c r="N4554">
        <f>"Q"&amp;ROUNDUP(MONTH(A4554)/3,0)</f>
        <v/>
      </c>
      <c r="O4554">
        <f>TEXT(A4554,"mmm")</f>
        <v/>
      </c>
    </row>
    <row r="4555">
      <c r="A4555" s="13" t="n">
        <v>45809</v>
      </c>
      <c r="B4555" t="inlineStr">
        <is>
          <t>South</t>
        </is>
      </c>
      <c r="C4555" t="inlineStr">
        <is>
          <t>Mobile App</t>
        </is>
      </c>
      <c r="D4555" t="inlineStr">
        <is>
          <t>Home &amp; Kitchen</t>
        </is>
      </c>
      <c r="E4555" t="n">
        <v>82380.27</v>
      </c>
      <c r="F4555" t="n">
        <v>57346.88</v>
      </c>
      <c r="G4555" t="n">
        <v>88869.60000000001</v>
      </c>
      <c r="H4555" t="n">
        <v>35</v>
      </c>
      <c r="I4555" t="n">
        <v>27</v>
      </c>
      <c r="J4555" t="n">
        <v>4</v>
      </c>
      <c r="K4555">
        <f>E4555-F4555</f>
        <v/>
      </c>
      <c r="L4555" s="10">
        <f>IFERROR(K4555/E4555,0)</f>
        <v/>
      </c>
      <c r="M4555">
        <f>YEAR(A4555)</f>
        <v/>
      </c>
      <c r="N4555">
        <f>"Q"&amp;ROUNDUP(MONTH(A4555)/3,0)</f>
        <v/>
      </c>
      <c r="O4555">
        <f>TEXT(A4555,"mmm")</f>
        <v/>
      </c>
    </row>
    <row r="4556">
      <c r="A4556" s="13" t="n">
        <v>45809</v>
      </c>
      <c r="B4556" t="inlineStr">
        <is>
          <t>South</t>
        </is>
      </c>
      <c r="C4556" t="inlineStr">
        <is>
          <t>Mobile App</t>
        </is>
      </c>
      <c r="D4556" t="inlineStr">
        <is>
          <t>Sports</t>
        </is>
      </c>
      <c r="E4556" t="n">
        <v>46703.5</v>
      </c>
      <c r="F4556" t="n">
        <v>30736.04</v>
      </c>
      <c r="G4556" t="n">
        <v>50198.12</v>
      </c>
      <c r="H4556" t="n">
        <v>19</v>
      </c>
      <c r="I4556" t="n">
        <v>18</v>
      </c>
      <c r="J4556" t="n">
        <v>3</v>
      </c>
      <c r="K4556">
        <f>E4556-F4556</f>
        <v/>
      </c>
      <c r="L4556" s="10">
        <f>IFERROR(K4556/E4556,0)</f>
        <v/>
      </c>
      <c r="M4556">
        <f>YEAR(A4556)</f>
        <v/>
      </c>
      <c r="N4556">
        <f>"Q"&amp;ROUNDUP(MONTH(A4556)/3,0)</f>
        <v/>
      </c>
      <c r="O4556">
        <f>TEXT(A4556,"mmm")</f>
        <v/>
      </c>
    </row>
    <row r="4557">
      <c r="A4557" s="13" t="n">
        <v>45809</v>
      </c>
      <c r="B4557" t="inlineStr">
        <is>
          <t>South</t>
        </is>
      </c>
      <c r="C4557" t="inlineStr">
        <is>
          <t>Retail Store</t>
        </is>
      </c>
      <c r="D4557" t="inlineStr">
        <is>
          <t>Beauty</t>
        </is>
      </c>
      <c r="E4557" t="n">
        <v>7351.41</v>
      </c>
      <c r="F4557" t="n">
        <v>3759.71</v>
      </c>
      <c r="G4557" t="n">
        <v>7534.44</v>
      </c>
      <c r="H4557" t="n">
        <v>14</v>
      </c>
      <c r="I4557" t="n">
        <v>10</v>
      </c>
      <c r="J4557" t="n">
        <v>0</v>
      </c>
      <c r="K4557">
        <f>E4557-F4557</f>
        <v/>
      </c>
      <c r="L4557" s="10">
        <f>IFERROR(K4557/E4557,0)</f>
        <v/>
      </c>
      <c r="M4557">
        <f>YEAR(A4557)</f>
        <v/>
      </c>
      <c r="N4557">
        <f>"Q"&amp;ROUNDUP(MONTH(A4557)/3,0)</f>
        <v/>
      </c>
      <c r="O4557">
        <f>TEXT(A4557,"mmm")</f>
        <v/>
      </c>
    </row>
    <row r="4558">
      <c r="A4558" s="13" t="n">
        <v>45809</v>
      </c>
      <c r="B4558" t="inlineStr">
        <is>
          <t>South</t>
        </is>
      </c>
      <c r="C4558" t="inlineStr">
        <is>
          <t>Retail Store</t>
        </is>
      </c>
      <c r="D4558" t="inlineStr">
        <is>
          <t>Books</t>
        </is>
      </c>
      <c r="E4558" t="n">
        <v>5859.4</v>
      </c>
      <c r="F4558" t="n">
        <v>4043.75</v>
      </c>
      <c r="G4558" t="n">
        <v>6012.62</v>
      </c>
      <c r="H4558" t="n">
        <v>11</v>
      </c>
      <c r="I4558" t="n">
        <v>11</v>
      </c>
      <c r="J4558" t="n">
        <v>0</v>
      </c>
      <c r="K4558">
        <f>E4558-F4558</f>
        <v/>
      </c>
      <c r="L4558" s="10">
        <f>IFERROR(K4558/E4558,0)</f>
        <v/>
      </c>
      <c r="M4558">
        <f>YEAR(A4558)</f>
        <v/>
      </c>
      <c r="N4558">
        <f>"Q"&amp;ROUNDUP(MONTH(A4558)/3,0)</f>
        <v/>
      </c>
      <c r="O4558">
        <f>TEXT(A4558,"mmm")</f>
        <v/>
      </c>
    </row>
    <row r="4559">
      <c r="A4559" s="13" t="n">
        <v>45809</v>
      </c>
      <c r="B4559" t="inlineStr">
        <is>
          <t>South</t>
        </is>
      </c>
      <c r="C4559" t="inlineStr">
        <is>
          <t>Retail Store</t>
        </is>
      </c>
      <c r="D4559" t="inlineStr">
        <is>
          <t>Electronics</t>
        </is>
      </c>
      <c r="E4559" t="n">
        <v>355678.82</v>
      </c>
      <c r="F4559" t="n">
        <v>306106.22</v>
      </c>
      <c r="G4559" t="n">
        <v>372312.72</v>
      </c>
      <c r="H4559" t="n">
        <v>26</v>
      </c>
      <c r="I4559" t="n">
        <v>22</v>
      </c>
      <c r="J4559" t="n">
        <v>0</v>
      </c>
      <c r="K4559">
        <f>E4559-F4559</f>
        <v/>
      </c>
      <c r="L4559" s="10">
        <f>IFERROR(K4559/E4559,0)</f>
        <v/>
      </c>
      <c r="M4559">
        <f>YEAR(A4559)</f>
        <v/>
      </c>
      <c r="N4559">
        <f>"Q"&amp;ROUNDUP(MONTH(A4559)/3,0)</f>
        <v/>
      </c>
      <c r="O4559">
        <f>TEXT(A4559,"mmm")</f>
        <v/>
      </c>
    </row>
    <row r="4560">
      <c r="A4560" s="13" t="n">
        <v>45809</v>
      </c>
      <c r="B4560" t="inlineStr">
        <is>
          <t>South</t>
        </is>
      </c>
      <c r="C4560" t="inlineStr">
        <is>
          <t>Retail Store</t>
        </is>
      </c>
      <c r="D4560" t="inlineStr">
        <is>
          <t>Fashion</t>
        </is>
      </c>
      <c r="E4560" t="n">
        <v>22944.15</v>
      </c>
      <c r="F4560" t="n">
        <v>12516.88</v>
      </c>
      <c r="G4560" t="n">
        <v>24024.51</v>
      </c>
      <c r="H4560" t="n">
        <v>18</v>
      </c>
      <c r="I4560" t="n">
        <v>14</v>
      </c>
      <c r="J4560" t="n">
        <v>1</v>
      </c>
      <c r="K4560">
        <f>E4560-F4560</f>
        <v/>
      </c>
      <c r="L4560" s="10">
        <f>IFERROR(K4560/E4560,0)</f>
        <v/>
      </c>
      <c r="M4560">
        <f>YEAR(A4560)</f>
        <v/>
      </c>
      <c r="N4560">
        <f>"Q"&amp;ROUNDUP(MONTH(A4560)/3,0)</f>
        <v/>
      </c>
      <c r="O4560">
        <f>TEXT(A4560,"mmm")</f>
        <v/>
      </c>
    </row>
    <row r="4561">
      <c r="A4561" s="13" t="n">
        <v>45809</v>
      </c>
      <c r="B4561" t="inlineStr">
        <is>
          <t>South</t>
        </is>
      </c>
      <c r="C4561" t="inlineStr">
        <is>
          <t>Retail Store</t>
        </is>
      </c>
      <c r="D4561" t="inlineStr">
        <is>
          <t>Grocery</t>
        </is>
      </c>
      <c r="E4561" t="n">
        <v>18034.86</v>
      </c>
      <c r="F4561" t="n">
        <v>14440.29</v>
      </c>
      <c r="G4561" t="n">
        <v>18394.74</v>
      </c>
      <c r="H4561" t="n">
        <v>43</v>
      </c>
      <c r="I4561" t="n">
        <v>17</v>
      </c>
      <c r="J4561" t="n">
        <v>0</v>
      </c>
      <c r="K4561">
        <f>E4561-F4561</f>
        <v/>
      </c>
      <c r="L4561" s="10">
        <f>IFERROR(K4561/E4561,0)</f>
        <v/>
      </c>
      <c r="M4561">
        <f>YEAR(A4561)</f>
        <v/>
      </c>
      <c r="N4561">
        <f>"Q"&amp;ROUNDUP(MONTH(A4561)/3,0)</f>
        <v/>
      </c>
      <c r="O4561">
        <f>TEXT(A4561,"mmm")</f>
        <v/>
      </c>
    </row>
    <row r="4562">
      <c r="A4562" s="13" t="n">
        <v>45809</v>
      </c>
      <c r="B4562" t="inlineStr">
        <is>
          <t>South</t>
        </is>
      </c>
      <c r="C4562" t="inlineStr">
        <is>
          <t>Retail Store</t>
        </is>
      </c>
      <c r="D4562" t="inlineStr">
        <is>
          <t>Home &amp; Kitchen</t>
        </is>
      </c>
      <c r="E4562" t="n">
        <v>25687.44</v>
      </c>
      <c r="F4562" t="n">
        <v>16673.08</v>
      </c>
      <c r="G4562" t="n">
        <v>26930.74</v>
      </c>
      <c r="H4562" t="n">
        <v>11</v>
      </c>
      <c r="I4562" t="n">
        <v>10</v>
      </c>
      <c r="J4562" t="n">
        <v>1</v>
      </c>
      <c r="K4562">
        <f>E4562-F4562</f>
        <v/>
      </c>
      <c r="L4562" s="10">
        <f>IFERROR(K4562/E4562,0)</f>
        <v/>
      </c>
      <c r="M4562">
        <f>YEAR(A4562)</f>
        <v/>
      </c>
      <c r="N4562">
        <f>"Q"&amp;ROUNDUP(MONTH(A4562)/3,0)</f>
        <v/>
      </c>
      <c r="O4562">
        <f>TEXT(A4562,"mmm")</f>
        <v/>
      </c>
    </row>
    <row r="4563">
      <c r="A4563" s="13" t="n">
        <v>45809</v>
      </c>
      <c r="B4563" t="inlineStr">
        <is>
          <t>South</t>
        </is>
      </c>
      <c r="C4563" t="inlineStr">
        <is>
          <t>Retail Store</t>
        </is>
      </c>
      <c r="D4563" t="inlineStr">
        <is>
          <t>Sports</t>
        </is>
      </c>
      <c r="E4563" t="n">
        <v>13836.05</v>
      </c>
      <c r="F4563" t="n">
        <v>8841.219999999999</v>
      </c>
      <c r="G4563" t="n">
        <v>14127.87</v>
      </c>
      <c r="H4563" t="n">
        <v>8</v>
      </c>
      <c r="I4563" t="n">
        <v>7</v>
      </c>
      <c r="J4563" t="n">
        <v>0</v>
      </c>
      <c r="K4563">
        <f>E4563-F4563</f>
        <v/>
      </c>
      <c r="L4563" s="10">
        <f>IFERROR(K4563/E4563,0)</f>
        <v/>
      </c>
      <c r="M4563">
        <f>YEAR(A4563)</f>
        <v/>
      </c>
      <c r="N4563">
        <f>"Q"&amp;ROUNDUP(MONTH(A4563)/3,0)</f>
        <v/>
      </c>
      <c r="O4563">
        <f>TEXT(A4563,"mmm")</f>
        <v/>
      </c>
    </row>
    <row r="4564">
      <c r="A4564" s="13" t="n">
        <v>45809</v>
      </c>
      <c r="B4564" t="inlineStr">
        <is>
          <t>South</t>
        </is>
      </c>
      <c r="C4564" t="inlineStr">
        <is>
          <t>Unknown</t>
        </is>
      </c>
      <c r="D4564" t="inlineStr">
        <is>
          <t>Books</t>
        </is>
      </c>
      <c r="E4564" t="n">
        <v>615.48</v>
      </c>
      <c r="F4564" t="n">
        <v>394.62</v>
      </c>
      <c r="G4564" t="n">
        <v>647.88</v>
      </c>
      <c r="H4564" t="n">
        <v>1</v>
      </c>
      <c r="I4564" t="n">
        <v>1</v>
      </c>
      <c r="J4564" t="n">
        <v>0</v>
      </c>
      <c r="K4564">
        <f>E4564-F4564</f>
        <v/>
      </c>
      <c r="L4564" s="10">
        <f>IFERROR(K4564/E4564,0)</f>
        <v/>
      </c>
      <c r="M4564">
        <f>YEAR(A4564)</f>
        <v/>
      </c>
      <c r="N4564">
        <f>"Q"&amp;ROUNDUP(MONTH(A4564)/3,0)</f>
        <v/>
      </c>
      <c r="O4564">
        <f>TEXT(A4564,"mmm")</f>
        <v/>
      </c>
    </row>
    <row r="4565">
      <c r="A4565" s="13" t="n">
        <v>45809</v>
      </c>
      <c r="B4565" t="inlineStr">
        <is>
          <t>South</t>
        </is>
      </c>
      <c r="C4565" t="inlineStr">
        <is>
          <t>Unknown</t>
        </is>
      </c>
      <c r="D4565" t="inlineStr">
        <is>
          <t>Electronics</t>
        </is>
      </c>
      <c r="E4565" t="n">
        <v>17005.02</v>
      </c>
      <c r="F4565" t="n">
        <v>16022.57</v>
      </c>
      <c r="G4565" t="n">
        <v>18894.47</v>
      </c>
      <c r="H4565" t="n">
        <v>1</v>
      </c>
      <c r="I4565" t="n">
        <v>1</v>
      </c>
      <c r="J4565" t="n">
        <v>0</v>
      </c>
      <c r="K4565">
        <f>E4565-F4565</f>
        <v/>
      </c>
      <c r="L4565" s="10">
        <f>IFERROR(K4565/E4565,0)</f>
        <v/>
      </c>
      <c r="M4565">
        <f>YEAR(A4565)</f>
        <v/>
      </c>
      <c r="N4565">
        <f>"Q"&amp;ROUNDUP(MONTH(A4565)/3,0)</f>
        <v/>
      </c>
      <c r="O4565">
        <f>TEXT(A4565,"mmm")</f>
        <v/>
      </c>
    </row>
    <row r="4566">
      <c r="A4566" s="13" t="n">
        <v>45809</v>
      </c>
      <c r="B4566" t="inlineStr">
        <is>
          <t>South</t>
        </is>
      </c>
      <c r="C4566" t="inlineStr">
        <is>
          <t>Unknown</t>
        </is>
      </c>
      <c r="D4566" t="inlineStr">
        <is>
          <t>Grocery</t>
        </is>
      </c>
      <c r="E4566" t="n">
        <v>1587.52</v>
      </c>
      <c r="F4566" t="n">
        <v>1381.15</v>
      </c>
      <c r="G4566" t="n">
        <v>1671.05</v>
      </c>
      <c r="H4566" t="n">
        <v>5</v>
      </c>
      <c r="I4566" t="n">
        <v>1</v>
      </c>
      <c r="J4566" t="n">
        <v>0</v>
      </c>
      <c r="K4566">
        <f>E4566-F4566</f>
        <v/>
      </c>
      <c r="L4566" s="10">
        <f>IFERROR(K4566/E4566,0)</f>
        <v/>
      </c>
      <c r="M4566">
        <f>YEAR(A4566)</f>
        <v/>
      </c>
      <c r="N4566">
        <f>"Q"&amp;ROUNDUP(MONTH(A4566)/3,0)</f>
        <v/>
      </c>
      <c r="O4566">
        <f>TEXT(A4566,"mmm")</f>
        <v/>
      </c>
    </row>
    <row r="4567">
      <c r="A4567" s="13" t="n">
        <v>45809</v>
      </c>
      <c r="B4567" t="inlineStr">
        <is>
          <t>South</t>
        </is>
      </c>
      <c r="C4567" t="inlineStr">
        <is>
          <t>Unknown</t>
        </is>
      </c>
      <c r="D4567" t="inlineStr">
        <is>
          <t>Home &amp; Kitchen</t>
        </is>
      </c>
      <c r="E4567" t="n">
        <v>1764.31</v>
      </c>
      <c r="F4567" t="n">
        <v>1379.71</v>
      </c>
      <c r="G4567" t="n">
        <v>2205.38</v>
      </c>
      <c r="H4567" t="n">
        <v>1</v>
      </c>
      <c r="I4567" t="n">
        <v>1</v>
      </c>
      <c r="J4567" t="n">
        <v>0</v>
      </c>
      <c r="K4567">
        <f>E4567-F4567</f>
        <v/>
      </c>
      <c r="L4567" s="10">
        <f>IFERROR(K4567/E4567,0)</f>
        <v/>
      </c>
      <c r="M4567">
        <f>YEAR(A4567)</f>
        <v/>
      </c>
      <c r="N4567">
        <f>"Q"&amp;ROUNDUP(MONTH(A4567)/3,0)</f>
        <v/>
      </c>
      <c r="O4567">
        <f>TEXT(A4567,"mmm")</f>
        <v/>
      </c>
    </row>
    <row r="4568">
      <c r="A4568" s="13" t="n">
        <v>45809</v>
      </c>
      <c r="B4568" t="inlineStr">
        <is>
          <t>South</t>
        </is>
      </c>
      <c r="C4568" t="inlineStr">
        <is>
          <t>Unknown</t>
        </is>
      </c>
      <c r="D4568" t="inlineStr">
        <is>
          <t>Sports</t>
        </is>
      </c>
      <c r="E4568" t="n">
        <v>660.97</v>
      </c>
      <c r="F4568" t="n">
        <v>423.7</v>
      </c>
      <c r="G4568" t="n">
        <v>734.41</v>
      </c>
      <c r="H4568" t="n">
        <v>1</v>
      </c>
      <c r="I4568" t="n">
        <v>1</v>
      </c>
      <c r="J4568" t="n">
        <v>0</v>
      </c>
      <c r="K4568">
        <f>E4568-F4568</f>
        <v/>
      </c>
      <c r="L4568" s="10">
        <f>IFERROR(K4568/E4568,0)</f>
        <v/>
      </c>
      <c r="M4568">
        <f>YEAR(A4568)</f>
        <v/>
      </c>
      <c r="N4568">
        <f>"Q"&amp;ROUNDUP(MONTH(A4568)/3,0)</f>
        <v/>
      </c>
      <c r="O4568">
        <f>TEXT(A4568,"mmm")</f>
        <v/>
      </c>
    </row>
    <row r="4569">
      <c r="A4569" s="13" t="n">
        <v>45809</v>
      </c>
      <c r="B4569" t="inlineStr">
        <is>
          <t>South</t>
        </is>
      </c>
      <c r="C4569" t="inlineStr">
        <is>
          <t>Website</t>
        </is>
      </c>
      <c r="D4569" t="inlineStr">
        <is>
          <t>Beauty</t>
        </is>
      </c>
      <c r="E4569" t="n">
        <v>25780.99</v>
      </c>
      <c r="F4569" t="n">
        <v>14736.97</v>
      </c>
      <c r="G4569" t="n">
        <v>27778.66</v>
      </c>
      <c r="H4569" t="n">
        <v>47</v>
      </c>
      <c r="I4569" t="n">
        <v>35</v>
      </c>
      <c r="J4569" t="n">
        <v>2</v>
      </c>
      <c r="K4569">
        <f>E4569-F4569</f>
        <v/>
      </c>
      <c r="L4569" s="10">
        <f>IFERROR(K4569/E4569,0)</f>
        <v/>
      </c>
      <c r="M4569">
        <f>YEAR(A4569)</f>
        <v/>
      </c>
      <c r="N4569">
        <f>"Q"&amp;ROUNDUP(MONTH(A4569)/3,0)</f>
        <v/>
      </c>
      <c r="O4569">
        <f>TEXT(A4569,"mmm")</f>
        <v/>
      </c>
    </row>
    <row r="4570">
      <c r="A4570" s="13" t="n">
        <v>45809</v>
      </c>
      <c r="B4570" t="inlineStr">
        <is>
          <t>South</t>
        </is>
      </c>
      <c r="C4570" t="inlineStr">
        <is>
          <t>Website</t>
        </is>
      </c>
      <c r="D4570" t="inlineStr">
        <is>
          <t>Books</t>
        </is>
      </c>
      <c r="E4570" t="n">
        <v>9144.34</v>
      </c>
      <c r="F4570" t="n">
        <v>6488.84</v>
      </c>
      <c r="G4570" t="n">
        <v>9809.030000000001</v>
      </c>
      <c r="H4570" t="n">
        <v>21</v>
      </c>
      <c r="I4570" t="n">
        <v>19</v>
      </c>
      <c r="J4570" t="n">
        <v>1</v>
      </c>
      <c r="K4570">
        <f>E4570-F4570</f>
        <v/>
      </c>
      <c r="L4570" s="10">
        <f>IFERROR(K4570/E4570,0)</f>
        <v/>
      </c>
      <c r="M4570">
        <f>YEAR(A4570)</f>
        <v/>
      </c>
      <c r="N4570">
        <f>"Q"&amp;ROUNDUP(MONTH(A4570)/3,0)</f>
        <v/>
      </c>
      <c r="O4570">
        <f>TEXT(A4570,"mmm")</f>
        <v/>
      </c>
    </row>
    <row r="4571">
      <c r="A4571" s="13" t="n">
        <v>45809</v>
      </c>
      <c r="B4571" t="inlineStr">
        <is>
          <t>South</t>
        </is>
      </c>
      <c r="C4571" t="inlineStr">
        <is>
          <t>Website</t>
        </is>
      </c>
      <c r="D4571" t="inlineStr">
        <is>
          <t>Electronics</t>
        </is>
      </c>
      <c r="E4571" t="n">
        <v>465503.1</v>
      </c>
      <c r="F4571" t="n">
        <v>424398.88</v>
      </c>
      <c r="G4571" t="n">
        <v>505925.97</v>
      </c>
      <c r="H4571" t="n">
        <v>33</v>
      </c>
      <c r="I4571" t="n">
        <v>26</v>
      </c>
      <c r="J4571" t="n">
        <v>2</v>
      </c>
      <c r="K4571">
        <f>E4571-F4571</f>
        <v/>
      </c>
      <c r="L4571" s="10">
        <f>IFERROR(K4571/E4571,0)</f>
        <v/>
      </c>
      <c r="M4571">
        <f>YEAR(A4571)</f>
        <v/>
      </c>
      <c r="N4571">
        <f>"Q"&amp;ROUNDUP(MONTH(A4571)/3,0)</f>
        <v/>
      </c>
      <c r="O4571">
        <f>TEXT(A4571,"mmm")</f>
        <v/>
      </c>
    </row>
    <row r="4572">
      <c r="A4572" s="13" t="n">
        <v>45809</v>
      </c>
      <c r="B4572" t="inlineStr">
        <is>
          <t>South</t>
        </is>
      </c>
      <c r="C4572" t="inlineStr">
        <is>
          <t>Website</t>
        </is>
      </c>
      <c r="D4572" t="inlineStr">
        <is>
          <t>Fashion</t>
        </is>
      </c>
      <c r="E4572" t="n">
        <v>105286</v>
      </c>
      <c r="F4572" t="n">
        <v>56349.69</v>
      </c>
      <c r="G4572" t="n">
        <v>113015.28</v>
      </c>
      <c r="H4572" t="n">
        <v>71</v>
      </c>
      <c r="I4572" t="n">
        <v>58</v>
      </c>
      <c r="J4572" t="n">
        <v>9</v>
      </c>
      <c r="K4572">
        <f>E4572-F4572</f>
        <v/>
      </c>
      <c r="L4572" s="10">
        <f>IFERROR(K4572/E4572,0)</f>
        <v/>
      </c>
      <c r="M4572">
        <f>YEAR(A4572)</f>
        <v/>
      </c>
      <c r="N4572">
        <f>"Q"&amp;ROUNDUP(MONTH(A4572)/3,0)</f>
        <v/>
      </c>
      <c r="O4572">
        <f>TEXT(A4572,"mmm")</f>
        <v/>
      </c>
    </row>
    <row r="4573">
      <c r="A4573" s="13" t="n">
        <v>45809</v>
      </c>
      <c r="B4573" t="inlineStr">
        <is>
          <t>South</t>
        </is>
      </c>
      <c r="C4573" t="inlineStr">
        <is>
          <t>Website</t>
        </is>
      </c>
      <c r="D4573" t="inlineStr">
        <is>
          <t>Grocery</t>
        </is>
      </c>
      <c r="E4573" t="n">
        <v>37548.07</v>
      </c>
      <c r="F4573" t="n">
        <v>30649.69</v>
      </c>
      <c r="G4573" t="n">
        <v>39554.09</v>
      </c>
      <c r="H4573" t="n">
        <v>90</v>
      </c>
      <c r="I4573" t="n">
        <v>34</v>
      </c>
      <c r="J4573" t="n">
        <v>0</v>
      </c>
      <c r="K4573">
        <f>E4573-F4573</f>
        <v/>
      </c>
      <c r="L4573" s="10">
        <f>IFERROR(K4573/E4573,0)</f>
        <v/>
      </c>
      <c r="M4573">
        <f>YEAR(A4573)</f>
        <v/>
      </c>
      <c r="N4573">
        <f>"Q"&amp;ROUNDUP(MONTH(A4573)/3,0)</f>
        <v/>
      </c>
      <c r="O4573">
        <f>TEXT(A4573,"mmm")</f>
        <v/>
      </c>
    </row>
    <row r="4574">
      <c r="A4574" s="13" t="n">
        <v>45809</v>
      </c>
      <c r="B4574" t="inlineStr">
        <is>
          <t>South</t>
        </is>
      </c>
      <c r="C4574" t="inlineStr">
        <is>
          <t>Website</t>
        </is>
      </c>
      <c r="D4574" t="inlineStr">
        <is>
          <t>Home &amp; Kitchen</t>
        </is>
      </c>
      <c r="E4574" t="n">
        <v>115681.95</v>
      </c>
      <c r="F4574" t="n">
        <v>78157.67999999999</v>
      </c>
      <c r="G4574" t="n">
        <v>122827.52</v>
      </c>
      <c r="H4574" t="n">
        <v>49</v>
      </c>
      <c r="I4574" t="n">
        <v>41</v>
      </c>
      <c r="J4574" t="n">
        <v>1</v>
      </c>
      <c r="K4574">
        <f>E4574-F4574</f>
        <v/>
      </c>
      <c r="L4574" s="10">
        <f>IFERROR(K4574/E4574,0)</f>
        <v/>
      </c>
      <c r="M4574">
        <f>YEAR(A4574)</f>
        <v/>
      </c>
      <c r="N4574">
        <f>"Q"&amp;ROUNDUP(MONTH(A4574)/3,0)</f>
        <v/>
      </c>
      <c r="O4574">
        <f>TEXT(A4574,"mmm")</f>
        <v/>
      </c>
    </row>
    <row r="4575">
      <c r="A4575" s="13" t="n">
        <v>45809</v>
      </c>
      <c r="B4575" t="inlineStr">
        <is>
          <t>South</t>
        </is>
      </c>
      <c r="C4575" t="inlineStr">
        <is>
          <t>Website</t>
        </is>
      </c>
      <c r="D4575" t="inlineStr">
        <is>
          <t>Sports</t>
        </is>
      </c>
      <c r="E4575" t="n">
        <v>35067.66</v>
      </c>
      <c r="F4575" t="n">
        <v>22549.2</v>
      </c>
      <c r="G4575" t="n">
        <v>36600.25</v>
      </c>
      <c r="H4575" t="n">
        <v>21</v>
      </c>
      <c r="I4575" t="n">
        <v>19</v>
      </c>
      <c r="J4575" t="n">
        <v>2</v>
      </c>
      <c r="K4575">
        <f>E4575-F4575</f>
        <v/>
      </c>
      <c r="L4575" s="10">
        <f>IFERROR(K4575/E4575,0)</f>
        <v/>
      </c>
      <c r="M4575">
        <f>YEAR(A4575)</f>
        <v/>
      </c>
      <c r="N4575">
        <f>"Q"&amp;ROUNDUP(MONTH(A4575)/3,0)</f>
        <v/>
      </c>
      <c r="O4575">
        <f>TEXT(A4575,"mmm")</f>
        <v/>
      </c>
    </row>
    <row r="4576">
      <c r="A4576" s="13" t="n">
        <v>45809</v>
      </c>
      <c r="B4576" t="inlineStr">
        <is>
          <t>West</t>
        </is>
      </c>
      <c r="C4576" t="inlineStr">
        <is>
          <t>Marketplace</t>
        </is>
      </c>
      <c r="D4576" t="inlineStr">
        <is>
          <t>Beauty</t>
        </is>
      </c>
      <c r="E4576" t="n">
        <v>29582.27</v>
      </c>
      <c r="F4576" t="n">
        <v>17423.1</v>
      </c>
      <c r="G4576" t="n">
        <v>33360.83</v>
      </c>
      <c r="H4576" t="n">
        <v>46</v>
      </c>
      <c r="I4576" t="n">
        <v>32</v>
      </c>
      <c r="J4576" t="n">
        <v>2</v>
      </c>
      <c r="K4576">
        <f>E4576-F4576</f>
        <v/>
      </c>
      <c r="L4576" s="10">
        <f>IFERROR(K4576/E4576,0)</f>
        <v/>
      </c>
      <c r="M4576">
        <f>YEAR(A4576)</f>
        <v/>
      </c>
      <c r="N4576">
        <f>"Q"&amp;ROUNDUP(MONTH(A4576)/3,0)</f>
        <v/>
      </c>
      <c r="O4576">
        <f>TEXT(A4576,"mmm")</f>
        <v/>
      </c>
    </row>
    <row r="4577">
      <c r="A4577" s="13" t="n">
        <v>45809</v>
      </c>
      <c r="B4577" t="inlineStr">
        <is>
          <t>West</t>
        </is>
      </c>
      <c r="C4577" t="inlineStr">
        <is>
          <t>Marketplace</t>
        </is>
      </c>
      <c r="D4577" t="inlineStr">
        <is>
          <t>Books</t>
        </is>
      </c>
      <c r="E4577" t="n">
        <v>9116.16</v>
      </c>
      <c r="F4577" t="n">
        <v>6973.84</v>
      </c>
      <c r="G4577" t="n">
        <v>10286</v>
      </c>
      <c r="H4577" t="n">
        <v>20</v>
      </c>
      <c r="I4577" t="n">
        <v>15</v>
      </c>
      <c r="J4577" t="n">
        <v>2</v>
      </c>
      <c r="K4577">
        <f>E4577-F4577</f>
        <v/>
      </c>
      <c r="L4577" s="10">
        <f>IFERROR(K4577/E4577,0)</f>
        <v/>
      </c>
      <c r="M4577">
        <f>YEAR(A4577)</f>
        <v/>
      </c>
      <c r="N4577">
        <f>"Q"&amp;ROUNDUP(MONTH(A4577)/3,0)</f>
        <v/>
      </c>
      <c r="O4577">
        <f>TEXT(A4577,"mmm")</f>
        <v/>
      </c>
    </row>
    <row r="4578">
      <c r="A4578" s="13" t="n">
        <v>45809</v>
      </c>
      <c r="B4578" t="inlineStr">
        <is>
          <t>West</t>
        </is>
      </c>
      <c r="C4578" t="inlineStr">
        <is>
          <t>Marketplace</t>
        </is>
      </c>
      <c r="D4578" t="inlineStr">
        <is>
          <t>Electronics</t>
        </is>
      </c>
      <c r="E4578" t="n">
        <v>764131.67</v>
      </c>
      <c r="F4578" t="n">
        <v>733196.01</v>
      </c>
      <c r="G4578" t="n">
        <v>876868.25</v>
      </c>
      <c r="H4578" t="n">
        <v>56</v>
      </c>
      <c r="I4578" t="n">
        <v>41</v>
      </c>
      <c r="J4578" t="n">
        <v>5</v>
      </c>
      <c r="K4578">
        <f>E4578-F4578</f>
        <v/>
      </c>
      <c r="L4578" s="10">
        <f>IFERROR(K4578/E4578,0)</f>
        <v/>
      </c>
      <c r="M4578">
        <f>YEAR(A4578)</f>
        <v/>
      </c>
      <c r="N4578">
        <f>"Q"&amp;ROUNDUP(MONTH(A4578)/3,0)</f>
        <v/>
      </c>
      <c r="O4578">
        <f>TEXT(A4578,"mmm")</f>
        <v/>
      </c>
    </row>
    <row r="4579">
      <c r="A4579" s="13" t="n">
        <v>45809</v>
      </c>
      <c r="B4579" t="inlineStr">
        <is>
          <t>West</t>
        </is>
      </c>
      <c r="C4579" t="inlineStr">
        <is>
          <t>Marketplace</t>
        </is>
      </c>
      <c r="D4579" t="inlineStr">
        <is>
          <t>Fashion</t>
        </is>
      </c>
      <c r="E4579" t="n">
        <v>98375.09</v>
      </c>
      <c r="F4579" t="n">
        <v>53763.88</v>
      </c>
      <c r="G4579" t="n">
        <v>108382.78</v>
      </c>
      <c r="H4579" t="n">
        <v>64</v>
      </c>
      <c r="I4579" t="n">
        <v>47</v>
      </c>
      <c r="J4579" t="n">
        <v>10</v>
      </c>
      <c r="K4579">
        <f>E4579-F4579</f>
        <v/>
      </c>
      <c r="L4579" s="10">
        <f>IFERROR(K4579/E4579,0)</f>
        <v/>
      </c>
      <c r="M4579">
        <f>YEAR(A4579)</f>
        <v/>
      </c>
      <c r="N4579">
        <f>"Q"&amp;ROUNDUP(MONTH(A4579)/3,0)</f>
        <v/>
      </c>
      <c r="O4579">
        <f>TEXT(A4579,"mmm")</f>
        <v/>
      </c>
    </row>
    <row r="4580">
      <c r="A4580" s="13" t="n">
        <v>45809</v>
      </c>
      <c r="B4580" t="inlineStr">
        <is>
          <t>West</t>
        </is>
      </c>
      <c r="C4580" t="inlineStr">
        <is>
          <t>Marketplace</t>
        </is>
      </c>
      <c r="D4580" t="inlineStr">
        <is>
          <t>Grocery</t>
        </is>
      </c>
      <c r="E4580" t="n">
        <v>16473.24</v>
      </c>
      <c r="F4580" t="n">
        <v>13967.04</v>
      </c>
      <c r="G4580" t="n">
        <v>18179.54</v>
      </c>
      <c r="H4580" t="n">
        <v>52</v>
      </c>
      <c r="I4580" t="n">
        <v>22</v>
      </c>
      <c r="J4580" t="n">
        <v>0</v>
      </c>
      <c r="K4580">
        <f>E4580-F4580</f>
        <v/>
      </c>
      <c r="L4580" s="10">
        <f>IFERROR(K4580/E4580,0)</f>
        <v/>
      </c>
      <c r="M4580">
        <f>YEAR(A4580)</f>
        <v/>
      </c>
      <c r="N4580">
        <f>"Q"&amp;ROUNDUP(MONTH(A4580)/3,0)</f>
        <v/>
      </c>
      <c r="O4580">
        <f>TEXT(A4580,"mmm")</f>
        <v/>
      </c>
    </row>
    <row r="4581">
      <c r="A4581" s="13" t="n">
        <v>45809</v>
      </c>
      <c r="B4581" t="inlineStr">
        <is>
          <t>West</t>
        </is>
      </c>
      <c r="C4581" t="inlineStr">
        <is>
          <t>Marketplace</t>
        </is>
      </c>
      <c r="D4581" t="inlineStr">
        <is>
          <t>Home &amp; Kitchen</t>
        </is>
      </c>
      <c r="E4581" t="n">
        <v>63284.44</v>
      </c>
      <c r="F4581" t="n">
        <v>43566.67</v>
      </c>
      <c r="G4581" t="n">
        <v>70386.21000000001</v>
      </c>
      <c r="H4581" t="n">
        <v>34</v>
      </c>
      <c r="I4581" t="n">
        <v>25</v>
      </c>
      <c r="J4581" t="n">
        <v>1</v>
      </c>
      <c r="K4581">
        <f>E4581-F4581</f>
        <v/>
      </c>
      <c r="L4581" s="10">
        <f>IFERROR(K4581/E4581,0)</f>
        <v/>
      </c>
      <c r="M4581">
        <f>YEAR(A4581)</f>
        <v/>
      </c>
      <c r="N4581">
        <f>"Q"&amp;ROUNDUP(MONTH(A4581)/3,0)</f>
        <v/>
      </c>
      <c r="O4581">
        <f>TEXT(A4581,"mmm")</f>
        <v/>
      </c>
    </row>
    <row r="4582">
      <c r="A4582" s="13" t="n">
        <v>45809</v>
      </c>
      <c r="B4582" t="inlineStr">
        <is>
          <t>West</t>
        </is>
      </c>
      <c r="C4582" t="inlineStr">
        <is>
          <t>Marketplace</t>
        </is>
      </c>
      <c r="D4582" t="inlineStr">
        <is>
          <t>Sports</t>
        </is>
      </c>
      <c r="E4582" t="n">
        <v>26497.36</v>
      </c>
      <c r="F4582" t="n">
        <v>17342.56</v>
      </c>
      <c r="G4582" t="n">
        <v>28900.34</v>
      </c>
      <c r="H4582" t="n">
        <v>10</v>
      </c>
      <c r="I4582" t="n">
        <v>10</v>
      </c>
      <c r="J4582" t="n">
        <v>0</v>
      </c>
      <c r="K4582">
        <f>E4582-F4582</f>
        <v/>
      </c>
      <c r="L4582" s="10">
        <f>IFERROR(K4582/E4582,0)</f>
        <v/>
      </c>
      <c r="M4582">
        <f>YEAR(A4582)</f>
        <v/>
      </c>
      <c r="N4582">
        <f>"Q"&amp;ROUNDUP(MONTH(A4582)/3,0)</f>
        <v/>
      </c>
      <c r="O4582">
        <f>TEXT(A4582,"mmm")</f>
        <v/>
      </c>
    </row>
    <row r="4583">
      <c r="A4583" s="13" t="n">
        <v>45809</v>
      </c>
      <c r="B4583" t="inlineStr">
        <is>
          <t>West</t>
        </is>
      </c>
      <c r="C4583" t="inlineStr">
        <is>
          <t>Marketplace</t>
        </is>
      </c>
      <c r="D4583" t="inlineStr">
        <is>
          <t>Unknown</t>
        </is>
      </c>
      <c r="E4583" t="n">
        <v>613.48</v>
      </c>
      <c r="F4583" t="n">
        <v>366.09</v>
      </c>
      <c r="G4583" t="n">
        <v>766.85</v>
      </c>
      <c r="H4583" t="n">
        <v>1</v>
      </c>
      <c r="I4583" t="n">
        <v>1</v>
      </c>
      <c r="J4583" t="n">
        <v>0</v>
      </c>
      <c r="K4583">
        <f>E4583-F4583</f>
        <v/>
      </c>
      <c r="L4583" s="10">
        <f>IFERROR(K4583/E4583,0)</f>
        <v/>
      </c>
      <c r="M4583">
        <f>YEAR(A4583)</f>
        <v/>
      </c>
      <c r="N4583">
        <f>"Q"&amp;ROUNDUP(MONTH(A4583)/3,0)</f>
        <v/>
      </c>
      <c r="O4583">
        <f>TEXT(A4583,"mmm")</f>
        <v/>
      </c>
    </row>
    <row r="4584">
      <c r="A4584" s="13" t="n">
        <v>45809</v>
      </c>
      <c r="B4584" t="inlineStr">
        <is>
          <t>West</t>
        </is>
      </c>
      <c r="C4584" t="inlineStr">
        <is>
          <t>Mobile App</t>
        </is>
      </c>
      <c r="D4584" t="inlineStr">
        <is>
          <t>Beauty</t>
        </is>
      </c>
      <c r="E4584" t="n">
        <v>25623.12</v>
      </c>
      <c r="F4584" t="n">
        <v>14034.41</v>
      </c>
      <c r="G4584" t="n">
        <v>27491.01</v>
      </c>
      <c r="H4584" t="n">
        <v>43</v>
      </c>
      <c r="I4584" t="n">
        <v>32</v>
      </c>
      <c r="J4584" t="n">
        <v>2</v>
      </c>
      <c r="K4584">
        <f>E4584-F4584</f>
        <v/>
      </c>
      <c r="L4584" s="10">
        <f>IFERROR(K4584/E4584,0)</f>
        <v/>
      </c>
      <c r="M4584">
        <f>YEAR(A4584)</f>
        <v/>
      </c>
      <c r="N4584">
        <f>"Q"&amp;ROUNDUP(MONTH(A4584)/3,0)</f>
        <v/>
      </c>
      <c r="O4584">
        <f>TEXT(A4584,"mmm")</f>
        <v/>
      </c>
    </row>
    <row r="4585">
      <c r="A4585" s="13" t="n">
        <v>45809</v>
      </c>
      <c r="B4585" t="inlineStr">
        <is>
          <t>West</t>
        </is>
      </c>
      <c r="C4585" t="inlineStr">
        <is>
          <t>Mobile App</t>
        </is>
      </c>
      <c r="D4585" t="inlineStr">
        <is>
          <t>Books</t>
        </is>
      </c>
      <c r="E4585" t="n">
        <v>12141.16</v>
      </c>
      <c r="F4585" t="n">
        <v>8662.77</v>
      </c>
      <c r="G4585" t="n">
        <v>12902.4</v>
      </c>
      <c r="H4585" t="n">
        <v>21</v>
      </c>
      <c r="I4585" t="n">
        <v>17</v>
      </c>
      <c r="J4585" t="n">
        <v>1</v>
      </c>
      <c r="K4585">
        <f>E4585-F4585</f>
        <v/>
      </c>
      <c r="L4585" s="10">
        <f>IFERROR(K4585/E4585,0)</f>
        <v/>
      </c>
      <c r="M4585">
        <f>YEAR(A4585)</f>
        <v/>
      </c>
      <c r="N4585">
        <f>"Q"&amp;ROUNDUP(MONTH(A4585)/3,0)</f>
        <v/>
      </c>
      <c r="O4585">
        <f>TEXT(A4585,"mmm")</f>
        <v/>
      </c>
    </row>
    <row r="4586">
      <c r="A4586" s="13" t="n">
        <v>45809</v>
      </c>
      <c r="B4586" t="inlineStr">
        <is>
          <t>West</t>
        </is>
      </c>
      <c r="C4586" t="inlineStr">
        <is>
          <t>Mobile App</t>
        </is>
      </c>
      <c r="D4586" t="inlineStr">
        <is>
          <t>Electronics</t>
        </is>
      </c>
      <c r="E4586" t="n">
        <v>388176.68</v>
      </c>
      <c r="F4586" t="n">
        <v>355371.25</v>
      </c>
      <c r="G4586" t="n">
        <v>422667.62</v>
      </c>
      <c r="H4586" t="n">
        <v>40</v>
      </c>
      <c r="I4586" t="n">
        <v>30</v>
      </c>
      <c r="J4586" t="n">
        <v>4</v>
      </c>
      <c r="K4586">
        <f>E4586-F4586</f>
        <v/>
      </c>
      <c r="L4586" s="10">
        <f>IFERROR(K4586/E4586,0)</f>
        <v/>
      </c>
      <c r="M4586">
        <f>YEAR(A4586)</f>
        <v/>
      </c>
      <c r="N4586">
        <f>"Q"&amp;ROUNDUP(MONTH(A4586)/3,0)</f>
        <v/>
      </c>
      <c r="O4586">
        <f>TEXT(A4586,"mmm")</f>
        <v/>
      </c>
    </row>
    <row r="4587">
      <c r="A4587" s="13" t="n">
        <v>45809</v>
      </c>
      <c r="B4587" t="inlineStr">
        <is>
          <t>West</t>
        </is>
      </c>
      <c r="C4587" t="inlineStr">
        <is>
          <t>Mobile App</t>
        </is>
      </c>
      <c r="D4587" t="inlineStr">
        <is>
          <t>Fashion</t>
        </is>
      </c>
      <c r="E4587" t="n">
        <v>117205.03</v>
      </c>
      <c r="F4587" t="n">
        <v>65146.23</v>
      </c>
      <c r="G4587" t="n">
        <v>127200.51</v>
      </c>
      <c r="H4587" t="n">
        <v>86</v>
      </c>
      <c r="I4587" t="n">
        <v>68</v>
      </c>
      <c r="J4587" t="n">
        <v>14</v>
      </c>
      <c r="K4587">
        <f>E4587-F4587</f>
        <v/>
      </c>
      <c r="L4587" s="10">
        <f>IFERROR(K4587/E4587,0)</f>
        <v/>
      </c>
      <c r="M4587">
        <f>YEAR(A4587)</f>
        <v/>
      </c>
      <c r="N4587">
        <f>"Q"&amp;ROUNDUP(MONTH(A4587)/3,0)</f>
        <v/>
      </c>
      <c r="O4587">
        <f>TEXT(A4587,"mmm")</f>
        <v/>
      </c>
    </row>
    <row r="4588">
      <c r="A4588" s="13" t="n">
        <v>45809</v>
      </c>
      <c r="B4588" t="inlineStr">
        <is>
          <t>West</t>
        </is>
      </c>
      <c r="C4588" t="inlineStr">
        <is>
          <t>Mobile App</t>
        </is>
      </c>
      <c r="D4588" t="inlineStr">
        <is>
          <t>Grocery</t>
        </is>
      </c>
      <c r="E4588" t="n">
        <v>25058.94</v>
      </c>
      <c r="F4588" t="n">
        <v>21412.16</v>
      </c>
      <c r="G4588" t="n">
        <v>27337.38</v>
      </c>
      <c r="H4588" t="n">
        <v>65</v>
      </c>
      <c r="I4588" t="n">
        <v>27</v>
      </c>
      <c r="J4588" t="n">
        <v>1</v>
      </c>
      <c r="K4588">
        <f>E4588-F4588</f>
        <v/>
      </c>
      <c r="L4588" s="10">
        <f>IFERROR(K4588/E4588,0)</f>
        <v/>
      </c>
      <c r="M4588">
        <f>YEAR(A4588)</f>
        <v/>
      </c>
      <c r="N4588">
        <f>"Q"&amp;ROUNDUP(MONTH(A4588)/3,0)</f>
        <v/>
      </c>
      <c r="O4588">
        <f>TEXT(A4588,"mmm")</f>
        <v/>
      </c>
    </row>
    <row r="4589">
      <c r="A4589" s="13" t="n">
        <v>45809</v>
      </c>
      <c r="B4589" t="inlineStr">
        <is>
          <t>West</t>
        </is>
      </c>
      <c r="C4589" t="inlineStr">
        <is>
          <t>Mobile App</t>
        </is>
      </c>
      <c r="D4589" t="inlineStr">
        <is>
          <t>Home &amp; Kitchen</t>
        </is>
      </c>
      <c r="E4589" t="n">
        <v>99022.98</v>
      </c>
      <c r="F4589" t="n">
        <v>68175.34</v>
      </c>
      <c r="G4589" t="n">
        <v>105465.7</v>
      </c>
      <c r="H4589" t="n">
        <v>41</v>
      </c>
      <c r="I4589" t="n">
        <v>30</v>
      </c>
      <c r="J4589" t="n">
        <v>2</v>
      </c>
      <c r="K4589">
        <f>E4589-F4589</f>
        <v/>
      </c>
      <c r="L4589" s="10">
        <f>IFERROR(K4589/E4589,0)</f>
        <v/>
      </c>
      <c r="M4589">
        <f>YEAR(A4589)</f>
        <v/>
      </c>
      <c r="N4589">
        <f>"Q"&amp;ROUNDUP(MONTH(A4589)/3,0)</f>
        <v/>
      </c>
      <c r="O4589">
        <f>TEXT(A4589,"mmm")</f>
        <v/>
      </c>
    </row>
    <row r="4590">
      <c r="A4590" s="13" t="n">
        <v>45809</v>
      </c>
      <c r="B4590" t="inlineStr">
        <is>
          <t>West</t>
        </is>
      </c>
      <c r="C4590" t="inlineStr">
        <is>
          <t>Mobile App</t>
        </is>
      </c>
      <c r="D4590" t="inlineStr">
        <is>
          <t>Sports</t>
        </is>
      </c>
      <c r="E4590" t="n">
        <v>32736.99</v>
      </c>
      <c r="F4590" t="n">
        <v>21999.07</v>
      </c>
      <c r="G4590" t="n">
        <v>35533.77</v>
      </c>
      <c r="H4590" t="n">
        <v>17</v>
      </c>
      <c r="I4590" t="n">
        <v>13</v>
      </c>
      <c r="J4590" t="n">
        <v>1</v>
      </c>
      <c r="K4590">
        <f>E4590-F4590</f>
        <v/>
      </c>
      <c r="L4590" s="10">
        <f>IFERROR(K4590/E4590,0)</f>
        <v/>
      </c>
      <c r="M4590">
        <f>YEAR(A4590)</f>
        <v/>
      </c>
      <c r="N4590">
        <f>"Q"&amp;ROUNDUP(MONTH(A4590)/3,0)</f>
        <v/>
      </c>
      <c r="O4590">
        <f>TEXT(A4590,"mmm")</f>
        <v/>
      </c>
    </row>
    <row r="4591">
      <c r="A4591" s="13" t="n">
        <v>45809</v>
      </c>
      <c r="B4591" t="inlineStr">
        <is>
          <t>West</t>
        </is>
      </c>
      <c r="C4591" t="inlineStr">
        <is>
          <t>Retail Store</t>
        </is>
      </c>
      <c r="D4591" t="inlineStr">
        <is>
          <t>Beauty</t>
        </is>
      </c>
      <c r="E4591" t="n">
        <v>11483.66</v>
      </c>
      <c r="F4591" t="n">
        <v>6265.05</v>
      </c>
      <c r="G4591" t="n">
        <v>11939.79</v>
      </c>
      <c r="H4591" t="n">
        <v>21</v>
      </c>
      <c r="I4591" t="n">
        <v>17</v>
      </c>
      <c r="J4591" t="n">
        <v>1</v>
      </c>
      <c r="K4591">
        <f>E4591-F4591</f>
        <v/>
      </c>
      <c r="L4591" s="10">
        <f>IFERROR(K4591/E4591,0)</f>
        <v/>
      </c>
      <c r="M4591">
        <f>YEAR(A4591)</f>
        <v/>
      </c>
      <c r="N4591">
        <f>"Q"&amp;ROUNDUP(MONTH(A4591)/3,0)</f>
        <v/>
      </c>
      <c r="O4591">
        <f>TEXT(A4591,"mmm")</f>
        <v/>
      </c>
    </row>
    <row r="4592">
      <c r="A4592" s="13" t="n">
        <v>45809</v>
      </c>
      <c r="B4592" t="inlineStr">
        <is>
          <t>West</t>
        </is>
      </c>
      <c r="C4592" t="inlineStr">
        <is>
          <t>Retail Store</t>
        </is>
      </c>
      <c r="D4592" t="inlineStr">
        <is>
          <t>Books</t>
        </is>
      </c>
      <c r="E4592" t="n">
        <v>6791.69</v>
      </c>
      <c r="F4592" t="n">
        <v>4657.21</v>
      </c>
      <c r="G4592" t="n">
        <v>7145.07</v>
      </c>
      <c r="H4592" t="n">
        <v>14</v>
      </c>
      <c r="I4592" t="n">
        <v>10</v>
      </c>
      <c r="J4592" t="n">
        <v>0</v>
      </c>
      <c r="K4592">
        <f>E4592-F4592</f>
        <v/>
      </c>
      <c r="L4592" s="10">
        <f>IFERROR(K4592/E4592,0)</f>
        <v/>
      </c>
      <c r="M4592">
        <f>YEAR(A4592)</f>
        <v/>
      </c>
      <c r="N4592">
        <f>"Q"&amp;ROUNDUP(MONTH(A4592)/3,0)</f>
        <v/>
      </c>
      <c r="O4592">
        <f>TEXT(A4592,"mmm")</f>
        <v/>
      </c>
    </row>
    <row r="4593">
      <c r="A4593" s="13" t="n">
        <v>45809</v>
      </c>
      <c r="B4593" t="inlineStr">
        <is>
          <t>West</t>
        </is>
      </c>
      <c r="C4593" t="inlineStr">
        <is>
          <t>Retail Store</t>
        </is>
      </c>
      <c r="D4593" t="inlineStr">
        <is>
          <t>Electronics</t>
        </is>
      </c>
      <c r="E4593" t="n">
        <v>415628.74</v>
      </c>
      <c r="F4593" t="n">
        <v>377850.16</v>
      </c>
      <c r="G4593" t="n">
        <v>447900.25</v>
      </c>
      <c r="H4593" t="n">
        <v>31</v>
      </c>
      <c r="I4593" t="n">
        <v>23</v>
      </c>
      <c r="J4593" t="n">
        <v>0</v>
      </c>
      <c r="K4593">
        <f>E4593-F4593</f>
        <v/>
      </c>
      <c r="L4593" s="10">
        <f>IFERROR(K4593/E4593,0)</f>
        <v/>
      </c>
      <c r="M4593">
        <f>YEAR(A4593)</f>
        <v/>
      </c>
      <c r="N4593">
        <f>"Q"&amp;ROUNDUP(MONTH(A4593)/3,0)</f>
        <v/>
      </c>
      <c r="O4593">
        <f>TEXT(A4593,"mmm")</f>
        <v/>
      </c>
    </row>
    <row r="4594">
      <c r="A4594" s="13" t="n">
        <v>45809</v>
      </c>
      <c r="B4594" t="inlineStr">
        <is>
          <t>West</t>
        </is>
      </c>
      <c r="C4594" t="inlineStr">
        <is>
          <t>Retail Store</t>
        </is>
      </c>
      <c r="D4594" t="inlineStr">
        <is>
          <t>Fashion</t>
        </is>
      </c>
      <c r="E4594" t="n">
        <v>45651.04</v>
      </c>
      <c r="F4594" t="n">
        <v>23943.22</v>
      </c>
      <c r="G4594" t="n">
        <v>46901.44</v>
      </c>
      <c r="H4594" t="n">
        <v>37</v>
      </c>
      <c r="I4594" t="n">
        <v>30</v>
      </c>
      <c r="J4594" t="n">
        <v>3</v>
      </c>
      <c r="K4594">
        <f>E4594-F4594</f>
        <v/>
      </c>
      <c r="L4594" s="10">
        <f>IFERROR(K4594/E4594,0)</f>
        <v/>
      </c>
      <c r="M4594">
        <f>YEAR(A4594)</f>
        <v/>
      </c>
      <c r="N4594">
        <f>"Q"&amp;ROUNDUP(MONTH(A4594)/3,0)</f>
        <v/>
      </c>
      <c r="O4594">
        <f>TEXT(A4594,"mmm")</f>
        <v/>
      </c>
    </row>
    <row r="4595">
      <c r="A4595" s="13" t="n">
        <v>45809</v>
      </c>
      <c r="B4595" t="inlineStr">
        <is>
          <t>West</t>
        </is>
      </c>
      <c r="C4595" t="inlineStr">
        <is>
          <t>Retail Store</t>
        </is>
      </c>
      <c r="D4595" t="inlineStr">
        <is>
          <t>Grocery</t>
        </is>
      </c>
      <c r="E4595" t="n">
        <v>31549.46</v>
      </c>
      <c r="F4595" t="n">
        <v>25911.35</v>
      </c>
      <c r="G4595" t="n">
        <v>32836.22</v>
      </c>
      <c r="H4595" t="n">
        <v>61</v>
      </c>
      <c r="I4595" t="n">
        <v>21</v>
      </c>
      <c r="J4595" t="n">
        <v>0</v>
      </c>
      <c r="K4595">
        <f>E4595-F4595</f>
        <v/>
      </c>
      <c r="L4595" s="10">
        <f>IFERROR(K4595/E4595,0)</f>
        <v/>
      </c>
      <c r="M4595">
        <f>YEAR(A4595)</f>
        <v/>
      </c>
      <c r="N4595">
        <f>"Q"&amp;ROUNDUP(MONTH(A4595)/3,0)</f>
        <v/>
      </c>
      <c r="O4595">
        <f>TEXT(A4595,"mmm")</f>
        <v/>
      </c>
    </row>
    <row r="4596">
      <c r="A4596" s="13" t="n">
        <v>45809</v>
      </c>
      <c r="B4596" t="inlineStr">
        <is>
          <t>West</t>
        </is>
      </c>
      <c r="C4596" t="inlineStr">
        <is>
          <t>Retail Store</t>
        </is>
      </c>
      <c r="D4596" t="inlineStr">
        <is>
          <t>Home &amp; Kitchen</t>
        </is>
      </c>
      <c r="E4596" t="n">
        <v>41824.93</v>
      </c>
      <c r="F4596" t="n">
        <v>28316.59</v>
      </c>
      <c r="G4596" t="n">
        <v>43861.03</v>
      </c>
      <c r="H4596" t="n">
        <v>18</v>
      </c>
      <c r="I4596" t="n">
        <v>16</v>
      </c>
      <c r="J4596" t="n">
        <v>2</v>
      </c>
      <c r="K4596">
        <f>E4596-F4596</f>
        <v/>
      </c>
      <c r="L4596" s="10">
        <f>IFERROR(K4596/E4596,0)</f>
        <v/>
      </c>
      <c r="M4596">
        <f>YEAR(A4596)</f>
        <v/>
      </c>
      <c r="N4596">
        <f>"Q"&amp;ROUNDUP(MONTH(A4596)/3,0)</f>
        <v/>
      </c>
      <c r="O4596">
        <f>TEXT(A4596,"mmm")</f>
        <v/>
      </c>
    </row>
    <row r="4597">
      <c r="A4597" s="13" t="n">
        <v>45809</v>
      </c>
      <c r="B4597" t="inlineStr">
        <is>
          <t>West</t>
        </is>
      </c>
      <c r="C4597" t="inlineStr">
        <is>
          <t>Retail Store</t>
        </is>
      </c>
      <c r="D4597" t="inlineStr">
        <is>
          <t>Sports</t>
        </is>
      </c>
      <c r="E4597" t="n">
        <v>28447.01</v>
      </c>
      <c r="F4597" t="n">
        <v>19014.41</v>
      </c>
      <c r="G4597" t="n">
        <v>29449.8</v>
      </c>
      <c r="H4597" t="n">
        <v>12</v>
      </c>
      <c r="I4597" t="n">
        <v>10</v>
      </c>
      <c r="J4597" t="n">
        <v>0</v>
      </c>
      <c r="K4597">
        <f>E4597-F4597</f>
        <v/>
      </c>
      <c r="L4597" s="10">
        <f>IFERROR(K4597/E4597,0)</f>
        <v/>
      </c>
      <c r="M4597">
        <f>YEAR(A4597)</f>
        <v/>
      </c>
      <c r="N4597">
        <f>"Q"&amp;ROUNDUP(MONTH(A4597)/3,0)</f>
        <v/>
      </c>
      <c r="O4597">
        <f>TEXT(A4597,"mmm")</f>
        <v/>
      </c>
    </row>
    <row r="4598">
      <c r="A4598" s="13" t="n">
        <v>45809</v>
      </c>
      <c r="B4598" t="inlineStr">
        <is>
          <t>West</t>
        </is>
      </c>
      <c r="C4598" t="inlineStr">
        <is>
          <t>Unknown</t>
        </is>
      </c>
      <c r="D4598" t="inlineStr">
        <is>
          <t>Beauty</t>
        </is>
      </c>
      <c r="E4598" t="n">
        <v>561.9400000000001</v>
      </c>
      <c r="F4598" t="n">
        <v>303.4</v>
      </c>
      <c r="G4598" t="n">
        <v>581.9</v>
      </c>
      <c r="H4598" t="n">
        <v>2</v>
      </c>
      <c r="I4598" t="n">
        <v>2</v>
      </c>
      <c r="J4598" t="n">
        <v>0</v>
      </c>
      <c r="K4598">
        <f>E4598-F4598</f>
        <v/>
      </c>
      <c r="L4598" s="10">
        <f>IFERROR(K4598/E4598,0)</f>
        <v/>
      </c>
      <c r="M4598">
        <f>YEAR(A4598)</f>
        <v/>
      </c>
      <c r="N4598">
        <f>"Q"&amp;ROUNDUP(MONTH(A4598)/3,0)</f>
        <v/>
      </c>
      <c r="O4598">
        <f>TEXT(A4598,"mmm")</f>
        <v/>
      </c>
    </row>
    <row r="4599">
      <c r="A4599" s="13" t="n">
        <v>45809</v>
      </c>
      <c r="B4599" t="inlineStr">
        <is>
          <t>West</t>
        </is>
      </c>
      <c r="C4599" t="inlineStr">
        <is>
          <t>Unknown</t>
        </is>
      </c>
      <c r="D4599" t="inlineStr">
        <is>
          <t>Books</t>
        </is>
      </c>
      <c r="E4599" t="n">
        <v>679.46</v>
      </c>
      <c r="F4599" t="n">
        <v>527.24</v>
      </c>
      <c r="G4599" t="n">
        <v>754.96</v>
      </c>
      <c r="H4599" t="n">
        <v>2</v>
      </c>
      <c r="I4599" t="n">
        <v>1</v>
      </c>
      <c r="J4599" t="n">
        <v>0</v>
      </c>
      <c r="K4599">
        <f>E4599-F4599</f>
        <v/>
      </c>
      <c r="L4599" s="10">
        <f>IFERROR(K4599/E4599,0)</f>
        <v/>
      </c>
      <c r="M4599">
        <f>YEAR(A4599)</f>
        <v/>
      </c>
      <c r="N4599">
        <f>"Q"&amp;ROUNDUP(MONTH(A4599)/3,0)</f>
        <v/>
      </c>
      <c r="O4599">
        <f>TEXT(A4599,"mmm")</f>
        <v/>
      </c>
    </row>
    <row r="4600">
      <c r="A4600" s="13" t="n">
        <v>45809</v>
      </c>
      <c r="B4600" t="inlineStr">
        <is>
          <t>West</t>
        </is>
      </c>
      <c r="C4600" t="inlineStr">
        <is>
          <t>Unknown</t>
        </is>
      </c>
      <c r="D4600" t="inlineStr">
        <is>
          <t>Electronics</t>
        </is>
      </c>
      <c r="E4600" t="n">
        <v>11909.01</v>
      </c>
      <c r="F4600" t="n">
        <v>9878.48</v>
      </c>
      <c r="G4600" t="n">
        <v>11981.97</v>
      </c>
      <c r="H4600" t="n">
        <v>2</v>
      </c>
      <c r="I4600" t="n">
        <v>2</v>
      </c>
      <c r="J4600" t="n">
        <v>1</v>
      </c>
      <c r="K4600">
        <f>E4600-F4600</f>
        <v/>
      </c>
      <c r="L4600" s="10">
        <f>IFERROR(K4600/E4600,0)</f>
        <v/>
      </c>
      <c r="M4600">
        <f>YEAR(A4600)</f>
        <v/>
      </c>
      <c r="N4600">
        <f>"Q"&amp;ROUNDUP(MONTH(A4600)/3,0)</f>
        <v/>
      </c>
      <c r="O4600">
        <f>TEXT(A4600,"mmm")</f>
        <v/>
      </c>
    </row>
    <row r="4601">
      <c r="A4601" s="13" t="n">
        <v>45809</v>
      </c>
      <c r="B4601" t="inlineStr">
        <is>
          <t>West</t>
        </is>
      </c>
      <c r="C4601" t="inlineStr">
        <is>
          <t>Unknown</t>
        </is>
      </c>
      <c r="D4601" t="inlineStr">
        <is>
          <t>Grocery</t>
        </is>
      </c>
      <c r="E4601" t="n">
        <v>944.29</v>
      </c>
      <c r="F4601" t="n">
        <v>780.36</v>
      </c>
      <c r="G4601" t="n">
        <v>993.99</v>
      </c>
      <c r="H4601" t="n">
        <v>1</v>
      </c>
      <c r="I4601" t="n">
        <v>1</v>
      </c>
      <c r="J4601" t="n">
        <v>1</v>
      </c>
      <c r="K4601">
        <f>E4601-F4601</f>
        <v/>
      </c>
      <c r="L4601" s="10">
        <f>IFERROR(K4601/E4601,0)</f>
        <v/>
      </c>
      <c r="M4601">
        <f>YEAR(A4601)</f>
        <v/>
      </c>
      <c r="N4601">
        <f>"Q"&amp;ROUNDUP(MONTH(A4601)/3,0)</f>
        <v/>
      </c>
      <c r="O4601">
        <f>TEXT(A4601,"mmm")</f>
        <v/>
      </c>
    </row>
    <row r="4602">
      <c r="A4602" s="13" t="n">
        <v>45809</v>
      </c>
      <c r="B4602" t="inlineStr">
        <is>
          <t>West</t>
        </is>
      </c>
      <c r="C4602" t="inlineStr">
        <is>
          <t>Unknown</t>
        </is>
      </c>
      <c r="D4602" t="inlineStr">
        <is>
          <t>Home &amp; Kitchen</t>
        </is>
      </c>
      <c r="E4602" t="n">
        <v>1180.62</v>
      </c>
      <c r="F4602" t="n">
        <v>753.75</v>
      </c>
      <c r="G4602" t="n">
        <v>1242.76</v>
      </c>
      <c r="H4602" t="n">
        <v>1</v>
      </c>
      <c r="I4602" t="n">
        <v>1</v>
      </c>
      <c r="J4602" t="n">
        <v>0</v>
      </c>
      <c r="K4602">
        <f>E4602-F4602</f>
        <v/>
      </c>
      <c r="L4602" s="10">
        <f>IFERROR(K4602/E4602,0)</f>
        <v/>
      </c>
      <c r="M4602">
        <f>YEAR(A4602)</f>
        <v/>
      </c>
      <c r="N4602">
        <f>"Q"&amp;ROUNDUP(MONTH(A4602)/3,0)</f>
        <v/>
      </c>
      <c r="O4602">
        <f>TEXT(A4602,"mmm")</f>
        <v/>
      </c>
    </row>
    <row r="4603">
      <c r="A4603" s="13" t="n">
        <v>45809</v>
      </c>
      <c r="B4603" t="inlineStr">
        <is>
          <t>West</t>
        </is>
      </c>
      <c r="C4603" t="inlineStr">
        <is>
          <t>Website</t>
        </is>
      </c>
      <c r="D4603" t="inlineStr">
        <is>
          <t>Beauty</t>
        </is>
      </c>
      <c r="E4603" t="n">
        <v>22197.99</v>
      </c>
      <c r="F4603" t="n">
        <v>12228.11</v>
      </c>
      <c r="G4603" t="n">
        <v>23233.82</v>
      </c>
      <c r="H4603" t="n">
        <v>29</v>
      </c>
      <c r="I4603" t="n">
        <v>23</v>
      </c>
      <c r="J4603" t="n">
        <v>1</v>
      </c>
      <c r="K4603">
        <f>E4603-F4603</f>
        <v/>
      </c>
      <c r="L4603" s="10">
        <f>IFERROR(K4603/E4603,0)</f>
        <v/>
      </c>
      <c r="M4603">
        <f>YEAR(A4603)</f>
        <v/>
      </c>
      <c r="N4603">
        <f>"Q"&amp;ROUNDUP(MONTH(A4603)/3,0)</f>
        <v/>
      </c>
      <c r="O4603">
        <f>TEXT(A4603,"mmm")</f>
        <v/>
      </c>
    </row>
    <row r="4604">
      <c r="A4604" s="13" t="n">
        <v>45809</v>
      </c>
      <c r="B4604" t="inlineStr">
        <is>
          <t>West</t>
        </is>
      </c>
      <c r="C4604" t="inlineStr">
        <is>
          <t>Website</t>
        </is>
      </c>
      <c r="D4604" t="inlineStr">
        <is>
          <t>Books</t>
        </is>
      </c>
      <c r="E4604" t="n">
        <v>9449.139999999999</v>
      </c>
      <c r="F4604" t="n">
        <v>6724.06</v>
      </c>
      <c r="G4604" t="n">
        <v>9798.219999999999</v>
      </c>
      <c r="H4604" t="n">
        <v>21</v>
      </c>
      <c r="I4604" t="n">
        <v>18</v>
      </c>
      <c r="J4604" t="n">
        <v>0</v>
      </c>
      <c r="K4604">
        <f>E4604-F4604</f>
        <v/>
      </c>
      <c r="L4604" s="10">
        <f>IFERROR(K4604/E4604,0)</f>
        <v/>
      </c>
      <c r="M4604">
        <f>YEAR(A4604)</f>
        <v/>
      </c>
      <c r="N4604">
        <f>"Q"&amp;ROUNDUP(MONTH(A4604)/3,0)</f>
        <v/>
      </c>
      <c r="O4604">
        <f>TEXT(A4604,"mmm")</f>
        <v/>
      </c>
    </row>
    <row r="4605">
      <c r="A4605" s="13" t="n">
        <v>45809</v>
      </c>
      <c r="B4605" t="inlineStr">
        <is>
          <t>West</t>
        </is>
      </c>
      <c r="C4605" t="inlineStr">
        <is>
          <t>Website</t>
        </is>
      </c>
      <c r="D4605" t="inlineStr">
        <is>
          <t>Electronics</t>
        </is>
      </c>
      <c r="E4605" t="n">
        <v>394246.23</v>
      </c>
      <c r="F4605" t="n">
        <v>343814.96</v>
      </c>
      <c r="G4605" t="n">
        <v>414450.73</v>
      </c>
      <c r="H4605" t="n">
        <v>37</v>
      </c>
      <c r="I4605" t="n">
        <v>31</v>
      </c>
      <c r="J4605" t="n">
        <v>0</v>
      </c>
      <c r="K4605">
        <f>E4605-F4605</f>
        <v/>
      </c>
      <c r="L4605" s="10">
        <f>IFERROR(K4605/E4605,0)</f>
        <v/>
      </c>
      <c r="M4605">
        <f>YEAR(A4605)</f>
        <v/>
      </c>
      <c r="N4605">
        <f>"Q"&amp;ROUNDUP(MONTH(A4605)/3,0)</f>
        <v/>
      </c>
      <c r="O4605">
        <f>TEXT(A4605,"mmm")</f>
        <v/>
      </c>
    </row>
    <row r="4606">
      <c r="A4606" s="13" t="n">
        <v>45809</v>
      </c>
      <c r="B4606" t="inlineStr">
        <is>
          <t>West</t>
        </is>
      </c>
      <c r="C4606" t="inlineStr">
        <is>
          <t>Website</t>
        </is>
      </c>
      <c r="D4606" t="inlineStr">
        <is>
          <t>Fashion</t>
        </is>
      </c>
      <c r="E4606" t="n">
        <v>59155.77</v>
      </c>
      <c r="F4606" t="n">
        <v>33002.71</v>
      </c>
      <c r="G4606" t="n">
        <v>63224.92</v>
      </c>
      <c r="H4606" t="n">
        <v>45</v>
      </c>
      <c r="I4606" t="n">
        <v>39</v>
      </c>
      <c r="J4606" t="n">
        <v>5</v>
      </c>
      <c r="K4606">
        <f>E4606-F4606</f>
        <v/>
      </c>
      <c r="L4606" s="10">
        <f>IFERROR(K4606/E4606,0)</f>
        <v/>
      </c>
      <c r="M4606">
        <f>YEAR(A4606)</f>
        <v/>
      </c>
      <c r="N4606">
        <f>"Q"&amp;ROUNDUP(MONTH(A4606)/3,0)</f>
        <v/>
      </c>
      <c r="O4606">
        <f>TEXT(A4606,"mmm")</f>
        <v/>
      </c>
    </row>
    <row r="4607">
      <c r="A4607" s="13" t="n">
        <v>45809</v>
      </c>
      <c r="B4607" t="inlineStr">
        <is>
          <t>West</t>
        </is>
      </c>
      <c r="C4607" t="inlineStr">
        <is>
          <t>Website</t>
        </is>
      </c>
      <c r="D4607" t="inlineStr">
        <is>
          <t>Grocery</t>
        </is>
      </c>
      <c r="E4607" t="n">
        <v>9688.85</v>
      </c>
      <c r="F4607" t="n">
        <v>8073.33</v>
      </c>
      <c r="G4607" t="n">
        <v>10305.45</v>
      </c>
      <c r="H4607" t="n">
        <v>32</v>
      </c>
      <c r="I4607" t="n">
        <v>12</v>
      </c>
      <c r="J4607" t="n">
        <v>0</v>
      </c>
      <c r="K4607">
        <f>E4607-F4607</f>
        <v/>
      </c>
      <c r="L4607" s="10">
        <f>IFERROR(K4607/E4607,0)</f>
        <v/>
      </c>
      <c r="M4607">
        <f>YEAR(A4607)</f>
        <v/>
      </c>
      <c r="N4607">
        <f>"Q"&amp;ROUNDUP(MONTH(A4607)/3,0)</f>
        <v/>
      </c>
      <c r="O4607">
        <f>TEXT(A4607,"mmm")</f>
        <v/>
      </c>
    </row>
    <row r="4608">
      <c r="A4608" s="13" t="n">
        <v>45809</v>
      </c>
      <c r="B4608" t="inlineStr">
        <is>
          <t>West</t>
        </is>
      </c>
      <c r="C4608" t="inlineStr">
        <is>
          <t>Website</t>
        </is>
      </c>
      <c r="D4608" t="inlineStr">
        <is>
          <t>Home &amp; Kitchen</t>
        </is>
      </c>
      <c r="E4608" t="n">
        <v>69885.84</v>
      </c>
      <c r="F4608" t="n">
        <v>48872.87</v>
      </c>
      <c r="G4608" t="n">
        <v>75100.86</v>
      </c>
      <c r="H4608" t="n">
        <v>35</v>
      </c>
      <c r="I4608" t="n">
        <v>28</v>
      </c>
      <c r="J4608" t="n">
        <v>2</v>
      </c>
      <c r="K4608">
        <f>E4608-F4608</f>
        <v/>
      </c>
      <c r="L4608" s="10">
        <f>IFERROR(K4608/E4608,0)</f>
        <v/>
      </c>
      <c r="M4608">
        <f>YEAR(A4608)</f>
        <v/>
      </c>
      <c r="N4608">
        <f>"Q"&amp;ROUNDUP(MONTH(A4608)/3,0)</f>
        <v/>
      </c>
      <c r="O4608">
        <f>TEXT(A4608,"mmm")</f>
        <v/>
      </c>
    </row>
    <row r="4609">
      <c r="A4609" s="13" t="n">
        <v>45809</v>
      </c>
      <c r="B4609" t="inlineStr">
        <is>
          <t>West</t>
        </is>
      </c>
      <c r="C4609" t="inlineStr">
        <is>
          <t>Website</t>
        </is>
      </c>
      <c r="D4609" t="inlineStr">
        <is>
          <t>Sports</t>
        </is>
      </c>
      <c r="E4609" t="n">
        <v>39530.53</v>
      </c>
      <c r="F4609" t="n">
        <v>27273.06</v>
      </c>
      <c r="G4609" t="n">
        <v>42898.4</v>
      </c>
      <c r="H4609" t="n">
        <v>18</v>
      </c>
      <c r="I4609" t="n">
        <v>13</v>
      </c>
      <c r="J4609" t="n">
        <v>0</v>
      </c>
      <c r="K4609">
        <f>E4609-F4609</f>
        <v/>
      </c>
      <c r="L4609" s="10">
        <f>IFERROR(K4609/E4609,0)</f>
        <v/>
      </c>
      <c r="M4609">
        <f>YEAR(A4609)</f>
        <v/>
      </c>
      <c r="N4609">
        <f>"Q"&amp;ROUNDUP(MONTH(A4609)/3,0)</f>
        <v/>
      </c>
      <c r="O4609">
        <f>TEXT(A4609,"mmm")</f>
        <v/>
      </c>
    </row>
    <row r="4610">
      <c r="A4610" s="13" t="n">
        <v>45839</v>
      </c>
      <c r="B4610" t="inlineStr">
        <is>
          <t>Central</t>
        </is>
      </c>
      <c r="C4610" t="inlineStr">
        <is>
          <t>Marketplace</t>
        </is>
      </c>
      <c r="D4610" t="inlineStr">
        <is>
          <t>Beauty</t>
        </is>
      </c>
      <c r="E4610" t="n">
        <v>5361.49</v>
      </c>
      <c r="F4610" t="n">
        <v>3178.41</v>
      </c>
      <c r="G4610" t="n">
        <v>5949.87</v>
      </c>
      <c r="H4610" t="n">
        <v>9</v>
      </c>
      <c r="I4610" t="n">
        <v>7</v>
      </c>
      <c r="J4610" t="n">
        <v>0</v>
      </c>
      <c r="K4610">
        <f>E4610-F4610</f>
        <v/>
      </c>
      <c r="L4610" s="10">
        <f>IFERROR(K4610/E4610,0)</f>
        <v/>
      </c>
      <c r="M4610">
        <f>YEAR(A4610)</f>
        <v/>
      </c>
      <c r="N4610">
        <f>"Q"&amp;ROUNDUP(MONTH(A4610)/3,0)</f>
        <v/>
      </c>
      <c r="O4610">
        <f>TEXT(A4610,"mmm")</f>
        <v/>
      </c>
    </row>
    <row r="4611">
      <c r="A4611" s="13" t="n">
        <v>45839</v>
      </c>
      <c r="B4611" t="inlineStr">
        <is>
          <t>Central</t>
        </is>
      </c>
      <c r="C4611" t="inlineStr">
        <is>
          <t>Marketplace</t>
        </is>
      </c>
      <c r="D4611" t="inlineStr">
        <is>
          <t>Books</t>
        </is>
      </c>
      <c r="E4611" t="n">
        <v>4361.08</v>
      </c>
      <c r="F4611" t="n">
        <v>3269.39</v>
      </c>
      <c r="G4611" t="n">
        <v>4813.12</v>
      </c>
      <c r="H4611" t="n">
        <v>10</v>
      </c>
      <c r="I4611" t="n">
        <v>8</v>
      </c>
      <c r="J4611" t="n">
        <v>0</v>
      </c>
      <c r="K4611">
        <f>E4611-F4611</f>
        <v/>
      </c>
      <c r="L4611" s="10">
        <f>IFERROR(K4611/E4611,0)</f>
        <v/>
      </c>
      <c r="M4611">
        <f>YEAR(A4611)</f>
        <v/>
      </c>
      <c r="N4611">
        <f>"Q"&amp;ROUNDUP(MONTH(A4611)/3,0)</f>
        <v/>
      </c>
      <c r="O4611">
        <f>TEXT(A4611,"mmm")</f>
        <v/>
      </c>
    </row>
    <row r="4612">
      <c r="A4612" s="13" t="n">
        <v>45839</v>
      </c>
      <c r="B4612" t="inlineStr">
        <is>
          <t>Central</t>
        </is>
      </c>
      <c r="C4612" t="inlineStr">
        <is>
          <t>Marketplace</t>
        </is>
      </c>
      <c r="D4612" t="inlineStr">
        <is>
          <t>Electronics</t>
        </is>
      </c>
      <c r="E4612" t="n">
        <v>175972.41</v>
      </c>
      <c r="F4612" t="n">
        <v>161954.83</v>
      </c>
      <c r="G4612" t="n">
        <v>189061.52</v>
      </c>
      <c r="H4612" t="n">
        <v>12</v>
      </c>
      <c r="I4612" t="n">
        <v>7</v>
      </c>
      <c r="J4612" t="n">
        <v>0</v>
      </c>
      <c r="K4612">
        <f>E4612-F4612</f>
        <v/>
      </c>
      <c r="L4612" s="10">
        <f>IFERROR(K4612/E4612,0)</f>
        <v/>
      </c>
      <c r="M4612">
        <f>YEAR(A4612)</f>
        <v/>
      </c>
      <c r="N4612">
        <f>"Q"&amp;ROUNDUP(MONTH(A4612)/3,0)</f>
        <v/>
      </c>
      <c r="O4612">
        <f>TEXT(A4612,"mmm")</f>
        <v/>
      </c>
    </row>
    <row r="4613">
      <c r="A4613" s="13" t="n">
        <v>45839</v>
      </c>
      <c r="B4613" t="inlineStr">
        <is>
          <t>Central</t>
        </is>
      </c>
      <c r="C4613" t="inlineStr">
        <is>
          <t>Marketplace</t>
        </is>
      </c>
      <c r="D4613" t="inlineStr">
        <is>
          <t>Fashion</t>
        </is>
      </c>
      <c r="E4613" t="n">
        <v>30515.61</v>
      </c>
      <c r="F4613" t="n">
        <v>17273.49</v>
      </c>
      <c r="G4613" t="n">
        <v>32940.11</v>
      </c>
      <c r="H4613" t="n">
        <v>25</v>
      </c>
      <c r="I4613" t="n">
        <v>17</v>
      </c>
      <c r="J4613" t="n">
        <v>4</v>
      </c>
      <c r="K4613">
        <f>E4613-F4613</f>
        <v/>
      </c>
      <c r="L4613" s="10">
        <f>IFERROR(K4613/E4613,0)</f>
        <v/>
      </c>
      <c r="M4613">
        <f>YEAR(A4613)</f>
        <v/>
      </c>
      <c r="N4613">
        <f>"Q"&amp;ROUNDUP(MONTH(A4613)/3,0)</f>
        <v/>
      </c>
      <c r="O4613">
        <f>TEXT(A4613,"mmm")</f>
        <v/>
      </c>
    </row>
    <row r="4614">
      <c r="A4614" s="13" t="n">
        <v>45839</v>
      </c>
      <c r="B4614" t="inlineStr">
        <is>
          <t>Central</t>
        </is>
      </c>
      <c r="C4614" t="inlineStr">
        <is>
          <t>Marketplace</t>
        </is>
      </c>
      <c r="D4614" t="inlineStr">
        <is>
          <t>Grocery</t>
        </is>
      </c>
      <c r="E4614" t="n">
        <v>10515.2</v>
      </c>
      <c r="F4614" t="n">
        <v>8812.120000000001</v>
      </c>
      <c r="G4614" t="n">
        <v>11271.39</v>
      </c>
      <c r="H4614" t="n">
        <v>29</v>
      </c>
      <c r="I4614" t="n">
        <v>9</v>
      </c>
      <c r="J4614" t="n">
        <v>0</v>
      </c>
      <c r="K4614">
        <f>E4614-F4614</f>
        <v/>
      </c>
      <c r="L4614" s="10">
        <f>IFERROR(K4614/E4614,0)</f>
        <v/>
      </c>
      <c r="M4614">
        <f>YEAR(A4614)</f>
        <v/>
      </c>
      <c r="N4614">
        <f>"Q"&amp;ROUNDUP(MONTH(A4614)/3,0)</f>
        <v/>
      </c>
      <c r="O4614">
        <f>TEXT(A4614,"mmm")</f>
        <v/>
      </c>
    </row>
    <row r="4615">
      <c r="A4615" s="13" t="n">
        <v>45839</v>
      </c>
      <c r="B4615" t="inlineStr">
        <is>
          <t>Central</t>
        </is>
      </c>
      <c r="C4615" t="inlineStr">
        <is>
          <t>Marketplace</t>
        </is>
      </c>
      <c r="D4615" t="inlineStr">
        <is>
          <t>Home &amp; Kitchen</t>
        </is>
      </c>
      <c r="E4615" t="n">
        <v>37017.1</v>
      </c>
      <c r="F4615" t="n">
        <v>24774.2</v>
      </c>
      <c r="G4615" t="n">
        <v>40813.07</v>
      </c>
      <c r="H4615" t="n">
        <v>16</v>
      </c>
      <c r="I4615" t="n">
        <v>10</v>
      </c>
      <c r="J4615" t="n">
        <v>0</v>
      </c>
      <c r="K4615">
        <f>E4615-F4615</f>
        <v/>
      </c>
      <c r="L4615" s="10">
        <f>IFERROR(K4615/E4615,0)</f>
        <v/>
      </c>
      <c r="M4615">
        <f>YEAR(A4615)</f>
        <v/>
      </c>
      <c r="N4615">
        <f>"Q"&amp;ROUNDUP(MONTH(A4615)/3,0)</f>
        <v/>
      </c>
      <c r="O4615">
        <f>TEXT(A4615,"mmm")</f>
        <v/>
      </c>
    </row>
    <row r="4616">
      <c r="A4616" s="13" t="n">
        <v>45839</v>
      </c>
      <c r="B4616" t="inlineStr">
        <is>
          <t>Central</t>
        </is>
      </c>
      <c r="C4616" t="inlineStr">
        <is>
          <t>Marketplace</t>
        </is>
      </c>
      <c r="D4616" t="inlineStr">
        <is>
          <t>Sports</t>
        </is>
      </c>
      <c r="E4616" t="n">
        <v>13526.86</v>
      </c>
      <c r="F4616" t="n">
        <v>9191.450000000001</v>
      </c>
      <c r="G4616" t="n">
        <v>15067.75</v>
      </c>
      <c r="H4616" t="n">
        <v>9</v>
      </c>
      <c r="I4616" t="n">
        <v>7</v>
      </c>
      <c r="J4616" t="n">
        <v>0</v>
      </c>
      <c r="K4616">
        <f>E4616-F4616</f>
        <v/>
      </c>
      <c r="L4616" s="10">
        <f>IFERROR(K4616/E4616,0)</f>
        <v/>
      </c>
      <c r="M4616">
        <f>YEAR(A4616)</f>
        <v/>
      </c>
      <c r="N4616">
        <f>"Q"&amp;ROUNDUP(MONTH(A4616)/3,0)</f>
        <v/>
      </c>
      <c r="O4616">
        <f>TEXT(A4616,"mmm")</f>
        <v/>
      </c>
    </row>
    <row r="4617">
      <c r="A4617" s="13" t="n">
        <v>45839</v>
      </c>
      <c r="B4617" t="inlineStr">
        <is>
          <t>Central</t>
        </is>
      </c>
      <c r="C4617" t="inlineStr">
        <is>
          <t>Mobile App</t>
        </is>
      </c>
      <c r="D4617" t="inlineStr">
        <is>
          <t>Beauty</t>
        </is>
      </c>
      <c r="E4617" t="n">
        <v>11984.54</v>
      </c>
      <c r="F4617" t="n">
        <v>6626.08</v>
      </c>
      <c r="G4617" t="n">
        <v>12761.8</v>
      </c>
      <c r="H4617" t="n">
        <v>21</v>
      </c>
      <c r="I4617" t="n">
        <v>14</v>
      </c>
      <c r="J4617" t="n">
        <v>1</v>
      </c>
      <c r="K4617">
        <f>E4617-F4617</f>
        <v/>
      </c>
      <c r="L4617" s="10">
        <f>IFERROR(K4617/E4617,0)</f>
        <v/>
      </c>
      <c r="M4617">
        <f>YEAR(A4617)</f>
        <v/>
      </c>
      <c r="N4617">
        <f>"Q"&amp;ROUNDUP(MONTH(A4617)/3,0)</f>
        <v/>
      </c>
      <c r="O4617">
        <f>TEXT(A4617,"mmm")</f>
        <v/>
      </c>
    </row>
    <row r="4618">
      <c r="A4618" s="13" t="n">
        <v>45839</v>
      </c>
      <c r="B4618" t="inlineStr">
        <is>
          <t>Central</t>
        </is>
      </c>
      <c r="C4618" t="inlineStr">
        <is>
          <t>Mobile App</t>
        </is>
      </c>
      <c r="D4618" t="inlineStr">
        <is>
          <t>Books</t>
        </is>
      </c>
      <c r="E4618" t="n">
        <v>7414.95</v>
      </c>
      <c r="F4618" t="n">
        <v>5415.88</v>
      </c>
      <c r="G4618" t="n">
        <v>7976.81</v>
      </c>
      <c r="H4618" t="n">
        <v>15</v>
      </c>
      <c r="I4618" t="n">
        <v>11</v>
      </c>
      <c r="J4618" t="n">
        <v>0</v>
      </c>
      <c r="K4618">
        <f>E4618-F4618</f>
        <v/>
      </c>
      <c r="L4618" s="10">
        <f>IFERROR(K4618/E4618,0)</f>
        <v/>
      </c>
      <c r="M4618">
        <f>YEAR(A4618)</f>
        <v/>
      </c>
      <c r="N4618">
        <f>"Q"&amp;ROUNDUP(MONTH(A4618)/3,0)</f>
        <v/>
      </c>
      <c r="O4618">
        <f>TEXT(A4618,"mmm")</f>
        <v/>
      </c>
    </row>
    <row r="4619">
      <c r="A4619" s="13" t="n">
        <v>45839</v>
      </c>
      <c r="B4619" t="inlineStr">
        <is>
          <t>Central</t>
        </is>
      </c>
      <c r="C4619" t="inlineStr">
        <is>
          <t>Mobile App</t>
        </is>
      </c>
      <c r="D4619" t="inlineStr">
        <is>
          <t>Electronics</t>
        </is>
      </c>
      <c r="E4619" t="n">
        <v>284095.47</v>
      </c>
      <c r="F4619" t="n">
        <v>256957.17</v>
      </c>
      <c r="G4619" t="n">
        <v>306087.41</v>
      </c>
      <c r="H4619" t="n">
        <v>25</v>
      </c>
      <c r="I4619" t="n">
        <v>19</v>
      </c>
      <c r="J4619" t="n">
        <v>1</v>
      </c>
      <c r="K4619">
        <f>E4619-F4619</f>
        <v/>
      </c>
      <c r="L4619" s="10">
        <f>IFERROR(K4619/E4619,0)</f>
        <v/>
      </c>
      <c r="M4619">
        <f>YEAR(A4619)</f>
        <v/>
      </c>
      <c r="N4619">
        <f>"Q"&amp;ROUNDUP(MONTH(A4619)/3,0)</f>
        <v/>
      </c>
      <c r="O4619">
        <f>TEXT(A4619,"mmm")</f>
        <v/>
      </c>
    </row>
    <row r="4620">
      <c r="A4620" s="13" t="n">
        <v>45839</v>
      </c>
      <c r="B4620" t="inlineStr">
        <is>
          <t>Central</t>
        </is>
      </c>
      <c r="C4620" t="inlineStr">
        <is>
          <t>Mobile App</t>
        </is>
      </c>
      <c r="D4620" t="inlineStr">
        <is>
          <t>Fashion</t>
        </is>
      </c>
      <c r="E4620" t="n">
        <v>57239.83</v>
      </c>
      <c r="F4620" t="n">
        <v>31537.19</v>
      </c>
      <c r="G4620" t="n">
        <v>61812.4</v>
      </c>
      <c r="H4620" t="n">
        <v>41</v>
      </c>
      <c r="I4620" t="n">
        <v>32</v>
      </c>
      <c r="J4620" t="n">
        <v>6</v>
      </c>
      <c r="K4620">
        <f>E4620-F4620</f>
        <v/>
      </c>
      <c r="L4620" s="10">
        <f>IFERROR(K4620/E4620,0)</f>
        <v/>
      </c>
      <c r="M4620">
        <f>YEAR(A4620)</f>
        <v/>
      </c>
      <c r="N4620">
        <f>"Q"&amp;ROUNDUP(MONTH(A4620)/3,0)</f>
        <v/>
      </c>
      <c r="O4620">
        <f>TEXT(A4620,"mmm")</f>
        <v/>
      </c>
    </row>
    <row r="4621">
      <c r="A4621" s="13" t="n">
        <v>45839</v>
      </c>
      <c r="B4621" t="inlineStr">
        <is>
          <t>Central</t>
        </is>
      </c>
      <c r="C4621" t="inlineStr">
        <is>
          <t>Mobile App</t>
        </is>
      </c>
      <c r="D4621" t="inlineStr">
        <is>
          <t>Grocery</t>
        </is>
      </c>
      <c r="E4621" t="n">
        <v>20620.06</v>
      </c>
      <c r="F4621" t="n">
        <v>17468.18</v>
      </c>
      <c r="G4621" t="n">
        <v>22237.68</v>
      </c>
      <c r="H4621" t="n">
        <v>60</v>
      </c>
      <c r="I4621" t="n">
        <v>23</v>
      </c>
      <c r="J4621" t="n">
        <v>0</v>
      </c>
      <c r="K4621">
        <f>E4621-F4621</f>
        <v/>
      </c>
      <c r="L4621" s="10">
        <f>IFERROR(K4621/E4621,0)</f>
        <v/>
      </c>
      <c r="M4621">
        <f>YEAR(A4621)</f>
        <v/>
      </c>
      <c r="N4621">
        <f>"Q"&amp;ROUNDUP(MONTH(A4621)/3,0)</f>
        <v/>
      </c>
      <c r="O4621">
        <f>TEXT(A4621,"mmm")</f>
        <v/>
      </c>
    </row>
    <row r="4622">
      <c r="A4622" s="13" t="n">
        <v>45839</v>
      </c>
      <c r="B4622" t="inlineStr">
        <is>
          <t>Central</t>
        </is>
      </c>
      <c r="C4622" t="inlineStr">
        <is>
          <t>Mobile App</t>
        </is>
      </c>
      <c r="D4622" t="inlineStr">
        <is>
          <t>Home &amp; Kitchen</t>
        </is>
      </c>
      <c r="E4622" t="n">
        <v>23286.08</v>
      </c>
      <c r="F4622" t="n">
        <v>16053.52</v>
      </c>
      <c r="G4622" t="n">
        <v>24829.2</v>
      </c>
      <c r="H4622" t="n">
        <v>14</v>
      </c>
      <c r="I4622" t="n">
        <v>10</v>
      </c>
      <c r="J4622" t="n">
        <v>0</v>
      </c>
      <c r="K4622">
        <f>E4622-F4622</f>
        <v/>
      </c>
      <c r="L4622" s="10">
        <f>IFERROR(K4622/E4622,0)</f>
        <v/>
      </c>
      <c r="M4622">
        <f>YEAR(A4622)</f>
        <v/>
      </c>
      <c r="N4622">
        <f>"Q"&amp;ROUNDUP(MONTH(A4622)/3,0)</f>
        <v/>
      </c>
      <c r="O4622">
        <f>TEXT(A4622,"mmm")</f>
        <v/>
      </c>
    </row>
    <row r="4623">
      <c r="A4623" s="13" t="n">
        <v>45839</v>
      </c>
      <c r="B4623" t="inlineStr">
        <is>
          <t>Central</t>
        </is>
      </c>
      <c r="C4623" t="inlineStr">
        <is>
          <t>Mobile App</t>
        </is>
      </c>
      <c r="D4623" t="inlineStr">
        <is>
          <t>Sports</t>
        </is>
      </c>
      <c r="E4623" t="n">
        <v>9420.950000000001</v>
      </c>
      <c r="F4623" t="n">
        <v>6189.15</v>
      </c>
      <c r="G4623" t="n">
        <v>10467.72</v>
      </c>
      <c r="H4623" t="n">
        <v>2</v>
      </c>
      <c r="I4623" t="n">
        <v>2</v>
      </c>
      <c r="J4623" t="n">
        <v>0</v>
      </c>
      <c r="K4623">
        <f>E4623-F4623</f>
        <v/>
      </c>
      <c r="L4623" s="10">
        <f>IFERROR(K4623/E4623,0)</f>
        <v/>
      </c>
      <c r="M4623">
        <f>YEAR(A4623)</f>
        <v/>
      </c>
      <c r="N4623">
        <f>"Q"&amp;ROUNDUP(MONTH(A4623)/3,0)</f>
        <v/>
      </c>
      <c r="O4623">
        <f>TEXT(A4623,"mmm")</f>
        <v/>
      </c>
    </row>
    <row r="4624">
      <c r="A4624" s="13" t="n">
        <v>45839</v>
      </c>
      <c r="B4624" t="inlineStr">
        <is>
          <t>Central</t>
        </is>
      </c>
      <c r="C4624" t="inlineStr">
        <is>
          <t>Retail Store</t>
        </is>
      </c>
      <c r="D4624" t="inlineStr">
        <is>
          <t>Beauty</t>
        </is>
      </c>
      <c r="E4624" t="n">
        <v>3038.37</v>
      </c>
      <c r="F4624" t="n">
        <v>1552.19</v>
      </c>
      <c r="G4624" t="n">
        <v>3120.41</v>
      </c>
      <c r="H4624" t="n">
        <v>5</v>
      </c>
      <c r="I4624" t="n">
        <v>4</v>
      </c>
      <c r="J4624" t="n">
        <v>0</v>
      </c>
      <c r="K4624">
        <f>E4624-F4624</f>
        <v/>
      </c>
      <c r="L4624" s="10">
        <f>IFERROR(K4624/E4624,0)</f>
        <v/>
      </c>
      <c r="M4624">
        <f>YEAR(A4624)</f>
        <v/>
      </c>
      <c r="N4624">
        <f>"Q"&amp;ROUNDUP(MONTH(A4624)/3,0)</f>
        <v/>
      </c>
      <c r="O4624">
        <f>TEXT(A4624,"mmm")</f>
        <v/>
      </c>
    </row>
    <row r="4625">
      <c r="A4625" s="13" t="n">
        <v>45839</v>
      </c>
      <c r="B4625" t="inlineStr">
        <is>
          <t>Central</t>
        </is>
      </c>
      <c r="C4625" t="inlineStr">
        <is>
          <t>Retail Store</t>
        </is>
      </c>
      <c r="D4625" t="inlineStr">
        <is>
          <t>Books</t>
        </is>
      </c>
      <c r="E4625" t="n">
        <v>355.85</v>
      </c>
      <c r="F4625" t="n">
        <v>242.88</v>
      </c>
      <c r="G4625" t="n">
        <v>355.85</v>
      </c>
      <c r="H4625" t="n">
        <v>1</v>
      </c>
      <c r="I4625" t="n">
        <v>1</v>
      </c>
      <c r="J4625" t="n">
        <v>0</v>
      </c>
      <c r="K4625">
        <f>E4625-F4625</f>
        <v/>
      </c>
      <c r="L4625" s="10">
        <f>IFERROR(K4625/E4625,0)</f>
        <v/>
      </c>
      <c r="M4625">
        <f>YEAR(A4625)</f>
        <v/>
      </c>
      <c r="N4625">
        <f>"Q"&amp;ROUNDUP(MONTH(A4625)/3,0)</f>
        <v/>
      </c>
      <c r="O4625">
        <f>TEXT(A4625,"mmm")</f>
        <v/>
      </c>
    </row>
    <row r="4626">
      <c r="A4626" s="13" t="n">
        <v>45839</v>
      </c>
      <c r="B4626" t="inlineStr">
        <is>
          <t>Central</t>
        </is>
      </c>
      <c r="C4626" t="inlineStr">
        <is>
          <t>Retail Store</t>
        </is>
      </c>
      <c r="D4626" t="inlineStr">
        <is>
          <t>Electronics</t>
        </is>
      </c>
      <c r="E4626" t="n">
        <v>30153.59</v>
      </c>
      <c r="F4626" t="n">
        <v>26115.31</v>
      </c>
      <c r="G4626" t="n">
        <v>31740.63</v>
      </c>
      <c r="H4626" t="n">
        <v>4</v>
      </c>
      <c r="I4626" t="n">
        <v>4</v>
      </c>
      <c r="J4626" t="n">
        <v>0</v>
      </c>
      <c r="K4626">
        <f>E4626-F4626</f>
        <v/>
      </c>
      <c r="L4626" s="10">
        <f>IFERROR(K4626/E4626,0)</f>
        <v/>
      </c>
      <c r="M4626">
        <f>YEAR(A4626)</f>
        <v/>
      </c>
      <c r="N4626">
        <f>"Q"&amp;ROUNDUP(MONTH(A4626)/3,0)</f>
        <v/>
      </c>
      <c r="O4626">
        <f>TEXT(A4626,"mmm")</f>
        <v/>
      </c>
    </row>
    <row r="4627">
      <c r="A4627" s="13" t="n">
        <v>45839</v>
      </c>
      <c r="B4627" t="inlineStr">
        <is>
          <t>Central</t>
        </is>
      </c>
      <c r="C4627" t="inlineStr">
        <is>
          <t>Retail Store</t>
        </is>
      </c>
      <c r="D4627" t="inlineStr">
        <is>
          <t>Fashion</t>
        </is>
      </c>
      <c r="E4627" t="n">
        <v>14920.52</v>
      </c>
      <c r="F4627" t="n">
        <v>7459.05</v>
      </c>
      <c r="G4627" t="n">
        <v>15584.77</v>
      </c>
      <c r="H4627" t="n">
        <v>11</v>
      </c>
      <c r="I4627" t="n">
        <v>8</v>
      </c>
      <c r="J4627" t="n">
        <v>1</v>
      </c>
      <c r="K4627">
        <f>E4627-F4627</f>
        <v/>
      </c>
      <c r="L4627" s="10">
        <f>IFERROR(K4627/E4627,0)</f>
        <v/>
      </c>
      <c r="M4627">
        <f>YEAR(A4627)</f>
        <v/>
      </c>
      <c r="N4627">
        <f>"Q"&amp;ROUNDUP(MONTH(A4627)/3,0)</f>
        <v/>
      </c>
      <c r="O4627">
        <f>TEXT(A4627,"mmm")</f>
        <v/>
      </c>
    </row>
    <row r="4628">
      <c r="A4628" s="13" t="n">
        <v>45839</v>
      </c>
      <c r="B4628" t="inlineStr">
        <is>
          <t>Central</t>
        </is>
      </c>
      <c r="C4628" t="inlineStr">
        <is>
          <t>Retail Store</t>
        </is>
      </c>
      <c r="D4628" t="inlineStr">
        <is>
          <t>Grocery</t>
        </is>
      </c>
      <c r="E4628" t="n">
        <v>2789.72</v>
      </c>
      <c r="F4628" t="n">
        <v>2241.72</v>
      </c>
      <c r="G4628" t="n">
        <v>3029.56</v>
      </c>
      <c r="H4628" t="n">
        <v>9</v>
      </c>
      <c r="I4628" t="n">
        <v>3</v>
      </c>
      <c r="J4628" t="n">
        <v>0</v>
      </c>
      <c r="K4628">
        <f>E4628-F4628</f>
        <v/>
      </c>
      <c r="L4628" s="10">
        <f>IFERROR(K4628/E4628,0)</f>
        <v/>
      </c>
      <c r="M4628">
        <f>YEAR(A4628)</f>
        <v/>
      </c>
      <c r="N4628">
        <f>"Q"&amp;ROUNDUP(MONTH(A4628)/3,0)</f>
        <v/>
      </c>
      <c r="O4628">
        <f>TEXT(A4628,"mmm")</f>
        <v/>
      </c>
    </row>
    <row r="4629">
      <c r="A4629" s="13" t="n">
        <v>45839</v>
      </c>
      <c r="B4629" t="inlineStr">
        <is>
          <t>Central</t>
        </is>
      </c>
      <c r="C4629" t="inlineStr">
        <is>
          <t>Retail Store</t>
        </is>
      </c>
      <c r="D4629" t="inlineStr">
        <is>
          <t>Home &amp; Kitchen</t>
        </is>
      </c>
      <c r="E4629" t="n">
        <v>6099.14</v>
      </c>
      <c r="F4629" t="n">
        <v>4034.82</v>
      </c>
      <c r="G4629" t="n">
        <v>6099.14</v>
      </c>
      <c r="H4629" t="n">
        <v>1</v>
      </c>
      <c r="I4629" t="n">
        <v>1</v>
      </c>
      <c r="J4629" t="n">
        <v>0</v>
      </c>
      <c r="K4629">
        <f>E4629-F4629</f>
        <v/>
      </c>
      <c r="L4629" s="10">
        <f>IFERROR(K4629/E4629,0)</f>
        <v/>
      </c>
      <c r="M4629">
        <f>YEAR(A4629)</f>
        <v/>
      </c>
      <c r="N4629">
        <f>"Q"&amp;ROUNDUP(MONTH(A4629)/3,0)</f>
        <v/>
      </c>
      <c r="O4629">
        <f>TEXT(A4629,"mmm")</f>
        <v/>
      </c>
    </row>
    <row r="4630">
      <c r="A4630" s="13" t="n">
        <v>45839</v>
      </c>
      <c r="B4630" t="inlineStr">
        <is>
          <t>Central</t>
        </is>
      </c>
      <c r="C4630" t="inlineStr">
        <is>
          <t>Retail Store</t>
        </is>
      </c>
      <c r="D4630" t="inlineStr">
        <is>
          <t>Sports</t>
        </is>
      </c>
      <c r="E4630" t="n">
        <v>1742.73</v>
      </c>
      <c r="F4630" t="n">
        <v>1257.21</v>
      </c>
      <c r="G4630" t="n">
        <v>2020.43</v>
      </c>
      <c r="H4630" t="n">
        <v>2</v>
      </c>
      <c r="I4630" t="n">
        <v>2</v>
      </c>
      <c r="J4630" t="n">
        <v>0</v>
      </c>
      <c r="K4630">
        <f>E4630-F4630</f>
        <v/>
      </c>
      <c r="L4630" s="10">
        <f>IFERROR(K4630/E4630,0)</f>
        <v/>
      </c>
      <c r="M4630">
        <f>YEAR(A4630)</f>
        <v/>
      </c>
      <c r="N4630">
        <f>"Q"&amp;ROUNDUP(MONTH(A4630)/3,0)</f>
        <v/>
      </c>
      <c r="O4630">
        <f>TEXT(A4630,"mmm")</f>
        <v/>
      </c>
    </row>
    <row r="4631">
      <c r="A4631" s="13" t="n">
        <v>45839</v>
      </c>
      <c r="B4631" t="inlineStr">
        <is>
          <t>Central</t>
        </is>
      </c>
      <c r="C4631" t="inlineStr">
        <is>
          <t>Unknown</t>
        </is>
      </c>
      <c r="D4631" t="inlineStr">
        <is>
          <t>Grocery</t>
        </is>
      </c>
      <c r="E4631" t="n">
        <v>2059.8</v>
      </c>
      <c r="F4631" t="n">
        <v>1728.28</v>
      </c>
      <c r="G4631" t="n">
        <v>2288.68</v>
      </c>
      <c r="H4631" t="n">
        <v>4</v>
      </c>
      <c r="I4631" t="n">
        <v>1</v>
      </c>
      <c r="J4631" t="n">
        <v>0</v>
      </c>
      <c r="K4631">
        <f>E4631-F4631</f>
        <v/>
      </c>
      <c r="L4631" s="10">
        <f>IFERROR(K4631/E4631,0)</f>
        <v/>
      </c>
      <c r="M4631">
        <f>YEAR(A4631)</f>
        <v/>
      </c>
      <c r="N4631">
        <f>"Q"&amp;ROUNDUP(MONTH(A4631)/3,0)</f>
        <v/>
      </c>
      <c r="O4631">
        <f>TEXT(A4631,"mmm")</f>
        <v/>
      </c>
    </row>
    <row r="4632">
      <c r="A4632" s="13" t="n">
        <v>45839</v>
      </c>
      <c r="B4632" t="inlineStr">
        <is>
          <t>Central</t>
        </is>
      </c>
      <c r="C4632" t="inlineStr">
        <is>
          <t>Website</t>
        </is>
      </c>
      <c r="D4632" t="inlineStr">
        <is>
          <t>Beauty</t>
        </is>
      </c>
      <c r="E4632" t="n">
        <v>4722.32</v>
      </c>
      <c r="F4632" t="n">
        <v>2474.62</v>
      </c>
      <c r="G4632" t="n">
        <v>5007.8</v>
      </c>
      <c r="H4632" t="n">
        <v>10</v>
      </c>
      <c r="I4632" t="n">
        <v>8</v>
      </c>
      <c r="J4632" t="n">
        <v>0</v>
      </c>
      <c r="K4632">
        <f>E4632-F4632</f>
        <v/>
      </c>
      <c r="L4632" s="10">
        <f>IFERROR(K4632/E4632,0)</f>
        <v/>
      </c>
      <c r="M4632">
        <f>YEAR(A4632)</f>
        <v/>
      </c>
      <c r="N4632">
        <f>"Q"&amp;ROUNDUP(MONTH(A4632)/3,0)</f>
        <v/>
      </c>
      <c r="O4632">
        <f>TEXT(A4632,"mmm")</f>
        <v/>
      </c>
    </row>
    <row r="4633">
      <c r="A4633" s="13" t="n">
        <v>45839</v>
      </c>
      <c r="B4633" t="inlineStr">
        <is>
          <t>Central</t>
        </is>
      </c>
      <c r="C4633" t="inlineStr">
        <is>
          <t>Website</t>
        </is>
      </c>
      <c r="D4633" t="inlineStr">
        <is>
          <t>Books</t>
        </is>
      </c>
      <c r="E4633" t="n">
        <v>6654.06</v>
      </c>
      <c r="F4633" t="n">
        <v>4607.44</v>
      </c>
      <c r="G4633" t="n">
        <v>6888.7</v>
      </c>
      <c r="H4633" t="n">
        <v>11</v>
      </c>
      <c r="I4633" t="n">
        <v>8</v>
      </c>
      <c r="J4633" t="n">
        <v>1</v>
      </c>
      <c r="K4633">
        <f>E4633-F4633</f>
        <v/>
      </c>
      <c r="L4633" s="10">
        <f>IFERROR(K4633/E4633,0)</f>
        <v/>
      </c>
      <c r="M4633">
        <f>YEAR(A4633)</f>
        <v/>
      </c>
      <c r="N4633">
        <f>"Q"&amp;ROUNDUP(MONTH(A4633)/3,0)</f>
        <v/>
      </c>
      <c r="O4633">
        <f>TEXT(A4633,"mmm")</f>
        <v/>
      </c>
    </row>
    <row r="4634">
      <c r="A4634" s="13" t="n">
        <v>45839</v>
      </c>
      <c r="B4634" t="inlineStr">
        <is>
          <t>Central</t>
        </is>
      </c>
      <c r="C4634" t="inlineStr">
        <is>
          <t>Website</t>
        </is>
      </c>
      <c r="D4634" t="inlineStr">
        <is>
          <t>Electronics</t>
        </is>
      </c>
      <c r="E4634" t="n">
        <v>194850.85</v>
      </c>
      <c r="F4634" t="n">
        <v>170252</v>
      </c>
      <c r="G4634" t="n">
        <v>208833.15</v>
      </c>
      <c r="H4634" t="n">
        <v>22</v>
      </c>
      <c r="I4634" t="n">
        <v>17</v>
      </c>
      <c r="J4634" t="n">
        <v>2</v>
      </c>
      <c r="K4634">
        <f>E4634-F4634</f>
        <v/>
      </c>
      <c r="L4634" s="10">
        <f>IFERROR(K4634/E4634,0)</f>
        <v/>
      </c>
      <c r="M4634">
        <f>YEAR(A4634)</f>
        <v/>
      </c>
      <c r="N4634">
        <f>"Q"&amp;ROUNDUP(MONTH(A4634)/3,0)</f>
        <v/>
      </c>
      <c r="O4634">
        <f>TEXT(A4634,"mmm")</f>
        <v/>
      </c>
    </row>
    <row r="4635">
      <c r="A4635" s="13" t="n">
        <v>45839</v>
      </c>
      <c r="B4635" t="inlineStr">
        <is>
          <t>Central</t>
        </is>
      </c>
      <c r="C4635" t="inlineStr">
        <is>
          <t>Website</t>
        </is>
      </c>
      <c r="D4635" t="inlineStr">
        <is>
          <t>Fashion</t>
        </is>
      </c>
      <c r="E4635" t="n">
        <v>22498.01</v>
      </c>
      <c r="F4635" t="n">
        <v>12207.64</v>
      </c>
      <c r="G4635" t="n">
        <v>23979.09</v>
      </c>
      <c r="H4635" t="n">
        <v>20</v>
      </c>
      <c r="I4635" t="n">
        <v>16</v>
      </c>
      <c r="J4635" t="n">
        <v>2</v>
      </c>
      <c r="K4635">
        <f>E4635-F4635</f>
        <v/>
      </c>
      <c r="L4635" s="10">
        <f>IFERROR(K4635/E4635,0)</f>
        <v/>
      </c>
      <c r="M4635">
        <f>YEAR(A4635)</f>
        <v/>
      </c>
      <c r="N4635">
        <f>"Q"&amp;ROUNDUP(MONTH(A4635)/3,0)</f>
        <v/>
      </c>
      <c r="O4635">
        <f>TEXT(A4635,"mmm")</f>
        <v/>
      </c>
    </row>
    <row r="4636">
      <c r="A4636" s="13" t="n">
        <v>45839</v>
      </c>
      <c r="B4636" t="inlineStr">
        <is>
          <t>Central</t>
        </is>
      </c>
      <c r="C4636" t="inlineStr">
        <is>
          <t>Website</t>
        </is>
      </c>
      <c r="D4636" t="inlineStr">
        <is>
          <t>Grocery</t>
        </is>
      </c>
      <c r="E4636" t="n">
        <v>16610.95</v>
      </c>
      <c r="F4636" t="n">
        <v>14030.71</v>
      </c>
      <c r="G4636" t="n">
        <v>17690.62</v>
      </c>
      <c r="H4636" t="n">
        <v>34</v>
      </c>
      <c r="I4636" t="n">
        <v>12</v>
      </c>
      <c r="J4636" t="n">
        <v>0</v>
      </c>
      <c r="K4636">
        <f>E4636-F4636</f>
        <v/>
      </c>
      <c r="L4636" s="10">
        <f>IFERROR(K4636/E4636,0)</f>
        <v/>
      </c>
      <c r="M4636">
        <f>YEAR(A4636)</f>
        <v/>
      </c>
      <c r="N4636">
        <f>"Q"&amp;ROUNDUP(MONTH(A4636)/3,0)</f>
        <v/>
      </c>
      <c r="O4636">
        <f>TEXT(A4636,"mmm")</f>
        <v/>
      </c>
    </row>
    <row r="4637">
      <c r="A4637" s="13" t="n">
        <v>45839</v>
      </c>
      <c r="B4637" t="inlineStr">
        <is>
          <t>Central</t>
        </is>
      </c>
      <c r="C4637" t="inlineStr">
        <is>
          <t>Website</t>
        </is>
      </c>
      <c r="D4637" t="inlineStr">
        <is>
          <t>Home &amp; Kitchen</t>
        </is>
      </c>
      <c r="E4637" t="n">
        <v>39723.48</v>
      </c>
      <c r="F4637" t="n">
        <v>27281.61</v>
      </c>
      <c r="G4637" t="n">
        <v>42196.42</v>
      </c>
      <c r="H4637" t="n">
        <v>17</v>
      </c>
      <c r="I4637" t="n">
        <v>13</v>
      </c>
      <c r="J4637" t="n">
        <v>1</v>
      </c>
      <c r="K4637">
        <f>E4637-F4637</f>
        <v/>
      </c>
      <c r="L4637" s="10">
        <f>IFERROR(K4637/E4637,0)</f>
        <v/>
      </c>
      <c r="M4637">
        <f>YEAR(A4637)</f>
        <v/>
      </c>
      <c r="N4637">
        <f>"Q"&amp;ROUNDUP(MONTH(A4637)/3,0)</f>
        <v/>
      </c>
      <c r="O4637">
        <f>TEXT(A4637,"mmm")</f>
        <v/>
      </c>
    </row>
    <row r="4638">
      <c r="A4638" s="13" t="n">
        <v>45839</v>
      </c>
      <c r="B4638" t="inlineStr">
        <is>
          <t>Central</t>
        </is>
      </c>
      <c r="C4638" t="inlineStr">
        <is>
          <t>Website</t>
        </is>
      </c>
      <c r="D4638" t="inlineStr">
        <is>
          <t>Sports</t>
        </is>
      </c>
      <c r="E4638" t="n">
        <v>14616.53</v>
      </c>
      <c r="F4638" t="n">
        <v>9621.940000000001</v>
      </c>
      <c r="G4638" t="n">
        <v>15775.14</v>
      </c>
      <c r="H4638" t="n">
        <v>5</v>
      </c>
      <c r="I4638" t="n">
        <v>4</v>
      </c>
      <c r="J4638" t="n">
        <v>0</v>
      </c>
      <c r="K4638">
        <f>E4638-F4638</f>
        <v/>
      </c>
      <c r="L4638" s="10">
        <f>IFERROR(K4638/E4638,0)</f>
        <v/>
      </c>
      <c r="M4638">
        <f>YEAR(A4638)</f>
        <v/>
      </c>
      <c r="N4638">
        <f>"Q"&amp;ROUNDUP(MONTH(A4638)/3,0)</f>
        <v/>
      </c>
      <c r="O4638">
        <f>TEXT(A4638,"mmm")</f>
        <v/>
      </c>
    </row>
    <row r="4639">
      <c r="A4639" s="13" t="n">
        <v>45839</v>
      </c>
      <c r="B4639" t="inlineStr">
        <is>
          <t>East</t>
        </is>
      </c>
      <c r="C4639" t="inlineStr">
        <is>
          <t>Marketplace</t>
        </is>
      </c>
      <c r="D4639" t="inlineStr">
        <is>
          <t>Beauty</t>
        </is>
      </c>
      <c r="E4639" t="n">
        <v>12654.81</v>
      </c>
      <c r="F4639" t="n">
        <v>7371.2</v>
      </c>
      <c r="G4639" t="n">
        <v>14448.02</v>
      </c>
      <c r="H4639" t="n">
        <v>22</v>
      </c>
      <c r="I4639" t="n">
        <v>15</v>
      </c>
      <c r="J4639" t="n">
        <v>2</v>
      </c>
      <c r="K4639">
        <f>E4639-F4639</f>
        <v/>
      </c>
      <c r="L4639" s="10">
        <f>IFERROR(K4639/E4639,0)</f>
        <v/>
      </c>
      <c r="M4639">
        <f>YEAR(A4639)</f>
        <v/>
      </c>
      <c r="N4639">
        <f>"Q"&amp;ROUNDUP(MONTH(A4639)/3,0)</f>
        <v/>
      </c>
      <c r="O4639">
        <f>TEXT(A4639,"mmm")</f>
        <v/>
      </c>
    </row>
    <row r="4640">
      <c r="A4640" s="13" t="n">
        <v>45839</v>
      </c>
      <c r="B4640" t="inlineStr">
        <is>
          <t>East</t>
        </is>
      </c>
      <c r="C4640" t="inlineStr">
        <is>
          <t>Marketplace</t>
        </is>
      </c>
      <c r="D4640" t="inlineStr">
        <is>
          <t>Books</t>
        </is>
      </c>
      <c r="E4640" t="n">
        <v>6832.51</v>
      </c>
      <c r="F4640" t="n">
        <v>4904.52</v>
      </c>
      <c r="G4640" t="n">
        <v>7498.7</v>
      </c>
      <c r="H4640" t="n">
        <v>17</v>
      </c>
      <c r="I4640" t="n">
        <v>12</v>
      </c>
      <c r="J4640" t="n">
        <v>0</v>
      </c>
      <c r="K4640">
        <f>E4640-F4640</f>
        <v/>
      </c>
      <c r="L4640" s="10">
        <f>IFERROR(K4640/E4640,0)</f>
        <v/>
      </c>
      <c r="M4640">
        <f>YEAR(A4640)</f>
        <v/>
      </c>
      <c r="N4640">
        <f>"Q"&amp;ROUNDUP(MONTH(A4640)/3,0)</f>
        <v/>
      </c>
      <c r="O4640">
        <f>TEXT(A4640,"mmm")</f>
        <v/>
      </c>
    </row>
    <row r="4641">
      <c r="A4641" s="13" t="n">
        <v>45839</v>
      </c>
      <c r="B4641" t="inlineStr">
        <is>
          <t>East</t>
        </is>
      </c>
      <c r="C4641" t="inlineStr">
        <is>
          <t>Marketplace</t>
        </is>
      </c>
      <c r="D4641" t="inlineStr">
        <is>
          <t>Electronics</t>
        </is>
      </c>
      <c r="E4641" t="n">
        <v>300140.83</v>
      </c>
      <c r="F4641" t="n">
        <v>271844.16</v>
      </c>
      <c r="G4641" t="n">
        <v>326698.37</v>
      </c>
      <c r="H4641" t="n">
        <v>29</v>
      </c>
      <c r="I4641" t="n">
        <v>25</v>
      </c>
      <c r="J4641" t="n">
        <v>1</v>
      </c>
      <c r="K4641">
        <f>E4641-F4641</f>
        <v/>
      </c>
      <c r="L4641" s="10">
        <f>IFERROR(K4641/E4641,0)</f>
        <v/>
      </c>
      <c r="M4641">
        <f>YEAR(A4641)</f>
        <v/>
      </c>
      <c r="N4641">
        <f>"Q"&amp;ROUNDUP(MONTH(A4641)/3,0)</f>
        <v/>
      </c>
      <c r="O4641">
        <f>TEXT(A4641,"mmm")</f>
        <v/>
      </c>
    </row>
    <row r="4642">
      <c r="A4642" s="13" t="n">
        <v>45839</v>
      </c>
      <c r="B4642" t="inlineStr">
        <is>
          <t>East</t>
        </is>
      </c>
      <c r="C4642" t="inlineStr">
        <is>
          <t>Marketplace</t>
        </is>
      </c>
      <c r="D4642" t="inlineStr">
        <is>
          <t>Fashion</t>
        </is>
      </c>
      <c r="E4642" t="n">
        <v>51093.69</v>
      </c>
      <c r="F4642" t="n">
        <v>27429.04</v>
      </c>
      <c r="G4642" t="n">
        <v>56819.69</v>
      </c>
      <c r="H4642" t="n">
        <v>37</v>
      </c>
      <c r="I4642" t="n">
        <v>27</v>
      </c>
      <c r="J4642" t="n">
        <v>8</v>
      </c>
      <c r="K4642">
        <f>E4642-F4642</f>
        <v/>
      </c>
      <c r="L4642" s="10">
        <f>IFERROR(K4642/E4642,0)</f>
        <v/>
      </c>
      <c r="M4642">
        <f>YEAR(A4642)</f>
        <v/>
      </c>
      <c r="N4642">
        <f>"Q"&amp;ROUNDUP(MONTH(A4642)/3,0)</f>
        <v/>
      </c>
      <c r="O4642">
        <f>TEXT(A4642,"mmm")</f>
        <v/>
      </c>
    </row>
    <row r="4643">
      <c r="A4643" s="13" t="n">
        <v>45839</v>
      </c>
      <c r="B4643" t="inlineStr">
        <is>
          <t>East</t>
        </is>
      </c>
      <c r="C4643" t="inlineStr">
        <is>
          <t>Marketplace</t>
        </is>
      </c>
      <c r="D4643" t="inlineStr">
        <is>
          <t>Grocery</t>
        </is>
      </c>
      <c r="E4643" t="n">
        <v>8667.41</v>
      </c>
      <c r="F4643" t="n">
        <v>7691.81</v>
      </c>
      <c r="G4643" t="n">
        <v>9884.74</v>
      </c>
      <c r="H4643" t="n">
        <v>21</v>
      </c>
      <c r="I4643" t="n">
        <v>11</v>
      </c>
      <c r="J4643" t="n">
        <v>0</v>
      </c>
      <c r="K4643">
        <f>E4643-F4643</f>
        <v/>
      </c>
      <c r="L4643" s="10">
        <f>IFERROR(K4643/E4643,0)</f>
        <v/>
      </c>
      <c r="M4643">
        <f>YEAR(A4643)</f>
        <v/>
      </c>
      <c r="N4643">
        <f>"Q"&amp;ROUNDUP(MONTH(A4643)/3,0)</f>
        <v/>
      </c>
      <c r="O4643">
        <f>TEXT(A4643,"mmm")</f>
        <v/>
      </c>
    </row>
    <row r="4644">
      <c r="A4644" s="13" t="n">
        <v>45839</v>
      </c>
      <c r="B4644" t="inlineStr">
        <is>
          <t>East</t>
        </is>
      </c>
      <c r="C4644" t="inlineStr">
        <is>
          <t>Marketplace</t>
        </is>
      </c>
      <c r="D4644" t="inlineStr">
        <is>
          <t>Home &amp; Kitchen</t>
        </is>
      </c>
      <c r="E4644" t="n">
        <v>65496.63</v>
      </c>
      <c r="F4644" t="n">
        <v>47381.88</v>
      </c>
      <c r="G4644" t="n">
        <v>73175.60000000001</v>
      </c>
      <c r="H4644" t="n">
        <v>25</v>
      </c>
      <c r="I4644" t="n">
        <v>21</v>
      </c>
      <c r="J4644" t="n">
        <v>0</v>
      </c>
      <c r="K4644">
        <f>E4644-F4644</f>
        <v/>
      </c>
      <c r="L4644" s="10">
        <f>IFERROR(K4644/E4644,0)</f>
        <v/>
      </c>
      <c r="M4644">
        <f>YEAR(A4644)</f>
        <v/>
      </c>
      <c r="N4644">
        <f>"Q"&amp;ROUNDUP(MONTH(A4644)/3,0)</f>
        <v/>
      </c>
      <c r="O4644">
        <f>TEXT(A4644,"mmm")</f>
        <v/>
      </c>
    </row>
    <row r="4645">
      <c r="A4645" s="13" t="n">
        <v>45839</v>
      </c>
      <c r="B4645" t="inlineStr">
        <is>
          <t>East</t>
        </is>
      </c>
      <c r="C4645" t="inlineStr">
        <is>
          <t>Marketplace</t>
        </is>
      </c>
      <c r="D4645" t="inlineStr">
        <is>
          <t>Sports</t>
        </is>
      </c>
      <c r="E4645" t="n">
        <v>16791.2</v>
      </c>
      <c r="F4645" t="n">
        <v>11594.59</v>
      </c>
      <c r="G4645" t="n">
        <v>18852.28</v>
      </c>
      <c r="H4645" t="n">
        <v>10</v>
      </c>
      <c r="I4645" t="n">
        <v>8</v>
      </c>
      <c r="J4645" t="n">
        <v>1</v>
      </c>
      <c r="K4645">
        <f>E4645-F4645</f>
        <v/>
      </c>
      <c r="L4645" s="10">
        <f>IFERROR(K4645/E4645,0)</f>
        <v/>
      </c>
      <c r="M4645">
        <f>YEAR(A4645)</f>
        <v/>
      </c>
      <c r="N4645">
        <f>"Q"&amp;ROUNDUP(MONTH(A4645)/3,0)</f>
        <v/>
      </c>
      <c r="O4645">
        <f>TEXT(A4645,"mmm")</f>
        <v/>
      </c>
    </row>
    <row r="4646">
      <c r="A4646" s="13" t="n">
        <v>45839</v>
      </c>
      <c r="B4646" t="inlineStr">
        <is>
          <t>East</t>
        </is>
      </c>
      <c r="C4646" t="inlineStr">
        <is>
          <t>Mobile App</t>
        </is>
      </c>
      <c r="D4646" t="inlineStr">
        <is>
          <t>Beauty</t>
        </is>
      </c>
      <c r="E4646" t="n">
        <v>14281</v>
      </c>
      <c r="F4646" t="n">
        <v>8416.58</v>
      </c>
      <c r="G4646" t="n">
        <v>15431.18</v>
      </c>
      <c r="H4646" t="n">
        <v>23</v>
      </c>
      <c r="I4646" t="n">
        <v>19</v>
      </c>
      <c r="J4646" t="n">
        <v>2</v>
      </c>
      <c r="K4646">
        <f>E4646-F4646</f>
        <v/>
      </c>
      <c r="L4646" s="10">
        <f>IFERROR(K4646/E4646,0)</f>
        <v/>
      </c>
      <c r="M4646">
        <f>YEAR(A4646)</f>
        <v/>
      </c>
      <c r="N4646">
        <f>"Q"&amp;ROUNDUP(MONTH(A4646)/3,0)</f>
        <v/>
      </c>
      <c r="O4646">
        <f>TEXT(A4646,"mmm")</f>
        <v/>
      </c>
    </row>
    <row r="4647">
      <c r="A4647" s="13" t="n">
        <v>45839</v>
      </c>
      <c r="B4647" t="inlineStr">
        <is>
          <t>East</t>
        </is>
      </c>
      <c r="C4647" t="inlineStr">
        <is>
          <t>Mobile App</t>
        </is>
      </c>
      <c r="D4647" t="inlineStr">
        <is>
          <t>Books</t>
        </is>
      </c>
      <c r="E4647" t="n">
        <v>7704.66</v>
      </c>
      <c r="F4647" t="n">
        <v>5749.89</v>
      </c>
      <c r="G4647" t="n">
        <v>8307.77</v>
      </c>
      <c r="H4647" t="n">
        <v>19</v>
      </c>
      <c r="I4647" t="n">
        <v>15</v>
      </c>
      <c r="J4647" t="n">
        <v>1</v>
      </c>
      <c r="K4647">
        <f>E4647-F4647</f>
        <v/>
      </c>
      <c r="L4647" s="10">
        <f>IFERROR(K4647/E4647,0)</f>
        <v/>
      </c>
      <c r="M4647">
        <f>YEAR(A4647)</f>
        <v/>
      </c>
      <c r="N4647">
        <f>"Q"&amp;ROUNDUP(MONTH(A4647)/3,0)</f>
        <v/>
      </c>
      <c r="O4647">
        <f>TEXT(A4647,"mmm")</f>
        <v/>
      </c>
    </row>
    <row r="4648">
      <c r="A4648" s="13" t="n">
        <v>45839</v>
      </c>
      <c r="B4648" t="inlineStr">
        <is>
          <t>East</t>
        </is>
      </c>
      <c r="C4648" t="inlineStr">
        <is>
          <t>Mobile App</t>
        </is>
      </c>
      <c r="D4648" t="inlineStr">
        <is>
          <t>Electronics</t>
        </is>
      </c>
      <c r="E4648" t="n">
        <v>426155.27</v>
      </c>
      <c r="F4648" t="n">
        <v>383805.73</v>
      </c>
      <c r="G4648" t="n">
        <v>459330.64</v>
      </c>
      <c r="H4648" t="n">
        <v>43</v>
      </c>
      <c r="I4648" t="n">
        <v>33</v>
      </c>
      <c r="J4648" t="n">
        <v>4</v>
      </c>
      <c r="K4648">
        <f>E4648-F4648</f>
        <v/>
      </c>
      <c r="L4648" s="10">
        <f>IFERROR(K4648/E4648,0)</f>
        <v/>
      </c>
      <c r="M4648">
        <f>YEAR(A4648)</f>
        <v/>
      </c>
      <c r="N4648">
        <f>"Q"&amp;ROUNDUP(MONTH(A4648)/3,0)</f>
        <v/>
      </c>
      <c r="O4648">
        <f>TEXT(A4648,"mmm")</f>
        <v/>
      </c>
    </row>
    <row r="4649">
      <c r="A4649" s="13" t="n">
        <v>45839</v>
      </c>
      <c r="B4649" t="inlineStr">
        <is>
          <t>East</t>
        </is>
      </c>
      <c r="C4649" t="inlineStr">
        <is>
          <t>Mobile App</t>
        </is>
      </c>
      <c r="D4649" t="inlineStr">
        <is>
          <t>Fashion</t>
        </is>
      </c>
      <c r="E4649" t="n">
        <v>100687.28</v>
      </c>
      <c r="F4649" t="n">
        <v>54067.06</v>
      </c>
      <c r="G4649" t="n">
        <v>106670.59</v>
      </c>
      <c r="H4649" t="n">
        <v>57</v>
      </c>
      <c r="I4649" t="n">
        <v>47</v>
      </c>
      <c r="J4649" t="n">
        <v>8</v>
      </c>
      <c r="K4649">
        <f>E4649-F4649</f>
        <v/>
      </c>
      <c r="L4649" s="10">
        <f>IFERROR(K4649/E4649,0)</f>
        <v/>
      </c>
      <c r="M4649">
        <f>YEAR(A4649)</f>
        <v/>
      </c>
      <c r="N4649">
        <f>"Q"&amp;ROUNDUP(MONTH(A4649)/3,0)</f>
        <v/>
      </c>
      <c r="O4649">
        <f>TEXT(A4649,"mmm")</f>
        <v/>
      </c>
    </row>
    <row r="4650">
      <c r="A4650" s="13" t="n">
        <v>45839</v>
      </c>
      <c r="B4650" t="inlineStr">
        <is>
          <t>East</t>
        </is>
      </c>
      <c r="C4650" t="inlineStr">
        <is>
          <t>Mobile App</t>
        </is>
      </c>
      <c r="D4650" t="inlineStr">
        <is>
          <t>Grocery</t>
        </is>
      </c>
      <c r="E4650" t="n">
        <v>27548.19</v>
      </c>
      <c r="F4650" t="n">
        <v>23323.77</v>
      </c>
      <c r="G4650" t="n">
        <v>30005.63</v>
      </c>
      <c r="H4650" t="n">
        <v>78</v>
      </c>
      <c r="I4650" t="n">
        <v>26</v>
      </c>
      <c r="J4650" t="n">
        <v>0</v>
      </c>
      <c r="K4650">
        <f>E4650-F4650</f>
        <v/>
      </c>
      <c r="L4650" s="10">
        <f>IFERROR(K4650/E4650,0)</f>
        <v/>
      </c>
      <c r="M4650">
        <f>YEAR(A4650)</f>
        <v/>
      </c>
      <c r="N4650">
        <f>"Q"&amp;ROUNDUP(MONTH(A4650)/3,0)</f>
        <v/>
      </c>
      <c r="O4650">
        <f>TEXT(A4650,"mmm")</f>
        <v/>
      </c>
    </row>
    <row r="4651">
      <c r="A4651" s="13" t="n">
        <v>45839</v>
      </c>
      <c r="B4651" t="inlineStr">
        <is>
          <t>East</t>
        </is>
      </c>
      <c r="C4651" t="inlineStr">
        <is>
          <t>Mobile App</t>
        </is>
      </c>
      <c r="D4651" t="inlineStr">
        <is>
          <t>Home &amp; Kitchen</t>
        </is>
      </c>
      <c r="E4651" t="n">
        <v>85645.67</v>
      </c>
      <c r="F4651" t="n">
        <v>59678.59</v>
      </c>
      <c r="G4651" t="n">
        <v>93618.92</v>
      </c>
      <c r="H4651" t="n">
        <v>34</v>
      </c>
      <c r="I4651" t="n">
        <v>29</v>
      </c>
      <c r="J4651" t="n">
        <v>3</v>
      </c>
      <c r="K4651">
        <f>E4651-F4651</f>
        <v/>
      </c>
      <c r="L4651" s="10">
        <f>IFERROR(K4651/E4651,0)</f>
        <v/>
      </c>
      <c r="M4651">
        <f>YEAR(A4651)</f>
        <v/>
      </c>
      <c r="N4651">
        <f>"Q"&amp;ROUNDUP(MONTH(A4651)/3,0)</f>
        <v/>
      </c>
      <c r="O4651">
        <f>TEXT(A4651,"mmm")</f>
        <v/>
      </c>
    </row>
    <row r="4652">
      <c r="A4652" s="13" t="n">
        <v>45839</v>
      </c>
      <c r="B4652" t="inlineStr">
        <is>
          <t>East</t>
        </is>
      </c>
      <c r="C4652" t="inlineStr">
        <is>
          <t>Mobile App</t>
        </is>
      </c>
      <c r="D4652" t="inlineStr">
        <is>
          <t>Sports</t>
        </is>
      </c>
      <c r="E4652" t="n">
        <v>23611.52</v>
      </c>
      <c r="F4652" t="n">
        <v>15818.51</v>
      </c>
      <c r="G4652" t="n">
        <v>25521.42</v>
      </c>
      <c r="H4652" t="n">
        <v>14</v>
      </c>
      <c r="I4652" t="n">
        <v>10</v>
      </c>
      <c r="J4652" t="n">
        <v>1</v>
      </c>
      <c r="K4652">
        <f>E4652-F4652</f>
        <v/>
      </c>
      <c r="L4652" s="10">
        <f>IFERROR(K4652/E4652,0)</f>
        <v/>
      </c>
      <c r="M4652">
        <f>YEAR(A4652)</f>
        <v/>
      </c>
      <c r="N4652">
        <f>"Q"&amp;ROUNDUP(MONTH(A4652)/3,0)</f>
        <v/>
      </c>
      <c r="O4652">
        <f>TEXT(A4652,"mmm")</f>
        <v/>
      </c>
    </row>
    <row r="4653">
      <c r="A4653" s="13" t="n">
        <v>45839</v>
      </c>
      <c r="B4653" t="inlineStr">
        <is>
          <t>East</t>
        </is>
      </c>
      <c r="C4653" t="inlineStr">
        <is>
          <t>Retail Store</t>
        </is>
      </c>
      <c r="D4653" t="inlineStr">
        <is>
          <t>Beauty</t>
        </is>
      </c>
      <c r="E4653" t="n">
        <v>10055.86</v>
      </c>
      <c r="F4653" t="n">
        <v>5661.59</v>
      </c>
      <c r="G4653" t="n">
        <v>10506.66</v>
      </c>
      <c r="H4653" t="n">
        <v>16</v>
      </c>
      <c r="I4653" t="n">
        <v>14</v>
      </c>
      <c r="J4653" t="n">
        <v>0</v>
      </c>
      <c r="K4653">
        <f>E4653-F4653</f>
        <v/>
      </c>
      <c r="L4653" s="10">
        <f>IFERROR(K4653/E4653,0)</f>
        <v/>
      </c>
      <c r="M4653">
        <f>YEAR(A4653)</f>
        <v/>
      </c>
      <c r="N4653">
        <f>"Q"&amp;ROUNDUP(MONTH(A4653)/3,0)</f>
        <v/>
      </c>
      <c r="O4653">
        <f>TEXT(A4653,"mmm")</f>
        <v/>
      </c>
    </row>
    <row r="4654">
      <c r="A4654" s="13" t="n">
        <v>45839</v>
      </c>
      <c r="B4654" t="inlineStr">
        <is>
          <t>East</t>
        </is>
      </c>
      <c r="C4654" t="inlineStr">
        <is>
          <t>Retail Store</t>
        </is>
      </c>
      <c r="D4654" t="inlineStr">
        <is>
          <t>Books</t>
        </is>
      </c>
      <c r="E4654" t="n">
        <v>2278.93</v>
      </c>
      <c r="F4654" t="n">
        <v>1454.04</v>
      </c>
      <c r="G4654" t="n">
        <v>2278.93</v>
      </c>
      <c r="H4654" t="n">
        <v>3</v>
      </c>
      <c r="I4654" t="n">
        <v>2</v>
      </c>
      <c r="J4654" t="n">
        <v>0</v>
      </c>
      <c r="K4654">
        <f>E4654-F4654</f>
        <v/>
      </c>
      <c r="L4654" s="10">
        <f>IFERROR(K4654/E4654,0)</f>
        <v/>
      </c>
      <c r="M4654">
        <f>YEAR(A4654)</f>
        <v/>
      </c>
      <c r="N4654">
        <f>"Q"&amp;ROUNDUP(MONTH(A4654)/3,0)</f>
        <v/>
      </c>
      <c r="O4654">
        <f>TEXT(A4654,"mmm")</f>
        <v/>
      </c>
    </row>
    <row r="4655">
      <c r="A4655" s="13" t="n">
        <v>45839</v>
      </c>
      <c r="B4655" t="inlineStr">
        <is>
          <t>East</t>
        </is>
      </c>
      <c r="C4655" t="inlineStr">
        <is>
          <t>Retail Store</t>
        </is>
      </c>
      <c r="D4655" t="inlineStr">
        <is>
          <t>Electronics</t>
        </is>
      </c>
      <c r="E4655" t="n">
        <v>126381.16</v>
      </c>
      <c r="F4655" t="n">
        <v>112653.87</v>
      </c>
      <c r="G4655" t="n">
        <v>133390.47</v>
      </c>
      <c r="H4655" t="n">
        <v>13</v>
      </c>
      <c r="I4655" t="n">
        <v>12</v>
      </c>
      <c r="J4655" t="n">
        <v>0</v>
      </c>
      <c r="K4655">
        <f>E4655-F4655</f>
        <v/>
      </c>
      <c r="L4655" s="10">
        <f>IFERROR(K4655/E4655,0)</f>
        <v/>
      </c>
      <c r="M4655">
        <f>YEAR(A4655)</f>
        <v/>
      </c>
      <c r="N4655">
        <f>"Q"&amp;ROUNDUP(MONTH(A4655)/3,0)</f>
        <v/>
      </c>
      <c r="O4655">
        <f>TEXT(A4655,"mmm")</f>
        <v/>
      </c>
    </row>
    <row r="4656">
      <c r="A4656" s="13" t="n">
        <v>45839</v>
      </c>
      <c r="B4656" t="inlineStr">
        <is>
          <t>East</t>
        </is>
      </c>
      <c r="C4656" t="inlineStr">
        <is>
          <t>Retail Store</t>
        </is>
      </c>
      <c r="D4656" t="inlineStr">
        <is>
          <t>Fashion</t>
        </is>
      </c>
      <c r="E4656" t="n">
        <v>15860.3</v>
      </c>
      <c r="F4656" t="n">
        <v>8901.73</v>
      </c>
      <c r="G4656" t="n">
        <v>16857.81</v>
      </c>
      <c r="H4656" t="n">
        <v>14</v>
      </c>
      <c r="I4656" t="n">
        <v>11</v>
      </c>
      <c r="J4656" t="n">
        <v>1</v>
      </c>
      <c r="K4656">
        <f>E4656-F4656</f>
        <v/>
      </c>
      <c r="L4656" s="10">
        <f>IFERROR(K4656/E4656,0)</f>
        <v/>
      </c>
      <c r="M4656">
        <f>YEAR(A4656)</f>
        <v/>
      </c>
      <c r="N4656">
        <f>"Q"&amp;ROUNDUP(MONTH(A4656)/3,0)</f>
        <v/>
      </c>
      <c r="O4656">
        <f>TEXT(A4656,"mmm")</f>
        <v/>
      </c>
    </row>
    <row r="4657">
      <c r="A4657" s="13" t="n">
        <v>45839</v>
      </c>
      <c r="B4657" t="inlineStr">
        <is>
          <t>East</t>
        </is>
      </c>
      <c r="C4657" t="inlineStr">
        <is>
          <t>Retail Store</t>
        </is>
      </c>
      <c r="D4657" t="inlineStr">
        <is>
          <t>Grocery</t>
        </is>
      </c>
      <c r="E4657" t="n">
        <v>7470.11</v>
      </c>
      <c r="F4657" t="n">
        <v>5968.7</v>
      </c>
      <c r="G4657" t="n">
        <v>7668.53</v>
      </c>
      <c r="H4657" t="n">
        <v>20</v>
      </c>
      <c r="I4657" t="n">
        <v>8</v>
      </c>
      <c r="J4657" t="n">
        <v>0</v>
      </c>
      <c r="K4657">
        <f>E4657-F4657</f>
        <v/>
      </c>
      <c r="L4657" s="10">
        <f>IFERROR(K4657/E4657,0)</f>
        <v/>
      </c>
      <c r="M4657">
        <f>YEAR(A4657)</f>
        <v/>
      </c>
      <c r="N4657">
        <f>"Q"&amp;ROUNDUP(MONTH(A4657)/3,0)</f>
        <v/>
      </c>
      <c r="O4657">
        <f>TEXT(A4657,"mmm")</f>
        <v/>
      </c>
    </row>
    <row r="4658">
      <c r="A4658" s="13" t="n">
        <v>45839</v>
      </c>
      <c r="B4658" t="inlineStr">
        <is>
          <t>East</t>
        </is>
      </c>
      <c r="C4658" t="inlineStr">
        <is>
          <t>Retail Store</t>
        </is>
      </c>
      <c r="D4658" t="inlineStr">
        <is>
          <t>Home &amp; Kitchen</t>
        </is>
      </c>
      <c r="E4658" t="n">
        <v>27540.6</v>
      </c>
      <c r="F4658" t="n">
        <v>16695.63</v>
      </c>
      <c r="G4658" t="n">
        <v>28141.06</v>
      </c>
      <c r="H4658" t="n">
        <v>12</v>
      </c>
      <c r="I4658" t="n">
        <v>10</v>
      </c>
      <c r="J4658" t="n">
        <v>0</v>
      </c>
      <c r="K4658">
        <f>E4658-F4658</f>
        <v/>
      </c>
      <c r="L4658" s="10">
        <f>IFERROR(K4658/E4658,0)</f>
        <v/>
      </c>
      <c r="M4658">
        <f>YEAR(A4658)</f>
        <v/>
      </c>
      <c r="N4658">
        <f>"Q"&amp;ROUNDUP(MONTH(A4658)/3,0)</f>
        <v/>
      </c>
      <c r="O4658">
        <f>TEXT(A4658,"mmm")</f>
        <v/>
      </c>
    </row>
    <row r="4659">
      <c r="A4659" s="13" t="n">
        <v>45839</v>
      </c>
      <c r="B4659" t="inlineStr">
        <is>
          <t>East</t>
        </is>
      </c>
      <c r="C4659" t="inlineStr">
        <is>
          <t>Retail Store</t>
        </is>
      </c>
      <c r="D4659" t="inlineStr">
        <is>
          <t>Sports</t>
        </is>
      </c>
      <c r="E4659" t="n">
        <v>24383.76</v>
      </c>
      <c r="F4659" t="n">
        <v>15584.48</v>
      </c>
      <c r="G4659" t="n">
        <v>24935.19</v>
      </c>
      <c r="H4659" t="n">
        <v>6</v>
      </c>
      <c r="I4659" t="n">
        <v>4</v>
      </c>
      <c r="J4659" t="n">
        <v>2</v>
      </c>
      <c r="K4659">
        <f>E4659-F4659</f>
        <v/>
      </c>
      <c r="L4659" s="10">
        <f>IFERROR(K4659/E4659,0)</f>
        <v/>
      </c>
      <c r="M4659">
        <f>YEAR(A4659)</f>
        <v/>
      </c>
      <c r="N4659">
        <f>"Q"&amp;ROUNDUP(MONTH(A4659)/3,0)</f>
        <v/>
      </c>
      <c r="O4659">
        <f>TEXT(A4659,"mmm")</f>
        <v/>
      </c>
    </row>
    <row r="4660">
      <c r="A4660" s="13" t="n">
        <v>45839</v>
      </c>
      <c r="B4660" t="inlineStr">
        <is>
          <t>East</t>
        </is>
      </c>
      <c r="C4660" t="inlineStr">
        <is>
          <t>Website</t>
        </is>
      </c>
      <c r="D4660" t="inlineStr">
        <is>
          <t>Beauty</t>
        </is>
      </c>
      <c r="E4660" t="n">
        <v>15423.03</v>
      </c>
      <c r="F4660" t="n">
        <v>8325.07</v>
      </c>
      <c r="G4660" t="n">
        <v>16461.94</v>
      </c>
      <c r="H4660" t="n">
        <v>30</v>
      </c>
      <c r="I4660" t="n">
        <v>24</v>
      </c>
      <c r="J4660" t="n">
        <v>3</v>
      </c>
      <c r="K4660">
        <f>E4660-F4660</f>
        <v/>
      </c>
      <c r="L4660" s="10">
        <f>IFERROR(K4660/E4660,0)</f>
        <v/>
      </c>
      <c r="M4660">
        <f>YEAR(A4660)</f>
        <v/>
      </c>
      <c r="N4660">
        <f>"Q"&amp;ROUNDUP(MONTH(A4660)/3,0)</f>
        <v/>
      </c>
      <c r="O4660">
        <f>TEXT(A4660,"mmm")</f>
        <v/>
      </c>
    </row>
    <row r="4661">
      <c r="A4661" s="13" t="n">
        <v>45839</v>
      </c>
      <c r="B4661" t="inlineStr">
        <is>
          <t>East</t>
        </is>
      </c>
      <c r="C4661" t="inlineStr">
        <is>
          <t>Website</t>
        </is>
      </c>
      <c r="D4661" t="inlineStr">
        <is>
          <t>Books</t>
        </is>
      </c>
      <c r="E4661" t="n">
        <v>12619.08</v>
      </c>
      <c r="F4661" t="n">
        <v>9287.709999999999</v>
      </c>
      <c r="G4661" t="n">
        <v>13549.17</v>
      </c>
      <c r="H4661" t="n">
        <v>23</v>
      </c>
      <c r="I4661" t="n">
        <v>21</v>
      </c>
      <c r="J4661" t="n">
        <v>0</v>
      </c>
      <c r="K4661">
        <f>E4661-F4661</f>
        <v/>
      </c>
      <c r="L4661" s="10">
        <f>IFERROR(K4661/E4661,0)</f>
        <v/>
      </c>
      <c r="M4661">
        <f>YEAR(A4661)</f>
        <v/>
      </c>
      <c r="N4661">
        <f>"Q"&amp;ROUNDUP(MONTH(A4661)/3,0)</f>
        <v/>
      </c>
      <c r="O4661">
        <f>TEXT(A4661,"mmm")</f>
        <v/>
      </c>
    </row>
    <row r="4662">
      <c r="A4662" s="13" t="n">
        <v>45839</v>
      </c>
      <c r="B4662" t="inlineStr">
        <is>
          <t>East</t>
        </is>
      </c>
      <c r="C4662" t="inlineStr">
        <is>
          <t>Website</t>
        </is>
      </c>
      <c r="D4662" t="inlineStr">
        <is>
          <t>Electronics</t>
        </is>
      </c>
      <c r="E4662" t="n">
        <v>501790.56</v>
      </c>
      <c r="F4662" t="n">
        <v>458309.37</v>
      </c>
      <c r="G4662" t="n">
        <v>545352.46</v>
      </c>
      <c r="H4662" t="n">
        <v>51</v>
      </c>
      <c r="I4662" t="n">
        <v>38</v>
      </c>
      <c r="J4662" t="n">
        <v>3</v>
      </c>
      <c r="K4662">
        <f>E4662-F4662</f>
        <v/>
      </c>
      <c r="L4662" s="10">
        <f>IFERROR(K4662/E4662,0)</f>
        <v/>
      </c>
      <c r="M4662">
        <f>YEAR(A4662)</f>
        <v/>
      </c>
      <c r="N4662">
        <f>"Q"&amp;ROUNDUP(MONTH(A4662)/3,0)</f>
        <v/>
      </c>
      <c r="O4662">
        <f>TEXT(A4662,"mmm")</f>
        <v/>
      </c>
    </row>
    <row r="4663">
      <c r="A4663" s="13" t="n">
        <v>45839</v>
      </c>
      <c r="B4663" t="inlineStr">
        <is>
          <t>East</t>
        </is>
      </c>
      <c r="C4663" t="inlineStr">
        <is>
          <t>Website</t>
        </is>
      </c>
      <c r="D4663" t="inlineStr">
        <is>
          <t>Fashion</t>
        </is>
      </c>
      <c r="E4663" t="n">
        <v>88428.24000000001</v>
      </c>
      <c r="F4663" t="n">
        <v>47558.09</v>
      </c>
      <c r="G4663" t="n">
        <v>94739.53</v>
      </c>
      <c r="H4663" t="n">
        <v>58</v>
      </c>
      <c r="I4663" t="n">
        <v>45</v>
      </c>
      <c r="J4663" t="n">
        <v>12</v>
      </c>
      <c r="K4663">
        <f>E4663-F4663</f>
        <v/>
      </c>
      <c r="L4663" s="10">
        <f>IFERROR(K4663/E4663,0)</f>
        <v/>
      </c>
      <c r="M4663">
        <f>YEAR(A4663)</f>
        <v/>
      </c>
      <c r="N4663">
        <f>"Q"&amp;ROUNDUP(MONTH(A4663)/3,0)</f>
        <v/>
      </c>
      <c r="O4663">
        <f>TEXT(A4663,"mmm")</f>
        <v/>
      </c>
    </row>
    <row r="4664">
      <c r="A4664" s="13" t="n">
        <v>45839</v>
      </c>
      <c r="B4664" t="inlineStr">
        <is>
          <t>East</t>
        </is>
      </c>
      <c r="C4664" t="inlineStr">
        <is>
          <t>Website</t>
        </is>
      </c>
      <c r="D4664" t="inlineStr">
        <is>
          <t>Grocery</t>
        </is>
      </c>
      <c r="E4664" t="n">
        <v>30974.76</v>
      </c>
      <c r="F4664" t="n">
        <v>26029.49</v>
      </c>
      <c r="G4664" t="n">
        <v>33161.78</v>
      </c>
      <c r="H4664" t="n">
        <v>90</v>
      </c>
      <c r="I4664" t="n">
        <v>34</v>
      </c>
      <c r="J4664" t="n">
        <v>0</v>
      </c>
      <c r="K4664">
        <f>E4664-F4664</f>
        <v/>
      </c>
      <c r="L4664" s="10">
        <f>IFERROR(K4664/E4664,0)</f>
        <v/>
      </c>
      <c r="M4664">
        <f>YEAR(A4664)</f>
        <v/>
      </c>
      <c r="N4664">
        <f>"Q"&amp;ROUNDUP(MONTH(A4664)/3,0)</f>
        <v/>
      </c>
      <c r="O4664">
        <f>TEXT(A4664,"mmm")</f>
        <v/>
      </c>
    </row>
    <row r="4665">
      <c r="A4665" s="13" t="n">
        <v>45839</v>
      </c>
      <c r="B4665" t="inlineStr">
        <is>
          <t>East</t>
        </is>
      </c>
      <c r="C4665" t="inlineStr">
        <is>
          <t>Website</t>
        </is>
      </c>
      <c r="D4665" t="inlineStr">
        <is>
          <t>Home &amp; Kitchen</t>
        </is>
      </c>
      <c r="E4665" t="n">
        <v>45181.89</v>
      </c>
      <c r="F4665" t="n">
        <v>29890.82</v>
      </c>
      <c r="G4665" t="n">
        <v>48245.8</v>
      </c>
      <c r="H4665" t="n">
        <v>24</v>
      </c>
      <c r="I4665" t="n">
        <v>21</v>
      </c>
      <c r="J4665" t="n">
        <v>2</v>
      </c>
      <c r="K4665">
        <f>E4665-F4665</f>
        <v/>
      </c>
      <c r="L4665" s="10">
        <f>IFERROR(K4665/E4665,0)</f>
        <v/>
      </c>
      <c r="M4665">
        <f>YEAR(A4665)</f>
        <v/>
      </c>
      <c r="N4665">
        <f>"Q"&amp;ROUNDUP(MONTH(A4665)/3,0)</f>
        <v/>
      </c>
      <c r="O4665">
        <f>TEXT(A4665,"mmm")</f>
        <v/>
      </c>
    </row>
    <row r="4666">
      <c r="A4666" s="13" t="n">
        <v>45839</v>
      </c>
      <c r="B4666" t="inlineStr">
        <is>
          <t>East</t>
        </is>
      </c>
      <c r="C4666" t="inlineStr">
        <is>
          <t>Website</t>
        </is>
      </c>
      <c r="D4666" t="inlineStr">
        <is>
          <t>Sports</t>
        </is>
      </c>
      <c r="E4666" t="n">
        <v>43013.51</v>
      </c>
      <c r="F4666" t="n">
        <v>28417.53</v>
      </c>
      <c r="G4666" t="n">
        <v>46544.47</v>
      </c>
      <c r="H4666" t="n">
        <v>17</v>
      </c>
      <c r="I4666" t="n">
        <v>14</v>
      </c>
      <c r="J4666" t="n">
        <v>1</v>
      </c>
      <c r="K4666">
        <f>E4666-F4666</f>
        <v/>
      </c>
      <c r="L4666" s="10">
        <f>IFERROR(K4666/E4666,0)</f>
        <v/>
      </c>
      <c r="M4666">
        <f>YEAR(A4666)</f>
        <v/>
      </c>
      <c r="N4666">
        <f>"Q"&amp;ROUNDUP(MONTH(A4666)/3,0)</f>
        <v/>
      </c>
      <c r="O4666">
        <f>TEXT(A4666,"mmm")</f>
        <v/>
      </c>
    </row>
    <row r="4667">
      <c r="A4667" s="13" t="n">
        <v>45839</v>
      </c>
      <c r="B4667" t="inlineStr">
        <is>
          <t>East</t>
        </is>
      </c>
      <c r="C4667" t="inlineStr">
        <is>
          <t>Website</t>
        </is>
      </c>
      <c r="D4667" t="inlineStr">
        <is>
          <t>Unknown</t>
        </is>
      </c>
      <c r="E4667" t="n">
        <v>3358.96</v>
      </c>
      <c r="F4667" t="n">
        <v>2441.44</v>
      </c>
      <c r="G4667" t="n">
        <v>3535.75</v>
      </c>
      <c r="H4667" t="n">
        <v>1</v>
      </c>
      <c r="I4667" t="n">
        <v>1</v>
      </c>
      <c r="J4667" t="n">
        <v>1</v>
      </c>
      <c r="K4667">
        <f>E4667-F4667</f>
        <v/>
      </c>
      <c r="L4667" s="10">
        <f>IFERROR(K4667/E4667,0)</f>
        <v/>
      </c>
      <c r="M4667">
        <f>YEAR(A4667)</f>
        <v/>
      </c>
      <c r="N4667">
        <f>"Q"&amp;ROUNDUP(MONTH(A4667)/3,0)</f>
        <v/>
      </c>
      <c r="O4667">
        <f>TEXT(A4667,"mmm")</f>
        <v/>
      </c>
    </row>
    <row r="4668">
      <c r="A4668" s="13" t="n">
        <v>45839</v>
      </c>
      <c r="B4668" t="inlineStr">
        <is>
          <t>North</t>
        </is>
      </c>
      <c r="C4668" t="inlineStr">
        <is>
          <t>Marketplace</t>
        </is>
      </c>
      <c r="D4668" t="inlineStr">
        <is>
          <t>Beauty</t>
        </is>
      </c>
      <c r="E4668" t="n">
        <v>8978.82</v>
      </c>
      <c r="F4668" t="n">
        <v>5012</v>
      </c>
      <c r="G4668" t="n">
        <v>9945.290000000001</v>
      </c>
      <c r="H4668" t="n">
        <v>15</v>
      </c>
      <c r="I4668" t="n">
        <v>14</v>
      </c>
      <c r="J4668" t="n">
        <v>0</v>
      </c>
      <c r="K4668">
        <f>E4668-F4668</f>
        <v/>
      </c>
      <c r="L4668" s="10">
        <f>IFERROR(K4668/E4668,0)</f>
        <v/>
      </c>
      <c r="M4668">
        <f>YEAR(A4668)</f>
        <v/>
      </c>
      <c r="N4668">
        <f>"Q"&amp;ROUNDUP(MONTH(A4668)/3,0)</f>
        <v/>
      </c>
      <c r="O4668">
        <f>TEXT(A4668,"mmm")</f>
        <v/>
      </c>
    </row>
    <row r="4669">
      <c r="A4669" s="13" t="n">
        <v>45839</v>
      </c>
      <c r="B4669" t="inlineStr">
        <is>
          <t>North</t>
        </is>
      </c>
      <c r="C4669" t="inlineStr">
        <is>
          <t>Marketplace</t>
        </is>
      </c>
      <c r="D4669" t="inlineStr">
        <is>
          <t>Books</t>
        </is>
      </c>
      <c r="E4669" t="n">
        <v>7007.41</v>
      </c>
      <c r="F4669" t="n">
        <v>5349.66</v>
      </c>
      <c r="G4669" t="n">
        <v>7729.11</v>
      </c>
      <c r="H4669" t="n">
        <v>14</v>
      </c>
      <c r="I4669" t="n">
        <v>13</v>
      </c>
      <c r="J4669" t="n">
        <v>0</v>
      </c>
      <c r="K4669">
        <f>E4669-F4669</f>
        <v/>
      </c>
      <c r="L4669" s="10">
        <f>IFERROR(K4669/E4669,0)</f>
        <v/>
      </c>
      <c r="M4669">
        <f>YEAR(A4669)</f>
        <v/>
      </c>
      <c r="N4669">
        <f>"Q"&amp;ROUNDUP(MONTH(A4669)/3,0)</f>
        <v/>
      </c>
      <c r="O4669">
        <f>TEXT(A4669,"mmm")</f>
        <v/>
      </c>
    </row>
    <row r="4670">
      <c r="A4670" s="13" t="n">
        <v>45839</v>
      </c>
      <c r="B4670" t="inlineStr">
        <is>
          <t>North</t>
        </is>
      </c>
      <c r="C4670" t="inlineStr">
        <is>
          <t>Marketplace</t>
        </is>
      </c>
      <c r="D4670" t="inlineStr">
        <is>
          <t>Electronics</t>
        </is>
      </c>
      <c r="E4670" t="n">
        <v>664815.54</v>
      </c>
      <c r="F4670" t="n">
        <v>626615.04</v>
      </c>
      <c r="G4670" t="n">
        <v>744923.88</v>
      </c>
      <c r="H4670" t="n">
        <v>46</v>
      </c>
      <c r="I4670" t="n">
        <v>32</v>
      </c>
      <c r="J4670" t="n">
        <v>3</v>
      </c>
      <c r="K4670">
        <f>E4670-F4670</f>
        <v/>
      </c>
      <c r="L4670" s="10">
        <f>IFERROR(K4670/E4670,0)</f>
        <v/>
      </c>
      <c r="M4670">
        <f>YEAR(A4670)</f>
        <v/>
      </c>
      <c r="N4670">
        <f>"Q"&amp;ROUNDUP(MONTH(A4670)/3,0)</f>
        <v/>
      </c>
      <c r="O4670">
        <f>TEXT(A4670,"mmm")</f>
        <v/>
      </c>
    </row>
    <row r="4671">
      <c r="A4671" s="13" t="n">
        <v>45839</v>
      </c>
      <c r="B4671" t="inlineStr">
        <is>
          <t>North</t>
        </is>
      </c>
      <c r="C4671" t="inlineStr">
        <is>
          <t>Marketplace</t>
        </is>
      </c>
      <c r="D4671" t="inlineStr">
        <is>
          <t>Fashion</t>
        </is>
      </c>
      <c r="E4671" t="n">
        <v>87501.2</v>
      </c>
      <c r="F4671" t="n">
        <v>49205.45</v>
      </c>
      <c r="G4671" t="n">
        <v>97531.07000000001</v>
      </c>
      <c r="H4671" t="n">
        <v>57</v>
      </c>
      <c r="I4671" t="n">
        <v>44</v>
      </c>
      <c r="J4671" t="n">
        <v>8</v>
      </c>
      <c r="K4671">
        <f>E4671-F4671</f>
        <v/>
      </c>
      <c r="L4671" s="10">
        <f>IFERROR(K4671/E4671,0)</f>
        <v/>
      </c>
      <c r="M4671">
        <f>YEAR(A4671)</f>
        <v/>
      </c>
      <c r="N4671">
        <f>"Q"&amp;ROUNDUP(MONTH(A4671)/3,0)</f>
        <v/>
      </c>
      <c r="O4671">
        <f>TEXT(A4671,"mmm")</f>
        <v/>
      </c>
    </row>
    <row r="4672">
      <c r="A4672" s="13" t="n">
        <v>45839</v>
      </c>
      <c r="B4672" t="inlineStr">
        <is>
          <t>North</t>
        </is>
      </c>
      <c r="C4672" t="inlineStr">
        <is>
          <t>Marketplace</t>
        </is>
      </c>
      <c r="D4672" t="inlineStr">
        <is>
          <t>Grocery</t>
        </is>
      </c>
      <c r="E4672" t="n">
        <v>24082.1</v>
      </c>
      <c r="F4672" t="n">
        <v>20908.77</v>
      </c>
      <c r="G4672" t="n">
        <v>26964.31</v>
      </c>
      <c r="H4672" t="n">
        <v>50</v>
      </c>
      <c r="I4672" t="n">
        <v>20</v>
      </c>
      <c r="J4672" t="n">
        <v>0</v>
      </c>
      <c r="K4672">
        <f>E4672-F4672</f>
        <v/>
      </c>
      <c r="L4672" s="10">
        <f>IFERROR(K4672/E4672,0)</f>
        <v/>
      </c>
      <c r="M4672">
        <f>YEAR(A4672)</f>
        <v/>
      </c>
      <c r="N4672">
        <f>"Q"&amp;ROUNDUP(MONTH(A4672)/3,0)</f>
        <v/>
      </c>
      <c r="O4672">
        <f>TEXT(A4672,"mmm")</f>
        <v/>
      </c>
    </row>
    <row r="4673">
      <c r="A4673" s="13" t="n">
        <v>45839</v>
      </c>
      <c r="B4673" t="inlineStr">
        <is>
          <t>North</t>
        </is>
      </c>
      <c r="C4673" t="inlineStr">
        <is>
          <t>Marketplace</t>
        </is>
      </c>
      <c r="D4673" t="inlineStr">
        <is>
          <t>Home &amp; Kitchen</t>
        </is>
      </c>
      <c r="E4673" t="n">
        <v>49870.63</v>
      </c>
      <c r="F4673" t="n">
        <v>35258.48</v>
      </c>
      <c r="G4673" t="n">
        <v>54792.74</v>
      </c>
      <c r="H4673" t="n">
        <v>21</v>
      </c>
      <c r="I4673" t="n">
        <v>16</v>
      </c>
      <c r="J4673" t="n">
        <v>0</v>
      </c>
      <c r="K4673">
        <f>E4673-F4673</f>
        <v/>
      </c>
      <c r="L4673" s="10">
        <f>IFERROR(K4673/E4673,0)</f>
        <v/>
      </c>
      <c r="M4673">
        <f>YEAR(A4673)</f>
        <v/>
      </c>
      <c r="N4673">
        <f>"Q"&amp;ROUNDUP(MONTH(A4673)/3,0)</f>
        <v/>
      </c>
      <c r="O4673">
        <f>TEXT(A4673,"mmm")</f>
        <v/>
      </c>
    </row>
    <row r="4674">
      <c r="A4674" s="13" t="n">
        <v>45839</v>
      </c>
      <c r="B4674" t="inlineStr">
        <is>
          <t>North</t>
        </is>
      </c>
      <c r="C4674" t="inlineStr">
        <is>
          <t>Marketplace</t>
        </is>
      </c>
      <c r="D4674" t="inlineStr">
        <is>
          <t>Sports</t>
        </is>
      </c>
      <c r="E4674" t="n">
        <v>14327.95</v>
      </c>
      <c r="F4674" t="n">
        <v>9714.17</v>
      </c>
      <c r="G4674" t="n">
        <v>15772.96</v>
      </c>
      <c r="H4674" t="n">
        <v>7</v>
      </c>
      <c r="I4674" t="n">
        <v>5</v>
      </c>
      <c r="J4674" t="n">
        <v>0</v>
      </c>
      <c r="K4674">
        <f>E4674-F4674</f>
        <v/>
      </c>
      <c r="L4674" s="10">
        <f>IFERROR(K4674/E4674,0)</f>
        <v/>
      </c>
      <c r="M4674">
        <f>YEAR(A4674)</f>
        <v/>
      </c>
      <c r="N4674">
        <f>"Q"&amp;ROUNDUP(MONTH(A4674)/3,0)</f>
        <v/>
      </c>
      <c r="O4674">
        <f>TEXT(A4674,"mmm")</f>
        <v/>
      </c>
    </row>
    <row r="4675">
      <c r="A4675" s="13" t="n">
        <v>45839</v>
      </c>
      <c r="B4675" t="inlineStr">
        <is>
          <t>North</t>
        </is>
      </c>
      <c r="C4675" t="inlineStr">
        <is>
          <t>Mobile App</t>
        </is>
      </c>
      <c r="D4675" t="inlineStr">
        <is>
          <t>Beauty</t>
        </is>
      </c>
      <c r="E4675" t="n">
        <v>20603.7</v>
      </c>
      <c r="F4675" t="n">
        <v>12053</v>
      </c>
      <c r="G4675" t="n">
        <v>22631.38</v>
      </c>
      <c r="H4675" t="n">
        <v>36</v>
      </c>
      <c r="I4675" t="n">
        <v>32</v>
      </c>
      <c r="J4675" t="n">
        <v>3</v>
      </c>
      <c r="K4675">
        <f>E4675-F4675</f>
        <v/>
      </c>
      <c r="L4675" s="10">
        <f>IFERROR(K4675/E4675,0)</f>
        <v/>
      </c>
      <c r="M4675">
        <f>YEAR(A4675)</f>
        <v/>
      </c>
      <c r="N4675">
        <f>"Q"&amp;ROUNDUP(MONTH(A4675)/3,0)</f>
        <v/>
      </c>
      <c r="O4675">
        <f>TEXT(A4675,"mmm")</f>
        <v/>
      </c>
    </row>
    <row r="4676">
      <c r="A4676" s="13" t="n">
        <v>45839</v>
      </c>
      <c r="B4676" t="inlineStr">
        <is>
          <t>North</t>
        </is>
      </c>
      <c r="C4676" t="inlineStr">
        <is>
          <t>Mobile App</t>
        </is>
      </c>
      <c r="D4676" t="inlineStr">
        <is>
          <t>Books</t>
        </is>
      </c>
      <c r="E4676" t="n">
        <v>17150.24</v>
      </c>
      <c r="F4676" t="n">
        <v>12261.9</v>
      </c>
      <c r="G4676" t="n">
        <v>18045.42</v>
      </c>
      <c r="H4676" t="n">
        <v>36</v>
      </c>
      <c r="I4676" t="n">
        <v>31</v>
      </c>
      <c r="J4676" t="n">
        <v>3</v>
      </c>
      <c r="K4676">
        <f>E4676-F4676</f>
        <v/>
      </c>
      <c r="L4676" s="10">
        <f>IFERROR(K4676/E4676,0)</f>
        <v/>
      </c>
      <c r="M4676">
        <f>YEAR(A4676)</f>
        <v/>
      </c>
      <c r="N4676">
        <f>"Q"&amp;ROUNDUP(MONTH(A4676)/3,0)</f>
        <v/>
      </c>
      <c r="O4676">
        <f>TEXT(A4676,"mmm")</f>
        <v/>
      </c>
    </row>
    <row r="4677">
      <c r="A4677" s="13" t="n">
        <v>45839</v>
      </c>
      <c r="B4677" t="inlineStr">
        <is>
          <t>North</t>
        </is>
      </c>
      <c r="C4677" t="inlineStr">
        <is>
          <t>Mobile App</t>
        </is>
      </c>
      <c r="D4677" t="inlineStr">
        <is>
          <t>Electronics</t>
        </is>
      </c>
      <c r="E4677" t="n">
        <v>826023.25</v>
      </c>
      <c r="F4677" t="n">
        <v>730658.25</v>
      </c>
      <c r="G4677" t="n">
        <v>864944.7</v>
      </c>
      <c r="H4677" t="n">
        <v>60</v>
      </c>
      <c r="I4677" t="n">
        <v>50</v>
      </c>
      <c r="J4677" t="n">
        <v>3</v>
      </c>
      <c r="K4677">
        <f>E4677-F4677</f>
        <v/>
      </c>
      <c r="L4677" s="10">
        <f>IFERROR(K4677/E4677,0)</f>
        <v/>
      </c>
      <c r="M4677">
        <f>YEAR(A4677)</f>
        <v/>
      </c>
      <c r="N4677">
        <f>"Q"&amp;ROUNDUP(MONTH(A4677)/3,0)</f>
        <v/>
      </c>
      <c r="O4677">
        <f>TEXT(A4677,"mmm")</f>
        <v/>
      </c>
    </row>
    <row r="4678">
      <c r="A4678" s="13" t="n">
        <v>45839</v>
      </c>
      <c r="B4678" t="inlineStr">
        <is>
          <t>North</t>
        </is>
      </c>
      <c r="C4678" t="inlineStr">
        <is>
          <t>Mobile App</t>
        </is>
      </c>
      <c r="D4678" t="inlineStr">
        <is>
          <t>Fashion</t>
        </is>
      </c>
      <c r="E4678" t="n">
        <v>89088.39</v>
      </c>
      <c r="F4678" t="n">
        <v>47444.46</v>
      </c>
      <c r="G4678" t="n">
        <v>95573.42999999999</v>
      </c>
      <c r="H4678" t="n">
        <v>67</v>
      </c>
      <c r="I4678" t="n">
        <v>56</v>
      </c>
      <c r="J4678" t="n">
        <v>8</v>
      </c>
      <c r="K4678">
        <f>E4678-F4678</f>
        <v/>
      </c>
      <c r="L4678" s="10">
        <f>IFERROR(K4678/E4678,0)</f>
        <v/>
      </c>
      <c r="M4678">
        <f>YEAR(A4678)</f>
        <v/>
      </c>
      <c r="N4678">
        <f>"Q"&amp;ROUNDUP(MONTH(A4678)/3,0)</f>
        <v/>
      </c>
      <c r="O4678">
        <f>TEXT(A4678,"mmm")</f>
        <v/>
      </c>
    </row>
    <row r="4679">
      <c r="A4679" s="13" t="n">
        <v>45839</v>
      </c>
      <c r="B4679" t="inlineStr">
        <is>
          <t>North</t>
        </is>
      </c>
      <c r="C4679" t="inlineStr">
        <is>
          <t>Mobile App</t>
        </is>
      </c>
      <c r="D4679" t="inlineStr">
        <is>
          <t>Grocery</t>
        </is>
      </c>
      <c r="E4679" t="n">
        <v>27660.75</v>
      </c>
      <c r="F4679" t="n">
        <v>23653.46</v>
      </c>
      <c r="G4679" t="n">
        <v>30187.42</v>
      </c>
      <c r="H4679" t="n">
        <v>70</v>
      </c>
      <c r="I4679" t="n">
        <v>29</v>
      </c>
      <c r="J4679" t="n">
        <v>0</v>
      </c>
      <c r="K4679">
        <f>E4679-F4679</f>
        <v/>
      </c>
      <c r="L4679" s="10">
        <f>IFERROR(K4679/E4679,0)</f>
        <v/>
      </c>
      <c r="M4679">
        <f>YEAR(A4679)</f>
        <v/>
      </c>
      <c r="N4679">
        <f>"Q"&amp;ROUNDUP(MONTH(A4679)/3,0)</f>
        <v/>
      </c>
      <c r="O4679">
        <f>TEXT(A4679,"mmm")</f>
        <v/>
      </c>
    </row>
    <row r="4680">
      <c r="A4680" s="13" t="n">
        <v>45839</v>
      </c>
      <c r="B4680" t="inlineStr">
        <is>
          <t>North</t>
        </is>
      </c>
      <c r="C4680" t="inlineStr">
        <is>
          <t>Mobile App</t>
        </is>
      </c>
      <c r="D4680" t="inlineStr">
        <is>
          <t>Home &amp; Kitchen</t>
        </is>
      </c>
      <c r="E4680" t="n">
        <v>90521.67999999999</v>
      </c>
      <c r="F4680" t="n">
        <v>63771.45</v>
      </c>
      <c r="G4680" t="n">
        <v>99508.24000000001</v>
      </c>
      <c r="H4680" t="n">
        <v>39</v>
      </c>
      <c r="I4680" t="n">
        <v>34</v>
      </c>
      <c r="J4680" t="n">
        <v>3</v>
      </c>
      <c r="K4680">
        <f>E4680-F4680</f>
        <v/>
      </c>
      <c r="L4680" s="10">
        <f>IFERROR(K4680/E4680,0)</f>
        <v/>
      </c>
      <c r="M4680">
        <f>YEAR(A4680)</f>
        <v/>
      </c>
      <c r="N4680">
        <f>"Q"&amp;ROUNDUP(MONTH(A4680)/3,0)</f>
        <v/>
      </c>
      <c r="O4680">
        <f>TEXT(A4680,"mmm")</f>
        <v/>
      </c>
    </row>
    <row r="4681">
      <c r="A4681" s="13" t="n">
        <v>45839</v>
      </c>
      <c r="B4681" t="inlineStr">
        <is>
          <t>North</t>
        </is>
      </c>
      <c r="C4681" t="inlineStr">
        <is>
          <t>Mobile App</t>
        </is>
      </c>
      <c r="D4681" t="inlineStr">
        <is>
          <t>Sports</t>
        </is>
      </c>
      <c r="E4681" t="n">
        <v>31444.75</v>
      </c>
      <c r="F4681" t="n">
        <v>20951.9</v>
      </c>
      <c r="G4681" t="n">
        <v>34915.15</v>
      </c>
      <c r="H4681" t="n">
        <v>19</v>
      </c>
      <c r="I4681" t="n">
        <v>16</v>
      </c>
      <c r="J4681" t="n">
        <v>0</v>
      </c>
      <c r="K4681">
        <f>E4681-F4681</f>
        <v/>
      </c>
      <c r="L4681" s="10">
        <f>IFERROR(K4681/E4681,0)</f>
        <v/>
      </c>
      <c r="M4681">
        <f>YEAR(A4681)</f>
        <v/>
      </c>
      <c r="N4681">
        <f>"Q"&amp;ROUNDUP(MONTH(A4681)/3,0)</f>
        <v/>
      </c>
      <c r="O4681">
        <f>TEXT(A4681,"mmm")</f>
        <v/>
      </c>
    </row>
    <row r="4682">
      <c r="A4682" s="13" t="n">
        <v>45839</v>
      </c>
      <c r="B4682" t="inlineStr">
        <is>
          <t>North</t>
        </is>
      </c>
      <c r="C4682" t="inlineStr">
        <is>
          <t>Mobile App</t>
        </is>
      </c>
      <c r="D4682" t="inlineStr">
        <is>
          <t>Unknown</t>
        </is>
      </c>
      <c r="E4682" t="n">
        <v>245.58</v>
      </c>
      <c r="F4682" t="n">
        <v>143.93</v>
      </c>
      <c r="G4682" t="n">
        <v>258.5</v>
      </c>
      <c r="H4682" t="n">
        <v>1</v>
      </c>
      <c r="I4682" t="n">
        <v>1</v>
      </c>
      <c r="J4682" t="n">
        <v>0</v>
      </c>
      <c r="K4682">
        <f>E4682-F4682</f>
        <v/>
      </c>
      <c r="L4682" s="10">
        <f>IFERROR(K4682/E4682,0)</f>
        <v/>
      </c>
      <c r="M4682">
        <f>YEAR(A4682)</f>
        <v/>
      </c>
      <c r="N4682">
        <f>"Q"&amp;ROUNDUP(MONTH(A4682)/3,0)</f>
        <v/>
      </c>
      <c r="O4682">
        <f>TEXT(A4682,"mmm")</f>
        <v/>
      </c>
    </row>
    <row r="4683">
      <c r="A4683" s="13" t="n">
        <v>45839</v>
      </c>
      <c r="B4683" t="inlineStr">
        <is>
          <t>North</t>
        </is>
      </c>
      <c r="C4683" t="inlineStr">
        <is>
          <t>Retail Store</t>
        </is>
      </c>
      <c r="D4683" t="inlineStr">
        <is>
          <t>Beauty</t>
        </is>
      </c>
      <c r="E4683" t="n">
        <v>10865.53</v>
      </c>
      <c r="F4683" t="n">
        <v>5706.95</v>
      </c>
      <c r="G4683" t="n">
        <v>11391.39</v>
      </c>
      <c r="H4683" t="n">
        <v>18</v>
      </c>
      <c r="I4683" t="n">
        <v>16</v>
      </c>
      <c r="J4683" t="n">
        <v>0</v>
      </c>
      <c r="K4683">
        <f>E4683-F4683</f>
        <v/>
      </c>
      <c r="L4683" s="10">
        <f>IFERROR(K4683/E4683,0)</f>
        <v/>
      </c>
      <c r="M4683">
        <f>YEAR(A4683)</f>
        <v/>
      </c>
      <c r="N4683">
        <f>"Q"&amp;ROUNDUP(MONTH(A4683)/3,0)</f>
        <v/>
      </c>
      <c r="O4683">
        <f>TEXT(A4683,"mmm")</f>
        <v/>
      </c>
    </row>
    <row r="4684">
      <c r="A4684" s="13" t="n">
        <v>45839</v>
      </c>
      <c r="B4684" t="inlineStr">
        <is>
          <t>North</t>
        </is>
      </c>
      <c r="C4684" t="inlineStr">
        <is>
          <t>Retail Store</t>
        </is>
      </c>
      <c r="D4684" t="inlineStr">
        <is>
          <t>Books</t>
        </is>
      </c>
      <c r="E4684" t="n">
        <v>5163.46</v>
      </c>
      <c r="F4684" t="n">
        <v>3622.65</v>
      </c>
      <c r="G4684" t="n">
        <v>5342.04</v>
      </c>
      <c r="H4684" t="n">
        <v>11</v>
      </c>
      <c r="I4684" t="n">
        <v>10</v>
      </c>
      <c r="J4684" t="n">
        <v>0</v>
      </c>
      <c r="K4684">
        <f>E4684-F4684</f>
        <v/>
      </c>
      <c r="L4684" s="10">
        <f>IFERROR(K4684/E4684,0)</f>
        <v/>
      </c>
      <c r="M4684">
        <f>YEAR(A4684)</f>
        <v/>
      </c>
      <c r="N4684">
        <f>"Q"&amp;ROUNDUP(MONTH(A4684)/3,0)</f>
        <v/>
      </c>
      <c r="O4684">
        <f>TEXT(A4684,"mmm")</f>
        <v/>
      </c>
    </row>
    <row r="4685">
      <c r="A4685" s="13" t="n">
        <v>45839</v>
      </c>
      <c r="B4685" t="inlineStr">
        <is>
          <t>North</t>
        </is>
      </c>
      <c r="C4685" t="inlineStr">
        <is>
          <t>Retail Store</t>
        </is>
      </c>
      <c r="D4685" t="inlineStr">
        <is>
          <t>Electronics</t>
        </is>
      </c>
      <c r="E4685" t="n">
        <v>222687.27</v>
      </c>
      <c r="F4685" t="n">
        <v>191725</v>
      </c>
      <c r="G4685" t="n">
        <v>227735.22</v>
      </c>
      <c r="H4685" t="n">
        <v>16</v>
      </c>
      <c r="I4685" t="n">
        <v>14</v>
      </c>
      <c r="J4685" t="n">
        <v>1</v>
      </c>
      <c r="K4685">
        <f>E4685-F4685</f>
        <v/>
      </c>
      <c r="L4685" s="10">
        <f>IFERROR(K4685/E4685,0)</f>
        <v/>
      </c>
      <c r="M4685">
        <f>YEAR(A4685)</f>
        <v/>
      </c>
      <c r="N4685">
        <f>"Q"&amp;ROUNDUP(MONTH(A4685)/3,0)</f>
        <v/>
      </c>
      <c r="O4685">
        <f>TEXT(A4685,"mmm")</f>
        <v/>
      </c>
    </row>
    <row r="4686">
      <c r="A4686" s="13" t="n">
        <v>45839</v>
      </c>
      <c r="B4686" t="inlineStr">
        <is>
          <t>North</t>
        </is>
      </c>
      <c r="C4686" t="inlineStr">
        <is>
          <t>Retail Store</t>
        </is>
      </c>
      <c r="D4686" t="inlineStr">
        <is>
          <t>Fashion</t>
        </is>
      </c>
      <c r="E4686" t="n">
        <v>28523.2</v>
      </c>
      <c r="F4686" t="n">
        <v>14775.48</v>
      </c>
      <c r="G4686" t="n">
        <v>29427.09</v>
      </c>
      <c r="H4686" t="n">
        <v>23</v>
      </c>
      <c r="I4686" t="n">
        <v>20</v>
      </c>
      <c r="J4686" t="n">
        <v>0</v>
      </c>
      <c r="K4686">
        <f>E4686-F4686</f>
        <v/>
      </c>
      <c r="L4686" s="10">
        <f>IFERROR(K4686/E4686,0)</f>
        <v/>
      </c>
      <c r="M4686">
        <f>YEAR(A4686)</f>
        <v/>
      </c>
      <c r="N4686">
        <f>"Q"&amp;ROUNDUP(MONTH(A4686)/3,0)</f>
        <v/>
      </c>
      <c r="O4686">
        <f>TEXT(A4686,"mmm")</f>
        <v/>
      </c>
    </row>
    <row r="4687">
      <c r="A4687" s="13" t="n">
        <v>45839</v>
      </c>
      <c r="B4687" t="inlineStr">
        <is>
          <t>North</t>
        </is>
      </c>
      <c r="C4687" t="inlineStr">
        <is>
          <t>Retail Store</t>
        </is>
      </c>
      <c r="D4687" t="inlineStr">
        <is>
          <t>Grocery</t>
        </is>
      </c>
      <c r="E4687" t="n">
        <v>14162.15</v>
      </c>
      <c r="F4687" t="n">
        <v>11876.4</v>
      </c>
      <c r="G4687" t="n">
        <v>15392.26</v>
      </c>
      <c r="H4687" t="n">
        <v>29</v>
      </c>
      <c r="I4687" t="n">
        <v>10</v>
      </c>
      <c r="J4687" t="n">
        <v>1</v>
      </c>
      <c r="K4687">
        <f>E4687-F4687</f>
        <v/>
      </c>
      <c r="L4687" s="10">
        <f>IFERROR(K4687/E4687,0)</f>
        <v/>
      </c>
      <c r="M4687">
        <f>YEAR(A4687)</f>
        <v/>
      </c>
      <c r="N4687">
        <f>"Q"&amp;ROUNDUP(MONTH(A4687)/3,0)</f>
        <v/>
      </c>
      <c r="O4687">
        <f>TEXT(A4687,"mmm")</f>
        <v/>
      </c>
    </row>
    <row r="4688">
      <c r="A4688" s="13" t="n">
        <v>45839</v>
      </c>
      <c r="B4688" t="inlineStr">
        <is>
          <t>North</t>
        </is>
      </c>
      <c r="C4688" t="inlineStr">
        <is>
          <t>Retail Store</t>
        </is>
      </c>
      <c r="D4688" t="inlineStr">
        <is>
          <t>Home &amp; Kitchen</t>
        </is>
      </c>
      <c r="E4688" t="n">
        <v>39176.19</v>
      </c>
      <c r="F4688" t="n">
        <v>25669.86</v>
      </c>
      <c r="G4688" t="n">
        <v>41031.55</v>
      </c>
      <c r="H4688" t="n">
        <v>14</v>
      </c>
      <c r="I4688" t="n">
        <v>12</v>
      </c>
      <c r="J4688" t="n">
        <v>0</v>
      </c>
      <c r="K4688">
        <f>E4688-F4688</f>
        <v/>
      </c>
      <c r="L4688" s="10">
        <f>IFERROR(K4688/E4688,0)</f>
        <v/>
      </c>
      <c r="M4688">
        <f>YEAR(A4688)</f>
        <v/>
      </c>
      <c r="N4688">
        <f>"Q"&amp;ROUNDUP(MONTH(A4688)/3,0)</f>
        <v/>
      </c>
      <c r="O4688">
        <f>TEXT(A4688,"mmm")</f>
        <v/>
      </c>
    </row>
    <row r="4689">
      <c r="A4689" s="13" t="n">
        <v>45839</v>
      </c>
      <c r="B4689" t="inlineStr">
        <is>
          <t>North</t>
        </is>
      </c>
      <c r="C4689" t="inlineStr">
        <is>
          <t>Retail Store</t>
        </is>
      </c>
      <c r="D4689" t="inlineStr">
        <is>
          <t>Sports</t>
        </is>
      </c>
      <c r="E4689" t="n">
        <v>37648.17</v>
      </c>
      <c r="F4689" t="n">
        <v>22965.59</v>
      </c>
      <c r="G4689" t="n">
        <v>38952.73</v>
      </c>
      <c r="H4689" t="n">
        <v>16</v>
      </c>
      <c r="I4689" t="n">
        <v>10</v>
      </c>
      <c r="J4689" t="n">
        <v>0</v>
      </c>
      <c r="K4689">
        <f>E4689-F4689</f>
        <v/>
      </c>
      <c r="L4689" s="10">
        <f>IFERROR(K4689/E4689,0)</f>
        <v/>
      </c>
      <c r="M4689">
        <f>YEAR(A4689)</f>
        <v/>
      </c>
      <c r="N4689">
        <f>"Q"&amp;ROUNDUP(MONTH(A4689)/3,0)</f>
        <v/>
      </c>
      <c r="O4689">
        <f>TEXT(A4689,"mmm")</f>
        <v/>
      </c>
    </row>
    <row r="4690">
      <c r="A4690" s="13" t="n">
        <v>45839</v>
      </c>
      <c r="B4690" t="inlineStr">
        <is>
          <t>North</t>
        </is>
      </c>
      <c r="C4690" t="inlineStr">
        <is>
          <t>Unknown</t>
        </is>
      </c>
      <c r="D4690" t="inlineStr">
        <is>
          <t>Beauty</t>
        </is>
      </c>
      <c r="E4690" t="n">
        <v>222.92</v>
      </c>
      <c r="F4690" t="n">
        <v>116.17</v>
      </c>
      <c r="G4690" t="n">
        <v>247.69</v>
      </c>
      <c r="H4690" t="n">
        <v>1</v>
      </c>
      <c r="I4690" t="n">
        <v>1</v>
      </c>
      <c r="J4690" t="n">
        <v>0</v>
      </c>
      <c r="K4690">
        <f>E4690-F4690</f>
        <v/>
      </c>
      <c r="L4690" s="10">
        <f>IFERROR(K4690/E4690,0)</f>
        <v/>
      </c>
      <c r="M4690">
        <f>YEAR(A4690)</f>
        <v/>
      </c>
      <c r="N4690">
        <f>"Q"&amp;ROUNDUP(MONTH(A4690)/3,0)</f>
        <v/>
      </c>
      <c r="O4690">
        <f>TEXT(A4690,"mmm")</f>
        <v/>
      </c>
    </row>
    <row r="4691">
      <c r="A4691" s="13" t="n">
        <v>45839</v>
      </c>
      <c r="B4691" t="inlineStr">
        <is>
          <t>North</t>
        </is>
      </c>
      <c r="C4691" t="inlineStr">
        <is>
          <t>Unknown</t>
        </is>
      </c>
      <c r="D4691" t="inlineStr">
        <is>
          <t>Electronics</t>
        </is>
      </c>
      <c r="E4691" t="n">
        <v>12791.6</v>
      </c>
      <c r="F4691" t="n">
        <v>11300.98</v>
      </c>
      <c r="G4691" t="n">
        <v>13464.84</v>
      </c>
      <c r="H4691" t="n">
        <v>1</v>
      </c>
      <c r="I4691" t="n">
        <v>1</v>
      </c>
      <c r="J4691" t="n">
        <v>0</v>
      </c>
      <c r="K4691">
        <f>E4691-F4691</f>
        <v/>
      </c>
      <c r="L4691" s="10">
        <f>IFERROR(K4691/E4691,0)</f>
        <v/>
      </c>
      <c r="M4691">
        <f>YEAR(A4691)</f>
        <v/>
      </c>
      <c r="N4691">
        <f>"Q"&amp;ROUNDUP(MONTH(A4691)/3,0)</f>
        <v/>
      </c>
      <c r="O4691">
        <f>TEXT(A4691,"mmm")</f>
        <v/>
      </c>
    </row>
    <row r="4692">
      <c r="A4692" s="13" t="n">
        <v>45839</v>
      </c>
      <c r="B4692" t="inlineStr">
        <is>
          <t>North</t>
        </is>
      </c>
      <c r="C4692" t="inlineStr">
        <is>
          <t>Unknown</t>
        </is>
      </c>
      <c r="D4692" t="inlineStr">
        <is>
          <t>Home &amp; Kitchen</t>
        </is>
      </c>
      <c r="E4692" t="n">
        <v>5873.84</v>
      </c>
      <c r="F4692" t="n">
        <v>4098.88</v>
      </c>
      <c r="G4692" t="n">
        <v>6736.2</v>
      </c>
      <c r="H4692" t="n">
        <v>2</v>
      </c>
      <c r="I4692" t="n">
        <v>2</v>
      </c>
      <c r="J4692" t="n">
        <v>0</v>
      </c>
      <c r="K4692">
        <f>E4692-F4692</f>
        <v/>
      </c>
      <c r="L4692" s="10">
        <f>IFERROR(K4692/E4692,0)</f>
        <v/>
      </c>
      <c r="M4692">
        <f>YEAR(A4692)</f>
        <v/>
      </c>
      <c r="N4692">
        <f>"Q"&amp;ROUNDUP(MONTH(A4692)/3,0)</f>
        <v/>
      </c>
      <c r="O4692">
        <f>TEXT(A4692,"mmm")</f>
        <v/>
      </c>
    </row>
    <row r="4693">
      <c r="A4693" s="13" t="n">
        <v>45839</v>
      </c>
      <c r="B4693" t="inlineStr">
        <is>
          <t>North</t>
        </is>
      </c>
      <c r="C4693" t="inlineStr">
        <is>
          <t>Website</t>
        </is>
      </c>
      <c r="D4693" t="inlineStr">
        <is>
          <t>Beauty</t>
        </is>
      </c>
      <c r="E4693" t="n">
        <v>17957.69</v>
      </c>
      <c r="F4693" t="n">
        <v>9386.190000000001</v>
      </c>
      <c r="G4693" t="n">
        <v>18868.51</v>
      </c>
      <c r="H4693" t="n">
        <v>35</v>
      </c>
      <c r="I4693" t="n">
        <v>30</v>
      </c>
      <c r="J4693" t="n">
        <v>1</v>
      </c>
      <c r="K4693">
        <f>E4693-F4693</f>
        <v/>
      </c>
      <c r="L4693" s="10">
        <f>IFERROR(K4693/E4693,0)</f>
        <v/>
      </c>
      <c r="M4693">
        <f>YEAR(A4693)</f>
        <v/>
      </c>
      <c r="N4693">
        <f>"Q"&amp;ROUNDUP(MONTH(A4693)/3,0)</f>
        <v/>
      </c>
      <c r="O4693">
        <f>TEXT(A4693,"mmm")</f>
        <v/>
      </c>
    </row>
    <row r="4694">
      <c r="A4694" s="13" t="n">
        <v>45839</v>
      </c>
      <c r="B4694" t="inlineStr">
        <is>
          <t>North</t>
        </is>
      </c>
      <c r="C4694" t="inlineStr">
        <is>
          <t>Website</t>
        </is>
      </c>
      <c r="D4694" t="inlineStr">
        <is>
          <t>Books</t>
        </is>
      </c>
      <c r="E4694" t="n">
        <v>10189.33</v>
      </c>
      <c r="F4694" t="n">
        <v>7590.91</v>
      </c>
      <c r="G4694" t="n">
        <v>11272.43</v>
      </c>
      <c r="H4694" t="n">
        <v>18</v>
      </c>
      <c r="I4694" t="n">
        <v>14</v>
      </c>
      <c r="J4694" t="n">
        <v>0</v>
      </c>
      <c r="K4694">
        <f>E4694-F4694</f>
        <v/>
      </c>
      <c r="L4694" s="10">
        <f>IFERROR(K4694/E4694,0)</f>
        <v/>
      </c>
      <c r="M4694">
        <f>YEAR(A4694)</f>
        <v/>
      </c>
      <c r="N4694">
        <f>"Q"&amp;ROUNDUP(MONTH(A4694)/3,0)</f>
        <v/>
      </c>
      <c r="O4694">
        <f>TEXT(A4694,"mmm")</f>
        <v/>
      </c>
    </row>
    <row r="4695">
      <c r="A4695" s="13" t="n">
        <v>45839</v>
      </c>
      <c r="B4695" t="inlineStr">
        <is>
          <t>North</t>
        </is>
      </c>
      <c r="C4695" t="inlineStr">
        <is>
          <t>Website</t>
        </is>
      </c>
      <c r="D4695" t="inlineStr">
        <is>
          <t>Electronics</t>
        </is>
      </c>
      <c r="E4695" t="n">
        <v>1057808.09</v>
      </c>
      <c r="F4695" t="n">
        <v>952091.15</v>
      </c>
      <c r="G4695" t="n">
        <v>1126344.68</v>
      </c>
      <c r="H4695" t="n">
        <v>61</v>
      </c>
      <c r="I4695" t="n">
        <v>46</v>
      </c>
      <c r="J4695" t="n">
        <v>3</v>
      </c>
      <c r="K4695">
        <f>E4695-F4695</f>
        <v/>
      </c>
      <c r="L4695" s="10">
        <f>IFERROR(K4695/E4695,0)</f>
        <v/>
      </c>
      <c r="M4695">
        <f>YEAR(A4695)</f>
        <v/>
      </c>
      <c r="N4695">
        <f>"Q"&amp;ROUNDUP(MONTH(A4695)/3,0)</f>
        <v/>
      </c>
      <c r="O4695">
        <f>TEXT(A4695,"mmm")</f>
        <v/>
      </c>
    </row>
    <row r="4696">
      <c r="A4696" s="13" t="n">
        <v>45839</v>
      </c>
      <c r="B4696" t="inlineStr">
        <is>
          <t>North</t>
        </is>
      </c>
      <c r="C4696" t="inlineStr">
        <is>
          <t>Website</t>
        </is>
      </c>
      <c r="D4696" t="inlineStr">
        <is>
          <t>Fashion</t>
        </is>
      </c>
      <c r="E4696" t="n">
        <v>93415.77</v>
      </c>
      <c r="F4696" t="n">
        <v>49537.8</v>
      </c>
      <c r="G4696" t="n">
        <v>99369.86</v>
      </c>
      <c r="H4696" t="n">
        <v>67</v>
      </c>
      <c r="I4696" t="n">
        <v>55</v>
      </c>
      <c r="J4696" t="n">
        <v>9</v>
      </c>
      <c r="K4696">
        <f>E4696-F4696</f>
        <v/>
      </c>
      <c r="L4696" s="10">
        <f>IFERROR(K4696/E4696,0)</f>
        <v/>
      </c>
      <c r="M4696">
        <f>YEAR(A4696)</f>
        <v/>
      </c>
      <c r="N4696">
        <f>"Q"&amp;ROUNDUP(MONTH(A4696)/3,0)</f>
        <v/>
      </c>
      <c r="O4696">
        <f>TEXT(A4696,"mmm")</f>
        <v/>
      </c>
    </row>
    <row r="4697">
      <c r="A4697" s="13" t="n">
        <v>45839</v>
      </c>
      <c r="B4697" t="inlineStr">
        <is>
          <t>North</t>
        </is>
      </c>
      <c r="C4697" t="inlineStr">
        <is>
          <t>Website</t>
        </is>
      </c>
      <c r="D4697" t="inlineStr">
        <is>
          <t>Grocery</t>
        </is>
      </c>
      <c r="E4697" t="n">
        <v>42331.43</v>
      </c>
      <c r="F4697" t="n">
        <v>35084.71</v>
      </c>
      <c r="G4697" t="n">
        <v>44924.22</v>
      </c>
      <c r="H4697" t="n">
        <v>95</v>
      </c>
      <c r="I4697" t="n">
        <v>38</v>
      </c>
      <c r="J4697" t="n">
        <v>0</v>
      </c>
      <c r="K4697">
        <f>E4697-F4697</f>
        <v/>
      </c>
      <c r="L4697" s="10">
        <f>IFERROR(K4697/E4697,0)</f>
        <v/>
      </c>
      <c r="M4697">
        <f>YEAR(A4697)</f>
        <v/>
      </c>
      <c r="N4697">
        <f>"Q"&amp;ROUNDUP(MONTH(A4697)/3,0)</f>
        <v/>
      </c>
      <c r="O4697">
        <f>TEXT(A4697,"mmm")</f>
        <v/>
      </c>
    </row>
    <row r="4698">
      <c r="A4698" s="13" t="n">
        <v>45839</v>
      </c>
      <c r="B4698" t="inlineStr">
        <is>
          <t>North</t>
        </is>
      </c>
      <c r="C4698" t="inlineStr">
        <is>
          <t>Website</t>
        </is>
      </c>
      <c r="D4698" t="inlineStr">
        <is>
          <t>Home &amp; Kitchen</t>
        </is>
      </c>
      <c r="E4698" t="n">
        <v>79101.78999999999</v>
      </c>
      <c r="F4698" t="n">
        <v>54354.98</v>
      </c>
      <c r="G4698" t="n">
        <v>83974.28</v>
      </c>
      <c r="H4698" t="n">
        <v>31</v>
      </c>
      <c r="I4698" t="n">
        <v>24</v>
      </c>
      <c r="J4698" t="n">
        <v>1</v>
      </c>
      <c r="K4698">
        <f>E4698-F4698</f>
        <v/>
      </c>
      <c r="L4698" s="10">
        <f>IFERROR(K4698/E4698,0)</f>
        <v/>
      </c>
      <c r="M4698">
        <f>YEAR(A4698)</f>
        <v/>
      </c>
      <c r="N4698">
        <f>"Q"&amp;ROUNDUP(MONTH(A4698)/3,0)</f>
        <v/>
      </c>
      <c r="O4698">
        <f>TEXT(A4698,"mmm")</f>
        <v/>
      </c>
    </row>
    <row r="4699">
      <c r="A4699" s="13" t="n">
        <v>45839</v>
      </c>
      <c r="B4699" t="inlineStr">
        <is>
          <t>North</t>
        </is>
      </c>
      <c r="C4699" t="inlineStr">
        <is>
          <t>Website</t>
        </is>
      </c>
      <c r="D4699" t="inlineStr">
        <is>
          <t>Sports</t>
        </is>
      </c>
      <c r="E4699" t="n">
        <v>63470.77</v>
      </c>
      <c r="F4699" t="n">
        <v>43080.37</v>
      </c>
      <c r="G4699" t="n">
        <v>68287.88</v>
      </c>
      <c r="H4699" t="n">
        <v>24</v>
      </c>
      <c r="I4699" t="n">
        <v>20</v>
      </c>
      <c r="J4699" t="n">
        <v>2</v>
      </c>
      <c r="K4699">
        <f>E4699-F4699</f>
        <v/>
      </c>
      <c r="L4699" s="10">
        <f>IFERROR(K4699/E4699,0)</f>
        <v/>
      </c>
      <c r="M4699">
        <f>YEAR(A4699)</f>
        <v/>
      </c>
      <c r="N4699">
        <f>"Q"&amp;ROUNDUP(MONTH(A4699)/3,0)</f>
        <v/>
      </c>
      <c r="O4699">
        <f>TEXT(A4699,"mmm")</f>
        <v/>
      </c>
    </row>
    <row r="4700">
      <c r="A4700" s="13" t="n">
        <v>45839</v>
      </c>
      <c r="B4700" t="inlineStr">
        <is>
          <t>North</t>
        </is>
      </c>
      <c r="C4700" t="inlineStr">
        <is>
          <t>Website</t>
        </is>
      </c>
      <c r="D4700" t="inlineStr">
        <is>
          <t>Unknown</t>
        </is>
      </c>
      <c r="E4700" t="n">
        <v>872.85</v>
      </c>
      <c r="F4700" t="n">
        <v>692.8200000000001</v>
      </c>
      <c r="G4700" t="n">
        <v>872.85</v>
      </c>
      <c r="H4700" t="n">
        <v>3</v>
      </c>
      <c r="I4700" t="n">
        <v>1</v>
      </c>
      <c r="J4700" t="n">
        <v>1</v>
      </c>
      <c r="K4700">
        <f>E4700-F4700</f>
        <v/>
      </c>
      <c r="L4700" s="10">
        <f>IFERROR(K4700/E4700,0)</f>
        <v/>
      </c>
      <c r="M4700">
        <f>YEAR(A4700)</f>
        <v/>
      </c>
      <c r="N4700">
        <f>"Q"&amp;ROUNDUP(MONTH(A4700)/3,0)</f>
        <v/>
      </c>
      <c r="O4700">
        <f>TEXT(A4700,"mmm")</f>
        <v/>
      </c>
    </row>
    <row r="4701">
      <c r="A4701" s="13" t="n">
        <v>45839</v>
      </c>
      <c r="B4701" t="inlineStr">
        <is>
          <t>South</t>
        </is>
      </c>
      <c r="C4701" t="inlineStr">
        <is>
          <t>Marketplace</t>
        </is>
      </c>
      <c r="D4701" t="inlineStr">
        <is>
          <t>Beauty</t>
        </is>
      </c>
      <c r="E4701" t="n">
        <v>21774.45</v>
      </c>
      <c r="F4701" t="n">
        <v>12248.72</v>
      </c>
      <c r="G4701" t="n">
        <v>24221.36</v>
      </c>
      <c r="H4701" t="n">
        <v>46</v>
      </c>
      <c r="I4701" t="n">
        <v>39</v>
      </c>
      <c r="J4701" t="n">
        <v>1</v>
      </c>
      <c r="K4701">
        <f>E4701-F4701</f>
        <v/>
      </c>
      <c r="L4701" s="10">
        <f>IFERROR(K4701/E4701,0)</f>
        <v/>
      </c>
      <c r="M4701">
        <f>YEAR(A4701)</f>
        <v/>
      </c>
      <c r="N4701">
        <f>"Q"&amp;ROUNDUP(MONTH(A4701)/3,0)</f>
        <v/>
      </c>
      <c r="O4701">
        <f>TEXT(A4701,"mmm")</f>
        <v/>
      </c>
    </row>
    <row r="4702">
      <c r="A4702" s="13" t="n">
        <v>45839</v>
      </c>
      <c r="B4702" t="inlineStr">
        <is>
          <t>South</t>
        </is>
      </c>
      <c r="C4702" t="inlineStr">
        <is>
          <t>Marketplace</t>
        </is>
      </c>
      <c r="D4702" t="inlineStr">
        <is>
          <t>Books</t>
        </is>
      </c>
      <c r="E4702" t="n">
        <v>7742.36</v>
      </c>
      <c r="F4702" t="n">
        <v>5779.25</v>
      </c>
      <c r="G4702" t="n">
        <v>8567.34</v>
      </c>
      <c r="H4702" t="n">
        <v>19</v>
      </c>
      <c r="I4702" t="n">
        <v>16</v>
      </c>
      <c r="J4702" t="n">
        <v>0</v>
      </c>
      <c r="K4702">
        <f>E4702-F4702</f>
        <v/>
      </c>
      <c r="L4702" s="10">
        <f>IFERROR(K4702/E4702,0)</f>
        <v/>
      </c>
      <c r="M4702">
        <f>YEAR(A4702)</f>
        <v/>
      </c>
      <c r="N4702">
        <f>"Q"&amp;ROUNDUP(MONTH(A4702)/3,0)</f>
        <v/>
      </c>
      <c r="O4702">
        <f>TEXT(A4702,"mmm")</f>
        <v/>
      </c>
    </row>
    <row r="4703">
      <c r="A4703" s="13" t="n">
        <v>45839</v>
      </c>
      <c r="B4703" t="inlineStr">
        <is>
          <t>South</t>
        </is>
      </c>
      <c r="C4703" t="inlineStr">
        <is>
          <t>Marketplace</t>
        </is>
      </c>
      <c r="D4703" t="inlineStr">
        <is>
          <t>Electronics</t>
        </is>
      </c>
      <c r="E4703" t="n">
        <v>470754.4</v>
      </c>
      <c r="F4703" t="n">
        <v>427090.65</v>
      </c>
      <c r="G4703" t="n">
        <v>513219.19</v>
      </c>
      <c r="H4703" t="n">
        <v>50</v>
      </c>
      <c r="I4703" t="n">
        <v>44</v>
      </c>
      <c r="J4703" t="n">
        <v>6</v>
      </c>
      <c r="K4703">
        <f>E4703-F4703</f>
        <v/>
      </c>
      <c r="L4703" s="10">
        <f>IFERROR(K4703/E4703,0)</f>
        <v/>
      </c>
      <c r="M4703">
        <f>YEAR(A4703)</f>
        <v/>
      </c>
      <c r="N4703">
        <f>"Q"&amp;ROUNDUP(MONTH(A4703)/3,0)</f>
        <v/>
      </c>
      <c r="O4703">
        <f>TEXT(A4703,"mmm")</f>
        <v/>
      </c>
    </row>
    <row r="4704">
      <c r="A4704" s="13" t="n">
        <v>45839</v>
      </c>
      <c r="B4704" t="inlineStr">
        <is>
          <t>South</t>
        </is>
      </c>
      <c r="C4704" t="inlineStr">
        <is>
          <t>Marketplace</t>
        </is>
      </c>
      <c r="D4704" t="inlineStr">
        <is>
          <t>Fashion</t>
        </is>
      </c>
      <c r="E4704" t="n">
        <v>102717.37</v>
      </c>
      <c r="F4704" t="n">
        <v>59647.15</v>
      </c>
      <c r="G4704" t="n">
        <v>114362.97</v>
      </c>
      <c r="H4704" t="n">
        <v>75</v>
      </c>
      <c r="I4704" t="n">
        <v>57</v>
      </c>
      <c r="J4704" t="n">
        <v>17</v>
      </c>
      <c r="K4704">
        <f>E4704-F4704</f>
        <v/>
      </c>
      <c r="L4704" s="10">
        <f>IFERROR(K4704/E4704,0)</f>
        <v/>
      </c>
      <c r="M4704">
        <f>YEAR(A4704)</f>
        <v/>
      </c>
      <c r="N4704">
        <f>"Q"&amp;ROUNDUP(MONTH(A4704)/3,0)</f>
        <v/>
      </c>
      <c r="O4704">
        <f>TEXT(A4704,"mmm")</f>
        <v/>
      </c>
    </row>
    <row r="4705">
      <c r="A4705" s="13" t="n">
        <v>45839</v>
      </c>
      <c r="B4705" t="inlineStr">
        <is>
          <t>South</t>
        </is>
      </c>
      <c r="C4705" t="inlineStr">
        <is>
          <t>Marketplace</t>
        </is>
      </c>
      <c r="D4705" t="inlineStr">
        <is>
          <t>Grocery</t>
        </is>
      </c>
      <c r="E4705" t="n">
        <v>38275.17</v>
      </c>
      <c r="F4705" t="n">
        <v>33195.51</v>
      </c>
      <c r="G4705" t="n">
        <v>42769.67</v>
      </c>
      <c r="H4705" t="n">
        <v>97</v>
      </c>
      <c r="I4705" t="n">
        <v>36</v>
      </c>
      <c r="J4705" t="n">
        <v>0</v>
      </c>
      <c r="K4705">
        <f>E4705-F4705</f>
        <v/>
      </c>
      <c r="L4705" s="10">
        <f>IFERROR(K4705/E4705,0)</f>
        <v/>
      </c>
      <c r="M4705">
        <f>YEAR(A4705)</f>
        <v/>
      </c>
      <c r="N4705">
        <f>"Q"&amp;ROUNDUP(MONTH(A4705)/3,0)</f>
        <v/>
      </c>
      <c r="O4705">
        <f>TEXT(A4705,"mmm")</f>
        <v/>
      </c>
    </row>
    <row r="4706">
      <c r="A4706" s="13" t="n">
        <v>45839</v>
      </c>
      <c r="B4706" t="inlineStr">
        <is>
          <t>South</t>
        </is>
      </c>
      <c r="C4706" t="inlineStr">
        <is>
          <t>Marketplace</t>
        </is>
      </c>
      <c r="D4706" t="inlineStr">
        <is>
          <t>Home &amp; Kitchen</t>
        </is>
      </c>
      <c r="E4706" t="n">
        <v>96278.53</v>
      </c>
      <c r="F4706" t="n">
        <v>67898.33</v>
      </c>
      <c r="G4706" t="n">
        <v>106201.17</v>
      </c>
      <c r="H4706" t="n">
        <v>51</v>
      </c>
      <c r="I4706" t="n">
        <v>44</v>
      </c>
      <c r="J4706" t="n">
        <v>5</v>
      </c>
      <c r="K4706">
        <f>E4706-F4706</f>
        <v/>
      </c>
      <c r="L4706" s="10">
        <f>IFERROR(K4706/E4706,0)</f>
        <v/>
      </c>
      <c r="M4706">
        <f>YEAR(A4706)</f>
        <v/>
      </c>
      <c r="N4706">
        <f>"Q"&amp;ROUNDUP(MONTH(A4706)/3,0)</f>
        <v/>
      </c>
      <c r="O4706">
        <f>TEXT(A4706,"mmm")</f>
        <v/>
      </c>
    </row>
    <row r="4707">
      <c r="A4707" s="13" t="n">
        <v>45839</v>
      </c>
      <c r="B4707" t="inlineStr">
        <is>
          <t>South</t>
        </is>
      </c>
      <c r="C4707" t="inlineStr">
        <is>
          <t>Marketplace</t>
        </is>
      </c>
      <c r="D4707" t="inlineStr">
        <is>
          <t>Sports</t>
        </is>
      </c>
      <c r="E4707" t="n">
        <v>31002.22</v>
      </c>
      <c r="F4707" t="n">
        <v>20642.37</v>
      </c>
      <c r="G4707" t="n">
        <v>34483.56</v>
      </c>
      <c r="H4707" t="n">
        <v>18</v>
      </c>
      <c r="I4707" t="n">
        <v>15</v>
      </c>
      <c r="J4707" t="n">
        <v>2</v>
      </c>
      <c r="K4707">
        <f>E4707-F4707</f>
        <v/>
      </c>
      <c r="L4707" s="10">
        <f>IFERROR(K4707/E4707,0)</f>
        <v/>
      </c>
      <c r="M4707">
        <f>YEAR(A4707)</f>
        <v/>
      </c>
      <c r="N4707">
        <f>"Q"&amp;ROUNDUP(MONTH(A4707)/3,0)</f>
        <v/>
      </c>
      <c r="O4707">
        <f>TEXT(A4707,"mmm")</f>
        <v/>
      </c>
    </row>
    <row r="4708">
      <c r="A4708" s="13" t="n">
        <v>45839</v>
      </c>
      <c r="B4708" t="inlineStr">
        <is>
          <t>South</t>
        </is>
      </c>
      <c r="C4708" t="inlineStr">
        <is>
          <t>Mobile App</t>
        </is>
      </c>
      <c r="D4708" t="inlineStr">
        <is>
          <t>Beauty</t>
        </is>
      </c>
      <c r="E4708" t="n">
        <v>20525.45</v>
      </c>
      <c r="F4708" t="n">
        <v>11482.98</v>
      </c>
      <c r="G4708" t="n">
        <v>21617.92</v>
      </c>
      <c r="H4708" t="n">
        <v>33</v>
      </c>
      <c r="I4708" t="n">
        <v>30</v>
      </c>
      <c r="J4708" t="n">
        <v>3</v>
      </c>
      <c r="K4708">
        <f>E4708-F4708</f>
        <v/>
      </c>
      <c r="L4708" s="10">
        <f>IFERROR(K4708/E4708,0)</f>
        <v/>
      </c>
      <c r="M4708">
        <f>YEAR(A4708)</f>
        <v/>
      </c>
      <c r="N4708">
        <f>"Q"&amp;ROUNDUP(MONTH(A4708)/3,0)</f>
        <v/>
      </c>
      <c r="O4708">
        <f>TEXT(A4708,"mmm")</f>
        <v/>
      </c>
    </row>
    <row r="4709">
      <c r="A4709" s="13" t="n">
        <v>45839</v>
      </c>
      <c r="B4709" t="inlineStr">
        <is>
          <t>South</t>
        </is>
      </c>
      <c r="C4709" t="inlineStr">
        <is>
          <t>Mobile App</t>
        </is>
      </c>
      <c r="D4709" t="inlineStr">
        <is>
          <t>Books</t>
        </is>
      </c>
      <c r="E4709" t="n">
        <v>9953.08</v>
      </c>
      <c r="F4709" t="n">
        <v>7330.25</v>
      </c>
      <c r="G4709" t="n">
        <v>10792.19</v>
      </c>
      <c r="H4709" t="n">
        <v>22</v>
      </c>
      <c r="I4709" t="n">
        <v>20</v>
      </c>
      <c r="J4709" t="n">
        <v>0</v>
      </c>
      <c r="K4709">
        <f>E4709-F4709</f>
        <v/>
      </c>
      <c r="L4709" s="10">
        <f>IFERROR(K4709/E4709,0)</f>
        <v/>
      </c>
      <c r="M4709">
        <f>YEAR(A4709)</f>
        <v/>
      </c>
      <c r="N4709">
        <f>"Q"&amp;ROUNDUP(MONTH(A4709)/3,0)</f>
        <v/>
      </c>
      <c r="O4709">
        <f>TEXT(A4709,"mmm")</f>
        <v/>
      </c>
    </row>
    <row r="4710">
      <c r="A4710" s="13" t="n">
        <v>45839</v>
      </c>
      <c r="B4710" t="inlineStr">
        <is>
          <t>South</t>
        </is>
      </c>
      <c r="C4710" t="inlineStr">
        <is>
          <t>Mobile App</t>
        </is>
      </c>
      <c r="D4710" t="inlineStr">
        <is>
          <t>Electronics</t>
        </is>
      </c>
      <c r="E4710" t="n">
        <v>613490.66</v>
      </c>
      <c r="F4710" t="n">
        <v>558809.51</v>
      </c>
      <c r="G4710" t="n">
        <v>663581.03</v>
      </c>
      <c r="H4710" t="n">
        <v>52</v>
      </c>
      <c r="I4710" t="n">
        <v>42</v>
      </c>
      <c r="J4710" t="n">
        <v>5</v>
      </c>
      <c r="K4710">
        <f>E4710-F4710</f>
        <v/>
      </c>
      <c r="L4710" s="10">
        <f>IFERROR(K4710/E4710,0)</f>
        <v/>
      </c>
      <c r="M4710">
        <f>YEAR(A4710)</f>
        <v/>
      </c>
      <c r="N4710">
        <f>"Q"&amp;ROUNDUP(MONTH(A4710)/3,0)</f>
        <v/>
      </c>
      <c r="O4710">
        <f>TEXT(A4710,"mmm")</f>
        <v/>
      </c>
    </row>
    <row r="4711">
      <c r="A4711" s="13" t="n">
        <v>45839</v>
      </c>
      <c r="B4711" t="inlineStr">
        <is>
          <t>South</t>
        </is>
      </c>
      <c r="C4711" t="inlineStr">
        <is>
          <t>Mobile App</t>
        </is>
      </c>
      <c r="D4711" t="inlineStr">
        <is>
          <t>Fashion</t>
        </is>
      </c>
      <c r="E4711" t="n">
        <v>137854.6</v>
      </c>
      <c r="F4711" t="n">
        <v>73746.12</v>
      </c>
      <c r="G4711" t="n">
        <v>147900.12</v>
      </c>
      <c r="H4711" t="n">
        <v>88</v>
      </c>
      <c r="I4711" t="n">
        <v>69</v>
      </c>
      <c r="J4711" t="n">
        <v>12</v>
      </c>
      <c r="K4711">
        <f>E4711-F4711</f>
        <v/>
      </c>
      <c r="L4711" s="10">
        <f>IFERROR(K4711/E4711,0)</f>
        <v/>
      </c>
      <c r="M4711">
        <f>YEAR(A4711)</f>
        <v/>
      </c>
      <c r="N4711">
        <f>"Q"&amp;ROUNDUP(MONTH(A4711)/3,0)</f>
        <v/>
      </c>
      <c r="O4711">
        <f>TEXT(A4711,"mmm")</f>
        <v/>
      </c>
    </row>
    <row r="4712">
      <c r="A4712" s="13" t="n">
        <v>45839</v>
      </c>
      <c r="B4712" t="inlineStr">
        <is>
          <t>South</t>
        </is>
      </c>
      <c r="C4712" t="inlineStr">
        <is>
          <t>Mobile App</t>
        </is>
      </c>
      <c r="D4712" t="inlineStr">
        <is>
          <t>Grocery</t>
        </is>
      </c>
      <c r="E4712" t="n">
        <v>46154.69</v>
      </c>
      <c r="F4712" t="n">
        <v>38167.11</v>
      </c>
      <c r="G4712" t="n">
        <v>49300.3</v>
      </c>
      <c r="H4712" t="n">
        <v>99</v>
      </c>
      <c r="I4712" t="n">
        <v>37</v>
      </c>
      <c r="J4712" t="n">
        <v>0</v>
      </c>
      <c r="K4712">
        <f>E4712-F4712</f>
        <v/>
      </c>
      <c r="L4712" s="10">
        <f>IFERROR(K4712/E4712,0)</f>
        <v/>
      </c>
      <c r="M4712">
        <f>YEAR(A4712)</f>
        <v/>
      </c>
      <c r="N4712">
        <f>"Q"&amp;ROUNDUP(MONTH(A4712)/3,0)</f>
        <v/>
      </c>
      <c r="O4712">
        <f>TEXT(A4712,"mmm")</f>
        <v/>
      </c>
    </row>
    <row r="4713">
      <c r="A4713" s="13" t="n">
        <v>45839</v>
      </c>
      <c r="B4713" t="inlineStr">
        <is>
          <t>South</t>
        </is>
      </c>
      <c r="C4713" t="inlineStr">
        <is>
          <t>Mobile App</t>
        </is>
      </c>
      <c r="D4713" t="inlineStr">
        <is>
          <t>Home &amp; Kitchen</t>
        </is>
      </c>
      <c r="E4713" t="n">
        <v>125824.5</v>
      </c>
      <c r="F4713" t="n">
        <v>85374.92</v>
      </c>
      <c r="G4713" t="n">
        <v>135963.52</v>
      </c>
      <c r="H4713" t="n">
        <v>54</v>
      </c>
      <c r="I4713" t="n">
        <v>43</v>
      </c>
      <c r="J4713" t="n">
        <v>1</v>
      </c>
      <c r="K4713">
        <f>E4713-F4713</f>
        <v/>
      </c>
      <c r="L4713" s="10">
        <f>IFERROR(K4713/E4713,0)</f>
        <v/>
      </c>
      <c r="M4713">
        <f>YEAR(A4713)</f>
        <v/>
      </c>
      <c r="N4713">
        <f>"Q"&amp;ROUNDUP(MONTH(A4713)/3,0)</f>
        <v/>
      </c>
      <c r="O4713">
        <f>TEXT(A4713,"mmm")</f>
        <v/>
      </c>
    </row>
    <row r="4714">
      <c r="A4714" s="13" t="n">
        <v>45839</v>
      </c>
      <c r="B4714" t="inlineStr">
        <is>
          <t>South</t>
        </is>
      </c>
      <c r="C4714" t="inlineStr">
        <is>
          <t>Mobile App</t>
        </is>
      </c>
      <c r="D4714" t="inlineStr">
        <is>
          <t>Sports</t>
        </is>
      </c>
      <c r="E4714" t="n">
        <v>29299.78</v>
      </c>
      <c r="F4714" t="n">
        <v>19586.87</v>
      </c>
      <c r="G4714" t="n">
        <v>31630.31</v>
      </c>
      <c r="H4714" t="n">
        <v>16</v>
      </c>
      <c r="I4714" t="n">
        <v>13</v>
      </c>
      <c r="J4714" t="n">
        <v>3</v>
      </c>
      <c r="K4714">
        <f>E4714-F4714</f>
        <v/>
      </c>
      <c r="L4714" s="10">
        <f>IFERROR(K4714/E4714,0)</f>
        <v/>
      </c>
      <c r="M4714">
        <f>YEAR(A4714)</f>
        <v/>
      </c>
      <c r="N4714">
        <f>"Q"&amp;ROUNDUP(MONTH(A4714)/3,0)</f>
        <v/>
      </c>
      <c r="O4714">
        <f>TEXT(A4714,"mmm")</f>
        <v/>
      </c>
    </row>
    <row r="4715">
      <c r="A4715" s="13" t="n">
        <v>45839</v>
      </c>
      <c r="B4715" t="inlineStr">
        <is>
          <t>South</t>
        </is>
      </c>
      <c r="C4715" t="inlineStr">
        <is>
          <t>Mobile App</t>
        </is>
      </c>
      <c r="D4715" t="inlineStr">
        <is>
          <t>Unknown</t>
        </is>
      </c>
      <c r="E4715" t="n">
        <v>339.73</v>
      </c>
      <c r="F4715" t="n">
        <v>186.41</v>
      </c>
      <c r="G4715" t="n">
        <v>377.48</v>
      </c>
      <c r="H4715" t="n">
        <v>1</v>
      </c>
      <c r="I4715" t="n">
        <v>1</v>
      </c>
      <c r="J4715" t="n">
        <v>0</v>
      </c>
      <c r="K4715">
        <f>E4715-F4715</f>
        <v/>
      </c>
      <c r="L4715" s="10">
        <f>IFERROR(K4715/E4715,0)</f>
        <v/>
      </c>
      <c r="M4715">
        <f>YEAR(A4715)</f>
        <v/>
      </c>
      <c r="N4715">
        <f>"Q"&amp;ROUNDUP(MONTH(A4715)/3,0)</f>
        <v/>
      </c>
      <c r="O4715">
        <f>TEXT(A4715,"mmm")</f>
        <v/>
      </c>
    </row>
    <row r="4716">
      <c r="A4716" s="13" t="n">
        <v>45839</v>
      </c>
      <c r="B4716" t="inlineStr">
        <is>
          <t>South</t>
        </is>
      </c>
      <c r="C4716" t="inlineStr">
        <is>
          <t>Retail Store</t>
        </is>
      </c>
      <c r="D4716" t="inlineStr">
        <is>
          <t>Beauty</t>
        </is>
      </c>
      <c r="E4716" t="n">
        <v>12426.33</v>
      </c>
      <c r="F4716" t="n">
        <v>6862.58</v>
      </c>
      <c r="G4716" t="n">
        <v>12915.36</v>
      </c>
      <c r="H4716" t="n">
        <v>19</v>
      </c>
      <c r="I4716" t="n">
        <v>11</v>
      </c>
      <c r="J4716" t="n">
        <v>0</v>
      </c>
      <c r="K4716">
        <f>E4716-F4716</f>
        <v/>
      </c>
      <c r="L4716" s="10">
        <f>IFERROR(K4716/E4716,0)</f>
        <v/>
      </c>
      <c r="M4716">
        <f>YEAR(A4716)</f>
        <v/>
      </c>
      <c r="N4716">
        <f>"Q"&amp;ROUNDUP(MONTH(A4716)/3,0)</f>
        <v/>
      </c>
      <c r="O4716">
        <f>TEXT(A4716,"mmm")</f>
        <v/>
      </c>
    </row>
    <row r="4717">
      <c r="A4717" s="13" t="n">
        <v>45839</v>
      </c>
      <c r="B4717" t="inlineStr">
        <is>
          <t>South</t>
        </is>
      </c>
      <c r="C4717" t="inlineStr">
        <is>
          <t>Retail Store</t>
        </is>
      </c>
      <c r="D4717" t="inlineStr">
        <is>
          <t>Books</t>
        </is>
      </c>
      <c r="E4717" t="n">
        <v>4672.84</v>
      </c>
      <c r="F4717" t="n">
        <v>3329.79</v>
      </c>
      <c r="G4717" t="n">
        <v>4835.83</v>
      </c>
      <c r="H4717" t="n">
        <v>9</v>
      </c>
      <c r="I4717" t="n">
        <v>6</v>
      </c>
      <c r="J4717" t="n">
        <v>0</v>
      </c>
      <c r="K4717">
        <f>E4717-F4717</f>
        <v/>
      </c>
      <c r="L4717" s="10">
        <f>IFERROR(K4717/E4717,0)</f>
        <v/>
      </c>
      <c r="M4717">
        <f>YEAR(A4717)</f>
        <v/>
      </c>
      <c r="N4717">
        <f>"Q"&amp;ROUNDUP(MONTH(A4717)/3,0)</f>
        <v/>
      </c>
      <c r="O4717">
        <f>TEXT(A4717,"mmm")</f>
        <v/>
      </c>
    </row>
    <row r="4718">
      <c r="A4718" s="13" t="n">
        <v>45839</v>
      </c>
      <c r="B4718" t="inlineStr">
        <is>
          <t>South</t>
        </is>
      </c>
      <c r="C4718" t="inlineStr">
        <is>
          <t>Retail Store</t>
        </is>
      </c>
      <c r="D4718" t="inlineStr">
        <is>
          <t>Electronics</t>
        </is>
      </c>
      <c r="E4718" t="n">
        <v>259169.64</v>
      </c>
      <c r="F4718" t="n">
        <v>223944.08</v>
      </c>
      <c r="G4718" t="n">
        <v>274116.39</v>
      </c>
      <c r="H4718" t="n">
        <v>34</v>
      </c>
      <c r="I4718" t="n">
        <v>24</v>
      </c>
      <c r="J4718" t="n">
        <v>1</v>
      </c>
      <c r="K4718">
        <f>E4718-F4718</f>
        <v/>
      </c>
      <c r="L4718" s="10">
        <f>IFERROR(K4718/E4718,0)</f>
        <v/>
      </c>
      <c r="M4718">
        <f>YEAR(A4718)</f>
        <v/>
      </c>
      <c r="N4718">
        <f>"Q"&amp;ROUNDUP(MONTH(A4718)/3,0)</f>
        <v/>
      </c>
      <c r="O4718">
        <f>TEXT(A4718,"mmm")</f>
        <v/>
      </c>
    </row>
    <row r="4719">
      <c r="A4719" s="13" t="n">
        <v>45839</v>
      </c>
      <c r="B4719" t="inlineStr">
        <is>
          <t>South</t>
        </is>
      </c>
      <c r="C4719" t="inlineStr">
        <is>
          <t>Retail Store</t>
        </is>
      </c>
      <c r="D4719" t="inlineStr">
        <is>
          <t>Fashion</t>
        </is>
      </c>
      <c r="E4719" t="n">
        <v>34687.21</v>
      </c>
      <c r="F4719" t="n">
        <v>18447.45</v>
      </c>
      <c r="G4719" t="n">
        <v>35804.23</v>
      </c>
      <c r="H4719" t="n">
        <v>27</v>
      </c>
      <c r="I4719" t="n">
        <v>24</v>
      </c>
      <c r="J4719" t="n">
        <v>1</v>
      </c>
      <c r="K4719">
        <f>E4719-F4719</f>
        <v/>
      </c>
      <c r="L4719" s="10">
        <f>IFERROR(K4719/E4719,0)</f>
        <v/>
      </c>
      <c r="M4719">
        <f>YEAR(A4719)</f>
        <v/>
      </c>
      <c r="N4719">
        <f>"Q"&amp;ROUNDUP(MONTH(A4719)/3,0)</f>
        <v/>
      </c>
      <c r="O4719">
        <f>TEXT(A4719,"mmm")</f>
        <v/>
      </c>
    </row>
    <row r="4720">
      <c r="A4720" s="13" t="n">
        <v>45839</v>
      </c>
      <c r="B4720" t="inlineStr">
        <is>
          <t>South</t>
        </is>
      </c>
      <c r="C4720" t="inlineStr">
        <is>
          <t>Retail Store</t>
        </is>
      </c>
      <c r="D4720" t="inlineStr">
        <is>
          <t>Grocery</t>
        </is>
      </c>
      <c r="E4720" t="n">
        <v>23793.11</v>
      </c>
      <c r="F4720" t="n">
        <v>19351.1</v>
      </c>
      <c r="G4720" t="n">
        <v>24315.37</v>
      </c>
      <c r="H4720" t="n">
        <v>59</v>
      </c>
      <c r="I4720" t="n">
        <v>20</v>
      </c>
      <c r="J4720" t="n">
        <v>1</v>
      </c>
      <c r="K4720">
        <f>E4720-F4720</f>
        <v/>
      </c>
      <c r="L4720" s="10">
        <f>IFERROR(K4720/E4720,0)</f>
        <v/>
      </c>
      <c r="M4720">
        <f>YEAR(A4720)</f>
        <v/>
      </c>
      <c r="N4720">
        <f>"Q"&amp;ROUNDUP(MONTH(A4720)/3,0)</f>
        <v/>
      </c>
      <c r="O4720">
        <f>TEXT(A4720,"mmm")</f>
        <v/>
      </c>
    </row>
    <row r="4721">
      <c r="A4721" s="13" t="n">
        <v>45839</v>
      </c>
      <c r="B4721" t="inlineStr">
        <is>
          <t>South</t>
        </is>
      </c>
      <c r="C4721" t="inlineStr">
        <is>
          <t>Retail Store</t>
        </is>
      </c>
      <c r="D4721" t="inlineStr">
        <is>
          <t>Home &amp; Kitchen</t>
        </is>
      </c>
      <c r="E4721" t="n">
        <v>39766.43</v>
      </c>
      <c r="F4721" t="n">
        <v>25389.89</v>
      </c>
      <c r="G4721" t="n">
        <v>41296.56</v>
      </c>
      <c r="H4721" t="n">
        <v>19</v>
      </c>
      <c r="I4721" t="n">
        <v>15</v>
      </c>
      <c r="J4721" t="n">
        <v>1</v>
      </c>
      <c r="K4721">
        <f>E4721-F4721</f>
        <v/>
      </c>
      <c r="L4721" s="10">
        <f>IFERROR(K4721/E4721,0)</f>
        <v/>
      </c>
      <c r="M4721">
        <f>YEAR(A4721)</f>
        <v/>
      </c>
      <c r="N4721">
        <f>"Q"&amp;ROUNDUP(MONTH(A4721)/3,0)</f>
        <v/>
      </c>
      <c r="O4721">
        <f>TEXT(A4721,"mmm")</f>
        <v/>
      </c>
    </row>
    <row r="4722">
      <c r="A4722" s="13" t="n">
        <v>45839</v>
      </c>
      <c r="B4722" t="inlineStr">
        <is>
          <t>South</t>
        </is>
      </c>
      <c r="C4722" t="inlineStr">
        <is>
          <t>Retail Store</t>
        </is>
      </c>
      <c r="D4722" t="inlineStr">
        <is>
          <t>Sports</t>
        </is>
      </c>
      <c r="E4722" t="n">
        <v>4109.1</v>
      </c>
      <c r="F4722" t="n">
        <v>2602.05</v>
      </c>
      <c r="G4722" t="n">
        <v>4432.39</v>
      </c>
      <c r="H4722" t="n">
        <v>2</v>
      </c>
      <c r="I4722" t="n">
        <v>2</v>
      </c>
      <c r="J4722" t="n">
        <v>0</v>
      </c>
      <c r="K4722">
        <f>E4722-F4722</f>
        <v/>
      </c>
      <c r="L4722" s="10">
        <f>IFERROR(K4722/E4722,0)</f>
        <v/>
      </c>
      <c r="M4722">
        <f>YEAR(A4722)</f>
        <v/>
      </c>
      <c r="N4722">
        <f>"Q"&amp;ROUNDUP(MONTH(A4722)/3,0)</f>
        <v/>
      </c>
      <c r="O4722">
        <f>TEXT(A4722,"mmm")</f>
        <v/>
      </c>
    </row>
    <row r="4723">
      <c r="A4723" s="13" t="n">
        <v>45839</v>
      </c>
      <c r="B4723" t="inlineStr">
        <is>
          <t>South</t>
        </is>
      </c>
      <c r="C4723" t="inlineStr">
        <is>
          <t>Unknown</t>
        </is>
      </c>
      <c r="D4723" t="inlineStr">
        <is>
          <t>Electronics</t>
        </is>
      </c>
      <c r="E4723" t="n">
        <v>8721.049999999999</v>
      </c>
      <c r="F4723" t="n">
        <v>7868.8</v>
      </c>
      <c r="G4723" t="n">
        <v>9690.049999999999</v>
      </c>
      <c r="H4723" t="n">
        <v>1</v>
      </c>
      <c r="I4723" t="n">
        <v>1</v>
      </c>
      <c r="J4723" t="n">
        <v>0</v>
      </c>
      <c r="K4723">
        <f>E4723-F4723</f>
        <v/>
      </c>
      <c r="L4723" s="10">
        <f>IFERROR(K4723/E4723,0)</f>
        <v/>
      </c>
      <c r="M4723">
        <f>YEAR(A4723)</f>
        <v/>
      </c>
      <c r="N4723">
        <f>"Q"&amp;ROUNDUP(MONTH(A4723)/3,0)</f>
        <v/>
      </c>
      <c r="O4723">
        <f>TEXT(A4723,"mmm")</f>
        <v/>
      </c>
    </row>
    <row r="4724">
      <c r="A4724" s="13" t="n">
        <v>45839</v>
      </c>
      <c r="B4724" t="inlineStr">
        <is>
          <t>South</t>
        </is>
      </c>
      <c r="C4724" t="inlineStr">
        <is>
          <t>Unknown</t>
        </is>
      </c>
      <c r="D4724" t="inlineStr">
        <is>
          <t>Fashion</t>
        </is>
      </c>
      <c r="E4724" t="n">
        <v>18849.2</v>
      </c>
      <c r="F4724" t="n">
        <v>11807.16</v>
      </c>
      <c r="G4724" t="n">
        <v>23184.1</v>
      </c>
      <c r="H4724" t="n">
        <v>5</v>
      </c>
      <c r="I4724" t="n">
        <v>3</v>
      </c>
      <c r="J4724" t="n">
        <v>0</v>
      </c>
      <c r="K4724">
        <f>E4724-F4724</f>
        <v/>
      </c>
      <c r="L4724" s="10">
        <f>IFERROR(K4724/E4724,0)</f>
        <v/>
      </c>
      <c r="M4724">
        <f>YEAR(A4724)</f>
        <v/>
      </c>
      <c r="N4724">
        <f>"Q"&amp;ROUNDUP(MONTH(A4724)/3,0)</f>
        <v/>
      </c>
      <c r="O4724">
        <f>TEXT(A4724,"mmm")</f>
        <v/>
      </c>
    </row>
    <row r="4725">
      <c r="A4725" s="13" t="n">
        <v>45839</v>
      </c>
      <c r="B4725" t="inlineStr">
        <is>
          <t>South</t>
        </is>
      </c>
      <c r="C4725" t="inlineStr">
        <is>
          <t>Website</t>
        </is>
      </c>
      <c r="D4725" t="inlineStr">
        <is>
          <t>Beauty</t>
        </is>
      </c>
      <c r="E4725" t="n">
        <v>24382.81</v>
      </c>
      <c r="F4725" t="n">
        <v>13397.97</v>
      </c>
      <c r="G4725" t="n">
        <v>25962.7</v>
      </c>
      <c r="H4725" t="n">
        <v>36</v>
      </c>
      <c r="I4725" t="n">
        <v>29</v>
      </c>
      <c r="J4725" t="n">
        <v>0</v>
      </c>
      <c r="K4725">
        <f>E4725-F4725</f>
        <v/>
      </c>
      <c r="L4725" s="10">
        <f>IFERROR(K4725/E4725,0)</f>
        <v/>
      </c>
      <c r="M4725">
        <f>YEAR(A4725)</f>
        <v/>
      </c>
      <c r="N4725">
        <f>"Q"&amp;ROUNDUP(MONTH(A4725)/3,0)</f>
        <v/>
      </c>
      <c r="O4725">
        <f>TEXT(A4725,"mmm")</f>
        <v/>
      </c>
    </row>
    <row r="4726">
      <c r="A4726" s="13" t="n">
        <v>45839</v>
      </c>
      <c r="B4726" t="inlineStr">
        <is>
          <t>South</t>
        </is>
      </c>
      <c r="C4726" t="inlineStr">
        <is>
          <t>Website</t>
        </is>
      </c>
      <c r="D4726" t="inlineStr">
        <is>
          <t>Books</t>
        </is>
      </c>
      <c r="E4726" t="n">
        <v>13606.54</v>
      </c>
      <c r="F4726" t="n">
        <v>10008.72</v>
      </c>
      <c r="G4726" t="n">
        <v>14655.68</v>
      </c>
      <c r="H4726" t="n">
        <v>30</v>
      </c>
      <c r="I4726" t="n">
        <v>26</v>
      </c>
      <c r="J4726" t="n">
        <v>2</v>
      </c>
      <c r="K4726">
        <f>E4726-F4726</f>
        <v/>
      </c>
      <c r="L4726" s="10">
        <f>IFERROR(K4726/E4726,0)</f>
        <v/>
      </c>
      <c r="M4726">
        <f>YEAR(A4726)</f>
        <v/>
      </c>
      <c r="N4726">
        <f>"Q"&amp;ROUNDUP(MONTH(A4726)/3,0)</f>
        <v/>
      </c>
      <c r="O4726">
        <f>TEXT(A4726,"mmm")</f>
        <v/>
      </c>
    </row>
    <row r="4727">
      <c r="A4727" s="13" t="n">
        <v>45839</v>
      </c>
      <c r="B4727" t="inlineStr">
        <is>
          <t>South</t>
        </is>
      </c>
      <c r="C4727" t="inlineStr">
        <is>
          <t>Website</t>
        </is>
      </c>
      <c r="D4727" t="inlineStr">
        <is>
          <t>Electronics</t>
        </is>
      </c>
      <c r="E4727" t="n">
        <v>509962.25</v>
      </c>
      <c r="F4727" t="n">
        <v>457757.52</v>
      </c>
      <c r="G4727" t="n">
        <v>545311.35</v>
      </c>
      <c r="H4727" t="n">
        <v>49</v>
      </c>
      <c r="I4727" t="n">
        <v>36</v>
      </c>
      <c r="J4727" t="n">
        <v>4</v>
      </c>
      <c r="K4727">
        <f>E4727-F4727</f>
        <v/>
      </c>
      <c r="L4727" s="10">
        <f>IFERROR(K4727/E4727,0)</f>
        <v/>
      </c>
      <c r="M4727">
        <f>YEAR(A4727)</f>
        <v/>
      </c>
      <c r="N4727">
        <f>"Q"&amp;ROUNDUP(MONTH(A4727)/3,0)</f>
        <v/>
      </c>
      <c r="O4727">
        <f>TEXT(A4727,"mmm")</f>
        <v/>
      </c>
    </row>
    <row r="4728">
      <c r="A4728" s="13" t="n">
        <v>45839</v>
      </c>
      <c r="B4728" t="inlineStr">
        <is>
          <t>South</t>
        </is>
      </c>
      <c r="C4728" t="inlineStr">
        <is>
          <t>Website</t>
        </is>
      </c>
      <c r="D4728" t="inlineStr">
        <is>
          <t>Fashion</t>
        </is>
      </c>
      <c r="E4728" t="n">
        <v>128717.36</v>
      </c>
      <c r="F4728" t="n">
        <v>68685.41</v>
      </c>
      <c r="G4728" t="n">
        <v>138023.02</v>
      </c>
      <c r="H4728" t="n">
        <v>80</v>
      </c>
      <c r="I4728" t="n">
        <v>60</v>
      </c>
      <c r="J4728" t="n">
        <v>11</v>
      </c>
      <c r="K4728">
        <f>E4728-F4728</f>
        <v/>
      </c>
      <c r="L4728" s="10">
        <f>IFERROR(K4728/E4728,0)</f>
        <v/>
      </c>
      <c r="M4728">
        <f>YEAR(A4728)</f>
        <v/>
      </c>
      <c r="N4728">
        <f>"Q"&amp;ROUNDUP(MONTH(A4728)/3,0)</f>
        <v/>
      </c>
      <c r="O4728">
        <f>TEXT(A4728,"mmm")</f>
        <v/>
      </c>
    </row>
    <row r="4729">
      <c r="A4729" s="13" t="n">
        <v>45839</v>
      </c>
      <c r="B4729" t="inlineStr">
        <is>
          <t>South</t>
        </is>
      </c>
      <c r="C4729" t="inlineStr">
        <is>
          <t>Website</t>
        </is>
      </c>
      <c r="D4729" t="inlineStr">
        <is>
          <t>Grocery</t>
        </is>
      </c>
      <c r="E4729" t="n">
        <v>33180.88</v>
      </c>
      <c r="F4729" t="n">
        <v>27871.59</v>
      </c>
      <c r="G4729" t="n">
        <v>35923.14</v>
      </c>
      <c r="H4729" t="n">
        <v>77</v>
      </c>
      <c r="I4729" t="n">
        <v>33</v>
      </c>
      <c r="J4729" t="n">
        <v>0</v>
      </c>
      <c r="K4729">
        <f>E4729-F4729</f>
        <v/>
      </c>
      <c r="L4729" s="10">
        <f>IFERROR(K4729/E4729,0)</f>
        <v/>
      </c>
      <c r="M4729">
        <f>YEAR(A4729)</f>
        <v/>
      </c>
      <c r="N4729">
        <f>"Q"&amp;ROUNDUP(MONTH(A4729)/3,0)</f>
        <v/>
      </c>
      <c r="O4729">
        <f>TEXT(A4729,"mmm")</f>
        <v/>
      </c>
    </row>
    <row r="4730">
      <c r="A4730" s="13" t="n">
        <v>45839</v>
      </c>
      <c r="B4730" t="inlineStr">
        <is>
          <t>South</t>
        </is>
      </c>
      <c r="C4730" t="inlineStr">
        <is>
          <t>Website</t>
        </is>
      </c>
      <c r="D4730" t="inlineStr">
        <is>
          <t>Home &amp; Kitchen</t>
        </is>
      </c>
      <c r="E4730" t="n">
        <v>93807.74000000001</v>
      </c>
      <c r="F4730" t="n">
        <v>62577.67</v>
      </c>
      <c r="G4730" t="n">
        <v>100111.73</v>
      </c>
      <c r="H4730" t="n">
        <v>41</v>
      </c>
      <c r="I4730" t="n">
        <v>34</v>
      </c>
      <c r="J4730" t="n">
        <v>3</v>
      </c>
      <c r="K4730">
        <f>E4730-F4730</f>
        <v/>
      </c>
      <c r="L4730" s="10">
        <f>IFERROR(K4730/E4730,0)</f>
        <v/>
      </c>
      <c r="M4730">
        <f>YEAR(A4730)</f>
        <v/>
      </c>
      <c r="N4730">
        <f>"Q"&amp;ROUNDUP(MONTH(A4730)/3,0)</f>
        <v/>
      </c>
      <c r="O4730">
        <f>TEXT(A4730,"mmm")</f>
        <v/>
      </c>
    </row>
    <row r="4731">
      <c r="A4731" s="13" t="n">
        <v>45839</v>
      </c>
      <c r="B4731" t="inlineStr">
        <is>
          <t>South</t>
        </is>
      </c>
      <c r="C4731" t="inlineStr">
        <is>
          <t>Website</t>
        </is>
      </c>
      <c r="D4731" t="inlineStr">
        <is>
          <t>Sports</t>
        </is>
      </c>
      <c r="E4731" t="n">
        <v>39489.43</v>
      </c>
      <c r="F4731" t="n">
        <v>26143.07</v>
      </c>
      <c r="G4731" t="n">
        <v>42118.55</v>
      </c>
      <c r="H4731" t="n">
        <v>19</v>
      </c>
      <c r="I4731" t="n">
        <v>15</v>
      </c>
      <c r="J4731" t="n">
        <v>2</v>
      </c>
      <c r="K4731">
        <f>E4731-F4731</f>
        <v/>
      </c>
      <c r="L4731" s="10">
        <f>IFERROR(K4731/E4731,0)</f>
        <v/>
      </c>
      <c r="M4731">
        <f>YEAR(A4731)</f>
        <v/>
      </c>
      <c r="N4731">
        <f>"Q"&amp;ROUNDUP(MONTH(A4731)/3,0)</f>
        <v/>
      </c>
      <c r="O4731">
        <f>TEXT(A4731,"mmm")</f>
        <v/>
      </c>
    </row>
    <row r="4732">
      <c r="A4732" s="13" t="n">
        <v>45839</v>
      </c>
      <c r="B4732" t="inlineStr">
        <is>
          <t>West</t>
        </is>
      </c>
      <c r="C4732" t="inlineStr">
        <is>
          <t>Marketplace</t>
        </is>
      </c>
      <c r="D4732" t="inlineStr">
        <is>
          <t>Beauty</t>
        </is>
      </c>
      <c r="E4732" t="n">
        <v>20096.78</v>
      </c>
      <c r="F4732" t="n">
        <v>11283.07</v>
      </c>
      <c r="G4732" t="n">
        <v>22405.36</v>
      </c>
      <c r="H4732" t="n">
        <v>35</v>
      </c>
      <c r="I4732" t="n">
        <v>29</v>
      </c>
      <c r="J4732" t="n">
        <v>1</v>
      </c>
      <c r="K4732">
        <f>E4732-F4732</f>
        <v/>
      </c>
      <c r="L4732" s="10">
        <f>IFERROR(K4732/E4732,0)</f>
        <v/>
      </c>
      <c r="M4732">
        <f>YEAR(A4732)</f>
        <v/>
      </c>
      <c r="N4732">
        <f>"Q"&amp;ROUNDUP(MONTH(A4732)/3,0)</f>
        <v/>
      </c>
      <c r="O4732">
        <f>TEXT(A4732,"mmm")</f>
        <v/>
      </c>
    </row>
    <row r="4733">
      <c r="A4733" s="13" t="n">
        <v>45839</v>
      </c>
      <c r="B4733" t="inlineStr">
        <is>
          <t>West</t>
        </is>
      </c>
      <c r="C4733" t="inlineStr">
        <is>
          <t>Marketplace</t>
        </is>
      </c>
      <c r="D4733" t="inlineStr">
        <is>
          <t>Books</t>
        </is>
      </c>
      <c r="E4733" t="n">
        <v>12713.49</v>
      </c>
      <c r="F4733" t="n">
        <v>9089.969999999999</v>
      </c>
      <c r="G4733" t="n">
        <v>13631.4</v>
      </c>
      <c r="H4733" t="n">
        <v>27</v>
      </c>
      <c r="I4733" t="n">
        <v>20</v>
      </c>
      <c r="J4733" t="n">
        <v>1</v>
      </c>
      <c r="K4733">
        <f>E4733-F4733</f>
        <v/>
      </c>
      <c r="L4733" s="10">
        <f>IFERROR(K4733/E4733,0)</f>
        <v/>
      </c>
      <c r="M4733">
        <f>YEAR(A4733)</f>
        <v/>
      </c>
      <c r="N4733">
        <f>"Q"&amp;ROUNDUP(MONTH(A4733)/3,0)</f>
        <v/>
      </c>
      <c r="O4733">
        <f>TEXT(A4733,"mmm")</f>
        <v/>
      </c>
    </row>
    <row r="4734">
      <c r="A4734" s="13" t="n">
        <v>45839</v>
      </c>
      <c r="B4734" t="inlineStr">
        <is>
          <t>West</t>
        </is>
      </c>
      <c r="C4734" t="inlineStr">
        <is>
          <t>Marketplace</t>
        </is>
      </c>
      <c r="D4734" t="inlineStr">
        <is>
          <t>Electronics</t>
        </is>
      </c>
      <c r="E4734" t="n">
        <v>430997.25</v>
      </c>
      <c r="F4734" t="n">
        <v>404450.39</v>
      </c>
      <c r="G4734" t="n">
        <v>488159.61</v>
      </c>
      <c r="H4734" t="n">
        <v>39</v>
      </c>
      <c r="I4734" t="n">
        <v>33</v>
      </c>
      <c r="J4734" t="n">
        <v>5</v>
      </c>
      <c r="K4734">
        <f>E4734-F4734</f>
        <v/>
      </c>
      <c r="L4734" s="10">
        <f>IFERROR(K4734/E4734,0)</f>
        <v/>
      </c>
      <c r="M4734">
        <f>YEAR(A4734)</f>
        <v/>
      </c>
      <c r="N4734">
        <f>"Q"&amp;ROUNDUP(MONTH(A4734)/3,0)</f>
        <v/>
      </c>
      <c r="O4734">
        <f>TEXT(A4734,"mmm")</f>
        <v/>
      </c>
    </row>
    <row r="4735">
      <c r="A4735" s="13" t="n">
        <v>45839</v>
      </c>
      <c r="B4735" t="inlineStr">
        <is>
          <t>West</t>
        </is>
      </c>
      <c r="C4735" t="inlineStr">
        <is>
          <t>Marketplace</t>
        </is>
      </c>
      <c r="D4735" t="inlineStr">
        <is>
          <t>Fashion</t>
        </is>
      </c>
      <c r="E4735" t="n">
        <v>80805.39</v>
      </c>
      <c r="F4735" t="n">
        <v>44486.36</v>
      </c>
      <c r="G4735" t="n">
        <v>91374.7</v>
      </c>
      <c r="H4735" t="n">
        <v>49</v>
      </c>
      <c r="I4735" t="n">
        <v>41</v>
      </c>
      <c r="J4735" t="n">
        <v>10</v>
      </c>
      <c r="K4735">
        <f>E4735-F4735</f>
        <v/>
      </c>
      <c r="L4735" s="10">
        <f>IFERROR(K4735/E4735,0)</f>
        <v/>
      </c>
      <c r="M4735">
        <f>YEAR(A4735)</f>
        <v/>
      </c>
      <c r="N4735">
        <f>"Q"&amp;ROUNDUP(MONTH(A4735)/3,0)</f>
        <v/>
      </c>
      <c r="O4735">
        <f>TEXT(A4735,"mmm")</f>
        <v/>
      </c>
    </row>
    <row r="4736">
      <c r="A4736" s="13" t="n">
        <v>45839</v>
      </c>
      <c r="B4736" t="inlineStr">
        <is>
          <t>West</t>
        </is>
      </c>
      <c r="C4736" t="inlineStr">
        <is>
          <t>Marketplace</t>
        </is>
      </c>
      <c r="D4736" t="inlineStr">
        <is>
          <t>Grocery</t>
        </is>
      </c>
      <c r="E4736" t="n">
        <v>34269.89</v>
      </c>
      <c r="F4736" t="n">
        <v>29323.66</v>
      </c>
      <c r="G4736" t="n">
        <v>37844.13</v>
      </c>
      <c r="H4736" t="n">
        <v>91</v>
      </c>
      <c r="I4736" t="n">
        <v>41</v>
      </c>
      <c r="J4736" t="n">
        <v>0</v>
      </c>
      <c r="K4736">
        <f>E4736-F4736</f>
        <v/>
      </c>
      <c r="L4736" s="10">
        <f>IFERROR(K4736/E4736,0)</f>
        <v/>
      </c>
      <c r="M4736">
        <f>YEAR(A4736)</f>
        <v/>
      </c>
      <c r="N4736">
        <f>"Q"&amp;ROUNDUP(MONTH(A4736)/3,0)</f>
        <v/>
      </c>
      <c r="O4736">
        <f>TEXT(A4736,"mmm")</f>
        <v/>
      </c>
    </row>
    <row r="4737">
      <c r="A4737" s="13" t="n">
        <v>45839</v>
      </c>
      <c r="B4737" t="inlineStr">
        <is>
          <t>West</t>
        </is>
      </c>
      <c r="C4737" t="inlineStr">
        <is>
          <t>Marketplace</t>
        </is>
      </c>
      <c r="D4737" t="inlineStr">
        <is>
          <t>Home &amp; Kitchen</t>
        </is>
      </c>
      <c r="E4737" t="n">
        <v>90278.19</v>
      </c>
      <c r="F4737" t="n">
        <v>64218.47</v>
      </c>
      <c r="G4737" t="n">
        <v>101032.22</v>
      </c>
      <c r="H4737" t="n">
        <v>40</v>
      </c>
      <c r="I4737" t="n">
        <v>28</v>
      </c>
      <c r="J4737" t="n">
        <v>2</v>
      </c>
      <c r="K4737">
        <f>E4737-F4737</f>
        <v/>
      </c>
      <c r="L4737" s="10">
        <f>IFERROR(K4737/E4737,0)</f>
        <v/>
      </c>
      <c r="M4737">
        <f>YEAR(A4737)</f>
        <v/>
      </c>
      <c r="N4737">
        <f>"Q"&amp;ROUNDUP(MONTH(A4737)/3,0)</f>
        <v/>
      </c>
      <c r="O4737">
        <f>TEXT(A4737,"mmm")</f>
        <v/>
      </c>
    </row>
    <row r="4738">
      <c r="A4738" s="13" t="n">
        <v>45839</v>
      </c>
      <c r="B4738" t="inlineStr">
        <is>
          <t>West</t>
        </is>
      </c>
      <c r="C4738" t="inlineStr">
        <is>
          <t>Marketplace</t>
        </is>
      </c>
      <c r="D4738" t="inlineStr">
        <is>
          <t>Sports</t>
        </is>
      </c>
      <c r="E4738" t="n">
        <v>47842.22</v>
      </c>
      <c r="F4738" t="n">
        <v>33112.55</v>
      </c>
      <c r="G4738" t="n">
        <v>53440.76</v>
      </c>
      <c r="H4738" t="n">
        <v>21</v>
      </c>
      <c r="I4738" t="n">
        <v>16</v>
      </c>
      <c r="J4738" t="n">
        <v>2</v>
      </c>
      <c r="K4738">
        <f>E4738-F4738</f>
        <v/>
      </c>
      <c r="L4738" s="10">
        <f>IFERROR(K4738/E4738,0)</f>
        <v/>
      </c>
      <c r="M4738">
        <f>YEAR(A4738)</f>
        <v/>
      </c>
      <c r="N4738">
        <f>"Q"&amp;ROUNDUP(MONTH(A4738)/3,0)</f>
        <v/>
      </c>
      <c r="O4738">
        <f>TEXT(A4738,"mmm")</f>
        <v/>
      </c>
    </row>
    <row r="4739">
      <c r="A4739" s="13" t="n">
        <v>45839</v>
      </c>
      <c r="B4739" t="inlineStr">
        <is>
          <t>West</t>
        </is>
      </c>
      <c r="C4739" t="inlineStr">
        <is>
          <t>Mobile App</t>
        </is>
      </c>
      <c r="D4739" t="inlineStr">
        <is>
          <t>Beauty</t>
        </is>
      </c>
      <c r="E4739" t="n">
        <v>36422.27</v>
      </c>
      <c r="F4739" t="n">
        <v>20265.53</v>
      </c>
      <c r="G4739" t="n">
        <v>39397.25</v>
      </c>
      <c r="H4739" t="n">
        <v>65</v>
      </c>
      <c r="I4739" t="n">
        <v>49</v>
      </c>
      <c r="J4739" t="n">
        <v>3</v>
      </c>
      <c r="K4739">
        <f>E4739-F4739</f>
        <v/>
      </c>
      <c r="L4739" s="10">
        <f>IFERROR(K4739/E4739,0)</f>
        <v/>
      </c>
      <c r="M4739">
        <f>YEAR(A4739)</f>
        <v/>
      </c>
      <c r="N4739">
        <f>"Q"&amp;ROUNDUP(MONTH(A4739)/3,0)</f>
        <v/>
      </c>
      <c r="O4739">
        <f>TEXT(A4739,"mmm")</f>
        <v/>
      </c>
    </row>
    <row r="4740">
      <c r="A4740" s="13" t="n">
        <v>45839</v>
      </c>
      <c r="B4740" t="inlineStr">
        <is>
          <t>West</t>
        </is>
      </c>
      <c r="C4740" t="inlineStr">
        <is>
          <t>Mobile App</t>
        </is>
      </c>
      <c r="D4740" t="inlineStr">
        <is>
          <t>Books</t>
        </is>
      </c>
      <c r="E4740" t="n">
        <v>18494.49</v>
      </c>
      <c r="F4740" t="n">
        <v>13509.68</v>
      </c>
      <c r="G4740" t="n">
        <v>19771.58</v>
      </c>
      <c r="H4740" t="n">
        <v>40</v>
      </c>
      <c r="I4740" t="n">
        <v>32</v>
      </c>
      <c r="J4740" t="n">
        <v>1</v>
      </c>
      <c r="K4740">
        <f>E4740-F4740</f>
        <v/>
      </c>
      <c r="L4740" s="10">
        <f>IFERROR(K4740/E4740,0)</f>
        <v/>
      </c>
      <c r="M4740">
        <f>YEAR(A4740)</f>
        <v/>
      </c>
      <c r="N4740">
        <f>"Q"&amp;ROUNDUP(MONTH(A4740)/3,0)</f>
        <v/>
      </c>
      <c r="O4740">
        <f>TEXT(A4740,"mmm")</f>
        <v/>
      </c>
    </row>
    <row r="4741">
      <c r="A4741" s="13" t="n">
        <v>45839</v>
      </c>
      <c r="B4741" t="inlineStr">
        <is>
          <t>West</t>
        </is>
      </c>
      <c r="C4741" t="inlineStr">
        <is>
          <t>Mobile App</t>
        </is>
      </c>
      <c r="D4741" t="inlineStr">
        <is>
          <t>Electronics</t>
        </is>
      </c>
      <c r="E4741" t="n">
        <v>723743.1800000001</v>
      </c>
      <c r="F4741" t="n">
        <v>646110.3</v>
      </c>
      <c r="G4741" t="n">
        <v>771231.61</v>
      </c>
      <c r="H4741" t="n">
        <v>73</v>
      </c>
      <c r="I4741" t="n">
        <v>55</v>
      </c>
      <c r="J4741" t="n">
        <v>5</v>
      </c>
      <c r="K4741">
        <f>E4741-F4741</f>
        <v/>
      </c>
      <c r="L4741" s="10">
        <f>IFERROR(K4741/E4741,0)</f>
        <v/>
      </c>
      <c r="M4741">
        <f>YEAR(A4741)</f>
        <v/>
      </c>
      <c r="N4741">
        <f>"Q"&amp;ROUNDUP(MONTH(A4741)/3,0)</f>
        <v/>
      </c>
      <c r="O4741">
        <f>TEXT(A4741,"mmm")</f>
        <v/>
      </c>
    </row>
    <row r="4742">
      <c r="A4742" s="13" t="n">
        <v>45839</v>
      </c>
      <c r="B4742" t="inlineStr">
        <is>
          <t>West</t>
        </is>
      </c>
      <c r="C4742" t="inlineStr">
        <is>
          <t>Mobile App</t>
        </is>
      </c>
      <c r="D4742" t="inlineStr">
        <is>
          <t>Fashion</t>
        </is>
      </c>
      <c r="E4742" t="n">
        <v>130999.96</v>
      </c>
      <c r="F4742" t="n">
        <v>71668.92</v>
      </c>
      <c r="G4742" t="n">
        <v>142785.25</v>
      </c>
      <c r="H4742" t="n">
        <v>97</v>
      </c>
      <c r="I4742" t="n">
        <v>77</v>
      </c>
      <c r="J4742" t="n">
        <v>11</v>
      </c>
      <c r="K4742">
        <f>E4742-F4742</f>
        <v/>
      </c>
      <c r="L4742" s="10">
        <f>IFERROR(K4742/E4742,0)</f>
        <v/>
      </c>
      <c r="M4742">
        <f>YEAR(A4742)</f>
        <v/>
      </c>
      <c r="N4742">
        <f>"Q"&amp;ROUNDUP(MONTH(A4742)/3,0)</f>
        <v/>
      </c>
      <c r="O4742">
        <f>TEXT(A4742,"mmm")</f>
        <v/>
      </c>
    </row>
    <row r="4743">
      <c r="A4743" s="13" t="n">
        <v>45839</v>
      </c>
      <c r="B4743" t="inlineStr">
        <is>
          <t>West</t>
        </is>
      </c>
      <c r="C4743" t="inlineStr">
        <is>
          <t>Mobile App</t>
        </is>
      </c>
      <c r="D4743" t="inlineStr">
        <is>
          <t>Grocery</t>
        </is>
      </c>
      <c r="E4743" t="n">
        <v>42840.88</v>
      </c>
      <c r="F4743" t="n">
        <v>35672.36</v>
      </c>
      <c r="G4743" t="n">
        <v>46371.39</v>
      </c>
      <c r="H4743" t="n">
        <v>97</v>
      </c>
      <c r="I4743" t="n">
        <v>38</v>
      </c>
      <c r="J4743" t="n">
        <v>0</v>
      </c>
      <c r="K4743">
        <f>E4743-F4743</f>
        <v/>
      </c>
      <c r="L4743" s="10">
        <f>IFERROR(K4743/E4743,0)</f>
        <v/>
      </c>
      <c r="M4743">
        <f>YEAR(A4743)</f>
        <v/>
      </c>
      <c r="N4743">
        <f>"Q"&amp;ROUNDUP(MONTH(A4743)/3,0)</f>
        <v/>
      </c>
      <c r="O4743">
        <f>TEXT(A4743,"mmm")</f>
        <v/>
      </c>
    </row>
    <row r="4744">
      <c r="A4744" s="13" t="n">
        <v>45839</v>
      </c>
      <c r="B4744" t="inlineStr">
        <is>
          <t>West</t>
        </is>
      </c>
      <c r="C4744" t="inlineStr">
        <is>
          <t>Mobile App</t>
        </is>
      </c>
      <c r="D4744" t="inlineStr">
        <is>
          <t>Home &amp; Kitchen</t>
        </is>
      </c>
      <c r="E4744" t="n">
        <v>136394.27</v>
      </c>
      <c r="F4744" t="n">
        <v>92200.53999999999</v>
      </c>
      <c r="G4744" t="n">
        <v>147574.51</v>
      </c>
      <c r="H4744" t="n">
        <v>59</v>
      </c>
      <c r="I4744" t="n">
        <v>48</v>
      </c>
      <c r="J4744" t="n">
        <v>4</v>
      </c>
      <c r="K4744">
        <f>E4744-F4744</f>
        <v/>
      </c>
      <c r="L4744" s="10">
        <f>IFERROR(K4744/E4744,0)</f>
        <v/>
      </c>
      <c r="M4744">
        <f>YEAR(A4744)</f>
        <v/>
      </c>
      <c r="N4744">
        <f>"Q"&amp;ROUNDUP(MONTH(A4744)/3,0)</f>
        <v/>
      </c>
      <c r="O4744">
        <f>TEXT(A4744,"mmm")</f>
        <v/>
      </c>
    </row>
    <row r="4745">
      <c r="A4745" s="13" t="n">
        <v>45839</v>
      </c>
      <c r="B4745" t="inlineStr">
        <is>
          <t>West</t>
        </is>
      </c>
      <c r="C4745" t="inlineStr">
        <is>
          <t>Mobile App</t>
        </is>
      </c>
      <c r="D4745" t="inlineStr">
        <is>
          <t>Sports</t>
        </is>
      </c>
      <c r="E4745" t="n">
        <v>62781.79</v>
      </c>
      <c r="F4745" t="n">
        <v>41366.52</v>
      </c>
      <c r="G4745" t="n">
        <v>66727.13</v>
      </c>
      <c r="H4745" t="n">
        <v>27</v>
      </c>
      <c r="I4745" t="n">
        <v>21</v>
      </c>
      <c r="J4745" t="n">
        <v>0</v>
      </c>
      <c r="K4745">
        <f>E4745-F4745</f>
        <v/>
      </c>
      <c r="L4745" s="10">
        <f>IFERROR(K4745/E4745,0)</f>
        <v/>
      </c>
      <c r="M4745">
        <f>YEAR(A4745)</f>
        <v/>
      </c>
      <c r="N4745">
        <f>"Q"&amp;ROUNDUP(MONTH(A4745)/3,0)</f>
        <v/>
      </c>
      <c r="O4745">
        <f>TEXT(A4745,"mmm")</f>
        <v/>
      </c>
    </row>
    <row r="4746">
      <c r="A4746" s="13" t="n">
        <v>45839</v>
      </c>
      <c r="B4746" t="inlineStr">
        <is>
          <t>West</t>
        </is>
      </c>
      <c r="C4746" t="inlineStr">
        <is>
          <t>Retail Store</t>
        </is>
      </c>
      <c r="D4746" t="inlineStr">
        <is>
          <t>Beauty</t>
        </is>
      </c>
      <c r="E4746" t="n">
        <v>8637.92</v>
      </c>
      <c r="F4746" t="n">
        <v>4658.51</v>
      </c>
      <c r="G4746" t="n">
        <v>8793.4</v>
      </c>
      <c r="H4746" t="n">
        <v>10</v>
      </c>
      <c r="I4746" t="n">
        <v>9</v>
      </c>
      <c r="J4746" t="n">
        <v>0</v>
      </c>
      <c r="K4746">
        <f>E4746-F4746</f>
        <v/>
      </c>
      <c r="L4746" s="10">
        <f>IFERROR(K4746/E4746,0)</f>
        <v/>
      </c>
      <c r="M4746">
        <f>YEAR(A4746)</f>
        <v/>
      </c>
      <c r="N4746">
        <f>"Q"&amp;ROUNDUP(MONTH(A4746)/3,0)</f>
        <v/>
      </c>
      <c r="O4746">
        <f>TEXT(A4746,"mmm")</f>
        <v/>
      </c>
    </row>
    <row r="4747">
      <c r="A4747" s="13" t="n">
        <v>45839</v>
      </c>
      <c r="B4747" t="inlineStr">
        <is>
          <t>West</t>
        </is>
      </c>
      <c r="C4747" t="inlineStr">
        <is>
          <t>Retail Store</t>
        </is>
      </c>
      <c r="D4747" t="inlineStr">
        <is>
          <t>Books</t>
        </is>
      </c>
      <c r="E4747" t="n">
        <v>6390.16</v>
      </c>
      <c r="F4747" t="n">
        <v>4576.26</v>
      </c>
      <c r="G4747" t="n">
        <v>6725.4</v>
      </c>
      <c r="H4747" t="n">
        <v>12</v>
      </c>
      <c r="I4747" t="n">
        <v>10</v>
      </c>
      <c r="J4747" t="n">
        <v>0</v>
      </c>
      <c r="K4747">
        <f>E4747-F4747</f>
        <v/>
      </c>
      <c r="L4747" s="10">
        <f>IFERROR(K4747/E4747,0)</f>
        <v/>
      </c>
      <c r="M4747">
        <f>YEAR(A4747)</f>
        <v/>
      </c>
      <c r="N4747">
        <f>"Q"&amp;ROUNDUP(MONTH(A4747)/3,0)</f>
        <v/>
      </c>
      <c r="O4747">
        <f>TEXT(A4747,"mmm")</f>
        <v/>
      </c>
    </row>
    <row r="4748">
      <c r="A4748" s="13" t="n">
        <v>45839</v>
      </c>
      <c r="B4748" t="inlineStr">
        <is>
          <t>West</t>
        </is>
      </c>
      <c r="C4748" t="inlineStr">
        <is>
          <t>Retail Store</t>
        </is>
      </c>
      <c r="D4748" t="inlineStr">
        <is>
          <t>Electronics</t>
        </is>
      </c>
      <c r="E4748" t="n">
        <v>468887.05</v>
      </c>
      <c r="F4748" t="n">
        <v>417207.96</v>
      </c>
      <c r="G4748" t="n">
        <v>490394.2</v>
      </c>
      <c r="H4748" t="n">
        <v>33</v>
      </c>
      <c r="I4748" t="n">
        <v>25</v>
      </c>
      <c r="J4748" t="n">
        <v>1</v>
      </c>
      <c r="K4748">
        <f>E4748-F4748</f>
        <v/>
      </c>
      <c r="L4748" s="10">
        <f>IFERROR(K4748/E4748,0)</f>
        <v/>
      </c>
      <c r="M4748">
        <f>YEAR(A4748)</f>
        <v/>
      </c>
      <c r="N4748">
        <f>"Q"&amp;ROUNDUP(MONTH(A4748)/3,0)</f>
        <v/>
      </c>
      <c r="O4748">
        <f>TEXT(A4748,"mmm")</f>
        <v/>
      </c>
    </row>
    <row r="4749">
      <c r="A4749" s="13" t="n">
        <v>45839</v>
      </c>
      <c r="B4749" t="inlineStr">
        <is>
          <t>West</t>
        </is>
      </c>
      <c r="C4749" t="inlineStr">
        <is>
          <t>Retail Store</t>
        </is>
      </c>
      <c r="D4749" t="inlineStr">
        <is>
          <t>Fashion</t>
        </is>
      </c>
      <c r="E4749" t="n">
        <v>63925.8</v>
      </c>
      <c r="F4749" t="n">
        <v>31332.41</v>
      </c>
      <c r="G4749" t="n">
        <v>65901.89</v>
      </c>
      <c r="H4749" t="n">
        <v>40</v>
      </c>
      <c r="I4749" t="n">
        <v>35</v>
      </c>
      <c r="J4749" t="n">
        <v>2</v>
      </c>
      <c r="K4749">
        <f>E4749-F4749</f>
        <v/>
      </c>
      <c r="L4749" s="10">
        <f>IFERROR(K4749/E4749,0)</f>
        <v/>
      </c>
      <c r="M4749">
        <f>YEAR(A4749)</f>
        <v/>
      </c>
      <c r="N4749">
        <f>"Q"&amp;ROUNDUP(MONTH(A4749)/3,0)</f>
        <v/>
      </c>
      <c r="O4749">
        <f>TEXT(A4749,"mmm")</f>
        <v/>
      </c>
    </row>
    <row r="4750">
      <c r="A4750" s="13" t="n">
        <v>45839</v>
      </c>
      <c r="B4750" t="inlineStr">
        <is>
          <t>West</t>
        </is>
      </c>
      <c r="C4750" t="inlineStr">
        <is>
          <t>Retail Store</t>
        </is>
      </c>
      <c r="D4750" t="inlineStr">
        <is>
          <t>Grocery</t>
        </is>
      </c>
      <c r="E4750" t="n">
        <v>32830.55</v>
      </c>
      <c r="F4750" t="n">
        <v>26905.7</v>
      </c>
      <c r="G4750" t="n">
        <v>34162.24</v>
      </c>
      <c r="H4750" t="n">
        <v>75</v>
      </c>
      <c r="I4750" t="n">
        <v>25</v>
      </c>
      <c r="J4750" t="n">
        <v>1</v>
      </c>
      <c r="K4750">
        <f>E4750-F4750</f>
        <v/>
      </c>
      <c r="L4750" s="10">
        <f>IFERROR(K4750/E4750,0)</f>
        <v/>
      </c>
      <c r="M4750">
        <f>YEAR(A4750)</f>
        <v/>
      </c>
      <c r="N4750">
        <f>"Q"&amp;ROUNDUP(MONTH(A4750)/3,0)</f>
        <v/>
      </c>
      <c r="O4750">
        <f>TEXT(A4750,"mmm")</f>
        <v/>
      </c>
    </row>
    <row r="4751">
      <c r="A4751" s="13" t="n">
        <v>45839</v>
      </c>
      <c r="B4751" t="inlineStr">
        <is>
          <t>West</t>
        </is>
      </c>
      <c r="C4751" t="inlineStr">
        <is>
          <t>Retail Store</t>
        </is>
      </c>
      <c r="D4751" t="inlineStr">
        <is>
          <t>Home &amp; Kitchen</t>
        </is>
      </c>
      <c r="E4751" t="n">
        <v>50795.49</v>
      </c>
      <c r="F4751" t="n">
        <v>32799.42</v>
      </c>
      <c r="G4751" t="n">
        <v>51454.91</v>
      </c>
      <c r="H4751" t="n">
        <v>17</v>
      </c>
      <c r="I4751" t="n">
        <v>13</v>
      </c>
      <c r="J4751" t="n">
        <v>0</v>
      </c>
      <c r="K4751">
        <f>E4751-F4751</f>
        <v/>
      </c>
      <c r="L4751" s="10">
        <f>IFERROR(K4751/E4751,0)</f>
        <v/>
      </c>
      <c r="M4751">
        <f>YEAR(A4751)</f>
        <v/>
      </c>
      <c r="N4751">
        <f>"Q"&amp;ROUNDUP(MONTH(A4751)/3,0)</f>
        <v/>
      </c>
      <c r="O4751">
        <f>TEXT(A4751,"mmm")</f>
        <v/>
      </c>
    </row>
    <row r="4752">
      <c r="A4752" s="13" t="n">
        <v>45839</v>
      </c>
      <c r="B4752" t="inlineStr">
        <is>
          <t>West</t>
        </is>
      </c>
      <c r="C4752" t="inlineStr">
        <is>
          <t>Retail Store</t>
        </is>
      </c>
      <c r="D4752" t="inlineStr">
        <is>
          <t>Sports</t>
        </is>
      </c>
      <c r="E4752" t="n">
        <v>30595.11</v>
      </c>
      <c r="F4752" t="n">
        <v>19555.56</v>
      </c>
      <c r="G4752" t="n">
        <v>31991.56</v>
      </c>
      <c r="H4752" t="n">
        <v>12</v>
      </c>
      <c r="I4752" t="n">
        <v>11</v>
      </c>
      <c r="J4752" t="n">
        <v>0</v>
      </c>
      <c r="K4752">
        <f>E4752-F4752</f>
        <v/>
      </c>
      <c r="L4752" s="10">
        <f>IFERROR(K4752/E4752,0)</f>
        <v/>
      </c>
      <c r="M4752">
        <f>YEAR(A4752)</f>
        <v/>
      </c>
      <c r="N4752">
        <f>"Q"&amp;ROUNDUP(MONTH(A4752)/3,0)</f>
        <v/>
      </c>
      <c r="O4752">
        <f>TEXT(A4752,"mmm")</f>
        <v/>
      </c>
    </row>
    <row r="4753">
      <c r="A4753" s="13" t="n">
        <v>45839</v>
      </c>
      <c r="B4753" t="inlineStr">
        <is>
          <t>West</t>
        </is>
      </c>
      <c r="C4753" t="inlineStr">
        <is>
          <t>Unknown</t>
        </is>
      </c>
      <c r="D4753" t="inlineStr">
        <is>
          <t>Beauty</t>
        </is>
      </c>
      <c r="E4753" t="n">
        <v>1317.65</v>
      </c>
      <c r="F4753" t="n">
        <v>762.5599999999999</v>
      </c>
      <c r="G4753" t="n">
        <v>1402.83</v>
      </c>
      <c r="H4753" t="n">
        <v>3</v>
      </c>
      <c r="I4753" t="n">
        <v>3</v>
      </c>
      <c r="J4753" t="n">
        <v>0</v>
      </c>
      <c r="K4753">
        <f>E4753-F4753</f>
        <v/>
      </c>
      <c r="L4753" s="10">
        <f>IFERROR(K4753/E4753,0)</f>
        <v/>
      </c>
      <c r="M4753">
        <f>YEAR(A4753)</f>
        <v/>
      </c>
      <c r="N4753">
        <f>"Q"&amp;ROUNDUP(MONTH(A4753)/3,0)</f>
        <v/>
      </c>
      <c r="O4753">
        <f>TEXT(A4753,"mmm")</f>
        <v/>
      </c>
    </row>
    <row r="4754">
      <c r="A4754" s="13" t="n">
        <v>45839</v>
      </c>
      <c r="B4754" t="inlineStr">
        <is>
          <t>West</t>
        </is>
      </c>
      <c r="C4754" t="inlineStr">
        <is>
          <t>Unknown</t>
        </is>
      </c>
      <c r="D4754" t="inlineStr">
        <is>
          <t>Electronics</t>
        </is>
      </c>
      <c r="E4754" t="n">
        <v>6540.54</v>
      </c>
      <c r="F4754" t="n">
        <v>5780.1</v>
      </c>
      <c r="G4754" t="n">
        <v>7267.27</v>
      </c>
      <c r="H4754" t="n">
        <v>1</v>
      </c>
      <c r="I4754" t="n">
        <v>1</v>
      </c>
      <c r="J4754" t="n">
        <v>0</v>
      </c>
      <c r="K4754">
        <f>E4754-F4754</f>
        <v/>
      </c>
      <c r="L4754" s="10">
        <f>IFERROR(K4754/E4754,0)</f>
        <v/>
      </c>
      <c r="M4754">
        <f>YEAR(A4754)</f>
        <v/>
      </c>
      <c r="N4754">
        <f>"Q"&amp;ROUNDUP(MONTH(A4754)/3,0)</f>
        <v/>
      </c>
      <c r="O4754">
        <f>TEXT(A4754,"mmm")</f>
        <v/>
      </c>
    </row>
    <row r="4755">
      <c r="A4755" s="13" t="n">
        <v>45839</v>
      </c>
      <c r="B4755" t="inlineStr">
        <is>
          <t>West</t>
        </is>
      </c>
      <c r="C4755" t="inlineStr">
        <is>
          <t>Unknown</t>
        </is>
      </c>
      <c r="D4755" t="inlineStr">
        <is>
          <t>Grocery</t>
        </is>
      </c>
      <c r="E4755" t="n">
        <v>3878.24</v>
      </c>
      <c r="F4755" t="n">
        <v>3226.6</v>
      </c>
      <c r="G4755" t="n">
        <v>4143.59</v>
      </c>
      <c r="H4755" t="n">
        <v>9</v>
      </c>
      <c r="I4755" t="n">
        <v>3</v>
      </c>
      <c r="J4755" t="n">
        <v>0</v>
      </c>
      <c r="K4755">
        <f>E4755-F4755</f>
        <v/>
      </c>
      <c r="L4755" s="10">
        <f>IFERROR(K4755/E4755,0)</f>
        <v/>
      </c>
      <c r="M4755">
        <f>YEAR(A4755)</f>
        <v/>
      </c>
      <c r="N4755">
        <f>"Q"&amp;ROUNDUP(MONTH(A4755)/3,0)</f>
        <v/>
      </c>
      <c r="O4755">
        <f>TEXT(A4755,"mmm")</f>
        <v/>
      </c>
    </row>
    <row r="4756">
      <c r="A4756" s="13" t="n">
        <v>45839</v>
      </c>
      <c r="B4756" t="inlineStr">
        <is>
          <t>West</t>
        </is>
      </c>
      <c r="C4756" t="inlineStr">
        <is>
          <t>Unknown</t>
        </is>
      </c>
      <c r="D4756" t="inlineStr">
        <is>
          <t>Home &amp; Kitchen</t>
        </is>
      </c>
      <c r="E4756" t="n">
        <v>7313.08</v>
      </c>
      <c r="F4756" t="n">
        <v>4780.19</v>
      </c>
      <c r="G4756" t="n">
        <v>7911.91</v>
      </c>
      <c r="H4756" t="n">
        <v>5</v>
      </c>
      <c r="I4756" t="n">
        <v>3</v>
      </c>
      <c r="J4756" t="n">
        <v>1</v>
      </c>
      <c r="K4756">
        <f>E4756-F4756</f>
        <v/>
      </c>
      <c r="L4756" s="10">
        <f>IFERROR(K4756/E4756,0)</f>
        <v/>
      </c>
      <c r="M4756">
        <f>YEAR(A4756)</f>
        <v/>
      </c>
      <c r="N4756">
        <f>"Q"&amp;ROUNDUP(MONTH(A4756)/3,0)</f>
        <v/>
      </c>
      <c r="O4756">
        <f>TEXT(A4756,"mmm")</f>
        <v/>
      </c>
    </row>
    <row r="4757">
      <c r="A4757" s="13" t="n">
        <v>45839</v>
      </c>
      <c r="B4757" t="inlineStr">
        <is>
          <t>West</t>
        </is>
      </c>
      <c r="C4757" t="inlineStr">
        <is>
          <t>Unknown</t>
        </is>
      </c>
      <c r="D4757" t="inlineStr">
        <is>
          <t>Sports</t>
        </is>
      </c>
      <c r="E4757" t="n">
        <v>1134.6</v>
      </c>
      <c r="F4757" t="n">
        <v>790.98</v>
      </c>
      <c r="G4757" t="n">
        <v>1134.6</v>
      </c>
      <c r="H4757" t="n">
        <v>1</v>
      </c>
      <c r="I4757" t="n">
        <v>1</v>
      </c>
      <c r="J4757" t="n">
        <v>0</v>
      </c>
      <c r="K4757">
        <f>E4757-F4757</f>
        <v/>
      </c>
      <c r="L4757" s="10">
        <f>IFERROR(K4757/E4757,0)</f>
        <v/>
      </c>
      <c r="M4757">
        <f>YEAR(A4757)</f>
        <v/>
      </c>
      <c r="N4757">
        <f>"Q"&amp;ROUNDUP(MONTH(A4757)/3,0)</f>
        <v/>
      </c>
      <c r="O4757">
        <f>TEXT(A4757,"mmm")</f>
        <v/>
      </c>
    </row>
    <row r="4758">
      <c r="A4758" s="13" t="n">
        <v>45839</v>
      </c>
      <c r="B4758" t="inlineStr">
        <is>
          <t>West</t>
        </is>
      </c>
      <c r="C4758" t="inlineStr">
        <is>
          <t>Website</t>
        </is>
      </c>
      <c r="D4758" t="inlineStr">
        <is>
          <t>Beauty</t>
        </is>
      </c>
      <c r="E4758" t="n">
        <v>17676.1</v>
      </c>
      <c r="F4758" t="n">
        <v>9939.58</v>
      </c>
      <c r="G4758" t="n">
        <v>19017.77</v>
      </c>
      <c r="H4758" t="n">
        <v>27</v>
      </c>
      <c r="I4758" t="n">
        <v>24</v>
      </c>
      <c r="J4758" t="n">
        <v>0</v>
      </c>
      <c r="K4758">
        <f>E4758-F4758</f>
        <v/>
      </c>
      <c r="L4758" s="10">
        <f>IFERROR(K4758/E4758,0)</f>
        <v/>
      </c>
      <c r="M4758">
        <f>YEAR(A4758)</f>
        <v/>
      </c>
      <c r="N4758">
        <f>"Q"&amp;ROUNDUP(MONTH(A4758)/3,0)</f>
        <v/>
      </c>
      <c r="O4758">
        <f>TEXT(A4758,"mmm")</f>
        <v/>
      </c>
    </row>
    <row r="4759">
      <c r="A4759" s="13" t="n">
        <v>45839</v>
      </c>
      <c r="B4759" t="inlineStr">
        <is>
          <t>West</t>
        </is>
      </c>
      <c r="C4759" t="inlineStr">
        <is>
          <t>Website</t>
        </is>
      </c>
      <c r="D4759" t="inlineStr">
        <is>
          <t>Books</t>
        </is>
      </c>
      <c r="E4759" t="n">
        <v>10547.42</v>
      </c>
      <c r="F4759" t="n">
        <v>7522.08</v>
      </c>
      <c r="G4759" t="n">
        <v>11215.08</v>
      </c>
      <c r="H4759" t="n">
        <v>21</v>
      </c>
      <c r="I4759" t="n">
        <v>20</v>
      </c>
      <c r="J4759" t="n">
        <v>1</v>
      </c>
      <c r="K4759">
        <f>E4759-F4759</f>
        <v/>
      </c>
      <c r="L4759" s="10">
        <f>IFERROR(K4759/E4759,0)</f>
        <v/>
      </c>
      <c r="M4759">
        <f>YEAR(A4759)</f>
        <v/>
      </c>
      <c r="N4759">
        <f>"Q"&amp;ROUNDUP(MONTH(A4759)/3,0)</f>
        <v/>
      </c>
      <c r="O4759">
        <f>TEXT(A4759,"mmm")</f>
        <v/>
      </c>
    </row>
    <row r="4760">
      <c r="A4760" s="13" t="n">
        <v>45839</v>
      </c>
      <c r="B4760" t="inlineStr">
        <is>
          <t>West</t>
        </is>
      </c>
      <c r="C4760" t="inlineStr">
        <is>
          <t>Website</t>
        </is>
      </c>
      <c r="D4760" t="inlineStr">
        <is>
          <t>Electronics</t>
        </is>
      </c>
      <c r="E4760" t="n">
        <v>565622.29</v>
      </c>
      <c r="F4760" t="n">
        <v>500890.73</v>
      </c>
      <c r="G4760" t="n">
        <v>597886.88</v>
      </c>
      <c r="H4760" t="n">
        <v>50</v>
      </c>
      <c r="I4760" t="n">
        <v>44</v>
      </c>
      <c r="J4760" t="n">
        <v>6</v>
      </c>
      <c r="K4760">
        <f>E4760-F4760</f>
        <v/>
      </c>
      <c r="L4760" s="10">
        <f>IFERROR(K4760/E4760,0)</f>
        <v/>
      </c>
      <c r="M4760">
        <f>YEAR(A4760)</f>
        <v/>
      </c>
      <c r="N4760">
        <f>"Q"&amp;ROUNDUP(MONTH(A4760)/3,0)</f>
        <v/>
      </c>
      <c r="O4760">
        <f>TEXT(A4760,"mmm")</f>
        <v/>
      </c>
    </row>
    <row r="4761">
      <c r="A4761" s="13" t="n">
        <v>45839</v>
      </c>
      <c r="B4761" t="inlineStr">
        <is>
          <t>West</t>
        </is>
      </c>
      <c r="C4761" t="inlineStr">
        <is>
          <t>Website</t>
        </is>
      </c>
      <c r="D4761" t="inlineStr">
        <is>
          <t>Fashion</t>
        </is>
      </c>
      <c r="E4761" t="n">
        <v>133108.33</v>
      </c>
      <c r="F4761" t="n">
        <v>69415.84</v>
      </c>
      <c r="G4761" t="n">
        <v>140159.14</v>
      </c>
      <c r="H4761" t="n">
        <v>85</v>
      </c>
      <c r="I4761" t="n">
        <v>65</v>
      </c>
      <c r="J4761" t="n">
        <v>10</v>
      </c>
      <c r="K4761">
        <f>E4761-F4761</f>
        <v/>
      </c>
      <c r="L4761" s="10">
        <f>IFERROR(K4761/E4761,0)</f>
        <v/>
      </c>
      <c r="M4761">
        <f>YEAR(A4761)</f>
        <v/>
      </c>
      <c r="N4761">
        <f>"Q"&amp;ROUNDUP(MONTH(A4761)/3,0)</f>
        <v/>
      </c>
      <c r="O4761">
        <f>TEXT(A4761,"mmm")</f>
        <v/>
      </c>
    </row>
    <row r="4762">
      <c r="A4762" s="13" t="n">
        <v>45839</v>
      </c>
      <c r="B4762" t="inlineStr">
        <is>
          <t>West</t>
        </is>
      </c>
      <c r="C4762" t="inlineStr">
        <is>
          <t>Website</t>
        </is>
      </c>
      <c r="D4762" t="inlineStr">
        <is>
          <t>Grocery</t>
        </is>
      </c>
      <c r="E4762" t="n">
        <v>26946.8</v>
      </c>
      <c r="F4762" t="n">
        <v>22716.63</v>
      </c>
      <c r="G4762" t="n">
        <v>28870.04</v>
      </c>
      <c r="H4762" t="n">
        <v>78</v>
      </c>
      <c r="I4762" t="n">
        <v>27</v>
      </c>
      <c r="J4762" t="n">
        <v>0</v>
      </c>
      <c r="K4762">
        <f>E4762-F4762</f>
        <v/>
      </c>
      <c r="L4762" s="10">
        <f>IFERROR(K4762/E4762,0)</f>
        <v/>
      </c>
      <c r="M4762">
        <f>YEAR(A4762)</f>
        <v/>
      </c>
      <c r="N4762">
        <f>"Q"&amp;ROUNDUP(MONTH(A4762)/3,0)</f>
        <v/>
      </c>
      <c r="O4762">
        <f>TEXT(A4762,"mmm")</f>
        <v/>
      </c>
    </row>
    <row r="4763">
      <c r="A4763" s="13" t="n">
        <v>45839</v>
      </c>
      <c r="B4763" t="inlineStr">
        <is>
          <t>West</t>
        </is>
      </c>
      <c r="C4763" t="inlineStr">
        <is>
          <t>Website</t>
        </is>
      </c>
      <c r="D4763" t="inlineStr">
        <is>
          <t>Home &amp; Kitchen</t>
        </is>
      </c>
      <c r="E4763" t="n">
        <v>66096.5</v>
      </c>
      <c r="F4763" t="n">
        <v>44508.86</v>
      </c>
      <c r="G4763" t="n">
        <v>70531.10000000001</v>
      </c>
      <c r="H4763" t="n">
        <v>30</v>
      </c>
      <c r="I4763" t="n">
        <v>27</v>
      </c>
      <c r="J4763" t="n">
        <v>1</v>
      </c>
      <c r="K4763">
        <f>E4763-F4763</f>
        <v/>
      </c>
      <c r="L4763" s="10">
        <f>IFERROR(K4763/E4763,0)</f>
        <v/>
      </c>
      <c r="M4763">
        <f>YEAR(A4763)</f>
        <v/>
      </c>
      <c r="N4763">
        <f>"Q"&amp;ROUNDUP(MONTH(A4763)/3,0)</f>
        <v/>
      </c>
      <c r="O4763">
        <f>TEXT(A4763,"mmm")</f>
        <v/>
      </c>
    </row>
    <row r="4764">
      <c r="A4764" s="13" t="n">
        <v>45839</v>
      </c>
      <c r="B4764" t="inlineStr">
        <is>
          <t>West</t>
        </is>
      </c>
      <c r="C4764" t="inlineStr">
        <is>
          <t>Website</t>
        </is>
      </c>
      <c r="D4764" t="inlineStr">
        <is>
          <t>Sports</t>
        </is>
      </c>
      <c r="E4764" t="n">
        <v>67494.75</v>
      </c>
      <c r="F4764" t="n">
        <v>45782.13</v>
      </c>
      <c r="G4764" t="n">
        <v>70831.8</v>
      </c>
      <c r="H4764" t="n">
        <v>22</v>
      </c>
      <c r="I4764" t="n">
        <v>18</v>
      </c>
      <c r="J4764" t="n">
        <v>0</v>
      </c>
      <c r="K4764">
        <f>E4764-F4764</f>
        <v/>
      </c>
      <c r="L4764" s="10">
        <f>IFERROR(K4764/E4764,0)</f>
        <v/>
      </c>
      <c r="M4764">
        <f>YEAR(A4764)</f>
        <v/>
      </c>
      <c r="N4764">
        <f>"Q"&amp;ROUNDUP(MONTH(A4764)/3,0)</f>
        <v/>
      </c>
      <c r="O4764">
        <f>TEXT(A4764,"mmm")</f>
        <v/>
      </c>
    </row>
    <row r="4765">
      <c r="A4765" s="13" t="n">
        <v>45870</v>
      </c>
      <c r="B4765" t="inlineStr">
        <is>
          <t>Central</t>
        </is>
      </c>
      <c r="C4765" t="inlineStr">
        <is>
          <t>Marketplace</t>
        </is>
      </c>
      <c r="D4765" t="inlineStr">
        <is>
          <t>Beauty</t>
        </is>
      </c>
      <c r="E4765" t="n">
        <v>3390.55</v>
      </c>
      <c r="F4765" t="n">
        <v>1880.51</v>
      </c>
      <c r="G4765" t="n">
        <v>3734.76</v>
      </c>
      <c r="H4765" t="n">
        <v>7</v>
      </c>
      <c r="I4765" t="n">
        <v>5</v>
      </c>
      <c r="J4765" t="n">
        <v>0</v>
      </c>
      <c r="K4765">
        <f>E4765-F4765</f>
        <v/>
      </c>
      <c r="L4765" s="10">
        <f>IFERROR(K4765/E4765,0)</f>
        <v/>
      </c>
      <c r="M4765">
        <f>YEAR(A4765)</f>
        <v/>
      </c>
      <c r="N4765">
        <f>"Q"&amp;ROUNDUP(MONTH(A4765)/3,0)</f>
        <v/>
      </c>
      <c r="O4765">
        <f>TEXT(A4765,"mmm")</f>
        <v/>
      </c>
    </row>
    <row r="4766">
      <c r="A4766" s="13" t="n">
        <v>45870</v>
      </c>
      <c r="B4766" t="inlineStr">
        <is>
          <t>Central</t>
        </is>
      </c>
      <c r="C4766" t="inlineStr">
        <is>
          <t>Marketplace</t>
        </is>
      </c>
      <c r="D4766" t="inlineStr">
        <is>
          <t>Books</t>
        </is>
      </c>
      <c r="E4766" t="n">
        <v>5633.9</v>
      </c>
      <c r="F4766" t="n">
        <v>4281.5</v>
      </c>
      <c r="G4766" t="n">
        <v>6209.45</v>
      </c>
      <c r="H4766" t="n">
        <v>9</v>
      </c>
      <c r="I4766" t="n">
        <v>9</v>
      </c>
      <c r="J4766" t="n">
        <v>1</v>
      </c>
      <c r="K4766">
        <f>E4766-F4766</f>
        <v/>
      </c>
      <c r="L4766" s="10">
        <f>IFERROR(K4766/E4766,0)</f>
        <v/>
      </c>
      <c r="M4766">
        <f>YEAR(A4766)</f>
        <v/>
      </c>
      <c r="N4766">
        <f>"Q"&amp;ROUNDUP(MONTH(A4766)/3,0)</f>
        <v/>
      </c>
      <c r="O4766">
        <f>TEXT(A4766,"mmm")</f>
        <v/>
      </c>
    </row>
    <row r="4767">
      <c r="A4767" s="13" t="n">
        <v>45870</v>
      </c>
      <c r="B4767" t="inlineStr">
        <is>
          <t>Central</t>
        </is>
      </c>
      <c r="C4767" t="inlineStr">
        <is>
          <t>Marketplace</t>
        </is>
      </c>
      <c r="D4767" t="inlineStr">
        <is>
          <t>Electronics</t>
        </is>
      </c>
      <c r="E4767" t="n">
        <v>176071.61</v>
      </c>
      <c r="F4767" t="n">
        <v>161113.91</v>
      </c>
      <c r="G4767" t="n">
        <v>192907.68</v>
      </c>
      <c r="H4767" t="n">
        <v>16</v>
      </c>
      <c r="I4767" t="n">
        <v>13</v>
      </c>
      <c r="J4767" t="n">
        <v>1</v>
      </c>
      <c r="K4767">
        <f>E4767-F4767</f>
        <v/>
      </c>
      <c r="L4767" s="10">
        <f>IFERROR(K4767/E4767,0)</f>
        <v/>
      </c>
      <c r="M4767">
        <f>YEAR(A4767)</f>
        <v/>
      </c>
      <c r="N4767">
        <f>"Q"&amp;ROUNDUP(MONTH(A4767)/3,0)</f>
        <v/>
      </c>
      <c r="O4767">
        <f>TEXT(A4767,"mmm")</f>
        <v/>
      </c>
    </row>
    <row r="4768">
      <c r="A4768" s="13" t="n">
        <v>45870</v>
      </c>
      <c r="B4768" t="inlineStr">
        <is>
          <t>Central</t>
        </is>
      </c>
      <c r="C4768" t="inlineStr">
        <is>
          <t>Marketplace</t>
        </is>
      </c>
      <c r="D4768" t="inlineStr">
        <is>
          <t>Fashion</t>
        </is>
      </c>
      <c r="E4768" t="n">
        <v>23501.05</v>
      </c>
      <c r="F4768" t="n">
        <v>13807.57</v>
      </c>
      <c r="G4768" t="n">
        <v>26336.94</v>
      </c>
      <c r="H4768" t="n">
        <v>20</v>
      </c>
      <c r="I4768" t="n">
        <v>16</v>
      </c>
      <c r="J4768" t="n">
        <v>2</v>
      </c>
      <c r="K4768">
        <f>E4768-F4768</f>
        <v/>
      </c>
      <c r="L4768" s="10">
        <f>IFERROR(K4768/E4768,0)</f>
        <v/>
      </c>
      <c r="M4768">
        <f>YEAR(A4768)</f>
        <v/>
      </c>
      <c r="N4768">
        <f>"Q"&amp;ROUNDUP(MONTH(A4768)/3,0)</f>
        <v/>
      </c>
      <c r="O4768">
        <f>TEXT(A4768,"mmm")</f>
        <v/>
      </c>
    </row>
    <row r="4769">
      <c r="A4769" s="13" t="n">
        <v>45870</v>
      </c>
      <c r="B4769" t="inlineStr">
        <is>
          <t>Central</t>
        </is>
      </c>
      <c r="C4769" t="inlineStr">
        <is>
          <t>Marketplace</t>
        </is>
      </c>
      <c r="D4769" t="inlineStr">
        <is>
          <t>Grocery</t>
        </is>
      </c>
      <c r="E4769" t="n">
        <v>13871.24</v>
      </c>
      <c r="F4769" t="n">
        <v>11846.36</v>
      </c>
      <c r="G4769" t="n">
        <v>15210.54</v>
      </c>
      <c r="H4769" t="n">
        <v>37</v>
      </c>
      <c r="I4769" t="n">
        <v>16</v>
      </c>
      <c r="J4769" t="n">
        <v>1</v>
      </c>
      <c r="K4769">
        <f>E4769-F4769</f>
        <v/>
      </c>
      <c r="L4769" s="10">
        <f>IFERROR(K4769/E4769,0)</f>
        <v/>
      </c>
      <c r="M4769">
        <f>YEAR(A4769)</f>
        <v/>
      </c>
      <c r="N4769">
        <f>"Q"&amp;ROUNDUP(MONTH(A4769)/3,0)</f>
        <v/>
      </c>
      <c r="O4769">
        <f>TEXT(A4769,"mmm")</f>
        <v/>
      </c>
    </row>
    <row r="4770">
      <c r="A4770" s="13" t="n">
        <v>45870</v>
      </c>
      <c r="B4770" t="inlineStr">
        <is>
          <t>Central</t>
        </is>
      </c>
      <c r="C4770" t="inlineStr">
        <is>
          <t>Marketplace</t>
        </is>
      </c>
      <c r="D4770" t="inlineStr">
        <is>
          <t>Home &amp; Kitchen</t>
        </is>
      </c>
      <c r="E4770" t="n">
        <v>40524.91</v>
      </c>
      <c r="F4770" t="n">
        <v>29811.8</v>
      </c>
      <c r="G4770" t="n">
        <v>45648.91</v>
      </c>
      <c r="H4770" t="n">
        <v>15</v>
      </c>
      <c r="I4770" t="n">
        <v>13</v>
      </c>
      <c r="J4770" t="n">
        <v>0</v>
      </c>
      <c r="K4770">
        <f>E4770-F4770</f>
        <v/>
      </c>
      <c r="L4770" s="10">
        <f>IFERROR(K4770/E4770,0)</f>
        <v/>
      </c>
      <c r="M4770">
        <f>YEAR(A4770)</f>
        <v/>
      </c>
      <c r="N4770">
        <f>"Q"&amp;ROUNDUP(MONTH(A4770)/3,0)</f>
        <v/>
      </c>
      <c r="O4770">
        <f>TEXT(A4770,"mmm")</f>
        <v/>
      </c>
    </row>
    <row r="4771">
      <c r="A4771" s="13" t="n">
        <v>45870</v>
      </c>
      <c r="B4771" t="inlineStr">
        <is>
          <t>Central</t>
        </is>
      </c>
      <c r="C4771" t="inlineStr">
        <is>
          <t>Marketplace</t>
        </is>
      </c>
      <c r="D4771" t="inlineStr">
        <is>
          <t>Sports</t>
        </is>
      </c>
      <c r="E4771" t="n">
        <v>18123.72</v>
      </c>
      <c r="F4771" t="n">
        <v>11484.1</v>
      </c>
      <c r="G4771" t="n">
        <v>19062.12</v>
      </c>
      <c r="H4771" t="n">
        <v>6</v>
      </c>
      <c r="I4771" t="n">
        <v>4</v>
      </c>
      <c r="J4771" t="n">
        <v>0</v>
      </c>
      <c r="K4771">
        <f>E4771-F4771</f>
        <v/>
      </c>
      <c r="L4771" s="10">
        <f>IFERROR(K4771/E4771,0)</f>
        <v/>
      </c>
      <c r="M4771">
        <f>YEAR(A4771)</f>
        <v/>
      </c>
      <c r="N4771">
        <f>"Q"&amp;ROUNDUP(MONTH(A4771)/3,0)</f>
        <v/>
      </c>
      <c r="O4771">
        <f>TEXT(A4771,"mmm")</f>
        <v/>
      </c>
    </row>
    <row r="4772">
      <c r="A4772" s="13" t="n">
        <v>45870</v>
      </c>
      <c r="B4772" t="inlineStr">
        <is>
          <t>Central</t>
        </is>
      </c>
      <c r="C4772" t="inlineStr">
        <is>
          <t>Mobile App</t>
        </is>
      </c>
      <c r="D4772" t="inlineStr">
        <is>
          <t>Beauty</t>
        </is>
      </c>
      <c r="E4772" t="n">
        <v>10910.57</v>
      </c>
      <c r="F4772" t="n">
        <v>6163.65</v>
      </c>
      <c r="G4772" t="n">
        <v>11745.11</v>
      </c>
      <c r="H4772" t="n">
        <v>21</v>
      </c>
      <c r="I4772" t="n">
        <v>18</v>
      </c>
      <c r="J4772" t="n">
        <v>0</v>
      </c>
      <c r="K4772">
        <f>E4772-F4772</f>
        <v/>
      </c>
      <c r="L4772" s="10">
        <f>IFERROR(K4772/E4772,0)</f>
        <v/>
      </c>
      <c r="M4772">
        <f>YEAR(A4772)</f>
        <v/>
      </c>
      <c r="N4772">
        <f>"Q"&amp;ROUNDUP(MONTH(A4772)/3,0)</f>
        <v/>
      </c>
      <c r="O4772">
        <f>TEXT(A4772,"mmm")</f>
        <v/>
      </c>
    </row>
    <row r="4773">
      <c r="A4773" s="13" t="n">
        <v>45870</v>
      </c>
      <c r="B4773" t="inlineStr">
        <is>
          <t>Central</t>
        </is>
      </c>
      <c r="C4773" t="inlineStr">
        <is>
          <t>Mobile App</t>
        </is>
      </c>
      <c r="D4773" t="inlineStr">
        <is>
          <t>Books</t>
        </is>
      </c>
      <c r="E4773" t="n">
        <v>8180.2</v>
      </c>
      <c r="F4773" t="n">
        <v>5958.74</v>
      </c>
      <c r="G4773" t="n">
        <v>8699.309999999999</v>
      </c>
      <c r="H4773" t="n">
        <v>17</v>
      </c>
      <c r="I4773" t="n">
        <v>14</v>
      </c>
      <c r="J4773" t="n">
        <v>1</v>
      </c>
      <c r="K4773">
        <f>E4773-F4773</f>
        <v/>
      </c>
      <c r="L4773" s="10">
        <f>IFERROR(K4773/E4773,0)</f>
        <v/>
      </c>
      <c r="M4773">
        <f>YEAR(A4773)</f>
        <v/>
      </c>
      <c r="N4773">
        <f>"Q"&amp;ROUNDUP(MONTH(A4773)/3,0)</f>
        <v/>
      </c>
      <c r="O4773">
        <f>TEXT(A4773,"mmm")</f>
        <v/>
      </c>
    </row>
    <row r="4774">
      <c r="A4774" s="13" t="n">
        <v>45870</v>
      </c>
      <c r="B4774" t="inlineStr">
        <is>
          <t>Central</t>
        </is>
      </c>
      <c r="C4774" t="inlineStr">
        <is>
          <t>Mobile App</t>
        </is>
      </c>
      <c r="D4774" t="inlineStr">
        <is>
          <t>Electronics</t>
        </is>
      </c>
      <c r="E4774" t="n">
        <v>571380.4300000001</v>
      </c>
      <c r="F4774" t="n">
        <v>533549.1</v>
      </c>
      <c r="G4774" t="n">
        <v>627435.0699999999</v>
      </c>
      <c r="H4774" t="n">
        <v>41</v>
      </c>
      <c r="I4774" t="n">
        <v>29</v>
      </c>
      <c r="J4774" t="n">
        <v>2</v>
      </c>
      <c r="K4774">
        <f>E4774-F4774</f>
        <v/>
      </c>
      <c r="L4774" s="10">
        <f>IFERROR(K4774/E4774,0)</f>
        <v/>
      </c>
      <c r="M4774">
        <f>YEAR(A4774)</f>
        <v/>
      </c>
      <c r="N4774">
        <f>"Q"&amp;ROUNDUP(MONTH(A4774)/3,0)</f>
        <v/>
      </c>
      <c r="O4774">
        <f>TEXT(A4774,"mmm")</f>
        <v/>
      </c>
    </row>
    <row r="4775">
      <c r="A4775" s="13" t="n">
        <v>45870</v>
      </c>
      <c r="B4775" t="inlineStr">
        <is>
          <t>Central</t>
        </is>
      </c>
      <c r="C4775" t="inlineStr">
        <is>
          <t>Mobile App</t>
        </is>
      </c>
      <c r="D4775" t="inlineStr">
        <is>
          <t>Fashion</t>
        </is>
      </c>
      <c r="E4775" t="n">
        <v>78731.14999999999</v>
      </c>
      <c r="F4775" t="n">
        <v>41439.66</v>
      </c>
      <c r="G4775" t="n">
        <v>84048.99000000001</v>
      </c>
      <c r="H4775" t="n">
        <v>52</v>
      </c>
      <c r="I4775" t="n">
        <v>42</v>
      </c>
      <c r="J4775" t="n">
        <v>9</v>
      </c>
      <c r="K4775">
        <f>E4775-F4775</f>
        <v/>
      </c>
      <c r="L4775" s="10">
        <f>IFERROR(K4775/E4775,0)</f>
        <v/>
      </c>
      <c r="M4775">
        <f>YEAR(A4775)</f>
        <v/>
      </c>
      <c r="N4775">
        <f>"Q"&amp;ROUNDUP(MONTH(A4775)/3,0)</f>
        <v/>
      </c>
      <c r="O4775">
        <f>TEXT(A4775,"mmm")</f>
        <v/>
      </c>
    </row>
    <row r="4776">
      <c r="A4776" s="13" t="n">
        <v>45870</v>
      </c>
      <c r="B4776" t="inlineStr">
        <is>
          <t>Central</t>
        </is>
      </c>
      <c r="C4776" t="inlineStr">
        <is>
          <t>Mobile App</t>
        </is>
      </c>
      <c r="D4776" t="inlineStr">
        <is>
          <t>Grocery</t>
        </is>
      </c>
      <c r="E4776" t="n">
        <v>30560.55</v>
      </c>
      <c r="F4776" t="n">
        <v>24549.59</v>
      </c>
      <c r="G4776" t="n">
        <v>32038.01</v>
      </c>
      <c r="H4776" t="n">
        <v>79</v>
      </c>
      <c r="I4776" t="n">
        <v>23</v>
      </c>
      <c r="J4776" t="n">
        <v>0</v>
      </c>
      <c r="K4776">
        <f>E4776-F4776</f>
        <v/>
      </c>
      <c r="L4776" s="10">
        <f>IFERROR(K4776/E4776,0)</f>
        <v/>
      </c>
      <c r="M4776">
        <f>YEAR(A4776)</f>
        <v/>
      </c>
      <c r="N4776">
        <f>"Q"&amp;ROUNDUP(MONTH(A4776)/3,0)</f>
        <v/>
      </c>
      <c r="O4776">
        <f>TEXT(A4776,"mmm")</f>
        <v/>
      </c>
    </row>
    <row r="4777">
      <c r="A4777" s="13" t="n">
        <v>45870</v>
      </c>
      <c r="B4777" t="inlineStr">
        <is>
          <t>Central</t>
        </is>
      </c>
      <c r="C4777" t="inlineStr">
        <is>
          <t>Mobile App</t>
        </is>
      </c>
      <c r="D4777" t="inlineStr">
        <is>
          <t>Home &amp; Kitchen</t>
        </is>
      </c>
      <c r="E4777" t="n">
        <v>42116.8</v>
      </c>
      <c r="F4777" t="n">
        <v>29437.84</v>
      </c>
      <c r="G4777" t="n">
        <v>46040.46</v>
      </c>
      <c r="H4777" t="n">
        <v>23</v>
      </c>
      <c r="I4777" t="n">
        <v>19</v>
      </c>
      <c r="J4777" t="n">
        <v>2</v>
      </c>
      <c r="K4777">
        <f>E4777-F4777</f>
        <v/>
      </c>
      <c r="L4777" s="10">
        <f>IFERROR(K4777/E4777,0)</f>
        <v/>
      </c>
      <c r="M4777">
        <f>YEAR(A4777)</f>
        <v/>
      </c>
      <c r="N4777">
        <f>"Q"&amp;ROUNDUP(MONTH(A4777)/3,0)</f>
        <v/>
      </c>
      <c r="O4777">
        <f>TEXT(A4777,"mmm")</f>
        <v/>
      </c>
    </row>
    <row r="4778">
      <c r="A4778" s="13" t="n">
        <v>45870</v>
      </c>
      <c r="B4778" t="inlineStr">
        <is>
          <t>Central</t>
        </is>
      </c>
      <c r="C4778" t="inlineStr">
        <is>
          <t>Mobile App</t>
        </is>
      </c>
      <c r="D4778" t="inlineStr">
        <is>
          <t>Sports</t>
        </is>
      </c>
      <c r="E4778" t="n">
        <v>18957.48</v>
      </c>
      <c r="F4778" t="n">
        <v>12878.7</v>
      </c>
      <c r="G4778" t="n">
        <v>20263.77</v>
      </c>
      <c r="H4778" t="n">
        <v>5</v>
      </c>
      <c r="I4778" t="n">
        <v>5</v>
      </c>
      <c r="J4778" t="n">
        <v>1</v>
      </c>
      <c r="K4778">
        <f>E4778-F4778</f>
        <v/>
      </c>
      <c r="L4778" s="10">
        <f>IFERROR(K4778/E4778,0)</f>
        <v/>
      </c>
      <c r="M4778">
        <f>YEAR(A4778)</f>
        <v/>
      </c>
      <c r="N4778">
        <f>"Q"&amp;ROUNDUP(MONTH(A4778)/3,0)</f>
        <v/>
      </c>
      <c r="O4778">
        <f>TEXT(A4778,"mmm")</f>
        <v/>
      </c>
    </row>
    <row r="4779">
      <c r="A4779" s="13" t="n">
        <v>45870</v>
      </c>
      <c r="B4779" t="inlineStr">
        <is>
          <t>Central</t>
        </is>
      </c>
      <c r="C4779" t="inlineStr">
        <is>
          <t>Retail Store</t>
        </is>
      </c>
      <c r="D4779" t="inlineStr">
        <is>
          <t>Beauty</t>
        </is>
      </c>
      <c r="E4779" t="n">
        <v>3188.81</v>
      </c>
      <c r="F4779" t="n">
        <v>1703.99</v>
      </c>
      <c r="G4779" t="n">
        <v>3315.1</v>
      </c>
      <c r="H4779" t="n">
        <v>5</v>
      </c>
      <c r="I4779" t="n">
        <v>5</v>
      </c>
      <c r="J4779" t="n">
        <v>0</v>
      </c>
      <c r="K4779">
        <f>E4779-F4779</f>
        <v/>
      </c>
      <c r="L4779" s="10">
        <f>IFERROR(K4779/E4779,0)</f>
        <v/>
      </c>
      <c r="M4779">
        <f>YEAR(A4779)</f>
        <v/>
      </c>
      <c r="N4779">
        <f>"Q"&amp;ROUNDUP(MONTH(A4779)/3,0)</f>
        <v/>
      </c>
      <c r="O4779">
        <f>TEXT(A4779,"mmm")</f>
        <v/>
      </c>
    </row>
    <row r="4780">
      <c r="A4780" s="13" t="n">
        <v>45870</v>
      </c>
      <c r="B4780" t="inlineStr">
        <is>
          <t>Central</t>
        </is>
      </c>
      <c r="C4780" t="inlineStr">
        <is>
          <t>Retail Store</t>
        </is>
      </c>
      <c r="D4780" t="inlineStr">
        <is>
          <t>Books</t>
        </is>
      </c>
      <c r="E4780" t="n">
        <v>3215.28</v>
      </c>
      <c r="F4780" t="n">
        <v>2140.32</v>
      </c>
      <c r="G4780" t="n">
        <v>3291.32</v>
      </c>
      <c r="H4780" t="n">
        <v>7</v>
      </c>
      <c r="I4780" t="n">
        <v>6</v>
      </c>
      <c r="J4780" t="n">
        <v>0</v>
      </c>
      <c r="K4780">
        <f>E4780-F4780</f>
        <v/>
      </c>
      <c r="L4780" s="10">
        <f>IFERROR(K4780/E4780,0)</f>
        <v/>
      </c>
      <c r="M4780">
        <f>YEAR(A4780)</f>
        <v/>
      </c>
      <c r="N4780">
        <f>"Q"&amp;ROUNDUP(MONTH(A4780)/3,0)</f>
        <v/>
      </c>
      <c r="O4780">
        <f>TEXT(A4780,"mmm")</f>
        <v/>
      </c>
    </row>
    <row r="4781">
      <c r="A4781" s="13" t="n">
        <v>45870</v>
      </c>
      <c r="B4781" t="inlineStr">
        <is>
          <t>Central</t>
        </is>
      </c>
      <c r="C4781" t="inlineStr">
        <is>
          <t>Retail Store</t>
        </is>
      </c>
      <c r="D4781" t="inlineStr">
        <is>
          <t>Electronics</t>
        </is>
      </c>
      <c r="E4781" t="n">
        <v>72504.14</v>
      </c>
      <c r="F4781" t="n">
        <v>61188.66</v>
      </c>
      <c r="G4781" t="n">
        <v>73832.17999999999</v>
      </c>
      <c r="H4781" t="n">
        <v>8</v>
      </c>
      <c r="I4781" t="n">
        <v>6</v>
      </c>
      <c r="J4781" t="n">
        <v>0</v>
      </c>
      <c r="K4781">
        <f>E4781-F4781</f>
        <v/>
      </c>
      <c r="L4781" s="10">
        <f>IFERROR(K4781/E4781,0)</f>
        <v/>
      </c>
      <c r="M4781">
        <f>YEAR(A4781)</f>
        <v/>
      </c>
      <c r="N4781">
        <f>"Q"&amp;ROUNDUP(MONTH(A4781)/3,0)</f>
        <v/>
      </c>
      <c r="O4781">
        <f>TEXT(A4781,"mmm")</f>
        <v/>
      </c>
    </row>
    <row r="4782">
      <c r="A4782" s="13" t="n">
        <v>45870</v>
      </c>
      <c r="B4782" t="inlineStr">
        <is>
          <t>Central</t>
        </is>
      </c>
      <c r="C4782" t="inlineStr">
        <is>
          <t>Retail Store</t>
        </is>
      </c>
      <c r="D4782" t="inlineStr">
        <is>
          <t>Fashion</t>
        </is>
      </c>
      <c r="E4782" t="n">
        <v>12901.44</v>
      </c>
      <c r="F4782" t="n">
        <v>6156.39</v>
      </c>
      <c r="G4782" t="n">
        <v>13177.13</v>
      </c>
      <c r="H4782" t="n">
        <v>7</v>
      </c>
      <c r="I4782" t="n">
        <v>6</v>
      </c>
      <c r="J4782" t="n">
        <v>0</v>
      </c>
      <c r="K4782">
        <f>E4782-F4782</f>
        <v/>
      </c>
      <c r="L4782" s="10">
        <f>IFERROR(K4782/E4782,0)</f>
        <v/>
      </c>
      <c r="M4782">
        <f>YEAR(A4782)</f>
        <v/>
      </c>
      <c r="N4782">
        <f>"Q"&amp;ROUNDUP(MONTH(A4782)/3,0)</f>
        <v/>
      </c>
      <c r="O4782">
        <f>TEXT(A4782,"mmm")</f>
        <v/>
      </c>
    </row>
    <row r="4783">
      <c r="A4783" s="13" t="n">
        <v>45870</v>
      </c>
      <c r="B4783" t="inlineStr">
        <is>
          <t>Central</t>
        </is>
      </c>
      <c r="C4783" t="inlineStr">
        <is>
          <t>Retail Store</t>
        </is>
      </c>
      <c r="D4783" t="inlineStr">
        <is>
          <t>Grocery</t>
        </is>
      </c>
      <c r="E4783" t="n">
        <v>6836.42</v>
      </c>
      <c r="F4783" t="n">
        <v>5573.81</v>
      </c>
      <c r="G4783" t="n">
        <v>7155.87</v>
      </c>
      <c r="H4783" t="n">
        <v>14</v>
      </c>
      <c r="I4783" t="n">
        <v>5</v>
      </c>
      <c r="J4783" t="n">
        <v>0</v>
      </c>
      <c r="K4783">
        <f>E4783-F4783</f>
        <v/>
      </c>
      <c r="L4783" s="10">
        <f>IFERROR(K4783/E4783,0)</f>
        <v/>
      </c>
      <c r="M4783">
        <f>YEAR(A4783)</f>
        <v/>
      </c>
      <c r="N4783">
        <f>"Q"&amp;ROUNDUP(MONTH(A4783)/3,0)</f>
        <v/>
      </c>
      <c r="O4783">
        <f>TEXT(A4783,"mmm")</f>
        <v/>
      </c>
    </row>
    <row r="4784">
      <c r="A4784" s="13" t="n">
        <v>45870</v>
      </c>
      <c r="B4784" t="inlineStr">
        <is>
          <t>Central</t>
        </is>
      </c>
      <c r="C4784" t="inlineStr">
        <is>
          <t>Retail Store</t>
        </is>
      </c>
      <c r="D4784" t="inlineStr">
        <is>
          <t>Home &amp; Kitchen</t>
        </is>
      </c>
      <c r="E4784" t="n">
        <v>12802.15</v>
      </c>
      <c r="F4784" t="n">
        <v>8827.76</v>
      </c>
      <c r="G4784" t="n">
        <v>13554.61</v>
      </c>
      <c r="H4784" t="n">
        <v>8</v>
      </c>
      <c r="I4784" t="n">
        <v>5</v>
      </c>
      <c r="J4784" t="n">
        <v>1</v>
      </c>
      <c r="K4784">
        <f>E4784-F4784</f>
        <v/>
      </c>
      <c r="L4784" s="10">
        <f>IFERROR(K4784/E4784,0)</f>
        <v/>
      </c>
      <c r="M4784">
        <f>YEAR(A4784)</f>
        <v/>
      </c>
      <c r="N4784">
        <f>"Q"&amp;ROUNDUP(MONTH(A4784)/3,0)</f>
        <v/>
      </c>
      <c r="O4784">
        <f>TEXT(A4784,"mmm")</f>
        <v/>
      </c>
    </row>
    <row r="4785">
      <c r="A4785" s="13" t="n">
        <v>45870</v>
      </c>
      <c r="B4785" t="inlineStr">
        <is>
          <t>Central</t>
        </is>
      </c>
      <c r="C4785" t="inlineStr">
        <is>
          <t>Retail Store</t>
        </is>
      </c>
      <c r="D4785" t="inlineStr">
        <is>
          <t>Sports</t>
        </is>
      </c>
      <c r="E4785" t="n">
        <v>2502.93</v>
      </c>
      <c r="F4785" t="n">
        <v>1499.18</v>
      </c>
      <c r="G4785" t="n">
        <v>2626.12</v>
      </c>
      <c r="H4785" t="n">
        <v>2</v>
      </c>
      <c r="I4785" t="n">
        <v>2</v>
      </c>
      <c r="J4785" t="n">
        <v>0</v>
      </c>
      <c r="K4785">
        <f>E4785-F4785</f>
        <v/>
      </c>
      <c r="L4785" s="10">
        <f>IFERROR(K4785/E4785,0)</f>
        <v/>
      </c>
      <c r="M4785">
        <f>YEAR(A4785)</f>
        <v/>
      </c>
      <c r="N4785">
        <f>"Q"&amp;ROUNDUP(MONTH(A4785)/3,0)</f>
        <v/>
      </c>
      <c r="O4785">
        <f>TEXT(A4785,"mmm")</f>
        <v/>
      </c>
    </row>
    <row r="4786">
      <c r="A4786" s="13" t="n">
        <v>45870</v>
      </c>
      <c r="B4786" t="inlineStr">
        <is>
          <t>Central</t>
        </is>
      </c>
      <c r="C4786" t="inlineStr">
        <is>
          <t>Unknown</t>
        </is>
      </c>
      <c r="D4786" t="inlineStr">
        <is>
          <t>Fashion</t>
        </is>
      </c>
      <c r="E4786" t="n">
        <v>712.77</v>
      </c>
      <c r="F4786" t="n">
        <v>356.24</v>
      </c>
      <c r="G4786" t="n">
        <v>712.77</v>
      </c>
      <c r="H4786" t="n">
        <v>1</v>
      </c>
      <c r="I4786" t="n">
        <v>1</v>
      </c>
      <c r="J4786" t="n">
        <v>0</v>
      </c>
      <c r="K4786">
        <f>E4786-F4786</f>
        <v/>
      </c>
      <c r="L4786" s="10">
        <f>IFERROR(K4786/E4786,0)</f>
        <v/>
      </c>
      <c r="M4786">
        <f>YEAR(A4786)</f>
        <v/>
      </c>
      <c r="N4786">
        <f>"Q"&amp;ROUNDUP(MONTH(A4786)/3,0)</f>
        <v/>
      </c>
      <c r="O4786">
        <f>TEXT(A4786,"mmm")</f>
        <v/>
      </c>
    </row>
    <row r="4787">
      <c r="A4787" s="13" t="n">
        <v>45870</v>
      </c>
      <c r="B4787" t="inlineStr">
        <is>
          <t>Central</t>
        </is>
      </c>
      <c r="C4787" t="inlineStr">
        <is>
          <t>Unknown</t>
        </is>
      </c>
      <c r="D4787" t="inlineStr">
        <is>
          <t>Home &amp; Kitchen</t>
        </is>
      </c>
      <c r="E4787" t="n">
        <v>1652.9</v>
      </c>
      <c r="F4787" t="n">
        <v>1169.94</v>
      </c>
      <c r="G4787" t="n">
        <v>1836.56</v>
      </c>
      <c r="H4787" t="n">
        <v>2</v>
      </c>
      <c r="I4787" t="n">
        <v>1</v>
      </c>
      <c r="J4787" t="n">
        <v>0</v>
      </c>
      <c r="K4787">
        <f>E4787-F4787</f>
        <v/>
      </c>
      <c r="L4787" s="10">
        <f>IFERROR(K4787/E4787,0)</f>
        <v/>
      </c>
      <c r="M4787">
        <f>YEAR(A4787)</f>
        <v/>
      </c>
      <c r="N4787">
        <f>"Q"&amp;ROUNDUP(MONTH(A4787)/3,0)</f>
        <v/>
      </c>
      <c r="O4787">
        <f>TEXT(A4787,"mmm")</f>
        <v/>
      </c>
    </row>
    <row r="4788">
      <c r="A4788" s="13" t="n">
        <v>45870</v>
      </c>
      <c r="B4788" t="inlineStr">
        <is>
          <t>Central</t>
        </is>
      </c>
      <c r="C4788" t="inlineStr">
        <is>
          <t>Website</t>
        </is>
      </c>
      <c r="D4788" t="inlineStr">
        <is>
          <t>Beauty</t>
        </is>
      </c>
      <c r="E4788" t="n">
        <v>8263.91</v>
      </c>
      <c r="F4788" t="n">
        <v>4461.68</v>
      </c>
      <c r="G4788" t="n">
        <v>8686.32</v>
      </c>
      <c r="H4788" t="n">
        <v>9</v>
      </c>
      <c r="I4788" t="n">
        <v>7</v>
      </c>
      <c r="J4788" t="n">
        <v>0</v>
      </c>
      <c r="K4788">
        <f>E4788-F4788</f>
        <v/>
      </c>
      <c r="L4788" s="10">
        <f>IFERROR(K4788/E4788,0)</f>
        <v/>
      </c>
      <c r="M4788">
        <f>YEAR(A4788)</f>
        <v/>
      </c>
      <c r="N4788">
        <f>"Q"&amp;ROUNDUP(MONTH(A4788)/3,0)</f>
        <v/>
      </c>
      <c r="O4788">
        <f>TEXT(A4788,"mmm")</f>
        <v/>
      </c>
    </row>
    <row r="4789">
      <c r="A4789" s="13" t="n">
        <v>45870</v>
      </c>
      <c r="B4789" t="inlineStr">
        <is>
          <t>Central</t>
        </is>
      </c>
      <c r="C4789" t="inlineStr">
        <is>
          <t>Website</t>
        </is>
      </c>
      <c r="D4789" t="inlineStr">
        <is>
          <t>Books</t>
        </is>
      </c>
      <c r="E4789" t="n">
        <v>4915.71</v>
      </c>
      <c r="F4789" t="n">
        <v>3549.41</v>
      </c>
      <c r="G4789" t="n">
        <v>5286.86</v>
      </c>
      <c r="H4789" t="n">
        <v>12</v>
      </c>
      <c r="I4789" t="n">
        <v>9</v>
      </c>
      <c r="J4789" t="n">
        <v>0</v>
      </c>
      <c r="K4789">
        <f>E4789-F4789</f>
        <v/>
      </c>
      <c r="L4789" s="10">
        <f>IFERROR(K4789/E4789,0)</f>
        <v/>
      </c>
      <c r="M4789">
        <f>YEAR(A4789)</f>
        <v/>
      </c>
      <c r="N4789">
        <f>"Q"&amp;ROUNDUP(MONTH(A4789)/3,0)</f>
        <v/>
      </c>
      <c r="O4789">
        <f>TEXT(A4789,"mmm")</f>
        <v/>
      </c>
    </row>
    <row r="4790">
      <c r="A4790" s="13" t="n">
        <v>45870</v>
      </c>
      <c r="B4790" t="inlineStr">
        <is>
          <t>Central</t>
        </is>
      </c>
      <c r="C4790" t="inlineStr">
        <is>
          <t>Website</t>
        </is>
      </c>
      <c r="D4790" t="inlineStr">
        <is>
          <t>Electronics</t>
        </is>
      </c>
      <c r="E4790" t="n">
        <v>293998.73</v>
      </c>
      <c r="F4790" t="n">
        <v>265714.16</v>
      </c>
      <c r="G4790" t="n">
        <v>314891.62</v>
      </c>
      <c r="H4790" t="n">
        <v>25</v>
      </c>
      <c r="I4790" t="n">
        <v>19</v>
      </c>
      <c r="J4790" t="n">
        <v>2</v>
      </c>
      <c r="K4790">
        <f>E4790-F4790</f>
        <v/>
      </c>
      <c r="L4790" s="10">
        <f>IFERROR(K4790/E4790,0)</f>
        <v/>
      </c>
      <c r="M4790">
        <f>YEAR(A4790)</f>
        <v/>
      </c>
      <c r="N4790">
        <f>"Q"&amp;ROUNDUP(MONTH(A4790)/3,0)</f>
        <v/>
      </c>
      <c r="O4790">
        <f>TEXT(A4790,"mmm")</f>
        <v/>
      </c>
    </row>
    <row r="4791">
      <c r="A4791" s="13" t="n">
        <v>45870</v>
      </c>
      <c r="B4791" t="inlineStr">
        <is>
          <t>Central</t>
        </is>
      </c>
      <c r="C4791" t="inlineStr">
        <is>
          <t>Website</t>
        </is>
      </c>
      <c r="D4791" t="inlineStr">
        <is>
          <t>Fashion</t>
        </is>
      </c>
      <c r="E4791" t="n">
        <v>48541.28</v>
      </c>
      <c r="F4791" t="n">
        <v>25146.02</v>
      </c>
      <c r="G4791" t="n">
        <v>51214.85</v>
      </c>
      <c r="H4791" t="n">
        <v>29</v>
      </c>
      <c r="I4791" t="n">
        <v>24</v>
      </c>
      <c r="J4791" t="n">
        <v>4</v>
      </c>
      <c r="K4791">
        <f>E4791-F4791</f>
        <v/>
      </c>
      <c r="L4791" s="10">
        <f>IFERROR(K4791/E4791,0)</f>
        <v/>
      </c>
      <c r="M4791">
        <f>YEAR(A4791)</f>
        <v/>
      </c>
      <c r="N4791">
        <f>"Q"&amp;ROUNDUP(MONTH(A4791)/3,0)</f>
        <v/>
      </c>
      <c r="O4791">
        <f>TEXT(A4791,"mmm")</f>
        <v/>
      </c>
    </row>
    <row r="4792">
      <c r="A4792" s="13" t="n">
        <v>45870</v>
      </c>
      <c r="B4792" t="inlineStr">
        <is>
          <t>Central</t>
        </is>
      </c>
      <c r="C4792" t="inlineStr">
        <is>
          <t>Website</t>
        </is>
      </c>
      <c r="D4792" t="inlineStr">
        <is>
          <t>Grocery</t>
        </is>
      </c>
      <c r="E4792" t="n">
        <v>5354.3</v>
      </c>
      <c r="F4792" t="n">
        <v>4382.95</v>
      </c>
      <c r="G4792" t="n">
        <v>5803.85</v>
      </c>
      <c r="H4792" t="n">
        <v>14</v>
      </c>
      <c r="I4792" t="n">
        <v>5</v>
      </c>
      <c r="J4792" t="n">
        <v>1</v>
      </c>
      <c r="K4792">
        <f>E4792-F4792</f>
        <v/>
      </c>
      <c r="L4792" s="10">
        <f>IFERROR(K4792/E4792,0)</f>
        <v/>
      </c>
      <c r="M4792">
        <f>YEAR(A4792)</f>
        <v/>
      </c>
      <c r="N4792">
        <f>"Q"&amp;ROUNDUP(MONTH(A4792)/3,0)</f>
        <v/>
      </c>
      <c r="O4792">
        <f>TEXT(A4792,"mmm")</f>
        <v/>
      </c>
    </row>
    <row r="4793">
      <c r="A4793" s="13" t="n">
        <v>45870</v>
      </c>
      <c r="B4793" t="inlineStr">
        <is>
          <t>Central</t>
        </is>
      </c>
      <c r="C4793" t="inlineStr">
        <is>
          <t>Website</t>
        </is>
      </c>
      <c r="D4793" t="inlineStr">
        <is>
          <t>Home &amp; Kitchen</t>
        </is>
      </c>
      <c r="E4793" t="n">
        <v>33018.6</v>
      </c>
      <c r="F4793" t="n">
        <v>21455.54</v>
      </c>
      <c r="G4793" t="n">
        <v>34530.07</v>
      </c>
      <c r="H4793" t="n">
        <v>15</v>
      </c>
      <c r="I4793" t="n">
        <v>12</v>
      </c>
      <c r="J4793" t="n">
        <v>0</v>
      </c>
      <c r="K4793">
        <f>E4793-F4793</f>
        <v/>
      </c>
      <c r="L4793" s="10">
        <f>IFERROR(K4793/E4793,0)</f>
        <v/>
      </c>
      <c r="M4793">
        <f>YEAR(A4793)</f>
        <v/>
      </c>
      <c r="N4793">
        <f>"Q"&amp;ROUNDUP(MONTH(A4793)/3,0)</f>
        <v/>
      </c>
      <c r="O4793">
        <f>TEXT(A4793,"mmm")</f>
        <v/>
      </c>
    </row>
    <row r="4794">
      <c r="A4794" s="13" t="n">
        <v>45870</v>
      </c>
      <c r="B4794" t="inlineStr">
        <is>
          <t>Central</t>
        </is>
      </c>
      <c r="C4794" t="inlineStr">
        <is>
          <t>Website</t>
        </is>
      </c>
      <c r="D4794" t="inlineStr">
        <is>
          <t>Sports</t>
        </is>
      </c>
      <c r="E4794" t="n">
        <v>27427.87</v>
      </c>
      <c r="F4794" t="n">
        <v>17100.98</v>
      </c>
      <c r="G4794" t="n">
        <v>29194.55</v>
      </c>
      <c r="H4794" t="n">
        <v>8</v>
      </c>
      <c r="I4794" t="n">
        <v>8</v>
      </c>
      <c r="J4794" t="n">
        <v>1</v>
      </c>
      <c r="K4794">
        <f>E4794-F4794</f>
        <v/>
      </c>
      <c r="L4794" s="10">
        <f>IFERROR(K4794/E4794,0)</f>
        <v/>
      </c>
      <c r="M4794">
        <f>YEAR(A4794)</f>
        <v/>
      </c>
      <c r="N4794">
        <f>"Q"&amp;ROUNDUP(MONTH(A4794)/3,0)</f>
        <v/>
      </c>
      <c r="O4794">
        <f>TEXT(A4794,"mmm")</f>
        <v/>
      </c>
    </row>
    <row r="4795">
      <c r="A4795" s="13" t="n">
        <v>45870</v>
      </c>
      <c r="B4795" t="inlineStr">
        <is>
          <t>East</t>
        </is>
      </c>
      <c r="C4795" t="inlineStr">
        <is>
          <t>Marketplace</t>
        </is>
      </c>
      <c r="D4795" t="inlineStr">
        <is>
          <t>Beauty</t>
        </is>
      </c>
      <c r="E4795" t="n">
        <v>10268.29</v>
      </c>
      <c r="F4795" t="n">
        <v>5797.56</v>
      </c>
      <c r="G4795" t="n">
        <v>11320.05</v>
      </c>
      <c r="H4795" t="n">
        <v>24</v>
      </c>
      <c r="I4795" t="n">
        <v>18</v>
      </c>
      <c r="J4795" t="n">
        <v>2</v>
      </c>
      <c r="K4795">
        <f>E4795-F4795</f>
        <v/>
      </c>
      <c r="L4795" s="10">
        <f>IFERROR(K4795/E4795,0)</f>
        <v/>
      </c>
      <c r="M4795">
        <f>YEAR(A4795)</f>
        <v/>
      </c>
      <c r="N4795">
        <f>"Q"&amp;ROUNDUP(MONTH(A4795)/3,0)</f>
        <v/>
      </c>
      <c r="O4795">
        <f>TEXT(A4795,"mmm")</f>
        <v/>
      </c>
    </row>
    <row r="4796">
      <c r="A4796" s="13" t="n">
        <v>45870</v>
      </c>
      <c r="B4796" t="inlineStr">
        <is>
          <t>East</t>
        </is>
      </c>
      <c r="C4796" t="inlineStr">
        <is>
          <t>Marketplace</t>
        </is>
      </c>
      <c r="D4796" t="inlineStr">
        <is>
          <t>Books</t>
        </is>
      </c>
      <c r="E4796" t="n">
        <v>7234.33</v>
      </c>
      <c r="F4796" t="n">
        <v>5470.88</v>
      </c>
      <c r="G4796" t="n">
        <v>7997.36</v>
      </c>
      <c r="H4796" t="n">
        <v>16</v>
      </c>
      <c r="I4796" t="n">
        <v>12</v>
      </c>
      <c r="J4796" t="n">
        <v>0</v>
      </c>
      <c r="K4796">
        <f>E4796-F4796</f>
        <v/>
      </c>
      <c r="L4796" s="10">
        <f>IFERROR(K4796/E4796,0)</f>
        <v/>
      </c>
      <c r="M4796">
        <f>YEAR(A4796)</f>
        <v/>
      </c>
      <c r="N4796">
        <f>"Q"&amp;ROUNDUP(MONTH(A4796)/3,0)</f>
        <v/>
      </c>
      <c r="O4796">
        <f>TEXT(A4796,"mmm")</f>
        <v/>
      </c>
    </row>
    <row r="4797">
      <c r="A4797" s="13" t="n">
        <v>45870</v>
      </c>
      <c r="B4797" t="inlineStr">
        <is>
          <t>East</t>
        </is>
      </c>
      <c r="C4797" t="inlineStr">
        <is>
          <t>Marketplace</t>
        </is>
      </c>
      <c r="D4797" t="inlineStr">
        <is>
          <t>Electronics</t>
        </is>
      </c>
      <c r="E4797" t="n">
        <v>415148.47</v>
      </c>
      <c r="F4797" t="n">
        <v>386039.96</v>
      </c>
      <c r="G4797" t="n">
        <v>464158.86</v>
      </c>
      <c r="H4797" t="n">
        <v>39</v>
      </c>
      <c r="I4797" t="n">
        <v>30</v>
      </c>
      <c r="J4797" t="n">
        <v>3</v>
      </c>
      <c r="K4797">
        <f>E4797-F4797</f>
        <v/>
      </c>
      <c r="L4797" s="10">
        <f>IFERROR(K4797/E4797,0)</f>
        <v/>
      </c>
      <c r="M4797">
        <f>YEAR(A4797)</f>
        <v/>
      </c>
      <c r="N4797">
        <f>"Q"&amp;ROUNDUP(MONTH(A4797)/3,0)</f>
        <v/>
      </c>
      <c r="O4797">
        <f>TEXT(A4797,"mmm")</f>
        <v/>
      </c>
    </row>
    <row r="4798">
      <c r="A4798" s="13" t="n">
        <v>45870</v>
      </c>
      <c r="B4798" t="inlineStr">
        <is>
          <t>East</t>
        </is>
      </c>
      <c r="C4798" t="inlineStr">
        <is>
          <t>Marketplace</t>
        </is>
      </c>
      <c r="D4798" t="inlineStr">
        <is>
          <t>Fashion</t>
        </is>
      </c>
      <c r="E4798" t="n">
        <v>71672.28</v>
      </c>
      <c r="F4798" t="n">
        <v>38813.04</v>
      </c>
      <c r="G4798" t="n">
        <v>77430.67999999999</v>
      </c>
      <c r="H4798" t="n">
        <v>51</v>
      </c>
      <c r="I4798" t="n">
        <v>38</v>
      </c>
      <c r="J4798" t="n">
        <v>10</v>
      </c>
      <c r="K4798">
        <f>E4798-F4798</f>
        <v/>
      </c>
      <c r="L4798" s="10">
        <f>IFERROR(K4798/E4798,0)</f>
        <v/>
      </c>
      <c r="M4798">
        <f>YEAR(A4798)</f>
        <v/>
      </c>
      <c r="N4798">
        <f>"Q"&amp;ROUNDUP(MONTH(A4798)/3,0)</f>
        <v/>
      </c>
      <c r="O4798">
        <f>TEXT(A4798,"mmm")</f>
        <v/>
      </c>
    </row>
    <row r="4799">
      <c r="A4799" s="13" t="n">
        <v>45870</v>
      </c>
      <c r="B4799" t="inlineStr">
        <is>
          <t>East</t>
        </is>
      </c>
      <c r="C4799" t="inlineStr">
        <is>
          <t>Marketplace</t>
        </is>
      </c>
      <c r="D4799" t="inlineStr">
        <is>
          <t>Grocery</t>
        </is>
      </c>
      <c r="E4799" t="n">
        <v>21599.76</v>
      </c>
      <c r="F4799" t="n">
        <v>18460.54</v>
      </c>
      <c r="G4799" t="n">
        <v>23784.37</v>
      </c>
      <c r="H4799" t="n">
        <v>50</v>
      </c>
      <c r="I4799" t="n">
        <v>19</v>
      </c>
      <c r="J4799" t="n">
        <v>0</v>
      </c>
      <c r="K4799">
        <f>E4799-F4799</f>
        <v/>
      </c>
      <c r="L4799" s="10">
        <f>IFERROR(K4799/E4799,0)</f>
        <v/>
      </c>
      <c r="M4799">
        <f>YEAR(A4799)</f>
        <v/>
      </c>
      <c r="N4799">
        <f>"Q"&amp;ROUNDUP(MONTH(A4799)/3,0)</f>
        <v/>
      </c>
      <c r="O4799">
        <f>TEXT(A4799,"mmm")</f>
        <v/>
      </c>
    </row>
    <row r="4800">
      <c r="A4800" s="13" t="n">
        <v>45870</v>
      </c>
      <c r="B4800" t="inlineStr">
        <is>
          <t>East</t>
        </is>
      </c>
      <c r="C4800" t="inlineStr">
        <is>
          <t>Marketplace</t>
        </is>
      </c>
      <c r="D4800" t="inlineStr">
        <is>
          <t>Home &amp; Kitchen</t>
        </is>
      </c>
      <c r="E4800" t="n">
        <v>86235.32000000001</v>
      </c>
      <c r="F4800" t="n">
        <v>61786.75</v>
      </c>
      <c r="G4800" t="n">
        <v>96399.67999999999</v>
      </c>
      <c r="H4800" t="n">
        <v>33</v>
      </c>
      <c r="I4800" t="n">
        <v>27</v>
      </c>
      <c r="J4800" t="n">
        <v>2</v>
      </c>
      <c r="K4800">
        <f>E4800-F4800</f>
        <v/>
      </c>
      <c r="L4800" s="10">
        <f>IFERROR(K4800/E4800,0)</f>
        <v/>
      </c>
      <c r="M4800">
        <f>YEAR(A4800)</f>
        <v/>
      </c>
      <c r="N4800">
        <f>"Q"&amp;ROUNDUP(MONTH(A4800)/3,0)</f>
        <v/>
      </c>
      <c r="O4800">
        <f>TEXT(A4800,"mmm")</f>
        <v/>
      </c>
    </row>
    <row r="4801">
      <c r="A4801" s="13" t="n">
        <v>45870</v>
      </c>
      <c r="B4801" t="inlineStr">
        <is>
          <t>East</t>
        </is>
      </c>
      <c r="C4801" t="inlineStr">
        <is>
          <t>Marketplace</t>
        </is>
      </c>
      <c r="D4801" t="inlineStr">
        <is>
          <t>Sports</t>
        </is>
      </c>
      <c r="E4801" t="n">
        <v>20229.39</v>
      </c>
      <c r="F4801" t="n">
        <v>14089.84</v>
      </c>
      <c r="G4801" t="n">
        <v>22554.6</v>
      </c>
      <c r="H4801" t="n">
        <v>7</v>
      </c>
      <c r="I4801" t="n">
        <v>7</v>
      </c>
      <c r="J4801" t="n">
        <v>1</v>
      </c>
      <c r="K4801">
        <f>E4801-F4801</f>
        <v/>
      </c>
      <c r="L4801" s="10">
        <f>IFERROR(K4801/E4801,0)</f>
        <v/>
      </c>
      <c r="M4801">
        <f>YEAR(A4801)</f>
        <v/>
      </c>
      <c r="N4801">
        <f>"Q"&amp;ROUNDUP(MONTH(A4801)/3,0)</f>
        <v/>
      </c>
      <c r="O4801">
        <f>TEXT(A4801,"mmm")</f>
        <v/>
      </c>
    </row>
    <row r="4802">
      <c r="A4802" s="13" t="n">
        <v>45870</v>
      </c>
      <c r="B4802" t="inlineStr">
        <is>
          <t>East</t>
        </is>
      </c>
      <c r="C4802" t="inlineStr">
        <is>
          <t>Mobile App</t>
        </is>
      </c>
      <c r="D4802" t="inlineStr">
        <is>
          <t>Beauty</t>
        </is>
      </c>
      <c r="E4802" t="n">
        <v>19591.1</v>
      </c>
      <c r="F4802" t="n">
        <v>10680.56</v>
      </c>
      <c r="G4802" t="n">
        <v>21102.02</v>
      </c>
      <c r="H4802" t="n">
        <v>30</v>
      </c>
      <c r="I4802" t="n">
        <v>23</v>
      </c>
      <c r="J4802" t="n">
        <v>0</v>
      </c>
      <c r="K4802">
        <f>E4802-F4802</f>
        <v/>
      </c>
      <c r="L4802" s="10">
        <f>IFERROR(K4802/E4802,0)</f>
        <v/>
      </c>
      <c r="M4802">
        <f>YEAR(A4802)</f>
        <v/>
      </c>
      <c r="N4802">
        <f>"Q"&amp;ROUNDUP(MONTH(A4802)/3,0)</f>
        <v/>
      </c>
      <c r="O4802">
        <f>TEXT(A4802,"mmm")</f>
        <v/>
      </c>
    </row>
    <row r="4803">
      <c r="A4803" s="13" t="n">
        <v>45870</v>
      </c>
      <c r="B4803" t="inlineStr">
        <is>
          <t>East</t>
        </is>
      </c>
      <c r="C4803" t="inlineStr">
        <is>
          <t>Mobile App</t>
        </is>
      </c>
      <c r="D4803" t="inlineStr">
        <is>
          <t>Books</t>
        </is>
      </c>
      <c r="E4803" t="n">
        <v>9690.639999999999</v>
      </c>
      <c r="F4803" t="n">
        <v>7019.02</v>
      </c>
      <c r="G4803" t="n">
        <v>10455.81</v>
      </c>
      <c r="H4803" t="n">
        <v>23</v>
      </c>
      <c r="I4803" t="n">
        <v>19</v>
      </c>
      <c r="J4803" t="n">
        <v>0</v>
      </c>
      <c r="K4803">
        <f>E4803-F4803</f>
        <v/>
      </c>
      <c r="L4803" s="10">
        <f>IFERROR(K4803/E4803,0)</f>
        <v/>
      </c>
      <c r="M4803">
        <f>YEAR(A4803)</f>
        <v/>
      </c>
      <c r="N4803">
        <f>"Q"&amp;ROUNDUP(MONTH(A4803)/3,0)</f>
        <v/>
      </c>
      <c r="O4803">
        <f>TEXT(A4803,"mmm")</f>
        <v/>
      </c>
    </row>
    <row r="4804">
      <c r="A4804" s="13" t="n">
        <v>45870</v>
      </c>
      <c r="B4804" t="inlineStr">
        <is>
          <t>East</t>
        </is>
      </c>
      <c r="C4804" t="inlineStr">
        <is>
          <t>Mobile App</t>
        </is>
      </c>
      <c r="D4804" t="inlineStr">
        <is>
          <t>Electronics</t>
        </is>
      </c>
      <c r="E4804" t="n">
        <v>636127.3</v>
      </c>
      <c r="F4804" t="n">
        <v>579882.14</v>
      </c>
      <c r="G4804" t="n">
        <v>684963.1800000001</v>
      </c>
      <c r="H4804" t="n">
        <v>43</v>
      </c>
      <c r="I4804" t="n">
        <v>35</v>
      </c>
      <c r="J4804" t="n">
        <v>4</v>
      </c>
      <c r="K4804">
        <f>E4804-F4804</f>
        <v/>
      </c>
      <c r="L4804" s="10">
        <f>IFERROR(K4804/E4804,0)</f>
        <v/>
      </c>
      <c r="M4804">
        <f>YEAR(A4804)</f>
        <v/>
      </c>
      <c r="N4804">
        <f>"Q"&amp;ROUNDUP(MONTH(A4804)/3,0)</f>
        <v/>
      </c>
      <c r="O4804">
        <f>TEXT(A4804,"mmm")</f>
        <v/>
      </c>
    </row>
    <row r="4805">
      <c r="A4805" s="13" t="n">
        <v>45870</v>
      </c>
      <c r="B4805" t="inlineStr">
        <is>
          <t>East</t>
        </is>
      </c>
      <c r="C4805" t="inlineStr">
        <is>
          <t>Mobile App</t>
        </is>
      </c>
      <c r="D4805" t="inlineStr">
        <is>
          <t>Fashion</t>
        </is>
      </c>
      <c r="E4805" t="n">
        <v>76740.13</v>
      </c>
      <c r="F4805" t="n">
        <v>40381.62</v>
      </c>
      <c r="G4805" t="n">
        <v>82597.45</v>
      </c>
      <c r="H4805" t="n">
        <v>64</v>
      </c>
      <c r="I4805" t="n">
        <v>55</v>
      </c>
      <c r="J4805" t="n">
        <v>10</v>
      </c>
      <c r="K4805">
        <f>E4805-F4805</f>
        <v/>
      </c>
      <c r="L4805" s="10">
        <f>IFERROR(K4805/E4805,0)</f>
        <v/>
      </c>
      <c r="M4805">
        <f>YEAR(A4805)</f>
        <v/>
      </c>
      <c r="N4805">
        <f>"Q"&amp;ROUNDUP(MONTH(A4805)/3,0)</f>
        <v/>
      </c>
      <c r="O4805">
        <f>TEXT(A4805,"mmm")</f>
        <v/>
      </c>
    </row>
    <row r="4806">
      <c r="A4806" s="13" t="n">
        <v>45870</v>
      </c>
      <c r="B4806" t="inlineStr">
        <is>
          <t>East</t>
        </is>
      </c>
      <c r="C4806" t="inlineStr">
        <is>
          <t>Mobile App</t>
        </is>
      </c>
      <c r="D4806" t="inlineStr">
        <is>
          <t>Grocery</t>
        </is>
      </c>
      <c r="E4806" t="n">
        <v>23393.12</v>
      </c>
      <c r="F4806" t="n">
        <v>19390.42</v>
      </c>
      <c r="G4806" t="n">
        <v>24926.46</v>
      </c>
      <c r="H4806" t="n">
        <v>74</v>
      </c>
      <c r="I4806" t="n">
        <v>29</v>
      </c>
      <c r="J4806" t="n">
        <v>0</v>
      </c>
      <c r="K4806">
        <f>E4806-F4806</f>
        <v/>
      </c>
      <c r="L4806" s="10">
        <f>IFERROR(K4806/E4806,0)</f>
        <v/>
      </c>
      <c r="M4806">
        <f>YEAR(A4806)</f>
        <v/>
      </c>
      <c r="N4806">
        <f>"Q"&amp;ROUNDUP(MONTH(A4806)/3,0)</f>
        <v/>
      </c>
      <c r="O4806">
        <f>TEXT(A4806,"mmm")</f>
        <v/>
      </c>
    </row>
    <row r="4807">
      <c r="A4807" s="13" t="n">
        <v>45870</v>
      </c>
      <c r="B4807" t="inlineStr">
        <is>
          <t>East</t>
        </is>
      </c>
      <c r="C4807" t="inlineStr">
        <is>
          <t>Mobile App</t>
        </is>
      </c>
      <c r="D4807" t="inlineStr">
        <is>
          <t>Home &amp; Kitchen</t>
        </is>
      </c>
      <c r="E4807" t="n">
        <v>57330.97</v>
      </c>
      <c r="F4807" t="n">
        <v>39263.06</v>
      </c>
      <c r="G4807" t="n">
        <v>61047.64</v>
      </c>
      <c r="H4807" t="n">
        <v>28</v>
      </c>
      <c r="I4807" t="n">
        <v>26</v>
      </c>
      <c r="J4807" t="n">
        <v>0</v>
      </c>
      <c r="K4807">
        <f>E4807-F4807</f>
        <v/>
      </c>
      <c r="L4807" s="10">
        <f>IFERROR(K4807/E4807,0)</f>
        <v/>
      </c>
      <c r="M4807">
        <f>YEAR(A4807)</f>
        <v/>
      </c>
      <c r="N4807">
        <f>"Q"&amp;ROUNDUP(MONTH(A4807)/3,0)</f>
        <v/>
      </c>
      <c r="O4807">
        <f>TEXT(A4807,"mmm")</f>
        <v/>
      </c>
    </row>
    <row r="4808">
      <c r="A4808" s="13" t="n">
        <v>45870</v>
      </c>
      <c r="B4808" t="inlineStr">
        <is>
          <t>East</t>
        </is>
      </c>
      <c r="C4808" t="inlineStr">
        <is>
          <t>Mobile App</t>
        </is>
      </c>
      <c r="D4808" t="inlineStr">
        <is>
          <t>Sports</t>
        </is>
      </c>
      <c r="E4808" t="n">
        <v>50529.93</v>
      </c>
      <c r="F4808" t="n">
        <v>32995.1</v>
      </c>
      <c r="G4808" t="n">
        <v>54260.61</v>
      </c>
      <c r="H4808" t="n">
        <v>23</v>
      </c>
      <c r="I4808" t="n">
        <v>17</v>
      </c>
      <c r="J4808" t="n">
        <v>0</v>
      </c>
      <c r="K4808">
        <f>E4808-F4808</f>
        <v/>
      </c>
      <c r="L4808" s="10">
        <f>IFERROR(K4808/E4808,0)</f>
        <v/>
      </c>
      <c r="M4808">
        <f>YEAR(A4808)</f>
        <v/>
      </c>
      <c r="N4808">
        <f>"Q"&amp;ROUNDUP(MONTH(A4808)/3,0)</f>
        <v/>
      </c>
      <c r="O4808">
        <f>TEXT(A4808,"mmm")</f>
        <v/>
      </c>
    </row>
    <row r="4809">
      <c r="A4809" s="13" t="n">
        <v>45870</v>
      </c>
      <c r="B4809" t="inlineStr">
        <is>
          <t>East</t>
        </is>
      </c>
      <c r="C4809" t="inlineStr">
        <is>
          <t>Retail Store</t>
        </is>
      </c>
      <c r="D4809" t="inlineStr">
        <is>
          <t>Beauty</t>
        </is>
      </c>
      <c r="E4809" t="n">
        <v>5119.48</v>
      </c>
      <c r="F4809" t="n">
        <v>2763.23</v>
      </c>
      <c r="G4809" t="n">
        <v>5225.2</v>
      </c>
      <c r="H4809" t="n">
        <v>9</v>
      </c>
      <c r="I4809" t="n">
        <v>7</v>
      </c>
      <c r="J4809" t="n">
        <v>0</v>
      </c>
      <c r="K4809">
        <f>E4809-F4809</f>
        <v/>
      </c>
      <c r="L4809" s="10">
        <f>IFERROR(K4809/E4809,0)</f>
        <v/>
      </c>
      <c r="M4809">
        <f>YEAR(A4809)</f>
        <v/>
      </c>
      <c r="N4809">
        <f>"Q"&amp;ROUNDUP(MONTH(A4809)/3,0)</f>
        <v/>
      </c>
      <c r="O4809">
        <f>TEXT(A4809,"mmm")</f>
        <v/>
      </c>
    </row>
    <row r="4810">
      <c r="A4810" s="13" t="n">
        <v>45870</v>
      </c>
      <c r="B4810" t="inlineStr">
        <is>
          <t>East</t>
        </is>
      </c>
      <c r="C4810" t="inlineStr">
        <is>
          <t>Retail Store</t>
        </is>
      </c>
      <c r="D4810" t="inlineStr">
        <is>
          <t>Books</t>
        </is>
      </c>
      <c r="E4810" t="n">
        <v>2872.24</v>
      </c>
      <c r="F4810" t="n">
        <v>2047.73</v>
      </c>
      <c r="G4810" t="n">
        <v>2914.91</v>
      </c>
      <c r="H4810" t="n">
        <v>5</v>
      </c>
      <c r="I4810" t="n">
        <v>3</v>
      </c>
      <c r="J4810" t="n">
        <v>0</v>
      </c>
      <c r="K4810">
        <f>E4810-F4810</f>
        <v/>
      </c>
      <c r="L4810" s="10">
        <f>IFERROR(K4810/E4810,0)</f>
        <v/>
      </c>
      <c r="M4810">
        <f>YEAR(A4810)</f>
        <v/>
      </c>
      <c r="N4810">
        <f>"Q"&amp;ROUNDUP(MONTH(A4810)/3,0)</f>
        <v/>
      </c>
      <c r="O4810">
        <f>TEXT(A4810,"mmm")</f>
        <v/>
      </c>
    </row>
    <row r="4811">
      <c r="A4811" s="13" t="n">
        <v>45870</v>
      </c>
      <c r="B4811" t="inlineStr">
        <is>
          <t>East</t>
        </is>
      </c>
      <c r="C4811" t="inlineStr">
        <is>
          <t>Retail Store</t>
        </is>
      </c>
      <c r="D4811" t="inlineStr">
        <is>
          <t>Electronics</t>
        </is>
      </c>
      <c r="E4811" t="n">
        <v>120598.56</v>
      </c>
      <c r="F4811" t="n">
        <v>104168.62</v>
      </c>
      <c r="G4811" t="n">
        <v>128396.75</v>
      </c>
      <c r="H4811" t="n">
        <v>10</v>
      </c>
      <c r="I4811" t="n">
        <v>8</v>
      </c>
      <c r="J4811" t="n">
        <v>0</v>
      </c>
      <c r="K4811">
        <f>E4811-F4811</f>
        <v/>
      </c>
      <c r="L4811" s="10">
        <f>IFERROR(K4811/E4811,0)</f>
        <v/>
      </c>
      <c r="M4811">
        <f>YEAR(A4811)</f>
        <v/>
      </c>
      <c r="N4811">
        <f>"Q"&amp;ROUNDUP(MONTH(A4811)/3,0)</f>
        <v/>
      </c>
      <c r="O4811">
        <f>TEXT(A4811,"mmm")</f>
        <v/>
      </c>
    </row>
    <row r="4812">
      <c r="A4812" s="13" t="n">
        <v>45870</v>
      </c>
      <c r="B4812" t="inlineStr">
        <is>
          <t>East</t>
        </is>
      </c>
      <c r="C4812" t="inlineStr">
        <is>
          <t>Retail Store</t>
        </is>
      </c>
      <c r="D4812" t="inlineStr">
        <is>
          <t>Fashion</t>
        </is>
      </c>
      <c r="E4812" t="n">
        <v>31056.53</v>
      </c>
      <c r="F4812" t="n">
        <v>17265.68</v>
      </c>
      <c r="G4812" t="n">
        <v>32822.23</v>
      </c>
      <c r="H4812" t="n">
        <v>24</v>
      </c>
      <c r="I4812" t="n">
        <v>18</v>
      </c>
      <c r="J4812" t="n">
        <v>1</v>
      </c>
      <c r="K4812">
        <f>E4812-F4812</f>
        <v/>
      </c>
      <c r="L4812" s="10">
        <f>IFERROR(K4812/E4812,0)</f>
        <v/>
      </c>
      <c r="M4812">
        <f>YEAR(A4812)</f>
        <v/>
      </c>
      <c r="N4812">
        <f>"Q"&amp;ROUNDUP(MONTH(A4812)/3,0)</f>
        <v/>
      </c>
      <c r="O4812">
        <f>TEXT(A4812,"mmm")</f>
        <v/>
      </c>
    </row>
    <row r="4813">
      <c r="A4813" s="13" t="n">
        <v>45870</v>
      </c>
      <c r="B4813" t="inlineStr">
        <is>
          <t>East</t>
        </is>
      </c>
      <c r="C4813" t="inlineStr">
        <is>
          <t>Retail Store</t>
        </is>
      </c>
      <c r="D4813" t="inlineStr">
        <is>
          <t>Grocery</t>
        </is>
      </c>
      <c r="E4813" t="n">
        <v>13479.77</v>
      </c>
      <c r="F4813" t="n">
        <v>11077.69</v>
      </c>
      <c r="G4813" t="n">
        <v>14173.27</v>
      </c>
      <c r="H4813" t="n">
        <v>36</v>
      </c>
      <c r="I4813" t="n">
        <v>14</v>
      </c>
      <c r="J4813" t="n">
        <v>0</v>
      </c>
      <c r="K4813">
        <f>E4813-F4813</f>
        <v/>
      </c>
      <c r="L4813" s="10">
        <f>IFERROR(K4813/E4813,0)</f>
        <v/>
      </c>
      <c r="M4813">
        <f>YEAR(A4813)</f>
        <v/>
      </c>
      <c r="N4813">
        <f>"Q"&amp;ROUNDUP(MONTH(A4813)/3,0)</f>
        <v/>
      </c>
      <c r="O4813">
        <f>TEXT(A4813,"mmm")</f>
        <v/>
      </c>
    </row>
    <row r="4814">
      <c r="A4814" s="13" t="n">
        <v>45870</v>
      </c>
      <c r="B4814" t="inlineStr">
        <is>
          <t>East</t>
        </is>
      </c>
      <c r="C4814" t="inlineStr">
        <is>
          <t>Retail Store</t>
        </is>
      </c>
      <c r="D4814" t="inlineStr">
        <is>
          <t>Home &amp; Kitchen</t>
        </is>
      </c>
      <c r="E4814" t="n">
        <v>39619.06</v>
      </c>
      <c r="F4814" t="n">
        <v>26820.89</v>
      </c>
      <c r="G4814" t="n">
        <v>41356.04</v>
      </c>
      <c r="H4814" t="n">
        <v>14</v>
      </c>
      <c r="I4814" t="n">
        <v>10</v>
      </c>
      <c r="J4814" t="n">
        <v>0</v>
      </c>
      <c r="K4814">
        <f>E4814-F4814</f>
        <v/>
      </c>
      <c r="L4814" s="10">
        <f>IFERROR(K4814/E4814,0)</f>
        <v/>
      </c>
      <c r="M4814">
        <f>YEAR(A4814)</f>
        <v/>
      </c>
      <c r="N4814">
        <f>"Q"&amp;ROUNDUP(MONTH(A4814)/3,0)</f>
        <v/>
      </c>
      <c r="O4814">
        <f>TEXT(A4814,"mmm")</f>
        <v/>
      </c>
    </row>
    <row r="4815">
      <c r="A4815" s="13" t="n">
        <v>45870</v>
      </c>
      <c r="B4815" t="inlineStr">
        <is>
          <t>East</t>
        </is>
      </c>
      <c r="C4815" t="inlineStr">
        <is>
          <t>Retail Store</t>
        </is>
      </c>
      <c r="D4815" t="inlineStr">
        <is>
          <t>Sports</t>
        </is>
      </c>
      <c r="E4815" t="n">
        <v>10208.3</v>
      </c>
      <c r="F4815" t="n">
        <v>6205.01</v>
      </c>
      <c r="G4815" t="n">
        <v>10649.44</v>
      </c>
      <c r="H4815" t="n">
        <v>4</v>
      </c>
      <c r="I4815" t="n">
        <v>3</v>
      </c>
      <c r="J4815" t="n">
        <v>0</v>
      </c>
      <c r="K4815">
        <f>E4815-F4815</f>
        <v/>
      </c>
      <c r="L4815" s="10">
        <f>IFERROR(K4815/E4815,0)</f>
        <v/>
      </c>
      <c r="M4815">
        <f>YEAR(A4815)</f>
        <v/>
      </c>
      <c r="N4815">
        <f>"Q"&amp;ROUNDUP(MONTH(A4815)/3,0)</f>
        <v/>
      </c>
      <c r="O4815">
        <f>TEXT(A4815,"mmm")</f>
        <v/>
      </c>
    </row>
    <row r="4816">
      <c r="A4816" s="13" t="n">
        <v>45870</v>
      </c>
      <c r="B4816" t="inlineStr">
        <is>
          <t>East</t>
        </is>
      </c>
      <c r="C4816" t="inlineStr">
        <is>
          <t>Unknown</t>
        </is>
      </c>
      <c r="D4816" t="inlineStr">
        <is>
          <t>Beauty</t>
        </is>
      </c>
      <c r="E4816" t="n">
        <v>636.03</v>
      </c>
      <c r="F4816" t="n">
        <v>328.91</v>
      </c>
      <c r="G4816" t="n">
        <v>669.51</v>
      </c>
      <c r="H4816" t="n">
        <v>1</v>
      </c>
      <c r="I4816" t="n">
        <v>1</v>
      </c>
      <c r="J4816" t="n">
        <v>0</v>
      </c>
      <c r="K4816">
        <f>E4816-F4816</f>
        <v/>
      </c>
      <c r="L4816" s="10">
        <f>IFERROR(K4816/E4816,0)</f>
        <v/>
      </c>
      <c r="M4816">
        <f>YEAR(A4816)</f>
        <v/>
      </c>
      <c r="N4816">
        <f>"Q"&amp;ROUNDUP(MONTH(A4816)/3,0)</f>
        <v/>
      </c>
      <c r="O4816">
        <f>TEXT(A4816,"mmm")</f>
        <v/>
      </c>
    </row>
    <row r="4817">
      <c r="A4817" s="13" t="n">
        <v>45870</v>
      </c>
      <c r="B4817" t="inlineStr">
        <is>
          <t>East</t>
        </is>
      </c>
      <c r="C4817" t="inlineStr">
        <is>
          <t>Unknown</t>
        </is>
      </c>
      <c r="D4817" t="inlineStr">
        <is>
          <t>Fashion</t>
        </is>
      </c>
      <c r="E4817" t="n">
        <v>2823.79</v>
      </c>
      <c r="F4817" t="n">
        <v>1621.78</v>
      </c>
      <c r="G4817" t="n">
        <v>3210.18</v>
      </c>
      <c r="H4817" t="n">
        <v>2</v>
      </c>
      <c r="I4817" t="n">
        <v>2</v>
      </c>
      <c r="J4817" t="n">
        <v>0</v>
      </c>
      <c r="K4817">
        <f>E4817-F4817</f>
        <v/>
      </c>
      <c r="L4817" s="10">
        <f>IFERROR(K4817/E4817,0)</f>
        <v/>
      </c>
      <c r="M4817">
        <f>YEAR(A4817)</f>
        <v/>
      </c>
      <c r="N4817">
        <f>"Q"&amp;ROUNDUP(MONTH(A4817)/3,0)</f>
        <v/>
      </c>
      <c r="O4817">
        <f>TEXT(A4817,"mmm")</f>
        <v/>
      </c>
    </row>
    <row r="4818">
      <c r="A4818" s="13" t="n">
        <v>45870</v>
      </c>
      <c r="B4818" t="inlineStr">
        <is>
          <t>East</t>
        </is>
      </c>
      <c r="C4818" t="inlineStr">
        <is>
          <t>Unknown</t>
        </is>
      </c>
      <c r="D4818" t="inlineStr">
        <is>
          <t>Home &amp; Kitchen</t>
        </is>
      </c>
      <c r="E4818" t="n">
        <v>6978.1</v>
      </c>
      <c r="F4818" t="n">
        <v>4890.7</v>
      </c>
      <c r="G4818" t="n">
        <v>7816.73</v>
      </c>
      <c r="H4818" t="n">
        <v>3</v>
      </c>
      <c r="I4818" t="n">
        <v>2</v>
      </c>
      <c r="J4818" t="n">
        <v>0</v>
      </c>
      <c r="K4818">
        <f>E4818-F4818</f>
        <v/>
      </c>
      <c r="L4818" s="10">
        <f>IFERROR(K4818/E4818,0)</f>
        <v/>
      </c>
      <c r="M4818">
        <f>YEAR(A4818)</f>
        <v/>
      </c>
      <c r="N4818">
        <f>"Q"&amp;ROUNDUP(MONTH(A4818)/3,0)</f>
        <v/>
      </c>
      <c r="O4818">
        <f>TEXT(A4818,"mmm")</f>
        <v/>
      </c>
    </row>
    <row r="4819">
      <c r="A4819" s="13" t="n">
        <v>45870</v>
      </c>
      <c r="B4819" t="inlineStr">
        <is>
          <t>East</t>
        </is>
      </c>
      <c r="C4819" t="inlineStr">
        <is>
          <t>Website</t>
        </is>
      </c>
      <c r="D4819" t="inlineStr">
        <is>
          <t>Beauty</t>
        </is>
      </c>
      <c r="E4819" t="n">
        <v>25419.75</v>
      </c>
      <c r="F4819" t="n">
        <v>14372.34</v>
      </c>
      <c r="G4819" t="n">
        <v>27263.89</v>
      </c>
      <c r="H4819" t="n">
        <v>43</v>
      </c>
      <c r="I4819" t="n">
        <v>33</v>
      </c>
      <c r="J4819" t="n">
        <v>1</v>
      </c>
      <c r="K4819">
        <f>E4819-F4819</f>
        <v/>
      </c>
      <c r="L4819" s="10">
        <f>IFERROR(K4819/E4819,0)</f>
        <v/>
      </c>
      <c r="M4819">
        <f>YEAR(A4819)</f>
        <v/>
      </c>
      <c r="N4819">
        <f>"Q"&amp;ROUNDUP(MONTH(A4819)/3,0)</f>
        <v/>
      </c>
      <c r="O4819">
        <f>TEXT(A4819,"mmm")</f>
        <v/>
      </c>
    </row>
    <row r="4820">
      <c r="A4820" s="13" t="n">
        <v>45870</v>
      </c>
      <c r="B4820" t="inlineStr">
        <is>
          <t>East</t>
        </is>
      </c>
      <c r="C4820" t="inlineStr">
        <is>
          <t>Website</t>
        </is>
      </c>
      <c r="D4820" t="inlineStr">
        <is>
          <t>Books</t>
        </is>
      </c>
      <c r="E4820" t="n">
        <v>11802.17</v>
      </c>
      <c r="F4820" t="n">
        <v>8290.4</v>
      </c>
      <c r="G4820" t="n">
        <v>12444.91</v>
      </c>
      <c r="H4820" t="n">
        <v>24</v>
      </c>
      <c r="I4820" t="n">
        <v>21</v>
      </c>
      <c r="J4820" t="n">
        <v>1</v>
      </c>
      <c r="K4820">
        <f>E4820-F4820</f>
        <v/>
      </c>
      <c r="L4820" s="10">
        <f>IFERROR(K4820/E4820,0)</f>
        <v/>
      </c>
      <c r="M4820">
        <f>YEAR(A4820)</f>
        <v/>
      </c>
      <c r="N4820">
        <f>"Q"&amp;ROUNDUP(MONTH(A4820)/3,0)</f>
        <v/>
      </c>
      <c r="O4820">
        <f>TEXT(A4820,"mmm")</f>
        <v/>
      </c>
    </row>
    <row r="4821">
      <c r="A4821" s="13" t="n">
        <v>45870</v>
      </c>
      <c r="B4821" t="inlineStr">
        <is>
          <t>East</t>
        </is>
      </c>
      <c r="C4821" t="inlineStr">
        <is>
          <t>Website</t>
        </is>
      </c>
      <c r="D4821" t="inlineStr">
        <is>
          <t>Electronics</t>
        </is>
      </c>
      <c r="E4821" t="n">
        <v>359968.51</v>
      </c>
      <c r="F4821" t="n">
        <v>319660.34</v>
      </c>
      <c r="G4821" t="n">
        <v>382407.24</v>
      </c>
      <c r="H4821" t="n">
        <v>33</v>
      </c>
      <c r="I4821" t="n">
        <v>26</v>
      </c>
      <c r="J4821" t="n">
        <v>1</v>
      </c>
      <c r="K4821">
        <f>E4821-F4821</f>
        <v/>
      </c>
      <c r="L4821" s="10">
        <f>IFERROR(K4821/E4821,0)</f>
        <v/>
      </c>
      <c r="M4821">
        <f>YEAR(A4821)</f>
        <v/>
      </c>
      <c r="N4821">
        <f>"Q"&amp;ROUNDUP(MONTH(A4821)/3,0)</f>
        <v/>
      </c>
      <c r="O4821">
        <f>TEXT(A4821,"mmm")</f>
        <v/>
      </c>
    </row>
    <row r="4822">
      <c r="A4822" s="13" t="n">
        <v>45870</v>
      </c>
      <c r="B4822" t="inlineStr">
        <is>
          <t>East</t>
        </is>
      </c>
      <c r="C4822" t="inlineStr">
        <is>
          <t>Website</t>
        </is>
      </c>
      <c r="D4822" t="inlineStr">
        <is>
          <t>Fashion</t>
        </is>
      </c>
      <c r="E4822" t="n">
        <v>75880.8</v>
      </c>
      <c r="F4822" t="n">
        <v>39748.54</v>
      </c>
      <c r="G4822" t="n">
        <v>79440.28</v>
      </c>
      <c r="H4822" t="n">
        <v>53</v>
      </c>
      <c r="I4822" t="n">
        <v>48</v>
      </c>
      <c r="J4822" t="n">
        <v>8</v>
      </c>
      <c r="K4822">
        <f>E4822-F4822</f>
        <v/>
      </c>
      <c r="L4822" s="10">
        <f>IFERROR(K4822/E4822,0)</f>
        <v/>
      </c>
      <c r="M4822">
        <f>YEAR(A4822)</f>
        <v/>
      </c>
      <c r="N4822">
        <f>"Q"&amp;ROUNDUP(MONTH(A4822)/3,0)</f>
        <v/>
      </c>
      <c r="O4822">
        <f>TEXT(A4822,"mmm")</f>
        <v/>
      </c>
    </row>
    <row r="4823">
      <c r="A4823" s="13" t="n">
        <v>45870</v>
      </c>
      <c r="B4823" t="inlineStr">
        <is>
          <t>East</t>
        </is>
      </c>
      <c r="C4823" t="inlineStr">
        <is>
          <t>Website</t>
        </is>
      </c>
      <c r="D4823" t="inlineStr">
        <is>
          <t>Grocery</t>
        </is>
      </c>
      <c r="E4823" t="n">
        <v>27784.9</v>
      </c>
      <c r="F4823" t="n">
        <v>22920.42</v>
      </c>
      <c r="G4823" t="n">
        <v>29531.93</v>
      </c>
      <c r="H4823" t="n">
        <v>56</v>
      </c>
      <c r="I4823" t="n">
        <v>23</v>
      </c>
      <c r="J4823" t="n">
        <v>0</v>
      </c>
      <c r="K4823">
        <f>E4823-F4823</f>
        <v/>
      </c>
      <c r="L4823" s="10">
        <f>IFERROR(K4823/E4823,0)</f>
        <v/>
      </c>
      <c r="M4823">
        <f>YEAR(A4823)</f>
        <v/>
      </c>
      <c r="N4823">
        <f>"Q"&amp;ROUNDUP(MONTH(A4823)/3,0)</f>
        <v/>
      </c>
      <c r="O4823">
        <f>TEXT(A4823,"mmm")</f>
        <v/>
      </c>
    </row>
    <row r="4824">
      <c r="A4824" s="13" t="n">
        <v>45870</v>
      </c>
      <c r="B4824" t="inlineStr">
        <is>
          <t>East</t>
        </is>
      </c>
      <c r="C4824" t="inlineStr">
        <is>
          <t>Website</t>
        </is>
      </c>
      <c r="D4824" t="inlineStr">
        <is>
          <t>Home &amp; Kitchen</t>
        </is>
      </c>
      <c r="E4824" t="n">
        <v>93171.25</v>
      </c>
      <c r="F4824" t="n">
        <v>63338.06</v>
      </c>
      <c r="G4824" t="n">
        <v>99284.34</v>
      </c>
      <c r="H4824" t="n">
        <v>46</v>
      </c>
      <c r="I4824" t="n">
        <v>36</v>
      </c>
      <c r="J4824" t="n">
        <v>0</v>
      </c>
      <c r="K4824">
        <f>E4824-F4824</f>
        <v/>
      </c>
      <c r="L4824" s="10">
        <f>IFERROR(K4824/E4824,0)</f>
        <v/>
      </c>
      <c r="M4824">
        <f>YEAR(A4824)</f>
        <v/>
      </c>
      <c r="N4824">
        <f>"Q"&amp;ROUNDUP(MONTH(A4824)/3,0)</f>
        <v/>
      </c>
      <c r="O4824">
        <f>TEXT(A4824,"mmm")</f>
        <v/>
      </c>
    </row>
    <row r="4825">
      <c r="A4825" s="13" t="n">
        <v>45870</v>
      </c>
      <c r="B4825" t="inlineStr">
        <is>
          <t>East</t>
        </is>
      </c>
      <c r="C4825" t="inlineStr">
        <is>
          <t>Website</t>
        </is>
      </c>
      <c r="D4825" t="inlineStr">
        <is>
          <t>Sports</t>
        </is>
      </c>
      <c r="E4825" t="n">
        <v>21388.8</v>
      </c>
      <c r="F4825" t="n">
        <v>13736.72</v>
      </c>
      <c r="G4825" t="n">
        <v>22677.9</v>
      </c>
      <c r="H4825" t="n">
        <v>13</v>
      </c>
      <c r="I4825" t="n">
        <v>11</v>
      </c>
      <c r="J4825" t="n">
        <v>1</v>
      </c>
      <c r="K4825">
        <f>E4825-F4825</f>
        <v/>
      </c>
      <c r="L4825" s="10">
        <f>IFERROR(K4825/E4825,0)</f>
        <v/>
      </c>
      <c r="M4825">
        <f>YEAR(A4825)</f>
        <v/>
      </c>
      <c r="N4825">
        <f>"Q"&amp;ROUNDUP(MONTH(A4825)/3,0)</f>
        <v/>
      </c>
      <c r="O4825">
        <f>TEXT(A4825,"mmm")</f>
        <v/>
      </c>
    </row>
    <row r="4826">
      <c r="A4826" s="13" t="n">
        <v>45870</v>
      </c>
      <c r="B4826" t="inlineStr">
        <is>
          <t>North</t>
        </is>
      </c>
      <c r="C4826" t="inlineStr">
        <is>
          <t>Marketplace</t>
        </is>
      </c>
      <c r="D4826" t="inlineStr">
        <is>
          <t>Beauty</t>
        </is>
      </c>
      <c r="E4826" t="n">
        <v>16989.11</v>
      </c>
      <c r="F4826" t="n">
        <v>9523.93</v>
      </c>
      <c r="G4826" t="n">
        <v>18731.13</v>
      </c>
      <c r="H4826" t="n">
        <v>32</v>
      </c>
      <c r="I4826" t="n">
        <v>25</v>
      </c>
      <c r="J4826" t="n">
        <v>1</v>
      </c>
      <c r="K4826">
        <f>E4826-F4826</f>
        <v/>
      </c>
      <c r="L4826" s="10">
        <f>IFERROR(K4826/E4826,0)</f>
        <v/>
      </c>
      <c r="M4826">
        <f>YEAR(A4826)</f>
        <v/>
      </c>
      <c r="N4826">
        <f>"Q"&amp;ROUNDUP(MONTH(A4826)/3,0)</f>
        <v/>
      </c>
      <c r="O4826">
        <f>TEXT(A4826,"mmm")</f>
        <v/>
      </c>
    </row>
    <row r="4827">
      <c r="A4827" s="13" t="n">
        <v>45870</v>
      </c>
      <c r="B4827" t="inlineStr">
        <is>
          <t>North</t>
        </is>
      </c>
      <c r="C4827" t="inlineStr">
        <is>
          <t>Marketplace</t>
        </is>
      </c>
      <c r="D4827" t="inlineStr">
        <is>
          <t>Books</t>
        </is>
      </c>
      <c r="E4827" t="n">
        <v>5911.12</v>
      </c>
      <c r="F4827" t="n">
        <v>4462.19</v>
      </c>
      <c r="G4827" t="n">
        <v>6607.49</v>
      </c>
      <c r="H4827" t="n">
        <v>11</v>
      </c>
      <c r="I4827" t="n">
        <v>8</v>
      </c>
      <c r="J4827" t="n">
        <v>0</v>
      </c>
      <c r="K4827">
        <f>E4827-F4827</f>
        <v/>
      </c>
      <c r="L4827" s="10">
        <f>IFERROR(K4827/E4827,0)</f>
        <v/>
      </c>
      <c r="M4827">
        <f>YEAR(A4827)</f>
        <v/>
      </c>
      <c r="N4827">
        <f>"Q"&amp;ROUNDUP(MONTH(A4827)/3,0)</f>
        <v/>
      </c>
      <c r="O4827">
        <f>TEXT(A4827,"mmm")</f>
        <v/>
      </c>
    </row>
    <row r="4828">
      <c r="A4828" s="13" t="n">
        <v>45870</v>
      </c>
      <c r="B4828" t="inlineStr">
        <is>
          <t>North</t>
        </is>
      </c>
      <c r="C4828" t="inlineStr">
        <is>
          <t>Marketplace</t>
        </is>
      </c>
      <c r="D4828" t="inlineStr">
        <is>
          <t>Electronics</t>
        </is>
      </c>
      <c r="E4828" t="n">
        <v>210962.9</v>
      </c>
      <c r="F4828" t="n">
        <v>191780.79</v>
      </c>
      <c r="G4828" t="n">
        <v>231724.13</v>
      </c>
      <c r="H4828" t="n">
        <v>28</v>
      </c>
      <c r="I4828" t="n">
        <v>22</v>
      </c>
      <c r="J4828" t="n">
        <v>3</v>
      </c>
      <c r="K4828">
        <f>E4828-F4828</f>
        <v/>
      </c>
      <c r="L4828" s="10">
        <f>IFERROR(K4828/E4828,0)</f>
        <v/>
      </c>
      <c r="M4828">
        <f>YEAR(A4828)</f>
        <v/>
      </c>
      <c r="N4828">
        <f>"Q"&amp;ROUNDUP(MONTH(A4828)/3,0)</f>
        <v/>
      </c>
      <c r="O4828">
        <f>TEXT(A4828,"mmm")</f>
        <v/>
      </c>
    </row>
    <row r="4829">
      <c r="A4829" s="13" t="n">
        <v>45870</v>
      </c>
      <c r="B4829" t="inlineStr">
        <is>
          <t>North</t>
        </is>
      </c>
      <c r="C4829" t="inlineStr">
        <is>
          <t>Marketplace</t>
        </is>
      </c>
      <c r="D4829" t="inlineStr">
        <is>
          <t>Fashion</t>
        </is>
      </c>
      <c r="E4829" t="n">
        <v>69094.25</v>
      </c>
      <c r="F4829" t="n">
        <v>39040.94</v>
      </c>
      <c r="G4829" t="n">
        <v>77817.82000000001</v>
      </c>
      <c r="H4829" t="n">
        <v>43</v>
      </c>
      <c r="I4829" t="n">
        <v>37</v>
      </c>
      <c r="J4829" t="n">
        <v>7</v>
      </c>
      <c r="K4829">
        <f>E4829-F4829</f>
        <v/>
      </c>
      <c r="L4829" s="10">
        <f>IFERROR(K4829/E4829,0)</f>
        <v/>
      </c>
      <c r="M4829">
        <f>YEAR(A4829)</f>
        <v/>
      </c>
      <c r="N4829">
        <f>"Q"&amp;ROUNDUP(MONTH(A4829)/3,0)</f>
        <v/>
      </c>
      <c r="O4829">
        <f>TEXT(A4829,"mmm")</f>
        <v/>
      </c>
    </row>
    <row r="4830">
      <c r="A4830" s="13" t="n">
        <v>45870</v>
      </c>
      <c r="B4830" t="inlineStr">
        <is>
          <t>North</t>
        </is>
      </c>
      <c r="C4830" t="inlineStr">
        <is>
          <t>Marketplace</t>
        </is>
      </c>
      <c r="D4830" t="inlineStr">
        <is>
          <t>Grocery</t>
        </is>
      </c>
      <c r="E4830" t="n">
        <v>24928.49</v>
      </c>
      <c r="F4830" t="n">
        <v>21708.74</v>
      </c>
      <c r="G4830" t="n">
        <v>27853.32</v>
      </c>
      <c r="H4830" t="n">
        <v>58</v>
      </c>
      <c r="I4830" t="n">
        <v>22</v>
      </c>
      <c r="J4830" t="n">
        <v>2</v>
      </c>
      <c r="K4830">
        <f>E4830-F4830</f>
        <v/>
      </c>
      <c r="L4830" s="10">
        <f>IFERROR(K4830/E4830,0)</f>
        <v/>
      </c>
      <c r="M4830">
        <f>YEAR(A4830)</f>
        <v/>
      </c>
      <c r="N4830">
        <f>"Q"&amp;ROUNDUP(MONTH(A4830)/3,0)</f>
        <v/>
      </c>
      <c r="O4830">
        <f>TEXT(A4830,"mmm")</f>
        <v/>
      </c>
    </row>
    <row r="4831">
      <c r="A4831" s="13" t="n">
        <v>45870</v>
      </c>
      <c r="B4831" t="inlineStr">
        <is>
          <t>North</t>
        </is>
      </c>
      <c r="C4831" t="inlineStr">
        <is>
          <t>Marketplace</t>
        </is>
      </c>
      <c r="D4831" t="inlineStr">
        <is>
          <t>Home &amp; Kitchen</t>
        </is>
      </c>
      <c r="E4831" t="n">
        <v>61810.08</v>
      </c>
      <c r="F4831" t="n">
        <v>44853.19</v>
      </c>
      <c r="G4831" t="n">
        <v>69302.39</v>
      </c>
      <c r="H4831" t="n">
        <v>26</v>
      </c>
      <c r="I4831" t="n">
        <v>23</v>
      </c>
      <c r="J4831" t="n">
        <v>1</v>
      </c>
      <c r="K4831">
        <f>E4831-F4831</f>
        <v/>
      </c>
      <c r="L4831" s="10">
        <f>IFERROR(K4831/E4831,0)</f>
        <v/>
      </c>
      <c r="M4831">
        <f>YEAR(A4831)</f>
        <v/>
      </c>
      <c r="N4831">
        <f>"Q"&amp;ROUNDUP(MONTH(A4831)/3,0)</f>
        <v/>
      </c>
      <c r="O4831">
        <f>TEXT(A4831,"mmm")</f>
        <v/>
      </c>
    </row>
    <row r="4832">
      <c r="A4832" s="13" t="n">
        <v>45870</v>
      </c>
      <c r="B4832" t="inlineStr">
        <is>
          <t>North</t>
        </is>
      </c>
      <c r="C4832" t="inlineStr">
        <is>
          <t>Marketplace</t>
        </is>
      </c>
      <c r="D4832" t="inlineStr">
        <is>
          <t>Sports</t>
        </is>
      </c>
      <c r="E4832" t="n">
        <v>18499.79</v>
      </c>
      <c r="F4832" t="n">
        <v>12135.02</v>
      </c>
      <c r="G4832" t="n">
        <v>20460.62</v>
      </c>
      <c r="H4832" t="n">
        <v>13</v>
      </c>
      <c r="I4832" t="n">
        <v>7</v>
      </c>
      <c r="J4832" t="n">
        <v>1</v>
      </c>
      <c r="K4832">
        <f>E4832-F4832</f>
        <v/>
      </c>
      <c r="L4832" s="10">
        <f>IFERROR(K4832/E4832,0)</f>
        <v/>
      </c>
      <c r="M4832">
        <f>YEAR(A4832)</f>
        <v/>
      </c>
      <c r="N4832">
        <f>"Q"&amp;ROUNDUP(MONTH(A4832)/3,0)</f>
        <v/>
      </c>
      <c r="O4832">
        <f>TEXT(A4832,"mmm")</f>
        <v/>
      </c>
    </row>
    <row r="4833">
      <c r="A4833" s="13" t="n">
        <v>45870</v>
      </c>
      <c r="B4833" t="inlineStr">
        <is>
          <t>North</t>
        </is>
      </c>
      <c r="C4833" t="inlineStr">
        <is>
          <t>Mobile App</t>
        </is>
      </c>
      <c r="D4833" t="inlineStr">
        <is>
          <t>Beauty</t>
        </is>
      </c>
      <c r="E4833" t="n">
        <v>12473.1</v>
      </c>
      <c r="F4833" t="n">
        <v>7303.69</v>
      </c>
      <c r="G4833" t="n">
        <v>13419.4</v>
      </c>
      <c r="H4833" t="n">
        <v>23</v>
      </c>
      <c r="I4833" t="n">
        <v>20</v>
      </c>
      <c r="J4833" t="n">
        <v>0</v>
      </c>
      <c r="K4833">
        <f>E4833-F4833</f>
        <v/>
      </c>
      <c r="L4833" s="10">
        <f>IFERROR(K4833/E4833,0)</f>
        <v/>
      </c>
      <c r="M4833">
        <f>YEAR(A4833)</f>
        <v/>
      </c>
      <c r="N4833">
        <f>"Q"&amp;ROUNDUP(MONTH(A4833)/3,0)</f>
        <v/>
      </c>
      <c r="O4833">
        <f>TEXT(A4833,"mmm")</f>
        <v/>
      </c>
    </row>
    <row r="4834">
      <c r="A4834" s="13" t="n">
        <v>45870</v>
      </c>
      <c r="B4834" t="inlineStr">
        <is>
          <t>North</t>
        </is>
      </c>
      <c r="C4834" t="inlineStr">
        <is>
          <t>Mobile App</t>
        </is>
      </c>
      <c r="D4834" t="inlineStr">
        <is>
          <t>Books</t>
        </is>
      </c>
      <c r="E4834" t="n">
        <v>16356.92</v>
      </c>
      <c r="F4834" t="n">
        <v>12124.51</v>
      </c>
      <c r="G4834" t="n">
        <v>17769.57</v>
      </c>
      <c r="H4834" t="n">
        <v>31</v>
      </c>
      <c r="I4834" t="n">
        <v>26</v>
      </c>
      <c r="J4834" t="n">
        <v>0</v>
      </c>
      <c r="K4834">
        <f>E4834-F4834</f>
        <v/>
      </c>
      <c r="L4834" s="10">
        <f>IFERROR(K4834/E4834,0)</f>
        <v/>
      </c>
      <c r="M4834">
        <f>YEAR(A4834)</f>
        <v/>
      </c>
      <c r="N4834">
        <f>"Q"&amp;ROUNDUP(MONTH(A4834)/3,0)</f>
        <v/>
      </c>
      <c r="O4834">
        <f>TEXT(A4834,"mmm")</f>
        <v/>
      </c>
    </row>
    <row r="4835">
      <c r="A4835" s="13" t="n">
        <v>45870</v>
      </c>
      <c r="B4835" t="inlineStr">
        <is>
          <t>North</t>
        </is>
      </c>
      <c r="C4835" t="inlineStr">
        <is>
          <t>Mobile App</t>
        </is>
      </c>
      <c r="D4835" t="inlineStr">
        <is>
          <t>Electronics</t>
        </is>
      </c>
      <c r="E4835" t="n">
        <v>742005.55</v>
      </c>
      <c r="F4835" t="n">
        <v>675047.6</v>
      </c>
      <c r="G4835" t="n">
        <v>792851.73</v>
      </c>
      <c r="H4835" t="n">
        <v>54</v>
      </c>
      <c r="I4835" t="n">
        <v>51</v>
      </c>
      <c r="J4835" t="n">
        <v>5</v>
      </c>
      <c r="K4835">
        <f>E4835-F4835</f>
        <v/>
      </c>
      <c r="L4835" s="10">
        <f>IFERROR(K4835/E4835,0)</f>
        <v/>
      </c>
      <c r="M4835">
        <f>YEAR(A4835)</f>
        <v/>
      </c>
      <c r="N4835">
        <f>"Q"&amp;ROUNDUP(MONTH(A4835)/3,0)</f>
        <v/>
      </c>
      <c r="O4835">
        <f>TEXT(A4835,"mmm")</f>
        <v/>
      </c>
    </row>
    <row r="4836">
      <c r="A4836" s="13" t="n">
        <v>45870</v>
      </c>
      <c r="B4836" t="inlineStr">
        <is>
          <t>North</t>
        </is>
      </c>
      <c r="C4836" t="inlineStr">
        <is>
          <t>Mobile App</t>
        </is>
      </c>
      <c r="D4836" t="inlineStr">
        <is>
          <t>Fashion</t>
        </is>
      </c>
      <c r="E4836" t="n">
        <v>131009.86</v>
      </c>
      <c r="F4836" t="n">
        <v>70259.5</v>
      </c>
      <c r="G4836" t="n">
        <v>139641.06</v>
      </c>
      <c r="H4836" t="n">
        <v>84</v>
      </c>
      <c r="I4836" t="n">
        <v>70</v>
      </c>
      <c r="J4836" t="n">
        <v>13</v>
      </c>
      <c r="K4836">
        <f>E4836-F4836</f>
        <v/>
      </c>
      <c r="L4836" s="10">
        <f>IFERROR(K4836/E4836,0)</f>
        <v/>
      </c>
      <c r="M4836">
        <f>YEAR(A4836)</f>
        <v/>
      </c>
      <c r="N4836">
        <f>"Q"&amp;ROUNDUP(MONTH(A4836)/3,0)</f>
        <v/>
      </c>
      <c r="O4836">
        <f>TEXT(A4836,"mmm")</f>
        <v/>
      </c>
    </row>
    <row r="4837">
      <c r="A4837" s="13" t="n">
        <v>45870</v>
      </c>
      <c r="B4837" t="inlineStr">
        <is>
          <t>North</t>
        </is>
      </c>
      <c r="C4837" t="inlineStr">
        <is>
          <t>Mobile App</t>
        </is>
      </c>
      <c r="D4837" t="inlineStr">
        <is>
          <t>Grocery</t>
        </is>
      </c>
      <c r="E4837" t="n">
        <v>53668.89</v>
      </c>
      <c r="F4837" t="n">
        <v>45295.64</v>
      </c>
      <c r="G4837" t="n">
        <v>57979.11</v>
      </c>
      <c r="H4837" t="n">
        <v>115</v>
      </c>
      <c r="I4837" t="n">
        <v>46</v>
      </c>
      <c r="J4837" t="n">
        <v>0</v>
      </c>
      <c r="K4837">
        <f>E4837-F4837</f>
        <v/>
      </c>
      <c r="L4837" s="10">
        <f>IFERROR(K4837/E4837,0)</f>
        <v/>
      </c>
      <c r="M4837">
        <f>YEAR(A4837)</f>
        <v/>
      </c>
      <c r="N4837">
        <f>"Q"&amp;ROUNDUP(MONTH(A4837)/3,0)</f>
        <v/>
      </c>
      <c r="O4837">
        <f>TEXT(A4837,"mmm")</f>
        <v/>
      </c>
    </row>
    <row r="4838">
      <c r="A4838" s="13" t="n">
        <v>45870</v>
      </c>
      <c r="B4838" t="inlineStr">
        <is>
          <t>North</t>
        </is>
      </c>
      <c r="C4838" t="inlineStr">
        <is>
          <t>Mobile App</t>
        </is>
      </c>
      <c r="D4838" t="inlineStr">
        <is>
          <t>Home &amp; Kitchen</t>
        </is>
      </c>
      <c r="E4838" t="n">
        <v>126678.95</v>
      </c>
      <c r="F4838" t="n">
        <v>87120.03999999999</v>
      </c>
      <c r="G4838" t="n">
        <v>135776.45</v>
      </c>
      <c r="H4838" t="n">
        <v>57</v>
      </c>
      <c r="I4838" t="n">
        <v>47</v>
      </c>
      <c r="J4838" t="n">
        <v>1</v>
      </c>
      <c r="K4838">
        <f>E4838-F4838</f>
        <v/>
      </c>
      <c r="L4838" s="10">
        <f>IFERROR(K4838/E4838,0)</f>
        <v/>
      </c>
      <c r="M4838">
        <f>YEAR(A4838)</f>
        <v/>
      </c>
      <c r="N4838">
        <f>"Q"&amp;ROUNDUP(MONTH(A4838)/3,0)</f>
        <v/>
      </c>
      <c r="O4838">
        <f>TEXT(A4838,"mmm")</f>
        <v/>
      </c>
    </row>
    <row r="4839">
      <c r="A4839" s="13" t="n">
        <v>45870</v>
      </c>
      <c r="B4839" t="inlineStr">
        <is>
          <t>North</t>
        </is>
      </c>
      <c r="C4839" t="inlineStr">
        <is>
          <t>Mobile App</t>
        </is>
      </c>
      <c r="D4839" t="inlineStr">
        <is>
          <t>Sports</t>
        </is>
      </c>
      <c r="E4839" t="n">
        <v>51736.05</v>
      </c>
      <c r="F4839" t="n">
        <v>34681.56</v>
      </c>
      <c r="G4839" t="n">
        <v>56679.08</v>
      </c>
      <c r="H4839" t="n">
        <v>27</v>
      </c>
      <c r="I4839" t="n">
        <v>23</v>
      </c>
      <c r="J4839" t="n">
        <v>0</v>
      </c>
      <c r="K4839">
        <f>E4839-F4839</f>
        <v/>
      </c>
      <c r="L4839" s="10">
        <f>IFERROR(K4839/E4839,0)</f>
        <v/>
      </c>
      <c r="M4839">
        <f>YEAR(A4839)</f>
        <v/>
      </c>
      <c r="N4839">
        <f>"Q"&amp;ROUNDUP(MONTH(A4839)/3,0)</f>
        <v/>
      </c>
      <c r="O4839">
        <f>TEXT(A4839,"mmm")</f>
        <v/>
      </c>
    </row>
    <row r="4840">
      <c r="A4840" s="13" t="n">
        <v>45870</v>
      </c>
      <c r="B4840" t="inlineStr">
        <is>
          <t>North</t>
        </is>
      </c>
      <c r="C4840" t="inlineStr">
        <is>
          <t>Retail Store</t>
        </is>
      </c>
      <c r="D4840" t="inlineStr">
        <is>
          <t>Beauty</t>
        </is>
      </c>
      <c r="E4840" t="n">
        <v>8606.969999999999</v>
      </c>
      <c r="F4840" t="n">
        <v>4711.56</v>
      </c>
      <c r="G4840" t="n">
        <v>8896.139999999999</v>
      </c>
      <c r="H4840" t="n">
        <v>15</v>
      </c>
      <c r="I4840" t="n">
        <v>12</v>
      </c>
      <c r="J4840" t="n">
        <v>0</v>
      </c>
      <c r="K4840">
        <f>E4840-F4840</f>
        <v/>
      </c>
      <c r="L4840" s="10">
        <f>IFERROR(K4840/E4840,0)</f>
        <v/>
      </c>
      <c r="M4840">
        <f>YEAR(A4840)</f>
        <v/>
      </c>
      <c r="N4840">
        <f>"Q"&amp;ROUNDUP(MONTH(A4840)/3,0)</f>
        <v/>
      </c>
      <c r="O4840">
        <f>TEXT(A4840,"mmm")</f>
        <v/>
      </c>
    </row>
    <row r="4841">
      <c r="A4841" s="13" t="n">
        <v>45870</v>
      </c>
      <c r="B4841" t="inlineStr">
        <is>
          <t>North</t>
        </is>
      </c>
      <c r="C4841" t="inlineStr">
        <is>
          <t>Retail Store</t>
        </is>
      </c>
      <c r="D4841" t="inlineStr">
        <is>
          <t>Books</t>
        </is>
      </c>
      <c r="E4841" t="n">
        <v>4606.7</v>
      </c>
      <c r="F4841" t="n">
        <v>2984.8</v>
      </c>
      <c r="G4841" t="n">
        <v>4696.31</v>
      </c>
      <c r="H4841" t="n">
        <v>8</v>
      </c>
      <c r="I4841" t="n">
        <v>7</v>
      </c>
      <c r="J4841" t="n">
        <v>0</v>
      </c>
      <c r="K4841">
        <f>E4841-F4841</f>
        <v/>
      </c>
      <c r="L4841" s="10">
        <f>IFERROR(K4841/E4841,0)</f>
        <v/>
      </c>
      <c r="M4841">
        <f>YEAR(A4841)</f>
        <v/>
      </c>
      <c r="N4841">
        <f>"Q"&amp;ROUNDUP(MONTH(A4841)/3,0)</f>
        <v/>
      </c>
      <c r="O4841">
        <f>TEXT(A4841,"mmm")</f>
        <v/>
      </c>
    </row>
    <row r="4842">
      <c r="A4842" s="13" t="n">
        <v>45870</v>
      </c>
      <c r="B4842" t="inlineStr">
        <is>
          <t>North</t>
        </is>
      </c>
      <c r="C4842" t="inlineStr">
        <is>
          <t>Retail Store</t>
        </is>
      </c>
      <c r="D4842" t="inlineStr">
        <is>
          <t>Electronics</t>
        </is>
      </c>
      <c r="E4842" t="n">
        <v>330557.29</v>
      </c>
      <c r="F4842" t="n">
        <v>287218.65</v>
      </c>
      <c r="G4842" t="n">
        <v>346955.63</v>
      </c>
      <c r="H4842" t="n">
        <v>30</v>
      </c>
      <c r="I4842" t="n">
        <v>25</v>
      </c>
      <c r="J4842" t="n">
        <v>2</v>
      </c>
      <c r="K4842">
        <f>E4842-F4842</f>
        <v/>
      </c>
      <c r="L4842" s="10">
        <f>IFERROR(K4842/E4842,0)</f>
        <v/>
      </c>
      <c r="M4842">
        <f>YEAR(A4842)</f>
        <v/>
      </c>
      <c r="N4842">
        <f>"Q"&amp;ROUNDUP(MONTH(A4842)/3,0)</f>
        <v/>
      </c>
      <c r="O4842">
        <f>TEXT(A4842,"mmm")</f>
        <v/>
      </c>
    </row>
    <row r="4843">
      <c r="A4843" s="13" t="n">
        <v>45870</v>
      </c>
      <c r="B4843" t="inlineStr">
        <is>
          <t>North</t>
        </is>
      </c>
      <c r="C4843" t="inlineStr">
        <is>
          <t>Retail Store</t>
        </is>
      </c>
      <c r="D4843" t="inlineStr">
        <is>
          <t>Fashion</t>
        </is>
      </c>
      <c r="E4843" t="n">
        <v>39691.6</v>
      </c>
      <c r="F4843" t="n">
        <v>21185.27</v>
      </c>
      <c r="G4843" t="n">
        <v>40706.01</v>
      </c>
      <c r="H4843" t="n">
        <v>25</v>
      </c>
      <c r="I4843" t="n">
        <v>22</v>
      </c>
      <c r="J4843" t="n">
        <v>1</v>
      </c>
      <c r="K4843">
        <f>E4843-F4843</f>
        <v/>
      </c>
      <c r="L4843" s="10">
        <f>IFERROR(K4843/E4843,0)</f>
        <v/>
      </c>
      <c r="M4843">
        <f>YEAR(A4843)</f>
        <v/>
      </c>
      <c r="N4843">
        <f>"Q"&amp;ROUNDUP(MONTH(A4843)/3,0)</f>
        <v/>
      </c>
      <c r="O4843">
        <f>TEXT(A4843,"mmm")</f>
        <v/>
      </c>
    </row>
    <row r="4844">
      <c r="A4844" s="13" t="n">
        <v>45870</v>
      </c>
      <c r="B4844" t="inlineStr">
        <is>
          <t>North</t>
        </is>
      </c>
      <c r="C4844" t="inlineStr">
        <is>
          <t>Retail Store</t>
        </is>
      </c>
      <c r="D4844" t="inlineStr">
        <is>
          <t>Grocery</t>
        </is>
      </c>
      <c r="E4844" t="n">
        <v>12234.69</v>
      </c>
      <c r="F4844" t="n">
        <v>9822.68</v>
      </c>
      <c r="G4844" t="n">
        <v>12558.44</v>
      </c>
      <c r="H4844" t="n">
        <v>29</v>
      </c>
      <c r="I4844" t="n">
        <v>11</v>
      </c>
      <c r="J4844" t="n">
        <v>0</v>
      </c>
      <c r="K4844">
        <f>E4844-F4844</f>
        <v/>
      </c>
      <c r="L4844" s="10">
        <f>IFERROR(K4844/E4844,0)</f>
        <v/>
      </c>
      <c r="M4844">
        <f>YEAR(A4844)</f>
        <v/>
      </c>
      <c r="N4844">
        <f>"Q"&amp;ROUNDUP(MONTH(A4844)/3,0)</f>
        <v/>
      </c>
      <c r="O4844">
        <f>TEXT(A4844,"mmm")</f>
        <v/>
      </c>
    </row>
    <row r="4845">
      <c r="A4845" s="13" t="n">
        <v>45870</v>
      </c>
      <c r="B4845" t="inlineStr">
        <is>
          <t>North</t>
        </is>
      </c>
      <c r="C4845" t="inlineStr">
        <is>
          <t>Retail Store</t>
        </is>
      </c>
      <c r="D4845" t="inlineStr">
        <is>
          <t>Home &amp; Kitchen</t>
        </is>
      </c>
      <c r="E4845" t="n">
        <v>73080.67</v>
      </c>
      <c r="F4845" t="n">
        <v>50168.59</v>
      </c>
      <c r="G4845" t="n">
        <v>78234.25</v>
      </c>
      <c r="H4845" t="n">
        <v>28</v>
      </c>
      <c r="I4845" t="n">
        <v>21</v>
      </c>
      <c r="J4845" t="n">
        <v>2</v>
      </c>
      <c r="K4845">
        <f>E4845-F4845</f>
        <v/>
      </c>
      <c r="L4845" s="10">
        <f>IFERROR(K4845/E4845,0)</f>
        <v/>
      </c>
      <c r="M4845">
        <f>YEAR(A4845)</f>
        <v/>
      </c>
      <c r="N4845">
        <f>"Q"&amp;ROUNDUP(MONTH(A4845)/3,0)</f>
        <v/>
      </c>
      <c r="O4845">
        <f>TEXT(A4845,"mmm")</f>
        <v/>
      </c>
    </row>
    <row r="4846">
      <c r="A4846" s="13" t="n">
        <v>45870</v>
      </c>
      <c r="B4846" t="inlineStr">
        <is>
          <t>North</t>
        </is>
      </c>
      <c r="C4846" t="inlineStr">
        <is>
          <t>Retail Store</t>
        </is>
      </c>
      <c r="D4846" t="inlineStr">
        <is>
          <t>Sports</t>
        </is>
      </c>
      <c r="E4846" t="n">
        <v>18000.91</v>
      </c>
      <c r="F4846" t="n">
        <v>11902.73</v>
      </c>
      <c r="G4846" t="n">
        <v>19234.09</v>
      </c>
      <c r="H4846" t="n">
        <v>7</v>
      </c>
      <c r="I4846" t="n">
        <v>7</v>
      </c>
      <c r="J4846" t="n">
        <v>0</v>
      </c>
      <c r="K4846">
        <f>E4846-F4846</f>
        <v/>
      </c>
      <c r="L4846" s="10">
        <f>IFERROR(K4846/E4846,0)</f>
        <v/>
      </c>
      <c r="M4846">
        <f>YEAR(A4846)</f>
        <v/>
      </c>
      <c r="N4846">
        <f>"Q"&amp;ROUNDUP(MONTH(A4846)/3,0)</f>
        <v/>
      </c>
      <c r="O4846">
        <f>TEXT(A4846,"mmm")</f>
        <v/>
      </c>
    </row>
    <row r="4847">
      <c r="A4847" s="13" t="n">
        <v>45870</v>
      </c>
      <c r="B4847" t="inlineStr">
        <is>
          <t>North</t>
        </is>
      </c>
      <c r="C4847" t="inlineStr">
        <is>
          <t>Unknown</t>
        </is>
      </c>
      <c r="D4847" t="inlineStr">
        <is>
          <t>Beauty</t>
        </is>
      </c>
      <c r="E4847" t="n">
        <v>1274.23</v>
      </c>
      <c r="F4847" t="n">
        <v>739.55</v>
      </c>
      <c r="G4847" t="n">
        <v>1415.81</v>
      </c>
      <c r="H4847" t="n">
        <v>1</v>
      </c>
      <c r="I4847" t="n">
        <v>1</v>
      </c>
      <c r="J4847" t="n">
        <v>0</v>
      </c>
      <c r="K4847">
        <f>E4847-F4847</f>
        <v/>
      </c>
      <c r="L4847" s="10">
        <f>IFERROR(K4847/E4847,0)</f>
        <v/>
      </c>
      <c r="M4847">
        <f>YEAR(A4847)</f>
        <v/>
      </c>
      <c r="N4847">
        <f>"Q"&amp;ROUNDUP(MONTH(A4847)/3,0)</f>
        <v/>
      </c>
      <c r="O4847">
        <f>TEXT(A4847,"mmm")</f>
        <v/>
      </c>
    </row>
    <row r="4848">
      <c r="A4848" s="13" t="n">
        <v>45870</v>
      </c>
      <c r="B4848" t="inlineStr">
        <is>
          <t>North</t>
        </is>
      </c>
      <c r="C4848" t="inlineStr">
        <is>
          <t>Unknown</t>
        </is>
      </c>
      <c r="D4848" t="inlineStr">
        <is>
          <t>Books</t>
        </is>
      </c>
      <c r="E4848" t="n">
        <v>711.7</v>
      </c>
      <c r="F4848" t="n">
        <v>485.76</v>
      </c>
      <c r="G4848" t="n">
        <v>711.7</v>
      </c>
      <c r="H4848" t="n">
        <v>2</v>
      </c>
      <c r="I4848" t="n">
        <v>2</v>
      </c>
      <c r="J4848" t="n">
        <v>0</v>
      </c>
      <c r="K4848">
        <f>E4848-F4848</f>
        <v/>
      </c>
      <c r="L4848" s="10">
        <f>IFERROR(K4848/E4848,0)</f>
        <v/>
      </c>
      <c r="M4848">
        <f>YEAR(A4848)</f>
        <v/>
      </c>
      <c r="N4848">
        <f>"Q"&amp;ROUNDUP(MONTH(A4848)/3,0)</f>
        <v/>
      </c>
      <c r="O4848">
        <f>TEXT(A4848,"mmm")</f>
        <v/>
      </c>
    </row>
    <row r="4849">
      <c r="A4849" s="13" t="n">
        <v>45870</v>
      </c>
      <c r="B4849" t="inlineStr">
        <is>
          <t>North</t>
        </is>
      </c>
      <c r="C4849" t="inlineStr">
        <is>
          <t>Unknown</t>
        </is>
      </c>
      <c r="D4849" t="inlineStr">
        <is>
          <t>Electronics</t>
        </is>
      </c>
      <c r="E4849" t="n">
        <v>50132.49</v>
      </c>
      <c r="F4849" t="n">
        <v>45159.66</v>
      </c>
      <c r="G4849" t="n">
        <v>54227.1</v>
      </c>
      <c r="H4849" t="n">
        <v>4</v>
      </c>
      <c r="I4849" t="n">
        <v>2</v>
      </c>
      <c r="J4849" t="n">
        <v>1</v>
      </c>
      <c r="K4849">
        <f>E4849-F4849</f>
        <v/>
      </c>
      <c r="L4849" s="10">
        <f>IFERROR(K4849/E4849,0)</f>
        <v/>
      </c>
      <c r="M4849">
        <f>YEAR(A4849)</f>
        <v/>
      </c>
      <c r="N4849">
        <f>"Q"&amp;ROUNDUP(MONTH(A4849)/3,0)</f>
        <v/>
      </c>
      <c r="O4849">
        <f>TEXT(A4849,"mmm")</f>
        <v/>
      </c>
    </row>
    <row r="4850">
      <c r="A4850" s="13" t="n">
        <v>45870</v>
      </c>
      <c r="B4850" t="inlineStr">
        <is>
          <t>North</t>
        </is>
      </c>
      <c r="C4850" t="inlineStr">
        <is>
          <t>Unknown</t>
        </is>
      </c>
      <c r="D4850" t="inlineStr">
        <is>
          <t>Grocery</t>
        </is>
      </c>
      <c r="E4850" t="n">
        <v>675.08</v>
      </c>
      <c r="F4850" t="n">
        <v>533.58</v>
      </c>
      <c r="G4850" t="n">
        <v>710.61</v>
      </c>
      <c r="H4850" t="n">
        <v>3</v>
      </c>
      <c r="I4850" t="n">
        <v>1</v>
      </c>
      <c r="J4850" t="n">
        <v>0</v>
      </c>
      <c r="K4850">
        <f>E4850-F4850</f>
        <v/>
      </c>
      <c r="L4850" s="10">
        <f>IFERROR(K4850/E4850,0)</f>
        <v/>
      </c>
      <c r="M4850">
        <f>YEAR(A4850)</f>
        <v/>
      </c>
      <c r="N4850">
        <f>"Q"&amp;ROUNDUP(MONTH(A4850)/3,0)</f>
        <v/>
      </c>
      <c r="O4850">
        <f>TEXT(A4850,"mmm")</f>
        <v/>
      </c>
    </row>
    <row r="4851">
      <c r="A4851" s="13" t="n">
        <v>45870</v>
      </c>
      <c r="B4851" t="inlineStr">
        <is>
          <t>North</t>
        </is>
      </c>
      <c r="C4851" t="inlineStr">
        <is>
          <t>Unknown</t>
        </is>
      </c>
      <c r="D4851" t="inlineStr">
        <is>
          <t>Home &amp; Kitchen</t>
        </is>
      </c>
      <c r="E4851" t="n">
        <v>8988.58</v>
      </c>
      <c r="F4851" t="n">
        <v>7104.57</v>
      </c>
      <c r="G4851" t="n">
        <v>10574.81</v>
      </c>
      <c r="H4851" t="n">
        <v>3</v>
      </c>
      <c r="I4851" t="n">
        <v>2</v>
      </c>
      <c r="J4851" t="n">
        <v>0</v>
      </c>
      <c r="K4851">
        <f>E4851-F4851</f>
        <v/>
      </c>
      <c r="L4851" s="10">
        <f>IFERROR(K4851/E4851,0)</f>
        <v/>
      </c>
      <c r="M4851">
        <f>YEAR(A4851)</f>
        <v/>
      </c>
      <c r="N4851">
        <f>"Q"&amp;ROUNDUP(MONTH(A4851)/3,0)</f>
        <v/>
      </c>
      <c r="O4851">
        <f>TEXT(A4851,"mmm")</f>
        <v/>
      </c>
    </row>
    <row r="4852">
      <c r="A4852" s="13" t="n">
        <v>45870</v>
      </c>
      <c r="B4852" t="inlineStr">
        <is>
          <t>North</t>
        </is>
      </c>
      <c r="C4852" t="inlineStr">
        <is>
          <t>Website</t>
        </is>
      </c>
      <c r="D4852" t="inlineStr">
        <is>
          <t>Beauty</t>
        </is>
      </c>
      <c r="E4852" t="n">
        <v>21935.83</v>
      </c>
      <c r="F4852" t="n">
        <v>12327.32</v>
      </c>
      <c r="G4852" t="n">
        <v>23684.86</v>
      </c>
      <c r="H4852" t="n">
        <v>42</v>
      </c>
      <c r="I4852" t="n">
        <v>36</v>
      </c>
      <c r="J4852" t="n">
        <v>3</v>
      </c>
      <c r="K4852">
        <f>E4852-F4852</f>
        <v/>
      </c>
      <c r="L4852" s="10">
        <f>IFERROR(K4852/E4852,0)</f>
        <v/>
      </c>
      <c r="M4852">
        <f>YEAR(A4852)</f>
        <v/>
      </c>
      <c r="N4852">
        <f>"Q"&amp;ROUNDUP(MONTH(A4852)/3,0)</f>
        <v/>
      </c>
      <c r="O4852">
        <f>TEXT(A4852,"mmm")</f>
        <v/>
      </c>
    </row>
    <row r="4853">
      <c r="A4853" s="13" t="n">
        <v>45870</v>
      </c>
      <c r="B4853" t="inlineStr">
        <is>
          <t>North</t>
        </is>
      </c>
      <c r="C4853" t="inlineStr">
        <is>
          <t>Website</t>
        </is>
      </c>
      <c r="D4853" t="inlineStr">
        <is>
          <t>Books</t>
        </is>
      </c>
      <c r="E4853" t="n">
        <v>7006.06</v>
      </c>
      <c r="F4853" t="n">
        <v>5115.35</v>
      </c>
      <c r="G4853" t="n">
        <v>7577.68</v>
      </c>
      <c r="H4853" t="n">
        <v>14</v>
      </c>
      <c r="I4853" t="n">
        <v>13</v>
      </c>
      <c r="J4853" t="n">
        <v>1</v>
      </c>
      <c r="K4853">
        <f>E4853-F4853</f>
        <v/>
      </c>
      <c r="L4853" s="10">
        <f>IFERROR(K4853/E4853,0)</f>
        <v/>
      </c>
      <c r="M4853">
        <f>YEAR(A4853)</f>
        <v/>
      </c>
      <c r="N4853">
        <f>"Q"&amp;ROUNDUP(MONTH(A4853)/3,0)</f>
        <v/>
      </c>
      <c r="O4853">
        <f>TEXT(A4853,"mmm")</f>
        <v/>
      </c>
    </row>
    <row r="4854">
      <c r="A4854" s="13" t="n">
        <v>45870</v>
      </c>
      <c r="B4854" t="inlineStr">
        <is>
          <t>North</t>
        </is>
      </c>
      <c r="C4854" t="inlineStr">
        <is>
          <t>Website</t>
        </is>
      </c>
      <c r="D4854" t="inlineStr">
        <is>
          <t>Electronics</t>
        </is>
      </c>
      <c r="E4854" t="n">
        <v>911317.77</v>
      </c>
      <c r="F4854" t="n">
        <v>820933.42</v>
      </c>
      <c r="G4854" t="n">
        <v>967018.48</v>
      </c>
      <c r="H4854" t="n">
        <v>47</v>
      </c>
      <c r="I4854" t="n">
        <v>37</v>
      </c>
      <c r="J4854" t="n">
        <v>1</v>
      </c>
      <c r="K4854">
        <f>E4854-F4854</f>
        <v/>
      </c>
      <c r="L4854" s="10">
        <f>IFERROR(K4854/E4854,0)</f>
        <v/>
      </c>
      <c r="M4854">
        <f>YEAR(A4854)</f>
        <v/>
      </c>
      <c r="N4854">
        <f>"Q"&amp;ROUNDUP(MONTH(A4854)/3,0)</f>
        <v/>
      </c>
      <c r="O4854">
        <f>TEXT(A4854,"mmm")</f>
        <v/>
      </c>
    </row>
    <row r="4855">
      <c r="A4855" s="13" t="n">
        <v>45870</v>
      </c>
      <c r="B4855" t="inlineStr">
        <is>
          <t>North</t>
        </is>
      </c>
      <c r="C4855" t="inlineStr">
        <is>
          <t>Website</t>
        </is>
      </c>
      <c r="D4855" t="inlineStr">
        <is>
          <t>Fashion</t>
        </is>
      </c>
      <c r="E4855" t="n">
        <v>135252.86</v>
      </c>
      <c r="F4855" t="n">
        <v>72991.69</v>
      </c>
      <c r="G4855" t="n">
        <v>144721.33</v>
      </c>
      <c r="H4855" t="n">
        <v>97</v>
      </c>
      <c r="I4855" t="n">
        <v>72</v>
      </c>
      <c r="J4855" t="n">
        <v>12</v>
      </c>
      <c r="K4855">
        <f>E4855-F4855</f>
        <v/>
      </c>
      <c r="L4855" s="10">
        <f>IFERROR(K4855/E4855,0)</f>
        <v/>
      </c>
      <c r="M4855">
        <f>YEAR(A4855)</f>
        <v/>
      </c>
      <c r="N4855">
        <f>"Q"&amp;ROUNDUP(MONTH(A4855)/3,0)</f>
        <v/>
      </c>
      <c r="O4855">
        <f>TEXT(A4855,"mmm")</f>
        <v/>
      </c>
    </row>
    <row r="4856">
      <c r="A4856" s="13" t="n">
        <v>45870</v>
      </c>
      <c r="B4856" t="inlineStr">
        <is>
          <t>North</t>
        </is>
      </c>
      <c r="C4856" t="inlineStr">
        <is>
          <t>Website</t>
        </is>
      </c>
      <c r="D4856" t="inlineStr">
        <is>
          <t>Grocery</t>
        </is>
      </c>
      <c r="E4856" t="n">
        <v>38003.22</v>
      </c>
      <c r="F4856" t="n">
        <v>31206.04</v>
      </c>
      <c r="G4856" t="n">
        <v>40821.82</v>
      </c>
      <c r="H4856" t="n">
        <v>88</v>
      </c>
      <c r="I4856" t="n">
        <v>32</v>
      </c>
      <c r="J4856" t="n">
        <v>0</v>
      </c>
      <c r="K4856">
        <f>E4856-F4856</f>
        <v/>
      </c>
      <c r="L4856" s="10">
        <f>IFERROR(K4856/E4856,0)</f>
        <v/>
      </c>
      <c r="M4856">
        <f>YEAR(A4856)</f>
        <v/>
      </c>
      <c r="N4856">
        <f>"Q"&amp;ROUNDUP(MONTH(A4856)/3,0)</f>
        <v/>
      </c>
      <c r="O4856">
        <f>TEXT(A4856,"mmm")</f>
        <v/>
      </c>
    </row>
    <row r="4857">
      <c r="A4857" s="13" t="n">
        <v>45870</v>
      </c>
      <c r="B4857" t="inlineStr">
        <is>
          <t>North</t>
        </is>
      </c>
      <c r="C4857" t="inlineStr">
        <is>
          <t>Website</t>
        </is>
      </c>
      <c r="D4857" t="inlineStr">
        <is>
          <t>Home &amp; Kitchen</t>
        </is>
      </c>
      <c r="E4857" t="n">
        <v>122697.29</v>
      </c>
      <c r="F4857" t="n">
        <v>83726.73</v>
      </c>
      <c r="G4857" t="n">
        <v>132392.08</v>
      </c>
      <c r="H4857" t="n">
        <v>56</v>
      </c>
      <c r="I4857" t="n">
        <v>46</v>
      </c>
      <c r="J4857" t="n">
        <v>2</v>
      </c>
      <c r="K4857">
        <f>E4857-F4857</f>
        <v/>
      </c>
      <c r="L4857" s="10">
        <f>IFERROR(K4857/E4857,0)</f>
        <v/>
      </c>
      <c r="M4857">
        <f>YEAR(A4857)</f>
        <v/>
      </c>
      <c r="N4857">
        <f>"Q"&amp;ROUNDUP(MONTH(A4857)/3,0)</f>
        <v/>
      </c>
      <c r="O4857">
        <f>TEXT(A4857,"mmm")</f>
        <v/>
      </c>
    </row>
    <row r="4858">
      <c r="A4858" s="13" t="n">
        <v>45870</v>
      </c>
      <c r="B4858" t="inlineStr">
        <is>
          <t>North</t>
        </is>
      </c>
      <c r="C4858" t="inlineStr">
        <is>
          <t>Website</t>
        </is>
      </c>
      <c r="D4858" t="inlineStr">
        <is>
          <t>Sports</t>
        </is>
      </c>
      <c r="E4858" t="n">
        <v>97581.53</v>
      </c>
      <c r="F4858" t="n">
        <v>62647.7</v>
      </c>
      <c r="G4858" t="n">
        <v>103306.86</v>
      </c>
      <c r="H4858" t="n">
        <v>27</v>
      </c>
      <c r="I4858" t="n">
        <v>19</v>
      </c>
      <c r="J4858" t="n">
        <v>1</v>
      </c>
      <c r="K4858">
        <f>E4858-F4858</f>
        <v/>
      </c>
      <c r="L4858" s="10">
        <f>IFERROR(K4858/E4858,0)</f>
        <v/>
      </c>
      <c r="M4858">
        <f>YEAR(A4858)</f>
        <v/>
      </c>
      <c r="N4858">
        <f>"Q"&amp;ROUNDUP(MONTH(A4858)/3,0)</f>
        <v/>
      </c>
      <c r="O4858">
        <f>TEXT(A4858,"mmm")</f>
        <v/>
      </c>
    </row>
    <row r="4859">
      <c r="A4859" s="13" t="n">
        <v>45870</v>
      </c>
      <c r="B4859" t="inlineStr">
        <is>
          <t>North</t>
        </is>
      </c>
      <c r="C4859" t="inlineStr">
        <is>
          <t>Website</t>
        </is>
      </c>
      <c r="D4859" t="inlineStr">
        <is>
          <t>Unknown</t>
        </is>
      </c>
      <c r="E4859" t="n">
        <v>1787.24</v>
      </c>
      <c r="F4859" t="n">
        <v>1604.8</v>
      </c>
      <c r="G4859" t="n">
        <v>1985.8</v>
      </c>
      <c r="H4859" t="n">
        <v>4</v>
      </c>
      <c r="I4859" t="n">
        <v>1</v>
      </c>
      <c r="J4859" t="n">
        <v>0</v>
      </c>
      <c r="K4859">
        <f>E4859-F4859</f>
        <v/>
      </c>
      <c r="L4859" s="10">
        <f>IFERROR(K4859/E4859,0)</f>
        <v/>
      </c>
      <c r="M4859">
        <f>YEAR(A4859)</f>
        <v/>
      </c>
      <c r="N4859">
        <f>"Q"&amp;ROUNDUP(MONTH(A4859)/3,0)</f>
        <v/>
      </c>
      <c r="O4859">
        <f>TEXT(A4859,"mmm")</f>
        <v/>
      </c>
    </row>
    <row r="4860">
      <c r="A4860" s="13" t="n">
        <v>45870</v>
      </c>
      <c r="B4860" t="inlineStr">
        <is>
          <t>South</t>
        </is>
      </c>
      <c r="C4860" t="inlineStr">
        <is>
          <t>Marketplace</t>
        </is>
      </c>
      <c r="D4860" t="inlineStr">
        <is>
          <t>Beauty</t>
        </is>
      </c>
      <c r="E4860" t="n">
        <v>20809.81</v>
      </c>
      <c r="F4860" t="n">
        <v>12124.11</v>
      </c>
      <c r="G4860" t="n">
        <v>23076.98</v>
      </c>
      <c r="H4860" t="n">
        <v>34</v>
      </c>
      <c r="I4860" t="n">
        <v>30</v>
      </c>
      <c r="J4860" t="n">
        <v>5</v>
      </c>
      <c r="K4860">
        <f>E4860-F4860</f>
        <v/>
      </c>
      <c r="L4860" s="10">
        <f>IFERROR(K4860/E4860,0)</f>
        <v/>
      </c>
      <c r="M4860">
        <f>YEAR(A4860)</f>
        <v/>
      </c>
      <c r="N4860">
        <f>"Q"&amp;ROUNDUP(MONTH(A4860)/3,0)</f>
        <v/>
      </c>
      <c r="O4860">
        <f>TEXT(A4860,"mmm")</f>
        <v/>
      </c>
    </row>
    <row r="4861">
      <c r="A4861" s="13" t="n">
        <v>45870</v>
      </c>
      <c r="B4861" t="inlineStr">
        <is>
          <t>South</t>
        </is>
      </c>
      <c r="C4861" t="inlineStr">
        <is>
          <t>Marketplace</t>
        </is>
      </c>
      <c r="D4861" t="inlineStr">
        <is>
          <t>Books</t>
        </is>
      </c>
      <c r="E4861" t="n">
        <v>12689.38</v>
      </c>
      <c r="F4861" t="n">
        <v>9543.120000000001</v>
      </c>
      <c r="G4861" t="n">
        <v>14118.1</v>
      </c>
      <c r="H4861" t="n">
        <v>27</v>
      </c>
      <c r="I4861" t="n">
        <v>22</v>
      </c>
      <c r="J4861" t="n">
        <v>3</v>
      </c>
      <c r="K4861">
        <f>E4861-F4861</f>
        <v/>
      </c>
      <c r="L4861" s="10">
        <f>IFERROR(K4861/E4861,0)</f>
        <v/>
      </c>
      <c r="M4861">
        <f>YEAR(A4861)</f>
        <v/>
      </c>
      <c r="N4861">
        <f>"Q"&amp;ROUNDUP(MONTH(A4861)/3,0)</f>
        <v/>
      </c>
      <c r="O4861">
        <f>TEXT(A4861,"mmm")</f>
        <v/>
      </c>
    </row>
    <row r="4862">
      <c r="A4862" s="13" t="n">
        <v>45870</v>
      </c>
      <c r="B4862" t="inlineStr">
        <is>
          <t>South</t>
        </is>
      </c>
      <c r="C4862" t="inlineStr">
        <is>
          <t>Marketplace</t>
        </is>
      </c>
      <c r="D4862" t="inlineStr">
        <is>
          <t>Electronics</t>
        </is>
      </c>
      <c r="E4862" t="n">
        <v>507874.63</v>
      </c>
      <c r="F4862" t="n">
        <v>471888.19</v>
      </c>
      <c r="G4862" t="n">
        <v>564236.12</v>
      </c>
      <c r="H4862" t="n">
        <v>52</v>
      </c>
      <c r="I4862" t="n">
        <v>37</v>
      </c>
      <c r="J4862" t="n">
        <v>6</v>
      </c>
      <c r="K4862">
        <f>E4862-F4862</f>
        <v/>
      </c>
      <c r="L4862" s="10">
        <f>IFERROR(K4862/E4862,0)</f>
        <v/>
      </c>
      <c r="M4862">
        <f>YEAR(A4862)</f>
        <v/>
      </c>
      <c r="N4862">
        <f>"Q"&amp;ROUNDUP(MONTH(A4862)/3,0)</f>
        <v/>
      </c>
      <c r="O4862">
        <f>TEXT(A4862,"mmm")</f>
        <v/>
      </c>
    </row>
    <row r="4863">
      <c r="A4863" s="13" t="n">
        <v>45870</v>
      </c>
      <c r="B4863" t="inlineStr">
        <is>
          <t>South</t>
        </is>
      </c>
      <c r="C4863" t="inlineStr">
        <is>
          <t>Marketplace</t>
        </is>
      </c>
      <c r="D4863" t="inlineStr">
        <is>
          <t>Fashion</t>
        </is>
      </c>
      <c r="E4863" t="n">
        <v>143925.74</v>
      </c>
      <c r="F4863" t="n">
        <v>80629.89</v>
      </c>
      <c r="G4863" t="n">
        <v>158689.05</v>
      </c>
      <c r="H4863" t="n">
        <v>103</v>
      </c>
      <c r="I4863" t="n">
        <v>87</v>
      </c>
      <c r="J4863" t="n">
        <v>15</v>
      </c>
      <c r="K4863">
        <f>E4863-F4863</f>
        <v/>
      </c>
      <c r="L4863" s="10">
        <f>IFERROR(K4863/E4863,0)</f>
        <v/>
      </c>
      <c r="M4863">
        <f>YEAR(A4863)</f>
        <v/>
      </c>
      <c r="N4863">
        <f>"Q"&amp;ROUNDUP(MONTH(A4863)/3,0)</f>
        <v/>
      </c>
      <c r="O4863">
        <f>TEXT(A4863,"mmm")</f>
        <v/>
      </c>
    </row>
    <row r="4864">
      <c r="A4864" s="13" t="n">
        <v>45870</v>
      </c>
      <c r="B4864" t="inlineStr">
        <is>
          <t>South</t>
        </is>
      </c>
      <c r="C4864" t="inlineStr">
        <is>
          <t>Marketplace</t>
        </is>
      </c>
      <c r="D4864" t="inlineStr">
        <is>
          <t>Grocery</t>
        </is>
      </c>
      <c r="E4864" t="n">
        <v>49640.08</v>
      </c>
      <c r="F4864" t="n">
        <v>43805.7</v>
      </c>
      <c r="G4864" t="n">
        <v>55451.42</v>
      </c>
      <c r="H4864" t="n">
        <v>112</v>
      </c>
      <c r="I4864" t="n">
        <v>46</v>
      </c>
      <c r="J4864" t="n">
        <v>0</v>
      </c>
      <c r="K4864">
        <f>E4864-F4864</f>
        <v/>
      </c>
      <c r="L4864" s="10">
        <f>IFERROR(K4864/E4864,0)</f>
        <v/>
      </c>
      <c r="M4864">
        <f>YEAR(A4864)</f>
        <v/>
      </c>
      <c r="N4864">
        <f>"Q"&amp;ROUNDUP(MONTH(A4864)/3,0)</f>
        <v/>
      </c>
      <c r="O4864">
        <f>TEXT(A4864,"mmm")</f>
        <v/>
      </c>
    </row>
    <row r="4865">
      <c r="A4865" s="13" t="n">
        <v>45870</v>
      </c>
      <c r="B4865" t="inlineStr">
        <is>
          <t>South</t>
        </is>
      </c>
      <c r="C4865" t="inlineStr">
        <is>
          <t>Marketplace</t>
        </is>
      </c>
      <c r="D4865" t="inlineStr">
        <is>
          <t>Home &amp; Kitchen</t>
        </is>
      </c>
      <c r="E4865" t="n">
        <v>86538.05</v>
      </c>
      <c r="F4865" t="n">
        <v>59976.03</v>
      </c>
      <c r="G4865" t="n">
        <v>93737.88</v>
      </c>
      <c r="H4865" t="n">
        <v>44</v>
      </c>
      <c r="I4865" t="n">
        <v>36</v>
      </c>
      <c r="J4865" t="n">
        <v>1</v>
      </c>
      <c r="K4865">
        <f>E4865-F4865</f>
        <v/>
      </c>
      <c r="L4865" s="10">
        <f>IFERROR(K4865/E4865,0)</f>
        <v/>
      </c>
      <c r="M4865">
        <f>YEAR(A4865)</f>
        <v/>
      </c>
      <c r="N4865">
        <f>"Q"&amp;ROUNDUP(MONTH(A4865)/3,0)</f>
        <v/>
      </c>
      <c r="O4865">
        <f>TEXT(A4865,"mmm")</f>
        <v/>
      </c>
    </row>
    <row r="4866">
      <c r="A4866" s="13" t="n">
        <v>45870</v>
      </c>
      <c r="B4866" t="inlineStr">
        <is>
          <t>South</t>
        </is>
      </c>
      <c r="C4866" t="inlineStr">
        <is>
          <t>Marketplace</t>
        </is>
      </c>
      <c r="D4866" t="inlineStr">
        <is>
          <t>Sports</t>
        </is>
      </c>
      <c r="E4866" t="n">
        <v>36306.5</v>
      </c>
      <c r="F4866" t="n">
        <v>25895.82</v>
      </c>
      <c r="G4866" t="n">
        <v>41949.86</v>
      </c>
      <c r="H4866" t="n">
        <v>15</v>
      </c>
      <c r="I4866" t="n">
        <v>14</v>
      </c>
      <c r="J4866" t="n">
        <v>0</v>
      </c>
      <c r="K4866">
        <f>E4866-F4866</f>
        <v/>
      </c>
      <c r="L4866" s="10">
        <f>IFERROR(K4866/E4866,0)</f>
        <v/>
      </c>
      <c r="M4866">
        <f>YEAR(A4866)</f>
        <v/>
      </c>
      <c r="N4866">
        <f>"Q"&amp;ROUNDUP(MONTH(A4866)/3,0)</f>
        <v/>
      </c>
      <c r="O4866">
        <f>TEXT(A4866,"mmm")</f>
        <v/>
      </c>
    </row>
    <row r="4867">
      <c r="A4867" s="13" t="n">
        <v>45870</v>
      </c>
      <c r="B4867" t="inlineStr">
        <is>
          <t>South</t>
        </is>
      </c>
      <c r="C4867" t="inlineStr">
        <is>
          <t>Mobile App</t>
        </is>
      </c>
      <c r="D4867" t="inlineStr">
        <is>
          <t>Beauty</t>
        </is>
      </c>
      <c r="E4867" t="n">
        <v>27852.8</v>
      </c>
      <c r="F4867" t="n">
        <v>15473.02</v>
      </c>
      <c r="G4867" t="n">
        <v>29875.93</v>
      </c>
      <c r="H4867" t="n">
        <v>48</v>
      </c>
      <c r="I4867" t="n">
        <v>42</v>
      </c>
      <c r="J4867" t="n">
        <v>2</v>
      </c>
      <c r="K4867">
        <f>E4867-F4867</f>
        <v/>
      </c>
      <c r="L4867" s="10">
        <f>IFERROR(K4867/E4867,0)</f>
        <v/>
      </c>
      <c r="M4867">
        <f>YEAR(A4867)</f>
        <v/>
      </c>
      <c r="N4867">
        <f>"Q"&amp;ROUNDUP(MONTH(A4867)/3,0)</f>
        <v/>
      </c>
      <c r="O4867">
        <f>TEXT(A4867,"mmm")</f>
        <v/>
      </c>
    </row>
    <row r="4868">
      <c r="A4868" s="13" t="n">
        <v>45870</v>
      </c>
      <c r="B4868" t="inlineStr">
        <is>
          <t>South</t>
        </is>
      </c>
      <c r="C4868" t="inlineStr">
        <is>
          <t>Mobile App</t>
        </is>
      </c>
      <c r="D4868" t="inlineStr">
        <is>
          <t>Books</t>
        </is>
      </c>
      <c r="E4868" t="n">
        <v>13692.21</v>
      </c>
      <c r="F4868" t="n">
        <v>10251.62</v>
      </c>
      <c r="G4868" t="n">
        <v>14850.37</v>
      </c>
      <c r="H4868" t="n">
        <v>30</v>
      </c>
      <c r="I4868" t="n">
        <v>26</v>
      </c>
      <c r="J4868" t="n">
        <v>0</v>
      </c>
      <c r="K4868">
        <f>E4868-F4868</f>
        <v/>
      </c>
      <c r="L4868" s="10">
        <f>IFERROR(K4868/E4868,0)</f>
        <v/>
      </c>
      <c r="M4868">
        <f>YEAR(A4868)</f>
        <v/>
      </c>
      <c r="N4868">
        <f>"Q"&amp;ROUNDUP(MONTH(A4868)/3,0)</f>
        <v/>
      </c>
      <c r="O4868">
        <f>TEXT(A4868,"mmm")</f>
        <v/>
      </c>
    </row>
    <row r="4869">
      <c r="A4869" s="13" t="n">
        <v>45870</v>
      </c>
      <c r="B4869" t="inlineStr">
        <is>
          <t>South</t>
        </is>
      </c>
      <c r="C4869" t="inlineStr">
        <is>
          <t>Mobile App</t>
        </is>
      </c>
      <c r="D4869" t="inlineStr">
        <is>
          <t>Electronics</t>
        </is>
      </c>
      <c r="E4869" t="n">
        <v>876740.72</v>
      </c>
      <c r="F4869" t="n">
        <v>782719.41</v>
      </c>
      <c r="G4869" t="n">
        <v>948297.13</v>
      </c>
      <c r="H4869" t="n">
        <v>86</v>
      </c>
      <c r="I4869" t="n">
        <v>68</v>
      </c>
      <c r="J4869" t="n">
        <v>5</v>
      </c>
      <c r="K4869">
        <f>E4869-F4869</f>
        <v/>
      </c>
      <c r="L4869" s="10">
        <f>IFERROR(K4869/E4869,0)</f>
        <v/>
      </c>
      <c r="M4869">
        <f>YEAR(A4869)</f>
        <v/>
      </c>
      <c r="N4869">
        <f>"Q"&amp;ROUNDUP(MONTH(A4869)/3,0)</f>
        <v/>
      </c>
      <c r="O4869">
        <f>TEXT(A4869,"mmm")</f>
        <v/>
      </c>
    </row>
    <row r="4870">
      <c r="A4870" s="13" t="n">
        <v>45870</v>
      </c>
      <c r="B4870" t="inlineStr">
        <is>
          <t>South</t>
        </is>
      </c>
      <c r="C4870" t="inlineStr">
        <is>
          <t>Mobile App</t>
        </is>
      </c>
      <c r="D4870" t="inlineStr">
        <is>
          <t>Fashion</t>
        </is>
      </c>
      <c r="E4870" t="n">
        <v>168972.17</v>
      </c>
      <c r="F4870" t="n">
        <v>92299.33</v>
      </c>
      <c r="G4870" t="n">
        <v>181597.42</v>
      </c>
      <c r="H4870" t="n">
        <v>113</v>
      </c>
      <c r="I4870" t="n">
        <v>91</v>
      </c>
      <c r="J4870" t="n">
        <v>12</v>
      </c>
      <c r="K4870">
        <f>E4870-F4870</f>
        <v/>
      </c>
      <c r="L4870" s="10">
        <f>IFERROR(K4870/E4870,0)</f>
        <v/>
      </c>
      <c r="M4870">
        <f>YEAR(A4870)</f>
        <v/>
      </c>
      <c r="N4870">
        <f>"Q"&amp;ROUNDUP(MONTH(A4870)/3,0)</f>
        <v/>
      </c>
      <c r="O4870">
        <f>TEXT(A4870,"mmm")</f>
        <v/>
      </c>
    </row>
    <row r="4871">
      <c r="A4871" s="13" t="n">
        <v>45870</v>
      </c>
      <c r="B4871" t="inlineStr">
        <is>
          <t>South</t>
        </is>
      </c>
      <c r="C4871" t="inlineStr">
        <is>
          <t>Mobile App</t>
        </is>
      </c>
      <c r="D4871" t="inlineStr">
        <is>
          <t>Grocery</t>
        </is>
      </c>
      <c r="E4871" t="n">
        <v>59324.41</v>
      </c>
      <c r="F4871" t="n">
        <v>51181.26</v>
      </c>
      <c r="G4871" t="n">
        <v>64843.9</v>
      </c>
      <c r="H4871" t="n">
        <v>138</v>
      </c>
      <c r="I4871" t="n">
        <v>53</v>
      </c>
      <c r="J4871" t="n">
        <v>0</v>
      </c>
      <c r="K4871">
        <f>E4871-F4871</f>
        <v/>
      </c>
      <c r="L4871" s="10">
        <f>IFERROR(K4871/E4871,0)</f>
        <v/>
      </c>
      <c r="M4871">
        <f>YEAR(A4871)</f>
        <v/>
      </c>
      <c r="N4871">
        <f>"Q"&amp;ROUNDUP(MONTH(A4871)/3,0)</f>
        <v/>
      </c>
      <c r="O4871">
        <f>TEXT(A4871,"mmm")</f>
        <v/>
      </c>
    </row>
    <row r="4872">
      <c r="A4872" s="13" t="n">
        <v>45870</v>
      </c>
      <c r="B4872" t="inlineStr">
        <is>
          <t>South</t>
        </is>
      </c>
      <c r="C4872" t="inlineStr">
        <is>
          <t>Mobile App</t>
        </is>
      </c>
      <c r="D4872" t="inlineStr">
        <is>
          <t>Home &amp; Kitchen</t>
        </is>
      </c>
      <c r="E4872" t="n">
        <v>125171.51</v>
      </c>
      <c r="F4872" t="n">
        <v>89771.75999999999</v>
      </c>
      <c r="G4872" t="n">
        <v>138204.57</v>
      </c>
      <c r="H4872" t="n">
        <v>52</v>
      </c>
      <c r="I4872" t="n">
        <v>43</v>
      </c>
      <c r="J4872" t="n">
        <v>0</v>
      </c>
      <c r="K4872">
        <f>E4872-F4872</f>
        <v/>
      </c>
      <c r="L4872" s="10">
        <f>IFERROR(K4872/E4872,0)</f>
        <v/>
      </c>
      <c r="M4872">
        <f>YEAR(A4872)</f>
        <v/>
      </c>
      <c r="N4872">
        <f>"Q"&amp;ROUNDUP(MONTH(A4872)/3,0)</f>
        <v/>
      </c>
      <c r="O4872">
        <f>TEXT(A4872,"mmm")</f>
        <v/>
      </c>
    </row>
    <row r="4873">
      <c r="A4873" s="13" t="n">
        <v>45870</v>
      </c>
      <c r="B4873" t="inlineStr">
        <is>
          <t>South</t>
        </is>
      </c>
      <c r="C4873" t="inlineStr">
        <is>
          <t>Mobile App</t>
        </is>
      </c>
      <c r="D4873" t="inlineStr">
        <is>
          <t>Sports</t>
        </is>
      </c>
      <c r="E4873" t="n">
        <v>69572.83</v>
      </c>
      <c r="F4873" t="n">
        <v>46101.93</v>
      </c>
      <c r="G4873" t="n">
        <v>74970</v>
      </c>
      <c r="H4873" t="n">
        <v>36</v>
      </c>
      <c r="I4873" t="n">
        <v>25</v>
      </c>
      <c r="J4873" t="n">
        <v>0</v>
      </c>
      <c r="K4873">
        <f>E4873-F4873</f>
        <v/>
      </c>
      <c r="L4873" s="10">
        <f>IFERROR(K4873/E4873,0)</f>
        <v/>
      </c>
      <c r="M4873">
        <f>YEAR(A4873)</f>
        <v/>
      </c>
      <c r="N4873">
        <f>"Q"&amp;ROUNDUP(MONTH(A4873)/3,0)</f>
        <v/>
      </c>
      <c r="O4873">
        <f>TEXT(A4873,"mmm")</f>
        <v/>
      </c>
    </row>
    <row r="4874">
      <c r="A4874" s="13" t="n">
        <v>45870</v>
      </c>
      <c r="B4874" t="inlineStr">
        <is>
          <t>South</t>
        </is>
      </c>
      <c r="C4874" t="inlineStr">
        <is>
          <t>Retail Store</t>
        </is>
      </c>
      <c r="D4874" t="inlineStr">
        <is>
          <t>Beauty</t>
        </is>
      </c>
      <c r="E4874" t="n">
        <v>5890.61</v>
      </c>
      <c r="F4874" t="n">
        <v>3226.47</v>
      </c>
      <c r="G4874" t="n">
        <v>6215.95</v>
      </c>
      <c r="H4874" t="n">
        <v>13</v>
      </c>
      <c r="I4874" t="n">
        <v>10</v>
      </c>
      <c r="J4874" t="n">
        <v>0</v>
      </c>
      <c r="K4874">
        <f>E4874-F4874</f>
        <v/>
      </c>
      <c r="L4874" s="10">
        <f>IFERROR(K4874/E4874,0)</f>
        <v/>
      </c>
      <c r="M4874">
        <f>YEAR(A4874)</f>
        <v/>
      </c>
      <c r="N4874">
        <f>"Q"&amp;ROUNDUP(MONTH(A4874)/3,0)</f>
        <v/>
      </c>
      <c r="O4874">
        <f>TEXT(A4874,"mmm")</f>
        <v/>
      </c>
    </row>
    <row r="4875">
      <c r="A4875" s="13" t="n">
        <v>45870</v>
      </c>
      <c r="B4875" t="inlineStr">
        <is>
          <t>South</t>
        </is>
      </c>
      <c r="C4875" t="inlineStr">
        <is>
          <t>Retail Store</t>
        </is>
      </c>
      <c r="D4875" t="inlineStr">
        <is>
          <t>Books</t>
        </is>
      </c>
      <c r="E4875" t="n">
        <v>10289.11</v>
      </c>
      <c r="F4875" t="n">
        <v>7307.87</v>
      </c>
      <c r="G4875" t="n">
        <v>10467.72</v>
      </c>
      <c r="H4875" t="n">
        <v>22</v>
      </c>
      <c r="I4875" t="n">
        <v>18</v>
      </c>
      <c r="J4875" t="n">
        <v>2</v>
      </c>
      <c r="K4875">
        <f>E4875-F4875</f>
        <v/>
      </c>
      <c r="L4875" s="10">
        <f>IFERROR(K4875/E4875,0)</f>
        <v/>
      </c>
      <c r="M4875">
        <f>YEAR(A4875)</f>
        <v/>
      </c>
      <c r="N4875">
        <f>"Q"&amp;ROUNDUP(MONTH(A4875)/3,0)</f>
        <v/>
      </c>
      <c r="O4875">
        <f>TEXT(A4875,"mmm")</f>
        <v/>
      </c>
    </row>
    <row r="4876">
      <c r="A4876" s="13" t="n">
        <v>45870</v>
      </c>
      <c r="B4876" t="inlineStr">
        <is>
          <t>South</t>
        </is>
      </c>
      <c r="C4876" t="inlineStr">
        <is>
          <t>Retail Store</t>
        </is>
      </c>
      <c r="D4876" t="inlineStr">
        <is>
          <t>Electronics</t>
        </is>
      </c>
      <c r="E4876" t="n">
        <v>416375.33</v>
      </c>
      <c r="F4876" t="n">
        <v>360329.36</v>
      </c>
      <c r="G4876" t="n">
        <v>429232.94</v>
      </c>
      <c r="H4876" t="n">
        <v>40</v>
      </c>
      <c r="I4876" t="n">
        <v>30</v>
      </c>
      <c r="J4876" t="n">
        <v>0</v>
      </c>
      <c r="K4876">
        <f>E4876-F4876</f>
        <v/>
      </c>
      <c r="L4876" s="10">
        <f>IFERROR(K4876/E4876,0)</f>
        <v/>
      </c>
      <c r="M4876">
        <f>YEAR(A4876)</f>
        <v/>
      </c>
      <c r="N4876">
        <f>"Q"&amp;ROUNDUP(MONTH(A4876)/3,0)</f>
        <v/>
      </c>
      <c r="O4876">
        <f>TEXT(A4876,"mmm")</f>
        <v/>
      </c>
    </row>
    <row r="4877">
      <c r="A4877" s="13" t="n">
        <v>45870</v>
      </c>
      <c r="B4877" t="inlineStr">
        <is>
          <t>South</t>
        </is>
      </c>
      <c r="C4877" t="inlineStr">
        <is>
          <t>Retail Store</t>
        </is>
      </c>
      <c r="D4877" t="inlineStr">
        <is>
          <t>Fashion</t>
        </is>
      </c>
      <c r="E4877" t="n">
        <v>61201.7</v>
      </c>
      <c r="F4877" t="n">
        <v>31584.86</v>
      </c>
      <c r="G4877" t="n">
        <v>63861.98</v>
      </c>
      <c r="H4877" t="n">
        <v>46</v>
      </c>
      <c r="I4877" t="n">
        <v>40</v>
      </c>
      <c r="J4877" t="n">
        <v>5</v>
      </c>
      <c r="K4877">
        <f>E4877-F4877</f>
        <v/>
      </c>
      <c r="L4877" s="10">
        <f>IFERROR(K4877/E4877,0)</f>
        <v/>
      </c>
      <c r="M4877">
        <f>YEAR(A4877)</f>
        <v/>
      </c>
      <c r="N4877">
        <f>"Q"&amp;ROUNDUP(MONTH(A4877)/3,0)</f>
        <v/>
      </c>
      <c r="O4877">
        <f>TEXT(A4877,"mmm")</f>
        <v/>
      </c>
    </row>
    <row r="4878">
      <c r="A4878" s="13" t="n">
        <v>45870</v>
      </c>
      <c r="B4878" t="inlineStr">
        <is>
          <t>South</t>
        </is>
      </c>
      <c r="C4878" t="inlineStr">
        <is>
          <t>Retail Store</t>
        </is>
      </c>
      <c r="D4878" t="inlineStr">
        <is>
          <t>Grocery</t>
        </is>
      </c>
      <c r="E4878" t="n">
        <v>28735.78</v>
      </c>
      <c r="F4878" t="n">
        <v>22530.64</v>
      </c>
      <c r="G4878" t="n">
        <v>29349.21</v>
      </c>
      <c r="H4878" t="n">
        <v>75</v>
      </c>
      <c r="I4878" t="n">
        <v>26</v>
      </c>
      <c r="J4878" t="n">
        <v>0</v>
      </c>
      <c r="K4878">
        <f>E4878-F4878</f>
        <v/>
      </c>
      <c r="L4878" s="10">
        <f>IFERROR(K4878/E4878,0)</f>
        <v/>
      </c>
      <c r="M4878">
        <f>YEAR(A4878)</f>
        <v/>
      </c>
      <c r="N4878">
        <f>"Q"&amp;ROUNDUP(MONTH(A4878)/3,0)</f>
        <v/>
      </c>
      <c r="O4878">
        <f>TEXT(A4878,"mmm")</f>
        <v/>
      </c>
    </row>
    <row r="4879">
      <c r="A4879" s="13" t="n">
        <v>45870</v>
      </c>
      <c r="B4879" t="inlineStr">
        <is>
          <t>South</t>
        </is>
      </c>
      <c r="C4879" t="inlineStr">
        <is>
          <t>Retail Store</t>
        </is>
      </c>
      <c r="D4879" t="inlineStr">
        <is>
          <t>Home &amp; Kitchen</t>
        </is>
      </c>
      <c r="E4879" t="n">
        <v>72114.62</v>
      </c>
      <c r="F4879" t="n">
        <v>46240.45</v>
      </c>
      <c r="G4879" t="n">
        <v>73374.60000000001</v>
      </c>
      <c r="H4879" t="n">
        <v>31</v>
      </c>
      <c r="I4879" t="n">
        <v>23</v>
      </c>
      <c r="J4879" t="n">
        <v>0</v>
      </c>
      <c r="K4879">
        <f>E4879-F4879</f>
        <v/>
      </c>
      <c r="L4879" s="10">
        <f>IFERROR(K4879/E4879,0)</f>
        <v/>
      </c>
      <c r="M4879">
        <f>YEAR(A4879)</f>
        <v/>
      </c>
      <c r="N4879">
        <f>"Q"&amp;ROUNDUP(MONTH(A4879)/3,0)</f>
        <v/>
      </c>
      <c r="O4879">
        <f>TEXT(A4879,"mmm")</f>
        <v/>
      </c>
    </row>
    <row r="4880">
      <c r="A4880" s="13" t="n">
        <v>45870</v>
      </c>
      <c r="B4880" t="inlineStr">
        <is>
          <t>South</t>
        </is>
      </c>
      <c r="C4880" t="inlineStr">
        <is>
          <t>Retail Store</t>
        </is>
      </c>
      <c r="D4880" t="inlineStr">
        <is>
          <t>Sports</t>
        </is>
      </c>
      <c r="E4880" t="n">
        <v>25442.53</v>
      </c>
      <c r="F4880" t="n">
        <v>16631.03</v>
      </c>
      <c r="G4880" t="n">
        <v>27311.47</v>
      </c>
      <c r="H4880" t="n">
        <v>9</v>
      </c>
      <c r="I4880" t="n">
        <v>9</v>
      </c>
      <c r="J4880" t="n">
        <v>0</v>
      </c>
      <c r="K4880">
        <f>E4880-F4880</f>
        <v/>
      </c>
      <c r="L4880" s="10">
        <f>IFERROR(K4880/E4880,0)</f>
        <v/>
      </c>
      <c r="M4880">
        <f>YEAR(A4880)</f>
        <v/>
      </c>
      <c r="N4880">
        <f>"Q"&amp;ROUNDUP(MONTH(A4880)/3,0)</f>
        <v/>
      </c>
      <c r="O4880">
        <f>TEXT(A4880,"mmm")</f>
        <v/>
      </c>
    </row>
    <row r="4881">
      <c r="A4881" s="13" t="n">
        <v>45870</v>
      </c>
      <c r="B4881" t="inlineStr">
        <is>
          <t>South</t>
        </is>
      </c>
      <c r="C4881" t="inlineStr">
        <is>
          <t>Unknown</t>
        </is>
      </c>
      <c r="D4881" t="inlineStr">
        <is>
          <t>Beauty</t>
        </is>
      </c>
      <c r="E4881" t="n">
        <v>835.21</v>
      </c>
      <c r="F4881" t="n">
        <v>473.84</v>
      </c>
      <c r="G4881" t="n">
        <v>928.01</v>
      </c>
      <c r="H4881" t="n">
        <v>2</v>
      </c>
      <c r="I4881" t="n">
        <v>2</v>
      </c>
      <c r="J4881" t="n">
        <v>0</v>
      </c>
      <c r="K4881">
        <f>E4881-F4881</f>
        <v/>
      </c>
      <c r="L4881" s="10">
        <f>IFERROR(K4881/E4881,0)</f>
        <v/>
      </c>
      <c r="M4881">
        <f>YEAR(A4881)</f>
        <v/>
      </c>
      <c r="N4881">
        <f>"Q"&amp;ROUNDUP(MONTH(A4881)/3,0)</f>
        <v/>
      </c>
      <c r="O4881">
        <f>TEXT(A4881,"mmm")</f>
        <v/>
      </c>
    </row>
    <row r="4882">
      <c r="A4882" s="13" t="n">
        <v>45870</v>
      </c>
      <c r="B4882" t="inlineStr">
        <is>
          <t>South</t>
        </is>
      </c>
      <c r="C4882" t="inlineStr">
        <is>
          <t>Unknown</t>
        </is>
      </c>
      <c r="D4882" t="inlineStr">
        <is>
          <t>Electronics</t>
        </is>
      </c>
      <c r="E4882" t="n">
        <v>25685.94</v>
      </c>
      <c r="F4882" t="n">
        <v>21554.44</v>
      </c>
      <c r="G4882" t="n">
        <v>27037.84</v>
      </c>
      <c r="H4882" t="n">
        <v>2</v>
      </c>
      <c r="I4882" t="n">
        <v>1</v>
      </c>
      <c r="J4882" t="n">
        <v>0</v>
      </c>
      <c r="K4882">
        <f>E4882-F4882</f>
        <v/>
      </c>
      <c r="L4882" s="10">
        <f>IFERROR(K4882/E4882,0)</f>
        <v/>
      </c>
      <c r="M4882">
        <f>YEAR(A4882)</f>
        <v/>
      </c>
      <c r="N4882">
        <f>"Q"&amp;ROUNDUP(MONTH(A4882)/3,0)</f>
        <v/>
      </c>
      <c r="O4882">
        <f>TEXT(A4882,"mmm")</f>
        <v/>
      </c>
    </row>
    <row r="4883">
      <c r="A4883" s="13" t="n">
        <v>45870</v>
      </c>
      <c r="B4883" t="inlineStr">
        <is>
          <t>South</t>
        </is>
      </c>
      <c r="C4883" t="inlineStr">
        <is>
          <t>Unknown</t>
        </is>
      </c>
      <c r="D4883" t="inlineStr">
        <is>
          <t>Fashion</t>
        </is>
      </c>
      <c r="E4883" t="n">
        <v>1176.89</v>
      </c>
      <c r="F4883" t="n">
        <v>722.2</v>
      </c>
      <c r="G4883" t="n">
        <v>1307.65</v>
      </c>
      <c r="H4883" t="n">
        <v>1</v>
      </c>
      <c r="I4883" t="n">
        <v>1</v>
      </c>
      <c r="J4883" t="n">
        <v>0</v>
      </c>
      <c r="K4883">
        <f>E4883-F4883</f>
        <v/>
      </c>
      <c r="L4883" s="10">
        <f>IFERROR(K4883/E4883,0)</f>
        <v/>
      </c>
      <c r="M4883">
        <f>YEAR(A4883)</f>
        <v/>
      </c>
      <c r="N4883">
        <f>"Q"&amp;ROUNDUP(MONTH(A4883)/3,0)</f>
        <v/>
      </c>
      <c r="O4883">
        <f>TEXT(A4883,"mmm")</f>
        <v/>
      </c>
    </row>
    <row r="4884">
      <c r="A4884" s="13" t="n">
        <v>45870</v>
      </c>
      <c r="B4884" t="inlineStr">
        <is>
          <t>South</t>
        </is>
      </c>
      <c r="C4884" t="inlineStr">
        <is>
          <t>Unknown</t>
        </is>
      </c>
      <c r="D4884" t="inlineStr">
        <is>
          <t>Grocery</t>
        </is>
      </c>
      <c r="E4884" t="n">
        <v>1348.7</v>
      </c>
      <c r="F4884" t="n">
        <v>1233.75</v>
      </c>
      <c r="G4884" t="n">
        <v>1586.7</v>
      </c>
      <c r="H4884" t="n">
        <v>3</v>
      </c>
      <c r="I4884" t="n">
        <v>1</v>
      </c>
      <c r="J4884" t="n">
        <v>0</v>
      </c>
      <c r="K4884">
        <f>E4884-F4884</f>
        <v/>
      </c>
      <c r="L4884" s="10">
        <f>IFERROR(K4884/E4884,0)</f>
        <v/>
      </c>
      <c r="M4884">
        <f>YEAR(A4884)</f>
        <v/>
      </c>
      <c r="N4884">
        <f>"Q"&amp;ROUNDUP(MONTH(A4884)/3,0)</f>
        <v/>
      </c>
      <c r="O4884">
        <f>TEXT(A4884,"mmm")</f>
        <v/>
      </c>
    </row>
    <row r="4885">
      <c r="A4885" s="13" t="n">
        <v>45870</v>
      </c>
      <c r="B4885" t="inlineStr">
        <is>
          <t>South</t>
        </is>
      </c>
      <c r="C4885" t="inlineStr">
        <is>
          <t>Unknown</t>
        </is>
      </c>
      <c r="D4885" t="inlineStr">
        <is>
          <t>Home &amp; Kitchen</t>
        </is>
      </c>
      <c r="E4885" t="n">
        <v>1050.34</v>
      </c>
      <c r="F4885" t="n">
        <v>744.3099999999999</v>
      </c>
      <c r="G4885" t="n">
        <v>1167.05</v>
      </c>
      <c r="H4885" t="n">
        <v>1</v>
      </c>
      <c r="I4885" t="n">
        <v>1</v>
      </c>
      <c r="J4885" t="n">
        <v>1</v>
      </c>
      <c r="K4885">
        <f>E4885-F4885</f>
        <v/>
      </c>
      <c r="L4885" s="10">
        <f>IFERROR(K4885/E4885,0)</f>
        <v/>
      </c>
      <c r="M4885">
        <f>YEAR(A4885)</f>
        <v/>
      </c>
      <c r="N4885">
        <f>"Q"&amp;ROUNDUP(MONTH(A4885)/3,0)</f>
        <v/>
      </c>
      <c r="O4885">
        <f>TEXT(A4885,"mmm")</f>
        <v/>
      </c>
    </row>
    <row r="4886">
      <c r="A4886" s="13" t="n">
        <v>45870</v>
      </c>
      <c r="B4886" t="inlineStr">
        <is>
          <t>South</t>
        </is>
      </c>
      <c r="C4886" t="inlineStr">
        <is>
          <t>Website</t>
        </is>
      </c>
      <c r="D4886" t="inlineStr">
        <is>
          <t>Beauty</t>
        </is>
      </c>
      <c r="E4886" t="n">
        <v>20461.08</v>
      </c>
      <c r="F4886" t="n">
        <v>11497.82</v>
      </c>
      <c r="G4886" t="n">
        <v>22059.22</v>
      </c>
      <c r="H4886" t="n">
        <v>35</v>
      </c>
      <c r="I4886" t="n">
        <v>31</v>
      </c>
      <c r="J4886" t="n">
        <v>4</v>
      </c>
      <c r="K4886">
        <f>E4886-F4886</f>
        <v/>
      </c>
      <c r="L4886" s="10">
        <f>IFERROR(K4886/E4886,0)</f>
        <v/>
      </c>
      <c r="M4886">
        <f>YEAR(A4886)</f>
        <v/>
      </c>
      <c r="N4886">
        <f>"Q"&amp;ROUNDUP(MONTH(A4886)/3,0)</f>
        <v/>
      </c>
      <c r="O4886">
        <f>TEXT(A4886,"mmm")</f>
        <v/>
      </c>
    </row>
    <row r="4887">
      <c r="A4887" s="13" t="n">
        <v>45870</v>
      </c>
      <c r="B4887" t="inlineStr">
        <is>
          <t>South</t>
        </is>
      </c>
      <c r="C4887" t="inlineStr">
        <is>
          <t>Website</t>
        </is>
      </c>
      <c r="D4887" t="inlineStr">
        <is>
          <t>Books</t>
        </is>
      </c>
      <c r="E4887" t="n">
        <v>14988.26</v>
      </c>
      <c r="F4887" t="n">
        <v>10835.36</v>
      </c>
      <c r="G4887" t="n">
        <v>15758.89</v>
      </c>
      <c r="H4887" t="n">
        <v>30</v>
      </c>
      <c r="I4887" t="n">
        <v>25</v>
      </c>
      <c r="J4887" t="n">
        <v>0</v>
      </c>
      <c r="K4887">
        <f>E4887-F4887</f>
        <v/>
      </c>
      <c r="L4887" s="10">
        <f>IFERROR(K4887/E4887,0)</f>
        <v/>
      </c>
      <c r="M4887">
        <f>YEAR(A4887)</f>
        <v/>
      </c>
      <c r="N4887">
        <f>"Q"&amp;ROUNDUP(MONTH(A4887)/3,0)</f>
        <v/>
      </c>
      <c r="O4887">
        <f>TEXT(A4887,"mmm")</f>
        <v/>
      </c>
    </row>
    <row r="4888">
      <c r="A4888" s="13" t="n">
        <v>45870</v>
      </c>
      <c r="B4888" t="inlineStr">
        <is>
          <t>South</t>
        </is>
      </c>
      <c r="C4888" t="inlineStr">
        <is>
          <t>Website</t>
        </is>
      </c>
      <c r="D4888" t="inlineStr">
        <is>
          <t>Electronics</t>
        </is>
      </c>
      <c r="E4888" t="n">
        <v>518220.61</v>
      </c>
      <c r="F4888" t="n">
        <v>468392.2</v>
      </c>
      <c r="G4888" t="n">
        <v>551611.63</v>
      </c>
      <c r="H4888" t="n">
        <v>44</v>
      </c>
      <c r="I4888" t="n">
        <v>34</v>
      </c>
      <c r="J4888" t="n">
        <v>3</v>
      </c>
      <c r="K4888">
        <f>E4888-F4888</f>
        <v/>
      </c>
      <c r="L4888" s="10">
        <f>IFERROR(K4888/E4888,0)</f>
        <v/>
      </c>
      <c r="M4888">
        <f>YEAR(A4888)</f>
        <v/>
      </c>
      <c r="N4888">
        <f>"Q"&amp;ROUNDUP(MONTH(A4888)/3,0)</f>
        <v/>
      </c>
      <c r="O4888">
        <f>TEXT(A4888,"mmm")</f>
        <v/>
      </c>
    </row>
    <row r="4889">
      <c r="A4889" s="13" t="n">
        <v>45870</v>
      </c>
      <c r="B4889" t="inlineStr">
        <is>
          <t>South</t>
        </is>
      </c>
      <c r="C4889" t="inlineStr">
        <is>
          <t>Website</t>
        </is>
      </c>
      <c r="D4889" t="inlineStr">
        <is>
          <t>Fashion</t>
        </is>
      </c>
      <c r="E4889" t="n">
        <v>156837.15</v>
      </c>
      <c r="F4889" t="n">
        <v>84282.89999999999</v>
      </c>
      <c r="G4889" t="n">
        <v>167794.01</v>
      </c>
      <c r="H4889" t="n">
        <v>95</v>
      </c>
      <c r="I4889" t="n">
        <v>74</v>
      </c>
      <c r="J4889" t="n">
        <v>13</v>
      </c>
      <c r="K4889">
        <f>E4889-F4889</f>
        <v/>
      </c>
      <c r="L4889" s="10">
        <f>IFERROR(K4889/E4889,0)</f>
        <v/>
      </c>
      <c r="M4889">
        <f>YEAR(A4889)</f>
        <v/>
      </c>
      <c r="N4889">
        <f>"Q"&amp;ROUNDUP(MONTH(A4889)/3,0)</f>
        <v/>
      </c>
      <c r="O4889">
        <f>TEXT(A4889,"mmm")</f>
        <v/>
      </c>
    </row>
    <row r="4890">
      <c r="A4890" s="13" t="n">
        <v>45870</v>
      </c>
      <c r="B4890" t="inlineStr">
        <is>
          <t>South</t>
        </is>
      </c>
      <c r="C4890" t="inlineStr">
        <is>
          <t>Website</t>
        </is>
      </c>
      <c r="D4890" t="inlineStr">
        <is>
          <t>Grocery</t>
        </is>
      </c>
      <c r="E4890" t="n">
        <v>55821.4</v>
      </c>
      <c r="F4890" t="n">
        <v>46138.24</v>
      </c>
      <c r="G4890" t="n">
        <v>59617.79</v>
      </c>
      <c r="H4890" t="n">
        <v>140</v>
      </c>
      <c r="I4890" t="n">
        <v>48</v>
      </c>
      <c r="J4890" t="n">
        <v>0</v>
      </c>
      <c r="K4890">
        <f>E4890-F4890</f>
        <v/>
      </c>
      <c r="L4890" s="10">
        <f>IFERROR(K4890/E4890,0)</f>
        <v/>
      </c>
      <c r="M4890">
        <f>YEAR(A4890)</f>
        <v/>
      </c>
      <c r="N4890">
        <f>"Q"&amp;ROUNDUP(MONTH(A4890)/3,0)</f>
        <v/>
      </c>
      <c r="O4890">
        <f>TEXT(A4890,"mmm")</f>
        <v/>
      </c>
    </row>
    <row r="4891">
      <c r="A4891" s="13" t="n">
        <v>45870</v>
      </c>
      <c r="B4891" t="inlineStr">
        <is>
          <t>South</t>
        </is>
      </c>
      <c r="C4891" t="inlineStr">
        <is>
          <t>Website</t>
        </is>
      </c>
      <c r="D4891" t="inlineStr">
        <is>
          <t>Home &amp; Kitchen</t>
        </is>
      </c>
      <c r="E4891" t="n">
        <v>87743.7</v>
      </c>
      <c r="F4891" t="n">
        <v>59892.49</v>
      </c>
      <c r="G4891" t="n">
        <v>93007.82000000001</v>
      </c>
      <c r="H4891" t="n">
        <v>39</v>
      </c>
      <c r="I4891" t="n">
        <v>29</v>
      </c>
      <c r="J4891" t="n">
        <v>1</v>
      </c>
      <c r="K4891">
        <f>E4891-F4891</f>
        <v/>
      </c>
      <c r="L4891" s="10">
        <f>IFERROR(K4891/E4891,0)</f>
        <v/>
      </c>
      <c r="M4891">
        <f>YEAR(A4891)</f>
        <v/>
      </c>
      <c r="N4891">
        <f>"Q"&amp;ROUNDUP(MONTH(A4891)/3,0)</f>
        <v/>
      </c>
      <c r="O4891">
        <f>TEXT(A4891,"mmm")</f>
        <v/>
      </c>
    </row>
    <row r="4892">
      <c r="A4892" s="13" t="n">
        <v>45870</v>
      </c>
      <c r="B4892" t="inlineStr">
        <is>
          <t>South</t>
        </is>
      </c>
      <c r="C4892" t="inlineStr">
        <is>
          <t>Website</t>
        </is>
      </c>
      <c r="D4892" t="inlineStr">
        <is>
          <t>Sports</t>
        </is>
      </c>
      <c r="E4892" t="n">
        <v>29933.66</v>
      </c>
      <c r="F4892" t="n">
        <v>19019.01</v>
      </c>
      <c r="G4892" t="n">
        <v>31585.96</v>
      </c>
      <c r="H4892" t="n">
        <v>17</v>
      </c>
      <c r="I4892" t="n">
        <v>16</v>
      </c>
      <c r="J4892" t="n">
        <v>1</v>
      </c>
      <c r="K4892">
        <f>E4892-F4892</f>
        <v/>
      </c>
      <c r="L4892" s="10">
        <f>IFERROR(K4892/E4892,0)</f>
        <v/>
      </c>
      <c r="M4892">
        <f>YEAR(A4892)</f>
        <v/>
      </c>
      <c r="N4892">
        <f>"Q"&amp;ROUNDUP(MONTH(A4892)/3,0)</f>
        <v/>
      </c>
      <c r="O4892">
        <f>TEXT(A4892,"mmm")</f>
        <v/>
      </c>
    </row>
    <row r="4893">
      <c r="A4893" s="13" t="n">
        <v>45870</v>
      </c>
      <c r="B4893" t="inlineStr">
        <is>
          <t>West</t>
        </is>
      </c>
      <c r="C4893" t="inlineStr">
        <is>
          <t>Marketplace</t>
        </is>
      </c>
      <c r="D4893" t="inlineStr">
        <is>
          <t>Beauty</t>
        </is>
      </c>
      <c r="E4893" t="n">
        <v>29009</v>
      </c>
      <c r="F4893" t="n">
        <v>16603.88</v>
      </c>
      <c r="G4893" t="n">
        <v>32089.97</v>
      </c>
      <c r="H4893" t="n">
        <v>51</v>
      </c>
      <c r="I4893" t="n">
        <v>38</v>
      </c>
      <c r="J4893" t="n">
        <v>0</v>
      </c>
      <c r="K4893">
        <f>E4893-F4893</f>
        <v/>
      </c>
      <c r="L4893" s="10">
        <f>IFERROR(K4893/E4893,0)</f>
        <v/>
      </c>
      <c r="M4893">
        <f>YEAR(A4893)</f>
        <v/>
      </c>
      <c r="N4893">
        <f>"Q"&amp;ROUNDUP(MONTH(A4893)/3,0)</f>
        <v/>
      </c>
      <c r="O4893">
        <f>TEXT(A4893,"mmm")</f>
        <v/>
      </c>
    </row>
    <row r="4894">
      <c r="A4894" s="13" t="n">
        <v>45870</v>
      </c>
      <c r="B4894" t="inlineStr">
        <is>
          <t>West</t>
        </is>
      </c>
      <c r="C4894" t="inlineStr">
        <is>
          <t>Marketplace</t>
        </is>
      </c>
      <c r="D4894" t="inlineStr">
        <is>
          <t>Books</t>
        </is>
      </c>
      <c r="E4894" t="n">
        <v>12739.42</v>
      </c>
      <c r="F4894" t="n">
        <v>9558.83</v>
      </c>
      <c r="G4894" t="n">
        <v>14181.95</v>
      </c>
      <c r="H4894" t="n">
        <v>28</v>
      </c>
      <c r="I4894" t="n">
        <v>23</v>
      </c>
      <c r="J4894" t="n">
        <v>0</v>
      </c>
      <c r="K4894">
        <f>E4894-F4894</f>
        <v/>
      </c>
      <c r="L4894" s="10">
        <f>IFERROR(K4894/E4894,0)</f>
        <v/>
      </c>
      <c r="M4894">
        <f>YEAR(A4894)</f>
        <v/>
      </c>
      <c r="N4894">
        <f>"Q"&amp;ROUNDUP(MONTH(A4894)/3,0)</f>
        <v/>
      </c>
      <c r="O4894">
        <f>TEXT(A4894,"mmm")</f>
        <v/>
      </c>
    </row>
    <row r="4895">
      <c r="A4895" s="13" t="n">
        <v>45870</v>
      </c>
      <c r="B4895" t="inlineStr">
        <is>
          <t>West</t>
        </is>
      </c>
      <c r="C4895" t="inlineStr">
        <is>
          <t>Marketplace</t>
        </is>
      </c>
      <c r="D4895" t="inlineStr">
        <is>
          <t>Electronics</t>
        </is>
      </c>
      <c r="E4895" t="n">
        <v>647117.12</v>
      </c>
      <c r="F4895" t="n">
        <v>612142.67</v>
      </c>
      <c r="G4895" t="n">
        <v>720631.13</v>
      </c>
      <c r="H4895" t="n">
        <v>46</v>
      </c>
      <c r="I4895" t="n">
        <v>38</v>
      </c>
      <c r="J4895" t="n">
        <v>4</v>
      </c>
      <c r="K4895">
        <f>E4895-F4895</f>
        <v/>
      </c>
      <c r="L4895" s="10">
        <f>IFERROR(K4895/E4895,0)</f>
        <v/>
      </c>
      <c r="M4895">
        <f>YEAR(A4895)</f>
        <v/>
      </c>
      <c r="N4895">
        <f>"Q"&amp;ROUNDUP(MONTH(A4895)/3,0)</f>
        <v/>
      </c>
      <c r="O4895">
        <f>TEXT(A4895,"mmm")</f>
        <v/>
      </c>
    </row>
    <row r="4896">
      <c r="A4896" s="13" t="n">
        <v>45870</v>
      </c>
      <c r="B4896" t="inlineStr">
        <is>
          <t>West</t>
        </is>
      </c>
      <c r="C4896" t="inlineStr">
        <is>
          <t>Marketplace</t>
        </is>
      </c>
      <c r="D4896" t="inlineStr">
        <is>
          <t>Fashion</t>
        </is>
      </c>
      <c r="E4896" t="n">
        <v>109730.75</v>
      </c>
      <c r="F4896" t="n">
        <v>61589.58</v>
      </c>
      <c r="G4896" t="n">
        <v>120957.52</v>
      </c>
      <c r="H4896" t="n">
        <v>88</v>
      </c>
      <c r="I4896" t="n">
        <v>69</v>
      </c>
      <c r="J4896" t="n">
        <v>12</v>
      </c>
      <c r="K4896">
        <f>E4896-F4896</f>
        <v/>
      </c>
      <c r="L4896" s="10">
        <f>IFERROR(K4896/E4896,0)</f>
        <v/>
      </c>
      <c r="M4896">
        <f>YEAR(A4896)</f>
        <v/>
      </c>
      <c r="N4896">
        <f>"Q"&amp;ROUNDUP(MONTH(A4896)/3,0)</f>
        <v/>
      </c>
      <c r="O4896">
        <f>TEXT(A4896,"mmm")</f>
        <v/>
      </c>
    </row>
    <row r="4897">
      <c r="A4897" s="13" t="n">
        <v>45870</v>
      </c>
      <c r="B4897" t="inlineStr">
        <is>
          <t>West</t>
        </is>
      </c>
      <c r="C4897" t="inlineStr">
        <is>
          <t>Marketplace</t>
        </is>
      </c>
      <c r="D4897" t="inlineStr">
        <is>
          <t>Grocery</t>
        </is>
      </c>
      <c r="E4897" t="n">
        <v>51945.82</v>
      </c>
      <c r="F4897" t="n">
        <v>44467.94</v>
      </c>
      <c r="G4897" t="n">
        <v>57091.17</v>
      </c>
      <c r="H4897" t="n">
        <v>126</v>
      </c>
      <c r="I4897" t="n">
        <v>50</v>
      </c>
      <c r="J4897" t="n">
        <v>1</v>
      </c>
      <c r="K4897">
        <f>E4897-F4897</f>
        <v/>
      </c>
      <c r="L4897" s="10">
        <f>IFERROR(K4897/E4897,0)</f>
        <v/>
      </c>
      <c r="M4897">
        <f>YEAR(A4897)</f>
        <v/>
      </c>
      <c r="N4897">
        <f>"Q"&amp;ROUNDUP(MONTH(A4897)/3,0)</f>
        <v/>
      </c>
      <c r="O4897">
        <f>TEXT(A4897,"mmm")</f>
        <v/>
      </c>
    </row>
    <row r="4898">
      <c r="A4898" s="13" t="n">
        <v>45870</v>
      </c>
      <c r="B4898" t="inlineStr">
        <is>
          <t>West</t>
        </is>
      </c>
      <c r="C4898" t="inlineStr">
        <is>
          <t>Marketplace</t>
        </is>
      </c>
      <c r="D4898" t="inlineStr">
        <is>
          <t>Home &amp; Kitchen</t>
        </is>
      </c>
      <c r="E4898" t="n">
        <v>79898.92999999999</v>
      </c>
      <c r="F4898" t="n">
        <v>55246.41</v>
      </c>
      <c r="G4898" t="n">
        <v>89278.46000000001</v>
      </c>
      <c r="H4898" t="n">
        <v>37</v>
      </c>
      <c r="I4898" t="n">
        <v>29</v>
      </c>
      <c r="J4898" t="n">
        <v>2</v>
      </c>
      <c r="K4898">
        <f>E4898-F4898</f>
        <v/>
      </c>
      <c r="L4898" s="10">
        <f>IFERROR(K4898/E4898,0)</f>
        <v/>
      </c>
      <c r="M4898">
        <f>YEAR(A4898)</f>
        <v/>
      </c>
      <c r="N4898">
        <f>"Q"&amp;ROUNDUP(MONTH(A4898)/3,0)</f>
        <v/>
      </c>
      <c r="O4898">
        <f>TEXT(A4898,"mmm")</f>
        <v/>
      </c>
    </row>
    <row r="4899">
      <c r="A4899" s="13" t="n">
        <v>45870</v>
      </c>
      <c r="B4899" t="inlineStr">
        <is>
          <t>West</t>
        </is>
      </c>
      <c r="C4899" t="inlineStr">
        <is>
          <t>Marketplace</t>
        </is>
      </c>
      <c r="D4899" t="inlineStr">
        <is>
          <t>Sports</t>
        </is>
      </c>
      <c r="E4899" t="n">
        <v>27676.79</v>
      </c>
      <c r="F4899" t="n">
        <v>19593.34</v>
      </c>
      <c r="G4899" t="n">
        <v>32095.38</v>
      </c>
      <c r="H4899" t="n">
        <v>16</v>
      </c>
      <c r="I4899" t="n">
        <v>12</v>
      </c>
      <c r="J4899" t="n">
        <v>1</v>
      </c>
      <c r="K4899">
        <f>E4899-F4899</f>
        <v/>
      </c>
      <c r="L4899" s="10">
        <f>IFERROR(K4899/E4899,0)</f>
        <v/>
      </c>
      <c r="M4899">
        <f>YEAR(A4899)</f>
        <v/>
      </c>
      <c r="N4899">
        <f>"Q"&amp;ROUNDUP(MONTH(A4899)/3,0)</f>
        <v/>
      </c>
      <c r="O4899">
        <f>TEXT(A4899,"mmm")</f>
        <v/>
      </c>
    </row>
    <row r="4900">
      <c r="A4900" s="13" t="n">
        <v>45870</v>
      </c>
      <c r="B4900" t="inlineStr">
        <is>
          <t>West</t>
        </is>
      </c>
      <c r="C4900" t="inlineStr">
        <is>
          <t>Marketplace</t>
        </is>
      </c>
      <c r="D4900" t="inlineStr">
        <is>
          <t>Unknown</t>
        </is>
      </c>
      <c r="E4900" t="n">
        <v>658.6900000000001</v>
      </c>
      <c r="F4900" t="n">
        <v>339.38</v>
      </c>
      <c r="G4900" t="n">
        <v>658.6900000000001</v>
      </c>
      <c r="H4900" t="n">
        <v>1</v>
      </c>
      <c r="I4900" t="n">
        <v>1</v>
      </c>
      <c r="J4900" t="n">
        <v>0</v>
      </c>
      <c r="K4900">
        <f>E4900-F4900</f>
        <v/>
      </c>
      <c r="L4900" s="10">
        <f>IFERROR(K4900/E4900,0)</f>
        <v/>
      </c>
      <c r="M4900">
        <f>YEAR(A4900)</f>
        <v/>
      </c>
      <c r="N4900">
        <f>"Q"&amp;ROUNDUP(MONTH(A4900)/3,0)</f>
        <v/>
      </c>
      <c r="O4900">
        <f>TEXT(A4900,"mmm")</f>
        <v/>
      </c>
    </row>
    <row r="4901">
      <c r="A4901" s="13" t="n">
        <v>45870</v>
      </c>
      <c r="B4901" t="inlineStr">
        <is>
          <t>West</t>
        </is>
      </c>
      <c r="C4901" t="inlineStr">
        <is>
          <t>Mobile App</t>
        </is>
      </c>
      <c r="D4901" t="inlineStr">
        <is>
          <t>Beauty</t>
        </is>
      </c>
      <c r="E4901" t="n">
        <v>29836.13</v>
      </c>
      <c r="F4901" t="n">
        <v>17639.97</v>
      </c>
      <c r="G4901" t="n">
        <v>32857.88</v>
      </c>
      <c r="H4901" t="n">
        <v>51</v>
      </c>
      <c r="I4901" t="n">
        <v>40</v>
      </c>
      <c r="J4901" t="n">
        <v>3</v>
      </c>
      <c r="K4901">
        <f>E4901-F4901</f>
        <v/>
      </c>
      <c r="L4901" s="10">
        <f>IFERROR(K4901/E4901,0)</f>
        <v/>
      </c>
      <c r="M4901">
        <f>YEAR(A4901)</f>
        <v/>
      </c>
      <c r="N4901">
        <f>"Q"&amp;ROUNDUP(MONTH(A4901)/3,0)</f>
        <v/>
      </c>
      <c r="O4901">
        <f>TEXT(A4901,"mmm")</f>
        <v/>
      </c>
    </row>
    <row r="4902">
      <c r="A4902" s="13" t="n">
        <v>45870</v>
      </c>
      <c r="B4902" t="inlineStr">
        <is>
          <t>West</t>
        </is>
      </c>
      <c r="C4902" t="inlineStr">
        <is>
          <t>Mobile App</t>
        </is>
      </c>
      <c r="D4902" t="inlineStr">
        <is>
          <t>Books</t>
        </is>
      </c>
      <c r="E4902" t="n">
        <v>19791.49</v>
      </c>
      <c r="F4902" t="n">
        <v>14178.78</v>
      </c>
      <c r="G4902" t="n">
        <v>21072.83</v>
      </c>
      <c r="H4902" t="n">
        <v>37</v>
      </c>
      <c r="I4902" t="n">
        <v>30</v>
      </c>
      <c r="J4902" t="n">
        <v>1</v>
      </c>
      <c r="K4902">
        <f>E4902-F4902</f>
        <v/>
      </c>
      <c r="L4902" s="10">
        <f>IFERROR(K4902/E4902,0)</f>
        <v/>
      </c>
      <c r="M4902">
        <f>YEAR(A4902)</f>
        <v/>
      </c>
      <c r="N4902">
        <f>"Q"&amp;ROUNDUP(MONTH(A4902)/3,0)</f>
        <v/>
      </c>
      <c r="O4902">
        <f>TEXT(A4902,"mmm")</f>
        <v/>
      </c>
    </row>
    <row r="4903">
      <c r="A4903" s="13" t="n">
        <v>45870</v>
      </c>
      <c r="B4903" t="inlineStr">
        <is>
          <t>West</t>
        </is>
      </c>
      <c r="C4903" t="inlineStr">
        <is>
          <t>Mobile App</t>
        </is>
      </c>
      <c r="D4903" t="inlineStr">
        <is>
          <t>Electronics</t>
        </is>
      </c>
      <c r="E4903" t="n">
        <v>994114.4399999999</v>
      </c>
      <c r="F4903" t="n">
        <v>905969.73</v>
      </c>
      <c r="G4903" t="n">
        <v>1083837.83</v>
      </c>
      <c r="H4903" t="n">
        <v>81</v>
      </c>
      <c r="I4903" t="n">
        <v>68</v>
      </c>
      <c r="J4903" t="n">
        <v>2</v>
      </c>
      <c r="K4903">
        <f>E4903-F4903</f>
        <v/>
      </c>
      <c r="L4903" s="10">
        <f>IFERROR(K4903/E4903,0)</f>
        <v/>
      </c>
      <c r="M4903">
        <f>YEAR(A4903)</f>
        <v/>
      </c>
      <c r="N4903">
        <f>"Q"&amp;ROUNDUP(MONTH(A4903)/3,0)</f>
        <v/>
      </c>
      <c r="O4903">
        <f>TEXT(A4903,"mmm")</f>
        <v/>
      </c>
    </row>
    <row r="4904">
      <c r="A4904" s="13" t="n">
        <v>45870</v>
      </c>
      <c r="B4904" t="inlineStr">
        <is>
          <t>West</t>
        </is>
      </c>
      <c r="C4904" t="inlineStr">
        <is>
          <t>Mobile App</t>
        </is>
      </c>
      <c r="D4904" t="inlineStr">
        <is>
          <t>Fashion</t>
        </is>
      </c>
      <c r="E4904" t="n">
        <v>163466.91</v>
      </c>
      <c r="F4904" t="n">
        <v>88975.97</v>
      </c>
      <c r="G4904" t="n">
        <v>175085.01</v>
      </c>
      <c r="H4904" t="n">
        <v>104</v>
      </c>
      <c r="I4904" t="n">
        <v>86</v>
      </c>
      <c r="J4904" t="n">
        <v>15</v>
      </c>
      <c r="K4904">
        <f>E4904-F4904</f>
        <v/>
      </c>
      <c r="L4904" s="10">
        <f>IFERROR(K4904/E4904,0)</f>
        <v/>
      </c>
      <c r="M4904">
        <f>YEAR(A4904)</f>
        <v/>
      </c>
      <c r="N4904">
        <f>"Q"&amp;ROUNDUP(MONTH(A4904)/3,0)</f>
        <v/>
      </c>
      <c r="O4904">
        <f>TEXT(A4904,"mmm")</f>
        <v/>
      </c>
    </row>
    <row r="4905">
      <c r="A4905" s="13" t="n">
        <v>45870</v>
      </c>
      <c r="B4905" t="inlineStr">
        <is>
          <t>West</t>
        </is>
      </c>
      <c r="C4905" t="inlineStr">
        <is>
          <t>Mobile App</t>
        </is>
      </c>
      <c r="D4905" t="inlineStr">
        <is>
          <t>Grocery</t>
        </is>
      </c>
      <c r="E4905" t="n">
        <v>46097.23</v>
      </c>
      <c r="F4905" t="n">
        <v>38916.54</v>
      </c>
      <c r="G4905" t="n">
        <v>49545.84</v>
      </c>
      <c r="H4905" t="n">
        <v>132</v>
      </c>
      <c r="I4905" t="n">
        <v>53</v>
      </c>
      <c r="J4905" t="n">
        <v>1</v>
      </c>
      <c r="K4905">
        <f>E4905-F4905</f>
        <v/>
      </c>
      <c r="L4905" s="10">
        <f>IFERROR(K4905/E4905,0)</f>
        <v/>
      </c>
      <c r="M4905">
        <f>YEAR(A4905)</f>
        <v/>
      </c>
      <c r="N4905">
        <f>"Q"&amp;ROUNDUP(MONTH(A4905)/3,0)</f>
        <v/>
      </c>
      <c r="O4905">
        <f>TEXT(A4905,"mmm")</f>
        <v/>
      </c>
    </row>
    <row r="4906">
      <c r="A4906" s="13" t="n">
        <v>45870</v>
      </c>
      <c r="B4906" t="inlineStr">
        <is>
          <t>West</t>
        </is>
      </c>
      <c r="C4906" t="inlineStr">
        <is>
          <t>Mobile App</t>
        </is>
      </c>
      <c r="D4906" t="inlineStr">
        <is>
          <t>Home &amp; Kitchen</t>
        </is>
      </c>
      <c r="E4906" t="n">
        <v>118051.44</v>
      </c>
      <c r="F4906" t="n">
        <v>81704.33</v>
      </c>
      <c r="G4906" t="n">
        <v>127750.92</v>
      </c>
      <c r="H4906" t="n">
        <v>57</v>
      </c>
      <c r="I4906" t="n">
        <v>40</v>
      </c>
      <c r="J4906" t="n">
        <v>3</v>
      </c>
      <c r="K4906">
        <f>E4906-F4906</f>
        <v/>
      </c>
      <c r="L4906" s="10">
        <f>IFERROR(K4906/E4906,0)</f>
        <v/>
      </c>
      <c r="M4906">
        <f>YEAR(A4906)</f>
        <v/>
      </c>
      <c r="N4906">
        <f>"Q"&amp;ROUNDUP(MONTH(A4906)/3,0)</f>
        <v/>
      </c>
      <c r="O4906">
        <f>TEXT(A4906,"mmm")</f>
        <v/>
      </c>
    </row>
    <row r="4907">
      <c r="A4907" s="13" t="n">
        <v>45870</v>
      </c>
      <c r="B4907" t="inlineStr">
        <is>
          <t>West</t>
        </is>
      </c>
      <c r="C4907" t="inlineStr">
        <is>
          <t>Mobile App</t>
        </is>
      </c>
      <c r="D4907" t="inlineStr">
        <is>
          <t>Sports</t>
        </is>
      </c>
      <c r="E4907" t="n">
        <v>78416.69</v>
      </c>
      <c r="F4907" t="n">
        <v>52147.16</v>
      </c>
      <c r="G4907" t="n">
        <v>85177.08</v>
      </c>
      <c r="H4907" t="n">
        <v>29</v>
      </c>
      <c r="I4907" t="n">
        <v>23</v>
      </c>
      <c r="J4907" t="n">
        <v>0</v>
      </c>
      <c r="K4907">
        <f>E4907-F4907</f>
        <v/>
      </c>
      <c r="L4907" s="10">
        <f>IFERROR(K4907/E4907,0)</f>
        <v/>
      </c>
      <c r="M4907">
        <f>YEAR(A4907)</f>
        <v/>
      </c>
      <c r="N4907">
        <f>"Q"&amp;ROUNDUP(MONTH(A4907)/3,0)</f>
        <v/>
      </c>
      <c r="O4907">
        <f>TEXT(A4907,"mmm")</f>
        <v/>
      </c>
    </row>
    <row r="4908">
      <c r="A4908" s="13" t="n">
        <v>45870</v>
      </c>
      <c r="B4908" t="inlineStr">
        <is>
          <t>West</t>
        </is>
      </c>
      <c r="C4908" t="inlineStr">
        <is>
          <t>Retail Store</t>
        </is>
      </c>
      <c r="D4908" t="inlineStr">
        <is>
          <t>Beauty</t>
        </is>
      </c>
      <c r="E4908" t="n">
        <v>20952.27</v>
      </c>
      <c r="F4908" t="n">
        <v>11631.4</v>
      </c>
      <c r="G4908" t="n">
        <v>21629.84</v>
      </c>
      <c r="H4908" t="n">
        <v>32</v>
      </c>
      <c r="I4908" t="n">
        <v>25</v>
      </c>
      <c r="J4908" t="n">
        <v>1</v>
      </c>
      <c r="K4908">
        <f>E4908-F4908</f>
        <v/>
      </c>
      <c r="L4908" s="10">
        <f>IFERROR(K4908/E4908,0)</f>
        <v/>
      </c>
      <c r="M4908">
        <f>YEAR(A4908)</f>
        <v/>
      </c>
      <c r="N4908">
        <f>"Q"&amp;ROUNDUP(MONTH(A4908)/3,0)</f>
        <v/>
      </c>
      <c r="O4908">
        <f>TEXT(A4908,"mmm")</f>
        <v/>
      </c>
    </row>
    <row r="4909">
      <c r="A4909" s="13" t="n">
        <v>45870</v>
      </c>
      <c r="B4909" t="inlineStr">
        <is>
          <t>West</t>
        </is>
      </c>
      <c r="C4909" t="inlineStr">
        <is>
          <t>Retail Store</t>
        </is>
      </c>
      <c r="D4909" t="inlineStr">
        <is>
          <t>Books</t>
        </is>
      </c>
      <c r="E4909" t="n">
        <v>7614.91</v>
      </c>
      <c r="F4909" t="n">
        <v>4986.99</v>
      </c>
      <c r="G4909" t="n">
        <v>7745.34</v>
      </c>
      <c r="H4909" t="n">
        <v>19</v>
      </c>
      <c r="I4909" t="n">
        <v>16</v>
      </c>
      <c r="J4909" t="n">
        <v>0</v>
      </c>
      <c r="K4909">
        <f>E4909-F4909</f>
        <v/>
      </c>
      <c r="L4909" s="10">
        <f>IFERROR(K4909/E4909,0)</f>
        <v/>
      </c>
      <c r="M4909">
        <f>YEAR(A4909)</f>
        <v/>
      </c>
      <c r="N4909">
        <f>"Q"&amp;ROUNDUP(MONTH(A4909)/3,0)</f>
        <v/>
      </c>
      <c r="O4909">
        <f>TEXT(A4909,"mmm")</f>
        <v/>
      </c>
    </row>
    <row r="4910">
      <c r="A4910" s="13" t="n">
        <v>45870</v>
      </c>
      <c r="B4910" t="inlineStr">
        <is>
          <t>West</t>
        </is>
      </c>
      <c r="C4910" t="inlineStr">
        <is>
          <t>Retail Store</t>
        </is>
      </c>
      <c r="D4910" t="inlineStr">
        <is>
          <t>Electronics</t>
        </is>
      </c>
      <c r="E4910" t="n">
        <v>506464.34</v>
      </c>
      <c r="F4910" t="n">
        <v>427626.63</v>
      </c>
      <c r="G4910" t="n">
        <v>519376.75</v>
      </c>
      <c r="H4910" t="n">
        <v>37</v>
      </c>
      <c r="I4910" t="n">
        <v>27</v>
      </c>
      <c r="J4910" t="n">
        <v>3</v>
      </c>
      <c r="K4910">
        <f>E4910-F4910</f>
        <v/>
      </c>
      <c r="L4910" s="10">
        <f>IFERROR(K4910/E4910,0)</f>
        <v/>
      </c>
      <c r="M4910">
        <f>YEAR(A4910)</f>
        <v/>
      </c>
      <c r="N4910">
        <f>"Q"&amp;ROUNDUP(MONTH(A4910)/3,0)</f>
        <v/>
      </c>
      <c r="O4910">
        <f>TEXT(A4910,"mmm")</f>
        <v/>
      </c>
    </row>
    <row r="4911">
      <c r="A4911" s="13" t="n">
        <v>45870</v>
      </c>
      <c r="B4911" t="inlineStr">
        <is>
          <t>West</t>
        </is>
      </c>
      <c r="C4911" t="inlineStr">
        <is>
          <t>Retail Store</t>
        </is>
      </c>
      <c r="D4911" t="inlineStr">
        <is>
          <t>Fashion</t>
        </is>
      </c>
      <c r="E4911" t="n">
        <v>67397.39</v>
      </c>
      <c r="F4911" t="n">
        <v>34002.84</v>
      </c>
      <c r="G4911" t="n">
        <v>69962.17</v>
      </c>
      <c r="H4911" t="n">
        <v>46</v>
      </c>
      <c r="I4911" t="n">
        <v>38</v>
      </c>
      <c r="J4911" t="n">
        <v>0</v>
      </c>
      <c r="K4911">
        <f>E4911-F4911</f>
        <v/>
      </c>
      <c r="L4911" s="10">
        <f>IFERROR(K4911/E4911,0)</f>
        <v/>
      </c>
      <c r="M4911">
        <f>YEAR(A4911)</f>
        <v/>
      </c>
      <c r="N4911">
        <f>"Q"&amp;ROUNDUP(MONTH(A4911)/3,0)</f>
        <v/>
      </c>
      <c r="O4911">
        <f>TEXT(A4911,"mmm")</f>
        <v/>
      </c>
    </row>
    <row r="4912">
      <c r="A4912" s="13" t="n">
        <v>45870</v>
      </c>
      <c r="B4912" t="inlineStr">
        <is>
          <t>West</t>
        </is>
      </c>
      <c r="C4912" t="inlineStr">
        <is>
          <t>Retail Store</t>
        </is>
      </c>
      <c r="D4912" t="inlineStr">
        <is>
          <t>Grocery</t>
        </is>
      </c>
      <c r="E4912" t="n">
        <v>15483.53</v>
      </c>
      <c r="F4912" t="n">
        <v>12737.41</v>
      </c>
      <c r="G4912" t="n">
        <v>16130.93</v>
      </c>
      <c r="H4912" t="n">
        <v>36</v>
      </c>
      <c r="I4912" t="n">
        <v>19</v>
      </c>
      <c r="J4912" t="n">
        <v>0</v>
      </c>
      <c r="K4912">
        <f>E4912-F4912</f>
        <v/>
      </c>
      <c r="L4912" s="10">
        <f>IFERROR(K4912/E4912,0)</f>
        <v/>
      </c>
      <c r="M4912">
        <f>YEAR(A4912)</f>
        <v/>
      </c>
      <c r="N4912">
        <f>"Q"&amp;ROUNDUP(MONTH(A4912)/3,0)</f>
        <v/>
      </c>
      <c r="O4912">
        <f>TEXT(A4912,"mmm")</f>
        <v/>
      </c>
    </row>
    <row r="4913">
      <c r="A4913" s="13" t="n">
        <v>45870</v>
      </c>
      <c r="B4913" t="inlineStr">
        <is>
          <t>West</t>
        </is>
      </c>
      <c r="C4913" t="inlineStr">
        <is>
          <t>Retail Store</t>
        </is>
      </c>
      <c r="D4913" t="inlineStr">
        <is>
          <t>Home &amp; Kitchen</t>
        </is>
      </c>
      <c r="E4913" t="n">
        <v>72526.14999999999</v>
      </c>
      <c r="F4913" t="n">
        <v>48111.55</v>
      </c>
      <c r="G4913" t="n">
        <v>76005.08</v>
      </c>
      <c r="H4913" t="n">
        <v>29</v>
      </c>
      <c r="I4913" t="n">
        <v>18</v>
      </c>
      <c r="J4913" t="n">
        <v>0</v>
      </c>
      <c r="K4913">
        <f>E4913-F4913</f>
        <v/>
      </c>
      <c r="L4913" s="10">
        <f>IFERROR(K4913/E4913,0)</f>
        <v/>
      </c>
      <c r="M4913">
        <f>YEAR(A4913)</f>
        <v/>
      </c>
      <c r="N4913">
        <f>"Q"&amp;ROUNDUP(MONTH(A4913)/3,0)</f>
        <v/>
      </c>
      <c r="O4913">
        <f>TEXT(A4913,"mmm")</f>
        <v/>
      </c>
    </row>
    <row r="4914">
      <c r="A4914" s="13" t="n">
        <v>45870</v>
      </c>
      <c r="B4914" t="inlineStr">
        <is>
          <t>West</t>
        </is>
      </c>
      <c r="C4914" t="inlineStr">
        <is>
          <t>Retail Store</t>
        </is>
      </c>
      <c r="D4914" t="inlineStr">
        <is>
          <t>Sports</t>
        </is>
      </c>
      <c r="E4914" t="n">
        <v>10791.51</v>
      </c>
      <c r="F4914" t="n">
        <v>7271.07</v>
      </c>
      <c r="G4914" t="n">
        <v>11414.1</v>
      </c>
      <c r="H4914" t="n">
        <v>7</v>
      </c>
      <c r="I4914" t="n">
        <v>5</v>
      </c>
      <c r="J4914" t="n">
        <v>0</v>
      </c>
      <c r="K4914">
        <f>E4914-F4914</f>
        <v/>
      </c>
      <c r="L4914" s="10">
        <f>IFERROR(K4914/E4914,0)</f>
        <v/>
      </c>
      <c r="M4914">
        <f>YEAR(A4914)</f>
        <v/>
      </c>
      <c r="N4914">
        <f>"Q"&amp;ROUNDUP(MONTH(A4914)/3,0)</f>
        <v/>
      </c>
      <c r="O4914">
        <f>TEXT(A4914,"mmm")</f>
        <v/>
      </c>
    </row>
    <row r="4915">
      <c r="A4915" s="13" t="n">
        <v>45870</v>
      </c>
      <c r="B4915" t="inlineStr">
        <is>
          <t>West</t>
        </is>
      </c>
      <c r="C4915" t="inlineStr">
        <is>
          <t>Unknown</t>
        </is>
      </c>
      <c r="D4915" t="inlineStr">
        <is>
          <t>Beauty</t>
        </is>
      </c>
      <c r="E4915" t="n">
        <v>1713.09</v>
      </c>
      <c r="F4915" t="n">
        <v>962.87</v>
      </c>
      <c r="G4915" t="n">
        <v>1845.21</v>
      </c>
      <c r="H4915" t="n">
        <v>4</v>
      </c>
      <c r="I4915" t="n">
        <v>4</v>
      </c>
      <c r="J4915" t="n">
        <v>0</v>
      </c>
      <c r="K4915">
        <f>E4915-F4915</f>
        <v/>
      </c>
      <c r="L4915" s="10">
        <f>IFERROR(K4915/E4915,0)</f>
        <v/>
      </c>
      <c r="M4915">
        <f>YEAR(A4915)</f>
        <v/>
      </c>
      <c r="N4915">
        <f>"Q"&amp;ROUNDUP(MONTH(A4915)/3,0)</f>
        <v/>
      </c>
      <c r="O4915">
        <f>TEXT(A4915,"mmm")</f>
        <v/>
      </c>
    </row>
    <row r="4916">
      <c r="A4916" s="13" t="n">
        <v>45870</v>
      </c>
      <c r="B4916" t="inlineStr">
        <is>
          <t>West</t>
        </is>
      </c>
      <c r="C4916" t="inlineStr">
        <is>
          <t>Unknown</t>
        </is>
      </c>
      <c r="D4916" t="inlineStr">
        <is>
          <t>Electronics</t>
        </is>
      </c>
      <c r="E4916" t="n">
        <v>16060.3</v>
      </c>
      <c r="F4916" t="n">
        <v>16022.57</v>
      </c>
      <c r="G4916" t="n">
        <v>18894.47</v>
      </c>
      <c r="H4916" t="n">
        <v>1</v>
      </c>
      <c r="I4916" t="n">
        <v>1</v>
      </c>
      <c r="J4916" t="n">
        <v>0</v>
      </c>
      <c r="K4916">
        <f>E4916-F4916</f>
        <v/>
      </c>
      <c r="L4916" s="10">
        <f>IFERROR(K4916/E4916,0)</f>
        <v/>
      </c>
      <c r="M4916">
        <f>YEAR(A4916)</f>
        <v/>
      </c>
      <c r="N4916">
        <f>"Q"&amp;ROUNDUP(MONTH(A4916)/3,0)</f>
        <v/>
      </c>
      <c r="O4916">
        <f>TEXT(A4916,"mmm")</f>
        <v/>
      </c>
    </row>
    <row r="4917">
      <c r="A4917" s="13" t="n">
        <v>45870</v>
      </c>
      <c r="B4917" t="inlineStr">
        <is>
          <t>West</t>
        </is>
      </c>
      <c r="C4917" t="inlineStr">
        <is>
          <t>Unknown</t>
        </is>
      </c>
      <c r="D4917" t="inlineStr">
        <is>
          <t>Fashion</t>
        </is>
      </c>
      <c r="E4917" t="n">
        <v>8756.52</v>
      </c>
      <c r="F4917" t="n">
        <v>5044.34</v>
      </c>
      <c r="G4917" t="n">
        <v>10207.06</v>
      </c>
      <c r="H4917" t="n">
        <v>3</v>
      </c>
      <c r="I4917" t="n">
        <v>3</v>
      </c>
      <c r="J4917" t="n">
        <v>0</v>
      </c>
      <c r="K4917">
        <f>E4917-F4917</f>
        <v/>
      </c>
      <c r="L4917" s="10">
        <f>IFERROR(K4917/E4917,0)</f>
        <v/>
      </c>
      <c r="M4917">
        <f>YEAR(A4917)</f>
        <v/>
      </c>
      <c r="N4917">
        <f>"Q"&amp;ROUNDUP(MONTH(A4917)/3,0)</f>
        <v/>
      </c>
      <c r="O4917">
        <f>TEXT(A4917,"mmm")</f>
        <v/>
      </c>
    </row>
    <row r="4918">
      <c r="A4918" s="13" t="n">
        <v>45870</v>
      </c>
      <c r="B4918" t="inlineStr">
        <is>
          <t>West</t>
        </is>
      </c>
      <c r="C4918" t="inlineStr">
        <is>
          <t>Unknown</t>
        </is>
      </c>
      <c r="D4918" t="inlineStr">
        <is>
          <t>Home &amp; Kitchen</t>
        </is>
      </c>
      <c r="E4918" t="n">
        <v>3817.08</v>
      </c>
      <c r="F4918" t="n">
        <v>2350.35</v>
      </c>
      <c r="G4918" t="n">
        <v>3934.86</v>
      </c>
      <c r="H4918" t="n">
        <v>2</v>
      </c>
      <c r="I4918" t="n">
        <v>2</v>
      </c>
      <c r="J4918" t="n">
        <v>1</v>
      </c>
      <c r="K4918">
        <f>E4918-F4918</f>
        <v/>
      </c>
      <c r="L4918" s="10">
        <f>IFERROR(K4918/E4918,0)</f>
        <v/>
      </c>
      <c r="M4918">
        <f>YEAR(A4918)</f>
        <v/>
      </c>
      <c r="N4918">
        <f>"Q"&amp;ROUNDUP(MONTH(A4918)/3,0)</f>
        <v/>
      </c>
      <c r="O4918">
        <f>TEXT(A4918,"mmm")</f>
        <v/>
      </c>
    </row>
    <row r="4919">
      <c r="A4919" s="13" t="n">
        <v>45870</v>
      </c>
      <c r="B4919" t="inlineStr">
        <is>
          <t>West</t>
        </is>
      </c>
      <c r="C4919" t="inlineStr">
        <is>
          <t>Website</t>
        </is>
      </c>
      <c r="D4919" t="inlineStr">
        <is>
          <t>Beauty</t>
        </is>
      </c>
      <c r="E4919" t="n">
        <v>22384.54</v>
      </c>
      <c r="F4919" t="n">
        <v>12284.92</v>
      </c>
      <c r="G4919" t="n">
        <v>23939.01</v>
      </c>
      <c r="H4919" t="n">
        <v>47</v>
      </c>
      <c r="I4919" t="n">
        <v>37</v>
      </c>
      <c r="J4919" t="n">
        <v>2</v>
      </c>
      <c r="K4919">
        <f>E4919-F4919</f>
        <v/>
      </c>
      <c r="L4919" s="10">
        <f>IFERROR(K4919/E4919,0)</f>
        <v/>
      </c>
      <c r="M4919">
        <f>YEAR(A4919)</f>
        <v/>
      </c>
      <c r="N4919">
        <f>"Q"&amp;ROUNDUP(MONTH(A4919)/3,0)</f>
        <v/>
      </c>
      <c r="O4919">
        <f>TEXT(A4919,"mmm")</f>
        <v/>
      </c>
    </row>
    <row r="4920">
      <c r="A4920" s="13" t="n">
        <v>45870</v>
      </c>
      <c r="B4920" t="inlineStr">
        <is>
          <t>West</t>
        </is>
      </c>
      <c r="C4920" t="inlineStr">
        <is>
          <t>Website</t>
        </is>
      </c>
      <c r="D4920" t="inlineStr">
        <is>
          <t>Books</t>
        </is>
      </c>
      <c r="E4920" t="n">
        <v>20592.21</v>
      </c>
      <c r="F4920" t="n">
        <v>14594.74</v>
      </c>
      <c r="G4920" t="n">
        <v>21553.03</v>
      </c>
      <c r="H4920" t="n">
        <v>43</v>
      </c>
      <c r="I4920" t="n">
        <v>36</v>
      </c>
      <c r="J4920" t="n">
        <v>1</v>
      </c>
      <c r="K4920">
        <f>E4920-F4920</f>
        <v/>
      </c>
      <c r="L4920" s="10">
        <f>IFERROR(K4920/E4920,0)</f>
        <v/>
      </c>
      <c r="M4920">
        <f>YEAR(A4920)</f>
        <v/>
      </c>
      <c r="N4920">
        <f>"Q"&amp;ROUNDUP(MONTH(A4920)/3,0)</f>
        <v/>
      </c>
      <c r="O4920">
        <f>TEXT(A4920,"mmm")</f>
        <v/>
      </c>
    </row>
    <row r="4921">
      <c r="A4921" s="13" t="n">
        <v>45870</v>
      </c>
      <c r="B4921" t="inlineStr">
        <is>
          <t>West</t>
        </is>
      </c>
      <c r="C4921" t="inlineStr">
        <is>
          <t>Website</t>
        </is>
      </c>
      <c r="D4921" t="inlineStr">
        <is>
          <t>Electronics</t>
        </is>
      </c>
      <c r="E4921" t="n">
        <v>848158.36</v>
      </c>
      <c r="F4921" t="n">
        <v>763452.34</v>
      </c>
      <c r="G4921" t="n">
        <v>906056.3</v>
      </c>
      <c r="H4921" t="n">
        <v>70</v>
      </c>
      <c r="I4921" t="n">
        <v>55</v>
      </c>
      <c r="J4921" t="n">
        <v>4</v>
      </c>
      <c r="K4921">
        <f>E4921-F4921</f>
        <v/>
      </c>
      <c r="L4921" s="10">
        <f>IFERROR(K4921/E4921,0)</f>
        <v/>
      </c>
      <c r="M4921">
        <f>YEAR(A4921)</f>
        <v/>
      </c>
      <c r="N4921">
        <f>"Q"&amp;ROUNDUP(MONTH(A4921)/3,0)</f>
        <v/>
      </c>
      <c r="O4921">
        <f>TEXT(A4921,"mmm")</f>
        <v/>
      </c>
    </row>
    <row r="4922">
      <c r="A4922" s="13" t="n">
        <v>45870</v>
      </c>
      <c r="B4922" t="inlineStr">
        <is>
          <t>West</t>
        </is>
      </c>
      <c r="C4922" t="inlineStr">
        <is>
          <t>Website</t>
        </is>
      </c>
      <c r="D4922" t="inlineStr">
        <is>
          <t>Fashion</t>
        </is>
      </c>
      <c r="E4922" t="n">
        <v>122835.39</v>
      </c>
      <c r="F4922" t="n">
        <v>66503.66</v>
      </c>
      <c r="G4922" t="n">
        <v>131054.2</v>
      </c>
      <c r="H4922" t="n">
        <v>93</v>
      </c>
      <c r="I4922" t="n">
        <v>75</v>
      </c>
      <c r="J4922" t="n">
        <v>14</v>
      </c>
      <c r="K4922">
        <f>E4922-F4922</f>
        <v/>
      </c>
      <c r="L4922" s="10">
        <f>IFERROR(K4922/E4922,0)</f>
        <v/>
      </c>
      <c r="M4922">
        <f>YEAR(A4922)</f>
        <v/>
      </c>
      <c r="N4922">
        <f>"Q"&amp;ROUNDUP(MONTH(A4922)/3,0)</f>
        <v/>
      </c>
      <c r="O4922">
        <f>TEXT(A4922,"mmm")</f>
        <v/>
      </c>
    </row>
    <row r="4923">
      <c r="A4923" s="13" t="n">
        <v>45870</v>
      </c>
      <c r="B4923" t="inlineStr">
        <is>
          <t>West</t>
        </is>
      </c>
      <c r="C4923" t="inlineStr">
        <is>
          <t>Website</t>
        </is>
      </c>
      <c r="D4923" t="inlineStr">
        <is>
          <t>Grocery</t>
        </is>
      </c>
      <c r="E4923" t="n">
        <v>54048.69</v>
      </c>
      <c r="F4923" t="n">
        <v>44669.19</v>
      </c>
      <c r="G4923" t="n">
        <v>57981.32</v>
      </c>
      <c r="H4923" t="n">
        <v>113</v>
      </c>
      <c r="I4923" t="n">
        <v>43</v>
      </c>
      <c r="J4923" t="n">
        <v>0</v>
      </c>
      <c r="K4923">
        <f>E4923-F4923</f>
        <v/>
      </c>
      <c r="L4923" s="10">
        <f>IFERROR(K4923/E4923,0)</f>
        <v/>
      </c>
      <c r="M4923">
        <f>YEAR(A4923)</f>
        <v/>
      </c>
      <c r="N4923">
        <f>"Q"&amp;ROUNDUP(MONTH(A4923)/3,0)</f>
        <v/>
      </c>
      <c r="O4923">
        <f>TEXT(A4923,"mmm")</f>
        <v/>
      </c>
    </row>
    <row r="4924">
      <c r="A4924" s="13" t="n">
        <v>45870</v>
      </c>
      <c r="B4924" t="inlineStr">
        <is>
          <t>West</t>
        </is>
      </c>
      <c r="C4924" t="inlineStr">
        <is>
          <t>Website</t>
        </is>
      </c>
      <c r="D4924" t="inlineStr">
        <is>
          <t>Home &amp; Kitchen</t>
        </is>
      </c>
      <c r="E4924" t="n">
        <v>106462.1</v>
      </c>
      <c r="F4924" t="n">
        <v>70712.23</v>
      </c>
      <c r="G4924" t="n">
        <v>113119.06</v>
      </c>
      <c r="H4924" t="n">
        <v>45</v>
      </c>
      <c r="I4924" t="n">
        <v>35</v>
      </c>
      <c r="J4924" t="n">
        <v>1</v>
      </c>
      <c r="K4924">
        <f>E4924-F4924</f>
        <v/>
      </c>
      <c r="L4924" s="10">
        <f>IFERROR(K4924/E4924,0)</f>
        <v/>
      </c>
      <c r="M4924">
        <f>YEAR(A4924)</f>
        <v/>
      </c>
      <c r="N4924">
        <f>"Q"&amp;ROUNDUP(MONTH(A4924)/3,0)</f>
        <v/>
      </c>
      <c r="O4924">
        <f>TEXT(A4924,"mmm")</f>
        <v/>
      </c>
    </row>
    <row r="4925">
      <c r="A4925" s="13" t="n">
        <v>45870</v>
      </c>
      <c r="B4925" t="inlineStr">
        <is>
          <t>West</t>
        </is>
      </c>
      <c r="C4925" t="inlineStr">
        <is>
          <t>Website</t>
        </is>
      </c>
      <c r="D4925" t="inlineStr">
        <is>
          <t>Sports</t>
        </is>
      </c>
      <c r="E4925" t="n">
        <v>44882.07</v>
      </c>
      <c r="F4925" t="n">
        <v>29527.65</v>
      </c>
      <c r="G4925" t="n">
        <v>47295.11</v>
      </c>
      <c r="H4925" t="n">
        <v>23</v>
      </c>
      <c r="I4925" t="n">
        <v>21</v>
      </c>
      <c r="J4925" t="n">
        <v>0</v>
      </c>
      <c r="K4925">
        <f>E4925-F4925</f>
        <v/>
      </c>
      <c r="L4925" s="10">
        <f>IFERROR(K4925/E4925,0)</f>
        <v/>
      </c>
      <c r="M4925">
        <f>YEAR(A4925)</f>
        <v/>
      </c>
      <c r="N4925">
        <f>"Q"&amp;ROUNDUP(MONTH(A4925)/3,0)</f>
        <v/>
      </c>
      <c r="O4925">
        <f>TEXT(A4925,"mmm")</f>
        <v/>
      </c>
    </row>
    <row r="4926">
      <c r="A4926" s="13" t="n">
        <v>45870</v>
      </c>
      <c r="B4926" t="inlineStr">
        <is>
          <t>West</t>
        </is>
      </c>
      <c r="C4926" t="inlineStr">
        <is>
          <t>Website</t>
        </is>
      </c>
      <c r="D4926" t="inlineStr">
        <is>
          <t>Unknown</t>
        </is>
      </c>
      <c r="E4926" t="n">
        <v>5848.43</v>
      </c>
      <c r="F4926" t="n">
        <v>6389.42</v>
      </c>
      <c r="G4926" t="n">
        <v>7310.53</v>
      </c>
      <c r="H4926" t="n">
        <v>1</v>
      </c>
      <c r="I4926" t="n">
        <v>1</v>
      </c>
      <c r="J4926" t="n">
        <v>0</v>
      </c>
      <c r="K4926">
        <f>E4926-F4926</f>
        <v/>
      </c>
      <c r="L4926" s="10">
        <f>IFERROR(K4926/E4926,0)</f>
        <v/>
      </c>
      <c r="M4926">
        <f>YEAR(A4926)</f>
        <v/>
      </c>
      <c r="N4926">
        <f>"Q"&amp;ROUNDUP(MONTH(A4926)/3,0)</f>
        <v/>
      </c>
      <c r="O4926">
        <f>TEXT(A4926,"mmm")</f>
        <v/>
      </c>
    </row>
    <row r="4927">
      <c r="A4927" s="13" t="n">
        <v>45901</v>
      </c>
      <c r="B4927" t="inlineStr">
        <is>
          <t>Central</t>
        </is>
      </c>
      <c r="C4927" t="inlineStr">
        <is>
          <t>Marketplace</t>
        </is>
      </c>
      <c r="D4927" t="inlineStr">
        <is>
          <t>Beauty</t>
        </is>
      </c>
      <c r="E4927" t="n">
        <v>12674.92</v>
      </c>
      <c r="F4927" t="n">
        <v>7132.32</v>
      </c>
      <c r="G4927" t="n">
        <v>13966.68</v>
      </c>
      <c r="H4927" t="n">
        <v>17</v>
      </c>
      <c r="I4927" t="n">
        <v>13</v>
      </c>
      <c r="J4927" t="n">
        <v>0</v>
      </c>
      <c r="K4927">
        <f>E4927-F4927</f>
        <v/>
      </c>
      <c r="L4927" s="10">
        <f>IFERROR(K4927/E4927,0)</f>
        <v/>
      </c>
      <c r="M4927">
        <f>YEAR(A4927)</f>
        <v/>
      </c>
      <c r="N4927">
        <f>"Q"&amp;ROUNDUP(MONTH(A4927)/3,0)</f>
        <v/>
      </c>
      <c r="O4927">
        <f>TEXT(A4927,"mmm")</f>
        <v/>
      </c>
    </row>
    <row r="4928">
      <c r="A4928" s="13" t="n">
        <v>45901</v>
      </c>
      <c r="B4928" t="inlineStr">
        <is>
          <t>Central</t>
        </is>
      </c>
      <c r="C4928" t="inlineStr">
        <is>
          <t>Marketplace</t>
        </is>
      </c>
      <c r="D4928" t="inlineStr">
        <is>
          <t>Books</t>
        </is>
      </c>
      <c r="E4928" t="n">
        <v>5770.56</v>
      </c>
      <c r="F4928" t="n">
        <v>4296.14</v>
      </c>
      <c r="G4928" t="n">
        <v>6235.39</v>
      </c>
      <c r="H4928" t="n">
        <v>15</v>
      </c>
      <c r="I4928" t="n">
        <v>10</v>
      </c>
      <c r="J4928" t="n">
        <v>0</v>
      </c>
      <c r="K4928">
        <f>E4928-F4928</f>
        <v/>
      </c>
      <c r="L4928" s="10">
        <f>IFERROR(K4928/E4928,0)</f>
        <v/>
      </c>
      <c r="M4928">
        <f>YEAR(A4928)</f>
        <v/>
      </c>
      <c r="N4928">
        <f>"Q"&amp;ROUNDUP(MONTH(A4928)/3,0)</f>
        <v/>
      </c>
      <c r="O4928">
        <f>TEXT(A4928,"mmm")</f>
        <v/>
      </c>
    </row>
    <row r="4929">
      <c r="A4929" s="13" t="n">
        <v>45901</v>
      </c>
      <c r="B4929" t="inlineStr">
        <is>
          <t>Central</t>
        </is>
      </c>
      <c r="C4929" t="inlineStr">
        <is>
          <t>Marketplace</t>
        </is>
      </c>
      <c r="D4929" t="inlineStr">
        <is>
          <t>Electronics</t>
        </is>
      </c>
      <c r="E4929" t="n">
        <v>474954.52</v>
      </c>
      <c r="F4929" t="n">
        <v>456360.07</v>
      </c>
      <c r="G4929" t="n">
        <v>532118.01</v>
      </c>
      <c r="H4929" t="n">
        <v>17</v>
      </c>
      <c r="I4929" t="n">
        <v>13</v>
      </c>
      <c r="J4929" t="n">
        <v>0</v>
      </c>
      <c r="K4929">
        <f>E4929-F4929</f>
        <v/>
      </c>
      <c r="L4929" s="10">
        <f>IFERROR(K4929/E4929,0)</f>
        <v/>
      </c>
      <c r="M4929">
        <f>YEAR(A4929)</f>
        <v/>
      </c>
      <c r="N4929">
        <f>"Q"&amp;ROUNDUP(MONTH(A4929)/3,0)</f>
        <v/>
      </c>
      <c r="O4929">
        <f>TEXT(A4929,"mmm")</f>
        <v/>
      </c>
    </row>
    <row r="4930">
      <c r="A4930" s="13" t="n">
        <v>45901</v>
      </c>
      <c r="B4930" t="inlineStr">
        <is>
          <t>Central</t>
        </is>
      </c>
      <c r="C4930" t="inlineStr">
        <is>
          <t>Marketplace</t>
        </is>
      </c>
      <c r="D4930" t="inlineStr">
        <is>
          <t>Fashion</t>
        </is>
      </c>
      <c r="E4930" t="n">
        <v>58055.74</v>
      </c>
      <c r="F4930" t="n">
        <v>33354.15</v>
      </c>
      <c r="G4930" t="n">
        <v>65027.98</v>
      </c>
      <c r="H4930" t="n">
        <v>38</v>
      </c>
      <c r="I4930" t="n">
        <v>26</v>
      </c>
      <c r="J4930" t="n">
        <v>6</v>
      </c>
      <c r="K4930">
        <f>E4930-F4930</f>
        <v/>
      </c>
      <c r="L4930" s="10">
        <f>IFERROR(K4930/E4930,0)</f>
        <v/>
      </c>
      <c r="M4930">
        <f>YEAR(A4930)</f>
        <v/>
      </c>
      <c r="N4930">
        <f>"Q"&amp;ROUNDUP(MONTH(A4930)/3,0)</f>
        <v/>
      </c>
      <c r="O4930">
        <f>TEXT(A4930,"mmm")</f>
        <v/>
      </c>
    </row>
    <row r="4931">
      <c r="A4931" s="13" t="n">
        <v>45901</v>
      </c>
      <c r="B4931" t="inlineStr">
        <is>
          <t>Central</t>
        </is>
      </c>
      <c r="C4931" t="inlineStr">
        <is>
          <t>Marketplace</t>
        </is>
      </c>
      <c r="D4931" t="inlineStr">
        <is>
          <t>Grocery</t>
        </is>
      </c>
      <c r="E4931" t="n">
        <v>16730.04</v>
      </c>
      <c r="F4931" t="n">
        <v>14899.98</v>
      </c>
      <c r="G4931" t="n">
        <v>18919.37</v>
      </c>
      <c r="H4931" t="n">
        <v>48</v>
      </c>
      <c r="I4931" t="n">
        <v>19</v>
      </c>
      <c r="J4931" t="n">
        <v>0</v>
      </c>
      <c r="K4931">
        <f>E4931-F4931</f>
        <v/>
      </c>
      <c r="L4931" s="10">
        <f>IFERROR(K4931/E4931,0)</f>
        <v/>
      </c>
      <c r="M4931">
        <f>YEAR(A4931)</f>
        <v/>
      </c>
      <c r="N4931">
        <f>"Q"&amp;ROUNDUP(MONTH(A4931)/3,0)</f>
        <v/>
      </c>
      <c r="O4931">
        <f>TEXT(A4931,"mmm")</f>
        <v/>
      </c>
    </row>
    <row r="4932">
      <c r="A4932" s="13" t="n">
        <v>45901</v>
      </c>
      <c r="B4932" t="inlineStr">
        <is>
          <t>Central</t>
        </is>
      </c>
      <c r="C4932" t="inlineStr">
        <is>
          <t>Marketplace</t>
        </is>
      </c>
      <c r="D4932" t="inlineStr">
        <is>
          <t>Home &amp; Kitchen</t>
        </is>
      </c>
      <c r="E4932" t="n">
        <v>24615.97</v>
      </c>
      <c r="F4932" t="n">
        <v>18769.69</v>
      </c>
      <c r="G4932" t="n">
        <v>28310.88</v>
      </c>
      <c r="H4932" t="n">
        <v>15</v>
      </c>
      <c r="I4932" t="n">
        <v>12</v>
      </c>
      <c r="J4932" t="n">
        <v>1</v>
      </c>
      <c r="K4932">
        <f>E4932-F4932</f>
        <v/>
      </c>
      <c r="L4932" s="10">
        <f>IFERROR(K4932/E4932,0)</f>
        <v/>
      </c>
      <c r="M4932">
        <f>YEAR(A4932)</f>
        <v/>
      </c>
      <c r="N4932">
        <f>"Q"&amp;ROUNDUP(MONTH(A4932)/3,0)</f>
        <v/>
      </c>
      <c r="O4932">
        <f>TEXT(A4932,"mmm")</f>
        <v/>
      </c>
    </row>
    <row r="4933">
      <c r="A4933" s="13" t="n">
        <v>45901</v>
      </c>
      <c r="B4933" t="inlineStr">
        <is>
          <t>Central</t>
        </is>
      </c>
      <c r="C4933" t="inlineStr">
        <is>
          <t>Marketplace</t>
        </is>
      </c>
      <c r="D4933" t="inlineStr">
        <is>
          <t>Sports</t>
        </is>
      </c>
      <c r="E4933" t="n">
        <v>21059.07</v>
      </c>
      <c r="F4933" t="n">
        <v>14007.22</v>
      </c>
      <c r="G4933" t="n">
        <v>23684.88</v>
      </c>
      <c r="H4933" t="n">
        <v>12</v>
      </c>
      <c r="I4933" t="n">
        <v>11</v>
      </c>
      <c r="J4933" t="n">
        <v>0</v>
      </c>
      <c r="K4933">
        <f>E4933-F4933</f>
        <v/>
      </c>
      <c r="L4933" s="10">
        <f>IFERROR(K4933/E4933,0)</f>
        <v/>
      </c>
      <c r="M4933">
        <f>YEAR(A4933)</f>
        <v/>
      </c>
      <c r="N4933">
        <f>"Q"&amp;ROUNDUP(MONTH(A4933)/3,0)</f>
        <v/>
      </c>
      <c r="O4933">
        <f>TEXT(A4933,"mmm")</f>
        <v/>
      </c>
    </row>
    <row r="4934">
      <c r="A4934" s="13" t="n">
        <v>45901</v>
      </c>
      <c r="B4934" t="inlineStr">
        <is>
          <t>Central</t>
        </is>
      </c>
      <c r="C4934" t="inlineStr">
        <is>
          <t>Mobile App</t>
        </is>
      </c>
      <c r="D4934" t="inlineStr">
        <is>
          <t>Beauty</t>
        </is>
      </c>
      <c r="E4934" t="n">
        <v>10829.02</v>
      </c>
      <c r="F4934" t="n">
        <v>5842.36</v>
      </c>
      <c r="G4934" t="n">
        <v>11646.69</v>
      </c>
      <c r="H4934" t="n">
        <v>22</v>
      </c>
      <c r="I4934" t="n">
        <v>21</v>
      </c>
      <c r="J4934" t="n">
        <v>1</v>
      </c>
      <c r="K4934">
        <f>E4934-F4934</f>
        <v/>
      </c>
      <c r="L4934" s="10">
        <f>IFERROR(K4934/E4934,0)</f>
        <v/>
      </c>
      <c r="M4934">
        <f>YEAR(A4934)</f>
        <v/>
      </c>
      <c r="N4934">
        <f>"Q"&amp;ROUNDUP(MONTH(A4934)/3,0)</f>
        <v/>
      </c>
      <c r="O4934">
        <f>TEXT(A4934,"mmm")</f>
        <v/>
      </c>
    </row>
    <row r="4935">
      <c r="A4935" s="13" t="n">
        <v>45901</v>
      </c>
      <c r="B4935" t="inlineStr">
        <is>
          <t>Central</t>
        </is>
      </c>
      <c r="C4935" t="inlineStr">
        <is>
          <t>Mobile App</t>
        </is>
      </c>
      <c r="D4935" t="inlineStr">
        <is>
          <t>Books</t>
        </is>
      </c>
      <c r="E4935" t="n">
        <v>5032.62</v>
      </c>
      <c r="F4935" t="n">
        <v>3563.5</v>
      </c>
      <c r="G4935" t="n">
        <v>5525.89</v>
      </c>
      <c r="H4935" t="n">
        <v>11</v>
      </c>
      <c r="I4935" t="n">
        <v>8</v>
      </c>
      <c r="J4935" t="n">
        <v>0</v>
      </c>
      <c r="K4935">
        <f>E4935-F4935</f>
        <v/>
      </c>
      <c r="L4935" s="10">
        <f>IFERROR(K4935/E4935,0)</f>
        <v/>
      </c>
      <c r="M4935">
        <f>YEAR(A4935)</f>
        <v/>
      </c>
      <c r="N4935">
        <f>"Q"&amp;ROUNDUP(MONTH(A4935)/3,0)</f>
        <v/>
      </c>
      <c r="O4935">
        <f>TEXT(A4935,"mmm")</f>
        <v/>
      </c>
    </row>
    <row r="4936">
      <c r="A4936" s="13" t="n">
        <v>45901</v>
      </c>
      <c r="B4936" t="inlineStr">
        <is>
          <t>Central</t>
        </is>
      </c>
      <c r="C4936" t="inlineStr">
        <is>
          <t>Mobile App</t>
        </is>
      </c>
      <c r="D4936" t="inlineStr">
        <is>
          <t>Electronics</t>
        </is>
      </c>
      <c r="E4936" t="n">
        <v>216418.67</v>
      </c>
      <c r="F4936" t="n">
        <v>197939.88</v>
      </c>
      <c r="G4936" t="n">
        <v>234305.94</v>
      </c>
      <c r="H4936" t="n">
        <v>21</v>
      </c>
      <c r="I4936" t="n">
        <v>19</v>
      </c>
      <c r="J4936" t="n">
        <v>2</v>
      </c>
      <c r="K4936">
        <f>E4936-F4936</f>
        <v/>
      </c>
      <c r="L4936" s="10">
        <f>IFERROR(K4936/E4936,0)</f>
        <v/>
      </c>
      <c r="M4936">
        <f>YEAR(A4936)</f>
        <v/>
      </c>
      <c r="N4936">
        <f>"Q"&amp;ROUNDUP(MONTH(A4936)/3,0)</f>
        <v/>
      </c>
      <c r="O4936">
        <f>TEXT(A4936,"mmm")</f>
        <v/>
      </c>
    </row>
    <row r="4937">
      <c r="A4937" s="13" t="n">
        <v>45901</v>
      </c>
      <c r="B4937" t="inlineStr">
        <is>
          <t>Central</t>
        </is>
      </c>
      <c r="C4937" t="inlineStr">
        <is>
          <t>Mobile App</t>
        </is>
      </c>
      <c r="D4937" t="inlineStr">
        <is>
          <t>Fashion</t>
        </is>
      </c>
      <c r="E4937" t="n">
        <v>46610.93</v>
      </c>
      <c r="F4937" t="n">
        <v>25218.89</v>
      </c>
      <c r="G4937" t="n">
        <v>49871.52</v>
      </c>
      <c r="H4937" t="n">
        <v>31</v>
      </c>
      <c r="I4937" t="n">
        <v>25</v>
      </c>
      <c r="J4937" t="n">
        <v>5</v>
      </c>
      <c r="K4937">
        <f>E4937-F4937</f>
        <v/>
      </c>
      <c r="L4937" s="10">
        <f>IFERROR(K4937/E4937,0)</f>
        <v/>
      </c>
      <c r="M4937">
        <f>YEAR(A4937)</f>
        <v/>
      </c>
      <c r="N4937">
        <f>"Q"&amp;ROUNDUP(MONTH(A4937)/3,0)</f>
        <v/>
      </c>
      <c r="O4937">
        <f>TEXT(A4937,"mmm")</f>
        <v/>
      </c>
    </row>
    <row r="4938">
      <c r="A4938" s="13" t="n">
        <v>45901</v>
      </c>
      <c r="B4938" t="inlineStr">
        <is>
          <t>Central</t>
        </is>
      </c>
      <c r="C4938" t="inlineStr">
        <is>
          <t>Mobile App</t>
        </is>
      </c>
      <c r="D4938" t="inlineStr">
        <is>
          <t>Grocery</t>
        </is>
      </c>
      <c r="E4938" t="n">
        <v>15335.84</v>
      </c>
      <c r="F4938" t="n">
        <v>13115.1</v>
      </c>
      <c r="G4938" t="n">
        <v>17016.76</v>
      </c>
      <c r="H4938" t="n">
        <v>37</v>
      </c>
      <c r="I4938" t="n">
        <v>13</v>
      </c>
      <c r="J4938" t="n">
        <v>0</v>
      </c>
      <c r="K4938">
        <f>E4938-F4938</f>
        <v/>
      </c>
      <c r="L4938" s="10">
        <f>IFERROR(K4938/E4938,0)</f>
        <v/>
      </c>
      <c r="M4938">
        <f>YEAR(A4938)</f>
        <v/>
      </c>
      <c r="N4938">
        <f>"Q"&amp;ROUNDUP(MONTH(A4938)/3,0)</f>
        <v/>
      </c>
      <c r="O4938">
        <f>TEXT(A4938,"mmm")</f>
        <v/>
      </c>
    </row>
    <row r="4939">
      <c r="A4939" s="13" t="n">
        <v>45901</v>
      </c>
      <c r="B4939" t="inlineStr">
        <is>
          <t>Central</t>
        </is>
      </c>
      <c r="C4939" t="inlineStr">
        <is>
          <t>Mobile App</t>
        </is>
      </c>
      <c r="D4939" t="inlineStr">
        <is>
          <t>Home &amp; Kitchen</t>
        </is>
      </c>
      <c r="E4939" t="n">
        <v>18121.06</v>
      </c>
      <c r="F4939" t="n">
        <v>11605.95</v>
      </c>
      <c r="G4939" t="n">
        <v>19465.57</v>
      </c>
      <c r="H4939" t="n">
        <v>13</v>
      </c>
      <c r="I4939" t="n">
        <v>11</v>
      </c>
      <c r="J4939" t="n">
        <v>0</v>
      </c>
      <c r="K4939">
        <f>E4939-F4939</f>
        <v/>
      </c>
      <c r="L4939" s="10">
        <f>IFERROR(K4939/E4939,0)</f>
        <v/>
      </c>
      <c r="M4939">
        <f>YEAR(A4939)</f>
        <v/>
      </c>
      <c r="N4939">
        <f>"Q"&amp;ROUNDUP(MONTH(A4939)/3,0)</f>
        <v/>
      </c>
      <c r="O4939">
        <f>TEXT(A4939,"mmm")</f>
        <v/>
      </c>
    </row>
    <row r="4940">
      <c r="A4940" s="13" t="n">
        <v>45901</v>
      </c>
      <c r="B4940" t="inlineStr">
        <is>
          <t>Central</t>
        </is>
      </c>
      <c r="C4940" t="inlineStr">
        <is>
          <t>Mobile App</t>
        </is>
      </c>
      <c r="D4940" t="inlineStr">
        <is>
          <t>Sports</t>
        </is>
      </c>
      <c r="E4940" t="n">
        <v>33430.62</v>
      </c>
      <c r="F4940" t="n">
        <v>22509.92</v>
      </c>
      <c r="G4940" t="n">
        <v>36511.56</v>
      </c>
      <c r="H4940" t="n">
        <v>13</v>
      </c>
      <c r="I4940" t="n">
        <v>11</v>
      </c>
      <c r="J4940" t="n">
        <v>2</v>
      </c>
      <c r="K4940">
        <f>E4940-F4940</f>
        <v/>
      </c>
      <c r="L4940" s="10">
        <f>IFERROR(K4940/E4940,0)</f>
        <v/>
      </c>
      <c r="M4940">
        <f>YEAR(A4940)</f>
        <v/>
      </c>
      <c r="N4940">
        <f>"Q"&amp;ROUNDUP(MONTH(A4940)/3,0)</f>
        <v/>
      </c>
      <c r="O4940">
        <f>TEXT(A4940,"mmm")</f>
        <v/>
      </c>
    </row>
    <row r="4941">
      <c r="A4941" s="13" t="n">
        <v>45901</v>
      </c>
      <c r="B4941" t="inlineStr">
        <is>
          <t>Central</t>
        </is>
      </c>
      <c r="C4941" t="inlineStr">
        <is>
          <t>Mobile App</t>
        </is>
      </c>
      <c r="D4941" t="inlineStr">
        <is>
          <t>Unknown</t>
        </is>
      </c>
      <c r="E4941" t="n">
        <v>534.42</v>
      </c>
      <c r="F4941" t="n">
        <v>417.31</v>
      </c>
      <c r="G4941" t="n">
        <v>593.8</v>
      </c>
      <c r="H4941" t="n">
        <v>1</v>
      </c>
      <c r="I4941" t="n">
        <v>1</v>
      </c>
      <c r="J4941" t="n">
        <v>0</v>
      </c>
      <c r="K4941">
        <f>E4941-F4941</f>
        <v/>
      </c>
      <c r="L4941" s="10">
        <f>IFERROR(K4941/E4941,0)</f>
        <v/>
      </c>
      <c r="M4941">
        <f>YEAR(A4941)</f>
        <v/>
      </c>
      <c r="N4941">
        <f>"Q"&amp;ROUNDUP(MONTH(A4941)/3,0)</f>
        <v/>
      </c>
      <c r="O4941">
        <f>TEXT(A4941,"mmm")</f>
        <v/>
      </c>
    </row>
    <row r="4942">
      <c r="A4942" s="13" t="n">
        <v>45901</v>
      </c>
      <c r="B4942" t="inlineStr">
        <is>
          <t>Central</t>
        </is>
      </c>
      <c r="C4942" t="inlineStr">
        <is>
          <t>Retail Store</t>
        </is>
      </c>
      <c r="D4942" t="inlineStr">
        <is>
          <t>Beauty</t>
        </is>
      </c>
      <c r="E4942" t="n">
        <v>258.5</v>
      </c>
      <c r="F4942" t="n">
        <v>143.93</v>
      </c>
      <c r="G4942" t="n">
        <v>258.5</v>
      </c>
      <c r="H4942" t="n">
        <v>1</v>
      </c>
      <c r="I4942" t="n">
        <v>1</v>
      </c>
      <c r="J4942" t="n">
        <v>0</v>
      </c>
      <c r="K4942">
        <f>E4942-F4942</f>
        <v/>
      </c>
      <c r="L4942" s="10">
        <f>IFERROR(K4942/E4942,0)</f>
        <v/>
      </c>
      <c r="M4942">
        <f>YEAR(A4942)</f>
        <v/>
      </c>
      <c r="N4942">
        <f>"Q"&amp;ROUNDUP(MONTH(A4942)/3,0)</f>
        <v/>
      </c>
      <c r="O4942">
        <f>TEXT(A4942,"mmm")</f>
        <v/>
      </c>
    </row>
    <row r="4943">
      <c r="A4943" s="13" t="n">
        <v>45901</v>
      </c>
      <c r="B4943" t="inlineStr">
        <is>
          <t>Central</t>
        </is>
      </c>
      <c r="C4943" t="inlineStr">
        <is>
          <t>Retail Store</t>
        </is>
      </c>
      <c r="D4943" t="inlineStr">
        <is>
          <t>Books</t>
        </is>
      </c>
      <c r="E4943" t="n">
        <v>2024.98</v>
      </c>
      <c r="F4943" t="n">
        <v>1491.95</v>
      </c>
      <c r="G4943" t="n">
        <v>2114.51</v>
      </c>
      <c r="H4943" t="n">
        <v>5</v>
      </c>
      <c r="I4943" t="n">
        <v>3</v>
      </c>
      <c r="J4943" t="n">
        <v>0</v>
      </c>
      <c r="K4943">
        <f>E4943-F4943</f>
        <v/>
      </c>
      <c r="L4943" s="10">
        <f>IFERROR(K4943/E4943,0)</f>
        <v/>
      </c>
      <c r="M4943">
        <f>YEAR(A4943)</f>
        <v/>
      </c>
      <c r="N4943">
        <f>"Q"&amp;ROUNDUP(MONTH(A4943)/3,0)</f>
        <v/>
      </c>
      <c r="O4943">
        <f>TEXT(A4943,"mmm")</f>
        <v/>
      </c>
    </row>
    <row r="4944">
      <c r="A4944" s="13" t="n">
        <v>45901</v>
      </c>
      <c r="B4944" t="inlineStr">
        <is>
          <t>Central</t>
        </is>
      </c>
      <c r="C4944" t="inlineStr">
        <is>
          <t>Retail Store</t>
        </is>
      </c>
      <c r="D4944" t="inlineStr">
        <is>
          <t>Electronics</t>
        </is>
      </c>
      <c r="E4944" t="n">
        <v>225974.9</v>
      </c>
      <c r="F4944" t="n">
        <v>191823.33</v>
      </c>
      <c r="G4944" t="n">
        <v>232342.8</v>
      </c>
      <c r="H4944" t="n">
        <v>16</v>
      </c>
      <c r="I4944" t="n">
        <v>12</v>
      </c>
      <c r="J4944" t="n">
        <v>0</v>
      </c>
      <c r="K4944">
        <f>E4944-F4944</f>
        <v/>
      </c>
      <c r="L4944" s="10">
        <f>IFERROR(K4944/E4944,0)</f>
        <v/>
      </c>
      <c r="M4944">
        <f>YEAR(A4944)</f>
        <v/>
      </c>
      <c r="N4944">
        <f>"Q"&amp;ROUNDUP(MONTH(A4944)/3,0)</f>
        <v/>
      </c>
      <c r="O4944">
        <f>TEXT(A4944,"mmm")</f>
        <v/>
      </c>
    </row>
    <row r="4945">
      <c r="A4945" s="13" t="n">
        <v>45901</v>
      </c>
      <c r="B4945" t="inlineStr">
        <is>
          <t>Central</t>
        </is>
      </c>
      <c r="C4945" t="inlineStr">
        <is>
          <t>Retail Store</t>
        </is>
      </c>
      <c r="D4945" t="inlineStr">
        <is>
          <t>Fashion</t>
        </is>
      </c>
      <c r="E4945" t="n">
        <v>38815.59</v>
      </c>
      <c r="F4945" t="n">
        <v>20731.27</v>
      </c>
      <c r="G4945" t="n">
        <v>41034.84</v>
      </c>
      <c r="H4945" t="n">
        <v>21</v>
      </c>
      <c r="I4945" t="n">
        <v>14</v>
      </c>
      <c r="J4945" t="n">
        <v>3</v>
      </c>
      <c r="K4945">
        <f>E4945-F4945</f>
        <v/>
      </c>
      <c r="L4945" s="10">
        <f>IFERROR(K4945/E4945,0)</f>
        <v/>
      </c>
      <c r="M4945">
        <f>YEAR(A4945)</f>
        <v/>
      </c>
      <c r="N4945">
        <f>"Q"&amp;ROUNDUP(MONTH(A4945)/3,0)</f>
        <v/>
      </c>
      <c r="O4945">
        <f>TEXT(A4945,"mmm")</f>
        <v/>
      </c>
    </row>
    <row r="4946">
      <c r="A4946" s="13" t="n">
        <v>45901</v>
      </c>
      <c r="B4946" t="inlineStr">
        <is>
          <t>Central</t>
        </is>
      </c>
      <c r="C4946" t="inlineStr">
        <is>
          <t>Retail Store</t>
        </is>
      </c>
      <c r="D4946" t="inlineStr">
        <is>
          <t>Grocery</t>
        </is>
      </c>
      <c r="E4946" t="n">
        <v>1128.16</v>
      </c>
      <c r="F4946" t="n">
        <v>861.04</v>
      </c>
      <c r="G4946" t="n">
        <v>1143.25</v>
      </c>
      <c r="H4946" t="n">
        <v>3</v>
      </c>
      <c r="I4946" t="n">
        <v>2</v>
      </c>
      <c r="J4946" t="n">
        <v>0</v>
      </c>
      <c r="K4946">
        <f>E4946-F4946</f>
        <v/>
      </c>
      <c r="L4946" s="10">
        <f>IFERROR(K4946/E4946,0)</f>
        <v/>
      </c>
      <c r="M4946">
        <f>YEAR(A4946)</f>
        <v/>
      </c>
      <c r="N4946">
        <f>"Q"&amp;ROUNDUP(MONTH(A4946)/3,0)</f>
        <v/>
      </c>
      <c r="O4946">
        <f>TEXT(A4946,"mmm")</f>
        <v/>
      </c>
    </row>
    <row r="4947">
      <c r="A4947" s="13" t="n">
        <v>45901</v>
      </c>
      <c r="B4947" t="inlineStr">
        <is>
          <t>Central</t>
        </is>
      </c>
      <c r="C4947" t="inlineStr">
        <is>
          <t>Retail Store</t>
        </is>
      </c>
      <c r="D4947" t="inlineStr">
        <is>
          <t>Home &amp; Kitchen</t>
        </is>
      </c>
      <c r="E4947" t="n">
        <v>5446.93</v>
      </c>
      <c r="F4947" t="n">
        <v>3329.4</v>
      </c>
      <c r="G4947" t="n">
        <v>5446.94</v>
      </c>
      <c r="H4947" t="n">
        <v>4</v>
      </c>
      <c r="I4947" t="n">
        <v>2</v>
      </c>
      <c r="J4947" t="n">
        <v>0</v>
      </c>
      <c r="K4947">
        <f>E4947-F4947</f>
        <v/>
      </c>
      <c r="L4947" s="10">
        <f>IFERROR(K4947/E4947,0)</f>
        <v/>
      </c>
      <c r="M4947">
        <f>YEAR(A4947)</f>
        <v/>
      </c>
      <c r="N4947">
        <f>"Q"&amp;ROUNDUP(MONTH(A4947)/3,0)</f>
        <v/>
      </c>
      <c r="O4947">
        <f>TEXT(A4947,"mmm")</f>
        <v/>
      </c>
    </row>
    <row r="4948">
      <c r="A4948" s="13" t="n">
        <v>45901</v>
      </c>
      <c r="B4948" t="inlineStr">
        <is>
          <t>Central</t>
        </is>
      </c>
      <c r="C4948" t="inlineStr">
        <is>
          <t>Retail Store</t>
        </is>
      </c>
      <c r="D4948" t="inlineStr">
        <is>
          <t>Sports</t>
        </is>
      </c>
      <c r="E4948" t="n">
        <v>2310.89</v>
      </c>
      <c r="F4948" t="n">
        <v>1350.98</v>
      </c>
      <c r="G4948" t="n">
        <v>2432.52</v>
      </c>
      <c r="H4948" t="n">
        <v>1</v>
      </c>
      <c r="I4948" t="n">
        <v>1</v>
      </c>
      <c r="J4948" t="n">
        <v>0</v>
      </c>
      <c r="K4948">
        <f>E4948-F4948</f>
        <v/>
      </c>
      <c r="L4948" s="10">
        <f>IFERROR(K4948/E4948,0)</f>
        <v/>
      </c>
      <c r="M4948">
        <f>YEAR(A4948)</f>
        <v/>
      </c>
      <c r="N4948">
        <f>"Q"&amp;ROUNDUP(MONTH(A4948)/3,0)</f>
        <v/>
      </c>
      <c r="O4948">
        <f>TEXT(A4948,"mmm")</f>
        <v/>
      </c>
    </row>
    <row r="4949">
      <c r="A4949" s="13" t="n">
        <v>45901</v>
      </c>
      <c r="B4949" t="inlineStr">
        <is>
          <t>Central</t>
        </is>
      </c>
      <c r="C4949" t="inlineStr">
        <is>
          <t>Website</t>
        </is>
      </c>
      <c r="D4949" t="inlineStr">
        <is>
          <t>Beauty</t>
        </is>
      </c>
      <c r="E4949" t="n">
        <v>5918.08</v>
      </c>
      <c r="F4949" t="n">
        <v>3491.15</v>
      </c>
      <c r="G4949" t="n">
        <v>6284.08</v>
      </c>
      <c r="H4949" t="n">
        <v>10</v>
      </c>
      <c r="I4949" t="n">
        <v>7</v>
      </c>
      <c r="J4949" t="n">
        <v>1</v>
      </c>
      <c r="K4949">
        <f>E4949-F4949</f>
        <v/>
      </c>
      <c r="L4949" s="10">
        <f>IFERROR(K4949/E4949,0)</f>
        <v/>
      </c>
      <c r="M4949">
        <f>YEAR(A4949)</f>
        <v/>
      </c>
      <c r="N4949">
        <f>"Q"&amp;ROUNDUP(MONTH(A4949)/3,0)</f>
        <v/>
      </c>
      <c r="O4949">
        <f>TEXT(A4949,"mmm")</f>
        <v/>
      </c>
    </row>
    <row r="4950">
      <c r="A4950" s="13" t="n">
        <v>45901</v>
      </c>
      <c r="B4950" t="inlineStr">
        <is>
          <t>Central</t>
        </is>
      </c>
      <c r="C4950" t="inlineStr">
        <is>
          <t>Website</t>
        </is>
      </c>
      <c r="D4950" t="inlineStr">
        <is>
          <t>Books</t>
        </is>
      </c>
      <c r="E4950" t="n">
        <v>1929.19</v>
      </c>
      <c r="F4950" t="n">
        <v>1395.9</v>
      </c>
      <c r="G4950" t="n">
        <v>1985.82</v>
      </c>
      <c r="H4950" t="n">
        <v>4</v>
      </c>
      <c r="I4950" t="n">
        <v>4</v>
      </c>
      <c r="J4950" t="n">
        <v>0</v>
      </c>
      <c r="K4950">
        <f>E4950-F4950</f>
        <v/>
      </c>
      <c r="L4950" s="10">
        <f>IFERROR(K4950/E4950,0)</f>
        <v/>
      </c>
      <c r="M4950">
        <f>YEAR(A4950)</f>
        <v/>
      </c>
      <c r="N4950">
        <f>"Q"&amp;ROUNDUP(MONTH(A4950)/3,0)</f>
        <v/>
      </c>
      <c r="O4950">
        <f>TEXT(A4950,"mmm")</f>
        <v/>
      </c>
    </row>
    <row r="4951">
      <c r="A4951" s="13" t="n">
        <v>45901</v>
      </c>
      <c r="B4951" t="inlineStr">
        <is>
          <t>Central</t>
        </is>
      </c>
      <c r="C4951" t="inlineStr">
        <is>
          <t>Website</t>
        </is>
      </c>
      <c r="D4951" t="inlineStr">
        <is>
          <t>Electronics</t>
        </is>
      </c>
      <c r="E4951" t="n">
        <v>386613.33</v>
      </c>
      <c r="F4951" t="n">
        <v>363353.94</v>
      </c>
      <c r="G4951" t="n">
        <v>423307.95</v>
      </c>
      <c r="H4951" t="n">
        <v>18</v>
      </c>
      <c r="I4951" t="n">
        <v>14</v>
      </c>
      <c r="J4951" t="n">
        <v>2</v>
      </c>
      <c r="K4951">
        <f>E4951-F4951</f>
        <v/>
      </c>
      <c r="L4951" s="10">
        <f>IFERROR(K4951/E4951,0)</f>
        <v/>
      </c>
      <c r="M4951">
        <f>YEAR(A4951)</f>
        <v/>
      </c>
      <c r="N4951">
        <f>"Q"&amp;ROUNDUP(MONTH(A4951)/3,0)</f>
        <v/>
      </c>
      <c r="O4951">
        <f>TEXT(A4951,"mmm")</f>
        <v/>
      </c>
    </row>
    <row r="4952">
      <c r="A4952" s="13" t="n">
        <v>45901</v>
      </c>
      <c r="B4952" t="inlineStr">
        <is>
          <t>Central</t>
        </is>
      </c>
      <c r="C4952" t="inlineStr">
        <is>
          <t>Website</t>
        </is>
      </c>
      <c r="D4952" t="inlineStr">
        <is>
          <t>Fashion</t>
        </is>
      </c>
      <c r="E4952" t="n">
        <v>43409.09</v>
      </c>
      <c r="F4952" t="n">
        <v>23965.09</v>
      </c>
      <c r="G4952" t="n">
        <v>46939.3</v>
      </c>
      <c r="H4952" t="n">
        <v>32</v>
      </c>
      <c r="I4952" t="n">
        <v>19</v>
      </c>
      <c r="J4952" t="n">
        <v>1</v>
      </c>
      <c r="K4952">
        <f>E4952-F4952</f>
        <v/>
      </c>
      <c r="L4952" s="10">
        <f>IFERROR(K4952/E4952,0)</f>
        <v/>
      </c>
      <c r="M4952">
        <f>YEAR(A4952)</f>
        <v/>
      </c>
      <c r="N4952">
        <f>"Q"&amp;ROUNDUP(MONTH(A4952)/3,0)</f>
        <v/>
      </c>
      <c r="O4952">
        <f>TEXT(A4952,"mmm")</f>
        <v/>
      </c>
    </row>
    <row r="4953">
      <c r="A4953" s="13" t="n">
        <v>45901</v>
      </c>
      <c r="B4953" t="inlineStr">
        <is>
          <t>Central</t>
        </is>
      </c>
      <c r="C4953" t="inlineStr">
        <is>
          <t>Website</t>
        </is>
      </c>
      <c r="D4953" t="inlineStr">
        <is>
          <t>Grocery</t>
        </is>
      </c>
      <c r="E4953" t="n">
        <v>11020.14</v>
      </c>
      <c r="F4953" t="n">
        <v>8972.49</v>
      </c>
      <c r="G4953" t="n">
        <v>11696.41</v>
      </c>
      <c r="H4953" t="n">
        <v>26</v>
      </c>
      <c r="I4953" t="n">
        <v>9</v>
      </c>
      <c r="J4953" t="n">
        <v>0</v>
      </c>
      <c r="K4953">
        <f>E4953-F4953</f>
        <v/>
      </c>
      <c r="L4953" s="10">
        <f>IFERROR(K4953/E4953,0)</f>
        <v/>
      </c>
      <c r="M4953">
        <f>YEAR(A4953)</f>
        <v/>
      </c>
      <c r="N4953">
        <f>"Q"&amp;ROUNDUP(MONTH(A4953)/3,0)</f>
        <v/>
      </c>
      <c r="O4953">
        <f>TEXT(A4953,"mmm")</f>
        <v/>
      </c>
    </row>
    <row r="4954">
      <c r="A4954" s="13" t="n">
        <v>45901</v>
      </c>
      <c r="B4954" t="inlineStr">
        <is>
          <t>Central</t>
        </is>
      </c>
      <c r="C4954" t="inlineStr">
        <is>
          <t>Website</t>
        </is>
      </c>
      <c r="D4954" t="inlineStr">
        <is>
          <t>Home &amp; Kitchen</t>
        </is>
      </c>
      <c r="E4954" t="n">
        <v>43896.79</v>
      </c>
      <c r="F4954" t="n">
        <v>30200.84</v>
      </c>
      <c r="G4954" t="n">
        <v>46782.44</v>
      </c>
      <c r="H4954" t="n">
        <v>17</v>
      </c>
      <c r="I4954" t="n">
        <v>14</v>
      </c>
      <c r="J4954" t="n">
        <v>1</v>
      </c>
      <c r="K4954">
        <f>E4954-F4954</f>
        <v/>
      </c>
      <c r="L4954" s="10">
        <f>IFERROR(K4954/E4954,0)</f>
        <v/>
      </c>
      <c r="M4954">
        <f>YEAR(A4954)</f>
        <v/>
      </c>
      <c r="N4954">
        <f>"Q"&amp;ROUNDUP(MONTH(A4954)/3,0)</f>
        <v/>
      </c>
      <c r="O4954">
        <f>TEXT(A4954,"mmm")</f>
        <v/>
      </c>
    </row>
    <row r="4955">
      <c r="A4955" s="13" t="n">
        <v>45901</v>
      </c>
      <c r="B4955" t="inlineStr">
        <is>
          <t>Central</t>
        </is>
      </c>
      <c r="C4955" t="inlineStr">
        <is>
          <t>Website</t>
        </is>
      </c>
      <c r="D4955" t="inlineStr">
        <is>
          <t>Sports</t>
        </is>
      </c>
      <c r="E4955" t="n">
        <v>8341.030000000001</v>
      </c>
      <c r="F4955" t="n">
        <v>5148.43</v>
      </c>
      <c r="G4955" t="n">
        <v>8841.01</v>
      </c>
      <c r="H4955" t="n">
        <v>6</v>
      </c>
      <c r="I4955" t="n">
        <v>5</v>
      </c>
      <c r="J4955" t="n">
        <v>0</v>
      </c>
      <c r="K4955">
        <f>E4955-F4955</f>
        <v/>
      </c>
      <c r="L4955" s="10">
        <f>IFERROR(K4955/E4955,0)</f>
        <v/>
      </c>
      <c r="M4955">
        <f>YEAR(A4955)</f>
        <v/>
      </c>
      <c r="N4955">
        <f>"Q"&amp;ROUNDUP(MONTH(A4955)/3,0)</f>
        <v/>
      </c>
      <c r="O4955">
        <f>TEXT(A4955,"mmm")</f>
        <v/>
      </c>
    </row>
    <row r="4956">
      <c r="A4956" s="13" t="n">
        <v>45901</v>
      </c>
      <c r="B4956" t="inlineStr">
        <is>
          <t>East</t>
        </is>
      </c>
      <c r="C4956" t="inlineStr">
        <is>
          <t>Marketplace</t>
        </is>
      </c>
      <c r="D4956" t="inlineStr">
        <is>
          <t>Beauty</t>
        </is>
      </c>
      <c r="E4956" t="n">
        <v>6367.43</v>
      </c>
      <c r="F4956" t="n">
        <v>3765.16</v>
      </c>
      <c r="G4956" t="n">
        <v>7335.41</v>
      </c>
      <c r="H4956" t="n">
        <v>8</v>
      </c>
      <c r="I4956" t="n">
        <v>7</v>
      </c>
      <c r="J4956" t="n">
        <v>0</v>
      </c>
      <c r="K4956">
        <f>E4956-F4956</f>
        <v/>
      </c>
      <c r="L4956" s="10">
        <f>IFERROR(K4956/E4956,0)</f>
        <v/>
      </c>
      <c r="M4956">
        <f>YEAR(A4956)</f>
        <v/>
      </c>
      <c r="N4956">
        <f>"Q"&amp;ROUNDUP(MONTH(A4956)/3,0)</f>
        <v/>
      </c>
      <c r="O4956">
        <f>TEXT(A4956,"mmm")</f>
        <v/>
      </c>
    </row>
    <row r="4957">
      <c r="A4957" s="13" t="n">
        <v>45901</v>
      </c>
      <c r="B4957" t="inlineStr">
        <is>
          <t>East</t>
        </is>
      </c>
      <c r="C4957" t="inlineStr">
        <is>
          <t>Marketplace</t>
        </is>
      </c>
      <c r="D4957" t="inlineStr">
        <is>
          <t>Books</t>
        </is>
      </c>
      <c r="E4957" t="n">
        <v>6293.44</v>
      </c>
      <c r="F4957" t="n">
        <v>4881</v>
      </c>
      <c r="G4957" t="n">
        <v>7045.53</v>
      </c>
      <c r="H4957" t="n">
        <v>16</v>
      </c>
      <c r="I4957" t="n">
        <v>12</v>
      </c>
      <c r="J4957" t="n">
        <v>1</v>
      </c>
      <c r="K4957">
        <f>E4957-F4957</f>
        <v/>
      </c>
      <c r="L4957" s="10">
        <f>IFERROR(K4957/E4957,0)</f>
        <v/>
      </c>
      <c r="M4957">
        <f>YEAR(A4957)</f>
        <v/>
      </c>
      <c r="N4957">
        <f>"Q"&amp;ROUNDUP(MONTH(A4957)/3,0)</f>
        <v/>
      </c>
      <c r="O4957">
        <f>TEXT(A4957,"mmm")</f>
        <v/>
      </c>
    </row>
    <row r="4958">
      <c r="A4958" s="13" t="n">
        <v>45901</v>
      </c>
      <c r="B4958" t="inlineStr">
        <is>
          <t>East</t>
        </is>
      </c>
      <c r="C4958" t="inlineStr">
        <is>
          <t>Marketplace</t>
        </is>
      </c>
      <c r="D4958" t="inlineStr">
        <is>
          <t>Electronics</t>
        </is>
      </c>
      <c r="E4958" t="n">
        <v>441521.15</v>
      </c>
      <c r="F4958" t="n">
        <v>415833.86</v>
      </c>
      <c r="G4958" t="n">
        <v>490939.34</v>
      </c>
      <c r="H4958" t="n">
        <v>39</v>
      </c>
      <c r="I4958" t="n">
        <v>29</v>
      </c>
      <c r="J4958" t="n">
        <v>0</v>
      </c>
      <c r="K4958">
        <f>E4958-F4958</f>
        <v/>
      </c>
      <c r="L4958" s="10">
        <f>IFERROR(K4958/E4958,0)</f>
        <v/>
      </c>
      <c r="M4958">
        <f>YEAR(A4958)</f>
        <v/>
      </c>
      <c r="N4958">
        <f>"Q"&amp;ROUNDUP(MONTH(A4958)/3,0)</f>
        <v/>
      </c>
      <c r="O4958">
        <f>TEXT(A4958,"mmm")</f>
        <v/>
      </c>
    </row>
    <row r="4959">
      <c r="A4959" s="13" t="n">
        <v>45901</v>
      </c>
      <c r="B4959" t="inlineStr">
        <is>
          <t>East</t>
        </is>
      </c>
      <c r="C4959" t="inlineStr">
        <is>
          <t>Marketplace</t>
        </is>
      </c>
      <c r="D4959" t="inlineStr">
        <is>
          <t>Fashion</t>
        </is>
      </c>
      <c r="E4959" t="n">
        <v>37105.43</v>
      </c>
      <c r="F4959" t="n">
        <v>20357.14</v>
      </c>
      <c r="G4959" t="n">
        <v>41280.36</v>
      </c>
      <c r="H4959" t="n">
        <v>24</v>
      </c>
      <c r="I4959" t="n">
        <v>19</v>
      </c>
      <c r="J4959" t="n">
        <v>8</v>
      </c>
      <c r="K4959">
        <f>E4959-F4959</f>
        <v/>
      </c>
      <c r="L4959" s="10">
        <f>IFERROR(K4959/E4959,0)</f>
        <v/>
      </c>
      <c r="M4959">
        <f>YEAR(A4959)</f>
        <v/>
      </c>
      <c r="N4959">
        <f>"Q"&amp;ROUNDUP(MONTH(A4959)/3,0)</f>
        <v/>
      </c>
      <c r="O4959">
        <f>TEXT(A4959,"mmm")</f>
        <v/>
      </c>
    </row>
    <row r="4960">
      <c r="A4960" s="13" t="n">
        <v>45901</v>
      </c>
      <c r="B4960" t="inlineStr">
        <is>
          <t>East</t>
        </is>
      </c>
      <c r="C4960" t="inlineStr">
        <is>
          <t>Marketplace</t>
        </is>
      </c>
      <c r="D4960" t="inlineStr">
        <is>
          <t>Grocery</t>
        </is>
      </c>
      <c r="E4960" t="n">
        <v>12956.76</v>
      </c>
      <c r="F4960" t="n">
        <v>11366.69</v>
      </c>
      <c r="G4960" t="n">
        <v>14679.45</v>
      </c>
      <c r="H4960" t="n">
        <v>38</v>
      </c>
      <c r="I4960" t="n">
        <v>17</v>
      </c>
      <c r="J4960" t="n">
        <v>0</v>
      </c>
      <c r="K4960">
        <f>E4960-F4960</f>
        <v/>
      </c>
      <c r="L4960" s="10">
        <f>IFERROR(K4960/E4960,0)</f>
        <v/>
      </c>
      <c r="M4960">
        <f>YEAR(A4960)</f>
        <v/>
      </c>
      <c r="N4960">
        <f>"Q"&amp;ROUNDUP(MONTH(A4960)/3,0)</f>
        <v/>
      </c>
      <c r="O4960">
        <f>TEXT(A4960,"mmm")</f>
        <v/>
      </c>
    </row>
    <row r="4961">
      <c r="A4961" s="13" t="n">
        <v>45901</v>
      </c>
      <c r="B4961" t="inlineStr">
        <is>
          <t>East</t>
        </is>
      </c>
      <c r="C4961" t="inlineStr">
        <is>
          <t>Marketplace</t>
        </is>
      </c>
      <c r="D4961" t="inlineStr">
        <is>
          <t>Home &amp; Kitchen</t>
        </is>
      </c>
      <c r="E4961" t="n">
        <v>28204.99</v>
      </c>
      <c r="F4961" t="n">
        <v>19771.07</v>
      </c>
      <c r="G4961" t="n">
        <v>31399.92</v>
      </c>
      <c r="H4961" t="n">
        <v>19</v>
      </c>
      <c r="I4961" t="n">
        <v>17</v>
      </c>
      <c r="J4961" t="n">
        <v>2</v>
      </c>
      <c r="K4961">
        <f>E4961-F4961</f>
        <v/>
      </c>
      <c r="L4961" s="10">
        <f>IFERROR(K4961/E4961,0)</f>
        <v/>
      </c>
      <c r="M4961">
        <f>YEAR(A4961)</f>
        <v/>
      </c>
      <c r="N4961">
        <f>"Q"&amp;ROUNDUP(MONTH(A4961)/3,0)</f>
        <v/>
      </c>
      <c r="O4961">
        <f>TEXT(A4961,"mmm")</f>
        <v/>
      </c>
    </row>
    <row r="4962">
      <c r="A4962" s="13" t="n">
        <v>45901</v>
      </c>
      <c r="B4962" t="inlineStr">
        <is>
          <t>East</t>
        </is>
      </c>
      <c r="C4962" t="inlineStr">
        <is>
          <t>Marketplace</t>
        </is>
      </c>
      <c r="D4962" t="inlineStr">
        <is>
          <t>Sports</t>
        </is>
      </c>
      <c r="E4962" t="n">
        <v>26058.01</v>
      </c>
      <c r="F4962" t="n">
        <v>16849.88</v>
      </c>
      <c r="G4962" t="n">
        <v>29037.72</v>
      </c>
      <c r="H4962" t="n">
        <v>13</v>
      </c>
      <c r="I4962" t="n">
        <v>11</v>
      </c>
      <c r="J4962" t="n">
        <v>3</v>
      </c>
      <c r="K4962">
        <f>E4962-F4962</f>
        <v/>
      </c>
      <c r="L4962" s="10">
        <f>IFERROR(K4962/E4962,0)</f>
        <v/>
      </c>
      <c r="M4962">
        <f>YEAR(A4962)</f>
        <v/>
      </c>
      <c r="N4962">
        <f>"Q"&amp;ROUNDUP(MONTH(A4962)/3,0)</f>
        <v/>
      </c>
      <c r="O4962">
        <f>TEXT(A4962,"mmm")</f>
        <v/>
      </c>
    </row>
    <row r="4963">
      <c r="A4963" s="13" t="n">
        <v>45901</v>
      </c>
      <c r="B4963" t="inlineStr">
        <is>
          <t>East</t>
        </is>
      </c>
      <c r="C4963" t="inlineStr">
        <is>
          <t>Mobile App</t>
        </is>
      </c>
      <c r="D4963" t="inlineStr">
        <is>
          <t>Beauty</t>
        </is>
      </c>
      <c r="E4963" t="n">
        <v>15247.72</v>
      </c>
      <c r="F4963" t="n">
        <v>8573.09</v>
      </c>
      <c r="G4963" t="n">
        <v>16254.27</v>
      </c>
      <c r="H4963" t="n">
        <v>32</v>
      </c>
      <c r="I4963" t="n">
        <v>28</v>
      </c>
      <c r="J4963" t="n">
        <v>3</v>
      </c>
      <c r="K4963">
        <f>E4963-F4963</f>
        <v/>
      </c>
      <c r="L4963" s="10">
        <f>IFERROR(K4963/E4963,0)</f>
        <v/>
      </c>
      <c r="M4963">
        <f>YEAR(A4963)</f>
        <v/>
      </c>
      <c r="N4963">
        <f>"Q"&amp;ROUNDUP(MONTH(A4963)/3,0)</f>
        <v/>
      </c>
      <c r="O4963">
        <f>TEXT(A4963,"mmm")</f>
        <v/>
      </c>
    </row>
    <row r="4964">
      <c r="A4964" s="13" t="n">
        <v>45901</v>
      </c>
      <c r="B4964" t="inlineStr">
        <is>
          <t>East</t>
        </is>
      </c>
      <c r="C4964" t="inlineStr">
        <is>
          <t>Mobile App</t>
        </is>
      </c>
      <c r="D4964" t="inlineStr">
        <is>
          <t>Books</t>
        </is>
      </c>
      <c r="E4964" t="n">
        <v>10267.99</v>
      </c>
      <c r="F4964" t="n">
        <v>7617.23</v>
      </c>
      <c r="G4964" t="n">
        <v>10955.5</v>
      </c>
      <c r="H4964" t="n">
        <v>21</v>
      </c>
      <c r="I4964" t="n">
        <v>18</v>
      </c>
      <c r="J4964" t="n">
        <v>1</v>
      </c>
      <c r="K4964">
        <f>E4964-F4964</f>
        <v/>
      </c>
      <c r="L4964" s="10">
        <f>IFERROR(K4964/E4964,0)</f>
        <v/>
      </c>
      <c r="M4964">
        <f>YEAR(A4964)</f>
        <v/>
      </c>
      <c r="N4964">
        <f>"Q"&amp;ROUNDUP(MONTH(A4964)/3,0)</f>
        <v/>
      </c>
      <c r="O4964">
        <f>TEXT(A4964,"mmm")</f>
        <v/>
      </c>
    </row>
    <row r="4965">
      <c r="A4965" s="13" t="n">
        <v>45901</v>
      </c>
      <c r="B4965" t="inlineStr">
        <is>
          <t>East</t>
        </is>
      </c>
      <c r="C4965" t="inlineStr">
        <is>
          <t>Mobile App</t>
        </is>
      </c>
      <c r="D4965" t="inlineStr">
        <is>
          <t>Electronics</t>
        </is>
      </c>
      <c r="E4965" t="n">
        <v>501554.85</v>
      </c>
      <c r="F4965" t="n">
        <v>448253.18</v>
      </c>
      <c r="G4965" t="n">
        <v>542068.73</v>
      </c>
      <c r="H4965" t="n">
        <v>37</v>
      </c>
      <c r="I4965" t="n">
        <v>26</v>
      </c>
      <c r="J4965" t="n">
        <v>3</v>
      </c>
      <c r="K4965">
        <f>E4965-F4965</f>
        <v/>
      </c>
      <c r="L4965" s="10">
        <f>IFERROR(K4965/E4965,0)</f>
        <v/>
      </c>
      <c r="M4965">
        <f>YEAR(A4965)</f>
        <v/>
      </c>
      <c r="N4965">
        <f>"Q"&amp;ROUNDUP(MONTH(A4965)/3,0)</f>
        <v/>
      </c>
      <c r="O4965">
        <f>TEXT(A4965,"mmm")</f>
        <v/>
      </c>
    </row>
    <row r="4966">
      <c r="A4966" s="13" t="n">
        <v>45901</v>
      </c>
      <c r="B4966" t="inlineStr">
        <is>
          <t>East</t>
        </is>
      </c>
      <c r="C4966" t="inlineStr">
        <is>
          <t>Mobile App</t>
        </is>
      </c>
      <c r="D4966" t="inlineStr">
        <is>
          <t>Fashion</t>
        </is>
      </c>
      <c r="E4966" t="n">
        <v>63160.44</v>
      </c>
      <c r="F4966" t="n">
        <v>33892.98</v>
      </c>
      <c r="G4966" t="n">
        <v>67982.87</v>
      </c>
      <c r="H4966" t="n">
        <v>46</v>
      </c>
      <c r="I4966" t="n">
        <v>41</v>
      </c>
      <c r="J4966" t="n">
        <v>4</v>
      </c>
      <c r="K4966">
        <f>E4966-F4966</f>
        <v/>
      </c>
      <c r="L4966" s="10">
        <f>IFERROR(K4966/E4966,0)</f>
        <v/>
      </c>
      <c r="M4966">
        <f>YEAR(A4966)</f>
        <v/>
      </c>
      <c r="N4966">
        <f>"Q"&amp;ROUNDUP(MONTH(A4966)/3,0)</f>
        <v/>
      </c>
      <c r="O4966">
        <f>TEXT(A4966,"mmm")</f>
        <v/>
      </c>
    </row>
    <row r="4967">
      <c r="A4967" s="13" t="n">
        <v>45901</v>
      </c>
      <c r="B4967" t="inlineStr">
        <is>
          <t>East</t>
        </is>
      </c>
      <c r="C4967" t="inlineStr">
        <is>
          <t>Mobile App</t>
        </is>
      </c>
      <c r="D4967" t="inlineStr">
        <is>
          <t>Grocery</t>
        </is>
      </c>
      <c r="E4967" t="n">
        <v>24426.63</v>
      </c>
      <c r="F4967" t="n">
        <v>20782.86</v>
      </c>
      <c r="G4967" t="n">
        <v>26840.96</v>
      </c>
      <c r="H4967" t="n">
        <v>54</v>
      </c>
      <c r="I4967" t="n">
        <v>27</v>
      </c>
      <c r="J4967" t="n">
        <v>0</v>
      </c>
      <c r="K4967">
        <f>E4967-F4967</f>
        <v/>
      </c>
      <c r="L4967" s="10">
        <f>IFERROR(K4967/E4967,0)</f>
        <v/>
      </c>
      <c r="M4967">
        <f>YEAR(A4967)</f>
        <v/>
      </c>
      <c r="N4967">
        <f>"Q"&amp;ROUNDUP(MONTH(A4967)/3,0)</f>
        <v/>
      </c>
      <c r="O4967">
        <f>TEXT(A4967,"mmm")</f>
        <v/>
      </c>
    </row>
    <row r="4968">
      <c r="A4968" s="13" t="n">
        <v>45901</v>
      </c>
      <c r="B4968" t="inlineStr">
        <is>
          <t>East</t>
        </is>
      </c>
      <c r="C4968" t="inlineStr">
        <is>
          <t>Mobile App</t>
        </is>
      </c>
      <c r="D4968" t="inlineStr">
        <is>
          <t>Home &amp; Kitchen</t>
        </is>
      </c>
      <c r="E4968" t="n">
        <v>49565.77</v>
      </c>
      <c r="F4968" t="n">
        <v>32903.85</v>
      </c>
      <c r="G4968" t="n">
        <v>52459.75</v>
      </c>
      <c r="H4968" t="n">
        <v>28</v>
      </c>
      <c r="I4968" t="n">
        <v>21</v>
      </c>
      <c r="J4968" t="n">
        <v>1</v>
      </c>
      <c r="K4968">
        <f>E4968-F4968</f>
        <v/>
      </c>
      <c r="L4968" s="10">
        <f>IFERROR(K4968/E4968,0)</f>
        <v/>
      </c>
      <c r="M4968">
        <f>YEAR(A4968)</f>
        <v/>
      </c>
      <c r="N4968">
        <f>"Q"&amp;ROUNDUP(MONTH(A4968)/3,0)</f>
        <v/>
      </c>
      <c r="O4968">
        <f>TEXT(A4968,"mmm")</f>
        <v/>
      </c>
    </row>
    <row r="4969">
      <c r="A4969" s="13" t="n">
        <v>45901</v>
      </c>
      <c r="B4969" t="inlineStr">
        <is>
          <t>East</t>
        </is>
      </c>
      <c r="C4969" t="inlineStr">
        <is>
          <t>Mobile App</t>
        </is>
      </c>
      <c r="D4969" t="inlineStr">
        <is>
          <t>Sports</t>
        </is>
      </c>
      <c r="E4969" t="n">
        <v>31712.35</v>
      </c>
      <c r="F4969" t="n">
        <v>22224.28</v>
      </c>
      <c r="G4969" t="n">
        <v>35233.12</v>
      </c>
      <c r="H4969" t="n">
        <v>15</v>
      </c>
      <c r="I4969" t="n">
        <v>14</v>
      </c>
      <c r="J4969" t="n">
        <v>0</v>
      </c>
      <c r="K4969">
        <f>E4969-F4969</f>
        <v/>
      </c>
      <c r="L4969" s="10">
        <f>IFERROR(K4969/E4969,0)</f>
        <v/>
      </c>
      <c r="M4969">
        <f>YEAR(A4969)</f>
        <v/>
      </c>
      <c r="N4969">
        <f>"Q"&amp;ROUNDUP(MONTH(A4969)/3,0)</f>
        <v/>
      </c>
      <c r="O4969">
        <f>TEXT(A4969,"mmm")</f>
        <v/>
      </c>
    </row>
    <row r="4970">
      <c r="A4970" s="13" t="n">
        <v>45901</v>
      </c>
      <c r="B4970" t="inlineStr">
        <is>
          <t>East</t>
        </is>
      </c>
      <c r="C4970" t="inlineStr">
        <is>
          <t>Retail Store</t>
        </is>
      </c>
      <c r="D4970" t="inlineStr">
        <is>
          <t>Beauty</t>
        </is>
      </c>
      <c r="E4970" t="n">
        <v>5597.87</v>
      </c>
      <c r="F4970" t="n">
        <v>2815.07</v>
      </c>
      <c r="G4970" t="n">
        <v>5615.67</v>
      </c>
      <c r="H4970" t="n">
        <v>8</v>
      </c>
      <c r="I4970" t="n">
        <v>7</v>
      </c>
      <c r="J4970" t="n">
        <v>0</v>
      </c>
      <c r="K4970">
        <f>E4970-F4970</f>
        <v/>
      </c>
      <c r="L4970" s="10">
        <f>IFERROR(K4970/E4970,0)</f>
        <v/>
      </c>
      <c r="M4970">
        <f>YEAR(A4970)</f>
        <v/>
      </c>
      <c r="N4970">
        <f>"Q"&amp;ROUNDUP(MONTH(A4970)/3,0)</f>
        <v/>
      </c>
      <c r="O4970">
        <f>TEXT(A4970,"mmm")</f>
        <v/>
      </c>
    </row>
    <row r="4971">
      <c r="A4971" s="13" t="n">
        <v>45901</v>
      </c>
      <c r="B4971" t="inlineStr">
        <is>
          <t>East</t>
        </is>
      </c>
      <c r="C4971" t="inlineStr">
        <is>
          <t>Retail Store</t>
        </is>
      </c>
      <c r="D4971" t="inlineStr">
        <is>
          <t>Books</t>
        </is>
      </c>
      <c r="E4971" t="n">
        <v>4083.35</v>
      </c>
      <c r="F4971" t="n">
        <v>2849.17</v>
      </c>
      <c r="G4971" t="n">
        <v>4242.04</v>
      </c>
      <c r="H4971" t="n">
        <v>8</v>
      </c>
      <c r="I4971" t="n">
        <v>7</v>
      </c>
      <c r="J4971" t="n">
        <v>1</v>
      </c>
      <c r="K4971">
        <f>E4971-F4971</f>
        <v/>
      </c>
      <c r="L4971" s="10">
        <f>IFERROR(K4971/E4971,0)</f>
        <v/>
      </c>
      <c r="M4971">
        <f>YEAR(A4971)</f>
        <v/>
      </c>
      <c r="N4971">
        <f>"Q"&amp;ROUNDUP(MONTH(A4971)/3,0)</f>
        <v/>
      </c>
      <c r="O4971">
        <f>TEXT(A4971,"mmm")</f>
        <v/>
      </c>
    </row>
    <row r="4972">
      <c r="A4972" s="13" t="n">
        <v>45901</v>
      </c>
      <c r="B4972" t="inlineStr">
        <is>
          <t>East</t>
        </is>
      </c>
      <c r="C4972" t="inlineStr">
        <is>
          <t>Retail Store</t>
        </is>
      </c>
      <c r="D4972" t="inlineStr">
        <is>
          <t>Electronics</t>
        </is>
      </c>
      <c r="E4972" t="n">
        <v>122100.79</v>
      </c>
      <c r="F4972" t="n">
        <v>105619.51</v>
      </c>
      <c r="G4972" t="n">
        <v>126976.61</v>
      </c>
      <c r="H4972" t="n">
        <v>13</v>
      </c>
      <c r="I4972" t="n">
        <v>11</v>
      </c>
      <c r="J4972" t="n">
        <v>0</v>
      </c>
      <c r="K4972">
        <f>E4972-F4972</f>
        <v/>
      </c>
      <c r="L4972" s="10">
        <f>IFERROR(K4972/E4972,0)</f>
        <v/>
      </c>
      <c r="M4972">
        <f>YEAR(A4972)</f>
        <v/>
      </c>
      <c r="N4972">
        <f>"Q"&amp;ROUNDUP(MONTH(A4972)/3,0)</f>
        <v/>
      </c>
      <c r="O4972">
        <f>TEXT(A4972,"mmm")</f>
        <v/>
      </c>
    </row>
    <row r="4973">
      <c r="A4973" s="13" t="n">
        <v>45901</v>
      </c>
      <c r="B4973" t="inlineStr">
        <is>
          <t>East</t>
        </is>
      </c>
      <c r="C4973" t="inlineStr">
        <is>
          <t>Retail Store</t>
        </is>
      </c>
      <c r="D4973" t="inlineStr">
        <is>
          <t>Fashion</t>
        </is>
      </c>
      <c r="E4973" t="n">
        <v>33504.23</v>
      </c>
      <c r="F4973" t="n">
        <v>18130.28</v>
      </c>
      <c r="G4973" t="n">
        <v>34951.9</v>
      </c>
      <c r="H4973" t="n">
        <v>15</v>
      </c>
      <c r="I4973" t="n">
        <v>13</v>
      </c>
      <c r="J4973" t="n">
        <v>0</v>
      </c>
      <c r="K4973">
        <f>E4973-F4973</f>
        <v/>
      </c>
      <c r="L4973" s="10">
        <f>IFERROR(K4973/E4973,0)</f>
        <v/>
      </c>
      <c r="M4973">
        <f>YEAR(A4973)</f>
        <v/>
      </c>
      <c r="N4973">
        <f>"Q"&amp;ROUNDUP(MONTH(A4973)/3,0)</f>
        <v/>
      </c>
      <c r="O4973">
        <f>TEXT(A4973,"mmm")</f>
        <v/>
      </c>
    </row>
    <row r="4974">
      <c r="A4974" s="13" t="n">
        <v>45901</v>
      </c>
      <c r="B4974" t="inlineStr">
        <is>
          <t>East</t>
        </is>
      </c>
      <c r="C4974" t="inlineStr">
        <is>
          <t>Retail Store</t>
        </is>
      </c>
      <c r="D4974" t="inlineStr">
        <is>
          <t>Grocery</t>
        </is>
      </c>
      <c r="E4974" t="n">
        <v>2410.62</v>
      </c>
      <c r="F4974" t="n">
        <v>1888.93</v>
      </c>
      <c r="G4974" t="n">
        <v>2489.85</v>
      </c>
      <c r="H4974" t="n">
        <v>8</v>
      </c>
      <c r="I4974" t="n">
        <v>3</v>
      </c>
      <c r="J4974" t="n">
        <v>0</v>
      </c>
      <c r="K4974">
        <f>E4974-F4974</f>
        <v/>
      </c>
      <c r="L4974" s="10">
        <f>IFERROR(K4974/E4974,0)</f>
        <v/>
      </c>
      <c r="M4974">
        <f>YEAR(A4974)</f>
        <v/>
      </c>
      <c r="N4974">
        <f>"Q"&amp;ROUNDUP(MONTH(A4974)/3,0)</f>
        <v/>
      </c>
      <c r="O4974">
        <f>TEXT(A4974,"mmm")</f>
        <v/>
      </c>
    </row>
    <row r="4975">
      <c r="A4975" s="13" t="n">
        <v>45901</v>
      </c>
      <c r="B4975" t="inlineStr">
        <is>
          <t>East</t>
        </is>
      </c>
      <c r="C4975" t="inlineStr">
        <is>
          <t>Retail Store</t>
        </is>
      </c>
      <c r="D4975" t="inlineStr">
        <is>
          <t>Home &amp; Kitchen</t>
        </is>
      </c>
      <c r="E4975" t="n">
        <v>19285.91</v>
      </c>
      <c r="F4975" t="n">
        <v>12728.04</v>
      </c>
      <c r="G4975" t="n">
        <v>20271.34</v>
      </c>
      <c r="H4975" t="n">
        <v>8</v>
      </c>
      <c r="I4975" t="n">
        <v>6</v>
      </c>
      <c r="J4975" t="n">
        <v>0</v>
      </c>
      <c r="K4975">
        <f>E4975-F4975</f>
        <v/>
      </c>
      <c r="L4975" s="10">
        <f>IFERROR(K4975/E4975,0)</f>
        <v/>
      </c>
      <c r="M4975">
        <f>YEAR(A4975)</f>
        <v/>
      </c>
      <c r="N4975">
        <f>"Q"&amp;ROUNDUP(MONTH(A4975)/3,0)</f>
        <v/>
      </c>
      <c r="O4975">
        <f>TEXT(A4975,"mmm")</f>
        <v/>
      </c>
    </row>
    <row r="4976">
      <c r="A4976" s="13" t="n">
        <v>45901</v>
      </c>
      <c r="B4976" t="inlineStr">
        <is>
          <t>East</t>
        </is>
      </c>
      <c r="C4976" t="inlineStr">
        <is>
          <t>Retail Store</t>
        </is>
      </c>
      <c r="D4976" t="inlineStr">
        <is>
          <t>Sports</t>
        </is>
      </c>
      <c r="E4976" t="n">
        <v>1776.58</v>
      </c>
      <c r="F4976" t="n">
        <v>1031.55</v>
      </c>
      <c r="G4976" t="n">
        <v>1870.09</v>
      </c>
      <c r="H4976" t="n">
        <v>1</v>
      </c>
      <c r="I4976" t="n">
        <v>1</v>
      </c>
      <c r="J4976" t="n">
        <v>0</v>
      </c>
      <c r="K4976">
        <f>E4976-F4976</f>
        <v/>
      </c>
      <c r="L4976" s="10">
        <f>IFERROR(K4976/E4976,0)</f>
        <v/>
      </c>
      <c r="M4976">
        <f>YEAR(A4976)</f>
        <v/>
      </c>
      <c r="N4976">
        <f>"Q"&amp;ROUNDUP(MONTH(A4976)/3,0)</f>
        <v/>
      </c>
      <c r="O4976">
        <f>TEXT(A4976,"mmm")</f>
        <v/>
      </c>
    </row>
    <row r="4977">
      <c r="A4977" s="13" t="n">
        <v>45901</v>
      </c>
      <c r="B4977" t="inlineStr">
        <is>
          <t>East</t>
        </is>
      </c>
      <c r="C4977" t="inlineStr">
        <is>
          <t>Unknown</t>
        </is>
      </c>
      <c r="D4977" t="inlineStr">
        <is>
          <t>Beauty</t>
        </is>
      </c>
      <c r="E4977" t="n">
        <v>3038.43</v>
      </c>
      <c r="F4977" t="n">
        <v>1564.36</v>
      </c>
      <c r="G4977" t="n">
        <v>3263.18</v>
      </c>
      <c r="H4977" t="n">
        <v>3</v>
      </c>
      <c r="I4977" t="n">
        <v>2</v>
      </c>
      <c r="J4977" t="n">
        <v>0</v>
      </c>
      <c r="K4977">
        <f>E4977-F4977</f>
        <v/>
      </c>
      <c r="L4977" s="10">
        <f>IFERROR(K4977/E4977,0)</f>
        <v/>
      </c>
      <c r="M4977">
        <f>YEAR(A4977)</f>
        <v/>
      </c>
      <c r="N4977">
        <f>"Q"&amp;ROUNDUP(MONTH(A4977)/3,0)</f>
        <v/>
      </c>
      <c r="O4977">
        <f>TEXT(A4977,"mmm")</f>
        <v/>
      </c>
    </row>
    <row r="4978">
      <c r="A4978" s="13" t="n">
        <v>45901</v>
      </c>
      <c r="B4978" t="inlineStr">
        <is>
          <t>East</t>
        </is>
      </c>
      <c r="C4978" t="inlineStr">
        <is>
          <t>Unknown</t>
        </is>
      </c>
      <c r="D4978" t="inlineStr">
        <is>
          <t>Grocery</t>
        </is>
      </c>
      <c r="E4978" t="n">
        <v>1309.28</v>
      </c>
      <c r="F4978" t="n">
        <v>1051.8</v>
      </c>
      <c r="G4978" t="n">
        <v>1454.75</v>
      </c>
      <c r="H4978" t="n">
        <v>5</v>
      </c>
      <c r="I4978" t="n">
        <v>1</v>
      </c>
      <c r="J4978" t="n">
        <v>0</v>
      </c>
      <c r="K4978">
        <f>E4978-F4978</f>
        <v/>
      </c>
      <c r="L4978" s="10">
        <f>IFERROR(K4978/E4978,0)</f>
        <v/>
      </c>
      <c r="M4978">
        <f>YEAR(A4978)</f>
        <v/>
      </c>
      <c r="N4978">
        <f>"Q"&amp;ROUNDUP(MONTH(A4978)/3,0)</f>
        <v/>
      </c>
      <c r="O4978">
        <f>TEXT(A4978,"mmm")</f>
        <v/>
      </c>
    </row>
    <row r="4979">
      <c r="A4979" s="13" t="n">
        <v>45901</v>
      </c>
      <c r="B4979" t="inlineStr">
        <is>
          <t>East</t>
        </is>
      </c>
      <c r="C4979" t="inlineStr">
        <is>
          <t>Unknown</t>
        </is>
      </c>
      <c r="D4979" t="inlineStr">
        <is>
          <t>Home &amp; Kitchen</t>
        </is>
      </c>
      <c r="E4979" t="n">
        <v>2398.61</v>
      </c>
      <c r="F4979" t="n">
        <v>1639.16</v>
      </c>
      <c r="G4979" t="n">
        <v>2821.89</v>
      </c>
      <c r="H4979" t="n">
        <v>1</v>
      </c>
      <c r="I4979" t="n">
        <v>1</v>
      </c>
      <c r="J4979" t="n">
        <v>0</v>
      </c>
      <c r="K4979">
        <f>E4979-F4979</f>
        <v/>
      </c>
      <c r="L4979" s="10">
        <f>IFERROR(K4979/E4979,0)</f>
        <v/>
      </c>
      <c r="M4979">
        <f>YEAR(A4979)</f>
        <v/>
      </c>
      <c r="N4979">
        <f>"Q"&amp;ROUNDUP(MONTH(A4979)/3,0)</f>
        <v/>
      </c>
      <c r="O4979">
        <f>TEXT(A4979,"mmm")</f>
        <v/>
      </c>
    </row>
    <row r="4980">
      <c r="A4980" s="13" t="n">
        <v>45901</v>
      </c>
      <c r="B4980" t="inlineStr">
        <is>
          <t>East</t>
        </is>
      </c>
      <c r="C4980" t="inlineStr">
        <is>
          <t>Website</t>
        </is>
      </c>
      <c r="D4980" t="inlineStr">
        <is>
          <t>Beauty</t>
        </is>
      </c>
      <c r="E4980" t="n">
        <v>16842.87</v>
      </c>
      <c r="F4980" t="n">
        <v>9386.530000000001</v>
      </c>
      <c r="G4980" t="n">
        <v>18097.32</v>
      </c>
      <c r="H4980" t="n">
        <v>28</v>
      </c>
      <c r="I4980" t="n">
        <v>23</v>
      </c>
      <c r="J4980" t="n">
        <v>1</v>
      </c>
      <c r="K4980">
        <f>E4980-F4980</f>
        <v/>
      </c>
      <c r="L4980" s="10">
        <f>IFERROR(K4980/E4980,0)</f>
        <v/>
      </c>
      <c r="M4980">
        <f>YEAR(A4980)</f>
        <v/>
      </c>
      <c r="N4980">
        <f>"Q"&amp;ROUNDUP(MONTH(A4980)/3,0)</f>
        <v/>
      </c>
      <c r="O4980">
        <f>TEXT(A4980,"mmm")</f>
        <v/>
      </c>
    </row>
    <row r="4981">
      <c r="A4981" s="13" t="n">
        <v>45901</v>
      </c>
      <c r="B4981" t="inlineStr">
        <is>
          <t>East</t>
        </is>
      </c>
      <c r="C4981" t="inlineStr">
        <is>
          <t>Website</t>
        </is>
      </c>
      <c r="D4981" t="inlineStr">
        <is>
          <t>Books</t>
        </is>
      </c>
      <c r="E4981" t="n">
        <v>5375.77</v>
      </c>
      <c r="F4981" t="n">
        <v>3959.89</v>
      </c>
      <c r="G4981" t="n">
        <v>5709.75</v>
      </c>
      <c r="H4981" t="n">
        <v>11</v>
      </c>
      <c r="I4981" t="n">
        <v>11</v>
      </c>
      <c r="J4981" t="n">
        <v>0</v>
      </c>
      <c r="K4981">
        <f>E4981-F4981</f>
        <v/>
      </c>
      <c r="L4981" s="10">
        <f>IFERROR(K4981/E4981,0)</f>
        <v/>
      </c>
      <c r="M4981">
        <f>YEAR(A4981)</f>
        <v/>
      </c>
      <c r="N4981">
        <f>"Q"&amp;ROUNDUP(MONTH(A4981)/3,0)</f>
        <v/>
      </c>
      <c r="O4981">
        <f>TEXT(A4981,"mmm")</f>
        <v/>
      </c>
    </row>
    <row r="4982">
      <c r="A4982" s="13" t="n">
        <v>45901</v>
      </c>
      <c r="B4982" t="inlineStr">
        <is>
          <t>East</t>
        </is>
      </c>
      <c r="C4982" t="inlineStr">
        <is>
          <t>Website</t>
        </is>
      </c>
      <c r="D4982" t="inlineStr">
        <is>
          <t>Electronics</t>
        </is>
      </c>
      <c r="E4982" t="n">
        <v>524014.86</v>
      </c>
      <c r="F4982" t="n">
        <v>475516.41</v>
      </c>
      <c r="G4982" t="n">
        <v>563584.98</v>
      </c>
      <c r="H4982" t="n">
        <v>44</v>
      </c>
      <c r="I4982" t="n">
        <v>34</v>
      </c>
      <c r="J4982" t="n">
        <v>4</v>
      </c>
      <c r="K4982">
        <f>E4982-F4982</f>
        <v/>
      </c>
      <c r="L4982" s="10">
        <f>IFERROR(K4982/E4982,0)</f>
        <v/>
      </c>
      <c r="M4982">
        <f>YEAR(A4982)</f>
        <v/>
      </c>
      <c r="N4982">
        <f>"Q"&amp;ROUNDUP(MONTH(A4982)/3,0)</f>
        <v/>
      </c>
      <c r="O4982">
        <f>TEXT(A4982,"mmm")</f>
        <v/>
      </c>
    </row>
    <row r="4983">
      <c r="A4983" s="13" t="n">
        <v>45901</v>
      </c>
      <c r="B4983" t="inlineStr">
        <is>
          <t>East</t>
        </is>
      </c>
      <c r="C4983" t="inlineStr">
        <is>
          <t>Website</t>
        </is>
      </c>
      <c r="D4983" t="inlineStr">
        <is>
          <t>Fashion</t>
        </is>
      </c>
      <c r="E4983" t="n">
        <v>70926.73</v>
      </c>
      <c r="F4983" t="n">
        <v>37974.75</v>
      </c>
      <c r="G4983" t="n">
        <v>75613.57000000001</v>
      </c>
      <c r="H4983" t="n">
        <v>51</v>
      </c>
      <c r="I4983" t="n">
        <v>45</v>
      </c>
      <c r="J4983" t="n">
        <v>9</v>
      </c>
      <c r="K4983">
        <f>E4983-F4983</f>
        <v/>
      </c>
      <c r="L4983" s="10">
        <f>IFERROR(K4983/E4983,0)</f>
        <v/>
      </c>
      <c r="M4983">
        <f>YEAR(A4983)</f>
        <v/>
      </c>
      <c r="N4983">
        <f>"Q"&amp;ROUNDUP(MONTH(A4983)/3,0)</f>
        <v/>
      </c>
      <c r="O4983">
        <f>TEXT(A4983,"mmm")</f>
        <v/>
      </c>
    </row>
    <row r="4984">
      <c r="A4984" s="13" t="n">
        <v>45901</v>
      </c>
      <c r="B4984" t="inlineStr">
        <is>
          <t>East</t>
        </is>
      </c>
      <c r="C4984" t="inlineStr">
        <is>
          <t>Website</t>
        </is>
      </c>
      <c r="D4984" t="inlineStr">
        <is>
          <t>Grocery</t>
        </is>
      </c>
      <c r="E4984" t="n">
        <v>27274.76</v>
      </c>
      <c r="F4984" t="n">
        <v>22669.88</v>
      </c>
      <c r="G4984" t="n">
        <v>29494.08</v>
      </c>
      <c r="H4984" t="n">
        <v>61</v>
      </c>
      <c r="I4984" t="n">
        <v>25</v>
      </c>
      <c r="J4984" t="n">
        <v>0</v>
      </c>
      <c r="K4984">
        <f>E4984-F4984</f>
        <v/>
      </c>
      <c r="L4984" s="10">
        <f>IFERROR(K4984/E4984,0)</f>
        <v/>
      </c>
      <c r="M4984">
        <f>YEAR(A4984)</f>
        <v/>
      </c>
      <c r="N4984">
        <f>"Q"&amp;ROUNDUP(MONTH(A4984)/3,0)</f>
        <v/>
      </c>
      <c r="O4984">
        <f>TEXT(A4984,"mmm")</f>
        <v/>
      </c>
    </row>
    <row r="4985">
      <c r="A4985" s="13" t="n">
        <v>45901</v>
      </c>
      <c r="B4985" t="inlineStr">
        <is>
          <t>East</t>
        </is>
      </c>
      <c r="C4985" t="inlineStr">
        <is>
          <t>Website</t>
        </is>
      </c>
      <c r="D4985" t="inlineStr">
        <is>
          <t>Home &amp; Kitchen</t>
        </is>
      </c>
      <c r="E4985" t="n">
        <v>111908.31</v>
      </c>
      <c r="F4985" t="n">
        <v>76629.61</v>
      </c>
      <c r="G4985" t="n">
        <v>118153.92</v>
      </c>
      <c r="H4985" t="n">
        <v>40</v>
      </c>
      <c r="I4985" t="n">
        <v>30</v>
      </c>
      <c r="J4985" t="n">
        <v>1</v>
      </c>
      <c r="K4985">
        <f>E4985-F4985</f>
        <v/>
      </c>
      <c r="L4985" s="10">
        <f>IFERROR(K4985/E4985,0)</f>
        <v/>
      </c>
      <c r="M4985">
        <f>YEAR(A4985)</f>
        <v/>
      </c>
      <c r="N4985">
        <f>"Q"&amp;ROUNDUP(MONTH(A4985)/3,0)</f>
        <v/>
      </c>
      <c r="O4985">
        <f>TEXT(A4985,"mmm")</f>
        <v/>
      </c>
    </row>
    <row r="4986">
      <c r="A4986" s="13" t="n">
        <v>45901</v>
      </c>
      <c r="B4986" t="inlineStr">
        <is>
          <t>East</t>
        </is>
      </c>
      <c r="C4986" t="inlineStr">
        <is>
          <t>Website</t>
        </is>
      </c>
      <c r="D4986" t="inlineStr">
        <is>
          <t>Sports</t>
        </is>
      </c>
      <c r="E4986" t="n">
        <v>52130.35</v>
      </c>
      <c r="F4986" t="n">
        <v>33552.88</v>
      </c>
      <c r="G4986" t="n">
        <v>55873.28</v>
      </c>
      <c r="H4986" t="n">
        <v>22</v>
      </c>
      <c r="I4986" t="n">
        <v>20</v>
      </c>
      <c r="J4986" t="n">
        <v>1</v>
      </c>
      <c r="K4986">
        <f>E4986-F4986</f>
        <v/>
      </c>
      <c r="L4986" s="10">
        <f>IFERROR(K4986/E4986,0)</f>
        <v/>
      </c>
      <c r="M4986">
        <f>YEAR(A4986)</f>
        <v/>
      </c>
      <c r="N4986">
        <f>"Q"&amp;ROUNDUP(MONTH(A4986)/3,0)</f>
        <v/>
      </c>
      <c r="O4986">
        <f>TEXT(A4986,"mmm")</f>
        <v/>
      </c>
    </row>
    <row r="4987">
      <c r="A4987" s="13" t="n">
        <v>45901</v>
      </c>
      <c r="B4987" t="inlineStr">
        <is>
          <t>North</t>
        </is>
      </c>
      <c r="C4987" t="inlineStr">
        <is>
          <t>Marketplace</t>
        </is>
      </c>
      <c r="D4987" t="inlineStr">
        <is>
          <t>Beauty</t>
        </is>
      </c>
      <c r="E4987" t="n">
        <v>18105.45</v>
      </c>
      <c r="F4987" t="n">
        <v>10159.78</v>
      </c>
      <c r="G4987" t="n">
        <v>20096.13</v>
      </c>
      <c r="H4987" t="n">
        <v>30</v>
      </c>
      <c r="I4987" t="n">
        <v>24</v>
      </c>
      <c r="J4987" t="n">
        <v>1</v>
      </c>
      <c r="K4987">
        <f>E4987-F4987</f>
        <v/>
      </c>
      <c r="L4987" s="10">
        <f>IFERROR(K4987/E4987,0)</f>
        <v/>
      </c>
      <c r="M4987">
        <f>YEAR(A4987)</f>
        <v/>
      </c>
      <c r="N4987">
        <f>"Q"&amp;ROUNDUP(MONTH(A4987)/3,0)</f>
        <v/>
      </c>
      <c r="O4987">
        <f>TEXT(A4987,"mmm")</f>
        <v/>
      </c>
    </row>
    <row r="4988">
      <c r="A4988" s="13" t="n">
        <v>45901</v>
      </c>
      <c r="B4988" t="inlineStr">
        <is>
          <t>North</t>
        </is>
      </c>
      <c r="C4988" t="inlineStr">
        <is>
          <t>Marketplace</t>
        </is>
      </c>
      <c r="D4988" t="inlineStr">
        <is>
          <t>Books</t>
        </is>
      </c>
      <c r="E4988" t="n">
        <v>11788.54</v>
      </c>
      <c r="F4988" t="n">
        <v>8916.1</v>
      </c>
      <c r="G4988" t="n">
        <v>13169.57</v>
      </c>
      <c r="H4988" t="n">
        <v>24</v>
      </c>
      <c r="I4988" t="n">
        <v>20</v>
      </c>
      <c r="J4988" t="n">
        <v>0</v>
      </c>
      <c r="K4988">
        <f>E4988-F4988</f>
        <v/>
      </c>
      <c r="L4988" s="10">
        <f>IFERROR(K4988/E4988,0)</f>
        <v/>
      </c>
      <c r="M4988">
        <f>YEAR(A4988)</f>
        <v/>
      </c>
      <c r="N4988">
        <f>"Q"&amp;ROUNDUP(MONTH(A4988)/3,0)</f>
        <v/>
      </c>
      <c r="O4988">
        <f>TEXT(A4988,"mmm")</f>
        <v/>
      </c>
    </row>
    <row r="4989">
      <c r="A4989" s="13" t="n">
        <v>45901</v>
      </c>
      <c r="B4989" t="inlineStr">
        <is>
          <t>North</t>
        </is>
      </c>
      <c r="C4989" t="inlineStr">
        <is>
          <t>Marketplace</t>
        </is>
      </c>
      <c r="D4989" t="inlineStr">
        <is>
          <t>Electronics</t>
        </is>
      </c>
      <c r="E4989" t="n">
        <v>364311.24</v>
      </c>
      <c r="F4989" t="n">
        <v>340734.95</v>
      </c>
      <c r="G4989" t="n">
        <v>406423.08</v>
      </c>
      <c r="H4989" t="n">
        <v>39</v>
      </c>
      <c r="I4989" t="n">
        <v>32</v>
      </c>
      <c r="J4989" t="n">
        <v>4</v>
      </c>
      <c r="K4989">
        <f>E4989-F4989</f>
        <v/>
      </c>
      <c r="L4989" s="10">
        <f>IFERROR(K4989/E4989,0)</f>
        <v/>
      </c>
      <c r="M4989">
        <f>YEAR(A4989)</f>
        <v/>
      </c>
      <c r="N4989">
        <f>"Q"&amp;ROUNDUP(MONTH(A4989)/3,0)</f>
        <v/>
      </c>
      <c r="O4989">
        <f>TEXT(A4989,"mmm")</f>
        <v/>
      </c>
    </row>
    <row r="4990">
      <c r="A4990" s="13" t="n">
        <v>45901</v>
      </c>
      <c r="B4990" t="inlineStr">
        <is>
          <t>North</t>
        </is>
      </c>
      <c r="C4990" t="inlineStr">
        <is>
          <t>Marketplace</t>
        </is>
      </c>
      <c r="D4990" t="inlineStr">
        <is>
          <t>Fashion</t>
        </is>
      </c>
      <c r="E4990" t="n">
        <v>89773.5</v>
      </c>
      <c r="F4990" t="n">
        <v>49201.61</v>
      </c>
      <c r="G4990" t="n">
        <v>100004.75</v>
      </c>
      <c r="H4990" t="n">
        <v>60</v>
      </c>
      <c r="I4990" t="n">
        <v>47</v>
      </c>
      <c r="J4990" t="n">
        <v>9</v>
      </c>
      <c r="K4990">
        <f>E4990-F4990</f>
        <v/>
      </c>
      <c r="L4990" s="10">
        <f>IFERROR(K4990/E4990,0)</f>
        <v/>
      </c>
      <c r="M4990">
        <f>YEAR(A4990)</f>
        <v/>
      </c>
      <c r="N4990">
        <f>"Q"&amp;ROUNDUP(MONTH(A4990)/3,0)</f>
        <v/>
      </c>
      <c r="O4990">
        <f>TEXT(A4990,"mmm")</f>
        <v/>
      </c>
    </row>
    <row r="4991">
      <c r="A4991" s="13" t="n">
        <v>45901</v>
      </c>
      <c r="B4991" t="inlineStr">
        <is>
          <t>North</t>
        </is>
      </c>
      <c r="C4991" t="inlineStr">
        <is>
          <t>Marketplace</t>
        </is>
      </c>
      <c r="D4991" t="inlineStr">
        <is>
          <t>Grocery</t>
        </is>
      </c>
      <c r="E4991" t="n">
        <v>34556.15</v>
      </c>
      <c r="F4991" t="n">
        <v>29652.31</v>
      </c>
      <c r="G4991" t="n">
        <v>38347.02</v>
      </c>
      <c r="H4991" t="n">
        <v>76</v>
      </c>
      <c r="I4991" t="n">
        <v>32</v>
      </c>
      <c r="J4991" t="n">
        <v>0</v>
      </c>
      <c r="K4991">
        <f>E4991-F4991</f>
        <v/>
      </c>
      <c r="L4991" s="10">
        <f>IFERROR(K4991/E4991,0)</f>
        <v/>
      </c>
      <c r="M4991">
        <f>YEAR(A4991)</f>
        <v/>
      </c>
      <c r="N4991">
        <f>"Q"&amp;ROUNDUP(MONTH(A4991)/3,0)</f>
        <v/>
      </c>
      <c r="O4991">
        <f>TEXT(A4991,"mmm")</f>
        <v/>
      </c>
    </row>
    <row r="4992">
      <c r="A4992" s="13" t="n">
        <v>45901</v>
      </c>
      <c r="B4992" t="inlineStr">
        <is>
          <t>North</t>
        </is>
      </c>
      <c r="C4992" t="inlineStr">
        <is>
          <t>Marketplace</t>
        </is>
      </c>
      <c r="D4992" t="inlineStr">
        <is>
          <t>Home &amp; Kitchen</t>
        </is>
      </c>
      <c r="E4992" t="n">
        <v>82085.7</v>
      </c>
      <c r="F4992" t="n">
        <v>56076.12</v>
      </c>
      <c r="G4992" t="n">
        <v>89715.46000000001</v>
      </c>
      <c r="H4992" t="n">
        <v>33</v>
      </c>
      <c r="I4992" t="n">
        <v>26</v>
      </c>
      <c r="J4992" t="n">
        <v>3</v>
      </c>
      <c r="K4992">
        <f>E4992-F4992</f>
        <v/>
      </c>
      <c r="L4992" s="10">
        <f>IFERROR(K4992/E4992,0)</f>
        <v/>
      </c>
      <c r="M4992">
        <f>YEAR(A4992)</f>
        <v/>
      </c>
      <c r="N4992">
        <f>"Q"&amp;ROUNDUP(MONTH(A4992)/3,0)</f>
        <v/>
      </c>
      <c r="O4992">
        <f>TEXT(A4992,"mmm")</f>
        <v/>
      </c>
    </row>
    <row r="4993">
      <c r="A4993" s="13" t="n">
        <v>45901</v>
      </c>
      <c r="B4993" t="inlineStr">
        <is>
          <t>North</t>
        </is>
      </c>
      <c r="C4993" t="inlineStr">
        <is>
          <t>Marketplace</t>
        </is>
      </c>
      <c r="D4993" t="inlineStr">
        <is>
          <t>Sports</t>
        </is>
      </c>
      <c r="E4993" t="n">
        <v>22268.95</v>
      </c>
      <c r="F4993" t="n">
        <v>15146.83</v>
      </c>
      <c r="G4993" t="n">
        <v>24714.56</v>
      </c>
      <c r="H4993" t="n">
        <v>10</v>
      </c>
      <c r="I4993" t="n">
        <v>8</v>
      </c>
      <c r="J4993" t="n">
        <v>1</v>
      </c>
      <c r="K4993">
        <f>E4993-F4993</f>
        <v/>
      </c>
      <c r="L4993" s="10">
        <f>IFERROR(K4993/E4993,0)</f>
        <v/>
      </c>
      <c r="M4993">
        <f>YEAR(A4993)</f>
        <v/>
      </c>
      <c r="N4993">
        <f>"Q"&amp;ROUNDUP(MONTH(A4993)/3,0)</f>
        <v/>
      </c>
      <c r="O4993">
        <f>TEXT(A4993,"mmm")</f>
        <v/>
      </c>
    </row>
    <row r="4994">
      <c r="A4994" s="13" t="n">
        <v>45901</v>
      </c>
      <c r="B4994" t="inlineStr">
        <is>
          <t>North</t>
        </is>
      </c>
      <c r="C4994" t="inlineStr">
        <is>
          <t>Mobile App</t>
        </is>
      </c>
      <c r="D4994" t="inlineStr">
        <is>
          <t>Beauty</t>
        </is>
      </c>
      <c r="E4994" t="n">
        <v>21603.47</v>
      </c>
      <c r="F4994" t="n">
        <v>12170.19</v>
      </c>
      <c r="G4994" t="n">
        <v>23216.51</v>
      </c>
      <c r="H4994" t="n">
        <v>45</v>
      </c>
      <c r="I4994" t="n">
        <v>36</v>
      </c>
      <c r="J4994" t="n">
        <v>3</v>
      </c>
      <c r="K4994">
        <f>E4994-F4994</f>
        <v/>
      </c>
      <c r="L4994" s="10">
        <f>IFERROR(K4994/E4994,0)</f>
        <v/>
      </c>
      <c r="M4994">
        <f>YEAR(A4994)</f>
        <v/>
      </c>
      <c r="N4994">
        <f>"Q"&amp;ROUNDUP(MONTH(A4994)/3,0)</f>
        <v/>
      </c>
      <c r="O4994">
        <f>TEXT(A4994,"mmm")</f>
        <v/>
      </c>
    </row>
    <row r="4995">
      <c r="A4995" s="13" t="n">
        <v>45901</v>
      </c>
      <c r="B4995" t="inlineStr">
        <is>
          <t>North</t>
        </is>
      </c>
      <c r="C4995" t="inlineStr">
        <is>
          <t>Mobile App</t>
        </is>
      </c>
      <c r="D4995" t="inlineStr">
        <is>
          <t>Books</t>
        </is>
      </c>
      <c r="E4995" t="n">
        <v>17919.48</v>
      </c>
      <c r="F4995" t="n">
        <v>13205.91</v>
      </c>
      <c r="G4995" t="n">
        <v>19333.58</v>
      </c>
      <c r="H4995" t="n">
        <v>35</v>
      </c>
      <c r="I4995" t="n">
        <v>29</v>
      </c>
      <c r="J4995" t="n">
        <v>0</v>
      </c>
      <c r="K4995">
        <f>E4995-F4995</f>
        <v/>
      </c>
      <c r="L4995" s="10">
        <f>IFERROR(K4995/E4995,0)</f>
        <v/>
      </c>
      <c r="M4995">
        <f>YEAR(A4995)</f>
        <v/>
      </c>
      <c r="N4995">
        <f>"Q"&amp;ROUNDUP(MONTH(A4995)/3,0)</f>
        <v/>
      </c>
      <c r="O4995">
        <f>TEXT(A4995,"mmm")</f>
        <v/>
      </c>
    </row>
    <row r="4996">
      <c r="A4996" s="13" t="n">
        <v>45901</v>
      </c>
      <c r="B4996" t="inlineStr">
        <is>
          <t>North</t>
        </is>
      </c>
      <c r="C4996" t="inlineStr">
        <is>
          <t>Mobile App</t>
        </is>
      </c>
      <c r="D4996" t="inlineStr">
        <is>
          <t>Electronics</t>
        </is>
      </c>
      <c r="E4996" t="n">
        <v>810766.88</v>
      </c>
      <c r="F4996" t="n">
        <v>742087.2</v>
      </c>
      <c r="G4996" t="n">
        <v>881767.91</v>
      </c>
      <c r="H4996" t="n">
        <v>56</v>
      </c>
      <c r="I4996" t="n">
        <v>48</v>
      </c>
      <c r="J4996" t="n">
        <v>4</v>
      </c>
      <c r="K4996">
        <f>E4996-F4996</f>
        <v/>
      </c>
      <c r="L4996" s="10">
        <f>IFERROR(K4996/E4996,0)</f>
        <v/>
      </c>
      <c r="M4996">
        <f>YEAR(A4996)</f>
        <v/>
      </c>
      <c r="N4996">
        <f>"Q"&amp;ROUNDUP(MONTH(A4996)/3,0)</f>
        <v/>
      </c>
      <c r="O4996">
        <f>TEXT(A4996,"mmm")</f>
        <v/>
      </c>
    </row>
    <row r="4997">
      <c r="A4997" s="13" t="n">
        <v>45901</v>
      </c>
      <c r="B4997" t="inlineStr">
        <is>
          <t>North</t>
        </is>
      </c>
      <c r="C4997" t="inlineStr">
        <is>
          <t>Mobile App</t>
        </is>
      </c>
      <c r="D4997" t="inlineStr">
        <is>
          <t>Fashion</t>
        </is>
      </c>
      <c r="E4997" t="n">
        <v>146256.67</v>
      </c>
      <c r="F4997" t="n">
        <v>79214.87</v>
      </c>
      <c r="G4997" t="n">
        <v>157655.14</v>
      </c>
      <c r="H4997" t="n">
        <v>99</v>
      </c>
      <c r="I4997" t="n">
        <v>81</v>
      </c>
      <c r="J4997" t="n">
        <v>16</v>
      </c>
      <c r="K4997">
        <f>E4997-F4997</f>
        <v/>
      </c>
      <c r="L4997" s="10">
        <f>IFERROR(K4997/E4997,0)</f>
        <v/>
      </c>
      <c r="M4997">
        <f>YEAR(A4997)</f>
        <v/>
      </c>
      <c r="N4997">
        <f>"Q"&amp;ROUNDUP(MONTH(A4997)/3,0)</f>
        <v/>
      </c>
      <c r="O4997">
        <f>TEXT(A4997,"mmm")</f>
        <v/>
      </c>
    </row>
    <row r="4998">
      <c r="A4998" s="13" t="n">
        <v>45901</v>
      </c>
      <c r="B4998" t="inlineStr">
        <is>
          <t>North</t>
        </is>
      </c>
      <c r="C4998" t="inlineStr">
        <is>
          <t>Mobile App</t>
        </is>
      </c>
      <c r="D4998" t="inlineStr">
        <is>
          <t>Grocery</t>
        </is>
      </c>
      <c r="E4998" t="n">
        <v>40288.72</v>
      </c>
      <c r="F4998" t="n">
        <v>33585.24</v>
      </c>
      <c r="G4998" t="n">
        <v>43110.41</v>
      </c>
      <c r="H4998" t="n">
        <v>102</v>
      </c>
      <c r="I4998" t="n">
        <v>37</v>
      </c>
      <c r="J4998" t="n">
        <v>0</v>
      </c>
      <c r="K4998">
        <f>E4998-F4998</f>
        <v/>
      </c>
      <c r="L4998" s="10">
        <f>IFERROR(K4998/E4998,0)</f>
        <v/>
      </c>
      <c r="M4998">
        <f>YEAR(A4998)</f>
        <v/>
      </c>
      <c r="N4998">
        <f>"Q"&amp;ROUNDUP(MONTH(A4998)/3,0)</f>
        <v/>
      </c>
      <c r="O4998">
        <f>TEXT(A4998,"mmm")</f>
        <v/>
      </c>
    </row>
    <row r="4999">
      <c r="A4999" s="13" t="n">
        <v>45901</v>
      </c>
      <c r="B4999" t="inlineStr">
        <is>
          <t>North</t>
        </is>
      </c>
      <c r="C4999" t="inlineStr">
        <is>
          <t>Mobile App</t>
        </is>
      </c>
      <c r="D4999" t="inlineStr">
        <is>
          <t>Home &amp; Kitchen</t>
        </is>
      </c>
      <c r="E4999" t="n">
        <v>119636.35</v>
      </c>
      <c r="F4999" t="n">
        <v>81729.27</v>
      </c>
      <c r="G4999" t="n">
        <v>128245.24</v>
      </c>
      <c r="H4999" t="n">
        <v>50</v>
      </c>
      <c r="I4999" t="n">
        <v>37</v>
      </c>
      <c r="J4999" t="n">
        <v>2</v>
      </c>
      <c r="K4999">
        <f>E4999-F4999</f>
        <v/>
      </c>
      <c r="L4999" s="10">
        <f>IFERROR(K4999/E4999,0)</f>
        <v/>
      </c>
      <c r="M4999">
        <f>YEAR(A4999)</f>
        <v/>
      </c>
      <c r="N4999">
        <f>"Q"&amp;ROUNDUP(MONTH(A4999)/3,0)</f>
        <v/>
      </c>
      <c r="O4999">
        <f>TEXT(A4999,"mmm")</f>
        <v/>
      </c>
    </row>
    <row r="5000">
      <c r="A5000" s="13" t="n">
        <v>45901</v>
      </c>
      <c r="B5000" t="inlineStr">
        <is>
          <t>North</t>
        </is>
      </c>
      <c r="C5000" t="inlineStr">
        <is>
          <t>Mobile App</t>
        </is>
      </c>
      <c r="D5000" t="inlineStr">
        <is>
          <t>Sports</t>
        </is>
      </c>
      <c r="E5000" t="n">
        <v>40096.84</v>
      </c>
      <c r="F5000" t="n">
        <v>27021.86</v>
      </c>
      <c r="G5000" t="n">
        <v>43837.22</v>
      </c>
      <c r="H5000" t="n">
        <v>20</v>
      </c>
      <c r="I5000" t="n">
        <v>17</v>
      </c>
      <c r="J5000" t="n">
        <v>1</v>
      </c>
      <c r="K5000">
        <f>E5000-F5000</f>
        <v/>
      </c>
      <c r="L5000" s="10">
        <f>IFERROR(K5000/E5000,0)</f>
        <v/>
      </c>
      <c r="M5000">
        <f>YEAR(A5000)</f>
        <v/>
      </c>
      <c r="N5000">
        <f>"Q"&amp;ROUNDUP(MONTH(A5000)/3,0)</f>
        <v/>
      </c>
      <c r="O5000">
        <f>TEXT(A5000,"mmm")</f>
        <v/>
      </c>
    </row>
    <row r="5001">
      <c r="A5001" s="13" t="n">
        <v>45901</v>
      </c>
      <c r="B5001" t="inlineStr">
        <is>
          <t>North</t>
        </is>
      </c>
      <c r="C5001" t="inlineStr">
        <is>
          <t>Retail Store</t>
        </is>
      </c>
      <c r="D5001" t="inlineStr">
        <is>
          <t>Beauty</t>
        </is>
      </c>
      <c r="E5001" t="n">
        <v>18324.73</v>
      </c>
      <c r="F5001" t="n">
        <v>9604.08</v>
      </c>
      <c r="G5001" t="n">
        <v>18939.88</v>
      </c>
      <c r="H5001" t="n">
        <v>29</v>
      </c>
      <c r="I5001" t="n">
        <v>22</v>
      </c>
      <c r="J5001" t="n">
        <v>1</v>
      </c>
      <c r="K5001">
        <f>E5001-F5001</f>
        <v/>
      </c>
      <c r="L5001" s="10">
        <f>IFERROR(K5001/E5001,0)</f>
        <v/>
      </c>
      <c r="M5001">
        <f>YEAR(A5001)</f>
        <v/>
      </c>
      <c r="N5001">
        <f>"Q"&amp;ROUNDUP(MONTH(A5001)/3,0)</f>
        <v/>
      </c>
      <c r="O5001">
        <f>TEXT(A5001,"mmm")</f>
        <v/>
      </c>
    </row>
    <row r="5002">
      <c r="A5002" s="13" t="n">
        <v>45901</v>
      </c>
      <c r="B5002" t="inlineStr">
        <is>
          <t>North</t>
        </is>
      </c>
      <c r="C5002" t="inlineStr">
        <is>
          <t>Retail Store</t>
        </is>
      </c>
      <c r="D5002" t="inlineStr">
        <is>
          <t>Books</t>
        </is>
      </c>
      <c r="E5002" t="n">
        <v>4054.64</v>
      </c>
      <c r="F5002" t="n">
        <v>2794.61</v>
      </c>
      <c r="G5002" t="n">
        <v>4198.75</v>
      </c>
      <c r="H5002" t="n">
        <v>8</v>
      </c>
      <c r="I5002" t="n">
        <v>7</v>
      </c>
      <c r="J5002" t="n">
        <v>0</v>
      </c>
      <c r="K5002">
        <f>E5002-F5002</f>
        <v/>
      </c>
      <c r="L5002" s="10">
        <f>IFERROR(K5002/E5002,0)</f>
        <v/>
      </c>
      <c r="M5002">
        <f>YEAR(A5002)</f>
        <v/>
      </c>
      <c r="N5002">
        <f>"Q"&amp;ROUNDUP(MONTH(A5002)/3,0)</f>
        <v/>
      </c>
      <c r="O5002">
        <f>TEXT(A5002,"mmm")</f>
        <v/>
      </c>
    </row>
    <row r="5003">
      <c r="A5003" s="13" t="n">
        <v>45901</v>
      </c>
      <c r="B5003" t="inlineStr">
        <is>
          <t>North</t>
        </is>
      </c>
      <c r="C5003" t="inlineStr">
        <is>
          <t>Retail Store</t>
        </is>
      </c>
      <c r="D5003" t="inlineStr">
        <is>
          <t>Electronics</t>
        </is>
      </c>
      <c r="E5003" t="n">
        <v>195058.07</v>
      </c>
      <c r="F5003" t="n">
        <v>167425.63</v>
      </c>
      <c r="G5003" t="n">
        <v>202255.95</v>
      </c>
      <c r="H5003" t="n">
        <v>23</v>
      </c>
      <c r="I5003" t="n">
        <v>18</v>
      </c>
      <c r="J5003" t="n">
        <v>1</v>
      </c>
      <c r="K5003">
        <f>E5003-F5003</f>
        <v/>
      </c>
      <c r="L5003" s="10">
        <f>IFERROR(K5003/E5003,0)</f>
        <v/>
      </c>
      <c r="M5003">
        <f>YEAR(A5003)</f>
        <v/>
      </c>
      <c r="N5003">
        <f>"Q"&amp;ROUNDUP(MONTH(A5003)/3,0)</f>
        <v/>
      </c>
      <c r="O5003">
        <f>TEXT(A5003,"mmm")</f>
        <v/>
      </c>
    </row>
    <row r="5004">
      <c r="A5004" s="13" t="n">
        <v>45901</v>
      </c>
      <c r="B5004" t="inlineStr">
        <is>
          <t>North</t>
        </is>
      </c>
      <c r="C5004" t="inlineStr">
        <is>
          <t>Retail Store</t>
        </is>
      </c>
      <c r="D5004" t="inlineStr">
        <is>
          <t>Fashion</t>
        </is>
      </c>
      <c r="E5004" t="n">
        <v>57626.51</v>
      </c>
      <c r="F5004" t="n">
        <v>29275.01</v>
      </c>
      <c r="G5004" t="n">
        <v>59650.24</v>
      </c>
      <c r="H5004" t="n">
        <v>40</v>
      </c>
      <c r="I5004" t="n">
        <v>32</v>
      </c>
      <c r="J5004" t="n">
        <v>1</v>
      </c>
      <c r="K5004">
        <f>E5004-F5004</f>
        <v/>
      </c>
      <c r="L5004" s="10">
        <f>IFERROR(K5004/E5004,0)</f>
        <v/>
      </c>
      <c r="M5004">
        <f>YEAR(A5004)</f>
        <v/>
      </c>
      <c r="N5004">
        <f>"Q"&amp;ROUNDUP(MONTH(A5004)/3,0)</f>
        <v/>
      </c>
      <c r="O5004">
        <f>TEXT(A5004,"mmm")</f>
        <v/>
      </c>
    </row>
    <row r="5005">
      <c r="A5005" s="13" t="n">
        <v>45901</v>
      </c>
      <c r="B5005" t="inlineStr">
        <is>
          <t>North</t>
        </is>
      </c>
      <c r="C5005" t="inlineStr">
        <is>
          <t>Retail Store</t>
        </is>
      </c>
      <c r="D5005" t="inlineStr">
        <is>
          <t>Grocery</t>
        </is>
      </c>
      <c r="E5005" t="n">
        <v>20692.62</v>
      </c>
      <c r="F5005" t="n">
        <v>17227.46</v>
      </c>
      <c r="G5005" t="n">
        <v>21868.83</v>
      </c>
      <c r="H5005" t="n">
        <v>51</v>
      </c>
      <c r="I5005" t="n">
        <v>16</v>
      </c>
      <c r="J5005" t="n">
        <v>0</v>
      </c>
      <c r="K5005">
        <f>E5005-F5005</f>
        <v/>
      </c>
      <c r="L5005" s="10">
        <f>IFERROR(K5005/E5005,0)</f>
        <v/>
      </c>
      <c r="M5005">
        <f>YEAR(A5005)</f>
        <v/>
      </c>
      <c r="N5005">
        <f>"Q"&amp;ROUNDUP(MONTH(A5005)/3,0)</f>
        <v/>
      </c>
      <c r="O5005">
        <f>TEXT(A5005,"mmm")</f>
        <v/>
      </c>
    </row>
    <row r="5006">
      <c r="A5006" s="13" t="n">
        <v>45901</v>
      </c>
      <c r="B5006" t="inlineStr">
        <is>
          <t>North</t>
        </is>
      </c>
      <c r="C5006" t="inlineStr">
        <is>
          <t>Retail Store</t>
        </is>
      </c>
      <c r="D5006" t="inlineStr">
        <is>
          <t>Home &amp; Kitchen</t>
        </is>
      </c>
      <c r="E5006" t="n">
        <v>54724.46</v>
      </c>
      <c r="F5006" t="n">
        <v>35494.04</v>
      </c>
      <c r="G5006" t="n">
        <v>56401.06</v>
      </c>
      <c r="H5006" t="n">
        <v>24</v>
      </c>
      <c r="I5006" t="n">
        <v>20</v>
      </c>
      <c r="J5006" t="n">
        <v>0</v>
      </c>
      <c r="K5006">
        <f>E5006-F5006</f>
        <v/>
      </c>
      <c r="L5006" s="10">
        <f>IFERROR(K5006/E5006,0)</f>
        <v/>
      </c>
      <c r="M5006">
        <f>YEAR(A5006)</f>
        <v/>
      </c>
      <c r="N5006">
        <f>"Q"&amp;ROUNDUP(MONTH(A5006)/3,0)</f>
        <v/>
      </c>
      <c r="O5006">
        <f>TEXT(A5006,"mmm")</f>
        <v/>
      </c>
    </row>
    <row r="5007">
      <c r="A5007" s="13" t="n">
        <v>45901</v>
      </c>
      <c r="B5007" t="inlineStr">
        <is>
          <t>North</t>
        </is>
      </c>
      <c r="C5007" t="inlineStr">
        <is>
          <t>Retail Store</t>
        </is>
      </c>
      <c r="D5007" t="inlineStr">
        <is>
          <t>Sports</t>
        </is>
      </c>
      <c r="E5007" t="n">
        <v>17994.74</v>
      </c>
      <c r="F5007" t="n">
        <v>11729.78</v>
      </c>
      <c r="G5007" t="n">
        <v>18480.21</v>
      </c>
      <c r="H5007" t="n">
        <v>4</v>
      </c>
      <c r="I5007" t="n">
        <v>4</v>
      </c>
      <c r="J5007" t="n">
        <v>0</v>
      </c>
      <c r="K5007">
        <f>E5007-F5007</f>
        <v/>
      </c>
      <c r="L5007" s="10">
        <f>IFERROR(K5007/E5007,0)</f>
        <v/>
      </c>
      <c r="M5007">
        <f>YEAR(A5007)</f>
        <v/>
      </c>
      <c r="N5007">
        <f>"Q"&amp;ROUNDUP(MONTH(A5007)/3,0)</f>
        <v/>
      </c>
      <c r="O5007">
        <f>TEXT(A5007,"mmm")</f>
        <v/>
      </c>
    </row>
    <row r="5008">
      <c r="A5008" s="13" t="n">
        <v>45901</v>
      </c>
      <c r="B5008" t="inlineStr">
        <is>
          <t>North</t>
        </is>
      </c>
      <c r="C5008" t="inlineStr">
        <is>
          <t>Unknown</t>
        </is>
      </c>
      <c r="D5008" t="inlineStr">
        <is>
          <t>Electronics</t>
        </is>
      </c>
      <c r="E5008" t="n">
        <v>5645.46</v>
      </c>
      <c r="F5008" t="n">
        <v>4552.07</v>
      </c>
      <c r="G5008" t="n">
        <v>5718.42</v>
      </c>
      <c r="H5008" t="n">
        <v>3</v>
      </c>
      <c r="I5008" t="n">
        <v>2</v>
      </c>
      <c r="J5008" t="n">
        <v>0</v>
      </c>
      <c r="K5008">
        <f>E5008-F5008</f>
        <v/>
      </c>
      <c r="L5008" s="10">
        <f>IFERROR(K5008/E5008,0)</f>
        <v/>
      </c>
      <c r="M5008">
        <f>YEAR(A5008)</f>
        <v/>
      </c>
      <c r="N5008">
        <f>"Q"&amp;ROUNDUP(MONTH(A5008)/3,0)</f>
        <v/>
      </c>
      <c r="O5008">
        <f>TEXT(A5008,"mmm")</f>
        <v/>
      </c>
    </row>
    <row r="5009">
      <c r="A5009" s="13" t="n">
        <v>45901</v>
      </c>
      <c r="B5009" t="inlineStr">
        <is>
          <t>North</t>
        </is>
      </c>
      <c r="C5009" t="inlineStr">
        <is>
          <t>Unknown</t>
        </is>
      </c>
      <c r="D5009" t="inlineStr">
        <is>
          <t>Fashion</t>
        </is>
      </c>
      <c r="E5009" t="n">
        <v>1529.98</v>
      </c>
      <c r="F5009" t="n">
        <v>724.34</v>
      </c>
      <c r="G5009" t="n">
        <v>1610.5</v>
      </c>
      <c r="H5009" t="n">
        <v>1</v>
      </c>
      <c r="I5009" t="n">
        <v>1</v>
      </c>
      <c r="J5009" t="n">
        <v>0</v>
      </c>
      <c r="K5009">
        <f>E5009-F5009</f>
        <v/>
      </c>
      <c r="L5009" s="10">
        <f>IFERROR(K5009/E5009,0)</f>
        <v/>
      </c>
      <c r="M5009">
        <f>YEAR(A5009)</f>
        <v/>
      </c>
      <c r="N5009">
        <f>"Q"&amp;ROUNDUP(MONTH(A5009)/3,0)</f>
        <v/>
      </c>
      <c r="O5009">
        <f>TEXT(A5009,"mmm")</f>
        <v/>
      </c>
    </row>
    <row r="5010">
      <c r="A5010" s="13" t="n">
        <v>45901</v>
      </c>
      <c r="B5010" t="inlineStr">
        <is>
          <t>North</t>
        </is>
      </c>
      <c r="C5010" t="inlineStr">
        <is>
          <t>Unknown</t>
        </is>
      </c>
      <c r="D5010" t="inlineStr">
        <is>
          <t>Grocery</t>
        </is>
      </c>
      <c r="E5010" t="n">
        <v>1765.39</v>
      </c>
      <c r="F5010" t="n">
        <v>1435.98</v>
      </c>
      <c r="G5010" t="n">
        <v>1832.22</v>
      </c>
      <c r="H5010" t="n">
        <v>6</v>
      </c>
      <c r="I5010" t="n">
        <v>2</v>
      </c>
      <c r="J5010" t="n">
        <v>0</v>
      </c>
      <c r="K5010">
        <f>E5010-F5010</f>
        <v/>
      </c>
      <c r="L5010" s="10">
        <f>IFERROR(K5010/E5010,0)</f>
        <v/>
      </c>
      <c r="M5010">
        <f>YEAR(A5010)</f>
        <v/>
      </c>
      <c r="N5010">
        <f>"Q"&amp;ROUNDUP(MONTH(A5010)/3,0)</f>
        <v/>
      </c>
      <c r="O5010">
        <f>TEXT(A5010,"mmm")</f>
        <v/>
      </c>
    </row>
    <row r="5011">
      <c r="A5011" s="13" t="n">
        <v>45901</v>
      </c>
      <c r="B5011" t="inlineStr">
        <is>
          <t>North</t>
        </is>
      </c>
      <c r="C5011" t="inlineStr">
        <is>
          <t>Unknown</t>
        </is>
      </c>
      <c r="D5011" t="inlineStr">
        <is>
          <t>Sports</t>
        </is>
      </c>
      <c r="E5011" t="n">
        <v>1516.62</v>
      </c>
      <c r="F5011" t="n">
        <v>998.74</v>
      </c>
      <c r="G5011" t="n">
        <v>1685.14</v>
      </c>
      <c r="H5011" t="n">
        <v>2</v>
      </c>
      <c r="I5011" t="n">
        <v>1</v>
      </c>
      <c r="J5011" t="n">
        <v>0</v>
      </c>
      <c r="K5011">
        <f>E5011-F5011</f>
        <v/>
      </c>
      <c r="L5011" s="10">
        <f>IFERROR(K5011/E5011,0)</f>
        <v/>
      </c>
      <c r="M5011">
        <f>YEAR(A5011)</f>
        <v/>
      </c>
      <c r="N5011">
        <f>"Q"&amp;ROUNDUP(MONTH(A5011)/3,0)</f>
        <v/>
      </c>
      <c r="O5011">
        <f>TEXT(A5011,"mmm")</f>
        <v/>
      </c>
    </row>
    <row r="5012">
      <c r="A5012" s="13" t="n">
        <v>45901</v>
      </c>
      <c r="B5012" t="inlineStr">
        <is>
          <t>North</t>
        </is>
      </c>
      <c r="C5012" t="inlineStr">
        <is>
          <t>Website</t>
        </is>
      </c>
      <c r="D5012" t="inlineStr">
        <is>
          <t>Beauty</t>
        </is>
      </c>
      <c r="E5012" t="n">
        <v>13769.02</v>
      </c>
      <c r="F5012" t="n">
        <v>7391.98</v>
      </c>
      <c r="G5012" t="n">
        <v>14229.54</v>
      </c>
      <c r="H5012" t="n">
        <v>24</v>
      </c>
      <c r="I5012" t="n">
        <v>21</v>
      </c>
      <c r="J5012" t="n">
        <v>0</v>
      </c>
      <c r="K5012">
        <f>E5012-F5012</f>
        <v/>
      </c>
      <c r="L5012" s="10">
        <f>IFERROR(K5012/E5012,0)</f>
        <v/>
      </c>
      <c r="M5012">
        <f>YEAR(A5012)</f>
        <v/>
      </c>
      <c r="N5012">
        <f>"Q"&amp;ROUNDUP(MONTH(A5012)/3,0)</f>
        <v/>
      </c>
      <c r="O5012">
        <f>TEXT(A5012,"mmm")</f>
        <v/>
      </c>
    </row>
    <row r="5013">
      <c r="A5013" s="13" t="n">
        <v>45901</v>
      </c>
      <c r="B5013" t="inlineStr">
        <is>
          <t>North</t>
        </is>
      </c>
      <c r="C5013" t="inlineStr">
        <is>
          <t>Website</t>
        </is>
      </c>
      <c r="D5013" t="inlineStr">
        <is>
          <t>Books</t>
        </is>
      </c>
      <c r="E5013" t="n">
        <v>8528.41</v>
      </c>
      <c r="F5013" t="n">
        <v>6223.34</v>
      </c>
      <c r="G5013" t="n">
        <v>9169.790000000001</v>
      </c>
      <c r="H5013" t="n">
        <v>22</v>
      </c>
      <c r="I5013" t="n">
        <v>18</v>
      </c>
      <c r="J5013" t="n">
        <v>1</v>
      </c>
      <c r="K5013">
        <f>E5013-F5013</f>
        <v/>
      </c>
      <c r="L5013" s="10">
        <f>IFERROR(K5013/E5013,0)</f>
        <v/>
      </c>
      <c r="M5013">
        <f>YEAR(A5013)</f>
        <v/>
      </c>
      <c r="N5013">
        <f>"Q"&amp;ROUNDUP(MONTH(A5013)/3,0)</f>
        <v/>
      </c>
      <c r="O5013">
        <f>TEXT(A5013,"mmm")</f>
        <v/>
      </c>
    </row>
    <row r="5014">
      <c r="A5014" s="13" t="n">
        <v>45901</v>
      </c>
      <c r="B5014" t="inlineStr">
        <is>
          <t>North</t>
        </is>
      </c>
      <c r="C5014" t="inlineStr">
        <is>
          <t>Website</t>
        </is>
      </c>
      <c r="D5014" t="inlineStr">
        <is>
          <t>Electronics</t>
        </is>
      </c>
      <c r="E5014" t="n">
        <v>644129.51</v>
      </c>
      <c r="F5014" t="n">
        <v>568108.39</v>
      </c>
      <c r="G5014" t="n">
        <v>675235.29</v>
      </c>
      <c r="H5014" t="n">
        <v>47</v>
      </c>
      <c r="I5014" t="n">
        <v>36</v>
      </c>
      <c r="J5014" t="n">
        <v>9</v>
      </c>
      <c r="K5014">
        <f>E5014-F5014</f>
        <v/>
      </c>
      <c r="L5014" s="10">
        <f>IFERROR(K5014/E5014,0)</f>
        <v/>
      </c>
      <c r="M5014">
        <f>YEAR(A5014)</f>
        <v/>
      </c>
      <c r="N5014">
        <f>"Q"&amp;ROUNDUP(MONTH(A5014)/3,0)</f>
        <v/>
      </c>
      <c r="O5014">
        <f>TEXT(A5014,"mmm")</f>
        <v/>
      </c>
    </row>
    <row r="5015">
      <c r="A5015" s="13" t="n">
        <v>45901</v>
      </c>
      <c r="B5015" t="inlineStr">
        <is>
          <t>North</t>
        </is>
      </c>
      <c r="C5015" t="inlineStr">
        <is>
          <t>Website</t>
        </is>
      </c>
      <c r="D5015" t="inlineStr">
        <is>
          <t>Fashion</t>
        </is>
      </c>
      <c r="E5015" t="n">
        <v>96691.77</v>
      </c>
      <c r="F5015" t="n">
        <v>51173.19</v>
      </c>
      <c r="G5015" t="n">
        <v>103941.72</v>
      </c>
      <c r="H5015" t="n">
        <v>60</v>
      </c>
      <c r="I5015" t="n">
        <v>46</v>
      </c>
      <c r="J5015" t="n">
        <v>8</v>
      </c>
      <c r="K5015">
        <f>E5015-F5015</f>
        <v/>
      </c>
      <c r="L5015" s="10">
        <f>IFERROR(K5015/E5015,0)</f>
        <v/>
      </c>
      <c r="M5015">
        <f>YEAR(A5015)</f>
        <v/>
      </c>
      <c r="N5015">
        <f>"Q"&amp;ROUNDUP(MONTH(A5015)/3,0)</f>
        <v/>
      </c>
      <c r="O5015">
        <f>TEXT(A5015,"mmm")</f>
        <v/>
      </c>
    </row>
    <row r="5016">
      <c r="A5016" s="13" t="n">
        <v>45901</v>
      </c>
      <c r="B5016" t="inlineStr">
        <is>
          <t>North</t>
        </is>
      </c>
      <c r="C5016" t="inlineStr">
        <is>
          <t>Website</t>
        </is>
      </c>
      <c r="D5016" t="inlineStr">
        <is>
          <t>Grocery</t>
        </is>
      </c>
      <c r="E5016" t="n">
        <v>34248.31</v>
      </c>
      <c r="F5016" t="n">
        <v>28117.89</v>
      </c>
      <c r="G5016" t="n">
        <v>36220.6</v>
      </c>
      <c r="H5016" t="n">
        <v>72</v>
      </c>
      <c r="I5016" t="n">
        <v>25</v>
      </c>
      <c r="J5016" t="n">
        <v>0</v>
      </c>
      <c r="K5016">
        <f>E5016-F5016</f>
        <v/>
      </c>
      <c r="L5016" s="10">
        <f>IFERROR(K5016/E5016,0)</f>
        <v/>
      </c>
      <c r="M5016">
        <f>YEAR(A5016)</f>
        <v/>
      </c>
      <c r="N5016">
        <f>"Q"&amp;ROUNDUP(MONTH(A5016)/3,0)</f>
        <v/>
      </c>
      <c r="O5016">
        <f>TEXT(A5016,"mmm")</f>
        <v/>
      </c>
    </row>
    <row r="5017">
      <c r="A5017" s="13" t="n">
        <v>45901</v>
      </c>
      <c r="B5017" t="inlineStr">
        <is>
          <t>North</t>
        </is>
      </c>
      <c r="C5017" t="inlineStr">
        <is>
          <t>Website</t>
        </is>
      </c>
      <c r="D5017" t="inlineStr">
        <is>
          <t>Home &amp; Kitchen</t>
        </is>
      </c>
      <c r="E5017" t="n">
        <v>82296.35000000001</v>
      </c>
      <c r="F5017" t="n">
        <v>54258.62</v>
      </c>
      <c r="G5017" t="n">
        <v>88249.88</v>
      </c>
      <c r="H5017" t="n">
        <v>38</v>
      </c>
      <c r="I5017" t="n">
        <v>35</v>
      </c>
      <c r="J5017" t="n">
        <v>5</v>
      </c>
      <c r="K5017">
        <f>E5017-F5017</f>
        <v/>
      </c>
      <c r="L5017" s="10">
        <f>IFERROR(K5017/E5017,0)</f>
        <v/>
      </c>
      <c r="M5017">
        <f>YEAR(A5017)</f>
        <v/>
      </c>
      <c r="N5017">
        <f>"Q"&amp;ROUNDUP(MONTH(A5017)/3,0)</f>
        <v/>
      </c>
      <c r="O5017">
        <f>TEXT(A5017,"mmm")</f>
        <v/>
      </c>
    </row>
    <row r="5018">
      <c r="A5018" s="13" t="n">
        <v>45901</v>
      </c>
      <c r="B5018" t="inlineStr">
        <is>
          <t>North</t>
        </is>
      </c>
      <c r="C5018" t="inlineStr">
        <is>
          <t>Website</t>
        </is>
      </c>
      <c r="D5018" t="inlineStr">
        <is>
          <t>Sports</t>
        </is>
      </c>
      <c r="E5018" t="n">
        <v>27160.59</v>
      </c>
      <c r="F5018" t="n">
        <v>18030.08</v>
      </c>
      <c r="G5018" t="n">
        <v>29807.8</v>
      </c>
      <c r="H5018" t="n">
        <v>11</v>
      </c>
      <c r="I5018" t="n">
        <v>9</v>
      </c>
      <c r="J5018" t="n">
        <v>0</v>
      </c>
      <c r="K5018">
        <f>E5018-F5018</f>
        <v/>
      </c>
      <c r="L5018" s="10">
        <f>IFERROR(K5018/E5018,0)</f>
        <v/>
      </c>
      <c r="M5018">
        <f>YEAR(A5018)</f>
        <v/>
      </c>
      <c r="N5018">
        <f>"Q"&amp;ROUNDUP(MONTH(A5018)/3,0)</f>
        <v/>
      </c>
      <c r="O5018">
        <f>TEXT(A5018,"mmm")</f>
        <v/>
      </c>
    </row>
    <row r="5019">
      <c r="A5019" s="13" t="n">
        <v>45901</v>
      </c>
      <c r="B5019" t="inlineStr">
        <is>
          <t>South</t>
        </is>
      </c>
      <c r="C5019" t="inlineStr">
        <is>
          <t>Marketplace</t>
        </is>
      </c>
      <c r="D5019" t="inlineStr">
        <is>
          <t>Beauty</t>
        </is>
      </c>
      <c r="E5019" t="n">
        <v>23483.02</v>
      </c>
      <c r="F5019" t="n">
        <v>13598.44</v>
      </c>
      <c r="G5019" t="n">
        <v>26405.1</v>
      </c>
      <c r="H5019" t="n">
        <v>47</v>
      </c>
      <c r="I5019" t="n">
        <v>35</v>
      </c>
      <c r="J5019" t="n">
        <v>1</v>
      </c>
      <c r="K5019">
        <f>E5019-F5019</f>
        <v/>
      </c>
      <c r="L5019" s="10">
        <f>IFERROR(K5019/E5019,0)</f>
        <v/>
      </c>
      <c r="M5019">
        <f>YEAR(A5019)</f>
        <v/>
      </c>
      <c r="N5019">
        <f>"Q"&amp;ROUNDUP(MONTH(A5019)/3,0)</f>
        <v/>
      </c>
      <c r="O5019">
        <f>TEXT(A5019,"mmm")</f>
        <v/>
      </c>
    </row>
    <row r="5020">
      <c r="A5020" s="13" t="n">
        <v>45901</v>
      </c>
      <c r="B5020" t="inlineStr">
        <is>
          <t>South</t>
        </is>
      </c>
      <c r="C5020" t="inlineStr">
        <is>
          <t>Marketplace</t>
        </is>
      </c>
      <c r="D5020" t="inlineStr">
        <is>
          <t>Books</t>
        </is>
      </c>
      <c r="E5020" t="n">
        <v>15719.22</v>
      </c>
      <c r="F5020" t="n">
        <v>11445.85</v>
      </c>
      <c r="G5020" t="n">
        <v>17314.21</v>
      </c>
      <c r="H5020" t="n">
        <v>32</v>
      </c>
      <c r="I5020" t="n">
        <v>26</v>
      </c>
      <c r="J5020" t="n">
        <v>4</v>
      </c>
      <c r="K5020">
        <f>E5020-F5020</f>
        <v/>
      </c>
      <c r="L5020" s="10">
        <f>IFERROR(K5020/E5020,0)</f>
        <v/>
      </c>
      <c r="M5020">
        <f>YEAR(A5020)</f>
        <v/>
      </c>
      <c r="N5020">
        <f>"Q"&amp;ROUNDUP(MONTH(A5020)/3,0)</f>
        <v/>
      </c>
      <c r="O5020">
        <f>TEXT(A5020,"mmm")</f>
        <v/>
      </c>
    </row>
    <row r="5021">
      <c r="A5021" s="13" t="n">
        <v>45901</v>
      </c>
      <c r="B5021" t="inlineStr">
        <is>
          <t>South</t>
        </is>
      </c>
      <c r="C5021" t="inlineStr">
        <is>
          <t>Marketplace</t>
        </is>
      </c>
      <c r="D5021" t="inlineStr">
        <is>
          <t>Electronics</t>
        </is>
      </c>
      <c r="E5021" t="n">
        <v>636632.39</v>
      </c>
      <c r="F5021" t="n">
        <v>588397.75</v>
      </c>
      <c r="G5021" t="n">
        <v>703049.76</v>
      </c>
      <c r="H5021" t="n">
        <v>51</v>
      </c>
      <c r="I5021" t="n">
        <v>44</v>
      </c>
      <c r="J5021" t="n">
        <v>4</v>
      </c>
      <c r="K5021">
        <f>E5021-F5021</f>
        <v/>
      </c>
      <c r="L5021" s="10">
        <f>IFERROR(K5021/E5021,0)</f>
        <v/>
      </c>
      <c r="M5021">
        <f>YEAR(A5021)</f>
        <v/>
      </c>
      <c r="N5021">
        <f>"Q"&amp;ROUNDUP(MONTH(A5021)/3,0)</f>
        <v/>
      </c>
      <c r="O5021">
        <f>TEXT(A5021,"mmm")</f>
        <v/>
      </c>
    </row>
    <row r="5022">
      <c r="A5022" s="13" t="n">
        <v>45901</v>
      </c>
      <c r="B5022" t="inlineStr">
        <is>
          <t>South</t>
        </is>
      </c>
      <c r="C5022" t="inlineStr">
        <is>
          <t>Marketplace</t>
        </is>
      </c>
      <c r="D5022" t="inlineStr">
        <is>
          <t>Fashion</t>
        </is>
      </c>
      <c r="E5022" t="n">
        <v>128128.08</v>
      </c>
      <c r="F5022" t="n">
        <v>72397.38</v>
      </c>
      <c r="G5022" t="n">
        <v>143501.27</v>
      </c>
      <c r="H5022" t="n">
        <v>85</v>
      </c>
      <c r="I5022" t="n">
        <v>62</v>
      </c>
      <c r="J5022" t="n">
        <v>15</v>
      </c>
      <c r="K5022">
        <f>E5022-F5022</f>
        <v/>
      </c>
      <c r="L5022" s="10">
        <f>IFERROR(K5022/E5022,0)</f>
        <v/>
      </c>
      <c r="M5022">
        <f>YEAR(A5022)</f>
        <v/>
      </c>
      <c r="N5022">
        <f>"Q"&amp;ROUNDUP(MONTH(A5022)/3,0)</f>
        <v/>
      </c>
      <c r="O5022">
        <f>TEXT(A5022,"mmm")</f>
        <v/>
      </c>
    </row>
    <row r="5023">
      <c r="A5023" s="13" t="n">
        <v>45901</v>
      </c>
      <c r="B5023" t="inlineStr">
        <is>
          <t>South</t>
        </is>
      </c>
      <c r="C5023" t="inlineStr">
        <is>
          <t>Marketplace</t>
        </is>
      </c>
      <c r="D5023" t="inlineStr">
        <is>
          <t>Grocery</t>
        </is>
      </c>
      <c r="E5023" t="n">
        <v>40512.55</v>
      </c>
      <c r="F5023" t="n">
        <v>34944.74</v>
      </c>
      <c r="G5023" t="n">
        <v>44992.36</v>
      </c>
      <c r="H5023" t="n">
        <v>112</v>
      </c>
      <c r="I5023" t="n">
        <v>42</v>
      </c>
      <c r="J5023" t="n">
        <v>0</v>
      </c>
      <c r="K5023">
        <f>E5023-F5023</f>
        <v/>
      </c>
      <c r="L5023" s="10">
        <f>IFERROR(K5023/E5023,0)</f>
        <v/>
      </c>
      <c r="M5023">
        <f>YEAR(A5023)</f>
        <v/>
      </c>
      <c r="N5023">
        <f>"Q"&amp;ROUNDUP(MONTH(A5023)/3,0)</f>
        <v/>
      </c>
      <c r="O5023">
        <f>TEXT(A5023,"mmm")</f>
        <v/>
      </c>
    </row>
    <row r="5024">
      <c r="A5024" s="13" t="n">
        <v>45901</v>
      </c>
      <c r="B5024" t="inlineStr">
        <is>
          <t>South</t>
        </is>
      </c>
      <c r="C5024" t="inlineStr">
        <is>
          <t>Marketplace</t>
        </is>
      </c>
      <c r="D5024" t="inlineStr">
        <is>
          <t>Home &amp; Kitchen</t>
        </is>
      </c>
      <c r="E5024" t="n">
        <v>101290.69</v>
      </c>
      <c r="F5024" t="n">
        <v>69007.53</v>
      </c>
      <c r="G5024" t="n">
        <v>111624.3</v>
      </c>
      <c r="H5024" t="n">
        <v>47</v>
      </c>
      <c r="I5024" t="n">
        <v>38</v>
      </c>
      <c r="J5024" t="n">
        <v>5</v>
      </c>
      <c r="K5024">
        <f>E5024-F5024</f>
        <v/>
      </c>
      <c r="L5024" s="10">
        <f>IFERROR(K5024/E5024,0)</f>
        <v/>
      </c>
      <c r="M5024">
        <f>YEAR(A5024)</f>
        <v/>
      </c>
      <c r="N5024">
        <f>"Q"&amp;ROUNDUP(MONTH(A5024)/3,0)</f>
        <v/>
      </c>
      <c r="O5024">
        <f>TEXT(A5024,"mmm")</f>
        <v/>
      </c>
    </row>
    <row r="5025">
      <c r="A5025" s="13" t="n">
        <v>45901</v>
      </c>
      <c r="B5025" t="inlineStr">
        <is>
          <t>South</t>
        </is>
      </c>
      <c r="C5025" t="inlineStr">
        <is>
          <t>Marketplace</t>
        </is>
      </c>
      <c r="D5025" t="inlineStr">
        <is>
          <t>Sports</t>
        </is>
      </c>
      <c r="E5025" t="n">
        <v>36406.48</v>
      </c>
      <c r="F5025" t="n">
        <v>26824.31</v>
      </c>
      <c r="G5025" t="n">
        <v>41578.84</v>
      </c>
      <c r="H5025" t="n">
        <v>18</v>
      </c>
      <c r="I5025" t="n">
        <v>15</v>
      </c>
      <c r="J5025" t="n">
        <v>2</v>
      </c>
      <c r="K5025">
        <f>E5025-F5025</f>
        <v/>
      </c>
      <c r="L5025" s="10">
        <f>IFERROR(K5025/E5025,0)</f>
        <v/>
      </c>
      <c r="M5025">
        <f>YEAR(A5025)</f>
        <v/>
      </c>
      <c r="N5025">
        <f>"Q"&amp;ROUNDUP(MONTH(A5025)/3,0)</f>
        <v/>
      </c>
      <c r="O5025">
        <f>TEXT(A5025,"mmm")</f>
        <v/>
      </c>
    </row>
    <row r="5026">
      <c r="A5026" s="13" t="n">
        <v>45901</v>
      </c>
      <c r="B5026" t="inlineStr">
        <is>
          <t>South</t>
        </is>
      </c>
      <c r="C5026" t="inlineStr">
        <is>
          <t>Mobile App</t>
        </is>
      </c>
      <c r="D5026" t="inlineStr">
        <is>
          <t>Beauty</t>
        </is>
      </c>
      <c r="E5026" t="n">
        <v>41895.03</v>
      </c>
      <c r="F5026" t="n">
        <v>23403.25</v>
      </c>
      <c r="G5026" t="n">
        <v>45433.65</v>
      </c>
      <c r="H5026" t="n">
        <v>54</v>
      </c>
      <c r="I5026" t="n">
        <v>43</v>
      </c>
      <c r="J5026" t="n">
        <v>1</v>
      </c>
      <c r="K5026">
        <f>E5026-F5026</f>
        <v/>
      </c>
      <c r="L5026" s="10">
        <f>IFERROR(K5026/E5026,0)</f>
        <v/>
      </c>
      <c r="M5026">
        <f>YEAR(A5026)</f>
        <v/>
      </c>
      <c r="N5026">
        <f>"Q"&amp;ROUNDUP(MONTH(A5026)/3,0)</f>
        <v/>
      </c>
      <c r="O5026">
        <f>TEXT(A5026,"mmm")</f>
        <v/>
      </c>
    </row>
    <row r="5027">
      <c r="A5027" s="13" t="n">
        <v>45901</v>
      </c>
      <c r="B5027" t="inlineStr">
        <is>
          <t>South</t>
        </is>
      </c>
      <c r="C5027" t="inlineStr">
        <is>
          <t>Mobile App</t>
        </is>
      </c>
      <c r="D5027" t="inlineStr">
        <is>
          <t>Books</t>
        </is>
      </c>
      <c r="E5027" t="n">
        <v>9838.18</v>
      </c>
      <c r="F5027" t="n">
        <v>7352.1</v>
      </c>
      <c r="G5027" t="n">
        <v>10825.73</v>
      </c>
      <c r="H5027" t="n">
        <v>21</v>
      </c>
      <c r="I5027" t="n">
        <v>19</v>
      </c>
      <c r="J5027" t="n">
        <v>0</v>
      </c>
      <c r="K5027">
        <f>E5027-F5027</f>
        <v/>
      </c>
      <c r="L5027" s="10">
        <f>IFERROR(K5027/E5027,0)</f>
        <v/>
      </c>
      <c r="M5027">
        <f>YEAR(A5027)</f>
        <v/>
      </c>
      <c r="N5027">
        <f>"Q"&amp;ROUNDUP(MONTH(A5027)/3,0)</f>
        <v/>
      </c>
      <c r="O5027">
        <f>TEXT(A5027,"mmm")</f>
        <v/>
      </c>
    </row>
    <row r="5028">
      <c r="A5028" s="13" t="n">
        <v>45901</v>
      </c>
      <c r="B5028" t="inlineStr">
        <is>
          <t>South</t>
        </is>
      </c>
      <c r="C5028" t="inlineStr">
        <is>
          <t>Mobile App</t>
        </is>
      </c>
      <c r="D5028" t="inlineStr">
        <is>
          <t>Electronics</t>
        </is>
      </c>
      <c r="E5028" t="n">
        <v>748971.87</v>
      </c>
      <c r="F5028" t="n">
        <v>683460.09</v>
      </c>
      <c r="G5028" t="n">
        <v>819111.9</v>
      </c>
      <c r="H5028" t="n">
        <v>55</v>
      </c>
      <c r="I5028" t="n">
        <v>47</v>
      </c>
      <c r="J5028" t="n">
        <v>2</v>
      </c>
      <c r="K5028">
        <f>E5028-F5028</f>
        <v/>
      </c>
      <c r="L5028" s="10">
        <f>IFERROR(K5028/E5028,0)</f>
        <v/>
      </c>
      <c r="M5028">
        <f>YEAR(A5028)</f>
        <v/>
      </c>
      <c r="N5028">
        <f>"Q"&amp;ROUNDUP(MONTH(A5028)/3,0)</f>
        <v/>
      </c>
      <c r="O5028">
        <f>TEXT(A5028,"mmm")</f>
        <v/>
      </c>
    </row>
    <row r="5029">
      <c r="A5029" s="13" t="n">
        <v>45901</v>
      </c>
      <c r="B5029" t="inlineStr">
        <is>
          <t>South</t>
        </is>
      </c>
      <c r="C5029" t="inlineStr">
        <is>
          <t>Mobile App</t>
        </is>
      </c>
      <c r="D5029" t="inlineStr">
        <is>
          <t>Fashion</t>
        </is>
      </c>
      <c r="E5029" t="n">
        <v>119259.05</v>
      </c>
      <c r="F5029" t="n">
        <v>63325.08</v>
      </c>
      <c r="G5029" t="n">
        <v>126867.31</v>
      </c>
      <c r="H5029" t="n">
        <v>84</v>
      </c>
      <c r="I5029" t="n">
        <v>70</v>
      </c>
      <c r="J5029" t="n">
        <v>8</v>
      </c>
      <c r="K5029">
        <f>E5029-F5029</f>
        <v/>
      </c>
      <c r="L5029" s="10">
        <f>IFERROR(K5029/E5029,0)</f>
        <v/>
      </c>
      <c r="M5029">
        <f>YEAR(A5029)</f>
        <v/>
      </c>
      <c r="N5029">
        <f>"Q"&amp;ROUNDUP(MONTH(A5029)/3,0)</f>
        <v/>
      </c>
      <c r="O5029">
        <f>TEXT(A5029,"mmm")</f>
        <v/>
      </c>
    </row>
    <row r="5030">
      <c r="A5030" s="13" t="n">
        <v>45901</v>
      </c>
      <c r="B5030" t="inlineStr">
        <is>
          <t>South</t>
        </is>
      </c>
      <c r="C5030" t="inlineStr">
        <is>
          <t>Mobile App</t>
        </is>
      </c>
      <c r="D5030" t="inlineStr">
        <is>
          <t>Grocery</t>
        </is>
      </c>
      <c r="E5030" t="n">
        <v>38216.53</v>
      </c>
      <c r="F5030" t="n">
        <v>32149.46</v>
      </c>
      <c r="G5030" t="n">
        <v>41347.32</v>
      </c>
      <c r="H5030" t="n">
        <v>102</v>
      </c>
      <c r="I5030" t="n">
        <v>46</v>
      </c>
      <c r="J5030" t="n">
        <v>0</v>
      </c>
      <c r="K5030">
        <f>E5030-F5030</f>
        <v/>
      </c>
      <c r="L5030" s="10">
        <f>IFERROR(K5030/E5030,0)</f>
        <v/>
      </c>
      <c r="M5030">
        <f>YEAR(A5030)</f>
        <v/>
      </c>
      <c r="N5030">
        <f>"Q"&amp;ROUNDUP(MONTH(A5030)/3,0)</f>
        <v/>
      </c>
      <c r="O5030">
        <f>TEXT(A5030,"mmm")</f>
        <v/>
      </c>
    </row>
    <row r="5031">
      <c r="A5031" s="13" t="n">
        <v>45901</v>
      </c>
      <c r="B5031" t="inlineStr">
        <is>
          <t>South</t>
        </is>
      </c>
      <c r="C5031" t="inlineStr">
        <is>
          <t>Mobile App</t>
        </is>
      </c>
      <c r="D5031" t="inlineStr">
        <is>
          <t>Home &amp; Kitchen</t>
        </is>
      </c>
      <c r="E5031" t="n">
        <v>149107.47</v>
      </c>
      <c r="F5031" t="n">
        <v>102238.11</v>
      </c>
      <c r="G5031" t="n">
        <v>159794.4</v>
      </c>
      <c r="H5031" t="n">
        <v>61</v>
      </c>
      <c r="I5031" t="n">
        <v>52</v>
      </c>
      <c r="J5031" t="n">
        <v>3</v>
      </c>
      <c r="K5031">
        <f>E5031-F5031</f>
        <v/>
      </c>
      <c r="L5031" s="10">
        <f>IFERROR(K5031/E5031,0)</f>
        <v/>
      </c>
      <c r="M5031">
        <f>YEAR(A5031)</f>
        <v/>
      </c>
      <c r="N5031">
        <f>"Q"&amp;ROUNDUP(MONTH(A5031)/3,0)</f>
        <v/>
      </c>
      <c r="O5031">
        <f>TEXT(A5031,"mmm")</f>
        <v/>
      </c>
    </row>
    <row r="5032">
      <c r="A5032" s="13" t="n">
        <v>45901</v>
      </c>
      <c r="B5032" t="inlineStr">
        <is>
          <t>South</t>
        </is>
      </c>
      <c r="C5032" t="inlineStr">
        <is>
          <t>Mobile App</t>
        </is>
      </c>
      <c r="D5032" t="inlineStr">
        <is>
          <t>Sports</t>
        </is>
      </c>
      <c r="E5032" t="n">
        <v>53843.77</v>
      </c>
      <c r="F5032" t="n">
        <v>36139.77</v>
      </c>
      <c r="G5032" t="n">
        <v>57929.39</v>
      </c>
      <c r="H5032" t="n">
        <v>21</v>
      </c>
      <c r="I5032" t="n">
        <v>17</v>
      </c>
      <c r="J5032" t="n">
        <v>2</v>
      </c>
      <c r="K5032">
        <f>E5032-F5032</f>
        <v/>
      </c>
      <c r="L5032" s="10">
        <f>IFERROR(K5032/E5032,0)</f>
        <v/>
      </c>
      <c r="M5032">
        <f>YEAR(A5032)</f>
        <v/>
      </c>
      <c r="N5032">
        <f>"Q"&amp;ROUNDUP(MONTH(A5032)/3,0)</f>
        <v/>
      </c>
      <c r="O5032">
        <f>TEXT(A5032,"mmm")</f>
        <v/>
      </c>
    </row>
    <row r="5033">
      <c r="A5033" s="13" t="n">
        <v>45901</v>
      </c>
      <c r="B5033" t="inlineStr">
        <is>
          <t>South</t>
        </is>
      </c>
      <c r="C5033" t="inlineStr">
        <is>
          <t>Retail Store</t>
        </is>
      </c>
      <c r="D5033" t="inlineStr">
        <is>
          <t>Beauty</t>
        </is>
      </c>
      <c r="E5033" t="n">
        <v>6988.86</v>
      </c>
      <c r="F5033" t="n">
        <v>3865.33</v>
      </c>
      <c r="G5033" t="n">
        <v>7385.16</v>
      </c>
      <c r="H5033" t="n">
        <v>12</v>
      </c>
      <c r="I5033" t="n">
        <v>10</v>
      </c>
      <c r="J5033" t="n">
        <v>1</v>
      </c>
      <c r="K5033">
        <f>E5033-F5033</f>
        <v/>
      </c>
      <c r="L5033" s="10">
        <f>IFERROR(K5033/E5033,0)</f>
        <v/>
      </c>
      <c r="M5033">
        <f>YEAR(A5033)</f>
        <v/>
      </c>
      <c r="N5033">
        <f>"Q"&amp;ROUNDUP(MONTH(A5033)/3,0)</f>
        <v/>
      </c>
      <c r="O5033">
        <f>TEXT(A5033,"mmm")</f>
        <v/>
      </c>
    </row>
    <row r="5034">
      <c r="A5034" s="13" t="n">
        <v>45901</v>
      </c>
      <c r="B5034" t="inlineStr">
        <is>
          <t>South</t>
        </is>
      </c>
      <c r="C5034" t="inlineStr">
        <is>
          <t>Retail Store</t>
        </is>
      </c>
      <c r="D5034" t="inlineStr">
        <is>
          <t>Books</t>
        </is>
      </c>
      <c r="E5034" t="n">
        <v>8571.559999999999</v>
      </c>
      <c r="F5034" t="n">
        <v>5936.26</v>
      </c>
      <c r="G5034" t="n">
        <v>8720.91</v>
      </c>
      <c r="H5034" t="n">
        <v>17</v>
      </c>
      <c r="I5034" t="n">
        <v>13</v>
      </c>
      <c r="J5034" t="n">
        <v>0</v>
      </c>
      <c r="K5034">
        <f>E5034-F5034</f>
        <v/>
      </c>
      <c r="L5034" s="10">
        <f>IFERROR(K5034/E5034,0)</f>
        <v/>
      </c>
      <c r="M5034">
        <f>YEAR(A5034)</f>
        <v/>
      </c>
      <c r="N5034">
        <f>"Q"&amp;ROUNDUP(MONTH(A5034)/3,0)</f>
        <v/>
      </c>
      <c r="O5034">
        <f>TEXT(A5034,"mmm")</f>
        <v/>
      </c>
    </row>
    <row r="5035">
      <c r="A5035" s="13" t="n">
        <v>45901</v>
      </c>
      <c r="B5035" t="inlineStr">
        <is>
          <t>South</t>
        </is>
      </c>
      <c r="C5035" t="inlineStr">
        <is>
          <t>Retail Store</t>
        </is>
      </c>
      <c r="D5035" t="inlineStr">
        <is>
          <t>Electronics</t>
        </is>
      </c>
      <c r="E5035" t="n">
        <v>265413.34</v>
      </c>
      <c r="F5035" t="n">
        <v>232689.08</v>
      </c>
      <c r="G5035" t="n">
        <v>277871.73</v>
      </c>
      <c r="H5035" t="n">
        <v>22</v>
      </c>
      <c r="I5035" t="n">
        <v>17</v>
      </c>
      <c r="J5035" t="n">
        <v>1</v>
      </c>
      <c r="K5035">
        <f>E5035-F5035</f>
        <v/>
      </c>
      <c r="L5035" s="10">
        <f>IFERROR(K5035/E5035,0)</f>
        <v/>
      </c>
      <c r="M5035">
        <f>YEAR(A5035)</f>
        <v/>
      </c>
      <c r="N5035">
        <f>"Q"&amp;ROUNDUP(MONTH(A5035)/3,0)</f>
        <v/>
      </c>
      <c r="O5035">
        <f>TEXT(A5035,"mmm")</f>
        <v/>
      </c>
    </row>
    <row r="5036">
      <c r="A5036" s="13" t="n">
        <v>45901</v>
      </c>
      <c r="B5036" t="inlineStr">
        <is>
          <t>South</t>
        </is>
      </c>
      <c r="C5036" t="inlineStr">
        <is>
          <t>Retail Store</t>
        </is>
      </c>
      <c r="D5036" t="inlineStr">
        <is>
          <t>Fashion</t>
        </is>
      </c>
      <c r="E5036" t="n">
        <v>94195.28</v>
      </c>
      <c r="F5036" t="n">
        <v>47012.18</v>
      </c>
      <c r="G5036" t="n">
        <v>98003.78</v>
      </c>
      <c r="H5036" t="n">
        <v>50</v>
      </c>
      <c r="I5036" t="n">
        <v>39</v>
      </c>
      <c r="J5036" t="n">
        <v>3</v>
      </c>
      <c r="K5036">
        <f>E5036-F5036</f>
        <v/>
      </c>
      <c r="L5036" s="10">
        <f>IFERROR(K5036/E5036,0)</f>
        <v/>
      </c>
      <c r="M5036">
        <f>YEAR(A5036)</f>
        <v/>
      </c>
      <c r="N5036">
        <f>"Q"&amp;ROUNDUP(MONTH(A5036)/3,0)</f>
        <v/>
      </c>
      <c r="O5036">
        <f>TEXT(A5036,"mmm")</f>
        <v/>
      </c>
    </row>
    <row r="5037">
      <c r="A5037" s="13" t="n">
        <v>45901</v>
      </c>
      <c r="B5037" t="inlineStr">
        <is>
          <t>South</t>
        </is>
      </c>
      <c r="C5037" t="inlineStr">
        <is>
          <t>Retail Store</t>
        </is>
      </c>
      <c r="D5037" t="inlineStr">
        <is>
          <t>Grocery</t>
        </is>
      </c>
      <c r="E5037" t="n">
        <v>18585.3</v>
      </c>
      <c r="F5037" t="n">
        <v>14856.95</v>
      </c>
      <c r="G5037" t="n">
        <v>18933.41</v>
      </c>
      <c r="H5037" t="n">
        <v>35</v>
      </c>
      <c r="I5037" t="n">
        <v>12</v>
      </c>
      <c r="J5037" t="n">
        <v>0</v>
      </c>
      <c r="K5037">
        <f>E5037-F5037</f>
        <v/>
      </c>
      <c r="L5037" s="10">
        <f>IFERROR(K5037/E5037,0)</f>
        <v/>
      </c>
      <c r="M5037">
        <f>YEAR(A5037)</f>
        <v/>
      </c>
      <c r="N5037">
        <f>"Q"&amp;ROUNDUP(MONTH(A5037)/3,0)</f>
        <v/>
      </c>
      <c r="O5037">
        <f>TEXT(A5037,"mmm")</f>
        <v/>
      </c>
    </row>
    <row r="5038">
      <c r="A5038" s="13" t="n">
        <v>45901</v>
      </c>
      <c r="B5038" t="inlineStr">
        <is>
          <t>South</t>
        </is>
      </c>
      <c r="C5038" t="inlineStr">
        <is>
          <t>Retail Store</t>
        </is>
      </c>
      <c r="D5038" t="inlineStr">
        <is>
          <t>Home &amp; Kitchen</t>
        </is>
      </c>
      <c r="E5038" t="n">
        <v>51465.98</v>
      </c>
      <c r="F5038" t="n">
        <v>35025.58</v>
      </c>
      <c r="G5038" t="n">
        <v>53117.35</v>
      </c>
      <c r="H5038" t="n">
        <v>20</v>
      </c>
      <c r="I5038" t="n">
        <v>16</v>
      </c>
      <c r="J5038" t="n">
        <v>1</v>
      </c>
      <c r="K5038">
        <f>E5038-F5038</f>
        <v/>
      </c>
      <c r="L5038" s="10">
        <f>IFERROR(K5038/E5038,0)</f>
        <v/>
      </c>
      <c r="M5038">
        <f>YEAR(A5038)</f>
        <v/>
      </c>
      <c r="N5038">
        <f>"Q"&amp;ROUNDUP(MONTH(A5038)/3,0)</f>
        <v/>
      </c>
      <c r="O5038">
        <f>TEXT(A5038,"mmm")</f>
        <v/>
      </c>
    </row>
    <row r="5039">
      <c r="A5039" s="13" t="n">
        <v>45901</v>
      </c>
      <c r="B5039" t="inlineStr">
        <is>
          <t>South</t>
        </is>
      </c>
      <c r="C5039" t="inlineStr">
        <is>
          <t>Retail Store</t>
        </is>
      </c>
      <c r="D5039" t="inlineStr">
        <is>
          <t>Sports</t>
        </is>
      </c>
      <c r="E5039" t="n">
        <v>5890.23</v>
      </c>
      <c r="F5039" t="n">
        <v>4083.91</v>
      </c>
      <c r="G5039" t="n">
        <v>6320.85</v>
      </c>
      <c r="H5039" t="n">
        <v>6</v>
      </c>
      <c r="I5039" t="n">
        <v>5</v>
      </c>
      <c r="J5039" t="n">
        <v>1</v>
      </c>
      <c r="K5039">
        <f>E5039-F5039</f>
        <v/>
      </c>
      <c r="L5039" s="10">
        <f>IFERROR(K5039/E5039,0)</f>
        <v/>
      </c>
      <c r="M5039">
        <f>YEAR(A5039)</f>
        <v/>
      </c>
      <c r="N5039">
        <f>"Q"&amp;ROUNDUP(MONTH(A5039)/3,0)</f>
        <v/>
      </c>
      <c r="O5039">
        <f>TEXT(A5039,"mmm")</f>
        <v/>
      </c>
    </row>
    <row r="5040">
      <c r="A5040" s="13" t="n">
        <v>45901</v>
      </c>
      <c r="B5040" t="inlineStr">
        <is>
          <t>South</t>
        </is>
      </c>
      <c r="C5040" t="inlineStr">
        <is>
          <t>Unknown</t>
        </is>
      </c>
      <c r="D5040" t="inlineStr">
        <is>
          <t>Beauty</t>
        </is>
      </c>
      <c r="E5040" t="n">
        <v>594.9299999999999</v>
      </c>
      <c r="F5040" t="n">
        <v>286.05</v>
      </c>
      <c r="G5040" t="n">
        <v>626.25</v>
      </c>
      <c r="H5040" t="n">
        <v>1</v>
      </c>
      <c r="I5040" t="n">
        <v>1</v>
      </c>
      <c r="J5040" t="n">
        <v>0</v>
      </c>
      <c r="K5040">
        <f>E5040-F5040</f>
        <v/>
      </c>
      <c r="L5040" s="10">
        <f>IFERROR(K5040/E5040,0)</f>
        <v/>
      </c>
      <c r="M5040">
        <f>YEAR(A5040)</f>
        <v/>
      </c>
      <c r="N5040">
        <f>"Q"&amp;ROUNDUP(MONTH(A5040)/3,0)</f>
        <v/>
      </c>
      <c r="O5040">
        <f>TEXT(A5040,"mmm")</f>
        <v/>
      </c>
    </row>
    <row r="5041">
      <c r="A5041" s="13" t="n">
        <v>45901</v>
      </c>
      <c r="B5041" t="inlineStr">
        <is>
          <t>South</t>
        </is>
      </c>
      <c r="C5041" t="inlineStr">
        <is>
          <t>Unknown</t>
        </is>
      </c>
      <c r="D5041" t="inlineStr">
        <is>
          <t>Books</t>
        </is>
      </c>
      <c r="E5041" t="n">
        <v>255.85</v>
      </c>
      <c r="F5041" t="n">
        <v>181.9</v>
      </c>
      <c r="G5041" t="n">
        <v>269.32</v>
      </c>
      <c r="H5041" t="n">
        <v>1</v>
      </c>
      <c r="I5041" t="n">
        <v>1</v>
      </c>
      <c r="J5041" t="n">
        <v>0</v>
      </c>
      <c r="K5041">
        <f>E5041-F5041</f>
        <v/>
      </c>
      <c r="L5041" s="10">
        <f>IFERROR(K5041/E5041,0)</f>
        <v/>
      </c>
      <c r="M5041">
        <f>YEAR(A5041)</f>
        <v/>
      </c>
      <c r="N5041">
        <f>"Q"&amp;ROUNDUP(MONTH(A5041)/3,0)</f>
        <v/>
      </c>
      <c r="O5041">
        <f>TEXT(A5041,"mmm")</f>
        <v/>
      </c>
    </row>
    <row r="5042">
      <c r="A5042" s="13" t="n">
        <v>45901</v>
      </c>
      <c r="B5042" t="inlineStr">
        <is>
          <t>South</t>
        </is>
      </c>
      <c r="C5042" t="inlineStr">
        <is>
          <t>Unknown</t>
        </is>
      </c>
      <c r="D5042" t="inlineStr">
        <is>
          <t>Electronics</t>
        </is>
      </c>
      <c r="E5042" t="n">
        <v>15965.6</v>
      </c>
      <c r="F5042" t="n">
        <v>13503.41</v>
      </c>
      <c r="G5042" t="n">
        <v>16805.9</v>
      </c>
      <c r="H5042" t="n">
        <v>2</v>
      </c>
      <c r="I5042" t="n">
        <v>2</v>
      </c>
      <c r="J5042" t="n">
        <v>0</v>
      </c>
      <c r="K5042">
        <f>E5042-F5042</f>
        <v/>
      </c>
      <c r="L5042" s="10">
        <f>IFERROR(K5042/E5042,0)</f>
        <v/>
      </c>
      <c r="M5042">
        <f>YEAR(A5042)</f>
        <v/>
      </c>
      <c r="N5042">
        <f>"Q"&amp;ROUNDUP(MONTH(A5042)/3,0)</f>
        <v/>
      </c>
      <c r="O5042">
        <f>TEXT(A5042,"mmm")</f>
        <v/>
      </c>
    </row>
    <row r="5043">
      <c r="A5043" s="13" t="n">
        <v>45901</v>
      </c>
      <c r="B5043" t="inlineStr">
        <is>
          <t>South</t>
        </is>
      </c>
      <c r="C5043" t="inlineStr">
        <is>
          <t>Unknown</t>
        </is>
      </c>
      <c r="D5043" t="inlineStr">
        <is>
          <t>Fashion</t>
        </is>
      </c>
      <c r="E5043" t="n">
        <v>7868.75</v>
      </c>
      <c r="F5043" t="n">
        <v>3514.04</v>
      </c>
      <c r="G5043" t="n">
        <v>8282.9</v>
      </c>
      <c r="H5043" t="n">
        <v>2</v>
      </c>
      <c r="I5043" t="n">
        <v>1</v>
      </c>
      <c r="J5043" t="n">
        <v>0</v>
      </c>
      <c r="K5043">
        <f>E5043-F5043</f>
        <v/>
      </c>
      <c r="L5043" s="10">
        <f>IFERROR(K5043/E5043,0)</f>
        <v/>
      </c>
      <c r="M5043">
        <f>YEAR(A5043)</f>
        <v/>
      </c>
      <c r="N5043">
        <f>"Q"&amp;ROUNDUP(MONTH(A5043)/3,0)</f>
        <v/>
      </c>
      <c r="O5043">
        <f>TEXT(A5043,"mmm")</f>
        <v/>
      </c>
    </row>
    <row r="5044">
      <c r="A5044" s="13" t="n">
        <v>45901</v>
      </c>
      <c r="B5044" t="inlineStr">
        <is>
          <t>South</t>
        </is>
      </c>
      <c r="C5044" t="inlineStr">
        <is>
          <t>Unknown</t>
        </is>
      </c>
      <c r="D5044" t="inlineStr">
        <is>
          <t>Home &amp; Kitchen</t>
        </is>
      </c>
      <c r="E5044" t="n">
        <v>4992.72</v>
      </c>
      <c r="F5044" t="n">
        <v>3254.1</v>
      </c>
      <c r="G5044" t="n">
        <v>5255.49</v>
      </c>
      <c r="H5044" t="n">
        <v>1</v>
      </c>
      <c r="I5044" t="n">
        <v>1</v>
      </c>
      <c r="J5044" t="n">
        <v>0</v>
      </c>
      <c r="K5044">
        <f>E5044-F5044</f>
        <v/>
      </c>
      <c r="L5044" s="10">
        <f>IFERROR(K5044/E5044,0)</f>
        <v/>
      </c>
      <c r="M5044">
        <f>YEAR(A5044)</f>
        <v/>
      </c>
      <c r="N5044">
        <f>"Q"&amp;ROUNDUP(MONTH(A5044)/3,0)</f>
        <v/>
      </c>
      <c r="O5044">
        <f>TEXT(A5044,"mmm")</f>
        <v/>
      </c>
    </row>
    <row r="5045">
      <c r="A5045" s="13" t="n">
        <v>45901</v>
      </c>
      <c r="B5045" t="inlineStr">
        <is>
          <t>South</t>
        </is>
      </c>
      <c r="C5045" t="inlineStr">
        <is>
          <t>Website</t>
        </is>
      </c>
      <c r="D5045" t="inlineStr">
        <is>
          <t>Beauty</t>
        </is>
      </c>
      <c r="E5045" t="n">
        <v>26655.75</v>
      </c>
      <c r="F5045" t="n">
        <v>14671.82</v>
      </c>
      <c r="G5045" t="n">
        <v>29018.26</v>
      </c>
      <c r="H5045" t="n">
        <v>51</v>
      </c>
      <c r="I5045" t="n">
        <v>39</v>
      </c>
      <c r="J5045" t="n">
        <v>3</v>
      </c>
      <c r="K5045">
        <f>E5045-F5045</f>
        <v/>
      </c>
      <c r="L5045" s="10">
        <f>IFERROR(K5045/E5045,0)</f>
        <v/>
      </c>
      <c r="M5045">
        <f>YEAR(A5045)</f>
        <v/>
      </c>
      <c r="N5045">
        <f>"Q"&amp;ROUNDUP(MONTH(A5045)/3,0)</f>
        <v/>
      </c>
      <c r="O5045">
        <f>TEXT(A5045,"mmm")</f>
        <v/>
      </c>
    </row>
    <row r="5046">
      <c r="A5046" s="13" t="n">
        <v>45901</v>
      </c>
      <c r="B5046" t="inlineStr">
        <is>
          <t>South</t>
        </is>
      </c>
      <c r="C5046" t="inlineStr">
        <is>
          <t>Website</t>
        </is>
      </c>
      <c r="D5046" t="inlineStr">
        <is>
          <t>Books</t>
        </is>
      </c>
      <c r="E5046" t="n">
        <v>16283.46</v>
      </c>
      <c r="F5046" t="n">
        <v>11963.81</v>
      </c>
      <c r="G5046" t="n">
        <v>17379.15</v>
      </c>
      <c r="H5046" t="n">
        <v>32</v>
      </c>
      <c r="I5046" t="n">
        <v>26</v>
      </c>
      <c r="J5046" t="n">
        <v>2</v>
      </c>
      <c r="K5046">
        <f>E5046-F5046</f>
        <v/>
      </c>
      <c r="L5046" s="10">
        <f>IFERROR(K5046/E5046,0)</f>
        <v/>
      </c>
      <c r="M5046">
        <f>YEAR(A5046)</f>
        <v/>
      </c>
      <c r="N5046">
        <f>"Q"&amp;ROUNDUP(MONTH(A5046)/3,0)</f>
        <v/>
      </c>
      <c r="O5046">
        <f>TEXT(A5046,"mmm")</f>
        <v/>
      </c>
    </row>
    <row r="5047">
      <c r="A5047" s="13" t="n">
        <v>45901</v>
      </c>
      <c r="B5047" t="inlineStr">
        <is>
          <t>South</t>
        </is>
      </c>
      <c r="C5047" t="inlineStr">
        <is>
          <t>Website</t>
        </is>
      </c>
      <c r="D5047" t="inlineStr">
        <is>
          <t>Electronics</t>
        </is>
      </c>
      <c r="E5047" t="n">
        <v>758835.34</v>
      </c>
      <c r="F5047" t="n">
        <v>680216.33</v>
      </c>
      <c r="G5047" t="n">
        <v>810197.38</v>
      </c>
      <c r="H5047" t="n">
        <v>67</v>
      </c>
      <c r="I5047" t="n">
        <v>50</v>
      </c>
      <c r="J5047" t="n">
        <v>4</v>
      </c>
      <c r="K5047">
        <f>E5047-F5047</f>
        <v/>
      </c>
      <c r="L5047" s="10">
        <f>IFERROR(K5047/E5047,0)</f>
        <v/>
      </c>
      <c r="M5047">
        <f>YEAR(A5047)</f>
        <v/>
      </c>
      <c r="N5047">
        <f>"Q"&amp;ROUNDUP(MONTH(A5047)/3,0)</f>
        <v/>
      </c>
      <c r="O5047">
        <f>TEXT(A5047,"mmm")</f>
        <v/>
      </c>
    </row>
    <row r="5048">
      <c r="A5048" s="13" t="n">
        <v>45901</v>
      </c>
      <c r="B5048" t="inlineStr">
        <is>
          <t>South</t>
        </is>
      </c>
      <c r="C5048" t="inlineStr">
        <is>
          <t>Website</t>
        </is>
      </c>
      <c r="D5048" t="inlineStr">
        <is>
          <t>Fashion</t>
        </is>
      </c>
      <c r="E5048" t="n">
        <v>120444.29</v>
      </c>
      <c r="F5048" t="n">
        <v>65740.22</v>
      </c>
      <c r="G5048" t="n">
        <v>128748.28</v>
      </c>
      <c r="H5048" t="n">
        <v>85</v>
      </c>
      <c r="I5048" t="n">
        <v>69</v>
      </c>
      <c r="J5048" t="n">
        <v>12</v>
      </c>
      <c r="K5048">
        <f>E5048-F5048</f>
        <v/>
      </c>
      <c r="L5048" s="10">
        <f>IFERROR(K5048/E5048,0)</f>
        <v/>
      </c>
      <c r="M5048">
        <f>YEAR(A5048)</f>
        <v/>
      </c>
      <c r="N5048">
        <f>"Q"&amp;ROUNDUP(MONTH(A5048)/3,0)</f>
        <v/>
      </c>
      <c r="O5048">
        <f>TEXT(A5048,"mmm")</f>
        <v/>
      </c>
    </row>
    <row r="5049">
      <c r="A5049" s="13" t="n">
        <v>45901</v>
      </c>
      <c r="B5049" t="inlineStr">
        <is>
          <t>South</t>
        </is>
      </c>
      <c r="C5049" t="inlineStr">
        <is>
          <t>Website</t>
        </is>
      </c>
      <c r="D5049" t="inlineStr">
        <is>
          <t>Grocery</t>
        </is>
      </c>
      <c r="E5049" t="n">
        <v>50457.2</v>
      </c>
      <c r="F5049" t="n">
        <v>41818.28</v>
      </c>
      <c r="G5049" t="n">
        <v>54081.02</v>
      </c>
      <c r="H5049" t="n">
        <v>129</v>
      </c>
      <c r="I5049" t="n">
        <v>47</v>
      </c>
      <c r="J5049" t="n">
        <v>0</v>
      </c>
      <c r="K5049">
        <f>E5049-F5049</f>
        <v/>
      </c>
      <c r="L5049" s="10">
        <f>IFERROR(K5049/E5049,0)</f>
        <v/>
      </c>
      <c r="M5049">
        <f>YEAR(A5049)</f>
        <v/>
      </c>
      <c r="N5049">
        <f>"Q"&amp;ROUNDUP(MONTH(A5049)/3,0)</f>
        <v/>
      </c>
      <c r="O5049">
        <f>TEXT(A5049,"mmm")</f>
        <v/>
      </c>
    </row>
    <row r="5050">
      <c r="A5050" s="13" t="n">
        <v>45901</v>
      </c>
      <c r="B5050" t="inlineStr">
        <is>
          <t>South</t>
        </is>
      </c>
      <c r="C5050" t="inlineStr">
        <is>
          <t>Website</t>
        </is>
      </c>
      <c r="D5050" t="inlineStr">
        <is>
          <t>Home &amp; Kitchen</t>
        </is>
      </c>
      <c r="E5050" t="n">
        <v>106421.56</v>
      </c>
      <c r="F5050" t="n">
        <v>70286.22</v>
      </c>
      <c r="G5050" t="n">
        <v>112050.45</v>
      </c>
      <c r="H5050" t="n">
        <v>43</v>
      </c>
      <c r="I5050" t="n">
        <v>35</v>
      </c>
      <c r="J5050" t="n">
        <v>1</v>
      </c>
      <c r="K5050">
        <f>E5050-F5050</f>
        <v/>
      </c>
      <c r="L5050" s="10">
        <f>IFERROR(K5050/E5050,0)</f>
        <v/>
      </c>
      <c r="M5050">
        <f>YEAR(A5050)</f>
        <v/>
      </c>
      <c r="N5050">
        <f>"Q"&amp;ROUNDUP(MONTH(A5050)/3,0)</f>
        <v/>
      </c>
      <c r="O5050">
        <f>TEXT(A5050,"mmm")</f>
        <v/>
      </c>
    </row>
    <row r="5051">
      <c r="A5051" s="13" t="n">
        <v>45901</v>
      </c>
      <c r="B5051" t="inlineStr">
        <is>
          <t>South</t>
        </is>
      </c>
      <c r="C5051" t="inlineStr">
        <is>
          <t>Website</t>
        </is>
      </c>
      <c r="D5051" t="inlineStr">
        <is>
          <t>Sports</t>
        </is>
      </c>
      <c r="E5051" t="n">
        <v>67655.78</v>
      </c>
      <c r="F5051" t="n">
        <v>45202.89</v>
      </c>
      <c r="G5051" t="n">
        <v>74011.7</v>
      </c>
      <c r="H5051" t="n">
        <v>32</v>
      </c>
      <c r="I5051" t="n">
        <v>24</v>
      </c>
      <c r="J5051" t="n">
        <v>3</v>
      </c>
      <c r="K5051">
        <f>E5051-F5051</f>
        <v/>
      </c>
      <c r="L5051" s="10">
        <f>IFERROR(K5051/E5051,0)</f>
        <v/>
      </c>
      <c r="M5051">
        <f>YEAR(A5051)</f>
        <v/>
      </c>
      <c r="N5051">
        <f>"Q"&amp;ROUNDUP(MONTH(A5051)/3,0)</f>
        <v/>
      </c>
      <c r="O5051">
        <f>TEXT(A5051,"mmm")</f>
        <v/>
      </c>
    </row>
    <row r="5052">
      <c r="A5052" s="13" t="n">
        <v>45901</v>
      </c>
      <c r="B5052" t="inlineStr">
        <is>
          <t>South</t>
        </is>
      </c>
      <c r="C5052" t="inlineStr">
        <is>
          <t>Website</t>
        </is>
      </c>
      <c r="D5052" t="inlineStr">
        <is>
          <t>Unknown</t>
        </is>
      </c>
      <c r="E5052" t="n">
        <v>255.85</v>
      </c>
      <c r="F5052" t="n">
        <v>136.74</v>
      </c>
      <c r="G5052" t="n">
        <v>269.32</v>
      </c>
      <c r="H5052" t="n">
        <v>1</v>
      </c>
      <c r="I5052" t="n">
        <v>1</v>
      </c>
      <c r="J5052" t="n">
        <v>1</v>
      </c>
      <c r="K5052">
        <f>E5052-F5052</f>
        <v/>
      </c>
      <c r="L5052" s="10">
        <f>IFERROR(K5052/E5052,0)</f>
        <v/>
      </c>
      <c r="M5052">
        <f>YEAR(A5052)</f>
        <v/>
      </c>
      <c r="N5052">
        <f>"Q"&amp;ROUNDUP(MONTH(A5052)/3,0)</f>
        <v/>
      </c>
      <c r="O5052">
        <f>TEXT(A5052,"mmm")</f>
        <v/>
      </c>
    </row>
    <row r="5053">
      <c r="A5053" s="13" t="n">
        <v>45901</v>
      </c>
      <c r="B5053" t="inlineStr">
        <is>
          <t>West</t>
        </is>
      </c>
      <c r="C5053" t="inlineStr">
        <is>
          <t>Marketplace</t>
        </is>
      </c>
      <c r="D5053" t="inlineStr">
        <is>
          <t>Beauty</t>
        </is>
      </c>
      <c r="E5053" t="n">
        <v>23653.71</v>
      </c>
      <c r="F5053" t="n">
        <v>13576.11</v>
      </c>
      <c r="G5053" t="n">
        <v>26295.81</v>
      </c>
      <c r="H5053" t="n">
        <v>38</v>
      </c>
      <c r="I5053" t="n">
        <v>28</v>
      </c>
      <c r="J5053" t="n">
        <v>3</v>
      </c>
      <c r="K5053">
        <f>E5053-F5053</f>
        <v/>
      </c>
      <c r="L5053" s="10">
        <f>IFERROR(K5053/E5053,0)</f>
        <v/>
      </c>
      <c r="M5053">
        <f>YEAR(A5053)</f>
        <v/>
      </c>
      <c r="N5053">
        <f>"Q"&amp;ROUNDUP(MONTH(A5053)/3,0)</f>
        <v/>
      </c>
      <c r="O5053">
        <f>TEXT(A5053,"mmm")</f>
        <v/>
      </c>
    </row>
    <row r="5054">
      <c r="A5054" s="13" t="n">
        <v>45901</v>
      </c>
      <c r="B5054" t="inlineStr">
        <is>
          <t>West</t>
        </is>
      </c>
      <c r="C5054" t="inlineStr">
        <is>
          <t>Marketplace</t>
        </is>
      </c>
      <c r="D5054" t="inlineStr">
        <is>
          <t>Books</t>
        </is>
      </c>
      <c r="E5054" t="n">
        <v>12232.19</v>
      </c>
      <c r="F5054" t="n">
        <v>9146.219999999999</v>
      </c>
      <c r="G5054" t="n">
        <v>13685.45</v>
      </c>
      <c r="H5054" t="n">
        <v>27</v>
      </c>
      <c r="I5054" t="n">
        <v>18</v>
      </c>
      <c r="J5054" t="n">
        <v>1</v>
      </c>
      <c r="K5054">
        <f>E5054-F5054</f>
        <v/>
      </c>
      <c r="L5054" s="10">
        <f>IFERROR(K5054/E5054,0)</f>
        <v/>
      </c>
      <c r="M5054">
        <f>YEAR(A5054)</f>
        <v/>
      </c>
      <c r="N5054">
        <f>"Q"&amp;ROUNDUP(MONTH(A5054)/3,0)</f>
        <v/>
      </c>
      <c r="O5054">
        <f>TEXT(A5054,"mmm")</f>
        <v/>
      </c>
    </row>
    <row r="5055">
      <c r="A5055" s="13" t="n">
        <v>45901</v>
      </c>
      <c r="B5055" t="inlineStr">
        <is>
          <t>West</t>
        </is>
      </c>
      <c r="C5055" t="inlineStr">
        <is>
          <t>Marketplace</t>
        </is>
      </c>
      <c r="D5055" t="inlineStr">
        <is>
          <t>Electronics</t>
        </is>
      </c>
      <c r="E5055" t="n">
        <v>665856.2</v>
      </c>
      <c r="F5055" t="n">
        <v>612762.16</v>
      </c>
      <c r="G5055" t="n">
        <v>740973.85</v>
      </c>
      <c r="H5055" t="n">
        <v>68</v>
      </c>
      <c r="I5055" t="n">
        <v>47</v>
      </c>
      <c r="J5055" t="n">
        <v>11</v>
      </c>
      <c r="K5055">
        <f>E5055-F5055</f>
        <v/>
      </c>
      <c r="L5055" s="10">
        <f>IFERROR(K5055/E5055,0)</f>
        <v/>
      </c>
      <c r="M5055">
        <f>YEAR(A5055)</f>
        <v/>
      </c>
      <c r="N5055">
        <f>"Q"&amp;ROUNDUP(MONTH(A5055)/3,0)</f>
        <v/>
      </c>
      <c r="O5055">
        <f>TEXT(A5055,"mmm")</f>
        <v/>
      </c>
    </row>
    <row r="5056">
      <c r="A5056" s="13" t="n">
        <v>45901</v>
      </c>
      <c r="B5056" t="inlineStr">
        <is>
          <t>West</t>
        </is>
      </c>
      <c r="C5056" t="inlineStr">
        <is>
          <t>Marketplace</t>
        </is>
      </c>
      <c r="D5056" t="inlineStr">
        <is>
          <t>Fashion</t>
        </is>
      </c>
      <c r="E5056" t="n">
        <v>115248.76</v>
      </c>
      <c r="F5056" t="n">
        <v>63159.88</v>
      </c>
      <c r="G5056" t="n">
        <v>126409.88</v>
      </c>
      <c r="H5056" t="n">
        <v>77</v>
      </c>
      <c r="I5056" t="n">
        <v>61</v>
      </c>
      <c r="J5056" t="n">
        <v>6</v>
      </c>
      <c r="K5056">
        <f>E5056-F5056</f>
        <v/>
      </c>
      <c r="L5056" s="10">
        <f>IFERROR(K5056/E5056,0)</f>
        <v/>
      </c>
      <c r="M5056">
        <f>YEAR(A5056)</f>
        <v/>
      </c>
      <c r="N5056">
        <f>"Q"&amp;ROUNDUP(MONTH(A5056)/3,0)</f>
        <v/>
      </c>
      <c r="O5056">
        <f>TEXT(A5056,"mmm")</f>
        <v/>
      </c>
    </row>
    <row r="5057">
      <c r="A5057" s="13" t="n">
        <v>45901</v>
      </c>
      <c r="B5057" t="inlineStr">
        <is>
          <t>West</t>
        </is>
      </c>
      <c r="C5057" t="inlineStr">
        <is>
          <t>Marketplace</t>
        </is>
      </c>
      <c r="D5057" t="inlineStr">
        <is>
          <t>Grocery</t>
        </is>
      </c>
      <c r="E5057" t="n">
        <v>31876.38</v>
      </c>
      <c r="F5057" t="n">
        <v>27415.94</v>
      </c>
      <c r="G5057" t="n">
        <v>35551.12</v>
      </c>
      <c r="H5057" t="n">
        <v>81</v>
      </c>
      <c r="I5057" t="n">
        <v>33</v>
      </c>
      <c r="J5057" t="n">
        <v>2</v>
      </c>
      <c r="K5057">
        <f>E5057-F5057</f>
        <v/>
      </c>
      <c r="L5057" s="10">
        <f>IFERROR(K5057/E5057,0)</f>
        <v/>
      </c>
      <c r="M5057">
        <f>YEAR(A5057)</f>
        <v/>
      </c>
      <c r="N5057">
        <f>"Q"&amp;ROUNDUP(MONTH(A5057)/3,0)</f>
        <v/>
      </c>
      <c r="O5057">
        <f>TEXT(A5057,"mmm")</f>
        <v/>
      </c>
    </row>
    <row r="5058">
      <c r="A5058" s="13" t="n">
        <v>45901</v>
      </c>
      <c r="B5058" t="inlineStr">
        <is>
          <t>West</t>
        </is>
      </c>
      <c r="C5058" t="inlineStr">
        <is>
          <t>Marketplace</t>
        </is>
      </c>
      <c r="D5058" t="inlineStr">
        <is>
          <t>Home &amp; Kitchen</t>
        </is>
      </c>
      <c r="E5058" t="n">
        <v>93926.14</v>
      </c>
      <c r="F5058" t="n">
        <v>65422.66</v>
      </c>
      <c r="G5058" t="n">
        <v>103140.24</v>
      </c>
      <c r="H5058" t="n">
        <v>41</v>
      </c>
      <c r="I5058" t="n">
        <v>34</v>
      </c>
      <c r="J5058" t="n">
        <v>4</v>
      </c>
      <c r="K5058">
        <f>E5058-F5058</f>
        <v/>
      </c>
      <c r="L5058" s="10">
        <f>IFERROR(K5058/E5058,0)</f>
        <v/>
      </c>
      <c r="M5058">
        <f>YEAR(A5058)</f>
        <v/>
      </c>
      <c r="N5058">
        <f>"Q"&amp;ROUNDUP(MONTH(A5058)/3,0)</f>
        <v/>
      </c>
      <c r="O5058">
        <f>TEXT(A5058,"mmm")</f>
        <v/>
      </c>
    </row>
    <row r="5059">
      <c r="A5059" s="13" t="n">
        <v>45901</v>
      </c>
      <c r="B5059" t="inlineStr">
        <is>
          <t>West</t>
        </is>
      </c>
      <c r="C5059" t="inlineStr">
        <is>
          <t>Marketplace</t>
        </is>
      </c>
      <c r="D5059" t="inlineStr">
        <is>
          <t>Sports</t>
        </is>
      </c>
      <c r="E5059" t="n">
        <v>45096.66</v>
      </c>
      <c r="F5059" t="n">
        <v>29481.4</v>
      </c>
      <c r="G5059" t="n">
        <v>49499.42</v>
      </c>
      <c r="H5059" t="n">
        <v>15</v>
      </c>
      <c r="I5059" t="n">
        <v>12</v>
      </c>
      <c r="J5059" t="n">
        <v>0</v>
      </c>
      <c r="K5059">
        <f>E5059-F5059</f>
        <v/>
      </c>
      <c r="L5059" s="10">
        <f>IFERROR(K5059/E5059,0)</f>
        <v/>
      </c>
      <c r="M5059">
        <f>YEAR(A5059)</f>
        <v/>
      </c>
      <c r="N5059">
        <f>"Q"&amp;ROUNDUP(MONTH(A5059)/3,0)</f>
        <v/>
      </c>
      <c r="O5059">
        <f>TEXT(A5059,"mmm")</f>
        <v/>
      </c>
    </row>
    <row r="5060">
      <c r="A5060" s="13" t="n">
        <v>45901</v>
      </c>
      <c r="B5060" t="inlineStr">
        <is>
          <t>West</t>
        </is>
      </c>
      <c r="C5060" t="inlineStr">
        <is>
          <t>Mobile App</t>
        </is>
      </c>
      <c r="D5060" t="inlineStr">
        <is>
          <t>Beauty</t>
        </is>
      </c>
      <c r="E5060" t="n">
        <v>20203.87</v>
      </c>
      <c r="F5060" t="n">
        <v>11460.72</v>
      </c>
      <c r="G5060" t="n">
        <v>21859.12</v>
      </c>
      <c r="H5060" t="n">
        <v>40</v>
      </c>
      <c r="I5060" t="n">
        <v>34</v>
      </c>
      <c r="J5060" t="n">
        <v>1</v>
      </c>
      <c r="K5060">
        <f>E5060-F5060</f>
        <v/>
      </c>
      <c r="L5060" s="10">
        <f>IFERROR(K5060/E5060,0)</f>
        <v/>
      </c>
      <c r="M5060">
        <f>YEAR(A5060)</f>
        <v/>
      </c>
      <c r="N5060">
        <f>"Q"&amp;ROUNDUP(MONTH(A5060)/3,0)</f>
        <v/>
      </c>
      <c r="O5060">
        <f>TEXT(A5060,"mmm")</f>
        <v/>
      </c>
    </row>
    <row r="5061">
      <c r="A5061" s="13" t="n">
        <v>45901</v>
      </c>
      <c r="B5061" t="inlineStr">
        <is>
          <t>West</t>
        </is>
      </c>
      <c r="C5061" t="inlineStr">
        <is>
          <t>Mobile App</t>
        </is>
      </c>
      <c r="D5061" t="inlineStr">
        <is>
          <t>Books</t>
        </is>
      </c>
      <c r="E5061" t="n">
        <v>13966.32</v>
      </c>
      <c r="F5061" t="n">
        <v>10377.97</v>
      </c>
      <c r="G5061" t="n">
        <v>15032.06</v>
      </c>
      <c r="H5061" t="n">
        <v>32</v>
      </c>
      <c r="I5061" t="n">
        <v>25</v>
      </c>
      <c r="J5061" t="n">
        <v>0</v>
      </c>
      <c r="K5061">
        <f>E5061-F5061</f>
        <v/>
      </c>
      <c r="L5061" s="10">
        <f>IFERROR(K5061/E5061,0)</f>
        <v/>
      </c>
      <c r="M5061">
        <f>YEAR(A5061)</f>
        <v/>
      </c>
      <c r="N5061">
        <f>"Q"&amp;ROUNDUP(MONTH(A5061)/3,0)</f>
        <v/>
      </c>
      <c r="O5061">
        <f>TEXT(A5061,"mmm")</f>
        <v/>
      </c>
    </row>
    <row r="5062">
      <c r="A5062" s="13" t="n">
        <v>45901</v>
      </c>
      <c r="B5062" t="inlineStr">
        <is>
          <t>West</t>
        </is>
      </c>
      <c r="C5062" t="inlineStr">
        <is>
          <t>Mobile App</t>
        </is>
      </c>
      <c r="D5062" t="inlineStr">
        <is>
          <t>Electronics</t>
        </is>
      </c>
      <c r="E5062" t="n">
        <v>846316.22</v>
      </c>
      <c r="F5062" t="n">
        <v>787127.51</v>
      </c>
      <c r="G5062" t="n">
        <v>928920.24</v>
      </c>
      <c r="H5062" t="n">
        <v>61</v>
      </c>
      <c r="I5062" t="n">
        <v>48</v>
      </c>
      <c r="J5062" t="n">
        <v>5</v>
      </c>
      <c r="K5062">
        <f>E5062-F5062</f>
        <v/>
      </c>
      <c r="L5062" s="10">
        <f>IFERROR(K5062/E5062,0)</f>
        <v/>
      </c>
      <c r="M5062">
        <f>YEAR(A5062)</f>
        <v/>
      </c>
      <c r="N5062">
        <f>"Q"&amp;ROUNDUP(MONTH(A5062)/3,0)</f>
        <v/>
      </c>
      <c r="O5062">
        <f>TEXT(A5062,"mmm")</f>
        <v/>
      </c>
    </row>
    <row r="5063">
      <c r="A5063" s="13" t="n">
        <v>45901</v>
      </c>
      <c r="B5063" t="inlineStr">
        <is>
          <t>West</t>
        </is>
      </c>
      <c r="C5063" t="inlineStr">
        <is>
          <t>Mobile App</t>
        </is>
      </c>
      <c r="D5063" t="inlineStr">
        <is>
          <t>Fashion</t>
        </is>
      </c>
      <c r="E5063" t="n">
        <v>148705.74</v>
      </c>
      <c r="F5063" t="n">
        <v>80970.81</v>
      </c>
      <c r="G5063" t="n">
        <v>160883.72</v>
      </c>
      <c r="H5063" t="n">
        <v>104</v>
      </c>
      <c r="I5063" t="n">
        <v>81</v>
      </c>
      <c r="J5063" t="n">
        <v>11</v>
      </c>
      <c r="K5063">
        <f>E5063-F5063</f>
        <v/>
      </c>
      <c r="L5063" s="10">
        <f>IFERROR(K5063/E5063,0)</f>
        <v/>
      </c>
      <c r="M5063">
        <f>YEAR(A5063)</f>
        <v/>
      </c>
      <c r="N5063">
        <f>"Q"&amp;ROUNDUP(MONTH(A5063)/3,0)</f>
        <v/>
      </c>
      <c r="O5063">
        <f>TEXT(A5063,"mmm")</f>
        <v/>
      </c>
    </row>
    <row r="5064">
      <c r="A5064" s="13" t="n">
        <v>45901</v>
      </c>
      <c r="B5064" t="inlineStr">
        <is>
          <t>West</t>
        </is>
      </c>
      <c r="C5064" t="inlineStr">
        <is>
          <t>Mobile App</t>
        </is>
      </c>
      <c r="D5064" t="inlineStr">
        <is>
          <t>Grocery</t>
        </is>
      </c>
      <c r="E5064" t="n">
        <v>51525.5</v>
      </c>
      <c r="F5064" t="n">
        <v>42724.05</v>
      </c>
      <c r="G5064" t="n">
        <v>55532.59</v>
      </c>
      <c r="H5064" t="n">
        <v>117</v>
      </c>
      <c r="I5064" t="n">
        <v>48</v>
      </c>
      <c r="J5064" t="n">
        <v>1</v>
      </c>
      <c r="K5064">
        <f>E5064-F5064</f>
        <v/>
      </c>
      <c r="L5064" s="10">
        <f>IFERROR(K5064/E5064,0)</f>
        <v/>
      </c>
      <c r="M5064">
        <f>YEAR(A5064)</f>
        <v/>
      </c>
      <c r="N5064">
        <f>"Q"&amp;ROUNDUP(MONTH(A5064)/3,0)</f>
        <v/>
      </c>
      <c r="O5064">
        <f>TEXT(A5064,"mmm")</f>
        <v/>
      </c>
    </row>
    <row r="5065">
      <c r="A5065" s="13" t="n">
        <v>45901</v>
      </c>
      <c r="B5065" t="inlineStr">
        <is>
          <t>West</t>
        </is>
      </c>
      <c r="C5065" t="inlineStr">
        <is>
          <t>Mobile App</t>
        </is>
      </c>
      <c r="D5065" t="inlineStr">
        <is>
          <t>Home &amp; Kitchen</t>
        </is>
      </c>
      <c r="E5065" t="n">
        <v>112692.08</v>
      </c>
      <c r="F5065" t="n">
        <v>76524.91</v>
      </c>
      <c r="G5065" t="n">
        <v>120784.38</v>
      </c>
      <c r="H5065" t="n">
        <v>48</v>
      </c>
      <c r="I5065" t="n">
        <v>38</v>
      </c>
      <c r="J5065" t="n">
        <v>1</v>
      </c>
      <c r="K5065">
        <f>E5065-F5065</f>
        <v/>
      </c>
      <c r="L5065" s="10">
        <f>IFERROR(K5065/E5065,0)</f>
        <v/>
      </c>
      <c r="M5065">
        <f>YEAR(A5065)</f>
        <v/>
      </c>
      <c r="N5065">
        <f>"Q"&amp;ROUNDUP(MONTH(A5065)/3,0)</f>
        <v/>
      </c>
      <c r="O5065">
        <f>TEXT(A5065,"mmm")</f>
        <v/>
      </c>
    </row>
    <row r="5066">
      <c r="A5066" s="13" t="n">
        <v>45901</v>
      </c>
      <c r="B5066" t="inlineStr">
        <is>
          <t>West</t>
        </is>
      </c>
      <c r="C5066" t="inlineStr">
        <is>
          <t>Mobile App</t>
        </is>
      </c>
      <c r="D5066" t="inlineStr">
        <is>
          <t>Sports</t>
        </is>
      </c>
      <c r="E5066" t="n">
        <v>49780.8</v>
      </c>
      <c r="F5066" t="n">
        <v>32784.17</v>
      </c>
      <c r="G5066" t="n">
        <v>53971.85</v>
      </c>
      <c r="H5066" t="n">
        <v>30</v>
      </c>
      <c r="I5066" t="n">
        <v>24</v>
      </c>
      <c r="J5066" t="n">
        <v>3</v>
      </c>
      <c r="K5066">
        <f>E5066-F5066</f>
        <v/>
      </c>
      <c r="L5066" s="10">
        <f>IFERROR(K5066/E5066,0)</f>
        <v/>
      </c>
      <c r="M5066">
        <f>YEAR(A5066)</f>
        <v/>
      </c>
      <c r="N5066">
        <f>"Q"&amp;ROUNDUP(MONTH(A5066)/3,0)</f>
        <v/>
      </c>
      <c r="O5066">
        <f>TEXT(A5066,"mmm")</f>
        <v/>
      </c>
    </row>
    <row r="5067">
      <c r="A5067" s="13" t="n">
        <v>45901</v>
      </c>
      <c r="B5067" t="inlineStr">
        <is>
          <t>West</t>
        </is>
      </c>
      <c r="C5067" t="inlineStr">
        <is>
          <t>Retail Store</t>
        </is>
      </c>
      <c r="D5067" t="inlineStr">
        <is>
          <t>Beauty</t>
        </is>
      </c>
      <c r="E5067" t="n">
        <v>12746.28</v>
      </c>
      <c r="F5067" t="n">
        <v>7165.81</v>
      </c>
      <c r="G5067" t="n">
        <v>13859.62</v>
      </c>
      <c r="H5067" t="n">
        <v>16</v>
      </c>
      <c r="I5067" t="n">
        <v>14</v>
      </c>
      <c r="J5067" t="n">
        <v>0</v>
      </c>
      <c r="K5067">
        <f>E5067-F5067</f>
        <v/>
      </c>
      <c r="L5067" s="10">
        <f>IFERROR(K5067/E5067,0)</f>
        <v/>
      </c>
      <c r="M5067">
        <f>YEAR(A5067)</f>
        <v/>
      </c>
      <c r="N5067">
        <f>"Q"&amp;ROUNDUP(MONTH(A5067)/3,0)</f>
        <v/>
      </c>
      <c r="O5067">
        <f>TEXT(A5067,"mmm")</f>
        <v/>
      </c>
    </row>
    <row r="5068">
      <c r="A5068" s="13" t="n">
        <v>45901</v>
      </c>
      <c r="B5068" t="inlineStr">
        <is>
          <t>West</t>
        </is>
      </c>
      <c r="C5068" t="inlineStr">
        <is>
          <t>Retail Store</t>
        </is>
      </c>
      <c r="D5068" t="inlineStr">
        <is>
          <t>Books</t>
        </is>
      </c>
      <c r="E5068" t="n">
        <v>10357.23</v>
      </c>
      <c r="F5068" t="n">
        <v>7294.05</v>
      </c>
      <c r="G5068" t="n">
        <v>10760.84</v>
      </c>
      <c r="H5068" t="n">
        <v>21</v>
      </c>
      <c r="I5068" t="n">
        <v>17</v>
      </c>
      <c r="J5068" t="n">
        <v>0</v>
      </c>
      <c r="K5068">
        <f>E5068-F5068</f>
        <v/>
      </c>
      <c r="L5068" s="10">
        <f>IFERROR(K5068/E5068,0)</f>
        <v/>
      </c>
      <c r="M5068">
        <f>YEAR(A5068)</f>
        <v/>
      </c>
      <c r="N5068">
        <f>"Q"&amp;ROUNDUP(MONTH(A5068)/3,0)</f>
        <v/>
      </c>
      <c r="O5068">
        <f>TEXT(A5068,"mmm")</f>
        <v/>
      </c>
    </row>
    <row r="5069">
      <c r="A5069" s="13" t="n">
        <v>45901</v>
      </c>
      <c r="B5069" t="inlineStr">
        <is>
          <t>West</t>
        </is>
      </c>
      <c r="C5069" t="inlineStr">
        <is>
          <t>Retail Store</t>
        </is>
      </c>
      <c r="D5069" t="inlineStr">
        <is>
          <t>Electronics</t>
        </is>
      </c>
      <c r="E5069" t="n">
        <v>552938.5600000001</v>
      </c>
      <c r="F5069" t="n">
        <v>484511.4</v>
      </c>
      <c r="G5069" t="n">
        <v>585934.0699999999</v>
      </c>
      <c r="H5069" t="n">
        <v>41</v>
      </c>
      <c r="I5069" t="n">
        <v>34</v>
      </c>
      <c r="J5069" t="n">
        <v>3</v>
      </c>
      <c r="K5069">
        <f>E5069-F5069</f>
        <v/>
      </c>
      <c r="L5069" s="10">
        <f>IFERROR(K5069/E5069,0)</f>
        <v/>
      </c>
      <c r="M5069">
        <f>YEAR(A5069)</f>
        <v/>
      </c>
      <c r="N5069">
        <f>"Q"&amp;ROUNDUP(MONTH(A5069)/3,0)</f>
        <v/>
      </c>
      <c r="O5069">
        <f>TEXT(A5069,"mmm")</f>
        <v/>
      </c>
    </row>
    <row r="5070">
      <c r="A5070" s="13" t="n">
        <v>45901</v>
      </c>
      <c r="B5070" t="inlineStr">
        <is>
          <t>West</t>
        </is>
      </c>
      <c r="C5070" t="inlineStr">
        <is>
          <t>Retail Store</t>
        </is>
      </c>
      <c r="D5070" t="inlineStr">
        <is>
          <t>Fashion</t>
        </is>
      </c>
      <c r="E5070" t="n">
        <v>47943.2</v>
      </c>
      <c r="F5070" t="n">
        <v>25164.32</v>
      </c>
      <c r="G5070" t="n">
        <v>50318.18</v>
      </c>
      <c r="H5070" t="n">
        <v>38</v>
      </c>
      <c r="I5070" t="n">
        <v>34</v>
      </c>
      <c r="J5070" t="n">
        <v>3</v>
      </c>
      <c r="K5070">
        <f>E5070-F5070</f>
        <v/>
      </c>
      <c r="L5070" s="10">
        <f>IFERROR(K5070/E5070,0)</f>
        <v/>
      </c>
      <c r="M5070">
        <f>YEAR(A5070)</f>
        <v/>
      </c>
      <c r="N5070">
        <f>"Q"&amp;ROUNDUP(MONTH(A5070)/3,0)</f>
        <v/>
      </c>
      <c r="O5070">
        <f>TEXT(A5070,"mmm")</f>
        <v/>
      </c>
    </row>
    <row r="5071">
      <c r="A5071" s="13" t="n">
        <v>45901</v>
      </c>
      <c r="B5071" t="inlineStr">
        <is>
          <t>West</t>
        </is>
      </c>
      <c r="C5071" t="inlineStr">
        <is>
          <t>Retail Store</t>
        </is>
      </c>
      <c r="D5071" t="inlineStr">
        <is>
          <t>Grocery</t>
        </is>
      </c>
      <c r="E5071" t="n">
        <v>36580.74</v>
      </c>
      <c r="F5071" t="n">
        <v>29343.09</v>
      </c>
      <c r="G5071" t="n">
        <v>37981.42</v>
      </c>
      <c r="H5071" t="n">
        <v>84</v>
      </c>
      <c r="I5071" t="n">
        <v>31</v>
      </c>
      <c r="J5071" t="n">
        <v>0</v>
      </c>
      <c r="K5071">
        <f>E5071-F5071</f>
        <v/>
      </c>
      <c r="L5071" s="10">
        <f>IFERROR(K5071/E5071,0)</f>
        <v/>
      </c>
      <c r="M5071">
        <f>YEAR(A5071)</f>
        <v/>
      </c>
      <c r="N5071">
        <f>"Q"&amp;ROUNDUP(MONTH(A5071)/3,0)</f>
        <v/>
      </c>
      <c r="O5071">
        <f>TEXT(A5071,"mmm")</f>
        <v/>
      </c>
    </row>
    <row r="5072">
      <c r="A5072" s="13" t="n">
        <v>45901</v>
      </c>
      <c r="B5072" t="inlineStr">
        <is>
          <t>West</t>
        </is>
      </c>
      <c r="C5072" t="inlineStr">
        <is>
          <t>Retail Store</t>
        </is>
      </c>
      <c r="D5072" t="inlineStr">
        <is>
          <t>Home &amp; Kitchen</t>
        </is>
      </c>
      <c r="E5072" t="n">
        <v>40368.69</v>
      </c>
      <c r="F5072" t="n">
        <v>26057.13</v>
      </c>
      <c r="G5072" t="n">
        <v>42130.44</v>
      </c>
      <c r="H5072" t="n">
        <v>18</v>
      </c>
      <c r="I5072" t="n">
        <v>15</v>
      </c>
      <c r="J5072" t="n">
        <v>0</v>
      </c>
      <c r="K5072">
        <f>E5072-F5072</f>
        <v/>
      </c>
      <c r="L5072" s="10">
        <f>IFERROR(K5072/E5072,0)</f>
        <v/>
      </c>
      <c r="M5072">
        <f>YEAR(A5072)</f>
        <v/>
      </c>
      <c r="N5072">
        <f>"Q"&amp;ROUNDUP(MONTH(A5072)/3,0)</f>
        <v/>
      </c>
      <c r="O5072">
        <f>TEXT(A5072,"mmm")</f>
        <v/>
      </c>
    </row>
    <row r="5073">
      <c r="A5073" s="13" t="n">
        <v>45901</v>
      </c>
      <c r="B5073" t="inlineStr">
        <is>
          <t>West</t>
        </is>
      </c>
      <c r="C5073" t="inlineStr">
        <is>
          <t>Retail Store</t>
        </is>
      </c>
      <c r="D5073" t="inlineStr">
        <is>
          <t>Sports</t>
        </is>
      </c>
      <c r="E5073" t="n">
        <v>38681.24</v>
      </c>
      <c r="F5073" t="n">
        <v>25656.04</v>
      </c>
      <c r="G5073" t="n">
        <v>40115.43</v>
      </c>
      <c r="H5073" t="n">
        <v>11</v>
      </c>
      <c r="I5073" t="n">
        <v>8</v>
      </c>
      <c r="J5073" t="n">
        <v>0</v>
      </c>
      <c r="K5073">
        <f>E5073-F5073</f>
        <v/>
      </c>
      <c r="L5073" s="10">
        <f>IFERROR(K5073/E5073,0)</f>
        <v/>
      </c>
      <c r="M5073">
        <f>YEAR(A5073)</f>
        <v/>
      </c>
      <c r="N5073">
        <f>"Q"&amp;ROUNDUP(MONTH(A5073)/3,0)</f>
        <v/>
      </c>
      <c r="O5073">
        <f>TEXT(A5073,"mmm")</f>
        <v/>
      </c>
    </row>
    <row r="5074">
      <c r="A5074" s="13" t="n">
        <v>45901</v>
      </c>
      <c r="B5074" t="inlineStr">
        <is>
          <t>West</t>
        </is>
      </c>
      <c r="C5074" t="inlineStr">
        <is>
          <t>Retail Store</t>
        </is>
      </c>
      <c r="D5074" t="inlineStr">
        <is>
          <t>Unknown</t>
        </is>
      </c>
      <c r="E5074" t="n">
        <v>712.77</v>
      </c>
      <c r="F5074" t="n">
        <v>481.47</v>
      </c>
      <c r="G5074" t="n">
        <v>712.77</v>
      </c>
      <c r="H5074" t="n">
        <v>1</v>
      </c>
      <c r="I5074" t="n">
        <v>1</v>
      </c>
      <c r="J5074" t="n">
        <v>0</v>
      </c>
      <c r="K5074">
        <f>E5074-F5074</f>
        <v/>
      </c>
      <c r="L5074" s="10">
        <f>IFERROR(K5074/E5074,0)</f>
        <v/>
      </c>
      <c r="M5074">
        <f>YEAR(A5074)</f>
        <v/>
      </c>
      <c r="N5074">
        <f>"Q"&amp;ROUNDUP(MONTH(A5074)/3,0)</f>
        <v/>
      </c>
      <c r="O5074">
        <f>TEXT(A5074,"mmm")</f>
        <v/>
      </c>
    </row>
    <row r="5075">
      <c r="A5075" s="13" t="n">
        <v>45901</v>
      </c>
      <c r="B5075" t="inlineStr">
        <is>
          <t>West</t>
        </is>
      </c>
      <c r="C5075" t="inlineStr">
        <is>
          <t>Unknown</t>
        </is>
      </c>
      <c r="D5075" t="inlineStr">
        <is>
          <t>Electronics</t>
        </is>
      </c>
      <c r="E5075" t="n">
        <v>15237.09</v>
      </c>
      <c r="F5075" t="n">
        <v>13504.74</v>
      </c>
      <c r="G5075" t="n">
        <v>16039.05</v>
      </c>
      <c r="H5075" t="n">
        <v>1</v>
      </c>
      <c r="I5075" t="n">
        <v>1</v>
      </c>
      <c r="J5075" t="n">
        <v>0</v>
      </c>
      <c r="K5075">
        <f>E5075-F5075</f>
        <v/>
      </c>
      <c r="L5075" s="10">
        <f>IFERROR(K5075/E5075,0)</f>
        <v/>
      </c>
      <c r="M5075">
        <f>YEAR(A5075)</f>
        <v/>
      </c>
      <c r="N5075">
        <f>"Q"&amp;ROUNDUP(MONTH(A5075)/3,0)</f>
        <v/>
      </c>
      <c r="O5075">
        <f>TEXT(A5075,"mmm")</f>
        <v/>
      </c>
    </row>
    <row r="5076">
      <c r="A5076" s="13" t="n">
        <v>45901</v>
      </c>
      <c r="B5076" t="inlineStr">
        <is>
          <t>West</t>
        </is>
      </c>
      <c r="C5076" t="inlineStr">
        <is>
          <t>Website</t>
        </is>
      </c>
      <c r="D5076" t="inlineStr">
        <is>
          <t>Beauty</t>
        </is>
      </c>
      <c r="E5076" t="n">
        <v>23064.68</v>
      </c>
      <c r="F5076" t="n">
        <v>12761.45</v>
      </c>
      <c r="G5076" t="n">
        <v>24597.73</v>
      </c>
      <c r="H5076" t="n">
        <v>38</v>
      </c>
      <c r="I5076" t="n">
        <v>31</v>
      </c>
      <c r="J5076" t="n">
        <v>1</v>
      </c>
      <c r="K5076">
        <f>E5076-F5076</f>
        <v/>
      </c>
      <c r="L5076" s="10">
        <f>IFERROR(K5076/E5076,0)</f>
        <v/>
      </c>
      <c r="M5076">
        <f>YEAR(A5076)</f>
        <v/>
      </c>
      <c r="N5076">
        <f>"Q"&amp;ROUNDUP(MONTH(A5076)/3,0)</f>
        <v/>
      </c>
      <c r="O5076">
        <f>TEXT(A5076,"mmm")</f>
        <v/>
      </c>
    </row>
    <row r="5077">
      <c r="A5077" s="13" t="n">
        <v>45901</v>
      </c>
      <c r="B5077" t="inlineStr">
        <is>
          <t>West</t>
        </is>
      </c>
      <c r="C5077" t="inlineStr">
        <is>
          <t>Website</t>
        </is>
      </c>
      <c r="D5077" t="inlineStr">
        <is>
          <t>Books</t>
        </is>
      </c>
      <c r="E5077" t="n">
        <v>9948.23</v>
      </c>
      <c r="F5077" t="n">
        <v>7222.69</v>
      </c>
      <c r="G5077" t="n">
        <v>10826.81</v>
      </c>
      <c r="H5077" t="n">
        <v>20</v>
      </c>
      <c r="I5077" t="n">
        <v>13</v>
      </c>
      <c r="J5077" t="n">
        <v>1</v>
      </c>
      <c r="K5077">
        <f>E5077-F5077</f>
        <v/>
      </c>
      <c r="L5077" s="10">
        <f>IFERROR(K5077/E5077,0)</f>
        <v/>
      </c>
      <c r="M5077">
        <f>YEAR(A5077)</f>
        <v/>
      </c>
      <c r="N5077">
        <f>"Q"&amp;ROUNDUP(MONTH(A5077)/3,0)</f>
        <v/>
      </c>
      <c r="O5077">
        <f>TEXT(A5077,"mmm")</f>
        <v/>
      </c>
    </row>
    <row r="5078">
      <c r="A5078" s="13" t="n">
        <v>45901</v>
      </c>
      <c r="B5078" t="inlineStr">
        <is>
          <t>West</t>
        </is>
      </c>
      <c r="C5078" t="inlineStr">
        <is>
          <t>Website</t>
        </is>
      </c>
      <c r="D5078" t="inlineStr">
        <is>
          <t>Electronics</t>
        </is>
      </c>
      <c r="E5078" t="n">
        <v>669887.87</v>
      </c>
      <c r="F5078" t="n">
        <v>595177.35</v>
      </c>
      <c r="G5078" t="n">
        <v>712713.85</v>
      </c>
      <c r="H5078" t="n">
        <v>56</v>
      </c>
      <c r="I5078" t="n">
        <v>45</v>
      </c>
      <c r="J5078" t="n">
        <v>4</v>
      </c>
      <c r="K5078">
        <f>E5078-F5078</f>
        <v/>
      </c>
      <c r="L5078" s="10">
        <f>IFERROR(K5078/E5078,0)</f>
        <v/>
      </c>
      <c r="M5078">
        <f>YEAR(A5078)</f>
        <v/>
      </c>
      <c r="N5078">
        <f>"Q"&amp;ROUNDUP(MONTH(A5078)/3,0)</f>
        <v/>
      </c>
      <c r="O5078">
        <f>TEXT(A5078,"mmm")</f>
        <v/>
      </c>
    </row>
    <row r="5079">
      <c r="A5079" s="13" t="n">
        <v>45901</v>
      </c>
      <c r="B5079" t="inlineStr">
        <is>
          <t>West</t>
        </is>
      </c>
      <c r="C5079" t="inlineStr">
        <is>
          <t>Website</t>
        </is>
      </c>
      <c r="D5079" t="inlineStr">
        <is>
          <t>Fashion</t>
        </is>
      </c>
      <c r="E5079" t="n">
        <v>90392.49000000001</v>
      </c>
      <c r="F5079" t="n">
        <v>49414.42</v>
      </c>
      <c r="G5079" t="n">
        <v>95944.37</v>
      </c>
      <c r="H5079" t="n">
        <v>64</v>
      </c>
      <c r="I5079" t="n">
        <v>52</v>
      </c>
      <c r="J5079" t="n">
        <v>9</v>
      </c>
      <c r="K5079">
        <f>E5079-F5079</f>
        <v/>
      </c>
      <c r="L5079" s="10">
        <f>IFERROR(K5079/E5079,0)</f>
        <v/>
      </c>
      <c r="M5079">
        <f>YEAR(A5079)</f>
        <v/>
      </c>
      <c r="N5079">
        <f>"Q"&amp;ROUNDUP(MONTH(A5079)/3,0)</f>
        <v/>
      </c>
      <c r="O5079">
        <f>TEXT(A5079,"mmm")</f>
        <v/>
      </c>
    </row>
    <row r="5080">
      <c r="A5080" s="13" t="n">
        <v>45901</v>
      </c>
      <c r="B5080" t="inlineStr">
        <is>
          <t>West</t>
        </is>
      </c>
      <c r="C5080" t="inlineStr">
        <is>
          <t>Website</t>
        </is>
      </c>
      <c r="D5080" t="inlineStr">
        <is>
          <t>Grocery</t>
        </is>
      </c>
      <c r="E5080" t="n">
        <v>51958.09</v>
      </c>
      <c r="F5080" t="n">
        <v>42822.06</v>
      </c>
      <c r="G5080" t="n">
        <v>55140.96</v>
      </c>
      <c r="H5080" t="n">
        <v>119</v>
      </c>
      <c r="I5080" t="n">
        <v>49</v>
      </c>
      <c r="J5080" t="n">
        <v>0</v>
      </c>
      <c r="K5080">
        <f>E5080-F5080</f>
        <v/>
      </c>
      <c r="L5080" s="10">
        <f>IFERROR(K5080/E5080,0)</f>
        <v/>
      </c>
      <c r="M5080">
        <f>YEAR(A5080)</f>
        <v/>
      </c>
      <c r="N5080">
        <f>"Q"&amp;ROUNDUP(MONTH(A5080)/3,0)</f>
        <v/>
      </c>
      <c r="O5080">
        <f>TEXT(A5080,"mmm")</f>
        <v/>
      </c>
    </row>
    <row r="5081">
      <c r="A5081" s="13" t="n">
        <v>45901</v>
      </c>
      <c r="B5081" t="inlineStr">
        <is>
          <t>West</t>
        </is>
      </c>
      <c r="C5081" t="inlineStr">
        <is>
          <t>Website</t>
        </is>
      </c>
      <c r="D5081" t="inlineStr">
        <is>
          <t>Home &amp; Kitchen</t>
        </is>
      </c>
      <c r="E5081" t="n">
        <v>90210.52</v>
      </c>
      <c r="F5081" t="n">
        <v>61775.45</v>
      </c>
      <c r="G5081" t="n">
        <v>96724.19</v>
      </c>
      <c r="H5081" t="n">
        <v>33</v>
      </c>
      <c r="I5081" t="n">
        <v>28</v>
      </c>
      <c r="J5081" t="n">
        <v>2</v>
      </c>
      <c r="K5081">
        <f>E5081-F5081</f>
        <v/>
      </c>
      <c r="L5081" s="10">
        <f>IFERROR(K5081/E5081,0)</f>
        <v/>
      </c>
      <c r="M5081">
        <f>YEAR(A5081)</f>
        <v/>
      </c>
      <c r="N5081">
        <f>"Q"&amp;ROUNDUP(MONTH(A5081)/3,0)</f>
        <v/>
      </c>
      <c r="O5081">
        <f>TEXT(A5081,"mmm")</f>
        <v/>
      </c>
    </row>
    <row r="5082">
      <c r="A5082" s="13" t="n">
        <v>45901</v>
      </c>
      <c r="B5082" t="inlineStr">
        <is>
          <t>West</t>
        </is>
      </c>
      <c r="C5082" t="inlineStr">
        <is>
          <t>Website</t>
        </is>
      </c>
      <c r="D5082" t="inlineStr">
        <is>
          <t>Sports</t>
        </is>
      </c>
      <c r="E5082" t="n">
        <v>49281.8</v>
      </c>
      <c r="F5082" t="n">
        <v>32019.12</v>
      </c>
      <c r="G5082" t="n">
        <v>52977.84</v>
      </c>
      <c r="H5082" t="n">
        <v>19</v>
      </c>
      <c r="I5082" t="n">
        <v>16</v>
      </c>
      <c r="J5082" t="n">
        <v>1</v>
      </c>
      <c r="K5082">
        <f>E5082-F5082</f>
        <v/>
      </c>
      <c r="L5082" s="10">
        <f>IFERROR(K5082/E5082,0)</f>
        <v/>
      </c>
      <c r="M5082">
        <f>YEAR(A5082)</f>
        <v/>
      </c>
      <c r="N5082">
        <f>"Q"&amp;ROUNDUP(MONTH(A5082)/3,0)</f>
        <v/>
      </c>
      <c r="O5082">
        <f>TEXT(A5082,"mmm")</f>
        <v/>
      </c>
    </row>
    <row r="5083">
      <c r="A5083" s="13" t="n">
        <v>45931</v>
      </c>
      <c r="B5083" t="inlineStr">
        <is>
          <t>Central</t>
        </is>
      </c>
      <c r="C5083" t="inlineStr">
        <is>
          <t>Marketplace</t>
        </is>
      </c>
      <c r="D5083" t="inlineStr">
        <is>
          <t>Beauty</t>
        </is>
      </c>
      <c r="E5083" t="n">
        <v>9515.1</v>
      </c>
      <c r="F5083" t="n">
        <v>5614.07</v>
      </c>
      <c r="G5083" t="n">
        <v>10778.13</v>
      </c>
      <c r="H5083" t="n">
        <v>15</v>
      </c>
      <c r="I5083" t="n">
        <v>11</v>
      </c>
      <c r="J5083" t="n">
        <v>1</v>
      </c>
      <c r="K5083">
        <f>E5083-F5083</f>
        <v/>
      </c>
      <c r="L5083" s="10">
        <f>IFERROR(K5083/E5083,0)</f>
        <v/>
      </c>
      <c r="M5083">
        <f>YEAR(A5083)</f>
        <v/>
      </c>
      <c r="N5083">
        <f>"Q"&amp;ROUNDUP(MONTH(A5083)/3,0)</f>
        <v/>
      </c>
      <c r="O5083">
        <f>TEXT(A5083,"mmm")</f>
        <v/>
      </c>
    </row>
    <row r="5084">
      <c r="A5084" s="13" t="n">
        <v>45931</v>
      </c>
      <c r="B5084" t="inlineStr">
        <is>
          <t>Central</t>
        </is>
      </c>
      <c r="C5084" t="inlineStr">
        <is>
          <t>Marketplace</t>
        </is>
      </c>
      <c r="D5084" t="inlineStr">
        <is>
          <t>Books</t>
        </is>
      </c>
      <c r="E5084" t="n">
        <v>5040.1</v>
      </c>
      <c r="F5084" t="n">
        <v>4024.96</v>
      </c>
      <c r="G5084" t="n">
        <v>6165.11</v>
      </c>
      <c r="H5084" t="n">
        <v>10</v>
      </c>
      <c r="I5084" t="n">
        <v>8</v>
      </c>
      <c r="J5084" t="n">
        <v>0</v>
      </c>
      <c r="K5084">
        <f>E5084-F5084</f>
        <v/>
      </c>
      <c r="L5084" s="10">
        <f>IFERROR(K5084/E5084,0)</f>
        <v/>
      </c>
      <c r="M5084">
        <f>YEAR(A5084)</f>
        <v/>
      </c>
      <c r="N5084">
        <f>"Q"&amp;ROUNDUP(MONTH(A5084)/3,0)</f>
        <v/>
      </c>
      <c r="O5084">
        <f>TEXT(A5084,"mmm")</f>
        <v/>
      </c>
    </row>
    <row r="5085">
      <c r="A5085" s="13" t="n">
        <v>45931</v>
      </c>
      <c r="B5085" t="inlineStr">
        <is>
          <t>Central</t>
        </is>
      </c>
      <c r="C5085" t="inlineStr">
        <is>
          <t>Marketplace</t>
        </is>
      </c>
      <c r="D5085" t="inlineStr">
        <is>
          <t>Electronics</t>
        </is>
      </c>
      <c r="E5085" t="n">
        <v>183843.49</v>
      </c>
      <c r="F5085" t="n">
        <v>182573.26</v>
      </c>
      <c r="G5085" t="n">
        <v>218775.24</v>
      </c>
      <c r="H5085" t="n">
        <v>20</v>
      </c>
      <c r="I5085" t="n">
        <v>16</v>
      </c>
      <c r="J5085" t="n">
        <v>3</v>
      </c>
      <c r="K5085">
        <f>E5085-F5085</f>
        <v/>
      </c>
      <c r="L5085" s="10">
        <f>IFERROR(K5085/E5085,0)</f>
        <v/>
      </c>
      <c r="M5085">
        <f>YEAR(A5085)</f>
        <v/>
      </c>
      <c r="N5085">
        <f>"Q"&amp;ROUNDUP(MONTH(A5085)/3,0)</f>
        <v/>
      </c>
      <c r="O5085">
        <f>TEXT(A5085,"mmm")</f>
        <v/>
      </c>
    </row>
    <row r="5086">
      <c r="A5086" s="13" t="n">
        <v>45931</v>
      </c>
      <c r="B5086" t="inlineStr">
        <is>
          <t>Central</t>
        </is>
      </c>
      <c r="C5086" t="inlineStr">
        <is>
          <t>Marketplace</t>
        </is>
      </c>
      <c r="D5086" t="inlineStr">
        <is>
          <t>Fashion</t>
        </is>
      </c>
      <c r="E5086" t="n">
        <v>29400.21</v>
      </c>
      <c r="F5086" t="n">
        <v>17900.1</v>
      </c>
      <c r="G5086" t="n">
        <v>35526.26</v>
      </c>
      <c r="H5086" t="n">
        <v>24</v>
      </c>
      <c r="I5086" t="n">
        <v>19</v>
      </c>
      <c r="J5086" t="n">
        <v>4</v>
      </c>
      <c r="K5086">
        <f>E5086-F5086</f>
        <v/>
      </c>
      <c r="L5086" s="10">
        <f>IFERROR(K5086/E5086,0)</f>
        <v/>
      </c>
      <c r="M5086">
        <f>YEAR(A5086)</f>
        <v/>
      </c>
      <c r="N5086">
        <f>"Q"&amp;ROUNDUP(MONTH(A5086)/3,0)</f>
        <v/>
      </c>
      <c r="O5086">
        <f>TEXT(A5086,"mmm")</f>
        <v/>
      </c>
    </row>
    <row r="5087">
      <c r="A5087" s="13" t="n">
        <v>45931</v>
      </c>
      <c r="B5087" t="inlineStr">
        <is>
          <t>Central</t>
        </is>
      </c>
      <c r="C5087" t="inlineStr">
        <is>
          <t>Marketplace</t>
        </is>
      </c>
      <c r="D5087" t="inlineStr">
        <is>
          <t>Grocery</t>
        </is>
      </c>
      <c r="E5087" t="n">
        <v>6896.6</v>
      </c>
      <c r="F5087" t="n">
        <v>6650.25</v>
      </c>
      <c r="G5087" t="n">
        <v>8275.27</v>
      </c>
      <c r="H5087" t="n">
        <v>19</v>
      </c>
      <c r="I5087" t="n">
        <v>7</v>
      </c>
      <c r="J5087" t="n">
        <v>0</v>
      </c>
      <c r="K5087">
        <f>E5087-F5087</f>
        <v/>
      </c>
      <c r="L5087" s="10">
        <f>IFERROR(K5087/E5087,0)</f>
        <v/>
      </c>
      <c r="M5087">
        <f>YEAR(A5087)</f>
        <v/>
      </c>
      <c r="N5087">
        <f>"Q"&amp;ROUNDUP(MONTH(A5087)/3,0)</f>
        <v/>
      </c>
      <c r="O5087">
        <f>TEXT(A5087,"mmm")</f>
        <v/>
      </c>
    </row>
    <row r="5088">
      <c r="A5088" s="13" t="n">
        <v>45931</v>
      </c>
      <c r="B5088" t="inlineStr">
        <is>
          <t>Central</t>
        </is>
      </c>
      <c r="C5088" t="inlineStr">
        <is>
          <t>Marketplace</t>
        </is>
      </c>
      <c r="D5088" t="inlineStr">
        <is>
          <t>Home &amp; Kitchen</t>
        </is>
      </c>
      <c r="E5088" t="n">
        <v>39479.86</v>
      </c>
      <c r="F5088" t="n">
        <v>30029.98</v>
      </c>
      <c r="G5088" t="n">
        <v>46889.51</v>
      </c>
      <c r="H5088" t="n">
        <v>18</v>
      </c>
      <c r="I5088" t="n">
        <v>14</v>
      </c>
      <c r="J5088" t="n">
        <v>1</v>
      </c>
      <c r="K5088">
        <f>E5088-F5088</f>
        <v/>
      </c>
      <c r="L5088" s="10">
        <f>IFERROR(K5088/E5088,0)</f>
        <v/>
      </c>
      <c r="M5088">
        <f>YEAR(A5088)</f>
        <v/>
      </c>
      <c r="N5088">
        <f>"Q"&amp;ROUNDUP(MONTH(A5088)/3,0)</f>
        <v/>
      </c>
      <c r="O5088">
        <f>TEXT(A5088,"mmm")</f>
        <v/>
      </c>
    </row>
    <row r="5089">
      <c r="A5089" s="13" t="n">
        <v>45931</v>
      </c>
      <c r="B5089" t="inlineStr">
        <is>
          <t>Central</t>
        </is>
      </c>
      <c r="C5089" t="inlineStr">
        <is>
          <t>Marketplace</t>
        </is>
      </c>
      <c r="D5089" t="inlineStr">
        <is>
          <t>Sports</t>
        </is>
      </c>
      <c r="E5089" t="n">
        <v>15041.16</v>
      </c>
      <c r="F5089" t="n">
        <v>10810.04</v>
      </c>
      <c r="G5089" t="n">
        <v>18801.44</v>
      </c>
      <c r="H5089" t="n">
        <v>7</v>
      </c>
      <c r="I5089" t="n">
        <v>4</v>
      </c>
      <c r="J5089" t="n">
        <v>1</v>
      </c>
      <c r="K5089">
        <f>E5089-F5089</f>
        <v/>
      </c>
      <c r="L5089" s="10">
        <f>IFERROR(K5089/E5089,0)</f>
        <v/>
      </c>
      <c r="M5089">
        <f>YEAR(A5089)</f>
        <v/>
      </c>
      <c r="N5089">
        <f>"Q"&amp;ROUNDUP(MONTH(A5089)/3,0)</f>
        <v/>
      </c>
      <c r="O5089">
        <f>TEXT(A5089,"mmm")</f>
        <v/>
      </c>
    </row>
    <row r="5090">
      <c r="A5090" s="13" t="n">
        <v>45931</v>
      </c>
      <c r="B5090" t="inlineStr">
        <is>
          <t>Central</t>
        </is>
      </c>
      <c r="C5090" t="inlineStr">
        <is>
          <t>Mobile App</t>
        </is>
      </c>
      <c r="D5090" t="inlineStr">
        <is>
          <t>Beauty</t>
        </is>
      </c>
      <c r="E5090" t="n">
        <v>18229.81</v>
      </c>
      <c r="F5090" t="n">
        <v>11165.45</v>
      </c>
      <c r="G5090" t="n">
        <v>21175.53</v>
      </c>
      <c r="H5090" t="n">
        <v>32</v>
      </c>
      <c r="I5090" t="n">
        <v>24</v>
      </c>
      <c r="J5090" t="n">
        <v>0</v>
      </c>
      <c r="K5090">
        <f>E5090-F5090</f>
        <v/>
      </c>
      <c r="L5090" s="10">
        <f>IFERROR(K5090/E5090,0)</f>
        <v/>
      </c>
      <c r="M5090">
        <f>YEAR(A5090)</f>
        <v/>
      </c>
      <c r="N5090">
        <f>"Q"&amp;ROUNDUP(MONTH(A5090)/3,0)</f>
        <v/>
      </c>
      <c r="O5090">
        <f>TEXT(A5090,"mmm")</f>
        <v/>
      </c>
    </row>
    <row r="5091">
      <c r="A5091" s="13" t="n">
        <v>45931</v>
      </c>
      <c r="B5091" t="inlineStr">
        <is>
          <t>Central</t>
        </is>
      </c>
      <c r="C5091" t="inlineStr">
        <is>
          <t>Mobile App</t>
        </is>
      </c>
      <c r="D5091" t="inlineStr">
        <is>
          <t>Books</t>
        </is>
      </c>
      <c r="E5091" t="n">
        <v>5648.06</v>
      </c>
      <c r="F5091" t="n">
        <v>4465.89</v>
      </c>
      <c r="G5091" t="n">
        <v>6616.16</v>
      </c>
      <c r="H5091" t="n">
        <v>13</v>
      </c>
      <c r="I5091" t="n">
        <v>13</v>
      </c>
      <c r="J5091" t="n">
        <v>0</v>
      </c>
      <c r="K5091">
        <f>E5091-F5091</f>
        <v/>
      </c>
      <c r="L5091" s="10">
        <f>IFERROR(K5091/E5091,0)</f>
        <v/>
      </c>
      <c r="M5091">
        <f>YEAR(A5091)</f>
        <v/>
      </c>
      <c r="N5091">
        <f>"Q"&amp;ROUNDUP(MONTH(A5091)/3,0)</f>
        <v/>
      </c>
      <c r="O5091">
        <f>TEXT(A5091,"mmm")</f>
        <v/>
      </c>
    </row>
    <row r="5092">
      <c r="A5092" s="13" t="n">
        <v>45931</v>
      </c>
      <c r="B5092" t="inlineStr">
        <is>
          <t>Central</t>
        </is>
      </c>
      <c r="C5092" t="inlineStr">
        <is>
          <t>Mobile App</t>
        </is>
      </c>
      <c r="D5092" t="inlineStr">
        <is>
          <t>Electronics</t>
        </is>
      </c>
      <c r="E5092" t="n">
        <v>529448.71</v>
      </c>
      <c r="F5092" t="n">
        <v>509018.19</v>
      </c>
      <c r="G5092" t="n">
        <v>599857.53</v>
      </c>
      <c r="H5092" t="n">
        <v>38</v>
      </c>
      <c r="I5092" t="n">
        <v>32</v>
      </c>
      <c r="J5092" t="n">
        <v>3</v>
      </c>
      <c r="K5092">
        <f>E5092-F5092</f>
        <v/>
      </c>
      <c r="L5092" s="10">
        <f>IFERROR(K5092/E5092,0)</f>
        <v/>
      </c>
      <c r="M5092">
        <f>YEAR(A5092)</f>
        <v/>
      </c>
      <c r="N5092">
        <f>"Q"&amp;ROUNDUP(MONTH(A5092)/3,0)</f>
        <v/>
      </c>
      <c r="O5092">
        <f>TEXT(A5092,"mmm")</f>
        <v/>
      </c>
    </row>
    <row r="5093">
      <c r="A5093" s="13" t="n">
        <v>45931</v>
      </c>
      <c r="B5093" t="inlineStr">
        <is>
          <t>Central</t>
        </is>
      </c>
      <c r="C5093" t="inlineStr">
        <is>
          <t>Mobile App</t>
        </is>
      </c>
      <c r="D5093" t="inlineStr">
        <is>
          <t>Fashion</t>
        </is>
      </c>
      <c r="E5093" t="n">
        <v>51602.55</v>
      </c>
      <c r="F5093" t="n">
        <v>30960.15</v>
      </c>
      <c r="G5093" t="n">
        <v>59113.76</v>
      </c>
      <c r="H5093" t="n">
        <v>46</v>
      </c>
      <c r="I5093" t="n">
        <v>35</v>
      </c>
      <c r="J5093" t="n">
        <v>2</v>
      </c>
      <c r="K5093">
        <f>E5093-F5093</f>
        <v/>
      </c>
      <c r="L5093" s="10">
        <f>IFERROR(K5093/E5093,0)</f>
        <v/>
      </c>
      <c r="M5093">
        <f>YEAR(A5093)</f>
        <v/>
      </c>
      <c r="N5093">
        <f>"Q"&amp;ROUNDUP(MONTH(A5093)/3,0)</f>
        <v/>
      </c>
      <c r="O5093">
        <f>TEXT(A5093,"mmm")</f>
        <v/>
      </c>
    </row>
    <row r="5094">
      <c r="A5094" s="13" t="n">
        <v>45931</v>
      </c>
      <c r="B5094" t="inlineStr">
        <is>
          <t>Central</t>
        </is>
      </c>
      <c r="C5094" t="inlineStr">
        <is>
          <t>Mobile App</t>
        </is>
      </c>
      <c r="D5094" t="inlineStr">
        <is>
          <t>Grocery</t>
        </is>
      </c>
      <c r="E5094" t="n">
        <v>23994.96</v>
      </c>
      <c r="F5094" t="n">
        <v>21873.58</v>
      </c>
      <c r="G5094" t="n">
        <v>27985.27</v>
      </c>
      <c r="H5094" t="n">
        <v>66</v>
      </c>
      <c r="I5094" t="n">
        <v>24</v>
      </c>
      <c r="J5094" t="n">
        <v>0</v>
      </c>
      <c r="K5094">
        <f>E5094-F5094</f>
        <v/>
      </c>
      <c r="L5094" s="10">
        <f>IFERROR(K5094/E5094,0)</f>
        <v/>
      </c>
      <c r="M5094">
        <f>YEAR(A5094)</f>
        <v/>
      </c>
      <c r="N5094">
        <f>"Q"&amp;ROUNDUP(MONTH(A5094)/3,0)</f>
        <v/>
      </c>
      <c r="O5094">
        <f>TEXT(A5094,"mmm")</f>
        <v/>
      </c>
    </row>
    <row r="5095">
      <c r="A5095" s="13" t="n">
        <v>45931</v>
      </c>
      <c r="B5095" t="inlineStr">
        <is>
          <t>Central</t>
        </is>
      </c>
      <c r="C5095" t="inlineStr">
        <is>
          <t>Mobile App</t>
        </is>
      </c>
      <c r="D5095" t="inlineStr">
        <is>
          <t>Home &amp; Kitchen</t>
        </is>
      </c>
      <c r="E5095" t="n">
        <v>47821.48</v>
      </c>
      <c r="F5095" t="n">
        <v>34278.74</v>
      </c>
      <c r="G5095" t="n">
        <v>54355.78</v>
      </c>
      <c r="H5095" t="n">
        <v>25</v>
      </c>
      <c r="I5095" t="n">
        <v>21</v>
      </c>
      <c r="J5095" t="n">
        <v>2</v>
      </c>
      <c r="K5095">
        <f>E5095-F5095</f>
        <v/>
      </c>
      <c r="L5095" s="10">
        <f>IFERROR(K5095/E5095,0)</f>
        <v/>
      </c>
      <c r="M5095">
        <f>YEAR(A5095)</f>
        <v/>
      </c>
      <c r="N5095">
        <f>"Q"&amp;ROUNDUP(MONTH(A5095)/3,0)</f>
        <v/>
      </c>
      <c r="O5095">
        <f>TEXT(A5095,"mmm")</f>
        <v/>
      </c>
    </row>
    <row r="5096">
      <c r="A5096" s="13" t="n">
        <v>45931</v>
      </c>
      <c r="B5096" t="inlineStr">
        <is>
          <t>Central</t>
        </is>
      </c>
      <c r="C5096" t="inlineStr">
        <is>
          <t>Mobile App</t>
        </is>
      </c>
      <c r="D5096" t="inlineStr">
        <is>
          <t>Sports</t>
        </is>
      </c>
      <c r="E5096" t="n">
        <v>19774.36</v>
      </c>
      <c r="F5096" t="n">
        <v>13717.1</v>
      </c>
      <c r="G5096" t="n">
        <v>22499.44</v>
      </c>
      <c r="H5096" t="n">
        <v>8</v>
      </c>
      <c r="I5096" t="n">
        <v>8</v>
      </c>
      <c r="J5096" t="n">
        <v>0</v>
      </c>
      <c r="K5096">
        <f>E5096-F5096</f>
        <v/>
      </c>
      <c r="L5096" s="10">
        <f>IFERROR(K5096/E5096,0)</f>
        <v/>
      </c>
      <c r="M5096">
        <f>YEAR(A5096)</f>
        <v/>
      </c>
      <c r="N5096">
        <f>"Q"&amp;ROUNDUP(MONTH(A5096)/3,0)</f>
        <v/>
      </c>
      <c r="O5096">
        <f>TEXT(A5096,"mmm")</f>
        <v/>
      </c>
    </row>
    <row r="5097">
      <c r="A5097" s="13" t="n">
        <v>45931</v>
      </c>
      <c r="B5097" t="inlineStr">
        <is>
          <t>Central</t>
        </is>
      </c>
      <c r="C5097" t="inlineStr">
        <is>
          <t>Retail Store</t>
        </is>
      </c>
      <c r="D5097" t="inlineStr">
        <is>
          <t>Beauty</t>
        </is>
      </c>
      <c r="E5097" t="n">
        <v>3682.41</v>
      </c>
      <c r="F5097" t="n">
        <v>2250.79</v>
      </c>
      <c r="G5097" t="n">
        <v>4157.66</v>
      </c>
      <c r="H5097" t="n">
        <v>6</v>
      </c>
      <c r="I5097" t="n">
        <v>6</v>
      </c>
      <c r="J5097" t="n">
        <v>0</v>
      </c>
      <c r="K5097">
        <f>E5097-F5097</f>
        <v/>
      </c>
      <c r="L5097" s="10">
        <f>IFERROR(K5097/E5097,0)</f>
        <v/>
      </c>
      <c r="M5097">
        <f>YEAR(A5097)</f>
        <v/>
      </c>
      <c r="N5097">
        <f>"Q"&amp;ROUNDUP(MONTH(A5097)/3,0)</f>
        <v/>
      </c>
      <c r="O5097">
        <f>TEXT(A5097,"mmm")</f>
        <v/>
      </c>
    </row>
    <row r="5098">
      <c r="A5098" s="13" t="n">
        <v>45931</v>
      </c>
      <c r="B5098" t="inlineStr">
        <is>
          <t>Central</t>
        </is>
      </c>
      <c r="C5098" t="inlineStr">
        <is>
          <t>Retail Store</t>
        </is>
      </c>
      <c r="D5098" t="inlineStr">
        <is>
          <t>Books</t>
        </is>
      </c>
      <c r="E5098" t="n">
        <v>1475.62</v>
      </c>
      <c r="F5098" t="n">
        <v>1184.55</v>
      </c>
      <c r="G5098" t="n">
        <v>1640.78</v>
      </c>
      <c r="H5098" t="n">
        <v>3</v>
      </c>
      <c r="I5098" t="n">
        <v>3</v>
      </c>
      <c r="J5098" t="n">
        <v>0</v>
      </c>
      <c r="K5098">
        <f>E5098-F5098</f>
        <v/>
      </c>
      <c r="L5098" s="10">
        <f>IFERROR(K5098/E5098,0)</f>
        <v/>
      </c>
      <c r="M5098">
        <f>YEAR(A5098)</f>
        <v/>
      </c>
      <c r="N5098">
        <f>"Q"&amp;ROUNDUP(MONTH(A5098)/3,0)</f>
        <v/>
      </c>
      <c r="O5098">
        <f>TEXT(A5098,"mmm")</f>
        <v/>
      </c>
    </row>
    <row r="5099">
      <c r="A5099" s="13" t="n">
        <v>45931</v>
      </c>
      <c r="B5099" t="inlineStr">
        <is>
          <t>Central</t>
        </is>
      </c>
      <c r="C5099" t="inlineStr">
        <is>
          <t>Retail Store</t>
        </is>
      </c>
      <c r="D5099" t="inlineStr">
        <is>
          <t>Electronics</t>
        </is>
      </c>
      <c r="E5099" t="n">
        <v>226769.92</v>
      </c>
      <c r="F5099" t="n">
        <v>210979.87</v>
      </c>
      <c r="G5099" t="n">
        <v>251800.81</v>
      </c>
      <c r="H5099" t="n">
        <v>16</v>
      </c>
      <c r="I5099" t="n">
        <v>14</v>
      </c>
      <c r="J5099" t="n">
        <v>1</v>
      </c>
      <c r="K5099">
        <f>E5099-F5099</f>
        <v/>
      </c>
      <c r="L5099" s="10">
        <f>IFERROR(K5099/E5099,0)</f>
        <v/>
      </c>
      <c r="M5099">
        <f>YEAR(A5099)</f>
        <v/>
      </c>
      <c r="N5099">
        <f>"Q"&amp;ROUNDUP(MONTH(A5099)/3,0)</f>
        <v/>
      </c>
      <c r="O5099">
        <f>TEXT(A5099,"mmm")</f>
        <v/>
      </c>
    </row>
    <row r="5100">
      <c r="A5100" s="13" t="n">
        <v>45931</v>
      </c>
      <c r="B5100" t="inlineStr">
        <is>
          <t>Central</t>
        </is>
      </c>
      <c r="C5100" t="inlineStr">
        <is>
          <t>Retail Store</t>
        </is>
      </c>
      <c r="D5100" t="inlineStr">
        <is>
          <t>Fashion</t>
        </is>
      </c>
      <c r="E5100" t="n">
        <v>19640.89</v>
      </c>
      <c r="F5100" t="n">
        <v>10379.59</v>
      </c>
      <c r="G5100" t="n">
        <v>21974.84</v>
      </c>
      <c r="H5100" t="n">
        <v>13</v>
      </c>
      <c r="I5100" t="n">
        <v>11</v>
      </c>
      <c r="J5100" t="n">
        <v>0</v>
      </c>
      <c r="K5100">
        <f>E5100-F5100</f>
        <v/>
      </c>
      <c r="L5100" s="10">
        <f>IFERROR(K5100/E5100,0)</f>
        <v/>
      </c>
      <c r="M5100">
        <f>YEAR(A5100)</f>
        <v/>
      </c>
      <c r="N5100">
        <f>"Q"&amp;ROUNDUP(MONTH(A5100)/3,0)</f>
        <v/>
      </c>
      <c r="O5100">
        <f>TEXT(A5100,"mmm")</f>
        <v/>
      </c>
    </row>
    <row r="5101">
      <c r="A5101" s="13" t="n">
        <v>45931</v>
      </c>
      <c r="B5101" t="inlineStr">
        <is>
          <t>Central</t>
        </is>
      </c>
      <c r="C5101" t="inlineStr">
        <is>
          <t>Retail Store</t>
        </is>
      </c>
      <c r="D5101" t="inlineStr">
        <is>
          <t>Grocery</t>
        </is>
      </c>
      <c r="E5101" t="n">
        <v>12504.16</v>
      </c>
      <c r="F5101" t="n">
        <v>11066.62</v>
      </c>
      <c r="G5101" t="n">
        <v>14173.25</v>
      </c>
      <c r="H5101" t="n">
        <v>26</v>
      </c>
      <c r="I5101" t="n">
        <v>8</v>
      </c>
      <c r="J5101" t="n">
        <v>0</v>
      </c>
      <c r="K5101">
        <f>E5101-F5101</f>
        <v/>
      </c>
      <c r="L5101" s="10">
        <f>IFERROR(K5101/E5101,0)</f>
        <v/>
      </c>
      <c r="M5101">
        <f>YEAR(A5101)</f>
        <v/>
      </c>
      <c r="N5101">
        <f>"Q"&amp;ROUNDUP(MONTH(A5101)/3,0)</f>
        <v/>
      </c>
      <c r="O5101">
        <f>TEXT(A5101,"mmm")</f>
        <v/>
      </c>
    </row>
    <row r="5102">
      <c r="A5102" s="13" t="n">
        <v>45931</v>
      </c>
      <c r="B5102" t="inlineStr">
        <is>
          <t>Central</t>
        </is>
      </c>
      <c r="C5102" t="inlineStr">
        <is>
          <t>Retail Store</t>
        </is>
      </c>
      <c r="D5102" t="inlineStr">
        <is>
          <t>Home &amp; Kitchen</t>
        </is>
      </c>
      <c r="E5102" t="n">
        <v>7548.53</v>
      </c>
      <c r="F5102" t="n">
        <v>5080.59</v>
      </c>
      <c r="G5102" t="n">
        <v>8245.040000000001</v>
      </c>
      <c r="H5102" t="n">
        <v>7</v>
      </c>
      <c r="I5102" t="n">
        <v>5</v>
      </c>
      <c r="J5102" t="n">
        <v>0</v>
      </c>
      <c r="K5102">
        <f>E5102-F5102</f>
        <v/>
      </c>
      <c r="L5102" s="10">
        <f>IFERROR(K5102/E5102,0)</f>
        <v/>
      </c>
      <c r="M5102">
        <f>YEAR(A5102)</f>
        <v/>
      </c>
      <c r="N5102">
        <f>"Q"&amp;ROUNDUP(MONTH(A5102)/3,0)</f>
        <v/>
      </c>
      <c r="O5102">
        <f>TEXT(A5102,"mmm")</f>
        <v/>
      </c>
    </row>
    <row r="5103">
      <c r="A5103" s="13" t="n">
        <v>45931</v>
      </c>
      <c r="B5103" t="inlineStr">
        <is>
          <t>Central</t>
        </is>
      </c>
      <c r="C5103" t="inlineStr">
        <is>
          <t>Retail Store</t>
        </is>
      </c>
      <c r="D5103" t="inlineStr">
        <is>
          <t>Sports</t>
        </is>
      </c>
      <c r="E5103" t="n">
        <v>6287.5</v>
      </c>
      <c r="F5103" t="n">
        <v>4718.14</v>
      </c>
      <c r="G5103" t="n">
        <v>7397.06</v>
      </c>
      <c r="H5103" t="n">
        <v>1</v>
      </c>
      <c r="I5103" t="n">
        <v>1</v>
      </c>
      <c r="J5103" t="n">
        <v>0</v>
      </c>
      <c r="K5103">
        <f>E5103-F5103</f>
        <v/>
      </c>
      <c r="L5103" s="10">
        <f>IFERROR(K5103/E5103,0)</f>
        <v/>
      </c>
      <c r="M5103">
        <f>YEAR(A5103)</f>
        <v/>
      </c>
      <c r="N5103">
        <f>"Q"&amp;ROUNDUP(MONTH(A5103)/3,0)</f>
        <v/>
      </c>
      <c r="O5103">
        <f>TEXT(A5103,"mmm")</f>
        <v/>
      </c>
    </row>
    <row r="5104">
      <c r="A5104" s="13" t="n">
        <v>45931</v>
      </c>
      <c r="B5104" t="inlineStr">
        <is>
          <t>Central</t>
        </is>
      </c>
      <c r="C5104" t="inlineStr">
        <is>
          <t>Website</t>
        </is>
      </c>
      <c r="D5104" t="inlineStr">
        <is>
          <t>Beauty</t>
        </is>
      </c>
      <c r="E5104" t="n">
        <v>12186.99</v>
      </c>
      <c r="F5104" t="n">
        <v>7245.3</v>
      </c>
      <c r="G5104" t="n">
        <v>13677.9</v>
      </c>
      <c r="H5104" t="n">
        <v>24</v>
      </c>
      <c r="I5104" t="n">
        <v>18</v>
      </c>
      <c r="J5104" t="n">
        <v>2</v>
      </c>
      <c r="K5104">
        <f>E5104-F5104</f>
        <v/>
      </c>
      <c r="L5104" s="10">
        <f>IFERROR(K5104/E5104,0)</f>
        <v/>
      </c>
      <c r="M5104">
        <f>YEAR(A5104)</f>
        <v/>
      </c>
      <c r="N5104">
        <f>"Q"&amp;ROUNDUP(MONTH(A5104)/3,0)</f>
        <v/>
      </c>
      <c r="O5104">
        <f>TEXT(A5104,"mmm")</f>
        <v/>
      </c>
    </row>
    <row r="5105">
      <c r="A5105" s="13" t="n">
        <v>45931</v>
      </c>
      <c r="B5105" t="inlineStr">
        <is>
          <t>Central</t>
        </is>
      </c>
      <c r="C5105" t="inlineStr">
        <is>
          <t>Website</t>
        </is>
      </c>
      <c r="D5105" t="inlineStr">
        <is>
          <t>Books</t>
        </is>
      </c>
      <c r="E5105" t="n">
        <v>4053.24</v>
      </c>
      <c r="F5105" t="n">
        <v>3124.25</v>
      </c>
      <c r="G5105" t="n">
        <v>4598.97</v>
      </c>
      <c r="H5105" t="n">
        <v>8</v>
      </c>
      <c r="I5105" t="n">
        <v>7</v>
      </c>
      <c r="J5105" t="n">
        <v>1</v>
      </c>
      <c r="K5105">
        <f>E5105-F5105</f>
        <v/>
      </c>
      <c r="L5105" s="10">
        <f>IFERROR(K5105/E5105,0)</f>
        <v/>
      </c>
      <c r="M5105">
        <f>YEAR(A5105)</f>
        <v/>
      </c>
      <c r="N5105">
        <f>"Q"&amp;ROUNDUP(MONTH(A5105)/3,0)</f>
        <v/>
      </c>
      <c r="O5105">
        <f>TEXT(A5105,"mmm")</f>
        <v/>
      </c>
    </row>
    <row r="5106">
      <c r="A5106" s="13" t="n">
        <v>45931</v>
      </c>
      <c r="B5106" t="inlineStr">
        <is>
          <t>Central</t>
        </is>
      </c>
      <c r="C5106" t="inlineStr">
        <is>
          <t>Website</t>
        </is>
      </c>
      <c r="D5106" t="inlineStr">
        <is>
          <t>Electronics</t>
        </is>
      </c>
      <c r="E5106" t="n">
        <v>367725.24</v>
      </c>
      <c r="F5106" t="n">
        <v>356253.56</v>
      </c>
      <c r="G5106" t="n">
        <v>423413.92</v>
      </c>
      <c r="H5106" t="n">
        <v>30</v>
      </c>
      <c r="I5106" t="n">
        <v>23</v>
      </c>
      <c r="J5106" t="n">
        <v>0</v>
      </c>
      <c r="K5106">
        <f>E5106-F5106</f>
        <v/>
      </c>
      <c r="L5106" s="10">
        <f>IFERROR(K5106/E5106,0)</f>
        <v/>
      </c>
      <c r="M5106">
        <f>YEAR(A5106)</f>
        <v/>
      </c>
      <c r="N5106">
        <f>"Q"&amp;ROUNDUP(MONTH(A5106)/3,0)</f>
        <v/>
      </c>
      <c r="O5106">
        <f>TEXT(A5106,"mmm")</f>
        <v/>
      </c>
    </row>
    <row r="5107">
      <c r="A5107" s="13" t="n">
        <v>45931</v>
      </c>
      <c r="B5107" t="inlineStr">
        <is>
          <t>Central</t>
        </is>
      </c>
      <c r="C5107" t="inlineStr">
        <is>
          <t>Website</t>
        </is>
      </c>
      <c r="D5107" t="inlineStr">
        <is>
          <t>Fashion</t>
        </is>
      </c>
      <c r="E5107" t="n">
        <v>40929.32</v>
      </c>
      <c r="F5107" t="n">
        <v>23139.1</v>
      </c>
      <c r="G5107" t="n">
        <v>46465.54</v>
      </c>
      <c r="H5107" t="n">
        <v>30</v>
      </c>
      <c r="I5107" t="n">
        <v>23</v>
      </c>
      <c r="J5107" t="n">
        <v>6</v>
      </c>
      <c r="K5107">
        <f>E5107-F5107</f>
        <v/>
      </c>
      <c r="L5107" s="10">
        <f>IFERROR(K5107/E5107,0)</f>
        <v/>
      </c>
      <c r="M5107">
        <f>YEAR(A5107)</f>
        <v/>
      </c>
      <c r="N5107">
        <f>"Q"&amp;ROUNDUP(MONTH(A5107)/3,0)</f>
        <v/>
      </c>
      <c r="O5107">
        <f>TEXT(A5107,"mmm")</f>
        <v/>
      </c>
    </row>
    <row r="5108">
      <c r="A5108" s="13" t="n">
        <v>45931</v>
      </c>
      <c r="B5108" t="inlineStr">
        <is>
          <t>Central</t>
        </is>
      </c>
      <c r="C5108" t="inlineStr">
        <is>
          <t>Website</t>
        </is>
      </c>
      <c r="D5108" t="inlineStr">
        <is>
          <t>Grocery</t>
        </is>
      </c>
      <c r="E5108" t="n">
        <v>11417.32</v>
      </c>
      <c r="F5108" t="n">
        <v>10025.89</v>
      </c>
      <c r="G5108" t="n">
        <v>12891.59</v>
      </c>
      <c r="H5108" t="n">
        <v>41</v>
      </c>
      <c r="I5108" t="n">
        <v>16</v>
      </c>
      <c r="J5108" t="n">
        <v>0</v>
      </c>
      <c r="K5108">
        <f>E5108-F5108</f>
        <v/>
      </c>
      <c r="L5108" s="10">
        <f>IFERROR(K5108/E5108,0)</f>
        <v/>
      </c>
      <c r="M5108">
        <f>YEAR(A5108)</f>
        <v/>
      </c>
      <c r="N5108">
        <f>"Q"&amp;ROUNDUP(MONTH(A5108)/3,0)</f>
        <v/>
      </c>
      <c r="O5108">
        <f>TEXT(A5108,"mmm")</f>
        <v/>
      </c>
    </row>
    <row r="5109">
      <c r="A5109" s="13" t="n">
        <v>45931</v>
      </c>
      <c r="B5109" t="inlineStr">
        <is>
          <t>Central</t>
        </is>
      </c>
      <c r="C5109" t="inlineStr">
        <is>
          <t>Website</t>
        </is>
      </c>
      <c r="D5109" t="inlineStr">
        <is>
          <t>Home &amp; Kitchen</t>
        </is>
      </c>
      <c r="E5109" t="n">
        <v>15402.41</v>
      </c>
      <c r="F5109" t="n">
        <v>10672.24</v>
      </c>
      <c r="G5109" t="n">
        <v>17134.69</v>
      </c>
      <c r="H5109" t="n">
        <v>8</v>
      </c>
      <c r="I5109" t="n">
        <v>8</v>
      </c>
      <c r="J5109" t="n">
        <v>1</v>
      </c>
      <c r="K5109">
        <f>E5109-F5109</f>
        <v/>
      </c>
      <c r="L5109" s="10">
        <f>IFERROR(K5109/E5109,0)</f>
        <v/>
      </c>
      <c r="M5109">
        <f>YEAR(A5109)</f>
        <v/>
      </c>
      <c r="N5109">
        <f>"Q"&amp;ROUNDUP(MONTH(A5109)/3,0)</f>
        <v/>
      </c>
      <c r="O5109">
        <f>TEXT(A5109,"mmm")</f>
        <v/>
      </c>
    </row>
    <row r="5110">
      <c r="A5110" s="13" t="n">
        <v>45931</v>
      </c>
      <c r="B5110" t="inlineStr">
        <is>
          <t>Central</t>
        </is>
      </c>
      <c r="C5110" t="inlineStr">
        <is>
          <t>Website</t>
        </is>
      </c>
      <c r="D5110" t="inlineStr">
        <is>
          <t>Sports</t>
        </is>
      </c>
      <c r="E5110" t="n">
        <v>11781.27</v>
      </c>
      <c r="F5110" t="n">
        <v>7700.79</v>
      </c>
      <c r="G5110" t="n">
        <v>13086.28</v>
      </c>
      <c r="H5110" t="n">
        <v>11</v>
      </c>
      <c r="I5110" t="n">
        <v>9</v>
      </c>
      <c r="J5110" t="n">
        <v>0</v>
      </c>
      <c r="K5110">
        <f>E5110-F5110</f>
        <v/>
      </c>
      <c r="L5110" s="10">
        <f>IFERROR(K5110/E5110,0)</f>
        <v/>
      </c>
      <c r="M5110">
        <f>YEAR(A5110)</f>
        <v/>
      </c>
      <c r="N5110">
        <f>"Q"&amp;ROUNDUP(MONTH(A5110)/3,0)</f>
        <v/>
      </c>
      <c r="O5110">
        <f>TEXT(A5110,"mmm")</f>
        <v/>
      </c>
    </row>
    <row r="5111">
      <c r="A5111" s="13" t="n">
        <v>45931</v>
      </c>
      <c r="B5111" t="inlineStr">
        <is>
          <t>East</t>
        </is>
      </c>
      <c r="C5111" t="inlineStr">
        <is>
          <t>Marketplace</t>
        </is>
      </c>
      <c r="D5111" t="inlineStr">
        <is>
          <t>Beauty</t>
        </is>
      </c>
      <c r="E5111" t="n">
        <v>18361.22</v>
      </c>
      <c r="F5111" t="n">
        <v>11625.3</v>
      </c>
      <c r="G5111" t="n">
        <v>22064.62</v>
      </c>
      <c r="H5111" t="n">
        <v>30</v>
      </c>
      <c r="I5111" t="n">
        <v>26</v>
      </c>
      <c r="J5111" t="n">
        <v>1</v>
      </c>
      <c r="K5111">
        <f>E5111-F5111</f>
        <v/>
      </c>
      <c r="L5111" s="10">
        <f>IFERROR(K5111/E5111,0)</f>
        <v/>
      </c>
      <c r="M5111">
        <f>YEAR(A5111)</f>
        <v/>
      </c>
      <c r="N5111">
        <f>"Q"&amp;ROUNDUP(MONTH(A5111)/3,0)</f>
        <v/>
      </c>
      <c r="O5111">
        <f>TEXT(A5111,"mmm")</f>
        <v/>
      </c>
    </row>
    <row r="5112">
      <c r="A5112" s="13" t="n">
        <v>45931</v>
      </c>
      <c r="B5112" t="inlineStr">
        <is>
          <t>East</t>
        </is>
      </c>
      <c r="C5112" t="inlineStr">
        <is>
          <t>Marketplace</t>
        </is>
      </c>
      <c r="D5112" t="inlineStr">
        <is>
          <t>Books</t>
        </is>
      </c>
      <c r="E5112" t="n">
        <v>9509.1</v>
      </c>
      <c r="F5112" t="n">
        <v>7787.64</v>
      </c>
      <c r="G5112" t="n">
        <v>11516.86</v>
      </c>
      <c r="H5112" t="n">
        <v>22</v>
      </c>
      <c r="I5112" t="n">
        <v>17</v>
      </c>
      <c r="J5112" t="n">
        <v>0</v>
      </c>
      <c r="K5112">
        <f>E5112-F5112</f>
        <v/>
      </c>
      <c r="L5112" s="10">
        <f>IFERROR(K5112/E5112,0)</f>
        <v/>
      </c>
      <c r="M5112">
        <f>YEAR(A5112)</f>
        <v/>
      </c>
      <c r="N5112">
        <f>"Q"&amp;ROUNDUP(MONTH(A5112)/3,0)</f>
        <v/>
      </c>
      <c r="O5112">
        <f>TEXT(A5112,"mmm")</f>
        <v/>
      </c>
    </row>
    <row r="5113">
      <c r="A5113" s="13" t="n">
        <v>45931</v>
      </c>
      <c r="B5113" t="inlineStr">
        <is>
          <t>East</t>
        </is>
      </c>
      <c r="C5113" t="inlineStr">
        <is>
          <t>Marketplace</t>
        </is>
      </c>
      <c r="D5113" t="inlineStr">
        <is>
          <t>Electronics</t>
        </is>
      </c>
      <c r="E5113" t="n">
        <v>449717.98</v>
      </c>
      <c r="F5113" t="n">
        <v>458262.16</v>
      </c>
      <c r="G5113" t="n">
        <v>548782.21</v>
      </c>
      <c r="H5113" t="n">
        <v>40</v>
      </c>
      <c r="I5113" t="n">
        <v>34</v>
      </c>
      <c r="J5113" t="n">
        <v>3</v>
      </c>
      <c r="K5113">
        <f>E5113-F5113</f>
        <v/>
      </c>
      <c r="L5113" s="10">
        <f>IFERROR(K5113/E5113,0)</f>
        <v/>
      </c>
      <c r="M5113">
        <f>YEAR(A5113)</f>
        <v/>
      </c>
      <c r="N5113">
        <f>"Q"&amp;ROUNDUP(MONTH(A5113)/3,0)</f>
        <v/>
      </c>
      <c r="O5113">
        <f>TEXT(A5113,"mmm")</f>
        <v/>
      </c>
    </row>
    <row r="5114">
      <c r="A5114" s="13" t="n">
        <v>45931</v>
      </c>
      <c r="B5114" t="inlineStr">
        <is>
          <t>East</t>
        </is>
      </c>
      <c r="C5114" t="inlineStr">
        <is>
          <t>Marketplace</t>
        </is>
      </c>
      <c r="D5114" t="inlineStr">
        <is>
          <t>Fashion</t>
        </is>
      </c>
      <c r="E5114" t="n">
        <v>86958.72</v>
      </c>
      <c r="F5114" t="n">
        <v>52991.62</v>
      </c>
      <c r="G5114" t="n">
        <v>104712.96</v>
      </c>
      <c r="H5114" t="n">
        <v>67</v>
      </c>
      <c r="I5114" t="n">
        <v>56</v>
      </c>
      <c r="J5114" t="n">
        <v>14</v>
      </c>
      <c r="K5114">
        <f>E5114-F5114</f>
        <v/>
      </c>
      <c r="L5114" s="10">
        <f>IFERROR(K5114/E5114,0)</f>
        <v/>
      </c>
      <c r="M5114">
        <f>YEAR(A5114)</f>
        <v/>
      </c>
      <c r="N5114">
        <f>"Q"&amp;ROUNDUP(MONTH(A5114)/3,0)</f>
        <v/>
      </c>
      <c r="O5114">
        <f>TEXT(A5114,"mmm")</f>
        <v/>
      </c>
    </row>
    <row r="5115">
      <c r="A5115" s="13" t="n">
        <v>45931</v>
      </c>
      <c r="B5115" t="inlineStr">
        <is>
          <t>East</t>
        </is>
      </c>
      <c r="C5115" t="inlineStr">
        <is>
          <t>Marketplace</t>
        </is>
      </c>
      <c r="D5115" t="inlineStr">
        <is>
          <t>Grocery</t>
        </is>
      </c>
      <c r="E5115" t="n">
        <v>29023.01</v>
      </c>
      <c r="F5115" t="n">
        <v>26332.54</v>
      </c>
      <c r="G5115" t="n">
        <v>34059.54</v>
      </c>
      <c r="H5115" t="n">
        <v>70</v>
      </c>
      <c r="I5115" t="n">
        <v>28</v>
      </c>
      <c r="J5115" t="n">
        <v>1</v>
      </c>
      <c r="K5115">
        <f>E5115-F5115</f>
        <v/>
      </c>
      <c r="L5115" s="10">
        <f>IFERROR(K5115/E5115,0)</f>
        <v/>
      </c>
      <c r="M5115">
        <f>YEAR(A5115)</f>
        <v/>
      </c>
      <c r="N5115">
        <f>"Q"&amp;ROUNDUP(MONTH(A5115)/3,0)</f>
        <v/>
      </c>
      <c r="O5115">
        <f>TEXT(A5115,"mmm")</f>
        <v/>
      </c>
    </row>
    <row r="5116">
      <c r="A5116" s="13" t="n">
        <v>45931</v>
      </c>
      <c r="B5116" t="inlineStr">
        <is>
          <t>East</t>
        </is>
      </c>
      <c r="C5116" t="inlineStr">
        <is>
          <t>Marketplace</t>
        </is>
      </c>
      <c r="D5116" t="inlineStr">
        <is>
          <t>Home &amp; Kitchen</t>
        </is>
      </c>
      <c r="E5116" t="n">
        <v>60941.3</v>
      </c>
      <c r="F5116" t="n">
        <v>48281.83</v>
      </c>
      <c r="G5116" t="n">
        <v>74608.74000000001</v>
      </c>
      <c r="H5116" t="n">
        <v>30</v>
      </c>
      <c r="I5116" t="n">
        <v>26</v>
      </c>
      <c r="J5116" t="n">
        <v>3</v>
      </c>
      <c r="K5116">
        <f>E5116-F5116</f>
        <v/>
      </c>
      <c r="L5116" s="10">
        <f>IFERROR(K5116/E5116,0)</f>
        <v/>
      </c>
      <c r="M5116">
        <f>YEAR(A5116)</f>
        <v/>
      </c>
      <c r="N5116">
        <f>"Q"&amp;ROUNDUP(MONTH(A5116)/3,0)</f>
        <v/>
      </c>
      <c r="O5116">
        <f>TEXT(A5116,"mmm")</f>
        <v/>
      </c>
    </row>
    <row r="5117">
      <c r="A5117" s="13" t="n">
        <v>45931</v>
      </c>
      <c r="B5117" t="inlineStr">
        <is>
          <t>East</t>
        </is>
      </c>
      <c r="C5117" t="inlineStr">
        <is>
          <t>Marketplace</t>
        </is>
      </c>
      <c r="D5117" t="inlineStr">
        <is>
          <t>Sports</t>
        </is>
      </c>
      <c r="E5117" t="n">
        <v>37763.08</v>
      </c>
      <c r="F5117" t="n">
        <v>27118.17</v>
      </c>
      <c r="G5117" t="n">
        <v>44478.62</v>
      </c>
      <c r="H5117" t="n">
        <v>17</v>
      </c>
      <c r="I5117" t="n">
        <v>16</v>
      </c>
      <c r="J5117" t="n">
        <v>1</v>
      </c>
      <c r="K5117">
        <f>E5117-F5117</f>
        <v/>
      </c>
      <c r="L5117" s="10">
        <f>IFERROR(K5117/E5117,0)</f>
        <v/>
      </c>
      <c r="M5117">
        <f>YEAR(A5117)</f>
        <v/>
      </c>
      <c r="N5117">
        <f>"Q"&amp;ROUNDUP(MONTH(A5117)/3,0)</f>
        <v/>
      </c>
      <c r="O5117">
        <f>TEXT(A5117,"mmm")</f>
        <v/>
      </c>
    </row>
    <row r="5118">
      <c r="A5118" s="13" t="n">
        <v>45931</v>
      </c>
      <c r="B5118" t="inlineStr">
        <is>
          <t>East</t>
        </is>
      </c>
      <c r="C5118" t="inlineStr">
        <is>
          <t>Marketplace</t>
        </is>
      </c>
      <c r="D5118" t="inlineStr">
        <is>
          <t>Unknown</t>
        </is>
      </c>
      <c r="E5118" t="n">
        <v>7752.04</v>
      </c>
      <c r="F5118" t="n">
        <v>7868.8</v>
      </c>
      <c r="G5118" t="n">
        <v>9690.049999999999</v>
      </c>
      <c r="H5118" t="n">
        <v>1</v>
      </c>
      <c r="I5118" t="n">
        <v>1</v>
      </c>
      <c r="J5118" t="n">
        <v>0</v>
      </c>
      <c r="K5118">
        <f>E5118-F5118</f>
        <v/>
      </c>
      <c r="L5118" s="10">
        <f>IFERROR(K5118/E5118,0)</f>
        <v/>
      </c>
      <c r="M5118">
        <f>YEAR(A5118)</f>
        <v/>
      </c>
      <c r="N5118">
        <f>"Q"&amp;ROUNDUP(MONTH(A5118)/3,0)</f>
        <v/>
      </c>
      <c r="O5118">
        <f>TEXT(A5118,"mmm")</f>
        <v/>
      </c>
    </row>
    <row r="5119">
      <c r="A5119" s="13" t="n">
        <v>45931</v>
      </c>
      <c r="B5119" t="inlineStr">
        <is>
          <t>East</t>
        </is>
      </c>
      <c r="C5119" t="inlineStr">
        <is>
          <t>Mobile App</t>
        </is>
      </c>
      <c r="D5119" t="inlineStr">
        <is>
          <t>Beauty</t>
        </is>
      </c>
      <c r="E5119" t="n">
        <v>21044.18</v>
      </c>
      <c r="F5119" t="n">
        <v>12012.83</v>
      </c>
      <c r="G5119" t="n">
        <v>23919.57</v>
      </c>
      <c r="H5119" t="n">
        <v>45</v>
      </c>
      <c r="I5119" t="n">
        <v>38</v>
      </c>
      <c r="J5119" t="n">
        <v>1</v>
      </c>
      <c r="K5119">
        <f>E5119-F5119</f>
        <v/>
      </c>
      <c r="L5119" s="10">
        <f>IFERROR(K5119/E5119,0)</f>
        <v/>
      </c>
      <c r="M5119">
        <f>YEAR(A5119)</f>
        <v/>
      </c>
      <c r="N5119">
        <f>"Q"&amp;ROUNDUP(MONTH(A5119)/3,0)</f>
        <v/>
      </c>
      <c r="O5119">
        <f>TEXT(A5119,"mmm")</f>
        <v/>
      </c>
    </row>
    <row r="5120">
      <c r="A5120" s="13" t="n">
        <v>45931</v>
      </c>
      <c r="B5120" t="inlineStr">
        <is>
          <t>East</t>
        </is>
      </c>
      <c r="C5120" t="inlineStr">
        <is>
          <t>Mobile App</t>
        </is>
      </c>
      <c r="D5120" t="inlineStr">
        <is>
          <t>Books</t>
        </is>
      </c>
      <c r="E5120" t="n">
        <v>12084.29</v>
      </c>
      <c r="F5120" t="n">
        <v>9032.969999999999</v>
      </c>
      <c r="G5120" t="n">
        <v>13513.48</v>
      </c>
      <c r="H5120" t="n">
        <v>26</v>
      </c>
      <c r="I5120" t="n">
        <v>20</v>
      </c>
      <c r="J5120" t="n">
        <v>3</v>
      </c>
      <c r="K5120">
        <f>E5120-F5120</f>
        <v/>
      </c>
      <c r="L5120" s="10">
        <f>IFERROR(K5120/E5120,0)</f>
        <v/>
      </c>
      <c r="M5120">
        <f>YEAR(A5120)</f>
        <v/>
      </c>
      <c r="N5120">
        <f>"Q"&amp;ROUNDUP(MONTH(A5120)/3,0)</f>
        <v/>
      </c>
      <c r="O5120">
        <f>TEXT(A5120,"mmm")</f>
        <v/>
      </c>
    </row>
    <row r="5121">
      <c r="A5121" s="13" t="n">
        <v>45931</v>
      </c>
      <c r="B5121" t="inlineStr">
        <is>
          <t>East</t>
        </is>
      </c>
      <c r="C5121" t="inlineStr">
        <is>
          <t>Mobile App</t>
        </is>
      </c>
      <c r="D5121" t="inlineStr">
        <is>
          <t>Electronics</t>
        </is>
      </c>
      <c r="E5121" t="n">
        <v>403252.7</v>
      </c>
      <c r="F5121" t="n">
        <v>384001.46</v>
      </c>
      <c r="G5121" t="n">
        <v>455640.21</v>
      </c>
      <c r="H5121" t="n">
        <v>35</v>
      </c>
      <c r="I5121" t="n">
        <v>31</v>
      </c>
      <c r="J5121" t="n">
        <v>4</v>
      </c>
      <c r="K5121">
        <f>E5121-F5121</f>
        <v/>
      </c>
      <c r="L5121" s="10">
        <f>IFERROR(K5121/E5121,0)</f>
        <v/>
      </c>
      <c r="M5121">
        <f>YEAR(A5121)</f>
        <v/>
      </c>
      <c r="N5121">
        <f>"Q"&amp;ROUNDUP(MONTH(A5121)/3,0)</f>
        <v/>
      </c>
      <c r="O5121">
        <f>TEXT(A5121,"mmm")</f>
        <v/>
      </c>
    </row>
    <row r="5122">
      <c r="A5122" s="13" t="n">
        <v>45931</v>
      </c>
      <c r="B5122" t="inlineStr">
        <is>
          <t>East</t>
        </is>
      </c>
      <c r="C5122" t="inlineStr">
        <is>
          <t>Mobile App</t>
        </is>
      </c>
      <c r="D5122" t="inlineStr">
        <is>
          <t>Fashion</t>
        </is>
      </c>
      <c r="E5122" t="n">
        <v>113637.24</v>
      </c>
      <c r="F5122" t="n">
        <v>65496.17</v>
      </c>
      <c r="G5122" t="n">
        <v>129336.66</v>
      </c>
      <c r="H5122" t="n">
        <v>81</v>
      </c>
      <c r="I5122" t="n">
        <v>63</v>
      </c>
      <c r="J5122" t="n">
        <v>10</v>
      </c>
      <c r="K5122">
        <f>E5122-F5122</f>
        <v/>
      </c>
      <c r="L5122" s="10">
        <f>IFERROR(K5122/E5122,0)</f>
        <v/>
      </c>
      <c r="M5122">
        <f>YEAR(A5122)</f>
        <v/>
      </c>
      <c r="N5122">
        <f>"Q"&amp;ROUNDUP(MONTH(A5122)/3,0)</f>
        <v/>
      </c>
      <c r="O5122">
        <f>TEXT(A5122,"mmm")</f>
        <v/>
      </c>
    </row>
    <row r="5123">
      <c r="A5123" s="13" t="n">
        <v>45931</v>
      </c>
      <c r="B5123" t="inlineStr">
        <is>
          <t>East</t>
        </is>
      </c>
      <c r="C5123" t="inlineStr">
        <is>
          <t>Mobile App</t>
        </is>
      </c>
      <c r="D5123" t="inlineStr">
        <is>
          <t>Grocery</t>
        </is>
      </c>
      <c r="E5123" t="n">
        <v>34056.11</v>
      </c>
      <c r="F5123" t="n">
        <v>30550.74</v>
      </c>
      <c r="G5123" t="n">
        <v>39152.83</v>
      </c>
      <c r="H5123" t="n">
        <v>91</v>
      </c>
      <c r="I5123" t="n">
        <v>33</v>
      </c>
      <c r="J5123" t="n">
        <v>0</v>
      </c>
      <c r="K5123">
        <f>E5123-F5123</f>
        <v/>
      </c>
      <c r="L5123" s="10">
        <f>IFERROR(K5123/E5123,0)</f>
        <v/>
      </c>
      <c r="M5123">
        <f>YEAR(A5123)</f>
        <v/>
      </c>
      <c r="N5123">
        <f>"Q"&amp;ROUNDUP(MONTH(A5123)/3,0)</f>
        <v/>
      </c>
      <c r="O5123">
        <f>TEXT(A5123,"mmm")</f>
        <v/>
      </c>
    </row>
    <row r="5124">
      <c r="A5124" s="13" t="n">
        <v>45931</v>
      </c>
      <c r="B5124" t="inlineStr">
        <is>
          <t>East</t>
        </is>
      </c>
      <c r="C5124" t="inlineStr">
        <is>
          <t>Mobile App</t>
        </is>
      </c>
      <c r="D5124" t="inlineStr">
        <is>
          <t>Home &amp; Kitchen</t>
        </is>
      </c>
      <c r="E5124" t="n">
        <v>61349.21</v>
      </c>
      <c r="F5124" t="n">
        <v>43911.88</v>
      </c>
      <c r="G5124" t="n">
        <v>72323.33</v>
      </c>
      <c r="H5124" t="n">
        <v>33</v>
      </c>
      <c r="I5124" t="n">
        <v>27</v>
      </c>
      <c r="J5124" t="n">
        <v>0</v>
      </c>
      <c r="K5124">
        <f>E5124-F5124</f>
        <v/>
      </c>
      <c r="L5124" s="10">
        <f>IFERROR(K5124/E5124,0)</f>
        <v/>
      </c>
      <c r="M5124">
        <f>YEAR(A5124)</f>
        <v/>
      </c>
      <c r="N5124">
        <f>"Q"&amp;ROUNDUP(MONTH(A5124)/3,0)</f>
        <v/>
      </c>
      <c r="O5124">
        <f>TEXT(A5124,"mmm")</f>
        <v/>
      </c>
    </row>
    <row r="5125">
      <c r="A5125" s="13" t="n">
        <v>45931</v>
      </c>
      <c r="B5125" t="inlineStr">
        <is>
          <t>East</t>
        </is>
      </c>
      <c r="C5125" t="inlineStr">
        <is>
          <t>Mobile App</t>
        </is>
      </c>
      <c r="D5125" t="inlineStr">
        <is>
          <t>Sports</t>
        </is>
      </c>
      <c r="E5125" t="n">
        <v>42417.14</v>
      </c>
      <c r="F5125" t="n">
        <v>30163.96</v>
      </c>
      <c r="G5125" t="n">
        <v>50030.49</v>
      </c>
      <c r="H5125" t="n">
        <v>24</v>
      </c>
      <c r="I5125" t="n">
        <v>17</v>
      </c>
      <c r="J5125" t="n">
        <v>1</v>
      </c>
      <c r="K5125">
        <f>E5125-F5125</f>
        <v/>
      </c>
      <c r="L5125" s="10">
        <f>IFERROR(K5125/E5125,0)</f>
        <v/>
      </c>
      <c r="M5125">
        <f>YEAR(A5125)</f>
        <v/>
      </c>
      <c r="N5125">
        <f>"Q"&amp;ROUNDUP(MONTH(A5125)/3,0)</f>
        <v/>
      </c>
      <c r="O5125">
        <f>TEXT(A5125,"mmm")</f>
        <v/>
      </c>
    </row>
    <row r="5126">
      <c r="A5126" s="13" t="n">
        <v>45931</v>
      </c>
      <c r="B5126" t="inlineStr">
        <is>
          <t>East</t>
        </is>
      </c>
      <c r="C5126" t="inlineStr">
        <is>
          <t>Retail Store</t>
        </is>
      </c>
      <c r="D5126" t="inlineStr">
        <is>
          <t>Beauty</t>
        </is>
      </c>
      <c r="E5126" t="n">
        <v>10035.97</v>
      </c>
      <c r="F5126" t="n">
        <v>5804.2</v>
      </c>
      <c r="G5126" t="n">
        <v>10772.72</v>
      </c>
      <c r="H5126" t="n">
        <v>20</v>
      </c>
      <c r="I5126" t="n">
        <v>18</v>
      </c>
      <c r="J5126" t="n">
        <v>1</v>
      </c>
      <c r="K5126">
        <f>E5126-F5126</f>
        <v/>
      </c>
      <c r="L5126" s="10">
        <f>IFERROR(K5126/E5126,0)</f>
        <v/>
      </c>
      <c r="M5126">
        <f>YEAR(A5126)</f>
        <v/>
      </c>
      <c r="N5126">
        <f>"Q"&amp;ROUNDUP(MONTH(A5126)/3,0)</f>
        <v/>
      </c>
      <c r="O5126">
        <f>TEXT(A5126,"mmm")</f>
        <v/>
      </c>
    </row>
    <row r="5127">
      <c r="A5127" s="13" t="n">
        <v>45931</v>
      </c>
      <c r="B5127" t="inlineStr">
        <is>
          <t>East</t>
        </is>
      </c>
      <c r="C5127" t="inlineStr">
        <is>
          <t>Retail Store</t>
        </is>
      </c>
      <c r="D5127" t="inlineStr">
        <is>
          <t>Books</t>
        </is>
      </c>
      <c r="E5127" t="n">
        <v>4366.81</v>
      </c>
      <c r="F5127" t="n">
        <v>3299.89</v>
      </c>
      <c r="G5127" t="n">
        <v>4919.11</v>
      </c>
      <c r="H5127" t="n">
        <v>12</v>
      </c>
      <c r="I5127" t="n">
        <v>8</v>
      </c>
      <c r="J5127" t="n">
        <v>0</v>
      </c>
      <c r="K5127">
        <f>E5127-F5127</f>
        <v/>
      </c>
      <c r="L5127" s="10">
        <f>IFERROR(K5127/E5127,0)</f>
        <v/>
      </c>
      <c r="M5127">
        <f>YEAR(A5127)</f>
        <v/>
      </c>
      <c r="N5127">
        <f>"Q"&amp;ROUNDUP(MONTH(A5127)/3,0)</f>
        <v/>
      </c>
      <c r="O5127">
        <f>TEXT(A5127,"mmm")</f>
        <v/>
      </c>
    </row>
    <row r="5128">
      <c r="A5128" s="13" t="n">
        <v>45931</v>
      </c>
      <c r="B5128" t="inlineStr">
        <is>
          <t>East</t>
        </is>
      </c>
      <c r="C5128" t="inlineStr">
        <is>
          <t>Retail Store</t>
        </is>
      </c>
      <c r="D5128" t="inlineStr">
        <is>
          <t>Electronics</t>
        </is>
      </c>
      <c r="E5128" t="n">
        <v>212632.5</v>
      </c>
      <c r="F5128" t="n">
        <v>196199.14</v>
      </c>
      <c r="G5128" t="n">
        <v>231673.3</v>
      </c>
      <c r="H5128" t="n">
        <v>25</v>
      </c>
      <c r="I5128" t="n">
        <v>20</v>
      </c>
      <c r="J5128" t="n">
        <v>0</v>
      </c>
      <c r="K5128">
        <f>E5128-F5128</f>
        <v/>
      </c>
      <c r="L5128" s="10">
        <f>IFERROR(K5128/E5128,0)</f>
        <v/>
      </c>
      <c r="M5128">
        <f>YEAR(A5128)</f>
        <v/>
      </c>
      <c r="N5128">
        <f>"Q"&amp;ROUNDUP(MONTH(A5128)/3,0)</f>
        <v/>
      </c>
      <c r="O5128">
        <f>TEXT(A5128,"mmm")</f>
        <v/>
      </c>
    </row>
    <row r="5129">
      <c r="A5129" s="13" t="n">
        <v>45931</v>
      </c>
      <c r="B5129" t="inlineStr">
        <is>
          <t>East</t>
        </is>
      </c>
      <c r="C5129" t="inlineStr">
        <is>
          <t>Retail Store</t>
        </is>
      </c>
      <c r="D5129" t="inlineStr">
        <is>
          <t>Fashion</t>
        </is>
      </c>
      <c r="E5129" t="n">
        <v>49069.43</v>
      </c>
      <c r="F5129" t="n">
        <v>28144.72</v>
      </c>
      <c r="G5129" t="n">
        <v>54370.97</v>
      </c>
      <c r="H5129" t="n">
        <v>31</v>
      </c>
      <c r="I5129" t="n">
        <v>25</v>
      </c>
      <c r="J5129" t="n">
        <v>3</v>
      </c>
      <c r="K5129">
        <f>E5129-F5129</f>
        <v/>
      </c>
      <c r="L5129" s="10">
        <f>IFERROR(K5129/E5129,0)</f>
        <v/>
      </c>
      <c r="M5129">
        <f>YEAR(A5129)</f>
        <v/>
      </c>
      <c r="N5129">
        <f>"Q"&amp;ROUNDUP(MONTH(A5129)/3,0)</f>
        <v/>
      </c>
      <c r="O5129">
        <f>TEXT(A5129,"mmm")</f>
        <v/>
      </c>
    </row>
    <row r="5130">
      <c r="A5130" s="13" t="n">
        <v>45931</v>
      </c>
      <c r="B5130" t="inlineStr">
        <is>
          <t>East</t>
        </is>
      </c>
      <c r="C5130" t="inlineStr">
        <is>
          <t>Retail Store</t>
        </is>
      </c>
      <c r="D5130" t="inlineStr">
        <is>
          <t>Grocery</t>
        </is>
      </c>
      <c r="E5130" t="n">
        <v>17037.62</v>
      </c>
      <c r="F5130" t="n">
        <v>14313.18</v>
      </c>
      <c r="G5130" t="n">
        <v>18563.51</v>
      </c>
      <c r="H5130" t="n">
        <v>37</v>
      </c>
      <c r="I5130" t="n">
        <v>12</v>
      </c>
      <c r="J5130" t="n">
        <v>0</v>
      </c>
      <c r="K5130">
        <f>E5130-F5130</f>
        <v/>
      </c>
      <c r="L5130" s="10">
        <f>IFERROR(K5130/E5130,0)</f>
        <v/>
      </c>
      <c r="M5130">
        <f>YEAR(A5130)</f>
        <v/>
      </c>
      <c r="N5130">
        <f>"Q"&amp;ROUNDUP(MONTH(A5130)/3,0)</f>
        <v/>
      </c>
      <c r="O5130">
        <f>TEXT(A5130,"mmm")</f>
        <v/>
      </c>
    </row>
    <row r="5131">
      <c r="A5131" s="13" t="n">
        <v>45931</v>
      </c>
      <c r="B5131" t="inlineStr">
        <is>
          <t>East</t>
        </is>
      </c>
      <c r="C5131" t="inlineStr">
        <is>
          <t>Retail Store</t>
        </is>
      </c>
      <c r="D5131" t="inlineStr">
        <is>
          <t>Home &amp; Kitchen</t>
        </is>
      </c>
      <c r="E5131" t="n">
        <v>21023.61</v>
      </c>
      <c r="F5131" t="n">
        <v>15115.43</v>
      </c>
      <c r="G5131" t="n">
        <v>23155.96</v>
      </c>
      <c r="H5131" t="n">
        <v>11</v>
      </c>
      <c r="I5131" t="n">
        <v>11</v>
      </c>
      <c r="J5131" t="n">
        <v>0</v>
      </c>
      <c r="K5131">
        <f>E5131-F5131</f>
        <v/>
      </c>
      <c r="L5131" s="10">
        <f>IFERROR(K5131/E5131,0)</f>
        <v/>
      </c>
      <c r="M5131">
        <f>YEAR(A5131)</f>
        <v/>
      </c>
      <c r="N5131">
        <f>"Q"&amp;ROUNDUP(MONTH(A5131)/3,0)</f>
        <v/>
      </c>
      <c r="O5131">
        <f>TEXT(A5131,"mmm")</f>
        <v/>
      </c>
    </row>
    <row r="5132">
      <c r="A5132" s="13" t="n">
        <v>45931</v>
      </c>
      <c r="B5132" t="inlineStr">
        <is>
          <t>East</t>
        </is>
      </c>
      <c r="C5132" t="inlineStr">
        <is>
          <t>Retail Store</t>
        </is>
      </c>
      <c r="D5132" t="inlineStr">
        <is>
          <t>Sports</t>
        </is>
      </c>
      <c r="E5132" t="n">
        <v>19770.62</v>
      </c>
      <c r="F5132" t="n">
        <v>13011.62</v>
      </c>
      <c r="G5132" t="n">
        <v>21706.62</v>
      </c>
      <c r="H5132" t="n">
        <v>11</v>
      </c>
      <c r="I5132" t="n">
        <v>8</v>
      </c>
      <c r="J5132" t="n">
        <v>0</v>
      </c>
      <c r="K5132">
        <f>E5132-F5132</f>
        <v/>
      </c>
      <c r="L5132" s="10">
        <f>IFERROR(K5132/E5132,0)</f>
        <v/>
      </c>
      <c r="M5132">
        <f>YEAR(A5132)</f>
        <v/>
      </c>
      <c r="N5132">
        <f>"Q"&amp;ROUNDUP(MONTH(A5132)/3,0)</f>
        <v/>
      </c>
      <c r="O5132">
        <f>TEXT(A5132,"mmm")</f>
        <v/>
      </c>
    </row>
    <row r="5133">
      <c r="A5133" s="13" t="n">
        <v>45931</v>
      </c>
      <c r="B5133" t="inlineStr">
        <is>
          <t>East</t>
        </is>
      </c>
      <c r="C5133" t="inlineStr">
        <is>
          <t>Unknown</t>
        </is>
      </c>
      <c r="D5133" t="inlineStr">
        <is>
          <t>Books</t>
        </is>
      </c>
      <c r="E5133" t="n">
        <v>376.02</v>
      </c>
      <c r="F5133" t="n">
        <v>288.34</v>
      </c>
      <c r="G5133" t="n">
        <v>442.37</v>
      </c>
      <c r="H5133" t="n">
        <v>1</v>
      </c>
      <c r="I5133" t="n">
        <v>1</v>
      </c>
      <c r="J5133" t="n">
        <v>0</v>
      </c>
      <c r="K5133">
        <f>E5133-F5133</f>
        <v/>
      </c>
      <c r="L5133" s="10">
        <f>IFERROR(K5133/E5133,0)</f>
        <v/>
      </c>
      <c r="M5133">
        <f>YEAR(A5133)</f>
        <v/>
      </c>
      <c r="N5133">
        <f>"Q"&amp;ROUNDUP(MONTH(A5133)/3,0)</f>
        <v/>
      </c>
      <c r="O5133">
        <f>TEXT(A5133,"mmm")</f>
        <v/>
      </c>
    </row>
    <row r="5134">
      <c r="A5134" s="13" t="n">
        <v>45931</v>
      </c>
      <c r="B5134" t="inlineStr">
        <is>
          <t>East</t>
        </is>
      </c>
      <c r="C5134" t="inlineStr">
        <is>
          <t>Unknown</t>
        </is>
      </c>
      <c r="D5134" t="inlineStr">
        <is>
          <t>Electronics</t>
        </is>
      </c>
      <c r="E5134" t="n">
        <v>10035.19</v>
      </c>
      <c r="F5134" t="n">
        <v>8938.309999999999</v>
      </c>
      <c r="G5134" t="n">
        <v>11150.21</v>
      </c>
      <c r="H5134" t="n">
        <v>1</v>
      </c>
      <c r="I5134" t="n">
        <v>1</v>
      </c>
      <c r="J5134" t="n">
        <v>0</v>
      </c>
      <c r="K5134">
        <f>E5134-F5134</f>
        <v/>
      </c>
      <c r="L5134" s="10">
        <f>IFERROR(K5134/E5134,0)</f>
        <v/>
      </c>
      <c r="M5134">
        <f>YEAR(A5134)</f>
        <v/>
      </c>
      <c r="N5134">
        <f>"Q"&amp;ROUNDUP(MONTH(A5134)/3,0)</f>
        <v/>
      </c>
      <c r="O5134">
        <f>TEXT(A5134,"mmm")</f>
        <v/>
      </c>
    </row>
    <row r="5135">
      <c r="A5135" s="13" t="n">
        <v>45931</v>
      </c>
      <c r="B5135" t="inlineStr">
        <is>
          <t>East</t>
        </is>
      </c>
      <c r="C5135" t="inlineStr">
        <is>
          <t>Unknown</t>
        </is>
      </c>
      <c r="D5135" t="inlineStr">
        <is>
          <t>Fashion</t>
        </is>
      </c>
      <c r="E5135" t="n">
        <v>2699.99</v>
      </c>
      <c r="F5135" t="n">
        <v>1528.22</v>
      </c>
      <c r="G5135" t="n">
        <v>2916</v>
      </c>
      <c r="H5135" t="n">
        <v>4</v>
      </c>
      <c r="I5135" t="n">
        <v>3</v>
      </c>
      <c r="J5135" t="n">
        <v>0</v>
      </c>
      <c r="K5135">
        <f>E5135-F5135</f>
        <v/>
      </c>
      <c r="L5135" s="10">
        <f>IFERROR(K5135/E5135,0)</f>
        <v/>
      </c>
      <c r="M5135">
        <f>YEAR(A5135)</f>
        <v/>
      </c>
      <c r="N5135">
        <f>"Q"&amp;ROUNDUP(MONTH(A5135)/3,0)</f>
        <v/>
      </c>
      <c r="O5135">
        <f>TEXT(A5135,"mmm")</f>
        <v/>
      </c>
    </row>
    <row r="5136">
      <c r="A5136" s="13" t="n">
        <v>45931</v>
      </c>
      <c r="B5136" t="inlineStr">
        <is>
          <t>East</t>
        </is>
      </c>
      <c r="C5136" t="inlineStr">
        <is>
          <t>Unknown</t>
        </is>
      </c>
      <c r="D5136" t="inlineStr">
        <is>
          <t>Grocery</t>
        </is>
      </c>
      <c r="E5136" t="n">
        <v>844.89</v>
      </c>
      <c r="F5136" t="n">
        <v>780.36</v>
      </c>
      <c r="G5136" t="n">
        <v>993.99</v>
      </c>
      <c r="H5136" t="n">
        <v>1</v>
      </c>
      <c r="I5136" t="n">
        <v>1</v>
      </c>
      <c r="J5136" t="n">
        <v>0</v>
      </c>
      <c r="K5136">
        <f>E5136-F5136</f>
        <v/>
      </c>
      <c r="L5136" s="10">
        <f>IFERROR(K5136/E5136,0)</f>
        <v/>
      </c>
      <c r="M5136">
        <f>YEAR(A5136)</f>
        <v/>
      </c>
      <c r="N5136">
        <f>"Q"&amp;ROUNDUP(MONTH(A5136)/3,0)</f>
        <v/>
      </c>
      <c r="O5136">
        <f>TEXT(A5136,"mmm")</f>
        <v/>
      </c>
    </row>
    <row r="5137">
      <c r="A5137" s="13" t="n">
        <v>45931</v>
      </c>
      <c r="B5137" t="inlineStr">
        <is>
          <t>East</t>
        </is>
      </c>
      <c r="C5137" t="inlineStr">
        <is>
          <t>Website</t>
        </is>
      </c>
      <c r="D5137" t="inlineStr">
        <is>
          <t>Beauty</t>
        </is>
      </c>
      <c r="E5137" t="n">
        <v>29769.98</v>
      </c>
      <c r="F5137" t="n">
        <v>18146.61</v>
      </c>
      <c r="G5137" t="n">
        <v>34070.33</v>
      </c>
      <c r="H5137" t="n">
        <v>50</v>
      </c>
      <c r="I5137" t="n">
        <v>39</v>
      </c>
      <c r="J5137" t="n">
        <v>3</v>
      </c>
      <c r="K5137">
        <f>E5137-F5137</f>
        <v/>
      </c>
      <c r="L5137" s="10">
        <f>IFERROR(K5137/E5137,0)</f>
        <v/>
      </c>
      <c r="M5137">
        <f>YEAR(A5137)</f>
        <v/>
      </c>
      <c r="N5137">
        <f>"Q"&amp;ROUNDUP(MONTH(A5137)/3,0)</f>
        <v/>
      </c>
      <c r="O5137">
        <f>TEXT(A5137,"mmm")</f>
        <v/>
      </c>
    </row>
    <row r="5138">
      <c r="A5138" s="13" t="n">
        <v>45931</v>
      </c>
      <c r="B5138" t="inlineStr">
        <is>
          <t>East</t>
        </is>
      </c>
      <c r="C5138" t="inlineStr">
        <is>
          <t>Website</t>
        </is>
      </c>
      <c r="D5138" t="inlineStr">
        <is>
          <t>Books</t>
        </is>
      </c>
      <c r="E5138" t="n">
        <v>14872.11</v>
      </c>
      <c r="F5138" t="n">
        <v>11632.75</v>
      </c>
      <c r="G5138" t="n">
        <v>17181.2</v>
      </c>
      <c r="H5138" t="n">
        <v>35</v>
      </c>
      <c r="I5138" t="n">
        <v>26</v>
      </c>
      <c r="J5138" t="n">
        <v>1</v>
      </c>
      <c r="K5138">
        <f>E5138-F5138</f>
        <v/>
      </c>
      <c r="L5138" s="10">
        <f>IFERROR(K5138/E5138,0)</f>
        <v/>
      </c>
      <c r="M5138">
        <f>YEAR(A5138)</f>
        <v/>
      </c>
      <c r="N5138">
        <f>"Q"&amp;ROUNDUP(MONTH(A5138)/3,0)</f>
        <v/>
      </c>
      <c r="O5138">
        <f>TEXT(A5138,"mmm")</f>
        <v/>
      </c>
    </row>
    <row r="5139">
      <c r="A5139" s="13" t="n">
        <v>45931</v>
      </c>
      <c r="B5139" t="inlineStr">
        <is>
          <t>East</t>
        </is>
      </c>
      <c r="C5139" t="inlineStr">
        <is>
          <t>Website</t>
        </is>
      </c>
      <c r="D5139" t="inlineStr">
        <is>
          <t>Electronics</t>
        </is>
      </c>
      <c r="E5139" t="n">
        <v>562319.6899999999</v>
      </c>
      <c r="F5139" t="n">
        <v>532742.77</v>
      </c>
      <c r="G5139" t="n">
        <v>639671.2</v>
      </c>
      <c r="H5139" t="n">
        <v>58</v>
      </c>
      <c r="I5139" t="n">
        <v>45</v>
      </c>
      <c r="J5139" t="n">
        <v>7</v>
      </c>
      <c r="K5139">
        <f>E5139-F5139</f>
        <v/>
      </c>
      <c r="L5139" s="10">
        <f>IFERROR(K5139/E5139,0)</f>
        <v/>
      </c>
      <c r="M5139">
        <f>YEAR(A5139)</f>
        <v/>
      </c>
      <c r="N5139">
        <f>"Q"&amp;ROUNDUP(MONTH(A5139)/3,0)</f>
        <v/>
      </c>
      <c r="O5139">
        <f>TEXT(A5139,"mmm")</f>
        <v/>
      </c>
    </row>
    <row r="5140">
      <c r="A5140" s="13" t="n">
        <v>45931</v>
      </c>
      <c r="B5140" t="inlineStr">
        <is>
          <t>East</t>
        </is>
      </c>
      <c r="C5140" t="inlineStr">
        <is>
          <t>Website</t>
        </is>
      </c>
      <c r="D5140" t="inlineStr">
        <is>
          <t>Fashion</t>
        </is>
      </c>
      <c r="E5140" t="n">
        <v>115559.95</v>
      </c>
      <c r="F5140" t="n">
        <v>66405.28999999999</v>
      </c>
      <c r="G5140" t="n">
        <v>132147.72</v>
      </c>
      <c r="H5140" t="n">
        <v>92</v>
      </c>
      <c r="I5140" t="n">
        <v>72</v>
      </c>
      <c r="J5140" t="n">
        <v>8</v>
      </c>
      <c r="K5140">
        <f>E5140-F5140</f>
        <v/>
      </c>
      <c r="L5140" s="10">
        <f>IFERROR(K5140/E5140,0)</f>
        <v/>
      </c>
      <c r="M5140">
        <f>YEAR(A5140)</f>
        <v/>
      </c>
      <c r="N5140">
        <f>"Q"&amp;ROUNDUP(MONTH(A5140)/3,0)</f>
        <v/>
      </c>
      <c r="O5140">
        <f>TEXT(A5140,"mmm")</f>
        <v/>
      </c>
    </row>
    <row r="5141">
      <c r="A5141" s="13" t="n">
        <v>45931</v>
      </c>
      <c r="B5141" t="inlineStr">
        <is>
          <t>East</t>
        </is>
      </c>
      <c r="C5141" t="inlineStr">
        <is>
          <t>Website</t>
        </is>
      </c>
      <c r="D5141" t="inlineStr">
        <is>
          <t>Grocery</t>
        </is>
      </c>
      <c r="E5141" t="n">
        <v>44676.23</v>
      </c>
      <c r="F5141" t="n">
        <v>39122.37</v>
      </c>
      <c r="G5141" t="n">
        <v>50721.63</v>
      </c>
      <c r="H5141" t="n">
        <v>95</v>
      </c>
      <c r="I5141" t="n">
        <v>45</v>
      </c>
      <c r="J5141" t="n">
        <v>0</v>
      </c>
      <c r="K5141">
        <f>E5141-F5141</f>
        <v/>
      </c>
      <c r="L5141" s="10">
        <f>IFERROR(K5141/E5141,0)</f>
        <v/>
      </c>
      <c r="M5141">
        <f>YEAR(A5141)</f>
        <v/>
      </c>
      <c r="N5141">
        <f>"Q"&amp;ROUNDUP(MONTH(A5141)/3,0)</f>
        <v/>
      </c>
      <c r="O5141">
        <f>TEXT(A5141,"mmm")</f>
        <v/>
      </c>
    </row>
    <row r="5142">
      <c r="A5142" s="13" t="n">
        <v>45931</v>
      </c>
      <c r="B5142" t="inlineStr">
        <is>
          <t>East</t>
        </is>
      </c>
      <c r="C5142" t="inlineStr">
        <is>
          <t>Website</t>
        </is>
      </c>
      <c r="D5142" t="inlineStr">
        <is>
          <t>Home &amp; Kitchen</t>
        </is>
      </c>
      <c r="E5142" t="n">
        <v>102276.58</v>
      </c>
      <c r="F5142" t="n">
        <v>74219.03</v>
      </c>
      <c r="G5142" t="n">
        <v>115414.21</v>
      </c>
      <c r="H5142" t="n">
        <v>43</v>
      </c>
      <c r="I5142" t="n">
        <v>35</v>
      </c>
      <c r="J5142" t="n">
        <v>2</v>
      </c>
      <c r="K5142">
        <f>E5142-F5142</f>
        <v/>
      </c>
      <c r="L5142" s="10">
        <f>IFERROR(K5142/E5142,0)</f>
        <v/>
      </c>
      <c r="M5142">
        <f>YEAR(A5142)</f>
        <v/>
      </c>
      <c r="N5142">
        <f>"Q"&amp;ROUNDUP(MONTH(A5142)/3,0)</f>
        <v/>
      </c>
      <c r="O5142">
        <f>TEXT(A5142,"mmm")</f>
        <v/>
      </c>
    </row>
    <row r="5143">
      <c r="A5143" s="13" t="n">
        <v>45931</v>
      </c>
      <c r="B5143" t="inlineStr">
        <is>
          <t>East</t>
        </is>
      </c>
      <c r="C5143" t="inlineStr">
        <is>
          <t>Website</t>
        </is>
      </c>
      <c r="D5143" t="inlineStr">
        <is>
          <t>Sports</t>
        </is>
      </c>
      <c r="E5143" t="n">
        <v>47603.27</v>
      </c>
      <c r="F5143" t="n">
        <v>31893.16</v>
      </c>
      <c r="G5143" t="n">
        <v>52603.59</v>
      </c>
      <c r="H5143" t="n">
        <v>25</v>
      </c>
      <c r="I5143" t="n">
        <v>21</v>
      </c>
      <c r="J5143" t="n">
        <v>1</v>
      </c>
      <c r="K5143">
        <f>E5143-F5143</f>
        <v/>
      </c>
      <c r="L5143" s="10">
        <f>IFERROR(K5143/E5143,0)</f>
        <v/>
      </c>
      <c r="M5143">
        <f>YEAR(A5143)</f>
        <v/>
      </c>
      <c r="N5143">
        <f>"Q"&amp;ROUNDUP(MONTH(A5143)/3,0)</f>
        <v/>
      </c>
      <c r="O5143">
        <f>TEXT(A5143,"mmm")</f>
        <v/>
      </c>
    </row>
    <row r="5144">
      <c r="A5144" s="13" t="n">
        <v>45931</v>
      </c>
      <c r="B5144" t="inlineStr">
        <is>
          <t>North</t>
        </is>
      </c>
      <c r="C5144" t="inlineStr">
        <is>
          <t>Marketplace</t>
        </is>
      </c>
      <c r="D5144" t="inlineStr">
        <is>
          <t>Beauty</t>
        </is>
      </c>
      <c r="E5144" t="n">
        <v>11920.5</v>
      </c>
      <c r="F5144" t="n">
        <v>7240.34</v>
      </c>
      <c r="G5144" t="n">
        <v>13927.76</v>
      </c>
      <c r="H5144" t="n">
        <v>23</v>
      </c>
      <c r="I5144" t="n">
        <v>21</v>
      </c>
      <c r="J5144" t="n">
        <v>2</v>
      </c>
      <c r="K5144">
        <f>E5144-F5144</f>
        <v/>
      </c>
      <c r="L5144" s="10">
        <f>IFERROR(K5144/E5144,0)</f>
        <v/>
      </c>
      <c r="M5144">
        <f>YEAR(A5144)</f>
        <v/>
      </c>
      <c r="N5144">
        <f>"Q"&amp;ROUNDUP(MONTH(A5144)/3,0)</f>
        <v/>
      </c>
      <c r="O5144">
        <f>TEXT(A5144,"mmm")</f>
        <v/>
      </c>
    </row>
    <row r="5145">
      <c r="A5145" s="13" t="n">
        <v>45931</v>
      </c>
      <c r="B5145" t="inlineStr">
        <is>
          <t>North</t>
        </is>
      </c>
      <c r="C5145" t="inlineStr">
        <is>
          <t>Marketplace</t>
        </is>
      </c>
      <c r="D5145" t="inlineStr">
        <is>
          <t>Books</t>
        </is>
      </c>
      <c r="E5145" t="n">
        <v>7573.42</v>
      </c>
      <c r="F5145" t="n">
        <v>5881.27</v>
      </c>
      <c r="G5145" t="n">
        <v>8776.1</v>
      </c>
      <c r="H5145" t="n">
        <v>16</v>
      </c>
      <c r="I5145" t="n">
        <v>13</v>
      </c>
      <c r="J5145" t="n">
        <v>0</v>
      </c>
      <c r="K5145">
        <f>E5145-F5145</f>
        <v/>
      </c>
      <c r="L5145" s="10">
        <f>IFERROR(K5145/E5145,0)</f>
        <v/>
      </c>
      <c r="M5145">
        <f>YEAR(A5145)</f>
        <v/>
      </c>
      <c r="N5145">
        <f>"Q"&amp;ROUNDUP(MONTH(A5145)/3,0)</f>
        <v/>
      </c>
      <c r="O5145">
        <f>TEXT(A5145,"mmm")</f>
        <v/>
      </c>
    </row>
    <row r="5146">
      <c r="A5146" s="13" t="n">
        <v>45931</v>
      </c>
      <c r="B5146" t="inlineStr">
        <is>
          <t>North</t>
        </is>
      </c>
      <c r="C5146" t="inlineStr">
        <is>
          <t>Marketplace</t>
        </is>
      </c>
      <c r="D5146" t="inlineStr">
        <is>
          <t>Electronics</t>
        </is>
      </c>
      <c r="E5146" t="n">
        <v>362772.08</v>
      </c>
      <c r="F5146" t="n">
        <v>347387.83</v>
      </c>
      <c r="G5146" t="n">
        <v>422974.8</v>
      </c>
      <c r="H5146" t="n">
        <v>46</v>
      </c>
      <c r="I5146" t="n">
        <v>36</v>
      </c>
      <c r="J5146" t="n">
        <v>4</v>
      </c>
      <c r="K5146">
        <f>E5146-F5146</f>
        <v/>
      </c>
      <c r="L5146" s="10">
        <f>IFERROR(K5146/E5146,0)</f>
        <v/>
      </c>
      <c r="M5146">
        <f>YEAR(A5146)</f>
        <v/>
      </c>
      <c r="N5146">
        <f>"Q"&amp;ROUNDUP(MONTH(A5146)/3,0)</f>
        <v/>
      </c>
      <c r="O5146">
        <f>TEXT(A5146,"mmm")</f>
        <v/>
      </c>
    </row>
    <row r="5147">
      <c r="A5147" s="13" t="n">
        <v>45931</v>
      </c>
      <c r="B5147" t="inlineStr">
        <is>
          <t>North</t>
        </is>
      </c>
      <c r="C5147" t="inlineStr">
        <is>
          <t>Marketplace</t>
        </is>
      </c>
      <c r="D5147" t="inlineStr">
        <is>
          <t>Fashion</t>
        </is>
      </c>
      <c r="E5147" t="n">
        <v>55210.15</v>
      </c>
      <c r="F5147" t="n">
        <v>32942.82</v>
      </c>
      <c r="G5147" t="n">
        <v>64863.51</v>
      </c>
      <c r="H5147" t="n">
        <v>50</v>
      </c>
      <c r="I5147" t="n">
        <v>42</v>
      </c>
      <c r="J5147" t="n">
        <v>7</v>
      </c>
      <c r="K5147">
        <f>E5147-F5147</f>
        <v/>
      </c>
      <c r="L5147" s="10">
        <f>IFERROR(K5147/E5147,0)</f>
        <v/>
      </c>
      <c r="M5147">
        <f>YEAR(A5147)</f>
        <v/>
      </c>
      <c r="N5147">
        <f>"Q"&amp;ROUNDUP(MONTH(A5147)/3,0)</f>
        <v/>
      </c>
      <c r="O5147">
        <f>TEXT(A5147,"mmm")</f>
        <v/>
      </c>
    </row>
    <row r="5148">
      <c r="A5148" s="13" t="n">
        <v>45931</v>
      </c>
      <c r="B5148" t="inlineStr">
        <is>
          <t>North</t>
        </is>
      </c>
      <c r="C5148" t="inlineStr">
        <is>
          <t>Marketplace</t>
        </is>
      </c>
      <c r="D5148" t="inlineStr">
        <is>
          <t>Grocery</t>
        </is>
      </c>
      <c r="E5148" t="n">
        <v>30463.89</v>
      </c>
      <c r="F5148" t="n">
        <v>28997.01</v>
      </c>
      <c r="G5148" t="n">
        <v>37017.68</v>
      </c>
      <c r="H5148" t="n">
        <v>75</v>
      </c>
      <c r="I5148" t="n">
        <v>30</v>
      </c>
      <c r="J5148" t="n">
        <v>1</v>
      </c>
      <c r="K5148">
        <f>E5148-F5148</f>
        <v/>
      </c>
      <c r="L5148" s="10">
        <f>IFERROR(K5148/E5148,0)</f>
        <v/>
      </c>
      <c r="M5148">
        <f>YEAR(A5148)</f>
        <v/>
      </c>
      <c r="N5148">
        <f>"Q"&amp;ROUNDUP(MONTH(A5148)/3,0)</f>
        <v/>
      </c>
      <c r="O5148">
        <f>TEXT(A5148,"mmm")</f>
        <v/>
      </c>
    </row>
    <row r="5149">
      <c r="A5149" s="13" t="n">
        <v>45931</v>
      </c>
      <c r="B5149" t="inlineStr">
        <is>
          <t>North</t>
        </is>
      </c>
      <c r="C5149" t="inlineStr">
        <is>
          <t>Marketplace</t>
        </is>
      </c>
      <c r="D5149" t="inlineStr">
        <is>
          <t>Home &amp; Kitchen</t>
        </is>
      </c>
      <c r="E5149" t="n">
        <v>37683.85</v>
      </c>
      <c r="F5149" t="n">
        <v>28402.05</v>
      </c>
      <c r="G5149" t="n">
        <v>44901.52</v>
      </c>
      <c r="H5149" t="n">
        <v>26</v>
      </c>
      <c r="I5149" t="n">
        <v>20</v>
      </c>
      <c r="J5149" t="n">
        <v>5</v>
      </c>
      <c r="K5149">
        <f>E5149-F5149</f>
        <v/>
      </c>
      <c r="L5149" s="10">
        <f>IFERROR(K5149/E5149,0)</f>
        <v/>
      </c>
      <c r="M5149">
        <f>YEAR(A5149)</f>
        <v/>
      </c>
      <c r="N5149">
        <f>"Q"&amp;ROUNDUP(MONTH(A5149)/3,0)</f>
        <v/>
      </c>
      <c r="O5149">
        <f>TEXT(A5149,"mmm")</f>
        <v/>
      </c>
    </row>
    <row r="5150">
      <c r="A5150" s="13" t="n">
        <v>45931</v>
      </c>
      <c r="B5150" t="inlineStr">
        <is>
          <t>North</t>
        </is>
      </c>
      <c r="C5150" t="inlineStr">
        <is>
          <t>Marketplace</t>
        </is>
      </c>
      <c r="D5150" t="inlineStr">
        <is>
          <t>Sports</t>
        </is>
      </c>
      <c r="E5150" t="n">
        <v>34512.5</v>
      </c>
      <c r="F5150" t="n">
        <v>25183.78</v>
      </c>
      <c r="G5150" t="n">
        <v>41267.37</v>
      </c>
      <c r="H5150" t="n">
        <v>16</v>
      </c>
      <c r="I5150" t="n">
        <v>12</v>
      </c>
      <c r="J5150" t="n">
        <v>0</v>
      </c>
      <c r="K5150">
        <f>E5150-F5150</f>
        <v/>
      </c>
      <c r="L5150" s="10">
        <f>IFERROR(K5150/E5150,0)</f>
        <v/>
      </c>
      <c r="M5150">
        <f>YEAR(A5150)</f>
        <v/>
      </c>
      <c r="N5150">
        <f>"Q"&amp;ROUNDUP(MONTH(A5150)/3,0)</f>
        <v/>
      </c>
      <c r="O5150">
        <f>TEXT(A5150,"mmm")</f>
        <v/>
      </c>
    </row>
    <row r="5151">
      <c r="A5151" s="13" t="n">
        <v>45931</v>
      </c>
      <c r="B5151" t="inlineStr">
        <is>
          <t>North</t>
        </is>
      </c>
      <c r="C5151" t="inlineStr">
        <is>
          <t>Mobile App</t>
        </is>
      </c>
      <c r="D5151" t="inlineStr">
        <is>
          <t>Beauty</t>
        </is>
      </c>
      <c r="E5151" t="n">
        <v>28338.98</v>
      </c>
      <c r="F5151" t="n">
        <v>17055.91</v>
      </c>
      <c r="G5151" t="n">
        <v>32205.68</v>
      </c>
      <c r="H5151" t="n">
        <v>54</v>
      </c>
      <c r="I5151" t="n">
        <v>44</v>
      </c>
      <c r="J5151" t="n">
        <v>1</v>
      </c>
      <c r="K5151">
        <f>E5151-F5151</f>
        <v/>
      </c>
      <c r="L5151" s="10">
        <f>IFERROR(K5151/E5151,0)</f>
        <v/>
      </c>
      <c r="M5151">
        <f>YEAR(A5151)</f>
        <v/>
      </c>
      <c r="N5151">
        <f>"Q"&amp;ROUNDUP(MONTH(A5151)/3,0)</f>
        <v/>
      </c>
      <c r="O5151">
        <f>TEXT(A5151,"mmm")</f>
        <v/>
      </c>
    </row>
    <row r="5152">
      <c r="A5152" s="13" t="n">
        <v>45931</v>
      </c>
      <c r="B5152" t="inlineStr">
        <is>
          <t>North</t>
        </is>
      </c>
      <c r="C5152" t="inlineStr">
        <is>
          <t>Mobile App</t>
        </is>
      </c>
      <c r="D5152" t="inlineStr">
        <is>
          <t>Books</t>
        </is>
      </c>
      <c r="E5152" t="n">
        <v>14079.38</v>
      </c>
      <c r="F5152" t="n">
        <v>10739.49</v>
      </c>
      <c r="G5152" t="n">
        <v>16018.48</v>
      </c>
      <c r="H5152" t="n">
        <v>30</v>
      </c>
      <c r="I5152" t="n">
        <v>27</v>
      </c>
      <c r="J5152" t="n">
        <v>1</v>
      </c>
      <c r="K5152">
        <f>E5152-F5152</f>
        <v/>
      </c>
      <c r="L5152" s="10">
        <f>IFERROR(K5152/E5152,0)</f>
        <v/>
      </c>
      <c r="M5152">
        <f>YEAR(A5152)</f>
        <v/>
      </c>
      <c r="N5152">
        <f>"Q"&amp;ROUNDUP(MONTH(A5152)/3,0)</f>
        <v/>
      </c>
      <c r="O5152">
        <f>TEXT(A5152,"mmm")</f>
        <v/>
      </c>
    </row>
    <row r="5153">
      <c r="A5153" s="13" t="n">
        <v>45931</v>
      </c>
      <c r="B5153" t="inlineStr">
        <is>
          <t>North</t>
        </is>
      </c>
      <c r="C5153" t="inlineStr">
        <is>
          <t>Mobile App</t>
        </is>
      </c>
      <c r="D5153" t="inlineStr">
        <is>
          <t>Electronics</t>
        </is>
      </c>
      <c r="E5153" t="n">
        <v>871505.15</v>
      </c>
      <c r="F5153" t="n">
        <v>834434.41</v>
      </c>
      <c r="G5153" t="n">
        <v>995933.99</v>
      </c>
      <c r="H5153" t="n">
        <v>83</v>
      </c>
      <c r="I5153" t="n">
        <v>70</v>
      </c>
      <c r="J5153" t="n">
        <v>6</v>
      </c>
      <c r="K5153">
        <f>E5153-F5153</f>
        <v/>
      </c>
      <c r="L5153" s="10">
        <f>IFERROR(K5153/E5153,0)</f>
        <v/>
      </c>
      <c r="M5153">
        <f>YEAR(A5153)</f>
        <v/>
      </c>
      <c r="N5153">
        <f>"Q"&amp;ROUNDUP(MONTH(A5153)/3,0)</f>
        <v/>
      </c>
      <c r="O5153">
        <f>TEXT(A5153,"mmm")</f>
        <v/>
      </c>
    </row>
    <row r="5154">
      <c r="A5154" s="13" t="n">
        <v>45931</v>
      </c>
      <c r="B5154" t="inlineStr">
        <is>
          <t>North</t>
        </is>
      </c>
      <c r="C5154" t="inlineStr">
        <is>
          <t>Mobile App</t>
        </is>
      </c>
      <c r="D5154" t="inlineStr">
        <is>
          <t>Fashion</t>
        </is>
      </c>
      <c r="E5154" t="n">
        <v>146316.19</v>
      </c>
      <c r="F5154" t="n">
        <v>86190.23</v>
      </c>
      <c r="G5154" t="n">
        <v>169881.51</v>
      </c>
      <c r="H5154" t="n">
        <v>105</v>
      </c>
      <c r="I5154" t="n">
        <v>92</v>
      </c>
      <c r="J5154" t="n">
        <v>14</v>
      </c>
      <c r="K5154">
        <f>E5154-F5154</f>
        <v/>
      </c>
      <c r="L5154" s="10">
        <f>IFERROR(K5154/E5154,0)</f>
        <v/>
      </c>
      <c r="M5154">
        <f>YEAR(A5154)</f>
        <v/>
      </c>
      <c r="N5154">
        <f>"Q"&amp;ROUNDUP(MONTH(A5154)/3,0)</f>
        <v/>
      </c>
      <c r="O5154">
        <f>TEXT(A5154,"mmm")</f>
        <v/>
      </c>
    </row>
    <row r="5155">
      <c r="A5155" s="13" t="n">
        <v>45931</v>
      </c>
      <c r="B5155" t="inlineStr">
        <is>
          <t>North</t>
        </is>
      </c>
      <c r="C5155" t="inlineStr">
        <is>
          <t>Mobile App</t>
        </is>
      </c>
      <c r="D5155" t="inlineStr">
        <is>
          <t>Grocery</t>
        </is>
      </c>
      <c r="E5155" t="n">
        <v>43886.42</v>
      </c>
      <c r="F5155" t="n">
        <v>39530.64</v>
      </c>
      <c r="G5155" t="n">
        <v>50783.19</v>
      </c>
      <c r="H5155" t="n">
        <v>128</v>
      </c>
      <c r="I5155" t="n">
        <v>55</v>
      </c>
      <c r="J5155" t="n">
        <v>1</v>
      </c>
      <c r="K5155">
        <f>E5155-F5155</f>
        <v/>
      </c>
      <c r="L5155" s="10">
        <f>IFERROR(K5155/E5155,0)</f>
        <v/>
      </c>
      <c r="M5155">
        <f>YEAR(A5155)</f>
        <v/>
      </c>
      <c r="N5155">
        <f>"Q"&amp;ROUNDUP(MONTH(A5155)/3,0)</f>
        <v/>
      </c>
      <c r="O5155">
        <f>TEXT(A5155,"mmm")</f>
        <v/>
      </c>
    </row>
    <row r="5156">
      <c r="A5156" s="13" t="n">
        <v>45931</v>
      </c>
      <c r="B5156" t="inlineStr">
        <is>
          <t>North</t>
        </is>
      </c>
      <c r="C5156" t="inlineStr">
        <is>
          <t>Mobile App</t>
        </is>
      </c>
      <c r="D5156" t="inlineStr">
        <is>
          <t>Home &amp; Kitchen</t>
        </is>
      </c>
      <c r="E5156" t="n">
        <v>153394.14</v>
      </c>
      <c r="F5156" t="n">
        <v>112645.8</v>
      </c>
      <c r="G5156" t="n">
        <v>173709.22</v>
      </c>
      <c r="H5156" t="n">
        <v>66</v>
      </c>
      <c r="I5156" t="n">
        <v>52</v>
      </c>
      <c r="J5156" t="n">
        <v>4</v>
      </c>
      <c r="K5156">
        <f>E5156-F5156</f>
        <v/>
      </c>
      <c r="L5156" s="10">
        <f>IFERROR(K5156/E5156,0)</f>
        <v/>
      </c>
      <c r="M5156">
        <f>YEAR(A5156)</f>
        <v/>
      </c>
      <c r="N5156">
        <f>"Q"&amp;ROUNDUP(MONTH(A5156)/3,0)</f>
        <v/>
      </c>
      <c r="O5156">
        <f>TEXT(A5156,"mmm")</f>
        <v/>
      </c>
    </row>
    <row r="5157">
      <c r="A5157" s="13" t="n">
        <v>45931</v>
      </c>
      <c r="B5157" t="inlineStr">
        <is>
          <t>North</t>
        </is>
      </c>
      <c r="C5157" t="inlineStr">
        <is>
          <t>Mobile App</t>
        </is>
      </c>
      <c r="D5157" t="inlineStr">
        <is>
          <t>Sports</t>
        </is>
      </c>
      <c r="E5157" t="n">
        <v>48795.31</v>
      </c>
      <c r="F5157" t="n">
        <v>34853.23</v>
      </c>
      <c r="G5157" t="n">
        <v>56856.44</v>
      </c>
      <c r="H5157" t="n">
        <v>23</v>
      </c>
      <c r="I5157" t="n">
        <v>21</v>
      </c>
      <c r="J5157" t="n">
        <v>0</v>
      </c>
      <c r="K5157">
        <f>E5157-F5157</f>
        <v/>
      </c>
      <c r="L5157" s="10">
        <f>IFERROR(K5157/E5157,0)</f>
        <v/>
      </c>
      <c r="M5157">
        <f>YEAR(A5157)</f>
        <v/>
      </c>
      <c r="N5157">
        <f>"Q"&amp;ROUNDUP(MONTH(A5157)/3,0)</f>
        <v/>
      </c>
      <c r="O5157">
        <f>TEXT(A5157,"mmm")</f>
        <v/>
      </c>
    </row>
    <row r="5158">
      <c r="A5158" s="13" t="n">
        <v>45931</v>
      </c>
      <c r="B5158" t="inlineStr">
        <is>
          <t>North</t>
        </is>
      </c>
      <c r="C5158" t="inlineStr">
        <is>
          <t>Retail Store</t>
        </is>
      </c>
      <c r="D5158" t="inlineStr">
        <is>
          <t>Beauty</t>
        </is>
      </c>
      <c r="E5158" t="n">
        <v>7594.08</v>
      </c>
      <c r="F5158" t="n">
        <v>4353.03</v>
      </c>
      <c r="G5158" t="n">
        <v>8561.940000000001</v>
      </c>
      <c r="H5158" t="n">
        <v>14</v>
      </c>
      <c r="I5158" t="n">
        <v>9</v>
      </c>
      <c r="J5158" t="n">
        <v>0</v>
      </c>
      <c r="K5158">
        <f>E5158-F5158</f>
        <v/>
      </c>
      <c r="L5158" s="10">
        <f>IFERROR(K5158/E5158,0)</f>
        <v/>
      </c>
      <c r="M5158">
        <f>YEAR(A5158)</f>
        <v/>
      </c>
      <c r="N5158">
        <f>"Q"&amp;ROUNDUP(MONTH(A5158)/3,0)</f>
        <v/>
      </c>
      <c r="O5158">
        <f>TEXT(A5158,"mmm")</f>
        <v/>
      </c>
    </row>
    <row r="5159">
      <c r="A5159" s="13" t="n">
        <v>45931</v>
      </c>
      <c r="B5159" t="inlineStr">
        <is>
          <t>North</t>
        </is>
      </c>
      <c r="C5159" t="inlineStr">
        <is>
          <t>Retail Store</t>
        </is>
      </c>
      <c r="D5159" t="inlineStr">
        <is>
          <t>Books</t>
        </is>
      </c>
      <c r="E5159" t="n">
        <v>1540.57</v>
      </c>
      <c r="F5159" t="n">
        <v>1154.2</v>
      </c>
      <c r="G5159" t="n">
        <v>1682.96</v>
      </c>
      <c r="H5159" t="n">
        <v>4</v>
      </c>
      <c r="I5159" t="n">
        <v>4</v>
      </c>
      <c r="J5159" t="n">
        <v>0</v>
      </c>
      <c r="K5159">
        <f>E5159-F5159</f>
        <v/>
      </c>
      <c r="L5159" s="10">
        <f>IFERROR(K5159/E5159,0)</f>
        <v/>
      </c>
      <c r="M5159">
        <f>YEAR(A5159)</f>
        <v/>
      </c>
      <c r="N5159">
        <f>"Q"&amp;ROUNDUP(MONTH(A5159)/3,0)</f>
        <v/>
      </c>
      <c r="O5159">
        <f>TEXT(A5159,"mmm")</f>
        <v/>
      </c>
    </row>
    <row r="5160">
      <c r="A5160" s="13" t="n">
        <v>45931</v>
      </c>
      <c r="B5160" t="inlineStr">
        <is>
          <t>North</t>
        </is>
      </c>
      <c r="C5160" t="inlineStr">
        <is>
          <t>Retail Store</t>
        </is>
      </c>
      <c r="D5160" t="inlineStr">
        <is>
          <t>Electronics</t>
        </is>
      </c>
      <c r="E5160" t="n">
        <v>132156.48</v>
      </c>
      <c r="F5160" t="n">
        <v>116900.04</v>
      </c>
      <c r="G5160" t="n">
        <v>141479.75</v>
      </c>
      <c r="H5160" t="n">
        <v>14</v>
      </c>
      <c r="I5160" t="n">
        <v>11</v>
      </c>
      <c r="J5160" t="n">
        <v>1</v>
      </c>
      <c r="K5160">
        <f>E5160-F5160</f>
        <v/>
      </c>
      <c r="L5160" s="10">
        <f>IFERROR(K5160/E5160,0)</f>
        <v/>
      </c>
      <c r="M5160">
        <f>YEAR(A5160)</f>
        <v/>
      </c>
      <c r="N5160">
        <f>"Q"&amp;ROUNDUP(MONTH(A5160)/3,0)</f>
        <v/>
      </c>
      <c r="O5160">
        <f>TEXT(A5160,"mmm")</f>
        <v/>
      </c>
    </row>
    <row r="5161">
      <c r="A5161" s="13" t="n">
        <v>45931</v>
      </c>
      <c r="B5161" t="inlineStr">
        <is>
          <t>North</t>
        </is>
      </c>
      <c r="C5161" t="inlineStr">
        <is>
          <t>Retail Store</t>
        </is>
      </c>
      <c r="D5161" t="inlineStr">
        <is>
          <t>Fashion</t>
        </is>
      </c>
      <c r="E5161" t="n">
        <v>59807.38</v>
      </c>
      <c r="F5161" t="n">
        <v>31931.97</v>
      </c>
      <c r="G5161" t="n">
        <v>65856.47</v>
      </c>
      <c r="H5161" t="n">
        <v>42</v>
      </c>
      <c r="I5161" t="n">
        <v>35</v>
      </c>
      <c r="J5161" t="n">
        <v>4</v>
      </c>
      <c r="K5161">
        <f>E5161-F5161</f>
        <v/>
      </c>
      <c r="L5161" s="10">
        <f>IFERROR(K5161/E5161,0)</f>
        <v/>
      </c>
      <c r="M5161">
        <f>YEAR(A5161)</f>
        <v/>
      </c>
      <c r="N5161">
        <f>"Q"&amp;ROUNDUP(MONTH(A5161)/3,0)</f>
        <v/>
      </c>
      <c r="O5161">
        <f>TEXT(A5161,"mmm")</f>
        <v/>
      </c>
    </row>
    <row r="5162">
      <c r="A5162" s="13" t="n">
        <v>45931</v>
      </c>
      <c r="B5162" t="inlineStr">
        <is>
          <t>North</t>
        </is>
      </c>
      <c r="C5162" t="inlineStr">
        <is>
          <t>Retail Store</t>
        </is>
      </c>
      <c r="D5162" t="inlineStr">
        <is>
          <t>Grocery</t>
        </is>
      </c>
      <c r="E5162" t="n">
        <v>17491.42</v>
      </c>
      <c r="F5162" t="n">
        <v>15194.4</v>
      </c>
      <c r="G5162" t="n">
        <v>19265.41</v>
      </c>
      <c r="H5162" t="n">
        <v>38</v>
      </c>
      <c r="I5162" t="n">
        <v>14</v>
      </c>
      <c r="J5162" t="n">
        <v>0</v>
      </c>
      <c r="K5162">
        <f>E5162-F5162</f>
        <v/>
      </c>
      <c r="L5162" s="10">
        <f>IFERROR(K5162/E5162,0)</f>
        <v/>
      </c>
      <c r="M5162">
        <f>YEAR(A5162)</f>
        <v/>
      </c>
      <c r="N5162">
        <f>"Q"&amp;ROUNDUP(MONTH(A5162)/3,0)</f>
        <v/>
      </c>
      <c r="O5162">
        <f>TEXT(A5162,"mmm")</f>
        <v/>
      </c>
    </row>
    <row r="5163">
      <c r="A5163" s="13" t="n">
        <v>45931</v>
      </c>
      <c r="B5163" t="inlineStr">
        <is>
          <t>North</t>
        </is>
      </c>
      <c r="C5163" t="inlineStr">
        <is>
          <t>Retail Store</t>
        </is>
      </c>
      <c r="D5163" t="inlineStr">
        <is>
          <t>Home &amp; Kitchen</t>
        </is>
      </c>
      <c r="E5163" t="n">
        <v>35518.93</v>
      </c>
      <c r="F5163" t="n">
        <v>23274.07</v>
      </c>
      <c r="G5163" t="n">
        <v>37847.32</v>
      </c>
      <c r="H5163" t="n">
        <v>18</v>
      </c>
      <c r="I5163" t="n">
        <v>16</v>
      </c>
      <c r="J5163" t="n">
        <v>0</v>
      </c>
      <c r="K5163">
        <f>E5163-F5163</f>
        <v/>
      </c>
      <c r="L5163" s="10">
        <f>IFERROR(K5163/E5163,0)</f>
        <v/>
      </c>
      <c r="M5163">
        <f>YEAR(A5163)</f>
        <v/>
      </c>
      <c r="N5163">
        <f>"Q"&amp;ROUNDUP(MONTH(A5163)/3,0)</f>
        <v/>
      </c>
      <c r="O5163">
        <f>TEXT(A5163,"mmm")</f>
        <v/>
      </c>
    </row>
    <row r="5164">
      <c r="A5164" s="13" t="n">
        <v>45931</v>
      </c>
      <c r="B5164" t="inlineStr">
        <is>
          <t>North</t>
        </is>
      </c>
      <c r="C5164" t="inlineStr">
        <is>
          <t>Retail Store</t>
        </is>
      </c>
      <c r="D5164" t="inlineStr">
        <is>
          <t>Sports</t>
        </is>
      </c>
      <c r="E5164" t="n">
        <v>19856.07</v>
      </c>
      <c r="F5164" t="n">
        <v>13009.65</v>
      </c>
      <c r="G5164" t="n">
        <v>21103.09</v>
      </c>
      <c r="H5164" t="n">
        <v>9</v>
      </c>
      <c r="I5164" t="n">
        <v>7</v>
      </c>
      <c r="J5164" t="n">
        <v>0</v>
      </c>
      <c r="K5164">
        <f>E5164-F5164</f>
        <v/>
      </c>
      <c r="L5164" s="10">
        <f>IFERROR(K5164/E5164,0)</f>
        <v/>
      </c>
      <c r="M5164">
        <f>YEAR(A5164)</f>
        <v/>
      </c>
      <c r="N5164">
        <f>"Q"&amp;ROUNDUP(MONTH(A5164)/3,0)</f>
        <v/>
      </c>
      <c r="O5164">
        <f>TEXT(A5164,"mmm")</f>
        <v/>
      </c>
    </row>
    <row r="5165">
      <c r="A5165" s="13" t="n">
        <v>45931</v>
      </c>
      <c r="B5165" t="inlineStr">
        <is>
          <t>North</t>
        </is>
      </c>
      <c r="C5165" t="inlineStr">
        <is>
          <t>Unknown</t>
        </is>
      </c>
      <c r="D5165" t="inlineStr">
        <is>
          <t>Beauty</t>
        </is>
      </c>
      <c r="E5165" t="n">
        <v>1681.57</v>
      </c>
      <c r="F5165" t="n">
        <v>997.1</v>
      </c>
      <c r="G5165" t="n">
        <v>2007.46</v>
      </c>
      <c r="H5165" t="n">
        <v>4</v>
      </c>
      <c r="I5165" t="n">
        <v>3</v>
      </c>
      <c r="J5165" t="n">
        <v>0</v>
      </c>
      <c r="K5165">
        <f>E5165-F5165</f>
        <v/>
      </c>
      <c r="L5165" s="10">
        <f>IFERROR(K5165/E5165,0)</f>
        <v/>
      </c>
      <c r="M5165">
        <f>YEAR(A5165)</f>
        <v/>
      </c>
      <c r="N5165">
        <f>"Q"&amp;ROUNDUP(MONTH(A5165)/3,0)</f>
        <v/>
      </c>
      <c r="O5165">
        <f>TEXT(A5165,"mmm")</f>
        <v/>
      </c>
    </row>
    <row r="5166">
      <c r="A5166" s="13" t="n">
        <v>45931</v>
      </c>
      <c r="B5166" t="inlineStr">
        <is>
          <t>North</t>
        </is>
      </c>
      <c r="C5166" t="inlineStr">
        <is>
          <t>Unknown</t>
        </is>
      </c>
      <c r="D5166" t="inlineStr">
        <is>
          <t>Electronics</t>
        </is>
      </c>
      <c r="E5166" t="n">
        <v>36596.54</v>
      </c>
      <c r="F5166" t="n">
        <v>36230.86</v>
      </c>
      <c r="G5166" t="n">
        <v>45034.58</v>
      </c>
      <c r="H5166" t="n">
        <v>3</v>
      </c>
      <c r="I5166" t="n">
        <v>3</v>
      </c>
      <c r="J5166" t="n">
        <v>0</v>
      </c>
      <c r="K5166">
        <f>E5166-F5166</f>
        <v/>
      </c>
      <c r="L5166" s="10">
        <f>IFERROR(K5166/E5166,0)</f>
        <v/>
      </c>
      <c r="M5166">
        <f>YEAR(A5166)</f>
        <v/>
      </c>
      <c r="N5166">
        <f>"Q"&amp;ROUNDUP(MONTH(A5166)/3,0)</f>
        <v/>
      </c>
      <c r="O5166">
        <f>TEXT(A5166,"mmm")</f>
        <v/>
      </c>
    </row>
    <row r="5167">
      <c r="A5167" s="13" t="n">
        <v>45931</v>
      </c>
      <c r="B5167" t="inlineStr">
        <is>
          <t>North</t>
        </is>
      </c>
      <c r="C5167" t="inlineStr">
        <is>
          <t>Unknown</t>
        </is>
      </c>
      <c r="D5167" t="inlineStr">
        <is>
          <t>Fashion</t>
        </is>
      </c>
      <c r="E5167" t="n">
        <v>2774.63</v>
      </c>
      <c r="F5167" t="n">
        <v>1764.84</v>
      </c>
      <c r="G5167" t="n">
        <v>3242.64</v>
      </c>
      <c r="H5167" t="n">
        <v>2</v>
      </c>
      <c r="I5167" t="n">
        <v>2</v>
      </c>
      <c r="J5167" t="n">
        <v>0</v>
      </c>
      <c r="K5167">
        <f>E5167-F5167</f>
        <v/>
      </c>
      <c r="L5167" s="10">
        <f>IFERROR(K5167/E5167,0)</f>
        <v/>
      </c>
      <c r="M5167">
        <f>YEAR(A5167)</f>
        <v/>
      </c>
      <c r="N5167">
        <f>"Q"&amp;ROUNDUP(MONTH(A5167)/3,0)</f>
        <v/>
      </c>
      <c r="O5167">
        <f>TEXT(A5167,"mmm")</f>
        <v/>
      </c>
    </row>
    <row r="5168">
      <c r="A5168" s="13" t="n">
        <v>45931</v>
      </c>
      <c r="B5168" t="inlineStr">
        <is>
          <t>North</t>
        </is>
      </c>
      <c r="C5168" t="inlineStr">
        <is>
          <t>Unknown</t>
        </is>
      </c>
      <c r="D5168" t="inlineStr">
        <is>
          <t>Grocery</t>
        </is>
      </c>
      <c r="E5168" t="n">
        <v>881.61</v>
      </c>
      <c r="F5168" t="n">
        <v>706.14</v>
      </c>
      <c r="G5168" t="n">
        <v>928.02</v>
      </c>
      <c r="H5168" t="n">
        <v>2</v>
      </c>
      <c r="I5168" t="n">
        <v>1</v>
      </c>
      <c r="J5168" t="n">
        <v>0</v>
      </c>
      <c r="K5168">
        <f>E5168-F5168</f>
        <v/>
      </c>
      <c r="L5168" s="10">
        <f>IFERROR(K5168/E5168,0)</f>
        <v/>
      </c>
      <c r="M5168">
        <f>YEAR(A5168)</f>
        <v/>
      </c>
      <c r="N5168">
        <f>"Q"&amp;ROUNDUP(MONTH(A5168)/3,0)</f>
        <v/>
      </c>
      <c r="O5168">
        <f>TEXT(A5168,"mmm")</f>
        <v/>
      </c>
    </row>
    <row r="5169">
      <c r="A5169" s="13" t="n">
        <v>45931</v>
      </c>
      <c r="B5169" t="inlineStr">
        <is>
          <t>North</t>
        </is>
      </c>
      <c r="C5169" t="inlineStr">
        <is>
          <t>Unknown</t>
        </is>
      </c>
      <c r="D5169" t="inlineStr">
        <is>
          <t>Sports</t>
        </is>
      </c>
      <c r="E5169" t="n">
        <v>3475.23</v>
      </c>
      <c r="F5169" t="n">
        <v>2863.73</v>
      </c>
      <c r="G5169" t="n">
        <v>4269.07</v>
      </c>
      <c r="H5169" t="n">
        <v>3</v>
      </c>
      <c r="I5169" t="n">
        <v>2</v>
      </c>
      <c r="J5169" t="n">
        <v>1</v>
      </c>
      <c r="K5169">
        <f>E5169-F5169</f>
        <v/>
      </c>
      <c r="L5169" s="10">
        <f>IFERROR(K5169/E5169,0)</f>
        <v/>
      </c>
      <c r="M5169">
        <f>YEAR(A5169)</f>
        <v/>
      </c>
      <c r="N5169">
        <f>"Q"&amp;ROUNDUP(MONTH(A5169)/3,0)</f>
        <v/>
      </c>
      <c r="O5169">
        <f>TEXT(A5169,"mmm")</f>
        <v/>
      </c>
    </row>
    <row r="5170">
      <c r="A5170" s="13" t="n">
        <v>45931</v>
      </c>
      <c r="B5170" t="inlineStr">
        <is>
          <t>North</t>
        </is>
      </c>
      <c r="C5170" t="inlineStr">
        <is>
          <t>Website</t>
        </is>
      </c>
      <c r="D5170" t="inlineStr">
        <is>
          <t>Beauty</t>
        </is>
      </c>
      <c r="E5170" t="n">
        <v>26377.55</v>
      </c>
      <c r="F5170" t="n">
        <v>15356.41</v>
      </c>
      <c r="G5170" t="n">
        <v>29853.21</v>
      </c>
      <c r="H5170" t="n">
        <v>49</v>
      </c>
      <c r="I5170" t="n">
        <v>42</v>
      </c>
      <c r="J5170" t="n">
        <v>3</v>
      </c>
      <c r="K5170">
        <f>E5170-F5170</f>
        <v/>
      </c>
      <c r="L5170" s="10">
        <f>IFERROR(K5170/E5170,0)</f>
        <v/>
      </c>
      <c r="M5170">
        <f>YEAR(A5170)</f>
        <v/>
      </c>
      <c r="N5170">
        <f>"Q"&amp;ROUNDUP(MONTH(A5170)/3,0)</f>
        <v/>
      </c>
      <c r="O5170">
        <f>TEXT(A5170,"mmm")</f>
        <v/>
      </c>
    </row>
    <row r="5171">
      <c r="A5171" s="13" t="n">
        <v>45931</v>
      </c>
      <c r="B5171" t="inlineStr">
        <is>
          <t>North</t>
        </is>
      </c>
      <c r="C5171" t="inlineStr">
        <is>
          <t>Website</t>
        </is>
      </c>
      <c r="D5171" t="inlineStr">
        <is>
          <t>Books</t>
        </is>
      </c>
      <c r="E5171" t="n">
        <v>11812.45</v>
      </c>
      <c r="F5171" t="n">
        <v>9174.51</v>
      </c>
      <c r="G5171" t="n">
        <v>13415.09</v>
      </c>
      <c r="H5171" t="n">
        <v>27</v>
      </c>
      <c r="I5171" t="n">
        <v>21</v>
      </c>
      <c r="J5171" t="n">
        <v>2</v>
      </c>
      <c r="K5171">
        <f>E5171-F5171</f>
        <v/>
      </c>
      <c r="L5171" s="10">
        <f>IFERROR(K5171/E5171,0)</f>
        <v/>
      </c>
      <c r="M5171">
        <f>YEAR(A5171)</f>
        <v/>
      </c>
      <c r="N5171">
        <f>"Q"&amp;ROUNDUP(MONTH(A5171)/3,0)</f>
        <v/>
      </c>
      <c r="O5171">
        <f>TEXT(A5171,"mmm")</f>
        <v/>
      </c>
    </row>
    <row r="5172">
      <c r="A5172" s="13" t="n">
        <v>45931</v>
      </c>
      <c r="B5172" t="inlineStr">
        <is>
          <t>North</t>
        </is>
      </c>
      <c r="C5172" t="inlineStr">
        <is>
          <t>Website</t>
        </is>
      </c>
      <c r="D5172" t="inlineStr">
        <is>
          <t>Electronics</t>
        </is>
      </c>
      <c r="E5172" t="n">
        <v>811209.45</v>
      </c>
      <c r="F5172" t="n">
        <v>786044.37</v>
      </c>
      <c r="G5172" t="n">
        <v>937169.5699999999</v>
      </c>
      <c r="H5172" t="n">
        <v>84</v>
      </c>
      <c r="I5172" t="n">
        <v>68</v>
      </c>
      <c r="J5172" t="n">
        <v>9</v>
      </c>
      <c r="K5172">
        <f>E5172-F5172</f>
        <v/>
      </c>
      <c r="L5172" s="10">
        <f>IFERROR(K5172/E5172,0)</f>
        <v/>
      </c>
      <c r="M5172">
        <f>YEAR(A5172)</f>
        <v/>
      </c>
      <c r="N5172">
        <f>"Q"&amp;ROUNDUP(MONTH(A5172)/3,0)</f>
        <v/>
      </c>
      <c r="O5172">
        <f>TEXT(A5172,"mmm")</f>
        <v/>
      </c>
    </row>
    <row r="5173">
      <c r="A5173" s="13" t="n">
        <v>45931</v>
      </c>
      <c r="B5173" t="inlineStr">
        <is>
          <t>North</t>
        </is>
      </c>
      <c r="C5173" t="inlineStr">
        <is>
          <t>Website</t>
        </is>
      </c>
      <c r="D5173" t="inlineStr">
        <is>
          <t>Fashion</t>
        </is>
      </c>
      <c r="E5173" t="n">
        <v>157962.69</v>
      </c>
      <c r="F5173" t="n">
        <v>90052.91</v>
      </c>
      <c r="G5173" t="n">
        <v>179061.08</v>
      </c>
      <c r="H5173" t="n">
        <v>108</v>
      </c>
      <c r="I5173" t="n">
        <v>82</v>
      </c>
      <c r="J5173" t="n">
        <v>10</v>
      </c>
      <c r="K5173">
        <f>E5173-F5173</f>
        <v/>
      </c>
      <c r="L5173" s="10">
        <f>IFERROR(K5173/E5173,0)</f>
        <v/>
      </c>
      <c r="M5173">
        <f>YEAR(A5173)</f>
        <v/>
      </c>
      <c r="N5173">
        <f>"Q"&amp;ROUNDUP(MONTH(A5173)/3,0)</f>
        <v/>
      </c>
      <c r="O5173">
        <f>TEXT(A5173,"mmm")</f>
        <v/>
      </c>
    </row>
    <row r="5174">
      <c r="A5174" s="13" t="n">
        <v>45931</v>
      </c>
      <c r="B5174" t="inlineStr">
        <is>
          <t>North</t>
        </is>
      </c>
      <c r="C5174" t="inlineStr">
        <is>
          <t>Website</t>
        </is>
      </c>
      <c r="D5174" t="inlineStr">
        <is>
          <t>Grocery</t>
        </is>
      </c>
      <c r="E5174" t="n">
        <v>67724.67</v>
      </c>
      <c r="F5174" t="n">
        <v>59064.09</v>
      </c>
      <c r="G5174" t="n">
        <v>75890.46000000001</v>
      </c>
      <c r="H5174" t="n">
        <v>165</v>
      </c>
      <c r="I5174" t="n">
        <v>58</v>
      </c>
      <c r="J5174" t="n">
        <v>0</v>
      </c>
      <c r="K5174">
        <f>E5174-F5174</f>
        <v/>
      </c>
      <c r="L5174" s="10">
        <f>IFERROR(K5174/E5174,0)</f>
        <v/>
      </c>
      <c r="M5174">
        <f>YEAR(A5174)</f>
        <v/>
      </c>
      <c r="N5174">
        <f>"Q"&amp;ROUNDUP(MONTH(A5174)/3,0)</f>
        <v/>
      </c>
      <c r="O5174">
        <f>TEXT(A5174,"mmm")</f>
        <v/>
      </c>
    </row>
    <row r="5175">
      <c r="A5175" s="13" t="n">
        <v>45931</v>
      </c>
      <c r="B5175" t="inlineStr">
        <is>
          <t>North</t>
        </is>
      </c>
      <c r="C5175" t="inlineStr">
        <is>
          <t>Website</t>
        </is>
      </c>
      <c r="D5175" t="inlineStr">
        <is>
          <t>Home &amp; Kitchen</t>
        </is>
      </c>
      <c r="E5175" t="n">
        <v>67807.27</v>
      </c>
      <c r="F5175" t="n">
        <v>49772.72</v>
      </c>
      <c r="G5175" t="n">
        <v>79537.57000000001</v>
      </c>
      <c r="H5175" t="n">
        <v>43</v>
      </c>
      <c r="I5175" t="n">
        <v>35</v>
      </c>
      <c r="J5175" t="n">
        <v>4</v>
      </c>
      <c r="K5175">
        <f>E5175-F5175</f>
        <v/>
      </c>
      <c r="L5175" s="10">
        <f>IFERROR(K5175/E5175,0)</f>
        <v/>
      </c>
      <c r="M5175">
        <f>YEAR(A5175)</f>
        <v/>
      </c>
      <c r="N5175">
        <f>"Q"&amp;ROUNDUP(MONTH(A5175)/3,0)</f>
        <v/>
      </c>
      <c r="O5175">
        <f>TEXT(A5175,"mmm")</f>
        <v/>
      </c>
    </row>
    <row r="5176">
      <c r="A5176" s="13" t="n">
        <v>45931</v>
      </c>
      <c r="B5176" t="inlineStr">
        <is>
          <t>North</t>
        </is>
      </c>
      <c r="C5176" t="inlineStr">
        <is>
          <t>Website</t>
        </is>
      </c>
      <c r="D5176" t="inlineStr">
        <is>
          <t>Sports</t>
        </is>
      </c>
      <c r="E5176" t="n">
        <v>75178.48</v>
      </c>
      <c r="F5176" t="n">
        <v>53755.88</v>
      </c>
      <c r="G5176" t="n">
        <v>85744.88</v>
      </c>
      <c r="H5176" t="n">
        <v>34</v>
      </c>
      <c r="I5176" t="n">
        <v>25</v>
      </c>
      <c r="J5176" t="n">
        <v>3</v>
      </c>
      <c r="K5176">
        <f>E5176-F5176</f>
        <v/>
      </c>
      <c r="L5176" s="10">
        <f>IFERROR(K5176/E5176,0)</f>
        <v/>
      </c>
      <c r="M5176">
        <f>YEAR(A5176)</f>
        <v/>
      </c>
      <c r="N5176">
        <f>"Q"&amp;ROUNDUP(MONTH(A5176)/3,0)</f>
        <v/>
      </c>
      <c r="O5176">
        <f>TEXT(A5176,"mmm")</f>
        <v/>
      </c>
    </row>
    <row r="5177">
      <c r="A5177" s="13" t="n">
        <v>45931</v>
      </c>
      <c r="B5177" t="inlineStr">
        <is>
          <t>South</t>
        </is>
      </c>
      <c r="C5177" t="inlineStr">
        <is>
          <t>Marketplace</t>
        </is>
      </c>
      <c r="D5177" t="inlineStr">
        <is>
          <t>Beauty</t>
        </is>
      </c>
      <c r="E5177" t="n">
        <v>32858.42</v>
      </c>
      <c r="F5177" t="n">
        <v>20375.51</v>
      </c>
      <c r="G5177" t="n">
        <v>39133.32</v>
      </c>
      <c r="H5177" t="n">
        <v>59</v>
      </c>
      <c r="I5177" t="n">
        <v>46</v>
      </c>
      <c r="J5177" t="n">
        <v>5</v>
      </c>
      <c r="K5177">
        <f>E5177-F5177</f>
        <v/>
      </c>
      <c r="L5177" s="10">
        <f>IFERROR(K5177/E5177,0)</f>
        <v/>
      </c>
      <c r="M5177">
        <f>YEAR(A5177)</f>
        <v/>
      </c>
      <c r="N5177">
        <f>"Q"&amp;ROUNDUP(MONTH(A5177)/3,0)</f>
        <v/>
      </c>
      <c r="O5177">
        <f>TEXT(A5177,"mmm")</f>
        <v/>
      </c>
    </row>
    <row r="5178">
      <c r="A5178" s="13" t="n">
        <v>45931</v>
      </c>
      <c r="B5178" t="inlineStr">
        <is>
          <t>South</t>
        </is>
      </c>
      <c r="C5178" t="inlineStr">
        <is>
          <t>Marketplace</t>
        </is>
      </c>
      <c r="D5178" t="inlineStr">
        <is>
          <t>Books</t>
        </is>
      </c>
      <c r="E5178" t="n">
        <v>20820.58</v>
      </c>
      <c r="F5178" t="n">
        <v>16639.56</v>
      </c>
      <c r="G5178" t="n">
        <v>24566.36</v>
      </c>
      <c r="H5178" t="n">
        <v>47</v>
      </c>
      <c r="I5178" t="n">
        <v>40</v>
      </c>
      <c r="J5178" t="n">
        <v>0</v>
      </c>
      <c r="K5178">
        <f>E5178-F5178</f>
        <v/>
      </c>
      <c r="L5178" s="10">
        <f>IFERROR(K5178/E5178,0)</f>
        <v/>
      </c>
      <c r="M5178">
        <f>YEAR(A5178)</f>
        <v/>
      </c>
      <c r="N5178">
        <f>"Q"&amp;ROUNDUP(MONTH(A5178)/3,0)</f>
        <v/>
      </c>
      <c r="O5178">
        <f>TEXT(A5178,"mmm")</f>
        <v/>
      </c>
    </row>
    <row r="5179">
      <c r="A5179" s="13" t="n">
        <v>45931</v>
      </c>
      <c r="B5179" t="inlineStr">
        <is>
          <t>South</t>
        </is>
      </c>
      <c r="C5179" t="inlineStr">
        <is>
          <t>Marketplace</t>
        </is>
      </c>
      <c r="D5179" t="inlineStr">
        <is>
          <t>Electronics</t>
        </is>
      </c>
      <c r="E5179" t="n">
        <v>950389.14</v>
      </c>
      <c r="F5179" t="n">
        <v>961186.41</v>
      </c>
      <c r="G5179" t="n">
        <v>1138906.38</v>
      </c>
      <c r="H5179" t="n">
        <v>77</v>
      </c>
      <c r="I5179" t="n">
        <v>58</v>
      </c>
      <c r="J5179" t="n">
        <v>3</v>
      </c>
      <c r="K5179">
        <f>E5179-F5179</f>
        <v/>
      </c>
      <c r="L5179" s="10">
        <f>IFERROR(K5179/E5179,0)</f>
        <v/>
      </c>
      <c r="M5179">
        <f>YEAR(A5179)</f>
        <v/>
      </c>
      <c r="N5179">
        <f>"Q"&amp;ROUNDUP(MONTH(A5179)/3,0)</f>
        <v/>
      </c>
      <c r="O5179">
        <f>TEXT(A5179,"mmm")</f>
        <v/>
      </c>
    </row>
    <row r="5180">
      <c r="A5180" s="13" t="n">
        <v>45931</v>
      </c>
      <c r="B5180" t="inlineStr">
        <is>
          <t>South</t>
        </is>
      </c>
      <c r="C5180" t="inlineStr">
        <is>
          <t>Marketplace</t>
        </is>
      </c>
      <c r="D5180" t="inlineStr">
        <is>
          <t>Fashion</t>
        </is>
      </c>
      <c r="E5180" t="n">
        <v>136111.17</v>
      </c>
      <c r="F5180" t="n">
        <v>84681.08</v>
      </c>
      <c r="G5180" t="n">
        <v>163774.82</v>
      </c>
      <c r="H5180" t="n">
        <v>101</v>
      </c>
      <c r="I5180" t="n">
        <v>79</v>
      </c>
      <c r="J5180" t="n">
        <v>20</v>
      </c>
      <c r="K5180">
        <f>E5180-F5180</f>
        <v/>
      </c>
      <c r="L5180" s="10">
        <f>IFERROR(K5180/E5180,0)</f>
        <v/>
      </c>
      <c r="M5180">
        <f>YEAR(A5180)</f>
        <v/>
      </c>
      <c r="N5180">
        <f>"Q"&amp;ROUNDUP(MONTH(A5180)/3,0)</f>
        <v/>
      </c>
      <c r="O5180">
        <f>TEXT(A5180,"mmm")</f>
        <v/>
      </c>
    </row>
    <row r="5181">
      <c r="A5181" s="13" t="n">
        <v>45931</v>
      </c>
      <c r="B5181" t="inlineStr">
        <is>
          <t>South</t>
        </is>
      </c>
      <c r="C5181" t="inlineStr">
        <is>
          <t>Marketplace</t>
        </is>
      </c>
      <c r="D5181" t="inlineStr">
        <is>
          <t>Grocery</t>
        </is>
      </c>
      <c r="E5181" t="n">
        <v>53465.54</v>
      </c>
      <c r="F5181" t="n">
        <v>48770.69</v>
      </c>
      <c r="G5181" t="n">
        <v>62848.4</v>
      </c>
      <c r="H5181" t="n">
        <v>133</v>
      </c>
      <c r="I5181" t="n">
        <v>51</v>
      </c>
      <c r="J5181" t="n">
        <v>0</v>
      </c>
      <c r="K5181">
        <f>E5181-F5181</f>
        <v/>
      </c>
      <c r="L5181" s="10">
        <f>IFERROR(K5181/E5181,0)</f>
        <v/>
      </c>
      <c r="M5181">
        <f>YEAR(A5181)</f>
        <v/>
      </c>
      <c r="N5181">
        <f>"Q"&amp;ROUNDUP(MONTH(A5181)/3,0)</f>
        <v/>
      </c>
      <c r="O5181">
        <f>TEXT(A5181,"mmm")</f>
        <v/>
      </c>
    </row>
    <row r="5182">
      <c r="A5182" s="13" t="n">
        <v>45931</v>
      </c>
      <c r="B5182" t="inlineStr">
        <is>
          <t>South</t>
        </is>
      </c>
      <c r="C5182" t="inlineStr">
        <is>
          <t>Marketplace</t>
        </is>
      </c>
      <c r="D5182" t="inlineStr">
        <is>
          <t>Home &amp; Kitchen</t>
        </is>
      </c>
      <c r="E5182" t="n">
        <v>130118.31</v>
      </c>
      <c r="F5182" t="n">
        <v>98156.94</v>
      </c>
      <c r="G5182" t="n">
        <v>151923.65</v>
      </c>
      <c r="H5182" t="n">
        <v>68</v>
      </c>
      <c r="I5182" t="n">
        <v>50</v>
      </c>
      <c r="J5182" t="n">
        <v>5</v>
      </c>
      <c r="K5182">
        <f>E5182-F5182</f>
        <v/>
      </c>
      <c r="L5182" s="10">
        <f>IFERROR(K5182/E5182,0)</f>
        <v/>
      </c>
      <c r="M5182">
        <f>YEAR(A5182)</f>
        <v/>
      </c>
      <c r="N5182">
        <f>"Q"&amp;ROUNDUP(MONTH(A5182)/3,0)</f>
        <v/>
      </c>
      <c r="O5182">
        <f>TEXT(A5182,"mmm")</f>
        <v/>
      </c>
    </row>
    <row r="5183">
      <c r="A5183" s="13" t="n">
        <v>45931</v>
      </c>
      <c r="B5183" t="inlineStr">
        <is>
          <t>South</t>
        </is>
      </c>
      <c r="C5183" t="inlineStr">
        <is>
          <t>Marketplace</t>
        </is>
      </c>
      <c r="D5183" t="inlineStr">
        <is>
          <t>Sports</t>
        </is>
      </c>
      <c r="E5183" t="n">
        <v>48530.08</v>
      </c>
      <c r="F5183" t="n">
        <v>35080.33</v>
      </c>
      <c r="G5183" t="n">
        <v>57688.18</v>
      </c>
      <c r="H5183" t="n">
        <v>24</v>
      </c>
      <c r="I5183" t="n">
        <v>20</v>
      </c>
      <c r="J5183" t="n">
        <v>5</v>
      </c>
      <c r="K5183">
        <f>E5183-F5183</f>
        <v/>
      </c>
      <c r="L5183" s="10">
        <f>IFERROR(K5183/E5183,0)</f>
        <v/>
      </c>
      <c r="M5183">
        <f>YEAR(A5183)</f>
        <v/>
      </c>
      <c r="N5183">
        <f>"Q"&amp;ROUNDUP(MONTH(A5183)/3,0)</f>
        <v/>
      </c>
      <c r="O5183">
        <f>TEXT(A5183,"mmm")</f>
        <v/>
      </c>
    </row>
    <row r="5184">
      <c r="A5184" s="13" t="n">
        <v>45931</v>
      </c>
      <c r="B5184" t="inlineStr">
        <is>
          <t>South</t>
        </is>
      </c>
      <c r="C5184" t="inlineStr">
        <is>
          <t>Mobile App</t>
        </is>
      </c>
      <c r="D5184" t="inlineStr">
        <is>
          <t>Beauty</t>
        </is>
      </c>
      <c r="E5184" t="n">
        <v>36485.99</v>
      </c>
      <c r="F5184" t="n">
        <v>21449.19</v>
      </c>
      <c r="G5184" t="n">
        <v>41569.11</v>
      </c>
      <c r="H5184" t="n">
        <v>67</v>
      </c>
      <c r="I5184" t="n">
        <v>59</v>
      </c>
      <c r="J5184" t="n">
        <v>2</v>
      </c>
      <c r="K5184">
        <f>E5184-F5184</f>
        <v/>
      </c>
      <c r="L5184" s="10">
        <f>IFERROR(K5184/E5184,0)</f>
        <v/>
      </c>
      <c r="M5184">
        <f>YEAR(A5184)</f>
        <v/>
      </c>
      <c r="N5184">
        <f>"Q"&amp;ROUNDUP(MONTH(A5184)/3,0)</f>
        <v/>
      </c>
      <c r="O5184">
        <f>TEXT(A5184,"mmm")</f>
        <v/>
      </c>
    </row>
    <row r="5185">
      <c r="A5185" s="13" t="n">
        <v>45931</v>
      </c>
      <c r="B5185" t="inlineStr">
        <is>
          <t>South</t>
        </is>
      </c>
      <c r="C5185" t="inlineStr">
        <is>
          <t>Mobile App</t>
        </is>
      </c>
      <c r="D5185" t="inlineStr">
        <is>
          <t>Books</t>
        </is>
      </c>
      <c r="E5185" t="n">
        <v>24128.64</v>
      </c>
      <c r="F5185" t="n">
        <v>18671.93</v>
      </c>
      <c r="G5185" t="n">
        <v>27598.07</v>
      </c>
      <c r="H5185" t="n">
        <v>54</v>
      </c>
      <c r="I5185" t="n">
        <v>40</v>
      </c>
      <c r="J5185" t="n">
        <v>1</v>
      </c>
      <c r="K5185">
        <f>E5185-F5185</f>
        <v/>
      </c>
      <c r="L5185" s="10">
        <f>IFERROR(K5185/E5185,0)</f>
        <v/>
      </c>
      <c r="M5185">
        <f>YEAR(A5185)</f>
        <v/>
      </c>
      <c r="N5185">
        <f>"Q"&amp;ROUNDUP(MONTH(A5185)/3,0)</f>
        <v/>
      </c>
      <c r="O5185">
        <f>TEXT(A5185,"mmm")</f>
        <v/>
      </c>
    </row>
    <row r="5186">
      <c r="A5186" s="13" t="n">
        <v>45931</v>
      </c>
      <c r="B5186" t="inlineStr">
        <is>
          <t>South</t>
        </is>
      </c>
      <c r="C5186" t="inlineStr">
        <is>
          <t>Mobile App</t>
        </is>
      </c>
      <c r="D5186" t="inlineStr">
        <is>
          <t>Electronics</t>
        </is>
      </c>
      <c r="E5186" t="n">
        <v>1319228.08</v>
      </c>
      <c r="F5186" t="n">
        <v>1291631.53</v>
      </c>
      <c r="G5186" t="n">
        <v>1541933.27</v>
      </c>
      <c r="H5186" t="n">
        <v>116</v>
      </c>
      <c r="I5186" t="n">
        <v>98</v>
      </c>
      <c r="J5186" t="n">
        <v>13</v>
      </c>
      <c r="K5186">
        <f>E5186-F5186</f>
        <v/>
      </c>
      <c r="L5186" s="10">
        <f>IFERROR(K5186/E5186,0)</f>
        <v/>
      </c>
      <c r="M5186">
        <f>YEAR(A5186)</f>
        <v/>
      </c>
      <c r="N5186">
        <f>"Q"&amp;ROUNDUP(MONTH(A5186)/3,0)</f>
        <v/>
      </c>
      <c r="O5186">
        <f>TEXT(A5186,"mmm")</f>
        <v/>
      </c>
    </row>
    <row r="5187">
      <c r="A5187" s="13" t="n">
        <v>45931</v>
      </c>
      <c r="B5187" t="inlineStr">
        <is>
          <t>South</t>
        </is>
      </c>
      <c r="C5187" t="inlineStr">
        <is>
          <t>Mobile App</t>
        </is>
      </c>
      <c r="D5187" t="inlineStr">
        <is>
          <t>Fashion</t>
        </is>
      </c>
      <c r="E5187" t="n">
        <v>200331.31</v>
      </c>
      <c r="F5187" t="n">
        <v>118564.14</v>
      </c>
      <c r="G5187" t="n">
        <v>231042.71</v>
      </c>
      <c r="H5187" t="n">
        <v>148</v>
      </c>
      <c r="I5187" t="n">
        <v>118</v>
      </c>
      <c r="J5187" t="n">
        <v>21</v>
      </c>
      <c r="K5187">
        <f>E5187-F5187</f>
        <v/>
      </c>
      <c r="L5187" s="10">
        <f>IFERROR(K5187/E5187,0)</f>
        <v/>
      </c>
      <c r="M5187">
        <f>YEAR(A5187)</f>
        <v/>
      </c>
      <c r="N5187">
        <f>"Q"&amp;ROUNDUP(MONTH(A5187)/3,0)</f>
        <v/>
      </c>
      <c r="O5187">
        <f>TEXT(A5187,"mmm")</f>
        <v/>
      </c>
    </row>
    <row r="5188">
      <c r="A5188" s="13" t="n">
        <v>45931</v>
      </c>
      <c r="B5188" t="inlineStr">
        <is>
          <t>South</t>
        </is>
      </c>
      <c r="C5188" t="inlineStr">
        <is>
          <t>Mobile App</t>
        </is>
      </c>
      <c r="D5188" t="inlineStr">
        <is>
          <t>Grocery</t>
        </is>
      </c>
      <c r="E5188" t="n">
        <v>77279.13</v>
      </c>
      <c r="F5188" t="n">
        <v>69443.17999999999</v>
      </c>
      <c r="G5188" t="n">
        <v>89239.46000000001</v>
      </c>
      <c r="H5188" t="n">
        <v>203</v>
      </c>
      <c r="I5188" t="n">
        <v>72</v>
      </c>
      <c r="J5188" t="n">
        <v>1</v>
      </c>
      <c r="K5188">
        <f>E5188-F5188</f>
        <v/>
      </c>
      <c r="L5188" s="10">
        <f>IFERROR(K5188/E5188,0)</f>
        <v/>
      </c>
      <c r="M5188">
        <f>YEAR(A5188)</f>
        <v/>
      </c>
      <c r="N5188">
        <f>"Q"&amp;ROUNDUP(MONTH(A5188)/3,0)</f>
        <v/>
      </c>
      <c r="O5188">
        <f>TEXT(A5188,"mmm")</f>
        <v/>
      </c>
    </row>
    <row r="5189">
      <c r="A5189" s="13" t="n">
        <v>45931</v>
      </c>
      <c r="B5189" t="inlineStr">
        <is>
          <t>South</t>
        </is>
      </c>
      <c r="C5189" t="inlineStr">
        <is>
          <t>Mobile App</t>
        </is>
      </c>
      <c r="D5189" t="inlineStr">
        <is>
          <t>Home &amp; Kitchen</t>
        </is>
      </c>
      <c r="E5189" t="n">
        <v>136258.56</v>
      </c>
      <c r="F5189" t="n">
        <v>100432.4</v>
      </c>
      <c r="G5189" t="n">
        <v>157677.68</v>
      </c>
      <c r="H5189" t="n">
        <v>78</v>
      </c>
      <c r="I5189" t="n">
        <v>62</v>
      </c>
      <c r="J5189" t="n">
        <v>3</v>
      </c>
      <c r="K5189">
        <f>E5189-F5189</f>
        <v/>
      </c>
      <c r="L5189" s="10">
        <f>IFERROR(K5189/E5189,0)</f>
        <v/>
      </c>
      <c r="M5189">
        <f>YEAR(A5189)</f>
        <v/>
      </c>
      <c r="N5189">
        <f>"Q"&amp;ROUNDUP(MONTH(A5189)/3,0)</f>
        <v/>
      </c>
      <c r="O5189">
        <f>TEXT(A5189,"mmm")</f>
        <v/>
      </c>
    </row>
    <row r="5190">
      <c r="A5190" s="13" t="n">
        <v>45931</v>
      </c>
      <c r="B5190" t="inlineStr">
        <is>
          <t>South</t>
        </is>
      </c>
      <c r="C5190" t="inlineStr">
        <is>
          <t>Mobile App</t>
        </is>
      </c>
      <c r="D5190" t="inlineStr">
        <is>
          <t>Sports</t>
        </is>
      </c>
      <c r="E5190" t="n">
        <v>66255.67</v>
      </c>
      <c r="F5190" t="n">
        <v>47191.52</v>
      </c>
      <c r="G5190" t="n">
        <v>76483.17</v>
      </c>
      <c r="H5190" t="n">
        <v>37</v>
      </c>
      <c r="I5190" t="n">
        <v>30</v>
      </c>
      <c r="J5190" t="n">
        <v>0</v>
      </c>
      <c r="K5190">
        <f>E5190-F5190</f>
        <v/>
      </c>
      <c r="L5190" s="10">
        <f>IFERROR(K5190/E5190,0)</f>
        <v/>
      </c>
      <c r="M5190">
        <f>YEAR(A5190)</f>
        <v/>
      </c>
      <c r="N5190">
        <f>"Q"&amp;ROUNDUP(MONTH(A5190)/3,0)</f>
        <v/>
      </c>
      <c r="O5190">
        <f>TEXT(A5190,"mmm")</f>
        <v/>
      </c>
    </row>
    <row r="5191">
      <c r="A5191" s="13" t="n">
        <v>45931</v>
      </c>
      <c r="B5191" t="inlineStr">
        <is>
          <t>South</t>
        </is>
      </c>
      <c r="C5191" t="inlineStr">
        <is>
          <t>Retail Store</t>
        </is>
      </c>
      <c r="D5191" t="inlineStr">
        <is>
          <t>Beauty</t>
        </is>
      </c>
      <c r="E5191" t="n">
        <v>10862.07</v>
      </c>
      <c r="F5191" t="n">
        <v>6102.26</v>
      </c>
      <c r="G5191" t="n">
        <v>12145.27</v>
      </c>
      <c r="H5191" t="n">
        <v>21</v>
      </c>
      <c r="I5191" t="n">
        <v>17</v>
      </c>
      <c r="J5191" t="n">
        <v>1</v>
      </c>
      <c r="K5191">
        <f>E5191-F5191</f>
        <v/>
      </c>
      <c r="L5191" s="10">
        <f>IFERROR(K5191/E5191,0)</f>
        <v/>
      </c>
      <c r="M5191">
        <f>YEAR(A5191)</f>
        <v/>
      </c>
      <c r="N5191">
        <f>"Q"&amp;ROUNDUP(MONTH(A5191)/3,0)</f>
        <v/>
      </c>
      <c r="O5191">
        <f>TEXT(A5191,"mmm")</f>
        <v/>
      </c>
    </row>
    <row r="5192">
      <c r="A5192" s="13" t="n">
        <v>45931</v>
      </c>
      <c r="B5192" t="inlineStr">
        <is>
          <t>South</t>
        </is>
      </c>
      <c r="C5192" t="inlineStr">
        <is>
          <t>Retail Store</t>
        </is>
      </c>
      <c r="D5192" t="inlineStr">
        <is>
          <t>Books</t>
        </is>
      </c>
      <c r="E5192" t="n">
        <v>10469.96</v>
      </c>
      <c r="F5192" t="n">
        <v>7960.37</v>
      </c>
      <c r="G5192" t="n">
        <v>11527.69</v>
      </c>
      <c r="H5192" t="n">
        <v>22</v>
      </c>
      <c r="I5192" t="n">
        <v>17</v>
      </c>
      <c r="J5192" t="n">
        <v>1</v>
      </c>
      <c r="K5192">
        <f>E5192-F5192</f>
        <v/>
      </c>
      <c r="L5192" s="10">
        <f>IFERROR(K5192/E5192,0)</f>
        <v/>
      </c>
      <c r="M5192">
        <f>YEAR(A5192)</f>
        <v/>
      </c>
      <c r="N5192">
        <f>"Q"&amp;ROUNDUP(MONTH(A5192)/3,0)</f>
        <v/>
      </c>
      <c r="O5192">
        <f>TEXT(A5192,"mmm")</f>
        <v/>
      </c>
    </row>
    <row r="5193">
      <c r="A5193" s="13" t="n">
        <v>45931</v>
      </c>
      <c r="B5193" t="inlineStr">
        <is>
          <t>South</t>
        </is>
      </c>
      <c r="C5193" t="inlineStr">
        <is>
          <t>Retail Store</t>
        </is>
      </c>
      <c r="D5193" t="inlineStr">
        <is>
          <t>Electronics</t>
        </is>
      </c>
      <c r="E5193" t="n">
        <v>439300.3</v>
      </c>
      <c r="F5193" t="n">
        <v>394230.54</v>
      </c>
      <c r="G5193" t="n">
        <v>477061.3</v>
      </c>
      <c r="H5193" t="n">
        <v>40</v>
      </c>
      <c r="I5193" t="n">
        <v>28</v>
      </c>
      <c r="J5193" t="n">
        <v>2</v>
      </c>
      <c r="K5193">
        <f>E5193-F5193</f>
        <v/>
      </c>
      <c r="L5193" s="10">
        <f>IFERROR(K5193/E5193,0)</f>
        <v/>
      </c>
      <c r="M5193">
        <f>YEAR(A5193)</f>
        <v/>
      </c>
      <c r="N5193">
        <f>"Q"&amp;ROUNDUP(MONTH(A5193)/3,0)</f>
        <v/>
      </c>
      <c r="O5193">
        <f>TEXT(A5193,"mmm")</f>
        <v/>
      </c>
    </row>
    <row r="5194">
      <c r="A5194" s="13" t="n">
        <v>45931</v>
      </c>
      <c r="B5194" t="inlineStr">
        <is>
          <t>South</t>
        </is>
      </c>
      <c r="C5194" t="inlineStr">
        <is>
          <t>Retail Store</t>
        </is>
      </c>
      <c r="D5194" t="inlineStr">
        <is>
          <t>Fashion</t>
        </is>
      </c>
      <c r="E5194" t="n">
        <v>120101.96</v>
      </c>
      <c r="F5194" t="n">
        <v>64027.48</v>
      </c>
      <c r="G5194" t="n">
        <v>132113.06</v>
      </c>
      <c r="H5194" t="n">
        <v>74</v>
      </c>
      <c r="I5194" t="n">
        <v>56</v>
      </c>
      <c r="J5194" t="n">
        <v>5</v>
      </c>
      <c r="K5194">
        <f>E5194-F5194</f>
        <v/>
      </c>
      <c r="L5194" s="10">
        <f>IFERROR(K5194/E5194,0)</f>
        <v/>
      </c>
      <c r="M5194">
        <f>YEAR(A5194)</f>
        <v/>
      </c>
      <c r="N5194">
        <f>"Q"&amp;ROUNDUP(MONTH(A5194)/3,0)</f>
        <v/>
      </c>
      <c r="O5194">
        <f>TEXT(A5194,"mmm")</f>
        <v/>
      </c>
    </row>
    <row r="5195">
      <c r="A5195" s="13" t="n">
        <v>45931</v>
      </c>
      <c r="B5195" t="inlineStr">
        <is>
          <t>South</t>
        </is>
      </c>
      <c r="C5195" t="inlineStr">
        <is>
          <t>Retail Store</t>
        </is>
      </c>
      <c r="D5195" t="inlineStr">
        <is>
          <t>Grocery</t>
        </is>
      </c>
      <c r="E5195" t="n">
        <v>25546.15</v>
      </c>
      <c r="F5195" t="n">
        <v>21866.17</v>
      </c>
      <c r="G5195" t="n">
        <v>28114.03</v>
      </c>
      <c r="H5195" t="n">
        <v>67</v>
      </c>
      <c r="I5195" t="n">
        <v>29</v>
      </c>
      <c r="J5195" t="n">
        <v>0</v>
      </c>
      <c r="K5195">
        <f>E5195-F5195</f>
        <v/>
      </c>
      <c r="L5195" s="10">
        <f>IFERROR(K5195/E5195,0)</f>
        <v/>
      </c>
      <c r="M5195">
        <f>YEAR(A5195)</f>
        <v/>
      </c>
      <c r="N5195">
        <f>"Q"&amp;ROUNDUP(MONTH(A5195)/3,0)</f>
        <v/>
      </c>
      <c r="O5195">
        <f>TEXT(A5195,"mmm")</f>
        <v/>
      </c>
    </row>
    <row r="5196">
      <c r="A5196" s="13" t="n">
        <v>45931</v>
      </c>
      <c r="B5196" t="inlineStr">
        <is>
          <t>South</t>
        </is>
      </c>
      <c r="C5196" t="inlineStr">
        <is>
          <t>Retail Store</t>
        </is>
      </c>
      <c r="D5196" t="inlineStr">
        <is>
          <t>Home &amp; Kitchen</t>
        </is>
      </c>
      <c r="E5196" t="n">
        <v>60908.36</v>
      </c>
      <c r="F5196" t="n">
        <v>43792.85</v>
      </c>
      <c r="G5196" t="n">
        <v>68286.8</v>
      </c>
      <c r="H5196" t="n">
        <v>35</v>
      </c>
      <c r="I5196" t="n">
        <v>29</v>
      </c>
      <c r="J5196" t="n">
        <v>1</v>
      </c>
      <c r="K5196">
        <f>E5196-F5196</f>
        <v/>
      </c>
      <c r="L5196" s="10">
        <f>IFERROR(K5196/E5196,0)</f>
        <v/>
      </c>
      <c r="M5196">
        <f>YEAR(A5196)</f>
        <v/>
      </c>
      <c r="N5196">
        <f>"Q"&amp;ROUNDUP(MONTH(A5196)/3,0)</f>
        <v/>
      </c>
      <c r="O5196">
        <f>TEXT(A5196,"mmm")</f>
        <v/>
      </c>
    </row>
    <row r="5197">
      <c r="A5197" s="13" t="n">
        <v>45931</v>
      </c>
      <c r="B5197" t="inlineStr">
        <is>
          <t>South</t>
        </is>
      </c>
      <c r="C5197" t="inlineStr">
        <is>
          <t>Retail Store</t>
        </is>
      </c>
      <c r="D5197" t="inlineStr">
        <is>
          <t>Sports</t>
        </is>
      </c>
      <c r="E5197" t="n">
        <v>32112.6</v>
      </c>
      <c r="F5197" t="n">
        <v>20793.65</v>
      </c>
      <c r="G5197" t="n">
        <v>35309.92</v>
      </c>
      <c r="H5197" t="n">
        <v>14</v>
      </c>
      <c r="I5197" t="n">
        <v>11</v>
      </c>
      <c r="J5197" t="n">
        <v>0</v>
      </c>
      <c r="K5197">
        <f>E5197-F5197</f>
        <v/>
      </c>
      <c r="L5197" s="10">
        <f>IFERROR(K5197/E5197,0)</f>
        <v/>
      </c>
      <c r="M5197">
        <f>YEAR(A5197)</f>
        <v/>
      </c>
      <c r="N5197">
        <f>"Q"&amp;ROUNDUP(MONTH(A5197)/3,0)</f>
        <v/>
      </c>
      <c r="O5197">
        <f>TEXT(A5197,"mmm")</f>
        <v/>
      </c>
    </row>
    <row r="5198">
      <c r="A5198" s="13" t="n">
        <v>45931</v>
      </c>
      <c r="B5198" t="inlineStr">
        <is>
          <t>South</t>
        </is>
      </c>
      <c r="C5198" t="inlineStr">
        <is>
          <t>Unknown</t>
        </is>
      </c>
      <c r="D5198" t="inlineStr">
        <is>
          <t>Books</t>
        </is>
      </c>
      <c r="E5198" t="n">
        <v>429.12</v>
      </c>
      <c r="F5198" t="n">
        <v>346.94</v>
      </c>
      <c r="G5198" t="n">
        <v>572.17</v>
      </c>
      <c r="H5198" t="n">
        <v>1</v>
      </c>
      <c r="I5198" t="n">
        <v>1</v>
      </c>
      <c r="J5198" t="n">
        <v>0</v>
      </c>
      <c r="K5198">
        <f>E5198-F5198</f>
        <v/>
      </c>
      <c r="L5198" s="10">
        <f>IFERROR(K5198/E5198,0)</f>
        <v/>
      </c>
      <c r="M5198">
        <f>YEAR(A5198)</f>
        <v/>
      </c>
      <c r="N5198">
        <f>"Q"&amp;ROUNDUP(MONTH(A5198)/3,0)</f>
        <v/>
      </c>
      <c r="O5198">
        <f>TEXT(A5198,"mmm")</f>
        <v/>
      </c>
    </row>
    <row r="5199">
      <c r="A5199" s="13" t="n">
        <v>45931</v>
      </c>
      <c r="B5199" t="inlineStr">
        <is>
          <t>South</t>
        </is>
      </c>
      <c r="C5199" t="inlineStr">
        <is>
          <t>Unknown</t>
        </is>
      </c>
      <c r="D5199" t="inlineStr">
        <is>
          <t>Electronics</t>
        </is>
      </c>
      <c r="E5199" t="n">
        <v>1313.17</v>
      </c>
      <c r="F5199" t="n">
        <v>1209.03</v>
      </c>
      <c r="G5199" t="n">
        <v>1459.08</v>
      </c>
      <c r="H5199" t="n">
        <v>1</v>
      </c>
      <c r="I5199" t="n">
        <v>1</v>
      </c>
      <c r="J5199" t="n">
        <v>0</v>
      </c>
      <c r="K5199">
        <f>E5199-F5199</f>
        <v/>
      </c>
      <c r="L5199" s="10">
        <f>IFERROR(K5199/E5199,0)</f>
        <v/>
      </c>
      <c r="M5199">
        <f>YEAR(A5199)</f>
        <v/>
      </c>
      <c r="N5199">
        <f>"Q"&amp;ROUNDUP(MONTH(A5199)/3,0)</f>
        <v/>
      </c>
      <c r="O5199">
        <f>TEXT(A5199,"mmm")</f>
        <v/>
      </c>
    </row>
    <row r="5200">
      <c r="A5200" s="13" t="n">
        <v>45931</v>
      </c>
      <c r="B5200" t="inlineStr">
        <is>
          <t>South</t>
        </is>
      </c>
      <c r="C5200" t="inlineStr">
        <is>
          <t>Unknown</t>
        </is>
      </c>
      <c r="D5200" t="inlineStr">
        <is>
          <t>Fashion</t>
        </is>
      </c>
      <c r="E5200" t="n">
        <v>1534.41</v>
      </c>
      <c r="F5200" t="n">
        <v>986.9299999999999</v>
      </c>
      <c r="G5200" t="n">
        <v>1805.19</v>
      </c>
      <c r="H5200" t="n">
        <v>1</v>
      </c>
      <c r="I5200" t="n">
        <v>1</v>
      </c>
      <c r="J5200" t="n">
        <v>0</v>
      </c>
      <c r="K5200">
        <f>E5200-F5200</f>
        <v/>
      </c>
      <c r="L5200" s="10">
        <f>IFERROR(K5200/E5200,0)</f>
        <v/>
      </c>
      <c r="M5200">
        <f>YEAR(A5200)</f>
        <v/>
      </c>
      <c r="N5200">
        <f>"Q"&amp;ROUNDUP(MONTH(A5200)/3,0)</f>
        <v/>
      </c>
      <c r="O5200">
        <f>TEXT(A5200,"mmm")</f>
        <v/>
      </c>
    </row>
    <row r="5201">
      <c r="A5201" s="13" t="n">
        <v>45931</v>
      </c>
      <c r="B5201" t="inlineStr">
        <is>
          <t>South</t>
        </is>
      </c>
      <c r="C5201" t="inlineStr">
        <is>
          <t>Unknown</t>
        </is>
      </c>
      <c r="D5201" t="inlineStr">
        <is>
          <t>Grocery</t>
        </is>
      </c>
      <c r="E5201" t="n">
        <v>3331.43</v>
      </c>
      <c r="F5201" t="n">
        <v>3447.79</v>
      </c>
      <c r="G5201" t="n">
        <v>4364.25</v>
      </c>
      <c r="H5201" t="n">
        <v>5</v>
      </c>
      <c r="I5201" t="n">
        <v>2</v>
      </c>
      <c r="J5201" t="n">
        <v>0</v>
      </c>
      <c r="K5201">
        <f>E5201-F5201</f>
        <v/>
      </c>
      <c r="L5201" s="10">
        <f>IFERROR(K5201/E5201,0)</f>
        <v/>
      </c>
      <c r="M5201">
        <f>YEAR(A5201)</f>
        <v/>
      </c>
      <c r="N5201">
        <f>"Q"&amp;ROUNDUP(MONTH(A5201)/3,0)</f>
        <v/>
      </c>
      <c r="O5201">
        <f>TEXT(A5201,"mmm")</f>
        <v/>
      </c>
    </row>
    <row r="5202">
      <c r="A5202" s="13" t="n">
        <v>45931</v>
      </c>
      <c r="B5202" t="inlineStr">
        <is>
          <t>South</t>
        </is>
      </c>
      <c r="C5202" t="inlineStr">
        <is>
          <t>Unknown</t>
        </is>
      </c>
      <c r="D5202" t="inlineStr">
        <is>
          <t>Home &amp; Kitchen</t>
        </is>
      </c>
      <c r="E5202" t="n">
        <v>4677.71</v>
      </c>
      <c r="F5202" t="n">
        <v>3779.46</v>
      </c>
      <c r="G5202" t="n">
        <v>5503.18</v>
      </c>
      <c r="H5202" t="n">
        <v>2</v>
      </c>
      <c r="I5202" t="n">
        <v>2</v>
      </c>
      <c r="J5202" t="n">
        <v>0</v>
      </c>
      <c r="K5202">
        <f>E5202-F5202</f>
        <v/>
      </c>
      <c r="L5202" s="10">
        <f>IFERROR(K5202/E5202,0)</f>
        <v/>
      </c>
      <c r="M5202">
        <f>YEAR(A5202)</f>
        <v/>
      </c>
      <c r="N5202">
        <f>"Q"&amp;ROUNDUP(MONTH(A5202)/3,0)</f>
        <v/>
      </c>
      <c r="O5202">
        <f>TEXT(A5202,"mmm")</f>
        <v/>
      </c>
    </row>
    <row r="5203">
      <c r="A5203" s="13" t="n">
        <v>45931</v>
      </c>
      <c r="B5203" t="inlineStr">
        <is>
          <t>South</t>
        </is>
      </c>
      <c r="C5203" t="inlineStr">
        <is>
          <t>Unknown</t>
        </is>
      </c>
      <c r="D5203" t="inlineStr">
        <is>
          <t>Sports</t>
        </is>
      </c>
      <c r="E5203" t="n">
        <v>2922.92</v>
      </c>
      <c r="F5203" t="n">
        <v>2295.66</v>
      </c>
      <c r="G5203" t="n">
        <v>3653.64</v>
      </c>
      <c r="H5203" t="n">
        <v>2</v>
      </c>
      <c r="I5203" t="n">
        <v>1</v>
      </c>
      <c r="J5203" t="n">
        <v>0</v>
      </c>
      <c r="K5203">
        <f>E5203-F5203</f>
        <v/>
      </c>
      <c r="L5203" s="10">
        <f>IFERROR(K5203/E5203,0)</f>
        <v/>
      </c>
      <c r="M5203">
        <f>YEAR(A5203)</f>
        <v/>
      </c>
      <c r="N5203">
        <f>"Q"&amp;ROUNDUP(MONTH(A5203)/3,0)</f>
        <v/>
      </c>
      <c r="O5203">
        <f>TEXT(A5203,"mmm")</f>
        <v/>
      </c>
    </row>
    <row r="5204">
      <c r="A5204" s="13" t="n">
        <v>45931</v>
      </c>
      <c r="B5204" t="inlineStr">
        <is>
          <t>South</t>
        </is>
      </c>
      <c r="C5204" t="inlineStr">
        <is>
          <t>Website</t>
        </is>
      </c>
      <c r="D5204" t="inlineStr">
        <is>
          <t>Beauty</t>
        </is>
      </c>
      <c r="E5204" t="n">
        <v>40925.73</v>
      </c>
      <c r="F5204" t="n">
        <v>24283.68</v>
      </c>
      <c r="G5204" t="n">
        <v>46349.77</v>
      </c>
      <c r="H5204" t="n">
        <v>77</v>
      </c>
      <c r="I5204" t="n">
        <v>64</v>
      </c>
      <c r="J5204" t="n">
        <v>4</v>
      </c>
      <c r="K5204">
        <f>E5204-F5204</f>
        <v/>
      </c>
      <c r="L5204" s="10">
        <f>IFERROR(K5204/E5204,0)</f>
        <v/>
      </c>
      <c r="M5204">
        <f>YEAR(A5204)</f>
        <v/>
      </c>
      <c r="N5204">
        <f>"Q"&amp;ROUNDUP(MONTH(A5204)/3,0)</f>
        <v/>
      </c>
      <c r="O5204">
        <f>TEXT(A5204,"mmm")</f>
        <v/>
      </c>
    </row>
    <row r="5205">
      <c r="A5205" s="13" t="n">
        <v>45931</v>
      </c>
      <c r="B5205" t="inlineStr">
        <is>
          <t>South</t>
        </is>
      </c>
      <c r="C5205" t="inlineStr">
        <is>
          <t>Website</t>
        </is>
      </c>
      <c r="D5205" t="inlineStr">
        <is>
          <t>Books</t>
        </is>
      </c>
      <c r="E5205" t="n">
        <v>19993.76</v>
      </c>
      <c r="F5205" t="n">
        <v>15679.64</v>
      </c>
      <c r="G5205" t="n">
        <v>23039.14</v>
      </c>
      <c r="H5205" t="n">
        <v>49</v>
      </c>
      <c r="I5205" t="n">
        <v>37</v>
      </c>
      <c r="J5205" t="n">
        <v>0</v>
      </c>
      <c r="K5205">
        <f>E5205-F5205</f>
        <v/>
      </c>
      <c r="L5205" s="10">
        <f>IFERROR(K5205/E5205,0)</f>
        <v/>
      </c>
      <c r="M5205">
        <f>YEAR(A5205)</f>
        <v/>
      </c>
      <c r="N5205">
        <f>"Q"&amp;ROUNDUP(MONTH(A5205)/3,0)</f>
        <v/>
      </c>
      <c r="O5205">
        <f>TEXT(A5205,"mmm")</f>
        <v/>
      </c>
    </row>
    <row r="5206">
      <c r="A5206" s="13" t="n">
        <v>45931</v>
      </c>
      <c r="B5206" t="inlineStr">
        <is>
          <t>South</t>
        </is>
      </c>
      <c r="C5206" t="inlineStr">
        <is>
          <t>Website</t>
        </is>
      </c>
      <c r="D5206" t="inlineStr">
        <is>
          <t>Electronics</t>
        </is>
      </c>
      <c r="E5206" t="n">
        <v>854988.39</v>
      </c>
      <c r="F5206" t="n">
        <v>806194.98</v>
      </c>
      <c r="G5206" t="n">
        <v>973562.24</v>
      </c>
      <c r="H5206" t="n">
        <v>87</v>
      </c>
      <c r="I5206" t="n">
        <v>66</v>
      </c>
      <c r="J5206" t="n">
        <v>8</v>
      </c>
      <c r="K5206">
        <f>E5206-F5206</f>
        <v/>
      </c>
      <c r="L5206" s="10">
        <f>IFERROR(K5206/E5206,0)</f>
        <v/>
      </c>
      <c r="M5206">
        <f>YEAR(A5206)</f>
        <v/>
      </c>
      <c r="N5206">
        <f>"Q"&amp;ROUNDUP(MONTH(A5206)/3,0)</f>
        <v/>
      </c>
      <c r="O5206">
        <f>TEXT(A5206,"mmm")</f>
        <v/>
      </c>
    </row>
    <row r="5207">
      <c r="A5207" s="13" t="n">
        <v>45931</v>
      </c>
      <c r="B5207" t="inlineStr">
        <is>
          <t>South</t>
        </is>
      </c>
      <c r="C5207" t="inlineStr">
        <is>
          <t>Website</t>
        </is>
      </c>
      <c r="D5207" t="inlineStr">
        <is>
          <t>Fashion</t>
        </is>
      </c>
      <c r="E5207" t="n">
        <v>165407.3</v>
      </c>
      <c r="F5207" t="n">
        <v>93736.14</v>
      </c>
      <c r="G5207" t="n">
        <v>185837.25</v>
      </c>
      <c r="H5207" t="n">
        <v>103</v>
      </c>
      <c r="I5207" t="n">
        <v>84</v>
      </c>
      <c r="J5207" t="n">
        <v>10</v>
      </c>
      <c r="K5207">
        <f>E5207-F5207</f>
        <v/>
      </c>
      <c r="L5207" s="10">
        <f>IFERROR(K5207/E5207,0)</f>
        <v/>
      </c>
      <c r="M5207">
        <f>YEAR(A5207)</f>
        <v/>
      </c>
      <c r="N5207">
        <f>"Q"&amp;ROUNDUP(MONTH(A5207)/3,0)</f>
        <v/>
      </c>
      <c r="O5207">
        <f>TEXT(A5207,"mmm")</f>
        <v/>
      </c>
    </row>
    <row r="5208">
      <c r="A5208" s="13" t="n">
        <v>45931</v>
      </c>
      <c r="B5208" t="inlineStr">
        <is>
          <t>South</t>
        </is>
      </c>
      <c r="C5208" t="inlineStr">
        <is>
          <t>Website</t>
        </is>
      </c>
      <c r="D5208" t="inlineStr">
        <is>
          <t>Grocery</t>
        </is>
      </c>
      <c r="E5208" t="n">
        <v>49306.56</v>
      </c>
      <c r="F5208" t="n">
        <v>44426.28</v>
      </c>
      <c r="G5208" t="n">
        <v>57437.36</v>
      </c>
      <c r="H5208" t="n">
        <v>146</v>
      </c>
      <c r="I5208" t="n">
        <v>47</v>
      </c>
      <c r="J5208" t="n">
        <v>0</v>
      </c>
      <c r="K5208">
        <f>E5208-F5208</f>
        <v/>
      </c>
      <c r="L5208" s="10">
        <f>IFERROR(K5208/E5208,0)</f>
        <v/>
      </c>
      <c r="M5208">
        <f>YEAR(A5208)</f>
        <v/>
      </c>
      <c r="N5208">
        <f>"Q"&amp;ROUNDUP(MONTH(A5208)/3,0)</f>
        <v/>
      </c>
      <c r="O5208">
        <f>TEXT(A5208,"mmm")</f>
        <v/>
      </c>
    </row>
    <row r="5209">
      <c r="A5209" s="13" t="n">
        <v>45931</v>
      </c>
      <c r="B5209" t="inlineStr">
        <is>
          <t>South</t>
        </is>
      </c>
      <c r="C5209" t="inlineStr">
        <is>
          <t>Website</t>
        </is>
      </c>
      <c r="D5209" t="inlineStr">
        <is>
          <t>Home &amp; Kitchen</t>
        </is>
      </c>
      <c r="E5209" t="n">
        <v>121106.16</v>
      </c>
      <c r="F5209" t="n">
        <v>85302.14</v>
      </c>
      <c r="G5209" t="n">
        <v>135889.97</v>
      </c>
      <c r="H5209" t="n">
        <v>52</v>
      </c>
      <c r="I5209" t="n">
        <v>43</v>
      </c>
      <c r="J5209" t="n">
        <v>2</v>
      </c>
      <c r="K5209">
        <f>E5209-F5209</f>
        <v/>
      </c>
      <c r="L5209" s="10">
        <f>IFERROR(K5209/E5209,0)</f>
        <v/>
      </c>
      <c r="M5209">
        <f>YEAR(A5209)</f>
        <v/>
      </c>
      <c r="N5209">
        <f>"Q"&amp;ROUNDUP(MONTH(A5209)/3,0)</f>
        <v/>
      </c>
      <c r="O5209">
        <f>TEXT(A5209,"mmm")</f>
        <v/>
      </c>
    </row>
    <row r="5210">
      <c r="A5210" s="13" t="n">
        <v>45931</v>
      </c>
      <c r="B5210" t="inlineStr">
        <is>
          <t>South</t>
        </is>
      </c>
      <c r="C5210" t="inlineStr">
        <is>
          <t>Website</t>
        </is>
      </c>
      <c r="D5210" t="inlineStr">
        <is>
          <t>Sports</t>
        </is>
      </c>
      <c r="E5210" t="n">
        <v>63903.68</v>
      </c>
      <c r="F5210" t="n">
        <v>46458.91</v>
      </c>
      <c r="G5210" t="n">
        <v>75083.57000000001</v>
      </c>
      <c r="H5210" t="n">
        <v>31</v>
      </c>
      <c r="I5210" t="n">
        <v>25</v>
      </c>
      <c r="J5210" t="n">
        <v>4</v>
      </c>
      <c r="K5210">
        <f>E5210-F5210</f>
        <v/>
      </c>
      <c r="L5210" s="10">
        <f>IFERROR(K5210/E5210,0)</f>
        <v/>
      </c>
      <c r="M5210">
        <f>YEAR(A5210)</f>
        <v/>
      </c>
      <c r="N5210">
        <f>"Q"&amp;ROUNDUP(MONTH(A5210)/3,0)</f>
        <v/>
      </c>
      <c r="O5210">
        <f>TEXT(A5210,"mmm")</f>
        <v/>
      </c>
    </row>
    <row r="5211">
      <c r="A5211" s="13" t="n">
        <v>45931</v>
      </c>
      <c r="B5211" t="inlineStr">
        <is>
          <t>West</t>
        </is>
      </c>
      <c r="C5211" t="inlineStr">
        <is>
          <t>Marketplace</t>
        </is>
      </c>
      <c r="D5211" t="inlineStr">
        <is>
          <t>Beauty</t>
        </is>
      </c>
      <c r="E5211" t="n">
        <v>21998.19</v>
      </c>
      <c r="F5211" t="n">
        <v>13732.25</v>
      </c>
      <c r="G5211" t="n">
        <v>26406.17</v>
      </c>
      <c r="H5211" t="n">
        <v>46</v>
      </c>
      <c r="I5211" t="n">
        <v>39</v>
      </c>
      <c r="J5211" t="n">
        <v>3</v>
      </c>
      <c r="K5211">
        <f>E5211-F5211</f>
        <v/>
      </c>
      <c r="L5211" s="10">
        <f>IFERROR(K5211/E5211,0)</f>
        <v/>
      </c>
      <c r="M5211">
        <f>YEAR(A5211)</f>
        <v/>
      </c>
      <c r="N5211">
        <f>"Q"&amp;ROUNDUP(MONTH(A5211)/3,0)</f>
        <v/>
      </c>
      <c r="O5211">
        <f>TEXT(A5211,"mmm")</f>
        <v/>
      </c>
    </row>
    <row r="5212">
      <c r="A5212" s="13" t="n">
        <v>45931</v>
      </c>
      <c r="B5212" t="inlineStr">
        <is>
          <t>West</t>
        </is>
      </c>
      <c r="C5212" t="inlineStr">
        <is>
          <t>Marketplace</t>
        </is>
      </c>
      <c r="D5212" t="inlineStr">
        <is>
          <t>Books</t>
        </is>
      </c>
      <c r="E5212" t="n">
        <v>10510.94</v>
      </c>
      <c r="F5212" t="n">
        <v>8585.73</v>
      </c>
      <c r="G5212" t="n">
        <v>12662.28</v>
      </c>
      <c r="H5212" t="n">
        <v>23</v>
      </c>
      <c r="I5212" t="n">
        <v>15</v>
      </c>
      <c r="J5212" t="n">
        <v>0</v>
      </c>
      <c r="K5212">
        <f>E5212-F5212</f>
        <v/>
      </c>
      <c r="L5212" s="10">
        <f>IFERROR(K5212/E5212,0)</f>
        <v/>
      </c>
      <c r="M5212">
        <f>YEAR(A5212)</f>
        <v/>
      </c>
      <c r="N5212">
        <f>"Q"&amp;ROUNDUP(MONTH(A5212)/3,0)</f>
        <v/>
      </c>
      <c r="O5212">
        <f>TEXT(A5212,"mmm")</f>
        <v/>
      </c>
    </row>
    <row r="5213">
      <c r="A5213" s="13" t="n">
        <v>45931</v>
      </c>
      <c r="B5213" t="inlineStr">
        <is>
          <t>West</t>
        </is>
      </c>
      <c r="C5213" t="inlineStr">
        <is>
          <t>Marketplace</t>
        </is>
      </c>
      <c r="D5213" t="inlineStr">
        <is>
          <t>Electronics</t>
        </is>
      </c>
      <c r="E5213" t="n">
        <v>621174.95</v>
      </c>
      <c r="F5213" t="n">
        <v>620683.97</v>
      </c>
      <c r="G5213" t="n">
        <v>738138.95</v>
      </c>
      <c r="H5213" t="n">
        <v>59</v>
      </c>
      <c r="I5213" t="n">
        <v>46</v>
      </c>
      <c r="J5213" t="n">
        <v>6</v>
      </c>
      <c r="K5213">
        <f>E5213-F5213</f>
        <v/>
      </c>
      <c r="L5213" s="10">
        <f>IFERROR(K5213/E5213,0)</f>
        <v/>
      </c>
      <c r="M5213">
        <f>YEAR(A5213)</f>
        <v/>
      </c>
      <c r="N5213">
        <f>"Q"&amp;ROUNDUP(MONTH(A5213)/3,0)</f>
        <v/>
      </c>
      <c r="O5213">
        <f>TEXT(A5213,"mmm")</f>
        <v/>
      </c>
    </row>
    <row r="5214">
      <c r="A5214" s="13" t="n">
        <v>45931</v>
      </c>
      <c r="B5214" t="inlineStr">
        <is>
          <t>West</t>
        </is>
      </c>
      <c r="C5214" t="inlineStr">
        <is>
          <t>Marketplace</t>
        </is>
      </c>
      <c r="D5214" t="inlineStr">
        <is>
          <t>Fashion</t>
        </is>
      </c>
      <c r="E5214" t="n">
        <v>125229.44</v>
      </c>
      <c r="F5214" t="n">
        <v>72450.27</v>
      </c>
      <c r="G5214" t="n">
        <v>146271.18</v>
      </c>
      <c r="H5214" t="n">
        <v>94</v>
      </c>
      <c r="I5214" t="n">
        <v>79</v>
      </c>
      <c r="J5214" t="n">
        <v>14</v>
      </c>
      <c r="K5214">
        <f>E5214-F5214</f>
        <v/>
      </c>
      <c r="L5214" s="10">
        <f>IFERROR(K5214/E5214,0)</f>
        <v/>
      </c>
      <c r="M5214">
        <f>YEAR(A5214)</f>
        <v/>
      </c>
      <c r="N5214">
        <f>"Q"&amp;ROUNDUP(MONTH(A5214)/3,0)</f>
        <v/>
      </c>
      <c r="O5214">
        <f>TEXT(A5214,"mmm")</f>
        <v/>
      </c>
    </row>
    <row r="5215">
      <c r="A5215" s="13" t="n">
        <v>45931</v>
      </c>
      <c r="B5215" t="inlineStr">
        <is>
          <t>West</t>
        </is>
      </c>
      <c r="C5215" t="inlineStr">
        <is>
          <t>Marketplace</t>
        </is>
      </c>
      <c r="D5215" t="inlineStr">
        <is>
          <t>Grocery</t>
        </is>
      </c>
      <c r="E5215" t="n">
        <v>45945.17</v>
      </c>
      <c r="F5215" t="n">
        <v>42636.17</v>
      </c>
      <c r="G5215" t="n">
        <v>54407.67</v>
      </c>
      <c r="H5215" t="n">
        <v>107</v>
      </c>
      <c r="I5215" t="n">
        <v>41</v>
      </c>
      <c r="J5215" t="n">
        <v>0</v>
      </c>
      <c r="K5215">
        <f>E5215-F5215</f>
        <v/>
      </c>
      <c r="L5215" s="10">
        <f>IFERROR(K5215/E5215,0)</f>
        <v/>
      </c>
      <c r="M5215">
        <f>YEAR(A5215)</f>
        <v/>
      </c>
      <c r="N5215">
        <f>"Q"&amp;ROUNDUP(MONTH(A5215)/3,0)</f>
        <v/>
      </c>
      <c r="O5215">
        <f>TEXT(A5215,"mmm")</f>
        <v/>
      </c>
    </row>
    <row r="5216">
      <c r="A5216" s="13" t="n">
        <v>45931</v>
      </c>
      <c r="B5216" t="inlineStr">
        <is>
          <t>West</t>
        </is>
      </c>
      <c r="C5216" t="inlineStr">
        <is>
          <t>Marketplace</t>
        </is>
      </c>
      <c r="D5216" t="inlineStr">
        <is>
          <t>Home &amp; Kitchen</t>
        </is>
      </c>
      <c r="E5216" t="n">
        <v>114334.5</v>
      </c>
      <c r="F5216" t="n">
        <v>84784.64999999999</v>
      </c>
      <c r="G5216" t="n">
        <v>134215.63</v>
      </c>
      <c r="H5216" t="n">
        <v>60</v>
      </c>
      <c r="I5216" t="n">
        <v>48</v>
      </c>
      <c r="J5216" t="n">
        <v>11</v>
      </c>
      <c r="K5216">
        <f>E5216-F5216</f>
        <v/>
      </c>
      <c r="L5216" s="10">
        <f>IFERROR(K5216/E5216,0)</f>
        <v/>
      </c>
      <c r="M5216">
        <f>YEAR(A5216)</f>
        <v/>
      </c>
      <c r="N5216">
        <f>"Q"&amp;ROUNDUP(MONTH(A5216)/3,0)</f>
        <v/>
      </c>
      <c r="O5216">
        <f>TEXT(A5216,"mmm")</f>
        <v/>
      </c>
    </row>
    <row r="5217">
      <c r="A5217" s="13" t="n">
        <v>45931</v>
      </c>
      <c r="B5217" t="inlineStr">
        <is>
          <t>West</t>
        </is>
      </c>
      <c r="C5217" t="inlineStr">
        <is>
          <t>Marketplace</t>
        </is>
      </c>
      <c r="D5217" t="inlineStr">
        <is>
          <t>Sports</t>
        </is>
      </c>
      <c r="E5217" t="n">
        <v>71646.03999999999</v>
      </c>
      <c r="F5217" t="n">
        <v>53370.78</v>
      </c>
      <c r="G5217" t="n">
        <v>85332.82000000001</v>
      </c>
      <c r="H5217" t="n">
        <v>25</v>
      </c>
      <c r="I5217" t="n">
        <v>21</v>
      </c>
      <c r="J5217" t="n">
        <v>3</v>
      </c>
      <c r="K5217">
        <f>E5217-F5217</f>
        <v/>
      </c>
      <c r="L5217" s="10">
        <f>IFERROR(K5217/E5217,0)</f>
        <v/>
      </c>
      <c r="M5217">
        <f>YEAR(A5217)</f>
        <v/>
      </c>
      <c r="N5217">
        <f>"Q"&amp;ROUNDUP(MONTH(A5217)/3,0)</f>
        <v/>
      </c>
      <c r="O5217">
        <f>TEXT(A5217,"mmm")</f>
        <v/>
      </c>
    </row>
    <row r="5218">
      <c r="A5218" s="13" t="n">
        <v>45931</v>
      </c>
      <c r="B5218" t="inlineStr">
        <is>
          <t>West</t>
        </is>
      </c>
      <c r="C5218" t="inlineStr">
        <is>
          <t>Mobile App</t>
        </is>
      </c>
      <c r="D5218" t="inlineStr">
        <is>
          <t>Beauty</t>
        </is>
      </c>
      <c r="E5218" t="n">
        <v>37192.63</v>
      </c>
      <c r="F5218" t="n">
        <v>22842.7</v>
      </c>
      <c r="G5218" t="n">
        <v>42822.65</v>
      </c>
      <c r="H5218" t="n">
        <v>58</v>
      </c>
      <c r="I5218" t="n">
        <v>40</v>
      </c>
      <c r="J5218" t="n">
        <v>1</v>
      </c>
      <c r="K5218">
        <f>E5218-F5218</f>
        <v/>
      </c>
      <c r="L5218" s="10">
        <f>IFERROR(K5218/E5218,0)</f>
        <v/>
      </c>
      <c r="M5218">
        <f>YEAR(A5218)</f>
        <v/>
      </c>
      <c r="N5218">
        <f>"Q"&amp;ROUNDUP(MONTH(A5218)/3,0)</f>
        <v/>
      </c>
      <c r="O5218">
        <f>TEXT(A5218,"mmm")</f>
        <v/>
      </c>
    </row>
    <row r="5219">
      <c r="A5219" s="13" t="n">
        <v>45931</v>
      </c>
      <c r="B5219" t="inlineStr">
        <is>
          <t>West</t>
        </is>
      </c>
      <c r="C5219" t="inlineStr">
        <is>
          <t>Mobile App</t>
        </is>
      </c>
      <c r="D5219" t="inlineStr">
        <is>
          <t>Books</t>
        </is>
      </c>
      <c r="E5219" t="n">
        <v>20617.13</v>
      </c>
      <c r="F5219" t="n">
        <v>16503.47</v>
      </c>
      <c r="G5219" t="n">
        <v>24138.07</v>
      </c>
      <c r="H5219" t="n">
        <v>53</v>
      </c>
      <c r="I5219" t="n">
        <v>38</v>
      </c>
      <c r="J5219" t="n">
        <v>0</v>
      </c>
      <c r="K5219">
        <f>E5219-F5219</f>
        <v/>
      </c>
      <c r="L5219" s="10">
        <f>IFERROR(K5219/E5219,0)</f>
        <v/>
      </c>
      <c r="M5219">
        <f>YEAR(A5219)</f>
        <v/>
      </c>
      <c r="N5219">
        <f>"Q"&amp;ROUNDUP(MONTH(A5219)/3,0)</f>
        <v/>
      </c>
      <c r="O5219">
        <f>TEXT(A5219,"mmm")</f>
        <v/>
      </c>
    </row>
    <row r="5220">
      <c r="A5220" s="13" t="n">
        <v>45931</v>
      </c>
      <c r="B5220" t="inlineStr">
        <is>
          <t>West</t>
        </is>
      </c>
      <c r="C5220" t="inlineStr">
        <is>
          <t>Mobile App</t>
        </is>
      </c>
      <c r="D5220" t="inlineStr">
        <is>
          <t>Electronics</t>
        </is>
      </c>
      <c r="E5220" t="n">
        <v>860365.99</v>
      </c>
      <c r="F5220" t="n">
        <v>829139.34</v>
      </c>
      <c r="G5220" t="n">
        <v>988432.04</v>
      </c>
      <c r="H5220" t="n">
        <v>89</v>
      </c>
      <c r="I5220" t="n">
        <v>71</v>
      </c>
      <c r="J5220" t="n">
        <v>3</v>
      </c>
      <c r="K5220">
        <f>E5220-F5220</f>
        <v/>
      </c>
      <c r="L5220" s="10">
        <f>IFERROR(K5220/E5220,0)</f>
        <v/>
      </c>
      <c r="M5220">
        <f>YEAR(A5220)</f>
        <v/>
      </c>
      <c r="N5220">
        <f>"Q"&amp;ROUNDUP(MONTH(A5220)/3,0)</f>
        <v/>
      </c>
      <c r="O5220">
        <f>TEXT(A5220,"mmm")</f>
        <v/>
      </c>
    </row>
    <row r="5221">
      <c r="A5221" s="13" t="n">
        <v>45931</v>
      </c>
      <c r="B5221" t="inlineStr">
        <is>
          <t>West</t>
        </is>
      </c>
      <c r="C5221" t="inlineStr">
        <is>
          <t>Mobile App</t>
        </is>
      </c>
      <c r="D5221" t="inlineStr">
        <is>
          <t>Fashion</t>
        </is>
      </c>
      <c r="E5221" t="n">
        <v>137786</v>
      </c>
      <c r="F5221" t="n">
        <v>79199.25999999999</v>
      </c>
      <c r="G5221" t="n">
        <v>158950.89</v>
      </c>
      <c r="H5221" t="n">
        <v>111</v>
      </c>
      <c r="I5221" t="n">
        <v>92</v>
      </c>
      <c r="J5221" t="n">
        <v>23</v>
      </c>
      <c r="K5221">
        <f>E5221-F5221</f>
        <v/>
      </c>
      <c r="L5221" s="10">
        <f>IFERROR(K5221/E5221,0)</f>
        <v/>
      </c>
      <c r="M5221">
        <f>YEAR(A5221)</f>
        <v/>
      </c>
      <c r="N5221">
        <f>"Q"&amp;ROUNDUP(MONTH(A5221)/3,0)</f>
        <v/>
      </c>
      <c r="O5221">
        <f>TEXT(A5221,"mmm")</f>
        <v/>
      </c>
    </row>
    <row r="5222">
      <c r="A5222" s="13" t="n">
        <v>45931</v>
      </c>
      <c r="B5222" t="inlineStr">
        <is>
          <t>West</t>
        </is>
      </c>
      <c r="C5222" t="inlineStr">
        <is>
          <t>Mobile App</t>
        </is>
      </c>
      <c r="D5222" t="inlineStr">
        <is>
          <t>Grocery</t>
        </is>
      </c>
      <c r="E5222" t="n">
        <v>50726.02</v>
      </c>
      <c r="F5222" t="n">
        <v>45786.43</v>
      </c>
      <c r="G5222" t="n">
        <v>58616.2</v>
      </c>
      <c r="H5222" t="n">
        <v>136</v>
      </c>
      <c r="I5222" t="n">
        <v>57</v>
      </c>
      <c r="J5222" t="n">
        <v>0</v>
      </c>
      <c r="K5222">
        <f>E5222-F5222</f>
        <v/>
      </c>
      <c r="L5222" s="10">
        <f>IFERROR(K5222/E5222,0)</f>
        <v/>
      </c>
      <c r="M5222">
        <f>YEAR(A5222)</f>
        <v/>
      </c>
      <c r="N5222">
        <f>"Q"&amp;ROUNDUP(MONTH(A5222)/3,0)</f>
        <v/>
      </c>
      <c r="O5222">
        <f>TEXT(A5222,"mmm")</f>
        <v/>
      </c>
    </row>
    <row r="5223">
      <c r="A5223" s="13" t="n">
        <v>45931</v>
      </c>
      <c r="B5223" t="inlineStr">
        <is>
          <t>West</t>
        </is>
      </c>
      <c r="C5223" t="inlineStr">
        <is>
          <t>Mobile App</t>
        </is>
      </c>
      <c r="D5223" t="inlineStr">
        <is>
          <t>Home &amp; Kitchen</t>
        </is>
      </c>
      <c r="E5223" t="n">
        <v>156248.71</v>
      </c>
      <c r="F5223" t="n">
        <v>115898.36</v>
      </c>
      <c r="G5223" t="n">
        <v>181383.16</v>
      </c>
      <c r="H5223" t="n">
        <v>71</v>
      </c>
      <c r="I5223" t="n">
        <v>57</v>
      </c>
      <c r="J5223" t="n">
        <v>3</v>
      </c>
      <c r="K5223">
        <f>E5223-F5223</f>
        <v/>
      </c>
      <c r="L5223" s="10">
        <f>IFERROR(K5223/E5223,0)</f>
        <v/>
      </c>
      <c r="M5223">
        <f>YEAR(A5223)</f>
        <v/>
      </c>
      <c r="N5223">
        <f>"Q"&amp;ROUNDUP(MONTH(A5223)/3,0)</f>
        <v/>
      </c>
      <c r="O5223">
        <f>TEXT(A5223,"mmm")</f>
        <v/>
      </c>
    </row>
    <row r="5224">
      <c r="A5224" s="13" t="n">
        <v>45931</v>
      </c>
      <c r="B5224" t="inlineStr">
        <is>
          <t>West</t>
        </is>
      </c>
      <c r="C5224" t="inlineStr">
        <is>
          <t>Mobile App</t>
        </is>
      </c>
      <c r="D5224" t="inlineStr">
        <is>
          <t>Sports</t>
        </is>
      </c>
      <c r="E5224" t="n">
        <v>77491.92999999999</v>
      </c>
      <c r="F5224" t="n">
        <v>54220.22</v>
      </c>
      <c r="G5224" t="n">
        <v>87653.92</v>
      </c>
      <c r="H5224" t="n">
        <v>29</v>
      </c>
      <c r="I5224" t="n">
        <v>23</v>
      </c>
      <c r="J5224" t="n">
        <v>3</v>
      </c>
      <c r="K5224">
        <f>E5224-F5224</f>
        <v/>
      </c>
      <c r="L5224" s="10">
        <f>IFERROR(K5224/E5224,0)</f>
        <v/>
      </c>
      <c r="M5224">
        <f>YEAR(A5224)</f>
        <v/>
      </c>
      <c r="N5224">
        <f>"Q"&amp;ROUNDUP(MONTH(A5224)/3,0)</f>
        <v/>
      </c>
      <c r="O5224">
        <f>TEXT(A5224,"mmm")</f>
        <v/>
      </c>
    </row>
    <row r="5225">
      <c r="A5225" s="13" t="n">
        <v>45931</v>
      </c>
      <c r="B5225" t="inlineStr">
        <is>
          <t>West</t>
        </is>
      </c>
      <c r="C5225" t="inlineStr">
        <is>
          <t>Mobile App</t>
        </is>
      </c>
      <c r="D5225" t="inlineStr">
        <is>
          <t>Unknown</t>
        </is>
      </c>
      <c r="E5225" t="n">
        <v>11601.4</v>
      </c>
      <c r="F5225" t="n">
        <v>11278.85</v>
      </c>
      <c r="G5225" t="n">
        <v>13648.71</v>
      </c>
      <c r="H5225" t="n">
        <v>1</v>
      </c>
      <c r="I5225" t="n">
        <v>1</v>
      </c>
      <c r="J5225" t="n">
        <v>0</v>
      </c>
      <c r="K5225">
        <f>E5225-F5225</f>
        <v/>
      </c>
      <c r="L5225" s="10">
        <f>IFERROR(K5225/E5225,0)</f>
        <v/>
      </c>
      <c r="M5225">
        <f>YEAR(A5225)</f>
        <v/>
      </c>
      <c r="N5225">
        <f>"Q"&amp;ROUNDUP(MONTH(A5225)/3,0)</f>
        <v/>
      </c>
      <c r="O5225">
        <f>TEXT(A5225,"mmm")</f>
        <v/>
      </c>
    </row>
    <row r="5226">
      <c r="A5226" s="13" t="n">
        <v>45931</v>
      </c>
      <c r="B5226" t="inlineStr">
        <is>
          <t>West</t>
        </is>
      </c>
      <c r="C5226" t="inlineStr">
        <is>
          <t>Retail Store</t>
        </is>
      </c>
      <c r="D5226" t="inlineStr">
        <is>
          <t>Beauty</t>
        </is>
      </c>
      <c r="E5226" t="n">
        <v>11247.87</v>
      </c>
      <c r="F5226" t="n">
        <v>6393.58</v>
      </c>
      <c r="G5226" t="n">
        <v>12639.56</v>
      </c>
      <c r="H5226" t="n">
        <v>24</v>
      </c>
      <c r="I5226" t="n">
        <v>22</v>
      </c>
      <c r="J5226" t="n">
        <v>2</v>
      </c>
      <c r="K5226">
        <f>E5226-F5226</f>
        <v/>
      </c>
      <c r="L5226" s="10">
        <f>IFERROR(K5226/E5226,0)</f>
        <v/>
      </c>
      <c r="M5226">
        <f>YEAR(A5226)</f>
        <v/>
      </c>
      <c r="N5226">
        <f>"Q"&amp;ROUNDUP(MONTH(A5226)/3,0)</f>
        <v/>
      </c>
      <c r="O5226">
        <f>TEXT(A5226,"mmm")</f>
        <v/>
      </c>
    </row>
    <row r="5227">
      <c r="A5227" s="13" t="n">
        <v>45931</v>
      </c>
      <c r="B5227" t="inlineStr">
        <is>
          <t>West</t>
        </is>
      </c>
      <c r="C5227" t="inlineStr">
        <is>
          <t>Retail Store</t>
        </is>
      </c>
      <c r="D5227" t="inlineStr">
        <is>
          <t>Books</t>
        </is>
      </c>
      <c r="E5227" t="n">
        <v>8232.15</v>
      </c>
      <c r="F5227" t="n">
        <v>6163.21</v>
      </c>
      <c r="G5227" t="n">
        <v>9164.389999999999</v>
      </c>
      <c r="H5227" t="n">
        <v>17</v>
      </c>
      <c r="I5227" t="n">
        <v>15</v>
      </c>
      <c r="J5227" t="n">
        <v>0</v>
      </c>
      <c r="K5227">
        <f>E5227-F5227</f>
        <v/>
      </c>
      <c r="L5227" s="10">
        <f>IFERROR(K5227/E5227,0)</f>
        <v/>
      </c>
      <c r="M5227">
        <f>YEAR(A5227)</f>
        <v/>
      </c>
      <c r="N5227">
        <f>"Q"&amp;ROUNDUP(MONTH(A5227)/3,0)</f>
        <v/>
      </c>
      <c r="O5227">
        <f>TEXT(A5227,"mmm")</f>
        <v/>
      </c>
    </row>
    <row r="5228">
      <c r="A5228" s="13" t="n">
        <v>45931</v>
      </c>
      <c r="B5228" t="inlineStr">
        <is>
          <t>West</t>
        </is>
      </c>
      <c r="C5228" t="inlineStr">
        <is>
          <t>Retail Store</t>
        </is>
      </c>
      <c r="D5228" t="inlineStr">
        <is>
          <t>Electronics</t>
        </is>
      </c>
      <c r="E5228" t="n">
        <v>433146.19</v>
      </c>
      <c r="F5228" t="n">
        <v>397657.72</v>
      </c>
      <c r="G5228" t="n">
        <v>467268.49</v>
      </c>
      <c r="H5228" t="n">
        <v>34</v>
      </c>
      <c r="I5228" t="n">
        <v>28</v>
      </c>
      <c r="J5228" t="n">
        <v>1</v>
      </c>
      <c r="K5228">
        <f>E5228-F5228</f>
        <v/>
      </c>
      <c r="L5228" s="10">
        <f>IFERROR(K5228/E5228,0)</f>
        <v/>
      </c>
      <c r="M5228">
        <f>YEAR(A5228)</f>
        <v/>
      </c>
      <c r="N5228">
        <f>"Q"&amp;ROUNDUP(MONTH(A5228)/3,0)</f>
        <v/>
      </c>
      <c r="O5228">
        <f>TEXT(A5228,"mmm")</f>
        <v/>
      </c>
    </row>
    <row r="5229">
      <c r="A5229" s="13" t="n">
        <v>45931</v>
      </c>
      <c r="B5229" t="inlineStr">
        <is>
          <t>West</t>
        </is>
      </c>
      <c r="C5229" t="inlineStr">
        <is>
          <t>Retail Store</t>
        </is>
      </c>
      <c r="D5229" t="inlineStr">
        <is>
          <t>Fashion</t>
        </is>
      </c>
      <c r="E5229" t="n">
        <v>113433.08</v>
      </c>
      <c r="F5229" t="n">
        <v>62572.62</v>
      </c>
      <c r="G5229" t="n">
        <v>124431.55</v>
      </c>
      <c r="H5229" t="n">
        <v>86</v>
      </c>
      <c r="I5229" t="n">
        <v>69</v>
      </c>
      <c r="J5229" t="n">
        <v>5</v>
      </c>
      <c r="K5229">
        <f>E5229-F5229</f>
        <v/>
      </c>
      <c r="L5229" s="10">
        <f>IFERROR(K5229/E5229,0)</f>
        <v/>
      </c>
      <c r="M5229">
        <f>YEAR(A5229)</f>
        <v/>
      </c>
      <c r="N5229">
        <f>"Q"&amp;ROUNDUP(MONTH(A5229)/3,0)</f>
        <v/>
      </c>
      <c r="O5229">
        <f>TEXT(A5229,"mmm")</f>
        <v/>
      </c>
    </row>
    <row r="5230">
      <c r="A5230" s="13" t="n">
        <v>45931</v>
      </c>
      <c r="B5230" t="inlineStr">
        <is>
          <t>West</t>
        </is>
      </c>
      <c r="C5230" t="inlineStr">
        <is>
          <t>Retail Store</t>
        </is>
      </c>
      <c r="D5230" t="inlineStr">
        <is>
          <t>Grocery</t>
        </is>
      </c>
      <c r="E5230" t="n">
        <v>30456.04</v>
      </c>
      <c r="F5230" t="n">
        <v>26255.07</v>
      </c>
      <c r="G5230" t="n">
        <v>33236.41</v>
      </c>
      <c r="H5230" t="n">
        <v>71</v>
      </c>
      <c r="I5230" t="n">
        <v>28</v>
      </c>
      <c r="J5230" t="n">
        <v>0</v>
      </c>
      <c r="K5230">
        <f>E5230-F5230</f>
        <v/>
      </c>
      <c r="L5230" s="10">
        <f>IFERROR(K5230/E5230,0)</f>
        <v/>
      </c>
      <c r="M5230">
        <f>YEAR(A5230)</f>
        <v/>
      </c>
      <c r="N5230">
        <f>"Q"&amp;ROUNDUP(MONTH(A5230)/3,0)</f>
        <v/>
      </c>
      <c r="O5230">
        <f>TEXT(A5230,"mmm")</f>
        <v/>
      </c>
    </row>
    <row r="5231">
      <c r="A5231" s="13" t="n">
        <v>45931</v>
      </c>
      <c r="B5231" t="inlineStr">
        <is>
          <t>West</t>
        </is>
      </c>
      <c r="C5231" t="inlineStr">
        <is>
          <t>Retail Store</t>
        </is>
      </c>
      <c r="D5231" t="inlineStr">
        <is>
          <t>Home &amp; Kitchen</t>
        </is>
      </c>
      <c r="E5231" t="n">
        <v>84019.17</v>
      </c>
      <c r="F5231" t="n">
        <v>59230.32</v>
      </c>
      <c r="G5231" t="n">
        <v>92247.47</v>
      </c>
      <c r="H5231" t="n">
        <v>42</v>
      </c>
      <c r="I5231" t="n">
        <v>31</v>
      </c>
      <c r="J5231" t="n">
        <v>0</v>
      </c>
      <c r="K5231">
        <f>E5231-F5231</f>
        <v/>
      </c>
      <c r="L5231" s="10">
        <f>IFERROR(K5231/E5231,0)</f>
        <v/>
      </c>
      <c r="M5231">
        <f>YEAR(A5231)</f>
        <v/>
      </c>
      <c r="N5231">
        <f>"Q"&amp;ROUNDUP(MONTH(A5231)/3,0)</f>
        <v/>
      </c>
      <c r="O5231">
        <f>TEXT(A5231,"mmm")</f>
        <v/>
      </c>
    </row>
    <row r="5232">
      <c r="A5232" s="13" t="n">
        <v>45931</v>
      </c>
      <c r="B5232" t="inlineStr">
        <is>
          <t>West</t>
        </is>
      </c>
      <c r="C5232" t="inlineStr">
        <is>
          <t>Retail Store</t>
        </is>
      </c>
      <c r="D5232" t="inlineStr">
        <is>
          <t>Sports</t>
        </is>
      </c>
      <c r="E5232" t="n">
        <v>51580.04</v>
      </c>
      <c r="F5232" t="n">
        <v>34785.54</v>
      </c>
      <c r="G5232" t="n">
        <v>56145.86</v>
      </c>
      <c r="H5232" t="n">
        <v>20</v>
      </c>
      <c r="I5232" t="n">
        <v>15</v>
      </c>
      <c r="J5232" t="n">
        <v>2</v>
      </c>
      <c r="K5232">
        <f>E5232-F5232</f>
        <v/>
      </c>
      <c r="L5232" s="10">
        <f>IFERROR(K5232/E5232,0)</f>
        <v/>
      </c>
      <c r="M5232">
        <f>YEAR(A5232)</f>
        <v/>
      </c>
      <c r="N5232">
        <f>"Q"&amp;ROUNDUP(MONTH(A5232)/3,0)</f>
        <v/>
      </c>
      <c r="O5232">
        <f>TEXT(A5232,"mmm")</f>
        <v/>
      </c>
    </row>
    <row r="5233">
      <c r="A5233" s="13" t="n">
        <v>45931</v>
      </c>
      <c r="B5233" t="inlineStr">
        <is>
          <t>West</t>
        </is>
      </c>
      <c r="C5233" t="inlineStr">
        <is>
          <t>Unknown</t>
        </is>
      </c>
      <c r="D5233" t="inlineStr">
        <is>
          <t>Electronics</t>
        </is>
      </c>
      <c r="E5233" t="n">
        <v>12429.86</v>
      </c>
      <c r="F5233" t="n">
        <v>12099.25</v>
      </c>
      <c r="G5233" t="n">
        <v>13810.95</v>
      </c>
      <c r="H5233" t="n">
        <v>1</v>
      </c>
      <c r="I5233" t="n">
        <v>1</v>
      </c>
      <c r="J5233" t="n">
        <v>1</v>
      </c>
      <c r="K5233">
        <f>E5233-F5233</f>
        <v/>
      </c>
      <c r="L5233" s="10">
        <f>IFERROR(K5233/E5233,0)</f>
        <v/>
      </c>
      <c r="M5233">
        <f>YEAR(A5233)</f>
        <v/>
      </c>
      <c r="N5233">
        <f>"Q"&amp;ROUNDUP(MONTH(A5233)/3,0)</f>
        <v/>
      </c>
      <c r="O5233">
        <f>TEXT(A5233,"mmm")</f>
        <v/>
      </c>
    </row>
    <row r="5234">
      <c r="A5234" s="13" t="n">
        <v>45931</v>
      </c>
      <c r="B5234" t="inlineStr">
        <is>
          <t>West</t>
        </is>
      </c>
      <c r="C5234" t="inlineStr">
        <is>
          <t>Website</t>
        </is>
      </c>
      <c r="D5234" t="inlineStr">
        <is>
          <t>Beauty</t>
        </is>
      </c>
      <c r="E5234" t="n">
        <v>36111.46</v>
      </c>
      <c r="F5234" t="n">
        <v>21617.55</v>
      </c>
      <c r="G5234" t="n">
        <v>41140.81</v>
      </c>
      <c r="H5234" t="n">
        <v>63</v>
      </c>
      <c r="I5234" t="n">
        <v>49</v>
      </c>
      <c r="J5234" t="n">
        <v>1</v>
      </c>
      <c r="K5234">
        <f>E5234-F5234</f>
        <v/>
      </c>
      <c r="L5234" s="10">
        <f>IFERROR(K5234/E5234,0)</f>
        <v/>
      </c>
      <c r="M5234">
        <f>YEAR(A5234)</f>
        <v/>
      </c>
      <c r="N5234">
        <f>"Q"&amp;ROUNDUP(MONTH(A5234)/3,0)</f>
        <v/>
      </c>
      <c r="O5234">
        <f>TEXT(A5234,"mmm")</f>
        <v/>
      </c>
    </row>
    <row r="5235">
      <c r="A5235" s="13" t="n">
        <v>45931</v>
      </c>
      <c r="B5235" t="inlineStr">
        <is>
          <t>West</t>
        </is>
      </c>
      <c r="C5235" t="inlineStr">
        <is>
          <t>Website</t>
        </is>
      </c>
      <c r="D5235" t="inlineStr">
        <is>
          <t>Books</t>
        </is>
      </c>
      <c r="E5235" t="n">
        <v>15575.59</v>
      </c>
      <c r="F5235" t="n">
        <v>12269.18</v>
      </c>
      <c r="G5235" t="n">
        <v>17901.53</v>
      </c>
      <c r="H5235" t="n">
        <v>39</v>
      </c>
      <c r="I5235" t="n">
        <v>31</v>
      </c>
      <c r="J5235" t="n">
        <v>0</v>
      </c>
      <c r="K5235">
        <f>E5235-F5235</f>
        <v/>
      </c>
      <c r="L5235" s="10">
        <f>IFERROR(K5235/E5235,0)</f>
        <v/>
      </c>
      <c r="M5235">
        <f>YEAR(A5235)</f>
        <v/>
      </c>
      <c r="N5235">
        <f>"Q"&amp;ROUNDUP(MONTH(A5235)/3,0)</f>
        <v/>
      </c>
      <c r="O5235">
        <f>TEXT(A5235,"mmm")</f>
        <v/>
      </c>
    </row>
    <row r="5236">
      <c r="A5236" s="13" t="n">
        <v>45931</v>
      </c>
      <c r="B5236" t="inlineStr">
        <is>
          <t>West</t>
        </is>
      </c>
      <c r="C5236" t="inlineStr">
        <is>
          <t>Website</t>
        </is>
      </c>
      <c r="D5236" t="inlineStr">
        <is>
          <t>Electronics</t>
        </is>
      </c>
      <c r="E5236" t="n">
        <v>858565.86</v>
      </c>
      <c r="F5236" t="n">
        <v>842299.86</v>
      </c>
      <c r="G5236" t="n">
        <v>989470.35</v>
      </c>
      <c r="H5236" t="n">
        <v>69</v>
      </c>
      <c r="I5236" t="n">
        <v>56</v>
      </c>
      <c r="J5236" t="n">
        <v>5</v>
      </c>
      <c r="K5236">
        <f>E5236-F5236</f>
        <v/>
      </c>
      <c r="L5236" s="10">
        <f>IFERROR(K5236/E5236,0)</f>
        <v/>
      </c>
      <c r="M5236">
        <f>YEAR(A5236)</f>
        <v/>
      </c>
      <c r="N5236">
        <f>"Q"&amp;ROUNDUP(MONTH(A5236)/3,0)</f>
        <v/>
      </c>
      <c r="O5236">
        <f>TEXT(A5236,"mmm")</f>
        <v/>
      </c>
    </row>
    <row r="5237">
      <c r="A5237" s="13" t="n">
        <v>45931</v>
      </c>
      <c r="B5237" t="inlineStr">
        <is>
          <t>West</t>
        </is>
      </c>
      <c r="C5237" t="inlineStr">
        <is>
          <t>Website</t>
        </is>
      </c>
      <c r="D5237" t="inlineStr">
        <is>
          <t>Fashion</t>
        </is>
      </c>
      <c r="E5237" t="n">
        <v>166483.59</v>
      </c>
      <c r="F5237" t="n">
        <v>95687.96000000001</v>
      </c>
      <c r="G5237" t="n">
        <v>193166.19</v>
      </c>
      <c r="H5237" t="n">
        <v>117</v>
      </c>
      <c r="I5237" t="n">
        <v>92</v>
      </c>
      <c r="J5237" t="n">
        <v>11</v>
      </c>
      <c r="K5237">
        <f>E5237-F5237</f>
        <v/>
      </c>
      <c r="L5237" s="10">
        <f>IFERROR(K5237/E5237,0)</f>
        <v/>
      </c>
      <c r="M5237">
        <f>YEAR(A5237)</f>
        <v/>
      </c>
      <c r="N5237">
        <f>"Q"&amp;ROUNDUP(MONTH(A5237)/3,0)</f>
        <v/>
      </c>
      <c r="O5237">
        <f>TEXT(A5237,"mmm")</f>
        <v/>
      </c>
    </row>
    <row r="5238">
      <c r="A5238" s="13" t="n">
        <v>45931</v>
      </c>
      <c r="B5238" t="inlineStr">
        <is>
          <t>West</t>
        </is>
      </c>
      <c r="C5238" t="inlineStr">
        <is>
          <t>Website</t>
        </is>
      </c>
      <c r="D5238" t="inlineStr">
        <is>
          <t>Grocery</t>
        </is>
      </c>
      <c r="E5238" t="n">
        <v>62089.2</v>
      </c>
      <c r="F5238" t="n">
        <v>55364.32</v>
      </c>
      <c r="G5238" t="n">
        <v>71101</v>
      </c>
      <c r="H5238" t="n">
        <v>163</v>
      </c>
      <c r="I5238" t="n">
        <v>68</v>
      </c>
      <c r="J5238" t="n">
        <v>2</v>
      </c>
      <c r="K5238">
        <f>E5238-F5238</f>
        <v/>
      </c>
      <c r="L5238" s="10">
        <f>IFERROR(K5238/E5238,0)</f>
        <v/>
      </c>
      <c r="M5238">
        <f>YEAR(A5238)</f>
        <v/>
      </c>
      <c r="N5238">
        <f>"Q"&amp;ROUNDUP(MONTH(A5238)/3,0)</f>
        <v/>
      </c>
      <c r="O5238">
        <f>TEXT(A5238,"mmm")</f>
        <v/>
      </c>
    </row>
    <row r="5239">
      <c r="A5239" s="13" t="n">
        <v>45931</v>
      </c>
      <c r="B5239" t="inlineStr">
        <is>
          <t>West</t>
        </is>
      </c>
      <c r="C5239" t="inlineStr">
        <is>
          <t>Website</t>
        </is>
      </c>
      <c r="D5239" t="inlineStr">
        <is>
          <t>Home &amp; Kitchen</t>
        </is>
      </c>
      <c r="E5239" t="n">
        <v>142683.22</v>
      </c>
      <c r="F5239" t="n">
        <v>102089.27</v>
      </c>
      <c r="G5239" t="n">
        <v>160708.43</v>
      </c>
      <c r="H5239" t="n">
        <v>66</v>
      </c>
      <c r="I5239" t="n">
        <v>51</v>
      </c>
      <c r="J5239" t="n">
        <v>8</v>
      </c>
      <c r="K5239">
        <f>E5239-F5239</f>
        <v/>
      </c>
      <c r="L5239" s="10">
        <f>IFERROR(K5239/E5239,0)</f>
        <v/>
      </c>
      <c r="M5239">
        <f>YEAR(A5239)</f>
        <v/>
      </c>
      <c r="N5239">
        <f>"Q"&amp;ROUNDUP(MONTH(A5239)/3,0)</f>
        <v/>
      </c>
      <c r="O5239">
        <f>TEXT(A5239,"mmm")</f>
        <v/>
      </c>
    </row>
    <row r="5240">
      <c r="A5240" s="13" t="n">
        <v>45931</v>
      </c>
      <c r="B5240" t="inlineStr">
        <is>
          <t>West</t>
        </is>
      </c>
      <c r="C5240" t="inlineStr">
        <is>
          <t>Website</t>
        </is>
      </c>
      <c r="D5240" t="inlineStr">
        <is>
          <t>Sports</t>
        </is>
      </c>
      <c r="E5240" t="n">
        <v>78037.39</v>
      </c>
      <c r="F5240" t="n">
        <v>56481.78</v>
      </c>
      <c r="G5240" t="n">
        <v>89645.17</v>
      </c>
      <c r="H5240" t="n">
        <v>28</v>
      </c>
      <c r="I5240" t="n">
        <v>23</v>
      </c>
      <c r="J5240" t="n">
        <v>1</v>
      </c>
      <c r="K5240">
        <f>E5240-F5240</f>
        <v/>
      </c>
      <c r="L5240" s="10">
        <f>IFERROR(K5240/E5240,0)</f>
        <v/>
      </c>
      <c r="M5240">
        <f>YEAR(A5240)</f>
        <v/>
      </c>
      <c r="N5240">
        <f>"Q"&amp;ROUNDUP(MONTH(A5240)/3,0)</f>
        <v/>
      </c>
      <c r="O5240">
        <f>TEXT(A5240,"mmm")</f>
        <v/>
      </c>
    </row>
    <row r="5241">
      <c r="A5241" s="13" t="n">
        <v>45962</v>
      </c>
      <c r="B5241" t="inlineStr">
        <is>
          <t>Central</t>
        </is>
      </c>
      <c r="C5241" t="inlineStr">
        <is>
          <t>Marketplace</t>
        </is>
      </c>
      <c r="D5241" t="inlineStr">
        <is>
          <t>Beauty</t>
        </is>
      </c>
      <c r="E5241" t="n">
        <v>11349.96</v>
      </c>
      <c r="F5241" t="n">
        <v>6925.38</v>
      </c>
      <c r="G5241" t="n">
        <v>13539.44</v>
      </c>
      <c r="H5241" t="n">
        <v>22</v>
      </c>
      <c r="I5241" t="n">
        <v>19</v>
      </c>
      <c r="J5241" t="n">
        <v>0</v>
      </c>
      <c r="K5241">
        <f>E5241-F5241</f>
        <v/>
      </c>
      <c r="L5241" s="10">
        <f>IFERROR(K5241/E5241,0)</f>
        <v/>
      </c>
      <c r="M5241">
        <f>YEAR(A5241)</f>
        <v/>
      </c>
      <c r="N5241">
        <f>"Q"&amp;ROUNDUP(MONTH(A5241)/3,0)</f>
        <v/>
      </c>
      <c r="O5241">
        <f>TEXT(A5241,"mmm")</f>
        <v/>
      </c>
    </row>
    <row r="5242">
      <c r="A5242" s="13" t="n">
        <v>45962</v>
      </c>
      <c r="B5242" t="inlineStr">
        <is>
          <t>Central</t>
        </is>
      </c>
      <c r="C5242" t="inlineStr">
        <is>
          <t>Marketplace</t>
        </is>
      </c>
      <c r="D5242" t="inlineStr">
        <is>
          <t>Books</t>
        </is>
      </c>
      <c r="E5242" t="n">
        <v>5520.43</v>
      </c>
      <c r="F5242" t="n">
        <v>4427</v>
      </c>
      <c r="G5242" t="n">
        <v>6690.77</v>
      </c>
      <c r="H5242" t="n">
        <v>14</v>
      </c>
      <c r="I5242" t="n">
        <v>12</v>
      </c>
      <c r="J5242" t="n">
        <v>0</v>
      </c>
      <c r="K5242">
        <f>E5242-F5242</f>
        <v/>
      </c>
      <c r="L5242" s="10">
        <f>IFERROR(K5242/E5242,0)</f>
        <v/>
      </c>
      <c r="M5242">
        <f>YEAR(A5242)</f>
        <v/>
      </c>
      <c r="N5242">
        <f>"Q"&amp;ROUNDUP(MONTH(A5242)/3,0)</f>
        <v/>
      </c>
      <c r="O5242">
        <f>TEXT(A5242,"mmm")</f>
        <v/>
      </c>
    </row>
    <row r="5243">
      <c r="A5243" s="13" t="n">
        <v>45962</v>
      </c>
      <c r="B5243" t="inlineStr">
        <is>
          <t>Central</t>
        </is>
      </c>
      <c r="C5243" t="inlineStr">
        <is>
          <t>Marketplace</t>
        </is>
      </c>
      <c r="D5243" t="inlineStr">
        <is>
          <t>Electronics</t>
        </is>
      </c>
      <c r="E5243" t="n">
        <v>260245.65</v>
      </c>
      <c r="F5243" t="n">
        <v>263085.83</v>
      </c>
      <c r="G5243" t="n">
        <v>315439.98</v>
      </c>
      <c r="H5243" t="n">
        <v>28</v>
      </c>
      <c r="I5243" t="n">
        <v>23</v>
      </c>
      <c r="J5243" t="n">
        <v>3</v>
      </c>
      <c r="K5243">
        <f>E5243-F5243</f>
        <v/>
      </c>
      <c r="L5243" s="10">
        <f>IFERROR(K5243/E5243,0)</f>
        <v/>
      </c>
      <c r="M5243">
        <f>YEAR(A5243)</f>
        <v/>
      </c>
      <c r="N5243">
        <f>"Q"&amp;ROUNDUP(MONTH(A5243)/3,0)</f>
        <v/>
      </c>
      <c r="O5243">
        <f>TEXT(A5243,"mmm")</f>
        <v/>
      </c>
    </row>
    <row r="5244">
      <c r="A5244" s="13" t="n">
        <v>45962</v>
      </c>
      <c r="B5244" t="inlineStr">
        <is>
          <t>Central</t>
        </is>
      </c>
      <c r="C5244" t="inlineStr">
        <is>
          <t>Marketplace</t>
        </is>
      </c>
      <c r="D5244" t="inlineStr">
        <is>
          <t>Fashion</t>
        </is>
      </c>
      <c r="E5244" t="n">
        <v>34416.42</v>
      </c>
      <c r="F5244" t="n">
        <v>20473.66</v>
      </c>
      <c r="G5244" t="n">
        <v>40722.21</v>
      </c>
      <c r="H5244" t="n">
        <v>30</v>
      </c>
      <c r="I5244" t="n">
        <v>24</v>
      </c>
      <c r="J5244" t="n">
        <v>4</v>
      </c>
      <c r="K5244">
        <f>E5244-F5244</f>
        <v/>
      </c>
      <c r="L5244" s="10">
        <f>IFERROR(K5244/E5244,0)</f>
        <v/>
      </c>
      <c r="M5244">
        <f>YEAR(A5244)</f>
        <v/>
      </c>
      <c r="N5244">
        <f>"Q"&amp;ROUNDUP(MONTH(A5244)/3,0)</f>
        <v/>
      </c>
      <c r="O5244">
        <f>TEXT(A5244,"mmm")</f>
        <v/>
      </c>
    </row>
    <row r="5245">
      <c r="A5245" s="13" t="n">
        <v>45962</v>
      </c>
      <c r="B5245" t="inlineStr">
        <is>
          <t>Central</t>
        </is>
      </c>
      <c r="C5245" t="inlineStr">
        <is>
          <t>Marketplace</t>
        </is>
      </c>
      <c r="D5245" t="inlineStr">
        <is>
          <t>Grocery</t>
        </is>
      </c>
      <c r="E5245" t="n">
        <v>14160.9</v>
      </c>
      <c r="F5245" t="n">
        <v>13069.25</v>
      </c>
      <c r="G5245" t="n">
        <v>16908.64</v>
      </c>
      <c r="H5245" t="n">
        <v>37</v>
      </c>
      <c r="I5245" t="n">
        <v>19</v>
      </c>
      <c r="J5245" t="n">
        <v>1</v>
      </c>
      <c r="K5245">
        <f>E5245-F5245</f>
        <v/>
      </c>
      <c r="L5245" s="10">
        <f>IFERROR(K5245/E5245,0)</f>
        <v/>
      </c>
      <c r="M5245">
        <f>YEAR(A5245)</f>
        <v/>
      </c>
      <c r="N5245">
        <f>"Q"&amp;ROUNDUP(MONTH(A5245)/3,0)</f>
        <v/>
      </c>
      <c r="O5245">
        <f>TEXT(A5245,"mmm")</f>
        <v/>
      </c>
    </row>
    <row r="5246">
      <c r="A5246" s="13" t="n">
        <v>45962</v>
      </c>
      <c r="B5246" t="inlineStr">
        <is>
          <t>Central</t>
        </is>
      </c>
      <c r="C5246" t="inlineStr">
        <is>
          <t>Marketplace</t>
        </is>
      </c>
      <c r="D5246" t="inlineStr">
        <is>
          <t>Home &amp; Kitchen</t>
        </is>
      </c>
      <c r="E5246" t="n">
        <v>41549.71</v>
      </c>
      <c r="F5246" t="n">
        <v>31596.99</v>
      </c>
      <c r="G5246" t="n">
        <v>48902.36</v>
      </c>
      <c r="H5246" t="n">
        <v>17</v>
      </c>
      <c r="I5246" t="n">
        <v>14</v>
      </c>
      <c r="J5246" t="n">
        <v>0</v>
      </c>
      <c r="K5246">
        <f>E5246-F5246</f>
        <v/>
      </c>
      <c r="L5246" s="10">
        <f>IFERROR(K5246/E5246,0)</f>
        <v/>
      </c>
      <c r="M5246">
        <f>YEAR(A5246)</f>
        <v/>
      </c>
      <c r="N5246">
        <f>"Q"&amp;ROUNDUP(MONTH(A5246)/3,0)</f>
        <v/>
      </c>
      <c r="O5246">
        <f>TEXT(A5246,"mmm")</f>
        <v/>
      </c>
    </row>
    <row r="5247">
      <c r="A5247" s="13" t="n">
        <v>45962</v>
      </c>
      <c r="B5247" t="inlineStr">
        <is>
          <t>Central</t>
        </is>
      </c>
      <c r="C5247" t="inlineStr">
        <is>
          <t>Marketplace</t>
        </is>
      </c>
      <c r="D5247" t="inlineStr">
        <is>
          <t>Sports</t>
        </is>
      </c>
      <c r="E5247" t="n">
        <v>20752.82</v>
      </c>
      <c r="F5247" t="n">
        <v>14898.96</v>
      </c>
      <c r="G5247" t="n">
        <v>24121.84</v>
      </c>
      <c r="H5247" t="n">
        <v>8</v>
      </c>
      <c r="I5247" t="n">
        <v>7</v>
      </c>
      <c r="J5247" t="n">
        <v>0</v>
      </c>
      <c r="K5247">
        <f>E5247-F5247</f>
        <v/>
      </c>
      <c r="L5247" s="10">
        <f>IFERROR(K5247/E5247,0)</f>
        <v/>
      </c>
      <c r="M5247">
        <f>YEAR(A5247)</f>
        <v/>
      </c>
      <c r="N5247">
        <f>"Q"&amp;ROUNDUP(MONTH(A5247)/3,0)</f>
        <v/>
      </c>
      <c r="O5247">
        <f>TEXT(A5247,"mmm")</f>
        <v/>
      </c>
    </row>
    <row r="5248">
      <c r="A5248" s="13" t="n">
        <v>45962</v>
      </c>
      <c r="B5248" t="inlineStr">
        <is>
          <t>Central</t>
        </is>
      </c>
      <c r="C5248" t="inlineStr">
        <is>
          <t>Mobile App</t>
        </is>
      </c>
      <c r="D5248" t="inlineStr">
        <is>
          <t>Beauty</t>
        </is>
      </c>
      <c r="E5248" t="n">
        <v>15036.89</v>
      </c>
      <c r="F5248" t="n">
        <v>8852.09</v>
      </c>
      <c r="G5248" t="n">
        <v>16799.4</v>
      </c>
      <c r="H5248" t="n">
        <v>28</v>
      </c>
      <c r="I5248" t="n">
        <v>23</v>
      </c>
      <c r="J5248" t="n">
        <v>2</v>
      </c>
      <c r="K5248">
        <f>E5248-F5248</f>
        <v/>
      </c>
      <c r="L5248" s="10">
        <f>IFERROR(K5248/E5248,0)</f>
        <v/>
      </c>
      <c r="M5248">
        <f>YEAR(A5248)</f>
        <v/>
      </c>
      <c r="N5248">
        <f>"Q"&amp;ROUNDUP(MONTH(A5248)/3,0)</f>
        <v/>
      </c>
      <c r="O5248">
        <f>TEXT(A5248,"mmm")</f>
        <v/>
      </c>
    </row>
    <row r="5249">
      <c r="A5249" s="13" t="n">
        <v>45962</v>
      </c>
      <c r="B5249" t="inlineStr">
        <is>
          <t>Central</t>
        </is>
      </c>
      <c r="C5249" t="inlineStr">
        <is>
          <t>Mobile App</t>
        </is>
      </c>
      <c r="D5249" t="inlineStr">
        <is>
          <t>Books</t>
        </is>
      </c>
      <c r="E5249" t="n">
        <v>9749.290000000001</v>
      </c>
      <c r="F5249" t="n">
        <v>7507.18</v>
      </c>
      <c r="G5249" t="n">
        <v>11095.05</v>
      </c>
      <c r="H5249" t="n">
        <v>22</v>
      </c>
      <c r="I5249" t="n">
        <v>17</v>
      </c>
      <c r="J5249" t="n">
        <v>0</v>
      </c>
      <c r="K5249">
        <f>E5249-F5249</f>
        <v/>
      </c>
      <c r="L5249" s="10">
        <f>IFERROR(K5249/E5249,0)</f>
        <v/>
      </c>
      <c r="M5249">
        <f>YEAR(A5249)</f>
        <v/>
      </c>
      <c r="N5249">
        <f>"Q"&amp;ROUNDUP(MONTH(A5249)/3,0)</f>
        <v/>
      </c>
      <c r="O5249">
        <f>TEXT(A5249,"mmm")</f>
        <v/>
      </c>
    </row>
    <row r="5250">
      <c r="A5250" s="13" t="n">
        <v>45962</v>
      </c>
      <c r="B5250" t="inlineStr">
        <is>
          <t>Central</t>
        </is>
      </c>
      <c r="C5250" t="inlineStr">
        <is>
          <t>Mobile App</t>
        </is>
      </c>
      <c r="D5250" t="inlineStr">
        <is>
          <t>Electronics</t>
        </is>
      </c>
      <c r="E5250" t="n">
        <v>542862.83</v>
      </c>
      <c r="F5250" t="n">
        <v>522089.17</v>
      </c>
      <c r="G5250" t="n">
        <v>616456.8199999999</v>
      </c>
      <c r="H5250" t="n">
        <v>41</v>
      </c>
      <c r="I5250" t="n">
        <v>34</v>
      </c>
      <c r="J5250" t="n">
        <v>2</v>
      </c>
      <c r="K5250">
        <f>E5250-F5250</f>
        <v/>
      </c>
      <c r="L5250" s="10">
        <f>IFERROR(K5250/E5250,0)</f>
        <v/>
      </c>
      <c r="M5250">
        <f>YEAR(A5250)</f>
        <v/>
      </c>
      <c r="N5250">
        <f>"Q"&amp;ROUNDUP(MONTH(A5250)/3,0)</f>
        <v/>
      </c>
      <c r="O5250">
        <f>TEXT(A5250,"mmm")</f>
        <v/>
      </c>
    </row>
    <row r="5251">
      <c r="A5251" s="13" t="n">
        <v>45962</v>
      </c>
      <c r="B5251" t="inlineStr">
        <is>
          <t>Central</t>
        </is>
      </c>
      <c r="C5251" t="inlineStr">
        <is>
          <t>Mobile App</t>
        </is>
      </c>
      <c r="D5251" t="inlineStr">
        <is>
          <t>Fashion</t>
        </is>
      </c>
      <c r="E5251" t="n">
        <v>91786.75999999999</v>
      </c>
      <c r="F5251" t="n">
        <v>53201.41</v>
      </c>
      <c r="G5251" t="n">
        <v>104893.59</v>
      </c>
      <c r="H5251" t="n">
        <v>60</v>
      </c>
      <c r="I5251" t="n">
        <v>49</v>
      </c>
      <c r="J5251" t="n">
        <v>7</v>
      </c>
      <c r="K5251">
        <f>E5251-F5251</f>
        <v/>
      </c>
      <c r="L5251" s="10">
        <f>IFERROR(K5251/E5251,0)</f>
        <v/>
      </c>
      <c r="M5251">
        <f>YEAR(A5251)</f>
        <v/>
      </c>
      <c r="N5251">
        <f>"Q"&amp;ROUNDUP(MONTH(A5251)/3,0)</f>
        <v/>
      </c>
      <c r="O5251">
        <f>TEXT(A5251,"mmm")</f>
        <v/>
      </c>
    </row>
    <row r="5252">
      <c r="A5252" s="13" t="n">
        <v>45962</v>
      </c>
      <c r="B5252" t="inlineStr">
        <is>
          <t>Central</t>
        </is>
      </c>
      <c r="C5252" t="inlineStr">
        <is>
          <t>Mobile App</t>
        </is>
      </c>
      <c r="D5252" t="inlineStr">
        <is>
          <t>Grocery</t>
        </is>
      </c>
      <c r="E5252" t="n">
        <v>35567.44</v>
      </c>
      <c r="F5252" t="n">
        <v>32626.21</v>
      </c>
      <c r="G5252" t="n">
        <v>41132.08</v>
      </c>
      <c r="H5252" t="n">
        <v>81</v>
      </c>
      <c r="I5252" t="n">
        <v>31</v>
      </c>
      <c r="J5252" t="n">
        <v>0</v>
      </c>
      <c r="K5252">
        <f>E5252-F5252</f>
        <v/>
      </c>
      <c r="L5252" s="10">
        <f>IFERROR(K5252/E5252,0)</f>
        <v/>
      </c>
      <c r="M5252">
        <f>YEAR(A5252)</f>
        <v/>
      </c>
      <c r="N5252">
        <f>"Q"&amp;ROUNDUP(MONTH(A5252)/3,0)</f>
        <v/>
      </c>
      <c r="O5252">
        <f>TEXT(A5252,"mmm")</f>
        <v/>
      </c>
    </row>
    <row r="5253">
      <c r="A5253" s="13" t="n">
        <v>45962</v>
      </c>
      <c r="B5253" t="inlineStr">
        <is>
          <t>Central</t>
        </is>
      </c>
      <c r="C5253" t="inlineStr">
        <is>
          <t>Mobile App</t>
        </is>
      </c>
      <c r="D5253" t="inlineStr">
        <is>
          <t>Home &amp; Kitchen</t>
        </is>
      </c>
      <c r="E5253" t="n">
        <v>56805.68</v>
      </c>
      <c r="F5253" t="n">
        <v>42946.31</v>
      </c>
      <c r="G5253" t="n">
        <v>66530.25999999999</v>
      </c>
      <c r="H5253" t="n">
        <v>29</v>
      </c>
      <c r="I5253" t="n">
        <v>24</v>
      </c>
      <c r="J5253" t="n">
        <v>1</v>
      </c>
      <c r="K5253">
        <f>E5253-F5253</f>
        <v/>
      </c>
      <c r="L5253" s="10">
        <f>IFERROR(K5253/E5253,0)</f>
        <v/>
      </c>
      <c r="M5253">
        <f>YEAR(A5253)</f>
        <v/>
      </c>
      <c r="N5253">
        <f>"Q"&amp;ROUNDUP(MONTH(A5253)/3,0)</f>
        <v/>
      </c>
      <c r="O5253">
        <f>TEXT(A5253,"mmm")</f>
        <v/>
      </c>
    </row>
    <row r="5254">
      <c r="A5254" s="13" t="n">
        <v>45962</v>
      </c>
      <c r="B5254" t="inlineStr">
        <is>
          <t>Central</t>
        </is>
      </c>
      <c r="C5254" t="inlineStr">
        <is>
          <t>Mobile App</t>
        </is>
      </c>
      <c r="D5254" t="inlineStr">
        <is>
          <t>Sports</t>
        </is>
      </c>
      <c r="E5254" t="n">
        <v>34205.05</v>
      </c>
      <c r="F5254" t="n">
        <v>23119.17</v>
      </c>
      <c r="G5254" t="n">
        <v>38283.23</v>
      </c>
      <c r="H5254" t="n">
        <v>15</v>
      </c>
      <c r="I5254" t="n">
        <v>13</v>
      </c>
      <c r="J5254" t="n">
        <v>3</v>
      </c>
      <c r="K5254">
        <f>E5254-F5254</f>
        <v/>
      </c>
      <c r="L5254" s="10">
        <f>IFERROR(K5254/E5254,0)</f>
        <v/>
      </c>
      <c r="M5254">
        <f>YEAR(A5254)</f>
        <v/>
      </c>
      <c r="N5254">
        <f>"Q"&amp;ROUNDUP(MONTH(A5254)/3,0)</f>
        <v/>
      </c>
      <c r="O5254">
        <f>TEXT(A5254,"mmm")</f>
        <v/>
      </c>
    </row>
    <row r="5255">
      <c r="A5255" s="13" t="n">
        <v>45962</v>
      </c>
      <c r="B5255" t="inlineStr">
        <is>
          <t>Central</t>
        </is>
      </c>
      <c r="C5255" t="inlineStr">
        <is>
          <t>Retail Store</t>
        </is>
      </c>
      <c r="D5255" t="inlineStr">
        <is>
          <t>Beauty</t>
        </is>
      </c>
      <c r="E5255" t="n">
        <v>1933.37</v>
      </c>
      <c r="F5255" t="n">
        <v>1203.74</v>
      </c>
      <c r="G5255" t="n">
        <v>2212.95</v>
      </c>
      <c r="H5255" t="n">
        <v>4</v>
      </c>
      <c r="I5255" t="n">
        <v>4</v>
      </c>
      <c r="J5255" t="n">
        <v>0</v>
      </c>
      <c r="K5255">
        <f>E5255-F5255</f>
        <v/>
      </c>
      <c r="L5255" s="10">
        <f>IFERROR(K5255/E5255,0)</f>
        <v/>
      </c>
      <c r="M5255">
        <f>YEAR(A5255)</f>
        <v/>
      </c>
      <c r="N5255">
        <f>"Q"&amp;ROUNDUP(MONTH(A5255)/3,0)</f>
        <v/>
      </c>
      <c r="O5255">
        <f>TEXT(A5255,"mmm")</f>
        <v/>
      </c>
    </row>
    <row r="5256">
      <c r="A5256" s="13" t="n">
        <v>45962</v>
      </c>
      <c r="B5256" t="inlineStr">
        <is>
          <t>Central</t>
        </is>
      </c>
      <c r="C5256" t="inlineStr">
        <is>
          <t>Retail Store</t>
        </is>
      </c>
      <c r="D5256" t="inlineStr">
        <is>
          <t>Books</t>
        </is>
      </c>
      <c r="E5256" t="n">
        <v>806.55</v>
      </c>
      <c r="F5256" t="n">
        <v>614.08</v>
      </c>
      <c r="G5256" t="n">
        <v>895.5599999999999</v>
      </c>
      <c r="H5256" t="n">
        <v>2</v>
      </c>
      <c r="I5256" t="n">
        <v>2</v>
      </c>
      <c r="J5256" t="n">
        <v>0</v>
      </c>
      <c r="K5256">
        <f>E5256-F5256</f>
        <v/>
      </c>
      <c r="L5256" s="10">
        <f>IFERROR(K5256/E5256,0)</f>
        <v/>
      </c>
      <c r="M5256">
        <f>YEAR(A5256)</f>
        <v/>
      </c>
      <c r="N5256">
        <f>"Q"&amp;ROUNDUP(MONTH(A5256)/3,0)</f>
        <v/>
      </c>
      <c r="O5256">
        <f>TEXT(A5256,"mmm")</f>
        <v/>
      </c>
    </row>
    <row r="5257">
      <c r="A5257" s="13" t="n">
        <v>45962</v>
      </c>
      <c r="B5257" t="inlineStr">
        <is>
          <t>Central</t>
        </is>
      </c>
      <c r="C5257" t="inlineStr">
        <is>
          <t>Retail Store</t>
        </is>
      </c>
      <c r="D5257" t="inlineStr">
        <is>
          <t>Electronics</t>
        </is>
      </c>
      <c r="E5257" t="n">
        <v>33825.32</v>
      </c>
      <c r="F5257" t="n">
        <v>31983.78</v>
      </c>
      <c r="G5257" t="n">
        <v>37429.85</v>
      </c>
      <c r="H5257" t="n">
        <v>4</v>
      </c>
      <c r="I5257" t="n">
        <v>4</v>
      </c>
      <c r="J5257" t="n">
        <v>0</v>
      </c>
      <c r="K5257">
        <f>E5257-F5257</f>
        <v/>
      </c>
      <c r="L5257" s="10">
        <f>IFERROR(K5257/E5257,0)</f>
        <v/>
      </c>
      <c r="M5257">
        <f>YEAR(A5257)</f>
        <v/>
      </c>
      <c r="N5257">
        <f>"Q"&amp;ROUNDUP(MONTH(A5257)/3,0)</f>
        <v/>
      </c>
      <c r="O5257">
        <f>TEXT(A5257,"mmm")</f>
        <v/>
      </c>
    </row>
    <row r="5258">
      <c r="A5258" s="13" t="n">
        <v>45962</v>
      </c>
      <c r="B5258" t="inlineStr">
        <is>
          <t>Central</t>
        </is>
      </c>
      <c r="C5258" t="inlineStr">
        <is>
          <t>Retail Store</t>
        </is>
      </c>
      <c r="D5258" t="inlineStr">
        <is>
          <t>Fashion</t>
        </is>
      </c>
      <c r="E5258" t="n">
        <v>17224.37</v>
      </c>
      <c r="F5258" t="n">
        <v>9541.77</v>
      </c>
      <c r="G5258" t="n">
        <v>18660.83</v>
      </c>
      <c r="H5258" t="n">
        <v>17</v>
      </c>
      <c r="I5258" t="n">
        <v>13</v>
      </c>
      <c r="J5258" t="n">
        <v>0</v>
      </c>
      <c r="K5258">
        <f>E5258-F5258</f>
        <v/>
      </c>
      <c r="L5258" s="10">
        <f>IFERROR(K5258/E5258,0)</f>
        <v/>
      </c>
      <c r="M5258">
        <f>YEAR(A5258)</f>
        <v/>
      </c>
      <c r="N5258">
        <f>"Q"&amp;ROUNDUP(MONTH(A5258)/3,0)</f>
        <v/>
      </c>
      <c r="O5258">
        <f>TEXT(A5258,"mmm")</f>
        <v/>
      </c>
    </row>
    <row r="5259">
      <c r="A5259" s="13" t="n">
        <v>45962</v>
      </c>
      <c r="B5259" t="inlineStr">
        <is>
          <t>Central</t>
        </is>
      </c>
      <c r="C5259" t="inlineStr">
        <is>
          <t>Retail Store</t>
        </is>
      </c>
      <c r="D5259" t="inlineStr">
        <is>
          <t>Grocery</t>
        </is>
      </c>
      <c r="E5259" t="n">
        <v>1112.53</v>
      </c>
      <c r="F5259" t="n">
        <v>978.67</v>
      </c>
      <c r="G5259" t="n">
        <v>1293.6</v>
      </c>
      <c r="H5259" t="n">
        <v>4</v>
      </c>
      <c r="I5259" t="n">
        <v>2</v>
      </c>
      <c r="J5259" t="n">
        <v>0</v>
      </c>
      <c r="K5259">
        <f>E5259-F5259</f>
        <v/>
      </c>
      <c r="L5259" s="10">
        <f>IFERROR(K5259/E5259,0)</f>
        <v/>
      </c>
      <c r="M5259">
        <f>YEAR(A5259)</f>
        <v/>
      </c>
      <c r="N5259">
        <f>"Q"&amp;ROUNDUP(MONTH(A5259)/3,0)</f>
        <v/>
      </c>
      <c r="O5259">
        <f>TEXT(A5259,"mmm")</f>
        <v/>
      </c>
    </row>
    <row r="5260">
      <c r="A5260" s="13" t="n">
        <v>45962</v>
      </c>
      <c r="B5260" t="inlineStr">
        <is>
          <t>Central</t>
        </is>
      </c>
      <c r="C5260" t="inlineStr">
        <is>
          <t>Retail Store</t>
        </is>
      </c>
      <c r="D5260" t="inlineStr">
        <is>
          <t>Home &amp; Kitchen</t>
        </is>
      </c>
      <c r="E5260" t="n">
        <v>12814.15</v>
      </c>
      <c r="F5260" t="n">
        <v>8079.84</v>
      </c>
      <c r="G5260" t="n">
        <v>14195.99</v>
      </c>
      <c r="H5260" t="n">
        <v>5</v>
      </c>
      <c r="I5260" t="n">
        <v>3</v>
      </c>
      <c r="J5260" t="n">
        <v>0</v>
      </c>
      <c r="K5260">
        <f>E5260-F5260</f>
        <v/>
      </c>
      <c r="L5260" s="10">
        <f>IFERROR(K5260/E5260,0)</f>
        <v/>
      </c>
      <c r="M5260">
        <f>YEAR(A5260)</f>
        <v/>
      </c>
      <c r="N5260">
        <f>"Q"&amp;ROUNDUP(MONTH(A5260)/3,0)</f>
        <v/>
      </c>
      <c r="O5260">
        <f>TEXT(A5260,"mmm")</f>
        <v/>
      </c>
    </row>
    <row r="5261">
      <c r="A5261" s="13" t="n">
        <v>45962</v>
      </c>
      <c r="B5261" t="inlineStr">
        <is>
          <t>Central</t>
        </is>
      </c>
      <c r="C5261" t="inlineStr">
        <is>
          <t>Retail Store</t>
        </is>
      </c>
      <c r="D5261" t="inlineStr">
        <is>
          <t>Sports</t>
        </is>
      </c>
      <c r="E5261" t="n">
        <v>1458.05</v>
      </c>
      <c r="F5261" t="n">
        <v>1030.6</v>
      </c>
      <c r="G5261" t="n">
        <v>1534.79</v>
      </c>
      <c r="H5261" t="n">
        <v>1</v>
      </c>
      <c r="I5261" t="n">
        <v>1</v>
      </c>
      <c r="J5261" t="n">
        <v>0</v>
      </c>
      <c r="K5261">
        <f>E5261-F5261</f>
        <v/>
      </c>
      <c r="L5261" s="10">
        <f>IFERROR(K5261/E5261,0)</f>
        <v/>
      </c>
      <c r="M5261">
        <f>YEAR(A5261)</f>
        <v/>
      </c>
      <c r="N5261">
        <f>"Q"&amp;ROUNDUP(MONTH(A5261)/3,0)</f>
        <v/>
      </c>
      <c r="O5261">
        <f>TEXT(A5261,"mmm")</f>
        <v/>
      </c>
    </row>
    <row r="5262">
      <c r="A5262" s="13" t="n">
        <v>45962</v>
      </c>
      <c r="B5262" t="inlineStr">
        <is>
          <t>Central</t>
        </is>
      </c>
      <c r="C5262" t="inlineStr">
        <is>
          <t>Unknown</t>
        </is>
      </c>
      <c r="D5262" t="inlineStr">
        <is>
          <t>Books</t>
        </is>
      </c>
      <c r="E5262" t="n">
        <v>605.86</v>
      </c>
      <c r="F5262" t="n">
        <v>442.33</v>
      </c>
      <c r="G5262" t="n">
        <v>712.77</v>
      </c>
      <c r="H5262" t="n">
        <v>1</v>
      </c>
      <c r="I5262" t="n">
        <v>1</v>
      </c>
      <c r="J5262" t="n">
        <v>0</v>
      </c>
      <c r="K5262">
        <f>E5262-F5262</f>
        <v/>
      </c>
      <c r="L5262" s="10">
        <f>IFERROR(K5262/E5262,0)</f>
        <v/>
      </c>
      <c r="M5262">
        <f>YEAR(A5262)</f>
        <v/>
      </c>
      <c r="N5262">
        <f>"Q"&amp;ROUNDUP(MONTH(A5262)/3,0)</f>
        <v/>
      </c>
      <c r="O5262">
        <f>TEXT(A5262,"mmm")</f>
        <v/>
      </c>
    </row>
    <row r="5263">
      <c r="A5263" s="13" t="n">
        <v>45962</v>
      </c>
      <c r="B5263" t="inlineStr">
        <is>
          <t>Central</t>
        </is>
      </c>
      <c r="C5263" t="inlineStr">
        <is>
          <t>Unknown</t>
        </is>
      </c>
      <c r="D5263" t="inlineStr">
        <is>
          <t>Fashion</t>
        </is>
      </c>
      <c r="E5263" t="n">
        <v>3754.5</v>
      </c>
      <c r="F5263" t="n">
        <v>2236.48</v>
      </c>
      <c r="G5263" t="n">
        <v>4378.31</v>
      </c>
      <c r="H5263" t="n">
        <v>2</v>
      </c>
      <c r="I5263" t="n">
        <v>2</v>
      </c>
      <c r="J5263" t="n">
        <v>0</v>
      </c>
      <c r="K5263">
        <f>E5263-F5263</f>
        <v/>
      </c>
      <c r="L5263" s="10">
        <f>IFERROR(K5263/E5263,0)</f>
        <v/>
      </c>
      <c r="M5263">
        <f>YEAR(A5263)</f>
        <v/>
      </c>
      <c r="N5263">
        <f>"Q"&amp;ROUNDUP(MONTH(A5263)/3,0)</f>
        <v/>
      </c>
      <c r="O5263">
        <f>TEXT(A5263,"mmm")</f>
        <v/>
      </c>
    </row>
    <row r="5264">
      <c r="A5264" s="13" t="n">
        <v>45962</v>
      </c>
      <c r="B5264" t="inlineStr">
        <is>
          <t>Central</t>
        </is>
      </c>
      <c r="C5264" t="inlineStr">
        <is>
          <t>Website</t>
        </is>
      </c>
      <c r="D5264" t="inlineStr">
        <is>
          <t>Beauty</t>
        </is>
      </c>
      <c r="E5264" t="n">
        <v>15898.38</v>
      </c>
      <c r="F5264" t="n">
        <v>9079.84</v>
      </c>
      <c r="G5264" t="n">
        <v>17686.31</v>
      </c>
      <c r="H5264" t="n">
        <v>18</v>
      </c>
      <c r="I5264" t="n">
        <v>14</v>
      </c>
      <c r="J5264" t="n">
        <v>1</v>
      </c>
      <c r="K5264">
        <f>E5264-F5264</f>
        <v/>
      </c>
      <c r="L5264" s="10">
        <f>IFERROR(K5264/E5264,0)</f>
        <v/>
      </c>
      <c r="M5264">
        <f>YEAR(A5264)</f>
        <v/>
      </c>
      <c r="N5264">
        <f>"Q"&amp;ROUNDUP(MONTH(A5264)/3,0)</f>
        <v/>
      </c>
      <c r="O5264">
        <f>TEXT(A5264,"mmm")</f>
        <v/>
      </c>
    </row>
    <row r="5265">
      <c r="A5265" s="13" t="n">
        <v>45962</v>
      </c>
      <c r="B5265" t="inlineStr">
        <is>
          <t>Central</t>
        </is>
      </c>
      <c r="C5265" t="inlineStr">
        <is>
          <t>Website</t>
        </is>
      </c>
      <c r="D5265" t="inlineStr">
        <is>
          <t>Books</t>
        </is>
      </c>
      <c r="E5265" t="n">
        <v>6299.72</v>
      </c>
      <c r="F5265" t="n">
        <v>5060.15</v>
      </c>
      <c r="G5265" t="n">
        <v>7230.49</v>
      </c>
      <c r="H5265" t="n">
        <v>15</v>
      </c>
      <c r="I5265" t="n">
        <v>12</v>
      </c>
      <c r="J5265" t="n">
        <v>1</v>
      </c>
      <c r="K5265">
        <f>E5265-F5265</f>
        <v/>
      </c>
      <c r="L5265" s="10">
        <f>IFERROR(K5265/E5265,0)</f>
        <v/>
      </c>
      <c r="M5265">
        <f>YEAR(A5265)</f>
        <v/>
      </c>
      <c r="N5265">
        <f>"Q"&amp;ROUNDUP(MONTH(A5265)/3,0)</f>
        <v/>
      </c>
      <c r="O5265">
        <f>TEXT(A5265,"mmm")</f>
        <v/>
      </c>
    </row>
    <row r="5266">
      <c r="A5266" s="13" t="n">
        <v>45962</v>
      </c>
      <c r="B5266" t="inlineStr">
        <is>
          <t>Central</t>
        </is>
      </c>
      <c r="C5266" t="inlineStr">
        <is>
          <t>Website</t>
        </is>
      </c>
      <c r="D5266" t="inlineStr">
        <is>
          <t>Electronics</t>
        </is>
      </c>
      <c r="E5266" t="n">
        <v>226538.67</v>
      </c>
      <c r="F5266" t="n">
        <v>217657.55</v>
      </c>
      <c r="G5266" t="n">
        <v>258823.64</v>
      </c>
      <c r="H5266" t="n">
        <v>23</v>
      </c>
      <c r="I5266" t="n">
        <v>20</v>
      </c>
      <c r="J5266" t="n">
        <v>1</v>
      </c>
      <c r="K5266">
        <f>E5266-F5266</f>
        <v/>
      </c>
      <c r="L5266" s="10">
        <f>IFERROR(K5266/E5266,0)</f>
        <v/>
      </c>
      <c r="M5266">
        <f>YEAR(A5266)</f>
        <v/>
      </c>
      <c r="N5266">
        <f>"Q"&amp;ROUNDUP(MONTH(A5266)/3,0)</f>
        <v/>
      </c>
      <c r="O5266">
        <f>TEXT(A5266,"mmm")</f>
        <v/>
      </c>
    </row>
    <row r="5267">
      <c r="A5267" s="13" t="n">
        <v>45962</v>
      </c>
      <c r="B5267" t="inlineStr">
        <is>
          <t>Central</t>
        </is>
      </c>
      <c r="C5267" t="inlineStr">
        <is>
          <t>Website</t>
        </is>
      </c>
      <c r="D5267" t="inlineStr">
        <is>
          <t>Fashion</t>
        </is>
      </c>
      <c r="E5267" t="n">
        <v>41696.76</v>
      </c>
      <c r="F5267" t="n">
        <v>23537.66</v>
      </c>
      <c r="G5267" t="n">
        <v>47494.14</v>
      </c>
      <c r="H5267" t="n">
        <v>29</v>
      </c>
      <c r="I5267" t="n">
        <v>20</v>
      </c>
      <c r="J5267" t="n">
        <v>4</v>
      </c>
      <c r="K5267">
        <f>E5267-F5267</f>
        <v/>
      </c>
      <c r="L5267" s="10">
        <f>IFERROR(K5267/E5267,0)</f>
        <v/>
      </c>
      <c r="M5267">
        <f>YEAR(A5267)</f>
        <v/>
      </c>
      <c r="N5267">
        <f>"Q"&amp;ROUNDUP(MONTH(A5267)/3,0)</f>
        <v/>
      </c>
      <c r="O5267">
        <f>TEXT(A5267,"mmm")</f>
        <v/>
      </c>
    </row>
    <row r="5268">
      <c r="A5268" s="13" t="n">
        <v>45962</v>
      </c>
      <c r="B5268" t="inlineStr">
        <is>
          <t>Central</t>
        </is>
      </c>
      <c r="C5268" t="inlineStr">
        <is>
          <t>Website</t>
        </is>
      </c>
      <c r="D5268" t="inlineStr">
        <is>
          <t>Grocery</t>
        </is>
      </c>
      <c r="E5268" t="n">
        <v>12980.87</v>
      </c>
      <c r="F5268" t="n">
        <v>11454.71</v>
      </c>
      <c r="G5268" t="n">
        <v>14790.87</v>
      </c>
      <c r="H5268" t="n">
        <v>35</v>
      </c>
      <c r="I5268" t="n">
        <v>13</v>
      </c>
      <c r="J5268" t="n">
        <v>0</v>
      </c>
      <c r="K5268">
        <f>E5268-F5268</f>
        <v/>
      </c>
      <c r="L5268" s="10">
        <f>IFERROR(K5268/E5268,0)</f>
        <v/>
      </c>
      <c r="M5268">
        <f>YEAR(A5268)</f>
        <v/>
      </c>
      <c r="N5268">
        <f>"Q"&amp;ROUNDUP(MONTH(A5268)/3,0)</f>
        <v/>
      </c>
      <c r="O5268">
        <f>TEXT(A5268,"mmm")</f>
        <v/>
      </c>
    </row>
    <row r="5269">
      <c r="A5269" s="13" t="n">
        <v>45962</v>
      </c>
      <c r="B5269" t="inlineStr">
        <is>
          <t>Central</t>
        </is>
      </c>
      <c r="C5269" t="inlineStr">
        <is>
          <t>Website</t>
        </is>
      </c>
      <c r="D5269" t="inlineStr">
        <is>
          <t>Home &amp; Kitchen</t>
        </is>
      </c>
      <c r="E5269" t="n">
        <v>42751.65</v>
      </c>
      <c r="F5269" t="n">
        <v>31152.42</v>
      </c>
      <c r="G5269" t="n">
        <v>49917.96</v>
      </c>
      <c r="H5269" t="n">
        <v>18</v>
      </c>
      <c r="I5269" t="n">
        <v>13</v>
      </c>
      <c r="J5269" t="n">
        <v>1</v>
      </c>
      <c r="K5269">
        <f>E5269-F5269</f>
        <v/>
      </c>
      <c r="L5269" s="10">
        <f>IFERROR(K5269/E5269,0)</f>
        <v/>
      </c>
      <c r="M5269">
        <f>YEAR(A5269)</f>
        <v/>
      </c>
      <c r="N5269">
        <f>"Q"&amp;ROUNDUP(MONTH(A5269)/3,0)</f>
        <v/>
      </c>
      <c r="O5269">
        <f>TEXT(A5269,"mmm")</f>
        <v/>
      </c>
    </row>
    <row r="5270">
      <c r="A5270" s="13" t="n">
        <v>45962</v>
      </c>
      <c r="B5270" t="inlineStr">
        <is>
          <t>Central</t>
        </is>
      </c>
      <c r="C5270" t="inlineStr">
        <is>
          <t>Website</t>
        </is>
      </c>
      <c r="D5270" t="inlineStr">
        <is>
          <t>Sports</t>
        </is>
      </c>
      <c r="E5270" t="n">
        <v>6943.76</v>
      </c>
      <c r="F5270" t="n">
        <v>4968.33</v>
      </c>
      <c r="G5270" t="n">
        <v>8062.24</v>
      </c>
      <c r="H5270" t="n">
        <v>6</v>
      </c>
      <c r="I5270" t="n">
        <v>6</v>
      </c>
      <c r="J5270" t="n">
        <v>0</v>
      </c>
      <c r="K5270">
        <f>E5270-F5270</f>
        <v/>
      </c>
      <c r="L5270" s="10">
        <f>IFERROR(K5270/E5270,0)</f>
        <v/>
      </c>
      <c r="M5270">
        <f>YEAR(A5270)</f>
        <v/>
      </c>
      <c r="N5270">
        <f>"Q"&amp;ROUNDUP(MONTH(A5270)/3,0)</f>
        <v/>
      </c>
      <c r="O5270">
        <f>TEXT(A5270,"mmm")</f>
        <v/>
      </c>
    </row>
    <row r="5271">
      <c r="A5271" s="13" t="n">
        <v>45962</v>
      </c>
      <c r="B5271" t="inlineStr">
        <is>
          <t>East</t>
        </is>
      </c>
      <c r="C5271" t="inlineStr">
        <is>
          <t>Marketplace</t>
        </is>
      </c>
      <c r="D5271" t="inlineStr">
        <is>
          <t>Beauty</t>
        </is>
      </c>
      <c r="E5271" t="n">
        <v>20093.5</v>
      </c>
      <c r="F5271" t="n">
        <v>11999.64</v>
      </c>
      <c r="G5271" t="n">
        <v>23768.17</v>
      </c>
      <c r="H5271" t="n">
        <v>35</v>
      </c>
      <c r="I5271" t="n">
        <v>30</v>
      </c>
      <c r="J5271" t="n">
        <v>3</v>
      </c>
      <c r="K5271">
        <f>E5271-F5271</f>
        <v/>
      </c>
      <c r="L5271" s="10">
        <f>IFERROR(K5271/E5271,0)</f>
        <v/>
      </c>
      <c r="M5271">
        <f>YEAR(A5271)</f>
        <v/>
      </c>
      <c r="N5271">
        <f>"Q"&amp;ROUNDUP(MONTH(A5271)/3,0)</f>
        <v/>
      </c>
      <c r="O5271">
        <f>TEXT(A5271,"mmm")</f>
        <v/>
      </c>
    </row>
    <row r="5272">
      <c r="A5272" s="13" t="n">
        <v>45962</v>
      </c>
      <c r="B5272" t="inlineStr">
        <is>
          <t>East</t>
        </is>
      </c>
      <c r="C5272" t="inlineStr">
        <is>
          <t>Marketplace</t>
        </is>
      </c>
      <c r="D5272" t="inlineStr">
        <is>
          <t>Books</t>
        </is>
      </c>
      <c r="E5272" t="n">
        <v>8491.360000000001</v>
      </c>
      <c r="F5272" t="n">
        <v>6900.35</v>
      </c>
      <c r="G5272" t="n">
        <v>10229.77</v>
      </c>
      <c r="H5272" t="n">
        <v>22</v>
      </c>
      <c r="I5272" t="n">
        <v>19</v>
      </c>
      <c r="J5272" t="n">
        <v>1</v>
      </c>
      <c r="K5272">
        <f>E5272-F5272</f>
        <v/>
      </c>
      <c r="L5272" s="10">
        <f>IFERROR(K5272/E5272,0)</f>
        <v/>
      </c>
      <c r="M5272">
        <f>YEAR(A5272)</f>
        <v/>
      </c>
      <c r="N5272">
        <f>"Q"&amp;ROUNDUP(MONTH(A5272)/3,0)</f>
        <v/>
      </c>
      <c r="O5272">
        <f>TEXT(A5272,"mmm")</f>
        <v/>
      </c>
    </row>
    <row r="5273">
      <c r="A5273" s="13" t="n">
        <v>45962</v>
      </c>
      <c r="B5273" t="inlineStr">
        <is>
          <t>East</t>
        </is>
      </c>
      <c r="C5273" t="inlineStr">
        <is>
          <t>Marketplace</t>
        </is>
      </c>
      <c r="D5273" t="inlineStr">
        <is>
          <t>Electronics</t>
        </is>
      </c>
      <c r="E5273" t="n">
        <v>958382.71</v>
      </c>
      <c r="F5273" t="n">
        <v>935664.65</v>
      </c>
      <c r="G5273" t="n">
        <v>1107007.84</v>
      </c>
      <c r="H5273" t="n">
        <v>59</v>
      </c>
      <c r="I5273" t="n">
        <v>46</v>
      </c>
      <c r="J5273" t="n">
        <v>3</v>
      </c>
      <c r="K5273">
        <f>E5273-F5273</f>
        <v/>
      </c>
      <c r="L5273" s="10">
        <f>IFERROR(K5273/E5273,0)</f>
        <v/>
      </c>
      <c r="M5273">
        <f>YEAR(A5273)</f>
        <v/>
      </c>
      <c r="N5273">
        <f>"Q"&amp;ROUNDUP(MONTH(A5273)/3,0)</f>
        <v/>
      </c>
      <c r="O5273">
        <f>TEXT(A5273,"mmm")</f>
        <v/>
      </c>
    </row>
    <row r="5274">
      <c r="A5274" s="13" t="n">
        <v>45962</v>
      </c>
      <c r="B5274" t="inlineStr">
        <is>
          <t>East</t>
        </is>
      </c>
      <c r="C5274" t="inlineStr">
        <is>
          <t>Marketplace</t>
        </is>
      </c>
      <c r="D5274" t="inlineStr">
        <is>
          <t>Fashion</t>
        </is>
      </c>
      <c r="E5274" t="n">
        <v>90636.46000000001</v>
      </c>
      <c r="F5274" t="n">
        <v>53688.27</v>
      </c>
      <c r="G5274" t="n">
        <v>108012.88</v>
      </c>
      <c r="H5274" t="n">
        <v>66</v>
      </c>
      <c r="I5274" t="n">
        <v>48</v>
      </c>
      <c r="J5274" t="n">
        <v>11</v>
      </c>
      <c r="K5274">
        <f>E5274-F5274</f>
        <v/>
      </c>
      <c r="L5274" s="10">
        <f>IFERROR(K5274/E5274,0)</f>
        <v/>
      </c>
      <c r="M5274">
        <f>YEAR(A5274)</f>
        <v/>
      </c>
      <c r="N5274">
        <f>"Q"&amp;ROUNDUP(MONTH(A5274)/3,0)</f>
        <v/>
      </c>
      <c r="O5274">
        <f>TEXT(A5274,"mmm")</f>
        <v/>
      </c>
    </row>
    <row r="5275">
      <c r="A5275" s="13" t="n">
        <v>45962</v>
      </c>
      <c r="B5275" t="inlineStr">
        <is>
          <t>East</t>
        </is>
      </c>
      <c r="C5275" t="inlineStr">
        <is>
          <t>Marketplace</t>
        </is>
      </c>
      <c r="D5275" t="inlineStr">
        <is>
          <t>Grocery</t>
        </is>
      </c>
      <c r="E5275" t="n">
        <v>30522.81</v>
      </c>
      <c r="F5275" t="n">
        <v>28494.77</v>
      </c>
      <c r="G5275" t="n">
        <v>36738.7</v>
      </c>
      <c r="H5275" t="n">
        <v>83</v>
      </c>
      <c r="I5275" t="n">
        <v>32</v>
      </c>
      <c r="J5275" t="n">
        <v>1</v>
      </c>
      <c r="K5275">
        <f>E5275-F5275</f>
        <v/>
      </c>
      <c r="L5275" s="10">
        <f>IFERROR(K5275/E5275,0)</f>
        <v/>
      </c>
      <c r="M5275">
        <f>YEAR(A5275)</f>
        <v/>
      </c>
      <c r="N5275">
        <f>"Q"&amp;ROUNDUP(MONTH(A5275)/3,0)</f>
        <v/>
      </c>
      <c r="O5275">
        <f>TEXT(A5275,"mmm")</f>
        <v/>
      </c>
    </row>
    <row r="5276">
      <c r="A5276" s="13" t="n">
        <v>45962</v>
      </c>
      <c r="B5276" t="inlineStr">
        <is>
          <t>East</t>
        </is>
      </c>
      <c r="C5276" t="inlineStr">
        <is>
          <t>Marketplace</t>
        </is>
      </c>
      <c r="D5276" t="inlineStr">
        <is>
          <t>Home &amp; Kitchen</t>
        </is>
      </c>
      <c r="E5276" t="n">
        <v>44730.11</v>
      </c>
      <c r="F5276" t="n">
        <v>34080.78</v>
      </c>
      <c r="G5276" t="n">
        <v>53967.48</v>
      </c>
      <c r="H5276" t="n">
        <v>24</v>
      </c>
      <c r="I5276" t="n">
        <v>23</v>
      </c>
      <c r="J5276" t="n">
        <v>3</v>
      </c>
      <c r="K5276">
        <f>E5276-F5276</f>
        <v/>
      </c>
      <c r="L5276" s="10">
        <f>IFERROR(K5276/E5276,0)</f>
        <v/>
      </c>
      <c r="M5276">
        <f>YEAR(A5276)</f>
        <v/>
      </c>
      <c r="N5276">
        <f>"Q"&amp;ROUNDUP(MONTH(A5276)/3,0)</f>
        <v/>
      </c>
      <c r="O5276">
        <f>TEXT(A5276,"mmm")</f>
        <v/>
      </c>
    </row>
    <row r="5277">
      <c r="A5277" s="13" t="n">
        <v>45962</v>
      </c>
      <c r="B5277" t="inlineStr">
        <is>
          <t>East</t>
        </is>
      </c>
      <c r="C5277" t="inlineStr">
        <is>
          <t>Marketplace</t>
        </is>
      </c>
      <c r="D5277" t="inlineStr">
        <is>
          <t>Sports</t>
        </is>
      </c>
      <c r="E5277" t="n">
        <v>31949.21</v>
      </c>
      <c r="F5277" t="n">
        <v>22495.16</v>
      </c>
      <c r="G5277" t="n">
        <v>37520.7</v>
      </c>
      <c r="H5277" t="n">
        <v>20</v>
      </c>
      <c r="I5277" t="n">
        <v>16</v>
      </c>
      <c r="J5277" t="n">
        <v>2</v>
      </c>
      <c r="K5277">
        <f>E5277-F5277</f>
        <v/>
      </c>
      <c r="L5277" s="10">
        <f>IFERROR(K5277/E5277,0)</f>
        <v/>
      </c>
      <c r="M5277">
        <f>YEAR(A5277)</f>
        <v/>
      </c>
      <c r="N5277">
        <f>"Q"&amp;ROUNDUP(MONTH(A5277)/3,0)</f>
        <v/>
      </c>
      <c r="O5277">
        <f>TEXT(A5277,"mmm")</f>
        <v/>
      </c>
    </row>
    <row r="5278">
      <c r="A5278" s="13" t="n">
        <v>45962</v>
      </c>
      <c r="B5278" t="inlineStr">
        <is>
          <t>East</t>
        </is>
      </c>
      <c r="C5278" t="inlineStr">
        <is>
          <t>Mobile App</t>
        </is>
      </c>
      <c r="D5278" t="inlineStr">
        <is>
          <t>Beauty</t>
        </is>
      </c>
      <c r="E5278" t="n">
        <v>18767.83</v>
      </c>
      <c r="F5278" t="n">
        <v>11120.3</v>
      </c>
      <c r="G5278" t="n">
        <v>21918.6</v>
      </c>
      <c r="H5278" t="n">
        <v>45</v>
      </c>
      <c r="I5278" t="n">
        <v>37</v>
      </c>
      <c r="J5278" t="n">
        <v>0</v>
      </c>
      <c r="K5278">
        <f>E5278-F5278</f>
        <v/>
      </c>
      <c r="L5278" s="10">
        <f>IFERROR(K5278/E5278,0)</f>
        <v/>
      </c>
      <c r="M5278">
        <f>YEAR(A5278)</f>
        <v/>
      </c>
      <c r="N5278">
        <f>"Q"&amp;ROUNDUP(MONTH(A5278)/3,0)</f>
        <v/>
      </c>
      <c r="O5278">
        <f>TEXT(A5278,"mmm")</f>
        <v/>
      </c>
    </row>
    <row r="5279">
      <c r="A5279" s="13" t="n">
        <v>45962</v>
      </c>
      <c r="B5279" t="inlineStr">
        <is>
          <t>East</t>
        </is>
      </c>
      <c r="C5279" t="inlineStr">
        <is>
          <t>Mobile App</t>
        </is>
      </c>
      <c r="D5279" t="inlineStr">
        <is>
          <t>Books</t>
        </is>
      </c>
      <c r="E5279" t="n">
        <v>13395.39</v>
      </c>
      <c r="F5279" t="n">
        <v>10304.81</v>
      </c>
      <c r="G5279" t="n">
        <v>15178.06</v>
      </c>
      <c r="H5279" t="n">
        <v>37</v>
      </c>
      <c r="I5279" t="n">
        <v>31</v>
      </c>
      <c r="J5279" t="n">
        <v>3</v>
      </c>
      <c r="K5279">
        <f>E5279-F5279</f>
        <v/>
      </c>
      <c r="L5279" s="10">
        <f>IFERROR(K5279/E5279,0)</f>
        <v/>
      </c>
      <c r="M5279">
        <f>YEAR(A5279)</f>
        <v/>
      </c>
      <c r="N5279">
        <f>"Q"&amp;ROUNDUP(MONTH(A5279)/3,0)</f>
        <v/>
      </c>
      <c r="O5279">
        <f>TEXT(A5279,"mmm")</f>
        <v/>
      </c>
    </row>
    <row r="5280">
      <c r="A5280" s="13" t="n">
        <v>45962</v>
      </c>
      <c r="B5280" t="inlineStr">
        <is>
          <t>East</t>
        </is>
      </c>
      <c r="C5280" t="inlineStr">
        <is>
          <t>Mobile App</t>
        </is>
      </c>
      <c r="D5280" t="inlineStr">
        <is>
          <t>Electronics</t>
        </is>
      </c>
      <c r="E5280" t="n">
        <v>536320.35</v>
      </c>
      <c r="F5280" t="n">
        <v>530238.6800000001</v>
      </c>
      <c r="G5280" t="n">
        <v>636927.21</v>
      </c>
      <c r="H5280" t="n">
        <v>45</v>
      </c>
      <c r="I5280" t="n">
        <v>41</v>
      </c>
      <c r="J5280" t="n">
        <v>6</v>
      </c>
      <c r="K5280">
        <f>E5280-F5280</f>
        <v/>
      </c>
      <c r="L5280" s="10">
        <f>IFERROR(K5280/E5280,0)</f>
        <v/>
      </c>
      <c r="M5280">
        <f>YEAR(A5280)</f>
        <v/>
      </c>
      <c r="N5280">
        <f>"Q"&amp;ROUNDUP(MONTH(A5280)/3,0)</f>
        <v/>
      </c>
      <c r="O5280">
        <f>TEXT(A5280,"mmm")</f>
        <v/>
      </c>
    </row>
    <row r="5281">
      <c r="A5281" s="13" t="n">
        <v>45962</v>
      </c>
      <c r="B5281" t="inlineStr">
        <is>
          <t>East</t>
        </is>
      </c>
      <c r="C5281" t="inlineStr">
        <is>
          <t>Mobile App</t>
        </is>
      </c>
      <c r="D5281" t="inlineStr">
        <is>
          <t>Fashion</t>
        </is>
      </c>
      <c r="E5281" t="n">
        <v>135555.02</v>
      </c>
      <c r="F5281" t="n">
        <v>76244.39999999999</v>
      </c>
      <c r="G5281" t="n">
        <v>153501.77</v>
      </c>
      <c r="H5281" t="n">
        <v>89</v>
      </c>
      <c r="I5281" t="n">
        <v>72</v>
      </c>
      <c r="J5281" t="n">
        <v>10</v>
      </c>
      <c r="K5281">
        <f>E5281-F5281</f>
        <v/>
      </c>
      <c r="L5281" s="10">
        <f>IFERROR(K5281/E5281,0)</f>
        <v/>
      </c>
      <c r="M5281">
        <f>YEAR(A5281)</f>
        <v/>
      </c>
      <c r="N5281">
        <f>"Q"&amp;ROUNDUP(MONTH(A5281)/3,0)</f>
        <v/>
      </c>
      <c r="O5281">
        <f>TEXT(A5281,"mmm")</f>
        <v/>
      </c>
    </row>
    <row r="5282">
      <c r="A5282" s="13" t="n">
        <v>45962</v>
      </c>
      <c r="B5282" t="inlineStr">
        <is>
          <t>East</t>
        </is>
      </c>
      <c r="C5282" t="inlineStr">
        <is>
          <t>Mobile App</t>
        </is>
      </c>
      <c r="D5282" t="inlineStr">
        <is>
          <t>Grocery</t>
        </is>
      </c>
      <c r="E5282" t="n">
        <v>41756.46</v>
      </c>
      <c r="F5282" t="n">
        <v>37359.34</v>
      </c>
      <c r="G5282" t="n">
        <v>48096.59</v>
      </c>
      <c r="H5282" t="n">
        <v>112</v>
      </c>
      <c r="I5282" t="n">
        <v>47</v>
      </c>
      <c r="J5282" t="n">
        <v>0</v>
      </c>
      <c r="K5282">
        <f>E5282-F5282</f>
        <v/>
      </c>
      <c r="L5282" s="10">
        <f>IFERROR(K5282/E5282,0)</f>
        <v/>
      </c>
      <c r="M5282">
        <f>YEAR(A5282)</f>
        <v/>
      </c>
      <c r="N5282">
        <f>"Q"&amp;ROUNDUP(MONTH(A5282)/3,0)</f>
        <v/>
      </c>
      <c r="O5282">
        <f>TEXT(A5282,"mmm")</f>
        <v/>
      </c>
    </row>
    <row r="5283">
      <c r="A5283" s="13" t="n">
        <v>45962</v>
      </c>
      <c r="B5283" t="inlineStr">
        <is>
          <t>East</t>
        </is>
      </c>
      <c r="C5283" t="inlineStr">
        <is>
          <t>Mobile App</t>
        </is>
      </c>
      <c r="D5283" t="inlineStr">
        <is>
          <t>Home &amp; Kitchen</t>
        </is>
      </c>
      <c r="E5283" t="n">
        <v>95027.92999999999</v>
      </c>
      <c r="F5283" t="n">
        <v>66112.62</v>
      </c>
      <c r="G5283" t="n">
        <v>107955.54</v>
      </c>
      <c r="H5283" t="n">
        <v>49</v>
      </c>
      <c r="I5283" t="n">
        <v>38</v>
      </c>
      <c r="J5283" t="n">
        <v>2</v>
      </c>
      <c r="K5283">
        <f>E5283-F5283</f>
        <v/>
      </c>
      <c r="L5283" s="10">
        <f>IFERROR(K5283/E5283,0)</f>
        <v/>
      </c>
      <c r="M5283">
        <f>YEAR(A5283)</f>
        <v/>
      </c>
      <c r="N5283">
        <f>"Q"&amp;ROUNDUP(MONTH(A5283)/3,0)</f>
        <v/>
      </c>
      <c r="O5283">
        <f>TEXT(A5283,"mmm")</f>
        <v/>
      </c>
    </row>
    <row r="5284">
      <c r="A5284" s="13" t="n">
        <v>45962</v>
      </c>
      <c r="B5284" t="inlineStr">
        <is>
          <t>East</t>
        </is>
      </c>
      <c r="C5284" t="inlineStr">
        <is>
          <t>Mobile App</t>
        </is>
      </c>
      <c r="D5284" t="inlineStr">
        <is>
          <t>Sports</t>
        </is>
      </c>
      <c r="E5284" t="n">
        <v>79348.61</v>
      </c>
      <c r="F5284" t="n">
        <v>55951.59</v>
      </c>
      <c r="G5284" t="n">
        <v>92265.88</v>
      </c>
      <c r="H5284" t="n">
        <v>25</v>
      </c>
      <c r="I5284" t="n">
        <v>18</v>
      </c>
      <c r="J5284" t="n">
        <v>3</v>
      </c>
      <c r="K5284">
        <f>E5284-F5284</f>
        <v/>
      </c>
      <c r="L5284" s="10">
        <f>IFERROR(K5284/E5284,0)</f>
        <v/>
      </c>
      <c r="M5284">
        <f>YEAR(A5284)</f>
        <v/>
      </c>
      <c r="N5284">
        <f>"Q"&amp;ROUNDUP(MONTH(A5284)/3,0)</f>
        <v/>
      </c>
      <c r="O5284">
        <f>TEXT(A5284,"mmm")</f>
        <v/>
      </c>
    </row>
    <row r="5285">
      <c r="A5285" s="13" t="n">
        <v>45962</v>
      </c>
      <c r="B5285" t="inlineStr">
        <is>
          <t>East</t>
        </is>
      </c>
      <c r="C5285" t="inlineStr">
        <is>
          <t>Retail Store</t>
        </is>
      </c>
      <c r="D5285" t="inlineStr">
        <is>
          <t>Beauty</t>
        </is>
      </c>
      <c r="E5285" t="n">
        <v>11042.43</v>
      </c>
      <c r="F5285" t="n">
        <v>6148.97</v>
      </c>
      <c r="G5285" t="n">
        <v>12059.82</v>
      </c>
      <c r="H5285" t="n">
        <v>20</v>
      </c>
      <c r="I5285" t="n">
        <v>17</v>
      </c>
      <c r="J5285" t="n">
        <v>1</v>
      </c>
      <c r="K5285">
        <f>E5285-F5285</f>
        <v/>
      </c>
      <c r="L5285" s="10">
        <f>IFERROR(K5285/E5285,0)</f>
        <v/>
      </c>
      <c r="M5285">
        <f>YEAR(A5285)</f>
        <v/>
      </c>
      <c r="N5285">
        <f>"Q"&amp;ROUNDUP(MONTH(A5285)/3,0)</f>
        <v/>
      </c>
      <c r="O5285">
        <f>TEXT(A5285,"mmm")</f>
        <v/>
      </c>
    </row>
    <row r="5286">
      <c r="A5286" s="13" t="n">
        <v>45962</v>
      </c>
      <c r="B5286" t="inlineStr">
        <is>
          <t>East</t>
        </is>
      </c>
      <c r="C5286" t="inlineStr">
        <is>
          <t>Retail Store</t>
        </is>
      </c>
      <c r="D5286" t="inlineStr">
        <is>
          <t>Books</t>
        </is>
      </c>
      <c r="E5286" t="n">
        <v>6611.82</v>
      </c>
      <c r="F5286" t="n">
        <v>4929.41</v>
      </c>
      <c r="G5286" t="n">
        <v>7200.21</v>
      </c>
      <c r="H5286" t="n">
        <v>13</v>
      </c>
      <c r="I5286" t="n">
        <v>11</v>
      </c>
      <c r="J5286" t="n">
        <v>0</v>
      </c>
      <c r="K5286">
        <f>E5286-F5286</f>
        <v/>
      </c>
      <c r="L5286" s="10">
        <f>IFERROR(K5286/E5286,0)</f>
        <v/>
      </c>
      <c r="M5286">
        <f>YEAR(A5286)</f>
        <v/>
      </c>
      <c r="N5286">
        <f>"Q"&amp;ROUNDUP(MONTH(A5286)/3,0)</f>
        <v/>
      </c>
      <c r="O5286">
        <f>TEXT(A5286,"mmm")</f>
        <v/>
      </c>
    </row>
    <row r="5287">
      <c r="A5287" s="13" t="n">
        <v>45962</v>
      </c>
      <c r="B5287" t="inlineStr">
        <is>
          <t>East</t>
        </is>
      </c>
      <c r="C5287" t="inlineStr">
        <is>
          <t>Retail Store</t>
        </is>
      </c>
      <c r="D5287" t="inlineStr">
        <is>
          <t>Electronics</t>
        </is>
      </c>
      <c r="E5287" t="n">
        <v>235603.66</v>
      </c>
      <c r="F5287" t="n">
        <v>220473.87</v>
      </c>
      <c r="G5287" t="n">
        <v>259028.04</v>
      </c>
      <c r="H5287" t="n">
        <v>24</v>
      </c>
      <c r="I5287" t="n">
        <v>21</v>
      </c>
      <c r="J5287" t="n">
        <v>1</v>
      </c>
      <c r="K5287">
        <f>E5287-F5287</f>
        <v/>
      </c>
      <c r="L5287" s="10">
        <f>IFERROR(K5287/E5287,0)</f>
        <v/>
      </c>
      <c r="M5287">
        <f>YEAR(A5287)</f>
        <v/>
      </c>
      <c r="N5287">
        <f>"Q"&amp;ROUNDUP(MONTH(A5287)/3,0)</f>
        <v/>
      </c>
      <c r="O5287">
        <f>TEXT(A5287,"mmm")</f>
        <v/>
      </c>
    </row>
    <row r="5288">
      <c r="A5288" s="13" t="n">
        <v>45962</v>
      </c>
      <c r="B5288" t="inlineStr">
        <is>
          <t>East</t>
        </is>
      </c>
      <c r="C5288" t="inlineStr">
        <is>
          <t>Retail Store</t>
        </is>
      </c>
      <c r="D5288" t="inlineStr">
        <is>
          <t>Fashion</t>
        </is>
      </c>
      <c r="E5288" t="n">
        <v>78008.02</v>
      </c>
      <c r="F5288" t="n">
        <v>42061.05</v>
      </c>
      <c r="G5288" t="n">
        <v>82634.23</v>
      </c>
      <c r="H5288" t="n">
        <v>40</v>
      </c>
      <c r="I5288" t="n">
        <v>30</v>
      </c>
      <c r="J5288" t="n">
        <v>2</v>
      </c>
      <c r="K5288">
        <f>E5288-F5288</f>
        <v/>
      </c>
      <c r="L5288" s="10">
        <f>IFERROR(K5288/E5288,0)</f>
        <v/>
      </c>
      <c r="M5288">
        <f>YEAR(A5288)</f>
        <v/>
      </c>
      <c r="N5288">
        <f>"Q"&amp;ROUNDUP(MONTH(A5288)/3,0)</f>
        <v/>
      </c>
      <c r="O5288">
        <f>TEXT(A5288,"mmm")</f>
        <v/>
      </c>
    </row>
    <row r="5289">
      <c r="A5289" s="13" t="n">
        <v>45962</v>
      </c>
      <c r="B5289" t="inlineStr">
        <is>
          <t>East</t>
        </is>
      </c>
      <c r="C5289" t="inlineStr">
        <is>
          <t>Retail Store</t>
        </is>
      </c>
      <c r="D5289" t="inlineStr">
        <is>
          <t>Grocery</t>
        </is>
      </c>
      <c r="E5289" t="n">
        <v>28310.04</v>
      </c>
      <c r="F5289" t="n">
        <v>24291.54</v>
      </c>
      <c r="G5289" t="n">
        <v>31024.57</v>
      </c>
      <c r="H5289" t="n">
        <v>66</v>
      </c>
      <c r="I5289" t="n">
        <v>19</v>
      </c>
      <c r="J5289" t="n">
        <v>0</v>
      </c>
      <c r="K5289">
        <f>E5289-F5289</f>
        <v/>
      </c>
      <c r="L5289" s="10">
        <f>IFERROR(K5289/E5289,0)</f>
        <v/>
      </c>
      <c r="M5289">
        <f>YEAR(A5289)</f>
        <v/>
      </c>
      <c r="N5289">
        <f>"Q"&amp;ROUNDUP(MONTH(A5289)/3,0)</f>
        <v/>
      </c>
      <c r="O5289">
        <f>TEXT(A5289,"mmm")</f>
        <v/>
      </c>
    </row>
    <row r="5290">
      <c r="A5290" s="13" t="n">
        <v>45962</v>
      </c>
      <c r="B5290" t="inlineStr">
        <is>
          <t>East</t>
        </is>
      </c>
      <c r="C5290" t="inlineStr">
        <is>
          <t>Retail Store</t>
        </is>
      </c>
      <c r="D5290" t="inlineStr">
        <is>
          <t>Home &amp; Kitchen</t>
        </is>
      </c>
      <c r="E5290" t="n">
        <v>26706.47</v>
      </c>
      <c r="F5290" t="n">
        <v>17410.9</v>
      </c>
      <c r="G5290" t="n">
        <v>28528.26</v>
      </c>
      <c r="H5290" t="n">
        <v>14</v>
      </c>
      <c r="I5290" t="n">
        <v>13</v>
      </c>
      <c r="J5290" t="n">
        <v>0</v>
      </c>
      <c r="K5290">
        <f>E5290-F5290</f>
        <v/>
      </c>
      <c r="L5290" s="10">
        <f>IFERROR(K5290/E5290,0)</f>
        <v/>
      </c>
      <c r="M5290">
        <f>YEAR(A5290)</f>
        <v/>
      </c>
      <c r="N5290">
        <f>"Q"&amp;ROUNDUP(MONTH(A5290)/3,0)</f>
        <v/>
      </c>
      <c r="O5290">
        <f>TEXT(A5290,"mmm")</f>
        <v/>
      </c>
    </row>
    <row r="5291">
      <c r="A5291" s="13" t="n">
        <v>45962</v>
      </c>
      <c r="B5291" t="inlineStr">
        <is>
          <t>East</t>
        </is>
      </c>
      <c r="C5291" t="inlineStr">
        <is>
          <t>Retail Store</t>
        </is>
      </c>
      <c r="D5291" t="inlineStr">
        <is>
          <t>Sports</t>
        </is>
      </c>
      <c r="E5291" t="n">
        <v>24372.39</v>
      </c>
      <c r="F5291" t="n">
        <v>15903.74</v>
      </c>
      <c r="G5291" t="n">
        <v>26033.04</v>
      </c>
      <c r="H5291" t="n">
        <v>11</v>
      </c>
      <c r="I5291" t="n">
        <v>10</v>
      </c>
      <c r="J5291" t="n">
        <v>0</v>
      </c>
      <c r="K5291">
        <f>E5291-F5291</f>
        <v/>
      </c>
      <c r="L5291" s="10">
        <f>IFERROR(K5291/E5291,0)</f>
        <v/>
      </c>
      <c r="M5291">
        <f>YEAR(A5291)</f>
        <v/>
      </c>
      <c r="N5291">
        <f>"Q"&amp;ROUNDUP(MONTH(A5291)/3,0)</f>
        <v/>
      </c>
      <c r="O5291">
        <f>TEXT(A5291,"mmm")</f>
        <v/>
      </c>
    </row>
    <row r="5292">
      <c r="A5292" s="13" t="n">
        <v>45962</v>
      </c>
      <c r="B5292" t="inlineStr">
        <is>
          <t>East</t>
        </is>
      </c>
      <c r="C5292" t="inlineStr">
        <is>
          <t>Unknown</t>
        </is>
      </c>
      <c r="D5292" t="inlineStr">
        <is>
          <t>Electronics</t>
        </is>
      </c>
      <c r="E5292" t="n">
        <v>6833.98</v>
      </c>
      <c r="F5292" t="n">
        <v>7458.18</v>
      </c>
      <c r="G5292" t="n">
        <v>8542.48</v>
      </c>
      <c r="H5292" t="n">
        <v>2</v>
      </c>
      <c r="I5292" t="n">
        <v>1</v>
      </c>
      <c r="J5292" t="n">
        <v>0</v>
      </c>
      <c r="K5292">
        <f>E5292-F5292</f>
        <v/>
      </c>
      <c r="L5292" s="10">
        <f>IFERROR(K5292/E5292,0)</f>
        <v/>
      </c>
      <c r="M5292">
        <f>YEAR(A5292)</f>
        <v/>
      </c>
      <c r="N5292">
        <f>"Q"&amp;ROUNDUP(MONTH(A5292)/3,0)</f>
        <v/>
      </c>
      <c r="O5292">
        <f>TEXT(A5292,"mmm")</f>
        <v/>
      </c>
    </row>
    <row r="5293">
      <c r="A5293" s="13" t="n">
        <v>45962</v>
      </c>
      <c r="B5293" t="inlineStr">
        <is>
          <t>East</t>
        </is>
      </c>
      <c r="C5293" t="inlineStr">
        <is>
          <t>Unknown</t>
        </is>
      </c>
      <c r="D5293" t="inlineStr">
        <is>
          <t>Fashion</t>
        </is>
      </c>
      <c r="E5293" t="n">
        <v>1807.41</v>
      </c>
      <c r="F5293" t="n">
        <v>899.58</v>
      </c>
      <c r="G5293" t="n">
        <v>1902.53</v>
      </c>
      <c r="H5293" t="n">
        <v>1</v>
      </c>
      <c r="I5293" t="n">
        <v>1</v>
      </c>
      <c r="J5293" t="n">
        <v>0</v>
      </c>
      <c r="K5293">
        <f>E5293-F5293</f>
        <v/>
      </c>
      <c r="L5293" s="10">
        <f>IFERROR(K5293/E5293,0)</f>
        <v/>
      </c>
      <c r="M5293">
        <f>YEAR(A5293)</f>
        <v/>
      </c>
      <c r="N5293">
        <f>"Q"&amp;ROUNDUP(MONTH(A5293)/3,0)</f>
        <v/>
      </c>
      <c r="O5293">
        <f>TEXT(A5293,"mmm")</f>
        <v/>
      </c>
    </row>
    <row r="5294">
      <c r="A5294" s="13" t="n">
        <v>45962</v>
      </c>
      <c r="B5294" t="inlineStr">
        <is>
          <t>East</t>
        </is>
      </c>
      <c r="C5294" t="inlineStr">
        <is>
          <t>Unknown</t>
        </is>
      </c>
      <c r="D5294" t="inlineStr">
        <is>
          <t>Grocery</t>
        </is>
      </c>
      <c r="E5294" t="n">
        <v>639.55</v>
      </c>
      <c r="F5294" t="n">
        <v>533.58</v>
      </c>
      <c r="G5294" t="n">
        <v>710.61</v>
      </c>
      <c r="H5294" t="n">
        <v>3</v>
      </c>
      <c r="I5294" t="n">
        <v>1</v>
      </c>
      <c r="J5294" t="n">
        <v>0</v>
      </c>
      <c r="K5294">
        <f>E5294-F5294</f>
        <v/>
      </c>
      <c r="L5294" s="10">
        <f>IFERROR(K5294/E5294,0)</f>
        <v/>
      </c>
      <c r="M5294">
        <f>YEAR(A5294)</f>
        <v/>
      </c>
      <c r="N5294">
        <f>"Q"&amp;ROUNDUP(MONTH(A5294)/3,0)</f>
        <v/>
      </c>
      <c r="O5294">
        <f>TEXT(A5294,"mmm")</f>
        <v/>
      </c>
    </row>
    <row r="5295">
      <c r="A5295" s="13" t="n">
        <v>45962</v>
      </c>
      <c r="B5295" t="inlineStr">
        <is>
          <t>East</t>
        </is>
      </c>
      <c r="C5295" t="inlineStr">
        <is>
          <t>Website</t>
        </is>
      </c>
      <c r="D5295" t="inlineStr">
        <is>
          <t>Beauty</t>
        </is>
      </c>
      <c r="E5295" t="n">
        <v>23883.59</v>
      </c>
      <c r="F5295" t="n">
        <v>13547.23</v>
      </c>
      <c r="G5295" t="n">
        <v>27114.58</v>
      </c>
      <c r="H5295" t="n">
        <v>51</v>
      </c>
      <c r="I5295" t="n">
        <v>39</v>
      </c>
      <c r="J5295" t="n">
        <v>1</v>
      </c>
      <c r="K5295">
        <f>E5295-F5295</f>
        <v/>
      </c>
      <c r="L5295" s="10">
        <f>IFERROR(K5295/E5295,0)</f>
        <v/>
      </c>
      <c r="M5295">
        <f>YEAR(A5295)</f>
        <v/>
      </c>
      <c r="N5295">
        <f>"Q"&amp;ROUNDUP(MONTH(A5295)/3,0)</f>
        <v/>
      </c>
      <c r="O5295">
        <f>TEXT(A5295,"mmm")</f>
        <v/>
      </c>
    </row>
    <row r="5296">
      <c r="A5296" s="13" t="n">
        <v>45962</v>
      </c>
      <c r="B5296" t="inlineStr">
        <is>
          <t>East</t>
        </is>
      </c>
      <c r="C5296" t="inlineStr">
        <is>
          <t>Website</t>
        </is>
      </c>
      <c r="D5296" t="inlineStr">
        <is>
          <t>Books</t>
        </is>
      </c>
      <c r="E5296" t="n">
        <v>17052.27</v>
      </c>
      <c r="F5296" t="n">
        <v>13664.26</v>
      </c>
      <c r="G5296" t="n">
        <v>19943.6</v>
      </c>
      <c r="H5296" t="n">
        <v>41</v>
      </c>
      <c r="I5296" t="n">
        <v>32</v>
      </c>
      <c r="J5296" t="n">
        <v>0</v>
      </c>
      <c r="K5296">
        <f>E5296-F5296</f>
        <v/>
      </c>
      <c r="L5296" s="10">
        <f>IFERROR(K5296/E5296,0)</f>
        <v/>
      </c>
      <c r="M5296">
        <f>YEAR(A5296)</f>
        <v/>
      </c>
      <c r="N5296">
        <f>"Q"&amp;ROUNDUP(MONTH(A5296)/3,0)</f>
        <v/>
      </c>
      <c r="O5296">
        <f>TEXT(A5296,"mmm")</f>
        <v/>
      </c>
    </row>
    <row r="5297">
      <c r="A5297" s="13" t="n">
        <v>45962</v>
      </c>
      <c r="B5297" t="inlineStr">
        <is>
          <t>East</t>
        </is>
      </c>
      <c r="C5297" t="inlineStr">
        <is>
          <t>Website</t>
        </is>
      </c>
      <c r="D5297" t="inlineStr">
        <is>
          <t>Electronics</t>
        </is>
      </c>
      <c r="E5297" t="n">
        <v>865493.12</v>
      </c>
      <c r="F5297" t="n">
        <v>833790.79</v>
      </c>
      <c r="G5297" t="n">
        <v>983083.58</v>
      </c>
      <c r="H5297" t="n">
        <v>54</v>
      </c>
      <c r="I5297" t="n">
        <v>41</v>
      </c>
      <c r="J5297" t="n">
        <v>2</v>
      </c>
      <c r="K5297">
        <f>E5297-F5297</f>
        <v/>
      </c>
      <c r="L5297" s="10">
        <f>IFERROR(K5297/E5297,0)</f>
        <v/>
      </c>
      <c r="M5297">
        <f>YEAR(A5297)</f>
        <v/>
      </c>
      <c r="N5297">
        <f>"Q"&amp;ROUNDUP(MONTH(A5297)/3,0)</f>
        <v/>
      </c>
      <c r="O5297">
        <f>TEXT(A5297,"mmm")</f>
        <v/>
      </c>
    </row>
    <row r="5298">
      <c r="A5298" s="13" t="n">
        <v>45962</v>
      </c>
      <c r="B5298" t="inlineStr">
        <is>
          <t>East</t>
        </is>
      </c>
      <c r="C5298" t="inlineStr">
        <is>
          <t>Website</t>
        </is>
      </c>
      <c r="D5298" t="inlineStr">
        <is>
          <t>Fashion</t>
        </is>
      </c>
      <c r="E5298" t="n">
        <v>119091.97</v>
      </c>
      <c r="F5298" t="n">
        <v>67802.17</v>
      </c>
      <c r="G5298" t="n">
        <v>136043.69</v>
      </c>
      <c r="H5298" t="n">
        <v>70</v>
      </c>
      <c r="I5298" t="n">
        <v>62</v>
      </c>
      <c r="J5298" t="n">
        <v>9</v>
      </c>
      <c r="K5298">
        <f>E5298-F5298</f>
        <v/>
      </c>
      <c r="L5298" s="10">
        <f>IFERROR(K5298/E5298,0)</f>
        <v/>
      </c>
      <c r="M5298">
        <f>YEAR(A5298)</f>
        <v/>
      </c>
      <c r="N5298">
        <f>"Q"&amp;ROUNDUP(MONTH(A5298)/3,0)</f>
        <v/>
      </c>
      <c r="O5298">
        <f>TEXT(A5298,"mmm")</f>
        <v/>
      </c>
    </row>
    <row r="5299">
      <c r="A5299" s="13" t="n">
        <v>45962</v>
      </c>
      <c r="B5299" t="inlineStr">
        <is>
          <t>East</t>
        </is>
      </c>
      <c r="C5299" t="inlineStr">
        <is>
          <t>Website</t>
        </is>
      </c>
      <c r="D5299" t="inlineStr">
        <is>
          <t>Grocery</t>
        </is>
      </c>
      <c r="E5299" t="n">
        <v>58392.95</v>
      </c>
      <c r="F5299" t="n">
        <v>51880.91</v>
      </c>
      <c r="G5299" t="n">
        <v>66706.58</v>
      </c>
      <c r="H5299" t="n">
        <v>146</v>
      </c>
      <c r="I5299" t="n">
        <v>56</v>
      </c>
      <c r="J5299" t="n">
        <v>0</v>
      </c>
      <c r="K5299">
        <f>E5299-F5299</f>
        <v/>
      </c>
      <c r="L5299" s="10">
        <f>IFERROR(K5299/E5299,0)</f>
        <v/>
      </c>
      <c r="M5299">
        <f>YEAR(A5299)</f>
        <v/>
      </c>
      <c r="N5299">
        <f>"Q"&amp;ROUNDUP(MONTH(A5299)/3,0)</f>
        <v/>
      </c>
      <c r="O5299">
        <f>TEXT(A5299,"mmm")</f>
        <v/>
      </c>
    </row>
    <row r="5300">
      <c r="A5300" s="13" t="n">
        <v>45962</v>
      </c>
      <c r="B5300" t="inlineStr">
        <is>
          <t>East</t>
        </is>
      </c>
      <c r="C5300" t="inlineStr">
        <is>
          <t>Website</t>
        </is>
      </c>
      <c r="D5300" t="inlineStr">
        <is>
          <t>Home &amp; Kitchen</t>
        </is>
      </c>
      <c r="E5300" t="n">
        <v>97201.72</v>
      </c>
      <c r="F5300" t="n">
        <v>68839.02</v>
      </c>
      <c r="G5300" t="n">
        <v>109061.97</v>
      </c>
      <c r="H5300" t="n">
        <v>56</v>
      </c>
      <c r="I5300" t="n">
        <v>42</v>
      </c>
      <c r="J5300" t="n">
        <v>5</v>
      </c>
      <c r="K5300">
        <f>E5300-F5300</f>
        <v/>
      </c>
      <c r="L5300" s="10">
        <f>IFERROR(K5300/E5300,0)</f>
        <v/>
      </c>
      <c r="M5300">
        <f>YEAR(A5300)</f>
        <v/>
      </c>
      <c r="N5300">
        <f>"Q"&amp;ROUNDUP(MONTH(A5300)/3,0)</f>
        <v/>
      </c>
      <c r="O5300">
        <f>TEXT(A5300,"mmm")</f>
        <v/>
      </c>
    </row>
    <row r="5301">
      <c r="A5301" s="13" t="n">
        <v>45962</v>
      </c>
      <c r="B5301" t="inlineStr">
        <is>
          <t>East</t>
        </is>
      </c>
      <c r="C5301" t="inlineStr">
        <is>
          <t>Website</t>
        </is>
      </c>
      <c r="D5301" t="inlineStr">
        <is>
          <t>Sports</t>
        </is>
      </c>
      <c r="E5301" t="n">
        <v>41170.28</v>
      </c>
      <c r="F5301" t="n">
        <v>28013.9</v>
      </c>
      <c r="G5301" t="n">
        <v>45754.9</v>
      </c>
      <c r="H5301" t="n">
        <v>17</v>
      </c>
      <c r="I5301" t="n">
        <v>16</v>
      </c>
      <c r="J5301" t="n">
        <v>0</v>
      </c>
      <c r="K5301">
        <f>E5301-F5301</f>
        <v/>
      </c>
      <c r="L5301" s="10">
        <f>IFERROR(K5301/E5301,0)</f>
        <v/>
      </c>
      <c r="M5301">
        <f>YEAR(A5301)</f>
        <v/>
      </c>
      <c r="N5301">
        <f>"Q"&amp;ROUNDUP(MONTH(A5301)/3,0)</f>
        <v/>
      </c>
      <c r="O5301">
        <f>TEXT(A5301,"mmm")</f>
        <v/>
      </c>
    </row>
    <row r="5302">
      <c r="A5302" s="13" t="n">
        <v>45962</v>
      </c>
      <c r="B5302" t="inlineStr">
        <is>
          <t>North</t>
        </is>
      </c>
      <c r="C5302" t="inlineStr">
        <is>
          <t>Marketplace</t>
        </is>
      </c>
      <c r="D5302" t="inlineStr">
        <is>
          <t>Beauty</t>
        </is>
      </c>
      <c r="E5302" t="n">
        <v>20423.93</v>
      </c>
      <c r="F5302" t="n">
        <v>12113.61</v>
      </c>
      <c r="G5302" t="n">
        <v>23824.39</v>
      </c>
      <c r="H5302" t="n">
        <v>43</v>
      </c>
      <c r="I5302" t="n">
        <v>35</v>
      </c>
      <c r="J5302" t="n">
        <v>3</v>
      </c>
      <c r="K5302">
        <f>E5302-F5302</f>
        <v/>
      </c>
      <c r="L5302" s="10">
        <f>IFERROR(K5302/E5302,0)</f>
        <v/>
      </c>
      <c r="M5302">
        <f>YEAR(A5302)</f>
        <v/>
      </c>
      <c r="N5302">
        <f>"Q"&amp;ROUNDUP(MONTH(A5302)/3,0)</f>
        <v/>
      </c>
      <c r="O5302">
        <f>TEXT(A5302,"mmm")</f>
        <v/>
      </c>
    </row>
    <row r="5303">
      <c r="A5303" s="13" t="n">
        <v>45962</v>
      </c>
      <c r="B5303" t="inlineStr">
        <is>
          <t>North</t>
        </is>
      </c>
      <c r="C5303" t="inlineStr">
        <is>
          <t>Marketplace</t>
        </is>
      </c>
      <c r="D5303" t="inlineStr">
        <is>
          <t>Books</t>
        </is>
      </c>
      <c r="E5303" t="n">
        <v>16686.39</v>
      </c>
      <c r="F5303" t="n">
        <v>13303.31</v>
      </c>
      <c r="G5303" t="n">
        <v>19781.38</v>
      </c>
      <c r="H5303" t="n">
        <v>41</v>
      </c>
      <c r="I5303" t="n">
        <v>34</v>
      </c>
      <c r="J5303" t="n">
        <v>3</v>
      </c>
      <c r="K5303">
        <f>E5303-F5303</f>
        <v/>
      </c>
      <c r="L5303" s="10">
        <f>IFERROR(K5303/E5303,0)</f>
        <v/>
      </c>
      <c r="M5303">
        <f>YEAR(A5303)</f>
        <v/>
      </c>
      <c r="N5303">
        <f>"Q"&amp;ROUNDUP(MONTH(A5303)/3,0)</f>
        <v/>
      </c>
      <c r="O5303">
        <f>TEXT(A5303,"mmm")</f>
        <v/>
      </c>
    </row>
    <row r="5304">
      <c r="A5304" s="13" t="n">
        <v>45962</v>
      </c>
      <c r="B5304" t="inlineStr">
        <is>
          <t>North</t>
        </is>
      </c>
      <c r="C5304" t="inlineStr">
        <is>
          <t>Marketplace</t>
        </is>
      </c>
      <c r="D5304" t="inlineStr">
        <is>
          <t>Electronics</t>
        </is>
      </c>
      <c r="E5304" t="n">
        <v>581698.52</v>
      </c>
      <c r="F5304" t="n">
        <v>589662.6</v>
      </c>
      <c r="G5304" t="n">
        <v>705695.35</v>
      </c>
      <c r="H5304" t="n">
        <v>65</v>
      </c>
      <c r="I5304" t="n">
        <v>51</v>
      </c>
      <c r="J5304" t="n">
        <v>7</v>
      </c>
      <c r="K5304">
        <f>E5304-F5304</f>
        <v/>
      </c>
      <c r="L5304" s="10">
        <f>IFERROR(K5304/E5304,0)</f>
        <v/>
      </c>
      <c r="M5304">
        <f>YEAR(A5304)</f>
        <v/>
      </c>
      <c r="N5304">
        <f>"Q"&amp;ROUNDUP(MONTH(A5304)/3,0)</f>
        <v/>
      </c>
      <c r="O5304">
        <f>TEXT(A5304,"mmm")</f>
        <v/>
      </c>
    </row>
    <row r="5305">
      <c r="A5305" s="13" t="n">
        <v>45962</v>
      </c>
      <c r="B5305" t="inlineStr">
        <is>
          <t>North</t>
        </is>
      </c>
      <c r="C5305" t="inlineStr">
        <is>
          <t>Marketplace</t>
        </is>
      </c>
      <c r="D5305" t="inlineStr">
        <is>
          <t>Fashion</t>
        </is>
      </c>
      <c r="E5305" t="n">
        <v>132012.36</v>
      </c>
      <c r="F5305" t="n">
        <v>76772.64</v>
      </c>
      <c r="G5305" t="n">
        <v>157705.93</v>
      </c>
      <c r="H5305" t="n">
        <v>102</v>
      </c>
      <c r="I5305" t="n">
        <v>80</v>
      </c>
      <c r="J5305" t="n">
        <v>18</v>
      </c>
      <c r="K5305">
        <f>E5305-F5305</f>
        <v/>
      </c>
      <c r="L5305" s="10">
        <f>IFERROR(K5305/E5305,0)</f>
        <v/>
      </c>
      <c r="M5305">
        <f>YEAR(A5305)</f>
        <v/>
      </c>
      <c r="N5305">
        <f>"Q"&amp;ROUNDUP(MONTH(A5305)/3,0)</f>
        <v/>
      </c>
      <c r="O5305">
        <f>TEXT(A5305,"mmm")</f>
        <v/>
      </c>
    </row>
    <row r="5306">
      <c r="A5306" s="13" t="n">
        <v>45962</v>
      </c>
      <c r="B5306" t="inlineStr">
        <is>
          <t>North</t>
        </is>
      </c>
      <c r="C5306" t="inlineStr">
        <is>
          <t>Marketplace</t>
        </is>
      </c>
      <c r="D5306" t="inlineStr">
        <is>
          <t>Grocery</t>
        </is>
      </c>
      <c r="E5306" t="n">
        <v>44763.86</v>
      </c>
      <c r="F5306" t="n">
        <v>42281.7</v>
      </c>
      <c r="G5306" t="n">
        <v>53755.41</v>
      </c>
      <c r="H5306" t="n">
        <v>110</v>
      </c>
      <c r="I5306" t="n">
        <v>39</v>
      </c>
      <c r="J5306" t="n">
        <v>3</v>
      </c>
      <c r="K5306">
        <f>E5306-F5306</f>
        <v/>
      </c>
      <c r="L5306" s="10">
        <f>IFERROR(K5306/E5306,0)</f>
        <v/>
      </c>
      <c r="M5306">
        <f>YEAR(A5306)</f>
        <v/>
      </c>
      <c r="N5306">
        <f>"Q"&amp;ROUNDUP(MONTH(A5306)/3,0)</f>
        <v/>
      </c>
      <c r="O5306">
        <f>TEXT(A5306,"mmm")</f>
        <v/>
      </c>
    </row>
    <row r="5307">
      <c r="A5307" s="13" t="n">
        <v>45962</v>
      </c>
      <c r="B5307" t="inlineStr">
        <is>
          <t>North</t>
        </is>
      </c>
      <c r="C5307" t="inlineStr">
        <is>
          <t>Marketplace</t>
        </is>
      </c>
      <c r="D5307" t="inlineStr">
        <is>
          <t>Home &amp; Kitchen</t>
        </is>
      </c>
      <c r="E5307" t="n">
        <v>80764.42</v>
      </c>
      <c r="F5307" t="n">
        <v>59645.79</v>
      </c>
      <c r="G5307" t="n">
        <v>94453.92</v>
      </c>
      <c r="H5307" t="n">
        <v>42</v>
      </c>
      <c r="I5307" t="n">
        <v>34</v>
      </c>
      <c r="J5307" t="n">
        <v>3</v>
      </c>
      <c r="K5307">
        <f>E5307-F5307</f>
        <v/>
      </c>
      <c r="L5307" s="10">
        <f>IFERROR(K5307/E5307,0)</f>
        <v/>
      </c>
      <c r="M5307">
        <f>YEAR(A5307)</f>
        <v/>
      </c>
      <c r="N5307">
        <f>"Q"&amp;ROUNDUP(MONTH(A5307)/3,0)</f>
        <v/>
      </c>
      <c r="O5307">
        <f>TEXT(A5307,"mmm")</f>
        <v/>
      </c>
    </row>
    <row r="5308">
      <c r="A5308" s="13" t="n">
        <v>45962</v>
      </c>
      <c r="B5308" t="inlineStr">
        <is>
          <t>North</t>
        </is>
      </c>
      <c r="C5308" t="inlineStr">
        <is>
          <t>Marketplace</t>
        </is>
      </c>
      <c r="D5308" t="inlineStr">
        <is>
          <t>Sports</t>
        </is>
      </c>
      <c r="E5308" t="n">
        <v>20895.85</v>
      </c>
      <c r="F5308" t="n">
        <v>15543.43</v>
      </c>
      <c r="G5308" t="n">
        <v>24988.19</v>
      </c>
      <c r="H5308" t="n">
        <v>17</v>
      </c>
      <c r="I5308" t="n">
        <v>13</v>
      </c>
      <c r="J5308" t="n">
        <v>0</v>
      </c>
      <c r="K5308">
        <f>E5308-F5308</f>
        <v/>
      </c>
      <c r="L5308" s="10">
        <f>IFERROR(K5308/E5308,0)</f>
        <v/>
      </c>
      <c r="M5308">
        <f>YEAR(A5308)</f>
        <v/>
      </c>
      <c r="N5308">
        <f>"Q"&amp;ROUNDUP(MONTH(A5308)/3,0)</f>
        <v/>
      </c>
      <c r="O5308">
        <f>TEXT(A5308,"mmm")</f>
        <v/>
      </c>
    </row>
    <row r="5309">
      <c r="A5309" s="13" t="n">
        <v>45962</v>
      </c>
      <c r="B5309" t="inlineStr">
        <is>
          <t>North</t>
        </is>
      </c>
      <c r="C5309" t="inlineStr">
        <is>
          <t>Marketplace</t>
        </is>
      </c>
      <c r="D5309" t="inlineStr">
        <is>
          <t>Unknown</t>
        </is>
      </c>
      <c r="E5309" t="n">
        <v>779.08</v>
      </c>
      <c r="F5309" t="n">
        <v>514.8200000000001</v>
      </c>
      <c r="G5309" t="n">
        <v>1112.97</v>
      </c>
      <c r="H5309" t="n">
        <v>1</v>
      </c>
      <c r="I5309" t="n">
        <v>1</v>
      </c>
      <c r="J5309" t="n">
        <v>0</v>
      </c>
      <c r="K5309">
        <f>E5309-F5309</f>
        <v/>
      </c>
      <c r="L5309" s="10">
        <f>IFERROR(K5309/E5309,0)</f>
        <v/>
      </c>
      <c r="M5309">
        <f>YEAR(A5309)</f>
        <v/>
      </c>
      <c r="N5309">
        <f>"Q"&amp;ROUNDUP(MONTH(A5309)/3,0)</f>
        <v/>
      </c>
      <c r="O5309">
        <f>TEXT(A5309,"mmm")</f>
        <v/>
      </c>
    </row>
    <row r="5310">
      <c r="A5310" s="13" t="n">
        <v>45962</v>
      </c>
      <c r="B5310" t="inlineStr">
        <is>
          <t>North</t>
        </is>
      </c>
      <c r="C5310" t="inlineStr">
        <is>
          <t>Mobile App</t>
        </is>
      </c>
      <c r="D5310" t="inlineStr">
        <is>
          <t>Beauty</t>
        </is>
      </c>
      <c r="E5310" t="n">
        <v>39011.62</v>
      </c>
      <c r="F5310" t="n">
        <v>23504.5</v>
      </c>
      <c r="G5310" t="n">
        <v>45010.73</v>
      </c>
      <c r="H5310" t="n">
        <v>55</v>
      </c>
      <c r="I5310" t="n">
        <v>47</v>
      </c>
      <c r="J5310" t="n">
        <v>1</v>
      </c>
      <c r="K5310">
        <f>E5310-F5310</f>
        <v/>
      </c>
      <c r="L5310" s="10">
        <f>IFERROR(K5310/E5310,0)</f>
        <v/>
      </c>
      <c r="M5310">
        <f>YEAR(A5310)</f>
        <v/>
      </c>
      <c r="N5310">
        <f>"Q"&amp;ROUNDUP(MONTH(A5310)/3,0)</f>
        <v/>
      </c>
      <c r="O5310">
        <f>TEXT(A5310,"mmm")</f>
        <v/>
      </c>
    </row>
    <row r="5311">
      <c r="A5311" s="13" t="n">
        <v>45962</v>
      </c>
      <c r="B5311" t="inlineStr">
        <is>
          <t>North</t>
        </is>
      </c>
      <c r="C5311" t="inlineStr">
        <is>
          <t>Mobile App</t>
        </is>
      </c>
      <c r="D5311" t="inlineStr">
        <is>
          <t>Books</t>
        </is>
      </c>
      <c r="E5311" t="n">
        <v>12065.97</v>
      </c>
      <c r="F5311" t="n">
        <v>9433.91</v>
      </c>
      <c r="G5311" t="n">
        <v>13910.44</v>
      </c>
      <c r="H5311" t="n">
        <v>29</v>
      </c>
      <c r="I5311" t="n">
        <v>26</v>
      </c>
      <c r="J5311" t="n">
        <v>0</v>
      </c>
      <c r="K5311">
        <f>E5311-F5311</f>
        <v/>
      </c>
      <c r="L5311" s="10">
        <f>IFERROR(K5311/E5311,0)</f>
        <v/>
      </c>
      <c r="M5311">
        <f>YEAR(A5311)</f>
        <v/>
      </c>
      <c r="N5311">
        <f>"Q"&amp;ROUNDUP(MONTH(A5311)/3,0)</f>
        <v/>
      </c>
      <c r="O5311">
        <f>TEXT(A5311,"mmm")</f>
        <v/>
      </c>
    </row>
    <row r="5312">
      <c r="A5312" s="13" t="n">
        <v>45962</v>
      </c>
      <c r="B5312" t="inlineStr">
        <is>
          <t>North</t>
        </is>
      </c>
      <c r="C5312" t="inlineStr">
        <is>
          <t>Mobile App</t>
        </is>
      </c>
      <c r="D5312" t="inlineStr">
        <is>
          <t>Electronics</t>
        </is>
      </c>
      <c r="E5312" t="n">
        <v>478826.13</v>
      </c>
      <c r="F5312" t="n">
        <v>457752.44</v>
      </c>
      <c r="G5312" t="n">
        <v>551287.1800000001</v>
      </c>
      <c r="H5312" t="n">
        <v>54</v>
      </c>
      <c r="I5312" t="n">
        <v>49</v>
      </c>
      <c r="J5312" t="n">
        <v>3</v>
      </c>
      <c r="K5312">
        <f>E5312-F5312</f>
        <v/>
      </c>
      <c r="L5312" s="10">
        <f>IFERROR(K5312/E5312,0)</f>
        <v/>
      </c>
      <c r="M5312">
        <f>YEAR(A5312)</f>
        <v/>
      </c>
      <c r="N5312">
        <f>"Q"&amp;ROUNDUP(MONTH(A5312)/3,0)</f>
        <v/>
      </c>
      <c r="O5312">
        <f>TEXT(A5312,"mmm")</f>
        <v/>
      </c>
    </row>
    <row r="5313">
      <c r="A5313" s="13" t="n">
        <v>45962</v>
      </c>
      <c r="B5313" t="inlineStr">
        <is>
          <t>North</t>
        </is>
      </c>
      <c r="C5313" t="inlineStr">
        <is>
          <t>Mobile App</t>
        </is>
      </c>
      <c r="D5313" t="inlineStr">
        <is>
          <t>Fashion</t>
        </is>
      </c>
      <c r="E5313" t="n">
        <v>233023.13</v>
      </c>
      <c r="F5313" t="n">
        <v>136989.19</v>
      </c>
      <c r="G5313" t="n">
        <v>266967.02</v>
      </c>
      <c r="H5313" t="n">
        <v>164</v>
      </c>
      <c r="I5313" t="n">
        <v>126</v>
      </c>
      <c r="J5313" t="n">
        <v>26</v>
      </c>
      <c r="K5313">
        <f>E5313-F5313</f>
        <v/>
      </c>
      <c r="L5313" s="10">
        <f>IFERROR(K5313/E5313,0)</f>
        <v/>
      </c>
      <c r="M5313">
        <f>YEAR(A5313)</f>
        <v/>
      </c>
      <c r="N5313">
        <f>"Q"&amp;ROUNDUP(MONTH(A5313)/3,0)</f>
        <v/>
      </c>
      <c r="O5313">
        <f>TEXT(A5313,"mmm")</f>
        <v/>
      </c>
    </row>
    <row r="5314">
      <c r="A5314" s="13" t="n">
        <v>45962</v>
      </c>
      <c r="B5314" t="inlineStr">
        <is>
          <t>North</t>
        </is>
      </c>
      <c r="C5314" t="inlineStr">
        <is>
          <t>Mobile App</t>
        </is>
      </c>
      <c r="D5314" t="inlineStr">
        <is>
          <t>Grocery</t>
        </is>
      </c>
      <c r="E5314" t="n">
        <v>53286.81</v>
      </c>
      <c r="F5314" t="n">
        <v>47756.13</v>
      </c>
      <c r="G5314" t="n">
        <v>60829.11</v>
      </c>
      <c r="H5314" t="n">
        <v>140</v>
      </c>
      <c r="I5314" t="n">
        <v>52</v>
      </c>
      <c r="J5314" t="n">
        <v>0</v>
      </c>
      <c r="K5314">
        <f>E5314-F5314</f>
        <v/>
      </c>
      <c r="L5314" s="10">
        <f>IFERROR(K5314/E5314,0)</f>
        <v/>
      </c>
      <c r="M5314">
        <f>YEAR(A5314)</f>
        <v/>
      </c>
      <c r="N5314">
        <f>"Q"&amp;ROUNDUP(MONTH(A5314)/3,0)</f>
        <v/>
      </c>
      <c r="O5314">
        <f>TEXT(A5314,"mmm")</f>
        <v/>
      </c>
    </row>
    <row r="5315">
      <c r="A5315" s="13" t="n">
        <v>45962</v>
      </c>
      <c r="B5315" t="inlineStr">
        <is>
          <t>North</t>
        </is>
      </c>
      <c r="C5315" t="inlineStr">
        <is>
          <t>Mobile App</t>
        </is>
      </c>
      <c r="D5315" t="inlineStr">
        <is>
          <t>Home &amp; Kitchen</t>
        </is>
      </c>
      <c r="E5315" t="n">
        <v>192745.26</v>
      </c>
      <c r="F5315" t="n">
        <v>142500.11</v>
      </c>
      <c r="G5315" t="n">
        <v>224677.4</v>
      </c>
      <c r="H5315" t="n">
        <v>83</v>
      </c>
      <c r="I5315" t="n">
        <v>67</v>
      </c>
      <c r="J5315" t="n">
        <v>6</v>
      </c>
      <c r="K5315">
        <f>E5315-F5315</f>
        <v/>
      </c>
      <c r="L5315" s="10">
        <f>IFERROR(K5315/E5315,0)</f>
        <v/>
      </c>
      <c r="M5315">
        <f>YEAR(A5315)</f>
        <v/>
      </c>
      <c r="N5315">
        <f>"Q"&amp;ROUNDUP(MONTH(A5315)/3,0)</f>
        <v/>
      </c>
      <c r="O5315">
        <f>TEXT(A5315,"mmm")</f>
        <v/>
      </c>
    </row>
    <row r="5316">
      <c r="A5316" s="13" t="n">
        <v>45962</v>
      </c>
      <c r="B5316" t="inlineStr">
        <is>
          <t>North</t>
        </is>
      </c>
      <c r="C5316" t="inlineStr">
        <is>
          <t>Mobile App</t>
        </is>
      </c>
      <c r="D5316" t="inlineStr">
        <is>
          <t>Sports</t>
        </is>
      </c>
      <c r="E5316" t="n">
        <v>83693.00999999999</v>
      </c>
      <c r="F5316" t="n">
        <v>57231.2</v>
      </c>
      <c r="G5316" t="n">
        <v>95549.64999999999</v>
      </c>
      <c r="H5316" t="n">
        <v>29</v>
      </c>
      <c r="I5316" t="n">
        <v>22</v>
      </c>
      <c r="J5316" t="n">
        <v>1</v>
      </c>
      <c r="K5316">
        <f>E5316-F5316</f>
        <v/>
      </c>
      <c r="L5316" s="10">
        <f>IFERROR(K5316/E5316,0)</f>
        <v/>
      </c>
      <c r="M5316">
        <f>YEAR(A5316)</f>
        <v/>
      </c>
      <c r="N5316">
        <f>"Q"&amp;ROUNDUP(MONTH(A5316)/3,0)</f>
        <v/>
      </c>
      <c r="O5316">
        <f>TEXT(A5316,"mmm")</f>
        <v/>
      </c>
    </row>
    <row r="5317">
      <c r="A5317" s="13" t="n">
        <v>45962</v>
      </c>
      <c r="B5317" t="inlineStr">
        <is>
          <t>North</t>
        </is>
      </c>
      <c r="C5317" t="inlineStr">
        <is>
          <t>Retail Store</t>
        </is>
      </c>
      <c r="D5317" t="inlineStr">
        <is>
          <t>Beauty</t>
        </is>
      </c>
      <c r="E5317" t="n">
        <v>6142.89</v>
      </c>
      <c r="F5317" t="n">
        <v>3251.41</v>
      </c>
      <c r="G5317" t="n">
        <v>6616.14</v>
      </c>
      <c r="H5317" t="n">
        <v>13</v>
      </c>
      <c r="I5317" t="n">
        <v>13</v>
      </c>
      <c r="J5317" t="n">
        <v>0</v>
      </c>
      <c r="K5317">
        <f>E5317-F5317</f>
        <v/>
      </c>
      <c r="L5317" s="10">
        <f>IFERROR(K5317/E5317,0)</f>
        <v/>
      </c>
      <c r="M5317">
        <f>YEAR(A5317)</f>
        <v/>
      </c>
      <c r="N5317">
        <f>"Q"&amp;ROUNDUP(MONTH(A5317)/3,0)</f>
        <v/>
      </c>
      <c r="O5317">
        <f>TEXT(A5317,"mmm")</f>
        <v/>
      </c>
    </row>
    <row r="5318">
      <c r="A5318" s="13" t="n">
        <v>45962</v>
      </c>
      <c r="B5318" t="inlineStr">
        <is>
          <t>North</t>
        </is>
      </c>
      <c r="C5318" t="inlineStr">
        <is>
          <t>Retail Store</t>
        </is>
      </c>
      <c r="D5318" t="inlineStr">
        <is>
          <t>Books</t>
        </is>
      </c>
      <c r="E5318" t="n">
        <v>6817.44</v>
      </c>
      <c r="F5318" t="n">
        <v>5120.58</v>
      </c>
      <c r="G5318" t="n">
        <v>7740.99</v>
      </c>
      <c r="H5318" t="n">
        <v>13</v>
      </c>
      <c r="I5318" t="n">
        <v>10</v>
      </c>
      <c r="J5318" t="n">
        <v>0</v>
      </c>
      <c r="K5318">
        <f>E5318-F5318</f>
        <v/>
      </c>
      <c r="L5318" s="10">
        <f>IFERROR(K5318/E5318,0)</f>
        <v/>
      </c>
      <c r="M5318">
        <f>YEAR(A5318)</f>
        <v/>
      </c>
      <c r="N5318">
        <f>"Q"&amp;ROUNDUP(MONTH(A5318)/3,0)</f>
        <v/>
      </c>
      <c r="O5318">
        <f>TEXT(A5318,"mmm")</f>
        <v/>
      </c>
    </row>
    <row r="5319">
      <c r="A5319" s="13" t="n">
        <v>45962</v>
      </c>
      <c r="B5319" t="inlineStr">
        <is>
          <t>North</t>
        </is>
      </c>
      <c r="C5319" t="inlineStr">
        <is>
          <t>Retail Store</t>
        </is>
      </c>
      <c r="D5319" t="inlineStr">
        <is>
          <t>Electronics</t>
        </is>
      </c>
      <c r="E5319" t="n">
        <v>242981.48</v>
      </c>
      <c r="F5319" t="n">
        <v>221172.91</v>
      </c>
      <c r="G5319" t="n">
        <v>264856.77</v>
      </c>
      <c r="H5319" t="n">
        <v>25</v>
      </c>
      <c r="I5319" t="n">
        <v>20</v>
      </c>
      <c r="J5319" t="n">
        <v>2</v>
      </c>
      <c r="K5319">
        <f>E5319-F5319</f>
        <v/>
      </c>
      <c r="L5319" s="10">
        <f>IFERROR(K5319/E5319,0)</f>
        <v/>
      </c>
      <c r="M5319">
        <f>YEAR(A5319)</f>
        <v/>
      </c>
      <c r="N5319">
        <f>"Q"&amp;ROUNDUP(MONTH(A5319)/3,0)</f>
        <v/>
      </c>
      <c r="O5319">
        <f>TEXT(A5319,"mmm")</f>
        <v/>
      </c>
    </row>
    <row r="5320">
      <c r="A5320" s="13" t="n">
        <v>45962</v>
      </c>
      <c r="B5320" t="inlineStr">
        <is>
          <t>North</t>
        </is>
      </c>
      <c r="C5320" t="inlineStr">
        <is>
          <t>Retail Store</t>
        </is>
      </c>
      <c r="D5320" t="inlineStr">
        <is>
          <t>Fashion</t>
        </is>
      </c>
      <c r="E5320" t="n">
        <v>56090.42</v>
      </c>
      <c r="F5320" t="n">
        <v>30833.22</v>
      </c>
      <c r="G5320" t="n">
        <v>62158.45</v>
      </c>
      <c r="H5320" t="n">
        <v>41</v>
      </c>
      <c r="I5320" t="n">
        <v>31</v>
      </c>
      <c r="J5320" t="n">
        <v>3</v>
      </c>
      <c r="K5320">
        <f>E5320-F5320</f>
        <v/>
      </c>
      <c r="L5320" s="10">
        <f>IFERROR(K5320/E5320,0)</f>
        <v/>
      </c>
      <c r="M5320">
        <f>YEAR(A5320)</f>
        <v/>
      </c>
      <c r="N5320">
        <f>"Q"&amp;ROUNDUP(MONTH(A5320)/3,0)</f>
        <v/>
      </c>
      <c r="O5320">
        <f>TEXT(A5320,"mmm")</f>
        <v/>
      </c>
    </row>
    <row r="5321">
      <c r="A5321" s="13" t="n">
        <v>45962</v>
      </c>
      <c r="B5321" t="inlineStr">
        <is>
          <t>North</t>
        </is>
      </c>
      <c r="C5321" t="inlineStr">
        <is>
          <t>Retail Store</t>
        </is>
      </c>
      <c r="D5321" t="inlineStr">
        <is>
          <t>Grocery</t>
        </is>
      </c>
      <c r="E5321" t="n">
        <v>30373</v>
      </c>
      <c r="F5321" t="n">
        <v>25923.33</v>
      </c>
      <c r="G5321" t="n">
        <v>33456.99</v>
      </c>
      <c r="H5321" t="n">
        <v>67</v>
      </c>
      <c r="I5321" t="n">
        <v>25</v>
      </c>
      <c r="J5321" t="n">
        <v>0</v>
      </c>
      <c r="K5321">
        <f>E5321-F5321</f>
        <v/>
      </c>
      <c r="L5321" s="10">
        <f>IFERROR(K5321/E5321,0)</f>
        <v/>
      </c>
      <c r="M5321">
        <f>YEAR(A5321)</f>
        <v/>
      </c>
      <c r="N5321">
        <f>"Q"&amp;ROUNDUP(MONTH(A5321)/3,0)</f>
        <v/>
      </c>
      <c r="O5321">
        <f>TEXT(A5321,"mmm")</f>
        <v/>
      </c>
    </row>
    <row r="5322">
      <c r="A5322" s="13" t="n">
        <v>45962</v>
      </c>
      <c r="B5322" t="inlineStr">
        <is>
          <t>North</t>
        </is>
      </c>
      <c r="C5322" t="inlineStr">
        <is>
          <t>Retail Store</t>
        </is>
      </c>
      <c r="D5322" t="inlineStr">
        <is>
          <t>Home &amp; Kitchen</t>
        </is>
      </c>
      <c r="E5322" t="n">
        <v>48124.97</v>
      </c>
      <c r="F5322" t="n">
        <v>34367.36</v>
      </c>
      <c r="G5322" t="n">
        <v>54528.84</v>
      </c>
      <c r="H5322" t="n">
        <v>25</v>
      </c>
      <c r="I5322" t="n">
        <v>19</v>
      </c>
      <c r="J5322" t="n">
        <v>0</v>
      </c>
      <c r="K5322">
        <f>E5322-F5322</f>
        <v/>
      </c>
      <c r="L5322" s="10">
        <f>IFERROR(K5322/E5322,0)</f>
        <v/>
      </c>
      <c r="M5322">
        <f>YEAR(A5322)</f>
        <v/>
      </c>
      <c r="N5322">
        <f>"Q"&amp;ROUNDUP(MONTH(A5322)/3,0)</f>
        <v/>
      </c>
      <c r="O5322">
        <f>TEXT(A5322,"mmm")</f>
        <v/>
      </c>
    </row>
    <row r="5323">
      <c r="A5323" s="13" t="n">
        <v>45962</v>
      </c>
      <c r="B5323" t="inlineStr">
        <is>
          <t>North</t>
        </is>
      </c>
      <c r="C5323" t="inlineStr">
        <is>
          <t>Retail Store</t>
        </is>
      </c>
      <c r="D5323" t="inlineStr">
        <is>
          <t>Sports</t>
        </is>
      </c>
      <c r="E5323" t="n">
        <v>24430.41</v>
      </c>
      <c r="F5323" t="n">
        <v>15921.28</v>
      </c>
      <c r="G5323" t="n">
        <v>25419.75</v>
      </c>
      <c r="H5323" t="n">
        <v>8</v>
      </c>
      <c r="I5323" t="n">
        <v>5</v>
      </c>
      <c r="J5323" t="n">
        <v>1</v>
      </c>
      <c r="K5323">
        <f>E5323-F5323</f>
        <v/>
      </c>
      <c r="L5323" s="10">
        <f>IFERROR(K5323/E5323,0)</f>
        <v/>
      </c>
      <c r="M5323">
        <f>YEAR(A5323)</f>
        <v/>
      </c>
      <c r="N5323">
        <f>"Q"&amp;ROUNDUP(MONTH(A5323)/3,0)</f>
        <v/>
      </c>
      <c r="O5323">
        <f>TEXT(A5323,"mmm")</f>
        <v/>
      </c>
    </row>
    <row r="5324">
      <c r="A5324" s="13" t="n">
        <v>45962</v>
      </c>
      <c r="B5324" t="inlineStr">
        <is>
          <t>North</t>
        </is>
      </c>
      <c r="C5324" t="inlineStr">
        <is>
          <t>Unknown</t>
        </is>
      </c>
      <c r="D5324" t="inlineStr">
        <is>
          <t>Beauty</t>
        </is>
      </c>
      <c r="E5324" t="n">
        <v>747.28</v>
      </c>
      <c r="F5324" t="n">
        <v>449.97</v>
      </c>
      <c r="G5324" t="n">
        <v>883.67</v>
      </c>
      <c r="H5324" t="n">
        <v>3</v>
      </c>
      <c r="I5324" t="n">
        <v>3</v>
      </c>
      <c r="J5324" t="n">
        <v>0</v>
      </c>
      <c r="K5324">
        <f>E5324-F5324</f>
        <v/>
      </c>
      <c r="L5324" s="10">
        <f>IFERROR(K5324/E5324,0)</f>
        <v/>
      </c>
      <c r="M5324">
        <f>YEAR(A5324)</f>
        <v/>
      </c>
      <c r="N5324">
        <f>"Q"&amp;ROUNDUP(MONTH(A5324)/3,0)</f>
        <v/>
      </c>
      <c r="O5324">
        <f>TEXT(A5324,"mmm")</f>
        <v/>
      </c>
    </row>
    <row r="5325">
      <c r="A5325" s="13" t="n">
        <v>45962</v>
      </c>
      <c r="B5325" t="inlineStr">
        <is>
          <t>North</t>
        </is>
      </c>
      <c r="C5325" t="inlineStr">
        <is>
          <t>Unknown</t>
        </is>
      </c>
      <c r="D5325" t="inlineStr">
        <is>
          <t>Home &amp; Kitchen</t>
        </is>
      </c>
      <c r="E5325" t="n">
        <v>2675.07</v>
      </c>
      <c r="F5325" t="n">
        <v>2003.02</v>
      </c>
      <c r="G5325" t="n">
        <v>3210.18</v>
      </c>
      <c r="H5325" t="n">
        <v>2</v>
      </c>
      <c r="I5325" t="n">
        <v>2</v>
      </c>
      <c r="J5325" t="n">
        <v>0</v>
      </c>
      <c r="K5325">
        <f>E5325-F5325</f>
        <v/>
      </c>
      <c r="L5325" s="10">
        <f>IFERROR(K5325/E5325,0)</f>
        <v/>
      </c>
      <c r="M5325">
        <f>YEAR(A5325)</f>
        <v/>
      </c>
      <c r="N5325">
        <f>"Q"&amp;ROUNDUP(MONTH(A5325)/3,0)</f>
        <v/>
      </c>
      <c r="O5325">
        <f>TEXT(A5325,"mmm")</f>
        <v/>
      </c>
    </row>
    <row r="5326">
      <c r="A5326" s="13" t="n">
        <v>45962</v>
      </c>
      <c r="B5326" t="inlineStr">
        <is>
          <t>North</t>
        </is>
      </c>
      <c r="C5326" t="inlineStr">
        <is>
          <t>Website</t>
        </is>
      </c>
      <c r="D5326" t="inlineStr">
        <is>
          <t>Beauty</t>
        </is>
      </c>
      <c r="E5326" t="n">
        <v>22831.82</v>
      </c>
      <c r="F5326" t="n">
        <v>13309.46</v>
      </c>
      <c r="G5326" t="n">
        <v>25809.11</v>
      </c>
      <c r="H5326" t="n">
        <v>38</v>
      </c>
      <c r="I5326" t="n">
        <v>28</v>
      </c>
      <c r="J5326" t="n">
        <v>0</v>
      </c>
      <c r="K5326">
        <f>E5326-F5326</f>
        <v/>
      </c>
      <c r="L5326" s="10">
        <f>IFERROR(K5326/E5326,0)</f>
        <v/>
      </c>
      <c r="M5326">
        <f>YEAR(A5326)</f>
        <v/>
      </c>
      <c r="N5326">
        <f>"Q"&amp;ROUNDUP(MONTH(A5326)/3,0)</f>
        <v/>
      </c>
      <c r="O5326">
        <f>TEXT(A5326,"mmm")</f>
        <v/>
      </c>
    </row>
    <row r="5327">
      <c r="A5327" s="13" t="n">
        <v>45962</v>
      </c>
      <c r="B5327" t="inlineStr">
        <is>
          <t>North</t>
        </is>
      </c>
      <c r="C5327" t="inlineStr">
        <is>
          <t>Website</t>
        </is>
      </c>
      <c r="D5327" t="inlineStr">
        <is>
          <t>Books</t>
        </is>
      </c>
      <c r="E5327" t="n">
        <v>17111.36</v>
      </c>
      <c r="F5327" t="n">
        <v>13111.11</v>
      </c>
      <c r="G5327" t="n">
        <v>19502.34</v>
      </c>
      <c r="H5327" t="n">
        <v>39</v>
      </c>
      <c r="I5327" t="n">
        <v>30</v>
      </c>
      <c r="J5327" t="n">
        <v>0</v>
      </c>
      <c r="K5327">
        <f>E5327-F5327</f>
        <v/>
      </c>
      <c r="L5327" s="10">
        <f>IFERROR(K5327/E5327,0)</f>
        <v/>
      </c>
      <c r="M5327">
        <f>YEAR(A5327)</f>
        <v/>
      </c>
      <c r="N5327">
        <f>"Q"&amp;ROUNDUP(MONTH(A5327)/3,0)</f>
        <v/>
      </c>
      <c r="O5327">
        <f>TEXT(A5327,"mmm")</f>
        <v/>
      </c>
    </row>
    <row r="5328">
      <c r="A5328" s="13" t="n">
        <v>45962</v>
      </c>
      <c r="B5328" t="inlineStr">
        <is>
          <t>North</t>
        </is>
      </c>
      <c r="C5328" t="inlineStr">
        <is>
          <t>Website</t>
        </is>
      </c>
      <c r="D5328" t="inlineStr">
        <is>
          <t>Electronics</t>
        </is>
      </c>
      <c r="E5328" t="n">
        <v>739130.9</v>
      </c>
      <c r="F5328" t="n">
        <v>704790.1899999999</v>
      </c>
      <c r="G5328" t="n">
        <v>851795.63</v>
      </c>
      <c r="H5328" t="n">
        <v>67</v>
      </c>
      <c r="I5328" t="n">
        <v>55</v>
      </c>
      <c r="J5328" t="n">
        <v>7</v>
      </c>
      <c r="K5328">
        <f>E5328-F5328</f>
        <v/>
      </c>
      <c r="L5328" s="10">
        <f>IFERROR(K5328/E5328,0)</f>
        <v/>
      </c>
      <c r="M5328">
        <f>YEAR(A5328)</f>
        <v/>
      </c>
      <c r="N5328">
        <f>"Q"&amp;ROUNDUP(MONTH(A5328)/3,0)</f>
        <v/>
      </c>
      <c r="O5328">
        <f>TEXT(A5328,"mmm")</f>
        <v/>
      </c>
    </row>
    <row r="5329">
      <c r="A5329" s="13" t="n">
        <v>45962</v>
      </c>
      <c r="B5329" t="inlineStr">
        <is>
          <t>North</t>
        </is>
      </c>
      <c r="C5329" t="inlineStr">
        <is>
          <t>Website</t>
        </is>
      </c>
      <c r="D5329" t="inlineStr">
        <is>
          <t>Fashion</t>
        </is>
      </c>
      <c r="E5329" t="n">
        <v>120963.02</v>
      </c>
      <c r="F5329" t="n">
        <v>68692.67</v>
      </c>
      <c r="G5329" t="n">
        <v>136902.39</v>
      </c>
      <c r="H5329" t="n">
        <v>96</v>
      </c>
      <c r="I5329" t="n">
        <v>78</v>
      </c>
      <c r="J5329" t="n">
        <v>19</v>
      </c>
      <c r="K5329">
        <f>E5329-F5329</f>
        <v/>
      </c>
      <c r="L5329" s="10">
        <f>IFERROR(K5329/E5329,0)</f>
        <v/>
      </c>
      <c r="M5329">
        <f>YEAR(A5329)</f>
        <v/>
      </c>
      <c r="N5329">
        <f>"Q"&amp;ROUNDUP(MONTH(A5329)/3,0)</f>
        <v/>
      </c>
      <c r="O5329">
        <f>TEXT(A5329,"mmm")</f>
        <v/>
      </c>
    </row>
    <row r="5330">
      <c r="A5330" s="13" t="n">
        <v>45962</v>
      </c>
      <c r="B5330" t="inlineStr">
        <is>
          <t>North</t>
        </is>
      </c>
      <c r="C5330" t="inlineStr">
        <is>
          <t>Website</t>
        </is>
      </c>
      <c r="D5330" t="inlineStr">
        <is>
          <t>Grocery</t>
        </is>
      </c>
      <c r="E5330" t="n">
        <v>42709.15</v>
      </c>
      <c r="F5330" t="n">
        <v>37350.43</v>
      </c>
      <c r="G5330" t="n">
        <v>48661.29</v>
      </c>
      <c r="H5330" t="n">
        <v>110</v>
      </c>
      <c r="I5330" t="n">
        <v>43</v>
      </c>
      <c r="J5330" t="n">
        <v>0</v>
      </c>
      <c r="K5330">
        <f>E5330-F5330</f>
        <v/>
      </c>
      <c r="L5330" s="10">
        <f>IFERROR(K5330/E5330,0)</f>
        <v/>
      </c>
      <c r="M5330">
        <f>YEAR(A5330)</f>
        <v/>
      </c>
      <c r="N5330">
        <f>"Q"&amp;ROUNDUP(MONTH(A5330)/3,0)</f>
        <v/>
      </c>
      <c r="O5330">
        <f>TEXT(A5330,"mmm")</f>
        <v/>
      </c>
    </row>
    <row r="5331">
      <c r="A5331" s="13" t="n">
        <v>45962</v>
      </c>
      <c r="B5331" t="inlineStr">
        <is>
          <t>North</t>
        </is>
      </c>
      <c r="C5331" t="inlineStr">
        <is>
          <t>Website</t>
        </is>
      </c>
      <c r="D5331" t="inlineStr">
        <is>
          <t>Home &amp; Kitchen</t>
        </is>
      </c>
      <c r="E5331" t="n">
        <v>92045.64999999999</v>
      </c>
      <c r="F5331" t="n">
        <v>65689</v>
      </c>
      <c r="G5331" t="n">
        <v>102777.88</v>
      </c>
      <c r="H5331" t="n">
        <v>46</v>
      </c>
      <c r="I5331" t="n">
        <v>32</v>
      </c>
      <c r="J5331" t="n">
        <v>1</v>
      </c>
      <c r="K5331">
        <f>E5331-F5331</f>
        <v/>
      </c>
      <c r="L5331" s="10">
        <f>IFERROR(K5331/E5331,0)</f>
        <v/>
      </c>
      <c r="M5331">
        <f>YEAR(A5331)</f>
        <v/>
      </c>
      <c r="N5331">
        <f>"Q"&amp;ROUNDUP(MONTH(A5331)/3,0)</f>
        <v/>
      </c>
      <c r="O5331">
        <f>TEXT(A5331,"mmm")</f>
        <v/>
      </c>
    </row>
    <row r="5332">
      <c r="A5332" s="13" t="n">
        <v>45962</v>
      </c>
      <c r="B5332" t="inlineStr">
        <is>
          <t>North</t>
        </is>
      </c>
      <c r="C5332" t="inlineStr">
        <is>
          <t>Website</t>
        </is>
      </c>
      <c r="D5332" t="inlineStr">
        <is>
          <t>Sports</t>
        </is>
      </c>
      <c r="E5332" t="n">
        <v>69547.37</v>
      </c>
      <c r="F5332" t="n">
        <v>51361.96</v>
      </c>
      <c r="G5332" t="n">
        <v>81349.28</v>
      </c>
      <c r="H5332" t="n">
        <v>28</v>
      </c>
      <c r="I5332" t="n">
        <v>21</v>
      </c>
      <c r="J5332" t="n">
        <v>3</v>
      </c>
      <c r="K5332">
        <f>E5332-F5332</f>
        <v/>
      </c>
      <c r="L5332" s="10">
        <f>IFERROR(K5332/E5332,0)</f>
        <v/>
      </c>
      <c r="M5332">
        <f>YEAR(A5332)</f>
        <v/>
      </c>
      <c r="N5332">
        <f>"Q"&amp;ROUNDUP(MONTH(A5332)/3,0)</f>
        <v/>
      </c>
      <c r="O5332">
        <f>TEXT(A5332,"mmm")</f>
        <v/>
      </c>
    </row>
    <row r="5333">
      <c r="A5333" s="13" t="n">
        <v>45962</v>
      </c>
      <c r="B5333" t="inlineStr">
        <is>
          <t>South</t>
        </is>
      </c>
      <c r="C5333" t="inlineStr">
        <is>
          <t>Marketplace</t>
        </is>
      </c>
      <c r="D5333" t="inlineStr">
        <is>
          <t>Beauty</t>
        </is>
      </c>
      <c r="E5333" t="n">
        <v>38562.5</v>
      </c>
      <c r="F5333" t="n">
        <v>24229.28</v>
      </c>
      <c r="G5333" t="n">
        <v>46689.33</v>
      </c>
      <c r="H5333" t="n">
        <v>73</v>
      </c>
      <c r="I5333" t="n">
        <v>56</v>
      </c>
      <c r="J5333" t="n">
        <v>2</v>
      </c>
      <c r="K5333">
        <f>E5333-F5333</f>
        <v/>
      </c>
      <c r="L5333" s="10">
        <f>IFERROR(K5333/E5333,0)</f>
        <v/>
      </c>
      <c r="M5333">
        <f>YEAR(A5333)</f>
        <v/>
      </c>
      <c r="N5333">
        <f>"Q"&amp;ROUNDUP(MONTH(A5333)/3,0)</f>
        <v/>
      </c>
      <c r="O5333">
        <f>TEXT(A5333,"mmm")</f>
        <v/>
      </c>
    </row>
    <row r="5334">
      <c r="A5334" s="13" t="n">
        <v>45962</v>
      </c>
      <c r="B5334" t="inlineStr">
        <is>
          <t>South</t>
        </is>
      </c>
      <c r="C5334" t="inlineStr">
        <is>
          <t>Marketplace</t>
        </is>
      </c>
      <c r="D5334" t="inlineStr">
        <is>
          <t>Books</t>
        </is>
      </c>
      <c r="E5334" t="n">
        <v>18111.5</v>
      </c>
      <c r="F5334" t="n">
        <v>14565.68</v>
      </c>
      <c r="G5334" t="n">
        <v>21533.54</v>
      </c>
      <c r="H5334" t="n">
        <v>41</v>
      </c>
      <c r="I5334" t="n">
        <v>32</v>
      </c>
      <c r="J5334" t="n">
        <v>1</v>
      </c>
      <c r="K5334">
        <f>E5334-F5334</f>
        <v/>
      </c>
      <c r="L5334" s="10">
        <f>IFERROR(K5334/E5334,0)</f>
        <v/>
      </c>
      <c r="M5334">
        <f>YEAR(A5334)</f>
        <v/>
      </c>
      <c r="N5334">
        <f>"Q"&amp;ROUNDUP(MONTH(A5334)/3,0)</f>
        <v/>
      </c>
      <c r="O5334">
        <f>TEXT(A5334,"mmm")</f>
        <v/>
      </c>
    </row>
    <row r="5335">
      <c r="A5335" s="13" t="n">
        <v>45962</v>
      </c>
      <c r="B5335" t="inlineStr">
        <is>
          <t>South</t>
        </is>
      </c>
      <c r="C5335" t="inlineStr">
        <is>
          <t>Marketplace</t>
        </is>
      </c>
      <c r="D5335" t="inlineStr">
        <is>
          <t>Electronics</t>
        </is>
      </c>
      <c r="E5335" t="n">
        <v>991714.12</v>
      </c>
      <c r="F5335" t="n">
        <v>965407.05</v>
      </c>
      <c r="G5335" t="n">
        <v>1164458.15</v>
      </c>
      <c r="H5335" t="n">
        <v>93</v>
      </c>
      <c r="I5335" t="n">
        <v>78</v>
      </c>
      <c r="J5335" t="n">
        <v>5</v>
      </c>
      <c r="K5335">
        <f>E5335-F5335</f>
        <v/>
      </c>
      <c r="L5335" s="10">
        <f>IFERROR(K5335/E5335,0)</f>
        <v/>
      </c>
      <c r="M5335">
        <f>YEAR(A5335)</f>
        <v/>
      </c>
      <c r="N5335">
        <f>"Q"&amp;ROUNDUP(MONTH(A5335)/3,0)</f>
        <v/>
      </c>
      <c r="O5335">
        <f>TEXT(A5335,"mmm")</f>
        <v/>
      </c>
    </row>
    <row r="5336">
      <c r="A5336" s="13" t="n">
        <v>45962</v>
      </c>
      <c r="B5336" t="inlineStr">
        <is>
          <t>South</t>
        </is>
      </c>
      <c r="C5336" t="inlineStr">
        <is>
          <t>Marketplace</t>
        </is>
      </c>
      <c r="D5336" t="inlineStr">
        <is>
          <t>Fashion</t>
        </is>
      </c>
      <c r="E5336" t="n">
        <v>167472.49</v>
      </c>
      <c r="F5336" t="n">
        <v>102525.15</v>
      </c>
      <c r="G5336" t="n">
        <v>202248.4</v>
      </c>
      <c r="H5336" t="n">
        <v>140</v>
      </c>
      <c r="I5336" t="n">
        <v>110</v>
      </c>
      <c r="J5336" t="n">
        <v>21</v>
      </c>
      <c r="K5336">
        <f>E5336-F5336</f>
        <v/>
      </c>
      <c r="L5336" s="10">
        <f>IFERROR(K5336/E5336,0)</f>
        <v/>
      </c>
      <c r="M5336">
        <f>YEAR(A5336)</f>
        <v/>
      </c>
      <c r="N5336">
        <f>"Q"&amp;ROUNDUP(MONTH(A5336)/3,0)</f>
        <v/>
      </c>
      <c r="O5336">
        <f>TEXT(A5336,"mmm")</f>
        <v/>
      </c>
    </row>
    <row r="5337">
      <c r="A5337" s="13" t="n">
        <v>45962</v>
      </c>
      <c r="B5337" t="inlineStr">
        <is>
          <t>South</t>
        </is>
      </c>
      <c r="C5337" t="inlineStr">
        <is>
          <t>Marketplace</t>
        </is>
      </c>
      <c r="D5337" t="inlineStr">
        <is>
          <t>Grocery</t>
        </is>
      </c>
      <c r="E5337" t="n">
        <v>62119.48</v>
      </c>
      <c r="F5337" t="n">
        <v>58273.62</v>
      </c>
      <c r="G5337" t="n">
        <v>74399.99000000001</v>
      </c>
      <c r="H5337" t="n">
        <v>163</v>
      </c>
      <c r="I5337" t="n">
        <v>63</v>
      </c>
      <c r="J5337" t="n">
        <v>0</v>
      </c>
      <c r="K5337">
        <f>E5337-F5337</f>
        <v/>
      </c>
      <c r="L5337" s="10">
        <f>IFERROR(K5337/E5337,0)</f>
        <v/>
      </c>
      <c r="M5337">
        <f>YEAR(A5337)</f>
        <v/>
      </c>
      <c r="N5337">
        <f>"Q"&amp;ROUNDUP(MONTH(A5337)/3,0)</f>
        <v/>
      </c>
      <c r="O5337">
        <f>TEXT(A5337,"mmm")</f>
        <v/>
      </c>
    </row>
    <row r="5338">
      <c r="A5338" s="13" t="n">
        <v>45962</v>
      </c>
      <c r="B5338" t="inlineStr">
        <is>
          <t>South</t>
        </is>
      </c>
      <c r="C5338" t="inlineStr">
        <is>
          <t>Marketplace</t>
        </is>
      </c>
      <c r="D5338" t="inlineStr">
        <is>
          <t>Home &amp; Kitchen</t>
        </is>
      </c>
      <c r="E5338" t="n">
        <v>137184.58</v>
      </c>
      <c r="F5338" t="n">
        <v>102091.62</v>
      </c>
      <c r="G5338" t="n">
        <v>161354.11</v>
      </c>
      <c r="H5338" t="n">
        <v>69</v>
      </c>
      <c r="I5338" t="n">
        <v>59</v>
      </c>
      <c r="J5338" t="n">
        <v>1</v>
      </c>
      <c r="K5338">
        <f>E5338-F5338</f>
        <v/>
      </c>
      <c r="L5338" s="10">
        <f>IFERROR(K5338/E5338,0)</f>
        <v/>
      </c>
      <c r="M5338">
        <f>YEAR(A5338)</f>
        <v/>
      </c>
      <c r="N5338">
        <f>"Q"&amp;ROUNDUP(MONTH(A5338)/3,0)</f>
        <v/>
      </c>
      <c r="O5338">
        <f>TEXT(A5338,"mmm")</f>
        <v/>
      </c>
    </row>
    <row r="5339">
      <c r="A5339" s="13" t="n">
        <v>45962</v>
      </c>
      <c r="B5339" t="inlineStr">
        <is>
          <t>South</t>
        </is>
      </c>
      <c r="C5339" t="inlineStr">
        <is>
          <t>Marketplace</t>
        </is>
      </c>
      <c r="D5339" t="inlineStr">
        <is>
          <t>Sports</t>
        </is>
      </c>
      <c r="E5339" t="n">
        <v>51462.96</v>
      </c>
      <c r="F5339" t="n">
        <v>36544.2</v>
      </c>
      <c r="G5339" t="n">
        <v>61026.04</v>
      </c>
      <c r="H5339" t="n">
        <v>28</v>
      </c>
      <c r="I5339" t="n">
        <v>22</v>
      </c>
      <c r="J5339" t="n">
        <v>3</v>
      </c>
      <c r="K5339">
        <f>E5339-F5339</f>
        <v/>
      </c>
      <c r="L5339" s="10">
        <f>IFERROR(K5339/E5339,0)</f>
        <v/>
      </c>
      <c r="M5339">
        <f>YEAR(A5339)</f>
        <v/>
      </c>
      <c r="N5339">
        <f>"Q"&amp;ROUNDUP(MONTH(A5339)/3,0)</f>
        <v/>
      </c>
      <c r="O5339">
        <f>TEXT(A5339,"mmm")</f>
        <v/>
      </c>
    </row>
    <row r="5340">
      <c r="A5340" s="13" t="n">
        <v>45962</v>
      </c>
      <c r="B5340" t="inlineStr">
        <is>
          <t>South</t>
        </is>
      </c>
      <c r="C5340" t="inlineStr">
        <is>
          <t>Marketplace</t>
        </is>
      </c>
      <c r="D5340" t="inlineStr">
        <is>
          <t>Unknown</t>
        </is>
      </c>
      <c r="E5340" t="n">
        <v>446.81</v>
      </c>
      <c r="F5340" t="n">
        <v>224.78</v>
      </c>
      <c r="G5340" t="n">
        <v>496.45</v>
      </c>
      <c r="H5340" t="n">
        <v>1</v>
      </c>
      <c r="I5340" t="n">
        <v>1</v>
      </c>
      <c r="J5340" t="n">
        <v>0</v>
      </c>
      <c r="K5340">
        <f>E5340-F5340</f>
        <v/>
      </c>
      <c r="L5340" s="10">
        <f>IFERROR(K5340/E5340,0)</f>
        <v/>
      </c>
      <c r="M5340">
        <f>YEAR(A5340)</f>
        <v/>
      </c>
      <c r="N5340">
        <f>"Q"&amp;ROUNDUP(MONTH(A5340)/3,0)</f>
        <v/>
      </c>
      <c r="O5340">
        <f>TEXT(A5340,"mmm")</f>
        <v/>
      </c>
    </row>
    <row r="5341">
      <c r="A5341" s="13" t="n">
        <v>45962</v>
      </c>
      <c r="B5341" t="inlineStr">
        <is>
          <t>South</t>
        </is>
      </c>
      <c r="C5341" t="inlineStr">
        <is>
          <t>Mobile App</t>
        </is>
      </c>
      <c r="D5341" t="inlineStr">
        <is>
          <t>Beauty</t>
        </is>
      </c>
      <c r="E5341" t="n">
        <v>34904.28</v>
      </c>
      <c r="F5341" t="n">
        <v>20750.12</v>
      </c>
      <c r="G5341" t="n">
        <v>40632.48</v>
      </c>
      <c r="H5341" t="n">
        <v>63</v>
      </c>
      <c r="I5341" t="n">
        <v>48</v>
      </c>
      <c r="J5341" t="n">
        <v>4</v>
      </c>
      <c r="K5341">
        <f>E5341-F5341</f>
        <v/>
      </c>
      <c r="L5341" s="10">
        <f>IFERROR(K5341/E5341,0)</f>
        <v/>
      </c>
      <c r="M5341">
        <f>YEAR(A5341)</f>
        <v/>
      </c>
      <c r="N5341">
        <f>"Q"&amp;ROUNDUP(MONTH(A5341)/3,0)</f>
        <v/>
      </c>
      <c r="O5341">
        <f>TEXT(A5341,"mmm")</f>
        <v/>
      </c>
    </row>
    <row r="5342">
      <c r="A5342" s="13" t="n">
        <v>45962</v>
      </c>
      <c r="B5342" t="inlineStr">
        <is>
          <t>South</t>
        </is>
      </c>
      <c r="C5342" t="inlineStr">
        <is>
          <t>Mobile App</t>
        </is>
      </c>
      <c r="D5342" t="inlineStr">
        <is>
          <t>Books</t>
        </is>
      </c>
      <c r="E5342" t="n">
        <v>31377.88</v>
      </c>
      <c r="F5342" t="n">
        <v>24045.62</v>
      </c>
      <c r="G5342" t="n">
        <v>35728.48</v>
      </c>
      <c r="H5342" t="n">
        <v>67</v>
      </c>
      <c r="I5342" t="n">
        <v>48</v>
      </c>
      <c r="J5342" t="n">
        <v>3</v>
      </c>
      <c r="K5342">
        <f>E5342-F5342</f>
        <v/>
      </c>
      <c r="L5342" s="10">
        <f>IFERROR(K5342/E5342,0)</f>
        <v/>
      </c>
      <c r="M5342">
        <f>YEAR(A5342)</f>
        <v/>
      </c>
      <c r="N5342">
        <f>"Q"&amp;ROUNDUP(MONTH(A5342)/3,0)</f>
        <v/>
      </c>
      <c r="O5342">
        <f>TEXT(A5342,"mmm")</f>
        <v/>
      </c>
    </row>
    <row r="5343">
      <c r="A5343" s="13" t="n">
        <v>45962</v>
      </c>
      <c r="B5343" t="inlineStr">
        <is>
          <t>South</t>
        </is>
      </c>
      <c r="C5343" t="inlineStr">
        <is>
          <t>Mobile App</t>
        </is>
      </c>
      <c r="D5343" t="inlineStr">
        <is>
          <t>Electronics</t>
        </is>
      </c>
      <c r="E5343" t="n">
        <v>1259602.57</v>
      </c>
      <c r="F5343" t="n">
        <v>1195301.18</v>
      </c>
      <c r="G5343" t="n">
        <v>1435576.22</v>
      </c>
      <c r="H5343" t="n">
        <v>119</v>
      </c>
      <c r="I5343" t="n">
        <v>99</v>
      </c>
      <c r="J5343" t="n">
        <v>11</v>
      </c>
      <c r="K5343">
        <f>E5343-F5343</f>
        <v/>
      </c>
      <c r="L5343" s="10">
        <f>IFERROR(K5343/E5343,0)</f>
        <v/>
      </c>
      <c r="M5343">
        <f>YEAR(A5343)</f>
        <v/>
      </c>
      <c r="N5343">
        <f>"Q"&amp;ROUNDUP(MONTH(A5343)/3,0)</f>
        <v/>
      </c>
      <c r="O5343">
        <f>TEXT(A5343,"mmm")</f>
        <v/>
      </c>
    </row>
    <row r="5344">
      <c r="A5344" s="13" t="n">
        <v>45962</v>
      </c>
      <c r="B5344" t="inlineStr">
        <is>
          <t>South</t>
        </is>
      </c>
      <c r="C5344" t="inlineStr">
        <is>
          <t>Mobile App</t>
        </is>
      </c>
      <c r="D5344" t="inlineStr">
        <is>
          <t>Fashion</t>
        </is>
      </c>
      <c r="E5344" t="n">
        <v>158989.5</v>
      </c>
      <c r="F5344" t="n">
        <v>91524.52</v>
      </c>
      <c r="G5344" t="n">
        <v>182526.53</v>
      </c>
      <c r="H5344" t="n">
        <v>124</v>
      </c>
      <c r="I5344" t="n">
        <v>99</v>
      </c>
      <c r="J5344" t="n">
        <v>18</v>
      </c>
      <c r="K5344">
        <f>E5344-F5344</f>
        <v/>
      </c>
      <c r="L5344" s="10">
        <f>IFERROR(K5344/E5344,0)</f>
        <v/>
      </c>
      <c r="M5344">
        <f>YEAR(A5344)</f>
        <v/>
      </c>
      <c r="N5344">
        <f>"Q"&amp;ROUNDUP(MONTH(A5344)/3,0)</f>
        <v/>
      </c>
      <c r="O5344">
        <f>TEXT(A5344,"mmm")</f>
        <v/>
      </c>
    </row>
    <row r="5345">
      <c r="A5345" s="13" t="n">
        <v>45962</v>
      </c>
      <c r="B5345" t="inlineStr">
        <is>
          <t>South</t>
        </is>
      </c>
      <c r="C5345" t="inlineStr">
        <is>
          <t>Mobile App</t>
        </is>
      </c>
      <c r="D5345" t="inlineStr">
        <is>
          <t>Grocery</t>
        </is>
      </c>
      <c r="E5345" t="n">
        <v>67534.94</v>
      </c>
      <c r="F5345" t="n">
        <v>61694.32</v>
      </c>
      <c r="G5345" t="n">
        <v>78545.67</v>
      </c>
      <c r="H5345" t="n">
        <v>170</v>
      </c>
      <c r="I5345" t="n">
        <v>68</v>
      </c>
      <c r="J5345" t="n">
        <v>0</v>
      </c>
      <c r="K5345">
        <f>E5345-F5345</f>
        <v/>
      </c>
      <c r="L5345" s="10">
        <f>IFERROR(K5345/E5345,0)</f>
        <v/>
      </c>
      <c r="M5345">
        <f>YEAR(A5345)</f>
        <v/>
      </c>
      <c r="N5345">
        <f>"Q"&amp;ROUNDUP(MONTH(A5345)/3,0)</f>
        <v/>
      </c>
      <c r="O5345">
        <f>TEXT(A5345,"mmm")</f>
        <v/>
      </c>
    </row>
    <row r="5346">
      <c r="A5346" s="13" t="n">
        <v>45962</v>
      </c>
      <c r="B5346" t="inlineStr">
        <is>
          <t>South</t>
        </is>
      </c>
      <c r="C5346" t="inlineStr">
        <is>
          <t>Mobile App</t>
        </is>
      </c>
      <c r="D5346" t="inlineStr">
        <is>
          <t>Home &amp; Kitchen</t>
        </is>
      </c>
      <c r="E5346" t="n">
        <v>146675.61</v>
      </c>
      <c r="F5346" t="n">
        <v>105689.21</v>
      </c>
      <c r="G5346" t="n">
        <v>166993.51</v>
      </c>
      <c r="H5346" t="n">
        <v>65</v>
      </c>
      <c r="I5346" t="n">
        <v>56</v>
      </c>
      <c r="J5346" t="n">
        <v>4</v>
      </c>
      <c r="K5346">
        <f>E5346-F5346</f>
        <v/>
      </c>
      <c r="L5346" s="10">
        <f>IFERROR(K5346/E5346,0)</f>
        <v/>
      </c>
      <c r="M5346">
        <f>YEAR(A5346)</f>
        <v/>
      </c>
      <c r="N5346">
        <f>"Q"&amp;ROUNDUP(MONTH(A5346)/3,0)</f>
        <v/>
      </c>
      <c r="O5346">
        <f>TEXT(A5346,"mmm")</f>
        <v/>
      </c>
    </row>
    <row r="5347">
      <c r="A5347" s="13" t="n">
        <v>45962</v>
      </c>
      <c r="B5347" t="inlineStr">
        <is>
          <t>South</t>
        </is>
      </c>
      <c r="C5347" t="inlineStr">
        <is>
          <t>Mobile App</t>
        </is>
      </c>
      <c r="D5347" t="inlineStr">
        <is>
          <t>Sports</t>
        </is>
      </c>
      <c r="E5347" t="n">
        <v>91447.22</v>
      </c>
      <c r="F5347" t="n">
        <v>64294.33</v>
      </c>
      <c r="G5347" t="n">
        <v>105155.29</v>
      </c>
      <c r="H5347" t="n">
        <v>38</v>
      </c>
      <c r="I5347" t="n">
        <v>29</v>
      </c>
      <c r="J5347" t="n">
        <v>1</v>
      </c>
      <c r="K5347">
        <f>E5347-F5347</f>
        <v/>
      </c>
      <c r="L5347" s="10">
        <f>IFERROR(K5347/E5347,0)</f>
        <v/>
      </c>
      <c r="M5347">
        <f>YEAR(A5347)</f>
        <v/>
      </c>
      <c r="N5347">
        <f>"Q"&amp;ROUNDUP(MONTH(A5347)/3,0)</f>
        <v/>
      </c>
      <c r="O5347">
        <f>TEXT(A5347,"mmm")</f>
        <v/>
      </c>
    </row>
    <row r="5348">
      <c r="A5348" s="13" t="n">
        <v>45962</v>
      </c>
      <c r="B5348" t="inlineStr">
        <is>
          <t>South</t>
        </is>
      </c>
      <c r="C5348" t="inlineStr">
        <is>
          <t>Mobile App</t>
        </is>
      </c>
      <c r="D5348" t="inlineStr">
        <is>
          <t>Unknown</t>
        </is>
      </c>
      <c r="E5348" t="n">
        <v>5489.23</v>
      </c>
      <c r="F5348" t="n">
        <v>4034.82</v>
      </c>
      <c r="G5348" t="n">
        <v>6099.14</v>
      </c>
      <c r="H5348" t="n">
        <v>1</v>
      </c>
      <c r="I5348" t="n">
        <v>1</v>
      </c>
      <c r="J5348" t="n">
        <v>0</v>
      </c>
      <c r="K5348">
        <f>E5348-F5348</f>
        <v/>
      </c>
      <c r="L5348" s="10">
        <f>IFERROR(K5348/E5348,0)</f>
        <v/>
      </c>
      <c r="M5348">
        <f>YEAR(A5348)</f>
        <v/>
      </c>
      <c r="N5348">
        <f>"Q"&amp;ROUNDUP(MONTH(A5348)/3,0)</f>
        <v/>
      </c>
      <c r="O5348">
        <f>TEXT(A5348,"mmm")</f>
        <v/>
      </c>
    </row>
    <row r="5349">
      <c r="A5349" s="13" t="n">
        <v>45962</v>
      </c>
      <c r="B5349" t="inlineStr">
        <is>
          <t>South</t>
        </is>
      </c>
      <c r="C5349" t="inlineStr">
        <is>
          <t>Retail Store</t>
        </is>
      </c>
      <c r="D5349" t="inlineStr">
        <is>
          <t>Beauty</t>
        </is>
      </c>
      <c r="E5349" t="n">
        <v>13566.82</v>
      </c>
      <c r="F5349" t="n">
        <v>7408.14</v>
      </c>
      <c r="G5349" t="n">
        <v>15074.24</v>
      </c>
      <c r="H5349" t="n">
        <v>23</v>
      </c>
      <c r="I5349" t="n">
        <v>19</v>
      </c>
      <c r="J5349" t="n">
        <v>1</v>
      </c>
      <c r="K5349">
        <f>E5349-F5349</f>
        <v/>
      </c>
      <c r="L5349" s="10">
        <f>IFERROR(K5349/E5349,0)</f>
        <v/>
      </c>
      <c r="M5349">
        <f>YEAR(A5349)</f>
        <v/>
      </c>
      <c r="N5349">
        <f>"Q"&amp;ROUNDUP(MONTH(A5349)/3,0)</f>
        <v/>
      </c>
      <c r="O5349">
        <f>TEXT(A5349,"mmm")</f>
        <v/>
      </c>
    </row>
    <row r="5350">
      <c r="A5350" s="13" t="n">
        <v>45962</v>
      </c>
      <c r="B5350" t="inlineStr">
        <is>
          <t>South</t>
        </is>
      </c>
      <c r="C5350" t="inlineStr">
        <is>
          <t>Retail Store</t>
        </is>
      </c>
      <c r="D5350" t="inlineStr">
        <is>
          <t>Books</t>
        </is>
      </c>
      <c r="E5350" t="n">
        <v>10793.01</v>
      </c>
      <c r="F5350" t="n">
        <v>8044.73</v>
      </c>
      <c r="G5350" t="n">
        <v>11817.55</v>
      </c>
      <c r="H5350" t="n">
        <v>24</v>
      </c>
      <c r="I5350" t="n">
        <v>17</v>
      </c>
      <c r="J5350" t="n">
        <v>0</v>
      </c>
      <c r="K5350">
        <f>E5350-F5350</f>
        <v/>
      </c>
      <c r="L5350" s="10">
        <f>IFERROR(K5350/E5350,0)</f>
        <v/>
      </c>
      <c r="M5350">
        <f>YEAR(A5350)</f>
        <v/>
      </c>
      <c r="N5350">
        <f>"Q"&amp;ROUNDUP(MONTH(A5350)/3,0)</f>
        <v/>
      </c>
      <c r="O5350">
        <f>TEXT(A5350,"mmm")</f>
        <v/>
      </c>
    </row>
    <row r="5351">
      <c r="A5351" s="13" t="n">
        <v>45962</v>
      </c>
      <c r="B5351" t="inlineStr">
        <is>
          <t>South</t>
        </is>
      </c>
      <c r="C5351" t="inlineStr">
        <is>
          <t>Retail Store</t>
        </is>
      </c>
      <c r="D5351" t="inlineStr">
        <is>
          <t>Electronics</t>
        </is>
      </c>
      <c r="E5351" t="n">
        <v>501481.97</v>
      </c>
      <c r="F5351" t="n">
        <v>460204.7</v>
      </c>
      <c r="G5351" t="n">
        <v>549444.12</v>
      </c>
      <c r="H5351" t="n">
        <v>48</v>
      </c>
      <c r="I5351" t="n">
        <v>34</v>
      </c>
      <c r="J5351" t="n">
        <v>1</v>
      </c>
      <c r="K5351">
        <f>E5351-F5351</f>
        <v/>
      </c>
      <c r="L5351" s="10">
        <f>IFERROR(K5351/E5351,0)</f>
        <v/>
      </c>
      <c r="M5351">
        <f>YEAR(A5351)</f>
        <v/>
      </c>
      <c r="N5351">
        <f>"Q"&amp;ROUNDUP(MONTH(A5351)/3,0)</f>
        <v/>
      </c>
      <c r="O5351">
        <f>TEXT(A5351,"mmm")</f>
        <v/>
      </c>
    </row>
    <row r="5352">
      <c r="A5352" s="13" t="n">
        <v>45962</v>
      </c>
      <c r="B5352" t="inlineStr">
        <is>
          <t>South</t>
        </is>
      </c>
      <c r="C5352" t="inlineStr">
        <is>
          <t>Retail Store</t>
        </is>
      </c>
      <c r="D5352" t="inlineStr">
        <is>
          <t>Fashion</t>
        </is>
      </c>
      <c r="E5352" t="n">
        <v>76491.77</v>
      </c>
      <c r="F5352" t="n">
        <v>43108.6</v>
      </c>
      <c r="G5352" t="n">
        <v>85532.89</v>
      </c>
      <c r="H5352" t="n">
        <v>50</v>
      </c>
      <c r="I5352" t="n">
        <v>38</v>
      </c>
      <c r="J5352" t="n">
        <v>2</v>
      </c>
      <c r="K5352">
        <f>E5352-F5352</f>
        <v/>
      </c>
      <c r="L5352" s="10">
        <f>IFERROR(K5352/E5352,0)</f>
        <v/>
      </c>
      <c r="M5352">
        <f>YEAR(A5352)</f>
        <v/>
      </c>
      <c r="N5352">
        <f>"Q"&amp;ROUNDUP(MONTH(A5352)/3,0)</f>
        <v/>
      </c>
      <c r="O5352">
        <f>TEXT(A5352,"mmm")</f>
        <v/>
      </c>
    </row>
    <row r="5353">
      <c r="A5353" s="13" t="n">
        <v>45962</v>
      </c>
      <c r="B5353" t="inlineStr">
        <is>
          <t>South</t>
        </is>
      </c>
      <c r="C5353" t="inlineStr">
        <is>
          <t>Retail Store</t>
        </is>
      </c>
      <c r="D5353" t="inlineStr">
        <is>
          <t>Grocery</t>
        </is>
      </c>
      <c r="E5353" t="n">
        <v>25301.32</v>
      </c>
      <c r="F5353" t="n">
        <v>22347.07</v>
      </c>
      <c r="G5353" t="n">
        <v>28443.86</v>
      </c>
      <c r="H5353" t="n">
        <v>62</v>
      </c>
      <c r="I5353" t="n">
        <v>25</v>
      </c>
      <c r="J5353" t="n">
        <v>0</v>
      </c>
      <c r="K5353">
        <f>E5353-F5353</f>
        <v/>
      </c>
      <c r="L5353" s="10">
        <f>IFERROR(K5353/E5353,0)</f>
        <v/>
      </c>
      <c r="M5353">
        <f>YEAR(A5353)</f>
        <v/>
      </c>
      <c r="N5353">
        <f>"Q"&amp;ROUNDUP(MONTH(A5353)/3,0)</f>
        <v/>
      </c>
      <c r="O5353">
        <f>TEXT(A5353,"mmm")</f>
        <v/>
      </c>
    </row>
    <row r="5354">
      <c r="A5354" s="13" t="n">
        <v>45962</v>
      </c>
      <c r="B5354" t="inlineStr">
        <is>
          <t>South</t>
        </is>
      </c>
      <c r="C5354" t="inlineStr">
        <is>
          <t>Retail Store</t>
        </is>
      </c>
      <c r="D5354" t="inlineStr">
        <is>
          <t>Home &amp; Kitchen</t>
        </is>
      </c>
      <c r="E5354" t="n">
        <v>79394.57000000001</v>
      </c>
      <c r="F5354" t="n">
        <v>54993.86</v>
      </c>
      <c r="G5354" t="n">
        <v>86413.3</v>
      </c>
      <c r="H5354" t="n">
        <v>36</v>
      </c>
      <c r="I5354" t="n">
        <v>30</v>
      </c>
      <c r="J5354" t="n">
        <v>1</v>
      </c>
      <c r="K5354">
        <f>E5354-F5354</f>
        <v/>
      </c>
      <c r="L5354" s="10">
        <f>IFERROR(K5354/E5354,0)</f>
        <v/>
      </c>
      <c r="M5354">
        <f>YEAR(A5354)</f>
        <v/>
      </c>
      <c r="N5354">
        <f>"Q"&amp;ROUNDUP(MONTH(A5354)/3,0)</f>
        <v/>
      </c>
      <c r="O5354">
        <f>TEXT(A5354,"mmm")</f>
        <v/>
      </c>
    </row>
    <row r="5355">
      <c r="A5355" s="13" t="n">
        <v>45962</v>
      </c>
      <c r="B5355" t="inlineStr">
        <is>
          <t>South</t>
        </is>
      </c>
      <c r="C5355" t="inlineStr">
        <is>
          <t>Retail Store</t>
        </is>
      </c>
      <c r="D5355" t="inlineStr">
        <is>
          <t>Sports</t>
        </is>
      </c>
      <c r="E5355" t="n">
        <v>38999.42</v>
      </c>
      <c r="F5355" t="n">
        <v>25357.48</v>
      </c>
      <c r="G5355" t="n">
        <v>41893.6</v>
      </c>
      <c r="H5355" t="n">
        <v>17</v>
      </c>
      <c r="I5355" t="n">
        <v>14</v>
      </c>
      <c r="J5355" t="n">
        <v>1</v>
      </c>
      <c r="K5355">
        <f>E5355-F5355</f>
        <v/>
      </c>
      <c r="L5355" s="10">
        <f>IFERROR(K5355/E5355,0)</f>
        <v/>
      </c>
      <c r="M5355">
        <f>YEAR(A5355)</f>
        <v/>
      </c>
      <c r="N5355">
        <f>"Q"&amp;ROUNDUP(MONTH(A5355)/3,0)</f>
        <v/>
      </c>
      <c r="O5355">
        <f>TEXT(A5355,"mmm")</f>
        <v/>
      </c>
    </row>
    <row r="5356">
      <c r="A5356" s="13" t="n">
        <v>45962</v>
      </c>
      <c r="B5356" t="inlineStr">
        <is>
          <t>South</t>
        </is>
      </c>
      <c r="C5356" t="inlineStr">
        <is>
          <t>Unknown</t>
        </is>
      </c>
      <c r="D5356" t="inlineStr">
        <is>
          <t>Beauty</t>
        </is>
      </c>
      <c r="E5356" t="n">
        <v>743.28</v>
      </c>
      <c r="F5356" t="n">
        <v>425.41</v>
      </c>
      <c r="G5356" t="n">
        <v>929.09</v>
      </c>
      <c r="H5356" t="n">
        <v>1</v>
      </c>
      <c r="I5356" t="n">
        <v>1</v>
      </c>
      <c r="J5356" t="n">
        <v>0</v>
      </c>
      <c r="K5356">
        <f>E5356-F5356</f>
        <v/>
      </c>
      <c r="L5356" s="10">
        <f>IFERROR(K5356/E5356,0)</f>
        <v/>
      </c>
      <c r="M5356">
        <f>YEAR(A5356)</f>
        <v/>
      </c>
      <c r="N5356">
        <f>"Q"&amp;ROUNDUP(MONTH(A5356)/3,0)</f>
        <v/>
      </c>
      <c r="O5356">
        <f>TEXT(A5356,"mmm")</f>
        <v/>
      </c>
    </row>
    <row r="5357">
      <c r="A5357" s="13" t="n">
        <v>45962</v>
      </c>
      <c r="B5357" t="inlineStr">
        <is>
          <t>South</t>
        </is>
      </c>
      <c r="C5357" t="inlineStr">
        <is>
          <t>Unknown</t>
        </is>
      </c>
      <c r="D5357" t="inlineStr">
        <is>
          <t>Electronics</t>
        </is>
      </c>
      <c r="E5357" t="n">
        <v>20558.08</v>
      </c>
      <c r="F5357" t="n">
        <v>20060.95</v>
      </c>
      <c r="G5357" t="n">
        <v>22842.31</v>
      </c>
      <c r="H5357" t="n">
        <v>1</v>
      </c>
      <c r="I5357" t="n">
        <v>1</v>
      </c>
      <c r="J5357" t="n">
        <v>0</v>
      </c>
      <c r="K5357">
        <f>E5357-F5357</f>
        <v/>
      </c>
      <c r="L5357" s="10">
        <f>IFERROR(K5357/E5357,0)</f>
        <v/>
      </c>
      <c r="M5357">
        <f>YEAR(A5357)</f>
        <v/>
      </c>
      <c r="N5357">
        <f>"Q"&amp;ROUNDUP(MONTH(A5357)/3,0)</f>
        <v/>
      </c>
      <c r="O5357">
        <f>TEXT(A5357,"mmm")</f>
        <v/>
      </c>
    </row>
    <row r="5358">
      <c r="A5358" s="13" t="n">
        <v>45962</v>
      </c>
      <c r="B5358" t="inlineStr">
        <is>
          <t>South</t>
        </is>
      </c>
      <c r="C5358" t="inlineStr">
        <is>
          <t>Unknown</t>
        </is>
      </c>
      <c r="D5358" t="inlineStr">
        <is>
          <t>Fashion</t>
        </is>
      </c>
      <c r="E5358" t="n">
        <v>962.73</v>
      </c>
      <c r="F5358" t="n">
        <v>558.88</v>
      </c>
      <c r="G5358" t="n">
        <v>1069.7</v>
      </c>
      <c r="H5358" t="n">
        <v>1</v>
      </c>
      <c r="I5358" t="n">
        <v>1</v>
      </c>
      <c r="J5358" t="n">
        <v>0</v>
      </c>
      <c r="K5358">
        <f>E5358-F5358</f>
        <v/>
      </c>
      <c r="L5358" s="10">
        <f>IFERROR(K5358/E5358,0)</f>
        <v/>
      </c>
      <c r="M5358">
        <f>YEAR(A5358)</f>
        <v/>
      </c>
      <c r="N5358">
        <f>"Q"&amp;ROUNDUP(MONTH(A5358)/3,0)</f>
        <v/>
      </c>
      <c r="O5358">
        <f>TEXT(A5358,"mmm")</f>
        <v/>
      </c>
    </row>
    <row r="5359">
      <c r="A5359" s="13" t="n">
        <v>45962</v>
      </c>
      <c r="B5359" t="inlineStr">
        <is>
          <t>South</t>
        </is>
      </c>
      <c r="C5359" t="inlineStr">
        <is>
          <t>Unknown</t>
        </is>
      </c>
      <c r="D5359" t="inlineStr">
        <is>
          <t>Grocery</t>
        </is>
      </c>
      <c r="E5359" t="n">
        <v>737.87</v>
      </c>
      <c r="F5359" t="n">
        <v>686.1</v>
      </c>
      <c r="G5359" t="n">
        <v>819.86</v>
      </c>
      <c r="H5359" t="n">
        <v>2</v>
      </c>
      <c r="I5359" t="n">
        <v>1</v>
      </c>
      <c r="J5359" t="n">
        <v>0</v>
      </c>
      <c r="K5359">
        <f>E5359-F5359</f>
        <v/>
      </c>
      <c r="L5359" s="10">
        <f>IFERROR(K5359/E5359,0)</f>
        <v/>
      </c>
      <c r="M5359">
        <f>YEAR(A5359)</f>
        <v/>
      </c>
      <c r="N5359">
        <f>"Q"&amp;ROUNDUP(MONTH(A5359)/3,0)</f>
        <v/>
      </c>
      <c r="O5359">
        <f>TEXT(A5359,"mmm")</f>
        <v/>
      </c>
    </row>
    <row r="5360">
      <c r="A5360" s="13" t="n">
        <v>45962</v>
      </c>
      <c r="B5360" t="inlineStr">
        <is>
          <t>South</t>
        </is>
      </c>
      <c r="C5360" t="inlineStr">
        <is>
          <t>Website</t>
        </is>
      </c>
      <c r="D5360" t="inlineStr">
        <is>
          <t>Beauty</t>
        </is>
      </c>
      <c r="E5360" t="n">
        <v>25658.63</v>
      </c>
      <c r="F5360" t="n">
        <v>15086.94</v>
      </c>
      <c r="G5360" t="n">
        <v>29543.92</v>
      </c>
      <c r="H5360" t="n">
        <v>45</v>
      </c>
      <c r="I5360" t="n">
        <v>38</v>
      </c>
      <c r="J5360" t="n">
        <v>1</v>
      </c>
      <c r="K5360">
        <f>E5360-F5360</f>
        <v/>
      </c>
      <c r="L5360" s="10">
        <f>IFERROR(K5360/E5360,0)</f>
        <v/>
      </c>
      <c r="M5360">
        <f>YEAR(A5360)</f>
        <v/>
      </c>
      <c r="N5360">
        <f>"Q"&amp;ROUNDUP(MONTH(A5360)/3,0)</f>
        <v/>
      </c>
      <c r="O5360">
        <f>TEXT(A5360,"mmm")</f>
        <v/>
      </c>
    </row>
    <row r="5361">
      <c r="A5361" s="13" t="n">
        <v>45962</v>
      </c>
      <c r="B5361" t="inlineStr">
        <is>
          <t>South</t>
        </is>
      </c>
      <c r="C5361" t="inlineStr">
        <is>
          <t>Website</t>
        </is>
      </c>
      <c r="D5361" t="inlineStr">
        <is>
          <t>Books</t>
        </is>
      </c>
      <c r="E5361" t="n">
        <v>23791</v>
      </c>
      <c r="F5361" t="n">
        <v>18059.43</v>
      </c>
      <c r="G5361" t="n">
        <v>26950.17</v>
      </c>
      <c r="H5361" t="n">
        <v>53</v>
      </c>
      <c r="I5361" t="n">
        <v>40</v>
      </c>
      <c r="J5361" t="n">
        <v>1</v>
      </c>
      <c r="K5361">
        <f>E5361-F5361</f>
        <v/>
      </c>
      <c r="L5361" s="10">
        <f>IFERROR(K5361/E5361,0)</f>
        <v/>
      </c>
      <c r="M5361">
        <f>YEAR(A5361)</f>
        <v/>
      </c>
      <c r="N5361">
        <f>"Q"&amp;ROUNDUP(MONTH(A5361)/3,0)</f>
        <v/>
      </c>
      <c r="O5361">
        <f>TEXT(A5361,"mmm")</f>
        <v/>
      </c>
    </row>
    <row r="5362">
      <c r="A5362" s="13" t="n">
        <v>45962</v>
      </c>
      <c r="B5362" t="inlineStr">
        <is>
          <t>South</t>
        </is>
      </c>
      <c r="C5362" t="inlineStr">
        <is>
          <t>Website</t>
        </is>
      </c>
      <c r="D5362" t="inlineStr">
        <is>
          <t>Electronics</t>
        </is>
      </c>
      <c r="E5362" t="n">
        <v>929714.24</v>
      </c>
      <c r="F5362" t="n">
        <v>875464.73</v>
      </c>
      <c r="G5362" t="n">
        <v>1048624.15</v>
      </c>
      <c r="H5362" t="n">
        <v>88</v>
      </c>
      <c r="I5362" t="n">
        <v>72</v>
      </c>
      <c r="J5362" t="n">
        <v>7</v>
      </c>
      <c r="K5362">
        <f>E5362-F5362</f>
        <v/>
      </c>
      <c r="L5362" s="10">
        <f>IFERROR(K5362/E5362,0)</f>
        <v/>
      </c>
      <c r="M5362">
        <f>YEAR(A5362)</f>
        <v/>
      </c>
      <c r="N5362">
        <f>"Q"&amp;ROUNDUP(MONTH(A5362)/3,0)</f>
        <v/>
      </c>
      <c r="O5362">
        <f>TEXT(A5362,"mmm")</f>
        <v/>
      </c>
    </row>
    <row r="5363">
      <c r="A5363" s="13" t="n">
        <v>45962</v>
      </c>
      <c r="B5363" t="inlineStr">
        <is>
          <t>South</t>
        </is>
      </c>
      <c r="C5363" t="inlineStr">
        <is>
          <t>Website</t>
        </is>
      </c>
      <c r="D5363" t="inlineStr">
        <is>
          <t>Fashion</t>
        </is>
      </c>
      <c r="E5363" t="n">
        <v>177883.51</v>
      </c>
      <c r="F5363" t="n">
        <v>97591.19</v>
      </c>
      <c r="G5363" t="n">
        <v>199945.69</v>
      </c>
      <c r="H5363" t="n">
        <v>119</v>
      </c>
      <c r="I5363" t="n">
        <v>93</v>
      </c>
      <c r="J5363" t="n">
        <v>17</v>
      </c>
      <c r="K5363">
        <f>E5363-F5363</f>
        <v/>
      </c>
      <c r="L5363" s="10">
        <f>IFERROR(K5363/E5363,0)</f>
        <v/>
      </c>
      <c r="M5363">
        <f>YEAR(A5363)</f>
        <v/>
      </c>
      <c r="N5363">
        <f>"Q"&amp;ROUNDUP(MONTH(A5363)/3,0)</f>
        <v/>
      </c>
      <c r="O5363">
        <f>TEXT(A5363,"mmm")</f>
        <v/>
      </c>
    </row>
    <row r="5364">
      <c r="A5364" s="13" t="n">
        <v>45962</v>
      </c>
      <c r="B5364" t="inlineStr">
        <is>
          <t>South</t>
        </is>
      </c>
      <c r="C5364" t="inlineStr">
        <is>
          <t>Website</t>
        </is>
      </c>
      <c r="D5364" t="inlineStr">
        <is>
          <t>Grocery</t>
        </is>
      </c>
      <c r="E5364" t="n">
        <v>67149.35000000001</v>
      </c>
      <c r="F5364" t="n">
        <v>59929.85</v>
      </c>
      <c r="G5364" t="n">
        <v>76883.31</v>
      </c>
      <c r="H5364" t="n">
        <v>167</v>
      </c>
      <c r="I5364" t="n">
        <v>63</v>
      </c>
      <c r="J5364" t="n">
        <v>0</v>
      </c>
      <c r="K5364">
        <f>E5364-F5364</f>
        <v/>
      </c>
      <c r="L5364" s="10">
        <f>IFERROR(K5364/E5364,0)</f>
        <v/>
      </c>
      <c r="M5364">
        <f>YEAR(A5364)</f>
        <v/>
      </c>
      <c r="N5364">
        <f>"Q"&amp;ROUNDUP(MONTH(A5364)/3,0)</f>
        <v/>
      </c>
      <c r="O5364">
        <f>TEXT(A5364,"mmm")</f>
        <v/>
      </c>
    </row>
    <row r="5365">
      <c r="A5365" s="13" t="n">
        <v>45962</v>
      </c>
      <c r="B5365" t="inlineStr">
        <is>
          <t>South</t>
        </is>
      </c>
      <c r="C5365" t="inlineStr">
        <is>
          <t>Website</t>
        </is>
      </c>
      <c r="D5365" t="inlineStr">
        <is>
          <t>Home &amp; Kitchen</t>
        </is>
      </c>
      <c r="E5365" t="n">
        <v>153410.08</v>
      </c>
      <c r="F5365" t="n">
        <v>110553.81</v>
      </c>
      <c r="G5365" t="n">
        <v>173362.02</v>
      </c>
      <c r="H5365" t="n">
        <v>77</v>
      </c>
      <c r="I5365" t="n">
        <v>67</v>
      </c>
      <c r="J5365" t="n">
        <v>2</v>
      </c>
      <c r="K5365">
        <f>E5365-F5365</f>
        <v/>
      </c>
      <c r="L5365" s="10">
        <f>IFERROR(K5365/E5365,0)</f>
        <v/>
      </c>
      <c r="M5365">
        <f>YEAR(A5365)</f>
        <v/>
      </c>
      <c r="N5365">
        <f>"Q"&amp;ROUNDUP(MONTH(A5365)/3,0)</f>
        <v/>
      </c>
      <c r="O5365">
        <f>TEXT(A5365,"mmm")</f>
        <v/>
      </c>
    </row>
    <row r="5366">
      <c r="A5366" s="13" t="n">
        <v>45962</v>
      </c>
      <c r="B5366" t="inlineStr">
        <is>
          <t>South</t>
        </is>
      </c>
      <c r="C5366" t="inlineStr">
        <is>
          <t>Website</t>
        </is>
      </c>
      <c r="D5366" t="inlineStr">
        <is>
          <t>Sports</t>
        </is>
      </c>
      <c r="E5366" t="n">
        <v>53803.05</v>
      </c>
      <c r="F5366" t="n">
        <v>36083.26</v>
      </c>
      <c r="G5366" t="n">
        <v>60156.42</v>
      </c>
      <c r="H5366" t="n">
        <v>32</v>
      </c>
      <c r="I5366" t="n">
        <v>29</v>
      </c>
      <c r="J5366" t="n">
        <v>0</v>
      </c>
      <c r="K5366">
        <f>E5366-F5366</f>
        <v/>
      </c>
      <c r="L5366" s="10">
        <f>IFERROR(K5366/E5366,0)</f>
        <v/>
      </c>
      <c r="M5366">
        <f>YEAR(A5366)</f>
        <v/>
      </c>
      <c r="N5366">
        <f>"Q"&amp;ROUNDUP(MONTH(A5366)/3,0)</f>
        <v/>
      </c>
      <c r="O5366">
        <f>TEXT(A5366,"mmm")</f>
        <v/>
      </c>
    </row>
    <row r="5367">
      <c r="A5367" s="13" t="n">
        <v>45962</v>
      </c>
      <c r="B5367" t="inlineStr">
        <is>
          <t>West</t>
        </is>
      </c>
      <c r="C5367" t="inlineStr">
        <is>
          <t>Marketplace</t>
        </is>
      </c>
      <c r="D5367" t="inlineStr">
        <is>
          <t>Beauty</t>
        </is>
      </c>
      <c r="E5367" t="n">
        <v>36866.89</v>
      </c>
      <c r="F5367" t="n">
        <v>22579.3</v>
      </c>
      <c r="G5367" t="n">
        <v>43869.63</v>
      </c>
      <c r="H5367" t="n">
        <v>60</v>
      </c>
      <c r="I5367" t="n">
        <v>45</v>
      </c>
      <c r="J5367" t="n">
        <v>2</v>
      </c>
      <c r="K5367">
        <f>E5367-F5367</f>
        <v/>
      </c>
      <c r="L5367" s="10">
        <f>IFERROR(K5367/E5367,0)</f>
        <v/>
      </c>
      <c r="M5367">
        <f>YEAR(A5367)</f>
        <v/>
      </c>
      <c r="N5367">
        <f>"Q"&amp;ROUNDUP(MONTH(A5367)/3,0)</f>
        <v/>
      </c>
      <c r="O5367">
        <f>TEXT(A5367,"mmm")</f>
        <v/>
      </c>
    </row>
    <row r="5368">
      <c r="A5368" s="13" t="n">
        <v>45962</v>
      </c>
      <c r="B5368" t="inlineStr">
        <is>
          <t>West</t>
        </is>
      </c>
      <c r="C5368" t="inlineStr">
        <is>
          <t>Marketplace</t>
        </is>
      </c>
      <c r="D5368" t="inlineStr">
        <is>
          <t>Books</t>
        </is>
      </c>
      <c r="E5368" t="n">
        <v>16958.09</v>
      </c>
      <c r="F5368" t="n">
        <v>13690.98</v>
      </c>
      <c r="G5368" t="n">
        <v>20063.66</v>
      </c>
      <c r="H5368" t="n">
        <v>40</v>
      </c>
      <c r="I5368" t="n">
        <v>33</v>
      </c>
      <c r="J5368" t="n">
        <v>1</v>
      </c>
      <c r="K5368">
        <f>E5368-F5368</f>
        <v/>
      </c>
      <c r="L5368" s="10">
        <f>IFERROR(K5368/E5368,0)</f>
        <v/>
      </c>
      <c r="M5368">
        <f>YEAR(A5368)</f>
        <v/>
      </c>
      <c r="N5368">
        <f>"Q"&amp;ROUNDUP(MONTH(A5368)/3,0)</f>
        <v/>
      </c>
      <c r="O5368">
        <f>TEXT(A5368,"mmm")</f>
        <v/>
      </c>
    </row>
    <row r="5369">
      <c r="A5369" s="13" t="n">
        <v>45962</v>
      </c>
      <c r="B5369" t="inlineStr">
        <is>
          <t>West</t>
        </is>
      </c>
      <c r="C5369" t="inlineStr">
        <is>
          <t>Marketplace</t>
        </is>
      </c>
      <c r="D5369" t="inlineStr">
        <is>
          <t>Electronics</t>
        </is>
      </c>
      <c r="E5369" t="n">
        <v>616240.12</v>
      </c>
      <c r="F5369" t="n">
        <v>608880.6</v>
      </c>
      <c r="G5369" t="n">
        <v>731460.1</v>
      </c>
      <c r="H5369" t="n">
        <v>64</v>
      </c>
      <c r="I5369" t="n">
        <v>49</v>
      </c>
      <c r="J5369" t="n">
        <v>5</v>
      </c>
      <c r="K5369">
        <f>E5369-F5369</f>
        <v/>
      </c>
      <c r="L5369" s="10">
        <f>IFERROR(K5369/E5369,0)</f>
        <v/>
      </c>
      <c r="M5369">
        <f>YEAR(A5369)</f>
        <v/>
      </c>
      <c r="N5369">
        <f>"Q"&amp;ROUNDUP(MONTH(A5369)/3,0)</f>
        <v/>
      </c>
      <c r="O5369">
        <f>TEXT(A5369,"mmm")</f>
        <v/>
      </c>
    </row>
    <row r="5370">
      <c r="A5370" s="13" t="n">
        <v>45962</v>
      </c>
      <c r="B5370" t="inlineStr">
        <is>
          <t>West</t>
        </is>
      </c>
      <c r="C5370" t="inlineStr">
        <is>
          <t>Marketplace</t>
        </is>
      </c>
      <c r="D5370" t="inlineStr">
        <is>
          <t>Fashion</t>
        </is>
      </c>
      <c r="E5370" t="n">
        <v>148233.29</v>
      </c>
      <c r="F5370" t="n">
        <v>88330.05</v>
      </c>
      <c r="G5370" t="n">
        <v>176240.22</v>
      </c>
      <c r="H5370" t="n">
        <v>106</v>
      </c>
      <c r="I5370" t="n">
        <v>90</v>
      </c>
      <c r="J5370" t="n">
        <v>11</v>
      </c>
      <c r="K5370">
        <f>E5370-F5370</f>
        <v/>
      </c>
      <c r="L5370" s="10">
        <f>IFERROR(K5370/E5370,0)</f>
        <v/>
      </c>
      <c r="M5370">
        <f>YEAR(A5370)</f>
        <v/>
      </c>
      <c r="N5370">
        <f>"Q"&amp;ROUNDUP(MONTH(A5370)/3,0)</f>
        <v/>
      </c>
      <c r="O5370">
        <f>TEXT(A5370,"mmm")</f>
        <v/>
      </c>
    </row>
    <row r="5371">
      <c r="A5371" s="13" t="n">
        <v>45962</v>
      </c>
      <c r="B5371" t="inlineStr">
        <is>
          <t>West</t>
        </is>
      </c>
      <c r="C5371" t="inlineStr">
        <is>
          <t>Marketplace</t>
        </is>
      </c>
      <c r="D5371" t="inlineStr">
        <is>
          <t>Grocery</t>
        </is>
      </c>
      <c r="E5371" t="n">
        <v>50284.78</v>
      </c>
      <c r="F5371" t="n">
        <v>46838.11</v>
      </c>
      <c r="G5371" t="n">
        <v>60115.2</v>
      </c>
      <c r="H5371" t="n">
        <v>140</v>
      </c>
      <c r="I5371" t="n">
        <v>53</v>
      </c>
      <c r="J5371" t="n">
        <v>0</v>
      </c>
      <c r="K5371">
        <f>E5371-F5371</f>
        <v/>
      </c>
      <c r="L5371" s="10">
        <f>IFERROR(K5371/E5371,0)</f>
        <v/>
      </c>
      <c r="M5371">
        <f>YEAR(A5371)</f>
        <v/>
      </c>
      <c r="N5371">
        <f>"Q"&amp;ROUNDUP(MONTH(A5371)/3,0)</f>
        <v/>
      </c>
      <c r="O5371">
        <f>TEXT(A5371,"mmm")</f>
        <v/>
      </c>
    </row>
    <row r="5372">
      <c r="A5372" s="13" t="n">
        <v>45962</v>
      </c>
      <c r="B5372" t="inlineStr">
        <is>
          <t>West</t>
        </is>
      </c>
      <c r="C5372" t="inlineStr">
        <is>
          <t>Marketplace</t>
        </is>
      </c>
      <c r="D5372" t="inlineStr">
        <is>
          <t>Home &amp; Kitchen</t>
        </is>
      </c>
      <c r="E5372" t="n">
        <v>141420.64</v>
      </c>
      <c r="F5372" t="n">
        <v>110175.63</v>
      </c>
      <c r="G5372" t="n">
        <v>170420.06</v>
      </c>
      <c r="H5372" t="n">
        <v>67</v>
      </c>
      <c r="I5372" t="n">
        <v>50</v>
      </c>
      <c r="J5372" t="n">
        <v>8</v>
      </c>
      <c r="K5372">
        <f>E5372-F5372</f>
        <v/>
      </c>
      <c r="L5372" s="10">
        <f>IFERROR(K5372/E5372,0)</f>
        <v/>
      </c>
      <c r="M5372">
        <f>YEAR(A5372)</f>
        <v/>
      </c>
      <c r="N5372">
        <f>"Q"&amp;ROUNDUP(MONTH(A5372)/3,0)</f>
        <v/>
      </c>
      <c r="O5372">
        <f>TEXT(A5372,"mmm")</f>
        <v/>
      </c>
    </row>
    <row r="5373">
      <c r="A5373" s="13" t="n">
        <v>45962</v>
      </c>
      <c r="B5373" t="inlineStr">
        <is>
          <t>West</t>
        </is>
      </c>
      <c r="C5373" t="inlineStr">
        <is>
          <t>Marketplace</t>
        </is>
      </c>
      <c r="D5373" t="inlineStr">
        <is>
          <t>Sports</t>
        </is>
      </c>
      <c r="E5373" t="n">
        <v>37189.45</v>
      </c>
      <c r="F5373" t="n">
        <v>28892.13</v>
      </c>
      <c r="G5373" t="n">
        <v>45057.28</v>
      </c>
      <c r="H5373" t="n">
        <v>22</v>
      </c>
      <c r="I5373" t="n">
        <v>19</v>
      </c>
      <c r="J5373" t="n">
        <v>3</v>
      </c>
      <c r="K5373">
        <f>E5373-F5373</f>
        <v/>
      </c>
      <c r="L5373" s="10">
        <f>IFERROR(K5373/E5373,0)</f>
        <v/>
      </c>
      <c r="M5373">
        <f>YEAR(A5373)</f>
        <v/>
      </c>
      <c r="N5373">
        <f>"Q"&amp;ROUNDUP(MONTH(A5373)/3,0)</f>
        <v/>
      </c>
      <c r="O5373">
        <f>TEXT(A5373,"mmm")</f>
        <v/>
      </c>
    </row>
    <row r="5374">
      <c r="A5374" s="13" t="n">
        <v>45962</v>
      </c>
      <c r="B5374" t="inlineStr">
        <is>
          <t>West</t>
        </is>
      </c>
      <c r="C5374" t="inlineStr">
        <is>
          <t>Mobile App</t>
        </is>
      </c>
      <c r="D5374" t="inlineStr">
        <is>
          <t>Beauty</t>
        </is>
      </c>
      <c r="E5374" t="n">
        <v>42194.5</v>
      </c>
      <c r="F5374" t="n">
        <v>25163.26</v>
      </c>
      <c r="G5374" t="n">
        <v>48628.7</v>
      </c>
      <c r="H5374" t="n">
        <v>80</v>
      </c>
      <c r="I5374" t="n">
        <v>63</v>
      </c>
      <c r="J5374" t="n">
        <v>2</v>
      </c>
      <c r="K5374">
        <f>E5374-F5374</f>
        <v/>
      </c>
      <c r="L5374" s="10">
        <f>IFERROR(K5374/E5374,0)</f>
        <v/>
      </c>
      <c r="M5374">
        <f>YEAR(A5374)</f>
        <v/>
      </c>
      <c r="N5374">
        <f>"Q"&amp;ROUNDUP(MONTH(A5374)/3,0)</f>
        <v/>
      </c>
      <c r="O5374">
        <f>TEXT(A5374,"mmm")</f>
        <v/>
      </c>
    </row>
    <row r="5375">
      <c r="A5375" s="13" t="n">
        <v>45962</v>
      </c>
      <c r="B5375" t="inlineStr">
        <is>
          <t>West</t>
        </is>
      </c>
      <c r="C5375" t="inlineStr">
        <is>
          <t>Mobile App</t>
        </is>
      </c>
      <c r="D5375" t="inlineStr">
        <is>
          <t>Books</t>
        </is>
      </c>
      <c r="E5375" t="n">
        <v>25466.49</v>
      </c>
      <c r="F5375" t="n">
        <v>19699.87</v>
      </c>
      <c r="G5375" t="n">
        <v>29409.83</v>
      </c>
      <c r="H5375" t="n">
        <v>59</v>
      </c>
      <c r="I5375" t="n">
        <v>45</v>
      </c>
      <c r="J5375" t="n">
        <v>1</v>
      </c>
      <c r="K5375">
        <f>E5375-F5375</f>
        <v/>
      </c>
      <c r="L5375" s="10">
        <f>IFERROR(K5375/E5375,0)</f>
        <v/>
      </c>
      <c r="M5375">
        <f>YEAR(A5375)</f>
        <v/>
      </c>
      <c r="N5375">
        <f>"Q"&amp;ROUNDUP(MONTH(A5375)/3,0)</f>
        <v/>
      </c>
      <c r="O5375">
        <f>TEXT(A5375,"mmm")</f>
        <v/>
      </c>
    </row>
    <row r="5376">
      <c r="A5376" s="13" t="n">
        <v>45962</v>
      </c>
      <c r="B5376" t="inlineStr">
        <is>
          <t>West</t>
        </is>
      </c>
      <c r="C5376" t="inlineStr">
        <is>
          <t>Mobile App</t>
        </is>
      </c>
      <c r="D5376" t="inlineStr">
        <is>
          <t>Electronics</t>
        </is>
      </c>
      <c r="E5376" t="n">
        <v>1025117.59</v>
      </c>
      <c r="F5376" t="n">
        <v>976526.12</v>
      </c>
      <c r="G5376" t="n">
        <v>1168532.53</v>
      </c>
      <c r="H5376" t="n">
        <v>96</v>
      </c>
      <c r="I5376" t="n">
        <v>73</v>
      </c>
      <c r="J5376" t="n">
        <v>4</v>
      </c>
      <c r="K5376">
        <f>E5376-F5376</f>
        <v/>
      </c>
      <c r="L5376" s="10">
        <f>IFERROR(K5376/E5376,0)</f>
        <v/>
      </c>
      <c r="M5376">
        <f>YEAR(A5376)</f>
        <v/>
      </c>
      <c r="N5376">
        <f>"Q"&amp;ROUNDUP(MONTH(A5376)/3,0)</f>
        <v/>
      </c>
      <c r="O5376">
        <f>TEXT(A5376,"mmm")</f>
        <v/>
      </c>
    </row>
    <row r="5377">
      <c r="A5377" s="13" t="n">
        <v>45962</v>
      </c>
      <c r="B5377" t="inlineStr">
        <is>
          <t>West</t>
        </is>
      </c>
      <c r="C5377" t="inlineStr">
        <is>
          <t>Mobile App</t>
        </is>
      </c>
      <c r="D5377" t="inlineStr">
        <is>
          <t>Fashion</t>
        </is>
      </c>
      <c r="E5377" t="n">
        <v>186931.65</v>
      </c>
      <c r="F5377" t="n">
        <v>107299.71</v>
      </c>
      <c r="G5377" t="n">
        <v>212346.2</v>
      </c>
      <c r="H5377" t="n">
        <v>114</v>
      </c>
      <c r="I5377" t="n">
        <v>96</v>
      </c>
      <c r="J5377" t="n">
        <v>16</v>
      </c>
      <c r="K5377">
        <f>E5377-F5377</f>
        <v/>
      </c>
      <c r="L5377" s="10">
        <f>IFERROR(K5377/E5377,0)</f>
        <v/>
      </c>
      <c r="M5377">
        <f>YEAR(A5377)</f>
        <v/>
      </c>
      <c r="N5377">
        <f>"Q"&amp;ROUNDUP(MONTH(A5377)/3,0)</f>
        <v/>
      </c>
      <c r="O5377">
        <f>TEXT(A5377,"mmm")</f>
        <v/>
      </c>
    </row>
    <row r="5378">
      <c r="A5378" s="13" t="n">
        <v>45962</v>
      </c>
      <c r="B5378" t="inlineStr">
        <is>
          <t>West</t>
        </is>
      </c>
      <c r="C5378" t="inlineStr">
        <is>
          <t>Mobile App</t>
        </is>
      </c>
      <c r="D5378" t="inlineStr">
        <is>
          <t>Grocery</t>
        </is>
      </c>
      <c r="E5378" t="n">
        <v>39525.29</v>
      </c>
      <c r="F5378" t="n">
        <v>34465.79</v>
      </c>
      <c r="G5378" t="n">
        <v>44489.42</v>
      </c>
      <c r="H5378" t="n">
        <v>107</v>
      </c>
      <c r="I5378" t="n">
        <v>41</v>
      </c>
      <c r="J5378" t="n">
        <v>1</v>
      </c>
      <c r="K5378">
        <f>E5378-F5378</f>
        <v/>
      </c>
      <c r="L5378" s="10">
        <f>IFERROR(K5378/E5378,0)</f>
        <v/>
      </c>
      <c r="M5378">
        <f>YEAR(A5378)</f>
        <v/>
      </c>
      <c r="N5378">
        <f>"Q"&amp;ROUNDUP(MONTH(A5378)/3,0)</f>
        <v/>
      </c>
      <c r="O5378">
        <f>TEXT(A5378,"mmm")</f>
        <v/>
      </c>
    </row>
    <row r="5379">
      <c r="A5379" s="13" t="n">
        <v>45962</v>
      </c>
      <c r="B5379" t="inlineStr">
        <is>
          <t>West</t>
        </is>
      </c>
      <c r="C5379" t="inlineStr">
        <is>
          <t>Mobile App</t>
        </is>
      </c>
      <c r="D5379" t="inlineStr">
        <is>
          <t>Home &amp; Kitchen</t>
        </is>
      </c>
      <c r="E5379" t="n">
        <v>190217.24</v>
      </c>
      <c r="F5379" t="n">
        <v>138726.23</v>
      </c>
      <c r="G5379" t="n">
        <v>217749.73</v>
      </c>
      <c r="H5379" t="n">
        <v>88</v>
      </c>
      <c r="I5379" t="n">
        <v>68</v>
      </c>
      <c r="J5379" t="n">
        <v>4</v>
      </c>
      <c r="K5379">
        <f>E5379-F5379</f>
        <v/>
      </c>
      <c r="L5379" s="10">
        <f>IFERROR(K5379/E5379,0)</f>
        <v/>
      </c>
      <c r="M5379">
        <f>YEAR(A5379)</f>
        <v/>
      </c>
      <c r="N5379">
        <f>"Q"&amp;ROUNDUP(MONTH(A5379)/3,0)</f>
        <v/>
      </c>
      <c r="O5379">
        <f>TEXT(A5379,"mmm")</f>
        <v/>
      </c>
    </row>
    <row r="5380">
      <c r="A5380" s="13" t="n">
        <v>45962</v>
      </c>
      <c r="B5380" t="inlineStr">
        <is>
          <t>West</t>
        </is>
      </c>
      <c r="C5380" t="inlineStr">
        <is>
          <t>Mobile App</t>
        </is>
      </c>
      <c r="D5380" t="inlineStr">
        <is>
          <t>Sports</t>
        </is>
      </c>
      <c r="E5380" t="n">
        <v>82630.14</v>
      </c>
      <c r="F5380" t="n">
        <v>60540.5</v>
      </c>
      <c r="G5380" t="n">
        <v>98600.78</v>
      </c>
      <c r="H5380" t="n">
        <v>38</v>
      </c>
      <c r="I5380" t="n">
        <v>32</v>
      </c>
      <c r="J5380" t="n">
        <v>3</v>
      </c>
      <c r="K5380">
        <f>E5380-F5380</f>
        <v/>
      </c>
      <c r="L5380" s="10">
        <f>IFERROR(K5380/E5380,0)</f>
        <v/>
      </c>
      <c r="M5380">
        <f>YEAR(A5380)</f>
        <v/>
      </c>
      <c r="N5380">
        <f>"Q"&amp;ROUNDUP(MONTH(A5380)/3,0)</f>
        <v/>
      </c>
      <c r="O5380">
        <f>TEXT(A5380,"mmm")</f>
        <v/>
      </c>
    </row>
    <row r="5381">
      <c r="A5381" s="13" t="n">
        <v>45962</v>
      </c>
      <c r="B5381" t="inlineStr">
        <is>
          <t>West</t>
        </is>
      </c>
      <c r="C5381" t="inlineStr">
        <is>
          <t>Retail Store</t>
        </is>
      </c>
      <c r="D5381" t="inlineStr">
        <is>
          <t>Beauty</t>
        </is>
      </c>
      <c r="E5381" t="n">
        <v>15140.61</v>
      </c>
      <c r="F5381" t="n">
        <v>8848.27</v>
      </c>
      <c r="G5381" t="n">
        <v>16837.25</v>
      </c>
      <c r="H5381" t="n">
        <v>23</v>
      </c>
      <c r="I5381" t="n">
        <v>20</v>
      </c>
      <c r="J5381" t="n">
        <v>0</v>
      </c>
      <c r="K5381">
        <f>E5381-F5381</f>
        <v/>
      </c>
      <c r="L5381" s="10">
        <f>IFERROR(K5381/E5381,0)</f>
        <v/>
      </c>
      <c r="M5381">
        <f>YEAR(A5381)</f>
        <v/>
      </c>
      <c r="N5381">
        <f>"Q"&amp;ROUNDUP(MONTH(A5381)/3,0)</f>
        <v/>
      </c>
      <c r="O5381">
        <f>TEXT(A5381,"mmm")</f>
        <v/>
      </c>
    </row>
    <row r="5382">
      <c r="A5382" s="13" t="n">
        <v>45962</v>
      </c>
      <c r="B5382" t="inlineStr">
        <is>
          <t>West</t>
        </is>
      </c>
      <c r="C5382" t="inlineStr">
        <is>
          <t>Retail Store</t>
        </is>
      </c>
      <c r="D5382" t="inlineStr">
        <is>
          <t>Books</t>
        </is>
      </c>
      <c r="E5382" t="n">
        <v>7859.83</v>
      </c>
      <c r="F5382" t="n">
        <v>5755.05</v>
      </c>
      <c r="G5382" t="n">
        <v>8581.43</v>
      </c>
      <c r="H5382" t="n">
        <v>16</v>
      </c>
      <c r="I5382" t="n">
        <v>13</v>
      </c>
      <c r="J5382" t="n">
        <v>0</v>
      </c>
      <c r="K5382">
        <f>E5382-F5382</f>
        <v/>
      </c>
      <c r="L5382" s="10">
        <f>IFERROR(K5382/E5382,0)</f>
        <v/>
      </c>
      <c r="M5382">
        <f>YEAR(A5382)</f>
        <v/>
      </c>
      <c r="N5382">
        <f>"Q"&amp;ROUNDUP(MONTH(A5382)/3,0)</f>
        <v/>
      </c>
      <c r="O5382">
        <f>TEXT(A5382,"mmm")</f>
        <v/>
      </c>
    </row>
    <row r="5383">
      <c r="A5383" s="13" t="n">
        <v>45962</v>
      </c>
      <c r="B5383" t="inlineStr">
        <is>
          <t>West</t>
        </is>
      </c>
      <c r="C5383" t="inlineStr">
        <is>
          <t>Retail Store</t>
        </is>
      </c>
      <c r="D5383" t="inlineStr">
        <is>
          <t>Electronics</t>
        </is>
      </c>
      <c r="E5383" t="n">
        <v>215746.57</v>
      </c>
      <c r="F5383" t="n">
        <v>199660.3</v>
      </c>
      <c r="G5383" t="n">
        <v>238857.31</v>
      </c>
      <c r="H5383" t="n">
        <v>23</v>
      </c>
      <c r="I5383" t="n">
        <v>21</v>
      </c>
      <c r="J5383" t="n">
        <v>1</v>
      </c>
      <c r="K5383">
        <f>E5383-F5383</f>
        <v/>
      </c>
      <c r="L5383" s="10">
        <f>IFERROR(K5383/E5383,0)</f>
        <v/>
      </c>
      <c r="M5383">
        <f>YEAR(A5383)</f>
        <v/>
      </c>
      <c r="N5383">
        <f>"Q"&amp;ROUNDUP(MONTH(A5383)/3,0)</f>
        <v/>
      </c>
      <c r="O5383">
        <f>TEXT(A5383,"mmm")</f>
        <v/>
      </c>
    </row>
    <row r="5384">
      <c r="A5384" s="13" t="n">
        <v>45962</v>
      </c>
      <c r="B5384" t="inlineStr">
        <is>
          <t>West</t>
        </is>
      </c>
      <c r="C5384" t="inlineStr">
        <is>
          <t>Retail Store</t>
        </is>
      </c>
      <c r="D5384" t="inlineStr">
        <is>
          <t>Fashion</t>
        </is>
      </c>
      <c r="E5384" t="n">
        <v>71592.49000000001</v>
      </c>
      <c r="F5384" t="n">
        <v>39404.08</v>
      </c>
      <c r="G5384" t="n">
        <v>79628.49000000001</v>
      </c>
      <c r="H5384" t="n">
        <v>59</v>
      </c>
      <c r="I5384" t="n">
        <v>48</v>
      </c>
      <c r="J5384" t="n">
        <v>4</v>
      </c>
      <c r="K5384">
        <f>E5384-F5384</f>
        <v/>
      </c>
      <c r="L5384" s="10">
        <f>IFERROR(K5384/E5384,0)</f>
        <v/>
      </c>
      <c r="M5384">
        <f>YEAR(A5384)</f>
        <v/>
      </c>
      <c r="N5384">
        <f>"Q"&amp;ROUNDUP(MONTH(A5384)/3,0)</f>
        <v/>
      </c>
      <c r="O5384">
        <f>TEXT(A5384,"mmm")</f>
        <v/>
      </c>
    </row>
    <row r="5385">
      <c r="A5385" s="13" t="n">
        <v>45962</v>
      </c>
      <c r="B5385" t="inlineStr">
        <is>
          <t>West</t>
        </is>
      </c>
      <c r="C5385" t="inlineStr">
        <is>
          <t>Retail Store</t>
        </is>
      </c>
      <c r="D5385" t="inlineStr">
        <is>
          <t>Grocery</t>
        </is>
      </c>
      <c r="E5385" t="n">
        <v>21355.65</v>
      </c>
      <c r="F5385" t="n">
        <v>18496.83</v>
      </c>
      <c r="G5385" t="n">
        <v>23843.81</v>
      </c>
      <c r="H5385" t="n">
        <v>55</v>
      </c>
      <c r="I5385" t="n">
        <v>26</v>
      </c>
      <c r="J5385" t="n">
        <v>1</v>
      </c>
      <c r="K5385">
        <f>E5385-F5385</f>
        <v/>
      </c>
      <c r="L5385" s="10">
        <f>IFERROR(K5385/E5385,0)</f>
        <v/>
      </c>
      <c r="M5385">
        <f>YEAR(A5385)</f>
        <v/>
      </c>
      <c r="N5385">
        <f>"Q"&amp;ROUNDUP(MONTH(A5385)/3,0)</f>
        <v/>
      </c>
      <c r="O5385">
        <f>TEXT(A5385,"mmm")</f>
        <v/>
      </c>
    </row>
    <row r="5386">
      <c r="A5386" s="13" t="n">
        <v>45962</v>
      </c>
      <c r="B5386" t="inlineStr">
        <is>
          <t>West</t>
        </is>
      </c>
      <c r="C5386" t="inlineStr">
        <is>
          <t>Retail Store</t>
        </is>
      </c>
      <c r="D5386" t="inlineStr">
        <is>
          <t>Home &amp; Kitchen</t>
        </is>
      </c>
      <c r="E5386" t="n">
        <v>55028.1</v>
      </c>
      <c r="F5386" t="n">
        <v>38158.84</v>
      </c>
      <c r="G5386" t="n">
        <v>59762.7</v>
      </c>
      <c r="H5386" t="n">
        <v>26</v>
      </c>
      <c r="I5386" t="n">
        <v>22</v>
      </c>
      <c r="J5386" t="n">
        <v>1</v>
      </c>
      <c r="K5386">
        <f>E5386-F5386</f>
        <v/>
      </c>
      <c r="L5386" s="10">
        <f>IFERROR(K5386/E5386,0)</f>
        <v/>
      </c>
      <c r="M5386">
        <f>YEAR(A5386)</f>
        <v/>
      </c>
      <c r="N5386">
        <f>"Q"&amp;ROUNDUP(MONTH(A5386)/3,0)</f>
        <v/>
      </c>
      <c r="O5386">
        <f>TEXT(A5386,"mmm")</f>
        <v/>
      </c>
    </row>
    <row r="5387">
      <c r="A5387" s="13" t="n">
        <v>45962</v>
      </c>
      <c r="B5387" t="inlineStr">
        <is>
          <t>West</t>
        </is>
      </c>
      <c r="C5387" t="inlineStr">
        <is>
          <t>Retail Store</t>
        </is>
      </c>
      <c r="D5387" t="inlineStr">
        <is>
          <t>Sports</t>
        </is>
      </c>
      <c r="E5387" t="n">
        <v>44099.1</v>
      </c>
      <c r="F5387" t="n">
        <v>30375.79</v>
      </c>
      <c r="G5387" t="n">
        <v>49380.44</v>
      </c>
      <c r="H5387" t="n">
        <v>15</v>
      </c>
      <c r="I5387" t="n">
        <v>9</v>
      </c>
      <c r="J5387" t="n">
        <v>0</v>
      </c>
      <c r="K5387">
        <f>E5387-F5387</f>
        <v/>
      </c>
      <c r="L5387" s="10">
        <f>IFERROR(K5387/E5387,0)</f>
        <v/>
      </c>
      <c r="M5387">
        <f>YEAR(A5387)</f>
        <v/>
      </c>
      <c r="N5387">
        <f>"Q"&amp;ROUNDUP(MONTH(A5387)/3,0)</f>
        <v/>
      </c>
      <c r="O5387">
        <f>TEXT(A5387,"mmm")</f>
        <v/>
      </c>
    </row>
    <row r="5388">
      <c r="A5388" s="13" t="n">
        <v>45962</v>
      </c>
      <c r="B5388" t="inlineStr">
        <is>
          <t>West</t>
        </is>
      </c>
      <c r="C5388" t="inlineStr">
        <is>
          <t>Unknown</t>
        </is>
      </c>
      <c r="D5388" t="inlineStr">
        <is>
          <t>Beauty</t>
        </is>
      </c>
      <c r="E5388" t="n">
        <v>222.92</v>
      </c>
      <c r="F5388" t="n">
        <v>116.17</v>
      </c>
      <c r="G5388" t="n">
        <v>247.69</v>
      </c>
      <c r="H5388" t="n">
        <v>1</v>
      </c>
      <c r="I5388" t="n">
        <v>1</v>
      </c>
      <c r="J5388" t="n">
        <v>1</v>
      </c>
      <c r="K5388">
        <f>E5388-F5388</f>
        <v/>
      </c>
      <c r="L5388" s="10">
        <f>IFERROR(K5388/E5388,0)</f>
        <v/>
      </c>
      <c r="M5388">
        <f>YEAR(A5388)</f>
        <v/>
      </c>
      <c r="N5388">
        <f>"Q"&amp;ROUNDUP(MONTH(A5388)/3,0)</f>
        <v/>
      </c>
      <c r="O5388">
        <f>TEXT(A5388,"mmm")</f>
        <v/>
      </c>
    </row>
    <row r="5389">
      <c r="A5389" s="13" t="n">
        <v>45962</v>
      </c>
      <c r="B5389" t="inlineStr">
        <is>
          <t>West</t>
        </is>
      </c>
      <c r="C5389" t="inlineStr">
        <is>
          <t>Unknown</t>
        </is>
      </c>
      <c r="D5389" t="inlineStr">
        <is>
          <t>Books</t>
        </is>
      </c>
      <c r="E5389" t="n">
        <v>376.02</v>
      </c>
      <c r="F5389" t="n">
        <v>288.34</v>
      </c>
      <c r="G5389" t="n">
        <v>442.37</v>
      </c>
      <c r="H5389" t="n">
        <v>1</v>
      </c>
      <c r="I5389" t="n">
        <v>1</v>
      </c>
      <c r="J5389" t="n">
        <v>0</v>
      </c>
      <c r="K5389">
        <f>E5389-F5389</f>
        <v/>
      </c>
      <c r="L5389" s="10">
        <f>IFERROR(K5389/E5389,0)</f>
        <v/>
      </c>
      <c r="M5389">
        <f>YEAR(A5389)</f>
        <v/>
      </c>
      <c r="N5389">
        <f>"Q"&amp;ROUNDUP(MONTH(A5389)/3,0)</f>
        <v/>
      </c>
      <c r="O5389">
        <f>TEXT(A5389,"mmm")</f>
        <v/>
      </c>
    </row>
    <row r="5390">
      <c r="A5390" s="13" t="n">
        <v>45962</v>
      </c>
      <c r="B5390" t="inlineStr">
        <is>
          <t>West</t>
        </is>
      </c>
      <c r="C5390" t="inlineStr">
        <is>
          <t>Unknown</t>
        </is>
      </c>
      <c r="D5390" t="inlineStr">
        <is>
          <t>Fashion</t>
        </is>
      </c>
      <c r="E5390" t="n">
        <v>962.73</v>
      </c>
      <c r="F5390" t="n">
        <v>558.88</v>
      </c>
      <c r="G5390" t="n">
        <v>1069.7</v>
      </c>
      <c r="H5390" t="n">
        <v>1</v>
      </c>
      <c r="I5390" t="n">
        <v>1</v>
      </c>
      <c r="J5390" t="n">
        <v>0</v>
      </c>
      <c r="K5390">
        <f>E5390-F5390</f>
        <v/>
      </c>
      <c r="L5390" s="10">
        <f>IFERROR(K5390/E5390,0)</f>
        <v/>
      </c>
      <c r="M5390">
        <f>YEAR(A5390)</f>
        <v/>
      </c>
      <c r="N5390">
        <f>"Q"&amp;ROUNDUP(MONTH(A5390)/3,0)</f>
        <v/>
      </c>
      <c r="O5390">
        <f>TEXT(A5390,"mmm")</f>
        <v/>
      </c>
    </row>
    <row r="5391">
      <c r="A5391" s="13" t="n">
        <v>45962</v>
      </c>
      <c r="B5391" t="inlineStr">
        <is>
          <t>West</t>
        </is>
      </c>
      <c r="C5391" t="inlineStr">
        <is>
          <t>Unknown</t>
        </is>
      </c>
      <c r="D5391" t="inlineStr">
        <is>
          <t>Grocery</t>
        </is>
      </c>
      <c r="E5391" t="n">
        <v>1311.12</v>
      </c>
      <c r="F5391" t="n">
        <v>1155.84</v>
      </c>
      <c r="G5391" t="n">
        <v>1380.12</v>
      </c>
      <c r="H5391" t="n">
        <v>4</v>
      </c>
      <c r="I5391" t="n">
        <v>1</v>
      </c>
      <c r="J5391" t="n">
        <v>0</v>
      </c>
      <c r="K5391">
        <f>E5391-F5391</f>
        <v/>
      </c>
      <c r="L5391" s="10">
        <f>IFERROR(K5391/E5391,0)</f>
        <v/>
      </c>
      <c r="M5391">
        <f>YEAR(A5391)</f>
        <v/>
      </c>
      <c r="N5391">
        <f>"Q"&amp;ROUNDUP(MONTH(A5391)/3,0)</f>
        <v/>
      </c>
      <c r="O5391">
        <f>TEXT(A5391,"mmm")</f>
        <v/>
      </c>
    </row>
    <row r="5392">
      <c r="A5392" s="13" t="n">
        <v>45962</v>
      </c>
      <c r="B5392" t="inlineStr">
        <is>
          <t>West</t>
        </is>
      </c>
      <c r="C5392" t="inlineStr">
        <is>
          <t>Unknown</t>
        </is>
      </c>
      <c r="D5392" t="inlineStr">
        <is>
          <t>Home &amp; Kitchen</t>
        </is>
      </c>
      <c r="E5392" t="n">
        <v>2275.9</v>
      </c>
      <c r="F5392" t="n">
        <v>1675.88</v>
      </c>
      <c r="G5392" t="n">
        <v>2528.78</v>
      </c>
      <c r="H5392" t="n">
        <v>2</v>
      </c>
      <c r="I5392" t="n">
        <v>1</v>
      </c>
      <c r="J5392" t="n">
        <v>1</v>
      </c>
      <c r="K5392">
        <f>E5392-F5392</f>
        <v/>
      </c>
      <c r="L5392" s="10">
        <f>IFERROR(K5392/E5392,0)</f>
        <v/>
      </c>
      <c r="M5392">
        <f>YEAR(A5392)</f>
        <v/>
      </c>
      <c r="N5392">
        <f>"Q"&amp;ROUNDUP(MONTH(A5392)/3,0)</f>
        <v/>
      </c>
      <c r="O5392">
        <f>TEXT(A5392,"mmm")</f>
        <v/>
      </c>
    </row>
    <row r="5393">
      <c r="A5393" s="13" t="n">
        <v>45962</v>
      </c>
      <c r="B5393" t="inlineStr">
        <is>
          <t>West</t>
        </is>
      </c>
      <c r="C5393" t="inlineStr">
        <is>
          <t>Website</t>
        </is>
      </c>
      <c r="D5393" t="inlineStr">
        <is>
          <t>Beauty</t>
        </is>
      </c>
      <c r="E5393" t="n">
        <v>30295.73</v>
      </c>
      <c r="F5393" t="n">
        <v>17600.6</v>
      </c>
      <c r="G5393" t="n">
        <v>34347.27</v>
      </c>
      <c r="H5393" t="n">
        <v>54</v>
      </c>
      <c r="I5393" t="n">
        <v>46</v>
      </c>
      <c r="J5393" t="n">
        <v>0</v>
      </c>
      <c r="K5393">
        <f>E5393-F5393</f>
        <v/>
      </c>
      <c r="L5393" s="10">
        <f>IFERROR(K5393/E5393,0)</f>
        <v/>
      </c>
      <c r="M5393">
        <f>YEAR(A5393)</f>
        <v/>
      </c>
      <c r="N5393">
        <f>"Q"&amp;ROUNDUP(MONTH(A5393)/3,0)</f>
        <v/>
      </c>
      <c r="O5393">
        <f>TEXT(A5393,"mmm")</f>
        <v/>
      </c>
    </row>
    <row r="5394">
      <c r="A5394" s="13" t="n">
        <v>45962</v>
      </c>
      <c r="B5394" t="inlineStr">
        <is>
          <t>West</t>
        </is>
      </c>
      <c r="C5394" t="inlineStr">
        <is>
          <t>Website</t>
        </is>
      </c>
      <c r="D5394" t="inlineStr">
        <is>
          <t>Books</t>
        </is>
      </c>
      <c r="E5394" t="n">
        <v>12762.34</v>
      </c>
      <c r="F5394" t="n">
        <v>9688.92</v>
      </c>
      <c r="G5394" t="n">
        <v>14385.25</v>
      </c>
      <c r="H5394" t="n">
        <v>30</v>
      </c>
      <c r="I5394" t="n">
        <v>24</v>
      </c>
      <c r="J5394" t="n">
        <v>1</v>
      </c>
      <c r="K5394">
        <f>E5394-F5394</f>
        <v/>
      </c>
      <c r="L5394" s="10">
        <f>IFERROR(K5394/E5394,0)</f>
        <v/>
      </c>
      <c r="M5394">
        <f>YEAR(A5394)</f>
        <v/>
      </c>
      <c r="N5394">
        <f>"Q"&amp;ROUNDUP(MONTH(A5394)/3,0)</f>
        <v/>
      </c>
      <c r="O5394">
        <f>TEXT(A5394,"mmm")</f>
        <v/>
      </c>
    </row>
    <row r="5395">
      <c r="A5395" s="13" t="n">
        <v>45962</v>
      </c>
      <c r="B5395" t="inlineStr">
        <is>
          <t>West</t>
        </is>
      </c>
      <c r="C5395" t="inlineStr">
        <is>
          <t>Website</t>
        </is>
      </c>
      <c r="D5395" t="inlineStr">
        <is>
          <t>Electronics</t>
        </is>
      </c>
      <c r="E5395" t="n">
        <v>911871.88</v>
      </c>
      <c r="F5395" t="n">
        <v>880948.52</v>
      </c>
      <c r="G5395" t="n">
        <v>1039473.85</v>
      </c>
      <c r="H5395" t="n">
        <v>88</v>
      </c>
      <c r="I5395" t="n">
        <v>69</v>
      </c>
      <c r="J5395" t="n">
        <v>8</v>
      </c>
      <c r="K5395">
        <f>E5395-F5395</f>
        <v/>
      </c>
      <c r="L5395" s="10">
        <f>IFERROR(K5395/E5395,0)</f>
        <v/>
      </c>
      <c r="M5395">
        <f>YEAR(A5395)</f>
        <v/>
      </c>
      <c r="N5395">
        <f>"Q"&amp;ROUNDUP(MONTH(A5395)/3,0)</f>
        <v/>
      </c>
      <c r="O5395">
        <f>TEXT(A5395,"mmm")</f>
        <v/>
      </c>
    </row>
    <row r="5396">
      <c r="A5396" s="13" t="n">
        <v>45962</v>
      </c>
      <c r="B5396" t="inlineStr">
        <is>
          <t>West</t>
        </is>
      </c>
      <c r="C5396" t="inlineStr">
        <is>
          <t>Website</t>
        </is>
      </c>
      <c r="D5396" t="inlineStr">
        <is>
          <t>Fashion</t>
        </is>
      </c>
      <c r="E5396" t="n">
        <v>170302.38</v>
      </c>
      <c r="F5396" t="n">
        <v>96636.67999999999</v>
      </c>
      <c r="G5396" t="n">
        <v>193147.72</v>
      </c>
      <c r="H5396" t="n">
        <v>134</v>
      </c>
      <c r="I5396" t="n">
        <v>110</v>
      </c>
      <c r="J5396" t="n">
        <v>13</v>
      </c>
      <c r="K5396">
        <f>E5396-F5396</f>
        <v/>
      </c>
      <c r="L5396" s="10">
        <f>IFERROR(K5396/E5396,0)</f>
        <v/>
      </c>
      <c r="M5396">
        <f>YEAR(A5396)</f>
        <v/>
      </c>
      <c r="N5396">
        <f>"Q"&amp;ROUNDUP(MONTH(A5396)/3,0)</f>
        <v/>
      </c>
      <c r="O5396">
        <f>TEXT(A5396,"mmm")</f>
        <v/>
      </c>
    </row>
    <row r="5397">
      <c r="A5397" s="13" t="n">
        <v>45962</v>
      </c>
      <c r="B5397" t="inlineStr">
        <is>
          <t>West</t>
        </is>
      </c>
      <c r="C5397" t="inlineStr">
        <is>
          <t>Website</t>
        </is>
      </c>
      <c r="D5397" t="inlineStr">
        <is>
          <t>Grocery</t>
        </is>
      </c>
      <c r="E5397" t="n">
        <v>54598.66</v>
      </c>
      <c r="F5397" t="n">
        <v>48591.76</v>
      </c>
      <c r="G5397" t="n">
        <v>62047.06</v>
      </c>
      <c r="H5397" t="n">
        <v>154</v>
      </c>
      <c r="I5397" t="n">
        <v>49</v>
      </c>
      <c r="J5397" t="n">
        <v>1</v>
      </c>
      <c r="K5397">
        <f>E5397-F5397</f>
        <v/>
      </c>
      <c r="L5397" s="10">
        <f>IFERROR(K5397/E5397,0)</f>
        <v/>
      </c>
      <c r="M5397">
        <f>YEAR(A5397)</f>
        <v/>
      </c>
      <c r="N5397">
        <f>"Q"&amp;ROUNDUP(MONTH(A5397)/3,0)</f>
        <v/>
      </c>
      <c r="O5397">
        <f>TEXT(A5397,"mmm")</f>
        <v/>
      </c>
    </row>
    <row r="5398">
      <c r="A5398" s="13" t="n">
        <v>45962</v>
      </c>
      <c r="B5398" t="inlineStr">
        <is>
          <t>West</t>
        </is>
      </c>
      <c r="C5398" t="inlineStr">
        <is>
          <t>Website</t>
        </is>
      </c>
      <c r="D5398" t="inlineStr">
        <is>
          <t>Home &amp; Kitchen</t>
        </is>
      </c>
      <c r="E5398" t="n">
        <v>166183.36</v>
      </c>
      <c r="F5398" t="n">
        <v>121321.31</v>
      </c>
      <c r="G5398" t="n">
        <v>189442.15</v>
      </c>
      <c r="H5398" t="n">
        <v>70</v>
      </c>
      <c r="I5398" t="n">
        <v>55</v>
      </c>
      <c r="J5398" t="n">
        <v>4</v>
      </c>
      <c r="K5398">
        <f>E5398-F5398</f>
        <v/>
      </c>
      <c r="L5398" s="10">
        <f>IFERROR(K5398/E5398,0)</f>
        <v/>
      </c>
      <c r="M5398">
        <f>YEAR(A5398)</f>
        <v/>
      </c>
      <c r="N5398">
        <f>"Q"&amp;ROUNDUP(MONTH(A5398)/3,0)</f>
        <v/>
      </c>
      <c r="O5398">
        <f>TEXT(A5398,"mmm")</f>
        <v/>
      </c>
    </row>
    <row r="5399">
      <c r="A5399" s="13" t="n">
        <v>45962</v>
      </c>
      <c r="B5399" t="inlineStr">
        <is>
          <t>West</t>
        </is>
      </c>
      <c r="C5399" t="inlineStr">
        <is>
          <t>Website</t>
        </is>
      </c>
      <c r="D5399" t="inlineStr">
        <is>
          <t>Sports</t>
        </is>
      </c>
      <c r="E5399" t="n">
        <v>53597.65</v>
      </c>
      <c r="F5399" t="n">
        <v>37220.5</v>
      </c>
      <c r="G5399" t="n">
        <v>60454.94</v>
      </c>
      <c r="H5399" t="n">
        <v>26</v>
      </c>
      <c r="I5399" t="n">
        <v>19</v>
      </c>
      <c r="J5399" t="n">
        <v>3</v>
      </c>
      <c r="K5399">
        <f>E5399-F5399</f>
        <v/>
      </c>
      <c r="L5399" s="10">
        <f>IFERROR(K5399/E5399,0)</f>
        <v/>
      </c>
      <c r="M5399">
        <f>YEAR(A5399)</f>
        <v/>
      </c>
      <c r="N5399">
        <f>"Q"&amp;ROUNDUP(MONTH(A5399)/3,0)</f>
        <v/>
      </c>
      <c r="O5399">
        <f>TEXT(A5399,"mmm")</f>
        <v/>
      </c>
    </row>
    <row r="5400">
      <c r="A5400" s="13" t="n">
        <v>45962</v>
      </c>
      <c r="B5400" t="inlineStr">
        <is>
          <t>West</t>
        </is>
      </c>
      <c r="C5400" t="inlineStr">
        <is>
          <t>Website</t>
        </is>
      </c>
      <c r="D5400" t="inlineStr">
        <is>
          <t>Unknown</t>
        </is>
      </c>
      <c r="E5400" t="n">
        <v>862.36</v>
      </c>
      <c r="F5400" t="n">
        <v>831.26</v>
      </c>
      <c r="G5400" t="n">
        <v>1014.54</v>
      </c>
      <c r="H5400" t="n">
        <v>2</v>
      </c>
      <c r="I5400" t="n">
        <v>1</v>
      </c>
      <c r="J5400" t="n">
        <v>0</v>
      </c>
      <c r="K5400">
        <f>E5400-F5400</f>
        <v/>
      </c>
      <c r="L5400" s="10">
        <f>IFERROR(K5400/E5400,0)</f>
        <v/>
      </c>
      <c r="M5400">
        <f>YEAR(A5400)</f>
        <v/>
      </c>
      <c r="N5400">
        <f>"Q"&amp;ROUNDUP(MONTH(A5400)/3,0)</f>
        <v/>
      </c>
      <c r="O5400">
        <f>TEXT(A5400,"mmm")</f>
        <v/>
      </c>
    </row>
    <row r="5401">
      <c r="A5401" s="13" t="n">
        <v>45992</v>
      </c>
      <c r="B5401" t="inlineStr">
        <is>
          <t>Central</t>
        </is>
      </c>
      <c r="C5401" t="inlineStr">
        <is>
          <t>Marketplace</t>
        </is>
      </c>
      <c r="D5401" t="inlineStr">
        <is>
          <t>Beauty</t>
        </is>
      </c>
      <c r="E5401" t="n">
        <v>7433.14</v>
      </c>
      <c r="F5401" t="n">
        <v>4624.9</v>
      </c>
      <c r="G5401" t="n">
        <v>8499.190000000001</v>
      </c>
      <c r="H5401" t="n">
        <v>12</v>
      </c>
      <c r="I5401" t="n">
        <v>9</v>
      </c>
      <c r="J5401" t="n">
        <v>1</v>
      </c>
      <c r="K5401">
        <f>E5401-F5401</f>
        <v/>
      </c>
      <c r="L5401" s="10">
        <f>IFERROR(K5401/E5401,0)</f>
        <v/>
      </c>
      <c r="M5401">
        <f>YEAR(A5401)</f>
        <v/>
      </c>
      <c r="N5401">
        <f>"Q"&amp;ROUNDUP(MONTH(A5401)/3,0)</f>
        <v/>
      </c>
      <c r="O5401">
        <f>TEXT(A5401,"mmm")</f>
        <v/>
      </c>
    </row>
    <row r="5402">
      <c r="A5402" s="13" t="n">
        <v>45992</v>
      </c>
      <c r="B5402" t="inlineStr">
        <is>
          <t>Central</t>
        </is>
      </c>
      <c r="C5402" t="inlineStr">
        <is>
          <t>Marketplace</t>
        </is>
      </c>
      <c r="D5402" t="inlineStr">
        <is>
          <t>Books</t>
        </is>
      </c>
      <c r="E5402" t="n">
        <v>2835.09</v>
      </c>
      <c r="F5402" t="n">
        <v>2236.51</v>
      </c>
      <c r="G5402" t="n">
        <v>3227.49</v>
      </c>
      <c r="H5402" t="n">
        <v>6</v>
      </c>
      <c r="I5402" t="n">
        <v>5</v>
      </c>
      <c r="J5402" t="n">
        <v>0</v>
      </c>
      <c r="K5402">
        <f>E5402-F5402</f>
        <v/>
      </c>
      <c r="L5402" s="10">
        <f>IFERROR(K5402/E5402,0)</f>
        <v/>
      </c>
      <c r="M5402">
        <f>YEAR(A5402)</f>
        <v/>
      </c>
      <c r="N5402">
        <f>"Q"&amp;ROUNDUP(MONTH(A5402)/3,0)</f>
        <v/>
      </c>
      <c r="O5402">
        <f>TEXT(A5402,"mmm")</f>
        <v/>
      </c>
    </row>
    <row r="5403">
      <c r="A5403" s="13" t="n">
        <v>45992</v>
      </c>
      <c r="B5403" t="inlineStr">
        <is>
          <t>Central</t>
        </is>
      </c>
      <c r="C5403" t="inlineStr">
        <is>
          <t>Marketplace</t>
        </is>
      </c>
      <c r="D5403" t="inlineStr">
        <is>
          <t>Electronics</t>
        </is>
      </c>
      <c r="E5403" t="n">
        <v>222139.22</v>
      </c>
      <c r="F5403" t="n">
        <v>202855.71</v>
      </c>
      <c r="G5403" t="n">
        <v>242688.07</v>
      </c>
      <c r="H5403" t="n">
        <v>16</v>
      </c>
      <c r="I5403" t="n">
        <v>14</v>
      </c>
      <c r="J5403" t="n">
        <v>1</v>
      </c>
      <c r="K5403">
        <f>E5403-F5403</f>
        <v/>
      </c>
      <c r="L5403" s="10">
        <f>IFERROR(K5403/E5403,0)</f>
        <v/>
      </c>
      <c r="M5403">
        <f>YEAR(A5403)</f>
        <v/>
      </c>
      <c r="N5403">
        <f>"Q"&amp;ROUNDUP(MONTH(A5403)/3,0)</f>
        <v/>
      </c>
      <c r="O5403">
        <f>TEXT(A5403,"mmm")</f>
        <v/>
      </c>
    </row>
    <row r="5404">
      <c r="A5404" s="13" t="n">
        <v>45992</v>
      </c>
      <c r="B5404" t="inlineStr">
        <is>
          <t>Central</t>
        </is>
      </c>
      <c r="C5404" t="inlineStr">
        <is>
          <t>Marketplace</t>
        </is>
      </c>
      <c r="D5404" t="inlineStr">
        <is>
          <t>Fashion</t>
        </is>
      </c>
      <c r="E5404" t="n">
        <v>26479.84</v>
      </c>
      <c r="F5404" t="n">
        <v>14419.9</v>
      </c>
      <c r="G5404" t="n">
        <v>29176.15</v>
      </c>
      <c r="H5404" t="n">
        <v>25</v>
      </c>
      <c r="I5404" t="n">
        <v>18</v>
      </c>
      <c r="J5404" t="n">
        <v>3</v>
      </c>
      <c r="K5404">
        <f>E5404-F5404</f>
        <v/>
      </c>
      <c r="L5404" s="10">
        <f>IFERROR(K5404/E5404,0)</f>
        <v/>
      </c>
      <c r="M5404">
        <f>YEAR(A5404)</f>
        <v/>
      </c>
      <c r="N5404">
        <f>"Q"&amp;ROUNDUP(MONTH(A5404)/3,0)</f>
        <v/>
      </c>
      <c r="O5404">
        <f>TEXT(A5404,"mmm")</f>
        <v/>
      </c>
    </row>
    <row r="5405">
      <c r="A5405" s="13" t="n">
        <v>45992</v>
      </c>
      <c r="B5405" t="inlineStr">
        <is>
          <t>Central</t>
        </is>
      </c>
      <c r="C5405" t="inlineStr">
        <is>
          <t>Marketplace</t>
        </is>
      </c>
      <c r="D5405" t="inlineStr">
        <is>
          <t>Grocery</t>
        </is>
      </c>
      <c r="E5405" t="n">
        <v>13645.03</v>
      </c>
      <c r="F5405" t="n">
        <v>11892.53</v>
      </c>
      <c r="G5405" t="n">
        <v>15177.01</v>
      </c>
      <c r="H5405" t="n">
        <v>28</v>
      </c>
      <c r="I5405" t="n">
        <v>12</v>
      </c>
      <c r="J5405" t="n">
        <v>0</v>
      </c>
      <c r="K5405">
        <f>E5405-F5405</f>
        <v/>
      </c>
      <c r="L5405" s="10">
        <f>IFERROR(K5405/E5405,0)</f>
        <v/>
      </c>
      <c r="M5405">
        <f>YEAR(A5405)</f>
        <v/>
      </c>
      <c r="N5405">
        <f>"Q"&amp;ROUNDUP(MONTH(A5405)/3,0)</f>
        <v/>
      </c>
      <c r="O5405">
        <f>TEXT(A5405,"mmm")</f>
        <v/>
      </c>
    </row>
    <row r="5406">
      <c r="A5406" s="13" t="n">
        <v>45992</v>
      </c>
      <c r="B5406" t="inlineStr">
        <is>
          <t>Central</t>
        </is>
      </c>
      <c r="C5406" t="inlineStr">
        <is>
          <t>Marketplace</t>
        </is>
      </c>
      <c r="D5406" t="inlineStr">
        <is>
          <t>Home &amp; Kitchen</t>
        </is>
      </c>
      <c r="E5406" t="n">
        <v>28582.3</v>
      </c>
      <c r="F5406" t="n">
        <v>20074.34</v>
      </c>
      <c r="G5406" t="n">
        <v>31773.05</v>
      </c>
      <c r="H5406" t="n">
        <v>14</v>
      </c>
      <c r="I5406" t="n">
        <v>10</v>
      </c>
      <c r="J5406" t="n">
        <v>0</v>
      </c>
      <c r="K5406">
        <f>E5406-F5406</f>
        <v/>
      </c>
      <c r="L5406" s="10">
        <f>IFERROR(K5406/E5406,0)</f>
        <v/>
      </c>
      <c r="M5406">
        <f>YEAR(A5406)</f>
        <v/>
      </c>
      <c r="N5406">
        <f>"Q"&amp;ROUNDUP(MONTH(A5406)/3,0)</f>
        <v/>
      </c>
      <c r="O5406">
        <f>TEXT(A5406,"mmm")</f>
        <v/>
      </c>
    </row>
    <row r="5407">
      <c r="A5407" s="13" t="n">
        <v>45992</v>
      </c>
      <c r="B5407" t="inlineStr">
        <is>
          <t>Central</t>
        </is>
      </c>
      <c r="C5407" t="inlineStr">
        <is>
          <t>Marketplace</t>
        </is>
      </c>
      <c r="D5407" t="inlineStr">
        <is>
          <t>Sports</t>
        </is>
      </c>
      <c r="E5407" t="n">
        <v>47367.53</v>
      </c>
      <c r="F5407" t="n">
        <v>32969.78</v>
      </c>
      <c r="G5407" t="n">
        <v>52864.28</v>
      </c>
      <c r="H5407" t="n">
        <v>14</v>
      </c>
      <c r="I5407" t="n">
        <v>10</v>
      </c>
      <c r="J5407" t="n">
        <v>1</v>
      </c>
      <c r="K5407">
        <f>E5407-F5407</f>
        <v/>
      </c>
      <c r="L5407" s="10">
        <f>IFERROR(K5407/E5407,0)</f>
        <v/>
      </c>
      <c r="M5407">
        <f>YEAR(A5407)</f>
        <v/>
      </c>
      <c r="N5407">
        <f>"Q"&amp;ROUNDUP(MONTH(A5407)/3,0)</f>
        <v/>
      </c>
      <c r="O5407">
        <f>TEXT(A5407,"mmm")</f>
        <v/>
      </c>
    </row>
    <row r="5408">
      <c r="A5408" s="13" t="n">
        <v>45992</v>
      </c>
      <c r="B5408" t="inlineStr">
        <is>
          <t>Central</t>
        </is>
      </c>
      <c r="C5408" t="inlineStr">
        <is>
          <t>Mobile App</t>
        </is>
      </c>
      <c r="D5408" t="inlineStr">
        <is>
          <t>Beauty</t>
        </is>
      </c>
      <c r="E5408" t="n">
        <v>12394.95</v>
      </c>
      <c r="F5408" t="n">
        <v>7191.43</v>
      </c>
      <c r="G5408" t="n">
        <v>13465.9</v>
      </c>
      <c r="H5408" t="n">
        <v>20</v>
      </c>
      <c r="I5408" t="n">
        <v>13</v>
      </c>
      <c r="J5408" t="n">
        <v>0</v>
      </c>
      <c r="K5408">
        <f>E5408-F5408</f>
        <v/>
      </c>
      <c r="L5408" s="10">
        <f>IFERROR(K5408/E5408,0)</f>
        <v/>
      </c>
      <c r="M5408">
        <f>YEAR(A5408)</f>
        <v/>
      </c>
      <c r="N5408">
        <f>"Q"&amp;ROUNDUP(MONTH(A5408)/3,0)</f>
        <v/>
      </c>
      <c r="O5408">
        <f>TEXT(A5408,"mmm")</f>
        <v/>
      </c>
    </row>
    <row r="5409">
      <c r="A5409" s="13" t="n">
        <v>45992</v>
      </c>
      <c r="B5409" t="inlineStr">
        <is>
          <t>Central</t>
        </is>
      </c>
      <c r="C5409" t="inlineStr">
        <is>
          <t>Mobile App</t>
        </is>
      </c>
      <c r="D5409" t="inlineStr">
        <is>
          <t>Books</t>
        </is>
      </c>
      <c r="E5409" t="n">
        <v>7698.92</v>
      </c>
      <c r="F5409" t="n">
        <v>5510.59</v>
      </c>
      <c r="G5409" t="n">
        <v>8144.1</v>
      </c>
      <c r="H5409" t="n">
        <v>18</v>
      </c>
      <c r="I5409" t="n">
        <v>10</v>
      </c>
      <c r="J5409" t="n">
        <v>0</v>
      </c>
      <c r="K5409">
        <f>E5409-F5409</f>
        <v/>
      </c>
      <c r="L5409" s="10">
        <f>IFERROR(K5409/E5409,0)</f>
        <v/>
      </c>
      <c r="M5409">
        <f>YEAR(A5409)</f>
        <v/>
      </c>
      <c r="N5409">
        <f>"Q"&amp;ROUNDUP(MONTH(A5409)/3,0)</f>
        <v/>
      </c>
      <c r="O5409">
        <f>TEXT(A5409,"mmm")</f>
        <v/>
      </c>
    </row>
    <row r="5410">
      <c r="A5410" s="13" t="n">
        <v>45992</v>
      </c>
      <c r="B5410" t="inlineStr">
        <is>
          <t>Central</t>
        </is>
      </c>
      <c r="C5410" t="inlineStr">
        <is>
          <t>Mobile App</t>
        </is>
      </c>
      <c r="D5410" t="inlineStr">
        <is>
          <t>Electronics</t>
        </is>
      </c>
      <c r="E5410" t="n">
        <v>456863.41</v>
      </c>
      <c r="F5410" t="n">
        <v>405418.56</v>
      </c>
      <c r="G5410" t="n">
        <v>489340</v>
      </c>
      <c r="H5410" t="n">
        <v>40</v>
      </c>
      <c r="I5410" t="n">
        <v>30</v>
      </c>
      <c r="J5410" t="n">
        <v>0</v>
      </c>
      <c r="K5410">
        <f>E5410-F5410</f>
        <v/>
      </c>
      <c r="L5410" s="10">
        <f>IFERROR(K5410/E5410,0)</f>
        <v/>
      </c>
      <c r="M5410">
        <f>YEAR(A5410)</f>
        <v/>
      </c>
      <c r="N5410">
        <f>"Q"&amp;ROUNDUP(MONTH(A5410)/3,0)</f>
        <v/>
      </c>
      <c r="O5410">
        <f>TEXT(A5410,"mmm")</f>
        <v/>
      </c>
    </row>
    <row r="5411">
      <c r="A5411" s="13" t="n">
        <v>45992</v>
      </c>
      <c r="B5411" t="inlineStr">
        <is>
          <t>Central</t>
        </is>
      </c>
      <c r="C5411" t="inlineStr">
        <is>
          <t>Mobile App</t>
        </is>
      </c>
      <c r="D5411" t="inlineStr">
        <is>
          <t>Fashion</t>
        </is>
      </c>
      <c r="E5411" t="n">
        <v>64554.76</v>
      </c>
      <c r="F5411" t="n">
        <v>35499.18</v>
      </c>
      <c r="G5411" t="n">
        <v>69765.67999999999</v>
      </c>
      <c r="H5411" t="n">
        <v>46</v>
      </c>
      <c r="I5411" t="n">
        <v>36</v>
      </c>
      <c r="J5411" t="n">
        <v>1</v>
      </c>
      <c r="K5411">
        <f>E5411-F5411</f>
        <v/>
      </c>
      <c r="L5411" s="10">
        <f>IFERROR(K5411/E5411,0)</f>
        <v/>
      </c>
      <c r="M5411">
        <f>YEAR(A5411)</f>
        <v/>
      </c>
      <c r="N5411">
        <f>"Q"&amp;ROUNDUP(MONTH(A5411)/3,0)</f>
        <v/>
      </c>
      <c r="O5411">
        <f>TEXT(A5411,"mmm")</f>
        <v/>
      </c>
    </row>
    <row r="5412">
      <c r="A5412" s="13" t="n">
        <v>45992</v>
      </c>
      <c r="B5412" t="inlineStr">
        <is>
          <t>Central</t>
        </is>
      </c>
      <c r="C5412" t="inlineStr">
        <is>
          <t>Mobile App</t>
        </is>
      </c>
      <c r="D5412" t="inlineStr">
        <is>
          <t>Grocery</t>
        </is>
      </c>
      <c r="E5412" t="n">
        <v>20211.79</v>
      </c>
      <c r="F5412" t="n">
        <v>17102.88</v>
      </c>
      <c r="G5412" t="n">
        <v>21592.49</v>
      </c>
      <c r="H5412" t="n">
        <v>56</v>
      </c>
      <c r="I5412" t="n">
        <v>21</v>
      </c>
      <c r="J5412" t="n">
        <v>0</v>
      </c>
      <c r="K5412">
        <f>E5412-F5412</f>
        <v/>
      </c>
      <c r="L5412" s="10">
        <f>IFERROR(K5412/E5412,0)</f>
        <v/>
      </c>
      <c r="M5412">
        <f>YEAR(A5412)</f>
        <v/>
      </c>
      <c r="N5412">
        <f>"Q"&amp;ROUNDUP(MONTH(A5412)/3,0)</f>
        <v/>
      </c>
      <c r="O5412">
        <f>TEXT(A5412,"mmm")</f>
        <v/>
      </c>
    </row>
    <row r="5413">
      <c r="A5413" s="13" t="n">
        <v>45992</v>
      </c>
      <c r="B5413" t="inlineStr">
        <is>
          <t>Central</t>
        </is>
      </c>
      <c r="C5413" t="inlineStr">
        <is>
          <t>Mobile App</t>
        </is>
      </c>
      <c r="D5413" t="inlineStr">
        <is>
          <t>Home &amp; Kitchen</t>
        </is>
      </c>
      <c r="E5413" t="n">
        <v>70930.57000000001</v>
      </c>
      <c r="F5413" t="n">
        <v>48341.89</v>
      </c>
      <c r="G5413" t="n">
        <v>76708.02</v>
      </c>
      <c r="H5413" t="n">
        <v>31</v>
      </c>
      <c r="I5413" t="n">
        <v>23</v>
      </c>
      <c r="J5413" t="n">
        <v>1</v>
      </c>
      <c r="K5413">
        <f>E5413-F5413</f>
        <v/>
      </c>
      <c r="L5413" s="10">
        <f>IFERROR(K5413/E5413,0)</f>
        <v/>
      </c>
      <c r="M5413">
        <f>YEAR(A5413)</f>
        <v/>
      </c>
      <c r="N5413">
        <f>"Q"&amp;ROUNDUP(MONTH(A5413)/3,0)</f>
        <v/>
      </c>
      <c r="O5413">
        <f>TEXT(A5413,"mmm")</f>
        <v/>
      </c>
    </row>
    <row r="5414">
      <c r="A5414" s="13" t="n">
        <v>45992</v>
      </c>
      <c r="B5414" t="inlineStr">
        <is>
          <t>Central</t>
        </is>
      </c>
      <c r="C5414" t="inlineStr">
        <is>
          <t>Mobile App</t>
        </is>
      </c>
      <c r="D5414" t="inlineStr">
        <is>
          <t>Sports</t>
        </is>
      </c>
      <c r="E5414" t="n">
        <v>23615.39</v>
      </c>
      <c r="F5414" t="n">
        <v>15857.7</v>
      </c>
      <c r="G5414" t="n">
        <v>25295.37</v>
      </c>
      <c r="H5414" t="n">
        <v>13</v>
      </c>
      <c r="I5414" t="n">
        <v>11</v>
      </c>
      <c r="J5414" t="n">
        <v>0</v>
      </c>
      <c r="K5414">
        <f>E5414-F5414</f>
        <v/>
      </c>
      <c r="L5414" s="10">
        <f>IFERROR(K5414/E5414,0)</f>
        <v/>
      </c>
      <c r="M5414">
        <f>YEAR(A5414)</f>
        <v/>
      </c>
      <c r="N5414">
        <f>"Q"&amp;ROUNDUP(MONTH(A5414)/3,0)</f>
        <v/>
      </c>
      <c r="O5414">
        <f>TEXT(A5414,"mmm")</f>
        <v/>
      </c>
    </row>
    <row r="5415">
      <c r="A5415" s="13" t="n">
        <v>45992</v>
      </c>
      <c r="B5415" t="inlineStr">
        <is>
          <t>Central</t>
        </is>
      </c>
      <c r="C5415" t="inlineStr">
        <is>
          <t>Retail Store</t>
        </is>
      </c>
      <c r="D5415" t="inlineStr">
        <is>
          <t>Beauty</t>
        </is>
      </c>
      <c r="E5415" t="n">
        <v>5352.35</v>
      </c>
      <c r="F5415" t="n">
        <v>2839.74</v>
      </c>
      <c r="G5415" t="n">
        <v>5411.23</v>
      </c>
      <c r="H5415" t="n">
        <v>7</v>
      </c>
      <c r="I5415" t="n">
        <v>6</v>
      </c>
      <c r="J5415" t="n">
        <v>0</v>
      </c>
      <c r="K5415">
        <f>E5415-F5415</f>
        <v/>
      </c>
      <c r="L5415" s="10">
        <f>IFERROR(K5415/E5415,0)</f>
        <v/>
      </c>
      <c r="M5415">
        <f>YEAR(A5415)</f>
        <v/>
      </c>
      <c r="N5415">
        <f>"Q"&amp;ROUNDUP(MONTH(A5415)/3,0)</f>
        <v/>
      </c>
      <c r="O5415">
        <f>TEXT(A5415,"mmm")</f>
        <v/>
      </c>
    </row>
    <row r="5416">
      <c r="A5416" s="13" t="n">
        <v>45992</v>
      </c>
      <c r="B5416" t="inlineStr">
        <is>
          <t>Central</t>
        </is>
      </c>
      <c r="C5416" t="inlineStr">
        <is>
          <t>Retail Store</t>
        </is>
      </c>
      <c r="D5416" t="inlineStr">
        <is>
          <t>Books</t>
        </is>
      </c>
      <c r="E5416" t="n">
        <v>4029.28</v>
      </c>
      <c r="F5416" t="n">
        <v>2756.82</v>
      </c>
      <c r="G5416" t="n">
        <v>4233.39</v>
      </c>
      <c r="H5416" t="n">
        <v>6</v>
      </c>
      <c r="I5416" t="n">
        <v>6</v>
      </c>
      <c r="J5416" t="n">
        <v>0</v>
      </c>
      <c r="K5416">
        <f>E5416-F5416</f>
        <v/>
      </c>
      <c r="L5416" s="10">
        <f>IFERROR(K5416/E5416,0)</f>
        <v/>
      </c>
      <c r="M5416">
        <f>YEAR(A5416)</f>
        <v/>
      </c>
      <c r="N5416">
        <f>"Q"&amp;ROUNDUP(MONTH(A5416)/3,0)</f>
        <v/>
      </c>
      <c r="O5416">
        <f>TEXT(A5416,"mmm")</f>
        <v/>
      </c>
    </row>
    <row r="5417">
      <c r="A5417" s="13" t="n">
        <v>45992</v>
      </c>
      <c r="B5417" t="inlineStr">
        <is>
          <t>Central</t>
        </is>
      </c>
      <c r="C5417" t="inlineStr">
        <is>
          <t>Retail Store</t>
        </is>
      </c>
      <c r="D5417" t="inlineStr">
        <is>
          <t>Electronics</t>
        </is>
      </c>
      <c r="E5417" t="n">
        <v>110356.51</v>
      </c>
      <c r="F5417" t="n">
        <v>96269.58</v>
      </c>
      <c r="G5417" t="n">
        <v>113201.34</v>
      </c>
      <c r="H5417" t="n">
        <v>9</v>
      </c>
      <c r="I5417" t="n">
        <v>9</v>
      </c>
      <c r="J5417" t="n">
        <v>0</v>
      </c>
      <c r="K5417">
        <f>E5417-F5417</f>
        <v/>
      </c>
      <c r="L5417" s="10">
        <f>IFERROR(K5417/E5417,0)</f>
        <v/>
      </c>
      <c r="M5417">
        <f>YEAR(A5417)</f>
        <v/>
      </c>
      <c r="N5417">
        <f>"Q"&amp;ROUNDUP(MONTH(A5417)/3,0)</f>
        <v/>
      </c>
      <c r="O5417">
        <f>TEXT(A5417,"mmm")</f>
        <v/>
      </c>
    </row>
    <row r="5418">
      <c r="A5418" s="13" t="n">
        <v>45992</v>
      </c>
      <c r="B5418" t="inlineStr">
        <is>
          <t>Central</t>
        </is>
      </c>
      <c r="C5418" t="inlineStr">
        <is>
          <t>Retail Store</t>
        </is>
      </c>
      <c r="D5418" t="inlineStr">
        <is>
          <t>Fashion</t>
        </is>
      </c>
      <c r="E5418" t="n">
        <v>14911.43</v>
      </c>
      <c r="F5418" t="n">
        <v>7725.17</v>
      </c>
      <c r="G5418" t="n">
        <v>15268.94</v>
      </c>
      <c r="H5418" t="n">
        <v>13</v>
      </c>
      <c r="I5418" t="n">
        <v>11</v>
      </c>
      <c r="J5418" t="n">
        <v>0</v>
      </c>
      <c r="K5418">
        <f>E5418-F5418</f>
        <v/>
      </c>
      <c r="L5418" s="10">
        <f>IFERROR(K5418/E5418,0)</f>
        <v/>
      </c>
      <c r="M5418">
        <f>YEAR(A5418)</f>
        <v/>
      </c>
      <c r="N5418">
        <f>"Q"&amp;ROUNDUP(MONTH(A5418)/3,0)</f>
        <v/>
      </c>
      <c r="O5418">
        <f>TEXT(A5418,"mmm")</f>
        <v/>
      </c>
    </row>
    <row r="5419">
      <c r="A5419" s="13" t="n">
        <v>45992</v>
      </c>
      <c r="B5419" t="inlineStr">
        <is>
          <t>Central</t>
        </is>
      </c>
      <c r="C5419" t="inlineStr">
        <is>
          <t>Retail Store</t>
        </is>
      </c>
      <c r="D5419" t="inlineStr">
        <is>
          <t>Grocery</t>
        </is>
      </c>
      <c r="E5419" t="n">
        <v>15001.63</v>
      </c>
      <c r="F5419" t="n">
        <v>12085.89</v>
      </c>
      <c r="G5419" t="n">
        <v>15580.44</v>
      </c>
      <c r="H5419" t="n">
        <v>25</v>
      </c>
      <c r="I5419" t="n">
        <v>11</v>
      </c>
      <c r="J5419" t="n">
        <v>0</v>
      </c>
      <c r="K5419">
        <f>E5419-F5419</f>
        <v/>
      </c>
      <c r="L5419" s="10">
        <f>IFERROR(K5419/E5419,0)</f>
        <v/>
      </c>
      <c r="M5419">
        <f>YEAR(A5419)</f>
        <v/>
      </c>
      <c r="N5419">
        <f>"Q"&amp;ROUNDUP(MONTH(A5419)/3,0)</f>
        <v/>
      </c>
      <c r="O5419">
        <f>TEXT(A5419,"mmm")</f>
        <v/>
      </c>
    </row>
    <row r="5420">
      <c r="A5420" s="13" t="n">
        <v>45992</v>
      </c>
      <c r="B5420" t="inlineStr">
        <is>
          <t>Central</t>
        </is>
      </c>
      <c r="C5420" t="inlineStr">
        <is>
          <t>Retail Store</t>
        </is>
      </c>
      <c r="D5420" t="inlineStr">
        <is>
          <t>Home &amp; Kitchen</t>
        </is>
      </c>
      <c r="E5420" t="n">
        <v>14272.47</v>
      </c>
      <c r="F5420" t="n">
        <v>9469.120000000001</v>
      </c>
      <c r="G5420" t="n">
        <v>14722.73</v>
      </c>
      <c r="H5420" t="n">
        <v>8</v>
      </c>
      <c r="I5420" t="n">
        <v>8</v>
      </c>
      <c r="J5420" t="n">
        <v>0</v>
      </c>
      <c r="K5420">
        <f>E5420-F5420</f>
        <v/>
      </c>
      <c r="L5420" s="10">
        <f>IFERROR(K5420/E5420,0)</f>
        <v/>
      </c>
      <c r="M5420">
        <f>YEAR(A5420)</f>
        <v/>
      </c>
      <c r="N5420">
        <f>"Q"&amp;ROUNDUP(MONTH(A5420)/3,0)</f>
        <v/>
      </c>
      <c r="O5420">
        <f>TEXT(A5420,"mmm")</f>
        <v/>
      </c>
    </row>
    <row r="5421">
      <c r="A5421" s="13" t="n">
        <v>45992</v>
      </c>
      <c r="B5421" t="inlineStr">
        <is>
          <t>Central</t>
        </is>
      </c>
      <c r="C5421" t="inlineStr">
        <is>
          <t>Retail Store</t>
        </is>
      </c>
      <c r="D5421" t="inlineStr">
        <is>
          <t>Sports</t>
        </is>
      </c>
      <c r="E5421" t="n">
        <v>1805.19</v>
      </c>
      <c r="F5421" t="n">
        <v>1211.36</v>
      </c>
      <c r="G5421" t="n">
        <v>1805.19</v>
      </c>
      <c r="H5421" t="n">
        <v>1</v>
      </c>
      <c r="I5421" t="n">
        <v>1</v>
      </c>
      <c r="J5421" t="n">
        <v>0</v>
      </c>
      <c r="K5421">
        <f>E5421-F5421</f>
        <v/>
      </c>
      <c r="L5421" s="10">
        <f>IFERROR(K5421/E5421,0)</f>
        <v/>
      </c>
      <c r="M5421">
        <f>YEAR(A5421)</f>
        <v/>
      </c>
      <c r="N5421">
        <f>"Q"&amp;ROUNDUP(MONTH(A5421)/3,0)</f>
        <v/>
      </c>
      <c r="O5421">
        <f>TEXT(A5421,"mmm")</f>
        <v/>
      </c>
    </row>
    <row r="5422">
      <c r="A5422" s="13" t="n">
        <v>45992</v>
      </c>
      <c r="B5422" t="inlineStr">
        <is>
          <t>Central</t>
        </is>
      </c>
      <c r="C5422" t="inlineStr">
        <is>
          <t>Unknown</t>
        </is>
      </c>
      <c r="D5422" t="inlineStr">
        <is>
          <t>Home &amp; Kitchen</t>
        </is>
      </c>
      <c r="E5422" t="n">
        <v>8477.58</v>
      </c>
      <c r="F5422" t="n">
        <v>5777.5</v>
      </c>
      <c r="G5422" t="n">
        <v>8477.58</v>
      </c>
      <c r="H5422" t="n">
        <v>2</v>
      </c>
      <c r="I5422" t="n">
        <v>1</v>
      </c>
      <c r="J5422" t="n">
        <v>0</v>
      </c>
      <c r="K5422">
        <f>E5422-F5422</f>
        <v/>
      </c>
      <c r="L5422" s="10">
        <f>IFERROR(K5422/E5422,0)</f>
        <v/>
      </c>
      <c r="M5422">
        <f>YEAR(A5422)</f>
        <v/>
      </c>
      <c r="N5422">
        <f>"Q"&amp;ROUNDUP(MONTH(A5422)/3,0)</f>
        <v/>
      </c>
      <c r="O5422">
        <f>TEXT(A5422,"mmm")</f>
        <v/>
      </c>
    </row>
    <row r="5423">
      <c r="A5423" s="13" t="n">
        <v>45992</v>
      </c>
      <c r="B5423" t="inlineStr">
        <is>
          <t>Central</t>
        </is>
      </c>
      <c r="C5423" t="inlineStr">
        <is>
          <t>Website</t>
        </is>
      </c>
      <c r="D5423" t="inlineStr">
        <is>
          <t>Beauty</t>
        </is>
      </c>
      <c r="E5423" t="n">
        <v>17339.29</v>
      </c>
      <c r="F5423" t="n">
        <v>9728.35</v>
      </c>
      <c r="G5423" t="n">
        <v>18317.83</v>
      </c>
      <c r="H5423" t="n">
        <v>22</v>
      </c>
      <c r="I5423" t="n">
        <v>18</v>
      </c>
      <c r="J5423" t="n">
        <v>1</v>
      </c>
      <c r="K5423">
        <f>E5423-F5423</f>
        <v/>
      </c>
      <c r="L5423" s="10">
        <f>IFERROR(K5423/E5423,0)</f>
        <v/>
      </c>
      <c r="M5423">
        <f>YEAR(A5423)</f>
        <v/>
      </c>
      <c r="N5423">
        <f>"Q"&amp;ROUNDUP(MONTH(A5423)/3,0)</f>
        <v/>
      </c>
      <c r="O5423">
        <f>TEXT(A5423,"mmm")</f>
        <v/>
      </c>
    </row>
    <row r="5424">
      <c r="A5424" s="13" t="n">
        <v>45992</v>
      </c>
      <c r="B5424" t="inlineStr">
        <is>
          <t>Central</t>
        </is>
      </c>
      <c r="C5424" t="inlineStr">
        <is>
          <t>Website</t>
        </is>
      </c>
      <c r="D5424" t="inlineStr">
        <is>
          <t>Books</t>
        </is>
      </c>
      <c r="E5424" t="n">
        <v>4824.84</v>
      </c>
      <c r="F5424" t="n">
        <v>3312.79</v>
      </c>
      <c r="G5424" t="n">
        <v>5006.71</v>
      </c>
      <c r="H5424" t="n">
        <v>11</v>
      </c>
      <c r="I5424" t="n">
        <v>9</v>
      </c>
      <c r="J5424" t="n">
        <v>0</v>
      </c>
      <c r="K5424">
        <f>E5424-F5424</f>
        <v/>
      </c>
      <c r="L5424" s="10">
        <f>IFERROR(K5424/E5424,0)</f>
        <v/>
      </c>
      <c r="M5424">
        <f>YEAR(A5424)</f>
        <v/>
      </c>
      <c r="N5424">
        <f>"Q"&amp;ROUNDUP(MONTH(A5424)/3,0)</f>
        <v/>
      </c>
      <c r="O5424">
        <f>TEXT(A5424,"mmm")</f>
        <v/>
      </c>
    </row>
    <row r="5425">
      <c r="A5425" s="13" t="n">
        <v>45992</v>
      </c>
      <c r="B5425" t="inlineStr">
        <is>
          <t>Central</t>
        </is>
      </c>
      <c r="C5425" t="inlineStr">
        <is>
          <t>Website</t>
        </is>
      </c>
      <c r="D5425" t="inlineStr">
        <is>
          <t>Electronics</t>
        </is>
      </c>
      <c r="E5425" t="n">
        <v>279106.03</v>
      </c>
      <c r="F5425" t="n">
        <v>244088.29</v>
      </c>
      <c r="G5425" t="n">
        <v>290658.37</v>
      </c>
      <c r="H5425" t="n">
        <v>20</v>
      </c>
      <c r="I5425" t="n">
        <v>16</v>
      </c>
      <c r="J5425" t="n">
        <v>0</v>
      </c>
      <c r="K5425">
        <f>E5425-F5425</f>
        <v/>
      </c>
      <c r="L5425" s="10">
        <f>IFERROR(K5425/E5425,0)</f>
        <v/>
      </c>
      <c r="M5425">
        <f>YEAR(A5425)</f>
        <v/>
      </c>
      <c r="N5425">
        <f>"Q"&amp;ROUNDUP(MONTH(A5425)/3,0)</f>
        <v/>
      </c>
      <c r="O5425">
        <f>TEXT(A5425,"mmm")</f>
        <v/>
      </c>
    </row>
    <row r="5426">
      <c r="A5426" s="13" t="n">
        <v>45992</v>
      </c>
      <c r="B5426" t="inlineStr">
        <is>
          <t>Central</t>
        </is>
      </c>
      <c r="C5426" t="inlineStr">
        <is>
          <t>Website</t>
        </is>
      </c>
      <c r="D5426" t="inlineStr">
        <is>
          <t>Fashion</t>
        </is>
      </c>
      <c r="E5426" t="n">
        <v>64185.91</v>
      </c>
      <c r="F5426" t="n">
        <v>33578.49</v>
      </c>
      <c r="G5426" t="n">
        <v>67959.11</v>
      </c>
      <c r="H5426" t="n">
        <v>38</v>
      </c>
      <c r="I5426" t="n">
        <v>28</v>
      </c>
      <c r="J5426" t="n">
        <v>5</v>
      </c>
      <c r="K5426">
        <f>E5426-F5426</f>
        <v/>
      </c>
      <c r="L5426" s="10">
        <f>IFERROR(K5426/E5426,0)</f>
        <v/>
      </c>
      <c r="M5426">
        <f>YEAR(A5426)</f>
        <v/>
      </c>
      <c r="N5426">
        <f>"Q"&amp;ROUNDUP(MONTH(A5426)/3,0)</f>
        <v/>
      </c>
      <c r="O5426">
        <f>TEXT(A5426,"mmm")</f>
        <v/>
      </c>
    </row>
    <row r="5427">
      <c r="A5427" s="13" t="n">
        <v>45992</v>
      </c>
      <c r="B5427" t="inlineStr">
        <is>
          <t>Central</t>
        </is>
      </c>
      <c r="C5427" t="inlineStr">
        <is>
          <t>Website</t>
        </is>
      </c>
      <c r="D5427" t="inlineStr">
        <is>
          <t>Grocery</t>
        </is>
      </c>
      <c r="E5427" t="n">
        <v>7589.69</v>
      </c>
      <c r="F5427" t="n">
        <v>6525.41</v>
      </c>
      <c r="G5427" t="n">
        <v>8210.4</v>
      </c>
      <c r="H5427" t="n">
        <v>19</v>
      </c>
      <c r="I5427" t="n">
        <v>7</v>
      </c>
      <c r="J5427" t="n">
        <v>0</v>
      </c>
      <c r="K5427">
        <f>E5427-F5427</f>
        <v/>
      </c>
      <c r="L5427" s="10">
        <f>IFERROR(K5427/E5427,0)</f>
        <v/>
      </c>
      <c r="M5427">
        <f>YEAR(A5427)</f>
        <v/>
      </c>
      <c r="N5427">
        <f>"Q"&amp;ROUNDUP(MONTH(A5427)/3,0)</f>
        <v/>
      </c>
      <c r="O5427">
        <f>TEXT(A5427,"mmm")</f>
        <v/>
      </c>
    </row>
    <row r="5428">
      <c r="A5428" s="13" t="n">
        <v>45992</v>
      </c>
      <c r="B5428" t="inlineStr">
        <is>
          <t>Central</t>
        </is>
      </c>
      <c r="C5428" t="inlineStr">
        <is>
          <t>Website</t>
        </is>
      </c>
      <c r="D5428" t="inlineStr">
        <is>
          <t>Home &amp; Kitchen</t>
        </is>
      </c>
      <c r="E5428" t="n">
        <v>19405.31</v>
      </c>
      <c r="F5428" t="n">
        <v>12692.41</v>
      </c>
      <c r="G5428" t="n">
        <v>20914.89</v>
      </c>
      <c r="H5428" t="n">
        <v>13</v>
      </c>
      <c r="I5428" t="n">
        <v>12</v>
      </c>
      <c r="J5428" t="n">
        <v>0</v>
      </c>
      <c r="K5428">
        <f>E5428-F5428</f>
        <v/>
      </c>
      <c r="L5428" s="10">
        <f>IFERROR(K5428/E5428,0)</f>
        <v/>
      </c>
      <c r="M5428">
        <f>YEAR(A5428)</f>
        <v/>
      </c>
      <c r="N5428">
        <f>"Q"&amp;ROUNDUP(MONTH(A5428)/3,0)</f>
        <v/>
      </c>
      <c r="O5428">
        <f>TEXT(A5428,"mmm")</f>
        <v/>
      </c>
    </row>
    <row r="5429">
      <c r="A5429" s="13" t="n">
        <v>45992</v>
      </c>
      <c r="B5429" t="inlineStr">
        <is>
          <t>Central</t>
        </is>
      </c>
      <c r="C5429" t="inlineStr">
        <is>
          <t>Website</t>
        </is>
      </c>
      <c r="D5429" t="inlineStr">
        <is>
          <t>Sports</t>
        </is>
      </c>
      <c r="E5429" t="n">
        <v>16526.14</v>
      </c>
      <c r="F5429" t="n">
        <v>10441.07</v>
      </c>
      <c r="G5429" t="n">
        <v>17622.51</v>
      </c>
      <c r="H5429" t="n">
        <v>7</v>
      </c>
      <c r="I5429" t="n">
        <v>6</v>
      </c>
      <c r="J5429" t="n">
        <v>0</v>
      </c>
      <c r="K5429">
        <f>E5429-F5429</f>
        <v/>
      </c>
      <c r="L5429" s="10">
        <f>IFERROR(K5429/E5429,0)</f>
        <v/>
      </c>
      <c r="M5429">
        <f>YEAR(A5429)</f>
        <v/>
      </c>
      <c r="N5429">
        <f>"Q"&amp;ROUNDUP(MONTH(A5429)/3,0)</f>
        <v/>
      </c>
      <c r="O5429">
        <f>TEXT(A5429,"mmm")</f>
        <v/>
      </c>
    </row>
    <row r="5430">
      <c r="A5430" s="13" t="n">
        <v>45992</v>
      </c>
      <c r="B5430" t="inlineStr">
        <is>
          <t>Central</t>
        </is>
      </c>
      <c r="C5430" t="inlineStr">
        <is>
          <t>Website</t>
        </is>
      </c>
      <c r="D5430" t="inlineStr">
        <is>
          <t>Unknown</t>
        </is>
      </c>
      <c r="E5430" t="n">
        <v>14145.16</v>
      </c>
      <c r="F5430" t="n">
        <v>12059.76</v>
      </c>
      <c r="G5430" t="n">
        <v>14145.16</v>
      </c>
      <c r="H5430" t="n">
        <v>2</v>
      </c>
      <c r="I5430" t="n">
        <v>1</v>
      </c>
      <c r="J5430" t="n">
        <v>0</v>
      </c>
      <c r="K5430">
        <f>E5430-F5430</f>
        <v/>
      </c>
      <c r="L5430" s="10">
        <f>IFERROR(K5430/E5430,0)</f>
        <v/>
      </c>
      <c r="M5430">
        <f>YEAR(A5430)</f>
        <v/>
      </c>
      <c r="N5430">
        <f>"Q"&amp;ROUNDUP(MONTH(A5430)/3,0)</f>
        <v/>
      </c>
      <c r="O5430">
        <f>TEXT(A5430,"mmm")</f>
        <v/>
      </c>
    </row>
    <row r="5431">
      <c r="A5431" s="13" t="n">
        <v>45992</v>
      </c>
      <c r="B5431" t="inlineStr">
        <is>
          <t>East</t>
        </is>
      </c>
      <c r="C5431" t="inlineStr">
        <is>
          <t>Marketplace</t>
        </is>
      </c>
      <c r="D5431" t="inlineStr">
        <is>
          <t>Beauty</t>
        </is>
      </c>
      <c r="E5431" t="n">
        <v>11545.51</v>
      </c>
      <c r="F5431" t="n">
        <v>6824.08</v>
      </c>
      <c r="G5431" t="n">
        <v>12987.84</v>
      </c>
      <c r="H5431" t="n">
        <v>22</v>
      </c>
      <c r="I5431" t="n">
        <v>19</v>
      </c>
      <c r="J5431" t="n">
        <v>2</v>
      </c>
      <c r="K5431">
        <f>E5431-F5431</f>
        <v/>
      </c>
      <c r="L5431" s="10">
        <f>IFERROR(K5431/E5431,0)</f>
        <v/>
      </c>
      <c r="M5431">
        <f>YEAR(A5431)</f>
        <v/>
      </c>
      <c r="N5431">
        <f>"Q"&amp;ROUNDUP(MONTH(A5431)/3,0)</f>
        <v/>
      </c>
      <c r="O5431">
        <f>TEXT(A5431,"mmm")</f>
        <v/>
      </c>
    </row>
    <row r="5432">
      <c r="A5432" s="13" t="n">
        <v>45992</v>
      </c>
      <c r="B5432" t="inlineStr">
        <is>
          <t>East</t>
        </is>
      </c>
      <c r="C5432" t="inlineStr">
        <is>
          <t>Marketplace</t>
        </is>
      </c>
      <c r="D5432" t="inlineStr">
        <is>
          <t>Books</t>
        </is>
      </c>
      <c r="E5432" t="n">
        <v>6120.01</v>
      </c>
      <c r="F5432" t="n">
        <v>4714.28</v>
      </c>
      <c r="G5432" t="n">
        <v>6789.18</v>
      </c>
      <c r="H5432" t="n">
        <v>13</v>
      </c>
      <c r="I5432" t="n">
        <v>11</v>
      </c>
      <c r="J5432" t="n">
        <v>0</v>
      </c>
      <c r="K5432">
        <f>E5432-F5432</f>
        <v/>
      </c>
      <c r="L5432" s="10">
        <f>IFERROR(K5432/E5432,0)</f>
        <v/>
      </c>
      <c r="M5432">
        <f>YEAR(A5432)</f>
        <v/>
      </c>
      <c r="N5432">
        <f>"Q"&amp;ROUNDUP(MONTH(A5432)/3,0)</f>
        <v/>
      </c>
      <c r="O5432">
        <f>TEXT(A5432,"mmm")</f>
        <v/>
      </c>
    </row>
    <row r="5433">
      <c r="A5433" s="13" t="n">
        <v>45992</v>
      </c>
      <c r="B5433" t="inlineStr">
        <is>
          <t>East</t>
        </is>
      </c>
      <c r="C5433" t="inlineStr">
        <is>
          <t>Marketplace</t>
        </is>
      </c>
      <c r="D5433" t="inlineStr">
        <is>
          <t>Electronics</t>
        </is>
      </c>
      <c r="E5433" t="n">
        <v>406336.2</v>
      </c>
      <c r="F5433" t="n">
        <v>394158.89</v>
      </c>
      <c r="G5433" t="n">
        <v>463602.69</v>
      </c>
      <c r="H5433" t="n">
        <v>32</v>
      </c>
      <c r="I5433" t="n">
        <v>25</v>
      </c>
      <c r="J5433" t="n">
        <v>2</v>
      </c>
      <c r="K5433">
        <f>E5433-F5433</f>
        <v/>
      </c>
      <c r="L5433" s="10">
        <f>IFERROR(K5433/E5433,0)</f>
        <v/>
      </c>
      <c r="M5433">
        <f>YEAR(A5433)</f>
        <v/>
      </c>
      <c r="N5433">
        <f>"Q"&amp;ROUNDUP(MONTH(A5433)/3,0)</f>
        <v/>
      </c>
      <c r="O5433">
        <f>TEXT(A5433,"mmm")</f>
        <v/>
      </c>
    </row>
    <row r="5434">
      <c r="A5434" s="13" t="n">
        <v>45992</v>
      </c>
      <c r="B5434" t="inlineStr">
        <is>
          <t>East</t>
        </is>
      </c>
      <c r="C5434" t="inlineStr">
        <is>
          <t>Marketplace</t>
        </is>
      </c>
      <c r="D5434" t="inlineStr">
        <is>
          <t>Fashion</t>
        </is>
      </c>
      <c r="E5434" t="n">
        <v>58753.62</v>
      </c>
      <c r="F5434" t="n">
        <v>34012.49</v>
      </c>
      <c r="G5434" t="n">
        <v>66491.89999999999</v>
      </c>
      <c r="H5434" t="n">
        <v>42</v>
      </c>
      <c r="I5434" t="n">
        <v>35</v>
      </c>
      <c r="J5434" t="n">
        <v>12</v>
      </c>
      <c r="K5434">
        <f>E5434-F5434</f>
        <v/>
      </c>
      <c r="L5434" s="10">
        <f>IFERROR(K5434/E5434,0)</f>
        <v/>
      </c>
      <c r="M5434">
        <f>YEAR(A5434)</f>
        <v/>
      </c>
      <c r="N5434">
        <f>"Q"&amp;ROUNDUP(MONTH(A5434)/3,0)</f>
        <v/>
      </c>
      <c r="O5434">
        <f>TEXT(A5434,"mmm")</f>
        <v/>
      </c>
    </row>
    <row r="5435">
      <c r="A5435" s="13" t="n">
        <v>45992</v>
      </c>
      <c r="B5435" t="inlineStr">
        <is>
          <t>East</t>
        </is>
      </c>
      <c r="C5435" t="inlineStr">
        <is>
          <t>Marketplace</t>
        </is>
      </c>
      <c r="D5435" t="inlineStr">
        <is>
          <t>Grocery</t>
        </is>
      </c>
      <c r="E5435" t="n">
        <v>25444.77</v>
      </c>
      <c r="F5435" t="n">
        <v>21704.77</v>
      </c>
      <c r="G5435" t="n">
        <v>28073.96</v>
      </c>
      <c r="H5435" t="n">
        <v>74</v>
      </c>
      <c r="I5435" t="n">
        <v>26</v>
      </c>
      <c r="J5435" t="n">
        <v>0</v>
      </c>
      <c r="K5435">
        <f>E5435-F5435</f>
        <v/>
      </c>
      <c r="L5435" s="10">
        <f>IFERROR(K5435/E5435,0)</f>
        <v/>
      </c>
      <c r="M5435">
        <f>YEAR(A5435)</f>
        <v/>
      </c>
      <c r="N5435">
        <f>"Q"&amp;ROUNDUP(MONTH(A5435)/3,0)</f>
        <v/>
      </c>
      <c r="O5435">
        <f>TEXT(A5435,"mmm")</f>
        <v/>
      </c>
    </row>
    <row r="5436">
      <c r="A5436" s="13" t="n">
        <v>45992</v>
      </c>
      <c r="B5436" t="inlineStr">
        <is>
          <t>East</t>
        </is>
      </c>
      <c r="C5436" t="inlineStr">
        <is>
          <t>Marketplace</t>
        </is>
      </c>
      <c r="D5436" t="inlineStr">
        <is>
          <t>Home &amp; Kitchen</t>
        </is>
      </c>
      <c r="E5436" t="n">
        <v>37415.67</v>
      </c>
      <c r="F5436" t="n">
        <v>25411.99</v>
      </c>
      <c r="G5436" t="n">
        <v>41381.98</v>
      </c>
      <c r="H5436" t="n">
        <v>20</v>
      </c>
      <c r="I5436" t="n">
        <v>19</v>
      </c>
      <c r="J5436" t="n">
        <v>2</v>
      </c>
      <c r="K5436">
        <f>E5436-F5436</f>
        <v/>
      </c>
      <c r="L5436" s="10">
        <f>IFERROR(K5436/E5436,0)</f>
        <v/>
      </c>
      <c r="M5436">
        <f>YEAR(A5436)</f>
        <v/>
      </c>
      <c r="N5436">
        <f>"Q"&amp;ROUNDUP(MONTH(A5436)/3,0)</f>
        <v/>
      </c>
      <c r="O5436">
        <f>TEXT(A5436,"mmm")</f>
        <v/>
      </c>
    </row>
    <row r="5437">
      <c r="A5437" s="13" t="n">
        <v>45992</v>
      </c>
      <c r="B5437" t="inlineStr">
        <is>
          <t>East</t>
        </is>
      </c>
      <c r="C5437" t="inlineStr">
        <is>
          <t>Marketplace</t>
        </is>
      </c>
      <c r="D5437" t="inlineStr">
        <is>
          <t>Sports</t>
        </is>
      </c>
      <c r="E5437" t="n">
        <v>25568.97</v>
      </c>
      <c r="F5437" t="n">
        <v>17389.79</v>
      </c>
      <c r="G5437" t="n">
        <v>29176.17</v>
      </c>
      <c r="H5437" t="n">
        <v>15</v>
      </c>
      <c r="I5437" t="n">
        <v>11</v>
      </c>
      <c r="J5437" t="n">
        <v>2</v>
      </c>
      <c r="K5437">
        <f>E5437-F5437</f>
        <v/>
      </c>
      <c r="L5437" s="10">
        <f>IFERROR(K5437/E5437,0)</f>
        <v/>
      </c>
      <c r="M5437">
        <f>YEAR(A5437)</f>
        <v/>
      </c>
      <c r="N5437">
        <f>"Q"&amp;ROUNDUP(MONTH(A5437)/3,0)</f>
        <v/>
      </c>
      <c r="O5437">
        <f>TEXT(A5437,"mmm")</f>
        <v/>
      </c>
    </row>
    <row r="5438">
      <c r="A5438" s="13" t="n">
        <v>45992</v>
      </c>
      <c r="B5438" t="inlineStr">
        <is>
          <t>East</t>
        </is>
      </c>
      <c r="C5438" t="inlineStr">
        <is>
          <t>Mobile App</t>
        </is>
      </c>
      <c r="D5438" t="inlineStr">
        <is>
          <t>Beauty</t>
        </is>
      </c>
      <c r="E5438" t="n">
        <v>24055.75</v>
      </c>
      <c r="F5438" t="n">
        <v>13424.02</v>
      </c>
      <c r="G5438" t="n">
        <v>25763.22</v>
      </c>
      <c r="H5438" t="n">
        <v>32</v>
      </c>
      <c r="I5438" t="n">
        <v>26</v>
      </c>
      <c r="J5438" t="n">
        <v>3</v>
      </c>
      <c r="K5438">
        <f>E5438-F5438</f>
        <v/>
      </c>
      <c r="L5438" s="10">
        <f>IFERROR(K5438/E5438,0)</f>
        <v/>
      </c>
      <c r="M5438">
        <f>YEAR(A5438)</f>
        <v/>
      </c>
      <c r="N5438">
        <f>"Q"&amp;ROUNDUP(MONTH(A5438)/3,0)</f>
        <v/>
      </c>
      <c r="O5438">
        <f>TEXT(A5438,"mmm")</f>
        <v/>
      </c>
    </row>
    <row r="5439">
      <c r="A5439" s="13" t="n">
        <v>45992</v>
      </c>
      <c r="B5439" t="inlineStr">
        <is>
          <t>East</t>
        </is>
      </c>
      <c r="C5439" t="inlineStr">
        <is>
          <t>Mobile App</t>
        </is>
      </c>
      <c r="D5439" t="inlineStr">
        <is>
          <t>Books</t>
        </is>
      </c>
      <c r="E5439" t="n">
        <v>14924.94</v>
      </c>
      <c r="F5439" t="n">
        <v>11143.28</v>
      </c>
      <c r="G5439" t="n">
        <v>16310.53</v>
      </c>
      <c r="H5439" t="n">
        <v>30</v>
      </c>
      <c r="I5439" t="n">
        <v>25</v>
      </c>
      <c r="J5439" t="n">
        <v>1</v>
      </c>
      <c r="K5439">
        <f>E5439-F5439</f>
        <v/>
      </c>
      <c r="L5439" s="10">
        <f>IFERROR(K5439/E5439,0)</f>
        <v/>
      </c>
      <c r="M5439">
        <f>YEAR(A5439)</f>
        <v/>
      </c>
      <c r="N5439">
        <f>"Q"&amp;ROUNDUP(MONTH(A5439)/3,0)</f>
        <v/>
      </c>
      <c r="O5439">
        <f>TEXT(A5439,"mmm")</f>
        <v/>
      </c>
    </row>
    <row r="5440">
      <c r="A5440" s="13" t="n">
        <v>45992</v>
      </c>
      <c r="B5440" t="inlineStr">
        <is>
          <t>East</t>
        </is>
      </c>
      <c r="C5440" t="inlineStr">
        <is>
          <t>Mobile App</t>
        </is>
      </c>
      <c r="D5440" t="inlineStr">
        <is>
          <t>Electronics</t>
        </is>
      </c>
      <c r="E5440" t="n">
        <v>539979.1800000001</v>
      </c>
      <c r="F5440" t="n">
        <v>487294.69</v>
      </c>
      <c r="G5440" t="n">
        <v>589200.86</v>
      </c>
      <c r="H5440" t="n">
        <v>57</v>
      </c>
      <c r="I5440" t="n">
        <v>42</v>
      </c>
      <c r="J5440" t="n">
        <v>1</v>
      </c>
      <c r="K5440">
        <f>E5440-F5440</f>
        <v/>
      </c>
      <c r="L5440" s="10">
        <f>IFERROR(K5440/E5440,0)</f>
        <v/>
      </c>
      <c r="M5440">
        <f>YEAR(A5440)</f>
        <v/>
      </c>
      <c r="N5440">
        <f>"Q"&amp;ROUNDUP(MONTH(A5440)/3,0)</f>
        <v/>
      </c>
      <c r="O5440">
        <f>TEXT(A5440,"mmm")</f>
        <v/>
      </c>
    </row>
    <row r="5441">
      <c r="A5441" s="13" t="n">
        <v>45992</v>
      </c>
      <c r="B5441" t="inlineStr">
        <is>
          <t>East</t>
        </is>
      </c>
      <c r="C5441" t="inlineStr">
        <is>
          <t>Mobile App</t>
        </is>
      </c>
      <c r="D5441" t="inlineStr">
        <is>
          <t>Fashion</t>
        </is>
      </c>
      <c r="E5441" t="n">
        <v>129817.17</v>
      </c>
      <c r="F5441" t="n">
        <v>70426.92999999999</v>
      </c>
      <c r="G5441" t="n">
        <v>141520.87</v>
      </c>
      <c r="H5441" t="n">
        <v>76</v>
      </c>
      <c r="I5441" t="n">
        <v>61</v>
      </c>
      <c r="J5441" t="n">
        <v>13</v>
      </c>
      <c r="K5441">
        <f>E5441-F5441</f>
        <v/>
      </c>
      <c r="L5441" s="10">
        <f>IFERROR(K5441/E5441,0)</f>
        <v/>
      </c>
      <c r="M5441">
        <f>YEAR(A5441)</f>
        <v/>
      </c>
      <c r="N5441">
        <f>"Q"&amp;ROUNDUP(MONTH(A5441)/3,0)</f>
        <v/>
      </c>
      <c r="O5441">
        <f>TEXT(A5441,"mmm")</f>
        <v/>
      </c>
    </row>
    <row r="5442">
      <c r="A5442" s="13" t="n">
        <v>45992</v>
      </c>
      <c r="B5442" t="inlineStr">
        <is>
          <t>East</t>
        </is>
      </c>
      <c r="C5442" t="inlineStr">
        <is>
          <t>Mobile App</t>
        </is>
      </c>
      <c r="D5442" t="inlineStr">
        <is>
          <t>Grocery</t>
        </is>
      </c>
      <c r="E5442" t="n">
        <v>44942.1</v>
      </c>
      <c r="F5442" t="n">
        <v>37157.67</v>
      </c>
      <c r="G5442" t="n">
        <v>47692.07</v>
      </c>
      <c r="H5442" t="n">
        <v>91</v>
      </c>
      <c r="I5442" t="n">
        <v>34</v>
      </c>
      <c r="J5442" t="n">
        <v>0</v>
      </c>
      <c r="K5442">
        <f>E5442-F5442</f>
        <v/>
      </c>
      <c r="L5442" s="10">
        <f>IFERROR(K5442/E5442,0)</f>
        <v/>
      </c>
      <c r="M5442">
        <f>YEAR(A5442)</f>
        <v/>
      </c>
      <c r="N5442">
        <f>"Q"&amp;ROUNDUP(MONTH(A5442)/3,0)</f>
        <v/>
      </c>
      <c r="O5442">
        <f>TEXT(A5442,"mmm")</f>
        <v/>
      </c>
    </row>
    <row r="5443">
      <c r="A5443" s="13" t="n">
        <v>45992</v>
      </c>
      <c r="B5443" t="inlineStr">
        <is>
          <t>East</t>
        </is>
      </c>
      <c r="C5443" t="inlineStr">
        <is>
          <t>Mobile App</t>
        </is>
      </c>
      <c r="D5443" t="inlineStr">
        <is>
          <t>Home &amp; Kitchen</t>
        </is>
      </c>
      <c r="E5443" t="n">
        <v>123004.81</v>
      </c>
      <c r="F5443" t="n">
        <v>84055.19</v>
      </c>
      <c r="G5443" t="n">
        <v>131757.28</v>
      </c>
      <c r="H5443" t="n">
        <v>52</v>
      </c>
      <c r="I5443" t="n">
        <v>41</v>
      </c>
      <c r="J5443" t="n">
        <v>1</v>
      </c>
      <c r="K5443">
        <f>E5443-F5443</f>
        <v/>
      </c>
      <c r="L5443" s="10">
        <f>IFERROR(K5443/E5443,0)</f>
        <v/>
      </c>
      <c r="M5443">
        <f>YEAR(A5443)</f>
        <v/>
      </c>
      <c r="N5443">
        <f>"Q"&amp;ROUNDUP(MONTH(A5443)/3,0)</f>
        <v/>
      </c>
      <c r="O5443">
        <f>TEXT(A5443,"mmm")</f>
        <v/>
      </c>
    </row>
    <row r="5444">
      <c r="A5444" s="13" t="n">
        <v>45992</v>
      </c>
      <c r="B5444" t="inlineStr">
        <is>
          <t>East</t>
        </is>
      </c>
      <c r="C5444" t="inlineStr">
        <is>
          <t>Mobile App</t>
        </is>
      </c>
      <c r="D5444" t="inlineStr">
        <is>
          <t>Sports</t>
        </is>
      </c>
      <c r="E5444" t="n">
        <v>31356.91</v>
      </c>
      <c r="F5444" t="n">
        <v>21033.98</v>
      </c>
      <c r="G5444" t="n">
        <v>33437.4</v>
      </c>
      <c r="H5444" t="n">
        <v>12</v>
      </c>
      <c r="I5444" t="n">
        <v>12</v>
      </c>
      <c r="J5444" t="n">
        <v>1</v>
      </c>
      <c r="K5444">
        <f>E5444-F5444</f>
        <v/>
      </c>
      <c r="L5444" s="10">
        <f>IFERROR(K5444/E5444,0)</f>
        <v/>
      </c>
      <c r="M5444">
        <f>YEAR(A5444)</f>
        <v/>
      </c>
      <c r="N5444">
        <f>"Q"&amp;ROUNDUP(MONTH(A5444)/3,0)</f>
        <v/>
      </c>
      <c r="O5444">
        <f>TEXT(A5444,"mmm")</f>
        <v/>
      </c>
    </row>
    <row r="5445">
      <c r="A5445" s="13" t="n">
        <v>45992</v>
      </c>
      <c r="B5445" t="inlineStr">
        <is>
          <t>East</t>
        </is>
      </c>
      <c r="C5445" t="inlineStr">
        <is>
          <t>Retail Store</t>
        </is>
      </c>
      <c r="D5445" t="inlineStr">
        <is>
          <t>Beauty</t>
        </is>
      </c>
      <c r="E5445" t="n">
        <v>9200.360000000001</v>
      </c>
      <c r="F5445" t="n">
        <v>5080.4</v>
      </c>
      <c r="G5445" t="n">
        <v>9632.719999999999</v>
      </c>
      <c r="H5445" t="n">
        <v>14</v>
      </c>
      <c r="I5445" t="n">
        <v>14</v>
      </c>
      <c r="J5445" t="n">
        <v>1</v>
      </c>
      <c r="K5445">
        <f>E5445-F5445</f>
        <v/>
      </c>
      <c r="L5445" s="10">
        <f>IFERROR(K5445/E5445,0)</f>
        <v/>
      </c>
      <c r="M5445">
        <f>YEAR(A5445)</f>
        <v/>
      </c>
      <c r="N5445">
        <f>"Q"&amp;ROUNDUP(MONTH(A5445)/3,0)</f>
        <v/>
      </c>
      <c r="O5445">
        <f>TEXT(A5445,"mmm")</f>
        <v/>
      </c>
    </row>
    <row r="5446">
      <c r="A5446" s="13" t="n">
        <v>45992</v>
      </c>
      <c r="B5446" t="inlineStr">
        <is>
          <t>East</t>
        </is>
      </c>
      <c r="C5446" t="inlineStr">
        <is>
          <t>Retail Store</t>
        </is>
      </c>
      <c r="D5446" t="inlineStr">
        <is>
          <t>Books</t>
        </is>
      </c>
      <c r="E5446" t="n">
        <v>4432.67</v>
      </c>
      <c r="F5446" t="n">
        <v>3038.57</v>
      </c>
      <c r="G5446" t="n">
        <v>4529.75</v>
      </c>
      <c r="H5446" t="n">
        <v>12</v>
      </c>
      <c r="I5446" t="n">
        <v>8</v>
      </c>
      <c r="J5446" t="n">
        <v>0</v>
      </c>
      <c r="K5446">
        <f>E5446-F5446</f>
        <v/>
      </c>
      <c r="L5446" s="10">
        <f>IFERROR(K5446/E5446,0)</f>
        <v/>
      </c>
      <c r="M5446">
        <f>YEAR(A5446)</f>
        <v/>
      </c>
      <c r="N5446">
        <f>"Q"&amp;ROUNDUP(MONTH(A5446)/3,0)</f>
        <v/>
      </c>
      <c r="O5446">
        <f>TEXT(A5446,"mmm")</f>
        <v/>
      </c>
    </row>
    <row r="5447">
      <c r="A5447" s="13" t="n">
        <v>45992</v>
      </c>
      <c r="B5447" t="inlineStr">
        <is>
          <t>East</t>
        </is>
      </c>
      <c r="C5447" t="inlineStr">
        <is>
          <t>Retail Store</t>
        </is>
      </c>
      <c r="D5447" t="inlineStr">
        <is>
          <t>Electronics</t>
        </is>
      </c>
      <c r="E5447" t="n">
        <v>323173.86</v>
      </c>
      <c r="F5447" t="n">
        <v>288072.56</v>
      </c>
      <c r="G5447" t="n">
        <v>339308.74</v>
      </c>
      <c r="H5447" t="n">
        <v>20</v>
      </c>
      <c r="I5447" t="n">
        <v>18</v>
      </c>
      <c r="J5447" t="n">
        <v>1</v>
      </c>
      <c r="K5447">
        <f>E5447-F5447</f>
        <v/>
      </c>
      <c r="L5447" s="10">
        <f>IFERROR(K5447/E5447,0)</f>
        <v/>
      </c>
      <c r="M5447">
        <f>YEAR(A5447)</f>
        <v/>
      </c>
      <c r="N5447">
        <f>"Q"&amp;ROUNDUP(MONTH(A5447)/3,0)</f>
        <v/>
      </c>
      <c r="O5447">
        <f>TEXT(A5447,"mmm")</f>
        <v/>
      </c>
    </row>
    <row r="5448">
      <c r="A5448" s="13" t="n">
        <v>45992</v>
      </c>
      <c r="B5448" t="inlineStr">
        <is>
          <t>East</t>
        </is>
      </c>
      <c r="C5448" t="inlineStr">
        <is>
          <t>Retail Store</t>
        </is>
      </c>
      <c r="D5448" t="inlineStr">
        <is>
          <t>Fashion</t>
        </is>
      </c>
      <c r="E5448" t="n">
        <v>43325.29</v>
      </c>
      <c r="F5448" t="n">
        <v>22862.83</v>
      </c>
      <c r="G5448" t="n">
        <v>44701.45</v>
      </c>
      <c r="H5448" t="n">
        <v>31</v>
      </c>
      <c r="I5448" t="n">
        <v>28</v>
      </c>
      <c r="J5448" t="n">
        <v>7</v>
      </c>
      <c r="K5448">
        <f>E5448-F5448</f>
        <v/>
      </c>
      <c r="L5448" s="10">
        <f>IFERROR(K5448/E5448,0)</f>
        <v/>
      </c>
      <c r="M5448">
        <f>YEAR(A5448)</f>
        <v/>
      </c>
      <c r="N5448">
        <f>"Q"&amp;ROUNDUP(MONTH(A5448)/3,0)</f>
        <v/>
      </c>
      <c r="O5448">
        <f>TEXT(A5448,"mmm")</f>
        <v/>
      </c>
    </row>
    <row r="5449">
      <c r="A5449" s="13" t="n">
        <v>45992</v>
      </c>
      <c r="B5449" t="inlineStr">
        <is>
          <t>East</t>
        </is>
      </c>
      <c r="C5449" t="inlineStr">
        <is>
          <t>Retail Store</t>
        </is>
      </c>
      <c r="D5449" t="inlineStr">
        <is>
          <t>Grocery</t>
        </is>
      </c>
      <c r="E5449" t="n">
        <v>14431.89</v>
      </c>
      <c r="F5449" t="n">
        <v>11820.4</v>
      </c>
      <c r="G5449" t="n">
        <v>14816.82</v>
      </c>
      <c r="H5449" t="n">
        <v>31</v>
      </c>
      <c r="I5449" t="n">
        <v>11</v>
      </c>
      <c r="J5449" t="n">
        <v>0</v>
      </c>
      <c r="K5449">
        <f>E5449-F5449</f>
        <v/>
      </c>
      <c r="L5449" s="10">
        <f>IFERROR(K5449/E5449,0)</f>
        <v/>
      </c>
      <c r="M5449">
        <f>YEAR(A5449)</f>
        <v/>
      </c>
      <c r="N5449">
        <f>"Q"&amp;ROUNDUP(MONTH(A5449)/3,0)</f>
        <v/>
      </c>
      <c r="O5449">
        <f>TEXT(A5449,"mmm")</f>
        <v/>
      </c>
    </row>
    <row r="5450">
      <c r="A5450" s="13" t="n">
        <v>45992</v>
      </c>
      <c r="B5450" t="inlineStr">
        <is>
          <t>East</t>
        </is>
      </c>
      <c r="C5450" t="inlineStr">
        <is>
          <t>Retail Store</t>
        </is>
      </c>
      <c r="D5450" t="inlineStr">
        <is>
          <t>Home &amp; Kitchen</t>
        </is>
      </c>
      <c r="E5450" t="n">
        <v>17312.3</v>
      </c>
      <c r="F5450" t="n">
        <v>11320.59</v>
      </c>
      <c r="G5450" t="n">
        <v>17985.91</v>
      </c>
      <c r="H5450" t="n">
        <v>11</v>
      </c>
      <c r="I5450" t="n">
        <v>6</v>
      </c>
      <c r="J5450" t="n">
        <v>0</v>
      </c>
      <c r="K5450">
        <f>E5450-F5450</f>
        <v/>
      </c>
      <c r="L5450" s="10">
        <f>IFERROR(K5450/E5450,0)</f>
        <v/>
      </c>
      <c r="M5450">
        <f>YEAR(A5450)</f>
        <v/>
      </c>
      <c r="N5450">
        <f>"Q"&amp;ROUNDUP(MONTH(A5450)/3,0)</f>
        <v/>
      </c>
      <c r="O5450">
        <f>TEXT(A5450,"mmm")</f>
        <v/>
      </c>
    </row>
    <row r="5451">
      <c r="A5451" s="13" t="n">
        <v>45992</v>
      </c>
      <c r="B5451" t="inlineStr">
        <is>
          <t>East</t>
        </is>
      </c>
      <c r="C5451" t="inlineStr">
        <is>
          <t>Retail Store</t>
        </is>
      </c>
      <c r="D5451" t="inlineStr">
        <is>
          <t>Sports</t>
        </is>
      </c>
      <c r="E5451" t="n">
        <v>39963.11</v>
      </c>
      <c r="F5451" t="n">
        <v>25208.42</v>
      </c>
      <c r="G5451" t="n">
        <v>40267.96</v>
      </c>
      <c r="H5451" t="n">
        <v>10</v>
      </c>
      <c r="I5451" t="n">
        <v>8</v>
      </c>
      <c r="J5451" t="n">
        <v>1</v>
      </c>
      <c r="K5451">
        <f>E5451-F5451</f>
        <v/>
      </c>
      <c r="L5451" s="10">
        <f>IFERROR(K5451/E5451,0)</f>
        <v/>
      </c>
      <c r="M5451">
        <f>YEAR(A5451)</f>
        <v/>
      </c>
      <c r="N5451">
        <f>"Q"&amp;ROUNDUP(MONTH(A5451)/3,0)</f>
        <v/>
      </c>
      <c r="O5451">
        <f>TEXT(A5451,"mmm")</f>
        <v/>
      </c>
    </row>
    <row r="5452">
      <c r="A5452" s="13" t="n">
        <v>45992</v>
      </c>
      <c r="B5452" t="inlineStr">
        <is>
          <t>East</t>
        </is>
      </c>
      <c r="C5452" t="inlineStr">
        <is>
          <t>Unknown</t>
        </is>
      </c>
      <c r="D5452" t="inlineStr">
        <is>
          <t>Beauty</t>
        </is>
      </c>
      <c r="E5452" t="n">
        <v>504.73</v>
      </c>
      <c r="F5452" t="n">
        <v>286.7</v>
      </c>
      <c r="G5452" t="n">
        <v>593.8</v>
      </c>
      <c r="H5452" t="n">
        <v>1</v>
      </c>
      <c r="I5452" t="n">
        <v>1</v>
      </c>
      <c r="J5452" t="n">
        <v>0</v>
      </c>
      <c r="K5452">
        <f>E5452-F5452</f>
        <v/>
      </c>
      <c r="L5452" s="10">
        <f>IFERROR(K5452/E5452,0)</f>
        <v/>
      </c>
      <c r="M5452">
        <f>YEAR(A5452)</f>
        <v/>
      </c>
      <c r="N5452">
        <f>"Q"&amp;ROUNDUP(MONTH(A5452)/3,0)</f>
        <v/>
      </c>
      <c r="O5452">
        <f>TEXT(A5452,"mmm")</f>
        <v/>
      </c>
    </row>
    <row r="5453">
      <c r="A5453" s="13" t="n">
        <v>45992</v>
      </c>
      <c r="B5453" t="inlineStr">
        <is>
          <t>East</t>
        </is>
      </c>
      <c r="C5453" t="inlineStr">
        <is>
          <t>Website</t>
        </is>
      </c>
      <c r="D5453" t="inlineStr">
        <is>
          <t>Beauty</t>
        </is>
      </c>
      <c r="E5453" t="n">
        <v>28920.27</v>
      </c>
      <c r="F5453" t="n">
        <v>15943.05</v>
      </c>
      <c r="G5453" t="n">
        <v>30448.95</v>
      </c>
      <c r="H5453" t="n">
        <v>40</v>
      </c>
      <c r="I5453" t="n">
        <v>34</v>
      </c>
      <c r="J5453" t="n">
        <v>2</v>
      </c>
      <c r="K5453">
        <f>E5453-F5453</f>
        <v/>
      </c>
      <c r="L5453" s="10">
        <f>IFERROR(K5453/E5453,0)</f>
        <v/>
      </c>
      <c r="M5453">
        <f>YEAR(A5453)</f>
        <v/>
      </c>
      <c r="N5453">
        <f>"Q"&amp;ROUNDUP(MONTH(A5453)/3,0)</f>
        <v/>
      </c>
      <c r="O5453">
        <f>TEXT(A5453,"mmm")</f>
        <v/>
      </c>
    </row>
    <row r="5454">
      <c r="A5454" s="13" t="n">
        <v>45992</v>
      </c>
      <c r="B5454" t="inlineStr">
        <is>
          <t>East</t>
        </is>
      </c>
      <c r="C5454" t="inlineStr">
        <is>
          <t>Website</t>
        </is>
      </c>
      <c r="D5454" t="inlineStr">
        <is>
          <t>Books</t>
        </is>
      </c>
      <c r="E5454" t="n">
        <v>12089.49</v>
      </c>
      <c r="F5454" t="n">
        <v>8688.01</v>
      </c>
      <c r="G5454" t="n">
        <v>12710.39</v>
      </c>
      <c r="H5454" t="n">
        <v>22</v>
      </c>
      <c r="I5454" t="n">
        <v>18</v>
      </c>
      <c r="J5454" t="n">
        <v>0</v>
      </c>
      <c r="K5454">
        <f>E5454-F5454</f>
        <v/>
      </c>
      <c r="L5454" s="10">
        <f>IFERROR(K5454/E5454,0)</f>
        <v/>
      </c>
      <c r="M5454">
        <f>YEAR(A5454)</f>
        <v/>
      </c>
      <c r="N5454">
        <f>"Q"&amp;ROUNDUP(MONTH(A5454)/3,0)</f>
        <v/>
      </c>
      <c r="O5454">
        <f>TEXT(A5454,"mmm")</f>
        <v/>
      </c>
    </row>
    <row r="5455">
      <c r="A5455" s="13" t="n">
        <v>45992</v>
      </c>
      <c r="B5455" t="inlineStr">
        <is>
          <t>East</t>
        </is>
      </c>
      <c r="C5455" t="inlineStr">
        <is>
          <t>Website</t>
        </is>
      </c>
      <c r="D5455" t="inlineStr">
        <is>
          <t>Electronics</t>
        </is>
      </c>
      <c r="E5455" t="n">
        <v>435333.96</v>
      </c>
      <c r="F5455" t="n">
        <v>388929.1</v>
      </c>
      <c r="G5455" t="n">
        <v>467979.27</v>
      </c>
      <c r="H5455" t="n">
        <v>46</v>
      </c>
      <c r="I5455" t="n">
        <v>39</v>
      </c>
      <c r="J5455" t="n">
        <v>3</v>
      </c>
      <c r="K5455">
        <f>E5455-F5455</f>
        <v/>
      </c>
      <c r="L5455" s="10">
        <f>IFERROR(K5455/E5455,0)</f>
        <v/>
      </c>
      <c r="M5455">
        <f>YEAR(A5455)</f>
        <v/>
      </c>
      <c r="N5455">
        <f>"Q"&amp;ROUNDUP(MONTH(A5455)/3,0)</f>
        <v/>
      </c>
      <c r="O5455">
        <f>TEXT(A5455,"mmm")</f>
        <v/>
      </c>
    </row>
    <row r="5456">
      <c r="A5456" s="13" t="n">
        <v>45992</v>
      </c>
      <c r="B5456" t="inlineStr">
        <is>
          <t>East</t>
        </is>
      </c>
      <c r="C5456" t="inlineStr">
        <is>
          <t>Website</t>
        </is>
      </c>
      <c r="D5456" t="inlineStr">
        <is>
          <t>Fashion</t>
        </is>
      </c>
      <c r="E5456" t="n">
        <v>135712.19</v>
      </c>
      <c r="F5456" t="n">
        <v>73949.27</v>
      </c>
      <c r="G5456" t="n">
        <v>145967.09</v>
      </c>
      <c r="H5456" t="n">
        <v>89</v>
      </c>
      <c r="I5456" t="n">
        <v>71</v>
      </c>
      <c r="J5456" t="n">
        <v>10</v>
      </c>
      <c r="K5456">
        <f>E5456-F5456</f>
        <v/>
      </c>
      <c r="L5456" s="10">
        <f>IFERROR(K5456/E5456,0)</f>
        <v/>
      </c>
      <c r="M5456">
        <f>YEAR(A5456)</f>
        <v/>
      </c>
      <c r="N5456">
        <f>"Q"&amp;ROUNDUP(MONTH(A5456)/3,0)</f>
        <v/>
      </c>
      <c r="O5456">
        <f>TEXT(A5456,"mmm")</f>
        <v/>
      </c>
    </row>
    <row r="5457">
      <c r="A5457" s="13" t="n">
        <v>45992</v>
      </c>
      <c r="B5457" t="inlineStr">
        <is>
          <t>East</t>
        </is>
      </c>
      <c r="C5457" t="inlineStr">
        <is>
          <t>Website</t>
        </is>
      </c>
      <c r="D5457" t="inlineStr">
        <is>
          <t>Grocery</t>
        </is>
      </c>
      <c r="E5457" t="n">
        <v>38923.59</v>
      </c>
      <c r="F5457" t="n">
        <v>32866.05</v>
      </c>
      <c r="G5457" t="n">
        <v>42029.25</v>
      </c>
      <c r="H5457" t="n">
        <v>95</v>
      </c>
      <c r="I5457" t="n">
        <v>36</v>
      </c>
      <c r="J5457" t="n">
        <v>0</v>
      </c>
      <c r="K5457">
        <f>E5457-F5457</f>
        <v/>
      </c>
      <c r="L5457" s="10">
        <f>IFERROR(K5457/E5457,0)</f>
        <v/>
      </c>
      <c r="M5457">
        <f>YEAR(A5457)</f>
        <v/>
      </c>
      <c r="N5457">
        <f>"Q"&amp;ROUNDUP(MONTH(A5457)/3,0)</f>
        <v/>
      </c>
      <c r="O5457">
        <f>TEXT(A5457,"mmm")</f>
        <v/>
      </c>
    </row>
    <row r="5458">
      <c r="A5458" s="13" t="n">
        <v>45992</v>
      </c>
      <c r="B5458" t="inlineStr">
        <is>
          <t>East</t>
        </is>
      </c>
      <c r="C5458" t="inlineStr">
        <is>
          <t>Website</t>
        </is>
      </c>
      <c r="D5458" t="inlineStr">
        <is>
          <t>Home &amp; Kitchen</t>
        </is>
      </c>
      <c r="E5458" t="n">
        <v>94452.3</v>
      </c>
      <c r="F5458" t="n">
        <v>63867.94</v>
      </c>
      <c r="G5458" t="n">
        <v>100627.84</v>
      </c>
      <c r="H5458" t="n">
        <v>47</v>
      </c>
      <c r="I5458" t="n">
        <v>40</v>
      </c>
      <c r="J5458" t="n">
        <v>5</v>
      </c>
      <c r="K5458">
        <f>E5458-F5458</f>
        <v/>
      </c>
      <c r="L5458" s="10">
        <f>IFERROR(K5458/E5458,0)</f>
        <v/>
      </c>
      <c r="M5458">
        <f>YEAR(A5458)</f>
        <v/>
      </c>
      <c r="N5458">
        <f>"Q"&amp;ROUNDUP(MONTH(A5458)/3,0)</f>
        <v/>
      </c>
      <c r="O5458">
        <f>TEXT(A5458,"mmm")</f>
        <v/>
      </c>
    </row>
    <row r="5459">
      <c r="A5459" s="13" t="n">
        <v>45992</v>
      </c>
      <c r="B5459" t="inlineStr">
        <is>
          <t>East</t>
        </is>
      </c>
      <c r="C5459" t="inlineStr">
        <is>
          <t>Website</t>
        </is>
      </c>
      <c r="D5459" t="inlineStr">
        <is>
          <t>Sports</t>
        </is>
      </c>
      <c r="E5459" t="n">
        <v>39801.59</v>
      </c>
      <c r="F5459" t="n">
        <v>27459.29</v>
      </c>
      <c r="G5459" t="n">
        <v>43408.75</v>
      </c>
      <c r="H5459" t="n">
        <v>22</v>
      </c>
      <c r="I5459" t="n">
        <v>17</v>
      </c>
      <c r="J5459" t="n">
        <v>1</v>
      </c>
      <c r="K5459">
        <f>E5459-F5459</f>
        <v/>
      </c>
      <c r="L5459" s="10">
        <f>IFERROR(K5459/E5459,0)</f>
        <v/>
      </c>
      <c r="M5459">
        <f>YEAR(A5459)</f>
        <v/>
      </c>
      <c r="N5459">
        <f>"Q"&amp;ROUNDUP(MONTH(A5459)/3,0)</f>
        <v/>
      </c>
      <c r="O5459">
        <f>TEXT(A5459,"mmm")</f>
        <v/>
      </c>
    </row>
    <row r="5460">
      <c r="A5460" s="13" t="n">
        <v>45992</v>
      </c>
      <c r="B5460" t="inlineStr">
        <is>
          <t>North</t>
        </is>
      </c>
      <c r="C5460" t="inlineStr">
        <is>
          <t>Marketplace</t>
        </is>
      </c>
      <c r="D5460" t="inlineStr">
        <is>
          <t>Beauty</t>
        </is>
      </c>
      <c r="E5460" t="n">
        <v>14839.34</v>
      </c>
      <c r="F5460" t="n">
        <v>8373.82</v>
      </c>
      <c r="G5460" t="n">
        <v>16697.7</v>
      </c>
      <c r="H5460" t="n">
        <v>26</v>
      </c>
      <c r="I5460" t="n">
        <v>21</v>
      </c>
      <c r="J5460" t="n">
        <v>1</v>
      </c>
      <c r="K5460">
        <f>E5460-F5460</f>
        <v/>
      </c>
      <c r="L5460" s="10">
        <f>IFERROR(K5460/E5460,0)</f>
        <v/>
      </c>
      <c r="M5460">
        <f>YEAR(A5460)</f>
        <v/>
      </c>
      <c r="N5460">
        <f>"Q"&amp;ROUNDUP(MONTH(A5460)/3,0)</f>
        <v/>
      </c>
      <c r="O5460">
        <f>TEXT(A5460,"mmm")</f>
        <v/>
      </c>
    </row>
    <row r="5461">
      <c r="A5461" s="13" t="n">
        <v>45992</v>
      </c>
      <c r="B5461" t="inlineStr">
        <is>
          <t>North</t>
        </is>
      </c>
      <c r="C5461" t="inlineStr">
        <is>
          <t>Marketplace</t>
        </is>
      </c>
      <c r="D5461" t="inlineStr">
        <is>
          <t>Books</t>
        </is>
      </c>
      <c r="E5461" t="n">
        <v>14579.16</v>
      </c>
      <c r="F5461" t="n">
        <v>11085.24</v>
      </c>
      <c r="G5461" t="n">
        <v>16265.13</v>
      </c>
      <c r="H5461" t="n">
        <v>32</v>
      </c>
      <c r="I5461" t="n">
        <v>21</v>
      </c>
      <c r="J5461" t="n">
        <v>3</v>
      </c>
      <c r="K5461">
        <f>E5461-F5461</f>
        <v/>
      </c>
      <c r="L5461" s="10">
        <f>IFERROR(K5461/E5461,0)</f>
        <v/>
      </c>
      <c r="M5461">
        <f>YEAR(A5461)</f>
        <v/>
      </c>
      <c r="N5461">
        <f>"Q"&amp;ROUNDUP(MONTH(A5461)/3,0)</f>
        <v/>
      </c>
      <c r="O5461">
        <f>TEXT(A5461,"mmm")</f>
        <v/>
      </c>
    </row>
    <row r="5462">
      <c r="A5462" s="13" t="n">
        <v>45992</v>
      </c>
      <c r="B5462" t="inlineStr">
        <is>
          <t>North</t>
        </is>
      </c>
      <c r="C5462" t="inlineStr">
        <is>
          <t>Marketplace</t>
        </is>
      </c>
      <c r="D5462" t="inlineStr">
        <is>
          <t>Electronics</t>
        </is>
      </c>
      <c r="E5462" t="n">
        <v>481350.82</v>
      </c>
      <c r="F5462" t="n">
        <v>444830.65</v>
      </c>
      <c r="G5462" t="n">
        <v>535171.34</v>
      </c>
      <c r="H5462" t="n">
        <v>44</v>
      </c>
      <c r="I5462" t="n">
        <v>35</v>
      </c>
      <c r="J5462" t="n">
        <v>2</v>
      </c>
      <c r="K5462">
        <f>E5462-F5462</f>
        <v/>
      </c>
      <c r="L5462" s="10">
        <f>IFERROR(K5462/E5462,0)</f>
        <v/>
      </c>
      <c r="M5462">
        <f>YEAR(A5462)</f>
        <v/>
      </c>
      <c r="N5462">
        <f>"Q"&amp;ROUNDUP(MONTH(A5462)/3,0)</f>
        <v/>
      </c>
      <c r="O5462">
        <f>TEXT(A5462,"mmm")</f>
        <v/>
      </c>
    </row>
    <row r="5463">
      <c r="A5463" s="13" t="n">
        <v>45992</v>
      </c>
      <c r="B5463" t="inlineStr">
        <is>
          <t>North</t>
        </is>
      </c>
      <c r="C5463" t="inlineStr">
        <is>
          <t>Marketplace</t>
        </is>
      </c>
      <c r="D5463" t="inlineStr">
        <is>
          <t>Fashion</t>
        </is>
      </c>
      <c r="E5463" t="n">
        <v>92372.03999999999</v>
      </c>
      <c r="F5463" t="n">
        <v>50629.28</v>
      </c>
      <c r="G5463" t="n">
        <v>102858.11</v>
      </c>
      <c r="H5463" t="n">
        <v>59</v>
      </c>
      <c r="I5463" t="n">
        <v>48</v>
      </c>
      <c r="J5463" t="n">
        <v>10</v>
      </c>
      <c r="K5463">
        <f>E5463-F5463</f>
        <v/>
      </c>
      <c r="L5463" s="10">
        <f>IFERROR(K5463/E5463,0)</f>
        <v/>
      </c>
      <c r="M5463">
        <f>YEAR(A5463)</f>
        <v/>
      </c>
      <c r="N5463">
        <f>"Q"&amp;ROUNDUP(MONTH(A5463)/3,0)</f>
        <v/>
      </c>
      <c r="O5463">
        <f>TEXT(A5463,"mmm")</f>
        <v/>
      </c>
    </row>
    <row r="5464">
      <c r="A5464" s="13" t="n">
        <v>45992</v>
      </c>
      <c r="B5464" t="inlineStr">
        <is>
          <t>North</t>
        </is>
      </c>
      <c r="C5464" t="inlineStr">
        <is>
          <t>Marketplace</t>
        </is>
      </c>
      <c r="D5464" t="inlineStr">
        <is>
          <t>Grocery</t>
        </is>
      </c>
      <c r="E5464" t="n">
        <v>35492.68</v>
      </c>
      <c r="F5464" t="n">
        <v>30675.58</v>
      </c>
      <c r="G5464" t="n">
        <v>39490.29</v>
      </c>
      <c r="H5464" t="n">
        <v>89</v>
      </c>
      <c r="I5464" t="n">
        <v>34</v>
      </c>
      <c r="J5464" t="n">
        <v>0</v>
      </c>
      <c r="K5464">
        <f>E5464-F5464</f>
        <v/>
      </c>
      <c r="L5464" s="10">
        <f>IFERROR(K5464/E5464,0)</f>
        <v/>
      </c>
      <c r="M5464">
        <f>YEAR(A5464)</f>
        <v/>
      </c>
      <c r="N5464">
        <f>"Q"&amp;ROUNDUP(MONTH(A5464)/3,0)</f>
        <v/>
      </c>
      <c r="O5464">
        <f>TEXT(A5464,"mmm")</f>
        <v/>
      </c>
    </row>
    <row r="5465">
      <c r="A5465" s="13" t="n">
        <v>45992</v>
      </c>
      <c r="B5465" t="inlineStr">
        <is>
          <t>North</t>
        </is>
      </c>
      <c r="C5465" t="inlineStr">
        <is>
          <t>Marketplace</t>
        </is>
      </c>
      <c r="D5465" t="inlineStr">
        <is>
          <t>Home &amp; Kitchen</t>
        </is>
      </c>
      <c r="E5465" t="n">
        <v>77304.13</v>
      </c>
      <c r="F5465" t="n">
        <v>54213.56</v>
      </c>
      <c r="G5465" t="n">
        <v>84878.19</v>
      </c>
      <c r="H5465" t="n">
        <v>36</v>
      </c>
      <c r="I5465" t="n">
        <v>29</v>
      </c>
      <c r="J5465" t="n">
        <v>3</v>
      </c>
      <c r="K5465">
        <f>E5465-F5465</f>
        <v/>
      </c>
      <c r="L5465" s="10">
        <f>IFERROR(K5465/E5465,0)</f>
        <v/>
      </c>
      <c r="M5465">
        <f>YEAR(A5465)</f>
        <v/>
      </c>
      <c r="N5465">
        <f>"Q"&amp;ROUNDUP(MONTH(A5465)/3,0)</f>
        <v/>
      </c>
      <c r="O5465">
        <f>TEXT(A5465,"mmm")</f>
        <v/>
      </c>
    </row>
    <row r="5466">
      <c r="A5466" s="13" t="n">
        <v>45992</v>
      </c>
      <c r="B5466" t="inlineStr">
        <is>
          <t>North</t>
        </is>
      </c>
      <c r="C5466" t="inlineStr">
        <is>
          <t>Marketplace</t>
        </is>
      </c>
      <c r="D5466" t="inlineStr">
        <is>
          <t>Sports</t>
        </is>
      </c>
      <c r="E5466" t="n">
        <v>48324.82</v>
      </c>
      <c r="F5466" t="n">
        <v>33980.01</v>
      </c>
      <c r="G5466" t="n">
        <v>54221.8</v>
      </c>
      <c r="H5466" t="n">
        <v>16</v>
      </c>
      <c r="I5466" t="n">
        <v>12</v>
      </c>
      <c r="J5466" t="n">
        <v>2</v>
      </c>
      <c r="K5466">
        <f>E5466-F5466</f>
        <v/>
      </c>
      <c r="L5466" s="10">
        <f>IFERROR(K5466/E5466,0)</f>
        <v/>
      </c>
      <c r="M5466">
        <f>YEAR(A5466)</f>
        <v/>
      </c>
      <c r="N5466">
        <f>"Q"&amp;ROUNDUP(MONTH(A5466)/3,0)</f>
        <v/>
      </c>
      <c r="O5466">
        <f>TEXT(A5466,"mmm")</f>
        <v/>
      </c>
    </row>
    <row r="5467">
      <c r="A5467" s="13" t="n">
        <v>45992</v>
      </c>
      <c r="B5467" t="inlineStr">
        <is>
          <t>North</t>
        </is>
      </c>
      <c r="C5467" t="inlineStr">
        <is>
          <t>Mobile App</t>
        </is>
      </c>
      <c r="D5467" t="inlineStr">
        <is>
          <t>Beauty</t>
        </is>
      </c>
      <c r="E5467" t="n">
        <v>36075.28</v>
      </c>
      <c r="F5467" t="n">
        <v>20618.51</v>
      </c>
      <c r="G5467" t="n">
        <v>38837.72</v>
      </c>
      <c r="H5467" t="n">
        <v>53</v>
      </c>
      <c r="I5467" t="n">
        <v>45</v>
      </c>
      <c r="J5467" t="n">
        <v>4</v>
      </c>
      <c r="K5467">
        <f>E5467-F5467</f>
        <v/>
      </c>
      <c r="L5467" s="10">
        <f>IFERROR(K5467/E5467,0)</f>
        <v/>
      </c>
      <c r="M5467">
        <f>YEAR(A5467)</f>
        <v/>
      </c>
      <c r="N5467">
        <f>"Q"&amp;ROUNDUP(MONTH(A5467)/3,0)</f>
        <v/>
      </c>
      <c r="O5467">
        <f>TEXT(A5467,"mmm")</f>
        <v/>
      </c>
    </row>
    <row r="5468">
      <c r="A5468" s="13" t="n">
        <v>45992</v>
      </c>
      <c r="B5468" t="inlineStr">
        <is>
          <t>North</t>
        </is>
      </c>
      <c r="C5468" t="inlineStr">
        <is>
          <t>Mobile App</t>
        </is>
      </c>
      <c r="D5468" t="inlineStr">
        <is>
          <t>Books</t>
        </is>
      </c>
      <c r="E5468" t="n">
        <v>20916.11</v>
      </c>
      <c r="F5468" t="n">
        <v>15104.87</v>
      </c>
      <c r="G5468" t="n">
        <v>22526.97</v>
      </c>
      <c r="H5468" t="n">
        <v>44</v>
      </c>
      <c r="I5468" t="n">
        <v>35</v>
      </c>
      <c r="J5468" t="n">
        <v>0</v>
      </c>
      <c r="K5468">
        <f>E5468-F5468</f>
        <v/>
      </c>
      <c r="L5468" s="10">
        <f>IFERROR(K5468/E5468,0)</f>
        <v/>
      </c>
      <c r="M5468">
        <f>YEAR(A5468)</f>
        <v/>
      </c>
      <c r="N5468">
        <f>"Q"&amp;ROUNDUP(MONTH(A5468)/3,0)</f>
        <v/>
      </c>
      <c r="O5468">
        <f>TEXT(A5468,"mmm")</f>
        <v/>
      </c>
    </row>
    <row r="5469">
      <c r="A5469" s="13" t="n">
        <v>45992</v>
      </c>
      <c r="B5469" t="inlineStr">
        <is>
          <t>North</t>
        </is>
      </c>
      <c r="C5469" t="inlineStr">
        <is>
          <t>Mobile App</t>
        </is>
      </c>
      <c r="D5469" t="inlineStr">
        <is>
          <t>Electronics</t>
        </is>
      </c>
      <c r="E5469" t="n">
        <v>854266.9</v>
      </c>
      <c r="F5469" t="n">
        <v>785584.42</v>
      </c>
      <c r="G5469" t="n">
        <v>936551.6899999999</v>
      </c>
      <c r="H5469" t="n">
        <v>70</v>
      </c>
      <c r="I5469" t="n">
        <v>54</v>
      </c>
      <c r="J5469" t="n">
        <v>7</v>
      </c>
      <c r="K5469">
        <f>E5469-F5469</f>
        <v/>
      </c>
      <c r="L5469" s="10">
        <f>IFERROR(K5469/E5469,0)</f>
        <v/>
      </c>
      <c r="M5469">
        <f>YEAR(A5469)</f>
        <v/>
      </c>
      <c r="N5469">
        <f>"Q"&amp;ROUNDUP(MONTH(A5469)/3,0)</f>
        <v/>
      </c>
      <c r="O5469">
        <f>TEXT(A5469,"mmm")</f>
        <v/>
      </c>
    </row>
    <row r="5470">
      <c r="A5470" s="13" t="n">
        <v>45992</v>
      </c>
      <c r="B5470" t="inlineStr">
        <is>
          <t>North</t>
        </is>
      </c>
      <c r="C5470" t="inlineStr">
        <is>
          <t>Mobile App</t>
        </is>
      </c>
      <c r="D5470" t="inlineStr">
        <is>
          <t>Fashion</t>
        </is>
      </c>
      <c r="E5470" t="n">
        <v>160647.31</v>
      </c>
      <c r="F5470" t="n">
        <v>86191.59</v>
      </c>
      <c r="G5470" t="n">
        <v>170540.82</v>
      </c>
      <c r="H5470" t="n">
        <v>106</v>
      </c>
      <c r="I5470" t="n">
        <v>86</v>
      </c>
      <c r="J5470" t="n">
        <v>16</v>
      </c>
      <c r="K5470">
        <f>E5470-F5470</f>
        <v/>
      </c>
      <c r="L5470" s="10">
        <f>IFERROR(K5470/E5470,0)</f>
        <v/>
      </c>
      <c r="M5470">
        <f>YEAR(A5470)</f>
        <v/>
      </c>
      <c r="N5470">
        <f>"Q"&amp;ROUNDUP(MONTH(A5470)/3,0)</f>
        <v/>
      </c>
      <c r="O5470">
        <f>TEXT(A5470,"mmm")</f>
        <v/>
      </c>
    </row>
    <row r="5471">
      <c r="A5471" s="13" t="n">
        <v>45992</v>
      </c>
      <c r="B5471" t="inlineStr">
        <is>
          <t>North</t>
        </is>
      </c>
      <c r="C5471" t="inlineStr">
        <is>
          <t>Mobile App</t>
        </is>
      </c>
      <c r="D5471" t="inlineStr">
        <is>
          <t>Grocery</t>
        </is>
      </c>
      <c r="E5471" t="n">
        <v>41053.81</v>
      </c>
      <c r="F5471" t="n">
        <v>34587.91</v>
      </c>
      <c r="G5471" t="n">
        <v>44102.8</v>
      </c>
      <c r="H5471" t="n">
        <v>105</v>
      </c>
      <c r="I5471" t="n">
        <v>42</v>
      </c>
      <c r="J5471" t="n">
        <v>1</v>
      </c>
      <c r="K5471">
        <f>E5471-F5471</f>
        <v/>
      </c>
      <c r="L5471" s="10">
        <f>IFERROR(K5471/E5471,0)</f>
        <v/>
      </c>
      <c r="M5471">
        <f>YEAR(A5471)</f>
        <v/>
      </c>
      <c r="N5471">
        <f>"Q"&amp;ROUNDUP(MONTH(A5471)/3,0)</f>
        <v/>
      </c>
      <c r="O5471">
        <f>TEXT(A5471,"mmm")</f>
        <v/>
      </c>
    </row>
    <row r="5472">
      <c r="A5472" s="13" t="n">
        <v>45992</v>
      </c>
      <c r="B5472" t="inlineStr">
        <is>
          <t>North</t>
        </is>
      </c>
      <c r="C5472" t="inlineStr">
        <is>
          <t>Mobile App</t>
        </is>
      </c>
      <c r="D5472" t="inlineStr">
        <is>
          <t>Home &amp; Kitchen</t>
        </is>
      </c>
      <c r="E5472" t="n">
        <v>142464.72</v>
      </c>
      <c r="F5472" t="n">
        <v>97248.3</v>
      </c>
      <c r="G5472" t="n">
        <v>153486.86</v>
      </c>
      <c r="H5472" t="n">
        <v>63</v>
      </c>
      <c r="I5472" t="n">
        <v>53</v>
      </c>
      <c r="J5472" t="n">
        <v>2</v>
      </c>
      <c r="K5472">
        <f>E5472-F5472</f>
        <v/>
      </c>
      <c r="L5472" s="10">
        <f>IFERROR(K5472/E5472,0)</f>
        <v/>
      </c>
      <c r="M5472">
        <f>YEAR(A5472)</f>
        <v/>
      </c>
      <c r="N5472">
        <f>"Q"&amp;ROUNDUP(MONTH(A5472)/3,0)</f>
        <v/>
      </c>
      <c r="O5472">
        <f>TEXT(A5472,"mmm")</f>
        <v/>
      </c>
    </row>
    <row r="5473">
      <c r="A5473" s="13" t="n">
        <v>45992</v>
      </c>
      <c r="B5473" t="inlineStr">
        <is>
          <t>North</t>
        </is>
      </c>
      <c r="C5473" t="inlineStr">
        <is>
          <t>Mobile App</t>
        </is>
      </c>
      <c r="D5473" t="inlineStr">
        <is>
          <t>Sports</t>
        </is>
      </c>
      <c r="E5473" t="n">
        <v>66937.08</v>
      </c>
      <c r="F5473" t="n">
        <v>43562.52</v>
      </c>
      <c r="G5473" t="n">
        <v>70906.41</v>
      </c>
      <c r="H5473" t="n">
        <v>23</v>
      </c>
      <c r="I5473" t="n">
        <v>19</v>
      </c>
      <c r="J5473" t="n">
        <v>1</v>
      </c>
      <c r="K5473">
        <f>E5473-F5473</f>
        <v/>
      </c>
      <c r="L5473" s="10">
        <f>IFERROR(K5473/E5473,0)</f>
        <v/>
      </c>
      <c r="M5473">
        <f>YEAR(A5473)</f>
        <v/>
      </c>
      <c r="N5473">
        <f>"Q"&amp;ROUNDUP(MONTH(A5473)/3,0)</f>
        <v/>
      </c>
      <c r="O5473">
        <f>TEXT(A5473,"mmm")</f>
        <v/>
      </c>
    </row>
    <row r="5474">
      <c r="A5474" s="13" t="n">
        <v>45992</v>
      </c>
      <c r="B5474" t="inlineStr">
        <is>
          <t>North</t>
        </is>
      </c>
      <c r="C5474" t="inlineStr">
        <is>
          <t>Mobile App</t>
        </is>
      </c>
      <c r="D5474" t="inlineStr">
        <is>
          <t>Unknown</t>
        </is>
      </c>
      <c r="E5474" t="n">
        <v>1262.82</v>
      </c>
      <c r="F5474" t="n">
        <v>694.1</v>
      </c>
      <c r="G5474" t="n">
        <v>1329.29</v>
      </c>
      <c r="H5474" t="n">
        <v>1</v>
      </c>
      <c r="I5474" t="n">
        <v>1</v>
      </c>
      <c r="J5474" t="n">
        <v>0</v>
      </c>
      <c r="K5474">
        <f>E5474-F5474</f>
        <v/>
      </c>
      <c r="L5474" s="10">
        <f>IFERROR(K5474/E5474,0)</f>
        <v/>
      </c>
      <c r="M5474">
        <f>YEAR(A5474)</f>
        <v/>
      </c>
      <c r="N5474">
        <f>"Q"&amp;ROUNDUP(MONTH(A5474)/3,0)</f>
        <v/>
      </c>
      <c r="O5474">
        <f>TEXT(A5474,"mmm")</f>
        <v/>
      </c>
    </row>
    <row r="5475">
      <c r="A5475" s="13" t="n">
        <v>45992</v>
      </c>
      <c r="B5475" t="inlineStr">
        <is>
          <t>North</t>
        </is>
      </c>
      <c r="C5475" t="inlineStr">
        <is>
          <t>Retail Store</t>
        </is>
      </c>
      <c r="D5475" t="inlineStr">
        <is>
          <t>Beauty</t>
        </is>
      </c>
      <c r="E5475" t="n">
        <v>14002.92</v>
      </c>
      <c r="F5475" t="n">
        <v>7393.71</v>
      </c>
      <c r="G5475" t="n">
        <v>14361.47</v>
      </c>
      <c r="H5475" t="n">
        <v>22</v>
      </c>
      <c r="I5475" t="n">
        <v>17</v>
      </c>
      <c r="J5475" t="n">
        <v>1</v>
      </c>
      <c r="K5475">
        <f>E5475-F5475</f>
        <v/>
      </c>
      <c r="L5475" s="10">
        <f>IFERROR(K5475/E5475,0)</f>
        <v/>
      </c>
      <c r="M5475">
        <f>YEAR(A5475)</f>
        <v/>
      </c>
      <c r="N5475">
        <f>"Q"&amp;ROUNDUP(MONTH(A5475)/3,0)</f>
        <v/>
      </c>
      <c r="O5475">
        <f>TEXT(A5475,"mmm")</f>
        <v/>
      </c>
    </row>
    <row r="5476">
      <c r="A5476" s="13" t="n">
        <v>45992</v>
      </c>
      <c r="B5476" t="inlineStr">
        <is>
          <t>North</t>
        </is>
      </c>
      <c r="C5476" t="inlineStr">
        <is>
          <t>Retail Store</t>
        </is>
      </c>
      <c r="D5476" t="inlineStr">
        <is>
          <t>Books</t>
        </is>
      </c>
      <c r="E5476" t="n">
        <v>6550.55</v>
      </c>
      <c r="F5476" t="n">
        <v>4562.79</v>
      </c>
      <c r="G5476" t="n">
        <v>6757.78</v>
      </c>
      <c r="H5476" t="n">
        <v>14</v>
      </c>
      <c r="I5476" t="n">
        <v>11</v>
      </c>
      <c r="J5476" t="n">
        <v>0</v>
      </c>
      <c r="K5476">
        <f>E5476-F5476</f>
        <v/>
      </c>
      <c r="L5476" s="10">
        <f>IFERROR(K5476/E5476,0)</f>
        <v/>
      </c>
      <c r="M5476">
        <f>YEAR(A5476)</f>
        <v/>
      </c>
      <c r="N5476">
        <f>"Q"&amp;ROUNDUP(MONTH(A5476)/3,0)</f>
        <v/>
      </c>
      <c r="O5476">
        <f>TEXT(A5476,"mmm")</f>
        <v/>
      </c>
    </row>
    <row r="5477">
      <c r="A5477" s="13" t="n">
        <v>45992</v>
      </c>
      <c r="B5477" t="inlineStr">
        <is>
          <t>North</t>
        </is>
      </c>
      <c r="C5477" t="inlineStr">
        <is>
          <t>Retail Store</t>
        </is>
      </c>
      <c r="D5477" t="inlineStr">
        <is>
          <t>Electronics</t>
        </is>
      </c>
      <c r="E5477" t="n">
        <v>253895.96</v>
      </c>
      <c r="F5477" t="n">
        <v>223087.59</v>
      </c>
      <c r="G5477" t="n">
        <v>267531.58</v>
      </c>
      <c r="H5477" t="n">
        <v>22</v>
      </c>
      <c r="I5477" t="n">
        <v>19</v>
      </c>
      <c r="J5477" t="n">
        <v>2</v>
      </c>
      <c r="K5477">
        <f>E5477-F5477</f>
        <v/>
      </c>
      <c r="L5477" s="10">
        <f>IFERROR(K5477/E5477,0)</f>
        <v/>
      </c>
      <c r="M5477">
        <f>YEAR(A5477)</f>
        <v/>
      </c>
      <c r="N5477">
        <f>"Q"&amp;ROUNDUP(MONTH(A5477)/3,0)</f>
        <v/>
      </c>
      <c r="O5477">
        <f>TEXT(A5477,"mmm")</f>
        <v/>
      </c>
    </row>
    <row r="5478">
      <c r="A5478" s="13" t="n">
        <v>45992</v>
      </c>
      <c r="B5478" t="inlineStr">
        <is>
          <t>North</t>
        </is>
      </c>
      <c r="C5478" t="inlineStr">
        <is>
          <t>Retail Store</t>
        </is>
      </c>
      <c r="D5478" t="inlineStr">
        <is>
          <t>Fashion</t>
        </is>
      </c>
      <c r="E5478" t="n">
        <v>36849.17</v>
      </c>
      <c r="F5478" t="n">
        <v>18900.61</v>
      </c>
      <c r="G5478" t="n">
        <v>37893.13</v>
      </c>
      <c r="H5478" t="n">
        <v>28</v>
      </c>
      <c r="I5478" t="n">
        <v>24</v>
      </c>
      <c r="J5478" t="n">
        <v>4</v>
      </c>
      <c r="K5478">
        <f>E5478-F5478</f>
        <v/>
      </c>
      <c r="L5478" s="10">
        <f>IFERROR(K5478/E5478,0)</f>
        <v/>
      </c>
      <c r="M5478">
        <f>YEAR(A5478)</f>
        <v/>
      </c>
      <c r="N5478">
        <f>"Q"&amp;ROUNDUP(MONTH(A5478)/3,0)</f>
        <v/>
      </c>
      <c r="O5478">
        <f>TEXT(A5478,"mmm")</f>
        <v/>
      </c>
    </row>
    <row r="5479">
      <c r="A5479" s="13" t="n">
        <v>45992</v>
      </c>
      <c r="B5479" t="inlineStr">
        <is>
          <t>North</t>
        </is>
      </c>
      <c r="C5479" t="inlineStr">
        <is>
          <t>Retail Store</t>
        </is>
      </c>
      <c r="D5479" t="inlineStr">
        <is>
          <t>Grocery</t>
        </is>
      </c>
      <c r="E5479" t="n">
        <v>10098.97</v>
      </c>
      <c r="F5479" t="n">
        <v>7947.02</v>
      </c>
      <c r="G5479" t="n">
        <v>10441.96</v>
      </c>
      <c r="H5479" t="n">
        <v>26</v>
      </c>
      <c r="I5479" t="n">
        <v>11</v>
      </c>
      <c r="J5479" t="n">
        <v>0</v>
      </c>
      <c r="K5479">
        <f>E5479-F5479</f>
        <v/>
      </c>
      <c r="L5479" s="10">
        <f>IFERROR(K5479/E5479,0)</f>
        <v/>
      </c>
      <c r="M5479">
        <f>YEAR(A5479)</f>
        <v/>
      </c>
      <c r="N5479">
        <f>"Q"&amp;ROUNDUP(MONTH(A5479)/3,0)</f>
        <v/>
      </c>
      <c r="O5479">
        <f>TEXT(A5479,"mmm")</f>
        <v/>
      </c>
    </row>
    <row r="5480">
      <c r="A5480" s="13" t="n">
        <v>45992</v>
      </c>
      <c r="B5480" t="inlineStr">
        <is>
          <t>North</t>
        </is>
      </c>
      <c r="C5480" t="inlineStr">
        <is>
          <t>Retail Store</t>
        </is>
      </c>
      <c r="D5480" t="inlineStr">
        <is>
          <t>Home &amp; Kitchen</t>
        </is>
      </c>
      <c r="E5480" t="n">
        <v>34774.89</v>
      </c>
      <c r="F5480" t="n">
        <v>24386.19</v>
      </c>
      <c r="G5480" t="n">
        <v>37678.58</v>
      </c>
      <c r="H5480" t="n">
        <v>14</v>
      </c>
      <c r="I5480" t="n">
        <v>11</v>
      </c>
      <c r="J5480" t="n">
        <v>0</v>
      </c>
      <c r="K5480">
        <f>E5480-F5480</f>
        <v/>
      </c>
      <c r="L5480" s="10">
        <f>IFERROR(K5480/E5480,0)</f>
        <v/>
      </c>
      <c r="M5480">
        <f>YEAR(A5480)</f>
        <v/>
      </c>
      <c r="N5480">
        <f>"Q"&amp;ROUNDUP(MONTH(A5480)/3,0)</f>
        <v/>
      </c>
      <c r="O5480">
        <f>TEXT(A5480,"mmm")</f>
        <v/>
      </c>
    </row>
    <row r="5481">
      <c r="A5481" s="13" t="n">
        <v>45992</v>
      </c>
      <c r="B5481" t="inlineStr">
        <is>
          <t>North</t>
        </is>
      </c>
      <c r="C5481" t="inlineStr">
        <is>
          <t>Retail Store</t>
        </is>
      </c>
      <c r="D5481" t="inlineStr">
        <is>
          <t>Sports</t>
        </is>
      </c>
      <c r="E5481" t="n">
        <v>16033.36</v>
      </c>
      <c r="F5481" t="n">
        <v>10397.62</v>
      </c>
      <c r="G5481" t="n">
        <v>16410.03</v>
      </c>
      <c r="H5481" t="n">
        <v>8</v>
      </c>
      <c r="I5481" t="n">
        <v>7</v>
      </c>
      <c r="J5481" t="n">
        <v>0</v>
      </c>
      <c r="K5481">
        <f>E5481-F5481</f>
        <v/>
      </c>
      <c r="L5481" s="10">
        <f>IFERROR(K5481/E5481,0)</f>
        <v/>
      </c>
      <c r="M5481">
        <f>YEAR(A5481)</f>
        <v/>
      </c>
      <c r="N5481">
        <f>"Q"&amp;ROUNDUP(MONTH(A5481)/3,0)</f>
        <v/>
      </c>
      <c r="O5481">
        <f>TEXT(A5481,"mmm")</f>
        <v/>
      </c>
    </row>
    <row r="5482">
      <c r="A5482" s="13" t="n">
        <v>45992</v>
      </c>
      <c r="B5482" t="inlineStr">
        <is>
          <t>North</t>
        </is>
      </c>
      <c r="C5482" t="inlineStr">
        <is>
          <t>Unknown</t>
        </is>
      </c>
      <c r="D5482" t="inlineStr">
        <is>
          <t>Electronics</t>
        </is>
      </c>
      <c r="E5482" t="n">
        <v>10239.62</v>
      </c>
      <c r="F5482" t="n">
        <v>9098.42</v>
      </c>
      <c r="G5482" t="n">
        <v>11377.35</v>
      </c>
      <c r="H5482" t="n">
        <v>1</v>
      </c>
      <c r="I5482" t="n">
        <v>1</v>
      </c>
      <c r="J5482" t="n">
        <v>0</v>
      </c>
      <c r="K5482">
        <f>E5482-F5482</f>
        <v/>
      </c>
      <c r="L5482" s="10">
        <f>IFERROR(K5482/E5482,0)</f>
        <v/>
      </c>
      <c r="M5482">
        <f>YEAR(A5482)</f>
        <v/>
      </c>
      <c r="N5482">
        <f>"Q"&amp;ROUNDUP(MONTH(A5482)/3,0)</f>
        <v/>
      </c>
      <c r="O5482">
        <f>TEXT(A5482,"mmm")</f>
        <v/>
      </c>
    </row>
    <row r="5483">
      <c r="A5483" s="13" t="n">
        <v>45992</v>
      </c>
      <c r="B5483" t="inlineStr">
        <is>
          <t>North</t>
        </is>
      </c>
      <c r="C5483" t="inlineStr">
        <is>
          <t>Unknown</t>
        </is>
      </c>
      <c r="D5483" t="inlineStr">
        <is>
          <t>Fashion</t>
        </is>
      </c>
      <c r="E5483" t="n">
        <v>922.8200000000001</v>
      </c>
      <c r="F5483" t="n">
        <v>557.4400000000001</v>
      </c>
      <c r="G5483" t="n">
        <v>1025.36</v>
      </c>
      <c r="H5483" t="n">
        <v>2</v>
      </c>
      <c r="I5483" t="n">
        <v>2</v>
      </c>
      <c r="J5483" t="n">
        <v>2</v>
      </c>
      <c r="K5483">
        <f>E5483-F5483</f>
        <v/>
      </c>
      <c r="L5483" s="10">
        <f>IFERROR(K5483/E5483,0)</f>
        <v/>
      </c>
      <c r="M5483">
        <f>YEAR(A5483)</f>
        <v/>
      </c>
      <c r="N5483">
        <f>"Q"&amp;ROUNDUP(MONTH(A5483)/3,0)</f>
        <v/>
      </c>
      <c r="O5483">
        <f>TEXT(A5483,"mmm")</f>
        <v/>
      </c>
    </row>
    <row r="5484">
      <c r="A5484" s="13" t="n">
        <v>45992</v>
      </c>
      <c r="B5484" t="inlineStr">
        <is>
          <t>North</t>
        </is>
      </c>
      <c r="C5484" t="inlineStr">
        <is>
          <t>Unknown</t>
        </is>
      </c>
      <c r="D5484" t="inlineStr">
        <is>
          <t>Grocery</t>
        </is>
      </c>
      <c r="E5484" t="n">
        <v>273.97</v>
      </c>
      <c r="F5484" t="n">
        <v>257.92</v>
      </c>
      <c r="G5484" t="n">
        <v>322.32</v>
      </c>
      <c r="H5484" t="n">
        <v>2</v>
      </c>
      <c r="I5484" t="n">
        <v>1</v>
      </c>
      <c r="J5484" t="n">
        <v>0</v>
      </c>
      <c r="K5484">
        <f>E5484-F5484</f>
        <v/>
      </c>
      <c r="L5484" s="10">
        <f>IFERROR(K5484/E5484,0)</f>
        <v/>
      </c>
      <c r="M5484">
        <f>YEAR(A5484)</f>
        <v/>
      </c>
      <c r="N5484">
        <f>"Q"&amp;ROUNDUP(MONTH(A5484)/3,0)</f>
        <v/>
      </c>
      <c r="O5484">
        <f>TEXT(A5484,"mmm")</f>
        <v/>
      </c>
    </row>
    <row r="5485">
      <c r="A5485" s="13" t="n">
        <v>45992</v>
      </c>
      <c r="B5485" t="inlineStr">
        <is>
          <t>North</t>
        </is>
      </c>
      <c r="C5485" t="inlineStr">
        <is>
          <t>Unknown</t>
        </is>
      </c>
      <c r="D5485" t="inlineStr">
        <is>
          <t>Home &amp; Kitchen</t>
        </is>
      </c>
      <c r="E5485" t="n">
        <v>3051.3</v>
      </c>
      <c r="F5485" t="n">
        <v>2013.46</v>
      </c>
      <c r="G5485" t="n">
        <v>3199.37</v>
      </c>
      <c r="H5485" t="n">
        <v>2</v>
      </c>
      <c r="I5485" t="n">
        <v>2</v>
      </c>
      <c r="J5485" t="n">
        <v>2</v>
      </c>
      <c r="K5485">
        <f>E5485-F5485</f>
        <v/>
      </c>
      <c r="L5485" s="10">
        <f>IFERROR(K5485/E5485,0)</f>
        <v/>
      </c>
      <c r="M5485">
        <f>YEAR(A5485)</f>
        <v/>
      </c>
      <c r="N5485">
        <f>"Q"&amp;ROUNDUP(MONTH(A5485)/3,0)</f>
        <v/>
      </c>
      <c r="O5485">
        <f>TEXT(A5485,"mmm")</f>
        <v/>
      </c>
    </row>
    <row r="5486">
      <c r="A5486" s="13" t="n">
        <v>45992</v>
      </c>
      <c r="B5486" t="inlineStr">
        <is>
          <t>North</t>
        </is>
      </c>
      <c r="C5486" t="inlineStr">
        <is>
          <t>Unknown</t>
        </is>
      </c>
      <c r="D5486" t="inlineStr">
        <is>
          <t>Sports</t>
        </is>
      </c>
      <c r="E5486" t="n">
        <v>1714.93</v>
      </c>
      <c r="F5486" t="n">
        <v>1211.36</v>
      </c>
      <c r="G5486" t="n">
        <v>1805.19</v>
      </c>
      <c r="H5486" t="n">
        <v>1</v>
      </c>
      <c r="I5486" t="n">
        <v>1</v>
      </c>
      <c r="J5486" t="n">
        <v>0</v>
      </c>
      <c r="K5486">
        <f>E5486-F5486</f>
        <v/>
      </c>
      <c r="L5486" s="10">
        <f>IFERROR(K5486/E5486,0)</f>
        <v/>
      </c>
      <c r="M5486">
        <f>YEAR(A5486)</f>
        <v/>
      </c>
      <c r="N5486">
        <f>"Q"&amp;ROUNDUP(MONTH(A5486)/3,0)</f>
        <v/>
      </c>
      <c r="O5486">
        <f>TEXT(A5486,"mmm")</f>
        <v/>
      </c>
    </row>
    <row r="5487">
      <c r="A5487" s="13" t="n">
        <v>45992</v>
      </c>
      <c r="B5487" t="inlineStr">
        <is>
          <t>North</t>
        </is>
      </c>
      <c r="C5487" t="inlineStr">
        <is>
          <t>Website</t>
        </is>
      </c>
      <c r="D5487" t="inlineStr">
        <is>
          <t>Beauty</t>
        </is>
      </c>
      <c r="E5487" t="n">
        <v>21323.26</v>
      </c>
      <c r="F5487" t="n">
        <v>11843.83</v>
      </c>
      <c r="G5487" t="n">
        <v>22677.92</v>
      </c>
      <c r="H5487" t="n">
        <v>40</v>
      </c>
      <c r="I5487" t="n">
        <v>33</v>
      </c>
      <c r="J5487" t="n">
        <v>1</v>
      </c>
      <c r="K5487">
        <f>E5487-F5487</f>
        <v/>
      </c>
      <c r="L5487" s="10">
        <f>IFERROR(K5487/E5487,0)</f>
        <v/>
      </c>
      <c r="M5487">
        <f>YEAR(A5487)</f>
        <v/>
      </c>
      <c r="N5487">
        <f>"Q"&amp;ROUNDUP(MONTH(A5487)/3,0)</f>
        <v/>
      </c>
      <c r="O5487">
        <f>TEXT(A5487,"mmm")</f>
        <v/>
      </c>
    </row>
    <row r="5488">
      <c r="A5488" s="13" t="n">
        <v>45992</v>
      </c>
      <c r="B5488" t="inlineStr">
        <is>
          <t>North</t>
        </is>
      </c>
      <c r="C5488" t="inlineStr">
        <is>
          <t>Website</t>
        </is>
      </c>
      <c r="D5488" t="inlineStr">
        <is>
          <t>Books</t>
        </is>
      </c>
      <c r="E5488" t="n">
        <v>15701.6</v>
      </c>
      <c r="F5488" t="n">
        <v>11776.21</v>
      </c>
      <c r="G5488" t="n">
        <v>16991.4</v>
      </c>
      <c r="H5488" t="n">
        <v>32</v>
      </c>
      <c r="I5488" t="n">
        <v>24</v>
      </c>
      <c r="J5488" t="n">
        <v>0</v>
      </c>
      <c r="K5488">
        <f>E5488-F5488</f>
        <v/>
      </c>
      <c r="L5488" s="10">
        <f>IFERROR(K5488/E5488,0)</f>
        <v/>
      </c>
      <c r="M5488">
        <f>YEAR(A5488)</f>
        <v/>
      </c>
      <c r="N5488">
        <f>"Q"&amp;ROUNDUP(MONTH(A5488)/3,0)</f>
        <v/>
      </c>
      <c r="O5488">
        <f>TEXT(A5488,"mmm")</f>
        <v/>
      </c>
    </row>
    <row r="5489">
      <c r="A5489" s="13" t="n">
        <v>45992</v>
      </c>
      <c r="B5489" t="inlineStr">
        <is>
          <t>North</t>
        </is>
      </c>
      <c r="C5489" t="inlineStr">
        <is>
          <t>Website</t>
        </is>
      </c>
      <c r="D5489" t="inlineStr">
        <is>
          <t>Electronics</t>
        </is>
      </c>
      <c r="E5489" t="n">
        <v>805426.02</v>
      </c>
      <c r="F5489" t="n">
        <v>722184.33</v>
      </c>
      <c r="G5489" t="n">
        <v>864984.09</v>
      </c>
      <c r="H5489" t="n">
        <v>69</v>
      </c>
      <c r="I5489" t="n">
        <v>54</v>
      </c>
      <c r="J5489" t="n">
        <v>5</v>
      </c>
      <c r="K5489">
        <f>E5489-F5489</f>
        <v/>
      </c>
      <c r="L5489" s="10">
        <f>IFERROR(K5489/E5489,0)</f>
        <v/>
      </c>
      <c r="M5489">
        <f>YEAR(A5489)</f>
        <v/>
      </c>
      <c r="N5489">
        <f>"Q"&amp;ROUNDUP(MONTH(A5489)/3,0)</f>
        <v/>
      </c>
      <c r="O5489">
        <f>TEXT(A5489,"mmm")</f>
        <v/>
      </c>
    </row>
    <row r="5490">
      <c r="A5490" s="13" t="n">
        <v>45992</v>
      </c>
      <c r="B5490" t="inlineStr">
        <is>
          <t>North</t>
        </is>
      </c>
      <c r="C5490" t="inlineStr">
        <is>
          <t>Website</t>
        </is>
      </c>
      <c r="D5490" t="inlineStr">
        <is>
          <t>Fashion</t>
        </is>
      </c>
      <c r="E5490" t="n">
        <v>132301.63</v>
      </c>
      <c r="F5490" t="n">
        <v>70764.89</v>
      </c>
      <c r="G5490" t="n">
        <v>139764.14</v>
      </c>
      <c r="H5490" t="n">
        <v>94</v>
      </c>
      <c r="I5490" t="n">
        <v>75</v>
      </c>
      <c r="J5490" t="n">
        <v>10</v>
      </c>
      <c r="K5490">
        <f>E5490-F5490</f>
        <v/>
      </c>
      <c r="L5490" s="10">
        <f>IFERROR(K5490/E5490,0)</f>
        <v/>
      </c>
      <c r="M5490">
        <f>YEAR(A5490)</f>
        <v/>
      </c>
      <c r="N5490">
        <f>"Q"&amp;ROUNDUP(MONTH(A5490)/3,0)</f>
        <v/>
      </c>
      <c r="O5490">
        <f>TEXT(A5490,"mmm")</f>
        <v/>
      </c>
    </row>
    <row r="5491">
      <c r="A5491" s="13" t="n">
        <v>45992</v>
      </c>
      <c r="B5491" t="inlineStr">
        <is>
          <t>North</t>
        </is>
      </c>
      <c r="C5491" t="inlineStr">
        <is>
          <t>Website</t>
        </is>
      </c>
      <c r="D5491" t="inlineStr">
        <is>
          <t>Grocery</t>
        </is>
      </c>
      <c r="E5491" t="n">
        <v>35252.64</v>
      </c>
      <c r="F5491" t="n">
        <v>29097.36</v>
      </c>
      <c r="G5491" t="n">
        <v>37539.58</v>
      </c>
      <c r="H5491" t="n">
        <v>90</v>
      </c>
      <c r="I5491" t="n">
        <v>41</v>
      </c>
      <c r="J5491" t="n">
        <v>0</v>
      </c>
      <c r="K5491">
        <f>E5491-F5491</f>
        <v/>
      </c>
      <c r="L5491" s="10">
        <f>IFERROR(K5491/E5491,0)</f>
        <v/>
      </c>
      <c r="M5491">
        <f>YEAR(A5491)</f>
        <v/>
      </c>
      <c r="N5491">
        <f>"Q"&amp;ROUNDUP(MONTH(A5491)/3,0)</f>
        <v/>
      </c>
      <c r="O5491">
        <f>TEXT(A5491,"mmm")</f>
        <v/>
      </c>
    </row>
    <row r="5492">
      <c r="A5492" s="13" t="n">
        <v>45992</v>
      </c>
      <c r="B5492" t="inlineStr">
        <is>
          <t>North</t>
        </is>
      </c>
      <c r="C5492" t="inlineStr">
        <is>
          <t>Website</t>
        </is>
      </c>
      <c r="D5492" t="inlineStr">
        <is>
          <t>Home &amp; Kitchen</t>
        </is>
      </c>
      <c r="E5492" t="n">
        <v>125049.48</v>
      </c>
      <c r="F5492" t="n">
        <v>86247.47</v>
      </c>
      <c r="G5492" t="n">
        <v>135139.38</v>
      </c>
      <c r="H5492" t="n">
        <v>47</v>
      </c>
      <c r="I5492" t="n">
        <v>40</v>
      </c>
      <c r="J5492" t="n">
        <v>5</v>
      </c>
      <c r="K5492">
        <f>E5492-F5492</f>
        <v/>
      </c>
      <c r="L5492" s="10">
        <f>IFERROR(K5492/E5492,0)</f>
        <v/>
      </c>
      <c r="M5492">
        <f>YEAR(A5492)</f>
        <v/>
      </c>
      <c r="N5492">
        <f>"Q"&amp;ROUNDUP(MONTH(A5492)/3,0)</f>
        <v/>
      </c>
      <c r="O5492">
        <f>TEXT(A5492,"mmm")</f>
        <v/>
      </c>
    </row>
    <row r="5493">
      <c r="A5493" s="13" t="n">
        <v>45992</v>
      </c>
      <c r="B5493" t="inlineStr">
        <is>
          <t>North</t>
        </is>
      </c>
      <c r="C5493" t="inlineStr">
        <is>
          <t>Website</t>
        </is>
      </c>
      <c r="D5493" t="inlineStr">
        <is>
          <t>Sports</t>
        </is>
      </c>
      <c r="E5493" t="n">
        <v>32680.17</v>
      </c>
      <c r="F5493" t="n">
        <v>22148.56</v>
      </c>
      <c r="G5493" t="n">
        <v>35256.91</v>
      </c>
      <c r="H5493" t="n">
        <v>13</v>
      </c>
      <c r="I5493" t="n">
        <v>9</v>
      </c>
      <c r="J5493" t="n">
        <v>1</v>
      </c>
      <c r="K5493">
        <f>E5493-F5493</f>
        <v/>
      </c>
      <c r="L5493" s="10">
        <f>IFERROR(K5493/E5493,0)</f>
        <v/>
      </c>
      <c r="M5493">
        <f>YEAR(A5493)</f>
        <v/>
      </c>
      <c r="N5493">
        <f>"Q"&amp;ROUNDUP(MONTH(A5493)/3,0)</f>
        <v/>
      </c>
      <c r="O5493">
        <f>TEXT(A5493,"mmm")</f>
        <v/>
      </c>
    </row>
    <row r="5494">
      <c r="A5494" s="13" t="n">
        <v>45992</v>
      </c>
      <c r="B5494" t="inlineStr">
        <is>
          <t>North</t>
        </is>
      </c>
      <c r="C5494" t="inlineStr">
        <is>
          <t>Website</t>
        </is>
      </c>
      <c r="D5494" t="inlineStr">
        <is>
          <t>Unknown</t>
        </is>
      </c>
      <c r="E5494" t="n">
        <v>261.86</v>
      </c>
      <c r="F5494" t="n">
        <v>192.87</v>
      </c>
      <c r="G5494" t="n">
        <v>290.95</v>
      </c>
      <c r="H5494" t="n">
        <v>1</v>
      </c>
      <c r="I5494" t="n">
        <v>1</v>
      </c>
      <c r="J5494" t="n">
        <v>0</v>
      </c>
      <c r="K5494">
        <f>E5494-F5494</f>
        <v/>
      </c>
      <c r="L5494" s="10">
        <f>IFERROR(K5494/E5494,0)</f>
        <v/>
      </c>
      <c r="M5494">
        <f>YEAR(A5494)</f>
        <v/>
      </c>
      <c r="N5494">
        <f>"Q"&amp;ROUNDUP(MONTH(A5494)/3,0)</f>
        <v/>
      </c>
      <c r="O5494">
        <f>TEXT(A5494,"mmm")</f>
        <v/>
      </c>
    </row>
    <row r="5495">
      <c r="A5495" s="13" t="n">
        <v>45992</v>
      </c>
      <c r="B5495" t="inlineStr">
        <is>
          <t>South</t>
        </is>
      </c>
      <c r="C5495" t="inlineStr">
        <is>
          <t>Marketplace</t>
        </is>
      </c>
      <c r="D5495" t="inlineStr">
        <is>
          <t>Beauty</t>
        </is>
      </c>
      <c r="E5495" t="n">
        <v>31205.66</v>
      </c>
      <c r="F5495" t="n">
        <v>17890.05</v>
      </c>
      <c r="G5495" t="n">
        <v>34279.65</v>
      </c>
      <c r="H5495" t="n">
        <v>44</v>
      </c>
      <c r="I5495" t="n">
        <v>36</v>
      </c>
      <c r="J5495" t="n">
        <v>1</v>
      </c>
      <c r="K5495">
        <f>E5495-F5495</f>
        <v/>
      </c>
      <c r="L5495" s="10">
        <f>IFERROR(K5495/E5495,0)</f>
        <v/>
      </c>
      <c r="M5495">
        <f>YEAR(A5495)</f>
        <v/>
      </c>
      <c r="N5495">
        <f>"Q"&amp;ROUNDUP(MONTH(A5495)/3,0)</f>
        <v/>
      </c>
      <c r="O5495">
        <f>TEXT(A5495,"mmm")</f>
        <v/>
      </c>
    </row>
    <row r="5496">
      <c r="A5496" s="13" t="n">
        <v>45992</v>
      </c>
      <c r="B5496" t="inlineStr">
        <is>
          <t>South</t>
        </is>
      </c>
      <c r="C5496" t="inlineStr">
        <is>
          <t>Marketplace</t>
        </is>
      </c>
      <c r="D5496" t="inlineStr">
        <is>
          <t>Books</t>
        </is>
      </c>
      <c r="E5496" t="n">
        <v>13931.52</v>
      </c>
      <c r="F5496" t="n">
        <v>10863.61</v>
      </c>
      <c r="G5496" t="n">
        <v>15600.46</v>
      </c>
      <c r="H5496" t="n">
        <v>34</v>
      </c>
      <c r="I5496" t="n">
        <v>27</v>
      </c>
      <c r="J5496" t="n">
        <v>1</v>
      </c>
      <c r="K5496">
        <f>E5496-F5496</f>
        <v/>
      </c>
      <c r="L5496" s="10">
        <f>IFERROR(K5496/E5496,0)</f>
        <v/>
      </c>
      <c r="M5496">
        <f>YEAR(A5496)</f>
        <v/>
      </c>
      <c r="N5496">
        <f>"Q"&amp;ROUNDUP(MONTH(A5496)/3,0)</f>
        <v/>
      </c>
      <c r="O5496">
        <f>TEXT(A5496,"mmm")</f>
        <v/>
      </c>
    </row>
    <row r="5497">
      <c r="A5497" s="13" t="n">
        <v>45992</v>
      </c>
      <c r="B5497" t="inlineStr">
        <is>
          <t>South</t>
        </is>
      </c>
      <c r="C5497" t="inlineStr">
        <is>
          <t>Marketplace</t>
        </is>
      </c>
      <c r="D5497" t="inlineStr">
        <is>
          <t>Electronics</t>
        </is>
      </c>
      <c r="E5497" t="n">
        <v>561542.95</v>
      </c>
      <c r="F5497" t="n">
        <v>516134.88</v>
      </c>
      <c r="G5497" t="n">
        <v>621712.37</v>
      </c>
      <c r="H5497" t="n">
        <v>51</v>
      </c>
      <c r="I5497" t="n">
        <v>45</v>
      </c>
      <c r="J5497" t="n">
        <v>9</v>
      </c>
      <c r="K5497">
        <f>E5497-F5497</f>
        <v/>
      </c>
      <c r="L5497" s="10">
        <f>IFERROR(K5497/E5497,0)</f>
        <v/>
      </c>
      <c r="M5497">
        <f>YEAR(A5497)</f>
        <v/>
      </c>
      <c r="N5497">
        <f>"Q"&amp;ROUNDUP(MONTH(A5497)/3,0)</f>
        <v/>
      </c>
      <c r="O5497">
        <f>TEXT(A5497,"mmm")</f>
        <v/>
      </c>
    </row>
    <row r="5498">
      <c r="A5498" s="13" t="n">
        <v>45992</v>
      </c>
      <c r="B5498" t="inlineStr">
        <is>
          <t>South</t>
        </is>
      </c>
      <c r="C5498" t="inlineStr">
        <is>
          <t>Marketplace</t>
        </is>
      </c>
      <c r="D5498" t="inlineStr">
        <is>
          <t>Fashion</t>
        </is>
      </c>
      <c r="E5498" t="n">
        <v>144970.46</v>
      </c>
      <c r="F5498" t="n">
        <v>80309.5</v>
      </c>
      <c r="G5498" t="n">
        <v>158158.61</v>
      </c>
      <c r="H5498" t="n">
        <v>97</v>
      </c>
      <c r="I5498" t="n">
        <v>70</v>
      </c>
      <c r="J5498" t="n">
        <v>10</v>
      </c>
      <c r="K5498">
        <f>E5498-F5498</f>
        <v/>
      </c>
      <c r="L5498" s="10">
        <f>IFERROR(K5498/E5498,0)</f>
        <v/>
      </c>
      <c r="M5498">
        <f>YEAR(A5498)</f>
        <v/>
      </c>
      <c r="N5498">
        <f>"Q"&amp;ROUNDUP(MONTH(A5498)/3,0)</f>
        <v/>
      </c>
      <c r="O5498">
        <f>TEXT(A5498,"mmm")</f>
        <v/>
      </c>
    </row>
    <row r="5499">
      <c r="A5499" s="13" t="n">
        <v>45992</v>
      </c>
      <c r="B5499" t="inlineStr">
        <is>
          <t>South</t>
        </is>
      </c>
      <c r="C5499" t="inlineStr">
        <is>
          <t>Marketplace</t>
        </is>
      </c>
      <c r="D5499" t="inlineStr">
        <is>
          <t>Grocery</t>
        </is>
      </c>
      <c r="E5499" t="n">
        <v>54257.25</v>
      </c>
      <c r="F5499" t="n">
        <v>46597.8</v>
      </c>
      <c r="G5499" t="n">
        <v>60531.64</v>
      </c>
      <c r="H5499" t="n">
        <v>135</v>
      </c>
      <c r="I5499" t="n">
        <v>57</v>
      </c>
      <c r="J5499" t="n">
        <v>0</v>
      </c>
      <c r="K5499">
        <f>E5499-F5499</f>
        <v/>
      </c>
      <c r="L5499" s="10">
        <f>IFERROR(K5499/E5499,0)</f>
        <v/>
      </c>
      <c r="M5499">
        <f>YEAR(A5499)</f>
        <v/>
      </c>
      <c r="N5499">
        <f>"Q"&amp;ROUNDUP(MONTH(A5499)/3,0)</f>
        <v/>
      </c>
      <c r="O5499">
        <f>TEXT(A5499,"mmm")</f>
        <v/>
      </c>
    </row>
    <row r="5500">
      <c r="A5500" s="13" t="n">
        <v>45992</v>
      </c>
      <c r="B5500" t="inlineStr">
        <is>
          <t>South</t>
        </is>
      </c>
      <c r="C5500" t="inlineStr">
        <is>
          <t>Marketplace</t>
        </is>
      </c>
      <c r="D5500" t="inlineStr">
        <is>
          <t>Home &amp; Kitchen</t>
        </is>
      </c>
      <c r="E5500" t="n">
        <v>154843.71</v>
      </c>
      <c r="F5500" t="n">
        <v>110124.52</v>
      </c>
      <c r="G5500" t="n">
        <v>173341.57</v>
      </c>
      <c r="H5500" t="n">
        <v>69</v>
      </c>
      <c r="I5500" t="n">
        <v>49</v>
      </c>
      <c r="J5500" t="n">
        <v>3</v>
      </c>
      <c r="K5500">
        <f>E5500-F5500</f>
        <v/>
      </c>
      <c r="L5500" s="10">
        <f>IFERROR(K5500/E5500,0)</f>
        <v/>
      </c>
      <c r="M5500">
        <f>YEAR(A5500)</f>
        <v/>
      </c>
      <c r="N5500">
        <f>"Q"&amp;ROUNDUP(MONTH(A5500)/3,0)</f>
        <v/>
      </c>
      <c r="O5500">
        <f>TEXT(A5500,"mmm")</f>
        <v/>
      </c>
    </row>
    <row r="5501">
      <c r="A5501" s="13" t="n">
        <v>45992</v>
      </c>
      <c r="B5501" t="inlineStr">
        <is>
          <t>South</t>
        </is>
      </c>
      <c r="C5501" t="inlineStr">
        <is>
          <t>Marketplace</t>
        </is>
      </c>
      <c r="D5501" t="inlineStr">
        <is>
          <t>Sports</t>
        </is>
      </c>
      <c r="E5501" t="n">
        <v>52912.19</v>
      </c>
      <c r="F5501" t="n">
        <v>35137.23</v>
      </c>
      <c r="G5501" t="n">
        <v>57790.96</v>
      </c>
      <c r="H5501" t="n">
        <v>19</v>
      </c>
      <c r="I5501" t="n">
        <v>15</v>
      </c>
      <c r="J5501" t="n">
        <v>0</v>
      </c>
      <c r="K5501">
        <f>E5501-F5501</f>
        <v/>
      </c>
      <c r="L5501" s="10">
        <f>IFERROR(K5501/E5501,0)</f>
        <v/>
      </c>
      <c r="M5501">
        <f>YEAR(A5501)</f>
        <v/>
      </c>
      <c r="N5501">
        <f>"Q"&amp;ROUNDUP(MONTH(A5501)/3,0)</f>
        <v/>
      </c>
      <c r="O5501">
        <f>TEXT(A5501,"mmm")</f>
        <v/>
      </c>
    </row>
    <row r="5502">
      <c r="A5502" s="13" t="n">
        <v>45992</v>
      </c>
      <c r="B5502" t="inlineStr">
        <is>
          <t>South</t>
        </is>
      </c>
      <c r="C5502" t="inlineStr">
        <is>
          <t>Marketplace</t>
        </is>
      </c>
      <c r="D5502" t="inlineStr">
        <is>
          <t>Unknown</t>
        </is>
      </c>
      <c r="E5502" t="n">
        <v>2811.4</v>
      </c>
      <c r="F5502" t="n">
        <v>1817.28</v>
      </c>
      <c r="G5502" t="n">
        <v>3307.54</v>
      </c>
      <c r="H5502" t="n">
        <v>2</v>
      </c>
      <c r="I5502" t="n">
        <v>1</v>
      </c>
      <c r="J5502" t="n">
        <v>0</v>
      </c>
      <c r="K5502">
        <f>E5502-F5502</f>
        <v/>
      </c>
      <c r="L5502" s="10">
        <f>IFERROR(K5502/E5502,0)</f>
        <v/>
      </c>
      <c r="M5502">
        <f>YEAR(A5502)</f>
        <v/>
      </c>
      <c r="N5502">
        <f>"Q"&amp;ROUNDUP(MONTH(A5502)/3,0)</f>
        <v/>
      </c>
      <c r="O5502">
        <f>TEXT(A5502,"mmm")</f>
        <v/>
      </c>
    </row>
    <row r="5503">
      <c r="A5503" s="13" t="n">
        <v>45992</v>
      </c>
      <c r="B5503" t="inlineStr">
        <is>
          <t>South</t>
        </is>
      </c>
      <c r="C5503" t="inlineStr">
        <is>
          <t>Mobile App</t>
        </is>
      </c>
      <c r="D5503" t="inlineStr">
        <is>
          <t>Beauty</t>
        </is>
      </c>
      <c r="E5503" t="n">
        <v>36575.29</v>
      </c>
      <c r="F5503" t="n">
        <v>21197.77</v>
      </c>
      <c r="G5503" t="n">
        <v>40118.11</v>
      </c>
      <c r="H5503" t="n">
        <v>60</v>
      </c>
      <c r="I5503" t="n">
        <v>50</v>
      </c>
      <c r="J5503" t="n">
        <v>1</v>
      </c>
      <c r="K5503">
        <f>E5503-F5503</f>
        <v/>
      </c>
      <c r="L5503" s="10">
        <f>IFERROR(K5503/E5503,0)</f>
        <v/>
      </c>
      <c r="M5503">
        <f>YEAR(A5503)</f>
        <v/>
      </c>
      <c r="N5503">
        <f>"Q"&amp;ROUNDUP(MONTH(A5503)/3,0)</f>
        <v/>
      </c>
      <c r="O5503">
        <f>TEXT(A5503,"mmm")</f>
        <v/>
      </c>
    </row>
    <row r="5504">
      <c r="A5504" s="13" t="n">
        <v>45992</v>
      </c>
      <c r="B5504" t="inlineStr">
        <is>
          <t>South</t>
        </is>
      </c>
      <c r="C5504" t="inlineStr">
        <is>
          <t>Mobile App</t>
        </is>
      </c>
      <c r="D5504" t="inlineStr">
        <is>
          <t>Books</t>
        </is>
      </c>
      <c r="E5504" t="n">
        <v>19814.06</v>
      </c>
      <c r="F5504" t="n">
        <v>14629.84</v>
      </c>
      <c r="G5504" t="n">
        <v>21213.28</v>
      </c>
      <c r="H5504" t="n">
        <v>47</v>
      </c>
      <c r="I5504" t="n">
        <v>37</v>
      </c>
      <c r="J5504" t="n">
        <v>1</v>
      </c>
      <c r="K5504">
        <f>E5504-F5504</f>
        <v/>
      </c>
      <c r="L5504" s="10">
        <f>IFERROR(K5504/E5504,0)</f>
        <v/>
      </c>
      <c r="M5504">
        <f>YEAR(A5504)</f>
        <v/>
      </c>
      <c r="N5504">
        <f>"Q"&amp;ROUNDUP(MONTH(A5504)/3,0)</f>
        <v/>
      </c>
      <c r="O5504">
        <f>TEXT(A5504,"mmm")</f>
        <v/>
      </c>
    </row>
    <row r="5505">
      <c r="A5505" s="13" t="n">
        <v>45992</v>
      </c>
      <c r="B5505" t="inlineStr">
        <is>
          <t>South</t>
        </is>
      </c>
      <c r="C5505" t="inlineStr">
        <is>
          <t>Mobile App</t>
        </is>
      </c>
      <c r="D5505" t="inlineStr">
        <is>
          <t>Electronics</t>
        </is>
      </c>
      <c r="E5505" t="n">
        <v>969258.4</v>
      </c>
      <c r="F5505" t="n">
        <v>887810.35</v>
      </c>
      <c r="G5505" t="n">
        <v>1051392.92</v>
      </c>
      <c r="H5505" t="n">
        <v>86</v>
      </c>
      <c r="I5505" t="n">
        <v>70</v>
      </c>
      <c r="J5505" t="n">
        <v>3</v>
      </c>
      <c r="K5505">
        <f>E5505-F5505</f>
        <v/>
      </c>
      <c r="L5505" s="10">
        <f>IFERROR(K5505/E5505,0)</f>
        <v/>
      </c>
      <c r="M5505">
        <f>YEAR(A5505)</f>
        <v/>
      </c>
      <c r="N5505">
        <f>"Q"&amp;ROUNDUP(MONTH(A5505)/3,0)</f>
        <v/>
      </c>
      <c r="O5505">
        <f>TEXT(A5505,"mmm")</f>
        <v/>
      </c>
    </row>
    <row r="5506">
      <c r="A5506" s="13" t="n">
        <v>45992</v>
      </c>
      <c r="B5506" t="inlineStr">
        <is>
          <t>South</t>
        </is>
      </c>
      <c r="C5506" t="inlineStr">
        <is>
          <t>Mobile App</t>
        </is>
      </c>
      <c r="D5506" t="inlineStr">
        <is>
          <t>Fashion</t>
        </is>
      </c>
      <c r="E5506" t="n">
        <v>198048.33</v>
      </c>
      <c r="F5506" t="n">
        <v>108328.72</v>
      </c>
      <c r="G5506" t="n">
        <v>213454.59</v>
      </c>
      <c r="H5506" t="n">
        <v>146</v>
      </c>
      <c r="I5506" t="n">
        <v>115</v>
      </c>
      <c r="J5506" t="n">
        <v>20</v>
      </c>
      <c r="K5506">
        <f>E5506-F5506</f>
        <v/>
      </c>
      <c r="L5506" s="10">
        <f>IFERROR(K5506/E5506,0)</f>
        <v/>
      </c>
      <c r="M5506">
        <f>YEAR(A5506)</f>
        <v/>
      </c>
      <c r="N5506">
        <f>"Q"&amp;ROUNDUP(MONTH(A5506)/3,0)</f>
        <v/>
      </c>
      <c r="O5506">
        <f>TEXT(A5506,"mmm")</f>
        <v/>
      </c>
    </row>
    <row r="5507">
      <c r="A5507" s="13" t="n">
        <v>45992</v>
      </c>
      <c r="B5507" t="inlineStr">
        <is>
          <t>South</t>
        </is>
      </c>
      <c r="C5507" t="inlineStr">
        <is>
          <t>Mobile App</t>
        </is>
      </c>
      <c r="D5507" t="inlineStr">
        <is>
          <t>Grocery</t>
        </is>
      </c>
      <c r="E5507" t="n">
        <v>53354.9</v>
      </c>
      <c r="F5507" t="n">
        <v>45315.62</v>
      </c>
      <c r="G5507" t="n">
        <v>57494.36</v>
      </c>
      <c r="H5507" t="n">
        <v>121</v>
      </c>
      <c r="I5507" t="n">
        <v>52</v>
      </c>
      <c r="J5507" t="n">
        <v>0</v>
      </c>
      <c r="K5507">
        <f>E5507-F5507</f>
        <v/>
      </c>
      <c r="L5507" s="10">
        <f>IFERROR(K5507/E5507,0)</f>
        <v/>
      </c>
      <c r="M5507">
        <f>YEAR(A5507)</f>
        <v/>
      </c>
      <c r="N5507">
        <f>"Q"&amp;ROUNDUP(MONTH(A5507)/3,0)</f>
        <v/>
      </c>
      <c r="O5507">
        <f>TEXT(A5507,"mmm")</f>
        <v/>
      </c>
    </row>
    <row r="5508">
      <c r="A5508" s="13" t="n">
        <v>45992</v>
      </c>
      <c r="B5508" t="inlineStr">
        <is>
          <t>South</t>
        </is>
      </c>
      <c r="C5508" t="inlineStr">
        <is>
          <t>Mobile App</t>
        </is>
      </c>
      <c r="D5508" t="inlineStr">
        <is>
          <t>Home &amp; Kitchen</t>
        </is>
      </c>
      <c r="E5508" t="n">
        <v>135003.42</v>
      </c>
      <c r="F5508" t="n">
        <v>93060.45</v>
      </c>
      <c r="G5508" t="n">
        <v>145570.48</v>
      </c>
      <c r="H5508" t="n">
        <v>60</v>
      </c>
      <c r="I5508" t="n">
        <v>47</v>
      </c>
      <c r="J5508" t="n">
        <v>4</v>
      </c>
      <c r="K5508">
        <f>E5508-F5508</f>
        <v/>
      </c>
      <c r="L5508" s="10">
        <f>IFERROR(K5508/E5508,0)</f>
        <v/>
      </c>
      <c r="M5508">
        <f>YEAR(A5508)</f>
        <v/>
      </c>
      <c r="N5508">
        <f>"Q"&amp;ROUNDUP(MONTH(A5508)/3,0)</f>
        <v/>
      </c>
      <c r="O5508">
        <f>TEXT(A5508,"mmm")</f>
        <v/>
      </c>
    </row>
    <row r="5509">
      <c r="A5509" s="13" t="n">
        <v>45992</v>
      </c>
      <c r="B5509" t="inlineStr">
        <is>
          <t>South</t>
        </is>
      </c>
      <c r="C5509" t="inlineStr">
        <is>
          <t>Mobile App</t>
        </is>
      </c>
      <c r="D5509" t="inlineStr">
        <is>
          <t>Sports</t>
        </is>
      </c>
      <c r="E5509" t="n">
        <v>56489.36</v>
      </c>
      <c r="F5509" t="n">
        <v>38574.12</v>
      </c>
      <c r="G5509" t="n">
        <v>62459.96</v>
      </c>
      <c r="H5509" t="n">
        <v>19</v>
      </c>
      <c r="I5509" t="n">
        <v>16</v>
      </c>
      <c r="J5509" t="n">
        <v>0</v>
      </c>
      <c r="K5509">
        <f>E5509-F5509</f>
        <v/>
      </c>
      <c r="L5509" s="10">
        <f>IFERROR(K5509/E5509,0)</f>
        <v/>
      </c>
      <c r="M5509">
        <f>YEAR(A5509)</f>
        <v/>
      </c>
      <c r="N5509">
        <f>"Q"&amp;ROUNDUP(MONTH(A5509)/3,0)</f>
        <v/>
      </c>
      <c r="O5509">
        <f>TEXT(A5509,"mmm")</f>
        <v/>
      </c>
    </row>
    <row r="5510">
      <c r="A5510" s="13" t="n">
        <v>45992</v>
      </c>
      <c r="B5510" t="inlineStr">
        <is>
          <t>South</t>
        </is>
      </c>
      <c r="C5510" t="inlineStr">
        <is>
          <t>Retail Store</t>
        </is>
      </c>
      <c r="D5510" t="inlineStr">
        <is>
          <t>Beauty</t>
        </is>
      </c>
      <c r="E5510" t="n">
        <v>11677.76</v>
      </c>
      <c r="F5510" t="n">
        <v>6317.32</v>
      </c>
      <c r="G5510" t="n">
        <v>11859.73</v>
      </c>
      <c r="H5510" t="n">
        <v>15</v>
      </c>
      <c r="I5510" t="n">
        <v>11</v>
      </c>
      <c r="J5510" t="n">
        <v>0</v>
      </c>
      <c r="K5510">
        <f>E5510-F5510</f>
        <v/>
      </c>
      <c r="L5510" s="10">
        <f>IFERROR(K5510/E5510,0)</f>
        <v/>
      </c>
      <c r="M5510">
        <f>YEAR(A5510)</f>
        <v/>
      </c>
      <c r="N5510">
        <f>"Q"&amp;ROUNDUP(MONTH(A5510)/3,0)</f>
        <v/>
      </c>
      <c r="O5510">
        <f>TEXT(A5510,"mmm")</f>
        <v/>
      </c>
    </row>
    <row r="5511">
      <c r="A5511" s="13" t="n">
        <v>45992</v>
      </c>
      <c r="B5511" t="inlineStr">
        <is>
          <t>South</t>
        </is>
      </c>
      <c r="C5511" t="inlineStr">
        <is>
          <t>Retail Store</t>
        </is>
      </c>
      <c r="D5511" t="inlineStr">
        <is>
          <t>Books</t>
        </is>
      </c>
      <c r="E5511" t="n">
        <v>7804.51</v>
      </c>
      <c r="F5511" t="n">
        <v>5681.51</v>
      </c>
      <c r="G5511" t="n">
        <v>8313.190000000001</v>
      </c>
      <c r="H5511" t="n">
        <v>14</v>
      </c>
      <c r="I5511" t="n">
        <v>11</v>
      </c>
      <c r="J5511" t="n">
        <v>0</v>
      </c>
      <c r="K5511">
        <f>E5511-F5511</f>
        <v/>
      </c>
      <c r="L5511" s="10">
        <f>IFERROR(K5511/E5511,0)</f>
        <v/>
      </c>
      <c r="M5511">
        <f>YEAR(A5511)</f>
        <v/>
      </c>
      <c r="N5511">
        <f>"Q"&amp;ROUNDUP(MONTH(A5511)/3,0)</f>
        <v/>
      </c>
      <c r="O5511">
        <f>TEXT(A5511,"mmm")</f>
        <v/>
      </c>
    </row>
    <row r="5512">
      <c r="A5512" s="13" t="n">
        <v>45992</v>
      </c>
      <c r="B5512" t="inlineStr">
        <is>
          <t>South</t>
        </is>
      </c>
      <c r="C5512" t="inlineStr">
        <is>
          <t>Retail Store</t>
        </is>
      </c>
      <c r="D5512" t="inlineStr">
        <is>
          <t>Electronics</t>
        </is>
      </c>
      <c r="E5512" t="n">
        <v>467552.36</v>
      </c>
      <c r="F5512" t="n">
        <v>401968.24</v>
      </c>
      <c r="G5512" t="n">
        <v>483279.45</v>
      </c>
      <c r="H5512" t="n">
        <v>41</v>
      </c>
      <c r="I5512" t="n">
        <v>32</v>
      </c>
      <c r="J5512" t="n">
        <v>2</v>
      </c>
      <c r="K5512">
        <f>E5512-F5512</f>
        <v/>
      </c>
      <c r="L5512" s="10">
        <f>IFERROR(K5512/E5512,0)</f>
        <v/>
      </c>
      <c r="M5512">
        <f>YEAR(A5512)</f>
        <v/>
      </c>
      <c r="N5512">
        <f>"Q"&amp;ROUNDUP(MONTH(A5512)/3,0)</f>
        <v/>
      </c>
      <c r="O5512">
        <f>TEXT(A5512,"mmm")</f>
        <v/>
      </c>
    </row>
    <row r="5513">
      <c r="A5513" s="13" t="n">
        <v>45992</v>
      </c>
      <c r="B5513" t="inlineStr">
        <is>
          <t>South</t>
        </is>
      </c>
      <c r="C5513" t="inlineStr">
        <is>
          <t>Retail Store</t>
        </is>
      </c>
      <c r="D5513" t="inlineStr">
        <is>
          <t>Fashion</t>
        </is>
      </c>
      <c r="E5513" t="n">
        <v>58415.36</v>
      </c>
      <c r="F5513" t="n">
        <v>31079.17</v>
      </c>
      <c r="G5513" t="n">
        <v>60825.42</v>
      </c>
      <c r="H5513" t="n">
        <v>43</v>
      </c>
      <c r="I5513" t="n">
        <v>37</v>
      </c>
      <c r="J5513" t="n">
        <v>2</v>
      </c>
      <c r="K5513">
        <f>E5513-F5513</f>
        <v/>
      </c>
      <c r="L5513" s="10">
        <f>IFERROR(K5513/E5513,0)</f>
        <v/>
      </c>
      <c r="M5513">
        <f>YEAR(A5513)</f>
        <v/>
      </c>
      <c r="N5513">
        <f>"Q"&amp;ROUNDUP(MONTH(A5513)/3,0)</f>
        <v/>
      </c>
      <c r="O5513">
        <f>TEXT(A5513,"mmm")</f>
        <v/>
      </c>
    </row>
    <row r="5514">
      <c r="A5514" s="13" t="n">
        <v>45992</v>
      </c>
      <c r="B5514" t="inlineStr">
        <is>
          <t>South</t>
        </is>
      </c>
      <c r="C5514" t="inlineStr">
        <is>
          <t>Retail Store</t>
        </is>
      </c>
      <c r="D5514" t="inlineStr">
        <is>
          <t>Grocery</t>
        </is>
      </c>
      <c r="E5514" t="n">
        <v>32229.31</v>
      </c>
      <c r="F5514" t="n">
        <v>26335.72</v>
      </c>
      <c r="G5514" t="n">
        <v>33442.46</v>
      </c>
      <c r="H5514" t="n">
        <v>68</v>
      </c>
      <c r="I5514" t="n">
        <v>26</v>
      </c>
      <c r="J5514" t="n">
        <v>2</v>
      </c>
      <c r="K5514">
        <f>E5514-F5514</f>
        <v/>
      </c>
      <c r="L5514" s="10">
        <f>IFERROR(K5514/E5514,0)</f>
        <v/>
      </c>
      <c r="M5514">
        <f>YEAR(A5514)</f>
        <v/>
      </c>
      <c r="N5514">
        <f>"Q"&amp;ROUNDUP(MONTH(A5514)/3,0)</f>
        <v/>
      </c>
      <c r="O5514">
        <f>TEXT(A5514,"mmm")</f>
        <v/>
      </c>
    </row>
    <row r="5515">
      <c r="A5515" s="13" t="n">
        <v>45992</v>
      </c>
      <c r="B5515" t="inlineStr">
        <is>
          <t>South</t>
        </is>
      </c>
      <c r="C5515" t="inlineStr">
        <is>
          <t>Retail Store</t>
        </is>
      </c>
      <c r="D5515" t="inlineStr">
        <is>
          <t>Home &amp; Kitchen</t>
        </is>
      </c>
      <c r="E5515" t="n">
        <v>74897.23</v>
      </c>
      <c r="F5515" t="n">
        <v>51578.31</v>
      </c>
      <c r="G5515" t="n">
        <v>78984.89999999999</v>
      </c>
      <c r="H5515" t="n">
        <v>34</v>
      </c>
      <c r="I5515" t="n">
        <v>23</v>
      </c>
      <c r="J5515" t="n">
        <v>0</v>
      </c>
      <c r="K5515">
        <f>E5515-F5515</f>
        <v/>
      </c>
      <c r="L5515" s="10">
        <f>IFERROR(K5515/E5515,0)</f>
        <v/>
      </c>
      <c r="M5515">
        <f>YEAR(A5515)</f>
        <v/>
      </c>
      <c r="N5515">
        <f>"Q"&amp;ROUNDUP(MONTH(A5515)/3,0)</f>
        <v/>
      </c>
      <c r="O5515">
        <f>TEXT(A5515,"mmm")</f>
        <v/>
      </c>
    </row>
    <row r="5516">
      <c r="A5516" s="13" t="n">
        <v>45992</v>
      </c>
      <c r="B5516" t="inlineStr">
        <is>
          <t>South</t>
        </is>
      </c>
      <c r="C5516" t="inlineStr">
        <is>
          <t>Retail Store</t>
        </is>
      </c>
      <c r="D5516" t="inlineStr">
        <is>
          <t>Sports</t>
        </is>
      </c>
      <c r="E5516" t="n">
        <v>36184.71</v>
      </c>
      <c r="F5516" t="n">
        <v>24364.4</v>
      </c>
      <c r="G5516" t="n">
        <v>38415.19</v>
      </c>
      <c r="H5516" t="n">
        <v>13</v>
      </c>
      <c r="I5516" t="n">
        <v>9</v>
      </c>
      <c r="J5516" t="n">
        <v>0</v>
      </c>
      <c r="K5516">
        <f>E5516-F5516</f>
        <v/>
      </c>
      <c r="L5516" s="10">
        <f>IFERROR(K5516/E5516,0)</f>
        <v/>
      </c>
      <c r="M5516">
        <f>YEAR(A5516)</f>
        <v/>
      </c>
      <c r="N5516">
        <f>"Q"&amp;ROUNDUP(MONTH(A5516)/3,0)</f>
        <v/>
      </c>
      <c r="O5516">
        <f>TEXT(A5516,"mmm")</f>
        <v/>
      </c>
    </row>
    <row r="5517">
      <c r="A5517" s="13" t="n">
        <v>45992</v>
      </c>
      <c r="B5517" t="inlineStr">
        <is>
          <t>South</t>
        </is>
      </c>
      <c r="C5517" t="inlineStr">
        <is>
          <t>Unknown</t>
        </is>
      </c>
      <c r="D5517" t="inlineStr">
        <is>
          <t>Electronics</t>
        </is>
      </c>
      <c r="E5517" t="n">
        <v>15498.24</v>
      </c>
      <c r="F5517" t="n">
        <v>14989.9</v>
      </c>
      <c r="G5517" t="n">
        <v>17225.56</v>
      </c>
      <c r="H5517" t="n">
        <v>4</v>
      </c>
      <c r="I5517" t="n">
        <v>3</v>
      </c>
      <c r="J5517" t="n">
        <v>0</v>
      </c>
      <c r="K5517">
        <f>E5517-F5517</f>
        <v/>
      </c>
      <c r="L5517" s="10">
        <f>IFERROR(K5517/E5517,0)</f>
        <v/>
      </c>
      <c r="M5517">
        <f>YEAR(A5517)</f>
        <v/>
      </c>
      <c r="N5517">
        <f>"Q"&amp;ROUNDUP(MONTH(A5517)/3,0)</f>
        <v/>
      </c>
      <c r="O5517">
        <f>TEXT(A5517,"mmm")</f>
        <v/>
      </c>
    </row>
    <row r="5518">
      <c r="A5518" s="13" t="n">
        <v>45992</v>
      </c>
      <c r="B5518" t="inlineStr">
        <is>
          <t>South</t>
        </is>
      </c>
      <c r="C5518" t="inlineStr">
        <is>
          <t>Unknown</t>
        </is>
      </c>
      <c r="D5518" t="inlineStr">
        <is>
          <t>Fashion</t>
        </is>
      </c>
      <c r="E5518" t="n">
        <v>1055.32</v>
      </c>
      <c r="F5518" t="n">
        <v>599.24</v>
      </c>
      <c r="G5518" t="n">
        <v>1176.78</v>
      </c>
      <c r="H5518" t="n">
        <v>2</v>
      </c>
      <c r="I5518" t="n">
        <v>2</v>
      </c>
      <c r="J5518" t="n">
        <v>0</v>
      </c>
      <c r="K5518">
        <f>E5518-F5518</f>
        <v/>
      </c>
      <c r="L5518" s="10">
        <f>IFERROR(K5518/E5518,0)</f>
        <v/>
      </c>
      <c r="M5518">
        <f>YEAR(A5518)</f>
        <v/>
      </c>
      <c r="N5518">
        <f>"Q"&amp;ROUNDUP(MONTH(A5518)/3,0)</f>
        <v/>
      </c>
      <c r="O5518">
        <f>TEXT(A5518,"mmm")</f>
        <v/>
      </c>
    </row>
    <row r="5519">
      <c r="A5519" s="13" t="n">
        <v>45992</v>
      </c>
      <c r="B5519" t="inlineStr">
        <is>
          <t>South</t>
        </is>
      </c>
      <c r="C5519" t="inlineStr">
        <is>
          <t>Unknown</t>
        </is>
      </c>
      <c r="D5519" t="inlineStr">
        <is>
          <t>Grocery</t>
        </is>
      </c>
      <c r="E5519" t="n">
        <v>756.36</v>
      </c>
      <c r="F5519" t="n">
        <v>613.17</v>
      </c>
      <c r="G5519" t="n">
        <v>840.39</v>
      </c>
      <c r="H5519" t="n">
        <v>3</v>
      </c>
      <c r="I5519" t="n">
        <v>1</v>
      </c>
      <c r="J5519" t="n">
        <v>0</v>
      </c>
      <c r="K5519">
        <f>E5519-F5519</f>
        <v/>
      </c>
      <c r="L5519" s="10">
        <f>IFERROR(K5519/E5519,0)</f>
        <v/>
      </c>
      <c r="M5519">
        <f>YEAR(A5519)</f>
        <v/>
      </c>
      <c r="N5519">
        <f>"Q"&amp;ROUNDUP(MONTH(A5519)/3,0)</f>
        <v/>
      </c>
      <c r="O5519">
        <f>TEXT(A5519,"mmm")</f>
        <v/>
      </c>
    </row>
    <row r="5520">
      <c r="A5520" s="13" t="n">
        <v>45992</v>
      </c>
      <c r="B5520" t="inlineStr">
        <is>
          <t>South</t>
        </is>
      </c>
      <c r="C5520" t="inlineStr">
        <is>
          <t>Unknown</t>
        </is>
      </c>
      <c r="D5520" t="inlineStr">
        <is>
          <t>Home &amp; Kitchen</t>
        </is>
      </c>
      <c r="E5520" t="n">
        <v>274.89</v>
      </c>
      <c r="F5520" t="n">
        <v>221.27</v>
      </c>
      <c r="G5520" t="n">
        <v>323.4</v>
      </c>
      <c r="H5520" t="n">
        <v>1</v>
      </c>
      <c r="I5520" t="n">
        <v>1</v>
      </c>
      <c r="J5520" t="n">
        <v>0</v>
      </c>
      <c r="K5520">
        <f>E5520-F5520</f>
        <v/>
      </c>
      <c r="L5520" s="10">
        <f>IFERROR(K5520/E5520,0)</f>
        <v/>
      </c>
      <c r="M5520">
        <f>YEAR(A5520)</f>
        <v/>
      </c>
      <c r="N5520">
        <f>"Q"&amp;ROUNDUP(MONTH(A5520)/3,0)</f>
        <v/>
      </c>
      <c r="O5520">
        <f>TEXT(A5520,"mmm")</f>
        <v/>
      </c>
    </row>
    <row r="5521">
      <c r="A5521" s="13" t="n">
        <v>45992</v>
      </c>
      <c r="B5521" t="inlineStr">
        <is>
          <t>South</t>
        </is>
      </c>
      <c r="C5521" t="inlineStr">
        <is>
          <t>Unknown</t>
        </is>
      </c>
      <c r="D5521" t="inlineStr">
        <is>
          <t>Sports</t>
        </is>
      </c>
      <c r="E5521" t="n">
        <v>7027.21</v>
      </c>
      <c r="F5521" t="n">
        <v>4718.14</v>
      </c>
      <c r="G5521" t="n">
        <v>7397.06</v>
      </c>
      <c r="H5521" t="n">
        <v>1</v>
      </c>
      <c r="I5521" t="n">
        <v>1</v>
      </c>
      <c r="J5521" t="n">
        <v>0</v>
      </c>
      <c r="K5521">
        <f>E5521-F5521</f>
        <v/>
      </c>
      <c r="L5521" s="10">
        <f>IFERROR(K5521/E5521,0)</f>
        <v/>
      </c>
      <c r="M5521">
        <f>YEAR(A5521)</f>
        <v/>
      </c>
      <c r="N5521">
        <f>"Q"&amp;ROUNDUP(MONTH(A5521)/3,0)</f>
        <v/>
      </c>
      <c r="O5521">
        <f>TEXT(A5521,"mmm")</f>
        <v/>
      </c>
    </row>
    <row r="5522">
      <c r="A5522" s="13" t="n">
        <v>45992</v>
      </c>
      <c r="B5522" t="inlineStr">
        <is>
          <t>South</t>
        </is>
      </c>
      <c r="C5522" t="inlineStr">
        <is>
          <t>Website</t>
        </is>
      </c>
      <c r="D5522" t="inlineStr">
        <is>
          <t>Beauty</t>
        </is>
      </c>
      <c r="E5522" t="n">
        <v>27434.99</v>
      </c>
      <c r="F5522" t="n">
        <v>15587.64</v>
      </c>
      <c r="G5522" t="n">
        <v>29611.42</v>
      </c>
      <c r="H5522" t="n">
        <v>50</v>
      </c>
      <c r="I5522" t="n">
        <v>40</v>
      </c>
      <c r="J5522" t="n">
        <v>3</v>
      </c>
      <c r="K5522">
        <f>E5522-F5522</f>
        <v/>
      </c>
      <c r="L5522" s="10">
        <f>IFERROR(K5522/E5522,0)</f>
        <v/>
      </c>
      <c r="M5522">
        <f>YEAR(A5522)</f>
        <v/>
      </c>
      <c r="N5522">
        <f>"Q"&amp;ROUNDUP(MONTH(A5522)/3,0)</f>
        <v/>
      </c>
      <c r="O5522">
        <f>TEXT(A5522,"mmm")</f>
        <v/>
      </c>
    </row>
    <row r="5523">
      <c r="A5523" s="13" t="n">
        <v>45992</v>
      </c>
      <c r="B5523" t="inlineStr">
        <is>
          <t>South</t>
        </is>
      </c>
      <c r="C5523" t="inlineStr">
        <is>
          <t>Website</t>
        </is>
      </c>
      <c r="D5523" t="inlineStr">
        <is>
          <t>Books</t>
        </is>
      </c>
      <c r="E5523" t="n">
        <v>11243.51</v>
      </c>
      <c r="F5523" t="n">
        <v>8303.34</v>
      </c>
      <c r="G5523" t="n">
        <v>11827.24</v>
      </c>
      <c r="H5523" t="n">
        <v>25</v>
      </c>
      <c r="I5523" t="n">
        <v>24</v>
      </c>
      <c r="J5523" t="n">
        <v>0</v>
      </c>
      <c r="K5523">
        <f>E5523-F5523</f>
        <v/>
      </c>
      <c r="L5523" s="10">
        <f>IFERROR(K5523/E5523,0)</f>
        <v/>
      </c>
      <c r="M5523">
        <f>YEAR(A5523)</f>
        <v/>
      </c>
      <c r="N5523">
        <f>"Q"&amp;ROUNDUP(MONTH(A5523)/3,0)</f>
        <v/>
      </c>
      <c r="O5523">
        <f>TEXT(A5523,"mmm")</f>
        <v/>
      </c>
    </row>
    <row r="5524">
      <c r="A5524" s="13" t="n">
        <v>45992</v>
      </c>
      <c r="B5524" t="inlineStr">
        <is>
          <t>South</t>
        </is>
      </c>
      <c r="C5524" t="inlineStr">
        <is>
          <t>Website</t>
        </is>
      </c>
      <c r="D5524" t="inlineStr">
        <is>
          <t>Electronics</t>
        </is>
      </c>
      <c r="E5524" t="n">
        <v>661297.74</v>
      </c>
      <c r="F5524" t="n">
        <v>593859.8</v>
      </c>
      <c r="G5524" t="n">
        <v>712089.29</v>
      </c>
      <c r="H5524" t="n">
        <v>71</v>
      </c>
      <c r="I5524" t="n">
        <v>57</v>
      </c>
      <c r="J5524" t="n">
        <v>6</v>
      </c>
      <c r="K5524">
        <f>E5524-F5524</f>
        <v/>
      </c>
      <c r="L5524" s="10">
        <f>IFERROR(K5524/E5524,0)</f>
        <v/>
      </c>
      <c r="M5524">
        <f>YEAR(A5524)</f>
        <v/>
      </c>
      <c r="N5524">
        <f>"Q"&amp;ROUNDUP(MONTH(A5524)/3,0)</f>
        <v/>
      </c>
      <c r="O5524">
        <f>TEXT(A5524,"mmm")</f>
        <v/>
      </c>
    </row>
    <row r="5525">
      <c r="A5525" s="13" t="n">
        <v>45992</v>
      </c>
      <c r="B5525" t="inlineStr">
        <is>
          <t>South</t>
        </is>
      </c>
      <c r="C5525" t="inlineStr">
        <is>
          <t>Website</t>
        </is>
      </c>
      <c r="D5525" t="inlineStr">
        <is>
          <t>Fashion</t>
        </is>
      </c>
      <c r="E5525" t="n">
        <v>134745.46</v>
      </c>
      <c r="F5525" t="n">
        <v>71147.91</v>
      </c>
      <c r="G5525" t="n">
        <v>142185.39</v>
      </c>
      <c r="H5525" t="n">
        <v>93</v>
      </c>
      <c r="I5525" t="n">
        <v>75</v>
      </c>
      <c r="J5525" t="n">
        <v>10</v>
      </c>
      <c r="K5525">
        <f>E5525-F5525</f>
        <v/>
      </c>
      <c r="L5525" s="10">
        <f>IFERROR(K5525/E5525,0)</f>
        <v/>
      </c>
      <c r="M5525">
        <f>YEAR(A5525)</f>
        <v/>
      </c>
      <c r="N5525">
        <f>"Q"&amp;ROUNDUP(MONTH(A5525)/3,0)</f>
        <v/>
      </c>
      <c r="O5525">
        <f>TEXT(A5525,"mmm")</f>
        <v/>
      </c>
    </row>
    <row r="5526">
      <c r="A5526" s="13" t="n">
        <v>45992</v>
      </c>
      <c r="B5526" t="inlineStr">
        <is>
          <t>South</t>
        </is>
      </c>
      <c r="C5526" t="inlineStr">
        <is>
          <t>Website</t>
        </is>
      </c>
      <c r="D5526" t="inlineStr">
        <is>
          <t>Grocery</t>
        </is>
      </c>
      <c r="E5526" t="n">
        <v>48168.01</v>
      </c>
      <c r="F5526" t="n">
        <v>39849.5</v>
      </c>
      <c r="G5526" t="n">
        <v>51300.62</v>
      </c>
      <c r="H5526" t="n">
        <v>112</v>
      </c>
      <c r="I5526" t="n">
        <v>50</v>
      </c>
      <c r="J5526" t="n">
        <v>0</v>
      </c>
      <c r="K5526">
        <f>E5526-F5526</f>
        <v/>
      </c>
      <c r="L5526" s="10">
        <f>IFERROR(K5526/E5526,0)</f>
        <v/>
      </c>
      <c r="M5526">
        <f>YEAR(A5526)</f>
        <v/>
      </c>
      <c r="N5526">
        <f>"Q"&amp;ROUNDUP(MONTH(A5526)/3,0)</f>
        <v/>
      </c>
      <c r="O5526">
        <f>TEXT(A5526,"mmm")</f>
        <v/>
      </c>
    </row>
    <row r="5527">
      <c r="A5527" s="13" t="n">
        <v>45992</v>
      </c>
      <c r="B5527" t="inlineStr">
        <is>
          <t>South</t>
        </is>
      </c>
      <c r="C5527" t="inlineStr">
        <is>
          <t>Website</t>
        </is>
      </c>
      <c r="D5527" t="inlineStr">
        <is>
          <t>Home &amp; Kitchen</t>
        </is>
      </c>
      <c r="E5527" t="n">
        <v>122901.99</v>
      </c>
      <c r="F5527" t="n">
        <v>84066.39999999999</v>
      </c>
      <c r="G5527" t="n">
        <v>130722.23</v>
      </c>
      <c r="H5527" t="n">
        <v>53</v>
      </c>
      <c r="I5527" t="n">
        <v>40</v>
      </c>
      <c r="J5527" t="n">
        <v>2</v>
      </c>
      <c r="K5527">
        <f>E5527-F5527</f>
        <v/>
      </c>
      <c r="L5527" s="10">
        <f>IFERROR(K5527/E5527,0)</f>
        <v/>
      </c>
      <c r="M5527">
        <f>YEAR(A5527)</f>
        <v/>
      </c>
      <c r="N5527">
        <f>"Q"&amp;ROUNDUP(MONTH(A5527)/3,0)</f>
        <v/>
      </c>
      <c r="O5527">
        <f>TEXT(A5527,"mmm")</f>
        <v/>
      </c>
    </row>
    <row r="5528">
      <c r="A5528" s="13" t="n">
        <v>45992</v>
      </c>
      <c r="B5528" t="inlineStr">
        <is>
          <t>South</t>
        </is>
      </c>
      <c r="C5528" t="inlineStr">
        <is>
          <t>Website</t>
        </is>
      </c>
      <c r="D5528" t="inlineStr">
        <is>
          <t>Sports</t>
        </is>
      </c>
      <c r="E5528" t="n">
        <v>54616.14</v>
      </c>
      <c r="F5528" t="n">
        <v>35714.05</v>
      </c>
      <c r="G5528" t="n">
        <v>57616.81</v>
      </c>
      <c r="H5528" t="n">
        <v>20</v>
      </c>
      <c r="I5528" t="n">
        <v>16</v>
      </c>
      <c r="J5528" t="n">
        <v>4</v>
      </c>
      <c r="K5528">
        <f>E5528-F5528</f>
        <v/>
      </c>
      <c r="L5528" s="10">
        <f>IFERROR(K5528/E5528,0)</f>
        <v/>
      </c>
      <c r="M5528">
        <f>YEAR(A5528)</f>
        <v/>
      </c>
      <c r="N5528">
        <f>"Q"&amp;ROUNDUP(MONTH(A5528)/3,0)</f>
        <v/>
      </c>
      <c r="O5528">
        <f>TEXT(A5528,"mmm")</f>
        <v/>
      </c>
    </row>
    <row r="5529">
      <c r="A5529" s="13" t="n">
        <v>45992</v>
      </c>
      <c r="B5529" t="inlineStr">
        <is>
          <t>South</t>
        </is>
      </c>
      <c r="C5529" t="inlineStr">
        <is>
          <t>Website</t>
        </is>
      </c>
      <c r="D5529" t="inlineStr">
        <is>
          <t>Unknown</t>
        </is>
      </c>
      <c r="E5529" t="n">
        <v>2444.47</v>
      </c>
      <c r="F5529" t="n">
        <v>1508.2</v>
      </c>
      <c r="G5529" t="n">
        <v>2573.13</v>
      </c>
      <c r="H5529" t="n">
        <v>1</v>
      </c>
      <c r="I5529" t="n">
        <v>1</v>
      </c>
      <c r="J5529" t="n">
        <v>0</v>
      </c>
      <c r="K5529">
        <f>E5529-F5529</f>
        <v/>
      </c>
      <c r="L5529" s="10">
        <f>IFERROR(K5529/E5529,0)</f>
        <v/>
      </c>
      <c r="M5529">
        <f>YEAR(A5529)</f>
        <v/>
      </c>
      <c r="N5529">
        <f>"Q"&amp;ROUNDUP(MONTH(A5529)/3,0)</f>
        <v/>
      </c>
      <c r="O5529">
        <f>TEXT(A5529,"mmm")</f>
        <v/>
      </c>
    </row>
    <row r="5530">
      <c r="A5530" s="13" t="n">
        <v>45992</v>
      </c>
      <c r="B5530" t="inlineStr">
        <is>
          <t>West</t>
        </is>
      </c>
      <c r="C5530" t="inlineStr">
        <is>
          <t>Marketplace</t>
        </is>
      </c>
      <c r="D5530" t="inlineStr">
        <is>
          <t>Beauty</t>
        </is>
      </c>
      <c r="E5530" t="n">
        <v>22450.69</v>
      </c>
      <c r="F5530" t="n">
        <v>12533.67</v>
      </c>
      <c r="G5530" t="n">
        <v>24657.22</v>
      </c>
      <c r="H5530" t="n">
        <v>43</v>
      </c>
      <c r="I5530" t="n">
        <v>31</v>
      </c>
      <c r="J5530" t="n">
        <v>1</v>
      </c>
      <c r="K5530">
        <f>E5530-F5530</f>
        <v/>
      </c>
      <c r="L5530" s="10">
        <f>IFERROR(K5530/E5530,0)</f>
        <v/>
      </c>
      <c r="M5530">
        <f>YEAR(A5530)</f>
        <v/>
      </c>
      <c r="N5530">
        <f>"Q"&amp;ROUNDUP(MONTH(A5530)/3,0)</f>
        <v/>
      </c>
      <c r="O5530">
        <f>TEXT(A5530,"mmm")</f>
        <v/>
      </c>
    </row>
    <row r="5531">
      <c r="A5531" s="13" t="n">
        <v>45992</v>
      </c>
      <c r="B5531" t="inlineStr">
        <is>
          <t>West</t>
        </is>
      </c>
      <c r="C5531" t="inlineStr">
        <is>
          <t>Marketplace</t>
        </is>
      </c>
      <c r="D5531" t="inlineStr">
        <is>
          <t>Books</t>
        </is>
      </c>
      <c r="E5531" t="n">
        <v>13447.77</v>
      </c>
      <c r="F5531" t="n">
        <v>9684.59</v>
      </c>
      <c r="G5531" t="n">
        <v>14470.73</v>
      </c>
      <c r="H5531" t="n">
        <v>31</v>
      </c>
      <c r="I5531" t="n">
        <v>26</v>
      </c>
      <c r="J5531" t="n">
        <v>0</v>
      </c>
      <c r="K5531">
        <f>E5531-F5531</f>
        <v/>
      </c>
      <c r="L5531" s="10">
        <f>IFERROR(K5531/E5531,0)</f>
        <v/>
      </c>
      <c r="M5531">
        <f>YEAR(A5531)</f>
        <v/>
      </c>
      <c r="N5531">
        <f>"Q"&amp;ROUNDUP(MONTH(A5531)/3,0)</f>
        <v/>
      </c>
      <c r="O5531">
        <f>TEXT(A5531,"mmm")</f>
        <v/>
      </c>
    </row>
    <row r="5532">
      <c r="A5532" s="13" t="n">
        <v>45992</v>
      </c>
      <c r="B5532" t="inlineStr">
        <is>
          <t>West</t>
        </is>
      </c>
      <c r="C5532" t="inlineStr">
        <is>
          <t>Marketplace</t>
        </is>
      </c>
      <c r="D5532" t="inlineStr">
        <is>
          <t>Electronics</t>
        </is>
      </c>
      <c r="E5532" t="n">
        <v>1103224.16</v>
      </c>
      <c r="F5532" t="n">
        <v>1047562.9</v>
      </c>
      <c r="G5532" t="n">
        <v>1241969.9</v>
      </c>
      <c r="H5532" t="n">
        <v>79</v>
      </c>
      <c r="I5532" t="n">
        <v>65</v>
      </c>
      <c r="J5532" t="n">
        <v>6</v>
      </c>
      <c r="K5532">
        <f>E5532-F5532</f>
        <v/>
      </c>
      <c r="L5532" s="10">
        <f>IFERROR(K5532/E5532,0)</f>
        <v/>
      </c>
      <c r="M5532">
        <f>YEAR(A5532)</f>
        <v/>
      </c>
      <c r="N5532">
        <f>"Q"&amp;ROUNDUP(MONTH(A5532)/3,0)</f>
        <v/>
      </c>
      <c r="O5532">
        <f>TEXT(A5532,"mmm")</f>
        <v/>
      </c>
    </row>
    <row r="5533">
      <c r="A5533" s="13" t="n">
        <v>45992</v>
      </c>
      <c r="B5533" t="inlineStr">
        <is>
          <t>West</t>
        </is>
      </c>
      <c r="C5533" t="inlineStr">
        <is>
          <t>Marketplace</t>
        </is>
      </c>
      <c r="D5533" t="inlineStr">
        <is>
          <t>Fashion</t>
        </is>
      </c>
      <c r="E5533" t="n">
        <v>132460.44</v>
      </c>
      <c r="F5533" t="n">
        <v>75165.58</v>
      </c>
      <c r="G5533" t="n">
        <v>148141.41</v>
      </c>
      <c r="H5533" t="n">
        <v>92</v>
      </c>
      <c r="I5533" t="n">
        <v>71</v>
      </c>
      <c r="J5533" t="n">
        <v>14</v>
      </c>
      <c r="K5533">
        <f>E5533-F5533</f>
        <v/>
      </c>
      <c r="L5533" s="10">
        <f>IFERROR(K5533/E5533,0)</f>
        <v/>
      </c>
      <c r="M5533">
        <f>YEAR(A5533)</f>
        <v/>
      </c>
      <c r="N5533">
        <f>"Q"&amp;ROUNDUP(MONTH(A5533)/3,0)</f>
        <v/>
      </c>
      <c r="O5533">
        <f>TEXT(A5533,"mmm")</f>
        <v/>
      </c>
    </row>
    <row r="5534">
      <c r="A5534" s="13" t="n">
        <v>45992</v>
      </c>
      <c r="B5534" t="inlineStr">
        <is>
          <t>West</t>
        </is>
      </c>
      <c r="C5534" t="inlineStr">
        <is>
          <t>Marketplace</t>
        </is>
      </c>
      <c r="D5534" t="inlineStr">
        <is>
          <t>Grocery</t>
        </is>
      </c>
      <c r="E5534" t="n">
        <v>48746.82</v>
      </c>
      <c r="F5534" t="n">
        <v>41902.2</v>
      </c>
      <c r="G5534" t="n">
        <v>53631.93</v>
      </c>
      <c r="H5534" t="n">
        <v>105</v>
      </c>
      <c r="I5534" t="n">
        <v>41</v>
      </c>
      <c r="J5534" t="n">
        <v>0</v>
      </c>
      <c r="K5534">
        <f>E5534-F5534</f>
        <v/>
      </c>
      <c r="L5534" s="10">
        <f>IFERROR(K5534/E5534,0)</f>
        <v/>
      </c>
      <c r="M5534">
        <f>YEAR(A5534)</f>
        <v/>
      </c>
      <c r="N5534">
        <f>"Q"&amp;ROUNDUP(MONTH(A5534)/3,0)</f>
        <v/>
      </c>
      <c r="O5534">
        <f>TEXT(A5534,"mmm")</f>
        <v/>
      </c>
    </row>
    <row r="5535">
      <c r="A5535" s="13" t="n">
        <v>45992</v>
      </c>
      <c r="B5535" t="inlineStr">
        <is>
          <t>West</t>
        </is>
      </c>
      <c r="C5535" t="inlineStr">
        <is>
          <t>Marketplace</t>
        </is>
      </c>
      <c r="D5535" t="inlineStr">
        <is>
          <t>Home &amp; Kitchen</t>
        </is>
      </c>
      <c r="E5535" t="n">
        <v>119843.84</v>
      </c>
      <c r="F5535" t="n">
        <v>84344.59</v>
      </c>
      <c r="G5535" t="n">
        <v>131771.25</v>
      </c>
      <c r="H5535" t="n">
        <v>50</v>
      </c>
      <c r="I5535" t="n">
        <v>42</v>
      </c>
      <c r="J5535" t="n">
        <v>6</v>
      </c>
      <c r="K5535">
        <f>E5535-F5535</f>
        <v/>
      </c>
      <c r="L5535" s="10">
        <f>IFERROR(K5535/E5535,0)</f>
        <v/>
      </c>
      <c r="M5535">
        <f>YEAR(A5535)</f>
        <v/>
      </c>
      <c r="N5535">
        <f>"Q"&amp;ROUNDUP(MONTH(A5535)/3,0)</f>
        <v/>
      </c>
      <c r="O5535">
        <f>TEXT(A5535,"mmm")</f>
        <v/>
      </c>
    </row>
    <row r="5536">
      <c r="A5536" s="13" t="n">
        <v>45992</v>
      </c>
      <c r="B5536" t="inlineStr">
        <is>
          <t>West</t>
        </is>
      </c>
      <c r="C5536" t="inlineStr">
        <is>
          <t>Marketplace</t>
        </is>
      </c>
      <c r="D5536" t="inlineStr">
        <is>
          <t>Sports</t>
        </is>
      </c>
      <c r="E5536" t="n">
        <v>83430.24000000001</v>
      </c>
      <c r="F5536" t="n">
        <v>55853.65</v>
      </c>
      <c r="G5536" t="n">
        <v>91745.64999999999</v>
      </c>
      <c r="H5536" t="n">
        <v>26</v>
      </c>
      <c r="I5536" t="n">
        <v>22</v>
      </c>
      <c r="J5536" t="n">
        <v>2</v>
      </c>
      <c r="K5536">
        <f>E5536-F5536</f>
        <v/>
      </c>
      <c r="L5536" s="10">
        <f>IFERROR(K5536/E5536,0)</f>
        <v/>
      </c>
      <c r="M5536">
        <f>YEAR(A5536)</f>
        <v/>
      </c>
      <c r="N5536">
        <f>"Q"&amp;ROUNDUP(MONTH(A5536)/3,0)</f>
        <v/>
      </c>
      <c r="O5536">
        <f>TEXT(A5536,"mmm")</f>
        <v/>
      </c>
    </row>
    <row r="5537">
      <c r="A5537" s="13" t="n">
        <v>45992</v>
      </c>
      <c r="B5537" t="inlineStr">
        <is>
          <t>West</t>
        </is>
      </c>
      <c r="C5537" t="inlineStr">
        <is>
          <t>Mobile App</t>
        </is>
      </c>
      <c r="D5537" t="inlineStr">
        <is>
          <t>Beauty</t>
        </is>
      </c>
      <c r="E5537" t="n">
        <v>27585.71</v>
      </c>
      <c r="F5537" t="n">
        <v>15447</v>
      </c>
      <c r="G5537" t="n">
        <v>29600.1</v>
      </c>
      <c r="H5537" t="n">
        <v>43</v>
      </c>
      <c r="I5537" t="n">
        <v>38</v>
      </c>
      <c r="J5537" t="n">
        <v>0</v>
      </c>
      <c r="K5537">
        <f>E5537-F5537</f>
        <v/>
      </c>
      <c r="L5537" s="10">
        <f>IFERROR(K5537/E5537,0)</f>
        <v/>
      </c>
      <c r="M5537">
        <f>YEAR(A5537)</f>
        <v/>
      </c>
      <c r="N5537">
        <f>"Q"&amp;ROUNDUP(MONTH(A5537)/3,0)</f>
        <v/>
      </c>
      <c r="O5537">
        <f>TEXT(A5537,"mmm")</f>
        <v/>
      </c>
    </row>
    <row r="5538">
      <c r="A5538" s="13" t="n">
        <v>45992</v>
      </c>
      <c r="B5538" t="inlineStr">
        <is>
          <t>West</t>
        </is>
      </c>
      <c r="C5538" t="inlineStr">
        <is>
          <t>Mobile App</t>
        </is>
      </c>
      <c r="D5538" t="inlineStr">
        <is>
          <t>Books</t>
        </is>
      </c>
      <c r="E5538" t="n">
        <v>15496</v>
      </c>
      <c r="F5538" t="n">
        <v>11330.06</v>
      </c>
      <c r="G5538" t="n">
        <v>16769.25</v>
      </c>
      <c r="H5538" t="n">
        <v>29</v>
      </c>
      <c r="I5538" t="n">
        <v>23</v>
      </c>
      <c r="J5538" t="n">
        <v>1</v>
      </c>
      <c r="K5538">
        <f>E5538-F5538</f>
        <v/>
      </c>
      <c r="L5538" s="10">
        <f>IFERROR(K5538/E5538,0)</f>
        <v/>
      </c>
      <c r="M5538">
        <f>YEAR(A5538)</f>
        <v/>
      </c>
      <c r="N5538">
        <f>"Q"&amp;ROUNDUP(MONTH(A5538)/3,0)</f>
        <v/>
      </c>
      <c r="O5538">
        <f>TEXT(A5538,"mmm")</f>
        <v/>
      </c>
    </row>
    <row r="5539">
      <c r="A5539" s="13" t="n">
        <v>45992</v>
      </c>
      <c r="B5539" t="inlineStr">
        <is>
          <t>West</t>
        </is>
      </c>
      <c r="C5539" t="inlineStr">
        <is>
          <t>Mobile App</t>
        </is>
      </c>
      <c r="D5539" t="inlineStr">
        <is>
          <t>Electronics</t>
        </is>
      </c>
      <c r="E5539" t="n">
        <v>895208.46</v>
      </c>
      <c r="F5539" t="n">
        <v>803563.46</v>
      </c>
      <c r="G5539" t="n">
        <v>965297.09</v>
      </c>
      <c r="H5539" t="n">
        <v>80</v>
      </c>
      <c r="I5539" t="n">
        <v>58</v>
      </c>
      <c r="J5539" t="n">
        <v>5</v>
      </c>
      <c r="K5539">
        <f>E5539-F5539</f>
        <v/>
      </c>
      <c r="L5539" s="10">
        <f>IFERROR(K5539/E5539,0)</f>
        <v/>
      </c>
      <c r="M5539">
        <f>YEAR(A5539)</f>
        <v/>
      </c>
      <c r="N5539">
        <f>"Q"&amp;ROUNDUP(MONTH(A5539)/3,0)</f>
        <v/>
      </c>
      <c r="O5539">
        <f>TEXT(A5539,"mmm")</f>
        <v/>
      </c>
    </row>
    <row r="5540">
      <c r="A5540" s="13" t="n">
        <v>45992</v>
      </c>
      <c r="B5540" t="inlineStr">
        <is>
          <t>West</t>
        </is>
      </c>
      <c r="C5540" t="inlineStr">
        <is>
          <t>Mobile App</t>
        </is>
      </c>
      <c r="D5540" t="inlineStr">
        <is>
          <t>Fashion</t>
        </is>
      </c>
      <c r="E5540" t="n">
        <v>154295.08</v>
      </c>
      <c r="F5540" t="n">
        <v>84286.22</v>
      </c>
      <c r="G5540" t="n">
        <v>166192.87</v>
      </c>
      <c r="H5540" t="n">
        <v>110</v>
      </c>
      <c r="I5540" t="n">
        <v>84</v>
      </c>
      <c r="J5540" t="n">
        <v>10</v>
      </c>
      <c r="K5540">
        <f>E5540-F5540</f>
        <v/>
      </c>
      <c r="L5540" s="10">
        <f>IFERROR(K5540/E5540,0)</f>
        <v/>
      </c>
      <c r="M5540">
        <f>YEAR(A5540)</f>
        <v/>
      </c>
      <c r="N5540">
        <f>"Q"&amp;ROUNDUP(MONTH(A5540)/3,0)</f>
        <v/>
      </c>
      <c r="O5540">
        <f>TEXT(A5540,"mmm")</f>
        <v/>
      </c>
    </row>
    <row r="5541">
      <c r="A5541" s="13" t="n">
        <v>45992</v>
      </c>
      <c r="B5541" t="inlineStr">
        <is>
          <t>West</t>
        </is>
      </c>
      <c r="C5541" t="inlineStr">
        <is>
          <t>Mobile App</t>
        </is>
      </c>
      <c r="D5541" t="inlineStr">
        <is>
          <t>Grocery</t>
        </is>
      </c>
      <c r="E5541" t="n">
        <v>48645.01</v>
      </c>
      <c r="F5541" t="n">
        <v>41221.86</v>
      </c>
      <c r="G5541" t="n">
        <v>52233.55</v>
      </c>
      <c r="H5541" t="n">
        <v>120</v>
      </c>
      <c r="I5541" t="n">
        <v>46</v>
      </c>
      <c r="J5541" t="n">
        <v>0</v>
      </c>
      <c r="K5541">
        <f>E5541-F5541</f>
        <v/>
      </c>
      <c r="L5541" s="10">
        <f>IFERROR(K5541/E5541,0)</f>
        <v/>
      </c>
      <c r="M5541">
        <f>YEAR(A5541)</f>
        <v/>
      </c>
      <c r="N5541">
        <f>"Q"&amp;ROUNDUP(MONTH(A5541)/3,0)</f>
        <v/>
      </c>
      <c r="O5541">
        <f>TEXT(A5541,"mmm")</f>
        <v/>
      </c>
    </row>
    <row r="5542">
      <c r="A5542" s="13" t="n">
        <v>45992</v>
      </c>
      <c r="B5542" t="inlineStr">
        <is>
          <t>West</t>
        </is>
      </c>
      <c r="C5542" t="inlineStr">
        <is>
          <t>Mobile App</t>
        </is>
      </c>
      <c r="D5542" t="inlineStr">
        <is>
          <t>Home &amp; Kitchen</t>
        </is>
      </c>
      <c r="E5542" t="n">
        <v>114436.73</v>
      </c>
      <c r="F5542" t="n">
        <v>79669.53999999999</v>
      </c>
      <c r="G5542" t="n">
        <v>123796.15</v>
      </c>
      <c r="H5542" t="n">
        <v>45</v>
      </c>
      <c r="I5542" t="n">
        <v>39</v>
      </c>
      <c r="J5542" t="n">
        <v>2</v>
      </c>
      <c r="K5542">
        <f>E5542-F5542</f>
        <v/>
      </c>
      <c r="L5542" s="10">
        <f>IFERROR(K5542/E5542,0)</f>
        <v/>
      </c>
      <c r="M5542">
        <f>YEAR(A5542)</f>
        <v/>
      </c>
      <c r="N5542">
        <f>"Q"&amp;ROUNDUP(MONTH(A5542)/3,0)</f>
        <v/>
      </c>
      <c r="O5542">
        <f>TEXT(A5542,"mmm")</f>
        <v/>
      </c>
    </row>
    <row r="5543">
      <c r="A5543" s="13" t="n">
        <v>45992</v>
      </c>
      <c r="B5543" t="inlineStr">
        <is>
          <t>West</t>
        </is>
      </c>
      <c r="C5543" t="inlineStr">
        <is>
          <t>Mobile App</t>
        </is>
      </c>
      <c r="D5543" t="inlineStr">
        <is>
          <t>Sports</t>
        </is>
      </c>
      <c r="E5543" t="n">
        <v>83236.53999999999</v>
      </c>
      <c r="F5543" t="n">
        <v>53041.96</v>
      </c>
      <c r="G5543" t="n">
        <v>89054.61</v>
      </c>
      <c r="H5543" t="n">
        <v>24</v>
      </c>
      <c r="I5543" t="n">
        <v>19</v>
      </c>
      <c r="J5543" t="n">
        <v>0</v>
      </c>
      <c r="K5543">
        <f>E5543-F5543</f>
        <v/>
      </c>
      <c r="L5543" s="10">
        <f>IFERROR(K5543/E5543,0)</f>
        <v/>
      </c>
      <c r="M5543">
        <f>YEAR(A5543)</f>
        <v/>
      </c>
      <c r="N5543">
        <f>"Q"&amp;ROUNDUP(MONTH(A5543)/3,0)</f>
        <v/>
      </c>
      <c r="O5543">
        <f>TEXT(A5543,"mmm")</f>
        <v/>
      </c>
    </row>
    <row r="5544">
      <c r="A5544" s="13" t="n">
        <v>45992</v>
      </c>
      <c r="B5544" t="inlineStr">
        <is>
          <t>West</t>
        </is>
      </c>
      <c r="C5544" t="inlineStr">
        <is>
          <t>Mobile App</t>
        </is>
      </c>
      <c r="D5544" t="inlineStr">
        <is>
          <t>Unknown</t>
        </is>
      </c>
      <c r="E5544" t="n">
        <v>4690.03</v>
      </c>
      <c r="F5544" t="n">
        <v>3341.98</v>
      </c>
      <c r="G5544" t="n">
        <v>5211.14</v>
      </c>
      <c r="H5544" t="n">
        <v>2</v>
      </c>
      <c r="I5544" t="n">
        <v>1</v>
      </c>
      <c r="J5544" t="n">
        <v>0</v>
      </c>
      <c r="K5544">
        <f>E5544-F5544</f>
        <v/>
      </c>
      <c r="L5544" s="10">
        <f>IFERROR(K5544/E5544,0)</f>
        <v/>
      </c>
      <c r="M5544">
        <f>YEAR(A5544)</f>
        <v/>
      </c>
      <c r="N5544">
        <f>"Q"&amp;ROUNDUP(MONTH(A5544)/3,0)</f>
        <v/>
      </c>
      <c r="O5544">
        <f>TEXT(A5544,"mmm")</f>
        <v/>
      </c>
    </row>
    <row r="5545">
      <c r="A5545" s="13" t="n">
        <v>45992</v>
      </c>
      <c r="B5545" t="inlineStr">
        <is>
          <t>West</t>
        </is>
      </c>
      <c r="C5545" t="inlineStr">
        <is>
          <t>Retail Store</t>
        </is>
      </c>
      <c r="D5545" t="inlineStr">
        <is>
          <t>Beauty</t>
        </is>
      </c>
      <c r="E5545" t="n">
        <v>8794.4</v>
      </c>
      <c r="F5545" t="n">
        <v>4795.89</v>
      </c>
      <c r="G5545" t="n">
        <v>9124.389999999999</v>
      </c>
      <c r="H5545" t="n">
        <v>14</v>
      </c>
      <c r="I5545" t="n">
        <v>12</v>
      </c>
      <c r="J5545" t="n">
        <v>1</v>
      </c>
      <c r="K5545">
        <f>E5545-F5545</f>
        <v/>
      </c>
      <c r="L5545" s="10">
        <f>IFERROR(K5545/E5545,0)</f>
        <v/>
      </c>
      <c r="M5545">
        <f>YEAR(A5545)</f>
        <v/>
      </c>
      <c r="N5545">
        <f>"Q"&amp;ROUNDUP(MONTH(A5545)/3,0)</f>
        <v/>
      </c>
      <c r="O5545">
        <f>TEXT(A5545,"mmm")</f>
        <v/>
      </c>
    </row>
    <row r="5546">
      <c r="A5546" s="13" t="n">
        <v>45992</v>
      </c>
      <c r="B5546" t="inlineStr">
        <is>
          <t>West</t>
        </is>
      </c>
      <c r="C5546" t="inlineStr">
        <is>
          <t>Retail Store</t>
        </is>
      </c>
      <c r="D5546" t="inlineStr">
        <is>
          <t>Books</t>
        </is>
      </c>
      <c r="E5546" t="n">
        <v>5361.98</v>
      </c>
      <c r="F5546" t="n">
        <v>3825.68</v>
      </c>
      <c r="G5546" t="n">
        <v>5623.23</v>
      </c>
      <c r="H5546" t="n">
        <v>11</v>
      </c>
      <c r="I5546" t="n">
        <v>9</v>
      </c>
      <c r="J5546" t="n">
        <v>0</v>
      </c>
      <c r="K5546">
        <f>E5546-F5546</f>
        <v/>
      </c>
      <c r="L5546" s="10">
        <f>IFERROR(K5546/E5546,0)</f>
        <v/>
      </c>
      <c r="M5546">
        <f>YEAR(A5546)</f>
        <v/>
      </c>
      <c r="N5546">
        <f>"Q"&amp;ROUNDUP(MONTH(A5546)/3,0)</f>
        <v/>
      </c>
      <c r="O5546">
        <f>TEXT(A5546,"mmm")</f>
        <v/>
      </c>
    </row>
    <row r="5547">
      <c r="A5547" s="13" t="n">
        <v>45992</v>
      </c>
      <c r="B5547" t="inlineStr">
        <is>
          <t>West</t>
        </is>
      </c>
      <c r="C5547" t="inlineStr">
        <is>
          <t>Retail Store</t>
        </is>
      </c>
      <c r="D5547" t="inlineStr">
        <is>
          <t>Electronics</t>
        </is>
      </c>
      <c r="E5547" t="n">
        <v>276961.56</v>
      </c>
      <c r="F5547" t="n">
        <v>234006.62</v>
      </c>
      <c r="G5547" t="n">
        <v>282301.38</v>
      </c>
      <c r="H5547" t="n">
        <v>26</v>
      </c>
      <c r="I5547" t="n">
        <v>20</v>
      </c>
      <c r="J5547" t="n">
        <v>0</v>
      </c>
      <c r="K5547">
        <f>E5547-F5547</f>
        <v/>
      </c>
      <c r="L5547" s="10">
        <f>IFERROR(K5547/E5547,0)</f>
        <v/>
      </c>
      <c r="M5547">
        <f>YEAR(A5547)</f>
        <v/>
      </c>
      <c r="N5547">
        <f>"Q"&amp;ROUNDUP(MONTH(A5547)/3,0)</f>
        <v/>
      </c>
      <c r="O5547">
        <f>TEXT(A5547,"mmm")</f>
        <v/>
      </c>
    </row>
    <row r="5548">
      <c r="A5548" s="13" t="n">
        <v>45992</v>
      </c>
      <c r="B5548" t="inlineStr">
        <is>
          <t>West</t>
        </is>
      </c>
      <c r="C5548" t="inlineStr">
        <is>
          <t>Retail Store</t>
        </is>
      </c>
      <c r="D5548" t="inlineStr">
        <is>
          <t>Fashion</t>
        </is>
      </c>
      <c r="E5548" t="n">
        <v>64229.79</v>
      </c>
      <c r="F5548" t="n">
        <v>32411.56</v>
      </c>
      <c r="G5548" t="n">
        <v>66238.25999999999</v>
      </c>
      <c r="H5548" t="n">
        <v>39</v>
      </c>
      <c r="I5548" t="n">
        <v>33</v>
      </c>
      <c r="J5548" t="n">
        <v>4</v>
      </c>
      <c r="K5548">
        <f>E5548-F5548</f>
        <v/>
      </c>
      <c r="L5548" s="10">
        <f>IFERROR(K5548/E5548,0)</f>
        <v/>
      </c>
      <c r="M5548">
        <f>YEAR(A5548)</f>
        <v/>
      </c>
      <c r="N5548">
        <f>"Q"&amp;ROUNDUP(MONTH(A5548)/3,0)</f>
        <v/>
      </c>
      <c r="O5548">
        <f>TEXT(A5548,"mmm")</f>
        <v/>
      </c>
    </row>
    <row r="5549">
      <c r="A5549" s="13" t="n">
        <v>45992</v>
      </c>
      <c r="B5549" t="inlineStr">
        <is>
          <t>West</t>
        </is>
      </c>
      <c r="C5549" t="inlineStr">
        <is>
          <t>Retail Store</t>
        </is>
      </c>
      <c r="D5549" t="inlineStr">
        <is>
          <t>Grocery</t>
        </is>
      </c>
      <c r="E5549" t="n">
        <v>32074.57</v>
      </c>
      <c r="F5549" t="n">
        <v>26024.05</v>
      </c>
      <c r="G5549" t="n">
        <v>33027.69</v>
      </c>
      <c r="H5549" t="n">
        <v>74</v>
      </c>
      <c r="I5549" t="n">
        <v>23</v>
      </c>
      <c r="J5549" t="n">
        <v>0</v>
      </c>
      <c r="K5549">
        <f>E5549-F5549</f>
        <v/>
      </c>
      <c r="L5549" s="10">
        <f>IFERROR(K5549/E5549,0)</f>
        <v/>
      </c>
      <c r="M5549">
        <f>YEAR(A5549)</f>
        <v/>
      </c>
      <c r="N5549">
        <f>"Q"&amp;ROUNDUP(MONTH(A5549)/3,0)</f>
        <v/>
      </c>
      <c r="O5549">
        <f>TEXT(A5549,"mmm")</f>
        <v/>
      </c>
    </row>
    <row r="5550">
      <c r="A5550" s="13" t="n">
        <v>45992</v>
      </c>
      <c r="B5550" t="inlineStr">
        <is>
          <t>West</t>
        </is>
      </c>
      <c r="C5550" t="inlineStr">
        <is>
          <t>Retail Store</t>
        </is>
      </c>
      <c r="D5550" t="inlineStr">
        <is>
          <t>Home &amp; Kitchen</t>
        </is>
      </c>
      <c r="E5550" t="n">
        <v>61204.2</v>
      </c>
      <c r="F5550" t="n">
        <v>41826.86</v>
      </c>
      <c r="G5550" t="n">
        <v>64678.08</v>
      </c>
      <c r="H5550" t="n">
        <v>23</v>
      </c>
      <c r="I5550" t="n">
        <v>21</v>
      </c>
      <c r="J5550" t="n">
        <v>0</v>
      </c>
      <c r="K5550">
        <f>E5550-F5550</f>
        <v/>
      </c>
      <c r="L5550" s="10">
        <f>IFERROR(K5550/E5550,0)</f>
        <v/>
      </c>
      <c r="M5550">
        <f>YEAR(A5550)</f>
        <v/>
      </c>
      <c r="N5550">
        <f>"Q"&amp;ROUNDUP(MONTH(A5550)/3,0)</f>
        <v/>
      </c>
      <c r="O5550">
        <f>TEXT(A5550,"mmm")</f>
        <v/>
      </c>
    </row>
    <row r="5551">
      <c r="A5551" s="13" t="n">
        <v>45992</v>
      </c>
      <c r="B5551" t="inlineStr">
        <is>
          <t>West</t>
        </is>
      </c>
      <c r="C5551" t="inlineStr">
        <is>
          <t>Retail Store</t>
        </is>
      </c>
      <c r="D5551" t="inlineStr">
        <is>
          <t>Sports</t>
        </is>
      </c>
      <c r="E5551" t="n">
        <v>14966.01</v>
      </c>
      <c r="F5551" t="n">
        <v>9614.91</v>
      </c>
      <c r="G5551" t="n">
        <v>15893.04</v>
      </c>
      <c r="H5551" t="n">
        <v>6</v>
      </c>
      <c r="I5551" t="n">
        <v>6</v>
      </c>
      <c r="J5551" t="n">
        <v>1</v>
      </c>
      <c r="K5551">
        <f>E5551-F5551</f>
        <v/>
      </c>
      <c r="L5551" s="10">
        <f>IFERROR(K5551/E5551,0)</f>
        <v/>
      </c>
      <c r="M5551">
        <f>YEAR(A5551)</f>
        <v/>
      </c>
      <c r="N5551">
        <f>"Q"&amp;ROUNDUP(MONTH(A5551)/3,0)</f>
        <v/>
      </c>
      <c r="O5551">
        <f>TEXT(A5551,"mmm")</f>
        <v/>
      </c>
    </row>
    <row r="5552">
      <c r="A5552" s="13" t="n">
        <v>45992</v>
      </c>
      <c r="B5552" t="inlineStr">
        <is>
          <t>West</t>
        </is>
      </c>
      <c r="C5552" t="inlineStr">
        <is>
          <t>Unknown</t>
        </is>
      </c>
      <c r="D5552" t="inlineStr">
        <is>
          <t>Home &amp; Kitchen</t>
        </is>
      </c>
      <c r="E5552" t="n">
        <v>918.28</v>
      </c>
      <c r="F5552" t="n">
        <v>584.97</v>
      </c>
      <c r="G5552" t="n">
        <v>918.28</v>
      </c>
      <c r="H5552" t="n">
        <v>1</v>
      </c>
      <c r="I5552" t="n">
        <v>1</v>
      </c>
      <c r="J5552" t="n">
        <v>0</v>
      </c>
      <c r="K5552">
        <f>E5552-F5552</f>
        <v/>
      </c>
      <c r="L5552" s="10">
        <f>IFERROR(K5552/E5552,0)</f>
        <v/>
      </c>
      <c r="M5552">
        <f>YEAR(A5552)</f>
        <v/>
      </c>
      <c r="N5552">
        <f>"Q"&amp;ROUNDUP(MONTH(A5552)/3,0)</f>
        <v/>
      </c>
      <c r="O5552">
        <f>TEXT(A5552,"mmm")</f>
        <v/>
      </c>
    </row>
    <row r="5553">
      <c r="A5553" s="13" t="n">
        <v>45992</v>
      </c>
      <c r="B5553" t="inlineStr">
        <is>
          <t>West</t>
        </is>
      </c>
      <c r="C5553" t="inlineStr">
        <is>
          <t>Unknown</t>
        </is>
      </c>
      <c r="D5553" t="inlineStr">
        <is>
          <t>Sports</t>
        </is>
      </c>
      <c r="E5553" t="n">
        <v>1426.63</v>
      </c>
      <c r="F5553" t="n">
        <v>792.1</v>
      </c>
      <c r="G5553" t="n">
        <v>1426.63</v>
      </c>
      <c r="H5553" t="n">
        <v>1</v>
      </c>
      <c r="I5553" t="n">
        <v>1</v>
      </c>
      <c r="J5553" t="n">
        <v>0</v>
      </c>
      <c r="K5553">
        <f>E5553-F5553</f>
        <v/>
      </c>
      <c r="L5553" s="10">
        <f>IFERROR(K5553/E5553,0)</f>
        <v/>
      </c>
      <c r="M5553">
        <f>YEAR(A5553)</f>
        <v/>
      </c>
      <c r="N5553">
        <f>"Q"&amp;ROUNDUP(MONTH(A5553)/3,0)</f>
        <v/>
      </c>
      <c r="O5553">
        <f>TEXT(A5553,"mmm")</f>
        <v/>
      </c>
    </row>
    <row r="5554">
      <c r="A5554" s="13" t="n">
        <v>45992</v>
      </c>
      <c r="B5554" t="inlineStr">
        <is>
          <t>West</t>
        </is>
      </c>
      <c r="C5554" t="inlineStr">
        <is>
          <t>Website</t>
        </is>
      </c>
      <c r="D5554" t="inlineStr">
        <is>
          <t>Beauty</t>
        </is>
      </c>
      <c r="E5554" t="n">
        <v>34753.87</v>
      </c>
      <c r="F5554" t="n">
        <v>19668.69</v>
      </c>
      <c r="G5554" t="n">
        <v>37542.15</v>
      </c>
      <c r="H5554" t="n">
        <v>52</v>
      </c>
      <c r="I5554" t="n">
        <v>43</v>
      </c>
      <c r="J5554" t="n">
        <v>2</v>
      </c>
      <c r="K5554">
        <f>E5554-F5554</f>
        <v/>
      </c>
      <c r="L5554" s="10">
        <f>IFERROR(K5554/E5554,0)</f>
        <v/>
      </c>
      <c r="M5554">
        <f>YEAR(A5554)</f>
        <v/>
      </c>
      <c r="N5554">
        <f>"Q"&amp;ROUNDUP(MONTH(A5554)/3,0)</f>
        <v/>
      </c>
      <c r="O5554">
        <f>TEXT(A5554,"mmm")</f>
        <v/>
      </c>
    </row>
    <row r="5555">
      <c r="A5555" s="13" t="n">
        <v>45992</v>
      </c>
      <c r="B5555" t="inlineStr">
        <is>
          <t>West</t>
        </is>
      </c>
      <c r="C5555" t="inlineStr">
        <is>
          <t>Website</t>
        </is>
      </c>
      <c r="D5555" t="inlineStr">
        <is>
          <t>Books</t>
        </is>
      </c>
      <c r="E5555" t="n">
        <v>17841.39</v>
      </c>
      <c r="F5555" t="n">
        <v>12926.37</v>
      </c>
      <c r="G5555" t="n">
        <v>18793.8</v>
      </c>
      <c r="H5555" t="n">
        <v>38</v>
      </c>
      <c r="I5555" t="n">
        <v>32</v>
      </c>
      <c r="J5555" t="n">
        <v>3</v>
      </c>
      <c r="K5555">
        <f>E5555-F5555</f>
        <v/>
      </c>
      <c r="L5555" s="10">
        <f>IFERROR(K5555/E5555,0)</f>
        <v/>
      </c>
      <c r="M5555">
        <f>YEAR(A5555)</f>
        <v/>
      </c>
      <c r="N5555">
        <f>"Q"&amp;ROUNDUP(MONTH(A5555)/3,0)</f>
        <v/>
      </c>
      <c r="O5555">
        <f>TEXT(A5555,"mmm")</f>
        <v/>
      </c>
    </row>
    <row r="5556">
      <c r="A5556" s="13" t="n">
        <v>45992</v>
      </c>
      <c r="B5556" t="inlineStr">
        <is>
          <t>West</t>
        </is>
      </c>
      <c r="C5556" t="inlineStr">
        <is>
          <t>Website</t>
        </is>
      </c>
      <c r="D5556" t="inlineStr">
        <is>
          <t>Electronics</t>
        </is>
      </c>
      <c r="E5556" t="n">
        <v>679495.87</v>
      </c>
      <c r="F5556" t="n">
        <v>614606.9300000001</v>
      </c>
      <c r="G5556" t="n">
        <v>728175.33</v>
      </c>
      <c r="H5556" t="n">
        <v>61</v>
      </c>
      <c r="I5556" t="n">
        <v>55</v>
      </c>
      <c r="J5556" t="n">
        <v>4</v>
      </c>
      <c r="K5556">
        <f>E5556-F5556</f>
        <v/>
      </c>
      <c r="L5556" s="10">
        <f>IFERROR(K5556/E5556,0)</f>
        <v/>
      </c>
      <c r="M5556">
        <f>YEAR(A5556)</f>
        <v/>
      </c>
      <c r="N5556">
        <f>"Q"&amp;ROUNDUP(MONTH(A5556)/3,0)</f>
        <v/>
      </c>
      <c r="O5556">
        <f>TEXT(A5556,"mmm")</f>
        <v/>
      </c>
    </row>
    <row r="5557">
      <c r="A5557" s="13" t="n">
        <v>45992</v>
      </c>
      <c r="B5557" t="inlineStr">
        <is>
          <t>West</t>
        </is>
      </c>
      <c r="C5557" t="inlineStr">
        <is>
          <t>Website</t>
        </is>
      </c>
      <c r="D5557" t="inlineStr">
        <is>
          <t>Fashion</t>
        </is>
      </c>
      <c r="E5557" t="n">
        <v>153242.11</v>
      </c>
      <c r="F5557" t="n">
        <v>81408.66</v>
      </c>
      <c r="G5557" t="n">
        <v>163724.3</v>
      </c>
      <c r="H5557" t="n">
        <v>106</v>
      </c>
      <c r="I5557" t="n">
        <v>82</v>
      </c>
      <c r="J5557" t="n">
        <v>18</v>
      </c>
      <c r="K5557">
        <f>E5557-F5557</f>
        <v/>
      </c>
      <c r="L5557" s="10">
        <f>IFERROR(K5557/E5557,0)</f>
        <v/>
      </c>
      <c r="M5557">
        <f>YEAR(A5557)</f>
        <v/>
      </c>
      <c r="N5557">
        <f>"Q"&amp;ROUNDUP(MONTH(A5557)/3,0)</f>
        <v/>
      </c>
      <c r="O5557">
        <f>TEXT(A5557,"mmm")</f>
        <v/>
      </c>
    </row>
    <row r="5558">
      <c r="A5558" s="13" t="n">
        <v>45992</v>
      </c>
      <c r="B5558" t="inlineStr">
        <is>
          <t>West</t>
        </is>
      </c>
      <c r="C5558" t="inlineStr">
        <is>
          <t>Website</t>
        </is>
      </c>
      <c r="D5558" t="inlineStr">
        <is>
          <t>Grocery</t>
        </is>
      </c>
      <c r="E5558" t="n">
        <v>48477.53</v>
      </c>
      <c r="F5558" t="n">
        <v>40608.18</v>
      </c>
      <c r="G5558" t="n">
        <v>51840.61</v>
      </c>
      <c r="H5558" t="n">
        <v>123</v>
      </c>
      <c r="I5558" t="n">
        <v>50</v>
      </c>
      <c r="J5558" t="n">
        <v>0</v>
      </c>
      <c r="K5558">
        <f>E5558-F5558</f>
        <v/>
      </c>
      <c r="L5558" s="10">
        <f>IFERROR(K5558/E5558,0)</f>
        <v/>
      </c>
      <c r="M5558">
        <f>YEAR(A5558)</f>
        <v/>
      </c>
      <c r="N5558">
        <f>"Q"&amp;ROUNDUP(MONTH(A5558)/3,0)</f>
        <v/>
      </c>
      <c r="O5558">
        <f>TEXT(A5558,"mmm")</f>
        <v/>
      </c>
    </row>
    <row r="5559">
      <c r="A5559" s="13" t="n">
        <v>45992</v>
      </c>
      <c r="B5559" t="inlineStr">
        <is>
          <t>West</t>
        </is>
      </c>
      <c r="C5559" t="inlineStr">
        <is>
          <t>Website</t>
        </is>
      </c>
      <c r="D5559" t="inlineStr">
        <is>
          <t>Home &amp; Kitchen</t>
        </is>
      </c>
      <c r="E5559" t="n">
        <v>87570.31</v>
      </c>
      <c r="F5559" t="n">
        <v>60045.98</v>
      </c>
      <c r="G5559" t="n">
        <v>94490.86</v>
      </c>
      <c r="H5559" t="n">
        <v>45</v>
      </c>
      <c r="I5559" t="n">
        <v>38</v>
      </c>
      <c r="J5559" t="n">
        <v>3</v>
      </c>
      <c r="K5559">
        <f>E5559-F5559</f>
        <v/>
      </c>
      <c r="L5559" s="10">
        <f>IFERROR(K5559/E5559,0)</f>
        <v/>
      </c>
      <c r="M5559">
        <f>YEAR(A5559)</f>
        <v/>
      </c>
      <c r="N5559">
        <f>"Q"&amp;ROUNDUP(MONTH(A5559)/3,0)</f>
        <v/>
      </c>
      <c r="O5559">
        <f>TEXT(A5559,"mmm")</f>
        <v/>
      </c>
    </row>
    <row r="5560">
      <c r="A5560" s="13" t="n">
        <v>45992</v>
      </c>
      <c r="B5560" t="inlineStr">
        <is>
          <t>West</t>
        </is>
      </c>
      <c r="C5560" t="inlineStr">
        <is>
          <t>Website</t>
        </is>
      </c>
      <c r="D5560" t="inlineStr">
        <is>
          <t>Sports</t>
        </is>
      </c>
      <c r="E5560" t="n">
        <v>29608.99</v>
      </c>
      <c r="F5560" t="n">
        <v>18870.74</v>
      </c>
      <c r="G5560" t="n">
        <v>31980.91</v>
      </c>
      <c r="H5560" t="n">
        <v>19</v>
      </c>
      <c r="I5560" t="n">
        <v>16</v>
      </c>
      <c r="J5560" t="n">
        <v>3</v>
      </c>
      <c r="K5560">
        <f>E5560-F5560</f>
        <v/>
      </c>
      <c r="L5560" s="10">
        <f>IFERROR(K5560/E5560,0)</f>
        <v/>
      </c>
      <c r="M5560">
        <f>YEAR(A5560)</f>
        <v/>
      </c>
      <c r="N5560">
        <f>"Q"&amp;ROUNDUP(MONTH(A5560)/3,0)</f>
        <v/>
      </c>
      <c r="O5560">
        <f>TEXT(A5560,"mmm")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6" customWidth="1" min="3" max="3"/>
    <col width="60" customWidth="1" min="4" max="4"/>
    <col width="14" customWidth="1" min="5" max="5"/>
  </cols>
  <sheetData>
    <row r="1">
      <c r="A1" s="1" t="inlineStr">
        <is>
          <t>Data Quality: scores, checks and cleaning log</t>
        </is>
      </c>
    </row>
    <row r="2">
      <c r="A2" s="2" t="inlineStr">
        <is>
          <t>Status uses IFS; colours via conditional formatting.</t>
        </is>
      </c>
    </row>
    <row r="4">
      <c r="A4" s="11" t="inlineStr">
        <is>
          <t>table</t>
        </is>
      </c>
      <c r="B4" s="11" t="inlineStr">
        <is>
          <t>raw</t>
        </is>
      </c>
      <c r="C4" s="11" t="inlineStr">
        <is>
          <t>clean</t>
        </is>
      </c>
      <c r="D4" s="12" t="inlineStr">
        <is>
          <t>improvement</t>
        </is>
      </c>
      <c r="E4" s="12" t="inlineStr">
        <is>
          <t>status</t>
        </is>
      </c>
    </row>
    <row r="5">
      <c r="A5" t="inlineStr">
        <is>
          <t>customers</t>
        </is>
      </c>
      <c r="B5" t="n">
        <v>98.7</v>
      </c>
      <c r="C5" t="n">
        <v>99.8</v>
      </c>
      <c r="D5" s="14">
        <f>C5-B5</f>
        <v/>
      </c>
      <c r="E5">
        <f>_xlfn.IFS(C5&gt;=99.5,"Good",C5&gt;=98,"Watch",TRUE,"Poor")</f>
        <v/>
      </c>
    </row>
    <row r="6">
      <c r="A6" t="inlineStr">
        <is>
          <t>order_items</t>
        </is>
      </c>
      <c r="B6" t="n">
        <v>99.81999999999999</v>
      </c>
      <c r="C6" t="n">
        <v>100</v>
      </c>
      <c r="D6" s="14">
        <f>C6-B6</f>
        <v/>
      </c>
      <c r="E6">
        <f>_xlfn.IFS(C6&gt;=99.5,"Good",C6&gt;=98,"Watch",TRUE,"Poor")</f>
        <v/>
      </c>
    </row>
    <row r="7">
      <c r="A7" t="inlineStr">
        <is>
          <t>orders</t>
        </is>
      </c>
      <c r="B7" t="n">
        <v>95.26000000000001</v>
      </c>
      <c r="C7" t="n">
        <v>99.95</v>
      </c>
      <c r="D7" s="14">
        <f>C7-B7</f>
        <v/>
      </c>
      <c r="E7">
        <f>_xlfn.IFS(C7&gt;=99.5,"Good",C7&gt;=98,"Watch",TRUE,"Poor")</f>
        <v/>
      </c>
    </row>
    <row r="8">
      <c r="A8" t="inlineStr">
        <is>
          <t>payments</t>
        </is>
      </c>
      <c r="B8" t="n">
        <v>98.81</v>
      </c>
      <c r="C8" t="n">
        <v>99.88</v>
      </c>
      <c r="D8" s="14">
        <f>C8-B8</f>
        <v/>
      </c>
      <c r="E8">
        <f>_xlfn.IFS(C8&gt;=99.5,"Good",C8&gt;=98,"Watch",TRUE,"Poor")</f>
        <v/>
      </c>
    </row>
    <row r="9">
      <c r="A9" t="inlineStr">
        <is>
          <t>products</t>
        </is>
      </c>
      <c r="B9" t="n">
        <v>97.8</v>
      </c>
      <c r="C9" t="n">
        <v>99.97</v>
      </c>
      <c r="D9" s="14">
        <f>C9-B9</f>
        <v/>
      </c>
      <c r="E9">
        <f>_xlfn.IFS(C9&gt;=99.5,"Good",C9&gt;=98,"Watch",TRUE,"Poor")</f>
        <v/>
      </c>
    </row>
    <row r="10">
      <c r="A10" t="inlineStr">
        <is>
          <t>regions</t>
        </is>
      </c>
      <c r="B10" t="n">
        <v>94.44</v>
      </c>
      <c r="C10" t="n">
        <v>100</v>
      </c>
      <c r="D10" s="14">
        <f>C10-B10</f>
        <v/>
      </c>
      <c r="E10">
        <f>_xlfn.IFS(C10&gt;=99.5,"Good",C10&gt;=98,"Watch",TRUE,"Poor")</f>
        <v/>
      </c>
    </row>
    <row r="11">
      <c r="A11" t="inlineStr">
        <is>
          <t>returns</t>
        </is>
      </c>
      <c r="B11" t="n">
        <v>99.34</v>
      </c>
      <c r="C11" t="n">
        <v>99.75</v>
      </c>
      <c r="D11" s="14">
        <f>C11-B11</f>
        <v/>
      </c>
      <c r="E11">
        <f>_xlfn.IFS(C11&gt;=99.5,"Good",C11&gt;=98,"Watch",TRUE,"Poor")</f>
        <v/>
      </c>
    </row>
    <row r="12">
      <c r="A12" t="inlineStr">
        <is>
          <t>support_tickets</t>
        </is>
      </c>
      <c r="B12" t="n">
        <v>99.36</v>
      </c>
      <c r="C12" t="n">
        <v>99.8</v>
      </c>
      <c r="D12" s="14">
        <f>C12-B12</f>
        <v/>
      </c>
      <c r="E12">
        <f>_xlfn.IFS(C12&gt;=99.5,"Good",C12&gt;=98,"Watch",TRUE,"Poor")</f>
        <v/>
      </c>
    </row>
    <row r="13">
      <c r="A13" t="inlineStr">
        <is>
          <t>Overall</t>
        </is>
      </c>
      <c r="B13" s="14">
        <f>AVERAGE(B5:B12)</f>
        <v/>
      </c>
      <c r="C13" s="14">
        <f>AVERAGE(C5:C12)</f>
        <v/>
      </c>
    </row>
    <row r="15">
      <c r="A15" s="8" t="inlineStr">
        <is>
          <t>Cleaning issue log</t>
        </is>
      </c>
    </row>
    <row r="16">
      <c r="A16" s="11" t="inlineStr">
        <is>
          <t>table</t>
        </is>
      </c>
      <c r="B16" s="11" t="inlineStr">
        <is>
          <t>issue</t>
        </is>
      </c>
      <c r="C16" s="11" t="inlineStr">
        <is>
          <t>how_detected</t>
        </is>
      </c>
      <c r="D16" s="11" t="inlineStr">
        <is>
          <t>how_fixed</t>
        </is>
      </c>
      <c r="E16" s="11" t="inlineStr">
        <is>
          <t>rows_affected</t>
        </is>
      </c>
    </row>
    <row r="17">
      <c r="A17" t="inlineStr">
        <is>
          <t>regions</t>
        </is>
      </c>
      <c r="B17" t="inlineStr">
        <is>
          <t>Extra whitespace in city</t>
        </is>
      </c>
      <c r="C17" t="inlineStr">
        <is>
          <t>value != TRIM(value)</t>
        </is>
      </c>
      <c r="D17" t="inlineStr">
        <is>
          <t>TRIM + collapse inner spaces</t>
        </is>
      </c>
      <c r="E17" t="n">
        <v>4</v>
      </c>
    </row>
    <row r="18">
      <c r="A18" t="inlineStr">
        <is>
          <t>regions</t>
        </is>
      </c>
      <c r="B18" t="inlineStr">
        <is>
          <t>Inconsistent region (zone) labels</t>
        </is>
      </c>
      <c r="C18" t="inlineStr">
        <is>
          <t>Distinct values outside the 5 allowed zones</t>
        </is>
      </c>
      <c r="D18" t="inlineStr">
        <is>
          <t>Lower/trim then map to canonical zone</t>
        </is>
      </c>
      <c r="E18" t="n">
        <v>8</v>
      </c>
    </row>
    <row r="19">
      <c r="A19" t="inlineStr">
        <is>
          <t>products</t>
        </is>
      </c>
      <c r="B19" t="inlineStr">
        <is>
          <t>Exact duplicate rows</t>
        </is>
      </c>
      <c r="C19" t="inlineStr">
        <is>
          <t>DataFrame.duplicated()</t>
        </is>
      </c>
      <c r="D19" t="inlineStr">
        <is>
          <t>Dropped duplicates</t>
        </is>
      </c>
      <c r="E19" t="n">
        <v>5</v>
      </c>
    </row>
    <row r="20">
      <c r="A20" t="inlineStr">
        <is>
          <t>products</t>
        </is>
      </c>
      <c r="B20" t="inlineStr">
        <is>
          <t>Inconsistent category names</t>
        </is>
      </c>
      <c r="C20" t="inlineStr">
        <is>
          <t>Values outside 7 canonical categories</t>
        </is>
      </c>
      <c r="D20" t="inlineStr">
        <is>
          <t>Case/space-insensitive mapping table</t>
        </is>
      </c>
      <c r="E20" t="n">
        <v>78</v>
      </c>
    </row>
    <row r="21">
      <c r="A21" t="inlineStr">
        <is>
          <t>products</t>
        </is>
      </c>
      <c r="B21" t="inlineStr">
        <is>
          <t>Price stored as text ('₹1,299.00')</t>
        </is>
      </c>
      <c r="C21" t="inlineStr">
        <is>
          <t>pd.to_numeric fails on raw value</t>
        </is>
      </c>
      <c r="D21" t="inlineStr">
        <is>
          <t>Removed currency symbol &amp; separators, cast to float</t>
        </is>
      </c>
      <c r="E21" t="n">
        <v>26</v>
      </c>
    </row>
    <row r="22">
      <c r="A22" t="inlineStr">
        <is>
          <t>products</t>
        </is>
      </c>
      <c r="B22" t="inlineStr">
        <is>
          <t>Missing unit_cost</t>
        </is>
      </c>
      <c r="C22" t="inlineStr">
        <is>
          <t>IS NULL check</t>
        </is>
      </c>
      <c r="D22" t="inlineStr">
        <is>
          <t>Imputed = price x median cost ratio of same sub-category; flagged cost_imputed=True</t>
        </is>
      </c>
      <c r="E22" t="n">
        <v>15</v>
      </c>
    </row>
    <row r="23">
      <c r="A23" t="inlineStr">
        <is>
          <t>products</t>
        </is>
      </c>
      <c r="B23" t="inlineStr">
        <is>
          <t>Missing brand</t>
        </is>
      </c>
      <c r="C23" t="inlineStr">
        <is>
          <t>IS NULL check</t>
        </is>
      </c>
      <c r="D23" t="inlineStr">
        <is>
          <t>Set to 'Unbranded'</t>
        </is>
      </c>
      <c r="E23" t="n">
        <v>10</v>
      </c>
    </row>
    <row r="24">
      <c r="A24" t="inlineStr">
        <is>
          <t>customers</t>
        </is>
      </c>
      <c r="B24" t="inlineStr">
        <is>
          <t>Exact duplicate rows</t>
        </is>
      </c>
      <c r="C24" t="inlineStr">
        <is>
          <t>DataFrame.duplicated()</t>
        </is>
      </c>
      <c r="D24" t="inlineStr">
        <is>
          <t>Dropped</t>
        </is>
      </c>
      <c r="E24" t="n">
        <v>120</v>
      </c>
    </row>
    <row r="25">
      <c r="A25" t="inlineStr">
        <is>
          <t>customers</t>
        </is>
      </c>
      <c r="B25" t="inlineStr">
        <is>
          <t>Whitespace / inconsistent case in names &amp; email</t>
        </is>
      </c>
      <c r="C25" t="inlineStr">
        <is>
          <t>value != TRIM(value), mixed case</t>
        </is>
      </c>
      <c r="D25" t="inlineStr">
        <is>
          <t>TRIM, Title-case names, lower-case email</t>
        </is>
      </c>
      <c r="E25" t="n">
        <v>1153</v>
      </c>
    </row>
    <row r="26">
      <c r="A26" t="inlineStr">
        <is>
          <t>customers</t>
        </is>
      </c>
      <c r="B26" t="inlineStr">
        <is>
          <t>Inconsistent gender codes (M/F/male)</t>
        </is>
      </c>
      <c r="C26" t="inlineStr">
        <is>
          <t>Values outside {Male, Female}</t>
        </is>
      </c>
      <c r="D26" t="inlineStr">
        <is>
          <t>Mapped to Male/Female; missing -&gt; 'Not Specified'</t>
        </is>
      </c>
      <c r="E26" t="n">
        <v>611</v>
      </c>
    </row>
    <row r="27">
      <c r="A27" t="inlineStr">
        <is>
          <t>customers</t>
        </is>
      </c>
      <c r="B27" t="inlineStr">
        <is>
          <t>Invalid age (text 'unknown', negative, 150, 999)</t>
        </is>
      </c>
      <c r="C27" t="inlineStr">
        <is>
          <t>Non-numeric or outside 18-100</t>
        </is>
      </c>
      <c r="D27" t="inlineStr">
        <is>
          <t>Set to NULL (not guessed)</t>
        </is>
      </c>
      <c r="E27" t="n">
        <v>175</v>
      </c>
    </row>
    <row r="28">
      <c r="A28" t="inlineStr">
        <is>
          <t>customers</t>
        </is>
      </c>
      <c r="B28" t="inlineStr">
        <is>
          <t>Invalid signup_date (2023-02-30, 'not available', future 2031)</t>
        </is>
      </c>
      <c r="C28" t="inlineStr">
        <is>
          <t>Fails ISO/dd-mm-yyyy parse or &gt; snapshot date</t>
        </is>
      </c>
      <c r="D28" t="inlineStr">
        <is>
          <t>Set NULL, later imputed with customer's first order date (flag signup_date_imputed)</t>
        </is>
      </c>
      <c r="E28" t="n">
        <v>60</v>
      </c>
    </row>
    <row r="29">
      <c r="A29" t="inlineStr">
        <is>
          <t>customers</t>
        </is>
      </c>
      <c r="B29" t="inlineStr">
        <is>
          <t>Duplicate customers (same e-mail re-registered under new ID)</t>
        </is>
      </c>
      <c r="C29" t="inlineStr">
        <is>
          <t>Normalised e-mail appears under &gt;1 customer_id</t>
        </is>
      </c>
      <c r="D29" t="inlineStr">
        <is>
          <t>Kept earliest customer_id as master; re-pointed orders/tickets of duplicates to master</t>
        </is>
      </c>
      <c r="E29" t="n">
        <v>289</v>
      </c>
    </row>
    <row r="30">
      <c r="A30" t="inlineStr">
        <is>
          <t>customers</t>
        </is>
      </c>
      <c r="B30" t="inlineStr">
        <is>
          <t>Missing e-mail</t>
        </is>
      </c>
      <c r="C30" t="inlineStr">
        <is>
          <t>IS NULL check</t>
        </is>
      </c>
      <c r="D30" t="inlineStr">
        <is>
          <t>Kept customer (orders are valid); excluded from e-mail based dedupe</t>
        </is>
      </c>
      <c r="E30" t="n">
        <v>360</v>
      </c>
    </row>
    <row r="31">
      <c r="A31" t="inlineStr">
        <is>
          <t>orders</t>
        </is>
      </c>
      <c r="B31" t="inlineStr">
        <is>
          <t>Exact duplicate rows (double load)</t>
        </is>
      </c>
      <c r="C31" t="inlineStr">
        <is>
          <t>DataFrame.duplicated()</t>
        </is>
      </c>
      <c r="D31" t="inlineStr">
        <is>
          <t>Dropped</t>
        </is>
      </c>
      <c r="E31" t="n">
        <v>336</v>
      </c>
    </row>
    <row r="32">
      <c r="A32" t="inlineStr">
        <is>
          <t>orders</t>
        </is>
      </c>
      <c r="B32" t="inlineStr">
        <is>
          <t>Orders linked to duplicate customer IDs</t>
        </is>
      </c>
      <c r="C32" t="inlineStr">
        <is>
          <t>customer_id in duplicate map</t>
        </is>
      </c>
      <c r="D32" t="inlineStr">
        <is>
          <t>Re-pointed to master customer_id</t>
        </is>
      </c>
      <c r="E32" t="n">
        <v>462</v>
      </c>
    </row>
    <row r="33">
      <c r="A33" t="inlineStr">
        <is>
          <t>orders</t>
        </is>
      </c>
      <c r="B33" t="inlineStr">
        <is>
          <t>Orphan customer_id (not in customer master)</t>
        </is>
      </c>
      <c r="C33" t="inlineStr">
        <is>
          <t>LEFT JOIN customers -&gt; NULL</t>
        </is>
      </c>
      <c r="D33" t="inlineStr">
        <is>
          <t>Mapped to 'C_UNKNOWN' member (revenue kept, customer unknown)</t>
        </is>
      </c>
      <c r="E33" t="n">
        <v>112</v>
      </c>
    </row>
    <row r="34">
      <c r="A34" t="inlineStr">
        <is>
          <t>orders</t>
        </is>
      </c>
      <c r="B34" t="inlineStr">
        <is>
          <t>Invalid / missing order_date (2024-02-31, '', future)</t>
        </is>
      </c>
      <c r="C34" t="inlineStr">
        <is>
          <t>Fails date parse or after data cut-off</t>
        </is>
      </c>
      <c r="D34" t="inlineStr">
        <is>
          <t>Recovered from matching payment_date (same-day payment in source system)</t>
        </is>
      </c>
      <c r="E34" t="n">
        <v>144</v>
      </c>
    </row>
    <row r="35">
      <c r="A35" t="inlineStr">
        <is>
          <t>orders</t>
        </is>
      </c>
      <c r="B35" t="inlineStr">
        <is>
          <t>Inconsistent order_status case/whitespace</t>
        </is>
      </c>
      <c r="C35" t="inlineStr">
        <is>
          <t>Values outside allowed set</t>
        </is>
      </c>
      <c r="D35" t="inlineStr">
        <is>
          <t>TRIM + Title case</t>
        </is>
      </c>
      <c r="E35" t="n">
        <v>560</v>
      </c>
    </row>
    <row r="36">
      <c r="A36" t="inlineStr">
        <is>
          <t>orders</t>
        </is>
      </c>
      <c r="B36" t="inlineStr">
        <is>
          <t>Inconsistent channel labels ('web', 'app', '3P Marketplace')</t>
        </is>
      </c>
      <c r="C36" t="inlineStr">
        <is>
          <t>Values outside 4 canonical channels</t>
        </is>
      </c>
      <c r="D36" t="inlineStr">
        <is>
          <t>Mapping table to channel_id</t>
        </is>
      </c>
      <c r="E36" t="n">
        <v>37022</v>
      </c>
    </row>
    <row r="37">
      <c r="A37" t="inlineStr">
        <is>
          <t>orders</t>
        </is>
      </c>
      <c r="B37" t="inlineStr">
        <is>
          <t>Missing channel</t>
        </is>
      </c>
      <c r="C37" t="inlineStr">
        <is>
          <t>IS NULL check</t>
        </is>
      </c>
      <c r="D37" t="inlineStr">
        <is>
          <t>promised_days=0 =&gt; Retail Store (store hand-over rule); else 'Unknown' (CH00)</t>
        </is>
      </c>
      <c r="E37" t="n">
        <v>448</v>
      </c>
    </row>
    <row r="38">
      <c r="A38" t="inlineStr">
        <is>
          <t>order_items</t>
        </is>
      </c>
      <c r="B38" t="inlineStr">
        <is>
          <t>Exact duplicate rows</t>
        </is>
      </c>
      <c r="C38" t="inlineStr">
        <is>
          <t>DataFrame.duplicated()</t>
        </is>
      </c>
      <c r="D38" t="inlineStr">
        <is>
          <t>Dropped</t>
        </is>
      </c>
      <c r="E38" t="n">
        <v>547</v>
      </c>
    </row>
    <row r="39">
      <c r="A39" t="inlineStr">
        <is>
          <t>order_items</t>
        </is>
      </c>
      <c r="B39" t="inlineStr">
        <is>
          <t>unit_price stored as text with thousands separator</t>
        </is>
      </c>
      <c r="C39" t="inlineStr">
        <is>
          <t>pd.to_numeric fails</t>
        </is>
      </c>
      <c r="D39" t="inlineStr">
        <is>
          <t>Removed separators, cast to float</t>
        </is>
      </c>
      <c r="E39" t="n">
        <v>591</v>
      </c>
    </row>
    <row r="40">
      <c r="A40" t="inlineStr">
        <is>
          <t>order_items</t>
        </is>
      </c>
      <c r="B40" t="inlineStr">
        <is>
          <t>Invalid quantity (0, negative, 250, 999)</t>
        </is>
      </c>
      <c r="C40" t="inlineStr">
        <is>
          <t>quantity &lt;= 0 or &gt; 50 (business max per line)</t>
        </is>
      </c>
      <c r="D40" t="inlineStr">
        <is>
          <t>Re-derived quantity = line_amount / (price x (1-discount))</t>
        </is>
      </c>
      <c r="E40" t="n">
        <v>328</v>
      </c>
    </row>
    <row r="41">
      <c r="A41" t="inlineStr">
        <is>
          <t>order_items</t>
        </is>
      </c>
      <c r="B41" t="inlineStr">
        <is>
          <t>Invalid discount_pct (1.5, -0.1, 15, 25)</t>
        </is>
      </c>
      <c r="C41" t="inlineStr">
        <is>
          <t>Outside [0, 0.6]</t>
        </is>
      </c>
      <c r="D41" t="inlineStr">
        <is>
          <t>Re-derived from line_amount, quantity and unit_price</t>
        </is>
      </c>
      <c r="E41" t="n">
        <v>219</v>
      </c>
    </row>
    <row r="42">
      <c r="A42" t="inlineStr">
        <is>
          <t>order_items</t>
        </is>
      </c>
      <c r="B42" t="inlineStr">
        <is>
          <t>Missing line_amount</t>
        </is>
      </c>
      <c r="C42" t="inlineStr">
        <is>
          <t>IS NULL check</t>
        </is>
      </c>
      <c r="D42" t="inlineStr">
        <is>
          <t>Recomputed = quantity x unit_price x (1 - discount_pct)</t>
        </is>
      </c>
      <c r="E42" t="n">
        <v>438</v>
      </c>
    </row>
    <row r="43">
      <c r="A43" t="inlineStr">
        <is>
          <t>order_items</t>
        </is>
      </c>
      <c r="B43" t="inlineStr">
        <is>
          <t>Unrepairable lines (two dependent fields invalid at once)</t>
        </is>
      </c>
      <c r="C43" t="inlineStr">
        <is>
          <t>Still NULL after re-derivation</t>
        </is>
      </c>
      <c r="D43" t="inlineStr">
        <is>
          <t>Quarantined (data/processed/quarantine/order_items_unrepairable.csv)</t>
        </is>
      </c>
      <c r="E43" t="n">
        <v>2</v>
      </c>
    </row>
    <row r="44">
      <c r="A44" t="inlineStr">
        <is>
          <t>order_items</t>
        </is>
      </c>
      <c r="B44" t="inlineStr">
        <is>
          <t>Orphan product_id (P9999 not in catalogue)</t>
        </is>
      </c>
      <c r="C44" t="inlineStr">
        <is>
          <t>LEFT JOIN products -&gt; NULL</t>
        </is>
      </c>
      <c r="D44" t="inlineStr">
        <is>
          <t>Mapped to 'P_UNKNOWN' member (sale kept)</t>
        </is>
      </c>
      <c r="E44" t="n">
        <v>87</v>
      </c>
    </row>
    <row r="45">
      <c r="A45" t="inlineStr">
        <is>
          <t>payments</t>
        </is>
      </c>
      <c r="B45" t="inlineStr">
        <is>
          <t>Exact duplicate rows</t>
        </is>
      </c>
      <c r="C45" t="inlineStr">
        <is>
          <t>DataFrame.duplicated()</t>
        </is>
      </c>
      <c r="D45" t="inlineStr">
        <is>
          <t>Dropped</t>
        </is>
      </c>
      <c r="E45" t="n">
        <v>224</v>
      </c>
    </row>
    <row r="46">
      <c r="A46" t="inlineStr">
        <is>
          <t>payments</t>
        </is>
      </c>
      <c r="B46" t="inlineStr">
        <is>
          <t>Inconsistent payment method labels (upi, CC, COD)</t>
        </is>
      </c>
      <c r="C46" t="inlineStr">
        <is>
          <t>Values outside allowed set</t>
        </is>
      </c>
      <c r="D46" t="inlineStr">
        <is>
          <t>Mapping table; NULL -&gt; 'Unknown'</t>
        </is>
      </c>
      <c r="E46" t="n">
        <v>2921</v>
      </c>
    </row>
    <row r="47">
      <c r="A47" t="inlineStr">
        <is>
          <t>payments</t>
        </is>
      </c>
      <c r="B47" t="inlineStr">
        <is>
          <t>Missing payment_method</t>
        </is>
      </c>
      <c r="C47" t="inlineStr">
        <is>
          <t>IS NULL check</t>
        </is>
      </c>
      <c r="D47" t="inlineStr">
        <is>
          <t>Set to 'Unknown'</t>
        </is>
      </c>
      <c r="E47" t="n">
        <v>336</v>
      </c>
    </row>
    <row r="48">
      <c r="A48" t="inlineStr">
        <is>
          <t>payments</t>
        </is>
      </c>
      <c r="B48" t="inlineStr">
        <is>
          <t>Negative payment amount</t>
        </is>
      </c>
      <c r="C48" t="inlineStr">
        <is>
          <t>amount &lt; 0</t>
        </is>
      </c>
      <c r="D48" t="inlineStr">
        <is>
          <t>Absolute value (refunds are tracked by payment_status, not sign)</t>
        </is>
      </c>
      <c r="E48" t="n">
        <v>168</v>
      </c>
    </row>
    <row r="49">
      <c r="A49" t="inlineStr">
        <is>
          <t>returns</t>
        </is>
      </c>
      <c r="B49" t="inlineStr">
        <is>
          <t>Exact duplicate rows</t>
        </is>
      </c>
      <c r="C49" t="inlineStr">
        <is>
          <t>DataFrame.duplicated()</t>
        </is>
      </c>
      <c r="D49" t="inlineStr">
        <is>
          <t>Dropped</t>
        </is>
      </c>
      <c r="E49" t="n">
        <v>70</v>
      </c>
    </row>
    <row r="50">
      <c r="A50" t="inlineStr">
        <is>
          <t>returns</t>
        </is>
      </c>
      <c r="B50" t="inlineStr">
        <is>
          <t>Orphan order_item_id</t>
        </is>
      </c>
      <c r="C50" t="inlineStr">
        <is>
          <t>LEFT JOIN order_items -&gt; NULL</t>
        </is>
      </c>
      <c r="D50" t="inlineStr">
        <is>
          <t>Quarantined (data/processed/quarantine/returns_orphan.csv)</t>
        </is>
      </c>
      <c r="E50" t="n">
        <v>26</v>
      </c>
    </row>
    <row r="51">
      <c r="A51" t="inlineStr">
        <is>
          <t>returns</t>
        </is>
      </c>
      <c r="B51" t="inlineStr">
        <is>
          <t>Return reason in upper case</t>
        </is>
      </c>
      <c r="C51" t="inlineStr">
        <is>
          <t>Case-sensitive mismatch with allowed list</t>
        </is>
      </c>
      <c r="D51" t="inlineStr">
        <is>
          <t>Case-insensitive mapping</t>
        </is>
      </c>
      <c r="E51" t="n">
        <v>174</v>
      </c>
    </row>
    <row r="52">
      <c r="A52" t="inlineStr">
        <is>
          <t>returns</t>
        </is>
      </c>
      <c r="B52" t="inlineStr">
        <is>
          <t>Missing return_reason</t>
        </is>
      </c>
      <c r="C52" t="inlineStr">
        <is>
          <t>IS NULL check</t>
        </is>
      </c>
      <c r="D52" t="inlineStr">
        <is>
          <t>Set to 'Not Specified'</t>
        </is>
      </c>
      <c r="E52" t="n">
        <v>88</v>
      </c>
    </row>
    <row r="53">
      <c r="A53" t="inlineStr">
        <is>
          <t>returns</t>
        </is>
      </c>
      <c r="B53" t="inlineStr">
        <is>
          <t>return_date before delivery_date</t>
        </is>
      </c>
      <c r="C53" t="inlineStr">
        <is>
          <t>return_date &lt; orders.delivery_date</t>
        </is>
      </c>
      <c r="D53" t="inlineStr">
        <is>
          <t>Date set NULL and flagged (return still counted)</t>
        </is>
      </c>
      <c r="E53" t="n">
        <v>88</v>
      </c>
    </row>
    <row r="54">
      <c r="A54" t="inlineStr">
        <is>
          <t>support_tickets</t>
        </is>
      </c>
      <c r="B54" t="inlineStr">
        <is>
          <t>Exact duplicate rows</t>
        </is>
      </c>
      <c r="C54" t="inlineStr">
        <is>
          <t>DataFrame.duplicated()</t>
        </is>
      </c>
      <c r="D54" t="inlineStr">
        <is>
          <t>Dropped</t>
        </is>
      </c>
      <c r="E54" t="n">
        <v>33</v>
      </c>
    </row>
    <row r="55">
      <c r="A55" t="inlineStr">
        <is>
          <t>support_tickets</t>
        </is>
      </c>
      <c r="B55" t="inlineStr">
        <is>
          <t>Ticket category in lower case</t>
        </is>
      </c>
      <c r="C55" t="inlineStr">
        <is>
          <t>Mismatch with allowed list</t>
        </is>
      </c>
      <c r="D55" t="inlineStr">
        <is>
          <t>Case-insensitive mapping</t>
        </is>
      </c>
      <c r="E55" t="n">
        <v>267</v>
      </c>
    </row>
    <row r="56">
      <c r="A56" t="inlineStr">
        <is>
          <t>support_tickets</t>
        </is>
      </c>
      <c r="B56" t="inlineStr">
        <is>
          <t>Missing priority</t>
        </is>
      </c>
      <c r="C56" t="inlineStr">
        <is>
          <t>IS NULL check</t>
        </is>
      </c>
      <c r="D56" t="inlineStr">
        <is>
          <t>Set to 'Unassigned'</t>
        </is>
      </c>
      <c r="E56" t="n">
        <v>133</v>
      </c>
    </row>
    <row r="57">
      <c r="A57" t="inlineStr">
        <is>
          <t>support_tickets</t>
        </is>
      </c>
      <c r="B57" t="inlineStr">
        <is>
          <t>resolved_at earlier than created_at</t>
        </is>
      </c>
      <c r="C57" t="inlineStr">
        <is>
          <t>resolved_at &lt; created_at</t>
        </is>
      </c>
      <c r="D57" t="inlineStr">
        <is>
          <t>resolved_at set NULL &amp; flagged; excluded from resolution-time KPIs</t>
        </is>
      </c>
      <c r="E57" t="n">
        <v>40</v>
      </c>
    </row>
    <row r="58">
      <c r="A58" t="inlineStr">
        <is>
          <t>support_tickets</t>
        </is>
      </c>
      <c r="B58" t="inlineStr">
        <is>
          <t>CSAT outside 1-5 scale (0, 7, 10)</t>
        </is>
      </c>
      <c r="C58" t="inlineStr">
        <is>
          <t>Range check</t>
        </is>
      </c>
      <c r="D58" t="inlineStr">
        <is>
          <t>Set NULL</t>
        </is>
      </c>
      <c r="E58" t="n">
        <v>26</v>
      </c>
    </row>
    <row r="59">
      <c r="D59" t="inlineStr">
        <is>
          <t>Total rows fixed</t>
        </is>
      </c>
      <c r="E59">
        <f>SUM(E17:E58)</f>
        <v/>
      </c>
    </row>
    <row r="60">
      <c r="D60" t="inlineStr">
        <is>
          <t>Issues affecting &gt;500 rows</t>
        </is>
      </c>
      <c r="E60">
        <f>COUNTIFS(E17:E58,"&gt;500")</f>
        <v/>
      </c>
    </row>
  </sheetData>
  <conditionalFormatting sqref="E5:E12">
    <cfRule type="cellIs" priority="1" operator="equal" dxfId="1">
      <formula>"Good"</formula>
    </cfRule>
    <cfRule type="cellIs" priority="2" operator="equal" dxfId="2">
      <formula>"Watch"</formula>
    </cfRule>
  </conditionalFormatting>
  <conditionalFormatting sqref="B5:C12">
    <cfRule type="colorScale" priority="3">
      <colorScale>
        <cfvo type="num" val="95"/>
        <cfvo type="num" val="99"/>
        <cfvo type="num" val="100"/>
        <color rgb="00F87171"/>
        <color rgb="00FDE68A"/>
        <color rgb="0034D399"/>
      </colorScale>
    </cfRule>
  </conditionalFormatting>
  <conditionalFormatting sqref="E17:E58">
    <cfRule type="dataBar" priority="4">
      <dataBar>
        <cfvo type="num" val="0"/>
        <cfvo type="max"/>
        <color rgb="00F59E0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KPI Summary: all values are live formulas over Cleaned_Data and Customer_Analysis</t>
        </is>
      </c>
    </row>
    <row r="4">
      <c r="A4" s="11" t="inlineStr">
        <is>
          <t>KPI</t>
        </is>
      </c>
      <c r="B4" s="11" t="inlineStr">
        <is>
          <t>All years</t>
        </is>
      </c>
      <c r="C4" s="11" t="inlineStr">
        <is>
          <t>Selected year</t>
        </is>
      </c>
      <c r="E4" s="11" t="inlineStr">
        <is>
          <t>Select year</t>
        </is>
      </c>
      <c r="F4" s="15" t="n">
        <v>2025</v>
      </c>
    </row>
    <row r="5">
      <c r="A5" s="16" t="inlineStr">
        <is>
          <t>Total Revenue</t>
        </is>
      </c>
      <c r="B5" s="17">
        <f>SUM(Cleaned_Data!$E$5:$E$5560)</f>
        <v/>
      </c>
      <c r="C5" s="17">
        <f>SUMIFS(Cleaned_Data!$E$5:$E$5560,Cleaned_Data!$M$5:$M$5560,$F$4)</f>
        <v/>
      </c>
    </row>
    <row r="6">
      <c r="A6" s="16" t="inlineStr">
        <is>
          <t>Total Cost</t>
        </is>
      </c>
      <c r="B6" s="17">
        <f>SUM(Cleaned_Data!$F$5:$F$5560)</f>
        <v/>
      </c>
      <c r="C6" s="17">
        <f>SUMIFS(Cleaned_Data!$F$5:$F$5560,Cleaned_Data!$M$5:$M$5560,$F$4)</f>
        <v/>
      </c>
    </row>
    <row r="7">
      <c r="A7" s="16" t="inlineStr">
        <is>
          <t>Total Profit</t>
        </is>
      </c>
      <c r="B7" s="17">
        <f>B5-B6</f>
        <v/>
      </c>
      <c r="C7" s="17">
        <f>C5-C6</f>
        <v/>
      </c>
    </row>
    <row r="8">
      <c r="A8" s="16" t="inlineStr">
        <is>
          <t>Profit Margin</t>
        </is>
      </c>
      <c r="B8" s="18">
        <f>IFERROR(B7/B5,0)</f>
        <v/>
      </c>
      <c r="C8" s="18">
        <f>IFERROR(C7/C5,0)</f>
        <v/>
      </c>
    </row>
    <row r="9">
      <c r="A9" s="16" t="inlineStr">
        <is>
          <t>Units Sold</t>
        </is>
      </c>
      <c r="B9" s="19">
        <f>SUM(Cleaned_Data!$H$5:$H$5560)</f>
        <v/>
      </c>
      <c r="C9" s="19">
        <f>SUMIFS(Cleaned_Data!$H$5:$H$5560,Cleaned_Data!$M$5:$M$5560,$F$4)</f>
        <v/>
      </c>
    </row>
    <row r="10">
      <c r="A10" s="16" t="inlineStr">
        <is>
          <t>Orders (identified customers)</t>
        </is>
      </c>
      <c r="B10" s="19">
        <f>SUM(Customer_Analysis!$G$5:$G$8806)</f>
        <v/>
      </c>
      <c r="C10" s="19" t="inlineStr">
        <is>
          <t>-</t>
        </is>
      </c>
    </row>
    <row r="11">
      <c r="A11" s="16" t="inlineStr">
        <is>
          <t>Customers (purchasing)</t>
        </is>
      </c>
      <c r="B11" s="19">
        <f>COUNTA(Customer_Analysis!$A$5:$A$8806)</f>
        <v/>
      </c>
      <c r="C11" s="19" t="inlineStr">
        <is>
          <t>-</t>
        </is>
      </c>
    </row>
    <row r="12">
      <c r="A12" s="16" t="inlineStr">
        <is>
          <t>Average Order Value (identified)</t>
        </is>
      </c>
      <c r="B12" s="20">
        <f>IFERROR(SUM(Customer_Analysis!$H$5:$H$8806)/B10,0)</f>
        <v/>
      </c>
      <c r="C12" s="20" t="inlineStr">
        <is>
          <t>-</t>
        </is>
      </c>
    </row>
    <row r="13">
      <c r="A13" s="16" t="inlineStr">
        <is>
          <t>Orders per Customer</t>
        </is>
      </c>
      <c r="B13" s="21">
        <f>IFERROR(B10/B11,0)</f>
        <v/>
      </c>
      <c r="C13" s="21" t="inlineStr">
        <is>
          <t>-</t>
        </is>
      </c>
    </row>
    <row r="14">
      <c r="A14" s="16" t="inlineStr">
        <is>
          <t>Average Discount %</t>
        </is>
      </c>
      <c r="B14" s="18">
        <f>IFERROR(1-SUM(Cleaned_Data!$E$5:$E$5560)/SUM(Cleaned_Data!$G$5:$G$5560),0)</f>
        <v/>
      </c>
      <c r="C14" s="18">
        <f>IFERROR(1-C5/SUMIFS(Cleaned_Data!$G$5:$G$5560,Cleaned_Data!$M$5:$M$5560,$F$4),0)</f>
        <v/>
      </c>
    </row>
    <row r="15">
      <c r="A15" s="16" t="inlineStr">
        <is>
          <t>Return Rate (lines)</t>
        </is>
      </c>
      <c r="B15" s="18">
        <f>IFERROR(SUM(Cleaned_Data!$J$5:$J$5560)/SUM(Cleaned_Data!$I$5:$I$5560),0)</f>
        <v/>
      </c>
      <c r="C15" s="18">
        <f>IFERROR(SUMIFS(Cleaned_Data!$J$5:$J$5560,Cleaned_Data!$M$5:$M$5560,$F$4)/SUMIFS(Cleaned_Data!$I$5:$I$5560,Cleaned_Data!$M$5:$M$5560,$F$4),0)</f>
        <v/>
      </c>
    </row>
    <row r="16">
      <c r="A16" s="16" t="inlineStr">
        <is>
          <t>Revenue YoY growth</t>
        </is>
      </c>
      <c r="B16" s="18" t="inlineStr">
        <is>
          <t>-</t>
        </is>
      </c>
      <c r="C16" s="18">
        <f>IFERROR(C5/SUMIFS(Cleaned_Data!$E$5:$E$5560,Cleaned_Data!$M$5:$M$5560,$F$4-1)-1,"n/a")</f>
        <v/>
      </c>
    </row>
    <row r="17">
      <c r="A17" s="16" t="inlineStr">
        <is>
          <t>Margin health</t>
        </is>
      </c>
      <c r="B17" s="16">
        <f>_xlfn.IFS(B8&gt;=0.2,"Strong",B8&gt;=0.15,"Healthy",B8&gt;=0.1,"Watch",TRUE,"Weak")</f>
        <v/>
      </c>
      <c r="C17" s="16">
        <f>_xlfn.IFS(C8&gt;=0.2,"Strong",C8&gt;=0.15,"Healthy",C8&gt;=0.1,"Watch",TRUE,"Weak")</f>
        <v/>
      </c>
    </row>
    <row r="20">
      <c r="A20" s="8" t="inlineStr">
        <is>
          <t>Python cross-check (from pipeline headline_kpis.csv)</t>
        </is>
      </c>
    </row>
    <row r="21">
      <c r="A21" s="12" t="inlineStr">
        <is>
          <t>KPI</t>
        </is>
      </c>
      <c r="B21" s="12" t="inlineStr">
        <is>
          <t>Python value</t>
        </is>
      </c>
      <c r="C21" s="12" t="inlineStr">
        <is>
          <t>Excel value</t>
        </is>
      </c>
      <c r="D21" s="12" t="inlineStr">
        <is>
          <t>Match?</t>
        </is>
      </c>
    </row>
    <row r="22">
      <c r="A22" t="inlineStr">
        <is>
          <t>Total Revenue</t>
        </is>
      </c>
      <c r="B22" s="22" t="n">
        <v>386259523.12</v>
      </c>
      <c r="C22" s="22">
        <f>B5</f>
        <v/>
      </c>
      <c r="D22">
        <f>IF(ABS(B22-C22)&lt;1,"✔ Match","✖ Check")</f>
        <v/>
      </c>
    </row>
    <row r="23">
      <c r="A23" t="inlineStr">
        <is>
          <t>Orders (identified customers)</t>
        </is>
      </c>
      <c r="B23" s="22" t="n">
        <v>54529</v>
      </c>
      <c r="C23" s="22">
        <f>B10</f>
        <v/>
      </c>
      <c r="D23">
        <f>IF(ABS(B23-C23)&lt;1,"✔ Match","✖ Check")</f>
        <v/>
      </c>
    </row>
    <row r="24">
      <c r="A24" t="inlineStr">
        <is>
          <t>Customers</t>
        </is>
      </c>
      <c r="B24" s="22" t="n">
        <v>8802</v>
      </c>
      <c r="C24" s="22">
        <f>B11</f>
        <v/>
      </c>
      <c r="D24">
        <f>IF(ABS(B24-C24)&lt;1,"✔ Match","✖ Check")</f>
        <v/>
      </c>
    </row>
  </sheetData>
  <conditionalFormatting sqref="D22:D24">
    <cfRule type="cellIs" priority="1" operator="equal" dxfId="1">
      <formula>"✔ Match"</formula>
    </cfRule>
  </conditionalFormatting>
  <dataValidations count="1">
    <dataValidation sqref="F4" showDropDown="0" showInputMessage="0" showErrorMessage="0" allowBlank="0" type="list">
      <formula1>"2023,2024,2025"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Sales Analysis: monthly trend (SUMIFS), MoM, YoY, running and rolling totals</t>
        </is>
      </c>
    </row>
    <row r="4">
      <c r="A4" s="12" t="inlineStr">
        <is>
          <t>Month</t>
        </is>
      </c>
      <c r="B4" s="12" t="inlineStr">
        <is>
          <t>Revenue</t>
        </is>
      </c>
      <c r="C4" s="12" t="inlineStr">
        <is>
          <t>Profit</t>
        </is>
      </c>
      <c r="D4" s="12" t="inlineStr">
        <is>
          <t>Margin</t>
        </is>
      </c>
      <c r="E4" s="12" t="inlineStr">
        <is>
          <t>MoM %</t>
        </is>
      </c>
      <c r="F4" s="12" t="inlineStr">
        <is>
          <t>YoY %</t>
        </is>
      </c>
      <c r="G4" s="12" t="inlineStr">
        <is>
          <t>Running revenue</t>
        </is>
      </c>
      <c r="H4" s="12" t="inlineStr">
        <is>
          <t>Rolling 3M</t>
        </is>
      </c>
      <c r="I4" s="12" t="inlineStr">
        <is>
          <t>Rolling 12M</t>
        </is>
      </c>
      <c r="J4" s="12" t="inlineStr">
        <is>
          <t>Month name</t>
        </is>
      </c>
      <c r="K4" s="12" t="inlineStr">
        <is>
          <t>Quarter</t>
        </is>
      </c>
    </row>
    <row r="5">
      <c r="A5" s="23">
        <f>DATE(2023,1,1)</f>
        <v/>
      </c>
      <c r="B5" s="9">
        <f>SUMIFS(Cleaned_Data!$E$5:$E$5560,Cleaned_Data!$A$5:$A$5560,A5)</f>
        <v/>
      </c>
      <c r="C5" s="9">
        <f>SUMIFS(Cleaned_Data!$K$5:$K$5560,Cleaned_Data!$A$5:$A$5560,A5)</f>
        <v/>
      </c>
      <c r="D5" s="10">
        <f>IFERROR(C5/B5,0)</f>
        <v/>
      </c>
      <c r="E5" s="10" t="inlineStr"/>
      <c r="F5" s="10" t="inlineStr"/>
      <c r="G5" s="9">
        <f>SUM($B$5:B5)</f>
        <v/>
      </c>
      <c r="H5" s="9" t="inlineStr"/>
      <c r="I5" s="9" t="inlineStr"/>
      <c r="J5">
        <f>TEXT(A5,"mmmm")</f>
        <v/>
      </c>
      <c r="K5">
        <f>"Q"&amp;ROUNDUP(MONTH(A5)/3,0)&amp;"-"&amp;YEAR(A5)</f>
        <v/>
      </c>
    </row>
    <row r="6">
      <c r="A6" s="23">
        <f>DATE(2023,2,1)</f>
        <v/>
      </c>
      <c r="B6" s="9">
        <f>SUMIFS(Cleaned_Data!$E$5:$E$5560,Cleaned_Data!$A$5:$A$5560,A6)</f>
        <v/>
      </c>
      <c r="C6" s="9">
        <f>SUMIFS(Cleaned_Data!$K$5:$K$5560,Cleaned_Data!$A$5:$A$5560,A6)</f>
        <v/>
      </c>
      <c r="D6" s="10">
        <f>IFERROR(C6/B6,0)</f>
        <v/>
      </c>
      <c r="E6" s="10">
        <f>IFERROR(B6/B5-1,"")</f>
        <v/>
      </c>
      <c r="F6" s="10" t="inlineStr"/>
      <c r="G6" s="9">
        <f>SUM($B$5:B6)</f>
        <v/>
      </c>
      <c r="H6" s="9" t="inlineStr"/>
      <c r="I6" s="9" t="inlineStr"/>
      <c r="J6">
        <f>TEXT(A6,"mmmm")</f>
        <v/>
      </c>
      <c r="K6">
        <f>"Q"&amp;ROUNDUP(MONTH(A6)/3,0)&amp;"-"&amp;YEAR(A6)</f>
        <v/>
      </c>
    </row>
    <row r="7">
      <c r="A7" s="23">
        <f>DATE(2023,3,1)</f>
        <v/>
      </c>
      <c r="B7" s="9">
        <f>SUMIFS(Cleaned_Data!$E$5:$E$5560,Cleaned_Data!$A$5:$A$5560,A7)</f>
        <v/>
      </c>
      <c r="C7" s="9">
        <f>SUMIFS(Cleaned_Data!$K$5:$K$5560,Cleaned_Data!$A$5:$A$5560,A7)</f>
        <v/>
      </c>
      <c r="D7" s="10">
        <f>IFERROR(C7/B7,0)</f>
        <v/>
      </c>
      <c r="E7" s="10">
        <f>IFERROR(B7/B6-1,"")</f>
        <v/>
      </c>
      <c r="F7" s="10" t="inlineStr"/>
      <c r="G7" s="9">
        <f>SUM($B$5:B7)</f>
        <v/>
      </c>
      <c r="H7" s="9">
        <f>SUM(B5:B7)</f>
        <v/>
      </c>
      <c r="I7" s="9" t="inlineStr"/>
      <c r="J7">
        <f>TEXT(A7,"mmmm")</f>
        <v/>
      </c>
      <c r="K7">
        <f>"Q"&amp;ROUNDUP(MONTH(A7)/3,0)&amp;"-"&amp;YEAR(A7)</f>
        <v/>
      </c>
    </row>
    <row r="8">
      <c r="A8" s="23">
        <f>DATE(2023,4,1)</f>
        <v/>
      </c>
      <c r="B8" s="9">
        <f>SUMIFS(Cleaned_Data!$E$5:$E$5560,Cleaned_Data!$A$5:$A$5560,A8)</f>
        <v/>
      </c>
      <c r="C8" s="9">
        <f>SUMIFS(Cleaned_Data!$K$5:$K$5560,Cleaned_Data!$A$5:$A$5560,A8)</f>
        <v/>
      </c>
      <c r="D8" s="10">
        <f>IFERROR(C8/B8,0)</f>
        <v/>
      </c>
      <c r="E8" s="10">
        <f>IFERROR(B8/B7-1,"")</f>
        <v/>
      </c>
      <c r="F8" s="10" t="inlineStr"/>
      <c r="G8" s="9">
        <f>SUM($B$5:B8)</f>
        <v/>
      </c>
      <c r="H8" s="9">
        <f>SUM(B6:B8)</f>
        <v/>
      </c>
      <c r="I8" s="9" t="inlineStr"/>
      <c r="J8">
        <f>TEXT(A8,"mmmm")</f>
        <v/>
      </c>
      <c r="K8">
        <f>"Q"&amp;ROUNDUP(MONTH(A8)/3,0)&amp;"-"&amp;YEAR(A8)</f>
        <v/>
      </c>
    </row>
    <row r="9">
      <c r="A9" s="23">
        <f>DATE(2023,5,1)</f>
        <v/>
      </c>
      <c r="B9" s="9">
        <f>SUMIFS(Cleaned_Data!$E$5:$E$5560,Cleaned_Data!$A$5:$A$5560,A9)</f>
        <v/>
      </c>
      <c r="C9" s="9">
        <f>SUMIFS(Cleaned_Data!$K$5:$K$5560,Cleaned_Data!$A$5:$A$5560,A9)</f>
        <v/>
      </c>
      <c r="D9" s="10">
        <f>IFERROR(C9/B9,0)</f>
        <v/>
      </c>
      <c r="E9" s="10">
        <f>IFERROR(B9/B8-1,"")</f>
        <v/>
      </c>
      <c r="F9" s="10" t="inlineStr"/>
      <c r="G9" s="9">
        <f>SUM($B$5:B9)</f>
        <v/>
      </c>
      <c r="H9" s="9">
        <f>SUM(B7:B9)</f>
        <v/>
      </c>
      <c r="I9" s="9" t="inlineStr"/>
      <c r="J9">
        <f>TEXT(A9,"mmmm")</f>
        <v/>
      </c>
      <c r="K9">
        <f>"Q"&amp;ROUNDUP(MONTH(A9)/3,0)&amp;"-"&amp;YEAR(A9)</f>
        <v/>
      </c>
    </row>
    <row r="10">
      <c r="A10" s="23">
        <f>DATE(2023,6,1)</f>
        <v/>
      </c>
      <c r="B10" s="9">
        <f>SUMIFS(Cleaned_Data!$E$5:$E$5560,Cleaned_Data!$A$5:$A$5560,A10)</f>
        <v/>
      </c>
      <c r="C10" s="9">
        <f>SUMIFS(Cleaned_Data!$K$5:$K$5560,Cleaned_Data!$A$5:$A$5560,A10)</f>
        <v/>
      </c>
      <c r="D10" s="10">
        <f>IFERROR(C10/B10,0)</f>
        <v/>
      </c>
      <c r="E10" s="10">
        <f>IFERROR(B10/B9-1,"")</f>
        <v/>
      </c>
      <c r="F10" s="10" t="inlineStr"/>
      <c r="G10" s="9">
        <f>SUM($B$5:B10)</f>
        <v/>
      </c>
      <c r="H10" s="9">
        <f>SUM(B8:B10)</f>
        <v/>
      </c>
      <c r="I10" s="9" t="inlineStr"/>
      <c r="J10">
        <f>TEXT(A10,"mmmm")</f>
        <v/>
      </c>
      <c r="K10">
        <f>"Q"&amp;ROUNDUP(MONTH(A10)/3,0)&amp;"-"&amp;YEAR(A10)</f>
        <v/>
      </c>
    </row>
    <row r="11">
      <c r="A11" s="23">
        <f>DATE(2023,7,1)</f>
        <v/>
      </c>
      <c r="B11" s="9">
        <f>SUMIFS(Cleaned_Data!$E$5:$E$5560,Cleaned_Data!$A$5:$A$5560,A11)</f>
        <v/>
      </c>
      <c r="C11" s="9">
        <f>SUMIFS(Cleaned_Data!$K$5:$K$5560,Cleaned_Data!$A$5:$A$5560,A11)</f>
        <v/>
      </c>
      <c r="D11" s="10">
        <f>IFERROR(C11/B11,0)</f>
        <v/>
      </c>
      <c r="E11" s="10">
        <f>IFERROR(B11/B10-1,"")</f>
        <v/>
      </c>
      <c r="F11" s="10" t="inlineStr"/>
      <c r="G11" s="9">
        <f>SUM($B$5:B11)</f>
        <v/>
      </c>
      <c r="H11" s="9">
        <f>SUM(B9:B11)</f>
        <v/>
      </c>
      <c r="I11" s="9" t="inlineStr"/>
      <c r="J11">
        <f>TEXT(A11,"mmmm")</f>
        <v/>
      </c>
      <c r="K11">
        <f>"Q"&amp;ROUNDUP(MONTH(A11)/3,0)&amp;"-"&amp;YEAR(A11)</f>
        <v/>
      </c>
    </row>
    <row r="12">
      <c r="A12" s="23">
        <f>DATE(2023,8,1)</f>
        <v/>
      </c>
      <c r="B12" s="9">
        <f>SUMIFS(Cleaned_Data!$E$5:$E$5560,Cleaned_Data!$A$5:$A$5560,A12)</f>
        <v/>
      </c>
      <c r="C12" s="9">
        <f>SUMIFS(Cleaned_Data!$K$5:$K$5560,Cleaned_Data!$A$5:$A$5560,A12)</f>
        <v/>
      </c>
      <c r="D12" s="10">
        <f>IFERROR(C12/B12,0)</f>
        <v/>
      </c>
      <c r="E12" s="10">
        <f>IFERROR(B12/B11-1,"")</f>
        <v/>
      </c>
      <c r="F12" s="10" t="inlineStr"/>
      <c r="G12" s="9">
        <f>SUM($B$5:B12)</f>
        <v/>
      </c>
      <c r="H12" s="9">
        <f>SUM(B10:B12)</f>
        <v/>
      </c>
      <c r="I12" s="9" t="inlineStr"/>
      <c r="J12">
        <f>TEXT(A12,"mmmm")</f>
        <v/>
      </c>
      <c r="K12">
        <f>"Q"&amp;ROUNDUP(MONTH(A12)/3,0)&amp;"-"&amp;YEAR(A12)</f>
        <v/>
      </c>
    </row>
    <row r="13">
      <c r="A13" s="23">
        <f>DATE(2023,9,1)</f>
        <v/>
      </c>
      <c r="B13" s="9">
        <f>SUMIFS(Cleaned_Data!$E$5:$E$5560,Cleaned_Data!$A$5:$A$5560,A13)</f>
        <v/>
      </c>
      <c r="C13" s="9">
        <f>SUMIFS(Cleaned_Data!$K$5:$K$5560,Cleaned_Data!$A$5:$A$5560,A13)</f>
        <v/>
      </c>
      <c r="D13" s="10">
        <f>IFERROR(C13/B13,0)</f>
        <v/>
      </c>
      <c r="E13" s="10">
        <f>IFERROR(B13/B12-1,"")</f>
        <v/>
      </c>
      <c r="F13" s="10" t="inlineStr"/>
      <c r="G13" s="9">
        <f>SUM($B$5:B13)</f>
        <v/>
      </c>
      <c r="H13" s="9">
        <f>SUM(B11:B13)</f>
        <v/>
      </c>
      <c r="I13" s="9" t="inlineStr"/>
      <c r="J13">
        <f>TEXT(A13,"mmmm")</f>
        <v/>
      </c>
      <c r="K13">
        <f>"Q"&amp;ROUNDUP(MONTH(A13)/3,0)&amp;"-"&amp;YEAR(A13)</f>
        <v/>
      </c>
    </row>
    <row r="14">
      <c r="A14" s="23">
        <f>DATE(2023,10,1)</f>
        <v/>
      </c>
      <c r="B14" s="9">
        <f>SUMIFS(Cleaned_Data!$E$5:$E$5560,Cleaned_Data!$A$5:$A$5560,A14)</f>
        <v/>
      </c>
      <c r="C14" s="9">
        <f>SUMIFS(Cleaned_Data!$K$5:$K$5560,Cleaned_Data!$A$5:$A$5560,A14)</f>
        <v/>
      </c>
      <c r="D14" s="10">
        <f>IFERROR(C14/B14,0)</f>
        <v/>
      </c>
      <c r="E14" s="10">
        <f>IFERROR(B14/B13-1,"")</f>
        <v/>
      </c>
      <c r="F14" s="10" t="inlineStr"/>
      <c r="G14" s="9">
        <f>SUM($B$5:B14)</f>
        <v/>
      </c>
      <c r="H14" s="9">
        <f>SUM(B12:B14)</f>
        <v/>
      </c>
      <c r="I14" s="9" t="inlineStr"/>
      <c r="J14">
        <f>TEXT(A14,"mmmm")</f>
        <v/>
      </c>
      <c r="K14">
        <f>"Q"&amp;ROUNDUP(MONTH(A14)/3,0)&amp;"-"&amp;YEAR(A14)</f>
        <v/>
      </c>
    </row>
    <row r="15">
      <c r="A15" s="23">
        <f>DATE(2023,11,1)</f>
        <v/>
      </c>
      <c r="B15" s="9">
        <f>SUMIFS(Cleaned_Data!$E$5:$E$5560,Cleaned_Data!$A$5:$A$5560,A15)</f>
        <v/>
      </c>
      <c r="C15" s="9">
        <f>SUMIFS(Cleaned_Data!$K$5:$K$5560,Cleaned_Data!$A$5:$A$5560,A15)</f>
        <v/>
      </c>
      <c r="D15" s="10">
        <f>IFERROR(C15/B15,0)</f>
        <v/>
      </c>
      <c r="E15" s="10">
        <f>IFERROR(B15/B14-1,"")</f>
        <v/>
      </c>
      <c r="F15" s="10" t="inlineStr"/>
      <c r="G15" s="9">
        <f>SUM($B$5:B15)</f>
        <v/>
      </c>
      <c r="H15" s="9">
        <f>SUM(B13:B15)</f>
        <v/>
      </c>
      <c r="I15" s="9" t="inlineStr"/>
      <c r="J15">
        <f>TEXT(A15,"mmmm")</f>
        <v/>
      </c>
      <c r="K15">
        <f>"Q"&amp;ROUNDUP(MONTH(A15)/3,0)&amp;"-"&amp;YEAR(A15)</f>
        <v/>
      </c>
    </row>
    <row r="16">
      <c r="A16" s="23">
        <f>DATE(2023,12,1)</f>
        <v/>
      </c>
      <c r="B16" s="9">
        <f>SUMIFS(Cleaned_Data!$E$5:$E$5560,Cleaned_Data!$A$5:$A$5560,A16)</f>
        <v/>
      </c>
      <c r="C16" s="9">
        <f>SUMIFS(Cleaned_Data!$K$5:$K$5560,Cleaned_Data!$A$5:$A$5560,A16)</f>
        <v/>
      </c>
      <c r="D16" s="10">
        <f>IFERROR(C16/B16,0)</f>
        <v/>
      </c>
      <c r="E16" s="10">
        <f>IFERROR(B16/B15-1,"")</f>
        <v/>
      </c>
      <c r="F16" s="10" t="inlineStr"/>
      <c r="G16" s="9">
        <f>SUM($B$5:B16)</f>
        <v/>
      </c>
      <c r="H16" s="9">
        <f>SUM(B14:B16)</f>
        <v/>
      </c>
      <c r="I16" s="9">
        <f>SUM(B5:B16)</f>
        <v/>
      </c>
      <c r="J16">
        <f>TEXT(A16,"mmmm")</f>
        <v/>
      </c>
      <c r="K16">
        <f>"Q"&amp;ROUNDUP(MONTH(A16)/3,0)&amp;"-"&amp;YEAR(A16)</f>
        <v/>
      </c>
    </row>
    <row r="17">
      <c r="A17" s="23">
        <f>DATE(2024,1,1)</f>
        <v/>
      </c>
      <c r="B17" s="9">
        <f>SUMIFS(Cleaned_Data!$E$5:$E$5560,Cleaned_Data!$A$5:$A$5560,A17)</f>
        <v/>
      </c>
      <c r="C17" s="9">
        <f>SUMIFS(Cleaned_Data!$K$5:$K$5560,Cleaned_Data!$A$5:$A$5560,A17)</f>
        <v/>
      </c>
      <c r="D17" s="10">
        <f>IFERROR(C17/B17,0)</f>
        <v/>
      </c>
      <c r="E17" s="10">
        <f>IFERROR(B17/B16-1,"")</f>
        <v/>
      </c>
      <c r="F17" s="10">
        <f>IFERROR(B17/B5-1,"")</f>
        <v/>
      </c>
      <c r="G17" s="9">
        <f>SUM($B$5:B17)</f>
        <v/>
      </c>
      <c r="H17" s="9">
        <f>SUM(B15:B17)</f>
        <v/>
      </c>
      <c r="I17" s="9">
        <f>SUM(B6:B17)</f>
        <v/>
      </c>
      <c r="J17">
        <f>TEXT(A17,"mmmm")</f>
        <v/>
      </c>
      <c r="K17">
        <f>"Q"&amp;ROUNDUP(MONTH(A17)/3,0)&amp;"-"&amp;YEAR(A17)</f>
        <v/>
      </c>
    </row>
    <row r="18">
      <c r="A18" s="23">
        <f>DATE(2024,2,1)</f>
        <v/>
      </c>
      <c r="B18" s="9">
        <f>SUMIFS(Cleaned_Data!$E$5:$E$5560,Cleaned_Data!$A$5:$A$5560,A18)</f>
        <v/>
      </c>
      <c r="C18" s="9">
        <f>SUMIFS(Cleaned_Data!$K$5:$K$5560,Cleaned_Data!$A$5:$A$5560,A18)</f>
        <v/>
      </c>
      <c r="D18" s="10">
        <f>IFERROR(C18/B18,0)</f>
        <v/>
      </c>
      <c r="E18" s="10">
        <f>IFERROR(B18/B17-1,"")</f>
        <v/>
      </c>
      <c r="F18" s="10">
        <f>IFERROR(B18/B6-1,"")</f>
        <v/>
      </c>
      <c r="G18" s="9">
        <f>SUM($B$5:B18)</f>
        <v/>
      </c>
      <c r="H18" s="9">
        <f>SUM(B16:B18)</f>
        <v/>
      </c>
      <c r="I18" s="9">
        <f>SUM(B7:B18)</f>
        <v/>
      </c>
      <c r="J18">
        <f>TEXT(A18,"mmmm")</f>
        <v/>
      </c>
      <c r="K18">
        <f>"Q"&amp;ROUNDUP(MONTH(A18)/3,0)&amp;"-"&amp;YEAR(A18)</f>
        <v/>
      </c>
    </row>
    <row r="19">
      <c r="A19" s="23">
        <f>DATE(2024,3,1)</f>
        <v/>
      </c>
      <c r="B19" s="9">
        <f>SUMIFS(Cleaned_Data!$E$5:$E$5560,Cleaned_Data!$A$5:$A$5560,A19)</f>
        <v/>
      </c>
      <c r="C19" s="9">
        <f>SUMIFS(Cleaned_Data!$K$5:$K$5560,Cleaned_Data!$A$5:$A$5560,A19)</f>
        <v/>
      </c>
      <c r="D19" s="10">
        <f>IFERROR(C19/B19,0)</f>
        <v/>
      </c>
      <c r="E19" s="10">
        <f>IFERROR(B19/B18-1,"")</f>
        <v/>
      </c>
      <c r="F19" s="10">
        <f>IFERROR(B19/B7-1,"")</f>
        <v/>
      </c>
      <c r="G19" s="9">
        <f>SUM($B$5:B19)</f>
        <v/>
      </c>
      <c r="H19" s="9">
        <f>SUM(B17:B19)</f>
        <v/>
      </c>
      <c r="I19" s="9">
        <f>SUM(B8:B19)</f>
        <v/>
      </c>
      <c r="J19">
        <f>TEXT(A19,"mmmm")</f>
        <v/>
      </c>
      <c r="K19">
        <f>"Q"&amp;ROUNDUP(MONTH(A19)/3,0)&amp;"-"&amp;YEAR(A19)</f>
        <v/>
      </c>
    </row>
    <row r="20">
      <c r="A20" s="23">
        <f>DATE(2024,4,1)</f>
        <v/>
      </c>
      <c r="B20" s="9">
        <f>SUMIFS(Cleaned_Data!$E$5:$E$5560,Cleaned_Data!$A$5:$A$5560,A20)</f>
        <v/>
      </c>
      <c r="C20" s="9">
        <f>SUMIFS(Cleaned_Data!$K$5:$K$5560,Cleaned_Data!$A$5:$A$5560,A20)</f>
        <v/>
      </c>
      <c r="D20" s="10">
        <f>IFERROR(C20/B20,0)</f>
        <v/>
      </c>
      <c r="E20" s="10">
        <f>IFERROR(B20/B19-1,"")</f>
        <v/>
      </c>
      <c r="F20" s="10">
        <f>IFERROR(B20/B8-1,"")</f>
        <v/>
      </c>
      <c r="G20" s="9">
        <f>SUM($B$5:B20)</f>
        <v/>
      </c>
      <c r="H20" s="9">
        <f>SUM(B18:B20)</f>
        <v/>
      </c>
      <c r="I20" s="9">
        <f>SUM(B9:B20)</f>
        <v/>
      </c>
      <c r="J20">
        <f>TEXT(A20,"mmmm")</f>
        <v/>
      </c>
      <c r="K20">
        <f>"Q"&amp;ROUNDUP(MONTH(A20)/3,0)&amp;"-"&amp;YEAR(A20)</f>
        <v/>
      </c>
    </row>
    <row r="21">
      <c r="A21" s="23">
        <f>DATE(2024,5,1)</f>
        <v/>
      </c>
      <c r="B21" s="9">
        <f>SUMIFS(Cleaned_Data!$E$5:$E$5560,Cleaned_Data!$A$5:$A$5560,A21)</f>
        <v/>
      </c>
      <c r="C21" s="9">
        <f>SUMIFS(Cleaned_Data!$K$5:$K$5560,Cleaned_Data!$A$5:$A$5560,A21)</f>
        <v/>
      </c>
      <c r="D21" s="10">
        <f>IFERROR(C21/B21,0)</f>
        <v/>
      </c>
      <c r="E21" s="10">
        <f>IFERROR(B21/B20-1,"")</f>
        <v/>
      </c>
      <c r="F21" s="10">
        <f>IFERROR(B21/B9-1,"")</f>
        <v/>
      </c>
      <c r="G21" s="9">
        <f>SUM($B$5:B21)</f>
        <v/>
      </c>
      <c r="H21" s="9">
        <f>SUM(B19:B21)</f>
        <v/>
      </c>
      <c r="I21" s="9">
        <f>SUM(B10:B21)</f>
        <v/>
      </c>
      <c r="J21">
        <f>TEXT(A21,"mmmm")</f>
        <v/>
      </c>
      <c r="K21">
        <f>"Q"&amp;ROUNDUP(MONTH(A21)/3,0)&amp;"-"&amp;YEAR(A21)</f>
        <v/>
      </c>
    </row>
    <row r="22">
      <c r="A22" s="23">
        <f>DATE(2024,6,1)</f>
        <v/>
      </c>
      <c r="B22" s="9">
        <f>SUMIFS(Cleaned_Data!$E$5:$E$5560,Cleaned_Data!$A$5:$A$5560,A22)</f>
        <v/>
      </c>
      <c r="C22" s="9">
        <f>SUMIFS(Cleaned_Data!$K$5:$K$5560,Cleaned_Data!$A$5:$A$5560,A22)</f>
        <v/>
      </c>
      <c r="D22" s="10">
        <f>IFERROR(C22/B22,0)</f>
        <v/>
      </c>
      <c r="E22" s="10">
        <f>IFERROR(B22/B21-1,"")</f>
        <v/>
      </c>
      <c r="F22" s="10">
        <f>IFERROR(B22/B10-1,"")</f>
        <v/>
      </c>
      <c r="G22" s="9">
        <f>SUM($B$5:B22)</f>
        <v/>
      </c>
      <c r="H22" s="9">
        <f>SUM(B20:B22)</f>
        <v/>
      </c>
      <c r="I22" s="9">
        <f>SUM(B11:B22)</f>
        <v/>
      </c>
      <c r="J22">
        <f>TEXT(A22,"mmmm")</f>
        <v/>
      </c>
      <c r="K22">
        <f>"Q"&amp;ROUNDUP(MONTH(A22)/3,0)&amp;"-"&amp;YEAR(A22)</f>
        <v/>
      </c>
    </row>
    <row r="23">
      <c r="A23" s="23">
        <f>DATE(2024,7,1)</f>
        <v/>
      </c>
      <c r="B23" s="9">
        <f>SUMIFS(Cleaned_Data!$E$5:$E$5560,Cleaned_Data!$A$5:$A$5560,A23)</f>
        <v/>
      </c>
      <c r="C23" s="9">
        <f>SUMIFS(Cleaned_Data!$K$5:$K$5560,Cleaned_Data!$A$5:$A$5560,A23)</f>
        <v/>
      </c>
      <c r="D23" s="10">
        <f>IFERROR(C23/B23,0)</f>
        <v/>
      </c>
      <c r="E23" s="10">
        <f>IFERROR(B23/B22-1,"")</f>
        <v/>
      </c>
      <c r="F23" s="10">
        <f>IFERROR(B23/B11-1,"")</f>
        <v/>
      </c>
      <c r="G23" s="9">
        <f>SUM($B$5:B23)</f>
        <v/>
      </c>
      <c r="H23" s="9">
        <f>SUM(B21:B23)</f>
        <v/>
      </c>
      <c r="I23" s="9">
        <f>SUM(B12:B23)</f>
        <v/>
      </c>
      <c r="J23">
        <f>TEXT(A23,"mmmm")</f>
        <v/>
      </c>
      <c r="K23">
        <f>"Q"&amp;ROUNDUP(MONTH(A23)/3,0)&amp;"-"&amp;YEAR(A23)</f>
        <v/>
      </c>
    </row>
    <row r="24">
      <c r="A24" s="23">
        <f>DATE(2024,8,1)</f>
        <v/>
      </c>
      <c r="B24" s="9">
        <f>SUMIFS(Cleaned_Data!$E$5:$E$5560,Cleaned_Data!$A$5:$A$5560,A24)</f>
        <v/>
      </c>
      <c r="C24" s="9">
        <f>SUMIFS(Cleaned_Data!$K$5:$K$5560,Cleaned_Data!$A$5:$A$5560,A24)</f>
        <v/>
      </c>
      <c r="D24" s="10">
        <f>IFERROR(C24/B24,0)</f>
        <v/>
      </c>
      <c r="E24" s="10">
        <f>IFERROR(B24/B23-1,"")</f>
        <v/>
      </c>
      <c r="F24" s="10">
        <f>IFERROR(B24/B12-1,"")</f>
        <v/>
      </c>
      <c r="G24" s="9">
        <f>SUM($B$5:B24)</f>
        <v/>
      </c>
      <c r="H24" s="9">
        <f>SUM(B22:B24)</f>
        <v/>
      </c>
      <c r="I24" s="9">
        <f>SUM(B13:B24)</f>
        <v/>
      </c>
      <c r="J24">
        <f>TEXT(A24,"mmmm")</f>
        <v/>
      </c>
      <c r="K24">
        <f>"Q"&amp;ROUNDUP(MONTH(A24)/3,0)&amp;"-"&amp;YEAR(A24)</f>
        <v/>
      </c>
    </row>
    <row r="25">
      <c r="A25" s="23">
        <f>DATE(2024,9,1)</f>
        <v/>
      </c>
      <c r="B25" s="9">
        <f>SUMIFS(Cleaned_Data!$E$5:$E$5560,Cleaned_Data!$A$5:$A$5560,A25)</f>
        <v/>
      </c>
      <c r="C25" s="9">
        <f>SUMIFS(Cleaned_Data!$K$5:$K$5560,Cleaned_Data!$A$5:$A$5560,A25)</f>
        <v/>
      </c>
      <c r="D25" s="10">
        <f>IFERROR(C25/B25,0)</f>
        <v/>
      </c>
      <c r="E25" s="10">
        <f>IFERROR(B25/B24-1,"")</f>
        <v/>
      </c>
      <c r="F25" s="10">
        <f>IFERROR(B25/B13-1,"")</f>
        <v/>
      </c>
      <c r="G25" s="9">
        <f>SUM($B$5:B25)</f>
        <v/>
      </c>
      <c r="H25" s="9">
        <f>SUM(B23:B25)</f>
        <v/>
      </c>
      <c r="I25" s="9">
        <f>SUM(B14:B25)</f>
        <v/>
      </c>
      <c r="J25">
        <f>TEXT(A25,"mmmm")</f>
        <v/>
      </c>
      <c r="K25">
        <f>"Q"&amp;ROUNDUP(MONTH(A25)/3,0)&amp;"-"&amp;YEAR(A25)</f>
        <v/>
      </c>
    </row>
    <row r="26">
      <c r="A26" s="23">
        <f>DATE(2024,10,1)</f>
        <v/>
      </c>
      <c r="B26" s="9">
        <f>SUMIFS(Cleaned_Data!$E$5:$E$5560,Cleaned_Data!$A$5:$A$5560,A26)</f>
        <v/>
      </c>
      <c r="C26" s="9">
        <f>SUMIFS(Cleaned_Data!$K$5:$K$5560,Cleaned_Data!$A$5:$A$5560,A26)</f>
        <v/>
      </c>
      <c r="D26" s="10">
        <f>IFERROR(C26/B26,0)</f>
        <v/>
      </c>
      <c r="E26" s="10">
        <f>IFERROR(B26/B25-1,"")</f>
        <v/>
      </c>
      <c r="F26" s="10">
        <f>IFERROR(B26/B14-1,"")</f>
        <v/>
      </c>
      <c r="G26" s="9">
        <f>SUM($B$5:B26)</f>
        <v/>
      </c>
      <c r="H26" s="9">
        <f>SUM(B24:B26)</f>
        <v/>
      </c>
      <c r="I26" s="9">
        <f>SUM(B15:B26)</f>
        <v/>
      </c>
      <c r="J26">
        <f>TEXT(A26,"mmmm")</f>
        <v/>
      </c>
      <c r="K26">
        <f>"Q"&amp;ROUNDUP(MONTH(A26)/3,0)&amp;"-"&amp;YEAR(A26)</f>
        <v/>
      </c>
    </row>
    <row r="27">
      <c r="A27" s="23">
        <f>DATE(2024,11,1)</f>
        <v/>
      </c>
      <c r="B27" s="9">
        <f>SUMIFS(Cleaned_Data!$E$5:$E$5560,Cleaned_Data!$A$5:$A$5560,A27)</f>
        <v/>
      </c>
      <c r="C27" s="9">
        <f>SUMIFS(Cleaned_Data!$K$5:$K$5560,Cleaned_Data!$A$5:$A$5560,A27)</f>
        <v/>
      </c>
      <c r="D27" s="10">
        <f>IFERROR(C27/B27,0)</f>
        <v/>
      </c>
      <c r="E27" s="10">
        <f>IFERROR(B27/B26-1,"")</f>
        <v/>
      </c>
      <c r="F27" s="10">
        <f>IFERROR(B27/B15-1,"")</f>
        <v/>
      </c>
      <c r="G27" s="9">
        <f>SUM($B$5:B27)</f>
        <v/>
      </c>
      <c r="H27" s="9">
        <f>SUM(B25:B27)</f>
        <v/>
      </c>
      <c r="I27" s="9">
        <f>SUM(B16:B27)</f>
        <v/>
      </c>
      <c r="J27">
        <f>TEXT(A27,"mmmm")</f>
        <v/>
      </c>
      <c r="K27">
        <f>"Q"&amp;ROUNDUP(MONTH(A27)/3,0)&amp;"-"&amp;YEAR(A27)</f>
        <v/>
      </c>
    </row>
    <row r="28">
      <c r="A28" s="23">
        <f>DATE(2024,12,1)</f>
        <v/>
      </c>
      <c r="B28" s="9">
        <f>SUMIFS(Cleaned_Data!$E$5:$E$5560,Cleaned_Data!$A$5:$A$5560,A28)</f>
        <v/>
      </c>
      <c r="C28" s="9">
        <f>SUMIFS(Cleaned_Data!$K$5:$K$5560,Cleaned_Data!$A$5:$A$5560,A28)</f>
        <v/>
      </c>
      <c r="D28" s="10">
        <f>IFERROR(C28/B28,0)</f>
        <v/>
      </c>
      <c r="E28" s="10">
        <f>IFERROR(B28/B27-1,"")</f>
        <v/>
      </c>
      <c r="F28" s="10">
        <f>IFERROR(B28/B16-1,"")</f>
        <v/>
      </c>
      <c r="G28" s="9">
        <f>SUM($B$5:B28)</f>
        <v/>
      </c>
      <c r="H28" s="9">
        <f>SUM(B26:B28)</f>
        <v/>
      </c>
      <c r="I28" s="9">
        <f>SUM(B17:B28)</f>
        <v/>
      </c>
      <c r="J28">
        <f>TEXT(A28,"mmmm")</f>
        <v/>
      </c>
      <c r="K28">
        <f>"Q"&amp;ROUNDUP(MONTH(A28)/3,0)&amp;"-"&amp;YEAR(A28)</f>
        <v/>
      </c>
    </row>
    <row r="29">
      <c r="A29" s="23">
        <f>DATE(2025,1,1)</f>
        <v/>
      </c>
      <c r="B29" s="9">
        <f>SUMIFS(Cleaned_Data!$E$5:$E$5560,Cleaned_Data!$A$5:$A$5560,A29)</f>
        <v/>
      </c>
      <c r="C29" s="9">
        <f>SUMIFS(Cleaned_Data!$K$5:$K$5560,Cleaned_Data!$A$5:$A$5560,A29)</f>
        <v/>
      </c>
      <c r="D29" s="10">
        <f>IFERROR(C29/B29,0)</f>
        <v/>
      </c>
      <c r="E29" s="10">
        <f>IFERROR(B29/B28-1,"")</f>
        <v/>
      </c>
      <c r="F29" s="10">
        <f>IFERROR(B29/B17-1,"")</f>
        <v/>
      </c>
      <c r="G29" s="9">
        <f>SUM($B$5:B29)</f>
        <v/>
      </c>
      <c r="H29" s="9">
        <f>SUM(B27:B29)</f>
        <v/>
      </c>
      <c r="I29" s="9">
        <f>SUM(B18:B29)</f>
        <v/>
      </c>
      <c r="J29">
        <f>TEXT(A29,"mmmm")</f>
        <v/>
      </c>
      <c r="K29">
        <f>"Q"&amp;ROUNDUP(MONTH(A29)/3,0)&amp;"-"&amp;YEAR(A29)</f>
        <v/>
      </c>
    </row>
    <row r="30">
      <c r="A30" s="23">
        <f>DATE(2025,2,1)</f>
        <v/>
      </c>
      <c r="B30" s="9">
        <f>SUMIFS(Cleaned_Data!$E$5:$E$5560,Cleaned_Data!$A$5:$A$5560,A30)</f>
        <v/>
      </c>
      <c r="C30" s="9">
        <f>SUMIFS(Cleaned_Data!$K$5:$K$5560,Cleaned_Data!$A$5:$A$5560,A30)</f>
        <v/>
      </c>
      <c r="D30" s="10">
        <f>IFERROR(C30/B30,0)</f>
        <v/>
      </c>
      <c r="E30" s="10">
        <f>IFERROR(B30/B29-1,"")</f>
        <v/>
      </c>
      <c r="F30" s="10">
        <f>IFERROR(B30/B18-1,"")</f>
        <v/>
      </c>
      <c r="G30" s="9">
        <f>SUM($B$5:B30)</f>
        <v/>
      </c>
      <c r="H30" s="9">
        <f>SUM(B28:B30)</f>
        <v/>
      </c>
      <c r="I30" s="9">
        <f>SUM(B19:B30)</f>
        <v/>
      </c>
      <c r="J30">
        <f>TEXT(A30,"mmmm")</f>
        <v/>
      </c>
      <c r="K30">
        <f>"Q"&amp;ROUNDUP(MONTH(A30)/3,0)&amp;"-"&amp;YEAR(A30)</f>
        <v/>
      </c>
    </row>
    <row r="31">
      <c r="A31" s="23">
        <f>DATE(2025,3,1)</f>
        <v/>
      </c>
      <c r="B31" s="9">
        <f>SUMIFS(Cleaned_Data!$E$5:$E$5560,Cleaned_Data!$A$5:$A$5560,A31)</f>
        <v/>
      </c>
      <c r="C31" s="9">
        <f>SUMIFS(Cleaned_Data!$K$5:$K$5560,Cleaned_Data!$A$5:$A$5560,A31)</f>
        <v/>
      </c>
      <c r="D31" s="10">
        <f>IFERROR(C31/B31,0)</f>
        <v/>
      </c>
      <c r="E31" s="10">
        <f>IFERROR(B31/B30-1,"")</f>
        <v/>
      </c>
      <c r="F31" s="10">
        <f>IFERROR(B31/B19-1,"")</f>
        <v/>
      </c>
      <c r="G31" s="9">
        <f>SUM($B$5:B31)</f>
        <v/>
      </c>
      <c r="H31" s="9">
        <f>SUM(B29:B31)</f>
        <v/>
      </c>
      <c r="I31" s="9">
        <f>SUM(B20:B31)</f>
        <v/>
      </c>
      <c r="J31">
        <f>TEXT(A31,"mmmm")</f>
        <v/>
      </c>
      <c r="K31">
        <f>"Q"&amp;ROUNDUP(MONTH(A31)/3,0)&amp;"-"&amp;YEAR(A31)</f>
        <v/>
      </c>
    </row>
    <row r="32">
      <c r="A32" s="23">
        <f>DATE(2025,4,1)</f>
        <v/>
      </c>
      <c r="B32" s="9">
        <f>SUMIFS(Cleaned_Data!$E$5:$E$5560,Cleaned_Data!$A$5:$A$5560,A32)</f>
        <v/>
      </c>
      <c r="C32" s="9">
        <f>SUMIFS(Cleaned_Data!$K$5:$K$5560,Cleaned_Data!$A$5:$A$5560,A32)</f>
        <v/>
      </c>
      <c r="D32" s="10">
        <f>IFERROR(C32/B32,0)</f>
        <v/>
      </c>
      <c r="E32" s="10">
        <f>IFERROR(B32/B31-1,"")</f>
        <v/>
      </c>
      <c r="F32" s="10">
        <f>IFERROR(B32/B20-1,"")</f>
        <v/>
      </c>
      <c r="G32" s="9">
        <f>SUM($B$5:B32)</f>
        <v/>
      </c>
      <c r="H32" s="9">
        <f>SUM(B30:B32)</f>
        <v/>
      </c>
      <c r="I32" s="9">
        <f>SUM(B21:B32)</f>
        <v/>
      </c>
      <c r="J32">
        <f>TEXT(A32,"mmmm")</f>
        <v/>
      </c>
      <c r="K32">
        <f>"Q"&amp;ROUNDUP(MONTH(A32)/3,0)&amp;"-"&amp;YEAR(A32)</f>
        <v/>
      </c>
    </row>
    <row r="33">
      <c r="A33" s="23">
        <f>DATE(2025,5,1)</f>
        <v/>
      </c>
      <c r="B33" s="9">
        <f>SUMIFS(Cleaned_Data!$E$5:$E$5560,Cleaned_Data!$A$5:$A$5560,A33)</f>
        <v/>
      </c>
      <c r="C33" s="9">
        <f>SUMIFS(Cleaned_Data!$K$5:$K$5560,Cleaned_Data!$A$5:$A$5560,A33)</f>
        <v/>
      </c>
      <c r="D33" s="10">
        <f>IFERROR(C33/B33,0)</f>
        <v/>
      </c>
      <c r="E33" s="10">
        <f>IFERROR(B33/B32-1,"")</f>
        <v/>
      </c>
      <c r="F33" s="10">
        <f>IFERROR(B33/B21-1,"")</f>
        <v/>
      </c>
      <c r="G33" s="9">
        <f>SUM($B$5:B33)</f>
        <v/>
      </c>
      <c r="H33" s="9">
        <f>SUM(B31:B33)</f>
        <v/>
      </c>
      <c r="I33" s="9">
        <f>SUM(B22:B33)</f>
        <v/>
      </c>
      <c r="J33">
        <f>TEXT(A33,"mmmm")</f>
        <v/>
      </c>
      <c r="K33">
        <f>"Q"&amp;ROUNDUP(MONTH(A33)/3,0)&amp;"-"&amp;YEAR(A33)</f>
        <v/>
      </c>
    </row>
    <row r="34">
      <c r="A34" s="23">
        <f>DATE(2025,6,1)</f>
        <v/>
      </c>
      <c r="B34" s="9">
        <f>SUMIFS(Cleaned_Data!$E$5:$E$5560,Cleaned_Data!$A$5:$A$5560,A34)</f>
        <v/>
      </c>
      <c r="C34" s="9">
        <f>SUMIFS(Cleaned_Data!$K$5:$K$5560,Cleaned_Data!$A$5:$A$5560,A34)</f>
        <v/>
      </c>
      <c r="D34" s="10">
        <f>IFERROR(C34/B34,0)</f>
        <v/>
      </c>
      <c r="E34" s="10">
        <f>IFERROR(B34/B33-1,"")</f>
        <v/>
      </c>
      <c r="F34" s="10">
        <f>IFERROR(B34/B22-1,"")</f>
        <v/>
      </c>
      <c r="G34" s="9">
        <f>SUM($B$5:B34)</f>
        <v/>
      </c>
      <c r="H34" s="9">
        <f>SUM(B32:B34)</f>
        <v/>
      </c>
      <c r="I34" s="9">
        <f>SUM(B23:B34)</f>
        <v/>
      </c>
      <c r="J34">
        <f>TEXT(A34,"mmmm")</f>
        <v/>
      </c>
      <c r="K34">
        <f>"Q"&amp;ROUNDUP(MONTH(A34)/3,0)&amp;"-"&amp;YEAR(A34)</f>
        <v/>
      </c>
    </row>
    <row r="35">
      <c r="A35" s="23">
        <f>DATE(2025,7,1)</f>
        <v/>
      </c>
      <c r="B35" s="9">
        <f>SUMIFS(Cleaned_Data!$E$5:$E$5560,Cleaned_Data!$A$5:$A$5560,A35)</f>
        <v/>
      </c>
      <c r="C35" s="9">
        <f>SUMIFS(Cleaned_Data!$K$5:$K$5560,Cleaned_Data!$A$5:$A$5560,A35)</f>
        <v/>
      </c>
      <c r="D35" s="10">
        <f>IFERROR(C35/B35,0)</f>
        <v/>
      </c>
      <c r="E35" s="10">
        <f>IFERROR(B35/B34-1,"")</f>
        <v/>
      </c>
      <c r="F35" s="10">
        <f>IFERROR(B35/B23-1,"")</f>
        <v/>
      </c>
      <c r="G35" s="9">
        <f>SUM($B$5:B35)</f>
        <v/>
      </c>
      <c r="H35" s="9">
        <f>SUM(B33:B35)</f>
        <v/>
      </c>
      <c r="I35" s="9">
        <f>SUM(B24:B35)</f>
        <v/>
      </c>
      <c r="J35">
        <f>TEXT(A35,"mmmm")</f>
        <v/>
      </c>
      <c r="K35">
        <f>"Q"&amp;ROUNDUP(MONTH(A35)/3,0)&amp;"-"&amp;YEAR(A35)</f>
        <v/>
      </c>
    </row>
    <row r="36">
      <c r="A36" s="23">
        <f>DATE(2025,8,1)</f>
        <v/>
      </c>
      <c r="B36" s="9">
        <f>SUMIFS(Cleaned_Data!$E$5:$E$5560,Cleaned_Data!$A$5:$A$5560,A36)</f>
        <v/>
      </c>
      <c r="C36" s="9">
        <f>SUMIFS(Cleaned_Data!$K$5:$K$5560,Cleaned_Data!$A$5:$A$5560,A36)</f>
        <v/>
      </c>
      <c r="D36" s="10">
        <f>IFERROR(C36/B36,0)</f>
        <v/>
      </c>
      <c r="E36" s="10">
        <f>IFERROR(B36/B35-1,"")</f>
        <v/>
      </c>
      <c r="F36" s="10">
        <f>IFERROR(B36/B24-1,"")</f>
        <v/>
      </c>
      <c r="G36" s="9">
        <f>SUM($B$5:B36)</f>
        <v/>
      </c>
      <c r="H36" s="9">
        <f>SUM(B34:B36)</f>
        <v/>
      </c>
      <c r="I36" s="9">
        <f>SUM(B25:B36)</f>
        <v/>
      </c>
      <c r="J36">
        <f>TEXT(A36,"mmmm")</f>
        <v/>
      </c>
      <c r="K36">
        <f>"Q"&amp;ROUNDUP(MONTH(A36)/3,0)&amp;"-"&amp;YEAR(A36)</f>
        <v/>
      </c>
    </row>
    <row r="37">
      <c r="A37" s="23">
        <f>DATE(2025,9,1)</f>
        <v/>
      </c>
      <c r="B37" s="9">
        <f>SUMIFS(Cleaned_Data!$E$5:$E$5560,Cleaned_Data!$A$5:$A$5560,A37)</f>
        <v/>
      </c>
      <c r="C37" s="9">
        <f>SUMIFS(Cleaned_Data!$K$5:$K$5560,Cleaned_Data!$A$5:$A$5560,A37)</f>
        <v/>
      </c>
      <c r="D37" s="10">
        <f>IFERROR(C37/B37,0)</f>
        <v/>
      </c>
      <c r="E37" s="10">
        <f>IFERROR(B37/B36-1,"")</f>
        <v/>
      </c>
      <c r="F37" s="10">
        <f>IFERROR(B37/B25-1,"")</f>
        <v/>
      </c>
      <c r="G37" s="9">
        <f>SUM($B$5:B37)</f>
        <v/>
      </c>
      <c r="H37" s="9">
        <f>SUM(B35:B37)</f>
        <v/>
      </c>
      <c r="I37" s="9">
        <f>SUM(B26:B37)</f>
        <v/>
      </c>
      <c r="J37">
        <f>TEXT(A37,"mmmm")</f>
        <v/>
      </c>
      <c r="K37">
        <f>"Q"&amp;ROUNDUP(MONTH(A37)/3,0)&amp;"-"&amp;YEAR(A37)</f>
        <v/>
      </c>
    </row>
    <row r="38">
      <c r="A38" s="23">
        <f>DATE(2025,10,1)</f>
        <v/>
      </c>
      <c r="B38" s="9">
        <f>SUMIFS(Cleaned_Data!$E$5:$E$5560,Cleaned_Data!$A$5:$A$5560,A38)</f>
        <v/>
      </c>
      <c r="C38" s="9">
        <f>SUMIFS(Cleaned_Data!$K$5:$K$5560,Cleaned_Data!$A$5:$A$5560,A38)</f>
        <v/>
      </c>
      <c r="D38" s="10">
        <f>IFERROR(C38/B38,0)</f>
        <v/>
      </c>
      <c r="E38" s="10">
        <f>IFERROR(B38/B37-1,"")</f>
        <v/>
      </c>
      <c r="F38" s="10">
        <f>IFERROR(B38/B26-1,"")</f>
        <v/>
      </c>
      <c r="G38" s="9">
        <f>SUM($B$5:B38)</f>
        <v/>
      </c>
      <c r="H38" s="9">
        <f>SUM(B36:B38)</f>
        <v/>
      </c>
      <c r="I38" s="9">
        <f>SUM(B27:B38)</f>
        <v/>
      </c>
      <c r="J38">
        <f>TEXT(A38,"mmmm")</f>
        <v/>
      </c>
      <c r="K38">
        <f>"Q"&amp;ROUNDUP(MONTH(A38)/3,0)&amp;"-"&amp;YEAR(A38)</f>
        <v/>
      </c>
    </row>
    <row r="39">
      <c r="A39" s="23">
        <f>DATE(2025,11,1)</f>
        <v/>
      </c>
      <c r="B39" s="9">
        <f>SUMIFS(Cleaned_Data!$E$5:$E$5560,Cleaned_Data!$A$5:$A$5560,A39)</f>
        <v/>
      </c>
      <c r="C39" s="9">
        <f>SUMIFS(Cleaned_Data!$K$5:$K$5560,Cleaned_Data!$A$5:$A$5560,A39)</f>
        <v/>
      </c>
      <c r="D39" s="10">
        <f>IFERROR(C39/B39,0)</f>
        <v/>
      </c>
      <c r="E39" s="10">
        <f>IFERROR(B39/B38-1,"")</f>
        <v/>
      </c>
      <c r="F39" s="10">
        <f>IFERROR(B39/B27-1,"")</f>
        <v/>
      </c>
      <c r="G39" s="9">
        <f>SUM($B$5:B39)</f>
        <v/>
      </c>
      <c r="H39" s="9">
        <f>SUM(B37:B39)</f>
        <v/>
      </c>
      <c r="I39" s="9">
        <f>SUM(B28:B39)</f>
        <v/>
      </c>
      <c r="J39">
        <f>TEXT(A39,"mmmm")</f>
        <v/>
      </c>
      <c r="K39">
        <f>"Q"&amp;ROUNDUP(MONTH(A39)/3,0)&amp;"-"&amp;YEAR(A39)</f>
        <v/>
      </c>
    </row>
    <row r="40">
      <c r="A40" s="23">
        <f>DATE(2025,12,1)</f>
        <v/>
      </c>
      <c r="B40" s="9">
        <f>SUMIFS(Cleaned_Data!$E$5:$E$5560,Cleaned_Data!$A$5:$A$5560,A40)</f>
        <v/>
      </c>
      <c r="C40" s="9">
        <f>SUMIFS(Cleaned_Data!$K$5:$K$5560,Cleaned_Data!$A$5:$A$5560,A40)</f>
        <v/>
      </c>
      <c r="D40" s="10">
        <f>IFERROR(C40/B40,0)</f>
        <v/>
      </c>
      <c r="E40" s="10">
        <f>IFERROR(B40/B39-1,"")</f>
        <v/>
      </c>
      <c r="F40" s="10">
        <f>IFERROR(B40/B28-1,"")</f>
        <v/>
      </c>
      <c r="G40" s="9">
        <f>SUM($B$5:B40)</f>
        <v/>
      </c>
      <c r="H40" s="9">
        <f>SUM(B38:B40)</f>
        <v/>
      </c>
      <c r="I40" s="9">
        <f>SUM(B29:B40)</f>
        <v/>
      </c>
      <c r="J40">
        <f>TEXT(A40,"mmmm")</f>
        <v/>
      </c>
      <c r="K40">
        <f>"Q"&amp;ROUNDUP(MONTH(A40)/3,0)&amp;"-"&amp;YEAR(A40)</f>
        <v/>
      </c>
    </row>
    <row r="43">
      <c r="A43" s="12" t="inlineStr">
        <is>
          <t>Year</t>
        </is>
      </c>
      <c r="B43" s="12" t="inlineStr">
        <is>
          <t>Revenue</t>
        </is>
      </c>
      <c r="C43" s="12" t="inlineStr">
        <is>
          <t>Profit</t>
        </is>
      </c>
      <c r="D43" s="12" t="inlineStr">
        <is>
          <t>Margin</t>
        </is>
      </c>
      <c r="E43" s="12" t="inlineStr">
        <is>
          <t>YoY %</t>
        </is>
      </c>
    </row>
    <row r="44">
      <c r="A44" t="n">
        <v>2023</v>
      </c>
      <c r="B44" s="9">
        <f>SUMIFS(Cleaned_Data!$E$5:$E$5560,Cleaned_Data!$M$5:$M$5560,A44)</f>
        <v/>
      </c>
      <c r="C44" s="9">
        <f>SUMIFS(Cleaned_Data!$K$5:$K$5560,Cleaned_Data!$M$5:$M$5560,A44)</f>
        <v/>
      </c>
      <c r="D44" s="10">
        <f>IFERROR(C44/B44,0)</f>
        <v/>
      </c>
      <c r="E44" s="10" t="inlineStr"/>
    </row>
    <row r="45">
      <c r="A45" t="n">
        <v>2024</v>
      </c>
      <c r="B45" s="9">
        <f>SUMIFS(Cleaned_Data!$E$5:$E$5560,Cleaned_Data!$M$5:$M$5560,A45)</f>
        <v/>
      </c>
      <c r="C45" s="9">
        <f>SUMIFS(Cleaned_Data!$K$5:$K$5560,Cleaned_Data!$M$5:$M$5560,A45)</f>
        <v/>
      </c>
      <c r="D45" s="10">
        <f>IFERROR(C45/B45,0)</f>
        <v/>
      </c>
      <c r="E45" s="10">
        <f>IFERROR(B45/B44-1,"")</f>
        <v/>
      </c>
    </row>
    <row r="46">
      <c r="A46" t="n">
        <v>2025</v>
      </c>
      <c r="B46" s="9">
        <f>SUMIFS(Cleaned_Data!$E$5:$E$5560,Cleaned_Data!$M$5:$M$5560,A46)</f>
        <v/>
      </c>
      <c r="C46" s="9">
        <f>SUMIFS(Cleaned_Data!$K$5:$K$5560,Cleaned_Data!$M$5:$M$5560,A46)</f>
        <v/>
      </c>
      <c r="D46" s="10">
        <f>IFERROR(C46/B46,0)</f>
        <v/>
      </c>
      <c r="E46" s="10">
        <f>IFERROR(B46/B45-1,"")</f>
        <v/>
      </c>
    </row>
  </sheetData>
  <conditionalFormatting sqref="E6:F40">
    <cfRule type="cellIs" priority="1" operator="lessThan" dxfId="3">
      <formula>0</formula>
    </cfRule>
    <cfRule type="cellIs" priority="2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8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17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3" customWidth="1" min="11" max="11"/>
    <col width="11" customWidth="1" min="12" max="12"/>
    <col width="11" customWidth="1" min="13" max="13"/>
    <col width="11" customWidth="1" min="14" max="14"/>
    <col width="24" customWidth="1" min="18" max="18"/>
    <col width="20" customWidth="1" min="19" max="19"/>
  </cols>
  <sheetData>
    <row r="1">
      <c r="A1" s="1" t="inlineStr">
        <is>
          <t>Customer Analysis: RFM segments, lookups and customer KPIs</t>
        </is>
      </c>
    </row>
    <row r="2">
      <c r="A2" s="2" t="inlineStr">
        <is>
          <t>Type a customer_id in the yellow cell. XLOOKUP and INDEX/MATCH return the details. Segment table uses COUNTIFS/SUMIFS/AVERAGEIFS.</t>
        </is>
      </c>
    </row>
    <row r="4">
      <c r="A4" s="11" t="inlineStr">
        <is>
          <t>customer_id</t>
        </is>
      </c>
      <c r="B4" s="11" t="inlineStr">
        <is>
          <t>full_name</t>
        </is>
      </c>
      <c r="C4" s="11" t="inlineStr">
        <is>
          <t>region_name</t>
        </is>
      </c>
      <c r="D4" s="11" t="inlineStr">
        <is>
          <t>city</t>
        </is>
      </c>
      <c r="E4" s="11" t="inlineStr">
        <is>
          <t>loyalty_member</t>
        </is>
      </c>
      <c r="F4" s="11" t="inlineStr">
        <is>
          <t>segment</t>
        </is>
      </c>
      <c r="G4" s="11" t="inlineStr">
        <is>
          <t>orders</t>
        </is>
      </c>
      <c r="H4" s="11" t="inlineStr">
        <is>
          <t>revenue</t>
        </is>
      </c>
      <c r="I4" s="11" t="inlineStr">
        <is>
          <t>profit</t>
        </is>
      </c>
      <c r="J4" s="11" t="inlineStr">
        <is>
          <t>first_order</t>
        </is>
      </c>
      <c r="K4" s="11" t="inlineStr">
        <is>
          <t>last_order</t>
        </is>
      </c>
      <c r="L4" s="11" t="inlineStr">
        <is>
          <t>r_score</t>
        </is>
      </c>
      <c r="M4" s="11" t="inlineStr">
        <is>
          <t>f_score</t>
        </is>
      </c>
      <c r="N4" s="11" t="inlineStr">
        <is>
          <t>m_score</t>
        </is>
      </c>
      <c r="O4" s="12" t="inlineStr">
        <is>
          <t>days_since_last_order</t>
        </is>
      </c>
      <c r="P4" s="12" t="inlineStr">
        <is>
          <t>repeat_flag</t>
        </is>
      </c>
      <c r="R4" s="11" t="inlineStr">
        <is>
          <t>Customer lookup</t>
        </is>
      </c>
      <c r="S4" s="11" t="inlineStr">
        <is>
          <t>Value</t>
        </is>
      </c>
    </row>
    <row r="5">
      <c r="A5" t="inlineStr">
        <is>
          <t>C00847</t>
        </is>
      </c>
      <c r="B5" t="inlineStr">
        <is>
          <t>Aarav Joshi</t>
        </is>
      </c>
      <c r="C5" t="inlineStr">
        <is>
          <t>East</t>
        </is>
      </c>
      <c r="D5" t="inlineStr">
        <is>
          <t>Kolkata</t>
        </is>
      </c>
      <c r="E5" t="inlineStr">
        <is>
          <t>Yes</t>
        </is>
      </c>
      <c r="F5" t="inlineStr">
        <is>
          <t>High Value</t>
        </is>
      </c>
      <c r="G5" t="n">
        <v>353</v>
      </c>
      <c r="H5" s="24" t="n">
        <v>2202343.18</v>
      </c>
      <c r="I5" s="24" t="n">
        <v>433728.53</v>
      </c>
      <c r="J5" s="25" t="n">
        <v>44931</v>
      </c>
      <c r="K5" s="25" t="n">
        <v>46018</v>
      </c>
      <c r="L5" t="n">
        <v>5</v>
      </c>
      <c r="M5" t="n">
        <v>5</v>
      </c>
      <c r="N5" t="n">
        <v>5</v>
      </c>
      <c r="O5">
        <f>DATE(2026,1,1)-K5</f>
        <v/>
      </c>
      <c r="P5">
        <f>IF(G5&gt;=2,"Repeat","One-time")</f>
        <v/>
      </c>
      <c r="R5" t="inlineStr">
        <is>
          <t>customer_id (input)</t>
        </is>
      </c>
      <c r="S5" s="15" t="inlineStr">
        <is>
          <t>C00847</t>
        </is>
      </c>
    </row>
    <row r="6">
      <c r="A6" t="inlineStr">
        <is>
          <t>C00579</t>
        </is>
      </c>
      <c r="B6" t="inlineStr">
        <is>
          <t>Shreya Chopra</t>
        </is>
      </c>
      <c r="C6" t="inlineStr">
        <is>
          <t>South</t>
        </is>
      </c>
      <c r="D6" t="inlineStr">
        <is>
          <t>Bengaluru</t>
        </is>
      </c>
      <c r="E6" t="inlineStr">
        <is>
          <t>Yes</t>
        </is>
      </c>
      <c r="F6" t="inlineStr">
        <is>
          <t>High Value</t>
        </is>
      </c>
      <c r="G6" t="n">
        <v>203</v>
      </c>
      <c r="H6" s="24" t="n">
        <v>1435246.68</v>
      </c>
      <c r="I6" s="24" t="n">
        <v>263292.74</v>
      </c>
      <c r="J6" s="25" t="n">
        <v>44929</v>
      </c>
      <c r="K6" s="25" t="n">
        <v>45929</v>
      </c>
      <c r="L6" t="n">
        <v>4</v>
      </c>
      <c r="M6" t="n">
        <v>5</v>
      </c>
      <c r="N6" t="n">
        <v>5</v>
      </c>
      <c r="O6">
        <f>DATE(2026,1,1)-K6</f>
        <v/>
      </c>
      <c r="P6">
        <f>IF(G6&gt;=2,"Repeat","One-time")</f>
        <v/>
      </c>
      <c r="R6" t="inlineStr">
        <is>
          <t>Name (XLOOKUP)</t>
        </is>
      </c>
      <c r="S6">
        <f>_xlfn.XLOOKUP(S5,Customer_Analysis!$A$5:$A$8806,Customer_Analysis!$B$5:$B$8806,"Not found")</f>
        <v/>
      </c>
    </row>
    <row r="7">
      <c r="A7" t="inlineStr">
        <is>
          <t>C01429</t>
        </is>
      </c>
      <c r="B7" t="inlineStr">
        <is>
          <t>Zoya Mehta</t>
        </is>
      </c>
      <c r="C7" t="inlineStr">
        <is>
          <t>South</t>
        </is>
      </c>
      <c r="D7" t="inlineStr">
        <is>
          <t>Coimbatore</t>
        </is>
      </c>
      <c r="E7" t="inlineStr">
        <is>
          <t>Yes</t>
        </is>
      </c>
      <c r="F7" t="inlineStr">
        <is>
          <t>At Risk</t>
        </is>
      </c>
      <c r="G7" t="n">
        <v>129</v>
      </c>
      <c r="H7" s="24" t="n">
        <v>1139648.7</v>
      </c>
      <c r="I7" s="24" t="n">
        <v>197943.15</v>
      </c>
      <c r="J7" s="25" t="n">
        <v>44995</v>
      </c>
      <c r="K7" s="25" t="n">
        <v>45713</v>
      </c>
      <c r="L7" t="n">
        <v>2</v>
      </c>
      <c r="M7" t="n">
        <v>5</v>
      </c>
      <c r="N7" t="n">
        <v>5</v>
      </c>
      <c r="O7">
        <f>DATE(2026,1,1)-K7</f>
        <v/>
      </c>
      <c r="P7">
        <f>IF(G7&gt;=2,"Repeat","One-time")</f>
        <v/>
      </c>
      <c r="R7" t="inlineStr">
        <is>
          <t>Segment (XLOOKUP)</t>
        </is>
      </c>
      <c r="S7">
        <f>_xlfn.XLOOKUP(S5,Customer_Analysis!$A$5:$A$8806,Customer_Analysis!$F$5:$F$8806,"Not found")</f>
        <v/>
      </c>
    </row>
    <row r="8">
      <c r="A8" t="inlineStr">
        <is>
          <t>C04910</t>
        </is>
      </c>
      <c r="B8" t="inlineStr">
        <is>
          <t>Nikhil Verma</t>
        </is>
      </c>
      <c r="C8" t="inlineStr">
        <is>
          <t>South</t>
        </is>
      </c>
      <c r="D8" t="inlineStr">
        <is>
          <t>Hyderabad</t>
        </is>
      </c>
      <c r="E8" t="inlineStr">
        <is>
          <t>Yes</t>
        </is>
      </c>
      <c r="F8" t="inlineStr">
        <is>
          <t>High Value</t>
        </is>
      </c>
      <c r="G8" t="n">
        <v>137</v>
      </c>
      <c r="H8" s="24" t="n">
        <v>1079882.55</v>
      </c>
      <c r="I8" s="24" t="n">
        <v>207726.62</v>
      </c>
      <c r="J8" s="25" t="n">
        <v>45401</v>
      </c>
      <c r="K8" s="25" t="n">
        <v>45789</v>
      </c>
      <c r="L8" t="n">
        <v>3</v>
      </c>
      <c r="M8" t="n">
        <v>5</v>
      </c>
      <c r="N8" t="n">
        <v>5</v>
      </c>
      <c r="O8">
        <f>DATE(2026,1,1)-K8</f>
        <v/>
      </c>
      <c r="P8">
        <f>IF(G8&gt;=2,"Repeat","One-time")</f>
        <v/>
      </c>
      <c r="R8" t="inlineStr">
        <is>
          <t>Name (INDEX/MATCH)</t>
        </is>
      </c>
      <c r="S8">
        <f>IFERROR(INDEX(Customer_Analysis!$B$5:$B$8806,MATCH(S5,Customer_Analysis!$A$5:$A$8806,0)),"Not found")</f>
        <v/>
      </c>
    </row>
    <row r="9">
      <c r="A9" t="inlineStr">
        <is>
          <t>C00994</t>
        </is>
      </c>
      <c r="B9" t="inlineStr">
        <is>
          <t>Divya Sinha</t>
        </is>
      </c>
      <c r="C9" t="inlineStr">
        <is>
          <t>East</t>
        </is>
      </c>
      <c r="D9" t="inlineStr">
        <is>
          <t>Kolkata</t>
        </is>
      </c>
      <c r="E9" t="inlineStr">
        <is>
          <t>No</t>
        </is>
      </c>
      <c r="F9" t="inlineStr">
        <is>
          <t>High Value</t>
        </is>
      </c>
      <c r="G9" t="n">
        <v>120</v>
      </c>
      <c r="H9" s="24" t="n">
        <v>951018.85</v>
      </c>
      <c r="I9" s="24" t="n">
        <v>177148.73</v>
      </c>
      <c r="J9" s="25" t="n">
        <v>44934</v>
      </c>
      <c r="K9" s="25" t="n">
        <v>46021</v>
      </c>
      <c r="L9" t="n">
        <v>5</v>
      </c>
      <c r="M9" t="n">
        <v>5</v>
      </c>
      <c r="N9" t="n">
        <v>5</v>
      </c>
      <c r="O9">
        <f>DATE(2026,1,1)-K9</f>
        <v/>
      </c>
      <c r="P9">
        <f>IF(G9&gt;=2,"Repeat","One-time")</f>
        <v/>
      </c>
      <c r="R9" t="inlineStr">
        <is>
          <t>Revenue (INDEX/MATCH)</t>
        </is>
      </c>
      <c r="S9" s="24">
        <f>IFERROR(INDEX(Customer_Analysis!$H$5:$H$8806,MATCH(S5,Customer_Analysis!$A$5:$A$8806,0)),0)</f>
        <v/>
      </c>
    </row>
    <row r="10">
      <c r="A10" t="inlineStr">
        <is>
          <t>C00665</t>
        </is>
      </c>
      <c r="B10" t="inlineStr">
        <is>
          <t>Manish Bose</t>
        </is>
      </c>
      <c r="C10" t="inlineStr">
        <is>
          <t>East</t>
        </is>
      </c>
      <c r="D10" t="inlineStr">
        <is>
          <t>Kolkata</t>
        </is>
      </c>
      <c r="E10" t="inlineStr">
        <is>
          <t>No</t>
        </is>
      </c>
      <c r="F10" t="inlineStr">
        <is>
          <t>High Value</t>
        </is>
      </c>
      <c r="G10" t="n">
        <v>108</v>
      </c>
      <c r="H10" s="24" t="n">
        <v>862494.53</v>
      </c>
      <c r="I10" s="24" t="n">
        <v>121175.11</v>
      </c>
      <c r="J10" s="25" t="n">
        <v>44932</v>
      </c>
      <c r="K10" s="25" t="n">
        <v>46011</v>
      </c>
      <c r="L10" t="n">
        <v>5</v>
      </c>
      <c r="M10" t="n">
        <v>5</v>
      </c>
      <c r="N10" t="n">
        <v>5</v>
      </c>
      <c r="O10">
        <f>DATE(2026,1,1)-K10</f>
        <v/>
      </c>
      <c r="P10">
        <f>IF(G10&gt;=2,"Repeat","One-time")</f>
        <v/>
      </c>
      <c r="R10" t="inlineStr">
        <is>
          <t>Orders (INDEX/MATCH)</t>
        </is>
      </c>
      <c r="S10">
        <f>IFERROR(INDEX(Customer_Analysis!$G$5:$G$8806,MATCH(S5,Customer_Analysis!$A$5:$A$8806,0)),0)</f>
        <v/>
      </c>
    </row>
    <row r="11">
      <c r="A11" t="inlineStr">
        <is>
          <t>C01337</t>
        </is>
      </c>
      <c r="B11" t="inlineStr">
        <is>
          <t>Imran Joshi</t>
        </is>
      </c>
      <c r="C11" t="inlineStr">
        <is>
          <t>South</t>
        </is>
      </c>
      <c r="D11" t="inlineStr">
        <is>
          <t>Bengaluru</t>
        </is>
      </c>
      <c r="E11" t="inlineStr">
        <is>
          <t>Yes</t>
        </is>
      </c>
      <c r="F11" t="inlineStr">
        <is>
          <t>At Risk</t>
        </is>
      </c>
      <c r="G11" t="n">
        <v>121</v>
      </c>
      <c r="H11" s="24" t="n">
        <v>798091.91</v>
      </c>
      <c r="I11" s="24" t="n">
        <v>149003.45</v>
      </c>
      <c r="J11" s="25" t="n">
        <v>44986</v>
      </c>
      <c r="K11" s="25" t="n">
        <v>45634</v>
      </c>
      <c r="L11" t="n">
        <v>2</v>
      </c>
      <c r="M11" t="n">
        <v>5</v>
      </c>
      <c r="N11" t="n">
        <v>5</v>
      </c>
      <c r="O11">
        <f>DATE(2026,1,1)-K11</f>
        <v/>
      </c>
      <c r="P11">
        <f>IF(G11&gt;=2,"Repeat","One-time")</f>
        <v/>
      </c>
      <c r="R11" t="inlineStr">
        <is>
          <t>Revenue rank</t>
        </is>
      </c>
      <c r="S11">
        <f>IFERROR(_xlfn.RANK.EQ(S9,Customer_Analysis!$H$5:$H$8806,0),"-")</f>
        <v/>
      </c>
    </row>
    <row r="12">
      <c r="A12" t="inlineStr">
        <is>
          <t>C06172</t>
        </is>
      </c>
      <c r="B12" t="inlineStr">
        <is>
          <t>Ayesha Patel</t>
        </is>
      </c>
      <c r="C12" t="inlineStr">
        <is>
          <t>East</t>
        </is>
      </c>
      <c r="D12" t="inlineStr">
        <is>
          <t>Patna</t>
        </is>
      </c>
      <c r="E12" t="inlineStr">
        <is>
          <t>No</t>
        </is>
      </c>
      <c r="F12" t="inlineStr">
        <is>
          <t>High Value</t>
        </is>
      </c>
      <c r="G12" t="n">
        <v>106</v>
      </c>
      <c r="H12" s="24" t="n">
        <v>768870.21</v>
      </c>
      <c r="I12" s="24" t="n">
        <v>95146.22</v>
      </c>
      <c r="J12" s="25" t="n">
        <v>45518</v>
      </c>
      <c r="K12" s="25" t="n">
        <v>46022</v>
      </c>
      <c r="L12" t="n">
        <v>5</v>
      </c>
      <c r="M12" t="n">
        <v>5</v>
      </c>
      <c r="N12" t="n">
        <v>5</v>
      </c>
      <c r="O12">
        <f>DATE(2026,1,1)-K12</f>
        <v/>
      </c>
      <c r="P12">
        <f>IF(G12&gt;=2,"Repeat","One-time")</f>
        <v/>
      </c>
    </row>
    <row r="13">
      <c r="A13" t="inlineStr">
        <is>
          <t>C00870</t>
        </is>
      </c>
      <c r="B13" t="inlineStr">
        <is>
          <t>Zoya Ghosh</t>
        </is>
      </c>
      <c r="C13" t="inlineStr">
        <is>
          <t>East</t>
        </is>
      </c>
      <c r="D13" t="inlineStr">
        <is>
          <t>Jamshedpur</t>
        </is>
      </c>
      <c r="E13" t="inlineStr">
        <is>
          <t>No</t>
        </is>
      </c>
      <c r="F13" t="inlineStr">
        <is>
          <t>High Value</t>
        </is>
      </c>
      <c r="G13" t="n">
        <v>97</v>
      </c>
      <c r="H13" s="24" t="n">
        <v>745178.64</v>
      </c>
      <c r="I13" s="24" t="n">
        <v>147052.36</v>
      </c>
      <c r="J13" s="25" t="n">
        <v>44929</v>
      </c>
      <c r="K13" s="25" t="n">
        <v>45875</v>
      </c>
      <c r="L13" t="n">
        <v>3</v>
      </c>
      <c r="M13" t="n">
        <v>5</v>
      </c>
      <c r="N13" t="n">
        <v>5</v>
      </c>
      <c r="O13">
        <f>DATE(2026,1,1)-K13</f>
        <v/>
      </c>
      <c r="P13">
        <f>IF(G13&gt;=2,"Repeat","One-time")</f>
        <v/>
      </c>
    </row>
    <row r="14">
      <c r="A14" t="inlineStr">
        <is>
          <t>C03747</t>
        </is>
      </c>
      <c r="B14" t="inlineStr">
        <is>
          <t>Amit Yadav</t>
        </is>
      </c>
      <c r="C14" t="inlineStr">
        <is>
          <t>South</t>
        </is>
      </c>
      <c r="D14" t="inlineStr">
        <is>
          <t>Kochi</t>
        </is>
      </c>
      <c r="E14" t="inlineStr">
        <is>
          <t>Yes</t>
        </is>
      </c>
      <c r="F14" t="inlineStr">
        <is>
          <t>High Value</t>
        </is>
      </c>
      <c r="G14" t="n">
        <v>90</v>
      </c>
      <c r="H14" s="24" t="n">
        <v>722850.99</v>
      </c>
      <c r="I14" s="24" t="n">
        <v>127484.6</v>
      </c>
      <c r="J14" s="25" t="n">
        <v>45278</v>
      </c>
      <c r="K14" s="25" t="n">
        <v>46016</v>
      </c>
      <c r="L14" t="n">
        <v>5</v>
      </c>
      <c r="M14" t="n">
        <v>5</v>
      </c>
      <c r="N14" t="n">
        <v>5</v>
      </c>
      <c r="O14">
        <f>DATE(2026,1,1)-K14</f>
        <v/>
      </c>
      <c r="P14">
        <f>IF(G14&gt;=2,"Repeat","One-time")</f>
        <v/>
      </c>
      <c r="R14" s="12" t="inlineStr">
        <is>
          <t>Segment</t>
        </is>
      </c>
      <c r="S14" s="12" t="inlineStr">
        <is>
          <t>Customers</t>
        </is>
      </c>
      <c r="T14" s="12" t="inlineStr">
        <is>
          <t>Revenue</t>
        </is>
      </c>
      <c r="U14" s="12" t="inlineStr">
        <is>
          <t>Avg orders</t>
        </is>
      </c>
      <c r="V14" s="12" t="inlineStr">
        <is>
          <t>Revenue share</t>
        </is>
      </c>
      <c r="W14" s="12" t="inlineStr">
        <is>
          <t>Avg revenue/customer</t>
        </is>
      </c>
    </row>
    <row r="15">
      <c r="A15" t="inlineStr">
        <is>
          <t>C06591</t>
        </is>
      </c>
      <c r="B15" t="inlineStr">
        <is>
          <t>Ritu Thakur</t>
        </is>
      </c>
      <c r="C15" t="inlineStr">
        <is>
          <t>West</t>
        </is>
      </c>
      <c r="D15" t="inlineStr">
        <is>
          <t>Ahmedabad</t>
        </is>
      </c>
      <c r="E15" t="inlineStr">
        <is>
          <t>Yes</t>
        </is>
      </c>
      <c r="F15" t="inlineStr">
        <is>
          <t>High Value</t>
        </is>
      </c>
      <c r="G15" t="n">
        <v>104</v>
      </c>
      <c r="H15" s="24" t="n">
        <v>710784.72</v>
      </c>
      <c r="I15" s="24" t="n">
        <v>125366.5</v>
      </c>
      <c r="J15" s="25" t="n">
        <v>45556</v>
      </c>
      <c r="K15" s="25" t="n">
        <v>46016</v>
      </c>
      <c r="L15" t="n">
        <v>5</v>
      </c>
      <c r="M15" t="n">
        <v>5</v>
      </c>
      <c r="N15" t="n">
        <v>5</v>
      </c>
      <c r="O15">
        <f>DATE(2026,1,1)-K15</f>
        <v/>
      </c>
      <c r="P15">
        <f>IF(G15&gt;=2,"Repeat","One-time")</f>
        <v/>
      </c>
      <c r="R15" t="inlineStr">
        <is>
          <t>High Value</t>
        </is>
      </c>
      <c r="S15">
        <f>COUNTIFS(Customer_Analysis!$F$5:$F$8806,R15)</f>
        <v/>
      </c>
      <c r="T15" s="9">
        <f>SUMIFS(Customer_Analysis!$H$5:$H$8806,Customer_Analysis!$F$5:$F$8806,R15)</f>
        <v/>
      </c>
      <c r="U15" s="14">
        <f>IFERROR(AVERAGEIFS(Customer_Analysis!$G$5:$G$8806,Customer_Analysis!$F$5:$F$8806,R15),0)</f>
        <v/>
      </c>
      <c r="V15" s="10">
        <f>IFERROR(T15/SUM($T$15:$T$20),0)</f>
        <v/>
      </c>
      <c r="W15" s="24">
        <f>IFERROR(T15/S15,0)</f>
        <v/>
      </c>
    </row>
    <row r="16">
      <c r="A16" t="inlineStr">
        <is>
          <t>C01663</t>
        </is>
      </c>
      <c r="B16" t="inlineStr">
        <is>
          <t>Tanvi Thakur</t>
        </is>
      </c>
      <c r="C16" t="inlineStr">
        <is>
          <t>West</t>
        </is>
      </c>
      <c r="D16" t="inlineStr">
        <is>
          <t>Mumbai</t>
        </is>
      </c>
      <c r="E16" t="inlineStr">
        <is>
          <t>Yes</t>
        </is>
      </c>
      <c r="F16" t="inlineStr">
        <is>
          <t>High Value</t>
        </is>
      </c>
      <c r="G16" t="n">
        <v>98</v>
      </c>
      <c r="H16" s="24" t="n">
        <v>686653.8</v>
      </c>
      <c r="I16" s="24" t="n">
        <v>126511</v>
      </c>
      <c r="J16" s="25" t="n">
        <v>45029</v>
      </c>
      <c r="K16" s="25" t="n">
        <v>46014</v>
      </c>
      <c r="L16" t="n">
        <v>5</v>
      </c>
      <c r="M16" t="n">
        <v>5</v>
      </c>
      <c r="N16" t="n">
        <v>5</v>
      </c>
      <c r="O16">
        <f>DATE(2026,1,1)-K16</f>
        <v/>
      </c>
      <c r="P16">
        <f>IF(G16&gt;=2,"Repeat","One-time")</f>
        <v/>
      </c>
      <c r="R16" t="inlineStr">
        <is>
          <t>Loyal</t>
        </is>
      </c>
      <c r="S16">
        <f>COUNTIFS(Customer_Analysis!$F$5:$F$8806,R16)</f>
        <v/>
      </c>
      <c r="T16" s="9">
        <f>SUMIFS(Customer_Analysis!$H$5:$H$8806,Customer_Analysis!$F$5:$F$8806,R16)</f>
        <v/>
      </c>
      <c r="U16" s="14">
        <f>IFERROR(AVERAGEIFS(Customer_Analysis!$G$5:$G$8806,Customer_Analysis!$F$5:$F$8806,R16),0)</f>
        <v/>
      </c>
      <c r="V16" s="10">
        <f>IFERROR(T16/SUM($T$15:$T$20),0)</f>
        <v/>
      </c>
      <c r="W16" s="24">
        <f>IFERROR(T16/S16,0)</f>
        <v/>
      </c>
    </row>
    <row r="17">
      <c r="A17" t="inlineStr">
        <is>
          <t>C04772</t>
        </is>
      </c>
      <c r="B17" t="inlineStr">
        <is>
          <t>Sanjay Thakur</t>
        </is>
      </c>
      <c r="C17" t="inlineStr">
        <is>
          <t>West</t>
        </is>
      </c>
      <c r="D17" t="inlineStr">
        <is>
          <t>Mumbai</t>
        </is>
      </c>
      <c r="E17" t="inlineStr">
        <is>
          <t>Yes</t>
        </is>
      </c>
      <c r="F17" t="inlineStr">
        <is>
          <t>High Value</t>
        </is>
      </c>
      <c r="G17" t="n">
        <v>84</v>
      </c>
      <c r="H17" s="24" t="n">
        <v>674057.13</v>
      </c>
      <c r="I17" s="24" t="n">
        <v>99976.2</v>
      </c>
      <c r="J17" s="25" t="n">
        <v>45395</v>
      </c>
      <c r="K17" s="25" t="n">
        <v>46017</v>
      </c>
      <c r="L17" t="n">
        <v>5</v>
      </c>
      <c r="M17" t="n">
        <v>5</v>
      </c>
      <c r="N17" t="n">
        <v>5</v>
      </c>
      <c r="O17">
        <f>DATE(2026,1,1)-K17</f>
        <v/>
      </c>
      <c r="P17">
        <f>IF(G17&gt;=2,"Repeat","One-time")</f>
        <v/>
      </c>
      <c r="R17" t="inlineStr">
        <is>
          <t>New</t>
        </is>
      </c>
      <c r="S17">
        <f>COUNTIFS(Customer_Analysis!$F$5:$F$8806,R17)</f>
        <v/>
      </c>
      <c r="T17" s="9">
        <f>SUMIFS(Customer_Analysis!$H$5:$H$8806,Customer_Analysis!$F$5:$F$8806,R17)</f>
        <v/>
      </c>
      <c r="U17" s="14">
        <f>IFERROR(AVERAGEIFS(Customer_Analysis!$G$5:$G$8806,Customer_Analysis!$F$5:$F$8806,R17),0)</f>
        <v/>
      </c>
      <c r="V17" s="10">
        <f>IFERROR(T17/SUM($T$15:$T$20),0)</f>
        <v/>
      </c>
      <c r="W17" s="24">
        <f>IFERROR(T17/S17,0)</f>
        <v/>
      </c>
    </row>
    <row r="18">
      <c r="A18" t="inlineStr">
        <is>
          <t>C01880</t>
        </is>
      </c>
      <c r="B18" t="inlineStr">
        <is>
          <t>Neha Mukherjee</t>
        </is>
      </c>
      <c r="C18" t="inlineStr">
        <is>
          <t>North</t>
        </is>
      </c>
      <c r="D18" t="inlineStr">
        <is>
          <t>Lucknow</t>
        </is>
      </c>
      <c r="E18" t="inlineStr">
        <is>
          <t>Yes</t>
        </is>
      </c>
      <c r="F18" t="inlineStr">
        <is>
          <t>At Risk</t>
        </is>
      </c>
      <c r="G18" t="n">
        <v>94</v>
      </c>
      <c r="H18" s="24" t="n">
        <v>635935.3100000001</v>
      </c>
      <c r="I18" s="24" t="n">
        <v>110496.9</v>
      </c>
      <c r="J18" s="25" t="n">
        <v>45056</v>
      </c>
      <c r="K18" s="25" t="n">
        <v>45320</v>
      </c>
      <c r="L18" t="n">
        <v>1</v>
      </c>
      <c r="M18" t="n">
        <v>5</v>
      </c>
      <c r="N18" t="n">
        <v>5</v>
      </c>
      <c r="O18">
        <f>DATE(2026,1,1)-K18</f>
        <v/>
      </c>
      <c r="P18">
        <f>IF(G18&gt;=2,"Repeat","One-time")</f>
        <v/>
      </c>
      <c r="R18" t="inlineStr">
        <is>
          <t>Occasional</t>
        </is>
      </c>
      <c r="S18">
        <f>COUNTIFS(Customer_Analysis!$F$5:$F$8806,R18)</f>
        <v/>
      </c>
      <c r="T18" s="9">
        <f>SUMIFS(Customer_Analysis!$H$5:$H$8806,Customer_Analysis!$F$5:$F$8806,R18)</f>
        <v/>
      </c>
      <c r="U18" s="14">
        <f>IFERROR(AVERAGEIFS(Customer_Analysis!$G$5:$G$8806,Customer_Analysis!$F$5:$F$8806,R18),0)</f>
        <v/>
      </c>
      <c r="V18" s="10">
        <f>IFERROR(T18/SUM($T$15:$T$20),0)</f>
        <v/>
      </c>
      <c r="W18" s="24">
        <f>IFERROR(T18/S18,0)</f>
        <v/>
      </c>
    </row>
    <row r="19">
      <c r="A19" t="inlineStr">
        <is>
          <t>C01969</t>
        </is>
      </c>
      <c r="B19" t="inlineStr">
        <is>
          <t>Arjun Sinha</t>
        </is>
      </c>
      <c r="C19" t="inlineStr">
        <is>
          <t>South</t>
        </is>
      </c>
      <c r="D19" t="inlineStr">
        <is>
          <t>Hyderabad</t>
        </is>
      </c>
      <c r="E19" t="inlineStr">
        <is>
          <t>Yes</t>
        </is>
      </c>
      <c r="F19" t="inlineStr">
        <is>
          <t>High Value</t>
        </is>
      </c>
      <c r="G19" t="n">
        <v>58</v>
      </c>
      <c r="H19" s="24" t="n">
        <v>631870.51</v>
      </c>
      <c r="I19" s="24" t="n">
        <v>114405.77</v>
      </c>
      <c r="J19" s="25" t="n">
        <v>45092</v>
      </c>
      <c r="K19" s="25" t="n">
        <v>46008</v>
      </c>
      <c r="L19" t="n">
        <v>5</v>
      </c>
      <c r="M19" t="n">
        <v>5</v>
      </c>
      <c r="N19" t="n">
        <v>5</v>
      </c>
      <c r="O19">
        <f>DATE(2026,1,1)-K19</f>
        <v/>
      </c>
      <c r="P19">
        <f>IF(G19&gt;=2,"Repeat","One-time")</f>
        <v/>
      </c>
      <c r="R19" t="inlineStr">
        <is>
          <t>At Risk</t>
        </is>
      </c>
      <c r="S19">
        <f>COUNTIFS(Customer_Analysis!$F$5:$F$8806,R19)</f>
        <v/>
      </c>
      <c r="T19" s="9">
        <f>SUMIFS(Customer_Analysis!$H$5:$H$8806,Customer_Analysis!$F$5:$F$8806,R19)</f>
        <v/>
      </c>
      <c r="U19" s="14">
        <f>IFERROR(AVERAGEIFS(Customer_Analysis!$G$5:$G$8806,Customer_Analysis!$F$5:$F$8806,R19),0)</f>
        <v/>
      </c>
      <c r="V19" s="10">
        <f>IFERROR(T19/SUM($T$15:$T$20),0)</f>
        <v/>
      </c>
      <c r="W19" s="24">
        <f>IFERROR(T19/S19,0)</f>
        <v/>
      </c>
    </row>
    <row r="20">
      <c r="A20" t="inlineStr">
        <is>
          <t>C00375</t>
        </is>
      </c>
      <c r="B20" t="inlineStr">
        <is>
          <t>Priya Sinha</t>
        </is>
      </c>
      <c r="C20" t="inlineStr">
        <is>
          <t>South</t>
        </is>
      </c>
      <c r="D20" t="inlineStr">
        <is>
          <t>Kochi</t>
        </is>
      </c>
      <c r="E20" t="inlineStr">
        <is>
          <t>No</t>
        </is>
      </c>
      <c r="F20" t="inlineStr">
        <is>
          <t>High Value</t>
        </is>
      </c>
      <c r="G20" t="n">
        <v>88</v>
      </c>
      <c r="H20" s="24" t="n">
        <v>631767.45</v>
      </c>
      <c r="I20" s="24" t="n">
        <v>135696.87</v>
      </c>
      <c r="J20" s="25" t="n">
        <v>44927</v>
      </c>
      <c r="K20" s="25" t="n">
        <v>45834</v>
      </c>
      <c r="L20" t="n">
        <v>3</v>
      </c>
      <c r="M20" t="n">
        <v>5</v>
      </c>
      <c r="N20" t="n">
        <v>5</v>
      </c>
      <c r="O20">
        <f>DATE(2026,1,1)-K20</f>
        <v/>
      </c>
      <c r="P20">
        <f>IF(G20&gt;=2,"Repeat","One-time")</f>
        <v/>
      </c>
      <c r="R20" t="inlineStr">
        <is>
          <t>Hibernating</t>
        </is>
      </c>
      <c r="S20">
        <f>COUNTIFS(Customer_Analysis!$F$5:$F$8806,R20)</f>
        <v/>
      </c>
      <c r="T20" s="9">
        <f>SUMIFS(Customer_Analysis!$H$5:$H$8806,Customer_Analysis!$F$5:$F$8806,R20)</f>
        <v/>
      </c>
      <c r="U20" s="14">
        <f>IFERROR(AVERAGEIFS(Customer_Analysis!$G$5:$G$8806,Customer_Analysis!$F$5:$F$8806,R20),0)</f>
        <v/>
      </c>
      <c r="V20" s="10">
        <f>IFERROR(T20/SUM($T$15:$T$20),0)</f>
        <v/>
      </c>
      <c r="W20" s="24">
        <f>IFERROR(T20/S20,0)</f>
        <v/>
      </c>
    </row>
    <row r="21">
      <c r="A21" t="inlineStr">
        <is>
          <t>C02140</t>
        </is>
      </c>
      <c r="B21" t="inlineStr">
        <is>
          <t>Manish Gupta</t>
        </is>
      </c>
      <c r="C21" t="inlineStr">
        <is>
          <t>South</t>
        </is>
      </c>
      <c r="D21" t="inlineStr">
        <is>
          <t>Bengaluru</t>
        </is>
      </c>
      <c r="E21" t="inlineStr">
        <is>
          <t>Yes</t>
        </is>
      </c>
      <c r="F21" t="inlineStr">
        <is>
          <t>High Value</t>
        </is>
      </c>
      <c r="G21" t="n">
        <v>83</v>
      </c>
      <c r="H21" s="24" t="n">
        <v>631491.74</v>
      </c>
      <c r="I21" s="24" t="n">
        <v>107831.29</v>
      </c>
      <c r="J21" s="25" t="n">
        <v>45095</v>
      </c>
      <c r="K21" s="25" t="n">
        <v>46019</v>
      </c>
      <c r="L21" t="n">
        <v>5</v>
      </c>
      <c r="M21" t="n">
        <v>5</v>
      </c>
      <c r="N21" t="n">
        <v>5</v>
      </c>
      <c r="O21">
        <f>DATE(2026,1,1)-K21</f>
        <v/>
      </c>
      <c r="P21">
        <f>IF(G21&gt;=2,"Repeat","One-time")</f>
        <v/>
      </c>
    </row>
    <row r="22">
      <c r="A22" t="inlineStr">
        <is>
          <t>C02684</t>
        </is>
      </c>
      <c r="B22" t="inlineStr">
        <is>
          <t>Sanjay Das</t>
        </is>
      </c>
      <c r="C22" t="inlineStr">
        <is>
          <t>South</t>
        </is>
      </c>
      <c r="D22" t="inlineStr">
        <is>
          <t>Chennai</t>
        </is>
      </c>
      <c r="E22" t="inlineStr">
        <is>
          <t>Yes</t>
        </is>
      </c>
      <c r="F22" t="inlineStr">
        <is>
          <t>High Value</t>
        </is>
      </c>
      <c r="G22" t="n">
        <v>61</v>
      </c>
      <c r="H22" s="24" t="n">
        <v>615364.14</v>
      </c>
      <c r="I22" s="24" t="n">
        <v>100855.92</v>
      </c>
      <c r="J22" s="25" t="n">
        <v>45167</v>
      </c>
      <c r="K22" s="25" t="n">
        <v>45986</v>
      </c>
      <c r="L22" t="n">
        <v>4</v>
      </c>
      <c r="M22" t="n">
        <v>5</v>
      </c>
      <c r="N22" t="n">
        <v>5</v>
      </c>
      <c r="O22">
        <f>DATE(2026,1,1)-K22</f>
        <v/>
      </c>
      <c r="P22">
        <f>IF(G22&gt;=2,"Repeat","One-time")</f>
        <v/>
      </c>
    </row>
    <row r="23">
      <c r="A23" t="inlineStr">
        <is>
          <t>C05078</t>
        </is>
      </c>
      <c r="B23" t="inlineStr">
        <is>
          <t>Varun Nair</t>
        </is>
      </c>
      <c r="C23" t="inlineStr">
        <is>
          <t>North</t>
        </is>
      </c>
      <c r="D23" t="inlineStr">
        <is>
          <t>Gurugram</t>
        </is>
      </c>
      <c r="E23" t="inlineStr">
        <is>
          <t>Yes</t>
        </is>
      </c>
      <c r="F23" t="inlineStr">
        <is>
          <t>High Value</t>
        </is>
      </c>
      <c r="G23" t="n">
        <v>65</v>
      </c>
      <c r="H23" s="24" t="n">
        <v>603236.37</v>
      </c>
      <c r="I23" s="24" t="n">
        <v>100776.62</v>
      </c>
      <c r="J23" s="25" t="n">
        <v>45422</v>
      </c>
      <c r="K23" s="25" t="n">
        <v>45999</v>
      </c>
      <c r="L23" t="n">
        <v>5</v>
      </c>
      <c r="M23" t="n">
        <v>5</v>
      </c>
      <c r="N23" t="n">
        <v>5</v>
      </c>
      <c r="O23">
        <f>DATE(2026,1,1)-K23</f>
        <v/>
      </c>
      <c r="P23">
        <f>IF(G23&gt;=2,"Repeat","One-time")</f>
        <v/>
      </c>
      <c r="R23" t="inlineStr">
        <is>
          <t>Repeat customer %</t>
        </is>
      </c>
      <c r="S23" s="10">
        <f>COUNTIFS(Customer_Analysis!$P$5:$P$8806,"Repeat")/COUNTA(Customer_Analysis!$A$5:$A$8806)</f>
        <v/>
      </c>
    </row>
    <row r="24">
      <c r="A24" t="inlineStr">
        <is>
          <t>C02255</t>
        </is>
      </c>
      <c r="B24" t="inlineStr">
        <is>
          <t>Manish Bose</t>
        </is>
      </c>
      <c r="C24" t="inlineStr">
        <is>
          <t>South</t>
        </is>
      </c>
      <c r="D24" t="inlineStr">
        <is>
          <t>Chennai</t>
        </is>
      </c>
      <c r="E24" t="inlineStr">
        <is>
          <t>No</t>
        </is>
      </c>
      <c r="F24" t="inlineStr">
        <is>
          <t>At Risk</t>
        </is>
      </c>
      <c r="G24" t="n">
        <v>70</v>
      </c>
      <c r="H24" s="24" t="n">
        <v>596389.99</v>
      </c>
      <c r="I24" s="24" t="n">
        <v>113492.9</v>
      </c>
      <c r="J24" s="25" t="n">
        <v>45104</v>
      </c>
      <c r="K24" s="25" t="n">
        <v>45641</v>
      </c>
      <c r="L24" t="n">
        <v>2</v>
      </c>
      <c r="M24" t="n">
        <v>5</v>
      </c>
      <c r="N24" t="n">
        <v>5</v>
      </c>
      <c r="O24">
        <f>DATE(2026,1,1)-K24</f>
        <v/>
      </c>
      <c r="P24">
        <f>IF(G24&gt;=2,"Repeat","One-time")</f>
        <v/>
      </c>
      <c r="R24" t="inlineStr">
        <is>
          <t>Loyalty filter (select)</t>
        </is>
      </c>
      <c r="S24" s="15" t="inlineStr">
        <is>
          <t>Yes</t>
        </is>
      </c>
    </row>
    <row r="25">
      <c r="A25" t="inlineStr">
        <is>
          <t>C00610</t>
        </is>
      </c>
      <c r="B25" t="inlineStr">
        <is>
          <t>Pooja Pillai</t>
        </is>
      </c>
      <c r="C25" t="inlineStr">
        <is>
          <t>South</t>
        </is>
      </c>
      <c r="D25" t="inlineStr">
        <is>
          <t>Chennai</t>
        </is>
      </c>
      <c r="E25" t="inlineStr">
        <is>
          <t>No</t>
        </is>
      </c>
      <c r="F25" t="inlineStr">
        <is>
          <t>At Risk</t>
        </is>
      </c>
      <c r="G25" t="n">
        <v>79</v>
      </c>
      <c r="H25" s="24" t="n">
        <v>593859.1800000001</v>
      </c>
      <c r="I25" s="24" t="n">
        <v>134081.27</v>
      </c>
      <c r="J25" s="25" t="n">
        <v>44930</v>
      </c>
      <c r="K25" s="25" t="n">
        <v>45586</v>
      </c>
      <c r="L25" t="n">
        <v>2</v>
      </c>
      <c r="M25" t="n">
        <v>5</v>
      </c>
      <c r="N25" t="n">
        <v>5</v>
      </c>
      <c r="O25">
        <f>DATE(2026,1,1)-K25</f>
        <v/>
      </c>
      <c r="P25">
        <f>IF(G25&gt;=2,"Repeat","One-time")</f>
        <v/>
      </c>
      <c r="R25" t="inlineStr">
        <is>
          <t>Avg orders for selection</t>
        </is>
      </c>
      <c r="S25" s="14">
        <f>AVERAGEIFS(Customer_Analysis!$G$5:$G$8806,Customer_Analysis!$E$5:$E$8806,S24)</f>
        <v/>
      </c>
    </row>
    <row r="26">
      <c r="A26" t="inlineStr">
        <is>
          <t>C00668</t>
        </is>
      </c>
      <c r="B26" t="inlineStr">
        <is>
          <t>Priya Gupta</t>
        </is>
      </c>
      <c r="C26" t="inlineStr">
        <is>
          <t>East</t>
        </is>
      </c>
      <c r="D26" t="inlineStr">
        <is>
          <t>Kolkata</t>
        </is>
      </c>
      <c r="E26" t="inlineStr">
        <is>
          <t>Yes</t>
        </is>
      </c>
      <c r="F26" t="inlineStr">
        <is>
          <t>At Risk</t>
        </is>
      </c>
      <c r="G26" t="n">
        <v>87</v>
      </c>
      <c r="H26" s="24" t="n">
        <v>589576.8199999999</v>
      </c>
      <c r="I26" s="24" t="n">
        <v>105921.33</v>
      </c>
      <c r="J26" s="25" t="n">
        <v>44929</v>
      </c>
      <c r="K26" s="25" t="n">
        <v>45613</v>
      </c>
      <c r="L26" t="n">
        <v>2</v>
      </c>
      <c r="M26" t="n">
        <v>5</v>
      </c>
      <c r="N26" t="n">
        <v>5</v>
      </c>
      <c r="O26">
        <f>DATE(2026,1,1)-K26</f>
        <v/>
      </c>
      <c r="P26">
        <f>IF(G26&gt;=2,"Repeat","One-time")</f>
        <v/>
      </c>
    </row>
    <row r="27">
      <c r="A27" t="inlineStr">
        <is>
          <t>C00055</t>
        </is>
      </c>
      <c r="B27" t="inlineStr">
        <is>
          <t>Ananya Iyer</t>
        </is>
      </c>
      <c r="C27" t="inlineStr">
        <is>
          <t>West</t>
        </is>
      </c>
      <c r="D27" t="inlineStr">
        <is>
          <t>Pune</t>
        </is>
      </c>
      <c r="E27" t="inlineStr">
        <is>
          <t>Yes</t>
        </is>
      </c>
      <c r="F27" t="inlineStr">
        <is>
          <t>High Value</t>
        </is>
      </c>
      <c r="G27" t="n">
        <v>88</v>
      </c>
      <c r="H27" s="24" t="n">
        <v>585240.15</v>
      </c>
      <c r="I27" s="24" t="n">
        <v>102481.05</v>
      </c>
      <c r="J27" s="25" t="n">
        <v>44949</v>
      </c>
      <c r="K27" s="25" t="n">
        <v>46003</v>
      </c>
      <c r="L27" t="n">
        <v>5</v>
      </c>
      <c r="M27" t="n">
        <v>5</v>
      </c>
      <c r="N27" t="n">
        <v>5</v>
      </c>
      <c r="O27">
        <f>DATE(2026,1,1)-K27</f>
        <v/>
      </c>
      <c r="P27">
        <f>IF(G27&gt;=2,"Repeat","One-time")</f>
        <v/>
      </c>
    </row>
    <row r="28">
      <c r="A28" t="inlineStr">
        <is>
          <t>C02615</t>
        </is>
      </c>
      <c r="B28" t="inlineStr">
        <is>
          <t>Suresh Patel</t>
        </is>
      </c>
      <c r="C28" t="inlineStr">
        <is>
          <t>South</t>
        </is>
      </c>
      <c r="D28" t="inlineStr">
        <is>
          <t>Bengaluru</t>
        </is>
      </c>
      <c r="E28" t="inlineStr">
        <is>
          <t>Yes</t>
        </is>
      </c>
      <c r="F28" t="inlineStr">
        <is>
          <t>High Value</t>
        </is>
      </c>
      <c r="G28" t="n">
        <v>65</v>
      </c>
      <c r="H28" s="24" t="n">
        <v>582793.12</v>
      </c>
      <c r="I28" s="24" t="n">
        <v>96091.25999999999</v>
      </c>
      <c r="J28" s="25" t="n">
        <v>45145</v>
      </c>
      <c r="K28" s="25" t="n">
        <v>45988</v>
      </c>
      <c r="L28" t="n">
        <v>5</v>
      </c>
      <c r="M28" t="n">
        <v>5</v>
      </c>
      <c r="N28" t="n">
        <v>5</v>
      </c>
      <c r="O28">
        <f>DATE(2026,1,1)-K28</f>
        <v/>
      </c>
      <c r="P28">
        <f>IF(G28&gt;=2,"Repeat","One-time")</f>
        <v/>
      </c>
    </row>
    <row r="29">
      <c r="A29" t="inlineStr">
        <is>
          <t>C00587</t>
        </is>
      </c>
      <c r="B29" t="inlineStr">
        <is>
          <t>Kavya Das</t>
        </is>
      </c>
      <c r="C29" t="inlineStr">
        <is>
          <t>North</t>
        </is>
      </c>
      <c r="D29" t="inlineStr">
        <is>
          <t>Delhi</t>
        </is>
      </c>
      <c r="E29" t="inlineStr">
        <is>
          <t>No</t>
        </is>
      </c>
      <c r="F29" t="inlineStr">
        <is>
          <t>High Value</t>
        </is>
      </c>
      <c r="G29" t="n">
        <v>86</v>
      </c>
      <c r="H29" s="24" t="n">
        <v>561102.22</v>
      </c>
      <c r="I29" s="24" t="n">
        <v>100566.83</v>
      </c>
      <c r="J29" s="25" t="n">
        <v>44941</v>
      </c>
      <c r="K29" s="25" t="n">
        <v>46022</v>
      </c>
      <c r="L29" t="n">
        <v>5</v>
      </c>
      <c r="M29" t="n">
        <v>5</v>
      </c>
      <c r="N29" t="n">
        <v>5</v>
      </c>
      <c r="O29">
        <f>DATE(2026,1,1)-K29</f>
        <v/>
      </c>
      <c r="P29">
        <f>IF(G29&gt;=2,"Repeat","One-time")</f>
        <v/>
      </c>
    </row>
    <row r="30">
      <c r="A30" t="inlineStr">
        <is>
          <t>C02552</t>
        </is>
      </c>
      <c r="B30" t="inlineStr">
        <is>
          <t>Arjun Kapoor</t>
        </is>
      </c>
      <c r="C30" t="inlineStr">
        <is>
          <t>East</t>
        </is>
      </c>
      <c r="D30" t="inlineStr">
        <is>
          <t>Patna</t>
        </is>
      </c>
      <c r="E30" t="inlineStr">
        <is>
          <t>No</t>
        </is>
      </c>
      <c r="F30" t="inlineStr">
        <is>
          <t>High Value</t>
        </is>
      </c>
      <c r="G30" t="n">
        <v>59</v>
      </c>
      <c r="H30" s="24" t="n">
        <v>543664.9</v>
      </c>
      <c r="I30" s="24" t="n">
        <v>90121.13</v>
      </c>
      <c r="J30" s="25" t="n">
        <v>45155</v>
      </c>
      <c r="K30" s="25" t="n">
        <v>46022</v>
      </c>
      <c r="L30" t="n">
        <v>5</v>
      </c>
      <c r="M30" t="n">
        <v>5</v>
      </c>
      <c r="N30" t="n">
        <v>5</v>
      </c>
      <c r="O30">
        <f>DATE(2026,1,1)-K30</f>
        <v/>
      </c>
      <c r="P30">
        <f>IF(G30&gt;=2,"Repeat","One-time")</f>
        <v/>
      </c>
    </row>
    <row r="31">
      <c r="A31" t="inlineStr">
        <is>
          <t>C03796</t>
        </is>
      </c>
      <c r="B31" t="inlineStr">
        <is>
          <t>Diya Agarwal</t>
        </is>
      </c>
      <c r="C31" t="inlineStr">
        <is>
          <t>East</t>
        </is>
      </c>
      <c r="D31" t="inlineStr">
        <is>
          <t>Guwahati</t>
        </is>
      </c>
      <c r="E31" t="inlineStr">
        <is>
          <t>No</t>
        </is>
      </c>
      <c r="F31" t="inlineStr">
        <is>
          <t>High Value</t>
        </is>
      </c>
      <c r="G31" t="n">
        <v>63</v>
      </c>
      <c r="H31" s="24" t="n">
        <v>542122.65</v>
      </c>
      <c r="I31" s="24" t="n">
        <v>96768.87</v>
      </c>
      <c r="J31" s="25" t="n">
        <v>45300</v>
      </c>
      <c r="K31" s="25" t="n">
        <v>46002</v>
      </c>
      <c r="L31" t="n">
        <v>5</v>
      </c>
      <c r="M31" t="n">
        <v>5</v>
      </c>
      <c r="N31" t="n">
        <v>5</v>
      </c>
      <c r="O31">
        <f>DATE(2026,1,1)-K31</f>
        <v/>
      </c>
      <c r="P31">
        <f>IF(G31&gt;=2,"Repeat","One-time")</f>
        <v/>
      </c>
    </row>
    <row r="32">
      <c r="A32" t="inlineStr">
        <is>
          <t>C00862</t>
        </is>
      </c>
      <c r="B32" t="inlineStr">
        <is>
          <t>Tanvi Joshi</t>
        </is>
      </c>
      <c r="C32" t="inlineStr">
        <is>
          <t>West</t>
        </is>
      </c>
      <c r="D32" t="inlineStr">
        <is>
          <t>Mumbai</t>
        </is>
      </c>
      <c r="E32" t="inlineStr">
        <is>
          <t>Yes</t>
        </is>
      </c>
      <c r="F32" t="inlineStr">
        <is>
          <t>High Value</t>
        </is>
      </c>
      <c r="G32" t="n">
        <v>73</v>
      </c>
      <c r="H32" s="24" t="n">
        <v>536871</v>
      </c>
      <c r="I32" s="24" t="n">
        <v>89936.19</v>
      </c>
      <c r="J32" s="25" t="n">
        <v>44930</v>
      </c>
      <c r="K32" s="25" t="n">
        <v>46019</v>
      </c>
      <c r="L32" t="n">
        <v>5</v>
      </c>
      <c r="M32" t="n">
        <v>5</v>
      </c>
      <c r="N32" t="n">
        <v>5</v>
      </c>
      <c r="O32">
        <f>DATE(2026,1,1)-K32</f>
        <v/>
      </c>
      <c r="P32">
        <f>IF(G32&gt;=2,"Repeat","One-time")</f>
        <v/>
      </c>
    </row>
    <row r="33">
      <c r="A33" t="inlineStr">
        <is>
          <t>C00225</t>
        </is>
      </c>
      <c r="B33" t="inlineStr">
        <is>
          <t>Ananya Verma</t>
        </is>
      </c>
      <c r="C33" t="inlineStr">
        <is>
          <t>Central</t>
        </is>
      </c>
      <c r="D33" t="inlineStr">
        <is>
          <t>Bhopal</t>
        </is>
      </c>
      <c r="E33" t="inlineStr">
        <is>
          <t>No</t>
        </is>
      </c>
      <c r="F33" t="inlineStr">
        <is>
          <t>High Value</t>
        </is>
      </c>
      <c r="G33" t="n">
        <v>100</v>
      </c>
      <c r="H33" s="24" t="n">
        <v>521804.77</v>
      </c>
      <c r="I33" s="24" t="n">
        <v>110428.79</v>
      </c>
      <c r="J33" s="25" t="n">
        <v>44939</v>
      </c>
      <c r="K33" s="25" t="n">
        <v>45871</v>
      </c>
      <c r="L33" t="n">
        <v>3</v>
      </c>
      <c r="M33" t="n">
        <v>5</v>
      </c>
      <c r="N33" t="n">
        <v>5</v>
      </c>
      <c r="O33">
        <f>DATE(2026,1,1)-K33</f>
        <v/>
      </c>
      <c r="P33">
        <f>IF(G33&gt;=2,"Repeat","One-time")</f>
        <v/>
      </c>
    </row>
    <row r="34">
      <c r="A34" t="inlineStr">
        <is>
          <t>C00904</t>
        </is>
      </c>
      <c r="B34" t="inlineStr">
        <is>
          <t>Isha Sinha</t>
        </is>
      </c>
      <c r="C34" t="inlineStr">
        <is>
          <t>West</t>
        </is>
      </c>
      <c r="D34" t="inlineStr">
        <is>
          <t>Mumbai</t>
        </is>
      </c>
      <c r="E34" t="inlineStr">
        <is>
          <t>Yes</t>
        </is>
      </c>
      <c r="F34" t="inlineStr">
        <is>
          <t>High Value</t>
        </is>
      </c>
      <c r="G34" t="n">
        <v>52</v>
      </c>
      <c r="H34" s="24" t="n">
        <v>508653.65</v>
      </c>
      <c r="I34" s="24" t="n">
        <v>57228.45</v>
      </c>
      <c r="J34" s="25" t="n">
        <v>44930</v>
      </c>
      <c r="K34" s="25" t="n">
        <v>46014</v>
      </c>
      <c r="L34" t="n">
        <v>5</v>
      </c>
      <c r="M34" t="n">
        <v>5</v>
      </c>
      <c r="N34" t="n">
        <v>5</v>
      </c>
      <c r="O34">
        <f>DATE(2026,1,1)-K34</f>
        <v/>
      </c>
      <c r="P34">
        <f>IF(G34&gt;=2,"Repeat","One-time")</f>
        <v/>
      </c>
    </row>
    <row r="35">
      <c r="A35" t="inlineStr">
        <is>
          <t>C01720</t>
        </is>
      </c>
      <c r="B35" t="inlineStr">
        <is>
          <t>Rahul Bose</t>
        </is>
      </c>
      <c r="C35" t="inlineStr">
        <is>
          <t>West</t>
        </is>
      </c>
      <c r="D35" t="inlineStr">
        <is>
          <t>Mumbai</t>
        </is>
      </c>
      <c r="E35" t="inlineStr">
        <is>
          <t>Yes</t>
        </is>
      </c>
      <c r="F35" t="inlineStr">
        <is>
          <t>High Value</t>
        </is>
      </c>
      <c r="G35" t="n">
        <v>60</v>
      </c>
      <c r="H35" s="24" t="n">
        <v>507602.27</v>
      </c>
      <c r="I35" s="24" t="n">
        <v>80560.07000000001</v>
      </c>
      <c r="J35" s="25" t="n">
        <v>45037</v>
      </c>
      <c r="K35" s="25" t="n">
        <v>46011</v>
      </c>
      <c r="L35" t="n">
        <v>5</v>
      </c>
      <c r="M35" t="n">
        <v>5</v>
      </c>
      <c r="N35" t="n">
        <v>5</v>
      </c>
      <c r="O35">
        <f>DATE(2026,1,1)-K35</f>
        <v/>
      </c>
      <c r="P35">
        <f>IF(G35&gt;=2,"Repeat","One-time")</f>
        <v/>
      </c>
    </row>
    <row r="36">
      <c r="A36" t="inlineStr">
        <is>
          <t>C06677</t>
        </is>
      </c>
      <c r="B36" t="inlineStr">
        <is>
          <t>Aarav Sharma</t>
        </is>
      </c>
      <c r="C36" t="inlineStr">
        <is>
          <t>West</t>
        </is>
      </c>
      <c r="D36" t="inlineStr">
        <is>
          <t>Ahmedabad</t>
        </is>
      </c>
      <c r="E36" t="inlineStr">
        <is>
          <t>No</t>
        </is>
      </c>
      <c r="F36" t="inlineStr">
        <is>
          <t>High Value</t>
        </is>
      </c>
      <c r="G36" t="n">
        <v>64</v>
      </c>
      <c r="H36" s="24" t="n">
        <v>505517.86</v>
      </c>
      <c r="I36" s="24" t="n">
        <v>86003.52</v>
      </c>
      <c r="J36" s="25" t="n">
        <v>45566</v>
      </c>
      <c r="K36" s="25" t="n">
        <v>46009</v>
      </c>
      <c r="L36" t="n">
        <v>5</v>
      </c>
      <c r="M36" t="n">
        <v>5</v>
      </c>
      <c r="N36" t="n">
        <v>5</v>
      </c>
      <c r="O36">
        <f>DATE(2026,1,1)-K36</f>
        <v/>
      </c>
      <c r="P36">
        <f>IF(G36&gt;=2,"Repeat","One-time")</f>
        <v/>
      </c>
    </row>
    <row r="37">
      <c r="A37" t="inlineStr">
        <is>
          <t>C00980</t>
        </is>
      </c>
      <c r="B37" t="inlineStr">
        <is>
          <t>Aditya Pillai</t>
        </is>
      </c>
      <c r="C37" t="inlineStr">
        <is>
          <t>West</t>
        </is>
      </c>
      <c r="D37" t="inlineStr">
        <is>
          <t>Ahmedabad</t>
        </is>
      </c>
      <c r="E37" t="inlineStr">
        <is>
          <t>Yes</t>
        </is>
      </c>
      <c r="F37" t="inlineStr">
        <is>
          <t>At Risk</t>
        </is>
      </c>
      <c r="G37" t="n">
        <v>50</v>
      </c>
      <c r="H37" s="24" t="n">
        <v>504312.18</v>
      </c>
      <c r="I37" s="24" t="n">
        <v>58628.36</v>
      </c>
      <c r="J37" s="25" t="n">
        <v>44932</v>
      </c>
      <c r="K37" s="25" t="n">
        <v>45396</v>
      </c>
      <c r="L37" t="n">
        <v>1</v>
      </c>
      <c r="M37" t="n">
        <v>5</v>
      </c>
      <c r="N37" t="n">
        <v>5</v>
      </c>
      <c r="O37">
        <f>DATE(2026,1,1)-K37</f>
        <v/>
      </c>
      <c r="P37">
        <f>IF(G37&gt;=2,"Repeat","One-time")</f>
        <v/>
      </c>
    </row>
    <row r="38">
      <c r="A38" t="inlineStr">
        <is>
          <t>C02783</t>
        </is>
      </c>
      <c r="B38" t="inlineStr">
        <is>
          <t>Rohan Fernandes</t>
        </is>
      </c>
      <c r="C38" t="inlineStr">
        <is>
          <t>West</t>
        </is>
      </c>
      <c r="D38" t="inlineStr">
        <is>
          <t>Mumbai</t>
        </is>
      </c>
      <c r="E38" t="inlineStr">
        <is>
          <t>Yes</t>
        </is>
      </c>
      <c r="F38" t="inlineStr">
        <is>
          <t>High Value</t>
        </is>
      </c>
      <c r="G38" t="n">
        <v>35</v>
      </c>
      <c r="H38" s="24" t="n">
        <v>503725.05</v>
      </c>
      <c r="I38" s="24" t="n">
        <v>82573.75999999999</v>
      </c>
      <c r="J38" s="25" t="n">
        <v>45204</v>
      </c>
      <c r="K38" s="25" t="n">
        <v>45910</v>
      </c>
      <c r="L38" t="n">
        <v>3</v>
      </c>
      <c r="M38" t="n">
        <v>5</v>
      </c>
      <c r="N38" t="n">
        <v>5</v>
      </c>
      <c r="O38">
        <f>DATE(2026,1,1)-K38</f>
        <v/>
      </c>
      <c r="P38">
        <f>IF(G38&gt;=2,"Repeat","One-time")</f>
        <v/>
      </c>
    </row>
    <row r="39">
      <c r="A39" t="inlineStr">
        <is>
          <t>C01351</t>
        </is>
      </c>
      <c r="B39" t="inlineStr">
        <is>
          <t>Shreya Fernandes</t>
        </is>
      </c>
      <c r="C39" t="inlineStr">
        <is>
          <t>West</t>
        </is>
      </c>
      <c r="D39" t="inlineStr">
        <is>
          <t>Mumbai</t>
        </is>
      </c>
      <c r="E39" t="inlineStr">
        <is>
          <t>Yes</t>
        </is>
      </c>
      <c r="F39" t="inlineStr">
        <is>
          <t>High Value</t>
        </is>
      </c>
      <c r="G39" t="n">
        <v>76</v>
      </c>
      <c r="H39" s="24" t="n">
        <v>501731.44</v>
      </c>
      <c r="I39" s="24" t="n">
        <v>118839.45</v>
      </c>
      <c r="J39" s="25" t="n">
        <v>44986</v>
      </c>
      <c r="K39" s="25" t="n">
        <v>46017</v>
      </c>
      <c r="L39" t="n">
        <v>5</v>
      </c>
      <c r="M39" t="n">
        <v>5</v>
      </c>
      <c r="N39" t="n">
        <v>5</v>
      </c>
      <c r="O39">
        <f>DATE(2026,1,1)-K39</f>
        <v/>
      </c>
      <c r="P39">
        <f>IF(G39&gt;=2,"Repeat","One-time")</f>
        <v/>
      </c>
    </row>
    <row r="40">
      <c r="A40" t="inlineStr">
        <is>
          <t>C06044</t>
        </is>
      </c>
      <c r="B40" t="inlineStr">
        <is>
          <t>Aarav Menon</t>
        </is>
      </c>
      <c r="C40" t="inlineStr">
        <is>
          <t>Central</t>
        </is>
      </c>
      <c r="D40" t="inlineStr">
        <is>
          <t>Indore</t>
        </is>
      </c>
      <c r="E40" t="inlineStr">
        <is>
          <t>Yes</t>
        </is>
      </c>
      <c r="F40" t="inlineStr">
        <is>
          <t>High Value</t>
        </is>
      </c>
      <c r="G40" t="n">
        <v>78</v>
      </c>
      <c r="H40" s="24" t="n">
        <v>495445.96</v>
      </c>
      <c r="I40" s="24" t="n">
        <v>84334.28999999999</v>
      </c>
      <c r="J40" s="25" t="n">
        <v>45506</v>
      </c>
      <c r="K40" s="25" t="n">
        <v>46022</v>
      </c>
      <c r="L40" t="n">
        <v>5</v>
      </c>
      <c r="M40" t="n">
        <v>5</v>
      </c>
      <c r="N40" t="n">
        <v>5</v>
      </c>
      <c r="O40">
        <f>DATE(2026,1,1)-K40</f>
        <v/>
      </c>
      <c r="P40">
        <f>IF(G40&gt;=2,"Repeat","One-time")</f>
        <v/>
      </c>
    </row>
    <row r="41">
      <c r="A41" t="inlineStr">
        <is>
          <t>C00425</t>
        </is>
      </c>
      <c r="B41" t="inlineStr">
        <is>
          <t>Deepak Kumar</t>
        </is>
      </c>
      <c r="C41" t="inlineStr">
        <is>
          <t>South</t>
        </is>
      </c>
      <c r="D41" t="inlineStr">
        <is>
          <t>Hyderabad</t>
        </is>
      </c>
      <c r="E41" t="inlineStr">
        <is>
          <t>No</t>
        </is>
      </c>
      <c r="F41" t="inlineStr">
        <is>
          <t>High Value</t>
        </is>
      </c>
      <c r="G41" t="n">
        <v>68</v>
      </c>
      <c r="H41" s="24" t="n">
        <v>494534.99</v>
      </c>
      <c r="I41" s="24" t="n">
        <v>102587.25</v>
      </c>
      <c r="J41" s="25" t="n">
        <v>44932</v>
      </c>
      <c r="K41" s="25" t="n">
        <v>46020</v>
      </c>
      <c r="L41" t="n">
        <v>5</v>
      </c>
      <c r="M41" t="n">
        <v>5</v>
      </c>
      <c r="N41" t="n">
        <v>5</v>
      </c>
      <c r="O41">
        <f>DATE(2026,1,1)-K41</f>
        <v/>
      </c>
      <c r="P41">
        <f>IF(G41&gt;=2,"Repeat","One-time")</f>
        <v/>
      </c>
    </row>
    <row r="42">
      <c r="A42" t="inlineStr">
        <is>
          <t>C01542</t>
        </is>
      </c>
      <c r="B42" t="inlineStr">
        <is>
          <t>Kavya Singh</t>
        </is>
      </c>
      <c r="C42" t="inlineStr">
        <is>
          <t>West</t>
        </is>
      </c>
      <c r="D42" t="inlineStr">
        <is>
          <t>Pune</t>
        </is>
      </c>
      <c r="E42" t="inlineStr">
        <is>
          <t>No</t>
        </is>
      </c>
      <c r="F42" t="inlineStr">
        <is>
          <t>High Value</t>
        </is>
      </c>
      <c r="G42" t="n">
        <v>56</v>
      </c>
      <c r="H42" s="24" t="n">
        <v>490251.59</v>
      </c>
      <c r="I42" s="24" t="n">
        <v>85860.08</v>
      </c>
      <c r="J42" s="25" t="n">
        <v>45012</v>
      </c>
      <c r="K42" s="25" t="n">
        <v>46016</v>
      </c>
      <c r="L42" t="n">
        <v>5</v>
      </c>
      <c r="M42" t="n">
        <v>5</v>
      </c>
      <c r="N42" t="n">
        <v>5</v>
      </c>
      <c r="O42">
        <f>DATE(2026,1,1)-K42</f>
        <v/>
      </c>
      <c r="P42">
        <f>IF(G42&gt;=2,"Repeat","One-time")</f>
        <v/>
      </c>
    </row>
    <row r="43">
      <c r="A43" t="inlineStr">
        <is>
          <t>C05968</t>
        </is>
      </c>
      <c r="B43" t="inlineStr">
        <is>
          <t>Harpreet Patel</t>
        </is>
      </c>
      <c r="C43" t="inlineStr">
        <is>
          <t>Central</t>
        </is>
      </c>
      <c r="D43" t="inlineStr">
        <is>
          <t>Indore</t>
        </is>
      </c>
      <c r="E43" t="inlineStr">
        <is>
          <t>Yes</t>
        </is>
      </c>
      <c r="F43" t="inlineStr">
        <is>
          <t>High Value</t>
        </is>
      </c>
      <c r="G43" t="n">
        <v>63</v>
      </c>
      <c r="H43" s="24" t="n">
        <v>471105.68</v>
      </c>
      <c r="I43" s="24" t="n">
        <v>92627.49000000001</v>
      </c>
      <c r="J43" s="25" t="n">
        <v>45516</v>
      </c>
      <c r="K43" s="25" t="n">
        <v>46011</v>
      </c>
      <c r="L43" t="n">
        <v>5</v>
      </c>
      <c r="M43" t="n">
        <v>5</v>
      </c>
      <c r="N43" t="n">
        <v>5</v>
      </c>
      <c r="O43">
        <f>DATE(2026,1,1)-K43</f>
        <v/>
      </c>
      <c r="P43">
        <f>IF(G43&gt;=2,"Repeat","One-time")</f>
        <v/>
      </c>
    </row>
    <row r="44">
      <c r="A44" t="inlineStr">
        <is>
          <t>C01398</t>
        </is>
      </c>
      <c r="B44" t="inlineStr">
        <is>
          <t>Sanjay Sinha</t>
        </is>
      </c>
      <c r="C44" t="inlineStr">
        <is>
          <t>West</t>
        </is>
      </c>
      <c r="D44" t="inlineStr">
        <is>
          <t>Mumbai</t>
        </is>
      </c>
      <c r="E44" t="inlineStr">
        <is>
          <t>No</t>
        </is>
      </c>
      <c r="F44" t="inlineStr">
        <is>
          <t>High Value</t>
        </is>
      </c>
      <c r="G44" t="n">
        <v>61</v>
      </c>
      <c r="H44" s="24" t="n">
        <v>470838.62</v>
      </c>
      <c r="I44" s="24" t="n">
        <v>81222.7</v>
      </c>
      <c r="J44" s="25" t="n">
        <v>45016</v>
      </c>
      <c r="K44" s="25" t="n">
        <v>45975</v>
      </c>
      <c r="L44" t="n">
        <v>4</v>
      </c>
      <c r="M44" t="n">
        <v>5</v>
      </c>
      <c r="N44" t="n">
        <v>5</v>
      </c>
      <c r="O44">
        <f>DATE(2026,1,1)-K44</f>
        <v/>
      </c>
      <c r="P44">
        <f>IF(G44&gt;=2,"Repeat","One-time")</f>
        <v/>
      </c>
    </row>
    <row r="45">
      <c r="A45" t="inlineStr">
        <is>
          <t>C00327</t>
        </is>
      </c>
      <c r="B45" t="inlineStr">
        <is>
          <t>Imran Kapoor</t>
        </is>
      </c>
      <c r="C45" t="inlineStr">
        <is>
          <t>West</t>
        </is>
      </c>
      <c r="D45" t="inlineStr">
        <is>
          <t>Mumbai</t>
        </is>
      </c>
      <c r="E45" t="inlineStr">
        <is>
          <t>No</t>
        </is>
      </c>
      <c r="F45" t="inlineStr">
        <is>
          <t>High Value</t>
        </is>
      </c>
      <c r="G45" t="n">
        <v>83</v>
      </c>
      <c r="H45" s="24" t="n">
        <v>467591.09</v>
      </c>
      <c r="I45" s="24" t="n">
        <v>92632.2</v>
      </c>
      <c r="J45" s="25" t="n">
        <v>44930</v>
      </c>
      <c r="K45" s="25" t="n">
        <v>46012</v>
      </c>
      <c r="L45" t="n">
        <v>5</v>
      </c>
      <c r="M45" t="n">
        <v>5</v>
      </c>
      <c r="N45" t="n">
        <v>5</v>
      </c>
      <c r="O45">
        <f>DATE(2026,1,1)-K45</f>
        <v/>
      </c>
      <c r="P45">
        <f>IF(G45&gt;=2,"Repeat","One-time")</f>
        <v/>
      </c>
    </row>
    <row r="46">
      <c r="A46" t="inlineStr">
        <is>
          <t>C00688</t>
        </is>
      </c>
      <c r="B46" t="inlineStr">
        <is>
          <t>Manish Prasad</t>
        </is>
      </c>
      <c r="C46" t="inlineStr">
        <is>
          <t>South</t>
        </is>
      </c>
      <c r="D46" t="inlineStr">
        <is>
          <t>Coimbatore</t>
        </is>
      </c>
      <c r="E46" t="inlineStr">
        <is>
          <t>Yes</t>
        </is>
      </c>
      <c r="F46" t="inlineStr">
        <is>
          <t>High Value</t>
        </is>
      </c>
      <c r="G46" t="n">
        <v>53</v>
      </c>
      <c r="H46" s="24" t="n">
        <v>466980.68</v>
      </c>
      <c r="I46" s="24" t="n">
        <v>81767.67</v>
      </c>
      <c r="J46" s="25" t="n">
        <v>44930</v>
      </c>
      <c r="K46" s="25" t="n">
        <v>46020</v>
      </c>
      <c r="L46" t="n">
        <v>5</v>
      </c>
      <c r="M46" t="n">
        <v>5</v>
      </c>
      <c r="N46" t="n">
        <v>5</v>
      </c>
      <c r="O46">
        <f>DATE(2026,1,1)-K46</f>
        <v/>
      </c>
      <c r="P46">
        <f>IF(G46&gt;=2,"Repeat","One-time")</f>
        <v/>
      </c>
    </row>
    <row r="47">
      <c r="A47" t="inlineStr">
        <is>
          <t>C00635</t>
        </is>
      </c>
      <c r="B47" t="inlineStr">
        <is>
          <t>Diya Prasad</t>
        </is>
      </c>
      <c r="C47" t="inlineStr">
        <is>
          <t>North</t>
        </is>
      </c>
      <c r="D47" t="inlineStr">
        <is>
          <t>Delhi</t>
        </is>
      </c>
      <c r="E47" t="inlineStr">
        <is>
          <t>No</t>
        </is>
      </c>
      <c r="F47" t="inlineStr">
        <is>
          <t>At Risk</t>
        </is>
      </c>
      <c r="G47" t="n">
        <v>48</v>
      </c>
      <c r="H47" s="24" t="n">
        <v>461144.06</v>
      </c>
      <c r="I47" s="24" t="n">
        <v>76619.19</v>
      </c>
      <c r="J47" s="25" t="n">
        <v>44933</v>
      </c>
      <c r="K47" s="25" t="n">
        <v>45613</v>
      </c>
      <c r="L47" t="n">
        <v>2</v>
      </c>
      <c r="M47" t="n">
        <v>5</v>
      </c>
      <c r="N47" t="n">
        <v>5</v>
      </c>
      <c r="O47">
        <f>DATE(2026,1,1)-K47</f>
        <v/>
      </c>
      <c r="P47">
        <f>IF(G47&gt;=2,"Repeat","One-time")</f>
        <v/>
      </c>
    </row>
    <row r="48">
      <c r="A48" t="inlineStr">
        <is>
          <t>C01766</t>
        </is>
      </c>
      <c r="B48" t="inlineStr">
        <is>
          <t>Diya Reddy</t>
        </is>
      </c>
      <c r="C48" t="inlineStr">
        <is>
          <t>West</t>
        </is>
      </c>
      <c r="D48" t="inlineStr">
        <is>
          <t>Surat</t>
        </is>
      </c>
      <c r="E48" t="inlineStr">
        <is>
          <t>Yes</t>
        </is>
      </c>
      <c r="F48" t="inlineStr">
        <is>
          <t>High Value</t>
        </is>
      </c>
      <c r="G48" t="n">
        <v>46</v>
      </c>
      <c r="H48" s="24" t="n">
        <v>458584.56</v>
      </c>
      <c r="I48" s="24" t="n">
        <v>78762.49000000001</v>
      </c>
      <c r="J48" s="25" t="n">
        <v>45052</v>
      </c>
      <c r="K48" s="25" t="n">
        <v>45774</v>
      </c>
      <c r="L48" t="n">
        <v>3</v>
      </c>
      <c r="M48" t="n">
        <v>5</v>
      </c>
      <c r="N48" t="n">
        <v>5</v>
      </c>
      <c r="O48">
        <f>DATE(2026,1,1)-K48</f>
        <v/>
      </c>
      <c r="P48">
        <f>IF(G48&gt;=2,"Repeat","One-time")</f>
        <v/>
      </c>
    </row>
    <row r="49">
      <c r="A49" t="inlineStr">
        <is>
          <t>C00256</t>
        </is>
      </c>
      <c r="B49" t="inlineStr">
        <is>
          <t>Lakshmi Nair</t>
        </is>
      </c>
      <c r="C49" t="inlineStr">
        <is>
          <t>North</t>
        </is>
      </c>
      <c r="D49" t="inlineStr">
        <is>
          <t>Delhi</t>
        </is>
      </c>
      <c r="E49" t="inlineStr">
        <is>
          <t>Yes</t>
        </is>
      </c>
      <c r="F49" t="inlineStr">
        <is>
          <t>High Value</t>
        </is>
      </c>
      <c r="G49" t="n">
        <v>63</v>
      </c>
      <c r="H49" s="24" t="n">
        <v>454647.12</v>
      </c>
      <c r="I49" s="24" t="n">
        <v>78332.62</v>
      </c>
      <c r="J49" s="25" t="n">
        <v>44928</v>
      </c>
      <c r="K49" s="25" t="n">
        <v>46000</v>
      </c>
      <c r="L49" t="n">
        <v>5</v>
      </c>
      <c r="M49" t="n">
        <v>5</v>
      </c>
      <c r="N49" t="n">
        <v>5</v>
      </c>
      <c r="O49">
        <f>DATE(2026,1,1)-K49</f>
        <v/>
      </c>
      <c r="P49">
        <f>IF(G49&gt;=2,"Repeat","One-time")</f>
        <v/>
      </c>
    </row>
    <row r="50">
      <c r="A50" t="inlineStr">
        <is>
          <t>C07367</t>
        </is>
      </c>
      <c r="B50" t="inlineStr">
        <is>
          <t>Gurpreet Shah</t>
        </is>
      </c>
      <c r="C50" t="inlineStr">
        <is>
          <t>West</t>
        </is>
      </c>
      <c r="D50" t="inlineStr">
        <is>
          <t>Surat</t>
        </is>
      </c>
      <c r="E50" t="inlineStr">
        <is>
          <t>Yes</t>
        </is>
      </c>
      <c r="F50" t="inlineStr">
        <is>
          <t>High Value</t>
        </is>
      </c>
      <c r="G50" t="n">
        <v>17</v>
      </c>
      <c r="H50" s="24" t="n">
        <v>452561.53</v>
      </c>
      <c r="I50" s="24" t="n">
        <v>50654.5</v>
      </c>
      <c r="J50" s="25" t="n">
        <v>45637</v>
      </c>
      <c r="K50" s="25" t="n">
        <v>45962</v>
      </c>
      <c r="L50" t="n">
        <v>4</v>
      </c>
      <c r="M50" t="n">
        <v>5</v>
      </c>
      <c r="N50" t="n">
        <v>5</v>
      </c>
      <c r="O50">
        <f>DATE(2026,1,1)-K50</f>
        <v/>
      </c>
      <c r="P50">
        <f>IF(G50&gt;=2,"Repeat","One-time")</f>
        <v/>
      </c>
    </row>
    <row r="51">
      <c r="A51" t="inlineStr">
        <is>
          <t>C00477</t>
        </is>
      </c>
      <c r="B51" t="inlineStr">
        <is>
          <t>Riya Das</t>
        </is>
      </c>
      <c r="C51" t="inlineStr">
        <is>
          <t>East</t>
        </is>
      </c>
      <c r="D51" t="inlineStr">
        <is>
          <t>Bhubaneswar</t>
        </is>
      </c>
      <c r="E51" t="inlineStr">
        <is>
          <t>No</t>
        </is>
      </c>
      <c r="F51" t="inlineStr">
        <is>
          <t>High Value</t>
        </is>
      </c>
      <c r="G51" t="n">
        <v>68</v>
      </c>
      <c r="H51" s="24" t="n">
        <v>452438.81</v>
      </c>
      <c r="I51" s="24" t="n">
        <v>98116.95</v>
      </c>
      <c r="J51" s="25" t="n">
        <v>44938</v>
      </c>
      <c r="K51" s="25" t="n">
        <v>45771</v>
      </c>
      <c r="L51" t="n">
        <v>3</v>
      </c>
      <c r="M51" t="n">
        <v>5</v>
      </c>
      <c r="N51" t="n">
        <v>5</v>
      </c>
      <c r="O51">
        <f>DATE(2026,1,1)-K51</f>
        <v/>
      </c>
      <c r="P51">
        <f>IF(G51&gt;=2,"Repeat","One-time")</f>
        <v/>
      </c>
    </row>
    <row r="52">
      <c r="A52" t="inlineStr">
        <is>
          <t>C03479</t>
        </is>
      </c>
      <c r="B52" t="inlineStr">
        <is>
          <t>Tanvi Prasad</t>
        </is>
      </c>
      <c r="C52" t="inlineStr">
        <is>
          <t>North</t>
        </is>
      </c>
      <c r="D52" t="inlineStr">
        <is>
          <t>Gurugram</t>
        </is>
      </c>
      <c r="E52" t="inlineStr">
        <is>
          <t>Yes</t>
        </is>
      </c>
      <c r="F52" t="inlineStr">
        <is>
          <t>At Risk</t>
        </is>
      </c>
      <c r="G52" t="n">
        <v>83</v>
      </c>
      <c r="H52" s="24" t="n">
        <v>447732.47</v>
      </c>
      <c r="I52" s="24" t="n">
        <v>82895.28999999999</v>
      </c>
      <c r="J52" s="25" t="n">
        <v>45250</v>
      </c>
      <c r="K52" s="25" t="n">
        <v>45726</v>
      </c>
      <c r="L52" t="n">
        <v>2</v>
      </c>
      <c r="M52" t="n">
        <v>5</v>
      </c>
      <c r="N52" t="n">
        <v>5</v>
      </c>
      <c r="O52">
        <f>DATE(2026,1,1)-K52</f>
        <v/>
      </c>
      <c r="P52">
        <f>IF(G52&gt;=2,"Repeat","One-time")</f>
        <v/>
      </c>
    </row>
    <row r="53">
      <c r="A53" t="inlineStr">
        <is>
          <t>C00221</t>
        </is>
      </c>
      <c r="B53" t="inlineStr">
        <is>
          <t>Isha Mehta</t>
        </is>
      </c>
      <c r="C53" t="inlineStr">
        <is>
          <t>South</t>
        </is>
      </c>
      <c r="D53" t="inlineStr">
        <is>
          <t>Hyderabad</t>
        </is>
      </c>
      <c r="E53" t="inlineStr">
        <is>
          <t>Yes</t>
        </is>
      </c>
      <c r="F53" t="inlineStr">
        <is>
          <t>High Value</t>
        </is>
      </c>
      <c r="G53" t="n">
        <v>60</v>
      </c>
      <c r="H53" s="24" t="n">
        <v>443937.05</v>
      </c>
      <c r="I53" s="24" t="n">
        <v>61657.1</v>
      </c>
      <c r="J53" s="25" t="n">
        <v>44932</v>
      </c>
      <c r="K53" s="25" t="n">
        <v>45968</v>
      </c>
      <c r="L53" t="n">
        <v>4</v>
      </c>
      <c r="M53" t="n">
        <v>5</v>
      </c>
      <c r="N53" t="n">
        <v>5</v>
      </c>
      <c r="O53">
        <f>DATE(2026,1,1)-K53</f>
        <v/>
      </c>
      <c r="P53">
        <f>IF(G53&gt;=2,"Repeat","One-time")</f>
        <v/>
      </c>
    </row>
    <row r="54">
      <c r="A54" t="inlineStr">
        <is>
          <t>C06318</t>
        </is>
      </c>
      <c r="B54" t="inlineStr">
        <is>
          <t>Swati Chopra</t>
        </is>
      </c>
      <c r="C54" t="inlineStr">
        <is>
          <t>Central</t>
        </is>
      </c>
      <c r="D54" t="inlineStr">
        <is>
          <t>Nagpur</t>
        </is>
      </c>
      <c r="E54" t="inlineStr">
        <is>
          <t>No</t>
        </is>
      </c>
      <c r="F54" t="inlineStr">
        <is>
          <t>High Value</t>
        </is>
      </c>
      <c r="G54" t="n">
        <v>36</v>
      </c>
      <c r="H54" s="24" t="n">
        <v>431398.44</v>
      </c>
      <c r="I54" s="24" t="n">
        <v>41564.73</v>
      </c>
      <c r="J54" s="25" t="n">
        <v>45571</v>
      </c>
      <c r="K54" s="25" t="n">
        <v>46009</v>
      </c>
      <c r="L54" t="n">
        <v>5</v>
      </c>
      <c r="M54" t="n">
        <v>5</v>
      </c>
      <c r="N54" t="n">
        <v>5</v>
      </c>
      <c r="O54">
        <f>DATE(2026,1,1)-K54</f>
        <v/>
      </c>
      <c r="P54">
        <f>IF(G54&gt;=2,"Repeat","One-time")</f>
        <v/>
      </c>
    </row>
    <row r="55">
      <c r="A55" t="inlineStr">
        <is>
          <t>C00323</t>
        </is>
      </c>
      <c r="B55" t="inlineStr">
        <is>
          <t>Ananya Kapoor</t>
        </is>
      </c>
      <c r="C55" t="inlineStr">
        <is>
          <t>South</t>
        </is>
      </c>
      <c r="D55" t="inlineStr">
        <is>
          <t>Hyderabad</t>
        </is>
      </c>
      <c r="E55" t="inlineStr">
        <is>
          <t>Yes</t>
        </is>
      </c>
      <c r="F55" t="inlineStr">
        <is>
          <t>At Risk</t>
        </is>
      </c>
      <c r="G55" t="n">
        <v>49</v>
      </c>
      <c r="H55" s="24" t="n">
        <v>414634.01</v>
      </c>
      <c r="I55" s="24" t="n">
        <v>79260.19</v>
      </c>
      <c r="J55" s="25" t="n">
        <v>44930</v>
      </c>
      <c r="K55" s="25" t="n">
        <v>45466</v>
      </c>
      <c r="L55" t="n">
        <v>1</v>
      </c>
      <c r="M55" t="n">
        <v>5</v>
      </c>
      <c r="N55" t="n">
        <v>5</v>
      </c>
      <c r="O55">
        <f>DATE(2026,1,1)-K55</f>
        <v/>
      </c>
      <c r="P55">
        <f>IF(G55&gt;=2,"Repeat","One-time")</f>
        <v/>
      </c>
    </row>
    <row r="56">
      <c r="A56" t="inlineStr">
        <is>
          <t>C00241</t>
        </is>
      </c>
      <c r="B56" t="inlineStr">
        <is>
          <t>Pooja Banerjee</t>
        </is>
      </c>
      <c r="C56" t="inlineStr">
        <is>
          <t>West</t>
        </is>
      </c>
      <c r="D56" t="inlineStr">
        <is>
          <t>Mumbai</t>
        </is>
      </c>
      <c r="E56" t="inlineStr">
        <is>
          <t>No</t>
        </is>
      </c>
      <c r="F56" t="inlineStr">
        <is>
          <t>At Risk</t>
        </is>
      </c>
      <c r="G56" t="n">
        <v>60</v>
      </c>
      <c r="H56" s="24" t="n">
        <v>411478.48</v>
      </c>
      <c r="I56" s="24" t="n">
        <v>68559.94</v>
      </c>
      <c r="J56" s="25" t="n">
        <v>44927</v>
      </c>
      <c r="K56" s="25" t="n">
        <v>45331</v>
      </c>
      <c r="L56" t="n">
        <v>1</v>
      </c>
      <c r="M56" t="n">
        <v>5</v>
      </c>
      <c r="N56" t="n">
        <v>5</v>
      </c>
      <c r="O56">
        <f>DATE(2026,1,1)-K56</f>
        <v/>
      </c>
      <c r="P56">
        <f>IF(G56&gt;=2,"Repeat","One-time")</f>
        <v/>
      </c>
    </row>
    <row r="57">
      <c r="A57" t="inlineStr">
        <is>
          <t>C06030</t>
        </is>
      </c>
      <c r="B57" t="inlineStr">
        <is>
          <t>Maria Shah</t>
        </is>
      </c>
      <c r="C57" t="inlineStr">
        <is>
          <t>East</t>
        </is>
      </c>
      <c r="D57" t="inlineStr">
        <is>
          <t>Patna</t>
        </is>
      </c>
      <c r="E57" t="inlineStr">
        <is>
          <t>Yes</t>
        </is>
      </c>
      <c r="F57" t="inlineStr">
        <is>
          <t>High Value</t>
        </is>
      </c>
      <c r="G57" t="n">
        <v>52</v>
      </c>
      <c r="H57" s="24" t="n">
        <v>401310.98</v>
      </c>
      <c r="I57" s="24" t="n">
        <v>72108.17999999999</v>
      </c>
      <c r="J57" s="25" t="n">
        <v>45506</v>
      </c>
      <c r="K57" s="25" t="n">
        <v>45819</v>
      </c>
      <c r="L57" t="n">
        <v>3</v>
      </c>
      <c r="M57" t="n">
        <v>5</v>
      </c>
      <c r="N57" t="n">
        <v>5</v>
      </c>
      <c r="O57">
        <f>DATE(2026,1,1)-K57</f>
        <v/>
      </c>
      <c r="P57">
        <f>IF(G57&gt;=2,"Repeat","One-time")</f>
        <v/>
      </c>
    </row>
    <row r="58">
      <c r="A58" t="inlineStr">
        <is>
          <t>C01649</t>
        </is>
      </c>
      <c r="B58" t="inlineStr">
        <is>
          <t>Aarav Nair</t>
        </is>
      </c>
      <c r="C58" t="inlineStr">
        <is>
          <t>South</t>
        </is>
      </c>
      <c r="D58" t="inlineStr">
        <is>
          <t>Hyderabad</t>
        </is>
      </c>
      <c r="E58" t="inlineStr">
        <is>
          <t>Yes</t>
        </is>
      </c>
      <c r="F58" t="inlineStr">
        <is>
          <t>High Value</t>
        </is>
      </c>
      <c r="G58" t="n">
        <v>37</v>
      </c>
      <c r="H58" s="24" t="n">
        <v>400437.76</v>
      </c>
      <c r="I58" s="24" t="n">
        <v>45272.64</v>
      </c>
      <c r="J58" s="25" t="n">
        <v>45030</v>
      </c>
      <c r="K58" s="25" t="n">
        <v>45870</v>
      </c>
      <c r="L58" t="n">
        <v>3</v>
      </c>
      <c r="M58" t="n">
        <v>5</v>
      </c>
      <c r="N58" t="n">
        <v>5</v>
      </c>
      <c r="O58">
        <f>DATE(2026,1,1)-K58</f>
        <v/>
      </c>
      <c r="P58">
        <f>IF(G58&gt;=2,"Repeat","One-time")</f>
        <v/>
      </c>
    </row>
    <row r="59">
      <c r="A59" t="inlineStr">
        <is>
          <t>C02953</t>
        </is>
      </c>
      <c r="B59" t="inlineStr">
        <is>
          <t>Meera Ghosh</t>
        </is>
      </c>
      <c r="C59" t="inlineStr">
        <is>
          <t>North</t>
        </is>
      </c>
      <c r="D59" t="inlineStr">
        <is>
          <t>Delhi</t>
        </is>
      </c>
      <c r="E59" t="inlineStr">
        <is>
          <t>Yes</t>
        </is>
      </c>
      <c r="F59" t="inlineStr">
        <is>
          <t>High Value</t>
        </is>
      </c>
      <c r="G59" t="n">
        <v>56</v>
      </c>
      <c r="H59" s="24" t="n">
        <v>400023.72</v>
      </c>
      <c r="I59" s="24" t="n">
        <v>51476.03</v>
      </c>
      <c r="J59" s="25" t="n">
        <v>45190</v>
      </c>
      <c r="K59" s="25" t="n">
        <v>46009</v>
      </c>
      <c r="L59" t="n">
        <v>5</v>
      </c>
      <c r="M59" t="n">
        <v>5</v>
      </c>
      <c r="N59" t="n">
        <v>5</v>
      </c>
      <c r="O59">
        <f>DATE(2026,1,1)-K59</f>
        <v/>
      </c>
      <c r="P59">
        <f>IF(G59&gt;=2,"Repeat","One-time")</f>
        <v/>
      </c>
    </row>
    <row r="60">
      <c r="A60" t="inlineStr">
        <is>
          <t>C01418</t>
        </is>
      </c>
      <c r="B60" t="inlineStr">
        <is>
          <t>Abhishek Chopra</t>
        </is>
      </c>
      <c r="C60" t="inlineStr">
        <is>
          <t>North</t>
        </is>
      </c>
      <c r="D60" t="inlineStr">
        <is>
          <t>Lucknow</t>
        </is>
      </c>
      <c r="E60" t="inlineStr">
        <is>
          <t>No</t>
        </is>
      </c>
      <c r="F60" t="inlineStr">
        <is>
          <t>High Value</t>
        </is>
      </c>
      <c r="G60" t="n">
        <v>41</v>
      </c>
      <c r="H60" s="24" t="n">
        <v>399171.15</v>
      </c>
      <c r="I60" s="24" t="n">
        <v>70139.08</v>
      </c>
      <c r="J60" s="25" t="n">
        <v>45077</v>
      </c>
      <c r="K60" s="25" t="n">
        <v>46004</v>
      </c>
      <c r="L60" t="n">
        <v>5</v>
      </c>
      <c r="M60" t="n">
        <v>5</v>
      </c>
      <c r="N60" t="n">
        <v>5</v>
      </c>
      <c r="O60">
        <f>DATE(2026,1,1)-K60</f>
        <v/>
      </c>
      <c r="P60">
        <f>IF(G60&gt;=2,"Repeat","One-time")</f>
        <v/>
      </c>
    </row>
    <row r="61">
      <c r="A61" t="inlineStr">
        <is>
          <t>C06458</t>
        </is>
      </c>
      <c r="B61" t="inlineStr">
        <is>
          <t>Imran Nair</t>
        </is>
      </c>
      <c r="C61" t="inlineStr">
        <is>
          <t>South</t>
        </is>
      </c>
      <c r="D61" t="inlineStr">
        <is>
          <t>Hyderabad</t>
        </is>
      </c>
      <c r="E61" t="inlineStr">
        <is>
          <t>No</t>
        </is>
      </c>
      <c r="F61" t="inlineStr">
        <is>
          <t>High Value</t>
        </is>
      </c>
      <c r="G61" t="n">
        <v>56</v>
      </c>
      <c r="H61" s="24" t="n">
        <v>398290.06</v>
      </c>
      <c r="I61" s="24" t="n">
        <v>62550.51</v>
      </c>
      <c r="J61" s="25" t="n">
        <v>45547</v>
      </c>
      <c r="K61" s="25" t="n">
        <v>46022</v>
      </c>
      <c r="L61" t="n">
        <v>5</v>
      </c>
      <c r="M61" t="n">
        <v>5</v>
      </c>
      <c r="N61" t="n">
        <v>5</v>
      </c>
      <c r="O61">
        <f>DATE(2026,1,1)-K61</f>
        <v/>
      </c>
      <c r="P61">
        <f>IF(G61&gt;=2,"Repeat","One-time")</f>
        <v/>
      </c>
    </row>
    <row r="62">
      <c r="A62" t="inlineStr">
        <is>
          <t>C01019</t>
        </is>
      </c>
      <c r="B62" t="inlineStr">
        <is>
          <t>Isha Pillai</t>
        </is>
      </c>
      <c r="C62" t="inlineStr">
        <is>
          <t>East</t>
        </is>
      </c>
      <c r="D62" t="inlineStr">
        <is>
          <t>Patna</t>
        </is>
      </c>
      <c r="E62" t="inlineStr">
        <is>
          <t>Yes</t>
        </is>
      </c>
      <c r="F62" t="inlineStr">
        <is>
          <t>High Value</t>
        </is>
      </c>
      <c r="G62" t="n">
        <v>50</v>
      </c>
      <c r="H62" s="24" t="n">
        <v>396466.12</v>
      </c>
      <c r="I62" s="24" t="n">
        <v>63767.07</v>
      </c>
      <c r="J62" s="25" t="n">
        <v>44948</v>
      </c>
      <c r="K62" s="25" t="n">
        <v>45809</v>
      </c>
      <c r="L62" t="n">
        <v>3</v>
      </c>
      <c r="M62" t="n">
        <v>5</v>
      </c>
      <c r="N62" t="n">
        <v>5</v>
      </c>
      <c r="O62">
        <f>DATE(2026,1,1)-K62</f>
        <v/>
      </c>
      <c r="P62">
        <f>IF(G62&gt;=2,"Repeat","One-time")</f>
        <v/>
      </c>
    </row>
    <row r="63">
      <c r="A63" t="inlineStr">
        <is>
          <t>C04273</t>
        </is>
      </c>
      <c r="B63" t="inlineStr">
        <is>
          <t>Joseph Das</t>
        </is>
      </c>
      <c r="C63" t="inlineStr">
        <is>
          <t>West</t>
        </is>
      </c>
      <c r="D63" t="inlineStr">
        <is>
          <t>Ahmedabad</t>
        </is>
      </c>
      <c r="E63" t="inlineStr">
        <is>
          <t>Yes</t>
        </is>
      </c>
      <c r="F63" t="inlineStr">
        <is>
          <t>High Value</t>
        </is>
      </c>
      <c r="G63" t="n">
        <v>46</v>
      </c>
      <c r="H63" s="24" t="n">
        <v>395465.62</v>
      </c>
      <c r="I63" s="24" t="n">
        <v>82056.02</v>
      </c>
      <c r="J63" s="25" t="n">
        <v>45336</v>
      </c>
      <c r="K63" s="25" t="n">
        <v>46015</v>
      </c>
      <c r="L63" t="n">
        <v>5</v>
      </c>
      <c r="M63" t="n">
        <v>5</v>
      </c>
      <c r="N63" t="n">
        <v>5</v>
      </c>
      <c r="O63">
        <f>DATE(2026,1,1)-K63</f>
        <v/>
      </c>
      <c r="P63">
        <f>IF(G63&gt;=2,"Repeat","One-time")</f>
        <v/>
      </c>
    </row>
    <row r="64">
      <c r="A64" t="inlineStr">
        <is>
          <t>C00305</t>
        </is>
      </c>
      <c r="B64" t="inlineStr">
        <is>
          <t>Abhishek Reddy</t>
        </is>
      </c>
      <c r="C64" t="inlineStr">
        <is>
          <t>North</t>
        </is>
      </c>
      <c r="D64" t="inlineStr">
        <is>
          <t>Delhi</t>
        </is>
      </c>
      <c r="E64" t="inlineStr">
        <is>
          <t>No</t>
        </is>
      </c>
      <c r="F64" t="inlineStr">
        <is>
          <t>At Risk</t>
        </is>
      </c>
      <c r="G64" t="n">
        <v>66</v>
      </c>
      <c r="H64" s="24" t="n">
        <v>391917.31</v>
      </c>
      <c r="I64" s="24" t="n">
        <v>83312.39</v>
      </c>
      <c r="J64" s="25" t="n">
        <v>44929</v>
      </c>
      <c r="K64" s="25" t="n">
        <v>45346</v>
      </c>
      <c r="L64" t="n">
        <v>1</v>
      </c>
      <c r="M64" t="n">
        <v>5</v>
      </c>
      <c r="N64" t="n">
        <v>5</v>
      </c>
      <c r="O64">
        <f>DATE(2026,1,1)-K64</f>
        <v/>
      </c>
      <c r="P64">
        <f>IF(G64&gt;=2,"Repeat","One-time")</f>
        <v/>
      </c>
    </row>
    <row r="65">
      <c r="A65" t="inlineStr">
        <is>
          <t>C01314</t>
        </is>
      </c>
      <c r="B65" t="inlineStr">
        <is>
          <t>Neha Fernandes</t>
        </is>
      </c>
      <c r="C65" t="inlineStr">
        <is>
          <t>South</t>
        </is>
      </c>
      <c r="D65" t="inlineStr">
        <is>
          <t>Bengaluru</t>
        </is>
      </c>
      <c r="E65" t="inlineStr">
        <is>
          <t>Yes</t>
        </is>
      </c>
      <c r="F65" t="inlineStr">
        <is>
          <t>High Value</t>
        </is>
      </c>
      <c r="G65" t="n">
        <v>53</v>
      </c>
      <c r="H65" s="24" t="n">
        <v>391813.07</v>
      </c>
      <c r="I65" s="24" t="n">
        <v>66698.97</v>
      </c>
      <c r="J65" s="25" t="n">
        <v>44985</v>
      </c>
      <c r="K65" s="25" t="n">
        <v>46016</v>
      </c>
      <c r="L65" t="n">
        <v>5</v>
      </c>
      <c r="M65" t="n">
        <v>5</v>
      </c>
      <c r="N65" t="n">
        <v>5</v>
      </c>
      <c r="O65">
        <f>DATE(2026,1,1)-K65</f>
        <v/>
      </c>
      <c r="P65">
        <f>IF(G65&gt;=2,"Repeat","One-time")</f>
        <v/>
      </c>
    </row>
    <row r="66">
      <c r="A66" t="inlineStr">
        <is>
          <t>C00946</t>
        </is>
      </c>
      <c r="B66" t="inlineStr">
        <is>
          <t>Harpreet Banerjee</t>
        </is>
      </c>
      <c r="C66" t="inlineStr">
        <is>
          <t>South</t>
        </is>
      </c>
      <c r="D66" t="inlineStr">
        <is>
          <t>Bengaluru</t>
        </is>
      </c>
      <c r="E66" t="inlineStr">
        <is>
          <t>Yes</t>
        </is>
      </c>
      <c r="F66" t="inlineStr">
        <is>
          <t>High Value</t>
        </is>
      </c>
      <c r="G66" t="n">
        <v>61</v>
      </c>
      <c r="H66" s="24" t="n">
        <v>389279.34</v>
      </c>
      <c r="I66" s="24" t="n">
        <v>77259.50999999999</v>
      </c>
      <c r="J66" s="25" t="n">
        <v>44928</v>
      </c>
      <c r="K66" s="25" t="n">
        <v>45954</v>
      </c>
      <c r="L66" t="n">
        <v>4</v>
      </c>
      <c r="M66" t="n">
        <v>5</v>
      </c>
      <c r="N66" t="n">
        <v>5</v>
      </c>
      <c r="O66">
        <f>DATE(2026,1,1)-K66</f>
        <v/>
      </c>
      <c r="P66">
        <f>IF(G66&gt;=2,"Repeat","One-time")</f>
        <v/>
      </c>
    </row>
    <row r="67">
      <c r="A67" t="inlineStr">
        <is>
          <t>C04224</t>
        </is>
      </c>
      <c r="B67" t="inlineStr">
        <is>
          <t>Pooja Patel</t>
        </is>
      </c>
      <c r="C67" t="inlineStr">
        <is>
          <t>South</t>
        </is>
      </c>
      <c r="D67" t="inlineStr">
        <is>
          <t>Chennai</t>
        </is>
      </c>
      <c r="E67" t="inlineStr">
        <is>
          <t>Yes</t>
        </is>
      </c>
      <c r="F67" t="inlineStr">
        <is>
          <t>High Value</t>
        </is>
      </c>
      <c r="G67" t="n">
        <v>52</v>
      </c>
      <c r="H67" s="24" t="n">
        <v>384652.45</v>
      </c>
      <c r="I67" s="24" t="n">
        <v>68024.91</v>
      </c>
      <c r="J67" s="25" t="n">
        <v>45333</v>
      </c>
      <c r="K67" s="25" t="n">
        <v>45815</v>
      </c>
      <c r="L67" t="n">
        <v>3</v>
      </c>
      <c r="M67" t="n">
        <v>5</v>
      </c>
      <c r="N67" t="n">
        <v>5</v>
      </c>
      <c r="O67">
        <f>DATE(2026,1,1)-K67</f>
        <v/>
      </c>
      <c r="P67">
        <f>IF(G67&gt;=2,"Repeat","One-time")</f>
        <v/>
      </c>
    </row>
    <row r="68">
      <c r="A68" t="inlineStr">
        <is>
          <t>C00189</t>
        </is>
      </c>
      <c r="B68" t="inlineStr">
        <is>
          <t>Vikram Ghosh</t>
        </is>
      </c>
      <c r="C68" t="inlineStr">
        <is>
          <t>West</t>
        </is>
      </c>
      <c r="D68" t="inlineStr">
        <is>
          <t>Pune</t>
        </is>
      </c>
      <c r="E68" t="inlineStr">
        <is>
          <t>No</t>
        </is>
      </c>
      <c r="F68" t="inlineStr">
        <is>
          <t>At Risk</t>
        </is>
      </c>
      <c r="G68" t="n">
        <v>56</v>
      </c>
      <c r="H68" s="24" t="n">
        <v>383704.72</v>
      </c>
      <c r="I68" s="24" t="n">
        <v>79300.13</v>
      </c>
      <c r="J68" s="25" t="n">
        <v>44932</v>
      </c>
      <c r="K68" s="25" t="n">
        <v>45298</v>
      </c>
      <c r="L68" t="n">
        <v>1</v>
      </c>
      <c r="M68" t="n">
        <v>5</v>
      </c>
      <c r="N68" t="n">
        <v>5</v>
      </c>
      <c r="O68">
        <f>DATE(2026,1,1)-K68</f>
        <v/>
      </c>
      <c r="P68">
        <f>IF(G68&gt;=2,"Repeat","One-time")</f>
        <v/>
      </c>
    </row>
    <row r="69">
      <c r="A69" t="inlineStr">
        <is>
          <t>C02082</t>
        </is>
      </c>
      <c r="B69" t="inlineStr">
        <is>
          <t>Harpreet Iyer</t>
        </is>
      </c>
      <c r="C69" t="inlineStr">
        <is>
          <t>East</t>
        </is>
      </c>
      <c r="D69" t="inlineStr">
        <is>
          <t>Kolkata</t>
        </is>
      </c>
      <c r="E69" t="inlineStr">
        <is>
          <t>No</t>
        </is>
      </c>
      <c r="F69" t="inlineStr">
        <is>
          <t>High Value</t>
        </is>
      </c>
      <c r="G69" t="n">
        <v>61</v>
      </c>
      <c r="H69" s="24" t="n">
        <v>380992.01</v>
      </c>
      <c r="I69" s="24" t="n">
        <v>74697.17999999999</v>
      </c>
      <c r="J69" s="25" t="n">
        <v>45081</v>
      </c>
      <c r="K69" s="25" t="n">
        <v>46017</v>
      </c>
      <c r="L69" t="n">
        <v>5</v>
      </c>
      <c r="M69" t="n">
        <v>5</v>
      </c>
      <c r="N69" t="n">
        <v>5</v>
      </c>
      <c r="O69">
        <f>DATE(2026,1,1)-K69</f>
        <v/>
      </c>
      <c r="P69">
        <f>IF(G69&gt;=2,"Repeat","One-time")</f>
        <v/>
      </c>
    </row>
    <row r="70">
      <c r="A70" t="inlineStr">
        <is>
          <t>C02386</t>
        </is>
      </c>
      <c r="B70" t="inlineStr">
        <is>
          <t>Isha Joshi</t>
        </is>
      </c>
      <c r="C70" t="inlineStr">
        <is>
          <t>East</t>
        </is>
      </c>
      <c r="D70" t="inlineStr">
        <is>
          <t>Patna</t>
        </is>
      </c>
      <c r="E70" t="inlineStr">
        <is>
          <t>No</t>
        </is>
      </c>
      <c r="F70" t="inlineStr">
        <is>
          <t>High Value</t>
        </is>
      </c>
      <c r="G70" t="n">
        <v>46</v>
      </c>
      <c r="H70" s="24" t="n">
        <v>379858.77</v>
      </c>
      <c r="I70" s="24" t="n">
        <v>58751.38</v>
      </c>
      <c r="J70" s="25" t="n">
        <v>45124</v>
      </c>
      <c r="K70" s="25" t="n">
        <v>46016</v>
      </c>
      <c r="L70" t="n">
        <v>5</v>
      </c>
      <c r="M70" t="n">
        <v>5</v>
      </c>
      <c r="N70" t="n">
        <v>5</v>
      </c>
      <c r="O70">
        <f>DATE(2026,1,1)-K70</f>
        <v/>
      </c>
      <c r="P70">
        <f>IF(G70&gt;=2,"Repeat","One-time")</f>
        <v/>
      </c>
    </row>
    <row r="71">
      <c r="A71" t="inlineStr">
        <is>
          <t>C01958</t>
        </is>
      </c>
      <c r="B71" t="inlineStr">
        <is>
          <t>Maria Banerjee</t>
        </is>
      </c>
      <c r="C71" t="inlineStr">
        <is>
          <t>Central</t>
        </is>
      </c>
      <c r="D71" t="inlineStr">
        <is>
          <t>Bhopal</t>
        </is>
      </c>
      <c r="E71" t="inlineStr">
        <is>
          <t>Yes</t>
        </is>
      </c>
      <c r="F71" t="inlineStr">
        <is>
          <t>High Value</t>
        </is>
      </c>
      <c r="G71" t="n">
        <v>65</v>
      </c>
      <c r="H71" s="24" t="n">
        <v>376494.35</v>
      </c>
      <c r="I71" s="24" t="n">
        <v>77887.14999999999</v>
      </c>
      <c r="J71" s="25" t="n">
        <v>45080</v>
      </c>
      <c r="K71" s="25" t="n">
        <v>45837</v>
      </c>
      <c r="L71" t="n">
        <v>3</v>
      </c>
      <c r="M71" t="n">
        <v>5</v>
      </c>
      <c r="N71" t="n">
        <v>5</v>
      </c>
      <c r="O71">
        <f>DATE(2026,1,1)-K71</f>
        <v/>
      </c>
      <c r="P71">
        <f>IF(G71&gt;=2,"Repeat","One-time")</f>
        <v/>
      </c>
    </row>
    <row r="72">
      <c r="A72" t="inlineStr">
        <is>
          <t>C01778</t>
        </is>
      </c>
      <c r="B72" t="inlineStr">
        <is>
          <t>Joseph Mishra</t>
        </is>
      </c>
      <c r="C72" t="inlineStr">
        <is>
          <t>North</t>
        </is>
      </c>
      <c r="D72" t="inlineStr">
        <is>
          <t>Jaipur</t>
        </is>
      </c>
      <c r="E72" t="inlineStr">
        <is>
          <t>Yes</t>
        </is>
      </c>
      <c r="F72" t="inlineStr">
        <is>
          <t>High Value</t>
        </is>
      </c>
      <c r="G72" t="n">
        <v>50</v>
      </c>
      <c r="H72" s="24" t="n">
        <v>373729.86</v>
      </c>
      <c r="I72" s="24" t="n">
        <v>71336.23</v>
      </c>
      <c r="J72" s="25" t="n">
        <v>45045</v>
      </c>
      <c r="K72" s="25" t="n">
        <v>46010</v>
      </c>
      <c r="L72" t="n">
        <v>5</v>
      </c>
      <c r="M72" t="n">
        <v>5</v>
      </c>
      <c r="N72" t="n">
        <v>5</v>
      </c>
      <c r="O72">
        <f>DATE(2026,1,1)-K72</f>
        <v/>
      </c>
      <c r="P72">
        <f>IF(G72&gt;=2,"Repeat","One-time")</f>
        <v/>
      </c>
    </row>
    <row r="73">
      <c r="A73" t="inlineStr">
        <is>
          <t>C01511</t>
        </is>
      </c>
      <c r="B73" t="inlineStr">
        <is>
          <t>Diya Khan</t>
        </is>
      </c>
      <c r="C73" t="inlineStr">
        <is>
          <t>West</t>
        </is>
      </c>
      <c r="D73" t="inlineStr">
        <is>
          <t>Ahmedabad</t>
        </is>
      </c>
      <c r="E73" t="inlineStr">
        <is>
          <t>No</t>
        </is>
      </c>
      <c r="F73" t="inlineStr">
        <is>
          <t>High Value</t>
        </is>
      </c>
      <c r="G73" t="n">
        <v>50</v>
      </c>
      <c r="H73" s="24" t="n">
        <v>372924.42</v>
      </c>
      <c r="I73" s="24" t="n">
        <v>65864.58</v>
      </c>
      <c r="J73" s="25" t="n">
        <v>45011</v>
      </c>
      <c r="K73" s="25" t="n">
        <v>45922</v>
      </c>
      <c r="L73" t="n">
        <v>3</v>
      </c>
      <c r="M73" t="n">
        <v>5</v>
      </c>
      <c r="N73" t="n">
        <v>5</v>
      </c>
      <c r="O73">
        <f>DATE(2026,1,1)-K73</f>
        <v/>
      </c>
      <c r="P73">
        <f>IF(G73&gt;=2,"Repeat","One-time")</f>
        <v/>
      </c>
    </row>
    <row r="74">
      <c r="A74" t="inlineStr">
        <is>
          <t>C03888</t>
        </is>
      </c>
      <c r="B74" t="inlineStr">
        <is>
          <t>Manish Pillai</t>
        </is>
      </c>
      <c r="C74" t="inlineStr">
        <is>
          <t>Central</t>
        </is>
      </c>
      <c r="D74" t="inlineStr">
        <is>
          <t>Indore</t>
        </is>
      </c>
      <c r="E74" t="inlineStr">
        <is>
          <t>Yes</t>
        </is>
      </c>
      <c r="F74" t="inlineStr">
        <is>
          <t>High Value</t>
        </is>
      </c>
      <c r="G74" t="n">
        <v>18</v>
      </c>
      <c r="H74" s="24" t="n">
        <v>371961.07</v>
      </c>
      <c r="I74" s="24" t="n">
        <v>45018.53</v>
      </c>
      <c r="J74" s="25" t="n">
        <v>45320</v>
      </c>
      <c r="K74" s="25" t="n">
        <v>45914</v>
      </c>
      <c r="L74" t="n">
        <v>3</v>
      </c>
      <c r="M74" t="n">
        <v>5</v>
      </c>
      <c r="N74" t="n">
        <v>5</v>
      </c>
      <c r="O74">
        <f>DATE(2026,1,1)-K74</f>
        <v/>
      </c>
      <c r="P74">
        <f>IF(G74&gt;=2,"Repeat","One-time")</f>
        <v/>
      </c>
    </row>
    <row r="75">
      <c r="A75" t="inlineStr">
        <is>
          <t>C01610</t>
        </is>
      </c>
      <c r="B75" t="inlineStr">
        <is>
          <t>Ayesha Agarwal</t>
        </is>
      </c>
      <c r="C75" t="inlineStr">
        <is>
          <t>East</t>
        </is>
      </c>
      <c r="D75" t="inlineStr">
        <is>
          <t>Kolkata</t>
        </is>
      </c>
      <c r="E75" t="inlineStr">
        <is>
          <t>No</t>
        </is>
      </c>
      <c r="F75" t="inlineStr">
        <is>
          <t>High Value</t>
        </is>
      </c>
      <c r="G75" t="n">
        <v>55</v>
      </c>
      <c r="H75" s="24" t="n">
        <v>371172.76</v>
      </c>
      <c r="I75" s="24" t="n">
        <v>77110.67999999999</v>
      </c>
      <c r="J75" s="25" t="n">
        <v>45025</v>
      </c>
      <c r="K75" s="25" t="n">
        <v>46021</v>
      </c>
      <c r="L75" t="n">
        <v>5</v>
      </c>
      <c r="M75" t="n">
        <v>5</v>
      </c>
      <c r="N75" t="n">
        <v>5</v>
      </c>
      <c r="O75">
        <f>DATE(2026,1,1)-K75</f>
        <v/>
      </c>
      <c r="P75">
        <f>IF(G75&gt;=2,"Repeat","One-time")</f>
        <v/>
      </c>
    </row>
    <row r="76">
      <c r="A76" t="inlineStr">
        <is>
          <t>C03679</t>
        </is>
      </c>
      <c r="B76" t="inlineStr">
        <is>
          <t>Ritu Das</t>
        </is>
      </c>
      <c r="C76" t="inlineStr">
        <is>
          <t>North</t>
        </is>
      </c>
      <c r="D76" t="inlineStr">
        <is>
          <t>Delhi</t>
        </is>
      </c>
      <c r="E76" t="inlineStr">
        <is>
          <t>No</t>
        </is>
      </c>
      <c r="F76" t="inlineStr">
        <is>
          <t>High Value</t>
        </is>
      </c>
      <c r="G76" t="n">
        <v>41</v>
      </c>
      <c r="H76" s="24" t="n">
        <v>371155.29</v>
      </c>
      <c r="I76" s="24" t="n">
        <v>52063.68</v>
      </c>
      <c r="J76" s="25" t="n">
        <v>45276</v>
      </c>
      <c r="K76" s="25" t="n">
        <v>45981</v>
      </c>
      <c r="L76" t="n">
        <v>4</v>
      </c>
      <c r="M76" t="n">
        <v>5</v>
      </c>
      <c r="N76" t="n">
        <v>5</v>
      </c>
      <c r="O76">
        <f>DATE(2026,1,1)-K76</f>
        <v/>
      </c>
      <c r="P76">
        <f>IF(G76&gt;=2,"Repeat","One-time")</f>
        <v/>
      </c>
    </row>
    <row r="77">
      <c r="A77" t="inlineStr">
        <is>
          <t>C01062</t>
        </is>
      </c>
      <c r="B77" t="inlineStr">
        <is>
          <t>Kavya Das</t>
        </is>
      </c>
      <c r="C77" t="inlineStr">
        <is>
          <t>West</t>
        </is>
      </c>
      <c r="D77" t="inlineStr">
        <is>
          <t>Mumbai</t>
        </is>
      </c>
      <c r="E77" t="inlineStr">
        <is>
          <t>Yes</t>
        </is>
      </c>
      <c r="F77" t="inlineStr">
        <is>
          <t>High Value</t>
        </is>
      </c>
      <c r="G77" t="n">
        <v>74</v>
      </c>
      <c r="H77" s="24" t="n">
        <v>369597.32</v>
      </c>
      <c r="I77" s="24" t="n">
        <v>72316.69</v>
      </c>
      <c r="J77" s="25" t="n">
        <v>44946</v>
      </c>
      <c r="K77" s="25" t="n">
        <v>46017</v>
      </c>
      <c r="L77" t="n">
        <v>5</v>
      </c>
      <c r="M77" t="n">
        <v>5</v>
      </c>
      <c r="N77" t="n">
        <v>5</v>
      </c>
      <c r="O77">
        <f>DATE(2026,1,1)-K77</f>
        <v/>
      </c>
      <c r="P77">
        <f>IF(G77&gt;=2,"Repeat","One-time")</f>
        <v/>
      </c>
    </row>
    <row r="78">
      <c r="A78" t="inlineStr">
        <is>
          <t>C00581</t>
        </is>
      </c>
      <c r="B78" t="inlineStr">
        <is>
          <t>Gurpreet Yadav</t>
        </is>
      </c>
      <c r="C78" t="inlineStr">
        <is>
          <t>West</t>
        </is>
      </c>
      <c r="D78" t="inlineStr">
        <is>
          <t>Pune</t>
        </is>
      </c>
      <c r="E78" t="inlineStr">
        <is>
          <t>No</t>
        </is>
      </c>
      <c r="F78" t="inlineStr">
        <is>
          <t>High Value</t>
        </is>
      </c>
      <c r="G78" t="n">
        <v>63</v>
      </c>
      <c r="H78" s="24" t="n">
        <v>365223.95</v>
      </c>
      <c r="I78" s="24" t="n">
        <v>59565.43</v>
      </c>
      <c r="J78" s="25" t="n">
        <v>44927</v>
      </c>
      <c r="K78" s="25" t="n">
        <v>46022</v>
      </c>
      <c r="L78" t="n">
        <v>5</v>
      </c>
      <c r="M78" t="n">
        <v>5</v>
      </c>
      <c r="N78" t="n">
        <v>5</v>
      </c>
      <c r="O78">
        <f>DATE(2026,1,1)-K78</f>
        <v/>
      </c>
      <c r="P78">
        <f>IF(G78&gt;=2,"Repeat","One-time")</f>
        <v/>
      </c>
    </row>
    <row r="79">
      <c r="A79" t="inlineStr">
        <is>
          <t>C04161</t>
        </is>
      </c>
      <c r="B79" t="inlineStr">
        <is>
          <t>Harpreet Das</t>
        </is>
      </c>
      <c r="C79" t="inlineStr">
        <is>
          <t>South</t>
        </is>
      </c>
      <c r="D79" t="inlineStr">
        <is>
          <t>Hyderabad</t>
        </is>
      </c>
      <c r="E79" t="inlineStr">
        <is>
          <t>No</t>
        </is>
      </c>
      <c r="F79" t="inlineStr">
        <is>
          <t>High Value</t>
        </is>
      </c>
      <c r="G79" t="n">
        <v>52</v>
      </c>
      <c r="H79" s="24" t="n">
        <v>363925.58</v>
      </c>
      <c r="I79" s="24" t="n">
        <v>63244.54</v>
      </c>
      <c r="J79" s="25" t="n">
        <v>45327</v>
      </c>
      <c r="K79" s="25" t="n">
        <v>46021</v>
      </c>
      <c r="L79" t="n">
        <v>5</v>
      </c>
      <c r="M79" t="n">
        <v>5</v>
      </c>
      <c r="N79" t="n">
        <v>5</v>
      </c>
      <c r="O79">
        <f>DATE(2026,1,1)-K79</f>
        <v/>
      </c>
      <c r="P79">
        <f>IF(G79&gt;=2,"Repeat","One-time")</f>
        <v/>
      </c>
    </row>
    <row r="80">
      <c r="A80" t="inlineStr">
        <is>
          <t>C03704</t>
        </is>
      </c>
      <c r="B80" t="inlineStr">
        <is>
          <t>Varun Kumar</t>
        </is>
      </c>
      <c r="C80" t="inlineStr">
        <is>
          <t>West</t>
        </is>
      </c>
      <c r="D80" t="inlineStr">
        <is>
          <t>Surat</t>
        </is>
      </c>
      <c r="E80" t="inlineStr">
        <is>
          <t>No</t>
        </is>
      </c>
      <c r="F80" t="inlineStr">
        <is>
          <t>High Value</t>
        </is>
      </c>
      <c r="G80" t="n">
        <v>62</v>
      </c>
      <c r="H80" s="24" t="n">
        <v>359205.43</v>
      </c>
      <c r="I80" s="24" t="n">
        <v>63706.83</v>
      </c>
      <c r="J80" s="25" t="n">
        <v>45278</v>
      </c>
      <c r="K80" s="25" t="n">
        <v>45992</v>
      </c>
      <c r="L80" t="n">
        <v>5</v>
      </c>
      <c r="M80" t="n">
        <v>5</v>
      </c>
      <c r="N80" t="n">
        <v>5</v>
      </c>
      <c r="O80">
        <f>DATE(2026,1,1)-K80</f>
        <v/>
      </c>
      <c r="P80">
        <f>IF(G80&gt;=2,"Repeat","One-time")</f>
        <v/>
      </c>
    </row>
    <row r="81">
      <c r="A81" t="inlineStr">
        <is>
          <t>C00817</t>
        </is>
      </c>
      <c r="B81" t="inlineStr">
        <is>
          <t>Swati Thakur</t>
        </is>
      </c>
      <c r="C81" t="inlineStr">
        <is>
          <t>North</t>
        </is>
      </c>
      <c r="D81" t="inlineStr">
        <is>
          <t>Delhi</t>
        </is>
      </c>
      <c r="E81" t="inlineStr">
        <is>
          <t>Yes</t>
        </is>
      </c>
      <c r="F81" t="inlineStr">
        <is>
          <t>At Risk</t>
        </is>
      </c>
      <c r="G81" t="n">
        <v>56</v>
      </c>
      <c r="H81" s="24" t="n">
        <v>358153.79</v>
      </c>
      <c r="I81" s="24" t="n">
        <v>75145.84</v>
      </c>
      <c r="J81" s="25" t="n">
        <v>44934</v>
      </c>
      <c r="K81" s="25" t="n">
        <v>45550</v>
      </c>
      <c r="L81" t="n">
        <v>2</v>
      </c>
      <c r="M81" t="n">
        <v>5</v>
      </c>
      <c r="N81" t="n">
        <v>5</v>
      </c>
      <c r="O81">
        <f>DATE(2026,1,1)-K81</f>
        <v/>
      </c>
      <c r="P81">
        <f>IF(G81&gt;=2,"Repeat","One-time")</f>
        <v/>
      </c>
    </row>
    <row r="82">
      <c r="A82" t="inlineStr">
        <is>
          <t>C05776</t>
        </is>
      </c>
      <c r="B82" t="inlineStr">
        <is>
          <t>Priya Reddy</t>
        </is>
      </c>
      <c r="C82" t="inlineStr">
        <is>
          <t>Central</t>
        </is>
      </c>
      <c r="D82" t="inlineStr">
        <is>
          <t>Indore</t>
        </is>
      </c>
      <c r="E82" t="inlineStr">
        <is>
          <t>No</t>
        </is>
      </c>
      <c r="F82" t="inlineStr">
        <is>
          <t>High Value</t>
        </is>
      </c>
      <c r="G82" t="n">
        <v>33</v>
      </c>
      <c r="H82" s="24" t="n">
        <v>356946.16</v>
      </c>
      <c r="I82" s="24" t="n">
        <v>55486.34</v>
      </c>
      <c r="J82" s="25" t="n">
        <v>45499</v>
      </c>
      <c r="K82" s="25" t="n">
        <v>45983</v>
      </c>
      <c r="L82" t="n">
        <v>4</v>
      </c>
      <c r="M82" t="n">
        <v>5</v>
      </c>
      <c r="N82" t="n">
        <v>5</v>
      </c>
      <c r="O82">
        <f>DATE(2026,1,1)-K82</f>
        <v/>
      </c>
      <c r="P82">
        <f>IF(G82&gt;=2,"Repeat","One-time")</f>
        <v/>
      </c>
    </row>
    <row r="83">
      <c r="A83" t="inlineStr">
        <is>
          <t>C01929</t>
        </is>
      </c>
      <c r="B83" t="inlineStr">
        <is>
          <t>Nikhil Ghosh</t>
        </is>
      </c>
      <c r="C83" t="inlineStr">
        <is>
          <t>West</t>
        </is>
      </c>
      <c r="D83" t="inlineStr">
        <is>
          <t>Pune</t>
        </is>
      </c>
      <c r="E83" t="inlineStr">
        <is>
          <t>No</t>
        </is>
      </c>
      <c r="F83" t="inlineStr">
        <is>
          <t>High Value</t>
        </is>
      </c>
      <c r="G83" t="n">
        <v>47</v>
      </c>
      <c r="H83" s="24" t="n">
        <v>356041.34</v>
      </c>
      <c r="I83" s="24" t="n">
        <v>52615.22</v>
      </c>
      <c r="J83" s="25" t="n">
        <v>45065</v>
      </c>
      <c r="K83" s="25" t="n">
        <v>46013</v>
      </c>
      <c r="L83" t="n">
        <v>5</v>
      </c>
      <c r="M83" t="n">
        <v>5</v>
      </c>
      <c r="N83" t="n">
        <v>5</v>
      </c>
      <c r="O83">
        <f>DATE(2026,1,1)-K83</f>
        <v/>
      </c>
      <c r="P83">
        <f>IF(G83&gt;=2,"Repeat","One-time")</f>
        <v/>
      </c>
    </row>
    <row r="84">
      <c r="A84" t="inlineStr">
        <is>
          <t>C01990</t>
        </is>
      </c>
      <c r="B84" t="inlineStr">
        <is>
          <t>Tanvi Ghosh</t>
        </is>
      </c>
      <c r="C84" t="inlineStr">
        <is>
          <t>South</t>
        </is>
      </c>
      <c r="D84" t="inlineStr">
        <is>
          <t>Kochi</t>
        </is>
      </c>
      <c r="E84" t="inlineStr">
        <is>
          <t>Yes</t>
        </is>
      </c>
      <c r="F84" t="inlineStr">
        <is>
          <t>High Value</t>
        </is>
      </c>
      <c r="G84" t="n">
        <v>49</v>
      </c>
      <c r="H84" s="24" t="n">
        <v>355719.99</v>
      </c>
      <c r="I84" s="24" t="n">
        <v>53531.41</v>
      </c>
      <c r="J84" s="25" t="n">
        <v>45070</v>
      </c>
      <c r="K84" s="25" t="n">
        <v>46010</v>
      </c>
      <c r="L84" t="n">
        <v>5</v>
      </c>
      <c r="M84" t="n">
        <v>5</v>
      </c>
      <c r="N84" t="n">
        <v>5</v>
      </c>
      <c r="O84">
        <f>DATE(2026,1,1)-K84</f>
        <v/>
      </c>
      <c r="P84">
        <f>IF(G84&gt;=2,"Repeat","One-time")</f>
        <v/>
      </c>
    </row>
    <row r="85">
      <c r="A85" t="inlineStr">
        <is>
          <t>C00239</t>
        </is>
      </c>
      <c r="B85" t="inlineStr">
        <is>
          <t>Shreya Sharma</t>
        </is>
      </c>
      <c r="C85" t="inlineStr">
        <is>
          <t>North</t>
        </is>
      </c>
      <c r="D85" t="inlineStr">
        <is>
          <t>Delhi</t>
        </is>
      </c>
      <c r="E85" t="inlineStr">
        <is>
          <t>Yes</t>
        </is>
      </c>
      <c r="F85" t="inlineStr">
        <is>
          <t>High Value</t>
        </is>
      </c>
      <c r="G85" t="n">
        <v>48</v>
      </c>
      <c r="H85" s="24" t="n">
        <v>355075.22</v>
      </c>
      <c r="I85" s="24" t="n">
        <v>72339.64</v>
      </c>
      <c r="J85" s="25" t="n">
        <v>44945</v>
      </c>
      <c r="K85" s="25" t="n">
        <v>45950</v>
      </c>
      <c r="L85" t="n">
        <v>4</v>
      </c>
      <c r="M85" t="n">
        <v>5</v>
      </c>
      <c r="N85" t="n">
        <v>5</v>
      </c>
      <c r="O85">
        <f>DATE(2026,1,1)-K85</f>
        <v/>
      </c>
      <c r="P85">
        <f>IF(G85&gt;=2,"Repeat","One-time")</f>
        <v/>
      </c>
    </row>
    <row r="86">
      <c r="A86" t="inlineStr">
        <is>
          <t>C00175</t>
        </is>
      </c>
      <c r="B86" t="inlineStr">
        <is>
          <t>Meera Menon</t>
        </is>
      </c>
      <c r="C86" t="inlineStr">
        <is>
          <t>North</t>
        </is>
      </c>
      <c r="D86" t="inlineStr">
        <is>
          <t>Delhi</t>
        </is>
      </c>
      <c r="E86" t="inlineStr">
        <is>
          <t>No</t>
        </is>
      </c>
      <c r="F86" t="inlineStr">
        <is>
          <t>High Value</t>
        </is>
      </c>
      <c r="G86" t="n">
        <v>28</v>
      </c>
      <c r="H86" s="24" t="n">
        <v>354337.01</v>
      </c>
      <c r="I86" s="24" t="n">
        <v>58623.57</v>
      </c>
      <c r="J86" s="25" t="n">
        <v>44949</v>
      </c>
      <c r="K86" s="25" t="n">
        <v>45968</v>
      </c>
      <c r="L86" t="n">
        <v>4</v>
      </c>
      <c r="M86" t="n">
        <v>5</v>
      </c>
      <c r="N86" t="n">
        <v>5</v>
      </c>
      <c r="O86">
        <f>DATE(2026,1,1)-K86</f>
        <v/>
      </c>
      <c r="P86">
        <f>IF(G86&gt;=2,"Repeat","One-time")</f>
        <v/>
      </c>
    </row>
    <row r="87">
      <c r="A87" t="inlineStr">
        <is>
          <t>C00179</t>
        </is>
      </c>
      <c r="B87" t="inlineStr">
        <is>
          <t>Imran Thakur</t>
        </is>
      </c>
      <c r="C87" t="inlineStr">
        <is>
          <t>East</t>
        </is>
      </c>
      <c r="D87" t="inlineStr">
        <is>
          <t>Kolkata</t>
        </is>
      </c>
      <c r="E87" t="inlineStr">
        <is>
          <t>Yes</t>
        </is>
      </c>
      <c r="F87" t="inlineStr">
        <is>
          <t>High Value</t>
        </is>
      </c>
      <c r="G87" t="n">
        <v>62</v>
      </c>
      <c r="H87" s="24" t="n">
        <v>350438.31</v>
      </c>
      <c r="I87" s="24" t="n">
        <v>66275.19</v>
      </c>
      <c r="J87" s="25" t="n">
        <v>44933</v>
      </c>
      <c r="K87" s="25" t="n">
        <v>46006</v>
      </c>
      <c r="L87" t="n">
        <v>5</v>
      </c>
      <c r="M87" t="n">
        <v>5</v>
      </c>
      <c r="N87" t="n">
        <v>5</v>
      </c>
      <c r="O87">
        <f>DATE(2026,1,1)-K87</f>
        <v/>
      </c>
      <c r="P87">
        <f>IF(G87&gt;=2,"Repeat","One-time")</f>
        <v/>
      </c>
    </row>
    <row r="88">
      <c r="A88" t="inlineStr">
        <is>
          <t>C02795</t>
        </is>
      </c>
      <c r="B88" t="inlineStr">
        <is>
          <t>Sneha Fernandes</t>
        </is>
      </c>
      <c r="C88" t="inlineStr">
        <is>
          <t>South</t>
        </is>
      </c>
      <c r="D88" t="inlineStr">
        <is>
          <t>Hyderabad</t>
        </is>
      </c>
      <c r="E88" t="inlineStr">
        <is>
          <t>Yes</t>
        </is>
      </c>
      <c r="F88" t="inlineStr">
        <is>
          <t>High Value</t>
        </is>
      </c>
      <c r="G88" t="n">
        <v>51</v>
      </c>
      <c r="H88" s="24" t="n">
        <v>349705.3</v>
      </c>
      <c r="I88" s="24" t="n">
        <v>55237.9</v>
      </c>
      <c r="J88" s="25" t="n">
        <v>45171</v>
      </c>
      <c r="K88" s="25" t="n">
        <v>46022</v>
      </c>
      <c r="L88" t="n">
        <v>5</v>
      </c>
      <c r="M88" t="n">
        <v>5</v>
      </c>
      <c r="N88" t="n">
        <v>5</v>
      </c>
      <c r="O88">
        <f>DATE(2026,1,1)-K88</f>
        <v/>
      </c>
      <c r="P88">
        <f>IF(G88&gt;=2,"Repeat","One-time")</f>
        <v/>
      </c>
    </row>
    <row r="89">
      <c r="A89" t="inlineStr">
        <is>
          <t>C04144</t>
        </is>
      </c>
      <c r="B89" t="inlineStr">
        <is>
          <t>Swati Menon</t>
        </is>
      </c>
      <c r="C89" t="inlineStr">
        <is>
          <t>East</t>
        </is>
      </c>
      <c r="D89" t="inlineStr">
        <is>
          <t>Jamshedpur</t>
        </is>
      </c>
      <c r="E89" t="inlineStr">
        <is>
          <t>No</t>
        </is>
      </c>
      <c r="F89" t="inlineStr">
        <is>
          <t>High Value</t>
        </is>
      </c>
      <c r="G89" t="n">
        <v>37</v>
      </c>
      <c r="H89" s="24" t="n">
        <v>348138.68</v>
      </c>
      <c r="I89" s="24" t="n">
        <v>73379.2</v>
      </c>
      <c r="J89" s="25" t="n">
        <v>45325</v>
      </c>
      <c r="K89" s="25" t="n">
        <v>46019</v>
      </c>
      <c r="L89" t="n">
        <v>5</v>
      </c>
      <c r="M89" t="n">
        <v>5</v>
      </c>
      <c r="N89" t="n">
        <v>5</v>
      </c>
      <c r="O89">
        <f>DATE(2026,1,1)-K89</f>
        <v/>
      </c>
      <c r="P89">
        <f>IF(G89&gt;=2,"Repeat","One-time")</f>
        <v/>
      </c>
    </row>
    <row r="90">
      <c r="A90" t="inlineStr">
        <is>
          <t>C03448</t>
        </is>
      </c>
      <c r="B90" t="inlineStr">
        <is>
          <t>Suresh Reddy</t>
        </is>
      </c>
      <c r="C90" t="inlineStr">
        <is>
          <t>North</t>
        </is>
      </c>
      <c r="D90" t="inlineStr">
        <is>
          <t>Gurugram</t>
        </is>
      </c>
      <c r="E90" t="inlineStr">
        <is>
          <t>No</t>
        </is>
      </c>
      <c r="F90" t="inlineStr">
        <is>
          <t>High Value</t>
        </is>
      </c>
      <c r="G90" t="n">
        <v>48</v>
      </c>
      <c r="H90" s="24" t="n">
        <v>346876.43</v>
      </c>
      <c r="I90" s="24" t="n">
        <v>50235.2</v>
      </c>
      <c r="J90" s="25" t="n">
        <v>45260</v>
      </c>
      <c r="K90" s="25" t="n">
        <v>45995</v>
      </c>
      <c r="L90" t="n">
        <v>5</v>
      </c>
      <c r="M90" t="n">
        <v>5</v>
      </c>
      <c r="N90" t="n">
        <v>5</v>
      </c>
      <c r="O90">
        <f>DATE(2026,1,1)-K90</f>
        <v/>
      </c>
      <c r="P90">
        <f>IF(G90&gt;=2,"Repeat","One-time")</f>
        <v/>
      </c>
    </row>
    <row r="91">
      <c r="A91" t="inlineStr">
        <is>
          <t>C00045</t>
        </is>
      </c>
      <c r="B91" t="inlineStr">
        <is>
          <t>Shreya Rao</t>
        </is>
      </c>
      <c r="C91" t="inlineStr">
        <is>
          <t>West</t>
        </is>
      </c>
      <c r="D91" t="inlineStr">
        <is>
          <t>Panaji</t>
        </is>
      </c>
      <c r="E91" t="inlineStr">
        <is>
          <t>No</t>
        </is>
      </c>
      <c r="F91" t="inlineStr">
        <is>
          <t>High Value</t>
        </is>
      </c>
      <c r="G91" t="n">
        <v>39</v>
      </c>
      <c r="H91" s="24" t="n">
        <v>346832.88</v>
      </c>
      <c r="I91" s="24" t="n">
        <v>44764.22</v>
      </c>
      <c r="J91" s="25" t="n">
        <v>44941</v>
      </c>
      <c r="K91" s="25" t="n">
        <v>45830</v>
      </c>
      <c r="L91" t="n">
        <v>3</v>
      </c>
      <c r="M91" t="n">
        <v>5</v>
      </c>
      <c r="N91" t="n">
        <v>5</v>
      </c>
      <c r="O91">
        <f>DATE(2026,1,1)-K91</f>
        <v/>
      </c>
      <c r="P91">
        <f>IF(G91&gt;=2,"Repeat","One-time")</f>
        <v/>
      </c>
    </row>
    <row r="92">
      <c r="A92" t="inlineStr">
        <is>
          <t>C00812</t>
        </is>
      </c>
      <c r="B92" t="inlineStr">
        <is>
          <t>Neha Bose</t>
        </is>
      </c>
      <c r="C92" t="inlineStr">
        <is>
          <t>North</t>
        </is>
      </c>
      <c r="D92" t="inlineStr">
        <is>
          <t>Jaipur</t>
        </is>
      </c>
      <c r="E92" t="inlineStr">
        <is>
          <t>No</t>
        </is>
      </c>
      <c r="F92" t="inlineStr">
        <is>
          <t>High Value</t>
        </is>
      </c>
      <c r="G92" t="n">
        <v>39</v>
      </c>
      <c r="H92" s="24" t="n">
        <v>345126.92</v>
      </c>
      <c r="I92" s="24" t="n">
        <v>48373.52</v>
      </c>
      <c r="J92" s="25" t="n">
        <v>44953</v>
      </c>
      <c r="K92" s="25" t="n">
        <v>45792</v>
      </c>
      <c r="L92" t="n">
        <v>3</v>
      </c>
      <c r="M92" t="n">
        <v>5</v>
      </c>
      <c r="N92" t="n">
        <v>5</v>
      </c>
      <c r="O92">
        <f>DATE(2026,1,1)-K92</f>
        <v/>
      </c>
      <c r="P92">
        <f>IF(G92&gt;=2,"Repeat","One-time")</f>
        <v/>
      </c>
    </row>
    <row r="93">
      <c r="A93" t="inlineStr">
        <is>
          <t>C01486</t>
        </is>
      </c>
      <c r="B93" t="inlineStr">
        <is>
          <t>Suresh Singh</t>
        </is>
      </c>
      <c r="C93" t="inlineStr">
        <is>
          <t>North</t>
        </is>
      </c>
      <c r="D93" t="inlineStr">
        <is>
          <t>Delhi</t>
        </is>
      </c>
      <c r="E93" t="inlineStr">
        <is>
          <t>No</t>
        </is>
      </c>
      <c r="F93" t="inlineStr">
        <is>
          <t>At Risk</t>
        </is>
      </c>
      <c r="G93" t="n">
        <v>46</v>
      </c>
      <c r="H93" s="24" t="n">
        <v>343790.34</v>
      </c>
      <c r="I93" s="24" t="n">
        <v>37287.61</v>
      </c>
      <c r="J93" s="25" t="n">
        <v>45015</v>
      </c>
      <c r="K93" s="25" t="n">
        <v>45451</v>
      </c>
      <c r="L93" t="n">
        <v>1</v>
      </c>
      <c r="M93" t="n">
        <v>5</v>
      </c>
      <c r="N93" t="n">
        <v>5</v>
      </c>
      <c r="O93">
        <f>DATE(2026,1,1)-K93</f>
        <v/>
      </c>
      <c r="P93">
        <f>IF(G93&gt;=2,"Repeat","One-time")</f>
        <v/>
      </c>
    </row>
    <row r="94">
      <c r="A94" t="inlineStr">
        <is>
          <t>C04616</t>
        </is>
      </c>
      <c r="B94" t="inlineStr">
        <is>
          <t>Isha Thakur</t>
        </is>
      </c>
      <c r="C94" t="inlineStr">
        <is>
          <t>Central</t>
        </is>
      </c>
      <c r="D94" t="inlineStr">
        <is>
          <t>Indore</t>
        </is>
      </c>
      <c r="E94" t="inlineStr">
        <is>
          <t>No</t>
        </is>
      </c>
      <c r="F94" t="inlineStr">
        <is>
          <t>High Value</t>
        </is>
      </c>
      <c r="G94" t="n">
        <v>39</v>
      </c>
      <c r="H94" s="24" t="n">
        <v>343762.81</v>
      </c>
      <c r="I94" s="24" t="n">
        <v>53217.92</v>
      </c>
      <c r="J94" s="25" t="n">
        <v>45390</v>
      </c>
      <c r="K94" s="25" t="n">
        <v>46017</v>
      </c>
      <c r="L94" t="n">
        <v>5</v>
      </c>
      <c r="M94" t="n">
        <v>5</v>
      </c>
      <c r="N94" t="n">
        <v>5</v>
      </c>
      <c r="O94">
        <f>DATE(2026,1,1)-K94</f>
        <v/>
      </c>
      <c r="P94">
        <f>IF(G94&gt;=2,"Repeat","One-time")</f>
        <v/>
      </c>
    </row>
    <row r="95">
      <c r="A95" t="inlineStr">
        <is>
          <t>C04165</t>
        </is>
      </c>
      <c r="B95" t="inlineStr">
        <is>
          <t>Diya Prasad</t>
        </is>
      </c>
      <c r="C95" t="inlineStr">
        <is>
          <t>South</t>
        </is>
      </c>
      <c r="D95" t="inlineStr">
        <is>
          <t>Hyderabad</t>
        </is>
      </c>
      <c r="E95" t="inlineStr">
        <is>
          <t>No</t>
        </is>
      </c>
      <c r="F95" t="inlineStr">
        <is>
          <t>High Value</t>
        </is>
      </c>
      <c r="G95" t="n">
        <v>49</v>
      </c>
      <c r="H95" s="24" t="n">
        <v>343589.54</v>
      </c>
      <c r="I95" s="24" t="n">
        <v>46745.06</v>
      </c>
      <c r="J95" s="25" t="n">
        <v>45324</v>
      </c>
      <c r="K95" s="25" t="n">
        <v>46019</v>
      </c>
      <c r="L95" t="n">
        <v>5</v>
      </c>
      <c r="M95" t="n">
        <v>5</v>
      </c>
      <c r="N95" t="n">
        <v>5</v>
      </c>
      <c r="O95">
        <f>DATE(2026,1,1)-K95</f>
        <v/>
      </c>
      <c r="P95">
        <f>IF(G95&gt;=2,"Repeat","One-time")</f>
        <v/>
      </c>
    </row>
    <row r="96">
      <c r="A96" t="inlineStr">
        <is>
          <t>C03814</t>
        </is>
      </c>
      <c r="B96" t="inlineStr">
        <is>
          <t>Divya Iyer</t>
        </is>
      </c>
      <c r="C96" t="inlineStr">
        <is>
          <t>South</t>
        </is>
      </c>
      <c r="D96" t="inlineStr">
        <is>
          <t>Chennai</t>
        </is>
      </c>
      <c r="E96" t="inlineStr">
        <is>
          <t>No</t>
        </is>
      </c>
      <c r="F96" t="inlineStr">
        <is>
          <t>High Value</t>
        </is>
      </c>
      <c r="G96" t="n">
        <v>38</v>
      </c>
      <c r="H96" s="24" t="n">
        <v>343526.12</v>
      </c>
      <c r="I96" s="24" t="n">
        <v>49284.4</v>
      </c>
      <c r="J96" s="25" t="n">
        <v>45289</v>
      </c>
      <c r="K96" s="25" t="n">
        <v>46006</v>
      </c>
      <c r="L96" t="n">
        <v>5</v>
      </c>
      <c r="M96" t="n">
        <v>5</v>
      </c>
      <c r="N96" t="n">
        <v>5</v>
      </c>
      <c r="O96">
        <f>DATE(2026,1,1)-K96</f>
        <v/>
      </c>
      <c r="P96">
        <f>IF(G96&gt;=2,"Repeat","One-time")</f>
        <v/>
      </c>
    </row>
    <row r="97">
      <c r="A97" t="inlineStr">
        <is>
          <t>C00814</t>
        </is>
      </c>
      <c r="B97" t="inlineStr">
        <is>
          <t>Meera Nair</t>
        </is>
      </c>
      <c r="C97" t="inlineStr">
        <is>
          <t>North</t>
        </is>
      </c>
      <c r="D97" t="inlineStr">
        <is>
          <t>Jaipur</t>
        </is>
      </c>
      <c r="E97" t="inlineStr">
        <is>
          <t>Yes</t>
        </is>
      </c>
      <c r="F97" t="inlineStr">
        <is>
          <t>At Risk</t>
        </is>
      </c>
      <c r="G97" t="n">
        <v>52</v>
      </c>
      <c r="H97" s="24" t="n">
        <v>343450.46</v>
      </c>
      <c r="I97" s="24" t="n">
        <v>84815.17</v>
      </c>
      <c r="J97" s="25" t="n">
        <v>44928</v>
      </c>
      <c r="K97" s="25" t="n">
        <v>45654</v>
      </c>
      <c r="L97" t="n">
        <v>2</v>
      </c>
      <c r="M97" t="n">
        <v>5</v>
      </c>
      <c r="N97" t="n">
        <v>5</v>
      </c>
      <c r="O97">
        <f>DATE(2026,1,1)-K97</f>
        <v/>
      </c>
      <c r="P97">
        <f>IF(G97&gt;=2,"Repeat","One-time")</f>
        <v/>
      </c>
    </row>
    <row r="98">
      <c r="A98" t="inlineStr">
        <is>
          <t>C04607</t>
        </is>
      </c>
      <c r="B98" t="inlineStr">
        <is>
          <t>Suresh Reddy</t>
        </is>
      </c>
      <c r="C98" t="inlineStr">
        <is>
          <t>East</t>
        </is>
      </c>
      <c r="D98" t="inlineStr">
        <is>
          <t>Guwahati</t>
        </is>
      </c>
      <c r="E98" t="inlineStr">
        <is>
          <t>Yes</t>
        </is>
      </c>
      <c r="F98" t="inlineStr">
        <is>
          <t>High Value</t>
        </is>
      </c>
      <c r="G98" t="n">
        <v>49</v>
      </c>
      <c r="H98" s="24" t="n">
        <v>341309.86</v>
      </c>
      <c r="I98" s="24" t="n">
        <v>63318.48</v>
      </c>
      <c r="J98" s="25" t="n">
        <v>45404</v>
      </c>
      <c r="K98" s="25" t="n">
        <v>46018</v>
      </c>
      <c r="L98" t="n">
        <v>5</v>
      </c>
      <c r="M98" t="n">
        <v>5</v>
      </c>
      <c r="N98" t="n">
        <v>5</v>
      </c>
      <c r="O98">
        <f>DATE(2026,1,1)-K98</f>
        <v/>
      </c>
      <c r="P98">
        <f>IF(G98&gt;=2,"Repeat","One-time")</f>
        <v/>
      </c>
    </row>
    <row r="99">
      <c r="A99" t="inlineStr">
        <is>
          <t>C03462</t>
        </is>
      </c>
      <c r="B99" t="inlineStr">
        <is>
          <t>Joseph Reddy</t>
        </is>
      </c>
      <c r="C99" t="inlineStr">
        <is>
          <t>South</t>
        </is>
      </c>
      <c r="D99" t="inlineStr">
        <is>
          <t>Bengaluru</t>
        </is>
      </c>
      <c r="E99" t="inlineStr">
        <is>
          <t>Yes</t>
        </is>
      </c>
      <c r="F99" t="inlineStr">
        <is>
          <t>High Value</t>
        </is>
      </c>
      <c r="G99" t="n">
        <v>43</v>
      </c>
      <c r="H99" s="24" t="n">
        <v>341117.23</v>
      </c>
      <c r="I99" s="24" t="n">
        <v>59756.22</v>
      </c>
      <c r="J99" s="25" t="n">
        <v>45252</v>
      </c>
      <c r="K99" s="25" t="n">
        <v>45979</v>
      </c>
      <c r="L99" t="n">
        <v>4</v>
      </c>
      <c r="M99" t="n">
        <v>5</v>
      </c>
      <c r="N99" t="n">
        <v>5</v>
      </c>
      <c r="O99">
        <f>DATE(2026,1,1)-K99</f>
        <v/>
      </c>
      <c r="P99">
        <f>IF(G99&gt;=2,"Repeat","One-time")</f>
        <v/>
      </c>
    </row>
    <row r="100">
      <c r="A100" t="inlineStr">
        <is>
          <t>C04802</t>
        </is>
      </c>
      <c r="B100" t="inlineStr">
        <is>
          <t>Gurpreet Singh</t>
        </is>
      </c>
      <c r="C100" t="inlineStr">
        <is>
          <t>Central</t>
        </is>
      </c>
      <c r="D100" t="inlineStr">
        <is>
          <t>Indore</t>
        </is>
      </c>
      <c r="E100" t="inlineStr">
        <is>
          <t>Yes</t>
        </is>
      </c>
      <c r="F100" t="inlineStr">
        <is>
          <t>High Value</t>
        </is>
      </c>
      <c r="G100" t="n">
        <v>24</v>
      </c>
      <c r="H100" s="24" t="n">
        <v>339811.49</v>
      </c>
      <c r="I100" s="24" t="n">
        <v>21612.01</v>
      </c>
      <c r="J100" s="25" t="n">
        <v>45403</v>
      </c>
      <c r="K100" s="25" t="n">
        <v>46003</v>
      </c>
      <c r="L100" t="n">
        <v>5</v>
      </c>
      <c r="M100" t="n">
        <v>5</v>
      </c>
      <c r="N100" t="n">
        <v>5</v>
      </c>
      <c r="O100">
        <f>DATE(2026,1,1)-K100</f>
        <v/>
      </c>
      <c r="P100">
        <f>IF(G100&gt;=2,"Repeat","One-time")</f>
        <v/>
      </c>
    </row>
    <row r="101">
      <c r="A101" t="inlineStr">
        <is>
          <t>C03588</t>
        </is>
      </c>
      <c r="B101" t="inlineStr">
        <is>
          <t>Lakshmi Yadav</t>
        </is>
      </c>
      <c r="C101" t="inlineStr">
        <is>
          <t>North</t>
        </is>
      </c>
      <c r="D101" t="inlineStr">
        <is>
          <t>Gurugram</t>
        </is>
      </c>
      <c r="E101" t="inlineStr">
        <is>
          <t>No</t>
        </is>
      </c>
      <c r="F101" t="inlineStr">
        <is>
          <t>High Value</t>
        </is>
      </c>
      <c r="G101" t="n">
        <v>55</v>
      </c>
      <c r="H101" s="24" t="n">
        <v>338557.24</v>
      </c>
      <c r="I101" s="24" t="n">
        <v>71588.23</v>
      </c>
      <c r="J101" s="25" t="n">
        <v>45265</v>
      </c>
      <c r="K101" s="25" t="n">
        <v>46017</v>
      </c>
      <c r="L101" t="n">
        <v>5</v>
      </c>
      <c r="M101" t="n">
        <v>5</v>
      </c>
      <c r="N101" t="n">
        <v>5</v>
      </c>
      <c r="O101">
        <f>DATE(2026,1,1)-K101</f>
        <v/>
      </c>
      <c r="P101">
        <f>IF(G101&gt;=2,"Repeat","One-time")</f>
        <v/>
      </c>
    </row>
    <row r="102">
      <c r="A102" t="inlineStr">
        <is>
          <t>C01775</t>
        </is>
      </c>
      <c r="B102" t="inlineStr">
        <is>
          <t>Pooja Iyer</t>
        </is>
      </c>
      <c r="C102" t="inlineStr">
        <is>
          <t>West</t>
        </is>
      </c>
      <c r="D102" t="inlineStr">
        <is>
          <t>Pune</t>
        </is>
      </c>
      <c r="E102" t="inlineStr">
        <is>
          <t>Yes</t>
        </is>
      </c>
      <c r="F102" t="inlineStr">
        <is>
          <t>At Risk</t>
        </is>
      </c>
      <c r="G102" t="n">
        <v>47</v>
      </c>
      <c r="H102" s="24" t="n">
        <v>338321.08</v>
      </c>
      <c r="I102" s="24" t="n">
        <v>72667.33</v>
      </c>
      <c r="J102" s="25" t="n">
        <v>45052</v>
      </c>
      <c r="K102" s="25" t="n">
        <v>45659</v>
      </c>
      <c r="L102" t="n">
        <v>2</v>
      </c>
      <c r="M102" t="n">
        <v>5</v>
      </c>
      <c r="N102" t="n">
        <v>5</v>
      </c>
      <c r="O102">
        <f>DATE(2026,1,1)-K102</f>
        <v/>
      </c>
      <c r="P102">
        <f>IF(G102&gt;=2,"Repeat","One-time")</f>
        <v/>
      </c>
    </row>
    <row r="103">
      <c r="A103" t="inlineStr">
        <is>
          <t>C00111</t>
        </is>
      </c>
      <c r="B103" t="inlineStr">
        <is>
          <t>Rahul Nair</t>
        </is>
      </c>
      <c r="C103" t="inlineStr">
        <is>
          <t>Central</t>
        </is>
      </c>
      <c r="D103" t="inlineStr">
        <is>
          <t>Indore</t>
        </is>
      </c>
      <c r="E103" t="inlineStr">
        <is>
          <t>No</t>
        </is>
      </c>
      <c r="F103" t="inlineStr">
        <is>
          <t>At Risk</t>
        </is>
      </c>
      <c r="G103" t="n">
        <v>32</v>
      </c>
      <c r="H103" s="24" t="n">
        <v>338087.24</v>
      </c>
      <c r="I103" s="24" t="n">
        <v>55446.18</v>
      </c>
      <c r="J103" s="25" t="n">
        <v>44945</v>
      </c>
      <c r="K103" s="25" t="n">
        <v>45557</v>
      </c>
      <c r="L103" t="n">
        <v>2</v>
      </c>
      <c r="M103" t="n">
        <v>5</v>
      </c>
      <c r="N103" t="n">
        <v>5</v>
      </c>
      <c r="O103">
        <f>DATE(2026,1,1)-K103</f>
        <v/>
      </c>
      <c r="P103">
        <f>IF(G103&gt;=2,"Repeat","One-time")</f>
        <v/>
      </c>
    </row>
    <row r="104">
      <c r="A104" t="inlineStr">
        <is>
          <t>C02475</t>
        </is>
      </c>
      <c r="B104" t="inlineStr">
        <is>
          <t>Gurpreet Bose</t>
        </is>
      </c>
      <c r="C104" t="inlineStr">
        <is>
          <t>South</t>
        </is>
      </c>
      <c r="D104" t="inlineStr">
        <is>
          <t>Hyderabad</t>
        </is>
      </c>
      <c r="E104" t="inlineStr">
        <is>
          <t>No</t>
        </is>
      </c>
      <c r="F104" t="inlineStr">
        <is>
          <t>High Value</t>
        </is>
      </c>
      <c r="G104" t="n">
        <v>56</v>
      </c>
      <c r="H104" s="24" t="n">
        <v>336014</v>
      </c>
      <c r="I104" s="24" t="n">
        <v>64767.39</v>
      </c>
      <c r="J104" s="25" t="n">
        <v>45134</v>
      </c>
      <c r="K104" s="25" t="n">
        <v>45882</v>
      </c>
      <c r="L104" t="n">
        <v>3</v>
      </c>
      <c r="M104" t="n">
        <v>5</v>
      </c>
      <c r="N104" t="n">
        <v>5</v>
      </c>
      <c r="O104">
        <f>DATE(2026,1,1)-K104</f>
        <v/>
      </c>
      <c r="P104">
        <f>IF(G104&gt;=2,"Repeat","One-time")</f>
        <v/>
      </c>
    </row>
    <row r="105">
      <c r="A105" t="inlineStr">
        <is>
          <t>C07971</t>
        </is>
      </c>
      <c r="B105" t="inlineStr">
        <is>
          <t>Riya Chopra</t>
        </is>
      </c>
      <c r="C105" t="inlineStr">
        <is>
          <t>North</t>
        </is>
      </c>
      <c r="D105" t="inlineStr">
        <is>
          <t>Delhi</t>
        </is>
      </c>
      <c r="E105" t="inlineStr">
        <is>
          <t>Yes</t>
        </is>
      </c>
      <c r="F105" t="inlineStr">
        <is>
          <t>High Value</t>
        </is>
      </c>
      <c r="G105" t="n">
        <v>47</v>
      </c>
      <c r="H105" s="24" t="n">
        <v>332405.18</v>
      </c>
      <c r="I105" s="24" t="n">
        <v>66305.91</v>
      </c>
      <c r="J105" s="25" t="n">
        <v>45683</v>
      </c>
      <c r="K105" s="25" t="n">
        <v>46020</v>
      </c>
      <c r="L105" t="n">
        <v>5</v>
      </c>
      <c r="M105" t="n">
        <v>5</v>
      </c>
      <c r="N105" t="n">
        <v>5</v>
      </c>
      <c r="O105">
        <f>DATE(2026,1,1)-K105</f>
        <v/>
      </c>
      <c r="P105">
        <f>IF(G105&gt;=2,"Repeat","One-time")</f>
        <v/>
      </c>
    </row>
    <row r="106">
      <c r="A106" t="inlineStr">
        <is>
          <t>C02096</t>
        </is>
      </c>
      <c r="B106" t="inlineStr">
        <is>
          <t>Amit Patel</t>
        </is>
      </c>
      <c r="C106" t="inlineStr">
        <is>
          <t>West</t>
        </is>
      </c>
      <c r="D106" t="inlineStr">
        <is>
          <t>Pune</t>
        </is>
      </c>
      <c r="E106" t="inlineStr">
        <is>
          <t>Yes</t>
        </is>
      </c>
      <c r="F106" t="inlineStr">
        <is>
          <t>High Value</t>
        </is>
      </c>
      <c r="G106" t="n">
        <v>22</v>
      </c>
      <c r="H106" s="24" t="n">
        <v>331643.41</v>
      </c>
      <c r="I106" s="24" t="n">
        <v>47571.96</v>
      </c>
      <c r="J106" s="25" t="n">
        <v>45131</v>
      </c>
      <c r="K106" s="25" t="n">
        <v>45988</v>
      </c>
      <c r="L106" t="n">
        <v>5</v>
      </c>
      <c r="M106" t="n">
        <v>5</v>
      </c>
      <c r="N106" t="n">
        <v>5</v>
      </c>
      <c r="O106">
        <f>DATE(2026,1,1)-K106</f>
        <v/>
      </c>
      <c r="P106">
        <f>IF(G106&gt;=2,"Repeat","One-time")</f>
        <v/>
      </c>
    </row>
    <row r="107">
      <c r="A107" t="inlineStr">
        <is>
          <t>C03557</t>
        </is>
      </c>
      <c r="B107" t="inlineStr">
        <is>
          <t>Aditya Kapoor</t>
        </is>
      </c>
      <c r="C107" t="inlineStr">
        <is>
          <t>East</t>
        </is>
      </c>
      <c r="D107" t="inlineStr">
        <is>
          <t>Guwahati</t>
        </is>
      </c>
      <c r="E107" t="inlineStr">
        <is>
          <t>Yes</t>
        </is>
      </c>
      <c r="F107" t="inlineStr">
        <is>
          <t>High Value</t>
        </is>
      </c>
      <c r="G107" t="n">
        <v>43</v>
      </c>
      <c r="H107" s="24" t="n">
        <v>330050.9</v>
      </c>
      <c r="I107" s="24" t="n">
        <v>56624.49</v>
      </c>
      <c r="J107" s="25" t="n">
        <v>45276</v>
      </c>
      <c r="K107" s="25" t="n">
        <v>46014</v>
      </c>
      <c r="L107" t="n">
        <v>5</v>
      </c>
      <c r="M107" t="n">
        <v>5</v>
      </c>
      <c r="N107" t="n">
        <v>5</v>
      </c>
      <c r="O107">
        <f>DATE(2026,1,1)-K107</f>
        <v/>
      </c>
      <c r="P107">
        <f>IF(G107&gt;=2,"Repeat","One-time")</f>
        <v/>
      </c>
    </row>
    <row r="108">
      <c r="A108" t="inlineStr">
        <is>
          <t>C04953</t>
        </is>
      </c>
      <c r="B108" t="inlineStr">
        <is>
          <t>Aarav Bose</t>
        </is>
      </c>
      <c r="C108" t="inlineStr">
        <is>
          <t>South</t>
        </is>
      </c>
      <c r="D108" t="inlineStr">
        <is>
          <t>Bengaluru</t>
        </is>
      </c>
      <c r="E108" t="inlineStr">
        <is>
          <t>No</t>
        </is>
      </c>
      <c r="F108" t="inlineStr">
        <is>
          <t>High Value</t>
        </is>
      </c>
      <c r="G108" t="n">
        <v>28</v>
      </c>
      <c r="H108" s="24" t="n">
        <v>329612.49</v>
      </c>
      <c r="I108" s="24" t="n">
        <v>49696.19</v>
      </c>
      <c r="J108" s="25" t="n">
        <v>45415</v>
      </c>
      <c r="K108" s="25" t="n">
        <v>46017</v>
      </c>
      <c r="L108" t="n">
        <v>5</v>
      </c>
      <c r="M108" t="n">
        <v>5</v>
      </c>
      <c r="N108" t="n">
        <v>5</v>
      </c>
      <c r="O108">
        <f>DATE(2026,1,1)-K108</f>
        <v/>
      </c>
      <c r="P108">
        <f>IF(G108&gt;=2,"Repeat","One-time")</f>
        <v/>
      </c>
    </row>
    <row r="109">
      <c r="A109" t="inlineStr">
        <is>
          <t>C00646</t>
        </is>
      </c>
      <c r="B109" t="inlineStr">
        <is>
          <t>Harpreet Patel</t>
        </is>
      </c>
      <c r="C109" t="inlineStr">
        <is>
          <t>North</t>
        </is>
      </c>
      <c r="D109" t="inlineStr">
        <is>
          <t>Lucknow</t>
        </is>
      </c>
      <c r="E109" t="inlineStr">
        <is>
          <t>No</t>
        </is>
      </c>
      <c r="F109" t="inlineStr">
        <is>
          <t>High Value</t>
        </is>
      </c>
      <c r="G109" t="n">
        <v>36</v>
      </c>
      <c r="H109" s="24" t="n">
        <v>325338.12</v>
      </c>
      <c r="I109" s="24" t="n">
        <v>57814.41</v>
      </c>
      <c r="J109" s="25" t="n">
        <v>44937</v>
      </c>
      <c r="K109" s="25" t="n">
        <v>46021</v>
      </c>
      <c r="L109" t="n">
        <v>5</v>
      </c>
      <c r="M109" t="n">
        <v>5</v>
      </c>
      <c r="N109" t="n">
        <v>5</v>
      </c>
      <c r="O109">
        <f>DATE(2026,1,1)-K109</f>
        <v/>
      </c>
      <c r="P109">
        <f>IF(G109&gt;=2,"Repeat","One-time")</f>
        <v/>
      </c>
    </row>
    <row r="110">
      <c r="A110" t="inlineStr">
        <is>
          <t>C06825</t>
        </is>
      </c>
      <c r="B110" t="inlineStr">
        <is>
          <t>Zoya Nair</t>
        </is>
      </c>
      <c r="C110" t="inlineStr">
        <is>
          <t>Central</t>
        </is>
      </c>
      <c r="D110" t="inlineStr">
        <is>
          <t>Nagpur</t>
        </is>
      </c>
      <c r="E110" t="inlineStr">
        <is>
          <t>No</t>
        </is>
      </c>
      <c r="F110" t="inlineStr">
        <is>
          <t>High Value</t>
        </is>
      </c>
      <c r="G110" t="n">
        <v>34</v>
      </c>
      <c r="H110" s="24" t="n">
        <v>324658.76</v>
      </c>
      <c r="I110" s="24" t="n">
        <v>32402.71</v>
      </c>
      <c r="J110" s="25" t="n">
        <v>45579</v>
      </c>
      <c r="K110" s="25" t="n">
        <v>45998</v>
      </c>
      <c r="L110" t="n">
        <v>5</v>
      </c>
      <c r="M110" t="n">
        <v>5</v>
      </c>
      <c r="N110" t="n">
        <v>5</v>
      </c>
      <c r="O110">
        <f>DATE(2026,1,1)-K110</f>
        <v/>
      </c>
      <c r="P110">
        <f>IF(G110&gt;=2,"Repeat","One-time")</f>
        <v/>
      </c>
    </row>
    <row r="111">
      <c r="A111" t="inlineStr">
        <is>
          <t>C00006</t>
        </is>
      </c>
      <c r="B111" t="inlineStr">
        <is>
          <t>Swati Mishra</t>
        </is>
      </c>
      <c r="C111" t="inlineStr">
        <is>
          <t>West</t>
        </is>
      </c>
      <c r="D111" t="inlineStr">
        <is>
          <t>Mumbai</t>
        </is>
      </c>
      <c r="E111" t="inlineStr">
        <is>
          <t>No</t>
        </is>
      </c>
      <c r="F111" t="inlineStr">
        <is>
          <t>High Value</t>
        </is>
      </c>
      <c r="G111" t="n">
        <v>43</v>
      </c>
      <c r="H111" s="24" t="n">
        <v>323229.99</v>
      </c>
      <c r="I111" s="24" t="n">
        <v>58030.91</v>
      </c>
      <c r="J111" s="25" t="n">
        <v>44955</v>
      </c>
      <c r="K111" s="25" t="n">
        <v>46019</v>
      </c>
      <c r="L111" t="n">
        <v>5</v>
      </c>
      <c r="M111" t="n">
        <v>5</v>
      </c>
      <c r="N111" t="n">
        <v>5</v>
      </c>
      <c r="O111">
        <f>DATE(2026,1,1)-K111</f>
        <v/>
      </c>
      <c r="P111">
        <f>IF(G111&gt;=2,"Repeat","One-time")</f>
        <v/>
      </c>
    </row>
    <row r="112">
      <c r="A112" t="inlineStr">
        <is>
          <t>C06961</t>
        </is>
      </c>
      <c r="B112" t="inlineStr">
        <is>
          <t>Vivaan Agarwal</t>
        </is>
      </c>
      <c r="C112" t="inlineStr">
        <is>
          <t>South</t>
        </is>
      </c>
      <c r="D112" t="inlineStr">
        <is>
          <t>Hyderabad</t>
        </is>
      </c>
      <c r="E112" t="inlineStr">
        <is>
          <t>Yes</t>
        </is>
      </c>
      <c r="F112" t="inlineStr">
        <is>
          <t>High Value</t>
        </is>
      </c>
      <c r="G112" t="n">
        <v>42</v>
      </c>
      <c r="H112" s="24" t="n">
        <v>322926.99</v>
      </c>
      <c r="I112" s="24" t="n">
        <v>49680.81</v>
      </c>
      <c r="J112" s="25" t="n">
        <v>45593</v>
      </c>
      <c r="K112" s="25" t="n">
        <v>46006</v>
      </c>
      <c r="L112" t="n">
        <v>5</v>
      </c>
      <c r="M112" t="n">
        <v>5</v>
      </c>
      <c r="N112" t="n">
        <v>5</v>
      </c>
      <c r="O112">
        <f>DATE(2026,1,1)-K112</f>
        <v/>
      </c>
      <c r="P112">
        <f>IF(G112&gt;=2,"Repeat","One-time")</f>
        <v/>
      </c>
    </row>
    <row r="113">
      <c r="A113" t="inlineStr">
        <is>
          <t>C03611</t>
        </is>
      </c>
      <c r="B113" t="inlineStr">
        <is>
          <t>Harpreet Mukherjee</t>
        </is>
      </c>
      <c r="C113" t="inlineStr">
        <is>
          <t>West</t>
        </is>
      </c>
      <c r="D113" t="inlineStr">
        <is>
          <t>Pune</t>
        </is>
      </c>
      <c r="E113" t="inlineStr">
        <is>
          <t>Yes</t>
        </is>
      </c>
      <c r="F113" t="inlineStr">
        <is>
          <t>At Risk</t>
        </is>
      </c>
      <c r="G113" t="n">
        <v>35</v>
      </c>
      <c r="H113" s="24" t="n">
        <v>318540.55</v>
      </c>
      <c r="I113" s="24" t="n">
        <v>56758.12</v>
      </c>
      <c r="J113" s="25" t="n">
        <v>45261</v>
      </c>
      <c r="K113" s="25" t="n">
        <v>45556</v>
      </c>
      <c r="L113" t="n">
        <v>2</v>
      </c>
      <c r="M113" t="n">
        <v>5</v>
      </c>
      <c r="N113" t="n">
        <v>5</v>
      </c>
      <c r="O113">
        <f>DATE(2026,1,1)-K113</f>
        <v/>
      </c>
      <c r="P113">
        <f>IF(G113&gt;=2,"Repeat","One-time")</f>
        <v/>
      </c>
    </row>
    <row r="114">
      <c r="A114" t="inlineStr">
        <is>
          <t>C01887</t>
        </is>
      </c>
      <c r="B114" t="inlineStr">
        <is>
          <t>Deepak Singh</t>
        </is>
      </c>
      <c r="C114" t="inlineStr">
        <is>
          <t>South</t>
        </is>
      </c>
      <c r="D114" t="inlineStr">
        <is>
          <t>Bengaluru</t>
        </is>
      </c>
      <c r="E114" t="inlineStr">
        <is>
          <t>No</t>
        </is>
      </c>
      <c r="F114" t="inlineStr">
        <is>
          <t>High Value</t>
        </is>
      </c>
      <c r="G114" t="n">
        <v>42</v>
      </c>
      <c r="H114" s="24" t="n">
        <v>318329.3</v>
      </c>
      <c r="I114" s="24" t="n">
        <v>41862.09</v>
      </c>
      <c r="J114" s="25" t="n">
        <v>45060</v>
      </c>
      <c r="K114" s="25" t="n">
        <v>45922</v>
      </c>
      <c r="L114" t="n">
        <v>3</v>
      </c>
      <c r="M114" t="n">
        <v>5</v>
      </c>
      <c r="N114" t="n">
        <v>5</v>
      </c>
      <c r="O114">
        <f>DATE(2026,1,1)-K114</f>
        <v/>
      </c>
      <c r="P114">
        <f>IF(G114&gt;=2,"Repeat","One-time")</f>
        <v/>
      </c>
    </row>
    <row r="115">
      <c r="A115" t="inlineStr">
        <is>
          <t>C00780</t>
        </is>
      </c>
      <c r="B115" t="inlineStr">
        <is>
          <t>Sneha Khan</t>
        </is>
      </c>
      <c r="C115" t="inlineStr">
        <is>
          <t>East</t>
        </is>
      </c>
      <c r="D115" t="inlineStr">
        <is>
          <t>Jamshedpur</t>
        </is>
      </c>
      <c r="E115" t="inlineStr">
        <is>
          <t>Yes</t>
        </is>
      </c>
      <c r="F115" t="inlineStr">
        <is>
          <t>High Value</t>
        </is>
      </c>
      <c r="G115" t="n">
        <v>74</v>
      </c>
      <c r="H115" s="24" t="n">
        <v>314171.53</v>
      </c>
      <c r="I115" s="24" t="n">
        <v>71402.66</v>
      </c>
      <c r="J115" s="25" t="n">
        <v>44927</v>
      </c>
      <c r="K115" s="25" t="n">
        <v>45940</v>
      </c>
      <c r="L115" t="n">
        <v>4</v>
      </c>
      <c r="M115" t="n">
        <v>5</v>
      </c>
      <c r="N115" t="n">
        <v>5</v>
      </c>
      <c r="O115">
        <f>DATE(2026,1,1)-K115</f>
        <v/>
      </c>
      <c r="P115">
        <f>IF(G115&gt;=2,"Repeat","One-time")</f>
        <v/>
      </c>
    </row>
    <row r="116">
      <c r="A116" t="inlineStr">
        <is>
          <t>C01383</t>
        </is>
      </c>
      <c r="B116" t="inlineStr">
        <is>
          <t>Ritu Thakur</t>
        </is>
      </c>
      <c r="C116" t="inlineStr">
        <is>
          <t>North</t>
        </is>
      </c>
      <c r="D116" t="inlineStr">
        <is>
          <t>Delhi</t>
        </is>
      </c>
      <c r="E116" t="inlineStr">
        <is>
          <t>No</t>
        </is>
      </c>
      <c r="F116" t="inlineStr">
        <is>
          <t>High Value</t>
        </is>
      </c>
      <c r="G116" t="n">
        <v>54</v>
      </c>
      <c r="H116" s="24" t="n">
        <v>314111</v>
      </c>
      <c r="I116" s="24" t="n">
        <v>64259.82</v>
      </c>
      <c r="J116" s="25" t="n">
        <v>44989</v>
      </c>
      <c r="K116" s="25" t="n">
        <v>45993</v>
      </c>
      <c r="L116" t="n">
        <v>5</v>
      </c>
      <c r="M116" t="n">
        <v>5</v>
      </c>
      <c r="N116" t="n">
        <v>5</v>
      </c>
      <c r="O116">
        <f>DATE(2026,1,1)-K116</f>
        <v/>
      </c>
      <c r="P116">
        <f>IF(G116&gt;=2,"Repeat","One-time")</f>
        <v/>
      </c>
    </row>
    <row r="117">
      <c r="A117" t="inlineStr">
        <is>
          <t>C03122</t>
        </is>
      </c>
      <c r="B117" t="inlineStr">
        <is>
          <t>Meera Mehta</t>
        </is>
      </c>
      <c r="C117" t="inlineStr">
        <is>
          <t>North</t>
        </is>
      </c>
      <c r="D117" t="inlineStr">
        <is>
          <t>Delhi</t>
        </is>
      </c>
      <c r="E117" t="inlineStr">
        <is>
          <t>Yes</t>
        </is>
      </c>
      <c r="F117" t="inlineStr">
        <is>
          <t>High Value</t>
        </is>
      </c>
      <c r="G117" t="n">
        <v>45</v>
      </c>
      <c r="H117" s="24" t="n">
        <v>314079.85</v>
      </c>
      <c r="I117" s="24" t="n">
        <v>59744.32</v>
      </c>
      <c r="J117" s="25" t="n">
        <v>45211</v>
      </c>
      <c r="K117" s="25" t="n">
        <v>45981</v>
      </c>
      <c r="L117" t="n">
        <v>4</v>
      </c>
      <c r="M117" t="n">
        <v>5</v>
      </c>
      <c r="N117" t="n">
        <v>5</v>
      </c>
      <c r="O117">
        <f>DATE(2026,1,1)-K117</f>
        <v/>
      </c>
      <c r="P117">
        <f>IF(G117&gt;=2,"Repeat","One-time")</f>
        <v/>
      </c>
    </row>
    <row r="118">
      <c r="A118" t="inlineStr">
        <is>
          <t>C01712</t>
        </is>
      </c>
      <c r="B118" t="inlineStr">
        <is>
          <t>Harpreet Khan</t>
        </is>
      </c>
      <c r="C118" t="inlineStr">
        <is>
          <t>East</t>
        </is>
      </c>
      <c r="D118" t="inlineStr">
        <is>
          <t>Guwahati</t>
        </is>
      </c>
      <c r="E118" t="inlineStr">
        <is>
          <t>Yes</t>
        </is>
      </c>
      <c r="F118" t="inlineStr">
        <is>
          <t>High Value</t>
        </is>
      </c>
      <c r="G118" t="n">
        <v>42</v>
      </c>
      <c r="H118" s="24" t="n">
        <v>312342.4</v>
      </c>
      <c r="I118" s="24" t="n">
        <v>53148.13</v>
      </c>
      <c r="J118" s="25" t="n">
        <v>45065</v>
      </c>
      <c r="K118" s="25" t="n">
        <v>46013</v>
      </c>
      <c r="L118" t="n">
        <v>5</v>
      </c>
      <c r="M118" t="n">
        <v>5</v>
      </c>
      <c r="N118" t="n">
        <v>5</v>
      </c>
      <c r="O118">
        <f>DATE(2026,1,1)-K118</f>
        <v/>
      </c>
      <c r="P118">
        <f>IF(G118&gt;=2,"Repeat","One-time")</f>
        <v/>
      </c>
    </row>
    <row r="119">
      <c r="A119" t="inlineStr">
        <is>
          <t>C04256</t>
        </is>
      </c>
      <c r="B119" t="inlineStr">
        <is>
          <t>Kavya Menon</t>
        </is>
      </c>
      <c r="C119" t="inlineStr">
        <is>
          <t>East</t>
        </is>
      </c>
      <c r="D119" t="inlineStr">
        <is>
          <t>Patna</t>
        </is>
      </c>
      <c r="E119" t="inlineStr">
        <is>
          <t>No</t>
        </is>
      </c>
      <c r="F119" t="inlineStr">
        <is>
          <t>High Value</t>
        </is>
      </c>
      <c r="G119" t="n">
        <v>42</v>
      </c>
      <c r="H119" s="24" t="n">
        <v>311816.15</v>
      </c>
      <c r="I119" s="24" t="n">
        <v>66405.55</v>
      </c>
      <c r="J119" s="25" t="n">
        <v>45340</v>
      </c>
      <c r="K119" s="25" t="n">
        <v>46013</v>
      </c>
      <c r="L119" t="n">
        <v>5</v>
      </c>
      <c r="M119" t="n">
        <v>5</v>
      </c>
      <c r="N119" t="n">
        <v>5</v>
      </c>
      <c r="O119">
        <f>DATE(2026,1,1)-K119</f>
        <v/>
      </c>
      <c r="P119">
        <f>IF(G119&gt;=2,"Repeat","One-time")</f>
        <v/>
      </c>
    </row>
    <row r="120">
      <c r="A120" t="inlineStr">
        <is>
          <t>C00216</t>
        </is>
      </c>
      <c r="B120" t="inlineStr">
        <is>
          <t>Lakshmi Verma</t>
        </is>
      </c>
      <c r="C120" t="inlineStr">
        <is>
          <t>North</t>
        </is>
      </c>
      <c r="D120" t="inlineStr">
        <is>
          <t>Jaipur</t>
        </is>
      </c>
      <c r="E120" t="inlineStr">
        <is>
          <t>No</t>
        </is>
      </c>
      <c r="F120" t="inlineStr">
        <is>
          <t>At Risk</t>
        </is>
      </c>
      <c r="G120" t="n">
        <v>54</v>
      </c>
      <c r="H120" s="24" t="n">
        <v>311372.18</v>
      </c>
      <c r="I120" s="24" t="n">
        <v>55167.26</v>
      </c>
      <c r="J120" s="25" t="n">
        <v>44931</v>
      </c>
      <c r="K120" s="25" t="n">
        <v>45747</v>
      </c>
      <c r="L120" t="n">
        <v>2</v>
      </c>
      <c r="M120" t="n">
        <v>5</v>
      </c>
      <c r="N120" t="n">
        <v>5</v>
      </c>
      <c r="O120">
        <f>DATE(2026,1,1)-K120</f>
        <v/>
      </c>
      <c r="P120">
        <f>IF(G120&gt;=2,"Repeat","One-time")</f>
        <v/>
      </c>
    </row>
    <row r="121">
      <c r="A121" t="inlineStr">
        <is>
          <t>C03038</t>
        </is>
      </c>
      <c r="B121" t="inlineStr">
        <is>
          <t>Riya Gupta</t>
        </is>
      </c>
      <c r="C121" t="inlineStr">
        <is>
          <t>South</t>
        </is>
      </c>
      <c r="D121" t="inlineStr">
        <is>
          <t>Hyderabad</t>
        </is>
      </c>
      <c r="E121" t="inlineStr">
        <is>
          <t>No</t>
        </is>
      </c>
      <c r="F121" t="inlineStr">
        <is>
          <t>High Value</t>
        </is>
      </c>
      <c r="G121" t="n">
        <v>48</v>
      </c>
      <c r="H121" s="24" t="n">
        <v>310602.4</v>
      </c>
      <c r="I121" s="24" t="n">
        <v>68175.82000000001</v>
      </c>
      <c r="J121" s="25" t="n">
        <v>45203</v>
      </c>
      <c r="K121" s="25" t="n">
        <v>45765</v>
      </c>
      <c r="L121" t="n">
        <v>3</v>
      </c>
      <c r="M121" t="n">
        <v>5</v>
      </c>
      <c r="N121" t="n">
        <v>5</v>
      </c>
      <c r="O121">
        <f>DATE(2026,1,1)-K121</f>
        <v/>
      </c>
      <c r="P121">
        <f>IF(G121&gt;=2,"Repeat","One-time")</f>
        <v/>
      </c>
    </row>
    <row r="122">
      <c r="A122" t="inlineStr">
        <is>
          <t>C03127</t>
        </is>
      </c>
      <c r="B122" t="inlineStr">
        <is>
          <t>Rohan Menon</t>
        </is>
      </c>
      <c r="C122" t="inlineStr">
        <is>
          <t>West</t>
        </is>
      </c>
      <c r="D122" t="inlineStr">
        <is>
          <t>Ahmedabad</t>
        </is>
      </c>
      <c r="E122" t="inlineStr">
        <is>
          <t>Yes</t>
        </is>
      </c>
      <c r="F122" t="inlineStr">
        <is>
          <t>High Value</t>
        </is>
      </c>
      <c r="G122" t="n">
        <v>43</v>
      </c>
      <c r="H122" s="24" t="n">
        <v>310165.96</v>
      </c>
      <c r="I122" s="24" t="n">
        <v>57302.3</v>
      </c>
      <c r="J122" s="25" t="n">
        <v>45210</v>
      </c>
      <c r="K122" s="25" t="n">
        <v>45924</v>
      </c>
      <c r="L122" t="n">
        <v>3</v>
      </c>
      <c r="M122" t="n">
        <v>5</v>
      </c>
      <c r="N122" t="n">
        <v>5</v>
      </c>
      <c r="O122">
        <f>DATE(2026,1,1)-K122</f>
        <v/>
      </c>
      <c r="P122">
        <f>IF(G122&gt;=2,"Repeat","One-time")</f>
        <v/>
      </c>
    </row>
    <row r="123">
      <c r="A123" t="inlineStr">
        <is>
          <t>C03846</t>
        </is>
      </c>
      <c r="B123" t="inlineStr">
        <is>
          <t>Nikhil Patel</t>
        </is>
      </c>
      <c r="C123" t="inlineStr">
        <is>
          <t>East</t>
        </is>
      </c>
      <c r="D123" t="inlineStr">
        <is>
          <t>Kolkata</t>
        </is>
      </c>
      <c r="E123" t="inlineStr">
        <is>
          <t>No</t>
        </is>
      </c>
      <c r="F123" t="inlineStr">
        <is>
          <t>High Value</t>
        </is>
      </c>
      <c r="G123" t="n">
        <v>40</v>
      </c>
      <c r="H123" s="24" t="n">
        <v>309983.35</v>
      </c>
      <c r="I123" s="24" t="n">
        <v>54162.65</v>
      </c>
      <c r="J123" s="25" t="n">
        <v>45322</v>
      </c>
      <c r="K123" s="25" t="n">
        <v>46014</v>
      </c>
      <c r="L123" t="n">
        <v>5</v>
      </c>
      <c r="M123" t="n">
        <v>5</v>
      </c>
      <c r="N123" t="n">
        <v>5</v>
      </c>
      <c r="O123">
        <f>DATE(2026,1,1)-K123</f>
        <v/>
      </c>
      <c r="P123">
        <f>IF(G123&gt;=2,"Repeat","One-time")</f>
        <v/>
      </c>
    </row>
    <row r="124">
      <c r="A124" t="inlineStr">
        <is>
          <t>C00906</t>
        </is>
      </c>
      <c r="B124" t="inlineStr">
        <is>
          <t>Neha Thakur</t>
        </is>
      </c>
      <c r="C124" t="inlineStr">
        <is>
          <t>East</t>
        </is>
      </c>
      <c r="D124" t="inlineStr">
        <is>
          <t>Bhubaneswar</t>
        </is>
      </c>
      <c r="E124" t="inlineStr">
        <is>
          <t>Yes</t>
        </is>
      </c>
      <c r="F124" t="inlineStr">
        <is>
          <t>At Risk</t>
        </is>
      </c>
      <c r="G124" t="n">
        <v>37</v>
      </c>
      <c r="H124" s="24" t="n">
        <v>309495.67</v>
      </c>
      <c r="I124" s="24" t="n">
        <v>57764.36</v>
      </c>
      <c r="J124" s="25" t="n">
        <v>44944</v>
      </c>
      <c r="K124" s="25" t="n">
        <v>45684</v>
      </c>
      <c r="L124" t="n">
        <v>2</v>
      </c>
      <c r="M124" t="n">
        <v>5</v>
      </c>
      <c r="N124" t="n">
        <v>5</v>
      </c>
      <c r="O124">
        <f>DATE(2026,1,1)-K124</f>
        <v/>
      </c>
      <c r="P124">
        <f>IF(G124&gt;=2,"Repeat","One-time")</f>
        <v/>
      </c>
    </row>
    <row r="125">
      <c r="A125" t="inlineStr">
        <is>
          <t>C01057</t>
        </is>
      </c>
      <c r="B125" t="inlineStr">
        <is>
          <t>Vikram Pillai</t>
        </is>
      </c>
      <c r="C125" t="inlineStr">
        <is>
          <t>East</t>
        </is>
      </c>
      <c r="D125" t="inlineStr">
        <is>
          <t>Kolkata</t>
        </is>
      </c>
      <c r="E125" t="inlineStr">
        <is>
          <t>No</t>
        </is>
      </c>
      <c r="F125" t="inlineStr">
        <is>
          <t>High Value</t>
        </is>
      </c>
      <c r="G125" t="n">
        <v>48</v>
      </c>
      <c r="H125" s="24" t="n">
        <v>308402.45</v>
      </c>
      <c r="I125" s="24" t="n">
        <v>54109.75</v>
      </c>
      <c r="J125" s="25" t="n">
        <v>44951</v>
      </c>
      <c r="K125" s="25" t="n">
        <v>45944</v>
      </c>
      <c r="L125" t="n">
        <v>4</v>
      </c>
      <c r="M125" t="n">
        <v>5</v>
      </c>
      <c r="N125" t="n">
        <v>5</v>
      </c>
      <c r="O125">
        <f>DATE(2026,1,1)-K125</f>
        <v/>
      </c>
      <c r="P125">
        <f>IF(G125&gt;=2,"Repeat","One-time")</f>
        <v/>
      </c>
    </row>
    <row r="126">
      <c r="A126" t="inlineStr">
        <is>
          <t>C06091</t>
        </is>
      </c>
      <c r="B126" t="inlineStr">
        <is>
          <t>Diya Prasad</t>
        </is>
      </c>
      <c r="C126" t="inlineStr">
        <is>
          <t>East</t>
        </is>
      </c>
      <c r="D126" t="inlineStr">
        <is>
          <t>Guwahati</t>
        </is>
      </c>
      <c r="E126" t="inlineStr">
        <is>
          <t>Yes</t>
        </is>
      </c>
      <c r="F126" t="inlineStr">
        <is>
          <t>High Value</t>
        </is>
      </c>
      <c r="G126" t="n">
        <v>38</v>
      </c>
      <c r="H126" s="24" t="n">
        <v>306608.45</v>
      </c>
      <c r="I126" s="24" t="n">
        <v>55653.65</v>
      </c>
      <c r="J126" s="25" t="n">
        <v>45517</v>
      </c>
      <c r="K126" s="25" t="n">
        <v>46010</v>
      </c>
      <c r="L126" t="n">
        <v>5</v>
      </c>
      <c r="M126" t="n">
        <v>5</v>
      </c>
      <c r="N126" t="n">
        <v>5</v>
      </c>
      <c r="O126">
        <f>DATE(2026,1,1)-K126</f>
        <v/>
      </c>
      <c r="P126">
        <f>IF(G126&gt;=2,"Repeat","One-time")</f>
        <v/>
      </c>
    </row>
    <row r="127">
      <c r="A127" t="inlineStr">
        <is>
          <t>C05923</t>
        </is>
      </c>
      <c r="B127" t="inlineStr">
        <is>
          <t>Aarav Chopra</t>
        </is>
      </c>
      <c r="C127" t="inlineStr">
        <is>
          <t>South</t>
        </is>
      </c>
      <c r="D127" t="inlineStr">
        <is>
          <t>Kochi</t>
        </is>
      </c>
      <c r="E127" t="inlineStr">
        <is>
          <t>No</t>
        </is>
      </c>
      <c r="F127" t="inlineStr">
        <is>
          <t>At Risk</t>
        </is>
      </c>
      <c r="G127" t="n">
        <v>28</v>
      </c>
      <c r="H127" s="24" t="n">
        <v>305666.69</v>
      </c>
      <c r="I127" s="24" t="n">
        <v>51312.88</v>
      </c>
      <c r="J127" s="25" t="n">
        <v>45497</v>
      </c>
      <c r="K127" s="25" t="n">
        <v>45668</v>
      </c>
      <c r="L127" t="n">
        <v>2</v>
      </c>
      <c r="M127" t="n">
        <v>5</v>
      </c>
      <c r="N127" t="n">
        <v>5</v>
      </c>
      <c r="O127">
        <f>DATE(2026,1,1)-K127</f>
        <v/>
      </c>
      <c r="P127">
        <f>IF(G127&gt;=2,"Repeat","One-time")</f>
        <v/>
      </c>
    </row>
    <row r="128">
      <c r="A128" t="inlineStr">
        <is>
          <t>C04035</t>
        </is>
      </c>
      <c r="B128" t="inlineStr">
        <is>
          <t>Isha Kapoor</t>
        </is>
      </c>
      <c r="C128" t="inlineStr">
        <is>
          <t>East</t>
        </is>
      </c>
      <c r="D128" t="inlineStr">
        <is>
          <t>Kolkata</t>
        </is>
      </c>
      <c r="E128" t="inlineStr">
        <is>
          <t>No</t>
        </is>
      </c>
      <c r="F128" t="inlineStr">
        <is>
          <t>High Value</t>
        </is>
      </c>
      <c r="G128" t="n">
        <v>53</v>
      </c>
      <c r="H128" s="24" t="n">
        <v>301003.16</v>
      </c>
      <c r="I128" s="24" t="n">
        <v>63186.82</v>
      </c>
      <c r="J128" s="25" t="n">
        <v>45313</v>
      </c>
      <c r="K128" s="25" t="n">
        <v>46016</v>
      </c>
      <c r="L128" t="n">
        <v>5</v>
      </c>
      <c r="M128" t="n">
        <v>5</v>
      </c>
      <c r="N128" t="n">
        <v>5</v>
      </c>
      <c r="O128">
        <f>DATE(2026,1,1)-K128</f>
        <v/>
      </c>
      <c r="P128">
        <f>IF(G128&gt;=2,"Repeat","One-time")</f>
        <v/>
      </c>
    </row>
    <row r="129">
      <c r="A129" t="inlineStr">
        <is>
          <t>C02230</t>
        </is>
      </c>
      <c r="B129" t="inlineStr">
        <is>
          <t>Lakshmi Mukherjee</t>
        </is>
      </c>
      <c r="C129" t="inlineStr">
        <is>
          <t>North</t>
        </is>
      </c>
      <c r="D129" t="inlineStr">
        <is>
          <t>Lucknow</t>
        </is>
      </c>
      <c r="E129" t="inlineStr">
        <is>
          <t>No</t>
        </is>
      </c>
      <c r="F129" t="inlineStr">
        <is>
          <t>At Risk</t>
        </is>
      </c>
      <c r="G129" t="n">
        <v>46</v>
      </c>
      <c r="H129" s="24" t="n">
        <v>300808.99</v>
      </c>
      <c r="I129" s="24" t="n">
        <v>57358.79</v>
      </c>
      <c r="J129" s="25" t="n">
        <v>45105</v>
      </c>
      <c r="K129" s="25" t="n">
        <v>45366</v>
      </c>
      <c r="L129" t="n">
        <v>1</v>
      </c>
      <c r="M129" t="n">
        <v>5</v>
      </c>
      <c r="N129" t="n">
        <v>5</v>
      </c>
      <c r="O129">
        <f>DATE(2026,1,1)-K129</f>
        <v/>
      </c>
      <c r="P129">
        <f>IF(G129&gt;=2,"Repeat","One-time")</f>
        <v/>
      </c>
    </row>
    <row r="130">
      <c r="A130" t="inlineStr">
        <is>
          <t>C02859</t>
        </is>
      </c>
      <c r="B130" t="inlineStr">
        <is>
          <t>Suresh Nair</t>
        </is>
      </c>
      <c r="C130" t="inlineStr">
        <is>
          <t>North</t>
        </is>
      </c>
      <c r="D130" t="inlineStr">
        <is>
          <t>Jaipur</t>
        </is>
      </c>
      <c r="E130" t="inlineStr">
        <is>
          <t>Yes</t>
        </is>
      </c>
      <c r="F130" t="inlineStr">
        <is>
          <t>High Value</t>
        </is>
      </c>
      <c r="G130" t="n">
        <v>49</v>
      </c>
      <c r="H130" s="24" t="n">
        <v>300798.92</v>
      </c>
      <c r="I130" s="24" t="n">
        <v>73419.85000000001</v>
      </c>
      <c r="J130" s="25" t="n">
        <v>45192</v>
      </c>
      <c r="K130" s="25" t="n">
        <v>45994</v>
      </c>
      <c r="L130" t="n">
        <v>5</v>
      </c>
      <c r="M130" t="n">
        <v>5</v>
      </c>
      <c r="N130" t="n">
        <v>5</v>
      </c>
      <c r="O130">
        <f>DATE(2026,1,1)-K130</f>
        <v/>
      </c>
      <c r="P130">
        <f>IF(G130&gt;=2,"Repeat","One-time")</f>
        <v/>
      </c>
    </row>
    <row r="131">
      <c r="A131" t="inlineStr">
        <is>
          <t>C06541</t>
        </is>
      </c>
      <c r="B131" t="inlineStr">
        <is>
          <t>Rahul Mukherjee</t>
        </is>
      </c>
      <c r="C131" t="inlineStr">
        <is>
          <t>North</t>
        </is>
      </c>
      <c r="D131" t="inlineStr">
        <is>
          <t>Jaipur</t>
        </is>
      </c>
      <c r="E131" t="inlineStr">
        <is>
          <t>Yes</t>
        </is>
      </c>
      <c r="F131" t="inlineStr">
        <is>
          <t>High Value</t>
        </is>
      </c>
      <c r="G131" t="n">
        <v>45</v>
      </c>
      <c r="H131" s="24" t="n">
        <v>300385.15</v>
      </c>
      <c r="I131" s="24" t="n">
        <v>51724.53</v>
      </c>
      <c r="J131" s="25" t="n">
        <v>45432</v>
      </c>
      <c r="K131" s="25" t="n">
        <v>45970</v>
      </c>
      <c r="L131" t="n">
        <v>4</v>
      </c>
      <c r="M131" t="n">
        <v>5</v>
      </c>
      <c r="N131" t="n">
        <v>5</v>
      </c>
      <c r="O131">
        <f>DATE(2026,1,1)-K131</f>
        <v/>
      </c>
      <c r="P131">
        <f>IF(G131&gt;=2,"Repeat","One-time")</f>
        <v/>
      </c>
    </row>
    <row r="132">
      <c r="A132" t="inlineStr">
        <is>
          <t>C06579</t>
        </is>
      </c>
      <c r="B132" t="inlineStr">
        <is>
          <t>Ritu Thakur</t>
        </is>
      </c>
      <c r="C132" t="inlineStr">
        <is>
          <t>North</t>
        </is>
      </c>
      <c r="D132" t="inlineStr">
        <is>
          <t>Delhi</t>
        </is>
      </c>
      <c r="E132" t="inlineStr">
        <is>
          <t>No</t>
        </is>
      </c>
      <c r="F132" t="inlineStr">
        <is>
          <t>High Value</t>
        </is>
      </c>
      <c r="G132" t="n">
        <v>20</v>
      </c>
      <c r="H132" s="24" t="n">
        <v>300319.24</v>
      </c>
      <c r="I132" s="24" t="n">
        <v>39415.94</v>
      </c>
      <c r="J132" s="25" t="n">
        <v>45559</v>
      </c>
      <c r="K132" s="25" t="n">
        <v>46003</v>
      </c>
      <c r="L132" t="n">
        <v>5</v>
      </c>
      <c r="M132" t="n">
        <v>5</v>
      </c>
      <c r="N132" t="n">
        <v>5</v>
      </c>
      <c r="O132">
        <f>DATE(2026,1,1)-K132</f>
        <v/>
      </c>
      <c r="P132">
        <f>IF(G132&gt;=2,"Repeat","One-time")</f>
        <v/>
      </c>
    </row>
    <row r="133">
      <c r="A133" t="inlineStr">
        <is>
          <t>C03467</t>
        </is>
      </c>
      <c r="B133" t="inlineStr">
        <is>
          <t>Deepak Agarwal</t>
        </is>
      </c>
      <c r="C133" t="inlineStr">
        <is>
          <t>North</t>
        </is>
      </c>
      <c r="D133" t="inlineStr">
        <is>
          <t>Delhi</t>
        </is>
      </c>
      <c r="E133" t="inlineStr">
        <is>
          <t>Yes</t>
        </is>
      </c>
      <c r="F133" t="inlineStr">
        <is>
          <t>At Risk</t>
        </is>
      </c>
      <c r="G133" t="n">
        <v>39</v>
      </c>
      <c r="H133" s="24" t="n">
        <v>299226.57</v>
      </c>
      <c r="I133" s="24" t="n">
        <v>50892.04</v>
      </c>
      <c r="J133" s="25" t="n">
        <v>45252</v>
      </c>
      <c r="K133" s="25" t="n">
        <v>45543</v>
      </c>
      <c r="L133" t="n">
        <v>2</v>
      </c>
      <c r="M133" t="n">
        <v>5</v>
      </c>
      <c r="N133" t="n">
        <v>5</v>
      </c>
      <c r="O133">
        <f>DATE(2026,1,1)-K133</f>
        <v/>
      </c>
      <c r="P133">
        <f>IF(G133&gt;=2,"Repeat","One-time")</f>
        <v/>
      </c>
    </row>
    <row r="134">
      <c r="A134" t="inlineStr">
        <is>
          <t>C07101</t>
        </is>
      </c>
      <c r="B134" t="inlineStr">
        <is>
          <t>Manish Menon</t>
        </is>
      </c>
      <c r="C134" t="inlineStr">
        <is>
          <t>South</t>
        </is>
      </c>
      <c r="D134" t="inlineStr">
        <is>
          <t>Chennai</t>
        </is>
      </c>
      <c r="E134" t="inlineStr">
        <is>
          <t>No</t>
        </is>
      </c>
      <c r="F134" t="inlineStr">
        <is>
          <t>High Value</t>
        </is>
      </c>
      <c r="G134" t="n">
        <v>30</v>
      </c>
      <c r="H134" s="24" t="n">
        <v>298779.82</v>
      </c>
      <c r="I134" s="24" t="n">
        <v>56800.16</v>
      </c>
      <c r="J134" s="25" t="n">
        <v>45602</v>
      </c>
      <c r="K134" s="25" t="n">
        <v>45994</v>
      </c>
      <c r="L134" t="n">
        <v>5</v>
      </c>
      <c r="M134" t="n">
        <v>5</v>
      </c>
      <c r="N134" t="n">
        <v>5</v>
      </c>
      <c r="O134">
        <f>DATE(2026,1,1)-K134</f>
        <v/>
      </c>
      <c r="P134">
        <f>IF(G134&gt;=2,"Repeat","One-time")</f>
        <v/>
      </c>
    </row>
    <row r="135">
      <c r="A135" t="inlineStr">
        <is>
          <t>C06173</t>
        </is>
      </c>
      <c r="B135" t="inlineStr">
        <is>
          <t>Vikram Mehta</t>
        </is>
      </c>
      <c r="C135" t="inlineStr">
        <is>
          <t>East</t>
        </is>
      </c>
      <c r="D135" t="inlineStr">
        <is>
          <t>Guwahati</t>
        </is>
      </c>
      <c r="E135" t="inlineStr">
        <is>
          <t>No</t>
        </is>
      </c>
      <c r="F135" t="inlineStr">
        <is>
          <t>High Value</t>
        </is>
      </c>
      <c r="G135" t="n">
        <v>23</v>
      </c>
      <c r="H135" s="24" t="n">
        <v>298350.01</v>
      </c>
      <c r="I135" s="24" t="n">
        <v>42584.09</v>
      </c>
      <c r="J135" s="25" t="n">
        <v>45560</v>
      </c>
      <c r="K135" s="25" t="n">
        <v>46012</v>
      </c>
      <c r="L135" t="n">
        <v>5</v>
      </c>
      <c r="M135" t="n">
        <v>5</v>
      </c>
      <c r="N135" t="n">
        <v>5</v>
      </c>
      <c r="O135">
        <f>DATE(2026,1,1)-K135</f>
        <v/>
      </c>
      <c r="P135">
        <f>IF(G135&gt;=2,"Repeat","One-time")</f>
        <v/>
      </c>
    </row>
    <row r="136">
      <c r="A136" t="inlineStr">
        <is>
          <t>C04669</t>
        </is>
      </c>
      <c r="B136" t="inlineStr">
        <is>
          <t>Meera Fernandes</t>
        </is>
      </c>
      <c r="C136" t="inlineStr">
        <is>
          <t>West</t>
        </is>
      </c>
      <c r="D136" t="inlineStr">
        <is>
          <t>Pune</t>
        </is>
      </c>
      <c r="E136" t="inlineStr">
        <is>
          <t>No</t>
        </is>
      </c>
      <c r="F136" t="inlineStr">
        <is>
          <t>High Value</t>
        </is>
      </c>
      <c r="G136" t="n">
        <v>35</v>
      </c>
      <c r="H136" s="24" t="n">
        <v>297267.92</v>
      </c>
      <c r="I136" s="24" t="n">
        <v>50967.5</v>
      </c>
      <c r="J136" s="25" t="n">
        <v>45377</v>
      </c>
      <c r="K136" s="25" t="n">
        <v>45997</v>
      </c>
      <c r="L136" t="n">
        <v>5</v>
      </c>
      <c r="M136" t="n">
        <v>5</v>
      </c>
      <c r="N136" t="n">
        <v>5</v>
      </c>
      <c r="O136">
        <f>DATE(2026,1,1)-K136</f>
        <v/>
      </c>
      <c r="P136">
        <f>IF(G136&gt;=2,"Repeat","One-time")</f>
        <v/>
      </c>
    </row>
    <row r="137">
      <c r="A137" t="inlineStr">
        <is>
          <t>C03441</t>
        </is>
      </c>
      <c r="B137" t="inlineStr">
        <is>
          <t>Ayesha Patel</t>
        </is>
      </c>
      <c r="C137" t="inlineStr">
        <is>
          <t>North</t>
        </is>
      </c>
      <c r="D137" t="inlineStr">
        <is>
          <t>Gurugram</t>
        </is>
      </c>
      <c r="E137" t="inlineStr">
        <is>
          <t>No</t>
        </is>
      </c>
      <c r="F137" t="inlineStr">
        <is>
          <t>High Value</t>
        </is>
      </c>
      <c r="G137" t="n">
        <v>34</v>
      </c>
      <c r="H137" s="24" t="n">
        <v>296698.5</v>
      </c>
      <c r="I137" s="24" t="n">
        <v>44252.23</v>
      </c>
      <c r="J137" s="25" t="n">
        <v>45248</v>
      </c>
      <c r="K137" s="25" t="n">
        <v>45989</v>
      </c>
      <c r="L137" t="n">
        <v>5</v>
      </c>
      <c r="M137" t="n">
        <v>5</v>
      </c>
      <c r="N137" t="n">
        <v>5</v>
      </c>
      <c r="O137">
        <f>DATE(2026,1,1)-K137</f>
        <v/>
      </c>
      <c r="P137">
        <f>IF(G137&gt;=2,"Repeat","One-time")</f>
        <v/>
      </c>
    </row>
    <row r="138">
      <c r="A138" t="inlineStr">
        <is>
          <t>C06953</t>
        </is>
      </c>
      <c r="B138" t="inlineStr">
        <is>
          <t>Riya Shah</t>
        </is>
      </c>
      <c r="C138" t="inlineStr">
        <is>
          <t>South</t>
        </is>
      </c>
      <c r="D138" t="inlineStr">
        <is>
          <t>Chennai</t>
        </is>
      </c>
      <c r="E138" t="inlineStr">
        <is>
          <t>No</t>
        </is>
      </c>
      <c r="F138" t="inlineStr">
        <is>
          <t>High Value</t>
        </is>
      </c>
      <c r="G138" t="n">
        <v>18</v>
      </c>
      <c r="H138" s="24" t="n">
        <v>295908.92</v>
      </c>
      <c r="I138" s="24" t="n">
        <v>-6642.79</v>
      </c>
      <c r="J138" s="25" t="n">
        <v>45649</v>
      </c>
      <c r="K138" s="25" t="n">
        <v>46004</v>
      </c>
      <c r="L138" t="n">
        <v>5</v>
      </c>
      <c r="M138" t="n">
        <v>5</v>
      </c>
      <c r="N138" t="n">
        <v>5</v>
      </c>
      <c r="O138">
        <f>DATE(2026,1,1)-K138</f>
        <v/>
      </c>
      <c r="P138">
        <f>IF(G138&gt;=2,"Repeat","One-time")</f>
        <v/>
      </c>
    </row>
    <row r="139">
      <c r="A139" t="inlineStr">
        <is>
          <t>C00734</t>
        </is>
      </c>
      <c r="B139" t="inlineStr">
        <is>
          <t>Aarav Kapoor</t>
        </is>
      </c>
      <c r="C139" t="inlineStr">
        <is>
          <t>West</t>
        </is>
      </c>
      <c r="D139" t="inlineStr">
        <is>
          <t>Mumbai</t>
        </is>
      </c>
      <c r="E139" t="inlineStr">
        <is>
          <t>No</t>
        </is>
      </c>
      <c r="F139" t="inlineStr">
        <is>
          <t>High Value</t>
        </is>
      </c>
      <c r="G139" t="n">
        <v>46</v>
      </c>
      <c r="H139" s="24" t="n">
        <v>294154.05</v>
      </c>
      <c r="I139" s="24" t="n">
        <v>67005.45</v>
      </c>
      <c r="J139" s="25" t="n">
        <v>44927</v>
      </c>
      <c r="K139" s="25" t="n">
        <v>46015</v>
      </c>
      <c r="L139" t="n">
        <v>5</v>
      </c>
      <c r="M139" t="n">
        <v>5</v>
      </c>
      <c r="N139" t="n">
        <v>5</v>
      </c>
      <c r="O139">
        <f>DATE(2026,1,1)-K139</f>
        <v/>
      </c>
      <c r="P139">
        <f>IF(G139&gt;=2,"Repeat","One-time")</f>
        <v/>
      </c>
    </row>
    <row r="140">
      <c r="A140" t="inlineStr">
        <is>
          <t>C01836</t>
        </is>
      </c>
      <c r="B140" t="inlineStr">
        <is>
          <t>Ayesha Thakur</t>
        </is>
      </c>
      <c r="C140" t="inlineStr">
        <is>
          <t>South</t>
        </is>
      </c>
      <c r="D140" t="inlineStr">
        <is>
          <t>Chennai</t>
        </is>
      </c>
      <c r="E140" t="inlineStr">
        <is>
          <t>No</t>
        </is>
      </c>
      <c r="F140" t="inlineStr">
        <is>
          <t>High Value</t>
        </is>
      </c>
      <c r="G140" t="n">
        <v>38</v>
      </c>
      <c r="H140" s="24" t="n">
        <v>293441.25</v>
      </c>
      <c r="I140" s="24" t="n">
        <v>41487.23</v>
      </c>
      <c r="J140" s="25" t="n">
        <v>45050</v>
      </c>
      <c r="K140" s="25" t="n">
        <v>45916</v>
      </c>
      <c r="L140" t="n">
        <v>3</v>
      </c>
      <c r="M140" t="n">
        <v>5</v>
      </c>
      <c r="N140" t="n">
        <v>5</v>
      </c>
      <c r="O140">
        <f>DATE(2026,1,1)-K140</f>
        <v/>
      </c>
      <c r="P140">
        <f>IF(G140&gt;=2,"Repeat","One-time")</f>
        <v/>
      </c>
    </row>
    <row r="141">
      <c r="A141" t="inlineStr">
        <is>
          <t>C00920</t>
        </is>
      </c>
      <c r="B141" t="inlineStr">
        <is>
          <t>Ritu Mehta</t>
        </is>
      </c>
      <c r="C141" t="inlineStr">
        <is>
          <t>East</t>
        </is>
      </c>
      <c r="D141" t="inlineStr">
        <is>
          <t>Bhubaneswar</t>
        </is>
      </c>
      <c r="E141" t="inlineStr">
        <is>
          <t>No</t>
        </is>
      </c>
      <c r="F141" t="inlineStr">
        <is>
          <t>At Risk</t>
        </is>
      </c>
      <c r="G141" t="n">
        <v>60</v>
      </c>
      <c r="H141" s="24" t="n">
        <v>293295.35</v>
      </c>
      <c r="I141" s="24" t="n">
        <v>67845.00999999999</v>
      </c>
      <c r="J141" s="25" t="n">
        <v>44927</v>
      </c>
      <c r="K141" s="25" t="n">
        <v>45231</v>
      </c>
      <c r="L141" t="n">
        <v>1</v>
      </c>
      <c r="M141" t="n">
        <v>5</v>
      </c>
      <c r="N141" t="n">
        <v>5</v>
      </c>
      <c r="O141">
        <f>DATE(2026,1,1)-K141</f>
        <v/>
      </c>
      <c r="P141">
        <f>IF(G141&gt;=2,"Repeat","One-time")</f>
        <v/>
      </c>
    </row>
    <row r="142">
      <c r="A142" t="inlineStr">
        <is>
          <t>C02473</t>
        </is>
      </c>
      <c r="B142" t="inlineStr">
        <is>
          <t>Divya Mukherjee</t>
        </is>
      </c>
      <c r="C142" t="inlineStr">
        <is>
          <t>South</t>
        </is>
      </c>
      <c r="D142" t="inlineStr">
        <is>
          <t>Hyderabad</t>
        </is>
      </c>
      <c r="E142" t="inlineStr">
        <is>
          <t>No</t>
        </is>
      </c>
      <c r="F142" t="inlineStr">
        <is>
          <t>High Value</t>
        </is>
      </c>
      <c r="G142" t="n">
        <v>36</v>
      </c>
      <c r="H142" s="24" t="n">
        <v>293276.33</v>
      </c>
      <c r="I142" s="24" t="n">
        <v>44917.97</v>
      </c>
      <c r="J142" s="25" t="n">
        <v>45171</v>
      </c>
      <c r="K142" s="25" t="n">
        <v>45974</v>
      </c>
      <c r="L142" t="n">
        <v>4</v>
      </c>
      <c r="M142" t="n">
        <v>5</v>
      </c>
      <c r="N142" t="n">
        <v>5</v>
      </c>
      <c r="O142">
        <f>DATE(2026,1,1)-K142</f>
        <v/>
      </c>
      <c r="P142">
        <f>IF(G142&gt;=2,"Repeat","One-time")</f>
        <v/>
      </c>
    </row>
    <row r="143">
      <c r="A143" t="inlineStr">
        <is>
          <t>C01147</t>
        </is>
      </c>
      <c r="B143" t="inlineStr">
        <is>
          <t>Tanvi Sharma</t>
        </is>
      </c>
      <c r="C143" t="inlineStr">
        <is>
          <t>North</t>
        </is>
      </c>
      <c r="D143" t="inlineStr">
        <is>
          <t>Delhi</t>
        </is>
      </c>
      <c r="E143" t="inlineStr">
        <is>
          <t>No</t>
        </is>
      </c>
      <c r="F143" t="inlineStr">
        <is>
          <t>High Value</t>
        </is>
      </c>
      <c r="G143" t="n">
        <v>55</v>
      </c>
      <c r="H143" s="24" t="n">
        <v>292958.09</v>
      </c>
      <c r="I143" s="24" t="n">
        <v>67206.8</v>
      </c>
      <c r="J143" s="25" t="n">
        <v>44972</v>
      </c>
      <c r="K143" s="25" t="n">
        <v>46013</v>
      </c>
      <c r="L143" t="n">
        <v>5</v>
      </c>
      <c r="M143" t="n">
        <v>5</v>
      </c>
      <c r="N143" t="n">
        <v>5</v>
      </c>
      <c r="O143">
        <f>DATE(2026,1,1)-K143</f>
        <v/>
      </c>
      <c r="P143">
        <f>IF(G143&gt;=2,"Repeat","One-time")</f>
        <v/>
      </c>
    </row>
    <row r="144">
      <c r="A144" t="inlineStr">
        <is>
          <t>C01708</t>
        </is>
      </c>
      <c r="B144" t="inlineStr">
        <is>
          <t>Rohan Fernandes</t>
        </is>
      </c>
      <c r="C144" t="inlineStr">
        <is>
          <t>North</t>
        </is>
      </c>
      <c r="D144" t="inlineStr">
        <is>
          <t>Gurugram</t>
        </is>
      </c>
      <c r="E144" t="inlineStr">
        <is>
          <t>No</t>
        </is>
      </c>
      <c r="F144" t="inlineStr">
        <is>
          <t>High Value</t>
        </is>
      </c>
      <c r="G144" t="n">
        <v>59</v>
      </c>
      <c r="H144" s="24" t="n">
        <v>292651.16</v>
      </c>
      <c r="I144" s="24" t="n">
        <v>61770.13</v>
      </c>
      <c r="J144" s="25" t="n">
        <v>45032</v>
      </c>
      <c r="K144" s="25" t="n">
        <v>45987</v>
      </c>
      <c r="L144" t="n">
        <v>5</v>
      </c>
      <c r="M144" t="n">
        <v>5</v>
      </c>
      <c r="N144" t="n">
        <v>5</v>
      </c>
      <c r="O144">
        <f>DATE(2026,1,1)-K144</f>
        <v/>
      </c>
      <c r="P144">
        <f>IF(G144&gt;=2,"Repeat","One-time")</f>
        <v/>
      </c>
    </row>
    <row r="145">
      <c r="A145" t="inlineStr">
        <is>
          <t>C02331</t>
        </is>
      </c>
      <c r="B145" t="inlineStr">
        <is>
          <t>Isha Nair</t>
        </is>
      </c>
      <c r="C145" t="inlineStr">
        <is>
          <t>South</t>
        </is>
      </c>
      <c r="D145" t="inlineStr">
        <is>
          <t>Hyderabad</t>
        </is>
      </c>
      <c r="E145" t="inlineStr">
        <is>
          <t>No</t>
        </is>
      </c>
      <c r="F145" t="inlineStr">
        <is>
          <t>High Value</t>
        </is>
      </c>
      <c r="G145" t="n">
        <v>27</v>
      </c>
      <c r="H145" s="24" t="n">
        <v>290207.38</v>
      </c>
      <c r="I145" s="24" t="n">
        <v>44542.54</v>
      </c>
      <c r="J145" s="25" t="n">
        <v>45116</v>
      </c>
      <c r="K145" s="25" t="n">
        <v>46002</v>
      </c>
      <c r="L145" t="n">
        <v>5</v>
      </c>
      <c r="M145" t="n">
        <v>5</v>
      </c>
      <c r="N145" t="n">
        <v>5</v>
      </c>
      <c r="O145">
        <f>DATE(2026,1,1)-K145</f>
        <v/>
      </c>
      <c r="P145">
        <f>IF(G145&gt;=2,"Repeat","One-time")</f>
        <v/>
      </c>
    </row>
    <row r="146">
      <c r="A146" t="inlineStr">
        <is>
          <t>C01621</t>
        </is>
      </c>
      <c r="B146" t="inlineStr">
        <is>
          <t>Imran Nair</t>
        </is>
      </c>
      <c r="C146" t="inlineStr">
        <is>
          <t>South</t>
        </is>
      </c>
      <c r="D146" t="inlineStr">
        <is>
          <t>Bengaluru</t>
        </is>
      </c>
      <c r="E146" t="inlineStr">
        <is>
          <t>No</t>
        </is>
      </c>
      <c r="F146" t="inlineStr">
        <is>
          <t>At Risk</t>
        </is>
      </c>
      <c r="G146" t="n">
        <v>34</v>
      </c>
      <c r="H146" s="24" t="n">
        <v>289105.51</v>
      </c>
      <c r="I146" s="24" t="n">
        <v>38385.08</v>
      </c>
      <c r="J146" s="25" t="n">
        <v>45020</v>
      </c>
      <c r="K146" s="25" t="n">
        <v>45598</v>
      </c>
      <c r="L146" t="n">
        <v>2</v>
      </c>
      <c r="M146" t="n">
        <v>5</v>
      </c>
      <c r="N146" t="n">
        <v>5</v>
      </c>
      <c r="O146">
        <f>DATE(2026,1,1)-K146</f>
        <v/>
      </c>
      <c r="P146">
        <f>IF(G146&gt;=2,"Repeat","One-time")</f>
        <v/>
      </c>
    </row>
    <row r="147">
      <c r="A147" t="inlineStr">
        <is>
          <t>C00940</t>
        </is>
      </c>
      <c r="B147" t="inlineStr">
        <is>
          <t>Harpreet Mukherjee</t>
        </is>
      </c>
      <c r="C147" t="inlineStr">
        <is>
          <t>East</t>
        </is>
      </c>
      <c r="D147" t="inlineStr">
        <is>
          <t>Patna</t>
        </is>
      </c>
      <c r="E147" t="inlineStr">
        <is>
          <t>No</t>
        </is>
      </c>
      <c r="F147" t="inlineStr">
        <is>
          <t>At Risk</t>
        </is>
      </c>
      <c r="G147" t="n">
        <v>43</v>
      </c>
      <c r="H147" s="24" t="n">
        <v>288706.01</v>
      </c>
      <c r="I147" s="24" t="n">
        <v>51181.1</v>
      </c>
      <c r="J147" s="25" t="n">
        <v>44933</v>
      </c>
      <c r="K147" s="25" t="n">
        <v>45518</v>
      </c>
      <c r="L147" t="n">
        <v>2</v>
      </c>
      <c r="M147" t="n">
        <v>5</v>
      </c>
      <c r="N147" t="n">
        <v>5</v>
      </c>
      <c r="O147">
        <f>DATE(2026,1,1)-K147</f>
        <v/>
      </c>
      <c r="P147">
        <f>IF(G147&gt;=2,"Repeat","One-time")</f>
        <v/>
      </c>
    </row>
    <row r="148">
      <c r="A148" t="inlineStr">
        <is>
          <t>C06581</t>
        </is>
      </c>
      <c r="B148" t="inlineStr">
        <is>
          <t>Pooja Gupta</t>
        </is>
      </c>
      <c r="C148" t="inlineStr">
        <is>
          <t>East</t>
        </is>
      </c>
      <c r="D148" t="inlineStr">
        <is>
          <t>Patna</t>
        </is>
      </c>
      <c r="E148" t="inlineStr">
        <is>
          <t>No</t>
        </is>
      </c>
      <c r="F148" t="inlineStr">
        <is>
          <t>High Value</t>
        </is>
      </c>
      <c r="G148" t="n">
        <v>42</v>
      </c>
      <c r="H148" s="24" t="n">
        <v>288443.54</v>
      </c>
      <c r="I148" s="24" t="n">
        <v>47187.23</v>
      </c>
      <c r="J148" s="25" t="n">
        <v>45560</v>
      </c>
      <c r="K148" s="25" t="n">
        <v>46005</v>
      </c>
      <c r="L148" t="n">
        <v>5</v>
      </c>
      <c r="M148" t="n">
        <v>5</v>
      </c>
      <c r="N148" t="n">
        <v>5</v>
      </c>
      <c r="O148">
        <f>DATE(2026,1,1)-K148</f>
        <v/>
      </c>
      <c r="P148">
        <f>IF(G148&gt;=2,"Repeat","One-time")</f>
        <v/>
      </c>
    </row>
    <row r="149">
      <c r="A149" t="inlineStr">
        <is>
          <t>C03249</t>
        </is>
      </c>
      <c r="B149" t="inlineStr">
        <is>
          <t>Divya Yadav</t>
        </is>
      </c>
      <c r="C149" t="inlineStr">
        <is>
          <t>Central</t>
        </is>
      </c>
      <c r="D149" t="inlineStr">
        <is>
          <t>Indore</t>
        </is>
      </c>
      <c r="E149" t="inlineStr">
        <is>
          <t>No</t>
        </is>
      </c>
      <c r="F149" t="inlineStr">
        <is>
          <t>High Value</t>
        </is>
      </c>
      <c r="G149" t="n">
        <v>21</v>
      </c>
      <c r="H149" s="24" t="n">
        <v>288194.57</v>
      </c>
      <c r="I149" s="24" t="n">
        <v>22614.18</v>
      </c>
      <c r="J149" s="25" t="n">
        <v>45310</v>
      </c>
      <c r="K149" s="25" t="n">
        <v>45991</v>
      </c>
      <c r="L149" t="n">
        <v>5</v>
      </c>
      <c r="M149" t="n">
        <v>5</v>
      </c>
      <c r="N149" t="n">
        <v>5</v>
      </c>
      <c r="O149">
        <f>DATE(2026,1,1)-K149</f>
        <v/>
      </c>
      <c r="P149">
        <f>IF(G149&gt;=2,"Repeat","One-time")</f>
        <v/>
      </c>
    </row>
    <row r="150">
      <c r="A150" t="inlineStr">
        <is>
          <t>C06577</t>
        </is>
      </c>
      <c r="B150" t="inlineStr">
        <is>
          <t>Zoya Mehta</t>
        </is>
      </c>
      <c r="C150" t="inlineStr">
        <is>
          <t>North</t>
        </is>
      </c>
      <c r="D150" t="inlineStr">
        <is>
          <t>Delhi</t>
        </is>
      </c>
      <c r="E150" t="inlineStr">
        <is>
          <t>Yes</t>
        </is>
      </c>
      <c r="F150" t="inlineStr">
        <is>
          <t>High Value</t>
        </is>
      </c>
      <c r="G150" t="n">
        <v>10</v>
      </c>
      <c r="H150" s="24" t="n">
        <v>287986.39</v>
      </c>
      <c r="I150" s="24" t="n">
        <v>33842.56</v>
      </c>
      <c r="J150" s="25" t="n">
        <v>45564</v>
      </c>
      <c r="K150" s="25" t="n">
        <v>45900</v>
      </c>
      <c r="L150" t="n">
        <v>3</v>
      </c>
      <c r="M150" t="n">
        <v>5</v>
      </c>
      <c r="N150" t="n">
        <v>5</v>
      </c>
      <c r="O150">
        <f>DATE(2026,1,1)-K150</f>
        <v/>
      </c>
      <c r="P150">
        <f>IF(G150&gt;=2,"Repeat","One-time")</f>
        <v/>
      </c>
    </row>
    <row r="151">
      <c r="A151" t="inlineStr">
        <is>
          <t>C08829</t>
        </is>
      </c>
      <c r="B151" t="inlineStr">
        <is>
          <t>Pooja Nair</t>
        </is>
      </c>
      <c r="C151" t="inlineStr">
        <is>
          <t>North</t>
        </is>
      </c>
      <c r="D151" t="inlineStr">
        <is>
          <t>Gurugram</t>
        </is>
      </c>
      <c r="E151" t="inlineStr">
        <is>
          <t>No</t>
        </is>
      </c>
      <c r="F151" t="inlineStr">
        <is>
          <t>High Value</t>
        </is>
      </c>
      <c r="G151" t="n">
        <v>41</v>
      </c>
      <c r="H151" s="24" t="n">
        <v>287619.7</v>
      </c>
      <c r="I151" s="24" t="n">
        <v>62397.63</v>
      </c>
      <c r="J151" s="25" t="n">
        <v>45757</v>
      </c>
      <c r="K151" s="25" t="n">
        <v>46017</v>
      </c>
      <c r="L151" t="n">
        <v>5</v>
      </c>
      <c r="M151" t="n">
        <v>5</v>
      </c>
      <c r="N151" t="n">
        <v>5</v>
      </c>
      <c r="O151">
        <f>DATE(2026,1,1)-K151</f>
        <v/>
      </c>
      <c r="P151">
        <f>IF(G151&gt;=2,"Repeat","One-time")</f>
        <v/>
      </c>
    </row>
    <row r="152">
      <c r="A152" t="inlineStr">
        <is>
          <t>C04405</t>
        </is>
      </c>
      <c r="B152" t="inlineStr">
        <is>
          <t>Tanvi Kapoor</t>
        </is>
      </c>
      <c r="C152" t="inlineStr">
        <is>
          <t>North</t>
        </is>
      </c>
      <c r="D152" t="inlineStr">
        <is>
          <t>Gurugram</t>
        </is>
      </c>
      <c r="E152" t="inlineStr">
        <is>
          <t>Yes</t>
        </is>
      </c>
      <c r="F152" t="inlineStr">
        <is>
          <t>High Value</t>
        </is>
      </c>
      <c r="G152" t="n">
        <v>27</v>
      </c>
      <c r="H152" s="24" t="n">
        <v>282322.47</v>
      </c>
      <c r="I152" s="24" t="n">
        <v>37287.3</v>
      </c>
      <c r="J152" s="25" t="n">
        <v>45371</v>
      </c>
      <c r="K152" s="25" t="n">
        <v>45996</v>
      </c>
      <c r="L152" t="n">
        <v>5</v>
      </c>
      <c r="M152" t="n">
        <v>5</v>
      </c>
      <c r="N152" t="n">
        <v>5</v>
      </c>
      <c r="O152">
        <f>DATE(2026,1,1)-K152</f>
        <v/>
      </c>
      <c r="P152">
        <f>IF(G152&gt;=2,"Repeat","One-time")</f>
        <v/>
      </c>
    </row>
    <row r="153">
      <c r="A153" t="inlineStr">
        <is>
          <t>C04119</t>
        </is>
      </c>
      <c r="B153" t="inlineStr">
        <is>
          <t>Divya Fernandes</t>
        </is>
      </c>
      <c r="C153" t="inlineStr">
        <is>
          <t>South</t>
        </is>
      </c>
      <c r="D153" t="inlineStr">
        <is>
          <t>Hyderabad</t>
        </is>
      </c>
      <c r="E153" t="inlineStr">
        <is>
          <t>No</t>
        </is>
      </c>
      <c r="F153" t="inlineStr">
        <is>
          <t>High Value</t>
        </is>
      </c>
      <c r="G153" t="n">
        <v>26</v>
      </c>
      <c r="H153" s="24" t="n">
        <v>278619.2</v>
      </c>
      <c r="I153" s="24" t="n">
        <v>44156.27</v>
      </c>
      <c r="J153" s="25" t="n">
        <v>45333</v>
      </c>
      <c r="K153" s="25" t="n">
        <v>46003</v>
      </c>
      <c r="L153" t="n">
        <v>5</v>
      </c>
      <c r="M153" t="n">
        <v>5</v>
      </c>
      <c r="N153" t="n">
        <v>5</v>
      </c>
      <c r="O153">
        <f>DATE(2026,1,1)-K153</f>
        <v/>
      </c>
      <c r="P153">
        <f>IF(G153&gt;=2,"Repeat","One-time")</f>
        <v/>
      </c>
    </row>
    <row r="154">
      <c r="A154" t="inlineStr">
        <is>
          <t>C04374</t>
        </is>
      </c>
      <c r="B154" t="inlineStr">
        <is>
          <t>Swati Chopra</t>
        </is>
      </c>
      <c r="C154" t="inlineStr">
        <is>
          <t>North</t>
        </is>
      </c>
      <c r="D154" t="inlineStr">
        <is>
          <t>Delhi</t>
        </is>
      </c>
      <c r="E154" t="inlineStr">
        <is>
          <t>No</t>
        </is>
      </c>
      <c r="F154" t="inlineStr">
        <is>
          <t>At Risk</t>
        </is>
      </c>
      <c r="G154" t="n">
        <v>39</v>
      </c>
      <c r="H154" s="24" t="n">
        <v>278151.32</v>
      </c>
      <c r="I154" s="24" t="n">
        <v>53031.75</v>
      </c>
      <c r="J154" s="25" t="n">
        <v>45349</v>
      </c>
      <c r="K154" s="25" t="n">
        <v>45537</v>
      </c>
      <c r="L154" t="n">
        <v>2</v>
      </c>
      <c r="M154" t="n">
        <v>5</v>
      </c>
      <c r="N154" t="n">
        <v>5</v>
      </c>
      <c r="O154">
        <f>DATE(2026,1,1)-K154</f>
        <v/>
      </c>
      <c r="P154">
        <f>IF(G154&gt;=2,"Repeat","One-time")</f>
        <v/>
      </c>
    </row>
    <row r="155">
      <c r="A155" t="inlineStr">
        <is>
          <t>C02545</t>
        </is>
      </c>
      <c r="B155" t="inlineStr">
        <is>
          <t>Imran Reddy</t>
        </is>
      </c>
      <c r="C155" t="inlineStr">
        <is>
          <t>North</t>
        </is>
      </c>
      <c r="D155" t="inlineStr">
        <is>
          <t>Delhi</t>
        </is>
      </c>
      <c r="E155" t="inlineStr">
        <is>
          <t>Yes</t>
        </is>
      </c>
      <c r="F155" t="inlineStr">
        <is>
          <t>High Value</t>
        </is>
      </c>
      <c r="G155" t="n">
        <v>25</v>
      </c>
      <c r="H155" s="24" t="n">
        <v>276889.25</v>
      </c>
      <c r="I155" s="24" t="n">
        <v>34597.47</v>
      </c>
      <c r="J155" s="25" t="n">
        <v>45209</v>
      </c>
      <c r="K155" s="25" t="n">
        <v>45989</v>
      </c>
      <c r="L155" t="n">
        <v>5</v>
      </c>
      <c r="M155" t="n">
        <v>5</v>
      </c>
      <c r="N155" t="n">
        <v>5</v>
      </c>
      <c r="O155">
        <f>DATE(2026,1,1)-K155</f>
        <v/>
      </c>
      <c r="P155">
        <f>IF(G155&gt;=2,"Repeat","One-time")</f>
        <v/>
      </c>
    </row>
    <row r="156">
      <c r="A156" t="inlineStr">
        <is>
          <t>C00053</t>
        </is>
      </c>
      <c r="B156" t="inlineStr">
        <is>
          <t>Farhan Patel</t>
        </is>
      </c>
      <c r="C156" t="inlineStr">
        <is>
          <t>South</t>
        </is>
      </c>
      <c r="D156" t="inlineStr">
        <is>
          <t>Chennai</t>
        </is>
      </c>
      <c r="E156" t="inlineStr">
        <is>
          <t>No</t>
        </is>
      </c>
      <c r="F156" t="inlineStr">
        <is>
          <t>High Value</t>
        </is>
      </c>
      <c r="G156" t="n">
        <v>43</v>
      </c>
      <c r="H156" s="24" t="n">
        <v>276138.31</v>
      </c>
      <c r="I156" s="24" t="n">
        <v>58242.51</v>
      </c>
      <c r="J156" s="25" t="n">
        <v>44943</v>
      </c>
      <c r="K156" s="25" t="n">
        <v>46013</v>
      </c>
      <c r="L156" t="n">
        <v>5</v>
      </c>
      <c r="M156" t="n">
        <v>5</v>
      </c>
      <c r="N156" t="n">
        <v>5</v>
      </c>
      <c r="O156">
        <f>DATE(2026,1,1)-K156</f>
        <v/>
      </c>
      <c r="P156">
        <f>IF(G156&gt;=2,"Repeat","One-time")</f>
        <v/>
      </c>
    </row>
    <row r="157">
      <c r="A157" t="inlineStr">
        <is>
          <t>C00561</t>
        </is>
      </c>
      <c r="B157" t="inlineStr">
        <is>
          <t>Shreya Chopra</t>
        </is>
      </c>
      <c r="C157" t="inlineStr">
        <is>
          <t>Central</t>
        </is>
      </c>
      <c r="D157" t="inlineStr">
        <is>
          <t>Bhopal</t>
        </is>
      </c>
      <c r="E157" t="inlineStr">
        <is>
          <t>No</t>
        </is>
      </c>
      <c r="F157" t="inlineStr">
        <is>
          <t>At Risk</t>
        </is>
      </c>
      <c r="G157" t="n">
        <v>36</v>
      </c>
      <c r="H157" s="24" t="n">
        <v>275376.87</v>
      </c>
      <c r="I157" s="24" t="n">
        <v>52856.68</v>
      </c>
      <c r="J157" s="25" t="n">
        <v>44930</v>
      </c>
      <c r="K157" s="25" t="n">
        <v>45701</v>
      </c>
      <c r="L157" t="n">
        <v>2</v>
      </c>
      <c r="M157" t="n">
        <v>5</v>
      </c>
      <c r="N157" t="n">
        <v>5</v>
      </c>
      <c r="O157">
        <f>DATE(2026,1,1)-K157</f>
        <v/>
      </c>
      <c r="P157">
        <f>IF(G157&gt;=2,"Repeat","One-time")</f>
        <v/>
      </c>
    </row>
    <row r="158">
      <c r="A158" t="inlineStr">
        <is>
          <t>C06413</t>
        </is>
      </c>
      <c r="B158" t="inlineStr">
        <is>
          <t>Lakshmi Patel</t>
        </is>
      </c>
      <c r="C158" t="inlineStr">
        <is>
          <t>North</t>
        </is>
      </c>
      <c r="D158" t="inlineStr">
        <is>
          <t>Gurugram</t>
        </is>
      </c>
      <c r="E158" t="inlineStr">
        <is>
          <t>Yes</t>
        </is>
      </c>
      <c r="F158" t="inlineStr">
        <is>
          <t>High Value</t>
        </is>
      </c>
      <c r="G158" t="n">
        <v>39</v>
      </c>
      <c r="H158" s="24" t="n">
        <v>273520.28</v>
      </c>
      <c r="I158" s="24" t="n">
        <v>41697.09</v>
      </c>
      <c r="J158" s="25" t="n">
        <v>45560</v>
      </c>
      <c r="K158" s="25" t="n">
        <v>45989</v>
      </c>
      <c r="L158" t="n">
        <v>5</v>
      </c>
      <c r="M158" t="n">
        <v>5</v>
      </c>
      <c r="N158" t="n">
        <v>5</v>
      </c>
      <c r="O158">
        <f>DATE(2026,1,1)-K158</f>
        <v/>
      </c>
      <c r="P158">
        <f>IF(G158&gt;=2,"Repeat","One-time")</f>
        <v/>
      </c>
    </row>
    <row r="159">
      <c r="A159" t="inlineStr">
        <is>
          <t>C05676</t>
        </is>
      </c>
      <c r="B159" t="inlineStr">
        <is>
          <t>Swati Mishra</t>
        </is>
      </c>
      <c r="C159" t="inlineStr">
        <is>
          <t>East</t>
        </is>
      </c>
      <c r="D159" t="inlineStr">
        <is>
          <t>Kolkata</t>
        </is>
      </c>
      <c r="E159" t="inlineStr">
        <is>
          <t>No</t>
        </is>
      </c>
      <c r="F159" t="inlineStr">
        <is>
          <t>High Value</t>
        </is>
      </c>
      <c r="G159" t="n">
        <v>30</v>
      </c>
      <c r="H159" s="24" t="n">
        <v>273104.96</v>
      </c>
      <c r="I159" s="24" t="n">
        <v>47275.8</v>
      </c>
      <c r="J159" s="25" t="n">
        <v>45492</v>
      </c>
      <c r="K159" s="25" t="n">
        <v>46019</v>
      </c>
      <c r="L159" t="n">
        <v>5</v>
      </c>
      <c r="M159" t="n">
        <v>5</v>
      </c>
      <c r="N159" t="n">
        <v>5</v>
      </c>
      <c r="O159">
        <f>DATE(2026,1,1)-K159</f>
        <v/>
      </c>
      <c r="P159">
        <f>IF(G159&gt;=2,"Repeat","One-time")</f>
        <v/>
      </c>
    </row>
    <row r="160">
      <c r="A160" t="inlineStr">
        <is>
          <t>C02227</t>
        </is>
      </c>
      <c r="B160" t="inlineStr">
        <is>
          <t>Isha Nair</t>
        </is>
      </c>
      <c r="C160" t="inlineStr">
        <is>
          <t>South</t>
        </is>
      </c>
      <c r="D160" t="inlineStr">
        <is>
          <t>Bengaluru</t>
        </is>
      </c>
      <c r="E160" t="inlineStr">
        <is>
          <t>No</t>
        </is>
      </c>
      <c r="F160" t="inlineStr">
        <is>
          <t>High Value</t>
        </is>
      </c>
      <c r="G160" t="n">
        <v>47</v>
      </c>
      <c r="H160" s="24" t="n">
        <v>272405.7</v>
      </c>
      <c r="I160" s="24" t="n">
        <v>61655.4</v>
      </c>
      <c r="J160" s="25" t="n">
        <v>45118</v>
      </c>
      <c r="K160" s="25" t="n">
        <v>46019</v>
      </c>
      <c r="L160" t="n">
        <v>5</v>
      </c>
      <c r="M160" t="n">
        <v>5</v>
      </c>
      <c r="N160" t="n">
        <v>5</v>
      </c>
      <c r="O160">
        <f>DATE(2026,1,1)-K160</f>
        <v/>
      </c>
      <c r="P160">
        <f>IF(G160&gt;=2,"Repeat","One-time")</f>
        <v/>
      </c>
    </row>
    <row r="161">
      <c r="A161" t="inlineStr">
        <is>
          <t>C02792</t>
        </is>
      </c>
      <c r="B161" t="inlineStr">
        <is>
          <t>Gurpreet Pillai</t>
        </is>
      </c>
      <c r="C161" t="inlineStr">
        <is>
          <t>East</t>
        </is>
      </c>
      <c r="D161" t="inlineStr">
        <is>
          <t>Jamshedpur</t>
        </is>
      </c>
      <c r="E161" t="inlineStr">
        <is>
          <t>No</t>
        </is>
      </c>
      <c r="F161" t="inlineStr">
        <is>
          <t>At Risk</t>
        </is>
      </c>
      <c r="G161" t="n">
        <v>40</v>
      </c>
      <c r="H161" s="24" t="n">
        <v>272384.43</v>
      </c>
      <c r="I161" s="24" t="n">
        <v>58550.98</v>
      </c>
      <c r="J161" s="25" t="n">
        <v>45171</v>
      </c>
      <c r="K161" s="25" t="n">
        <v>45641</v>
      </c>
      <c r="L161" t="n">
        <v>2</v>
      </c>
      <c r="M161" t="n">
        <v>5</v>
      </c>
      <c r="N161" t="n">
        <v>5</v>
      </c>
      <c r="O161">
        <f>DATE(2026,1,1)-K161</f>
        <v/>
      </c>
      <c r="P161">
        <f>IF(G161&gt;=2,"Repeat","One-time")</f>
        <v/>
      </c>
    </row>
    <row r="162">
      <c r="A162" t="inlineStr">
        <is>
          <t>C03841</t>
        </is>
      </c>
      <c r="B162" t="inlineStr">
        <is>
          <t>Sneha Singh</t>
        </is>
      </c>
      <c r="C162" t="inlineStr">
        <is>
          <t>West</t>
        </is>
      </c>
      <c r="D162" t="inlineStr">
        <is>
          <t>Ahmedabad</t>
        </is>
      </c>
      <c r="E162" t="inlineStr">
        <is>
          <t>Yes</t>
        </is>
      </c>
      <c r="F162" t="inlineStr">
        <is>
          <t>High Value</t>
        </is>
      </c>
      <c r="G162" t="n">
        <v>35</v>
      </c>
      <c r="H162" s="24" t="n">
        <v>270739.62</v>
      </c>
      <c r="I162" s="24" t="n">
        <v>40511.69</v>
      </c>
      <c r="J162" s="25" t="n">
        <v>45289</v>
      </c>
      <c r="K162" s="25" t="n">
        <v>45991</v>
      </c>
      <c r="L162" t="n">
        <v>5</v>
      </c>
      <c r="M162" t="n">
        <v>5</v>
      </c>
      <c r="N162" t="n">
        <v>5</v>
      </c>
      <c r="O162">
        <f>DATE(2026,1,1)-K162</f>
        <v/>
      </c>
      <c r="P162">
        <f>IF(G162&gt;=2,"Repeat","One-time")</f>
        <v/>
      </c>
    </row>
    <row r="163">
      <c r="A163" t="inlineStr">
        <is>
          <t>C09128</t>
        </is>
      </c>
      <c r="B163" t="inlineStr">
        <is>
          <t>Pooja Singh</t>
        </is>
      </c>
      <c r="C163" t="inlineStr">
        <is>
          <t>North</t>
        </is>
      </c>
      <c r="D163" t="inlineStr">
        <is>
          <t>Lucknow</t>
        </is>
      </c>
      <c r="E163" t="inlineStr">
        <is>
          <t>No</t>
        </is>
      </c>
      <c r="F163" t="inlineStr">
        <is>
          <t>High Value</t>
        </is>
      </c>
      <c r="G163" t="n">
        <v>41</v>
      </c>
      <c r="H163" s="24" t="n">
        <v>270622.24</v>
      </c>
      <c r="I163" s="24" t="n">
        <v>38002.81</v>
      </c>
      <c r="J163" s="25" t="n">
        <v>45784</v>
      </c>
      <c r="K163" s="25" t="n">
        <v>46017</v>
      </c>
      <c r="L163" t="n">
        <v>5</v>
      </c>
      <c r="M163" t="n">
        <v>5</v>
      </c>
      <c r="N163" t="n">
        <v>5</v>
      </c>
      <c r="O163">
        <f>DATE(2026,1,1)-K163</f>
        <v/>
      </c>
      <c r="P163">
        <f>IF(G163&gt;=2,"Repeat","One-time")</f>
        <v/>
      </c>
    </row>
    <row r="164">
      <c r="A164" t="inlineStr">
        <is>
          <t>C03624</t>
        </is>
      </c>
      <c r="B164" t="inlineStr">
        <is>
          <t>Swati Sinha</t>
        </is>
      </c>
      <c r="C164" t="inlineStr">
        <is>
          <t>South</t>
        </is>
      </c>
      <c r="D164" t="inlineStr">
        <is>
          <t>Chennai</t>
        </is>
      </c>
      <c r="E164" t="inlineStr">
        <is>
          <t>Yes</t>
        </is>
      </c>
      <c r="F164" t="inlineStr">
        <is>
          <t>High Value</t>
        </is>
      </c>
      <c r="G164" t="n">
        <v>34</v>
      </c>
      <c r="H164" s="24" t="n">
        <v>270588.32</v>
      </c>
      <c r="I164" s="24" t="n">
        <v>39274.84</v>
      </c>
      <c r="J164" s="25" t="n">
        <v>45271</v>
      </c>
      <c r="K164" s="25" t="n">
        <v>45998</v>
      </c>
      <c r="L164" t="n">
        <v>5</v>
      </c>
      <c r="M164" t="n">
        <v>5</v>
      </c>
      <c r="N164" t="n">
        <v>5</v>
      </c>
      <c r="O164">
        <f>DATE(2026,1,1)-K164</f>
        <v/>
      </c>
      <c r="P164">
        <f>IF(G164&gt;=2,"Repeat","One-time")</f>
        <v/>
      </c>
    </row>
    <row r="165">
      <c r="A165" t="inlineStr">
        <is>
          <t>C02848</t>
        </is>
      </c>
      <c r="B165" t="inlineStr">
        <is>
          <t>Farhan Mishra</t>
        </is>
      </c>
      <c r="C165" t="inlineStr">
        <is>
          <t>South</t>
        </is>
      </c>
      <c r="D165" t="inlineStr">
        <is>
          <t>Coimbatore</t>
        </is>
      </c>
      <c r="E165" t="inlineStr">
        <is>
          <t>Yes</t>
        </is>
      </c>
      <c r="F165" t="inlineStr">
        <is>
          <t>High Value</t>
        </is>
      </c>
      <c r="G165" t="n">
        <v>34</v>
      </c>
      <c r="H165" s="24" t="n">
        <v>270185.66</v>
      </c>
      <c r="I165" s="24" t="n">
        <v>48006.53</v>
      </c>
      <c r="J165" s="25" t="n">
        <v>45193</v>
      </c>
      <c r="K165" s="25" t="n">
        <v>45792</v>
      </c>
      <c r="L165" t="n">
        <v>3</v>
      </c>
      <c r="M165" t="n">
        <v>5</v>
      </c>
      <c r="N165" t="n">
        <v>5</v>
      </c>
      <c r="O165">
        <f>DATE(2026,1,1)-K165</f>
        <v/>
      </c>
      <c r="P165">
        <f>IF(G165&gt;=2,"Repeat","One-time")</f>
        <v/>
      </c>
    </row>
    <row r="166">
      <c r="A166" t="inlineStr">
        <is>
          <t>C04667</t>
        </is>
      </c>
      <c r="B166" t="inlineStr">
        <is>
          <t>Ayesha Rao</t>
        </is>
      </c>
      <c r="C166" t="inlineStr">
        <is>
          <t>Central</t>
        </is>
      </c>
      <c r="D166" t="inlineStr">
        <is>
          <t>Nagpur</t>
        </is>
      </c>
      <c r="E166" t="inlineStr">
        <is>
          <t>Yes</t>
        </is>
      </c>
      <c r="F166" t="inlineStr">
        <is>
          <t>High Value</t>
        </is>
      </c>
      <c r="G166" t="n">
        <v>47</v>
      </c>
      <c r="H166" s="24" t="n">
        <v>269747.15</v>
      </c>
      <c r="I166" s="24" t="n">
        <v>60124.48</v>
      </c>
      <c r="J166" s="25" t="n">
        <v>45385</v>
      </c>
      <c r="K166" s="25" t="n">
        <v>46017</v>
      </c>
      <c r="L166" t="n">
        <v>5</v>
      </c>
      <c r="M166" t="n">
        <v>5</v>
      </c>
      <c r="N166" t="n">
        <v>5</v>
      </c>
      <c r="O166">
        <f>DATE(2026,1,1)-K166</f>
        <v/>
      </c>
      <c r="P166">
        <f>IF(G166&gt;=2,"Repeat","One-time")</f>
        <v/>
      </c>
    </row>
    <row r="167">
      <c r="A167" t="inlineStr">
        <is>
          <t>C01667</t>
        </is>
      </c>
      <c r="B167" t="inlineStr">
        <is>
          <t>Amit Reddy</t>
        </is>
      </c>
      <c r="C167" t="inlineStr">
        <is>
          <t>South</t>
        </is>
      </c>
      <c r="D167" t="inlineStr">
        <is>
          <t>Hyderabad</t>
        </is>
      </c>
      <c r="E167" t="inlineStr">
        <is>
          <t>Yes</t>
        </is>
      </c>
      <c r="F167" t="inlineStr">
        <is>
          <t>At Risk</t>
        </is>
      </c>
      <c r="G167" t="n">
        <v>43</v>
      </c>
      <c r="H167" s="24" t="n">
        <v>268164.65</v>
      </c>
      <c r="I167" s="24" t="n">
        <v>60573.05</v>
      </c>
      <c r="J167" s="25" t="n">
        <v>45030</v>
      </c>
      <c r="K167" s="25" t="n">
        <v>45455</v>
      </c>
      <c r="L167" t="n">
        <v>1</v>
      </c>
      <c r="M167" t="n">
        <v>5</v>
      </c>
      <c r="N167" t="n">
        <v>5</v>
      </c>
      <c r="O167">
        <f>DATE(2026,1,1)-K167</f>
        <v/>
      </c>
      <c r="P167">
        <f>IF(G167&gt;=2,"Repeat","One-time")</f>
        <v/>
      </c>
    </row>
    <row r="168">
      <c r="A168" t="inlineStr">
        <is>
          <t>C00537</t>
        </is>
      </c>
      <c r="B168" t="inlineStr">
        <is>
          <t>Aditya Rao</t>
        </is>
      </c>
      <c r="C168" t="inlineStr">
        <is>
          <t>West</t>
        </is>
      </c>
      <c r="D168" t="inlineStr">
        <is>
          <t>Mumbai</t>
        </is>
      </c>
      <c r="E168" t="inlineStr">
        <is>
          <t>No</t>
        </is>
      </c>
      <c r="F168" t="inlineStr">
        <is>
          <t>High Value</t>
        </is>
      </c>
      <c r="G168" t="n">
        <v>31</v>
      </c>
      <c r="H168" s="24" t="n">
        <v>267416.32</v>
      </c>
      <c r="I168" s="24" t="n">
        <v>40972.31</v>
      </c>
      <c r="J168" s="25" t="n">
        <v>44942</v>
      </c>
      <c r="K168" s="25" t="n">
        <v>46011</v>
      </c>
      <c r="L168" t="n">
        <v>5</v>
      </c>
      <c r="M168" t="n">
        <v>5</v>
      </c>
      <c r="N168" t="n">
        <v>5</v>
      </c>
      <c r="O168">
        <f>DATE(2026,1,1)-K168</f>
        <v/>
      </c>
      <c r="P168">
        <f>IF(G168&gt;=2,"Repeat","One-time")</f>
        <v/>
      </c>
    </row>
    <row r="169">
      <c r="A169" t="inlineStr">
        <is>
          <t>C01360</t>
        </is>
      </c>
      <c r="B169" t="inlineStr">
        <is>
          <t>Maria Mishra</t>
        </is>
      </c>
      <c r="C169" t="inlineStr">
        <is>
          <t>South</t>
        </is>
      </c>
      <c r="D169" t="inlineStr">
        <is>
          <t>Bengaluru</t>
        </is>
      </c>
      <c r="E169" t="inlineStr">
        <is>
          <t>Yes</t>
        </is>
      </c>
      <c r="F169" t="inlineStr">
        <is>
          <t>High Value</t>
        </is>
      </c>
      <c r="G169" t="n">
        <v>45</v>
      </c>
      <c r="H169" s="24" t="n">
        <v>266978.67</v>
      </c>
      <c r="I169" s="24" t="n">
        <v>55611.26</v>
      </c>
      <c r="J169" s="25" t="n">
        <v>44993</v>
      </c>
      <c r="K169" s="25" t="n">
        <v>46011</v>
      </c>
      <c r="L169" t="n">
        <v>5</v>
      </c>
      <c r="M169" t="n">
        <v>5</v>
      </c>
      <c r="N169" t="n">
        <v>5</v>
      </c>
      <c r="O169">
        <f>DATE(2026,1,1)-K169</f>
        <v/>
      </c>
      <c r="P169">
        <f>IF(G169&gt;=2,"Repeat","One-time")</f>
        <v/>
      </c>
    </row>
    <row r="170">
      <c r="A170" t="inlineStr">
        <is>
          <t>C03202</t>
        </is>
      </c>
      <c r="B170" t="inlineStr">
        <is>
          <t>Diya Mukherjee</t>
        </is>
      </c>
      <c r="C170" t="inlineStr">
        <is>
          <t>South</t>
        </is>
      </c>
      <c r="D170" t="inlineStr">
        <is>
          <t>Kochi</t>
        </is>
      </c>
      <c r="E170" t="inlineStr">
        <is>
          <t>No</t>
        </is>
      </c>
      <c r="F170" t="inlineStr">
        <is>
          <t>High Value</t>
        </is>
      </c>
      <c r="G170" t="n">
        <v>29</v>
      </c>
      <c r="H170" s="24" t="n">
        <v>266968.42</v>
      </c>
      <c r="I170" s="24" t="n">
        <v>48412.72</v>
      </c>
      <c r="J170" s="25" t="n">
        <v>45224</v>
      </c>
      <c r="K170" s="25" t="n">
        <v>45998</v>
      </c>
      <c r="L170" t="n">
        <v>5</v>
      </c>
      <c r="M170" t="n">
        <v>5</v>
      </c>
      <c r="N170" t="n">
        <v>5</v>
      </c>
      <c r="O170">
        <f>DATE(2026,1,1)-K170</f>
        <v/>
      </c>
      <c r="P170">
        <f>IF(G170&gt;=2,"Repeat","One-time")</f>
        <v/>
      </c>
    </row>
    <row r="171">
      <c r="A171" t="inlineStr">
        <is>
          <t>C07647</t>
        </is>
      </c>
      <c r="B171" t="inlineStr">
        <is>
          <t>Varun Joshi</t>
        </is>
      </c>
      <c r="C171" t="inlineStr">
        <is>
          <t>East</t>
        </is>
      </c>
      <c r="D171" t="inlineStr">
        <is>
          <t>Kolkata</t>
        </is>
      </c>
      <c r="E171" t="inlineStr">
        <is>
          <t>No</t>
        </is>
      </c>
      <c r="F171" t="inlineStr">
        <is>
          <t>High Value</t>
        </is>
      </c>
      <c r="G171" t="n">
        <v>5</v>
      </c>
      <c r="H171" s="24" t="n">
        <v>266512.74</v>
      </c>
      <c r="I171" s="24" t="n">
        <v>19316.56</v>
      </c>
      <c r="J171" s="25" t="n">
        <v>45789</v>
      </c>
      <c r="K171" s="25" t="n">
        <v>45993</v>
      </c>
      <c r="L171" t="n">
        <v>5</v>
      </c>
      <c r="M171" t="n">
        <v>4</v>
      </c>
      <c r="N171" t="n">
        <v>5</v>
      </c>
      <c r="O171">
        <f>DATE(2026,1,1)-K171</f>
        <v/>
      </c>
      <c r="P171">
        <f>IF(G171&gt;=2,"Repeat","One-time")</f>
        <v/>
      </c>
    </row>
    <row r="172">
      <c r="A172" t="inlineStr">
        <is>
          <t>C01478</t>
        </is>
      </c>
      <c r="B172" t="inlineStr">
        <is>
          <t>Aditya Patel</t>
        </is>
      </c>
      <c r="C172" t="inlineStr">
        <is>
          <t>North</t>
        </is>
      </c>
      <c r="D172" t="inlineStr">
        <is>
          <t>Delhi</t>
        </is>
      </c>
      <c r="E172" t="inlineStr">
        <is>
          <t>No</t>
        </is>
      </c>
      <c r="F172" t="inlineStr">
        <is>
          <t>High Value</t>
        </is>
      </c>
      <c r="G172" t="n">
        <v>34</v>
      </c>
      <c r="H172" s="24" t="n">
        <v>265155.59</v>
      </c>
      <c r="I172" s="24" t="n">
        <v>42302.42</v>
      </c>
      <c r="J172" s="25" t="n">
        <v>45007</v>
      </c>
      <c r="K172" s="25" t="n">
        <v>45977</v>
      </c>
      <c r="L172" t="n">
        <v>4</v>
      </c>
      <c r="M172" t="n">
        <v>5</v>
      </c>
      <c r="N172" t="n">
        <v>5</v>
      </c>
      <c r="O172">
        <f>DATE(2026,1,1)-K172</f>
        <v/>
      </c>
      <c r="P172">
        <f>IF(G172&gt;=2,"Repeat","One-time")</f>
        <v/>
      </c>
    </row>
    <row r="173">
      <c r="A173" t="inlineStr">
        <is>
          <t>C00692</t>
        </is>
      </c>
      <c r="B173" t="inlineStr">
        <is>
          <t>Arjun Chopra</t>
        </is>
      </c>
      <c r="C173" t="inlineStr">
        <is>
          <t>South</t>
        </is>
      </c>
      <c r="D173" t="inlineStr">
        <is>
          <t>Bengaluru</t>
        </is>
      </c>
      <c r="E173" t="inlineStr">
        <is>
          <t>Yes</t>
        </is>
      </c>
      <c r="F173" t="inlineStr">
        <is>
          <t>At Risk</t>
        </is>
      </c>
      <c r="G173" t="n">
        <v>50</v>
      </c>
      <c r="H173" s="24" t="n">
        <v>264673.9</v>
      </c>
      <c r="I173" s="24" t="n">
        <v>63870.68</v>
      </c>
      <c r="J173" s="25" t="n">
        <v>44930</v>
      </c>
      <c r="K173" s="25" t="n">
        <v>45218</v>
      </c>
      <c r="L173" t="n">
        <v>1</v>
      </c>
      <c r="M173" t="n">
        <v>5</v>
      </c>
      <c r="N173" t="n">
        <v>5</v>
      </c>
      <c r="O173">
        <f>DATE(2026,1,1)-K173</f>
        <v/>
      </c>
      <c r="P173">
        <f>IF(G173&gt;=2,"Repeat","One-time")</f>
        <v/>
      </c>
    </row>
    <row r="174">
      <c r="A174" t="inlineStr">
        <is>
          <t>C10231</t>
        </is>
      </c>
      <c r="B174" t="inlineStr">
        <is>
          <t>Vikram Kapoor</t>
        </is>
      </c>
      <c r="C174" t="inlineStr">
        <is>
          <t>South</t>
        </is>
      </c>
      <c r="D174" t="inlineStr">
        <is>
          <t>Coimbatore</t>
        </is>
      </c>
      <c r="E174" t="inlineStr">
        <is>
          <t>Yes</t>
        </is>
      </c>
      <c r="F174" t="inlineStr">
        <is>
          <t>High Value</t>
        </is>
      </c>
      <c r="G174" t="n">
        <v>36</v>
      </c>
      <c r="H174" s="24" t="n">
        <v>264415.68</v>
      </c>
      <c r="I174" s="24" t="n">
        <v>56681.41</v>
      </c>
      <c r="J174" s="25" t="n">
        <v>45878</v>
      </c>
      <c r="K174" s="25" t="n">
        <v>46022</v>
      </c>
      <c r="L174" t="n">
        <v>5</v>
      </c>
      <c r="M174" t="n">
        <v>5</v>
      </c>
      <c r="N174" t="n">
        <v>5</v>
      </c>
      <c r="O174">
        <f>DATE(2026,1,1)-K174</f>
        <v/>
      </c>
      <c r="P174">
        <f>IF(G174&gt;=2,"Repeat","One-time")</f>
        <v/>
      </c>
    </row>
    <row r="175">
      <c r="A175" t="inlineStr">
        <is>
          <t>C01535</t>
        </is>
      </c>
      <c r="B175" t="inlineStr">
        <is>
          <t>Sanjay Mishra</t>
        </is>
      </c>
      <c r="C175" t="inlineStr">
        <is>
          <t>West</t>
        </is>
      </c>
      <c r="D175" t="inlineStr">
        <is>
          <t>Mumbai</t>
        </is>
      </c>
      <c r="E175" t="inlineStr">
        <is>
          <t>No</t>
        </is>
      </c>
      <c r="F175" t="inlineStr">
        <is>
          <t>High Value</t>
        </is>
      </c>
      <c r="G175" t="n">
        <v>49</v>
      </c>
      <c r="H175" s="24" t="n">
        <v>264394.89</v>
      </c>
      <c r="I175" s="24" t="n">
        <v>56514.64</v>
      </c>
      <c r="J175" s="25" t="n">
        <v>45009</v>
      </c>
      <c r="K175" s="25" t="n">
        <v>46021</v>
      </c>
      <c r="L175" t="n">
        <v>5</v>
      </c>
      <c r="M175" t="n">
        <v>5</v>
      </c>
      <c r="N175" t="n">
        <v>5</v>
      </c>
      <c r="O175">
        <f>DATE(2026,1,1)-K175</f>
        <v/>
      </c>
      <c r="P175">
        <f>IF(G175&gt;=2,"Repeat","One-time")</f>
        <v/>
      </c>
    </row>
    <row r="176">
      <c r="A176" t="inlineStr">
        <is>
          <t>C03509</t>
        </is>
      </c>
      <c r="B176" t="inlineStr">
        <is>
          <t>Divya Ghosh</t>
        </is>
      </c>
      <c r="C176" t="inlineStr">
        <is>
          <t>West</t>
        </is>
      </c>
      <c r="D176" t="inlineStr">
        <is>
          <t>Pune</t>
        </is>
      </c>
      <c r="E176" t="inlineStr">
        <is>
          <t>No</t>
        </is>
      </c>
      <c r="F176" t="inlineStr">
        <is>
          <t>High Value</t>
        </is>
      </c>
      <c r="G176" t="n">
        <v>26</v>
      </c>
      <c r="H176" s="24" t="n">
        <v>264258.96</v>
      </c>
      <c r="I176" s="24" t="n">
        <v>44187</v>
      </c>
      <c r="J176" s="25" t="n">
        <v>45279</v>
      </c>
      <c r="K176" s="25" t="n">
        <v>45990</v>
      </c>
      <c r="L176" t="n">
        <v>5</v>
      </c>
      <c r="M176" t="n">
        <v>5</v>
      </c>
      <c r="N176" t="n">
        <v>5</v>
      </c>
      <c r="O176">
        <f>DATE(2026,1,1)-K176</f>
        <v/>
      </c>
      <c r="P176">
        <f>IF(G176&gt;=2,"Repeat","One-time")</f>
        <v/>
      </c>
    </row>
    <row r="177">
      <c r="A177" t="inlineStr">
        <is>
          <t>C00416</t>
        </is>
      </c>
      <c r="B177" t="inlineStr">
        <is>
          <t>Divya Kumar</t>
        </is>
      </c>
      <c r="C177" t="inlineStr">
        <is>
          <t>South</t>
        </is>
      </c>
      <c r="D177" t="inlineStr">
        <is>
          <t>Hyderabad</t>
        </is>
      </c>
      <c r="E177" t="inlineStr">
        <is>
          <t>Yes</t>
        </is>
      </c>
      <c r="F177" t="inlineStr">
        <is>
          <t>High Value</t>
        </is>
      </c>
      <c r="G177" t="n">
        <v>38</v>
      </c>
      <c r="H177" s="24" t="n">
        <v>264018.48</v>
      </c>
      <c r="I177" s="24" t="n">
        <v>32486.28</v>
      </c>
      <c r="J177" s="25" t="n">
        <v>44930</v>
      </c>
      <c r="K177" s="25" t="n">
        <v>45973</v>
      </c>
      <c r="L177" t="n">
        <v>4</v>
      </c>
      <c r="M177" t="n">
        <v>5</v>
      </c>
      <c r="N177" t="n">
        <v>5</v>
      </c>
      <c r="O177">
        <f>DATE(2026,1,1)-K177</f>
        <v/>
      </c>
      <c r="P177">
        <f>IF(G177&gt;=2,"Repeat","One-time")</f>
        <v/>
      </c>
    </row>
    <row r="178">
      <c r="A178" t="inlineStr">
        <is>
          <t>C06465</t>
        </is>
      </c>
      <c r="B178" t="inlineStr">
        <is>
          <t>Rahul Menon</t>
        </is>
      </c>
      <c r="C178" t="inlineStr">
        <is>
          <t>Central</t>
        </is>
      </c>
      <c r="D178" t="inlineStr">
        <is>
          <t>Indore</t>
        </is>
      </c>
      <c r="E178" t="inlineStr">
        <is>
          <t>Yes</t>
        </is>
      </c>
      <c r="F178" t="inlineStr">
        <is>
          <t>High Value</t>
        </is>
      </c>
      <c r="G178" t="n">
        <v>21</v>
      </c>
      <c r="H178" s="24" t="n">
        <v>262730.99</v>
      </c>
      <c r="I178" s="24" t="n">
        <v>46885.77</v>
      </c>
      <c r="J178" s="25" t="n">
        <v>45564</v>
      </c>
      <c r="K178" s="25" t="n">
        <v>45950</v>
      </c>
      <c r="L178" t="n">
        <v>4</v>
      </c>
      <c r="M178" t="n">
        <v>5</v>
      </c>
      <c r="N178" t="n">
        <v>5</v>
      </c>
      <c r="O178">
        <f>DATE(2026,1,1)-K178</f>
        <v/>
      </c>
      <c r="P178">
        <f>IF(G178&gt;=2,"Repeat","One-time")</f>
        <v/>
      </c>
    </row>
    <row r="179">
      <c r="A179" t="inlineStr">
        <is>
          <t>C03059</t>
        </is>
      </c>
      <c r="B179" t="inlineStr">
        <is>
          <t>Riya Chopra</t>
        </is>
      </c>
      <c r="C179" t="inlineStr">
        <is>
          <t>East</t>
        </is>
      </c>
      <c r="D179" t="inlineStr">
        <is>
          <t>Kolkata</t>
        </is>
      </c>
      <c r="E179" t="inlineStr">
        <is>
          <t>No</t>
        </is>
      </c>
      <c r="F179" t="inlineStr">
        <is>
          <t>At Risk</t>
        </is>
      </c>
      <c r="G179" t="n">
        <v>8</v>
      </c>
      <c r="H179" s="24" t="n">
        <v>262655.78</v>
      </c>
      <c r="I179" s="24" t="n">
        <v>26442.44</v>
      </c>
      <c r="J179" s="25" t="n">
        <v>45207</v>
      </c>
      <c r="K179" s="25" t="n">
        <v>45630</v>
      </c>
      <c r="L179" t="n">
        <v>2</v>
      </c>
      <c r="M179" t="n">
        <v>4</v>
      </c>
      <c r="N179" t="n">
        <v>5</v>
      </c>
      <c r="O179">
        <f>DATE(2026,1,1)-K179</f>
        <v/>
      </c>
      <c r="P179">
        <f>IF(G179&gt;=2,"Repeat","One-time")</f>
        <v/>
      </c>
    </row>
    <row r="180">
      <c r="A180" t="inlineStr">
        <is>
          <t>C02343</t>
        </is>
      </c>
      <c r="B180" t="inlineStr">
        <is>
          <t>Lakshmi Kumar</t>
        </is>
      </c>
      <c r="C180" t="inlineStr">
        <is>
          <t>North</t>
        </is>
      </c>
      <c r="D180" t="inlineStr">
        <is>
          <t>Jaipur</t>
        </is>
      </c>
      <c r="E180" t="inlineStr">
        <is>
          <t>No</t>
        </is>
      </c>
      <c r="F180" t="inlineStr">
        <is>
          <t>At Risk</t>
        </is>
      </c>
      <c r="G180" t="n">
        <v>43</v>
      </c>
      <c r="H180" s="24" t="n">
        <v>261298.97</v>
      </c>
      <c r="I180" s="24" t="n">
        <v>52157.53</v>
      </c>
      <c r="J180" s="25" t="n">
        <v>45127</v>
      </c>
      <c r="K180" s="25" t="n">
        <v>45608</v>
      </c>
      <c r="L180" t="n">
        <v>2</v>
      </c>
      <c r="M180" t="n">
        <v>5</v>
      </c>
      <c r="N180" t="n">
        <v>5</v>
      </c>
      <c r="O180">
        <f>DATE(2026,1,1)-K180</f>
        <v/>
      </c>
      <c r="P180">
        <f>IF(G180&gt;=2,"Repeat","One-time")</f>
        <v/>
      </c>
    </row>
    <row r="181">
      <c r="A181" t="inlineStr">
        <is>
          <t>C03770</t>
        </is>
      </c>
      <c r="B181" t="inlineStr">
        <is>
          <t>Amit Sharma</t>
        </is>
      </c>
      <c r="C181" t="inlineStr">
        <is>
          <t>West</t>
        </is>
      </c>
      <c r="D181" t="inlineStr">
        <is>
          <t>Panaji</t>
        </is>
      </c>
      <c r="E181" t="inlineStr">
        <is>
          <t>Yes</t>
        </is>
      </c>
      <c r="F181" t="inlineStr">
        <is>
          <t>High Value</t>
        </is>
      </c>
      <c r="G181" t="n">
        <v>27</v>
      </c>
      <c r="H181" s="24" t="n">
        <v>261219.6</v>
      </c>
      <c r="I181" s="24" t="n">
        <v>50096.25</v>
      </c>
      <c r="J181" s="25" t="n">
        <v>45315</v>
      </c>
      <c r="K181" s="25" t="n">
        <v>45987</v>
      </c>
      <c r="L181" t="n">
        <v>5</v>
      </c>
      <c r="M181" t="n">
        <v>5</v>
      </c>
      <c r="N181" t="n">
        <v>5</v>
      </c>
      <c r="O181">
        <f>DATE(2026,1,1)-K181</f>
        <v/>
      </c>
      <c r="P181">
        <f>IF(G181&gt;=2,"Repeat","One-time")</f>
        <v/>
      </c>
    </row>
    <row r="182">
      <c r="A182" t="inlineStr">
        <is>
          <t>C02492</t>
        </is>
      </c>
      <c r="B182" t="inlineStr">
        <is>
          <t>Suresh Singh</t>
        </is>
      </c>
      <c r="C182" t="inlineStr">
        <is>
          <t>North</t>
        </is>
      </c>
      <c r="D182" t="inlineStr">
        <is>
          <t>Lucknow</t>
        </is>
      </c>
      <c r="E182" t="inlineStr">
        <is>
          <t>No</t>
        </is>
      </c>
      <c r="F182" t="inlineStr">
        <is>
          <t>High Value</t>
        </is>
      </c>
      <c r="G182" t="n">
        <v>37</v>
      </c>
      <c r="H182" s="24" t="n">
        <v>259896.44</v>
      </c>
      <c r="I182" s="24" t="n">
        <v>35604.06</v>
      </c>
      <c r="J182" s="25" t="n">
        <v>45148</v>
      </c>
      <c r="K182" s="25" t="n">
        <v>46020</v>
      </c>
      <c r="L182" t="n">
        <v>5</v>
      </c>
      <c r="M182" t="n">
        <v>5</v>
      </c>
      <c r="N182" t="n">
        <v>5</v>
      </c>
      <c r="O182">
        <f>DATE(2026,1,1)-K182</f>
        <v/>
      </c>
      <c r="P182">
        <f>IF(G182&gt;=2,"Repeat","One-time")</f>
        <v/>
      </c>
    </row>
    <row r="183">
      <c r="A183" t="inlineStr">
        <is>
          <t>C01024</t>
        </is>
      </c>
      <c r="B183" t="inlineStr">
        <is>
          <t>Varun Verma</t>
        </is>
      </c>
      <c r="C183" t="inlineStr">
        <is>
          <t>North</t>
        </is>
      </c>
      <c r="D183" t="inlineStr">
        <is>
          <t>Gurugram</t>
        </is>
      </c>
      <c r="E183" t="inlineStr">
        <is>
          <t>Yes</t>
        </is>
      </c>
      <c r="F183" t="inlineStr">
        <is>
          <t>High Value</t>
        </is>
      </c>
      <c r="G183" t="n">
        <v>27</v>
      </c>
      <c r="H183" s="24" t="n">
        <v>259662.09</v>
      </c>
      <c r="I183" s="24" t="n">
        <v>45010.53</v>
      </c>
      <c r="J183" s="25" t="n">
        <v>44971</v>
      </c>
      <c r="K183" s="25" t="n">
        <v>45853</v>
      </c>
      <c r="L183" t="n">
        <v>3</v>
      </c>
      <c r="M183" t="n">
        <v>5</v>
      </c>
      <c r="N183" t="n">
        <v>5</v>
      </c>
      <c r="O183">
        <f>DATE(2026,1,1)-K183</f>
        <v/>
      </c>
      <c r="P183">
        <f>IF(G183&gt;=2,"Repeat","One-time")</f>
        <v/>
      </c>
    </row>
    <row r="184">
      <c r="A184" t="inlineStr">
        <is>
          <t>C02689</t>
        </is>
      </c>
      <c r="B184" t="inlineStr">
        <is>
          <t>Farhan Nair</t>
        </is>
      </c>
      <c r="C184" t="inlineStr">
        <is>
          <t>Central</t>
        </is>
      </c>
      <c r="D184" t="inlineStr">
        <is>
          <t>Indore</t>
        </is>
      </c>
      <c r="E184" t="inlineStr">
        <is>
          <t>No</t>
        </is>
      </c>
      <c r="F184" t="inlineStr">
        <is>
          <t>High Value</t>
        </is>
      </c>
      <c r="G184" t="n">
        <v>33</v>
      </c>
      <c r="H184" s="24" t="n">
        <v>258919.35</v>
      </c>
      <c r="I184" s="24" t="n">
        <v>46151.84</v>
      </c>
      <c r="J184" s="25" t="n">
        <v>45162</v>
      </c>
      <c r="K184" s="25" t="n">
        <v>46015</v>
      </c>
      <c r="L184" t="n">
        <v>5</v>
      </c>
      <c r="M184" t="n">
        <v>5</v>
      </c>
      <c r="N184" t="n">
        <v>5</v>
      </c>
      <c r="O184">
        <f>DATE(2026,1,1)-K184</f>
        <v/>
      </c>
      <c r="P184">
        <f>IF(G184&gt;=2,"Repeat","One-time")</f>
        <v/>
      </c>
    </row>
    <row r="185">
      <c r="A185" t="inlineStr">
        <is>
          <t>C02416</t>
        </is>
      </c>
      <c r="B185" t="inlineStr">
        <is>
          <t>Priya Ghosh</t>
        </is>
      </c>
      <c r="C185" t="inlineStr">
        <is>
          <t>West</t>
        </is>
      </c>
      <c r="D185" t="inlineStr">
        <is>
          <t>Ahmedabad</t>
        </is>
      </c>
      <c r="E185" t="inlineStr">
        <is>
          <t>No</t>
        </is>
      </c>
      <c r="F185" t="inlineStr">
        <is>
          <t>High Value</t>
        </is>
      </c>
      <c r="G185" t="n">
        <v>32</v>
      </c>
      <c r="H185" s="24" t="n">
        <v>258779.92</v>
      </c>
      <c r="I185" s="24" t="n">
        <v>53905.95</v>
      </c>
      <c r="J185" s="25" t="n">
        <v>45142</v>
      </c>
      <c r="K185" s="25" t="n">
        <v>45972</v>
      </c>
      <c r="L185" t="n">
        <v>4</v>
      </c>
      <c r="M185" t="n">
        <v>5</v>
      </c>
      <c r="N185" t="n">
        <v>5</v>
      </c>
      <c r="O185">
        <f>DATE(2026,1,1)-K185</f>
        <v/>
      </c>
      <c r="P185">
        <f>IF(G185&gt;=2,"Repeat","One-time")</f>
        <v/>
      </c>
    </row>
    <row r="186">
      <c r="A186" t="inlineStr">
        <is>
          <t>C00234</t>
        </is>
      </c>
      <c r="B186" t="inlineStr">
        <is>
          <t>Imran Kumar</t>
        </is>
      </c>
      <c r="C186" t="inlineStr">
        <is>
          <t>West</t>
        </is>
      </c>
      <c r="D186" t="inlineStr">
        <is>
          <t>Mumbai</t>
        </is>
      </c>
      <c r="E186" t="inlineStr">
        <is>
          <t>No</t>
        </is>
      </c>
      <c r="F186" t="inlineStr">
        <is>
          <t>High Value</t>
        </is>
      </c>
      <c r="G186" t="n">
        <v>32</v>
      </c>
      <c r="H186" s="24" t="n">
        <v>258728.6</v>
      </c>
      <c r="I186" s="24" t="n">
        <v>35282.6</v>
      </c>
      <c r="J186" s="25" t="n">
        <v>44928</v>
      </c>
      <c r="K186" s="25" t="n">
        <v>46022</v>
      </c>
      <c r="L186" t="n">
        <v>5</v>
      </c>
      <c r="M186" t="n">
        <v>5</v>
      </c>
      <c r="N186" t="n">
        <v>5</v>
      </c>
      <c r="O186">
        <f>DATE(2026,1,1)-K186</f>
        <v/>
      </c>
      <c r="P186">
        <f>IF(G186&gt;=2,"Repeat","One-time")</f>
        <v/>
      </c>
    </row>
    <row r="187">
      <c r="A187" t="inlineStr">
        <is>
          <t>C03211</t>
        </is>
      </c>
      <c r="B187" t="inlineStr">
        <is>
          <t>Isha Gupta</t>
        </is>
      </c>
      <c r="C187" t="inlineStr">
        <is>
          <t>East</t>
        </is>
      </c>
      <c r="D187" t="inlineStr">
        <is>
          <t>Kolkata</t>
        </is>
      </c>
      <c r="E187" t="inlineStr">
        <is>
          <t>Yes</t>
        </is>
      </c>
      <c r="F187" t="inlineStr">
        <is>
          <t>High Value</t>
        </is>
      </c>
      <c r="G187" t="n">
        <v>32</v>
      </c>
      <c r="H187" s="24" t="n">
        <v>258252.54</v>
      </c>
      <c r="I187" s="24" t="n">
        <v>49484.04</v>
      </c>
      <c r="J187" s="25" t="n">
        <v>45220</v>
      </c>
      <c r="K187" s="25" t="n">
        <v>45963</v>
      </c>
      <c r="L187" t="n">
        <v>4</v>
      </c>
      <c r="M187" t="n">
        <v>5</v>
      </c>
      <c r="N187" t="n">
        <v>5</v>
      </c>
      <c r="O187">
        <f>DATE(2026,1,1)-K187</f>
        <v/>
      </c>
      <c r="P187">
        <f>IF(G187&gt;=2,"Repeat","One-time")</f>
        <v/>
      </c>
    </row>
    <row r="188">
      <c r="A188" t="inlineStr">
        <is>
          <t>C03471</t>
        </is>
      </c>
      <c r="B188" t="inlineStr">
        <is>
          <t>Rahul Yadav</t>
        </is>
      </c>
      <c r="C188" t="inlineStr">
        <is>
          <t>North</t>
        </is>
      </c>
      <c r="D188" t="inlineStr">
        <is>
          <t>Lucknow</t>
        </is>
      </c>
      <c r="E188" t="inlineStr">
        <is>
          <t>Yes</t>
        </is>
      </c>
      <c r="F188" t="inlineStr">
        <is>
          <t>High Value</t>
        </is>
      </c>
      <c r="G188" t="n">
        <v>34</v>
      </c>
      <c r="H188" s="24" t="n">
        <v>258059.35</v>
      </c>
      <c r="I188" s="24" t="n">
        <v>41669.11</v>
      </c>
      <c r="J188" s="25" t="n">
        <v>45285</v>
      </c>
      <c r="K188" s="25" t="n">
        <v>46009</v>
      </c>
      <c r="L188" t="n">
        <v>5</v>
      </c>
      <c r="M188" t="n">
        <v>5</v>
      </c>
      <c r="N188" t="n">
        <v>5</v>
      </c>
      <c r="O188">
        <f>DATE(2026,1,1)-K188</f>
        <v/>
      </c>
      <c r="P188">
        <f>IF(G188&gt;=2,"Repeat","One-time")</f>
        <v/>
      </c>
    </row>
    <row r="189">
      <c r="A189" t="inlineStr">
        <is>
          <t>C01140</t>
        </is>
      </c>
      <c r="B189" t="inlineStr">
        <is>
          <t>Nikhil Thakur</t>
        </is>
      </c>
      <c r="C189" t="inlineStr">
        <is>
          <t>East</t>
        </is>
      </c>
      <c r="D189" t="inlineStr">
        <is>
          <t>Bhubaneswar</t>
        </is>
      </c>
      <c r="E189" t="inlineStr">
        <is>
          <t>No</t>
        </is>
      </c>
      <c r="F189" t="inlineStr">
        <is>
          <t>High Value</t>
        </is>
      </c>
      <c r="G189" t="n">
        <v>24</v>
      </c>
      <c r="H189" s="24" t="n">
        <v>257392.34</v>
      </c>
      <c r="I189" s="24" t="n">
        <v>39429.07</v>
      </c>
      <c r="J189" s="25" t="n">
        <v>44971</v>
      </c>
      <c r="K189" s="25" t="n">
        <v>45942</v>
      </c>
      <c r="L189" t="n">
        <v>4</v>
      </c>
      <c r="M189" t="n">
        <v>5</v>
      </c>
      <c r="N189" t="n">
        <v>5</v>
      </c>
      <c r="O189">
        <f>DATE(2026,1,1)-K189</f>
        <v/>
      </c>
      <c r="P189">
        <f>IF(G189&gt;=2,"Repeat","One-time")</f>
        <v/>
      </c>
    </row>
    <row r="190">
      <c r="A190" t="inlineStr">
        <is>
          <t>C03785</t>
        </is>
      </c>
      <c r="B190" t="inlineStr">
        <is>
          <t>Joseph Bose</t>
        </is>
      </c>
      <c r="C190" t="inlineStr">
        <is>
          <t>East</t>
        </is>
      </c>
      <c r="D190" t="inlineStr">
        <is>
          <t>Kolkata</t>
        </is>
      </c>
      <c r="E190" t="inlineStr">
        <is>
          <t>Yes</t>
        </is>
      </c>
      <c r="F190" t="inlineStr">
        <is>
          <t>High Value</t>
        </is>
      </c>
      <c r="G190" t="n">
        <v>24</v>
      </c>
      <c r="H190" s="24" t="n">
        <v>257314.43</v>
      </c>
      <c r="I190" s="24" t="n">
        <v>45388.12</v>
      </c>
      <c r="J190" s="25" t="n">
        <v>45392</v>
      </c>
      <c r="K190" s="25" t="n">
        <v>46004</v>
      </c>
      <c r="L190" t="n">
        <v>5</v>
      </c>
      <c r="M190" t="n">
        <v>5</v>
      </c>
      <c r="N190" t="n">
        <v>5</v>
      </c>
      <c r="O190">
        <f>DATE(2026,1,1)-K190</f>
        <v/>
      </c>
      <c r="P190">
        <f>IF(G190&gt;=2,"Repeat","One-time")</f>
        <v/>
      </c>
    </row>
    <row r="191">
      <c r="A191" t="inlineStr">
        <is>
          <t>C00577</t>
        </is>
      </c>
      <c r="B191" t="inlineStr">
        <is>
          <t>Deepak Joshi</t>
        </is>
      </c>
      <c r="C191" t="inlineStr">
        <is>
          <t>North</t>
        </is>
      </c>
      <c r="D191" t="inlineStr">
        <is>
          <t>Jaipur</t>
        </is>
      </c>
      <c r="E191" t="inlineStr">
        <is>
          <t>No</t>
        </is>
      </c>
      <c r="F191" t="inlineStr">
        <is>
          <t>At Risk</t>
        </is>
      </c>
      <c r="G191" t="n">
        <v>30</v>
      </c>
      <c r="H191" s="24" t="n">
        <v>257147.74</v>
      </c>
      <c r="I191" s="24" t="n">
        <v>40170.24</v>
      </c>
      <c r="J191" s="25" t="n">
        <v>44944</v>
      </c>
      <c r="K191" s="25" t="n">
        <v>45695</v>
      </c>
      <c r="L191" t="n">
        <v>2</v>
      </c>
      <c r="M191" t="n">
        <v>5</v>
      </c>
      <c r="N191" t="n">
        <v>5</v>
      </c>
      <c r="O191">
        <f>DATE(2026,1,1)-K191</f>
        <v/>
      </c>
      <c r="P191">
        <f>IF(G191&gt;=2,"Repeat","One-time")</f>
        <v/>
      </c>
    </row>
    <row r="192">
      <c r="A192" t="inlineStr">
        <is>
          <t>C03845</t>
        </is>
      </c>
      <c r="B192" t="inlineStr">
        <is>
          <t>Lakshmi Singh</t>
        </is>
      </c>
      <c r="C192" t="inlineStr">
        <is>
          <t>East</t>
        </is>
      </c>
      <c r="D192" t="inlineStr">
        <is>
          <t>Patna</t>
        </is>
      </c>
      <c r="E192" t="inlineStr">
        <is>
          <t>No</t>
        </is>
      </c>
      <c r="F192" t="inlineStr">
        <is>
          <t>High Value</t>
        </is>
      </c>
      <c r="G192" t="n">
        <v>27</v>
      </c>
      <c r="H192" s="24" t="n">
        <v>256264.94</v>
      </c>
      <c r="I192" s="24" t="n">
        <v>42160.3</v>
      </c>
      <c r="J192" s="25" t="n">
        <v>45308</v>
      </c>
      <c r="K192" s="25" t="n">
        <v>45960</v>
      </c>
      <c r="L192" t="n">
        <v>4</v>
      </c>
      <c r="M192" t="n">
        <v>5</v>
      </c>
      <c r="N192" t="n">
        <v>5</v>
      </c>
      <c r="O192">
        <f>DATE(2026,1,1)-K192</f>
        <v/>
      </c>
      <c r="P192">
        <f>IF(G192&gt;=2,"Repeat","One-time")</f>
        <v/>
      </c>
    </row>
    <row r="193">
      <c r="A193" t="inlineStr">
        <is>
          <t>C02315</t>
        </is>
      </c>
      <c r="B193" t="inlineStr">
        <is>
          <t>Harpreet Khan</t>
        </is>
      </c>
      <c r="C193" t="inlineStr">
        <is>
          <t>Central</t>
        </is>
      </c>
      <c r="D193" t="inlineStr">
        <is>
          <t>Indore</t>
        </is>
      </c>
      <c r="E193" t="inlineStr">
        <is>
          <t>No</t>
        </is>
      </c>
      <c r="F193" t="inlineStr">
        <is>
          <t>High Value</t>
        </is>
      </c>
      <c r="G193" t="n">
        <v>32</v>
      </c>
      <c r="H193" s="24" t="n">
        <v>256103.07</v>
      </c>
      <c r="I193" s="24" t="n">
        <v>32613.65</v>
      </c>
      <c r="J193" s="25" t="n">
        <v>45152</v>
      </c>
      <c r="K193" s="25" t="n">
        <v>46022</v>
      </c>
      <c r="L193" t="n">
        <v>5</v>
      </c>
      <c r="M193" t="n">
        <v>5</v>
      </c>
      <c r="N193" t="n">
        <v>5</v>
      </c>
      <c r="O193">
        <f>DATE(2026,1,1)-K193</f>
        <v/>
      </c>
      <c r="P193">
        <f>IF(G193&gt;=2,"Repeat","One-time")</f>
        <v/>
      </c>
    </row>
    <row r="194">
      <c r="A194" t="inlineStr">
        <is>
          <t>C01780</t>
        </is>
      </c>
      <c r="B194" t="inlineStr">
        <is>
          <t>Rohan Bose</t>
        </is>
      </c>
      <c r="C194" t="inlineStr">
        <is>
          <t>West</t>
        </is>
      </c>
      <c r="D194" t="inlineStr">
        <is>
          <t>Mumbai</t>
        </is>
      </c>
      <c r="E194" t="inlineStr">
        <is>
          <t>No</t>
        </is>
      </c>
      <c r="F194" t="inlineStr">
        <is>
          <t>High Value</t>
        </is>
      </c>
      <c r="G194" t="n">
        <v>26</v>
      </c>
      <c r="H194" s="24" t="n">
        <v>256005.56</v>
      </c>
      <c r="I194" s="24" t="n">
        <v>33090.49</v>
      </c>
      <c r="J194" s="25" t="n">
        <v>45042</v>
      </c>
      <c r="K194" s="25" t="n">
        <v>46006</v>
      </c>
      <c r="L194" t="n">
        <v>5</v>
      </c>
      <c r="M194" t="n">
        <v>5</v>
      </c>
      <c r="N194" t="n">
        <v>5</v>
      </c>
      <c r="O194">
        <f>DATE(2026,1,1)-K194</f>
        <v/>
      </c>
      <c r="P194">
        <f>IF(G194&gt;=2,"Repeat","One-time")</f>
        <v/>
      </c>
    </row>
    <row r="195">
      <c r="A195" t="inlineStr">
        <is>
          <t>C01110</t>
        </is>
      </c>
      <c r="B195" t="inlineStr">
        <is>
          <t>Riya Ghosh</t>
        </is>
      </c>
      <c r="C195" t="inlineStr">
        <is>
          <t>West</t>
        </is>
      </c>
      <c r="D195" t="inlineStr">
        <is>
          <t>Pune</t>
        </is>
      </c>
      <c r="E195" t="inlineStr">
        <is>
          <t>No</t>
        </is>
      </c>
      <c r="F195" t="inlineStr">
        <is>
          <t>At Risk</t>
        </is>
      </c>
      <c r="G195" t="n">
        <v>45</v>
      </c>
      <c r="H195" s="24" t="n">
        <v>255938.39</v>
      </c>
      <c r="I195" s="24" t="n">
        <v>55401.22</v>
      </c>
      <c r="J195" s="25" t="n">
        <v>44971</v>
      </c>
      <c r="K195" s="25" t="n">
        <v>45519</v>
      </c>
      <c r="L195" t="n">
        <v>2</v>
      </c>
      <c r="M195" t="n">
        <v>5</v>
      </c>
      <c r="N195" t="n">
        <v>5</v>
      </c>
      <c r="O195">
        <f>DATE(2026,1,1)-K195</f>
        <v/>
      </c>
      <c r="P195">
        <f>IF(G195&gt;=2,"Repeat","One-time")</f>
        <v/>
      </c>
    </row>
    <row r="196">
      <c r="A196" t="inlineStr">
        <is>
          <t>C05566</t>
        </is>
      </c>
      <c r="B196" t="inlineStr">
        <is>
          <t>Vivaan Ghosh</t>
        </is>
      </c>
      <c r="C196" t="inlineStr">
        <is>
          <t>West</t>
        </is>
      </c>
      <c r="D196" t="inlineStr">
        <is>
          <t>Mumbai</t>
        </is>
      </c>
      <c r="E196" t="inlineStr">
        <is>
          <t>No</t>
        </is>
      </c>
      <c r="F196" t="inlineStr">
        <is>
          <t>High Value</t>
        </is>
      </c>
      <c r="G196" t="n">
        <v>36</v>
      </c>
      <c r="H196" s="24" t="n">
        <v>254948.14</v>
      </c>
      <c r="I196" s="24" t="n">
        <v>36749.78</v>
      </c>
      <c r="J196" s="25" t="n">
        <v>45470</v>
      </c>
      <c r="K196" s="25" t="n">
        <v>45991</v>
      </c>
      <c r="L196" t="n">
        <v>5</v>
      </c>
      <c r="M196" t="n">
        <v>5</v>
      </c>
      <c r="N196" t="n">
        <v>5</v>
      </c>
      <c r="O196">
        <f>DATE(2026,1,1)-K196</f>
        <v/>
      </c>
      <c r="P196">
        <f>IF(G196&gt;=2,"Repeat","One-time")</f>
        <v/>
      </c>
    </row>
    <row r="197">
      <c r="A197" t="inlineStr">
        <is>
          <t>C05847</t>
        </is>
      </c>
      <c r="B197" t="inlineStr">
        <is>
          <t>Karan Sharma</t>
        </is>
      </c>
      <c r="C197" t="inlineStr">
        <is>
          <t>North</t>
        </is>
      </c>
      <c r="D197" t="inlineStr">
        <is>
          <t>Delhi</t>
        </is>
      </c>
      <c r="E197" t="inlineStr">
        <is>
          <t>Yes</t>
        </is>
      </c>
      <c r="F197" t="inlineStr">
        <is>
          <t>Loyal</t>
        </is>
      </c>
      <c r="G197" t="n">
        <v>4</v>
      </c>
      <c r="H197" s="24" t="n">
        <v>254825.72</v>
      </c>
      <c r="I197" s="24" t="n">
        <v>36029.1</v>
      </c>
      <c r="J197" s="25" t="n">
        <v>45838</v>
      </c>
      <c r="K197" s="25" t="n">
        <v>46020</v>
      </c>
      <c r="L197" t="n">
        <v>5</v>
      </c>
      <c r="M197" t="n">
        <v>3</v>
      </c>
      <c r="N197" t="n">
        <v>5</v>
      </c>
      <c r="O197">
        <f>DATE(2026,1,1)-K197</f>
        <v/>
      </c>
      <c r="P197">
        <f>IF(G197&gt;=2,"Repeat","One-time")</f>
        <v/>
      </c>
    </row>
    <row r="198">
      <c r="A198" t="inlineStr">
        <is>
          <t>C00385</t>
        </is>
      </c>
      <c r="B198" t="inlineStr">
        <is>
          <t>Sneha Patel</t>
        </is>
      </c>
      <c r="C198" t="inlineStr">
        <is>
          <t>West</t>
        </is>
      </c>
      <c r="D198" t="inlineStr">
        <is>
          <t>Surat</t>
        </is>
      </c>
      <c r="E198" t="inlineStr">
        <is>
          <t>No</t>
        </is>
      </c>
      <c r="F198" t="inlineStr">
        <is>
          <t>High Value</t>
        </is>
      </c>
      <c r="G198" t="n">
        <v>36</v>
      </c>
      <c r="H198" s="24" t="n">
        <v>254783.3</v>
      </c>
      <c r="I198" s="24" t="n">
        <v>42030.73</v>
      </c>
      <c r="J198" s="25" t="n">
        <v>44930</v>
      </c>
      <c r="K198" s="25" t="n">
        <v>45864</v>
      </c>
      <c r="L198" t="n">
        <v>3</v>
      </c>
      <c r="M198" t="n">
        <v>5</v>
      </c>
      <c r="N198" t="n">
        <v>5</v>
      </c>
      <c r="O198">
        <f>DATE(2026,1,1)-K198</f>
        <v/>
      </c>
      <c r="P198">
        <f>IF(G198&gt;=2,"Repeat","One-time")</f>
        <v/>
      </c>
    </row>
    <row r="199">
      <c r="A199" t="inlineStr">
        <is>
          <t>C04815</t>
        </is>
      </c>
      <c r="B199" t="inlineStr">
        <is>
          <t>Abhishek Chopra</t>
        </is>
      </c>
      <c r="C199" t="inlineStr">
        <is>
          <t>East</t>
        </is>
      </c>
      <c r="D199" t="inlineStr">
        <is>
          <t>Kolkata</t>
        </is>
      </c>
      <c r="E199" t="inlineStr">
        <is>
          <t>Yes</t>
        </is>
      </c>
      <c r="F199" t="inlineStr">
        <is>
          <t>At Risk</t>
        </is>
      </c>
      <c r="G199" t="n">
        <v>37</v>
      </c>
      <c r="H199" s="24" t="n">
        <v>253862.22</v>
      </c>
      <c r="I199" s="24" t="n">
        <v>44024.41</v>
      </c>
      <c r="J199" s="25" t="n">
        <v>45399</v>
      </c>
      <c r="K199" s="25" t="n">
        <v>45746</v>
      </c>
      <c r="L199" t="n">
        <v>2</v>
      </c>
      <c r="M199" t="n">
        <v>5</v>
      </c>
      <c r="N199" t="n">
        <v>5</v>
      </c>
      <c r="O199">
        <f>DATE(2026,1,1)-K199</f>
        <v/>
      </c>
      <c r="P199">
        <f>IF(G199&gt;=2,"Repeat","One-time")</f>
        <v/>
      </c>
    </row>
    <row r="200">
      <c r="A200" t="inlineStr">
        <is>
          <t>C01376</t>
        </is>
      </c>
      <c r="B200" t="inlineStr">
        <is>
          <t>Varun Banerjee</t>
        </is>
      </c>
      <c r="C200" t="inlineStr">
        <is>
          <t>South</t>
        </is>
      </c>
      <c r="D200" t="inlineStr">
        <is>
          <t>Kochi</t>
        </is>
      </c>
      <c r="E200" t="inlineStr">
        <is>
          <t>No</t>
        </is>
      </c>
      <c r="F200" t="inlineStr">
        <is>
          <t>High Value</t>
        </is>
      </c>
      <c r="G200" t="n">
        <v>22</v>
      </c>
      <c r="H200" s="24" t="n">
        <v>253328.55</v>
      </c>
      <c r="I200" s="24" t="n">
        <v>29977.29</v>
      </c>
      <c r="J200" s="25" t="n">
        <v>44987</v>
      </c>
      <c r="K200" s="25" t="n">
        <v>45989</v>
      </c>
      <c r="L200" t="n">
        <v>5</v>
      </c>
      <c r="M200" t="n">
        <v>5</v>
      </c>
      <c r="N200" t="n">
        <v>5</v>
      </c>
      <c r="O200">
        <f>DATE(2026,1,1)-K200</f>
        <v/>
      </c>
      <c r="P200">
        <f>IF(G200&gt;=2,"Repeat","One-time")</f>
        <v/>
      </c>
    </row>
    <row r="201">
      <c r="A201" t="inlineStr">
        <is>
          <t>C00326</t>
        </is>
      </c>
      <c r="B201" t="inlineStr">
        <is>
          <t>Priya Das</t>
        </is>
      </c>
      <c r="C201" t="inlineStr">
        <is>
          <t>East</t>
        </is>
      </c>
      <c r="D201" t="inlineStr">
        <is>
          <t>Kolkata</t>
        </is>
      </c>
      <c r="E201" t="inlineStr">
        <is>
          <t>No</t>
        </is>
      </c>
      <c r="F201" t="inlineStr">
        <is>
          <t>High Value</t>
        </is>
      </c>
      <c r="G201" t="n">
        <v>40</v>
      </c>
      <c r="H201" s="24" t="n">
        <v>251519.67</v>
      </c>
      <c r="I201" s="24" t="n">
        <v>46251.06</v>
      </c>
      <c r="J201" s="25" t="n">
        <v>44933</v>
      </c>
      <c r="K201" s="25" t="n">
        <v>45822</v>
      </c>
      <c r="L201" t="n">
        <v>3</v>
      </c>
      <c r="M201" t="n">
        <v>5</v>
      </c>
      <c r="N201" t="n">
        <v>5</v>
      </c>
      <c r="O201">
        <f>DATE(2026,1,1)-K201</f>
        <v/>
      </c>
      <c r="P201">
        <f>IF(G201&gt;=2,"Repeat","One-time")</f>
        <v/>
      </c>
    </row>
    <row r="202">
      <c r="A202" t="inlineStr">
        <is>
          <t>C01905</t>
        </is>
      </c>
      <c r="B202" t="inlineStr">
        <is>
          <t>Vivaan Shah</t>
        </is>
      </c>
      <c r="C202" t="inlineStr">
        <is>
          <t>South</t>
        </is>
      </c>
      <c r="D202" t="inlineStr">
        <is>
          <t>Bengaluru</t>
        </is>
      </c>
      <c r="E202" t="inlineStr">
        <is>
          <t>Yes</t>
        </is>
      </c>
      <c r="F202" t="inlineStr">
        <is>
          <t>High Value</t>
        </is>
      </c>
      <c r="G202" t="n">
        <v>37</v>
      </c>
      <c r="H202" s="24" t="n">
        <v>251216.6</v>
      </c>
      <c r="I202" s="24" t="n">
        <v>47253.15</v>
      </c>
      <c r="J202" s="25" t="n">
        <v>45059</v>
      </c>
      <c r="K202" s="25" t="n">
        <v>45981</v>
      </c>
      <c r="L202" t="n">
        <v>4</v>
      </c>
      <c r="M202" t="n">
        <v>5</v>
      </c>
      <c r="N202" t="n">
        <v>5</v>
      </c>
      <c r="O202">
        <f>DATE(2026,1,1)-K202</f>
        <v/>
      </c>
      <c r="P202">
        <f>IF(G202&gt;=2,"Repeat","One-time")</f>
        <v/>
      </c>
    </row>
    <row r="203">
      <c r="A203" t="inlineStr">
        <is>
          <t>C07692</t>
        </is>
      </c>
      <c r="B203" t="inlineStr">
        <is>
          <t>Meera Ghosh</t>
        </is>
      </c>
      <c r="C203" t="inlineStr">
        <is>
          <t>South</t>
        </is>
      </c>
      <c r="D203" t="inlineStr">
        <is>
          <t>Coimbatore</t>
        </is>
      </c>
      <c r="E203" t="inlineStr">
        <is>
          <t>Yes</t>
        </is>
      </c>
      <c r="F203" t="inlineStr">
        <is>
          <t>High Value</t>
        </is>
      </c>
      <c r="G203" t="n">
        <v>10</v>
      </c>
      <c r="H203" s="24" t="n">
        <v>250865.06</v>
      </c>
      <c r="I203" s="24" t="n">
        <v>25299.46</v>
      </c>
      <c r="J203" s="25" t="n">
        <v>45665</v>
      </c>
      <c r="K203" s="25" t="n">
        <v>45995</v>
      </c>
      <c r="L203" t="n">
        <v>5</v>
      </c>
      <c r="M203" t="n">
        <v>5</v>
      </c>
      <c r="N203" t="n">
        <v>5</v>
      </c>
      <c r="O203">
        <f>DATE(2026,1,1)-K203</f>
        <v/>
      </c>
      <c r="P203">
        <f>IF(G203&gt;=2,"Repeat","One-time")</f>
        <v/>
      </c>
    </row>
    <row r="204">
      <c r="A204" t="inlineStr">
        <is>
          <t>C01862</t>
        </is>
      </c>
      <c r="B204" t="inlineStr">
        <is>
          <t>Abhishek Kumar</t>
        </is>
      </c>
      <c r="C204" t="inlineStr">
        <is>
          <t>South</t>
        </is>
      </c>
      <c r="D204" t="inlineStr">
        <is>
          <t>Hyderabad</t>
        </is>
      </c>
      <c r="E204" t="inlineStr">
        <is>
          <t>Yes</t>
        </is>
      </c>
      <c r="F204" t="inlineStr">
        <is>
          <t>At Risk</t>
        </is>
      </c>
      <c r="G204" t="n">
        <v>32</v>
      </c>
      <c r="H204" s="24" t="n">
        <v>249946.94</v>
      </c>
      <c r="I204" s="24" t="n">
        <v>41306.9</v>
      </c>
      <c r="J204" s="25" t="n">
        <v>45069</v>
      </c>
      <c r="K204" s="25" t="n">
        <v>45722</v>
      </c>
      <c r="L204" t="n">
        <v>2</v>
      </c>
      <c r="M204" t="n">
        <v>5</v>
      </c>
      <c r="N204" t="n">
        <v>5</v>
      </c>
      <c r="O204">
        <f>DATE(2026,1,1)-K204</f>
        <v/>
      </c>
      <c r="P204">
        <f>IF(G204&gt;=2,"Repeat","One-time")</f>
        <v/>
      </c>
    </row>
    <row r="205">
      <c r="A205" t="inlineStr">
        <is>
          <t>C01130</t>
        </is>
      </c>
      <c r="B205" t="inlineStr">
        <is>
          <t>Nikhil Bose</t>
        </is>
      </c>
      <c r="C205" t="inlineStr">
        <is>
          <t>North</t>
        </is>
      </c>
      <c r="D205" t="inlineStr">
        <is>
          <t>Chandigarh</t>
        </is>
      </c>
      <c r="E205" t="inlineStr">
        <is>
          <t>Yes</t>
        </is>
      </c>
      <c r="F205" t="inlineStr">
        <is>
          <t>High Value</t>
        </is>
      </c>
      <c r="G205" t="n">
        <v>26</v>
      </c>
      <c r="H205" s="24" t="n">
        <v>248558.82</v>
      </c>
      <c r="I205" s="24" t="n">
        <v>41199.17</v>
      </c>
      <c r="J205" s="25" t="n">
        <v>45015</v>
      </c>
      <c r="K205" s="25" t="n">
        <v>46013</v>
      </c>
      <c r="L205" t="n">
        <v>5</v>
      </c>
      <c r="M205" t="n">
        <v>5</v>
      </c>
      <c r="N205" t="n">
        <v>5</v>
      </c>
      <c r="O205">
        <f>DATE(2026,1,1)-K205</f>
        <v/>
      </c>
      <c r="P205">
        <f>IF(G205&gt;=2,"Repeat","One-time")</f>
        <v/>
      </c>
    </row>
    <row r="206">
      <c r="A206" t="inlineStr">
        <is>
          <t>C02670</t>
        </is>
      </c>
      <c r="B206" t="inlineStr">
        <is>
          <t>Aarav Ghosh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No</t>
        </is>
      </c>
      <c r="F206" t="inlineStr">
        <is>
          <t>High Value</t>
        </is>
      </c>
      <c r="G206" t="n">
        <v>37</v>
      </c>
      <c r="H206" s="24" t="n">
        <v>247732.44</v>
      </c>
      <c r="I206" s="24" t="n">
        <v>34568.08</v>
      </c>
      <c r="J206" s="25" t="n">
        <v>45154</v>
      </c>
      <c r="K206" s="25" t="n">
        <v>45993</v>
      </c>
      <c r="L206" t="n">
        <v>5</v>
      </c>
      <c r="M206" t="n">
        <v>5</v>
      </c>
      <c r="N206" t="n">
        <v>5</v>
      </c>
      <c r="O206">
        <f>DATE(2026,1,1)-K206</f>
        <v/>
      </c>
      <c r="P206">
        <f>IF(G206&gt;=2,"Repeat","One-time")</f>
        <v/>
      </c>
    </row>
    <row r="207">
      <c r="A207" t="inlineStr">
        <is>
          <t>C00818</t>
        </is>
      </c>
      <c r="B207" t="inlineStr">
        <is>
          <t>Divya Mukherjee</t>
        </is>
      </c>
      <c r="C207" t="inlineStr">
        <is>
          <t>North</t>
        </is>
      </c>
      <c r="D207" t="inlineStr">
        <is>
          <t>Lucknow</t>
        </is>
      </c>
      <c r="E207" t="inlineStr">
        <is>
          <t>No</t>
        </is>
      </c>
      <c r="F207" t="inlineStr">
        <is>
          <t>High Value</t>
        </is>
      </c>
      <c r="G207" t="n">
        <v>45</v>
      </c>
      <c r="H207" s="24" t="n">
        <v>247385.81</v>
      </c>
      <c r="I207" s="24" t="n">
        <v>62246.96</v>
      </c>
      <c r="J207" s="25" t="n">
        <v>44938</v>
      </c>
      <c r="K207" s="25" t="n">
        <v>45998</v>
      </c>
      <c r="L207" t="n">
        <v>5</v>
      </c>
      <c r="M207" t="n">
        <v>5</v>
      </c>
      <c r="N207" t="n">
        <v>5</v>
      </c>
      <c r="O207">
        <f>DATE(2026,1,1)-K207</f>
        <v/>
      </c>
      <c r="P207">
        <f>IF(G207&gt;=2,"Repeat","One-time")</f>
        <v/>
      </c>
    </row>
    <row r="208">
      <c r="A208" t="inlineStr">
        <is>
          <t>C00740</t>
        </is>
      </c>
      <c r="B208" t="inlineStr">
        <is>
          <t>Rohan Mishra</t>
        </is>
      </c>
      <c r="C208" t="inlineStr">
        <is>
          <t>South</t>
        </is>
      </c>
      <c r="D208" t="inlineStr">
        <is>
          <t>Hyderabad</t>
        </is>
      </c>
      <c r="E208" t="inlineStr">
        <is>
          <t>No</t>
        </is>
      </c>
      <c r="F208" t="inlineStr">
        <is>
          <t>At Risk</t>
        </is>
      </c>
      <c r="G208" t="n">
        <v>39</v>
      </c>
      <c r="H208" s="24" t="n">
        <v>247079.3</v>
      </c>
      <c r="I208" s="24" t="n">
        <v>46742.42</v>
      </c>
      <c r="J208" s="25" t="n">
        <v>44931</v>
      </c>
      <c r="K208" s="25" t="n">
        <v>45197</v>
      </c>
      <c r="L208" t="n">
        <v>1</v>
      </c>
      <c r="M208" t="n">
        <v>5</v>
      </c>
      <c r="N208" t="n">
        <v>5</v>
      </c>
      <c r="O208">
        <f>DATE(2026,1,1)-K208</f>
        <v/>
      </c>
      <c r="P208">
        <f>IF(G208&gt;=2,"Repeat","One-time")</f>
        <v/>
      </c>
    </row>
    <row r="209">
      <c r="A209" t="inlineStr">
        <is>
          <t>C04820</t>
        </is>
      </c>
      <c r="B209" t="inlineStr">
        <is>
          <t>Farhan Iyer</t>
        </is>
      </c>
      <c r="C209" t="inlineStr">
        <is>
          <t>Central</t>
        </is>
      </c>
      <c r="D209" t="inlineStr">
        <is>
          <t>Indore</t>
        </is>
      </c>
      <c r="E209" t="inlineStr">
        <is>
          <t>Yes</t>
        </is>
      </c>
      <c r="F209" t="inlineStr">
        <is>
          <t>High Value</t>
        </is>
      </c>
      <c r="G209" t="n">
        <v>29</v>
      </c>
      <c r="H209" s="24" t="n">
        <v>247078.79</v>
      </c>
      <c r="I209" s="24" t="n">
        <v>50683.71</v>
      </c>
      <c r="J209" s="25" t="n">
        <v>45398</v>
      </c>
      <c r="K209" s="25" t="n">
        <v>45996</v>
      </c>
      <c r="L209" t="n">
        <v>5</v>
      </c>
      <c r="M209" t="n">
        <v>5</v>
      </c>
      <c r="N209" t="n">
        <v>5</v>
      </c>
      <c r="O209">
        <f>DATE(2026,1,1)-K209</f>
        <v/>
      </c>
      <c r="P209">
        <f>IF(G209&gt;=2,"Repeat","One-time")</f>
        <v/>
      </c>
    </row>
    <row r="210">
      <c r="A210" t="inlineStr">
        <is>
          <t>C02572</t>
        </is>
      </c>
      <c r="B210" t="inlineStr">
        <is>
          <t>Arjun Sharma</t>
        </is>
      </c>
      <c r="C210" t="inlineStr">
        <is>
          <t>South</t>
        </is>
      </c>
      <c r="D210" t="inlineStr">
        <is>
          <t>Bengaluru</t>
        </is>
      </c>
      <c r="E210" t="inlineStr">
        <is>
          <t>Yes</t>
        </is>
      </c>
      <c r="F210" t="inlineStr">
        <is>
          <t>High Value</t>
        </is>
      </c>
      <c r="G210" t="n">
        <v>44</v>
      </c>
      <c r="H210" s="24" t="n">
        <v>246686.58</v>
      </c>
      <c r="I210" s="24" t="n">
        <v>52951.64</v>
      </c>
      <c r="J210" s="25" t="n">
        <v>45150</v>
      </c>
      <c r="K210" s="25" t="n">
        <v>45979</v>
      </c>
      <c r="L210" t="n">
        <v>4</v>
      </c>
      <c r="M210" t="n">
        <v>5</v>
      </c>
      <c r="N210" t="n">
        <v>5</v>
      </c>
      <c r="O210">
        <f>DATE(2026,1,1)-K210</f>
        <v/>
      </c>
      <c r="P210">
        <f>IF(G210&gt;=2,"Repeat","One-time")</f>
        <v/>
      </c>
    </row>
    <row r="211">
      <c r="A211" t="inlineStr">
        <is>
          <t>C00565</t>
        </is>
      </c>
      <c r="B211" t="inlineStr">
        <is>
          <t>Sanjay Agarwal</t>
        </is>
      </c>
      <c r="C211" t="inlineStr">
        <is>
          <t>West</t>
        </is>
      </c>
      <c r="D211" t="inlineStr">
        <is>
          <t>Ahmedabad</t>
        </is>
      </c>
      <c r="E211" t="inlineStr">
        <is>
          <t>No</t>
        </is>
      </c>
      <c r="F211" t="inlineStr">
        <is>
          <t>High Value</t>
        </is>
      </c>
      <c r="G211" t="n">
        <v>51</v>
      </c>
      <c r="H211" s="24" t="n">
        <v>246113.35</v>
      </c>
      <c r="I211" s="24" t="n">
        <v>54933.04</v>
      </c>
      <c r="J211" s="25" t="n">
        <v>44929</v>
      </c>
      <c r="K211" s="25" t="n">
        <v>46000</v>
      </c>
      <c r="L211" t="n">
        <v>5</v>
      </c>
      <c r="M211" t="n">
        <v>5</v>
      </c>
      <c r="N211" t="n">
        <v>5</v>
      </c>
      <c r="O211">
        <f>DATE(2026,1,1)-K211</f>
        <v/>
      </c>
      <c r="P211">
        <f>IF(G211&gt;=2,"Repeat","One-time")</f>
        <v/>
      </c>
    </row>
    <row r="212">
      <c r="A212" t="inlineStr">
        <is>
          <t>C00711</t>
        </is>
      </c>
      <c r="B212" t="inlineStr">
        <is>
          <t>Divya Bose</t>
        </is>
      </c>
      <c r="C212" t="inlineStr">
        <is>
          <t>East</t>
        </is>
      </c>
      <c r="D212" t="inlineStr">
        <is>
          <t>Patna</t>
        </is>
      </c>
      <c r="E212" t="inlineStr">
        <is>
          <t>No</t>
        </is>
      </c>
      <c r="F212" t="inlineStr">
        <is>
          <t>High Value</t>
        </is>
      </c>
      <c r="G212" t="n">
        <v>26</v>
      </c>
      <c r="H212" s="24" t="n">
        <v>245636.6</v>
      </c>
      <c r="I212" s="24" t="n">
        <v>39267.57</v>
      </c>
      <c r="J212" s="25" t="n">
        <v>44928</v>
      </c>
      <c r="K212" s="25" t="n">
        <v>46017</v>
      </c>
      <c r="L212" t="n">
        <v>5</v>
      </c>
      <c r="M212" t="n">
        <v>5</v>
      </c>
      <c r="N212" t="n">
        <v>5</v>
      </c>
      <c r="O212">
        <f>DATE(2026,1,1)-K212</f>
        <v/>
      </c>
      <c r="P212">
        <f>IF(G212&gt;=2,"Repeat","One-time")</f>
        <v/>
      </c>
    </row>
    <row r="213">
      <c r="A213" t="inlineStr">
        <is>
          <t>C04612</t>
        </is>
      </c>
      <c r="B213" t="inlineStr">
        <is>
          <t>Vikram Fernandes</t>
        </is>
      </c>
      <c r="C213" t="inlineStr">
        <is>
          <t>West</t>
        </is>
      </c>
      <c r="D213" t="inlineStr">
        <is>
          <t>Mumbai</t>
        </is>
      </c>
      <c r="E213" t="inlineStr">
        <is>
          <t>No</t>
        </is>
      </c>
      <c r="F213" t="inlineStr">
        <is>
          <t>High Value</t>
        </is>
      </c>
      <c r="G213" t="n">
        <v>19</v>
      </c>
      <c r="H213" s="24" t="n">
        <v>245112.04</v>
      </c>
      <c r="I213" s="24" t="n">
        <v>13226.87</v>
      </c>
      <c r="J213" s="25" t="n">
        <v>45402</v>
      </c>
      <c r="K213" s="25" t="n">
        <v>45958</v>
      </c>
      <c r="L213" t="n">
        <v>4</v>
      </c>
      <c r="M213" t="n">
        <v>5</v>
      </c>
      <c r="N213" t="n">
        <v>5</v>
      </c>
      <c r="O213">
        <f>DATE(2026,1,1)-K213</f>
        <v/>
      </c>
      <c r="P213">
        <f>IF(G213&gt;=2,"Repeat","One-time")</f>
        <v/>
      </c>
    </row>
    <row r="214">
      <c r="A214" t="inlineStr">
        <is>
          <t>C01051</t>
        </is>
      </c>
      <c r="B214" t="inlineStr">
        <is>
          <t>Vivaan Verma</t>
        </is>
      </c>
      <c r="C214" t="inlineStr">
        <is>
          <t>South</t>
        </is>
      </c>
      <c r="D214" t="inlineStr">
        <is>
          <t>Hyderabad</t>
        </is>
      </c>
      <c r="E214" t="inlineStr">
        <is>
          <t>No</t>
        </is>
      </c>
      <c r="F214" t="inlineStr">
        <is>
          <t>High Value</t>
        </is>
      </c>
      <c r="G214" t="n">
        <v>45</v>
      </c>
      <c r="H214" s="24" t="n">
        <v>242796.7</v>
      </c>
      <c r="I214" s="24" t="n">
        <v>43455.19</v>
      </c>
      <c r="J214" s="25" t="n">
        <v>44946</v>
      </c>
      <c r="K214" s="25" t="n">
        <v>45779</v>
      </c>
      <c r="L214" t="n">
        <v>3</v>
      </c>
      <c r="M214" t="n">
        <v>5</v>
      </c>
      <c r="N214" t="n">
        <v>5</v>
      </c>
      <c r="O214">
        <f>DATE(2026,1,1)-K214</f>
        <v/>
      </c>
      <c r="P214">
        <f>IF(G214&gt;=2,"Repeat","One-time")</f>
        <v/>
      </c>
    </row>
    <row r="215">
      <c r="A215" t="inlineStr">
        <is>
          <t>C05836</t>
        </is>
      </c>
      <c r="B215" t="inlineStr">
        <is>
          <t>Kavya Bose</t>
        </is>
      </c>
      <c r="C215" t="inlineStr">
        <is>
          <t>South</t>
        </is>
      </c>
      <c r="D215" t="inlineStr">
        <is>
          <t>Chennai</t>
        </is>
      </c>
      <c r="E215" t="inlineStr">
        <is>
          <t>Yes</t>
        </is>
      </c>
      <c r="F215" t="inlineStr">
        <is>
          <t>High Value</t>
        </is>
      </c>
      <c r="G215" t="n">
        <v>32</v>
      </c>
      <c r="H215" s="24" t="n">
        <v>240879.81</v>
      </c>
      <c r="I215" s="24" t="n">
        <v>52492.53</v>
      </c>
      <c r="J215" s="25" t="n">
        <v>45498</v>
      </c>
      <c r="K215" s="25" t="n">
        <v>46015</v>
      </c>
      <c r="L215" t="n">
        <v>5</v>
      </c>
      <c r="M215" t="n">
        <v>5</v>
      </c>
      <c r="N215" t="n">
        <v>5</v>
      </c>
      <c r="O215">
        <f>DATE(2026,1,1)-K215</f>
        <v/>
      </c>
      <c r="P215">
        <f>IF(G215&gt;=2,"Repeat","One-time")</f>
        <v/>
      </c>
    </row>
    <row r="216">
      <c r="A216" t="inlineStr">
        <is>
          <t>C05171</t>
        </is>
      </c>
      <c r="B216" t="inlineStr">
        <is>
          <t>Pooja Ghosh</t>
        </is>
      </c>
      <c r="C216" t="inlineStr">
        <is>
          <t>West</t>
        </is>
      </c>
      <c r="D216" t="inlineStr">
        <is>
          <t>Pune</t>
        </is>
      </c>
      <c r="E216" t="inlineStr">
        <is>
          <t>Yes</t>
        </is>
      </c>
      <c r="F216" t="inlineStr">
        <is>
          <t>High Value</t>
        </is>
      </c>
      <c r="G216" t="n">
        <v>31</v>
      </c>
      <c r="H216" s="24" t="n">
        <v>240414.69</v>
      </c>
      <c r="I216" s="24" t="n">
        <v>45483.11</v>
      </c>
      <c r="J216" s="25" t="n">
        <v>45425</v>
      </c>
      <c r="K216" s="25" t="n">
        <v>45966</v>
      </c>
      <c r="L216" t="n">
        <v>4</v>
      </c>
      <c r="M216" t="n">
        <v>5</v>
      </c>
      <c r="N216" t="n">
        <v>5</v>
      </c>
      <c r="O216">
        <f>DATE(2026,1,1)-K216</f>
        <v/>
      </c>
      <c r="P216">
        <f>IF(G216&gt;=2,"Repeat","One-time")</f>
        <v/>
      </c>
    </row>
    <row r="217">
      <c r="A217" t="inlineStr">
        <is>
          <t>C02088</t>
        </is>
      </c>
      <c r="B217" t="inlineStr">
        <is>
          <t>Sanjay Sharma</t>
        </is>
      </c>
      <c r="C217" t="inlineStr">
        <is>
          <t>East</t>
        </is>
      </c>
      <c r="D217" t="inlineStr">
        <is>
          <t>Jamshedpur</t>
        </is>
      </c>
      <c r="E217" t="inlineStr">
        <is>
          <t>No</t>
        </is>
      </c>
      <c r="F217" t="inlineStr">
        <is>
          <t>High Value</t>
        </is>
      </c>
      <c r="G217" t="n">
        <v>34</v>
      </c>
      <c r="H217" s="24" t="n">
        <v>239831.26</v>
      </c>
      <c r="I217" s="24" t="n">
        <v>59223.31</v>
      </c>
      <c r="J217" s="25" t="n">
        <v>45139</v>
      </c>
      <c r="K217" s="25" t="n">
        <v>46018</v>
      </c>
      <c r="L217" t="n">
        <v>5</v>
      </c>
      <c r="M217" t="n">
        <v>5</v>
      </c>
      <c r="N217" t="n">
        <v>5</v>
      </c>
      <c r="O217">
        <f>DATE(2026,1,1)-K217</f>
        <v/>
      </c>
      <c r="P217">
        <f>IF(G217&gt;=2,"Repeat","One-time")</f>
        <v/>
      </c>
    </row>
    <row r="218">
      <c r="A218" t="inlineStr">
        <is>
          <t>C06354</t>
        </is>
      </c>
      <c r="B218" t="inlineStr">
        <is>
          <t>Karan Chopra</t>
        </is>
      </c>
      <c r="C218" t="inlineStr">
        <is>
          <t>South</t>
        </is>
      </c>
      <c r="D218" t="inlineStr">
        <is>
          <t>Hyderabad</t>
        </is>
      </c>
      <c r="E218" t="inlineStr">
        <is>
          <t>No</t>
        </is>
      </c>
      <c r="F218" t="inlineStr">
        <is>
          <t>Loyal</t>
        </is>
      </c>
      <c r="G218" t="n">
        <v>3</v>
      </c>
      <c r="H218" s="24" t="n">
        <v>239795.85</v>
      </c>
      <c r="I218" s="24" t="n">
        <v>21988.44</v>
      </c>
      <c r="J218" s="25" t="n">
        <v>45678</v>
      </c>
      <c r="K218" s="25" t="n">
        <v>45984</v>
      </c>
      <c r="L218" t="n">
        <v>4</v>
      </c>
      <c r="M218" t="n">
        <v>3</v>
      </c>
      <c r="N218" t="n">
        <v>5</v>
      </c>
      <c r="O218">
        <f>DATE(2026,1,1)-K218</f>
        <v/>
      </c>
      <c r="P218">
        <f>IF(G218&gt;=2,"Repeat","One-time")</f>
        <v/>
      </c>
    </row>
    <row r="219">
      <c r="A219" t="inlineStr">
        <is>
          <t>C09222</t>
        </is>
      </c>
      <c r="B219" t="inlineStr">
        <is>
          <t>Isha Banerjee</t>
        </is>
      </c>
      <c r="C219" t="inlineStr">
        <is>
          <t>South</t>
        </is>
      </c>
      <c r="D219" t="inlineStr">
        <is>
          <t>Bengaluru</t>
        </is>
      </c>
      <c r="E219" t="inlineStr">
        <is>
          <t>No</t>
        </is>
      </c>
      <c r="F219" t="inlineStr">
        <is>
          <t>High Value</t>
        </is>
      </c>
      <c r="G219" t="n">
        <v>10</v>
      </c>
      <c r="H219" s="24" t="n">
        <v>239526.72</v>
      </c>
      <c r="I219" s="24" t="n">
        <v>29426.27</v>
      </c>
      <c r="J219" s="25" t="n">
        <v>45801</v>
      </c>
      <c r="K219" s="25" t="n">
        <v>46013</v>
      </c>
      <c r="L219" t="n">
        <v>5</v>
      </c>
      <c r="M219" t="n">
        <v>5</v>
      </c>
      <c r="N219" t="n">
        <v>5</v>
      </c>
      <c r="O219">
        <f>DATE(2026,1,1)-K219</f>
        <v/>
      </c>
      <c r="P219">
        <f>IF(G219&gt;=2,"Repeat","One-time")</f>
        <v/>
      </c>
    </row>
    <row r="220">
      <c r="A220" t="inlineStr">
        <is>
          <t>C05207</t>
        </is>
      </c>
      <c r="B220" t="inlineStr">
        <is>
          <t>Divya Chopra</t>
        </is>
      </c>
      <c r="C220" t="inlineStr">
        <is>
          <t>East</t>
        </is>
      </c>
      <c r="D220" t="inlineStr">
        <is>
          <t>Kolkata</t>
        </is>
      </c>
      <c r="E220" t="inlineStr">
        <is>
          <t>Yes</t>
        </is>
      </c>
      <c r="F220" t="inlineStr">
        <is>
          <t>High Value</t>
        </is>
      </c>
      <c r="G220" t="n">
        <v>31</v>
      </c>
      <c r="H220" s="24" t="n">
        <v>239494.12</v>
      </c>
      <c r="I220" s="24" t="n">
        <v>33623.86</v>
      </c>
      <c r="J220" s="25" t="n">
        <v>45430</v>
      </c>
      <c r="K220" s="25" t="n">
        <v>46011</v>
      </c>
      <c r="L220" t="n">
        <v>5</v>
      </c>
      <c r="M220" t="n">
        <v>5</v>
      </c>
      <c r="N220" t="n">
        <v>5</v>
      </c>
      <c r="O220">
        <f>DATE(2026,1,1)-K220</f>
        <v/>
      </c>
      <c r="P220">
        <f>IF(G220&gt;=2,"Repeat","One-time")</f>
        <v/>
      </c>
    </row>
    <row r="221">
      <c r="A221" t="inlineStr">
        <is>
          <t>C03009</t>
        </is>
      </c>
      <c r="B221" t="inlineStr">
        <is>
          <t>Kavya Ghosh</t>
        </is>
      </c>
      <c r="C221" t="inlineStr">
        <is>
          <t>East</t>
        </is>
      </c>
      <c r="D221" t="inlineStr">
        <is>
          <t>Patna</t>
        </is>
      </c>
      <c r="E221" t="inlineStr">
        <is>
          <t>Yes</t>
        </is>
      </c>
      <c r="F221" t="inlineStr">
        <is>
          <t>High Value</t>
        </is>
      </c>
      <c r="G221" t="n">
        <v>35</v>
      </c>
      <c r="H221" s="24" t="n">
        <v>239430.41</v>
      </c>
      <c r="I221" s="24" t="n">
        <v>46934.12</v>
      </c>
      <c r="J221" s="25" t="n">
        <v>45197</v>
      </c>
      <c r="K221" s="25" t="n">
        <v>46004</v>
      </c>
      <c r="L221" t="n">
        <v>5</v>
      </c>
      <c r="M221" t="n">
        <v>5</v>
      </c>
      <c r="N221" t="n">
        <v>5</v>
      </c>
      <c r="O221">
        <f>DATE(2026,1,1)-K221</f>
        <v/>
      </c>
      <c r="P221">
        <f>IF(G221&gt;=2,"Repeat","One-time")</f>
        <v/>
      </c>
    </row>
    <row r="222">
      <c r="A222" t="inlineStr">
        <is>
          <t>C00052</t>
        </is>
      </c>
      <c r="B222" t="inlineStr">
        <is>
          <t>Rahul Ghosh</t>
        </is>
      </c>
      <c r="C222" t="inlineStr">
        <is>
          <t>North</t>
        </is>
      </c>
      <c r="D222" t="inlineStr">
        <is>
          <t>Gurugram</t>
        </is>
      </c>
      <c r="E222" t="inlineStr">
        <is>
          <t>No</t>
        </is>
      </c>
      <c r="F222" t="inlineStr">
        <is>
          <t>High Value</t>
        </is>
      </c>
      <c r="G222" t="n">
        <v>27</v>
      </c>
      <c r="H222" s="24" t="n">
        <v>239154.9</v>
      </c>
      <c r="I222" s="24" t="n">
        <v>44947.23</v>
      </c>
      <c r="J222" s="25" t="n">
        <v>44968</v>
      </c>
      <c r="K222" s="25" t="n">
        <v>45954</v>
      </c>
      <c r="L222" t="n">
        <v>4</v>
      </c>
      <c r="M222" t="n">
        <v>5</v>
      </c>
      <c r="N222" t="n">
        <v>5</v>
      </c>
      <c r="O222">
        <f>DATE(2026,1,1)-K222</f>
        <v/>
      </c>
      <c r="P222">
        <f>IF(G222&gt;=2,"Repeat","One-time")</f>
        <v/>
      </c>
    </row>
    <row r="223">
      <c r="A223" t="inlineStr">
        <is>
          <t>C07587</t>
        </is>
      </c>
      <c r="B223" t="inlineStr">
        <is>
          <t>Ananya Nair</t>
        </is>
      </c>
      <c r="C223" t="inlineStr">
        <is>
          <t>West</t>
        </is>
      </c>
      <c r="D223" t="inlineStr">
        <is>
          <t>Pune</t>
        </is>
      </c>
      <c r="E223" t="inlineStr">
        <is>
          <t>No</t>
        </is>
      </c>
      <c r="F223" t="inlineStr">
        <is>
          <t>High Value</t>
        </is>
      </c>
      <c r="G223" t="n">
        <v>5</v>
      </c>
      <c r="H223" s="24" t="n">
        <v>238689.75</v>
      </c>
      <c r="I223" s="24" t="n">
        <v>9815.5</v>
      </c>
      <c r="J223" s="25" t="n">
        <v>45693</v>
      </c>
      <c r="K223" s="25" t="n">
        <v>45961</v>
      </c>
      <c r="L223" t="n">
        <v>4</v>
      </c>
      <c r="M223" t="n">
        <v>4</v>
      </c>
      <c r="N223" t="n">
        <v>5</v>
      </c>
      <c r="O223">
        <f>DATE(2026,1,1)-K223</f>
        <v/>
      </c>
      <c r="P223">
        <f>IF(G223&gt;=2,"Repeat","One-time")</f>
        <v/>
      </c>
    </row>
    <row r="224">
      <c r="A224" t="inlineStr">
        <is>
          <t>C00929</t>
        </is>
      </c>
      <c r="B224" t="inlineStr">
        <is>
          <t>Arjun Shah</t>
        </is>
      </c>
      <c r="C224" t="inlineStr">
        <is>
          <t>East</t>
        </is>
      </c>
      <c r="D224" t="inlineStr">
        <is>
          <t>Kolkata</t>
        </is>
      </c>
      <c r="E224" t="inlineStr">
        <is>
          <t>No</t>
        </is>
      </c>
      <c r="F224" t="inlineStr">
        <is>
          <t>High Value</t>
        </is>
      </c>
      <c r="G224" t="n">
        <v>33</v>
      </c>
      <c r="H224" s="24" t="n">
        <v>238413.52</v>
      </c>
      <c r="I224" s="24" t="n">
        <v>43861.12</v>
      </c>
      <c r="J224" s="25" t="n">
        <v>44930</v>
      </c>
      <c r="K224" s="25" t="n">
        <v>46002</v>
      </c>
      <c r="L224" t="n">
        <v>5</v>
      </c>
      <c r="M224" t="n">
        <v>5</v>
      </c>
      <c r="N224" t="n">
        <v>5</v>
      </c>
      <c r="O224">
        <f>DATE(2026,1,1)-K224</f>
        <v/>
      </c>
      <c r="P224">
        <f>IF(G224&gt;=2,"Repeat","One-time")</f>
        <v/>
      </c>
    </row>
    <row r="225">
      <c r="A225" t="inlineStr">
        <is>
          <t>C02771</t>
        </is>
      </c>
      <c r="B225" t="inlineStr">
        <is>
          <t>Nikhil Pillai</t>
        </is>
      </c>
      <c r="C225" t="inlineStr">
        <is>
          <t>West</t>
        </is>
      </c>
      <c r="D225" t="inlineStr">
        <is>
          <t>Ahmedabad</t>
        </is>
      </c>
      <c r="E225" t="inlineStr">
        <is>
          <t>Yes</t>
        </is>
      </c>
      <c r="F225" t="inlineStr">
        <is>
          <t>High Value</t>
        </is>
      </c>
      <c r="G225" t="n">
        <v>40</v>
      </c>
      <c r="H225" s="24" t="n">
        <v>238186.58</v>
      </c>
      <c r="I225" s="24" t="n">
        <v>43586.6</v>
      </c>
      <c r="J225" s="25" t="n">
        <v>45170</v>
      </c>
      <c r="K225" s="25" t="n">
        <v>45984</v>
      </c>
      <c r="L225" t="n">
        <v>4</v>
      </c>
      <c r="M225" t="n">
        <v>5</v>
      </c>
      <c r="N225" t="n">
        <v>5</v>
      </c>
      <c r="O225">
        <f>DATE(2026,1,1)-K225</f>
        <v/>
      </c>
      <c r="P225">
        <f>IF(G225&gt;=2,"Repeat","One-time")</f>
        <v/>
      </c>
    </row>
    <row r="226">
      <c r="A226" t="inlineStr">
        <is>
          <t>C02305</t>
        </is>
      </c>
      <c r="B226" t="inlineStr">
        <is>
          <t>Rohan Menon</t>
        </is>
      </c>
      <c r="C226" t="inlineStr">
        <is>
          <t>North</t>
        </is>
      </c>
      <c r="D226" t="inlineStr">
        <is>
          <t>Gurugram</t>
        </is>
      </c>
      <c r="E226" t="inlineStr">
        <is>
          <t>No</t>
        </is>
      </c>
      <c r="F226" t="inlineStr">
        <is>
          <t>High Value</t>
        </is>
      </c>
      <c r="G226" t="n">
        <v>39</v>
      </c>
      <c r="H226" s="24" t="n">
        <v>237370.68</v>
      </c>
      <c r="I226" s="24" t="n">
        <v>46104.61</v>
      </c>
      <c r="J226" s="25" t="n">
        <v>45114</v>
      </c>
      <c r="K226" s="25" t="n">
        <v>45961</v>
      </c>
      <c r="L226" t="n">
        <v>4</v>
      </c>
      <c r="M226" t="n">
        <v>5</v>
      </c>
      <c r="N226" t="n">
        <v>5</v>
      </c>
      <c r="O226">
        <f>DATE(2026,1,1)-K226</f>
        <v/>
      </c>
      <c r="P226">
        <f>IF(G226&gt;=2,"Repeat","One-time")</f>
        <v/>
      </c>
    </row>
    <row r="227">
      <c r="A227" t="inlineStr">
        <is>
          <t>C03622</t>
        </is>
      </c>
      <c r="B227" t="inlineStr">
        <is>
          <t>Nikhil Banerjee</t>
        </is>
      </c>
      <c r="C227" t="inlineStr">
        <is>
          <t>West</t>
        </is>
      </c>
      <c r="D227" t="inlineStr">
        <is>
          <t>Mumbai</t>
        </is>
      </c>
      <c r="E227" t="inlineStr">
        <is>
          <t>Yes</t>
        </is>
      </c>
      <c r="F227" t="inlineStr">
        <is>
          <t>At Risk</t>
        </is>
      </c>
      <c r="G227" t="n">
        <v>23</v>
      </c>
      <c r="H227" s="24" t="n">
        <v>236707.54</v>
      </c>
      <c r="I227" s="24" t="n">
        <v>29563.09</v>
      </c>
      <c r="J227" s="25" t="n">
        <v>45263</v>
      </c>
      <c r="K227" s="25" t="n">
        <v>45549</v>
      </c>
      <c r="L227" t="n">
        <v>2</v>
      </c>
      <c r="M227" t="n">
        <v>5</v>
      </c>
      <c r="N227" t="n">
        <v>5</v>
      </c>
      <c r="O227">
        <f>DATE(2026,1,1)-K227</f>
        <v/>
      </c>
      <c r="P227">
        <f>IF(G227&gt;=2,"Repeat","One-time")</f>
        <v/>
      </c>
    </row>
    <row r="228">
      <c r="A228" t="inlineStr">
        <is>
          <t>C03559</t>
        </is>
      </c>
      <c r="B228" t="inlineStr">
        <is>
          <t>Kavya Fernandes</t>
        </is>
      </c>
      <c r="C228" t="inlineStr">
        <is>
          <t>West</t>
        </is>
      </c>
      <c r="D228" t="inlineStr">
        <is>
          <t>Mumbai</t>
        </is>
      </c>
      <c r="E228" t="inlineStr">
        <is>
          <t>No</t>
        </is>
      </c>
      <c r="F228" t="inlineStr">
        <is>
          <t>High Value</t>
        </is>
      </c>
      <c r="G228" t="n">
        <v>29</v>
      </c>
      <c r="H228" s="24" t="n">
        <v>236058.74</v>
      </c>
      <c r="I228" s="24" t="n">
        <v>37829.62</v>
      </c>
      <c r="J228" s="25" t="n">
        <v>45271</v>
      </c>
      <c r="K228" s="25" t="n">
        <v>45987</v>
      </c>
      <c r="L228" t="n">
        <v>5</v>
      </c>
      <c r="M228" t="n">
        <v>5</v>
      </c>
      <c r="N228" t="n">
        <v>5</v>
      </c>
      <c r="O228">
        <f>DATE(2026,1,1)-K228</f>
        <v/>
      </c>
      <c r="P228">
        <f>IF(G228&gt;=2,"Repeat","One-time")</f>
        <v/>
      </c>
    </row>
    <row r="229">
      <c r="A229" t="inlineStr">
        <is>
          <t>C07841</t>
        </is>
      </c>
      <c r="B229" t="inlineStr">
        <is>
          <t>Priya Mishra</t>
        </is>
      </c>
      <c r="C229" t="inlineStr">
        <is>
          <t>East</t>
        </is>
      </c>
      <c r="D229" t="inlineStr">
        <is>
          <t>Kolkata</t>
        </is>
      </c>
      <c r="E229" t="inlineStr">
        <is>
          <t>No</t>
        </is>
      </c>
      <c r="F229" t="inlineStr">
        <is>
          <t>High Value</t>
        </is>
      </c>
      <c r="G229" t="n">
        <v>24</v>
      </c>
      <c r="H229" s="24" t="n">
        <v>235998.02</v>
      </c>
      <c r="I229" s="24" t="n">
        <v>40377.41</v>
      </c>
      <c r="J229" s="25" t="n">
        <v>45701</v>
      </c>
      <c r="K229" s="25" t="n">
        <v>45992</v>
      </c>
      <c r="L229" t="n">
        <v>5</v>
      </c>
      <c r="M229" t="n">
        <v>5</v>
      </c>
      <c r="N229" t="n">
        <v>5</v>
      </c>
      <c r="O229">
        <f>DATE(2026,1,1)-K229</f>
        <v/>
      </c>
      <c r="P229">
        <f>IF(G229&gt;=2,"Repeat","One-time")</f>
        <v/>
      </c>
    </row>
    <row r="230">
      <c r="A230" t="inlineStr">
        <is>
          <t>C00867</t>
        </is>
      </c>
      <c r="B230" t="inlineStr">
        <is>
          <t>Maria Kapoor</t>
        </is>
      </c>
      <c r="C230" t="inlineStr">
        <is>
          <t>West</t>
        </is>
      </c>
      <c r="D230" t="inlineStr">
        <is>
          <t>Pune</t>
        </is>
      </c>
      <c r="E230" t="inlineStr">
        <is>
          <t>Yes</t>
        </is>
      </c>
      <c r="F230" t="inlineStr">
        <is>
          <t>High Value</t>
        </is>
      </c>
      <c r="G230" t="n">
        <v>31</v>
      </c>
      <c r="H230" s="24" t="n">
        <v>235957.48</v>
      </c>
      <c r="I230" s="24" t="n">
        <v>42584.03</v>
      </c>
      <c r="J230" s="25" t="n">
        <v>44947</v>
      </c>
      <c r="K230" s="25" t="n">
        <v>45914</v>
      </c>
      <c r="L230" t="n">
        <v>3</v>
      </c>
      <c r="M230" t="n">
        <v>5</v>
      </c>
      <c r="N230" t="n">
        <v>5</v>
      </c>
      <c r="O230">
        <f>DATE(2026,1,1)-K230</f>
        <v/>
      </c>
      <c r="P230">
        <f>IF(G230&gt;=2,"Repeat","One-time")</f>
        <v/>
      </c>
    </row>
    <row r="231">
      <c r="A231" t="inlineStr">
        <is>
          <t>C01595</t>
        </is>
      </c>
      <c r="B231" t="inlineStr">
        <is>
          <t>Farhan Thakur</t>
        </is>
      </c>
      <c r="C231" t="inlineStr">
        <is>
          <t>South</t>
        </is>
      </c>
      <c r="D231" t="inlineStr">
        <is>
          <t>Chennai</t>
        </is>
      </c>
      <c r="E231" t="inlineStr">
        <is>
          <t>Yes</t>
        </is>
      </c>
      <c r="F231" t="inlineStr">
        <is>
          <t>High Value</t>
        </is>
      </c>
      <c r="G231" t="n">
        <v>30</v>
      </c>
      <c r="H231" s="24" t="n">
        <v>235667.21</v>
      </c>
      <c r="I231" s="24" t="n">
        <v>42698.04</v>
      </c>
      <c r="J231" s="25" t="n">
        <v>45017</v>
      </c>
      <c r="K231" s="25" t="n">
        <v>45990</v>
      </c>
      <c r="L231" t="n">
        <v>5</v>
      </c>
      <c r="M231" t="n">
        <v>5</v>
      </c>
      <c r="N231" t="n">
        <v>5</v>
      </c>
      <c r="O231">
        <f>DATE(2026,1,1)-K231</f>
        <v/>
      </c>
      <c r="P231">
        <f>IF(G231&gt;=2,"Repeat","One-time")</f>
        <v/>
      </c>
    </row>
    <row r="232">
      <c r="A232" t="inlineStr">
        <is>
          <t>C08207</t>
        </is>
      </c>
      <c r="B232" t="inlineStr">
        <is>
          <t>Isha Kumar</t>
        </is>
      </c>
      <c r="C232" t="inlineStr">
        <is>
          <t>East</t>
        </is>
      </c>
      <c r="D232" t="inlineStr">
        <is>
          <t>Guwahati</t>
        </is>
      </c>
      <c r="E232" t="inlineStr">
        <is>
          <t>Yes</t>
        </is>
      </c>
      <c r="F232" t="inlineStr">
        <is>
          <t>High Value</t>
        </is>
      </c>
      <c r="G232" t="n">
        <v>6</v>
      </c>
      <c r="H232" s="24" t="n">
        <v>234756.41</v>
      </c>
      <c r="I232" s="24" t="n">
        <v>1801.82</v>
      </c>
      <c r="J232" s="25" t="n">
        <v>45748</v>
      </c>
      <c r="K232" s="25" t="n">
        <v>45982</v>
      </c>
      <c r="L232" t="n">
        <v>4</v>
      </c>
      <c r="M232" t="n">
        <v>4</v>
      </c>
      <c r="N232" t="n">
        <v>5</v>
      </c>
      <c r="O232">
        <f>DATE(2026,1,1)-K232</f>
        <v/>
      </c>
      <c r="P232">
        <f>IF(G232&gt;=2,"Repeat","One-time")</f>
        <v/>
      </c>
    </row>
    <row r="233">
      <c r="A233" t="inlineStr">
        <is>
          <t>C00725</t>
        </is>
      </c>
      <c r="B233" t="inlineStr">
        <is>
          <t>Manish Mehta</t>
        </is>
      </c>
      <c r="C233" t="inlineStr">
        <is>
          <t>West</t>
        </is>
      </c>
      <c r="D233" t="inlineStr">
        <is>
          <t>Mumbai</t>
        </is>
      </c>
      <c r="E233" t="inlineStr">
        <is>
          <t>Yes</t>
        </is>
      </c>
      <c r="F233" t="inlineStr">
        <is>
          <t>High Value</t>
        </is>
      </c>
      <c r="G233" t="n">
        <v>29</v>
      </c>
      <c r="H233" s="24" t="n">
        <v>234284.63</v>
      </c>
      <c r="I233" s="24" t="n">
        <v>54360.41</v>
      </c>
      <c r="J233" s="25" t="n">
        <v>44936</v>
      </c>
      <c r="K233" s="25" t="n">
        <v>45806</v>
      </c>
      <c r="L233" t="n">
        <v>3</v>
      </c>
      <c r="M233" t="n">
        <v>5</v>
      </c>
      <c r="N233" t="n">
        <v>5</v>
      </c>
      <c r="O233">
        <f>DATE(2026,1,1)-K233</f>
        <v/>
      </c>
      <c r="P233">
        <f>IF(G233&gt;=2,"Repeat","One-time")</f>
        <v/>
      </c>
    </row>
    <row r="234">
      <c r="A234" t="inlineStr">
        <is>
          <t>C01488</t>
        </is>
      </c>
      <c r="B234" t="inlineStr">
        <is>
          <t>Deepak Singh</t>
        </is>
      </c>
      <c r="C234" t="inlineStr">
        <is>
          <t>Central</t>
        </is>
      </c>
      <c r="D234" t="inlineStr">
        <is>
          <t>Raipur</t>
        </is>
      </c>
      <c r="E234" t="inlineStr">
        <is>
          <t>No</t>
        </is>
      </c>
      <c r="F234" t="inlineStr">
        <is>
          <t>High Value</t>
        </is>
      </c>
      <c r="G234" t="n">
        <v>5</v>
      </c>
      <c r="H234" s="24" t="n">
        <v>234174.34</v>
      </c>
      <c r="I234" s="24" t="n">
        <v>10713.94</v>
      </c>
      <c r="J234" s="25" t="n">
        <v>45283</v>
      </c>
      <c r="K234" s="25" t="n">
        <v>45880</v>
      </c>
      <c r="L234" t="n">
        <v>3</v>
      </c>
      <c r="M234" t="n">
        <v>4</v>
      </c>
      <c r="N234" t="n">
        <v>5</v>
      </c>
      <c r="O234">
        <f>DATE(2026,1,1)-K234</f>
        <v/>
      </c>
      <c r="P234">
        <f>IF(G234&gt;=2,"Repeat","One-time")</f>
        <v/>
      </c>
    </row>
    <row r="235">
      <c r="A235" t="inlineStr">
        <is>
          <t>C02488</t>
        </is>
      </c>
      <c r="B235" t="inlineStr">
        <is>
          <t>Joseph Banerjee</t>
        </is>
      </c>
      <c r="C235" t="inlineStr">
        <is>
          <t>North</t>
        </is>
      </c>
      <c r="D235" t="inlineStr">
        <is>
          <t>Chandigarh</t>
        </is>
      </c>
      <c r="E235" t="inlineStr">
        <is>
          <t>No</t>
        </is>
      </c>
      <c r="F235" t="inlineStr">
        <is>
          <t>High Value</t>
        </is>
      </c>
      <c r="G235" t="n">
        <v>10</v>
      </c>
      <c r="H235" s="24" t="n">
        <v>233525.84</v>
      </c>
      <c r="I235" s="24" t="n">
        <v>12400.57</v>
      </c>
      <c r="J235" s="25" t="n">
        <v>45149</v>
      </c>
      <c r="K235" s="25" t="n">
        <v>45963</v>
      </c>
      <c r="L235" t="n">
        <v>4</v>
      </c>
      <c r="M235" t="n">
        <v>5</v>
      </c>
      <c r="N235" t="n">
        <v>5</v>
      </c>
      <c r="O235">
        <f>DATE(2026,1,1)-K235</f>
        <v/>
      </c>
      <c r="P235">
        <f>IF(G235&gt;=2,"Repeat","One-time")</f>
        <v/>
      </c>
    </row>
    <row r="236">
      <c r="A236" t="inlineStr">
        <is>
          <t>C07130</t>
        </is>
      </c>
      <c r="B236" t="inlineStr">
        <is>
          <t>Kavya Patel</t>
        </is>
      </c>
      <c r="C236" t="inlineStr">
        <is>
          <t>West</t>
        </is>
      </c>
      <c r="D236" t="inlineStr">
        <is>
          <t>Surat</t>
        </is>
      </c>
      <c r="E236" t="inlineStr">
        <is>
          <t>Yes</t>
        </is>
      </c>
      <c r="F236" t="inlineStr">
        <is>
          <t>High Value</t>
        </is>
      </c>
      <c r="G236" t="n">
        <v>23</v>
      </c>
      <c r="H236" s="24" t="n">
        <v>232841.34</v>
      </c>
      <c r="I236" s="24" t="n">
        <v>19741.22</v>
      </c>
      <c r="J236" s="25" t="n">
        <v>45613</v>
      </c>
      <c r="K236" s="25" t="n">
        <v>46017</v>
      </c>
      <c r="L236" t="n">
        <v>5</v>
      </c>
      <c r="M236" t="n">
        <v>5</v>
      </c>
      <c r="N236" t="n">
        <v>5</v>
      </c>
      <c r="O236">
        <f>DATE(2026,1,1)-K236</f>
        <v/>
      </c>
      <c r="P236">
        <f>IF(G236&gt;=2,"Repeat","One-time")</f>
        <v/>
      </c>
    </row>
    <row r="237">
      <c r="A237" t="inlineStr">
        <is>
          <t>C01697</t>
        </is>
      </c>
      <c r="B237" t="inlineStr">
        <is>
          <t>Vikram Yadav</t>
        </is>
      </c>
      <c r="C237" t="inlineStr">
        <is>
          <t>North</t>
        </is>
      </c>
      <c r="D237" t="inlineStr">
        <is>
          <t>Delhi</t>
        </is>
      </c>
      <c r="E237" t="inlineStr">
        <is>
          <t>Yes</t>
        </is>
      </c>
      <c r="F237" t="inlineStr">
        <is>
          <t>High Value</t>
        </is>
      </c>
      <c r="G237" t="n">
        <v>34</v>
      </c>
      <c r="H237" s="24" t="n">
        <v>232065.79</v>
      </c>
      <c r="I237" s="24" t="n">
        <v>28980.62</v>
      </c>
      <c r="J237" s="25" t="n">
        <v>45041</v>
      </c>
      <c r="K237" s="25" t="n">
        <v>45859</v>
      </c>
      <c r="L237" t="n">
        <v>3</v>
      </c>
      <c r="M237" t="n">
        <v>5</v>
      </c>
      <c r="N237" t="n">
        <v>5</v>
      </c>
      <c r="O237">
        <f>DATE(2026,1,1)-K237</f>
        <v/>
      </c>
      <c r="P237">
        <f>IF(G237&gt;=2,"Repeat","One-time")</f>
        <v/>
      </c>
    </row>
    <row r="238">
      <c r="A238" t="inlineStr">
        <is>
          <t>C01450</t>
        </is>
      </c>
      <c r="B238" t="inlineStr">
        <is>
          <t>Shreya Khan</t>
        </is>
      </c>
      <c r="C238" t="inlineStr">
        <is>
          <t>North</t>
        </is>
      </c>
      <c r="D238" t="inlineStr">
        <is>
          <t>Chandigarh</t>
        </is>
      </c>
      <c r="E238" t="inlineStr">
        <is>
          <t>No</t>
        </is>
      </c>
      <c r="F238" t="inlineStr">
        <is>
          <t>High Value</t>
        </is>
      </c>
      <c r="G238" t="n">
        <v>32</v>
      </c>
      <c r="H238" s="24" t="n">
        <v>231502.3</v>
      </c>
      <c r="I238" s="24" t="n">
        <v>50367.65</v>
      </c>
      <c r="J238" s="25" t="n">
        <v>45069</v>
      </c>
      <c r="K238" s="25" t="n">
        <v>46012</v>
      </c>
      <c r="L238" t="n">
        <v>5</v>
      </c>
      <c r="M238" t="n">
        <v>5</v>
      </c>
      <c r="N238" t="n">
        <v>5</v>
      </c>
      <c r="O238">
        <f>DATE(2026,1,1)-K238</f>
        <v/>
      </c>
      <c r="P238">
        <f>IF(G238&gt;=2,"Repeat","One-time")</f>
        <v/>
      </c>
    </row>
    <row r="239">
      <c r="A239" t="inlineStr">
        <is>
          <t>C08636</t>
        </is>
      </c>
      <c r="B239" t="inlineStr">
        <is>
          <t>Kavya Agarwal</t>
        </is>
      </c>
      <c r="C239" t="inlineStr">
        <is>
          <t>North</t>
        </is>
      </c>
      <c r="D239" t="inlineStr">
        <is>
          <t>Lucknow</t>
        </is>
      </c>
      <c r="E239" t="inlineStr">
        <is>
          <t>Yes</t>
        </is>
      </c>
      <c r="F239" t="inlineStr">
        <is>
          <t>High Value</t>
        </is>
      </c>
      <c r="G239" t="n">
        <v>33</v>
      </c>
      <c r="H239" s="24" t="n">
        <v>230984.21</v>
      </c>
      <c r="I239" s="24" t="n">
        <v>47165.67</v>
      </c>
      <c r="J239" s="25" t="n">
        <v>45739</v>
      </c>
      <c r="K239" s="25" t="n">
        <v>46022</v>
      </c>
      <c r="L239" t="n">
        <v>5</v>
      </c>
      <c r="M239" t="n">
        <v>5</v>
      </c>
      <c r="N239" t="n">
        <v>5</v>
      </c>
      <c r="O239">
        <f>DATE(2026,1,1)-K239</f>
        <v/>
      </c>
      <c r="P239">
        <f>IF(G239&gt;=2,"Repeat","One-time")</f>
        <v/>
      </c>
    </row>
    <row r="240">
      <c r="A240" t="inlineStr">
        <is>
          <t>C06807</t>
        </is>
      </c>
      <c r="B240" t="inlineStr">
        <is>
          <t>Neha Rao</t>
        </is>
      </c>
      <c r="C240" t="inlineStr">
        <is>
          <t>North</t>
        </is>
      </c>
      <c r="D240" t="inlineStr">
        <is>
          <t>Delhi</t>
        </is>
      </c>
      <c r="E240" t="inlineStr">
        <is>
          <t>No</t>
        </is>
      </c>
      <c r="F240" t="inlineStr">
        <is>
          <t>High Value</t>
        </is>
      </c>
      <c r="G240" t="n">
        <v>39</v>
      </c>
      <c r="H240" s="24" t="n">
        <v>230814.97</v>
      </c>
      <c r="I240" s="24" t="n">
        <v>47097.02</v>
      </c>
      <c r="J240" s="25" t="n">
        <v>45576</v>
      </c>
      <c r="K240" s="25" t="n">
        <v>46010</v>
      </c>
      <c r="L240" t="n">
        <v>5</v>
      </c>
      <c r="M240" t="n">
        <v>5</v>
      </c>
      <c r="N240" t="n">
        <v>5</v>
      </c>
      <c r="O240">
        <f>DATE(2026,1,1)-K240</f>
        <v/>
      </c>
      <c r="P240">
        <f>IF(G240&gt;=2,"Repeat","One-time")</f>
        <v/>
      </c>
    </row>
    <row r="241">
      <c r="A241" t="inlineStr">
        <is>
          <t>C03339</t>
        </is>
      </c>
      <c r="B241" t="inlineStr">
        <is>
          <t>Farhan Yadav</t>
        </is>
      </c>
      <c r="C241" t="inlineStr">
        <is>
          <t>South</t>
        </is>
      </c>
      <c r="D241" t="inlineStr">
        <is>
          <t>Hyderabad</t>
        </is>
      </c>
      <c r="E241" t="inlineStr">
        <is>
          <t>Yes</t>
        </is>
      </c>
      <c r="F241" t="inlineStr">
        <is>
          <t>High Value</t>
        </is>
      </c>
      <c r="G241" t="n">
        <v>23</v>
      </c>
      <c r="H241" s="24" t="n">
        <v>230330.68</v>
      </c>
      <c r="I241" s="24" t="n">
        <v>42383.76</v>
      </c>
      <c r="J241" s="25" t="n">
        <v>45241</v>
      </c>
      <c r="K241" s="25" t="n">
        <v>45977</v>
      </c>
      <c r="L241" t="n">
        <v>4</v>
      </c>
      <c r="M241" t="n">
        <v>5</v>
      </c>
      <c r="N241" t="n">
        <v>5</v>
      </c>
      <c r="O241">
        <f>DATE(2026,1,1)-K241</f>
        <v/>
      </c>
      <c r="P241">
        <f>IF(G241&gt;=2,"Repeat","One-time")</f>
        <v/>
      </c>
    </row>
    <row r="242">
      <c r="A242" t="inlineStr">
        <is>
          <t>C01200</t>
        </is>
      </c>
      <c r="B242" t="inlineStr">
        <is>
          <t>Kavya Menon</t>
        </is>
      </c>
      <c r="C242" t="inlineStr">
        <is>
          <t>South</t>
        </is>
      </c>
      <c r="D242" t="inlineStr">
        <is>
          <t>Bengaluru</t>
        </is>
      </c>
      <c r="E242" t="inlineStr">
        <is>
          <t>No</t>
        </is>
      </c>
      <c r="F242" t="inlineStr">
        <is>
          <t>High Value</t>
        </is>
      </c>
      <c r="G242" t="n">
        <v>35</v>
      </c>
      <c r="H242" s="24" t="n">
        <v>230199.94</v>
      </c>
      <c r="I242" s="24" t="n">
        <v>48590.06</v>
      </c>
      <c r="J242" s="25" t="n">
        <v>44970</v>
      </c>
      <c r="K242" s="25" t="n">
        <v>46008</v>
      </c>
      <c r="L242" t="n">
        <v>5</v>
      </c>
      <c r="M242" t="n">
        <v>5</v>
      </c>
      <c r="N242" t="n">
        <v>5</v>
      </c>
      <c r="O242">
        <f>DATE(2026,1,1)-K242</f>
        <v/>
      </c>
      <c r="P242">
        <f>IF(G242&gt;=2,"Repeat","One-time")</f>
        <v/>
      </c>
    </row>
    <row r="243">
      <c r="A243" t="inlineStr">
        <is>
          <t>C03207</t>
        </is>
      </c>
      <c r="B243" t="inlineStr">
        <is>
          <t>Tanvi Thakur</t>
        </is>
      </c>
      <c r="C243" t="inlineStr">
        <is>
          <t>West</t>
        </is>
      </c>
      <c r="D243" t="inlineStr">
        <is>
          <t>Ahmedabad</t>
        </is>
      </c>
      <c r="E243" t="inlineStr">
        <is>
          <t>Yes</t>
        </is>
      </c>
      <c r="F243" t="inlineStr">
        <is>
          <t>High Value</t>
        </is>
      </c>
      <c r="G243" t="n">
        <v>31</v>
      </c>
      <c r="H243" s="24" t="n">
        <v>229734.18</v>
      </c>
      <c r="I243" s="24" t="n">
        <v>35477.96</v>
      </c>
      <c r="J243" s="25" t="n">
        <v>45250</v>
      </c>
      <c r="K243" s="25" t="n">
        <v>45977</v>
      </c>
      <c r="L243" t="n">
        <v>4</v>
      </c>
      <c r="M243" t="n">
        <v>5</v>
      </c>
      <c r="N243" t="n">
        <v>5</v>
      </c>
      <c r="O243">
        <f>DATE(2026,1,1)-K243</f>
        <v/>
      </c>
      <c r="P243">
        <f>IF(G243&gt;=2,"Repeat","One-time")</f>
        <v/>
      </c>
    </row>
    <row r="244">
      <c r="A244" t="inlineStr">
        <is>
          <t>C01555</t>
        </is>
      </c>
      <c r="B244" t="inlineStr">
        <is>
          <t>Priya Chopra</t>
        </is>
      </c>
      <c r="C244" t="inlineStr">
        <is>
          <t>East</t>
        </is>
      </c>
      <c r="D244" t="inlineStr">
        <is>
          <t>Patna</t>
        </is>
      </c>
      <c r="E244" t="inlineStr">
        <is>
          <t>No</t>
        </is>
      </c>
      <c r="F244" t="inlineStr">
        <is>
          <t>At Risk</t>
        </is>
      </c>
      <c r="G244" t="n">
        <v>32</v>
      </c>
      <c r="H244" s="24" t="n">
        <v>229095.81</v>
      </c>
      <c r="I244" s="24" t="n">
        <v>40175.39</v>
      </c>
      <c r="J244" s="25" t="n">
        <v>45024</v>
      </c>
      <c r="K244" s="25" t="n">
        <v>45395</v>
      </c>
      <c r="L244" t="n">
        <v>1</v>
      </c>
      <c r="M244" t="n">
        <v>5</v>
      </c>
      <c r="N244" t="n">
        <v>5</v>
      </c>
      <c r="O244">
        <f>DATE(2026,1,1)-K244</f>
        <v/>
      </c>
      <c r="P244">
        <f>IF(G244&gt;=2,"Repeat","One-time")</f>
        <v/>
      </c>
    </row>
    <row r="245">
      <c r="A245" t="inlineStr">
        <is>
          <t>C02711</t>
        </is>
      </c>
      <c r="B245" t="inlineStr">
        <is>
          <t>Swati Rao</t>
        </is>
      </c>
      <c r="C245" t="inlineStr">
        <is>
          <t>North</t>
        </is>
      </c>
      <c r="D245" t="inlineStr">
        <is>
          <t>Gurugram</t>
        </is>
      </c>
      <c r="E245" t="inlineStr">
        <is>
          <t>No</t>
        </is>
      </c>
      <c r="F245" t="inlineStr">
        <is>
          <t>High Value</t>
        </is>
      </c>
      <c r="G245" t="n">
        <v>30</v>
      </c>
      <c r="H245" s="24" t="n">
        <v>229063.63</v>
      </c>
      <c r="I245" s="24" t="n">
        <v>38991.15</v>
      </c>
      <c r="J245" s="25" t="n">
        <v>45170</v>
      </c>
      <c r="K245" s="25" t="n">
        <v>46019</v>
      </c>
      <c r="L245" t="n">
        <v>5</v>
      </c>
      <c r="M245" t="n">
        <v>5</v>
      </c>
      <c r="N245" t="n">
        <v>5</v>
      </c>
      <c r="O245">
        <f>DATE(2026,1,1)-K245</f>
        <v/>
      </c>
      <c r="P245">
        <f>IF(G245&gt;=2,"Repeat","One-time")</f>
        <v/>
      </c>
    </row>
    <row r="246">
      <c r="A246" t="inlineStr">
        <is>
          <t>C02275</t>
        </is>
      </c>
      <c r="B246" t="inlineStr">
        <is>
          <t>Shreya Mehta</t>
        </is>
      </c>
      <c r="C246" t="inlineStr">
        <is>
          <t>East</t>
        </is>
      </c>
      <c r="D246" t="inlineStr">
        <is>
          <t>Jamshedpur</t>
        </is>
      </c>
      <c r="E246" t="inlineStr">
        <is>
          <t>Yes</t>
        </is>
      </c>
      <c r="F246" t="inlineStr">
        <is>
          <t>At Risk</t>
        </is>
      </c>
      <c r="G246" t="n">
        <v>23</v>
      </c>
      <c r="H246" s="24" t="n">
        <v>228931.42</v>
      </c>
      <c r="I246" s="24" t="n">
        <v>48275.98</v>
      </c>
      <c r="J246" s="25" t="n">
        <v>45109</v>
      </c>
      <c r="K246" s="25" t="n">
        <v>45698</v>
      </c>
      <c r="L246" t="n">
        <v>2</v>
      </c>
      <c r="M246" t="n">
        <v>5</v>
      </c>
      <c r="N246" t="n">
        <v>5</v>
      </c>
      <c r="O246">
        <f>DATE(2026,1,1)-K246</f>
        <v/>
      </c>
      <c r="P246">
        <f>IF(G246&gt;=2,"Repeat","One-time")</f>
        <v/>
      </c>
    </row>
    <row r="247">
      <c r="A247" t="inlineStr">
        <is>
          <t>C01121</t>
        </is>
      </c>
      <c r="B247" t="inlineStr">
        <is>
          <t>Deepak Singh</t>
        </is>
      </c>
      <c r="C247" t="inlineStr">
        <is>
          <t>South</t>
        </is>
      </c>
      <c r="D247" t="inlineStr">
        <is>
          <t>Bengaluru</t>
        </is>
      </c>
      <c r="E247" t="inlineStr">
        <is>
          <t>No</t>
        </is>
      </c>
      <c r="F247" t="inlineStr">
        <is>
          <t>At Risk</t>
        </is>
      </c>
      <c r="G247" t="n">
        <v>35</v>
      </c>
      <c r="H247" s="24" t="n">
        <v>228447</v>
      </c>
      <c r="I247" s="24" t="n">
        <v>42051.39</v>
      </c>
      <c r="J247" s="25" t="n">
        <v>44956</v>
      </c>
      <c r="K247" s="25" t="n">
        <v>45602</v>
      </c>
      <c r="L247" t="n">
        <v>2</v>
      </c>
      <c r="M247" t="n">
        <v>5</v>
      </c>
      <c r="N247" t="n">
        <v>5</v>
      </c>
      <c r="O247">
        <f>DATE(2026,1,1)-K247</f>
        <v/>
      </c>
      <c r="P247">
        <f>IF(G247&gt;=2,"Repeat","One-time")</f>
        <v/>
      </c>
    </row>
    <row r="248">
      <c r="A248" t="inlineStr">
        <is>
          <t>C09369</t>
        </is>
      </c>
      <c r="B248" t="inlineStr">
        <is>
          <t>Suresh Agarwal</t>
        </is>
      </c>
      <c r="C248" t="inlineStr">
        <is>
          <t>West</t>
        </is>
      </c>
      <c r="D248" t="inlineStr">
        <is>
          <t>Mumbai</t>
        </is>
      </c>
      <c r="E248" t="inlineStr">
        <is>
          <t>Yes</t>
        </is>
      </c>
      <c r="F248" t="inlineStr">
        <is>
          <t>High Value</t>
        </is>
      </c>
      <c r="G248" t="n">
        <v>21</v>
      </c>
      <c r="H248" s="24" t="n">
        <v>227299.86</v>
      </c>
      <c r="I248" s="24" t="n">
        <v>29780.18</v>
      </c>
      <c r="J248" s="25" t="n">
        <v>45805</v>
      </c>
      <c r="K248" s="25" t="n">
        <v>46021</v>
      </c>
      <c r="L248" t="n">
        <v>5</v>
      </c>
      <c r="M248" t="n">
        <v>5</v>
      </c>
      <c r="N248" t="n">
        <v>5</v>
      </c>
      <c r="O248">
        <f>DATE(2026,1,1)-K248</f>
        <v/>
      </c>
      <c r="P248">
        <f>IF(G248&gt;=2,"Repeat","One-time")</f>
        <v/>
      </c>
    </row>
    <row r="249">
      <c r="A249" t="inlineStr">
        <is>
          <t>C07279</t>
        </is>
      </c>
      <c r="B249" t="inlineStr">
        <is>
          <t>Diya Prasad</t>
        </is>
      </c>
      <c r="C249" t="inlineStr">
        <is>
          <t>North</t>
        </is>
      </c>
      <c r="D249" t="inlineStr">
        <is>
          <t>Chandigarh</t>
        </is>
      </c>
      <c r="E249" t="inlineStr">
        <is>
          <t>No</t>
        </is>
      </c>
      <c r="F249" t="inlineStr">
        <is>
          <t>High Value</t>
        </is>
      </c>
      <c r="G249" t="n">
        <v>24</v>
      </c>
      <c r="H249" s="24" t="n">
        <v>226473.93</v>
      </c>
      <c r="I249" s="24" t="n">
        <v>22198.88</v>
      </c>
      <c r="J249" s="25" t="n">
        <v>45627</v>
      </c>
      <c r="K249" s="25" t="n">
        <v>46019</v>
      </c>
      <c r="L249" t="n">
        <v>5</v>
      </c>
      <c r="M249" t="n">
        <v>5</v>
      </c>
      <c r="N249" t="n">
        <v>5</v>
      </c>
      <c r="O249">
        <f>DATE(2026,1,1)-K249</f>
        <v/>
      </c>
      <c r="P249">
        <f>IF(G249&gt;=2,"Repeat","One-time")</f>
        <v/>
      </c>
    </row>
    <row r="250">
      <c r="A250" t="inlineStr">
        <is>
          <t>C07152</t>
        </is>
      </c>
      <c r="B250" t="inlineStr">
        <is>
          <t>Aarav Banerjee</t>
        </is>
      </c>
      <c r="C250" t="inlineStr">
        <is>
          <t>North</t>
        </is>
      </c>
      <c r="D250" t="inlineStr">
        <is>
          <t>Gurugram</t>
        </is>
      </c>
      <c r="E250" t="inlineStr">
        <is>
          <t>No</t>
        </is>
      </c>
      <c r="F250" t="inlineStr">
        <is>
          <t>High Value</t>
        </is>
      </c>
      <c r="G250" t="n">
        <v>6</v>
      </c>
      <c r="H250" s="24" t="n">
        <v>226302.14</v>
      </c>
      <c r="I250" s="24" t="n">
        <v>11021.48</v>
      </c>
      <c r="J250" s="25" t="n">
        <v>45614</v>
      </c>
      <c r="K250" s="25" t="n">
        <v>46017</v>
      </c>
      <c r="L250" t="n">
        <v>5</v>
      </c>
      <c r="M250" t="n">
        <v>4</v>
      </c>
      <c r="N250" t="n">
        <v>5</v>
      </c>
      <c r="O250">
        <f>DATE(2026,1,1)-K250</f>
        <v/>
      </c>
      <c r="P250">
        <f>IF(G250&gt;=2,"Repeat","One-time")</f>
        <v/>
      </c>
    </row>
    <row r="251">
      <c r="A251" t="inlineStr">
        <is>
          <t>C00532</t>
        </is>
      </c>
      <c r="B251" t="inlineStr">
        <is>
          <t>Neha Prasad</t>
        </is>
      </c>
      <c r="C251" t="inlineStr">
        <is>
          <t>South</t>
        </is>
      </c>
      <c r="D251" t="inlineStr">
        <is>
          <t>Chennai</t>
        </is>
      </c>
      <c r="E251" t="inlineStr">
        <is>
          <t>No</t>
        </is>
      </c>
      <c r="F251" t="inlineStr">
        <is>
          <t>High Value</t>
        </is>
      </c>
      <c r="G251" t="n">
        <v>28</v>
      </c>
      <c r="H251" s="24" t="n">
        <v>225846.23</v>
      </c>
      <c r="I251" s="24" t="n">
        <v>40526.96</v>
      </c>
      <c r="J251" s="25" t="n">
        <v>44927</v>
      </c>
      <c r="K251" s="25" t="n">
        <v>45758</v>
      </c>
      <c r="L251" t="n">
        <v>3</v>
      </c>
      <c r="M251" t="n">
        <v>5</v>
      </c>
      <c r="N251" t="n">
        <v>5</v>
      </c>
      <c r="O251">
        <f>DATE(2026,1,1)-K251</f>
        <v/>
      </c>
      <c r="P251">
        <f>IF(G251&gt;=2,"Repeat","One-time")</f>
        <v/>
      </c>
    </row>
    <row r="252">
      <c r="A252" t="inlineStr">
        <is>
          <t>C00606</t>
        </is>
      </c>
      <c r="B252" t="inlineStr">
        <is>
          <t>Nikhil Agarwal</t>
        </is>
      </c>
      <c r="C252" t="inlineStr">
        <is>
          <t>South</t>
        </is>
      </c>
      <c r="D252" t="inlineStr">
        <is>
          <t>Bengaluru</t>
        </is>
      </c>
      <c r="E252" t="inlineStr">
        <is>
          <t>No</t>
        </is>
      </c>
      <c r="F252" t="inlineStr">
        <is>
          <t>High Value</t>
        </is>
      </c>
      <c r="G252" t="n">
        <v>24</v>
      </c>
      <c r="H252" s="24" t="n">
        <v>225549.85</v>
      </c>
      <c r="I252" s="24" t="n">
        <v>35876.03</v>
      </c>
      <c r="J252" s="25" t="n">
        <v>44930</v>
      </c>
      <c r="K252" s="25" t="n">
        <v>45991</v>
      </c>
      <c r="L252" t="n">
        <v>5</v>
      </c>
      <c r="M252" t="n">
        <v>5</v>
      </c>
      <c r="N252" t="n">
        <v>5</v>
      </c>
      <c r="O252">
        <f>DATE(2026,1,1)-K252</f>
        <v/>
      </c>
      <c r="P252">
        <f>IF(G252&gt;=2,"Repeat","One-time")</f>
        <v/>
      </c>
    </row>
    <row r="253">
      <c r="A253" t="inlineStr">
        <is>
          <t>C01093</t>
        </is>
      </c>
      <c r="B253" t="inlineStr">
        <is>
          <t>Gurpreet Thakur</t>
        </is>
      </c>
      <c r="C253" t="inlineStr">
        <is>
          <t>South</t>
        </is>
      </c>
      <c r="D253" t="inlineStr">
        <is>
          <t>Chennai</t>
        </is>
      </c>
      <c r="E253" t="inlineStr">
        <is>
          <t>Yes</t>
        </is>
      </c>
      <c r="F253" t="inlineStr">
        <is>
          <t>At Risk</t>
        </is>
      </c>
      <c r="G253" t="n">
        <v>36</v>
      </c>
      <c r="H253" s="24" t="n">
        <v>224156.35</v>
      </c>
      <c r="I253" s="24" t="n">
        <v>44979.31</v>
      </c>
      <c r="J253" s="25" t="n">
        <v>44950</v>
      </c>
      <c r="K253" s="25" t="n">
        <v>45084</v>
      </c>
      <c r="L253" t="n">
        <v>1</v>
      </c>
      <c r="M253" t="n">
        <v>5</v>
      </c>
      <c r="N253" t="n">
        <v>5</v>
      </c>
      <c r="O253">
        <f>DATE(2026,1,1)-K253</f>
        <v/>
      </c>
      <c r="P253">
        <f>IF(G253&gt;=2,"Repeat","One-time")</f>
        <v/>
      </c>
    </row>
    <row r="254">
      <c r="A254" t="inlineStr">
        <is>
          <t>C01044</t>
        </is>
      </c>
      <c r="B254" t="inlineStr">
        <is>
          <t>Amit Kumar</t>
        </is>
      </c>
      <c r="C254" t="inlineStr">
        <is>
          <t>West</t>
        </is>
      </c>
      <c r="D254" t="inlineStr">
        <is>
          <t>Pune</t>
        </is>
      </c>
      <c r="E254" t="inlineStr">
        <is>
          <t>No</t>
        </is>
      </c>
      <c r="F254" t="inlineStr">
        <is>
          <t>High Value</t>
        </is>
      </c>
      <c r="G254" t="n">
        <v>34</v>
      </c>
      <c r="H254" s="24" t="n">
        <v>223941.59</v>
      </c>
      <c r="I254" s="24" t="n">
        <v>38626.42</v>
      </c>
      <c r="J254" s="25" t="n">
        <v>44947</v>
      </c>
      <c r="K254" s="25" t="n">
        <v>46004</v>
      </c>
      <c r="L254" t="n">
        <v>5</v>
      </c>
      <c r="M254" t="n">
        <v>5</v>
      </c>
      <c r="N254" t="n">
        <v>5</v>
      </c>
      <c r="O254">
        <f>DATE(2026,1,1)-K254</f>
        <v/>
      </c>
      <c r="P254">
        <f>IF(G254&gt;=2,"Repeat","One-time")</f>
        <v/>
      </c>
    </row>
    <row r="255">
      <c r="A255" t="inlineStr">
        <is>
          <t>C02662</t>
        </is>
      </c>
      <c r="B255" t="inlineStr">
        <is>
          <t>Amit Verma</t>
        </is>
      </c>
      <c r="C255" t="inlineStr">
        <is>
          <t>South</t>
        </is>
      </c>
      <c r="D255" t="inlineStr">
        <is>
          <t>Hyderabad</t>
        </is>
      </c>
      <c r="E255" t="inlineStr">
        <is>
          <t>No</t>
        </is>
      </c>
      <c r="F255" t="inlineStr">
        <is>
          <t>High Value</t>
        </is>
      </c>
      <c r="G255" t="n">
        <v>19</v>
      </c>
      <c r="H255" s="24" t="n">
        <v>223670.42</v>
      </c>
      <c r="I255" s="24" t="n">
        <v>37743.65</v>
      </c>
      <c r="J255" s="25" t="n">
        <v>45172</v>
      </c>
      <c r="K255" s="25" t="n">
        <v>45833</v>
      </c>
      <c r="L255" t="n">
        <v>3</v>
      </c>
      <c r="M255" t="n">
        <v>5</v>
      </c>
      <c r="N255" t="n">
        <v>5</v>
      </c>
      <c r="O255">
        <f>DATE(2026,1,1)-K255</f>
        <v/>
      </c>
      <c r="P255">
        <f>IF(G255&gt;=2,"Repeat","One-time")</f>
        <v/>
      </c>
    </row>
    <row r="256">
      <c r="A256" t="inlineStr">
        <is>
          <t>C08209</t>
        </is>
      </c>
      <c r="B256" t="inlineStr">
        <is>
          <t>Farhan Khan</t>
        </is>
      </c>
      <c r="C256" t="inlineStr">
        <is>
          <t>North</t>
        </is>
      </c>
      <c r="D256" t="inlineStr">
        <is>
          <t>Jaipur</t>
        </is>
      </c>
      <c r="E256" t="inlineStr">
        <is>
          <t>Yes</t>
        </is>
      </c>
      <c r="F256" t="inlineStr">
        <is>
          <t>High Value</t>
        </is>
      </c>
      <c r="G256" t="n">
        <v>22</v>
      </c>
      <c r="H256" s="24" t="n">
        <v>223615.6</v>
      </c>
      <c r="I256" s="24" t="n">
        <v>26979.17</v>
      </c>
      <c r="J256" s="25" t="n">
        <v>45702</v>
      </c>
      <c r="K256" s="25" t="n">
        <v>46018</v>
      </c>
      <c r="L256" t="n">
        <v>5</v>
      </c>
      <c r="M256" t="n">
        <v>5</v>
      </c>
      <c r="N256" t="n">
        <v>5</v>
      </c>
      <c r="O256">
        <f>DATE(2026,1,1)-K256</f>
        <v/>
      </c>
      <c r="P256">
        <f>IF(G256&gt;=2,"Repeat","One-time")</f>
        <v/>
      </c>
    </row>
    <row r="257">
      <c r="A257" t="inlineStr">
        <is>
          <t>C02025</t>
        </is>
      </c>
      <c r="B257" t="inlineStr">
        <is>
          <t>Ananya Yadav</t>
        </is>
      </c>
      <c r="C257" t="inlineStr">
        <is>
          <t>North</t>
        </is>
      </c>
      <c r="D257" t="inlineStr">
        <is>
          <t>Delhi</t>
        </is>
      </c>
      <c r="E257" t="inlineStr">
        <is>
          <t>Yes</t>
        </is>
      </c>
      <c r="F257" t="inlineStr">
        <is>
          <t>High Value</t>
        </is>
      </c>
      <c r="G257" t="n">
        <v>20</v>
      </c>
      <c r="H257" s="24" t="n">
        <v>223377.67</v>
      </c>
      <c r="I257" s="24" t="n">
        <v>33150.82</v>
      </c>
      <c r="J257" s="25" t="n">
        <v>45120</v>
      </c>
      <c r="K257" s="25" t="n">
        <v>46002</v>
      </c>
      <c r="L257" t="n">
        <v>5</v>
      </c>
      <c r="M257" t="n">
        <v>5</v>
      </c>
      <c r="N257" t="n">
        <v>5</v>
      </c>
      <c r="O257">
        <f>DATE(2026,1,1)-K257</f>
        <v/>
      </c>
      <c r="P257">
        <f>IF(G257&gt;=2,"Repeat","One-time")</f>
        <v/>
      </c>
    </row>
    <row r="258">
      <c r="A258" t="inlineStr">
        <is>
          <t>C06016</t>
        </is>
      </c>
      <c r="B258" t="inlineStr">
        <is>
          <t>Sneha Khan</t>
        </is>
      </c>
      <c r="C258" t="inlineStr">
        <is>
          <t>North</t>
        </is>
      </c>
      <c r="D258" t="inlineStr">
        <is>
          <t>Jaipur</t>
        </is>
      </c>
      <c r="E258" t="inlineStr">
        <is>
          <t>No</t>
        </is>
      </c>
      <c r="F258" t="inlineStr">
        <is>
          <t>High Value</t>
        </is>
      </c>
      <c r="G258" t="n">
        <v>27</v>
      </c>
      <c r="H258" s="24" t="n">
        <v>223141.6</v>
      </c>
      <c r="I258" s="24" t="n">
        <v>35789.02</v>
      </c>
      <c r="J258" s="25" t="n">
        <v>45511</v>
      </c>
      <c r="K258" s="25" t="n">
        <v>46017</v>
      </c>
      <c r="L258" t="n">
        <v>5</v>
      </c>
      <c r="M258" t="n">
        <v>5</v>
      </c>
      <c r="N258" t="n">
        <v>5</v>
      </c>
      <c r="O258">
        <f>DATE(2026,1,1)-K258</f>
        <v/>
      </c>
      <c r="P258">
        <f>IF(G258&gt;=2,"Repeat","One-time")</f>
        <v/>
      </c>
    </row>
    <row r="259">
      <c r="A259" t="inlineStr">
        <is>
          <t>C01245</t>
        </is>
      </c>
      <c r="B259" t="inlineStr">
        <is>
          <t>Maria Agarwal</t>
        </is>
      </c>
      <c r="C259" t="inlineStr">
        <is>
          <t>North</t>
        </is>
      </c>
      <c r="D259" t="inlineStr">
        <is>
          <t>Delhi</t>
        </is>
      </c>
      <c r="E259" t="inlineStr">
        <is>
          <t>Yes</t>
        </is>
      </c>
      <c r="F259" t="inlineStr">
        <is>
          <t>High Value</t>
        </is>
      </c>
      <c r="G259" t="n">
        <v>34</v>
      </c>
      <c r="H259" s="24" t="n">
        <v>222469.01</v>
      </c>
      <c r="I259" s="24" t="n">
        <v>34046.94</v>
      </c>
      <c r="J259" s="25" t="n">
        <v>45024</v>
      </c>
      <c r="K259" s="25" t="n">
        <v>45762</v>
      </c>
      <c r="L259" t="n">
        <v>3</v>
      </c>
      <c r="M259" t="n">
        <v>5</v>
      </c>
      <c r="N259" t="n">
        <v>5</v>
      </c>
      <c r="O259">
        <f>DATE(2026,1,1)-K259</f>
        <v/>
      </c>
      <c r="P259">
        <f>IF(G259&gt;=2,"Repeat","One-time")</f>
        <v/>
      </c>
    </row>
    <row r="260">
      <c r="A260" t="inlineStr">
        <is>
          <t>C09721</t>
        </is>
      </c>
      <c r="B260" t="inlineStr">
        <is>
          <t>Rahul Rao</t>
        </is>
      </c>
      <c r="C260" t="inlineStr">
        <is>
          <t>East</t>
        </is>
      </c>
      <c r="D260" t="inlineStr">
        <is>
          <t>Jamshedpur</t>
        </is>
      </c>
      <c r="E260" t="inlineStr">
        <is>
          <t>Yes</t>
        </is>
      </c>
      <c r="F260" t="inlineStr">
        <is>
          <t>High Value</t>
        </is>
      </c>
      <c r="G260" t="n">
        <v>41</v>
      </c>
      <c r="H260" s="24" t="n">
        <v>222095.39</v>
      </c>
      <c r="I260" s="24" t="n">
        <v>43649.35</v>
      </c>
      <c r="J260" s="25" t="n">
        <v>45836</v>
      </c>
      <c r="K260" s="25" t="n">
        <v>46021</v>
      </c>
      <c r="L260" t="n">
        <v>5</v>
      </c>
      <c r="M260" t="n">
        <v>5</v>
      </c>
      <c r="N260" t="n">
        <v>5</v>
      </c>
      <c r="O260">
        <f>DATE(2026,1,1)-K260</f>
        <v/>
      </c>
      <c r="P260">
        <f>IF(G260&gt;=2,"Repeat","One-time")</f>
        <v/>
      </c>
    </row>
    <row r="261">
      <c r="A261" t="inlineStr">
        <is>
          <t>C04913</t>
        </is>
      </c>
      <c r="B261" t="inlineStr">
        <is>
          <t>Vikram Verma</t>
        </is>
      </c>
      <c r="C261" t="inlineStr">
        <is>
          <t>South</t>
        </is>
      </c>
      <c r="D261" t="inlineStr">
        <is>
          <t>Hyderabad</t>
        </is>
      </c>
      <c r="E261" t="inlineStr">
        <is>
          <t>No</t>
        </is>
      </c>
      <c r="F261" t="inlineStr">
        <is>
          <t>High Value</t>
        </is>
      </c>
      <c r="G261" t="n">
        <v>17</v>
      </c>
      <c r="H261" s="24" t="n">
        <v>221620.84</v>
      </c>
      <c r="I261" s="24" t="n">
        <v>21834.69</v>
      </c>
      <c r="J261" s="25" t="n">
        <v>45411</v>
      </c>
      <c r="K261" s="25" t="n">
        <v>45999</v>
      </c>
      <c r="L261" t="n">
        <v>5</v>
      </c>
      <c r="M261" t="n">
        <v>5</v>
      </c>
      <c r="N261" t="n">
        <v>5</v>
      </c>
      <c r="O261">
        <f>DATE(2026,1,1)-K261</f>
        <v/>
      </c>
      <c r="P261">
        <f>IF(G261&gt;=2,"Repeat","One-time")</f>
        <v/>
      </c>
    </row>
    <row r="262">
      <c r="A262" t="inlineStr">
        <is>
          <t>C01472</t>
        </is>
      </c>
      <c r="B262" t="inlineStr">
        <is>
          <t>Neha Sharma</t>
        </is>
      </c>
      <c r="C262" t="inlineStr">
        <is>
          <t>South</t>
        </is>
      </c>
      <c r="D262" t="inlineStr">
        <is>
          <t>Bengaluru</t>
        </is>
      </c>
      <c r="E262" t="inlineStr">
        <is>
          <t>No</t>
        </is>
      </c>
      <c r="F262" t="inlineStr">
        <is>
          <t>High Value</t>
        </is>
      </c>
      <c r="G262" t="n">
        <v>23</v>
      </c>
      <c r="H262" s="24" t="n">
        <v>221531.46</v>
      </c>
      <c r="I262" s="24" t="n">
        <v>26631.58</v>
      </c>
      <c r="J262" s="25" t="n">
        <v>45030</v>
      </c>
      <c r="K262" s="25" t="n">
        <v>45973</v>
      </c>
      <c r="L262" t="n">
        <v>4</v>
      </c>
      <c r="M262" t="n">
        <v>5</v>
      </c>
      <c r="N262" t="n">
        <v>5</v>
      </c>
      <c r="O262">
        <f>DATE(2026,1,1)-K262</f>
        <v/>
      </c>
      <c r="P262">
        <f>IF(G262&gt;=2,"Repeat","One-time")</f>
        <v/>
      </c>
    </row>
    <row r="263">
      <c r="A263" t="inlineStr">
        <is>
          <t>C00540</t>
        </is>
      </c>
      <c r="B263" t="inlineStr">
        <is>
          <t>Vivaan Mishra</t>
        </is>
      </c>
      <c r="C263" t="inlineStr">
        <is>
          <t>North</t>
        </is>
      </c>
      <c r="D263" t="inlineStr">
        <is>
          <t>Delhi</t>
        </is>
      </c>
      <c r="E263" t="inlineStr">
        <is>
          <t>Yes</t>
        </is>
      </c>
      <c r="F263" t="inlineStr">
        <is>
          <t>At Risk</t>
        </is>
      </c>
      <c r="G263" t="n">
        <v>20</v>
      </c>
      <c r="H263" s="24" t="n">
        <v>221196.15</v>
      </c>
      <c r="I263" s="24" t="n">
        <v>39143.71</v>
      </c>
      <c r="J263" s="25" t="n">
        <v>44939</v>
      </c>
      <c r="K263" s="25" t="n">
        <v>45148</v>
      </c>
      <c r="L263" t="n">
        <v>1</v>
      </c>
      <c r="M263" t="n">
        <v>5</v>
      </c>
      <c r="N263" t="n">
        <v>5</v>
      </c>
      <c r="O263">
        <f>DATE(2026,1,1)-K263</f>
        <v/>
      </c>
      <c r="P263">
        <f>IF(G263&gt;=2,"Repeat","One-time")</f>
        <v/>
      </c>
    </row>
    <row r="264">
      <c r="A264" t="inlineStr">
        <is>
          <t>C04539</t>
        </is>
      </c>
      <c r="B264" t="inlineStr">
        <is>
          <t>Priya Mukherjee</t>
        </is>
      </c>
      <c r="C264" t="inlineStr">
        <is>
          <t>South</t>
        </is>
      </c>
      <c r="D264" t="inlineStr">
        <is>
          <t>Bengaluru</t>
        </is>
      </c>
      <c r="E264" t="inlineStr">
        <is>
          <t>No</t>
        </is>
      </c>
      <c r="F264" t="inlineStr">
        <is>
          <t>High Value</t>
        </is>
      </c>
      <c r="G264" t="n">
        <v>17</v>
      </c>
      <c r="H264" s="24" t="n">
        <v>220916.41</v>
      </c>
      <c r="I264" s="24" t="n">
        <v>41340.12</v>
      </c>
      <c r="J264" s="25" t="n">
        <v>45490</v>
      </c>
      <c r="K264" s="25" t="n">
        <v>46000</v>
      </c>
      <c r="L264" t="n">
        <v>5</v>
      </c>
      <c r="M264" t="n">
        <v>5</v>
      </c>
      <c r="N264" t="n">
        <v>5</v>
      </c>
      <c r="O264">
        <f>DATE(2026,1,1)-K264</f>
        <v/>
      </c>
      <c r="P264">
        <f>IF(G264&gt;=2,"Repeat","One-time")</f>
        <v/>
      </c>
    </row>
    <row r="265">
      <c r="A265" t="inlineStr">
        <is>
          <t>C06610</t>
        </is>
      </c>
      <c r="B265" t="inlineStr">
        <is>
          <t>Suresh Ghosh</t>
        </is>
      </c>
      <c r="C265" t="inlineStr">
        <is>
          <t>East</t>
        </is>
      </c>
      <c r="D265" t="inlineStr">
        <is>
          <t>Jamshedpur</t>
        </is>
      </c>
      <c r="E265" t="inlineStr">
        <is>
          <t>No</t>
        </is>
      </c>
      <c r="F265" t="inlineStr">
        <is>
          <t>Loyal</t>
        </is>
      </c>
      <c r="G265" t="n">
        <v>4</v>
      </c>
      <c r="H265" s="24" t="n">
        <v>220384.49</v>
      </c>
      <c r="I265" s="24" t="n">
        <v>19351.35</v>
      </c>
      <c r="J265" s="25" t="n">
        <v>45619</v>
      </c>
      <c r="K265" s="25" t="n">
        <v>45943</v>
      </c>
      <c r="L265" t="n">
        <v>4</v>
      </c>
      <c r="M265" t="n">
        <v>3</v>
      </c>
      <c r="N265" t="n">
        <v>5</v>
      </c>
      <c r="O265">
        <f>DATE(2026,1,1)-K265</f>
        <v/>
      </c>
      <c r="P265">
        <f>IF(G265&gt;=2,"Repeat","One-time")</f>
        <v/>
      </c>
    </row>
    <row r="266">
      <c r="A266" t="inlineStr">
        <is>
          <t>C09797</t>
        </is>
      </c>
      <c r="B266" t="inlineStr">
        <is>
          <t>Lakshmi Prasad</t>
        </is>
      </c>
      <c r="C266" t="inlineStr">
        <is>
          <t>West</t>
        </is>
      </c>
      <c r="D266" t="inlineStr">
        <is>
          <t>Panaji</t>
        </is>
      </c>
      <c r="E266" t="inlineStr">
        <is>
          <t>No</t>
        </is>
      </c>
      <c r="F266" t="inlineStr">
        <is>
          <t>High Value</t>
        </is>
      </c>
      <c r="G266" t="n">
        <v>28</v>
      </c>
      <c r="H266" s="24" t="n">
        <v>219667.22</v>
      </c>
      <c r="I266" s="24" t="n">
        <v>44940.33</v>
      </c>
      <c r="J266" s="25" t="n">
        <v>45842</v>
      </c>
      <c r="K266" s="25" t="n">
        <v>46020</v>
      </c>
      <c r="L266" t="n">
        <v>5</v>
      </c>
      <c r="M266" t="n">
        <v>5</v>
      </c>
      <c r="N266" t="n">
        <v>5</v>
      </c>
      <c r="O266">
        <f>DATE(2026,1,1)-K266</f>
        <v/>
      </c>
      <c r="P266">
        <f>IF(G266&gt;=2,"Repeat","One-time")</f>
        <v/>
      </c>
    </row>
    <row r="267">
      <c r="A267" t="inlineStr">
        <is>
          <t>C00545</t>
        </is>
      </c>
      <c r="B267" t="inlineStr">
        <is>
          <t>Harpreet Bose</t>
        </is>
      </c>
      <c r="C267" t="inlineStr">
        <is>
          <t>East</t>
        </is>
      </c>
      <c r="D267" t="inlineStr">
        <is>
          <t>Bhubaneswar</t>
        </is>
      </c>
      <c r="E267" t="inlineStr">
        <is>
          <t>No</t>
        </is>
      </c>
      <c r="F267" t="inlineStr">
        <is>
          <t>High Value</t>
        </is>
      </c>
      <c r="G267" t="n">
        <v>23</v>
      </c>
      <c r="H267" s="24" t="n">
        <v>219117.39</v>
      </c>
      <c r="I267" s="24" t="n">
        <v>32829.21</v>
      </c>
      <c r="J267" s="25" t="n">
        <v>44927</v>
      </c>
      <c r="K267" s="25" t="n">
        <v>46010</v>
      </c>
      <c r="L267" t="n">
        <v>5</v>
      </c>
      <c r="M267" t="n">
        <v>5</v>
      </c>
      <c r="N267" t="n">
        <v>5</v>
      </c>
      <c r="O267">
        <f>DATE(2026,1,1)-K267</f>
        <v/>
      </c>
      <c r="P267">
        <f>IF(G267&gt;=2,"Repeat","One-time")</f>
        <v/>
      </c>
    </row>
    <row r="268">
      <c r="A268" t="inlineStr">
        <is>
          <t>C01106</t>
        </is>
      </c>
      <c r="B268" t="inlineStr">
        <is>
          <t>Ritu Mehta</t>
        </is>
      </c>
      <c r="C268" t="inlineStr">
        <is>
          <t>West</t>
        </is>
      </c>
      <c r="D268" t="inlineStr">
        <is>
          <t>Pune</t>
        </is>
      </c>
      <c r="E268" t="inlineStr">
        <is>
          <t>Yes</t>
        </is>
      </c>
      <c r="F268" t="inlineStr">
        <is>
          <t>High Value</t>
        </is>
      </c>
      <c r="G268" t="n">
        <v>31</v>
      </c>
      <c r="H268" s="24" t="n">
        <v>219067.21</v>
      </c>
      <c r="I268" s="24" t="n">
        <v>44259.9</v>
      </c>
      <c r="J268" s="25" t="n">
        <v>44985</v>
      </c>
      <c r="K268" s="25" t="n">
        <v>46015</v>
      </c>
      <c r="L268" t="n">
        <v>5</v>
      </c>
      <c r="M268" t="n">
        <v>5</v>
      </c>
      <c r="N268" t="n">
        <v>5</v>
      </c>
      <c r="O268">
        <f>DATE(2026,1,1)-K268</f>
        <v/>
      </c>
      <c r="P268">
        <f>IF(G268&gt;=2,"Repeat","One-time")</f>
        <v/>
      </c>
    </row>
    <row r="269">
      <c r="A269" t="inlineStr">
        <is>
          <t>C01704</t>
        </is>
      </c>
      <c r="B269" t="inlineStr">
        <is>
          <t>Isha Agarwal</t>
        </is>
      </c>
      <c r="C269" t="inlineStr">
        <is>
          <t>West</t>
        </is>
      </c>
      <c r="D269" t="inlineStr">
        <is>
          <t>Surat</t>
        </is>
      </c>
      <c r="E269" t="inlineStr">
        <is>
          <t>No</t>
        </is>
      </c>
      <c r="F269" t="inlineStr">
        <is>
          <t>High Value</t>
        </is>
      </c>
      <c r="G269" t="n">
        <v>36</v>
      </c>
      <c r="H269" s="24" t="n">
        <v>218747.11</v>
      </c>
      <c r="I269" s="24" t="n">
        <v>51517.32</v>
      </c>
      <c r="J269" s="25" t="n">
        <v>45039</v>
      </c>
      <c r="K269" s="25" t="n">
        <v>46001</v>
      </c>
      <c r="L269" t="n">
        <v>5</v>
      </c>
      <c r="M269" t="n">
        <v>5</v>
      </c>
      <c r="N269" t="n">
        <v>5</v>
      </c>
      <c r="O269">
        <f>DATE(2026,1,1)-K269</f>
        <v/>
      </c>
      <c r="P269">
        <f>IF(G269&gt;=2,"Repeat","One-time")</f>
        <v/>
      </c>
    </row>
    <row r="270">
      <c r="A270" t="inlineStr">
        <is>
          <t>C10885</t>
        </is>
      </c>
      <c r="B270" t="inlineStr">
        <is>
          <t>Riya Das</t>
        </is>
      </c>
      <c r="C270" t="inlineStr">
        <is>
          <t>West</t>
        </is>
      </c>
      <c r="D270" t="inlineStr">
        <is>
          <t>Mumbai</t>
        </is>
      </c>
      <c r="E270" t="inlineStr">
        <is>
          <t>No</t>
        </is>
      </c>
      <c r="F270" t="inlineStr">
        <is>
          <t>Loyal</t>
        </is>
      </c>
      <c r="G270" t="n">
        <v>2</v>
      </c>
      <c r="H270" s="24" t="n">
        <v>218131.18</v>
      </c>
      <c r="I270" s="24" t="n">
        <v>8566.719999999999</v>
      </c>
      <c r="J270" s="25" t="n">
        <v>45927</v>
      </c>
      <c r="K270" s="25" t="n">
        <v>45962</v>
      </c>
      <c r="L270" t="n">
        <v>4</v>
      </c>
      <c r="M270" t="n">
        <v>3</v>
      </c>
      <c r="N270" t="n">
        <v>5</v>
      </c>
      <c r="O270">
        <f>DATE(2026,1,1)-K270</f>
        <v/>
      </c>
      <c r="P270">
        <f>IF(G270&gt;=2,"Repeat","One-time")</f>
        <v/>
      </c>
    </row>
    <row r="271">
      <c r="A271" t="inlineStr">
        <is>
          <t>C04983</t>
        </is>
      </c>
      <c r="B271" t="inlineStr">
        <is>
          <t>Arjun Agarwal</t>
        </is>
      </c>
      <c r="C271" t="inlineStr">
        <is>
          <t>South</t>
        </is>
      </c>
      <c r="D271" t="inlineStr">
        <is>
          <t>Bengaluru</t>
        </is>
      </c>
      <c r="E271" t="inlineStr">
        <is>
          <t>Yes</t>
        </is>
      </c>
      <c r="F271" t="inlineStr">
        <is>
          <t>High Value</t>
        </is>
      </c>
      <c r="G271" t="n">
        <v>22</v>
      </c>
      <c r="H271" s="24" t="n">
        <v>217841.83</v>
      </c>
      <c r="I271" s="24" t="n">
        <v>40661.53</v>
      </c>
      <c r="J271" s="25" t="n">
        <v>45408</v>
      </c>
      <c r="K271" s="25" t="n">
        <v>45978</v>
      </c>
      <c r="L271" t="n">
        <v>4</v>
      </c>
      <c r="M271" t="n">
        <v>5</v>
      </c>
      <c r="N271" t="n">
        <v>5</v>
      </c>
      <c r="O271">
        <f>DATE(2026,1,1)-K271</f>
        <v/>
      </c>
      <c r="P271">
        <f>IF(G271&gt;=2,"Repeat","One-time")</f>
        <v/>
      </c>
    </row>
    <row r="272">
      <c r="A272" t="inlineStr">
        <is>
          <t>C03635</t>
        </is>
      </c>
      <c r="B272" t="inlineStr">
        <is>
          <t>Meera Fernandes</t>
        </is>
      </c>
      <c r="C272" t="inlineStr">
        <is>
          <t>West</t>
        </is>
      </c>
      <c r="D272" t="inlineStr">
        <is>
          <t>Mumbai</t>
        </is>
      </c>
      <c r="E272" t="inlineStr">
        <is>
          <t>Yes</t>
        </is>
      </c>
      <c r="F272" t="inlineStr">
        <is>
          <t>High Value</t>
        </is>
      </c>
      <c r="G272" t="n">
        <v>17</v>
      </c>
      <c r="H272" s="24" t="n">
        <v>217723.49</v>
      </c>
      <c r="I272" s="24" t="n">
        <v>46984.66</v>
      </c>
      <c r="J272" s="25" t="n">
        <v>45292</v>
      </c>
      <c r="K272" s="25" t="n">
        <v>45951</v>
      </c>
      <c r="L272" t="n">
        <v>4</v>
      </c>
      <c r="M272" t="n">
        <v>5</v>
      </c>
      <c r="N272" t="n">
        <v>5</v>
      </c>
      <c r="O272">
        <f>DATE(2026,1,1)-K272</f>
        <v/>
      </c>
      <c r="P272">
        <f>IF(G272&gt;=2,"Repeat","One-time")</f>
        <v/>
      </c>
    </row>
    <row r="273">
      <c r="A273" t="inlineStr">
        <is>
          <t>C00564</t>
        </is>
      </c>
      <c r="B273" t="inlineStr">
        <is>
          <t>Imran Nair</t>
        </is>
      </c>
      <c r="C273" t="inlineStr">
        <is>
          <t>East</t>
        </is>
      </c>
      <c r="D273" t="inlineStr">
        <is>
          <t>Kolkata</t>
        </is>
      </c>
      <c r="E273" t="inlineStr">
        <is>
          <t>Yes</t>
        </is>
      </c>
      <c r="F273" t="inlineStr">
        <is>
          <t>At Risk</t>
        </is>
      </c>
      <c r="G273" t="n">
        <v>28</v>
      </c>
      <c r="H273" s="24" t="n">
        <v>217441.3</v>
      </c>
      <c r="I273" s="24" t="n">
        <v>44213.89</v>
      </c>
      <c r="J273" s="25" t="n">
        <v>44950</v>
      </c>
      <c r="K273" s="25" t="n">
        <v>45663</v>
      </c>
      <c r="L273" t="n">
        <v>2</v>
      </c>
      <c r="M273" t="n">
        <v>5</v>
      </c>
      <c r="N273" t="n">
        <v>5</v>
      </c>
      <c r="O273">
        <f>DATE(2026,1,1)-K273</f>
        <v/>
      </c>
      <c r="P273">
        <f>IF(G273&gt;=2,"Repeat","One-time")</f>
        <v/>
      </c>
    </row>
    <row r="274">
      <c r="A274" t="inlineStr">
        <is>
          <t>C00713</t>
        </is>
      </c>
      <c r="B274" t="inlineStr">
        <is>
          <t>Vikram Iyer</t>
        </is>
      </c>
      <c r="C274" t="inlineStr">
        <is>
          <t>South</t>
        </is>
      </c>
      <c r="D274" t="inlineStr">
        <is>
          <t>Chennai</t>
        </is>
      </c>
      <c r="E274" t="inlineStr">
        <is>
          <t>Yes</t>
        </is>
      </c>
      <c r="F274" t="inlineStr">
        <is>
          <t>High Value</t>
        </is>
      </c>
      <c r="G274" t="n">
        <v>32</v>
      </c>
      <c r="H274" s="24" t="n">
        <v>217190.85</v>
      </c>
      <c r="I274" s="24" t="n">
        <v>27348.23</v>
      </c>
      <c r="J274" s="25" t="n">
        <v>44940</v>
      </c>
      <c r="K274" s="25" t="n">
        <v>45981</v>
      </c>
      <c r="L274" t="n">
        <v>4</v>
      </c>
      <c r="M274" t="n">
        <v>5</v>
      </c>
      <c r="N274" t="n">
        <v>5</v>
      </c>
      <c r="O274">
        <f>DATE(2026,1,1)-K274</f>
        <v/>
      </c>
      <c r="P274">
        <f>IF(G274&gt;=2,"Repeat","One-time")</f>
        <v/>
      </c>
    </row>
    <row r="275">
      <c r="A275" t="inlineStr">
        <is>
          <t>C06871</t>
        </is>
      </c>
      <c r="B275" t="inlineStr">
        <is>
          <t>Kavya Shah</t>
        </is>
      </c>
      <c r="C275" t="inlineStr">
        <is>
          <t>West</t>
        </is>
      </c>
      <c r="D275" t="inlineStr">
        <is>
          <t>Surat</t>
        </is>
      </c>
      <c r="E275" t="inlineStr">
        <is>
          <t>No</t>
        </is>
      </c>
      <c r="F275" t="inlineStr">
        <is>
          <t>Occasional</t>
        </is>
      </c>
      <c r="G275" t="n">
        <v>2</v>
      </c>
      <c r="H275" s="24" t="n">
        <v>217062.78</v>
      </c>
      <c r="I275" s="24" t="n">
        <v>8551.889999999999</v>
      </c>
      <c r="J275" s="25" t="n">
        <v>45613</v>
      </c>
      <c r="K275" s="25" t="n">
        <v>45820</v>
      </c>
      <c r="L275" t="n">
        <v>3</v>
      </c>
      <c r="M275" t="n">
        <v>2</v>
      </c>
      <c r="N275" t="n">
        <v>5</v>
      </c>
      <c r="O275">
        <f>DATE(2026,1,1)-K275</f>
        <v/>
      </c>
      <c r="P275">
        <f>IF(G275&gt;=2,"Repeat","One-time")</f>
        <v/>
      </c>
    </row>
    <row r="276">
      <c r="A276" t="inlineStr">
        <is>
          <t>C01798</t>
        </is>
      </c>
      <c r="B276" t="inlineStr">
        <is>
          <t>Abhishek Khan</t>
        </is>
      </c>
      <c r="C276" t="inlineStr">
        <is>
          <t>South</t>
        </is>
      </c>
      <c r="D276" t="inlineStr">
        <is>
          <t>Bengaluru</t>
        </is>
      </c>
      <c r="E276" t="inlineStr">
        <is>
          <t>No</t>
        </is>
      </c>
      <c r="F276" t="inlineStr">
        <is>
          <t>At Risk</t>
        </is>
      </c>
      <c r="G276" t="n">
        <v>29</v>
      </c>
      <c r="H276" s="24" t="n">
        <v>216877.86</v>
      </c>
      <c r="I276" s="24" t="n">
        <v>34749.55</v>
      </c>
      <c r="J276" s="25" t="n">
        <v>45058</v>
      </c>
      <c r="K276" s="25" t="n">
        <v>45449</v>
      </c>
      <c r="L276" t="n">
        <v>1</v>
      </c>
      <c r="M276" t="n">
        <v>5</v>
      </c>
      <c r="N276" t="n">
        <v>5</v>
      </c>
      <c r="O276">
        <f>DATE(2026,1,1)-K276</f>
        <v/>
      </c>
      <c r="P276">
        <f>IF(G276&gt;=2,"Repeat","One-time")</f>
        <v/>
      </c>
    </row>
    <row r="277">
      <c r="A277" t="inlineStr">
        <is>
          <t>C00860</t>
        </is>
      </c>
      <c r="B277" t="inlineStr">
        <is>
          <t>Neha Fernandes</t>
        </is>
      </c>
      <c r="C277" t="inlineStr">
        <is>
          <t>South</t>
        </is>
      </c>
      <c r="D277" t="inlineStr">
        <is>
          <t>Hyderabad</t>
        </is>
      </c>
      <c r="E277" t="inlineStr">
        <is>
          <t>No</t>
        </is>
      </c>
      <c r="F277" t="inlineStr">
        <is>
          <t>At Risk</t>
        </is>
      </c>
      <c r="G277" t="n">
        <v>42</v>
      </c>
      <c r="H277" s="24" t="n">
        <v>216813.49</v>
      </c>
      <c r="I277" s="24" t="n">
        <v>42615.14</v>
      </c>
      <c r="J277" s="25" t="n">
        <v>44931</v>
      </c>
      <c r="K277" s="25" t="n">
        <v>45680</v>
      </c>
      <c r="L277" t="n">
        <v>2</v>
      </c>
      <c r="M277" t="n">
        <v>5</v>
      </c>
      <c r="N277" t="n">
        <v>5</v>
      </c>
      <c r="O277">
        <f>DATE(2026,1,1)-K277</f>
        <v/>
      </c>
      <c r="P277">
        <f>IF(G277&gt;=2,"Repeat","One-time")</f>
        <v/>
      </c>
    </row>
    <row r="278">
      <c r="A278" t="inlineStr">
        <is>
          <t>C03492</t>
        </is>
      </c>
      <c r="B278" t="inlineStr">
        <is>
          <t>Abhishek Shah</t>
        </is>
      </c>
      <c r="C278" t="inlineStr">
        <is>
          <t>South</t>
        </is>
      </c>
      <c r="D278" t="inlineStr">
        <is>
          <t>Bengaluru</t>
        </is>
      </c>
      <c r="E278" t="inlineStr">
        <is>
          <t>No</t>
        </is>
      </c>
      <c r="F278" t="inlineStr">
        <is>
          <t>High Value</t>
        </is>
      </c>
      <c r="G278" t="n">
        <v>22</v>
      </c>
      <c r="H278" s="24" t="n">
        <v>216603.88</v>
      </c>
      <c r="I278" s="24" t="n">
        <v>43003.02</v>
      </c>
      <c r="J278" s="25" t="n">
        <v>45251</v>
      </c>
      <c r="K278" s="25" t="n">
        <v>46005</v>
      </c>
      <c r="L278" t="n">
        <v>5</v>
      </c>
      <c r="M278" t="n">
        <v>5</v>
      </c>
      <c r="N278" t="n">
        <v>5</v>
      </c>
      <c r="O278">
        <f>DATE(2026,1,1)-K278</f>
        <v/>
      </c>
      <c r="P278">
        <f>IF(G278&gt;=2,"Repeat","One-time")</f>
        <v/>
      </c>
    </row>
    <row r="279">
      <c r="A279" t="inlineStr">
        <is>
          <t>C00340</t>
        </is>
      </c>
      <c r="B279" t="inlineStr">
        <is>
          <t>Deepak Bose</t>
        </is>
      </c>
      <c r="C279" t="inlineStr">
        <is>
          <t>West</t>
        </is>
      </c>
      <c r="D279" t="inlineStr">
        <is>
          <t>Mumbai</t>
        </is>
      </c>
      <c r="E279" t="inlineStr">
        <is>
          <t>Yes</t>
        </is>
      </c>
      <c r="F279" t="inlineStr">
        <is>
          <t>High Value</t>
        </is>
      </c>
      <c r="G279" t="n">
        <v>20</v>
      </c>
      <c r="H279" s="24" t="n">
        <v>216193.51</v>
      </c>
      <c r="I279" s="24" t="n">
        <v>25034.28</v>
      </c>
      <c r="J279" s="25" t="n">
        <v>44928</v>
      </c>
      <c r="K279" s="25" t="n">
        <v>45867</v>
      </c>
      <c r="L279" t="n">
        <v>3</v>
      </c>
      <c r="M279" t="n">
        <v>5</v>
      </c>
      <c r="N279" t="n">
        <v>5</v>
      </c>
      <c r="O279">
        <f>DATE(2026,1,1)-K279</f>
        <v/>
      </c>
      <c r="P279">
        <f>IF(G279&gt;=2,"Repeat","One-time")</f>
        <v/>
      </c>
    </row>
    <row r="280">
      <c r="A280" t="inlineStr">
        <is>
          <t>C00832</t>
        </is>
      </c>
      <c r="B280" t="inlineStr">
        <is>
          <t>Ayesha Verma</t>
        </is>
      </c>
      <c r="C280" t="inlineStr">
        <is>
          <t>Central</t>
        </is>
      </c>
      <c r="D280" t="inlineStr">
        <is>
          <t>Raipur</t>
        </is>
      </c>
      <c r="E280" t="inlineStr">
        <is>
          <t>No</t>
        </is>
      </c>
      <c r="F280" t="inlineStr">
        <is>
          <t>High Value</t>
        </is>
      </c>
      <c r="G280" t="n">
        <v>18</v>
      </c>
      <c r="H280" s="24" t="n">
        <v>216174.08</v>
      </c>
      <c r="I280" s="24" t="n">
        <v>40507.84</v>
      </c>
      <c r="J280" s="25" t="n">
        <v>45000</v>
      </c>
      <c r="K280" s="25" t="n">
        <v>45989</v>
      </c>
      <c r="L280" t="n">
        <v>5</v>
      </c>
      <c r="M280" t="n">
        <v>5</v>
      </c>
      <c r="N280" t="n">
        <v>5</v>
      </c>
      <c r="O280">
        <f>DATE(2026,1,1)-K280</f>
        <v/>
      </c>
      <c r="P280">
        <f>IF(G280&gt;=2,"Repeat","One-time")</f>
        <v/>
      </c>
    </row>
    <row r="281">
      <c r="A281" t="inlineStr">
        <is>
          <t>C00674</t>
        </is>
      </c>
      <c r="B281" t="inlineStr">
        <is>
          <t>Lakshmi Agarwal</t>
        </is>
      </c>
      <c r="C281" t="inlineStr">
        <is>
          <t>East</t>
        </is>
      </c>
      <c r="D281" t="inlineStr">
        <is>
          <t>Patna</t>
        </is>
      </c>
      <c r="E281" t="inlineStr">
        <is>
          <t>Yes</t>
        </is>
      </c>
      <c r="F281" t="inlineStr">
        <is>
          <t>At Risk</t>
        </is>
      </c>
      <c r="G281" t="n">
        <v>19</v>
      </c>
      <c r="H281" s="24" t="n">
        <v>215768.4</v>
      </c>
      <c r="I281" s="24" t="n">
        <v>44655.09</v>
      </c>
      <c r="J281" s="25" t="n">
        <v>44927</v>
      </c>
      <c r="K281" s="25" t="n">
        <v>45237</v>
      </c>
      <c r="L281" t="n">
        <v>1</v>
      </c>
      <c r="M281" t="n">
        <v>5</v>
      </c>
      <c r="N281" t="n">
        <v>5</v>
      </c>
      <c r="O281">
        <f>DATE(2026,1,1)-K281</f>
        <v/>
      </c>
      <c r="P281">
        <f>IF(G281&gt;=2,"Repeat","One-time")</f>
        <v/>
      </c>
    </row>
    <row r="282">
      <c r="A282" t="inlineStr">
        <is>
          <t>C00882</t>
        </is>
      </c>
      <c r="B282" t="inlineStr">
        <is>
          <t>Imran Mukherjee</t>
        </is>
      </c>
      <c r="C282" t="inlineStr">
        <is>
          <t>West</t>
        </is>
      </c>
      <c r="D282" t="inlineStr">
        <is>
          <t>Pune</t>
        </is>
      </c>
      <c r="E282" t="inlineStr">
        <is>
          <t>Yes</t>
        </is>
      </c>
      <c r="F282" t="inlineStr">
        <is>
          <t>At Risk</t>
        </is>
      </c>
      <c r="G282" t="n">
        <v>28</v>
      </c>
      <c r="H282" s="24" t="n">
        <v>215274.71</v>
      </c>
      <c r="I282" s="24" t="n">
        <v>39202.58</v>
      </c>
      <c r="J282" s="25" t="n">
        <v>44936</v>
      </c>
      <c r="K282" s="25" t="n">
        <v>45385</v>
      </c>
      <c r="L282" t="n">
        <v>1</v>
      </c>
      <c r="M282" t="n">
        <v>5</v>
      </c>
      <c r="N282" t="n">
        <v>5</v>
      </c>
      <c r="O282">
        <f>DATE(2026,1,1)-K282</f>
        <v/>
      </c>
      <c r="P282">
        <f>IF(G282&gt;=2,"Repeat","One-time")</f>
        <v/>
      </c>
    </row>
    <row r="283">
      <c r="A283" t="inlineStr">
        <is>
          <t>C09419</t>
        </is>
      </c>
      <c r="B283" t="inlineStr">
        <is>
          <t>Shreya Ghosh</t>
        </is>
      </c>
      <c r="C283" t="inlineStr">
        <is>
          <t>South</t>
        </is>
      </c>
      <c r="D283" t="inlineStr">
        <is>
          <t>Hyderabad</t>
        </is>
      </c>
      <c r="E283" t="inlineStr">
        <is>
          <t>No</t>
        </is>
      </c>
      <c r="F283" t="inlineStr">
        <is>
          <t>High Value</t>
        </is>
      </c>
      <c r="G283" t="n">
        <v>12</v>
      </c>
      <c r="H283" s="24" t="n">
        <v>215053.69</v>
      </c>
      <c r="I283" s="24" t="n">
        <v>26331.98</v>
      </c>
      <c r="J283" s="25" t="n">
        <v>45807</v>
      </c>
      <c r="K283" s="25" t="n">
        <v>45989</v>
      </c>
      <c r="L283" t="n">
        <v>5</v>
      </c>
      <c r="M283" t="n">
        <v>5</v>
      </c>
      <c r="N283" t="n">
        <v>5</v>
      </c>
      <c r="O283">
        <f>DATE(2026,1,1)-K283</f>
        <v/>
      </c>
      <c r="P283">
        <f>IF(G283&gt;=2,"Repeat","One-time")</f>
        <v/>
      </c>
    </row>
    <row r="284">
      <c r="A284" t="inlineStr">
        <is>
          <t>C00802</t>
        </is>
      </c>
      <c r="B284" t="inlineStr">
        <is>
          <t>Varun Nair</t>
        </is>
      </c>
      <c r="C284" t="inlineStr">
        <is>
          <t>South</t>
        </is>
      </c>
      <c r="D284" t="inlineStr">
        <is>
          <t>Hyderabad</t>
        </is>
      </c>
      <c r="E284" t="inlineStr">
        <is>
          <t>No</t>
        </is>
      </c>
      <c r="F284" t="inlineStr">
        <is>
          <t>At Risk</t>
        </is>
      </c>
      <c r="G284" t="n">
        <v>35</v>
      </c>
      <c r="H284" s="24" t="n">
        <v>215029.63</v>
      </c>
      <c r="I284" s="24" t="n">
        <v>35576.4</v>
      </c>
      <c r="J284" s="25" t="n">
        <v>44952</v>
      </c>
      <c r="K284" s="25" t="n">
        <v>45637</v>
      </c>
      <c r="L284" t="n">
        <v>2</v>
      </c>
      <c r="M284" t="n">
        <v>5</v>
      </c>
      <c r="N284" t="n">
        <v>5</v>
      </c>
      <c r="O284">
        <f>DATE(2026,1,1)-K284</f>
        <v/>
      </c>
      <c r="P284">
        <f>IF(G284&gt;=2,"Repeat","One-time")</f>
        <v/>
      </c>
    </row>
    <row r="285">
      <c r="A285" t="inlineStr">
        <is>
          <t>C01013</t>
        </is>
      </c>
      <c r="B285" t="inlineStr">
        <is>
          <t>Ananya Khan</t>
        </is>
      </c>
      <c r="C285" t="inlineStr">
        <is>
          <t>Central</t>
        </is>
      </c>
      <c r="D285" t="inlineStr">
        <is>
          <t>Indore</t>
        </is>
      </c>
      <c r="E285" t="inlineStr">
        <is>
          <t>No</t>
        </is>
      </c>
      <c r="F285" t="inlineStr">
        <is>
          <t>High Value</t>
        </is>
      </c>
      <c r="G285" t="n">
        <v>21</v>
      </c>
      <c r="H285" s="24" t="n">
        <v>214930.6</v>
      </c>
      <c r="I285" s="24" t="n">
        <v>40785.65</v>
      </c>
      <c r="J285" s="25" t="n">
        <v>44943</v>
      </c>
      <c r="K285" s="25" t="n">
        <v>45909</v>
      </c>
      <c r="L285" t="n">
        <v>3</v>
      </c>
      <c r="M285" t="n">
        <v>5</v>
      </c>
      <c r="N285" t="n">
        <v>5</v>
      </c>
      <c r="O285">
        <f>DATE(2026,1,1)-K285</f>
        <v/>
      </c>
      <c r="P285">
        <f>IF(G285&gt;=2,"Repeat","One-time")</f>
        <v/>
      </c>
    </row>
    <row r="286">
      <c r="A286" t="inlineStr">
        <is>
          <t>C04603</t>
        </is>
      </c>
      <c r="B286" t="inlineStr">
        <is>
          <t>Maria Fernandes</t>
        </is>
      </c>
      <c r="C286" t="inlineStr">
        <is>
          <t>South</t>
        </is>
      </c>
      <c r="D286" t="inlineStr">
        <is>
          <t>Chennai</t>
        </is>
      </c>
      <c r="E286" t="inlineStr">
        <is>
          <t>No</t>
        </is>
      </c>
      <c r="F286" t="inlineStr">
        <is>
          <t>High Value</t>
        </is>
      </c>
      <c r="G286" t="n">
        <v>28</v>
      </c>
      <c r="H286" s="24" t="n">
        <v>214419.36</v>
      </c>
      <c r="I286" s="24" t="n">
        <v>42597.54</v>
      </c>
      <c r="J286" s="25" t="n">
        <v>45382</v>
      </c>
      <c r="K286" s="25" t="n">
        <v>46013</v>
      </c>
      <c r="L286" t="n">
        <v>5</v>
      </c>
      <c r="M286" t="n">
        <v>5</v>
      </c>
      <c r="N286" t="n">
        <v>5</v>
      </c>
      <c r="O286">
        <f>DATE(2026,1,1)-K286</f>
        <v/>
      </c>
      <c r="P286">
        <f>IF(G286&gt;=2,"Repeat","One-time")</f>
        <v/>
      </c>
    </row>
    <row r="287">
      <c r="A287" t="inlineStr">
        <is>
          <t>C09819</t>
        </is>
      </c>
      <c r="B287" t="inlineStr">
        <is>
          <t>Zoya Menon</t>
        </is>
      </c>
      <c r="C287" t="inlineStr">
        <is>
          <t>West</t>
        </is>
      </c>
      <c r="D287" t="inlineStr">
        <is>
          <t>Mumbai</t>
        </is>
      </c>
      <c r="E287" t="inlineStr">
        <is>
          <t>Yes</t>
        </is>
      </c>
      <c r="F287" t="inlineStr">
        <is>
          <t>High Value</t>
        </is>
      </c>
      <c r="G287" t="n">
        <v>27</v>
      </c>
      <c r="H287" s="24" t="n">
        <v>213902.22</v>
      </c>
      <c r="I287" s="24" t="n">
        <v>43056.49</v>
      </c>
      <c r="J287" s="25" t="n">
        <v>45852</v>
      </c>
      <c r="K287" s="25" t="n">
        <v>46018</v>
      </c>
      <c r="L287" t="n">
        <v>5</v>
      </c>
      <c r="M287" t="n">
        <v>5</v>
      </c>
      <c r="N287" t="n">
        <v>5</v>
      </c>
      <c r="O287">
        <f>DATE(2026,1,1)-K287</f>
        <v/>
      </c>
      <c r="P287">
        <f>IF(G287&gt;=2,"Repeat","One-time")</f>
        <v/>
      </c>
    </row>
    <row r="288">
      <c r="A288" t="inlineStr">
        <is>
          <t>C01552</t>
        </is>
      </c>
      <c r="B288" t="inlineStr">
        <is>
          <t>Maria Mishra</t>
        </is>
      </c>
      <c r="C288" t="inlineStr">
        <is>
          <t>South</t>
        </is>
      </c>
      <c r="D288" t="inlineStr">
        <is>
          <t>Chennai</t>
        </is>
      </c>
      <c r="E288" t="inlineStr">
        <is>
          <t>No</t>
        </is>
      </c>
      <c r="F288" t="inlineStr">
        <is>
          <t>High Value</t>
        </is>
      </c>
      <c r="G288" t="n">
        <v>16</v>
      </c>
      <c r="H288" s="24" t="n">
        <v>213669.48</v>
      </c>
      <c r="I288" s="24" t="n">
        <v>41199.79</v>
      </c>
      <c r="J288" s="25" t="n">
        <v>45022</v>
      </c>
      <c r="K288" s="25" t="n">
        <v>45801</v>
      </c>
      <c r="L288" t="n">
        <v>3</v>
      </c>
      <c r="M288" t="n">
        <v>5</v>
      </c>
      <c r="N288" t="n">
        <v>5</v>
      </c>
      <c r="O288">
        <f>DATE(2026,1,1)-K288</f>
        <v/>
      </c>
      <c r="P288">
        <f>IF(G288&gt;=2,"Repeat","One-time")</f>
        <v/>
      </c>
    </row>
    <row r="289">
      <c r="A289" t="inlineStr">
        <is>
          <t>C06872</t>
        </is>
      </c>
      <c r="B289" t="inlineStr">
        <is>
          <t>Gurpreet Joshi</t>
        </is>
      </c>
      <c r="C289" t="inlineStr">
        <is>
          <t>East</t>
        </is>
      </c>
      <c r="D289" t="inlineStr">
        <is>
          <t>Jamshedpur</t>
        </is>
      </c>
      <c r="E289" t="inlineStr">
        <is>
          <t>Yes</t>
        </is>
      </c>
      <c r="F289" t="inlineStr">
        <is>
          <t>High Value</t>
        </is>
      </c>
      <c r="G289" t="n">
        <v>35</v>
      </c>
      <c r="H289" s="24" t="n">
        <v>213573.74</v>
      </c>
      <c r="I289" s="24" t="n">
        <v>43070.1</v>
      </c>
      <c r="J289" s="25" t="n">
        <v>45601</v>
      </c>
      <c r="K289" s="25" t="n">
        <v>45990</v>
      </c>
      <c r="L289" t="n">
        <v>5</v>
      </c>
      <c r="M289" t="n">
        <v>5</v>
      </c>
      <c r="N289" t="n">
        <v>5</v>
      </c>
      <c r="O289">
        <f>DATE(2026,1,1)-K289</f>
        <v/>
      </c>
      <c r="P289">
        <f>IF(G289&gt;=2,"Repeat","One-time")</f>
        <v/>
      </c>
    </row>
    <row r="290">
      <c r="A290" t="inlineStr">
        <is>
          <t>C02664</t>
        </is>
      </c>
      <c r="B290" t="inlineStr">
        <is>
          <t>Suresh Banerjee</t>
        </is>
      </c>
      <c r="C290" t="inlineStr">
        <is>
          <t>West</t>
        </is>
      </c>
      <c r="D290" t="inlineStr">
        <is>
          <t>Ahmedabad</t>
        </is>
      </c>
      <c r="E290" t="inlineStr">
        <is>
          <t>No</t>
        </is>
      </c>
      <c r="F290" t="inlineStr">
        <is>
          <t>High Value</t>
        </is>
      </c>
      <c r="G290" t="n">
        <v>24</v>
      </c>
      <c r="H290" s="24" t="n">
        <v>213413.5</v>
      </c>
      <c r="I290" s="24" t="n">
        <v>31972.66</v>
      </c>
      <c r="J290" s="25" t="n">
        <v>45178</v>
      </c>
      <c r="K290" s="25" t="n">
        <v>45989</v>
      </c>
      <c r="L290" t="n">
        <v>5</v>
      </c>
      <c r="M290" t="n">
        <v>5</v>
      </c>
      <c r="N290" t="n">
        <v>5</v>
      </c>
      <c r="O290">
        <f>DATE(2026,1,1)-K290</f>
        <v/>
      </c>
      <c r="P290">
        <f>IF(G290&gt;=2,"Repeat","One-time")</f>
        <v/>
      </c>
    </row>
    <row r="291">
      <c r="A291" t="inlineStr">
        <is>
          <t>C00747</t>
        </is>
      </c>
      <c r="B291" t="inlineStr">
        <is>
          <t>Vivaan Sinha</t>
        </is>
      </c>
      <c r="C291" t="inlineStr">
        <is>
          <t>South</t>
        </is>
      </c>
      <c r="D291" t="inlineStr">
        <is>
          <t>Chennai</t>
        </is>
      </c>
      <c r="E291" t="inlineStr">
        <is>
          <t>Yes</t>
        </is>
      </c>
      <c r="F291" t="inlineStr">
        <is>
          <t>At Risk</t>
        </is>
      </c>
      <c r="G291" t="n">
        <v>26</v>
      </c>
      <c r="H291" s="24" t="n">
        <v>212588.57</v>
      </c>
      <c r="I291" s="24" t="n">
        <v>40855.28</v>
      </c>
      <c r="J291" s="25" t="n">
        <v>44933</v>
      </c>
      <c r="K291" s="25" t="n">
        <v>45379</v>
      </c>
      <c r="L291" t="n">
        <v>1</v>
      </c>
      <c r="M291" t="n">
        <v>5</v>
      </c>
      <c r="N291" t="n">
        <v>5</v>
      </c>
      <c r="O291">
        <f>DATE(2026,1,1)-K291</f>
        <v/>
      </c>
      <c r="P291">
        <f>IF(G291&gt;=2,"Repeat","One-time")</f>
        <v/>
      </c>
    </row>
    <row r="292">
      <c r="A292" t="inlineStr">
        <is>
          <t>C03004</t>
        </is>
      </c>
      <c r="B292" t="inlineStr">
        <is>
          <t>Abhishek Sharma</t>
        </is>
      </c>
      <c r="C292" t="inlineStr">
        <is>
          <t>East</t>
        </is>
      </c>
      <c r="D292" t="inlineStr">
        <is>
          <t>Kolkata</t>
        </is>
      </c>
      <c r="E292" t="inlineStr">
        <is>
          <t>No</t>
        </is>
      </c>
      <c r="F292" t="inlineStr">
        <is>
          <t>High Value</t>
        </is>
      </c>
      <c r="G292" t="n">
        <v>23</v>
      </c>
      <c r="H292" s="24" t="n">
        <v>212446.21</v>
      </c>
      <c r="I292" s="24" t="n">
        <v>44239.83</v>
      </c>
      <c r="J292" s="25" t="n">
        <v>45240</v>
      </c>
      <c r="K292" s="25" t="n">
        <v>45908</v>
      </c>
      <c r="L292" t="n">
        <v>3</v>
      </c>
      <c r="M292" t="n">
        <v>5</v>
      </c>
      <c r="N292" t="n">
        <v>5</v>
      </c>
      <c r="O292">
        <f>DATE(2026,1,1)-K292</f>
        <v/>
      </c>
      <c r="P292">
        <f>IF(G292&gt;=2,"Repeat","One-time")</f>
        <v/>
      </c>
    </row>
    <row r="293">
      <c r="A293" t="inlineStr">
        <is>
          <t>C10510</t>
        </is>
      </c>
      <c r="B293" t="inlineStr">
        <is>
          <t>Kavya Singh</t>
        </is>
      </c>
      <c r="C293" t="inlineStr">
        <is>
          <t>Central</t>
        </is>
      </c>
      <c r="D293" t="inlineStr">
        <is>
          <t>Bhopal</t>
        </is>
      </c>
      <c r="E293" t="inlineStr">
        <is>
          <t>No</t>
        </is>
      </c>
      <c r="F293" t="inlineStr">
        <is>
          <t>Occasional</t>
        </is>
      </c>
      <c r="G293" t="n">
        <v>1</v>
      </c>
      <c r="H293" s="24" t="n">
        <v>212373.67</v>
      </c>
      <c r="I293" s="24" t="n">
        <v>6918.09</v>
      </c>
      <c r="J293" s="25" t="n">
        <v>45927</v>
      </c>
      <c r="K293" s="25" t="n">
        <v>45927</v>
      </c>
      <c r="L293" t="n">
        <v>3</v>
      </c>
      <c r="M293" t="n">
        <v>2</v>
      </c>
      <c r="N293" t="n">
        <v>5</v>
      </c>
      <c r="O293">
        <f>DATE(2026,1,1)-K293</f>
        <v/>
      </c>
      <c r="P293">
        <f>IF(G293&gt;=2,"Repeat","One-time")</f>
        <v/>
      </c>
    </row>
    <row r="294">
      <c r="A294" t="inlineStr">
        <is>
          <t>C00140</t>
        </is>
      </c>
      <c r="B294" t="inlineStr">
        <is>
          <t>Swati Khan</t>
        </is>
      </c>
      <c r="C294" t="inlineStr">
        <is>
          <t>South</t>
        </is>
      </c>
      <c r="D294" t="inlineStr">
        <is>
          <t>Coimbatore</t>
        </is>
      </c>
      <c r="E294" t="inlineStr">
        <is>
          <t>No</t>
        </is>
      </c>
      <c r="F294" t="inlineStr">
        <is>
          <t>At Risk</t>
        </is>
      </c>
      <c r="G294" t="n">
        <v>39</v>
      </c>
      <c r="H294" s="24" t="n">
        <v>212310.25</v>
      </c>
      <c r="I294" s="24" t="n">
        <v>44365.74</v>
      </c>
      <c r="J294" s="25" t="n">
        <v>44933</v>
      </c>
      <c r="K294" s="25" t="n">
        <v>45265</v>
      </c>
      <c r="L294" t="n">
        <v>1</v>
      </c>
      <c r="M294" t="n">
        <v>5</v>
      </c>
      <c r="N294" t="n">
        <v>5</v>
      </c>
      <c r="O294">
        <f>DATE(2026,1,1)-K294</f>
        <v/>
      </c>
      <c r="P294">
        <f>IF(G294&gt;=2,"Repeat","One-time")</f>
        <v/>
      </c>
    </row>
    <row r="295">
      <c r="A295" t="inlineStr">
        <is>
          <t>C01782</t>
        </is>
      </c>
      <c r="B295" t="inlineStr">
        <is>
          <t>Pooja Joshi</t>
        </is>
      </c>
      <c r="C295" t="inlineStr">
        <is>
          <t>North</t>
        </is>
      </c>
      <c r="D295" t="inlineStr">
        <is>
          <t>Lucknow</t>
        </is>
      </c>
      <c r="E295" t="inlineStr">
        <is>
          <t>No</t>
        </is>
      </c>
      <c r="F295" t="inlineStr">
        <is>
          <t>High Value</t>
        </is>
      </c>
      <c r="G295" t="n">
        <v>22</v>
      </c>
      <c r="H295" s="24" t="n">
        <v>211615.32</v>
      </c>
      <c r="I295" s="24" t="n">
        <v>18509.84</v>
      </c>
      <c r="J295" s="25" t="n">
        <v>45047</v>
      </c>
      <c r="K295" s="25" t="n">
        <v>45800</v>
      </c>
      <c r="L295" t="n">
        <v>3</v>
      </c>
      <c r="M295" t="n">
        <v>5</v>
      </c>
      <c r="N295" t="n">
        <v>5</v>
      </c>
      <c r="O295">
        <f>DATE(2026,1,1)-K295</f>
        <v/>
      </c>
      <c r="P295">
        <f>IF(G295&gt;=2,"Repeat","One-time")</f>
        <v/>
      </c>
    </row>
    <row r="296">
      <c r="A296" t="inlineStr">
        <is>
          <t>C00508</t>
        </is>
      </c>
      <c r="B296" t="inlineStr">
        <is>
          <t>Shreya Gupta</t>
        </is>
      </c>
      <c r="C296" t="inlineStr">
        <is>
          <t>South</t>
        </is>
      </c>
      <c r="D296" t="inlineStr">
        <is>
          <t>Hyderabad</t>
        </is>
      </c>
      <c r="E296" t="inlineStr">
        <is>
          <t>No</t>
        </is>
      </c>
      <c r="F296" t="inlineStr">
        <is>
          <t>At Risk</t>
        </is>
      </c>
      <c r="G296" t="n">
        <v>21</v>
      </c>
      <c r="H296" s="24" t="n">
        <v>211072.91</v>
      </c>
      <c r="I296" s="24" t="n">
        <v>32213.13</v>
      </c>
      <c r="J296" s="25" t="n">
        <v>44927</v>
      </c>
      <c r="K296" s="25" t="n">
        <v>45580</v>
      </c>
      <c r="L296" t="n">
        <v>2</v>
      </c>
      <c r="M296" t="n">
        <v>5</v>
      </c>
      <c r="N296" t="n">
        <v>5</v>
      </c>
      <c r="O296">
        <f>DATE(2026,1,1)-K296</f>
        <v/>
      </c>
      <c r="P296">
        <f>IF(G296&gt;=2,"Repeat","One-time")</f>
        <v/>
      </c>
    </row>
    <row r="297">
      <c r="A297" t="inlineStr">
        <is>
          <t>C06611</t>
        </is>
      </c>
      <c r="B297" t="inlineStr">
        <is>
          <t>Amit Iyer</t>
        </is>
      </c>
      <c r="C297" t="inlineStr">
        <is>
          <t>West</t>
        </is>
      </c>
      <c r="D297" t="inlineStr">
        <is>
          <t>Mumbai</t>
        </is>
      </c>
      <c r="E297" t="inlineStr">
        <is>
          <t>No</t>
        </is>
      </c>
      <c r="F297" t="inlineStr">
        <is>
          <t>High Value</t>
        </is>
      </c>
      <c r="G297" t="n">
        <v>17</v>
      </c>
      <c r="H297" s="24" t="n">
        <v>210104.34</v>
      </c>
      <c r="I297" s="24" t="n">
        <v>19353.81</v>
      </c>
      <c r="J297" s="25" t="n">
        <v>45595</v>
      </c>
      <c r="K297" s="25" t="n">
        <v>45959</v>
      </c>
      <c r="L297" t="n">
        <v>4</v>
      </c>
      <c r="M297" t="n">
        <v>5</v>
      </c>
      <c r="N297" t="n">
        <v>5</v>
      </c>
      <c r="O297">
        <f>DATE(2026,1,1)-K297</f>
        <v/>
      </c>
      <c r="P297">
        <f>IF(G297&gt;=2,"Repeat","One-time")</f>
        <v/>
      </c>
    </row>
    <row r="298">
      <c r="A298" t="inlineStr">
        <is>
          <t>C01174</t>
        </is>
      </c>
      <c r="B298" t="inlineStr">
        <is>
          <t>Vivaan Reddy</t>
        </is>
      </c>
      <c r="C298" t="inlineStr">
        <is>
          <t>Central</t>
        </is>
      </c>
      <c r="D298" t="inlineStr">
        <is>
          <t>Indore</t>
        </is>
      </c>
      <c r="E298" t="inlineStr">
        <is>
          <t>Yes</t>
        </is>
      </c>
      <c r="F298" t="inlineStr">
        <is>
          <t>At Risk</t>
        </is>
      </c>
      <c r="G298" t="n">
        <v>31</v>
      </c>
      <c r="H298" s="24" t="n">
        <v>209420.38</v>
      </c>
      <c r="I298" s="24" t="n">
        <v>32349.75</v>
      </c>
      <c r="J298" s="25" t="n">
        <v>44969</v>
      </c>
      <c r="K298" s="25" t="n">
        <v>45591</v>
      </c>
      <c r="L298" t="n">
        <v>2</v>
      </c>
      <c r="M298" t="n">
        <v>5</v>
      </c>
      <c r="N298" t="n">
        <v>5</v>
      </c>
      <c r="O298">
        <f>DATE(2026,1,1)-K298</f>
        <v/>
      </c>
      <c r="P298">
        <f>IF(G298&gt;=2,"Repeat","One-time")</f>
        <v/>
      </c>
    </row>
    <row r="299">
      <c r="A299" t="inlineStr">
        <is>
          <t>C02306</t>
        </is>
      </c>
      <c r="B299" t="inlineStr">
        <is>
          <t>Farhan Gupta</t>
        </is>
      </c>
      <c r="C299" t="inlineStr">
        <is>
          <t>West</t>
        </is>
      </c>
      <c r="D299" t="inlineStr">
        <is>
          <t>Mumbai</t>
        </is>
      </c>
      <c r="E299" t="inlineStr">
        <is>
          <t>No</t>
        </is>
      </c>
      <c r="F299" t="inlineStr">
        <is>
          <t>High Value</t>
        </is>
      </c>
      <c r="G299" t="n">
        <v>14</v>
      </c>
      <c r="H299" s="24" t="n">
        <v>208948.31</v>
      </c>
      <c r="I299" s="24" t="n">
        <v>36051.36</v>
      </c>
      <c r="J299" s="25" t="n">
        <v>45172</v>
      </c>
      <c r="K299" s="25" t="n">
        <v>45886</v>
      </c>
      <c r="L299" t="n">
        <v>3</v>
      </c>
      <c r="M299" t="n">
        <v>5</v>
      </c>
      <c r="N299" t="n">
        <v>5</v>
      </c>
      <c r="O299">
        <f>DATE(2026,1,1)-K299</f>
        <v/>
      </c>
      <c r="P299">
        <f>IF(G299&gt;=2,"Repeat","One-time")</f>
        <v/>
      </c>
    </row>
    <row r="300">
      <c r="A300" t="inlineStr">
        <is>
          <t>C01413</t>
        </is>
      </c>
      <c r="B300" t="inlineStr">
        <is>
          <t>Imran Pillai</t>
        </is>
      </c>
      <c r="C300" t="inlineStr">
        <is>
          <t>South</t>
        </is>
      </c>
      <c r="D300" t="inlineStr">
        <is>
          <t>Bengaluru</t>
        </is>
      </c>
      <c r="E300" t="inlineStr">
        <is>
          <t>Yes</t>
        </is>
      </c>
      <c r="F300" t="inlineStr">
        <is>
          <t>At Risk</t>
        </is>
      </c>
      <c r="G300" t="n">
        <v>23</v>
      </c>
      <c r="H300" s="24" t="n">
        <v>208704.33</v>
      </c>
      <c r="I300" s="24" t="n">
        <v>36737.62</v>
      </c>
      <c r="J300" s="25" t="n">
        <v>45000</v>
      </c>
      <c r="K300" s="25" t="n">
        <v>45742</v>
      </c>
      <c r="L300" t="n">
        <v>2</v>
      </c>
      <c r="M300" t="n">
        <v>5</v>
      </c>
      <c r="N300" t="n">
        <v>5</v>
      </c>
      <c r="O300">
        <f>DATE(2026,1,1)-K300</f>
        <v/>
      </c>
      <c r="P300">
        <f>IF(G300&gt;=2,"Repeat","One-time")</f>
        <v/>
      </c>
    </row>
    <row r="301">
      <c r="A301" t="inlineStr">
        <is>
          <t>C00677</t>
        </is>
      </c>
      <c r="B301" t="inlineStr">
        <is>
          <t>Kavya Das</t>
        </is>
      </c>
      <c r="C301" t="inlineStr">
        <is>
          <t>South</t>
        </is>
      </c>
      <c r="D301" t="inlineStr">
        <is>
          <t>Bengaluru</t>
        </is>
      </c>
      <c r="E301" t="inlineStr">
        <is>
          <t>No</t>
        </is>
      </c>
      <c r="F301" t="inlineStr">
        <is>
          <t>High Value</t>
        </is>
      </c>
      <c r="G301" t="n">
        <v>30</v>
      </c>
      <c r="H301" s="24" t="n">
        <v>208537.05</v>
      </c>
      <c r="I301" s="24" t="n">
        <v>35519.05</v>
      </c>
      <c r="J301" s="25" t="n">
        <v>44933</v>
      </c>
      <c r="K301" s="25" t="n">
        <v>45762</v>
      </c>
      <c r="L301" t="n">
        <v>3</v>
      </c>
      <c r="M301" t="n">
        <v>5</v>
      </c>
      <c r="N301" t="n">
        <v>5</v>
      </c>
      <c r="O301">
        <f>DATE(2026,1,1)-K301</f>
        <v/>
      </c>
      <c r="P301">
        <f>IF(G301&gt;=2,"Repeat","One-time")</f>
        <v/>
      </c>
    </row>
    <row r="302">
      <c r="A302" t="inlineStr">
        <is>
          <t>C03151</t>
        </is>
      </c>
      <c r="B302" t="inlineStr">
        <is>
          <t>Joseph Iyer</t>
        </is>
      </c>
      <c r="C302" t="inlineStr">
        <is>
          <t>South</t>
        </is>
      </c>
      <c r="D302" t="inlineStr">
        <is>
          <t>Chennai</t>
        </is>
      </c>
      <c r="E302" t="inlineStr">
        <is>
          <t>No</t>
        </is>
      </c>
      <c r="F302" t="inlineStr">
        <is>
          <t>At Risk</t>
        </is>
      </c>
      <c r="G302" t="n">
        <v>27</v>
      </c>
      <c r="H302" s="24" t="n">
        <v>208129.43</v>
      </c>
      <c r="I302" s="24" t="n">
        <v>40781.88</v>
      </c>
      <c r="J302" s="25" t="n">
        <v>45218</v>
      </c>
      <c r="K302" s="25" t="n">
        <v>45744</v>
      </c>
      <c r="L302" t="n">
        <v>2</v>
      </c>
      <c r="M302" t="n">
        <v>5</v>
      </c>
      <c r="N302" t="n">
        <v>5</v>
      </c>
      <c r="O302">
        <f>DATE(2026,1,1)-K302</f>
        <v/>
      </c>
      <c r="P302">
        <f>IF(G302&gt;=2,"Repeat","One-time")</f>
        <v/>
      </c>
    </row>
    <row r="303">
      <c r="A303" t="inlineStr">
        <is>
          <t>C06147</t>
        </is>
      </c>
      <c r="B303" t="inlineStr">
        <is>
          <t>Isha Gupta</t>
        </is>
      </c>
      <c r="C303" t="inlineStr">
        <is>
          <t>North</t>
        </is>
      </c>
      <c r="D303" t="inlineStr">
        <is>
          <t>Delhi</t>
        </is>
      </c>
      <c r="E303" t="inlineStr">
        <is>
          <t>Yes</t>
        </is>
      </c>
      <c r="F303" t="inlineStr">
        <is>
          <t>High Value</t>
        </is>
      </c>
      <c r="G303" t="n">
        <v>24</v>
      </c>
      <c r="H303" s="24" t="n">
        <v>207784.38</v>
      </c>
      <c r="I303" s="24" t="n">
        <v>44980.9</v>
      </c>
      <c r="J303" s="25" t="n">
        <v>45524</v>
      </c>
      <c r="K303" s="25" t="n">
        <v>46016</v>
      </c>
      <c r="L303" t="n">
        <v>5</v>
      </c>
      <c r="M303" t="n">
        <v>5</v>
      </c>
      <c r="N303" t="n">
        <v>5</v>
      </c>
      <c r="O303">
        <f>DATE(2026,1,1)-K303</f>
        <v/>
      </c>
      <c r="P303">
        <f>IF(G303&gt;=2,"Repeat","One-time")</f>
        <v/>
      </c>
    </row>
    <row r="304">
      <c r="A304" t="inlineStr">
        <is>
          <t>C02358</t>
        </is>
      </c>
      <c r="B304" t="inlineStr">
        <is>
          <t>Deepak Iyer</t>
        </is>
      </c>
      <c r="C304" t="inlineStr">
        <is>
          <t>Central</t>
        </is>
      </c>
      <c r="D304" t="inlineStr">
        <is>
          <t>Nagpur</t>
        </is>
      </c>
      <c r="E304" t="inlineStr">
        <is>
          <t>No</t>
        </is>
      </c>
      <c r="F304" t="inlineStr">
        <is>
          <t>High Value</t>
        </is>
      </c>
      <c r="G304" t="n">
        <v>27</v>
      </c>
      <c r="H304" s="24" t="n">
        <v>207348.05</v>
      </c>
      <c r="I304" s="24" t="n">
        <v>41745.89</v>
      </c>
      <c r="J304" s="25" t="n">
        <v>45134</v>
      </c>
      <c r="K304" s="25" t="n">
        <v>45951</v>
      </c>
      <c r="L304" t="n">
        <v>4</v>
      </c>
      <c r="M304" t="n">
        <v>5</v>
      </c>
      <c r="N304" t="n">
        <v>5</v>
      </c>
      <c r="O304">
        <f>DATE(2026,1,1)-K304</f>
        <v/>
      </c>
      <c r="P304">
        <f>IF(G304&gt;=2,"Repeat","One-time")</f>
        <v/>
      </c>
    </row>
    <row r="305">
      <c r="A305" t="inlineStr">
        <is>
          <t>C02450</t>
        </is>
      </c>
      <c r="B305" t="inlineStr">
        <is>
          <t>Manish Nair</t>
        </is>
      </c>
      <c r="C305" t="inlineStr">
        <is>
          <t>East</t>
        </is>
      </c>
      <c r="D305" t="inlineStr">
        <is>
          <t>Patna</t>
        </is>
      </c>
      <c r="E305" t="inlineStr">
        <is>
          <t>Yes</t>
        </is>
      </c>
      <c r="F305" t="inlineStr">
        <is>
          <t>High Value</t>
        </is>
      </c>
      <c r="G305" t="n">
        <v>33</v>
      </c>
      <c r="H305" s="24" t="n">
        <v>207040.29</v>
      </c>
      <c r="I305" s="24" t="n">
        <v>39032.68</v>
      </c>
      <c r="J305" s="25" t="n">
        <v>45136</v>
      </c>
      <c r="K305" s="25" t="n">
        <v>45991</v>
      </c>
      <c r="L305" t="n">
        <v>5</v>
      </c>
      <c r="M305" t="n">
        <v>5</v>
      </c>
      <c r="N305" t="n">
        <v>5</v>
      </c>
      <c r="O305">
        <f>DATE(2026,1,1)-K305</f>
        <v/>
      </c>
      <c r="P305">
        <f>IF(G305&gt;=2,"Repeat","One-time")</f>
        <v/>
      </c>
    </row>
    <row r="306">
      <c r="A306" t="inlineStr">
        <is>
          <t>C02484</t>
        </is>
      </c>
      <c r="B306" t="inlineStr">
        <is>
          <t>Meera Khan</t>
        </is>
      </c>
      <c r="C306" t="inlineStr">
        <is>
          <t>West</t>
        </is>
      </c>
      <c r="D306" t="inlineStr">
        <is>
          <t>Pune</t>
        </is>
      </c>
      <c r="E306" t="inlineStr">
        <is>
          <t>Yes</t>
        </is>
      </c>
      <c r="F306" t="inlineStr">
        <is>
          <t>At Risk</t>
        </is>
      </c>
      <c r="G306" t="n">
        <v>21</v>
      </c>
      <c r="H306" s="24" t="n">
        <v>205975.98</v>
      </c>
      <c r="I306" s="24" t="n">
        <v>39549.53</v>
      </c>
      <c r="J306" s="25" t="n">
        <v>45146</v>
      </c>
      <c r="K306" s="25" t="n">
        <v>45552</v>
      </c>
      <c r="L306" t="n">
        <v>2</v>
      </c>
      <c r="M306" t="n">
        <v>5</v>
      </c>
      <c r="N306" t="n">
        <v>5</v>
      </c>
      <c r="O306">
        <f>DATE(2026,1,1)-K306</f>
        <v/>
      </c>
      <c r="P306">
        <f>IF(G306&gt;=2,"Repeat","One-time")</f>
        <v/>
      </c>
    </row>
    <row r="307">
      <c r="A307" t="inlineStr">
        <is>
          <t>C07235</t>
        </is>
      </c>
      <c r="B307" t="inlineStr">
        <is>
          <t>Tanvi Mishra</t>
        </is>
      </c>
      <c r="C307" t="inlineStr">
        <is>
          <t>East</t>
        </is>
      </c>
      <c r="D307" t="inlineStr">
        <is>
          <t>Bhubaneswar</t>
        </is>
      </c>
      <c r="E307" t="inlineStr">
        <is>
          <t>Yes</t>
        </is>
      </c>
      <c r="F307" t="inlineStr">
        <is>
          <t>High Value</t>
        </is>
      </c>
      <c r="G307" t="n">
        <v>18</v>
      </c>
      <c r="H307" s="24" t="n">
        <v>204598.54</v>
      </c>
      <c r="I307" s="24" t="n">
        <v>26503.5</v>
      </c>
      <c r="J307" s="25" t="n">
        <v>45638</v>
      </c>
      <c r="K307" s="25" t="n">
        <v>45990</v>
      </c>
      <c r="L307" t="n">
        <v>5</v>
      </c>
      <c r="M307" t="n">
        <v>5</v>
      </c>
      <c r="N307" t="n">
        <v>5</v>
      </c>
      <c r="O307">
        <f>DATE(2026,1,1)-K307</f>
        <v/>
      </c>
      <c r="P307">
        <f>IF(G307&gt;=2,"Repeat","One-time")</f>
        <v/>
      </c>
    </row>
    <row r="308">
      <c r="A308" t="inlineStr">
        <is>
          <t>C00449</t>
        </is>
      </c>
      <c r="B308" t="inlineStr">
        <is>
          <t>Sneha Kapoor</t>
        </is>
      </c>
      <c r="C308" t="inlineStr">
        <is>
          <t>North</t>
        </is>
      </c>
      <c r="D308" t="inlineStr">
        <is>
          <t>Jaipur</t>
        </is>
      </c>
      <c r="E308" t="inlineStr">
        <is>
          <t>No</t>
        </is>
      </c>
      <c r="F308" t="inlineStr">
        <is>
          <t>High Value</t>
        </is>
      </c>
      <c r="G308" t="n">
        <v>20</v>
      </c>
      <c r="H308" s="24" t="n">
        <v>204258.29</v>
      </c>
      <c r="I308" s="24" t="n">
        <v>32616.8</v>
      </c>
      <c r="J308" s="25" t="n">
        <v>44947</v>
      </c>
      <c r="K308" s="25" t="n">
        <v>45994</v>
      </c>
      <c r="L308" t="n">
        <v>5</v>
      </c>
      <c r="M308" t="n">
        <v>5</v>
      </c>
      <c r="N308" t="n">
        <v>5</v>
      </c>
      <c r="O308">
        <f>DATE(2026,1,1)-K308</f>
        <v/>
      </c>
      <c r="P308">
        <f>IF(G308&gt;=2,"Repeat","One-time")</f>
        <v/>
      </c>
    </row>
    <row r="309">
      <c r="A309" t="inlineStr">
        <is>
          <t>C04803</t>
        </is>
      </c>
      <c r="B309" t="inlineStr">
        <is>
          <t>Neha Joshi</t>
        </is>
      </c>
      <c r="C309" t="inlineStr">
        <is>
          <t>North</t>
        </is>
      </c>
      <c r="D309" t="inlineStr">
        <is>
          <t>Jaipur</t>
        </is>
      </c>
      <c r="E309" t="inlineStr">
        <is>
          <t>No</t>
        </is>
      </c>
      <c r="F309" t="inlineStr">
        <is>
          <t>High Value</t>
        </is>
      </c>
      <c r="G309" t="n">
        <v>13</v>
      </c>
      <c r="H309" s="24" t="n">
        <v>203916.84</v>
      </c>
      <c r="I309" s="24" t="n">
        <v>31625.19</v>
      </c>
      <c r="J309" s="25" t="n">
        <v>45419</v>
      </c>
      <c r="K309" s="25" t="n">
        <v>46001</v>
      </c>
      <c r="L309" t="n">
        <v>5</v>
      </c>
      <c r="M309" t="n">
        <v>5</v>
      </c>
      <c r="N309" t="n">
        <v>5</v>
      </c>
      <c r="O309">
        <f>DATE(2026,1,1)-K309</f>
        <v/>
      </c>
      <c r="P309">
        <f>IF(G309&gt;=2,"Repeat","One-time")</f>
        <v/>
      </c>
    </row>
    <row r="310">
      <c r="A310" t="inlineStr">
        <is>
          <t>C00930</t>
        </is>
      </c>
      <c r="B310" t="inlineStr">
        <is>
          <t>Aditya Sinha</t>
        </is>
      </c>
      <c r="C310" t="inlineStr">
        <is>
          <t>East</t>
        </is>
      </c>
      <c r="D310" t="inlineStr">
        <is>
          <t>Patna</t>
        </is>
      </c>
      <c r="E310" t="inlineStr">
        <is>
          <t>No</t>
        </is>
      </c>
      <c r="F310" t="inlineStr">
        <is>
          <t>At Risk</t>
        </is>
      </c>
      <c r="G310" t="n">
        <v>24</v>
      </c>
      <c r="H310" s="24" t="n">
        <v>203887.65</v>
      </c>
      <c r="I310" s="24" t="n">
        <v>44435.77</v>
      </c>
      <c r="J310" s="25" t="n">
        <v>44928</v>
      </c>
      <c r="K310" s="25" t="n">
        <v>45256</v>
      </c>
      <c r="L310" t="n">
        <v>1</v>
      </c>
      <c r="M310" t="n">
        <v>5</v>
      </c>
      <c r="N310" t="n">
        <v>5</v>
      </c>
      <c r="O310">
        <f>DATE(2026,1,1)-K310</f>
        <v/>
      </c>
      <c r="P310">
        <f>IF(G310&gt;=2,"Repeat","One-time")</f>
        <v/>
      </c>
    </row>
    <row r="311">
      <c r="A311" t="inlineStr">
        <is>
          <t>C01526</t>
        </is>
      </c>
      <c r="B311" t="inlineStr">
        <is>
          <t>Rahul Khan</t>
        </is>
      </c>
      <c r="C311" t="inlineStr">
        <is>
          <t>West</t>
        </is>
      </c>
      <c r="D311" t="inlineStr">
        <is>
          <t>Mumbai</t>
        </is>
      </c>
      <c r="E311" t="inlineStr">
        <is>
          <t>Yes</t>
        </is>
      </c>
      <c r="F311" t="inlineStr">
        <is>
          <t>High Value</t>
        </is>
      </c>
      <c r="G311" t="n">
        <v>21</v>
      </c>
      <c r="H311" s="24" t="n">
        <v>203862.61</v>
      </c>
      <c r="I311" s="24" t="n">
        <v>25951.78</v>
      </c>
      <c r="J311" s="25" t="n">
        <v>45013</v>
      </c>
      <c r="K311" s="25" t="n">
        <v>45949</v>
      </c>
      <c r="L311" t="n">
        <v>4</v>
      </c>
      <c r="M311" t="n">
        <v>5</v>
      </c>
      <c r="N311" t="n">
        <v>5</v>
      </c>
      <c r="O311">
        <f>DATE(2026,1,1)-K311</f>
        <v/>
      </c>
      <c r="P311">
        <f>IF(G311&gt;=2,"Repeat","One-time")</f>
        <v/>
      </c>
    </row>
    <row r="312">
      <c r="A312" t="inlineStr">
        <is>
          <t>C02919</t>
        </is>
      </c>
      <c r="B312" t="inlineStr">
        <is>
          <t>Farhan Das</t>
        </is>
      </c>
      <c r="C312" t="inlineStr">
        <is>
          <t>East</t>
        </is>
      </c>
      <c r="D312" t="inlineStr">
        <is>
          <t>Guwahati</t>
        </is>
      </c>
      <c r="E312" t="inlineStr">
        <is>
          <t>Yes</t>
        </is>
      </c>
      <c r="F312" t="inlineStr">
        <is>
          <t>High Value</t>
        </is>
      </c>
      <c r="G312" t="n">
        <v>27</v>
      </c>
      <c r="H312" s="24" t="n">
        <v>203769.07</v>
      </c>
      <c r="I312" s="24" t="n">
        <v>34503.3</v>
      </c>
      <c r="J312" s="25" t="n">
        <v>45212</v>
      </c>
      <c r="K312" s="25" t="n">
        <v>46002</v>
      </c>
      <c r="L312" t="n">
        <v>5</v>
      </c>
      <c r="M312" t="n">
        <v>5</v>
      </c>
      <c r="N312" t="n">
        <v>5</v>
      </c>
      <c r="O312">
        <f>DATE(2026,1,1)-K312</f>
        <v/>
      </c>
      <c r="P312">
        <f>IF(G312&gt;=2,"Repeat","One-time")</f>
        <v/>
      </c>
    </row>
    <row r="313">
      <c r="A313" t="inlineStr">
        <is>
          <t>C00756</t>
        </is>
      </c>
      <c r="B313" t="inlineStr">
        <is>
          <t>Pooja Patel</t>
        </is>
      </c>
      <c r="C313" t="inlineStr">
        <is>
          <t>South</t>
        </is>
      </c>
      <c r="D313" t="inlineStr">
        <is>
          <t>Chennai</t>
        </is>
      </c>
      <c r="E313" t="inlineStr">
        <is>
          <t>No</t>
        </is>
      </c>
      <c r="F313" t="inlineStr">
        <is>
          <t>High Value</t>
        </is>
      </c>
      <c r="G313" t="n">
        <v>36</v>
      </c>
      <c r="H313" s="24" t="n">
        <v>203720.19</v>
      </c>
      <c r="I313" s="24" t="n">
        <v>37889.46</v>
      </c>
      <c r="J313" s="25" t="n">
        <v>44928</v>
      </c>
      <c r="K313" s="25" t="n">
        <v>45979</v>
      </c>
      <c r="L313" t="n">
        <v>4</v>
      </c>
      <c r="M313" t="n">
        <v>5</v>
      </c>
      <c r="N313" t="n">
        <v>5</v>
      </c>
      <c r="O313">
        <f>DATE(2026,1,1)-K313</f>
        <v/>
      </c>
      <c r="P313">
        <f>IF(G313&gt;=2,"Repeat","One-time")</f>
        <v/>
      </c>
    </row>
    <row r="314">
      <c r="A314" t="inlineStr">
        <is>
          <t>C00458</t>
        </is>
      </c>
      <c r="B314" t="inlineStr">
        <is>
          <t>Sneha Nair</t>
        </is>
      </c>
      <c r="C314" t="inlineStr">
        <is>
          <t>West</t>
        </is>
      </c>
      <c r="D314" t="inlineStr">
        <is>
          <t>Mumbai</t>
        </is>
      </c>
      <c r="E314" t="inlineStr">
        <is>
          <t>No</t>
        </is>
      </c>
      <c r="F314" t="inlineStr">
        <is>
          <t>High Value</t>
        </is>
      </c>
      <c r="G314" t="n">
        <v>37</v>
      </c>
      <c r="H314" s="24" t="n">
        <v>202681.45</v>
      </c>
      <c r="I314" s="24" t="n">
        <v>31076.52</v>
      </c>
      <c r="J314" s="25" t="n">
        <v>44948</v>
      </c>
      <c r="K314" s="25" t="n">
        <v>45950</v>
      </c>
      <c r="L314" t="n">
        <v>4</v>
      </c>
      <c r="M314" t="n">
        <v>5</v>
      </c>
      <c r="N314" t="n">
        <v>5</v>
      </c>
      <c r="O314">
        <f>DATE(2026,1,1)-K314</f>
        <v/>
      </c>
      <c r="P314">
        <f>IF(G314&gt;=2,"Repeat","One-time")</f>
        <v/>
      </c>
    </row>
    <row r="315">
      <c r="A315" t="inlineStr">
        <is>
          <t>C01125</t>
        </is>
      </c>
      <c r="B315" t="inlineStr">
        <is>
          <t>Abhishek Bose</t>
        </is>
      </c>
      <c r="C315" t="inlineStr">
        <is>
          <t>East</t>
        </is>
      </c>
      <c r="D315" t="inlineStr">
        <is>
          <t>Patna</t>
        </is>
      </c>
      <c r="E315" t="inlineStr">
        <is>
          <t>Yes</t>
        </is>
      </c>
      <c r="F315" t="inlineStr">
        <is>
          <t>High Value</t>
        </is>
      </c>
      <c r="G315" t="n">
        <v>25</v>
      </c>
      <c r="H315" s="24" t="n">
        <v>202103.17</v>
      </c>
      <c r="I315" s="24" t="n">
        <v>37273.05</v>
      </c>
      <c r="J315" s="25" t="n">
        <v>44962</v>
      </c>
      <c r="K315" s="25" t="n">
        <v>46013</v>
      </c>
      <c r="L315" t="n">
        <v>5</v>
      </c>
      <c r="M315" t="n">
        <v>5</v>
      </c>
      <c r="N315" t="n">
        <v>5</v>
      </c>
      <c r="O315">
        <f>DATE(2026,1,1)-K315</f>
        <v/>
      </c>
      <c r="P315">
        <f>IF(G315&gt;=2,"Repeat","One-time")</f>
        <v/>
      </c>
    </row>
    <row r="316">
      <c r="A316" t="inlineStr">
        <is>
          <t>C03899</t>
        </is>
      </c>
      <c r="B316" t="inlineStr">
        <is>
          <t>Riya Prasad</t>
        </is>
      </c>
      <c r="C316" t="inlineStr">
        <is>
          <t>West</t>
        </is>
      </c>
      <c r="D316" t="inlineStr">
        <is>
          <t>Ahmedabad</t>
        </is>
      </c>
      <c r="E316" t="inlineStr">
        <is>
          <t>Yes</t>
        </is>
      </c>
      <c r="F316" t="inlineStr">
        <is>
          <t>High Value</t>
        </is>
      </c>
      <c r="G316" t="n">
        <v>42</v>
      </c>
      <c r="H316" s="24" t="n">
        <v>201769.83</v>
      </c>
      <c r="I316" s="24" t="n">
        <v>47064.98</v>
      </c>
      <c r="J316" s="25" t="n">
        <v>45298</v>
      </c>
      <c r="K316" s="25" t="n">
        <v>45971</v>
      </c>
      <c r="L316" t="n">
        <v>4</v>
      </c>
      <c r="M316" t="n">
        <v>5</v>
      </c>
      <c r="N316" t="n">
        <v>5</v>
      </c>
      <c r="O316">
        <f>DATE(2026,1,1)-K316</f>
        <v/>
      </c>
      <c r="P316">
        <f>IF(G316&gt;=2,"Repeat","One-time")</f>
        <v/>
      </c>
    </row>
    <row r="317">
      <c r="A317" t="inlineStr">
        <is>
          <t>C01539</t>
        </is>
      </c>
      <c r="B317" t="inlineStr">
        <is>
          <t>Aarav Reddy</t>
        </is>
      </c>
      <c r="C317" t="inlineStr">
        <is>
          <t>South</t>
        </is>
      </c>
      <c r="D317" t="inlineStr">
        <is>
          <t>Hyderabad</t>
        </is>
      </c>
      <c r="E317" t="inlineStr">
        <is>
          <t>Yes</t>
        </is>
      </c>
      <c r="F317" t="inlineStr">
        <is>
          <t>At Risk</t>
        </is>
      </c>
      <c r="G317" t="n">
        <v>15</v>
      </c>
      <c r="H317" s="24" t="n">
        <v>201768.77</v>
      </c>
      <c r="I317" s="24" t="n">
        <v>34483.68</v>
      </c>
      <c r="J317" s="25" t="n">
        <v>45014</v>
      </c>
      <c r="K317" s="25" t="n">
        <v>45341</v>
      </c>
      <c r="L317" t="n">
        <v>1</v>
      </c>
      <c r="M317" t="n">
        <v>5</v>
      </c>
      <c r="N317" t="n">
        <v>5</v>
      </c>
      <c r="O317">
        <f>DATE(2026,1,1)-K317</f>
        <v/>
      </c>
      <c r="P317">
        <f>IF(G317&gt;=2,"Repeat","One-time")</f>
        <v/>
      </c>
    </row>
    <row r="318">
      <c r="A318" t="inlineStr">
        <is>
          <t>C04462</t>
        </is>
      </c>
      <c r="B318" t="inlineStr">
        <is>
          <t>Isha Verma</t>
        </is>
      </c>
      <c r="C318" t="inlineStr">
        <is>
          <t>West</t>
        </is>
      </c>
      <c r="D318" t="inlineStr">
        <is>
          <t>Ahmedabad</t>
        </is>
      </c>
      <c r="E318" t="inlineStr">
        <is>
          <t>No</t>
        </is>
      </c>
      <c r="F318" t="inlineStr">
        <is>
          <t>High Value</t>
        </is>
      </c>
      <c r="G318" t="n">
        <v>26</v>
      </c>
      <c r="H318" s="24" t="n">
        <v>201371.72</v>
      </c>
      <c r="I318" s="24" t="n">
        <v>29952.02</v>
      </c>
      <c r="J318" s="25" t="n">
        <v>45364</v>
      </c>
      <c r="K318" s="25" t="n">
        <v>46018</v>
      </c>
      <c r="L318" t="n">
        <v>5</v>
      </c>
      <c r="M318" t="n">
        <v>5</v>
      </c>
      <c r="N318" t="n">
        <v>5</v>
      </c>
      <c r="O318">
        <f>DATE(2026,1,1)-K318</f>
        <v/>
      </c>
      <c r="P318">
        <f>IF(G318&gt;=2,"Repeat","One-time")</f>
        <v/>
      </c>
    </row>
    <row r="319">
      <c r="A319" t="inlineStr">
        <is>
          <t>C04123</t>
        </is>
      </c>
      <c r="B319" t="inlineStr">
        <is>
          <t>Riya Chopra</t>
        </is>
      </c>
      <c r="C319" t="inlineStr">
        <is>
          <t>West</t>
        </is>
      </c>
      <c r="D319" t="inlineStr">
        <is>
          <t>Mumbai</t>
        </is>
      </c>
      <c r="E319" t="inlineStr">
        <is>
          <t>Yes</t>
        </is>
      </c>
      <c r="F319" t="inlineStr">
        <is>
          <t>At Risk</t>
        </is>
      </c>
      <c r="G319" t="n">
        <v>25</v>
      </c>
      <c r="H319" s="24" t="n">
        <v>201027</v>
      </c>
      <c r="I319" s="24" t="n">
        <v>36392.75</v>
      </c>
      <c r="J319" s="25" t="n">
        <v>45321</v>
      </c>
      <c r="K319" s="25" t="n">
        <v>45727</v>
      </c>
      <c r="L319" t="n">
        <v>2</v>
      </c>
      <c r="M319" t="n">
        <v>5</v>
      </c>
      <c r="N319" t="n">
        <v>5</v>
      </c>
      <c r="O319">
        <f>DATE(2026,1,1)-K319</f>
        <v/>
      </c>
      <c r="P319">
        <f>IF(G319&gt;=2,"Repeat","One-time")</f>
        <v/>
      </c>
    </row>
    <row r="320">
      <c r="A320" t="inlineStr">
        <is>
          <t>C01283</t>
        </is>
      </c>
      <c r="B320" t="inlineStr">
        <is>
          <t>Pooja Verma</t>
        </is>
      </c>
      <c r="C320" t="inlineStr">
        <is>
          <t>North</t>
        </is>
      </c>
      <c r="D320" t="inlineStr">
        <is>
          <t>Delhi</t>
        </is>
      </c>
      <c r="E320" t="inlineStr">
        <is>
          <t>Yes</t>
        </is>
      </c>
      <c r="F320" t="inlineStr">
        <is>
          <t>At Risk</t>
        </is>
      </c>
      <c r="G320" t="n">
        <v>28</v>
      </c>
      <c r="H320" s="24" t="n">
        <v>200575.17</v>
      </c>
      <c r="I320" s="24" t="n">
        <v>33394.63</v>
      </c>
      <c r="J320" s="25" t="n">
        <v>45040</v>
      </c>
      <c r="K320" s="25" t="n">
        <v>45649</v>
      </c>
      <c r="L320" t="n">
        <v>2</v>
      </c>
      <c r="M320" t="n">
        <v>5</v>
      </c>
      <c r="N320" t="n">
        <v>5</v>
      </c>
      <c r="O320">
        <f>DATE(2026,1,1)-K320</f>
        <v/>
      </c>
      <c r="P320">
        <f>IF(G320&gt;=2,"Repeat","One-time")</f>
        <v/>
      </c>
    </row>
    <row r="321">
      <c r="A321" t="inlineStr">
        <is>
          <t>C02211</t>
        </is>
      </c>
      <c r="B321" t="inlineStr">
        <is>
          <t>Vivaan Agarwal</t>
        </is>
      </c>
      <c r="C321" t="inlineStr">
        <is>
          <t>West</t>
        </is>
      </c>
      <c r="D321" t="inlineStr">
        <is>
          <t>Ahmedabad</t>
        </is>
      </c>
      <c r="E321" t="inlineStr">
        <is>
          <t>Yes</t>
        </is>
      </c>
      <c r="F321" t="inlineStr">
        <is>
          <t>High Value</t>
        </is>
      </c>
      <c r="G321" t="n">
        <v>35</v>
      </c>
      <c r="H321" s="24" t="n">
        <v>199065.88</v>
      </c>
      <c r="I321" s="24" t="n">
        <v>47147.59</v>
      </c>
      <c r="J321" s="25" t="n">
        <v>45107</v>
      </c>
      <c r="K321" s="25" t="n">
        <v>46009</v>
      </c>
      <c r="L321" t="n">
        <v>5</v>
      </c>
      <c r="M321" t="n">
        <v>5</v>
      </c>
      <c r="N321" t="n">
        <v>5</v>
      </c>
      <c r="O321">
        <f>DATE(2026,1,1)-K321</f>
        <v/>
      </c>
      <c r="P321">
        <f>IF(G321&gt;=2,"Repeat","One-time")</f>
        <v/>
      </c>
    </row>
    <row r="322">
      <c r="A322" t="inlineStr">
        <is>
          <t>C09313</t>
        </is>
      </c>
      <c r="B322" t="inlineStr">
        <is>
          <t>Imran Singh</t>
        </is>
      </c>
      <c r="C322" t="inlineStr">
        <is>
          <t>West</t>
        </is>
      </c>
      <c r="D322" t="inlineStr">
        <is>
          <t>Mumbai</t>
        </is>
      </c>
      <c r="E322" t="inlineStr">
        <is>
          <t>Yes</t>
        </is>
      </c>
      <c r="F322" t="inlineStr">
        <is>
          <t>High Value</t>
        </is>
      </c>
      <c r="G322" t="n">
        <v>29</v>
      </c>
      <c r="H322" s="24" t="n">
        <v>199064.46</v>
      </c>
      <c r="I322" s="24" t="n">
        <v>36059.09</v>
      </c>
      <c r="J322" s="25" t="n">
        <v>45792</v>
      </c>
      <c r="K322" s="25" t="n">
        <v>46016</v>
      </c>
      <c r="L322" t="n">
        <v>5</v>
      </c>
      <c r="M322" t="n">
        <v>5</v>
      </c>
      <c r="N322" t="n">
        <v>5</v>
      </c>
      <c r="O322">
        <f>DATE(2026,1,1)-K322</f>
        <v/>
      </c>
      <c r="P322">
        <f>IF(G322&gt;=2,"Repeat","One-time")</f>
        <v/>
      </c>
    </row>
    <row r="323">
      <c r="A323" t="inlineStr">
        <is>
          <t>C04309</t>
        </is>
      </c>
      <c r="B323" t="inlineStr">
        <is>
          <t>Vikram Sinha</t>
        </is>
      </c>
      <c r="C323" t="inlineStr">
        <is>
          <t>North</t>
        </is>
      </c>
      <c r="D323" t="inlineStr">
        <is>
          <t>Lucknow</t>
        </is>
      </c>
      <c r="E323" t="inlineStr">
        <is>
          <t>Yes</t>
        </is>
      </c>
      <c r="F323" t="inlineStr">
        <is>
          <t>High Value</t>
        </is>
      </c>
      <c r="G323" t="n">
        <v>30</v>
      </c>
      <c r="H323" s="24" t="n">
        <v>198252.37</v>
      </c>
      <c r="I323" s="24" t="n">
        <v>43092.49</v>
      </c>
      <c r="J323" s="25" t="n">
        <v>45351</v>
      </c>
      <c r="K323" s="25" t="n">
        <v>45973</v>
      </c>
      <c r="L323" t="n">
        <v>4</v>
      </c>
      <c r="M323" t="n">
        <v>5</v>
      </c>
      <c r="N323" t="n">
        <v>5</v>
      </c>
      <c r="O323">
        <f>DATE(2026,1,1)-K323</f>
        <v/>
      </c>
      <c r="P323">
        <f>IF(G323&gt;=2,"Repeat","One-time")</f>
        <v/>
      </c>
    </row>
    <row r="324">
      <c r="A324" t="inlineStr">
        <is>
          <t>C03447</t>
        </is>
      </c>
      <c r="B324" t="inlineStr">
        <is>
          <t>Riya Yadav</t>
        </is>
      </c>
      <c r="C324" t="inlineStr">
        <is>
          <t>West</t>
        </is>
      </c>
      <c r="D324" t="inlineStr">
        <is>
          <t>Mumbai</t>
        </is>
      </c>
      <c r="E324" t="inlineStr">
        <is>
          <t>Yes</t>
        </is>
      </c>
      <c r="F324" t="inlineStr">
        <is>
          <t>High Value</t>
        </is>
      </c>
      <c r="G324" t="n">
        <v>16</v>
      </c>
      <c r="H324" s="24" t="n">
        <v>197798.58</v>
      </c>
      <c r="I324" s="24" t="n">
        <v>30492.22</v>
      </c>
      <c r="J324" s="25" t="n">
        <v>45268</v>
      </c>
      <c r="K324" s="25" t="n">
        <v>45901</v>
      </c>
      <c r="L324" t="n">
        <v>3</v>
      </c>
      <c r="M324" t="n">
        <v>5</v>
      </c>
      <c r="N324" t="n">
        <v>5</v>
      </c>
      <c r="O324">
        <f>DATE(2026,1,1)-K324</f>
        <v/>
      </c>
      <c r="P324">
        <f>IF(G324&gt;=2,"Repeat","One-time")</f>
        <v/>
      </c>
    </row>
    <row r="325">
      <c r="A325" t="inlineStr">
        <is>
          <t>C03971</t>
        </is>
      </c>
      <c r="B325" t="inlineStr">
        <is>
          <t>Meera Bose</t>
        </is>
      </c>
      <c r="C325" t="inlineStr">
        <is>
          <t>West</t>
        </is>
      </c>
      <c r="D325" t="inlineStr">
        <is>
          <t>Ahmedabad</t>
        </is>
      </c>
      <c r="E325" t="inlineStr">
        <is>
          <t>Yes</t>
        </is>
      </c>
      <c r="F325" t="inlineStr">
        <is>
          <t>At Risk</t>
        </is>
      </c>
      <c r="G325" t="n">
        <v>15</v>
      </c>
      <c r="H325" s="24" t="n">
        <v>197564.06</v>
      </c>
      <c r="I325" s="24" t="n">
        <v>28539.33</v>
      </c>
      <c r="J325" s="25" t="n">
        <v>45313</v>
      </c>
      <c r="K325" s="25" t="n">
        <v>45696</v>
      </c>
      <c r="L325" t="n">
        <v>2</v>
      </c>
      <c r="M325" t="n">
        <v>5</v>
      </c>
      <c r="N325" t="n">
        <v>5</v>
      </c>
      <c r="O325">
        <f>DATE(2026,1,1)-K325</f>
        <v/>
      </c>
      <c r="P325">
        <f>IF(G325&gt;=2,"Repeat","One-time")</f>
        <v/>
      </c>
    </row>
    <row r="326">
      <c r="A326" t="inlineStr">
        <is>
          <t>C02668</t>
        </is>
      </c>
      <c r="B326" t="inlineStr">
        <is>
          <t>Varun Rao</t>
        </is>
      </c>
      <c r="C326" t="inlineStr">
        <is>
          <t>North</t>
        </is>
      </c>
      <c r="D326" t="inlineStr">
        <is>
          <t>Jaipur</t>
        </is>
      </c>
      <c r="E326" t="inlineStr">
        <is>
          <t>Yes</t>
        </is>
      </c>
      <c r="F326" t="inlineStr">
        <is>
          <t>High Value</t>
        </is>
      </c>
      <c r="G326" t="n">
        <v>31</v>
      </c>
      <c r="H326" s="24" t="n">
        <v>197474.54</v>
      </c>
      <c r="I326" s="24" t="n">
        <v>20742.43</v>
      </c>
      <c r="J326" s="25" t="n">
        <v>45199</v>
      </c>
      <c r="K326" s="25" t="n">
        <v>46003</v>
      </c>
      <c r="L326" t="n">
        <v>5</v>
      </c>
      <c r="M326" t="n">
        <v>5</v>
      </c>
      <c r="N326" t="n">
        <v>5</v>
      </c>
      <c r="O326">
        <f>DATE(2026,1,1)-K326</f>
        <v/>
      </c>
      <c r="P326">
        <f>IF(G326&gt;=2,"Repeat","One-time")</f>
        <v/>
      </c>
    </row>
    <row r="327">
      <c r="A327" t="inlineStr">
        <is>
          <t>C07576</t>
        </is>
      </c>
      <c r="B327" t="inlineStr">
        <is>
          <t>Maria Banerjee</t>
        </is>
      </c>
      <c r="C327" t="inlineStr">
        <is>
          <t>Central</t>
        </is>
      </c>
      <c r="D327" t="inlineStr">
        <is>
          <t>Nagpur</t>
        </is>
      </c>
      <c r="E327" t="inlineStr">
        <is>
          <t>No</t>
        </is>
      </c>
      <c r="F327" t="inlineStr">
        <is>
          <t>High Value</t>
        </is>
      </c>
      <c r="G327" t="n">
        <v>23</v>
      </c>
      <c r="H327" s="24" t="n">
        <v>196683.63</v>
      </c>
      <c r="I327" s="24" t="n">
        <v>27917.92</v>
      </c>
      <c r="J327" s="25" t="n">
        <v>45677</v>
      </c>
      <c r="K327" s="25" t="n">
        <v>46022</v>
      </c>
      <c r="L327" t="n">
        <v>5</v>
      </c>
      <c r="M327" t="n">
        <v>5</v>
      </c>
      <c r="N327" t="n">
        <v>5</v>
      </c>
      <c r="O327">
        <f>DATE(2026,1,1)-K327</f>
        <v/>
      </c>
      <c r="P327">
        <f>IF(G327&gt;=2,"Repeat","One-time")</f>
        <v/>
      </c>
    </row>
    <row r="328">
      <c r="A328" t="inlineStr">
        <is>
          <t>C02978</t>
        </is>
      </c>
      <c r="B328" t="inlineStr">
        <is>
          <t>Kavya Joshi</t>
        </is>
      </c>
      <c r="C328" t="inlineStr">
        <is>
          <t>South</t>
        </is>
      </c>
      <c r="D328" t="inlineStr">
        <is>
          <t>Bengaluru</t>
        </is>
      </c>
      <c r="E328" t="inlineStr">
        <is>
          <t>No</t>
        </is>
      </c>
      <c r="F328" t="inlineStr">
        <is>
          <t>High Value</t>
        </is>
      </c>
      <c r="G328" t="n">
        <v>25</v>
      </c>
      <c r="H328" s="24" t="n">
        <v>196164.82</v>
      </c>
      <c r="I328" s="24" t="n">
        <v>34282.96</v>
      </c>
      <c r="J328" s="25" t="n">
        <v>45213</v>
      </c>
      <c r="K328" s="25" t="n">
        <v>45952</v>
      </c>
      <c r="L328" t="n">
        <v>4</v>
      </c>
      <c r="M328" t="n">
        <v>5</v>
      </c>
      <c r="N328" t="n">
        <v>5</v>
      </c>
      <c r="O328">
        <f>DATE(2026,1,1)-K328</f>
        <v/>
      </c>
      <c r="P328">
        <f>IF(G328&gt;=2,"Repeat","One-time")</f>
        <v/>
      </c>
    </row>
    <row r="329">
      <c r="A329" t="inlineStr">
        <is>
          <t>C01401</t>
        </is>
      </c>
      <c r="B329" t="inlineStr">
        <is>
          <t>Abhishek Mehta</t>
        </is>
      </c>
      <c r="C329" t="inlineStr">
        <is>
          <t>North</t>
        </is>
      </c>
      <c r="D329" t="inlineStr">
        <is>
          <t>Delhi</t>
        </is>
      </c>
      <c r="E329" t="inlineStr">
        <is>
          <t>Yes</t>
        </is>
      </c>
      <c r="F329" t="inlineStr">
        <is>
          <t>At Risk</t>
        </is>
      </c>
      <c r="G329" t="n">
        <v>21</v>
      </c>
      <c r="H329" s="24" t="n">
        <v>195080.32</v>
      </c>
      <c r="I329" s="24" t="n">
        <v>35501.33</v>
      </c>
      <c r="J329" s="25" t="n">
        <v>45024</v>
      </c>
      <c r="K329" s="25" t="n">
        <v>45451</v>
      </c>
      <c r="L329" t="n">
        <v>1</v>
      </c>
      <c r="M329" t="n">
        <v>5</v>
      </c>
      <c r="N329" t="n">
        <v>5</v>
      </c>
      <c r="O329">
        <f>DATE(2026,1,1)-K329</f>
        <v/>
      </c>
      <c r="P329">
        <f>IF(G329&gt;=2,"Repeat","One-time")</f>
        <v/>
      </c>
    </row>
    <row r="330">
      <c r="A330" t="inlineStr">
        <is>
          <t>C01282</t>
        </is>
      </c>
      <c r="B330" t="inlineStr">
        <is>
          <t>Rahul Agarwal</t>
        </is>
      </c>
      <c r="C330" t="inlineStr">
        <is>
          <t>South</t>
        </is>
      </c>
      <c r="D330" t="inlineStr">
        <is>
          <t>Bengaluru</t>
        </is>
      </c>
      <c r="E330" t="inlineStr">
        <is>
          <t>No</t>
        </is>
      </c>
      <c r="F330" t="inlineStr">
        <is>
          <t>At Risk</t>
        </is>
      </c>
      <c r="G330" t="n">
        <v>27</v>
      </c>
      <c r="H330" s="24" t="n">
        <v>194448.76</v>
      </c>
      <c r="I330" s="24" t="n">
        <v>36148.29</v>
      </c>
      <c r="J330" s="25" t="n">
        <v>44979</v>
      </c>
      <c r="K330" s="25" t="n">
        <v>45524</v>
      </c>
      <c r="L330" t="n">
        <v>2</v>
      </c>
      <c r="M330" t="n">
        <v>5</v>
      </c>
      <c r="N330" t="n">
        <v>5</v>
      </c>
      <c r="O330">
        <f>DATE(2026,1,1)-K330</f>
        <v/>
      </c>
      <c r="P330">
        <f>IF(G330&gt;=2,"Repeat","One-time")</f>
        <v/>
      </c>
    </row>
    <row r="331">
      <c r="A331" t="inlineStr">
        <is>
          <t>C02610</t>
        </is>
      </c>
      <c r="B331" t="inlineStr">
        <is>
          <t>Divya Sinha</t>
        </is>
      </c>
      <c r="C331" t="inlineStr">
        <is>
          <t>East</t>
        </is>
      </c>
      <c r="D331" t="inlineStr">
        <is>
          <t>Patna</t>
        </is>
      </c>
      <c r="E331" t="inlineStr">
        <is>
          <t>No</t>
        </is>
      </c>
      <c r="F331" t="inlineStr">
        <is>
          <t>High Value</t>
        </is>
      </c>
      <c r="G331" t="n">
        <v>10</v>
      </c>
      <c r="H331" s="24" t="n">
        <v>194441.55</v>
      </c>
      <c r="I331" s="24" t="n">
        <v>12023.88</v>
      </c>
      <c r="J331" s="25" t="n">
        <v>45161</v>
      </c>
      <c r="K331" s="25" t="n">
        <v>45951</v>
      </c>
      <c r="L331" t="n">
        <v>4</v>
      </c>
      <c r="M331" t="n">
        <v>5</v>
      </c>
      <c r="N331" t="n">
        <v>5</v>
      </c>
      <c r="O331">
        <f>DATE(2026,1,1)-K331</f>
        <v/>
      </c>
      <c r="P331">
        <f>IF(G331&gt;=2,"Repeat","One-time")</f>
        <v/>
      </c>
    </row>
    <row r="332">
      <c r="A332" t="inlineStr">
        <is>
          <t>C03538</t>
        </is>
      </c>
      <c r="B332" t="inlineStr">
        <is>
          <t>Zoya Singh</t>
        </is>
      </c>
      <c r="C332" t="inlineStr">
        <is>
          <t>South</t>
        </is>
      </c>
      <c r="D332" t="inlineStr">
        <is>
          <t>Bengaluru</t>
        </is>
      </c>
      <c r="E332" t="inlineStr">
        <is>
          <t>No</t>
        </is>
      </c>
      <c r="F332" t="inlineStr">
        <is>
          <t>High Value</t>
        </is>
      </c>
      <c r="G332" t="n">
        <v>33</v>
      </c>
      <c r="H332" s="24" t="n">
        <v>194234.15</v>
      </c>
      <c r="I332" s="24" t="n">
        <v>49393.88</v>
      </c>
      <c r="J332" s="25" t="n">
        <v>45256</v>
      </c>
      <c r="K332" s="25" t="n">
        <v>46008</v>
      </c>
      <c r="L332" t="n">
        <v>5</v>
      </c>
      <c r="M332" t="n">
        <v>5</v>
      </c>
      <c r="N332" t="n">
        <v>5</v>
      </c>
      <c r="O332">
        <f>DATE(2026,1,1)-K332</f>
        <v/>
      </c>
      <c r="P332">
        <f>IF(G332&gt;=2,"Repeat","One-time")</f>
        <v/>
      </c>
    </row>
    <row r="333">
      <c r="A333" t="inlineStr">
        <is>
          <t>C07684</t>
        </is>
      </c>
      <c r="B333" t="inlineStr">
        <is>
          <t>Vikram Iyer</t>
        </is>
      </c>
      <c r="C333" t="inlineStr">
        <is>
          <t>East</t>
        </is>
      </c>
      <c r="D333" t="inlineStr">
        <is>
          <t>Guwahati</t>
        </is>
      </c>
      <c r="E333" t="inlineStr">
        <is>
          <t>No</t>
        </is>
      </c>
      <c r="F333" t="inlineStr">
        <is>
          <t>High Value</t>
        </is>
      </c>
      <c r="G333" t="n">
        <v>31</v>
      </c>
      <c r="H333" s="24" t="n">
        <v>194145.1</v>
      </c>
      <c r="I333" s="24" t="n">
        <v>40467.82</v>
      </c>
      <c r="J333" s="25" t="n">
        <v>45696</v>
      </c>
      <c r="K333" s="25" t="n">
        <v>46005</v>
      </c>
      <c r="L333" t="n">
        <v>5</v>
      </c>
      <c r="M333" t="n">
        <v>5</v>
      </c>
      <c r="N333" t="n">
        <v>5</v>
      </c>
      <c r="O333">
        <f>DATE(2026,1,1)-K333</f>
        <v/>
      </c>
      <c r="P333">
        <f>IF(G333&gt;=2,"Repeat","One-time")</f>
        <v/>
      </c>
    </row>
    <row r="334">
      <c r="A334" t="inlineStr">
        <is>
          <t>C00485</t>
        </is>
      </c>
      <c r="B334" t="inlineStr">
        <is>
          <t>Zoya Sharma</t>
        </is>
      </c>
      <c r="C334" t="inlineStr">
        <is>
          <t>West</t>
        </is>
      </c>
      <c r="D334" t="inlineStr">
        <is>
          <t>Pune</t>
        </is>
      </c>
      <c r="E334" t="inlineStr">
        <is>
          <t>No</t>
        </is>
      </c>
      <c r="F334" t="inlineStr">
        <is>
          <t>High Value</t>
        </is>
      </c>
      <c r="G334" t="n">
        <v>18</v>
      </c>
      <c r="H334" s="24" t="n">
        <v>193993.2</v>
      </c>
      <c r="I334" s="24" t="n">
        <v>33881.41</v>
      </c>
      <c r="J334" s="25" t="n">
        <v>45018</v>
      </c>
      <c r="K334" s="25" t="n">
        <v>46016</v>
      </c>
      <c r="L334" t="n">
        <v>5</v>
      </c>
      <c r="M334" t="n">
        <v>5</v>
      </c>
      <c r="N334" t="n">
        <v>5</v>
      </c>
      <c r="O334">
        <f>DATE(2026,1,1)-K334</f>
        <v/>
      </c>
      <c r="P334">
        <f>IF(G334&gt;=2,"Repeat","One-time")</f>
        <v/>
      </c>
    </row>
    <row r="335">
      <c r="A335" t="inlineStr">
        <is>
          <t>C07427</t>
        </is>
      </c>
      <c r="B335" t="inlineStr">
        <is>
          <t>Varun Mukherjee</t>
        </is>
      </c>
      <c r="C335" t="inlineStr">
        <is>
          <t>South</t>
        </is>
      </c>
      <c r="D335" t="inlineStr">
        <is>
          <t>Hyderabad</t>
        </is>
      </c>
      <c r="E335" t="inlineStr">
        <is>
          <t>No</t>
        </is>
      </c>
      <c r="F335" t="inlineStr">
        <is>
          <t>High Value</t>
        </is>
      </c>
      <c r="G335" t="n">
        <v>18</v>
      </c>
      <c r="H335" s="24" t="n">
        <v>193677.24</v>
      </c>
      <c r="I335" s="24" t="n">
        <v>39173.24</v>
      </c>
      <c r="J335" s="25" t="n">
        <v>45647</v>
      </c>
      <c r="K335" s="25" t="n">
        <v>45998</v>
      </c>
      <c r="L335" t="n">
        <v>5</v>
      </c>
      <c r="M335" t="n">
        <v>5</v>
      </c>
      <c r="N335" t="n">
        <v>5</v>
      </c>
      <c r="O335">
        <f>DATE(2026,1,1)-K335</f>
        <v/>
      </c>
      <c r="P335">
        <f>IF(G335&gt;=2,"Repeat","One-time")</f>
        <v/>
      </c>
    </row>
    <row r="336">
      <c r="A336" t="inlineStr">
        <is>
          <t>C00608</t>
        </is>
      </c>
      <c r="B336" t="inlineStr">
        <is>
          <t>Joseph Yadav</t>
        </is>
      </c>
      <c r="C336" t="inlineStr">
        <is>
          <t>West</t>
        </is>
      </c>
      <c r="D336" t="inlineStr">
        <is>
          <t>Pune</t>
        </is>
      </c>
      <c r="E336" t="inlineStr">
        <is>
          <t>No</t>
        </is>
      </c>
      <c r="F336" t="inlineStr">
        <is>
          <t>High Value</t>
        </is>
      </c>
      <c r="G336" t="n">
        <v>24</v>
      </c>
      <c r="H336" s="24" t="n">
        <v>193551.46</v>
      </c>
      <c r="I336" s="24" t="n">
        <v>16039.32</v>
      </c>
      <c r="J336" s="25" t="n">
        <v>44946</v>
      </c>
      <c r="K336" s="25" t="n">
        <v>45975</v>
      </c>
      <c r="L336" t="n">
        <v>4</v>
      </c>
      <c r="M336" t="n">
        <v>5</v>
      </c>
      <c r="N336" t="n">
        <v>5</v>
      </c>
      <c r="O336">
        <f>DATE(2026,1,1)-K336</f>
        <v/>
      </c>
      <c r="P336">
        <f>IF(G336&gt;=2,"Repeat","One-time")</f>
        <v/>
      </c>
    </row>
    <row r="337">
      <c r="A337" t="inlineStr">
        <is>
          <t>C05045</t>
        </is>
      </c>
      <c r="B337" t="inlineStr">
        <is>
          <t>Joseph Bose</t>
        </is>
      </c>
      <c r="C337" t="inlineStr">
        <is>
          <t>South</t>
        </is>
      </c>
      <c r="D337" t="inlineStr">
        <is>
          <t>Bengaluru</t>
        </is>
      </c>
      <c r="E337" t="inlineStr">
        <is>
          <t>Yes</t>
        </is>
      </c>
      <c r="F337" t="inlineStr">
        <is>
          <t>High Value</t>
        </is>
      </c>
      <c r="G337" t="n">
        <v>25</v>
      </c>
      <c r="H337" s="24" t="n">
        <v>192776.39</v>
      </c>
      <c r="I337" s="24" t="n">
        <v>37287.58</v>
      </c>
      <c r="J337" s="25" t="n">
        <v>45437</v>
      </c>
      <c r="K337" s="25" t="n">
        <v>46001</v>
      </c>
      <c r="L337" t="n">
        <v>5</v>
      </c>
      <c r="M337" t="n">
        <v>5</v>
      </c>
      <c r="N337" t="n">
        <v>5</v>
      </c>
      <c r="O337">
        <f>DATE(2026,1,1)-K337</f>
        <v/>
      </c>
      <c r="P337">
        <f>IF(G337&gt;=2,"Repeat","One-time")</f>
        <v/>
      </c>
    </row>
    <row r="338">
      <c r="A338" t="inlineStr">
        <is>
          <t>C03176</t>
        </is>
      </c>
      <c r="B338" t="inlineStr">
        <is>
          <t>Farhan Das</t>
        </is>
      </c>
      <c r="C338" t="inlineStr">
        <is>
          <t>South</t>
        </is>
      </c>
      <c r="D338" t="inlineStr">
        <is>
          <t>Kochi</t>
        </is>
      </c>
      <c r="E338" t="inlineStr">
        <is>
          <t>No</t>
        </is>
      </c>
      <c r="F338" t="inlineStr">
        <is>
          <t>High Value</t>
        </is>
      </c>
      <c r="G338" t="n">
        <v>23</v>
      </c>
      <c r="H338" s="24" t="n">
        <v>192693.56</v>
      </c>
      <c r="I338" s="24" t="n">
        <v>42301.99</v>
      </c>
      <c r="J338" s="25" t="n">
        <v>45252</v>
      </c>
      <c r="K338" s="25" t="n">
        <v>45878</v>
      </c>
      <c r="L338" t="n">
        <v>3</v>
      </c>
      <c r="M338" t="n">
        <v>5</v>
      </c>
      <c r="N338" t="n">
        <v>5</v>
      </c>
      <c r="O338">
        <f>DATE(2026,1,1)-K338</f>
        <v/>
      </c>
      <c r="P338">
        <f>IF(G338&gt;=2,"Repeat","One-time")</f>
        <v/>
      </c>
    </row>
    <row r="339">
      <c r="A339" t="inlineStr">
        <is>
          <t>C02314</t>
        </is>
      </c>
      <c r="B339" t="inlineStr">
        <is>
          <t>Rohan Chopra</t>
        </is>
      </c>
      <c r="C339" t="inlineStr">
        <is>
          <t>North</t>
        </is>
      </c>
      <c r="D339" t="inlineStr">
        <is>
          <t>Delhi</t>
        </is>
      </c>
      <c r="E339" t="inlineStr">
        <is>
          <t>Yes</t>
        </is>
      </c>
      <c r="F339" t="inlineStr">
        <is>
          <t>At Risk</t>
        </is>
      </c>
      <c r="G339" t="n">
        <v>28</v>
      </c>
      <c r="H339" s="24" t="n">
        <v>192337.93</v>
      </c>
      <c r="I339" s="24" t="n">
        <v>34079.76</v>
      </c>
      <c r="J339" s="25" t="n">
        <v>45131</v>
      </c>
      <c r="K339" s="25" t="n">
        <v>45591</v>
      </c>
      <c r="L339" t="n">
        <v>2</v>
      </c>
      <c r="M339" t="n">
        <v>5</v>
      </c>
      <c r="N339" t="n">
        <v>5</v>
      </c>
      <c r="O339">
        <f>DATE(2026,1,1)-K339</f>
        <v/>
      </c>
      <c r="P339">
        <f>IF(G339&gt;=2,"Repeat","One-time")</f>
        <v/>
      </c>
    </row>
    <row r="340">
      <c r="A340" t="inlineStr">
        <is>
          <t>C00247</t>
        </is>
      </c>
      <c r="B340" t="inlineStr">
        <is>
          <t>Kavya Yadav</t>
        </is>
      </c>
      <c r="C340" t="inlineStr">
        <is>
          <t>West</t>
        </is>
      </c>
      <c r="D340" t="inlineStr">
        <is>
          <t>Surat</t>
        </is>
      </c>
      <c r="E340" t="inlineStr">
        <is>
          <t>Yes</t>
        </is>
      </c>
      <c r="F340" t="inlineStr">
        <is>
          <t>High Value</t>
        </is>
      </c>
      <c r="G340" t="n">
        <v>23</v>
      </c>
      <c r="H340" s="24" t="n">
        <v>191988.27</v>
      </c>
      <c r="I340" s="24" t="n">
        <v>38950.98</v>
      </c>
      <c r="J340" s="25" t="n">
        <v>44936</v>
      </c>
      <c r="K340" s="25" t="n">
        <v>45997</v>
      </c>
      <c r="L340" t="n">
        <v>5</v>
      </c>
      <c r="M340" t="n">
        <v>5</v>
      </c>
      <c r="N340" t="n">
        <v>5</v>
      </c>
      <c r="O340">
        <f>DATE(2026,1,1)-K340</f>
        <v/>
      </c>
      <c r="P340">
        <f>IF(G340&gt;=2,"Repeat","One-time")</f>
        <v/>
      </c>
    </row>
    <row r="341">
      <c r="A341" t="inlineStr">
        <is>
          <t>C05347</t>
        </is>
      </c>
      <c r="B341" t="inlineStr">
        <is>
          <t>Aarav Iyer</t>
        </is>
      </c>
      <c r="C341" t="inlineStr">
        <is>
          <t>West</t>
        </is>
      </c>
      <c r="D341" t="inlineStr">
        <is>
          <t>Mumbai</t>
        </is>
      </c>
      <c r="E341" t="inlineStr">
        <is>
          <t>No</t>
        </is>
      </c>
      <c r="F341" t="inlineStr">
        <is>
          <t>High Value</t>
        </is>
      </c>
      <c r="G341" t="n">
        <v>23</v>
      </c>
      <c r="H341" s="24" t="n">
        <v>191485.47</v>
      </c>
      <c r="I341" s="24" t="n">
        <v>32412.75</v>
      </c>
      <c r="J341" s="25" t="n">
        <v>45453</v>
      </c>
      <c r="K341" s="25" t="n">
        <v>45926</v>
      </c>
      <c r="L341" t="n">
        <v>3</v>
      </c>
      <c r="M341" t="n">
        <v>5</v>
      </c>
      <c r="N341" t="n">
        <v>5</v>
      </c>
      <c r="O341">
        <f>DATE(2026,1,1)-K341</f>
        <v/>
      </c>
      <c r="P341">
        <f>IF(G341&gt;=2,"Repeat","One-time")</f>
        <v/>
      </c>
    </row>
    <row r="342">
      <c r="A342" t="inlineStr">
        <is>
          <t>C01250</t>
        </is>
      </c>
      <c r="B342" t="inlineStr">
        <is>
          <t>Lakshmi Thakur</t>
        </is>
      </c>
      <c r="C342" t="inlineStr">
        <is>
          <t>South</t>
        </is>
      </c>
      <c r="D342" t="inlineStr">
        <is>
          <t>Chennai</t>
        </is>
      </c>
      <c r="E342" t="inlineStr">
        <is>
          <t>No</t>
        </is>
      </c>
      <c r="F342" t="inlineStr">
        <is>
          <t>High Value</t>
        </is>
      </c>
      <c r="G342" t="n">
        <v>26</v>
      </c>
      <c r="H342" s="24" t="n">
        <v>191176.67</v>
      </c>
      <c r="I342" s="24" t="n">
        <v>30300.81</v>
      </c>
      <c r="J342" s="25" t="n">
        <v>45012</v>
      </c>
      <c r="K342" s="25" t="n">
        <v>45969</v>
      </c>
      <c r="L342" t="n">
        <v>4</v>
      </c>
      <c r="M342" t="n">
        <v>5</v>
      </c>
      <c r="N342" t="n">
        <v>5</v>
      </c>
      <c r="O342">
        <f>DATE(2026,1,1)-K342</f>
        <v/>
      </c>
      <c r="P342">
        <f>IF(G342&gt;=2,"Repeat","One-time")</f>
        <v/>
      </c>
    </row>
    <row r="343">
      <c r="A343" t="inlineStr">
        <is>
          <t>C06723</t>
        </is>
      </c>
      <c r="B343" t="inlineStr">
        <is>
          <t>Rohan Menon</t>
        </is>
      </c>
      <c r="C343" t="inlineStr">
        <is>
          <t>South</t>
        </is>
      </c>
      <c r="D343" t="inlineStr">
        <is>
          <t>Bengaluru</t>
        </is>
      </c>
      <c r="E343" t="inlineStr">
        <is>
          <t>No</t>
        </is>
      </c>
      <c r="F343" t="inlineStr">
        <is>
          <t>High Value</t>
        </is>
      </c>
      <c r="G343" t="n">
        <v>15</v>
      </c>
      <c r="H343" s="24" t="n">
        <v>190299.08</v>
      </c>
      <c r="I343" s="24" t="n">
        <v>36329.69</v>
      </c>
      <c r="J343" s="25" t="n">
        <v>45571</v>
      </c>
      <c r="K343" s="25" t="n">
        <v>45997</v>
      </c>
      <c r="L343" t="n">
        <v>5</v>
      </c>
      <c r="M343" t="n">
        <v>5</v>
      </c>
      <c r="N343" t="n">
        <v>5</v>
      </c>
      <c r="O343">
        <f>DATE(2026,1,1)-K343</f>
        <v/>
      </c>
      <c r="P343">
        <f>IF(G343&gt;=2,"Repeat","One-time")</f>
        <v/>
      </c>
    </row>
    <row r="344">
      <c r="A344" t="inlineStr">
        <is>
          <t>C02557</t>
        </is>
      </c>
      <c r="B344" t="inlineStr">
        <is>
          <t>Riya Prasad</t>
        </is>
      </c>
      <c r="C344" t="inlineStr">
        <is>
          <t>North</t>
        </is>
      </c>
      <c r="D344" t="inlineStr">
        <is>
          <t>Gurugram</t>
        </is>
      </c>
      <c r="E344" t="inlineStr">
        <is>
          <t>No</t>
        </is>
      </c>
      <c r="F344" t="inlineStr">
        <is>
          <t>At Risk</t>
        </is>
      </c>
      <c r="G344" t="n">
        <v>29</v>
      </c>
      <c r="H344" s="24" t="n">
        <v>190008.02</v>
      </c>
      <c r="I344" s="24" t="n">
        <v>45124.32</v>
      </c>
      <c r="J344" s="25" t="n">
        <v>45144</v>
      </c>
      <c r="K344" s="25" t="n">
        <v>45417</v>
      </c>
      <c r="L344" t="n">
        <v>1</v>
      </c>
      <c r="M344" t="n">
        <v>5</v>
      </c>
      <c r="N344" t="n">
        <v>5</v>
      </c>
      <c r="O344">
        <f>DATE(2026,1,1)-K344</f>
        <v/>
      </c>
      <c r="P344">
        <f>IF(G344&gt;=2,"Repeat","One-time")</f>
        <v/>
      </c>
    </row>
    <row r="345">
      <c r="A345" t="inlineStr">
        <is>
          <t>C00131</t>
        </is>
      </c>
      <c r="B345" t="inlineStr">
        <is>
          <t>Neha Khan</t>
        </is>
      </c>
      <c r="C345" t="inlineStr">
        <is>
          <t>North</t>
        </is>
      </c>
      <c r="D345" t="inlineStr">
        <is>
          <t>Delhi</t>
        </is>
      </c>
      <c r="E345" t="inlineStr">
        <is>
          <t>No</t>
        </is>
      </c>
      <c r="F345" t="inlineStr">
        <is>
          <t>High Value</t>
        </is>
      </c>
      <c r="G345" t="n">
        <v>24</v>
      </c>
      <c r="H345" s="24" t="n">
        <v>189904.7</v>
      </c>
      <c r="I345" s="24" t="n">
        <v>41695.69</v>
      </c>
      <c r="J345" s="25" t="n">
        <v>44927</v>
      </c>
      <c r="K345" s="25" t="n">
        <v>45993</v>
      </c>
      <c r="L345" t="n">
        <v>5</v>
      </c>
      <c r="M345" t="n">
        <v>5</v>
      </c>
      <c r="N345" t="n">
        <v>5</v>
      </c>
      <c r="O345">
        <f>DATE(2026,1,1)-K345</f>
        <v/>
      </c>
      <c r="P345">
        <f>IF(G345&gt;=2,"Repeat","One-time")</f>
        <v/>
      </c>
    </row>
    <row r="346">
      <c r="A346" t="inlineStr">
        <is>
          <t>C02601</t>
        </is>
      </c>
      <c r="B346" t="inlineStr">
        <is>
          <t>Joseph Ghosh</t>
        </is>
      </c>
      <c r="C346" t="inlineStr">
        <is>
          <t>South</t>
        </is>
      </c>
      <c r="D346" t="inlineStr">
        <is>
          <t>Bengaluru</t>
        </is>
      </c>
      <c r="E346" t="inlineStr">
        <is>
          <t>No</t>
        </is>
      </c>
      <c r="F346" t="inlineStr">
        <is>
          <t>High Value</t>
        </is>
      </c>
      <c r="G346" t="n">
        <v>23</v>
      </c>
      <c r="H346" s="24" t="n">
        <v>188642.34</v>
      </c>
      <c r="I346" s="24" t="n">
        <v>37325.53</v>
      </c>
      <c r="J346" s="25" t="n">
        <v>45149</v>
      </c>
      <c r="K346" s="25" t="n">
        <v>45886</v>
      </c>
      <c r="L346" t="n">
        <v>3</v>
      </c>
      <c r="M346" t="n">
        <v>5</v>
      </c>
      <c r="N346" t="n">
        <v>5</v>
      </c>
      <c r="O346">
        <f>DATE(2026,1,1)-K346</f>
        <v/>
      </c>
      <c r="P346">
        <f>IF(G346&gt;=2,"Repeat","One-time")</f>
        <v/>
      </c>
    </row>
    <row r="347">
      <c r="A347" t="inlineStr">
        <is>
          <t>C02885</t>
        </is>
      </c>
      <c r="B347" t="inlineStr">
        <is>
          <t>Aarav Yadav</t>
        </is>
      </c>
      <c r="C347" t="inlineStr">
        <is>
          <t>West</t>
        </is>
      </c>
      <c r="D347" t="inlineStr">
        <is>
          <t>Pune</t>
        </is>
      </c>
      <c r="E347" t="inlineStr">
        <is>
          <t>Yes</t>
        </is>
      </c>
      <c r="F347" t="inlineStr">
        <is>
          <t>High Value</t>
        </is>
      </c>
      <c r="G347" t="n">
        <v>13</v>
      </c>
      <c r="H347" s="24" t="n">
        <v>188621.81</v>
      </c>
      <c r="I347" s="24" t="n">
        <v>19319.56</v>
      </c>
      <c r="J347" s="25" t="n">
        <v>45209</v>
      </c>
      <c r="K347" s="25" t="n">
        <v>45991</v>
      </c>
      <c r="L347" t="n">
        <v>5</v>
      </c>
      <c r="M347" t="n">
        <v>5</v>
      </c>
      <c r="N347" t="n">
        <v>5</v>
      </c>
      <c r="O347">
        <f>DATE(2026,1,1)-K347</f>
        <v/>
      </c>
      <c r="P347">
        <f>IF(G347&gt;=2,"Repeat","One-time")</f>
        <v/>
      </c>
    </row>
    <row r="348">
      <c r="A348" t="inlineStr">
        <is>
          <t>C08376</t>
        </is>
      </c>
      <c r="B348" t="inlineStr">
        <is>
          <t>Varun Thakur</t>
        </is>
      </c>
      <c r="C348" t="inlineStr">
        <is>
          <t>West</t>
        </is>
      </c>
      <c r="D348" t="inlineStr">
        <is>
          <t>Mumbai</t>
        </is>
      </c>
      <c r="E348" t="inlineStr">
        <is>
          <t>No</t>
        </is>
      </c>
      <c r="F348" t="inlineStr">
        <is>
          <t>High Value</t>
        </is>
      </c>
      <c r="G348" t="n">
        <v>7</v>
      </c>
      <c r="H348" s="24" t="n">
        <v>188230.39</v>
      </c>
      <c r="I348" s="24" t="n">
        <v>26095.25</v>
      </c>
      <c r="J348" s="25" t="n">
        <v>45729</v>
      </c>
      <c r="K348" s="25" t="n">
        <v>45980</v>
      </c>
      <c r="L348" t="n">
        <v>4</v>
      </c>
      <c r="M348" t="n">
        <v>4</v>
      </c>
      <c r="N348" t="n">
        <v>5</v>
      </c>
      <c r="O348">
        <f>DATE(2026,1,1)-K348</f>
        <v/>
      </c>
      <c r="P348">
        <f>IF(G348&gt;=2,"Repeat","One-time")</f>
        <v/>
      </c>
    </row>
    <row r="349">
      <c r="A349" t="inlineStr">
        <is>
          <t>C01962</t>
        </is>
      </c>
      <c r="B349" t="inlineStr">
        <is>
          <t>Manish Ghosh</t>
        </is>
      </c>
      <c r="C349" t="inlineStr">
        <is>
          <t>South</t>
        </is>
      </c>
      <c r="D349" t="inlineStr">
        <is>
          <t>Coimbatore</t>
        </is>
      </c>
      <c r="E349" t="inlineStr">
        <is>
          <t>Yes</t>
        </is>
      </c>
      <c r="F349" t="inlineStr">
        <is>
          <t>High Value</t>
        </is>
      </c>
      <c r="G349" t="n">
        <v>26</v>
      </c>
      <c r="H349" s="24" t="n">
        <v>188015.73</v>
      </c>
      <c r="I349" s="24" t="n">
        <v>27910.38</v>
      </c>
      <c r="J349" s="25" t="n">
        <v>45083</v>
      </c>
      <c r="K349" s="25" t="n">
        <v>46002</v>
      </c>
      <c r="L349" t="n">
        <v>5</v>
      </c>
      <c r="M349" t="n">
        <v>5</v>
      </c>
      <c r="N349" t="n">
        <v>5</v>
      </c>
      <c r="O349">
        <f>DATE(2026,1,1)-K349</f>
        <v/>
      </c>
      <c r="P349">
        <f>IF(G349&gt;=2,"Repeat","One-time")</f>
        <v/>
      </c>
    </row>
    <row r="350">
      <c r="A350" t="inlineStr">
        <is>
          <t>C00043</t>
        </is>
      </c>
      <c r="B350" t="inlineStr">
        <is>
          <t>Lakshmi Das</t>
        </is>
      </c>
      <c r="C350" t="inlineStr">
        <is>
          <t>West</t>
        </is>
      </c>
      <c r="D350" t="inlineStr">
        <is>
          <t>Mumbai</t>
        </is>
      </c>
      <c r="E350" t="inlineStr">
        <is>
          <t>No</t>
        </is>
      </c>
      <c r="F350" t="inlineStr">
        <is>
          <t>High Value</t>
        </is>
      </c>
      <c r="G350" t="n">
        <v>39</v>
      </c>
      <c r="H350" s="24" t="n">
        <v>187854.03</v>
      </c>
      <c r="I350" s="24" t="n">
        <v>38916.13</v>
      </c>
      <c r="J350" s="25" t="n">
        <v>44968</v>
      </c>
      <c r="K350" s="25" t="n">
        <v>45982</v>
      </c>
      <c r="L350" t="n">
        <v>4</v>
      </c>
      <c r="M350" t="n">
        <v>5</v>
      </c>
      <c r="N350" t="n">
        <v>5</v>
      </c>
      <c r="O350">
        <f>DATE(2026,1,1)-K350</f>
        <v/>
      </c>
      <c r="P350">
        <f>IF(G350&gt;=2,"Repeat","One-time")</f>
        <v/>
      </c>
    </row>
    <row r="351">
      <c r="A351" t="inlineStr">
        <is>
          <t>C02994</t>
        </is>
      </c>
      <c r="B351" t="inlineStr">
        <is>
          <t>Vivaan Verma</t>
        </is>
      </c>
      <c r="C351" t="inlineStr">
        <is>
          <t>West</t>
        </is>
      </c>
      <c r="D351" t="inlineStr">
        <is>
          <t>Mumbai</t>
        </is>
      </c>
      <c r="E351" t="inlineStr">
        <is>
          <t>No</t>
        </is>
      </c>
      <c r="F351" t="inlineStr">
        <is>
          <t>High Value</t>
        </is>
      </c>
      <c r="G351" t="n">
        <v>31</v>
      </c>
      <c r="H351" s="24" t="n">
        <v>187328.86</v>
      </c>
      <c r="I351" s="24" t="n">
        <v>34414.35</v>
      </c>
      <c r="J351" s="25" t="n">
        <v>45226</v>
      </c>
      <c r="K351" s="25" t="n">
        <v>46016</v>
      </c>
      <c r="L351" t="n">
        <v>5</v>
      </c>
      <c r="M351" t="n">
        <v>5</v>
      </c>
      <c r="N351" t="n">
        <v>5</v>
      </c>
      <c r="O351">
        <f>DATE(2026,1,1)-K351</f>
        <v/>
      </c>
      <c r="P351">
        <f>IF(G351&gt;=2,"Repeat","One-time")</f>
        <v/>
      </c>
    </row>
    <row r="352">
      <c r="A352" t="inlineStr">
        <is>
          <t>C00942</t>
        </is>
      </c>
      <c r="B352" t="inlineStr">
        <is>
          <t>Rohan Chopra</t>
        </is>
      </c>
      <c r="C352" t="inlineStr">
        <is>
          <t>West</t>
        </is>
      </c>
      <c r="D352" t="inlineStr">
        <is>
          <t>Surat</t>
        </is>
      </c>
      <c r="E352" t="inlineStr">
        <is>
          <t>No</t>
        </is>
      </c>
      <c r="F352" t="inlineStr">
        <is>
          <t>High Value</t>
        </is>
      </c>
      <c r="G352" t="n">
        <v>14</v>
      </c>
      <c r="H352" s="24" t="n">
        <v>187220.05</v>
      </c>
      <c r="I352" s="24" t="n">
        <v>28226.55</v>
      </c>
      <c r="J352" s="25" t="n">
        <v>44948</v>
      </c>
      <c r="K352" s="25" t="n">
        <v>45875</v>
      </c>
      <c r="L352" t="n">
        <v>3</v>
      </c>
      <c r="M352" t="n">
        <v>5</v>
      </c>
      <c r="N352" t="n">
        <v>5</v>
      </c>
      <c r="O352">
        <f>DATE(2026,1,1)-K352</f>
        <v/>
      </c>
      <c r="P352">
        <f>IF(G352&gt;=2,"Repeat","One-time")</f>
        <v/>
      </c>
    </row>
    <row r="353">
      <c r="A353" t="inlineStr">
        <is>
          <t>C05537</t>
        </is>
      </c>
      <c r="B353" t="inlineStr">
        <is>
          <t>Nikhil Sinha</t>
        </is>
      </c>
      <c r="C353" t="inlineStr">
        <is>
          <t>West</t>
        </is>
      </c>
      <c r="D353" t="inlineStr">
        <is>
          <t>Pune</t>
        </is>
      </c>
      <c r="E353" t="inlineStr">
        <is>
          <t>Yes</t>
        </is>
      </c>
      <c r="F353" t="inlineStr">
        <is>
          <t>High Value</t>
        </is>
      </c>
      <c r="G353" t="n">
        <v>24</v>
      </c>
      <c r="H353" s="24" t="n">
        <v>187013.68</v>
      </c>
      <c r="I353" s="24" t="n">
        <v>30139.78</v>
      </c>
      <c r="J353" s="25" t="n">
        <v>45477</v>
      </c>
      <c r="K353" s="25" t="n">
        <v>45934</v>
      </c>
      <c r="L353" t="n">
        <v>4</v>
      </c>
      <c r="M353" t="n">
        <v>5</v>
      </c>
      <c r="N353" t="n">
        <v>5</v>
      </c>
      <c r="O353">
        <f>DATE(2026,1,1)-K353</f>
        <v/>
      </c>
      <c r="P353">
        <f>IF(G353&gt;=2,"Repeat","One-time")</f>
        <v/>
      </c>
    </row>
    <row r="354">
      <c r="A354" t="inlineStr">
        <is>
          <t>C05488</t>
        </is>
      </c>
      <c r="B354" t="inlineStr">
        <is>
          <t>Ananya Banerjee</t>
        </is>
      </c>
      <c r="C354" t="inlineStr">
        <is>
          <t>South</t>
        </is>
      </c>
      <c r="D354" t="inlineStr">
        <is>
          <t>Chennai</t>
        </is>
      </c>
      <c r="E354" t="inlineStr">
        <is>
          <t>Yes</t>
        </is>
      </c>
      <c r="F354" t="inlineStr">
        <is>
          <t>High Value</t>
        </is>
      </c>
      <c r="G354" t="n">
        <v>24</v>
      </c>
      <c r="H354" s="24" t="n">
        <v>186455.21</v>
      </c>
      <c r="I354" s="24" t="n">
        <v>46431.69</v>
      </c>
      <c r="J354" s="25" t="n">
        <v>45514</v>
      </c>
      <c r="K354" s="25" t="n">
        <v>45919</v>
      </c>
      <c r="L354" t="n">
        <v>3</v>
      </c>
      <c r="M354" t="n">
        <v>5</v>
      </c>
      <c r="N354" t="n">
        <v>5</v>
      </c>
      <c r="O354">
        <f>DATE(2026,1,1)-K354</f>
        <v/>
      </c>
      <c r="P354">
        <f>IF(G354&gt;=2,"Repeat","One-time")</f>
        <v/>
      </c>
    </row>
    <row r="355">
      <c r="A355" t="inlineStr">
        <is>
          <t>C02444</t>
        </is>
      </c>
      <c r="B355" t="inlineStr">
        <is>
          <t>Ayesha Das</t>
        </is>
      </c>
      <c r="C355" t="inlineStr">
        <is>
          <t>North</t>
        </is>
      </c>
      <c r="D355" t="inlineStr">
        <is>
          <t>Delhi</t>
        </is>
      </c>
      <c r="E355" t="inlineStr">
        <is>
          <t>No</t>
        </is>
      </c>
      <c r="F355" t="inlineStr">
        <is>
          <t>High Value</t>
        </is>
      </c>
      <c r="G355" t="n">
        <v>24</v>
      </c>
      <c r="H355" s="24" t="n">
        <v>185885.67</v>
      </c>
      <c r="I355" s="24" t="n">
        <v>29402.92</v>
      </c>
      <c r="J355" s="25" t="n">
        <v>45153</v>
      </c>
      <c r="K355" s="25" t="n">
        <v>46006</v>
      </c>
      <c r="L355" t="n">
        <v>5</v>
      </c>
      <c r="M355" t="n">
        <v>5</v>
      </c>
      <c r="N355" t="n">
        <v>5</v>
      </c>
      <c r="O355">
        <f>DATE(2026,1,1)-K355</f>
        <v/>
      </c>
      <c r="P355">
        <f>IF(G355&gt;=2,"Repeat","One-time")</f>
        <v/>
      </c>
    </row>
    <row r="356">
      <c r="A356" t="inlineStr">
        <is>
          <t>C04745</t>
        </is>
      </c>
      <c r="B356" t="inlineStr">
        <is>
          <t>Abhishek Sinha</t>
        </is>
      </c>
      <c r="C356" t="inlineStr">
        <is>
          <t>Central</t>
        </is>
      </c>
      <c r="D356" t="inlineStr">
        <is>
          <t>Indore</t>
        </is>
      </c>
      <c r="E356" t="inlineStr">
        <is>
          <t>Yes</t>
        </is>
      </c>
      <c r="F356" t="inlineStr">
        <is>
          <t>High Value</t>
        </is>
      </c>
      <c r="G356" t="n">
        <v>16</v>
      </c>
      <c r="H356" s="24" t="n">
        <v>185656.57</v>
      </c>
      <c r="I356" s="24" t="n">
        <v>30895.9</v>
      </c>
      <c r="J356" s="25" t="n">
        <v>45419</v>
      </c>
      <c r="K356" s="25" t="n">
        <v>45998</v>
      </c>
      <c r="L356" t="n">
        <v>5</v>
      </c>
      <c r="M356" t="n">
        <v>5</v>
      </c>
      <c r="N356" t="n">
        <v>5</v>
      </c>
      <c r="O356">
        <f>DATE(2026,1,1)-K356</f>
        <v/>
      </c>
      <c r="P356">
        <f>IF(G356&gt;=2,"Repeat","One-time")</f>
        <v/>
      </c>
    </row>
    <row r="357">
      <c r="A357" t="inlineStr">
        <is>
          <t>C00594</t>
        </is>
      </c>
      <c r="B357" t="inlineStr">
        <is>
          <t>Neha Banerjee</t>
        </is>
      </c>
      <c r="C357" t="inlineStr">
        <is>
          <t>East</t>
        </is>
      </c>
      <c r="D357" t="inlineStr">
        <is>
          <t>Kolkata</t>
        </is>
      </c>
      <c r="E357" t="inlineStr">
        <is>
          <t>No</t>
        </is>
      </c>
      <c r="F357" t="inlineStr">
        <is>
          <t>At Risk</t>
        </is>
      </c>
      <c r="G357" t="n">
        <v>22</v>
      </c>
      <c r="H357" s="24" t="n">
        <v>185557.45</v>
      </c>
      <c r="I357" s="24" t="n">
        <v>36958.99</v>
      </c>
      <c r="J357" s="25" t="n">
        <v>44942</v>
      </c>
      <c r="K357" s="25" t="n">
        <v>45732</v>
      </c>
      <c r="L357" t="n">
        <v>2</v>
      </c>
      <c r="M357" t="n">
        <v>5</v>
      </c>
      <c r="N357" t="n">
        <v>5</v>
      </c>
      <c r="O357">
        <f>DATE(2026,1,1)-K357</f>
        <v/>
      </c>
      <c r="P357">
        <f>IF(G357&gt;=2,"Repeat","One-time")</f>
        <v/>
      </c>
    </row>
    <row r="358">
      <c r="A358" t="inlineStr">
        <is>
          <t>C02856</t>
        </is>
      </c>
      <c r="B358" t="inlineStr">
        <is>
          <t>Suresh Gupta</t>
        </is>
      </c>
      <c r="C358" t="inlineStr">
        <is>
          <t>East</t>
        </is>
      </c>
      <c r="D358" t="inlineStr">
        <is>
          <t>Guwahati</t>
        </is>
      </c>
      <c r="E358" t="inlineStr">
        <is>
          <t>Yes</t>
        </is>
      </c>
      <c r="F358" t="inlineStr">
        <is>
          <t>High Value</t>
        </is>
      </c>
      <c r="G358" t="n">
        <v>22</v>
      </c>
      <c r="H358" s="24" t="n">
        <v>185523.08</v>
      </c>
      <c r="I358" s="24" t="n">
        <v>23932.97</v>
      </c>
      <c r="J358" s="25" t="n">
        <v>45199</v>
      </c>
      <c r="K358" s="25" t="n">
        <v>45964</v>
      </c>
      <c r="L358" t="n">
        <v>4</v>
      </c>
      <c r="M358" t="n">
        <v>5</v>
      </c>
      <c r="N358" t="n">
        <v>5</v>
      </c>
      <c r="O358">
        <f>DATE(2026,1,1)-K358</f>
        <v/>
      </c>
      <c r="P358">
        <f>IF(G358&gt;=2,"Repeat","One-time")</f>
        <v/>
      </c>
    </row>
    <row r="359">
      <c r="A359" t="inlineStr">
        <is>
          <t>C07525</t>
        </is>
      </c>
      <c r="B359" t="inlineStr">
        <is>
          <t>Ritu Bose</t>
        </is>
      </c>
      <c r="C359" t="inlineStr">
        <is>
          <t>West</t>
        </is>
      </c>
      <c r="D359" t="inlineStr">
        <is>
          <t>Pune</t>
        </is>
      </c>
      <c r="E359" t="inlineStr">
        <is>
          <t>No</t>
        </is>
      </c>
      <c r="F359" t="inlineStr">
        <is>
          <t>High Value</t>
        </is>
      </c>
      <c r="G359" t="n">
        <v>13</v>
      </c>
      <c r="H359" s="24" t="n">
        <v>184193.03</v>
      </c>
      <c r="I359" s="24" t="n">
        <v>33525.64</v>
      </c>
      <c r="J359" s="25" t="n">
        <v>45643</v>
      </c>
      <c r="K359" s="25" t="n">
        <v>46015</v>
      </c>
      <c r="L359" t="n">
        <v>5</v>
      </c>
      <c r="M359" t="n">
        <v>5</v>
      </c>
      <c r="N359" t="n">
        <v>5</v>
      </c>
      <c r="O359">
        <f>DATE(2026,1,1)-K359</f>
        <v/>
      </c>
      <c r="P359">
        <f>IF(G359&gt;=2,"Repeat","One-time")</f>
        <v/>
      </c>
    </row>
    <row r="360">
      <c r="A360" t="inlineStr">
        <is>
          <t>C01340</t>
        </is>
      </c>
      <c r="B360" t="inlineStr">
        <is>
          <t>Farhan Sharma</t>
        </is>
      </c>
      <c r="C360" t="inlineStr">
        <is>
          <t>South</t>
        </is>
      </c>
      <c r="D360" t="inlineStr">
        <is>
          <t>Coimbatore</t>
        </is>
      </c>
      <c r="E360" t="inlineStr">
        <is>
          <t>Yes</t>
        </is>
      </c>
      <c r="F360" t="inlineStr">
        <is>
          <t>High Value</t>
        </is>
      </c>
      <c r="G360" t="n">
        <v>25</v>
      </c>
      <c r="H360" s="24" t="n">
        <v>183999.65</v>
      </c>
      <c r="I360" s="24" t="n">
        <v>27817.24</v>
      </c>
      <c r="J360" s="25" t="n">
        <v>44987</v>
      </c>
      <c r="K360" s="25" t="n">
        <v>45922</v>
      </c>
      <c r="L360" t="n">
        <v>3</v>
      </c>
      <c r="M360" t="n">
        <v>5</v>
      </c>
      <c r="N360" t="n">
        <v>5</v>
      </c>
      <c r="O360">
        <f>DATE(2026,1,1)-K360</f>
        <v/>
      </c>
      <c r="P360">
        <f>IF(G360&gt;=2,"Repeat","One-time")</f>
        <v/>
      </c>
    </row>
    <row r="361">
      <c r="A361" t="inlineStr">
        <is>
          <t>C00328</t>
        </is>
      </c>
      <c r="B361" t="inlineStr">
        <is>
          <t>Farhan Ghosh</t>
        </is>
      </c>
      <c r="C361" t="inlineStr">
        <is>
          <t>West</t>
        </is>
      </c>
      <c r="D361" t="inlineStr">
        <is>
          <t>Mumbai</t>
        </is>
      </c>
      <c r="E361" t="inlineStr">
        <is>
          <t>No</t>
        </is>
      </c>
      <c r="F361" t="inlineStr">
        <is>
          <t>At Risk</t>
        </is>
      </c>
      <c r="G361" t="n">
        <v>18</v>
      </c>
      <c r="H361" s="24" t="n">
        <v>183851.48</v>
      </c>
      <c r="I361" s="24" t="n">
        <v>22865.15</v>
      </c>
      <c r="J361" s="25" t="n">
        <v>44963</v>
      </c>
      <c r="K361" s="25" t="n">
        <v>45379</v>
      </c>
      <c r="L361" t="n">
        <v>1</v>
      </c>
      <c r="M361" t="n">
        <v>5</v>
      </c>
      <c r="N361" t="n">
        <v>5</v>
      </c>
      <c r="O361">
        <f>DATE(2026,1,1)-K361</f>
        <v/>
      </c>
      <c r="P361">
        <f>IF(G361&gt;=2,"Repeat","One-time")</f>
        <v/>
      </c>
    </row>
    <row r="362">
      <c r="A362" t="inlineStr">
        <is>
          <t>C01861</t>
        </is>
      </c>
      <c r="B362" t="inlineStr">
        <is>
          <t>Swati Nair</t>
        </is>
      </c>
      <c r="C362" t="inlineStr">
        <is>
          <t>East</t>
        </is>
      </c>
      <c r="D362" t="inlineStr">
        <is>
          <t>Patna</t>
        </is>
      </c>
      <c r="E362" t="inlineStr">
        <is>
          <t>Yes</t>
        </is>
      </c>
      <c r="F362" t="inlineStr">
        <is>
          <t>High Value</t>
        </is>
      </c>
      <c r="G362" t="n">
        <v>26</v>
      </c>
      <c r="H362" s="24" t="n">
        <v>183449.28</v>
      </c>
      <c r="I362" s="24" t="n">
        <v>28582.81</v>
      </c>
      <c r="J362" s="25" t="n">
        <v>45056</v>
      </c>
      <c r="K362" s="25" t="n">
        <v>45843</v>
      </c>
      <c r="L362" t="n">
        <v>3</v>
      </c>
      <c r="M362" t="n">
        <v>5</v>
      </c>
      <c r="N362" t="n">
        <v>5</v>
      </c>
      <c r="O362">
        <f>DATE(2026,1,1)-K362</f>
        <v/>
      </c>
      <c r="P362">
        <f>IF(G362&gt;=2,"Repeat","One-time")</f>
        <v/>
      </c>
    </row>
    <row r="363">
      <c r="A363" t="inlineStr">
        <is>
          <t>C02634</t>
        </is>
      </c>
      <c r="B363" t="inlineStr">
        <is>
          <t>Farhan Mukherjee</t>
        </is>
      </c>
      <c r="C363" t="inlineStr">
        <is>
          <t>West</t>
        </is>
      </c>
      <c r="D363" t="inlineStr">
        <is>
          <t>Mumbai</t>
        </is>
      </c>
      <c r="E363" t="inlineStr">
        <is>
          <t>Yes</t>
        </is>
      </c>
      <c r="F363" t="inlineStr">
        <is>
          <t>At Risk</t>
        </is>
      </c>
      <c r="G363" t="n">
        <v>38</v>
      </c>
      <c r="H363" s="24" t="n">
        <v>183249.92</v>
      </c>
      <c r="I363" s="24" t="n">
        <v>36501.62</v>
      </c>
      <c r="J363" s="25" t="n">
        <v>45149</v>
      </c>
      <c r="K363" s="25" t="n">
        <v>45600</v>
      </c>
      <c r="L363" t="n">
        <v>2</v>
      </c>
      <c r="M363" t="n">
        <v>5</v>
      </c>
      <c r="N363" t="n">
        <v>5</v>
      </c>
      <c r="O363">
        <f>DATE(2026,1,1)-K363</f>
        <v/>
      </c>
      <c r="P363">
        <f>IF(G363&gt;=2,"Repeat","One-time")</f>
        <v/>
      </c>
    </row>
    <row r="364">
      <c r="A364" t="inlineStr">
        <is>
          <t>C00412</t>
        </is>
      </c>
      <c r="B364" t="inlineStr">
        <is>
          <t>Amit Ghosh</t>
        </is>
      </c>
      <c r="C364" t="inlineStr">
        <is>
          <t>South</t>
        </is>
      </c>
      <c r="D364" t="inlineStr">
        <is>
          <t>Bengaluru</t>
        </is>
      </c>
      <c r="E364" t="inlineStr">
        <is>
          <t>Yes</t>
        </is>
      </c>
      <c r="F364" t="inlineStr">
        <is>
          <t>At Risk</t>
        </is>
      </c>
      <c r="G364" t="n">
        <v>34</v>
      </c>
      <c r="H364" s="24" t="n">
        <v>183155.8</v>
      </c>
      <c r="I364" s="24" t="n">
        <v>35684.22</v>
      </c>
      <c r="J364" s="25" t="n">
        <v>44927</v>
      </c>
      <c r="K364" s="25" t="n">
        <v>45164</v>
      </c>
      <c r="L364" t="n">
        <v>1</v>
      </c>
      <c r="M364" t="n">
        <v>5</v>
      </c>
      <c r="N364" t="n">
        <v>5</v>
      </c>
      <c r="O364">
        <f>DATE(2026,1,1)-K364</f>
        <v/>
      </c>
      <c r="P364">
        <f>IF(G364&gt;=2,"Repeat","One-time")</f>
        <v/>
      </c>
    </row>
    <row r="365">
      <c r="A365" t="inlineStr">
        <is>
          <t>C00215</t>
        </is>
      </c>
      <c r="B365" t="inlineStr">
        <is>
          <t>Varun Ghosh</t>
        </is>
      </c>
      <c r="C365" t="inlineStr">
        <is>
          <t>West</t>
        </is>
      </c>
      <c r="D365" t="inlineStr">
        <is>
          <t>Ahmedabad</t>
        </is>
      </c>
      <c r="E365" t="inlineStr">
        <is>
          <t>Yes</t>
        </is>
      </c>
      <c r="F365" t="inlineStr">
        <is>
          <t>High Value</t>
        </is>
      </c>
      <c r="G365" t="n">
        <v>18</v>
      </c>
      <c r="H365" s="24" t="n">
        <v>182870.83</v>
      </c>
      <c r="I365" s="24" t="n">
        <v>29564.05</v>
      </c>
      <c r="J365" s="25" t="n">
        <v>44954</v>
      </c>
      <c r="K365" s="25" t="n">
        <v>45957</v>
      </c>
      <c r="L365" t="n">
        <v>4</v>
      </c>
      <c r="M365" t="n">
        <v>5</v>
      </c>
      <c r="N365" t="n">
        <v>5</v>
      </c>
      <c r="O365">
        <f>DATE(2026,1,1)-K365</f>
        <v/>
      </c>
      <c r="P365">
        <f>IF(G365&gt;=2,"Repeat","One-time")</f>
        <v/>
      </c>
    </row>
    <row r="366">
      <c r="A366" t="inlineStr">
        <is>
          <t>C07382</t>
        </is>
      </c>
      <c r="B366" t="inlineStr">
        <is>
          <t>Sneha Kumar</t>
        </is>
      </c>
      <c r="C366" t="inlineStr">
        <is>
          <t>Central</t>
        </is>
      </c>
      <c r="D366" t="inlineStr">
        <is>
          <t>Indore</t>
        </is>
      </c>
      <c r="E366" t="inlineStr">
        <is>
          <t>Yes</t>
        </is>
      </c>
      <c r="F366" t="inlineStr">
        <is>
          <t>High Value</t>
        </is>
      </c>
      <c r="G366" t="n">
        <v>21</v>
      </c>
      <c r="H366" s="24" t="n">
        <v>181989.74</v>
      </c>
      <c r="I366" s="24" t="n">
        <v>37413.94</v>
      </c>
      <c r="J366" s="25" t="n">
        <v>45688</v>
      </c>
      <c r="K366" s="25" t="n">
        <v>46011</v>
      </c>
      <c r="L366" t="n">
        <v>5</v>
      </c>
      <c r="M366" t="n">
        <v>5</v>
      </c>
      <c r="N366" t="n">
        <v>5</v>
      </c>
      <c r="O366">
        <f>DATE(2026,1,1)-K366</f>
        <v/>
      </c>
      <c r="P366">
        <f>IF(G366&gt;=2,"Repeat","One-time")</f>
        <v/>
      </c>
    </row>
    <row r="367">
      <c r="A367" t="inlineStr">
        <is>
          <t>C07485</t>
        </is>
      </c>
      <c r="B367" t="inlineStr">
        <is>
          <t>Rohan Yadav</t>
        </is>
      </c>
      <c r="C367" t="inlineStr">
        <is>
          <t>West</t>
        </is>
      </c>
      <c r="D367" t="inlineStr">
        <is>
          <t>Pune</t>
        </is>
      </c>
      <c r="E367" t="inlineStr">
        <is>
          <t>No</t>
        </is>
      </c>
      <c r="F367" t="inlineStr">
        <is>
          <t>High Value</t>
        </is>
      </c>
      <c r="G367" t="n">
        <v>9</v>
      </c>
      <c r="H367" s="24" t="n">
        <v>181885.68</v>
      </c>
      <c r="I367" s="24" t="n">
        <v>17887.38</v>
      </c>
      <c r="J367" s="25" t="n">
        <v>45648</v>
      </c>
      <c r="K367" s="25" t="n">
        <v>45975</v>
      </c>
      <c r="L367" t="n">
        <v>4</v>
      </c>
      <c r="M367" t="n">
        <v>5</v>
      </c>
      <c r="N367" t="n">
        <v>5</v>
      </c>
      <c r="O367">
        <f>DATE(2026,1,1)-K367</f>
        <v/>
      </c>
      <c r="P367">
        <f>IF(G367&gt;=2,"Repeat","One-time")</f>
        <v/>
      </c>
    </row>
    <row r="368">
      <c r="A368" t="inlineStr">
        <is>
          <t>C05112</t>
        </is>
      </c>
      <c r="B368" t="inlineStr">
        <is>
          <t>Tanvi Mishra</t>
        </is>
      </c>
      <c r="C368" t="inlineStr">
        <is>
          <t>South</t>
        </is>
      </c>
      <c r="D368" t="inlineStr">
        <is>
          <t>Chennai</t>
        </is>
      </c>
      <c r="E368" t="inlineStr">
        <is>
          <t>No</t>
        </is>
      </c>
      <c r="F368" t="inlineStr">
        <is>
          <t>High Value</t>
        </is>
      </c>
      <c r="G368" t="n">
        <v>18</v>
      </c>
      <c r="H368" s="24" t="n">
        <v>181165.4</v>
      </c>
      <c r="I368" s="24" t="n">
        <v>31975.87</v>
      </c>
      <c r="J368" s="25" t="n">
        <v>45424</v>
      </c>
      <c r="K368" s="25" t="n">
        <v>46015</v>
      </c>
      <c r="L368" t="n">
        <v>5</v>
      </c>
      <c r="M368" t="n">
        <v>5</v>
      </c>
      <c r="N368" t="n">
        <v>5</v>
      </c>
      <c r="O368">
        <f>DATE(2026,1,1)-K368</f>
        <v/>
      </c>
      <c r="P368">
        <f>IF(G368&gt;=2,"Repeat","One-time")</f>
        <v/>
      </c>
    </row>
    <row r="369">
      <c r="A369" t="inlineStr">
        <is>
          <t>C00985</t>
        </is>
      </c>
      <c r="B369" t="inlineStr">
        <is>
          <t>Amit Patel</t>
        </is>
      </c>
      <c r="C369" t="inlineStr">
        <is>
          <t>North</t>
        </is>
      </c>
      <c r="D369" t="inlineStr">
        <is>
          <t>Delhi</t>
        </is>
      </c>
      <c r="E369" t="inlineStr">
        <is>
          <t>Yes</t>
        </is>
      </c>
      <c r="F369" t="inlineStr">
        <is>
          <t>At Risk</t>
        </is>
      </c>
      <c r="G369" t="n">
        <v>31</v>
      </c>
      <c r="H369" s="24" t="n">
        <v>180944.75</v>
      </c>
      <c r="I369" s="24" t="n">
        <v>36088.16</v>
      </c>
      <c r="J369" s="25" t="n">
        <v>44938</v>
      </c>
      <c r="K369" s="25" t="n">
        <v>45219</v>
      </c>
      <c r="L369" t="n">
        <v>1</v>
      </c>
      <c r="M369" t="n">
        <v>5</v>
      </c>
      <c r="N369" t="n">
        <v>5</v>
      </c>
      <c r="O369">
        <f>DATE(2026,1,1)-K369</f>
        <v/>
      </c>
      <c r="P369">
        <f>IF(G369&gt;=2,"Repeat","One-time")</f>
        <v/>
      </c>
    </row>
    <row r="370">
      <c r="A370" t="inlineStr">
        <is>
          <t>C06384</t>
        </is>
      </c>
      <c r="B370" t="inlineStr">
        <is>
          <t>Swati Reddy</t>
        </is>
      </c>
      <c r="C370" t="inlineStr">
        <is>
          <t>Central</t>
        </is>
      </c>
      <c r="D370" t="inlineStr">
        <is>
          <t>Indore</t>
        </is>
      </c>
      <c r="E370" t="inlineStr">
        <is>
          <t>No</t>
        </is>
      </c>
      <c r="F370" t="inlineStr">
        <is>
          <t>High Value</t>
        </is>
      </c>
      <c r="G370" t="n">
        <v>27</v>
      </c>
      <c r="H370" s="24" t="n">
        <v>180842.51</v>
      </c>
      <c r="I370" s="24" t="n">
        <v>26702.69</v>
      </c>
      <c r="J370" s="25" t="n">
        <v>45546</v>
      </c>
      <c r="K370" s="25" t="n">
        <v>45986</v>
      </c>
      <c r="L370" t="n">
        <v>4</v>
      </c>
      <c r="M370" t="n">
        <v>5</v>
      </c>
      <c r="N370" t="n">
        <v>5</v>
      </c>
      <c r="O370">
        <f>DATE(2026,1,1)-K370</f>
        <v/>
      </c>
      <c r="P370">
        <f>IF(G370&gt;=2,"Repeat","One-time")</f>
        <v/>
      </c>
    </row>
    <row r="371">
      <c r="A371" t="inlineStr">
        <is>
          <t>C00182</t>
        </is>
      </c>
      <c r="B371" t="inlineStr">
        <is>
          <t>Joseph Mishra</t>
        </is>
      </c>
      <c r="C371" t="inlineStr">
        <is>
          <t>East</t>
        </is>
      </c>
      <c r="D371" t="inlineStr">
        <is>
          <t>Kolkata</t>
        </is>
      </c>
      <c r="E371" t="inlineStr">
        <is>
          <t>No</t>
        </is>
      </c>
      <c r="F371" t="inlineStr">
        <is>
          <t>High Value</t>
        </is>
      </c>
      <c r="G371" t="n">
        <v>29</v>
      </c>
      <c r="H371" s="24" t="n">
        <v>180335.85</v>
      </c>
      <c r="I371" s="24" t="n">
        <v>28834.23</v>
      </c>
      <c r="J371" s="25" t="n">
        <v>44962</v>
      </c>
      <c r="K371" s="25" t="n">
        <v>45988</v>
      </c>
      <c r="L371" t="n">
        <v>5</v>
      </c>
      <c r="M371" t="n">
        <v>5</v>
      </c>
      <c r="N371" t="n">
        <v>5</v>
      </c>
      <c r="O371">
        <f>DATE(2026,1,1)-K371</f>
        <v/>
      </c>
      <c r="P371">
        <f>IF(G371&gt;=2,"Repeat","One-time")</f>
        <v/>
      </c>
    </row>
    <row r="372">
      <c r="A372" t="inlineStr">
        <is>
          <t>C01049</t>
        </is>
      </c>
      <c r="B372" t="inlineStr">
        <is>
          <t>Lakshmi Rao</t>
        </is>
      </c>
      <c r="C372" t="inlineStr">
        <is>
          <t>North</t>
        </is>
      </c>
      <c r="D372" t="inlineStr">
        <is>
          <t>Lucknow</t>
        </is>
      </c>
      <c r="E372" t="inlineStr">
        <is>
          <t>Yes</t>
        </is>
      </c>
      <c r="F372" t="inlineStr">
        <is>
          <t>At Risk</t>
        </is>
      </c>
      <c r="G372" t="n">
        <v>34</v>
      </c>
      <c r="H372" s="24" t="n">
        <v>180213.4</v>
      </c>
      <c r="I372" s="24" t="n">
        <v>44331.17</v>
      </c>
      <c r="J372" s="25" t="n">
        <v>44950</v>
      </c>
      <c r="K372" s="25" t="n">
        <v>45157</v>
      </c>
      <c r="L372" t="n">
        <v>1</v>
      </c>
      <c r="M372" t="n">
        <v>5</v>
      </c>
      <c r="N372" t="n">
        <v>5</v>
      </c>
      <c r="O372">
        <f>DATE(2026,1,1)-K372</f>
        <v/>
      </c>
      <c r="P372">
        <f>IF(G372&gt;=2,"Repeat","One-time")</f>
        <v/>
      </c>
    </row>
    <row r="373">
      <c r="A373" t="inlineStr">
        <is>
          <t>C07700</t>
        </is>
      </c>
      <c r="B373" t="inlineStr">
        <is>
          <t>Abhishek Yadav</t>
        </is>
      </c>
      <c r="C373" t="inlineStr">
        <is>
          <t>West</t>
        </is>
      </c>
      <c r="D373" t="inlineStr">
        <is>
          <t>Mumbai</t>
        </is>
      </c>
      <c r="E373" t="inlineStr">
        <is>
          <t>No</t>
        </is>
      </c>
      <c r="F373" t="inlineStr">
        <is>
          <t>High Value</t>
        </is>
      </c>
      <c r="G373" t="n">
        <v>23</v>
      </c>
      <c r="H373" s="24" t="n">
        <v>180022.97</v>
      </c>
      <c r="I373" s="24" t="n">
        <v>32575.92</v>
      </c>
      <c r="J373" s="25" t="n">
        <v>45673</v>
      </c>
      <c r="K373" s="25" t="n">
        <v>45924</v>
      </c>
      <c r="L373" t="n">
        <v>3</v>
      </c>
      <c r="M373" t="n">
        <v>5</v>
      </c>
      <c r="N373" t="n">
        <v>5</v>
      </c>
      <c r="O373">
        <f>DATE(2026,1,1)-K373</f>
        <v/>
      </c>
      <c r="P373">
        <f>IF(G373&gt;=2,"Repeat","One-time")</f>
        <v/>
      </c>
    </row>
    <row r="374">
      <c r="A374" t="inlineStr">
        <is>
          <t>C00639</t>
        </is>
      </c>
      <c r="B374" t="inlineStr">
        <is>
          <t>Sanjay Menon</t>
        </is>
      </c>
      <c r="C374" t="inlineStr">
        <is>
          <t>East</t>
        </is>
      </c>
      <c r="D374" t="inlineStr">
        <is>
          <t>Jamshedpur</t>
        </is>
      </c>
      <c r="E374" t="inlineStr">
        <is>
          <t>No</t>
        </is>
      </c>
      <c r="F374" t="inlineStr">
        <is>
          <t>At Risk</t>
        </is>
      </c>
      <c r="G374" t="n">
        <v>20</v>
      </c>
      <c r="H374" s="24" t="n">
        <v>179828.49</v>
      </c>
      <c r="I374" s="24" t="n">
        <v>33437.2</v>
      </c>
      <c r="J374" s="25" t="n">
        <v>45098</v>
      </c>
      <c r="K374" s="25" t="n">
        <v>45621</v>
      </c>
      <c r="L374" t="n">
        <v>2</v>
      </c>
      <c r="M374" t="n">
        <v>5</v>
      </c>
      <c r="N374" t="n">
        <v>5</v>
      </c>
      <c r="O374">
        <f>DATE(2026,1,1)-K374</f>
        <v/>
      </c>
      <c r="P374">
        <f>IF(G374&gt;=2,"Repeat","One-time")</f>
        <v/>
      </c>
    </row>
    <row r="375">
      <c r="A375" t="inlineStr">
        <is>
          <t>C04740</t>
        </is>
      </c>
      <c r="B375" t="inlineStr">
        <is>
          <t>Lakshmi Sharma</t>
        </is>
      </c>
      <c r="C375" t="inlineStr">
        <is>
          <t>North</t>
        </is>
      </c>
      <c r="D375" t="inlineStr">
        <is>
          <t>Delhi</t>
        </is>
      </c>
      <c r="E375" t="inlineStr">
        <is>
          <t>No</t>
        </is>
      </c>
      <c r="F375" t="inlineStr">
        <is>
          <t>High Value</t>
        </is>
      </c>
      <c r="G375" t="n">
        <v>19</v>
      </c>
      <c r="H375" s="24" t="n">
        <v>179712.55</v>
      </c>
      <c r="I375" s="24" t="n">
        <v>24387.56</v>
      </c>
      <c r="J375" s="25" t="n">
        <v>45413</v>
      </c>
      <c r="K375" s="25" t="n">
        <v>45981</v>
      </c>
      <c r="L375" t="n">
        <v>4</v>
      </c>
      <c r="M375" t="n">
        <v>5</v>
      </c>
      <c r="N375" t="n">
        <v>5</v>
      </c>
      <c r="O375">
        <f>DATE(2026,1,1)-K375</f>
        <v/>
      </c>
      <c r="P375">
        <f>IF(G375&gt;=2,"Repeat","One-time")</f>
        <v/>
      </c>
    </row>
    <row r="376">
      <c r="A376" t="inlineStr">
        <is>
          <t>C02451</t>
        </is>
      </c>
      <c r="B376" t="inlineStr">
        <is>
          <t>Amit Thakur</t>
        </is>
      </c>
      <c r="C376" t="inlineStr">
        <is>
          <t>South</t>
        </is>
      </c>
      <c r="D376" t="inlineStr">
        <is>
          <t>Hyderabad</t>
        </is>
      </c>
      <c r="E376" t="inlineStr">
        <is>
          <t>Yes</t>
        </is>
      </c>
      <c r="F376" t="inlineStr">
        <is>
          <t>At Risk</t>
        </is>
      </c>
      <c r="G376" t="n">
        <v>36</v>
      </c>
      <c r="H376" s="24" t="n">
        <v>179419.56</v>
      </c>
      <c r="I376" s="24" t="n">
        <v>45872.88</v>
      </c>
      <c r="J376" s="25" t="n">
        <v>45133</v>
      </c>
      <c r="K376" s="25" t="n">
        <v>45664</v>
      </c>
      <c r="L376" t="n">
        <v>2</v>
      </c>
      <c r="M376" t="n">
        <v>5</v>
      </c>
      <c r="N376" t="n">
        <v>5</v>
      </c>
      <c r="O376">
        <f>DATE(2026,1,1)-K376</f>
        <v/>
      </c>
      <c r="P376">
        <f>IF(G376&gt;=2,"Repeat","One-time")</f>
        <v/>
      </c>
    </row>
    <row r="377">
      <c r="A377" t="inlineStr">
        <is>
          <t>C10010</t>
        </is>
      </c>
      <c r="B377" t="inlineStr">
        <is>
          <t>Karan Thakur</t>
        </is>
      </c>
      <c r="C377" t="inlineStr">
        <is>
          <t>South</t>
        </is>
      </c>
      <c r="D377" t="inlineStr">
        <is>
          <t>Bengaluru</t>
        </is>
      </c>
      <c r="E377" t="inlineStr">
        <is>
          <t>No</t>
        </is>
      </c>
      <c r="F377" t="inlineStr">
        <is>
          <t>High Value</t>
        </is>
      </c>
      <c r="G377" t="n">
        <v>19</v>
      </c>
      <c r="H377" s="24" t="n">
        <v>179308.79</v>
      </c>
      <c r="I377" s="24" t="n">
        <v>33631.5</v>
      </c>
      <c r="J377" s="25" t="n">
        <v>45859</v>
      </c>
      <c r="K377" s="25" t="n">
        <v>46018</v>
      </c>
      <c r="L377" t="n">
        <v>5</v>
      </c>
      <c r="M377" t="n">
        <v>5</v>
      </c>
      <c r="N377" t="n">
        <v>5</v>
      </c>
      <c r="O377">
        <f>DATE(2026,1,1)-K377</f>
        <v/>
      </c>
      <c r="P377">
        <f>IF(G377&gt;=2,"Repeat","One-time")</f>
        <v/>
      </c>
    </row>
    <row r="378">
      <c r="A378" t="inlineStr">
        <is>
          <t>C04524</t>
        </is>
      </c>
      <c r="B378" t="inlineStr">
        <is>
          <t>Kavya Joshi</t>
        </is>
      </c>
      <c r="C378" t="inlineStr">
        <is>
          <t>West</t>
        </is>
      </c>
      <c r="D378" t="inlineStr">
        <is>
          <t>Mumbai</t>
        </is>
      </c>
      <c r="E378" t="inlineStr">
        <is>
          <t>No</t>
        </is>
      </c>
      <c r="F378" t="inlineStr">
        <is>
          <t>At Risk</t>
        </is>
      </c>
      <c r="G378" t="n">
        <v>25</v>
      </c>
      <c r="H378" s="24" t="n">
        <v>179273.36</v>
      </c>
      <c r="I378" s="24" t="n">
        <v>29076.48</v>
      </c>
      <c r="J378" s="25" t="n">
        <v>45365</v>
      </c>
      <c r="K378" s="25" t="n">
        <v>45656</v>
      </c>
      <c r="L378" t="n">
        <v>2</v>
      </c>
      <c r="M378" t="n">
        <v>5</v>
      </c>
      <c r="N378" t="n">
        <v>5</v>
      </c>
      <c r="O378">
        <f>DATE(2026,1,1)-K378</f>
        <v/>
      </c>
      <c r="P378">
        <f>IF(G378&gt;=2,"Repeat","One-time")</f>
        <v/>
      </c>
    </row>
    <row r="379">
      <c r="A379" t="inlineStr">
        <is>
          <t>C04311</t>
        </is>
      </c>
      <c r="B379" t="inlineStr">
        <is>
          <t>Joseph Ghosh</t>
        </is>
      </c>
      <c r="C379" t="inlineStr">
        <is>
          <t>West</t>
        </is>
      </c>
      <c r="D379" t="inlineStr">
        <is>
          <t>Pune</t>
        </is>
      </c>
      <c r="E379" t="inlineStr">
        <is>
          <t>No</t>
        </is>
      </c>
      <c r="F379" t="inlineStr">
        <is>
          <t>High Value</t>
        </is>
      </c>
      <c r="G379" t="n">
        <v>30</v>
      </c>
      <c r="H379" s="24" t="n">
        <v>179153.35</v>
      </c>
      <c r="I379" s="24" t="n">
        <v>36827.39</v>
      </c>
      <c r="J379" s="25" t="n">
        <v>45359</v>
      </c>
      <c r="K379" s="25" t="n">
        <v>46020</v>
      </c>
      <c r="L379" t="n">
        <v>5</v>
      </c>
      <c r="M379" t="n">
        <v>5</v>
      </c>
      <c r="N379" t="n">
        <v>5</v>
      </c>
      <c r="O379">
        <f>DATE(2026,1,1)-K379</f>
        <v/>
      </c>
      <c r="P379">
        <f>IF(G379&gt;=2,"Repeat","One-time")</f>
        <v/>
      </c>
    </row>
    <row r="380">
      <c r="A380" t="inlineStr">
        <is>
          <t>C04076</t>
        </is>
      </c>
      <c r="B380" t="inlineStr">
        <is>
          <t>Deepak Menon</t>
        </is>
      </c>
      <c r="C380" t="inlineStr">
        <is>
          <t>South</t>
        </is>
      </c>
      <c r="D380" t="inlineStr">
        <is>
          <t>Chennai</t>
        </is>
      </c>
      <c r="E380" t="inlineStr">
        <is>
          <t>No</t>
        </is>
      </c>
      <c r="F380" t="inlineStr">
        <is>
          <t>High Value</t>
        </is>
      </c>
      <c r="G380" t="n">
        <v>15</v>
      </c>
      <c r="H380" s="24" t="n">
        <v>179090.61</v>
      </c>
      <c r="I380" s="24" t="n">
        <v>20156.46</v>
      </c>
      <c r="J380" s="25" t="n">
        <v>45323</v>
      </c>
      <c r="K380" s="25" t="n">
        <v>45975</v>
      </c>
      <c r="L380" t="n">
        <v>4</v>
      </c>
      <c r="M380" t="n">
        <v>5</v>
      </c>
      <c r="N380" t="n">
        <v>5</v>
      </c>
      <c r="O380">
        <f>DATE(2026,1,1)-K380</f>
        <v/>
      </c>
      <c r="P380">
        <f>IF(G380&gt;=2,"Repeat","One-time")</f>
        <v/>
      </c>
    </row>
    <row r="381">
      <c r="A381" t="inlineStr">
        <is>
          <t>C06510</t>
        </is>
      </c>
      <c r="B381" t="inlineStr">
        <is>
          <t>Riya Shah</t>
        </is>
      </c>
      <c r="C381" t="inlineStr">
        <is>
          <t>Central</t>
        </is>
      </c>
      <c r="D381" t="inlineStr">
        <is>
          <t>Raipur</t>
        </is>
      </c>
      <c r="E381" t="inlineStr">
        <is>
          <t>No</t>
        </is>
      </c>
      <c r="F381" t="inlineStr">
        <is>
          <t>High Value</t>
        </is>
      </c>
      <c r="G381" t="n">
        <v>11</v>
      </c>
      <c r="H381" s="24" t="n">
        <v>178464.47</v>
      </c>
      <c r="I381" s="24" t="n">
        <v>29154.29</v>
      </c>
      <c r="J381" s="25" t="n">
        <v>45564</v>
      </c>
      <c r="K381" s="25" t="n">
        <v>45956</v>
      </c>
      <c r="L381" t="n">
        <v>4</v>
      </c>
      <c r="M381" t="n">
        <v>5</v>
      </c>
      <c r="N381" t="n">
        <v>5</v>
      </c>
      <c r="O381">
        <f>DATE(2026,1,1)-K381</f>
        <v/>
      </c>
      <c r="P381">
        <f>IF(G381&gt;=2,"Repeat","One-time")</f>
        <v/>
      </c>
    </row>
    <row r="382">
      <c r="A382" t="inlineStr">
        <is>
          <t>C02608</t>
        </is>
      </c>
      <c r="B382" t="inlineStr">
        <is>
          <t>Karan Kumar</t>
        </is>
      </c>
      <c r="C382" t="inlineStr">
        <is>
          <t>South</t>
        </is>
      </c>
      <c r="D382" t="inlineStr">
        <is>
          <t>Hyderabad</t>
        </is>
      </c>
      <c r="E382" t="inlineStr">
        <is>
          <t>No</t>
        </is>
      </c>
      <c r="F382" t="inlineStr">
        <is>
          <t>High Value</t>
        </is>
      </c>
      <c r="G382" t="n">
        <v>18</v>
      </c>
      <c r="H382" s="24" t="n">
        <v>178260.39</v>
      </c>
      <c r="I382" s="24" t="n">
        <v>25175.2</v>
      </c>
      <c r="J382" s="25" t="n">
        <v>45170</v>
      </c>
      <c r="K382" s="25" t="n">
        <v>45957</v>
      </c>
      <c r="L382" t="n">
        <v>4</v>
      </c>
      <c r="M382" t="n">
        <v>5</v>
      </c>
      <c r="N382" t="n">
        <v>5</v>
      </c>
      <c r="O382">
        <f>DATE(2026,1,1)-K382</f>
        <v/>
      </c>
      <c r="P382">
        <f>IF(G382&gt;=2,"Repeat","One-time")</f>
        <v/>
      </c>
    </row>
    <row r="383">
      <c r="A383" t="inlineStr">
        <is>
          <t>C06532</t>
        </is>
      </c>
      <c r="B383" t="inlineStr">
        <is>
          <t>Diya Mukherjee</t>
        </is>
      </c>
      <c r="C383" t="inlineStr">
        <is>
          <t>North</t>
        </is>
      </c>
      <c r="D383" t="inlineStr">
        <is>
          <t>Jaipur</t>
        </is>
      </c>
      <c r="E383" t="inlineStr">
        <is>
          <t>Yes</t>
        </is>
      </c>
      <c r="F383" t="inlineStr">
        <is>
          <t>High Value</t>
        </is>
      </c>
      <c r="G383" t="n">
        <v>22</v>
      </c>
      <c r="H383" s="24" t="n">
        <v>178205.62</v>
      </c>
      <c r="I383" s="24" t="n">
        <v>36425.94</v>
      </c>
      <c r="J383" s="25" t="n">
        <v>45573</v>
      </c>
      <c r="K383" s="25" t="n">
        <v>46003</v>
      </c>
      <c r="L383" t="n">
        <v>5</v>
      </c>
      <c r="M383" t="n">
        <v>5</v>
      </c>
      <c r="N383" t="n">
        <v>5</v>
      </c>
      <c r="O383">
        <f>DATE(2026,1,1)-K383</f>
        <v/>
      </c>
      <c r="P383">
        <f>IF(G383&gt;=2,"Repeat","One-time")</f>
        <v/>
      </c>
    </row>
    <row r="384">
      <c r="A384" t="inlineStr">
        <is>
          <t>C05948</t>
        </is>
      </c>
      <c r="B384" t="inlineStr">
        <is>
          <t>Shreya Prasad</t>
        </is>
      </c>
      <c r="C384" t="inlineStr">
        <is>
          <t>West</t>
        </is>
      </c>
      <c r="D384" t="inlineStr">
        <is>
          <t>Mumbai</t>
        </is>
      </c>
      <c r="E384" t="inlineStr">
        <is>
          <t>No</t>
        </is>
      </c>
      <c r="F384" t="inlineStr">
        <is>
          <t>High Value</t>
        </is>
      </c>
      <c r="G384" t="n">
        <v>24</v>
      </c>
      <c r="H384" s="24" t="n">
        <v>177558.06</v>
      </c>
      <c r="I384" s="24" t="n">
        <v>26158.23</v>
      </c>
      <c r="J384" s="25" t="n">
        <v>45506</v>
      </c>
      <c r="K384" s="25" t="n">
        <v>45801</v>
      </c>
      <c r="L384" t="n">
        <v>3</v>
      </c>
      <c r="M384" t="n">
        <v>5</v>
      </c>
      <c r="N384" t="n">
        <v>5</v>
      </c>
      <c r="O384">
        <f>DATE(2026,1,1)-K384</f>
        <v/>
      </c>
      <c r="P384">
        <f>IF(G384&gt;=2,"Repeat","One-time")</f>
        <v/>
      </c>
    </row>
    <row r="385">
      <c r="A385" t="inlineStr">
        <is>
          <t>C01588</t>
        </is>
      </c>
      <c r="B385" t="inlineStr">
        <is>
          <t>Suresh Mehta</t>
        </is>
      </c>
      <c r="C385" t="inlineStr">
        <is>
          <t>North</t>
        </is>
      </c>
      <c r="D385" t="inlineStr">
        <is>
          <t>Delhi</t>
        </is>
      </c>
      <c r="E385" t="inlineStr">
        <is>
          <t>No</t>
        </is>
      </c>
      <c r="F385" t="inlineStr">
        <is>
          <t>High Value</t>
        </is>
      </c>
      <c r="G385" t="n">
        <v>21</v>
      </c>
      <c r="H385" s="24" t="n">
        <v>177430.41</v>
      </c>
      <c r="I385" s="24" t="n">
        <v>16555.01</v>
      </c>
      <c r="J385" s="25" t="n">
        <v>45034</v>
      </c>
      <c r="K385" s="25" t="n">
        <v>45980</v>
      </c>
      <c r="L385" t="n">
        <v>4</v>
      </c>
      <c r="M385" t="n">
        <v>5</v>
      </c>
      <c r="N385" t="n">
        <v>5</v>
      </c>
      <c r="O385">
        <f>DATE(2026,1,1)-K385</f>
        <v/>
      </c>
      <c r="P385">
        <f>IF(G385&gt;=2,"Repeat","One-time")</f>
        <v/>
      </c>
    </row>
    <row r="386">
      <c r="A386" t="inlineStr">
        <is>
          <t>C03677</t>
        </is>
      </c>
      <c r="B386" t="inlineStr">
        <is>
          <t>Meera Joshi</t>
        </is>
      </c>
      <c r="C386" t="inlineStr">
        <is>
          <t>South</t>
        </is>
      </c>
      <c r="D386" t="inlineStr">
        <is>
          <t>Hyderabad</t>
        </is>
      </c>
      <c r="E386" t="inlineStr">
        <is>
          <t>No</t>
        </is>
      </c>
      <c r="F386" t="inlineStr">
        <is>
          <t>High Value</t>
        </is>
      </c>
      <c r="G386" t="n">
        <v>22</v>
      </c>
      <c r="H386" s="24" t="n">
        <v>176811.02</v>
      </c>
      <c r="I386" s="24" t="n">
        <v>34715.76</v>
      </c>
      <c r="J386" s="25" t="n">
        <v>45297</v>
      </c>
      <c r="K386" s="25" t="n">
        <v>45977</v>
      </c>
      <c r="L386" t="n">
        <v>4</v>
      </c>
      <c r="M386" t="n">
        <v>5</v>
      </c>
      <c r="N386" t="n">
        <v>5</v>
      </c>
      <c r="O386">
        <f>DATE(2026,1,1)-K386</f>
        <v/>
      </c>
      <c r="P386">
        <f>IF(G386&gt;=2,"Repeat","One-time")</f>
        <v/>
      </c>
    </row>
    <row r="387">
      <c r="A387" t="inlineStr">
        <is>
          <t>C00333</t>
        </is>
      </c>
      <c r="B387" t="inlineStr">
        <is>
          <t>Ayesha Banerjee</t>
        </is>
      </c>
      <c r="C387" t="inlineStr">
        <is>
          <t>East</t>
        </is>
      </c>
      <c r="D387" t="inlineStr">
        <is>
          <t>Bhubaneswar</t>
        </is>
      </c>
      <c r="E387" t="inlineStr">
        <is>
          <t>Yes</t>
        </is>
      </c>
      <c r="F387" t="inlineStr">
        <is>
          <t>At Risk</t>
        </is>
      </c>
      <c r="G387" t="n">
        <v>28</v>
      </c>
      <c r="H387" s="24" t="n">
        <v>176630.25</v>
      </c>
      <c r="I387" s="24" t="n">
        <v>32590.03</v>
      </c>
      <c r="J387" s="25" t="n">
        <v>44928</v>
      </c>
      <c r="K387" s="25" t="n">
        <v>45269</v>
      </c>
      <c r="L387" t="n">
        <v>1</v>
      </c>
      <c r="M387" t="n">
        <v>5</v>
      </c>
      <c r="N387" t="n">
        <v>5</v>
      </c>
      <c r="O387">
        <f>DATE(2026,1,1)-K387</f>
        <v/>
      </c>
      <c r="P387">
        <f>IF(G387&gt;=2,"Repeat","One-time")</f>
        <v/>
      </c>
    </row>
    <row r="388">
      <c r="A388" t="inlineStr">
        <is>
          <t>C06159</t>
        </is>
      </c>
      <c r="B388" t="inlineStr">
        <is>
          <t>Shreya Khan</t>
        </is>
      </c>
      <c r="C388" t="inlineStr">
        <is>
          <t>West</t>
        </is>
      </c>
      <c r="D388" t="inlineStr">
        <is>
          <t>Surat</t>
        </is>
      </c>
      <c r="E388" t="inlineStr">
        <is>
          <t>Yes</t>
        </is>
      </c>
      <c r="F388" t="inlineStr">
        <is>
          <t>High Value</t>
        </is>
      </c>
      <c r="G388" t="n">
        <v>9</v>
      </c>
      <c r="H388" s="24" t="n">
        <v>175408.35</v>
      </c>
      <c r="I388" s="24" t="n">
        <v>11761.22</v>
      </c>
      <c r="J388" s="25" t="n">
        <v>45516</v>
      </c>
      <c r="K388" s="25" t="n">
        <v>45985</v>
      </c>
      <c r="L388" t="n">
        <v>4</v>
      </c>
      <c r="M388" t="n">
        <v>5</v>
      </c>
      <c r="N388" t="n">
        <v>5</v>
      </c>
      <c r="O388">
        <f>DATE(2026,1,1)-K388</f>
        <v/>
      </c>
      <c r="P388">
        <f>IF(G388&gt;=2,"Repeat","One-time")</f>
        <v/>
      </c>
    </row>
    <row r="389">
      <c r="A389" t="inlineStr">
        <is>
          <t>C01619</t>
        </is>
      </c>
      <c r="B389" t="inlineStr">
        <is>
          <t>Vivaan Pillai</t>
        </is>
      </c>
      <c r="C389" t="inlineStr">
        <is>
          <t>South</t>
        </is>
      </c>
      <c r="D389" t="inlineStr">
        <is>
          <t>Hyderabad</t>
        </is>
      </c>
      <c r="E389" t="inlineStr">
        <is>
          <t>No</t>
        </is>
      </c>
      <c r="F389" t="inlineStr">
        <is>
          <t>At Risk</t>
        </is>
      </c>
      <c r="G389" t="n">
        <v>21</v>
      </c>
      <c r="H389" s="24" t="n">
        <v>175404.45</v>
      </c>
      <c r="I389" s="24" t="n">
        <v>25401.24</v>
      </c>
      <c r="J389" s="25" t="n">
        <v>45025</v>
      </c>
      <c r="K389" s="25" t="n">
        <v>45603</v>
      </c>
      <c r="L389" t="n">
        <v>2</v>
      </c>
      <c r="M389" t="n">
        <v>5</v>
      </c>
      <c r="N389" t="n">
        <v>5</v>
      </c>
      <c r="O389">
        <f>DATE(2026,1,1)-K389</f>
        <v/>
      </c>
      <c r="P389">
        <f>IF(G389&gt;=2,"Repeat","One-time")</f>
        <v/>
      </c>
    </row>
    <row r="390">
      <c r="A390" t="inlineStr">
        <is>
          <t>C07573</t>
        </is>
      </c>
      <c r="B390" t="inlineStr">
        <is>
          <t>Rahul Mehta</t>
        </is>
      </c>
      <c r="C390" t="inlineStr">
        <is>
          <t>East</t>
        </is>
      </c>
      <c r="D390" t="inlineStr">
        <is>
          <t>Kolkata</t>
        </is>
      </c>
      <c r="E390" t="inlineStr">
        <is>
          <t>Yes</t>
        </is>
      </c>
      <c r="F390" t="inlineStr">
        <is>
          <t>High Value</t>
        </is>
      </c>
      <c r="G390" t="n">
        <v>19</v>
      </c>
      <c r="H390" s="24" t="n">
        <v>175209.35</v>
      </c>
      <c r="I390" s="24" t="n">
        <v>20701.77</v>
      </c>
      <c r="J390" s="25" t="n">
        <v>45736</v>
      </c>
      <c r="K390" s="25" t="n">
        <v>46019</v>
      </c>
      <c r="L390" t="n">
        <v>5</v>
      </c>
      <c r="M390" t="n">
        <v>5</v>
      </c>
      <c r="N390" t="n">
        <v>5</v>
      </c>
      <c r="O390">
        <f>DATE(2026,1,1)-K390</f>
        <v/>
      </c>
      <c r="P390">
        <f>IF(G390&gt;=2,"Repeat","One-time")</f>
        <v/>
      </c>
    </row>
    <row r="391">
      <c r="A391" t="inlineStr">
        <is>
          <t>C03243</t>
        </is>
      </c>
      <c r="B391" t="inlineStr">
        <is>
          <t>Joseph Kapoor</t>
        </is>
      </c>
      <c r="C391" t="inlineStr">
        <is>
          <t>North</t>
        </is>
      </c>
      <c r="D391" t="inlineStr">
        <is>
          <t>Jaipur</t>
        </is>
      </c>
      <c r="E391" t="inlineStr">
        <is>
          <t>No</t>
        </is>
      </c>
      <c r="F391" t="inlineStr">
        <is>
          <t>High Value</t>
        </is>
      </c>
      <c r="G391" t="n">
        <v>21</v>
      </c>
      <c r="H391" s="24" t="n">
        <v>175165.32</v>
      </c>
      <c r="I391" s="24" t="n">
        <v>32230.31</v>
      </c>
      <c r="J391" s="25" t="n">
        <v>45246</v>
      </c>
      <c r="K391" s="25" t="n">
        <v>45973</v>
      </c>
      <c r="L391" t="n">
        <v>4</v>
      </c>
      <c r="M391" t="n">
        <v>5</v>
      </c>
      <c r="N391" t="n">
        <v>5</v>
      </c>
      <c r="O391">
        <f>DATE(2026,1,1)-K391</f>
        <v/>
      </c>
      <c r="P391">
        <f>IF(G391&gt;=2,"Repeat","One-time")</f>
        <v/>
      </c>
    </row>
    <row r="392">
      <c r="A392" t="inlineStr">
        <is>
          <t>C02683</t>
        </is>
      </c>
      <c r="B392" t="inlineStr">
        <is>
          <t>Manish Verma</t>
        </is>
      </c>
      <c r="C392" t="inlineStr">
        <is>
          <t>South</t>
        </is>
      </c>
      <c r="D392" t="inlineStr">
        <is>
          <t>Chennai</t>
        </is>
      </c>
      <c r="E392" t="inlineStr">
        <is>
          <t>No</t>
        </is>
      </c>
      <c r="F392" t="inlineStr">
        <is>
          <t>High Value</t>
        </is>
      </c>
      <c r="G392" t="n">
        <v>26</v>
      </c>
      <c r="H392" s="24" t="n">
        <v>174995.97</v>
      </c>
      <c r="I392" s="24" t="n">
        <v>31616.63</v>
      </c>
      <c r="J392" s="25" t="n">
        <v>45204</v>
      </c>
      <c r="K392" s="25" t="n">
        <v>46014</v>
      </c>
      <c r="L392" t="n">
        <v>5</v>
      </c>
      <c r="M392" t="n">
        <v>5</v>
      </c>
      <c r="N392" t="n">
        <v>5</v>
      </c>
      <c r="O392">
        <f>DATE(2026,1,1)-K392</f>
        <v/>
      </c>
      <c r="P392">
        <f>IF(G392&gt;=2,"Repeat","One-time")</f>
        <v/>
      </c>
    </row>
    <row r="393">
      <c r="A393" t="inlineStr">
        <is>
          <t>C01377</t>
        </is>
      </c>
      <c r="B393" t="inlineStr">
        <is>
          <t>Gurpreet Gupta</t>
        </is>
      </c>
      <c r="C393" t="inlineStr">
        <is>
          <t>South</t>
        </is>
      </c>
      <c r="D393" t="inlineStr">
        <is>
          <t>Coimbatore</t>
        </is>
      </c>
      <c r="E393" t="inlineStr">
        <is>
          <t>No</t>
        </is>
      </c>
      <c r="F393" t="inlineStr">
        <is>
          <t>At Risk</t>
        </is>
      </c>
      <c r="G393" t="n">
        <v>27</v>
      </c>
      <c r="H393" s="24" t="n">
        <v>174876.04</v>
      </c>
      <c r="I393" s="24" t="n">
        <v>26960.36</v>
      </c>
      <c r="J393" s="25" t="n">
        <v>44987</v>
      </c>
      <c r="K393" s="25" t="n">
        <v>45369</v>
      </c>
      <c r="L393" t="n">
        <v>1</v>
      </c>
      <c r="M393" t="n">
        <v>5</v>
      </c>
      <c r="N393" t="n">
        <v>5</v>
      </c>
      <c r="O393">
        <f>DATE(2026,1,1)-K393</f>
        <v/>
      </c>
      <c r="P393">
        <f>IF(G393&gt;=2,"Repeat","One-time")</f>
        <v/>
      </c>
    </row>
    <row r="394">
      <c r="A394" t="inlineStr">
        <is>
          <t>C01116</t>
        </is>
      </c>
      <c r="B394" t="inlineStr">
        <is>
          <t>Karan Chopra</t>
        </is>
      </c>
      <c r="C394" t="inlineStr">
        <is>
          <t>West</t>
        </is>
      </c>
      <c r="D394" t="inlineStr">
        <is>
          <t>Ahmedabad</t>
        </is>
      </c>
      <c r="E394" t="inlineStr">
        <is>
          <t>No</t>
        </is>
      </c>
      <c r="F394" t="inlineStr">
        <is>
          <t>At Risk</t>
        </is>
      </c>
      <c r="G394" t="n">
        <v>26</v>
      </c>
      <c r="H394" s="24" t="n">
        <v>174782.2</v>
      </c>
      <c r="I394" s="24" t="n">
        <v>28631.45</v>
      </c>
      <c r="J394" s="25" t="n">
        <v>44959</v>
      </c>
      <c r="K394" s="25" t="n">
        <v>45444</v>
      </c>
      <c r="L394" t="n">
        <v>1</v>
      </c>
      <c r="M394" t="n">
        <v>5</v>
      </c>
      <c r="N394" t="n">
        <v>5</v>
      </c>
      <c r="O394">
        <f>DATE(2026,1,1)-K394</f>
        <v/>
      </c>
      <c r="P394">
        <f>IF(G394&gt;=2,"Repeat","One-time")</f>
        <v/>
      </c>
    </row>
    <row r="395">
      <c r="A395" t="inlineStr">
        <is>
          <t>C02083</t>
        </is>
      </c>
      <c r="B395" t="inlineStr">
        <is>
          <t>Sneha Khan</t>
        </is>
      </c>
      <c r="C395" t="inlineStr">
        <is>
          <t>North</t>
        </is>
      </c>
      <c r="D395" t="inlineStr">
        <is>
          <t>Jaipur</t>
        </is>
      </c>
      <c r="E395" t="inlineStr">
        <is>
          <t>No</t>
        </is>
      </c>
      <c r="F395" t="inlineStr">
        <is>
          <t>High Value</t>
        </is>
      </c>
      <c r="G395" t="n">
        <v>21</v>
      </c>
      <c r="H395" s="24" t="n">
        <v>173842.37</v>
      </c>
      <c r="I395" s="24" t="n">
        <v>30703.58</v>
      </c>
      <c r="J395" s="25" t="n">
        <v>45107</v>
      </c>
      <c r="K395" s="25" t="n">
        <v>46014</v>
      </c>
      <c r="L395" t="n">
        <v>5</v>
      </c>
      <c r="M395" t="n">
        <v>5</v>
      </c>
      <c r="N395" t="n">
        <v>5</v>
      </c>
      <c r="O395">
        <f>DATE(2026,1,1)-K395</f>
        <v/>
      </c>
      <c r="P395">
        <f>IF(G395&gt;=2,"Repeat","One-time")</f>
        <v/>
      </c>
    </row>
    <row r="396">
      <c r="A396" t="inlineStr">
        <is>
          <t>C00074</t>
        </is>
      </c>
      <c r="B396" t="inlineStr">
        <is>
          <t>Isha Gupta</t>
        </is>
      </c>
      <c r="C396" t="inlineStr">
        <is>
          <t>North</t>
        </is>
      </c>
      <c r="D396" t="inlineStr">
        <is>
          <t>Gurugram</t>
        </is>
      </c>
      <c r="E396" t="inlineStr">
        <is>
          <t>No</t>
        </is>
      </c>
      <c r="F396" t="inlineStr">
        <is>
          <t>At Risk</t>
        </is>
      </c>
      <c r="G396" t="n">
        <v>28</v>
      </c>
      <c r="H396" s="24" t="n">
        <v>173642.15</v>
      </c>
      <c r="I396" s="24" t="n">
        <v>40263.99</v>
      </c>
      <c r="J396" s="25" t="n">
        <v>44936</v>
      </c>
      <c r="K396" s="25" t="n">
        <v>45709</v>
      </c>
      <c r="L396" t="n">
        <v>2</v>
      </c>
      <c r="M396" t="n">
        <v>5</v>
      </c>
      <c r="N396" t="n">
        <v>5</v>
      </c>
      <c r="O396">
        <f>DATE(2026,1,1)-K396</f>
        <v/>
      </c>
      <c r="P396">
        <f>IF(G396&gt;=2,"Repeat","One-time")</f>
        <v/>
      </c>
    </row>
    <row r="397">
      <c r="A397" t="inlineStr">
        <is>
          <t>C01356</t>
        </is>
      </c>
      <c r="B397" t="inlineStr">
        <is>
          <t>Shreya Nair</t>
        </is>
      </c>
      <c r="C397" t="inlineStr">
        <is>
          <t>North</t>
        </is>
      </c>
      <c r="D397" t="inlineStr">
        <is>
          <t>Gurugram</t>
        </is>
      </c>
      <c r="E397" t="inlineStr">
        <is>
          <t>Yes</t>
        </is>
      </c>
      <c r="F397" t="inlineStr">
        <is>
          <t>High Value</t>
        </is>
      </c>
      <c r="G397" t="n">
        <v>32</v>
      </c>
      <c r="H397" s="24" t="n">
        <v>173626.1</v>
      </c>
      <c r="I397" s="24" t="n">
        <v>32003.45</v>
      </c>
      <c r="J397" s="25" t="n">
        <v>44988</v>
      </c>
      <c r="K397" s="25" t="n">
        <v>45999</v>
      </c>
      <c r="L397" t="n">
        <v>5</v>
      </c>
      <c r="M397" t="n">
        <v>5</v>
      </c>
      <c r="N397" t="n">
        <v>5</v>
      </c>
      <c r="O397">
        <f>DATE(2026,1,1)-K397</f>
        <v/>
      </c>
      <c r="P397">
        <f>IF(G397&gt;=2,"Repeat","One-time")</f>
        <v/>
      </c>
    </row>
    <row r="398">
      <c r="A398" t="inlineStr">
        <is>
          <t>C08262</t>
        </is>
      </c>
      <c r="B398" t="inlineStr">
        <is>
          <t>Diya Ghosh</t>
        </is>
      </c>
      <c r="C398" t="inlineStr">
        <is>
          <t>Central</t>
        </is>
      </c>
      <c r="D398" t="inlineStr">
        <is>
          <t>Indore</t>
        </is>
      </c>
      <c r="E398" t="inlineStr">
        <is>
          <t>No</t>
        </is>
      </c>
      <c r="F398" t="inlineStr">
        <is>
          <t>High Value</t>
        </is>
      </c>
      <c r="G398" t="n">
        <v>5</v>
      </c>
      <c r="H398" s="24" t="n">
        <v>172676.45</v>
      </c>
      <c r="I398" s="24" t="n">
        <v>22083</v>
      </c>
      <c r="J398" s="25" t="n">
        <v>45750</v>
      </c>
      <c r="K398" s="25" t="n">
        <v>45994</v>
      </c>
      <c r="L398" t="n">
        <v>5</v>
      </c>
      <c r="M398" t="n">
        <v>4</v>
      </c>
      <c r="N398" t="n">
        <v>5</v>
      </c>
      <c r="O398">
        <f>DATE(2026,1,1)-K398</f>
        <v/>
      </c>
      <c r="P398">
        <f>IF(G398&gt;=2,"Repeat","One-time")</f>
        <v/>
      </c>
    </row>
    <row r="399">
      <c r="A399" t="inlineStr">
        <is>
          <t>C09297</t>
        </is>
      </c>
      <c r="B399" t="inlineStr">
        <is>
          <t>Karan Agarwal</t>
        </is>
      </c>
      <c r="C399" t="inlineStr">
        <is>
          <t>East</t>
        </is>
      </c>
      <c r="D399" t="inlineStr">
        <is>
          <t>Kolkata</t>
        </is>
      </c>
      <c r="E399" t="inlineStr">
        <is>
          <t>No</t>
        </is>
      </c>
      <c r="F399" t="inlineStr">
        <is>
          <t>High Value</t>
        </is>
      </c>
      <c r="G399" t="n">
        <v>4</v>
      </c>
      <c r="H399" s="24" t="n">
        <v>171823.5</v>
      </c>
      <c r="I399" s="24" t="n">
        <v>15097.29</v>
      </c>
      <c r="J399" s="25" t="n">
        <v>45849</v>
      </c>
      <c r="K399" s="25" t="n">
        <v>45977</v>
      </c>
      <c r="L399" t="n">
        <v>4</v>
      </c>
      <c r="M399" t="n">
        <v>4</v>
      </c>
      <c r="N399" t="n">
        <v>5</v>
      </c>
      <c r="O399">
        <f>DATE(2026,1,1)-K399</f>
        <v/>
      </c>
      <c r="P399">
        <f>IF(G399&gt;=2,"Repeat","One-time")</f>
        <v/>
      </c>
    </row>
    <row r="400">
      <c r="A400" t="inlineStr">
        <is>
          <t>C06887</t>
        </is>
      </c>
      <c r="B400" t="inlineStr">
        <is>
          <t>Farhan Iyer</t>
        </is>
      </c>
      <c r="C400" t="inlineStr">
        <is>
          <t>South</t>
        </is>
      </c>
      <c r="D400" t="inlineStr">
        <is>
          <t>Chennai</t>
        </is>
      </c>
      <c r="E400" t="inlineStr">
        <is>
          <t>Yes</t>
        </is>
      </c>
      <c r="F400" t="inlineStr">
        <is>
          <t>High Value</t>
        </is>
      </c>
      <c r="G400" t="n">
        <v>26</v>
      </c>
      <c r="H400" s="24" t="n">
        <v>171676.65</v>
      </c>
      <c r="I400" s="24" t="n">
        <v>31545.44</v>
      </c>
      <c r="J400" s="25" t="n">
        <v>45591</v>
      </c>
      <c r="K400" s="25" t="n">
        <v>46000</v>
      </c>
      <c r="L400" t="n">
        <v>5</v>
      </c>
      <c r="M400" t="n">
        <v>5</v>
      </c>
      <c r="N400" t="n">
        <v>5</v>
      </c>
      <c r="O400">
        <f>DATE(2026,1,1)-K400</f>
        <v/>
      </c>
      <c r="P400">
        <f>IF(G400&gt;=2,"Repeat","One-time")</f>
        <v/>
      </c>
    </row>
    <row r="401">
      <c r="A401" t="inlineStr">
        <is>
          <t>C03970</t>
        </is>
      </c>
      <c r="B401" t="inlineStr">
        <is>
          <t>Imran Menon</t>
        </is>
      </c>
      <c r="C401" t="inlineStr">
        <is>
          <t>South</t>
        </is>
      </c>
      <c r="D401" t="inlineStr">
        <is>
          <t>Hyderabad</t>
        </is>
      </c>
      <c r="E401" t="inlineStr">
        <is>
          <t>No</t>
        </is>
      </c>
      <c r="F401" t="inlineStr">
        <is>
          <t>High Value</t>
        </is>
      </c>
      <c r="G401" t="n">
        <v>9</v>
      </c>
      <c r="H401" s="24" t="n">
        <v>171490</v>
      </c>
      <c r="I401" s="24" t="n">
        <v>14577.13</v>
      </c>
      <c r="J401" s="25" t="n">
        <v>45311</v>
      </c>
      <c r="K401" s="25" t="n">
        <v>45868</v>
      </c>
      <c r="L401" t="n">
        <v>3</v>
      </c>
      <c r="M401" t="n">
        <v>5</v>
      </c>
      <c r="N401" t="n">
        <v>5</v>
      </c>
      <c r="O401">
        <f>DATE(2026,1,1)-K401</f>
        <v/>
      </c>
      <c r="P401">
        <f>IF(G401&gt;=2,"Repeat","One-time")</f>
        <v/>
      </c>
    </row>
    <row r="402">
      <c r="A402" t="inlineStr">
        <is>
          <t>C01504</t>
        </is>
      </c>
      <c r="B402" t="inlineStr">
        <is>
          <t>Deepak Pillai</t>
        </is>
      </c>
      <c r="C402" t="inlineStr">
        <is>
          <t>West</t>
        </is>
      </c>
      <c r="D402" t="inlineStr">
        <is>
          <t>Panaji</t>
        </is>
      </c>
      <c r="E402" t="inlineStr">
        <is>
          <t>No</t>
        </is>
      </c>
      <c r="F402" t="inlineStr">
        <is>
          <t>High Value</t>
        </is>
      </c>
      <c r="G402" t="n">
        <v>37</v>
      </c>
      <c r="H402" s="24" t="n">
        <v>171379.29</v>
      </c>
      <c r="I402" s="24" t="n">
        <v>44058.45</v>
      </c>
      <c r="J402" s="25" t="n">
        <v>45048</v>
      </c>
      <c r="K402" s="25" t="n">
        <v>46009</v>
      </c>
      <c r="L402" t="n">
        <v>5</v>
      </c>
      <c r="M402" t="n">
        <v>5</v>
      </c>
      <c r="N402" t="n">
        <v>5</v>
      </c>
      <c r="O402">
        <f>DATE(2026,1,1)-K402</f>
        <v/>
      </c>
      <c r="P402">
        <f>IF(G402&gt;=2,"Repeat","One-time")</f>
        <v/>
      </c>
    </row>
    <row r="403">
      <c r="A403" t="inlineStr">
        <is>
          <t>C00127</t>
        </is>
      </c>
      <c r="B403" t="inlineStr">
        <is>
          <t>Vikram Reddy</t>
        </is>
      </c>
      <c r="C403" t="inlineStr">
        <is>
          <t>North</t>
        </is>
      </c>
      <c r="D403" t="inlineStr">
        <is>
          <t>Lucknow</t>
        </is>
      </c>
      <c r="E403" t="inlineStr">
        <is>
          <t>No</t>
        </is>
      </c>
      <c r="F403" t="inlineStr">
        <is>
          <t>At Risk</t>
        </is>
      </c>
      <c r="G403" t="n">
        <v>22</v>
      </c>
      <c r="H403" s="24" t="n">
        <v>171375.75</v>
      </c>
      <c r="I403" s="24" t="n">
        <v>23984.37</v>
      </c>
      <c r="J403" s="25" t="n">
        <v>44927</v>
      </c>
      <c r="K403" s="25" t="n">
        <v>45043</v>
      </c>
      <c r="L403" t="n">
        <v>1</v>
      </c>
      <c r="M403" t="n">
        <v>5</v>
      </c>
      <c r="N403" t="n">
        <v>5</v>
      </c>
      <c r="O403">
        <f>DATE(2026,1,1)-K403</f>
        <v/>
      </c>
      <c r="P403">
        <f>IF(G403&gt;=2,"Repeat","One-time")</f>
        <v/>
      </c>
    </row>
    <row r="404">
      <c r="A404" t="inlineStr">
        <is>
          <t>C04079</t>
        </is>
      </c>
      <c r="B404" t="inlineStr">
        <is>
          <t>Amit Rao</t>
        </is>
      </c>
      <c r="C404" t="inlineStr">
        <is>
          <t>South</t>
        </is>
      </c>
      <c r="D404" t="inlineStr">
        <is>
          <t>Chennai</t>
        </is>
      </c>
      <c r="E404" t="inlineStr">
        <is>
          <t>No</t>
        </is>
      </c>
      <c r="F404" t="inlineStr">
        <is>
          <t>High Value</t>
        </is>
      </c>
      <c r="G404" t="n">
        <v>21</v>
      </c>
      <c r="H404" s="24" t="n">
        <v>171348.19</v>
      </c>
      <c r="I404" s="24" t="n">
        <v>27843.45</v>
      </c>
      <c r="J404" s="25" t="n">
        <v>45328</v>
      </c>
      <c r="K404" s="25" t="n">
        <v>45963</v>
      </c>
      <c r="L404" t="n">
        <v>4</v>
      </c>
      <c r="M404" t="n">
        <v>5</v>
      </c>
      <c r="N404" t="n">
        <v>5</v>
      </c>
      <c r="O404">
        <f>DATE(2026,1,1)-K404</f>
        <v/>
      </c>
      <c r="P404">
        <f>IF(G404&gt;=2,"Repeat","One-time")</f>
        <v/>
      </c>
    </row>
    <row r="405">
      <c r="A405" t="inlineStr">
        <is>
          <t>C04527</t>
        </is>
      </c>
      <c r="B405" t="inlineStr">
        <is>
          <t>Harpreet Joshi</t>
        </is>
      </c>
      <c r="C405" t="inlineStr">
        <is>
          <t>North</t>
        </is>
      </c>
      <c r="D405" t="inlineStr">
        <is>
          <t>Delhi</t>
        </is>
      </c>
      <c r="E405" t="inlineStr">
        <is>
          <t>Yes</t>
        </is>
      </c>
      <c r="F405" t="inlineStr">
        <is>
          <t>At Risk</t>
        </is>
      </c>
      <c r="G405" t="n">
        <v>21</v>
      </c>
      <c r="H405" s="24" t="n">
        <v>171216.59</v>
      </c>
      <c r="I405" s="24" t="n">
        <v>25040.71</v>
      </c>
      <c r="J405" s="25" t="n">
        <v>45379</v>
      </c>
      <c r="K405" s="25" t="n">
        <v>45618</v>
      </c>
      <c r="L405" t="n">
        <v>2</v>
      </c>
      <c r="M405" t="n">
        <v>5</v>
      </c>
      <c r="N405" t="n">
        <v>5</v>
      </c>
      <c r="O405">
        <f>DATE(2026,1,1)-K405</f>
        <v/>
      </c>
      <c r="P405">
        <f>IF(G405&gt;=2,"Repeat","One-time")</f>
        <v/>
      </c>
    </row>
    <row r="406">
      <c r="A406" t="inlineStr">
        <is>
          <t>C07985</t>
        </is>
      </c>
      <c r="B406" t="inlineStr">
        <is>
          <t>Amit Kumar</t>
        </is>
      </c>
      <c r="C406" t="inlineStr">
        <is>
          <t>West</t>
        </is>
      </c>
      <c r="D406" t="inlineStr">
        <is>
          <t>Mumbai</t>
        </is>
      </c>
      <c r="E406" t="inlineStr">
        <is>
          <t>Yes</t>
        </is>
      </c>
      <c r="F406" t="inlineStr">
        <is>
          <t>High Value</t>
        </is>
      </c>
      <c r="G406" t="n">
        <v>25</v>
      </c>
      <c r="H406" s="24" t="n">
        <v>171210.17</v>
      </c>
      <c r="I406" s="24" t="n">
        <v>38739.31</v>
      </c>
      <c r="J406" s="25" t="n">
        <v>45729</v>
      </c>
      <c r="K406" s="25" t="n">
        <v>45997</v>
      </c>
      <c r="L406" t="n">
        <v>5</v>
      </c>
      <c r="M406" t="n">
        <v>5</v>
      </c>
      <c r="N406" t="n">
        <v>5</v>
      </c>
      <c r="O406">
        <f>DATE(2026,1,1)-K406</f>
        <v/>
      </c>
      <c r="P406">
        <f>IF(G406&gt;=2,"Repeat","One-time")</f>
        <v/>
      </c>
    </row>
    <row r="407">
      <c r="A407" t="inlineStr">
        <is>
          <t>C03387</t>
        </is>
      </c>
      <c r="B407" t="inlineStr">
        <is>
          <t>Sneha Pillai</t>
        </is>
      </c>
      <c r="C407" t="inlineStr">
        <is>
          <t>South</t>
        </is>
      </c>
      <c r="D407" t="inlineStr">
        <is>
          <t>Bengaluru</t>
        </is>
      </c>
      <c r="E407" t="inlineStr">
        <is>
          <t>No</t>
        </is>
      </c>
      <c r="F407" t="inlineStr">
        <is>
          <t>High Value</t>
        </is>
      </c>
      <c r="G407" t="n">
        <v>15</v>
      </c>
      <c r="H407" s="24" t="n">
        <v>170846.8</v>
      </c>
      <c r="I407" s="24" t="n">
        <v>29365.57</v>
      </c>
      <c r="J407" s="25" t="n">
        <v>45309</v>
      </c>
      <c r="K407" s="25" t="n">
        <v>45971</v>
      </c>
      <c r="L407" t="n">
        <v>4</v>
      </c>
      <c r="M407" t="n">
        <v>5</v>
      </c>
      <c r="N407" t="n">
        <v>5</v>
      </c>
      <c r="O407">
        <f>DATE(2026,1,1)-K407</f>
        <v/>
      </c>
      <c r="P407">
        <f>IF(G407&gt;=2,"Repeat","One-time")</f>
        <v/>
      </c>
    </row>
    <row r="408">
      <c r="A408" t="inlineStr">
        <is>
          <t>C03832</t>
        </is>
      </c>
      <c r="B408" t="inlineStr">
        <is>
          <t>Priya Nair</t>
        </is>
      </c>
      <c r="C408" t="inlineStr">
        <is>
          <t>North</t>
        </is>
      </c>
      <c r="D408" t="inlineStr">
        <is>
          <t>Delhi</t>
        </is>
      </c>
      <c r="E408" t="inlineStr">
        <is>
          <t>No</t>
        </is>
      </c>
      <c r="F408" t="inlineStr">
        <is>
          <t>High Value</t>
        </is>
      </c>
      <c r="G408" t="n">
        <v>35</v>
      </c>
      <c r="H408" s="24" t="n">
        <v>170672.94</v>
      </c>
      <c r="I408" s="24" t="n">
        <v>35552.71</v>
      </c>
      <c r="J408" s="25" t="n">
        <v>45296</v>
      </c>
      <c r="K408" s="25" t="n">
        <v>45995</v>
      </c>
      <c r="L408" t="n">
        <v>5</v>
      </c>
      <c r="M408" t="n">
        <v>5</v>
      </c>
      <c r="N408" t="n">
        <v>5</v>
      </c>
      <c r="O408">
        <f>DATE(2026,1,1)-K408</f>
        <v/>
      </c>
      <c r="P408">
        <f>IF(G408&gt;=2,"Repeat","One-time")</f>
        <v/>
      </c>
    </row>
    <row r="409">
      <c r="A409" t="inlineStr">
        <is>
          <t>C03094</t>
        </is>
      </c>
      <c r="B409" t="inlineStr">
        <is>
          <t>Karan Nair</t>
        </is>
      </c>
      <c r="C409" t="inlineStr">
        <is>
          <t>North</t>
        </is>
      </c>
      <c r="D409" t="inlineStr">
        <is>
          <t>Lucknow</t>
        </is>
      </c>
      <c r="E409" t="inlineStr">
        <is>
          <t>Yes</t>
        </is>
      </c>
      <c r="F409" t="inlineStr">
        <is>
          <t>High Value</t>
        </is>
      </c>
      <c r="G409" t="n">
        <v>26</v>
      </c>
      <c r="H409" s="24" t="n">
        <v>170644.43</v>
      </c>
      <c r="I409" s="24" t="n">
        <v>31751.44</v>
      </c>
      <c r="J409" s="25" t="n">
        <v>45239</v>
      </c>
      <c r="K409" s="25" t="n">
        <v>45967</v>
      </c>
      <c r="L409" t="n">
        <v>4</v>
      </c>
      <c r="M409" t="n">
        <v>5</v>
      </c>
      <c r="N409" t="n">
        <v>5</v>
      </c>
      <c r="O409">
        <f>DATE(2026,1,1)-K409</f>
        <v/>
      </c>
      <c r="P409">
        <f>IF(G409&gt;=2,"Repeat","One-time")</f>
        <v/>
      </c>
    </row>
    <row r="410">
      <c r="A410" t="inlineStr">
        <is>
          <t>C03396</t>
        </is>
      </c>
      <c r="B410" t="inlineStr">
        <is>
          <t>Vikram Mukherjee</t>
        </is>
      </c>
      <c r="C410" t="inlineStr">
        <is>
          <t>North</t>
        </is>
      </c>
      <c r="D410" t="inlineStr">
        <is>
          <t>Delhi</t>
        </is>
      </c>
      <c r="E410" t="inlineStr">
        <is>
          <t>Yes</t>
        </is>
      </c>
      <c r="F410" t="inlineStr">
        <is>
          <t>At Risk</t>
        </is>
      </c>
      <c r="G410" t="n">
        <v>26</v>
      </c>
      <c r="H410" s="24" t="n">
        <v>170475.17</v>
      </c>
      <c r="I410" s="24" t="n">
        <v>30589.25</v>
      </c>
      <c r="J410" s="25" t="n">
        <v>45238</v>
      </c>
      <c r="K410" s="25" t="n">
        <v>45573</v>
      </c>
      <c r="L410" t="n">
        <v>2</v>
      </c>
      <c r="M410" t="n">
        <v>5</v>
      </c>
      <c r="N410" t="n">
        <v>5</v>
      </c>
      <c r="O410">
        <f>DATE(2026,1,1)-K410</f>
        <v/>
      </c>
      <c r="P410">
        <f>IF(G410&gt;=2,"Repeat","One-time")</f>
        <v/>
      </c>
    </row>
    <row r="411">
      <c r="A411" t="inlineStr">
        <is>
          <t>C05511</t>
        </is>
      </c>
      <c r="B411" t="inlineStr">
        <is>
          <t>Aditya Thakur</t>
        </is>
      </c>
      <c r="C411" t="inlineStr">
        <is>
          <t>East</t>
        </is>
      </c>
      <c r="D411" t="inlineStr">
        <is>
          <t>Patna</t>
        </is>
      </c>
      <c r="E411" t="inlineStr">
        <is>
          <t>Yes</t>
        </is>
      </c>
      <c r="F411" t="inlineStr">
        <is>
          <t>High Value</t>
        </is>
      </c>
      <c r="G411" t="n">
        <v>23</v>
      </c>
      <c r="H411" s="24" t="n">
        <v>169558.1</v>
      </c>
      <c r="I411" s="24" t="n">
        <v>25533.85</v>
      </c>
      <c r="J411" s="25" t="n">
        <v>45473</v>
      </c>
      <c r="K411" s="25" t="n">
        <v>46012</v>
      </c>
      <c r="L411" t="n">
        <v>5</v>
      </c>
      <c r="M411" t="n">
        <v>5</v>
      </c>
      <c r="N411" t="n">
        <v>5</v>
      </c>
      <c r="O411">
        <f>DATE(2026,1,1)-K411</f>
        <v/>
      </c>
      <c r="P411">
        <f>IF(G411&gt;=2,"Repeat","One-time")</f>
        <v/>
      </c>
    </row>
    <row r="412">
      <c r="A412" t="inlineStr">
        <is>
          <t>C01387</t>
        </is>
      </c>
      <c r="B412" t="inlineStr">
        <is>
          <t>Kavya Reddy</t>
        </is>
      </c>
      <c r="C412" t="inlineStr">
        <is>
          <t>South</t>
        </is>
      </c>
      <c r="D412" t="inlineStr">
        <is>
          <t>Chennai</t>
        </is>
      </c>
      <c r="E412" t="inlineStr">
        <is>
          <t>Yes</t>
        </is>
      </c>
      <c r="F412" t="inlineStr">
        <is>
          <t>At Risk</t>
        </is>
      </c>
      <c r="G412" t="n">
        <v>28</v>
      </c>
      <c r="H412" s="24" t="n">
        <v>169547.73</v>
      </c>
      <c r="I412" s="24" t="n">
        <v>19609.32</v>
      </c>
      <c r="J412" s="25" t="n">
        <v>45055</v>
      </c>
      <c r="K412" s="25" t="n">
        <v>45719</v>
      </c>
      <c r="L412" t="n">
        <v>2</v>
      </c>
      <c r="M412" t="n">
        <v>5</v>
      </c>
      <c r="N412" t="n">
        <v>5</v>
      </c>
      <c r="O412">
        <f>DATE(2026,1,1)-K412</f>
        <v/>
      </c>
      <c r="P412">
        <f>IF(G412&gt;=2,"Repeat","One-time")</f>
        <v/>
      </c>
    </row>
    <row r="413">
      <c r="A413" t="inlineStr">
        <is>
          <t>C02541</t>
        </is>
      </c>
      <c r="B413" t="inlineStr">
        <is>
          <t>Suresh Yadav</t>
        </is>
      </c>
      <c r="C413" t="inlineStr">
        <is>
          <t>West</t>
        </is>
      </c>
      <c r="D413" t="inlineStr">
        <is>
          <t>Ahmedabad</t>
        </is>
      </c>
      <c r="E413" t="inlineStr">
        <is>
          <t>Yes</t>
        </is>
      </c>
      <c r="F413" t="inlineStr">
        <is>
          <t>At Risk</t>
        </is>
      </c>
      <c r="G413" t="n">
        <v>22</v>
      </c>
      <c r="H413" s="24" t="n">
        <v>169533.5</v>
      </c>
      <c r="I413" s="24" t="n">
        <v>35126.19</v>
      </c>
      <c r="J413" s="25" t="n">
        <v>45143</v>
      </c>
      <c r="K413" s="25" t="n">
        <v>45388</v>
      </c>
      <c r="L413" t="n">
        <v>1</v>
      </c>
      <c r="M413" t="n">
        <v>5</v>
      </c>
      <c r="N413" t="n">
        <v>5</v>
      </c>
      <c r="O413">
        <f>DATE(2026,1,1)-K413</f>
        <v/>
      </c>
      <c r="P413">
        <f>IF(G413&gt;=2,"Repeat","One-time")</f>
        <v/>
      </c>
    </row>
    <row r="414">
      <c r="A414" t="inlineStr">
        <is>
          <t>C01090</t>
        </is>
      </c>
      <c r="B414" t="inlineStr">
        <is>
          <t>Maria Ghosh</t>
        </is>
      </c>
      <c r="C414" t="inlineStr">
        <is>
          <t>North</t>
        </is>
      </c>
      <c r="D414" t="inlineStr">
        <is>
          <t>Delhi</t>
        </is>
      </c>
      <c r="E414" t="inlineStr">
        <is>
          <t>No</t>
        </is>
      </c>
      <c r="F414" t="inlineStr">
        <is>
          <t>At Risk</t>
        </is>
      </c>
      <c r="G414" t="n">
        <v>21</v>
      </c>
      <c r="H414" s="24" t="n">
        <v>168668.64</v>
      </c>
      <c r="I414" s="24" t="n">
        <v>34021.14</v>
      </c>
      <c r="J414" s="25" t="n">
        <v>44948</v>
      </c>
      <c r="K414" s="25" t="n">
        <v>45336</v>
      </c>
      <c r="L414" t="n">
        <v>1</v>
      </c>
      <c r="M414" t="n">
        <v>5</v>
      </c>
      <c r="N414" t="n">
        <v>5</v>
      </c>
      <c r="O414">
        <f>DATE(2026,1,1)-K414</f>
        <v/>
      </c>
      <c r="P414">
        <f>IF(G414&gt;=2,"Repeat","One-time")</f>
        <v/>
      </c>
    </row>
    <row r="415">
      <c r="A415" t="inlineStr">
        <is>
          <t>C00289</t>
        </is>
      </c>
      <c r="B415" t="inlineStr">
        <is>
          <t>Vikram Ghosh</t>
        </is>
      </c>
      <c r="C415" t="inlineStr">
        <is>
          <t>West</t>
        </is>
      </c>
      <c r="D415" t="inlineStr">
        <is>
          <t>Mumbai</t>
        </is>
      </c>
      <c r="E415" t="inlineStr">
        <is>
          <t>Yes</t>
        </is>
      </c>
      <c r="F415" t="inlineStr">
        <is>
          <t>At Risk</t>
        </is>
      </c>
      <c r="G415" t="n">
        <v>28</v>
      </c>
      <c r="H415" s="24" t="n">
        <v>168376.41</v>
      </c>
      <c r="I415" s="24" t="n">
        <v>36759.96</v>
      </c>
      <c r="J415" s="25" t="n">
        <v>44934</v>
      </c>
      <c r="K415" s="25" t="n">
        <v>45432</v>
      </c>
      <c r="L415" t="n">
        <v>1</v>
      </c>
      <c r="M415" t="n">
        <v>5</v>
      </c>
      <c r="N415" t="n">
        <v>5</v>
      </c>
      <c r="O415">
        <f>DATE(2026,1,1)-K415</f>
        <v/>
      </c>
      <c r="P415">
        <f>IF(G415&gt;=2,"Repeat","One-time")</f>
        <v/>
      </c>
    </row>
    <row r="416">
      <c r="A416" t="inlineStr">
        <is>
          <t>C05452</t>
        </is>
      </c>
      <c r="B416" t="inlineStr">
        <is>
          <t>Pooja Agarwal</t>
        </is>
      </c>
      <c r="C416" t="inlineStr">
        <is>
          <t>North</t>
        </is>
      </c>
      <c r="D416" t="inlineStr">
        <is>
          <t>Jaipur</t>
        </is>
      </c>
      <c r="E416" t="inlineStr">
        <is>
          <t>No</t>
        </is>
      </c>
      <c r="F416" t="inlineStr">
        <is>
          <t>At Risk</t>
        </is>
      </c>
      <c r="G416" t="n">
        <v>10</v>
      </c>
      <c r="H416" s="24" t="n">
        <v>168322.05</v>
      </c>
      <c r="I416" s="24" t="n">
        <v>12821.24</v>
      </c>
      <c r="J416" s="25" t="n">
        <v>45456</v>
      </c>
      <c r="K416" s="25" t="n">
        <v>45735</v>
      </c>
      <c r="L416" t="n">
        <v>2</v>
      </c>
      <c r="M416" t="n">
        <v>5</v>
      </c>
      <c r="N416" t="n">
        <v>5</v>
      </c>
      <c r="O416">
        <f>DATE(2026,1,1)-K416</f>
        <v/>
      </c>
      <c r="P416">
        <f>IF(G416&gt;=2,"Repeat","One-time")</f>
        <v/>
      </c>
    </row>
    <row r="417">
      <c r="A417" t="inlineStr">
        <is>
          <t>C02899</t>
        </is>
      </c>
      <c r="B417" t="inlineStr">
        <is>
          <t>Swati Nair</t>
        </is>
      </c>
      <c r="C417" t="inlineStr">
        <is>
          <t>North</t>
        </is>
      </c>
      <c r="D417" t="inlineStr">
        <is>
          <t>Jaipur</t>
        </is>
      </c>
      <c r="E417" t="inlineStr">
        <is>
          <t>No</t>
        </is>
      </c>
      <c r="F417" t="inlineStr">
        <is>
          <t>High Value</t>
        </is>
      </c>
      <c r="G417" t="n">
        <v>23</v>
      </c>
      <c r="H417" s="24" t="n">
        <v>167557.08</v>
      </c>
      <c r="I417" s="24" t="n">
        <v>38255.55</v>
      </c>
      <c r="J417" s="25" t="n">
        <v>45226</v>
      </c>
      <c r="K417" s="25" t="n">
        <v>45987</v>
      </c>
      <c r="L417" t="n">
        <v>5</v>
      </c>
      <c r="M417" t="n">
        <v>5</v>
      </c>
      <c r="N417" t="n">
        <v>5</v>
      </c>
      <c r="O417">
        <f>DATE(2026,1,1)-K417</f>
        <v/>
      </c>
      <c r="P417">
        <f>IF(G417&gt;=2,"Repeat","One-time")</f>
        <v/>
      </c>
    </row>
    <row r="418">
      <c r="A418" t="inlineStr">
        <is>
          <t>C03998</t>
        </is>
      </c>
      <c r="B418" t="inlineStr">
        <is>
          <t>Amit Das</t>
        </is>
      </c>
      <c r="C418" t="inlineStr">
        <is>
          <t>West</t>
        </is>
      </c>
      <c r="D418" t="inlineStr">
        <is>
          <t>Mumbai</t>
        </is>
      </c>
      <c r="E418" t="inlineStr">
        <is>
          <t>Yes</t>
        </is>
      </c>
      <c r="F418" t="inlineStr">
        <is>
          <t>High Value</t>
        </is>
      </c>
      <c r="G418" t="n">
        <v>19</v>
      </c>
      <c r="H418" s="24" t="n">
        <v>167506.11</v>
      </c>
      <c r="I418" s="24" t="n">
        <v>22942.79</v>
      </c>
      <c r="J418" s="25" t="n">
        <v>45351</v>
      </c>
      <c r="K418" s="25" t="n">
        <v>45990</v>
      </c>
      <c r="L418" t="n">
        <v>5</v>
      </c>
      <c r="M418" t="n">
        <v>5</v>
      </c>
      <c r="N418" t="n">
        <v>5</v>
      </c>
      <c r="O418">
        <f>DATE(2026,1,1)-K418</f>
        <v/>
      </c>
      <c r="P418">
        <f>IF(G418&gt;=2,"Repeat","One-time")</f>
        <v/>
      </c>
    </row>
    <row r="419">
      <c r="A419" t="inlineStr">
        <is>
          <t>C06823</t>
        </is>
      </c>
      <c r="B419" t="inlineStr">
        <is>
          <t>Joseph Khan</t>
        </is>
      </c>
      <c r="C419" t="inlineStr">
        <is>
          <t>South</t>
        </is>
      </c>
      <c r="D419" t="inlineStr">
        <is>
          <t>Bengaluru</t>
        </is>
      </c>
      <c r="E419" t="inlineStr">
        <is>
          <t>No</t>
        </is>
      </c>
      <c r="F419" t="inlineStr">
        <is>
          <t>High Value</t>
        </is>
      </c>
      <c r="G419" t="n">
        <v>25</v>
      </c>
      <c r="H419" s="24" t="n">
        <v>167335.11</v>
      </c>
      <c r="I419" s="24" t="n">
        <v>24568.47</v>
      </c>
      <c r="J419" s="25" t="n">
        <v>45594</v>
      </c>
      <c r="K419" s="25" t="n">
        <v>46021</v>
      </c>
      <c r="L419" t="n">
        <v>5</v>
      </c>
      <c r="M419" t="n">
        <v>5</v>
      </c>
      <c r="N419" t="n">
        <v>5</v>
      </c>
      <c r="O419">
        <f>DATE(2026,1,1)-K419</f>
        <v/>
      </c>
      <c r="P419">
        <f>IF(G419&gt;=2,"Repeat","One-time")</f>
        <v/>
      </c>
    </row>
    <row r="420">
      <c r="A420" t="inlineStr">
        <is>
          <t>C00560</t>
        </is>
      </c>
      <c r="B420" t="inlineStr">
        <is>
          <t>Sneha Nair</t>
        </is>
      </c>
      <c r="C420" t="inlineStr">
        <is>
          <t>West</t>
        </is>
      </c>
      <c r="D420" t="inlineStr">
        <is>
          <t>Pune</t>
        </is>
      </c>
      <c r="E420" t="inlineStr">
        <is>
          <t>No</t>
        </is>
      </c>
      <c r="F420" t="inlineStr">
        <is>
          <t>High Value</t>
        </is>
      </c>
      <c r="G420" t="n">
        <v>41</v>
      </c>
      <c r="H420" s="24" t="n">
        <v>167240.66</v>
      </c>
      <c r="I420" s="24" t="n">
        <v>41228.82</v>
      </c>
      <c r="J420" s="25" t="n">
        <v>44940</v>
      </c>
      <c r="K420" s="25" t="n">
        <v>46005</v>
      </c>
      <c r="L420" t="n">
        <v>5</v>
      </c>
      <c r="M420" t="n">
        <v>5</v>
      </c>
      <c r="N420" t="n">
        <v>5</v>
      </c>
      <c r="O420">
        <f>DATE(2026,1,1)-K420</f>
        <v/>
      </c>
      <c r="P420">
        <f>IF(G420&gt;=2,"Repeat","One-time")</f>
        <v/>
      </c>
    </row>
    <row r="421">
      <c r="A421" t="inlineStr">
        <is>
          <t>C02073</t>
        </is>
      </c>
      <c r="B421" t="inlineStr">
        <is>
          <t>Aarav Rao</t>
        </is>
      </c>
      <c r="C421" t="inlineStr">
        <is>
          <t>West</t>
        </is>
      </c>
      <c r="D421" t="inlineStr">
        <is>
          <t>Pune</t>
        </is>
      </c>
      <c r="E421" t="inlineStr">
        <is>
          <t>No</t>
        </is>
      </c>
      <c r="F421" t="inlineStr">
        <is>
          <t>High Value</t>
        </is>
      </c>
      <c r="G421" t="n">
        <v>19</v>
      </c>
      <c r="H421" s="24" t="n">
        <v>167170.42</v>
      </c>
      <c r="I421" s="24" t="n">
        <v>32897.74</v>
      </c>
      <c r="J421" s="25" t="n">
        <v>45086</v>
      </c>
      <c r="K421" s="25" t="n">
        <v>46006</v>
      </c>
      <c r="L421" t="n">
        <v>5</v>
      </c>
      <c r="M421" t="n">
        <v>5</v>
      </c>
      <c r="N421" t="n">
        <v>5</v>
      </c>
      <c r="O421">
        <f>DATE(2026,1,1)-K421</f>
        <v/>
      </c>
      <c r="P421">
        <f>IF(G421&gt;=2,"Repeat","One-time")</f>
        <v/>
      </c>
    </row>
    <row r="422">
      <c r="A422" t="inlineStr">
        <is>
          <t>C00117</t>
        </is>
      </c>
      <c r="B422" t="inlineStr">
        <is>
          <t>Vikram Banerjee</t>
        </is>
      </c>
      <c r="C422" t="inlineStr">
        <is>
          <t>West</t>
        </is>
      </c>
      <c r="D422" t="inlineStr">
        <is>
          <t>Mumbai</t>
        </is>
      </c>
      <c r="E422" t="inlineStr">
        <is>
          <t>Yes</t>
        </is>
      </c>
      <c r="F422" t="inlineStr">
        <is>
          <t>High Value</t>
        </is>
      </c>
      <c r="G422" t="n">
        <v>21</v>
      </c>
      <c r="H422" s="24" t="n">
        <v>167111.05</v>
      </c>
      <c r="I422" s="24" t="n">
        <v>23585.23</v>
      </c>
      <c r="J422" s="25" t="n">
        <v>44937</v>
      </c>
      <c r="K422" s="25" t="n">
        <v>46010</v>
      </c>
      <c r="L422" t="n">
        <v>5</v>
      </c>
      <c r="M422" t="n">
        <v>5</v>
      </c>
      <c r="N422" t="n">
        <v>5</v>
      </c>
      <c r="O422">
        <f>DATE(2026,1,1)-K422</f>
        <v/>
      </c>
      <c r="P422">
        <f>IF(G422&gt;=2,"Repeat","One-time")</f>
        <v/>
      </c>
    </row>
    <row r="423">
      <c r="A423" t="inlineStr">
        <is>
          <t>C05149</t>
        </is>
      </c>
      <c r="B423" t="inlineStr">
        <is>
          <t>Gurpreet Reddy</t>
        </is>
      </c>
      <c r="C423" t="inlineStr">
        <is>
          <t>West</t>
        </is>
      </c>
      <c r="D423" t="inlineStr">
        <is>
          <t>Mumbai</t>
        </is>
      </c>
      <c r="E423" t="inlineStr">
        <is>
          <t>Yes</t>
        </is>
      </c>
      <c r="F423" t="inlineStr">
        <is>
          <t>High Value</t>
        </is>
      </c>
      <c r="G423" t="n">
        <v>37</v>
      </c>
      <c r="H423" s="24" t="n">
        <v>166910.03</v>
      </c>
      <c r="I423" s="24" t="n">
        <v>30309.32</v>
      </c>
      <c r="J423" s="25" t="n">
        <v>45440</v>
      </c>
      <c r="K423" s="25" t="n">
        <v>46007</v>
      </c>
      <c r="L423" t="n">
        <v>5</v>
      </c>
      <c r="M423" t="n">
        <v>5</v>
      </c>
      <c r="N423" t="n">
        <v>5</v>
      </c>
      <c r="O423">
        <f>DATE(2026,1,1)-K423</f>
        <v/>
      </c>
      <c r="P423">
        <f>IF(G423&gt;=2,"Repeat","One-time")</f>
        <v/>
      </c>
    </row>
    <row r="424">
      <c r="A424" t="inlineStr">
        <is>
          <t>C05476</t>
        </is>
      </c>
      <c r="B424" t="inlineStr">
        <is>
          <t>Arjun Chopra</t>
        </is>
      </c>
      <c r="C424" t="inlineStr">
        <is>
          <t>East</t>
        </is>
      </c>
      <c r="D424" t="inlineStr">
        <is>
          <t>Guwahati</t>
        </is>
      </c>
      <c r="E424" t="inlineStr">
        <is>
          <t>No</t>
        </is>
      </c>
      <c r="F424" t="inlineStr">
        <is>
          <t>High Value</t>
        </is>
      </c>
      <c r="G424" t="n">
        <v>22</v>
      </c>
      <c r="H424" s="24" t="n">
        <v>166841.91</v>
      </c>
      <c r="I424" s="24" t="n">
        <v>31450.99</v>
      </c>
      <c r="J424" s="25" t="n">
        <v>45527</v>
      </c>
      <c r="K424" s="25" t="n">
        <v>46000</v>
      </c>
      <c r="L424" t="n">
        <v>5</v>
      </c>
      <c r="M424" t="n">
        <v>5</v>
      </c>
      <c r="N424" t="n">
        <v>5</v>
      </c>
      <c r="O424">
        <f>DATE(2026,1,1)-K424</f>
        <v/>
      </c>
      <c r="P424">
        <f>IF(G424&gt;=2,"Repeat","One-time")</f>
        <v/>
      </c>
    </row>
    <row r="425">
      <c r="A425" t="inlineStr">
        <is>
          <t>C07293</t>
        </is>
      </c>
      <c r="B425" t="inlineStr">
        <is>
          <t>Nikhil Singh</t>
        </is>
      </c>
      <c r="C425" t="inlineStr">
        <is>
          <t>South</t>
        </is>
      </c>
      <c r="D425" t="inlineStr">
        <is>
          <t>Kochi</t>
        </is>
      </c>
      <c r="E425" t="inlineStr">
        <is>
          <t>Yes</t>
        </is>
      </c>
      <c r="F425" t="inlineStr">
        <is>
          <t>High Value</t>
        </is>
      </c>
      <c r="G425" t="n">
        <v>27</v>
      </c>
      <c r="H425" s="24" t="n">
        <v>166480.89</v>
      </c>
      <c r="I425" s="24" t="n">
        <v>35973.49</v>
      </c>
      <c r="J425" s="25" t="n">
        <v>45627</v>
      </c>
      <c r="K425" s="25" t="n">
        <v>46020</v>
      </c>
      <c r="L425" t="n">
        <v>5</v>
      </c>
      <c r="M425" t="n">
        <v>5</v>
      </c>
      <c r="N425" t="n">
        <v>5</v>
      </c>
      <c r="O425">
        <f>DATE(2026,1,1)-K425</f>
        <v/>
      </c>
      <c r="P425">
        <f>IF(G425&gt;=2,"Repeat","One-time")</f>
        <v/>
      </c>
    </row>
    <row r="426">
      <c r="A426" t="inlineStr">
        <is>
          <t>C05167</t>
        </is>
      </c>
      <c r="B426" t="inlineStr">
        <is>
          <t>Sanjay Agarwal</t>
        </is>
      </c>
      <c r="C426" t="inlineStr">
        <is>
          <t>West</t>
        </is>
      </c>
      <c r="D426" t="inlineStr">
        <is>
          <t>Ahmedabad</t>
        </is>
      </c>
      <c r="E426" t="inlineStr">
        <is>
          <t>No</t>
        </is>
      </c>
      <c r="F426" t="inlineStr">
        <is>
          <t>High Value</t>
        </is>
      </c>
      <c r="G426" t="n">
        <v>21</v>
      </c>
      <c r="H426" s="24" t="n">
        <v>166432.58</v>
      </c>
      <c r="I426" s="24" t="n">
        <v>20577.22</v>
      </c>
      <c r="J426" s="25" t="n">
        <v>45430</v>
      </c>
      <c r="K426" s="25" t="n">
        <v>45988</v>
      </c>
      <c r="L426" t="n">
        <v>5</v>
      </c>
      <c r="M426" t="n">
        <v>5</v>
      </c>
      <c r="N426" t="n">
        <v>5</v>
      </c>
      <c r="O426">
        <f>DATE(2026,1,1)-K426</f>
        <v/>
      </c>
      <c r="P426">
        <f>IF(G426&gt;=2,"Repeat","One-time")</f>
        <v/>
      </c>
    </row>
    <row r="427">
      <c r="A427" t="inlineStr">
        <is>
          <t>C05957</t>
        </is>
      </c>
      <c r="B427" t="inlineStr">
        <is>
          <t>Swati Thakur</t>
        </is>
      </c>
      <c r="C427" t="inlineStr">
        <is>
          <t>South</t>
        </is>
      </c>
      <c r="D427" t="inlineStr">
        <is>
          <t>Hyderabad</t>
        </is>
      </c>
      <c r="E427" t="inlineStr">
        <is>
          <t>No</t>
        </is>
      </c>
      <c r="F427" t="inlineStr">
        <is>
          <t>High Value</t>
        </is>
      </c>
      <c r="G427" t="n">
        <v>10</v>
      </c>
      <c r="H427" s="24" t="n">
        <v>166427.85</v>
      </c>
      <c r="I427" s="24" t="n">
        <v>12971.39</v>
      </c>
      <c r="J427" s="25" t="n">
        <v>45584</v>
      </c>
      <c r="K427" s="25" t="n">
        <v>46020</v>
      </c>
      <c r="L427" t="n">
        <v>5</v>
      </c>
      <c r="M427" t="n">
        <v>5</v>
      </c>
      <c r="N427" t="n">
        <v>5</v>
      </c>
      <c r="O427">
        <f>DATE(2026,1,1)-K427</f>
        <v/>
      </c>
      <c r="P427">
        <f>IF(G427&gt;=2,"Repeat","One-time")</f>
        <v/>
      </c>
    </row>
    <row r="428">
      <c r="A428" t="inlineStr">
        <is>
          <t>C04236</t>
        </is>
      </c>
      <c r="B428" t="inlineStr">
        <is>
          <t>Manish Mishra</t>
        </is>
      </c>
      <c r="C428" t="inlineStr">
        <is>
          <t>West</t>
        </is>
      </c>
      <c r="D428" t="inlineStr">
        <is>
          <t>Mumbai</t>
        </is>
      </c>
      <c r="E428" t="inlineStr">
        <is>
          <t>No</t>
        </is>
      </c>
      <c r="F428" t="inlineStr">
        <is>
          <t>High Value</t>
        </is>
      </c>
      <c r="G428" t="n">
        <v>22</v>
      </c>
      <c r="H428" s="24" t="n">
        <v>166278.38</v>
      </c>
      <c r="I428" s="24" t="n">
        <v>29024.16</v>
      </c>
      <c r="J428" s="25" t="n">
        <v>45376</v>
      </c>
      <c r="K428" s="25" t="n">
        <v>46014</v>
      </c>
      <c r="L428" t="n">
        <v>5</v>
      </c>
      <c r="M428" t="n">
        <v>5</v>
      </c>
      <c r="N428" t="n">
        <v>5</v>
      </c>
      <c r="O428">
        <f>DATE(2026,1,1)-K428</f>
        <v/>
      </c>
      <c r="P428">
        <f>IF(G428&gt;=2,"Repeat","One-time")</f>
        <v/>
      </c>
    </row>
    <row r="429">
      <c r="A429" t="inlineStr">
        <is>
          <t>C02303</t>
        </is>
      </c>
      <c r="B429" t="inlineStr">
        <is>
          <t>Neha Chopra</t>
        </is>
      </c>
      <c r="C429" t="inlineStr">
        <is>
          <t>West</t>
        </is>
      </c>
      <c r="D429" t="inlineStr">
        <is>
          <t>Mumbai</t>
        </is>
      </c>
      <c r="E429" t="inlineStr">
        <is>
          <t>Yes</t>
        </is>
      </c>
      <c r="F429" t="inlineStr">
        <is>
          <t>At Risk</t>
        </is>
      </c>
      <c r="G429" t="n">
        <v>27</v>
      </c>
      <c r="H429" s="24" t="n">
        <v>166248.16</v>
      </c>
      <c r="I429" s="24" t="n">
        <v>31108.4</v>
      </c>
      <c r="J429" s="25" t="n">
        <v>45109</v>
      </c>
      <c r="K429" s="25" t="n">
        <v>45471</v>
      </c>
      <c r="L429" t="n">
        <v>1</v>
      </c>
      <c r="M429" t="n">
        <v>5</v>
      </c>
      <c r="N429" t="n">
        <v>5</v>
      </c>
      <c r="O429">
        <f>DATE(2026,1,1)-K429</f>
        <v/>
      </c>
      <c r="P429">
        <f>IF(G429&gt;=2,"Repeat","One-time")</f>
        <v/>
      </c>
    </row>
    <row r="430">
      <c r="A430" t="inlineStr">
        <is>
          <t>C01034</t>
        </is>
      </c>
      <c r="B430" t="inlineStr">
        <is>
          <t>Meera Sinha</t>
        </is>
      </c>
      <c r="C430" t="inlineStr">
        <is>
          <t>West</t>
        </is>
      </c>
      <c r="D430" t="inlineStr">
        <is>
          <t>Mumbai</t>
        </is>
      </c>
      <c r="E430" t="inlineStr">
        <is>
          <t>No</t>
        </is>
      </c>
      <c r="F430" t="inlineStr">
        <is>
          <t>High Value</t>
        </is>
      </c>
      <c r="G430" t="n">
        <v>25</v>
      </c>
      <c r="H430" s="24" t="n">
        <v>165859.09</v>
      </c>
      <c r="I430" s="24" t="n">
        <v>34222.05</v>
      </c>
      <c r="J430" s="25" t="n">
        <v>44947</v>
      </c>
      <c r="K430" s="25" t="n">
        <v>45922</v>
      </c>
      <c r="L430" t="n">
        <v>3</v>
      </c>
      <c r="M430" t="n">
        <v>5</v>
      </c>
      <c r="N430" t="n">
        <v>5</v>
      </c>
      <c r="O430">
        <f>DATE(2026,1,1)-K430</f>
        <v/>
      </c>
      <c r="P430">
        <f>IF(G430&gt;=2,"Repeat","One-time")</f>
        <v/>
      </c>
    </row>
    <row r="431">
      <c r="A431" t="inlineStr">
        <is>
          <t>C07833</t>
        </is>
      </c>
      <c r="B431" t="inlineStr">
        <is>
          <t>Rohan Fernandes</t>
        </is>
      </c>
      <c r="C431" t="inlineStr">
        <is>
          <t>East</t>
        </is>
      </c>
      <c r="D431" t="inlineStr">
        <is>
          <t>Patna</t>
        </is>
      </c>
      <c r="E431" t="inlineStr">
        <is>
          <t>No</t>
        </is>
      </c>
      <c r="F431" t="inlineStr">
        <is>
          <t>High Value</t>
        </is>
      </c>
      <c r="G431" t="n">
        <v>9</v>
      </c>
      <c r="H431" s="24" t="n">
        <v>165858.76</v>
      </c>
      <c r="I431" s="24" t="n">
        <v>28396.26</v>
      </c>
      <c r="J431" s="25" t="n">
        <v>45688</v>
      </c>
      <c r="K431" s="25" t="n">
        <v>45998</v>
      </c>
      <c r="L431" t="n">
        <v>5</v>
      </c>
      <c r="M431" t="n">
        <v>5</v>
      </c>
      <c r="N431" t="n">
        <v>5</v>
      </c>
      <c r="O431">
        <f>DATE(2026,1,1)-K431</f>
        <v/>
      </c>
      <c r="P431">
        <f>IF(G431&gt;=2,"Repeat","One-time")</f>
        <v/>
      </c>
    </row>
    <row r="432">
      <c r="A432" t="inlineStr">
        <is>
          <t>C02365</t>
        </is>
      </c>
      <c r="B432" t="inlineStr">
        <is>
          <t>Rahul Sharma</t>
        </is>
      </c>
      <c r="C432" t="inlineStr">
        <is>
          <t>South</t>
        </is>
      </c>
      <c r="D432" t="inlineStr">
        <is>
          <t>Hyderabad</t>
        </is>
      </c>
      <c r="E432" t="inlineStr">
        <is>
          <t>Yes</t>
        </is>
      </c>
      <c r="F432" t="inlineStr">
        <is>
          <t>High Value</t>
        </is>
      </c>
      <c r="G432" t="n">
        <v>15</v>
      </c>
      <c r="H432" s="24" t="n">
        <v>165769.76</v>
      </c>
      <c r="I432" s="24" t="n">
        <v>21947.61</v>
      </c>
      <c r="J432" s="25" t="n">
        <v>45253</v>
      </c>
      <c r="K432" s="25" t="n">
        <v>45985</v>
      </c>
      <c r="L432" t="n">
        <v>4</v>
      </c>
      <c r="M432" t="n">
        <v>5</v>
      </c>
      <c r="N432" t="n">
        <v>5</v>
      </c>
      <c r="O432">
        <f>DATE(2026,1,1)-K432</f>
        <v/>
      </c>
      <c r="P432">
        <f>IF(G432&gt;=2,"Repeat","One-time")</f>
        <v/>
      </c>
    </row>
    <row r="433">
      <c r="A433" t="inlineStr">
        <is>
          <t>C06791</t>
        </is>
      </c>
      <c r="B433" t="inlineStr">
        <is>
          <t>Varun Bose</t>
        </is>
      </c>
      <c r="C433" t="inlineStr">
        <is>
          <t>East</t>
        </is>
      </c>
      <c r="D433" t="inlineStr">
        <is>
          <t>Guwahati</t>
        </is>
      </c>
      <c r="E433" t="inlineStr">
        <is>
          <t>No</t>
        </is>
      </c>
      <c r="F433" t="inlineStr">
        <is>
          <t>At Risk</t>
        </is>
      </c>
      <c r="G433" t="n">
        <v>9</v>
      </c>
      <c r="H433" s="24" t="n">
        <v>165268.4</v>
      </c>
      <c r="I433" s="24" t="n">
        <v>18778.49</v>
      </c>
      <c r="J433" s="25" t="n">
        <v>45581</v>
      </c>
      <c r="K433" s="25" t="n">
        <v>45659</v>
      </c>
      <c r="L433" t="n">
        <v>2</v>
      </c>
      <c r="M433" t="n">
        <v>5</v>
      </c>
      <c r="N433" t="n">
        <v>5</v>
      </c>
      <c r="O433">
        <f>DATE(2026,1,1)-K433</f>
        <v/>
      </c>
      <c r="P433">
        <f>IF(G433&gt;=2,"Repeat","One-time")</f>
        <v/>
      </c>
    </row>
    <row r="434">
      <c r="A434" t="inlineStr">
        <is>
          <t>C06996</t>
        </is>
      </c>
      <c r="B434" t="inlineStr">
        <is>
          <t>Lakshmi Thakur</t>
        </is>
      </c>
      <c r="C434" t="inlineStr">
        <is>
          <t>South</t>
        </is>
      </c>
      <c r="D434" t="inlineStr">
        <is>
          <t>Chennai</t>
        </is>
      </c>
      <c r="E434" t="inlineStr">
        <is>
          <t>No</t>
        </is>
      </c>
      <c r="F434" t="inlineStr">
        <is>
          <t>High Value</t>
        </is>
      </c>
      <c r="G434" t="n">
        <v>6</v>
      </c>
      <c r="H434" s="24" t="n">
        <v>165261</v>
      </c>
      <c r="I434" s="24" t="n">
        <v>14725.31</v>
      </c>
      <c r="J434" s="25" t="n">
        <v>45601</v>
      </c>
      <c r="K434" s="25" t="n">
        <v>45845</v>
      </c>
      <c r="L434" t="n">
        <v>3</v>
      </c>
      <c r="M434" t="n">
        <v>4</v>
      </c>
      <c r="N434" t="n">
        <v>5</v>
      </c>
      <c r="O434">
        <f>DATE(2026,1,1)-K434</f>
        <v/>
      </c>
      <c r="P434">
        <f>IF(G434&gt;=2,"Repeat","One-time")</f>
        <v/>
      </c>
    </row>
    <row r="435">
      <c r="A435" t="inlineStr">
        <is>
          <t>C08907</t>
        </is>
      </c>
      <c r="B435" t="inlineStr">
        <is>
          <t>Zoya Kumar</t>
        </is>
      </c>
      <c r="C435" t="inlineStr">
        <is>
          <t>South</t>
        </is>
      </c>
      <c r="D435" t="inlineStr">
        <is>
          <t>Bengaluru</t>
        </is>
      </c>
      <c r="E435" t="inlineStr">
        <is>
          <t>Yes</t>
        </is>
      </c>
      <c r="F435" t="inlineStr">
        <is>
          <t>High Value</t>
        </is>
      </c>
      <c r="G435" t="n">
        <v>20</v>
      </c>
      <c r="H435" s="24" t="n">
        <v>164739.9</v>
      </c>
      <c r="I435" s="24" t="n">
        <v>34969.5</v>
      </c>
      <c r="J435" s="25" t="n">
        <v>45764</v>
      </c>
      <c r="K435" s="25" t="n">
        <v>45904</v>
      </c>
      <c r="L435" t="n">
        <v>3</v>
      </c>
      <c r="M435" t="n">
        <v>5</v>
      </c>
      <c r="N435" t="n">
        <v>5</v>
      </c>
      <c r="O435">
        <f>DATE(2026,1,1)-K435</f>
        <v/>
      </c>
      <c r="P435">
        <f>IF(G435&gt;=2,"Repeat","One-time")</f>
        <v/>
      </c>
    </row>
    <row r="436">
      <c r="A436" t="inlineStr">
        <is>
          <t>C03576</t>
        </is>
      </c>
      <c r="B436" t="inlineStr">
        <is>
          <t>Sneha Kapoor</t>
        </is>
      </c>
      <c r="C436" t="inlineStr">
        <is>
          <t>West</t>
        </is>
      </c>
      <c r="D436" t="inlineStr">
        <is>
          <t>Pune</t>
        </is>
      </c>
      <c r="E436" t="inlineStr">
        <is>
          <t>No</t>
        </is>
      </c>
      <c r="F436" t="inlineStr">
        <is>
          <t>High Value</t>
        </is>
      </c>
      <c r="G436" t="n">
        <v>23</v>
      </c>
      <c r="H436" s="24" t="n">
        <v>164151.54</v>
      </c>
      <c r="I436" s="24" t="n">
        <v>31754.06</v>
      </c>
      <c r="J436" s="25" t="n">
        <v>45283</v>
      </c>
      <c r="K436" s="25" t="n">
        <v>45966</v>
      </c>
      <c r="L436" t="n">
        <v>4</v>
      </c>
      <c r="M436" t="n">
        <v>5</v>
      </c>
      <c r="N436" t="n">
        <v>5</v>
      </c>
      <c r="O436">
        <f>DATE(2026,1,1)-K436</f>
        <v/>
      </c>
      <c r="P436">
        <f>IF(G436&gt;=2,"Repeat","One-time")</f>
        <v/>
      </c>
    </row>
    <row r="437">
      <c r="A437" t="inlineStr">
        <is>
          <t>C01871</t>
        </is>
      </c>
      <c r="B437" t="inlineStr">
        <is>
          <t>Neha Rao</t>
        </is>
      </c>
      <c r="C437" t="inlineStr">
        <is>
          <t>East</t>
        </is>
      </c>
      <c r="D437" t="inlineStr">
        <is>
          <t>Patna</t>
        </is>
      </c>
      <c r="E437" t="inlineStr">
        <is>
          <t>No</t>
        </is>
      </c>
      <c r="F437" t="inlineStr">
        <is>
          <t>High Value</t>
        </is>
      </c>
      <c r="G437" t="n">
        <v>26</v>
      </c>
      <c r="H437" s="24" t="n">
        <v>164147.21</v>
      </c>
      <c r="I437" s="24" t="n">
        <v>29591.78</v>
      </c>
      <c r="J437" s="25" t="n">
        <v>45059</v>
      </c>
      <c r="K437" s="25" t="n">
        <v>46015</v>
      </c>
      <c r="L437" t="n">
        <v>5</v>
      </c>
      <c r="M437" t="n">
        <v>5</v>
      </c>
      <c r="N437" t="n">
        <v>5</v>
      </c>
      <c r="O437">
        <f>DATE(2026,1,1)-K437</f>
        <v/>
      </c>
      <c r="P437">
        <f>IF(G437&gt;=2,"Repeat","One-time")</f>
        <v/>
      </c>
    </row>
    <row r="438">
      <c r="A438" t="inlineStr">
        <is>
          <t>C01126</t>
        </is>
      </c>
      <c r="B438" t="inlineStr">
        <is>
          <t>Isha Thakur</t>
        </is>
      </c>
      <c r="C438" t="inlineStr">
        <is>
          <t>North</t>
        </is>
      </c>
      <c r="D438" t="inlineStr">
        <is>
          <t>Gurugram</t>
        </is>
      </c>
      <c r="E438" t="inlineStr">
        <is>
          <t>Yes</t>
        </is>
      </c>
      <c r="F438" t="inlineStr">
        <is>
          <t>High Value</t>
        </is>
      </c>
      <c r="G438" t="n">
        <v>26</v>
      </c>
      <c r="H438" s="24" t="n">
        <v>163820.79</v>
      </c>
      <c r="I438" s="24" t="n">
        <v>30123.92</v>
      </c>
      <c r="J438" s="25" t="n">
        <v>44953</v>
      </c>
      <c r="K438" s="25" t="n">
        <v>45985</v>
      </c>
      <c r="L438" t="n">
        <v>4</v>
      </c>
      <c r="M438" t="n">
        <v>5</v>
      </c>
      <c r="N438" t="n">
        <v>5</v>
      </c>
      <c r="O438">
        <f>DATE(2026,1,1)-K438</f>
        <v/>
      </c>
      <c r="P438">
        <f>IF(G438&gt;=2,"Repeat","One-time")</f>
        <v/>
      </c>
    </row>
    <row r="439">
      <c r="A439" t="inlineStr">
        <is>
          <t>C06749</t>
        </is>
      </c>
      <c r="B439" t="inlineStr">
        <is>
          <t>Isha Menon</t>
        </is>
      </c>
      <c r="C439" t="inlineStr">
        <is>
          <t>East</t>
        </is>
      </c>
      <c r="D439" t="inlineStr">
        <is>
          <t>Kolkata</t>
        </is>
      </c>
      <c r="E439" t="inlineStr">
        <is>
          <t>Yes</t>
        </is>
      </c>
      <c r="F439" t="inlineStr">
        <is>
          <t>High Value</t>
        </is>
      </c>
      <c r="G439" t="n">
        <v>16</v>
      </c>
      <c r="H439" s="24" t="n">
        <v>163581.07</v>
      </c>
      <c r="I439" s="24" t="n">
        <v>23788.46</v>
      </c>
      <c r="J439" s="25" t="n">
        <v>45589</v>
      </c>
      <c r="K439" s="25" t="n">
        <v>46006</v>
      </c>
      <c r="L439" t="n">
        <v>5</v>
      </c>
      <c r="M439" t="n">
        <v>5</v>
      </c>
      <c r="N439" t="n">
        <v>5</v>
      </c>
      <c r="O439">
        <f>DATE(2026,1,1)-K439</f>
        <v/>
      </c>
      <c r="P439">
        <f>IF(G439&gt;=2,"Repeat","One-time")</f>
        <v/>
      </c>
    </row>
    <row r="440">
      <c r="A440" t="inlineStr">
        <is>
          <t>C05434</t>
        </is>
      </c>
      <c r="B440" t="inlineStr">
        <is>
          <t>Manish Das</t>
        </is>
      </c>
      <c r="C440" t="inlineStr">
        <is>
          <t>North</t>
        </is>
      </c>
      <c r="D440" t="inlineStr">
        <is>
          <t>Delhi</t>
        </is>
      </c>
      <c r="E440" t="inlineStr">
        <is>
          <t>Yes</t>
        </is>
      </c>
      <c r="F440" t="inlineStr">
        <is>
          <t>High Value</t>
        </is>
      </c>
      <c r="G440" t="n">
        <v>9</v>
      </c>
      <c r="H440" s="24" t="n">
        <v>163454.6</v>
      </c>
      <c r="I440" s="24" t="n">
        <v>17270.85</v>
      </c>
      <c r="J440" s="25" t="n">
        <v>45474</v>
      </c>
      <c r="K440" s="25" t="n">
        <v>45932</v>
      </c>
      <c r="L440" t="n">
        <v>4</v>
      </c>
      <c r="M440" t="n">
        <v>5</v>
      </c>
      <c r="N440" t="n">
        <v>5</v>
      </c>
      <c r="O440">
        <f>DATE(2026,1,1)-K440</f>
        <v/>
      </c>
      <c r="P440">
        <f>IF(G440&gt;=2,"Repeat","One-time")</f>
        <v/>
      </c>
    </row>
    <row r="441">
      <c r="A441" t="inlineStr">
        <is>
          <t>C02446</t>
        </is>
      </c>
      <c r="B441" t="inlineStr">
        <is>
          <t>Vivaan Fernandes</t>
        </is>
      </c>
      <c r="C441" t="inlineStr">
        <is>
          <t>West</t>
        </is>
      </c>
      <c r="D441" t="inlineStr">
        <is>
          <t>Panaji</t>
        </is>
      </c>
      <c r="E441" t="inlineStr">
        <is>
          <t>No</t>
        </is>
      </c>
      <c r="F441" t="inlineStr">
        <is>
          <t>High Value</t>
        </is>
      </c>
      <c r="G441" t="n">
        <v>26</v>
      </c>
      <c r="H441" s="24" t="n">
        <v>163086.91</v>
      </c>
      <c r="I441" s="24" t="n">
        <v>34966.47</v>
      </c>
      <c r="J441" s="25" t="n">
        <v>45136</v>
      </c>
      <c r="K441" s="25" t="n">
        <v>45923</v>
      </c>
      <c r="L441" t="n">
        <v>3</v>
      </c>
      <c r="M441" t="n">
        <v>5</v>
      </c>
      <c r="N441" t="n">
        <v>5</v>
      </c>
      <c r="O441">
        <f>DATE(2026,1,1)-K441</f>
        <v/>
      </c>
      <c r="P441">
        <f>IF(G441&gt;=2,"Repeat","One-time")</f>
        <v/>
      </c>
    </row>
    <row r="442">
      <c r="A442" t="inlineStr">
        <is>
          <t>C07374</t>
        </is>
      </c>
      <c r="B442" t="inlineStr">
        <is>
          <t>Rohan Kumar</t>
        </is>
      </c>
      <c r="C442" t="inlineStr">
        <is>
          <t>North</t>
        </is>
      </c>
      <c r="D442" t="inlineStr">
        <is>
          <t>Delhi</t>
        </is>
      </c>
      <c r="E442" t="inlineStr">
        <is>
          <t>Yes</t>
        </is>
      </c>
      <c r="F442" t="inlineStr">
        <is>
          <t>High Value</t>
        </is>
      </c>
      <c r="G442" t="n">
        <v>16</v>
      </c>
      <c r="H442" s="24" t="n">
        <v>163085.1</v>
      </c>
      <c r="I442" s="24" t="n">
        <v>26449.61</v>
      </c>
      <c r="J442" s="25" t="n">
        <v>45635</v>
      </c>
      <c r="K442" s="25" t="n">
        <v>46004</v>
      </c>
      <c r="L442" t="n">
        <v>5</v>
      </c>
      <c r="M442" t="n">
        <v>5</v>
      </c>
      <c r="N442" t="n">
        <v>5</v>
      </c>
      <c r="O442">
        <f>DATE(2026,1,1)-K442</f>
        <v/>
      </c>
      <c r="P442">
        <f>IF(G442&gt;=2,"Repeat","One-time")</f>
        <v/>
      </c>
    </row>
    <row r="443">
      <c r="A443" t="inlineStr">
        <is>
          <t>C04046</t>
        </is>
      </c>
      <c r="B443" t="inlineStr">
        <is>
          <t>Sanjay Banerjee</t>
        </is>
      </c>
      <c r="C443" t="inlineStr">
        <is>
          <t>Central</t>
        </is>
      </c>
      <c r="D443" t="inlineStr">
        <is>
          <t>Nagpur</t>
        </is>
      </c>
      <c r="E443" t="inlineStr">
        <is>
          <t>Yes</t>
        </is>
      </c>
      <c r="F443" t="inlineStr">
        <is>
          <t>High Value</t>
        </is>
      </c>
      <c r="G443" t="n">
        <v>17</v>
      </c>
      <c r="H443" s="24" t="n">
        <v>162998.13</v>
      </c>
      <c r="I443" s="24" t="n">
        <v>26170.53</v>
      </c>
      <c r="J443" s="25" t="n">
        <v>45323</v>
      </c>
      <c r="K443" s="25" t="n">
        <v>46018</v>
      </c>
      <c r="L443" t="n">
        <v>5</v>
      </c>
      <c r="M443" t="n">
        <v>5</v>
      </c>
      <c r="N443" t="n">
        <v>5</v>
      </c>
      <c r="O443">
        <f>DATE(2026,1,1)-K443</f>
        <v/>
      </c>
      <c r="P443">
        <f>IF(G443&gt;=2,"Repeat","One-time")</f>
        <v/>
      </c>
    </row>
    <row r="444">
      <c r="A444" t="inlineStr">
        <is>
          <t>C07613</t>
        </is>
      </c>
      <c r="B444" t="inlineStr">
        <is>
          <t>Arjun Mehta</t>
        </is>
      </c>
      <c r="C444" t="inlineStr">
        <is>
          <t>North</t>
        </is>
      </c>
      <c r="D444" t="inlineStr">
        <is>
          <t>Delhi</t>
        </is>
      </c>
      <c r="E444" t="inlineStr">
        <is>
          <t>Yes</t>
        </is>
      </c>
      <c r="F444" t="inlineStr">
        <is>
          <t>High Value</t>
        </is>
      </c>
      <c r="G444" t="n">
        <v>7</v>
      </c>
      <c r="H444" s="24" t="n">
        <v>162917.34</v>
      </c>
      <c r="I444" s="24" t="n">
        <v>27196.48</v>
      </c>
      <c r="J444" s="25" t="n">
        <v>45705</v>
      </c>
      <c r="K444" s="25" t="n">
        <v>45972</v>
      </c>
      <c r="L444" t="n">
        <v>4</v>
      </c>
      <c r="M444" t="n">
        <v>4</v>
      </c>
      <c r="N444" t="n">
        <v>5</v>
      </c>
      <c r="O444">
        <f>DATE(2026,1,1)-K444</f>
        <v/>
      </c>
      <c r="P444">
        <f>IF(G444&gt;=2,"Repeat","One-time")</f>
        <v/>
      </c>
    </row>
    <row r="445">
      <c r="A445" t="inlineStr">
        <is>
          <t>C00873</t>
        </is>
      </c>
      <c r="B445" t="inlineStr">
        <is>
          <t>Varun Pillai</t>
        </is>
      </c>
      <c r="C445" t="inlineStr">
        <is>
          <t>East</t>
        </is>
      </c>
      <c r="D445" t="inlineStr">
        <is>
          <t>Kolkata</t>
        </is>
      </c>
      <c r="E445" t="inlineStr">
        <is>
          <t>Yes</t>
        </is>
      </c>
      <c r="F445" t="inlineStr">
        <is>
          <t>High Value</t>
        </is>
      </c>
      <c r="G445" t="n">
        <v>29</v>
      </c>
      <c r="H445" s="24" t="n">
        <v>162684.19</v>
      </c>
      <c r="I445" s="24" t="n">
        <v>31636.44</v>
      </c>
      <c r="J445" s="25" t="n">
        <v>44927</v>
      </c>
      <c r="K445" s="25" t="n">
        <v>46022</v>
      </c>
      <c r="L445" t="n">
        <v>5</v>
      </c>
      <c r="M445" t="n">
        <v>5</v>
      </c>
      <c r="N445" t="n">
        <v>5</v>
      </c>
      <c r="O445">
        <f>DATE(2026,1,1)-K445</f>
        <v/>
      </c>
      <c r="P445">
        <f>IF(G445&gt;=2,"Repeat","One-time")</f>
        <v/>
      </c>
    </row>
    <row r="446">
      <c r="A446" t="inlineStr">
        <is>
          <t>C04760</t>
        </is>
      </c>
      <c r="B446" t="inlineStr">
        <is>
          <t>Deepak Singh</t>
        </is>
      </c>
      <c r="C446" t="inlineStr">
        <is>
          <t>North</t>
        </is>
      </c>
      <c r="D446" t="inlineStr">
        <is>
          <t>Delhi</t>
        </is>
      </c>
      <c r="E446" t="inlineStr">
        <is>
          <t>No</t>
        </is>
      </c>
      <c r="F446" t="inlineStr">
        <is>
          <t>High Value</t>
        </is>
      </c>
      <c r="G446" t="n">
        <v>18</v>
      </c>
      <c r="H446" s="24" t="n">
        <v>162457.76</v>
      </c>
      <c r="I446" s="24" t="n">
        <v>19799.97</v>
      </c>
      <c r="J446" s="25" t="n">
        <v>45487</v>
      </c>
      <c r="K446" s="25" t="n">
        <v>45960</v>
      </c>
      <c r="L446" t="n">
        <v>4</v>
      </c>
      <c r="M446" t="n">
        <v>5</v>
      </c>
      <c r="N446" t="n">
        <v>5</v>
      </c>
      <c r="O446">
        <f>DATE(2026,1,1)-K446</f>
        <v/>
      </c>
      <c r="P446">
        <f>IF(G446&gt;=2,"Repeat","One-time")</f>
        <v/>
      </c>
    </row>
    <row r="447">
      <c r="A447" t="inlineStr">
        <is>
          <t>C00575</t>
        </is>
      </c>
      <c r="B447" t="inlineStr">
        <is>
          <t>Farhan Sinha</t>
        </is>
      </c>
      <c r="C447" t="inlineStr">
        <is>
          <t>East</t>
        </is>
      </c>
      <c r="D447" t="inlineStr">
        <is>
          <t>Bhubaneswar</t>
        </is>
      </c>
      <c r="E447" t="inlineStr">
        <is>
          <t>No</t>
        </is>
      </c>
      <c r="F447" t="inlineStr">
        <is>
          <t>High Value</t>
        </is>
      </c>
      <c r="G447" t="n">
        <v>34</v>
      </c>
      <c r="H447" s="24" t="n">
        <v>162327.31</v>
      </c>
      <c r="I447" s="24" t="n">
        <v>27151.87</v>
      </c>
      <c r="J447" s="25" t="n">
        <v>44930</v>
      </c>
      <c r="K447" s="25" t="n">
        <v>46018</v>
      </c>
      <c r="L447" t="n">
        <v>5</v>
      </c>
      <c r="M447" t="n">
        <v>5</v>
      </c>
      <c r="N447" t="n">
        <v>5</v>
      </c>
      <c r="O447">
        <f>DATE(2026,1,1)-K447</f>
        <v/>
      </c>
      <c r="P447">
        <f>IF(G447&gt;=2,"Repeat","One-time")</f>
        <v/>
      </c>
    </row>
    <row r="448">
      <c r="A448" t="inlineStr">
        <is>
          <t>C00060</t>
        </is>
      </c>
      <c r="B448" t="inlineStr">
        <is>
          <t>Kavya Iyer</t>
        </is>
      </c>
      <c r="C448" t="inlineStr">
        <is>
          <t>North</t>
        </is>
      </c>
      <c r="D448" t="inlineStr">
        <is>
          <t>Delhi</t>
        </is>
      </c>
      <c r="E448" t="inlineStr">
        <is>
          <t>No</t>
        </is>
      </c>
      <c r="F448" t="inlineStr">
        <is>
          <t>High Value</t>
        </is>
      </c>
      <c r="G448" t="n">
        <v>25</v>
      </c>
      <c r="H448" s="24" t="n">
        <v>162230.57</v>
      </c>
      <c r="I448" s="24" t="n">
        <v>24780.7</v>
      </c>
      <c r="J448" s="25" t="n">
        <v>44934</v>
      </c>
      <c r="K448" s="25" t="n">
        <v>45841</v>
      </c>
      <c r="L448" t="n">
        <v>3</v>
      </c>
      <c r="M448" t="n">
        <v>5</v>
      </c>
      <c r="N448" t="n">
        <v>5</v>
      </c>
      <c r="O448">
        <f>DATE(2026,1,1)-K448</f>
        <v/>
      </c>
      <c r="P448">
        <f>IF(G448&gt;=2,"Repeat","One-time")</f>
        <v/>
      </c>
    </row>
    <row r="449">
      <c r="A449" t="inlineStr">
        <is>
          <t>C04862</t>
        </is>
      </c>
      <c r="B449" t="inlineStr">
        <is>
          <t>Varun Patel</t>
        </is>
      </c>
      <c r="C449" t="inlineStr">
        <is>
          <t>East</t>
        </is>
      </c>
      <c r="D449" t="inlineStr">
        <is>
          <t>Guwahati</t>
        </is>
      </c>
      <c r="E449" t="inlineStr">
        <is>
          <t>No</t>
        </is>
      </c>
      <c r="F449" t="inlineStr">
        <is>
          <t>High Value</t>
        </is>
      </c>
      <c r="G449" t="n">
        <v>12</v>
      </c>
      <c r="H449" s="24" t="n">
        <v>162137.03</v>
      </c>
      <c r="I449" s="24" t="n">
        <v>26344.45</v>
      </c>
      <c r="J449" s="25" t="n">
        <v>45410</v>
      </c>
      <c r="K449" s="25" t="n">
        <v>45954</v>
      </c>
      <c r="L449" t="n">
        <v>4</v>
      </c>
      <c r="M449" t="n">
        <v>5</v>
      </c>
      <c r="N449" t="n">
        <v>5</v>
      </c>
      <c r="O449">
        <f>DATE(2026,1,1)-K449</f>
        <v/>
      </c>
      <c r="P449">
        <f>IF(G449&gt;=2,"Repeat","One-time")</f>
        <v/>
      </c>
    </row>
    <row r="450">
      <c r="A450" t="inlineStr">
        <is>
          <t>C00924</t>
        </is>
      </c>
      <c r="B450" t="inlineStr">
        <is>
          <t>Ananya Kapoor</t>
        </is>
      </c>
      <c r="C450" t="inlineStr">
        <is>
          <t>South</t>
        </is>
      </c>
      <c r="D450" t="inlineStr">
        <is>
          <t>Bengaluru</t>
        </is>
      </c>
      <c r="E450" t="inlineStr">
        <is>
          <t>No</t>
        </is>
      </c>
      <c r="F450" t="inlineStr">
        <is>
          <t>At Risk</t>
        </is>
      </c>
      <c r="G450" t="n">
        <v>16</v>
      </c>
      <c r="H450" s="24" t="n">
        <v>161824.17</v>
      </c>
      <c r="I450" s="24" t="n">
        <v>16238.21</v>
      </c>
      <c r="J450" s="25" t="n">
        <v>44947</v>
      </c>
      <c r="K450" s="25" t="n">
        <v>45450</v>
      </c>
      <c r="L450" t="n">
        <v>1</v>
      </c>
      <c r="M450" t="n">
        <v>5</v>
      </c>
      <c r="N450" t="n">
        <v>5</v>
      </c>
      <c r="O450">
        <f>DATE(2026,1,1)-K450</f>
        <v/>
      </c>
      <c r="P450">
        <f>IF(G450&gt;=2,"Repeat","One-time")</f>
        <v/>
      </c>
    </row>
    <row r="451">
      <c r="A451" t="inlineStr">
        <is>
          <t>C06989</t>
        </is>
      </c>
      <c r="B451" t="inlineStr">
        <is>
          <t>Deepak Prasad</t>
        </is>
      </c>
      <c r="C451" t="inlineStr">
        <is>
          <t>North</t>
        </is>
      </c>
      <c r="D451" t="inlineStr">
        <is>
          <t>Delhi</t>
        </is>
      </c>
      <c r="E451" t="inlineStr">
        <is>
          <t>Yes</t>
        </is>
      </c>
      <c r="F451" t="inlineStr">
        <is>
          <t>High Value</t>
        </is>
      </c>
      <c r="G451" t="n">
        <v>33</v>
      </c>
      <c r="H451" s="24" t="n">
        <v>161780.71</v>
      </c>
      <c r="I451" s="24" t="n">
        <v>34098.61</v>
      </c>
      <c r="J451" s="25" t="n">
        <v>45596</v>
      </c>
      <c r="K451" s="25" t="n">
        <v>45821</v>
      </c>
      <c r="L451" t="n">
        <v>3</v>
      </c>
      <c r="M451" t="n">
        <v>5</v>
      </c>
      <c r="N451" t="n">
        <v>5</v>
      </c>
      <c r="O451">
        <f>DATE(2026,1,1)-K451</f>
        <v/>
      </c>
      <c r="P451">
        <f>IF(G451&gt;=2,"Repeat","One-time")</f>
        <v/>
      </c>
    </row>
    <row r="452">
      <c r="A452" t="inlineStr">
        <is>
          <t>C07561</t>
        </is>
      </c>
      <c r="B452" t="inlineStr">
        <is>
          <t>Divya Yadav</t>
        </is>
      </c>
      <c r="C452" t="inlineStr">
        <is>
          <t>North</t>
        </is>
      </c>
      <c r="D452" t="inlineStr">
        <is>
          <t>Delhi</t>
        </is>
      </c>
      <c r="E452" t="inlineStr">
        <is>
          <t>Yes</t>
        </is>
      </c>
      <c r="F452" t="inlineStr">
        <is>
          <t>High Value</t>
        </is>
      </c>
      <c r="G452" t="n">
        <v>8</v>
      </c>
      <c r="H452" s="24" t="n">
        <v>161757.89</v>
      </c>
      <c r="I452" s="24" t="n">
        <v>10390.24</v>
      </c>
      <c r="J452" s="25" t="n">
        <v>45661</v>
      </c>
      <c r="K452" s="25" t="n">
        <v>45943</v>
      </c>
      <c r="L452" t="n">
        <v>4</v>
      </c>
      <c r="M452" t="n">
        <v>5</v>
      </c>
      <c r="N452" t="n">
        <v>5</v>
      </c>
      <c r="O452">
        <f>DATE(2026,1,1)-K452</f>
        <v/>
      </c>
      <c r="P452">
        <f>IF(G452&gt;=2,"Repeat","One-time")</f>
        <v/>
      </c>
    </row>
    <row r="453">
      <c r="A453" t="inlineStr">
        <is>
          <t>C02591</t>
        </is>
      </c>
      <c r="B453" t="inlineStr">
        <is>
          <t>Arjun Singh</t>
        </is>
      </c>
      <c r="C453" t="inlineStr">
        <is>
          <t>Central</t>
        </is>
      </c>
      <c r="D453" t="inlineStr">
        <is>
          <t>Indore</t>
        </is>
      </c>
      <c r="E453" t="inlineStr">
        <is>
          <t>No</t>
        </is>
      </c>
      <c r="F453" t="inlineStr">
        <is>
          <t>High Value</t>
        </is>
      </c>
      <c r="G453" t="n">
        <v>33</v>
      </c>
      <c r="H453" s="24" t="n">
        <v>161652.6</v>
      </c>
      <c r="I453" s="24" t="n">
        <v>35919.28</v>
      </c>
      <c r="J453" s="25" t="n">
        <v>45176</v>
      </c>
      <c r="K453" s="25" t="n">
        <v>45921</v>
      </c>
      <c r="L453" t="n">
        <v>3</v>
      </c>
      <c r="M453" t="n">
        <v>5</v>
      </c>
      <c r="N453" t="n">
        <v>5</v>
      </c>
      <c r="O453">
        <f>DATE(2026,1,1)-K453</f>
        <v/>
      </c>
      <c r="P453">
        <f>IF(G453&gt;=2,"Repeat","One-time")</f>
        <v/>
      </c>
    </row>
    <row r="454">
      <c r="A454" t="inlineStr">
        <is>
          <t>C02147</t>
        </is>
      </c>
      <c r="B454" t="inlineStr">
        <is>
          <t>Zoya Das</t>
        </is>
      </c>
      <c r="C454" t="inlineStr">
        <is>
          <t>North</t>
        </is>
      </c>
      <c r="D454" t="inlineStr">
        <is>
          <t>Delhi</t>
        </is>
      </c>
      <c r="E454" t="inlineStr">
        <is>
          <t>Yes</t>
        </is>
      </c>
      <c r="F454" t="inlineStr">
        <is>
          <t>High Value</t>
        </is>
      </c>
      <c r="G454" t="n">
        <v>22</v>
      </c>
      <c r="H454" s="24" t="n">
        <v>161618.52</v>
      </c>
      <c r="I454" s="24" t="n">
        <v>41387.3</v>
      </c>
      <c r="J454" s="25" t="n">
        <v>45144</v>
      </c>
      <c r="K454" s="25" t="n">
        <v>45817</v>
      </c>
      <c r="L454" t="n">
        <v>3</v>
      </c>
      <c r="M454" t="n">
        <v>5</v>
      </c>
      <c r="N454" t="n">
        <v>5</v>
      </c>
      <c r="O454">
        <f>DATE(2026,1,1)-K454</f>
        <v/>
      </c>
      <c r="P454">
        <f>IF(G454&gt;=2,"Repeat","One-time")</f>
        <v/>
      </c>
    </row>
    <row r="455">
      <c r="A455" t="inlineStr">
        <is>
          <t>C04712</t>
        </is>
      </c>
      <c r="B455" t="inlineStr">
        <is>
          <t>Riya Khan</t>
        </is>
      </c>
      <c r="C455" t="inlineStr">
        <is>
          <t>West</t>
        </is>
      </c>
      <c r="D455" t="inlineStr">
        <is>
          <t>Mumbai</t>
        </is>
      </c>
      <c r="E455" t="inlineStr">
        <is>
          <t>Yes</t>
        </is>
      </c>
      <c r="F455" t="inlineStr">
        <is>
          <t>High Value</t>
        </is>
      </c>
      <c r="G455" t="n">
        <v>18</v>
      </c>
      <c r="H455" s="24" t="n">
        <v>161296.07</v>
      </c>
      <c r="I455" s="24" t="n">
        <v>27274.3</v>
      </c>
      <c r="J455" s="25" t="n">
        <v>45429</v>
      </c>
      <c r="K455" s="25" t="n">
        <v>46021</v>
      </c>
      <c r="L455" t="n">
        <v>5</v>
      </c>
      <c r="M455" t="n">
        <v>5</v>
      </c>
      <c r="N455" t="n">
        <v>5</v>
      </c>
      <c r="O455">
        <f>DATE(2026,1,1)-K455</f>
        <v/>
      </c>
      <c r="P455">
        <f>IF(G455&gt;=2,"Repeat","One-time")</f>
        <v/>
      </c>
    </row>
    <row r="456">
      <c r="A456" t="inlineStr">
        <is>
          <t>C02986</t>
        </is>
      </c>
      <c r="B456" t="inlineStr">
        <is>
          <t>Maria Menon</t>
        </is>
      </c>
      <c r="C456" t="inlineStr">
        <is>
          <t>East</t>
        </is>
      </c>
      <c r="D456" t="inlineStr">
        <is>
          <t>Guwahati</t>
        </is>
      </c>
      <c r="E456" t="inlineStr">
        <is>
          <t>No</t>
        </is>
      </c>
      <c r="F456" t="inlineStr">
        <is>
          <t>High Value</t>
        </is>
      </c>
      <c r="G456" t="n">
        <v>16</v>
      </c>
      <c r="H456" s="24" t="n">
        <v>161277.04</v>
      </c>
      <c r="I456" s="24" t="n">
        <v>29797.29</v>
      </c>
      <c r="J456" s="25" t="n">
        <v>45254</v>
      </c>
      <c r="K456" s="25" t="n">
        <v>45971</v>
      </c>
      <c r="L456" t="n">
        <v>4</v>
      </c>
      <c r="M456" t="n">
        <v>5</v>
      </c>
      <c r="N456" t="n">
        <v>5</v>
      </c>
      <c r="O456">
        <f>DATE(2026,1,1)-K456</f>
        <v/>
      </c>
      <c r="P456">
        <f>IF(G456&gt;=2,"Repeat","One-time")</f>
        <v/>
      </c>
    </row>
    <row r="457">
      <c r="A457" t="inlineStr">
        <is>
          <t>C03456</t>
        </is>
      </c>
      <c r="B457" t="inlineStr">
        <is>
          <t>Swati Banerjee</t>
        </is>
      </c>
      <c r="C457" t="inlineStr">
        <is>
          <t>North</t>
        </is>
      </c>
      <c r="D457" t="inlineStr">
        <is>
          <t>Gurugram</t>
        </is>
      </c>
      <c r="E457" t="inlineStr">
        <is>
          <t>Yes</t>
        </is>
      </c>
      <c r="F457" t="inlineStr">
        <is>
          <t>High Value</t>
        </is>
      </c>
      <c r="G457" t="n">
        <v>25</v>
      </c>
      <c r="H457" s="24" t="n">
        <v>161167.57</v>
      </c>
      <c r="I457" s="24" t="n">
        <v>30180.69</v>
      </c>
      <c r="J457" s="25" t="n">
        <v>45393</v>
      </c>
      <c r="K457" s="25" t="n">
        <v>46000</v>
      </c>
      <c r="L457" t="n">
        <v>5</v>
      </c>
      <c r="M457" t="n">
        <v>5</v>
      </c>
      <c r="N457" t="n">
        <v>5</v>
      </c>
      <c r="O457">
        <f>DATE(2026,1,1)-K457</f>
        <v/>
      </c>
      <c r="P457">
        <f>IF(G457&gt;=2,"Repeat","One-time")</f>
        <v/>
      </c>
    </row>
    <row r="458">
      <c r="A458" t="inlineStr">
        <is>
          <t>C05120</t>
        </is>
      </c>
      <c r="B458" t="inlineStr">
        <is>
          <t>Zoya Joshi</t>
        </is>
      </c>
      <c r="C458" t="inlineStr">
        <is>
          <t>West</t>
        </is>
      </c>
      <c r="D458" t="inlineStr">
        <is>
          <t>Mumbai</t>
        </is>
      </c>
      <c r="E458" t="inlineStr">
        <is>
          <t>Yes</t>
        </is>
      </c>
      <c r="F458" t="inlineStr">
        <is>
          <t>High Value</t>
        </is>
      </c>
      <c r="G458" t="n">
        <v>14</v>
      </c>
      <c r="H458" s="24" t="n">
        <v>160791.05</v>
      </c>
      <c r="I458" s="24" t="n">
        <v>20952.88</v>
      </c>
      <c r="J458" s="25" t="n">
        <v>45459</v>
      </c>
      <c r="K458" s="25" t="n">
        <v>45916</v>
      </c>
      <c r="L458" t="n">
        <v>3</v>
      </c>
      <c r="M458" t="n">
        <v>5</v>
      </c>
      <c r="N458" t="n">
        <v>5</v>
      </c>
      <c r="O458">
        <f>DATE(2026,1,1)-K458</f>
        <v/>
      </c>
      <c r="P458">
        <f>IF(G458&gt;=2,"Repeat","One-time")</f>
        <v/>
      </c>
    </row>
    <row r="459">
      <c r="A459" t="inlineStr">
        <is>
          <t>C03660</t>
        </is>
      </c>
      <c r="B459" t="inlineStr">
        <is>
          <t>Riya Mukherjee</t>
        </is>
      </c>
      <c r="C459" t="inlineStr">
        <is>
          <t>North</t>
        </is>
      </c>
      <c r="D459" t="inlineStr">
        <is>
          <t>Lucknow</t>
        </is>
      </c>
      <c r="E459" t="inlineStr">
        <is>
          <t>No</t>
        </is>
      </c>
      <c r="F459" t="inlineStr">
        <is>
          <t>High Value</t>
        </is>
      </c>
      <c r="G459" t="n">
        <v>27</v>
      </c>
      <c r="H459" s="24" t="n">
        <v>160763.19</v>
      </c>
      <c r="I459" s="24" t="n">
        <v>32828.78</v>
      </c>
      <c r="J459" s="25" t="n">
        <v>45276</v>
      </c>
      <c r="K459" s="25" t="n">
        <v>46022</v>
      </c>
      <c r="L459" t="n">
        <v>5</v>
      </c>
      <c r="M459" t="n">
        <v>5</v>
      </c>
      <c r="N459" t="n">
        <v>5</v>
      </c>
      <c r="O459">
        <f>DATE(2026,1,1)-K459</f>
        <v/>
      </c>
      <c r="P459">
        <f>IF(G459&gt;=2,"Repeat","One-time")</f>
        <v/>
      </c>
    </row>
    <row r="460">
      <c r="A460" t="inlineStr">
        <is>
          <t>C08904</t>
        </is>
      </c>
      <c r="B460" t="inlineStr">
        <is>
          <t>Rohan Nair</t>
        </is>
      </c>
      <c r="C460" t="inlineStr">
        <is>
          <t>West</t>
        </is>
      </c>
      <c r="D460" t="inlineStr">
        <is>
          <t>Mumbai</t>
        </is>
      </c>
      <c r="E460" t="inlineStr">
        <is>
          <t>Yes</t>
        </is>
      </c>
      <c r="F460" t="inlineStr">
        <is>
          <t>High Value</t>
        </is>
      </c>
      <c r="G460" t="n">
        <v>14</v>
      </c>
      <c r="H460" s="24" t="n">
        <v>160632.15</v>
      </c>
      <c r="I460" s="24" t="n">
        <v>27581.5</v>
      </c>
      <c r="J460" s="25" t="n">
        <v>45793</v>
      </c>
      <c r="K460" s="25" t="n">
        <v>46015</v>
      </c>
      <c r="L460" t="n">
        <v>5</v>
      </c>
      <c r="M460" t="n">
        <v>5</v>
      </c>
      <c r="N460" t="n">
        <v>5</v>
      </c>
      <c r="O460">
        <f>DATE(2026,1,1)-K460</f>
        <v/>
      </c>
      <c r="P460">
        <f>IF(G460&gt;=2,"Repeat","One-time")</f>
        <v/>
      </c>
    </row>
    <row r="461">
      <c r="A461" t="inlineStr">
        <is>
          <t>C04461</t>
        </is>
      </c>
      <c r="B461" t="inlineStr">
        <is>
          <t>Amit Das</t>
        </is>
      </c>
      <c r="C461" t="inlineStr">
        <is>
          <t>West</t>
        </is>
      </c>
      <c r="D461" t="inlineStr">
        <is>
          <t>Mumbai</t>
        </is>
      </c>
      <c r="E461" t="inlineStr">
        <is>
          <t>No</t>
        </is>
      </c>
      <c r="F461" t="inlineStr">
        <is>
          <t>High Value</t>
        </is>
      </c>
      <c r="G461" t="n">
        <v>25</v>
      </c>
      <c r="H461" s="24" t="n">
        <v>160313.68</v>
      </c>
      <c r="I461" s="24" t="n">
        <v>29829.27</v>
      </c>
      <c r="J461" s="25" t="n">
        <v>45376</v>
      </c>
      <c r="K461" s="25" t="n">
        <v>46004</v>
      </c>
      <c r="L461" t="n">
        <v>5</v>
      </c>
      <c r="M461" t="n">
        <v>5</v>
      </c>
      <c r="N461" t="n">
        <v>5</v>
      </c>
      <c r="O461">
        <f>DATE(2026,1,1)-K461</f>
        <v/>
      </c>
      <c r="P461">
        <f>IF(G461&gt;=2,"Repeat","One-time")</f>
        <v/>
      </c>
    </row>
    <row r="462">
      <c r="A462" t="inlineStr">
        <is>
          <t>C07413</t>
        </is>
      </c>
      <c r="B462" t="inlineStr">
        <is>
          <t>Isha Pillai</t>
        </is>
      </c>
      <c r="C462" t="inlineStr">
        <is>
          <t>East</t>
        </is>
      </c>
      <c r="D462" t="inlineStr">
        <is>
          <t>Kolkata</t>
        </is>
      </c>
      <c r="E462" t="inlineStr">
        <is>
          <t>Yes</t>
        </is>
      </c>
      <c r="F462" t="inlineStr">
        <is>
          <t>High Value</t>
        </is>
      </c>
      <c r="G462" t="n">
        <v>22</v>
      </c>
      <c r="H462" s="24" t="n">
        <v>160245.65</v>
      </c>
      <c r="I462" s="24" t="n">
        <v>28547.29</v>
      </c>
      <c r="J462" s="25" t="n">
        <v>45637</v>
      </c>
      <c r="K462" s="25" t="n">
        <v>46022</v>
      </c>
      <c r="L462" t="n">
        <v>5</v>
      </c>
      <c r="M462" t="n">
        <v>5</v>
      </c>
      <c r="N462" t="n">
        <v>5</v>
      </c>
      <c r="O462">
        <f>DATE(2026,1,1)-K462</f>
        <v/>
      </c>
      <c r="P462">
        <f>IF(G462&gt;=2,"Repeat","One-time")</f>
        <v/>
      </c>
    </row>
    <row r="463">
      <c r="A463" t="inlineStr">
        <is>
          <t>C01964</t>
        </is>
      </c>
      <c r="B463" t="inlineStr">
        <is>
          <t>Meera Shah</t>
        </is>
      </c>
      <c r="C463" t="inlineStr">
        <is>
          <t>South</t>
        </is>
      </c>
      <c r="D463" t="inlineStr">
        <is>
          <t>Bengaluru</t>
        </is>
      </c>
      <c r="E463" t="inlineStr">
        <is>
          <t>No</t>
        </is>
      </c>
      <c r="F463" t="inlineStr">
        <is>
          <t>At Risk</t>
        </is>
      </c>
      <c r="G463" t="n">
        <v>12</v>
      </c>
      <c r="H463" s="24" t="n">
        <v>160091.4</v>
      </c>
      <c r="I463" s="24" t="n">
        <v>18364.22</v>
      </c>
      <c r="J463" s="25" t="n">
        <v>45095</v>
      </c>
      <c r="K463" s="25" t="n">
        <v>45624</v>
      </c>
      <c r="L463" t="n">
        <v>2</v>
      </c>
      <c r="M463" t="n">
        <v>5</v>
      </c>
      <c r="N463" t="n">
        <v>5</v>
      </c>
      <c r="O463">
        <f>DATE(2026,1,1)-K463</f>
        <v/>
      </c>
      <c r="P463">
        <f>IF(G463&gt;=2,"Repeat","One-time")</f>
        <v/>
      </c>
    </row>
    <row r="464">
      <c r="A464" t="inlineStr">
        <is>
          <t>C01120</t>
        </is>
      </c>
      <c r="B464" t="inlineStr">
        <is>
          <t>Farhan Joshi</t>
        </is>
      </c>
      <c r="C464" t="inlineStr">
        <is>
          <t>West</t>
        </is>
      </c>
      <c r="D464" t="inlineStr">
        <is>
          <t>Ahmedabad</t>
        </is>
      </c>
      <c r="E464" t="inlineStr">
        <is>
          <t>Yes</t>
        </is>
      </c>
      <c r="F464" t="inlineStr">
        <is>
          <t>At Risk</t>
        </is>
      </c>
      <c r="G464" t="n">
        <v>13</v>
      </c>
      <c r="H464" s="24" t="n">
        <v>159941.3</v>
      </c>
      <c r="I464" s="24" t="n">
        <v>22359.83</v>
      </c>
      <c r="J464" s="25" t="n">
        <v>44954</v>
      </c>
      <c r="K464" s="25" t="n">
        <v>45033</v>
      </c>
      <c r="L464" t="n">
        <v>1</v>
      </c>
      <c r="M464" t="n">
        <v>5</v>
      </c>
      <c r="N464" t="n">
        <v>5</v>
      </c>
      <c r="O464">
        <f>DATE(2026,1,1)-K464</f>
        <v/>
      </c>
      <c r="P464">
        <f>IF(G464&gt;=2,"Repeat","One-time")</f>
        <v/>
      </c>
    </row>
    <row r="465">
      <c r="A465" t="inlineStr">
        <is>
          <t>C00429</t>
        </is>
      </c>
      <c r="B465" t="inlineStr">
        <is>
          <t>Ananya Mishra</t>
        </is>
      </c>
      <c r="C465" t="inlineStr">
        <is>
          <t>South</t>
        </is>
      </c>
      <c r="D465" t="inlineStr">
        <is>
          <t>Hyderabad</t>
        </is>
      </c>
      <c r="E465" t="inlineStr">
        <is>
          <t>No</t>
        </is>
      </c>
      <c r="F465" t="inlineStr">
        <is>
          <t>At Risk</t>
        </is>
      </c>
      <c r="G465" t="n">
        <v>23</v>
      </c>
      <c r="H465" s="24" t="n">
        <v>159606.92</v>
      </c>
      <c r="I465" s="24" t="n">
        <v>31063.8</v>
      </c>
      <c r="J465" s="25" t="n">
        <v>44940</v>
      </c>
      <c r="K465" s="25" t="n">
        <v>45355</v>
      </c>
      <c r="L465" t="n">
        <v>1</v>
      </c>
      <c r="M465" t="n">
        <v>5</v>
      </c>
      <c r="N465" t="n">
        <v>5</v>
      </c>
      <c r="O465">
        <f>DATE(2026,1,1)-K465</f>
        <v/>
      </c>
      <c r="P465">
        <f>IF(G465&gt;=2,"Repeat","One-time")</f>
        <v/>
      </c>
    </row>
    <row r="466">
      <c r="A466" t="inlineStr">
        <is>
          <t>C03015</t>
        </is>
      </c>
      <c r="B466" t="inlineStr">
        <is>
          <t>Harpreet Banerjee</t>
        </is>
      </c>
      <c r="C466" t="inlineStr">
        <is>
          <t>South</t>
        </is>
      </c>
      <c r="D466" t="inlineStr">
        <is>
          <t>Hyderabad</t>
        </is>
      </c>
      <c r="E466" t="inlineStr">
        <is>
          <t>No</t>
        </is>
      </c>
      <c r="F466" t="inlineStr">
        <is>
          <t>High Value</t>
        </is>
      </c>
      <c r="G466" t="n">
        <v>9</v>
      </c>
      <c r="H466" s="24" t="n">
        <v>159451.6</v>
      </c>
      <c r="I466" s="24" t="n">
        <v>24604.32</v>
      </c>
      <c r="J466" s="25" t="n">
        <v>45205</v>
      </c>
      <c r="K466" s="25" t="n">
        <v>45941</v>
      </c>
      <c r="L466" t="n">
        <v>4</v>
      </c>
      <c r="M466" t="n">
        <v>5</v>
      </c>
      <c r="N466" t="n">
        <v>5</v>
      </c>
      <c r="O466">
        <f>DATE(2026,1,1)-K466</f>
        <v/>
      </c>
      <c r="P466">
        <f>IF(G466&gt;=2,"Repeat","One-time")</f>
        <v/>
      </c>
    </row>
    <row r="467">
      <c r="A467" t="inlineStr">
        <is>
          <t>C01310</t>
        </is>
      </c>
      <c r="B467" t="inlineStr">
        <is>
          <t>Gurpreet Singh</t>
        </is>
      </c>
      <c r="C467" t="inlineStr">
        <is>
          <t>East</t>
        </is>
      </c>
      <c r="D467" t="inlineStr">
        <is>
          <t>Jamshedpur</t>
        </is>
      </c>
      <c r="E467" t="inlineStr">
        <is>
          <t>Yes</t>
        </is>
      </c>
      <c r="F467" t="inlineStr">
        <is>
          <t>At Risk</t>
        </is>
      </c>
      <c r="G467" t="n">
        <v>14</v>
      </c>
      <c r="H467" s="24" t="n">
        <v>159291.14</v>
      </c>
      <c r="I467" s="24" t="n">
        <v>20527</v>
      </c>
      <c r="J467" s="25" t="n">
        <v>44991</v>
      </c>
      <c r="K467" s="25" t="n">
        <v>45595</v>
      </c>
      <c r="L467" t="n">
        <v>2</v>
      </c>
      <c r="M467" t="n">
        <v>5</v>
      </c>
      <c r="N467" t="n">
        <v>5</v>
      </c>
      <c r="O467">
        <f>DATE(2026,1,1)-K467</f>
        <v/>
      </c>
      <c r="P467">
        <f>IF(G467&gt;=2,"Repeat","One-time")</f>
        <v/>
      </c>
    </row>
    <row r="468">
      <c r="A468" t="inlineStr">
        <is>
          <t>C02708</t>
        </is>
      </c>
      <c r="B468" t="inlineStr">
        <is>
          <t>Meera Gupta</t>
        </is>
      </c>
      <c r="C468" t="inlineStr">
        <is>
          <t>South</t>
        </is>
      </c>
      <c r="D468" t="inlineStr">
        <is>
          <t>Chennai</t>
        </is>
      </c>
      <c r="E468" t="inlineStr">
        <is>
          <t>No</t>
        </is>
      </c>
      <c r="F468" t="inlineStr">
        <is>
          <t>High Value</t>
        </is>
      </c>
      <c r="G468" t="n">
        <v>22</v>
      </c>
      <c r="H468" s="24" t="n">
        <v>159157.48</v>
      </c>
      <c r="I468" s="24" t="n">
        <v>29549.39</v>
      </c>
      <c r="J468" s="25" t="n">
        <v>45167</v>
      </c>
      <c r="K468" s="25" t="n">
        <v>45840</v>
      </c>
      <c r="L468" t="n">
        <v>3</v>
      </c>
      <c r="M468" t="n">
        <v>5</v>
      </c>
      <c r="N468" t="n">
        <v>5</v>
      </c>
      <c r="O468">
        <f>DATE(2026,1,1)-K468</f>
        <v/>
      </c>
      <c r="P468">
        <f>IF(G468&gt;=2,"Repeat","One-time")</f>
        <v/>
      </c>
    </row>
    <row r="469">
      <c r="A469" t="inlineStr">
        <is>
          <t>C00813</t>
        </is>
      </c>
      <c r="B469" t="inlineStr">
        <is>
          <t>Vivaan Reddy</t>
        </is>
      </c>
      <c r="C469" t="inlineStr">
        <is>
          <t>Central</t>
        </is>
      </c>
      <c r="D469" t="inlineStr">
        <is>
          <t>Indore</t>
        </is>
      </c>
      <c r="E469" t="inlineStr">
        <is>
          <t>No</t>
        </is>
      </c>
      <c r="F469" t="inlineStr">
        <is>
          <t>High Value</t>
        </is>
      </c>
      <c r="G469" t="n">
        <v>18</v>
      </c>
      <c r="H469" s="24" t="n">
        <v>159146.32</v>
      </c>
      <c r="I469" s="24" t="n">
        <v>26122.79</v>
      </c>
      <c r="J469" s="25" t="n">
        <v>44945</v>
      </c>
      <c r="K469" s="25" t="n">
        <v>45861</v>
      </c>
      <c r="L469" t="n">
        <v>3</v>
      </c>
      <c r="M469" t="n">
        <v>5</v>
      </c>
      <c r="N469" t="n">
        <v>5</v>
      </c>
      <c r="O469">
        <f>DATE(2026,1,1)-K469</f>
        <v/>
      </c>
      <c r="P469">
        <f>IF(G469&gt;=2,"Repeat","One-time")</f>
        <v/>
      </c>
    </row>
    <row r="470">
      <c r="A470" t="inlineStr">
        <is>
          <t>C01210</t>
        </is>
      </c>
      <c r="B470" t="inlineStr">
        <is>
          <t>Swati Sinha</t>
        </is>
      </c>
      <c r="C470" t="inlineStr">
        <is>
          <t>East</t>
        </is>
      </c>
      <c r="D470" t="inlineStr">
        <is>
          <t>Bhubaneswar</t>
        </is>
      </c>
      <c r="E470" t="inlineStr">
        <is>
          <t>No</t>
        </is>
      </c>
      <c r="F470" t="inlineStr">
        <is>
          <t>High Value</t>
        </is>
      </c>
      <c r="G470" t="n">
        <v>11</v>
      </c>
      <c r="H470" s="24" t="n">
        <v>158556.58</v>
      </c>
      <c r="I470" s="24" t="n">
        <v>10150.82</v>
      </c>
      <c r="J470" s="25" t="n">
        <v>45036</v>
      </c>
      <c r="K470" s="25" t="n">
        <v>45758</v>
      </c>
      <c r="L470" t="n">
        <v>3</v>
      </c>
      <c r="M470" t="n">
        <v>5</v>
      </c>
      <c r="N470" t="n">
        <v>5</v>
      </c>
      <c r="O470">
        <f>DATE(2026,1,1)-K470</f>
        <v/>
      </c>
      <c r="P470">
        <f>IF(G470&gt;=2,"Repeat","One-time")</f>
        <v/>
      </c>
    </row>
    <row r="471">
      <c r="A471" t="inlineStr">
        <is>
          <t>C00039</t>
        </is>
      </c>
      <c r="B471" t="inlineStr">
        <is>
          <t>Ayesha Sharma</t>
        </is>
      </c>
      <c r="C471" t="inlineStr">
        <is>
          <t>East</t>
        </is>
      </c>
      <c r="D471" t="inlineStr">
        <is>
          <t>Kolkata</t>
        </is>
      </c>
      <c r="E471" t="inlineStr">
        <is>
          <t>Yes</t>
        </is>
      </c>
      <c r="F471" t="inlineStr">
        <is>
          <t>High Value</t>
        </is>
      </c>
      <c r="G471" t="n">
        <v>19</v>
      </c>
      <c r="H471" s="24" t="n">
        <v>158337.61</v>
      </c>
      <c r="I471" s="24" t="n">
        <v>28215.3</v>
      </c>
      <c r="J471" s="25" t="n">
        <v>44975</v>
      </c>
      <c r="K471" s="25" t="n">
        <v>45938</v>
      </c>
      <c r="L471" t="n">
        <v>4</v>
      </c>
      <c r="M471" t="n">
        <v>5</v>
      </c>
      <c r="N471" t="n">
        <v>5</v>
      </c>
      <c r="O471">
        <f>DATE(2026,1,1)-K471</f>
        <v/>
      </c>
      <c r="P471">
        <f>IF(G471&gt;=2,"Repeat","One-time")</f>
        <v/>
      </c>
    </row>
    <row r="472">
      <c r="A472" t="inlineStr">
        <is>
          <t>C01173</t>
        </is>
      </c>
      <c r="B472" t="inlineStr">
        <is>
          <t>Tanvi Ghosh</t>
        </is>
      </c>
      <c r="C472" t="inlineStr">
        <is>
          <t>North</t>
        </is>
      </c>
      <c r="D472" t="inlineStr">
        <is>
          <t>Gurugram</t>
        </is>
      </c>
      <c r="E472" t="inlineStr">
        <is>
          <t>No</t>
        </is>
      </c>
      <c r="F472" t="inlineStr">
        <is>
          <t>At Risk</t>
        </is>
      </c>
      <c r="G472" t="n">
        <v>22</v>
      </c>
      <c r="H472" s="24" t="n">
        <v>158274.7</v>
      </c>
      <c r="I472" s="24" t="n">
        <v>26675</v>
      </c>
      <c r="J472" s="25" t="n">
        <v>44960</v>
      </c>
      <c r="K472" s="25" t="n">
        <v>45170</v>
      </c>
      <c r="L472" t="n">
        <v>1</v>
      </c>
      <c r="M472" t="n">
        <v>5</v>
      </c>
      <c r="N472" t="n">
        <v>5</v>
      </c>
      <c r="O472">
        <f>DATE(2026,1,1)-K472</f>
        <v/>
      </c>
      <c r="P472">
        <f>IF(G472&gt;=2,"Repeat","One-time")</f>
        <v/>
      </c>
    </row>
    <row r="473">
      <c r="A473" t="inlineStr">
        <is>
          <t>C02797</t>
        </is>
      </c>
      <c r="B473" t="inlineStr">
        <is>
          <t>Neha Fernandes</t>
        </is>
      </c>
      <c r="C473" t="inlineStr">
        <is>
          <t>South</t>
        </is>
      </c>
      <c r="D473" t="inlineStr">
        <is>
          <t>Hyderabad</t>
        </is>
      </c>
      <c r="E473" t="inlineStr">
        <is>
          <t>No</t>
        </is>
      </c>
      <c r="F473" t="inlineStr">
        <is>
          <t>At Risk</t>
        </is>
      </c>
      <c r="G473" t="n">
        <v>15</v>
      </c>
      <c r="H473" s="24" t="n">
        <v>158167.61</v>
      </c>
      <c r="I473" s="24" t="n">
        <v>24903.11</v>
      </c>
      <c r="J473" s="25" t="n">
        <v>45182</v>
      </c>
      <c r="K473" s="25" t="n">
        <v>45470</v>
      </c>
      <c r="L473" t="n">
        <v>1</v>
      </c>
      <c r="M473" t="n">
        <v>5</v>
      </c>
      <c r="N473" t="n">
        <v>5</v>
      </c>
      <c r="O473">
        <f>DATE(2026,1,1)-K473</f>
        <v/>
      </c>
      <c r="P473">
        <f>IF(G473&gt;=2,"Repeat","One-time")</f>
        <v/>
      </c>
    </row>
    <row r="474">
      <c r="A474" t="inlineStr">
        <is>
          <t>C08766</t>
        </is>
      </c>
      <c r="B474" t="inlineStr">
        <is>
          <t>Ananya Rao</t>
        </is>
      </c>
      <c r="C474" t="inlineStr">
        <is>
          <t>West</t>
        </is>
      </c>
      <c r="D474" t="inlineStr">
        <is>
          <t>Mumbai</t>
        </is>
      </c>
      <c r="E474" t="inlineStr">
        <is>
          <t>No</t>
        </is>
      </c>
      <c r="F474" t="inlineStr">
        <is>
          <t>High Value</t>
        </is>
      </c>
      <c r="G474" t="n">
        <v>20</v>
      </c>
      <c r="H474" s="24" t="n">
        <v>158120.24</v>
      </c>
      <c r="I474" s="24" t="n">
        <v>23608.57</v>
      </c>
      <c r="J474" s="25" t="n">
        <v>45755</v>
      </c>
      <c r="K474" s="25" t="n">
        <v>46003</v>
      </c>
      <c r="L474" t="n">
        <v>5</v>
      </c>
      <c r="M474" t="n">
        <v>5</v>
      </c>
      <c r="N474" t="n">
        <v>5</v>
      </c>
      <c r="O474">
        <f>DATE(2026,1,1)-K474</f>
        <v/>
      </c>
      <c r="P474">
        <f>IF(G474&gt;=2,"Repeat","One-time")</f>
        <v/>
      </c>
    </row>
    <row r="475">
      <c r="A475" t="inlineStr">
        <is>
          <t>C00761</t>
        </is>
      </c>
      <c r="B475" t="inlineStr">
        <is>
          <t>Sneha Pillai</t>
        </is>
      </c>
      <c r="C475" t="inlineStr">
        <is>
          <t>East</t>
        </is>
      </c>
      <c r="D475" t="inlineStr">
        <is>
          <t>Jamshedpur</t>
        </is>
      </c>
      <c r="E475" t="inlineStr">
        <is>
          <t>No</t>
        </is>
      </c>
      <c r="F475" t="inlineStr">
        <is>
          <t>High Value</t>
        </is>
      </c>
      <c r="G475" t="n">
        <v>24</v>
      </c>
      <c r="H475" s="24" t="n">
        <v>157860.31</v>
      </c>
      <c r="I475" s="24" t="n">
        <v>37606.74</v>
      </c>
      <c r="J475" s="25" t="n">
        <v>44944</v>
      </c>
      <c r="K475" s="25" t="n">
        <v>45993</v>
      </c>
      <c r="L475" t="n">
        <v>5</v>
      </c>
      <c r="M475" t="n">
        <v>5</v>
      </c>
      <c r="N475" t="n">
        <v>5</v>
      </c>
      <c r="O475">
        <f>DATE(2026,1,1)-K475</f>
        <v/>
      </c>
      <c r="P475">
        <f>IF(G475&gt;=2,"Repeat","One-time")</f>
        <v/>
      </c>
    </row>
    <row r="476">
      <c r="A476" t="inlineStr">
        <is>
          <t>C00069</t>
        </is>
      </c>
      <c r="B476" t="inlineStr">
        <is>
          <t>Maria Shah</t>
        </is>
      </c>
      <c r="C476" t="inlineStr">
        <is>
          <t>West</t>
        </is>
      </c>
      <c r="D476" t="inlineStr">
        <is>
          <t>Mumbai</t>
        </is>
      </c>
      <c r="E476" t="inlineStr">
        <is>
          <t>No</t>
        </is>
      </c>
      <c r="F476" t="inlineStr">
        <is>
          <t>At Risk</t>
        </is>
      </c>
      <c r="G476" t="n">
        <v>22</v>
      </c>
      <c r="H476" s="24" t="n">
        <v>157796.2</v>
      </c>
      <c r="I476" s="24" t="n">
        <v>31976.11</v>
      </c>
      <c r="J476" s="25" t="n">
        <v>44995</v>
      </c>
      <c r="K476" s="25" t="n">
        <v>45464</v>
      </c>
      <c r="L476" t="n">
        <v>1</v>
      </c>
      <c r="M476" t="n">
        <v>5</v>
      </c>
      <c r="N476" t="n">
        <v>5</v>
      </c>
      <c r="O476">
        <f>DATE(2026,1,1)-K476</f>
        <v/>
      </c>
      <c r="P476">
        <f>IF(G476&gt;=2,"Repeat","One-time")</f>
        <v/>
      </c>
    </row>
    <row r="477">
      <c r="A477" t="inlineStr">
        <is>
          <t>C01442</t>
        </is>
      </c>
      <c r="B477" t="inlineStr">
        <is>
          <t>Sanjay Bose</t>
        </is>
      </c>
      <c r="C477" t="inlineStr">
        <is>
          <t>South</t>
        </is>
      </c>
      <c r="D477" t="inlineStr">
        <is>
          <t>Hyderabad</t>
        </is>
      </c>
      <c r="E477" t="inlineStr">
        <is>
          <t>No</t>
        </is>
      </c>
      <c r="F477" t="inlineStr">
        <is>
          <t>High Value</t>
        </is>
      </c>
      <c r="G477" t="n">
        <v>18</v>
      </c>
      <c r="H477" s="24" t="n">
        <v>157795.21</v>
      </c>
      <c r="I477" s="24" t="n">
        <v>31236.29</v>
      </c>
      <c r="J477" s="25" t="n">
        <v>45018</v>
      </c>
      <c r="K477" s="25" t="n">
        <v>46011</v>
      </c>
      <c r="L477" t="n">
        <v>5</v>
      </c>
      <c r="M477" t="n">
        <v>5</v>
      </c>
      <c r="N477" t="n">
        <v>5</v>
      </c>
      <c r="O477">
        <f>DATE(2026,1,1)-K477</f>
        <v/>
      </c>
      <c r="P477">
        <f>IF(G477&gt;=2,"Repeat","One-time")</f>
        <v/>
      </c>
    </row>
    <row r="478">
      <c r="A478" t="inlineStr">
        <is>
          <t>C05680</t>
        </is>
      </c>
      <c r="B478" t="inlineStr">
        <is>
          <t>Sneha Joshi</t>
        </is>
      </c>
      <c r="C478" t="inlineStr">
        <is>
          <t>West</t>
        </is>
      </c>
      <c r="D478" t="inlineStr">
        <is>
          <t>Mumbai</t>
        </is>
      </c>
      <c r="E478" t="inlineStr">
        <is>
          <t>No</t>
        </is>
      </c>
      <c r="F478" t="inlineStr">
        <is>
          <t>High Value</t>
        </is>
      </c>
      <c r="G478" t="n">
        <v>11</v>
      </c>
      <c r="H478" s="24" t="n">
        <v>157697.84</v>
      </c>
      <c r="I478" s="24" t="n">
        <v>21290.69</v>
      </c>
      <c r="J478" s="25" t="n">
        <v>45513</v>
      </c>
      <c r="K478" s="25" t="n">
        <v>45948</v>
      </c>
      <c r="L478" t="n">
        <v>4</v>
      </c>
      <c r="M478" t="n">
        <v>5</v>
      </c>
      <c r="N478" t="n">
        <v>5</v>
      </c>
      <c r="O478">
        <f>DATE(2026,1,1)-K478</f>
        <v/>
      </c>
      <c r="P478">
        <f>IF(G478&gt;=2,"Repeat","One-time")</f>
        <v/>
      </c>
    </row>
    <row r="479">
      <c r="A479" t="inlineStr">
        <is>
          <t>C01010</t>
        </is>
      </c>
      <c r="B479" t="inlineStr">
        <is>
          <t>Vivaan Reddy</t>
        </is>
      </c>
      <c r="C479" t="inlineStr">
        <is>
          <t>South</t>
        </is>
      </c>
      <c r="D479" t="inlineStr">
        <is>
          <t>Hyderabad</t>
        </is>
      </c>
      <c r="E479" t="inlineStr">
        <is>
          <t>Yes</t>
        </is>
      </c>
      <c r="F479" t="inlineStr">
        <is>
          <t>At Risk</t>
        </is>
      </c>
      <c r="G479" t="n">
        <v>19</v>
      </c>
      <c r="H479" s="24" t="n">
        <v>157664.6</v>
      </c>
      <c r="I479" s="24" t="n">
        <v>31849.05</v>
      </c>
      <c r="J479" s="25" t="n">
        <v>44943</v>
      </c>
      <c r="K479" s="25" t="n">
        <v>45406</v>
      </c>
      <c r="L479" t="n">
        <v>1</v>
      </c>
      <c r="M479" t="n">
        <v>5</v>
      </c>
      <c r="N479" t="n">
        <v>5</v>
      </c>
      <c r="O479">
        <f>DATE(2026,1,1)-K479</f>
        <v/>
      </c>
      <c r="P479">
        <f>IF(G479&gt;=2,"Repeat","One-time")</f>
        <v/>
      </c>
    </row>
    <row r="480">
      <c r="A480" t="inlineStr">
        <is>
          <t>C03301</t>
        </is>
      </c>
      <c r="B480" t="inlineStr">
        <is>
          <t>Maria Menon</t>
        </is>
      </c>
      <c r="C480" t="inlineStr">
        <is>
          <t>East</t>
        </is>
      </c>
      <c r="D480" t="inlineStr">
        <is>
          <t>Kolkata</t>
        </is>
      </c>
      <c r="E480" t="inlineStr">
        <is>
          <t>No</t>
        </is>
      </c>
      <c r="F480" t="inlineStr">
        <is>
          <t>High Value</t>
        </is>
      </c>
      <c r="G480" t="n">
        <v>20</v>
      </c>
      <c r="H480" s="24" t="n">
        <v>157526.67</v>
      </c>
      <c r="I480" s="24" t="n">
        <v>26021.3</v>
      </c>
      <c r="J480" s="25" t="n">
        <v>45364</v>
      </c>
      <c r="K480" s="25" t="n">
        <v>45968</v>
      </c>
      <c r="L480" t="n">
        <v>4</v>
      </c>
      <c r="M480" t="n">
        <v>5</v>
      </c>
      <c r="N480" t="n">
        <v>5</v>
      </c>
      <c r="O480">
        <f>DATE(2026,1,1)-K480</f>
        <v/>
      </c>
      <c r="P480">
        <f>IF(G480&gt;=2,"Repeat","One-time")</f>
        <v/>
      </c>
    </row>
    <row r="481">
      <c r="A481" t="inlineStr">
        <is>
          <t>C07788</t>
        </is>
      </c>
      <c r="B481" t="inlineStr">
        <is>
          <t>Isha Rao</t>
        </is>
      </c>
      <c r="C481" t="inlineStr">
        <is>
          <t>Central</t>
        </is>
      </c>
      <c r="D481" t="inlineStr">
        <is>
          <t>Indore</t>
        </is>
      </c>
      <c r="E481" t="inlineStr">
        <is>
          <t>No</t>
        </is>
      </c>
      <c r="F481" t="inlineStr">
        <is>
          <t>High Value</t>
        </is>
      </c>
      <c r="G481" t="n">
        <v>5</v>
      </c>
      <c r="H481" s="24" t="n">
        <v>157522.38</v>
      </c>
      <c r="I481" s="24" t="n">
        <v>21208.68</v>
      </c>
      <c r="J481" s="25" t="n">
        <v>45675</v>
      </c>
      <c r="K481" s="25" t="n">
        <v>46021</v>
      </c>
      <c r="L481" t="n">
        <v>5</v>
      </c>
      <c r="M481" t="n">
        <v>4</v>
      </c>
      <c r="N481" t="n">
        <v>5</v>
      </c>
      <c r="O481">
        <f>DATE(2026,1,1)-K481</f>
        <v/>
      </c>
      <c r="P481">
        <f>IF(G481&gt;=2,"Repeat","One-time")</f>
        <v/>
      </c>
    </row>
    <row r="482">
      <c r="A482" t="inlineStr">
        <is>
          <t>C03850</t>
        </is>
      </c>
      <c r="B482" t="inlineStr">
        <is>
          <t>Shreya Mukherjee</t>
        </is>
      </c>
      <c r="C482" t="inlineStr">
        <is>
          <t>North</t>
        </is>
      </c>
      <c r="D482" t="inlineStr">
        <is>
          <t>Delhi</t>
        </is>
      </c>
      <c r="E482" t="inlineStr">
        <is>
          <t>Yes</t>
        </is>
      </c>
      <c r="F482" t="inlineStr">
        <is>
          <t>High Value</t>
        </is>
      </c>
      <c r="G482" t="n">
        <v>23</v>
      </c>
      <c r="H482" s="24" t="n">
        <v>157495.16</v>
      </c>
      <c r="I482" s="24" t="n">
        <v>30406.62</v>
      </c>
      <c r="J482" s="25" t="n">
        <v>45295</v>
      </c>
      <c r="K482" s="25" t="n">
        <v>46022</v>
      </c>
      <c r="L482" t="n">
        <v>5</v>
      </c>
      <c r="M482" t="n">
        <v>5</v>
      </c>
      <c r="N482" t="n">
        <v>5</v>
      </c>
      <c r="O482">
        <f>DATE(2026,1,1)-K482</f>
        <v/>
      </c>
      <c r="P482">
        <f>IF(G482&gt;=2,"Repeat","One-time")</f>
        <v/>
      </c>
    </row>
    <row r="483">
      <c r="A483" t="inlineStr">
        <is>
          <t>C01058</t>
        </is>
      </c>
      <c r="B483" t="inlineStr">
        <is>
          <t>Ayesha Yadav</t>
        </is>
      </c>
      <c r="C483" t="inlineStr">
        <is>
          <t>North</t>
        </is>
      </c>
      <c r="D483" t="inlineStr">
        <is>
          <t>Lucknow</t>
        </is>
      </c>
      <c r="E483" t="inlineStr">
        <is>
          <t>Yes</t>
        </is>
      </c>
      <c r="F483" t="inlineStr">
        <is>
          <t>High Value</t>
        </is>
      </c>
      <c r="G483" t="n">
        <v>21</v>
      </c>
      <c r="H483" s="24" t="n">
        <v>157454.69</v>
      </c>
      <c r="I483" s="24" t="n">
        <v>16823.15</v>
      </c>
      <c r="J483" s="25" t="n">
        <v>44955</v>
      </c>
      <c r="K483" s="25" t="n">
        <v>45788</v>
      </c>
      <c r="L483" t="n">
        <v>3</v>
      </c>
      <c r="M483" t="n">
        <v>5</v>
      </c>
      <c r="N483" t="n">
        <v>5</v>
      </c>
      <c r="O483">
        <f>DATE(2026,1,1)-K483</f>
        <v/>
      </c>
      <c r="P483">
        <f>IF(G483&gt;=2,"Repeat","One-time")</f>
        <v/>
      </c>
    </row>
    <row r="484">
      <c r="A484" t="inlineStr">
        <is>
          <t>C03826</t>
        </is>
      </c>
      <c r="B484" t="inlineStr">
        <is>
          <t>Zoya Verma</t>
        </is>
      </c>
      <c r="C484" t="inlineStr">
        <is>
          <t>West</t>
        </is>
      </c>
      <c r="D484" t="inlineStr">
        <is>
          <t>Pune</t>
        </is>
      </c>
      <c r="E484" t="inlineStr">
        <is>
          <t>Yes</t>
        </is>
      </c>
      <c r="F484" t="inlineStr">
        <is>
          <t>High Value</t>
        </is>
      </c>
      <c r="G484" t="n">
        <v>23</v>
      </c>
      <c r="H484" s="24" t="n">
        <v>157376.08</v>
      </c>
      <c r="I484" s="24" t="n">
        <v>33225.06</v>
      </c>
      <c r="J484" s="25" t="n">
        <v>45297</v>
      </c>
      <c r="K484" s="25" t="n">
        <v>46011</v>
      </c>
      <c r="L484" t="n">
        <v>5</v>
      </c>
      <c r="M484" t="n">
        <v>5</v>
      </c>
      <c r="N484" t="n">
        <v>5</v>
      </c>
      <c r="O484">
        <f>DATE(2026,1,1)-K484</f>
        <v/>
      </c>
      <c r="P484">
        <f>IF(G484&gt;=2,"Repeat","One-time")</f>
        <v/>
      </c>
    </row>
    <row r="485">
      <c r="A485" t="inlineStr">
        <is>
          <t>C03671</t>
        </is>
      </c>
      <c r="B485" t="inlineStr">
        <is>
          <t>Imran Yadav</t>
        </is>
      </c>
      <c r="C485" t="inlineStr">
        <is>
          <t>East</t>
        </is>
      </c>
      <c r="D485" t="inlineStr">
        <is>
          <t>Patna</t>
        </is>
      </c>
      <c r="E485" t="inlineStr">
        <is>
          <t>Yes</t>
        </is>
      </c>
      <c r="F485" t="inlineStr">
        <is>
          <t>High Value</t>
        </is>
      </c>
      <c r="G485" t="n">
        <v>32</v>
      </c>
      <c r="H485" s="24" t="n">
        <v>157097.98</v>
      </c>
      <c r="I485" s="24" t="n">
        <v>26057.56</v>
      </c>
      <c r="J485" s="25" t="n">
        <v>45281</v>
      </c>
      <c r="K485" s="25" t="n">
        <v>45832</v>
      </c>
      <c r="L485" t="n">
        <v>3</v>
      </c>
      <c r="M485" t="n">
        <v>5</v>
      </c>
      <c r="N485" t="n">
        <v>5</v>
      </c>
      <c r="O485">
        <f>DATE(2026,1,1)-K485</f>
        <v/>
      </c>
      <c r="P485">
        <f>IF(G485&gt;=2,"Repeat","One-time")</f>
        <v/>
      </c>
    </row>
    <row r="486">
      <c r="A486" t="inlineStr">
        <is>
          <t>C08256</t>
        </is>
      </c>
      <c r="B486" t="inlineStr">
        <is>
          <t>Vikram Ghosh</t>
        </is>
      </c>
      <c r="C486" t="inlineStr">
        <is>
          <t>East</t>
        </is>
      </c>
      <c r="D486" t="inlineStr">
        <is>
          <t>Kolkata</t>
        </is>
      </c>
      <c r="E486" t="inlineStr">
        <is>
          <t>Yes</t>
        </is>
      </c>
      <c r="F486" t="inlineStr">
        <is>
          <t>High Value</t>
        </is>
      </c>
      <c r="G486" t="n">
        <v>20</v>
      </c>
      <c r="H486" s="24" t="n">
        <v>156450.4</v>
      </c>
      <c r="I486" s="24" t="n">
        <v>25837.39</v>
      </c>
      <c r="J486" s="25" t="n">
        <v>45734</v>
      </c>
      <c r="K486" s="25" t="n">
        <v>46001</v>
      </c>
      <c r="L486" t="n">
        <v>5</v>
      </c>
      <c r="M486" t="n">
        <v>5</v>
      </c>
      <c r="N486" t="n">
        <v>5</v>
      </c>
      <c r="O486">
        <f>DATE(2026,1,1)-K486</f>
        <v/>
      </c>
      <c r="P486">
        <f>IF(G486&gt;=2,"Repeat","One-time")</f>
        <v/>
      </c>
    </row>
    <row r="487">
      <c r="A487" t="inlineStr">
        <is>
          <t>C01643</t>
        </is>
      </c>
      <c r="B487" t="inlineStr">
        <is>
          <t>Ananya Sinha</t>
        </is>
      </c>
      <c r="C487" t="inlineStr">
        <is>
          <t>South</t>
        </is>
      </c>
      <c r="D487" t="inlineStr">
        <is>
          <t>Hyderabad</t>
        </is>
      </c>
      <c r="E487" t="inlineStr">
        <is>
          <t>No</t>
        </is>
      </c>
      <c r="F487" t="inlineStr">
        <is>
          <t>High Value</t>
        </is>
      </c>
      <c r="G487" t="n">
        <v>22</v>
      </c>
      <c r="H487" s="24" t="n">
        <v>156401.93</v>
      </c>
      <c r="I487" s="24" t="n">
        <v>27813.3</v>
      </c>
      <c r="J487" s="25" t="n">
        <v>45081</v>
      </c>
      <c r="K487" s="25" t="n">
        <v>45946</v>
      </c>
      <c r="L487" t="n">
        <v>4</v>
      </c>
      <c r="M487" t="n">
        <v>5</v>
      </c>
      <c r="N487" t="n">
        <v>5</v>
      </c>
      <c r="O487">
        <f>DATE(2026,1,1)-K487</f>
        <v/>
      </c>
      <c r="P487">
        <f>IF(G487&gt;=2,"Repeat","One-time")</f>
        <v/>
      </c>
    </row>
    <row r="488">
      <c r="A488" t="inlineStr">
        <is>
          <t>C03145</t>
        </is>
      </c>
      <c r="B488" t="inlineStr">
        <is>
          <t>Harpreet Shah</t>
        </is>
      </c>
      <c r="C488" t="inlineStr">
        <is>
          <t>East</t>
        </is>
      </c>
      <c r="D488" t="inlineStr">
        <is>
          <t>Kolkata</t>
        </is>
      </c>
      <c r="E488" t="inlineStr">
        <is>
          <t>No</t>
        </is>
      </c>
      <c r="F488" t="inlineStr">
        <is>
          <t>High Value</t>
        </is>
      </c>
      <c r="G488" t="n">
        <v>22</v>
      </c>
      <c r="H488" s="24" t="n">
        <v>156286.54</v>
      </c>
      <c r="I488" s="24" t="n">
        <v>33516.07</v>
      </c>
      <c r="J488" s="25" t="n">
        <v>45218</v>
      </c>
      <c r="K488" s="25" t="n">
        <v>45990</v>
      </c>
      <c r="L488" t="n">
        <v>5</v>
      </c>
      <c r="M488" t="n">
        <v>5</v>
      </c>
      <c r="N488" t="n">
        <v>5</v>
      </c>
      <c r="O488">
        <f>DATE(2026,1,1)-K488</f>
        <v/>
      </c>
      <c r="P488">
        <f>IF(G488&gt;=2,"Repeat","One-time")</f>
        <v/>
      </c>
    </row>
    <row r="489">
      <c r="A489" t="inlineStr">
        <is>
          <t>C03506</t>
        </is>
      </c>
      <c r="B489" t="inlineStr">
        <is>
          <t>Arjun Kapoor</t>
        </is>
      </c>
      <c r="C489" t="inlineStr">
        <is>
          <t>West</t>
        </is>
      </c>
      <c r="D489" t="inlineStr">
        <is>
          <t>Ahmedabad</t>
        </is>
      </c>
      <c r="E489" t="inlineStr">
        <is>
          <t>Yes</t>
        </is>
      </c>
      <c r="F489" t="inlineStr">
        <is>
          <t>High Value</t>
        </is>
      </c>
      <c r="G489" t="n">
        <v>19</v>
      </c>
      <c r="H489" s="24" t="n">
        <v>155880.13</v>
      </c>
      <c r="I489" s="24" t="n">
        <v>27398.21</v>
      </c>
      <c r="J489" s="25" t="n">
        <v>45252</v>
      </c>
      <c r="K489" s="25" t="n">
        <v>46005</v>
      </c>
      <c r="L489" t="n">
        <v>5</v>
      </c>
      <c r="M489" t="n">
        <v>5</v>
      </c>
      <c r="N489" t="n">
        <v>5</v>
      </c>
      <c r="O489">
        <f>DATE(2026,1,1)-K489</f>
        <v/>
      </c>
      <c r="P489">
        <f>IF(G489&gt;=2,"Repeat","One-time")</f>
        <v/>
      </c>
    </row>
    <row r="490">
      <c r="A490" t="inlineStr">
        <is>
          <t>C03893</t>
        </is>
      </c>
      <c r="B490" t="inlineStr">
        <is>
          <t>Priya Iyer</t>
        </is>
      </c>
      <c r="C490" t="inlineStr">
        <is>
          <t>Central</t>
        </is>
      </c>
      <c r="D490" t="inlineStr">
        <is>
          <t>Nagpur</t>
        </is>
      </c>
      <c r="E490" t="inlineStr">
        <is>
          <t>No</t>
        </is>
      </c>
      <c r="F490" t="inlineStr">
        <is>
          <t>High Value</t>
        </is>
      </c>
      <c r="G490" t="n">
        <v>20</v>
      </c>
      <c r="H490" s="24" t="n">
        <v>155633.4</v>
      </c>
      <c r="I490" s="24" t="n">
        <v>32349.96</v>
      </c>
      <c r="J490" s="25" t="n">
        <v>45316</v>
      </c>
      <c r="K490" s="25" t="n">
        <v>46010</v>
      </c>
      <c r="L490" t="n">
        <v>5</v>
      </c>
      <c r="M490" t="n">
        <v>5</v>
      </c>
      <c r="N490" t="n">
        <v>5</v>
      </c>
      <c r="O490">
        <f>DATE(2026,1,1)-K490</f>
        <v/>
      </c>
      <c r="P490">
        <f>IF(G490&gt;=2,"Repeat","One-time")</f>
        <v/>
      </c>
    </row>
    <row r="491">
      <c r="A491" t="inlineStr">
        <is>
          <t>C05384</t>
        </is>
      </c>
      <c r="B491" t="inlineStr">
        <is>
          <t>Sneha Bose</t>
        </is>
      </c>
      <c r="C491" t="inlineStr">
        <is>
          <t>North</t>
        </is>
      </c>
      <c r="D491" t="inlineStr">
        <is>
          <t>Delhi</t>
        </is>
      </c>
      <c r="E491" t="inlineStr">
        <is>
          <t>Yes</t>
        </is>
      </c>
      <c r="F491" t="inlineStr">
        <is>
          <t>High Value</t>
        </is>
      </c>
      <c r="G491" t="n">
        <v>20</v>
      </c>
      <c r="H491" s="24" t="n">
        <v>155213.36</v>
      </c>
      <c r="I491" s="24" t="n">
        <v>33049.14</v>
      </c>
      <c r="J491" s="25" t="n">
        <v>45470</v>
      </c>
      <c r="K491" s="25" t="n">
        <v>46015</v>
      </c>
      <c r="L491" t="n">
        <v>5</v>
      </c>
      <c r="M491" t="n">
        <v>5</v>
      </c>
      <c r="N491" t="n">
        <v>5</v>
      </c>
      <c r="O491">
        <f>DATE(2026,1,1)-K491</f>
        <v/>
      </c>
      <c r="P491">
        <f>IF(G491&gt;=2,"Repeat","One-time")</f>
        <v/>
      </c>
    </row>
    <row r="492">
      <c r="A492" t="inlineStr">
        <is>
          <t>C03132</t>
        </is>
      </c>
      <c r="B492" t="inlineStr">
        <is>
          <t>Ananya Iyer</t>
        </is>
      </c>
      <c r="C492" t="inlineStr">
        <is>
          <t>West</t>
        </is>
      </c>
      <c r="D492" t="inlineStr">
        <is>
          <t>Surat</t>
        </is>
      </c>
      <c r="E492" t="inlineStr">
        <is>
          <t>No</t>
        </is>
      </c>
      <c r="F492" t="inlineStr">
        <is>
          <t>High Value</t>
        </is>
      </c>
      <c r="G492" t="n">
        <v>8</v>
      </c>
      <c r="H492" s="24" t="n">
        <v>154849.66</v>
      </c>
      <c r="I492" s="24" t="n">
        <v>10844.62</v>
      </c>
      <c r="J492" s="25" t="n">
        <v>45290</v>
      </c>
      <c r="K492" s="25" t="n">
        <v>45942</v>
      </c>
      <c r="L492" t="n">
        <v>4</v>
      </c>
      <c r="M492" t="n">
        <v>4</v>
      </c>
      <c r="N492" t="n">
        <v>5</v>
      </c>
      <c r="O492">
        <f>DATE(2026,1,1)-K492</f>
        <v/>
      </c>
      <c r="P492">
        <f>IF(G492&gt;=2,"Repeat","One-time")</f>
        <v/>
      </c>
    </row>
    <row r="493">
      <c r="A493" t="inlineStr">
        <is>
          <t>C00027</t>
        </is>
      </c>
      <c r="B493" t="inlineStr">
        <is>
          <t>Divya Chopra</t>
        </is>
      </c>
      <c r="C493" t="inlineStr">
        <is>
          <t>North</t>
        </is>
      </c>
      <c r="D493" t="inlineStr">
        <is>
          <t>Delhi</t>
        </is>
      </c>
      <c r="E493" t="inlineStr">
        <is>
          <t>No</t>
        </is>
      </c>
      <c r="F493" t="inlineStr">
        <is>
          <t>High Value</t>
        </is>
      </c>
      <c r="G493" t="n">
        <v>18</v>
      </c>
      <c r="H493" s="24" t="n">
        <v>154830.29</v>
      </c>
      <c r="I493" s="24" t="n">
        <v>26865.09</v>
      </c>
      <c r="J493" s="25" t="n">
        <v>44968</v>
      </c>
      <c r="K493" s="25" t="n">
        <v>45984</v>
      </c>
      <c r="L493" t="n">
        <v>4</v>
      </c>
      <c r="M493" t="n">
        <v>5</v>
      </c>
      <c r="N493" t="n">
        <v>5</v>
      </c>
      <c r="O493">
        <f>DATE(2026,1,1)-K493</f>
        <v/>
      </c>
      <c r="P493">
        <f>IF(G493&gt;=2,"Repeat","One-time")</f>
        <v/>
      </c>
    </row>
    <row r="494">
      <c r="A494" t="inlineStr">
        <is>
          <t>C02933</t>
        </is>
      </c>
      <c r="B494" t="inlineStr">
        <is>
          <t>Rohan Yadav</t>
        </is>
      </c>
      <c r="C494" t="inlineStr">
        <is>
          <t>North</t>
        </is>
      </c>
      <c r="D494" t="inlineStr">
        <is>
          <t>Delhi</t>
        </is>
      </c>
      <c r="E494" t="inlineStr">
        <is>
          <t>No</t>
        </is>
      </c>
      <c r="F494" t="inlineStr">
        <is>
          <t>High Value</t>
        </is>
      </c>
      <c r="G494" t="n">
        <v>26</v>
      </c>
      <c r="H494" s="24" t="n">
        <v>154735.66</v>
      </c>
      <c r="I494" s="24" t="n">
        <v>34230.3</v>
      </c>
      <c r="J494" s="25" t="n">
        <v>45191</v>
      </c>
      <c r="K494" s="25" t="n">
        <v>45774</v>
      </c>
      <c r="L494" t="n">
        <v>3</v>
      </c>
      <c r="M494" t="n">
        <v>5</v>
      </c>
      <c r="N494" t="n">
        <v>5</v>
      </c>
      <c r="O494">
        <f>DATE(2026,1,1)-K494</f>
        <v/>
      </c>
      <c r="P494">
        <f>IF(G494&gt;=2,"Repeat","One-time")</f>
        <v/>
      </c>
    </row>
    <row r="495">
      <c r="A495" t="inlineStr">
        <is>
          <t>C00227</t>
        </is>
      </c>
      <c r="B495" t="inlineStr">
        <is>
          <t>Harpreet Gupta</t>
        </is>
      </c>
      <c r="C495" t="inlineStr">
        <is>
          <t>North</t>
        </is>
      </c>
      <c r="D495" t="inlineStr">
        <is>
          <t>Lucknow</t>
        </is>
      </c>
      <c r="E495" t="inlineStr">
        <is>
          <t>Yes</t>
        </is>
      </c>
      <c r="F495" t="inlineStr">
        <is>
          <t>High Value</t>
        </is>
      </c>
      <c r="G495" t="n">
        <v>25</v>
      </c>
      <c r="H495" s="24" t="n">
        <v>154669.74</v>
      </c>
      <c r="I495" s="24" t="n">
        <v>22143.41</v>
      </c>
      <c r="J495" s="25" t="n">
        <v>44968</v>
      </c>
      <c r="K495" s="25" t="n">
        <v>45868</v>
      </c>
      <c r="L495" t="n">
        <v>3</v>
      </c>
      <c r="M495" t="n">
        <v>5</v>
      </c>
      <c r="N495" t="n">
        <v>5</v>
      </c>
      <c r="O495">
        <f>DATE(2026,1,1)-K495</f>
        <v/>
      </c>
      <c r="P495">
        <f>IF(G495&gt;=2,"Repeat","One-time")</f>
        <v/>
      </c>
    </row>
    <row r="496">
      <c r="A496" t="inlineStr">
        <is>
          <t>C04394</t>
        </is>
      </c>
      <c r="B496" t="inlineStr">
        <is>
          <t>Sanjay Pillai</t>
        </is>
      </c>
      <c r="C496" t="inlineStr">
        <is>
          <t>West</t>
        </is>
      </c>
      <c r="D496" t="inlineStr">
        <is>
          <t>Mumbai</t>
        </is>
      </c>
      <c r="E496" t="inlineStr">
        <is>
          <t>Yes</t>
        </is>
      </c>
      <c r="F496" t="inlineStr">
        <is>
          <t>High Value</t>
        </is>
      </c>
      <c r="G496" t="n">
        <v>16</v>
      </c>
      <c r="H496" s="24" t="n">
        <v>153935.21</v>
      </c>
      <c r="I496" s="24" t="n">
        <v>23166.59</v>
      </c>
      <c r="J496" s="25" t="n">
        <v>45385</v>
      </c>
      <c r="K496" s="25" t="n">
        <v>46004</v>
      </c>
      <c r="L496" t="n">
        <v>5</v>
      </c>
      <c r="M496" t="n">
        <v>5</v>
      </c>
      <c r="N496" t="n">
        <v>5</v>
      </c>
      <c r="O496">
        <f>DATE(2026,1,1)-K496</f>
        <v/>
      </c>
      <c r="P496">
        <f>IF(G496&gt;=2,"Repeat","One-time")</f>
        <v/>
      </c>
    </row>
    <row r="497">
      <c r="A497" t="inlineStr">
        <is>
          <t>C03095</t>
        </is>
      </c>
      <c r="B497" t="inlineStr">
        <is>
          <t>Joseph Thakur</t>
        </is>
      </c>
      <c r="C497" t="inlineStr">
        <is>
          <t>South</t>
        </is>
      </c>
      <c r="D497" t="inlineStr">
        <is>
          <t>Hyderabad</t>
        </is>
      </c>
      <c r="E497" t="inlineStr">
        <is>
          <t>Yes</t>
        </is>
      </c>
      <c r="F497" t="inlineStr">
        <is>
          <t>High Value</t>
        </is>
      </c>
      <c r="G497" t="n">
        <v>35</v>
      </c>
      <c r="H497" s="24" t="n">
        <v>153546.14</v>
      </c>
      <c r="I497" s="24" t="n">
        <v>28743.08</v>
      </c>
      <c r="J497" s="25" t="n">
        <v>45207</v>
      </c>
      <c r="K497" s="25" t="n">
        <v>45965</v>
      </c>
      <c r="L497" t="n">
        <v>4</v>
      </c>
      <c r="M497" t="n">
        <v>5</v>
      </c>
      <c r="N497" t="n">
        <v>5</v>
      </c>
      <c r="O497">
        <f>DATE(2026,1,1)-K497</f>
        <v/>
      </c>
      <c r="P497">
        <f>IF(G497&gt;=2,"Repeat","One-time")</f>
        <v/>
      </c>
    </row>
    <row r="498">
      <c r="A498" t="inlineStr">
        <is>
          <t>C02931</t>
        </is>
      </c>
      <c r="B498" t="inlineStr">
        <is>
          <t>Meera Gupta</t>
        </is>
      </c>
      <c r="C498" t="inlineStr">
        <is>
          <t>South</t>
        </is>
      </c>
      <c r="D498" t="inlineStr">
        <is>
          <t>Chennai</t>
        </is>
      </c>
      <c r="E498" t="inlineStr">
        <is>
          <t>Yes</t>
        </is>
      </c>
      <c r="F498" t="inlineStr">
        <is>
          <t>At Risk</t>
        </is>
      </c>
      <c r="G498" t="n">
        <v>17</v>
      </c>
      <c r="H498" s="24" t="n">
        <v>153339.81</v>
      </c>
      <c r="I498" s="24" t="n">
        <v>15606.03</v>
      </c>
      <c r="J498" s="25" t="n">
        <v>45200</v>
      </c>
      <c r="K498" s="25" t="n">
        <v>45333</v>
      </c>
      <c r="L498" t="n">
        <v>1</v>
      </c>
      <c r="M498" t="n">
        <v>5</v>
      </c>
      <c r="N498" t="n">
        <v>5</v>
      </c>
      <c r="O498">
        <f>DATE(2026,1,1)-K498</f>
        <v/>
      </c>
      <c r="P498">
        <f>IF(G498&gt;=2,"Repeat","One-time")</f>
        <v/>
      </c>
    </row>
    <row r="499">
      <c r="A499" t="inlineStr">
        <is>
          <t>C00208</t>
        </is>
      </c>
      <c r="B499" t="inlineStr">
        <is>
          <t>Aditya Reddy</t>
        </is>
      </c>
      <c r="C499" t="inlineStr">
        <is>
          <t>South</t>
        </is>
      </c>
      <c r="D499" t="inlineStr">
        <is>
          <t>Chennai</t>
        </is>
      </c>
      <c r="E499" t="inlineStr">
        <is>
          <t>No</t>
        </is>
      </c>
      <c r="F499" t="inlineStr">
        <is>
          <t>High Value</t>
        </is>
      </c>
      <c r="G499" t="n">
        <v>30</v>
      </c>
      <c r="H499" s="24" t="n">
        <v>153074.53</v>
      </c>
      <c r="I499" s="24" t="n">
        <v>33731.21</v>
      </c>
      <c r="J499" s="25" t="n">
        <v>44927</v>
      </c>
      <c r="K499" s="25" t="n">
        <v>45821</v>
      </c>
      <c r="L499" t="n">
        <v>3</v>
      </c>
      <c r="M499" t="n">
        <v>5</v>
      </c>
      <c r="N499" t="n">
        <v>5</v>
      </c>
      <c r="O499">
        <f>DATE(2026,1,1)-K499</f>
        <v/>
      </c>
      <c r="P499">
        <f>IF(G499&gt;=2,"Repeat","One-time")</f>
        <v/>
      </c>
    </row>
    <row r="500">
      <c r="A500" t="inlineStr">
        <is>
          <t>C01157</t>
        </is>
      </c>
      <c r="B500" t="inlineStr">
        <is>
          <t>Varun Ghosh</t>
        </is>
      </c>
      <c r="C500" t="inlineStr">
        <is>
          <t>North</t>
        </is>
      </c>
      <c r="D500" t="inlineStr">
        <is>
          <t>Delhi</t>
        </is>
      </c>
      <c r="E500" t="inlineStr">
        <is>
          <t>No</t>
        </is>
      </c>
      <c r="F500" t="inlineStr">
        <is>
          <t>At Risk</t>
        </is>
      </c>
      <c r="G500" t="n">
        <v>8</v>
      </c>
      <c r="H500" s="24" t="n">
        <v>152759.9</v>
      </c>
      <c r="I500" s="24" t="n">
        <v>19559.77</v>
      </c>
      <c r="J500" s="25" t="n">
        <v>44993</v>
      </c>
      <c r="K500" s="25" t="n">
        <v>45222</v>
      </c>
      <c r="L500" t="n">
        <v>1</v>
      </c>
      <c r="M500" t="n">
        <v>4</v>
      </c>
      <c r="N500" t="n">
        <v>5</v>
      </c>
      <c r="O500">
        <f>DATE(2026,1,1)-K500</f>
        <v/>
      </c>
      <c r="P500">
        <f>IF(G500&gt;=2,"Repeat","One-time")</f>
        <v/>
      </c>
    </row>
    <row r="501">
      <c r="A501" t="inlineStr">
        <is>
          <t>C08269</t>
        </is>
      </c>
      <c r="B501" t="inlineStr">
        <is>
          <t>Ayesha Mukherjee</t>
        </is>
      </c>
      <c r="C501" t="inlineStr">
        <is>
          <t>West</t>
        </is>
      </c>
      <c r="D501" t="inlineStr">
        <is>
          <t>Ahmedabad</t>
        </is>
      </c>
      <c r="E501" t="inlineStr">
        <is>
          <t>No</t>
        </is>
      </c>
      <c r="F501" t="inlineStr">
        <is>
          <t>High Value</t>
        </is>
      </c>
      <c r="G501" t="n">
        <v>17</v>
      </c>
      <c r="H501" s="24" t="n">
        <v>152643.76</v>
      </c>
      <c r="I501" s="24" t="n">
        <v>9259.67</v>
      </c>
      <c r="J501" s="25" t="n">
        <v>45741</v>
      </c>
      <c r="K501" s="25" t="n">
        <v>46012</v>
      </c>
      <c r="L501" t="n">
        <v>5</v>
      </c>
      <c r="M501" t="n">
        <v>5</v>
      </c>
      <c r="N501" t="n">
        <v>5</v>
      </c>
      <c r="O501">
        <f>DATE(2026,1,1)-K501</f>
        <v/>
      </c>
      <c r="P501">
        <f>IF(G501&gt;=2,"Repeat","One-time")</f>
        <v/>
      </c>
    </row>
    <row r="502">
      <c r="A502" t="inlineStr">
        <is>
          <t>C01007</t>
        </is>
      </c>
      <c r="B502" t="inlineStr">
        <is>
          <t>Joseph Sharma</t>
        </is>
      </c>
      <c r="C502" t="inlineStr">
        <is>
          <t>East</t>
        </is>
      </c>
      <c r="D502" t="inlineStr">
        <is>
          <t>Guwahati</t>
        </is>
      </c>
      <c r="E502" t="inlineStr">
        <is>
          <t>Yes</t>
        </is>
      </c>
      <c r="F502" t="inlineStr">
        <is>
          <t>High Value</t>
        </is>
      </c>
      <c r="G502" t="n">
        <v>23</v>
      </c>
      <c r="H502" s="24" t="n">
        <v>152635.42</v>
      </c>
      <c r="I502" s="24" t="n">
        <v>30842.05</v>
      </c>
      <c r="J502" s="25" t="n">
        <v>44940</v>
      </c>
      <c r="K502" s="25" t="n">
        <v>45916</v>
      </c>
      <c r="L502" t="n">
        <v>3</v>
      </c>
      <c r="M502" t="n">
        <v>5</v>
      </c>
      <c r="N502" t="n">
        <v>5</v>
      </c>
      <c r="O502">
        <f>DATE(2026,1,1)-K502</f>
        <v/>
      </c>
      <c r="P502">
        <f>IF(G502&gt;=2,"Repeat","One-time")</f>
        <v/>
      </c>
    </row>
    <row r="503">
      <c r="A503" t="inlineStr">
        <is>
          <t>C02419</t>
        </is>
      </c>
      <c r="B503" t="inlineStr">
        <is>
          <t>Sanjay Chopra</t>
        </is>
      </c>
      <c r="C503" t="inlineStr">
        <is>
          <t>Central</t>
        </is>
      </c>
      <c r="D503" t="inlineStr">
        <is>
          <t>Nagpur</t>
        </is>
      </c>
      <c r="E503" t="inlineStr">
        <is>
          <t>No</t>
        </is>
      </c>
      <c r="F503" t="inlineStr">
        <is>
          <t>At Risk</t>
        </is>
      </c>
      <c r="G503" t="n">
        <v>19</v>
      </c>
      <c r="H503" s="24" t="n">
        <v>152508.4</v>
      </c>
      <c r="I503" s="24" t="n">
        <v>23690.54</v>
      </c>
      <c r="J503" s="25" t="n">
        <v>45124</v>
      </c>
      <c r="K503" s="25" t="n">
        <v>45409</v>
      </c>
      <c r="L503" t="n">
        <v>1</v>
      </c>
      <c r="M503" t="n">
        <v>5</v>
      </c>
      <c r="N503" t="n">
        <v>5</v>
      </c>
      <c r="O503">
        <f>DATE(2026,1,1)-K503</f>
        <v/>
      </c>
      <c r="P503">
        <f>IF(G503&gt;=2,"Repeat","One-time")</f>
        <v/>
      </c>
    </row>
    <row r="504">
      <c r="A504" t="inlineStr">
        <is>
          <t>C01714</t>
        </is>
      </c>
      <c r="B504" t="inlineStr">
        <is>
          <t>Suresh Iyer</t>
        </is>
      </c>
      <c r="C504" t="inlineStr">
        <is>
          <t>South</t>
        </is>
      </c>
      <c r="D504" t="inlineStr">
        <is>
          <t>Bengaluru</t>
        </is>
      </c>
      <c r="E504" t="inlineStr">
        <is>
          <t>No</t>
        </is>
      </c>
      <c r="F504" t="inlineStr">
        <is>
          <t>At Risk</t>
        </is>
      </c>
      <c r="G504" t="n">
        <v>22</v>
      </c>
      <c r="H504" s="24" t="n">
        <v>152462.43</v>
      </c>
      <c r="I504" s="24" t="n">
        <v>23500.01</v>
      </c>
      <c r="J504" s="25" t="n">
        <v>45053</v>
      </c>
      <c r="K504" s="25" t="n">
        <v>45640</v>
      </c>
      <c r="L504" t="n">
        <v>2</v>
      </c>
      <c r="M504" t="n">
        <v>5</v>
      </c>
      <c r="N504" t="n">
        <v>5</v>
      </c>
      <c r="O504">
        <f>DATE(2026,1,1)-K504</f>
        <v/>
      </c>
      <c r="P504">
        <f>IF(G504&gt;=2,"Repeat","One-time")</f>
        <v/>
      </c>
    </row>
    <row r="505">
      <c r="A505" t="inlineStr">
        <is>
          <t>C00877</t>
        </is>
      </c>
      <c r="B505" t="inlineStr">
        <is>
          <t>Ritu Reddy</t>
        </is>
      </c>
      <c r="C505" t="inlineStr">
        <is>
          <t>North</t>
        </is>
      </c>
      <c r="D505" t="inlineStr">
        <is>
          <t>Gurugram</t>
        </is>
      </c>
      <c r="E505" t="inlineStr">
        <is>
          <t>No</t>
        </is>
      </c>
      <c r="F505" t="inlineStr">
        <is>
          <t>High Value</t>
        </is>
      </c>
      <c r="G505" t="n">
        <v>28</v>
      </c>
      <c r="H505" s="24" t="n">
        <v>152417.44</v>
      </c>
      <c r="I505" s="24" t="n">
        <v>33499.54</v>
      </c>
      <c r="J505" s="25" t="n">
        <v>44927</v>
      </c>
      <c r="K505" s="25" t="n">
        <v>45958</v>
      </c>
      <c r="L505" t="n">
        <v>4</v>
      </c>
      <c r="M505" t="n">
        <v>5</v>
      </c>
      <c r="N505" t="n">
        <v>5</v>
      </c>
      <c r="O505">
        <f>DATE(2026,1,1)-K505</f>
        <v/>
      </c>
      <c r="P505">
        <f>IF(G505&gt;=2,"Repeat","One-time")</f>
        <v/>
      </c>
    </row>
    <row r="506">
      <c r="A506" t="inlineStr">
        <is>
          <t>C03344</t>
        </is>
      </c>
      <c r="B506" t="inlineStr">
        <is>
          <t>Karan Kapoor</t>
        </is>
      </c>
      <c r="C506" t="inlineStr">
        <is>
          <t>South</t>
        </is>
      </c>
      <c r="D506" t="inlineStr">
        <is>
          <t>Chennai</t>
        </is>
      </c>
      <c r="E506" t="inlineStr">
        <is>
          <t>Yes</t>
        </is>
      </c>
      <c r="F506" t="inlineStr">
        <is>
          <t>High Value</t>
        </is>
      </c>
      <c r="G506" t="n">
        <v>20</v>
      </c>
      <c r="H506" s="24" t="n">
        <v>152294.74</v>
      </c>
      <c r="I506" s="24" t="n">
        <v>21886.01</v>
      </c>
      <c r="J506" s="25" t="n">
        <v>45246</v>
      </c>
      <c r="K506" s="25" t="n">
        <v>45949</v>
      </c>
      <c r="L506" t="n">
        <v>4</v>
      </c>
      <c r="M506" t="n">
        <v>5</v>
      </c>
      <c r="N506" t="n">
        <v>5</v>
      </c>
      <c r="O506">
        <f>DATE(2026,1,1)-K506</f>
        <v/>
      </c>
      <c r="P506">
        <f>IF(G506&gt;=2,"Repeat","One-time")</f>
        <v/>
      </c>
    </row>
    <row r="507">
      <c r="A507" t="inlineStr">
        <is>
          <t>C01651</t>
        </is>
      </c>
      <c r="B507" t="inlineStr">
        <is>
          <t>Abhishek Joshi</t>
        </is>
      </c>
      <c r="C507" t="inlineStr">
        <is>
          <t>South</t>
        </is>
      </c>
      <c r="D507" t="inlineStr">
        <is>
          <t>Hyderabad</t>
        </is>
      </c>
      <c r="E507" t="inlineStr">
        <is>
          <t>Yes</t>
        </is>
      </c>
      <c r="F507" t="inlineStr">
        <is>
          <t>High Value</t>
        </is>
      </c>
      <c r="G507" t="n">
        <v>15</v>
      </c>
      <c r="H507" s="24" t="n">
        <v>152284.84</v>
      </c>
      <c r="I507" s="24" t="n">
        <v>23980.52</v>
      </c>
      <c r="J507" s="25" t="n">
        <v>45046</v>
      </c>
      <c r="K507" s="25" t="n">
        <v>45911</v>
      </c>
      <c r="L507" t="n">
        <v>3</v>
      </c>
      <c r="M507" t="n">
        <v>5</v>
      </c>
      <c r="N507" t="n">
        <v>5</v>
      </c>
      <c r="O507">
        <f>DATE(2026,1,1)-K507</f>
        <v/>
      </c>
      <c r="P507">
        <f>IF(G507&gt;=2,"Repeat","One-time")</f>
        <v/>
      </c>
    </row>
    <row r="508">
      <c r="A508" t="inlineStr">
        <is>
          <t>C03002</t>
        </is>
      </c>
      <c r="B508" t="inlineStr">
        <is>
          <t>Tanvi Rao</t>
        </is>
      </c>
      <c r="C508" t="inlineStr">
        <is>
          <t>Central</t>
        </is>
      </c>
      <c r="D508" t="inlineStr">
        <is>
          <t>Bhopal</t>
        </is>
      </c>
      <c r="E508" t="inlineStr">
        <is>
          <t>No</t>
        </is>
      </c>
      <c r="F508" t="inlineStr">
        <is>
          <t>Loyal</t>
        </is>
      </c>
      <c r="G508" t="n">
        <v>3</v>
      </c>
      <c r="H508" s="24" t="n">
        <v>152254.79</v>
      </c>
      <c r="I508" s="24" t="n">
        <v>25772.49</v>
      </c>
      <c r="J508" s="25" t="n">
        <v>45358</v>
      </c>
      <c r="K508" s="25" t="n">
        <v>45991</v>
      </c>
      <c r="L508" t="n">
        <v>5</v>
      </c>
      <c r="M508" t="n">
        <v>3</v>
      </c>
      <c r="N508" t="n">
        <v>5</v>
      </c>
      <c r="O508">
        <f>DATE(2026,1,1)-K508</f>
        <v/>
      </c>
      <c r="P508">
        <f>IF(G508&gt;=2,"Repeat","One-time")</f>
        <v/>
      </c>
    </row>
    <row r="509">
      <c r="A509" t="inlineStr">
        <is>
          <t>C06240</t>
        </is>
      </c>
      <c r="B509" t="inlineStr">
        <is>
          <t>Meera Patel</t>
        </is>
      </c>
      <c r="C509" t="inlineStr">
        <is>
          <t>West</t>
        </is>
      </c>
      <c r="D509" t="inlineStr">
        <is>
          <t>Ahmedabad</t>
        </is>
      </c>
      <c r="E509" t="inlineStr">
        <is>
          <t>No</t>
        </is>
      </c>
      <c r="F509" t="inlineStr">
        <is>
          <t>High Value</t>
        </is>
      </c>
      <c r="G509" t="n">
        <v>17</v>
      </c>
      <c r="H509" s="24" t="n">
        <v>151997.67</v>
      </c>
      <c r="I509" s="24" t="n">
        <v>18985.8</v>
      </c>
      <c r="J509" s="25" t="n">
        <v>45529</v>
      </c>
      <c r="K509" s="25" t="n">
        <v>45968</v>
      </c>
      <c r="L509" t="n">
        <v>4</v>
      </c>
      <c r="M509" t="n">
        <v>5</v>
      </c>
      <c r="N509" t="n">
        <v>5</v>
      </c>
      <c r="O509">
        <f>DATE(2026,1,1)-K509</f>
        <v/>
      </c>
      <c r="P509">
        <f>IF(G509&gt;=2,"Repeat","One-time")</f>
        <v/>
      </c>
    </row>
    <row r="510">
      <c r="A510" t="inlineStr">
        <is>
          <t>C04470</t>
        </is>
      </c>
      <c r="B510" t="inlineStr">
        <is>
          <t>Kavya Kumar</t>
        </is>
      </c>
      <c r="C510" t="inlineStr">
        <is>
          <t>West</t>
        </is>
      </c>
      <c r="D510" t="inlineStr">
        <is>
          <t>Surat</t>
        </is>
      </c>
      <c r="E510" t="inlineStr">
        <is>
          <t>No</t>
        </is>
      </c>
      <c r="F510" t="inlineStr">
        <is>
          <t>High Value</t>
        </is>
      </c>
      <c r="G510" t="n">
        <v>31</v>
      </c>
      <c r="H510" s="24" t="n">
        <v>151237.22</v>
      </c>
      <c r="I510" s="24" t="n">
        <v>29687.4</v>
      </c>
      <c r="J510" s="25" t="n">
        <v>45362</v>
      </c>
      <c r="K510" s="25" t="n">
        <v>45996</v>
      </c>
      <c r="L510" t="n">
        <v>5</v>
      </c>
      <c r="M510" t="n">
        <v>5</v>
      </c>
      <c r="N510" t="n">
        <v>5</v>
      </c>
      <c r="O510">
        <f>DATE(2026,1,1)-K510</f>
        <v/>
      </c>
      <c r="P510">
        <f>IF(G510&gt;=2,"Repeat","One-time")</f>
        <v/>
      </c>
    </row>
    <row r="511">
      <c r="A511" t="inlineStr">
        <is>
          <t>C02337</t>
        </is>
      </c>
      <c r="B511" t="inlineStr">
        <is>
          <t>Abhishek Mukherjee</t>
        </is>
      </c>
      <c r="C511" t="inlineStr">
        <is>
          <t>West</t>
        </is>
      </c>
      <c r="D511" t="inlineStr">
        <is>
          <t>Ahmedabad</t>
        </is>
      </c>
      <c r="E511" t="inlineStr">
        <is>
          <t>No</t>
        </is>
      </c>
      <c r="F511" t="inlineStr">
        <is>
          <t>High Value</t>
        </is>
      </c>
      <c r="G511" t="n">
        <v>16</v>
      </c>
      <c r="H511" s="24" t="n">
        <v>151229.49</v>
      </c>
      <c r="I511" s="24" t="n">
        <v>28769.95</v>
      </c>
      <c r="J511" s="25" t="n">
        <v>45121</v>
      </c>
      <c r="K511" s="25" t="n">
        <v>46020</v>
      </c>
      <c r="L511" t="n">
        <v>5</v>
      </c>
      <c r="M511" t="n">
        <v>5</v>
      </c>
      <c r="N511" t="n">
        <v>5</v>
      </c>
      <c r="O511">
        <f>DATE(2026,1,1)-K511</f>
        <v/>
      </c>
      <c r="P511">
        <f>IF(G511&gt;=2,"Repeat","One-time")</f>
        <v/>
      </c>
    </row>
    <row r="512">
      <c r="A512" t="inlineStr">
        <is>
          <t>C01195</t>
        </is>
      </c>
      <c r="B512" t="inlineStr">
        <is>
          <t>Varun Mehta</t>
        </is>
      </c>
      <c r="C512" t="inlineStr">
        <is>
          <t>East</t>
        </is>
      </c>
      <c r="D512" t="inlineStr">
        <is>
          <t>Jamshedpur</t>
        </is>
      </c>
      <c r="E512" t="inlineStr">
        <is>
          <t>No</t>
        </is>
      </c>
      <c r="F512" t="inlineStr">
        <is>
          <t>High Value</t>
        </is>
      </c>
      <c r="G512" t="n">
        <v>15</v>
      </c>
      <c r="H512" s="24" t="n">
        <v>151080.74</v>
      </c>
      <c r="I512" s="24" t="n">
        <v>17477.27</v>
      </c>
      <c r="J512" s="25" t="n">
        <v>45023</v>
      </c>
      <c r="K512" s="25" t="n">
        <v>46002</v>
      </c>
      <c r="L512" t="n">
        <v>5</v>
      </c>
      <c r="M512" t="n">
        <v>5</v>
      </c>
      <c r="N512" t="n">
        <v>5</v>
      </c>
      <c r="O512">
        <f>DATE(2026,1,1)-K512</f>
        <v/>
      </c>
      <c r="P512">
        <f>IF(G512&gt;=2,"Repeat","One-time")</f>
        <v/>
      </c>
    </row>
    <row r="513">
      <c r="A513" t="inlineStr">
        <is>
          <t>C05458</t>
        </is>
      </c>
      <c r="B513" t="inlineStr">
        <is>
          <t>Divya Pillai</t>
        </is>
      </c>
      <c r="C513" t="inlineStr">
        <is>
          <t>East</t>
        </is>
      </c>
      <c r="D513" t="inlineStr">
        <is>
          <t>Guwahati</t>
        </is>
      </c>
      <c r="E513" t="inlineStr">
        <is>
          <t>No</t>
        </is>
      </c>
      <c r="F513" t="inlineStr">
        <is>
          <t>High Value</t>
        </is>
      </c>
      <c r="G513" t="n">
        <v>20</v>
      </c>
      <c r="H513" s="24" t="n">
        <v>151057.06</v>
      </c>
      <c r="I513" s="24" t="n">
        <v>31196.15</v>
      </c>
      <c r="J513" s="25" t="n">
        <v>45459</v>
      </c>
      <c r="K513" s="25" t="n">
        <v>46016</v>
      </c>
      <c r="L513" t="n">
        <v>5</v>
      </c>
      <c r="M513" t="n">
        <v>5</v>
      </c>
      <c r="N513" t="n">
        <v>5</v>
      </c>
      <c r="O513">
        <f>DATE(2026,1,1)-K513</f>
        <v/>
      </c>
      <c r="P513">
        <f>IF(G513&gt;=2,"Repeat","One-time")</f>
        <v/>
      </c>
    </row>
    <row r="514">
      <c r="A514" t="inlineStr">
        <is>
          <t>C10178</t>
        </is>
      </c>
      <c r="B514" t="inlineStr">
        <is>
          <t>Sanjay Agarwal</t>
        </is>
      </c>
      <c r="C514" t="inlineStr">
        <is>
          <t>South</t>
        </is>
      </c>
      <c r="D514" t="inlineStr">
        <is>
          <t>Chennai</t>
        </is>
      </c>
      <c r="E514" t="inlineStr">
        <is>
          <t>No</t>
        </is>
      </c>
      <c r="F514" t="inlineStr">
        <is>
          <t>High Value</t>
        </is>
      </c>
      <c r="G514" t="n">
        <v>9</v>
      </c>
      <c r="H514" s="24" t="n">
        <v>150485.5</v>
      </c>
      <c r="I514" s="24" t="n">
        <v>8364.690000000001</v>
      </c>
      <c r="J514" s="25" t="n">
        <v>45901</v>
      </c>
      <c r="K514" s="25" t="n">
        <v>46012</v>
      </c>
      <c r="L514" t="n">
        <v>5</v>
      </c>
      <c r="M514" t="n">
        <v>5</v>
      </c>
      <c r="N514" t="n">
        <v>5</v>
      </c>
      <c r="O514">
        <f>DATE(2026,1,1)-K514</f>
        <v/>
      </c>
      <c r="P514">
        <f>IF(G514&gt;=2,"Repeat","One-time")</f>
        <v/>
      </c>
    </row>
    <row r="515">
      <c r="A515" t="inlineStr">
        <is>
          <t>C00446</t>
        </is>
      </c>
      <c r="B515" t="inlineStr">
        <is>
          <t>Tanvi Chopra</t>
        </is>
      </c>
      <c r="C515" t="inlineStr">
        <is>
          <t>North</t>
        </is>
      </c>
      <c r="D515" t="inlineStr">
        <is>
          <t>Chandigarh</t>
        </is>
      </c>
      <c r="E515" t="inlineStr">
        <is>
          <t>No</t>
        </is>
      </c>
      <c r="F515" t="inlineStr">
        <is>
          <t>At Risk</t>
        </is>
      </c>
      <c r="G515" t="n">
        <v>21</v>
      </c>
      <c r="H515" s="24" t="n">
        <v>150421.97</v>
      </c>
      <c r="I515" s="24" t="n">
        <v>16817.96</v>
      </c>
      <c r="J515" s="25" t="n">
        <v>44938</v>
      </c>
      <c r="K515" s="25" t="n">
        <v>45348</v>
      </c>
      <c r="L515" t="n">
        <v>1</v>
      </c>
      <c r="M515" t="n">
        <v>5</v>
      </c>
      <c r="N515" t="n">
        <v>5</v>
      </c>
      <c r="O515">
        <f>DATE(2026,1,1)-K515</f>
        <v/>
      </c>
      <c r="P515">
        <f>IF(G515&gt;=2,"Repeat","One-time")</f>
        <v/>
      </c>
    </row>
    <row r="516">
      <c r="A516" t="inlineStr">
        <is>
          <t>C00724</t>
        </is>
      </c>
      <c r="B516" t="inlineStr">
        <is>
          <t>Abhishek Iyer</t>
        </is>
      </c>
      <c r="C516" t="inlineStr">
        <is>
          <t>West</t>
        </is>
      </c>
      <c r="D516" t="inlineStr">
        <is>
          <t>Panaji</t>
        </is>
      </c>
      <c r="E516" t="inlineStr">
        <is>
          <t>No</t>
        </is>
      </c>
      <c r="F516" t="inlineStr">
        <is>
          <t>At Risk</t>
        </is>
      </c>
      <c r="G516" t="n">
        <v>24</v>
      </c>
      <c r="H516" s="24" t="n">
        <v>150348.66</v>
      </c>
      <c r="I516" s="24" t="n">
        <v>32051.12</v>
      </c>
      <c r="J516" s="25" t="n">
        <v>44930</v>
      </c>
      <c r="K516" s="25" t="n">
        <v>45623</v>
      </c>
      <c r="L516" t="n">
        <v>2</v>
      </c>
      <c r="M516" t="n">
        <v>5</v>
      </c>
      <c r="N516" t="n">
        <v>5</v>
      </c>
      <c r="O516">
        <f>DATE(2026,1,1)-K516</f>
        <v/>
      </c>
      <c r="P516">
        <f>IF(G516&gt;=2,"Repeat","One-time")</f>
        <v/>
      </c>
    </row>
    <row r="517">
      <c r="A517" t="inlineStr">
        <is>
          <t>C03373</t>
        </is>
      </c>
      <c r="B517" t="inlineStr">
        <is>
          <t>Ayesha Rao</t>
        </is>
      </c>
      <c r="C517" t="inlineStr">
        <is>
          <t>South</t>
        </is>
      </c>
      <c r="D517" t="inlineStr">
        <is>
          <t>Bengaluru</t>
        </is>
      </c>
      <c r="E517" t="inlineStr">
        <is>
          <t>No</t>
        </is>
      </c>
      <c r="F517" t="inlineStr">
        <is>
          <t>High Value</t>
        </is>
      </c>
      <c r="G517" t="n">
        <v>12</v>
      </c>
      <c r="H517" s="24" t="n">
        <v>150285.45</v>
      </c>
      <c r="I517" s="24" t="n">
        <v>20436.86</v>
      </c>
      <c r="J517" s="25" t="n">
        <v>45252</v>
      </c>
      <c r="K517" s="25" t="n">
        <v>46005</v>
      </c>
      <c r="L517" t="n">
        <v>5</v>
      </c>
      <c r="M517" t="n">
        <v>5</v>
      </c>
      <c r="N517" t="n">
        <v>5</v>
      </c>
      <c r="O517">
        <f>DATE(2026,1,1)-K517</f>
        <v/>
      </c>
      <c r="P517">
        <f>IF(G517&gt;=2,"Repeat","One-time")</f>
        <v/>
      </c>
    </row>
    <row r="518">
      <c r="A518" t="inlineStr">
        <is>
          <t>C07285</t>
        </is>
      </c>
      <c r="B518" t="inlineStr">
        <is>
          <t>Ananya Ghosh</t>
        </is>
      </c>
      <c r="C518" t="inlineStr">
        <is>
          <t>Central</t>
        </is>
      </c>
      <c r="D518" t="inlineStr">
        <is>
          <t>Nagpur</t>
        </is>
      </c>
      <c r="E518" t="inlineStr">
        <is>
          <t>No</t>
        </is>
      </c>
      <c r="F518" t="inlineStr">
        <is>
          <t>High Value</t>
        </is>
      </c>
      <c r="G518" t="n">
        <v>21</v>
      </c>
      <c r="H518" s="24" t="n">
        <v>149936.38</v>
      </c>
      <c r="I518" s="24" t="n">
        <v>23884.74</v>
      </c>
      <c r="J518" s="25" t="n">
        <v>45619</v>
      </c>
      <c r="K518" s="25" t="n">
        <v>46002</v>
      </c>
      <c r="L518" t="n">
        <v>5</v>
      </c>
      <c r="M518" t="n">
        <v>5</v>
      </c>
      <c r="N518" t="n">
        <v>5</v>
      </c>
      <c r="O518">
        <f>DATE(2026,1,1)-K518</f>
        <v/>
      </c>
      <c r="P518">
        <f>IF(G518&gt;=2,"Repeat","One-time")</f>
        <v/>
      </c>
    </row>
    <row r="519">
      <c r="A519" t="inlineStr">
        <is>
          <t>C01412</t>
        </is>
      </c>
      <c r="B519" t="inlineStr">
        <is>
          <t>Gurpreet Bose</t>
        </is>
      </c>
      <c r="C519" t="inlineStr">
        <is>
          <t>East</t>
        </is>
      </c>
      <c r="D519" t="inlineStr">
        <is>
          <t>Bhubaneswar</t>
        </is>
      </c>
      <c r="E519" t="inlineStr">
        <is>
          <t>No</t>
        </is>
      </c>
      <c r="F519" t="inlineStr">
        <is>
          <t>At Risk</t>
        </is>
      </c>
      <c r="G519" t="n">
        <v>20</v>
      </c>
      <c r="H519" s="24" t="n">
        <v>149722.15</v>
      </c>
      <c r="I519" s="24" t="n">
        <v>23572.86</v>
      </c>
      <c r="J519" s="25" t="n">
        <v>44995</v>
      </c>
      <c r="K519" s="25" t="n">
        <v>45195</v>
      </c>
      <c r="L519" t="n">
        <v>1</v>
      </c>
      <c r="M519" t="n">
        <v>5</v>
      </c>
      <c r="N519" t="n">
        <v>5</v>
      </c>
      <c r="O519">
        <f>DATE(2026,1,1)-K519</f>
        <v/>
      </c>
      <c r="P519">
        <f>IF(G519&gt;=2,"Repeat","One-time")</f>
        <v/>
      </c>
    </row>
    <row r="520">
      <c r="A520" t="inlineStr">
        <is>
          <t>C05602</t>
        </is>
      </c>
      <c r="B520" t="inlineStr">
        <is>
          <t>Amit Chopra</t>
        </is>
      </c>
      <c r="C520" t="inlineStr">
        <is>
          <t>North</t>
        </is>
      </c>
      <c r="D520" t="inlineStr">
        <is>
          <t>Lucknow</t>
        </is>
      </c>
      <c r="E520" t="inlineStr">
        <is>
          <t>No</t>
        </is>
      </c>
      <c r="F520" t="inlineStr">
        <is>
          <t>High Value</t>
        </is>
      </c>
      <c r="G520" t="n">
        <v>17</v>
      </c>
      <c r="H520" s="24" t="n">
        <v>149698.59</v>
      </c>
      <c r="I520" s="24" t="n">
        <v>34814.1</v>
      </c>
      <c r="J520" s="25" t="n">
        <v>45489</v>
      </c>
      <c r="K520" s="25" t="n">
        <v>46010</v>
      </c>
      <c r="L520" t="n">
        <v>5</v>
      </c>
      <c r="M520" t="n">
        <v>5</v>
      </c>
      <c r="N520" t="n">
        <v>5</v>
      </c>
      <c r="O520">
        <f>DATE(2026,1,1)-K520</f>
        <v/>
      </c>
      <c r="P520">
        <f>IF(G520&gt;=2,"Repeat","One-time")</f>
        <v/>
      </c>
    </row>
    <row r="521">
      <c r="A521" t="inlineStr">
        <is>
          <t>C01317</t>
        </is>
      </c>
      <c r="B521" t="inlineStr">
        <is>
          <t>Karan Rao</t>
        </is>
      </c>
      <c r="C521" t="inlineStr">
        <is>
          <t>South</t>
        </is>
      </c>
      <c r="D521" t="inlineStr">
        <is>
          <t>Coimbatore</t>
        </is>
      </c>
      <c r="E521" t="inlineStr">
        <is>
          <t>No</t>
        </is>
      </c>
      <c r="F521" t="inlineStr">
        <is>
          <t>High Value</t>
        </is>
      </c>
      <c r="G521" t="n">
        <v>13</v>
      </c>
      <c r="H521" s="24" t="n">
        <v>149549.36</v>
      </c>
      <c r="I521" s="24" t="n">
        <v>24704.23</v>
      </c>
      <c r="J521" s="25" t="n">
        <v>45094</v>
      </c>
      <c r="K521" s="25" t="n">
        <v>45791</v>
      </c>
      <c r="L521" t="n">
        <v>3</v>
      </c>
      <c r="M521" t="n">
        <v>5</v>
      </c>
      <c r="N521" t="n">
        <v>5</v>
      </c>
      <c r="O521">
        <f>DATE(2026,1,1)-K521</f>
        <v/>
      </c>
      <c r="P521">
        <f>IF(G521&gt;=2,"Repeat","One-time")</f>
        <v/>
      </c>
    </row>
    <row r="522">
      <c r="A522" t="inlineStr">
        <is>
          <t>C01612</t>
        </is>
      </c>
      <c r="B522" t="inlineStr">
        <is>
          <t>Tanvi Mukherjee</t>
        </is>
      </c>
      <c r="C522" t="inlineStr">
        <is>
          <t>West</t>
        </is>
      </c>
      <c r="D522" t="inlineStr">
        <is>
          <t>Mumbai</t>
        </is>
      </c>
      <c r="E522" t="inlineStr">
        <is>
          <t>Yes</t>
        </is>
      </c>
      <c r="F522" t="inlineStr">
        <is>
          <t>High Value</t>
        </is>
      </c>
      <c r="G522" t="n">
        <v>25</v>
      </c>
      <c r="H522" s="24" t="n">
        <v>149252.81</v>
      </c>
      <c r="I522" s="24" t="n">
        <v>21041.26</v>
      </c>
      <c r="J522" s="25" t="n">
        <v>45041</v>
      </c>
      <c r="K522" s="25" t="n">
        <v>45980</v>
      </c>
      <c r="L522" t="n">
        <v>4</v>
      </c>
      <c r="M522" t="n">
        <v>5</v>
      </c>
      <c r="N522" t="n">
        <v>5</v>
      </c>
      <c r="O522">
        <f>DATE(2026,1,1)-K522</f>
        <v/>
      </c>
      <c r="P522">
        <f>IF(G522&gt;=2,"Repeat","One-time")</f>
        <v/>
      </c>
    </row>
    <row r="523">
      <c r="A523" t="inlineStr">
        <is>
          <t>C04721</t>
        </is>
      </c>
      <c r="B523" t="inlineStr">
        <is>
          <t>Varun Yadav</t>
        </is>
      </c>
      <c r="C523" t="inlineStr">
        <is>
          <t>Central</t>
        </is>
      </c>
      <c r="D523" t="inlineStr">
        <is>
          <t>Nagpur</t>
        </is>
      </c>
      <c r="E523" t="inlineStr">
        <is>
          <t>No</t>
        </is>
      </c>
      <c r="F523" t="inlineStr">
        <is>
          <t>At Risk</t>
        </is>
      </c>
      <c r="G523" t="n">
        <v>15</v>
      </c>
      <c r="H523" s="24" t="n">
        <v>149108.98</v>
      </c>
      <c r="I523" s="24" t="n">
        <v>24185</v>
      </c>
      <c r="J523" s="25" t="n">
        <v>45444</v>
      </c>
      <c r="K523" s="25" t="n">
        <v>45745</v>
      </c>
      <c r="L523" t="n">
        <v>2</v>
      </c>
      <c r="M523" t="n">
        <v>5</v>
      </c>
      <c r="N523" t="n">
        <v>5</v>
      </c>
      <c r="O523">
        <f>DATE(2026,1,1)-K523</f>
        <v/>
      </c>
      <c r="P523">
        <f>IF(G523&gt;=2,"Repeat","One-time")</f>
        <v/>
      </c>
    </row>
    <row r="524">
      <c r="A524" t="inlineStr">
        <is>
          <t>C05567</t>
        </is>
      </c>
      <c r="B524" t="inlineStr">
        <is>
          <t>Vikram Agarwal</t>
        </is>
      </c>
      <c r="C524" t="inlineStr">
        <is>
          <t>South</t>
        </is>
      </c>
      <c r="D524" t="inlineStr">
        <is>
          <t>Coimbatore</t>
        </is>
      </c>
      <c r="E524" t="inlineStr">
        <is>
          <t>No</t>
        </is>
      </c>
      <c r="F524" t="inlineStr">
        <is>
          <t>High Value</t>
        </is>
      </c>
      <c r="G524" t="n">
        <v>23</v>
      </c>
      <c r="H524" s="24" t="n">
        <v>148961.17</v>
      </c>
      <c r="I524" s="24" t="n">
        <v>21167.93</v>
      </c>
      <c r="J524" s="25" t="n">
        <v>45472</v>
      </c>
      <c r="K524" s="25" t="n">
        <v>46009</v>
      </c>
      <c r="L524" t="n">
        <v>5</v>
      </c>
      <c r="M524" t="n">
        <v>5</v>
      </c>
      <c r="N524" t="n">
        <v>5</v>
      </c>
      <c r="O524">
        <f>DATE(2026,1,1)-K524</f>
        <v/>
      </c>
      <c r="P524">
        <f>IF(G524&gt;=2,"Repeat","One-time")</f>
        <v/>
      </c>
    </row>
    <row r="525">
      <c r="A525" t="inlineStr">
        <is>
          <t>C07467</t>
        </is>
      </c>
      <c r="B525" t="inlineStr">
        <is>
          <t>Ananya Sharma</t>
        </is>
      </c>
      <c r="C525" t="inlineStr">
        <is>
          <t>South</t>
        </is>
      </c>
      <c r="D525" t="inlineStr">
        <is>
          <t>Coimbatore</t>
        </is>
      </c>
      <c r="E525" t="inlineStr">
        <is>
          <t>Yes</t>
        </is>
      </c>
      <c r="F525" t="inlineStr">
        <is>
          <t>High Value</t>
        </is>
      </c>
      <c r="G525" t="n">
        <v>15</v>
      </c>
      <c r="H525" s="24" t="n">
        <v>148634.36</v>
      </c>
      <c r="I525" s="24" t="n">
        <v>18398.24</v>
      </c>
      <c r="J525" s="25" t="n">
        <v>45652</v>
      </c>
      <c r="K525" s="25" t="n">
        <v>46020</v>
      </c>
      <c r="L525" t="n">
        <v>5</v>
      </c>
      <c r="M525" t="n">
        <v>5</v>
      </c>
      <c r="N525" t="n">
        <v>5</v>
      </c>
      <c r="O525">
        <f>DATE(2026,1,1)-K525</f>
        <v/>
      </c>
      <c r="P525">
        <f>IF(G525&gt;=2,"Repeat","One-time")</f>
        <v/>
      </c>
    </row>
    <row r="526">
      <c r="A526" t="inlineStr">
        <is>
          <t>C07915</t>
        </is>
      </c>
      <c r="B526" t="inlineStr">
        <is>
          <t>Vivaan Khan</t>
        </is>
      </c>
      <c r="C526" t="inlineStr">
        <is>
          <t>West</t>
        </is>
      </c>
      <c r="D526" t="inlineStr">
        <is>
          <t>Ahmedabad</t>
        </is>
      </c>
      <c r="E526" t="inlineStr">
        <is>
          <t>No</t>
        </is>
      </c>
      <c r="F526" t="inlineStr">
        <is>
          <t>High Value</t>
        </is>
      </c>
      <c r="G526" t="n">
        <v>7</v>
      </c>
      <c r="H526" s="24" t="n">
        <v>148598.46</v>
      </c>
      <c r="I526" s="24" t="n">
        <v>6384.25</v>
      </c>
      <c r="J526" s="25" t="n">
        <v>45693</v>
      </c>
      <c r="K526" s="25" t="n">
        <v>45983</v>
      </c>
      <c r="L526" t="n">
        <v>4</v>
      </c>
      <c r="M526" t="n">
        <v>4</v>
      </c>
      <c r="N526" t="n">
        <v>5</v>
      </c>
      <c r="O526">
        <f>DATE(2026,1,1)-K526</f>
        <v/>
      </c>
      <c r="P526">
        <f>IF(G526&gt;=2,"Repeat","One-time")</f>
        <v/>
      </c>
    </row>
    <row r="527">
      <c r="A527" t="inlineStr">
        <is>
          <t>C00808</t>
        </is>
      </c>
      <c r="B527" t="inlineStr">
        <is>
          <t>Lakshmi Nair</t>
        </is>
      </c>
      <c r="C527" t="inlineStr">
        <is>
          <t>North</t>
        </is>
      </c>
      <c r="D527" t="inlineStr">
        <is>
          <t>Delhi</t>
        </is>
      </c>
      <c r="E527" t="inlineStr">
        <is>
          <t>No</t>
        </is>
      </c>
      <c r="F527" t="inlineStr">
        <is>
          <t>At Risk</t>
        </is>
      </c>
      <c r="G527" t="n">
        <v>19</v>
      </c>
      <c r="H527" s="24" t="n">
        <v>148500.6</v>
      </c>
      <c r="I527" s="24" t="n">
        <v>27411.56</v>
      </c>
      <c r="J527" s="25" t="n">
        <v>44927</v>
      </c>
      <c r="K527" s="25" t="n">
        <v>45448</v>
      </c>
      <c r="L527" t="n">
        <v>1</v>
      </c>
      <c r="M527" t="n">
        <v>5</v>
      </c>
      <c r="N527" t="n">
        <v>5</v>
      </c>
      <c r="O527">
        <f>DATE(2026,1,1)-K527</f>
        <v/>
      </c>
      <c r="P527">
        <f>IF(G527&gt;=2,"Repeat","One-time")</f>
        <v/>
      </c>
    </row>
    <row r="528">
      <c r="A528" t="inlineStr">
        <is>
          <t>C02531</t>
        </is>
      </c>
      <c r="B528" t="inlineStr">
        <is>
          <t>Arjun Mukherjee</t>
        </is>
      </c>
      <c r="C528" t="inlineStr">
        <is>
          <t>West</t>
        </is>
      </c>
      <c r="D528" t="inlineStr">
        <is>
          <t>Pune</t>
        </is>
      </c>
      <c r="E528" t="inlineStr">
        <is>
          <t>No</t>
        </is>
      </c>
      <c r="F528" t="inlineStr">
        <is>
          <t>At Risk</t>
        </is>
      </c>
      <c r="G528" t="n">
        <v>20</v>
      </c>
      <c r="H528" s="24" t="n">
        <v>148206.87</v>
      </c>
      <c r="I528" s="24" t="n">
        <v>30612.65</v>
      </c>
      <c r="J528" s="25" t="n">
        <v>45140</v>
      </c>
      <c r="K528" s="25" t="n">
        <v>45723</v>
      </c>
      <c r="L528" t="n">
        <v>2</v>
      </c>
      <c r="M528" t="n">
        <v>5</v>
      </c>
      <c r="N528" t="n">
        <v>5</v>
      </c>
      <c r="O528">
        <f>DATE(2026,1,1)-K528</f>
        <v/>
      </c>
      <c r="P528">
        <f>IF(G528&gt;=2,"Repeat","One-time")</f>
        <v/>
      </c>
    </row>
    <row r="529">
      <c r="A529" t="inlineStr">
        <is>
          <t>C03074</t>
        </is>
      </c>
      <c r="B529" t="inlineStr">
        <is>
          <t>Amit Rao</t>
        </is>
      </c>
      <c r="C529" t="inlineStr">
        <is>
          <t>South</t>
        </is>
      </c>
      <c r="D529" t="inlineStr">
        <is>
          <t>Coimbatore</t>
        </is>
      </c>
      <c r="E529" t="inlineStr">
        <is>
          <t>No</t>
        </is>
      </c>
      <c r="F529" t="inlineStr">
        <is>
          <t>High Value</t>
        </is>
      </c>
      <c r="G529" t="n">
        <v>15</v>
      </c>
      <c r="H529" s="24" t="n">
        <v>148096.89</v>
      </c>
      <c r="I529" s="24" t="n">
        <v>28367.93</v>
      </c>
      <c r="J529" s="25" t="n">
        <v>45208</v>
      </c>
      <c r="K529" s="25" t="n">
        <v>46003</v>
      </c>
      <c r="L529" t="n">
        <v>5</v>
      </c>
      <c r="M529" t="n">
        <v>5</v>
      </c>
      <c r="N529" t="n">
        <v>5</v>
      </c>
      <c r="O529">
        <f>DATE(2026,1,1)-K529</f>
        <v/>
      </c>
      <c r="P529">
        <f>IF(G529&gt;=2,"Repeat","One-time")</f>
        <v/>
      </c>
    </row>
    <row r="530">
      <c r="A530" t="inlineStr">
        <is>
          <t>C00861</t>
        </is>
      </c>
      <c r="B530" t="inlineStr">
        <is>
          <t>Deepak Mehta</t>
        </is>
      </c>
      <c r="C530" t="inlineStr">
        <is>
          <t>North</t>
        </is>
      </c>
      <c r="D530" t="inlineStr">
        <is>
          <t>Delhi</t>
        </is>
      </c>
      <c r="E530" t="inlineStr">
        <is>
          <t>Yes</t>
        </is>
      </c>
      <c r="F530" t="inlineStr">
        <is>
          <t>High Value</t>
        </is>
      </c>
      <c r="G530" t="n">
        <v>30</v>
      </c>
      <c r="H530" s="24" t="n">
        <v>147986.69</v>
      </c>
      <c r="I530" s="24" t="n">
        <v>35282.78</v>
      </c>
      <c r="J530" s="25" t="n">
        <v>44931</v>
      </c>
      <c r="K530" s="25" t="n">
        <v>45983</v>
      </c>
      <c r="L530" t="n">
        <v>4</v>
      </c>
      <c r="M530" t="n">
        <v>5</v>
      </c>
      <c r="N530" t="n">
        <v>5</v>
      </c>
      <c r="O530">
        <f>DATE(2026,1,1)-K530</f>
        <v/>
      </c>
      <c r="P530">
        <f>IF(G530&gt;=2,"Repeat","One-time")</f>
        <v/>
      </c>
    </row>
    <row r="531">
      <c r="A531" t="inlineStr">
        <is>
          <t>C00081</t>
        </is>
      </c>
      <c r="B531" t="inlineStr">
        <is>
          <t>Manish Sinha</t>
        </is>
      </c>
      <c r="C531" t="inlineStr">
        <is>
          <t>South</t>
        </is>
      </c>
      <c r="D531" t="inlineStr">
        <is>
          <t>Chennai</t>
        </is>
      </c>
      <c r="E531" t="inlineStr">
        <is>
          <t>Yes</t>
        </is>
      </c>
      <c r="F531" t="inlineStr">
        <is>
          <t>At Risk</t>
        </is>
      </c>
      <c r="G531" t="n">
        <v>16</v>
      </c>
      <c r="H531" s="24" t="n">
        <v>147420.19</v>
      </c>
      <c r="I531" s="24" t="n">
        <v>33148.6</v>
      </c>
      <c r="J531" s="25" t="n">
        <v>44933</v>
      </c>
      <c r="K531" s="25" t="n">
        <v>45381</v>
      </c>
      <c r="L531" t="n">
        <v>1</v>
      </c>
      <c r="M531" t="n">
        <v>5</v>
      </c>
      <c r="N531" t="n">
        <v>5</v>
      </c>
      <c r="O531">
        <f>DATE(2026,1,1)-K531</f>
        <v/>
      </c>
      <c r="P531">
        <f>IF(G531&gt;=2,"Repeat","One-time")</f>
        <v/>
      </c>
    </row>
    <row r="532">
      <c r="A532" t="inlineStr">
        <is>
          <t>C00386</t>
        </is>
      </c>
      <c r="B532" t="inlineStr">
        <is>
          <t>Lakshmi Pillai</t>
        </is>
      </c>
      <c r="C532" t="inlineStr">
        <is>
          <t>North</t>
        </is>
      </c>
      <c r="D532" t="inlineStr">
        <is>
          <t>Chandigarh</t>
        </is>
      </c>
      <c r="E532" t="inlineStr">
        <is>
          <t>Yes</t>
        </is>
      </c>
      <c r="F532" t="inlineStr">
        <is>
          <t>High Value</t>
        </is>
      </c>
      <c r="G532" t="n">
        <v>27</v>
      </c>
      <c r="H532" s="24" t="n">
        <v>147292.78</v>
      </c>
      <c r="I532" s="24" t="n">
        <v>34596.84</v>
      </c>
      <c r="J532" s="25" t="n">
        <v>44940</v>
      </c>
      <c r="K532" s="25" t="n">
        <v>45975</v>
      </c>
      <c r="L532" t="n">
        <v>4</v>
      </c>
      <c r="M532" t="n">
        <v>5</v>
      </c>
      <c r="N532" t="n">
        <v>5</v>
      </c>
      <c r="O532">
        <f>DATE(2026,1,1)-K532</f>
        <v/>
      </c>
      <c r="P532">
        <f>IF(G532&gt;=2,"Repeat","One-time")</f>
        <v/>
      </c>
    </row>
    <row r="533">
      <c r="A533" t="inlineStr">
        <is>
          <t>C00539</t>
        </is>
      </c>
      <c r="B533" t="inlineStr">
        <is>
          <t>Varun Reddy</t>
        </is>
      </c>
      <c r="C533" t="inlineStr">
        <is>
          <t>South</t>
        </is>
      </c>
      <c r="D533" t="inlineStr">
        <is>
          <t>Bengaluru</t>
        </is>
      </c>
      <c r="E533" t="inlineStr">
        <is>
          <t>Yes</t>
        </is>
      </c>
      <c r="F533" t="inlineStr">
        <is>
          <t>At Risk</t>
        </is>
      </c>
      <c r="G533" t="n">
        <v>18</v>
      </c>
      <c r="H533" s="24" t="n">
        <v>147032.87</v>
      </c>
      <c r="I533" s="24" t="n">
        <v>30174.97</v>
      </c>
      <c r="J533" s="25" t="n">
        <v>44956</v>
      </c>
      <c r="K533" s="25" t="n">
        <v>45625</v>
      </c>
      <c r="L533" t="n">
        <v>2</v>
      </c>
      <c r="M533" t="n">
        <v>5</v>
      </c>
      <c r="N533" t="n">
        <v>5</v>
      </c>
      <c r="O533">
        <f>DATE(2026,1,1)-K533</f>
        <v/>
      </c>
      <c r="P533">
        <f>IF(G533&gt;=2,"Repeat","One-time")</f>
        <v/>
      </c>
    </row>
    <row r="534">
      <c r="A534" t="inlineStr">
        <is>
          <t>C02996</t>
        </is>
      </c>
      <c r="B534" t="inlineStr">
        <is>
          <t>Harpreet Sinha</t>
        </is>
      </c>
      <c r="C534" t="inlineStr">
        <is>
          <t>South</t>
        </is>
      </c>
      <c r="D534" t="inlineStr">
        <is>
          <t>Bengaluru</t>
        </is>
      </c>
      <c r="E534" t="inlineStr">
        <is>
          <t>Yes</t>
        </is>
      </c>
      <c r="F534" t="inlineStr">
        <is>
          <t>At Risk</t>
        </is>
      </c>
      <c r="G534" t="n">
        <v>30</v>
      </c>
      <c r="H534" s="24" t="n">
        <v>146770.02</v>
      </c>
      <c r="I534" s="24" t="n">
        <v>26763.86</v>
      </c>
      <c r="J534" s="25" t="n">
        <v>45202</v>
      </c>
      <c r="K534" s="25" t="n">
        <v>45571</v>
      </c>
      <c r="L534" t="n">
        <v>2</v>
      </c>
      <c r="M534" t="n">
        <v>5</v>
      </c>
      <c r="N534" t="n">
        <v>5</v>
      </c>
      <c r="O534">
        <f>DATE(2026,1,1)-K534</f>
        <v/>
      </c>
      <c r="P534">
        <f>IF(G534&gt;=2,"Repeat","One-time")</f>
        <v/>
      </c>
    </row>
    <row r="535">
      <c r="A535" t="inlineStr">
        <is>
          <t>C03317</t>
        </is>
      </c>
      <c r="B535" t="inlineStr">
        <is>
          <t>Divya Menon</t>
        </is>
      </c>
      <c r="C535" t="inlineStr">
        <is>
          <t>North</t>
        </is>
      </c>
      <c r="D535" t="inlineStr">
        <is>
          <t>Gurugram</t>
        </is>
      </c>
      <c r="E535" t="inlineStr">
        <is>
          <t>Yes</t>
        </is>
      </c>
      <c r="F535" t="inlineStr">
        <is>
          <t>High Value</t>
        </is>
      </c>
      <c r="G535" t="n">
        <v>23</v>
      </c>
      <c r="H535" s="24" t="n">
        <v>146731.72</v>
      </c>
      <c r="I535" s="24" t="n">
        <v>30875.62</v>
      </c>
      <c r="J535" s="25" t="n">
        <v>45271</v>
      </c>
      <c r="K535" s="25" t="n">
        <v>45995</v>
      </c>
      <c r="L535" t="n">
        <v>5</v>
      </c>
      <c r="M535" t="n">
        <v>5</v>
      </c>
      <c r="N535" t="n">
        <v>5</v>
      </c>
      <c r="O535">
        <f>DATE(2026,1,1)-K535</f>
        <v/>
      </c>
      <c r="P535">
        <f>IF(G535&gt;=2,"Repeat","One-time")</f>
        <v/>
      </c>
    </row>
    <row r="536">
      <c r="A536" t="inlineStr">
        <is>
          <t>C05428</t>
        </is>
      </c>
      <c r="B536" t="inlineStr">
        <is>
          <t>Ritu Fernandes</t>
        </is>
      </c>
      <c r="C536" t="inlineStr">
        <is>
          <t>South</t>
        </is>
      </c>
      <c r="D536" t="inlineStr">
        <is>
          <t>Chennai</t>
        </is>
      </c>
      <c r="E536" t="inlineStr">
        <is>
          <t>No</t>
        </is>
      </c>
      <c r="F536" t="inlineStr">
        <is>
          <t>At Risk</t>
        </is>
      </c>
      <c r="G536" t="n">
        <v>18</v>
      </c>
      <c r="H536" s="24" t="n">
        <v>146695.94</v>
      </c>
      <c r="I536" s="24" t="n">
        <v>21728.22</v>
      </c>
      <c r="J536" s="25" t="n">
        <v>45448</v>
      </c>
      <c r="K536" s="25" t="n">
        <v>45736</v>
      </c>
      <c r="L536" t="n">
        <v>2</v>
      </c>
      <c r="M536" t="n">
        <v>5</v>
      </c>
      <c r="N536" t="n">
        <v>5</v>
      </c>
      <c r="O536">
        <f>DATE(2026,1,1)-K536</f>
        <v/>
      </c>
      <c r="P536">
        <f>IF(G536&gt;=2,"Repeat","One-time")</f>
        <v/>
      </c>
    </row>
    <row r="537">
      <c r="A537" t="inlineStr">
        <is>
          <t>C06040</t>
        </is>
      </c>
      <c r="B537" t="inlineStr">
        <is>
          <t>Zoya Khan</t>
        </is>
      </c>
      <c r="C537" t="inlineStr">
        <is>
          <t>South</t>
        </is>
      </c>
      <c r="D537" t="inlineStr">
        <is>
          <t>Bengaluru</t>
        </is>
      </c>
      <c r="E537" t="inlineStr">
        <is>
          <t>No</t>
        </is>
      </c>
      <c r="F537" t="inlineStr">
        <is>
          <t>High Value</t>
        </is>
      </c>
      <c r="G537" t="n">
        <v>17</v>
      </c>
      <c r="H537" s="24" t="n">
        <v>146690.99</v>
      </c>
      <c r="I537" s="24" t="n">
        <v>24076.14</v>
      </c>
      <c r="J537" s="25" t="n">
        <v>45512</v>
      </c>
      <c r="K537" s="25" t="n">
        <v>46002</v>
      </c>
      <c r="L537" t="n">
        <v>5</v>
      </c>
      <c r="M537" t="n">
        <v>5</v>
      </c>
      <c r="N537" t="n">
        <v>5</v>
      </c>
      <c r="O537">
        <f>DATE(2026,1,1)-K537</f>
        <v/>
      </c>
      <c r="P537">
        <f>IF(G537&gt;=2,"Repeat","One-time")</f>
        <v/>
      </c>
    </row>
    <row r="538">
      <c r="A538" t="inlineStr">
        <is>
          <t>C03587</t>
        </is>
      </c>
      <c r="B538" t="inlineStr">
        <is>
          <t>Nikhil Singh</t>
        </is>
      </c>
      <c r="C538" t="inlineStr">
        <is>
          <t>North</t>
        </is>
      </c>
      <c r="D538" t="inlineStr">
        <is>
          <t>Gurugram</t>
        </is>
      </c>
      <c r="E538" t="inlineStr">
        <is>
          <t>Yes</t>
        </is>
      </c>
      <c r="F538" t="inlineStr">
        <is>
          <t>At Risk</t>
        </is>
      </c>
      <c r="G538" t="n">
        <v>12</v>
      </c>
      <c r="H538" s="24" t="n">
        <v>146541.31</v>
      </c>
      <c r="I538" s="24" t="n">
        <v>24011.37</v>
      </c>
      <c r="J538" s="25" t="n">
        <v>45275</v>
      </c>
      <c r="K538" s="25" t="n">
        <v>45583</v>
      </c>
      <c r="L538" t="n">
        <v>2</v>
      </c>
      <c r="M538" t="n">
        <v>5</v>
      </c>
      <c r="N538" t="n">
        <v>5</v>
      </c>
      <c r="O538">
        <f>DATE(2026,1,1)-K538</f>
        <v/>
      </c>
      <c r="P538">
        <f>IF(G538&gt;=2,"Repeat","One-time")</f>
        <v/>
      </c>
    </row>
    <row r="539">
      <c r="A539" t="inlineStr">
        <is>
          <t>C07456</t>
        </is>
      </c>
      <c r="B539" t="inlineStr">
        <is>
          <t>Rohan Mehta</t>
        </is>
      </c>
      <c r="C539" t="inlineStr">
        <is>
          <t>North</t>
        </is>
      </c>
      <c r="D539" t="inlineStr">
        <is>
          <t>Jaipur</t>
        </is>
      </c>
      <c r="E539" t="inlineStr">
        <is>
          <t>No</t>
        </is>
      </c>
      <c r="F539" t="inlineStr">
        <is>
          <t>High Value</t>
        </is>
      </c>
      <c r="G539" t="n">
        <v>16</v>
      </c>
      <c r="H539" s="24" t="n">
        <v>146493.67</v>
      </c>
      <c r="I539" s="24" t="n">
        <v>19195.36</v>
      </c>
      <c r="J539" s="25" t="n">
        <v>45713</v>
      </c>
      <c r="K539" s="25" t="n">
        <v>46021</v>
      </c>
      <c r="L539" t="n">
        <v>5</v>
      </c>
      <c r="M539" t="n">
        <v>5</v>
      </c>
      <c r="N539" t="n">
        <v>5</v>
      </c>
      <c r="O539">
        <f>DATE(2026,1,1)-K539</f>
        <v/>
      </c>
      <c r="P539">
        <f>IF(G539&gt;=2,"Repeat","One-time")</f>
        <v/>
      </c>
    </row>
    <row r="540">
      <c r="A540" t="inlineStr">
        <is>
          <t>C03784</t>
        </is>
      </c>
      <c r="B540" t="inlineStr">
        <is>
          <t>Kavya Nair</t>
        </is>
      </c>
      <c r="C540" t="inlineStr">
        <is>
          <t>South</t>
        </is>
      </c>
      <c r="D540" t="inlineStr">
        <is>
          <t>Coimbatore</t>
        </is>
      </c>
      <c r="E540" t="inlineStr">
        <is>
          <t>Yes</t>
        </is>
      </c>
      <c r="F540" t="inlineStr">
        <is>
          <t>High Value</t>
        </is>
      </c>
      <c r="G540" t="n">
        <v>13</v>
      </c>
      <c r="H540" s="24" t="n">
        <v>146191.41</v>
      </c>
      <c r="I540" s="24" t="n">
        <v>25666.76</v>
      </c>
      <c r="J540" s="25" t="n">
        <v>45328</v>
      </c>
      <c r="K540" s="25" t="n">
        <v>45999</v>
      </c>
      <c r="L540" t="n">
        <v>5</v>
      </c>
      <c r="M540" t="n">
        <v>5</v>
      </c>
      <c r="N540" t="n">
        <v>5</v>
      </c>
      <c r="O540">
        <f>DATE(2026,1,1)-K540</f>
        <v/>
      </c>
      <c r="P540">
        <f>IF(G540&gt;=2,"Repeat","One-time")</f>
        <v/>
      </c>
    </row>
    <row r="541">
      <c r="A541" t="inlineStr">
        <is>
          <t>C01466</t>
        </is>
      </c>
      <c r="B541" t="inlineStr">
        <is>
          <t>Isha Agarwal</t>
        </is>
      </c>
      <c r="C541" t="inlineStr">
        <is>
          <t>West</t>
        </is>
      </c>
      <c r="D541" t="inlineStr">
        <is>
          <t>Surat</t>
        </is>
      </c>
      <c r="E541" t="inlineStr">
        <is>
          <t>No</t>
        </is>
      </c>
      <c r="F541" t="inlineStr">
        <is>
          <t>At Risk</t>
        </is>
      </c>
      <c r="G541" t="n">
        <v>20</v>
      </c>
      <c r="H541" s="24" t="n">
        <v>146162</v>
      </c>
      <c r="I541" s="24" t="n">
        <v>31023.73</v>
      </c>
      <c r="J541" s="25" t="n">
        <v>45015</v>
      </c>
      <c r="K541" s="25" t="n">
        <v>45162</v>
      </c>
      <c r="L541" t="n">
        <v>1</v>
      </c>
      <c r="M541" t="n">
        <v>5</v>
      </c>
      <c r="N541" t="n">
        <v>5</v>
      </c>
      <c r="O541">
        <f>DATE(2026,1,1)-K541</f>
        <v/>
      </c>
      <c r="P541">
        <f>IF(G541&gt;=2,"Repeat","One-time")</f>
        <v/>
      </c>
    </row>
    <row r="542">
      <c r="A542" t="inlineStr">
        <is>
          <t>C03744</t>
        </is>
      </c>
      <c r="B542" t="inlineStr">
        <is>
          <t>Tanvi Banerjee</t>
        </is>
      </c>
      <c r="C542" t="inlineStr">
        <is>
          <t>East</t>
        </is>
      </c>
      <c r="D542" t="inlineStr">
        <is>
          <t>Kolkata</t>
        </is>
      </c>
      <c r="E542" t="inlineStr">
        <is>
          <t>Yes</t>
        </is>
      </c>
      <c r="F542" t="inlineStr">
        <is>
          <t>High Value</t>
        </is>
      </c>
      <c r="G542" t="n">
        <v>17</v>
      </c>
      <c r="H542" s="24" t="n">
        <v>146063.58</v>
      </c>
      <c r="I542" s="24" t="n">
        <v>21179.22</v>
      </c>
      <c r="J542" s="25" t="n">
        <v>45358</v>
      </c>
      <c r="K542" s="25" t="n">
        <v>46010</v>
      </c>
      <c r="L542" t="n">
        <v>5</v>
      </c>
      <c r="M542" t="n">
        <v>5</v>
      </c>
      <c r="N542" t="n">
        <v>5</v>
      </c>
      <c r="O542">
        <f>DATE(2026,1,1)-K542</f>
        <v/>
      </c>
      <c r="P542">
        <f>IF(G542&gt;=2,"Repeat","One-time")</f>
        <v/>
      </c>
    </row>
    <row r="543">
      <c r="A543" t="inlineStr">
        <is>
          <t>C02409</t>
        </is>
      </c>
      <c r="B543" t="inlineStr">
        <is>
          <t>Vikram Sinha</t>
        </is>
      </c>
      <c r="C543" t="inlineStr">
        <is>
          <t>East</t>
        </is>
      </c>
      <c r="D543" t="inlineStr">
        <is>
          <t>Jamshedpur</t>
        </is>
      </c>
      <c r="E543" t="inlineStr">
        <is>
          <t>No</t>
        </is>
      </c>
      <c r="F543" t="inlineStr">
        <is>
          <t>High Value</t>
        </is>
      </c>
      <c r="G543" t="n">
        <v>20</v>
      </c>
      <c r="H543" s="24" t="n">
        <v>145790.52</v>
      </c>
      <c r="I543" s="24" t="n">
        <v>26162.22</v>
      </c>
      <c r="J543" s="25" t="n">
        <v>45121</v>
      </c>
      <c r="K543" s="25" t="n">
        <v>46018</v>
      </c>
      <c r="L543" t="n">
        <v>5</v>
      </c>
      <c r="M543" t="n">
        <v>5</v>
      </c>
      <c r="N543" t="n">
        <v>5</v>
      </c>
      <c r="O543">
        <f>DATE(2026,1,1)-K543</f>
        <v/>
      </c>
      <c r="P543">
        <f>IF(G543&gt;=2,"Repeat","One-time")</f>
        <v/>
      </c>
    </row>
    <row r="544">
      <c r="A544" t="inlineStr">
        <is>
          <t>C02434</t>
        </is>
      </c>
      <c r="B544" t="inlineStr">
        <is>
          <t>Deepak Rao</t>
        </is>
      </c>
      <c r="C544" t="inlineStr">
        <is>
          <t>West</t>
        </is>
      </c>
      <c r="D544" t="inlineStr">
        <is>
          <t>Pune</t>
        </is>
      </c>
      <c r="E544" t="inlineStr">
        <is>
          <t>Yes</t>
        </is>
      </c>
      <c r="F544" t="inlineStr">
        <is>
          <t>High Value</t>
        </is>
      </c>
      <c r="G544" t="n">
        <v>12</v>
      </c>
      <c r="H544" s="24" t="n">
        <v>145724.34</v>
      </c>
      <c r="I544" s="24" t="n">
        <v>20631.45</v>
      </c>
      <c r="J544" s="25" t="n">
        <v>45202</v>
      </c>
      <c r="K544" s="25" t="n">
        <v>45978</v>
      </c>
      <c r="L544" t="n">
        <v>4</v>
      </c>
      <c r="M544" t="n">
        <v>5</v>
      </c>
      <c r="N544" t="n">
        <v>5</v>
      </c>
      <c r="O544">
        <f>DATE(2026,1,1)-K544</f>
        <v/>
      </c>
      <c r="P544">
        <f>IF(G544&gt;=2,"Repeat","One-time")</f>
        <v/>
      </c>
    </row>
    <row r="545">
      <c r="A545" t="inlineStr">
        <is>
          <t>C01761</t>
        </is>
      </c>
      <c r="B545" t="inlineStr">
        <is>
          <t>Pooja Reddy</t>
        </is>
      </c>
      <c r="C545" t="inlineStr">
        <is>
          <t>Central</t>
        </is>
      </c>
      <c r="D545" t="inlineStr">
        <is>
          <t>Bhopal</t>
        </is>
      </c>
      <c r="E545" t="inlineStr">
        <is>
          <t>No</t>
        </is>
      </c>
      <c r="F545" t="inlineStr">
        <is>
          <t>At Risk</t>
        </is>
      </c>
      <c r="G545" t="n">
        <v>18</v>
      </c>
      <c r="H545" s="24" t="n">
        <v>145712.03</v>
      </c>
      <c r="I545" s="24" t="n">
        <v>23730.09</v>
      </c>
      <c r="J545" s="25" t="n">
        <v>45072</v>
      </c>
      <c r="K545" s="25" t="n">
        <v>45550</v>
      </c>
      <c r="L545" t="n">
        <v>2</v>
      </c>
      <c r="M545" t="n">
        <v>5</v>
      </c>
      <c r="N545" t="n">
        <v>5</v>
      </c>
      <c r="O545">
        <f>DATE(2026,1,1)-K545</f>
        <v/>
      </c>
      <c r="P545">
        <f>IF(G545&gt;=2,"Repeat","One-time")</f>
        <v/>
      </c>
    </row>
    <row r="546">
      <c r="A546" t="inlineStr">
        <is>
          <t>C05394</t>
        </is>
      </c>
      <c r="B546" t="inlineStr">
        <is>
          <t>Meera Bose</t>
        </is>
      </c>
      <c r="C546" t="inlineStr">
        <is>
          <t>East</t>
        </is>
      </c>
      <c r="D546" t="inlineStr">
        <is>
          <t>Jamshedpur</t>
        </is>
      </c>
      <c r="E546" t="inlineStr">
        <is>
          <t>No</t>
        </is>
      </c>
      <c r="F546" t="inlineStr">
        <is>
          <t>High Value</t>
        </is>
      </c>
      <c r="G546" t="n">
        <v>16</v>
      </c>
      <c r="H546" s="24" t="n">
        <v>145633.59</v>
      </c>
      <c r="I546" s="24" t="n">
        <v>19281.37</v>
      </c>
      <c r="J546" s="25" t="n">
        <v>45519</v>
      </c>
      <c r="K546" s="25" t="n">
        <v>45998</v>
      </c>
      <c r="L546" t="n">
        <v>5</v>
      </c>
      <c r="M546" t="n">
        <v>5</v>
      </c>
      <c r="N546" t="n">
        <v>5</v>
      </c>
      <c r="O546">
        <f>DATE(2026,1,1)-K546</f>
        <v/>
      </c>
      <c r="P546">
        <f>IF(G546&gt;=2,"Repeat","One-time")</f>
        <v/>
      </c>
    </row>
    <row r="547">
      <c r="A547" t="inlineStr">
        <is>
          <t>C03158</t>
        </is>
      </c>
      <c r="B547" t="inlineStr">
        <is>
          <t>Vikram Pillai</t>
        </is>
      </c>
      <c r="C547" t="inlineStr">
        <is>
          <t>South</t>
        </is>
      </c>
      <c r="D547" t="inlineStr">
        <is>
          <t>Coimbatore</t>
        </is>
      </c>
      <c r="E547" t="inlineStr">
        <is>
          <t>Yes</t>
        </is>
      </c>
      <c r="F547" t="inlineStr">
        <is>
          <t>At Risk</t>
        </is>
      </c>
      <c r="G547" t="n">
        <v>24</v>
      </c>
      <c r="H547" s="24" t="n">
        <v>145329.4</v>
      </c>
      <c r="I547" s="24" t="n">
        <v>23585.94</v>
      </c>
      <c r="J547" s="25" t="n">
        <v>45253</v>
      </c>
      <c r="K547" s="25" t="n">
        <v>45631</v>
      </c>
      <c r="L547" t="n">
        <v>2</v>
      </c>
      <c r="M547" t="n">
        <v>5</v>
      </c>
      <c r="N547" t="n">
        <v>5</v>
      </c>
      <c r="O547">
        <f>DATE(2026,1,1)-K547</f>
        <v/>
      </c>
      <c r="P547">
        <f>IF(G547&gt;=2,"Repeat","One-time")</f>
        <v/>
      </c>
    </row>
    <row r="548">
      <c r="A548" t="inlineStr">
        <is>
          <t>C03515</t>
        </is>
      </c>
      <c r="B548" t="inlineStr">
        <is>
          <t>Ananya Chopra</t>
        </is>
      </c>
      <c r="C548" t="inlineStr">
        <is>
          <t>South</t>
        </is>
      </c>
      <c r="D548" t="inlineStr">
        <is>
          <t>Coimbatore</t>
        </is>
      </c>
      <c r="E548" t="inlineStr">
        <is>
          <t>No</t>
        </is>
      </c>
      <c r="F548" t="inlineStr">
        <is>
          <t>At Risk</t>
        </is>
      </c>
      <c r="G548" t="n">
        <v>10</v>
      </c>
      <c r="H548" s="24" t="n">
        <v>145303.41</v>
      </c>
      <c r="I548" s="24" t="n">
        <v>23641.39</v>
      </c>
      <c r="J548" s="25" t="n">
        <v>45270</v>
      </c>
      <c r="K548" s="25" t="n">
        <v>45462</v>
      </c>
      <c r="L548" t="n">
        <v>1</v>
      </c>
      <c r="M548" t="n">
        <v>5</v>
      </c>
      <c r="N548" t="n">
        <v>5</v>
      </c>
      <c r="O548">
        <f>DATE(2026,1,1)-K548</f>
        <v/>
      </c>
      <c r="P548">
        <f>IF(G548&gt;=2,"Repeat","One-time")</f>
        <v/>
      </c>
    </row>
    <row r="549">
      <c r="A549" t="inlineStr">
        <is>
          <t>C05312</t>
        </is>
      </c>
      <c r="B549" t="inlineStr">
        <is>
          <t>Manish Das</t>
        </is>
      </c>
      <c r="C549" t="inlineStr">
        <is>
          <t>South</t>
        </is>
      </c>
      <c r="D549" t="inlineStr">
        <is>
          <t>Chennai</t>
        </is>
      </c>
      <c r="E549" t="inlineStr">
        <is>
          <t>No</t>
        </is>
      </c>
      <c r="F549" t="inlineStr">
        <is>
          <t>High Value</t>
        </is>
      </c>
      <c r="G549" t="n">
        <v>12</v>
      </c>
      <c r="H549" s="24" t="n">
        <v>145117.7</v>
      </c>
      <c r="I549" s="24" t="n">
        <v>24471.79</v>
      </c>
      <c r="J549" s="25" t="n">
        <v>45463</v>
      </c>
      <c r="K549" s="25" t="n">
        <v>46003</v>
      </c>
      <c r="L549" t="n">
        <v>5</v>
      </c>
      <c r="M549" t="n">
        <v>5</v>
      </c>
      <c r="N549" t="n">
        <v>5</v>
      </c>
      <c r="O549">
        <f>DATE(2026,1,1)-K549</f>
        <v/>
      </c>
      <c r="P549">
        <f>IF(G549&gt;=2,"Repeat","One-time")</f>
        <v/>
      </c>
    </row>
    <row r="550">
      <c r="A550" t="inlineStr">
        <is>
          <t>C07862</t>
        </is>
      </c>
      <c r="B550" t="inlineStr">
        <is>
          <t>Maria Gupta</t>
        </is>
      </c>
      <c r="C550" t="inlineStr">
        <is>
          <t>West</t>
        </is>
      </c>
      <c r="D550" t="inlineStr">
        <is>
          <t>Mumbai</t>
        </is>
      </c>
      <c r="E550" t="inlineStr">
        <is>
          <t>Yes</t>
        </is>
      </c>
      <c r="F550" t="inlineStr">
        <is>
          <t>High Value</t>
        </is>
      </c>
      <c r="G550" t="n">
        <v>8</v>
      </c>
      <c r="H550" s="24" t="n">
        <v>144658.8</v>
      </c>
      <c r="I550" s="24" t="n">
        <v>8134.28</v>
      </c>
      <c r="J550" s="25" t="n">
        <v>45718</v>
      </c>
      <c r="K550" s="25" t="n">
        <v>45991</v>
      </c>
      <c r="L550" t="n">
        <v>5</v>
      </c>
      <c r="M550" t="n">
        <v>5</v>
      </c>
      <c r="N550" t="n">
        <v>5</v>
      </c>
      <c r="O550">
        <f>DATE(2026,1,1)-K550</f>
        <v/>
      </c>
      <c r="P550">
        <f>IF(G550&gt;=2,"Repeat","One-time")</f>
        <v/>
      </c>
    </row>
    <row r="551">
      <c r="A551" t="inlineStr">
        <is>
          <t>C06120</t>
        </is>
      </c>
      <c r="B551" t="inlineStr">
        <is>
          <t>Meera Agarwal</t>
        </is>
      </c>
      <c r="C551" t="inlineStr">
        <is>
          <t>North</t>
        </is>
      </c>
      <c r="D551" t="inlineStr">
        <is>
          <t>Delhi</t>
        </is>
      </c>
      <c r="E551" t="inlineStr">
        <is>
          <t>Yes</t>
        </is>
      </c>
      <c r="F551" t="inlineStr">
        <is>
          <t>High Value</t>
        </is>
      </c>
      <c r="G551" t="n">
        <v>20</v>
      </c>
      <c r="H551" s="24" t="n">
        <v>144164.59</v>
      </c>
      <c r="I551" s="24" t="n">
        <v>28721.76</v>
      </c>
      <c r="J551" s="25" t="n">
        <v>45541</v>
      </c>
      <c r="K551" s="25" t="n">
        <v>45959</v>
      </c>
      <c r="L551" t="n">
        <v>4</v>
      </c>
      <c r="M551" t="n">
        <v>5</v>
      </c>
      <c r="N551" t="n">
        <v>5</v>
      </c>
      <c r="O551">
        <f>DATE(2026,1,1)-K551</f>
        <v/>
      </c>
      <c r="P551">
        <f>IF(G551&gt;=2,"Repeat","One-time")</f>
        <v/>
      </c>
    </row>
    <row r="552">
      <c r="A552" t="inlineStr">
        <is>
          <t>C02890</t>
        </is>
      </c>
      <c r="B552" t="inlineStr">
        <is>
          <t>Gurpreet Mishra</t>
        </is>
      </c>
      <c r="C552" t="inlineStr">
        <is>
          <t>North</t>
        </is>
      </c>
      <c r="D552" t="inlineStr">
        <is>
          <t>Gurugram</t>
        </is>
      </c>
      <c r="E552" t="inlineStr">
        <is>
          <t>No</t>
        </is>
      </c>
      <c r="F552" t="inlineStr">
        <is>
          <t>High Value</t>
        </is>
      </c>
      <c r="G552" t="n">
        <v>25</v>
      </c>
      <c r="H552" s="24" t="n">
        <v>143690.6</v>
      </c>
      <c r="I552" s="24" t="n">
        <v>26716.41</v>
      </c>
      <c r="J552" s="25" t="n">
        <v>45180</v>
      </c>
      <c r="K552" s="25" t="n">
        <v>46015</v>
      </c>
      <c r="L552" t="n">
        <v>5</v>
      </c>
      <c r="M552" t="n">
        <v>5</v>
      </c>
      <c r="N552" t="n">
        <v>5</v>
      </c>
      <c r="O552">
        <f>DATE(2026,1,1)-K552</f>
        <v/>
      </c>
      <c r="P552">
        <f>IF(G552&gt;=2,"Repeat","One-time")</f>
        <v/>
      </c>
    </row>
    <row r="553">
      <c r="A553" t="inlineStr">
        <is>
          <t>C09302</t>
        </is>
      </c>
      <c r="B553" t="inlineStr">
        <is>
          <t>Sneha Mehta</t>
        </is>
      </c>
      <c r="C553" t="inlineStr">
        <is>
          <t>North</t>
        </is>
      </c>
      <c r="D553" t="inlineStr">
        <is>
          <t>Jaipur</t>
        </is>
      </c>
      <c r="E553" t="inlineStr">
        <is>
          <t>No</t>
        </is>
      </c>
      <c r="F553" t="inlineStr">
        <is>
          <t>High Value</t>
        </is>
      </c>
      <c r="G553" t="n">
        <v>14</v>
      </c>
      <c r="H553" s="24" t="n">
        <v>143586.84</v>
      </c>
      <c r="I553" s="24" t="n">
        <v>18121.64</v>
      </c>
      <c r="J553" s="25" t="n">
        <v>45814</v>
      </c>
      <c r="K553" s="25" t="n">
        <v>46017</v>
      </c>
      <c r="L553" t="n">
        <v>5</v>
      </c>
      <c r="M553" t="n">
        <v>5</v>
      </c>
      <c r="N553" t="n">
        <v>5</v>
      </c>
      <c r="O553">
        <f>DATE(2026,1,1)-K553</f>
        <v/>
      </c>
      <c r="P553">
        <f>IF(G553&gt;=2,"Repeat","One-time")</f>
        <v/>
      </c>
    </row>
    <row r="554">
      <c r="A554" t="inlineStr">
        <is>
          <t>C06744</t>
        </is>
      </c>
      <c r="B554" t="inlineStr">
        <is>
          <t>Abhishek Yadav</t>
        </is>
      </c>
      <c r="C554" t="inlineStr">
        <is>
          <t>North</t>
        </is>
      </c>
      <c r="D554" t="inlineStr">
        <is>
          <t>Lucknow</t>
        </is>
      </c>
      <c r="E554" t="inlineStr">
        <is>
          <t>No</t>
        </is>
      </c>
      <c r="F554" t="inlineStr">
        <is>
          <t>High Value</t>
        </is>
      </c>
      <c r="G554" t="n">
        <v>6</v>
      </c>
      <c r="H554" s="24" t="n">
        <v>143441.58</v>
      </c>
      <c r="I554" s="24" t="n">
        <v>10478.29</v>
      </c>
      <c r="J554" s="25" t="n">
        <v>45605</v>
      </c>
      <c r="K554" s="25" t="n">
        <v>45770</v>
      </c>
      <c r="L554" t="n">
        <v>3</v>
      </c>
      <c r="M554" t="n">
        <v>4</v>
      </c>
      <c r="N554" t="n">
        <v>5</v>
      </c>
      <c r="O554">
        <f>DATE(2026,1,1)-K554</f>
        <v/>
      </c>
      <c r="P554">
        <f>IF(G554&gt;=2,"Repeat","One-time")</f>
        <v/>
      </c>
    </row>
    <row r="555">
      <c r="A555" t="inlineStr">
        <is>
          <t>C00482</t>
        </is>
      </c>
      <c r="B555" t="inlineStr">
        <is>
          <t>Rahul Ghosh</t>
        </is>
      </c>
      <c r="C555" t="inlineStr">
        <is>
          <t>East</t>
        </is>
      </c>
      <c r="D555" t="inlineStr">
        <is>
          <t>Kolkata</t>
        </is>
      </c>
      <c r="E555" t="inlineStr">
        <is>
          <t>Yes</t>
        </is>
      </c>
      <c r="F555" t="inlineStr">
        <is>
          <t>At Risk</t>
        </is>
      </c>
      <c r="G555" t="n">
        <v>15</v>
      </c>
      <c r="H555" s="24" t="n">
        <v>143299.75</v>
      </c>
      <c r="I555" s="24" t="n">
        <v>25404.15</v>
      </c>
      <c r="J555" s="25" t="n">
        <v>44940</v>
      </c>
      <c r="K555" s="25" t="n">
        <v>45289</v>
      </c>
      <c r="L555" t="n">
        <v>1</v>
      </c>
      <c r="M555" t="n">
        <v>5</v>
      </c>
      <c r="N555" t="n">
        <v>5</v>
      </c>
      <c r="O555">
        <f>DATE(2026,1,1)-K555</f>
        <v/>
      </c>
      <c r="P555">
        <f>IF(G555&gt;=2,"Repeat","One-time")</f>
        <v/>
      </c>
    </row>
    <row r="556">
      <c r="A556" t="inlineStr">
        <is>
          <t>C00684</t>
        </is>
      </c>
      <c r="B556" t="inlineStr">
        <is>
          <t>Abhishek Thakur</t>
        </is>
      </c>
      <c r="C556" t="inlineStr">
        <is>
          <t>East</t>
        </is>
      </c>
      <c r="D556" t="inlineStr">
        <is>
          <t>Guwahati</t>
        </is>
      </c>
      <c r="E556" t="inlineStr">
        <is>
          <t>No</t>
        </is>
      </c>
      <c r="F556" t="inlineStr">
        <is>
          <t>At Risk</t>
        </is>
      </c>
      <c r="G556" t="n">
        <v>16</v>
      </c>
      <c r="H556" s="24" t="n">
        <v>142671.05</v>
      </c>
      <c r="I556" s="24" t="n">
        <v>24884.9</v>
      </c>
      <c r="J556" s="25" t="n">
        <v>44932</v>
      </c>
      <c r="K556" s="25" t="n">
        <v>45208</v>
      </c>
      <c r="L556" t="n">
        <v>1</v>
      </c>
      <c r="M556" t="n">
        <v>5</v>
      </c>
      <c r="N556" t="n">
        <v>5</v>
      </c>
      <c r="O556">
        <f>DATE(2026,1,1)-K556</f>
        <v/>
      </c>
      <c r="P556">
        <f>IF(G556&gt;=2,"Repeat","One-time")</f>
        <v/>
      </c>
    </row>
    <row r="557">
      <c r="A557" t="inlineStr">
        <is>
          <t>C06620</t>
        </is>
      </c>
      <c r="B557" t="inlineStr">
        <is>
          <t>Divya Das</t>
        </is>
      </c>
      <c r="C557" t="inlineStr">
        <is>
          <t>East</t>
        </is>
      </c>
      <c r="D557" t="inlineStr">
        <is>
          <t>Jamshedpur</t>
        </is>
      </c>
      <c r="E557" t="inlineStr">
        <is>
          <t>No</t>
        </is>
      </c>
      <c r="F557" t="inlineStr">
        <is>
          <t>High Value</t>
        </is>
      </c>
      <c r="G557" t="n">
        <v>23</v>
      </c>
      <c r="H557" s="24" t="n">
        <v>142404.94</v>
      </c>
      <c r="I557" s="24" t="n">
        <v>30799.56</v>
      </c>
      <c r="J557" s="25" t="n">
        <v>45567</v>
      </c>
      <c r="K557" s="25" t="n">
        <v>45998</v>
      </c>
      <c r="L557" t="n">
        <v>5</v>
      </c>
      <c r="M557" t="n">
        <v>5</v>
      </c>
      <c r="N557" t="n">
        <v>5</v>
      </c>
      <c r="O557">
        <f>DATE(2026,1,1)-K557</f>
        <v/>
      </c>
      <c r="P557">
        <f>IF(G557&gt;=2,"Repeat","One-time")</f>
        <v/>
      </c>
    </row>
    <row r="558">
      <c r="A558" t="inlineStr">
        <is>
          <t>C02991</t>
        </is>
      </c>
      <c r="B558" t="inlineStr">
        <is>
          <t>Amit Kapoor</t>
        </is>
      </c>
      <c r="C558" t="inlineStr">
        <is>
          <t>Central</t>
        </is>
      </c>
      <c r="D558" t="inlineStr">
        <is>
          <t>Bhopal</t>
        </is>
      </c>
      <c r="E558" t="inlineStr">
        <is>
          <t>No</t>
        </is>
      </c>
      <c r="F558" t="inlineStr">
        <is>
          <t>High Value</t>
        </is>
      </c>
      <c r="G558" t="n">
        <v>24</v>
      </c>
      <c r="H558" s="24" t="n">
        <v>141962.78</v>
      </c>
      <c r="I558" s="24" t="n">
        <v>27270.75</v>
      </c>
      <c r="J558" s="25" t="n">
        <v>45212</v>
      </c>
      <c r="K558" s="25" t="n">
        <v>46016</v>
      </c>
      <c r="L558" t="n">
        <v>5</v>
      </c>
      <c r="M558" t="n">
        <v>5</v>
      </c>
      <c r="N558" t="n">
        <v>5</v>
      </c>
      <c r="O558">
        <f>DATE(2026,1,1)-K558</f>
        <v/>
      </c>
      <c r="P558">
        <f>IF(G558&gt;=2,"Repeat","One-time")</f>
        <v/>
      </c>
    </row>
    <row r="559">
      <c r="A559" t="inlineStr">
        <is>
          <t>C00265</t>
        </is>
      </c>
      <c r="B559" t="inlineStr">
        <is>
          <t>Abhishek Kumar</t>
        </is>
      </c>
      <c r="C559" t="inlineStr">
        <is>
          <t>East</t>
        </is>
      </c>
      <c r="D559" t="inlineStr">
        <is>
          <t>Jamshedpur</t>
        </is>
      </c>
      <c r="E559" t="inlineStr">
        <is>
          <t>Yes</t>
        </is>
      </c>
      <c r="F559" t="inlineStr">
        <is>
          <t>High Value</t>
        </is>
      </c>
      <c r="G559" t="n">
        <v>20</v>
      </c>
      <c r="H559" s="24" t="n">
        <v>141832.55</v>
      </c>
      <c r="I559" s="24" t="n">
        <v>28609.75</v>
      </c>
      <c r="J559" s="25" t="n">
        <v>44934</v>
      </c>
      <c r="K559" s="25" t="n">
        <v>45981</v>
      </c>
      <c r="L559" t="n">
        <v>4</v>
      </c>
      <c r="M559" t="n">
        <v>5</v>
      </c>
      <c r="N559" t="n">
        <v>5</v>
      </c>
      <c r="O559">
        <f>DATE(2026,1,1)-K559</f>
        <v/>
      </c>
      <c r="P559">
        <f>IF(G559&gt;=2,"Repeat","One-time")</f>
        <v/>
      </c>
    </row>
    <row r="560">
      <c r="A560" t="inlineStr">
        <is>
          <t>C07869</t>
        </is>
      </c>
      <c r="B560" t="inlineStr">
        <is>
          <t>Sanjay Fernandes</t>
        </is>
      </c>
      <c r="C560" t="inlineStr">
        <is>
          <t>North</t>
        </is>
      </c>
      <c r="D560" t="inlineStr">
        <is>
          <t>Delhi</t>
        </is>
      </c>
      <c r="E560" t="inlineStr">
        <is>
          <t>Yes</t>
        </is>
      </c>
      <c r="F560" t="inlineStr">
        <is>
          <t>High Value</t>
        </is>
      </c>
      <c r="G560" t="n">
        <v>14</v>
      </c>
      <c r="H560" s="24" t="n">
        <v>141786.32</v>
      </c>
      <c r="I560" s="24" t="n">
        <v>29970.5</v>
      </c>
      <c r="J560" s="25" t="n">
        <v>45679</v>
      </c>
      <c r="K560" s="25" t="n">
        <v>45999</v>
      </c>
      <c r="L560" t="n">
        <v>5</v>
      </c>
      <c r="M560" t="n">
        <v>5</v>
      </c>
      <c r="N560" t="n">
        <v>5</v>
      </c>
      <c r="O560">
        <f>DATE(2026,1,1)-K560</f>
        <v/>
      </c>
      <c r="P560">
        <f>IF(G560&gt;=2,"Repeat","One-time")</f>
        <v/>
      </c>
    </row>
    <row r="561">
      <c r="A561" t="inlineStr">
        <is>
          <t>C04463</t>
        </is>
      </c>
      <c r="B561" t="inlineStr">
        <is>
          <t>Priya Patel</t>
        </is>
      </c>
      <c r="C561" t="inlineStr">
        <is>
          <t>South</t>
        </is>
      </c>
      <c r="D561" t="inlineStr">
        <is>
          <t>Bengaluru</t>
        </is>
      </c>
      <c r="E561" t="inlineStr">
        <is>
          <t>Yes</t>
        </is>
      </c>
      <c r="F561" t="inlineStr">
        <is>
          <t>High Value</t>
        </is>
      </c>
      <c r="G561" t="n">
        <v>8</v>
      </c>
      <c r="H561" s="24" t="n">
        <v>141685.01</v>
      </c>
      <c r="I561" s="24" t="n">
        <v>6612.07</v>
      </c>
      <c r="J561" s="25" t="n">
        <v>45367</v>
      </c>
      <c r="K561" s="25" t="n">
        <v>45910</v>
      </c>
      <c r="L561" t="n">
        <v>3</v>
      </c>
      <c r="M561" t="n">
        <v>4</v>
      </c>
      <c r="N561" t="n">
        <v>5</v>
      </c>
      <c r="O561">
        <f>DATE(2026,1,1)-K561</f>
        <v/>
      </c>
      <c r="P561">
        <f>IF(G561&gt;=2,"Repeat","One-time")</f>
        <v/>
      </c>
    </row>
    <row r="562">
      <c r="A562" t="inlineStr">
        <is>
          <t>C06870</t>
        </is>
      </c>
      <c r="B562" t="inlineStr">
        <is>
          <t>Rohan Thakur</t>
        </is>
      </c>
      <c r="C562" t="inlineStr">
        <is>
          <t>North</t>
        </is>
      </c>
      <c r="D562" t="inlineStr">
        <is>
          <t>Jaipur</t>
        </is>
      </c>
      <c r="E562" t="inlineStr">
        <is>
          <t>No</t>
        </is>
      </c>
      <c r="F562" t="inlineStr">
        <is>
          <t>High Value</t>
        </is>
      </c>
      <c r="G562" t="n">
        <v>19</v>
      </c>
      <c r="H562" s="24" t="n">
        <v>141408.49</v>
      </c>
      <c r="I562" s="24" t="n">
        <v>22564.04</v>
      </c>
      <c r="J562" s="25" t="n">
        <v>45617</v>
      </c>
      <c r="K562" s="25" t="n">
        <v>45999</v>
      </c>
      <c r="L562" t="n">
        <v>5</v>
      </c>
      <c r="M562" t="n">
        <v>5</v>
      </c>
      <c r="N562" t="n">
        <v>5</v>
      </c>
      <c r="O562">
        <f>DATE(2026,1,1)-K562</f>
        <v/>
      </c>
      <c r="P562">
        <f>IF(G562&gt;=2,"Repeat","One-time")</f>
        <v/>
      </c>
    </row>
    <row r="563">
      <c r="A563" t="inlineStr">
        <is>
          <t>C07480</t>
        </is>
      </c>
      <c r="B563" t="inlineStr">
        <is>
          <t>Zoya Kapoor</t>
        </is>
      </c>
      <c r="C563" t="inlineStr">
        <is>
          <t>West</t>
        </is>
      </c>
      <c r="D563" t="inlineStr">
        <is>
          <t>Surat</t>
        </is>
      </c>
      <c r="E563" t="inlineStr">
        <is>
          <t>No</t>
        </is>
      </c>
      <c r="F563" t="inlineStr">
        <is>
          <t>High Value</t>
        </is>
      </c>
      <c r="G563" t="n">
        <v>20</v>
      </c>
      <c r="H563" s="24" t="n">
        <v>141288.81</v>
      </c>
      <c r="I563" s="24" t="n">
        <v>33936.16</v>
      </c>
      <c r="J563" s="25" t="n">
        <v>45660</v>
      </c>
      <c r="K563" s="25" t="n">
        <v>46013</v>
      </c>
      <c r="L563" t="n">
        <v>5</v>
      </c>
      <c r="M563" t="n">
        <v>5</v>
      </c>
      <c r="N563" t="n">
        <v>5</v>
      </c>
      <c r="O563">
        <f>DATE(2026,1,1)-K563</f>
        <v/>
      </c>
      <c r="P563">
        <f>IF(G563&gt;=2,"Repeat","One-time")</f>
        <v/>
      </c>
    </row>
    <row r="564">
      <c r="A564" t="inlineStr">
        <is>
          <t>C09456</t>
        </is>
      </c>
      <c r="B564" t="inlineStr">
        <is>
          <t>Pooja Bose</t>
        </is>
      </c>
      <c r="C564" t="inlineStr">
        <is>
          <t>West</t>
        </is>
      </c>
      <c r="D564" t="inlineStr">
        <is>
          <t>Mumbai</t>
        </is>
      </c>
      <c r="E564" t="inlineStr">
        <is>
          <t>No</t>
        </is>
      </c>
      <c r="F564" t="inlineStr">
        <is>
          <t>High Value</t>
        </is>
      </c>
      <c r="G564" t="n">
        <v>6</v>
      </c>
      <c r="H564" s="24" t="n">
        <v>141190.22</v>
      </c>
      <c r="I564" s="24" t="n">
        <v>29300.11</v>
      </c>
      <c r="J564" s="25" t="n">
        <v>45843</v>
      </c>
      <c r="K564" s="25" t="n">
        <v>45899</v>
      </c>
      <c r="L564" t="n">
        <v>3</v>
      </c>
      <c r="M564" t="n">
        <v>4</v>
      </c>
      <c r="N564" t="n">
        <v>5</v>
      </c>
      <c r="O564">
        <f>DATE(2026,1,1)-K564</f>
        <v/>
      </c>
      <c r="P564">
        <f>IF(G564&gt;=2,"Repeat","One-time")</f>
        <v/>
      </c>
    </row>
    <row r="565">
      <c r="A565" t="inlineStr">
        <is>
          <t>C04024</t>
        </is>
      </c>
      <c r="B565" t="inlineStr">
        <is>
          <t>Shreya Ghosh</t>
        </is>
      </c>
      <c r="C565" t="inlineStr">
        <is>
          <t>South</t>
        </is>
      </c>
      <c r="D565" t="inlineStr">
        <is>
          <t>Hyderabad</t>
        </is>
      </c>
      <c r="E565" t="inlineStr">
        <is>
          <t>No</t>
        </is>
      </c>
      <c r="F565" t="inlineStr">
        <is>
          <t>High Value</t>
        </is>
      </c>
      <c r="G565" t="n">
        <v>15</v>
      </c>
      <c r="H565" s="24" t="n">
        <v>141170.28</v>
      </c>
      <c r="I565" s="24" t="n">
        <v>21413.18</v>
      </c>
      <c r="J565" s="25" t="n">
        <v>45326</v>
      </c>
      <c r="K565" s="25" t="n">
        <v>45968</v>
      </c>
      <c r="L565" t="n">
        <v>4</v>
      </c>
      <c r="M565" t="n">
        <v>5</v>
      </c>
      <c r="N565" t="n">
        <v>5</v>
      </c>
      <c r="O565">
        <f>DATE(2026,1,1)-K565</f>
        <v/>
      </c>
      <c r="P565">
        <f>IF(G565&gt;=2,"Repeat","One-time")</f>
        <v/>
      </c>
    </row>
    <row r="566">
      <c r="A566" t="inlineStr">
        <is>
          <t>C07563</t>
        </is>
      </c>
      <c r="B566" t="inlineStr">
        <is>
          <t>Aarav Sharma</t>
        </is>
      </c>
      <c r="C566" t="inlineStr">
        <is>
          <t>North</t>
        </is>
      </c>
      <c r="D566" t="inlineStr">
        <is>
          <t>Jaipur</t>
        </is>
      </c>
      <c r="E566" t="inlineStr">
        <is>
          <t>Yes</t>
        </is>
      </c>
      <c r="F566" t="inlineStr">
        <is>
          <t>High Value</t>
        </is>
      </c>
      <c r="G566" t="n">
        <v>11</v>
      </c>
      <c r="H566" s="24" t="n">
        <v>141111.95</v>
      </c>
      <c r="I566" s="24" t="n">
        <v>24505.21</v>
      </c>
      <c r="J566" s="25" t="n">
        <v>45646</v>
      </c>
      <c r="K566" s="25" t="n">
        <v>45951</v>
      </c>
      <c r="L566" t="n">
        <v>4</v>
      </c>
      <c r="M566" t="n">
        <v>5</v>
      </c>
      <c r="N566" t="n">
        <v>5</v>
      </c>
      <c r="O566">
        <f>DATE(2026,1,1)-K566</f>
        <v/>
      </c>
      <c r="P566">
        <f>IF(G566&gt;=2,"Repeat","One-time")</f>
        <v/>
      </c>
    </row>
    <row r="567">
      <c r="A567" t="inlineStr">
        <is>
          <t>C01717</t>
        </is>
      </c>
      <c r="B567" t="inlineStr">
        <is>
          <t>Joseph Gupta</t>
        </is>
      </c>
      <c r="C567" t="inlineStr">
        <is>
          <t>East</t>
        </is>
      </c>
      <c r="D567" t="inlineStr">
        <is>
          <t>Kolkata</t>
        </is>
      </c>
      <c r="E567" t="inlineStr">
        <is>
          <t>Yes</t>
        </is>
      </c>
      <c r="F567" t="inlineStr">
        <is>
          <t>At Risk</t>
        </is>
      </c>
      <c r="G567" t="n">
        <v>17</v>
      </c>
      <c r="H567" s="24" t="n">
        <v>140962.5</v>
      </c>
      <c r="I567" s="24" t="n">
        <v>22296.31</v>
      </c>
      <c r="J567" s="25" t="n">
        <v>45035</v>
      </c>
      <c r="K567" s="25" t="n">
        <v>45203</v>
      </c>
      <c r="L567" t="n">
        <v>1</v>
      </c>
      <c r="M567" t="n">
        <v>5</v>
      </c>
      <c r="N567" t="n">
        <v>5</v>
      </c>
      <c r="O567">
        <f>DATE(2026,1,1)-K567</f>
        <v/>
      </c>
      <c r="P567">
        <f>IF(G567&gt;=2,"Repeat","One-time")</f>
        <v/>
      </c>
    </row>
    <row r="568">
      <c r="A568" t="inlineStr">
        <is>
          <t>C04019</t>
        </is>
      </c>
      <c r="B568" t="inlineStr">
        <is>
          <t>Varun Sinha</t>
        </is>
      </c>
      <c r="C568" t="inlineStr">
        <is>
          <t>North</t>
        </is>
      </c>
      <c r="D568" t="inlineStr">
        <is>
          <t>Gurugram</t>
        </is>
      </c>
      <c r="E568" t="inlineStr">
        <is>
          <t>Yes</t>
        </is>
      </c>
      <c r="F568" t="inlineStr">
        <is>
          <t>High Value</t>
        </is>
      </c>
      <c r="G568" t="n">
        <v>10</v>
      </c>
      <c r="H568" s="24" t="n">
        <v>140959.55</v>
      </c>
      <c r="I568" s="24" t="n">
        <v>24242.2</v>
      </c>
      <c r="J568" s="25" t="n">
        <v>45533</v>
      </c>
      <c r="K568" s="25" t="n">
        <v>45970</v>
      </c>
      <c r="L568" t="n">
        <v>4</v>
      </c>
      <c r="M568" t="n">
        <v>5</v>
      </c>
      <c r="N568" t="n">
        <v>5</v>
      </c>
      <c r="O568">
        <f>DATE(2026,1,1)-K568</f>
        <v/>
      </c>
      <c r="P568">
        <f>IF(G568&gt;=2,"Repeat","One-time")</f>
        <v/>
      </c>
    </row>
    <row r="569">
      <c r="A569" t="inlineStr">
        <is>
          <t>C03472</t>
        </is>
      </c>
      <c r="B569" t="inlineStr">
        <is>
          <t>Neha Agarwal</t>
        </is>
      </c>
      <c r="C569" t="inlineStr">
        <is>
          <t>West</t>
        </is>
      </c>
      <c r="D569" t="inlineStr">
        <is>
          <t>Mumbai</t>
        </is>
      </c>
      <c r="E569" t="inlineStr">
        <is>
          <t>No</t>
        </is>
      </c>
      <c r="F569" t="inlineStr">
        <is>
          <t>High Value</t>
        </is>
      </c>
      <c r="G569" t="n">
        <v>14</v>
      </c>
      <c r="H569" s="24" t="n">
        <v>140544.53</v>
      </c>
      <c r="I569" s="24" t="n">
        <v>17831.36</v>
      </c>
      <c r="J569" s="25" t="n">
        <v>45248</v>
      </c>
      <c r="K569" s="25" t="n">
        <v>45992</v>
      </c>
      <c r="L569" t="n">
        <v>5</v>
      </c>
      <c r="M569" t="n">
        <v>5</v>
      </c>
      <c r="N569" t="n">
        <v>5</v>
      </c>
      <c r="O569">
        <f>DATE(2026,1,1)-K569</f>
        <v/>
      </c>
      <c r="P569">
        <f>IF(G569&gt;=2,"Repeat","One-time")</f>
        <v/>
      </c>
    </row>
    <row r="570">
      <c r="A570" t="inlineStr">
        <is>
          <t>C05340</t>
        </is>
      </c>
      <c r="B570" t="inlineStr">
        <is>
          <t>Neha Iyer</t>
        </is>
      </c>
      <c r="C570" t="inlineStr">
        <is>
          <t>West</t>
        </is>
      </c>
      <c r="D570" t="inlineStr">
        <is>
          <t>Panaji</t>
        </is>
      </c>
      <c r="E570" t="inlineStr">
        <is>
          <t>No</t>
        </is>
      </c>
      <c r="F570" t="inlineStr">
        <is>
          <t>High Value</t>
        </is>
      </c>
      <c r="G570" t="n">
        <v>9</v>
      </c>
      <c r="H570" s="24" t="n">
        <v>140254.54</v>
      </c>
      <c r="I570" s="24" t="n">
        <v>22640.96</v>
      </c>
      <c r="J570" s="25" t="n">
        <v>45641</v>
      </c>
      <c r="K570" s="25" t="n">
        <v>45970</v>
      </c>
      <c r="L570" t="n">
        <v>4</v>
      </c>
      <c r="M570" t="n">
        <v>5</v>
      </c>
      <c r="N570" t="n">
        <v>5</v>
      </c>
      <c r="O570">
        <f>DATE(2026,1,1)-K570</f>
        <v/>
      </c>
      <c r="P570">
        <f>IF(G570&gt;=2,"Repeat","One-time")</f>
        <v/>
      </c>
    </row>
    <row r="571">
      <c r="A571" t="inlineStr">
        <is>
          <t>C02652</t>
        </is>
      </c>
      <c r="B571" t="inlineStr">
        <is>
          <t>Meera Mukherjee</t>
        </is>
      </c>
      <c r="C571" t="inlineStr">
        <is>
          <t>West</t>
        </is>
      </c>
      <c r="D571" t="inlineStr">
        <is>
          <t>Mumbai</t>
        </is>
      </c>
      <c r="E571" t="inlineStr">
        <is>
          <t>Yes</t>
        </is>
      </c>
      <c r="F571" t="inlineStr">
        <is>
          <t>High Value</t>
        </is>
      </c>
      <c r="G571" t="n">
        <v>20</v>
      </c>
      <c r="H571" s="24" t="n">
        <v>140085.9</v>
      </c>
      <c r="I571" s="24" t="n">
        <v>18601.31</v>
      </c>
      <c r="J571" s="25" t="n">
        <v>45153</v>
      </c>
      <c r="K571" s="25" t="n">
        <v>45795</v>
      </c>
      <c r="L571" t="n">
        <v>3</v>
      </c>
      <c r="M571" t="n">
        <v>5</v>
      </c>
      <c r="N571" t="n">
        <v>5</v>
      </c>
      <c r="O571">
        <f>DATE(2026,1,1)-K571</f>
        <v/>
      </c>
      <c r="P571">
        <f>IF(G571&gt;=2,"Repeat","One-time")</f>
        <v/>
      </c>
    </row>
    <row r="572">
      <c r="A572" t="inlineStr">
        <is>
          <t>C03783</t>
        </is>
      </c>
      <c r="B572" t="inlineStr">
        <is>
          <t>Pooja Thakur</t>
        </is>
      </c>
      <c r="C572" t="inlineStr">
        <is>
          <t>West</t>
        </is>
      </c>
      <c r="D572" t="inlineStr">
        <is>
          <t>Mumbai</t>
        </is>
      </c>
      <c r="E572" t="inlineStr">
        <is>
          <t>Yes</t>
        </is>
      </c>
      <c r="F572" t="inlineStr">
        <is>
          <t>High Value</t>
        </is>
      </c>
      <c r="G572" t="n">
        <v>15</v>
      </c>
      <c r="H572" s="24" t="n">
        <v>139604.57</v>
      </c>
      <c r="I572" s="24" t="n">
        <v>25731.44</v>
      </c>
      <c r="J572" s="25" t="n">
        <v>45353</v>
      </c>
      <c r="K572" s="25" t="n">
        <v>46002</v>
      </c>
      <c r="L572" t="n">
        <v>5</v>
      </c>
      <c r="M572" t="n">
        <v>5</v>
      </c>
      <c r="N572" t="n">
        <v>5</v>
      </c>
      <c r="O572">
        <f>DATE(2026,1,1)-K572</f>
        <v/>
      </c>
      <c r="P572">
        <f>IF(G572&gt;=2,"Repeat","One-time")</f>
        <v/>
      </c>
    </row>
    <row r="573">
      <c r="A573" t="inlineStr">
        <is>
          <t>C06905</t>
        </is>
      </c>
      <c r="B573" t="inlineStr">
        <is>
          <t>Harpreet Mishra</t>
        </is>
      </c>
      <c r="C573" t="inlineStr">
        <is>
          <t>West</t>
        </is>
      </c>
      <c r="D573" t="inlineStr">
        <is>
          <t>Pune</t>
        </is>
      </c>
      <c r="E573" t="inlineStr">
        <is>
          <t>No</t>
        </is>
      </c>
      <c r="F573" t="inlineStr">
        <is>
          <t>High Value</t>
        </is>
      </c>
      <c r="G573" t="n">
        <v>15</v>
      </c>
      <c r="H573" s="24" t="n">
        <v>139533.91</v>
      </c>
      <c r="I573" s="24" t="n">
        <v>24173.85</v>
      </c>
      <c r="J573" s="25" t="n">
        <v>45594</v>
      </c>
      <c r="K573" s="25" t="n">
        <v>46010</v>
      </c>
      <c r="L573" t="n">
        <v>5</v>
      </c>
      <c r="M573" t="n">
        <v>5</v>
      </c>
      <c r="N573" t="n">
        <v>5</v>
      </c>
      <c r="O573">
        <f>DATE(2026,1,1)-K573</f>
        <v/>
      </c>
      <c r="P573">
        <f>IF(G573&gt;=2,"Repeat","One-time")</f>
        <v/>
      </c>
    </row>
    <row r="574">
      <c r="A574" t="inlineStr">
        <is>
          <t>C07074</t>
        </is>
      </c>
      <c r="B574" t="inlineStr">
        <is>
          <t>Vikram Singh</t>
        </is>
      </c>
      <c r="C574" t="inlineStr">
        <is>
          <t>West</t>
        </is>
      </c>
      <c r="D574" t="inlineStr">
        <is>
          <t>Mumbai</t>
        </is>
      </c>
      <c r="E574" t="inlineStr">
        <is>
          <t>Yes</t>
        </is>
      </c>
      <c r="F574" t="inlineStr">
        <is>
          <t>High Value</t>
        </is>
      </c>
      <c r="G574" t="n">
        <v>14</v>
      </c>
      <c r="H574" s="24" t="n">
        <v>139454.39</v>
      </c>
      <c r="I574" s="24" t="n">
        <v>31391.49</v>
      </c>
      <c r="J574" s="25" t="n">
        <v>45618</v>
      </c>
      <c r="K574" s="25" t="n">
        <v>45997</v>
      </c>
      <c r="L574" t="n">
        <v>5</v>
      </c>
      <c r="M574" t="n">
        <v>5</v>
      </c>
      <c r="N574" t="n">
        <v>5</v>
      </c>
      <c r="O574">
        <f>DATE(2026,1,1)-K574</f>
        <v/>
      </c>
      <c r="P574">
        <f>IF(G574&gt;=2,"Repeat","One-time")</f>
        <v/>
      </c>
    </row>
    <row r="575">
      <c r="A575" t="inlineStr">
        <is>
          <t>C07284</t>
        </is>
      </c>
      <c r="B575" t="inlineStr">
        <is>
          <t>Nikhil Reddy</t>
        </is>
      </c>
      <c r="C575" t="inlineStr">
        <is>
          <t>South</t>
        </is>
      </c>
      <c r="D575" t="inlineStr">
        <is>
          <t>Chennai</t>
        </is>
      </c>
      <c r="E575" t="inlineStr">
        <is>
          <t>Yes</t>
        </is>
      </c>
      <c r="F575" t="inlineStr">
        <is>
          <t>High Value</t>
        </is>
      </c>
      <c r="G575" t="n">
        <v>18</v>
      </c>
      <c r="H575" s="24" t="n">
        <v>139340.3</v>
      </c>
      <c r="I575" s="24" t="n">
        <v>36163.05</v>
      </c>
      <c r="J575" s="25" t="n">
        <v>45624</v>
      </c>
      <c r="K575" s="25" t="n">
        <v>46021</v>
      </c>
      <c r="L575" t="n">
        <v>5</v>
      </c>
      <c r="M575" t="n">
        <v>5</v>
      </c>
      <c r="N575" t="n">
        <v>5</v>
      </c>
      <c r="O575">
        <f>DATE(2026,1,1)-K575</f>
        <v/>
      </c>
      <c r="P575">
        <f>IF(G575&gt;=2,"Repeat","One-time")</f>
        <v/>
      </c>
    </row>
    <row r="576">
      <c r="A576" t="inlineStr">
        <is>
          <t>C00815</t>
        </is>
      </c>
      <c r="B576" t="inlineStr">
        <is>
          <t>Abhishek Khan</t>
        </is>
      </c>
      <c r="C576" t="inlineStr">
        <is>
          <t>East</t>
        </is>
      </c>
      <c r="D576" t="inlineStr">
        <is>
          <t>Kolkata</t>
        </is>
      </c>
      <c r="E576" t="inlineStr">
        <is>
          <t>No</t>
        </is>
      </c>
      <c r="F576" t="inlineStr">
        <is>
          <t>At Risk</t>
        </is>
      </c>
      <c r="G576" t="n">
        <v>15</v>
      </c>
      <c r="H576" s="24" t="n">
        <v>139027.8</v>
      </c>
      <c r="I576" s="24" t="n">
        <v>26228.18</v>
      </c>
      <c r="J576" s="25" t="n">
        <v>44932</v>
      </c>
      <c r="K576" s="25" t="n">
        <v>45668</v>
      </c>
      <c r="L576" t="n">
        <v>2</v>
      </c>
      <c r="M576" t="n">
        <v>5</v>
      </c>
      <c r="N576" t="n">
        <v>5</v>
      </c>
      <c r="O576">
        <f>DATE(2026,1,1)-K576</f>
        <v/>
      </c>
      <c r="P576">
        <f>IF(G576&gt;=2,"Repeat","One-time")</f>
        <v/>
      </c>
    </row>
    <row r="577">
      <c r="A577" t="inlineStr">
        <is>
          <t>C00604</t>
        </is>
      </c>
      <c r="B577" t="inlineStr">
        <is>
          <t>Kavya Menon</t>
        </is>
      </c>
      <c r="C577" t="inlineStr">
        <is>
          <t>South</t>
        </is>
      </c>
      <c r="D577" t="inlineStr">
        <is>
          <t>Chennai</t>
        </is>
      </c>
      <c r="E577" t="inlineStr">
        <is>
          <t>Yes</t>
        </is>
      </c>
      <c r="F577" t="inlineStr">
        <is>
          <t>At Risk</t>
        </is>
      </c>
      <c r="G577" t="n">
        <v>17</v>
      </c>
      <c r="H577" s="24" t="n">
        <v>138197.06</v>
      </c>
      <c r="I577" s="24" t="n">
        <v>19722.75</v>
      </c>
      <c r="J577" s="25" t="n">
        <v>44931</v>
      </c>
      <c r="K577" s="25" t="n">
        <v>45600</v>
      </c>
      <c r="L577" t="n">
        <v>2</v>
      </c>
      <c r="M577" t="n">
        <v>5</v>
      </c>
      <c r="N577" t="n">
        <v>5</v>
      </c>
      <c r="O577">
        <f>DATE(2026,1,1)-K577</f>
        <v/>
      </c>
      <c r="P577">
        <f>IF(G577&gt;=2,"Repeat","One-time")</f>
        <v/>
      </c>
    </row>
    <row r="578">
      <c r="A578" t="inlineStr">
        <is>
          <t>C03077</t>
        </is>
      </c>
      <c r="B578" t="inlineStr">
        <is>
          <t>Meera Menon</t>
        </is>
      </c>
      <c r="C578" t="inlineStr">
        <is>
          <t>South</t>
        </is>
      </c>
      <c r="D578" t="inlineStr">
        <is>
          <t>Chennai</t>
        </is>
      </c>
      <c r="E578" t="inlineStr">
        <is>
          <t>Yes</t>
        </is>
      </c>
      <c r="F578" t="inlineStr">
        <is>
          <t>High Value</t>
        </is>
      </c>
      <c r="G578" t="n">
        <v>16</v>
      </c>
      <c r="H578" s="24" t="n">
        <v>138090.69</v>
      </c>
      <c r="I578" s="24" t="n">
        <v>24384.32</v>
      </c>
      <c r="J578" s="25" t="n">
        <v>45212</v>
      </c>
      <c r="K578" s="25" t="n">
        <v>46003</v>
      </c>
      <c r="L578" t="n">
        <v>5</v>
      </c>
      <c r="M578" t="n">
        <v>5</v>
      </c>
      <c r="N578" t="n">
        <v>5</v>
      </c>
      <c r="O578">
        <f>DATE(2026,1,1)-K578</f>
        <v/>
      </c>
      <c r="P578">
        <f>IF(G578&gt;=2,"Repeat","One-time")</f>
        <v/>
      </c>
    </row>
    <row r="579">
      <c r="A579" t="inlineStr">
        <is>
          <t>C02804</t>
        </is>
      </c>
      <c r="B579" t="inlineStr">
        <is>
          <t>Isha Kumar</t>
        </is>
      </c>
      <c r="C579" t="inlineStr">
        <is>
          <t>North</t>
        </is>
      </c>
      <c r="D579" t="inlineStr">
        <is>
          <t>Jaipur</t>
        </is>
      </c>
      <c r="E579" t="inlineStr">
        <is>
          <t>Yes</t>
        </is>
      </c>
      <c r="F579" t="inlineStr">
        <is>
          <t>High Value</t>
        </is>
      </c>
      <c r="G579" t="n">
        <v>19</v>
      </c>
      <c r="H579" s="24" t="n">
        <v>138060.61</v>
      </c>
      <c r="I579" s="24" t="n">
        <v>21825.47</v>
      </c>
      <c r="J579" s="25" t="n">
        <v>45180</v>
      </c>
      <c r="K579" s="25" t="n">
        <v>45939</v>
      </c>
      <c r="L579" t="n">
        <v>4</v>
      </c>
      <c r="M579" t="n">
        <v>5</v>
      </c>
      <c r="N579" t="n">
        <v>5</v>
      </c>
      <c r="O579">
        <f>DATE(2026,1,1)-K579</f>
        <v/>
      </c>
      <c r="P579">
        <f>IF(G579&gt;=2,"Repeat","One-time")</f>
        <v/>
      </c>
    </row>
    <row r="580">
      <c r="A580" t="inlineStr">
        <is>
          <t>C06676</t>
        </is>
      </c>
      <c r="B580" t="inlineStr">
        <is>
          <t>Deepak Singh</t>
        </is>
      </c>
      <c r="C580" t="inlineStr">
        <is>
          <t>West</t>
        </is>
      </c>
      <c r="D580" t="inlineStr">
        <is>
          <t>Mumbai</t>
        </is>
      </c>
      <c r="E580" t="inlineStr">
        <is>
          <t>Yes</t>
        </is>
      </c>
      <c r="F580" t="inlineStr">
        <is>
          <t>High Value</t>
        </is>
      </c>
      <c r="G580" t="n">
        <v>11</v>
      </c>
      <c r="H580" s="24" t="n">
        <v>137937.89</v>
      </c>
      <c r="I580" s="24" t="n">
        <v>14305.67</v>
      </c>
      <c r="J580" s="25" t="n">
        <v>45634</v>
      </c>
      <c r="K580" s="25" t="n">
        <v>45995</v>
      </c>
      <c r="L580" t="n">
        <v>5</v>
      </c>
      <c r="M580" t="n">
        <v>5</v>
      </c>
      <c r="N580" t="n">
        <v>5</v>
      </c>
      <c r="O580">
        <f>DATE(2026,1,1)-K580</f>
        <v/>
      </c>
      <c r="P580">
        <f>IF(G580&gt;=2,"Repeat","One-time")</f>
        <v/>
      </c>
    </row>
    <row r="581">
      <c r="A581" t="inlineStr">
        <is>
          <t>C03257</t>
        </is>
      </c>
      <c r="B581" t="inlineStr">
        <is>
          <t>Vivaan Thakur</t>
        </is>
      </c>
      <c r="C581" t="inlineStr">
        <is>
          <t>East</t>
        </is>
      </c>
      <c r="D581" t="inlineStr">
        <is>
          <t>Kolkata</t>
        </is>
      </c>
      <c r="E581" t="inlineStr">
        <is>
          <t>Yes</t>
        </is>
      </c>
      <c r="F581" t="inlineStr">
        <is>
          <t>At Risk</t>
        </is>
      </c>
      <c r="G581" t="n">
        <v>26</v>
      </c>
      <c r="H581" s="24" t="n">
        <v>137866.81</v>
      </c>
      <c r="I581" s="24" t="n">
        <v>22987.1</v>
      </c>
      <c r="J581" s="25" t="n">
        <v>45234</v>
      </c>
      <c r="K581" s="25" t="n">
        <v>45631</v>
      </c>
      <c r="L581" t="n">
        <v>2</v>
      </c>
      <c r="M581" t="n">
        <v>5</v>
      </c>
      <c r="N581" t="n">
        <v>5</v>
      </c>
      <c r="O581">
        <f>DATE(2026,1,1)-K581</f>
        <v/>
      </c>
      <c r="P581">
        <f>IF(G581&gt;=2,"Repeat","One-time")</f>
        <v/>
      </c>
    </row>
    <row r="582">
      <c r="A582" t="inlineStr">
        <is>
          <t>C07889</t>
        </is>
      </c>
      <c r="B582" t="inlineStr">
        <is>
          <t>Vikram Prasad</t>
        </is>
      </c>
      <c r="C582" t="inlineStr">
        <is>
          <t>West</t>
        </is>
      </c>
      <c r="D582" t="inlineStr">
        <is>
          <t>Surat</t>
        </is>
      </c>
      <c r="E582" t="inlineStr">
        <is>
          <t>No</t>
        </is>
      </c>
      <c r="F582" t="inlineStr">
        <is>
          <t>High Value</t>
        </is>
      </c>
      <c r="G582" t="n">
        <v>16</v>
      </c>
      <c r="H582" s="24" t="n">
        <v>137694.65</v>
      </c>
      <c r="I582" s="24" t="n">
        <v>21460.85</v>
      </c>
      <c r="J582" s="25" t="n">
        <v>45714</v>
      </c>
      <c r="K582" s="25" t="n">
        <v>45997</v>
      </c>
      <c r="L582" t="n">
        <v>5</v>
      </c>
      <c r="M582" t="n">
        <v>5</v>
      </c>
      <c r="N582" t="n">
        <v>5</v>
      </c>
      <c r="O582">
        <f>DATE(2026,1,1)-K582</f>
        <v/>
      </c>
      <c r="P582">
        <f>IF(G582&gt;=2,"Repeat","One-time")</f>
        <v/>
      </c>
    </row>
    <row r="583">
      <c r="A583" t="inlineStr">
        <is>
          <t>C08750</t>
        </is>
      </c>
      <c r="B583" t="inlineStr">
        <is>
          <t>Shreya Joshi</t>
        </is>
      </c>
      <c r="C583" t="inlineStr">
        <is>
          <t>West</t>
        </is>
      </c>
      <c r="D583" t="inlineStr">
        <is>
          <t>Pune</t>
        </is>
      </c>
      <c r="E583" t="inlineStr">
        <is>
          <t>No</t>
        </is>
      </c>
      <c r="F583" t="inlineStr">
        <is>
          <t>High Value</t>
        </is>
      </c>
      <c r="G583" t="n">
        <v>5</v>
      </c>
      <c r="H583" s="24" t="n">
        <v>137652.8</v>
      </c>
      <c r="I583" s="24" t="n">
        <v>9908.35</v>
      </c>
      <c r="J583" s="25" t="n">
        <v>45882</v>
      </c>
      <c r="K583" s="25" t="n">
        <v>46016</v>
      </c>
      <c r="L583" t="n">
        <v>5</v>
      </c>
      <c r="M583" t="n">
        <v>4</v>
      </c>
      <c r="N583" t="n">
        <v>5</v>
      </c>
      <c r="O583">
        <f>DATE(2026,1,1)-K583</f>
        <v/>
      </c>
      <c r="P583">
        <f>IF(G583&gt;=2,"Repeat","One-time")</f>
        <v/>
      </c>
    </row>
    <row r="584">
      <c r="A584" t="inlineStr">
        <is>
          <t>C00597</t>
        </is>
      </c>
      <c r="B584" t="inlineStr">
        <is>
          <t>Maria Prasad</t>
        </is>
      </c>
      <c r="C584" t="inlineStr">
        <is>
          <t>South</t>
        </is>
      </c>
      <c r="D584" t="inlineStr">
        <is>
          <t>Kochi</t>
        </is>
      </c>
      <c r="E584" t="inlineStr">
        <is>
          <t>No</t>
        </is>
      </c>
      <c r="F584" t="inlineStr">
        <is>
          <t>At Risk</t>
        </is>
      </c>
      <c r="G584" t="n">
        <v>10</v>
      </c>
      <c r="H584" s="24" t="n">
        <v>137308.4</v>
      </c>
      <c r="I584" s="24" t="n">
        <v>17501.17</v>
      </c>
      <c r="J584" s="25" t="n">
        <v>44931</v>
      </c>
      <c r="K584" s="25" t="n">
        <v>45124</v>
      </c>
      <c r="L584" t="n">
        <v>1</v>
      </c>
      <c r="M584" t="n">
        <v>5</v>
      </c>
      <c r="N584" t="n">
        <v>5</v>
      </c>
      <c r="O584">
        <f>DATE(2026,1,1)-K584</f>
        <v/>
      </c>
      <c r="P584">
        <f>IF(G584&gt;=2,"Repeat","One-time")</f>
        <v/>
      </c>
    </row>
    <row r="585">
      <c r="A585" t="inlineStr">
        <is>
          <t>C03333</t>
        </is>
      </c>
      <c r="B585" t="inlineStr">
        <is>
          <t>Ritu Bose</t>
        </is>
      </c>
      <c r="C585" t="inlineStr">
        <is>
          <t>South</t>
        </is>
      </c>
      <c r="D585" t="inlineStr">
        <is>
          <t>Bengaluru</t>
        </is>
      </c>
      <c r="E585" t="inlineStr">
        <is>
          <t>No</t>
        </is>
      </c>
      <c r="F585" t="inlineStr">
        <is>
          <t>High Value</t>
        </is>
      </c>
      <c r="G585" t="n">
        <v>20</v>
      </c>
      <c r="H585" s="24" t="n">
        <v>137134.66</v>
      </c>
      <c r="I585" s="24" t="n">
        <v>20527.61</v>
      </c>
      <c r="J585" s="25" t="n">
        <v>45237</v>
      </c>
      <c r="K585" s="25" t="n">
        <v>45901</v>
      </c>
      <c r="L585" t="n">
        <v>3</v>
      </c>
      <c r="M585" t="n">
        <v>5</v>
      </c>
      <c r="N585" t="n">
        <v>5</v>
      </c>
      <c r="O585">
        <f>DATE(2026,1,1)-K585</f>
        <v/>
      </c>
      <c r="P585">
        <f>IF(G585&gt;=2,"Repeat","One-time")</f>
        <v/>
      </c>
    </row>
    <row r="586">
      <c r="A586" t="inlineStr">
        <is>
          <t>C05649</t>
        </is>
      </c>
      <c r="B586" t="inlineStr">
        <is>
          <t>Joseph Chopra</t>
        </is>
      </c>
      <c r="C586" t="inlineStr">
        <is>
          <t>North</t>
        </is>
      </c>
      <c r="D586" t="inlineStr">
        <is>
          <t>Delhi</t>
        </is>
      </c>
      <c r="E586" t="inlineStr">
        <is>
          <t>No</t>
        </is>
      </c>
      <c r="F586" t="inlineStr">
        <is>
          <t>High Value</t>
        </is>
      </c>
      <c r="G586" t="n">
        <v>15</v>
      </c>
      <c r="H586" s="24" t="n">
        <v>137039.36</v>
      </c>
      <c r="I586" s="24" t="n">
        <v>29088.22</v>
      </c>
      <c r="J586" s="25" t="n">
        <v>45492</v>
      </c>
      <c r="K586" s="25" t="n">
        <v>46019</v>
      </c>
      <c r="L586" t="n">
        <v>5</v>
      </c>
      <c r="M586" t="n">
        <v>5</v>
      </c>
      <c r="N586" t="n">
        <v>5</v>
      </c>
      <c r="O586">
        <f>DATE(2026,1,1)-K586</f>
        <v/>
      </c>
      <c r="P586">
        <f>IF(G586&gt;=2,"Repeat","One-time")</f>
        <v/>
      </c>
    </row>
    <row r="587">
      <c r="A587" t="inlineStr">
        <is>
          <t>C00784</t>
        </is>
      </c>
      <c r="B587" t="inlineStr">
        <is>
          <t>Karan Kumar</t>
        </is>
      </c>
      <c r="C587" t="inlineStr">
        <is>
          <t>North</t>
        </is>
      </c>
      <c r="D587" t="inlineStr">
        <is>
          <t>Lucknow</t>
        </is>
      </c>
      <c r="E587" t="inlineStr">
        <is>
          <t>Yes</t>
        </is>
      </c>
      <c r="F587" t="inlineStr">
        <is>
          <t>At Risk</t>
        </is>
      </c>
      <c r="G587" t="n">
        <v>13</v>
      </c>
      <c r="H587" s="24" t="n">
        <v>136811.48</v>
      </c>
      <c r="I587" s="24" t="n">
        <v>24886.7</v>
      </c>
      <c r="J587" s="25" t="n">
        <v>44961</v>
      </c>
      <c r="K587" s="25" t="n">
        <v>45601</v>
      </c>
      <c r="L587" t="n">
        <v>2</v>
      </c>
      <c r="M587" t="n">
        <v>5</v>
      </c>
      <c r="N587" t="n">
        <v>5</v>
      </c>
      <c r="O587">
        <f>DATE(2026,1,1)-K587</f>
        <v/>
      </c>
      <c r="P587">
        <f>IF(G587&gt;=2,"Repeat","One-time")</f>
        <v/>
      </c>
    </row>
    <row r="588">
      <c r="A588" t="inlineStr">
        <is>
          <t>C01670</t>
        </is>
      </c>
      <c r="B588" t="inlineStr">
        <is>
          <t>Lakshmi Chopra</t>
        </is>
      </c>
      <c r="C588" t="inlineStr">
        <is>
          <t>South</t>
        </is>
      </c>
      <c r="D588" t="inlineStr">
        <is>
          <t>Hyderabad</t>
        </is>
      </c>
      <c r="E588" t="inlineStr">
        <is>
          <t>No</t>
        </is>
      </c>
      <c r="F588" t="inlineStr">
        <is>
          <t>High Value</t>
        </is>
      </c>
      <c r="G588" t="n">
        <v>28</v>
      </c>
      <c r="H588" s="24" t="n">
        <v>136728.36</v>
      </c>
      <c r="I588" s="24" t="n">
        <v>37446.46</v>
      </c>
      <c r="J588" s="25" t="n">
        <v>45082</v>
      </c>
      <c r="K588" s="25" t="n">
        <v>45977</v>
      </c>
      <c r="L588" t="n">
        <v>4</v>
      </c>
      <c r="M588" t="n">
        <v>5</v>
      </c>
      <c r="N588" t="n">
        <v>5</v>
      </c>
      <c r="O588">
        <f>DATE(2026,1,1)-K588</f>
        <v/>
      </c>
      <c r="P588">
        <f>IF(G588&gt;=2,"Repeat","One-time")</f>
        <v/>
      </c>
    </row>
    <row r="589">
      <c r="A589" t="inlineStr">
        <is>
          <t>C02750</t>
        </is>
      </c>
      <c r="B589" t="inlineStr">
        <is>
          <t>Imran Fernandes</t>
        </is>
      </c>
      <c r="C589" t="inlineStr">
        <is>
          <t>East</t>
        </is>
      </c>
      <c r="D589" t="inlineStr">
        <is>
          <t>Guwahati</t>
        </is>
      </c>
      <c r="E589" t="inlineStr">
        <is>
          <t>No</t>
        </is>
      </c>
      <c r="F589" t="inlineStr">
        <is>
          <t>High Value</t>
        </is>
      </c>
      <c r="G589" t="n">
        <v>20</v>
      </c>
      <c r="H589" s="24" t="n">
        <v>136567.8</v>
      </c>
      <c r="I589" s="24" t="n">
        <v>29941.29</v>
      </c>
      <c r="J589" s="25" t="n">
        <v>45192</v>
      </c>
      <c r="K589" s="25" t="n">
        <v>45788</v>
      </c>
      <c r="L589" t="n">
        <v>3</v>
      </c>
      <c r="M589" t="n">
        <v>5</v>
      </c>
      <c r="N589" t="n">
        <v>5</v>
      </c>
      <c r="O589">
        <f>DATE(2026,1,1)-K589</f>
        <v/>
      </c>
      <c r="P589">
        <f>IF(G589&gt;=2,"Repeat","One-time")</f>
        <v/>
      </c>
    </row>
    <row r="590">
      <c r="A590" t="inlineStr">
        <is>
          <t>C06133</t>
        </is>
      </c>
      <c r="B590" t="inlineStr">
        <is>
          <t>Aditya Verma</t>
        </is>
      </c>
      <c r="C590" t="inlineStr">
        <is>
          <t>South</t>
        </is>
      </c>
      <c r="D590" t="inlineStr">
        <is>
          <t>Hyderabad</t>
        </is>
      </c>
      <c r="E590" t="inlineStr">
        <is>
          <t>No</t>
        </is>
      </c>
      <c r="F590" t="inlineStr">
        <is>
          <t>High Value</t>
        </is>
      </c>
      <c r="G590" t="n">
        <v>6</v>
      </c>
      <c r="H590" s="24" t="n">
        <v>136491.73</v>
      </c>
      <c r="I590" s="24" t="n">
        <v>19500.38</v>
      </c>
      <c r="J590" s="25" t="n">
        <v>45563</v>
      </c>
      <c r="K590" s="25" t="n">
        <v>46011</v>
      </c>
      <c r="L590" t="n">
        <v>5</v>
      </c>
      <c r="M590" t="n">
        <v>4</v>
      </c>
      <c r="N590" t="n">
        <v>5</v>
      </c>
      <c r="O590">
        <f>DATE(2026,1,1)-K590</f>
        <v/>
      </c>
      <c r="P590">
        <f>IF(G590&gt;=2,"Repeat","One-time")</f>
        <v/>
      </c>
    </row>
    <row r="591">
      <c r="A591" t="inlineStr">
        <is>
          <t>C02811</t>
        </is>
      </c>
      <c r="B591" t="inlineStr">
        <is>
          <t>Neha Singh</t>
        </is>
      </c>
      <c r="C591" t="inlineStr">
        <is>
          <t>East</t>
        </is>
      </c>
      <c r="D591" t="inlineStr">
        <is>
          <t>Patna</t>
        </is>
      </c>
      <c r="E591" t="inlineStr">
        <is>
          <t>No</t>
        </is>
      </c>
      <c r="F591" t="inlineStr">
        <is>
          <t>High Value</t>
        </is>
      </c>
      <c r="G591" t="n">
        <v>18</v>
      </c>
      <c r="H591" s="24" t="n">
        <v>136411.59</v>
      </c>
      <c r="I591" s="24" t="n">
        <v>23446.07</v>
      </c>
      <c r="J591" s="25" t="n">
        <v>45201</v>
      </c>
      <c r="K591" s="25" t="n">
        <v>45984</v>
      </c>
      <c r="L591" t="n">
        <v>4</v>
      </c>
      <c r="M591" t="n">
        <v>5</v>
      </c>
      <c r="N591" t="n">
        <v>5</v>
      </c>
      <c r="O591">
        <f>DATE(2026,1,1)-K591</f>
        <v/>
      </c>
      <c r="P591">
        <f>IF(G591&gt;=2,"Repeat","One-time")</f>
        <v/>
      </c>
    </row>
    <row r="592">
      <c r="A592" t="inlineStr">
        <is>
          <t>C07034</t>
        </is>
      </c>
      <c r="B592" t="inlineStr">
        <is>
          <t>Maria Nair</t>
        </is>
      </c>
      <c r="C592" t="inlineStr">
        <is>
          <t>North</t>
        </is>
      </c>
      <c r="D592" t="inlineStr">
        <is>
          <t>Gurugram</t>
        </is>
      </c>
      <c r="E592" t="inlineStr">
        <is>
          <t>No</t>
        </is>
      </c>
      <c r="F592" t="inlineStr">
        <is>
          <t>High Value</t>
        </is>
      </c>
      <c r="G592" t="n">
        <v>14</v>
      </c>
      <c r="H592" s="24" t="n">
        <v>136381.38</v>
      </c>
      <c r="I592" s="24" t="n">
        <v>24357.03</v>
      </c>
      <c r="J592" s="25" t="n">
        <v>45620</v>
      </c>
      <c r="K592" s="25" t="n">
        <v>45989</v>
      </c>
      <c r="L592" t="n">
        <v>5</v>
      </c>
      <c r="M592" t="n">
        <v>5</v>
      </c>
      <c r="N592" t="n">
        <v>5</v>
      </c>
      <c r="O592">
        <f>DATE(2026,1,1)-K592</f>
        <v/>
      </c>
      <c r="P592">
        <f>IF(G592&gt;=2,"Repeat","One-time")</f>
        <v/>
      </c>
    </row>
    <row r="593">
      <c r="A593" t="inlineStr">
        <is>
          <t>C00786</t>
        </is>
      </c>
      <c r="B593" t="inlineStr">
        <is>
          <t>Abhishek Rao</t>
        </is>
      </c>
      <c r="C593" t="inlineStr">
        <is>
          <t>East</t>
        </is>
      </c>
      <c r="D593" t="inlineStr">
        <is>
          <t>Patna</t>
        </is>
      </c>
      <c r="E593" t="inlineStr">
        <is>
          <t>No</t>
        </is>
      </c>
      <c r="F593" t="inlineStr">
        <is>
          <t>At Risk</t>
        </is>
      </c>
      <c r="G593" t="n">
        <v>18</v>
      </c>
      <c r="H593" s="24" t="n">
        <v>136260.75</v>
      </c>
      <c r="I593" s="24" t="n">
        <v>15630.1</v>
      </c>
      <c r="J593" s="25" t="n">
        <v>44927</v>
      </c>
      <c r="K593" s="25" t="n">
        <v>45217</v>
      </c>
      <c r="L593" t="n">
        <v>1</v>
      </c>
      <c r="M593" t="n">
        <v>5</v>
      </c>
      <c r="N593" t="n">
        <v>5</v>
      </c>
      <c r="O593">
        <f>DATE(2026,1,1)-K593</f>
        <v/>
      </c>
      <c r="P593">
        <f>IF(G593&gt;=2,"Repeat","One-time")</f>
        <v/>
      </c>
    </row>
    <row r="594">
      <c r="A594" t="inlineStr">
        <is>
          <t>C02356</t>
        </is>
      </c>
      <c r="B594" t="inlineStr">
        <is>
          <t>Ananya Ghosh</t>
        </is>
      </c>
      <c r="C594" t="inlineStr">
        <is>
          <t>South</t>
        </is>
      </c>
      <c r="D594" t="inlineStr">
        <is>
          <t>Chennai</t>
        </is>
      </c>
      <c r="E594" t="inlineStr">
        <is>
          <t>Yes</t>
        </is>
      </c>
      <c r="F594" t="inlineStr">
        <is>
          <t>High Value</t>
        </is>
      </c>
      <c r="G594" t="n">
        <v>15</v>
      </c>
      <c r="H594" s="24" t="n">
        <v>136148.06</v>
      </c>
      <c r="I594" s="24" t="n">
        <v>25207.44</v>
      </c>
      <c r="J594" s="25" t="n">
        <v>45149</v>
      </c>
      <c r="K594" s="25" t="n">
        <v>45801</v>
      </c>
      <c r="L594" t="n">
        <v>3</v>
      </c>
      <c r="M594" t="n">
        <v>5</v>
      </c>
      <c r="N594" t="n">
        <v>5</v>
      </c>
      <c r="O594">
        <f>DATE(2026,1,1)-K594</f>
        <v/>
      </c>
      <c r="P594">
        <f>IF(G594&gt;=2,"Repeat","One-time")</f>
        <v/>
      </c>
    </row>
    <row r="595">
      <c r="A595" t="inlineStr">
        <is>
          <t>C06308</t>
        </is>
      </c>
      <c r="B595" t="inlineStr">
        <is>
          <t>Aarav Menon</t>
        </is>
      </c>
      <c r="C595" t="inlineStr">
        <is>
          <t>South</t>
        </is>
      </c>
      <c r="D595" t="inlineStr">
        <is>
          <t>Bengaluru</t>
        </is>
      </c>
      <c r="E595" t="inlineStr">
        <is>
          <t>Yes</t>
        </is>
      </c>
      <c r="F595" t="inlineStr">
        <is>
          <t>High Value</t>
        </is>
      </c>
      <c r="G595" t="n">
        <v>18</v>
      </c>
      <c r="H595" s="24" t="n">
        <v>136023.47</v>
      </c>
      <c r="I595" s="24" t="n">
        <v>20602.17</v>
      </c>
      <c r="J595" s="25" t="n">
        <v>45576</v>
      </c>
      <c r="K595" s="25" t="n">
        <v>46018</v>
      </c>
      <c r="L595" t="n">
        <v>5</v>
      </c>
      <c r="M595" t="n">
        <v>5</v>
      </c>
      <c r="N595" t="n">
        <v>5</v>
      </c>
      <c r="O595">
        <f>DATE(2026,1,1)-K595</f>
        <v/>
      </c>
      <c r="P595">
        <f>IF(G595&gt;=2,"Repeat","One-time")</f>
        <v/>
      </c>
    </row>
    <row r="596">
      <c r="A596" t="inlineStr">
        <is>
          <t>C00548</t>
        </is>
      </c>
      <c r="B596" t="inlineStr">
        <is>
          <t>Gurpreet Kapoor</t>
        </is>
      </c>
      <c r="C596" t="inlineStr">
        <is>
          <t>North</t>
        </is>
      </c>
      <c r="D596" t="inlineStr">
        <is>
          <t>Jaipur</t>
        </is>
      </c>
      <c r="E596" t="inlineStr">
        <is>
          <t>Yes</t>
        </is>
      </c>
      <c r="F596" t="inlineStr">
        <is>
          <t>At Risk</t>
        </is>
      </c>
      <c r="G596" t="n">
        <v>19</v>
      </c>
      <c r="H596" s="24" t="n">
        <v>136014.35</v>
      </c>
      <c r="I596" s="24" t="n">
        <v>24946.56</v>
      </c>
      <c r="J596" s="25" t="n">
        <v>44934</v>
      </c>
      <c r="K596" s="25" t="n">
        <v>45266</v>
      </c>
      <c r="L596" t="n">
        <v>1</v>
      </c>
      <c r="M596" t="n">
        <v>5</v>
      </c>
      <c r="N596" t="n">
        <v>5</v>
      </c>
      <c r="O596">
        <f>DATE(2026,1,1)-K596</f>
        <v/>
      </c>
      <c r="P596">
        <f>IF(G596&gt;=2,"Repeat","One-time")</f>
        <v/>
      </c>
    </row>
    <row r="597">
      <c r="A597" t="inlineStr">
        <is>
          <t>C04057</t>
        </is>
      </c>
      <c r="B597" t="inlineStr">
        <is>
          <t>Meera Ghosh</t>
        </is>
      </c>
      <c r="C597" t="inlineStr">
        <is>
          <t>West</t>
        </is>
      </c>
      <c r="D597" t="inlineStr">
        <is>
          <t>Pune</t>
        </is>
      </c>
      <c r="E597" t="inlineStr">
        <is>
          <t>Yes</t>
        </is>
      </c>
      <c r="F597" t="inlineStr">
        <is>
          <t>High Value</t>
        </is>
      </c>
      <c r="G597" t="n">
        <v>24</v>
      </c>
      <c r="H597" s="24" t="n">
        <v>135883.32</v>
      </c>
      <c r="I597" s="24" t="n">
        <v>30775.87</v>
      </c>
      <c r="J597" s="25" t="n">
        <v>45314</v>
      </c>
      <c r="K597" s="25" t="n">
        <v>45852</v>
      </c>
      <c r="L597" t="n">
        <v>3</v>
      </c>
      <c r="M597" t="n">
        <v>5</v>
      </c>
      <c r="N597" t="n">
        <v>5</v>
      </c>
      <c r="O597">
        <f>DATE(2026,1,1)-K597</f>
        <v/>
      </c>
      <c r="P597">
        <f>IF(G597&gt;=2,"Repeat","One-time")</f>
        <v/>
      </c>
    </row>
    <row r="598">
      <c r="A598" t="inlineStr">
        <is>
          <t>C00611</t>
        </is>
      </c>
      <c r="B598" t="inlineStr">
        <is>
          <t>Aarav Rao</t>
        </is>
      </c>
      <c r="C598" t="inlineStr">
        <is>
          <t>East</t>
        </is>
      </c>
      <c r="D598" t="inlineStr">
        <is>
          <t>Jamshedpur</t>
        </is>
      </c>
      <c r="E598" t="inlineStr">
        <is>
          <t>Yes</t>
        </is>
      </c>
      <c r="F598" t="inlineStr">
        <is>
          <t>At Risk</t>
        </is>
      </c>
      <c r="G598" t="n">
        <v>23</v>
      </c>
      <c r="H598" s="24" t="n">
        <v>135708.16</v>
      </c>
      <c r="I598" s="24" t="n">
        <v>31829.76</v>
      </c>
      <c r="J598" s="25" t="n">
        <v>44940</v>
      </c>
      <c r="K598" s="25" t="n">
        <v>45693</v>
      </c>
      <c r="L598" t="n">
        <v>2</v>
      </c>
      <c r="M598" t="n">
        <v>5</v>
      </c>
      <c r="N598" t="n">
        <v>5</v>
      </c>
      <c r="O598">
        <f>DATE(2026,1,1)-K598</f>
        <v/>
      </c>
      <c r="P598">
        <f>IF(G598&gt;=2,"Repeat","One-time")</f>
        <v/>
      </c>
    </row>
    <row r="599">
      <c r="A599" t="inlineStr">
        <is>
          <t>C01944</t>
        </is>
      </c>
      <c r="B599" t="inlineStr">
        <is>
          <t>Manish Singh</t>
        </is>
      </c>
      <c r="C599" t="inlineStr">
        <is>
          <t>South</t>
        </is>
      </c>
      <c r="D599" t="inlineStr">
        <is>
          <t>Bengaluru</t>
        </is>
      </c>
      <c r="E599" t="inlineStr">
        <is>
          <t>Yes</t>
        </is>
      </c>
      <c r="F599" t="inlineStr">
        <is>
          <t>At Risk</t>
        </is>
      </c>
      <c r="G599" t="n">
        <v>27</v>
      </c>
      <c r="H599" s="24" t="n">
        <v>135492.1</v>
      </c>
      <c r="I599" s="24" t="n">
        <v>27271.63</v>
      </c>
      <c r="J599" s="25" t="n">
        <v>45066</v>
      </c>
      <c r="K599" s="25" t="n">
        <v>45217</v>
      </c>
      <c r="L599" t="n">
        <v>1</v>
      </c>
      <c r="M599" t="n">
        <v>5</v>
      </c>
      <c r="N599" t="n">
        <v>5</v>
      </c>
      <c r="O599">
        <f>DATE(2026,1,1)-K599</f>
        <v/>
      </c>
      <c r="P599">
        <f>IF(G599&gt;=2,"Repeat","One-time")</f>
        <v/>
      </c>
    </row>
    <row r="600">
      <c r="A600" t="inlineStr">
        <is>
          <t>C02304</t>
        </is>
      </c>
      <c r="B600" t="inlineStr">
        <is>
          <t>Zoya Fernandes</t>
        </is>
      </c>
      <c r="C600" t="inlineStr">
        <is>
          <t>North</t>
        </is>
      </c>
      <c r="D600" t="inlineStr">
        <is>
          <t>Gurugram</t>
        </is>
      </c>
      <c r="E600" t="inlineStr">
        <is>
          <t>No</t>
        </is>
      </c>
      <c r="F600" t="inlineStr">
        <is>
          <t>High Value</t>
        </is>
      </c>
      <c r="G600" t="n">
        <v>17</v>
      </c>
      <c r="H600" s="24" t="n">
        <v>135434.09</v>
      </c>
      <c r="I600" s="24" t="n">
        <v>25235.44</v>
      </c>
      <c r="J600" s="25" t="n">
        <v>45139</v>
      </c>
      <c r="K600" s="25" t="n">
        <v>46010</v>
      </c>
      <c r="L600" t="n">
        <v>5</v>
      </c>
      <c r="M600" t="n">
        <v>5</v>
      </c>
      <c r="N600" t="n">
        <v>5</v>
      </c>
      <c r="O600">
        <f>DATE(2026,1,1)-K600</f>
        <v/>
      </c>
      <c r="P600">
        <f>IF(G600&gt;=2,"Repeat","One-time")</f>
        <v/>
      </c>
    </row>
    <row r="601">
      <c r="A601" t="inlineStr">
        <is>
          <t>C04660</t>
        </is>
      </c>
      <c r="B601" t="inlineStr">
        <is>
          <t>Deepak Mehta</t>
        </is>
      </c>
      <c r="C601" t="inlineStr">
        <is>
          <t>East</t>
        </is>
      </c>
      <c r="D601" t="inlineStr">
        <is>
          <t>Jamshedpur</t>
        </is>
      </c>
      <c r="E601" t="inlineStr">
        <is>
          <t>No</t>
        </is>
      </c>
      <c r="F601" t="inlineStr">
        <is>
          <t>High Value</t>
        </is>
      </c>
      <c r="G601" t="n">
        <v>30</v>
      </c>
      <c r="H601" s="24" t="n">
        <v>135400.84</v>
      </c>
      <c r="I601" s="24" t="n">
        <v>25846.03</v>
      </c>
      <c r="J601" s="25" t="n">
        <v>45376</v>
      </c>
      <c r="K601" s="25" t="n">
        <v>46018</v>
      </c>
      <c r="L601" t="n">
        <v>5</v>
      </c>
      <c r="M601" t="n">
        <v>5</v>
      </c>
      <c r="N601" t="n">
        <v>5</v>
      </c>
      <c r="O601">
        <f>DATE(2026,1,1)-K601</f>
        <v/>
      </c>
      <c r="P601">
        <f>IF(G601&gt;=2,"Repeat","One-time")</f>
        <v/>
      </c>
    </row>
    <row r="602">
      <c r="A602" t="inlineStr">
        <is>
          <t>C01679</t>
        </is>
      </c>
      <c r="B602" t="inlineStr">
        <is>
          <t>Ananya Khan</t>
        </is>
      </c>
      <c r="C602" t="inlineStr">
        <is>
          <t>North</t>
        </is>
      </c>
      <c r="D602" t="inlineStr">
        <is>
          <t>Delhi</t>
        </is>
      </c>
      <c r="E602" t="inlineStr">
        <is>
          <t>No</t>
        </is>
      </c>
      <c r="F602" t="inlineStr">
        <is>
          <t>At Risk</t>
        </is>
      </c>
      <c r="G602" t="n">
        <v>13</v>
      </c>
      <c r="H602" s="24" t="n">
        <v>135365.85</v>
      </c>
      <c r="I602" s="24" t="n">
        <v>17347.19</v>
      </c>
      <c r="J602" s="25" t="n">
        <v>45090</v>
      </c>
      <c r="K602" s="25" t="n">
        <v>45484</v>
      </c>
      <c r="L602" t="n">
        <v>1</v>
      </c>
      <c r="M602" t="n">
        <v>5</v>
      </c>
      <c r="N602" t="n">
        <v>5</v>
      </c>
      <c r="O602">
        <f>DATE(2026,1,1)-K602</f>
        <v/>
      </c>
      <c r="P602">
        <f>IF(G602&gt;=2,"Repeat","One-time")</f>
        <v/>
      </c>
    </row>
    <row r="603">
      <c r="A603" t="inlineStr">
        <is>
          <t>C03076</t>
        </is>
      </c>
      <c r="B603" t="inlineStr">
        <is>
          <t>Neha Banerjee</t>
        </is>
      </c>
      <c r="C603" t="inlineStr">
        <is>
          <t>North</t>
        </is>
      </c>
      <c r="D603" t="inlineStr">
        <is>
          <t>Chandigarh</t>
        </is>
      </c>
      <c r="E603" t="inlineStr">
        <is>
          <t>No</t>
        </is>
      </c>
      <c r="F603" t="inlineStr">
        <is>
          <t>High Value</t>
        </is>
      </c>
      <c r="G603" t="n">
        <v>15</v>
      </c>
      <c r="H603" s="24" t="n">
        <v>135257.48</v>
      </c>
      <c r="I603" s="24" t="n">
        <v>22388.42</v>
      </c>
      <c r="J603" s="25" t="n">
        <v>45253</v>
      </c>
      <c r="K603" s="25" t="n">
        <v>45982</v>
      </c>
      <c r="L603" t="n">
        <v>4</v>
      </c>
      <c r="M603" t="n">
        <v>5</v>
      </c>
      <c r="N603" t="n">
        <v>5</v>
      </c>
      <c r="O603">
        <f>DATE(2026,1,1)-K603</f>
        <v/>
      </c>
      <c r="P603">
        <f>IF(G603&gt;=2,"Repeat","One-time")</f>
        <v/>
      </c>
    </row>
    <row r="604">
      <c r="A604" t="inlineStr">
        <is>
          <t>C07138</t>
        </is>
      </c>
      <c r="B604" t="inlineStr">
        <is>
          <t>Neha Patel</t>
        </is>
      </c>
      <c r="C604" t="inlineStr">
        <is>
          <t>West</t>
        </is>
      </c>
      <c r="D604" t="inlineStr">
        <is>
          <t>Mumbai</t>
        </is>
      </c>
      <c r="E604" t="inlineStr">
        <is>
          <t>Yes</t>
        </is>
      </c>
      <c r="F604" t="inlineStr">
        <is>
          <t>High Value</t>
        </is>
      </c>
      <c r="G604" t="n">
        <v>6</v>
      </c>
      <c r="H604" s="24" t="n">
        <v>134992.21</v>
      </c>
      <c r="I604" s="24" t="n">
        <v>6075</v>
      </c>
      <c r="J604" s="25" t="n">
        <v>45622</v>
      </c>
      <c r="K604" s="25" t="n">
        <v>45977</v>
      </c>
      <c r="L604" t="n">
        <v>4</v>
      </c>
      <c r="M604" t="n">
        <v>4</v>
      </c>
      <c r="N604" t="n">
        <v>5</v>
      </c>
      <c r="O604">
        <f>DATE(2026,1,1)-K604</f>
        <v/>
      </c>
      <c r="P604">
        <f>IF(G604&gt;=2,"Repeat","One-time")</f>
        <v/>
      </c>
    </row>
    <row r="605">
      <c r="A605" t="inlineStr">
        <is>
          <t>C04659</t>
        </is>
      </c>
      <c r="B605" t="inlineStr">
        <is>
          <t>Abhishek Das</t>
        </is>
      </c>
      <c r="C605" t="inlineStr">
        <is>
          <t>East</t>
        </is>
      </c>
      <c r="D605" t="inlineStr">
        <is>
          <t>Kolkata</t>
        </is>
      </c>
      <c r="E605" t="inlineStr">
        <is>
          <t>Yes</t>
        </is>
      </c>
      <c r="F605" t="inlineStr">
        <is>
          <t>High Value</t>
        </is>
      </c>
      <c r="G605" t="n">
        <v>36</v>
      </c>
      <c r="H605" s="24" t="n">
        <v>134912.51</v>
      </c>
      <c r="I605" s="24" t="n">
        <v>34997.11</v>
      </c>
      <c r="J605" s="25" t="n">
        <v>45378</v>
      </c>
      <c r="K605" s="25" t="n">
        <v>45839</v>
      </c>
      <c r="L605" t="n">
        <v>3</v>
      </c>
      <c r="M605" t="n">
        <v>5</v>
      </c>
      <c r="N605" t="n">
        <v>5</v>
      </c>
      <c r="O605">
        <f>DATE(2026,1,1)-K605</f>
        <v/>
      </c>
      <c r="P605">
        <f>IF(G605&gt;=2,"Repeat","One-time")</f>
        <v/>
      </c>
    </row>
    <row r="606">
      <c r="A606" t="inlineStr">
        <is>
          <t>C02424</t>
        </is>
      </c>
      <c r="B606" t="inlineStr">
        <is>
          <t>Aarav Sharma</t>
        </is>
      </c>
      <c r="C606" t="inlineStr">
        <is>
          <t>South</t>
        </is>
      </c>
      <c r="D606" t="inlineStr">
        <is>
          <t>Chennai</t>
        </is>
      </c>
      <c r="E606" t="inlineStr">
        <is>
          <t>No</t>
        </is>
      </c>
      <c r="F606" t="inlineStr">
        <is>
          <t>At Risk</t>
        </is>
      </c>
      <c r="G606" t="n">
        <v>17</v>
      </c>
      <c r="H606" s="24" t="n">
        <v>134534.06</v>
      </c>
      <c r="I606" s="24" t="n">
        <v>24315.08</v>
      </c>
      <c r="J606" s="25" t="n">
        <v>45130</v>
      </c>
      <c r="K606" s="25" t="n">
        <v>45313</v>
      </c>
      <c r="L606" t="n">
        <v>1</v>
      </c>
      <c r="M606" t="n">
        <v>5</v>
      </c>
      <c r="N606" t="n">
        <v>5</v>
      </c>
      <c r="O606">
        <f>DATE(2026,1,1)-K606</f>
        <v/>
      </c>
      <c r="P606">
        <f>IF(G606&gt;=2,"Repeat","One-time")</f>
        <v/>
      </c>
    </row>
    <row r="607">
      <c r="A607" t="inlineStr">
        <is>
          <t>C07134</t>
        </is>
      </c>
      <c r="B607" t="inlineStr">
        <is>
          <t>Farhan Pillai</t>
        </is>
      </c>
      <c r="C607" t="inlineStr">
        <is>
          <t>West</t>
        </is>
      </c>
      <c r="D607" t="inlineStr">
        <is>
          <t>Mumbai</t>
        </is>
      </c>
      <c r="E607" t="inlineStr">
        <is>
          <t>No</t>
        </is>
      </c>
      <c r="F607" t="inlineStr">
        <is>
          <t>High Value</t>
        </is>
      </c>
      <c r="G607" t="n">
        <v>14</v>
      </c>
      <c r="H607" s="24" t="n">
        <v>133921.21</v>
      </c>
      <c r="I607" s="24" t="n">
        <v>15439.1</v>
      </c>
      <c r="J607" s="25" t="n">
        <v>45642</v>
      </c>
      <c r="K607" s="25" t="n">
        <v>45980</v>
      </c>
      <c r="L607" t="n">
        <v>4</v>
      </c>
      <c r="M607" t="n">
        <v>5</v>
      </c>
      <c r="N607" t="n">
        <v>5</v>
      </c>
      <c r="O607">
        <f>DATE(2026,1,1)-K607</f>
        <v/>
      </c>
      <c r="P607">
        <f>IF(G607&gt;=2,"Repeat","One-time")</f>
        <v/>
      </c>
    </row>
    <row r="608">
      <c r="A608" t="inlineStr">
        <is>
          <t>C04476</t>
        </is>
      </c>
      <c r="B608" t="inlineStr">
        <is>
          <t>Gurpreet Prasad</t>
        </is>
      </c>
      <c r="C608" t="inlineStr">
        <is>
          <t>East</t>
        </is>
      </c>
      <c r="D608" t="inlineStr">
        <is>
          <t>Bhubaneswar</t>
        </is>
      </c>
      <c r="E608" t="inlineStr">
        <is>
          <t>Yes</t>
        </is>
      </c>
      <c r="F608" t="inlineStr">
        <is>
          <t>High Value</t>
        </is>
      </c>
      <c r="G608" t="n">
        <v>31</v>
      </c>
      <c r="H608" s="24" t="n">
        <v>133635.96</v>
      </c>
      <c r="I608" s="24" t="n">
        <v>23337.12</v>
      </c>
      <c r="J608" s="25" t="n">
        <v>45366</v>
      </c>
      <c r="K608" s="25" t="n">
        <v>46007</v>
      </c>
      <c r="L608" t="n">
        <v>5</v>
      </c>
      <c r="M608" t="n">
        <v>5</v>
      </c>
      <c r="N608" t="n">
        <v>5</v>
      </c>
      <c r="O608">
        <f>DATE(2026,1,1)-K608</f>
        <v/>
      </c>
      <c r="P608">
        <f>IF(G608&gt;=2,"Repeat","One-time")</f>
        <v/>
      </c>
    </row>
    <row r="609">
      <c r="A609" t="inlineStr">
        <is>
          <t>C07173</t>
        </is>
      </c>
      <c r="B609" t="inlineStr">
        <is>
          <t>Rohan Sharma</t>
        </is>
      </c>
      <c r="C609" t="inlineStr">
        <is>
          <t>South</t>
        </is>
      </c>
      <c r="D609" t="inlineStr">
        <is>
          <t>Hyderabad</t>
        </is>
      </c>
      <c r="E609" t="inlineStr">
        <is>
          <t>Yes</t>
        </is>
      </c>
      <c r="F609" t="inlineStr">
        <is>
          <t>High Value</t>
        </is>
      </c>
      <c r="G609" t="n">
        <v>12</v>
      </c>
      <c r="H609" s="24" t="n">
        <v>133515.63</v>
      </c>
      <c r="I609" s="24" t="n">
        <v>19848.2</v>
      </c>
      <c r="J609" s="25" t="n">
        <v>45719</v>
      </c>
      <c r="K609" s="25" t="n">
        <v>45962</v>
      </c>
      <c r="L609" t="n">
        <v>4</v>
      </c>
      <c r="M609" t="n">
        <v>5</v>
      </c>
      <c r="N609" t="n">
        <v>5</v>
      </c>
      <c r="O609">
        <f>DATE(2026,1,1)-K609</f>
        <v/>
      </c>
      <c r="P609">
        <f>IF(G609&gt;=2,"Repeat","One-time")</f>
        <v/>
      </c>
    </row>
    <row r="610">
      <c r="A610" t="inlineStr">
        <is>
          <t>C02100</t>
        </is>
      </c>
      <c r="B610" t="inlineStr">
        <is>
          <t>Tanvi Nair</t>
        </is>
      </c>
      <c r="C610" t="inlineStr">
        <is>
          <t>South</t>
        </is>
      </c>
      <c r="D610" t="inlineStr">
        <is>
          <t>Hyderabad</t>
        </is>
      </c>
      <c r="E610" t="inlineStr">
        <is>
          <t>No</t>
        </is>
      </c>
      <c r="F610" t="inlineStr">
        <is>
          <t>At Risk</t>
        </is>
      </c>
      <c r="G610" t="n">
        <v>11</v>
      </c>
      <c r="H610" s="24" t="n">
        <v>133321.46</v>
      </c>
      <c r="I610" s="24" t="n">
        <v>6491.96</v>
      </c>
      <c r="J610" s="25" t="n">
        <v>45110</v>
      </c>
      <c r="K610" s="25" t="n">
        <v>45635</v>
      </c>
      <c r="L610" t="n">
        <v>2</v>
      </c>
      <c r="M610" t="n">
        <v>5</v>
      </c>
      <c r="N610" t="n">
        <v>5</v>
      </c>
      <c r="O610">
        <f>DATE(2026,1,1)-K610</f>
        <v/>
      </c>
      <c r="P610">
        <f>IF(G610&gt;=2,"Repeat","One-time")</f>
        <v/>
      </c>
    </row>
    <row r="611">
      <c r="A611" t="inlineStr">
        <is>
          <t>C07296</t>
        </is>
      </c>
      <c r="B611" t="inlineStr">
        <is>
          <t>Ritu Yadav</t>
        </is>
      </c>
      <c r="C611" t="inlineStr">
        <is>
          <t>North</t>
        </is>
      </c>
      <c r="D611" t="inlineStr">
        <is>
          <t>Lucknow</t>
        </is>
      </c>
      <c r="E611" t="inlineStr">
        <is>
          <t>Yes</t>
        </is>
      </c>
      <c r="F611" t="inlineStr">
        <is>
          <t>High Value</t>
        </is>
      </c>
      <c r="G611" t="n">
        <v>21</v>
      </c>
      <c r="H611" s="24" t="n">
        <v>132899.1</v>
      </c>
      <c r="I611" s="24" t="n">
        <v>20489.8</v>
      </c>
      <c r="J611" s="25" t="n">
        <v>45619</v>
      </c>
      <c r="K611" s="25" t="n">
        <v>46011</v>
      </c>
      <c r="L611" t="n">
        <v>5</v>
      </c>
      <c r="M611" t="n">
        <v>5</v>
      </c>
      <c r="N611" t="n">
        <v>5</v>
      </c>
      <c r="O611">
        <f>DATE(2026,1,1)-K611</f>
        <v/>
      </c>
      <c r="P611">
        <f>IF(G611&gt;=2,"Repeat","One-time")</f>
        <v/>
      </c>
    </row>
    <row r="612">
      <c r="A612" t="inlineStr">
        <is>
          <t>C00531</t>
        </is>
      </c>
      <c r="B612" t="inlineStr">
        <is>
          <t>Varun Thakur</t>
        </is>
      </c>
      <c r="C612" t="inlineStr">
        <is>
          <t>East</t>
        </is>
      </c>
      <c r="D612" t="inlineStr">
        <is>
          <t>Patna</t>
        </is>
      </c>
      <c r="E612" t="inlineStr">
        <is>
          <t>No</t>
        </is>
      </c>
      <c r="F612" t="inlineStr">
        <is>
          <t>High Value</t>
        </is>
      </c>
      <c r="G612" t="n">
        <v>20</v>
      </c>
      <c r="H612" s="24" t="n">
        <v>132865.76</v>
      </c>
      <c r="I612" s="24" t="n">
        <v>27279.2</v>
      </c>
      <c r="J612" s="25" t="n">
        <v>44986</v>
      </c>
      <c r="K612" s="25" t="n">
        <v>46018</v>
      </c>
      <c r="L612" t="n">
        <v>5</v>
      </c>
      <c r="M612" t="n">
        <v>5</v>
      </c>
      <c r="N612" t="n">
        <v>5</v>
      </c>
      <c r="O612">
        <f>DATE(2026,1,1)-K612</f>
        <v/>
      </c>
      <c r="P612">
        <f>IF(G612&gt;=2,"Repeat","One-time")</f>
        <v/>
      </c>
    </row>
    <row r="613">
      <c r="A613" t="inlineStr">
        <is>
          <t>C01475</t>
        </is>
      </c>
      <c r="B613" t="inlineStr">
        <is>
          <t>Lakshmi Singh</t>
        </is>
      </c>
      <c r="C613" t="inlineStr">
        <is>
          <t>South</t>
        </is>
      </c>
      <c r="D613" t="inlineStr">
        <is>
          <t>Bengaluru</t>
        </is>
      </c>
      <c r="E613" t="inlineStr">
        <is>
          <t>Yes</t>
        </is>
      </c>
      <c r="F613" t="inlineStr">
        <is>
          <t>High Value</t>
        </is>
      </c>
      <c r="G613" t="n">
        <v>13</v>
      </c>
      <c r="H613" s="24" t="n">
        <v>132769.76</v>
      </c>
      <c r="I613" s="24" t="n">
        <v>25064.96</v>
      </c>
      <c r="J613" s="25" t="n">
        <v>45019</v>
      </c>
      <c r="K613" s="25" t="n">
        <v>45912</v>
      </c>
      <c r="L613" t="n">
        <v>3</v>
      </c>
      <c r="M613" t="n">
        <v>5</v>
      </c>
      <c r="N613" t="n">
        <v>5</v>
      </c>
      <c r="O613">
        <f>DATE(2026,1,1)-K613</f>
        <v/>
      </c>
      <c r="P613">
        <f>IF(G613&gt;=2,"Repeat","One-time")</f>
        <v/>
      </c>
    </row>
    <row r="614">
      <c r="A614" t="inlineStr">
        <is>
          <t>C03811</t>
        </is>
      </c>
      <c r="B614" t="inlineStr">
        <is>
          <t>Vikram Bose</t>
        </is>
      </c>
      <c r="C614" t="inlineStr">
        <is>
          <t>East</t>
        </is>
      </c>
      <c r="D614" t="inlineStr">
        <is>
          <t>Patna</t>
        </is>
      </c>
      <c r="E614" t="inlineStr">
        <is>
          <t>No</t>
        </is>
      </c>
      <c r="F614" t="inlineStr">
        <is>
          <t>High Value</t>
        </is>
      </c>
      <c r="G614" t="n">
        <v>37</v>
      </c>
      <c r="H614" s="24" t="n">
        <v>132530.8</v>
      </c>
      <c r="I614" s="24" t="n">
        <v>32676.76</v>
      </c>
      <c r="J614" s="25" t="n">
        <v>45321</v>
      </c>
      <c r="K614" s="25" t="n">
        <v>46014</v>
      </c>
      <c r="L614" t="n">
        <v>5</v>
      </c>
      <c r="M614" t="n">
        <v>5</v>
      </c>
      <c r="N614" t="n">
        <v>5</v>
      </c>
      <c r="O614">
        <f>DATE(2026,1,1)-K614</f>
        <v/>
      </c>
      <c r="P614">
        <f>IF(G614&gt;=2,"Repeat","One-time")</f>
        <v/>
      </c>
    </row>
    <row r="615">
      <c r="A615" t="inlineStr">
        <is>
          <t>C05749</t>
        </is>
      </c>
      <c r="B615" t="inlineStr">
        <is>
          <t>Lakshmi Kumar</t>
        </is>
      </c>
      <c r="C615" t="inlineStr">
        <is>
          <t>South</t>
        </is>
      </c>
      <c r="D615" t="inlineStr">
        <is>
          <t>Hyderabad</t>
        </is>
      </c>
      <c r="E615" t="inlineStr">
        <is>
          <t>No</t>
        </is>
      </c>
      <c r="F615" t="inlineStr">
        <is>
          <t>High Value</t>
        </is>
      </c>
      <c r="G615" t="n">
        <v>17</v>
      </c>
      <c r="H615" s="24" t="n">
        <v>132445.23</v>
      </c>
      <c r="I615" s="24" t="n">
        <v>24531.82</v>
      </c>
      <c r="J615" s="25" t="n">
        <v>45534</v>
      </c>
      <c r="K615" s="25" t="n">
        <v>46006</v>
      </c>
      <c r="L615" t="n">
        <v>5</v>
      </c>
      <c r="M615" t="n">
        <v>5</v>
      </c>
      <c r="N615" t="n">
        <v>5</v>
      </c>
      <c r="O615">
        <f>DATE(2026,1,1)-K615</f>
        <v/>
      </c>
      <c r="P615">
        <f>IF(G615&gt;=2,"Repeat","One-time")</f>
        <v/>
      </c>
    </row>
    <row r="616">
      <c r="A616" t="inlineStr">
        <is>
          <t>C01137</t>
        </is>
      </c>
      <c r="B616" t="inlineStr">
        <is>
          <t>Maria Verma</t>
        </is>
      </c>
      <c r="C616" t="inlineStr">
        <is>
          <t>West</t>
        </is>
      </c>
      <c r="D616" t="inlineStr">
        <is>
          <t>Pune</t>
        </is>
      </c>
      <c r="E616" t="inlineStr">
        <is>
          <t>Yes</t>
        </is>
      </c>
      <c r="F616" t="inlineStr">
        <is>
          <t>High Value</t>
        </is>
      </c>
      <c r="G616" t="n">
        <v>27</v>
      </c>
      <c r="H616" s="24" t="n">
        <v>132301.33</v>
      </c>
      <c r="I616" s="24" t="n">
        <v>32926.59</v>
      </c>
      <c r="J616" s="25" t="n">
        <v>45021</v>
      </c>
      <c r="K616" s="25" t="n">
        <v>45979</v>
      </c>
      <c r="L616" t="n">
        <v>4</v>
      </c>
      <c r="M616" t="n">
        <v>5</v>
      </c>
      <c r="N616" t="n">
        <v>5</v>
      </c>
      <c r="O616">
        <f>DATE(2026,1,1)-K616</f>
        <v/>
      </c>
      <c r="P616">
        <f>IF(G616&gt;=2,"Repeat","One-time")</f>
        <v/>
      </c>
    </row>
    <row r="617">
      <c r="A617" t="inlineStr">
        <is>
          <t>C02019</t>
        </is>
      </c>
      <c r="B617" t="inlineStr">
        <is>
          <t>Tanvi Khan</t>
        </is>
      </c>
      <c r="C617" t="inlineStr">
        <is>
          <t>North</t>
        </is>
      </c>
      <c r="D617" t="inlineStr">
        <is>
          <t>Lucknow</t>
        </is>
      </c>
      <c r="E617" t="inlineStr">
        <is>
          <t>No</t>
        </is>
      </c>
      <c r="F617" t="inlineStr">
        <is>
          <t>High Value</t>
        </is>
      </c>
      <c r="G617" t="n">
        <v>20</v>
      </c>
      <c r="H617" s="24" t="n">
        <v>132218.33</v>
      </c>
      <c r="I617" s="24" t="n">
        <v>22628.22</v>
      </c>
      <c r="J617" s="25" t="n">
        <v>45118</v>
      </c>
      <c r="K617" s="25" t="n">
        <v>45947</v>
      </c>
      <c r="L617" t="n">
        <v>4</v>
      </c>
      <c r="M617" t="n">
        <v>5</v>
      </c>
      <c r="N617" t="n">
        <v>5</v>
      </c>
      <c r="O617">
        <f>DATE(2026,1,1)-K617</f>
        <v/>
      </c>
      <c r="P617">
        <f>IF(G617&gt;=2,"Repeat","One-time")</f>
        <v/>
      </c>
    </row>
    <row r="618">
      <c r="A618" t="inlineStr">
        <is>
          <t>C00301</t>
        </is>
      </c>
      <c r="B618" t="inlineStr">
        <is>
          <t>Ayesha Shah</t>
        </is>
      </c>
      <c r="C618" t="inlineStr">
        <is>
          <t>North</t>
        </is>
      </c>
      <c r="D618" t="inlineStr">
        <is>
          <t>Delhi</t>
        </is>
      </c>
      <c r="E618" t="inlineStr">
        <is>
          <t>No</t>
        </is>
      </c>
      <c r="F618" t="inlineStr">
        <is>
          <t>At Risk</t>
        </is>
      </c>
      <c r="G618" t="n">
        <v>15</v>
      </c>
      <c r="H618" s="24" t="n">
        <v>132157.76</v>
      </c>
      <c r="I618" s="24" t="n">
        <v>26668.93</v>
      </c>
      <c r="J618" s="25" t="n">
        <v>44959</v>
      </c>
      <c r="K618" s="25" t="n">
        <v>45534</v>
      </c>
      <c r="L618" t="n">
        <v>2</v>
      </c>
      <c r="M618" t="n">
        <v>5</v>
      </c>
      <c r="N618" t="n">
        <v>5</v>
      </c>
      <c r="O618">
        <f>DATE(2026,1,1)-K618</f>
        <v/>
      </c>
      <c r="P618">
        <f>IF(G618&gt;=2,"Repeat","One-time")</f>
        <v/>
      </c>
    </row>
    <row r="619">
      <c r="A619" t="inlineStr">
        <is>
          <t>C07129</t>
        </is>
      </c>
      <c r="B619" t="inlineStr">
        <is>
          <t>Farhan Mishra</t>
        </is>
      </c>
      <c r="C619" t="inlineStr">
        <is>
          <t>West</t>
        </is>
      </c>
      <c r="D619" t="inlineStr">
        <is>
          <t>Surat</t>
        </is>
      </c>
      <c r="E619" t="inlineStr">
        <is>
          <t>No</t>
        </is>
      </c>
      <c r="F619" t="inlineStr">
        <is>
          <t>High Value</t>
        </is>
      </c>
      <c r="G619" t="n">
        <v>8</v>
      </c>
      <c r="H619" s="24" t="n">
        <v>132125.18</v>
      </c>
      <c r="I619" s="24" t="n">
        <v>10917.97</v>
      </c>
      <c r="J619" s="25" t="n">
        <v>45638</v>
      </c>
      <c r="K619" s="25" t="n">
        <v>46019</v>
      </c>
      <c r="L619" t="n">
        <v>5</v>
      </c>
      <c r="M619" t="n">
        <v>5</v>
      </c>
      <c r="N619" t="n">
        <v>5</v>
      </c>
      <c r="O619">
        <f>DATE(2026,1,1)-K619</f>
        <v/>
      </c>
      <c r="P619">
        <f>IF(G619&gt;=2,"Repeat","One-time")</f>
        <v/>
      </c>
    </row>
    <row r="620">
      <c r="A620" t="inlineStr">
        <is>
          <t>C00174</t>
        </is>
      </c>
      <c r="B620" t="inlineStr">
        <is>
          <t>Farhan Patel</t>
        </is>
      </c>
      <c r="C620" t="inlineStr">
        <is>
          <t>South</t>
        </is>
      </c>
      <c r="D620" t="inlineStr">
        <is>
          <t>Bengaluru</t>
        </is>
      </c>
      <c r="E620" t="inlineStr">
        <is>
          <t>Yes</t>
        </is>
      </c>
      <c r="F620" t="inlineStr">
        <is>
          <t>High Value</t>
        </is>
      </c>
      <c r="G620" t="n">
        <v>20</v>
      </c>
      <c r="H620" s="24" t="n">
        <v>132074.63</v>
      </c>
      <c r="I620" s="24" t="n">
        <v>19038.43</v>
      </c>
      <c r="J620" s="25" t="n">
        <v>44929</v>
      </c>
      <c r="K620" s="25" t="n">
        <v>45976</v>
      </c>
      <c r="L620" t="n">
        <v>4</v>
      </c>
      <c r="M620" t="n">
        <v>5</v>
      </c>
      <c r="N620" t="n">
        <v>5</v>
      </c>
      <c r="O620">
        <f>DATE(2026,1,1)-K620</f>
        <v/>
      </c>
      <c r="P620">
        <f>IF(G620&gt;=2,"Repeat","One-time")</f>
        <v/>
      </c>
    </row>
    <row r="621">
      <c r="A621" t="inlineStr">
        <is>
          <t>C01261</t>
        </is>
      </c>
      <c r="B621" t="inlineStr">
        <is>
          <t>Imran Nair</t>
        </is>
      </c>
      <c r="C621" t="inlineStr">
        <is>
          <t>North</t>
        </is>
      </c>
      <c r="D621" t="inlineStr">
        <is>
          <t>Delhi</t>
        </is>
      </c>
      <c r="E621" t="inlineStr">
        <is>
          <t>No</t>
        </is>
      </c>
      <c r="F621" t="inlineStr">
        <is>
          <t>High Value</t>
        </is>
      </c>
      <c r="G621" t="n">
        <v>9</v>
      </c>
      <c r="H621" s="24" t="n">
        <v>131962.03</v>
      </c>
      <c r="I621" s="24" t="n">
        <v>18248.44</v>
      </c>
      <c r="J621" s="25" t="n">
        <v>45059</v>
      </c>
      <c r="K621" s="25" t="n">
        <v>45893</v>
      </c>
      <c r="L621" t="n">
        <v>3</v>
      </c>
      <c r="M621" t="n">
        <v>5</v>
      </c>
      <c r="N621" t="n">
        <v>5</v>
      </c>
      <c r="O621">
        <f>DATE(2026,1,1)-K621</f>
        <v/>
      </c>
      <c r="P621">
        <f>IF(G621&gt;=2,"Repeat","One-time")</f>
        <v/>
      </c>
    </row>
    <row r="622">
      <c r="A622" t="inlineStr">
        <is>
          <t>C03606</t>
        </is>
      </c>
      <c r="B622" t="inlineStr">
        <is>
          <t>Abhishek Pillai</t>
        </is>
      </c>
      <c r="C622" t="inlineStr">
        <is>
          <t>West</t>
        </is>
      </c>
      <c r="D622" t="inlineStr">
        <is>
          <t>Mumbai</t>
        </is>
      </c>
      <c r="E622" t="inlineStr">
        <is>
          <t>No</t>
        </is>
      </c>
      <c r="F622" t="inlineStr">
        <is>
          <t>High Value</t>
        </is>
      </c>
      <c r="G622" t="n">
        <v>24</v>
      </c>
      <c r="H622" s="24" t="n">
        <v>131914.05</v>
      </c>
      <c r="I622" s="24" t="n">
        <v>23644.56</v>
      </c>
      <c r="J622" s="25" t="n">
        <v>45295</v>
      </c>
      <c r="K622" s="25" t="n">
        <v>45850</v>
      </c>
      <c r="L622" t="n">
        <v>3</v>
      </c>
      <c r="M622" t="n">
        <v>5</v>
      </c>
      <c r="N622" t="n">
        <v>5</v>
      </c>
      <c r="O622">
        <f>DATE(2026,1,1)-K622</f>
        <v/>
      </c>
      <c r="P622">
        <f>IF(G622&gt;=2,"Repeat","One-time")</f>
        <v/>
      </c>
    </row>
    <row r="623">
      <c r="A623" t="inlineStr">
        <is>
          <t>C02736</t>
        </is>
      </c>
      <c r="B623" t="inlineStr">
        <is>
          <t>Swati Sinha</t>
        </is>
      </c>
      <c r="C623" t="inlineStr">
        <is>
          <t>West</t>
        </is>
      </c>
      <c r="D623" t="inlineStr">
        <is>
          <t>Ahmedabad</t>
        </is>
      </c>
      <c r="E623" t="inlineStr">
        <is>
          <t>Yes</t>
        </is>
      </c>
      <c r="F623" t="inlineStr">
        <is>
          <t>High Value</t>
        </is>
      </c>
      <c r="G623" t="n">
        <v>20</v>
      </c>
      <c r="H623" s="24" t="n">
        <v>131856</v>
      </c>
      <c r="I623" s="24" t="n">
        <v>16393.3</v>
      </c>
      <c r="J623" s="25" t="n">
        <v>45165</v>
      </c>
      <c r="K623" s="25" t="n">
        <v>45951</v>
      </c>
      <c r="L623" t="n">
        <v>4</v>
      </c>
      <c r="M623" t="n">
        <v>5</v>
      </c>
      <c r="N623" t="n">
        <v>5</v>
      </c>
      <c r="O623">
        <f>DATE(2026,1,1)-K623</f>
        <v/>
      </c>
      <c r="P623">
        <f>IF(G623&gt;=2,"Repeat","One-time")</f>
        <v/>
      </c>
    </row>
    <row r="624">
      <c r="A624" t="inlineStr">
        <is>
          <t>C03879</t>
        </is>
      </c>
      <c r="B624" t="inlineStr">
        <is>
          <t>Farhan Sinha</t>
        </is>
      </c>
      <c r="C624" t="inlineStr">
        <is>
          <t>North</t>
        </is>
      </c>
      <c r="D624" t="inlineStr">
        <is>
          <t>Gurugram</t>
        </is>
      </c>
      <c r="E624" t="inlineStr">
        <is>
          <t>No</t>
        </is>
      </c>
      <c r="F624" t="inlineStr">
        <is>
          <t>High Value</t>
        </is>
      </c>
      <c r="G624" t="n">
        <v>14</v>
      </c>
      <c r="H624" s="24" t="n">
        <v>131794.54</v>
      </c>
      <c r="I624" s="24" t="n">
        <v>28169.82</v>
      </c>
      <c r="J624" s="25" t="n">
        <v>45308</v>
      </c>
      <c r="K624" s="25" t="n">
        <v>45994</v>
      </c>
      <c r="L624" t="n">
        <v>5</v>
      </c>
      <c r="M624" t="n">
        <v>5</v>
      </c>
      <c r="N624" t="n">
        <v>5</v>
      </c>
      <c r="O624">
        <f>DATE(2026,1,1)-K624</f>
        <v/>
      </c>
      <c r="P624">
        <f>IF(G624&gt;=2,"Repeat","One-time")</f>
        <v/>
      </c>
    </row>
    <row r="625">
      <c r="A625" t="inlineStr">
        <is>
          <t>C02433</t>
        </is>
      </c>
      <c r="B625" t="inlineStr">
        <is>
          <t>Neha Bose</t>
        </is>
      </c>
      <c r="C625" t="inlineStr">
        <is>
          <t>South</t>
        </is>
      </c>
      <c r="D625" t="inlineStr">
        <is>
          <t>Hyderabad</t>
        </is>
      </c>
      <c r="E625" t="inlineStr">
        <is>
          <t>No</t>
        </is>
      </c>
      <c r="F625" t="inlineStr">
        <is>
          <t>High Value</t>
        </is>
      </c>
      <c r="G625" t="n">
        <v>17</v>
      </c>
      <c r="H625" s="24" t="n">
        <v>131590.26</v>
      </c>
      <c r="I625" s="24" t="n">
        <v>28006.82</v>
      </c>
      <c r="J625" s="25" t="n">
        <v>45175</v>
      </c>
      <c r="K625" s="25" t="n">
        <v>45963</v>
      </c>
      <c r="L625" t="n">
        <v>4</v>
      </c>
      <c r="M625" t="n">
        <v>5</v>
      </c>
      <c r="N625" t="n">
        <v>5</v>
      </c>
      <c r="O625">
        <f>DATE(2026,1,1)-K625</f>
        <v/>
      </c>
      <c r="P625">
        <f>IF(G625&gt;=2,"Repeat","One-time")</f>
        <v/>
      </c>
    </row>
    <row r="626">
      <c r="A626" t="inlineStr">
        <is>
          <t>C00497</t>
        </is>
      </c>
      <c r="B626" t="inlineStr">
        <is>
          <t>Zoya Menon</t>
        </is>
      </c>
      <c r="C626" t="inlineStr">
        <is>
          <t>South</t>
        </is>
      </c>
      <c r="D626" t="inlineStr">
        <is>
          <t>Bengaluru</t>
        </is>
      </c>
      <c r="E626" t="inlineStr">
        <is>
          <t>Yes</t>
        </is>
      </c>
      <c r="F626" t="inlineStr">
        <is>
          <t>At Risk</t>
        </is>
      </c>
      <c r="G626" t="n">
        <v>13</v>
      </c>
      <c r="H626" s="24" t="n">
        <v>131427</v>
      </c>
      <c r="I626" s="24" t="n">
        <v>16264.81</v>
      </c>
      <c r="J626" s="25" t="n">
        <v>44927</v>
      </c>
      <c r="K626" s="25" t="n">
        <v>45032</v>
      </c>
      <c r="L626" t="n">
        <v>1</v>
      </c>
      <c r="M626" t="n">
        <v>5</v>
      </c>
      <c r="N626" t="n">
        <v>5</v>
      </c>
      <c r="O626">
        <f>DATE(2026,1,1)-K626</f>
        <v/>
      </c>
      <c r="P626">
        <f>IF(G626&gt;=2,"Repeat","One-time")</f>
        <v/>
      </c>
    </row>
    <row r="627">
      <c r="A627" t="inlineStr">
        <is>
          <t>C04975</t>
        </is>
      </c>
      <c r="B627" t="inlineStr">
        <is>
          <t>Pooja Banerjee</t>
        </is>
      </c>
      <c r="C627" t="inlineStr">
        <is>
          <t>West</t>
        </is>
      </c>
      <c r="D627" t="inlineStr">
        <is>
          <t>Pune</t>
        </is>
      </c>
      <c r="E627" t="inlineStr">
        <is>
          <t>No</t>
        </is>
      </c>
      <c r="F627" t="inlineStr">
        <is>
          <t>High Value</t>
        </is>
      </c>
      <c r="G627" t="n">
        <v>15</v>
      </c>
      <c r="H627" s="24" t="n">
        <v>131284.89</v>
      </c>
      <c r="I627" s="24" t="n">
        <v>27192.07</v>
      </c>
      <c r="J627" s="25" t="n">
        <v>45466</v>
      </c>
      <c r="K627" s="25" t="n">
        <v>45963</v>
      </c>
      <c r="L627" t="n">
        <v>4</v>
      </c>
      <c r="M627" t="n">
        <v>5</v>
      </c>
      <c r="N627" t="n">
        <v>5</v>
      </c>
      <c r="O627">
        <f>DATE(2026,1,1)-K627</f>
        <v/>
      </c>
      <c r="P627">
        <f>IF(G627&gt;=2,"Repeat","One-time")</f>
        <v/>
      </c>
    </row>
    <row r="628">
      <c r="A628" t="inlineStr">
        <is>
          <t>C07023</t>
        </is>
      </c>
      <c r="B628" t="inlineStr">
        <is>
          <t>Karan Rao</t>
        </is>
      </c>
      <c r="C628" t="inlineStr">
        <is>
          <t>West</t>
        </is>
      </c>
      <c r="D628" t="inlineStr">
        <is>
          <t>Ahmedabad</t>
        </is>
      </c>
      <c r="E628" t="inlineStr">
        <is>
          <t>No</t>
        </is>
      </c>
      <c r="F628" t="inlineStr">
        <is>
          <t>High Value</t>
        </is>
      </c>
      <c r="G628" t="n">
        <v>16</v>
      </c>
      <c r="H628" s="24" t="n">
        <v>131196.34</v>
      </c>
      <c r="I628" s="24" t="n">
        <v>22858.82</v>
      </c>
      <c r="J628" s="25" t="n">
        <v>45432</v>
      </c>
      <c r="K628" s="25" t="n">
        <v>46018</v>
      </c>
      <c r="L628" t="n">
        <v>5</v>
      </c>
      <c r="M628" t="n">
        <v>5</v>
      </c>
      <c r="N628" t="n">
        <v>5</v>
      </c>
      <c r="O628">
        <f>DATE(2026,1,1)-K628</f>
        <v/>
      </c>
      <c r="P628">
        <f>IF(G628&gt;=2,"Repeat","One-time")</f>
        <v/>
      </c>
    </row>
    <row r="629">
      <c r="A629" t="inlineStr">
        <is>
          <t>C01790</t>
        </is>
      </c>
      <c r="B629" t="inlineStr">
        <is>
          <t>Arjun Kapoor</t>
        </is>
      </c>
      <c r="C629" t="inlineStr">
        <is>
          <t>West</t>
        </is>
      </c>
      <c r="D629" t="inlineStr">
        <is>
          <t>Pune</t>
        </is>
      </c>
      <c r="E629" t="inlineStr">
        <is>
          <t>Yes</t>
        </is>
      </c>
      <c r="F629" t="inlineStr">
        <is>
          <t>At Risk</t>
        </is>
      </c>
      <c r="G629" t="n">
        <v>10</v>
      </c>
      <c r="H629" s="24" t="n">
        <v>130976.83</v>
      </c>
      <c r="I629" s="24" t="n">
        <v>17303.51</v>
      </c>
      <c r="J629" s="25" t="n">
        <v>45082</v>
      </c>
      <c r="K629" s="25" t="n">
        <v>45450</v>
      </c>
      <c r="L629" t="n">
        <v>1</v>
      </c>
      <c r="M629" t="n">
        <v>5</v>
      </c>
      <c r="N629" t="n">
        <v>5</v>
      </c>
      <c r="O629">
        <f>DATE(2026,1,1)-K629</f>
        <v/>
      </c>
      <c r="P629">
        <f>IF(G629&gt;=2,"Repeat","One-time")</f>
        <v/>
      </c>
    </row>
    <row r="630">
      <c r="A630" t="inlineStr">
        <is>
          <t>C03311</t>
        </is>
      </c>
      <c r="B630" t="inlineStr">
        <is>
          <t>Rahul Gupta</t>
        </is>
      </c>
      <c r="C630" t="inlineStr">
        <is>
          <t>Central</t>
        </is>
      </c>
      <c r="D630" t="inlineStr">
        <is>
          <t>Indore</t>
        </is>
      </c>
      <c r="E630" t="inlineStr">
        <is>
          <t>No</t>
        </is>
      </c>
      <c r="F630" t="inlineStr">
        <is>
          <t>High Value</t>
        </is>
      </c>
      <c r="G630" t="n">
        <v>13</v>
      </c>
      <c r="H630" s="24" t="n">
        <v>130822.28</v>
      </c>
      <c r="I630" s="24" t="n">
        <v>19983.04</v>
      </c>
      <c r="J630" s="25" t="n">
        <v>45396</v>
      </c>
      <c r="K630" s="25" t="n">
        <v>46015</v>
      </c>
      <c r="L630" t="n">
        <v>5</v>
      </c>
      <c r="M630" t="n">
        <v>5</v>
      </c>
      <c r="N630" t="n">
        <v>5</v>
      </c>
      <c r="O630">
        <f>DATE(2026,1,1)-K630</f>
        <v/>
      </c>
      <c r="P630">
        <f>IF(G630&gt;=2,"Repeat","One-time")</f>
        <v/>
      </c>
    </row>
    <row r="631">
      <c r="A631" t="inlineStr">
        <is>
          <t>C01960</t>
        </is>
      </c>
      <c r="B631" t="inlineStr">
        <is>
          <t>Gurpreet Yadav</t>
        </is>
      </c>
      <c r="C631" t="inlineStr">
        <is>
          <t>West</t>
        </is>
      </c>
      <c r="D631" t="inlineStr">
        <is>
          <t>Pune</t>
        </is>
      </c>
      <c r="E631" t="inlineStr">
        <is>
          <t>No</t>
        </is>
      </c>
      <c r="F631" t="inlineStr">
        <is>
          <t>High Value</t>
        </is>
      </c>
      <c r="G631" t="n">
        <v>14</v>
      </c>
      <c r="H631" s="24" t="n">
        <v>130800.54</v>
      </c>
      <c r="I631" s="24" t="n">
        <v>16240.67</v>
      </c>
      <c r="J631" s="25" t="n">
        <v>45067</v>
      </c>
      <c r="K631" s="25" t="n">
        <v>45955</v>
      </c>
      <c r="L631" t="n">
        <v>4</v>
      </c>
      <c r="M631" t="n">
        <v>5</v>
      </c>
      <c r="N631" t="n">
        <v>5</v>
      </c>
      <c r="O631">
        <f>DATE(2026,1,1)-K631</f>
        <v/>
      </c>
      <c r="P631">
        <f>IF(G631&gt;=2,"Repeat","One-time")</f>
        <v/>
      </c>
    </row>
    <row r="632">
      <c r="A632" t="inlineStr">
        <is>
          <t>C04685</t>
        </is>
      </c>
      <c r="B632" t="inlineStr">
        <is>
          <t>Karan Thakur</t>
        </is>
      </c>
      <c r="C632" t="inlineStr">
        <is>
          <t>North</t>
        </is>
      </c>
      <c r="D632" t="inlineStr">
        <is>
          <t>Delhi</t>
        </is>
      </c>
      <c r="E632" t="inlineStr">
        <is>
          <t>No</t>
        </is>
      </c>
      <c r="F632" t="inlineStr">
        <is>
          <t>High Value</t>
        </is>
      </c>
      <c r="G632" t="n">
        <v>19</v>
      </c>
      <c r="H632" s="24" t="n">
        <v>130705.45</v>
      </c>
      <c r="I632" s="24" t="n">
        <v>18504.85</v>
      </c>
      <c r="J632" s="25" t="n">
        <v>45394</v>
      </c>
      <c r="K632" s="25" t="n">
        <v>46006</v>
      </c>
      <c r="L632" t="n">
        <v>5</v>
      </c>
      <c r="M632" t="n">
        <v>5</v>
      </c>
      <c r="N632" t="n">
        <v>5</v>
      </c>
      <c r="O632">
        <f>DATE(2026,1,1)-K632</f>
        <v/>
      </c>
      <c r="P632">
        <f>IF(G632&gt;=2,"Repeat","One-time")</f>
        <v/>
      </c>
    </row>
    <row r="633">
      <c r="A633" t="inlineStr">
        <is>
          <t>C02078</t>
        </is>
      </c>
      <c r="B633" t="inlineStr">
        <is>
          <t>Imran Ghosh</t>
        </is>
      </c>
      <c r="C633" t="inlineStr">
        <is>
          <t>East</t>
        </is>
      </c>
      <c r="D633" t="inlineStr">
        <is>
          <t>Guwahati</t>
        </is>
      </c>
      <c r="E633" t="inlineStr">
        <is>
          <t>Yes</t>
        </is>
      </c>
      <c r="F633" t="inlineStr">
        <is>
          <t>High Value</t>
        </is>
      </c>
      <c r="G633" t="n">
        <v>14</v>
      </c>
      <c r="H633" s="24" t="n">
        <v>130607.36</v>
      </c>
      <c r="I633" s="24" t="n">
        <v>17558.01</v>
      </c>
      <c r="J633" s="25" t="n">
        <v>45191</v>
      </c>
      <c r="K633" s="25" t="n">
        <v>45854</v>
      </c>
      <c r="L633" t="n">
        <v>3</v>
      </c>
      <c r="M633" t="n">
        <v>5</v>
      </c>
      <c r="N633" t="n">
        <v>5</v>
      </c>
      <c r="O633">
        <f>DATE(2026,1,1)-K633</f>
        <v/>
      </c>
      <c r="P633">
        <f>IF(G633&gt;=2,"Repeat","One-time")</f>
        <v/>
      </c>
    </row>
    <row r="634">
      <c r="A634" t="inlineStr">
        <is>
          <t>C01471</t>
        </is>
      </c>
      <c r="B634" t="inlineStr">
        <is>
          <t>Arjun Sharma</t>
        </is>
      </c>
      <c r="C634" t="inlineStr">
        <is>
          <t>North</t>
        </is>
      </c>
      <c r="D634" t="inlineStr">
        <is>
          <t>Lucknow</t>
        </is>
      </c>
      <c r="E634" t="inlineStr">
        <is>
          <t>Yes</t>
        </is>
      </c>
      <c r="F634" t="inlineStr">
        <is>
          <t>High Value</t>
        </is>
      </c>
      <c r="G634" t="n">
        <v>18</v>
      </c>
      <c r="H634" s="24" t="n">
        <v>130371.8</v>
      </c>
      <c r="I634" s="24" t="n">
        <v>25291.68</v>
      </c>
      <c r="J634" s="25" t="n">
        <v>45012</v>
      </c>
      <c r="K634" s="25" t="n">
        <v>45934</v>
      </c>
      <c r="L634" t="n">
        <v>4</v>
      </c>
      <c r="M634" t="n">
        <v>5</v>
      </c>
      <c r="N634" t="n">
        <v>5</v>
      </c>
      <c r="O634">
        <f>DATE(2026,1,1)-K634</f>
        <v/>
      </c>
      <c r="P634">
        <f>IF(G634&gt;=2,"Repeat","One-time")</f>
        <v/>
      </c>
    </row>
    <row r="635">
      <c r="A635" t="inlineStr">
        <is>
          <t>C01021</t>
        </is>
      </c>
      <c r="B635" t="inlineStr">
        <is>
          <t>Harpreet Yadav</t>
        </is>
      </c>
      <c r="C635" t="inlineStr">
        <is>
          <t>East</t>
        </is>
      </c>
      <c r="D635" t="inlineStr">
        <is>
          <t>Jamshedpur</t>
        </is>
      </c>
      <c r="E635" t="inlineStr">
        <is>
          <t>No</t>
        </is>
      </c>
      <c r="F635" t="inlineStr">
        <is>
          <t>At Risk</t>
        </is>
      </c>
      <c r="G635" t="n">
        <v>23</v>
      </c>
      <c r="H635" s="24" t="n">
        <v>130364.86</v>
      </c>
      <c r="I635" s="24" t="n">
        <v>18555.91</v>
      </c>
      <c r="J635" s="25" t="n">
        <v>44940</v>
      </c>
      <c r="K635" s="25" t="n">
        <v>45729</v>
      </c>
      <c r="L635" t="n">
        <v>2</v>
      </c>
      <c r="M635" t="n">
        <v>5</v>
      </c>
      <c r="N635" t="n">
        <v>5</v>
      </c>
      <c r="O635">
        <f>DATE(2026,1,1)-K635</f>
        <v/>
      </c>
      <c r="P635">
        <f>IF(G635&gt;=2,"Repeat","One-time")</f>
        <v/>
      </c>
    </row>
    <row r="636">
      <c r="A636" t="inlineStr">
        <is>
          <t>C06955</t>
        </is>
      </c>
      <c r="B636" t="inlineStr">
        <is>
          <t>Tanvi Joshi</t>
        </is>
      </c>
      <c r="C636" t="inlineStr">
        <is>
          <t>South</t>
        </is>
      </c>
      <c r="D636" t="inlineStr">
        <is>
          <t>Bengaluru</t>
        </is>
      </c>
      <c r="E636" t="inlineStr">
        <is>
          <t>No</t>
        </is>
      </c>
      <c r="F636" t="inlineStr">
        <is>
          <t>High Value</t>
        </is>
      </c>
      <c r="G636" t="n">
        <v>16</v>
      </c>
      <c r="H636" s="24" t="n">
        <v>130337.38</v>
      </c>
      <c r="I636" s="24" t="n">
        <v>19917.79</v>
      </c>
      <c r="J636" s="25" t="n">
        <v>45593</v>
      </c>
      <c r="K636" s="25" t="n">
        <v>45996</v>
      </c>
      <c r="L636" t="n">
        <v>5</v>
      </c>
      <c r="M636" t="n">
        <v>5</v>
      </c>
      <c r="N636" t="n">
        <v>5</v>
      </c>
      <c r="O636">
        <f>DATE(2026,1,1)-K636</f>
        <v/>
      </c>
      <c r="P636">
        <f>IF(G636&gt;=2,"Repeat","One-time")</f>
        <v/>
      </c>
    </row>
    <row r="637">
      <c r="A637" t="inlineStr">
        <is>
          <t>C01096</t>
        </is>
      </c>
      <c r="B637" t="inlineStr">
        <is>
          <t>Sneha Banerjee</t>
        </is>
      </c>
      <c r="C637" t="inlineStr">
        <is>
          <t>East</t>
        </is>
      </c>
      <c r="D637" t="inlineStr">
        <is>
          <t>Kolkata</t>
        </is>
      </c>
      <c r="E637" t="inlineStr">
        <is>
          <t>Yes</t>
        </is>
      </c>
      <c r="F637" t="inlineStr">
        <is>
          <t>At Risk</t>
        </is>
      </c>
      <c r="G637" t="n">
        <v>24</v>
      </c>
      <c r="H637" s="24" t="n">
        <v>130116.56</v>
      </c>
      <c r="I637" s="24" t="n">
        <v>21808.62</v>
      </c>
      <c r="J637" s="25" t="n">
        <v>44951</v>
      </c>
      <c r="K637" s="25" t="n">
        <v>45396</v>
      </c>
      <c r="L637" t="n">
        <v>1</v>
      </c>
      <c r="M637" t="n">
        <v>5</v>
      </c>
      <c r="N637" t="n">
        <v>5</v>
      </c>
      <c r="O637">
        <f>DATE(2026,1,1)-K637</f>
        <v/>
      </c>
      <c r="P637">
        <f>IF(G637&gt;=2,"Repeat","One-time")</f>
        <v/>
      </c>
    </row>
    <row r="638">
      <c r="A638" t="inlineStr">
        <is>
          <t>C02106</t>
        </is>
      </c>
      <c r="B638" t="inlineStr">
        <is>
          <t>Vivaan Banerjee</t>
        </is>
      </c>
      <c r="C638" t="inlineStr">
        <is>
          <t>West</t>
        </is>
      </c>
      <c r="D638" t="inlineStr">
        <is>
          <t>Surat</t>
        </is>
      </c>
      <c r="E638" t="inlineStr">
        <is>
          <t>No</t>
        </is>
      </c>
      <c r="F638" t="inlineStr">
        <is>
          <t>High Value</t>
        </is>
      </c>
      <c r="G638" t="n">
        <v>12</v>
      </c>
      <c r="H638" s="24" t="n">
        <v>129831.99</v>
      </c>
      <c r="I638" s="24" t="n">
        <v>14852.52</v>
      </c>
      <c r="J638" s="25" t="n">
        <v>45145</v>
      </c>
      <c r="K638" s="25" t="n">
        <v>46015</v>
      </c>
      <c r="L638" t="n">
        <v>5</v>
      </c>
      <c r="M638" t="n">
        <v>5</v>
      </c>
      <c r="N638" t="n">
        <v>5</v>
      </c>
      <c r="O638">
        <f>DATE(2026,1,1)-K638</f>
        <v/>
      </c>
      <c r="P638">
        <f>IF(G638&gt;=2,"Repeat","One-time")</f>
        <v/>
      </c>
    </row>
    <row r="639">
      <c r="A639" t="inlineStr">
        <is>
          <t>C04229</t>
        </is>
      </c>
      <c r="B639" t="inlineStr">
        <is>
          <t>Neha Gupta</t>
        </is>
      </c>
      <c r="C639" t="inlineStr">
        <is>
          <t>East</t>
        </is>
      </c>
      <c r="D639" t="inlineStr">
        <is>
          <t>Kolkata</t>
        </is>
      </c>
      <c r="E639" t="inlineStr">
        <is>
          <t>No</t>
        </is>
      </c>
      <c r="F639" t="inlineStr">
        <is>
          <t>High Value</t>
        </is>
      </c>
      <c r="G639" t="n">
        <v>14</v>
      </c>
      <c r="H639" s="24" t="n">
        <v>129673.22</v>
      </c>
      <c r="I639" s="24" t="n">
        <v>26489.91</v>
      </c>
      <c r="J639" s="25" t="n">
        <v>45338</v>
      </c>
      <c r="K639" s="25" t="n">
        <v>45954</v>
      </c>
      <c r="L639" t="n">
        <v>4</v>
      </c>
      <c r="M639" t="n">
        <v>5</v>
      </c>
      <c r="N639" t="n">
        <v>5</v>
      </c>
      <c r="O639">
        <f>DATE(2026,1,1)-K639</f>
        <v/>
      </c>
      <c r="P639">
        <f>IF(G639&gt;=2,"Repeat","One-time")</f>
        <v/>
      </c>
    </row>
    <row r="640">
      <c r="A640" t="inlineStr">
        <is>
          <t>C05636</t>
        </is>
      </c>
      <c r="B640" t="inlineStr">
        <is>
          <t>Aditya Bose</t>
        </is>
      </c>
      <c r="C640" t="inlineStr">
        <is>
          <t>West</t>
        </is>
      </c>
      <c r="D640" t="inlineStr">
        <is>
          <t>Mumbai</t>
        </is>
      </c>
      <c r="E640" t="inlineStr">
        <is>
          <t>Yes</t>
        </is>
      </c>
      <c r="F640" t="inlineStr">
        <is>
          <t>High Value</t>
        </is>
      </c>
      <c r="G640" t="n">
        <v>12</v>
      </c>
      <c r="H640" s="24" t="n">
        <v>129587.4</v>
      </c>
      <c r="I640" s="24" t="n">
        <v>22570.73</v>
      </c>
      <c r="J640" s="25" t="n">
        <v>45551</v>
      </c>
      <c r="K640" s="25" t="n">
        <v>45977</v>
      </c>
      <c r="L640" t="n">
        <v>4</v>
      </c>
      <c r="M640" t="n">
        <v>5</v>
      </c>
      <c r="N640" t="n">
        <v>5</v>
      </c>
      <c r="O640">
        <f>DATE(2026,1,1)-K640</f>
        <v/>
      </c>
      <c r="P640">
        <f>IF(G640&gt;=2,"Repeat","One-time")</f>
        <v/>
      </c>
    </row>
    <row r="641">
      <c r="A641" t="inlineStr">
        <is>
          <t>C06068</t>
        </is>
      </c>
      <c r="B641" t="inlineStr">
        <is>
          <t>Maria Prasad</t>
        </is>
      </c>
      <c r="C641" t="inlineStr">
        <is>
          <t>West</t>
        </is>
      </c>
      <c r="D641" t="inlineStr">
        <is>
          <t>Pune</t>
        </is>
      </c>
      <c r="E641" t="inlineStr">
        <is>
          <t>No</t>
        </is>
      </c>
      <c r="F641" t="inlineStr">
        <is>
          <t>High Value</t>
        </is>
      </c>
      <c r="G641" t="n">
        <v>14</v>
      </c>
      <c r="H641" s="24" t="n">
        <v>129564.79</v>
      </c>
      <c r="I641" s="24" t="n">
        <v>25316.55</v>
      </c>
      <c r="J641" s="25" t="n">
        <v>45539</v>
      </c>
      <c r="K641" s="25" t="n">
        <v>45826</v>
      </c>
      <c r="L641" t="n">
        <v>3</v>
      </c>
      <c r="M641" t="n">
        <v>5</v>
      </c>
      <c r="N641" t="n">
        <v>5</v>
      </c>
      <c r="O641">
        <f>DATE(2026,1,1)-K641</f>
        <v/>
      </c>
      <c r="P641">
        <f>IF(G641&gt;=2,"Repeat","One-time")</f>
        <v/>
      </c>
    </row>
    <row r="642">
      <c r="A642" t="inlineStr">
        <is>
          <t>C05324</t>
        </is>
      </c>
      <c r="B642" t="inlineStr">
        <is>
          <t>Joseph Ghosh</t>
        </is>
      </c>
      <c r="C642" t="inlineStr">
        <is>
          <t>North</t>
        </is>
      </c>
      <c r="D642" t="inlineStr">
        <is>
          <t>Lucknow</t>
        </is>
      </c>
      <c r="E642" t="inlineStr">
        <is>
          <t>No</t>
        </is>
      </c>
      <c r="F642" t="inlineStr">
        <is>
          <t>High Value</t>
        </is>
      </c>
      <c r="G642" t="n">
        <v>20</v>
      </c>
      <c r="H642" s="24" t="n">
        <v>129509.22</v>
      </c>
      <c r="I642" s="24" t="n">
        <v>28042.7</v>
      </c>
      <c r="J642" s="25" t="n">
        <v>45448</v>
      </c>
      <c r="K642" s="25" t="n">
        <v>46018</v>
      </c>
      <c r="L642" t="n">
        <v>5</v>
      </c>
      <c r="M642" t="n">
        <v>5</v>
      </c>
      <c r="N642" t="n">
        <v>5</v>
      </c>
      <c r="O642">
        <f>DATE(2026,1,1)-K642</f>
        <v/>
      </c>
      <c r="P642">
        <f>IF(G642&gt;=2,"Repeat","One-time")</f>
        <v/>
      </c>
    </row>
    <row r="643">
      <c r="A643" t="inlineStr">
        <is>
          <t>C02704</t>
        </is>
      </c>
      <c r="B643" t="inlineStr">
        <is>
          <t>Vivaan Banerjee</t>
        </is>
      </c>
      <c r="C643" t="inlineStr">
        <is>
          <t>North</t>
        </is>
      </c>
      <c r="D643" t="inlineStr">
        <is>
          <t>Delhi</t>
        </is>
      </c>
      <c r="E643" t="inlineStr">
        <is>
          <t>No</t>
        </is>
      </c>
      <c r="F643" t="inlineStr">
        <is>
          <t>At Risk</t>
        </is>
      </c>
      <c r="G643" t="n">
        <v>5</v>
      </c>
      <c r="H643" s="24" t="n">
        <v>129358.53</v>
      </c>
      <c r="I643" s="24" t="n">
        <v>6312.91</v>
      </c>
      <c r="J643" s="25" t="n">
        <v>45219</v>
      </c>
      <c r="K643" s="25" t="n">
        <v>45684</v>
      </c>
      <c r="L643" t="n">
        <v>2</v>
      </c>
      <c r="M643" t="n">
        <v>4</v>
      </c>
      <c r="N643" t="n">
        <v>5</v>
      </c>
      <c r="O643">
        <f>DATE(2026,1,1)-K643</f>
        <v/>
      </c>
      <c r="P643">
        <f>IF(G643&gt;=2,"Repeat","One-time")</f>
        <v/>
      </c>
    </row>
    <row r="644">
      <c r="A644" t="inlineStr">
        <is>
          <t>C08769</t>
        </is>
      </c>
      <c r="B644" t="inlineStr">
        <is>
          <t>Zoya Singh</t>
        </is>
      </c>
      <c r="C644" t="inlineStr">
        <is>
          <t>South</t>
        </is>
      </c>
      <c r="D644" t="inlineStr">
        <is>
          <t>Hyderabad</t>
        </is>
      </c>
      <c r="E644" t="inlineStr">
        <is>
          <t>No</t>
        </is>
      </c>
      <c r="F644" t="inlineStr">
        <is>
          <t>High Value</t>
        </is>
      </c>
      <c r="G644" t="n">
        <v>22</v>
      </c>
      <c r="H644" s="24" t="n">
        <v>129346.18</v>
      </c>
      <c r="I644" s="24" t="n">
        <v>22972.66</v>
      </c>
      <c r="J644" s="25" t="n">
        <v>45753</v>
      </c>
      <c r="K644" s="25" t="n">
        <v>46022</v>
      </c>
      <c r="L644" t="n">
        <v>5</v>
      </c>
      <c r="M644" t="n">
        <v>5</v>
      </c>
      <c r="N644" t="n">
        <v>5</v>
      </c>
      <c r="O644">
        <f>DATE(2026,1,1)-K644</f>
        <v/>
      </c>
      <c r="P644">
        <f>IF(G644&gt;=2,"Repeat","One-time")</f>
        <v/>
      </c>
    </row>
    <row r="645">
      <c r="A645" t="inlineStr">
        <is>
          <t>C03166</t>
        </is>
      </c>
      <c r="B645" t="inlineStr">
        <is>
          <t>Riya Pillai</t>
        </is>
      </c>
      <c r="C645" t="inlineStr">
        <is>
          <t>North</t>
        </is>
      </c>
      <c r="D645" t="inlineStr">
        <is>
          <t>Gurugram</t>
        </is>
      </c>
      <c r="E645" t="inlineStr">
        <is>
          <t>Yes</t>
        </is>
      </c>
      <c r="F645" t="inlineStr">
        <is>
          <t>High Value</t>
        </is>
      </c>
      <c r="G645" t="n">
        <v>17</v>
      </c>
      <c r="H645" s="24" t="n">
        <v>129306.96</v>
      </c>
      <c r="I645" s="24" t="n">
        <v>18864.7</v>
      </c>
      <c r="J645" s="25" t="n">
        <v>45220</v>
      </c>
      <c r="K645" s="25" t="n">
        <v>45979</v>
      </c>
      <c r="L645" t="n">
        <v>4</v>
      </c>
      <c r="M645" t="n">
        <v>5</v>
      </c>
      <c r="N645" t="n">
        <v>5</v>
      </c>
      <c r="O645">
        <f>DATE(2026,1,1)-K645</f>
        <v/>
      </c>
      <c r="P645">
        <f>IF(G645&gt;=2,"Repeat","One-time")</f>
        <v/>
      </c>
    </row>
    <row r="646">
      <c r="A646" t="inlineStr">
        <is>
          <t>C00801</t>
        </is>
      </c>
      <c r="B646" t="inlineStr">
        <is>
          <t>Gurpreet Yadav</t>
        </is>
      </c>
      <c r="C646" t="inlineStr">
        <is>
          <t>North</t>
        </is>
      </c>
      <c r="D646" t="inlineStr">
        <is>
          <t>Gurugram</t>
        </is>
      </c>
      <c r="E646" t="inlineStr">
        <is>
          <t>Yes</t>
        </is>
      </c>
      <c r="F646" t="inlineStr">
        <is>
          <t>High Value</t>
        </is>
      </c>
      <c r="G646" t="n">
        <v>23</v>
      </c>
      <c r="H646" s="24" t="n">
        <v>129301.21</v>
      </c>
      <c r="I646" s="24" t="n">
        <v>26330.49</v>
      </c>
      <c r="J646" s="25" t="n">
        <v>44937</v>
      </c>
      <c r="K646" s="25" t="n">
        <v>45842</v>
      </c>
      <c r="L646" t="n">
        <v>3</v>
      </c>
      <c r="M646" t="n">
        <v>5</v>
      </c>
      <c r="N646" t="n">
        <v>5</v>
      </c>
      <c r="O646">
        <f>DATE(2026,1,1)-K646</f>
        <v/>
      </c>
      <c r="P646">
        <f>IF(G646&gt;=2,"Repeat","One-time")</f>
        <v/>
      </c>
    </row>
    <row r="647">
      <c r="A647" t="inlineStr">
        <is>
          <t>C07749</t>
        </is>
      </c>
      <c r="B647" t="inlineStr">
        <is>
          <t>Nikhil Thakur</t>
        </is>
      </c>
      <c r="C647" t="inlineStr">
        <is>
          <t>West</t>
        </is>
      </c>
      <c r="D647" t="inlineStr">
        <is>
          <t>Mumbai</t>
        </is>
      </c>
      <c r="E647" t="inlineStr">
        <is>
          <t>Yes</t>
        </is>
      </c>
      <c r="F647" t="inlineStr">
        <is>
          <t>High Value</t>
        </is>
      </c>
      <c r="G647" t="n">
        <v>21</v>
      </c>
      <c r="H647" s="24" t="n">
        <v>129160.31</v>
      </c>
      <c r="I647" s="24" t="n">
        <v>28862.07</v>
      </c>
      <c r="J647" s="25" t="n">
        <v>45710</v>
      </c>
      <c r="K647" s="25" t="n">
        <v>45988</v>
      </c>
      <c r="L647" t="n">
        <v>5</v>
      </c>
      <c r="M647" t="n">
        <v>5</v>
      </c>
      <c r="N647" t="n">
        <v>5</v>
      </c>
      <c r="O647">
        <f>DATE(2026,1,1)-K647</f>
        <v/>
      </c>
      <c r="P647">
        <f>IF(G647&gt;=2,"Repeat","One-time")</f>
        <v/>
      </c>
    </row>
    <row r="648">
      <c r="A648" t="inlineStr">
        <is>
          <t>C02693</t>
        </is>
      </c>
      <c r="B648" t="inlineStr">
        <is>
          <t>Kavya Sharma</t>
        </is>
      </c>
      <c r="C648" t="inlineStr">
        <is>
          <t>Central</t>
        </is>
      </c>
      <c r="D648" t="inlineStr">
        <is>
          <t>Raipur</t>
        </is>
      </c>
      <c r="E648" t="inlineStr">
        <is>
          <t>No</t>
        </is>
      </c>
      <c r="F648" t="inlineStr">
        <is>
          <t>High Value</t>
        </is>
      </c>
      <c r="G648" t="n">
        <v>24</v>
      </c>
      <c r="H648" s="24" t="n">
        <v>129044.14</v>
      </c>
      <c r="I648" s="24" t="n">
        <v>23621.57</v>
      </c>
      <c r="J648" s="25" t="n">
        <v>45183</v>
      </c>
      <c r="K648" s="25" t="n">
        <v>45975</v>
      </c>
      <c r="L648" t="n">
        <v>4</v>
      </c>
      <c r="M648" t="n">
        <v>5</v>
      </c>
      <c r="N648" t="n">
        <v>5</v>
      </c>
      <c r="O648">
        <f>DATE(2026,1,1)-K648</f>
        <v/>
      </c>
      <c r="P648">
        <f>IF(G648&gt;=2,"Repeat","One-time")</f>
        <v/>
      </c>
    </row>
    <row r="649">
      <c r="A649" t="inlineStr">
        <is>
          <t>C05644</t>
        </is>
      </c>
      <c r="B649" t="inlineStr">
        <is>
          <t>Swati Singh</t>
        </is>
      </c>
      <c r="C649" t="inlineStr">
        <is>
          <t>South</t>
        </is>
      </c>
      <c r="D649" t="inlineStr">
        <is>
          <t>Bengaluru</t>
        </is>
      </c>
      <c r="E649" t="inlineStr">
        <is>
          <t>No</t>
        </is>
      </c>
      <c r="F649" t="inlineStr">
        <is>
          <t>High Value</t>
        </is>
      </c>
      <c r="G649" t="n">
        <v>8</v>
      </c>
      <c r="H649" s="24" t="n">
        <v>128914.81</v>
      </c>
      <c r="I649" s="24" t="n">
        <v>22933.14</v>
      </c>
      <c r="J649" s="25" t="n">
        <v>45484</v>
      </c>
      <c r="K649" s="25" t="n">
        <v>46004</v>
      </c>
      <c r="L649" t="n">
        <v>5</v>
      </c>
      <c r="M649" t="n">
        <v>4</v>
      </c>
      <c r="N649" t="n">
        <v>5</v>
      </c>
      <c r="O649">
        <f>DATE(2026,1,1)-K649</f>
        <v/>
      </c>
      <c r="P649">
        <f>IF(G649&gt;=2,"Repeat","One-time")</f>
        <v/>
      </c>
    </row>
    <row r="650">
      <c r="A650" t="inlineStr">
        <is>
          <t>C08068</t>
        </is>
      </c>
      <c r="B650" t="inlineStr">
        <is>
          <t>Rohan Singh</t>
        </is>
      </c>
      <c r="C650" t="inlineStr">
        <is>
          <t>South</t>
        </is>
      </c>
      <c r="D650" t="inlineStr">
        <is>
          <t>Bengaluru</t>
        </is>
      </c>
      <c r="E650" t="inlineStr">
        <is>
          <t>No</t>
        </is>
      </c>
      <c r="F650" t="inlineStr">
        <is>
          <t>High Value</t>
        </is>
      </c>
      <c r="G650" t="n">
        <v>13</v>
      </c>
      <c r="H650" s="24" t="n">
        <v>128582.45</v>
      </c>
      <c r="I650" s="24" t="n">
        <v>15552.02</v>
      </c>
      <c r="J650" s="25" t="n">
        <v>45693</v>
      </c>
      <c r="K650" s="25" t="n">
        <v>45991</v>
      </c>
      <c r="L650" t="n">
        <v>5</v>
      </c>
      <c r="M650" t="n">
        <v>5</v>
      </c>
      <c r="N650" t="n">
        <v>5</v>
      </c>
      <c r="O650">
        <f>DATE(2026,1,1)-K650</f>
        <v/>
      </c>
      <c r="P650">
        <f>IF(G650&gt;=2,"Repeat","One-time")</f>
        <v/>
      </c>
    </row>
    <row r="651">
      <c r="A651" t="inlineStr">
        <is>
          <t>C00401</t>
        </is>
      </c>
      <c r="B651" t="inlineStr">
        <is>
          <t>Aditya Yadav</t>
        </is>
      </c>
      <c r="C651" t="inlineStr">
        <is>
          <t>East</t>
        </is>
      </c>
      <c r="D651" t="inlineStr">
        <is>
          <t>Guwahati</t>
        </is>
      </c>
      <c r="E651" t="inlineStr">
        <is>
          <t>No</t>
        </is>
      </c>
      <c r="F651" t="inlineStr">
        <is>
          <t>High Value</t>
        </is>
      </c>
      <c r="G651" t="n">
        <v>18</v>
      </c>
      <c r="H651" s="24" t="n">
        <v>128234.12</v>
      </c>
      <c r="I651" s="24" t="n">
        <v>17805.81</v>
      </c>
      <c r="J651" s="25" t="n">
        <v>44991</v>
      </c>
      <c r="K651" s="25" t="n">
        <v>45957</v>
      </c>
      <c r="L651" t="n">
        <v>4</v>
      </c>
      <c r="M651" t="n">
        <v>5</v>
      </c>
      <c r="N651" t="n">
        <v>5</v>
      </c>
      <c r="O651">
        <f>DATE(2026,1,1)-K651</f>
        <v/>
      </c>
      <c r="P651">
        <f>IF(G651&gt;=2,"Repeat","One-time")</f>
        <v/>
      </c>
    </row>
    <row r="652">
      <c r="A652" t="inlineStr">
        <is>
          <t>C08983</t>
        </is>
      </c>
      <c r="B652" t="inlineStr">
        <is>
          <t>Joseph Iyer</t>
        </is>
      </c>
      <c r="C652" t="inlineStr">
        <is>
          <t>South</t>
        </is>
      </c>
      <c r="D652" t="inlineStr">
        <is>
          <t>Chennai</t>
        </is>
      </c>
      <c r="E652" t="inlineStr">
        <is>
          <t>Yes</t>
        </is>
      </c>
      <c r="F652" t="inlineStr">
        <is>
          <t>High Value</t>
        </is>
      </c>
      <c r="G652" t="n">
        <v>15</v>
      </c>
      <c r="H652" s="24" t="n">
        <v>128222.11</v>
      </c>
      <c r="I652" s="24" t="n">
        <v>18362.87</v>
      </c>
      <c r="J652" s="25" t="n">
        <v>45784</v>
      </c>
      <c r="K652" s="25" t="n">
        <v>46011</v>
      </c>
      <c r="L652" t="n">
        <v>5</v>
      </c>
      <c r="M652" t="n">
        <v>5</v>
      </c>
      <c r="N652" t="n">
        <v>5</v>
      </c>
      <c r="O652">
        <f>DATE(2026,1,1)-K652</f>
        <v/>
      </c>
      <c r="P652">
        <f>IF(G652&gt;=2,"Repeat","One-time")</f>
        <v/>
      </c>
    </row>
    <row r="653">
      <c r="A653" t="inlineStr">
        <is>
          <t>C02231</t>
        </is>
      </c>
      <c r="B653" t="inlineStr">
        <is>
          <t>Sanjay Mukherjee</t>
        </is>
      </c>
      <c r="C653" t="inlineStr">
        <is>
          <t>South</t>
        </is>
      </c>
      <c r="D653" t="inlineStr">
        <is>
          <t>Hyderabad</t>
        </is>
      </c>
      <c r="E653" t="inlineStr">
        <is>
          <t>Yes</t>
        </is>
      </c>
      <c r="F653" t="inlineStr">
        <is>
          <t>High Value</t>
        </is>
      </c>
      <c r="G653" t="n">
        <v>23</v>
      </c>
      <c r="H653" s="24" t="n">
        <v>128094.64</v>
      </c>
      <c r="I653" s="24" t="n">
        <v>25729.67</v>
      </c>
      <c r="J653" s="25" t="n">
        <v>45136</v>
      </c>
      <c r="K653" s="25" t="n">
        <v>46012</v>
      </c>
      <c r="L653" t="n">
        <v>5</v>
      </c>
      <c r="M653" t="n">
        <v>5</v>
      </c>
      <c r="N653" t="n">
        <v>5</v>
      </c>
      <c r="O653">
        <f>DATE(2026,1,1)-K653</f>
        <v/>
      </c>
      <c r="P653">
        <f>IF(G653&gt;=2,"Repeat","One-time")</f>
        <v/>
      </c>
    </row>
    <row r="654">
      <c r="A654" t="inlineStr">
        <is>
          <t>C03439</t>
        </is>
      </c>
      <c r="B654" t="inlineStr">
        <is>
          <t>Deepak Nair</t>
        </is>
      </c>
      <c r="C654" t="inlineStr">
        <is>
          <t>South</t>
        </is>
      </c>
      <c r="D654" t="inlineStr">
        <is>
          <t>Bengaluru</t>
        </is>
      </c>
      <c r="E654" t="inlineStr">
        <is>
          <t>Yes</t>
        </is>
      </c>
      <c r="F654" t="inlineStr">
        <is>
          <t>High Value</t>
        </is>
      </c>
      <c r="G654" t="n">
        <v>19</v>
      </c>
      <c r="H654" s="24" t="n">
        <v>128067.69</v>
      </c>
      <c r="I654" s="24" t="n">
        <v>17384.03</v>
      </c>
      <c r="J654" s="25" t="n">
        <v>45286</v>
      </c>
      <c r="K654" s="25" t="n">
        <v>45958</v>
      </c>
      <c r="L654" t="n">
        <v>4</v>
      </c>
      <c r="M654" t="n">
        <v>5</v>
      </c>
      <c r="N654" t="n">
        <v>5</v>
      </c>
      <c r="O654">
        <f>DATE(2026,1,1)-K654</f>
        <v/>
      </c>
      <c r="P654">
        <f>IF(G654&gt;=2,"Repeat","One-time")</f>
        <v/>
      </c>
    </row>
    <row r="655">
      <c r="A655" t="inlineStr">
        <is>
          <t>C01295</t>
        </is>
      </c>
      <c r="B655" t="inlineStr">
        <is>
          <t>Zoya Joshi</t>
        </is>
      </c>
      <c r="C655" t="inlineStr">
        <is>
          <t>East</t>
        </is>
      </c>
      <c r="D655" t="inlineStr">
        <is>
          <t>Jamshedpur</t>
        </is>
      </c>
      <c r="E655" t="inlineStr">
        <is>
          <t>Yes</t>
        </is>
      </c>
      <c r="F655" t="inlineStr">
        <is>
          <t>At Risk</t>
        </is>
      </c>
      <c r="G655" t="n">
        <v>22</v>
      </c>
      <c r="H655" s="24" t="n">
        <v>127963.25</v>
      </c>
      <c r="I655" s="24" t="n">
        <v>29755.35</v>
      </c>
      <c r="J655" s="25" t="n">
        <v>44980</v>
      </c>
      <c r="K655" s="25" t="n">
        <v>45382</v>
      </c>
      <c r="L655" t="n">
        <v>1</v>
      </c>
      <c r="M655" t="n">
        <v>5</v>
      </c>
      <c r="N655" t="n">
        <v>5</v>
      </c>
      <c r="O655">
        <f>DATE(2026,1,1)-K655</f>
        <v/>
      </c>
      <c r="P655">
        <f>IF(G655&gt;=2,"Repeat","One-time")</f>
        <v/>
      </c>
    </row>
    <row r="656">
      <c r="A656" t="inlineStr">
        <is>
          <t>C00894</t>
        </is>
      </c>
      <c r="B656" t="inlineStr">
        <is>
          <t>Shreya Singh</t>
        </is>
      </c>
      <c r="C656" t="inlineStr">
        <is>
          <t>West</t>
        </is>
      </c>
      <c r="D656" t="inlineStr">
        <is>
          <t>Mumbai</t>
        </is>
      </c>
      <c r="E656" t="inlineStr">
        <is>
          <t>Yes</t>
        </is>
      </c>
      <c r="F656" t="inlineStr">
        <is>
          <t>High Value</t>
        </is>
      </c>
      <c r="G656" t="n">
        <v>25</v>
      </c>
      <c r="H656" s="24" t="n">
        <v>127819.07</v>
      </c>
      <c r="I656" s="24" t="n">
        <v>26603.13</v>
      </c>
      <c r="J656" s="25" t="n">
        <v>44947</v>
      </c>
      <c r="K656" s="25" t="n">
        <v>45953</v>
      </c>
      <c r="L656" t="n">
        <v>4</v>
      </c>
      <c r="M656" t="n">
        <v>5</v>
      </c>
      <c r="N656" t="n">
        <v>5</v>
      </c>
      <c r="O656">
        <f>DATE(2026,1,1)-K656</f>
        <v/>
      </c>
      <c r="P656">
        <f>IF(G656&gt;=2,"Repeat","One-time")</f>
        <v/>
      </c>
    </row>
    <row r="657">
      <c r="A657" t="inlineStr">
        <is>
          <t>C07174</t>
        </is>
      </c>
      <c r="B657" t="inlineStr">
        <is>
          <t>Sanjay Das</t>
        </is>
      </c>
      <c r="C657" t="inlineStr">
        <is>
          <t>West</t>
        </is>
      </c>
      <c r="D657" t="inlineStr">
        <is>
          <t>Ahmedabad</t>
        </is>
      </c>
      <c r="E657" t="inlineStr">
        <is>
          <t>No</t>
        </is>
      </c>
      <c r="F657" t="inlineStr">
        <is>
          <t>High Value</t>
        </is>
      </c>
      <c r="G657" t="n">
        <v>4</v>
      </c>
      <c r="H657" s="24" t="n">
        <v>127816.45</v>
      </c>
      <c r="I657" s="24" t="n">
        <v>6834.08</v>
      </c>
      <c r="J657" s="25" t="n">
        <v>45638</v>
      </c>
      <c r="K657" s="25" t="n">
        <v>45862</v>
      </c>
      <c r="L657" t="n">
        <v>3</v>
      </c>
      <c r="M657" t="n">
        <v>4</v>
      </c>
      <c r="N657" t="n">
        <v>5</v>
      </c>
      <c r="O657">
        <f>DATE(2026,1,1)-K657</f>
        <v/>
      </c>
      <c r="P657">
        <f>IF(G657&gt;=2,"Repeat","One-time")</f>
        <v/>
      </c>
    </row>
    <row r="658">
      <c r="A658" t="inlineStr">
        <is>
          <t>C04253</t>
        </is>
      </c>
      <c r="B658" t="inlineStr">
        <is>
          <t>Arjun Reddy</t>
        </is>
      </c>
      <c r="C658" t="inlineStr">
        <is>
          <t>West</t>
        </is>
      </c>
      <c r="D658" t="inlineStr">
        <is>
          <t>Mumbai</t>
        </is>
      </c>
      <c r="E658" t="inlineStr">
        <is>
          <t>Yes</t>
        </is>
      </c>
      <c r="F658" t="inlineStr">
        <is>
          <t>High Value</t>
        </is>
      </c>
      <c r="G658" t="n">
        <v>12</v>
      </c>
      <c r="H658" s="24" t="n">
        <v>127778.73</v>
      </c>
      <c r="I658" s="24" t="n">
        <v>20839.02</v>
      </c>
      <c r="J658" s="25" t="n">
        <v>45359</v>
      </c>
      <c r="K658" s="25" t="n">
        <v>45868</v>
      </c>
      <c r="L658" t="n">
        <v>3</v>
      </c>
      <c r="M658" t="n">
        <v>5</v>
      </c>
      <c r="N658" t="n">
        <v>5</v>
      </c>
      <c r="O658">
        <f>DATE(2026,1,1)-K658</f>
        <v/>
      </c>
      <c r="P658">
        <f>IF(G658&gt;=2,"Repeat","One-time")</f>
        <v/>
      </c>
    </row>
    <row r="659">
      <c r="A659" t="inlineStr">
        <is>
          <t>C03258</t>
        </is>
      </c>
      <c r="B659" t="inlineStr">
        <is>
          <t>Neha Menon</t>
        </is>
      </c>
      <c r="C659" t="inlineStr">
        <is>
          <t>North</t>
        </is>
      </c>
      <c r="D659" t="inlineStr">
        <is>
          <t>Jaipur</t>
        </is>
      </c>
      <c r="E659" t="inlineStr">
        <is>
          <t>No</t>
        </is>
      </c>
      <c r="F659" t="inlineStr">
        <is>
          <t>High Value</t>
        </is>
      </c>
      <c r="G659" t="n">
        <v>9</v>
      </c>
      <c r="H659" s="24" t="n">
        <v>127168.95</v>
      </c>
      <c r="I659" s="24" t="n">
        <v>24165.2</v>
      </c>
      <c r="J659" s="25" t="n">
        <v>45245</v>
      </c>
      <c r="K659" s="25" t="n">
        <v>45972</v>
      </c>
      <c r="L659" t="n">
        <v>4</v>
      </c>
      <c r="M659" t="n">
        <v>5</v>
      </c>
      <c r="N659" t="n">
        <v>5</v>
      </c>
      <c r="O659">
        <f>DATE(2026,1,1)-K659</f>
        <v/>
      </c>
      <c r="P659">
        <f>IF(G659&gt;=2,"Repeat","One-time")</f>
        <v/>
      </c>
    </row>
    <row r="660">
      <c r="A660" t="inlineStr">
        <is>
          <t>C04656</t>
        </is>
      </c>
      <c r="B660" t="inlineStr">
        <is>
          <t>Tanvi Khan</t>
        </is>
      </c>
      <c r="C660" t="inlineStr">
        <is>
          <t>South</t>
        </is>
      </c>
      <c r="D660" t="inlineStr">
        <is>
          <t>Bengaluru</t>
        </is>
      </c>
      <c r="E660" t="inlineStr">
        <is>
          <t>No</t>
        </is>
      </c>
      <c r="F660" t="inlineStr">
        <is>
          <t>High Value</t>
        </is>
      </c>
      <c r="G660" t="n">
        <v>19</v>
      </c>
      <c r="H660" s="24" t="n">
        <v>127168.91</v>
      </c>
      <c r="I660" s="24" t="n">
        <v>25459.71</v>
      </c>
      <c r="J660" s="25" t="n">
        <v>45395</v>
      </c>
      <c r="K660" s="25" t="n">
        <v>45784</v>
      </c>
      <c r="L660" t="n">
        <v>3</v>
      </c>
      <c r="M660" t="n">
        <v>5</v>
      </c>
      <c r="N660" t="n">
        <v>5</v>
      </c>
      <c r="O660">
        <f>DATE(2026,1,1)-K660</f>
        <v/>
      </c>
      <c r="P660">
        <f>IF(G660&gt;=2,"Repeat","One-time")</f>
        <v/>
      </c>
    </row>
    <row r="661">
      <c r="A661" t="inlineStr">
        <is>
          <t>C04205</t>
        </is>
      </c>
      <c r="B661" t="inlineStr">
        <is>
          <t>Shreya Gupta</t>
        </is>
      </c>
      <c r="C661" t="inlineStr">
        <is>
          <t>West</t>
        </is>
      </c>
      <c r="D661" t="inlineStr">
        <is>
          <t>Surat</t>
        </is>
      </c>
      <c r="E661" t="inlineStr">
        <is>
          <t>No</t>
        </is>
      </c>
      <c r="F661" t="inlineStr">
        <is>
          <t>At Risk</t>
        </is>
      </c>
      <c r="G661" t="n">
        <v>14</v>
      </c>
      <c r="H661" s="24" t="n">
        <v>127018.98</v>
      </c>
      <c r="I661" s="24" t="n">
        <v>27261.11</v>
      </c>
      <c r="J661" s="25" t="n">
        <v>45356</v>
      </c>
      <c r="K661" s="25" t="n">
        <v>45697</v>
      </c>
      <c r="L661" t="n">
        <v>2</v>
      </c>
      <c r="M661" t="n">
        <v>5</v>
      </c>
      <c r="N661" t="n">
        <v>5</v>
      </c>
      <c r="O661">
        <f>DATE(2026,1,1)-K661</f>
        <v/>
      </c>
      <c r="P661">
        <f>IF(G661&gt;=2,"Repeat","One-time")</f>
        <v/>
      </c>
    </row>
    <row r="662">
      <c r="A662" t="inlineStr">
        <is>
          <t>C09195</t>
        </is>
      </c>
      <c r="B662" t="inlineStr">
        <is>
          <t>Vivaan Prasad</t>
        </is>
      </c>
      <c r="C662" t="inlineStr">
        <is>
          <t>South</t>
        </is>
      </c>
      <c r="D662" t="inlineStr">
        <is>
          <t>Kochi</t>
        </is>
      </c>
      <c r="E662" t="inlineStr">
        <is>
          <t>No</t>
        </is>
      </c>
      <c r="F662" t="inlineStr">
        <is>
          <t>High Value</t>
        </is>
      </c>
      <c r="G662" t="n">
        <v>23</v>
      </c>
      <c r="H662" s="24" t="n">
        <v>126983.37</v>
      </c>
      <c r="I662" s="24" t="n">
        <v>16713.03</v>
      </c>
      <c r="J662" s="25" t="n">
        <v>45785</v>
      </c>
      <c r="K662" s="25" t="n">
        <v>45994</v>
      </c>
      <c r="L662" t="n">
        <v>5</v>
      </c>
      <c r="M662" t="n">
        <v>5</v>
      </c>
      <c r="N662" t="n">
        <v>5</v>
      </c>
      <c r="O662">
        <f>DATE(2026,1,1)-K662</f>
        <v/>
      </c>
      <c r="P662">
        <f>IF(G662&gt;=2,"Repeat","One-time")</f>
        <v/>
      </c>
    </row>
    <row r="663">
      <c r="A663" t="inlineStr">
        <is>
          <t>C01874</t>
        </is>
      </c>
      <c r="B663" t="inlineStr">
        <is>
          <t>Suresh Menon</t>
        </is>
      </c>
      <c r="C663" t="inlineStr">
        <is>
          <t>West</t>
        </is>
      </c>
      <c r="D663" t="inlineStr">
        <is>
          <t>Ahmedabad</t>
        </is>
      </c>
      <c r="E663" t="inlineStr">
        <is>
          <t>Yes</t>
        </is>
      </c>
      <c r="F663" t="inlineStr">
        <is>
          <t>At Risk</t>
        </is>
      </c>
      <c r="G663" t="n">
        <v>20</v>
      </c>
      <c r="H663" s="24" t="n">
        <v>126957.14</v>
      </c>
      <c r="I663" s="24" t="n">
        <v>22003.14</v>
      </c>
      <c r="J663" s="25" t="n">
        <v>45065</v>
      </c>
      <c r="K663" s="25" t="n">
        <v>45681</v>
      </c>
      <c r="L663" t="n">
        <v>2</v>
      </c>
      <c r="M663" t="n">
        <v>5</v>
      </c>
      <c r="N663" t="n">
        <v>5</v>
      </c>
      <c r="O663">
        <f>DATE(2026,1,1)-K663</f>
        <v/>
      </c>
      <c r="P663">
        <f>IF(G663&gt;=2,"Repeat","One-time")</f>
        <v/>
      </c>
    </row>
    <row r="664">
      <c r="A664" t="inlineStr">
        <is>
          <t>C02369</t>
        </is>
      </c>
      <c r="B664" t="inlineStr">
        <is>
          <t>Zoya Verma</t>
        </is>
      </c>
      <c r="C664" t="inlineStr">
        <is>
          <t>South</t>
        </is>
      </c>
      <c r="D664" t="inlineStr">
        <is>
          <t>Bengaluru</t>
        </is>
      </c>
      <c r="E664" t="inlineStr">
        <is>
          <t>Yes</t>
        </is>
      </c>
      <c r="F664" t="inlineStr">
        <is>
          <t>At Risk</t>
        </is>
      </c>
      <c r="G664" t="n">
        <v>11</v>
      </c>
      <c r="H664" s="24" t="n">
        <v>126912.56</v>
      </c>
      <c r="I664" s="24" t="n">
        <v>12897.35</v>
      </c>
      <c r="J664" s="25" t="n">
        <v>45129</v>
      </c>
      <c r="K664" s="25" t="n">
        <v>45615</v>
      </c>
      <c r="L664" t="n">
        <v>2</v>
      </c>
      <c r="M664" t="n">
        <v>5</v>
      </c>
      <c r="N664" t="n">
        <v>5</v>
      </c>
      <c r="O664">
        <f>DATE(2026,1,1)-K664</f>
        <v/>
      </c>
      <c r="P664">
        <f>IF(G664&gt;=2,"Repeat","One-time")</f>
        <v/>
      </c>
    </row>
    <row r="665">
      <c r="A665" t="inlineStr">
        <is>
          <t>C00226</t>
        </is>
      </c>
      <c r="B665" t="inlineStr">
        <is>
          <t>Diya Agarwal</t>
        </is>
      </c>
      <c r="C665" t="inlineStr">
        <is>
          <t>East</t>
        </is>
      </c>
      <c r="D665" t="inlineStr">
        <is>
          <t>Kolkata</t>
        </is>
      </c>
      <c r="E665" t="inlineStr">
        <is>
          <t>No</t>
        </is>
      </c>
      <c r="F665" t="inlineStr">
        <is>
          <t>High Value</t>
        </is>
      </c>
      <c r="G665" t="n">
        <v>21</v>
      </c>
      <c r="H665" s="24" t="n">
        <v>126887.25</v>
      </c>
      <c r="I665" s="24" t="n">
        <v>23872.84</v>
      </c>
      <c r="J665" s="25" t="n">
        <v>44927</v>
      </c>
      <c r="K665" s="25" t="n">
        <v>45801</v>
      </c>
      <c r="L665" t="n">
        <v>3</v>
      </c>
      <c r="M665" t="n">
        <v>5</v>
      </c>
      <c r="N665" t="n">
        <v>5</v>
      </c>
      <c r="O665">
        <f>DATE(2026,1,1)-K665</f>
        <v/>
      </c>
      <c r="P665">
        <f>IF(G665&gt;=2,"Repeat","One-time")</f>
        <v/>
      </c>
    </row>
    <row r="666">
      <c r="A666" t="inlineStr">
        <is>
          <t>C04783</t>
        </is>
      </c>
      <c r="B666" t="inlineStr">
        <is>
          <t>Swati Mishra</t>
        </is>
      </c>
      <c r="C666" t="inlineStr">
        <is>
          <t>North</t>
        </is>
      </c>
      <c r="D666" t="inlineStr">
        <is>
          <t>Jaipur</t>
        </is>
      </c>
      <c r="E666" t="inlineStr">
        <is>
          <t>No</t>
        </is>
      </c>
      <c r="F666" t="inlineStr">
        <is>
          <t>High Value</t>
        </is>
      </c>
      <c r="G666" t="n">
        <v>18</v>
      </c>
      <c r="H666" s="24" t="n">
        <v>126686.64</v>
      </c>
      <c r="I666" s="24" t="n">
        <v>18248.92</v>
      </c>
      <c r="J666" s="25" t="n">
        <v>45391</v>
      </c>
      <c r="K666" s="25" t="n">
        <v>46019</v>
      </c>
      <c r="L666" t="n">
        <v>5</v>
      </c>
      <c r="M666" t="n">
        <v>5</v>
      </c>
      <c r="N666" t="n">
        <v>5</v>
      </c>
      <c r="O666">
        <f>DATE(2026,1,1)-K666</f>
        <v/>
      </c>
      <c r="P666">
        <f>IF(G666&gt;=2,"Repeat","One-time")</f>
        <v/>
      </c>
    </row>
    <row r="667">
      <c r="A667" t="inlineStr">
        <is>
          <t>C04696</t>
        </is>
      </c>
      <c r="B667" t="inlineStr">
        <is>
          <t>Farhan Prasad</t>
        </is>
      </c>
      <c r="C667" t="inlineStr">
        <is>
          <t>South</t>
        </is>
      </c>
      <c r="D667" t="inlineStr">
        <is>
          <t>Kochi</t>
        </is>
      </c>
      <c r="E667" t="inlineStr">
        <is>
          <t>Yes</t>
        </is>
      </c>
      <c r="F667" t="inlineStr">
        <is>
          <t>High Value</t>
        </is>
      </c>
      <c r="G667" t="n">
        <v>17</v>
      </c>
      <c r="H667" s="24" t="n">
        <v>126594.21</v>
      </c>
      <c r="I667" s="24" t="n">
        <v>29296.29</v>
      </c>
      <c r="J667" s="25" t="n">
        <v>45411</v>
      </c>
      <c r="K667" s="25" t="n">
        <v>45951</v>
      </c>
      <c r="L667" t="n">
        <v>4</v>
      </c>
      <c r="M667" t="n">
        <v>5</v>
      </c>
      <c r="N667" t="n">
        <v>5</v>
      </c>
      <c r="O667">
        <f>DATE(2026,1,1)-K667</f>
        <v/>
      </c>
      <c r="P667">
        <f>IF(G667&gt;=2,"Repeat","One-time")</f>
        <v/>
      </c>
    </row>
    <row r="668">
      <c r="A668" t="inlineStr">
        <is>
          <t>C01515</t>
        </is>
      </c>
      <c r="B668" t="inlineStr">
        <is>
          <t>Tanvi Fernandes</t>
        </is>
      </c>
      <c r="C668" t="inlineStr">
        <is>
          <t>North</t>
        </is>
      </c>
      <c r="D668" t="inlineStr">
        <is>
          <t>Delhi</t>
        </is>
      </c>
      <c r="E668" t="inlineStr">
        <is>
          <t>Yes</t>
        </is>
      </c>
      <c r="F668" t="inlineStr">
        <is>
          <t>High Value</t>
        </is>
      </c>
      <c r="G668" t="n">
        <v>17</v>
      </c>
      <c r="H668" s="24" t="n">
        <v>126592.64</v>
      </c>
      <c r="I668" s="24" t="n">
        <v>24879.09</v>
      </c>
      <c r="J668" s="25" t="n">
        <v>45049</v>
      </c>
      <c r="K668" s="25" t="n">
        <v>45837</v>
      </c>
      <c r="L668" t="n">
        <v>3</v>
      </c>
      <c r="M668" t="n">
        <v>5</v>
      </c>
      <c r="N668" t="n">
        <v>5</v>
      </c>
      <c r="O668">
        <f>DATE(2026,1,1)-K668</f>
        <v/>
      </c>
      <c r="P668">
        <f>IF(G668&gt;=2,"Repeat","One-time")</f>
        <v/>
      </c>
    </row>
    <row r="669">
      <c r="A669" t="inlineStr">
        <is>
          <t>C01977</t>
        </is>
      </c>
      <c r="B669" t="inlineStr">
        <is>
          <t>Arjun Gupta</t>
        </is>
      </c>
      <c r="C669" t="inlineStr">
        <is>
          <t>West</t>
        </is>
      </c>
      <c r="D669" t="inlineStr">
        <is>
          <t>Ahmedabad</t>
        </is>
      </c>
      <c r="E669" t="inlineStr">
        <is>
          <t>Yes</t>
        </is>
      </c>
      <c r="F669" t="inlineStr">
        <is>
          <t>At Risk</t>
        </is>
      </c>
      <c r="G669" t="n">
        <v>16</v>
      </c>
      <c r="H669" s="24" t="n">
        <v>126146.68</v>
      </c>
      <c r="I669" s="24" t="n">
        <v>24525.32</v>
      </c>
      <c r="J669" s="25" t="n">
        <v>45073</v>
      </c>
      <c r="K669" s="25" t="n">
        <v>45691</v>
      </c>
      <c r="L669" t="n">
        <v>2</v>
      </c>
      <c r="M669" t="n">
        <v>5</v>
      </c>
      <c r="N669" t="n">
        <v>5</v>
      </c>
      <c r="O669">
        <f>DATE(2026,1,1)-K669</f>
        <v/>
      </c>
      <c r="P669">
        <f>IF(G669&gt;=2,"Repeat","One-time")</f>
        <v/>
      </c>
    </row>
    <row r="670">
      <c r="A670" t="inlineStr">
        <is>
          <t>C00097</t>
        </is>
      </c>
      <c r="B670" t="inlineStr">
        <is>
          <t>Rahul Menon</t>
        </is>
      </c>
      <c r="C670" t="inlineStr">
        <is>
          <t>North</t>
        </is>
      </c>
      <c r="D670" t="inlineStr">
        <is>
          <t>Delhi</t>
        </is>
      </c>
      <c r="E670" t="inlineStr">
        <is>
          <t>No</t>
        </is>
      </c>
      <c r="F670" t="inlineStr">
        <is>
          <t>At Risk</t>
        </is>
      </c>
      <c r="G670" t="n">
        <v>10</v>
      </c>
      <c r="H670" s="24" t="n">
        <v>126053.74</v>
      </c>
      <c r="I670" s="24" t="n">
        <v>12610.1</v>
      </c>
      <c r="J670" s="25" t="n">
        <v>44950</v>
      </c>
      <c r="K670" s="25" t="n">
        <v>45602</v>
      </c>
      <c r="L670" t="n">
        <v>2</v>
      </c>
      <c r="M670" t="n">
        <v>5</v>
      </c>
      <c r="N670" t="n">
        <v>5</v>
      </c>
      <c r="O670">
        <f>DATE(2026,1,1)-K670</f>
        <v/>
      </c>
      <c r="P670">
        <f>IF(G670&gt;=2,"Repeat","One-time")</f>
        <v/>
      </c>
    </row>
    <row r="671">
      <c r="A671" t="inlineStr">
        <is>
          <t>C00663</t>
        </is>
      </c>
      <c r="B671" t="inlineStr">
        <is>
          <t>Gurpreet Yadav</t>
        </is>
      </c>
      <c r="C671" t="inlineStr">
        <is>
          <t>West</t>
        </is>
      </c>
      <c r="D671" t="inlineStr">
        <is>
          <t>Pune</t>
        </is>
      </c>
      <c r="E671" t="inlineStr">
        <is>
          <t>Yes</t>
        </is>
      </c>
      <c r="F671" t="inlineStr">
        <is>
          <t>High Value</t>
        </is>
      </c>
      <c r="G671" t="n">
        <v>18</v>
      </c>
      <c r="H671" s="24" t="n">
        <v>125699.79</v>
      </c>
      <c r="I671" s="24" t="n">
        <v>31457.02</v>
      </c>
      <c r="J671" s="25" t="n">
        <v>44928</v>
      </c>
      <c r="K671" s="25" t="n">
        <v>45878</v>
      </c>
      <c r="L671" t="n">
        <v>3</v>
      </c>
      <c r="M671" t="n">
        <v>5</v>
      </c>
      <c r="N671" t="n">
        <v>5</v>
      </c>
      <c r="O671">
        <f>DATE(2026,1,1)-K671</f>
        <v/>
      </c>
      <c r="P671">
        <f>IF(G671&gt;=2,"Repeat","One-time")</f>
        <v/>
      </c>
    </row>
    <row r="672">
      <c r="A672" t="inlineStr">
        <is>
          <t>C01213</t>
        </is>
      </c>
      <c r="B672" t="inlineStr">
        <is>
          <t>Gurpreet Bose</t>
        </is>
      </c>
      <c r="C672" t="inlineStr">
        <is>
          <t>South</t>
        </is>
      </c>
      <c r="D672" t="inlineStr">
        <is>
          <t>Bengaluru</t>
        </is>
      </c>
      <c r="E672" t="inlineStr">
        <is>
          <t>Yes</t>
        </is>
      </c>
      <c r="F672" t="inlineStr">
        <is>
          <t>High Value</t>
        </is>
      </c>
      <c r="G672" t="n">
        <v>14</v>
      </c>
      <c r="H672" s="24" t="n">
        <v>125674.7</v>
      </c>
      <c r="I672" s="24" t="n">
        <v>21719.65</v>
      </c>
      <c r="J672" s="25" t="n">
        <v>44971</v>
      </c>
      <c r="K672" s="25" t="n">
        <v>45924</v>
      </c>
      <c r="L672" t="n">
        <v>3</v>
      </c>
      <c r="M672" t="n">
        <v>5</v>
      </c>
      <c r="N672" t="n">
        <v>5</v>
      </c>
      <c r="O672">
        <f>DATE(2026,1,1)-K672</f>
        <v/>
      </c>
      <c r="P672">
        <f>IF(G672&gt;=2,"Repeat","One-time")</f>
        <v/>
      </c>
    </row>
    <row r="673">
      <c r="A673" t="inlineStr">
        <is>
          <t>C00987</t>
        </is>
      </c>
      <c r="B673" t="inlineStr">
        <is>
          <t>Gurpreet Chopra</t>
        </is>
      </c>
      <c r="C673" t="inlineStr">
        <is>
          <t>South</t>
        </is>
      </c>
      <c r="D673" t="inlineStr">
        <is>
          <t>Kochi</t>
        </is>
      </c>
      <c r="E673" t="inlineStr">
        <is>
          <t>No</t>
        </is>
      </c>
      <c r="F673" t="inlineStr">
        <is>
          <t>At Risk</t>
        </is>
      </c>
      <c r="G673" t="n">
        <v>19</v>
      </c>
      <c r="H673" s="24" t="n">
        <v>125574.66</v>
      </c>
      <c r="I673" s="24" t="n">
        <v>27618.84</v>
      </c>
      <c r="J673" s="25" t="n">
        <v>44933</v>
      </c>
      <c r="K673" s="25" t="n">
        <v>45353</v>
      </c>
      <c r="L673" t="n">
        <v>1</v>
      </c>
      <c r="M673" t="n">
        <v>5</v>
      </c>
      <c r="N673" t="n">
        <v>5</v>
      </c>
      <c r="O673">
        <f>DATE(2026,1,1)-K673</f>
        <v/>
      </c>
      <c r="P673">
        <f>IF(G673&gt;=2,"Repeat","One-time")</f>
        <v/>
      </c>
    </row>
    <row r="674">
      <c r="A674" t="inlineStr">
        <is>
          <t>C04342</t>
        </is>
      </c>
      <c r="B674" t="inlineStr">
        <is>
          <t>Harpreet Fernandes</t>
        </is>
      </c>
      <c r="C674" t="inlineStr">
        <is>
          <t>North</t>
        </is>
      </c>
      <c r="D674" t="inlineStr">
        <is>
          <t>Delhi</t>
        </is>
      </c>
      <c r="E674" t="inlineStr">
        <is>
          <t>No</t>
        </is>
      </c>
      <c r="F674" t="inlineStr">
        <is>
          <t>High Value</t>
        </is>
      </c>
      <c r="G674" t="n">
        <v>12</v>
      </c>
      <c r="H674" s="24" t="n">
        <v>125278.33</v>
      </c>
      <c r="I674" s="24" t="n">
        <v>16943.72</v>
      </c>
      <c r="J674" s="25" t="n">
        <v>45444</v>
      </c>
      <c r="K674" s="25" t="n">
        <v>45984</v>
      </c>
      <c r="L674" t="n">
        <v>4</v>
      </c>
      <c r="M674" t="n">
        <v>5</v>
      </c>
      <c r="N674" t="n">
        <v>5</v>
      </c>
      <c r="O674">
        <f>DATE(2026,1,1)-K674</f>
        <v/>
      </c>
      <c r="P674">
        <f>IF(G674&gt;=2,"Repeat","One-time")</f>
        <v/>
      </c>
    </row>
    <row r="675">
      <c r="A675" t="inlineStr">
        <is>
          <t>C07299</t>
        </is>
      </c>
      <c r="B675" t="inlineStr">
        <is>
          <t>Meera Ghosh</t>
        </is>
      </c>
      <c r="C675" t="inlineStr">
        <is>
          <t>East</t>
        </is>
      </c>
      <c r="D675" t="inlineStr">
        <is>
          <t>Kolkata</t>
        </is>
      </c>
      <c r="E675" t="inlineStr">
        <is>
          <t>No</t>
        </is>
      </c>
      <c r="F675" t="inlineStr">
        <is>
          <t>High Value</t>
        </is>
      </c>
      <c r="G675" t="n">
        <v>9</v>
      </c>
      <c r="H675" s="24" t="n">
        <v>125221.41</v>
      </c>
      <c r="I675" s="24" t="n">
        <v>22929.92</v>
      </c>
      <c r="J675" s="25" t="n">
        <v>45649</v>
      </c>
      <c r="K675" s="25" t="n">
        <v>45998</v>
      </c>
      <c r="L675" t="n">
        <v>5</v>
      </c>
      <c r="M675" t="n">
        <v>5</v>
      </c>
      <c r="N675" t="n">
        <v>5</v>
      </c>
      <c r="O675">
        <f>DATE(2026,1,1)-K675</f>
        <v/>
      </c>
      <c r="P675">
        <f>IF(G675&gt;=2,"Repeat","One-time")</f>
        <v/>
      </c>
    </row>
    <row r="676">
      <c r="A676" t="inlineStr">
        <is>
          <t>C01385</t>
        </is>
      </c>
      <c r="B676" t="inlineStr">
        <is>
          <t>Gurpreet Das</t>
        </is>
      </c>
      <c r="C676" t="inlineStr">
        <is>
          <t>Central</t>
        </is>
      </c>
      <c r="D676" t="inlineStr">
        <is>
          <t>Nagpur</t>
        </is>
      </c>
      <c r="E676" t="inlineStr">
        <is>
          <t>Yes</t>
        </is>
      </c>
      <c r="F676" t="inlineStr">
        <is>
          <t>At Risk</t>
        </is>
      </c>
      <c r="G676" t="n">
        <v>14</v>
      </c>
      <c r="H676" s="24" t="n">
        <v>125102.03</v>
      </c>
      <c r="I676" s="24" t="n">
        <v>23488.74</v>
      </c>
      <c r="J676" s="25" t="n">
        <v>45075</v>
      </c>
      <c r="K676" s="25" t="n">
        <v>45668</v>
      </c>
      <c r="L676" t="n">
        <v>2</v>
      </c>
      <c r="M676" t="n">
        <v>5</v>
      </c>
      <c r="N676" t="n">
        <v>5</v>
      </c>
      <c r="O676">
        <f>DATE(2026,1,1)-K676</f>
        <v/>
      </c>
      <c r="P676">
        <f>IF(G676&gt;=2,"Repeat","One-time")</f>
        <v/>
      </c>
    </row>
    <row r="677">
      <c r="A677" t="inlineStr">
        <is>
          <t>C04776</t>
        </is>
      </c>
      <c r="B677" t="inlineStr">
        <is>
          <t>Isha Sinha</t>
        </is>
      </c>
      <c r="C677" t="inlineStr">
        <is>
          <t>North</t>
        </is>
      </c>
      <c r="D677" t="inlineStr">
        <is>
          <t>Jaipur</t>
        </is>
      </c>
      <c r="E677" t="inlineStr">
        <is>
          <t>Yes</t>
        </is>
      </c>
      <c r="F677" t="inlineStr">
        <is>
          <t>High Value</t>
        </is>
      </c>
      <c r="G677" t="n">
        <v>18</v>
      </c>
      <c r="H677" s="24" t="n">
        <v>124982.76</v>
      </c>
      <c r="I677" s="24" t="n">
        <v>23433.66</v>
      </c>
      <c r="J677" s="25" t="n">
        <v>45438</v>
      </c>
      <c r="K677" s="25" t="n">
        <v>45987</v>
      </c>
      <c r="L677" t="n">
        <v>4</v>
      </c>
      <c r="M677" t="n">
        <v>5</v>
      </c>
      <c r="N677" t="n">
        <v>5</v>
      </c>
      <c r="O677">
        <f>DATE(2026,1,1)-K677</f>
        <v/>
      </c>
      <c r="P677">
        <f>IF(G677&gt;=2,"Repeat","One-time")</f>
        <v/>
      </c>
    </row>
    <row r="678">
      <c r="A678" t="inlineStr">
        <is>
          <t>C05269</t>
        </is>
      </c>
      <c r="B678" t="inlineStr">
        <is>
          <t>Shreya Shah</t>
        </is>
      </c>
      <c r="C678" t="inlineStr">
        <is>
          <t>West</t>
        </is>
      </c>
      <c r="D678" t="inlineStr">
        <is>
          <t>Pune</t>
        </is>
      </c>
      <c r="E678" t="inlineStr">
        <is>
          <t>No</t>
        </is>
      </c>
      <c r="F678" t="inlineStr">
        <is>
          <t>At Risk</t>
        </is>
      </c>
      <c r="G678" t="n">
        <v>10</v>
      </c>
      <c r="H678" s="24" t="n">
        <v>124927.16</v>
      </c>
      <c r="I678" s="24" t="n">
        <v>18032.17</v>
      </c>
      <c r="J678" s="25" t="n">
        <v>45445</v>
      </c>
      <c r="K678" s="25" t="n">
        <v>45738</v>
      </c>
      <c r="L678" t="n">
        <v>2</v>
      </c>
      <c r="M678" t="n">
        <v>5</v>
      </c>
      <c r="N678" t="n">
        <v>5</v>
      </c>
      <c r="O678">
        <f>DATE(2026,1,1)-K678</f>
        <v/>
      </c>
      <c r="P678">
        <f>IF(G678&gt;=2,"Repeat","One-time")</f>
        <v/>
      </c>
    </row>
    <row r="679">
      <c r="A679" t="inlineStr">
        <is>
          <t>C03089</t>
        </is>
      </c>
      <c r="B679" t="inlineStr">
        <is>
          <t>Tanvi Agarwal</t>
        </is>
      </c>
      <c r="C679" t="inlineStr">
        <is>
          <t>Central</t>
        </is>
      </c>
      <c r="D679" t="inlineStr">
        <is>
          <t>Bhopal</t>
        </is>
      </c>
      <c r="E679" t="inlineStr">
        <is>
          <t>Yes</t>
        </is>
      </c>
      <c r="F679" t="inlineStr">
        <is>
          <t>High Value</t>
        </is>
      </c>
      <c r="G679" t="n">
        <v>25</v>
      </c>
      <c r="H679" s="24" t="n">
        <v>124923.01</v>
      </c>
      <c r="I679" s="24" t="n">
        <v>26113.79</v>
      </c>
      <c r="J679" s="25" t="n">
        <v>45236</v>
      </c>
      <c r="K679" s="25" t="n">
        <v>45966</v>
      </c>
      <c r="L679" t="n">
        <v>4</v>
      </c>
      <c r="M679" t="n">
        <v>5</v>
      </c>
      <c r="N679" t="n">
        <v>5</v>
      </c>
      <c r="O679">
        <f>DATE(2026,1,1)-K679</f>
        <v/>
      </c>
      <c r="P679">
        <f>IF(G679&gt;=2,"Repeat","One-time")</f>
        <v/>
      </c>
    </row>
    <row r="680">
      <c r="A680" t="inlineStr">
        <is>
          <t>C01850</t>
        </is>
      </c>
      <c r="B680" t="inlineStr">
        <is>
          <t>Divya Singh</t>
        </is>
      </c>
      <c r="C680" t="inlineStr">
        <is>
          <t>East</t>
        </is>
      </c>
      <c r="D680" t="inlineStr">
        <is>
          <t>Jamshedpur</t>
        </is>
      </c>
      <c r="E680" t="inlineStr">
        <is>
          <t>No</t>
        </is>
      </c>
      <c r="F680" t="inlineStr">
        <is>
          <t>High Value</t>
        </is>
      </c>
      <c r="G680" t="n">
        <v>21</v>
      </c>
      <c r="H680" s="24" t="n">
        <v>124915.26</v>
      </c>
      <c r="I680" s="24" t="n">
        <v>29385.2</v>
      </c>
      <c r="J680" s="25" t="n">
        <v>45059</v>
      </c>
      <c r="K680" s="25" t="n">
        <v>45802</v>
      </c>
      <c r="L680" t="n">
        <v>3</v>
      </c>
      <c r="M680" t="n">
        <v>5</v>
      </c>
      <c r="N680" t="n">
        <v>5</v>
      </c>
      <c r="O680">
        <f>DATE(2026,1,1)-K680</f>
        <v/>
      </c>
      <c r="P680">
        <f>IF(G680&gt;=2,"Repeat","One-time")</f>
        <v/>
      </c>
    </row>
    <row r="681">
      <c r="A681" t="inlineStr">
        <is>
          <t>C02661</t>
        </is>
      </c>
      <c r="B681" t="inlineStr">
        <is>
          <t>Sanjay Khan</t>
        </is>
      </c>
      <c r="C681" t="inlineStr">
        <is>
          <t>South</t>
        </is>
      </c>
      <c r="D681" t="inlineStr">
        <is>
          <t>Chennai</t>
        </is>
      </c>
      <c r="E681" t="inlineStr">
        <is>
          <t>No</t>
        </is>
      </c>
      <c r="F681" t="inlineStr">
        <is>
          <t>High Value</t>
        </is>
      </c>
      <c r="G681" t="n">
        <v>21</v>
      </c>
      <c r="H681" s="24" t="n">
        <v>124769.81</v>
      </c>
      <c r="I681" s="24" t="n">
        <v>18204.41</v>
      </c>
      <c r="J681" s="25" t="n">
        <v>45187</v>
      </c>
      <c r="K681" s="25" t="n">
        <v>46018</v>
      </c>
      <c r="L681" t="n">
        <v>5</v>
      </c>
      <c r="M681" t="n">
        <v>5</v>
      </c>
      <c r="N681" t="n">
        <v>5</v>
      </c>
      <c r="O681">
        <f>DATE(2026,1,1)-K681</f>
        <v/>
      </c>
      <c r="P681">
        <f>IF(G681&gt;=2,"Repeat","One-time")</f>
        <v/>
      </c>
    </row>
    <row r="682">
      <c r="A682" t="inlineStr">
        <is>
          <t>C09097</t>
        </is>
      </c>
      <c r="B682" t="inlineStr">
        <is>
          <t>Meera Bose</t>
        </is>
      </c>
      <c r="C682" t="inlineStr">
        <is>
          <t>North</t>
        </is>
      </c>
      <c r="D682" t="inlineStr">
        <is>
          <t>Delhi</t>
        </is>
      </c>
      <c r="E682" t="inlineStr">
        <is>
          <t>Yes</t>
        </is>
      </c>
      <c r="F682" t="inlineStr">
        <is>
          <t>High Value</t>
        </is>
      </c>
      <c r="G682" t="n">
        <v>17</v>
      </c>
      <c r="H682" s="24" t="n">
        <v>124705.89</v>
      </c>
      <c r="I682" s="24" t="n">
        <v>22364.77</v>
      </c>
      <c r="J682" s="25" t="n">
        <v>45804</v>
      </c>
      <c r="K682" s="25" t="n">
        <v>46009</v>
      </c>
      <c r="L682" t="n">
        <v>5</v>
      </c>
      <c r="M682" t="n">
        <v>5</v>
      </c>
      <c r="N682" t="n">
        <v>5</v>
      </c>
      <c r="O682">
        <f>DATE(2026,1,1)-K682</f>
        <v/>
      </c>
      <c r="P682">
        <f>IF(G682&gt;=2,"Repeat","One-time")</f>
        <v/>
      </c>
    </row>
    <row r="683">
      <c r="A683" t="inlineStr">
        <is>
          <t>C00169</t>
        </is>
      </c>
      <c r="B683" t="inlineStr">
        <is>
          <t>Vivaan Sharma</t>
        </is>
      </c>
      <c r="C683" t="inlineStr">
        <is>
          <t>South</t>
        </is>
      </c>
      <c r="D683" t="inlineStr">
        <is>
          <t>Hyderabad</t>
        </is>
      </c>
      <c r="E683" t="inlineStr">
        <is>
          <t>No</t>
        </is>
      </c>
      <c r="F683" t="inlineStr">
        <is>
          <t>High Value</t>
        </is>
      </c>
      <c r="G683" t="n">
        <v>18</v>
      </c>
      <c r="H683" s="24" t="n">
        <v>124660.12</v>
      </c>
      <c r="I683" s="24" t="n">
        <v>15589.42</v>
      </c>
      <c r="J683" s="25" t="n">
        <v>44981</v>
      </c>
      <c r="K683" s="25" t="n">
        <v>45932</v>
      </c>
      <c r="L683" t="n">
        <v>4</v>
      </c>
      <c r="M683" t="n">
        <v>5</v>
      </c>
      <c r="N683" t="n">
        <v>5</v>
      </c>
      <c r="O683">
        <f>DATE(2026,1,1)-K683</f>
        <v/>
      </c>
      <c r="P683">
        <f>IF(G683&gt;=2,"Repeat","One-time")</f>
        <v/>
      </c>
    </row>
    <row r="684">
      <c r="A684" t="inlineStr">
        <is>
          <t>C01291</t>
        </is>
      </c>
      <c r="B684" t="inlineStr">
        <is>
          <t>Zoya Yadav</t>
        </is>
      </c>
      <c r="C684" t="inlineStr">
        <is>
          <t>East</t>
        </is>
      </c>
      <c r="D684" t="inlineStr">
        <is>
          <t>Kolkata</t>
        </is>
      </c>
      <c r="E684" t="inlineStr">
        <is>
          <t>No</t>
        </is>
      </c>
      <c r="F684" t="inlineStr">
        <is>
          <t>High Value</t>
        </is>
      </c>
      <c r="G684" t="n">
        <v>22</v>
      </c>
      <c r="H684" s="24" t="n">
        <v>124649.3</v>
      </c>
      <c r="I684" s="24" t="n">
        <v>18978.87</v>
      </c>
      <c r="J684" s="25" t="n">
        <v>44987</v>
      </c>
      <c r="K684" s="25" t="n">
        <v>45975</v>
      </c>
      <c r="L684" t="n">
        <v>4</v>
      </c>
      <c r="M684" t="n">
        <v>5</v>
      </c>
      <c r="N684" t="n">
        <v>5</v>
      </c>
      <c r="O684">
        <f>DATE(2026,1,1)-K684</f>
        <v/>
      </c>
      <c r="P684">
        <f>IF(G684&gt;=2,"Repeat","One-time")</f>
        <v/>
      </c>
    </row>
    <row r="685">
      <c r="A685" t="inlineStr">
        <is>
          <t>C01279</t>
        </is>
      </c>
      <c r="B685" t="inlineStr">
        <is>
          <t>Kavya Kumar</t>
        </is>
      </c>
      <c r="C685" t="inlineStr">
        <is>
          <t>West</t>
        </is>
      </c>
      <c r="D685" t="inlineStr">
        <is>
          <t>Ahmedabad</t>
        </is>
      </c>
      <c r="E685" t="inlineStr">
        <is>
          <t>No</t>
        </is>
      </c>
      <c r="F685" t="inlineStr">
        <is>
          <t>At Risk</t>
        </is>
      </c>
      <c r="G685" t="n">
        <v>11</v>
      </c>
      <c r="H685" s="24" t="n">
        <v>124502.81</v>
      </c>
      <c r="I685" s="24" t="n">
        <v>23057.67</v>
      </c>
      <c r="J685" s="25" t="n">
        <v>45010</v>
      </c>
      <c r="K685" s="25" t="n">
        <v>45556</v>
      </c>
      <c r="L685" t="n">
        <v>2</v>
      </c>
      <c r="M685" t="n">
        <v>5</v>
      </c>
      <c r="N685" t="n">
        <v>5</v>
      </c>
      <c r="O685">
        <f>DATE(2026,1,1)-K685</f>
        <v/>
      </c>
      <c r="P685">
        <f>IF(G685&gt;=2,"Repeat","One-time")</f>
        <v/>
      </c>
    </row>
    <row r="686">
      <c r="A686" t="inlineStr">
        <is>
          <t>C01749</t>
        </is>
      </c>
      <c r="B686" t="inlineStr">
        <is>
          <t>Farhan Nair</t>
        </is>
      </c>
      <c r="C686" t="inlineStr">
        <is>
          <t>West</t>
        </is>
      </c>
      <c r="D686" t="inlineStr">
        <is>
          <t>Surat</t>
        </is>
      </c>
      <c r="E686" t="inlineStr">
        <is>
          <t>No</t>
        </is>
      </c>
      <c r="F686" t="inlineStr">
        <is>
          <t>High Value</t>
        </is>
      </c>
      <c r="G686" t="n">
        <v>19</v>
      </c>
      <c r="H686" s="24" t="n">
        <v>124333.79</v>
      </c>
      <c r="I686" s="24" t="n">
        <v>24082.63</v>
      </c>
      <c r="J686" s="25" t="n">
        <v>45199</v>
      </c>
      <c r="K686" s="25" t="n">
        <v>45961</v>
      </c>
      <c r="L686" t="n">
        <v>4</v>
      </c>
      <c r="M686" t="n">
        <v>5</v>
      </c>
      <c r="N686" t="n">
        <v>5</v>
      </c>
      <c r="O686">
        <f>DATE(2026,1,1)-K686</f>
        <v/>
      </c>
      <c r="P686">
        <f>IF(G686&gt;=2,"Repeat","One-time")</f>
        <v/>
      </c>
    </row>
    <row r="687">
      <c r="A687" t="inlineStr">
        <is>
          <t>C00601</t>
        </is>
      </c>
      <c r="B687" t="inlineStr">
        <is>
          <t>Vikram Iyer</t>
        </is>
      </c>
      <c r="C687" t="inlineStr">
        <is>
          <t>Central</t>
        </is>
      </c>
      <c r="D687" t="inlineStr">
        <is>
          <t>Bhopal</t>
        </is>
      </c>
      <c r="E687" t="inlineStr">
        <is>
          <t>No</t>
        </is>
      </c>
      <c r="F687" t="inlineStr">
        <is>
          <t>At Risk</t>
        </is>
      </c>
      <c r="G687" t="n">
        <v>29</v>
      </c>
      <c r="H687" s="24" t="n">
        <v>124315.9</v>
      </c>
      <c r="I687" s="24" t="n">
        <v>28613.04</v>
      </c>
      <c r="J687" s="25" t="n">
        <v>44932</v>
      </c>
      <c r="K687" s="25" t="n">
        <v>45214</v>
      </c>
      <c r="L687" t="n">
        <v>1</v>
      </c>
      <c r="M687" t="n">
        <v>5</v>
      </c>
      <c r="N687" t="n">
        <v>5</v>
      </c>
      <c r="O687">
        <f>DATE(2026,1,1)-K687</f>
        <v/>
      </c>
      <c r="P687">
        <f>IF(G687&gt;=2,"Repeat","One-time")</f>
        <v/>
      </c>
    </row>
    <row r="688">
      <c r="A688" t="inlineStr">
        <is>
          <t>C03486</t>
        </is>
      </c>
      <c r="B688" t="inlineStr">
        <is>
          <t>Farhan Patel</t>
        </is>
      </c>
      <c r="C688" t="inlineStr">
        <is>
          <t>South</t>
        </is>
      </c>
      <c r="D688" t="inlineStr">
        <is>
          <t>Chennai</t>
        </is>
      </c>
      <c r="E688" t="inlineStr">
        <is>
          <t>No</t>
        </is>
      </c>
      <c r="F688" t="inlineStr">
        <is>
          <t>At Risk</t>
        </is>
      </c>
      <c r="G688" t="n">
        <v>4</v>
      </c>
      <c r="H688" s="24" t="n">
        <v>124248.62</v>
      </c>
      <c r="I688" s="24" t="n">
        <v>12523.6</v>
      </c>
      <c r="J688" s="25" t="n">
        <v>45257</v>
      </c>
      <c r="K688" s="25" t="n">
        <v>45729</v>
      </c>
      <c r="L688" t="n">
        <v>2</v>
      </c>
      <c r="M688" t="n">
        <v>3</v>
      </c>
      <c r="N688" t="n">
        <v>5</v>
      </c>
      <c r="O688">
        <f>DATE(2026,1,1)-K688</f>
        <v/>
      </c>
      <c r="P688">
        <f>IF(G688&gt;=2,"Repeat","One-time")</f>
        <v/>
      </c>
    </row>
    <row r="689">
      <c r="A689" t="inlineStr">
        <is>
          <t>C06130</t>
        </is>
      </c>
      <c r="B689" t="inlineStr">
        <is>
          <t>Isha Iyer</t>
        </is>
      </c>
      <c r="C689" t="inlineStr">
        <is>
          <t>East</t>
        </is>
      </c>
      <c r="D689" t="inlineStr">
        <is>
          <t>Kolkata</t>
        </is>
      </c>
      <c r="E689" t="inlineStr">
        <is>
          <t>No</t>
        </is>
      </c>
      <c r="F689" t="inlineStr">
        <is>
          <t>High Value</t>
        </is>
      </c>
      <c r="G689" t="n">
        <v>6</v>
      </c>
      <c r="H689" s="24" t="n">
        <v>124173.88</v>
      </c>
      <c r="I689" s="24" t="n">
        <v>22926.61</v>
      </c>
      <c r="J689" s="25" t="n">
        <v>45616</v>
      </c>
      <c r="K689" s="25" t="n">
        <v>45898</v>
      </c>
      <c r="L689" t="n">
        <v>3</v>
      </c>
      <c r="M689" t="n">
        <v>4</v>
      </c>
      <c r="N689" t="n">
        <v>5</v>
      </c>
      <c r="O689">
        <f>DATE(2026,1,1)-K689</f>
        <v/>
      </c>
      <c r="P689">
        <f>IF(G689&gt;=2,"Repeat","One-time")</f>
        <v/>
      </c>
    </row>
    <row r="690">
      <c r="A690" t="inlineStr">
        <is>
          <t>C08447</t>
        </is>
      </c>
      <c r="B690" t="inlineStr">
        <is>
          <t>Suresh Sinha</t>
        </is>
      </c>
      <c r="C690" t="inlineStr">
        <is>
          <t>North</t>
        </is>
      </c>
      <c r="D690" t="inlineStr">
        <is>
          <t>Lucknow</t>
        </is>
      </c>
      <c r="E690" t="inlineStr">
        <is>
          <t>No</t>
        </is>
      </c>
      <c r="F690" t="inlineStr">
        <is>
          <t>High Value</t>
        </is>
      </c>
      <c r="G690" t="n">
        <v>5</v>
      </c>
      <c r="H690" s="24" t="n">
        <v>124122.09</v>
      </c>
      <c r="I690" s="24" t="n">
        <v>6360.16</v>
      </c>
      <c r="J690" s="25" t="n">
        <v>45721</v>
      </c>
      <c r="K690" s="25" t="n">
        <v>46001</v>
      </c>
      <c r="L690" t="n">
        <v>5</v>
      </c>
      <c r="M690" t="n">
        <v>4</v>
      </c>
      <c r="N690" t="n">
        <v>5</v>
      </c>
      <c r="O690">
        <f>DATE(2026,1,1)-K690</f>
        <v/>
      </c>
      <c r="P690">
        <f>IF(G690&gt;=2,"Repeat","One-time")</f>
        <v/>
      </c>
    </row>
    <row r="691">
      <c r="A691" t="inlineStr">
        <is>
          <t>C05571</t>
        </is>
      </c>
      <c r="B691" t="inlineStr">
        <is>
          <t>Karan Ghosh</t>
        </is>
      </c>
      <c r="C691" t="inlineStr">
        <is>
          <t>North</t>
        </is>
      </c>
      <c r="D691" t="inlineStr">
        <is>
          <t>Gurugram</t>
        </is>
      </c>
      <c r="E691" t="inlineStr">
        <is>
          <t>Yes</t>
        </is>
      </c>
      <c r="F691" t="inlineStr">
        <is>
          <t>High Value</t>
        </is>
      </c>
      <c r="G691" t="n">
        <v>16</v>
      </c>
      <c r="H691" s="24" t="n">
        <v>124056.56</v>
      </c>
      <c r="I691" s="24" t="n">
        <v>16015.55</v>
      </c>
      <c r="J691" s="25" t="n">
        <v>45470</v>
      </c>
      <c r="K691" s="25" t="n">
        <v>45963</v>
      </c>
      <c r="L691" t="n">
        <v>4</v>
      </c>
      <c r="M691" t="n">
        <v>5</v>
      </c>
      <c r="N691" t="n">
        <v>5</v>
      </c>
      <c r="O691">
        <f>DATE(2026,1,1)-K691</f>
        <v/>
      </c>
      <c r="P691">
        <f>IF(G691&gt;=2,"Repeat","One-time")</f>
        <v/>
      </c>
    </row>
    <row r="692">
      <c r="A692" t="inlineStr">
        <is>
          <t>C00567</t>
        </is>
      </c>
      <c r="B692" t="inlineStr">
        <is>
          <t>Riya Iyer</t>
        </is>
      </c>
      <c r="C692" t="inlineStr">
        <is>
          <t>West</t>
        </is>
      </c>
      <c r="D692" t="inlineStr">
        <is>
          <t>Pune</t>
        </is>
      </c>
      <c r="E692" t="inlineStr">
        <is>
          <t>No</t>
        </is>
      </c>
      <c r="F692" t="inlineStr">
        <is>
          <t>At Risk</t>
        </is>
      </c>
      <c r="G692" t="n">
        <v>14</v>
      </c>
      <c r="H692" s="24" t="n">
        <v>124050.25</v>
      </c>
      <c r="I692" s="24" t="n">
        <v>25112.99</v>
      </c>
      <c r="J692" s="25" t="n">
        <v>44935</v>
      </c>
      <c r="K692" s="25" t="n">
        <v>45263</v>
      </c>
      <c r="L692" t="n">
        <v>1</v>
      </c>
      <c r="M692" t="n">
        <v>5</v>
      </c>
      <c r="N692" t="n">
        <v>5</v>
      </c>
      <c r="O692">
        <f>DATE(2026,1,1)-K692</f>
        <v/>
      </c>
      <c r="P692">
        <f>IF(G692&gt;=2,"Repeat","One-time")</f>
        <v/>
      </c>
    </row>
    <row r="693">
      <c r="A693" t="inlineStr">
        <is>
          <t>C01474</t>
        </is>
      </c>
      <c r="B693" t="inlineStr">
        <is>
          <t>Lakshmi Joshi</t>
        </is>
      </c>
      <c r="C693" t="inlineStr">
        <is>
          <t>South</t>
        </is>
      </c>
      <c r="D693" t="inlineStr">
        <is>
          <t>Hyderabad</t>
        </is>
      </c>
      <c r="E693" t="inlineStr">
        <is>
          <t>No</t>
        </is>
      </c>
      <c r="F693" t="inlineStr">
        <is>
          <t>At Risk</t>
        </is>
      </c>
      <c r="G693" t="n">
        <v>4</v>
      </c>
      <c r="H693" s="24" t="n">
        <v>123487.4</v>
      </c>
      <c r="I693" s="24" t="n">
        <v>10803.98</v>
      </c>
      <c r="J693" s="25" t="n">
        <v>45007</v>
      </c>
      <c r="K693" s="25" t="n">
        <v>45079</v>
      </c>
      <c r="L693" t="n">
        <v>1</v>
      </c>
      <c r="M693" t="n">
        <v>3</v>
      </c>
      <c r="N693" t="n">
        <v>5</v>
      </c>
      <c r="O693">
        <f>DATE(2026,1,1)-K693</f>
        <v/>
      </c>
      <c r="P693">
        <f>IF(G693&gt;=2,"Repeat","One-time")</f>
        <v/>
      </c>
    </row>
    <row r="694">
      <c r="A694" t="inlineStr">
        <is>
          <t>C00294</t>
        </is>
      </c>
      <c r="B694" t="inlineStr">
        <is>
          <t>Vivaan Pillai</t>
        </is>
      </c>
      <c r="C694" t="inlineStr">
        <is>
          <t>East</t>
        </is>
      </c>
      <c r="D694" t="inlineStr">
        <is>
          <t>Kolkata</t>
        </is>
      </c>
      <c r="E694" t="inlineStr">
        <is>
          <t>No</t>
        </is>
      </c>
      <c r="F694" t="inlineStr">
        <is>
          <t>High Value</t>
        </is>
      </c>
      <c r="G694" t="n">
        <v>5</v>
      </c>
      <c r="H694" s="24" t="n">
        <v>123411.54</v>
      </c>
      <c r="I694" s="24" t="n">
        <v>14931.34</v>
      </c>
      <c r="J694" s="25" t="n">
        <v>45160</v>
      </c>
      <c r="K694" s="25" t="n">
        <v>45846</v>
      </c>
      <c r="L694" t="n">
        <v>3</v>
      </c>
      <c r="M694" t="n">
        <v>4</v>
      </c>
      <c r="N694" t="n">
        <v>5</v>
      </c>
      <c r="O694">
        <f>DATE(2026,1,1)-K694</f>
        <v/>
      </c>
      <c r="P694">
        <f>IF(G694&gt;=2,"Repeat","One-time")</f>
        <v/>
      </c>
    </row>
    <row r="695">
      <c r="A695" t="inlineStr">
        <is>
          <t>C02327</t>
        </is>
      </c>
      <c r="B695" t="inlineStr">
        <is>
          <t>Gurpreet Mehta</t>
        </is>
      </c>
      <c r="C695" t="inlineStr">
        <is>
          <t>West</t>
        </is>
      </c>
      <c r="D695" t="inlineStr">
        <is>
          <t>Surat</t>
        </is>
      </c>
      <c r="E695" t="inlineStr">
        <is>
          <t>No</t>
        </is>
      </c>
      <c r="F695" t="inlineStr">
        <is>
          <t>High Value</t>
        </is>
      </c>
      <c r="G695" t="n">
        <v>20</v>
      </c>
      <c r="H695" s="24" t="n">
        <v>123383.36</v>
      </c>
      <c r="I695" s="24" t="n">
        <v>18732.93</v>
      </c>
      <c r="J695" s="25" t="n">
        <v>45118</v>
      </c>
      <c r="K695" s="25" t="n">
        <v>45990</v>
      </c>
      <c r="L695" t="n">
        <v>5</v>
      </c>
      <c r="M695" t="n">
        <v>5</v>
      </c>
      <c r="N695" t="n">
        <v>5</v>
      </c>
      <c r="O695">
        <f>DATE(2026,1,1)-K695</f>
        <v/>
      </c>
      <c r="P695">
        <f>IF(G695&gt;=2,"Repeat","One-time")</f>
        <v/>
      </c>
    </row>
    <row r="696">
      <c r="A696" t="inlineStr">
        <is>
          <t>C04722</t>
        </is>
      </c>
      <c r="B696" t="inlineStr">
        <is>
          <t>Riya Singh</t>
        </is>
      </c>
      <c r="C696" t="inlineStr">
        <is>
          <t>Central</t>
        </is>
      </c>
      <c r="D696" t="inlineStr">
        <is>
          <t>Indore</t>
        </is>
      </c>
      <c r="E696" t="inlineStr">
        <is>
          <t>No</t>
        </is>
      </c>
      <c r="F696" t="inlineStr">
        <is>
          <t>High Value</t>
        </is>
      </c>
      <c r="G696" t="n">
        <v>6</v>
      </c>
      <c r="H696" s="24" t="n">
        <v>123260.47</v>
      </c>
      <c r="I696" s="24" t="n">
        <v>14438.69</v>
      </c>
      <c r="J696" s="25" t="n">
        <v>45634</v>
      </c>
      <c r="K696" s="25" t="n">
        <v>46010</v>
      </c>
      <c r="L696" t="n">
        <v>5</v>
      </c>
      <c r="M696" t="n">
        <v>4</v>
      </c>
      <c r="N696" t="n">
        <v>5</v>
      </c>
      <c r="O696">
        <f>DATE(2026,1,1)-K696</f>
        <v/>
      </c>
      <c r="P696">
        <f>IF(G696&gt;=2,"Repeat","One-time")</f>
        <v/>
      </c>
    </row>
    <row r="697">
      <c r="A697" t="inlineStr">
        <is>
          <t>C09472</t>
        </is>
      </c>
      <c r="B697" t="inlineStr">
        <is>
          <t>Sneha Pillai</t>
        </is>
      </c>
      <c r="C697" t="inlineStr">
        <is>
          <t>West</t>
        </is>
      </c>
      <c r="D697" t="inlineStr">
        <is>
          <t>Mumbai</t>
        </is>
      </c>
      <c r="E697" t="inlineStr">
        <is>
          <t>No</t>
        </is>
      </c>
      <c r="F697" t="inlineStr">
        <is>
          <t>High Value</t>
        </is>
      </c>
      <c r="G697" t="n">
        <v>17</v>
      </c>
      <c r="H697" s="24" t="n">
        <v>123254.61</v>
      </c>
      <c r="I697" s="24" t="n">
        <v>19075.88</v>
      </c>
      <c r="J697" s="25" t="n">
        <v>45806</v>
      </c>
      <c r="K697" s="25" t="n">
        <v>46021</v>
      </c>
      <c r="L697" t="n">
        <v>5</v>
      </c>
      <c r="M697" t="n">
        <v>5</v>
      </c>
      <c r="N697" t="n">
        <v>5</v>
      </c>
      <c r="O697">
        <f>DATE(2026,1,1)-K697</f>
        <v/>
      </c>
      <c r="P697">
        <f>IF(G697&gt;=2,"Repeat","One-time")</f>
        <v/>
      </c>
    </row>
    <row r="698">
      <c r="A698" t="inlineStr">
        <is>
          <t>C09092</t>
        </is>
      </c>
      <c r="B698" t="inlineStr">
        <is>
          <t>Aarav Das</t>
        </is>
      </c>
      <c r="C698" t="inlineStr">
        <is>
          <t>South</t>
        </is>
      </c>
      <c r="D698" t="inlineStr">
        <is>
          <t>Hyderabad</t>
        </is>
      </c>
      <c r="E698" t="inlineStr">
        <is>
          <t>Yes</t>
        </is>
      </c>
      <c r="F698" t="inlineStr">
        <is>
          <t>Occasional</t>
        </is>
      </c>
      <c r="G698" t="n">
        <v>2</v>
      </c>
      <c r="H698" s="24" t="n">
        <v>123193.48</v>
      </c>
      <c r="I698" s="24" t="n">
        <v>9001.219999999999</v>
      </c>
      <c r="J698" s="25" t="n">
        <v>45827</v>
      </c>
      <c r="K698" s="25" t="n">
        <v>45840</v>
      </c>
      <c r="L698" t="n">
        <v>3</v>
      </c>
      <c r="M698" t="n">
        <v>2</v>
      </c>
      <c r="N698" t="n">
        <v>5</v>
      </c>
      <c r="O698">
        <f>DATE(2026,1,1)-K698</f>
        <v/>
      </c>
      <c r="P698">
        <f>IF(G698&gt;=2,"Repeat","One-time")</f>
        <v/>
      </c>
    </row>
    <row r="699">
      <c r="A699" t="inlineStr">
        <is>
          <t>C00250</t>
        </is>
      </c>
      <c r="B699" t="inlineStr">
        <is>
          <t>Vikram Gupta</t>
        </is>
      </c>
      <c r="C699" t="inlineStr">
        <is>
          <t>South</t>
        </is>
      </c>
      <c r="D699" t="inlineStr">
        <is>
          <t>Bengaluru</t>
        </is>
      </c>
      <c r="E699" t="inlineStr">
        <is>
          <t>Yes</t>
        </is>
      </c>
      <c r="F699" t="inlineStr">
        <is>
          <t>At Risk</t>
        </is>
      </c>
      <c r="G699" t="n">
        <v>12</v>
      </c>
      <c r="H699" s="24" t="n">
        <v>122858.73</v>
      </c>
      <c r="I699" s="24" t="n">
        <v>26648.15</v>
      </c>
      <c r="J699" s="25" t="n">
        <v>44936</v>
      </c>
      <c r="K699" s="25" t="n">
        <v>45618</v>
      </c>
      <c r="L699" t="n">
        <v>2</v>
      </c>
      <c r="M699" t="n">
        <v>5</v>
      </c>
      <c r="N699" t="n">
        <v>5</v>
      </c>
      <c r="O699">
        <f>DATE(2026,1,1)-K699</f>
        <v/>
      </c>
      <c r="P699">
        <f>IF(G699&gt;=2,"Repeat","One-time")</f>
        <v/>
      </c>
    </row>
    <row r="700">
      <c r="A700" t="inlineStr">
        <is>
          <t>C06648</t>
        </is>
      </c>
      <c r="B700" t="inlineStr">
        <is>
          <t>Neha Rao</t>
        </is>
      </c>
      <c r="C700" t="inlineStr">
        <is>
          <t>West</t>
        </is>
      </c>
      <c r="D700" t="inlineStr">
        <is>
          <t>Ahmedabad</t>
        </is>
      </c>
      <c r="E700" t="inlineStr">
        <is>
          <t>Yes</t>
        </is>
      </c>
      <c r="F700" t="inlineStr">
        <is>
          <t>High Value</t>
        </is>
      </c>
      <c r="G700" t="n">
        <v>8</v>
      </c>
      <c r="H700" s="24" t="n">
        <v>122720.35</v>
      </c>
      <c r="I700" s="24" t="n">
        <v>26427.68</v>
      </c>
      <c r="J700" s="25" t="n">
        <v>45581</v>
      </c>
      <c r="K700" s="25" t="n">
        <v>45767</v>
      </c>
      <c r="L700" t="n">
        <v>3</v>
      </c>
      <c r="M700" t="n">
        <v>5</v>
      </c>
      <c r="N700" t="n">
        <v>5</v>
      </c>
      <c r="O700">
        <f>DATE(2026,1,1)-K700</f>
        <v/>
      </c>
      <c r="P700">
        <f>IF(G700&gt;=2,"Repeat","One-time")</f>
        <v/>
      </c>
    </row>
    <row r="701">
      <c r="A701" t="inlineStr">
        <is>
          <t>C00506</t>
        </is>
      </c>
      <c r="B701" t="inlineStr">
        <is>
          <t>Meera Ghosh</t>
        </is>
      </c>
      <c r="C701" t="inlineStr">
        <is>
          <t>West</t>
        </is>
      </c>
      <c r="D701" t="inlineStr">
        <is>
          <t>Mumbai</t>
        </is>
      </c>
      <c r="E701" t="inlineStr">
        <is>
          <t>No</t>
        </is>
      </c>
      <c r="F701" t="inlineStr">
        <is>
          <t>High Value</t>
        </is>
      </c>
      <c r="G701" t="n">
        <v>15</v>
      </c>
      <c r="H701" s="24" t="n">
        <v>122690.76</v>
      </c>
      <c r="I701" s="24" t="n">
        <v>18144.69</v>
      </c>
      <c r="J701" s="25" t="n">
        <v>44927</v>
      </c>
      <c r="K701" s="25" t="n">
        <v>45954</v>
      </c>
      <c r="L701" t="n">
        <v>4</v>
      </c>
      <c r="M701" t="n">
        <v>5</v>
      </c>
      <c r="N701" t="n">
        <v>5</v>
      </c>
      <c r="O701">
        <f>DATE(2026,1,1)-K701</f>
        <v/>
      </c>
      <c r="P701">
        <f>IF(G701&gt;=2,"Repeat","One-time")</f>
        <v/>
      </c>
    </row>
    <row r="702">
      <c r="A702" t="inlineStr">
        <is>
          <t>C05700</t>
        </is>
      </c>
      <c r="B702" t="inlineStr">
        <is>
          <t>Farhan Fernandes</t>
        </is>
      </c>
      <c r="C702" t="inlineStr">
        <is>
          <t>Central</t>
        </is>
      </c>
      <c r="D702" t="inlineStr">
        <is>
          <t>Indore</t>
        </is>
      </c>
      <c r="E702" t="inlineStr">
        <is>
          <t>Yes</t>
        </is>
      </c>
      <c r="F702" t="inlineStr">
        <is>
          <t>High Value</t>
        </is>
      </c>
      <c r="G702" t="n">
        <v>13</v>
      </c>
      <c r="H702" s="24" t="n">
        <v>122599.58</v>
      </c>
      <c r="I702" s="24" t="n">
        <v>23172.81</v>
      </c>
      <c r="J702" s="25" t="n">
        <v>45485</v>
      </c>
      <c r="K702" s="25" t="n">
        <v>45927</v>
      </c>
      <c r="L702" t="n">
        <v>4</v>
      </c>
      <c r="M702" t="n">
        <v>5</v>
      </c>
      <c r="N702" t="n">
        <v>5</v>
      </c>
      <c r="O702">
        <f>DATE(2026,1,1)-K702</f>
        <v/>
      </c>
      <c r="P702">
        <f>IF(G702&gt;=2,"Repeat","One-time")</f>
        <v/>
      </c>
    </row>
    <row r="703">
      <c r="A703" t="inlineStr">
        <is>
          <t>C07065</t>
        </is>
      </c>
      <c r="B703" t="inlineStr">
        <is>
          <t>Ananya Khan</t>
        </is>
      </c>
      <c r="C703" t="inlineStr">
        <is>
          <t>East</t>
        </is>
      </c>
      <c r="D703" t="inlineStr">
        <is>
          <t>Jamshedpur</t>
        </is>
      </c>
      <c r="E703" t="inlineStr">
        <is>
          <t>No</t>
        </is>
      </c>
      <c r="F703" t="inlineStr">
        <is>
          <t>High Value</t>
        </is>
      </c>
      <c r="G703" t="n">
        <v>5</v>
      </c>
      <c r="H703" s="24" t="n">
        <v>122448.05</v>
      </c>
      <c r="I703" s="24" t="n">
        <v>13283.51</v>
      </c>
      <c r="J703" s="25" t="n">
        <v>45626</v>
      </c>
      <c r="K703" s="25" t="n">
        <v>46014</v>
      </c>
      <c r="L703" t="n">
        <v>5</v>
      </c>
      <c r="M703" t="n">
        <v>4</v>
      </c>
      <c r="N703" t="n">
        <v>5</v>
      </c>
      <c r="O703">
        <f>DATE(2026,1,1)-K703</f>
        <v/>
      </c>
      <c r="P703">
        <f>IF(G703&gt;=2,"Repeat","One-time")</f>
        <v/>
      </c>
    </row>
    <row r="704">
      <c r="A704" t="inlineStr">
        <is>
          <t>C05541</t>
        </is>
      </c>
      <c r="B704" t="inlineStr">
        <is>
          <t>Sanjay Nair</t>
        </is>
      </c>
      <c r="C704" t="inlineStr">
        <is>
          <t>North</t>
        </is>
      </c>
      <c r="D704" t="inlineStr">
        <is>
          <t>Jaipur</t>
        </is>
      </c>
      <c r="E704" t="inlineStr">
        <is>
          <t>Yes</t>
        </is>
      </c>
      <c r="F704" t="inlineStr">
        <is>
          <t>High Value</t>
        </is>
      </c>
      <c r="G704" t="n">
        <v>14</v>
      </c>
      <c r="H704" s="24" t="n">
        <v>122280.25</v>
      </c>
      <c r="I704" s="24" t="n">
        <v>23700.77</v>
      </c>
      <c r="J704" s="25" t="n">
        <v>45470</v>
      </c>
      <c r="K704" s="25" t="n">
        <v>45983</v>
      </c>
      <c r="L704" t="n">
        <v>4</v>
      </c>
      <c r="M704" t="n">
        <v>5</v>
      </c>
      <c r="N704" t="n">
        <v>5</v>
      </c>
      <c r="O704">
        <f>DATE(2026,1,1)-K704</f>
        <v/>
      </c>
      <c r="P704">
        <f>IF(G704&gt;=2,"Repeat","One-time")</f>
        <v/>
      </c>
    </row>
    <row r="705">
      <c r="A705" t="inlineStr">
        <is>
          <t>C00441</t>
        </is>
      </c>
      <c r="B705" t="inlineStr">
        <is>
          <t>Rohan Banerjee</t>
        </is>
      </c>
      <c r="C705" t="inlineStr">
        <is>
          <t>Central</t>
        </is>
      </c>
      <c r="D705" t="inlineStr">
        <is>
          <t>Indore</t>
        </is>
      </c>
      <c r="E705" t="inlineStr">
        <is>
          <t>No</t>
        </is>
      </c>
      <c r="F705" t="inlineStr">
        <is>
          <t>At Risk</t>
        </is>
      </c>
      <c r="G705" t="n">
        <v>21</v>
      </c>
      <c r="H705" s="24" t="n">
        <v>122188.37</v>
      </c>
      <c r="I705" s="24" t="n">
        <v>19809.35</v>
      </c>
      <c r="J705" s="25" t="n">
        <v>44976</v>
      </c>
      <c r="K705" s="25" t="n">
        <v>45584</v>
      </c>
      <c r="L705" t="n">
        <v>2</v>
      </c>
      <c r="M705" t="n">
        <v>5</v>
      </c>
      <c r="N705" t="n">
        <v>5</v>
      </c>
      <c r="O705">
        <f>DATE(2026,1,1)-K705</f>
        <v/>
      </c>
      <c r="P705">
        <f>IF(G705&gt;=2,"Repeat","One-time")</f>
        <v/>
      </c>
    </row>
    <row r="706">
      <c r="A706" t="inlineStr">
        <is>
          <t>C08688</t>
        </is>
      </c>
      <c r="B706" t="inlineStr">
        <is>
          <t>Divya Menon</t>
        </is>
      </c>
      <c r="C706" t="inlineStr">
        <is>
          <t>South</t>
        </is>
      </c>
      <c r="D706" t="inlineStr">
        <is>
          <t>Kochi</t>
        </is>
      </c>
      <c r="E706" t="inlineStr">
        <is>
          <t>Yes</t>
        </is>
      </c>
      <c r="F706" t="inlineStr">
        <is>
          <t>High Value</t>
        </is>
      </c>
      <c r="G706" t="n">
        <v>17</v>
      </c>
      <c r="H706" s="24" t="n">
        <v>122147.8</v>
      </c>
      <c r="I706" s="24" t="n">
        <v>19391.42</v>
      </c>
      <c r="J706" s="25" t="n">
        <v>45748</v>
      </c>
      <c r="K706" s="25" t="n">
        <v>46008</v>
      </c>
      <c r="L706" t="n">
        <v>5</v>
      </c>
      <c r="M706" t="n">
        <v>5</v>
      </c>
      <c r="N706" t="n">
        <v>5</v>
      </c>
      <c r="O706">
        <f>DATE(2026,1,1)-K706</f>
        <v/>
      </c>
      <c r="P706">
        <f>IF(G706&gt;=2,"Repeat","One-time")</f>
        <v/>
      </c>
    </row>
    <row r="707">
      <c r="A707" t="inlineStr">
        <is>
          <t>C06470</t>
        </is>
      </c>
      <c r="B707" t="inlineStr">
        <is>
          <t>Sneha Mehta</t>
        </is>
      </c>
      <c r="C707" t="inlineStr">
        <is>
          <t>South</t>
        </is>
      </c>
      <c r="D707" t="inlineStr">
        <is>
          <t>Chennai</t>
        </is>
      </c>
      <c r="E707" t="inlineStr">
        <is>
          <t>Yes</t>
        </is>
      </c>
      <c r="F707" t="inlineStr">
        <is>
          <t>High Value</t>
        </is>
      </c>
      <c r="G707" t="n">
        <v>9</v>
      </c>
      <c r="H707" s="24" t="n">
        <v>122031.29</v>
      </c>
      <c r="I707" s="24" t="n">
        <v>-1877.42</v>
      </c>
      <c r="J707" s="25" t="n">
        <v>45591</v>
      </c>
      <c r="K707" s="25" t="n">
        <v>45955</v>
      </c>
      <c r="L707" t="n">
        <v>4</v>
      </c>
      <c r="M707" t="n">
        <v>5</v>
      </c>
      <c r="N707" t="n">
        <v>5</v>
      </c>
      <c r="O707">
        <f>DATE(2026,1,1)-K707</f>
        <v/>
      </c>
      <c r="P707">
        <f>IF(G707&gt;=2,"Repeat","One-time")</f>
        <v/>
      </c>
    </row>
    <row r="708">
      <c r="A708" t="inlineStr">
        <is>
          <t>C08984</t>
        </is>
      </c>
      <c r="B708" t="inlineStr">
        <is>
          <t>Ananya Yadav</t>
        </is>
      </c>
      <c r="C708" t="inlineStr">
        <is>
          <t>East</t>
        </is>
      </c>
      <c r="D708" t="inlineStr">
        <is>
          <t>Guwahati</t>
        </is>
      </c>
      <c r="E708" t="inlineStr">
        <is>
          <t>Yes</t>
        </is>
      </c>
      <c r="F708" t="inlineStr">
        <is>
          <t>High Value</t>
        </is>
      </c>
      <c r="G708" t="n">
        <v>18</v>
      </c>
      <c r="H708" s="24" t="n">
        <v>121972.06</v>
      </c>
      <c r="I708" s="24" t="n">
        <v>24879.12</v>
      </c>
      <c r="J708" s="25" t="n">
        <v>45805</v>
      </c>
      <c r="K708" s="25" t="n">
        <v>45969</v>
      </c>
      <c r="L708" t="n">
        <v>4</v>
      </c>
      <c r="M708" t="n">
        <v>5</v>
      </c>
      <c r="N708" t="n">
        <v>5</v>
      </c>
      <c r="O708">
        <f>DATE(2026,1,1)-K708</f>
        <v/>
      </c>
      <c r="P708">
        <f>IF(G708&gt;=2,"Repeat","One-time")</f>
        <v/>
      </c>
    </row>
    <row r="709">
      <c r="A709" t="inlineStr">
        <is>
          <t>C04673</t>
        </is>
      </c>
      <c r="B709" t="inlineStr">
        <is>
          <t>Karan Yadav</t>
        </is>
      </c>
      <c r="C709" t="inlineStr">
        <is>
          <t>Central</t>
        </is>
      </c>
      <c r="D709" t="inlineStr">
        <is>
          <t>Indore</t>
        </is>
      </c>
      <c r="E709" t="inlineStr">
        <is>
          <t>No</t>
        </is>
      </c>
      <c r="F709" t="inlineStr">
        <is>
          <t>High Value</t>
        </is>
      </c>
      <c r="G709" t="n">
        <v>19</v>
      </c>
      <c r="H709" s="24" t="n">
        <v>121971.53</v>
      </c>
      <c r="I709" s="24" t="n">
        <v>18390.72</v>
      </c>
      <c r="J709" s="25" t="n">
        <v>45408</v>
      </c>
      <c r="K709" s="25" t="n">
        <v>46016</v>
      </c>
      <c r="L709" t="n">
        <v>5</v>
      </c>
      <c r="M709" t="n">
        <v>5</v>
      </c>
      <c r="N709" t="n">
        <v>5</v>
      </c>
      <c r="O709">
        <f>DATE(2026,1,1)-K709</f>
        <v/>
      </c>
      <c r="P709">
        <f>IF(G709&gt;=2,"Repeat","One-time")</f>
        <v/>
      </c>
    </row>
    <row r="710">
      <c r="A710" t="inlineStr">
        <is>
          <t>C06139</t>
        </is>
      </c>
      <c r="B710" t="inlineStr">
        <is>
          <t>Tanvi Iyer</t>
        </is>
      </c>
      <c r="C710" t="inlineStr">
        <is>
          <t>North</t>
        </is>
      </c>
      <c r="D710" t="inlineStr">
        <is>
          <t>Gurugram</t>
        </is>
      </c>
      <c r="E710" t="inlineStr">
        <is>
          <t>No</t>
        </is>
      </c>
      <c r="F710" t="inlineStr">
        <is>
          <t>High Value</t>
        </is>
      </c>
      <c r="G710" t="n">
        <v>15</v>
      </c>
      <c r="H710" s="24" t="n">
        <v>121875.78</v>
      </c>
      <c r="I710" s="24" t="n">
        <v>24772.95</v>
      </c>
      <c r="J710" s="25" t="n">
        <v>45548</v>
      </c>
      <c r="K710" s="25" t="n">
        <v>46005</v>
      </c>
      <c r="L710" t="n">
        <v>5</v>
      </c>
      <c r="M710" t="n">
        <v>5</v>
      </c>
      <c r="N710" t="n">
        <v>5</v>
      </c>
      <c r="O710">
        <f>DATE(2026,1,1)-K710</f>
        <v/>
      </c>
      <c r="P710">
        <f>IF(G710&gt;=2,"Repeat","One-time")</f>
        <v/>
      </c>
    </row>
    <row r="711">
      <c r="A711" t="inlineStr">
        <is>
          <t>C05391</t>
        </is>
      </c>
      <c r="B711" t="inlineStr">
        <is>
          <t>Ritu Mukherjee</t>
        </is>
      </c>
      <c r="C711" t="inlineStr">
        <is>
          <t>West</t>
        </is>
      </c>
      <c r="D711" t="inlineStr">
        <is>
          <t>Mumbai</t>
        </is>
      </c>
      <c r="E711" t="inlineStr">
        <is>
          <t>No</t>
        </is>
      </c>
      <c r="F711" t="inlineStr">
        <is>
          <t>High Value</t>
        </is>
      </c>
      <c r="G711" t="n">
        <v>15</v>
      </c>
      <c r="H711" s="24" t="n">
        <v>121744.12</v>
      </c>
      <c r="I711" s="24" t="n">
        <v>23428.96</v>
      </c>
      <c r="J711" s="25" t="n">
        <v>45539</v>
      </c>
      <c r="K711" s="25" t="n">
        <v>46017</v>
      </c>
      <c r="L711" t="n">
        <v>5</v>
      </c>
      <c r="M711" t="n">
        <v>5</v>
      </c>
      <c r="N711" t="n">
        <v>5</v>
      </c>
      <c r="O711">
        <f>DATE(2026,1,1)-K711</f>
        <v/>
      </c>
      <c r="P711">
        <f>IF(G711&gt;=2,"Repeat","One-time")</f>
        <v/>
      </c>
    </row>
    <row r="712">
      <c r="A712" t="inlineStr">
        <is>
          <t>C01002</t>
        </is>
      </c>
      <c r="B712" t="inlineStr">
        <is>
          <t>Zoya Mukherjee</t>
        </is>
      </c>
      <c r="C712" t="inlineStr">
        <is>
          <t>North</t>
        </is>
      </c>
      <c r="D712" t="inlineStr">
        <is>
          <t>Lucknow</t>
        </is>
      </c>
      <c r="E712" t="inlineStr">
        <is>
          <t>No</t>
        </is>
      </c>
      <c r="F712" t="inlineStr">
        <is>
          <t>High Value</t>
        </is>
      </c>
      <c r="G712" t="n">
        <v>18</v>
      </c>
      <c r="H712" s="24" t="n">
        <v>121569.59</v>
      </c>
      <c r="I712" s="24" t="n">
        <v>20769.37</v>
      </c>
      <c r="J712" s="25" t="n">
        <v>44936</v>
      </c>
      <c r="K712" s="25" t="n">
        <v>45914</v>
      </c>
      <c r="L712" t="n">
        <v>3</v>
      </c>
      <c r="M712" t="n">
        <v>5</v>
      </c>
      <c r="N712" t="n">
        <v>5</v>
      </c>
      <c r="O712">
        <f>DATE(2026,1,1)-K712</f>
        <v/>
      </c>
      <c r="P712">
        <f>IF(G712&gt;=2,"Repeat","One-time")</f>
        <v/>
      </c>
    </row>
    <row r="713">
      <c r="A713" t="inlineStr">
        <is>
          <t>C08002</t>
        </is>
      </c>
      <c r="B713" t="inlineStr">
        <is>
          <t>Varun Fernandes</t>
        </is>
      </c>
      <c r="C713" t="inlineStr">
        <is>
          <t>South</t>
        </is>
      </c>
      <c r="D713" t="inlineStr">
        <is>
          <t>Bengaluru</t>
        </is>
      </c>
      <c r="E713" t="inlineStr">
        <is>
          <t>No</t>
        </is>
      </c>
      <c r="F713" t="inlineStr">
        <is>
          <t>High Value</t>
        </is>
      </c>
      <c r="G713" t="n">
        <v>16</v>
      </c>
      <c r="H713" s="24" t="n">
        <v>121533.45</v>
      </c>
      <c r="I713" s="24" t="n">
        <v>19554.59</v>
      </c>
      <c r="J713" s="25" t="n">
        <v>45684</v>
      </c>
      <c r="K713" s="25" t="n">
        <v>46017</v>
      </c>
      <c r="L713" t="n">
        <v>5</v>
      </c>
      <c r="M713" t="n">
        <v>5</v>
      </c>
      <c r="N713" t="n">
        <v>5</v>
      </c>
      <c r="O713">
        <f>DATE(2026,1,1)-K713</f>
        <v/>
      </c>
      <c r="P713">
        <f>IF(G713&gt;=2,"Repeat","One-time")</f>
        <v/>
      </c>
    </row>
    <row r="714">
      <c r="A714" t="inlineStr">
        <is>
          <t>C03883</t>
        </is>
      </c>
      <c r="B714" t="inlineStr">
        <is>
          <t>Sneha Rao</t>
        </is>
      </c>
      <c r="C714" t="inlineStr">
        <is>
          <t>East</t>
        </is>
      </c>
      <c r="D714" t="inlineStr">
        <is>
          <t>Jamshedpur</t>
        </is>
      </c>
      <c r="E714" t="inlineStr">
        <is>
          <t>Yes</t>
        </is>
      </c>
      <c r="F714" t="inlineStr">
        <is>
          <t>At Risk</t>
        </is>
      </c>
      <c r="G714" t="n">
        <v>20</v>
      </c>
      <c r="H714" s="24" t="n">
        <v>121178.15</v>
      </c>
      <c r="I714" s="24" t="n">
        <v>27334.89</v>
      </c>
      <c r="J714" s="25" t="n">
        <v>45295</v>
      </c>
      <c r="K714" s="25" t="n">
        <v>45558</v>
      </c>
      <c r="L714" t="n">
        <v>2</v>
      </c>
      <c r="M714" t="n">
        <v>5</v>
      </c>
      <c r="N714" t="n">
        <v>5</v>
      </c>
      <c r="O714">
        <f>DATE(2026,1,1)-K714</f>
        <v/>
      </c>
      <c r="P714">
        <f>IF(G714&gt;=2,"Repeat","One-time")</f>
        <v/>
      </c>
    </row>
    <row r="715">
      <c r="A715" t="inlineStr">
        <is>
          <t>C04637</t>
        </is>
      </c>
      <c r="B715" t="inlineStr">
        <is>
          <t>Vivaan Yadav</t>
        </is>
      </c>
      <c r="C715" t="inlineStr">
        <is>
          <t>East</t>
        </is>
      </c>
      <c r="D715" t="inlineStr">
        <is>
          <t>Guwahati</t>
        </is>
      </c>
      <c r="E715" t="inlineStr">
        <is>
          <t>No</t>
        </is>
      </c>
      <c r="F715" t="inlineStr">
        <is>
          <t>High Value</t>
        </is>
      </c>
      <c r="G715" t="n">
        <v>14</v>
      </c>
      <c r="H715" s="24" t="n">
        <v>120722.82</v>
      </c>
      <c r="I715" s="24" t="n">
        <v>12074.69</v>
      </c>
      <c r="J715" s="25" t="n">
        <v>45375</v>
      </c>
      <c r="K715" s="25" t="n">
        <v>45990</v>
      </c>
      <c r="L715" t="n">
        <v>5</v>
      </c>
      <c r="M715" t="n">
        <v>5</v>
      </c>
      <c r="N715" t="n">
        <v>5</v>
      </c>
      <c r="O715">
        <f>DATE(2026,1,1)-K715</f>
        <v/>
      </c>
      <c r="P715">
        <f>IF(G715&gt;=2,"Repeat","One-time")</f>
        <v/>
      </c>
    </row>
    <row r="716">
      <c r="A716" t="inlineStr">
        <is>
          <t>C04385</t>
        </is>
      </c>
      <c r="B716" t="inlineStr">
        <is>
          <t>Kavya Mehta</t>
        </is>
      </c>
      <c r="C716" t="inlineStr">
        <is>
          <t>East</t>
        </is>
      </c>
      <c r="D716" t="inlineStr">
        <is>
          <t>Jamshedpur</t>
        </is>
      </c>
      <c r="E716" t="inlineStr">
        <is>
          <t>Yes</t>
        </is>
      </c>
      <c r="F716" t="inlineStr">
        <is>
          <t>High Value</t>
        </is>
      </c>
      <c r="G716" t="n">
        <v>24</v>
      </c>
      <c r="H716" s="24" t="n">
        <v>120493.28</v>
      </c>
      <c r="I716" s="24" t="n">
        <v>25038.47</v>
      </c>
      <c r="J716" s="25" t="n">
        <v>45358</v>
      </c>
      <c r="K716" s="25" t="n">
        <v>45986</v>
      </c>
      <c r="L716" t="n">
        <v>4</v>
      </c>
      <c r="M716" t="n">
        <v>5</v>
      </c>
      <c r="N716" t="n">
        <v>5</v>
      </c>
      <c r="O716">
        <f>DATE(2026,1,1)-K716</f>
        <v/>
      </c>
      <c r="P716">
        <f>IF(G716&gt;=2,"Repeat","One-time")</f>
        <v/>
      </c>
    </row>
    <row r="717">
      <c r="A717" t="inlineStr">
        <is>
          <t>C03735</t>
        </is>
      </c>
      <c r="B717" t="inlineStr">
        <is>
          <t>Imran Nair</t>
        </is>
      </c>
      <c r="C717" t="inlineStr">
        <is>
          <t>North</t>
        </is>
      </c>
      <c r="D717" t="inlineStr">
        <is>
          <t>Delhi</t>
        </is>
      </c>
      <c r="E717" t="inlineStr">
        <is>
          <t>No</t>
        </is>
      </c>
      <c r="F717" t="inlineStr">
        <is>
          <t>High Value</t>
        </is>
      </c>
      <c r="G717" t="n">
        <v>5</v>
      </c>
      <c r="H717" s="24" t="n">
        <v>120472.37</v>
      </c>
      <c r="I717" s="24" t="n">
        <v>11162.21</v>
      </c>
      <c r="J717" s="25" t="n">
        <v>45277</v>
      </c>
      <c r="K717" s="25" t="n">
        <v>46018</v>
      </c>
      <c r="L717" t="n">
        <v>5</v>
      </c>
      <c r="M717" t="n">
        <v>4</v>
      </c>
      <c r="N717" t="n">
        <v>5</v>
      </c>
      <c r="O717">
        <f>DATE(2026,1,1)-K717</f>
        <v/>
      </c>
      <c r="P717">
        <f>IF(G717&gt;=2,"Repeat","One-time")</f>
        <v/>
      </c>
    </row>
    <row r="718">
      <c r="A718" t="inlineStr">
        <is>
          <t>C03896</t>
        </is>
      </c>
      <c r="B718" t="inlineStr">
        <is>
          <t>Lakshmi Khan</t>
        </is>
      </c>
      <c r="C718" t="inlineStr">
        <is>
          <t>South</t>
        </is>
      </c>
      <c r="D718" t="inlineStr">
        <is>
          <t>Hyderabad</t>
        </is>
      </c>
      <c r="E718" t="inlineStr">
        <is>
          <t>Yes</t>
        </is>
      </c>
      <c r="F718" t="inlineStr">
        <is>
          <t>High Value</t>
        </is>
      </c>
      <c r="G718" t="n">
        <v>19</v>
      </c>
      <c r="H718" s="24" t="n">
        <v>120400.08</v>
      </c>
      <c r="I718" s="24" t="n">
        <v>29610.88</v>
      </c>
      <c r="J718" s="25" t="n">
        <v>45385</v>
      </c>
      <c r="K718" s="25" t="n">
        <v>45987</v>
      </c>
      <c r="L718" t="n">
        <v>4</v>
      </c>
      <c r="M718" t="n">
        <v>5</v>
      </c>
      <c r="N718" t="n">
        <v>5</v>
      </c>
      <c r="O718">
        <f>DATE(2026,1,1)-K718</f>
        <v/>
      </c>
      <c r="P718">
        <f>IF(G718&gt;=2,"Repeat","One-time")</f>
        <v/>
      </c>
    </row>
    <row r="719">
      <c r="A719" t="inlineStr">
        <is>
          <t>C01927</t>
        </is>
      </c>
      <c r="B719" t="inlineStr">
        <is>
          <t>Nikhil Fernandes</t>
        </is>
      </c>
      <c r="C719" t="inlineStr">
        <is>
          <t>Central</t>
        </is>
      </c>
      <c r="D719" t="inlineStr">
        <is>
          <t>Bhopal</t>
        </is>
      </c>
      <c r="E719" t="inlineStr">
        <is>
          <t>Yes</t>
        </is>
      </c>
      <c r="F719" t="inlineStr">
        <is>
          <t>High Value</t>
        </is>
      </c>
      <c r="G719" t="n">
        <v>22</v>
      </c>
      <c r="H719" s="24" t="n">
        <v>120398.64</v>
      </c>
      <c r="I719" s="24" t="n">
        <v>25594.4</v>
      </c>
      <c r="J719" s="25" t="n">
        <v>45071</v>
      </c>
      <c r="K719" s="25" t="n">
        <v>45900</v>
      </c>
      <c r="L719" t="n">
        <v>3</v>
      </c>
      <c r="M719" t="n">
        <v>5</v>
      </c>
      <c r="N719" t="n">
        <v>5</v>
      </c>
      <c r="O719">
        <f>DATE(2026,1,1)-K719</f>
        <v/>
      </c>
      <c r="P719">
        <f>IF(G719&gt;=2,"Repeat","One-time")</f>
        <v/>
      </c>
    </row>
    <row r="720">
      <c r="A720" t="inlineStr">
        <is>
          <t>C01785</t>
        </is>
      </c>
      <c r="B720" t="inlineStr">
        <is>
          <t>Ananya Sharma</t>
        </is>
      </c>
      <c r="C720" t="inlineStr">
        <is>
          <t>East</t>
        </is>
      </c>
      <c r="D720" t="inlineStr">
        <is>
          <t>Patna</t>
        </is>
      </c>
      <c r="E720" t="inlineStr">
        <is>
          <t>No</t>
        </is>
      </c>
      <c r="F720" t="inlineStr">
        <is>
          <t>At Risk</t>
        </is>
      </c>
      <c r="G720" t="n">
        <v>14</v>
      </c>
      <c r="H720" s="24" t="n">
        <v>120291.28</v>
      </c>
      <c r="I720" s="24" t="n">
        <v>27979</v>
      </c>
      <c r="J720" s="25" t="n">
        <v>45180</v>
      </c>
      <c r="K720" s="25" t="n">
        <v>45747</v>
      </c>
      <c r="L720" t="n">
        <v>2</v>
      </c>
      <c r="M720" t="n">
        <v>5</v>
      </c>
      <c r="N720" t="n">
        <v>5</v>
      </c>
      <c r="O720">
        <f>DATE(2026,1,1)-K720</f>
        <v/>
      </c>
      <c r="P720">
        <f>IF(G720&gt;=2,"Repeat","One-time")</f>
        <v/>
      </c>
    </row>
    <row r="721">
      <c r="A721" t="inlineStr">
        <is>
          <t>C04401</t>
        </is>
      </c>
      <c r="B721" t="inlineStr">
        <is>
          <t>Suresh Kapoor</t>
        </is>
      </c>
      <c r="C721" t="inlineStr">
        <is>
          <t>West</t>
        </is>
      </c>
      <c r="D721" t="inlineStr">
        <is>
          <t>Ahmedabad</t>
        </is>
      </c>
      <c r="E721" t="inlineStr">
        <is>
          <t>No</t>
        </is>
      </c>
      <c r="F721" t="inlineStr">
        <is>
          <t>High Value</t>
        </is>
      </c>
      <c r="G721" t="n">
        <v>6</v>
      </c>
      <c r="H721" s="24" t="n">
        <v>120180.55</v>
      </c>
      <c r="I721" s="24" t="n">
        <v>13082.6</v>
      </c>
      <c r="J721" s="25" t="n">
        <v>45363</v>
      </c>
      <c r="K721" s="25" t="n">
        <v>45987</v>
      </c>
      <c r="L721" t="n">
        <v>4</v>
      </c>
      <c r="M721" t="n">
        <v>4</v>
      </c>
      <c r="N721" t="n">
        <v>5</v>
      </c>
      <c r="O721">
        <f>DATE(2026,1,1)-K721</f>
        <v/>
      </c>
      <c r="P721">
        <f>IF(G721&gt;=2,"Repeat","One-time")</f>
        <v/>
      </c>
    </row>
    <row r="722">
      <c r="A722" t="inlineStr">
        <is>
          <t>C01662</t>
        </is>
      </c>
      <c r="B722" t="inlineStr">
        <is>
          <t>Suresh Menon</t>
        </is>
      </c>
      <c r="C722" t="inlineStr">
        <is>
          <t>East</t>
        </is>
      </c>
      <c r="D722" t="inlineStr">
        <is>
          <t>Kolkata</t>
        </is>
      </c>
      <c r="E722" t="inlineStr">
        <is>
          <t>No</t>
        </is>
      </c>
      <c r="F722" t="inlineStr">
        <is>
          <t>High Value</t>
        </is>
      </c>
      <c r="G722" t="n">
        <v>18</v>
      </c>
      <c r="H722" s="24" t="n">
        <v>120128</v>
      </c>
      <c r="I722" s="24" t="n">
        <v>23713.78</v>
      </c>
      <c r="J722" s="25" t="n">
        <v>45035</v>
      </c>
      <c r="K722" s="25" t="n">
        <v>45845</v>
      </c>
      <c r="L722" t="n">
        <v>3</v>
      </c>
      <c r="M722" t="n">
        <v>5</v>
      </c>
      <c r="N722" t="n">
        <v>5</v>
      </c>
      <c r="O722">
        <f>DATE(2026,1,1)-K722</f>
        <v/>
      </c>
      <c r="P722">
        <f>IF(G722&gt;=2,"Repeat","One-time")</f>
        <v/>
      </c>
    </row>
    <row r="723">
      <c r="A723" t="inlineStr">
        <is>
          <t>C00659</t>
        </is>
      </c>
      <c r="B723" t="inlineStr">
        <is>
          <t>Neha Patel</t>
        </is>
      </c>
      <c r="C723" t="inlineStr">
        <is>
          <t>South</t>
        </is>
      </c>
      <c r="D723" t="inlineStr">
        <is>
          <t>Hyderabad</t>
        </is>
      </c>
      <c r="E723" t="inlineStr">
        <is>
          <t>No</t>
        </is>
      </c>
      <c r="F723" t="inlineStr">
        <is>
          <t>At Risk</t>
        </is>
      </c>
      <c r="G723" t="n">
        <v>28</v>
      </c>
      <c r="H723" s="24" t="n">
        <v>120126.75</v>
      </c>
      <c r="I723" s="24" t="n">
        <v>25049.52</v>
      </c>
      <c r="J723" s="25" t="n">
        <v>44932</v>
      </c>
      <c r="K723" s="25" t="n">
        <v>45430</v>
      </c>
      <c r="L723" t="n">
        <v>1</v>
      </c>
      <c r="M723" t="n">
        <v>5</v>
      </c>
      <c r="N723" t="n">
        <v>5</v>
      </c>
      <c r="O723">
        <f>DATE(2026,1,1)-K723</f>
        <v/>
      </c>
      <c r="P723">
        <f>IF(G723&gt;=2,"Repeat","One-time")</f>
        <v/>
      </c>
    </row>
    <row r="724">
      <c r="A724" t="inlineStr">
        <is>
          <t>C09077</t>
        </is>
      </c>
      <c r="B724" t="inlineStr">
        <is>
          <t>Rahul Nair</t>
        </is>
      </c>
      <c r="C724" t="inlineStr">
        <is>
          <t>West</t>
        </is>
      </c>
      <c r="D724" t="inlineStr">
        <is>
          <t>Panaji</t>
        </is>
      </c>
      <c r="E724" t="inlineStr">
        <is>
          <t>Yes</t>
        </is>
      </c>
      <c r="F724" t="inlineStr">
        <is>
          <t>High Value</t>
        </is>
      </c>
      <c r="G724" t="n">
        <v>11</v>
      </c>
      <c r="H724" s="24" t="n">
        <v>120096.33</v>
      </c>
      <c r="I724" s="24" t="n">
        <v>22032.66</v>
      </c>
      <c r="J724" s="25" t="n">
        <v>45801</v>
      </c>
      <c r="K724" s="25" t="n">
        <v>45970</v>
      </c>
      <c r="L724" t="n">
        <v>4</v>
      </c>
      <c r="M724" t="n">
        <v>5</v>
      </c>
      <c r="N724" t="n">
        <v>5</v>
      </c>
      <c r="O724">
        <f>DATE(2026,1,1)-K724</f>
        <v/>
      </c>
      <c r="P724">
        <f>IF(G724&gt;=2,"Repeat","One-time")</f>
        <v/>
      </c>
    </row>
    <row r="725">
      <c r="A725" t="inlineStr">
        <is>
          <t>C01030</t>
        </is>
      </c>
      <c r="B725" t="inlineStr">
        <is>
          <t>Maria Prasad</t>
        </is>
      </c>
      <c r="C725" t="inlineStr">
        <is>
          <t>North</t>
        </is>
      </c>
      <c r="D725" t="inlineStr">
        <is>
          <t>Jaipur</t>
        </is>
      </c>
      <c r="E725" t="inlineStr">
        <is>
          <t>No</t>
        </is>
      </c>
      <c r="F725" t="inlineStr">
        <is>
          <t>At Risk</t>
        </is>
      </c>
      <c r="G725" t="n">
        <v>7</v>
      </c>
      <c r="H725" s="24" t="n">
        <v>119842.25</v>
      </c>
      <c r="I725" s="24" t="n">
        <v>23882.37</v>
      </c>
      <c r="J725" s="25" t="n">
        <v>44952</v>
      </c>
      <c r="K725" s="25" t="n">
        <v>45075</v>
      </c>
      <c r="L725" t="n">
        <v>1</v>
      </c>
      <c r="M725" t="n">
        <v>4</v>
      </c>
      <c r="N725" t="n">
        <v>5</v>
      </c>
      <c r="O725">
        <f>DATE(2026,1,1)-K725</f>
        <v/>
      </c>
      <c r="P725">
        <f>IF(G725&gt;=2,"Repeat","One-time")</f>
        <v/>
      </c>
    </row>
    <row r="726">
      <c r="A726" t="inlineStr">
        <is>
          <t>C02741</t>
        </is>
      </c>
      <c r="B726" t="inlineStr">
        <is>
          <t>Kavya Ghosh</t>
        </is>
      </c>
      <c r="C726" t="inlineStr">
        <is>
          <t>East</t>
        </is>
      </c>
      <c r="D726" t="inlineStr">
        <is>
          <t>Kolkata</t>
        </is>
      </c>
      <c r="E726" t="inlineStr">
        <is>
          <t>Yes</t>
        </is>
      </c>
      <c r="F726" t="inlineStr">
        <is>
          <t>High Value</t>
        </is>
      </c>
      <c r="G726" t="n">
        <v>20</v>
      </c>
      <c r="H726" s="24" t="n">
        <v>119818.92</v>
      </c>
      <c r="I726" s="24" t="n">
        <v>32133.71</v>
      </c>
      <c r="J726" s="25" t="n">
        <v>45284</v>
      </c>
      <c r="K726" s="25" t="n">
        <v>45985</v>
      </c>
      <c r="L726" t="n">
        <v>4</v>
      </c>
      <c r="M726" t="n">
        <v>5</v>
      </c>
      <c r="N726" t="n">
        <v>5</v>
      </c>
      <c r="O726">
        <f>DATE(2026,1,1)-K726</f>
        <v/>
      </c>
      <c r="P726">
        <f>IF(G726&gt;=2,"Repeat","One-time")</f>
        <v/>
      </c>
    </row>
    <row r="727">
      <c r="A727" t="inlineStr">
        <is>
          <t>C06963</t>
        </is>
      </c>
      <c r="B727" t="inlineStr">
        <is>
          <t>Harpreet Verma</t>
        </is>
      </c>
      <c r="C727" t="inlineStr">
        <is>
          <t>North</t>
        </is>
      </c>
      <c r="D727" t="inlineStr">
        <is>
          <t>Delhi</t>
        </is>
      </c>
      <c r="E727" t="inlineStr">
        <is>
          <t>Yes</t>
        </is>
      </c>
      <c r="F727" t="inlineStr">
        <is>
          <t>High Value</t>
        </is>
      </c>
      <c r="G727" t="n">
        <v>7</v>
      </c>
      <c r="H727" s="24" t="n">
        <v>119816.02</v>
      </c>
      <c r="I727" s="24" t="n">
        <v>15615.09</v>
      </c>
      <c r="J727" s="25" t="n">
        <v>45612</v>
      </c>
      <c r="K727" s="25" t="n">
        <v>45908</v>
      </c>
      <c r="L727" t="n">
        <v>3</v>
      </c>
      <c r="M727" t="n">
        <v>4</v>
      </c>
      <c r="N727" t="n">
        <v>5</v>
      </c>
      <c r="O727">
        <f>DATE(2026,1,1)-K727</f>
        <v/>
      </c>
      <c r="P727">
        <f>IF(G727&gt;=2,"Repeat","One-time")</f>
        <v/>
      </c>
    </row>
    <row r="728">
      <c r="A728" t="inlineStr">
        <is>
          <t>C05501</t>
        </is>
      </c>
      <c r="B728" t="inlineStr">
        <is>
          <t>Shreya Prasad</t>
        </is>
      </c>
      <c r="C728" t="inlineStr">
        <is>
          <t>East</t>
        </is>
      </c>
      <c r="D728" t="inlineStr">
        <is>
          <t>Kolkata</t>
        </is>
      </c>
      <c r="E728" t="inlineStr">
        <is>
          <t>No</t>
        </is>
      </c>
      <c r="F728" t="inlineStr">
        <is>
          <t>High Value</t>
        </is>
      </c>
      <c r="G728" t="n">
        <v>5</v>
      </c>
      <c r="H728" s="24" t="n">
        <v>119524.07</v>
      </c>
      <c r="I728" s="24" t="n">
        <v>8488.57</v>
      </c>
      <c r="J728" s="25" t="n">
        <v>45558</v>
      </c>
      <c r="K728" s="25" t="n">
        <v>45982</v>
      </c>
      <c r="L728" t="n">
        <v>4</v>
      </c>
      <c r="M728" t="n">
        <v>4</v>
      </c>
      <c r="N728" t="n">
        <v>5</v>
      </c>
      <c r="O728">
        <f>DATE(2026,1,1)-K728</f>
        <v/>
      </c>
      <c r="P728">
        <f>IF(G728&gt;=2,"Repeat","One-time")</f>
        <v/>
      </c>
    </row>
    <row r="729">
      <c r="A729" t="inlineStr">
        <is>
          <t>C03126</t>
        </is>
      </c>
      <c r="B729" t="inlineStr">
        <is>
          <t>Rahul Singh</t>
        </is>
      </c>
      <c r="C729" t="inlineStr">
        <is>
          <t>North</t>
        </is>
      </c>
      <c r="D729" t="inlineStr">
        <is>
          <t>Delhi</t>
        </is>
      </c>
      <c r="E729" t="inlineStr">
        <is>
          <t>Yes</t>
        </is>
      </c>
      <c r="F729" t="inlineStr">
        <is>
          <t>High Value</t>
        </is>
      </c>
      <c r="G729" t="n">
        <v>15</v>
      </c>
      <c r="H729" s="24" t="n">
        <v>119480.34</v>
      </c>
      <c r="I729" s="24" t="n">
        <v>17188.6</v>
      </c>
      <c r="J729" s="25" t="n">
        <v>45251</v>
      </c>
      <c r="K729" s="25" t="n">
        <v>45897</v>
      </c>
      <c r="L729" t="n">
        <v>3</v>
      </c>
      <c r="M729" t="n">
        <v>5</v>
      </c>
      <c r="N729" t="n">
        <v>5</v>
      </c>
      <c r="O729">
        <f>DATE(2026,1,1)-K729</f>
        <v/>
      </c>
      <c r="P729">
        <f>IF(G729&gt;=2,"Repeat","One-time")</f>
        <v/>
      </c>
    </row>
    <row r="730">
      <c r="A730" t="inlineStr">
        <is>
          <t>C05691</t>
        </is>
      </c>
      <c r="B730" t="inlineStr">
        <is>
          <t>Divya Nair</t>
        </is>
      </c>
      <c r="C730" t="inlineStr">
        <is>
          <t>West</t>
        </is>
      </c>
      <c r="D730" t="inlineStr">
        <is>
          <t>Pune</t>
        </is>
      </c>
      <c r="E730" t="inlineStr">
        <is>
          <t>Yes</t>
        </is>
      </c>
      <c r="F730" t="inlineStr">
        <is>
          <t>High Value</t>
        </is>
      </c>
      <c r="G730" t="n">
        <v>17</v>
      </c>
      <c r="H730" s="24" t="n">
        <v>119305.42</v>
      </c>
      <c r="I730" s="24" t="n">
        <v>26025.15</v>
      </c>
      <c r="J730" s="25" t="n">
        <v>45494</v>
      </c>
      <c r="K730" s="25" t="n">
        <v>46014</v>
      </c>
      <c r="L730" t="n">
        <v>5</v>
      </c>
      <c r="M730" t="n">
        <v>5</v>
      </c>
      <c r="N730" t="n">
        <v>5</v>
      </c>
      <c r="O730">
        <f>DATE(2026,1,1)-K730</f>
        <v/>
      </c>
      <c r="P730">
        <f>IF(G730&gt;=2,"Repeat","One-time")</f>
        <v/>
      </c>
    </row>
    <row r="731">
      <c r="A731" t="inlineStr">
        <is>
          <t>C03689</t>
        </is>
      </c>
      <c r="B731" t="inlineStr">
        <is>
          <t>Tanvi Thakur</t>
        </is>
      </c>
      <c r="C731" t="inlineStr">
        <is>
          <t>North</t>
        </is>
      </c>
      <c r="D731" t="inlineStr">
        <is>
          <t>Chandigarh</t>
        </is>
      </c>
      <c r="E731" t="inlineStr">
        <is>
          <t>No</t>
        </is>
      </c>
      <c r="F731" t="inlineStr">
        <is>
          <t>High Value</t>
        </is>
      </c>
      <c r="G731" t="n">
        <v>17</v>
      </c>
      <c r="H731" s="24" t="n">
        <v>119191.85</v>
      </c>
      <c r="I731" s="24" t="n">
        <v>19090.05</v>
      </c>
      <c r="J731" s="25" t="n">
        <v>45282</v>
      </c>
      <c r="K731" s="25" t="n">
        <v>45964</v>
      </c>
      <c r="L731" t="n">
        <v>4</v>
      </c>
      <c r="M731" t="n">
        <v>5</v>
      </c>
      <c r="N731" t="n">
        <v>5</v>
      </c>
      <c r="O731">
        <f>DATE(2026,1,1)-K731</f>
        <v/>
      </c>
      <c r="P731">
        <f>IF(G731&gt;=2,"Repeat","One-time")</f>
        <v/>
      </c>
    </row>
    <row r="732">
      <c r="A732" t="inlineStr">
        <is>
          <t>C04864</t>
        </is>
      </c>
      <c r="B732" t="inlineStr">
        <is>
          <t>Varun Mukherjee</t>
        </is>
      </c>
      <c r="C732" t="inlineStr">
        <is>
          <t>South</t>
        </is>
      </c>
      <c r="D732" t="inlineStr">
        <is>
          <t>Bengaluru</t>
        </is>
      </c>
      <c r="E732" t="inlineStr">
        <is>
          <t>Yes</t>
        </is>
      </c>
      <c r="F732" t="inlineStr">
        <is>
          <t>High Value</t>
        </is>
      </c>
      <c r="G732" t="n">
        <v>21</v>
      </c>
      <c r="H732" s="24" t="n">
        <v>119099.43</v>
      </c>
      <c r="I732" s="24" t="n">
        <v>28204.42</v>
      </c>
      <c r="J732" s="25" t="n">
        <v>45425</v>
      </c>
      <c r="K732" s="25" t="n">
        <v>45988</v>
      </c>
      <c r="L732" t="n">
        <v>5</v>
      </c>
      <c r="M732" t="n">
        <v>5</v>
      </c>
      <c r="N732" t="n">
        <v>5</v>
      </c>
      <c r="O732">
        <f>DATE(2026,1,1)-K732</f>
        <v/>
      </c>
      <c r="P732">
        <f>IF(G732&gt;=2,"Repeat","One-time")</f>
        <v/>
      </c>
    </row>
    <row r="733">
      <c r="A733" t="inlineStr">
        <is>
          <t>C07874</t>
        </is>
      </c>
      <c r="B733" t="inlineStr">
        <is>
          <t>Arjun Pillai</t>
        </is>
      </c>
      <c r="C733" t="inlineStr">
        <is>
          <t>South</t>
        </is>
      </c>
      <c r="D733" t="inlineStr">
        <is>
          <t>Bengaluru</t>
        </is>
      </c>
      <c r="E733" t="inlineStr">
        <is>
          <t>No</t>
        </is>
      </c>
      <c r="F733" t="inlineStr">
        <is>
          <t>High Value</t>
        </is>
      </c>
      <c r="G733" t="n">
        <v>6</v>
      </c>
      <c r="H733" s="24" t="n">
        <v>119055.5</v>
      </c>
      <c r="I733" s="24" t="n">
        <v>14921.69</v>
      </c>
      <c r="J733" s="25" t="n">
        <v>45780</v>
      </c>
      <c r="K733" s="25" t="n">
        <v>45990</v>
      </c>
      <c r="L733" t="n">
        <v>5</v>
      </c>
      <c r="M733" t="n">
        <v>4</v>
      </c>
      <c r="N733" t="n">
        <v>5</v>
      </c>
      <c r="O733">
        <f>DATE(2026,1,1)-K733</f>
        <v/>
      </c>
      <c r="P733">
        <f>IF(G733&gt;=2,"Repeat","One-time")</f>
        <v/>
      </c>
    </row>
    <row r="734">
      <c r="A734" t="inlineStr">
        <is>
          <t>C01809</t>
        </is>
      </c>
      <c r="B734" t="inlineStr">
        <is>
          <t>Aditya Banerjee</t>
        </is>
      </c>
      <c r="C734" t="inlineStr">
        <is>
          <t>South</t>
        </is>
      </c>
      <c r="D734" t="inlineStr">
        <is>
          <t>Chennai</t>
        </is>
      </c>
      <c r="E734" t="inlineStr">
        <is>
          <t>No</t>
        </is>
      </c>
      <c r="F734" t="inlineStr">
        <is>
          <t>High Value</t>
        </is>
      </c>
      <c r="G734" t="n">
        <v>10</v>
      </c>
      <c r="H734" s="24" t="n">
        <v>118836.86</v>
      </c>
      <c r="I734" s="24" t="n">
        <v>21072.7</v>
      </c>
      <c r="J734" s="25" t="n">
        <v>45166</v>
      </c>
      <c r="K734" s="25" t="n">
        <v>45766</v>
      </c>
      <c r="L734" t="n">
        <v>3</v>
      </c>
      <c r="M734" t="n">
        <v>5</v>
      </c>
      <c r="N734" t="n">
        <v>5</v>
      </c>
      <c r="O734">
        <f>DATE(2026,1,1)-K734</f>
        <v/>
      </c>
      <c r="P734">
        <f>IF(G734&gt;=2,"Repeat","One-time")</f>
        <v/>
      </c>
    </row>
    <row r="735">
      <c r="A735" t="inlineStr">
        <is>
          <t>C03232</t>
        </is>
      </c>
      <c r="B735" t="inlineStr">
        <is>
          <t>Ayesha Bose</t>
        </is>
      </c>
      <c r="C735" t="inlineStr">
        <is>
          <t>North</t>
        </is>
      </c>
      <c r="D735" t="inlineStr">
        <is>
          <t>Lucknow</t>
        </is>
      </c>
      <c r="E735" t="inlineStr">
        <is>
          <t>Yes</t>
        </is>
      </c>
      <c r="F735" t="inlineStr">
        <is>
          <t>High Value</t>
        </is>
      </c>
      <c r="G735" t="n">
        <v>16</v>
      </c>
      <c r="H735" s="24" t="n">
        <v>118814.79</v>
      </c>
      <c r="I735" s="24" t="n">
        <v>16803.82</v>
      </c>
      <c r="J735" s="25" t="n">
        <v>45230</v>
      </c>
      <c r="K735" s="25" t="n">
        <v>45974</v>
      </c>
      <c r="L735" t="n">
        <v>4</v>
      </c>
      <c r="M735" t="n">
        <v>5</v>
      </c>
      <c r="N735" t="n">
        <v>5</v>
      </c>
      <c r="O735">
        <f>DATE(2026,1,1)-K735</f>
        <v/>
      </c>
      <c r="P735">
        <f>IF(G735&gt;=2,"Repeat","One-time")</f>
        <v/>
      </c>
    </row>
    <row r="736">
      <c r="A736" t="inlineStr">
        <is>
          <t>C02191</t>
        </is>
      </c>
      <c r="B736" t="inlineStr">
        <is>
          <t>Meera Sinha</t>
        </is>
      </c>
      <c r="C736" t="inlineStr">
        <is>
          <t>West</t>
        </is>
      </c>
      <c r="D736" t="inlineStr">
        <is>
          <t>Mumbai</t>
        </is>
      </c>
      <c r="E736" t="inlineStr">
        <is>
          <t>No</t>
        </is>
      </c>
      <c r="F736" t="inlineStr">
        <is>
          <t>At Risk</t>
        </is>
      </c>
      <c r="G736" t="n">
        <v>11</v>
      </c>
      <c r="H736" s="24" t="n">
        <v>118785.13</v>
      </c>
      <c r="I736" s="24" t="n">
        <v>15474.24</v>
      </c>
      <c r="J736" s="25" t="n">
        <v>45103</v>
      </c>
      <c r="K736" s="25" t="n">
        <v>45490</v>
      </c>
      <c r="L736" t="n">
        <v>2</v>
      </c>
      <c r="M736" t="n">
        <v>5</v>
      </c>
      <c r="N736" t="n">
        <v>5</v>
      </c>
      <c r="O736">
        <f>DATE(2026,1,1)-K736</f>
        <v/>
      </c>
      <c r="P736">
        <f>IF(G736&gt;=2,"Repeat","One-time")</f>
        <v/>
      </c>
    </row>
    <row r="737">
      <c r="A737" t="inlineStr">
        <is>
          <t>C08780</t>
        </is>
      </c>
      <c r="B737" t="inlineStr">
        <is>
          <t>Diya Ghosh</t>
        </is>
      </c>
      <c r="C737" t="inlineStr">
        <is>
          <t>Central</t>
        </is>
      </c>
      <c r="D737" t="inlineStr">
        <is>
          <t>Raipur</t>
        </is>
      </c>
      <c r="E737" t="inlineStr">
        <is>
          <t>Yes</t>
        </is>
      </c>
      <c r="F737" t="inlineStr">
        <is>
          <t>High Value</t>
        </is>
      </c>
      <c r="G737" t="n">
        <v>14</v>
      </c>
      <c r="H737" s="24" t="n">
        <v>118686.65</v>
      </c>
      <c r="I737" s="24" t="n">
        <v>22319.51</v>
      </c>
      <c r="J737" s="25" t="n">
        <v>45759</v>
      </c>
      <c r="K737" s="25" t="n">
        <v>46016</v>
      </c>
      <c r="L737" t="n">
        <v>5</v>
      </c>
      <c r="M737" t="n">
        <v>5</v>
      </c>
      <c r="N737" t="n">
        <v>5</v>
      </c>
      <c r="O737">
        <f>DATE(2026,1,1)-K737</f>
        <v/>
      </c>
      <c r="P737">
        <f>IF(G737&gt;=2,"Repeat","One-time")</f>
        <v/>
      </c>
    </row>
    <row r="738">
      <c r="A738" t="inlineStr">
        <is>
          <t>C00168</t>
        </is>
      </c>
      <c r="B738" t="inlineStr">
        <is>
          <t>Harpreet Kumar</t>
        </is>
      </c>
      <c r="C738" t="inlineStr">
        <is>
          <t>West</t>
        </is>
      </c>
      <c r="D738" t="inlineStr">
        <is>
          <t>Ahmedabad</t>
        </is>
      </c>
      <c r="E738" t="inlineStr">
        <is>
          <t>No</t>
        </is>
      </c>
      <c r="F738" t="inlineStr">
        <is>
          <t>High Value</t>
        </is>
      </c>
      <c r="G738" t="n">
        <v>23</v>
      </c>
      <c r="H738" s="24" t="n">
        <v>118604.75</v>
      </c>
      <c r="I738" s="24" t="n">
        <v>27583.52</v>
      </c>
      <c r="J738" s="25" t="n">
        <v>44951</v>
      </c>
      <c r="K738" s="25" t="n">
        <v>45942</v>
      </c>
      <c r="L738" t="n">
        <v>4</v>
      </c>
      <c r="M738" t="n">
        <v>5</v>
      </c>
      <c r="N738" t="n">
        <v>5</v>
      </c>
      <c r="O738">
        <f>DATE(2026,1,1)-K738</f>
        <v/>
      </c>
      <c r="P738">
        <f>IF(G738&gt;=2,"Repeat","One-time")</f>
        <v/>
      </c>
    </row>
    <row r="739">
      <c r="A739" t="inlineStr">
        <is>
          <t>C01923</t>
        </is>
      </c>
      <c r="B739" t="inlineStr">
        <is>
          <t>Imran Kapoor</t>
        </is>
      </c>
      <c r="C739" t="inlineStr">
        <is>
          <t>North</t>
        </is>
      </c>
      <c r="D739" t="inlineStr">
        <is>
          <t>Lucknow</t>
        </is>
      </c>
      <c r="E739" t="inlineStr">
        <is>
          <t>No</t>
        </is>
      </c>
      <c r="F739" t="inlineStr">
        <is>
          <t>At Risk</t>
        </is>
      </c>
      <c r="G739" t="n">
        <v>20</v>
      </c>
      <c r="H739" s="24" t="n">
        <v>118544.35</v>
      </c>
      <c r="I739" s="24" t="n">
        <v>23378.73</v>
      </c>
      <c r="J739" s="25" t="n">
        <v>45069</v>
      </c>
      <c r="K739" s="25" t="n">
        <v>45640</v>
      </c>
      <c r="L739" t="n">
        <v>2</v>
      </c>
      <c r="M739" t="n">
        <v>5</v>
      </c>
      <c r="N739" t="n">
        <v>5</v>
      </c>
      <c r="O739">
        <f>DATE(2026,1,1)-K739</f>
        <v/>
      </c>
      <c r="P739">
        <f>IF(G739&gt;=2,"Repeat","One-time")</f>
        <v/>
      </c>
    </row>
    <row r="740">
      <c r="A740" t="inlineStr">
        <is>
          <t>C06197</t>
        </is>
      </c>
      <c r="B740" t="inlineStr">
        <is>
          <t>Divya Mishra</t>
        </is>
      </c>
      <c r="C740" t="inlineStr">
        <is>
          <t>West</t>
        </is>
      </c>
      <c r="D740" t="inlineStr">
        <is>
          <t>Mumbai</t>
        </is>
      </c>
      <c r="E740" t="inlineStr">
        <is>
          <t>No</t>
        </is>
      </c>
      <c r="F740" t="inlineStr">
        <is>
          <t>High Value</t>
        </is>
      </c>
      <c r="G740" t="n">
        <v>19</v>
      </c>
      <c r="H740" s="24" t="n">
        <v>118543.63</v>
      </c>
      <c r="I740" s="24" t="n">
        <v>27641.11</v>
      </c>
      <c r="J740" s="25" t="n">
        <v>45528</v>
      </c>
      <c r="K740" s="25" t="n">
        <v>45983</v>
      </c>
      <c r="L740" t="n">
        <v>4</v>
      </c>
      <c r="M740" t="n">
        <v>5</v>
      </c>
      <c r="N740" t="n">
        <v>5</v>
      </c>
      <c r="O740">
        <f>DATE(2026,1,1)-K740</f>
        <v/>
      </c>
      <c r="P740">
        <f>IF(G740&gt;=2,"Repeat","One-time")</f>
        <v/>
      </c>
    </row>
    <row r="741">
      <c r="A741" t="inlineStr">
        <is>
          <t>C03315</t>
        </is>
      </c>
      <c r="B741" t="inlineStr">
        <is>
          <t>Deepak Menon</t>
        </is>
      </c>
      <c r="C741" t="inlineStr">
        <is>
          <t>Central</t>
        </is>
      </c>
      <c r="D741" t="inlineStr">
        <is>
          <t>Raipur</t>
        </is>
      </c>
      <c r="E741" t="inlineStr">
        <is>
          <t>Yes</t>
        </is>
      </c>
      <c r="F741" t="inlineStr">
        <is>
          <t>High Value</t>
        </is>
      </c>
      <c r="G741" t="n">
        <v>11</v>
      </c>
      <c r="H741" s="24" t="n">
        <v>118385.27</v>
      </c>
      <c r="I741" s="24" t="n">
        <v>26809.44</v>
      </c>
      <c r="J741" s="25" t="n">
        <v>45249</v>
      </c>
      <c r="K741" s="25" t="n">
        <v>45943</v>
      </c>
      <c r="L741" t="n">
        <v>4</v>
      </c>
      <c r="M741" t="n">
        <v>5</v>
      </c>
      <c r="N741" t="n">
        <v>5</v>
      </c>
      <c r="O741">
        <f>DATE(2026,1,1)-K741</f>
        <v/>
      </c>
      <c r="P741">
        <f>IF(G741&gt;=2,"Repeat","One-time")</f>
        <v/>
      </c>
    </row>
    <row r="742">
      <c r="A742" t="inlineStr">
        <is>
          <t>C08709</t>
        </is>
      </c>
      <c r="B742" t="inlineStr">
        <is>
          <t>Sanjay Patel</t>
        </is>
      </c>
      <c r="C742" t="inlineStr">
        <is>
          <t>South</t>
        </is>
      </c>
      <c r="D742" t="inlineStr">
        <is>
          <t>Chennai</t>
        </is>
      </c>
      <c r="E742" t="inlineStr">
        <is>
          <t>No</t>
        </is>
      </c>
      <c r="F742" t="inlineStr">
        <is>
          <t>High Value</t>
        </is>
      </c>
      <c r="G742" t="n">
        <v>13</v>
      </c>
      <c r="H742" s="24" t="n">
        <v>118239.16</v>
      </c>
      <c r="I742" s="24" t="n">
        <v>20636.44</v>
      </c>
      <c r="J742" s="25" t="n">
        <v>45742</v>
      </c>
      <c r="K742" s="25" t="n">
        <v>45997</v>
      </c>
      <c r="L742" t="n">
        <v>5</v>
      </c>
      <c r="M742" t="n">
        <v>5</v>
      </c>
      <c r="N742" t="n">
        <v>5</v>
      </c>
      <c r="O742">
        <f>DATE(2026,1,1)-K742</f>
        <v/>
      </c>
      <c r="P742">
        <f>IF(G742&gt;=2,"Repeat","One-time")</f>
        <v/>
      </c>
    </row>
    <row r="743">
      <c r="A743" t="inlineStr">
        <is>
          <t>C02138</t>
        </is>
      </c>
      <c r="B743" t="inlineStr">
        <is>
          <t>Sanjay Bose</t>
        </is>
      </c>
      <c r="C743" t="inlineStr">
        <is>
          <t>East</t>
        </is>
      </c>
      <c r="D743" t="inlineStr">
        <is>
          <t>Bhubaneswar</t>
        </is>
      </c>
      <c r="E743" t="inlineStr">
        <is>
          <t>Yes</t>
        </is>
      </c>
      <c r="F743" t="inlineStr">
        <is>
          <t>High Value</t>
        </is>
      </c>
      <c r="G743" t="n">
        <v>15</v>
      </c>
      <c r="H743" s="24" t="n">
        <v>118181.54</v>
      </c>
      <c r="I743" s="24" t="n">
        <v>13805.15</v>
      </c>
      <c r="J743" s="25" t="n">
        <v>45096</v>
      </c>
      <c r="K743" s="25" t="n">
        <v>46018</v>
      </c>
      <c r="L743" t="n">
        <v>5</v>
      </c>
      <c r="M743" t="n">
        <v>5</v>
      </c>
      <c r="N743" t="n">
        <v>5</v>
      </c>
      <c r="O743">
        <f>DATE(2026,1,1)-K743</f>
        <v/>
      </c>
      <c r="P743">
        <f>IF(G743&gt;=2,"Repeat","One-time")</f>
        <v/>
      </c>
    </row>
    <row r="744">
      <c r="A744" t="inlineStr">
        <is>
          <t>C01571</t>
        </is>
      </c>
      <c r="B744" t="inlineStr">
        <is>
          <t>Vivaan Agarwal</t>
        </is>
      </c>
      <c r="C744" t="inlineStr">
        <is>
          <t>East</t>
        </is>
      </c>
      <c r="D744" t="inlineStr">
        <is>
          <t>Patna</t>
        </is>
      </c>
      <c r="E744" t="inlineStr">
        <is>
          <t>Yes</t>
        </is>
      </c>
      <c r="F744" t="inlineStr">
        <is>
          <t>At Risk</t>
        </is>
      </c>
      <c r="G744" t="n">
        <v>17</v>
      </c>
      <c r="H744" s="24" t="n">
        <v>118148.9</v>
      </c>
      <c r="I744" s="24" t="n">
        <v>21667.42</v>
      </c>
      <c r="J744" s="25" t="n">
        <v>45019</v>
      </c>
      <c r="K744" s="25" t="n">
        <v>45291</v>
      </c>
      <c r="L744" t="n">
        <v>1</v>
      </c>
      <c r="M744" t="n">
        <v>5</v>
      </c>
      <c r="N744" t="n">
        <v>5</v>
      </c>
      <c r="O744">
        <f>DATE(2026,1,1)-K744</f>
        <v/>
      </c>
      <c r="P744">
        <f>IF(G744&gt;=2,"Repeat","One-time")</f>
        <v/>
      </c>
    </row>
    <row r="745">
      <c r="A745" t="inlineStr">
        <is>
          <t>C06035</t>
        </is>
      </c>
      <c r="B745" t="inlineStr">
        <is>
          <t>Ayesha Reddy</t>
        </is>
      </c>
      <c r="C745" t="inlineStr">
        <is>
          <t>East</t>
        </is>
      </c>
      <c r="D745" t="inlineStr">
        <is>
          <t>Kolkata</t>
        </is>
      </c>
      <c r="E745" t="inlineStr">
        <is>
          <t>No</t>
        </is>
      </c>
      <c r="F745" t="inlineStr">
        <is>
          <t>High Value</t>
        </is>
      </c>
      <c r="G745" t="n">
        <v>7</v>
      </c>
      <c r="H745" s="24" t="n">
        <v>118065.06</v>
      </c>
      <c r="I745" s="24" t="n">
        <v>11519.28</v>
      </c>
      <c r="J745" s="25" t="n">
        <v>45610</v>
      </c>
      <c r="K745" s="25" t="n">
        <v>46022</v>
      </c>
      <c r="L745" t="n">
        <v>5</v>
      </c>
      <c r="M745" t="n">
        <v>4</v>
      </c>
      <c r="N745" t="n">
        <v>5</v>
      </c>
      <c r="O745">
        <f>DATE(2026,1,1)-K745</f>
        <v/>
      </c>
      <c r="P745">
        <f>IF(G745&gt;=2,"Repeat","One-time")</f>
        <v/>
      </c>
    </row>
    <row r="746">
      <c r="A746" t="inlineStr">
        <is>
          <t>C09295</t>
        </is>
      </c>
      <c r="B746" t="inlineStr">
        <is>
          <t>Swati Nair</t>
        </is>
      </c>
      <c r="C746" t="inlineStr">
        <is>
          <t>West</t>
        </is>
      </c>
      <c r="D746" t="inlineStr">
        <is>
          <t>Mumbai</t>
        </is>
      </c>
      <c r="E746" t="inlineStr">
        <is>
          <t>No</t>
        </is>
      </c>
      <c r="F746" t="inlineStr">
        <is>
          <t>High Value</t>
        </is>
      </c>
      <c r="G746" t="n">
        <v>11</v>
      </c>
      <c r="H746" s="24" t="n">
        <v>118054.91</v>
      </c>
      <c r="I746" s="24" t="n">
        <v>22359.95</v>
      </c>
      <c r="J746" s="25" t="n">
        <v>45814</v>
      </c>
      <c r="K746" s="25" t="n">
        <v>46021</v>
      </c>
      <c r="L746" t="n">
        <v>5</v>
      </c>
      <c r="M746" t="n">
        <v>5</v>
      </c>
      <c r="N746" t="n">
        <v>5</v>
      </c>
      <c r="O746">
        <f>DATE(2026,1,1)-K746</f>
        <v/>
      </c>
      <c r="P746">
        <f>IF(G746&gt;=2,"Repeat","One-time")</f>
        <v/>
      </c>
    </row>
    <row r="747">
      <c r="A747" t="inlineStr">
        <is>
          <t>C01460</t>
        </is>
      </c>
      <c r="B747" t="inlineStr">
        <is>
          <t>Nikhil Joshi</t>
        </is>
      </c>
      <c r="C747" t="inlineStr">
        <is>
          <t>East</t>
        </is>
      </c>
      <c r="D747" t="inlineStr">
        <is>
          <t>Kolkata</t>
        </is>
      </c>
      <c r="E747" t="inlineStr">
        <is>
          <t>Yes</t>
        </is>
      </c>
      <c r="F747" t="inlineStr">
        <is>
          <t>High Value</t>
        </is>
      </c>
      <c r="G747" t="n">
        <v>10</v>
      </c>
      <c r="H747" s="24" t="n">
        <v>117977</v>
      </c>
      <c r="I747" s="24" t="n">
        <v>25068.1</v>
      </c>
      <c r="J747" s="25" t="n">
        <v>45028</v>
      </c>
      <c r="K747" s="25" t="n">
        <v>46010</v>
      </c>
      <c r="L747" t="n">
        <v>5</v>
      </c>
      <c r="M747" t="n">
        <v>5</v>
      </c>
      <c r="N747" t="n">
        <v>5</v>
      </c>
      <c r="O747">
        <f>DATE(2026,1,1)-K747</f>
        <v/>
      </c>
      <c r="P747">
        <f>IF(G747&gt;=2,"Repeat","One-time")</f>
        <v/>
      </c>
    </row>
    <row r="748">
      <c r="A748" t="inlineStr">
        <is>
          <t>C00834</t>
        </is>
      </c>
      <c r="B748" t="inlineStr">
        <is>
          <t>Meera Yadav</t>
        </is>
      </c>
      <c r="C748" t="inlineStr">
        <is>
          <t>South</t>
        </is>
      </c>
      <c r="D748" t="inlineStr">
        <is>
          <t>Hyderabad</t>
        </is>
      </c>
      <c r="E748" t="inlineStr">
        <is>
          <t>Yes</t>
        </is>
      </c>
      <c r="F748" t="inlineStr">
        <is>
          <t>High Value</t>
        </is>
      </c>
      <c r="G748" t="n">
        <v>16</v>
      </c>
      <c r="H748" s="24" t="n">
        <v>117970.28</v>
      </c>
      <c r="I748" s="24" t="n">
        <v>20334.03</v>
      </c>
      <c r="J748" s="25" t="n">
        <v>44945</v>
      </c>
      <c r="K748" s="25" t="n">
        <v>45839</v>
      </c>
      <c r="L748" t="n">
        <v>3</v>
      </c>
      <c r="M748" t="n">
        <v>5</v>
      </c>
      <c r="N748" t="n">
        <v>5</v>
      </c>
      <c r="O748">
        <f>DATE(2026,1,1)-K748</f>
        <v/>
      </c>
      <c r="P748">
        <f>IF(G748&gt;=2,"Repeat","One-time")</f>
        <v/>
      </c>
    </row>
    <row r="749">
      <c r="A749" t="inlineStr">
        <is>
          <t>C02728</t>
        </is>
      </c>
      <c r="B749" t="inlineStr">
        <is>
          <t>Manish Fernandes</t>
        </is>
      </c>
      <c r="C749" t="inlineStr">
        <is>
          <t>North</t>
        </is>
      </c>
      <c r="D749" t="inlineStr">
        <is>
          <t>Delhi</t>
        </is>
      </c>
      <c r="E749" t="inlineStr">
        <is>
          <t>Yes</t>
        </is>
      </c>
      <c r="F749" t="inlineStr">
        <is>
          <t>High Value</t>
        </is>
      </c>
      <c r="G749" t="n">
        <v>10</v>
      </c>
      <c r="H749" s="24" t="n">
        <v>117910.01</v>
      </c>
      <c r="I749" s="24" t="n">
        <v>18464.44</v>
      </c>
      <c r="J749" s="25" t="n">
        <v>45162</v>
      </c>
      <c r="K749" s="25" t="n">
        <v>45945</v>
      </c>
      <c r="L749" t="n">
        <v>4</v>
      </c>
      <c r="M749" t="n">
        <v>5</v>
      </c>
      <c r="N749" t="n">
        <v>5</v>
      </c>
      <c r="O749">
        <f>DATE(2026,1,1)-K749</f>
        <v/>
      </c>
      <c r="P749">
        <f>IF(G749&gt;=2,"Repeat","One-time")</f>
        <v/>
      </c>
    </row>
    <row r="750">
      <c r="A750" t="inlineStr">
        <is>
          <t>C08128</t>
        </is>
      </c>
      <c r="B750" t="inlineStr">
        <is>
          <t>Karan Singh</t>
        </is>
      </c>
      <c r="C750" t="inlineStr">
        <is>
          <t>South</t>
        </is>
      </c>
      <c r="D750" t="inlineStr">
        <is>
          <t>Bengaluru</t>
        </is>
      </c>
      <c r="E750" t="inlineStr">
        <is>
          <t>No</t>
        </is>
      </c>
      <c r="F750" t="inlineStr">
        <is>
          <t>High Value</t>
        </is>
      </c>
      <c r="G750" t="n">
        <v>13</v>
      </c>
      <c r="H750" s="24" t="n">
        <v>117895.1</v>
      </c>
      <c r="I750" s="24" t="n">
        <v>21780.37</v>
      </c>
      <c r="J750" s="25" t="n">
        <v>45710</v>
      </c>
      <c r="K750" s="25" t="n">
        <v>46008</v>
      </c>
      <c r="L750" t="n">
        <v>5</v>
      </c>
      <c r="M750" t="n">
        <v>5</v>
      </c>
      <c r="N750" t="n">
        <v>5</v>
      </c>
      <c r="O750">
        <f>DATE(2026,1,1)-K750</f>
        <v/>
      </c>
      <c r="P750">
        <f>IF(G750&gt;=2,"Repeat","One-time")</f>
        <v/>
      </c>
    </row>
    <row r="751">
      <c r="A751" t="inlineStr">
        <is>
          <t>C05801</t>
        </is>
      </c>
      <c r="B751" t="inlineStr">
        <is>
          <t>Manish Thakur</t>
        </is>
      </c>
      <c r="C751" t="inlineStr">
        <is>
          <t>North</t>
        </is>
      </c>
      <c r="D751" t="inlineStr">
        <is>
          <t>Delhi</t>
        </is>
      </c>
      <c r="E751" t="inlineStr">
        <is>
          <t>No</t>
        </is>
      </c>
      <c r="F751" t="inlineStr">
        <is>
          <t>At Risk</t>
        </is>
      </c>
      <c r="G751" t="n">
        <v>9</v>
      </c>
      <c r="H751" s="24" t="n">
        <v>117861.23</v>
      </c>
      <c r="I751" s="24" t="n">
        <v>16393.82</v>
      </c>
      <c r="J751" s="25" t="n">
        <v>45539</v>
      </c>
      <c r="K751" s="25" t="n">
        <v>45707</v>
      </c>
      <c r="L751" t="n">
        <v>2</v>
      </c>
      <c r="M751" t="n">
        <v>5</v>
      </c>
      <c r="N751" t="n">
        <v>5</v>
      </c>
      <c r="O751">
        <f>DATE(2026,1,1)-K751</f>
        <v/>
      </c>
      <c r="P751">
        <f>IF(G751&gt;=2,"Repeat","One-time")</f>
        <v/>
      </c>
    </row>
    <row r="752">
      <c r="A752" t="inlineStr">
        <is>
          <t>C00547</t>
        </is>
      </c>
      <c r="B752" t="inlineStr">
        <is>
          <t>Abhishek Patel</t>
        </is>
      </c>
      <c r="C752" t="inlineStr">
        <is>
          <t>North</t>
        </is>
      </c>
      <c r="D752" t="inlineStr">
        <is>
          <t>Delhi</t>
        </is>
      </c>
      <c r="E752" t="inlineStr">
        <is>
          <t>Yes</t>
        </is>
      </c>
      <c r="F752" t="inlineStr">
        <is>
          <t>High Value</t>
        </is>
      </c>
      <c r="G752" t="n">
        <v>18</v>
      </c>
      <c r="H752" s="24" t="n">
        <v>117803.35</v>
      </c>
      <c r="I752" s="24" t="n">
        <v>17293.9</v>
      </c>
      <c r="J752" s="25" t="n">
        <v>44928</v>
      </c>
      <c r="K752" s="25" t="n">
        <v>45984</v>
      </c>
      <c r="L752" t="n">
        <v>4</v>
      </c>
      <c r="M752" t="n">
        <v>5</v>
      </c>
      <c r="N752" t="n">
        <v>5</v>
      </c>
      <c r="O752">
        <f>DATE(2026,1,1)-K752</f>
        <v/>
      </c>
      <c r="P752">
        <f>IF(G752&gt;=2,"Repeat","One-time")</f>
        <v/>
      </c>
    </row>
    <row r="753">
      <c r="A753" t="inlineStr">
        <is>
          <t>C03201</t>
        </is>
      </c>
      <c r="B753" t="inlineStr">
        <is>
          <t>Vivaan Gupta</t>
        </is>
      </c>
      <c r="C753" t="inlineStr">
        <is>
          <t>South</t>
        </is>
      </c>
      <c r="D753" t="inlineStr">
        <is>
          <t>Coimbatore</t>
        </is>
      </c>
      <c r="E753" t="inlineStr">
        <is>
          <t>No</t>
        </is>
      </c>
      <c r="F753" t="inlineStr">
        <is>
          <t>High Value</t>
        </is>
      </c>
      <c r="G753" t="n">
        <v>20</v>
      </c>
      <c r="H753" s="24" t="n">
        <v>117632.81</v>
      </c>
      <c r="I753" s="24" t="n">
        <v>24541.75</v>
      </c>
      <c r="J753" s="25" t="n">
        <v>45245</v>
      </c>
      <c r="K753" s="25" t="n">
        <v>46017</v>
      </c>
      <c r="L753" t="n">
        <v>5</v>
      </c>
      <c r="M753" t="n">
        <v>5</v>
      </c>
      <c r="N753" t="n">
        <v>5</v>
      </c>
      <c r="O753">
        <f>DATE(2026,1,1)-K753</f>
        <v/>
      </c>
      <c r="P753">
        <f>IF(G753&gt;=2,"Repeat","One-time")</f>
        <v/>
      </c>
    </row>
    <row r="754">
      <c r="A754" t="inlineStr">
        <is>
          <t>C00099</t>
        </is>
      </c>
      <c r="B754" t="inlineStr">
        <is>
          <t>Manish Thakur</t>
        </is>
      </c>
      <c r="C754" t="inlineStr">
        <is>
          <t>North</t>
        </is>
      </c>
      <c r="D754" t="inlineStr">
        <is>
          <t>Gurugram</t>
        </is>
      </c>
      <c r="E754" t="inlineStr">
        <is>
          <t>Yes</t>
        </is>
      </c>
      <c r="F754" t="inlineStr">
        <is>
          <t>At Risk</t>
        </is>
      </c>
      <c r="G754" t="n">
        <v>11</v>
      </c>
      <c r="H754" s="24" t="n">
        <v>117610.75</v>
      </c>
      <c r="I754" s="24" t="n">
        <v>11585.75</v>
      </c>
      <c r="J754" s="25" t="n">
        <v>44963</v>
      </c>
      <c r="K754" s="25" t="n">
        <v>45252</v>
      </c>
      <c r="L754" t="n">
        <v>1</v>
      </c>
      <c r="M754" t="n">
        <v>5</v>
      </c>
      <c r="N754" t="n">
        <v>5</v>
      </c>
      <c r="O754">
        <f>DATE(2026,1,1)-K754</f>
        <v/>
      </c>
      <c r="P754">
        <f>IF(G754&gt;=2,"Repeat","One-time")</f>
        <v/>
      </c>
    </row>
    <row r="755">
      <c r="A755" t="inlineStr">
        <is>
          <t>C03925</t>
        </is>
      </c>
      <c r="B755" t="inlineStr">
        <is>
          <t>Ananya Kumar</t>
        </is>
      </c>
      <c r="C755" t="inlineStr">
        <is>
          <t>West</t>
        </is>
      </c>
      <c r="D755" t="inlineStr">
        <is>
          <t>Pune</t>
        </is>
      </c>
      <c r="E755" t="inlineStr">
        <is>
          <t>Yes</t>
        </is>
      </c>
      <c r="F755" t="inlineStr">
        <is>
          <t>High Value</t>
        </is>
      </c>
      <c r="G755" t="n">
        <v>11</v>
      </c>
      <c r="H755" s="24" t="n">
        <v>117566.24</v>
      </c>
      <c r="I755" s="24" t="n">
        <v>16334.34</v>
      </c>
      <c r="J755" s="25" t="n">
        <v>45352</v>
      </c>
      <c r="K755" s="25" t="n">
        <v>45947</v>
      </c>
      <c r="L755" t="n">
        <v>4</v>
      </c>
      <c r="M755" t="n">
        <v>5</v>
      </c>
      <c r="N755" t="n">
        <v>5</v>
      </c>
      <c r="O755">
        <f>DATE(2026,1,1)-K755</f>
        <v/>
      </c>
      <c r="P755">
        <f>IF(G755&gt;=2,"Repeat","One-time")</f>
        <v/>
      </c>
    </row>
    <row r="756">
      <c r="A756" t="inlineStr">
        <is>
          <t>C05703</t>
        </is>
      </c>
      <c r="B756" t="inlineStr">
        <is>
          <t>Joseph Banerjee</t>
        </is>
      </c>
      <c r="C756" t="inlineStr">
        <is>
          <t>North</t>
        </is>
      </c>
      <c r="D756" t="inlineStr">
        <is>
          <t>Lucknow</t>
        </is>
      </c>
      <c r="E756" t="inlineStr">
        <is>
          <t>No</t>
        </is>
      </c>
      <c r="F756" t="inlineStr">
        <is>
          <t>High Value</t>
        </is>
      </c>
      <c r="G756" t="n">
        <v>17</v>
      </c>
      <c r="H756" s="24" t="n">
        <v>117529.19</v>
      </c>
      <c r="I756" s="24" t="n">
        <v>22089.71</v>
      </c>
      <c r="J756" s="25" t="n">
        <v>45480</v>
      </c>
      <c r="K756" s="25" t="n">
        <v>46012</v>
      </c>
      <c r="L756" t="n">
        <v>5</v>
      </c>
      <c r="M756" t="n">
        <v>5</v>
      </c>
      <c r="N756" t="n">
        <v>5</v>
      </c>
      <c r="O756">
        <f>DATE(2026,1,1)-K756</f>
        <v/>
      </c>
      <c r="P756">
        <f>IF(G756&gt;=2,"Repeat","One-time")</f>
        <v/>
      </c>
    </row>
    <row r="757">
      <c r="A757" t="inlineStr">
        <is>
          <t>C06055</t>
        </is>
      </c>
      <c r="B757" t="inlineStr">
        <is>
          <t>Aditya Pillai</t>
        </is>
      </c>
      <c r="C757" t="inlineStr">
        <is>
          <t>North</t>
        </is>
      </c>
      <c r="D757" t="inlineStr">
        <is>
          <t>Jaipur</t>
        </is>
      </c>
      <c r="E757" t="inlineStr">
        <is>
          <t>Yes</t>
        </is>
      </c>
      <c r="F757" t="inlineStr">
        <is>
          <t>High Value</t>
        </is>
      </c>
      <c r="G757" t="n">
        <v>15</v>
      </c>
      <c r="H757" s="24" t="n">
        <v>117505.46</v>
      </c>
      <c r="I757" s="24" t="n">
        <v>16476.71</v>
      </c>
      <c r="J757" s="25" t="n">
        <v>45507</v>
      </c>
      <c r="K757" s="25" t="n">
        <v>46012</v>
      </c>
      <c r="L757" t="n">
        <v>5</v>
      </c>
      <c r="M757" t="n">
        <v>5</v>
      </c>
      <c r="N757" t="n">
        <v>5</v>
      </c>
      <c r="O757">
        <f>DATE(2026,1,1)-K757</f>
        <v/>
      </c>
      <c r="P757">
        <f>IF(G757&gt;=2,"Repeat","One-time")</f>
        <v/>
      </c>
    </row>
    <row r="758">
      <c r="A758" t="inlineStr">
        <is>
          <t>C01501</t>
        </is>
      </c>
      <c r="B758" t="inlineStr">
        <is>
          <t>Ayesha Prasad</t>
        </is>
      </c>
      <c r="C758" t="inlineStr">
        <is>
          <t>East</t>
        </is>
      </c>
      <c r="D758" t="inlineStr">
        <is>
          <t>Bhubaneswar</t>
        </is>
      </c>
      <c r="E758" t="inlineStr">
        <is>
          <t>No</t>
        </is>
      </c>
      <c r="F758" t="inlineStr">
        <is>
          <t>High Value</t>
        </is>
      </c>
      <c r="G758" t="n">
        <v>22</v>
      </c>
      <c r="H758" s="24" t="n">
        <v>117344.91</v>
      </c>
      <c r="I758" s="24" t="n">
        <v>26306.73</v>
      </c>
      <c r="J758" s="25" t="n">
        <v>45033</v>
      </c>
      <c r="K758" s="25" t="n">
        <v>45756</v>
      </c>
      <c r="L758" t="n">
        <v>3</v>
      </c>
      <c r="M758" t="n">
        <v>5</v>
      </c>
      <c r="N758" t="n">
        <v>5</v>
      </c>
      <c r="O758">
        <f>DATE(2026,1,1)-K758</f>
        <v/>
      </c>
      <c r="P758">
        <f>IF(G758&gt;=2,"Repeat","One-time")</f>
        <v/>
      </c>
    </row>
    <row r="759">
      <c r="A759" t="inlineStr">
        <is>
          <t>C04206</t>
        </is>
      </c>
      <c r="B759" t="inlineStr">
        <is>
          <t>Swati Sinha</t>
        </is>
      </c>
      <c r="C759" t="inlineStr">
        <is>
          <t>West</t>
        </is>
      </c>
      <c r="D759" t="inlineStr">
        <is>
          <t>Pune</t>
        </is>
      </c>
      <c r="E759" t="inlineStr">
        <is>
          <t>Yes</t>
        </is>
      </c>
      <c r="F759" t="inlineStr">
        <is>
          <t>High Value</t>
        </is>
      </c>
      <c r="G759" t="n">
        <v>21</v>
      </c>
      <c r="H759" s="24" t="n">
        <v>117312.67</v>
      </c>
      <c r="I759" s="24" t="n">
        <v>21684.22</v>
      </c>
      <c r="J759" s="25" t="n">
        <v>45344</v>
      </c>
      <c r="K759" s="25" t="n">
        <v>46016</v>
      </c>
      <c r="L759" t="n">
        <v>5</v>
      </c>
      <c r="M759" t="n">
        <v>5</v>
      </c>
      <c r="N759" t="n">
        <v>5</v>
      </c>
      <c r="O759">
        <f>DATE(2026,1,1)-K759</f>
        <v/>
      </c>
      <c r="P759">
        <f>IF(G759&gt;=2,"Repeat","One-time")</f>
        <v/>
      </c>
    </row>
    <row r="760">
      <c r="A760" t="inlineStr">
        <is>
          <t>C02824</t>
        </is>
      </c>
      <c r="B760" t="inlineStr">
        <is>
          <t>Ayesha Kapoor</t>
        </is>
      </c>
      <c r="C760" t="inlineStr">
        <is>
          <t>East</t>
        </is>
      </c>
      <c r="D760" t="inlineStr">
        <is>
          <t>Kolkata</t>
        </is>
      </c>
      <c r="E760" t="inlineStr">
        <is>
          <t>Yes</t>
        </is>
      </c>
      <c r="F760" t="inlineStr">
        <is>
          <t>High Value</t>
        </is>
      </c>
      <c r="G760" t="n">
        <v>21</v>
      </c>
      <c r="H760" s="24" t="n">
        <v>117092.86</v>
      </c>
      <c r="I760" s="24" t="n">
        <v>28529.46</v>
      </c>
      <c r="J760" s="25" t="n">
        <v>45228</v>
      </c>
      <c r="K760" s="25" t="n">
        <v>46007</v>
      </c>
      <c r="L760" t="n">
        <v>5</v>
      </c>
      <c r="M760" t="n">
        <v>5</v>
      </c>
      <c r="N760" t="n">
        <v>5</v>
      </c>
      <c r="O760">
        <f>DATE(2026,1,1)-K760</f>
        <v/>
      </c>
      <c r="P760">
        <f>IF(G760&gt;=2,"Repeat","One-time")</f>
        <v/>
      </c>
    </row>
    <row r="761">
      <c r="A761" t="inlineStr">
        <is>
          <t>C06077</t>
        </is>
      </c>
      <c r="B761" t="inlineStr">
        <is>
          <t>Priya Sinha</t>
        </is>
      </c>
      <c r="C761" t="inlineStr">
        <is>
          <t>North</t>
        </is>
      </c>
      <c r="D761" t="inlineStr">
        <is>
          <t>Gurugram</t>
        </is>
      </c>
      <c r="E761" t="inlineStr">
        <is>
          <t>No</t>
        </is>
      </c>
      <c r="F761" t="inlineStr">
        <is>
          <t>Loyal</t>
        </is>
      </c>
      <c r="G761" t="n">
        <v>4</v>
      </c>
      <c r="H761" s="24" t="n">
        <v>117018.56</v>
      </c>
      <c r="I761" s="24" t="n">
        <v>17321.86</v>
      </c>
      <c r="J761" s="25" t="n">
        <v>45522</v>
      </c>
      <c r="K761" s="25" t="n">
        <v>45965</v>
      </c>
      <c r="L761" t="n">
        <v>4</v>
      </c>
      <c r="M761" t="n">
        <v>3</v>
      </c>
      <c r="N761" t="n">
        <v>5</v>
      </c>
      <c r="O761">
        <f>DATE(2026,1,1)-K761</f>
        <v/>
      </c>
      <c r="P761">
        <f>IF(G761&gt;=2,"Repeat","One-time")</f>
        <v/>
      </c>
    </row>
    <row r="762">
      <c r="A762" t="inlineStr">
        <is>
          <t>C05976</t>
        </is>
      </c>
      <c r="B762" t="inlineStr">
        <is>
          <t>Riya Khan</t>
        </is>
      </c>
      <c r="C762" t="inlineStr">
        <is>
          <t>East</t>
        </is>
      </c>
      <c r="D762" t="inlineStr">
        <is>
          <t>Bhubaneswar</t>
        </is>
      </c>
      <c r="E762" t="inlineStr">
        <is>
          <t>Yes</t>
        </is>
      </c>
      <c r="F762" t="inlineStr">
        <is>
          <t>High Value</t>
        </is>
      </c>
      <c r="G762" t="n">
        <v>26</v>
      </c>
      <c r="H762" s="24" t="n">
        <v>116831.93</v>
      </c>
      <c r="I762" s="24" t="n">
        <v>22111.35</v>
      </c>
      <c r="J762" s="25" t="n">
        <v>45514</v>
      </c>
      <c r="K762" s="25" t="n">
        <v>45978</v>
      </c>
      <c r="L762" t="n">
        <v>4</v>
      </c>
      <c r="M762" t="n">
        <v>5</v>
      </c>
      <c r="N762" t="n">
        <v>5</v>
      </c>
      <c r="O762">
        <f>DATE(2026,1,1)-K762</f>
        <v/>
      </c>
      <c r="P762">
        <f>IF(G762&gt;=2,"Repeat","One-time")</f>
        <v/>
      </c>
    </row>
    <row r="763">
      <c r="A763" t="inlineStr">
        <is>
          <t>C00277</t>
        </is>
      </c>
      <c r="B763" t="inlineStr">
        <is>
          <t>Aarav Kapoor</t>
        </is>
      </c>
      <c r="C763" t="inlineStr">
        <is>
          <t>North</t>
        </is>
      </c>
      <c r="D763" t="inlineStr">
        <is>
          <t>Delhi</t>
        </is>
      </c>
      <c r="E763" t="inlineStr">
        <is>
          <t>Yes</t>
        </is>
      </c>
      <c r="F763" t="inlineStr">
        <is>
          <t>At Risk</t>
        </is>
      </c>
      <c r="G763" t="n">
        <v>15</v>
      </c>
      <c r="H763" s="24" t="n">
        <v>116484.19</v>
      </c>
      <c r="I763" s="24" t="n">
        <v>18856.91</v>
      </c>
      <c r="J763" s="25" t="n">
        <v>44945</v>
      </c>
      <c r="K763" s="25" t="n">
        <v>45321</v>
      </c>
      <c r="L763" t="n">
        <v>1</v>
      </c>
      <c r="M763" t="n">
        <v>5</v>
      </c>
      <c r="N763" t="n">
        <v>5</v>
      </c>
      <c r="O763">
        <f>DATE(2026,1,1)-K763</f>
        <v/>
      </c>
      <c r="P763">
        <f>IF(G763&gt;=2,"Repeat","One-time")</f>
        <v/>
      </c>
    </row>
    <row r="764">
      <c r="A764" t="inlineStr">
        <is>
          <t>C06344</t>
        </is>
      </c>
      <c r="B764" t="inlineStr">
        <is>
          <t>Imran Thakur</t>
        </is>
      </c>
      <c r="C764" t="inlineStr">
        <is>
          <t>East</t>
        </is>
      </c>
      <c r="D764" t="inlineStr">
        <is>
          <t>Guwahati</t>
        </is>
      </c>
      <c r="E764" t="inlineStr">
        <is>
          <t>No</t>
        </is>
      </c>
      <c r="F764" t="inlineStr">
        <is>
          <t>High Value</t>
        </is>
      </c>
      <c r="G764" t="n">
        <v>18</v>
      </c>
      <c r="H764" s="24" t="n">
        <v>116454.57</v>
      </c>
      <c r="I764" s="24" t="n">
        <v>22080.91</v>
      </c>
      <c r="J764" s="25" t="n">
        <v>45544</v>
      </c>
      <c r="K764" s="25" t="n">
        <v>45970</v>
      </c>
      <c r="L764" t="n">
        <v>4</v>
      </c>
      <c r="M764" t="n">
        <v>5</v>
      </c>
      <c r="N764" t="n">
        <v>5</v>
      </c>
      <c r="O764">
        <f>DATE(2026,1,1)-K764</f>
        <v/>
      </c>
      <c r="P764">
        <f>IF(G764&gt;=2,"Repeat","One-time")</f>
        <v/>
      </c>
    </row>
    <row r="765">
      <c r="A765" t="inlineStr">
        <is>
          <t>C05515</t>
        </is>
      </c>
      <c r="B765" t="inlineStr">
        <is>
          <t>Divya Fernandes</t>
        </is>
      </c>
      <c r="C765" t="inlineStr">
        <is>
          <t>Central</t>
        </is>
      </c>
      <c r="D765" t="inlineStr">
        <is>
          <t>Nagpur</t>
        </is>
      </c>
      <c r="E765" t="inlineStr">
        <is>
          <t>No</t>
        </is>
      </c>
      <c r="F765" t="inlineStr">
        <is>
          <t>High Value</t>
        </is>
      </c>
      <c r="G765" t="n">
        <v>20</v>
      </c>
      <c r="H765" s="24" t="n">
        <v>116359.76</v>
      </c>
      <c r="I765" s="24" t="n">
        <v>23636.32</v>
      </c>
      <c r="J765" s="25" t="n">
        <v>45461</v>
      </c>
      <c r="K765" s="25" t="n">
        <v>46018</v>
      </c>
      <c r="L765" t="n">
        <v>5</v>
      </c>
      <c r="M765" t="n">
        <v>5</v>
      </c>
      <c r="N765" t="n">
        <v>5</v>
      </c>
      <c r="O765">
        <f>DATE(2026,1,1)-K765</f>
        <v/>
      </c>
      <c r="P765">
        <f>IF(G765&gt;=2,"Repeat","One-time")</f>
        <v/>
      </c>
    </row>
    <row r="766">
      <c r="A766" t="inlineStr">
        <is>
          <t>C00690</t>
        </is>
      </c>
      <c r="B766" t="inlineStr">
        <is>
          <t>Harpreet Reddy</t>
        </is>
      </c>
      <c r="C766" t="inlineStr">
        <is>
          <t>West</t>
        </is>
      </c>
      <c r="D766" t="inlineStr">
        <is>
          <t>Mumbai</t>
        </is>
      </c>
      <c r="E766" t="inlineStr">
        <is>
          <t>No</t>
        </is>
      </c>
      <c r="F766" t="inlineStr">
        <is>
          <t>At Risk</t>
        </is>
      </c>
      <c r="G766" t="n">
        <v>20</v>
      </c>
      <c r="H766" s="24" t="n">
        <v>116034.78</v>
      </c>
      <c r="I766" s="24" t="n">
        <v>19627.65</v>
      </c>
      <c r="J766" s="25" t="n">
        <v>44931</v>
      </c>
      <c r="K766" s="25" t="n">
        <v>45488</v>
      </c>
      <c r="L766" t="n">
        <v>1</v>
      </c>
      <c r="M766" t="n">
        <v>5</v>
      </c>
      <c r="N766" t="n">
        <v>5</v>
      </c>
      <c r="O766">
        <f>DATE(2026,1,1)-K766</f>
        <v/>
      </c>
      <c r="P766">
        <f>IF(G766&gt;=2,"Repeat","One-time")</f>
        <v/>
      </c>
    </row>
    <row r="767">
      <c r="A767" t="inlineStr">
        <is>
          <t>C04275</t>
        </is>
      </c>
      <c r="B767" t="inlineStr">
        <is>
          <t>Vivaan Chopra</t>
        </is>
      </c>
      <c r="C767" t="inlineStr">
        <is>
          <t>West</t>
        </is>
      </c>
      <c r="D767" t="inlineStr">
        <is>
          <t>Mumbai</t>
        </is>
      </c>
      <c r="E767" t="inlineStr">
        <is>
          <t>Yes</t>
        </is>
      </c>
      <c r="F767" t="inlineStr">
        <is>
          <t>High Value</t>
        </is>
      </c>
      <c r="G767" t="n">
        <v>11</v>
      </c>
      <c r="H767" s="24" t="n">
        <v>116015.05</v>
      </c>
      <c r="I767" s="24" t="n">
        <v>21493.61</v>
      </c>
      <c r="J767" s="25" t="n">
        <v>45478</v>
      </c>
      <c r="K767" s="25" t="n">
        <v>45881</v>
      </c>
      <c r="L767" t="n">
        <v>3</v>
      </c>
      <c r="M767" t="n">
        <v>5</v>
      </c>
      <c r="N767" t="n">
        <v>5</v>
      </c>
      <c r="O767">
        <f>DATE(2026,1,1)-K767</f>
        <v/>
      </c>
      <c r="P767">
        <f>IF(G767&gt;=2,"Repeat","One-time")</f>
        <v/>
      </c>
    </row>
    <row r="768">
      <c r="A768" t="inlineStr">
        <is>
          <t>C02389</t>
        </is>
      </c>
      <c r="B768" t="inlineStr">
        <is>
          <t>Gurpreet Patel</t>
        </is>
      </c>
      <c r="C768" t="inlineStr">
        <is>
          <t>Central</t>
        </is>
      </c>
      <c r="D768" t="inlineStr">
        <is>
          <t>Nagpur</t>
        </is>
      </c>
      <c r="E768" t="inlineStr">
        <is>
          <t>No</t>
        </is>
      </c>
      <c r="F768" t="inlineStr">
        <is>
          <t>High Value</t>
        </is>
      </c>
      <c r="G768" t="n">
        <v>17</v>
      </c>
      <c r="H768" s="24" t="n">
        <v>115620.32</v>
      </c>
      <c r="I768" s="24" t="n">
        <v>23008.83</v>
      </c>
      <c r="J768" s="25" t="n">
        <v>45150</v>
      </c>
      <c r="K768" s="25" t="n">
        <v>45831</v>
      </c>
      <c r="L768" t="n">
        <v>3</v>
      </c>
      <c r="M768" t="n">
        <v>5</v>
      </c>
      <c r="N768" t="n">
        <v>5</v>
      </c>
      <c r="O768">
        <f>DATE(2026,1,1)-K768</f>
        <v/>
      </c>
      <c r="P768">
        <f>IF(G768&gt;=2,"Repeat","One-time")</f>
        <v/>
      </c>
    </row>
    <row r="769">
      <c r="A769" t="inlineStr">
        <is>
          <t>C05035</t>
        </is>
      </c>
      <c r="B769" t="inlineStr">
        <is>
          <t>Karan Mehta</t>
        </is>
      </c>
      <c r="C769" t="inlineStr">
        <is>
          <t>North</t>
        </is>
      </c>
      <c r="D769" t="inlineStr">
        <is>
          <t>Gurugram</t>
        </is>
      </c>
      <c r="E769" t="inlineStr">
        <is>
          <t>Yes</t>
        </is>
      </c>
      <c r="F769" t="inlineStr">
        <is>
          <t>High Value</t>
        </is>
      </c>
      <c r="G769" t="n">
        <v>16</v>
      </c>
      <c r="H769" s="24" t="n">
        <v>115516.72</v>
      </c>
      <c r="I769" s="24" t="n">
        <v>28491.35</v>
      </c>
      <c r="J769" s="25" t="n">
        <v>45416</v>
      </c>
      <c r="K769" s="25" t="n">
        <v>46021</v>
      </c>
      <c r="L769" t="n">
        <v>5</v>
      </c>
      <c r="M769" t="n">
        <v>5</v>
      </c>
      <c r="N769" t="n">
        <v>5</v>
      </c>
      <c r="O769">
        <f>DATE(2026,1,1)-K769</f>
        <v/>
      </c>
      <c r="P769">
        <f>IF(G769&gt;=2,"Repeat","One-time")</f>
        <v/>
      </c>
    </row>
    <row r="770">
      <c r="A770" t="inlineStr">
        <is>
          <t>C01180</t>
        </is>
      </c>
      <c r="B770" t="inlineStr">
        <is>
          <t>Ritu Joshi</t>
        </is>
      </c>
      <c r="C770" t="inlineStr">
        <is>
          <t>North</t>
        </is>
      </c>
      <c r="D770" t="inlineStr">
        <is>
          <t>Delhi</t>
        </is>
      </c>
      <c r="E770" t="inlineStr">
        <is>
          <t>Yes</t>
        </is>
      </c>
      <c r="F770" t="inlineStr">
        <is>
          <t>High Value</t>
        </is>
      </c>
      <c r="G770" t="n">
        <v>16</v>
      </c>
      <c r="H770" s="24" t="n">
        <v>115460.47</v>
      </c>
      <c r="I770" s="24" t="n">
        <v>22687.63</v>
      </c>
      <c r="J770" s="25" t="n">
        <v>44981</v>
      </c>
      <c r="K770" s="25" t="n">
        <v>45967</v>
      </c>
      <c r="L770" t="n">
        <v>4</v>
      </c>
      <c r="M770" t="n">
        <v>5</v>
      </c>
      <c r="N770" t="n">
        <v>5</v>
      </c>
      <c r="O770">
        <f>DATE(2026,1,1)-K770</f>
        <v/>
      </c>
      <c r="P770">
        <f>IF(G770&gt;=2,"Repeat","One-time")</f>
        <v/>
      </c>
    </row>
    <row r="771">
      <c r="A771" t="inlineStr">
        <is>
          <t>C03618</t>
        </is>
      </c>
      <c r="B771" t="inlineStr">
        <is>
          <t>Aditya Yadav</t>
        </is>
      </c>
      <c r="C771" t="inlineStr">
        <is>
          <t>South</t>
        </is>
      </c>
      <c r="D771" t="inlineStr">
        <is>
          <t>Chennai</t>
        </is>
      </c>
      <c r="E771" t="inlineStr">
        <is>
          <t>Yes</t>
        </is>
      </c>
      <c r="F771" t="inlineStr">
        <is>
          <t>High Value</t>
        </is>
      </c>
      <c r="G771" t="n">
        <v>12</v>
      </c>
      <c r="H771" s="24" t="n">
        <v>115435.57</v>
      </c>
      <c r="I771" s="24" t="n">
        <v>9213.6</v>
      </c>
      <c r="J771" s="25" t="n">
        <v>45368</v>
      </c>
      <c r="K771" s="25" t="n">
        <v>46007</v>
      </c>
      <c r="L771" t="n">
        <v>5</v>
      </c>
      <c r="M771" t="n">
        <v>5</v>
      </c>
      <c r="N771" t="n">
        <v>5</v>
      </c>
      <c r="O771">
        <f>DATE(2026,1,1)-K771</f>
        <v/>
      </c>
      <c r="P771">
        <f>IF(G771&gt;=2,"Repeat","One-time")</f>
        <v/>
      </c>
    </row>
    <row r="772">
      <c r="A772" t="inlineStr">
        <is>
          <t>C01379</t>
        </is>
      </c>
      <c r="B772" t="inlineStr">
        <is>
          <t>Imran Ghosh</t>
        </is>
      </c>
      <c r="C772" t="inlineStr">
        <is>
          <t>West</t>
        </is>
      </c>
      <c r="D772" t="inlineStr">
        <is>
          <t>Mumbai</t>
        </is>
      </c>
      <c r="E772" t="inlineStr">
        <is>
          <t>No</t>
        </is>
      </c>
      <c r="F772" t="inlineStr">
        <is>
          <t>At Risk</t>
        </is>
      </c>
      <c r="G772" t="n">
        <v>25</v>
      </c>
      <c r="H772" s="24" t="n">
        <v>115435.11</v>
      </c>
      <c r="I772" s="24" t="n">
        <v>21306.8</v>
      </c>
      <c r="J772" s="25" t="n">
        <v>45001</v>
      </c>
      <c r="K772" s="25" t="n">
        <v>45622</v>
      </c>
      <c r="L772" t="n">
        <v>2</v>
      </c>
      <c r="M772" t="n">
        <v>5</v>
      </c>
      <c r="N772" t="n">
        <v>5</v>
      </c>
      <c r="O772">
        <f>DATE(2026,1,1)-K772</f>
        <v/>
      </c>
      <c r="P772">
        <f>IF(G772&gt;=2,"Repeat","One-time")</f>
        <v/>
      </c>
    </row>
    <row r="773">
      <c r="A773" t="inlineStr">
        <is>
          <t>C02310</t>
        </is>
      </c>
      <c r="B773" t="inlineStr">
        <is>
          <t>Varun Menon</t>
        </is>
      </c>
      <c r="C773" t="inlineStr">
        <is>
          <t>North</t>
        </is>
      </c>
      <c r="D773" t="inlineStr">
        <is>
          <t>Jaipur</t>
        </is>
      </c>
      <c r="E773" t="inlineStr">
        <is>
          <t>No</t>
        </is>
      </c>
      <c r="F773" t="inlineStr">
        <is>
          <t>At Risk</t>
        </is>
      </c>
      <c r="G773" t="n">
        <v>14</v>
      </c>
      <c r="H773" s="24" t="n">
        <v>115351.41</v>
      </c>
      <c r="I773" s="24" t="n">
        <v>21460.91</v>
      </c>
      <c r="J773" s="25" t="n">
        <v>45122</v>
      </c>
      <c r="K773" s="25" t="n">
        <v>45420</v>
      </c>
      <c r="L773" t="n">
        <v>1</v>
      </c>
      <c r="M773" t="n">
        <v>5</v>
      </c>
      <c r="N773" t="n">
        <v>5</v>
      </c>
      <c r="O773">
        <f>DATE(2026,1,1)-K773</f>
        <v/>
      </c>
      <c r="P773">
        <f>IF(G773&gt;=2,"Repeat","One-time")</f>
        <v/>
      </c>
    </row>
    <row r="774">
      <c r="A774" t="inlineStr">
        <is>
          <t>C03534</t>
        </is>
      </c>
      <c r="B774" t="inlineStr">
        <is>
          <t>Arjun Prasad</t>
        </is>
      </c>
      <c r="C774" t="inlineStr">
        <is>
          <t>North</t>
        </is>
      </c>
      <c r="D774" t="inlineStr">
        <is>
          <t>Delhi</t>
        </is>
      </c>
      <c r="E774" t="inlineStr">
        <is>
          <t>No</t>
        </is>
      </c>
      <c r="F774" t="inlineStr">
        <is>
          <t>High Value</t>
        </is>
      </c>
      <c r="G774" t="n">
        <v>11</v>
      </c>
      <c r="H774" s="24" t="n">
        <v>115299.34</v>
      </c>
      <c r="I774" s="24" t="n">
        <v>31139.83</v>
      </c>
      <c r="J774" s="25" t="n">
        <v>45282</v>
      </c>
      <c r="K774" s="25" t="n">
        <v>45952</v>
      </c>
      <c r="L774" t="n">
        <v>4</v>
      </c>
      <c r="M774" t="n">
        <v>5</v>
      </c>
      <c r="N774" t="n">
        <v>5</v>
      </c>
      <c r="O774">
        <f>DATE(2026,1,1)-K774</f>
        <v/>
      </c>
      <c r="P774">
        <f>IF(G774&gt;=2,"Repeat","One-time")</f>
        <v/>
      </c>
    </row>
    <row r="775">
      <c r="A775" t="inlineStr">
        <is>
          <t>C02502</t>
        </is>
      </c>
      <c r="B775" t="inlineStr">
        <is>
          <t>Vivaan Joshi</t>
        </is>
      </c>
      <c r="C775" t="inlineStr">
        <is>
          <t>West</t>
        </is>
      </c>
      <c r="D775" t="inlineStr">
        <is>
          <t>Mumbai</t>
        </is>
      </c>
      <c r="E775" t="inlineStr">
        <is>
          <t>Yes</t>
        </is>
      </c>
      <c r="F775" t="inlineStr">
        <is>
          <t>High Value</t>
        </is>
      </c>
      <c r="G775" t="n">
        <v>12</v>
      </c>
      <c r="H775" s="24" t="n">
        <v>115155.98</v>
      </c>
      <c r="I775" s="24" t="n">
        <v>8226.639999999999</v>
      </c>
      <c r="J775" s="25" t="n">
        <v>45134</v>
      </c>
      <c r="K775" s="25" t="n">
        <v>45996</v>
      </c>
      <c r="L775" t="n">
        <v>5</v>
      </c>
      <c r="M775" t="n">
        <v>5</v>
      </c>
      <c r="N775" t="n">
        <v>5</v>
      </c>
      <c r="O775">
        <f>DATE(2026,1,1)-K775</f>
        <v/>
      </c>
      <c r="P775">
        <f>IF(G775&gt;=2,"Repeat","One-time")</f>
        <v/>
      </c>
    </row>
    <row r="776">
      <c r="A776" t="inlineStr">
        <is>
          <t>C06500</t>
        </is>
      </c>
      <c r="B776" t="inlineStr">
        <is>
          <t>Ritu Thakur</t>
        </is>
      </c>
      <c r="C776" t="inlineStr">
        <is>
          <t>North</t>
        </is>
      </c>
      <c r="D776" t="inlineStr">
        <is>
          <t>Delhi</t>
        </is>
      </c>
      <c r="E776" t="inlineStr">
        <is>
          <t>No</t>
        </is>
      </c>
      <c r="F776" t="inlineStr">
        <is>
          <t>At Risk</t>
        </is>
      </c>
      <c r="G776" t="n">
        <v>7</v>
      </c>
      <c r="H776" s="24" t="n">
        <v>115071.14</v>
      </c>
      <c r="I776" s="24" t="n">
        <v>13172.65</v>
      </c>
      <c r="J776" s="25" t="n">
        <v>45575</v>
      </c>
      <c r="K776" s="25" t="n">
        <v>45688</v>
      </c>
      <c r="L776" t="n">
        <v>2</v>
      </c>
      <c r="M776" t="n">
        <v>4</v>
      </c>
      <c r="N776" t="n">
        <v>5</v>
      </c>
      <c r="O776">
        <f>DATE(2026,1,1)-K776</f>
        <v/>
      </c>
      <c r="P776">
        <f>IF(G776&gt;=2,"Repeat","One-time")</f>
        <v/>
      </c>
    </row>
    <row r="777">
      <c r="A777" t="inlineStr">
        <is>
          <t>C05803</t>
        </is>
      </c>
      <c r="B777" t="inlineStr">
        <is>
          <t>Joseph Gupta</t>
        </is>
      </c>
      <c r="C777" t="inlineStr">
        <is>
          <t>South</t>
        </is>
      </c>
      <c r="D777" t="inlineStr">
        <is>
          <t>Bengaluru</t>
        </is>
      </c>
      <c r="E777" t="inlineStr">
        <is>
          <t>No</t>
        </is>
      </c>
      <c r="F777" t="inlineStr">
        <is>
          <t>High Value</t>
        </is>
      </c>
      <c r="G777" t="n">
        <v>14</v>
      </c>
      <c r="H777" s="24" t="n">
        <v>115069.67</v>
      </c>
      <c r="I777" s="24" t="n">
        <v>13965.98</v>
      </c>
      <c r="J777" s="25" t="n">
        <v>45492</v>
      </c>
      <c r="K777" s="25" t="n">
        <v>45986</v>
      </c>
      <c r="L777" t="n">
        <v>4</v>
      </c>
      <c r="M777" t="n">
        <v>5</v>
      </c>
      <c r="N777" t="n">
        <v>5</v>
      </c>
      <c r="O777">
        <f>DATE(2026,1,1)-K777</f>
        <v/>
      </c>
      <c r="P777">
        <f>IF(G777&gt;=2,"Repeat","One-time")</f>
        <v/>
      </c>
    </row>
    <row r="778">
      <c r="A778" t="inlineStr">
        <is>
          <t>C00771</t>
        </is>
      </c>
      <c r="B778" t="inlineStr">
        <is>
          <t>Diya Joshi</t>
        </is>
      </c>
      <c r="C778" t="inlineStr">
        <is>
          <t>North</t>
        </is>
      </c>
      <c r="D778" t="inlineStr">
        <is>
          <t>Jaipur</t>
        </is>
      </c>
      <c r="E778" t="inlineStr">
        <is>
          <t>Yes</t>
        </is>
      </c>
      <c r="F778" t="inlineStr">
        <is>
          <t>At Risk</t>
        </is>
      </c>
      <c r="G778" t="n">
        <v>16</v>
      </c>
      <c r="H778" s="24" t="n">
        <v>114456.8</v>
      </c>
      <c r="I778" s="24" t="n">
        <v>20248.22</v>
      </c>
      <c r="J778" s="25" t="n">
        <v>44944</v>
      </c>
      <c r="K778" s="25" t="n">
        <v>45218</v>
      </c>
      <c r="L778" t="n">
        <v>1</v>
      </c>
      <c r="M778" t="n">
        <v>5</v>
      </c>
      <c r="N778" t="n">
        <v>5</v>
      </c>
      <c r="O778">
        <f>DATE(2026,1,1)-K778</f>
        <v/>
      </c>
      <c r="P778">
        <f>IF(G778&gt;=2,"Repeat","One-time")</f>
        <v/>
      </c>
    </row>
    <row r="779">
      <c r="A779" t="inlineStr">
        <is>
          <t>C10496</t>
        </is>
      </c>
      <c r="B779" t="inlineStr">
        <is>
          <t>Gurpreet Fernandes</t>
        </is>
      </c>
      <c r="C779" t="inlineStr">
        <is>
          <t>South</t>
        </is>
      </c>
      <c r="D779" t="inlineStr">
        <is>
          <t>Chennai</t>
        </is>
      </c>
      <c r="E779" t="inlineStr">
        <is>
          <t>Yes</t>
        </is>
      </c>
      <c r="F779" t="inlineStr">
        <is>
          <t>New</t>
        </is>
      </c>
      <c r="G779" t="n">
        <v>5</v>
      </c>
      <c r="H779" s="24" t="n">
        <v>114386.93</v>
      </c>
      <c r="I779" s="24" t="n">
        <v>10788.44</v>
      </c>
      <c r="J779" s="25" t="n">
        <v>45936</v>
      </c>
      <c r="K779" s="25" t="n">
        <v>46018</v>
      </c>
      <c r="L779" t="n">
        <v>5</v>
      </c>
      <c r="M779" t="n">
        <v>4</v>
      </c>
      <c r="N779" t="n">
        <v>5</v>
      </c>
      <c r="O779">
        <f>DATE(2026,1,1)-K779</f>
        <v/>
      </c>
      <c r="P779">
        <f>IF(G779&gt;=2,"Repeat","One-time")</f>
        <v/>
      </c>
    </row>
    <row r="780">
      <c r="A780" t="inlineStr">
        <is>
          <t>C04846</t>
        </is>
      </c>
      <c r="B780" t="inlineStr">
        <is>
          <t>Ayesha Sinha</t>
        </is>
      </c>
      <c r="C780" t="inlineStr">
        <is>
          <t>North</t>
        </is>
      </c>
      <c r="D780" t="inlineStr">
        <is>
          <t>Delhi</t>
        </is>
      </c>
      <c r="E780" t="inlineStr">
        <is>
          <t>Yes</t>
        </is>
      </c>
      <c r="F780" t="inlineStr">
        <is>
          <t>High Value</t>
        </is>
      </c>
      <c r="G780" t="n">
        <v>11</v>
      </c>
      <c r="H780" s="24" t="n">
        <v>114324.71</v>
      </c>
      <c r="I780" s="24" t="n">
        <v>19448.19</v>
      </c>
      <c r="J780" s="25" t="n">
        <v>45480</v>
      </c>
      <c r="K780" s="25" t="n">
        <v>45966</v>
      </c>
      <c r="L780" t="n">
        <v>4</v>
      </c>
      <c r="M780" t="n">
        <v>5</v>
      </c>
      <c r="N780" t="n">
        <v>5</v>
      </c>
      <c r="O780">
        <f>DATE(2026,1,1)-K780</f>
        <v/>
      </c>
      <c r="P780">
        <f>IF(G780&gt;=2,"Repeat","One-time")</f>
        <v/>
      </c>
    </row>
    <row r="781">
      <c r="A781" t="inlineStr">
        <is>
          <t>C09038</t>
        </is>
      </c>
      <c r="B781" t="inlineStr">
        <is>
          <t>Aarav Fernandes</t>
        </is>
      </c>
      <c r="C781" t="inlineStr">
        <is>
          <t>North</t>
        </is>
      </c>
      <c r="D781" t="inlineStr">
        <is>
          <t>Jaipur</t>
        </is>
      </c>
      <c r="E781" t="inlineStr">
        <is>
          <t>Yes</t>
        </is>
      </c>
      <c r="F781" t="inlineStr">
        <is>
          <t>Loyal</t>
        </is>
      </c>
      <c r="G781" t="n">
        <v>3</v>
      </c>
      <c r="H781" s="24" t="n">
        <v>114306.18</v>
      </c>
      <c r="I781" s="24" t="n">
        <v>9670.26</v>
      </c>
      <c r="J781" s="25" t="n">
        <v>45820</v>
      </c>
      <c r="K781" s="25" t="n">
        <v>45965</v>
      </c>
      <c r="L781" t="n">
        <v>4</v>
      </c>
      <c r="M781" t="n">
        <v>3</v>
      </c>
      <c r="N781" t="n">
        <v>5</v>
      </c>
      <c r="O781">
        <f>DATE(2026,1,1)-K781</f>
        <v/>
      </c>
      <c r="P781">
        <f>IF(G781&gt;=2,"Repeat","One-time")</f>
        <v/>
      </c>
    </row>
    <row r="782">
      <c r="A782" t="inlineStr">
        <is>
          <t>C03283</t>
        </is>
      </c>
      <c r="B782" t="inlineStr">
        <is>
          <t>Harpreet Iyer</t>
        </is>
      </c>
      <c r="C782" t="inlineStr">
        <is>
          <t>South</t>
        </is>
      </c>
      <c r="D782" t="inlineStr">
        <is>
          <t>Coimbatore</t>
        </is>
      </c>
      <c r="E782" t="inlineStr">
        <is>
          <t>No</t>
        </is>
      </c>
      <c r="F782" t="inlineStr">
        <is>
          <t>High Value</t>
        </is>
      </c>
      <c r="G782" t="n">
        <v>8</v>
      </c>
      <c r="H782" s="24" t="n">
        <v>113996.48</v>
      </c>
      <c r="I782" s="24" t="n">
        <v>16453.37</v>
      </c>
      <c r="J782" s="25" t="n">
        <v>45329</v>
      </c>
      <c r="K782" s="25" t="n">
        <v>45985</v>
      </c>
      <c r="L782" t="n">
        <v>4</v>
      </c>
      <c r="M782" t="n">
        <v>4</v>
      </c>
      <c r="N782" t="n">
        <v>5</v>
      </c>
      <c r="O782">
        <f>DATE(2026,1,1)-K782</f>
        <v/>
      </c>
      <c r="P782">
        <f>IF(G782&gt;=2,"Repeat","One-time")</f>
        <v/>
      </c>
    </row>
    <row r="783">
      <c r="A783" t="inlineStr">
        <is>
          <t>C01136</t>
        </is>
      </c>
      <c r="B783" t="inlineStr">
        <is>
          <t>Deepak Rao</t>
        </is>
      </c>
      <c r="C783" t="inlineStr">
        <is>
          <t>East</t>
        </is>
      </c>
      <c r="D783" t="inlineStr">
        <is>
          <t>Bhubaneswar</t>
        </is>
      </c>
      <c r="E783" t="inlineStr">
        <is>
          <t>Yes</t>
        </is>
      </c>
      <c r="F783" t="inlineStr">
        <is>
          <t>At Risk</t>
        </is>
      </c>
      <c r="G783" t="n">
        <v>9</v>
      </c>
      <c r="H783" s="24" t="n">
        <v>113983.95</v>
      </c>
      <c r="I783" s="24" t="n">
        <v>20889.13</v>
      </c>
      <c r="J783" s="25" t="n">
        <v>44956</v>
      </c>
      <c r="K783" s="25" t="n">
        <v>45267</v>
      </c>
      <c r="L783" t="n">
        <v>1</v>
      </c>
      <c r="M783" t="n">
        <v>5</v>
      </c>
      <c r="N783" t="n">
        <v>5</v>
      </c>
      <c r="O783">
        <f>DATE(2026,1,1)-K783</f>
        <v/>
      </c>
      <c r="P783">
        <f>IF(G783&gt;=2,"Repeat","One-time")</f>
        <v/>
      </c>
    </row>
    <row r="784">
      <c r="A784" t="inlineStr">
        <is>
          <t>C09450</t>
        </is>
      </c>
      <c r="B784" t="inlineStr">
        <is>
          <t>Joseph Ghosh</t>
        </is>
      </c>
      <c r="C784" t="inlineStr">
        <is>
          <t>West</t>
        </is>
      </c>
      <c r="D784" t="inlineStr">
        <is>
          <t>Surat</t>
        </is>
      </c>
      <c r="E784" t="inlineStr">
        <is>
          <t>Yes</t>
        </is>
      </c>
      <c r="F784" t="inlineStr">
        <is>
          <t>High Value</t>
        </is>
      </c>
      <c r="G784" t="n">
        <v>8</v>
      </c>
      <c r="H784" s="24" t="n">
        <v>113813.41</v>
      </c>
      <c r="I784" s="24" t="n">
        <v>17616.46</v>
      </c>
      <c r="J784" s="25" t="n">
        <v>45846</v>
      </c>
      <c r="K784" s="25" t="n">
        <v>45992</v>
      </c>
      <c r="L784" t="n">
        <v>5</v>
      </c>
      <c r="M784" t="n">
        <v>5</v>
      </c>
      <c r="N784" t="n">
        <v>5</v>
      </c>
      <c r="O784">
        <f>DATE(2026,1,1)-K784</f>
        <v/>
      </c>
      <c r="P784">
        <f>IF(G784&gt;=2,"Repeat","One-time")</f>
        <v/>
      </c>
    </row>
    <row r="785">
      <c r="A785" t="inlineStr">
        <is>
          <t>C10092</t>
        </is>
      </c>
      <c r="B785" t="inlineStr">
        <is>
          <t>Pooja Fernandes</t>
        </is>
      </c>
      <c r="C785" t="inlineStr">
        <is>
          <t>North</t>
        </is>
      </c>
      <c r="D785" t="inlineStr">
        <is>
          <t>Jaipur</t>
        </is>
      </c>
      <c r="E785" t="inlineStr">
        <is>
          <t>No</t>
        </is>
      </c>
      <c r="F785" t="inlineStr">
        <is>
          <t>High Value</t>
        </is>
      </c>
      <c r="G785" t="n">
        <v>14</v>
      </c>
      <c r="H785" s="24" t="n">
        <v>113675.29</v>
      </c>
      <c r="I785" s="24" t="n">
        <v>21522.99</v>
      </c>
      <c r="J785" s="25" t="n">
        <v>45880</v>
      </c>
      <c r="K785" s="25" t="n">
        <v>46021</v>
      </c>
      <c r="L785" t="n">
        <v>5</v>
      </c>
      <c r="M785" t="n">
        <v>5</v>
      </c>
      <c r="N785" t="n">
        <v>5</v>
      </c>
      <c r="O785">
        <f>DATE(2026,1,1)-K785</f>
        <v/>
      </c>
      <c r="P785">
        <f>IF(G785&gt;=2,"Repeat","One-time")</f>
        <v/>
      </c>
    </row>
    <row r="786">
      <c r="A786" t="inlineStr">
        <is>
          <t>C06447</t>
        </is>
      </c>
      <c r="B786" t="inlineStr">
        <is>
          <t>Priya Fernandes</t>
        </is>
      </c>
      <c r="C786" t="inlineStr">
        <is>
          <t>North</t>
        </is>
      </c>
      <c r="D786" t="inlineStr">
        <is>
          <t>Lucknow</t>
        </is>
      </c>
      <c r="E786" t="inlineStr">
        <is>
          <t>Yes</t>
        </is>
      </c>
      <c r="F786" t="inlineStr">
        <is>
          <t>High Value</t>
        </is>
      </c>
      <c r="G786" t="n">
        <v>7</v>
      </c>
      <c r="H786" s="24" t="n">
        <v>113669.33</v>
      </c>
      <c r="I786" s="24" t="n">
        <v>14349.72</v>
      </c>
      <c r="J786" s="25" t="n">
        <v>45564</v>
      </c>
      <c r="K786" s="25" t="n">
        <v>45977</v>
      </c>
      <c r="L786" t="n">
        <v>4</v>
      </c>
      <c r="M786" t="n">
        <v>4</v>
      </c>
      <c r="N786" t="n">
        <v>5</v>
      </c>
      <c r="O786">
        <f>DATE(2026,1,1)-K786</f>
        <v/>
      </c>
      <c r="P786">
        <f>IF(G786&gt;=2,"Repeat","One-time")</f>
        <v/>
      </c>
    </row>
    <row r="787">
      <c r="A787" t="inlineStr">
        <is>
          <t>C01578</t>
        </is>
      </c>
      <c r="B787" t="inlineStr">
        <is>
          <t>Aditya Mukherjee</t>
        </is>
      </c>
      <c r="C787" t="inlineStr">
        <is>
          <t>West</t>
        </is>
      </c>
      <c r="D787" t="inlineStr">
        <is>
          <t>Mumbai</t>
        </is>
      </c>
      <c r="E787" t="inlineStr">
        <is>
          <t>Yes</t>
        </is>
      </c>
      <c r="F787" t="inlineStr">
        <is>
          <t>High Value</t>
        </is>
      </c>
      <c r="G787" t="n">
        <v>14</v>
      </c>
      <c r="H787" s="24" t="n">
        <v>113642.39</v>
      </c>
      <c r="I787" s="24" t="n">
        <v>22257.14</v>
      </c>
      <c r="J787" s="25" t="n">
        <v>45071</v>
      </c>
      <c r="K787" s="25" t="n">
        <v>45897</v>
      </c>
      <c r="L787" t="n">
        <v>3</v>
      </c>
      <c r="M787" t="n">
        <v>5</v>
      </c>
      <c r="N787" t="n">
        <v>5</v>
      </c>
      <c r="O787">
        <f>DATE(2026,1,1)-K787</f>
        <v/>
      </c>
      <c r="P787">
        <f>IF(G787&gt;=2,"Repeat","One-time")</f>
        <v/>
      </c>
    </row>
    <row r="788">
      <c r="A788" t="inlineStr">
        <is>
          <t>C05757</t>
        </is>
      </c>
      <c r="B788" t="inlineStr">
        <is>
          <t>Suresh Agarwal</t>
        </is>
      </c>
      <c r="C788" t="inlineStr">
        <is>
          <t>South</t>
        </is>
      </c>
      <c r="D788" t="inlineStr">
        <is>
          <t>Hyderabad</t>
        </is>
      </c>
      <c r="E788" t="inlineStr">
        <is>
          <t>No</t>
        </is>
      </c>
      <c r="F788" t="inlineStr">
        <is>
          <t>High Value</t>
        </is>
      </c>
      <c r="G788" t="n">
        <v>9</v>
      </c>
      <c r="H788" s="24" t="n">
        <v>113261.9</v>
      </c>
      <c r="I788" s="24" t="n">
        <v>16792.94</v>
      </c>
      <c r="J788" s="25" t="n">
        <v>45576</v>
      </c>
      <c r="K788" s="25" t="n">
        <v>45951</v>
      </c>
      <c r="L788" t="n">
        <v>4</v>
      </c>
      <c r="M788" t="n">
        <v>5</v>
      </c>
      <c r="N788" t="n">
        <v>5</v>
      </c>
      <c r="O788">
        <f>DATE(2026,1,1)-K788</f>
        <v/>
      </c>
      <c r="P788">
        <f>IF(G788&gt;=2,"Repeat","One-time")</f>
        <v/>
      </c>
    </row>
    <row r="789">
      <c r="A789" t="inlineStr">
        <is>
          <t>C00047</t>
        </is>
      </c>
      <c r="B789" t="inlineStr">
        <is>
          <t>Maria Nair</t>
        </is>
      </c>
      <c r="C789" t="inlineStr">
        <is>
          <t>Central</t>
        </is>
      </c>
      <c r="D789" t="inlineStr">
        <is>
          <t>Bhopal</t>
        </is>
      </c>
      <c r="E789" t="inlineStr">
        <is>
          <t>No</t>
        </is>
      </c>
      <c r="F789" t="inlineStr">
        <is>
          <t>At Risk</t>
        </is>
      </c>
      <c r="G789" t="n">
        <v>16</v>
      </c>
      <c r="H789" s="24" t="n">
        <v>113188.65</v>
      </c>
      <c r="I789" s="24" t="n">
        <v>19751.35</v>
      </c>
      <c r="J789" s="25" t="n">
        <v>44927</v>
      </c>
      <c r="K789" s="25" t="n">
        <v>45260</v>
      </c>
      <c r="L789" t="n">
        <v>1</v>
      </c>
      <c r="M789" t="n">
        <v>5</v>
      </c>
      <c r="N789" t="n">
        <v>5</v>
      </c>
      <c r="O789">
        <f>DATE(2026,1,1)-K789</f>
        <v/>
      </c>
      <c r="P789">
        <f>IF(G789&gt;=2,"Repeat","One-time")</f>
        <v/>
      </c>
    </row>
    <row r="790">
      <c r="A790" t="inlineStr">
        <is>
          <t>C02284</t>
        </is>
      </c>
      <c r="B790" t="inlineStr">
        <is>
          <t>Kavya Kapoor</t>
        </is>
      </c>
      <c r="C790" t="inlineStr">
        <is>
          <t>West</t>
        </is>
      </c>
      <c r="D790" t="inlineStr">
        <is>
          <t>Pune</t>
        </is>
      </c>
      <c r="E790" t="inlineStr">
        <is>
          <t>No</t>
        </is>
      </c>
      <c r="F790" t="inlineStr">
        <is>
          <t>At Risk</t>
        </is>
      </c>
      <c r="G790" t="n">
        <v>16</v>
      </c>
      <c r="H790" s="24" t="n">
        <v>113175.15</v>
      </c>
      <c r="I790" s="24" t="n">
        <v>22967.75</v>
      </c>
      <c r="J790" s="25" t="n">
        <v>45110</v>
      </c>
      <c r="K790" s="25" t="n">
        <v>45442</v>
      </c>
      <c r="L790" t="n">
        <v>1</v>
      </c>
      <c r="M790" t="n">
        <v>5</v>
      </c>
      <c r="N790" t="n">
        <v>5</v>
      </c>
      <c r="O790">
        <f>DATE(2026,1,1)-K790</f>
        <v/>
      </c>
      <c r="P790">
        <f>IF(G790&gt;=2,"Repeat","One-time")</f>
        <v/>
      </c>
    </row>
    <row r="791">
      <c r="A791" t="inlineStr">
        <is>
          <t>C03838</t>
        </is>
      </c>
      <c r="B791" t="inlineStr">
        <is>
          <t>Meera Mishra</t>
        </is>
      </c>
      <c r="C791" t="inlineStr">
        <is>
          <t>West</t>
        </is>
      </c>
      <c r="D791" t="inlineStr">
        <is>
          <t>Ahmedabad</t>
        </is>
      </c>
      <c r="E791" t="inlineStr">
        <is>
          <t>No</t>
        </is>
      </c>
      <c r="F791" t="inlineStr">
        <is>
          <t>At Risk</t>
        </is>
      </c>
      <c r="G791" t="n">
        <v>5</v>
      </c>
      <c r="H791" s="24" t="n">
        <v>113154.59</v>
      </c>
      <c r="I791" s="24" t="n">
        <v>13031.66</v>
      </c>
      <c r="J791" s="25" t="n">
        <v>45293</v>
      </c>
      <c r="K791" s="25" t="n">
        <v>45739</v>
      </c>
      <c r="L791" t="n">
        <v>2</v>
      </c>
      <c r="M791" t="n">
        <v>4</v>
      </c>
      <c r="N791" t="n">
        <v>5</v>
      </c>
      <c r="O791">
        <f>DATE(2026,1,1)-K791</f>
        <v/>
      </c>
      <c r="P791">
        <f>IF(G791&gt;=2,"Repeat","One-time")</f>
        <v/>
      </c>
    </row>
    <row r="792">
      <c r="A792" t="inlineStr">
        <is>
          <t>C07277</t>
        </is>
      </c>
      <c r="B792" t="inlineStr">
        <is>
          <t>Varun Banerjee</t>
        </is>
      </c>
      <c r="C792" t="inlineStr">
        <is>
          <t>South</t>
        </is>
      </c>
      <c r="D792" t="inlineStr">
        <is>
          <t>Bengaluru</t>
        </is>
      </c>
      <c r="E792" t="inlineStr">
        <is>
          <t>No</t>
        </is>
      </c>
      <c r="F792" t="inlineStr">
        <is>
          <t>High Value</t>
        </is>
      </c>
      <c r="G792" t="n">
        <v>10</v>
      </c>
      <c r="H792" s="24" t="n">
        <v>113061.47</v>
      </c>
      <c r="I792" s="24" t="n">
        <v>11965.54</v>
      </c>
      <c r="J792" s="25" t="n">
        <v>45669</v>
      </c>
      <c r="K792" s="25" t="n">
        <v>45989</v>
      </c>
      <c r="L792" t="n">
        <v>5</v>
      </c>
      <c r="M792" t="n">
        <v>5</v>
      </c>
      <c r="N792" t="n">
        <v>5</v>
      </c>
      <c r="O792">
        <f>DATE(2026,1,1)-K792</f>
        <v/>
      </c>
      <c r="P792">
        <f>IF(G792&gt;=2,"Repeat","One-time")</f>
        <v/>
      </c>
    </row>
    <row r="793">
      <c r="A793" t="inlineStr">
        <is>
          <t>C05107</t>
        </is>
      </c>
      <c r="B793" t="inlineStr">
        <is>
          <t>Sanjay Banerjee</t>
        </is>
      </c>
      <c r="C793" t="inlineStr">
        <is>
          <t>West</t>
        </is>
      </c>
      <c r="D793" t="inlineStr">
        <is>
          <t>Mumbai</t>
        </is>
      </c>
      <c r="E793" t="inlineStr">
        <is>
          <t>No</t>
        </is>
      </c>
      <c r="F793" t="inlineStr">
        <is>
          <t>High Value</t>
        </is>
      </c>
      <c r="G793" t="n">
        <v>6</v>
      </c>
      <c r="H793" s="24" t="n">
        <v>113055.06</v>
      </c>
      <c r="I793" s="24" t="n">
        <v>17250.88</v>
      </c>
      <c r="J793" s="25" t="n">
        <v>45725</v>
      </c>
      <c r="K793" s="25" t="n">
        <v>46017</v>
      </c>
      <c r="L793" t="n">
        <v>5</v>
      </c>
      <c r="M793" t="n">
        <v>4</v>
      </c>
      <c r="N793" t="n">
        <v>5</v>
      </c>
      <c r="O793">
        <f>DATE(2026,1,1)-K793</f>
        <v/>
      </c>
      <c r="P793">
        <f>IF(G793&gt;=2,"Repeat","One-time")</f>
        <v/>
      </c>
    </row>
    <row r="794">
      <c r="A794" t="inlineStr">
        <is>
          <t>C00751</t>
        </is>
      </c>
      <c r="B794" t="inlineStr">
        <is>
          <t>Karan Mehta</t>
        </is>
      </c>
      <c r="C794" t="inlineStr">
        <is>
          <t>East</t>
        </is>
      </c>
      <c r="D794" t="inlineStr">
        <is>
          <t>Kolkata</t>
        </is>
      </c>
      <c r="E794" t="inlineStr">
        <is>
          <t>No</t>
        </is>
      </c>
      <c r="F794" t="inlineStr">
        <is>
          <t>At Risk</t>
        </is>
      </c>
      <c r="G794" t="n">
        <v>18</v>
      </c>
      <c r="H794" s="24" t="n">
        <v>113039.48</v>
      </c>
      <c r="I794" s="24" t="n">
        <v>18186.34</v>
      </c>
      <c r="J794" s="25" t="n">
        <v>44954</v>
      </c>
      <c r="K794" s="25" t="n">
        <v>45726</v>
      </c>
      <c r="L794" t="n">
        <v>2</v>
      </c>
      <c r="M794" t="n">
        <v>5</v>
      </c>
      <c r="N794" t="n">
        <v>5</v>
      </c>
      <c r="O794">
        <f>DATE(2026,1,1)-K794</f>
        <v/>
      </c>
      <c r="P794">
        <f>IF(G794&gt;=2,"Repeat","One-time")</f>
        <v/>
      </c>
    </row>
    <row r="795">
      <c r="A795" t="inlineStr">
        <is>
          <t>C02092</t>
        </is>
      </c>
      <c r="B795" t="inlineStr">
        <is>
          <t>Deepak Kumar</t>
        </is>
      </c>
      <c r="C795" t="inlineStr">
        <is>
          <t>West</t>
        </is>
      </c>
      <c r="D795" t="inlineStr">
        <is>
          <t>Pune</t>
        </is>
      </c>
      <c r="E795" t="inlineStr">
        <is>
          <t>No</t>
        </is>
      </c>
      <c r="F795" t="inlineStr">
        <is>
          <t>High Value</t>
        </is>
      </c>
      <c r="G795" t="n">
        <v>16</v>
      </c>
      <c r="H795" s="24" t="n">
        <v>112941.96</v>
      </c>
      <c r="I795" s="24" t="n">
        <v>15434.58</v>
      </c>
      <c r="J795" s="25" t="n">
        <v>45157</v>
      </c>
      <c r="K795" s="25" t="n">
        <v>45977</v>
      </c>
      <c r="L795" t="n">
        <v>4</v>
      </c>
      <c r="M795" t="n">
        <v>5</v>
      </c>
      <c r="N795" t="n">
        <v>5</v>
      </c>
      <c r="O795">
        <f>DATE(2026,1,1)-K795</f>
        <v/>
      </c>
      <c r="P795">
        <f>IF(G795&gt;=2,"Repeat","One-time")</f>
        <v/>
      </c>
    </row>
    <row r="796">
      <c r="A796" t="inlineStr">
        <is>
          <t>C02023</t>
        </is>
      </c>
      <c r="B796" t="inlineStr">
        <is>
          <t>Nikhil Thakur</t>
        </is>
      </c>
      <c r="C796" t="inlineStr">
        <is>
          <t>East</t>
        </is>
      </c>
      <c r="D796" t="inlineStr">
        <is>
          <t>Jamshedpur</t>
        </is>
      </c>
      <c r="E796" t="inlineStr">
        <is>
          <t>No</t>
        </is>
      </c>
      <c r="F796" t="inlineStr">
        <is>
          <t>At Risk</t>
        </is>
      </c>
      <c r="G796" t="n">
        <v>10</v>
      </c>
      <c r="H796" s="24" t="n">
        <v>112789.03</v>
      </c>
      <c r="I796" s="24" t="n">
        <v>26063.34</v>
      </c>
      <c r="J796" s="25" t="n">
        <v>45112</v>
      </c>
      <c r="K796" s="25" t="n">
        <v>45397</v>
      </c>
      <c r="L796" t="n">
        <v>1</v>
      </c>
      <c r="M796" t="n">
        <v>5</v>
      </c>
      <c r="N796" t="n">
        <v>5</v>
      </c>
      <c r="O796">
        <f>DATE(2026,1,1)-K796</f>
        <v/>
      </c>
      <c r="P796">
        <f>IF(G796&gt;=2,"Repeat","One-time")</f>
        <v/>
      </c>
    </row>
    <row r="797">
      <c r="A797" t="inlineStr">
        <is>
          <t>C00876</t>
        </is>
      </c>
      <c r="B797" t="inlineStr">
        <is>
          <t>Imran Thakur</t>
        </is>
      </c>
      <c r="C797" t="inlineStr">
        <is>
          <t>East</t>
        </is>
      </c>
      <c r="D797" t="inlineStr">
        <is>
          <t>Kolkata</t>
        </is>
      </c>
      <c r="E797" t="inlineStr">
        <is>
          <t>No</t>
        </is>
      </c>
      <c r="F797" t="inlineStr">
        <is>
          <t>At Risk</t>
        </is>
      </c>
      <c r="G797" t="n">
        <v>13</v>
      </c>
      <c r="H797" s="24" t="n">
        <v>112736.05</v>
      </c>
      <c r="I797" s="24" t="n">
        <v>24063.8</v>
      </c>
      <c r="J797" s="25" t="n">
        <v>44933</v>
      </c>
      <c r="K797" s="25" t="n">
        <v>45432</v>
      </c>
      <c r="L797" t="n">
        <v>1</v>
      </c>
      <c r="M797" t="n">
        <v>5</v>
      </c>
      <c r="N797" t="n">
        <v>5</v>
      </c>
      <c r="O797">
        <f>DATE(2026,1,1)-K797</f>
        <v/>
      </c>
      <c r="P797">
        <f>IF(G797&gt;=2,"Repeat","One-time")</f>
        <v/>
      </c>
    </row>
    <row r="798">
      <c r="A798" t="inlineStr">
        <is>
          <t>C03446</t>
        </is>
      </c>
      <c r="B798" t="inlineStr">
        <is>
          <t>Neha Patel</t>
        </is>
      </c>
      <c r="C798" t="inlineStr">
        <is>
          <t>North</t>
        </is>
      </c>
      <c r="D798" t="inlineStr">
        <is>
          <t>Jaipur</t>
        </is>
      </c>
      <c r="E798" t="inlineStr">
        <is>
          <t>Yes</t>
        </is>
      </c>
      <c r="F798" t="inlineStr">
        <is>
          <t>High Value</t>
        </is>
      </c>
      <c r="G798" t="n">
        <v>18</v>
      </c>
      <c r="H798" s="24" t="n">
        <v>112695.62</v>
      </c>
      <c r="I798" s="24" t="n">
        <v>15074.46</v>
      </c>
      <c r="J798" s="25" t="n">
        <v>45247</v>
      </c>
      <c r="K798" s="25" t="n">
        <v>46011</v>
      </c>
      <c r="L798" t="n">
        <v>5</v>
      </c>
      <c r="M798" t="n">
        <v>5</v>
      </c>
      <c r="N798" t="n">
        <v>5</v>
      </c>
      <c r="O798">
        <f>DATE(2026,1,1)-K798</f>
        <v/>
      </c>
      <c r="P798">
        <f>IF(G798&gt;=2,"Repeat","One-time")</f>
        <v/>
      </c>
    </row>
    <row r="799">
      <c r="A799" t="inlineStr">
        <is>
          <t>C02633</t>
        </is>
      </c>
      <c r="B799" t="inlineStr">
        <is>
          <t>Harpreet Sharma</t>
        </is>
      </c>
      <c r="C799" t="inlineStr">
        <is>
          <t>West</t>
        </is>
      </c>
      <c r="D799" t="inlineStr">
        <is>
          <t>Pune</t>
        </is>
      </c>
      <c r="E799" t="inlineStr">
        <is>
          <t>Yes</t>
        </is>
      </c>
      <c r="F799" t="inlineStr">
        <is>
          <t>At Risk</t>
        </is>
      </c>
      <c r="G799" t="n">
        <v>14</v>
      </c>
      <c r="H799" s="24" t="n">
        <v>112610.83</v>
      </c>
      <c r="I799" s="24" t="n">
        <v>15898.98</v>
      </c>
      <c r="J799" s="25" t="n">
        <v>45154</v>
      </c>
      <c r="K799" s="25" t="n">
        <v>45507</v>
      </c>
      <c r="L799" t="n">
        <v>2</v>
      </c>
      <c r="M799" t="n">
        <v>5</v>
      </c>
      <c r="N799" t="n">
        <v>5</v>
      </c>
      <c r="O799">
        <f>DATE(2026,1,1)-K799</f>
        <v/>
      </c>
      <c r="P799">
        <f>IF(G799&gt;=2,"Repeat","One-time")</f>
        <v/>
      </c>
    </row>
    <row r="800">
      <c r="A800" t="inlineStr">
        <is>
          <t>C00356</t>
        </is>
      </c>
      <c r="B800" t="inlineStr">
        <is>
          <t>Deepak Mishra</t>
        </is>
      </c>
      <c r="C800" t="inlineStr">
        <is>
          <t>Central</t>
        </is>
      </c>
      <c r="D800" t="inlineStr">
        <is>
          <t>Nagpur</t>
        </is>
      </c>
      <c r="E800" t="inlineStr">
        <is>
          <t>No</t>
        </is>
      </c>
      <c r="F800" t="inlineStr">
        <is>
          <t>At Risk</t>
        </is>
      </c>
      <c r="G800" t="n">
        <v>5</v>
      </c>
      <c r="H800" s="24" t="n">
        <v>112521.9</v>
      </c>
      <c r="I800" s="24" t="n">
        <v>13679.32</v>
      </c>
      <c r="J800" s="25" t="n">
        <v>44929</v>
      </c>
      <c r="K800" s="25" t="n">
        <v>45221</v>
      </c>
      <c r="L800" t="n">
        <v>1</v>
      </c>
      <c r="M800" t="n">
        <v>4</v>
      </c>
      <c r="N800" t="n">
        <v>5</v>
      </c>
      <c r="O800">
        <f>DATE(2026,1,1)-K800</f>
        <v/>
      </c>
      <c r="P800">
        <f>IF(G800&gt;=2,"Repeat","One-time")</f>
        <v/>
      </c>
    </row>
    <row r="801">
      <c r="A801" t="inlineStr">
        <is>
          <t>C07094</t>
        </is>
      </c>
      <c r="B801" t="inlineStr">
        <is>
          <t>Amit Nair</t>
        </is>
      </c>
      <c r="C801" t="inlineStr">
        <is>
          <t>Central</t>
        </is>
      </c>
      <c r="D801" t="inlineStr">
        <is>
          <t>Nagpur</t>
        </is>
      </c>
      <c r="E801" t="inlineStr">
        <is>
          <t>No</t>
        </is>
      </c>
      <c r="F801" t="inlineStr">
        <is>
          <t>High Value</t>
        </is>
      </c>
      <c r="G801" t="n">
        <v>19</v>
      </c>
      <c r="H801" s="24" t="n">
        <v>112506.05</v>
      </c>
      <c r="I801" s="24" t="n">
        <v>20945.26</v>
      </c>
      <c r="J801" s="25" t="n">
        <v>45640</v>
      </c>
      <c r="K801" s="25" t="n">
        <v>45998</v>
      </c>
      <c r="L801" t="n">
        <v>5</v>
      </c>
      <c r="M801" t="n">
        <v>5</v>
      </c>
      <c r="N801" t="n">
        <v>5</v>
      </c>
      <c r="O801">
        <f>DATE(2026,1,1)-K801</f>
        <v/>
      </c>
      <c r="P801">
        <f>IF(G801&gt;=2,"Repeat","One-time")</f>
        <v/>
      </c>
    </row>
    <row r="802">
      <c r="A802" t="inlineStr">
        <is>
          <t>C03928</t>
        </is>
      </c>
      <c r="B802" t="inlineStr">
        <is>
          <t>Lakshmi Mehta</t>
        </is>
      </c>
      <c r="C802" t="inlineStr">
        <is>
          <t>West</t>
        </is>
      </c>
      <c r="D802" t="inlineStr">
        <is>
          <t>Mumbai</t>
        </is>
      </c>
      <c r="E802" t="inlineStr">
        <is>
          <t>No</t>
        </is>
      </c>
      <c r="F802" t="inlineStr">
        <is>
          <t>High Value</t>
        </is>
      </c>
      <c r="G802" t="n">
        <v>20</v>
      </c>
      <c r="H802" s="24" t="n">
        <v>112478.73</v>
      </c>
      <c r="I802" s="24" t="n">
        <v>20778.5</v>
      </c>
      <c r="J802" s="25" t="n">
        <v>45350</v>
      </c>
      <c r="K802" s="25" t="n">
        <v>45990</v>
      </c>
      <c r="L802" t="n">
        <v>5</v>
      </c>
      <c r="M802" t="n">
        <v>5</v>
      </c>
      <c r="N802" t="n">
        <v>5</v>
      </c>
      <c r="O802">
        <f>DATE(2026,1,1)-K802</f>
        <v/>
      </c>
      <c r="P802">
        <f>IF(G802&gt;=2,"Repeat","One-time")</f>
        <v/>
      </c>
    </row>
    <row r="803">
      <c r="A803" t="inlineStr">
        <is>
          <t>C00315</t>
        </is>
      </c>
      <c r="B803" t="inlineStr">
        <is>
          <t>Karan Joshi</t>
        </is>
      </c>
      <c r="C803" t="inlineStr">
        <is>
          <t>East</t>
        </is>
      </c>
      <c r="D803" t="inlineStr">
        <is>
          <t>Kolkata</t>
        </is>
      </c>
      <c r="E803" t="inlineStr">
        <is>
          <t>No</t>
        </is>
      </c>
      <c r="F803" t="inlineStr">
        <is>
          <t>High Value</t>
        </is>
      </c>
      <c r="G803" t="n">
        <v>11</v>
      </c>
      <c r="H803" s="24" t="n">
        <v>112415.41</v>
      </c>
      <c r="I803" s="24" t="n">
        <v>13552.61</v>
      </c>
      <c r="J803" s="25" t="n">
        <v>44952</v>
      </c>
      <c r="K803" s="25" t="n">
        <v>45853</v>
      </c>
      <c r="L803" t="n">
        <v>3</v>
      </c>
      <c r="M803" t="n">
        <v>5</v>
      </c>
      <c r="N803" t="n">
        <v>5</v>
      </c>
      <c r="O803">
        <f>DATE(2026,1,1)-K803</f>
        <v/>
      </c>
      <c r="P803">
        <f>IF(G803&gt;=2,"Repeat","One-time")</f>
        <v/>
      </c>
    </row>
    <row r="804">
      <c r="A804" t="inlineStr">
        <is>
          <t>C00657</t>
        </is>
      </c>
      <c r="B804" t="inlineStr">
        <is>
          <t>Shreya Reddy</t>
        </is>
      </c>
      <c r="C804" t="inlineStr">
        <is>
          <t>South</t>
        </is>
      </c>
      <c r="D804" t="inlineStr">
        <is>
          <t>Hyderabad</t>
        </is>
      </c>
      <c r="E804" t="inlineStr">
        <is>
          <t>Yes</t>
        </is>
      </c>
      <c r="F804" t="inlineStr">
        <is>
          <t>High Value</t>
        </is>
      </c>
      <c r="G804" t="n">
        <v>14</v>
      </c>
      <c r="H804" s="24" t="n">
        <v>112369.13</v>
      </c>
      <c r="I804" s="24" t="n">
        <v>26170.07</v>
      </c>
      <c r="J804" s="25" t="n">
        <v>44930</v>
      </c>
      <c r="K804" s="25" t="n">
        <v>45950</v>
      </c>
      <c r="L804" t="n">
        <v>4</v>
      </c>
      <c r="M804" t="n">
        <v>5</v>
      </c>
      <c r="N804" t="n">
        <v>5</v>
      </c>
      <c r="O804">
        <f>DATE(2026,1,1)-K804</f>
        <v/>
      </c>
      <c r="P804">
        <f>IF(G804&gt;=2,"Repeat","One-time")</f>
        <v/>
      </c>
    </row>
    <row r="805">
      <c r="A805" t="inlineStr">
        <is>
          <t>C03320</t>
        </is>
      </c>
      <c r="B805" t="inlineStr">
        <is>
          <t>Suresh Verma</t>
        </is>
      </c>
      <c r="C805" t="inlineStr">
        <is>
          <t>South</t>
        </is>
      </c>
      <c r="D805" t="inlineStr">
        <is>
          <t>Hyderabad</t>
        </is>
      </c>
      <c r="E805" t="inlineStr">
        <is>
          <t>Yes</t>
        </is>
      </c>
      <c r="F805" t="inlineStr">
        <is>
          <t>High Value</t>
        </is>
      </c>
      <c r="G805" t="n">
        <v>20</v>
      </c>
      <c r="H805" s="24" t="n">
        <v>112244.85</v>
      </c>
      <c r="I805" s="24" t="n">
        <v>16715.09</v>
      </c>
      <c r="J805" s="25" t="n">
        <v>45236</v>
      </c>
      <c r="K805" s="25" t="n">
        <v>45972</v>
      </c>
      <c r="L805" t="n">
        <v>4</v>
      </c>
      <c r="M805" t="n">
        <v>5</v>
      </c>
      <c r="N805" t="n">
        <v>5</v>
      </c>
      <c r="O805">
        <f>DATE(2026,1,1)-K805</f>
        <v/>
      </c>
      <c r="P805">
        <f>IF(G805&gt;=2,"Repeat","One-time")</f>
        <v/>
      </c>
    </row>
    <row r="806">
      <c r="A806" t="inlineStr">
        <is>
          <t>C01204</t>
        </is>
      </c>
      <c r="B806" t="inlineStr">
        <is>
          <t>Ananya Kapoor</t>
        </is>
      </c>
      <c r="C806" t="inlineStr">
        <is>
          <t>East</t>
        </is>
      </c>
      <c r="D806" t="inlineStr">
        <is>
          <t>Kolkata</t>
        </is>
      </c>
      <c r="E806" t="inlineStr">
        <is>
          <t>No</t>
        </is>
      </c>
      <c r="F806" t="inlineStr">
        <is>
          <t>New</t>
        </is>
      </c>
      <c r="G806" t="n">
        <v>1</v>
      </c>
      <c r="H806" s="24" t="n">
        <v>112112.38</v>
      </c>
      <c r="I806" s="24" t="n">
        <v>9545.41</v>
      </c>
      <c r="J806" s="25" t="n">
        <v>46020</v>
      </c>
      <c r="K806" s="25" t="n">
        <v>46020</v>
      </c>
      <c r="L806" t="n">
        <v>5</v>
      </c>
      <c r="M806" t="n">
        <v>1</v>
      </c>
      <c r="N806" t="n">
        <v>5</v>
      </c>
      <c r="O806">
        <f>DATE(2026,1,1)-K806</f>
        <v/>
      </c>
      <c r="P806">
        <f>IF(G806&gt;=2,"Repeat","One-time")</f>
        <v/>
      </c>
    </row>
    <row r="807">
      <c r="A807" t="inlineStr">
        <is>
          <t>C04102</t>
        </is>
      </c>
      <c r="B807" t="inlineStr">
        <is>
          <t>Sneha Mishra</t>
        </is>
      </c>
      <c r="C807" t="inlineStr">
        <is>
          <t>North</t>
        </is>
      </c>
      <c r="D807" t="inlineStr">
        <is>
          <t>Delhi</t>
        </is>
      </c>
      <c r="E807" t="inlineStr">
        <is>
          <t>No</t>
        </is>
      </c>
      <c r="F807" t="inlineStr">
        <is>
          <t>At Risk</t>
        </is>
      </c>
      <c r="G807" t="n">
        <v>15</v>
      </c>
      <c r="H807" s="24" t="n">
        <v>112083.06</v>
      </c>
      <c r="I807" s="24" t="n">
        <v>27356.07</v>
      </c>
      <c r="J807" s="25" t="n">
        <v>45324</v>
      </c>
      <c r="K807" s="25" t="n">
        <v>45530</v>
      </c>
      <c r="L807" t="n">
        <v>2</v>
      </c>
      <c r="M807" t="n">
        <v>5</v>
      </c>
      <c r="N807" t="n">
        <v>5</v>
      </c>
      <c r="O807">
        <f>DATE(2026,1,1)-K807</f>
        <v/>
      </c>
      <c r="P807">
        <f>IF(G807&gt;=2,"Repeat","One-time")</f>
        <v/>
      </c>
    </row>
    <row r="808">
      <c r="A808" t="inlineStr">
        <is>
          <t>C10110</t>
        </is>
      </c>
      <c r="B808" t="inlineStr">
        <is>
          <t>Zoya Thakur</t>
        </is>
      </c>
      <c r="C808" t="inlineStr">
        <is>
          <t>South</t>
        </is>
      </c>
      <c r="D808" t="inlineStr">
        <is>
          <t>Hyderabad</t>
        </is>
      </c>
      <c r="E808" t="inlineStr">
        <is>
          <t>Yes</t>
        </is>
      </c>
      <c r="F808" t="inlineStr">
        <is>
          <t>High Value</t>
        </is>
      </c>
      <c r="G808" t="n">
        <v>7</v>
      </c>
      <c r="H808" s="24" t="n">
        <v>111693.8</v>
      </c>
      <c r="I808" s="24" t="n">
        <v>11061.36</v>
      </c>
      <c r="J808" s="25" t="n">
        <v>45885</v>
      </c>
      <c r="K808" s="25" t="n">
        <v>45981</v>
      </c>
      <c r="L808" t="n">
        <v>4</v>
      </c>
      <c r="M808" t="n">
        <v>4</v>
      </c>
      <c r="N808" t="n">
        <v>5</v>
      </c>
      <c r="O808">
        <f>DATE(2026,1,1)-K808</f>
        <v/>
      </c>
      <c r="P808">
        <f>IF(G808&gt;=2,"Repeat","One-time")</f>
        <v/>
      </c>
    </row>
    <row r="809">
      <c r="A809" t="inlineStr">
        <is>
          <t>C00720</t>
        </is>
      </c>
      <c r="B809" t="inlineStr">
        <is>
          <t>Rahul Verma</t>
        </is>
      </c>
      <c r="C809" t="inlineStr">
        <is>
          <t>Central</t>
        </is>
      </c>
      <c r="D809" t="inlineStr">
        <is>
          <t>Indore</t>
        </is>
      </c>
      <c r="E809" t="inlineStr">
        <is>
          <t>Yes</t>
        </is>
      </c>
      <c r="F809" t="inlineStr">
        <is>
          <t>At Risk</t>
        </is>
      </c>
      <c r="G809" t="n">
        <v>13</v>
      </c>
      <c r="H809" s="24" t="n">
        <v>111515.85</v>
      </c>
      <c r="I809" s="24" t="n">
        <v>19445.41</v>
      </c>
      <c r="J809" s="25" t="n">
        <v>44930</v>
      </c>
      <c r="K809" s="25" t="n">
        <v>45111</v>
      </c>
      <c r="L809" t="n">
        <v>1</v>
      </c>
      <c r="M809" t="n">
        <v>5</v>
      </c>
      <c r="N809" t="n">
        <v>5</v>
      </c>
      <c r="O809">
        <f>DATE(2026,1,1)-K809</f>
        <v/>
      </c>
      <c r="P809">
        <f>IF(G809&gt;=2,"Repeat","One-time")</f>
        <v/>
      </c>
    </row>
    <row r="810">
      <c r="A810" t="inlineStr">
        <is>
          <t>C01592</t>
        </is>
      </c>
      <c r="B810" t="inlineStr">
        <is>
          <t>Vivaan Singh</t>
        </is>
      </c>
      <c r="C810" t="inlineStr">
        <is>
          <t>North</t>
        </is>
      </c>
      <c r="D810" t="inlineStr">
        <is>
          <t>Gurugram</t>
        </is>
      </c>
      <c r="E810" t="inlineStr">
        <is>
          <t>No</t>
        </is>
      </c>
      <c r="F810" t="inlineStr">
        <is>
          <t>At Risk</t>
        </is>
      </c>
      <c r="G810" t="n">
        <v>18</v>
      </c>
      <c r="H810" s="24" t="n">
        <v>111510.44</v>
      </c>
      <c r="I810" s="24" t="n">
        <v>30740.29</v>
      </c>
      <c r="J810" s="25" t="n">
        <v>45025</v>
      </c>
      <c r="K810" s="25" t="n">
        <v>45596</v>
      </c>
      <c r="L810" t="n">
        <v>2</v>
      </c>
      <c r="M810" t="n">
        <v>5</v>
      </c>
      <c r="N810" t="n">
        <v>5</v>
      </c>
      <c r="O810">
        <f>DATE(2026,1,1)-K810</f>
        <v/>
      </c>
      <c r="P810">
        <f>IF(G810&gt;=2,"Repeat","One-time")</f>
        <v/>
      </c>
    </row>
    <row r="811">
      <c r="A811" t="inlineStr">
        <is>
          <t>C04213</t>
        </is>
      </c>
      <c r="B811" t="inlineStr">
        <is>
          <t>Diya Pillai</t>
        </is>
      </c>
      <c r="C811" t="inlineStr">
        <is>
          <t>South</t>
        </is>
      </c>
      <c r="D811" t="inlineStr">
        <is>
          <t>Bengaluru</t>
        </is>
      </c>
      <c r="E811" t="inlineStr">
        <is>
          <t>Yes</t>
        </is>
      </c>
      <c r="F811" t="inlineStr">
        <is>
          <t>High Value</t>
        </is>
      </c>
      <c r="G811" t="n">
        <v>13</v>
      </c>
      <c r="H811" s="24" t="n">
        <v>111506.11</v>
      </c>
      <c r="I811" s="24" t="n">
        <v>20359.07</v>
      </c>
      <c r="J811" s="25" t="n">
        <v>45366</v>
      </c>
      <c r="K811" s="25" t="n">
        <v>45911</v>
      </c>
      <c r="L811" t="n">
        <v>3</v>
      </c>
      <c r="M811" t="n">
        <v>5</v>
      </c>
      <c r="N811" t="n">
        <v>5</v>
      </c>
      <c r="O811">
        <f>DATE(2026,1,1)-K811</f>
        <v/>
      </c>
      <c r="P811">
        <f>IF(G811&gt;=2,"Repeat","One-time")</f>
        <v/>
      </c>
    </row>
    <row r="812">
      <c r="A812" t="inlineStr">
        <is>
          <t>C01411</t>
        </is>
      </c>
      <c r="B812" t="inlineStr">
        <is>
          <t>Amit Reddy</t>
        </is>
      </c>
      <c r="C812" t="inlineStr">
        <is>
          <t>East</t>
        </is>
      </c>
      <c r="D812" t="inlineStr">
        <is>
          <t>Kolkata</t>
        </is>
      </c>
      <c r="E812" t="inlineStr">
        <is>
          <t>No</t>
        </is>
      </c>
      <c r="F812" t="inlineStr">
        <is>
          <t>At Risk</t>
        </is>
      </c>
      <c r="G812" t="n">
        <v>17</v>
      </c>
      <c r="H812" s="24" t="n">
        <v>111358.6</v>
      </c>
      <c r="I812" s="24" t="n">
        <v>17703.69</v>
      </c>
      <c r="J812" s="25" t="n">
        <v>45000</v>
      </c>
      <c r="K812" s="25" t="n">
        <v>45227</v>
      </c>
      <c r="L812" t="n">
        <v>1</v>
      </c>
      <c r="M812" t="n">
        <v>5</v>
      </c>
      <c r="N812" t="n">
        <v>5</v>
      </c>
      <c r="O812">
        <f>DATE(2026,1,1)-K812</f>
        <v/>
      </c>
      <c r="P812">
        <f>IF(G812&gt;=2,"Repeat","One-time")</f>
        <v/>
      </c>
    </row>
    <row r="813">
      <c r="A813" t="inlineStr">
        <is>
          <t>C06985</t>
        </is>
      </c>
      <c r="B813" t="inlineStr">
        <is>
          <t>Isha Gupta</t>
        </is>
      </c>
      <c r="C813" t="inlineStr">
        <is>
          <t>South</t>
        </is>
      </c>
      <c r="D813" t="inlineStr">
        <is>
          <t>Bengaluru</t>
        </is>
      </c>
      <c r="E813" t="inlineStr">
        <is>
          <t>No</t>
        </is>
      </c>
      <c r="F813" t="inlineStr">
        <is>
          <t>High Value</t>
        </is>
      </c>
      <c r="G813" t="n">
        <v>14</v>
      </c>
      <c r="H813" s="24" t="n">
        <v>111273.07</v>
      </c>
      <c r="I813" s="24" t="n">
        <v>25640.23</v>
      </c>
      <c r="J813" s="25" t="n">
        <v>45609</v>
      </c>
      <c r="K813" s="25" t="n">
        <v>46008</v>
      </c>
      <c r="L813" t="n">
        <v>5</v>
      </c>
      <c r="M813" t="n">
        <v>5</v>
      </c>
      <c r="N813" t="n">
        <v>5</v>
      </c>
      <c r="O813">
        <f>DATE(2026,1,1)-K813</f>
        <v/>
      </c>
      <c r="P813">
        <f>IF(G813&gt;=2,"Repeat","One-time")</f>
        <v/>
      </c>
    </row>
    <row r="814">
      <c r="A814" t="inlineStr">
        <is>
          <t>C00302</t>
        </is>
      </c>
      <c r="B814" t="inlineStr">
        <is>
          <t>Amit Bose</t>
        </is>
      </c>
      <c r="C814" t="inlineStr">
        <is>
          <t>West</t>
        </is>
      </c>
      <c r="D814" t="inlineStr">
        <is>
          <t>Pune</t>
        </is>
      </c>
      <c r="E814" t="inlineStr">
        <is>
          <t>No</t>
        </is>
      </c>
      <c r="F814" t="inlineStr">
        <is>
          <t>At Risk</t>
        </is>
      </c>
      <c r="G814" t="n">
        <v>16</v>
      </c>
      <c r="H814" s="24" t="n">
        <v>111169.6</v>
      </c>
      <c r="I814" s="24" t="n">
        <v>20390.28</v>
      </c>
      <c r="J814" s="25" t="n">
        <v>44946</v>
      </c>
      <c r="K814" s="25" t="n">
        <v>45266</v>
      </c>
      <c r="L814" t="n">
        <v>1</v>
      </c>
      <c r="M814" t="n">
        <v>5</v>
      </c>
      <c r="N814" t="n">
        <v>5</v>
      </c>
      <c r="O814">
        <f>DATE(2026,1,1)-K814</f>
        <v/>
      </c>
      <c r="P814">
        <f>IF(G814&gt;=2,"Repeat","One-time")</f>
        <v/>
      </c>
    </row>
    <row r="815">
      <c r="A815" t="inlineStr">
        <is>
          <t>C03025</t>
        </is>
      </c>
      <c r="B815" t="inlineStr">
        <is>
          <t>Arjun Banerjee</t>
        </is>
      </c>
      <c r="C815" t="inlineStr">
        <is>
          <t>West</t>
        </is>
      </c>
      <c r="D815" t="inlineStr">
        <is>
          <t>Pune</t>
        </is>
      </c>
      <c r="E815" t="inlineStr">
        <is>
          <t>Yes</t>
        </is>
      </c>
      <c r="F815" t="inlineStr">
        <is>
          <t>At Risk</t>
        </is>
      </c>
      <c r="G815" t="n">
        <v>15</v>
      </c>
      <c r="H815" s="24" t="n">
        <v>111086</v>
      </c>
      <c r="I815" s="24" t="n">
        <v>16733.79</v>
      </c>
      <c r="J815" s="25" t="n">
        <v>45197</v>
      </c>
      <c r="K815" s="25" t="n">
        <v>45613</v>
      </c>
      <c r="L815" t="n">
        <v>2</v>
      </c>
      <c r="M815" t="n">
        <v>5</v>
      </c>
      <c r="N815" t="n">
        <v>5</v>
      </c>
      <c r="O815">
        <f>DATE(2026,1,1)-K815</f>
        <v/>
      </c>
      <c r="P815">
        <f>IF(G815&gt;=2,"Repeat","One-time")</f>
        <v/>
      </c>
    </row>
    <row r="816">
      <c r="A816" t="inlineStr">
        <is>
          <t>C00541</t>
        </is>
      </c>
      <c r="B816" t="inlineStr">
        <is>
          <t>Farhan Rao</t>
        </is>
      </c>
      <c r="C816" t="inlineStr">
        <is>
          <t>North</t>
        </is>
      </c>
      <c r="D816" t="inlineStr">
        <is>
          <t>Delhi</t>
        </is>
      </c>
      <c r="E816" t="inlineStr">
        <is>
          <t>No</t>
        </is>
      </c>
      <c r="F816" t="inlineStr">
        <is>
          <t>High Value</t>
        </is>
      </c>
      <c r="G816" t="n">
        <v>14</v>
      </c>
      <c r="H816" s="24" t="n">
        <v>110844.18</v>
      </c>
      <c r="I816" s="24" t="n">
        <v>16827</v>
      </c>
      <c r="J816" s="25" t="n">
        <v>44966</v>
      </c>
      <c r="K816" s="25" t="n">
        <v>45994</v>
      </c>
      <c r="L816" t="n">
        <v>5</v>
      </c>
      <c r="M816" t="n">
        <v>5</v>
      </c>
      <c r="N816" t="n">
        <v>5</v>
      </c>
      <c r="O816">
        <f>DATE(2026,1,1)-K816</f>
        <v/>
      </c>
      <c r="P816">
        <f>IF(G816&gt;=2,"Repeat","One-time")</f>
        <v/>
      </c>
    </row>
    <row r="817">
      <c r="A817" t="inlineStr">
        <is>
          <t>C10281</t>
        </is>
      </c>
      <c r="B817" t="inlineStr">
        <is>
          <t>Kavya Joshi</t>
        </is>
      </c>
      <c r="C817" t="inlineStr">
        <is>
          <t>South</t>
        </is>
      </c>
      <c r="D817" t="inlineStr">
        <is>
          <t>Chennai</t>
        </is>
      </c>
      <c r="E817" t="inlineStr">
        <is>
          <t>No</t>
        </is>
      </c>
      <c r="F817" t="inlineStr">
        <is>
          <t>High Value</t>
        </is>
      </c>
      <c r="G817" t="n">
        <v>9</v>
      </c>
      <c r="H817" s="24" t="n">
        <v>110757.57</v>
      </c>
      <c r="I817" s="24" t="n">
        <v>21665.09</v>
      </c>
      <c r="J817" s="25" t="n">
        <v>45900</v>
      </c>
      <c r="K817" s="25" t="n">
        <v>46014</v>
      </c>
      <c r="L817" t="n">
        <v>5</v>
      </c>
      <c r="M817" t="n">
        <v>5</v>
      </c>
      <c r="N817" t="n">
        <v>5</v>
      </c>
      <c r="O817">
        <f>DATE(2026,1,1)-K817</f>
        <v/>
      </c>
      <c r="P817">
        <f>IF(G817&gt;=2,"Repeat","One-time")</f>
        <v/>
      </c>
    </row>
    <row r="818">
      <c r="A818" t="inlineStr">
        <is>
          <t>C06436</t>
        </is>
      </c>
      <c r="B818" t="inlineStr">
        <is>
          <t>Rohan Kumar</t>
        </is>
      </c>
      <c r="C818" t="inlineStr">
        <is>
          <t>East</t>
        </is>
      </c>
      <c r="D818" t="inlineStr">
        <is>
          <t>Guwahati</t>
        </is>
      </c>
      <c r="E818" t="inlineStr">
        <is>
          <t>Yes</t>
        </is>
      </c>
      <c r="F818" t="inlineStr">
        <is>
          <t>High Value</t>
        </is>
      </c>
      <c r="G818" t="n">
        <v>19</v>
      </c>
      <c r="H818" s="24" t="n">
        <v>110690.31</v>
      </c>
      <c r="I818" s="24" t="n">
        <v>23931.8</v>
      </c>
      <c r="J818" s="25" t="n">
        <v>45546</v>
      </c>
      <c r="K818" s="25" t="n">
        <v>46006</v>
      </c>
      <c r="L818" t="n">
        <v>5</v>
      </c>
      <c r="M818" t="n">
        <v>5</v>
      </c>
      <c r="N818" t="n">
        <v>5</v>
      </c>
      <c r="O818">
        <f>DATE(2026,1,1)-K818</f>
        <v/>
      </c>
      <c r="P818">
        <f>IF(G818&gt;=2,"Repeat","One-time")</f>
        <v/>
      </c>
    </row>
    <row r="819">
      <c r="A819" t="inlineStr">
        <is>
          <t>C03374</t>
        </is>
      </c>
      <c r="B819" t="inlineStr">
        <is>
          <t>Diya Singh</t>
        </is>
      </c>
      <c r="C819" t="inlineStr">
        <is>
          <t>Central</t>
        </is>
      </c>
      <c r="D819" t="inlineStr">
        <is>
          <t>Raipur</t>
        </is>
      </c>
      <c r="E819" t="inlineStr">
        <is>
          <t>No</t>
        </is>
      </c>
      <c r="F819" t="inlineStr">
        <is>
          <t>At Risk</t>
        </is>
      </c>
      <c r="G819" t="n">
        <v>14</v>
      </c>
      <c r="H819" s="24" t="n">
        <v>110593.61</v>
      </c>
      <c r="I819" s="24" t="n">
        <v>25444.12</v>
      </c>
      <c r="J819" s="25" t="n">
        <v>45240</v>
      </c>
      <c r="K819" s="25" t="n">
        <v>45443</v>
      </c>
      <c r="L819" t="n">
        <v>1</v>
      </c>
      <c r="M819" t="n">
        <v>5</v>
      </c>
      <c r="N819" t="n">
        <v>5</v>
      </c>
      <c r="O819">
        <f>DATE(2026,1,1)-K819</f>
        <v/>
      </c>
      <c r="P819">
        <f>IF(G819&gt;=2,"Repeat","One-time")</f>
        <v/>
      </c>
    </row>
    <row r="820">
      <c r="A820" t="inlineStr">
        <is>
          <t>C06192</t>
        </is>
      </c>
      <c r="B820" t="inlineStr">
        <is>
          <t>Varun Yadav</t>
        </is>
      </c>
      <c r="C820" t="inlineStr">
        <is>
          <t>North</t>
        </is>
      </c>
      <c r="D820" t="inlineStr">
        <is>
          <t>Delhi</t>
        </is>
      </c>
      <c r="E820" t="inlineStr">
        <is>
          <t>Yes</t>
        </is>
      </c>
      <c r="F820" t="inlineStr">
        <is>
          <t>High Value</t>
        </is>
      </c>
      <c r="G820" t="n">
        <v>8</v>
      </c>
      <c r="H820" s="24" t="n">
        <v>110477.62</v>
      </c>
      <c r="I820" s="24" t="n">
        <v>16756.57</v>
      </c>
      <c r="J820" s="25" t="n">
        <v>45520</v>
      </c>
      <c r="K820" s="25" t="n">
        <v>46015</v>
      </c>
      <c r="L820" t="n">
        <v>5</v>
      </c>
      <c r="M820" t="n">
        <v>5</v>
      </c>
      <c r="N820" t="n">
        <v>5</v>
      </c>
      <c r="O820">
        <f>DATE(2026,1,1)-K820</f>
        <v/>
      </c>
      <c r="P820">
        <f>IF(G820&gt;=2,"Repeat","One-time")</f>
        <v/>
      </c>
    </row>
    <row r="821">
      <c r="A821" t="inlineStr">
        <is>
          <t>C05244</t>
        </is>
      </c>
      <c r="B821" t="inlineStr">
        <is>
          <t>Joseph Rao</t>
        </is>
      </c>
      <c r="C821" t="inlineStr">
        <is>
          <t>North</t>
        </is>
      </c>
      <c r="D821" t="inlineStr">
        <is>
          <t>Jaipur</t>
        </is>
      </c>
      <c r="E821" t="inlineStr">
        <is>
          <t>No</t>
        </is>
      </c>
      <c r="F821" t="inlineStr">
        <is>
          <t>At Risk</t>
        </is>
      </c>
      <c r="G821" t="n">
        <v>2</v>
      </c>
      <c r="H821" s="24" t="n">
        <v>110431.45</v>
      </c>
      <c r="I821" s="24" t="n">
        <v>14967.95</v>
      </c>
      <c r="J821" s="25" t="n">
        <v>45602</v>
      </c>
      <c r="K821" s="25" t="n">
        <v>45640</v>
      </c>
      <c r="L821" t="n">
        <v>2</v>
      </c>
      <c r="M821" t="n">
        <v>2</v>
      </c>
      <c r="N821" t="n">
        <v>5</v>
      </c>
      <c r="O821">
        <f>DATE(2026,1,1)-K821</f>
        <v/>
      </c>
      <c r="P821">
        <f>IF(G821&gt;=2,"Repeat","One-time")</f>
        <v/>
      </c>
    </row>
    <row r="822">
      <c r="A822" t="inlineStr">
        <is>
          <t>C09374</t>
        </is>
      </c>
      <c r="B822" t="inlineStr">
        <is>
          <t>Manish Bose</t>
        </is>
      </c>
      <c r="C822" t="inlineStr">
        <is>
          <t>East</t>
        </is>
      </c>
      <c r="D822" t="inlineStr">
        <is>
          <t>Kolkata</t>
        </is>
      </c>
      <c r="E822" t="inlineStr">
        <is>
          <t>Yes</t>
        </is>
      </c>
      <c r="F822" t="inlineStr">
        <is>
          <t>High Value</t>
        </is>
      </c>
      <c r="G822" t="n">
        <v>12</v>
      </c>
      <c r="H822" s="24" t="n">
        <v>110429.85</v>
      </c>
      <c r="I822" s="24" t="n">
        <v>25573.69</v>
      </c>
      <c r="J822" s="25" t="n">
        <v>45799</v>
      </c>
      <c r="K822" s="25" t="n">
        <v>45988</v>
      </c>
      <c r="L822" t="n">
        <v>5</v>
      </c>
      <c r="M822" t="n">
        <v>5</v>
      </c>
      <c r="N822" t="n">
        <v>5</v>
      </c>
      <c r="O822">
        <f>DATE(2026,1,1)-K822</f>
        <v/>
      </c>
      <c r="P822">
        <f>IF(G822&gt;=2,"Repeat","One-time")</f>
        <v/>
      </c>
    </row>
    <row r="823">
      <c r="A823" t="inlineStr">
        <is>
          <t>C00631</t>
        </is>
      </c>
      <c r="B823" t="inlineStr">
        <is>
          <t>Ritu Reddy</t>
        </is>
      </c>
      <c r="C823" t="inlineStr">
        <is>
          <t>South</t>
        </is>
      </c>
      <c r="D823" t="inlineStr">
        <is>
          <t>Chennai</t>
        </is>
      </c>
      <c r="E823" t="inlineStr">
        <is>
          <t>Yes</t>
        </is>
      </c>
      <c r="F823" t="inlineStr">
        <is>
          <t>At Risk</t>
        </is>
      </c>
      <c r="G823" t="n">
        <v>4</v>
      </c>
      <c r="H823" s="24" t="n">
        <v>110400.35</v>
      </c>
      <c r="I823" s="24" t="n">
        <v>23096.33</v>
      </c>
      <c r="J823" s="25" t="n">
        <v>44951</v>
      </c>
      <c r="K823" s="25" t="n">
        <v>44990</v>
      </c>
      <c r="L823" t="n">
        <v>1</v>
      </c>
      <c r="M823" t="n">
        <v>3</v>
      </c>
      <c r="N823" t="n">
        <v>5</v>
      </c>
      <c r="O823">
        <f>DATE(2026,1,1)-K823</f>
        <v/>
      </c>
      <c r="P823">
        <f>IF(G823&gt;=2,"Repeat","One-time")</f>
        <v/>
      </c>
    </row>
    <row r="824">
      <c r="A824" t="inlineStr">
        <is>
          <t>C07974</t>
        </is>
      </c>
      <c r="B824" t="inlineStr">
        <is>
          <t>Rahul Chopra</t>
        </is>
      </c>
      <c r="C824" t="inlineStr">
        <is>
          <t>South</t>
        </is>
      </c>
      <c r="D824" t="inlineStr">
        <is>
          <t>Bengaluru</t>
        </is>
      </c>
      <c r="E824" t="inlineStr">
        <is>
          <t>No</t>
        </is>
      </c>
      <c r="F824" t="inlineStr">
        <is>
          <t>High Value</t>
        </is>
      </c>
      <c r="G824" t="n">
        <v>9</v>
      </c>
      <c r="H824" s="24" t="n">
        <v>110041.98</v>
      </c>
      <c r="I824" s="24" t="n">
        <v>16020.91</v>
      </c>
      <c r="J824" s="25" t="n">
        <v>45722</v>
      </c>
      <c r="K824" s="25" t="n">
        <v>45879</v>
      </c>
      <c r="L824" t="n">
        <v>3</v>
      </c>
      <c r="M824" t="n">
        <v>5</v>
      </c>
      <c r="N824" t="n">
        <v>5</v>
      </c>
      <c r="O824">
        <f>DATE(2026,1,1)-K824</f>
        <v/>
      </c>
      <c r="P824">
        <f>IF(G824&gt;=2,"Repeat","One-time")</f>
        <v/>
      </c>
    </row>
    <row r="825">
      <c r="A825" t="inlineStr">
        <is>
          <t>C03714</t>
        </is>
      </c>
      <c r="B825" t="inlineStr">
        <is>
          <t>Riya Rao</t>
        </is>
      </c>
      <c r="C825" t="inlineStr">
        <is>
          <t>East</t>
        </is>
      </c>
      <c r="D825" t="inlineStr">
        <is>
          <t>Kolkata</t>
        </is>
      </c>
      <c r="E825" t="inlineStr">
        <is>
          <t>No</t>
        </is>
      </c>
      <c r="F825" t="inlineStr">
        <is>
          <t>At Risk</t>
        </is>
      </c>
      <c r="G825" t="n">
        <v>3</v>
      </c>
      <c r="H825" s="24" t="n">
        <v>110038.34</v>
      </c>
      <c r="I825" s="24" t="n">
        <v>10044.2</v>
      </c>
      <c r="J825" s="25" t="n">
        <v>45401</v>
      </c>
      <c r="K825" s="25" t="n">
        <v>45633</v>
      </c>
      <c r="L825" t="n">
        <v>2</v>
      </c>
      <c r="M825" t="n">
        <v>3</v>
      </c>
      <c r="N825" t="n">
        <v>5</v>
      </c>
      <c r="O825">
        <f>DATE(2026,1,1)-K825</f>
        <v/>
      </c>
      <c r="P825">
        <f>IF(G825&gt;=2,"Repeat","One-time")</f>
        <v/>
      </c>
    </row>
    <row r="826">
      <c r="A826" t="inlineStr">
        <is>
          <t>C00399</t>
        </is>
      </c>
      <c r="B826" t="inlineStr">
        <is>
          <t>Arjun Rao</t>
        </is>
      </c>
      <c r="C826" t="inlineStr">
        <is>
          <t>South</t>
        </is>
      </c>
      <c r="D826" t="inlineStr">
        <is>
          <t>Coimbatore</t>
        </is>
      </c>
      <c r="E826" t="inlineStr">
        <is>
          <t>Yes</t>
        </is>
      </c>
      <c r="F826" t="inlineStr">
        <is>
          <t>At Risk</t>
        </is>
      </c>
      <c r="G826" t="n">
        <v>17</v>
      </c>
      <c r="H826" s="24" t="n">
        <v>110031.3</v>
      </c>
      <c r="I826" s="24" t="n">
        <v>21460.47</v>
      </c>
      <c r="J826" s="25" t="n">
        <v>44929</v>
      </c>
      <c r="K826" s="25" t="n">
        <v>45219</v>
      </c>
      <c r="L826" t="n">
        <v>1</v>
      </c>
      <c r="M826" t="n">
        <v>5</v>
      </c>
      <c r="N826" t="n">
        <v>5</v>
      </c>
      <c r="O826">
        <f>DATE(2026,1,1)-K826</f>
        <v/>
      </c>
      <c r="P826">
        <f>IF(G826&gt;=2,"Repeat","One-time")</f>
        <v/>
      </c>
    </row>
    <row r="827">
      <c r="A827" t="inlineStr">
        <is>
          <t>C01144</t>
        </is>
      </c>
      <c r="B827" t="inlineStr">
        <is>
          <t>Manish Shah</t>
        </is>
      </c>
      <c r="C827" t="inlineStr">
        <is>
          <t>West</t>
        </is>
      </c>
      <c r="D827" t="inlineStr">
        <is>
          <t>Mumbai</t>
        </is>
      </c>
      <c r="E827" t="inlineStr">
        <is>
          <t>No</t>
        </is>
      </c>
      <c r="F827" t="inlineStr">
        <is>
          <t>At Risk</t>
        </is>
      </c>
      <c r="G827" t="n">
        <v>7</v>
      </c>
      <c r="H827" s="24" t="n">
        <v>109966.35</v>
      </c>
      <c r="I827" s="24" t="n">
        <v>11575.59</v>
      </c>
      <c r="J827" s="25" t="n">
        <v>45001</v>
      </c>
      <c r="K827" s="25" t="n">
        <v>45169</v>
      </c>
      <c r="L827" t="n">
        <v>1</v>
      </c>
      <c r="M827" t="n">
        <v>4</v>
      </c>
      <c r="N827" t="n">
        <v>5</v>
      </c>
      <c r="O827">
        <f>DATE(2026,1,1)-K827</f>
        <v/>
      </c>
      <c r="P827">
        <f>IF(G827&gt;=2,"Repeat","One-time")</f>
        <v/>
      </c>
    </row>
    <row r="828">
      <c r="A828" t="inlineStr">
        <is>
          <t>C01553</t>
        </is>
      </c>
      <c r="B828" t="inlineStr">
        <is>
          <t>Rahul Das</t>
        </is>
      </c>
      <c r="C828" t="inlineStr">
        <is>
          <t>West</t>
        </is>
      </c>
      <c r="D828" t="inlineStr">
        <is>
          <t>Pune</t>
        </is>
      </c>
      <c r="E828" t="inlineStr">
        <is>
          <t>Yes</t>
        </is>
      </c>
      <c r="F828" t="inlineStr">
        <is>
          <t>High Value</t>
        </is>
      </c>
      <c r="G828" t="n">
        <v>10</v>
      </c>
      <c r="H828" s="24" t="n">
        <v>109825.92</v>
      </c>
      <c r="I828" s="24" t="n">
        <v>20240.23</v>
      </c>
      <c r="J828" s="25" t="n">
        <v>45029</v>
      </c>
      <c r="K828" s="25" t="n">
        <v>46001</v>
      </c>
      <c r="L828" t="n">
        <v>5</v>
      </c>
      <c r="M828" t="n">
        <v>5</v>
      </c>
      <c r="N828" t="n">
        <v>5</v>
      </c>
      <c r="O828">
        <f>DATE(2026,1,1)-K828</f>
        <v/>
      </c>
      <c r="P828">
        <f>IF(G828&gt;=2,"Repeat","One-time")</f>
        <v/>
      </c>
    </row>
    <row r="829">
      <c r="A829" t="inlineStr">
        <is>
          <t>C06752</t>
        </is>
      </c>
      <c r="B829" t="inlineStr">
        <is>
          <t>Ananya Fernandes</t>
        </is>
      </c>
      <c r="C829" t="inlineStr">
        <is>
          <t>West</t>
        </is>
      </c>
      <c r="D829" t="inlineStr">
        <is>
          <t>Ahmedabad</t>
        </is>
      </c>
      <c r="E829" t="inlineStr">
        <is>
          <t>No</t>
        </is>
      </c>
      <c r="F829" t="inlineStr">
        <is>
          <t>High Value</t>
        </is>
      </c>
      <c r="G829" t="n">
        <v>8</v>
      </c>
      <c r="H829" s="24" t="n">
        <v>109706.54</v>
      </c>
      <c r="I829" s="24" t="n">
        <v>16701.68</v>
      </c>
      <c r="J829" s="25" t="n">
        <v>45611</v>
      </c>
      <c r="K829" s="25" t="n">
        <v>46007</v>
      </c>
      <c r="L829" t="n">
        <v>5</v>
      </c>
      <c r="M829" t="n">
        <v>5</v>
      </c>
      <c r="N829" t="n">
        <v>5</v>
      </c>
      <c r="O829">
        <f>DATE(2026,1,1)-K829</f>
        <v/>
      </c>
      <c r="P829">
        <f>IF(G829&gt;=2,"Repeat","One-time")</f>
        <v/>
      </c>
    </row>
    <row r="830">
      <c r="A830" t="inlineStr">
        <is>
          <t>C03282</t>
        </is>
      </c>
      <c r="B830" t="inlineStr">
        <is>
          <t>Pooja Agarwal</t>
        </is>
      </c>
      <c r="C830" t="inlineStr">
        <is>
          <t>East</t>
        </is>
      </c>
      <c r="D830" t="inlineStr">
        <is>
          <t>Bhubaneswar</t>
        </is>
      </c>
      <c r="E830" t="inlineStr">
        <is>
          <t>No</t>
        </is>
      </c>
      <c r="F830" t="inlineStr">
        <is>
          <t>High Value</t>
        </is>
      </c>
      <c r="G830" t="n">
        <v>12</v>
      </c>
      <c r="H830" s="24" t="n">
        <v>109554.42</v>
      </c>
      <c r="I830" s="24" t="n">
        <v>11447.55</v>
      </c>
      <c r="J830" s="25" t="n">
        <v>45286</v>
      </c>
      <c r="K830" s="25" t="n">
        <v>45906</v>
      </c>
      <c r="L830" t="n">
        <v>3</v>
      </c>
      <c r="M830" t="n">
        <v>5</v>
      </c>
      <c r="N830" t="n">
        <v>5</v>
      </c>
      <c r="O830">
        <f>DATE(2026,1,1)-K830</f>
        <v/>
      </c>
      <c r="P830">
        <f>IF(G830&gt;=2,"Repeat","One-time")</f>
        <v/>
      </c>
    </row>
    <row r="831">
      <c r="A831" t="inlineStr">
        <is>
          <t>C01645</t>
        </is>
      </c>
      <c r="B831" t="inlineStr">
        <is>
          <t>Swati Kumar</t>
        </is>
      </c>
      <c r="C831" t="inlineStr">
        <is>
          <t>North</t>
        </is>
      </c>
      <c r="D831" t="inlineStr">
        <is>
          <t>Delhi</t>
        </is>
      </c>
      <c r="E831" t="inlineStr">
        <is>
          <t>No</t>
        </is>
      </c>
      <c r="F831" t="inlineStr">
        <is>
          <t>At Risk</t>
        </is>
      </c>
      <c r="G831" t="n">
        <v>12</v>
      </c>
      <c r="H831" s="24" t="n">
        <v>109486.3</v>
      </c>
      <c r="I831" s="24" t="n">
        <v>17944.13</v>
      </c>
      <c r="J831" s="25" t="n">
        <v>45052</v>
      </c>
      <c r="K831" s="25" t="n">
        <v>45210</v>
      </c>
      <c r="L831" t="n">
        <v>1</v>
      </c>
      <c r="M831" t="n">
        <v>5</v>
      </c>
      <c r="N831" t="n">
        <v>5</v>
      </c>
      <c r="O831">
        <f>DATE(2026,1,1)-K831</f>
        <v/>
      </c>
      <c r="P831">
        <f>IF(G831&gt;=2,"Repeat","One-time")</f>
        <v/>
      </c>
    </row>
    <row r="832">
      <c r="A832" t="inlineStr">
        <is>
          <t>C02457</t>
        </is>
      </c>
      <c r="B832" t="inlineStr">
        <is>
          <t>Abhishek Mehta</t>
        </is>
      </c>
      <c r="C832" t="inlineStr">
        <is>
          <t>East</t>
        </is>
      </c>
      <c r="D832" t="inlineStr">
        <is>
          <t>Guwahati</t>
        </is>
      </c>
      <c r="E832" t="inlineStr">
        <is>
          <t>No</t>
        </is>
      </c>
      <c r="F832" t="inlineStr">
        <is>
          <t>At Risk</t>
        </is>
      </c>
      <c r="G832" t="n">
        <v>6</v>
      </c>
      <c r="H832" s="24" t="n">
        <v>109401.8</v>
      </c>
      <c r="I832" s="24" t="n">
        <v>12864.08</v>
      </c>
      <c r="J832" s="25" t="n">
        <v>45142</v>
      </c>
      <c r="K832" s="25" t="n">
        <v>45258</v>
      </c>
      <c r="L832" t="n">
        <v>1</v>
      </c>
      <c r="M832" t="n">
        <v>4</v>
      </c>
      <c r="N832" t="n">
        <v>5</v>
      </c>
      <c r="O832">
        <f>DATE(2026,1,1)-K832</f>
        <v/>
      </c>
      <c r="P832">
        <f>IF(G832&gt;=2,"Repeat","One-time")</f>
        <v/>
      </c>
    </row>
    <row r="833">
      <c r="A833" t="inlineStr">
        <is>
          <t>C04788</t>
        </is>
      </c>
      <c r="B833" t="inlineStr">
        <is>
          <t>Manish Kapoor</t>
        </is>
      </c>
      <c r="C833" t="inlineStr">
        <is>
          <t>South</t>
        </is>
      </c>
      <c r="D833" t="inlineStr">
        <is>
          <t>Bengaluru</t>
        </is>
      </c>
      <c r="E833" t="inlineStr">
        <is>
          <t>Yes</t>
        </is>
      </c>
      <c r="F833" t="inlineStr">
        <is>
          <t>High Value</t>
        </is>
      </c>
      <c r="G833" t="n">
        <v>10</v>
      </c>
      <c r="H833" s="24" t="n">
        <v>109187.12</v>
      </c>
      <c r="I833" s="24" t="n">
        <v>17437.92</v>
      </c>
      <c r="J833" s="25" t="n">
        <v>45439</v>
      </c>
      <c r="K833" s="25" t="n">
        <v>46008</v>
      </c>
      <c r="L833" t="n">
        <v>5</v>
      </c>
      <c r="M833" t="n">
        <v>5</v>
      </c>
      <c r="N833" t="n">
        <v>5</v>
      </c>
      <c r="O833">
        <f>DATE(2026,1,1)-K833</f>
        <v/>
      </c>
      <c r="P833">
        <f>IF(G833&gt;=2,"Repeat","One-time")</f>
        <v/>
      </c>
    </row>
    <row r="834">
      <c r="A834" t="inlineStr">
        <is>
          <t>C04095</t>
        </is>
      </c>
      <c r="B834" t="inlineStr">
        <is>
          <t>Aditya Mukherjee</t>
        </is>
      </c>
      <c r="C834" t="inlineStr">
        <is>
          <t>West</t>
        </is>
      </c>
      <c r="D834" t="inlineStr">
        <is>
          <t>Ahmedabad</t>
        </is>
      </c>
      <c r="E834" t="inlineStr">
        <is>
          <t>Yes</t>
        </is>
      </c>
      <c r="F834" t="inlineStr">
        <is>
          <t>High Value</t>
        </is>
      </c>
      <c r="G834" t="n">
        <v>10</v>
      </c>
      <c r="H834" s="24" t="n">
        <v>109125.91</v>
      </c>
      <c r="I834" s="24" t="n">
        <v>13165.71</v>
      </c>
      <c r="J834" s="25" t="n">
        <v>45316</v>
      </c>
      <c r="K834" s="25" t="n">
        <v>45960</v>
      </c>
      <c r="L834" t="n">
        <v>4</v>
      </c>
      <c r="M834" t="n">
        <v>5</v>
      </c>
      <c r="N834" t="n">
        <v>5</v>
      </c>
      <c r="O834">
        <f>DATE(2026,1,1)-K834</f>
        <v/>
      </c>
      <c r="P834">
        <f>IF(G834&gt;=2,"Repeat","One-time")</f>
        <v/>
      </c>
    </row>
    <row r="835">
      <c r="A835" t="inlineStr">
        <is>
          <t>C08182</t>
        </is>
      </c>
      <c r="B835" t="inlineStr">
        <is>
          <t>Shreya Chopra</t>
        </is>
      </c>
      <c r="C835" t="inlineStr">
        <is>
          <t>North</t>
        </is>
      </c>
      <c r="D835" t="inlineStr">
        <is>
          <t>Chandigarh</t>
        </is>
      </c>
      <c r="E835" t="inlineStr">
        <is>
          <t>No</t>
        </is>
      </c>
      <c r="F835" t="inlineStr">
        <is>
          <t>High Value</t>
        </is>
      </c>
      <c r="G835" t="n">
        <v>14</v>
      </c>
      <c r="H835" s="24" t="n">
        <v>109080.06</v>
      </c>
      <c r="I835" s="24" t="n">
        <v>14771.63</v>
      </c>
      <c r="J835" s="25" t="n">
        <v>45704</v>
      </c>
      <c r="K835" s="25" t="n">
        <v>45968</v>
      </c>
      <c r="L835" t="n">
        <v>4</v>
      </c>
      <c r="M835" t="n">
        <v>5</v>
      </c>
      <c r="N835" t="n">
        <v>5</v>
      </c>
      <c r="O835">
        <f>DATE(2026,1,1)-K835</f>
        <v/>
      </c>
      <c r="P835">
        <f>IF(G835&gt;=2,"Repeat","One-time")</f>
        <v/>
      </c>
    </row>
    <row r="836">
      <c r="A836" t="inlineStr">
        <is>
          <t>C00733</t>
        </is>
      </c>
      <c r="B836" t="inlineStr">
        <is>
          <t>Joseph Singh</t>
        </is>
      </c>
      <c r="C836" t="inlineStr">
        <is>
          <t>North</t>
        </is>
      </c>
      <c r="D836" t="inlineStr">
        <is>
          <t>Jaipur</t>
        </is>
      </c>
      <c r="E836" t="inlineStr">
        <is>
          <t>Yes</t>
        </is>
      </c>
      <c r="F836" t="inlineStr">
        <is>
          <t>At Risk</t>
        </is>
      </c>
      <c r="G836" t="n">
        <v>21</v>
      </c>
      <c r="H836" s="24" t="n">
        <v>108820.66</v>
      </c>
      <c r="I836" s="24" t="n">
        <v>31765.3</v>
      </c>
      <c r="J836" s="25" t="n">
        <v>44937</v>
      </c>
      <c r="K836" s="25" t="n">
        <v>45368</v>
      </c>
      <c r="L836" t="n">
        <v>1</v>
      </c>
      <c r="M836" t="n">
        <v>5</v>
      </c>
      <c r="N836" t="n">
        <v>5</v>
      </c>
      <c r="O836">
        <f>DATE(2026,1,1)-K836</f>
        <v/>
      </c>
      <c r="P836">
        <f>IF(G836&gt;=2,"Repeat","One-time")</f>
        <v/>
      </c>
    </row>
    <row r="837">
      <c r="A837" t="inlineStr">
        <is>
          <t>C00001</t>
        </is>
      </c>
      <c r="B837" t="inlineStr">
        <is>
          <t>Joseph Nair</t>
        </is>
      </c>
      <c r="C837" t="inlineStr">
        <is>
          <t>West</t>
        </is>
      </c>
      <c r="D837" t="inlineStr">
        <is>
          <t>Panaji</t>
        </is>
      </c>
      <c r="E837" t="inlineStr">
        <is>
          <t>Yes</t>
        </is>
      </c>
      <c r="F837" t="inlineStr">
        <is>
          <t>At Risk</t>
        </is>
      </c>
      <c r="G837" t="n">
        <v>12</v>
      </c>
      <c r="H837" s="24" t="n">
        <v>108780.03</v>
      </c>
      <c r="I837" s="24" t="n">
        <v>25142.42</v>
      </c>
      <c r="J837" s="25" t="n">
        <v>44977</v>
      </c>
      <c r="K837" s="25" t="n">
        <v>45575</v>
      </c>
      <c r="L837" t="n">
        <v>2</v>
      </c>
      <c r="M837" t="n">
        <v>5</v>
      </c>
      <c r="N837" t="n">
        <v>5</v>
      </c>
      <c r="O837">
        <f>DATE(2026,1,1)-K837</f>
        <v/>
      </c>
      <c r="P837">
        <f>IF(G837&gt;=2,"Repeat","One-time")</f>
        <v/>
      </c>
    </row>
    <row r="838">
      <c r="A838" t="inlineStr">
        <is>
          <t>C04619</t>
        </is>
      </c>
      <c r="B838" t="inlineStr">
        <is>
          <t>Divya Bose</t>
        </is>
      </c>
      <c r="C838" t="inlineStr">
        <is>
          <t>North</t>
        </is>
      </c>
      <c r="D838" t="inlineStr">
        <is>
          <t>Lucknow</t>
        </is>
      </c>
      <c r="E838" t="inlineStr">
        <is>
          <t>No</t>
        </is>
      </c>
      <c r="F838" t="inlineStr">
        <is>
          <t>At Risk</t>
        </is>
      </c>
      <c r="G838" t="n">
        <v>8</v>
      </c>
      <c r="H838" s="24" t="n">
        <v>108662.3</v>
      </c>
      <c r="I838" s="24" t="n">
        <v>10010.36</v>
      </c>
      <c r="J838" s="25" t="n">
        <v>45508</v>
      </c>
      <c r="K838" s="25" t="n">
        <v>45683</v>
      </c>
      <c r="L838" t="n">
        <v>2</v>
      </c>
      <c r="M838" t="n">
        <v>4</v>
      </c>
      <c r="N838" t="n">
        <v>5</v>
      </c>
      <c r="O838">
        <f>DATE(2026,1,1)-K838</f>
        <v/>
      </c>
      <c r="P838">
        <f>IF(G838&gt;=2,"Repeat","One-time")</f>
        <v/>
      </c>
    </row>
    <row r="839">
      <c r="A839" t="inlineStr">
        <is>
          <t>C07896</t>
        </is>
      </c>
      <c r="B839" t="inlineStr">
        <is>
          <t>Sanjay Menon</t>
        </is>
      </c>
      <c r="C839" t="inlineStr">
        <is>
          <t>South</t>
        </is>
      </c>
      <c r="D839" t="inlineStr">
        <is>
          <t>Hyderabad</t>
        </is>
      </c>
      <c r="E839" t="inlineStr">
        <is>
          <t>Yes</t>
        </is>
      </c>
      <c r="F839" t="inlineStr">
        <is>
          <t>High Value</t>
        </is>
      </c>
      <c r="G839" t="n">
        <v>11</v>
      </c>
      <c r="H839" s="24" t="n">
        <v>108651.93</v>
      </c>
      <c r="I839" s="24" t="n">
        <v>11704.16</v>
      </c>
      <c r="J839" s="25" t="n">
        <v>45690</v>
      </c>
      <c r="K839" s="25" t="n">
        <v>46011</v>
      </c>
      <c r="L839" t="n">
        <v>5</v>
      </c>
      <c r="M839" t="n">
        <v>5</v>
      </c>
      <c r="N839" t="n">
        <v>5</v>
      </c>
      <c r="O839">
        <f>DATE(2026,1,1)-K839</f>
        <v/>
      </c>
      <c r="P839">
        <f>IF(G839&gt;=2,"Repeat","One-time")</f>
        <v/>
      </c>
    </row>
    <row r="840">
      <c r="A840" t="inlineStr">
        <is>
          <t>C06979</t>
        </is>
      </c>
      <c r="B840" t="inlineStr">
        <is>
          <t>Meera Das</t>
        </is>
      </c>
      <c r="C840" t="inlineStr">
        <is>
          <t>West</t>
        </is>
      </c>
      <c r="D840" t="inlineStr">
        <is>
          <t>Mumbai</t>
        </is>
      </c>
      <c r="E840" t="inlineStr">
        <is>
          <t>No</t>
        </is>
      </c>
      <c r="F840" t="inlineStr">
        <is>
          <t>High Value</t>
        </is>
      </c>
      <c r="G840" t="n">
        <v>6</v>
      </c>
      <c r="H840" s="24" t="n">
        <v>108618.12</v>
      </c>
      <c r="I840" s="24" t="n">
        <v>13440.33</v>
      </c>
      <c r="J840" s="25" t="n">
        <v>45594</v>
      </c>
      <c r="K840" s="25" t="n">
        <v>46013</v>
      </c>
      <c r="L840" t="n">
        <v>5</v>
      </c>
      <c r="M840" t="n">
        <v>4</v>
      </c>
      <c r="N840" t="n">
        <v>5</v>
      </c>
      <c r="O840">
        <f>DATE(2026,1,1)-K840</f>
        <v/>
      </c>
      <c r="P840">
        <f>IF(G840&gt;=2,"Repeat","One-time")</f>
        <v/>
      </c>
    </row>
    <row r="841">
      <c r="A841" t="inlineStr">
        <is>
          <t>C08795</t>
        </is>
      </c>
      <c r="B841" t="inlineStr">
        <is>
          <t>Nikhil Reddy</t>
        </is>
      </c>
      <c r="C841" t="inlineStr">
        <is>
          <t>North</t>
        </is>
      </c>
      <c r="D841" t="inlineStr">
        <is>
          <t>Delhi</t>
        </is>
      </c>
      <c r="E841" t="inlineStr">
        <is>
          <t>No</t>
        </is>
      </c>
      <c r="F841" t="inlineStr">
        <is>
          <t>High Value</t>
        </is>
      </c>
      <c r="G841" t="n">
        <v>9</v>
      </c>
      <c r="H841" s="24" t="n">
        <v>108606.18</v>
      </c>
      <c r="I841" s="24" t="n">
        <v>15457.21</v>
      </c>
      <c r="J841" s="25" t="n">
        <v>45795</v>
      </c>
      <c r="K841" s="25" t="n">
        <v>46019</v>
      </c>
      <c r="L841" t="n">
        <v>5</v>
      </c>
      <c r="M841" t="n">
        <v>5</v>
      </c>
      <c r="N841" t="n">
        <v>5</v>
      </c>
      <c r="O841">
        <f>DATE(2026,1,1)-K841</f>
        <v/>
      </c>
      <c r="P841">
        <f>IF(G841&gt;=2,"Repeat","One-time")</f>
        <v/>
      </c>
    </row>
    <row r="842">
      <c r="A842" t="inlineStr">
        <is>
          <t>C01101</t>
        </is>
      </c>
      <c r="B842" t="inlineStr">
        <is>
          <t>Varun Pillai</t>
        </is>
      </c>
      <c r="C842" t="inlineStr">
        <is>
          <t>Central</t>
        </is>
      </c>
      <c r="D842" t="inlineStr">
        <is>
          <t>Indore</t>
        </is>
      </c>
      <c r="E842" t="inlineStr">
        <is>
          <t>Yes</t>
        </is>
      </c>
      <c r="F842" t="inlineStr">
        <is>
          <t>At Risk</t>
        </is>
      </c>
      <c r="G842" t="n">
        <v>4</v>
      </c>
      <c r="H842" s="24" t="n">
        <v>108577.75</v>
      </c>
      <c r="I842" s="24" t="n">
        <v>11276.66</v>
      </c>
      <c r="J842" s="25" t="n">
        <v>44957</v>
      </c>
      <c r="K842" s="25" t="n">
        <v>45602</v>
      </c>
      <c r="L842" t="n">
        <v>2</v>
      </c>
      <c r="M842" t="n">
        <v>3</v>
      </c>
      <c r="N842" t="n">
        <v>5</v>
      </c>
      <c r="O842">
        <f>DATE(2026,1,1)-K842</f>
        <v/>
      </c>
      <c r="P842">
        <f>IF(G842&gt;=2,"Repeat","One-time")</f>
        <v/>
      </c>
    </row>
    <row r="843">
      <c r="A843" t="inlineStr">
        <is>
          <t>C01218</t>
        </is>
      </c>
      <c r="B843" t="inlineStr">
        <is>
          <t>Divya Bose</t>
        </is>
      </c>
      <c r="C843" t="inlineStr">
        <is>
          <t>North</t>
        </is>
      </c>
      <c r="D843" t="inlineStr">
        <is>
          <t>Jaipur</t>
        </is>
      </c>
      <c r="E843" t="inlineStr">
        <is>
          <t>Yes</t>
        </is>
      </c>
      <c r="F843" t="inlineStr">
        <is>
          <t>At Risk</t>
        </is>
      </c>
      <c r="G843" t="n">
        <v>25</v>
      </c>
      <c r="H843" s="24" t="n">
        <v>108518.54</v>
      </c>
      <c r="I843" s="24" t="n">
        <v>17368.84</v>
      </c>
      <c r="J843" s="25" t="n">
        <v>44965</v>
      </c>
      <c r="K843" s="25" t="n">
        <v>45417</v>
      </c>
      <c r="L843" t="n">
        <v>1</v>
      </c>
      <c r="M843" t="n">
        <v>5</v>
      </c>
      <c r="N843" t="n">
        <v>5</v>
      </c>
      <c r="O843">
        <f>DATE(2026,1,1)-K843</f>
        <v/>
      </c>
      <c r="P843">
        <f>IF(G843&gt;=2,"Repeat","One-time")</f>
        <v/>
      </c>
    </row>
    <row r="844">
      <c r="A844" t="inlineStr">
        <is>
          <t>C00822</t>
        </is>
      </c>
      <c r="B844" t="inlineStr">
        <is>
          <t>Maria Pillai</t>
        </is>
      </c>
      <c r="C844" t="inlineStr">
        <is>
          <t>East</t>
        </is>
      </c>
      <c r="D844" t="inlineStr">
        <is>
          <t>Jamshedpur</t>
        </is>
      </c>
      <c r="E844" t="inlineStr">
        <is>
          <t>Yes</t>
        </is>
      </c>
      <c r="F844" t="inlineStr">
        <is>
          <t>High Value</t>
        </is>
      </c>
      <c r="G844" t="n">
        <v>23</v>
      </c>
      <c r="H844" s="24" t="n">
        <v>108495.22</v>
      </c>
      <c r="I844" s="24" t="n">
        <v>17370.68</v>
      </c>
      <c r="J844" s="25" t="n">
        <v>44933</v>
      </c>
      <c r="K844" s="25" t="n">
        <v>45964</v>
      </c>
      <c r="L844" t="n">
        <v>4</v>
      </c>
      <c r="M844" t="n">
        <v>5</v>
      </c>
      <c r="N844" t="n">
        <v>5</v>
      </c>
      <c r="O844">
        <f>DATE(2026,1,1)-K844</f>
        <v/>
      </c>
      <c r="P844">
        <f>IF(G844&gt;=2,"Repeat","One-time")</f>
        <v/>
      </c>
    </row>
    <row r="845">
      <c r="A845" t="inlineStr">
        <is>
          <t>C03668</t>
        </is>
      </c>
      <c r="B845" t="inlineStr">
        <is>
          <t>Rahul Rao</t>
        </is>
      </c>
      <c r="C845" t="inlineStr">
        <is>
          <t>East</t>
        </is>
      </c>
      <c r="D845" t="inlineStr">
        <is>
          <t>Kolkata</t>
        </is>
      </c>
      <c r="E845" t="inlineStr">
        <is>
          <t>Yes</t>
        </is>
      </c>
      <c r="F845" t="inlineStr">
        <is>
          <t>High Value</t>
        </is>
      </c>
      <c r="G845" t="n">
        <v>17</v>
      </c>
      <c r="H845" s="24" t="n">
        <v>108447.77</v>
      </c>
      <c r="I845" s="24" t="n">
        <v>24905.63</v>
      </c>
      <c r="J845" s="25" t="n">
        <v>45374</v>
      </c>
      <c r="K845" s="25" t="n">
        <v>46010</v>
      </c>
      <c r="L845" t="n">
        <v>5</v>
      </c>
      <c r="M845" t="n">
        <v>5</v>
      </c>
      <c r="N845" t="n">
        <v>5</v>
      </c>
      <c r="O845">
        <f>DATE(2026,1,1)-K845</f>
        <v/>
      </c>
      <c r="P845">
        <f>IF(G845&gt;=2,"Repeat","One-time")</f>
        <v/>
      </c>
    </row>
    <row r="846">
      <c r="A846" t="inlineStr">
        <is>
          <t>C04494</t>
        </is>
      </c>
      <c r="B846" t="inlineStr">
        <is>
          <t>Zoya Agarwal</t>
        </is>
      </c>
      <c r="C846" t="inlineStr">
        <is>
          <t>North</t>
        </is>
      </c>
      <c r="D846" t="inlineStr">
        <is>
          <t>Chandigarh</t>
        </is>
      </c>
      <c r="E846" t="inlineStr">
        <is>
          <t>No</t>
        </is>
      </c>
      <c r="F846" t="inlineStr">
        <is>
          <t>High Value</t>
        </is>
      </c>
      <c r="G846" t="n">
        <v>14</v>
      </c>
      <c r="H846" s="24" t="n">
        <v>108415.51</v>
      </c>
      <c r="I846" s="24" t="n">
        <v>25491.65</v>
      </c>
      <c r="J846" s="25" t="n">
        <v>45569</v>
      </c>
      <c r="K846" s="25" t="n">
        <v>46012</v>
      </c>
      <c r="L846" t="n">
        <v>5</v>
      </c>
      <c r="M846" t="n">
        <v>5</v>
      </c>
      <c r="N846" t="n">
        <v>5</v>
      </c>
      <c r="O846">
        <f>DATE(2026,1,1)-K846</f>
        <v/>
      </c>
      <c r="P846">
        <f>IF(G846&gt;=2,"Repeat","One-time")</f>
        <v/>
      </c>
    </row>
    <row r="847">
      <c r="A847" t="inlineStr">
        <is>
          <t>C02363</t>
        </is>
      </c>
      <c r="B847" t="inlineStr">
        <is>
          <t>Meera Pillai</t>
        </is>
      </c>
      <c r="C847" t="inlineStr">
        <is>
          <t>South</t>
        </is>
      </c>
      <c r="D847" t="inlineStr">
        <is>
          <t>Hyderabad</t>
        </is>
      </c>
      <c r="E847" t="inlineStr">
        <is>
          <t>No</t>
        </is>
      </c>
      <c r="F847" t="inlineStr">
        <is>
          <t>At Risk</t>
        </is>
      </c>
      <c r="G847" t="n">
        <v>10</v>
      </c>
      <c r="H847" s="24" t="n">
        <v>108328.19</v>
      </c>
      <c r="I847" s="24" t="n">
        <v>16832.32</v>
      </c>
      <c r="J847" s="25" t="n">
        <v>45122</v>
      </c>
      <c r="K847" s="25" t="n">
        <v>45712</v>
      </c>
      <c r="L847" t="n">
        <v>2</v>
      </c>
      <c r="M847" t="n">
        <v>5</v>
      </c>
      <c r="N847" t="n">
        <v>5</v>
      </c>
      <c r="O847">
        <f>DATE(2026,1,1)-K847</f>
        <v/>
      </c>
      <c r="P847">
        <f>IF(G847&gt;=2,"Repeat","One-time")</f>
        <v/>
      </c>
    </row>
    <row r="848">
      <c r="A848" t="inlineStr">
        <is>
          <t>C03319</t>
        </is>
      </c>
      <c r="B848" t="inlineStr">
        <is>
          <t>Imran Chopra</t>
        </is>
      </c>
      <c r="C848" t="inlineStr">
        <is>
          <t>West</t>
        </is>
      </c>
      <c r="D848" t="inlineStr">
        <is>
          <t>Pune</t>
        </is>
      </c>
      <c r="E848" t="inlineStr">
        <is>
          <t>No</t>
        </is>
      </c>
      <c r="F848" t="inlineStr">
        <is>
          <t>High Value</t>
        </is>
      </c>
      <c r="G848" t="n">
        <v>21</v>
      </c>
      <c r="H848" s="24" t="n">
        <v>108090.16</v>
      </c>
      <c r="I848" s="24" t="n">
        <v>30990.8</v>
      </c>
      <c r="J848" s="25" t="n">
        <v>45269</v>
      </c>
      <c r="K848" s="25" t="n">
        <v>45909</v>
      </c>
      <c r="L848" t="n">
        <v>3</v>
      </c>
      <c r="M848" t="n">
        <v>5</v>
      </c>
      <c r="N848" t="n">
        <v>5</v>
      </c>
      <c r="O848">
        <f>DATE(2026,1,1)-K848</f>
        <v/>
      </c>
      <c r="P848">
        <f>IF(G848&gt;=2,"Repeat","One-time")</f>
        <v/>
      </c>
    </row>
    <row r="849">
      <c r="A849" t="inlineStr">
        <is>
          <t>C00667</t>
        </is>
      </c>
      <c r="B849" t="inlineStr">
        <is>
          <t>Nikhil Thakur</t>
        </is>
      </c>
      <c r="C849" t="inlineStr">
        <is>
          <t>West</t>
        </is>
      </c>
      <c r="D849" t="inlineStr">
        <is>
          <t>Mumbai</t>
        </is>
      </c>
      <c r="E849" t="inlineStr">
        <is>
          <t>No</t>
        </is>
      </c>
      <c r="F849" t="inlineStr">
        <is>
          <t>High Value</t>
        </is>
      </c>
      <c r="G849" t="n">
        <v>17</v>
      </c>
      <c r="H849" s="24" t="n">
        <v>108059.41</v>
      </c>
      <c r="I849" s="24" t="n">
        <v>26529.62</v>
      </c>
      <c r="J849" s="25" t="n">
        <v>44935</v>
      </c>
      <c r="K849" s="25" t="n">
        <v>45988</v>
      </c>
      <c r="L849" t="n">
        <v>5</v>
      </c>
      <c r="M849" t="n">
        <v>5</v>
      </c>
      <c r="N849" t="n">
        <v>5</v>
      </c>
      <c r="O849">
        <f>DATE(2026,1,1)-K849</f>
        <v/>
      </c>
      <c r="P849">
        <f>IF(G849&gt;=2,"Repeat","One-time")</f>
        <v/>
      </c>
    </row>
    <row r="850">
      <c r="A850" t="inlineStr">
        <is>
          <t>C01659</t>
        </is>
      </c>
      <c r="B850" t="inlineStr">
        <is>
          <t>Meera Reddy</t>
        </is>
      </c>
      <c r="C850" t="inlineStr">
        <is>
          <t>South</t>
        </is>
      </c>
      <c r="D850" t="inlineStr">
        <is>
          <t>Bengaluru</t>
        </is>
      </c>
      <c r="E850" t="inlineStr">
        <is>
          <t>No</t>
        </is>
      </c>
      <c r="F850" t="inlineStr">
        <is>
          <t>High Value</t>
        </is>
      </c>
      <c r="G850" t="n">
        <v>21</v>
      </c>
      <c r="H850" s="24" t="n">
        <v>107863.13</v>
      </c>
      <c r="I850" s="24" t="n">
        <v>22976.22</v>
      </c>
      <c r="J850" s="25" t="n">
        <v>45048</v>
      </c>
      <c r="K850" s="25" t="n">
        <v>45948</v>
      </c>
      <c r="L850" t="n">
        <v>4</v>
      </c>
      <c r="M850" t="n">
        <v>5</v>
      </c>
      <c r="N850" t="n">
        <v>5</v>
      </c>
      <c r="O850">
        <f>DATE(2026,1,1)-K850</f>
        <v/>
      </c>
      <c r="P850">
        <f>IF(G850&gt;=2,"Repeat","One-time")</f>
        <v/>
      </c>
    </row>
    <row r="851">
      <c r="A851" t="inlineStr">
        <is>
          <t>C02372</t>
        </is>
      </c>
      <c r="B851" t="inlineStr">
        <is>
          <t>Joseph Menon</t>
        </is>
      </c>
      <c r="C851" t="inlineStr">
        <is>
          <t>West</t>
        </is>
      </c>
      <c r="D851" t="inlineStr">
        <is>
          <t>Pune</t>
        </is>
      </c>
      <c r="E851" t="inlineStr">
        <is>
          <t>Yes</t>
        </is>
      </c>
      <c r="F851" t="inlineStr">
        <is>
          <t>High Value</t>
        </is>
      </c>
      <c r="G851" t="n">
        <v>16</v>
      </c>
      <c r="H851" s="24" t="n">
        <v>107846.96</v>
      </c>
      <c r="I851" s="24" t="n">
        <v>20920.87</v>
      </c>
      <c r="J851" s="25" t="n">
        <v>45275</v>
      </c>
      <c r="K851" s="25" t="n">
        <v>45978</v>
      </c>
      <c r="L851" t="n">
        <v>4</v>
      </c>
      <c r="M851" t="n">
        <v>5</v>
      </c>
      <c r="N851" t="n">
        <v>5</v>
      </c>
      <c r="O851">
        <f>DATE(2026,1,1)-K851</f>
        <v/>
      </c>
      <c r="P851">
        <f>IF(G851&gt;=2,"Repeat","One-time")</f>
        <v/>
      </c>
    </row>
    <row r="852">
      <c r="A852" t="inlineStr">
        <is>
          <t>C03253</t>
        </is>
      </c>
      <c r="B852" t="inlineStr">
        <is>
          <t>Abhishek Mishra</t>
        </is>
      </c>
      <c r="C852" t="inlineStr">
        <is>
          <t>North</t>
        </is>
      </c>
      <c r="D852" t="inlineStr">
        <is>
          <t>Delhi</t>
        </is>
      </c>
      <c r="E852" t="inlineStr">
        <is>
          <t>Yes</t>
        </is>
      </c>
      <c r="F852" t="inlineStr">
        <is>
          <t>High Value</t>
        </is>
      </c>
      <c r="G852" t="n">
        <v>13</v>
      </c>
      <c r="H852" s="24" t="n">
        <v>107840.53</v>
      </c>
      <c r="I852" s="24" t="n">
        <v>18758.08</v>
      </c>
      <c r="J852" s="25" t="n">
        <v>45273</v>
      </c>
      <c r="K852" s="25" t="n">
        <v>45894</v>
      </c>
      <c r="L852" t="n">
        <v>3</v>
      </c>
      <c r="M852" t="n">
        <v>5</v>
      </c>
      <c r="N852" t="n">
        <v>5</v>
      </c>
      <c r="O852">
        <f>DATE(2026,1,1)-K852</f>
        <v/>
      </c>
      <c r="P852">
        <f>IF(G852&gt;=2,"Repeat","One-time")</f>
        <v/>
      </c>
    </row>
    <row r="853">
      <c r="A853" t="inlineStr">
        <is>
          <t>C02850</t>
        </is>
      </c>
      <c r="B853" t="inlineStr">
        <is>
          <t>Ritu Mukherjee</t>
        </is>
      </c>
      <c r="C853" t="inlineStr">
        <is>
          <t>West</t>
        </is>
      </c>
      <c r="D853" t="inlineStr">
        <is>
          <t>Ahmedabad</t>
        </is>
      </c>
      <c r="E853" t="inlineStr">
        <is>
          <t>Yes</t>
        </is>
      </c>
      <c r="F853" t="inlineStr">
        <is>
          <t>At Risk</t>
        </is>
      </c>
      <c r="G853" t="n">
        <v>17</v>
      </c>
      <c r="H853" s="24" t="n">
        <v>107676.15</v>
      </c>
      <c r="I853" s="24" t="n">
        <v>18122.89</v>
      </c>
      <c r="J853" s="25" t="n">
        <v>45179</v>
      </c>
      <c r="K853" s="25" t="n">
        <v>45303</v>
      </c>
      <c r="L853" t="n">
        <v>1</v>
      </c>
      <c r="M853" t="n">
        <v>5</v>
      </c>
      <c r="N853" t="n">
        <v>5</v>
      </c>
      <c r="O853">
        <f>DATE(2026,1,1)-K853</f>
        <v/>
      </c>
      <c r="P853">
        <f>IF(G853&gt;=2,"Repeat","One-time")</f>
        <v/>
      </c>
    </row>
    <row r="854">
      <c r="A854" t="inlineStr">
        <is>
          <t>C01637</t>
        </is>
      </c>
      <c r="B854" t="inlineStr">
        <is>
          <t>Vikram Verma</t>
        </is>
      </c>
      <c r="C854" t="inlineStr">
        <is>
          <t>South</t>
        </is>
      </c>
      <c r="D854" t="inlineStr">
        <is>
          <t>Bengaluru</t>
        </is>
      </c>
      <c r="E854" t="inlineStr">
        <is>
          <t>Yes</t>
        </is>
      </c>
      <c r="F854" t="inlineStr">
        <is>
          <t>High Value</t>
        </is>
      </c>
      <c r="G854" t="n">
        <v>12</v>
      </c>
      <c r="H854" s="24" t="n">
        <v>107615.8</v>
      </c>
      <c r="I854" s="24" t="n">
        <v>15546.73</v>
      </c>
      <c r="J854" s="25" t="n">
        <v>45192</v>
      </c>
      <c r="K854" s="25" t="n">
        <v>45920</v>
      </c>
      <c r="L854" t="n">
        <v>3</v>
      </c>
      <c r="M854" t="n">
        <v>5</v>
      </c>
      <c r="N854" t="n">
        <v>5</v>
      </c>
      <c r="O854">
        <f>DATE(2026,1,1)-K854</f>
        <v/>
      </c>
      <c r="P854">
        <f>IF(G854&gt;=2,"Repeat","One-time")</f>
        <v/>
      </c>
    </row>
    <row r="855">
      <c r="A855" t="inlineStr">
        <is>
          <t>C05931</t>
        </is>
      </c>
      <c r="B855" t="inlineStr">
        <is>
          <t>Abhishek Rao</t>
        </is>
      </c>
      <c r="C855" t="inlineStr">
        <is>
          <t>East</t>
        </is>
      </c>
      <c r="D855" t="inlineStr">
        <is>
          <t>Kolkata</t>
        </is>
      </c>
      <c r="E855" t="inlineStr">
        <is>
          <t>No</t>
        </is>
      </c>
      <c r="F855" t="inlineStr">
        <is>
          <t>High Value</t>
        </is>
      </c>
      <c r="G855" t="n">
        <v>17</v>
      </c>
      <c r="H855" s="24" t="n">
        <v>107392.67</v>
      </c>
      <c r="I855" s="24" t="n">
        <v>15120.13</v>
      </c>
      <c r="J855" s="25" t="n">
        <v>45497</v>
      </c>
      <c r="K855" s="25" t="n">
        <v>45983</v>
      </c>
      <c r="L855" t="n">
        <v>4</v>
      </c>
      <c r="M855" t="n">
        <v>5</v>
      </c>
      <c r="N855" t="n">
        <v>5</v>
      </c>
      <c r="O855">
        <f>DATE(2026,1,1)-K855</f>
        <v/>
      </c>
      <c r="P855">
        <f>IF(G855&gt;=2,"Repeat","One-time")</f>
        <v/>
      </c>
    </row>
    <row r="856">
      <c r="A856" t="inlineStr">
        <is>
          <t>C01129</t>
        </is>
      </c>
      <c r="B856" t="inlineStr">
        <is>
          <t>Neha Iyer</t>
        </is>
      </c>
      <c r="C856" t="inlineStr">
        <is>
          <t>West</t>
        </is>
      </c>
      <c r="D856" t="inlineStr">
        <is>
          <t>Panaji</t>
        </is>
      </c>
      <c r="E856" t="inlineStr">
        <is>
          <t>No</t>
        </is>
      </c>
      <c r="F856" t="inlineStr">
        <is>
          <t>High Value</t>
        </is>
      </c>
      <c r="G856" t="n">
        <v>20</v>
      </c>
      <c r="H856" s="24" t="n">
        <v>107130.41</v>
      </c>
      <c r="I856" s="24" t="n">
        <v>17620.14</v>
      </c>
      <c r="J856" s="25" t="n">
        <v>44970</v>
      </c>
      <c r="K856" s="25" t="n">
        <v>45809</v>
      </c>
      <c r="L856" t="n">
        <v>3</v>
      </c>
      <c r="M856" t="n">
        <v>5</v>
      </c>
      <c r="N856" t="n">
        <v>5</v>
      </c>
      <c r="O856">
        <f>DATE(2026,1,1)-K856</f>
        <v/>
      </c>
      <c r="P856">
        <f>IF(G856&gt;=2,"Repeat","One-time")</f>
        <v/>
      </c>
    </row>
    <row r="857">
      <c r="A857" t="inlineStr">
        <is>
          <t>C02244</t>
        </is>
      </c>
      <c r="B857" t="inlineStr">
        <is>
          <t>Priya Mukherjee</t>
        </is>
      </c>
      <c r="C857" t="inlineStr">
        <is>
          <t>North</t>
        </is>
      </c>
      <c r="D857" t="inlineStr">
        <is>
          <t>Lucknow</t>
        </is>
      </c>
      <c r="E857" t="inlineStr">
        <is>
          <t>No</t>
        </is>
      </c>
      <c r="F857" t="inlineStr">
        <is>
          <t>High Value</t>
        </is>
      </c>
      <c r="G857" t="n">
        <v>15</v>
      </c>
      <c r="H857" s="24" t="n">
        <v>107039.4</v>
      </c>
      <c r="I857" s="24" t="n">
        <v>14950.79</v>
      </c>
      <c r="J857" s="25" t="n">
        <v>45139</v>
      </c>
      <c r="K857" s="25" t="n">
        <v>45940</v>
      </c>
      <c r="L857" t="n">
        <v>4</v>
      </c>
      <c r="M857" t="n">
        <v>5</v>
      </c>
      <c r="N857" t="n">
        <v>5</v>
      </c>
      <c r="O857">
        <f>DATE(2026,1,1)-K857</f>
        <v/>
      </c>
      <c r="P857">
        <f>IF(G857&gt;=2,"Repeat","One-time")</f>
        <v/>
      </c>
    </row>
    <row r="858">
      <c r="A858" t="inlineStr">
        <is>
          <t>C00901</t>
        </is>
      </c>
      <c r="B858" t="inlineStr">
        <is>
          <t>Karan Fernandes</t>
        </is>
      </c>
      <c r="C858" t="inlineStr">
        <is>
          <t>South</t>
        </is>
      </c>
      <c r="D858" t="inlineStr">
        <is>
          <t>Hyderabad</t>
        </is>
      </c>
      <c r="E858" t="inlineStr">
        <is>
          <t>No</t>
        </is>
      </c>
      <c r="F858" t="inlineStr">
        <is>
          <t>At Risk</t>
        </is>
      </c>
      <c r="G858" t="n">
        <v>14</v>
      </c>
      <c r="H858" s="24" t="n">
        <v>106996.33</v>
      </c>
      <c r="I858" s="24" t="n">
        <v>23220.43</v>
      </c>
      <c r="J858" s="25" t="n">
        <v>44927</v>
      </c>
      <c r="K858" s="25" t="n">
        <v>45610</v>
      </c>
      <c r="L858" t="n">
        <v>2</v>
      </c>
      <c r="M858" t="n">
        <v>5</v>
      </c>
      <c r="N858" t="n">
        <v>5</v>
      </c>
      <c r="O858">
        <f>DATE(2026,1,1)-K858</f>
        <v/>
      </c>
      <c r="P858">
        <f>IF(G858&gt;=2,"Repeat","One-time")</f>
        <v/>
      </c>
    </row>
    <row r="859">
      <c r="A859" t="inlineStr">
        <is>
          <t>C00698</t>
        </is>
      </c>
      <c r="B859" t="inlineStr">
        <is>
          <t>Farhan Das</t>
        </is>
      </c>
      <c r="C859" t="inlineStr">
        <is>
          <t>North</t>
        </is>
      </c>
      <c r="D859" t="inlineStr">
        <is>
          <t>Chandigarh</t>
        </is>
      </c>
      <c r="E859" t="inlineStr">
        <is>
          <t>No</t>
        </is>
      </c>
      <c r="F859" t="inlineStr">
        <is>
          <t>High Value</t>
        </is>
      </c>
      <c r="G859" t="n">
        <v>8</v>
      </c>
      <c r="H859" s="24" t="n">
        <v>106978.47</v>
      </c>
      <c r="I859" s="24" t="n">
        <v>7639.35</v>
      </c>
      <c r="J859" s="25" t="n">
        <v>45232</v>
      </c>
      <c r="K859" s="25" t="n">
        <v>45941</v>
      </c>
      <c r="L859" t="n">
        <v>4</v>
      </c>
      <c r="M859" t="n">
        <v>4</v>
      </c>
      <c r="N859" t="n">
        <v>5</v>
      </c>
      <c r="O859">
        <f>DATE(2026,1,1)-K859</f>
        <v/>
      </c>
      <c r="P859">
        <f>IF(G859&gt;=2,"Repeat","One-time")</f>
        <v/>
      </c>
    </row>
    <row r="860">
      <c r="A860" t="inlineStr">
        <is>
          <t>C04170</t>
        </is>
      </c>
      <c r="B860" t="inlineStr">
        <is>
          <t>Nikhil Gupta</t>
        </is>
      </c>
      <c r="C860" t="inlineStr">
        <is>
          <t>South</t>
        </is>
      </c>
      <c r="D860" t="inlineStr">
        <is>
          <t>Hyderabad</t>
        </is>
      </c>
      <c r="E860" t="inlineStr">
        <is>
          <t>Yes</t>
        </is>
      </c>
      <c r="F860" t="inlineStr">
        <is>
          <t>High Value</t>
        </is>
      </c>
      <c r="G860" t="n">
        <v>8</v>
      </c>
      <c r="H860" s="24" t="n">
        <v>106921.38</v>
      </c>
      <c r="I860" s="24" t="n">
        <v>13987.61</v>
      </c>
      <c r="J860" s="25" t="n">
        <v>45375</v>
      </c>
      <c r="K860" s="25" t="n">
        <v>45847</v>
      </c>
      <c r="L860" t="n">
        <v>3</v>
      </c>
      <c r="M860" t="n">
        <v>4</v>
      </c>
      <c r="N860" t="n">
        <v>5</v>
      </c>
      <c r="O860">
        <f>DATE(2026,1,1)-K860</f>
        <v/>
      </c>
      <c r="P860">
        <f>IF(G860&gt;=2,"Repeat","One-time")</f>
        <v/>
      </c>
    </row>
    <row r="861">
      <c r="A861" t="inlineStr">
        <is>
          <t>C02833</t>
        </is>
      </c>
      <c r="B861" t="inlineStr">
        <is>
          <t>Aditya Sharma</t>
        </is>
      </c>
      <c r="C861" t="inlineStr">
        <is>
          <t>North</t>
        </is>
      </c>
      <c r="D861" t="inlineStr">
        <is>
          <t>Gurugram</t>
        </is>
      </c>
      <c r="E861" t="inlineStr">
        <is>
          <t>No</t>
        </is>
      </c>
      <c r="F861" t="inlineStr">
        <is>
          <t>High Value</t>
        </is>
      </c>
      <c r="G861" t="n">
        <v>10</v>
      </c>
      <c r="H861" s="24" t="n">
        <v>106866.96</v>
      </c>
      <c r="I861" s="24" t="n">
        <v>16602.7</v>
      </c>
      <c r="J861" s="25" t="n">
        <v>45248</v>
      </c>
      <c r="K861" s="25" t="n">
        <v>45977</v>
      </c>
      <c r="L861" t="n">
        <v>4</v>
      </c>
      <c r="M861" t="n">
        <v>5</v>
      </c>
      <c r="N861" t="n">
        <v>5</v>
      </c>
      <c r="O861">
        <f>DATE(2026,1,1)-K861</f>
        <v/>
      </c>
      <c r="P861">
        <f>IF(G861&gt;=2,"Repeat","One-time")</f>
        <v/>
      </c>
    </row>
    <row r="862">
      <c r="A862" t="inlineStr">
        <is>
          <t>C06710</t>
        </is>
      </c>
      <c r="B862" t="inlineStr">
        <is>
          <t>Lakshmi Patel</t>
        </is>
      </c>
      <c r="C862" t="inlineStr">
        <is>
          <t>West</t>
        </is>
      </c>
      <c r="D862" t="inlineStr">
        <is>
          <t>Pune</t>
        </is>
      </c>
      <c r="E862" t="inlineStr">
        <is>
          <t>No</t>
        </is>
      </c>
      <c r="F862" t="inlineStr">
        <is>
          <t>High Value</t>
        </is>
      </c>
      <c r="G862" t="n">
        <v>17</v>
      </c>
      <c r="H862" s="24" t="n">
        <v>106774.13</v>
      </c>
      <c r="I862" s="24" t="n">
        <v>14791.65</v>
      </c>
      <c r="J862" s="25" t="n">
        <v>45603</v>
      </c>
      <c r="K862" s="25" t="n">
        <v>46022</v>
      </c>
      <c r="L862" t="n">
        <v>5</v>
      </c>
      <c r="M862" t="n">
        <v>5</v>
      </c>
      <c r="N862" t="n">
        <v>5</v>
      </c>
      <c r="O862">
        <f>DATE(2026,1,1)-K862</f>
        <v/>
      </c>
      <c r="P862">
        <f>IF(G862&gt;=2,"Repeat","One-time")</f>
        <v/>
      </c>
    </row>
    <row r="863">
      <c r="A863" t="inlineStr">
        <is>
          <t>C06875</t>
        </is>
      </c>
      <c r="B863" t="inlineStr">
        <is>
          <t>Aditya Menon</t>
        </is>
      </c>
      <c r="C863" t="inlineStr">
        <is>
          <t>West</t>
        </is>
      </c>
      <c r="D863" t="inlineStr">
        <is>
          <t>Mumbai</t>
        </is>
      </c>
      <c r="E863" t="inlineStr">
        <is>
          <t>Yes</t>
        </is>
      </c>
      <c r="F863" t="inlineStr">
        <is>
          <t>High Value</t>
        </is>
      </c>
      <c r="G863" t="n">
        <v>7</v>
      </c>
      <c r="H863" s="24" t="n">
        <v>106773.87</v>
      </c>
      <c r="I863" s="24" t="n">
        <v>18317.4</v>
      </c>
      <c r="J863" s="25" t="n">
        <v>45693</v>
      </c>
      <c r="K863" s="25" t="n">
        <v>46012</v>
      </c>
      <c r="L863" t="n">
        <v>5</v>
      </c>
      <c r="M863" t="n">
        <v>4</v>
      </c>
      <c r="N863" t="n">
        <v>5</v>
      </c>
      <c r="O863">
        <f>DATE(2026,1,1)-K863</f>
        <v/>
      </c>
      <c r="P863">
        <f>IF(G863&gt;=2,"Repeat","One-time")</f>
        <v/>
      </c>
    </row>
    <row r="864">
      <c r="A864" t="inlineStr">
        <is>
          <t>C00293</t>
        </is>
      </c>
      <c r="B864" t="inlineStr">
        <is>
          <t>Amit Bose</t>
        </is>
      </c>
      <c r="C864" t="inlineStr">
        <is>
          <t>West</t>
        </is>
      </c>
      <c r="D864" t="inlineStr">
        <is>
          <t>Mumbai</t>
        </is>
      </c>
      <c r="E864" t="inlineStr">
        <is>
          <t>No</t>
        </is>
      </c>
      <c r="F864" t="inlineStr">
        <is>
          <t>High Value</t>
        </is>
      </c>
      <c r="G864" t="n">
        <v>16</v>
      </c>
      <c r="H864" s="24" t="n">
        <v>106444.05</v>
      </c>
      <c r="I864" s="24" t="n">
        <v>19081.99</v>
      </c>
      <c r="J864" s="25" t="n">
        <v>44937</v>
      </c>
      <c r="K864" s="25" t="n">
        <v>45907</v>
      </c>
      <c r="L864" t="n">
        <v>3</v>
      </c>
      <c r="M864" t="n">
        <v>5</v>
      </c>
      <c r="N864" t="n">
        <v>5</v>
      </c>
      <c r="O864">
        <f>DATE(2026,1,1)-K864</f>
        <v/>
      </c>
      <c r="P864">
        <f>IF(G864&gt;=2,"Repeat","One-time")</f>
        <v/>
      </c>
    </row>
    <row r="865">
      <c r="A865" t="inlineStr">
        <is>
          <t>C01107</t>
        </is>
      </c>
      <c r="B865" t="inlineStr">
        <is>
          <t>Varun Nair</t>
        </is>
      </c>
      <c r="C865" t="inlineStr">
        <is>
          <t>West</t>
        </is>
      </c>
      <c r="D865" t="inlineStr">
        <is>
          <t>Mumbai</t>
        </is>
      </c>
      <c r="E865" t="inlineStr">
        <is>
          <t>No</t>
        </is>
      </c>
      <c r="F865" t="inlineStr">
        <is>
          <t>At Risk</t>
        </is>
      </c>
      <c r="G865" t="n">
        <v>15</v>
      </c>
      <c r="H865" s="24" t="n">
        <v>106313.82</v>
      </c>
      <c r="I865" s="24" t="n">
        <v>17580.99</v>
      </c>
      <c r="J865" s="25" t="n">
        <v>44953</v>
      </c>
      <c r="K865" s="25" t="n">
        <v>45324</v>
      </c>
      <c r="L865" t="n">
        <v>1</v>
      </c>
      <c r="M865" t="n">
        <v>5</v>
      </c>
      <c r="N865" t="n">
        <v>5</v>
      </c>
      <c r="O865">
        <f>DATE(2026,1,1)-K865</f>
        <v/>
      </c>
      <c r="P865">
        <f>IF(G865&gt;=2,"Repeat","One-time")</f>
        <v/>
      </c>
    </row>
    <row r="866">
      <c r="A866" t="inlineStr">
        <is>
          <t>C02927</t>
        </is>
      </c>
      <c r="B866" t="inlineStr">
        <is>
          <t>Divya Das</t>
        </is>
      </c>
      <c r="C866" t="inlineStr">
        <is>
          <t>North</t>
        </is>
      </c>
      <c r="D866" t="inlineStr">
        <is>
          <t>Gurugram</t>
        </is>
      </c>
      <c r="E866" t="inlineStr">
        <is>
          <t>Yes</t>
        </is>
      </c>
      <c r="F866" t="inlineStr">
        <is>
          <t>High Value</t>
        </is>
      </c>
      <c r="G866" t="n">
        <v>5</v>
      </c>
      <c r="H866" s="24" t="n">
        <v>106232.39</v>
      </c>
      <c r="I866" s="24" t="n">
        <v>14934.12</v>
      </c>
      <c r="J866" s="25" t="n">
        <v>45229</v>
      </c>
      <c r="K866" s="25" t="n">
        <v>45998</v>
      </c>
      <c r="L866" t="n">
        <v>5</v>
      </c>
      <c r="M866" t="n">
        <v>4</v>
      </c>
      <c r="N866" t="n">
        <v>5</v>
      </c>
      <c r="O866">
        <f>DATE(2026,1,1)-K866</f>
        <v/>
      </c>
      <c r="P866">
        <f>IF(G866&gt;=2,"Repeat","One-time")</f>
        <v/>
      </c>
    </row>
    <row r="867">
      <c r="A867" t="inlineStr">
        <is>
          <t>C00084</t>
        </is>
      </c>
      <c r="B867" t="inlineStr">
        <is>
          <t>Imran Bose</t>
        </is>
      </c>
      <c r="C867" t="inlineStr">
        <is>
          <t>East</t>
        </is>
      </c>
      <c r="D867" t="inlineStr">
        <is>
          <t>Kolkata</t>
        </is>
      </c>
      <c r="E867" t="inlineStr">
        <is>
          <t>No</t>
        </is>
      </c>
      <c r="F867" t="inlineStr">
        <is>
          <t>At Risk</t>
        </is>
      </c>
      <c r="G867" t="n">
        <v>11</v>
      </c>
      <c r="H867" s="24" t="n">
        <v>106217.83</v>
      </c>
      <c r="I867" s="24" t="n">
        <v>18639.43</v>
      </c>
      <c r="J867" s="25" t="n">
        <v>44944</v>
      </c>
      <c r="K867" s="25" t="n">
        <v>45367</v>
      </c>
      <c r="L867" t="n">
        <v>1</v>
      </c>
      <c r="M867" t="n">
        <v>5</v>
      </c>
      <c r="N867" t="n">
        <v>5</v>
      </c>
      <c r="O867">
        <f>DATE(2026,1,1)-K867</f>
        <v/>
      </c>
      <c r="P867">
        <f>IF(G867&gt;=2,"Repeat","One-time")</f>
        <v/>
      </c>
    </row>
    <row r="868">
      <c r="A868" t="inlineStr">
        <is>
          <t>C08219</t>
        </is>
      </c>
      <c r="B868" t="inlineStr">
        <is>
          <t>Karan Yadav</t>
        </is>
      </c>
      <c r="C868" t="inlineStr">
        <is>
          <t>West</t>
        </is>
      </c>
      <c r="D868" t="inlineStr">
        <is>
          <t>Surat</t>
        </is>
      </c>
      <c r="E868" t="inlineStr">
        <is>
          <t>No</t>
        </is>
      </c>
      <c r="F868" t="inlineStr">
        <is>
          <t>High Value</t>
        </is>
      </c>
      <c r="G868" t="n">
        <v>14</v>
      </c>
      <c r="H868" s="24" t="n">
        <v>106107.5</v>
      </c>
      <c r="I868" s="24" t="n">
        <v>21412.47</v>
      </c>
      <c r="J868" s="25" t="n">
        <v>45705</v>
      </c>
      <c r="K868" s="25" t="n">
        <v>45989</v>
      </c>
      <c r="L868" t="n">
        <v>5</v>
      </c>
      <c r="M868" t="n">
        <v>5</v>
      </c>
      <c r="N868" t="n">
        <v>5</v>
      </c>
      <c r="O868">
        <f>DATE(2026,1,1)-K868</f>
        <v/>
      </c>
      <c r="P868">
        <f>IF(G868&gt;=2,"Repeat","One-time")</f>
        <v/>
      </c>
    </row>
    <row r="869">
      <c r="A869" t="inlineStr">
        <is>
          <t>C06558</t>
        </is>
      </c>
      <c r="B869" t="inlineStr">
        <is>
          <t>Riya Ghosh</t>
        </is>
      </c>
      <c r="C869" t="inlineStr">
        <is>
          <t>South</t>
        </is>
      </c>
      <c r="D869" t="inlineStr">
        <is>
          <t>Kochi</t>
        </is>
      </c>
      <c r="E869" t="inlineStr">
        <is>
          <t>No</t>
        </is>
      </c>
      <c r="F869" t="inlineStr">
        <is>
          <t>High Value</t>
        </is>
      </c>
      <c r="G869" t="n">
        <v>10</v>
      </c>
      <c r="H869" s="24" t="n">
        <v>106106.33</v>
      </c>
      <c r="I869" s="24" t="n">
        <v>7552.52</v>
      </c>
      <c r="J869" s="25" t="n">
        <v>45577</v>
      </c>
      <c r="K869" s="25" t="n">
        <v>45807</v>
      </c>
      <c r="L869" t="n">
        <v>3</v>
      </c>
      <c r="M869" t="n">
        <v>5</v>
      </c>
      <c r="N869" t="n">
        <v>5</v>
      </c>
      <c r="O869">
        <f>DATE(2026,1,1)-K869</f>
        <v/>
      </c>
      <c r="P869">
        <f>IF(G869&gt;=2,"Repeat","One-time")</f>
        <v/>
      </c>
    </row>
    <row r="870">
      <c r="A870" t="inlineStr">
        <is>
          <t>C02007</t>
        </is>
      </c>
      <c r="B870" t="inlineStr">
        <is>
          <t>Ritu Das</t>
        </is>
      </c>
      <c r="C870" t="inlineStr">
        <is>
          <t>East</t>
        </is>
      </c>
      <c r="D870" t="inlineStr">
        <is>
          <t>Jamshedpur</t>
        </is>
      </c>
      <c r="E870" t="inlineStr">
        <is>
          <t>Yes</t>
        </is>
      </c>
      <c r="F870" t="inlineStr">
        <is>
          <t>At Risk</t>
        </is>
      </c>
      <c r="G870" t="n">
        <v>11</v>
      </c>
      <c r="H870" s="24" t="n">
        <v>106070.74</v>
      </c>
      <c r="I870" s="24" t="n">
        <v>15296.46</v>
      </c>
      <c r="J870" s="25" t="n">
        <v>45146</v>
      </c>
      <c r="K870" s="25" t="n">
        <v>45674</v>
      </c>
      <c r="L870" t="n">
        <v>2</v>
      </c>
      <c r="M870" t="n">
        <v>5</v>
      </c>
      <c r="N870" t="n">
        <v>5</v>
      </c>
      <c r="O870">
        <f>DATE(2026,1,1)-K870</f>
        <v/>
      </c>
      <c r="P870">
        <f>IF(G870&gt;=2,"Repeat","One-time")</f>
        <v/>
      </c>
    </row>
    <row r="871">
      <c r="A871" t="inlineStr">
        <is>
          <t>C05377</t>
        </is>
      </c>
      <c r="B871" t="inlineStr">
        <is>
          <t>Swati Mehta</t>
        </is>
      </c>
      <c r="C871" t="inlineStr">
        <is>
          <t>West</t>
        </is>
      </c>
      <c r="D871" t="inlineStr">
        <is>
          <t>Mumbai</t>
        </is>
      </c>
      <c r="E871" t="inlineStr">
        <is>
          <t>No</t>
        </is>
      </c>
      <c r="F871" t="inlineStr">
        <is>
          <t>High Value</t>
        </is>
      </c>
      <c r="G871" t="n">
        <v>17</v>
      </c>
      <c r="H871" s="24" t="n">
        <v>106054.97</v>
      </c>
      <c r="I871" s="24" t="n">
        <v>13738.19</v>
      </c>
      <c r="J871" s="25" t="n">
        <v>45478</v>
      </c>
      <c r="K871" s="25" t="n">
        <v>45925</v>
      </c>
      <c r="L871" t="n">
        <v>3</v>
      </c>
      <c r="M871" t="n">
        <v>5</v>
      </c>
      <c r="N871" t="n">
        <v>5</v>
      </c>
      <c r="O871">
        <f>DATE(2026,1,1)-K871</f>
        <v/>
      </c>
      <c r="P871">
        <f>IF(G871&gt;=2,"Repeat","One-time")</f>
        <v/>
      </c>
    </row>
    <row r="872">
      <c r="A872" t="inlineStr">
        <is>
          <t>C06012</t>
        </is>
      </c>
      <c r="B872" t="inlineStr">
        <is>
          <t>Harpreet Iyer</t>
        </is>
      </c>
      <c r="C872" t="inlineStr">
        <is>
          <t>South</t>
        </is>
      </c>
      <c r="D872" t="inlineStr">
        <is>
          <t>Bengaluru</t>
        </is>
      </c>
      <c r="E872" t="inlineStr">
        <is>
          <t>No</t>
        </is>
      </c>
      <c r="F872" t="inlineStr">
        <is>
          <t>High Value</t>
        </is>
      </c>
      <c r="G872" t="n">
        <v>9</v>
      </c>
      <c r="H872" s="24" t="n">
        <v>106043.9</v>
      </c>
      <c r="I872" s="24" t="n">
        <v>4772.97</v>
      </c>
      <c r="J872" s="25" t="n">
        <v>45613</v>
      </c>
      <c r="K872" s="25" t="n">
        <v>45972</v>
      </c>
      <c r="L872" t="n">
        <v>4</v>
      </c>
      <c r="M872" t="n">
        <v>5</v>
      </c>
      <c r="N872" t="n">
        <v>5</v>
      </c>
      <c r="O872">
        <f>DATE(2026,1,1)-K872</f>
        <v/>
      </c>
      <c r="P872">
        <f>IF(G872&gt;=2,"Repeat","One-time")</f>
        <v/>
      </c>
    </row>
    <row r="873">
      <c r="A873" t="inlineStr">
        <is>
          <t>C01771</t>
        </is>
      </c>
      <c r="B873" t="inlineStr">
        <is>
          <t>Manish Verma</t>
        </is>
      </c>
      <c r="C873" t="inlineStr">
        <is>
          <t>West</t>
        </is>
      </c>
      <c r="D873" t="inlineStr">
        <is>
          <t>Mumbai</t>
        </is>
      </c>
      <c r="E873" t="inlineStr">
        <is>
          <t>Yes</t>
        </is>
      </c>
      <c r="F873" t="inlineStr">
        <is>
          <t>High Value</t>
        </is>
      </c>
      <c r="G873" t="n">
        <v>20</v>
      </c>
      <c r="H873" s="24" t="n">
        <v>105958.05</v>
      </c>
      <c r="I873" s="24" t="n">
        <v>21156.16</v>
      </c>
      <c r="J873" s="25" t="n">
        <v>45076</v>
      </c>
      <c r="K873" s="25" t="n">
        <v>45949</v>
      </c>
      <c r="L873" t="n">
        <v>4</v>
      </c>
      <c r="M873" t="n">
        <v>5</v>
      </c>
      <c r="N873" t="n">
        <v>5</v>
      </c>
      <c r="O873">
        <f>DATE(2026,1,1)-K873</f>
        <v/>
      </c>
      <c r="P873">
        <f>IF(G873&gt;=2,"Repeat","One-time")</f>
        <v/>
      </c>
    </row>
    <row r="874">
      <c r="A874" t="inlineStr">
        <is>
          <t>C01573</t>
        </is>
      </c>
      <c r="B874" t="inlineStr">
        <is>
          <t>Neha Rao</t>
        </is>
      </c>
      <c r="C874" t="inlineStr">
        <is>
          <t>South</t>
        </is>
      </c>
      <c r="D874" t="inlineStr">
        <is>
          <t>Bengaluru</t>
        </is>
      </c>
      <c r="E874" t="inlineStr">
        <is>
          <t>No</t>
        </is>
      </c>
      <c r="F874" t="inlineStr">
        <is>
          <t>At Risk</t>
        </is>
      </c>
      <c r="G874" t="n">
        <v>13</v>
      </c>
      <c r="H874" s="24" t="n">
        <v>105591.17</v>
      </c>
      <c r="I874" s="24" t="n">
        <v>20941.99</v>
      </c>
      <c r="J874" s="25" t="n">
        <v>45056</v>
      </c>
      <c r="K874" s="25" t="n">
        <v>45602</v>
      </c>
      <c r="L874" t="n">
        <v>2</v>
      </c>
      <c r="M874" t="n">
        <v>5</v>
      </c>
      <c r="N874" t="n">
        <v>5</v>
      </c>
      <c r="O874">
        <f>DATE(2026,1,1)-K874</f>
        <v/>
      </c>
      <c r="P874">
        <f>IF(G874&gt;=2,"Repeat","One-time")</f>
        <v/>
      </c>
    </row>
    <row r="875">
      <c r="A875" t="inlineStr">
        <is>
          <t>C02542</t>
        </is>
      </c>
      <c r="B875" t="inlineStr">
        <is>
          <t>Divya Ghosh</t>
        </is>
      </c>
      <c r="C875" t="inlineStr">
        <is>
          <t>North</t>
        </is>
      </c>
      <c r="D875" t="inlineStr">
        <is>
          <t>Delhi</t>
        </is>
      </c>
      <c r="E875" t="inlineStr">
        <is>
          <t>No</t>
        </is>
      </c>
      <c r="F875" t="inlineStr">
        <is>
          <t>High Value</t>
        </is>
      </c>
      <c r="G875" t="n">
        <v>13</v>
      </c>
      <c r="H875" s="24" t="n">
        <v>105571.03</v>
      </c>
      <c r="I875" s="24" t="n">
        <v>19476.34</v>
      </c>
      <c r="J875" s="25" t="n">
        <v>45228</v>
      </c>
      <c r="K875" s="25" t="n">
        <v>45947</v>
      </c>
      <c r="L875" t="n">
        <v>4</v>
      </c>
      <c r="M875" t="n">
        <v>5</v>
      </c>
      <c r="N875" t="n">
        <v>5</v>
      </c>
      <c r="O875">
        <f>DATE(2026,1,1)-K875</f>
        <v/>
      </c>
      <c r="P875">
        <f>IF(G875&gt;=2,"Repeat","One-time")</f>
        <v/>
      </c>
    </row>
    <row r="876">
      <c r="A876" t="inlineStr">
        <is>
          <t>C03890</t>
        </is>
      </c>
      <c r="B876" t="inlineStr">
        <is>
          <t>Suresh Das</t>
        </is>
      </c>
      <c r="C876" t="inlineStr">
        <is>
          <t>South</t>
        </is>
      </c>
      <c r="D876" t="inlineStr">
        <is>
          <t>Bengaluru</t>
        </is>
      </c>
      <c r="E876" t="inlineStr">
        <is>
          <t>Yes</t>
        </is>
      </c>
      <c r="F876" t="inlineStr">
        <is>
          <t>High Value</t>
        </is>
      </c>
      <c r="G876" t="n">
        <v>12</v>
      </c>
      <c r="H876" s="24" t="n">
        <v>105564.06</v>
      </c>
      <c r="I876" s="24" t="n">
        <v>14409.09</v>
      </c>
      <c r="J876" s="25" t="n">
        <v>45305</v>
      </c>
      <c r="K876" s="25" t="n">
        <v>46001</v>
      </c>
      <c r="L876" t="n">
        <v>5</v>
      </c>
      <c r="M876" t="n">
        <v>5</v>
      </c>
      <c r="N876" t="n">
        <v>5</v>
      </c>
      <c r="O876">
        <f>DATE(2026,1,1)-K876</f>
        <v/>
      </c>
      <c r="P876">
        <f>IF(G876&gt;=2,"Repeat","One-time")</f>
        <v/>
      </c>
    </row>
    <row r="877">
      <c r="A877" t="inlineStr">
        <is>
          <t>C05462</t>
        </is>
      </c>
      <c r="B877" t="inlineStr">
        <is>
          <t>Pooja Gupta</t>
        </is>
      </c>
      <c r="C877" t="inlineStr">
        <is>
          <t>West</t>
        </is>
      </c>
      <c r="D877" t="inlineStr">
        <is>
          <t>Mumbai</t>
        </is>
      </c>
      <c r="E877" t="inlineStr">
        <is>
          <t>No</t>
        </is>
      </c>
      <c r="F877" t="inlineStr">
        <is>
          <t>High Value</t>
        </is>
      </c>
      <c r="G877" t="n">
        <v>14</v>
      </c>
      <c r="H877" s="24" t="n">
        <v>105532.1</v>
      </c>
      <c r="I877" s="24" t="n">
        <v>12612.22</v>
      </c>
      <c r="J877" s="25" t="n">
        <v>45501</v>
      </c>
      <c r="K877" s="25" t="n">
        <v>46015</v>
      </c>
      <c r="L877" t="n">
        <v>5</v>
      </c>
      <c r="M877" t="n">
        <v>5</v>
      </c>
      <c r="N877" t="n">
        <v>5</v>
      </c>
      <c r="O877">
        <f>DATE(2026,1,1)-K877</f>
        <v/>
      </c>
      <c r="P877">
        <f>IF(G877&gt;=2,"Repeat","One-time")</f>
        <v/>
      </c>
    </row>
    <row r="878">
      <c r="A878" t="inlineStr">
        <is>
          <t>C02442</t>
        </is>
      </c>
      <c r="B878" t="inlineStr">
        <is>
          <t>Pooja Sharma</t>
        </is>
      </c>
      <c r="C878" t="inlineStr">
        <is>
          <t>South</t>
        </is>
      </c>
      <c r="D878" t="inlineStr">
        <is>
          <t>Kochi</t>
        </is>
      </c>
      <c r="E878" t="inlineStr">
        <is>
          <t>No</t>
        </is>
      </c>
      <c r="F878" t="inlineStr">
        <is>
          <t>High Value</t>
        </is>
      </c>
      <c r="G878" t="n">
        <v>21</v>
      </c>
      <c r="H878" s="24" t="n">
        <v>105514.35</v>
      </c>
      <c r="I878" s="24" t="n">
        <v>22278.78</v>
      </c>
      <c r="J878" s="25" t="n">
        <v>45185</v>
      </c>
      <c r="K878" s="25" t="n">
        <v>45974</v>
      </c>
      <c r="L878" t="n">
        <v>4</v>
      </c>
      <c r="M878" t="n">
        <v>5</v>
      </c>
      <c r="N878" t="n">
        <v>5</v>
      </c>
      <c r="O878">
        <f>DATE(2026,1,1)-K878</f>
        <v/>
      </c>
      <c r="P878">
        <f>IF(G878&gt;=2,"Repeat","One-time")</f>
        <v/>
      </c>
    </row>
    <row r="879">
      <c r="A879" t="inlineStr">
        <is>
          <t>C04995</t>
        </is>
      </c>
      <c r="B879" t="inlineStr">
        <is>
          <t>Ananya Nair</t>
        </is>
      </c>
      <c r="C879" t="inlineStr">
        <is>
          <t>East</t>
        </is>
      </c>
      <c r="D879" t="inlineStr">
        <is>
          <t>Bhubaneswar</t>
        </is>
      </c>
      <c r="E879" t="inlineStr">
        <is>
          <t>No</t>
        </is>
      </c>
      <c r="F879" t="inlineStr">
        <is>
          <t>At Risk</t>
        </is>
      </c>
      <c r="G879" t="n">
        <v>5</v>
      </c>
      <c r="H879" s="24" t="n">
        <v>105479.35</v>
      </c>
      <c r="I879" s="24" t="n">
        <v>20756.38</v>
      </c>
      <c r="J879" s="25" t="n">
        <v>45421</v>
      </c>
      <c r="K879" s="25" t="n">
        <v>45569</v>
      </c>
      <c r="L879" t="n">
        <v>2</v>
      </c>
      <c r="M879" t="n">
        <v>4</v>
      </c>
      <c r="N879" t="n">
        <v>5</v>
      </c>
      <c r="O879">
        <f>DATE(2026,1,1)-K879</f>
        <v/>
      </c>
      <c r="P879">
        <f>IF(G879&gt;=2,"Repeat","One-time")</f>
        <v/>
      </c>
    </row>
    <row r="880">
      <c r="A880" t="inlineStr">
        <is>
          <t>C08673</t>
        </is>
      </c>
      <c r="B880" t="inlineStr">
        <is>
          <t>Priya Singh</t>
        </is>
      </c>
      <c r="C880" t="inlineStr">
        <is>
          <t>North</t>
        </is>
      </c>
      <c r="D880" t="inlineStr">
        <is>
          <t>Gurugram</t>
        </is>
      </c>
      <c r="E880" t="inlineStr">
        <is>
          <t>Yes</t>
        </is>
      </c>
      <c r="F880" t="inlineStr">
        <is>
          <t>High Value</t>
        </is>
      </c>
      <c r="G880" t="n">
        <v>12</v>
      </c>
      <c r="H880" s="24" t="n">
        <v>105263.89</v>
      </c>
      <c r="I880" s="24" t="n">
        <v>26258.64</v>
      </c>
      <c r="J880" s="25" t="n">
        <v>45766</v>
      </c>
      <c r="K880" s="25" t="n">
        <v>46008</v>
      </c>
      <c r="L880" t="n">
        <v>5</v>
      </c>
      <c r="M880" t="n">
        <v>5</v>
      </c>
      <c r="N880" t="n">
        <v>5</v>
      </c>
      <c r="O880">
        <f>DATE(2026,1,1)-K880</f>
        <v/>
      </c>
      <c r="P880">
        <f>IF(G880&gt;=2,"Repeat","One-time")</f>
        <v/>
      </c>
    </row>
    <row r="881">
      <c r="A881" t="inlineStr">
        <is>
          <t>C06926</t>
        </is>
      </c>
      <c r="B881" t="inlineStr">
        <is>
          <t>Riya Yadav</t>
        </is>
      </c>
      <c r="C881" t="inlineStr">
        <is>
          <t>Central</t>
        </is>
      </c>
      <c r="D881" t="inlineStr">
        <is>
          <t>Indore</t>
        </is>
      </c>
      <c r="E881" t="inlineStr">
        <is>
          <t>No</t>
        </is>
      </c>
      <c r="F881" t="inlineStr">
        <is>
          <t>High Value</t>
        </is>
      </c>
      <c r="G881" t="n">
        <v>7</v>
      </c>
      <c r="H881" s="24" t="n">
        <v>105131.68</v>
      </c>
      <c r="I881" s="24" t="n">
        <v>13319.47</v>
      </c>
      <c r="J881" s="25" t="n">
        <v>45608</v>
      </c>
      <c r="K881" s="25" t="n">
        <v>45877</v>
      </c>
      <c r="L881" t="n">
        <v>3</v>
      </c>
      <c r="M881" t="n">
        <v>4</v>
      </c>
      <c r="N881" t="n">
        <v>5</v>
      </c>
      <c r="O881">
        <f>DATE(2026,1,1)-K881</f>
        <v/>
      </c>
      <c r="P881">
        <f>IF(G881&gt;=2,"Repeat","One-time")</f>
        <v/>
      </c>
    </row>
    <row r="882">
      <c r="A882" t="inlineStr">
        <is>
          <t>C01330</t>
        </is>
      </c>
      <c r="B882" t="inlineStr">
        <is>
          <t>Varun Kapoor</t>
        </is>
      </c>
      <c r="C882" t="inlineStr">
        <is>
          <t>North</t>
        </is>
      </c>
      <c r="D882" t="inlineStr">
        <is>
          <t>Gurugram</t>
        </is>
      </c>
      <c r="E882" t="inlineStr">
        <is>
          <t>Yes</t>
        </is>
      </c>
      <c r="F882" t="inlineStr">
        <is>
          <t>At Risk</t>
        </is>
      </c>
      <c r="G882" t="n">
        <v>19</v>
      </c>
      <c r="H882" s="24" t="n">
        <v>105062.35</v>
      </c>
      <c r="I882" s="24" t="n">
        <v>15427.07</v>
      </c>
      <c r="J882" s="25" t="n">
        <v>44995</v>
      </c>
      <c r="K882" s="25" t="n">
        <v>45178</v>
      </c>
      <c r="L882" t="n">
        <v>1</v>
      </c>
      <c r="M882" t="n">
        <v>5</v>
      </c>
      <c r="N882" t="n">
        <v>5</v>
      </c>
      <c r="O882">
        <f>DATE(2026,1,1)-K882</f>
        <v/>
      </c>
      <c r="P882">
        <f>IF(G882&gt;=2,"Repeat","One-time")</f>
        <v/>
      </c>
    </row>
    <row r="883">
      <c r="A883" t="inlineStr">
        <is>
          <t>C00683</t>
        </is>
      </c>
      <c r="B883" t="inlineStr">
        <is>
          <t>Tanvi Bose</t>
        </is>
      </c>
      <c r="C883" t="inlineStr">
        <is>
          <t>West</t>
        </is>
      </c>
      <c r="D883" t="inlineStr">
        <is>
          <t>Mumbai</t>
        </is>
      </c>
      <c r="E883" t="inlineStr">
        <is>
          <t>No</t>
        </is>
      </c>
      <c r="F883" t="inlineStr">
        <is>
          <t>High Value</t>
        </is>
      </c>
      <c r="G883" t="n">
        <v>14</v>
      </c>
      <c r="H883" s="24" t="n">
        <v>105020.61</v>
      </c>
      <c r="I883" s="24" t="n">
        <v>19001.08</v>
      </c>
      <c r="J883" s="25" t="n">
        <v>44954</v>
      </c>
      <c r="K883" s="25" t="n">
        <v>46020</v>
      </c>
      <c r="L883" t="n">
        <v>5</v>
      </c>
      <c r="M883" t="n">
        <v>5</v>
      </c>
      <c r="N883" t="n">
        <v>5</v>
      </c>
      <c r="O883">
        <f>DATE(2026,1,1)-K883</f>
        <v/>
      </c>
      <c r="P883">
        <f>IF(G883&gt;=2,"Repeat","One-time")</f>
        <v/>
      </c>
    </row>
    <row r="884">
      <c r="A884" t="inlineStr">
        <is>
          <t>C04684</t>
        </is>
      </c>
      <c r="B884" t="inlineStr">
        <is>
          <t>Aditya Das</t>
        </is>
      </c>
      <c r="C884" t="inlineStr">
        <is>
          <t>South</t>
        </is>
      </c>
      <c r="D884" t="inlineStr">
        <is>
          <t>Bengaluru</t>
        </is>
      </c>
      <c r="E884" t="inlineStr">
        <is>
          <t>No</t>
        </is>
      </c>
      <c r="F884" t="inlineStr">
        <is>
          <t>High Value</t>
        </is>
      </c>
      <c r="G884" t="n">
        <v>16</v>
      </c>
      <c r="H884" s="24" t="n">
        <v>104752.85</v>
      </c>
      <c r="I884" s="24" t="n">
        <v>20772.44</v>
      </c>
      <c r="J884" s="25" t="n">
        <v>45409</v>
      </c>
      <c r="K884" s="25" t="n">
        <v>45996</v>
      </c>
      <c r="L884" t="n">
        <v>5</v>
      </c>
      <c r="M884" t="n">
        <v>5</v>
      </c>
      <c r="N884" t="n">
        <v>5</v>
      </c>
      <c r="O884">
        <f>DATE(2026,1,1)-K884</f>
        <v/>
      </c>
      <c r="P884">
        <f>IF(G884&gt;=2,"Repeat","One-time")</f>
        <v/>
      </c>
    </row>
    <row r="885">
      <c r="A885" t="inlineStr">
        <is>
          <t>C02149</t>
        </is>
      </c>
      <c r="B885" t="inlineStr">
        <is>
          <t>Sneha Fernandes</t>
        </is>
      </c>
      <c r="C885" t="inlineStr">
        <is>
          <t>Central</t>
        </is>
      </c>
      <c r="D885" t="inlineStr">
        <is>
          <t>Raipur</t>
        </is>
      </c>
      <c r="E885" t="inlineStr">
        <is>
          <t>No</t>
        </is>
      </c>
      <c r="F885" t="inlineStr">
        <is>
          <t>At Risk</t>
        </is>
      </c>
      <c r="G885" t="n">
        <v>9</v>
      </c>
      <c r="H885" s="24" t="n">
        <v>104715.33</v>
      </c>
      <c r="I885" s="24" t="n">
        <v>17752.01</v>
      </c>
      <c r="J885" s="25" t="n">
        <v>45102</v>
      </c>
      <c r="K885" s="25" t="n">
        <v>45736</v>
      </c>
      <c r="L885" t="n">
        <v>2</v>
      </c>
      <c r="M885" t="n">
        <v>5</v>
      </c>
      <c r="N885" t="n">
        <v>5</v>
      </c>
      <c r="O885">
        <f>DATE(2026,1,1)-K885</f>
        <v/>
      </c>
      <c r="P885">
        <f>IF(G885&gt;=2,"Repeat","One-time")</f>
        <v/>
      </c>
    </row>
    <row r="886">
      <c r="A886" t="inlineStr">
        <is>
          <t>C06805</t>
        </is>
      </c>
      <c r="B886" t="inlineStr">
        <is>
          <t>Meera Verma</t>
        </is>
      </c>
      <c r="C886" t="inlineStr">
        <is>
          <t>North</t>
        </is>
      </c>
      <c r="D886" t="inlineStr">
        <is>
          <t>Jaipur</t>
        </is>
      </c>
      <c r="E886" t="inlineStr">
        <is>
          <t>No</t>
        </is>
      </c>
      <c r="F886" t="inlineStr">
        <is>
          <t>High Value</t>
        </is>
      </c>
      <c r="G886" t="n">
        <v>14</v>
      </c>
      <c r="H886" s="24" t="n">
        <v>104656.1</v>
      </c>
      <c r="I886" s="24" t="n">
        <v>21771.3</v>
      </c>
      <c r="J886" s="25" t="n">
        <v>45624</v>
      </c>
      <c r="K886" s="25" t="n">
        <v>46013</v>
      </c>
      <c r="L886" t="n">
        <v>5</v>
      </c>
      <c r="M886" t="n">
        <v>5</v>
      </c>
      <c r="N886" t="n">
        <v>5</v>
      </c>
      <c r="O886">
        <f>DATE(2026,1,1)-K886</f>
        <v/>
      </c>
      <c r="P886">
        <f>IF(G886&gt;=2,"Repeat","One-time")</f>
        <v/>
      </c>
    </row>
    <row r="887">
      <c r="A887" t="inlineStr">
        <is>
          <t>C02185</t>
        </is>
      </c>
      <c r="B887" t="inlineStr">
        <is>
          <t>Abhishek Chopra</t>
        </is>
      </c>
      <c r="C887" t="inlineStr">
        <is>
          <t>West</t>
        </is>
      </c>
      <c r="D887" t="inlineStr">
        <is>
          <t>Ahmedabad</t>
        </is>
      </c>
      <c r="E887" t="inlineStr">
        <is>
          <t>No</t>
        </is>
      </c>
      <c r="F887" t="inlineStr">
        <is>
          <t>Occasional</t>
        </is>
      </c>
      <c r="G887" t="n">
        <v>2</v>
      </c>
      <c r="H887" s="24" t="n">
        <v>104636.75</v>
      </c>
      <c r="I887" s="24" t="n">
        <v>-7162.36</v>
      </c>
      <c r="J887" s="25" t="n">
        <v>45599</v>
      </c>
      <c r="K887" s="25" t="n">
        <v>45837</v>
      </c>
      <c r="L887" t="n">
        <v>3</v>
      </c>
      <c r="M887" t="n">
        <v>2</v>
      </c>
      <c r="N887" t="n">
        <v>5</v>
      </c>
      <c r="O887">
        <f>DATE(2026,1,1)-K887</f>
        <v/>
      </c>
      <c r="P887">
        <f>IF(G887&gt;=2,"Repeat","One-time")</f>
        <v/>
      </c>
    </row>
    <row r="888">
      <c r="A888" t="inlineStr">
        <is>
          <t>C01828</t>
        </is>
      </c>
      <c r="B888" t="inlineStr">
        <is>
          <t>Aarav Yadav</t>
        </is>
      </c>
      <c r="C888" t="inlineStr">
        <is>
          <t>South</t>
        </is>
      </c>
      <c r="D888" t="inlineStr">
        <is>
          <t>Chennai</t>
        </is>
      </c>
      <c r="E888" t="inlineStr">
        <is>
          <t>Yes</t>
        </is>
      </c>
      <c r="F888" t="inlineStr">
        <is>
          <t>High Value</t>
        </is>
      </c>
      <c r="G888" t="n">
        <v>9</v>
      </c>
      <c r="H888" s="24" t="n">
        <v>104367.76</v>
      </c>
      <c r="I888" s="24" t="n">
        <v>15748.63</v>
      </c>
      <c r="J888" s="25" t="n">
        <v>45049</v>
      </c>
      <c r="K888" s="25" t="n">
        <v>45937</v>
      </c>
      <c r="L888" t="n">
        <v>4</v>
      </c>
      <c r="M888" t="n">
        <v>5</v>
      </c>
      <c r="N888" t="n">
        <v>5</v>
      </c>
      <c r="O888">
        <f>DATE(2026,1,1)-K888</f>
        <v/>
      </c>
      <c r="P888">
        <f>IF(G888&gt;=2,"Repeat","One-time")</f>
        <v/>
      </c>
    </row>
    <row r="889">
      <c r="A889" t="inlineStr">
        <is>
          <t>C06283</t>
        </is>
      </c>
      <c r="B889" t="inlineStr">
        <is>
          <t>Kavya Thakur</t>
        </is>
      </c>
      <c r="C889" t="inlineStr">
        <is>
          <t>East</t>
        </is>
      </c>
      <c r="D889" t="inlineStr">
        <is>
          <t>Kolkata</t>
        </is>
      </c>
      <c r="E889" t="inlineStr">
        <is>
          <t>No</t>
        </is>
      </c>
      <c r="F889" t="inlineStr">
        <is>
          <t>High Value</t>
        </is>
      </c>
      <c r="G889" t="n">
        <v>15</v>
      </c>
      <c r="H889" s="24" t="n">
        <v>104367.58</v>
      </c>
      <c r="I889" s="24" t="n">
        <v>18078.74</v>
      </c>
      <c r="J889" s="25" t="n">
        <v>45569</v>
      </c>
      <c r="K889" s="25" t="n">
        <v>45980</v>
      </c>
      <c r="L889" t="n">
        <v>4</v>
      </c>
      <c r="M889" t="n">
        <v>5</v>
      </c>
      <c r="N889" t="n">
        <v>5</v>
      </c>
      <c r="O889">
        <f>DATE(2026,1,1)-K889</f>
        <v/>
      </c>
      <c r="P889">
        <f>IF(G889&gt;=2,"Repeat","One-time")</f>
        <v/>
      </c>
    </row>
    <row r="890">
      <c r="A890" t="inlineStr">
        <is>
          <t>C00151</t>
        </is>
      </c>
      <c r="B890" t="inlineStr">
        <is>
          <t>Joseph Das</t>
        </is>
      </c>
      <c r="C890" t="inlineStr">
        <is>
          <t>East</t>
        </is>
      </c>
      <c r="D890" t="inlineStr">
        <is>
          <t>Patna</t>
        </is>
      </c>
      <c r="E890" t="inlineStr">
        <is>
          <t>No</t>
        </is>
      </c>
      <c r="F890" t="inlineStr">
        <is>
          <t>At Risk</t>
        </is>
      </c>
      <c r="G890" t="n">
        <v>18</v>
      </c>
      <c r="H890" s="24" t="n">
        <v>104363.55</v>
      </c>
      <c r="I890" s="24" t="n">
        <v>19574.45</v>
      </c>
      <c r="J890" s="25" t="n">
        <v>44962</v>
      </c>
      <c r="K890" s="25" t="n">
        <v>45685</v>
      </c>
      <c r="L890" t="n">
        <v>2</v>
      </c>
      <c r="M890" t="n">
        <v>5</v>
      </c>
      <c r="N890" t="n">
        <v>5</v>
      </c>
      <c r="O890">
        <f>DATE(2026,1,1)-K890</f>
        <v/>
      </c>
      <c r="P890">
        <f>IF(G890&gt;=2,"Repeat","One-time")</f>
        <v/>
      </c>
    </row>
    <row r="891">
      <c r="A891" t="inlineStr">
        <is>
          <t>C04590</t>
        </is>
      </c>
      <c r="B891" t="inlineStr">
        <is>
          <t>Zoya Mishra</t>
        </is>
      </c>
      <c r="C891" t="inlineStr">
        <is>
          <t>East</t>
        </is>
      </c>
      <c r="D891" t="inlineStr">
        <is>
          <t>Jamshedpur</t>
        </is>
      </c>
      <c r="E891" t="inlineStr">
        <is>
          <t>No</t>
        </is>
      </c>
      <c r="F891" t="inlineStr">
        <is>
          <t>At Risk</t>
        </is>
      </c>
      <c r="G891" t="n">
        <v>7</v>
      </c>
      <c r="H891" s="24" t="n">
        <v>104244.55</v>
      </c>
      <c r="I891" s="24" t="n">
        <v>14270.81</v>
      </c>
      <c r="J891" s="25" t="n">
        <v>45381</v>
      </c>
      <c r="K891" s="25" t="n">
        <v>45587</v>
      </c>
      <c r="L891" t="n">
        <v>2</v>
      </c>
      <c r="M891" t="n">
        <v>4</v>
      </c>
      <c r="N891" t="n">
        <v>5</v>
      </c>
      <c r="O891">
        <f>DATE(2026,1,1)-K891</f>
        <v/>
      </c>
      <c r="P891">
        <f>IF(G891&gt;=2,"Repeat","One-time")</f>
        <v/>
      </c>
    </row>
    <row r="892">
      <c r="A892" t="inlineStr">
        <is>
          <t>C05800</t>
        </is>
      </c>
      <c r="B892" t="inlineStr">
        <is>
          <t>Divya Gupta</t>
        </is>
      </c>
      <c r="C892" t="inlineStr">
        <is>
          <t>East</t>
        </is>
      </c>
      <c r="D892" t="inlineStr">
        <is>
          <t>Jamshedpur</t>
        </is>
      </c>
      <c r="E892" t="inlineStr">
        <is>
          <t>Yes</t>
        </is>
      </c>
      <c r="F892" t="inlineStr">
        <is>
          <t>High Value</t>
        </is>
      </c>
      <c r="G892" t="n">
        <v>13</v>
      </c>
      <c r="H892" s="24" t="n">
        <v>104096.08</v>
      </c>
      <c r="I892" s="24" t="n">
        <v>18467.93</v>
      </c>
      <c r="J892" s="25" t="n">
        <v>45595</v>
      </c>
      <c r="K892" s="25" t="n">
        <v>45992</v>
      </c>
      <c r="L892" t="n">
        <v>5</v>
      </c>
      <c r="M892" t="n">
        <v>5</v>
      </c>
      <c r="N892" t="n">
        <v>5</v>
      </c>
      <c r="O892">
        <f>DATE(2026,1,1)-K892</f>
        <v/>
      </c>
      <c r="P892">
        <f>IF(G892&gt;=2,"Repeat","One-time")</f>
        <v/>
      </c>
    </row>
    <row r="893">
      <c r="A893" t="inlineStr">
        <is>
          <t>C05750</t>
        </is>
      </c>
      <c r="B893" t="inlineStr">
        <is>
          <t>Varun Singh</t>
        </is>
      </c>
      <c r="C893" t="inlineStr">
        <is>
          <t>West</t>
        </is>
      </c>
      <c r="D893" t="inlineStr">
        <is>
          <t>Pune</t>
        </is>
      </c>
      <c r="E893" t="inlineStr">
        <is>
          <t>No</t>
        </is>
      </c>
      <c r="F893" t="inlineStr">
        <is>
          <t>High Value</t>
        </is>
      </c>
      <c r="G893" t="n">
        <v>10</v>
      </c>
      <c r="H893" s="24" t="n">
        <v>103876.32</v>
      </c>
      <c r="I893" s="24" t="n">
        <v>10728.7</v>
      </c>
      <c r="J893" s="25" t="n">
        <v>45514</v>
      </c>
      <c r="K893" s="25" t="n">
        <v>45976</v>
      </c>
      <c r="L893" t="n">
        <v>4</v>
      </c>
      <c r="M893" t="n">
        <v>5</v>
      </c>
      <c r="N893" t="n">
        <v>5</v>
      </c>
      <c r="O893">
        <f>DATE(2026,1,1)-K893</f>
        <v/>
      </c>
      <c r="P893">
        <f>IF(G893&gt;=2,"Repeat","One-time")</f>
        <v/>
      </c>
    </row>
    <row r="894">
      <c r="A894" t="inlineStr">
        <is>
          <t>C05093</t>
        </is>
      </c>
      <c r="B894" t="inlineStr">
        <is>
          <t>Diya Menon</t>
        </is>
      </c>
      <c r="C894" t="inlineStr">
        <is>
          <t>South</t>
        </is>
      </c>
      <c r="D894" t="inlineStr">
        <is>
          <t>Hyderabad</t>
        </is>
      </c>
      <c r="E894" t="inlineStr">
        <is>
          <t>Yes</t>
        </is>
      </c>
      <c r="F894" t="inlineStr">
        <is>
          <t>High Value</t>
        </is>
      </c>
      <c r="G894" t="n">
        <v>17</v>
      </c>
      <c r="H894" s="24" t="n">
        <v>103782.77</v>
      </c>
      <c r="I894" s="24" t="n">
        <v>18048.06</v>
      </c>
      <c r="J894" s="25" t="n">
        <v>45442</v>
      </c>
      <c r="K894" s="25" t="n">
        <v>45985</v>
      </c>
      <c r="L894" t="n">
        <v>4</v>
      </c>
      <c r="M894" t="n">
        <v>5</v>
      </c>
      <c r="N894" t="n">
        <v>5</v>
      </c>
      <c r="O894">
        <f>DATE(2026,1,1)-K894</f>
        <v/>
      </c>
      <c r="P894">
        <f>IF(G894&gt;=2,"Repeat","One-time")</f>
        <v/>
      </c>
    </row>
    <row r="895">
      <c r="A895" t="inlineStr">
        <is>
          <t>C03103</t>
        </is>
      </c>
      <c r="B895" t="inlineStr">
        <is>
          <t>Karan Fernandes</t>
        </is>
      </c>
      <c r="C895" t="inlineStr">
        <is>
          <t>West</t>
        </is>
      </c>
      <c r="D895" t="inlineStr">
        <is>
          <t>Surat</t>
        </is>
      </c>
      <c r="E895" t="inlineStr">
        <is>
          <t>Yes</t>
        </is>
      </c>
      <c r="F895" t="inlineStr">
        <is>
          <t>At Risk</t>
        </is>
      </c>
      <c r="G895" t="n">
        <v>7</v>
      </c>
      <c r="H895" s="24" t="n">
        <v>103456.21</v>
      </c>
      <c r="I895" s="24" t="n">
        <v>12027.75</v>
      </c>
      <c r="J895" s="25" t="n">
        <v>45237</v>
      </c>
      <c r="K895" s="25" t="n">
        <v>45327</v>
      </c>
      <c r="L895" t="n">
        <v>1</v>
      </c>
      <c r="M895" t="n">
        <v>4</v>
      </c>
      <c r="N895" t="n">
        <v>5</v>
      </c>
      <c r="O895">
        <f>DATE(2026,1,1)-K895</f>
        <v/>
      </c>
      <c r="P895">
        <f>IF(G895&gt;=2,"Repeat","One-time")</f>
        <v/>
      </c>
    </row>
    <row r="896">
      <c r="A896" t="inlineStr">
        <is>
          <t>C00213</t>
        </is>
      </c>
      <c r="B896" t="inlineStr">
        <is>
          <t>Suresh Iyer</t>
        </is>
      </c>
      <c r="C896" t="inlineStr">
        <is>
          <t>West</t>
        </is>
      </c>
      <c r="D896" t="inlineStr">
        <is>
          <t>Surat</t>
        </is>
      </c>
      <c r="E896" t="inlineStr">
        <is>
          <t>No</t>
        </is>
      </c>
      <c r="F896" t="inlineStr">
        <is>
          <t>At Risk</t>
        </is>
      </c>
      <c r="G896" t="n">
        <v>11</v>
      </c>
      <c r="H896" s="24" t="n">
        <v>103321.99</v>
      </c>
      <c r="I896" s="24" t="n">
        <v>14653.61</v>
      </c>
      <c r="J896" s="25" t="n">
        <v>44994</v>
      </c>
      <c r="K896" s="25" t="n">
        <v>45656</v>
      </c>
      <c r="L896" t="n">
        <v>2</v>
      </c>
      <c r="M896" t="n">
        <v>5</v>
      </c>
      <c r="N896" t="n">
        <v>5</v>
      </c>
      <c r="O896">
        <f>DATE(2026,1,1)-K896</f>
        <v/>
      </c>
      <c r="P896">
        <f>IF(G896&gt;=2,"Repeat","One-time")</f>
        <v/>
      </c>
    </row>
    <row r="897">
      <c r="A897" t="inlineStr">
        <is>
          <t>C02063</t>
        </is>
      </c>
      <c r="B897" t="inlineStr">
        <is>
          <t>Tanvi Mehta</t>
        </is>
      </c>
      <c r="C897" t="inlineStr">
        <is>
          <t>North</t>
        </is>
      </c>
      <c r="D897" t="inlineStr">
        <is>
          <t>Gurugram</t>
        </is>
      </c>
      <c r="E897" t="inlineStr">
        <is>
          <t>No</t>
        </is>
      </c>
      <c r="F897" t="inlineStr">
        <is>
          <t>High Value</t>
        </is>
      </c>
      <c r="G897" t="n">
        <v>15</v>
      </c>
      <c r="H897" s="24" t="n">
        <v>103231.96</v>
      </c>
      <c r="I897" s="24" t="n">
        <v>12460.37</v>
      </c>
      <c r="J897" s="25" t="n">
        <v>45109</v>
      </c>
      <c r="K897" s="25" t="n">
        <v>45998</v>
      </c>
      <c r="L897" t="n">
        <v>5</v>
      </c>
      <c r="M897" t="n">
        <v>5</v>
      </c>
      <c r="N897" t="n">
        <v>5</v>
      </c>
      <c r="O897">
        <f>DATE(2026,1,1)-K897</f>
        <v/>
      </c>
      <c r="P897">
        <f>IF(G897&gt;=2,"Repeat","One-time")</f>
        <v/>
      </c>
    </row>
    <row r="898">
      <c r="A898" t="inlineStr">
        <is>
          <t>C04798</t>
        </is>
      </c>
      <c r="B898" t="inlineStr">
        <is>
          <t>Meera Sharma</t>
        </is>
      </c>
      <c r="C898" t="inlineStr">
        <is>
          <t>West</t>
        </is>
      </c>
      <c r="D898" t="inlineStr">
        <is>
          <t>Mumbai</t>
        </is>
      </c>
      <c r="E898" t="inlineStr">
        <is>
          <t>No</t>
        </is>
      </c>
      <c r="F898" t="inlineStr">
        <is>
          <t>High Value</t>
        </is>
      </c>
      <c r="G898" t="n">
        <v>14</v>
      </c>
      <c r="H898" s="24" t="n">
        <v>103100.79</v>
      </c>
      <c r="I898" s="24" t="n">
        <v>17212.46</v>
      </c>
      <c r="J898" s="25" t="n">
        <v>45409</v>
      </c>
      <c r="K898" s="25" t="n">
        <v>45763</v>
      </c>
      <c r="L898" t="n">
        <v>3</v>
      </c>
      <c r="M898" t="n">
        <v>5</v>
      </c>
      <c r="N898" t="n">
        <v>5</v>
      </c>
      <c r="O898">
        <f>DATE(2026,1,1)-K898</f>
        <v/>
      </c>
      <c r="P898">
        <f>IF(G898&gt;=2,"Repeat","One-time")</f>
        <v/>
      </c>
    </row>
    <row r="899">
      <c r="A899" t="inlineStr">
        <is>
          <t>C02498</t>
        </is>
      </c>
      <c r="B899" t="inlineStr">
        <is>
          <t>Joseph Bose</t>
        </is>
      </c>
      <c r="C899" t="inlineStr">
        <is>
          <t>North</t>
        </is>
      </c>
      <c r="D899" t="inlineStr">
        <is>
          <t>Lucknow</t>
        </is>
      </c>
      <c r="E899" t="inlineStr">
        <is>
          <t>Yes</t>
        </is>
      </c>
      <c r="F899" t="inlineStr">
        <is>
          <t>At Risk</t>
        </is>
      </c>
      <c r="G899" t="n">
        <v>20</v>
      </c>
      <c r="H899" s="24" t="n">
        <v>102975.82</v>
      </c>
      <c r="I899" s="24" t="n">
        <v>30002.79</v>
      </c>
      <c r="J899" s="25" t="n">
        <v>45152</v>
      </c>
      <c r="K899" s="25" t="n">
        <v>45449</v>
      </c>
      <c r="L899" t="n">
        <v>1</v>
      </c>
      <c r="M899" t="n">
        <v>5</v>
      </c>
      <c r="N899" t="n">
        <v>5</v>
      </c>
      <c r="O899">
        <f>DATE(2026,1,1)-K899</f>
        <v/>
      </c>
      <c r="P899">
        <f>IF(G899&gt;=2,"Repeat","One-time")</f>
        <v/>
      </c>
    </row>
    <row r="900">
      <c r="A900" t="inlineStr">
        <is>
          <t>C11166</t>
        </is>
      </c>
      <c r="B900" t="inlineStr">
        <is>
          <t>Sanjay Mishra</t>
        </is>
      </c>
      <c r="C900" t="inlineStr">
        <is>
          <t>South</t>
        </is>
      </c>
      <c r="D900" t="inlineStr">
        <is>
          <t>Chennai</t>
        </is>
      </c>
      <c r="E900" t="inlineStr">
        <is>
          <t>Yes</t>
        </is>
      </c>
      <c r="F900" t="inlineStr">
        <is>
          <t>New</t>
        </is>
      </c>
      <c r="G900" t="n">
        <v>14</v>
      </c>
      <c r="H900" s="24" t="n">
        <v>102887.12</v>
      </c>
      <c r="I900" s="24" t="n">
        <v>14019.61</v>
      </c>
      <c r="J900" s="25" t="n">
        <v>45959</v>
      </c>
      <c r="K900" s="25" t="n">
        <v>46020</v>
      </c>
      <c r="L900" t="n">
        <v>5</v>
      </c>
      <c r="M900" t="n">
        <v>5</v>
      </c>
      <c r="N900" t="n">
        <v>5</v>
      </c>
      <c r="O900">
        <f>DATE(2026,1,1)-K900</f>
        <v/>
      </c>
      <c r="P900">
        <f>IF(G900&gt;=2,"Repeat","One-time")</f>
        <v/>
      </c>
    </row>
    <row r="901">
      <c r="A901" t="inlineStr">
        <is>
          <t>C03725</t>
        </is>
      </c>
      <c r="B901" t="inlineStr">
        <is>
          <t>Manish Mishra</t>
        </is>
      </c>
      <c r="C901" t="inlineStr">
        <is>
          <t>South</t>
        </is>
      </c>
      <c r="D901" t="inlineStr">
        <is>
          <t>Hyderabad</t>
        </is>
      </c>
      <c r="E901" t="inlineStr">
        <is>
          <t>No</t>
        </is>
      </c>
      <c r="F901" t="inlineStr">
        <is>
          <t>At Risk</t>
        </is>
      </c>
      <c r="G901" t="n">
        <v>7</v>
      </c>
      <c r="H901" s="24" t="n">
        <v>102844.45</v>
      </c>
      <c r="I901" s="24" t="n">
        <v>21370.05</v>
      </c>
      <c r="J901" s="25" t="n">
        <v>45313</v>
      </c>
      <c r="K901" s="25" t="n">
        <v>45748</v>
      </c>
      <c r="L901" t="n">
        <v>2</v>
      </c>
      <c r="M901" t="n">
        <v>4</v>
      </c>
      <c r="N901" t="n">
        <v>5</v>
      </c>
      <c r="O901">
        <f>DATE(2026,1,1)-K901</f>
        <v/>
      </c>
      <c r="P901">
        <f>IF(G901&gt;=2,"Repeat","One-time")</f>
        <v/>
      </c>
    </row>
    <row r="902">
      <c r="A902" t="inlineStr">
        <is>
          <t>C03685</t>
        </is>
      </c>
      <c r="B902" t="inlineStr">
        <is>
          <t>Kavya Chopra</t>
        </is>
      </c>
      <c r="C902" t="inlineStr">
        <is>
          <t>West</t>
        </is>
      </c>
      <c r="D902" t="inlineStr">
        <is>
          <t>Mumbai</t>
        </is>
      </c>
      <c r="E902" t="inlineStr">
        <is>
          <t>Yes</t>
        </is>
      </c>
      <c r="F902" t="inlineStr">
        <is>
          <t>At Risk</t>
        </is>
      </c>
      <c r="G902" t="n">
        <v>17</v>
      </c>
      <c r="H902" s="24" t="n">
        <v>102730.59</v>
      </c>
      <c r="I902" s="24" t="n">
        <v>17443.35</v>
      </c>
      <c r="J902" s="25" t="n">
        <v>45271</v>
      </c>
      <c r="K902" s="25" t="n">
        <v>45711</v>
      </c>
      <c r="L902" t="n">
        <v>2</v>
      </c>
      <c r="M902" t="n">
        <v>5</v>
      </c>
      <c r="N902" t="n">
        <v>5</v>
      </c>
      <c r="O902">
        <f>DATE(2026,1,1)-K902</f>
        <v/>
      </c>
      <c r="P902">
        <f>IF(G902&gt;=2,"Repeat","One-time")</f>
        <v/>
      </c>
    </row>
    <row r="903">
      <c r="A903" t="inlineStr">
        <is>
          <t>C09335</t>
        </is>
      </c>
      <c r="B903" t="inlineStr">
        <is>
          <t>Farhan Shah</t>
        </is>
      </c>
      <c r="C903" t="inlineStr">
        <is>
          <t>South</t>
        </is>
      </c>
      <c r="D903" t="inlineStr">
        <is>
          <t>Kochi</t>
        </is>
      </c>
      <c r="E903" t="inlineStr">
        <is>
          <t>No</t>
        </is>
      </c>
      <c r="F903" t="inlineStr">
        <is>
          <t>High Value</t>
        </is>
      </c>
      <c r="G903" t="n">
        <v>4</v>
      </c>
      <c r="H903" s="24" t="n">
        <v>102655.69</v>
      </c>
      <c r="I903" s="24" t="n">
        <v>14561.57</v>
      </c>
      <c r="J903" s="25" t="n">
        <v>45832</v>
      </c>
      <c r="K903" s="25" t="n">
        <v>45978</v>
      </c>
      <c r="L903" t="n">
        <v>4</v>
      </c>
      <c r="M903" t="n">
        <v>4</v>
      </c>
      <c r="N903" t="n">
        <v>5</v>
      </c>
      <c r="O903">
        <f>DATE(2026,1,1)-K903</f>
        <v/>
      </c>
      <c r="P903">
        <f>IF(G903&gt;=2,"Repeat","One-time")</f>
        <v/>
      </c>
    </row>
    <row r="904">
      <c r="A904" t="inlineStr">
        <is>
          <t>C06494</t>
        </is>
      </c>
      <c r="B904" t="inlineStr">
        <is>
          <t>Varun Patel</t>
        </is>
      </c>
      <c r="C904" t="inlineStr">
        <is>
          <t>West</t>
        </is>
      </c>
      <c r="D904" t="inlineStr">
        <is>
          <t>Pune</t>
        </is>
      </c>
      <c r="E904" t="inlineStr">
        <is>
          <t>No</t>
        </is>
      </c>
      <c r="F904" t="inlineStr">
        <is>
          <t>High Value</t>
        </is>
      </c>
      <c r="G904" t="n">
        <v>11</v>
      </c>
      <c r="H904" s="24" t="n">
        <v>102652.86</v>
      </c>
      <c r="I904" s="24" t="n">
        <v>14271.13</v>
      </c>
      <c r="J904" s="25" t="n">
        <v>45550</v>
      </c>
      <c r="K904" s="25" t="n">
        <v>46013</v>
      </c>
      <c r="L904" t="n">
        <v>5</v>
      </c>
      <c r="M904" t="n">
        <v>5</v>
      </c>
      <c r="N904" t="n">
        <v>5</v>
      </c>
      <c r="O904">
        <f>DATE(2026,1,1)-K904</f>
        <v/>
      </c>
      <c r="P904">
        <f>IF(G904&gt;=2,"Repeat","One-time")</f>
        <v/>
      </c>
    </row>
    <row r="905">
      <c r="A905" t="inlineStr">
        <is>
          <t>C05298</t>
        </is>
      </c>
      <c r="B905" t="inlineStr">
        <is>
          <t>Ayesha Pillai</t>
        </is>
      </c>
      <c r="C905" t="inlineStr">
        <is>
          <t>North</t>
        </is>
      </c>
      <c r="D905" t="inlineStr">
        <is>
          <t>Delhi</t>
        </is>
      </c>
      <c r="E905" t="inlineStr">
        <is>
          <t>Yes</t>
        </is>
      </c>
      <c r="F905" t="inlineStr">
        <is>
          <t>High Value</t>
        </is>
      </c>
      <c r="G905" t="n">
        <v>16</v>
      </c>
      <c r="H905" s="24" t="n">
        <v>102541.81</v>
      </c>
      <c r="I905" s="24" t="n">
        <v>22329.4</v>
      </c>
      <c r="J905" s="25" t="n">
        <v>45447</v>
      </c>
      <c r="K905" s="25" t="n">
        <v>46006</v>
      </c>
      <c r="L905" t="n">
        <v>5</v>
      </c>
      <c r="M905" t="n">
        <v>5</v>
      </c>
      <c r="N905" t="n">
        <v>5</v>
      </c>
      <c r="O905">
        <f>DATE(2026,1,1)-K905</f>
        <v/>
      </c>
      <c r="P905">
        <f>IF(G905&gt;=2,"Repeat","One-time")</f>
        <v/>
      </c>
    </row>
    <row r="906">
      <c r="A906" t="inlineStr">
        <is>
          <t>C04134</t>
        </is>
      </c>
      <c r="B906" t="inlineStr">
        <is>
          <t>Isha Kumar</t>
        </is>
      </c>
      <c r="C906" t="inlineStr">
        <is>
          <t>South</t>
        </is>
      </c>
      <c r="D906" t="inlineStr">
        <is>
          <t>Bengaluru</t>
        </is>
      </c>
      <c r="E906" t="inlineStr">
        <is>
          <t>No</t>
        </is>
      </c>
      <c r="F906" t="inlineStr">
        <is>
          <t>At Risk</t>
        </is>
      </c>
      <c r="G906" t="n">
        <v>3</v>
      </c>
      <c r="H906" s="24" t="n">
        <v>102475.77</v>
      </c>
      <c r="I906" s="24" t="n">
        <v>14341.92</v>
      </c>
      <c r="J906" s="25" t="n">
        <v>45428</v>
      </c>
      <c r="K906" s="25" t="n">
        <v>45593</v>
      </c>
      <c r="L906" t="n">
        <v>2</v>
      </c>
      <c r="M906" t="n">
        <v>3</v>
      </c>
      <c r="N906" t="n">
        <v>5</v>
      </c>
      <c r="O906">
        <f>DATE(2026,1,1)-K906</f>
        <v/>
      </c>
      <c r="P906">
        <f>IF(G906&gt;=2,"Repeat","One-time")</f>
        <v/>
      </c>
    </row>
    <row r="907">
      <c r="A907" t="inlineStr">
        <is>
          <t>C01246</t>
        </is>
      </c>
      <c r="B907" t="inlineStr">
        <is>
          <t>Sanjay Prasad</t>
        </is>
      </c>
      <c r="C907" t="inlineStr">
        <is>
          <t>South</t>
        </is>
      </c>
      <c r="D907" t="inlineStr">
        <is>
          <t>Bengaluru</t>
        </is>
      </c>
      <c r="E907" t="inlineStr">
        <is>
          <t>No</t>
        </is>
      </c>
      <c r="F907" t="inlineStr">
        <is>
          <t>At Risk</t>
        </is>
      </c>
      <c r="G907" t="n">
        <v>11</v>
      </c>
      <c r="H907" s="24" t="n">
        <v>102366.35</v>
      </c>
      <c r="I907" s="24" t="n">
        <v>21391.78</v>
      </c>
      <c r="J907" s="25" t="n">
        <v>44982</v>
      </c>
      <c r="K907" s="25" t="n">
        <v>45205</v>
      </c>
      <c r="L907" t="n">
        <v>1</v>
      </c>
      <c r="M907" t="n">
        <v>5</v>
      </c>
      <c r="N907" t="n">
        <v>5</v>
      </c>
      <c r="O907">
        <f>DATE(2026,1,1)-K907</f>
        <v/>
      </c>
      <c r="P907">
        <f>IF(G907&gt;=2,"Repeat","One-time")</f>
        <v/>
      </c>
    </row>
    <row r="908">
      <c r="A908" t="inlineStr">
        <is>
          <t>C04758</t>
        </is>
      </c>
      <c r="B908" t="inlineStr">
        <is>
          <t>Ayesha Verma</t>
        </is>
      </c>
      <c r="C908" t="inlineStr">
        <is>
          <t>Central</t>
        </is>
      </c>
      <c r="D908" t="inlineStr">
        <is>
          <t>Nagpur</t>
        </is>
      </c>
      <c r="E908" t="inlineStr">
        <is>
          <t>Yes</t>
        </is>
      </c>
      <c r="F908" t="inlineStr">
        <is>
          <t>High Value</t>
        </is>
      </c>
      <c r="G908" t="n">
        <v>18</v>
      </c>
      <c r="H908" s="24" t="n">
        <v>102354.96</v>
      </c>
      <c r="I908" s="24" t="n">
        <v>13673.04</v>
      </c>
      <c r="J908" s="25" t="n">
        <v>45442</v>
      </c>
      <c r="K908" s="25" t="n">
        <v>46013</v>
      </c>
      <c r="L908" t="n">
        <v>5</v>
      </c>
      <c r="M908" t="n">
        <v>5</v>
      </c>
      <c r="N908" t="n">
        <v>5</v>
      </c>
      <c r="O908">
        <f>DATE(2026,1,1)-K908</f>
        <v/>
      </c>
      <c r="P908">
        <f>IF(G908&gt;=2,"Repeat","One-time")</f>
        <v/>
      </c>
    </row>
    <row r="909">
      <c r="A909" t="inlineStr">
        <is>
          <t>C00835</t>
        </is>
      </c>
      <c r="B909" t="inlineStr">
        <is>
          <t>Kavya Iyer</t>
        </is>
      </c>
      <c r="C909" t="inlineStr">
        <is>
          <t>North</t>
        </is>
      </c>
      <c r="D909" t="inlineStr">
        <is>
          <t>Delhi</t>
        </is>
      </c>
      <c r="E909" t="inlineStr">
        <is>
          <t>No</t>
        </is>
      </c>
      <c r="F909" t="inlineStr">
        <is>
          <t>High Value</t>
        </is>
      </c>
      <c r="G909" t="n">
        <v>12</v>
      </c>
      <c r="H909" s="24" t="n">
        <v>102295.27</v>
      </c>
      <c r="I909" s="24" t="n">
        <v>26685.79</v>
      </c>
      <c r="J909" s="25" t="n">
        <v>44937</v>
      </c>
      <c r="K909" s="25" t="n">
        <v>45967</v>
      </c>
      <c r="L909" t="n">
        <v>4</v>
      </c>
      <c r="M909" t="n">
        <v>5</v>
      </c>
      <c r="N909" t="n">
        <v>5</v>
      </c>
      <c r="O909">
        <f>DATE(2026,1,1)-K909</f>
        <v/>
      </c>
      <c r="P909">
        <f>IF(G909&gt;=2,"Repeat","One-time")</f>
        <v/>
      </c>
    </row>
    <row r="910">
      <c r="A910" t="inlineStr">
        <is>
          <t>C03922</t>
        </is>
      </c>
      <c r="B910" t="inlineStr">
        <is>
          <t>Imran Iyer</t>
        </is>
      </c>
      <c r="C910" t="inlineStr">
        <is>
          <t>Central</t>
        </is>
      </c>
      <c r="D910" t="inlineStr">
        <is>
          <t>Indore</t>
        </is>
      </c>
      <c r="E910" t="inlineStr">
        <is>
          <t>No</t>
        </is>
      </c>
      <c r="F910" t="inlineStr">
        <is>
          <t>High Value</t>
        </is>
      </c>
      <c r="G910" t="n">
        <v>15</v>
      </c>
      <c r="H910" s="24" t="n">
        <v>102147.4</v>
      </c>
      <c r="I910" s="24" t="n">
        <v>21548.96</v>
      </c>
      <c r="J910" s="25" t="n">
        <v>45340</v>
      </c>
      <c r="K910" s="25" t="n">
        <v>45967</v>
      </c>
      <c r="L910" t="n">
        <v>4</v>
      </c>
      <c r="M910" t="n">
        <v>5</v>
      </c>
      <c r="N910" t="n">
        <v>5</v>
      </c>
      <c r="O910">
        <f>DATE(2026,1,1)-K910</f>
        <v/>
      </c>
      <c r="P910">
        <f>IF(G910&gt;=2,"Repeat","One-time")</f>
        <v/>
      </c>
    </row>
    <row r="911">
      <c r="A911" t="inlineStr">
        <is>
          <t>C00486</t>
        </is>
      </c>
      <c r="B911" t="inlineStr">
        <is>
          <t>Riya Gupta</t>
        </is>
      </c>
      <c r="C911" t="inlineStr">
        <is>
          <t>North</t>
        </is>
      </c>
      <c r="D911" t="inlineStr">
        <is>
          <t>Lucknow</t>
        </is>
      </c>
      <c r="E911" t="inlineStr">
        <is>
          <t>No</t>
        </is>
      </c>
      <c r="F911" t="inlineStr">
        <is>
          <t>At Risk</t>
        </is>
      </c>
      <c r="G911" t="n">
        <v>15</v>
      </c>
      <c r="H911" s="24" t="n">
        <v>102126.35</v>
      </c>
      <c r="I911" s="24" t="n">
        <v>18856.74</v>
      </c>
      <c r="J911" s="25" t="n">
        <v>44940</v>
      </c>
      <c r="K911" s="25" t="n">
        <v>45068</v>
      </c>
      <c r="L911" t="n">
        <v>1</v>
      </c>
      <c r="M911" t="n">
        <v>5</v>
      </c>
      <c r="N911" t="n">
        <v>5</v>
      </c>
      <c r="O911">
        <f>DATE(2026,1,1)-K911</f>
        <v/>
      </c>
      <c r="P911">
        <f>IF(G911&gt;=2,"Repeat","One-time")</f>
        <v/>
      </c>
    </row>
    <row r="912">
      <c r="A912" t="inlineStr">
        <is>
          <t>C05042</t>
        </is>
      </c>
      <c r="B912" t="inlineStr">
        <is>
          <t>Neha Mukherjee</t>
        </is>
      </c>
      <c r="C912" t="inlineStr">
        <is>
          <t>North</t>
        </is>
      </c>
      <c r="D912" t="inlineStr">
        <is>
          <t>Lucknow</t>
        </is>
      </c>
      <c r="E912" t="inlineStr">
        <is>
          <t>Yes</t>
        </is>
      </c>
      <c r="F912" t="inlineStr">
        <is>
          <t>High Value</t>
        </is>
      </c>
      <c r="G912" t="n">
        <v>19</v>
      </c>
      <c r="H912" s="24" t="n">
        <v>101988.9</v>
      </c>
      <c r="I912" s="24" t="n">
        <v>24826.46</v>
      </c>
      <c r="J912" s="25" t="n">
        <v>45416</v>
      </c>
      <c r="K912" s="25" t="n">
        <v>46019</v>
      </c>
      <c r="L912" t="n">
        <v>5</v>
      </c>
      <c r="M912" t="n">
        <v>5</v>
      </c>
      <c r="N912" t="n">
        <v>5</v>
      </c>
      <c r="O912">
        <f>DATE(2026,1,1)-K912</f>
        <v/>
      </c>
      <c r="P912">
        <f>IF(G912&gt;=2,"Repeat","One-time")</f>
        <v/>
      </c>
    </row>
    <row r="913">
      <c r="A913" t="inlineStr">
        <is>
          <t>C06933</t>
        </is>
      </c>
      <c r="B913" t="inlineStr">
        <is>
          <t>Divya Bose</t>
        </is>
      </c>
      <c r="C913" t="inlineStr">
        <is>
          <t>West</t>
        </is>
      </c>
      <c r="D913" t="inlineStr">
        <is>
          <t>Mumbai</t>
        </is>
      </c>
      <c r="E913" t="inlineStr">
        <is>
          <t>No</t>
        </is>
      </c>
      <c r="F913" t="inlineStr">
        <is>
          <t>High Value</t>
        </is>
      </c>
      <c r="G913" t="n">
        <v>22</v>
      </c>
      <c r="H913" s="24" t="n">
        <v>101853.79</v>
      </c>
      <c r="I913" s="24" t="n">
        <v>24868.62</v>
      </c>
      <c r="J913" s="25" t="n">
        <v>45588</v>
      </c>
      <c r="K913" s="25" t="n">
        <v>46020</v>
      </c>
      <c r="L913" t="n">
        <v>5</v>
      </c>
      <c r="M913" t="n">
        <v>5</v>
      </c>
      <c r="N913" t="n">
        <v>5</v>
      </c>
      <c r="O913">
        <f>DATE(2026,1,1)-K913</f>
        <v/>
      </c>
      <c r="P913">
        <f>IF(G913&gt;=2,"Repeat","One-time")</f>
        <v/>
      </c>
    </row>
    <row r="914">
      <c r="A914" t="inlineStr">
        <is>
          <t>C08522</t>
        </is>
      </c>
      <c r="B914" t="inlineStr">
        <is>
          <t>Rahul Sinha</t>
        </is>
      </c>
      <c r="C914" t="inlineStr">
        <is>
          <t>South</t>
        </is>
      </c>
      <c r="D914" t="inlineStr">
        <is>
          <t>Chennai</t>
        </is>
      </c>
      <c r="E914" t="inlineStr">
        <is>
          <t>Yes</t>
        </is>
      </c>
      <c r="F914" t="inlineStr">
        <is>
          <t>High Value</t>
        </is>
      </c>
      <c r="G914" t="n">
        <v>8</v>
      </c>
      <c r="H914" s="24" t="n">
        <v>101811.32</v>
      </c>
      <c r="I914" s="24" t="n">
        <v>7323.5</v>
      </c>
      <c r="J914" s="25" t="n">
        <v>45735</v>
      </c>
      <c r="K914" s="25" t="n">
        <v>45992</v>
      </c>
      <c r="L914" t="n">
        <v>5</v>
      </c>
      <c r="M914" t="n">
        <v>5</v>
      </c>
      <c r="N914" t="n">
        <v>5</v>
      </c>
      <c r="O914">
        <f>DATE(2026,1,1)-K914</f>
        <v/>
      </c>
      <c r="P914">
        <f>IF(G914&gt;=2,"Repeat","One-time")</f>
        <v/>
      </c>
    </row>
    <row r="915">
      <c r="A915" t="inlineStr">
        <is>
          <t>C01655</t>
        </is>
      </c>
      <c r="B915" t="inlineStr">
        <is>
          <t>Nikhil Khan</t>
        </is>
      </c>
      <c r="C915" t="inlineStr">
        <is>
          <t>South</t>
        </is>
      </c>
      <c r="D915" t="inlineStr">
        <is>
          <t>Coimbatore</t>
        </is>
      </c>
      <c r="E915" t="inlineStr">
        <is>
          <t>No</t>
        </is>
      </c>
      <c r="F915" t="inlineStr">
        <is>
          <t>At Risk</t>
        </is>
      </c>
      <c r="G915" t="n">
        <v>17</v>
      </c>
      <c r="H915" s="24" t="n">
        <v>101545.46</v>
      </c>
      <c r="I915" s="24" t="n">
        <v>18253.99</v>
      </c>
      <c r="J915" s="25" t="n">
        <v>45076</v>
      </c>
      <c r="K915" s="25" t="n">
        <v>45641</v>
      </c>
      <c r="L915" t="n">
        <v>2</v>
      </c>
      <c r="M915" t="n">
        <v>5</v>
      </c>
      <c r="N915" t="n">
        <v>5</v>
      </c>
      <c r="O915">
        <f>DATE(2026,1,1)-K915</f>
        <v/>
      </c>
      <c r="P915">
        <f>IF(G915&gt;=2,"Repeat","One-time")</f>
        <v/>
      </c>
    </row>
    <row r="916">
      <c r="A916" t="inlineStr">
        <is>
          <t>C08065</t>
        </is>
      </c>
      <c r="B916" t="inlineStr">
        <is>
          <t>Vivaan Menon</t>
        </is>
      </c>
      <c r="C916" t="inlineStr">
        <is>
          <t>North</t>
        </is>
      </c>
      <c r="D916" t="inlineStr">
        <is>
          <t>Delhi</t>
        </is>
      </c>
      <c r="E916" t="inlineStr">
        <is>
          <t>Yes</t>
        </is>
      </c>
      <c r="F916" t="inlineStr">
        <is>
          <t>High Value</t>
        </is>
      </c>
      <c r="G916" t="n">
        <v>15</v>
      </c>
      <c r="H916" s="24" t="n">
        <v>101444.29</v>
      </c>
      <c r="I916" s="24" t="n">
        <v>21387.45</v>
      </c>
      <c r="J916" s="25" t="n">
        <v>45703</v>
      </c>
      <c r="K916" s="25" t="n">
        <v>46006</v>
      </c>
      <c r="L916" t="n">
        <v>5</v>
      </c>
      <c r="M916" t="n">
        <v>5</v>
      </c>
      <c r="N916" t="n">
        <v>5</v>
      </c>
      <c r="O916">
        <f>DATE(2026,1,1)-K916</f>
        <v/>
      </c>
      <c r="P916">
        <f>IF(G916&gt;=2,"Repeat","One-time")</f>
        <v/>
      </c>
    </row>
    <row r="917">
      <c r="A917" t="inlineStr">
        <is>
          <t>C09749</t>
        </is>
      </c>
      <c r="B917" t="inlineStr">
        <is>
          <t>Diya Mishra</t>
        </is>
      </c>
      <c r="C917" t="inlineStr">
        <is>
          <t>West</t>
        </is>
      </c>
      <c r="D917" t="inlineStr">
        <is>
          <t>Mumbai</t>
        </is>
      </c>
      <c r="E917" t="inlineStr">
        <is>
          <t>Yes</t>
        </is>
      </c>
      <c r="F917" t="inlineStr">
        <is>
          <t>High Value</t>
        </is>
      </c>
      <c r="G917" t="n">
        <v>14</v>
      </c>
      <c r="H917" s="24" t="n">
        <v>101377.47</v>
      </c>
      <c r="I917" s="24" t="n">
        <v>19284.91</v>
      </c>
      <c r="J917" s="25" t="n">
        <v>45842</v>
      </c>
      <c r="K917" s="25" t="n">
        <v>45973</v>
      </c>
      <c r="L917" t="n">
        <v>4</v>
      </c>
      <c r="M917" t="n">
        <v>5</v>
      </c>
      <c r="N917" t="n">
        <v>5</v>
      </c>
      <c r="O917">
        <f>DATE(2026,1,1)-K917</f>
        <v/>
      </c>
      <c r="P917">
        <f>IF(G917&gt;=2,"Repeat","One-time")</f>
        <v/>
      </c>
    </row>
    <row r="918">
      <c r="A918" t="inlineStr">
        <is>
          <t>C07975</t>
        </is>
      </c>
      <c r="B918" t="inlineStr">
        <is>
          <t>Kavya Patel</t>
        </is>
      </c>
      <c r="C918" t="inlineStr">
        <is>
          <t>North</t>
        </is>
      </c>
      <c r="D918" t="inlineStr">
        <is>
          <t>Lucknow</t>
        </is>
      </c>
      <c r="E918" t="inlineStr">
        <is>
          <t>No</t>
        </is>
      </c>
      <c r="F918" t="inlineStr">
        <is>
          <t>Occasional</t>
        </is>
      </c>
      <c r="G918" t="n">
        <v>2</v>
      </c>
      <c r="H918" s="24" t="n">
        <v>101295.68</v>
      </c>
      <c r="I918" s="24" t="n">
        <v>-1804.91</v>
      </c>
      <c r="J918" s="25" t="n">
        <v>45865</v>
      </c>
      <c r="K918" s="25" t="n">
        <v>45877</v>
      </c>
      <c r="L918" t="n">
        <v>3</v>
      </c>
      <c r="M918" t="n">
        <v>2</v>
      </c>
      <c r="N918" t="n">
        <v>5</v>
      </c>
      <c r="O918">
        <f>DATE(2026,1,1)-K918</f>
        <v/>
      </c>
      <c r="P918">
        <f>IF(G918&gt;=2,"Repeat","One-time")</f>
        <v/>
      </c>
    </row>
    <row r="919">
      <c r="A919" t="inlineStr">
        <is>
          <t>C02114</t>
        </is>
      </c>
      <c r="B919" t="inlineStr">
        <is>
          <t>Swati Patel</t>
        </is>
      </c>
      <c r="C919" t="inlineStr">
        <is>
          <t>West</t>
        </is>
      </c>
      <c r="D919" t="inlineStr">
        <is>
          <t>Ahmedabad</t>
        </is>
      </c>
      <c r="E919" t="inlineStr">
        <is>
          <t>No</t>
        </is>
      </c>
      <c r="F919" t="inlineStr">
        <is>
          <t>At Risk</t>
        </is>
      </c>
      <c r="G919" t="n">
        <v>17</v>
      </c>
      <c r="H919" s="24" t="n">
        <v>101281.9</v>
      </c>
      <c r="I919" s="24" t="n">
        <v>14948.97</v>
      </c>
      <c r="J919" s="25" t="n">
        <v>45090</v>
      </c>
      <c r="K919" s="25" t="n">
        <v>45650</v>
      </c>
      <c r="L919" t="n">
        <v>2</v>
      </c>
      <c r="M919" t="n">
        <v>5</v>
      </c>
      <c r="N919" t="n">
        <v>5</v>
      </c>
      <c r="O919">
        <f>DATE(2026,1,1)-K919</f>
        <v/>
      </c>
      <c r="P919">
        <f>IF(G919&gt;=2,"Repeat","One-time")</f>
        <v/>
      </c>
    </row>
    <row r="920">
      <c r="A920" t="inlineStr">
        <is>
          <t>C02381</t>
        </is>
      </c>
      <c r="B920" t="inlineStr">
        <is>
          <t>Farhan Mukherjee</t>
        </is>
      </c>
      <c r="C920" t="inlineStr">
        <is>
          <t>South</t>
        </is>
      </c>
      <c r="D920" t="inlineStr">
        <is>
          <t>Chennai</t>
        </is>
      </c>
      <c r="E920" t="inlineStr">
        <is>
          <t>No</t>
        </is>
      </c>
      <c r="F920" t="inlineStr">
        <is>
          <t>High Value</t>
        </is>
      </c>
      <c r="G920" t="n">
        <v>14</v>
      </c>
      <c r="H920" s="24" t="n">
        <v>101258.91</v>
      </c>
      <c r="I920" s="24" t="n">
        <v>13314.96</v>
      </c>
      <c r="J920" s="25" t="n">
        <v>45165</v>
      </c>
      <c r="K920" s="25" t="n">
        <v>45994</v>
      </c>
      <c r="L920" t="n">
        <v>5</v>
      </c>
      <c r="M920" t="n">
        <v>5</v>
      </c>
      <c r="N920" t="n">
        <v>5</v>
      </c>
      <c r="O920">
        <f>DATE(2026,1,1)-K920</f>
        <v/>
      </c>
      <c r="P920">
        <f>IF(G920&gt;=2,"Repeat","One-time")</f>
        <v/>
      </c>
    </row>
    <row r="921">
      <c r="A921" t="inlineStr">
        <is>
          <t>C09477</t>
        </is>
      </c>
      <c r="B921" t="inlineStr">
        <is>
          <t>Kavya Joshi</t>
        </is>
      </c>
      <c r="C921" t="inlineStr">
        <is>
          <t>North</t>
        </is>
      </c>
      <c r="D921" t="inlineStr">
        <is>
          <t>Gurugram</t>
        </is>
      </c>
      <c r="E921" t="inlineStr">
        <is>
          <t>Yes</t>
        </is>
      </c>
      <c r="F921" t="inlineStr">
        <is>
          <t>High Value</t>
        </is>
      </c>
      <c r="G921" t="n">
        <v>17</v>
      </c>
      <c r="H921" s="24" t="n">
        <v>101168.66</v>
      </c>
      <c r="I921" s="24" t="n">
        <v>19541.85</v>
      </c>
      <c r="J921" s="25" t="n">
        <v>45809</v>
      </c>
      <c r="K921" s="25" t="n">
        <v>46017</v>
      </c>
      <c r="L921" t="n">
        <v>5</v>
      </c>
      <c r="M921" t="n">
        <v>5</v>
      </c>
      <c r="N921" t="n">
        <v>5</v>
      </c>
      <c r="O921">
        <f>DATE(2026,1,1)-K921</f>
        <v/>
      </c>
      <c r="P921">
        <f>IF(G921&gt;=2,"Repeat","One-time")</f>
        <v/>
      </c>
    </row>
    <row r="922">
      <c r="A922" t="inlineStr">
        <is>
          <t>C02698</t>
        </is>
      </c>
      <c r="B922" t="inlineStr">
        <is>
          <t>Karan Pillai</t>
        </is>
      </c>
      <c r="C922" t="inlineStr">
        <is>
          <t>West</t>
        </is>
      </c>
      <c r="D922" t="inlineStr">
        <is>
          <t>Pune</t>
        </is>
      </c>
      <c r="E922" t="inlineStr">
        <is>
          <t>No</t>
        </is>
      </c>
      <c r="F922" t="inlineStr">
        <is>
          <t>High Value</t>
        </is>
      </c>
      <c r="G922" t="n">
        <v>9</v>
      </c>
      <c r="H922" s="24" t="n">
        <v>101076.03</v>
      </c>
      <c r="I922" s="24" t="n">
        <v>16163.65</v>
      </c>
      <c r="J922" s="25" t="n">
        <v>45337</v>
      </c>
      <c r="K922" s="25" t="n">
        <v>46009</v>
      </c>
      <c r="L922" t="n">
        <v>5</v>
      </c>
      <c r="M922" t="n">
        <v>5</v>
      </c>
      <c r="N922" t="n">
        <v>5</v>
      </c>
      <c r="O922">
        <f>DATE(2026,1,1)-K922</f>
        <v/>
      </c>
      <c r="P922">
        <f>IF(G922&gt;=2,"Repeat","One-time")</f>
        <v/>
      </c>
    </row>
    <row r="923">
      <c r="A923" t="inlineStr">
        <is>
          <t>C02630</t>
        </is>
      </c>
      <c r="B923" t="inlineStr">
        <is>
          <t>Varun Kapoor</t>
        </is>
      </c>
      <c r="C923" t="inlineStr">
        <is>
          <t>West</t>
        </is>
      </c>
      <c r="D923" t="inlineStr">
        <is>
          <t>Pune</t>
        </is>
      </c>
      <c r="E923" t="inlineStr">
        <is>
          <t>Yes</t>
        </is>
      </c>
      <c r="F923" t="inlineStr">
        <is>
          <t>High Value</t>
        </is>
      </c>
      <c r="G923" t="n">
        <v>14</v>
      </c>
      <c r="H923" s="24" t="n">
        <v>101027.48</v>
      </c>
      <c r="I923" s="24" t="n">
        <v>12885.56</v>
      </c>
      <c r="J923" s="25" t="n">
        <v>45157</v>
      </c>
      <c r="K923" s="25" t="n">
        <v>45999</v>
      </c>
      <c r="L923" t="n">
        <v>5</v>
      </c>
      <c r="M923" t="n">
        <v>5</v>
      </c>
      <c r="N923" t="n">
        <v>5</v>
      </c>
      <c r="O923">
        <f>DATE(2026,1,1)-K923</f>
        <v/>
      </c>
      <c r="P923">
        <f>IF(G923&gt;=2,"Repeat","One-time")</f>
        <v/>
      </c>
    </row>
    <row r="924">
      <c r="A924" t="inlineStr">
        <is>
          <t>C01196</t>
        </is>
      </c>
      <c r="B924" t="inlineStr">
        <is>
          <t>Arjun Sinha</t>
        </is>
      </c>
      <c r="C924" t="inlineStr">
        <is>
          <t>North</t>
        </is>
      </c>
      <c r="D924" t="inlineStr">
        <is>
          <t>Delhi</t>
        </is>
      </c>
      <c r="E924" t="inlineStr">
        <is>
          <t>No</t>
        </is>
      </c>
      <c r="F924" t="inlineStr">
        <is>
          <t>At Risk</t>
        </is>
      </c>
      <c r="G924" t="n">
        <v>7</v>
      </c>
      <c r="H924" s="24" t="n">
        <v>100908.13</v>
      </c>
      <c r="I924" s="24" t="n">
        <v>9578.9</v>
      </c>
      <c r="J924" s="25" t="n">
        <v>44972</v>
      </c>
      <c r="K924" s="25" t="n">
        <v>45453</v>
      </c>
      <c r="L924" t="n">
        <v>1</v>
      </c>
      <c r="M924" t="n">
        <v>4</v>
      </c>
      <c r="N924" t="n">
        <v>5</v>
      </c>
      <c r="O924">
        <f>DATE(2026,1,1)-K924</f>
        <v/>
      </c>
      <c r="P924">
        <f>IF(G924&gt;=2,"Repeat","One-time")</f>
        <v/>
      </c>
    </row>
    <row r="925">
      <c r="A925" t="inlineStr">
        <is>
          <t>C00571</t>
        </is>
      </c>
      <c r="B925" t="inlineStr">
        <is>
          <t>Sanjay Reddy</t>
        </is>
      </c>
      <c r="C925" t="inlineStr">
        <is>
          <t>West</t>
        </is>
      </c>
      <c r="D925" t="inlineStr">
        <is>
          <t>Mumbai</t>
        </is>
      </c>
      <c r="E925" t="inlineStr">
        <is>
          <t>No</t>
        </is>
      </c>
      <c r="F925" t="inlineStr">
        <is>
          <t>High Value</t>
        </is>
      </c>
      <c r="G925" t="n">
        <v>6</v>
      </c>
      <c r="H925" s="24" t="n">
        <v>100880.92</v>
      </c>
      <c r="I925" s="24" t="n">
        <v>16080.43</v>
      </c>
      <c r="J925" s="25" t="n">
        <v>44951</v>
      </c>
      <c r="K925" s="25" t="n">
        <v>46004</v>
      </c>
      <c r="L925" t="n">
        <v>5</v>
      </c>
      <c r="M925" t="n">
        <v>4</v>
      </c>
      <c r="N925" t="n">
        <v>5</v>
      </c>
      <c r="O925">
        <f>DATE(2026,1,1)-K925</f>
        <v/>
      </c>
      <c r="P925">
        <f>IF(G925&gt;=2,"Repeat","One-time")</f>
        <v/>
      </c>
    </row>
    <row r="926">
      <c r="A926" t="inlineStr">
        <is>
          <t>C06612</t>
        </is>
      </c>
      <c r="B926" t="inlineStr">
        <is>
          <t>Harpreet Reddy</t>
        </is>
      </c>
      <c r="C926" t="inlineStr">
        <is>
          <t>North</t>
        </is>
      </c>
      <c r="D926" t="inlineStr">
        <is>
          <t>Delhi</t>
        </is>
      </c>
      <c r="E926" t="inlineStr">
        <is>
          <t>No</t>
        </is>
      </c>
      <c r="F926" t="inlineStr">
        <is>
          <t>High Value</t>
        </is>
      </c>
      <c r="G926" t="n">
        <v>7</v>
      </c>
      <c r="H926" s="24" t="n">
        <v>100850.68</v>
      </c>
      <c r="I926" s="24" t="n">
        <v>18024.09</v>
      </c>
      <c r="J926" s="25" t="n">
        <v>45580</v>
      </c>
      <c r="K926" s="25" t="n">
        <v>45851</v>
      </c>
      <c r="L926" t="n">
        <v>3</v>
      </c>
      <c r="M926" t="n">
        <v>4</v>
      </c>
      <c r="N926" t="n">
        <v>5</v>
      </c>
      <c r="O926">
        <f>DATE(2026,1,1)-K926</f>
        <v/>
      </c>
      <c r="P926">
        <f>IF(G926&gt;=2,"Repeat","One-time")</f>
        <v/>
      </c>
    </row>
    <row r="927">
      <c r="A927" t="inlineStr">
        <is>
          <t>C10581</t>
        </is>
      </c>
      <c r="B927" t="inlineStr">
        <is>
          <t>Sneha Mishra</t>
        </is>
      </c>
      <c r="C927" t="inlineStr">
        <is>
          <t>Central</t>
        </is>
      </c>
      <c r="D927" t="inlineStr">
        <is>
          <t>Indore</t>
        </is>
      </c>
      <c r="E927" t="inlineStr">
        <is>
          <t>Yes</t>
        </is>
      </c>
      <c r="F927" t="inlineStr">
        <is>
          <t>High Value</t>
        </is>
      </c>
      <c r="G927" t="n">
        <v>6</v>
      </c>
      <c r="H927" s="24" t="n">
        <v>100805.03</v>
      </c>
      <c r="I927" s="24" t="n">
        <v>11460.33</v>
      </c>
      <c r="J927" s="25" t="n">
        <v>45924</v>
      </c>
      <c r="K927" s="25" t="n">
        <v>45958</v>
      </c>
      <c r="L927" t="n">
        <v>4</v>
      </c>
      <c r="M927" t="n">
        <v>4</v>
      </c>
      <c r="N927" t="n">
        <v>5</v>
      </c>
      <c r="O927">
        <f>DATE(2026,1,1)-K927</f>
        <v/>
      </c>
      <c r="P927">
        <f>IF(G927&gt;=2,"Repeat","One-time")</f>
        <v/>
      </c>
    </row>
    <row r="928">
      <c r="A928" t="inlineStr">
        <is>
          <t>C00218</t>
        </is>
      </c>
      <c r="B928" t="inlineStr">
        <is>
          <t>Karan Chopra</t>
        </is>
      </c>
      <c r="C928" t="inlineStr">
        <is>
          <t>South</t>
        </is>
      </c>
      <c r="D928" t="inlineStr">
        <is>
          <t>Hyderabad</t>
        </is>
      </c>
      <c r="E928" t="inlineStr">
        <is>
          <t>No</t>
        </is>
      </c>
      <c r="F928" t="inlineStr">
        <is>
          <t>High Value</t>
        </is>
      </c>
      <c r="G928" t="n">
        <v>17</v>
      </c>
      <c r="H928" s="24" t="n">
        <v>100740.28</v>
      </c>
      <c r="I928" s="24" t="n">
        <v>18505.32</v>
      </c>
      <c r="J928" s="25" t="n">
        <v>44966</v>
      </c>
      <c r="K928" s="25" t="n">
        <v>45778</v>
      </c>
      <c r="L928" t="n">
        <v>3</v>
      </c>
      <c r="M928" t="n">
        <v>5</v>
      </c>
      <c r="N928" t="n">
        <v>5</v>
      </c>
      <c r="O928">
        <f>DATE(2026,1,1)-K928</f>
        <v/>
      </c>
      <c r="P928">
        <f>IF(G928&gt;=2,"Repeat","One-time")</f>
        <v/>
      </c>
    </row>
    <row r="929">
      <c r="A929" t="inlineStr">
        <is>
          <t>C01001</t>
        </is>
      </c>
      <c r="B929" t="inlineStr">
        <is>
          <t>Sneha Kapoor</t>
        </is>
      </c>
      <c r="C929" t="inlineStr">
        <is>
          <t>South</t>
        </is>
      </c>
      <c r="D929" t="inlineStr">
        <is>
          <t>Hyderabad</t>
        </is>
      </c>
      <c r="E929" t="inlineStr">
        <is>
          <t>No</t>
        </is>
      </c>
      <c r="F929" t="inlineStr">
        <is>
          <t>At Risk</t>
        </is>
      </c>
      <c r="G929" t="n">
        <v>32</v>
      </c>
      <c r="H929" s="24" t="n">
        <v>100626.64</v>
      </c>
      <c r="I929" s="24" t="n">
        <v>25047.18</v>
      </c>
      <c r="J929" s="25" t="n">
        <v>44936</v>
      </c>
      <c r="K929" s="25" t="n">
        <v>45337</v>
      </c>
      <c r="L929" t="n">
        <v>1</v>
      </c>
      <c r="M929" t="n">
        <v>5</v>
      </c>
      <c r="N929" t="n">
        <v>5</v>
      </c>
      <c r="O929">
        <f>DATE(2026,1,1)-K929</f>
        <v/>
      </c>
      <c r="P929">
        <f>IF(G929&gt;=2,"Repeat","One-time")</f>
        <v/>
      </c>
    </row>
    <row r="930">
      <c r="A930" t="inlineStr">
        <is>
          <t>C00462</t>
        </is>
      </c>
      <c r="B930" t="inlineStr">
        <is>
          <t>Suresh Khan</t>
        </is>
      </c>
      <c r="C930" t="inlineStr">
        <is>
          <t>Central</t>
        </is>
      </c>
      <c r="D930" t="inlineStr">
        <is>
          <t>Indore</t>
        </is>
      </c>
      <c r="E930" t="inlineStr">
        <is>
          <t>Yes</t>
        </is>
      </c>
      <c r="F930" t="inlineStr">
        <is>
          <t>High Value</t>
        </is>
      </c>
      <c r="G930" t="n">
        <v>24</v>
      </c>
      <c r="H930" s="24" t="n">
        <v>100612.7</v>
      </c>
      <c r="I930" s="24" t="n">
        <v>19021.7</v>
      </c>
      <c r="J930" s="25" t="n">
        <v>44927</v>
      </c>
      <c r="K930" s="25" t="n">
        <v>45956</v>
      </c>
      <c r="L930" t="n">
        <v>4</v>
      </c>
      <c r="M930" t="n">
        <v>5</v>
      </c>
      <c r="N930" t="n">
        <v>5</v>
      </c>
      <c r="O930">
        <f>DATE(2026,1,1)-K930</f>
        <v/>
      </c>
      <c r="P930">
        <f>IF(G930&gt;=2,"Repeat","One-time")</f>
        <v/>
      </c>
    </row>
    <row r="931">
      <c r="A931" t="inlineStr">
        <is>
          <t>C01333</t>
        </is>
      </c>
      <c r="B931" t="inlineStr">
        <is>
          <t>Ayesha Ghosh</t>
        </is>
      </c>
      <c r="C931" t="inlineStr">
        <is>
          <t>East</t>
        </is>
      </c>
      <c r="D931" t="inlineStr">
        <is>
          <t>Kolkata</t>
        </is>
      </c>
      <c r="E931" t="inlineStr">
        <is>
          <t>Yes</t>
        </is>
      </c>
      <c r="F931" t="inlineStr">
        <is>
          <t>At Risk</t>
        </is>
      </c>
      <c r="G931" t="n">
        <v>21</v>
      </c>
      <c r="H931" s="24" t="n">
        <v>100577.4</v>
      </c>
      <c r="I931" s="24" t="n">
        <v>24826.99</v>
      </c>
      <c r="J931" s="25" t="n">
        <v>44993</v>
      </c>
      <c r="K931" s="25" t="n">
        <v>45093</v>
      </c>
      <c r="L931" t="n">
        <v>1</v>
      </c>
      <c r="M931" t="n">
        <v>5</v>
      </c>
      <c r="N931" t="n">
        <v>5</v>
      </c>
      <c r="O931">
        <f>DATE(2026,1,1)-K931</f>
        <v/>
      </c>
      <c r="P931">
        <f>IF(G931&gt;=2,"Repeat","One-time")</f>
        <v/>
      </c>
    </row>
    <row r="932">
      <c r="A932" t="inlineStr">
        <is>
          <t>C10561</t>
        </is>
      </c>
      <c r="B932" t="inlineStr">
        <is>
          <t>Tanvi Patel</t>
        </is>
      </c>
      <c r="C932" t="inlineStr">
        <is>
          <t>East</t>
        </is>
      </c>
      <c r="D932" t="inlineStr">
        <is>
          <t>Patna</t>
        </is>
      </c>
      <c r="E932" t="inlineStr">
        <is>
          <t>Yes</t>
        </is>
      </c>
      <c r="F932" t="inlineStr">
        <is>
          <t>High Value</t>
        </is>
      </c>
      <c r="G932" t="n">
        <v>12</v>
      </c>
      <c r="H932" s="24" t="n">
        <v>100224.3</v>
      </c>
      <c r="I932" s="24" t="n">
        <v>14955.03</v>
      </c>
      <c r="J932" s="25" t="n">
        <v>45904</v>
      </c>
      <c r="K932" s="25" t="n">
        <v>46017</v>
      </c>
      <c r="L932" t="n">
        <v>5</v>
      </c>
      <c r="M932" t="n">
        <v>5</v>
      </c>
      <c r="N932" t="n">
        <v>5</v>
      </c>
      <c r="O932">
        <f>DATE(2026,1,1)-K932</f>
        <v/>
      </c>
      <c r="P932">
        <f>IF(G932&gt;=2,"Repeat","One-time")</f>
        <v/>
      </c>
    </row>
    <row r="933">
      <c r="A933" t="inlineStr">
        <is>
          <t>C06594</t>
        </is>
      </c>
      <c r="B933" t="inlineStr">
        <is>
          <t>Vikram Verma</t>
        </is>
      </c>
      <c r="C933" t="inlineStr">
        <is>
          <t>West</t>
        </is>
      </c>
      <c r="D933" t="inlineStr">
        <is>
          <t>Surat</t>
        </is>
      </c>
      <c r="E933" t="inlineStr">
        <is>
          <t>No</t>
        </is>
      </c>
      <c r="F933" t="inlineStr">
        <is>
          <t>High Value</t>
        </is>
      </c>
      <c r="G933" t="n">
        <v>13</v>
      </c>
      <c r="H933" s="24" t="n">
        <v>100156.85</v>
      </c>
      <c r="I933" s="24" t="n">
        <v>18193.85</v>
      </c>
      <c r="J933" s="25" t="n">
        <v>45567</v>
      </c>
      <c r="K933" s="25" t="n">
        <v>45840</v>
      </c>
      <c r="L933" t="n">
        <v>3</v>
      </c>
      <c r="M933" t="n">
        <v>5</v>
      </c>
      <c r="N933" t="n">
        <v>5</v>
      </c>
      <c r="O933">
        <f>DATE(2026,1,1)-K933</f>
        <v/>
      </c>
      <c r="P933">
        <f>IF(G933&gt;=2,"Repeat","One-time")</f>
        <v/>
      </c>
    </row>
    <row r="934">
      <c r="A934" t="inlineStr">
        <is>
          <t>C06841</t>
        </is>
      </c>
      <c r="B934" t="inlineStr">
        <is>
          <t>Divya Joshi</t>
        </is>
      </c>
      <c r="C934" t="inlineStr">
        <is>
          <t>South</t>
        </is>
      </c>
      <c r="D934" t="inlineStr">
        <is>
          <t>Chennai</t>
        </is>
      </c>
      <c r="E934" t="inlineStr">
        <is>
          <t>No</t>
        </is>
      </c>
      <c r="F934" t="inlineStr">
        <is>
          <t>High Value</t>
        </is>
      </c>
      <c r="G934" t="n">
        <v>9</v>
      </c>
      <c r="H934" s="24" t="n">
        <v>100093.7</v>
      </c>
      <c r="I934" s="24" t="n">
        <v>13976.42</v>
      </c>
      <c r="J934" s="25" t="n">
        <v>45582</v>
      </c>
      <c r="K934" s="25" t="n">
        <v>46004</v>
      </c>
      <c r="L934" t="n">
        <v>5</v>
      </c>
      <c r="M934" t="n">
        <v>5</v>
      </c>
      <c r="N934" t="n">
        <v>5</v>
      </c>
      <c r="O934">
        <f>DATE(2026,1,1)-K934</f>
        <v/>
      </c>
      <c r="P934">
        <f>IF(G934&gt;=2,"Repeat","One-time")</f>
        <v/>
      </c>
    </row>
    <row r="935">
      <c r="A935" t="inlineStr">
        <is>
          <t>C03164</t>
        </is>
      </c>
      <c r="B935" t="inlineStr">
        <is>
          <t>Kavya Khan</t>
        </is>
      </c>
      <c r="C935" t="inlineStr">
        <is>
          <t>South</t>
        </is>
      </c>
      <c r="D935" t="inlineStr">
        <is>
          <t>Chennai</t>
        </is>
      </c>
      <c r="E935" t="inlineStr">
        <is>
          <t>Yes</t>
        </is>
      </c>
      <c r="F935" t="inlineStr">
        <is>
          <t>High Value</t>
        </is>
      </c>
      <c r="G935" t="n">
        <v>24</v>
      </c>
      <c r="H935" s="24" t="n">
        <v>100075.52</v>
      </c>
      <c r="I935" s="24" t="n">
        <v>20962.5</v>
      </c>
      <c r="J935" s="25" t="n">
        <v>45220</v>
      </c>
      <c r="K935" s="25" t="n">
        <v>45911</v>
      </c>
      <c r="L935" t="n">
        <v>3</v>
      </c>
      <c r="M935" t="n">
        <v>5</v>
      </c>
      <c r="N935" t="n">
        <v>5</v>
      </c>
      <c r="O935">
        <f>DATE(2026,1,1)-K935</f>
        <v/>
      </c>
      <c r="P935">
        <f>IF(G935&gt;=2,"Repeat","One-time")</f>
        <v/>
      </c>
    </row>
    <row r="936">
      <c r="A936" t="inlineStr">
        <is>
          <t>C01236</t>
        </is>
      </c>
      <c r="B936" t="inlineStr">
        <is>
          <t>Harpreet Iyer</t>
        </is>
      </c>
      <c r="C936" t="inlineStr">
        <is>
          <t>East</t>
        </is>
      </c>
      <c r="D936" t="inlineStr">
        <is>
          <t>Jamshedpur</t>
        </is>
      </c>
      <c r="E936" t="inlineStr">
        <is>
          <t>No</t>
        </is>
      </c>
      <c r="F936" t="inlineStr">
        <is>
          <t>At Risk</t>
        </is>
      </c>
      <c r="G936" t="n">
        <v>6</v>
      </c>
      <c r="H936" s="24" t="n">
        <v>100049.04</v>
      </c>
      <c r="I936" s="24" t="n">
        <v>14731.89</v>
      </c>
      <c r="J936" s="25" t="n">
        <v>45021</v>
      </c>
      <c r="K936" s="25" t="n">
        <v>45515</v>
      </c>
      <c r="L936" t="n">
        <v>2</v>
      </c>
      <c r="M936" t="n">
        <v>4</v>
      </c>
      <c r="N936" t="n">
        <v>5</v>
      </c>
      <c r="O936">
        <f>DATE(2026,1,1)-K936</f>
        <v/>
      </c>
      <c r="P936">
        <f>IF(G936&gt;=2,"Repeat","One-time")</f>
        <v/>
      </c>
    </row>
    <row r="937">
      <c r="A937" t="inlineStr">
        <is>
          <t>C05506</t>
        </is>
      </c>
      <c r="B937" t="inlineStr">
        <is>
          <t>Pooja Bose</t>
        </is>
      </c>
      <c r="C937" t="inlineStr">
        <is>
          <t>Central</t>
        </is>
      </c>
      <c r="D937" t="inlineStr">
        <is>
          <t>Bhopal</t>
        </is>
      </c>
      <c r="E937" t="inlineStr">
        <is>
          <t>No</t>
        </is>
      </c>
      <c r="F937" t="inlineStr">
        <is>
          <t>At Risk</t>
        </is>
      </c>
      <c r="G937" t="n">
        <v>8</v>
      </c>
      <c r="H937" s="24" t="n">
        <v>100019.8</v>
      </c>
      <c r="I937" s="24" t="n">
        <v>5466.2</v>
      </c>
      <c r="J937" s="25" t="n">
        <v>45458</v>
      </c>
      <c r="K937" s="25" t="n">
        <v>45624</v>
      </c>
      <c r="L937" t="n">
        <v>2</v>
      </c>
      <c r="M937" t="n">
        <v>4</v>
      </c>
      <c r="N937" t="n">
        <v>5</v>
      </c>
      <c r="O937">
        <f>DATE(2026,1,1)-K937</f>
        <v/>
      </c>
      <c r="P937">
        <f>IF(G937&gt;=2,"Repeat","One-time")</f>
        <v/>
      </c>
    </row>
    <row r="938">
      <c r="A938" t="inlineStr">
        <is>
          <t>C01203</t>
        </is>
      </c>
      <c r="B938" t="inlineStr">
        <is>
          <t>Riya Iyer</t>
        </is>
      </c>
      <c r="C938" t="inlineStr">
        <is>
          <t>South</t>
        </is>
      </c>
      <c r="D938" t="inlineStr">
        <is>
          <t>Bengaluru</t>
        </is>
      </c>
      <c r="E938" t="inlineStr">
        <is>
          <t>No</t>
        </is>
      </c>
      <c r="F938" t="inlineStr">
        <is>
          <t>High Value</t>
        </is>
      </c>
      <c r="G938" t="n">
        <v>12</v>
      </c>
      <c r="H938" s="24" t="n">
        <v>100019.79</v>
      </c>
      <c r="I938" s="24" t="n">
        <v>15976.07</v>
      </c>
      <c r="J938" s="25" t="n">
        <v>44994</v>
      </c>
      <c r="K938" s="25" t="n">
        <v>45819</v>
      </c>
      <c r="L938" t="n">
        <v>3</v>
      </c>
      <c r="M938" t="n">
        <v>5</v>
      </c>
      <c r="N938" t="n">
        <v>5</v>
      </c>
      <c r="O938">
        <f>DATE(2026,1,1)-K938</f>
        <v/>
      </c>
      <c r="P938">
        <f>IF(G938&gt;=2,"Repeat","One-time")</f>
        <v/>
      </c>
    </row>
    <row r="939">
      <c r="A939" t="inlineStr">
        <is>
          <t>C01372</t>
        </is>
      </c>
      <c r="B939" t="inlineStr">
        <is>
          <t>Aditya Shah</t>
        </is>
      </c>
      <c r="C939" t="inlineStr">
        <is>
          <t>East</t>
        </is>
      </c>
      <c r="D939" t="inlineStr">
        <is>
          <t>Kolkata</t>
        </is>
      </c>
      <c r="E939" t="inlineStr">
        <is>
          <t>No</t>
        </is>
      </c>
      <c r="F939" t="inlineStr">
        <is>
          <t>At Risk</t>
        </is>
      </c>
      <c r="G939" t="n">
        <v>18</v>
      </c>
      <c r="H939" s="24" t="n">
        <v>99818.35000000001</v>
      </c>
      <c r="I939" s="24" t="n">
        <v>25006.72</v>
      </c>
      <c r="J939" s="25" t="n">
        <v>44990</v>
      </c>
      <c r="K939" s="25" t="n">
        <v>45095</v>
      </c>
      <c r="L939" t="n">
        <v>1</v>
      </c>
      <c r="M939" t="n">
        <v>5</v>
      </c>
      <c r="N939" t="n">
        <v>5</v>
      </c>
      <c r="O939">
        <f>DATE(2026,1,1)-K939</f>
        <v/>
      </c>
      <c r="P939">
        <f>IF(G939&gt;=2,"Repeat","One-time")</f>
        <v/>
      </c>
    </row>
    <row r="940">
      <c r="A940" t="inlineStr">
        <is>
          <t>C07353</t>
        </is>
      </c>
      <c r="B940" t="inlineStr">
        <is>
          <t>Suresh Rao</t>
        </is>
      </c>
      <c r="C940" t="inlineStr">
        <is>
          <t>East</t>
        </is>
      </c>
      <c r="D940" t="inlineStr">
        <is>
          <t>Kolkata</t>
        </is>
      </c>
      <c r="E940" t="inlineStr">
        <is>
          <t>No</t>
        </is>
      </c>
      <c r="F940" t="inlineStr">
        <is>
          <t>High Value</t>
        </is>
      </c>
      <c r="G940" t="n">
        <v>11</v>
      </c>
      <c r="H940" s="24" t="n">
        <v>99783.86</v>
      </c>
      <c r="I940" s="24" t="n">
        <v>15260.76</v>
      </c>
      <c r="J940" s="25" t="n">
        <v>45638</v>
      </c>
      <c r="K940" s="25" t="n">
        <v>46013</v>
      </c>
      <c r="L940" t="n">
        <v>5</v>
      </c>
      <c r="M940" t="n">
        <v>5</v>
      </c>
      <c r="N940" t="n">
        <v>5</v>
      </c>
      <c r="O940">
        <f>DATE(2026,1,1)-K940</f>
        <v/>
      </c>
      <c r="P940">
        <f>IF(G940&gt;=2,"Repeat","One-time")</f>
        <v/>
      </c>
    </row>
    <row r="941">
      <c r="A941" t="inlineStr">
        <is>
          <t>C03293</t>
        </is>
      </c>
      <c r="B941" t="inlineStr">
        <is>
          <t>Rahul Mukherjee</t>
        </is>
      </c>
      <c r="C941" t="inlineStr">
        <is>
          <t>South</t>
        </is>
      </c>
      <c r="D941" t="inlineStr">
        <is>
          <t>Bengaluru</t>
        </is>
      </c>
      <c r="E941" t="inlineStr">
        <is>
          <t>No</t>
        </is>
      </c>
      <c r="F941" t="inlineStr">
        <is>
          <t>At Risk</t>
        </is>
      </c>
      <c r="G941" t="n">
        <v>7</v>
      </c>
      <c r="H941" s="24" t="n">
        <v>99753.60000000001</v>
      </c>
      <c r="I941" s="24" t="n">
        <v>19309.07</v>
      </c>
      <c r="J941" s="25" t="n">
        <v>45242</v>
      </c>
      <c r="K941" s="25" t="n">
        <v>45299</v>
      </c>
      <c r="L941" t="n">
        <v>1</v>
      </c>
      <c r="M941" t="n">
        <v>4</v>
      </c>
      <c r="N941" t="n">
        <v>5</v>
      </c>
      <c r="O941">
        <f>DATE(2026,1,1)-K941</f>
        <v/>
      </c>
      <c r="P941">
        <f>IF(G941&gt;=2,"Repeat","One-time")</f>
        <v/>
      </c>
    </row>
    <row r="942">
      <c r="A942" t="inlineStr">
        <is>
          <t>C00576</t>
        </is>
      </c>
      <c r="B942" t="inlineStr">
        <is>
          <t>Lakshmi Iyer</t>
        </is>
      </c>
      <c r="C942" t="inlineStr">
        <is>
          <t>East</t>
        </is>
      </c>
      <c r="D942" t="inlineStr">
        <is>
          <t>Bhubaneswar</t>
        </is>
      </c>
      <c r="E942" t="inlineStr">
        <is>
          <t>No</t>
        </is>
      </c>
      <c r="F942" t="inlineStr">
        <is>
          <t>High Value</t>
        </is>
      </c>
      <c r="G942" t="n">
        <v>14</v>
      </c>
      <c r="H942" s="24" t="n">
        <v>99661.17999999999</v>
      </c>
      <c r="I942" s="24" t="n">
        <v>18701.2</v>
      </c>
      <c r="J942" s="25" t="n">
        <v>45051</v>
      </c>
      <c r="K942" s="25" t="n">
        <v>46004</v>
      </c>
      <c r="L942" t="n">
        <v>5</v>
      </c>
      <c r="M942" t="n">
        <v>5</v>
      </c>
      <c r="N942" t="n">
        <v>5</v>
      </c>
      <c r="O942">
        <f>DATE(2026,1,1)-K942</f>
        <v/>
      </c>
      <c r="P942">
        <f>IF(G942&gt;=2,"Repeat","One-time")</f>
        <v/>
      </c>
    </row>
    <row r="943">
      <c r="A943" t="inlineStr">
        <is>
          <t>C00390</t>
        </is>
      </c>
      <c r="B943" t="inlineStr">
        <is>
          <t>Maria Sharma</t>
        </is>
      </c>
      <c r="C943" t="inlineStr">
        <is>
          <t>Central</t>
        </is>
      </c>
      <c r="D943" t="inlineStr">
        <is>
          <t>Raipur</t>
        </is>
      </c>
      <c r="E943" t="inlineStr">
        <is>
          <t>No</t>
        </is>
      </c>
      <c r="F943" t="inlineStr">
        <is>
          <t>High Value</t>
        </is>
      </c>
      <c r="G943" t="n">
        <v>11</v>
      </c>
      <c r="H943" s="24" t="n">
        <v>99532.42999999999</v>
      </c>
      <c r="I943" s="24" t="n">
        <v>16240.67</v>
      </c>
      <c r="J943" s="25" t="n">
        <v>44960</v>
      </c>
      <c r="K943" s="25" t="n">
        <v>45802</v>
      </c>
      <c r="L943" t="n">
        <v>3</v>
      </c>
      <c r="M943" t="n">
        <v>5</v>
      </c>
      <c r="N943" t="n">
        <v>5</v>
      </c>
      <c r="O943">
        <f>DATE(2026,1,1)-K943</f>
        <v/>
      </c>
      <c r="P943">
        <f>IF(G943&gt;=2,"Repeat","One-time")</f>
        <v/>
      </c>
    </row>
    <row r="944">
      <c r="A944" t="inlineStr">
        <is>
          <t>C02355</t>
        </is>
      </c>
      <c r="B944" t="inlineStr">
        <is>
          <t>Rahul Sinha</t>
        </is>
      </c>
      <c r="C944" t="inlineStr">
        <is>
          <t>South</t>
        </is>
      </c>
      <c r="D944" t="inlineStr">
        <is>
          <t>Kochi</t>
        </is>
      </c>
      <c r="E944" t="inlineStr">
        <is>
          <t>No</t>
        </is>
      </c>
      <c r="F944" t="inlineStr">
        <is>
          <t>At Risk</t>
        </is>
      </c>
      <c r="G944" t="n">
        <v>12</v>
      </c>
      <c r="H944" s="24" t="n">
        <v>99498</v>
      </c>
      <c r="I944" s="24" t="n">
        <v>17713.91</v>
      </c>
      <c r="J944" s="25" t="n">
        <v>45129</v>
      </c>
      <c r="K944" s="25" t="n">
        <v>45585</v>
      </c>
      <c r="L944" t="n">
        <v>2</v>
      </c>
      <c r="M944" t="n">
        <v>5</v>
      </c>
      <c r="N944" t="n">
        <v>5</v>
      </c>
      <c r="O944">
        <f>DATE(2026,1,1)-K944</f>
        <v/>
      </c>
      <c r="P944">
        <f>IF(G944&gt;=2,"Repeat","One-time")</f>
        <v/>
      </c>
    </row>
    <row r="945">
      <c r="A945" t="inlineStr">
        <is>
          <t>C02769</t>
        </is>
      </c>
      <c r="B945" t="inlineStr">
        <is>
          <t>Ananya Prasad</t>
        </is>
      </c>
      <c r="C945" t="inlineStr">
        <is>
          <t>West</t>
        </is>
      </c>
      <c r="D945" t="inlineStr">
        <is>
          <t>Pune</t>
        </is>
      </c>
      <c r="E945" t="inlineStr">
        <is>
          <t>No</t>
        </is>
      </c>
      <c r="F945" t="inlineStr">
        <is>
          <t>High Value</t>
        </is>
      </c>
      <c r="G945" t="n">
        <v>16</v>
      </c>
      <c r="H945" s="24" t="n">
        <v>99415.06</v>
      </c>
      <c r="I945" s="24" t="n">
        <v>21373.23</v>
      </c>
      <c r="J945" s="25" t="n">
        <v>45173</v>
      </c>
      <c r="K945" s="25" t="n">
        <v>45940</v>
      </c>
      <c r="L945" t="n">
        <v>4</v>
      </c>
      <c r="M945" t="n">
        <v>5</v>
      </c>
      <c r="N945" t="n">
        <v>5</v>
      </c>
      <c r="O945">
        <f>DATE(2026,1,1)-K945</f>
        <v/>
      </c>
      <c r="P945">
        <f>IF(G945&gt;=2,"Repeat","One-time")</f>
        <v/>
      </c>
    </row>
    <row r="946">
      <c r="A946" t="inlineStr">
        <is>
          <t>C05379</t>
        </is>
      </c>
      <c r="B946" t="inlineStr">
        <is>
          <t>Rohan Ghosh</t>
        </is>
      </c>
      <c r="C946" t="inlineStr">
        <is>
          <t>North</t>
        </is>
      </c>
      <c r="D946" t="inlineStr">
        <is>
          <t>Gurugram</t>
        </is>
      </c>
      <c r="E946" t="inlineStr">
        <is>
          <t>No</t>
        </is>
      </c>
      <c r="F946" t="inlineStr">
        <is>
          <t>High Value</t>
        </is>
      </c>
      <c r="G946" t="n">
        <v>5</v>
      </c>
      <c r="H946" s="24" t="n">
        <v>99397.25999999999</v>
      </c>
      <c r="I946" s="24" t="n">
        <v>4639.5</v>
      </c>
      <c r="J946" s="25" t="n">
        <v>45728</v>
      </c>
      <c r="K946" s="25" t="n">
        <v>45924</v>
      </c>
      <c r="L946" t="n">
        <v>3</v>
      </c>
      <c r="M946" t="n">
        <v>4</v>
      </c>
      <c r="N946" t="n">
        <v>5</v>
      </c>
      <c r="O946">
        <f>DATE(2026,1,1)-K946</f>
        <v/>
      </c>
      <c r="P946">
        <f>IF(G946&gt;=2,"Repeat","One-time")</f>
        <v/>
      </c>
    </row>
    <row r="947">
      <c r="A947" t="inlineStr">
        <is>
          <t>C01916</t>
        </is>
      </c>
      <c r="B947" t="inlineStr">
        <is>
          <t>Divya Gupta</t>
        </is>
      </c>
      <c r="C947" t="inlineStr">
        <is>
          <t>South</t>
        </is>
      </c>
      <c r="D947" t="inlineStr">
        <is>
          <t>Coimbatore</t>
        </is>
      </c>
      <c r="E947" t="inlineStr">
        <is>
          <t>No</t>
        </is>
      </c>
      <c r="F947" t="inlineStr">
        <is>
          <t>High Value</t>
        </is>
      </c>
      <c r="G947" t="n">
        <v>15</v>
      </c>
      <c r="H947" s="24" t="n">
        <v>99334.27</v>
      </c>
      <c r="I947" s="24" t="n">
        <v>23850.11</v>
      </c>
      <c r="J947" s="25" t="n">
        <v>45065</v>
      </c>
      <c r="K947" s="25" t="n">
        <v>45985</v>
      </c>
      <c r="L947" t="n">
        <v>4</v>
      </c>
      <c r="M947" t="n">
        <v>5</v>
      </c>
      <c r="N947" t="n">
        <v>5</v>
      </c>
      <c r="O947">
        <f>DATE(2026,1,1)-K947</f>
        <v/>
      </c>
      <c r="P947">
        <f>IF(G947&gt;=2,"Repeat","One-time")</f>
        <v/>
      </c>
    </row>
    <row r="948">
      <c r="A948" t="inlineStr">
        <is>
          <t>C02849</t>
        </is>
      </c>
      <c r="B948" t="inlineStr">
        <is>
          <t>Pooja Banerjee</t>
        </is>
      </c>
      <c r="C948" t="inlineStr">
        <is>
          <t>East</t>
        </is>
      </c>
      <c r="D948" t="inlineStr">
        <is>
          <t>Jamshedpur</t>
        </is>
      </c>
      <c r="E948" t="inlineStr">
        <is>
          <t>Yes</t>
        </is>
      </c>
      <c r="F948" t="inlineStr">
        <is>
          <t>High Value</t>
        </is>
      </c>
      <c r="G948" t="n">
        <v>20</v>
      </c>
      <c r="H948" s="24" t="n">
        <v>99321.32000000001</v>
      </c>
      <c r="I948" s="24" t="n">
        <v>19967.57</v>
      </c>
      <c r="J948" s="25" t="n">
        <v>45208</v>
      </c>
      <c r="K948" s="25" t="n">
        <v>46007</v>
      </c>
      <c r="L948" t="n">
        <v>5</v>
      </c>
      <c r="M948" t="n">
        <v>5</v>
      </c>
      <c r="N948" t="n">
        <v>5</v>
      </c>
      <c r="O948">
        <f>DATE(2026,1,1)-K948</f>
        <v/>
      </c>
      <c r="P948">
        <f>IF(G948&gt;=2,"Repeat","One-time")</f>
        <v/>
      </c>
    </row>
    <row r="949">
      <c r="A949" t="inlineStr">
        <is>
          <t>C01668</t>
        </is>
      </c>
      <c r="B949" t="inlineStr">
        <is>
          <t>Lakshmi Menon</t>
        </is>
      </c>
      <c r="C949" t="inlineStr">
        <is>
          <t>South</t>
        </is>
      </c>
      <c r="D949" t="inlineStr">
        <is>
          <t>Hyderabad</t>
        </is>
      </c>
      <c r="E949" t="inlineStr">
        <is>
          <t>Yes</t>
        </is>
      </c>
      <c r="F949" t="inlineStr">
        <is>
          <t>At Risk</t>
        </is>
      </c>
      <c r="G949" t="n">
        <v>13</v>
      </c>
      <c r="H949" s="24" t="n">
        <v>99306.35000000001</v>
      </c>
      <c r="I949" s="24" t="n">
        <v>13476.68</v>
      </c>
      <c r="J949" s="25" t="n">
        <v>45078</v>
      </c>
      <c r="K949" s="25" t="n">
        <v>45701</v>
      </c>
      <c r="L949" t="n">
        <v>2</v>
      </c>
      <c r="M949" t="n">
        <v>5</v>
      </c>
      <c r="N949" t="n">
        <v>5</v>
      </c>
      <c r="O949">
        <f>DATE(2026,1,1)-K949</f>
        <v/>
      </c>
      <c r="P949">
        <f>IF(G949&gt;=2,"Repeat","One-time")</f>
        <v/>
      </c>
    </row>
    <row r="950">
      <c r="A950" t="inlineStr">
        <is>
          <t>C03276</t>
        </is>
      </c>
      <c r="B950" t="inlineStr">
        <is>
          <t>Divya Pillai</t>
        </is>
      </c>
      <c r="C950" t="inlineStr">
        <is>
          <t>West</t>
        </is>
      </c>
      <c r="D950" t="inlineStr">
        <is>
          <t>Panaji</t>
        </is>
      </c>
      <c r="E950" t="inlineStr">
        <is>
          <t>Yes</t>
        </is>
      </c>
      <c r="F950" t="inlineStr">
        <is>
          <t>At Risk</t>
        </is>
      </c>
      <c r="G950" t="n">
        <v>6</v>
      </c>
      <c r="H950" s="24" t="n">
        <v>99289.39999999999</v>
      </c>
      <c r="I950" s="24" t="n">
        <v>15127.35</v>
      </c>
      <c r="J950" s="25" t="n">
        <v>45236</v>
      </c>
      <c r="K950" s="25" t="n">
        <v>45460</v>
      </c>
      <c r="L950" t="n">
        <v>1</v>
      </c>
      <c r="M950" t="n">
        <v>4</v>
      </c>
      <c r="N950" t="n">
        <v>5</v>
      </c>
      <c r="O950">
        <f>DATE(2026,1,1)-K950</f>
        <v/>
      </c>
      <c r="P950">
        <f>IF(G950&gt;=2,"Repeat","One-time")</f>
        <v/>
      </c>
    </row>
    <row r="951">
      <c r="A951" t="inlineStr">
        <is>
          <t>C03358</t>
        </is>
      </c>
      <c r="B951" t="inlineStr">
        <is>
          <t>Ananya Chopra</t>
        </is>
      </c>
      <c r="C951" t="inlineStr">
        <is>
          <t>South</t>
        </is>
      </c>
      <c r="D951" t="inlineStr">
        <is>
          <t>Kochi</t>
        </is>
      </c>
      <c r="E951" t="inlineStr">
        <is>
          <t>No</t>
        </is>
      </c>
      <c r="F951" t="inlineStr">
        <is>
          <t>High Value</t>
        </is>
      </c>
      <c r="G951" t="n">
        <v>20</v>
      </c>
      <c r="H951" s="24" t="n">
        <v>99003.86</v>
      </c>
      <c r="I951" s="24" t="n">
        <v>23098.74</v>
      </c>
      <c r="J951" s="25" t="n">
        <v>45234</v>
      </c>
      <c r="K951" s="25" t="n">
        <v>46010</v>
      </c>
      <c r="L951" t="n">
        <v>5</v>
      </c>
      <c r="M951" t="n">
        <v>5</v>
      </c>
      <c r="N951" t="n">
        <v>5</v>
      </c>
      <c r="O951">
        <f>DATE(2026,1,1)-K951</f>
        <v/>
      </c>
      <c r="P951">
        <f>IF(G951&gt;=2,"Repeat","One-time")</f>
        <v/>
      </c>
    </row>
    <row r="952">
      <c r="A952" t="inlineStr">
        <is>
          <t>C01882</t>
        </is>
      </c>
      <c r="B952" t="inlineStr">
        <is>
          <t>Meera Chopra</t>
        </is>
      </c>
      <c r="C952" t="inlineStr">
        <is>
          <t>West</t>
        </is>
      </c>
      <c r="D952" t="inlineStr">
        <is>
          <t>Mumbai</t>
        </is>
      </c>
      <c r="E952" t="inlineStr">
        <is>
          <t>No</t>
        </is>
      </c>
      <c r="F952" t="inlineStr">
        <is>
          <t>High Value</t>
        </is>
      </c>
      <c r="G952" t="n">
        <v>5</v>
      </c>
      <c r="H952" s="24" t="n">
        <v>98983.66</v>
      </c>
      <c r="I952" s="24" t="n">
        <v>13353.36</v>
      </c>
      <c r="J952" s="25" t="n">
        <v>45107</v>
      </c>
      <c r="K952" s="25" t="n">
        <v>45952</v>
      </c>
      <c r="L952" t="n">
        <v>4</v>
      </c>
      <c r="M952" t="n">
        <v>4</v>
      </c>
      <c r="N952" t="n">
        <v>5</v>
      </c>
      <c r="O952">
        <f>DATE(2026,1,1)-K952</f>
        <v/>
      </c>
      <c r="P952">
        <f>IF(G952&gt;=2,"Repeat","One-time")</f>
        <v/>
      </c>
    </row>
    <row r="953">
      <c r="A953" t="inlineStr">
        <is>
          <t>C10006</t>
        </is>
      </c>
      <c r="B953" t="inlineStr">
        <is>
          <t>Joseph Chopra</t>
        </is>
      </c>
      <c r="C953" t="inlineStr">
        <is>
          <t>North</t>
        </is>
      </c>
      <c r="D953" t="inlineStr">
        <is>
          <t>Jaipur</t>
        </is>
      </c>
      <c r="E953" t="inlineStr">
        <is>
          <t>No</t>
        </is>
      </c>
      <c r="F953" t="inlineStr">
        <is>
          <t>High Value</t>
        </is>
      </c>
      <c r="G953" t="n">
        <v>13</v>
      </c>
      <c r="H953" s="24" t="n">
        <v>98945.46000000001</v>
      </c>
      <c r="I953" s="24" t="n">
        <v>20955.42</v>
      </c>
      <c r="J953" s="25" t="n">
        <v>45857</v>
      </c>
      <c r="K953" s="25" t="n">
        <v>45969</v>
      </c>
      <c r="L953" t="n">
        <v>4</v>
      </c>
      <c r="M953" t="n">
        <v>5</v>
      </c>
      <c r="N953" t="n">
        <v>5</v>
      </c>
      <c r="O953">
        <f>DATE(2026,1,1)-K953</f>
        <v/>
      </c>
      <c r="P953">
        <f>IF(G953&gt;=2,"Repeat","One-time")</f>
        <v/>
      </c>
    </row>
    <row r="954">
      <c r="A954" t="inlineStr">
        <is>
          <t>C03383</t>
        </is>
      </c>
      <c r="B954" t="inlineStr">
        <is>
          <t>Neha Menon</t>
        </is>
      </c>
      <c r="C954" t="inlineStr">
        <is>
          <t>West</t>
        </is>
      </c>
      <c r="D954" t="inlineStr">
        <is>
          <t>Surat</t>
        </is>
      </c>
      <c r="E954" t="inlineStr">
        <is>
          <t>No</t>
        </is>
      </c>
      <c r="F954" t="inlineStr">
        <is>
          <t>High Value</t>
        </is>
      </c>
      <c r="G954" t="n">
        <v>9</v>
      </c>
      <c r="H954" s="24" t="n">
        <v>98932.24000000001</v>
      </c>
      <c r="I954" s="24" t="n">
        <v>20639.14</v>
      </c>
      <c r="J954" s="25" t="n">
        <v>45247</v>
      </c>
      <c r="K954" s="25" t="n">
        <v>45941</v>
      </c>
      <c r="L954" t="n">
        <v>4</v>
      </c>
      <c r="M954" t="n">
        <v>5</v>
      </c>
      <c r="N954" t="n">
        <v>5</v>
      </c>
      <c r="O954">
        <f>DATE(2026,1,1)-K954</f>
        <v/>
      </c>
      <c r="P954">
        <f>IF(G954&gt;=2,"Repeat","One-time")</f>
        <v/>
      </c>
    </row>
    <row r="955">
      <c r="A955" t="inlineStr">
        <is>
          <t>C07630</t>
        </is>
      </c>
      <c r="B955" t="inlineStr">
        <is>
          <t>Maria Nair</t>
        </is>
      </c>
      <c r="C955" t="inlineStr">
        <is>
          <t>North</t>
        </is>
      </c>
      <c r="D955" t="inlineStr">
        <is>
          <t>Jaipur</t>
        </is>
      </c>
      <c r="E955" t="inlineStr">
        <is>
          <t>No</t>
        </is>
      </c>
      <c r="F955" t="inlineStr">
        <is>
          <t>High Value</t>
        </is>
      </c>
      <c r="G955" t="n">
        <v>9</v>
      </c>
      <c r="H955" s="24" t="n">
        <v>98918.85000000001</v>
      </c>
      <c r="I955" s="24" t="n">
        <v>8638.57</v>
      </c>
      <c r="J955" s="25" t="n">
        <v>45667</v>
      </c>
      <c r="K955" s="25" t="n">
        <v>46011</v>
      </c>
      <c r="L955" t="n">
        <v>5</v>
      </c>
      <c r="M955" t="n">
        <v>5</v>
      </c>
      <c r="N955" t="n">
        <v>5</v>
      </c>
      <c r="O955">
        <f>DATE(2026,1,1)-K955</f>
        <v/>
      </c>
      <c r="P955">
        <f>IF(G955&gt;=2,"Repeat","One-time")</f>
        <v/>
      </c>
    </row>
    <row r="956">
      <c r="A956" t="inlineStr">
        <is>
          <t>C03510</t>
        </is>
      </c>
      <c r="B956" t="inlineStr">
        <is>
          <t>Shreya Chopra</t>
        </is>
      </c>
      <c r="C956" t="inlineStr">
        <is>
          <t>South</t>
        </is>
      </c>
      <c r="D956" t="inlineStr">
        <is>
          <t>Kochi</t>
        </is>
      </c>
      <c r="E956" t="inlineStr">
        <is>
          <t>No</t>
        </is>
      </c>
      <c r="F956" t="inlineStr">
        <is>
          <t>High Value</t>
        </is>
      </c>
      <c r="G956" t="n">
        <v>7</v>
      </c>
      <c r="H956" s="24" t="n">
        <v>98854.35000000001</v>
      </c>
      <c r="I956" s="24" t="n">
        <v>12358.05</v>
      </c>
      <c r="J956" s="25" t="n">
        <v>45335</v>
      </c>
      <c r="K956" s="25" t="n">
        <v>45971</v>
      </c>
      <c r="L956" t="n">
        <v>4</v>
      </c>
      <c r="M956" t="n">
        <v>4</v>
      </c>
      <c r="N956" t="n">
        <v>5</v>
      </c>
      <c r="O956">
        <f>DATE(2026,1,1)-K956</f>
        <v/>
      </c>
      <c r="P956">
        <f>IF(G956&gt;=2,"Repeat","One-time")</f>
        <v/>
      </c>
    </row>
    <row r="957">
      <c r="A957" t="inlineStr">
        <is>
          <t>C00325</t>
        </is>
      </c>
      <c r="B957" t="inlineStr">
        <is>
          <t>Aarav Bose</t>
        </is>
      </c>
      <c r="C957" t="inlineStr">
        <is>
          <t>West</t>
        </is>
      </c>
      <c r="D957" t="inlineStr">
        <is>
          <t>Ahmedabad</t>
        </is>
      </c>
      <c r="E957" t="inlineStr">
        <is>
          <t>No</t>
        </is>
      </c>
      <c r="F957" t="inlineStr">
        <is>
          <t>At Risk</t>
        </is>
      </c>
      <c r="G957" t="n">
        <v>13</v>
      </c>
      <c r="H957" s="24" t="n">
        <v>98805.42999999999</v>
      </c>
      <c r="I957" s="24" t="n">
        <v>14517.95</v>
      </c>
      <c r="J957" s="25" t="n">
        <v>44930</v>
      </c>
      <c r="K957" s="25" t="n">
        <v>45630</v>
      </c>
      <c r="L957" t="n">
        <v>2</v>
      </c>
      <c r="M957" t="n">
        <v>5</v>
      </c>
      <c r="N957" t="n">
        <v>5</v>
      </c>
      <c r="O957">
        <f>DATE(2026,1,1)-K957</f>
        <v/>
      </c>
      <c r="P957">
        <f>IF(G957&gt;=2,"Repeat","One-time")</f>
        <v/>
      </c>
    </row>
    <row r="958">
      <c r="A958" t="inlineStr">
        <is>
          <t>C01956</t>
        </is>
      </c>
      <c r="B958" t="inlineStr">
        <is>
          <t>Sanjay Singh</t>
        </is>
      </c>
      <c r="C958" t="inlineStr">
        <is>
          <t>Central</t>
        </is>
      </c>
      <c r="D958" t="inlineStr">
        <is>
          <t>Bhopal</t>
        </is>
      </c>
      <c r="E958" t="inlineStr">
        <is>
          <t>Yes</t>
        </is>
      </c>
      <c r="F958" t="inlineStr">
        <is>
          <t>At Risk</t>
        </is>
      </c>
      <c r="G958" t="n">
        <v>13</v>
      </c>
      <c r="H958" s="24" t="n">
        <v>98712.32000000001</v>
      </c>
      <c r="I958" s="24" t="n">
        <v>20322</v>
      </c>
      <c r="J958" s="25" t="n">
        <v>45074</v>
      </c>
      <c r="K958" s="25" t="n">
        <v>45489</v>
      </c>
      <c r="L958" t="n">
        <v>1</v>
      </c>
      <c r="M958" t="n">
        <v>5</v>
      </c>
      <c r="N958" t="n">
        <v>5</v>
      </c>
      <c r="O958">
        <f>DATE(2026,1,1)-K958</f>
        <v/>
      </c>
      <c r="P958">
        <f>IF(G958&gt;=2,"Repeat","One-time")</f>
        <v/>
      </c>
    </row>
    <row r="959">
      <c r="A959" t="inlineStr">
        <is>
          <t>C08834</t>
        </is>
      </c>
      <c r="B959" t="inlineStr">
        <is>
          <t>Harpreet Rao</t>
        </is>
      </c>
      <c r="C959" t="inlineStr">
        <is>
          <t>South</t>
        </is>
      </c>
      <c r="D959" t="inlineStr">
        <is>
          <t>Bengaluru</t>
        </is>
      </c>
      <c r="E959" t="inlineStr">
        <is>
          <t>No</t>
        </is>
      </c>
      <c r="F959" t="inlineStr">
        <is>
          <t>High Value</t>
        </is>
      </c>
      <c r="G959" t="n">
        <v>11</v>
      </c>
      <c r="H959" s="24" t="n">
        <v>98525</v>
      </c>
      <c r="I959" s="24" t="n">
        <v>16303.57</v>
      </c>
      <c r="J959" s="25" t="n">
        <v>45760</v>
      </c>
      <c r="K959" s="25" t="n">
        <v>46020</v>
      </c>
      <c r="L959" t="n">
        <v>5</v>
      </c>
      <c r="M959" t="n">
        <v>5</v>
      </c>
      <c r="N959" t="n">
        <v>5</v>
      </c>
      <c r="O959">
        <f>DATE(2026,1,1)-K959</f>
        <v/>
      </c>
      <c r="P959">
        <f>IF(G959&gt;=2,"Repeat","One-time")</f>
        <v/>
      </c>
    </row>
    <row r="960">
      <c r="A960" t="inlineStr">
        <is>
          <t>C05331</t>
        </is>
      </c>
      <c r="B960" t="inlineStr">
        <is>
          <t>Swati Verma</t>
        </is>
      </c>
      <c r="C960" t="inlineStr">
        <is>
          <t>West</t>
        </is>
      </c>
      <c r="D960" t="inlineStr">
        <is>
          <t>Pune</t>
        </is>
      </c>
      <c r="E960" t="inlineStr">
        <is>
          <t>Yes</t>
        </is>
      </c>
      <c r="F960" t="inlineStr">
        <is>
          <t>High Value</t>
        </is>
      </c>
      <c r="G960" t="n">
        <v>10</v>
      </c>
      <c r="H960" s="24" t="n">
        <v>98420.59</v>
      </c>
      <c r="I960" s="24" t="n">
        <v>19969.63</v>
      </c>
      <c r="J960" s="25" t="n">
        <v>45500</v>
      </c>
      <c r="K960" s="25" t="n">
        <v>45972</v>
      </c>
      <c r="L960" t="n">
        <v>4</v>
      </c>
      <c r="M960" t="n">
        <v>5</v>
      </c>
      <c r="N960" t="n">
        <v>5</v>
      </c>
      <c r="O960">
        <f>DATE(2026,1,1)-K960</f>
        <v/>
      </c>
      <c r="P960">
        <f>IF(G960&gt;=2,"Repeat","One-time")</f>
        <v/>
      </c>
    </row>
    <row r="961">
      <c r="A961" t="inlineStr">
        <is>
          <t>C00370</t>
        </is>
      </c>
      <c r="B961" t="inlineStr">
        <is>
          <t>Varun Nair</t>
        </is>
      </c>
      <c r="C961" t="inlineStr">
        <is>
          <t>North</t>
        </is>
      </c>
      <c r="D961" t="inlineStr">
        <is>
          <t>Jaipur</t>
        </is>
      </c>
      <c r="E961" t="inlineStr">
        <is>
          <t>No</t>
        </is>
      </c>
      <c r="F961" t="inlineStr">
        <is>
          <t>At Risk</t>
        </is>
      </c>
      <c r="G961" t="n">
        <v>17</v>
      </c>
      <c r="H961" s="24" t="n">
        <v>98235.13</v>
      </c>
      <c r="I961" s="24" t="n">
        <v>23015.56</v>
      </c>
      <c r="J961" s="25" t="n">
        <v>44968</v>
      </c>
      <c r="K961" s="25" t="n">
        <v>45324</v>
      </c>
      <c r="L961" t="n">
        <v>1</v>
      </c>
      <c r="M961" t="n">
        <v>5</v>
      </c>
      <c r="N961" t="n">
        <v>5</v>
      </c>
      <c r="O961">
        <f>DATE(2026,1,1)-K961</f>
        <v/>
      </c>
      <c r="P961">
        <f>IF(G961&gt;=2,"Repeat","One-time")</f>
        <v/>
      </c>
    </row>
    <row r="962">
      <c r="A962" t="inlineStr">
        <is>
          <t>C03558</t>
        </is>
      </c>
      <c r="B962" t="inlineStr">
        <is>
          <t>Manish Nair</t>
        </is>
      </c>
      <c r="C962" t="inlineStr">
        <is>
          <t>West</t>
        </is>
      </c>
      <c r="D962" t="inlineStr">
        <is>
          <t>Ahmedabad</t>
        </is>
      </c>
      <c r="E962" t="inlineStr">
        <is>
          <t>No</t>
        </is>
      </c>
      <c r="F962" t="inlineStr">
        <is>
          <t>High Value</t>
        </is>
      </c>
      <c r="G962" t="n">
        <v>20</v>
      </c>
      <c r="H962" s="24" t="n">
        <v>98029.5</v>
      </c>
      <c r="I962" s="24" t="n">
        <v>22981.28</v>
      </c>
      <c r="J962" s="25" t="n">
        <v>45283</v>
      </c>
      <c r="K962" s="25" t="n">
        <v>45909</v>
      </c>
      <c r="L962" t="n">
        <v>3</v>
      </c>
      <c r="M962" t="n">
        <v>5</v>
      </c>
      <c r="N962" t="n">
        <v>5</v>
      </c>
      <c r="O962">
        <f>DATE(2026,1,1)-K962</f>
        <v/>
      </c>
      <c r="P962">
        <f>IF(G962&gt;=2,"Repeat","One-time")</f>
        <v/>
      </c>
    </row>
    <row r="963">
      <c r="A963" t="inlineStr">
        <is>
          <t>C01079</t>
        </is>
      </c>
      <c r="B963" t="inlineStr">
        <is>
          <t>Ayesha Nair</t>
        </is>
      </c>
      <c r="C963" t="inlineStr">
        <is>
          <t>South</t>
        </is>
      </c>
      <c r="D963" t="inlineStr">
        <is>
          <t>Chennai</t>
        </is>
      </c>
      <c r="E963" t="inlineStr">
        <is>
          <t>Yes</t>
        </is>
      </c>
      <c r="F963" t="inlineStr">
        <is>
          <t>At Risk</t>
        </is>
      </c>
      <c r="G963" t="n">
        <v>18</v>
      </c>
      <c r="H963" s="24" t="n">
        <v>98006.56</v>
      </c>
      <c r="I963" s="24" t="n">
        <v>20638.12</v>
      </c>
      <c r="J963" s="25" t="n">
        <v>44959</v>
      </c>
      <c r="K963" s="25" t="n">
        <v>45316</v>
      </c>
      <c r="L963" t="n">
        <v>1</v>
      </c>
      <c r="M963" t="n">
        <v>5</v>
      </c>
      <c r="N963" t="n">
        <v>5</v>
      </c>
      <c r="O963">
        <f>DATE(2026,1,1)-K963</f>
        <v/>
      </c>
      <c r="P963">
        <f>IF(G963&gt;=2,"Repeat","One-time")</f>
        <v/>
      </c>
    </row>
    <row r="964">
      <c r="A964" t="inlineStr">
        <is>
          <t>C00007</t>
        </is>
      </c>
      <c r="B964" t="inlineStr">
        <is>
          <t>Harpreet Patel</t>
        </is>
      </c>
      <c r="C964" t="inlineStr">
        <is>
          <t>East</t>
        </is>
      </c>
      <c r="D964" t="inlineStr">
        <is>
          <t>Patna</t>
        </is>
      </c>
      <c r="E964" t="inlineStr">
        <is>
          <t>No</t>
        </is>
      </c>
      <c r="F964" t="inlineStr">
        <is>
          <t>At Risk</t>
        </is>
      </c>
      <c r="G964" t="n">
        <v>9</v>
      </c>
      <c r="H964" s="24" t="n">
        <v>97981.38</v>
      </c>
      <c r="I964" s="24" t="n">
        <v>14244.35</v>
      </c>
      <c r="J964" s="25" t="n">
        <v>44932</v>
      </c>
      <c r="K964" s="25" t="n">
        <v>45602</v>
      </c>
      <c r="L964" t="n">
        <v>2</v>
      </c>
      <c r="M964" t="n">
        <v>5</v>
      </c>
      <c r="N964" t="n">
        <v>5</v>
      </c>
      <c r="O964">
        <f>DATE(2026,1,1)-K964</f>
        <v/>
      </c>
      <c r="P964">
        <f>IF(G964&gt;=2,"Repeat","One-time")</f>
        <v/>
      </c>
    </row>
    <row r="965">
      <c r="A965" t="inlineStr">
        <is>
          <t>C00502</t>
        </is>
      </c>
      <c r="B965" t="inlineStr">
        <is>
          <t>Ayesha Thakur</t>
        </is>
      </c>
      <c r="C965" t="inlineStr">
        <is>
          <t>North</t>
        </is>
      </c>
      <c r="D965" t="inlineStr">
        <is>
          <t>Delhi</t>
        </is>
      </c>
      <c r="E965" t="inlineStr">
        <is>
          <t>Yes</t>
        </is>
      </c>
      <c r="F965" t="inlineStr">
        <is>
          <t>At Risk</t>
        </is>
      </c>
      <c r="G965" t="n">
        <v>7</v>
      </c>
      <c r="H965" s="24" t="n">
        <v>97973.5</v>
      </c>
      <c r="I965" s="24" t="n">
        <v>4903.11</v>
      </c>
      <c r="J965" s="25" t="n">
        <v>44931</v>
      </c>
      <c r="K965" s="25" t="n">
        <v>45243</v>
      </c>
      <c r="L965" t="n">
        <v>1</v>
      </c>
      <c r="M965" t="n">
        <v>4</v>
      </c>
      <c r="N965" t="n">
        <v>5</v>
      </c>
      <c r="O965">
        <f>DATE(2026,1,1)-K965</f>
        <v/>
      </c>
      <c r="P965">
        <f>IF(G965&gt;=2,"Repeat","One-time")</f>
        <v/>
      </c>
    </row>
    <row r="966">
      <c r="A966" t="inlineStr">
        <is>
          <t>C02407</t>
        </is>
      </c>
      <c r="B966" t="inlineStr">
        <is>
          <t>Suresh Reddy</t>
        </is>
      </c>
      <c r="C966" t="inlineStr">
        <is>
          <t>Central</t>
        </is>
      </c>
      <c r="D966" t="inlineStr">
        <is>
          <t>Bhopal</t>
        </is>
      </c>
      <c r="E966" t="inlineStr">
        <is>
          <t>Yes</t>
        </is>
      </c>
      <c r="F966" t="inlineStr">
        <is>
          <t>At Risk</t>
        </is>
      </c>
      <c r="G966" t="n">
        <v>19</v>
      </c>
      <c r="H966" s="24" t="n">
        <v>97948.85000000001</v>
      </c>
      <c r="I966" s="24" t="n">
        <v>21087.89</v>
      </c>
      <c r="J966" s="25" t="n">
        <v>45126</v>
      </c>
      <c r="K966" s="25" t="n">
        <v>45640</v>
      </c>
      <c r="L966" t="n">
        <v>2</v>
      </c>
      <c r="M966" t="n">
        <v>5</v>
      </c>
      <c r="N966" t="n">
        <v>5</v>
      </c>
      <c r="O966">
        <f>DATE(2026,1,1)-K966</f>
        <v/>
      </c>
      <c r="P966">
        <f>IF(G966&gt;=2,"Repeat","One-time")</f>
        <v/>
      </c>
    </row>
    <row r="967">
      <c r="A967" t="inlineStr">
        <is>
          <t>C04728</t>
        </is>
      </c>
      <c r="B967" t="inlineStr">
        <is>
          <t>Arjun Joshi</t>
        </is>
      </c>
      <c r="C967" t="inlineStr">
        <is>
          <t>South</t>
        </is>
      </c>
      <c r="D967" t="inlineStr">
        <is>
          <t>Chennai</t>
        </is>
      </c>
      <c r="E967" t="inlineStr">
        <is>
          <t>No</t>
        </is>
      </c>
      <c r="F967" t="inlineStr">
        <is>
          <t>High Value</t>
        </is>
      </c>
      <c r="G967" t="n">
        <v>8</v>
      </c>
      <c r="H967" s="24" t="n">
        <v>97942.88</v>
      </c>
      <c r="I967" s="24" t="n">
        <v>16270.12</v>
      </c>
      <c r="J967" s="25" t="n">
        <v>45457</v>
      </c>
      <c r="K967" s="25" t="n">
        <v>46022</v>
      </c>
      <c r="L967" t="n">
        <v>5</v>
      </c>
      <c r="M967" t="n">
        <v>4</v>
      </c>
      <c r="N967" t="n">
        <v>5</v>
      </c>
      <c r="O967">
        <f>DATE(2026,1,1)-K967</f>
        <v/>
      </c>
      <c r="P967">
        <f>IF(G967&gt;=2,"Repeat","One-time")</f>
        <v/>
      </c>
    </row>
    <row r="968">
      <c r="A968" t="inlineStr">
        <is>
          <t>C03108</t>
        </is>
      </c>
      <c r="B968" t="inlineStr">
        <is>
          <t>Abhishek Kapoor</t>
        </is>
      </c>
      <c r="C968" t="inlineStr">
        <is>
          <t>West</t>
        </is>
      </c>
      <c r="D968" t="inlineStr">
        <is>
          <t>Ahmedabad</t>
        </is>
      </c>
      <c r="E968" t="inlineStr">
        <is>
          <t>No</t>
        </is>
      </c>
      <c r="F968" t="inlineStr">
        <is>
          <t>High Value</t>
        </is>
      </c>
      <c r="G968" t="n">
        <v>18</v>
      </c>
      <c r="H968" s="24" t="n">
        <v>97859.34</v>
      </c>
      <c r="I968" s="24" t="n">
        <v>24879.81</v>
      </c>
      <c r="J968" s="25" t="n">
        <v>45221</v>
      </c>
      <c r="K968" s="25" t="n">
        <v>46012</v>
      </c>
      <c r="L968" t="n">
        <v>5</v>
      </c>
      <c r="M968" t="n">
        <v>5</v>
      </c>
      <c r="N968" t="n">
        <v>5</v>
      </c>
      <c r="O968">
        <f>DATE(2026,1,1)-K968</f>
        <v/>
      </c>
      <c r="P968">
        <f>IF(G968&gt;=2,"Repeat","One-time")</f>
        <v/>
      </c>
    </row>
    <row r="969">
      <c r="A969" t="inlineStr">
        <is>
          <t>C05233</t>
        </is>
      </c>
      <c r="B969" t="inlineStr">
        <is>
          <t>Aarav Rao</t>
        </is>
      </c>
      <c r="C969" t="inlineStr">
        <is>
          <t>West</t>
        </is>
      </c>
      <c r="D969" t="inlineStr">
        <is>
          <t>Mumbai</t>
        </is>
      </c>
      <c r="E969" t="inlineStr">
        <is>
          <t>No</t>
        </is>
      </c>
      <c r="F969" t="inlineStr">
        <is>
          <t>High Value</t>
        </is>
      </c>
      <c r="G969" t="n">
        <v>20</v>
      </c>
      <c r="H969" s="24" t="n">
        <v>97755.24000000001</v>
      </c>
      <c r="I969" s="24" t="n">
        <v>19045.87</v>
      </c>
      <c r="J969" s="25" t="n">
        <v>45437</v>
      </c>
      <c r="K969" s="25" t="n">
        <v>45934</v>
      </c>
      <c r="L969" t="n">
        <v>4</v>
      </c>
      <c r="M969" t="n">
        <v>5</v>
      </c>
      <c r="N969" t="n">
        <v>5</v>
      </c>
      <c r="O969">
        <f>DATE(2026,1,1)-K969</f>
        <v/>
      </c>
      <c r="P969">
        <f>IF(G969&gt;=2,"Repeat","One-time")</f>
        <v/>
      </c>
    </row>
    <row r="970">
      <c r="A970" t="inlineStr">
        <is>
          <t>C02874</t>
        </is>
      </c>
      <c r="B970" t="inlineStr">
        <is>
          <t>Kavya Reddy</t>
        </is>
      </c>
      <c r="C970" t="inlineStr">
        <is>
          <t>South</t>
        </is>
      </c>
      <c r="D970" t="inlineStr">
        <is>
          <t>Hyderabad</t>
        </is>
      </c>
      <c r="E970" t="inlineStr">
        <is>
          <t>No</t>
        </is>
      </c>
      <c r="F970" t="inlineStr">
        <is>
          <t>At Risk</t>
        </is>
      </c>
      <c r="G970" t="n">
        <v>13</v>
      </c>
      <c r="H970" s="24" t="n">
        <v>97743.53999999999</v>
      </c>
      <c r="I970" s="24" t="n">
        <v>11165.44</v>
      </c>
      <c r="J970" s="25" t="n">
        <v>45193</v>
      </c>
      <c r="K970" s="25" t="n">
        <v>45592</v>
      </c>
      <c r="L970" t="n">
        <v>2</v>
      </c>
      <c r="M970" t="n">
        <v>5</v>
      </c>
      <c r="N970" t="n">
        <v>5</v>
      </c>
      <c r="O970">
        <f>DATE(2026,1,1)-K970</f>
        <v/>
      </c>
      <c r="P970">
        <f>IF(G970&gt;=2,"Repeat","One-time")</f>
        <v/>
      </c>
    </row>
    <row r="971">
      <c r="A971" t="inlineStr">
        <is>
          <t>C00875</t>
        </is>
      </c>
      <c r="B971" t="inlineStr">
        <is>
          <t>Varun Mishra</t>
        </is>
      </c>
      <c r="C971" t="inlineStr">
        <is>
          <t>East</t>
        </is>
      </c>
      <c r="D971" t="inlineStr">
        <is>
          <t>Guwahati</t>
        </is>
      </c>
      <c r="E971" t="inlineStr">
        <is>
          <t>Yes</t>
        </is>
      </c>
      <c r="F971" t="inlineStr">
        <is>
          <t>At Risk</t>
        </is>
      </c>
      <c r="G971" t="n">
        <v>8</v>
      </c>
      <c r="H971" s="24" t="n">
        <v>97675.32000000001</v>
      </c>
      <c r="I971" s="24" t="n">
        <v>14861.85</v>
      </c>
      <c r="J971" s="25" t="n">
        <v>44970</v>
      </c>
      <c r="K971" s="25" t="n">
        <v>45735</v>
      </c>
      <c r="L971" t="n">
        <v>2</v>
      </c>
      <c r="M971" t="n">
        <v>4</v>
      </c>
      <c r="N971" t="n">
        <v>5</v>
      </c>
      <c r="O971">
        <f>DATE(2026,1,1)-K971</f>
        <v/>
      </c>
      <c r="P971">
        <f>IF(G971&gt;=2,"Repeat","One-time")</f>
        <v/>
      </c>
    </row>
    <row r="972">
      <c r="A972" t="inlineStr">
        <is>
          <t>C04338</t>
        </is>
      </c>
      <c r="B972" t="inlineStr">
        <is>
          <t>Aarav Banerjee</t>
        </is>
      </c>
      <c r="C972" t="inlineStr">
        <is>
          <t>West</t>
        </is>
      </c>
      <c r="D972" t="inlineStr">
        <is>
          <t>Mumbai</t>
        </is>
      </c>
      <c r="E972" t="inlineStr">
        <is>
          <t>No</t>
        </is>
      </c>
      <c r="F972" t="inlineStr">
        <is>
          <t>High Value</t>
        </is>
      </c>
      <c r="G972" t="n">
        <v>10</v>
      </c>
      <c r="H972" s="24" t="n">
        <v>97568.00999999999</v>
      </c>
      <c r="I972" s="24" t="n">
        <v>16918.51</v>
      </c>
      <c r="J972" s="25" t="n">
        <v>45401</v>
      </c>
      <c r="K972" s="25" t="n">
        <v>45939</v>
      </c>
      <c r="L972" t="n">
        <v>4</v>
      </c>
      <c r="M972" t="n">
        <v>5</v>
      </c>
      <c r="N972" t="n">
        <v>5</v>
      </c>
      <c r="O972">
        <f>DATE(2026,1,1)-K972</f>
        <v/>
      </c>
      <c r="P972">
        <f>IF(G972&gt;=2,"Repeat","One-time")</f>
        <v/>
      </c>
    </row>
    <row r="973">
      <c r="A973" t="inlineStr">
        <is>
          <t>C08886</t>
        </is>
      </c>
      <c r="B973" t="inlineStr">
        <is>
          <t>Nikhil Khan</t>
        </is>
      </c>
      <c r="C973" t="inlineStr">
        <is>
          <t>North</t>
        </is>
      </c>
      <c r="D973" t="inlineStr">
        <is>
          <t>Delhi</t>
        </is>
      </c>
      <c r="E973" t="inlineStr">
        <is>
          <t>No</t>
        </is>
      </c>
      <c r="F973" t="inlineStr">
        <is>
          <t>High Value</t>
        </is>
      </c>
      <c r="G973" t="n">
        <v>5</v>
      </c>
      <c r="H973" s="24" t="n">
        <v>97538.58</v>
      </c>
      <c r="I973" s="24" t="n">
        <v>11667.08</v>
      </c>
      <c r="J973" s="25" t="n">
        <v>45785</v>
      </c>
      <c r="K973" s="25" t="n">
        <v>45999</v>
      </c>
      <c r="L973" t="n">
        <v>5</v>
      </c>
      <c r="M973" t="n">
        <v>4</v>
      </c>
      <c r="N973" t="n">
        <v>5</v>
      </c>
      <c r="O973">
        <f>DATE(2026,1,1)-K973</f>
        <v/>
      </c>
      <c r="P973">
        <f>IF(G973&gt;=2,"Repeat","One-time")</f>
        <v/>
      </c>
    </row>
    <row r="974">
      <c r="A974" t="inlineStr">
        <is>
          <t>C03073</t>
        </is>
      </c>
      <c r="B974" t="inlineStr">
        <is>
          <t>Swati Mehta</t>
        </is>
      </c>
      <c r="C974" t="inlineStr">
        <is>
          <t>West</t>
        </is>
      </c>
      <c r="D974" t="inlineStr">
        <is>
          <t>Surat</t>
        </is>
      </c>
      <c r="E974" t="inlineStr">
        <is>
          <t>No</t>
        </is>
      </c>
      <c r="F974" t="inlineStr">
        <is>
          <t>At Risk</t>
        </is>
      </c>
      <c r="G974" t="n">
        <v>7</v>
      </c>
      <c r="H974" s="24" t="n">
        <v>97536.46000000001</v>
      </c>
      <c r="I974" s="24" t="n">
        <v>10503.42</v>
      </c>
      <c r="J974" s="25" t="n">
        <v>45243</v>
      </c>
      <c r="K974" s="25" t="n">
        <v>45639</v>
      </c>
      <c r="L974" t="n">
        <v>2</v>
      </c>
      <c r="M974" t="n">
        <v>4</v>
      </c>
      <c r="N974" t="n">
        <v>5</v>
      </c>
      <c r="O974">
        <f>DATE(2026,1,1)-K974</f>
        <v/>
      </c>
      <c r="P974">
        <f>IF(G974&gt;=2,"Repeat","One-time")</f>
        <v/>
      </c>
    </row>
    <row r="975">
      <c r="A975" t="inlineStr">
        <is>
          <t>C04166</t>
        </is>
      </c>
      <c r="B975" t="inlineStr">
        <is>
          <t>Ritu Nair</t>
        </is>
      </c>
      <c r="C975" t="inlineStr">
        <is>
          <t>Central</t>
        </is>
      </c>
      <c r="D975" t="inlineStr">
        <is>
          <t>Bhopal</t>
        </is>
      </c>
      <c r="E975" t="inlineStr">
        <is>
          <t>No</t>
        </is>
      </c>
      <c r="F975" t="inlineStr">
        <is>
          <t>High Value</t>
        </is>
      </c>
      <c r="G975" t="n">
        <v>13</v>
      </c>
      <c r="H975" s="24" t="n">
        <v>97520.33</v>
      </c>
      <c r="I975" s="24" t="n">
        <v>13837.86</v>
      </c>
      <c r="J975" s="25" t="n">
        <v>45367</v>
      </c>
      <c r="K975" s="25" t="n">
        <v>45957</v>
      </c>
      <c r="L975" t="n">
        <v>4</v>
      </c>
      <c r="M975" t="n">
        <v>5</v>
      </c>
      <c r="N975" t="n">
        <v>5</v>
      </c>
      <c r="O975">
        <f>DATE(2026,1,1)-K975</f>
        <v/>
      </c>
      <c r="P975">
        <f>IF(G975&gt;=2,"Repeat","One-time")</f>
        <v/>
      </c>
    </row>
    <row r="976">
      <c r="A976" t="inlineStr">
        <is>
          <t>C09944</t>
        </is>
      </c>
      <c r="B976" t="inlineStr">
        <is>
          <t>Pooja Menon</t>
        </is>
      </c>
      <c r="C976" t="inlineStr">
        <is>
          <t>North</t>
        </is>
      </c>
      <c r="D976" t="inlineStr">
        <is>
          <t>Jaipur</t>
        </is>
      </c>
      <c r="E976" t="inlineStr">
        <is>
          <t>No</t>
        </is>
      </c>
      <c r="F976" t="inlineStr">
        <is>
          <t>High Value</t>
        </is>
      </c>
      <c r="G976" t="n">
        <v>6</v>
      </c>
      <c r="H976" s="24" t="n">
        <v>97470.49000000001</v>
      </c>
      <c r="I976" s="24" t="n">
        <v>7283.24</v>
      </c>
      <c r="J976" s="25" t="n">
        <v>45853</v>
      </c>
      <c r="K976" s="25" t="n">
        <v>45984</v>
      </c>
      <c r="L976" t="n">
        <v>4</v>
      </c>
      <c r="M976" t="n">
        <v>4</v>
      </c>
      <c r="N976" t="n">
        <v>5</v>
      </c>
      <c r="O976">
        <f>DATE(2026,1,1)-K976</f>
        <v/>
      </c>
      <c r="P976">
        <f>IF(G976&gt;=2,"Repeat","One-time")</f>
        <v/>
      </c>
    </row>
    <row r="977">
      <c r="A977" t="inlineStr">
        <is>
          <t>C00984</t>
        </is>
      </c>
      <c r="B977" t="inlineStr">
        <is>
          <t>Shreya Menon</t>
        </is>
      </c>
      <c r="C977" t="inlineStr">
        <is>
          <t>East</t>
        </is>
      </c>
      <c r="D977" t="inlineStr">
        <is>
          <t>Kolkata</t>
        </is>
      </c>
      <c r="E977" t="inlineStr">
        <is>
          <t>No</t>
        </is>
      </c>
      <c r="F977" t="inlineStr">
        <is>
          <t>At Risk</t>
        </is>
      </c>
      <c r="G977" t="n">
        <v>16</v>
      </c>
      <c r="H977" s="24" t="n">
        <v>97428.55</v>
      </c>
      <c r="I977" s="24" t="n">
        <v>25347.89</v>
      </c>
      <c r="J977" s="25" t="n">
        <v>44945</v>
      </c>
      <c r="K977" s="25" t="n">
        <v>45264</v>
      </c>
      <c r="L977" t="n">
        <v>1</v>
      </c>
      <c r="M977" t="n">
        <v>5</v>
      </c>
      <c r="N977" t="n">
        <v>5</v>
      </c>
      <c r="O977">
        <f>DATE(2026,1,1)-K977</f>
        <v/>
      </c>
      <c r="P977">
        <f>IF(G977&gt;=2,"Repeat","One-time")</f>
        <v/>
      </c>
    </row>
    <row r="978">
      <c r="A978" t="inlineStr">
        <is>
          <t>C00588</t>
        </is>
      </c>
      <c r="B978" t="inlineStr">
        <is>
          <t>Neha Agarwal</t>
        </is>
      </c>
      <c r="C978" t="inlineStr">
        <is>
          <t>West</t>
        </is>
      </c>
      <c r="D978" t="inlineStr">
        <is>
          <t>Mumbai</t>
        </is>
      </c>
      <c r="E978" t="inlineStr">
        <is>
          <t>No</t>
        </is>
      </c>
      <c r="F978" t="inlineStr">
        <is>
          <t>At Risk</t>
        </is>
      </c>
      <c r="G978" t="n">
        <v>13</v>
      </c>
      <c r="H978" s="24" t="n">
        <v>97356.89999999999</v>
      </c>
      <c r="I978" s="24" t="n">
        <v>19572.61</v>
      </c>
      <c r="J978" s="25" t="n">
        <v>44937</v>
      </c>
      <c r="K978" s="25" t="n">
        <v>45193</v>
      </c>
      <c r="L978" t="n">
        <v>1</v>
      </c>
      <c r="M978" t="n">
        <v>5</v>
      </c>
      <c r="N978" t="n">
        <v>5</v>
      </c>
      <c r="O978">
        <f>DATE(2026,1,1)-K978</f>
        <v/>
      </c>
      <c r="P978">
        <f>IF(G978&gt;=2,"Repeat","One-time")</f>
        <v/>
      </c>
    </row>
    <row r="979">
      <c r="A979" t="inlineStr">
        <is>
          <t>C02638</t>
        </is>
      </c>
      <c r="B979" t="inlineStr">
        <is>
          <t>Vivaan Ghosh</t>
        </is>
      </c>
      <c r="C979" t="inlineStr">
        <is>
          <t>East</t>
        </is>
      </c>
      <c r="D979" t="inlineStr">
        <is>
          <t>Guwahati</t>
        </is>
      </c>
      <c r="E979" t="inlineStr">
        <is>
          <t>No</t>
        </is>
      </c>
      <c r="F979" t="inlineStr">
        <is>
          <t>High Value</t>
        </is>
      </c>
      <c r="G979" t="n">
        <v>22</v>
      </c>
      <c r="H979" s="24" t="n">
        <v>97349.57000000001</v>
      </c>
      <c r="I979" s="24" t="n">
        <v>17144.77</v>
      </c>
      <c r="J979" s="25" t="n">
        <v>45169</v>
      </c>
      <c r="K979" s="25" t="n">
        <v>45991</v>
      </c>
      <c r="L979" t="n">
        <v>5</v>
      </c>
      <c r="M979" t="n">
        <v>5</v>
      </c>
      <c r="N979" t="n">
        <v>5</v>
      </c>
      <c r="O979">
        <f>DATE(2026,1,1)-K979</f>
        <v/>
      </c>
      <c r="P979">
        <f>IF(G979&gt;=2,"Repeat","One-time")</f>
        <v/>
      </c>
    </row>
    <row r="980">
      <c r="A980" t="inlineStr">
        <is>
          <t>C01865</t>
        </is>
      </c>
      <c r="B980" t="inlineStr">
        <is>
          <t>Maria Banerjee</t>
        </is>
      </c>
      <c r="C980" t="inlineStr">
        <is>
          <t>West</t>
        </is>
      </c>
      <c r="D980" t="inlineStr">
        <is>
          <t>Surat</t>
        </is>
      </c>
      <c r="E980" t="inlineStr">
        <is>
          <t>No</t>
        </is>
      </c>
      <c r="F980" t="inlineStr">
        <is>
          <t>At Risk</t>
        </is>
      </c>
      <c r="G980" t="n">
        <v>11</v>
      </c>
      <c r="H980" s="24" t="n">
        <v>97269.73</v>
      </c>
      <c r="I980" s="24" t="n">
        <v>19426.46</v>
      </c>
      <c r="J980" s="25" t="n">
        <v>45057</v>
      </c>
      <c r="K980" s="25" t="n">
        <v>45323</v>
      </c>
      <c r="L980" t="n">
        <v>1</v>
      </c>
      <c r="M980" t="n">
        <v>5</v>
      </c>
      <c r="N980" t="n">
        <v>5</v>
      </c>
      <c r="O980">
        <f>DATE(2026,1,1)-K980</f>
        <v/>
      </c>
      <c r="P980">
        <f>IF(G980&gt;=2,"Repeat","One-time")</f>
        <v/>
      </c>
    </row>
    <row r="981">
      <c r="A981" t="inlineStr">
        <is>
          <t>C06418</t>
        </is>
      </c>
      <c r="B981" t="inlineStr">
        <is>
          <t>Sanjay Iyer</t>
        </is>
      </c>
      <c r="C981" t="inlineStr">
        <is>
          <t>East</t>
        </is>
      </c>
      <c r="D981" t="inlineStr">
        <is>
          <t>Kolkata</t>
        </is>
      </c>
      <c r="E981" t="inlineStr">
        <is>
          <t>No</t>
        </is>
      </c>
      <c r="F981" t="inlineStr">
        <is>
          <t>High Value</t>
        </is>
      </c>
      <c r="G981" t="n">
        <v>9</v>
      </c>
      <c r="H981" s="24" t="n">
        <v>96832.09</v>
      </c>
      <c r="I981" s="24" t="n">
        <v>18634.72</v>
      </c>
      <c r="J981" s="25" t="n">
        <v>45561</v>
      </c>
      <c r="K981" s="25" t="n">
        <v>46022</v>
      </c>
      <c r="L981" t="n">
        <v>5</v>
      </c>
      <c r="M981" t="n">
        <v>5</v>
      </c>
      <c r="N981" t="n">
        <v>5</v>
      </c>
      <c r="O981">
        <f>DATE(2026,1,1)-K981</f>
        <v/>
      </c>
      <c r="P981">
        <f>IF(G981&gt;=2,"Repeat","One-time")</f>
        <v/>
      </c>
    </row>
    <row r="982">
      <c r="A982" t="inlineStr">
        <is>
          <t>C09118</t>
        </is>
      </c>
      <c r="B982" t="inlineStr">
        <is>
          <t>Swati Mishra</t>
        </is>
      </c>
      <c r="C982" t="inlineStr">
        <is>
          <t>South</t>
        </is>
      </c>
      <c r="D982" t="inlineStr">
        <is>
          <t>Hyderabad</t>
        </is>
      </c>
      <c r="E982" t="inlineStr">
        <is>
          <t>Yes</t>
        </is>
      </c>
      <c r="F982" t="inlineStr">
        <is>
          <t>High Value</t>
        </is>
      </c>
      <c r="G982" t="n">
        <v>18</v>
      </c>
      <c r="H982" s="24" t="n">
        <v>96805.85000000001</v>
      </c>
      <c r="I982" s="24" t="n">
        <v>25174.68</v>
      </c>
      <c r="J982" s="25" t="n">
        <v>45799</v>
      </c>
      <c r="K982" s="25" t="n">
        <v>46022</v>
      </c>
      <c r="L982" t="n">
        <v>5</v>
      </c>
      <c r="M982" t="n">
        <v>5</v>
      </c>
      <c r="N982" t="n">
        <v>5</v>
      </c>
      <c r="O982">
        <f>DATE(2026,1,1)-K982</f>
        <v/>
      </c>
      <c r="P982">
        <f>IF(G982&gt;=2,"Repeat","One-time")</f>
        <v/>
      </c>
    </row>
    <row r="983">
      <c r="A983" t="inlineStr">
        <is>
          <t>C04328</t>
        </is>
      </c>
      <c r="B983" t="inlineStr">
        <is>
          <t>Suresh Kapoor</t>
        </is>
      </c>
      <c r="C983" t="inlineStr">
        <is>
          <t>West</t>
        </is>
      </c>
      <c r="D983" t="inlineStr">
        <is>
          <t>Pune</t>
        </is>
      </c>
      <c r="E983" t="inlineStr">
        <is>
          <t>No</t>
        </is>
      </c>
      <c r="F983" t="inlineStr">
        <is>
          <t>High Value</t>
        </is>
      </c>
      <c r="G983" t="n">
        <v>15</v>
      </c>
      <c r="H983" s="24" t="n">
        <v>96787.41</v>
      </c>
      <c r="I983" s="24" t="n">
        <v>18762.01</v>
      </c>
      <c r="J983" s="25" t="n">
        <v>45342</v>
      </c>
      <c r="K983" s="25" t="n">
        <v>46011</v>
      </c>
      <c r="L983" t="n">
        <v>5</v>
      </c>
      <c r="M983" t="n">
        <v>5</v>
      </c>
      <c r="N983" t="n">
        <v>5</v>
      </c>
      <c r="O983">
        <f>DATE(2026,1,1)-K983</f>
        <v/>
      </c>
      <c r="P983">
        <f>IF(G983&gt;=2,"Repeat","One-time")</f>
        <v/>
      </c>
    </row>
    <row r="984">
      <c r="A984" t="inlineStr">
        <is>
          <t>C02976</t>
        </is>
      </c>
      <c r="B984" t="inlineStr">
        <is>
          <t>Lakshmi Agarwal</t>
        </is>
      </c>
      <c r="C984" t="inlineStr">
        <is>
          <t>South</t>
        </is>
      </c>
      <c r="D984" t="inlineStr">
        <is>
          <t>Bengaluru</t>
        </is>
      </c>
      <c r="E984" t="inlineStr">
        <is>
          <t>No</t>
        </is>
      </c>
      <c r="F984" t="inlineStr">
        <is>
          <t>At Risk</t>
        </is>
      </c>
      <c r="G984" t="n">
        <v>20</v>
      </c>
      <c r="H984" s="24" t="n">
        <v>96778.33</v>
      </c>
      <c r="I984" s="24" t="n">
        <v>17296.82</v>
      </c>
      <c r="J984" s="25" t="n">
        <v>45204</v>
      </c>
      <c r="K984" s="25" t="n">
        <v>45631</v>
      </c>
      <c r="L984" t="n">
        <v>2</v>
      </c>
      <c r="M984" t="n">
        <v>5</v>
      </c>
      <c r="N984" t="n">
        <v>5</v>
      </c>
      <c r="O984">
        <f>DATE(2026,1,1)-K984</f>
        <v/>
      </c>
      <c r="P984">
        <f>IF(G984&gt;=2,"Repeat","One-time")</f>
        <v/>
      </c>
    </row>
    <row r="985">
      <c r="A985" t="inlineStr">
        <is>
          <t>C06984</t>
        </is>
      </c>
      <c r="B985" t="inlineStr">
        <is>
          <t>Nikhil Menon</t>
        </is>
      </c>
      <c r="C985" t="inlineStr">
        <is>
          <t>West</t>
        </is>
      </c>
      <c r="D985" t="inlineStr">
        <is>
          <t>Pune</t>
        </is>
      </c>
      <c r="E985" t="inlineStr">
        <is>
          <t>Yes</t>
        </is>
      </c>
      <c r="F985" t="inlineStr">
        <is>
          <t>High Value</t>
        </is>
      </c>
      <c r="G985" t="n">
        <v>9</v>
      </c>
      <c r="H985" s="24" t="n">
        <v>96764.02</v>
      </c>
      <c r="I985" s="24" t="n">
        <v>9417.6</v>
      </c>
      <c r="J985" s="25" t="n">
        <v>45638</v>
      </c>
      <c r="K985" s="25" t="n">
        <v>45997</v>
      </c>
      <c r="L985" t="n">
        <v>5</v>
      </c>
      <c r="M985" t="n">
        <v>5</v>
      </c>
      <c r="N985" t="n">
        <v>5</v>
      </c>
      <c r="O985">
        <f>DATE(2026,1,1)-K985</f>
        <v/>
      </c>
      <c r="P985">
        <f>IF(G985&gt;=2,"Repeat","One-time")</f>
        <v/>
      </c>
    </row>
    <row r="986">
      <c r="A986" t="inlineStr">
        <is>
          <t>C03424</t>
        </is>
      </c>
      <c r="B986" t="inlineStr">
        <is>
          <t>Varun Iyer</t>
        </is>
      </c>
      <c r="C986" t="inlineStr">
        <is>
          <t>East</t>
        </is>
      </c>
      <c r="D986" t="inlineStr">
        <is>
          <t>Patna</t>
        </is>
      </c>
      <c r="E986" t="inlineStr">
        <is>
          <t>No</t>
        </is>
      </c>
      <c r="F986" t="inlineStr">
        <is>
          <t>High Value</t>
        </is>
      </c>
      <c r="G986" t="n">
        <v>11</v>
      </c>
      <c r="H986" s="24" t="n">
        <v>96720</v>
      </c>
      <c r="I986" s="24" t="n">
        <v>13949</v>
      </c>
      <c r="J986" s="25" t="n">
        <v>45275</v>
      </c>
      <c r="K986" s="25" t="n">
        <v>45983</v>
      </c>
      <c r="L986" t="n">
        <v>4</v>
      </c>
      <c r="M986" t="n">
        <v>5</v>
      </c>
      <c r="N986" t="n">
        <v>5</v>
      </c>
      <c r="O986">
        <f>DATE(2026,1,1)-K986</f>
        <v/>
      </c>
      <c r="P986">
        <f>IF(G986&gt;=2,"Repeat","One-time")</f>
        <v/>
      </c>
    </row>
    <row r="987">
      <c r="A987" t="inlineStr">
        <is>
          <t>C03648</t>
        </is>
      </c>
      <c r="B987" t="inlineStr">
        <is>
          <t>Joseph Das</t>
        </is>
      </c>
      <c r="C987" t="inlineStr">
        <is>
          <t>West</t>
        </is>
      </c>
      <c r="D987" t="inlineStr">
        <is>
          <t>Pune</t>
        </is>
      </c>
      <c r="E987" t="inlineStr">
        <is>
          <t>Yes</t>
        </is>
      </c>
      <c r="F987" t="inlineStr">
        <is>
          <t>High Value</t>
        </is>
      </c>
      <c r="G987" t="n">
        <v>17</v>
      </c>
      <c r="H987" s="24" t="n">
        <v>96715.44</v>
      </c>
      <c r="I987" s="24" t="n">
        <v>12900.95</v>
      </c>
      <c r="J987" s="25" t="n">
        <v>45338</v>
      </c>
      <c r="K987" s="25" t="n">
        <v>45766</v>
      </c>
      <c r="L987" t="n">
        <v>3</v>
      </c>
      <c r="M987" t="n">
        <v>5</v>
      </c>
      <c r="N987" t="n">
        <v>5</v>
      </c>
      <c r="O987">
        <f>DATE(2026,1,1)-K987</f>
        <v/>
      </c>
      <c r="P987">
        <f>IF(G987&gt;=2,"Repeat","One-time")</f>
        <v/>
      </c>
    </row>
    <row r="988">
      <c r="A988" t="inlineStr">
        <is>
          <t>C01228</t>
        </is>
      </c>
      <c r="B988" t="inlineStr">
        <is>
          <t>Priya Ghosh</t>
        </is>
      </c>
      <c r="C988" t="inlineStr">
        <is>
          <t>West</t>
        </is>
      </c>
      <c r="D988" t="inlineStr">
        <is>
          <t>Panaji</t>
        </is>
      </c>
      <c r="E988" t="inlineStr">
        <is>
          <t>No</t>
        </is>
      </c>
      <c r="F988" t="inlineStr">
        <is>
          <t>High Value</t>
        </is>
      </c>
      <c r="G988" t="n">
        <v>18</v>
      </c>
      <c r="H988" s="24" t="n">
        <v>96691.86</v>
      </c>
      <c r="I988" s="24" t="n">
        <v>18093.19</v>
      </c>
      <c r="J988" s="25" t="n">
        <v>44973</v>
      </c>
      <c r="K988" s="25" t="n">
        <v>45846</v>
      </c>
      <c r="L988" t="n">
        <v>3</v>
      </c>
      <c r="M988" t="n">
        <v>5</v>
      </c>
      <c r="N988" t="n">
        <v>5</v>
      </c>
      <c r="O988">
        <f>DATE(2026,1,1)-K988</f>
        <v/>
      </c>
      <c r="P988">
        <f>IF(G988&gt;=2,"Repeat","One-time")</f>
        <v/>
      </c>
    </row>
    <row r="989">
      <c r="A989" t="inlineStr">
        <is>
          <t>C10250</t>
        </is>
      </c>
      <c r="B989" t="inlineStr">
        <is>
          <t>Karan Yadav</t>
        </is>
      </c>
      <c r="C989" t="inlineStr">
        <is>
          <t>East</t>
        </is>
      </c>
      <c r="D989" t="inlineStr">
        <is>
          <t>Patna</t>
        </is>
      </c>
      <c r="E989" t="inlineStr">
        <is>
          <t>Yes</t>
        </is>
      </c>
      <c r="F989" t="inlineStr">
        <is>
          <t>High Value</t>
        </is>
      </c>
      <c r="G989" t="n">
        <v>21</v>
      </c>
      <c r="H989" s="24" t="n">
        <v>96634.07000000001</v>
      </c>
      <c r="I989" s="24" t="n">
        <v>33196.07</v>
      </c>
      <c r="J989" s="25" t="n">
        <v>45881</v>
      </c>
      <c r="K989" s="25" t="n">
        <v>46020</v>
      </c>
      <c r="L989" t="n">
        <v>5</v>
      </c>
      <c r="M989" t="n">
        <v>5</v>
      </c>
      <c r="N989" t="n">
        <v>5</v>
      </c>
      <c r="O989">
        <f>DATE(2026,1,1)-K989</f>
        <v/>
      </c>
      <c r="P989">
        <f>IF(G989&gt;=2,"Repeat","One-time")</f>
        <v/>
      </c>
    </row>
    <row r="990">
      <c r="A990" t="inlineStr">
        <is>
          <t>C02002</t>
        </is>
      </c>
      <c r="B990" t="inlineStr">
        <is>
          <t>Ayesha Das</t>
        </is>
      </c>
      <c r="C990" t="inlineStr">
        <is>
          <t>South</t>
        </is>
      </c>
      <c r="D990" t="inlineStr">
        <is>
          <t>Bengaluru</t>
        </is>
      </c>
      <c r="E990" t="inlineStr">
        <is>
          <t>Yes</t>
        </is>
      </c>
      <c r="F990" t="inlineStr">
        <is>
          <t>High Value</t>
        </is>
      </c>
      <c r="G990" t="n">
        <v>19</v>
      </c>
      <c r="H990" s="24" t="n">
        <v>96548.78</v>
      </c>
      <c r="I990" s="24" t="n">
        <v>23676.71</v>
      </c>
      <c r="J990" s="25" t="n">
        <v>45129</v>
      </c>
      <c r="K990" s="25" t="n">
        <v>45954</v>
      </c>
      <c r="L990" t="n">
        <v>4</v>
      </c>
      <c r="M990" t="n">
        <v>5</v>
      </c>
      <c r="N990" t="n">
        <v>5</v>
      </c>
      <c r="O990">
        <f>DATE(2026,1,1)-K990</f>
        <v/>
      </c>
      <c r="P990">
        <f>IF(G990&gt;=2,"Repeat","One-time")</f>
        <v/>
      </c>
    </row>
    <row r="991">
      <c r="A991" t="inlineStr">
        <is>
          <t>C02049</t>
        </is>
      </c>
      <c r="B991" t="inlineStr">
        <is>
          <t>Pooja Mehta</t>
        </is>
      </c>
      <c r="C991" t="inlineStr">
        <is>
          <t>North</t>
        </is>
      </c>
      <c r="D991" t="inlineStr">
        <is>
          <t>Delhi</t>
        </is>
      </c>
      <c r="E991" t="inlineStr">
        <is>
          <t>Yes</t>
        </is>
      </c>
      <c r="F991" t="inlineStr">
        <is>
          <t>High Value</t>
        </is>
      </c>
      <c r="G991" t="n">
        <v>10</v>
      </c>
      <c r="H991" s="24" t="n">
        <v>96542.64</v>
      </c>
      <c r="I991" s="24" t="n">
        <v>10379.41</v>
      </c>
      <c r="J991" s="25" t="n">
        <v>45080</v>
      </c>
      <c r="K991" s="25" t="n">
        <v>45942</v>
      </c>
      <c r="L991" t="n">
        <v>4</v>
      </c>
      <c r="M991" t="n">
        <v>5</v>
      </c>
      <c r="N991" t="n">
        <v>5</v>
      </c>
      <c r="O991">
        <f>DATE(2026,1,1)-K991</f>
        <v/>
      </c>
      <c r="P991">
        <f>IF(G991&gt;=2,"Repeat","One-time")</f>
        <v/>
      </c>
    </row>
    <row r="992">
      <c r="A992" t="inlineStr">
        <is>
          <t>C02471</t>
        </is>
      </c>
      <c r="B992" t="inlineStr">
        <is>
          <t>Maria Reddy</t>
        </is>
      </c>
      <c r="C992" t="inlineStr">
        <is>
          <t>North</t>
        </is>
      </c>
      <c r="D992" t="inlineStr">
        <is>
          <t>Delhi</t>
        </is>
      </c>
      <c r="E992" t="inlineStr">
        <is>
          <t>Yes</t>
        </is>
      </c>
      <c r="F992" t="inlineStr">
        <is>
          <t>At Risk</t>
        </is>
      </c>
      <c r="G992" t="n">
        <v>8</v>
      </c>
      <c r="H992" s="24" t="n">
        <v>96512.05</v>
      </c>
      <c r="I992" s="24" t="n">
        <v>14549.37</v>
      </c>
      <c r="J992" s="25" t="n">
        <v>45130</v>
      </c>
      <c r="K992" s="25" t="n">
        <v>45263</v>
      </c>
      <c r="L992" t="n">
        <v>1</v>
      </c>
      <c r="M992" t="n">
        <v>4</v>
      </c>
      <c r="N992" t="n">
        <v>5</v>
      </c>
      <c r="O992">
        <f>DATE(2026,1,1)-K992</f>
        <v/>
      </c>
      <c r="P992">
        <f>IF(G992&gt;=2,"Repeat","One-time")</f>
        <v/>
      </c>
    </row>
    <row r="993">
      <c r="A993" t="inlineStr">
        <is>
          <t>C06975</t>
        </is>
      </c>
      <c r="B993" t="inlineStr">
        <is>
          <t>Aarav Bose</t>
        </is>
      </c>
      <c r="C993" t="inlineStr">
        <is>
          <t>South</t>
        </is>
      </c>
      <c r="D993" t="inlineStr">
        <is>
          <t>Kochi</t>
        </is>
      </c>
      <c r="E993" t="inlineStr">
        <is>
          <t>No</t>
        </is>
      </c>
      <c r="F993" t="inlineStr">
        <is>
          <t>High Value</t>
        </is>
      </c>
      <c r="G993" t="n">
        <v>10</v>
      </c>
      <c r="H993" s="24" t="n">
        <v>96423.59</v>
      </c>
      <c r="I993" s="24" t="n">
        <v>18805.72</v>
      </c>
      <c r="J993" s="25" t="n">
        <v>45642</v>
      </c>
      <c r="K993" s="25" t="n">
        <v>45975</v>
      </c>
      <c r="L993" t="n">
        <v>4</v>
      </c>
      <c r="M993" t="n">
        <v>5</v>
      </c>
      <c r="N993" t="n">
        <v>5</v>
      </c>
      <c r="O993">
        <f>DATE(2026,1,1)-K993</f>
        <v/>
      </c>
      <c r="P993">
        <f>IF(G993&gt;=2,"Repeat","One-time")</f>
        <v/>
      </c>
    </row>
    <row r="994">
      <c r="A994" t="inlineStr">
        <is>
          <t>C04122</t>
        </is>
      </c>
      <c r="B994" t="inlineStr">
        <is>
          <t>Nikhil Das</t>
        </is>
      </c>
      <c r="C994" t="inlineStr">
        <is>
          <t>West</t>
        </is>
      </c>
      <c r="D994" t="inlineStr">
        <is>
          <t>Mumbai</t>
        </is>
      </c>
      <c r="E994" t="inlineStr">
        <is>
          <t>No</t>
        </is>
      </c>
      <c r="F994" t="inlineStr">
        <is>
          <t>High Value</t>
        </is>
      </c>
      <c r="G994" t="n">
        <v>15</v>
      </c>
      <c r="H994" s="24" t="n">
        <v>96358.66</v>
      </c>
      <c r="I994" s="24" t="n">
        <v>21838.66</v>
      </c>
      <c r="J994" s="25" t="n">
        <v>45320</v>
      </c>
      <c r="K994" s="25" t="n">
        <v>46021</v>
      </c>
      <c r="L994" t="n">
        <v>5</v>
      </c>
      <c r="M994" t="n">
        <v>5</v>
      </c>
      <c r="N994" t="n">
        <v>5</v>
      </c>
      <c r="O994">
        <f>DATE(2026,1,1)-K994</f>
        <v/>
      </c>
      <c r="P994">
        <f>IF(G994&gt;=2,"Repeat","One-time")</f>
        <v/>
      </c>
    </row>
    <row r="995">
      <c r="A995" t="inlineStr">
        <is>
          <t>C04454</t>
        </is>
      </c>
      <c r="B995" t="inlineStr">
        <is>
          <t>Isha Khan</t>
        </is>
      </c>
      <c r="C995" t="inlineStr">
        <is>
          <t>West</t>
        </is>
      </c>
      <c r="D995" t="inlineStr">
        <is>
          <t>Mumbai</t>
        </is>
      </c>
      <c r="E995" t="inlineStr">
        <is>
          <t>Yes</t>
        </is>
      </c>
      <c r="F995" t="inlineStr">
        <is>
          <t>High Value</t>
        </is>
      </c>
      <c r="G995" t="n">
        <v>5</v>
      </c>
      <c r="H995" s="24" t="n">
        <v>96142.87</v>
      </c>
      <c r="I995" s="24" t="n">
        <v>11753.01</v>
      </c>
      <c r="J995" s="25" t="n">
        <v>45438</v>
      </c>
      <c r="K995" s="25" t="n">
        <v>45915</v>
      </c>
      <c r="L995" t="n">
        <v>3</v>
      </c>
      <c r="M995" t="n">
        <v>4</v>
      </c>
      <c r="N995" t="n">
        <v>5</v>
      </c>
      <c r="O995">
        <f>DATE(2026,1,1)-K995</f>
        <v/>
      </c>
      <c r="P995">
        <f>IF(G995&gt;=2,"Repeat","One-time")</f>
        <v/>
      </c>
    </row>
    <row r="996">
      <c r="A996" t="inlineStr">
        <is>
          <t>C00527</t>
        </is>
      </c>
      <c r="B996" t="inlineStr">
        <is>
          <t>Riya Verma</t>
        </is>
      </c>
      <c r="C996" t="inlineStr">
        <is>
          <t>North</t>
        </is>
      </c>
      <c r="D996" t="inlineStr">
        <is>
          <t>Lucknow</t>
        </is>
      </c>
      <c r="E996" t="inlineStr">
        <is>
          <t>No</t>
        </is>
      </c>
      <c r="F996" t="inlineStr">
        <is>
          <t>High Value</t>
        </is>
      </c>
      <c r="G996" t="n">
        <v>9</v>
      </c>
      <c r="H996" s="24" t="n">
        <v>96131.86</v>
      </c>
      <c r="I996" s="24" t="n">
        <v>15758.78</v>
      </c>
      <c r="J996" s="25" t="n">
        <v>44971</v>
      </c>
      <c r="K996" s="25" t="n">
        <v>45994</v>
      </c>
      <c r="L996" t="n">
        <v>5</v>
      </c>
      <c r="M996" t="n">
        <v>5</v>
      </c>
      <c r="N996" t="n">
        <v>5</v>
      </c>
      <c r="O996">
        <f>DATE(2026,1,1)-K996</f>
        <v/>
      </c>
      <c r="P996">
        <f>IF(G996&gt;=2,"Repeat","One-time")</f>
        <v/>
      </c>
    </row>
    <row r="997">
      <c r="A997" t="inlineStr">
        <is>
          <t>C02549</t>
        </is>
      </c>
      <c r="B997" t="inlineStr">
        <is>
          <t>Vivaan Joshi</t>
        </is>
      </c>
      <c r="C997" t="inlineStr">
        <is>
          <t>West</t>
        </is>
      </c>
      <c r="D997" t="inlineStr">
        <is>
          <t>Surat</t>
        </is>
      </c>
      <c r="E997" t="inlineStr">
        <is>
          <t>Yes</t>
        </is>
      </c>
      <c r="F997" t="inlineStr">
        <is>
          <t>High Value</t>
        </is>
      </c>
      <c r="G997" t="n">
        <v>15</v>
      </c>
      <c r="H997" s="24" t="n">
        <v>96123.42999999999</v>
      </c>
      <c r="I997" s="24" t="n">
        <v>16539.25</v>
      </c>
      <c r="J997" s="25" t="n">
        <v>45255</v>
      </c>
      <c r="K997" s="25" t="n">
        <v>45998</v>
      </c>
      <c r="L997" t="n">
        <v>5</v>
      </c>
      <c r="M997" t="n">
        <v>5</v>
      </c>
      <c r="N997" t="n">
        <v>5</v>
      </c>
      <c r="O997">
        <f>DATE(2026,1,1)-K997</f>
        <v/>
      </c>
      <c r="P997">
        <f>IF(G997&gt;=2,"Repeat","One-time")</f>
        <v/>
      </c>
    </row>
    <row r="998">
      <c r="A998" t="inlineStr">
        <is>
          <t>C04220</t>
        </is>
      </c>
      <c r="B998" t="inlineStr">
        <is>
          <t>Varun Nair</t>
        </is>
      </c>
      <c r="C998" t="inlineStr">
        <is>
          <t>Central</t>
        </is>
      </c>
      <c r="D998" t="inlineStr">
        <is>
          <t>Indore</t>
        </is>
      </c>
      <c r="E998" t="inlineStr">
        <is>
          <t>Yes</t>
        </is>
      </c>
      <c r="F998" t="inlineStr">
        <is>
          <t>High Value</t>
        </is>
      </c>
      <c r="G998" t="n">
        <v>6</v>
      </c>
      <c r="H998" s="24" t="n">
        <v>96039.78</v>
      </c>
      <c r="I998" s="24" t="n">
        <v>10648.5</v>
      </c>
      <c r="J998" s="25" t="n">
        <v>45626</v>
      </c>
      <c r="K998" s="25" t="n">
        <v>45975</v>
      </c>
      <c r="L998" t="n">
        <v>4</v>
      </c>
      <c r="M998" t="n">
        <v>4</v>
      </c>
      <c r="N998" t="n">
        <v>5</v>
      </c>
      <c r="O998">
        <f>DATE(2026,1,1)-K998</f>
        <v/>
      </c>
      <c r="P998">
        <f>IF(G998&gt;=2,"Repeat","One-time")</f>
        <v/>
      </c>
    </row>
    <row r="999">
      <c r="A999" t="inlineStr">
        <is>
          <t>C02843</t>
        </is>
      </c>
      <c r="B999" t="inlineStr">
        <is>
          <t>Rohan Menon</t>
        </is>
      </c>
      <c r="C999" t="inlineStr">
        <is>
          <t>South</t>
        </is>
      </c>
      <c r="D999" t="inlineStr">
        <is>
          <t>Hyderabad</t>
        </is>
      </c>
      <c r="E999" t="inlineStr">
        <is>
          <t>No</t>
        </is>
      </c>
      <c r="F999" t="inlineStr">
        <is>
          <t>At Risk</t>
        </is>
      </c>
      <c r="G999" t="n">
        <v>10</v>
      </c>
      <c r="H999" s="24" t="n">
        <v>96037.2</v>
      </c>
      <c r="I999" s="24" t="n">
        <v>17987.63</v>
      </c>
      <c r="J999" s="25" t="n">
        <v>45242</v>
      </c>
      <c r="K999" s="25" t="n">
        <v>45716</v>
      </c>
      <c r="L999" t="n">
        <v>2</v>
      </c>
      <c r="M999" t="n">
        <v>5</v>
      </c>
      <c r="N999" t="n">
        <v>5</v>
      </c>
      <c r="O999">
        <f>DATE(2026,1,1)-K999</f>
        <v/>
      </c>
      <c r="P999">
        <f>IF(G999&gt;=2,"Repeat","One-time")</f>
        <v/>
      </c>
    </row>
    <row r="1000">
      <c r="A1000" t="inlineStr">
        <is>
          <t>C00544</t>
        </is>
      </c>
      <c r="B1000" t="inlineStr">
        <is>
          <t>Vikram Joshi</t>
        </is>
      </c>
      <c r="C1000" t="inlineStr">
        <is>
          <t>South</t>
        </is>
      </c>
      <c r="D1000" t="inlineStr">
        <is>
          <t>Bengaluru</t>
        </is>
      </c>
      <c r="E1000" t="inlineStr">
        <is>
          <t>Yes</t>
        </is>
      </c>
      <c r="F1000" t="inlineStr">
        <is>
          <t>At Risk</t>
        </is>
      </c>
      <c r="G1000" t="n">
        <v>11</v>
      </c>
      <c r="H1000" s="24" t="n">
        <v>96032.10000000001</v>
      </c>
      <c r="I1000" s="24" t="n">
        <v>17101.19</v>
      </c>
      <c r="J1000" s="25" t="n">
        <v>44949</v>
      </c>
      <c r="K1000" s="25" t="n">
        <v>45113</v>
      </c>
      <c r="L1000" t="n">
        <v>1</v>
      </c>
      <c r="M1000" t="n">
        <v>5</v>
      </c>
      <c r="N1000" t="n">
        <v>5</v>
      </c>
      <c r="O1000">
        <f>DATE(2026,1,1)-K1000</f>
        <v/>
      </c>
      <c r="P1000">
        <f>IF(G1000&gt;=2,"Repeat","One-time")</f>
        <v/>
      </c>
    </row>
    <row r="1001">
      <c r="A1001" t="inlineStr">
        <is>
          <t>C05837</t>
        </is>
      </c>
      <c r="B1001" t="inlineStr">
        <is>
          <t>Lakshmi Khan</t>
        </is>
      </c>
      <c r="C1001" t="inlineStr">
        <is>
          <t>South</t>
        </is>
      </c>
      <c r="D1001" t="inlineStr">
        <is>
          <t>Hyderabad</t>
        </is>
      </c>
      <c r="E1001" t="inlineStr">
        <is>
          <t>Yes</t>
        </is>
      </c>
      <c r="F1001" t="inlineStr">
        <is>
          <t>High Value</t>
        </is>
      </c>
      <c r="G1001" t="n">
        <v>11</v>
      </c>
      <c r="H1001" s="24" t="n">
        <v>96013.58</v>
      </c>
      <c r="I1001" s="24" t="n">
        <v>15414.96</v>
      </c>
      <c r="J1001" s="25" t="n">
        <v>45666</v>
      </c>
      <c r="K1001" s="25" t="n">
        <v>46002</v>
      </c>
      <c r="L1001" t="n">
        <v>5</v>
      </c>
      <c r="M1001" t="n">
        <v>5</v>
      </c>
      <c r="N1001" t="n">
        <v>5</v>
      </c>
      <c r="O1001">
        <f>DATE(2026,1,1)-K1001</f>
        <v/>
      </c>
      <c r="P1001">
        <f>IF(G1001&gt;=2,"Repeat","One-time")</f>
        <v/>
      </c>
    </row>
    <row r="1002">
      <c r="A1002" t="inlineStr">
        <is>
          <t>C01156</t>
        </is>
      </c>
      <c r="B1002" t="inlineStr">
        <is>
          <t>Neha Agarwal</t>
        </is>
      </c>
      <c r="C1002" t="inlineStr">
        <is>
          <t>West</t>
        </is>
      </c>
      <c r="D1002" t="inlineStr">
        <is>
          <t>Pune</t>
        </is>
      </c>
      <c r="E1002" t="inlineStr">
        <is>
          <t>No</t>
        </is>
      </c>
      <c r="F1002" t="inlineStr">
        <is>
          <t>High Value</t>
        </is>
      </c>
      <c r="G1002" t="n">
        <v>14</v>
      </c>
      <c r="H1002" s="24" t="n">
        <v>96004.03</v>
      </c>
      <c r="I1002" s="24" t="n">
        <v>20984.93</v>
      </c>
      <c r="J1002" s="25" t="n">
        <v>44975</v>
      </c>
      <c r="K1002" s="25" t="n">
        <v>45970</v>
      </c>
      <c r="L1002" t="n">
        <v>4</v>
      </c>
      <c r="M1002" t="n">
        <v>5</v>
      </c>
      <c r="N1002" t="n">
        <v>5</v>
      </c>
      <c r="O1002">
        <f>DATE(2026,1,1)-K1002</f>
        <v/>
      </c>
      <c r="P1002">
        <f>IF(G1002&gt;=2,"Repeat","One-time")</f>
        <v/>
      </c>
    </row>
    <row r="1003">
      <c r="A1003" t="inlineStr">
        <is>
          <t>C00939</t>
        </is>
      </c>
      <c r="B1003" t="inlineStr">
        <is>
          <t>Diya Rao</t>
        </is>
      </c>
      <c r="C1003" t="inlineStr">
        <is>
          <t>East</t>
        </is>
      </c>
      <c r="D1003" t="inlineStr">
        <is>
          <t>Bhubaneswar</t>
        </is>
      </c>
      <c r="E1003" t="inlineStr">
        <is>
          <t>No</t>
        </is>
      </c>
      <c r="F1003" t="inlineStr">
        <is>
          <t>High Value</t>
        </is>
      </c>
      <c r="G1003" t="n">
        <v>12</v>
      </c>
      <c r="H1003" s="24" t="n">
        <v>95995.7</v>
      </c>
      <c r="I1003" s="24" t="n">
        <v>19796.4</v>
      </c>
      <c r="J1003" s="25" t="n">
        <v>44958</v>
      </c>
      <c r="K1003" s="25" t="n">
        <v>45946</v>
      </c>
      <c r="L1003" t="n">
        <v>4</v>
      </c>
      <c r="M1003" t="n">
        <v>5</v>
      </c>
      <c r="N1003" t="n">
        <v>5</v>
      </c>
      <c r="O1003">
        <f>DATE(2026,1,1)-K1003</f>
        <v/>
      </c>
      <c r="P1003">
        <f>IF(G1003&gt;=2,"Repeat","One-time")</f>
        <v/>
      </c>
    </row>
    <row r="1004">
      <c r="A1004" t="inlineStr">
        <is>
          <t>C00871</t>
        </is>
      </c>
      <c r="B1004" t="inlineStr">
        <is>
          <t>Shreya Pillai</t>
        </is>
      </c>
      <c r="C1004" t="inlineStr">
        <is>
          <t>South</t>
        </is>
      </c>
      <c r="D1004" t="inlineStr">
        <is>
          <t>Kochi</t>
        </is>
      </c>
      <c r="E1004" t="inlineStr">
        <is>
          <t>Yes</t>
        </is>
      </c>
      <c r="F1004" t="inlineStr">
        <is>
          <t>At Risk</t>
        </is>
      </c>
      <c r="G1004" t="n">
        <v>22</v>
      </c>
      <c r="H1004" s="24" t="n">
        <v>95981.5</v>
      </c>
      <c r="I1004" s="24" t="n">
        <v>23033.17</v>
      </c>
      <c r="J1004" s="25" t="n">
        <v>44932</v>
      </c>
      <c r="K1004" s="25" t="n">
        <v>45270</v>
      </c>
      <c r="L1004" t="n">
        <v>1</v>
      </c>
      <c r="M1004" t="n">
        <v>5</v>
      </c>
      <c r="N1004" t="n">
        <v>5</v>
      </c>
      <c r="O1004">
        <f>DATE(2026,1,1)-K1004</f>
        <v/>
      </c>
      <c r="P1004">
        <f>IF(G1004&gt;=2,"Repeat","One-time")</f>
        <v/>
      </c>
    </row>
    <row r="1005">
      <c r="A1005" t="inlineStr">
        <is>
          <t>C03155</t>
        </is>
      </c>
      <c r="B1005" t="inlineStr">
        <is>
          <t>Manish Verma</t>
        </is>
      </c>
      <c r="C1005" t="inlineStr">
        <is>
          <t>Central</t>
        </is>
      </c>
      <c r="D1005" t="inlineStr">
        <is>
          <t>Indore</t>
        </is>
      </c>
      <c r="E1005" t="inlineStr">
        <is>
          <t>Yes</t>
        </is>
      </c>
      <c r="F1005" t="inlineStr">
        <is>
          <t>At Risk</t>
        </is>
      </c>
      <c r="G1005" t="n">
        <v>21</v>
      </c>
      <c r="H1005" s="24" t="n">
        <v>95980.78</v>
      </c>
      <c r="I1005" s="24" t="n">
        <v>20312.86</v>
      </c>
      <c r="J1005" s="25" t="n">
        <v>45213</v>
      </c>
      <c r="K1005" s="25" t="n">
        <v>45572</v>
      </c>
      <c r="L1005" t="n">
        <v>2</v>
      </c>
      <c r="M1005" t="n">
        <v>5</v>
      </c>
      <c r="N1005" t="n">
        <v>5</v>
      </c>
      <c r="O1005">
        <f>DATE(2026,1,1)-K1005</f>
        <v/>
      </c>
      <c r="P1005">
        <f>IF(G1005&gt;=2,"Repeat","One-time")</f>
        <v/>
      </c>
    </row>
    <row r="1006">
      <c r="A1006" t="inlineStr">
        <is>
          <t>C05333</t>
        </is>
      </c>
      <c r="B1006" t="inlineStr">
        <is>
          <t>Joseph Yadav</t>
        </is>
      </c>
      <c r="C1006" t="inlineStr">
        <is>
          <t>North</t>
        </is>
      </c>
      <c r="D1006" t="inlineStr">
        <is>
          <t>Lucknow</t>
        </is>
      </c>
      <c r="E1006" t="inlineStr">
        <is>
          <t>Yes</t>
        </is>
      </c>
      <c r="F1006" t="inlineStr">
        <is>
          <t>High Value</t>
        </is>
      </c>
      <c r="G1006" t="n">
        <v>9</v>
      </c>
      <c r="H1006" s="24" t="n">
        <v>95803.31</v>
      </c>
      <c r="I1006" s="24" t="n">
        <v>16547.95</v>
      </c>
      <c r="J1006" s="25" t="n">
        <v>45474</v>
      </c>
      <c r="K1006" s="25" t="n">
        <v>45976</v>
      </c>
      <c r="L1006" t="n">
        <v>4</v>
      </c>
      <c r="M1006" t="n">
        <v>5</v>
      </c>
      <c r="N1006" t="n">
        <v>5</v>
      </c>
      <c r="O1006">
        <f>DATE(2026,1,1)-K1006</f>
        <v/>
      </c>
      <c r="P1006">
        <f>IF(G1006&gt;=2,"Repeat","One-time")</f>
        <v/>
      </c>
    </row>
    <row r="1007">
      <c r="A1007" t="inlineStr">
        <is>
          <t>C04765</t>
        </is>
      </c>
      <c r="B1007" t="inlineStr">
        <is>
          <t>Neha Joshi</t>
        </is>
      </c>
      <c r="C1007" t="inlineStr">
        <is>
          <t>West</t>
        </is>
      </c>
      <c r="D1007" t="inlineStr">
        <is>
          <t>Pune</t>
        </is>
      </c>
      <c r="E1007" t="inlineStr">
        <is>
          <t>No</t>
        </is>
      </c>
      <c r="F1007" t="inlineStr">
        <is>
          <t>High Value</t>
        </is>
      </c>
      <c r="G1007" t="n">
        <v>13</v>
      </c>
      <c r="H1007" s="24" t="n">
        <v>95734.34</v>
      </c>
      <c r="I1007" s="24" t="n">
        <v>26288.89</v>
      </c>
      <c r="J1007" s="25" t="n">
        <v>45450</v>
      </c>
      <c r="K1007" s="25" t="n">
        <v>45945</v>
      </c>
      <c r="L1007" t="n">
        <v>4</v>
      </c>
      <c r="M1007" t="n">
        <v>5</v>
      </c>
      <c r="N1007" t="n">
        <v>5</v>
      </c>
      <c r="O1007">
        <f>DATE(2026,1,1)-K1007</f>
        <v/>
      </c>
      <c r="P1007">
        <f>IF(G1007&gt;=2,"Repeat","One-time")</f>
        <v/>
      </c>
    </row>
    <row r="1008">
      <c r="A1008" t="inlineStr">
        <is>
          <t>C06449</t>
        </is>
      </c>
      <c r="B1008" t="inlineStr">
        <is>
          <t>Amit Mukherjee</t>
        </is>
      </c>
      <c r="C1008" t="inlineStr">
        <is>
          <t>South</t>
        </is>
      </c>
      <c r="D1008" t="inlineStr">
        <is>
          <t>Coimbatore</t>
        </is>
      </c>
      <c r="E1008" t="inlineStr">
        <is>
          <t>No</t>
        </is>
      </c>
      <c r="F1008" t="inlineStr">
        <is>
          <t>High Value</t>
        </is>
      </c>
      <c r="G1008" t="n">
        <v>10</v>
      </c>
      <c r="H1008" s="24" t="n">
        <v>95642.35000000001</v>
      </c>
      <c r="I1008" s="24" t="n">
        <v>12479.16</v>
      </c>
      <c r="J1008" s="25" t="n">
        <v>45561</v>
      </c>
      <c r="K1008" s="25" t="n">
        <v>45982</v>
      </c>
      <c r="L1008" t="n">
        <v>4</v>
      </c>
      <c r="M1008" t="n">
        <v>5</v>
      </c>
      <c r="N1008" t="n">
        <v>5</v>
      </c>
      <c r="O1008">
        <f>DATE(2026,1,1)-K1008</f>
        <v/>
      </c>
      <c r="P1008">
        <f>IF(G1008&gt;=2,"Repeat","One-time")</f>
        <v/>
      </c>
    </row>
    <row r="1009">
      <c r="A1009" t="inlineStr">
        <is>
          <t>C03887</t>
        </is>
      </c>
      <c r="B1009" t="inlineStr">
        <is>
          <t>Neha Bose</t>
        </is>
      </c>
      <c r="C1009" t="inlineStr">
        <is>
          <t>Central</t>
        </is>
      </c>
      <c r="D1009" t="inlineStr">
        <is>
          <t>Indore</t>
        </is>
      </c>
      <c r="E1009" t="inlineStr">
        <is>
          <t>No</t>
        </is>
      </c>
      <c r="F1009" t="inlineStr">
        <is>
          <t>At Risk</t>
        </is>
      </c>
      <c r="G1009" t="n">
        <v>9</v>
      </c>
      <c r="H1009" s="24" t="n">
        <v>95519.78</v>
      </c>
      <c r="I1009" s="24" t="n">
        <v>14443.88</v>
      </c>
      <c r="J1009" s="25" t="n">
        <v>45324</v>
      </c>
      <c r="K1009" s="25" t="n">
        <v>45728</v>
      </c>
      <c r="L1009" t="n">
        <v>2</v>
      </c>
      <c r="M1009" t="n">
        <v>5</v>
      </c>
      <c r="N1009" t="n">
        <v>5</v>
      </c>
      <c r="O1009">
        <f>DATE(2026,1,1)-K1009</f>
        <v/>
      </c>
      <c r="P1009">
        <f>IF(G1009&gt;=2,"Repeat","One-time")</f>
        <v/>
      </c>
    </row>
    <row r="1010">
      <c r="A1010" t="inlineStr">
        <is>
          <t>C03955</t>
        </is>
      </c>
      <c r="B1010" t="inlineStr">
        <is>
          <t>Sneha Ghosh</t>
        </is>
      </c>
      <c r="C1010" t="inlineStr">
        <is>
          <t>West</t>
        </is>
      </c>
      <c r="D1010" t="inlineStr">
        <is>
          <t>Mumbai</t>
        </is>
      </c>
      <c r="E1010" t="inlineStr">
        <is>
          <t>Yes</t>
        </is>
      </c>
      <c r="F1010" t="inlineStr">
        <is>
          <t>High Value</t>
        </is>
      </c>
      <c r="G1010" t="n">
        <v>20</v>
      </c>
      <c r="H1010" s="24" t="n">
        <v>95494.23</v>
      </c>
      <c r="I1010" s="24" t="n">
        <v>18831.95</v>
      </c>
      <c r="J1010" s="25" t="n">
        <v>45310</v>
      </c>
      <c r="K1010" s="25" t="n">
        <v>45920</v>
      </c>
      <c r="L1010" t="n">
        <v>3</v>
      </c>
      <c r="M1010" t="n">
        <v>5</v>
      </c>
      <c r="N1010" t="n">
        <v>5</v>
      </c>
      <c r="O1010">
        <f>DATE(2026,1,1)-K1010</f>
        <v/>
      </c>
      <c r="P1010">
        <f>IF(G1010&gt;=2,"Repeat","One-time")</f>
        <v/>
      </c>
    </row>
    <row r="1011">
      <c r="A1011" t="inlineStr">
        <is>
          <t>C05673</t>
        </is>
      </c>
      <c r="B1011" t="inlineStr">
        <is>
          <t>Varun Chopra</t>
        </is>
      </c>
      <c r="C1011" t="inlineStr">
        <is>
          <t>North</t>
        </is>
      </c>
      <c r="D1011" t="inlineStr">
        <is>
          <t>Delhi</t>
        </is>
      </c>
      <c r="E1011" t="inlineStr">
        <is>
          <t>Yes</t>
        </is>
      </c>
      <c r="F1011" t="inlineStr">
        <is>
          <t>High Value</t>
        </is>
      </c>
      <c r="G1011" t="n">
        <v>19</v>
      </c>
      <c r="H1011" s="24" t="n">
        <v>95322.10000000001</v>
      </c>
      <c r="I1011" s="24" t="n">
        <v>21300.36</v>
      </c>
      <c r="J1011" s="25" t="n">
        <v>45494</v>
      </c>
      <c r="K1011" s="25" t="n">
        <v>45949</v>
      </c>
      <c r="L1011" t="n">
        <v>4</v>
      </c>
      <c r="M1011" t="n">
        <v>5</v>
      </c>
      <c r="N1011" t="n">
        <v>5</v>
      </c>
      <c r="O1011">
        <f>DATE(2026,1,1)-K1011</f>
        <v/>
      </c>
      <c r="P1011">
        <f>IF(G1011&gt;=2,"Repeat","One-time")</f>
        <v/>
      </c>
    </row>
    <row r="1012">
      <c r="A1012" t="inlineStr">
        <is>
          <t>C03458</t>
        </is>
      </c>
      <c r="B1012" t="inlineStr">
        <is>
          <t>Kavya Gupta</t>
        </is>
      </c>
      <c r="C1012" t="inlineStr">
        <is>
          <t>North</t>
        </is>
      </c>
      <c r="D1012" t="inlineStr">
        <is>
          <t>Gurugram</t>
        </is>
      </c>
      <c r="E1012" t="inlineStr">
        <is>
          <t>Yes</t>
        </is>
      </c>
      <c r="F1012" t="inlineStr">
        <is>
          <t>At Risk</t>
        </is>
      </c>
      <c r="G1012" t="n">
        <v>7</v>
      </c>
      <c r="H1012" s="24" t="n">
        <v>95242.72</v>
      </c>
      <c r="I1012" s="24" t="n">
        <v>11161.54</v>
      </c>
      <c r="J1012" s="25" t="n">
        <v>45259</v>
      </c>
      <c r="K1012" s="25" t="n">
        <v>45607</v>
      </c>
      <c r="L1012" t="n">
        <v>2</v>
      </c>
      <c r="M1012" t="n">
        <v>4</v>
      </c>
      <c r="N1012" t="n">
        <v>5</v>
      </c>
      <c r="O1012">
        <f>DATE(2026,1,1)-K1012</f>
        <v/>
      </c>
      <c r="P1012">
        <f>IF(G1012&gt;=2,"Repeat","One-time")</f>
        <v/>
      </c>
    </row>
    <row r="1013">
      <c r="A1013" t="inlineStr">
        <is>
          <t>C00654</t>
        </is>
      </c>
      <c r="B1013" t="inlineStr">
        <is>
          <t>Harpreet Gupta</t>
        </is>
      </c>
      <c r="C1013" t="inlineStr">
        <is>
          <t>North</t>
        </is>
      </c>
      <c r="D1013" t="inlineStr">
        <is>
          <t>Jaipur</t>
        </is>
      </c>
      <c r="E1013" t="inlineStr">
        <is>
          <t>No</t>
        </is>
      </c>
      <c r="F1013" t="inlineStr">
        <is>
          <t>At Risk</t>
        </is>
      </c>
      <c r="G1013" t="n">
        <v>15</v>
      </c>
      <c r="H1013" s="24" t="n">
        <v>95233.05</v>
      </c>
      <c r="I1013" s="24" t="n">
        <v>13928.87</v>
      </c>
      <c r="J1013" s="25" t="n">
        <v>44933</v>
      </c>
      <c r="K1013" s="25" t="n">
        <v>45244</v>
      </c>
      <c r="L1013" t="n">
        <v>1</v>
      </c>
      <c r="M1013" t="n">
        <v>5</v>
      </c>
      <c r="N1013" t="n">
        <v>5</v>
      </c>
      <c r="O1013">
        <f>DATE(2026,1,1)-K1013</f>
        <v/>
      </c>
      <c r="P1013">
        <f>IF(G1013&gt;=2,"Repeat","One-time")</f>
        <v/>
      </c>
    </row>
    <row r="1014">
      <c r="A1014" t="inlineStr">
        <is>
          <t>C03580</t>
        </is>
      </c>
      <c r="B1014" t="inlineStr">
        <is>
          <t>Sanjay Mukherjee</t>
        </is>
      </c>
      <c r="C1014" t="inlineStr">
        <is>
          <t>East</t>
        </is>
      </c>
      <c r="D1014" t="inlineStr">
        <is>
          <t>Patna</t>
        </is>
      </c>
      <c r="E1014" t="inlineStr">
        <is>
          <t>Yes</t>
        </is>
      </c>
      <c r="F1014" t="inlineStr">
        <is>
          <t>At Risk</t>
        </is>
      </c>
      <c r="G1014" t="n">
        <v>10</v>
      </c>
      <c r="H1014" s="24" t="n">
        <v>95230.66</v>
      </c>
      <c r="I1014" s="24" t="n">
        <v>18069.69</v>
      </c>
      <c r="J1014" s="25" t="n">
        <v>45269</v>
      </c>
      <c r="K1014" s="25" t="n">
        <v>45415</v>
      </c>
      <c r="L1014" t="n">
        <v>1</v>
      </c>
      <c r="M1014" t="n">
        <v>5</v>
      </c>
      <c r="N1014" t="n">
        <v>5</v>
      </c>
      <c r="O1014">
        <f>DATE(2026,1,1)-K1014</f>
        <v/>
      </c>
      <c r="P1014">
        <f>IF(G1014&gt;=2,"Repeat","One-time")</f>
        <v/>
      </c>
    </row>
    <row r="1015">
      <c r="A1015" t="inlineStr">
        <is>
          <t>C02651</t>
        </is>
      </c>
      <c r="B1015" t="inlineStr">
        <is>
          <t>Sanjay Agarwal</t>
        </is>
      </c>
      <c r="C1015" t="inlineStr">
        <is>
          <t>North</t>
        </is>
      </c>
      <c r="D1015" t="inlineStr">
        <is>
          <t>Delhi</t>
        </is>
      </c>
      <c r="E1015" t="inlineStr">
        <is>
          <t>No</t>
        </is>
      </c>
      <c r="F1015" t="inlineStr">
        <is>
          <t>High Value</t>
        </is>
      </c>
      <c r="G1015" t="n">
        <v>11</v>
      </c>
      <c r="H1015" s="24" t="n">
        <v>95210.3</v>
      </c>
      <c r="I1015" s="24" t="n">
        <v>15378.29</v>
      </c>
      <c r="J1015" s="25" t="n">
        <v>45199</v>
      </c>
      <c r="K1015" s="25" t="n">
        <v>45951</v>
      </c>
      <c r="L1015" t="n">
        <v>4</v>
      </c>
      <c r="M1015" t="n">
        <v>5</v>
      </c>
      <c r="N1015" t="n">
        <v>5</v>
      </c>
      <c r="O1015">
        <f>DATE(2026,1,1)-K1015</f>
        <v/>
      </c>
      <c r="P1015">
        <f>IF(G1015&gt;=2,"Repeat","One-time")</f>
        <v/>
      </c>
    </row>
    <row r="1016">
      <c r="A1016" t="inlineStr">
        <is>
          <t>C00091</t>
        </is>
      </c>
      <c r="B1016" t="inlineStr">
        <is>
          <t>Aarav Menon</t>
        </is>
      </c>
      <c r="C1016" t="inlineStr">
        <is>
          <t>West</t>
        </is>
      </c>
      <c r="D1016" t="inlineStr">
        <is>
          <t>Surat</t>
        </is>
      </c>
      <c r="E1016" t="inlineStr">
        <is>
          <t>Yes</t>
        </is>
      </c>
      <c r="F1016" t="inlineStr">
        <is>
          <t>At Risk</t>
        </is>
      </c>
      <c r="G1016" t="n">
        <v>15</v>
      </c>
      <c r="H1016" s="24" t="n">
        <v>95111.5</v>
      </c>
      <c r="I1016" s="24" t="n">
        <v>17553.08</v>
      </c>
      <c r="J1016" s="25" t="n">
        <v>44948</v>
      </c>
      <c r="K1016" s="25" t="n">
        <v>45150</v>
      </c>
      <c r="L1016" t="n">
        <v>1</v>
      </c>
      <c r="M1016" t="n">
        <v>5</v>
      </c>
      <c r="N1016" t="n">
        <v>5</v>
      </c>
      <c r="O1016">
        <f>DATE(2026,1,1)-K1016</f>
        <v/>
      </c>
      <c r="P1016">
        <f>IF(G1016&gt;=2,"Repeat","One-time")</f>
        <v/>
      </c>
    </row>
    <row r="1017">
      <c r="A1017" t="inlineStr">
        <is>
          <t>C02287</t>
        </is>
      </c>
      <c r="B1017" t="inlineStr">
        <is>
          <t>Imran Nair</t>
        </is>
      </c>
      <c r="C1017" t="inlineStr">
        <is>
          <t>Central</t>
        </is>
      </c>
      <c r="D1017" t="inlineStr">
        <is>
          <t>Indore</t>
        </is>
      </c>
      <c r="E1017" t="inlineStr">
        <is>
          <t>Yes</t>
        </is>
      </c>
      <c r="F1017" t="inlineStr">
        <is>
          <t>High Value</t>
        </is>
      </c>
      <c r="G1017" t="n">
        <v>13</v>
      </c>
      <c r="H1017" s="24" t="n">
        <v>95078.97</v>
      </c>
      <c r="I1017" s="24" t="n">
        <v>14741.6</v>
      </c>
      <c r="J1017" s="25" t="n">
        <v>45143</v>
      </c>
      <c r="K1017" s="25" t="n">
        <v>46008</v>
      </c>
      <c r="L1017" t="n">
        <v>5</v>
      </c>
      <c r="M1017" t="n">
        <v>5</v>
      </c>
      <c r="N1017" t="n">
        <v>5</v>
      </c>
      <c r="O1017">
        <f>DATE(2026,1,1)-K1017</f>
        <v/>
      </c>
      <c r="P1017">
        <f>IF(G1017&gt;=2,"Repeat","One-time")</f>
        <v/>
      </c>
    </row>
    <row r="1018">
      <c r="A1018" t="inlineStr">
        <is>
          <t>C10448</t>
        </is>
      </c>
      <c r="B1018" t="inlineStr">
        <is>
          <t>Joseph Rao</t>
        </is>
      </c>
      <c r="C1018" t="inlineStr">
        <is>
          <t>East</t>
        </is>
      </c>
      <c r="D1018" t="inlineStr">
        <is>
          <t>Jamshedpur</t>
        </is>
      </c>
      <c r="E1018" t="inlineStr">
        <is>
          <t>No</t>
        </is>
      </c>
      <c r="F1018" t="inlineStr">
        <is>
          <t>High Value</t>
        </is>
      </c>
      <c r="G1018" t="n">
        <v>9</v>
      </c>
      <c r="H1018" s="24" t="n">
        <v>95061.82000000001</v>
      </c>
      <c r="I1018" s="24" t="n">
        <v>15120.53</v>
      </c>
      <c r="J1018" s="25" t="n">
        <v>45893</v>
      </c>
      <c r="K1018" s="25" t="n">
        <v>45988</v>
      </c>
      <c r="L1018" t="n">
        <v>5</v>
      </c>
      <c r="M1018" t="n">
        <v>5</v>
      </c>
      <c r="N1018" t="n">
        <v>5</v>
      </c>
      <c r="O1018">
        <f>DATE(2026,1,1)-K1018</f>
        <v/>
      </c>
      <c r="P1018">
        <f>IF(G1018&gt;=2,"Repeat","One-time")</f>
        <v/>
      </c>
    </row>
    <row r="1019">
      <c r="A1019" t="inlineStr">
        <is>
          <t>C00493</t>
        </is>
      </c>
      <c r="B1019" t="inlineStr">
        <is>
          <t>Sanjay Patel</t>
        </is>
      </c>
      <c r="C1019" t="inlineStr">
        <is>
          <t>South</t>
        </is>
      </c>
      <c r="D1019" t="inlineStr">
        <is>
          <t>Bengaluru</t>
        </is>
      </c>
      <c r="E1019" t="inlineStr">
        <is>
          <t>No</t>
        </is>
      </c>
      <c r="F1019" t="inlineStr">
        <is>
          <t>At Risk</t>
        </is>
      </c>
      <c r="G1019" t="n">
        <v>8</v>
      </c>
      <c r="H1019" s="24" t="n">
        <v>95043.60000000001</v>
      </c>
      <c r="I1019" s="24" t="n">
        <v>22117.63</v>
      </c>
      <c r="J1019" s="25" t="n">
        <v>44956</v>
      </c>
      <c r="K1019" s="25" t="n">
        <v>45302</v>
      </c>
      <c r="L1019" t="n">
        <v>1</v>
      </c>
      <c r="M1019" t="n">
        <v>4</v>
      </c>
      <c r="N1019" t="n">
        <v>5</v>
      </c>
      <c r="O1019">
        <f>DATE(2026,1,1)-K1019</f>
        <v/>
      </c>
      <c r="P1019">
        <f>IF(G1019&gt;=2,"Repeat","One-time")</f>
        <v/>
      </c>
    </row>
    <row r="1020">
      <c r="A1020" t="inlineStr">
        <is>
          <t>C01485</t>
        </is>
      </c>
      <c r="B1020" t="inlineStr">
        <is>
          <t>Sanjay Yadav</t>
        </is>
      </c>
      <c r="C1020" t="inlineStr">
        <is>
          <t>South</t>
        </is>
      </c>
      <c r="D1020" t="inlineStr">
        <is>
          <t>Kochi</t>
        </is>
      </c>
      <c r="E1020" t="inlineStr">
        <is>
          <t>No</t>
        </is>
      </c>
      <c r="F1020" t="inlineStr">
        <is>
          <t>At Risk</t>
        </is>
      </c>
      <c r="G1020" t="n">
        <v>7</v>
      </c>
      <c r="H1020" s="24" t="n">
        <v>94928.88</v>
      </c>
      <c r="I1020" s="24" t="n">
        <v>8905.73</v>
      </c>
      <c r="J1020" s="25" t="n">
        <v>45015</v>
      </c>
      <c r="K1020" s="25" t="n">
        <v>45605</v>
      </c>
      <c r="L1020" t="n">
        <v>2</v>
      </c>
      <c r="M1020" t="n">
        <v>4</v>
      </c>
      <c r="N1020" t="n">
        <v>5</v>
      </c>
      <c r="O1020">
        <f>DATE(2026,1,1)-K1020</f>
        <v/>
      </c>
      <c r="P1020">
        <f>IF(G1020&gt;=2,"Repeat","One-time")</f>
        <v/>
      </c>
    </row>
    <row r="1021">
      <c r="A1021" t="inlineStr">
        <is>
          <t>C03920</t>
        </is>
      </c>
      <c r="B1021" t="inlineStr">
        <is>
          <t>Pooja Nair</t>
        </is>
      </c>
      <c r="C1021" t="inlineStr">
        <is>
          <t>Central</t>
        </is>
      </c>
      <c r="D1021" t="inlineStr">
        <is>
          <t>Raipur</t>
        </is>
      </c>
      <c r="E1021" t="inlineStr">
        <is>
          <t>Yes</t>
        </is>
      </c>
      <c r="F1021" t="inlineStr">
        <is>
          <t>High Value</t>
        </is>
      </c>
      <c r="G1021" t="n">
        <v>16</v>
      </c>
      <c r="H1021" s="24" t="n">
        <v>94872.34</v>
      </c>
      <c r="I1021" s="24" t="n">
        <v>21681.7</v>
      </c>
      <c r="J1021" s="25" t="n">
        <v>45303</v>
      </c>
      <c r="K1021" s="25" t="n">
        <v>45980</v>
      </c>
      <c r="L1021" t="n">
        <v>4</v>
      </c>
      <c r="M1021" t="n">
        <v>5</v>
      </c>
      <c r="N1021" t="n">
        <v>5</v>
      </c>
      <c r="O1021">
        <f>DATE(2026,1,1)-K1021</f>
        <v/>
      </c>
      <c r="P1021">
        <f>IF(G1021&gt;=2,"Repeat","One-time")</f>
        <v/>
      </c>
    </row>
    <row r="1022">
      <c r="A1022" t="inlineStr">
        <is>
          <t>C01332</t>
        </is>
      </c>
      <c r="B1022" t="inlineStr">
        <is>
          <t>Divya Nair</t>
        </is>
      </c>
      <c r="C1022" t="inlineStr">
        <is>
          <t>East</t>
        </is>
      </c>
      <c r="D1022" t="inlineStr">
        <is>
          <t>Kolkata</t>
        </is>
      </c>
      <c r="E1022" t="inlineStr">
        <is>
          <t>Yes</t>
        </is>
      </c>
      <c r="F1022" t="inlineStr">
        <is>
          <t>At Risk</t>
        </is>
      </c>
      <c r="G1022" t="n">
        <v>16</v>
      </c>
      <c r="H1022" s="24" t="n">
        <v>94812.38</v>
      </c>
      <c r="I1022" s="24" t="n">
        <v>20052.21</v>
      </c>
      <c r="J1022" s="25" t="n">
        <v>44999</v>
      </c>
      <c r="K1022" s="25" t="n">
        <v>45317</v>
      </c>
      <c r="L1022" t="n">
        <v>1</v>
      </c>
      <c r="M1022" t="n">
        <v>5</v>
      </c>
      <c r="N1022" t="n">
        <v>5</v>
      </c>
      <c r="O1022">
        <f>DATE(2026,1,1)-K1022</f>
        <v/>
      </c>
      <c r="P1022">
        <f>IF(G1022&gt;=2,"Repeat","One-time")</f>
        <v/>
      </c>
    </row>
    <row r="1023">
      <c r="A1023" t="inlineStr">
        <is>
          <t>C03083</t>
        </is>
      </c>
      <c r="B1023" t="inlineStr">
        <is>
          <t>Imran Mishra</t>
        </is>
      </c>
      <c r="C1023" t="inlineStr">
        <is>
          <t>East</t>
        </is>
      </c>
      <c r="D1023" t="inlineStr">
        <is>
          <t>Guwahati</t>
        </is>
      </c>
      <c r="E1023" t="inlineStr">
        <is>
          <t>No</t>
        </is>
      </c>
      <c r="F1023" t="inlineStr">
        <is>
          <t>At Risk</t>
        </is>
      </c>
      <c r="G1023" t="n">
        <v>9</v>
      </c>
      <c r="H1023" s="24" t="n">
        <v>94769.39</v>
      </c>
      <c r="I1023" s="24" t="n">
        <v>15386.86</v>
      </c>
      <c r="J1023" s="25" t="n">
        <v>45224</v>
      </c>
      <c r="K1023" s="25" t="n">
        <v>45471</v>
      </c>
      <c r="L1023" t="n">
        <v>1</v>
      </c>
      <c r="M1023" t="n">
        <v>5</v>
      </c>
      <c r="N1023" t="n">
        <v>5</v>
      </c>
      <c r="O1023">
        <f>DATE(2026,1,1)-K1023</f>
        <v/>
      </c>
      <c r="P1023">
        <f>IF(G1023&gt;=2,"Repeat","One-time")</f>
        <v/>
      </c>
    </row>
    <row r="1024">
      <c r="A1024" t="inlineStr">
        <is>
          <t>C01350</t>
        </is>
      </c>
      <c r="B1024" t="inlineStr">
        <is>
          <t>Ananya Chopra</t>
        </is>
      </c>
      <c r="C1024" t="inlineStr">
        <is>
          <t>North</t>
        </is>
      </c>
      <c r="D1024" t="inlineStr">
        <is>
          <t>Lucknow</t>
        </is>
      </c>
      <c r="E1024" t="inlineStr">
        <is>
          <t>Yes</t>
        </is>
      </c>
      <c r="F1024" t="inlineStr">
        <is>
          <t>At Risk</t>
        </is>
      </c>
      <c r="G1024" t="n">
        <v>11</v>
      </c>
      <c r="H1024" s="24" t="n">
        <v>94711.89999999999</v>
      </c>
      <c r="I1024" s="24" t="n">
        <v>19796.09</v>
      </c>
      <c r="J1024" s="25" t="n">
        <v>44989</v>
      </c>
      <c r="K1024" s="25" t="n">
        <v>45192</v>
      </c>
      <c r="L1024" t="n">
        <v>1</v>
      </c>
      <c r="M1024" t="n">
        <v>5</v>
      </c>
      <c r="N1024" t="n">
        <v>5</v>
      </c>
      <c r="O1024">
        <f>DATE(2026,1,1)-K1024</f>
        <v/>
      </c>
      <c r="P1024">
        <f>IF(G1024&gt;=2,"Repeat","One-time")</f>
        <v/>
      </c>
    </row>
    <row r="1025">
      <c r="A1025" t="inlineStr">
        <is>
          <t>C06353</t>
        </is>
      </c>
      <c r="B1025" t="inlineStr">
        <is>
          <t>Lakshmi Agarwal</t>
        </is>
      </c>
      <c r="C1025" t="inlineStr">
        <is>
          <t>East</t>
        </is>
      </c>
      <c r="D1025" t="inlineStr">
        <is>
          <t>Bhubaneswar</t>
        </is>
      </c>
      <c r="E1025" t="inlineStr">
        <is>
          <t>Yes</t>
        </is>
      </c>
      <c r="F1025" t="inlineStr">
        <is>
          <t>High Value</t>
        </is>
      </c>
      <c r="G1025" t="n">
        <v>12</v>
      </c>
      <c r="H1025" s="24" t="n">
        <v>94658.75999999999</v>
      </c>
      <c r="I1025" s="24" t="n">
        <v>22024.04</v>
      </c>
      <c r="J1025" s="25" t="n">
        <v>45550</v>
      </c>
      <c r="K1025" s="25" t="n">
        <v>46015</v>
      </c>
      <c r="L1025" t="n">
        <v>5</v>
      </c>
      <c r="M1025" t="n">
        <v>5</v>
      </c>
      <c r="N1025" t="n">
        <v>5</v>
      </c>
      <c r="O1025">
        <f>DATE(2026,1,1)-K1025</f>
        <v/>
      </c>
      <c r="P1025">
        <f>IF(G1025&gt;=2,"Repeat","One-time")</f>
        <v/>
      </c>
    </row>
    <row r="1026">
      <c r="A1026" t="inlineStr">
        <is>
          <t>C01285</t>
        </is>
      </c>
      <c r="B1026" t="inlineStr">
        <is>
          <t>Divya Fernandes</t>
        </is>
      </c>
      <c r="C1026" t="inlineStr">
        <is>
          <t>West</t>
        </is>
      </c>
      <c r="D1026" t="inlineStr">
        <is>
          <t>Surat</t>
        </is>
      </c>
      <c r="E1026" t="inlineStr">
        <is>
          <t>No</t>
        </is>
      </c>
      <c r="F1026" t="inlineStr">
        <is>
          <t>High Value</t>
        </is>
      </c>
      <c r="G1026" t="n">
        <v>9</v>
      </c>
      <c r="H1026" s="24" t="n">
        <v>94545.42</v>
      </c>
      <c r="I1026" s="24" t="n">
        <v>13189.08</v>
      </c>
      <c r="J1026" s="25" t="n">
        <v>44978</v>
      </c>
      <c r="K1026" s="25" t="n">
        <v>45954</v>
      </c>
      <c r="L1026" t="n">
        <v>4</v>
      </c>
      <c r="M1026" t="n">
        <v>5</v>
      </c>
      <c r="N1026" t="n">
        <v>5</v>
      </c>
      <c r="O1026">
        <f>DATE(2026,1,1)-K1026</f>
        <v/>
      </c>
      <c r="P1026">
        <f>IF(G1026&gt;=2,"Repeat","One-time")</f>
        <v/>
      </c>
    </row>
    <row r="1027">
      <c r="A1027" t="inlineStr">
        <is>
          <t>C03286</t>
        </is>
      </c>
      <c r="B1027" t="inlineStr">
        <is>
          <t>Imran Banerjee</t>
        </is>
      </c>
      <c r="C1027" t="inlineStr">
        <is>
          <t>West</t>
        </is>
      </c>
      <c r="D1027" t="inlineStr">
        <is>
          <t>Pune</t>
        </is>
      </c>
      <c r="E1027" t="inlineStr">
        <is>
          <t>Yes</t>
        </is>
      </c>
      <c r="F1027" t="inlineStr">
        <is>
          <t>High Value</t>
        </is>
      </c>
      <c r="G1027" t="n">
        <v>9</v>
      </c>
      <c r="H1027" s="24" t="n">
        <v>94493.13</v>
      </c>
      <c r="I1027" s="24" t="n">
        <v>16924.66</v>
      </c>
      <c r="J1027" s="25" t="n">
        <v>45293</v>
      </c>
      <c r="K1027" s="25" t="n">
        <v>46004</v>
      </c>
      <c r="L1027" t="n">
        <v>5</v>
      </c>
      <c r="M1027" t="n">
        <v>5</v>
      </c>
      <c r="N1027" t="n">
        <v>5</v>
      </c>
      <c r="O1027">
        <f>DATE(2026,1,1)-K1027</f>
        <v/>
      </c>
      <c r="P1027">
        <f>IF(G1027&gt;=2,"Repeat","One-time")</f>
        <v/>
      </c>
    </row>
    <row r="1028">
      <c r="A1028" t="inlineStr">
        <is>
          <t>C00144</t>
        </is>
      </c>
      <c r="B1028" t="inlineStr">
        <is>
          <t>Isha Sinha</t>
        </is>
      </c>
      <c r="C1028" t="inlineStr">
        <is>
          <t>South</t>
        </is>
      </c>
      <c r="D1028" t="inlineStr">
        <is>
          <t>Bengaluru</t>
        </is>
      </c>
      <c r="E1028" t="inlineStr">
        <is>
          <t>No</t>
        </is>
      </c>
      <c r="F1028" t="inlineStr">
        <is>
          <t>At Risk</t>
        </is>
      </c>
      <c r="G1028" t="n">
        <v>17</v>
      </c>
      <c r="H1028" s="24" t="n">
        <v>94451.67999999999</v>
      </c>
      <c r="I1028" s="24" t="n">
        <v>21296.34</v>
      </c>
      <c r="J1028" s="25" t="n">
        <v>44942</v>
      </c>
      <c r="K1028" s="25" t="n">
        <v>45708</v>
      </c>
      <c r="L1028" t="n">
        <v>2</v>
      </c>
      <c r="M1028" t="n">
        <v>5</v>
      </c>
      <c r="N1028" t="n">
        <v>5</v>
      </c>
      <c r="O1028">
        <f>DATE(2026,1,1)-K1028</f>
        <v/>
      </c>
      <c r="P1028">
        <f>IF(G1028&gt;=2,"Repeat","One-time")</f>
        <v/>
      </c>
    </row>
    <row r="1029">
      <c r="A1029" t="inlineStr">
        <is>
          <t>C02341</t>
        </is>
      </c>
      <c r="B1029" t="inlineStr">
        <is>
          <t>Harpreet Fernandes</t>
        </is>
      </c>
      <c r="C1029" t="inlineStr">
        <is>
          <t>North</t>
        </is>
      </c>
      <c r="D1029" t="inlineStr">
        <is>
          <t>Delhi</t>
        </is>
      </c>
      <c r="E1029" t="inlineStr">
        <is>
          <t>Yes</t>
        </is>
      </c>
      <c r="F1029" t="inlineStr">
        <is>
          <t>At Risk</t>
        </is>
      </c>
      <c r="G1029" t="n">
        <v>17</v>
      </c>
      <c r="H1029" s="24" t="n">
        <v>94421.25999999999</v>
      </c>
      <c r="I1029" s="24" t="n">
        <v>16544.49</v>
      </c>
      <c r="J1029" s="25" t="n">
        <v>45171</v>
      </c>
      <c r="K1029" s="25" t="n">
        <v>45595</v>
      </c>
      <c r="L1029" t="n">
        <v>2</v>
      </c>
      <c r="M1029" t="n">
        <v>5</v>
      </c>
      <c r="N1029" t="n">
        <v>5</v>
      </c>
      <c r="O1029">
        <f>DATE(2026,1,1)-K1029</f>
        <v/>
      </c>
      <c r="P1029">
        <f>IF(G1029&gt;=2,"Repeat","One-time")</f>
        <v/>
      </c>
    </row>
    <row r="1030">
      <c r="A1030" t="inlineStr">
        <is>
          <t>C06455</t>
        </is>
      </c>
      <c r="B1030" t="inlineStr">
        <is>
          <t>Abhishek Mishra</t>
        </is>
      </c>
      <c r="C1030" t="inlineStr">
        <is>
          <t>East</t>
        </is>
      </c>
      <c r="D1030" t="inlineStr">
        <is>
          <t>Guwahati</t>
        </is>
      </c>
      <c r="E1030" t="inlineStr">
        <is>
          <t>Yes</t>
        </is>
      </c>
      <c r="F1030" t="inlineStr">
        <is>
          <t>High Value</t>
        </is>
      </c>
      <c r="G1030" t="n">
        <v>17</v>
      </c>
      <c r="H1030" s="24" t="n">
        <v>94415.21000000001</v>
      </c>
      <c r="I1030" s="24" t="n">
        <v>18237.94</v>
      </c>
      <c r="J1030" s="25" t="n">
        <v>45579</v>
      </c>
      <c r="K1030" s="25" t="n">
        <v>45979</v>
      </c>
      <c r="L1030" t="n">
        <v>4</v>
      </c>
      <c r="M1030" t="n">
        <v>5</v>
      </c>
      <c r="N1030" t="n">
        <v>5</v>
      </c>
      <c r="O1030">
        <f>DATE(2026,1,1)-K1030</f>
        <v/>
      </c>
      <c r="P1030">
        <f>IF(G1030&gt;=2,"Repeat","One-time")</f>
        <v/>
      </c>
    </row>
    <row r="1031">
      <c r="A1031" t="inlineStr">
        <is>
          <t>C02259</t>
        </is>
      </c>
      <c r="B1031" t="inlineStr">
        <is>
          <t>Tanvi Ghosh</t>
        </is>
      </c>
      <c r="C1031" t="inlineStr">
        <is>
          <t>North</t>
        </is>
      </c>
      <c r="D1031" t="inlineStr">
        <is>
          <t>Delhi</t>
        </is>
      </c>
      <c r="E1031" t="inlineStr">
        <is>
          <t>Yes</t>
        </is>
      </c>
      <c r="F1031" t="inlineStr">
        <is>
          <t>High Value</t>
        </is>
      </c>
      <c r="G1031" t="n">
        <v>11</v>
      </c>
      <c r="H1031" s="24" t="n">
        <v>94394.56</v>
      </c>
      <c r="I1031" s="24" t="n">
        <v>16800.39</v>
      </c>
      <c r="J1031" s="25" t="n">
        <v>45140</v>
      </c>
      <c r="K1031" s="25" t="n">
        <v>45969</v>
      </c>
      <c r="L1031" t="n">
        <v>4</v>
      </c>
      <c r="M1031" t="n">
        <v>5</v>
      </c>
      <c r="N1031" t="n">
        <v>5</v>
      </c>
      <c r="O1031">
        <f>DATE(2026,1,1)-K1031</f>
        <v/>
      </c>
      <c r="P1031">
        <f>IF(G1031&gt;=2,"Repeat","One-time")</f>
        <v/>
      </c>
    </row>
    <row r="1032">
      <c r="A1032" t="inlineStr">
        <is>
          <t>C04386</t>
        </is>
      </c>
      <c r="B1032" t="inlineStr">
        <is>
          <t>Suresh Verma</t>
        </is>
      </c>
      <c r="C1032" t="inlineStr">
        <is>
          <t>Central</t>
        </is>
      </c>
      <c r="D1032" t="inlineStr">
        <is>
          <t>Nagpur</t>
        </is>
      </c>
      <c r="E1032" t="inlineStr">
        <is>
          <t>No</t>
        </is>
      </c>
      <c r="F1032" t="inlineStr">
        <is>
          <t>High Value</t>
        </is>
      </c>
      <c r="G1032" t="n">
        <v>11</v>
      </c>
      <c r="H1032" s="24" t="n">
        <v>94337.39999999999</v>
      </c>
      <c r="I1032" s="24" t="n">
        <v>13464.94</v>
      </c>
      <c r="J1032" s="25" t="n">
        <v>45376</v>
      </c>
      <c r="K1032" s="25" t="n">
        <v>46017</v>
      </c>
      <c r="L1032" t="n">
        <v>5</v>
      </c>
      <c r="M1032" t="n">
        <v>5</v>
      </c>
      <c r="N1032" t="n">
        <v>5</v>
      </c>
      <c r="O1032">
        <f>DATE(2026,1,1)-K1032</f>
        <v/>
      </c>
      <c r="P1032">
        <f>IF(G1032&gt;=2,"Repeat","One-time")</f>
        <v/>
      </c>
    </row>
    <row r="1033">
      <c r="A1033" t="inlineStr">
        <is>
          <t>C08412</t>
        </is>
      </c>
      <c r="B1033" t="inlineStr">
        <is>
          <t>Ayesha Nair</t>
        </is>
      </c>
      <c r="C1033" t="inlineStr">
        <is>
          <t>East</t>
        </is>
      </c>
      <c r="D1033" t="inlineStr">
        <is>
          <t>Patna</t>
        </is>
      </c>
      <c r="E1033" t="inlineStr">
        <is>
          <t>No</t>
        </is>
      </c>
      <c r="F1033" t="inlineStr">
        <is>
          <t>High Value</t>
        </is>
      </c>
      <c r="G1033" t="n">
        <v>17</v>
      </c>
      <c r="H1033" s="24" t="n">
        <v>94180.17</v>
      </c>
      <c r="I1033" s="24" t="n">
        <v>21737.41</v>
      </c>
      <c r="J1033" s="25" t="n">
        <v>45746</v>
      </c>
      <c r="K1033" s="25" t="n">
        <v>45955</v>
      </c>
      <c r="L1033" t="n">
        <v>4</v>
      </c>
      <c r="M1033" t="n">
        <v>5</v>
      </c>
      <c r="N1033" t="n">
        <v>5</v>
      </c>
      <c r="O1033">
        <f>DATE(2026,1,1)-K1033</f>
        <v/>
      </c>
      <c r="P1033">
        <f>IF(G1033&gt;=2,"Repeat","One-time")</f>
        <v/>
      </c>
    </row>
    <row r="1034">
      <c r="A1034" t="inlineStr">
        <is>
          <t>C02914</t>
        </is>
      </c>
      <c r="B1034" t="inlineStr">
        <is>
          <t>Swati Kapoor</t>
        </is>
      </c>
      <c r="C1034" t="inlineStr">
        <is>
          <t>North</t>
        </is>
      </c>
      <c r="D1034" t="inlineStr">
        <is>
          <t>Delhi</t>
        </is>
      </c>
      <c r="E1034" t="inlineStr">
        <is>
          <t>No</t>
        </is>
      </c>
      <c r="F1034" t="inlineStr">
        <is>
          <t>High Value</t>
        </is>
      </c>
      <c r="G1034" t="n">
        <v>18</v>
      </c>
      <c r="H1034" s="24" t="n">
        <v>94140.56</v>
      </c>
      <c r="I1034" s="24" t="n">
        <v>13897.44</v>
      </c>
      <c r="J1034" s="25" t="n">
        <v>45204</v>
      </c>
      <c r="K1034" s="25" t="n">
        <v>45966</v>
      </c>
      <c r="L1034" t="n">
        <v>4</v>
      </c>
      <c r="M1034" t="n">
        <v>5</v>
      </c>
      <c r="N1034" t="n">
        <v>5</v>
      </c>
      <c r="O1034">
        <f>DATE(2026,1,1)-K1034</f>
        <v/>
      </c>
      <c r="P1034">
        <f>IF(G1034&gt;=2,"Repeat","One-time")</f>
        <v/>
      </c>
    </row>
    <row r="1035">
      <c r="A1035" t="inlineStr">
        <is>
          <t>C00194</t>
        </is>
      </c>
      <c r="B1035" t="inlineStr">
        <is>
          <t>Karan Patel</t>
        </is>
      </c>
      <c r="C1035" t="inlineStr">
        <is>
          <t>North</t>
        </is>
      </c>
      <c r="D1035" t="inlineStr">
        <is>
          <t>Gurugram</t>
        </is>
      </c>
      <c r="E1035" t="inlineStr">
        <is>
          <t>Yes</t>
        </is>
      </c>
      <c r="F1035" t="inlineStr">
        <is>
          <t>High Value</t>
        </is>
      </c>
      <c r="G1035" t="n">
        <v>16</v>
      </c>
      <c r="H1035" s="24" t="n">
        <v>93997.37</v>
      </c>
      <c r="I1035" s="24" t="n">
        <v>22536.82</v>
      </c>
      <c r="J1035" s="25" t="n">
        <v>44962</v>
      </c>
      <c r="K1035" s="25" t="n">
        <v>46018</v>
      </c>
      <c r="L1035" t="n">
        <v>5</v>
      </c>
      <c r="M1035" t="n">
        <v>5</v>
      </c>
      <c r="N1035" t="n">
        <v>5</v>
      </c>
      <c r="O1035">
        <f>DATE(2026,1,1)-K1035</f>
        <v/>
      </c>
      <c r="P1035">
        <f>IF(G1035&gt;=2,"Repeat","One-time")</f>
        <v/>
      </c>
    </row>
    <row r="1036">
      <c r="A1036" t="inlineStr">
        <is>
          <t>C06599</t>
        </is>
      </c>
      <c r="B1036" t="inlineStr">
        <is>
          <t>Amit Patel</t>
        </is>
      </c>
      <c r="C1036" t="inlineStr">
        <is>
          <t>West</t>
        </is>
      </c>
      <c r="D1036" t="inlineStr">
        <is>
          <t>Mumbai</t>
        </is>
      </c>
      <c r="E1036" t="inlineStr">
        <is>
          <t>Yes</t>
        </is>
      </c>
      <c r="F1036" t="inlineStr">
        <is>
          <t>High Value</t>
        </is>
      </c>
      <c r="G1036" t="n">
        <v>6</v>
      </c>
      <c r="H1036" s="24" t="n">
        <v>93970.44</v>
      </c>
      <c r="I1036" s="24" t="n">
        <v>4793.04</v>
      </c>
      <c r="J1036" s="25" t="n">
        <v>45624</v>
      </c>
      <c r="K1036" s="25" t="n">
        <v>45898</v>
      </c>
      <c r="L1036" t="n">
        <v>3</v>
      </c>
      <c r="M1036" t="n">
        <v>4</v>
      </c>
      <c r="N1036" t="n">
        <v>5</v>
      </c>
      <c r="O1036">
        <f>DATE(2026,1,1)-K1036</f>
        <v/>
      </c>
      <c r="P1036">
        <f>IF(G1036&gt;=2,"Repeat","One-time")</f>
        <v/>
      </c>
    </row>
    <row r="1037">
      <c r="A1037" t="inlineStr">
        <is>
          <t>C01899</t>
        </is>
      </c>
      <c r="B1037" t="inlineStr">
        <is>
          <t>Shreya Sinha</t>
        </is>
      </c>
      <c r="C1037" t="inlineStr">
        <is>
          <t>East</t>
        </is>
      </c>
      <c r="D1037" t="inlineStr">
        <is>
          <t>Kolkata</t>
        </is>
      </c>
      <c r="E1037" t="inlineStr">
        <is>
          <t>No</t>
        </is>
      </c>
      <c r="F1037" t="inlineStr">
        <is>
          <t>High Value</t>
        </is>
      </c>
      <c r="G1037" t="n">
        <v>12</v>
      </c>
      <c r="H1037" s="24" t="n">
        <v>93905.38</v>
      </c>
      <c r="I1037" s="24" t="n">
        <v>17181.1</v>
      </c>
      <c r="J1037" s="25" t="n">
        <v>45086</v>
      </c>
      <c r="K1037" s="25" t="n">
        <v>46007</v>
      </c>
      <c r="L1037" t="n">
        <v>5</v>
      </c>
      <c r="M1037" t="n">
        <v>5</v>
      </c>
      <c r="N1037" t="n">
        <v>5</v>
      </c>
      <c r="O1037">
        <f>DATE(2026,1,1)-K1037</f>
        <v/>
      </c>
      <c r="P1037">
        <f>IF(G1037&gt;=2,"Repeat","One-time")</f>
        <v/>
      </c>
    </row>
    <row r="1038">
      <c r="A1038" t="inlineStr">
        <is>
          <t>C05389</t>
        </is>
      </c>
      <c r="B1038" t="inlineStr">
        <is>
          <t>Gurpreet Menon</t>
        </is>
      </c>
      <c r="C1038" t="inlineStr">
        <is>
          <t>West</t>
        </is>
      </c>
      <c r="D1038" t="inlineStr">
        <is>
          <t>Mumbai</t>
        </is>
      </c>
      <c r="E1038" t="inlineStr">
        <is>
          <t>Yes</t>
        </is>
      </c>
      <c r="F1038" t="inlineStr">
        <is>
          <t>High Value</t>
        </is>
      </c>
      <c r="G1038" t="n">
        <v>19</v>
      </c>
      <c r="H1038" s="24" t="n">
        <v>93824.22</v>
      </c>
      <c r="I1038" s="24" t="n">
        <v>18512.25</v>
      </c>
      <c r="J1038" s="25" t="n">
        <v>45447</v>
      </c>
      <c r="K1038" s="25" t="n">
        <v>46004</v>
      </c>
      <c r="L1038" t="n">
        <v>5</v>
      </c>
      <c r="M1038" t="n">
        <v>5</v>
      </c>
      <c r="N1038" t="n">
        <v>5</v>
      </c>
      <c r="O1038">
        <f>DATE(2026,1,1)-K1038</f>
        <v/>
      </c>
      <c r="P1038">
        <f>IF(G1038&gt;=2,"Repeat","One-time")</f>
        <v/>
      </c>
    </row>
    <row r="1039">
      <c r="A1039" t="inlineStr">
        <is>
          <t>C05953</t>
        </is>
      </c>
      <c r="B1039" t="inlineStr">
        <is>
          <t>Zoya Patel</t>
        </is>
      </c>
      <c r="C1039" t="inlineStr">
        <is>
          <t>Central</t>
        </is>
      </c>
      <c r="D1039" t="inlineStr">
        <is>
          <t>Nagpur</t>
        </is>
      </c>
      <c r="E1039" t="inlineStr">
        <is>
          <t>Yes</t>
        </is>
      </c>
      <c r="F1039" t="inlineStr">
        <is>
          <t>High Value</t>
        </is>
      </c>
      <c r="G1039" t="n">
        <v>10</v>
      </c>
      <c r="H1039" s="24" t="n">
        <v>93817.35000000001</v>
      </c>
      <c r="I1039" s="24" t="n">
        <v>12833.23</v>
      </c>
      <c r="J1039" s="25" t="n">
        <v>45497</v>
      </c>
      <c r="K1039" s="25" t="n">
        <v>46011</v>
      </c>
      <c r="L1039" t="n">
        <v>5</v>
      </c>
      <c r="M1039" t="n">
        <v>5</v>
      </c>
      <c r="N1039" t="n">
        <v>5</v>
      </c>
      <c r="O1039">
        <f>DATE(2026,1,1)-K1039</f>
        <v/>
      </c>
      <c r="P1039">
        <f>IF(G1039&gt;=2,"Repeat","One-time")</f>
        <v/>
      </c>
    </row>
    <row r="1040">
      <c r="A1040" t="inlineStr">
        <is>
          <t>C01087</t>
        </is>
      </c>
      <c r="B1040" t="inlineStr">
        <is>
          <t>Varun Rao</t>
        </is>
      </c>
      <c r="C1040" t="inlineStr">
        <is>
          <t>West</t>
        </is>
      </c>
      <c r="D1040" t="inlineStr">
        <is>
          <t>Mumbai</t>
        </is>
      </c>
      <c r="E1040" t="inlineStr">
        <is>
          <t>Yes</t>
        </is>
      </c>
      <c r="F1040" t="inlineStr">
        <is>
          <t>At Risk</t>
        </is>
      </c>
      <c r="G1040" t="n">
        <v>10</v>
      </c>
      <c r="H1040" s="24" t="n">
        <v>93684.10000000001</v>
      </c>
      <c r="I1040" s="24" t="n">
        <v>15796.37</v>
      </c>
      <c r="J1040" s="25" t="n">
        <v>44954</v>
      </c>
      <c r="K1040" s="25" t="n">
        <v>45220</v>
      </c>
      <c r="L1040" t="n">
        <v>1</v>
      </c>
      <c r="M1040" t="n">
        <v>5</v>
      </c>
      <c r="N1040" t="n">
        <v>5</v>
      </c>
      <c r="O1040">
        <f>DATE(2026,1,1)-K1040</f>
        <v/>
      </c>
      <c r="P1040">
        <f>IF(G1040&gt;=2,"Repeat","One-time")</f>
        <v/>
      </c>
    </row>
    <row r="1041">
      <c r="A1041" t="inlineStr">
        <is>
          <t>C01162</t>
        </is>
      </c>
      <c r="B1041" t="inlineStr">
        <is>
          <t>Ayesha Mehta</t>
        </is>
      </c>
      <c r="C1041" t="inlineStr">
        <is>
          <t>South</t>
        </is>
      </c>
      <c r="D1041" t="inlineStr">
        <is>
          <t>Hyderabad</t>
        </is>
      </c>
      <c r="E1041" t="inlineStr">
        <is>
          <t>No</t>
        </is>
      </c>
      <c r="F1041" t="inlineStr">
        <is>
          <t>High Value</t>
        </is>
      </c>
      <c r="G1041" t="n">
        <v>18</v>
      </c>
      <c r="H1041" s="24" t="n">
        <v>93681.44</v>
      </c>
      <c r="I1041" s="24" t="n">
        <v>22906.82</v>
      </c>
      <c r="J1041" s="25" t="n">
        <v>44967</v>
      </c>
      <c r="K1041" s="25" t="n">
        <v>46003</v>
      </c>
      <c r="L1041" t="n">
        <v>5</v>
      </c>
      <c r="M1041" t="n">
        <v>5</v>
      </c>
      <c r="N1041" t="n">
        <v>5</v>
      </c>
      <c r="O1041">
        <f>DATE(2026,1,1)-K1041</f>
        <v/>
      </c>
      <c r="P1041">
        <f>IF(G1041&gt;=2,"Repeat","One-time")</f>
        <v/>
      </c>
    </row>
    <row r="1042">
      <c r="A1042" t="inlineStr">
        <is>
          <t>C01368</t>
        </is>
      </c>
      <c r="B1042" t="inlineStr">
        <is>
          <t>Nikhil Kapoor</t>
        </is>
      </c>
      <c r="C1042" t="inlineStr">
        <is>
          <t>East</t>
        </is>
      </c>
      <c r="D1042" t="inlineStr">
        <is>
          <t>Kolkata</t>
        </is>
      </c>
      <c r="E1042" t="inlineStr">
        <is>
          <t>No</t>
        </is>
      </c>
      <c r="F1042" t="inlineStr">
        <is>
          <t>High Value</t>
        </is>
      </c>
      <c r="G1042" t="n">
        <v>7</v>
      </c>
      <c r="H1042" s="24" t="n">
        <v>93662.19</v>
      </c>
      <c r="I1042" s="24" t="n">
        <v>2830.66</v>
      </c>
      <c r="J1042" s="25" t="n">
        <v>44988</v>
      </c>
      <c r="K1042" s="25" t="n">
        <v>45989</v>
      </c>
      <c r="L1042" t="n">
        <v>5</v>
      </c>
      <c r="M1042" t="n">
        <v>4</v>
      </c>
      <c r="N1042" t="n">
        <v>5</v>
      </c>
      <c r="O1042">
        <f>DATE(2026,1,1)-K1042</f>
        <v/>
      </c>
      <c r="P1042">
        <f>IF(G1042&gt;=2,"Repeat","One-time")</f>
        <v/>
      </c>
    </row>
    <row r="1043">
      <c r="A1043" t="inlineStr">
        <is>
          <t>C01122</t>
        </is>
      </c>
      <c r="B1043" t="inlineStr">
        <is>
          <t>Gurpreet Yadav</t>
        </is>
      </c>
      <c r="C1043" t="inlineStr">
        <is>
          <t>West</t>
        </is>
      </c>
      <c r="D1043" t="inlineStr">
        <is>
          <t>Mumbai</t>
        </is>
      </c>
      <c r="E1043" t="inlineStr">
        <is>
          <t>No</t>
        </is>
      </c>
      <c r="F1043" t="inlineStr">
        <is>
          <t>At Risk</t>
        </is>
      </c>
      <c r="G1043" t="n">
        <v>5</v>
      </c>
      <c r="H1043" s="24" t="n">
        <v>93646.85000000001</v>
      </c>
      <c r="I1043" s="24" t="n">
        <v>17965.38</v>
      </c>
      <c r="J1043" s="25" t="n">
        <v>44966</v>
      </c>
      <c r="K1043" s="25" t="n">
        <v>45151</v>
      </c>
      <c r="L1043" t="n">
        <v>1</v>
      </c>
      <c r="M1043" t="n">
        <v>4</v>
      </c>
      <c r="N1043" t="n">
        <v>5</v>
      </c>
      <c r="O1043">
        <f>DATE(2026,1,1)-K1043</f>
        <v/>
      </c>
      <c r="P1043">
        <f>IF(G1043&gt;=2,"Repeat","One-time")</f>
        <v/>
      </c>
    </row>
    <row r="1044">
      <c r="A1044" t="inlineStr">
        <is>
          <t>C06095</t>
        </is>
      </c>
      <c r="B1044" t="inlineStr">
        <is>
          <t>Swati Joshi</t>
        </is>
      </c>
      <c r="C1044" t="inlineStr">
        <is>
          <t>West</t>
        </is>
      </c>
      <c r="D1044" t="inlineStr">
        <is>
          <t>Mumbai</t>
        </is>
      </c>
      <c r="E1044" t="inlineStr">
        <is>
          <t>Yes</t>
        </is>
      </c>
      <c r="F1044" t="inlineStr">
        <is>
          <t>High Value</t>
        </is>
      </c>
      <c r="G1044" t="n">
        <v>13</v>
      </c>
      <c r="H1044" s="24" t="n">
        <v>93628.16</v>
      </c>
      <c r="I1044" s="24" t="n">
        <v>7652.72</v>
      </c>
      <c r="J1044" s="25" t="n">
        <v>45586</v>
      </c>
      <c r="K1044" s="25" t="n">
        <v>46014</v>
      </c>
      <c r="L1044" t="n">
        <v>5</v>
      </c>
      <c r="M1044" t="n">
        <v>5</v>
      </c>
      <c r="N1044" t="n">
        <v>5</v>
      </c>
      <c r="O1044">
        <f>DATE(2026,1,1)-K1044</f>
        <v/>
      </c>
      <c r="P1044">
        <f>IF(G1044&gt;=2,"Repeat","One-time")</f>
        <v/>
      </c>
    </row>
    <row r="1045">
      <c r="A1045" t="inlineStr">
        <is>
          <t>C06778</t>
        </is>
      </c>
      <c r="B1045" t="inlineStr">
        <is>
          <t>Karan Kapoor</t>
        </is>
      </c>
      <c r="C1045" t="inlineStr">
        <is>
          <t>South</t>
        </is>
      </c>
      <c r="D1045" t="inlineStr">
        <is>
          <t>Bengaluru</t>
        </is>
      </c>
      <c r="E1045" t="inlineStr">
        <is>
          <t>Yes</t>
        </is>
      </c>
      <c r="F1045" t="inlineStr">
        <is>
          <t>High Value</t>
        </is>
      </c>
      <c r="G1045" t="n">
        <v>15</v>
      </c>
      <c r="H1045" s="24" t="n">
        <v>93582.78999999999</v>
      </c>
      <c r="I1045" s="24" t="n">
        <v>18170.63</v>
      </c>
      <c r="J1045" s="25" t="n">
        <v>45603</v>
      </c>
      <c r="K1045" s="25" t="n">
        <v>45988</v>
      </c>
      <c r="L1045" t="n">
        <v>5</v>
      </c>
      <c r="M1045" t="n">
        <v>5</v>
      </c>
      <c r="N1045" t="n">
        <v>5</v>
      </c>
      <c r="O1045">
        <f>DATE(2026,1,1)-K1045</f>
        <v/>
      </c>
      <c r="P1045">
        <f>IF(G1045&gt;=2,"Repeat","One-time")</f>
        <v/>
      </c>
    </row>
    <row r="1046">
      <c r="A1046" t="inlineStr">
        <is>
          <t>C10302</t>
        </is>
      </c>
      <c r="B1046" t="inlineStr">
        <is>
          <t>Varun Verma</t>
        </is>
      </c>
      <c r="C1046" t="inlineStr">
        <is>
          <t>South</t>
        </is>
      </c>
      <c r="D1046" t="inlineStr">
        <is>
          <t>Kochi</t>
        </is>
      </c>
      <c r="E1046" t="inlineStr">
        <is>
          <t>No</t>
        </is>
      </c>
      <c r="F1046" t="inlineStr">
        <is>
          <t>High Value</t>
        </is>
      </c>
      <c r="G1046" t="n">
        <v>6</v>
      </c>
      <c r="H1046" s="24" t="n">
        <v>93551.37</v>
      </c>
      <c r="I1046" s="24" t="n">
        <v>13758.16</v>
      </c>
      <c r="J1046" s="25" t="n">
        <v>45882</v>
      </c>
      <c r="K1046" s="25" t="n">
        <v>45966</v>
      </c>
      <c r="L1046" t="n">
        <v>4</v>
      </c>
      <c r="M1046" t="n">
        <v>4</v>
      </c>
      <c r="N1046" t="n">
        <v>5</v>
      </c>
      <c r="O1046">
        <f>DATE(2026,1,1)-K1046</f>
        <v/>
      </c>
      <c r="P1046">
        <f>IF(G1046&gt;=2,"Repeat","One-time")</f>
        <v/>
      </c>
    </row>
    <row r="1047">
      <c r="A1047" t="inlineStr">
        <is>
          <t>C02527</t>
        </is>
      </c>
      <c r="B1047" t="inlineStr">
        <is>
          <t>Swati Rao</t>
        </is>
      </c>
      <c r="C1047" t="inlineStr">
        <is>
          <t>South</t>
        </is>
      </c>
      <c r="D1047" t="inlineStr">
        <is>
          <t>Hyderabad</t>
        </is>
      </c>
      <c r="E1047" t="inlineStr">
        <is>
          <t>No</t>
        </is>
      </c>
      <c r="F1047" t="inlineStr">
        <is>
          <t>High Value</t>
        </is>
      </c>
      <c r="G1047" t="n">
        <v>9</v>
      </c>
      <c r="H1047" s="24" t="n">
        <v>93506.87</v>
      </c>
      <c r="I1047" s="24" t="n">
        <v>18384.94</v>
      </c>
      <c r="J1047" s="25" t="n">
        <v>45138</v>
      </c>
      <c r="K1047" s="25" t="n">
        <v>46000</v>
      </c>
      <c r="L1047" t="n">
        <v>5</v>
      </c>
      <c r="M1047" t="n">
        <v>5</v>
      </c>
      <c r="N1047" t="n">
        <v>5</v>
      </c>
      <c r="O1047">
        <f>DATE(2026,1,1)-K1047</f>
        <v/>
      </c>
      <c r="P1047">
        <f>IF(G1047&gt;=2,"Repeat","One-time")</f>
        <v/>
      </c>
    </row>
    <row r="1048">
      <c r="A1048" t="inlineStr">
        <is>
          <t>C05781</t>
        </is>
      </c>
      <c r="B1048" t="inlineStr">
        <is>
          <t>Arjun Singh</t>
        </is>
      </c>
      <c r="C1048" t="inlineStr">
        <is>
          <t>South</t>
        </is>
      </c>
      <c r="D1048" t="inlineStr">
        <is>
          <t>Hyderabad</t>
        </is>
      </c>
      <c r="E1048" t="inlineStr">
        <is>
          <t>No</t>
        </is>
      </c>
      <c r="F1048" t="inlineStr">
        <is>
          <t>High Value</t>
        </is>
      </c>
      <c r="G1048" t="n">
        <v>7</v>
      </c>
      <c r="H1048" s="24" t="n">
        <v>93472.60000000001</v>
      </c>
      <c r="I1048" s="24" t="n">
        <v>15532.49</v>
      </c>
      <c r="J1048" s="25" t="n">
        <v>45500</v>
      </c>
      <c r="K1048" s="25" t="n">
        <v>46017</v>
      </c>
      <c r="L1048" t="n">
        <v>5</v>
      </c>
      <c r="M1048" t="n">
        <v>4</v>
      </c>
      <c r="N1048" t="n">
        <v>5</v>
      </c>
      <c r="O1048">
        <f>DATE(2026,1,1)-K1048</f>
        <v/>
      </c>
      <c r="P1048">
        <f>IF(G1048&gt;=2,"Repeat","One-time")</f>
        <v/>
      </c>
    </row>
    <row r="1049">
      <c r="A1049" t="inlineStr">
        <is>
          <t>C01367</t>
        </is>
      </c>
      <c r="B1049" t="inlineStr">
        <is>
          <t>Manish Fernandes</t>
        </is>
      </c>
      <c r="C1049" t="inlineStr">
        <is>
          <t>West</t>
        </is>
      </c>
      <c r="D1049" t="inlineStr">
        <is>
          <t>Mumbai</t>
        </is>
      </c>
      <c r="E1049" t="inlineStr">
        <is>
          <t>No</t>
        </is>
      </c>
      <c r="F1049" t="inlineStr">
        <is>
          <t>At Risk</t>
        </is>
      </c>
      <c r="G1049" t="n">
        <v>13</v>
      </c>
      <c r="H1049" s="24" t="n">
        <v>93371.89999999999</v>
      </c>
      <c r="I1049" s="24" t="n">
        <v>21459.79</v>
      </c>
      <c r="J1049" s="25" t="n">
        <v>44993</v>
      </c>
      <c r="K1049" s="25" t="n">
        <v>45184</v>
      </c>
      <c r="L1049" t="n">
        <v>1</v>
      </c>
      <c r="M1049" t="n">
        <v>5</v>
      </c>
      <c r="N1049" t="n">
        <v>5</v>
      </c>
      <c r="O1049">
        <f>DATE(2026,1,1)-K1049</f>
        <v/>
      </c>
      <c r="P1049">
        <f>IF(G1049&gt;=2,"Repeat","One-time")</f>
        <v/>
      </c>
    </row>
    <row r="1050">
      <c r="A1050" t="inlineStr">
        <is>
          <t>C06664</t>
        </is>
      </c>
      <c r="B1050" t="inlineStr">
        <is>
          <t>Sneha Yadav</t>
        </is>
      </c>
      <c r="C1050" t="inlineStr">
        <is>
          <t>West</t>
        </is>
      </c>
      <c r="D1050" t="inlineStr">
        <is>
          <t>Panaji</t>
        </is>
      </c>
      <c r="E1050" t="inlineStr">
        <is>
          <t>No</t>
        </is>
      </c>
      <c r="F1050" t="inlineStr">
        <is>
          <t>High Value</t>
        </is>
      </c>
      <c r="G1050" t="n">
        <v>9</v>
      </c>
      <c r="H1050" s="24" t="n">
        <v>93103.69</v>
      </c>
      <c r="I1050" s="24" t="n">
        <v>11704.79</v>
      </c>
      <c r="J1050" s="25" t="n">
        <v>45567</v>
      </c>
      <c r="K1050" s="25" t="n">
        <v>46012</v>
      </c>
      <c r="L1050" t="n">
        <v>5</v>
      </c>
      <c r="M1050" t="n">
        <v>5</v>
      </c>
      <c r="N1050" t="n">
        <v>5</v>
      </c>
      <c r="O1050">
        <f>DATE(2026,1,1)-K1050</f>
        <v/>
      </c>
      <c r="P1050">
        <f>IF(G1050&gt;=2,"Repeat","One-time")</f>
        <v/>
      </c>
    </row>
    <row r="1051">
      <c r="A1051" t="inlineStr">
        <is>
          <t>C07817</t>
        </is>
      </c>
      <c r="B1051" t="inlineStr">
        <is>
          <t>Ananya Yadav</t>
        </is>
      </c>
      <c r="C1051" t="inlineStr">
        <is>
          <t>East</t>
        </is>
      </c>
      <c r="D1051" t="inlineStr">
        <is>
          <t>Patna</t>
        </is>
      </c>
      <c r="E1051" t="inlineStr">
        <is>
          <t>No</t>
        </is>
      </c>
      <c r="F1051" t="inlineStr">
        <is>
          <t>High Value</t>
        </is>
      </c>
      <c r="G1051" t="n">
        <v>4</v>
      </c>
      <c r="H1051" s="24" t="n">
        <v>93103.05</v>
      </c>
      <c r="I1051" s="24" t="n">
        <v>9231.93</v>
      </c>
      <c r="J1051" s="25" t="n">
        <v>45667</v>
      </c>
      <c r="K1051" s="25" t="n">
        <v>45974</v>
      </c>
      <c r="L1051" t="n">
        <v>4</v>
      </c>
      <c r="M1051" t="n">
        <v>4</v>
      </c>
      <c r="N1051" t="n">
        <v>5</v>
      </c>
      <c r="O1051">
        <f>DATE(2026,1,1)-K1051</f>
        <v/>
      </c>
      <c r="P1051">
        <f>IF(G1051&gt;=2,"Repeat","One-time")</f>
        <v/>
      </c>
    </row>
    <row r="1052">
      <c r="A1052" t="inlineStr">
        <is>
          <t>C08733</t>
        </is>
      </c>
      <c r="B1052" t="inlineStr">
        <is>
          <t>Abhishek Khan</t>
        </is>
      </c>
      <c r="C1052" t="inlineStr">
        <is>
          <t>South</t>
        </is>
      </c>
      <c r="D1052" t="inlineStr">
        <is>
          <t>Kochi</t>
        </is>
      </c>
      <c r="E1052" t="inlineStr">
        <is>
          <t>Yes</t>
        </is>
      </c>
      <c r="F1052" t="inlineStr">
        <is>
          <t>High Value</t>
        </is>
      </c>
      <c r="G1052" t="n">
        <v>11</v>
      </c>
      <c r="H1052" s="24" t="n">
        <v>92977.03999999999</v>
      </c>
      <c r="I1052" s="24" t="n">
        <v>13513.68</v>
      </c>
      <c r="J1052" s="25" t="n">
        <v>45754</v>
      </c>
      <c r="K1052" s="25" t="n">
        <v>45881</v>
      </c>
      <c r="L1052" t="n">
        <v>3</v>
      </c>
      <c r="M1052" t="n">
        <v>5</v>
      </c>
      <c r="N1052" t="n">
        <v>5</v>
      </c>
      <c r="O1052">
        <f>DATE(2026,1,1)-K1052</f>
        <v/>
      </c>
      <c r="P1052">
        <f>IF(G1052&gt;=2,"Repeat","One-time")</f>
        <v/>
      </c>
    </row>
    <row r="1053">
      <c r="A1053" t="inlineStr">
        <is>
          <t>C00917</t>
        </is>
      </c>
      <c r="B1053" t="inlineStr">
        <is>
          <t>Gurpreet Singh</t>
        </is>
      </c>
      <c r="C1053" t="inlineStr">
        <is>
          <t>North</t>
        </is>
      </c>
      <c r="D1053" t="inlineStr">
        <is>
          <t>Delhi</t>
        </is>
      </c>
      <c r="E1053" t="inlineStr">
        <is>
          <t>No</t>
        </is>
      </c>
      <c r="F1053" t="inlineStr">
        <is>
          <t>At Risk</t>
        </is>
      </c>
      <c r="G1053" t="n">
        <v>11</v>
      </c>
      <c r="H1053" s="24" t="n">
        <v>92893.85000000001</v>
      </c>
      <c r="I1053" s="24" t="n">
        <v>13569.71</v>
      </c>
      <c r="J1053" s="25" t="n">
        <v>44927</v>
      </c>
      <c r="K1053" s="25" t="n">
        <v>45153</v>
      </c>
      <c r="L1053" t="n">
        <v>1</v>
      </c>
      <c r="M1053" t="n">
        <v>5</v>
      </c>
      <c r="N1053" t="n">
        <v>5</v>
      </c>
      <c r="O1053">
        <f>DATE(2026,1,1)-K1053</f>
        <v/>
      </c>
      <c r="P1053">
        <f>IF(G1053&gt;=2,"Repeat","One-time")</f>
        <v/>
      </c>
    </row>
    <row r="1054">
      <c r="A1054" t="inlineStr">
        <is>
          <t>C02290</t>
        </is>
      </c>
      <c r="B1054" t="inlineStr">
        <is>
          <t>Ritu Mehta</t>
        </is>
      </c>
      <c r="C1054" t="inlineStr">
        <is>
          <t>South</t>
        </is>
      </c>
      <c r="D1054" t="inlineStr">
        <is>
          <t>Chennai</t>
        </is>
      </c>
      <c r="E1054" t="inlineStr">
        <is>
          <t>No</t>
        </is>
      </c>
      <c r="F1054" t="inlineStr">
        <is>
          <t>At Risk</t>
        </is>
      </c>
      <c r="G1054" t="n">
        <v>14</v>
      </c>
      <c r="H1054" s="24" t="n">
        <v>92891.67</v>
      </c>
      <c r="I1054" s="24" t="n">
        <v>13761.83</v>
      </c>
      <c r="J1054" s="25" t="n">
        <v>45125</v>
      </c>
      <c r="K1054" s="25" t="n">
        <v>45295</v>
      </c>
      <c r="L1054" t="n">
        <v>1</v>
      </c>
      <c r="M1054" t="n">
        <v>5</v>
      </c>
      <c r="N1054" t="n">
        <v>5</v>
      </c>
      <c r="O1054">
        <f>DATE(2026,1,1)-K1054</f>
        <v/>
      </c>
      <c r="P1054">
        <f>IF(G1054&gt;=2,"Repeat","One-time")</f>
        <v/>
      </c>
    </row>
    <row r="1055">
      <c r="A1055" t="inlineStr">
        <is>
          <t>C05659</t>
        </is>
      </c>
      <c r="B1055" t="inlineStr">
        <is>
          <t>Ayesha Banerjee</t>
        </is>
      </c>
      <c r="C1055" t="inlineStr">
        <is>
          <t>West</t>
        </is>
      </c>
      <c r="D1055" t="inlineStr">
        <is>
          <t>Ahmedabad</t>
        </is>
      </c>
      <c r="E1055" t="inlineStr">
        <is>
          <t>Yes</t>
        </is>
      </c>
      <c r="F1055" t="inlineStr">
        <is>
          <t>High Value</t>
        </is>
      </c>
      <c r="G1055" t="n">
        <v>8</v>
      </c>
      <c r="H1055" s="24" t="n">
        <v>92840.44</v>
      </c>
      <c r="I1055" s="24" t="n">
        <v>13676.35</v>
      </c>
      <c r="J1055" s="25" t="n">
        <v>45598</v>
      </c>
      <c r="K1055" s="25" t="n">
        <v>45986</v>
      </c>
      <c r="L1055" t="n">
        <v>4</v>
      </c>
      <c r="M1055" t="n">
        <v>4</v>
      </c>
      <c r="N1055" t="n">
        <v>5</v>
      </c>
      <c r="O1055">
        <f>DATE(2026,1,1)-K1055</f>
        <v/>
      </c>
      <c r="P1055">
        <f>IF(G1055&gt;=2,"Repeat","One-time")</f>
        <v/>
      </c>
    </row>
    <row r="1056">
      <c r="A1056" t="inlineStr">
        <is>
          <t>C00719</t>
        </is>
      </c>
      <c r="B1056" t="inlineStr">
        <is>
          <t>Lakshmi Kumar</t>
        </is>
      </c>
      <c r="C1056" t="inlineStr">
        <is>
          <t>North</t>
        </is>
      </c>
      <c r="D1056" t="inlineStr">
        <is>
          <t>Delhi</t>
        </is>
      </c>
      <c r="E1056" t="inlineStr">
        <is>
          <t>No</t>
        </is>
      </c>
      <c r="F1056" t="inlineStr">
        <is>
          <t>High Value</t>
        </is>
      </c>
      <c r="G1056" t="n">
        <v>17</v>
      </c>
      <c r="H1056" s="24" t="n">
        <v>92603.98</v>
      </c>
      <c r="I1056" s="24" t="n">
        <v>23863.83</v>
      </c>
      <c r="J1056" s="25" t="n">
        <v>44961</v>
      </c>
      <c r="K1056" s="25" t="n">
        <v>45991</v>
      </c>
      <c r="L1056" t="n">
        <v>5</v>
      </c>
      <c r="M1056" t="n">
        <v>5</v>
      </c>
      <c r="N1056" t="n">
        <v>5</v>
      </c>
      <c r="O1056">
        <f>DATE(2026,1,1)-K1056</f>
        <v/>
      </c>
      <c r="P1056">
        <f>IF(G1056&gt;=2,"Repeat","One-time")</f>
        <v/>
      </c>
    </row>
    <row r="1057">
      <c r="A1057" t="inlineStr">
        <is>
          <t>C08197</t>
        </is>
      </c>
      <c r="B1057" t="inlineStr">
        <is>
          <t>Harpreet Kumar</t>
        </is>
      </c>
      <c r="C1057" t="inlineStr">
        <is>
          <t>South</t>
        </is>
      </c>
      <c r="D1057" t="inlineStr">
        <is>
          <t>Kochi</t>
        </is>
      </c>
      <c r="E1057" t="inlineStr">
        <is>
          <t>No</t>
        </is>
      </c>
      <c r="F1057" t="inlineStr">
        <is>
          <t>High Value</t>
        </is>
      </c>
      <c r="G1057" t="n">
        <v>5</v>
      </c>
      <c r="H1057" s="24" t="n">
        <v>92508.16</v>
      </c>
      <c r="I1057" s="24" t="n">
        <v>11494.8</v>
      </c>
      <c r="J1057" s="25" t="n">
        <v>45709</v>
      </c>
      <c r="K1057" s="25" t="n">
        <v>46013</v>
      </c>
      <c r="L1057" t="n">
        <v>5</v>
      </c>
      <c r="M1057" t="n">
        <v>4</v>
      </c>
      <c r="N1057" t="n">
        <v>5</v>
      </c>
      <c r="O1057">
        <f>DATE(2026,1,1)-K1057</f>
        <v/>
      </c>
      <c r="P1057">
        <f>IF(G1057&gt;=2,"Repeat","One-time")</f>
        <v/>
      </c>
    </row>
    <row r="1058">
      <c r="A1058" t="inlineStr">
        <is>
          <t>C08814</t>
        </is>
      </c>
      <c r="B1058" t="inlineStr">
        <is>
          <t>Karan Fernandes</t>
        </is>
      </c>
      <c r="C1058" t="inlineStr">
        <is>
          <t>North</t>
        </is>
      </c>
      <c r="D1058" t="inlineStr">
        <is>
          <t>Chandigarh</t>
        </is>
      </c>
      <c r="E1058" t="inlineStr">
        <is>
          <t>No</t>
        </is>
      </c>
      <c r="F1058" t="inlineStr">
        <is>
          <t>High Value</t>
        </is>
      </c>
      <c r="G1058" t="n">
        <v>9</v>
      </c>
      <c r="H1058" s="24" t="n">
        <v>92260.08</v>
      </c>
      <c r="I1058" s="24" t="n">
        <v>12999.96</v>
      </c>
      <c r="J1058" s="25" t="n">
        <v>45811</v>
      </c>
      <c r="K1058" s="25" t="n">
        <v>45995</v>
      </c>
      <c r="L1058" t="n">
        <v>5</v>
      </c>
      <c r="M1058" t="n">
        <v>5</v>
      </c>
      <c r="N1058" t="n">
        <v>5</v>
      </c>
      <c r="O1058">
        <f>DATE(2026,1,1)-K1058</f>
        <v/>
      </c>
      <c r="P1058">
        <f>IF(G1058&gt;=2,"Repeat","One-time")</f>
        <v/>
      </c>
    </row>
    <row r="1059">
      <c r="A1059" t="inlineStr">
        <is>
          <t>C05060</t>
        </is>
      </c>
      <c r="B1059" t="inlineStr">
        <is>
          <t>Varun Joshi</t>
        </is>
      </c>
      <c r="C1059" t="inlineStr">
        <is>
          <t>East</t>
        </is>
      </c>
      <c r="D1059" t="inlineStr">
        <is>
          <t>Bhubaneswar</t>
        </is>
      </c>
      <c r="E1059" t="inlineStr">
        <is>
          <t>Yes</t>
        </is>
      </c>
      <c r="F1059" t="inlineStr">
        <is>
          <t>At Risk</t>
        </is>
      </c>
      <c r="G1059" t="n">
        <v>10</v>
      </c>
      <c r="H1059" s="24" t="n">
        <v>92250.14</v>
      </c>
      <c r="I1059" s="24" t="n">
        <v>16913.24</v>
      </c>
      <c r="J1059" s="25" t="n">
        <v>45416</v>
      </c>
      <c r="K1059" s="25" t="n">
        <v>45665</v>
      </c>
      <c r="L1059" t="n">
        <v>2</v>
      </c>
      <c r="M1059" t="n">
        <v>5</v>
      </c>
      <c r="N1059" t="n">
        <v>5</v>
      </c>
      <c r="O1059">
        <f>DATE(2026,1,1)-K1059</f>
        <v/>
      </c>
      <c r="P1059">
        <f>IF(G1059&gt;=2,"Repeat","One-time")</f>
        <v/>
      </c>
    </row>
    <row r="1060">
      <c r="A1060" t="inlineStr">
        <is>
          <t>C07918</t>
        </is>
      </c>
      <c r="B1060" t="inlineStr">
        <is>
          <t>Amit Joshi</t>
        </is>
      </c>
      <c r="C1060" t="inlineStr">
        <is>
          <t>South</t>
        </is>
      </c>
      <c r="D1060" t="inlineStr">
        <is>
          <t>Bengaluru</t>
        </is>
      </c>
      <c r="E1060" t="inlineStr">
        <is>
          <t>No</t>
        </is>
      </c>
      <c r="F1060" t="inlineStr">
        <is>
          <t>High Value</t>
        </is>
      </c>
      <c r="G1060" t="n">
        <v>8</v>
      </c>
      <c r="H1060" s="24" t="n">
        <v>92238.08</v>
      </c>
      <c r="I1060" s="24" t="n">
        <v>14054.73</v>
      </c>
      <c r="J1060" s="25" t="n">
        <v>45682</v>
      </c>
      <c r="K1060" s="25" t="n">
        <v>45982</v>
      </c>
      <c r="L1060" t="n">
        <v>4</v>
      </c>
      <c r="M1060" t="n">
        <v>5</v>
      </c>
      <c r="N1060" t="n">
        <v>5</v>
      </c>
      <c r="O1060">
        <f>DATE(2026,1,1)-K1060</f>
        <v/>
      </c>
      <c r="P1060">
        <f>IF(G1060&gt;=2,"Repeat","One-time")</f>
        <v/>
      </c>
    </row>
    <row r="1061">
      <c r="A1061" t="inlineStr">
        <is>
          <t>C00675</t>
        </is>
      </c>
      <c r="B1061" t="inlineStr">
        <is>
          <t>Pooja Das</t>
        </is>
      </c>
      <c r="C1061" t="inlineStr">
        <is>
          <t>South</t>
        </is>
      </c>
      <c r="D1061" t="inlineStr">
        <is>
          <t>Hyderabad</t>
        </is>
      </c>
      <c r="E1061" t="inlineStr">
        <is>
          <t>No</t>
        </is>
      </c>
      <c r="F1061" t="inlineStr">
        <is>
          <t>High Value</t>
        </is>
      </c>
      <c r="G1061" t="n">
        <v>22</v>
      </c>
      <c r="H1061" s="24" t="n">
        <v>92123.08</v>
      </c>
      <c r="I1061" s="24" t="n">
        <v>16385.57</v>
      </c>
      <c r="J1061" s="25" t="n">
        <v>44929</v>
      </c>
      <c r="K1061" s="25" t="n">
        <v>45974</v>
      </c>
      <c r="L1061" t="n">
        <v>4</v>
      </c>
      <c r="M1061" t="n">
        <v>5</v>
      </c>
      <c r="N1061" t="n">
        <v>5</v>
      </c>
      <c r="O1061">
        <f>DATE(2026,1,1)-K1061</f>
        <v/>
      </c>
      <c r="P1061">
        <f>IF(G1061&gt;=2,"Repeat","One-time")</f>
        <v/>
      </c>
    </row>
    <row r="1062">
      <c r="A1062" t="inlineStr">
        <is>
          <t>C06425</t>
        </is>
      </c>
      <c r="B1062" t="inlineStr">
        <is>
          <t>Ananya Fernandes</t>
        </is>
      </c>
      <c r="C1062" t="inlineStr">
        <is>
          <t>North</t>
        </is>
      </c>
      <c r="D1062" t="inlineStr">
        <is>
          <t>Chandigarh</t>
        </is>
      </c>
      <c r="E1062" t="inlineStr">
        <is>
          <t>No</t>
        </is>
      </c>
      <c r="F1062" t="inlineStr">
        <is>
          <t>High Value</t>
        </is>
      </c>
      <c r="G1062" t="n">
        <v>15</v>
      </c>
      <c r="H1062" s="24" t="n">
        <v>91990.53</v>
      </c>
      <c r="I1062" s="24" t="n">
        <v>16482.13</v>
      </c>
      <c r="J1062" s="25" t="n">
        <v>45583</v>
      </c>
      <c r="K1062" s="25" t="n">
        <v>46021</v>
      </c>
      <c r="L1062" t="n">
        <v>5</v>
      </c>
      <c r="M1062" t="n">
        <v>5</v>
      </c>
      <c r="N1062" t="n">
        <v>5</v>
      </c>
      <c r="O1062">
        <f>DATE(2026,1,1)-K1062</f>
        <v/>
      </c>
      <c r="P1062">
        <f>IF(G1062&gt;=2,"Repeat","One-time")</f>
        <v/>
      </c>
    </row>
    <row r="1063">
      <c r="A1063" t="inlineStr">
        <is>
          <t>C05253</t>
        </is>
      </c>
      <c r="B1063" t="inlineStr">
        <is>
          <t>Maria Pillai</t>
        </is>
      </c>
      <c r="C1063" t="inlineStr">
        <is>
          <t>West</t>
        </is>
      </c>
      <c r="D1063" t="inlineStr">
        <is>
          <t>Mumbai</t>
        </is>
      </c>
      <c r="E1063" t="inlineStr">
        <is>
          <t>No</t>
        </is>
      </c>
      <c r="F1063" t="inlineStr">
        <is>
          <t>High Value</t>
        </is>
      </c>
      <c r="G1063" t="n">
        <v>11</v>
      </c>
      <c r="H1063" s="24" t="n">
        <v>91939.85000000001</v>
      </c>
      <c r="I1063" s="24" t="n">
        <v>15873.27</v>
      </c>
      <c r="J1063" s="25" t="n">
        <v>45474</v>
      </c>
      <c r="K1063" s="25" t="n">
        <v>45948</v>
      </c>
      <c r="L1063" t="n">
        <v>4</v>
      </c>
      <c r="M1063" t="n">
        <v>5</v>
      </c>
      <c r="N1063" t="n">
        <v>5</v>
      </c>
      <c r="O1063">
        <f>DATE(2026,1,1)-K1063</f>
        <v/>
      </c>
      <c r="P1063">
        <f>IF(G1063&gt;=2,"Repeat","One-time")</f>
        <v/>
      </c>
    </row>
    <row r="1064">
      <c r="A1064" t="inlineStr">
        <is>
          <t>C00729</t>
        </is>
      </c>
      <c r="B1064" t="inlineStr">
        <is>
          <t>Varun Menon</t>
        </is>
      </c>
      <c r="C1064" t="inlineStr">
        <is>
          <t>Central</t>
        </is>
      </c>
      <c r="D1064" t="inlineStr">
        <is>
          <t>Nagpur</t>
        </is>
      </c>
      <c r="E1064" t="inlineStr">
        <is>
          <t>No</t>
        </is>
      </c>
      <c r="F1064" t="inlineStr">
        <is>
          <t>At Risk</t>
        </is>
      </c>
      <c r="G1064" t="n">
        <v>12</v>
      </c>
      <c r="H1064" s="24" t="n">
        <v>91796.41</v>
      </c>
      <c r="I1064" s="24" t="n">
        <v>13122.27</v>
      </c>
      <c r="J1064" s="25" t="n">
        <v>45035</v>
      </c>
      <c r="K1064" s="25" t="n">
        <v>45676</v>
      </c>
      <c r="L1064" t="n">
        <v>2</v>
      </c>
      <c r="M1064" t="n">
        <v>5</v>
      </c>
      <c r="N1064" t="n">
        <v>5</v>
      </c>
      <c r="O1064">
        <f>DATE(2026,1,1)-K1064</f>
        <v/>
      </c>
      <c r="P1064">
        <f>IF(G1064&gt;=2,"Repeat","One-time")</f>
        <v/>
      </c>
    </row>
    <row r="1065">
      <c r="A1065" t="inlineStr">
        <is>
          <t>C03464</t>
        </is>
      </c>
      <c r="B1065" t="inlineStr">
        <is>
          <t>Abhishek Joshi</t>
        </is>
      </c>
      <c r="C1065" t="inlineStr">
        <is>
          <t>South</t>
        </is>
      </c>
      <c r="D1065" t="inlineStr">
        <is>
          <t>Bengaluru</t>
        </is>
      </c>
      <c r="E1065" t="inlineStr">
        <is>
          <t>Yes</t>
        </is>
      </c>
      <c r="F1065" t="inlineStr">
        <is>
          <t>High Value</t>
        </is>
      </c>
      <c r="G1065" t="n">
        <v>15</v>
      </c>
      <c r="H1065" s="24" t="n">
        <v>91694.91</v>
      </c>
      <c r="I1065" s="24" t="n">
        <v>18886.98</v>
      </c>
      <c r="J1065" s="25" t="n">
        <v>45262</v>
      </c>
      <c r="K1065" s="25" t="n">
        <v>45919</v>
      </c>
      <c r="L1065" t="n">
        <v>3</v>
      </c>
      <c r="M1065" t="n">
        <v>5</v>
      </c>
      <c r="N1065" t="n">
        <v>5</v>
      </c>
      <c r="O1065">
        <f>DATE(2026,1,1)-K1065</f>
        <v/>
      </c>
      <c r="P1065">
        <f>IF(G1065&gt;=2,"Repeat","One-time")</f>
        <v/>
      </c>
    </row>
    <row r="1066">
      <c r="A1066" t="inlineStr">
        <is>
          <t>C03177</t>
        </is>
      </c>
      <c r="B1066" t="inlineStr">
        <is>
          <t>Swati Kapoor</t>
        </is>
      </c>
      <c r="C1066" t="inlineStr">
        <is>
          <t>West</t>
        </is>
      </c>
      <c r="D1066" t="inlineStr">
        <is>
          <t>Mumbai</t>
        </is>
      </c>
      <c r="E1066" t="inlineStr">
        <is>
          <t>No</t>
        </is>
      </c>
      <c r="F1066" t="inlineStr">
        <is>
          <t>At Risk</t>
        </is>
      </c>
      <c r="G1066" t="n">
        <v>8</v>
      </c>
      <c r="H1066" s="24" t="n">
        <v>91687.58</v>
      </c>
      <c r="I1066" s="24" t="n">
        <v>7856.22</v>
      </c>
      <c r="J1066" s="25" t="n">
        <v>45216</v>
      </c>
      <c r="K1066" s="25" t="n">
        <v>45311</v>
      </c>
      <c r="L1066" t="n">
        <v>1</v>
      </c>
      <c r="M1066" t="n">
        <v>4</v>
      </c>
      <c r="N1066" t="n">
        <v>5</v>
      </c>
      <c r="O1066">
        <f>DATE(2026,1,1)-K1066</f>
        <v/>
      </c>
      <c r="P1066">
        <f>IF(G1066&gt;=2,"Repeat","One-time")</f>
        <v/>
      </c>
    </row>
    <row r="1067">
      <c r="A1067" t="inlineStr">
        <is>
          <t>C02382</t>
        </is>
      </c>
      <c r="B1067" t="inlineStr">
        <is>
          <t>Rahul Thakur</t>
        </is>
      </c>
      <c r="C1067" t="inlineStr">
        <is>
          <t>North</t>
        </is>
      </c>
      <c r="D1067" t="inlineStr">
        <is>
          <t>Delhi</t>
        </is>
      </c>
      <c r="E1067" t="inlineStr">
        <is>
          <t>Yes</t>
        </is>
      </c>
      <c r="F1067" t="inlineStr">
        <is>
          <t>At Risk</t>
        </is>
      </c>
      <c r="G1067" t="n">
        <v>16</v>
      </c>
      <c r="H1067" s="24" t="n">
        <v>91680.03</v>
      </c>
      <c r="I1067" s="24" t="n">
        <v>22201.86</v>
      </c>
      <c r="J1067" s="25" t="n">
        <v>45147</v>
      </c>
      <c r="K1067" s="25" t="n">
        <v>45634</v>
      </c>
      <c r="L1067" t="n">
        <v>2</v>
      </c>
      <c r="M1067" t="n">
        <v>5</v>
      </c>
      <c r="N1067" t="n">
        <v>5</v>
      </c>
      <c r="O1067">
        <f>DATE(2026,1,1)-K1067</f>
        <v/>
      </c>
      <c r="P1067">
        <f>IF(G1067&gt;=2,"Repeat","One-time")</f>
        <v/>
      </c>
    </row>
    <row r="1068">
      <c r="A1068" t="inlineStr">
        <is>
          <t>C00934</t>
        </is>
      </c>
      <c r="B1068" t="inlineStr">
        <is>
          <t>Gurpreet Pillai</t>
        </is>
      </c>
      <c r="C1068" t="inlineStr">
        <is>
          <t>West</t>
        </is>
      </c>
      <c r="D1068" t="inlineStr">
        <is>
          <t>Mumbai</t>
        </is>
      </c>
      <c r="E1068" t="inlineStr">
        <is>
          <t>Yes</t>
        </is>
      </c>
      <c r="F1068" t="inlineStr">
        <is>
          <t>At Risk</t>
        </is>
      </c>
      <c r="G1068" t="n">
        <v>27</v>
      </c>
      <c r="H1068" s="24" t="n">
        <v>91636.44</v>
      </c>
      <c r="I1068" s="24" t="n">
        <v>23624.33</v>
      </c>
      <c r="J1068" s="25" t="n">
        <v>44927</v>
      </c>
      <c r="K1068" s="25" t="n">
        <v>45704</v>
      </c>
      <c r="L1068" t="n">
        <v>2</v>
      </c>
      <c r="M1068" t="n">
        <v>5</v>
      </c>
      <c r="N1068" t="n">
        <v>5</v>
      </c>
      <c r="O1068">
        <f>DATE(2026,1,1)-K1068</f>
        <v/>
      </c>
      <c r="P1068">
        <f>IF(G1068&gt;=2,"Repeat","One-time")</f>
        <v/>
      </c>
    </row>
    <row r="1069">
      <c r="A1069" t="inlineStr">
        <is>
          <t>C10121</t>
        </is>
      </c>
      <c r="B1069" t="inlineStr">
        <is>
          <t>Suresh Nair</t>
        </is>
      </c>
      <c r="C1069" t="inlineStr">
        <is>
          <t>South</t>
        </is>
      </c>
      <c r="D1069" t="inlineStr">
        <is>
          <t>Bengaluru</t>
        </is>
      </c>
      <c r="E1069" t="inlineStr">
        <is>
          <t>No</t>
        </is>
      </c>
      <c r="F1069" t="inlineStr">
        <is>
          <t>High Value</t>
        </is>
      </c>
      <c r="G1069" t="n">
        <v>10</v>
      </c>
      <c r="H1069" s="24" t="n">
        <v>91598.92</v>
      </c>
      <c r="I1069" s="24" t="n">
        <v>8182.06</v>
      </c>
      <c r="J1069" s="25" t="n">
        <v>45882</v>
      </c>
      <c r="K1069" s="25" t="n">
        <v>46019</v>
      </c>
      <c r="L1069" t="n">
        <v>5</v>
      </c>
      <c r="M1069" t="n">
        <v>5</v>
      </c>
      <c r="N1069" t="n">
        <v>5</v>
      </c>
      <c r="O1069">
        <f>DATE(2026,1,1)-K1069</f>
        <v/>
      </c>
      <c r="P1069">
        <f>IF(G1069&gt;=2,"Repeat","One-time")</f>
        <v/>
      </c>
    </row>
    <row r="1070">
      <c r="A1070" t="inlineStr">
        <is>
          <t>C04653</t>
        </is>
      </c>
      <c r="B1070" t="inlineStr">
        <is>
          <t>Farhan Shah</t>
        </is>
      </c>
      <c r="C1070" t="inlineStr">
        <is>
          <t>North</t>
        </is>
      </c>
      <c r="D1070" t="inlineStr">
        <is>
          <t>Jaipur</t>
        </is>
      </c>
      <c r="E1070" t="inlineStr">
        <is>
          <t>Yes</t>
        </is>
      </c>
      <c r="F1070" t="inlineStr">
        <is>
          <t>At Risk</t>
        </is>
      </c>
      <c r="G1070" t="n">
        <v>10</v>
      </c>
      <c r="H1070" s="24" t="n">
        <v>91534.27</v>
      </c>
      <c r="I1070" s="24" t="n">
        <v>12064.14</v>
      </c>
      <c r="J1070" s="25" t="n">
        <v>45375</v>
      </c>
      <c r="K1070" s="25" t="n">
        <v>45583</v>
      </c>
      <c r="L1070" t="n">
        <v>2</v>
      </c>
      <c r="M1070" t="n">
        <v>5</v>
      </c>
      <c r="N1070" t="n">
        <v>5</v>
      </c>
      <c r="O1070">
        <f>DATE(2026,1,1)-K1070</f>
        <v/>
      </c>
      <c r="P1070">
        <f>IF(G1070&gt;=2,"Repeat","One-time")</f>
        <v/>
      </c>
    </row>
    <row r="1071">
      <c r="A1071" t="inlineStr">
        <is>
          <t>C01559</t>
        </is>
      </c>
      <c r="B1071" t="inlineStr">
        <is>
          <t>Diya Khan</t>
        </is>
      </c>
      <c r="C1071" t="inlineStr">
        <is>
          <t>South</t>
        </is>
      </c>
      <c r="D1071" t="inlineStr">
        <is>
          <t>Chennai</t>
        </is>
      </c>
      <c r="E1071" t="inlineStr">
        <is>
          <t>No</t>
        </is>
      </c>
      <c r="F1071" t="inlineStr">
        <is>
          <t>High Value</t>
        </is>
      </c>
      <c r="G1071" t="n">
        <v>12</v>
      </c>
      <c r="H1071" s="24" t="n">
        <v>91469.67999999999</v>
      </c>
      <c r="I1071" s="24" t="n">
        <v>14749.16</v>
      </c>
      <c r="J1071" s="25" t="n">
        <v>45103</v>
      </c>
      <c r="K1071" s="25" t="n">
        <v>46006</v>
      </c>
      <c r="L1071" t="n">
        <v>5</v>
      </c>
      <c r="M1071" t="n">
        <v>5</v>
      </c>
      <c r="N1071" t="n">
        <v>5</v>
      </c>
      <c r="O1071">
        <f>DATE(2026,1,1)-K1071</f>
        <v/>
      </c>
      <c r="P1071">
        <f>IF(G1071&gt;=2,"Repeat","One-time")</f>
        <v/>
      </c>
    </row>
    <row r="1072">
      <c r="A1072" t="inlineStr">
        <is>
          <t>C01142</t>
        </is>
      </c>
      <c r="B1072" t="inlineStr">
        <is>
          <t>Lakshmi Iyer</t>
        </is>
      </c>
      <c r="C1072" t="inlineStr">
        <is>
          <t>West</t>
        </is>
      </c>
      <c r="D1072" t="inlineStr">
        <is>
          <t>Mumbai</t>
        </is>
      </c>
      <c r="E1072" t="inlineStr">
        <is>
          <t>Yes</t>
        </is>
      </c>
      <c r="F1072" t="inlineStr">
        <is>
          <t>At Risk</t>
        </is>
      </c>
      <c r="G1072" t="n">
        <v>12</v>
      </c>
      <c r="H1072" s="24" t="n">
        <v>91464.78999999999</v>
      </c>
      <c r="I1072" s="24" t="n">
        <v>15768.85</v>
      </c>
      <c r="J1072" s="25" t="n">
        <v>44974</v>
      </c>
      <c r="K1072" s="25" t="n">
        <v>45537</v>
      </c>
      <c r="L1072" t="n">
        <v>2</v>
      </c>
      <c r="M1072" t="n">
        <v>5</v>
      </c>
      <c r="N1072" t="n">
        <v>5</v>
      </c>
      <c r="O1072">
        <f>DATE(2026,1,1)-K1072</f>
        <v/>
      </c>
      <c r="P1072">
        <f>IF(G1072&gt;=2,"Repeat","One-time")</f>
        <v/>
      </c>
    </row>
    <row r="1073">
      <c r="A1073" t="inlineStr">
        <is>
          <t>C02810</t>
        </is>
      </c>
      <c r="B1073" t="inlineStr">
        <is>
          <t>Sanjay Bose</t>
        </is>
      </c>
      <c r="C1073" t="inlineStr">
        <is>
          <t>South</t>
        </is>
      </c>
      <c r="D1073" t="inlineStr">
        <is>
          <t>Bengaluru</t>
        </is>
      </c>
      <c r="E1073" t="inlineStr">
        <is>
          <t>No</t>
        </is>
      </c>
      <c r="F1073" t="inlineStr">
        <is>
          <t>At Risk</t>
        </is>
      </c>
      <c r="G1073" t="n">
        <v>14</v>
      </c>
      <c r="H1073" s="24" t="n">
        <v>91377.25</v>
      </c>
      <c r="I1073" s="24" t="n">
        <v>15821.48</v>
      </c>
      <c r="J1073" s="25" t="n">
        <v>45242</v>
      </c>
      <c r="K1073" s="25" t="n">
        <v>45693</v>
      </c>
      <c r="L1073" t="n">
        <v>2</v>
      </c>
      <c r="M1073" t="n">
        <v>5</v>
      </c>
      <c r="N1073" t="n">
        <v>5</v>
      </c>
      <c r="O1073">
        <f>DATE(2026,1,1)-K1073</f>
        <v/>
      </c>
      <c r="P1073">
        <f>IF(G1073&gt;=2,"Repeat","One-time")</f>
        <v/>
      </c>
    </row>
    <row r="1074">
      <c r="A1074" t="inlineStr">
        <is>
          <t>C03987</t>
        </is>
      </c>
      <c r="B1074" t="inlineStr">
        <is>
          <t>Vivaan Singh</t>
        </is>
      </c>
      <c r="C1074" t="inlineStr">
        <is>
          <t>West</t>
        </is>
      </c>
      <c r="D1074" t="inlineStr">
        <is>
          <t>Ahmedabad</t>
        </is>
      </c>
      <c r="E1074" t="inlineStr">
        <is>
          <t>No</t>
        </is>
      </c>
      <c r="F1074" t="inlineStr">
        <is>
          <t>High Value</t>
        </is>
      </c>
      <c r="G1074" t="n">
        <v>10</v>
      </c>
      <c r="H1074" s="24" t="n">
        <v>91263.27</v>
      </c>
      <c r="I1074" s="24" t="n">
        <v>13873.26</v>
      </c>
      <c r="J1074" s="25" t="n">
        <v>45346</v>
      </c>
      <c r="K1074" s="25" t="n">
        <v>45996</v>
      </c>
      <c r="L1074" t="n">
        <v>5</v>
      </c>
      <c r="M1074" t="n">
        <v>5</v>
      </c>
      <c r="N1074" t="n">
        <v>5</v>
      </c>
      <c r="O1074">
        <f>DATE(2026,1,1)-K1074</f>
        <v/>
      </c>
      <c r="P1074">
        <f>IF(G1074&gt;=2,"Repeat","One-time")</f>
        <v/>
      </c>
    </row>
    <row r="1075">
      <c r="A1075" t="inlineStr">
        <is>
          <t>C03722</t>
        </is>
      </c>
      <c r="B1075" t="inlineStr">
        <is>
          <t>Manish Singh</t>
        </is>
      </c>
      <c r="C1075" t="inlineStr">
        <is>
          <t>North</t>
        </is>
      </c>
      <c r="D1075" t="inlineStr">
        <is>
          <t>Gurugram</t>
        </is>
      </c>
      <c r="E1075" t="inlineStr">
        <is>
          <t>Yes</t>
        </is>
      </c>
      <c r="F1075" t="inlineStr">
        <is>
          <t>At Risk</t>
        </is>
      </c>
      <c r="G1075" t="n">
        <v>16</v>
      </c>
      <c r="H1075" s="24" t="n">
        <v>91246.25999999999</v>
      </c>
      <c r="I1075" s="24" t="n">
        <v>15590.53</v>
      </c>
      <c r="J1075" s="25" t="n">
        <v>45319</v>
      </c>
      <c r="K1075" s="25" t="n">
        <v>45614</v>
      </c>
      <c r="L1075" t="n">
        <v>2</v>
      </c>
      <c r="M1075" t="n">
        <v>5</v>
      </c>
      <c r="N1075" t="n">
        <v>5</v>
      </c>
      <c r="O1075">
        <f>DATE(2026,1,1)-K1075</f>
        <v/>
      </c>
      <c r="P1075">
        <f>IF(G1075&gt;=2,"Repeat","One-time")</f>
        <v/>
      </c>
    </row>
    <row r="1076">
      <c r="A1076" t="inlineStr">
        <is>
          <t>C06070</t>
        </is>
      </c>
      <c r="B1076" t="inlineStr">
        <is>
          <t>Divya Khan</t>
        </is>
      </c>
      <c r="C1076" t="inlineStr">
        <is>
          <t>West</t>
        </is>
      </c>
      <c r="D1076" t="inlineStr">
        <is>
          <t>Pune</t>
        </is>
      </c>
      <c r="E1076" t="inlineStr">
        <is>
          <t>No</t>
        </is>
      </c>
      <c r="F1076" t="inlineStr">
        <is>
          <t>High Value</t>
        </is>
      </c>
      <c r="G1076" t="n">
        <v>12</v>
      </c>
      <c r="H1076" s="24" t="n">
        <v>91161.07000000001</v>
      </c>
      <c r="I1076" s="24" t="n">
        <v>23309.19</v>
      </c>
      <c r="J1076" s="25" t="n">
        <v>45513</v>
      </c>
      <c r="K1076" s="25" t="n">
        <v>45879</v>
      </c>
      <c r="L1076" t="n">
        <v>3</v>
      </c>
      <c r="M1076" t="n">
        <v>5</v>
      </c>
      <c r="N1076" t="n">
        <v>5</v>
      </c>
      <c r="O1076">
        <f>DATE(2026,1,1)-K1076</f>
        <v/>
      </c>
      <c r="P1076">
        <f>IF(G1076&gt;=2,"Repeat","One-time")</f>
        <v/>
      </c>
    </row>
    <row r="1077">
      <c r="A1077" t="inlineStr">
        <is>
          <t>C02854</t>
        </is>
      </c>
      <c r="B1077" t="inlineStr">
        <is>
          <t>Ananya Sinha</t>
        </is>
      </c>
      <c r="C1077" t="inlineStr">
        <is>
          <t>West</t>
        </is>
      </c>
      <c r="D1077" t="inlineStr">
        <is>
          <t>Mumbai</t>
        </is>
      </c>
      <c r="E1077" t="inlineStr">
        <is>
          <t>No</t>
        </is>
      </c>
      <c r="F1077" t="inlineStr">
        <is>
          <t>At Risk</t>
        </is>
      </c>
      <c r="G1077" t="n">
        <v>20</v>
      </c>
      <c r="H1077" s="24" t="n">
        <v>91134.64999999999</v>
      </c>
      <c r="I1077" s="24" t="n">
        <v>16736.72</v>
      </c>
      <c r="J1077" s="25" t="n">
        <v>45184</v>
      </c>
      <c r="K1077" s="25" t="n">
        <v>45603</v>
      </c>
      <c r="L1077" t="n">
        <v>2</v>
      </c>
      <c r="M1077" t="n">
        <v>5</v>
      </c>
      <c r="N1077" t="n">
        <v>5</v>
      </c>
      <c r="O1077">
        <f>DATE(2026,1,1)-K1077</f>
        <v/>
      </c>
      <c r="P1077">
        <f>IF(G1077&gt;=2,"Repeat","One-time")</f>
        <v/>
      </c>
    </row>
    <row r="1078">
      <c r="A1078" t="inlineStr">
        <is>
          <t>C00857</t>
        </is>
      </c>
      <c r="B1078" t="inlineStr">
        <is>
          <t>Priya Kapoor</t>
        </is>
      </c>
      <c r="C1078" t="inlineStr">
        <is>
          <t>East</t>
        </is>
      </c>
      <c r="D1078" t="inlineStr">
        <is>
          <t>Kolkata</t>
        </is>
      </c>
      <c r="E1078" t="inlineStr">
        <is>
          <t>Yes</t>
        </is>
      </c>
      <c r="F1078" t="inlineStr">
        <is>
          <t>At Risk</t>
        </is>
      </c>
      <c r="G1078" t="n">
        <v>10</v>
      </c>
      <c r="H1078" s="24" t="n">
        <v>91123.52</v>
      </c>
      <c r="I1078" s="24" t="n">
        <v>20453.46</v>
      </c>
      <c r="J1078" s="25" t="n">
        <v>44991</v>
      </c>
      <c r="K1078" s="25" t="n">
        <v>45369</v>
      </c>
      <c r="L1078" t="n">
        <v>1</v>
      </c>
      <c r="M1078" t="n">
        <v>5</v>
      </c>
      <c r="N1078" t="n">
        <v>5</v>
      </c>
      <c r="O1078">
        <f>DATE(2026,1,1)-K1078</f>
        <v/>
      </c>
      <c r="P1078">
        <f>IF(G1078&gt;=2,"Repeat","One-time")</f>
        <v/>
      </c>
    </row>
    <row r="1079">
      <c r="A1079" t="inlineStr">
        <is>
          <t>C06913</t>
        </is>
      </c>
      <c r="B1079" t="inlineStr">
        <is>
          <t>Rohan Das</t>
        </is>
      </c>
      <c r="C1079" t="inlineStr">
        <is>
          <t>East</t>
        </is>
      </c>
      <c r="D1079" t="inlineStr">
        <is>
          <t>Kolkata</t>
        </is>
      </c>
      <c r="E1079" t="inlineStr">
        <is>
          <t>No</t>
        </is>
      </c>
      <c r="F1079" t="inlineStr">
        <is>
          <t>High Value</t>
        </is>
      </c>
      <c r="G1079" t="n">
        <v>12</v>
      </c>
      <c r="H1079" s="24" t="n">
        <v>91105.05</v>
      </c>
      <c r="I1079" s="24" t="n">
        <v>5632.03</v>
      </c>
      <c r="J1079" s="25" t="n">
        <v>45600</v>
      </c>
      <c r="K1079" s="25" t="n">
        <v>45973</v>
      </c>
      <c r="L1079" t="n">
        <v>4</v>
      </c>
      <c r="M1079" t="n">
        <v>5</v>
      </c>
      <c r="N1079" t="n">
        <v>5</v>
      </c>
      <c r="O1079">
        <f>DATE(2026,1,1)-K1079</f>
        <v/>
      </c>
      <c r="P1079">
        <f>IF(G1079&gt;=2,"Repeat","One-time")</f>
        <v/>
      </c>
    </row>
    <row r="1080">
      <c r="A1080" t="inlineStr">
        <is>
          <t>C06380</t>
        </is>
      </c>
      <c r="B1080" t="inlineStr">
        <is>
          <t>Aarav Mishra</t>
        </is>
      </c>
      <c r="C1080" t="inlineStr">
        <is>
          <t>South</t>
        </is>
      </c>
      <c r="D1080" t="inlineStr">
        <is>
          <t>Bengaluru</t>
        </is>
      </c>
      <c r="E1080" t="inlineStr">
        <is>
          <t>Yes</t>
        </is>
      </c>
      <c r="F1080" t="inlineStr">
        <is>
          <t>High Value</t>
        </is>
      </c>
      <c r="G1080" t="n">
        <v>9</v>
      </c>
      <c r="H1080" s="24" t="n">
        <v>91076.39999999999</v>
      </c>
      <c r="I1080" s="24" t="n">
        <v>13851.81</v>
      </c>
      <c r="J1080" s="25" t="n">
        <v>45594</v>
      </c>
      <c r="K1080" s="25" t="n">
        <v>45819</v>
      </c>
      <c r="L1080" t="n">
        <v>3</v>
      </c>
      <c r="M1080" t="n">
        <v>5</v>
      </c>
      <c r="N1080" t="n">
        <v>5</v>
      </c>
      <c r="O1080">
        <f>DATE(2026,1,1)-K1080</f>
        <v/>
      </c>
      <c r="P1080">
        <f>IF(G1080&gt;=2,"Repeat","One-time")</f>
        <v/>
      </c>
    </row>
    <row r="1081">
      <c r="A1081" t="inlineStr">
        <is>
          <t>C01185</t>
        </is>
      </c>
      <c r="B1081" t="inlineStr">
        <is>
          <t>Joseph Prasad</t>
        </is>
      </c>
      <c r="C1081" t="inlineStr">
        <is>
          <t>East</t>
        </is>
      </c>
      <c r="D1081" t="inlineStr">
        <is>
          <t>Kolkata</t>
        </is>
      </c>
      <c r="E1081" t="inlineStr">
        <is>
          <t>No</t>
        </is>
      </c>
      <c r="F1081" t="inlineStr">
        <is>
          <t>At Risk</t>
        </is>
      </c>
      <c r="G1081" t="n">
        <v>7</v>
      </c>
      <c r="H1081" s="24" t="n">
        <v>90901.97</v>
      </c>
      <c r="I1081" s="24" t="n">
        <v>11737.46</v>
      </c>
      <c r="J1081" s="25" t="n">
        <v>44961</v>
      </c>
      <c r="K1081" s="25" t="n">
        <v>45732</v>
      </c>
      <c r="L1081" t="n">
        <v>2</v>
      </c>
      <c r="M1081" t="n">
        <v>4</v>
      </c>
      <c r="N1081" t="n">
        <v>5</v>
      </c>
      <c r="O1081">
        <f>DATE(2026,1,1)-K1081</f>
        <v/>
      </c>
      <c r="P1081">
        <f>IF(G1081&gt;=2,"Repeat","One-time")</f>
        <v/>
      </c>
    </row>
    <row r="1082">
      <c r="A1082" t="inlineStr">
        <is>
          <t>C02571</t>
        </is>
      </c>
      <c r="B1082" t="inlineStr">
        <is>
          <t>Suresh Das</t>
        </is>
      </c>
      <c r="C1082" t="inlineStr">
        <is>
          <t>West</t>
        </is>
      </c>
      <c r="D1082" t="inlineStr">
        <is>
          <t>Surat</t>
        </is>
      </c>
      <c r="E1082" t="inlineStr">
        <is>
          <t>Yes</t>
        </is>
      </c>
      <c r="F1082" t="inlineStr">
        <is>
          <t>High Value</t>
        </is>
      </c>
      <c r="G1082" t="n">
        <v>18</v>
      </c>
      <c r="H1082" s="24" t="n">
        <v>90886.21000000001</v>
      </c>
      <c r="I1082" s="24" t="n">
        <v>19147.49</v>
      </c>
      <c r="J1082" s="25" t="n">
        <v>45180</v>
      </c>
      <c r="K1082" s="25" t="n">
        <v>45993</v>
      </c>
      <c r="L1082" t="n">
        <v>5</v>
      </c>
      <c r="M1082" t="n">
        <v>5</v>
      </c>
      <c r="N1082" t="n">
        <v>5</v>
      </c>
      <c r="O1082">
        <f>DATE(2026,1,1)-K1082</f>
        <v/>
      </c>
      <c r="P1082">
        <f>IF(G1082&gt;=2,"Repeat","One-time")</f>
        <v/>
      </c>
    </row>
    <row r="1083">
      <c r="A1083" t="inlineStr">
        <is>
          <t>C06280</t>
        </is>
      </c>
      <c r="B1083" t="inlineStr">
        <is>
          <t>Harpreet Shah</t>
        </is>
      </c>
      <c r="C1083" t="inlineStr">
        <is>
          <t>West</t>
        </is>
      </c>
      <c r="D1083" t="inlineStr">
        <is>
          <t>Mumbai</t>
        </is>
      </c>
      <c r="E1083" t="inlineStr">
        <is>
          <t>No</t>
        </is>
      </c>
      <c r="F1083" t="inlineStr">
        <is>
          <t>High Value</t>
        </is>
      </c>
      <c r="G1083" t="n">
        <v>9</v>
      </c>
      <c r="H1083" s="24" t="n">
        <v>90846.05</v>
      </c>
      <c r="I1083" s="24" t="n">
        <v>10808.35</v>
      </c>
      <c r="J1083" s="25" t="n">
        <v>45559</v>
      </c>
      <c r="K1083" s="25" t="n">
        <v>45757</v>
      </c>
      <c r="L1083" t="n">
        <v>3</v>
      </c>
      <c r="M1083" t="n">
        <v>5</v>
      </c>
      <c r="N1083" t="n">
        <v>5</v>
      </c>
      <c r="O1083">
        <f>DATE(2026,1,1)-K1083</f>
        <v/>
      </c>
      <c r="P1083">
        <f>IF(G1083&gt;=2,"Repeat","One-time")</f>
        <v/>
      </c>
    </row>
    <row r="1084">
      <c r="A1084" t="inlineStr">
        <is>
          <t>C03643</t>
        </is>
      </c>
      <c r="B1084" t="inlineStr">
        <is>
          <t>Harpreet Agarwal</t>
        </is>
      </c>
      <c r="C1084" t="inlineStr">
        <is>
          <t>South</t>
        </is>
      </c>
      <c r="D1084" t="inlineStr">
        <is>
          <t>Hyderabad</t>
        </is>
      </c>
      <c r="E1084" t="inlineStr">
        <is>
          <t>Yes</t>
        </is>
      </c>
      <c r="F1084" t="inlineStr">
        <is>
          <t>High Value</t>
        </is>
      </c>
      <c r="G1084" t="n">
        <v>11</v>
      </c>
      <c r="H1084" s="24" t="n">
        <v>90655.23</v>
      </c>
      <c r="I1084" s="24" t="n">
        <v>13327.53</v>
      </c>
      <c r="J1084" s="25" t="n">
        <v>45361</v>
      </c>
      <c r="K1084" s="25" t="n">
        <v>45900</v>
      </c>
      <c r="L1084" t="n">
        <v>3</v>
      </c>
      <c r="M1084" t="n">
        <v>5</v>
      </c>
      <c r="N1084" t="n">
        <v>5</v>
      </c>
      <c r="O1084">
        <f>DATE(2026,1,1)-K1084</f>
        <v/>
      </c>
      <c r="P1084">
        <f>IF(G1084&gt;=2,"Repeat","One-time")</f>
        <v/>
      </c>
    </row>
    <row r="1085">
      <c r="A1085" t="inlineStr">
        <is>
          <t>C03547</t>
        </is>
      </c>
      <c r="B1085" t="inlineStr">
        <is>
          <t>Diya Ghosh</t>
        </is>
      </c>
      <c r="C1085" t="inlineStr">
        <is>
          <t>South</t>
        </is>
      </c>
      <c r="D1085" t="inlineStr">
        <is>
          <t>Hyderabad</t>
        </is>
      </c>
      <c r="E1085" t="inlineStr">
        <is>
          <t>Yes</t>
        </is>
      </c>
      <c r="F1085" t="inlineStr">
        <is>
          <t>At Risk</t>
        </is>
      </c>
      <c r="G1085" t="n">
        <v>11</v>
      </c>
      <c r="H1085" s="24" t="n">
        <v>90531.91</v>
      </c>
      <c r="I1085" s="24" t="n">
        <v>11732.45</v>
      </c>
      <c r="J1085" s="25" t="n">
        <v>45259</v>
      </c>
      <c r="K1085" s="25" t="n">
        <v>45647</v>
      </c>
      <c r="L1085" t="n">
        <v>2</v>
      </c>
      <c r="M1085" t="n">
        <v>5</v>
      </c>
      <c r="N1085" t="n">
        <v>5</v>
      </c>
      <c r="O1085">
        <f>DATE(2026,1,1)-K1085</f>
        <v/>
      </c>
      <c r="P1085">
        <f>IF(G1085&gt;=2,"Repeat","One-time")</f>
        <v/>
      </c>
    </row>
    <row r="1086">
      <c r="A1086" t="inlineStr">
        <is>
          <t>C00248</t>
        </is>
      </c>
      <c r="B1086" t="inlineStr">
        <is>
          <t>Riya Das</t>
        </is>
      </c>
      <c r="C1086" t="inlineStr">
        <is>
          <t>West</t>
        </is>
      </c>
      <c r="D1086" t="inlineStr">
        <is>
          <t>Pune</t>
        </is>
      </c>
      <c r="E1086" t="inlineStr">
        <is>
          <t>No</t>
        </is>
      </c>
      <c r="F1086" t="inlineStr">
        <is>
          <t>At Risk</t>
        </is>
      </c>
      <c r="G1086" t="n">
        <v>10</v>
      </c>
      <c r="H1086" s="24" t="n">
        <v>90436.02</v>
      </c>
      <c r="I1086" s="24" t="n">
        <v>18174.18</v>
      </c>
      <c r="J1086" s="25" t="n">
        <v>44965</v>
      </c>
      <c r="K1086" s="25" t="n">
        <v>45637</v>
      </c>
      <c r="L1086" t="n">
        <v>2</v>
      </c>
      <c r="M1086" t="n">
        <v>5</v>
      </c>
      <c r="N1086" t="n">
        <v>5</v>
      </c>
      <c r="O1086">
        <f>DATE(2026,1,1)-K1086</f>
        <v/>
      </c>
      <c r="P1086">
        <f>IF(G1086&gt;=2,"Repeat","One-time")</f>
        <v/>
      </c>
    </row>
    <row r="1087">
      <c r="A1087" t="inlineStr">
        <is>
          <t>C07126</t>
        </is>
      </c>
      <c r="B1087" t="inlineStr">
        <is>
          <t>Joseph Nair</t>
        </is>
      </c>
      <c r="C1087" t="inlineStr">
        <is>
          <t>Central</t>
        </is>
      </c>
      <c r="D1087" t="inlineStr">
        <is>
          <t>Indore</t>
        </is>
      </c>
      <c r="E1087" t="inlineStr">
        <is>
          <t>No</t>
        </is>
      </c>
      <c r="F1087" t="inlineStr">
        <is>
          <t>High Value</t>
        </is>
      </c>
      <c r="G1087" t="n">
        <v>10</v>
      </c>
      <c r="H1087" s="24" t="n">
        <v>90381.46000000001</v>
      </c>
      <c r="I1087" s="24" t="n">
        <v>20435.77</v>
      </c>
      <c r="J1087" s="25" t="n">
        <v>45613</v>
      </c>
      <c r="K1087" s="25" t="n">
        <v>46018</v>
      </c>
      <c r="L1087" t="n">
        <v>5</v>
      </c>
      <c r="M1087" t="n">
        <v>5</v>
      </c>
      <c r="N1087" t="n">
        <v>5</v>
      </c>
      <c r="O1087">
        <f>DATE(2026,1,1)-K1087</f>
        <v/>
      </c>
      <c r="P1087">
        <f>IF(G1087&gt;=2,"Repeat","One-time")</f>
        <v/>
      </c>
    </row>
    <row r="1088">
      <c r="A1088" t="inlineStr">
        <is>
          <t>C03852</t>
        </is>
      </c>
      <c r="B1088" t="inlineStr">
        <is>
          <t>Abhishek Thakur</t>
        </is>
      </c>
      <c r="C1088" t="inlineStr">
        <is>
          <t>East</t>
        </is>
      </c>
      <c r="D1088" t="inlineStr">
        <is>
          <t>Kolkata</t>
        </is>
      </c>
      <c r="E1088" t="inlineStr">
        <is>
          <t>No</t>
        </is>
      </c>
      <c r="F1088" t="inlineStr">
        <is>
          <t>High Value</t>
        </is>
      </c>
      <c r="G1088" t="n">
        <v>7</v>
      </c>
      <c r="H1088" s="24" t="n">
        <v>90269.32000000001</v>
      </c>
      <c r="I1088" s="24" t="n">
        <v>10523.11</v>
      </c>
      <c r="J1088" s="25" t="n">
        <v>45352</v>
      </c>
      <c r="K1088" s="25" t="n">
        <v>45931</v>
      </c>
      <c r="L1088" t="n">
        <v>4</v>
      </c>
      <c r="M1088" t="n">
        <v>4</v>
      </c>
      <c r="N1088" t="n">
        <v>5</v>
      </c>
      <c r="O1088">
        <f>DATE(2026,1,1)-K1088</f>
        <v/>
      </c>
      <c r="P1088">
        <f>IF(G1088&gt;=2,"Repeat","One-time")</f>
        <v/>
      </c>
    </row>
    <row r="1089">
      <c r="A1089" t="inlineStr">
        <is>
          <t>C03949</t>
        </is>
      </c>
      <c r="B1089" t="inlineStr">
        <is>
          <t>Sneha Mehta</t>
        </is>
      </c>
      <c r="C1089" t="inlineStr">
        <is>
          <t>East</t>
        </is>
      </c>
      <c r="D1089" t="inlineStr">
        <is>
          <t>Guwahati</t>
        </is>
      </c>
      <c r="E1089" t="inlineStr">
        <is>
          <t>Yes</t>
        </is>
      </c>
      <c r="F1089" t="inlineStr">
        <is>
          <t>High Value</t>
        </is>
      </c>
      <c r="G1089" t="n">
        <v>14</v>
      </c>
      <c r="H1089" s="24" t="n">
        <v>90239.66</v>
      </c>
      <c r="I1089" s="24" t="n">
        <v>18319.93</v>
      </c>
      <c r="J1089" s="25" t="n">
        <v>45311</v>
      </c>
      <c r="K1089" s="25" t="n">
        <v>45966</v>
      </c>
      <c r="L1089" t="n">
        <v>4</v>
      </c>
      <c r="M1089" t="n">
        <v>5</v>
      </c>
      <c r="N1089" t="n">
        <v>5</v>
      </c>
      <c r="O1089">
        <f>DATE(2026,1,1)-K1089</f>
        <v/>
      </c>
      <c r="P1089">
        <f>IF(G1089&gt;=2,"Repeat","One-time")</f>
        <v/>
      </c>
    </row>
    <row r="1090">
      <c r="A1090" t="inlineStr">
        <is>
          <t>C01636</t>
        </is>
      </c>
      <c r="B1090" t="inlineStr">
        <is>
          <t>Harpreet Yadav</t>
        </is>
      </c>
      <c r="C1090" t="inlineStr">
        <is>
          <t>Central</t>
        </is>
      </c>
      <c r="D1090" t="inlineStr">
        <is>
          <t>Indore</t>
        </is>
      </c>
      <c r="E1090" t="inlineStr">
        <is>
          <t>Yes</t>
        </is>
      </c>
      <c r="F1090" t="inlineStr">
        <is>
          <t>High Value</t>
        </is>
      </c>
      <c r="G1090" t="n">
        <v>18</v>
      </c>
      <c r="H1090" s="24" t="n">
        <v>90209.49000000001</v>
      </c>
      <c r="I1090" s="24" t="n">
        <v>17639.39</v>
      </c>
      <c r="J1090" s="25" t="n">
        <v>45030</v>
      </c>
      <c r="K1090" s="25" t="n">
        <v>45771</v>
      </c>
      <c r="L1090" t="n">
        <v>3</v>
      </c>
      <c r="M1090" t="n">
        <v>5</v>
      </c>
      <c r="N1090" t="n">
        <v>5</v>
      </c>
      <c r="O1090">
        <f>DATE(2026,1,1)-K1090</f>
        <v/>
      </c>
      <c r="P1090">
        <f>IF(G1090&gt;=2,"Repeat","One-time")</f>
        <v/>
      </c>
    </row>
    <row r="1091">
      <c r="A1091" t="inlineStr">
        <is>
          <t>C00959</t>
        </is>
      </c>
      <c r="B1091" t="inlineStr">
        <is>
          <t>Tanvi Prasad</t>
        </is>
      </c>
      <c r="C1091" t="inlineStr">
        <is>
          <t>East</t>
        </is>
      </c>
      <c r="D1091" t="inlineStr">
        <is>
          <t>Bhubaneswar</t>
        </is>
      </c>
      <c r="E1091" t="inlineStr">
        <is>
          <t>Yes</t>
        </is>
      </c>
      <c r="F1091" t="inlineStr">
        <is>
          <t>At Risk</t>
        </is>
      </c>
      <c r="G1091" t="n">
        <v>14</v>
      </c>
      <c r="H1091" s="24" t="n">
        <v>90013.03</v>
      </c>
      <c r="I1091" s="24" t="n">
        <v>15439.61</v>
      </c>
      <c r="J1091" s="25" t="n">
        <v>44936</v>
      </c>
      <c r="K1091" s="25" t="n">
        <v>45519</v>
      </c>
      <c r="L1091" t="n">
        <v>2</v>
      </c>
      <c r="M1091" t="n">
        <v>5</v>
      </c>
      <c r="N1091" t="n">
        <v>5</v>
      </c>
      <c r="O1091">
        <f>DATE(2026,1,1)-K1091</f>
        <v/>
      </c>
      <c r="P1091">
        <f>IF(G1091&gt;=2,"Repeat","One-time")</f>
        <v/>
      </c>
    </row>
    <row r="1092">
      <c r="A1092" t="inlineStr">
        <is>
          <t>C03316</t>
        </is>
      </c>
      <c r="B1092" t="inlineStr">
        <is>
          <t>Amit Ghosh</t>
        </is>
      </c>
      <c r="C1092" t="inlineStr">
        <is>
          <t>East</t>
        </is>
      </c>
      <c r="D1092" t="inlineStr">
        <is>
          <t>Kolkata</t>
        </is>
      </c>
      <c r="E1092" t="inlineStr">
        <is>
          <t>Yes</t>
        </is>
      </c>
      <c r="F1092" t="inlineStr">
        <is>
          <t>At Risk</t>
        </is>
      </c>
      <c r="G1092" t="n">
        <v>17</v>
      </c>
      <c r="H1092" s="24" t="n">
        <v>89961.81</v>
      </c>
      <c r="I1092" s="24" t="n">
        <v>21127.64</v>
      </c>
      <c r="J1092" s="25" t="n">
        <v>45230</v>
      </c>
      <c r="K1092" s="25" t="n">
        <v>45461</v>
      </c>
      <c r="L1092" t="n">
        <v>1</v>
      </c>
      <c r="M1092" t="n">
        <v>5</v>
      </c>
      <c r="N1092" t="n">
        <v>5</v>
      </c>
      <c r="O1092">
        <f>DATE(2026,1,1)-K1092</f>
        <v/>
      </c>
      <c r="P1092">
        <f>IF(G1092&gt;=2,"Repeat","One-time")</f>
        <v/>
      </c>
    </row>
    <row r="1093">
      <c r="A1093" t="inlineStr">
        <is>
          <t>C10560</t>
        </is>
      </c>
      <c r="B1093" t="inlineStr">
        <is>
          <t>Varun Mishra</t>
        </is>
      </c>
      <c r="C1093" t="inlineStr">
        <is>
          <t>South</t>
        </is>
      </c>
      <c r="D1093" t="inlineStr">
        <is>
          <t>Bengaluru</t>
        </is>
      </c>
      <c r="E1093" t="inlineStr">
        <is>
          <t>Yes</t>
        </is>
      </c>
      <c r="F1093" t="inlineStr">
        <is>
          <t>New</t>
        </is>
      </c>
      <c r="G1093" t="n">
        <v>4</v>
      </c>
      <c r="H1093" s="24" t="n">
        <v>89729.92</v>
      </c>
      <c r="I1093" s="24" t="n">
        <v>4882.77</v>
      </c>
      <c r="J1093" s="25" t="n">
        <v>45936</v>
      </c>
      <c r="K1093" s="25" t="n">
        <v>46021</v>
      </c>
      <c r="L1093" t="n">
        <v>5</v>
      </c>
      <c r="M1093" t="n">
        <v>4</v>
      </c>
      <c r="N1093" t="n">
        <v>5</v>
      </c>
      <c r="O1093">
        <f>DATE(2026,1,1)-K1093</f>
        <v/>
      </c>
      <c r="P1093">
        <f>IF(G1093&gt;=2,"Repeat","One-time")</f>
        <v/>
      </c>
    </row>
    <row r="1094">
      <c r="A1094" t="inlineStr">
        <is>
          <t>C02882</t>
        </is>
      </c>
      <c r="B1094" t="inlineStr">
        <is>
          <t>Sneha Mukherjee</t>
        </is>
      </c>
      <c r="C1094" t="inlineStr">
        <is>
          <t>South</t>
        </is>
      </c>
      <c r="D1094" t="inlineStr">
        <is>
          <t>Hyderabad</t>
        </is>
      </c>
      <c r="E1094" t="inlineStr">
        <is>
          <t>Yes</t>
        </is>
      </c>
      <c r="F1094" t="inlineStr">
        <is>
          <t>At Risk</t>
        </is>
      </c>
      <c r="G1094" t="n">
        <v>10</v>
      </c>
      <c r="H1094" s="24" t="n">
        <v>89530.21000000001</v>
      </c>
      <c r="I1094" s="24" t="n">
        <v>12386.86</v>
      </c>
      <c r="J1094" s="25" t="n">
        <v>45200</v>
      </c>
      <c r="K1094" s="25" t="n">
        <v>45577</v>
      </c>
      <c r="L1094" t="n">
        <v>2</v>
      </c>
      <c r="M1094" t="n">
        <v>5</v>
      </c>
      <c r="N1094" t="n">
        <v>5</v>
      </c>
      <c r="O1094">
        <f>DATE(2026,1,1)-K1094</f>
        <v/>
      </c>
      <c r="P1094">
        <f>IF(G1094&gt;=2,"Repeat","One-time")</f>
        <v/>
      </c>
    </row>
    <row r="1095">
      <c r="A1095" t="inlineStr">
        <is>
          <t>C03477</t>
        </is>
      </c>
      <c r="B1095" t="inlineStr">
        <is>
          <t>Varun Gupta</t>
        </is>
      </c>
      <c r="C1095" t="inlineStr">
        <is>
          <t>West</t>
        </is>
      </c>
      <c r="D1095" t="inlineStr">
        <is>
          <t>Pune</t>
        </is>
      </c>
      <c r="E1095" t="inlineStr">
        <is>
          <t>No</t>
        </is>
      </c>
      <c r="F1095" t="inlineStr">
        <is>
          <t>At Risk</t>
        </is>
      </c>
      <c r="G1095" t="n">
        <v>7</v>
      </c>
      <c r="H1095" s="24" t="n">
        <v>89481.67</v>
      </c>
      <c r="I1095" s="24" t="n">
        <v>5090.28</v>
      </c>
      <c r="J1095" s="25" t="n">
        <v>45248</v>
      </c>
      <c r="K1095" s="25" t="n">
        <v>45585</v>
      </c>
      <c r="L1095" t="n">
        <v>2</v>
      </c>
      <c r="M1095" t="n">
        <v>4</v>
      </c>
      <c r="N1095" t="n">
        <v>5</v>
      </c>
      <c r="O1095">
        <f>DATE(2026,1,1)-K1095</f>
        <v/>
      </c>
      <c r="P1095">
        <f>IF(G1095&gt;=2,"Repeat","One-time")</f>
        <v/>
      </c>
    </row>
    <row r="1096">
      <c r="A1096" t="inlineStr">
        <is>
          <t>C04930</t>
        </is>
      </c>
      <c r="B1096" t="inlineStr">
        <is>
          <t>Amit Rao</t>
        </is>
      </c>
      <c r="C1096" t="inlineStr">
        <is>
          <t>North</t>
        </is>
      </c>
      <c r="D1096" t="inlineStr">
        <is>
          <t>Jaipur</t>
        </is>
      </c>
      <c r="E1096" t="inlineStr">
        <is>
          <t>Yes</t>
        </is>
      </c>
      <c r="F1096" t="inlineStr">
        <is>
          <t>Loyal</t>
        </is>
      </c>
      <c r="G1096" t="n">
        <v>3</v>
      </c>
      <c r="H1096" s="24" t="n">
        <v>89443.06</v>
      </c>
      <c r="I1096" s="24" t="n">
        <v>17852.85</v>
      </c>
      <c r="J1096" s="25" t="n">
        <v>45528</v>
      </c>
      <c r="K1096" s="25" t="n">
        <v>46014</v>
      </c>
      <c r="L1096" t="n">
        <v>5</v>
      </c>
      <c r="M1096" t="n">
        <v>3</v>
      </c>
      <c r="N1096" t="n">
        <v>5</v>
      </c>
      <c r="O1096">
        <f>DATE(2026,1,1)-K1096</f>
        <v/>
      </c>
      <c r="P1096">
        <f>IF(G1096&gt;=2,"Repeat","One-time")</f>
        <v/>
      </c>
    </row>
    <row r="1097">
      <c r="A1097" t="inlineStr">
        <is>
          <t>C06472</t>
        </is>
      </c>
      <c r="B1097" t="inlineStr">
        <is>
          <t>Nikhil Singh</t>
        </is>
      </c>
      <c r="C1097" t="inlineStr">
        <is>
          <t>East</t>
        </is>
      </c>
      <c r="D1097" t="inlineStr">
        <is>
          <t>Jamshedpur</t>
        </is>
      </c>
      <c r="E1097" t="inlineStr">
        <is>
          <t>Yes</t>
        </is>
      </c>
      <c r="F1097" t="inlineStr">
        <is>
          <t>High Value</t>
        </is>
      </c>
      <c r="G1097" t="n">
        <v>21</v>
      </c>
      <c r="H1097" s="24" t="n">
        <v>89312.58</v>
      </c>
      <c r="I1097" s="24" t="n">
        <v>22829.46</v>
      </c>
      <c r="J1097" s="25" t="n">
        <v>45559</v>
      </c>
      <c r="K1097" s="25" t="n">
        <v>46014</v>
      </c>
      <c r="L1097" t="n">
        <v>5</v>
      </c>
      <c r="M1097" t="n">
        <v>5</v>
      </c>
      <c r="N1097" t="n">
        <v>5</v>
      </c>
      <c r="O1097">
        <f>DATE(2026,1,1)-K1097</f>
        <v/>
      </c>
      <c r="P1097">
        <f>IF(G1097&gt;=2,"Repeat","One-time")</f>
        <v/>
      </c>
    </row>
    <row r="1098">
      <c r="A1098" t="inlineStr">
        <is>
          <t>C07465</t>
        </is>
      </c>
      <c r="B1098" t="inlineStr">
        <is>
          <t>Nikhil Prasad</t>
        </is>
      </c>
      <c r="C1098" t="inlineStr">
        <is>
          <t>West</t>
        </is>
      </c>
      <c r="D1098" t="inlineStr">
        <is>
          <t>Surat</t>
        </is>
      </c>
      <c r="E1098" t="inlineStr">
        <is>
          <t>Yes</t>
        </is>
      </c>
      <c r="F1098" t="inlineStr">
        <is>
          <t>High Value</t>
        </is>
      </c>
      <c r="G1098" t="n">
        <v>8</v>
      </c>
      <c r="H1098" s="24" t="n">
        <v>89284.14</v>
      </c>
      <c r="I1098" s="24" t="n">
        <v>7778.82</v>
      </c>
      <c r="J1098" s="25" t="n">
        <v>45653</v>
      </c>
      <c r="K1098" s="25" t="n">
        <v>45916</v>
      </c>
      <c r="L1098" t="n">
        <v>3</v>
      </c>
      <c r="M1098" t="n">
        <v>5</v>
      </c>
      <c r="N1098" t="n">
        <v>5</v>
      </c>
      <c r="O1098">
        <f>DATE(2026,1,1)-K1098</f>
        <v/>
      </c>
      <c r="P1098">
        <f>IF(G1098&gt;=2,"Repeat","One-time")</f>
        <v/>
      </c>
    </row>
    <row r="1099">
      <c r="A1099" t="inlineStr">
        <is>
          <t>C04624</t>
        </is>
      </c>
      <c r="B1099" t="inlineStr">
        <is>
          <t>Maria Prasad</t>
        </is>
      </c>
      <c r="C1099" t="inlineStr">
        <is>
          <t>South</t>
        </is>
      </c>
      <c r="D1099" t="inlineStr">
        <is>
          <t>Bengaluru</t>
        </is>
      </c>
      <c r="E1099" t="inlineStr">
        <is>
          <t>Yes</t>
        </is>
      </c>
      <c r="F1099" t="inlineStr">
        <is>
          <t>High Value</t>
        </is>
      </c>
      <c r="G1099" t="n">
        <v>18</v>
      </c>
      <c r="H1099" s="24" t="n">
        <v>89278.83</v>
      </c>
      <c r="I1099" s="24" t="n">
        <v>15580.57</v>
      </c>
      <c r="J1099" s="25" t="n">
        <v>45396</v>
      </c>
      <c r="K1099" s="25" t="n">
        <v>46011</v>
      </c>
      <c r="L1099" t="n">
        <v>5</v>
      </c>
      <c r="M1099" t="n">
        <v>5</v>
      </c>
      <c r="N1099" t="n">
        <v>5</v>
      </c>
      <c r="O1099">
        <f>DATE(2026,1,1)-K1099</f>
        <v/>
      </c>
      <c r="P1099">
        <f>IF(G1099&gt;=2,"Repeat","One-time")</f>
        <v/>
      </c>
    </row>
    <row r="1100">
      <c r="A1100" t="inlineStr">
        <is>
          <t>C05562</t>
        </is>
      </c>
      <c r="B1100" t="inlineStr">
        <is>
          <t>Gurpreet Chopra</t>
        </is>
      </c>
      <c r="C1100" t="inlineStr">
        <is>
          <t>North</t>
        </is>
      </c>
      <c r="D1100" t="inlineStr">
        <is>
          <t>Delhi</t>
        </is>
      </c>
      <c r="E1100" t="inlineStr">
        <is>
          <t>Yes</t>
        </is>
      </c>
      <c r="F1100" t="inlineStr">
        <is>
          <t>High Value</t>
        </is>
      </c>
      <c r="G1100" t="n">
        <v>5</v>
      </c>
      <c r="H1100" s="24" t="n">
        <v>89263.95</v>
      </c>
      <c r="I1100" s="24" t="n">
        <v>11706.74</v>
      </c>
      <c r="J1100" s="25" t="n">
        <v>45567</v>
      </c>
      <c r="K1100" s="25" t="n">
        <v>45760</v>
      </c>
      <c r="L1100" t="n">
        <v>3</v>
      </c>
      <c r="M1100" t="n">
        <v>4</v>
      </c>
      <c r="N1100" t="n">
        <v>5</v>
      </c>
      <c r="O1100">
        <f>DATE(2026,1,1)-K1100</f>
        <v/>
      </c>
      <c r="P1100">
        <f>IF(G1100&gt;=2,"Repeat","One-time")</f>
        <v/>
      </c>
    </row>
    <row r="1101">
      <c r="A1101" t="inlineStr">
        <is>
          <t>C04844</t>
        </is>
      </c>
      <c r="B1101" t="inlineStr">
        <is>
          <t>Vivaan Gupta</t>
        </is>
      </c>
      <c r="C1101" t="inlineStr">
        <is>
          <t>West</t>
        </is>
      </c>
      <c r="D1101" t="inlineStr">
        <is>
          <t>Surat</t>
        </is>
      </c>
      <c r="E1101" t="inlineStr">
        <is>
          <t>No</t>
        </is>
      </c>
      <c r="F1101" t="inlineStr">
        <is>
          <t>High Value</t>
        </is>
      </c>
      <c r="G1101" t="n">
        <v>7</v>
      </c>
      <c r="H1101" s="24" t="n">
        <v>89201.77</v>
      </c>
      <c r="I1101" s="24" t="n">
        <v>17009.47</v>
      </c>
      <c r="J1101" s="25" t="n">
        <v>45405</v>
      </c>
      <c r="K1101" s="25" t="n">
        <v>46003</v>
      </c>
      <c r="L1101" t="n">
        <v>5</v>
      </c>
      <c r="M1101" t="n">
        <v>4</v>
      </c>
      <c r="N1101" t="n">
        <v>5</v>
      </c>
      <c r="O1101">
        <f>DATE(2026,1,1)-K1101</f>
        <v/>
      </c>
      <c r="P1101">
        <f>IF(G1101&gt;=2,"Repeat","One-time")</f>
        <v/>
      </c>
    </row>
    <row r="1102">
      <c r="A1102" t="inlineStr">
        <is>
          <t>C04382</t>
        </is>
      </c>
      <c r="B1102" t="inlineStr">
        <is>
          <t>Riya Shah</t>
        </is>
      </c>
      <c r="C1102" t="inlineStr">
        <is>
          <t>South</t>
        </is>
      </c>
      <c r="D1102" t="inlineStr">
        <is>
          <t>Bengaluru</t>
        </is>
      </c>
      <c r="E1102" t="inlineStr">
        <is>
          <t>No</t>
        </is>
      </c>
      <c r="F1102" t="inlineStr">
        <is>
          <t>High Value</t>
        </is>
      </c>
      <c r="G1102" t="n">
        <v>8</v>
      </c>
      <c r="H1102" s="24" t="n">
        <v>89154.22</v>
      </c>
      <c r="I1102" s="24" t="n">
        <v>13515.72</v>
      </c>
      <c r="J1102" s="25" t="n">
        <v>45394</v>
      </c>
      <c r="K1102" s="25" t="n">
        <v>45956</v>
      </c>
      <c r="L1102" t="n">
        <v>4</v>
      </c>
      <c r="M1102" t="n">
        <v>4</v>
      </c>
      <c r="N1102" t="n">
        <v>5</v>
      </c>
      <c r="O1102">
        <f>DATE(2026,1,1)-K1102</f>
        <v/>
      </c>
      <c r="P1102">
        <f>IF(G1102&gt;=2,"Repeat","One-time")</f>
        <v/>
      </c>
    </row>
    <row r="1103">
      <c r="A1103" t="inlineStr">
        <is>
          <t>C04344</t>
        </is>
      </c>
      <c r="B1103" t="inlineStr">
        <is>
          <t>Aarav Yadav</t>
        </is>
      </c>
      <c r="C1103" t="inlineStr">
        <is>
          <t>West</t>
        </is>
      </c>
      <c r="D1103" t="inlineStr">
        <is>
          <t>Mumbai</t>
        </is>
      </c>
      <c r="E1103" t="inlineStr">
        <is>
          <t>No</t>
        </is>
      </c>
      <c r="F1103" t="inlineStr">
        <is>
          <t>At Risk</t>
        </is>
      </c>
      <c r="G1103" t="n">
        <v>6</v>
      </c>
      <c r="H1103" s="24" t="n">
        <v>89100.59</v>
      </c>
      <c r="I1103" s="24" t="n">
        <v>11395.02</v>
      </c>
      <c r="J1103" s="25" t="n">
        <v>45380</v>
      </c>
      <c r="K1103" s="25" t="n">
        <v>45607</v>
      </c>
      <c r="L1103" t="n">
        <v>2</v>
      </c>
      <c r="M1103" t="n">
        <v>4</v>
      </c>
      <c r="N1103" t="n">
        <v>5</v>
      </c>
      <c r="O1103">
        <f>DATE(2026,1,1)-K1103</f>
        <v/>
      </c>
      <c r="P1103">
        <f>IF(G1103&gt;=2,"Repeat","One-time")</f>
        <v/>
      </c>
    </row>
    <row r="1104">
      <c r="A1104" t="inlineStr">
        <is>
          <t>C02543</t>
        </is>
      </c>
      <c r="B1104" t="inlineStr">
        <is>
          <t>Nikhil Mukherjee</t>
        </is>
      </c>
      <c r="C1104" t="inlineStr">
        <is>
          <t>West</t>
        </is>
      </c>
      <c r="D1104" t="inlineStr">
        <is>
          <t>Pune</t>
        </is>
      </c>
      <c r="E1104" t="inlineStr">
        <is>
          <t>No</t>
        </is>
      </c>
      <c r="F1104" t="inlineStr">
        <is>
          <t>High Value</t>
        </is>
      </c>
      <c r="G1104" t="n">
        <v>30</v>
      </c>
      <c r="H1104" s="24" t="n">
        <v>89059.86</v>
      </c>
      <c r="I1104" s="24" t="n">
        <v>17685.01</v>
      </c>
      <c r="J1104" s="25" t="n">
        <v>45154</v>
      </c>
      <c r="K1104" s="25" t="n">
        <v>45994</v>
      </c>
      <c r="L1104" t="n">
        <v>5</v>
      </c>
      <c r="M1104" t="n">
        <v>5</v>
      </c>
      <c r="N1104" t="n">
        <v>5</v>
      </c>
      <c r="O1104">
        <f>DATE(2026,1,1)-K1104</f>
        <v/>
      </c>
      <c r="P1104">
        <f>IF(G1104&gt;=2,"Repeat","One-time")</f>
        <v/>
      </c>
    </row>
    <row r="1105">
      <c r="A1105" t="inlineStr">
        <is>
          <t>C06748</t>
        </is>
      </c>
      <c r="B1105" t="inlineStr">
        <is>
          <t>Kavya Thakur</t>
        </is>
      </c>
      <c r="C1105" t="inlineStr">
        <is>
          <t>West</t>
        </is>
      </c>
      <c r="D1105" t="inlineStr">
        <is>
          <t>Mumbai</t>
        </is>
      </c>
      <c r="E1105" t="inlineStr">
        <is>
          <t>No</t>
        </is>
      </c>
      <c r="F1105" t="inlineStr">
        <is>
          <t>High Value</t>
        </is>
      </c>
      <c r="G1105" t="n">
        <v>9</v>
      </c>
      <c r="H1105" s="24" t="n">
        <v>88984.74000000001</v>
      </c>
      <c r="I1105" s="24" t="n">
        <v>18058.13</v>
      </c>
      <c r="J1105" s="25" t="n">
        <v>45571</v>
      </c>
      <c r="K1105" s="25" t="n">
        <v>45995</v>
      </c>
      <c r="L1105" t="n">
        <v>5</v>
      </c>
      <c r="M1105" t="n">
        <v>5</v>
      </c>
      <c r="N1105" t="n">
        <v>5</v>
      </c>
      <c r="O1105">
        <f>DATE(2026,1,1)-K1105</f>
        <v/>
      </c>
      <c r="P1105">
        <f>IF(G1105&gt;=2,"Repeat","One-time")</f>
        <v/>
      </c>
    </row>
    <row r="1106">
      <c r="A1106" t="inlineStr">
        <is>
          <t>C00108</t>
        </is>
      </c>
      <c r="B1106" t="inlineStr">
        <is>
          <t>Sanjay Shah</t>
        </is>
      </c>
      <c r="C1106" t="inlineStr">
        <is>
          <t>North</t>
        </is>
      </c>
      <c r="D1106" t="inlineStr">
        <is>
          <t>Chandigarh</t>
        </is>
      </c>
      <c r="E1106" t="inlineStr">
        <is>
          <t>No</t>
        </is>
      </c>
      <c r="F1106" t="inlineStr">
        <is>
          <t>High Value</t>
        </is>
      </c>
      <c r="G1106" t="n">
        <v>16</v>
      </c>
      <c r="H1106" s="24" t="n">
        <v>88860.25999999999</v>
      </c>
      <c r="I1106" s="24" t="n">
        <v>20617.27</v>
      </c>
      <c r="J1106" s="25" t="n">
        <v>45000</v>
      </c>
      <c r="K1106" s="25" t="n">
        <v>45949</v>
      </c>
      <c r="L1106" t="n">
        <v>4</v>
      </c>
      <c r="M1106" t="n">
        <v>5</v>
      </c>
      <c r="N1106" t="n">
        <v>5</v>
      </c>
      <c r="O1106">
        <f>DATE(2026,1,1)-K1106</f>
        <v/>
      </c>
      <c r="P1106">
        <f>IF(G1106&gt;=2,"Repeat","One-time")</f>
        <v/>
      </c>
    </row>
    <row r="1107">
      <c r="A1107" t="inlineStr">
        <is>
          <t>C00521</t>
        </is>
      </c>
      <c r="B1107" t="inlineStr">
        <is>
          <t>Shreya Agarwal</t>
        </is>
      </c>
      <c r="C1107" t="inlineStr">
        <is>
          <t>South</t>
        </is>
      </c>
      <c r="D1107" t="inlineStr">
        <is>
          <t>Bengaluru</t>
        </is>
      </c>
      <c r="E1107" t="inlineStr">
        <is>
          <t>No</t>
        </is>
      </c>
      <c r="F1107" t="inlineStr">
        <is>
          <t>At Risk</t>
        </is>
      </c>
      <c r="G1107" t="n">
        <v>5</v>
      </c>
      <c r="H1107" s="24" t="n">
        <v>88815.61</v>
      </c>
      <c r="I1107" s="24" t="n">
        <v>8952.16</v>
      </c>
      <c r="J1107" s="25" t="n">
        <v>44976</v>
      </c>
      <c r="K1107" s="25" t="n">
        <v>45397</v>
      </c>
      <c r="L1107" t="n">
        <v>1</v>
      </c>
      <c r="M1107" t="n">
        <v>4</v>
      </c>
      <c r="N1107" t="n">
        <v>5</v>
      </c>
      <c r="O1107">
        <f>DATE(2026,1,1)-K1107</f>
        <v/>
      </c>
      <c r="P1107">
        <f>IF(G1107&gt;=2,"Repeat","One-time")</f>
        <v/>
      </c>
    </row>
    <row r="1108">
      <c r="A1108" t="inlineStr">
        <is>
          <t>C05647</t>
        </is>
      </c>
      <c r="B1108" t="inlineStr">
        <is>
          <t>Shreya Mishra</t>
        </is>
      </c>
      <c r="C1108" t="inlineStr">
        <is>
          <t>West</t>
        </is>
      </c>
      <c r="D1108" t="inlineStr">
        <is>
          <t>Pune</t>
        </is>
      </c>
      <c r="E1108" t="inlineStr">
        <is>
          <t>No</t>
        </is>
      </c>
      <c r="F1108" t="inlineStr">
        <is>
          <t>High Value</t>
        </is>
      </c>
      <c r="G1108" t="n">
        <v>10</v>
      </c>
      <c r="H1108" s="24" t="n">
        <v>88812.61</v>
      </c>
      <c r="I1108" s="24" t="n">
        <v>13266.97</v>
      </c>
      <c r="J1108" s="25" t="n">
        <v>45469</v>
      </c>
      <c r="K1108" s="25" t="n">
        <v>45986</v>
      </c>
      <c r="L1108" t="n">
        <v>4</v>
      </c>
      <c r="M1108" t="n">
        <v>5</v>
      </c>
      <c r="N1108" t="n">
        <v>5</v>
      </c>
      <c r="O1108">
        <f>DATE(2026,1,1)-K1108</f>
        <v/>
      </c>
      <c r="P1108">
        <f>IF(G1108&gt;=2,"Repeat","One-time")</f>
        <v/>
      </c>
    </row>
    <row r="1109">
      <c r="A1109" t="inlineStr">
        <is>
          <t>C03460</t>
        </is>
      </c>
      <c r="B1109" t="inlineStr">
        <is>
          <t>Rohan Gupta</t>
        </is>
      </c>
      <c r="C1109" t="inlineStr">
        <is>
          <t>West</t>
        </is>
      </c>
      <c r="D1109" t="inlineStr">
        <is>
          <t>Ahmedabad</t>
        </is>
      </c>
      <c r="E1109" t="inlineStr">
        <is>
          <t>Yes</t>
        </is>
      </c>
      <c r="F1109" t="inlineStr">
        <is>
          <t>High Value</t>
        </is>
      </c>
      <c r="G1109" t="n">
        <v>11</v>
      </c>
      <c r="H1109" s="24" t="n">
        <v>88700.91</v>
      </c>
      <c r="I1109" s="24" t="n">
        <v>17427.27</v>
      </c>
      <c r="J1109" s="25" t="n">
        <v>45257</v>
      </c>
      <c r="K1109" s="25" t="n">
        <v>45881</v>
      </c>
      <c r="L1109" t="n">
        <v>3</v>
      </c>
      <c r="M1109" t="n">
        <v>5</v>
      </c>
      <c r="N1109" t="n">
        <v>5</v>
      </c>
      <c r="O1109">
        <f>DATE(2026,1,1)-K1109</f>
        <v/>
      </c>
      <c r="P1109">
        <f>IF(G1109&gt;=2,"Repeat","One-time")</f>
        <v/>
      </c>
    </row>
    <row r="1110">
      <c r="A1110" t="inlineStr">
        <is>
          <t>C02667</t>
        </is>
      </c>
      <c r="B1110" t="inlineStr">
        <is>
          <t>Kavya Sinha</t>
        </is>
      </c>
      <c r="C1110" t="inlineStr">
        <is>
          <t>South</t>
        </is>
      </c>
      <c r="D1110" t="inlineStr">
        <is>
          <t>Chennai</t>
        </is>
      </c>
      <c r="E1110" t="inlineStr">
        <is>
          <t>No</t>
        </is>
      </c>
      <c r="F1110" t="inlineStr">
        <is>
          <t>At Risk</t>
        </is>
      </c>
      <c r="G1110" t="n">
        <v>5</v>
      </c>
      <c r="H1110" s="24" t="n">
        <v>88687.28</v>
      </c>
      <c r="I1110" s="24" t="n">
        <v>14581.95</v>
      </c>
      <c r="J1110" s="25" t="n">
        <v>45303</v>
      </c>
      <c r="K1110" s="25" t="n">
        <v>45748</v>
      </c>
      <c r="L1110" t="n">
        <v>2</v>
      </c>
      <c r="M1110" t="n">
        <v>4</v>
      </c>
      <c r="N1110" t="n">
        <v>5</v>
      </c>
      <c r="O1110">
        <f>DATE(2026,1,1)-K1110</f>
        <v/>
      </c>
      <c r="P1110">
        <f>IF(G1110&gt;=2,"Repeat","One-time")</f>
        <v/>
      </c>
    </row>
    <row r="1111">
      <c r="A1111" t="inlineStr">
        <is>
          <t>C02924</t>
        </is>
      </c>
      <c r="B1111" t="inlineStr">
        <is>
          <t>Imran Sharma</t>
        </is>
      </c>
      <c r="C1111" t="inlineStr">
        <is>
          <t>North</t>
        </is>
      </c>
      <c r="D1111" t="inlineStr">
        <is>
          <t>Delhi</t>
        </is>
      </c>
      <c r="E1111" t="inlineStr">
        <is>
          <t>No</t>
        </is>
      </c>
      <c r="F1111" t="inlineStr">
        <is>
          <t>Loyal</t>
        </is>
      </c>
      <c r="G1111" t="n">
        <v>4</v>
      </c>
      <c r="H1111" s="24" t="n">
        <v>88639.2</v>
      </c>
      <c r="I1111" s="24" t="n">
        <v>7038.66</v>
      </c>
      <c r="J1111" s="25" t="n">
        <v>45223</v>
      </c>
      <c r="K1111" s="25" t="n">
        <v>46013</v>
      </c>
      <c r="L1111" t="n">
        <v>5</v>
      </c>
      <c r="M1111" t="n">
        <v>3</v>
      </c>
      <c r="N1111" t="n">
        <v>5</v>
      </c>
      <c r="O1111">
        <f>DATE(2026,1,1)-K1111</f>
        <v/>
      </c>
      <c r="P1111">
        <f>IF(G1111&gt;=2,"Repeat","One-time")</f>
        <v/>
      </c>
    </row>
    <row r="1112">
      <c r="A1112" t="inlineStr">
        <is>
          <t>C01641</t>
        </is>
      </c>
      <c r="B1112" t="inlineStr">
        <is>
          <t>Aarav Prasad</t>
        </is>
      </c>
      <c r="C1112" t="inlineStr">
        <is>
          <t>West</t>
        </is>
      </c>
      <c r="D1112" t="inlineStr">
        <is>
          <t>Ahmedabad</t>
        </is>
      </c>
      <c r="E1112" t="inlineStr">
        <is>
          <t>No</t>
        </is>
      </c>
      <c r="F1112" t="inlineStr">
        <is>
          <t>High Value</t>
        </is>
      </c>
      <c r="G1112" t="n">
        <v>7</v>
      </c>
      <c r="H1112" s="24" t="n">
        <v>88636.02</v>
      </c>
      <c r="I1112" s="24" t="n">
        <v>4306.3</v>
      </c>
      <c r="J1112" s="25" t="n">
        <v>45037</v>
      </c>
      <c r="K1112" s="25" t="n">
        <v>45955</v>
      </c>
      <c r="L1112" t="n">
        <v>4</v>
      </c>
      <c r="M1112" t="n">
        <v>4</v>
      </c>
      <c r="N1112" t="n">
        <v>5</v>
      </c>
      <c r="O1112">
        <f>DATE(2026,1,1)-K1112</f>
        <v/>
      </c>
      <c r="P1112">
        <f>IF(G1112&gt;=2,"Repeat","One-time")</f>
        <v/>
      </c>
    </row>
    <row r="1113">
      <c r="A1113" t="inlineStr">
        <is>
          <t>C07914</t>
        </is>
      </c>
      <c r="B1113" t="inlineStr">
        <is>
          <t>Rahul Menon</t>
        </is>
      </c>
      <c r="C1113" t="inlineStr">
        <is>
          <t>North</t>
        </is>
      </c>
      <c r="D1113" t="inlineStr">
        <is>
          <t>Gurugram</t>
        </is>
      </c>
      <c r="E1113" t="inlineStr">
        <is>
          <t>No</t>
        </is>
      </c>
      <c r="F1113" t="inlineStr">
        <is>
          <t>High Value</t>
        </is>
      </c>
      <c r="G1113" t="n">
        <v>8</v>
      </c>
      <c r="H1113" s="24" t="n">
        <v>88566.71000000001</v>
      </c>
      <c r="I1113" s="24" t="n">
        <v>15051.51</v>
      </c>
      <c r="J1113" s="25" t="n">
        <v>45679</v>
      </c>
      <c r="K1113" s="25" t="n">
        <v>45898</v>
      </c>
      <c r="L1113" t="n">
        <v>3</v>
      </c>
      <c r="M1113" t="n">
        <v>5</v>
      </c>
      <c r="N1113" t="n">
        <v>5</v>
      </c>
      <c r="O1113">
        <f>DATE(2026,1,1)-K1113</f>
        <v/>
      </c>
      <c r="P1113">
        <f>IF(G1113&gt;=2,"Repeat","One-time")</f>
        <v/>
      </c>
    </row>
    <row r="1114">
      <c r="A1114" t="inlineStr">
        <is>
          <t>C03919</t>
        </is>
      </c>
      <c r="B1114" t="inlineStr">
        <is>
          <t>Swati Yadav</t>
        </is>
      </c>
      <c r="C1114" t="inlineStr">
        <is>
          <t>North</t>
        </is>
      </c>
      <c r="D1114" t="inlineStr">
        <is>
          <t>Chandigarh</t>
        </is>
      </c>
      <c r="E1114" t="inlineStr">
        <is>
          <t>Yes</t>
        </is>
      </c>
      <c r="F1114" t="inlineStr">
        <is>
          <t>High Value</t>
        </is>
      </c>
      <c r="G1114" t="n">
        <v>18</v>
      </c>
      <c r="H1114" s="24" t="n">
        <v>88514.31</v>
      </c>
      <c r="I1114" s="24" t="n">
        <v>21961.81</v>
      </c>
      <c r="J1114" s="25" t="n">
        <v>45302</v>
      </c>
      <c r="K1114" s="25" t="n">
        <v>45882</v>
      </c>
      <c r="L1114" t="n">
        <v>3</v>
      </c>
      <c r="M1114" t="n">
        <v>5</v>
      </c>
      <c r="N1114" t="n">
        <v>5</v>
      </c>
      <c r="O1114">
        <f>DATE(2026,1,1)-K1114</f>
        <v/>
      </c>
      <c r="P1114">
        <f>IF(G1114&gt;=2,"Repeat","One-time")</f>
        <v/>
      </c>
    </row>
    <row r="1115">
      <c r="A1115" t="inlineStr">
        <is>
          <t>C00630</t>
        </is>
      </c>
      <c r="B1115" t="inlineStr">
        <is>
          <t>Abhishek Yadav</t>
        </is>
      </c>
      <c r="C1115" t="inlineStr">
        <is>
          <t>North</t>
        </is>
      </c>
      <c r="D1115" t="inlineStr">
        <is>
          <t>Gurugram</t>
        </is>
      </c>
      <c r="E1115" t="inlineStr">
        <is>
          <t>No</t>
        </is>
      </c>
      <c r="F1115" t="inlineStr">
        <is>
          <t>At Risk</t>
        </is>
      </c>
      <c r="G1115" t="n">
        <v>12</v>
      </c>
      <c r="H1115" s="24" t="n">
        <v>88480.28999999999</v>
      </c>
      <c r="I1115" s="24" t="n">
        <v>13351.06</v>
      </c>
      <c r="J1115" s="25" t="n">
        <v>44937</v>
      </c>
      <c r="K1115" s="25" t="n">
        <v>45388</v>
      </c>
      <c r="L1115" t="n">
        <v>1</v>
      </c>
      <c r="M1115" t="n">
        <v>5</v>
      </c>
      <c r="N1115" t="n">
        <v>5</v>
      </c>
      <c r="O1115">
        <f>DATE(2026,1,1)-K1115</f>
        <v/>
      </c>
      <c r="P1115">
        <f>IF(G1115&gt;=2,"Repeat","One-time")</f>
        <v/>
      </c>
    </row>
    <row r="1116">
      <c r="A1116" t="inlineStr">
        <is>
          <t>C02159</t>
        </is>
      </c>
      <c r="B1116" t="inlineStr">
        <is>
          <t>Joseph Iyer</t>
        </is>
      </c>
      <c r="C1116" t="inlineStr">
        <is>
          <t>North</t>
        </is>
      </c>
      <c r="D1116" t="inlineStr">
        <is>
          <t>Delhi</t>
        </is>
      </c>
      <c r="E1116" t="inlineStr">
        <is>
          <t>No</t>
        </is>
      </c>
      <c r="F1116" t="inlineStr">
        <is>
          <t>High Value</t>
        </is>
      </c>
      <c r="G1116" t="n">
        <v>13</v>
      </c>
      <c r="H1116" s="24" t="n">
        <v>88360.39999999999</v>
      </c>
      <c r="I1116" s="24" t="n">
        <v>14889.4</v>
      </c>
      <c r="J1116" s="25" t="n">
        <v>45133</v>
      </c>
      <c r="K1116" s="25" t="n">
        <v>45975</v>
      </c>
      <c r="L1116" t="n">
        <v>4</v>
      </c>
      <c r="M1116" t="n">
        <v>5</v>
      </c>
      <c r="N1116" t="n">
        <v>5</v>
      </c>
      <c r="O1116">
        <f>DATE(2026,1,1)-K1116</f>
        <v/>
      </c>
      <c r="P1116">
        <f>IF(G1116&gt;=2,"Repeat","One-time")</f>
        <v/>
      </c>
    </row>
    <row r="1117">
      <c r="A1117" t="inlineStr">
        <is>
          <t>C02944</t>
        </is>
      </c>
      <c r="B1117" t="inlineStr">
        <is>
          <t>Arjun Sinha</t>
        </is>
      </c>
      <c r="C1117" t="inlineStr">
        <is>
          <t>North</t>
        </is>
      </c>
      <c r="D1117" t="inlineStr">
        <is>
          <t>Lucknow</t>
        </is>
      </c>
      <c r="E1117" t="inlineStr">
        <is>
          <t>Yes</t>
        </is>
      </c>
      <c r="F1117" t="inlineStr">
        <is>
          <t>High Value</t>
        </is>
      </c>
      <c r="G1117" t="n">
        <v>22</v>
      </c>
      <c r="H1117" s="24" t="n">
        <v>88334.64</v>
      </c>
      <c r="I1117" s="24" t="n">
        <v>27412.38</v>
      </c>
      <c r="J1117" s="25" t="n">
        <v>45192</v>
      </c>
      <c r="K1117" s="25" t="n">
        <v>45990</v>
      </c>
      <c r="L1117" t="n">
        <v>5</v>
      </c>
      <c r="M1117" t="n">
        <v>5</v>
      </c>
      <c r="N1117" t="n">
        <v>5</v>
      </c>
      <c r="O1117">
        <f>DATE(2026,1,1)-K1117</f>
        <v/>
      </c>
      <c r="P1117">
        <f>IF(G1117&gt;=2,"Repeat","One-time")</f>
        <v/>
      </c>
    </row>
    <row r="1118">
      <c r="A1118" t="inlineStr">
        <is>
          <t>C01617</t>
        </is>
      </c>
      <c r="B1118" t="inlineStr">
        <is>
          <t>Manish Menon</t>
        </is>
      </c>
      <c r="C1118" t="inlineStr">
        <is>
          <t>North</t>
        </is>
      </c>
      <c r="D1118" t="inlineStr">
        <is>
          <t>Delhi</t>
        </is>
      </c>
      <c r="E1118" t="inlineStr">
        <is>
          <t>No</t>
        </is>
      </c>
      <c r="F1118" t="inlineStr">
        <is>
          <t>High Value</t>
        </is>
      </c>
      <c r="G1118" t="n">
        <v>6</v>
      </c>
      <c r="H1118" s="24" t="n">
        <v>88258.34</v>
      </c>
      <c r="I1118" s="24" t="n">
        <v>6608.5</v>
      </c>
      <c r="J1118" s="25" t="n">
        <v>45021</v>
      </c>
      <c r="K1118" s="25" t="n">
        <v>46019</v>
      </c>
      <c r="L1118" t="n">
        <v>5</v>
      </c>
      <c r="M1118" t="n">
        <v>4</v>
      </c>
      <c r="N1118" t="n">
        <v>5</v>
      </c>
      <c r="O1118">
        <f>DATE(2026,1,1)-K1118</f>
        <v/>
      </c>
      <c r="P1118">
        <f>IF(G1118&gt;=2,"Repeat","One-time")</f>
        <v/>
      </c>
    </row>
    <row r="1119">
      <c r="A1119" t="inlineStr">
        <is>
          <t>C02566</t>
        </is>
      </c>
      <c r="B1119" t="inlineStr">
        <is>
          <t>Kavya Verma</t>
        </is>
      </c>
      <c r="C1119" t="inlineStr">
        <is>
          <t>West</t>
        </is>
      </c>
      <c r="D1119" t="inlineStr">
        <is>
          <t>Surat</t>
        </is>
      </c>
      <c r="E1119" t="inlineStr">
        <is>
          <t>No</t>
        </is>
      </c>
      <c r="F1119" t="inlineStr">
        <is>
          <t>High Value</t>
        </is>
      </c>
      <c r="G1119" t="n">
        <v>17</v>
      </c>
      <c r="H1119" s="24" t="n">
        <v>88237.89999999999</v>
      </c>
      <c r="I1119" s="24" t="n">
        <v>21500.16</v>
      </c>
      <c r="J1119" s="25" t="n">
        <v>45152</v>
      </c>
      <c r="K1119" s="25" t="n">
        <v>45911</v>
      </c>
      <c r="L1119" t="n">
        <v>3</v>
      </c>
      <c r="M1119" t="n">
        <v>5</v>
      </c>
      <c r="N1119" t="n">
        <v>5</v>
      </c>
      <c r="O1119">
        <f>DATE(2026,1,1)-K1119</f>
        <v/>
      </c>
      <c r="P1119">
        <f>IF(G1119&gt;=2,"Repeat","One-time")</f>
        <v/>
      </c>
    </row>
    <row r="1120">
      <c r="A1120" t="inlineStr">
        <is>
          <t>C02749</t>
        </is>
      </c>
      <c r="B1120" t="inlineStr">
        <is>
          <t>Tanvi Reddy</t>
        </is>
      </c>
      <c r="C1120" t="inlineStr">
        <is>
          <t>East</t>
        </is>
      </c>
      <c r="D1120" t="inlineStr">
        <is>
          <t>Guwahati</t>
        </is>
      </c>
      <c r="E1120" t="inlineStr">
        <is>
          <t>Yes</t>
        </is>
      </c>
      <c r="F1120" t="inlineStr">
        <is>
          <t>At Risk</t>
        </is>
      </c>
      <c r="G1120" t="n">
        <v>7</v>
      </c>
      <c r="H1120" s="24" t="n">
        <v>88235.32000000001</v>
      </c>
      <c r="I1120" s="24" t="n">
        <v>11460</v>
      </c>
      <c r="J1120" s="25" t="n">
        <v>45254</v>
      </c>
      <c r="K1120" s="25" t="n">
        <v>45411</v>
      </c>
      <c r="L1120" t="n">
        <v>1</v>
      </c>
      <c r="M1120" t="n">
        <v>4</v>
      </c>
      <c r="N1120" t="n">
        <v>5</v>
      </c>
      <c r="O1120">
        <f>DATE(2026,1,1)-K1120</f>
        <v/>
      </c>
      <c r="P1120">
        <f>IF(G1120&gt;=2,"Repeat","One-time")</f>
        <v/>
      </c>
    </row>
    <row r="1121">
      <c r="A1121" t="inlineStr">
        <is>
          <t>C00974</t>
        </is>
      </c>
      <c r="B1121" t="inlineStr">
        <is>
          <t>Meera Menon</t>
        </is>
      </c>
      <c r="C1121" t="inlineStr">
        <is>
          <t>East</t>
        </is>
      </c>
      <c r="D1121" t="inlineStr">
        <is>
          <t>Guwahati</t>
        </is>
      </c>
      <c r="E1121" t="inlineStr">
        <is>
          <t>No</t>
        </is>
      </c>
      <c r="F1121" t="inlineStr">
        <is>
          <t>High Value</t>
        </is>
      </c>
      <c r="G1121" t="n">
        <v>8</v>
      </c>
      <c r="H1121" s="24" t="n">
        <v>88222.11</v>
      </c>
      <c r="I1121" s="24" t="n">
        <v>9380.040000000001</v>
      </c>
      <c r="J1121" s="25" t="n">
        <v>45134</v>
      </c>
      <c r="K1121" s="25" t="n">
        <v>45977</v>
      </c>
      <c r="L1121" t="n">
        <v>4</v>
      </c>
      <c r="M1121" t="n">
        <v>4</v>
      </c>
      <c r="N1121" t="n">
        <v>5</v>
      </c>
      <c r="O1121">
        <f>DATE(2026,1,1)-K1121</f>
        <v/>
      </c>
      <c r="P1121">
        <f>IF(G1121&gt;=2,"Repeat","One-time")</f>
        <v/>
      </c>
    </row>
    <row r="1122">
      <c r="A1122" t="inlineStr">
        <is>
          <t>C02719</t>
        </is>
      </c>
      <c r="B1122" t="inlineStr">
        <is>
          <t>Vikram Bose</t>
        </is>
      </c>
      <c r="C1122" t="inlineStr">
        <is>
          <t>East</t>
        </is>
      </c>
      <c r="D1122" t="inlineStr">
        <is>
          <t>Patna</t>
        </is>
      </c>
      <c r="E1122" t="inlineStr">
        <is>
          <t>No</t>
        </is>
      </c>
      <c r="F1122" t="inlineStr">
        <is>
          <t>High Value</t>
        </is>
      </c>
      <c r="G1122" t="n">
        <v>16</v>
      </c>
      <c r="H1122" s="24" t="n">
        <v>88211.05</v>
      </c>
      <c r="I1122" s="24" t="n">
        <v>22032.79</v>
      </c>
      <c r="J1122" s="25" t="n">
        <v>45177</v>
      </c>
      <c r="K1122" s="25" t="n">
        <v>45836</v>
      </c>
      <c r="L1122" t="n">
        <v>3</v>
      </c>
      <c r="M1122" t="n">
        <v>5</v>
      </c>
      <c r="N1122" t="n">
        <v>5</v>
      </c>
      <c r="O1122">
        <f>DATE(2026,1,1)-K1122</f>
        <v/>
      </c>
      <c r="P1122">
        <f>IF(G1122&gt;=2,"Repeat","One-time")</f>
        <v/>
      </c>
    </row>
    <row r="1123">
      <c r="A1123" t="inlineStr">
        <is>
          <t>C00701</t>
        </is>
      </c>
      <c r="B1123" t="inlineStr">
        <is>
          <t>Ayesha Khan</t>
        </is>
      </c>
      <c r="C1123" t="inlineStr">
        <is>
          <t>West</t>
        </is>
      </c>
      <c r="D1123" t="inlineStr">
        <is>
          <t>Mumbai</t>
        </is>
      </c>
      <c r="E1123" t="inlineStr">
        <is>
          <t>No</t>
        </is>
      </c>
      <c r="F1123" t="inlineStr">
        <is>
          <t>At Risk</t>
        </is>
      </c>
      <c r="G1123" t="n">
        <v>8</v>
      </c>
      <c r="H1123" s="24" t="n">
        <v>88157.32000000001</v>
      </c>
      <c r="I1123" s="24" t="n">
        <v>16496.1</v>
      </c>
      <c r="J1123" s="25" t="n">
        <v>45044</v>
      </c>
      <c r="K1123" s="25" t="n">
        <v>45666</v>
      </c>
      <c r="L1123" t="n">
        <v>2</v>
      </c>
      <c r="M1123" t="n">
        <v>4</v>
      </c>
      <c r="N1123" t="n">
        <v>5</v>
      </c>
      <c r="O1123">
        <f>DATE(2026,1,1)-K1123</f>
        <v/>
      </c>
      <c r="P1123">
        <f>IF(G1123&gt;=2,"Repeat","One-time")</f>
        <v/>
      </c>
    </row>
    <row r="1124">
      <c r="A1124" t="inlineStr">
        <is>
          <t>C05554</t>
        </is>
      </c>
      <c r="B1124" t="inlineStr">
        <is>
          <t>Neha Fernandes</t>
        </is>
      </c>
      <c r="C1124" t="inlineStr">
        <is>
          <t>North</t>
        </is>
      </c>
      <c r="D1124" t="inlineStr">
        <is>
          <t>Gurugram</t>
        </is>
      </c>
      <c r="E1124" t="inlineStr">
        <is>
          <t>Yes</t>
        </is>
      </c>
      <c r="F1124" t="inlineStr">
        <is>
          <t>High Value</t>
        </is>
      </c>
      <c r="G1124" t="n">
        <v>9</v>
      </c>
      <c r="H1124" s="24" t="n">
        <v>88155.83</v>
      </c>
      <c r="I1124" s="24" t="n">
        <v>18938.23</v>
      </c>
      <c r="J1124" s="25" t="n">
        <v>45508</v>
      </c>
      <c r="K1124" s="25" t="n">
        <v>45935</v>
      </c>
      <c r="L1124" t="n">
        <v>4</v>
      </c>
      <c r="M1124" t="n">
        <v>5</v>
      </c>
      <c r="N1124" t="n">
        <v>5</v>
      </c>
      <c r="O1124">
        <f>DATE(2026,1,1)-K1124</f>
        <v/>
      </c>
      <c r="P1124">
        <f>IF(G1124&gt;=2,"Repeat","One-time")</f>
        <v/>
      </c>
    </row>
    <row r="1125">
      <c r="A1125" t="inlineStr">
        <is>
          <t>C01223</t>
        </is>
      </c>
      <c r="B1125" t="inlineStr">
        <is>
          <t>Harpreet Chopra</t>
        </is>
      </c>
      <c r="C1125" t="inlineStr">
        <is>
          <t>East</t>
        </is>
      </c>
      <c r="D1125" t="inlineStr">
        <is>
          <t>Kolkata</t>
        </is>
      </c>
      <c r="E1125" t="inlineStr">
        <is>
          <t>No</t>
        </is>
      </c>
      <c r="F1125" t="inlineStr">
        <is>
          <t>At Risk</t>
        </is>
      </c>
      <c r="G1125" t="n">
        <v>7</v>
      </c>
      <c r="H1125" s="24" t="n">
        <v>88025.82000000001</v>
      </c>
      <c r="I1125" s="24" t="n">
        <v>11941.54</v>
      </c>
      <c r="J1125" s="25" t="n">
        <v>45029</v>
      </c>
      <c r="K1125" s="25" t="n">
        <v>45488</v>
      </c>
      <c r="L1125" t="n">
        <v>1</v>
      </c>
      <c r="M1125" t="n">
        <v>4</v>
      </c>
      <c r="N1125" t="n">
        <v>5</v>
      </c>
      <c r="O1125">
        <f>DATE(2026,1,1)-K1125</f>
        <v/>
      </c>
      <c r="P1125">
        <f>IF(G1125&gt;=2,"Repeat","One-time")</f>
        <v/>
      </c>
    </row>
    <row r="1126">
      <c r="A1126" t="inlineStr">
        <is>
          <t>C03390</t>
        </is>
      </c>
      <c r="B1126" t="inlineStr">
        <is>
          <t>Amit Fernandes</t>
        </is>
      </c>
      <c r="C1126" t="inlineStr">
        <is>
          <t>East</t>
        </is>
      </c>
      <c r="D1126" t="inlineStr">
        <is>
          <t>Kolkata</t>
        </is>
      </c>
      <c r="E1126" t="inlineStr">
        <is>
          <t>Yes</t>
        </is>
      </c>
      <c r="F1126" t="inlineStr">
        <is>
          <t>High Value</t>
        </is>
      </c>
      <c r="G1126" t="n">
        <v>18</v>
      </c>
      <c r="H1126" s="24" t="n">
        <v>88015.00999999999</v>
      </c>
      <c r="I1126" s="24" t="n">
        <v>16619.56</v>
      </c>
      <c r="J1126" s="25" t="n">
        <v>45242</v>
      </c>
      <c r="K1126" s="25" t="n">
        <v>45807</v>
      </c>
      <c r="L1126" t="n">
        <v>3</v>
      </c>
      <c r="M1126" t="n">
        <v>5</v>
      </c>
      <c r="N1126" t="n">
        <v>5</v>
      </c>
      <c r="O1126">
        <f>DATE(2026,1,1)-K1126</f>
        <v/>
      </c>
      <c r="P1126">
        <f>IF(G1126&gt;=2,"Repeat","One-time")</f>
        <v/>
      </c>
    </row>
    <row r="1127">
      <c r="A1127" t="inlineStr">
        <is>
          <t>C03411</t>
        </is>
      </c>
      <c r="B1127" t="inlineStr">
        <is>
          <t>Nikhil Nair</t>
        </is>
      </c>
      <c r="C1127" t="inlineStr">
        <is>
          <t>East</t>
        </is>
      </c>
      <c r="D1127" t="inlineStr">
        <is>
          <t>Patna</t>
        </is>
      </c>
      <c r="E1127" t="inlineStr">
        <is>
          <t>Yes</t>
        </is>
      </c>
      <c r="F1127" t="inlineStr">
        <is>
          <t>High Value</t>
        </is>
      </c>
      <c r="G1127" t="n">
        <v>10</v>
      </c>
      <c r="H1127" s="24" t="n">
        <v>87994.89</v>
      </c>
      <c r="I1127" s="24" t="n">
        <v>11815.83</v>
      </c>
      <c r="J1127" s="25" t="n">
        <v>45382</v>
      </c>
      <c r="K1127" s="25" t="n">
        <v>45774</v>
      </c>
      <c r="L1127" t="n">
        <v>3</v>
      </c>
      <c r="M1127" t="n">
        <v>5</v>
      </c>
      <c r="N1127" t="n">
        <v>5</v>
      </c>
      <c r="O1127">
        <f>DATE(2026,1,1)-K1127</f>
        <v/>
      </c>
      <c r="P1127">
        <f>IF(G1127&gt;=2,"Repeat","One-time")</f>
        <v/>
      </c>
    </row>
    <row r="1128">
      <c r="A1128" t="inlineStr">
        <is>
          <t>C03932</t>
        </is>
      </c>
      <c r="B1128" t="inlineStr">
        <is>
          <t>Gurpreet Menon</t>
        </is>
      </c>
      <c r="C1128" t="inlineStr">
        <is>
          <t>South</t>
        </is>
      </c>
      <c r="D1128" t="inlineStr">
        <is>
          <t>Chennai</t>
        </is>
      </c>
      <c r="E1128" t="inlineStr">
        <is>
          <t>No</t>
        </is>
      </c>
      <c r="F1128" t="inlineStr">
        <is>
          <t>High Value</t>
        </is>
      </c>
      <c r="G1128" t="n">
        <v>18</v>
      </c>
      <c r="H1128" s="24" t="n">
        <v>87762.74000000001</v>
      </c>
      <c r="I1128" s="24" t="n">
        <v>20262.46</v>
      </c>
      <c r="J1128" s="25" t="n">
        <v>45311</v>
      </c>
      <c r="K1128" s="25" t="n">
        <v>45966</v>
      </c>
      <c r="L1128" t="n">
        <v>4</v>
      </c>
      <c r="M1128" t="n">
        <v>5</v>
      </c>
      <c r="N1128" t="n">
        <v>5</v>
      </c>
      <c r="O1128">
        <f>DATE(2026,1,1)-K1128</f>
        <v/>
      </c>
      <c r="P1128">
        <f>IF(G1128&gt;=2,"Repeat","One-time")</f>
        <v/>
      </c>
    </row>
    <row r="1129">
      <c r="A1129" t="inlineStr">
        <is>
          <t>C03797</t>
        </is>
      </c>
      <c r="B1129" t="inlineStr">
        <is>
          <t>Aarav Mukherjee</t>
        </is>
      </c>
      <c r="C1129" t="inlineStr">
        <is>
          <t>West</t>
        </is>
      </c>
      <c r="D1129" t="inlineStr">
        <is>
          <t>Mumbai</t>
        </is>
      </c>
      <c r="E1129" t="inlineStr">
        <is>
          <t>Yes</t>
        </is>
      </c>
      <c r="F1129" t="inlineStr">
        <is>
          <t>At Risk</t>
        </is>
      </c>
      <c r="G1129" t="n">
        <v>11</v>
      </c>
      <c r="H1129" s="24" t="n">
        <v>87746.07000000001</v>
      </c>
      <c r="I1129" s="24" t="n">
        <v>21762.36</v>
      </c>
      <c r="J1129" s="25" t="n">
        <v>45299</v>
      </c>
      <c r="K1129" s="25" t="n">
        <v>45636</v>
      </c>
      <c r="L1129" t="n">
        <v>2</v>
      </c>
      <c r="M1129" t="n">
        <v>5</v>
      </c>
      <c r="N1129" t="n">
        <v>5</v>
      </c>
      <c r="O1129">
        <f>DATE(2026,1,1)-K1129</f>
        <v/>
      </c>
      <c r="P1129">
        <f>IF(G1129&gt;=2,"Repeat","One-time")</f>
        <v/>
      </c>
    </row>
    <row r="1130">
      <c r="A1130" t="inlineStr">
        <is>
          <t>C03016</t>
        </is>
      </c>
      <c r="B1130" t="inlineStr">
        <is>
          <t>Imran Singh</t>
        </is>
      </c>
      <c r="C1130" t="inlineStr">
        <is>
          <t>South</t>
        </is>
      </c>
      <c r="D1130" t="inlineStr">
        <is>
          <t>Hyderabad</t>
        </is>
      </c>
      <c r="E1130" t="inlineStr">
        <is>
          <t>Yes</t>
        </is>
      </c>
      <c r="F1130" t="inlineStr">
        <is>
          <t>High Value</t>
        </is>
      </c>
      <c r="G1130" t="n">
        <v>8</v>
      </c>
      <c r="H1130" s="24" t="n">
        <v>87701.02</v>
      </c>
      <c r="I1130" s="24" t="n">
        <v>12412.78</v>
      </c>
      <c r="J1130" s="25" t="n">
        <v>45281</v>
      </c>
      <c r="K1130" s="25" t="n">
        <v>45863</v>
      </c>
      <c r="L1130" t="n">
        <v>3</v>
      </c>
      <c r="M1130" t="n">
        <v>4</v>
      </c>
      <c r="N1130" t="n">
        <v>5</v>
      </c>
      <c r="O1130">
        <f>DATE(2026,1,1)-K1130</f>
        <v/>
      </c>
      <c r="P1130">
        <f>IF(G1130&gt;=2,"Repeat","One-time")</f>
        <v/>
      </c>
    </row>
    <row r="1131">
      <c r="A1131" t="inlineStr">
        <is>
          <t>C02839</t>
        </is>
      </c>
      <c r="B1131" t="inlineStr">
        <is>
          <t>Imran Khan</t>
        </is>
      </c>
      <c r="C1131" t="inlineStr">
        <is>
          <t>East</t>
        </is>
      </c>
      <c r="D1131" t="inlineStr">
        <is>
          <t>Bhubaneswar</t>
        </is>
      </c>
      <c r="E1131" t="inlineStr">
        <is>
          <t>Yes</t>
        </is>
      </c>
      <c r="F1131" t="inlineStr">
        <is>
          <t>At Risk</t>
        </is>
      </c>
      <c r="G1131" t="n">
        <v>11</v>
      </c>
      <c r="H1131" s="24" t="n">
        <v>87674.61</v>
      </c>
      <c r="I1131" s="24" t="n">
        <v>12864.92</v>
      </c>
      <c r="J1131" s="25" t="n">
        <v>45205</v>
      </c>
      <c r="K1131" s="25" t="n">
        <v>45494</v>
      </c>
      <c r="L1131" t="n">
        <v>2</v>
      </c>
      <c r="M1131" t="n">
        <v>5</v>
      </c>
      <c r="N1131" t="n">
        <v>5</v>
      </c>
      <c r="O1131">
        <f>DATE(2026,1,1)-K1131</f>
        <v/>
      </c>
      <c r="P1131">
        <f>IF(G1131&gt;=2,"Repeat","One-time")</f>
        <v/>
      </c>
    </row>
    <row r="1132">
      <c r="A1132" t="inlineStr">
        <is>
          <t>C02388</t>
        </is>
      </c>
      <c r="B1132" t="inlineStr">
        <is>
          <t>Amit Khan</t>
        </is>
      </c>
      <c r="C1132" t="inlineStr">
        <is>
          <t>South</t>
        </is>
      </c>
      <c r="D1132" t="inlineStr">
        <is>
          <t>Bengaluru</t>
        </is>
      </c>
      <c r="E1132" t="inlineStr">
        <is>
          <t>No</t>
        </is>
      </c>
      <c r="F1132" t="inlineStr">
        <is>
          <t>At Risk</t>
        </is>
      </c>
      <c r="G1132" t="n">
        <v>17</v>
      </c>
      <c r="H1132" s="24" t="n">
        <v>87662.67999999999</v>
      </c>
      <c r="I1132" s="24" t="n">
        <v>18949.37</v>
      </c>
      <c r="J1132" s="25" t="n">
        <v>45158</v>
      </c>
      <c r="K1132" s="25" t="n">
        <v>45514</v>
      </c>
      <c r="L1132" t="n">
        <v>2</v>
      </c>
      <c r="M1132" t="n">
        <v>5</v>
      </c>
      <c r="N1132" t="n">
        <v>5</v>
      </c>
      <c r="O1132">
        <f>DATE(2026,1,1)-K1132</f>
        <v/>
      </c>
      <c r="P1132">
        <f>IF(G1132&gt;=2,"Repeat","One-time")</f>
        <v/>
      </c>
    </row>
    <row r="1133">
      <c r="A1133" t="inlineStr">
        <is>
          <t>C07883</t>
        </is>
      </c>
      <c r="B1133" t="inlineStr">
        <is>
          <t>Diya Menon</t>
        </is>
      </c>
      <c r="C1133" t="inlineStr">
        <is>
          <t>Central</t>
        </is>
      </c>
      <c r="D1133" t="inlineStr">
        <is>
          <t>Indore</t>
        </is>
      </c>
      <c r="E1133" t="inlineStr">
        <is>
          <t>No</t>
        </is>
      </c>
      <c r="F1133" t="inlineStr">
        <is>
          <t>High Value</t>
        </is>
      </c>
      <c r="G1133" t="n">
        <v>8</v>
      </c>
      <c r="H1133" s="24" t="n">
        <v>87602.19</v>
      </c>
      <c r="I1133" s="24" t="n">
        <v>18494.36</v>
      </c>
      <c r="J1133" s="25" t="n">
        <v>45678</v>
      </c>
      <c r="K1133" s="25" t="n">
        <v>46018</v>
      </c>
      <c r="L1133" t="n">
        <v>5</v>
      </c>
      <c r="M1133" t="n">
        <v>5</v>
      </c>
      <c r="N1133" t="n">
        <v>5</v>
      </c>
      <c r="O1133">
        <f>DATE(2026,1,1)-K1133</f>
        <v/>
      </c>
      <c r="P1133">
        <f>IF(G1133&gt;=2,"Repeat","One-time")</f>
        <v/>
      </c>
    </row>
    <row r="1134">
      <c r="A1134" t="inlineStr">
        <is>
          <t>C06706</t>
        </is>
      </c>
      <c r="B1134" t="inlineStr">
        <is>
          <t>Imran Iyer</t>
        </is>
      </c>
      <c r="C1134" t="inlineStr">
        <is>
          <t>Central</t>
        </is>
      </c>
      <c r="D1134" t="inlineStr">
        <is>
          <t>Bhopal</t>
        </is>
      </c>
      <c r="E1134" t="inlineStr">
        <is>
          <t>Yes</t>
        </is>
      </c>
      <c r="F1134" t="inlineStr">
        <is>
          <t>High Value</t>
        </is>
      </c>
      <c r="G1134" t="n">
        <v>5</v>
      </c>
      <c r="H1134" s="24" t="n">
        <v>87574.25</v>
      </c>
      <c r="I1134" s="24" t="n">
        <v>7016.46</v>
      </c>
      <c r="J1134" s="25" t="n">
        <v>45572</v>
      </c>
      <c r="K1134" s="25" t="n">
        <v>45978</v>
      </c>
      <c r="L1134" t="n">
        <v>4</v>
      </c>
      <c r="M1134" t="n">
        <v>4</v>
      </c>
      <c r="N1134" t="n">
        <v>5</v>
      </c>
      <c r="O1134">
        <f>DATE(2026,1,1)-K1134</f>
        <v/>
      </c>
      <c r="P1134">
        <f>IF(G1134&gt;=2,"Repeat","One-time")</f>
        <v/>
      </c>
    </row>
    <row r="1135">
      <c r="A1135" t="inlineStr">
        <is>
          <t>C07192</t>
        </is>
      </c>
      <c r="B1135" t="inlineStr">
        <is>
          <t>Vivaan Yadav</t>
        </is>
      </c>
      <c r="C1135" t="inlineStr">
        <is>
          <t>West</t>
        </is>
      </c>
      <c r="D1135" t="inlineStr">
        <is>
          <t>Ahmedabad</t>
        </is>
      </c>
      <c r="E1135" t="inlineStr">
        <is>
          <t>No</t>
        </is>
      </c>
      <c r="F1135" t="inlineStr">
        <is>
          <t>At Risk</t>
        </is>
      </c>
      <c r="G1135" t="n">
        <v>3</v>
      </c>
      <c r="H1135" s="24" t="n">
        <v>87565.64</v>
      </c>
      <c r="I1135" s="24" t="n">
        <v>12480.49</v>
      </c>
      <c r="J1135" s="25" t="n">
        <v>45620</v>
      </c>
      <c r="K1135" s="25" t="n">
        <v>45634</v>
      </c>
      <c r="L1135" t="n">
        <v>2</v>
      </c>
      <c r="M1135" t="n">
        <v>3</v>
      </c>
      <c r="N1135" t="n">
        <v>5</v>
      </c>
      <c r="O1135">
        <f>DATE(2026,1,1)-K1135</f>
        <v/>
      </c>
      <c r="P1135">
        <f>IF(G1135&gt;=2,"Repeat","One-time")</f>
        <v/>
      </c>
    </row>
    <row r="1136">
      <c r="A1136" t="inlineStr">
        <is>
          <t>C03209</t>
        </is>
      </c>
      <c r="B1136" t="inlineStr">
        <is>
          <t>Arjun Khan</t>
        </is>
      </c>
      <c r="C1136" t="inlineStr">
        <is>
          <t>South</t>
        </is>
      </c>
      <c r="D1136" t="inlineStr">
        <is>
          <t>Hyderabad</t>
        </is>
      </c>
      <c r="E1136" t="inlineStr">
        <is>
          <t>Yes</t>
        </is>
      </c>
      <c r="F1136" t="inlineStr">
        <is>
          <t>At Risk</t>
        </is>
      </c>
      <c r="G1136" t="n">
        <v>14</v>
      </c>
      <c r="H1136" s="24" t="n">
        <v>87555.32000000001</v>
      </c>
      <c r="I1136" s="24" t="n">
        <v>14245.71</v>
      </c>
      <c r="J1136" s="25" t="n">
        <v>45237</v>
      </c>
      <c r="K1136" s="25" t="n">
        <v>45636</v>
      </c>
      <c r="L1136" t="n">
        <v>2</v>
      </c>
      <c r="M1136" t="n">
        <v>5</v>
      </c>
      <c r="N1136" t="n">
        <v>5</v>
      </c>
      <c r="O1136">
        <f>DATE(2026,1,1)-K1136</f>
        <v/>
      </c>
      <c r="P1136">
        <f>IF(G1136&gt;=2,"Repeat","One-time")</f>
        <v/>
      </c>
    </row>
    <row r="1137">
      <c r="A1137" t="inlineStr">
        <is>
          <t>C08777</t>
        </is>
      </c>
      <c r="B1137" t="inlineStr">
        <is>
          <t>Gurpreet Singh</t>
        </is>
      </c>
      <c r="C1137" t="inlineStr">
        <is>
          <t>West</t>
        </is>
      </c>
      <c r="D1137" t="inlineStr">
        <is>
          <t>Surat</t>
        </is>
      </c>
      <c r="E1137" t="inlineStr">
        <is>
          <t>No</t>
        </is>
      </c>
      <c r="F1137" t="inlineStr">
        <is>
          <t>High Value</t>
        </is>
      </c>
      <c r="G1137" t="n">
        <v>13</v>
      </c>
      <c r="H1137" s="24" t="n">
        <v>87465.62</v>
      </c>
      <c r="I1137" s="24" t="n">
        <v>15823.59</v>
      </c>
      <c r="J1137" s="25" t="n">
        <v>45749</v>
      </c>
      <c r="K1137" s="25" t="n">
        <v>46016</v>
      </c>
      <c r="L1137" t="n">
        <v>5</v>
      </c>
      <c r="M1137" t="n">
        <v>5</v>
      </c>
      <c r="N1137" t="n">
        <v>5</v>
      </c>
      <c r="O1137">
        <f>DATE(2026,1,1)-K1137</f>
        <v/>
      </c>
      <c r="P1137">
        <f>IF(G1137&gt;=2,"Repeat","One-time")</f>
        <v/>
      </c>
    </row>
    <row r="1138">
      <c r="A1138" t="inlineStr">
        <is>
          <t>C05900</t>
        </is>
      </c>
      <c r="B1138" t="inlineStr">
        <is>
          <t>Amit Mehta</t>
        </is>
      </c>
      <c r="C1138" t="inlineStr">
        <is>
          <t>Central</t>
        </is>
      </c>
      <c r="D1138" t="inlineStr">
        <is>
          <t>Raipur</t>
        </is>
      </c>
      <c r="E1138" t="inlineStr">
        <is>
          <t>Yes</t>
        </is>
      </c>
      <c r="F1138" t="inlineStr">
        <is>
          <t>High Value</t>
        </is>
      </c>
      <c r="G1138" t="n">
        <v>15</v>
      </c>
      <c r="H1138" s="24" t="n">
        <v>87406.69</v>
      </c>
      <c r="I1138" s="24" t="n">
        <v>14319.53</v>
      </c>
      <c r="J1138" s="25" t="n">
        <v>45597</v>
      </c>
      <c r="K1138" s="25" t="n">
        <v>46009</v>
      </c>
      <c r="L1138" t="n">
        <v>5</v>
      </c>
      <c r="M1138" t="n">
        <v>5</v>
      </c>
      <c r="N1138" t="n">
        <v>5</v>
      </c>
      <c r="O1138">
        <f>DATE(2026,1,1)-K1138</f>
        <v/>
      </c>
      <c r="P1138">
        <f>IF(G1138&gt;=2,"Repeat","One-time")</f>
        <v/>
      </c>
    </row>
    <row r="1139">
      <c r="A1139" t="inlineStr">
        <is>
          <t>C02642</t>
        </is>
      </c>
      <c r="B1139" t="inlineStr">
        <is>
          <t>Lakshmi Iyer</t>
        </is>
      </c>
      <c r="C1139" t="inlineStr">
        <is>
          <t>South</t>
        </is>
      </c>
      <c r="D1139" t="inlineStr">
        <is>
          <t>Hyderabad</t>
        </is>
      </c>
      <c r="E1139" t="inlineStr">
        <is>
          <t>Yes</t>
        </is>
      </c>
      <c r="F1139" t="inlineStr">
        <is>
          <t>High Value</t>
        </is>
      </c>
      <c r="G1139" t="n">
        <v>8</v>
      </c>
      <c r="H1139" s="24" t="n">
        <v>87236.50999999999</v>
      </c>
      <c r="I1139" s="24" t="n">
        <v>13671.7</v>
      </c>
      <c r="J1139" s="25" t="n">
        <v>45256</v>
      </c>
      <c r="K1139" s="25" t="n">
        <v>45881</v>
      </c>
      <c r="L1139" t="n">
        <v>3</v>
      </c>
      <c r="M1139" t="n">
        <v>4</v>
      </c>
      <c r="N1139" t="n">
        <v>5</v>
      </c>
      <c r="O1139">
        <f>DATE(2026,1,1)-K1139</f>
        <v/>
      </c>
      <c r="P1139">
        <f>IF(G1139&gt;=2,"Repeat","One-time")</f>
        <v/>
      </c>
    </row>
    <row r="1140">
      <c r="A1140" t="inlineStr">
        <is>
          <t>C01139</t>
        </is>
      </c>
      <c r="B1140" t="inlineStr">
        <is>
          <t>Deepak Yadav</t>
        </is>
      </c>
      <c r="C1140" t="inlineStr">
        <is>
          <t>South</t>
        </is>
      </c>
      <c r="D1140" t="inlineStr">
        <is>
          <t>Hyderabad</t>
        </is>
      </c>
      <c r="E1140" t="inlineStr">
        <is>
          <t>No</t>
        </is>
      </c>
      <c r="F1140" t="inlineStr">
        <is>
          <t>At Risk</t>
        </is>
      </c>
      <c r="G1140" t="n">
        <v>22</v>
      </c>
      <c r="H1140" s="24" t="n">
        <v>87232.85000000001</v>
      </c>
      <c r="I1140" s="24" t="n">
        <v>24301.29</v>
      </c>
      <c r="J1140" s="25" t="n">
        <v>44957</v>
      </c>
      <c r="K1140" s="25" t="n">
        <v>45421</v>
      </c>
      <c r="L1140" t="n">
        <v>1</v>
      </c>
      <c r="M1140" t="n">
        <v>5</v>
      </c>
      <c r="N1140" t="n">
        <v>5</v>
      </c>
      <c r="O1140">
        <f>DATE(2026,1,1)-K1140</f>
        <v/>
      </c>
      <c r="P1140">
        <f>IF(G1140&gt;=2,"Repeat","One-time")</f>
        <v/>
      </c>
    </row>
    <row r="1141">
      <c r="A1141" t="inlineStr">
        <is>
          <t>C00363</t>
        </is>
      </c>
      <c r="B1141" t="inlineStr">
        <is>
          <t>Ritu Shah</t>
        </is>
      </c>
      <c r="C1141" t="inlineStr">
        <is>
          <t>East</t>
        </is>
      </c>
      <c r="D1141" t="inlineStr">
        <is>
          <t>Kolkata</t>
        </is>
      </c>
      <c r="E1141" t="inlineStr">
        <is>
          <t>No</t>
        </is>
      </c>
      <c r="F1141" t="inlineStr">
        <is>
          <t>High Value</t>
        </is>
      </c>
      <c r="G1141" t="n">
        <v>14</v>
      </c>
      <c r="H1141" s="24" t="n">
        <v>87223.98</v>
      </c>
      <c r="I1141" s="24" t="n">
        <v>13747.42</v>
      </c>
      <c r="J1141" s="25" t="n">
        <v>44938</v>
      </c>
      <c r="K1141" s="25" t="n">
        <v>45996</v>
      </c>
      <c r="L1141" t="n">
        <v>5</v>
      </c>
      <c r="M1141" t="n">
        <v>5</v>
      </c>
      <c r="N1141" t="n">
        <v>5</v>
      </c>
      <c r="O1141">
        <f>DATE(2026,1,1)-K1141</f>
        <v/>
      </c>
      <c r="P1141">
        <f>IF(G1141&gt;=2,"Repeat","One-time")</f>
        <v/>
      </c>
    </row>
    <row r="1142">
      <c r="A1142" t="inlineStr">
        <is>
          <t>C02267</t>
        </is>
      </c>
      <c r="B1142" t="inlineStr">
        <is>
          <t>Aditya Mishra</t>
        </is>
      </c>
      <c r="C1142" t="inlineStr">
        <is>
          <t>Central</t>
        </is>
      </c>
      <c r="D1142" t="inlineStr">
        <is>
          <t>Bhopal</t>
        </is>
      </c>
      <c r="E1142" t="inlineStr">
        <is>
          <t>No</t>
        </is>
      </c>
      <c r="F1142" t="inlineStr">
        <is>
          <t>High Value</t>
        </is>
      </c>
      <c r="G1142" t="n">
        <v>5</v>
      </c>
      <c r="H1142" s="24" t="n">
        <v>87222.63</v>
      </c>
      <c r="I1142" s="24" t="n">
        <v>8346.370000000001</v>
      </c>
      <c r="J1142" s="25" t="n">
        <v>45296</v>
      </c>
      <c r="K1142" s="25" t="n">
        <v>45998</v>
      </c>
      <c r="L1142" t="n">
        <v>5</v>
      </c>
      <c r="M1142" t="n">
        <v>4</v>
      </c>
      <c r="N1142" t="n">
        <v>5</v>
      </c>
      <c r="O1142">
        <f>DATE(2026,1,1)-K1142</f>
        <v/>
      </c>
      <c r="P1142">
        <f>IF(G1142&gt;=2,"Repeat","One-time")</f>
        <v/>
      </c>
    </row>
    <row r="1143">
      <c r="A1143" t="inlineStr">
        <is>
          <t>C01802</t>
        </is>
      </c>
      <c r="B1143" t="inlineStr">
        <is>
          <t>Priya Mishra</t>
        </is>
      </c>
      <c r="C1143" t="inlineStr">
        <is>
          <t>West</t>
        </is>
      </c>
      <c r="D1143" t="inlineStr">
        <is>
          <t>Mumbai</t>
        </is>
      </c>
      <c r="E1143" t="inlineStr">
        <is>
          <t>No</t>
        </is>
      </c>
      <c r="F1143" t="inlineStr">
        <is>
          <t>High Value</t>
        </is>
      </c>
      <c r="G1143" t="n">
        <v>11</v>
      </c>
      <c r="H1143" s="24" t="n">
        <v>87209.89999999999</v>
      </c>
      <c r="I1143" s="24" t="n">
        <v>9365.639999999999</v>
      </c>
      <c r="J1143" s="25" t="n">
        <v>45052</v>
      </c>
      <c r="K1143" s="25" t="n">
        <v>45878</v>
      </c>
      <c r="L1143" t="n">
        <v>3</v>
      </c>
      <c r="M1143" t="n">
        <v>5</v>
      </c>
      <c r="N1143" t="n">
        <v>5</v>
      </c>
      <c r="O1143">
        <f>DATE(2026,1,1)-K1143</f>
        <v/>
      </c>
      <c r="P1143">
        <f>IF(G1143&gt;=2,"Repeat","One-time")</f>
        <v/>
      </c>
    </row>
    <row r="1144">
      <c r="A1144" t="inlineStr">
        <is>
          <t>C10867</t>
        </is>
      </c>
      <c r="B1144" t="inlineStr">
        <is>
          <t>Riya Bose</t>
        </is>
      </c>
      <c r="C1144" t="inlineStr">
        <is>
          <t>East</t>
        </is>
      </c>
      <c r="D1144" t="inlineStr">
        <is>
          <t>Kolkata</t>
        </is>
      </c>
      <c r="E1144" t="inlineStr">
        <is>
          <t>No</t>
        </is>
      </c>
      <c r="F1144" t="inlineStr">
        <is>
          <t>New</t>
        </is>
      </c>
      <c r="G1144" t="n">
        <v>3</v>
      </c>
      <c r="H1144" s="24" t="n">
        <v>87123.37</v>
      </c>
      <c r="I1144" s="24" t="n">
        <v>177.48</v>
      </c>
      <c r="J1144" s="25" t="n">
        <v>45971</v>
      </c>
      <c r="K1144" s="25" t="n">
        <v>46006</v>
      </c>
      <c r="L1144" t="n">
        <v>5</v>
      </c>
      <c r="M1144" t="n">
        <v>3</v>
      </c>
      <c r="N1144" t="n">
        <v>5</v>
      </c>
      <c r="O1144">
        <f>DATE(2026,1,1)-K1144</f>
        <v/>
      </c>
      <c r="P1144">
        <f>IF(G1144&gt;=2,"Repeat","One-time")</f>
        <v/>
      </c>
    </row>
    <row r="1145">
      <c r="A1145" t="inlineStr">
        <is>
          <t>C05886</t>
        </is>
      </c>
      <c r="B1145" t="inlineStr">
        <is>
          <t>Manish Pillai</t>
        </is>
      </c>
      <c r="C1145" t="inlineStr">
        <is>
          <t>East</t>
        </is>
      </c>
      <c r="D1145" t="inlineStr">
        <is>
          <t>Patna</t>
        </is>
      </c>
      <c r="E1145" t="inlineStr">
        <is>
          <t>Yes</t>
        </is>
      </c>
      <c r="F1145" t="inlineStr">
        <is>
          <t>High Value</t>
        </is>
      </c>
      <c r="G1145" t="n">
        <v>16</v>
      </c>
      <c r="H1145" s="24" t="n">
        <v>87075.28999999999</v>
      </c>
      <c r="I1145" s="24" t="n">
        <v>17513.62</v>
      </c>
      <c r="J1145" s="25" t="n">
        <v>45522</v>
      </c>
      <c r="K1145" s="25" t="n">
        <v>46021</v>
      </c>
      <c r="L1145" t="n">
        <v>5</v>
      </c>
      <c r="M1145" t="n">
        <v>5</v>
      </c>
      <c r="N1145" t="n">
        <v>5</v>
      </c>
      <c r="O1145">
        <f>DATE(2026,1,1)-K1145</f>
        <v/>
      </c>
      <c r="P1145">
        <f>IF(G1145&gt;=2,"Repeat","One-time")</f>
        <v/>
      </c>
    </row>
    <row r="1146">
      <c r="A1146" t="inlineStr">
        <is>
          <t>C02815</t>
        </is>
      </c>
      <c r="B1146" t="inlineStr">
        <is>
          <t>Meera Reddy</t>
        </is>
      </c>
      <c r="C1146" t="inlineStr">
        <is>
          <t>East</t>
        </is>
      </c>
      <c r="D1146" t="inlineStr">
        <is>
          <t>Kolkata</t>
        </is>
      </c>
      <c r="E1146" t="inlineStr">
        <is>
          <t>Yes</t>
        </is>
      </c>
      <c r="F1146" t="inlineStr">
        <is>
          <t>High Value</t>
        </is>
      </c>
      <c r="G1146" t="n">
        <v>20</v>
      </c>
      <c r="H1146" s="24" t="n">
        <v>87053.32000000001</v>
      </c>
      <c r="I1146" s="24" t="n">
        <v>20539.96</v>
      </c>
      <c r="J1146" s="25" t="n">
        <v>45202</v>
      </c>
      <c r="K1146" s="25" t="n">
        <v>45988</v>
      </c>
      <c r="L1146" t="n">
        <v>5</v>
      </c>
      <c r="M1146" t="n">
        <v>5</v>
      </c>
      <c r="N1146" t="n">
        <v>5</v>
      </c>
      <c r="O1146">
        <f>DATE(2026,1,1)-K1146</f>
        <v/>
      </c>
      <c r="P1146">
        <f>IF(G1146&gt;=2,"Repeat","One-time")</f>
        <v/>
      </c>
    </row>
    <row r="1147">
      <c r="A1147" t="inlineStr">
        <is>
          <t>C09795</t>
        </is>
      </c>
      <c r="B1147" t="inlineStr">
        <is>
          <t>Nikhil Ghosh</t>
        </is>
      </c>
      <c r="C1147" t="inlineStr">
        <is>
          <t>South</t>
        </is>
      </c>
      <c r="D1147" t="inlineStr">
        <is>
          <t>Bengaluru</t>
        </is>
      </c>
      <c r="E1147" t="inlineStr">
        <is>
          <t>Yes</t>
        </is>
      </c>
      <c r="F1147" t="inlineStr">
        <is>
          <t>High Value</t>
        </is>
      </c>
      <c r="G1147" t="n">
        <v>7</v>
      </c>
      <c r="H1147" s="24" t="n">
        <v>86899.11</v>
      </c>
      <c r="I1147" s="24" t="n">
        <v>11304.77</v>
      </c>
      <c r="J1147" s="25" t="n">
        <v>45858</v>
      </c>
      <c r="K1147" s="25" t="n">
        <v>46017</v>
      </c>
      <c r="L1147" t="n">
        <v>5</v>
      </c>
      <c r="M1147" t="n">
        <v>4</v>
      </c>
      <c r="N1147" t="n">
        <v>5</v>
      </c>
      <c r="O1147">
        <f>DATE(2026,1,1)-K1147</f>
        <v/>
      </c>
      <c r="P1147">
        <f>IF(G1147&gt;=2,"Repeat","One-time")</f>
        <v/>
      </c>
    </row>
    <row r="1148">
      <c r="A1148" t="inlineStr">
        <is>
          <t>C03452</t>
        </is>
      </c>
      <c r="B1148" t="inlineStr">
        <is>
          <t>Manish Banerjee</t>
        </is>
      </c>
      <c r="C1148" t="inlineStr">
        <is>
          <t>North</t>
        </is>
      </c>
      <c r="D1148" t="inlineStr">
        <is>
          <t>Delhi</t>
        </is>
      </c>
      <c r="E1148" t="inlineStr">
        <is>
          <t>Yes</t>
        </is>
      </c>
      <c r="F1148" t="inlineStr">
        <is>
          <t>High Value</t>
        </is>
      </c>
      <c r="G1148" t="n">
        <v>6</v>
      </c>
      <c r="H1148" s="24" t="n">
        <v>86834.49000000001</v>
      </c>
      <c r="I1148" s="24" t="n">
        <v>9475.76</v>
      </c>
      <c r="J1148" s="25" t="n">
        <v>45487</v>
      </c>
      <c r="K1148" s="25" t="n">
        <v>45791</v>
      </c>
      <c r="L1148" t="n">
        <v>3</v>
      </c>
      <c r="M1148" t="n">
        <v>4</v>
      </c>
      <c r="N1148" t="n">
        <v>5</v>
      </c>
      <c r="O1148">
        <f>DATE(2026,1,1)-K1148</f>
        <v/>
      </c>
      <c r="P1148">
        <f>IF(G1148&gt;=2,"Repeat","One-time")</f>
        <v/>
      </c>
    </row>
    <row r="1149">
      <c r="A1149" t="inlineStr">
        <is>
          <t>C05236</t>
        </is>
      </c>
      <c r="B1149" t="inlineStr">
        <is>
          <t>Gurpreet Fernandes</t>
        </is>
      </c>
      <c r="C1149" t="inlineStr">
        <is>
          <t>West</t>
        </is>
      </c>
      <c r="D1149" t="inlineStr">
        <is>
          <t>Mumbai</t>
        </is>
      </c>
      <c r="E1149" t="inlineStr">
        <is>
          <t>No</t>
        </is>
      </c>
      <c r="F1149" t="inlineStr">
        <is>
          <t>At Risk</t>
        </is>
      </c>
      <c r="G1149" t="n">
        <v>13</v>
      </c>
      <c r="H1149" s="24" t="n">
        <v>86791.89</v>
      </c>
      <c r="I1149" s="24" t="n">
        <v>11530.78</v>
      </c>
      <c r="J1149" s="25" t="n">
        <v>45464</v>
      </c>
      <c r="K1149" s="25" t="n">
        <v>45751</v>
      </c>
      <c r="L1149" t="n">
        <v>2</v>
      </c>
      <c r="M1149" t="n">
        <v>5</v>
      </c>
      <c r="N1149" t="n">
        <v>5</v>
      </c>
      <c r="O1149">
        <f>DATE(2026,1,1)-K1149</f>
        <v/>
      </c>
      <c r="P1149">
        <f>IF(G1149&gt;=2,"Repeat","One-time")</f>
        <v/>
      </c>
    </row>
    <row r="1150">
      <c r="A1150" t="inlineStr">
        <is>
          <t>C01873</t>
        </is>
      </c>
      <c r="B1150" t="inlineStr">
        <is>
          <t>Gurpreet Khan</t>
        </is>
      </c>
      <c r="C1150" t="inlineStr">
        <is>
          <t>North</t>
        </is>
      </c>
      <c r="D1150" t="inlineStr">
        <is>
          <t>Delhi</t>
        </is>
      </c>
      <c r="E1150" t="inlineStr">
        <is>
          <t>No</t>
        </is>
      </c>
      <c r="F1150" t="inlineStr">
        <is>
          <t>High Value</t>
        </is>
      </c>
      <c r="G1150" t="n">
        <v>17</v>
      </c>
      <c r="H1150" s="24" t="n">
        <v>86788.89999999999</v>
      </c>
      <c r="I1150" s="24" t="n">
        <v>17464.21</v>
      </c>
      <c r="J1150" s="25" t="n">
        <v>45140</v>
      </c>
      <c r="K1150" s="25" t="n">
        <v>45951</v>
      </c>
      <c r="L1150" t="n">
        <v>4</v>
      </c>
      <c r="M1150" t="n">
        <v>5</v>
      </c>
      <c r="N1150" t="n">
        <v>5</v>
      </c>
      <c r="O1150">
        <f>DATE(2026,1,1)-K1150</f>
        <v/>
      </c>
      <c r="P1150">
        <f>IF(G1150&gt;=2,"Repeat","One-time")</f>
        <v/>
      </c>
    </row>
    <row r="1151">
      <c r="A1151" t="inlineStr">
        <is>
          <t>C07090</t>
        </is>
      </c>
      <c r="B1151" t="inlineStr">
        <is>
          <t>Diya Sharma</t>
        </is>
      </c>
      <c r="C1151" t="inlineStr">
        <is>
          <t>South</t>
        </is>
      </c>
      <c r="D1151" t="inlineStr">
        <is>
          <t>Hyderabad</t>
        </is>
      </c>
      <c r="E1151" t="inlineStr">
        <is>
          <t>No</t>
        </is>
      </c>
      <c r="F1151" t="inlineStr">
        <is>
          <t>High Value</t>
        </is>
      </c>
      <c r="G1151" t="n">
        <v>10</v>
      </c>
      <c r="H1151" s="24" t="n">
        <v>86614.21000000001</v>
      </c>
      <c r="I1151" s="24" t="n">
        <v>14791.37</v>
      </c>
      <c r="J1151" s="25" t="n">
        <v>45632</v>
      </c>
      <c r="K1151" s="25" t="n">
        <v>46014</v>
      </c>
      <c r="L1151" t="n">
        <v>5</v>
      </c>
      <c r="M1151" t="n">
        <v>5</v>
      </c>
      <c r="N1151" t="n">
        <v>5</v>
      </c>
      <c r="O1151">
        <f>DATE(2026,1,1)-K1151</f>
        <v/>
      </c>
      <c r="P1151">
        <f>IF(G1151&gt;=2,"Repeat","One-time")</f>
        <v/>
      </c>
    </row>
    <row r="1152">
      <c r="A1152" t="inlineStr">
        <is>
          <t>C06190</t>
        </is>
      </c>
      <c r="B1152" t="inlineStr">
        <is>
          <t>Sneha Thakur</t>
        </is>
      </c>
      <c r="C1152" t="inlineStr">
        <is>
          <t>West</t>
        </is>
      </c>
      <c r="D1152" t="inlineStr">
        <is>
          <t>Ahmedabad</t>
        </is>
      </c>
      <c r="E1152" t="inlineStr">
        <is>
          <t>No</t>
        </is>
      </c>
      <c r="F1152" t="inlineStr">
        <is>
          <t>High Value</t>
        </is>
      </c>
      <c r="G1152" t="n">
        <v>11</v>
      </c>
      <c r="H1152" s="24" t="n">
        <v>86577.42999999999</v>
      </c>
      <c r="I1152" s="24" t="n">
        <v>14166.53</v>
      </c>
      <c r="J1152" s="25" t="n">
        <v>45525</v>
      </c>
      <c r="K1152" s="25" t="n">
        <v>45856</v>
      </c>
      <c r="L1152" t="n">
        <v>3</v>
      </c>
      <c r="M1152" t="n">
        <v>5</v>
      </c>
      <c r="N1152" t="n">
        <v>5</v>
      </c>
      <c r="O1152">
        <f>DATE(2026,1,1)-K1152</f>
        <v/>
      </c>
      <c r="P1152">
        <f>IF(G1152&gt;=2,"Repeat","One-time")</f>
        <v/>
      </c>
    </row>
    <row r="1153">
      <c r="A1153" t="inlineStr">
        <is>
          <t>C01255</t>
        </is>
      </c>
      <c r="B1153" t="inlineStr">
        <is>
          <t>Pooja Shah</t>
        </is>
      </c>
      <c r="C1153" t="inlineStr">
        <is>
          <t>West</t>
        </is>
      </c>
      <c r="D1153" t="inlineStr">
        <is>
          <t>Mumbai</t>
        </is>
      </c>
      <c r="E1153" t="inlineStr">
        <is>
          <t>No</t>
        </is>
      </c>
      <c r="F1153" t="inlineStr">
        <is>
          <t>At Risk</t>
        </is>
      </c>
      <c r="G1153" t="n">
        <v>11</v>
      </c>
      <c r="H1153" s="24" t="n">
        <v>86503.03</v>
      </c>
      <c r="I1153" s="24" t="n">
        <v>17487.28</v>
      </c>
      <c r="J1153" s="25" t="n">
        <v>44990</v>
      </c>
      <c r="K1153" s="25" t="n">
        <v>45637</v>
      </c>
      <c r="L1153" t="n">
        <v>2</v>
      </c>
      <c r="M1153" t="n">
        <v>5</v>
      </c>
      <c r="N1153" t="n">
        <v>5</v>
      </c>
      <c r="O1153">
        <f>DATE(2026,1,1)-K1153</f>
        <v/>
      </c>
      <c r="P1153">
        <f>IF(G1153&gt;=2,"Repeat","One-time")</f>
        <v/>
      </c>
    </row>
    <row r="1154">
      <c r="A1154" t="inlineStr">
        <is>
          <t>C01765</t>
        </is>
      </c>
      <c r="B1154" t="inlineStr">
        <is>
          <t>Arjun Pillai</t>
        </is>
      </c>
      <c r="C1154" t="inlineStr">
        <is>
          <t>South</t>
        </is>
      </c>
      <c r="D1154" t="inlineStr">
        <is>
          <t>Bengaluru</t>
        </is>
      </c>
      <c r="E1154" t="inlineStr">
        <is>
          <t>No</t>
        </is>
      </c>
      <c r="F1154" t="inlineStr">
        <is>
          <t>High Value</t>
        </is>
      </c>
      <c r="G1154" t="n">
        <v>24</v>
      </c>
      <c r="H1154" s="24" t="n">
        <v>86470.92999999999</v>
      </c>
      <c r="I1154" s="24" t="n">
        <v>21018.06</v>
      </c>
      <c r="J1154" s="25" t="n">
        <v>45077</v>
      </c>
      <c r="K1154" s="25" t="n">
        <v>46018</v>
      </c>
      <c r="L1154" t="n">
        <v>5</v>
      </c>
      <c r="M1154" t="n">
        <v>5</v>
      </c>
      <c r="N1154" t="n">
        <v>5</v>
      </c>
      <c r="O1154">
        <f>DATE(2026,1,1)-K1154</f>
        <v/>
      </c>
      <c r="P1154">
        <f>IF(G1154&gt;=2,"Repeat","One-time")</f>
        <v/>
      </c>
    </row>
    <row r="1155">
      <c r="A1155" t="inlineStr">
        <is>
          <t>C04284</t>
        </is>
      </c>
      <c r="B1155" t="inlineStr">
        <is>
          <t>Arjun Sinha</t>
        </is>
      </c>
      <c r="C1155" t="inlineStr">
        <is>
          <t>West</t>
        </is>
      </c>
      <c r="D1155" t="inlineStr">
        <is>
          <t>Pune</t>
        </is>
      </c>
      <c r="E1155" t="inlineStr">
        <is>
          <t>No</t>
        </is>
      </c>
      <c r="F1155" t="inlineStr">
        <is>
          <t>High Value</t>
        </is>
      </c>
      <c r="G1155" t="n">
        <v>10</v>
      </c>
      <c r="H1155" s="24" t="n">
        <v>86460.81</v>
      </c>
      <c r="I1155" s="24" t="n">
        <v>18195.03</v>
      </c>
      <c r="J1155" s="25" t="n">
        <v>45357</v>
      </c>
      <c r="K1155" s="25" t="n">
        <v>46014</v>
      </c>
      <c r="L1155" t="n">
        <v>5</v>
      </c>
      <c r="M1155" t="n">
        <v>5</v>
      </c>
      <c r="N1155" t="n">
        <v>5</v>
      </c>
      <c r="O1155">
        <f>DATE(2026,1,1)-K1155</f>
        <v/>
      </c>
      <c r="P1155">
        <f>IF(G1155&gt;=2,"Repeat","One-time")</f>
        <v/>
      </c>
    </row>
    <row r="1156">
      <c r="A1156" t="inlineStr">
        <is>
          <t>C01508</t>
        </is>
      </c>
      <c r="B1156" t="inlineStr">
        <is>
          <t>Maria Ghosh</t>
        </is>
      </c>
      <c r="C1156" t="inlineStr">
        <is>
          <t>South</t>
        </is>
      </c>
      <c r="D1156" t="inlineStr">
        <is>
          <t>Hyderabad</t>
        </is>
      </c>
      <c r="E1156" t="inlineStr">
        <is>
          <t>No</t>
        </is>
      </c>
      <c r="F1156" t="inlineStr">
        <is>
          <t>At Risk</t>
        </is>
      </c>
      <c r="G1156" t="n">
        <v>24</v>
      </c>
      <c r="H1156" s="24" t="n">
        <v>86353.85000000001</v>
      </c>
      <c r="I1156" s="24" t="n">
        <v>16616.67</v>
      </c>
      <c r="J1156" s="25" t="n">
        <v>45020</v>
      </c>
      <c r="K1156" s="25" t="n">
        <v>45256</v>
      </c>
      <c r="L1156" t="n">
        <v>1</v>
      </c>
      <c r="M1156" t="n">
        <v>5</v>
      </c>
      <c r="N1156" t="n">
        <v>5</v>
      </c>
      <c r="O1156">
        <f>DATE(2026,1,1)-K1156</f>
        <v/>
      </c>
      <c r="P1156">
        <f>IF(G1156&gt;=2,"Repeat","One-time")</f>
        <v/>
      </c>
    </row>
    <row r="1157">
      <c r="A1157" t="inlineStr">
        <is>
          <t>C03178</t>
        </is>
      </c>
      <c r="B1157" t="inlineStr">
        <is>
          <t>Aditya Khan</t>
        </is>
      </c>
      <c r="C1157" t="inlineStr">
        <is>
          <t>South</t>
        </is>
      </c>
      <c r="D1157" t="inlineStr">
        <is>
          <t>Chennai</t>
        </is>
      </c>
      <c r="E1157" t="inlineStr">
        <is>
          <t>Yes</t>
        </is>
      </c>
      <c r="F1157" t="inlineStr">
        <is>
          <t>High Value</t>
        </is>
      </c>
      <c r="G1157" t="n">
        <v>17</v>
      </c>
      <c r="H1157" s="24" t="n">
        <v>86349.10000000001</v>
      </c>
      <c r="I1157" s="24" t="n">
        <v>18152.72</v>
      </c>
      <c r="J1157" s="25" t="n">
        <v>45270</v>
      </c>
      <c r="K1157" s="25" t="n">
        <v>45973</v>
      </c>
      <c r="L1157" t="n">
        <v>4</v>
      </c>
      <c r="M1157" t="n">
        <v>5</v>
      </c>
      <c r="N1157" t="n">
        <v>5</v>
      </c>
      <c r="O1157">
        <f>DATE(2026,1,1)-K1157</f>
        <v/>
      </c>
      <c r="P1157">
        <f>IF(G1157&gt;=2,"Repeat","One-time")</f>
        <v/>
      </c>
    </row>
    <row r="1158">
      <c r="A1158" t="inlineStr">
        <is>
          <t>C05975</t>
        </is>
      </c>
      <c r="B1158" t="inlineStr">
        <is>
          <t>Manish Mehta</t>
        </is>
      </c>
      <c r="C1158" t="inlineStr">
        <is>
          <t>South</t>
        </is>
      </c>
      <c r="D1158" t="inlineStr">
        <is>
          <t>Hyderabad</t>
        </is>
      </c>
      <c r="E1158" t="inlineStr">
        <is>
          <t>No</t>
        </is>
      </c>
      <c r="F1158" t="inlineStr">
        <is>
          <t>High Value</t>
        </is>
      </c>
      <c r="G1158" t="n">
        <v>7</v>
      </c>
      <c r="H1158" s="24" t="n">
        <v>86254.56</v>
      </c>
      <c r="I1158" s="24" t="n">
        <v>14160.39</v>
      </c>
      <c r="J1158" s="25" t="n">
        <v>45504</v>
      </c>
      <c r="K1158" s="25" t="n">
        <v>45995</v>
      </c>
      <c r="L1158" t="n">
        <v>5</v>
      </c>
      <c r="M1158" t="n">
        <v>4</v>
      </c>
      <c r="N1158" t="n">
        <v>5</v>
      </c>
      <c r="O1158">
        <f>DATE(2026,1,1)-K1158</f>
        <v/>
      </c>
      <c r="P1158">
        <f>IF(G1158&gt;=2,"Repeat","One-time")</f>
        <v/>
      </c>
    </row>
    <row r="1159">
      <c r="A1159" t="inlineStr">
        <is>
          <t>C05303</t>
        </is>
      </c>
      <c r="B1159" t="inlineStr">
        <is>
          <t>Rahul Reddy</t>
        </is>
      </c>
      <c r="C1159" t="inlineStr">
        <is>
          <t>Central</t>
        </is>
      </c>
      <c r="D1159" t="inlineStr">
        <is>
          <t>Bhopal</t>
        </is>
      </c>
      <c r="E1159" t="inlineStr">
        <is>
          <t>No</t>
        </is>
      </c>
      <c r="F1159" t="inlineStr">
        <is>
          <t>High Value</t>
        </is>
      </c>
      <c r="G1159" t="n">
        <v>10</v>
      </c>
      <c r="H1159" s="24" t="n">
        <v>86116.87</v>
      </c>
      <c r="I1159" s="24" t="n">
        <v>15865.87</v>
      </c>
      <c r="J1159" s="25" t="n">
        <v>45502</v>
      </c>
      <c r="K1159" s="25" t="n">
        <v>45877</v>
      </c>
      <c r="L1159" t="n">
        <v>3</v>
      </c>
      <c r="M1159" t="n">
        <v>5</v>
      </c>
      <c r="N1159" t="n">
        <v>5</v>
      </c>
      <c r="O1159">
        <f>DATE(2026,1,1)-K1159</f>
        <v/>
      </c>
      <c r="P1159">
        <f>IF(G1159&gt;=2,"Repeat","One-time")</f>
        <v/>
      </c>
    </row>
    <row r="1160">
      <c r="A1160" t="inlineStr">
        <is>
          <t>C00077</t>
        </is>
      </c>
      <c r="B1160" t="inlineStr">
        <is>
          <t>Maria Pillai</t>
        </is>
      </c>
      <c r="C1160" t="inlineStr">
        <is>
          <t>North</t>
        </is>
      </c>
      <c r="D1160" t="inlineStr">
        <is>
          <t>Jaipur</t>
        </is>
      </c>
      <c r="E1160" t="inlineStr">
        <is>
          <t>No</t>
        </is>
      </c>
      <c r="F1160" t="inlineStr">
        <is>
          <t>High Value</t>
        </is>
      </c>
      <c r="G1160" t="n">
        <v>14</v>
      </c>
      <c r="H1160" s="24" t="n">
        <v>86105.19</v>
      </c>
      <c r="I1160" s="24" t="n">
        <v>18647.7</v>
      </c>
      <c r="J1160" s="25" t="n">
        <v>44927</v>
      </c>
      <c r="K1160" s="25" t="n">
        <v>45962</v>
      </c>
      <c r="L1160" t="n">
        <v>4</v>
      </c>
      <c r="M1160" t="n">
        <v>5</v>
      </c>
      <c r="N1160" t="n">
        <v>5</v>
      </c>
      <c r="O1160">
        <f>DATE(2026,1,1)-K1160</f>
        <v/>
      </c>
      <c r="P1160">
        <f>IF(G1160&gt;=2,"Repeat","One-time")</f>
        <v/>
      </c>
    </row>
    <row r="1161">
      <c r="A1161" t="inlineStr">
        <is>
          <t>C07708</t>
        </is>
      </c>
      <c r="B1161" t="inlineStr">
        <is>
          <t>Isha Fernandes</t>
        </is>
      </c>
      <c r="C1161" t="inlineStr">
        <is>
          <t>South</t>
        </is>
      </c>
      <c r="D1161" t="inlineStr">
        <is>
          <t>Bengaluru</t>
        </is>
      </c>
      <c r="E1161" t="inlineStr">
        <is>
          <t>No</t>
        </is>
      </c>
      <c r="F1161" t="inlineStr">
        <is>
          <t>High Value</t>
        </is>
      </c>
      <c r="G1161" t="n">
        <v>5</v>
      </c>
      <c r="H1161" s="24" t="n">
        <v>86011.03999999999</v>
      </c>
      <c r="I1161" s="24" t="n">
        <v>10984.28</v>
      </c>
      <c r="J1161" s="25" t="n">
        <v>45709</v>
      </c>
      <c r="K1161" s="25" t="n">
        <v>46001</v>
      </c>
      <c r="L1161" t="n">
        <v>5</v>
      </c>
      <c r="M1161" t="n">
        <v>4</v>
      </c>
      <c r="N1161" t="n">
        <v>5</v>
      </c>
      <c r="O1161">
        <f>DATE(2026,1,1)-K1161</f>
        <v/>
      </c>
      <c r="P1161">
        <f>IF(G1161&gt;=2,"Repeat","One-time")</f>
        <v/>
      </c>
    </row>
    <row r="1162">
      <c r="A1162" t="inlineStr">
        <is>
          <t>C05444</t>
        </is>
      </c>
      <c r="B1162" t="inlineStr">
        <is>
          <t>Neha Das</t>
        </is>
      </c>
      <c r="C1162" t="inlineStr">
        <is>
          <t>North</t>
        </is>
      </c>
      <c r="D1162" t="inlineStr">
        <is>
          <t>Delhi</t>
        </is>
      </c>
      <c r="E1162" t="inlineStr">
        <is>
          <t>No</t>
        </is>
      </c>
      <c r="F1162" t="inlineStr">
        <is>
          <t>High Value</t>
        </is>
      </c>
      <c r="G1162" t="n">
        <v>8</v>
      </c>
      <c r="H1162" s="24" t="n">
        <v>85945.14999999999</v>
      </c>
      <c r="I1162" s="24" t="n">
        <v>18178.65</v>
      </c>
      <c r="J1162" s="25" t="n">
        <v>45469</v>
      </c>
      <c r="K1162" s="25" t="n">
        <v>45803</v>
      </c>
      <c r="L1162" t="n">
        <v>3</v>
      </c>
      <c r="M1162" t="n">
        <v>4</v>
      </c>
      <c r="N1162" t="n">
        <v>5</v>
      </c>
      <c r="O1162">
        <f>DATE(2026,1,1)-K1162</f>
        <v/>
      </c>
      <c r="P1162">
        <f>IF(G1162&gt;=2,"Repeat","One-time")</f>
        <v/>
      </c>
    </row>
    <row r="1163">
      <c r="A1163" t="inlineStr">
        <is>
          <t>C03205</t>
        </is>
      </c>
      <c r="B1163" t="inlineStr">
        <is>
          <t>Aditya Nair</t>
        </is>
      </c>
      <c r="C1163" t="inlineStr">
        <is>
          <t>East</t>
        </is>
      </c>
      <c r="D1163" t="inlineStr">
        <is>
          <t>Kolkata</t>
        </is>
      </c>
      <c r="E1163" t="inlineStr">
        <is>
          <t>Yes</t>
        </is>
      </c>
      <c r="F1163" t="inlineStr">
        <is>
          <t>At Risk</t>
        </is>
      </c>
      <c r="G1163" t="n">
        <v>7</v>
      </c>
      <c r="H1163" s="24" t="n">
        <v>85888.5</v>
      </c>
      <c r="I1163" s="24" t="n">
        <v>14701.82</v>
      </c>
      <c r="J1163" s="25" t="n">
        <v>45234</v>
      </c>
      <c r="K1163" s="25" t="n">
        <v>45535</v>
      </c>
      <c r="L1163" t="n">
        <v>2</v>
      </c>
      <c r="M1163" t="n">
        <v>4</v>
      </c>
      <c r="N1163" t="n">
        <v>5</v>
      </c>
      <c r="O1163">
        <f>DATE(2026,1,1)-K1163</f>
        <v/>
      </c>
      <c r="P1163">
        <f>IF(G1163&gt;=2,"Repeat","One-time")</f>
        <v/>
      </c>
    </row>
    <row r="1164">
      <c r="A1164" t="inlineStr">
        <is>
          <t>C01381</t>
        </is>
      </c>
      <c r="B1164" t="inlineStr">
        <is>
          <t>Aditya Ghosh</t>
        </is>
      </c>
      <c r="C1164" t="inlineStr">
        <is>
          <t>North</t>
        </is>
      </c>
      <c r="D1164" t="inlineStr">
        <is>
          <t>Jaipur</t>
        </is>
      </c>
      <c r="E1164" t="inlineStr">
        <is>
          <t>No</t>
        </is>
      </c>
      <c r="F1164" t="inlineStr">
        <is>
          <t>At Risk</t>
        </is>
      </c>
      <c r="G1164" t="n">
        <v>16</v>
      </c>
      <c r="H1164" s="24" t="n">
        <v>85851.49000000001</v>
      </c>
      <c r="I1164" s="24" t="n">
        <v>14433.38</v>
      </c>
      <c r="J1164" s="25" t="n">
        <v>44999</v>
      </c>
      <c r="K1164" s="25" t="n">
        <v>45527</v>
      </c>
      <c r="L1164" t="n">
        <v>2</v>
      </c>
      <c r="M1164" t="n">
        <v>5</v>
      </c>
      <c r="N1164" t="n">
        <v>5</v>
      </c>
      <c r="O1164">
        <f>DATE(2026,1,1)-K1164</f>
        <v/>
      </c>
      <c r="P1164">
        <f>IF(G1164&gt;=2,"Repeat","One-time")</f>
        <v/>
      </c>
    </row>
    <row r="1165">
      <c r="A1165" t="inlineStr">
        <is>
          <t>C04142</t>
        </is>
      </c>
      <c r="B1165" t="inlineStr">
        <is>
          <t>Joseph Rao</t>
        </is>
      </c>
      <c r="C1165" t="inlineStr">
        <is>
          <t>East</t>
        </is>
      </c>
      <c r="D1165" t="inlineStr">
        <is>
          <t>Jamshedpur</t>
        </is>
      </c>
      <c r="E1165" t="inlineStr">
        <is>
          <t>No</t>
        </is>
      </c>
      <c r="F1165" t="inlineStr">
        <is>
          <t>At Risk</t>
        </is>
      </c>
      <c r="G1165" t="n">
        <v>6</v>
      </c>
      <c r="H1165" s="24" t="n">
        <v>85792.53</v>
      </c>
      <c r="I1165" s="24" t="n">
        <v>12092.22</v>
      </c>
      <c r="J1165" s="25" t="n">
        <v>45323</v>
      </c>
      <c r="K1165" s="25" t="n">
        <v>45594</v>
      </c>
      <c r="L1165" t="n">
        <v>2</v>
      </c>
      <c r="M1165" t="n">
        <v>4</v>
      </c>
      <c r="N1165" t="n">
        <v>5</v>
      </c>
      <c r="O1165">
        <f>DATE(2026,1,1)-K1165</f>
        <v/>
      </c>
      <c r="P1165">
        <f>IF(G1165&gt;=2,"Repeat","One-time")</f>
        <v/>
      </c>
    </row>
    <row r="1166">
      <c r="A1166" t="inlineStr">
        <is>
          <t>C02622</t>
        </is>
      </c>
      <c r="B1166" t="inlineStr">
        <is>
          <t>Shreya Sharma</t>
        </is>
      </c>
      <c r="C1166" t="inlineStr">
        <is>
          <t>North</t>
        </is>
      </c>
      <c r="D1166" t="inlineStr">
        <is>
          <t>Delhi</t>
        </is>
      </c>
      <c r="E1166" t="inlineStr">
        <is>
          <t>Yes</t>
        </is>
      </c>
      <c r="F1166" t="inlineStr">
        <is>
          <t>At Risk</t>
        </is>
      </c>
      <c r="G1166" t="n">
        <v>10</v>
      </c>
      <c r="H1166" s="24" t="n">
        <v>85717.99000000001</v>
      </c>
      <c r="I1166" s="24" t="n">
        <v>13910.92</v>
      </c>
      <c r="J1166" s="25" t="n">
        <v>45188</v>
      </c>
      <c r="K1166" s="25" t="n">
        <v>45593</v>
      </c>
      <c r="L1166" t="n">
        <v>2</v>
      </c>
      <c r="M1166" t="n">
        <v>5</v>
      </c>
      <c r="N1166" t="n">
        <v>5</v>
      </c>
      <c r="O1166">
        <f>DATE(2026,1,1)-K1166</f>
        <v/>
      </c>
      <c r="P1166">
        <f>IF(G1166&gt;=2,"Repeat","One-time")</f>
        <v/>
      </c>
    </row>
    <row r="1167">
      <c r="A1167" t="inlineStr">
        <is>
          <t>C08172</t>
        </is>
      </c>
      <c r="B1167" t="inlineStr">
        <is>
          <t>Diya Pillai</t>
        </is>
      </c>
      <c r="C1167" t="inlineStr">
        <is>
          <t>Central</t>
        </is>
      </c>
      <c r="D1167" t="inlineStr">
        <is>
          <t>Indore</t>
        </is>
      </c>
      <c r="E1167" t="inlineStr">
        <is>
          <t>Yes</t>
        </is>
      </c>
      <c r="F1167" t="inlineStr">
        <is>
          <t>High Value</t>
        </is>
      </c>
      <c r="G1167" t="n">
        <v>13</v>
      </c>
      <c r="H1167" s="24" t="n">
        <v>85692.64</v>
      </c>
      <c r="I1167" s="24" t="n">
        <v>19484.91</v>
      </c>
      <c r="J1167" s="25" t="n">
        <v>45432</v>
      </c>
      <c r="K1167" s="25" t="n">
        <v>45985</v>
      </c>
      <c r="L1167" t="n">
        <v>4</v>
      </c>
      <c r="M1167" t="n">
        <v>5</v>
      </c>
      <c r="N1167" t="n">
        <v>5</v>
      </c>
      <c r="O1167">
        <f>DATE(2026,1,1)-K1167</f>
        <v/>
      </c>
      <c r="P1167">
        <f>IF(G1167&gt;=2,"Repeat","One-time")</f>
        <v/>
      </c>
    </row>
    <row r="1168">
      <c r="A1168" t="inlineStr">
        <is>
          <t>C07022</t>
        </is>
      </c>
      <c r="B1168" t="inlineStr">
        <is>
          <t>Aarav Mehta</t>
        </is>
      </c>
      <c r="C1168" t="inlineStr">
        <is>
          <t>East</t>
        </is>
      </c>
      <c r="D1168" t="inlineStr">
        <is>
          <t>Jamshedpur</t>
        </is>
      </c>
      <c r="E1168" t="inlineStr">
        <is>
          <t>No</t>
        </is>
      </c>
      <c r="F1168" t="inlineStr">
        <is>
          <t>Loyal</t>
        </is>
      </c>
      <c r="G1168" t="n">
        <v>3</v>
      </c>
      <c r="H1168" s="24" t="n">
        <v>85656.49000000001</v>
      </c>
      <c r="I1168" s="24" t="n">
        <v>7918.48</v>
      </c>
      <c r="J1168" s="25" t="n">
        <v>45741</v>
      </c>
      <c r="K1168" s="25" t="n">
        <v>45987</v>
      </c>
      <c r="L1168" t="n">
        <v>4</v>
      </c>
      <c r="M1168" t="n">
        <v>3</v>
      </c>
      <c r="N1168" t="n">
        <v>5</v>
      </c>
      <c r="O1168">
        <f>DATE(2026,1,1)-K1168</f>
        <v/>
      </c>
      <c r="P1168">
        <f>IF(G1168&gt;=2,"Repeat","One-time")</f>
        <v/>
      </c>
    </row>
    <row r="1169">
      <c r="A1169" t="inlineStr">
        <is>
          <t>C06852</t>
        </is>
      </c>
      <c r="B1169" t="inlineStr">
        <is>
          <t>Diya Pillai</t>
        </is>
      </c>
      <c r="C1169" t="inlineStr">
        <is>
          <t>South</t>
        </is>
      </c>
      <c r="D1169" t="inlineStr">
        <is>
          <t>Bengaluru</t>
        </is>
      </c>
      <c r="E1169" t="inlineStr">
        <is>
          <t>Yes</t>
        </is>
      </c>
      <c r="F1169" t="inlineStr">
        <is>
          <t>High Value</t>
        </is>
      </c>
      <c r="G1169" t="n">
        <v>12</v>
      </c>
      <c r="H1169" s="24" t="n">
        <v>85545.84</v>
      </c>
      <c r="I1169" s="24" t="n">
        <v>11634.3</v>
      </c>
      <c r="J1169" s="25" t="n">
        <v>45619</v>
      </c>
      <c r="K1169" s="25" t="n">
        <v>45984</v>
      </c>
      <c r="L1169" t="n">
        <v>4</v>
      </c>
      <c r="M1169" t="n">
        <v>5</v>
      </c>
      <c r="N1169" t="n">
        <v>5</v>
      </c>
      <c r="O1169">
        <f>DATE(2026,1,1)-K1169</f>
        <v/>
      </c>
      <c r="P1169">
        <f>IF(G1169&gt;=2,"Repeat","One-time")</f>
        <v/>
      </c>
    </row>
    <row r="1170">
      <c r="A1170" t="inlineStr">
        <is>
          <t>C03661</t>
        </is>
      </c>
      <c r="B1170" t="inlineStr">
        <is>
          <t>Rohan Yadav</t>
        </is>
      </c>
      <c r="C1170" t="inlineStr">
        <is>
          <t>North</t>
        </is>
      </c>
      <c r="D1170" t="inlineStr">
        <is>
          <t>Gurugram</t>
        </is>
      </c>
      <c r="E1170" t="inlineStr">
        <is>
          <t>No</t>
        </is>
      </c>
      <c r="F1170" t="inlineStr">
        <is>
          <t>High Value</t>
        </is>
      </c>
      <c r="G1170" t="n">
        <v>11</v>
      </c>
      <c r="H1170" s="24" t="n">
        <v>85481.81</v>
      </c>
      <c r="I1170" s="24" t="n">
        <v>21142.38</v>
      </c>
      <c r="J1170" s="25" t="n">
        <v>45272</v>
      </c>
      <c r="K1170" s="25" t="n">
        <v>45919</v>
      </c>
      <c r="L1170" t="n">
        <v>3</v>
      </c>
      <c r="M1170" t="n">
        <v>5</v>
      </c>
      <c r="N1170" t="n">
        <v>5</v>
      </c>
      <c r="O1170">
        <f>DATE(2026,1,1)-K1170</f>
        <v/>
      </c>
      <c r="P1170">
        <f>IF(G1170&gt;=2,"Repeat","One-time")</f>
        <v/>
      </c>
    </row>
    <row r="1171">
      <c r="A1171" t="inlineStr">
        <is>
          <t>C09540</t>
        </is>
      </c>
      <c r="B1171" t="inlineStr">
        <is>
          <t>Abhishek Sharma</t>
        </is>
      </c>
      <c r="C1171" t="inlineStr">
        <is>
          <t>West</t>
        </is>
      </c>
      <c r="D1171" t="inlineStr">
        <is>
          <t>Mumbai</t>
        </is>
      </c>
      <c r="E1171" t="inlineStr">
        <is>
          <t>No</t>
        </is>
      </c>
      <c r="F1171" t="inlineStr">
        <is>
          <t>High Value</t>
        </is>
      </c>
      <c r="G1171" t="n">
        <v>12</v>
      </c>
      <c r="H1171" s="24" t="n">
        <v>85400.3</v>
      </c>
      <c r="I1171" s="24" t="n">
        <v>14629.26</v>
      </c>
      <c r="J1171" s="25" t="n">
        <v>45840</v>
      </c>
      <c r="K1171" s="25" t="n">
        <v>46017</v>
      </c>
      <c r="L1171" t="n">
        <v>5</v>
      </c>
      <c r="M1171" t="n">
        <v>5</v>
      </c>
      <c r="N1171" t="n">
        <v>5</v>
      </c>
      <c r="O1171">
        <f>DATE(2026,1,1)-K1171</f>
        <v/>
      </c>
      <c r="P1171">
        <f>IF(G1171&gt;=2,"Repeat","One-time")</f>
        <v/>
      </c>
    </row>
    <row r="1172">
      <c r="A1172" t="inlineStr">
        <is>
          <t>C08040</t>
        </is>
      </c>
      <c r="B1172" t="inlineStr">
        <is>
          <t>Divya Sharma</t>
        </is>
      </c>
      <c r="C1172" t="inlineStr">
        <is>
          <t>North</t>
        </is>
      </c>
      <c r="D1172" t="inlineStr">
        <is>
          <t>Lucknow</t>
        </is>
      </c>
      <c r="E1172" t="inlineStr">
        <is>
          <t>No</t>
        </is>
      </c>
      <c r="F1172" t="inlineStr">
        <is>
          <t>High Value</t>
        </is>
      </c>
      <c r="G1172" t="n">
        <v>4</v>
      </c>
      <c r="H1172" s="24" t="n">
        <v>85379.89</v>
      </c>
      <c r="I1172" s="24" t="n">
        <v>9821.459999999999</v>
      </c>
      <c r="J1172" s="25" t="n">
        <v>45687</v>
      </c>
      <c r="K1172" s="25" t="n">
        <v>45966</v>
      </c>
      <c r="L1172" t="n">
        <v>4</v>
      </c>
      <c r="M1172" t="n">
        <v>4</v>
      </c>
      <c r="N1172" t="n">
        <v>5</v>
      </c>
      <c r="O1172">
        <f>DATE(2026,1,1)-K1172</f>
        <v/>
      </c>
      <c r="P1172">
        <f>IF(G1172&gt;=2,"Repeat","One-time")</f>
        <v/>
      </c>
    </row>
    <row r="1173">
      <c r="A1173" t="inlineStr">
        <is>
          <t>C02967</t>
        </is>
      </c>
      <c r="B1173" t="inlineStr">
        <is>
          <t>Sneha Patel</t>
        </is>
      </c>
      <c r="C1173" t="inlineStr">
        <is>
          <t>North</t>
        </is>
      </c>
      <c r="D1173" t="inlineStr">
        <is>
          <t>Delhi</t>
        </is>
      </c>
      <c r="E1173" t="inlineStr">
        <is>
          <t>No</t>
        </is>
      </c>
      <c r="F1173" t="inlineStr">
        <is>
          <t>At Risk</t>
        </is>
      </c>
      <c r="G1173" t="n">
        <v>10</v>
      </c>
      <c r="H1173" s="24" t="n">
        <v>85340.32000000001</v>
      </c>
      <c r="I1173" s="24" t="n">
        <v>16155.7</v>
      </c>
      <c r="J1173" s="25" t="n">
        <v>45214</v>
      </c>
      <c r="K1173" s="25" t="n">
        <v>45482</v>
      </c>
      <c r="L1173" t="n">
        <v>1</v>
      </c>
      <c r="M1173" t="n">
        <v>5</v>
      </c>
      <c r="N1173" t="n">
        <v>5</v>
      </c>
      <c r="O1173">
        <f>DATE(2026,1,1)-K1173</f>
        <v/>
      </c>
      <c r="P1173">
        <f>IF(G1173&gt;=2,"Repeat","One-time")</f>
        <v/>
      </c>
    </row>
    <row r="1174">
      <c r="A1174" t="inlineStr">
        <is>
          <t>C08694</t>
        </is>
      </c>
      <c r="B1174" t="inlineStr">
        <is>
          <t>Diya Nair</t>
        </is>
      </c>
      <c r="C1174" t="inlineStr">
        <is>
          <t>South</t>
        </is>
      </c>
      <c r="D1174" t="inlineStr">
        <is>
          <t>Bengaluru</t>
        </is>
      </c>
      <c r="E1174" t="inlineStr">
        <is>
          <t>No</t>
        </is>
      </c>
      <c r="F1174" t="inlineStr">
        <is>
          <t>High Value</t>
        </is>
      </c>
      <c r="G1174" t="n">
        <v>5</v>
      </c>
      <c r="H1174" s="24" t="n">
        <v>85233.97</v>
      </c>
      <c r="I1174" s="24" t="n">
        <v>13853.92</v>
      </c>
      <c r="J1174" s="25" t="n">
        <v>45778</v>
      </c>
      <c r="K1174" s="25" t="n">
        <v>45895</v>
      </c>
      <c r="L1174" t="n">
        <v>3</v>
      </c>
      <c r="M1174" t="n">
        <v>4</v>
      </c>
      <c r="N1174" t="n">
        <v>5</v>
      </c>
      <c r="O1174">
        <f>DATE(2026,1,1)-K1174</f>
        <v/>
      </c>
      <c r="P1174">
        <f>IF(G1174&gt;=2,"Repeat","One-time")</f>
        <v/>
      </c>
    </row>
    <row r="1175">
      <c r="A1175" t="inlineStr">
        <is>
          <t>C01824</t>
        </is>
      </c>
      <c r="B1175" t="inlineStr">
        <is>
          <t>Ayesha Pillai</t>
        </is>
      </c>
      <c r="C1175" t="inlineStr">
        <is>
          <t>North</t>
        </is>
      </c>
      <c r="D1175" t="inlineStr">
        <is>
          <t>Chandigarh</t>
        </is>
      </c>
      <c r="E1175" t="inlineStr">
        <is>
          <t>No</t>
        </is>
      </c>
      <c r="F1175" t="inlineStr">
        <is>
          <t>High Value</t>
        </is>
      </c>
      <c r="G1175" t="n">
        <v>11</v>
      </c>
      <c r="H1175" s="24" t="n">
        <v>85218.92</v>
      </c>
      <c r="I1175" s="24" t="n">
        <v>14233.27</v>
      </c>
      <c r="J1175" s="25" t="n">
        <v>45055</v>
      </c>
      <c r="K1175" s="25" t="n">
        <v>45961</v>
      </c>
      <c r="L1175" t="n">
        <v>4</v>
      </c>
      <c r="M1175" t="n">
        <v>5</v>
      </c>
      <c r="N1175" t="n">
        <v>5</v>
      </c>
      <c r="O1175">
        <f>DATE(2026,1,1)-K1175</f>
        <v/>
      </c>
      <c r="P1175">
        <f>IF(G1175&gt;=2,"Repeat","One-time")</f>
        <v/>
      </c>
    </row>
    <row r="1176">
      <c r="A1176" t="inlineStr">
        <is>
          <t>C03261</t>
        </is>
      </c>
      <c r="B1176" t="inlineStr">
        <is>
          <t>Isha Sharma</t>
        </is>
      </c>
      <c r="C1176" t="inlineStr">
        <is>
          <t>West</t>
        </is>
      </c>
      <c r="D1176" t="inlineStr">
        <is>
          <t>Surat</t>
        </is>
      </c>
      <c r="E1176" t="inlineStr">
        <is>
          <t>No</t>
        </is>
      </c>
      <c r="F1176" t="inlineStr">
        <is>
          <t>Loyal</t>
        </is>
      </c>
      <c r="G1176" t="n">
        <v>4</v>
      </c>
      <c r="H1176" s="24" t="n">
        <v>85166.52</v>
      </c>
      <c r="I1176" s="24" t="n">
        <v>6011.25</v>
      </c>
      <c r="J1176" s="25" t="n">
        <v>45248</v>
      </c>
      <c r="K1176" s="25" t="n">
        <v>45760</v>
      </c>
      <c r="L1176" t="n">
        <v>3</v>
      </c>
      <c r="M1176" t="n">
        <v>3</v>
      </c>
      <c r="N1176" t="n">
        <v>5</v>
      </c>
      <c r="O1176">
        <f>DATE(2026,1,1)-K1176</f>
        <v/>
      </c>
      <c r="P1176">
        <f>IF(G1176&gt;=2,"Repeat","One-time")</f>
        <v/>
      </c>
    </row>
    <row r="1177">
      <c r="A1177" t="inlineStr">
        <is>
          <t>C04621</t>
        </is>
      </c>
      <c r="B1177" t="inlineStr">
        <is>
          <t>Manish Chopra</t>
        </is>
      </c>
      <c r="C1177" t="inlineStr">
        <is>
          <t>North</t>
        </is>
      </c>
      <c r="D1177" t="inlineStr">
        <is>
          <t>Lucknow</t>
        </is>
      </c>
      <c r="E1177" t="inlineStr">
        <is>
          <t>Yes</t>
        </is>
      </c>
      <c r="F1177" t="inlineStr">
        <is>
          <t>High Value</t>
        </is>
      </c>
      <c r="G1177" t="n">
        <v>21</v>
      </c>
      <c r="H1177" s="24" t="n">
        <v>85138.53</v>
      </c>
      <c r="I1177" s="24" t="n">
        <v>21493.21</v>
      </c>
      <c r="J1177" s="25" t="n">
        <v>45381</v>
      </c>
      <c r="K1177" s="25" t="n">
        <v>46009</v>
      </c>
      <c r="L1177" t="n">
        <v>5</v>
      </c>
      <c r="M1177" t="n">
        <v>5</v>
      </c>
      <c r="N1177" t="n">
        <v>5</v>
      </c>
      <c r="O1177">
        <f>DATE(2026,1,1)-K1177</f>
        <v/>
      </c>
      <c r="P1177">
        <f>IF(G1177&gt;=2,"Repeat","One-time")</f>
        <v/>
      </c>
    </row>
    <row r="1178">
      <c r="A1178" t="inlineStr">
        <is>
          <t>C02033</t>
        </is>
      </c>
      <c r="B1178" t="inlineStr">
        <is>
          <t>Priya Banerjee</t>
        </is>
      </c>
      <c r="C1178" t="inlineStr">
        <is>
          <t>East</t>
        </is>
      </c>
      <c r="D1178" t="inlineStr">
        <is>
          <t>Patna</t>
        </is>
      </c>
      <c r="E1178" t="inlineStr">
        <is>
          <t>No</t>
        </is>
      </c>
      <c r="F1178" t="inlineStr">
        <is>
          <t>At Risk</t>
        </is>
      </c>
      <c r="G1178" t="n">
        <v>16</v>
      </c>
      <c r="H1178" s="24" t="n">
        <v>85111.3</v>
      </c>
      <c r="I1178" s="24" t="n">
        <v>13495.35</v>
      </c>
      <c r="J1178" s="25" t="n">
        <v>45091</v>
      </c>
      <c r="K1178" s="25" t="n">
        <v>45331</v>
      </c>
      <c r="L1178" t="n">
        <v>1</v>
      </c>
      <c r="M1178" t="n">
        <v>5</v>
      </c>
      <c r="N1178" t="n">
        <v>5</v>
      </c>
      <c r="O1178">
        <f>DATE(2026,1,1)-K1178</f>
        <v/>
      </c>
      <c r="P1178">
        <f>IF(G1178&gt;=2,"Repeat","One-time")</f>
        <v/>
      </c>
    </row>
    <row r="1179">
      <c r="A1179" t="inlineStr">
        <is>
          <t>C03934</t>
        </is>
      </c>
      <c r="B1179" t="inlineStr">
        <is>
          <t>Kavya Joshi</t>
        </is>
      </c>
      <c r="C1179" t="inlineStr">
        <is>
          <t>East</t>
        </is>
      </c>
      <c r="D1179" t="inlineStr">
        <is>
          <t>Bhubaneswar</t>
        </is>
      </c>
      <c r="E1179" t="inlineStr">
        <is>
          <t>No</t>
        </is>
      </c>
      <c r="F1179" t="inlineStr">
        <is>
          <t>At Risk</t>
        </is>
      </c>
      <c r="G1179" t="n">
        <v>8</v>
      </c>
      <c r="H1179" s="24" t="n">
        <v>85046.19</v>
      </c>
      <c r="I1179" s="24" t="n">
        <v>15979.17</v>
      </c>
      <c r="J1179" s="25" t="n">
        <v>45314</v>
      </c>
      <c r="K1179" s="25" t="n">
        <v>45474</v>
      </c>
      <c r="L1179" t="n">
        <v>1</v>
      </c>
      <c r="M1179" t="n">
        <v>4</v>
      </c>
      <c r="N1179" t="n">
        <v>5</v>
      </c>
      <c r="O1179">
        <f>DATE(2026,1,1)-K1179</f>
        <v/>
      </c>
      <c r="P1179">
        <f>IF(G1179&gt;=2,"Repeat","One-time")</f>
        <v/>
      </c>
    </row>
    <row r="1180">
      <c r="A1180" t="inlineStr">
        <is>
          <t>C03157</t>
        </is>
      </c>
      <c r="B1180" t="inlineStr">
        <is>
          <t>Ritu Gupta</t>
        </is>
      </c>
      <c r="C1180" t="inlineStr">
        <is>
          <t>West</t>
        </is>
      </c>
      <c r="D1180" t="inlineStr">
        <is>
          <t>Mumbai</t>
        </is>
      </c>
      <c r="E1180" t="inlineStr">
        <is>
          <t>No</t>
        </is>
      </c>
      <c r="F1180" t="inlineStr">
        <is>
          <t>High Value</t>
        </is>
      </c>
      <c r="G1180" t="n">
        <v>14</v>
      </c>
      <c r="H1180" s="24" t="n">
        <v>85035.86</v>
      </c>
      <c r="I1180" s="24" t="n">
        <v>18803.09</v>
      </c>
      <c r="J1180" s="25" t="n">
        <v>45239</v>
      </c>
      <c r="K1180" s="25" t="n">
        <v>45943</v>
      </c>
      <c r="L1180" t="n">
        <v>4</v>
      </c>
      <c r="M1180" t="n">
        <v>5</v>
      </c>
      <c r="N1180" t="n">
        <v>5</v>
      </c>
      <c r="O1180">
        <f>DATE(2026,1,1)-K1180</f>
        <v/>
      </c>
      <c r="P1180">
        <f>IF(G1180&gt;=2,"Repeat","One-time")</f>
        <v/>
      </c>
    </row>
    <row r="1181">
      <c r="A1181" t="inlineStr">
        <is>
          <t>C08526</t>
        </is>
      </c>
      <c r="B1181" t="inlineStr">
        <is>
          <t>Priya Joshi</t>
        </is>
      </c>
      <c r="C1181" t="inlineStr">
        <is>
          <t>Central</t>
        </is>
      </c>
      <c r="D1181" t="inlineStr">
        <is>
          <t>Indore</t>
        </is>
      </c>
      <c r="E1181" t="inlineStr">
        <is>
          <t>Yes</t>
        </is>
      </c>
      <c r="F1181" t="inlineStr">
        <is>
          <t>High Value</t>
        </is>
      </c>
      <c r="G1181" t="n">
        <v>9</v>
      </c>
      <c r="H1181" s="24" t="n">
        <v>84801.33</v>
      </c>
      <c r="I1181" s="24" t="n">
        <v>14813.04</v>
      </c>
      <c r="J1181" s="25" t="n">
        <v>45771</v>
      </c>
      <c r="K1181" s="25" t="n">
        <v>46014</v>
      </c>
      <c r="L1181" t="n">
        <v>5</v>
      </c>
      <c r="M1181" t="n">
        <v>5</v>
      </c>
      <c r="N1181" t="n">
        <v>5</v>
      </c>
      <c r="O1181">
        <f>DATE(2026,1,1)-K1181</f>
        <v/>
      </c>
      <c r="P1181">
        <f>IF(G1181&gt;=2,"Repeat","One-time")</f>
        <v/>
      </c>
    </row>
    <row r="1182">
      <c r="A1182" t="inlineStr">
        <is>
          <t>C07753</t>
        </is>
      </c>
      <c r="B1182" t="inlineStr">
        <is>
          <t>Arjun Prasad</t>
        </is>
      </c>
      <c r="C1182" t="inlineStr">
        <is>
          <t>West</t>
        </is>
      </c>
      <c r="D1182" t="inlineStr">
        <is>
          <t>Mumbai</t>
        </is>
      </c>
      <c r="E1182" t="inlineStr">
        <is>
          <t>Yes</t>
        </is>
      </c>
      <c r="F1182" t="inlineStr">
        <is>
          <t>High Value</t>
        </is>
      </c>
      <c r="G1182" t="n">
        <v>9</v>
      </c>
      <c r="H1182" s="24" t="n">
        <v>84714.53999999999</v>
      </c>
      <c r="I1182" s="24" t="n">
        <v>8638.18</v>
      </c>
      <c r="J1182" s="25" t="n">
        <v>45821</v>
      </c>
      <c r="K1182" s="25" t="n">
        <v>46009</v>
      </c>
      <c r="L1182" t="n">
        <v>5</v>
      </c>
      <c r="M1182" t="n">
        <v>5</v>
      </c>
      <c r="N1182" t="n">
        <v>5</v>
      </c>
      <c r="O1182">
        <f>DATE(2026,1,1)-K1182</f>
        <v/>
      </c>
      <c r="P1182">
        <f>IF(G1182&gt;=2,"Repeat","One-time")</f>
        <v/>
      </c>
    </row>
    <row r="1183">
      <c r="A1183" t="inlineStr">
        <is>
          <t>C04688</t>
        </is>
      </c>
      <c r="B1183" t="inlineStr">
        <is>
          <t>Varun Bose</t>
        </is>
      </c>
      <c r="C1183" t="inlineStr">
        <is>
          <t>South</t>
        </is>
      </c>
      <c r="D1183" t="inlineStr">
        <is>
          <t>Bengaluru</t>
        </is>
      </c>
      <c r="E1183" t="inlineStr">
        <is>
          <t>No</t>
        </is>
      </c>
      <c r="F1183" t="inlineStr">
        <is>
          <t>High Value</t>
        </is>
      </c>
      <c r="G1183" t="n">
        <v>9</v>
      </c>
      <c r="H1183" s="24" t="n">
        <v>84670.28999999999</v>
      </c>
      <c r="I1183" s="24" t="n">
        <v>10877.89</v>
      </c>
      <c r="J1183" s="25" t="n">
        <v>45393</v>
      </c>
      <c r="K1183" s="25" t="n">
        <v>45830</v>
      </c>
      <c r="L1183" t="n">
        <v>3</v>
      </c>
      <c r="M1183" t="n">
        <v>5</v>
      </c>
      <c r="N1183" t="n">
        <v>5</v>
      </c>
      <c r="O1183">
        <f>DATE(2026,1,1)-K1183</f>
        <v/>
      </c>
      <c r="P1183">
        <f>IF(G1183&gt;=2,"Repeat","One-time")</f>
        <v/>
      </c>
    </row>
    <row r="1184">
      <c r="A1184" t="inlineStr">
        <is>
          <t>C05224</t>
        </is>
      </c>
      <c r="B1184" t="inlineStr">
        <is>
          <t>Divya Gupta</t>
        </is>
      </c>
      <c r="C1184" t="inlineStr">
        <is>
          <t>East</t>
        </is>
      </c>
      <c r="D1184" t="inlineStr">
        <is>
          <t>Kolkata</t>
        </is>
      </c>
      <c r="E1184" t="inlineStr">
        <is>
          <t>Yes</t>
        </is>
      </c>
      <c r="F1184" t="inlineStr">
        <is>
          <t>High Value</t>
        </is>
      </c>
      <c r="G1184" t="n">
        <v>7</v>
      </c>
      <c r="H1184" s="24" t="n">
        <v>84641.7</v>
      </c>
      <c r="I1184" s="24" t="n">
        <v>19231.58</v>
      </c>
      <c r="J1184" s="25" t="n">
        <v>45446</v>
      </c>
      <c r="K1184" s="25" t="n">
        <v>45907</v>
      </c>
      <c r="L1184" t="n">
        <v>3</v>
      </c>
      <c r="M1184" t="n">
        <v>4</v>
      </c>
      <c r="N1184" t="n">
        <v>5</v>
      </c>
      <c r="O1184">
        <f>DATE(2026,1,1)-K1184</f>
        <v/>
      </c>
      <c r="P1184">
        <f>IF(G1184&gt;=2,"Repeat","One-time")</f>
        <v/>
      </c>
    </row>
    <row r="1185">
      <c r="A1185" t="inlineStr">
        <is>
          <t>C06573</t>
        </is>
      </c>
      <c r="B1185" t="inlineStr">
        <is>
          <t>Rahul Mehta</t>
        </is>
      </c>
      <c r="C1185" t="inlineStr">
        <is>
          <t>South</t>
        </is>
      </c>
      <c r="D1185" t="inlineStr">
        <is>
          <t>Bengaluru</t>
        </is>
      </c>
      <c r="E1185" t="inlineStr">
        <is>
          <t>No</t>
        </is>
      </c>
      <c r="F1185" t="inlineStr">
        <is>
          <t>High Value</t>
        </is>
      </c>
      <c r="G1185" t="n">
        <v>7</v>
      </c>
      <c r="H1185" s="24" t="n">
        <v>84499.98</v>
      </c>
      <c r="I1185" s="24" t="n">
        <v>14694.61</v>
      </c>
      <c r="J1185" s="25" t="n">
        <v>45669</v>
      </c>
      <c r="K1185" s="25" t="n">
        <v>45988</v>
      </c>
      <c r="L1185" t="n">
        <v>5</v>
      </c>
      <c r="M1185" t="n">
        <v>4</v>
      </c>
      <c r="N1185" t="n">
        <v>5</v>
      </c>
      <c r="O1185">
        <f>DATE(2026,1,1)-K1185</f>
        <v/>
      </c>
      <c r="P1185">
        <f>IF(G1185&gt;=2,"Repeat","One-time")</f>
        <v/>
      </c>
    </row>
    <row r="1186">
      <c r="A1186" t="inlineStr">
        <is>
          <t>C08123</t>
        </is>
      </c>
      <c r="B1186" t="inlineStr">
        <is>
          <t>Amit Menon</t>
        </is>
      </c>
      <c r="C1186" t="inlineStr">
        <is>
          <t>North</t>
        </is>
      </c>
      <c r="D1186" t="inlineStr">
        <is>
          <t>Delhi</t>
        </is>
      </c>
      <c r="E1186" t="inlineStr">
        <is>
          <t>No</t>
        </is>
      </c>
      <c r="F1186" t="inlineStr">
        <is>
          <t>High Value</t>
        </is>
      </c>
      <c r="G1186" t="n">
        <v>12</v>
      </c>
      <c r="H1186" s="24" t="n">
        <v>84480.94</v>
      </c>
      <c r="I1186" s="24" t="n">
        <v>17535.85</v>
      </c>
      <c r="J1186" s="25" t="n">
        <v>45771</v>
      </c>
      <c r="K1186" s="25" t="n">
        <v>46003</v>
      </c>
      <c r="L1186" t="n">
        <v>5</v>
      </c>
      <c r="M1186" t="n">
        <v>5</v>
      </c>
      <c r="N1186" t="n">
        <v>5</v>
      </c>
      <c r="O1186">
        <f>DATE(2026,1,1)-K1186</f>
        <v/>
      </c>
      <c r="P1186">
        <f>IF(G1186&gt;=2,"Repeat","One-time")</f>
        <v/>
      </c>
    </row>
    <row r="1187">
      <c r="A1187" t="inlineStr">
        <is>
          <t>C09468</t>
        </is>
      </c>
      <c r="B1187" t="inlineStr">
        <is>
          <t>Nikhil Sinha</t>
        </is>
      </c>
      <c r="C1187" t="inlineStr">
        <is>
          <t>East</t>
        </is>
      </c>
      <c r="D1187" t="inlineStr">
        <is>
          <t>Bhubaneswar</t>
        </is>
      </c>
      <c r="E1187" t="inlineStr">
        <is>
          <t>No</t>
        </is>
      </c>
      <c r="F1187" t="inlineStr">
        <is>
          <t>High Value</t>
        </is>
      </c>
      <c r="G1187" t="n">
        <v>9</v>
      </c>
      <c r="H1187" s="24" t="n">
        <v>84377.12</v>
      </c>
      <c r="I1187" s="24" t="n">
        <v>16418.35</v>
      </c>
      <c r="J1187" s="25" t="n">
        <v>45812</v>
      </c>
      <c r="K1187" s="25" t="n">
        <v>46014</v>
      </c>
      <c r="L1187" t="n">
        <v>5</v>
      </c>
      <c r="M1187" t="n">
        <v>5</v>
      </c>
      <c r="N1187" t="n">
        <v>5</v>
      </c>
      <c r="O1187">
        <f>DATE(2026,1,1)-K1187</f>
        <v/>
      </c>
      <c r="P1187">
        <f>IF(G1187&gt;=2,"Repeat","One-time")</f>
        <v/>
      </c>
    </row>
    <row r="1188">
      <c r="A1188" t="inlineStr">
        <is>
          <t>C01665</t>
        </is>
      </c>
      <c r="B1188" t="inlineStr">
        <is>
          <t>Varun Das</t>
        </is>
      </c>
      <c r="C1188" t="inlineStr">
        <is>
          <t>West</t>
        </is>
      </c>
      <c r="D1188" t="inlineStr">
        <is>
          <t>Mumbai</t>
        </is>
      </c>
      <c r="E1188" t="inlineStr">
        <is>
          <t>No</t>
        </is>
      </c>
      <c r="F1188" t="inlineStr">
        <is>
          <t>At Risk</t>
        </is>
      </c>
      <c r="G1188" t="n">
        <v>11</v>
      </c>
      <c r="H1188" s="24" t="n">
        <v>84349.19</v>
      </c>
      <c r="I1188" s="24" t="n">
        <v>17738.4</v>
      </c>
      <c r="J1188" s="25" t="n">
        <v>45029</v>
      </c>
      <c r="K1188" s="25" t="n">
        <v>45292</v>
      </c>
      <c r="L1188" t="n">
        <v>1</v>
      </c>
      <c r="M1188" t="n">
        <v>5</v>
      </c>
      <c r="N1188" t="n">
        <v>5</v>
      </c>
      <c r="O1188">
        <f>DATE(2026,1,1)-K1188</f>
        <v/>
      </c>
      <c r="P1188">
        <f>IF(G1188&gt;=2,"Repeat","One-time")</f>
        <v/>
      </c>
    </row>
    <row r="1189">
      <c r="A1189" t="inlineStr">
        <is>
          <t>C00781</t>
        </is>
      </c>
      <c r="B1189" t="inlineStr">
        <is>
          <t>Divya Bose</t>
        </is>
      </c>
      <c r="C1189" t="inlineStr">
        <is>
          <t>South</t>
        </is>
      </c>
      <c r="D1189" t="inlineStr">
        <is>
          <t>Coimbatore</t>
        </is>
      </c>
      <c r="E1189" t="inlineStr">
        <is>
          <t>Yes</t>
        </is>
      </c>
      <c r="F1189" t="inlineStr">
        <is>
          <t>At Risk</t>
        </is>
      </c>
      <c r="G1189" t="n">
        <v>14</v>
      </c>
      <c r="H1189" s="24" t="n">
        <v>84322.05</v>
      </c>
      <c r="I1189" s="24" t="n">
        <v>16365.49</v>
      </c>
      <c r="J1189" s="25" t="n">
        <v>44927</v>
      </c>
      <c r="K1189" s="25" t="n">
        <v>45113</v>
      </c>
      <c r="L1189" t="n">
        <v>1</v>
      </c>
      <c r="M1189" t="n">
        <v>5</v>
      </c>
      <c r="N1189" t="n">
        <v>5</v>
      </c>
      <c r="O1189">
        <f>DATE(2026,1,1)-K1189</f>
        <v/>
      </c>
      <c r="P1189">
        <f>IF(G1189&gt;=2,"Repeat","One-time")</f>
        <v/>
      </c>
    </row>
    <row r="1190">
      <c r="A1190" t="inlineStr">
        <is>
          <t>C00899</t>
        </is>
      </c>
      <c r="B1190" t="inlineStr">
        <is>
          <t>Vivaan Mishra</t>
        </is>
      </c>
      <c r="C1190" t="inlineStr">
        <is>
          <t>South</t>
        </is>
      </c>
      <c r="D1190" t="inlineStr">
        <is>
          <t>Bengaluru</t>
        </is>
      </c>
      <c r="E1190" t="inlineStr">
        <is>
          <t>Yes</t>
        </is>
      </c>
      <c r="F1190" t="inlineStr">
        <is>
          <t>High Value</t>
        </is>
      </c>
      <c r="G1190" t="n">
        <v>9</v>
      </c>
      <c r="H1190" s="24" t="n">
        <v>84316.78999999999</v>
      </c>
      <c r="I1190" s="24" t="n">
        <v>16880.1</v>
      </c>
      <c r="J1190" s="25" t="n">
        <v>44936</v>
      </c>
      <c r="K1190" s="25" t="n">
        <v>45904</v>
      </c>
      <c r="L1190" t="n">
        <v>3</v>
      </c>
      <c r="M1190" t="n">
        <v>5</v>
      </c>
      <c r="N1190" t="n">
        <v>5</v>
      </c>
      <c r="O1190">
        <f>DATE(2026,1,1)-K1190</f>
        <v/>
      </c>
      <c r="P1190">
        <f>IF(G1190&gt;=2,"Repeat","One-time")</f>
        <v/>
      </c>
    </row>
    <row r="1191">
      <c r="A1191" t="inlineStr">
        <is>
          <t>C07484</t>
        </is>
      </c>
      <c r="B1191" t="inlineStr">
        <is>
          <t>Meera Mukherjee</t>
        </is>
      </c>
      <c r="C1191" t="inlineStr">
        <is>
          <t>West</t>
        </is>
      </c>
      <c r="D1191" t="inlineStr">
        <is>
          <t>Ahmedabad</t>
        </is>
      </c>
      <c r="E1191" t="inlineStr">
        <is>
          <t>Yes</t>
        </is>
      </c>
      <c r="F1191" t="inlineStr">
        <is>
          <t>High Value</t>
        </is>
      </c>
      <c r="G1191" t="n">
        <v>14</v>
      </c>
      <c r="H1191" s="24" t="n">
        <v>84310.36</v>
      </c>
      <c r="I1191" s="24" t="n">
        <v>12191.7</v>
      </c>
      <c r="J1191" s="25" t="n">
        <v>45635</v>
      </c>
      <c r="K1191" s="25" t="n">
        <v>45996</v>
      </c>
      <c r="L1191" t="n">
        <v>5</v>
      </c>
      <c r="M1191" t="n">
        <v>5</v>
      </c>
      <c r="N1191" t="n">
        <v>5</v>
      </c>
      <c r="O1191">
        <f>DATE(2026,1,1)-K1191</f>
        <v/>
      </c>
      <c r="P1191">
        <f>IF(G1191&gt;=2,"Repeat","One-time")</f>
        <v/>
      </c>
    </row>
    <row r="1192">
      <c r="A1192" t="inlineStr">
        <is>
          <t>C07393</t>
        </is>
      </c>
      <c r="B1192" t="inlineStr">
        <is>
          <t>Pooja Banerjee</t>
        </is>
      </c>
      <c r="C1192" t="inlineStr">
        <is>
          <t>Central</t>
        </is>
      </c>
      <c r="D1192" t="inlineStr">
        <is>
          <t>Bhopal</t>
        </is>
      </c>
      <c r="E1192" t="inlineStr">
        <is>
          <t>Yes</t>
        </is>
      </c>
      <c r="F1192" t="inlineStr">
        <is>
          <t>High Value</t>
        </is>
      </c>
      <c r="G1192" t="n">
        <v>11</v>
      </c>
      <c r="H1192" s="24" t="n">
        <v>84259.25</v>
      </c>
      <c r="I1192" s="24" t="n">
        <v>18844.53</v>
      </c>
      <c r="J1192" s="25" t="n">
        <v>45648</v>
      </c>
      <c r="K1192" s="25" t="n">
        <v>46021</v>
      </c>
      <c r="L1192" t="n">
        <v>5</v>
      </c>
      <c r="M1192" t="n">
        <v>5</v>
      </c>
      <c r="N1192" t="n">
        <v>5</v>
      </c>
      <c r="O1192">
        <f>DATE(2026,1,1)-K1192</f>
        <v/>
      </c>
      <c r="P1192">
        <f>IF(G1192&gt;=2,"Repeat","One-time")</f>
        <v/>
      </c>
    </row>
    <row r="1193">
      <c r="A1193" t="inlineStr">
        <is>
          <t>C03007</t>
        </is>
      </c>
      <c r="B1193" t="inlineStr">
        <is>
          <t>Swati Nair</t>
        </is>
      </c>
      <c r="C1193" t="inlineStr">
        <is>
          <t>West</t>
        </is>
      </c>
      <c r="D1193" t="inlineStr">
        <is>
          <t>Surat</t>
        </is>
      </c>
      <c r="E1193" t="inlineStr">
        <is>
          <t>Yes</t>
        </is>
      </c>
      <c r="F1193" t="inlineStr">
        <is>
          <t>At Risk</t>
        </is>
      </c>
      <c r="G1193" t="n">
        <v>14</v>
      </c>
      <c r="H1193" s="24" t="n">
        <v>84134.64</v>
      </c>
      <c r="I1193" s="24" t="n">
        <v>15558.77</v>
      </c>
      <c r="J1193" s="25" t="n">
        <v>45196</v>
      </c>
      <c r="K1193" s="25" t="n">
        <v>45296</v>
      </c>
      <c r="L1193" t="n">
        <v>1</v>
      </c>
      <c r="M1193" t="n">
        <v>5</v>
      </c>
      <c r="N1193" t="n">
        <v>5</v>
      </c>
      <c r="O1193">
        <f>DATE(2026,1,1)-K1193</f>
        <v/>
      </c>
      <c r="P1193">
        <f>IF(G1193&gt;=2,"Repeat","One-time")</f>
        <v/>
      </c>
    </row>
    <row r="1194">
      <c r="A1194" t="inlineStr">
        <is>
          <t>C03692</t>
        </is>
      </c>
      <c r="B1194" t="inlineStr">
        <is>
          <t>Priya Agarwal</t>
        </is>
      </c>
      <c r="C1194" t="inlineStr">
        <is>
          <t>Central</t>
        </is>
      </c>
      <c r="D1194" t="inlineStr">
        <is>
          <t>Indore</t>
        </is>
      </c>
      <c r="E1194" t="inlineStr">
        <is>
          <t>No</t>
        </is>
      </c>
      <c r="F1194" t="inlineStr">
        <is>
          <t>High Value</t>
        </is>
      </c>
      <c r="G1194" t="n">
        <v>28</v>
      </c>
      <c r="H1194" s="24" t="n">
        <v>84126.00999999999</v>
      </c>
      <c r="I1194" s="24" t="n">
        <v>23159.33</v>
      </c>
      <c r="J1194" s="25" t="n">
        <v>45287</v>
      </c>
      <c r="K1194" s="25" t="n">
        <v>46020</v>
      </c>
      <c r="L1194" t="n">
        <v>5</v>
      </c>
      <c r="M1194" t="n">
        <v>5</v>
      </c>
      <c r="N1194" t="n">
        <v>5</v>
      </c>
      <c r="O1194">
        <f>DATE(2026,1,1)-K1194</f>
        <v/>
      </c>
      <c r="P1194">
        <f>IF(G1194&gt;=2,"Repeat","One-time")</f>
        <v/>
      </c>
    </row>
    <row r="1195">
      <c r="A1195" t="inlineStr">
        <is>
          <t>C00170</t>
        </is>
      </c>
      <c r="B1195" t="inlineStr">
        <is>
          <t>Varun Joshi</t>
        </is>
      </c>
      <c r="C1195" t="inlineStr">
        <is>
          <t>West</t>
        </is>
      </c>
      <c r="D1195" t="inlineStr">
        <is>
          <t>Ahmedabad</t>
        </is>
      </c>
      <c r="E1195" t="inlineStr">
        <is>
          <t>No</t>
        </is>
      </c>
      <c r="F1195" t="inlineStr">
        <is>
          <t>High Value</t>
        </is>
      </c>
      <c r="G1195" t="n">
        <v>15</v>
      </c>
      <c r="H1195" s="24" t="n">
        <v>84084.71000000001</v>
      </c>
      <c r="I1195" s="24" t="n">
        <v>10665.03</v>
      </c>
      <c r="J1195" s="25" t="n">
        <v>45007</v>
      </c>
      <c r="K1195" s="25" t="n">
        <v>45948</v>
      </c>
      <c r="L1195" t="n">
        <v>4</v>
      </c>
      <c r="M1195" t="n">
        <v>5</v>
      </c>
      <c r="N1195" t="n">
        <v>5</v>
      </c>
      <c r="O1195">
        <f>DATE(2026,1,1)-K1195</f>
        <v/>
      </c>
      <c r="P1195">
        <f>IF(G1195&gt;=2,"Repeat","One-time")</f>
        <v/>
      </c>
    </row>
    <row r="1196">
      <c r="A1196" t="inlineStr">
        <is>
          <t>C02644</t>
        </is>
      </c>
      <c r="B1196" t="inlineStr">
        <is>
          <t>Rohan Kumar</t>
        </is>
      </c>
      <c r="C1196" t="inlineStr">
        <is>
          <t>East</t>
        </is>
      </c>
      <c r="D1196" t="inlineStr">
        <is>
          <t>Patna</t>
        </is>
      </c>
      <c r="E1196" t="inlineStr">
        <is>
          <t>No</t>
        </is>
      </c>
      <c r="F1196" t="inlineStr">
        <is>
          <t>At Risk</t>
        </is>
      </c>
      <c r="G1196" t="n">
        <v>9</v>
      </c>
      <c r="H1196" s="24" t="n">
        <v>83957.81</v>
      </c>
      <c r="I1196" s="24" t="n">
        <v>16228.19</v>
      </c>
      <c r="J1196" s="25" t="n">
        <v>45227</v>
      </c>
      <c r="K1196" s="25" t="n">
        <v>45498</v>
      </c>
      <c r="L1196" t="n">
        <v>2</v>
      </c>
      <c r="M1196" t="n">
        <v>5</v>
      </c>
      <c r="N1196" t="n">
        <v>5</v>
      </c>
      <c r="O1196">
        <f>DATE(2026,1,1)-K1196</f>
        <v/>
      </c>
      <c r="P1196">
        <f>IF(G1196&gt;=2,"Repeat","One-time")</f>
        <v/>
      </c>
    </row>
    <row r="1197">
      <c r="A1197" t="inlineStr">
        <is>
          <t>C02110</t>
        </is>
      </c>
      <c r="B1197" t="inlineStr">
        <is>
          <t>Vikram Singh</t>
        </is>
      </c>
      <c r="C1197" t="inlineStr">
        <is>
          <t>West</t>
        </is>
      </c>
      <c r="D1197" t="inlineStr">
        <is>
          <t>Ahmedabad</t>
        </is>
      </c>
      <c r="E1197" t="inlineStr">
        <is>
          <t>Yes</t>
        </is>
      </c>
      <c r="F1197" t="inlineStr">
        <is>
          <t>At Risk</t>
        </is>
      </c>
      <c r="G1197" t="n">
        <v>13</v>
      </c>
      <c r="H1197" s="24" t="n">
        <v>83868.14999999999</v>
      </c>
      <c r="I1197" s="24" t="n">
        <v>13852.13</v>
      </c>
      <c r="J1197" s="25" t="n">
        <v>45097</v>
      </c>
      <c r="K1197" s="25" t="n">
        <v>45275</v>
      </c>
      <c r="L1197" t="n">
        <v>1</v>
      </c>
      <c r="M1197" t="n">
        <v>5</v>
      </c>
      <c r="N1197" t="n">
        <v>5</v>
      </c>
      <c r="O1197">
        <f>DATE(2026,1,1)-K1197</f>
        <v/>
      </c>
      <c r="P1197">
        <f>IF(G1197&gt;=2,"Repeat","One-time")</f>
        <v/>
      </c>
    </row>
    <row r="1198">
      <c r="A1198" t="inlineStr">
        <is>
          <t>C06182</t>
        </is>
      </c>
      <c r="B1198" t="inlineStr">
        <is>
          <t>Abhishek Joshi</t>
        </is>
      </c>
      <c r="C1198" t="inlineStr">
        <is>
          <t>South</t>
        </is>
      </c>
      <c r="D1198" t="inlineStr">
        <is>
          <t>Bengaluru</t>
        </is>
      </c>
      <c r="E1198" t="inlineStr">
        <is>
          <t>No</t>
        </is>
      </c>
      <c r="F1198" t="inlineStr">
        <is>
          <t>High Value</t>
        </is>
      </c>
      <c r="G1198" t="n">
        <v>23</v>
      </c>
      <c r="H1198" s="24" t="n">
        <v>83824.25</v>
      </c>
      <c r="I1198" s="24" t="n">
        <v>20508.65</v>
      </c>
      <c r="J1198" s="25" t="n">
        <v>45523</v>
      </c>
      <c r="K1198" s="25" t="n">
        <v>45943</v>
      </c>
      <c r="L1198" t="n">
        <v>4</v>
      </c>
      <c r="M1198" t="n">
        <v>5</v>
      </c>
      <c r="N1198" t="n">
        <v>5</v>
      </c>
      <c r="O1198">
        <f>DATE(2026,1,1)-K1198</f>
        <v/>
      </c>
      <c r="P1198">
        <f>IF(G1198&gt;=2,"Repeat","One-time")</f>
        <v/>
      </c>
    </row>
    <row r="1199">
      <c r="A1199" t="inlineStr">
        <is>
          <t>C04730</t>
        </is>
      </c>
      <c r="B1199" t="inlineStr">
        <is>
          <t>Aarav Kapoor</t>
        </is>
      </c>
      <c r="C1199" t="inlineStr">
        <is>
          <t>North</t>
        </is>
      </c>
      <c r="D1199" t="inlineStr">
        <is>
          <t>Chandigarh</t>
        </is>
      </c>
      <c r="E1199" t="inlineStr">
        <is>
          <t>No</t>
        </is>
      </c>
      <c r="F1199" t="inlineStr">
        <is>
          <t>High Value</t>
        </is>
      </c>
      <c r="G1199" t="n">
        <v>7</v>
      </c>
      <c r="H1199" s="24" t="n">
        <v>83677.44</v>
      </c>
      <c r="I1199" s="24" t="n">
        <v>7047.1</v>
      </c>
      <c r="J1199" s="25" t="n">
        <v>45420</v>
      </c>
      <c r="K1199" s="25" t="n">
        <v>45883</v>
      </c>
      <c r="L1199" t="n">
        <v>3</v>
      </c>
      <c r="M1199" t="n">
        <v>4</v>
      </c>
      <c r="N1199" t="n">
        <v>5</v>
      </c>
      <c r="O1199">
        <f>DATE(2026,1,1)-K1199</f>
        <v/>
      </c>
      <c r="P1199">
        <f>IF(G1199&gt;=2,"Repeat","One-time")</f>
        <v/>
      </c>
    </row>
    <row r="1200">
      <c r="A1200" t="inlineStr">
        <is>
          <t>C01933</t>
        </is>
      </c>
      <c r="B1200" t="inlineStr">
        <is>
          <t>Rohan Das</t>
        </is>
      </c>
      <c r="C1200" t="inlineStr">
        <is>
          <t>South</t>
        </is>
      </c>
      <c r="D1200" t="inlineStr">
        <is>
          <t>Hyderabad</t>
        </is>
      </c>
      <c r="E1200" t="inlineStr">
        <is>
          <t>No</t>
        </is>
      </c>
      <c r="F1200" t="inlineStr">
        <is>
          <t>High Value</t>
        </is>
      </c>
      <c r="G1200" t="n">
        <v>10</v>
      </c>
      <c r="H1200" s="24" t="n">
        <v>83600.85000000001</v>
      </c>
      <c r="I1200" s="24" t="n">
        <v>19933.01</v>
      </c>
      <c r="J1200" s="25" t="n">
        <v>45176</v>
      </c>
      <c r="K1200" s="25" t="n">
        <v>45998</v>
      </c>
      <c r="L1200" t="n">
        <v>5</v>
      </c>
      <c r="M1200" t="n">
        <v>5</v>
      </c>
      <c r="N1200" t="n">
        <v>5</v>
      </c>
      <c r="O1200">
        <f>DATE(2026,1,1)-K1200</f>
        <v/>
      </c>
      <c r="P1200">
        <f>IF(G1200&gt;=2,"Repeat","One-time")</f>
        <v/>
      </c>
    </row>
    <row r="1201">
      <c r="A1201" t="inlineStr">
        <is>
          <t>C08362</t>
        </is>
      </c>
      <c r="B1201" t="inlineStr">
        <is>
          <t>Amit Patel</t>
        </is>
      </c>
      <c r="C1201" t="inlineStr">
        <is>
          <t>East</t>
        </is>
      </c>
      <c r="D1201" t="inlineStr">
        <is>
          <t>Kolkata</t>
        </is>
      </c>
      <c r="E1201" t="inlineStr">
        <is>
          <t>No</t>
        </is>
      </c>
      <c r="F1201" t="inlineStr">
        <is>
          <t>High Value</t>
        </is>
      </c>
      <c r="G1201" t="n">
        <v>16</v>
      </c>
      <c r="H1201" s="24" t="n">
        <v>83562.72</v>
      </c>
      <c r="I1201" s="24" t="n">
        <v>20259.44</v>
      </c>
      <c r="J1201" s="25" t="n">
        <v>45736</v>
      </c>
      <c r="K1201" s="25" t="n">
        <v>45924</v>
      </c>
      <c r="L1201" t="n">
        <v>3</v>
      </c>
      <c r="M1201" t="n">
        <v>5</v>
      </c>
      <c r="N1201" t="n">
        <v>5</v>
      </c>
      <c r="O1201">
        <f>DATE(2026,1,1)-K1201</f>
        <v/>
      </c>
      <c r="P1201">
        <f>IF(G1201&gt;=2,"Repeat","One-time")</f>
        <v/>
      </c>
    </row>
    <row r="1202">
      <c r="A1202" t="inlineStr">
        <is>
          <t>C02920</t>
        </is>
      </c>
      <c r="B1202" t="inlineStr">
        <is>
          <t>Maria Gupta</t>
        </is>
      </c>
      <c r="C1202" t="inlineStr">
        <is>
          <t>South</t>
        </is>
      </c>
      <c r="D1202" t="inlineStr">
        <is>
          <t>Chennai</t>
        </is>
      </c>
      <c r="E1202" t="inlineStr">
        <is>
          <t>No</t>
        </is>
      </c>
      <c r="F1202" t="inlineStr">
        <is>
          <t>At Risk</t>
        </is>
      </c>
      <c r="G1202" t="n">
        <v>10</v>
      </c>
      <c r="H1202" s="24" t="n">
        <v>83456.98</v>
      </c>
      <c r="I1202" s="24" t="n">
        <v>11896.09</v>
      </c>
      <c r="J1202" s="25" t="n">
        <v>45201</v>
      </c>
      <c r="K1202" s="25" t="n">
        <v>45370</v>
      </c>
      <c r="L1202" t="n">
        <v>1</v>
      </c>
      <c r="M1202" t="n">
        <v>5</v>
      </c>
      <c r="N1202" t="n">
        <v>5</v>
      </c>
      <c r="O1202">
        <f>DATE(2026,1,1)-K1202</f>
        <v/>
      </c>
      <c r="P1202">
        <f>IF(G1202&gt;=2,"Repeat","One-time")</f>
        <v/>
      </c>
    </row>
    <row r="1203">
      <c r="A1203" t="inlineStr">
        <is>
          <t>C04353</t>
        </is>
      </c>
      <c r="B1203" t="inlineStr">
        <is>
          <t>Abhishek Joshi</t>
        </is>
      </c>
      <c r="C1203" t="inlineStr">
        <is>
          <t>East</t>
        </is>
      </c>
      <c r="D1203" t="inlineStr">
        <is>
          <t>Patna</t>
        </is>
      </c>
      <c r="E1203" t="inlineStr">
        <is>
          <t>No</t>
        </is>
      </c>
      <c r="F1203" t="inlineStr">
        <is>
          <t>At Risk</t>
        </is>
      </c>
      <c r="G1203" t="n">
        <v>2</v>
      </c>
      <c r="H1203" s="24" t="n">
        <v>83450.89</v>
      </c>
      <c r="I1203" s="24" t="n">
        <v>10068.81</v>
      </c>
      <c r="J1203" s="25" t="n">
        <v>45458</v>
      </c>
      <c r="K1203" s="25" t="n">
        <v>45535</v>
      </c>
      <c r="L1203" t="n">
        <v>2</v>
      </c>
      <c r="M1203" t="n">
        <v>2</v>
      </c>
      <c r="N1203" t="n">
        <v>5</v>
      </c>
      <c r="O1203">
        <f>DATE(2026,1,1)-K1203</f>
        <v/>
      </c>
      <c r="P1203">
        <f>IF(G1203&gt;=2,"Repeat","One-time")</f>
        <v/>
      </c>
    </row>
    <row r="1204">
      <c r="A1204" t="inlineStr">
        <is>
          <t>C06008</t>
        </is>
      </c>
      <c r="B1204" t="inlineStr">
        <is>
          <t>Rohan Nair</t>
        </is>
      </c>
      <c r="C1204" t="inlineStr">
        <is>
          <t>South</t>
        </is>
      </c>
      <c r="D1204" t="inlineStr">
        <is>
          <t>Hyderabad</t>
        </is>
      </c>
      <c r="E1204" t="inlineStr">
        <is>
          <t>Yes</t>
        </is>
      </c>
      <c r="F1204" t="inlineStr">
        <is>
          <t>High Value</t>
        </is>
      </c>
      <c r="G1204" t="n">
        <v>17</v>
      </c>
      <c r="H1204" s="24" t="n">
        <v>83448.44</v>
      </c>
      <c r="I1204" s="24" t="n">
        <v>13782.23</v>
      </c>
      <c r="J1204" s="25" t="n">
        <v>45513</v>
      </c>
      <c r="K1204" s="25" t="n">
        <v>45986</v>
      </c>
      <c r="L1204" t="n">
        <v>4</v>
      </c>
      <c r="M1204" t="n">
        <v>5</v>
      </c>
      <c r="N1204" t="n">
        <v>5</v>
      </c>
      <c r="O1204">
        <f>DATE(2026,1,1)-K1204</f>
        <v/>
      </c>
      <c r="P1204">
        <f>IF(G1204&gt;=2,"Repeat","One-time")</f>
        <v/>
      </c>
    </row>
    <row r="1205">
      <c r="A1205" t="inlineStr">
        <is>
          <t>C06429</t>
        </is>
      </c>
      <c r="B1205" t="inlineStr">
        <is>
          <t>Abhishek Mukherjee</t>
        </is>
      </c>
      <c r="C1205" t="inlineStr">
        <is>
          <t>South</t>
        </is>
      </c>
      <c r="D1205" t="inlineStr">
        <is>
          <t>Bengaluru</t>
        </is>
      </c>
      <c r="E1205" t="inlineStr">
        <is>
          <t>No</t>
        </is>
      </c>
      <c r="F1205" t="inlineStr">
        <is>
          <t>High Value</t>
        </is>
      </c>
      <c r="G1205" t="n">
        <v>15</v>
      </c>
      <c r="H1205" s="24" t="n">
        <v>83446.17</v>
      </c>
      <c r="I1205" s="24" t="n">
        <v>14806.69</v>
      </c>
      <c r="J1205" s="25" t="n">
        <v>45572</v>
      </c>
      <c r="K1205" s="25" t="n">
        <v>45957</v>
      </c>
      <c r="L1205" t="n">
        <v>4</v>
      </c>
      <c r="M1205" t="n">
        <v>5</v>
      </c>
      <c r="N1205" t="n">
        <v>5</v>
      </c>
      <c r="O1205">
        <f>DATE(2026,1,1)-K1205</f>
        <v/>
      </c>
      <c r="P1205">
        <f>IF(G1205&gt;=2,"Repeat","One-time")</f>
        <v/>
      </c>
    </row>
    <row r="1206">
      <c r="A1206" t="inlineStr">
        <is>
          <t>C04773</t>
        </is>
      </c>
      <c r="B1206" t="inlineStr">
        <is>
          <t>Aditya Shah</t>
        </is>
      </c>
      <c r="C1206" t="inlineStr">
        <is>
          <t>South</t>
        </is>
      </c>
      <c r="D1206" t="inlineStr">
        <is>
          <t>Bengaluru</t>
        </is>
      </c>
      <c r="E1206" t="inlineStr">
        <is>
          <t>No</t>
        </is>
      </c>
      <c r="F1206" t="inlineStr">
        <is>
          <t>High Value</t>
        </is>
      </c>
      <c r="G1206" t="n">
        <v>13</v>
      </c>
      <c r="H1206" s="24" t="n">
        <v>83359.16</v>
      </c>
      <c r="I1206" s="24" t="n">
        <v>11563.41</v>
      </c>
      <c r="J1206" s="25" t="n">
        <v>45513</v>
      </c>
      <c r="K1206" s="25" t="n">
        <v>46018</v>
      </c>
      <c r="L1206" t="n">
        <v>5</v>
      </c>
      <c r="M1206" t="n">
        <v>5</v>
      </c>
      <c r="N1206" t="n">
        <v>5</v>
      </c>
      <c r="O1206">
        <f>DATE(2026,1,1)-K1206</f>
        <v/>
      </c>
      <c r="P1206">
        <f>IF(G1206&gt;=2,"Repeat","One-time")</f>
        <v/>
      </c>
    </row>
    <row r="1207">
      <c r="A1207" t="inlineStr">
        <is>
          <t>C04016</t>
        </is>
      </c>
      <c r="B1207" t="inlineStr">
        <is>
          <t>Varun Gupta</t>
        </is>
      </c>
      <c r="C1207" t="inlineStr">
        <is>
          <t>East</t>
        </is>
      </c>
      <c r="D1207" t="inlineStr">
        <is>
          <t>Jamshedpur</t>
        </is>
      </c>
      <c r="E1207" t="inlineStr">
        <is>
          <t>Yes</t>
        </is>
      </c>
      <c r="F1207" t="inlineStr">
        <is>
          <t>High Value</t>
        </is>
      </c>
      <c r="G1207" t="n">
        <v>10</v>
      </c>
      <c r="H1207" s="24" t="n">
        <v>83333.75999999999</v>
      </c>
      <c r="I1207" s="24" t="n">
        <v>15819.57</v>
      </c>
      <c r="J1207" s="25" t="n">
        <v>45326</v>
      </c>
      <c r="K1207" s="25" t="n">
        <v>45945</v>
      </c>
      <c r="L1207" t="n">
        <v>4</v>
      </c>
      <c r="M1207" t="n">
        <v>5</v>
      </c>
      <c r="N1207" t="n">
        <v>5</v>
      </c>
      <c r="O1207">
        <f>DATE(2026,1,1)-K1207</f>
        <v/>
      </c>
      <c r="P1207">
        <f>IF(G1207&gt;=2,"Repeat","One-time")</f>
        <v/>
      </c>
    </row>
    <row r="1208">
      <c r="A1208" t="inlineStr">
        <is>
          <t>C05896</t>
        </is>
      </c>
      <c r="B1208" t="inlineStr">
        <is>
          <t>Vikram Kapoor</t>
        </is>
      </c>
      <c r="C1208" t="inlineStr">
        <is>
          <t>West</t>
        </is>
      </c>
      <c r="D1208" t="inlineStr">
        <is>
          <t>Pune</t>
        </is>
      </c>
      <c r="E1208" t="inlineStr">
        <is>
          <t>No</t>
        </is>
      </c>
      <c r="F1208" t="inlineStr">
        <is>
          <t>High Value</t>
        </is>
      </c>
      <c r="G1208" t="n">
        <v>10</v>
      </c>
      <c r="H1208" s="24" t="n">
        <v>83292.02</v>
      </c>
      <c r="I1208" s="24" t="n">
        <v>16095.17</v>
      </c>
      <c r="J1208" s="25" t="n">
        <v>45528</v>
      </c>
      <c r="K1208" s="25" t="n">
        <v>45841</v>
      </c>
      <c r="L1208" t="n">
        <v>3</v>
      </c>
      <c r="M1208" t="n">
        <v>5</v>
      </c>
      <c r="N1208" t="n">
        <v>5</v>
      </c>
      <c r="O1208">
        <f>DATE(2026,1,1)-K1208</f>
        <v/>
      </c>
      <c r="P1208">
        <f>IF(G1208&gt;=2,"Repeat","One-time")</f>
        <v/>
      </c>
    </row>
    <row r="1209">
      <c r="A1209" t="inlineStr">
        <is>
          <t>C08689</t>
        </is>
      </c>
      <c r="B1209" t="inlineStr">
        <is>
          <t>Priya Fernandes</t>
        </is>
      </c>
      <c r="C1209" t="inlineStr">
        <is>
          <t>West</t>
        </is>
      </c>
      <c r="D1209" t="inlineStr">
        <is>
          <t>Pune</t>
        </is>
      </c>
      <c r="E1209" t="inlineStr">
        <is>
          <t>No</t>
        </is>
      </c>
      <c r="F1209" t="inlineStr">
        <is>
          <t>High Value</t>
        </is>
      </c>
      <c r="G1209" t="n">
        <v>9</v>
      </c>
      <c r="H1209" s="24" t="n">
        <v>83218.89999999999</v>
      </c>
      <c r="I1209" s="24" t="n">
        <v>15531.17</v>
      </c>
      <c r="J1209" s="25" t="n">
        <v>45760</v>
      </c>
      <c r="K1209" s="25" t="n">
        <v>45961</v>
      </c>
      <c r="L1209" t="n">
        <v>4</v>
      </c>
      <c r="M1209" t="n">
        <v>5</v>
      </c>
      <c r="N1209" t="n">
        <v>5</v>
      </c>
      <c r="O1209">
        <f>DATE(2026,1,1)-K1209</f>
        <v/>
      </c>
      <c r="P1209">
        <f>IF(G1209&gt;=2,"Repeat","One-time")</f>
        <v/>
      </c>
    </row>
    <row r="1210">
      <c r="A1210" t="inlineStr">
        <is>
          <t>C07743</t>
        </is>
      </c>
      <c r="B1210" t="inlineStr">
        <is>
          <t>Vivaan Menon</t>
        </is>
      </c>
      <c r="C1210" t="inlineStr">
        <is>
          <t>North</t>
        </is>
      </c>
      <c r="D1210" t="inlineStr">
        <is>
          <t>Jaipur</t>
        </is>
      </c>
      <c r="E1210" t="inlineStr">
        <is>
          <t>Yes</t>
        </is>
      </c>
      <c r="F1210" t="inlineStr">
        <is>
          <t>High Value</t>
        </is>
      </c>
      <c r="G1210" t="n">
        <v>9</v>
      </c>
      <c r="H1210" s="24" t="n">
        <v>83047.12</v>
      </c>
      <c r="I1210" s="24" t="n">
        <v>12252.47</v>
      </c>
      <c r="J1210" s="25" t="n">
        <v>45681</v>
      </c>
      <c r="K1210" s="25" t="n">
        <v>45889</v>
      </c>
      <c r="L1210" t="n">
        <v>3</v>
      </c>
      <c r="M1210" t="n">
        <v>5</v>
      </c>
      <c r="N1210" t="n">
        <v>5</v>
      </c>
      <c r="O1210">
        <f>DATE(2026,1,1)-K1210</f>
        <v/>
      </c>
      <c r="P1210">
        <f>IF(G1210&gt;=2,"Repeat","One-time")</f>
        <v/>
      </c>
    </row>
    <row r="1211">
      <c r="A1211" t="inlineStr">
        <is>
          <t>C06909</t>
        </is>
      </c>
      <c r="B1211" t="inlineStr">
        <is>
          <t>Diya Menon</t>
        </is>
      </c>
      <c r="C1211" t="inlineStr">
        <is>
          <t>South</t>
        </is>
      </c>
      <c r="D1211" t="inlineStr">
        <is>
          <t>Hyderabad</t>
        </is>
      </c>
      <c r="E1211" t="inlineStr">
        <is>
          <t>Yes</t>
        </is>
      </c>
      <c r="F1211" t="inlineStr">
        <is>
          <t>High Value</t>
        </is>
      </c>
      <c r="G1211" t="n">
        <v>12</v>
      </c>
      <c r="H1211" s="24" t="n">
        <v>83026.92999999999</v>
      </c>
      <c r="I1211" s="24" t="n">
        <v>19268.9</v>
      </c>
      <c r="J1211" s="25" t="n">
        <v>45584</v>
      </c>
      <c r="K1211" s="25" t="n">
        <v>45955</v>
      </c>
      <c r="L1211" t="n">
        <v>4</v>
      </c>
      <c r="M1211" t="n">
        <v>5</v>
      </c>
      <c r="N1211" t="n">
        <v>5</v>
      </c>
      <c r="O1211">
        <f>DATE(2026,1,1)-K1211</f>
        <v/>
      </c>
      <c r="P1211">
        <f>IF(G1211&gt;=2,"Repeat","One-time")</f>
        <v/>
      </c>
    </row>
    <row r="1212">
      <c r="A1212" t="inlineStr">
        <is>
          <t>C03944</t>
        </is>
      </c>
      <c r="B1212" t="inlineStr">
        <is>
          <t>Rahul Prasad</t>
        </is>
      </c>
      <c r="C1212" t="inlineStr">
        <is>
          <t>South</t>
        </is>
      </c>
      <c r="D1212" t="inlineStr">
        <is>
          <t>Bengaluru</t>
        </is>
      </c>
      <c r="E1212" t="inlineStr">
        <is>
          <t>No</t>
        </is>
      </c>
      <c r="F1212" t="inlineStr">
        <is>
          <t>High Value</t>
        </is>
      </c>
      <c r="G1212" t="n">
        <v>6</v>
      </c>
      <c r="H1212" s="24" t="n">
        <v>82966.72</v>
      </c>
      <c r="I1212" s="24" t="n">
        <v>7416.96</v>
      </c>
      <c r="J1212" s="25" t="n">
        <v>45377</v>
      </c>
      <c r="K1212" s="25" t="n">
        <v>46022</v>
      </c>
      <c r="L1212" t="n">
        <v>5</v>
      </c>
      <c r="M1212" t="n">
        <v>4</v>
      </c>
      <c r="N1212" t="n">
        <v>5</v>
      </c>
      <c r="O1212">
        <f>DATE(2026,1,1)-K1212</f>
        <v/>
      </c>
      <c r="P1212">
        <f>IF(G1212&gt;=2,"Repeat","One-time")</f>
        <v/>
      </c>
    </row>
    <row r="1213">
      <c r="A1213" t="inlineStr">
        <is>
          <t>C10041</t>
        </is>
      </c>
      <c r="B1213" t="inlineStr">
        <is>
          <t>Joseph Iyer</t>
        </is>
      </c>
      <c r="C1213" t="inlineStr">
        <is>
          <t>North</t>
        </is>
      </c>
      <c r="D1213" t="inlineStr">
        <is>
          <t>Delhi</t>
        </is>
      </c>
      <c r="E1213" t="inlineStr">
        <is>
          <t>No</t>
        </is>
      </c>
      <c r="F1213" t="inlineStr">
        <is>
          <t>Loyal</t>
        </is>
      </c>
      <c r="G1213" t="n">
        <v>2</v>
      </c>
      <c r="H1213" s="24" t="n">
        <v>82963.8</v>
      </c>
      <c r="I1213" s="24" t="n">
        <v>875.71</v>
      </c>
      <c r="J1213" s="25" t="n">
        <v>45884</v>
      </c>
      <c r="K1213" s="25" t="n">
        <v>45943</v>
      </c>
      <c r="L1213" t="n">
        <v>4</v>
      </c>
      <c r="M1213" t="n">
        <v>3</v>
      </c>
      <c r="N1213" t="n">
        <v>5</v>
      </c>
      <c r="O1213">
        <f>DATE(2026,1,1)-K1213</f>
        <v/>
      </c>
      <c r="P1213">
        <f>IF(G1213&gt;=2,"Repeat","One-time")</f>
        <v/>
      </c>
    </row>
    <row r="1214">
      <c r="A1214" t="inlineStr">
        <is>
          <t>C00102</t>
        </is>
      </c>
      <c r="B1214" t="inlineStr">
        <is>
          <t>Tanvi Mukherjee</t>
        </is>
      </c>
      <c r="C1214" t="inlineStr">
        <is>
          <t>North</t>
        </is>
      </c>
      <c r="D1214" t="inlineStr">
        <is>
          <t>Delhi</t>
        </is>
      </c>
      <c r="E1214" t="inlineStr">
        <is>
          <t>No</t>
        </is>
      </c>
      <c r="F1214" t="inlineStr">
        <is>
          <t>At Risk</t>
        </is>
      </c>
      <c r="G1214" t="n">
        <v>18</v>
      </c>
      <c r="H1214" s="24" t="n">
        <v>82955.8</v>
      </c>
      <c r="I1214" s="24" t="n">
        <v>22917.33</v>
      </c>
      <c r="J1214" s="25" t="n">
        <v>44944</v>
      </c>
      <c r="K1214" s="25" t="n">
        <v>45317</v>
      </c>
      <c r="L1214" t="n">
        <v>1</v>
      </c>
      <c r="M1214" t="n">
        <v>5</v>
      </c>
      <c r="N1214" t="n">
        <v>5</v>
      </c>
      <c r="O1214">
        <f>DATE(2026,1,1)-K1214</f>
        <v/>
      </c>
      <c r="P1214">
        <f>IF(G1214&gt;=2,"Repeat","One-time")</f>
        <v/>
      </c>
    </row>
    <row r="1215">
      <c r="A1215" t="inlineStr">
        <is>
          <t>C02870</t>
        </is>
      </c>
      <c r="B1215" t="inlineStr">
        <is>
          <t>Manish Yadav</t>
        </is>
      </c>
      <c r="C1215" t="inlineStr">
        <is>
          <t>North</t>
        </is>
      </c>
      <c r="D1215" t="inlineStr">
        <is>
          <t>Gurugram</t>
        </is>
      </c>
      <c r="E1215" t="inlineStr">
        <is>
          <t>Yes</t>
        </is>
      </c>
      <c r="F1215" t="inlineStr">
        <is>
          <t>High Value</t>
        </is>
      </c>
      <c r="G1215" t="n">
        <v>16</v>
      </c>
      <c r="H1215" s="24" t="n">
        <v>82943.25</v>
      </c>
      <c r="I1215" s="24" t="n">
        <v>16672.52</v>
      </c>
      <c r="J1215" s="25" t="n">
        <v>45199</v>
      </c>
      <c r="K1215" s="25" t="n">
        <v>45878</v>
      </c>
      <c r="L1215" t="n">
        <v>3</v>
      </c>
      <c r="M1215" t="n">
        <v>5</v>
      </c>
      <c r="N1215" t="n">
        <v>5</v>
      </c>
      <c r="O1215">
        <f>DATE(2026,1,1)-K1215</f>
        <v/>
      </c>
      <c r="P1215">
        <f>IF(G1215&gt;=2,"Repeat","One-time")</f>
        <v/>
      </c>
    </row>
    <row r="1216">
      <c r="A1216" t="inlineStr">
        <is>
          <t>C10424</t>
        </is>
      </c>
      <c r="B1216" t="inlineStr">
        <is>
          <t>Imran Kapoor</t>
        </is>
      </c>
      <c r="C1216" t="inlineStr">
        <is>
          <t>South</t>
        </is>
      </c>
      <c r="D1216" t="inlineStr">
        <is>
          <t>Bengaluru</t>
        </is>
      </c>
      <c r="E1216" t="inlineStr">
        <is>
          <t>Yes</t>
        </is>
      </c>
      <c r="F1216" t="inlineStr">
        <is>
          <t>New</t>
        </is>
      </c>
      <c r="G1216" t="n">
        <v>2</v>
      </c>
      <c r="H1216" s="24" t="n">
        <v>82921.72</v>
      </c>
      <c r="I1216" s="24" t="n">
        <v>13185.67</v>
      </c>
      <c r="J1216" s="25" t="n">
        <v>46019</v>
      </c>
      <c r="K1216" s="25" t="n">
        <v>46021</v>
      </c>
      <c r="L1216" t="n">
        <v>5</v>
      </c>
      <c r="M1216" t="n">
        <v>3</v>
      </c>
      <c r="N1216" t="n">
        <v>5</v>
      </c>
      <c r="O1216">
        <f>DATE(2026,1,1)-K1216</f>
        <v/>
      </c>
      <c r="P1216">
        <f>IF(G1216&gt;=2,"Repeat","One-time")</f>
        <v/>
      </c>
    </row>
    <row r="1217">
      <c r="A1217" t="inlineStr">
        <is>
          <t>C01449</t>
        </is>
      </c>
      <c r="B1217" t="inlineStr">
        <is>
          <t>Abhishek Reddy</t>
        </is>
      </c>
      <c r="C1217" t="inlineStr">
        <is>
          <t>West</t>
        </is>
      </c>
      <c r="D1217" t="inlineStr">
        <is>
          <t>Ahmedabad</t>
        </is>
      </c>
      <c r="E1217" t="inlineStr">
        <is>
          <t>No</t>
        </is>
      </c>
      <c r="F1217" t="inlineStr">
        <is>
          <t>At Risk</t>
        </is>
      </c>
      <c r="G1217" t="n">
        <v>10</v>
      </c>
      <c r="H1217" s="24" t="n">
        <v>82918.95</v>
      </c>
      <c r="I1217" s="24" t="n">
        <v>18829.66</v>
      </c>
      <c r="J1217" s="25" t="n">
        <v>45065</v>
      </c>
      <c r="K1217" s="25" t="n">
        <v>45654</v>
      </c>
      <c r="L1217" t="n">
        <v>2</v>
      </c>
      <c r="M1217" t="n">
        <v>5</v>
      </c>
      <c r="N1217" t="n">
        <v>5</v>
      </c>
      <c r="O1217">
        <f>DATE(2026,1,1)-K1217</f>
        <v/>
      </c>
      <c r="P1217">
        <f>IF(G1217&gt;=2,"Repeat","One-time")</f>
        <v/>
      </c>
    </row>
    <row r="1218">
      <c r="A1218" t="inlineStr">
        <is>
          <t>C04402</t>
        </is>
      </c>
      <c r="B1218" t="inlineStr">
        <is>
          <t>Rahul Chopra</t>
        </is>
      </c>
      <c r="C1218" t="inlineStr">
        <is>
          <t>West</t>
        </is>
      </c>
      <c r="D1218" t="inlineStr">
        <is>
          <t>Surat</t>
        </is>
      </c>
      <c r="E1218" t="inlineStr">
        <is>
          <t>No</t>
        </is>
      </c>
      <c r="F1218" t="inlineStr">
        <is>
          <t>High Value</t>
        </is>
      </c>
      <c r="G1218" t="n">
        <v>11</v>
      </c>
      <c r="H1218" s="24" t="n">
        <v>82912</v>
      </c>
      <c r="I1218" s="24" t="n">
        <v>16600.24</v>
      </c>
      <c r="J1218" s="25" t="n">
        <v>45451</v>
      </c>
      <c r="K1218" s="25" t="n">
        <v>46008</v>
      </c>
      <c r="L1218" t="n">
        <v>5</v>
      </c>
      <c r="M1218" t="n">
        <v>5</v>
      </c>
      <c r="N1218" t="n">
        <v>5</v>
      </c>
      <c r="O1218">
        <f>DATE(2026,1,1)-K1218</f>
        <v/>
      </c>
      <c r="P1218">
        <f>IF(G1218&gt;=2,"Repeat","One-time")</f>
        <v/>
      </c>
    </row>
    <row r="1219">
      <c r="A1219" t="inlineStr">
        <is>
          <t>C02526</t>
        </is>
      </c>
      <c r="B1219" t="inlineStr">
        <is>
          <t>Lakshmi Ghosh</t>
        </is>
      </c>
      <c r="C1219" t="inlineStr">
        <is>
          <t>East</t>
        </is>
      </c>
      <c r="D1219" t="inlineStr">
        <is>
          <t>Bhubaneswar</t>
        </is>
      </c>
      <c r="E1219" t="inlineStr">
        <is>
          <t>Yes</t>
        </is>
      </c>
      <c r="F1219" t="inlineStr">
        <is>
          <t>High Value</t>
        </is>
      </c>
      <c r="G1219" t="n">
        <v>20</v>
      </c>
      <c r="H1219" s="24" t="n">
        <v>82813.09</v>
      </c>
      <c r="I1219" s="24" t="n">
        <v>16442.82</v>
      </c>
      <c r="J1219" s="25" t="n">
        <v>45140</v>
      </c>
      <c r="K1219" s="25" t="n">
        <v>46013</v>
      </c>
      <c r="L1219" t="n">
        <v>5</v>
      </c>
      <c r="M1219" t="n">
        <v>5</v>
      </c>
      <c r="N1219" t="n">
        <v>5</v>
      </c>
      <c r="O1219">
        <f>DATE(2026,1,1)-K1219</f>
        <v/>
      </c>
      <c r="P1219">
        <f>IF(G1219&gt;=2,"Repeat","One-time")</f>
        <v/>
      </c>
    </row>
    <row r="1220">
      <c r="A1220" t="inlineStr">
        <is>
          <t>C01992</t>
        </is>
      </c>
      <c r="B1220" t="inlineStr">
        <is>
          <t>Meera Bose</t>
        </is>
      </c>
      <c r="C1220" t="inlineStr">
        <is>
          <t>South</t>
        </is>
      </c>
      <c r="D1220" t="inlineStr">
        <is>
          <t>Bengaluru</t>
        </is>
      </c>
      <c r="E1220" t="inlineStr">
        <is>
          <t>Yes</t>
        </is>
      </c>
      <c r="F1220" t="inlineStr">
        <is>
          <t>High Value</t>
        </is>
      </c>
      <c r="G1220" t="n">
        <v>11</v>
      </c>
      <c r="H1220" s="24" t="n">
        <v>82795.10000000001</v>
      </c>
      <c r="I1220" s="24" t="n">
        <v>18549.57</v>
      </c>
      <c r="J1220" s="25" t="n">
        <v>45263</v>
      </c>
      <c r="K1220" s="25" t="n">
        <v>45822</v>
      </c>
      <c r="L1220" t="n">
        <v>3</v>
      </c>
      <c r="M1220" t="n">
        <v>5</v>
      </c>
      <c r="N1220" t="n">
        <v>5</v>
      </c>
      <c r="O1220">
        <f>DATE(2026,1,1)-K1220</f>
        <v/>
      </c>
      <c r="P1220">
        <f>IF(G1220&gt;=2,"Repeat","One-time")</f>
        <v/>
      </c>
    </row>
    <row r="1221">
      <c r="A1221" t="inlineStr">
        <is>
          <t>C06149</t>
        </is>
      </c>
      <c r="B1221" t="inlineStr">
        <is>
          <t>Imran Shah</t>
        </is>
      </c>
      <c r="C1221" t="inlineStr">
        <is>
          <t>West</t>
        </is>
      </c>
      <c r="D1221" t="inlineStr">
        <is>
          <t>Ahmedabad</t>
        </is>
      </c>
      <c r="E1221" t="inlineStr">
        <is>
          <t>Yes</t>
        </is>
      </c>
      <c r="F1221" t="inlineStr">
        <is>
          <t>At Risk</t>
        </is>
      </c>
      <c r="G1221" t="n">
        <v>3</v>
      </c>
      <c r="H1221" s="24" t="n">
        <v>82716.61</v>
      </c>
      <c r="I1221" s="24" t="n">
        <v>2334.55</v>
      </c>
      <c r="J1221" s="25" t="n">
        <v>45529</v>
      </c>
      <c r="K1221" s="25" t="n">
        <v>45609</v>
      </c>
      <c r="L1221" t="n">
        <v>2</v>
      </c>
      <c r="M1221" t="n">
        <v>3</v>
      </c>
      <c r="N1221" t="n">
        <v>5</v>
      </c>
      <c r="O1221">
        <f>DATE(2026,1,1)-K1221</f>
        <v/>
      </c>
      <c r="P1221">
        <f>IF(G1221&gt;=2,"Repeat","One-time")</f>
        <v/>
      </c>
    </row>
    <row r="1222">
      <c r="A1222" t="inlineStr">
        <is>
          <t>C00204</t>
        </is>
      </c>
      <c r="B1222" t="inlineStr">
        <is>
          <t>Vikram Nair</t>
        </is>
      </c>
      <c r="C1222" t="inlineStr">
        <is>
          <t>South</t>
        </is>
      </c>
      <c r="D1222" t="inlineStr">
        <is>
          <t>Chennai</t>
        </is>
      </c>
      <c r="E1222" t="inlineStr">
        <is>
          <t>No</t>
        </is>
      </c>
      <c r="F1222" t="inlineStr">
        <is>
          <t>High Value</t>
        </is>
      </c>
      <c r="G1222" t="n">
        <v>6</v>
      </c>
      <c r="H1222" s="24" t="n">
        <v>82680.62</v>
      </c>
      <c r="I1222" s="24" t="n">
        <v>12736.95</v>
      </c>
      <c r="J1222" s="25" t="n">
        <v>45060</v>
      </c>
      <c r="K1222" s="25" t="n">
        <v>45929</v>
      </c>
      <c r="L1222" t="n">
        <v>4</v>
      </c>
      <c r="M1222" t="n">
        <v>4</v>
      </c>
      <c r="N1222" t="n">
        <v>5</v>
      </c>
      <c r="O1222">
        <f>DATE(2026,1,1)-K1222</f>
        <v/>
      </c>
      <c r="P1222">
        <f>IF(G1222&gt;=2,"Repeat","One-time")</f>
        <v/>
      </c>
    </row>
    <row r="1223">
      <c r="A1223" t="inlineStr">
        <is>
          <t>C00890</t>
        </is>
      </c>
      <c r="B1223" t="inlineStr">
        <is>
          <t>Sanjay Rao</t>
        </is>
      </c>
      <c r="C1223" t="inlineStr">
        <is>
          <t>South</t>
        </is>
      </c>
      <c r="D1223" t="inlineStr">
        <is>
          <t>Bengaluru</t>
        </is>
      </c>
      <c r="E1223" t="inlineStr">
        <is>
          <t>No</t>
        </is>
      </c>
      <c r="F1223" t="inlineStr">
        <is>
          <t>At Risk</t>
        </is>
      </c>
      <c r="G1223" t="n">
        <v>15</v>
      </c>
      <c r="H1223" s="24" t="n">
        <v>82678.82000000001</v>
      </c>
      <c r="I1223" s="24" t="n">
        <v>13727.06</v>
      </c>
      <c r="J1223" s="25" t="n">
        <v>44934</v>
      </c>
      <c r="K1223" s="25" t="n">
        <v>45652</v>
      </c>
      <c r="L1223" t="n">
        <v>2</v>
      </c>
      <c r="M1223" t="n">
        <v>5</v>
      </c>
      <c r="N1223" t="n">
        <v>5</v>
      </c>
      <c r="O1223">
        <f>DATE(2026,1,1)-K1223</f>
        <v/>
      </c>
      <c r="P1223">
        <f>IF(G1223&gt;=2,"Repeat","One-time")</f>
        <v/>
      </c>
    </row>
    <row r="1224">
      <c r="A1224" t="inlineStr">
        <is>
          <t>C05912</t>
        </is>
      </c>
      <c r="B1224" t="inlineStr">
        <is>
          <t>Tanvi Mehta</t>
        </is>
      </c>
      <c r="C1224" t="inlineStr">
        <is>
          <t>South</t>
        </is>
      </c>
      <c r="D1224" t="inlineStr">
        <is>
          <t>Chennai</t>
        </is>
      </c>
      <c r="E1224" t="inlineStr">
        <is>
          <t>No</t>
        </is>
      </c>
      <c r="F1224" t="inlineStr">
        <is>
          <t>High Value</t>
        </is>
      </c>
      <c r="G1224" t="n">
        <v>17</v>
      </c>
      <c r="H1224" s="24" t="n">
        <v>82618.77</v>
      </c>
      <c r="I1224" s="24" t="n">
        <v>13079.24</v>
      </c>
      <c r="J1224" s="25" t="n">
        <v>45520</v>
      </c>
      <c r="K1224" s="25" t="n">
        <v>45975</v>
      </c>
      <c r="L1224" t="n">
        <v>4</v>
      </c>
      <c r="M1224" t="n">
        <v>5</v>
      </c>
      <c r="N1224" t="n">
        <v>5</v>
      </c>
      <c r="O1224">
        <f>DATE(2026,1,1)-K1224</f>
        <v/>
      </c>
      <c r="P1224">
        <f>IF(G1224&gt;=2,"Repeat","One-time")</f>
        <v/>
      </c>
    </row>
    <row r="1225">
      <c r="A1225" t="inlineStr">
        <is>
          <t>C02513</t>
        </is>
      </c>
      <c r="B1225" t="inlineStr">
        <is>
          <t>Isha Verma</t>
        </is>
      </c>
      <c r="C1225" t="inlineStr">
        <is>
          <t>East</t>
        </is>
      </c>
      <c r="D1225" t="inlineStr">
        <is>
          <t>Patna</t>
        </is>
      </c>
      <c r="E1225" t="inlineStr">
        <is>
          <t>No</t>
        </is>
      </c>
      <c r="F1225" t="inlineStr">
        <is>
          <t>High Value</t>
        </is>
      </c>
      <c r="G1225" t="n">
        <v>10</v>
      </c>
      <c r="H1225" s="24" t="n">
        <v>82601.55</v>
      </c>
      <c r="I1225" s="24" t="n">
        <v>11372.9</v>
      </c>
      <c r="J1225" s="25" t="n">
        <v>45171</v>
      </c>
      <c r="K1225" s="25" t="n">
        <v>45985</v>
      </c>
      <c r="L1225" t="n">
        <v>4</v>
      </c>
      <c r="M1225" t="n">
        <v>5</v>
      </c>
      <c r="N1225" t="n">
        <v>5</v>
      </c>
      <c r="O1225">
        <f>DATE(2026,1,1)-K1225</f>
        <v/>
      </c>
      <c r="P1225">
        <f>IF(G1225&gt;=2,"Repeat","One-time")</f>
        <v/>
      </c>
    </row>
    <row r="1226">
      <c r="A1226" t="inlineStr">
        <is>
          <t>C03174</t>
        </is>
      </c>
      <c r="B1226" t="inlineStr">
        <is>
          <t>Diya Kumar</t>
        </is>
      </c>
      <c r="C1226" t="inlineStr">
        <is>
          <t>Central</t>
        </is>
      </c>
      <c r="D1226" t="inlineStr">
        <is>
          <t>Indore</t>
        </is>
      </c>
      <c r="E1226" t="inlineStr">
        <is>
          <t>No</t>
        </is>
      </c>
      <c r="F1226" t="inlineStr">
        <is>
          <t>At Risk</t>
        </is>
      </c>
      <c r="G1226" t="n">
        <v>10</v>
      </c>
      <c r="H1226" s="24" t="n">
        <v>82591.17999999999</v>
      </c>
      <c r="I1226" s="24" t="n">
        <v>13648.03</v>
      </c>
      <c r="J1226" s="25" t="n">
        <v>45218</v>
      </c>
      <c r="K1226" s="25" t="n">
        <v>45624</v>
      </c>
      <c r="L1226" t="n">
        <v>2</v>
      </c>
      <c r="M1226" t="n">
        <v>5</v>
      </c>
      <c r="N1226" t="n">
        <v>5</v>
      </c>
      <c r="O1226">
        <f>DATE(2026,1,1)-K1226</f>
        <v/>
      </c>
      <c r="P1226">
        <f>IF(G1226&gt;=2,"Repeat","One-time")</f>
        <v/>
      </c>
    </row>
    <row r="1227">
      <c r="A1227" t="inlineStr">
        <is>
          <t>C08584</t>
        </is>
      </c>
      <c r="B1227" t="inlineStr">
        <is>
          <t>Rohan Agarwal</t>
        </is>
      </c>
      <c r="C1227" t="inlineStr">
        <is>
          <t>South</t>
        </is>
      </c>
      <c r="D1227" t="inlineStr">
        <is>
          <t>Hyderabad</t>
        </is>
      </c>
      <c r="E1227" t="inlineStr">
        <is>
          <t>No</t>
        </is>
      </c>
      <c r="F1227" t="inlineStr">
        <is>
          <t>High Value</t>
        </is>
      </c>
      <c r="G1227" t="n">
        <v>8</v>
      </c>
      <c r="H1227" s="24" t="n">
        <v>82549.98</v>
      </c>
      <c r="I1227" s="24" t="n">
        <v>14072.66</v>
      </c>
      <c r="J1227" s="25" t="n">
        <v>45432</v>
      </c>
      <c r="K1227" s="25" t="n">
        <v>45963</v>
      </c>
      <c r="L1227" t="n">
        <v>4</v>
      </c>
      <c r="M1227" t="n">
        <v>5</v>
      </c>
      <c r="N1227" t="n">
        <v>5</v>
      </c>
      <c r="O1227">
        <f>DATE(2026,1,1)-K1227</f>
        <v/>
      </c>
      <c r="P1227">
        <f>IF(G1227&gt;=2,"Repeat","One-time")</f>
        <v/>
      </c>
    </row>
    <row r="1228">
      <c r="A1228" t="inlineStr">
        <is>
          <t>C07775</t>
        </is>
      </c>
      <c r="B1228" t="inlineStr">
        <is>
          <t>Divya Khan</t>
        </is>
      </c>
      <c r="C1228" t="inlineStr">
        <is>
          <t>West</t>
        </is>
      </c>
      <c r="D1228" t="inlineStr">
        <is>
          <t>Mumbai</t>
        </is>
      </c>
      <c r="E1228" t="inlineStr">
        <is>
          <t>Yes</t>
        </is>
      </c>
      <c r="F1228" t="inlineStr">
        <is>
          <t>High Value</t>
        </is>
      </c>
      <c r="G1228" t="n">
        <v>16</v>
      </c>
      <c r="H1228" s="24" t="n">
        <v>82516.61</v>
      </c>
      <c r="I1228" s="24" t="n">
        <v>23943.12</v>
      </c>
      <c r="J1228" s="25" t="n">
        <v>45661</v>
      </c>
      <c r="K1228" s="25" t="n">
        <v>45859</v>
      </c>
      <c r="L1228" t="n">
        <v>3</v>
      </c>
      <c r="M1228" t="n">
        <v>5</v>
      </c>
      <c r="N1228" t="n">
        <v>5</v>
      </c>
      <c r="O1228">
        <f>DATE(2026,1,1)-K1228</f>
        <v/>
      </c>
      <c r="P1228">
        <f>IF(G1228&gt;=2,"Repeat","One-time")</f>
        <v/>
      </c>
    </row>
    <row r="1229">
      <c r="A1229" t="inlineStr">
        <is>
          <t>C01796</t>
        </is>
      </c>
      <c r="B1229" t="inlineStr">
        <is>
          <t>Swati Reddy</t>
        </is>
      </c>
      <c r="C1229" t="inlineStr">
        <is>
          <t>Central</t>
        </is>
      </c>
      <c r="D1229" t="inlineStr">
        <is>
          <t>Nagpur</t>
        </is>
      </c>
      <c r="E1229" t="inlineStr">
        <is>
          <t>Yes</t>
        </is>
      </c>
      <c r="F1229" t="inlineStr">
        <is>
          <t>At Risk</t>
        </is>
      </c>
      <c r="G1229" t="n">
        <v>5</v>
      </c>
      <c r="H1229" s="24" t="n">
        <v>82471.5</v>
      </c>
      <c r="I1229" s="24" t="n">
        <v>15176.3</v>
      </c>
      <c r="J1229" s="25" t="n">
        <v>45051</v>
      </c>
      <c r="K1229" s="25" t="n">
        <v>45174</v>
      </c>
      <c r="L1229" t="n">
        <v>1</v>
      </c>
      <c r="M1229" t="n">
        <v>4</v>
      </c>
      <c r="N1229" t="n">
        <v>5</v>
      </c>
      <c r="O1229">
        <f>DATE(2026,1,1)-K1229</f>
        <v/>
      </c>
      <c r="P1229">
        <f>IF(G1229&gt;=2,"Repeat","One-time")</f>
        <v/>
      </c>
    </row>
    <row r="1230">
      <c r="A1230" t="inlineStr">
        <is>
          <t>C05811</t>
        </is>
      </c>
      <c r="B1230" t="inlineStr">
        <is>
          <t>Vikram Nair</t>
        </is>
      </c>
      <c r="C1230" t="inlineStr">
        <is>
          <t>West</t>
        </is>
      </c>
      <c r="D1230" t="inlineStr">
        <is>
          <t>Panaji</t>
        </is>
      </c>
      <c r="E1230" t="inlineStr">
        <is>
          <t>No</t>
        </is>
      </c>
      <c r="F1230" t="inlineStr">
        <is>
          <t>High Value</t>
        </is>
      </c>
      <c r="G1230" t="n">
        <v>15</v>
      </c>
      <c r="H1230" s="24" t="n">
        <v>82463.91</v>
      </c>
      <c r="I1230" s="24" t="n">
        <v>16701.76</v>
      </c>
      <c r="J1230" s="25" t="n">
        <v>45514</v>
      </c>
      <c r="K1230" s="25" t="n">
        <v>45907</v>
      </c>
      <c r="L1230" t="n">
        <v>3</v>
      </c>
      <c r="M1230" t="n">
        <v>5</v>
      </c>
      <c r="N1230" t="n">
        <v>5</v>
      </c>
      <c r="O1230">
        <f>DATE(2026,1,1)-K1230</f>
        <v/>
      </c>
      <c r="P1230">
        <f>IF(G1230&gt;=2,"Repeat","One-time")</f>
        <v/>
      </c>
    </row>
    <row r="1231">
      <c r="A1231" t="inlineStr">
        <is>
          <t>C07330</t>
        </is>
      </c>
      <c r="B1231" t="inlineStr">
        <is>
          <t>Pooja Pillai</t>
        </is>
      </c>
      <c r="C1231" t="inlineStr">
        <is>
          <t>North</t>
        </is>
      </c>
      <c r="D1231" t="inlineStr">
        <is>
          <t>Delhi</t>
        </is>
      </c>
      <c r="E1231" t="inlineStr">
        <is>
          <t>No</t>
        </is>
      </c>
      <c r="F1231" t="inlineStr">
        <is>
          <t>High Value</t>
        </is>
      </c>
      <c r="G1231" t="n">
        <v>4</v>
      </c>
      <c r="H1231" s="24" t="n">
        <v>82368.5</v>
      </c>
      <c r="I1231" s="24" t="n">
        <v>10660.44</v>
      </c>
      <c r="J1231" s="25" t="n">
        <v>45676</v>
      </c>
      <c r="K1231" s="25" t="n">
        <v>45816</v>
      </c>
      <c r="L1231" t="n">
        <v>3</v>
      </c>
      <c r="M1231" t="n">
        <v>4</v>
      </c>
      <c r="N1231" t="n">
        <v>5</v>
      </c>
      <c r="O1231">
        <f>DATE(2026,1,1)-K1231</f>
        <v/>
      </c>
      <c r="P1231">
        <f>IF(G1231&gt;=2,"Repeat","One-time")</f>
        <v/>
      </c>
    </row>
    <row r="1232">
      <c r="A1232" t="inlineStr">
        <is>
          <t>C05722</t>
        </is>
      </c>
      <c r="B1232" t="inlineStr">
        <is>
          <t>Riya Mehta</t>
        </is>
      </c>
      <c r="C1232" t="inlineStr">
        <is>
          <t>South</t>
        </is>
      </c>
      <c r="D1232" t="inlineStr">
        <is>
          <t>Coimbatore</t>
        </is>
      </c>
      <c r="E1232" t="inlineStr">
        <is>
          <t>No</t>
        </is>
      </c>
      <c r="F1232" t="inlineStr">
        <is>
          <t>At Risk</t>
        </is>
      </c>
      <c r="G1232" t="n">
        <v>17</v>
      </c>
      <c r="H1232" s="24" t="n">
        <v>82366.50999999999</v>
      </c>
      <c r="I1232" s="24" t="n">
        <v>13488.37</v>
      </c>
      <c r="J1232" s="25" t="n">
        <v>45486</v>
      </c>
      <c r="K1232" s="25" t="n">
        <v>45585</v>
      </c>
      <c r="L1232" t="n">
        <v>2</v>
      </c>
      <c r="M1232" t="n">
        <v>5</v>
      </c>
      <c r="N1232" t="n">
        <v>5</v>
      </c>
      <c r="O1232">
        <f>DATE(2026,1,1)-K1232</f>
        <v/>
      </c>
      <c r="P1232">
        <f>IF(G1232&gt;=2,"Repeat","One-time")</f>
        <v/>
      </c>
    </row>
    <row r="1233">
      <c r="A1233" t="inlineStr">
        <is>
          <t>C03401</t>
        </is>
      </c>
      <c r="B1233" t="inlineStr">
        <is>
          <t>Nikhil Thakur</t>
        </is>
      </c>
      <c r="C1233" t="inlineStr">
        <is>
          <t>West</t>
        </is>
      </c>
      <c r="D1233" t="inlineStr">
        <is>
          <t>Ahmedabad</t>
        </is>
      </c>
      <c r="E1233" t="inlineStr">
        <is>
          <t>No</t>
        </is>
      </c>
      <c r="F1233" t="inlineStr">
        <is>
          <t>High Value</t>
        </is>
      </c>
      <c r="G1233" t="n">
        <v>10</v>
      </c>
      <c r="H1233" s="24" t="n">
        <v>82182.28999999999</v>
      </c>
      <c r="I1233" s="24" t="n">
        <v>19672.44</v>
      </c>
      <c r="J1233" s="25" t="n">
        <v>45249</v>
      </c>
      <c r="K1233" s="25" t="n">
        <v>45902</v>
      </c>
      <c r="L1233" t="n">
        <v>3</v>
      </c>
      <c r="M1233" t="n">
        <v>5</v>
      </c>
      <c r="N1233" t="n">
        <v>5</v>
      </c>
      <c r="O1233">
        <f>DATE(2026,1,1)-K1233</f>
        <v/>
      </c>
      <c r="P1233">
        <f>IF(G1233&gt;=2,"Repeat","One-time")</f>
        <v/>
      </c>
    </row>
    <row r="1234">
      <c r="A1234" t="inlineStr">
        <is>
          <t>C04755</t>
        </is>
      </c>
      <c r="B1234" t="inlineStr">
        <is>
          <t>Priya Rao</t>
        </is>
      </c>
      <c r="C1234" t="inlineStr">
        <is>
          <t>South</t>
        </is>
      </c>
      <c r="D1234" t="inlineStr">
        <is>
          <t>Hyderabad</t>
        </is>
      </c>
      <c r="E1234" t="inlineStr">
        <is>
          <t>No</t>
        </is>
      </c>
      <c r="F1234" t="inlineStr">
        <is>
          <t>High Value</t>
        </is>
      </c>
      <c r="G1234" t="n">
        <v>7</v>
      </c>
      <c r="H1234" s="24" t="n">
        <v>82152.17</v>
      </c>
      <c r="I1234" s="24" t="n">
        <v>13138.09</v>
      </c>
      <c r="J1234" s="25" t="n">
        <v>45429</v>
      </c>
      <c r="K1234" s="25" t="n">
        <v>45784</v>
      </c>
      <c r="L1234" t="n">
        <v>3</v>
      </c>
      <c r="M1234" t="n">
        <v>4</v>
      </c>
      <c r="N1234" t="n">
        <v>5</v>
      </c>
      <c r="O1234">
        <f>DATE(2026,1,1)-K1234</f>
        <v/>
      </c>
      <c r="P1234">
        <f>IF(G1234&gt;=2,"Repeat","One-time")</f>
        <v/>
      </c>
    </row>
    <row r="1235">
      <c r="A1235" t="inlineStr">
        <is>
          <t>C03021</t>
        </is>
      </c>
      <c r="B1235" t="inlineStr">
        <is>
          <t>Abhishek Joshi</t>
        </is>
      </c>
      <c r="C1235" t="inlineStr">
        <is>
          <t>South</t>
        </is>
      </c>
      <c r="D1235" t="inlineStr">
        <is>
          <t>Chennai</t>
        </is>
      </c>
      <c r="E1235" t="inlineStr">
        <is>
          <t>No</t>
        </is>
      </c>
      <c r="F1235" t="inlineStr">
        <is>
          <t>High Value</t>
        </is>
      </c>
      <c r="G1235" t="n">
        <v>16</v>
      </c>
      <c r="H1235" s="24" t="n">
        <v>82121.39</v>
      </c>
      <c r="I1235" s="24" t="n">
        <v>18240.27</v>
      </c>
      <c r="J1235" s="25" t="n">
        <v>45225</v>
      </c>
      <c r="K1235" s="25" t="n">
        <v>46021</v>
      </c>
      <c r="L1235" t="n">
        <v>5</v>
      </c>
      <c r="M1235" t="n">
        <v>5</v>
      </c>
      <c r="N1235" t="n">
        <v>5</v>
      </c>
      <c r="O1235">
        <f>DATE(2026,1,1)-K1235</f>
        <v/>
      </c>
      <c r="P1235">
        <f>IF(G1235&gt;=2,"Repeat","One-time")</f>
        <v/>
      </c>
    </row>
    <row r="1236">
      <c r="A1236" t="inlineStr">
        <is>
          <t>C01606</t>
        </is>
      </c>
      <c r="B1236" t="inlineStr">
        <is>
          <t>Aarav Joshi</t>
        </is>
      </c>
      <c r="C1236" t="inlineStr">
        <is>
          <t>South</t>
        </is>
      </c>
      <c r="D1236" t="inlineStr">
        <is>
          <t>Coimbatore</t>
        </is>
      </c>
      <c r="E1236" t="inlineStr">
        <is>
          <t>No</t>
        </is>
      </c>
      <c r="F1236" t="inlineStr">
        <is>
          <t>High Value</t>
        </is>
      </c>
      <c r="G1236" t="n">
        <v>13</v>
      </c>
      <c r="H1236" s="24" t="n">
        <v>82115.46000000001</v>
      </c>
      <c r="I1236" s="24" t="n">
        <v>9480.48</v>
      </c>
      <c r="J1236" s="25" t="n">
        <v>45034</v>
      </c>
      <c r="K1236" s="25" t="n">
        <v>45919</v>
      </c>
      <c r="L1236" t="n">
        <v>3</v>
      </c>
      <c r="M1236" t="n">
        <v>5</v>
      </c>
      <c r="N1236" t="n">
        <v>5</v>
      </c>
      <c r="O1236">
        <f>DATE(2026,1,1)-K1236</f>
        <v/>
      </c>
      <c r="P1236">
        <f>IF(G1236&gt;=2,"Repeat","One-time")</f>
        <v/>
      </c>
    </row>
    <row r="1237">
      <c r="A1237" t="inlineStr">
        <is>
          <t>C07044</t>
        </is>
      </c>
      <c r="B1237" t="inlineStr">
        <is>
          <t>Pooja Mukherjee</t>
        </is>
      </c>
      <c r="C1237" t="inlineStr">
        <is>
          <t>West</t>
        </is>
      </c>
      <c r="D1237" t="inlineStr">
        <is>
          <t>Pune</t>
        </is>
      </c>
      <c r="E1237" t="inlineStr">
        <is>
          <t>Yes</t>
        </is>
      </c>
      <c r="F1237" t="inlineStr">
        <is>
          <t>High Value</t>
        </is>
      </c>
      <c r="G1237" t="n">
        <v>12</v>
      </c>
      <c r="H1237" s="24" t="n">
        <v>82092.38</v>
      </c>
      <c r="I1237" s="24" t="n">
        <v>16461.99</v>
      </c>
      <c r="J1237" s="25" t="n">
        <v>45603</v>
      </c>
      <c r="K1237" s="25" t="n">
        <v>45856</v>
      </c>
      <c r="L1237" t="n">
        <v>3</v>
      </c>
      <c r="M1237" t="n">
        <v>5</v>
      </c>
      <c r="N1237" t="n">
        <v>5</v>
      </c>
      <c r="O1237">
        <f>DATE(2026,1,1)-K1237</f>
        <v/>
      </c>
      <c r="P1237">
        <f>IF(G1237&gt;=2,"Repeat","One-time")</f>
        <v/>
      </c>
    </row>
    <row r="1238">
      <c r="A1238" t="inlineStr">
        <is>
          <t>C05032</t>
        </is>
      </c>
      <c r="B1238" t="inlineStr">
        <is>
          <t>Arjun Nair</t>
        </is>
      </c>
      <c r="C1238" t="inlineStr">
        <is>
          <t>West</t>
        </is>
      </c>
      <c r="D1238" t="inlineStr">
        <is>
          <t>Pune</t>
        </is>
      </c>
      <c r="E1238" t="inlineStr">
        <is>
          <t>No</t>
        </is>
      </c>
      <c r="F1238" t="inlineStr">
        <is>
          <t>High Value</t>
        </is>
      </c>
      <c r="G1238" t="n">
        <v>7</v>
      </c>
      <c r="H1238" s="24" t="n">
        <v>82065.82000000001</v>
      </c>
      <c r="I1238" s="24" t="n">
        <v>11007.45</v>
      </c>
      <c r="J1238" s="25" t="n">
        <v>45414</v>
      </c>
      <c r="K1238" s="25" t="n">
        <v>45947</v>
      </c>
      <c r="L1238" t="n">
        <v>4</v>
      </c>
      <c r="M1238" t="n">
        <v>4</v>
      </c>
      <c r="N1238" t="n">
        <v>5</v>
      </c>
      <c r="O1238">
        <f>DATE(2026,1,1)-K1238</f>
        <v/>
      </c>
      <c r="P1238">
        <f>IF(G1238&gt;=2,"Repeat","One-time")</f>
        <v/>
      </c>
    </row>
    <row r="1239">
      <c r="A1239" t="inlineStr">
        <is>
          <t>C02837</t>
        </is>
      </c>
      <c r="B1239" t="inlineStr">
        <is>
          <t>Vivaan Kapoor</t>
        </is>
      </c>
      <c r="C1239" t="inlineStr">
        <is>
          <t>East</t>
        </is>
      </c>
      <c r="D1239" t="inlineStr">
        <is>
          <t>Bhubaneswar</t>
        </is>
      </c>
      <c r="E1239" t="inlineStr">
        <is>
          <t>No</t>
        </is>
      </c>
      <c r="F1239" t="inlineStr">
        <is>
          <t>High Value</t>
        </is>
      </c>
      <c r="G1239" t="n">
        <v>16</v>
      </c>
      <c r="H1239" s="24" t="n">
        <v>82046.08</v>
      </c>
      <c r="I1239" s="24" t="n">
        <v>15594.79</v>
      </c>
      <c r="J1239" s="25" t="n">
        <v>45188</v>
      </c>
      <c r="K1239" s="25" t="n">
        <v>45899</v>
      </c>
      <c r="L1239" t="n">
        <v>3</v>
      </c>
      <c r="M1239" t="n">
        <v>5</v>
      </c>
      <c r="N1239" t="n">
        <v>5</v>
      </c>
      <c r="O1239">
        <f>DATE(2026,1,1)-K1239</f>
        <v/>
      </c>
      <c r="P1239">
        <f>IF(G1239&gt;=2,"Repeat","One-time")</f>
        <v/>
      </c>
    </row>
    <row r="1240">
      <c r="A1240" t="inlineStr">
        <is>
          <t>C02866</t>
        </is>
      </c>
      <c r="B1240" t="inlineStr">
        <is>
          <t>Suresh Kapoor</t>
        </is>
      </c>
      <c r="C1240" t="inlineStr">
        <is>
          <t>West</t>
        </is>
      </c>
      <c r="D1240" t="inlineStr">
        <is>
          <t>Surat</t>
        </is>
      </c>
      <c r="E1240" t="inlineStr">
        <is>
          <t>No</t>
        </is>
      </c>
      <c r="F1240" t="inlineStr">
        <is>
          <t>High Value</t>
        </is>
      </c>
      <c r="G1240" t="n">
        <v>17</v>
      </c>
      <c r="H1240" s="24" t="n">
        <v>81896.49000000001</v>
      </c>
      <c r="I1240" s="24" t="n">
        <v>21166.88</v>
      </c>
      <c r="J1240" s="25" t="n">
        <v>45198</v>
      </c>
      <c r="K1240" s="25" t="n">
        <v>46014</v>
      </c>
      <c r="L1240" t="n">
        <v>5</v>
      </c>
      <c r="M1240" t="n">
        <v>5</v>
      </c>
      <c r="N1240" t="n">
        <v>5</v>
      </c>
      <c r="O1240">
        <f>DATE(2026,1,1)-K1240</f>
        <v/>
      </c>
      <c r="P1240">
        <f>IF(G1240&gt;=2,"Repeat","One-time")</f>
        <v/>
      </c>
    </row>
    <row r="1241">
      <c r="A1241" t="inlineStr">
        <is>
          <t>C02215</t>
        </is>
      </c>
      <c r="B1241" t="inlineStr">
        <is>
          <t>Rohan Kumar</t>
        </is>
      </c>
      <c r="C1241" t="inlineStr">
        <is>
          <t>North</t>
        </is>
      </c>
      <c r="D1241" t="inlineStr">
        <is>
          <t>Delhi</t>
        </is>
      </c>
      <c r="E1241" t="inlineStr">
        <is>
          <t>No</t>
        </is>
      </c>
      <c r="F1241" t="inlineStr">
        <is>
          <t>High Value</t>
        </is>
      </c>
      <c r="G1241" t="n">
        <v>16</v>
      </c>
      <c r="H1241" s="24" t="n">
        <v>81836.47</v>
      </c>
      <c r="I1241" s="24" t="n">
        <v>15397.09</v>
      </c>
      <c r="J1241" s="25" t="n">
        <v>45099</v>
      </c>
      <c r="K1241" s="25" t="n">
        <v>45921</v>
      </c>
      <c r="L1241" t="n">
        <v>3</v>
      </c>
      <c r="M1241" t="n">
        <v>5</v>
      </c>
      <c r="N1241" t="n">
        <v>5</v>
      </c>
      <c r="O1241">
        <f>DATE(2026,1,1)-K1241</f>
        <v/>
      </c>
      <c r="P1241">
        <f>IF(G1241&gt;=2,"Repeat","One-time")</f>
        <v/>
      </c>
    </row>
    <row r="1242">
      <c r="A1242" t="inlineStr">
        <is>
          <t>C01431</t>
        </is>
      </c>
      <c r="B1242" t="inlineStr">
        <is>
          <t>Lakshmi Singh</t>
        </is>
      </c>
      <c r="C1242" t="inlineStr">
        <is>
          <t>East</t>
        </is>
      </c>
      <c r="D1242" t="inlineStr">
        <is>
          <t>Jamshedpur</t>
        </is>
      </c>
      <c r="E1242" t="inlineStr">
        <is>
          <t>No</t>
        </is>
      </c>
      <c r="F1242" t="inlineStr">
        <is>
          <t>At Risk</t>
        </is>
      </c>
      <c r="G1242" t="n">
        <v>6</v>
      </c>
      <c r="H1242" s="24" t="n">
        <v>81803.33</v>
      </c>
      <c r="I1242" s="24" t="n">
        <v>10165.06</v>
      </c>
      <c r="J1242" s="25" t="n">
        <v>45018</v>
      </c>
      <c r="K1242" s="25" t="n">
        <v>45706</v>
      </c>
      <c r="L1242" t="n">
        <v>2</v>
      </c>
      <c r="M1242" t="n">
        <v>4</v>
      </c>
      <c r="N1242" t="n">
        <v>5</v>
      </c>
      <c r="O1242">
        <f>DATE(2026,1,1)-K1242</f>
        <v/>
      </c>
      <c r="P1242">
        <f>IF(G1242&gt;=2,"Repeat","One-time")</f>
        <v/>
      </c>
    </row>
    <row r="1243">
      <c r="A1243" t="inlineStr">
        <is>
          <t>C01361</t>
        </is>
      </c>
      <c r="B1243" t="inlineStr">
        <is>
          <t>Isha Pillai</t>
        </is>
      </c>
      <c r="C1243" t="inlineStr">
        <is>
          <t>West</t>
        </is>
      </c>
      <c r="D1243" t="inlineStr">
        <is>
          <t>Mumbai</t>
        </is>
      </c>
      <c r="E1243" t="inlineStr">
        <is>
          <t>No</t>
        </is>
      </c>
      <c r="F1243" t="inlineStr">
        <is>
          <t>At Risk</t>
        </is>
      </c>
      <c r="G1243" t="n">
        <v>5</v>
      </c>
      <c r="H1243" s="24" t="n">
        <v>81795.06</v>
      </c>
      <c r="I1243" s="24" t="n">
        <v>12044.44</v>
      </c>
      <c r="J1243" s="25" t="n">
        <v>45406</v>
      </c>
      <c r="K1243" s="25" t="n">
        <v>45696</v>
      </c>
      <c r="L1243" t="n">
        <v>2</v>
      </c>
      <c r="M1243" t="n">
        <v>4</v>
      </c>
      <c r="N1243" t="n">
        <v>5</v>
      </c>
      <c r="O1243">
        <f>DATE(2026,1,1)-K1243</f>
        <v/>
      </c>
      <c r="P1243">
        <f>IF(G1243&gt;=2,"Repeat","One-time")</f>
        <v/>
      </c>
    </row>
    <row r="1244">
      <c r="A1244" t="inlineStr">
        <is>
          <t>C03043</t>
        </is>
      </c>
      <c r="B1244" t="inlineStr">
        <is>
          <t>Imran Joshi</t>
        </is>
      </c>
      <c r="C1244" t="inlineStr">
        <is>
          <t>South</t>
        </is>
      </c>
      <c r="D1244" t="inlineStr">
        <is>
          <t>Coimbatore</t>
        </is>
      </c>
      <c r="E1244" t="inlineStr">
        <is>
          <t>No</t>
        </is>
      </c>
      <c r="F1244" t="inlineStr">
        <is>
          <t>High Value</t>
        </is>
      </c>
      <c r="G1244" t="n">
        <v>9</v>
      </c>
      <c r="H1244" s="24" t="n">
        <v>81744.00999999999</v>
      </c>
      <c r="I1244" s="24" t="n">
        <v>15812.67</v>
      </c>
      <c r="J1244" s="25" t="n">
        <v>45245</v>
      </c>
      <c r="K1244" s="25" t="n">
        <v>45984</v>
      </c>
      <c r="L1244" t="n">
        <v>4</v>
      </c>
      <c r="M1244" t="n">
        <v>5</v>
      </c>
      <c r="N1244" t="n">
        <v>5</v>
      </c>
      <c r="O1244">
        <f>DATE(2026,1,1)-K1244</f>
        <v/>
      </c>
      <c r="P1244">
        <f>IF(G1244&gt;=2,"Repeat","One-time")</f>
        <v/>
      </c>
    </row>
    <row r="1245">
      <c r="A1245" t="inlineStr">
        <is>
          <t>C01624</t>
        </is>
      </c>
      <c r="B1245" t="inlineStr">
        <is>
          <t>Vikram Prasad</t>
        </is>
      </c>
      <c r="C1245" t="inlineStr">
        <is>
          <t>Central</t>
        </is>
      </c>
      <c r="D1245" t="inlineStr">
        <is>
          <t>Raipur</t>
        </is>
      </c>
      <c r="E1245" t="inlineStr">
        <is>
          <t>Yes</t>
        </is>
      </c>
      <c r="F1245" t="inlineStr">
        <is>
          <t>At Risk</t>
        </is>
      </c>
      <c r="G1245" t="n">
        <v>19</v>
      </c>
      <c r="H1245" s="24" t="n">
        <v>81737.99000000001</v>
      </c>
      <c r="I1245" s="24" t="n">
        <v>23919.62</v>
      </c>
      <c r="J1245" s="25" t="n">
        <v>45037</v>
      </c>
      <c r="K1245" s="25" t="n">
        <v>45337</v>
      </c>
      <c r="L1245" t="n">
        <v>1</v>
      </c>
      <c r="M1245" t="n">
        <v>5</v>
      </c>
      <c r="N1245" t="n">
        <v>5</v>
      </c>
      <c r="O1245">
        <f>DATE(2026,1,1)-K1245</f>
        <v/>
      </c>
      <c r="P1245">
        <f>IF(G1245&gt;=2,"Repeat","One-time")</f>
        <v/>
      </c>
    </row>
    <row r="1246">
      <c r="A1246" t="inlineStr">
        <is>
          <t>C08199</t>
        </is>
      </c>
      <c r="B1246" t="inlineStr">
        <is>
          <t>Vivaan Sinha</t>
        </is>
      </c>
      <c r="C1246" t="inlineStr">
        <is>
          <t>East</t>
        </is>
      </c>
      <c r="D1246" t="inlineStr">
        <is>
          <t>Kolkata</t>
        </is>
      </c>
      <c r="E1246" t="inlineStr">
        <is>
          <t>No</t>
        </is>
      </c>
      <c r="F1246" t="inlineStr">
        <is>
          <t>High Value</t>
        </is>
      </c>
      <c r="G1246" t="n">
        <v>6</v>
      </c>
      <c r="H1246" s="24" t="n">
        <v>81657.75999999999</v>
      </c>
      <c r="I1246" s="24" t="n">
        <v>11993.84</v>
      </c>
      <c r="J1246" s="25" t="n">
        <v>45839</v>
      </c>
      <c r="K1246" s="25" t="n">
        <v>45910</v>
      </c>
      <c r="L1246" t="n">
        <v>3</v>
      </c>
      <c r="M1246" t="n">
        <v>4</v>
      </c>
      <c r="N1246" t="n">
        <v>5</v>
      </c>
      <c r="O1246">
        <f>DATE(2026,1,1)-K1246</f>
        <v/>
      </c>
      <c r="P1246">
        <f>IF(G1246&gt;=2,"Repeat","One-time")</f>
        <v/>
      </c>
    </row>
    <row r="1247">
      <c r="A1247" t="inlineStr">
        <is>
          <t>C02170</t>
        </is>
      </c>
      <c r="B1247" t="inlineStr">
        <is>
          <t>Vikram Khan</t>
        </is>
      </c>
      <c r="C1247" t="inlineStr">
        <is>
          <t>Central</t>
        </is>
      </c>
      <c r="D1247" t="inlineStr">
        <is>
          <t>Bhopal</t>
        </is>
      </c>
      <c r="E1247" t="inlineStr">
        <is>
          <t>Yes</t>
        </is>
      </c>
      <c r="F1247" t="inlineStr">
        <is>
          <t>High Value</t>
        </is>
      </c>
      <c r="G1247" t="n">
        <v>16</v>
      </c>
      <c r="H1247" s="24" t="n">
        <v>81579.34</v>
      </c>
      <c r="I1247" s="24" t="n">
        <v>14863.46</v>
      </c>
      <c r="J1247" s="25" t="n">
        <v>45153</v>
      </c>
      <c r="K1247" s="25" t="n">
        <v>46016</v>
      </c>
      <c r="L1247" t="n">
        <v>5</v>
      </c>
      <c r="M1247" t="n">
        <v>5</v>
      </c>
      <c r="N1247" t="n">
        <v>5</v>
      </c>
      <c r="O1247">
        <f>DATE(2026,1,1)-K1247</f>
        <v/>
      </c>
      <c r="P1247">
        <f>IF(G1247&gt;=2,"Repeat","One-time")</f>
        <v/>
      </c>
    </row>
    <row r="1248">
      <c r="A1248" t="inlineStr">
        <is>
          <t>C01390</t>
        </is>
      </c>
      <c r="B1248" t="inlineStr">
        <is>
          <t>Rohan Mukherjee</t>
        </is>
      </c>
      <c r="C1248" t="inlineStr">
        <is>
          <t>South</t>
        </is>
      </c>
      <c r="D1248" t="inlineStr">
        <is>
          <t>Bengaluru</t>
        </is>
      </c>
      <c r="E1248" t="inlineStr">
        <is>
          <t>No</t>
        </is>
      </c>
      <c r="F1248" t="inlineStr">
        <is>
          <t>At Risk</t>
        </is>
      </c>
      <c r="G1248" t="n">
        <v>7</v>
      </c>
      <c r="H1248" s="24" t="n">
        <v>81541.96000000001</v>
      </c>
      <c r="I1248" s="24" t="n">
        <v>14446.33</v>
      </c>
      <c r="J1248" s="25" t="n">
        <v>45076</v>
      </c>
      <c r="K1248" s="25" t="n">
        <v>45732</v>
      </c>
      <c r="L1248" t="n">
        <v>2</v>
      </c>
      <c r="M1248" t="n">
        <v>4</v>
      </c>
      <c r="N1248" t="n">
        <v>5</v>
      </c>
      <c r="O1248">
        <f>DATE(2026,1,1)-K1248</f>
        <v/>
      </c>
      <c r="P1248">
        <f>IF(G1248&gt;=2,"Repeat","One-time")</f>
        <v/>
      </c>
    </row>
    <row r="1249">
      <c r="A1249" t="inlineStr">
        <is>
          <t>C00670</t>
        </is>
      </c>
      <c r="B1249" t="inlineStr">
        <is>
          <t>Zoya Patel</t>
        </is>
      </c>
      <c r="C1249" t="inlineStr">
        <is>
          <t>South</t>
        </is>
      </c>
      <c r="D1249" t="inlineStr">
        <is>
          <t>Chennai</t>
        </is>
      </c>
      <c r="E1249" t="inlineStr">
        <is>
          <t>Yes</t>
        </is>
      </c>
      <c r="F1249" t="inlineStr">
        <is>
          <t>At Risk</t>
        </is>
      </c>
      <c r="G1249" t="n">
        <v>7</v>
      </c>
      <c r="H1249" s="24" t="n">
        <v>81431.13</v>
      </c>
      <c r="I1249" s="24" t="n">
        <v>12810.89</v>
      </c>
      <c r="J1249" s="25" t="n">
        <v>44971</v>
      </c>
      <c r="K1249" s="25" t="n">
        <v>45353</v>
      </c>
      <c r="L1249" t="n">
        <v>1</v>
      </c>
      <c r="M1249" t="n">
        <v>4</v>
      </c>
      <c r="N1249" t="n">
        <v>5</v>
      </c>
      <c r="O1249">
        <f>DATE(2026,1,1)-K1249</f>
        <v/>
      </c>
      <c r="P1249">
        <f>IF(G1249&gt;=2,"Repeat","One-time")</f>
        <v/>
      </c>
    </row>
    <row r="1250">
      <c r="A1250" t="inlineStr">
        <is>
          <t>C02714</t>
        </is>
      </c>
      <c r="B1250" t="inlineStr">
        <is>
          <t>Farhan Mehta</t>
        </is>
      </c>
      <c r="C1250" t="inlineStr">
        <is>
          <t>South</t>
        </is>
      </c>
      <c r="D1250" t="inlineStr">
        <is>
          <t>Bengaluru</t>
        </is>
      </c>
      <c r="E1250" t="inlineStr">
        <is>
          <t>Yes</t>
        </is>
      </c>
      <c r="F1250" t="inlineStr">
        <is>
          <t>At Risk</t>
        </is>
      </c>
      <c r="G1250" t="n">
        <v>14</v>
      </c>
      <c r="H1250" s="24" t="n">
        <v>81395.64999999999</v>
      </c>
      <c r="I1250" s="24" t="n">
        <v>14900.04</v>
      </c>
      <c r="J1250" s="25" t="n">
        <v>45161</v>
      </c>
      <c r="K1250" s="25" t="n">
        <v>45234</v>
      </c>
      <c r="L1250" t="n">
        <v>1</v>
      </c>
      <c r="M1250" t="n">
        <v>5</v>
      </c>
      <c r="N1250" t="n">
        <v>5</v>
      </c>
      <c r="O1250">
        <f>DATE(2026,1,1)-K1250</f>
        <v/>
      </c>
      <c r="P1250">
        <f>IF(G1250&gt;=2,"Repeat","One-time")</f>
        <v/>
      </c>
    </row>
    <row r="1251">
      <c r="A1251" t="inlineStr">
        <is>
          <t>C03466</t>
        </is>
      </c>
      <c r="B1251" t="inlineStr">
        <is>
          <t>Deepak Shah</t>
        </is>
      </c>
      <c r="C1251" t="inlineStr">
        <is>
          <t>South</t>
        </is>
      </c>
      <c r="D1251" t="inlineStr">
        <is>
          <t>Hyderabad</t>
        </is>
      </c>
      <c r="E1251" t="inlineStr">
        <is>
          <t>No</t>
        </is>
      </c>
      <c r="F1251" t="inlineStr">
        <is>
          <t>At Risk</t>
        </is>
      </c>
      <c r="G1251" t="n">
        <v>11</v>
      </c>
      <c r="H1251" s="24" t="n">
        <v>81210.46000000001</v>
      </c>
      <c r="I1251" s="24" t="n">
        <v>17234.92</v>
      </c>
      <c r="J1251" s="25" t="n">
        <v>45282</v>
      </c>
      <c r="K1251" s="25" t="n">
        <v>45722</v>
      </c>
      <c r="L1251" t="n">
        <v>2</v>
      </c>
      <c r="M1251" t="n">
        <v>5</v>
      </c>
      <c r="N1251" t="n">
        <v>5</v>
      </c>
      <c r="O1251">
        <f>DATE(2026,1,1)-K1251</f>
        <v/>
      </c>
      <c r="P1251">
        <f>IF(G1251&gt;=2,"Repeat","One-time")</f>
        <v/>
      </c>
    </row>
    <row r="1252">
      <c r="A1252" t="inlineStr">
        <is>
          <t>C06903</t>
        </is>
      </c>
      <c r="B1252" t="inlineStr">
        <is>
          <t>Rohan Ghosh</t>
        </is>
      </c>
      <c r="C1252" t="inlineStr">
        <is>
          <t>West</t>
        </is>
      </c>
      <c r="D1252" t="inlineStr">
        <is>
          <t>Surat</t>
        </is>
      </c>
      <c r="E1252" t="inlineStr">
        <is>
          <t>Yes</t>
        </is>
      </c>
      <c r="F1252" t="inlineStr">
        <is>
          <t>High Value</t>
        </is>
      </c>
      <c r="G1252" t="n">
        <v>7</v>
      </c>
      <c r="H1252" s="24" t="n">
        <v>81200.42999999999</v>
      </c>
      <c r="I1252" s="24" t="n">
        <v>11262.54</v>
      </c>
      <c r="J1252" s="25" t="n">
        <v>45613</v>
      </c>
      <c r="K1252" s="25" t="n">
        <v>45891</v>
      </c>
      <c r="L1252" t="n">
        <v>3</v>
      </c>
      <c r="M1252" t="n">
        <v>4</v>
      </c>
      <c r="N1252" t="n">
        <v>5</v>
      </c>
      <c r="O1252">
        <f>DATE(2026,1,1)-K1252</f>
        <v/>
      </c>
      <c r="P1252">
        <f>IF(G1252&gt;=2,"Repeat","One-time")</f>
        <v/>
      </c>
    </row>
    <row r="1253">
      <c r="A1253" t="inlineStr">
        <is>
          <t>C04387</t>
        </is>
      </c>
      <c r="B1253" t="inlineStr">
        <is>
          <t>Harpreet Mishra</t>
        </is>
      </c>
      <c r="C1253" t="inlineStr">
        <is>
          <t>East</t>
        </is>
      </c>
      <c r="D1253" t="inlineStr">
        <is>
          <t>Kolkata</t>
        </is>
      </c>
      <c r="E1253" t="inlineStr">
        <is>
          <t>Yes</t>
        </is>
      </c>
      <c r="F1253" t="inlineStr">
        <is>
          <t>High Value</t>
        </is>
      </c>
      <c r="G1253" t="n">
        <v>12</v>
      </c>
      <c r="H1253" s="24" t="n">
        <v>81179.57000000001</v>
      </c>
      <c r="I1253" s="24" t="n">
        <v>10683.84</v>
      </c>
      <c r="J1253" s="25" t="n">
        <v>45509</v>
      </c>
      <c r="K1253" s="25" t="n">
        <v>45981</v>
      </c>
      <c r="L1253" t="n">
        <v>4</v>
      </c>
      <c r="M1253" t="n">
        <v>5</v>
      </c>
      <c r="N1253" t="n">
        <v>5</v>
      </c>
      <c r="O1253">
        <f>DATE(2026,1,1)-K1253</f>
        <v/>
      </c>
      <c r="P1253">
        <f>IF(G1253&gt;=2,"Repeat","One-time")</f>
        <v/>
      </c>
    </row>
    <row r="1254">
      <c r="A1254" t="inlineStr">
        <is>
          <t>C01233</t>
        </is>
      </c>
      <c r="B1254" t="inlineStr">
        <is>
          <t>Amit Das</t>
        </is>
      </c>
      <c r="C1254" t="inlineStr">
        <is>
          <t>North</t>
        </is>
      </c>
      <c r="D1254" t="inlineStr">
        <is>
          <t>Lucknow</t>
        </is>
      </c>
      <c r="E1254" t="inlineStr">
        <is>
          <t>No</t>
        </is>
      </c>
      <c r="F1254" t="inlineStr">
        <is>
          <t>At Risk</t>
        </is>
      </c>
      <c r="G1254" t="n">
        <v>10</v>
      </c>
      <c r="H1254" s="24" t="n">
        <v>81046.36</v>
      </c>
      <c r="I1254" s="24" t="n">
        <v>14732.25</v>
      </c>
      <c r="J1254" s="25" t="n">
        <v>44968</v>
      </c>
      <c r="K1254" s="25" t="n">
        <v>45400</v>
      </c>
      <c r="L1254" t="n">
        <v>1</v>
      </c>
      <c r="M1254" t="n">
        <v>5</v>
      </c>
      <c r="N1254" t="n">
        <v>5</v>
      </c>
      <c r="O1254">
        <f>DATE(2026,1,1)-K1254</f>
        <v/>
      </c>
      <c r="P1254">
        <f>IF(G1254&gt;=2,"Repeat","One-time")</f>
        <v/>
      </c>
    </row>
    <row r="1255">
      <c r="A1255" t="inlineStr">
        <is>
          <t>C07237</t>
        </is>
      </c>
      <c r="B1255" t="inlineStr">
        <is>
          <t>Suresh Ghosh</t>
        </is>
      </c>
      <c r="C1255" t="inlineStr">
        <is>
          <t>East</t>
        </is>
      </c>
      <c r="D1255" t="inlineStr">
        <is>
          <t>Jamshedpur</t>
        </is>
      </c>
      <c r="E1255" t="inlineStr">
        <is>
          <t>No</t>
        </is>
      </c>
      <c r="F1255" t="inlineStr">
        <is>
          <t>High Value</t>
        </is>
      </c>
      <c r="G1255" t="n">
        <v>10</v>
      </c>
      <c r="H1255" s="24" t="n">
        <v>80973.03</v>
      </c>
      <c r="I1255" s="24" t="n">
        <v>10812.68</v>
      </c>
      <c r="J1255" s="25" t="n">
        <v>45617</v>
      </c>
      <c r="K1255" s="25" t="n">
        <v>46002</v>
      </c>
      <c r="L1255" t="n">
        <v>5</v>
      </c>
      <c r="M1255" t="n">
        <v>5</v>
      </c>
      <c r="N1255" t="n">
        <v>5</v>
      </c>
      <c r="O1255">
        <f>DATE(2026,1,1)-K1255</f>
        <v/>
      </c>
      <c r="P1255">
        <f>IF(G1255&gt;=2,"Repeat","One-time")</f>
        <v/>
      </c>
    </row>
    <row r="1256">
      <c r="A1256" t="inlineStr">
        <is>
          <t>C11017</t>
        </is>
      </c>
      <c r="B1256" t="inlineStr">
        <is>
          <t>Zoya Banerjee</t>
        </is>
      </c>
      <c r="C1256" t="inlineStr">
        <is>
          <t>North</t>
        </is>
      </c>
      <c r="D1256" t="inlineStr">
        <is>
          <t>Chandigarh</t>
        </is>
      </c>
      <c r="E1256" t="inlineStr">
        <is>
          <t>No</t>
        </is>
      </c>
      <c r="F1256" t="inlineStr">
        <is>
          <t>New</t>
        </is>
      </c>
      <c r="G1256" t="n">
        <v>5</v>
      </c>
      <c r="H1256" s="24" t="n">
        <v>80941.83</v>
      </c>
      <c r="I1256" s="24" t="n">
        <v>15915.64</v>
      </c>
      <c r="J1256" s="25" t="n">
        <v>45997</v>
      </c>
      <c r="K1256" s="25" t="n">
        <v>46009</v>
      </c>
      <c r="L1256" t="n">
        <v>5</v>
      </c>
      <c r="M1256" t="n">
        <v>4</v>
      </c>
      <c r="N1256" t="n">
        <v>5</v>
      </c>
      <c r="O1256">
        <f>DATE(2026,1,1)-K1256</f>
        <v/>
      </c>
      <c r="P1256">
        <f>IF(G1256&gt;=2,"Repeat","One-time")</f>
        <v/>
      </c>
    </row>
    <row r="1257">
      <c r="A1257" t="inlineStr">
        <is>
          <t>C04641</t>
        </is>
      </c>
      <c r="B1257" t="inlineStr">
        <is>
          <t>Neha Mehta</t>
        </is>
      </c>
      <c r="C1257" t="inlineStr">
        <is>
          <t>South</t>
        </is>
      </c>
      <c r="D1257" t="inlineStr">
        <is>
          <t>Chennai</t>
        </is>
      </c>
      <c r="E1257" t="inlineStr">
        <is>
          <t>No</t>
        </is>
      </c>
      <c r="F1257" t="inlineStr">
        <is>
          <t>High Value</t>
        </is>
      </c>
      <c r="G1257" t="n">
        <v>17</v>
      </c>
      <c r="H1257" s="24" t="n">
        <v>80902.78999999999</v>
      </c>
      <c r="I1257" s="24" t="n">
        <v>22044.54</v>
      </c>
      <c r="J1257" s="25" t="n">
        <v>45400</v>
      </c>
      <c r="K1257" s="25" t="n">
        <v>45817</v>
      </c>
      <c r="L1257" t="n">
        <v>3</v>
      </c>
      <c r="M1257" t="n">
        <v>5</v>
      </c>
      <c r="N1257" t="n">
        <v>5</v>
      </c>
      <c r="O1257">
        <f>DATE(2026,1,1)-K1257</f>
        <v/>
      </c>
      <c r="P1257">
        <f>IF(G1257&gt;=2,"Repeat","One-time")</f>
        <v/>
      </c>
    </row>
    <row r="1258">
      <c r="A1258" t="inlineStr">
        <is>
          <t>C02770</t>
        </is>
      </c>
      <c r="B1258" t="inlineStr">
        <is>
          <t>Lakshmi Patel</t>
        </is>
      </c>
      <c r="C1258" t="inlineStr">
        <is>
          <t>West</t>
        </is>
      </c>
      <c r="D1258" t="inlineStr">
        <is>
          <t>Pune</t>
        </is>
      </c>
      <c r="E1258" t="inlineStr">
        <is>
          <t>Yes</t>
        </is>
      </c>
      <c r="F1258" t="inlineStr">
        <is>
          <t>At Risk</t>
        </is>
      </c>
      <c r="G1258" t="n">
        <v>8</v>
      </c>
      <c r="H1258" s="24" t="n">
        <v>80867.07000000001</v>
      </c>
      <c r="I1258" s="24" t="n">
        <v>13459.21</v>
      </c>
      <c r="J1258" s="25" t="n">
        <v>45186</v>
      </c>
      <c r="K1258" s="25" t="n">
        <v>45636</v>
      </c>
      <c r="L1258" t="n">
        <v>2</v>
      </c>
      <c r="M1258" t="n">
        <v>4</v>
      </c>
      <c r="N1258" t="n">
        <v>5</v>
      </c>
      <c r="O1258">
        <f>DATE(2026,1,1)-K1258</f>
        <v/>
      </c>
      <c r="P1258">
        <f>IF(G1258&gt;=2,"Repeat","One-time")</f>
        <v/>
      </c>
    </row>
    <row r="1259">
      <c r="A1259" t="inlineStr">
        <is>
          <t>C09737</t>
        </is>
      </c>
      <c r="B1259" t="inlineStr">
        <is>
          <t>Abhishek Pillai</t>
        </is>
      </c>
      <c r="C1259" t="inlineStr">
        <is>
          <t>East</t>
        </is>
      </c>
      <c r="D1259" t="inlineStr">
        <is>
          <t>Guwahati</t>
        </is>
      </c>
      <c r="E1259" t="inlineStr">
        <is>
          <t>Yes</t>
        </is>
      </c>
      <c r="F1259" t="inlineStr">
        <is>
          <t>High Value</t>
        </is>
      </c>
      <c r="G1259" t="n">
        <v>7</v>
      </c>
      <c r="H1259" s="24" t="n">
        <v>80779.66</v>
      </c>
      <c r="I1259" s="24" t="n">
        <v>11272.32</v>
      </c>
      <c r="J1259" s="25" t="n">
        <v>45860</v>
      </c>
      <c r="K1259" s="25" t="n">
        <v>46001</v>
      </c>
      <c r="L1259" t="n">
        <v>5</v>
      </c>
      <c r="M1259" t="n">
        <v>4</v>
      </c>
      <c r="N1259" t="n">
        <v>5</v>
      </c>
      <c r="O1259">
        <f>DATE(2026,1,1)-K1259</f>
        <v/>
      </c>
      <c r="P1259">
        <f>IF(G1259&gt;=2,"Repeat","One-time")</f>
        <v/>
      </c>
    </row>
    <row r="1260">
      <c r="A1260" t="inlineStr">
        <is>
          <t>C06273</t>
        </is>
      </c>
      <c r="B1260" t="inlineStr">
        <is>
          <t>Ritu Khan</t>
        </is>
      </c>
      <c r="C1260" t="inlineStr">
        <is>
          <t>South</t>
        </is>
      </c>
      <c r="D1260" t="inlineStr">
        <is>
          <t>Coimbatore</t>
        </is>
      </c>
      <c r="E1260" t="inlineStr">
        <is>
          <t>No</t>
        </is>
      </c>
      <c r="F1260" t="inlineStr">
        <is>
          <t>High Value</t>
        </is>
      </c>
      <c r="G1260" t="n">
        <v>5</v>
      </c>
      <c r="H1260" s="24" t="n">
        <v>80777.94</v>
      </c>
      <c r="I1260" s="24" t="n">
        <v>7096.25</v>
      </c>
      <c r="J1260" s="25" t="n">
        <v>45559</v>
      </c>
      <c r="K1260" s="25" t="n">
        <v>46011</v>
      </c>
      <c r="L1260" t="n">
        <v>5</v>
      </c>
      <c r="M1260" t="n">
        <v>4</v>
      </c>
      <c r="N1260" t="n">
        <v>5</v>
      </c>
      <c r="O1260">
        <f>DATE(2026,1,1)-K1260</f>
        <v/>
      </c>
      <c r="P1260">
        <f>IF(G1260&gt;=2,"Repeat","One-time")</f>
        <v/>
      </c>
    </row>
    <row r="1261">
      <c r="A1261" t="inlineStr">
        <is>
          <t>C01365</t>
        </is>
      </c>
      <c r="B1261" t="inlineStr">
        <is>
          <t>Divya Joshi</t>
        </is>
      </c>
      <c r="C1261" t="inlineStr">
        <is>
          <t>West</t>
        </is>
      </c>
      <c r="D1261" t="inlineStr">
        <is>
          <t>Pune</t>
        </is>
      </c>
      <c r="E1261" t="inlineStr">
        <is>
          <t>No</t>
        </is>
      </c>
      <c r="F1261" t="inlineStr">
        <is>
          <t>At Risk</t>
        </is>
      </c>
      <c r="G1261" t="n">
        <v>16</v>
      </c>
      <c r="H1261" s="24" t="n">
        <v>80687.44</v>
      </c>
      <c r="I1261" s="24" t="n">
        <v>16894.03</v>
      </c>
      <c r="J1261" s="25" t="n">
        <v>44986</v>
      </c>
      <c r="K1261" s="25" t="n">
        <v>45519</v>
      </c>
      <c r="L1261" t="n">
        <v>2</v>
      </c>
      <c r="M1261" t="n">
        <v>5</v>
      </c>
      <c r="N1261" t="n">
        <v>5</v>
      </c>
      <c r="O1261">
        <f>DATE(2026,1,1)-K1261</f>
        <v/>
      </c>
      <c r="P1261">
        <f>IF(G1261&gt;=2,"Repeat","One-time")</f>
        <v/>
      </c>
    </row>
    <row r="1262">
      <c r="A1262" t="inlineStr">
        <is>
          <t>C04380</t>
        </is>
      </c>
      <c r="B1262" t="inlineStr">
        <is>
          <t>Abhishek Kumar</t>
        </is>
      </c>
      <c r="C1262" t="inlineStr">
        <is>
          <t>West</t>
        </is>
      </c>
      <c r="D1262" t="inlineStr">
        <is>
          <t>Pune</t>
        </is>
      </c>
      <c r="E1262" t="inlineStr">
        <is>
          <t>Yes</t>
        </is>
      </c>
      <c r="F1262" t="inlineStr">
        <is>
          <t>At Risk</t>
        </is>
      </c>
      <c r="G1262" t="n">
        <v>8</v>
      </c>
      <c r="H1262" s="24" t="n">
        <v>80564.21000000001</v>
      </c>
      <c r="I1262" s="24" t="n">
        <v>9137.549999999999</v>
      </c>
      <c r="J1262" s="25" t="n">
        <v>45374</v>
      </c>
      <c r="K1262" s="25" t="n">
        <v>45646</v>
      </c>
      <c r="L1262" t="n">
        <v>2</v>
      </c>
      <c r="M1262" t="n">
        <v>4</v>
      </c>
      <c r="N1262" t="n">
        <v>5</v>
      </c>
      <c r="O1262">
        <f>DATE(2026,1,1)-K1262</f>
        <v/>
      </c>
      <c r="P1262">
        <f>IF(G1262&gt;=2,"Repeat","One-time")</f>
        <v/>
      </c>
    </row>
    <row r="1263">
      <c r="A1263" t="inlineStr">
        <is>
          <t>C02448</t>
        </is>
      </c>
      <c r="B1263" t="inlineStr">
        <is>
          <t>Amit Mukherjee</t>
        </is>
      </c>
      <c r="C1263" t="inlineStr">
        <is>
          <t>East</t>
        </is>
      </c>
      <c r="D1263" t="inlineStr">
        <is>
          <t>Kolkata</t>
        </is>
      </c>
      <c r="E1263" t="inlineStr">
        <is>
          <t>No</t>
        </is>
      </c>
      <c r="F1263" t="inlineStr">
        <is>
          <t>High Value</t>
        </is>
      </c>
      <c r="G1263" t="n">
        <v>14</v>
      </c>
      <c r="H1263" s="24" t="n">
        <v>80549.96000000001</v>
      </c>
      <c r="I1263" s="24" t="n">
        <v>21849.36</v>
      </c>
      <c r="J1263" s="25" t="n">
        <v>45142</v>
      </c>
      <c r="K1263" s="25" t="n">
        <v>45911</v>
      </c>
      <c r="L1263" t="n">
        <v>3</v>
      </c>
      <c r="M1263" t="n">
        <v>5</v>
      </c>
      <c r="N1263" t="n">
        <v>5</v>
      </c>
      <c r="O1263">
        <f>DATE(2026,1,1)-K1263</f>
        <v/>
      </c>
      <c r="P1263">
        <f>IF(G1263&gt;=2,"Repeat","One-time")</f>
        <v/>
      </c>
    </row>
    <row r="1264">
      <c r="A1264" t="inlineStr">
        <is>
          <t>C01257</t>
        </is>
      </c>
      <c r="B1264" t="inlineStr">
        <is>
          <t>Gurpreet Mehta</t>
        </is>
      </c>
      <c r="C1264" t="inlineStr">
        <is>
          <t>South</t>
        </is>
      </c>
      <c r="D1264" t="inlineStr">
        <is>
          <t>Bengaluru</t>
        </is>
      </c>
      <c r="E1264" t="inlineStr">
        <is>
          <t>Yes</t>
        </is>
      </c>
      <c r="F1264" t="inlineStr">
        <is>
          <t>At Risk</t>
        </is>
      </c>
      <c r="G1264" t="n">
        <v>17</v>
      </c>
      <c r="H1264" s="24" t="n">
        <v>80530.46000000001</v>
      </c>
      <c r="I1264" s="24" t="n">
        <v>15753.79</v>
      </c>
      <c r="J1264" s="25" t="n">
        <v>44998</v>
      </c>
      <c r="K1264" s="25" t="n">
        <v>45433</v>
      </c>
      <c r="L1264" t="n">
        <v>1</v>
      </c>
      <c r="M1264" t="n">
        <v>5</v>
      </c>
      <c r="N1264" t="n">
        <v>5</v>
      </c>
      <c r="O1264">
        <f>DATE(2026,1,1)-K1264</f>
        <v/>
      </c>
      <c r="P1264">
        <f>IF(G1264&gt;=2,"Repeat","One-time")</f>
        <v/>
      </c>
    </row>
    <row r="1265">
      <c r="A1265" t="inlineStr">
        <is>
          <t>C05701</t>
        </is>
      </c>
      <c r="B1265" t="inlineStr">
        <is>
          <t>Amit Banerjee</t>
        </is>
      </c>
      <c r="C1265" t="inlineStr">
        <is>
          <t>South</t>
        </is>
      </c>
      <c r="D1265" t="inlineStr">
        <is>
          <t>Bengaluru</t>
        </is>
      </c>
      <c r="E1265" t="inlineStr">
        <is>
          <t>No</t>
        </is>
      </c>
      <c r="F1265" t="inlineStr">
        <is>
          <t>High Value</t>
        </is>
      </c>
      <c r="G1265" t="n">
        <v>12</v>
      </c>
      <c r="H1265" s="24" t="n">
        <v>80477.25999999999</v>
      </c>
      <c r="I1265" s="24" t="n">
        <v>12303.68</v>
      </c>
      <c r="J1265" s="25" t="n">
        <v>45475</v>
      </c>
      <c r="K1265" s="25" t="n">
        <v>45942</v>
      </c>
      <c r="L1265" t="n">
        <v>4</v>
      </c>
      <c r="M1265" t="n">
        <v>5</v>
      </c>
      <c r="N1265" t="n">
        <v>5</v>
      </c>
      <c r="O1265">
        <f>DATE(2026,1,1)-K1265</f>
        <v/>
      </c>
      <c r="P1265">
        <f>IF(G1265&gt;=2,"Repeat","One-time")</f>
        <v/>
      </c>
    </row>
    <row r="1266">
      <c r="A1266" t="inlineStr">
        <is>
          <t>C09002</t>
        </is>
      </c>
      <c r="B1266" t="inlineStr">
        <is>
          <t>Swati Das</t>
        </is>
      </c>
      <c r="C1266" t="inlineStr">
        <is>
          <t>Central</t>
        </is>
      </c>
      <c r="D1266" t="inlineStr">
        <is>
          <t>Nagpur</t>
        </is>
      </c>
      <c r="E1266" t="inlineStr">
        <is>
          <t>No</t>
        </is>
      </c>
      <c r="F1266" t="inlineStr">
        <is>
          <t>High Value</t>
        </is>
      </c>
      <c r="G1266" t="n">
        <v>4</v>
      </c>
      <c r="H1266" s="24" t="n">
        <v>80385.05</v>
      </c>
      <c r="I1266" s="24" t="n">
        <v>9227.15</v>
      </c>
      <c r="J1266" s="25" t="n">
        <v>45784</v>
      </c>
      <c r="K1266" s="25" t="n">
        <v>45942</v>
      </c>
      <c r="L1266" t="n">
        <v>4</v>
      </c>
      <c r="M1266" t="n">
        <v>4</v>
      </c>
      <c r="N1266" t="n">
        <v>5</v>
      </c>
      <c r="O1266">
        <f>DATE(2026,1,1)-K1266</f>
        <v/>
      </c>
      <c r="P1266">
        <f>IF(G1266&gt;=2,"Repeat","One-time")</f>
        <v/>
      </c>
    </row>
    <row r="1267">
      <c r="A1267" t="inlineStr">
        <is>
          <t>C00806</t>
        </is>
      </c>
      <c r="B1267" t="inlineStr">
        <is>
          <t>Karan Rao</t>
        </is>
      </c>
      <c r="C1267" t="inlineStr">
        <is>
          <t>South</t>
        </is>
      </c>
      <c r="D1267" t="inlineStr">
        <is>
          <t>Bengaluru</t>
        </is>
      </c>
      <c r="E1267" t="inlineStr">
        <is>
          <t>No</t>
        </is>
      </c>
      <c r="F1267" t="inlineStr">
        <is>
          <t>At Risk</t>
        </is>
      </c>
      <c r="G1267" t="n">
        <v>8</v>
      </c>
      <c r="H1267" s="24" t="n">
        <v>80359.8</v>
      </c>
      <c r="I1267" s="24" t="n">
        <v>11952.77</v>
      </c>
      <c r="J1267" s="25" t="n">
        <v>44933</v>
      </c>
      <c r="K1267" s="25" t="n">
        <v>45113</v>
      </c>
      <c r="L1267" t="n">
        <v>1</v>
      </c>
      <c r="M1267" t="n">
        <v>4</v>
      </c>
      <c r="N1267" t="n">
        <v>5</v>
      </c>
      <c r="O1267">
        <f>DATE(2026,1,1)-K1267</f>
        <v/>
      </c>
      <c r="P1267">
        <f>IF(G1267&gt;=2,"Repeat","One-time")</f>
        <v/>
      </c>
    </row>
    <row r="1268">
      <c r="A1268" t="inlineStr">
        <is>
          <t>C08359</t>
        </is>
      </c>
      <c r="B1268" t="inlineStr">
        <is>
          <t>Joseph Nair</t>
        </is>
      </c>
      <c r="C1268" t="inlineStr">
        <is>
          <t>Central</t>
        </is>
      </c>
      <c r="D1268" t="inlineStr">
        <is>
          <t>Nagpur</t>
        </is>
      </c>
      <c r="E1268" t="inlineStr">
        <is>
          <t>No</t>
        </is>
      </c>
      <c r="F1268" t="inlineStr">
        <is>
          <t>High Value</t>
        </is>
      </c>
      <c r="G1268" t="n">
        <v>7</v>
      </c>
      <c r="H1268" s="24" t="n">
        <v>80336.96000000001</v>
      </c>
      <c r="I1268" s="24" t="n">
        <v>13873.59</v>
      </c>
      <c r="J1268" s="25" t="n">
        <v>45736</v>
      </c>
      <c r="K1268" s="25" t="n">
        <v>45999</v>
      </c>
      <c r="L1268" t="n">
        <v>5</v>
      </c>
      <c r="M1268" t="n">
        <v>4</v>
      </c>
      <c r="N1268" t="n">
        <v>5</v>
      </c>
      <c r="O1268">
        <f>DATE(2026,1,1)-K1268</f>
        <v/>
      </c>
      <c r="P1268">
        <f>IF(G1268&gt;=2,"Repeat","One-time")</f>
        <v/>
      </c>
    </row>
    <row r="1269">
      <c r="A1269" t="inlineStr">
        <is>
          <t>C03734</t>
        </is>
      </c>
      <c r="B1269" t="inlineStr">
        <is>
          <t>Varun Singh</t>
        </is>
      </c>
      <c r="C1269" t="inlineStr">
        <is>
          <t>South</t>
        </is>
      </c>
      <c r="D1269" t="inlineStr">
        <is>
          <t>Bengaluru</t>
        </is>
      </c>
      <c r="E1269" t="inlineStr">
        <is>
          <t>No</t>
        </is>
      </c>
      <c r="F1269" t="inlineStr">
        <is>
          <t>Loyal</t>
        </is>
      </c>
      <c r="G1269" t="n">
        <v>4</v>
      </c>
      <c r="H1269" s="24" t="n">
        <v>80262.72</v>
      </c>
      <c r="I1269" s="24" t="n">
        <v>10868.71</v>
      </c>
      <c r="J1269" s="25" t="n">
        <v>45430</v>
      </c>
      <c r="K1269" s="25" t="n">
        <v>45919</v>
      </c>
      <c r="L1269" t="n">
        <v>3</v>
      </c>
      <c r="M1269" t="n">
        <v>3</v>
      </c>
      <c r="N1269" t="n">
        <v>5</v>
      </c>
      <c r="O1269">
        <f>DATE(2026,1,1)-K1269</f>
        <v/>
      </c>
      <c r="P1269">
        <f>IF(G1269&gt;=2,"Repeat","One-time")</f>
        <v/>
      </c>
    </row>
    <row r="1270">
      <c r="A1270" t="inlineStr">
        <is>
          <t>C02528</t>
        </is>
      </c>
      <c r="B1270" t="inlineStr">
        <is>
          <t>Ananya Das</t>
        </is>
      </c>
      <c r="C1270" t="inlineStr">
        <is>
          <t>North</t>
        </is>
      </c>
      <c r="D1270" t="inlineStr">
        <is>
          <t>Delhi</t>
        </is>
      </c>
      <c r="E1270" t="inlineStr">
        <is>
          <t>No</t>
        </is>
      </c>
      <c r="F1270" t="inlineStr">
        <is>
          <t>At Risk</t>
        </is>
      </c>
      <c r="G1270" t="n">
        <v>11</v>
      </c>
      <c r="H1270" s="24" t="n">
        <v>80113.22</v>
      </c>
      <c r="I1270" s="24" t="n">
        <v>14757.33</v>
      </c>
      <c r="J1270" s="25" t="n">
        <v>45150</v>
      </c>
      <c r="K1270" s="25" t="n">
        <v>45603</v>
      </c>
      <c r="L1270" t="n">
        <v>2</v>
      </c>
      <c r="M1270" t="n">
        <v>5</v>
      </c>
      <c r="N1270" t="n">
        <v>5</v>
      </c>
      <c r="O1270">
        <f>DATE(2026,1,1)-K1270</f>
        <v/>
      </c>
      <c r="P1270">
        <f>IF(G1270&gt;=2,"Repeat","One-time")</f>
        <v/>
      </c>
    </row>
    <row r="1271">
      <c r="A1271" t="inlineStr">
        <is>
          <t>C00526</t>
        </is>
      </c>
      <c r="B1271" t="inlineStr">
        <is>
          <t>Isha Mukherjee</t>
        </is>
      </c>
      <c r="C1271" t="inlineStr">
        <is>
          <t>South</t>
        </is>
      </c>
      <c r="D1271" t="inlineStr">
        <is>
          <t>Kochi</t>
        </is>
      </c>
      <c r="E1271" t="inlineStr">
        <is>
          <t>Yes</t>
        </is>
      </c>
      <c r="F1271" t="inlineStr">
        <is>
          <t>At Risk</t>
        </is>
      </c>
      <c r="G1271" t="n">
        <v>23</v>
      </c>
      <c r="H1271" s="24" t="n">
        <v>80097.64999999999</v>
      </c>
      <c r="I1271" s="24" t="n">
        <v>25099.06</v>
      </c>
      <c r="J1271" s="25" t="n">
        <v>44940</v>
      </c>
      <c r="K1271" s="25" t="n">
        <v>45145</v>
      </c>
      <c r="L1271" t="n">
        <v>1</v>
      </c>
      <c r="M1271" t="n">
        <v>5</v>
      </c>
      <c r="N1271" t="n">
        <v>5</v>
      </c>
      <c r="O1271">
        <f>DATE(2026,1,1)-K1271</f>
        <v/>
      </c>
      <c r="P1271">
        <f>IF(G1271&gt;=2,"Repeat","One-time")</f>
        <v/>
      </c>
    </row>
    <row r="1272">
      <c r="A1272" t="inlineStr">
        <is>
          <t>C05039</t>
        </is>
      </c>
      <c r="B1272" t="inlineStr">
        <is>
          <t>Neha Singh</t>
        </is>
      </c>
      <c r="C1272" t="inlineStr">
        <is>
          <t>East</t>
        </is>
      </c>
      <c r="D1272" t="inlineStr">
        <is>
          <t>Guwahati</t>
        </is>
      </c>
      <c r="E1272" t="inlineStr">
        <is>
          <t>No</t>
        </is>
      </c>
      <c r="F1272" t="inlineStr">
        <is>
          <t>High Value</t>
        </is>
      </c>
      <c r="G1272" t="n">
        <v>15</v>
      </c>
      <c r="H1272" s="24" t="n">
        <v>79941.72</v>
      </c>
      <c r="I1272" s="24" t="n">
        <v>18673.01</v>
      </c>
      <c r="J1272" s="25" t="n">
        <v>45429</v>
      </c>
      <c r="K1272" s="25" t="n">
        <v>45855</v>
      </c>
      <c r="L1272" t="n">
        <v>3</v>
      </c>
      <c r="M1272" t="n">
        <v>5</v>
      </c>
      <c r="N1272" t="n">
        <v>5</v>
      </c>
      <c r="O1272">
        <f>DATE(2026,1,1)-K1272</f>
        <v/>
      </c>
      <c r="P1272">
        <f>IF(G1272&gt;=2,"Repeat","One-time")</f>
        <v/>
      </c>
    </row>
    <row r="1273">
      <c r="A1273" t="inlineStr">
        <is>
          <t>C06049</t>
        </is>
      </c>
      <c r="B1273" t="inlineStr">
        <is>
          <t>Vivaan Khan</t>
        </is>
      </c>
      <c r="C1273" t="inlineStr">
        <is>
          <t>East</t>
        </is>
      </c>
      <c r="D1273" t="inlineStr">
        <is>
          <t>Guwahati</t>
        </is>
      </c>
      <c r="E1273" t="inlineStr">
        <is>
          <t>Yes</t>
        </is>
      </c>
      <c r="F1273" t="inlineStr">
        <is>
          <t>High Value</t>
        </is>
      </c>
      <c r="G1273" t="n">
        <v>11</v>
      </c>
      <c r="H1273" s="24" t="n">
        <v>79925.87</v>
      </c>
      <c r="I1273" s="24" t="n">
        <v>12032.45</v>
      </c>
      <c r="J1273" s="25" t="n">
        <v>45547</v>
      </c>
      <c r="K1273" s="25" t="n">
        <v>45990</v>
      </c>
      <c r="L1273" t="n">
        <v>5</v>
      </c>
      <c r="M1273" t="n">
        <v>5</v>
      </c>
      <c r="N1273" t="n">
        <v>5</v>
      </c>
      <c r="O1273">
        <f>DATE(2026,1,1)-K1273</f>
        <v/>
      </c>
      <c r="P1273">
        <f>IF(G1273&gt;=2,"Repeat","One-time")</f>
        <v/>
      </c>
    </row>
    <row r="1274">
      <c r="A1274" t="inlineStr">
        <is>
          <t>C07558</t>
        </is>
      </c>
      <c r="B1274" t="inlineStr">
        <is>
          <t>Rohan Iyer</t>
        </is>
      </c>
      <c r="C1274" t="inlineStr">
        <is>
          <t>South</t>
        </is>
      </c>
      <c r="D1274" t="inlineStr">
        <is>
          <t>Bengaluru</t>
        </is>
      </c>
      <c r="E1274" t="inlineStr">
        <is>
          <t>No</t>
        </is>
      </c>
      <c r="F1274" t="inlineStr">
        <is>
          <t>High Value</t>
        </is>
      </c>
      <c r="G1274" t="n">
        <v>7</v>
      </c>
      <c r="H1274" s="24" t="n">
        <v>79913.96000000001</v>
      </c>
      <c r="I1274" s="24" t="n">
        <v>14884.16</v>
      </c>
      <c r="J1274" s="25" t="n">
        <v>45647</v>
      </c>
      <c r="K1274" s="25" t="n">
        <v>45874</v>
      </c>
      <c r="L1274" t="n">
        <v>3</v>
      </c>
      <c r="M1274" t="n">
        <v>4</v>
      </c>
      <c r="N1274" t="n">
        <v>5</v>
      </c>
      <c r="O1274">
        <f>DATE(2026,1,1)-K1274</f>
        <v/>
      </c>
      <c r="P1274">
        <f>IF(G1274&gt;=2,"Repeat","One-time")</f>
        <v/>
      </c>
    </row>
    <row r="1275">
      <c r="A1275" t="inlineStr">
        <is>
          <t>C07124</t>
        </is>
      </c>
      <c r="B1275" t="inlineStr">
        <is>
          <t>Ritu Yadav</t>
        </is>
      </c>
      <c r="C1275" t="inlineStr">
        <is>
          <t>West</t>
        </is>
      </c>
      <c r="D1275" t="inlineStr">
        <is>
          <t>Ahmedabad</t>
        </is>
      </c>
      <c r="E1275" t="inlineStr">
        <is>
          <t>Yes</t>
        </is>
      </c>
      <c r="F1275" t="inlineStr">
        <is>
          <t>High Value</t>
        </is>
      </c>
      <c r="G1275" t="n">
        <v>16</v>
      </c>
      <c r="H1275" s="24" t="n">
        <v>79913.33</v>
      </c>
      <c r="I1275" s="24" t="n">
        <v>22285.3</v>
      </c>
      <c r="J1275" s="25" t="n">
        <v>45634</v>
      </c>
      <c r="K1275" s="25" t="n">
        <v>45990</v>
      </c>
      <c r="L1275" t="n">
        <v>5</v>
      </c>
      <c r="M1275" t="n">
        <v>5</v>
      </c>
      <c r="N1275" t="n">
        <v>5</v>
      </c>
      <c r="O1275">
        <f>DATE(2026,1,1)-K1275</f>
        <v/>
      </c>
      <c r="P1275">
        <f>IF(G1275&gt;=2,"Repeat","One-time")</f>
        <v/>
      </c>
    </row>
    <row r="1276">
      <c r="A1276" t="inlineStr">
        <is>
          <t>C04592</t>
        </is>
      </c>
      <c r="B1276" t="inlineStr">
        <is>
          <t>Kavya Nair</t>
        </is>
      </c>
      <c r="C1276" t="inlineStr">
        <is>
          <t>West</t>
        </is>
      </c>
      <c r="D1276" t="inlineStr">
        <is>
          <t>Pune</t>
        </is>
      </c>
      <c r="E1276" t="inlineStr">
        <is>
          <t>No</t>
        </is>
      </c>
      <c r="F1276" t="inlineStr">
        <is>
          <t>At Risk</t>
        </is>
      </c>
      <c r="G1276" t="n">
        <v>4</v>
      </c>
      <c r="H1276" s="24" t="n">
        <v>79901.59</v>
      </c>
      <c r="I1276" s="24" t="n">
        <v>13909.32</v>
      </c>
      <c r="J1276" s="25" t="n">
        <v>45402</v>
      </c>
      <c r="K1276" s="25" t="n">
        <v>45623</v>
      </c>
      <c r="L1276" t="n">
        <v>2</v>
      </c>
      <c r="M1276" t="n">
        <v>3</v>
      </c>
      <c r="N1276" t="n">
        <v>5</v>
      </c>
      <c r="O1276">
        <f>DATE(2026,1,1)-K1276</f>
        <v/>
      </c>
      <c r="P1276">
        <f>IF(G1276&gt;=2,"Repeat","One-time")</f>
        <v/>
      </c>
    </row>
    <row r="1277">
      <c r="A1277" t="inlineStr">
        <is>
          <t>C06902</t>
        </is>
      </c>
      <c r="B1277" t="inlineStr">
        <is>
          <t>Pooja Iyer</t>
        </is>
      </c>
      <c r="C1277" t="inlineStr">
        <is>
          <t>Central</t>
        </is>
      </c>
      <c r="D1277" t="inlineStr">
        <is>
          <t>Nagpur</t>
        </is>
      </c>
      <c r="E1277" t="inlineStr">
        <is>
          <t>Yes</t>
        </is>
      </c>
      <c r="F1277" t="inlineStr">
        <is>
          <t>Loyal</t>
        </is>
      </c>
      <c r="G1277" t="n">
        <v>3</v>
      </c>
      <c r="H1277" s="24" t="n">
        <v>79880.99000000001</v>
      </c>
      <c r="I1277" s="24" t="n">
        <v>5196.32</v>
      </c>
      <c r="J1277" s="25" t="n">
        <v>45626</v>
      </c>
      <c r="K1277" s="25" t="n">
        <v>45878</v>
      </c>
      <c r="L1277" t="n">
        <v>3</v>
      </c>
      <c r="M1277" t="n">
        <v>3</v>
      </c>
      <c r="N1277" t="n">
        <v>5</v>
      </c>
      <c r="O1277">
        <f>DATE(2026,1,1)-K1277</f>
        <v/>
      </c>
      <c r="P1277">
        <f>IF(G1277&gt;=2,"Repeat","One-time")</f>
        <v/>
      </c>
    </row>
    <row r="1278">
      <c r="A1278" t="inlineStr">
        <is>
          <t>C01538</t>
        </is>
      </c>
      <c r="B1278" t="inlineStr">
        <is>
          <t>Imran Kapoor</t>
        </is>
      </c>
      <c r="C1278" t="inlineStr">
        <is>
          <t>West</t>
        </is>
      </c>
      <c r="D1278" t="inlineStr">
        <is>
          <t>Mumbai</t>
        </is>
      </c>
      <c r="E1278" t="inlineStr">
        <is>
          <t>Yes</t>
        </is>
      </c>
      <c r="F1278" t="inlineStr">
        <is>
          <t>At Risk</t>
        </is>
      </c>
      <c r="G1278" t="n">
        <v>17</v>
      </c>
      <c r="H1278" s="24" t="n">
        <v>79861.48</v>
      </c>
      <c r="I1278" s="24" t="n">
        <v>14297.75</v>
      </c>
      <c r="J1278" s="25" t="n">
        <v>45022</v>
      </c>
      <c r="K1278" s="25" t="n">
        <v>45512</v>
      </c>
      <c r="L1278" t="n">
        <v>2</v>
      </c>
      <c r="M1278" t="n">
        <v>5</v>
      </c>
      <c r="N1278" t="n">
        <v>5</v>
      </c>
      <c r="O1278">
        <f>DATE(2026,1,1)-K1278</f>
        <v/>
      </c>
      <c r="P1278">
        <f>IF(G1278&gt;=2,"Repeat","One-time")</f>
        <v/>
      </c>
    </row>
    <row r="1279">
      <c r="A1279" t="inlineStr">
        <is>
          <t>C06078</t>
        </is>
      </c>
      <c r="B1279" t="inlineStr">
        <is>
          <t>Amit Gupta</t>
        </is>
      </c>
      <c r="C1279" t="inlineStr">
        <is>
          <t>South</t>
        </is>
      </c>
      <c r="D1279" t="inlineStr">
        <is>
          <t>Bengaluru</t>
        </is>
      </c>
      <c r="E1279" t="inlineStr">
        <is>
          <t>No</t>
        </is>
      </c>
      <c r="F1279" t="inlineStr">
        <is>
          <t>High Value</t>
        </is>
      </c>
      <c r="G1279" t="n">
        <v>10</v>
      </c>
      <c r="H1279" s="24" t="n">
        <v>79829.57000000001</v>
      </c>
      <c r="I1279" s="24" t="n">
        <v>10316.19</v>
      </c>
      <c r="J1279" s="25" t="n">
        <v>45570</v>
      </c>
      <c r="K1279" s="25" t="n">
        <v>45876</v>
      </c>
      <c r="L1279" t="n">
        <v>3</v>
      </c>
      <c r="M1279" t="n">
        <v>5</v>
      </c>
      <c r="N1279" t="n">
        <v>5</v>
      </c>
      <c r="O1279">
        <f>DATE(2026,1,1)-K1279</f>
        <v/>
      </c>
      <c r="P1279">
        <f>IF(G1279&gt;=2,"Repeat","One-time")</f>
        <v/>
      </c>
    </row>
    <row r="1280">
      <c r="A1280" t="inlineStr">
        <is>
          <t>C01494</t>
        </is>
      </c>
      <c r="B1280" t="inlineStr">
        <is>
          <t>Lakshmi Banerjee</t>
        </is>
      </c>
      <c r="C1280" t="inlineStr">
        <is>
          <t>West</t>
        </is>
      </c>
      <c r="D1280" t="inlineStr">
        <is>
          <t>Pune</t>
        </is>
      </c>
      <c r="E1280" t="inlineStr">
        <is>
          <t>No</t>
        </is>
      </c>
      <c r="F1280" t="inlineStr">
        <is>
          <t>High Value</t>
        </is>
      </c>
      <c r="G1280" t="n">
        <v>14</v>
      </c>
      <c r="H1280" s="24" t="n">
        <v>79822.88</v>
      </c>
      <c r="I1280" s="24" t="n">
        <v>15751.99</v>
      </c>
      <c r="J1280" s="25" t="n">
        <v>45004</v>
      </c>
      <c r="K1280" s="25" t="n">
        <v>45962</v>
      </c>
      <c r="L1280" t="n">
        <v>4</v>
      </c>
      <c r="M1280" t="n">
        <v>5</v>
      </c>
      <c r="N1280" t="n">
        <v>5</v>
      </c>
      <c r="O1280">
        <f>DATE(2026,1,1)-K1280</f>
        <v/>
      </c>
      <c r="P1280">
        <f>IF(G1280&gt;=2,"Repeat","One-time")</f>
        <v/>
      </c>
    </row>
    <row r="1281">
      <c r="A1281" t="inlineStr">
        <is>
          <t>C05910</t>
        </is>
      </c>
      <c r="B1281" t="inlineStr">
        <is>
          <t>Rahul Pillai</t>
        </is>
      </c>
      <c r="C1281" t="inlineStr">
        <is>
          <t>East</t>
        </is>
      </c>
      <c r="D1281" t="inlineStr">
        <is>
          <t>Patna</t>
        </is>
      </c>
      <c r="E1281" t="inlineStr">
        <is>
          <t>No</t>
        </is>
      </c>
      <c r="F1281" t="inlineStr">
        <is>
          <t>Loyal</t>
        </is>
      </c>
      <c r="G1281" t="n">
        <v>4</v>
      </c>
      <c r="H1281" s="24" t="n">
        <v>79758.57000000001</v>
      </c>
      <c r="I1281" s="24" t="n">
        <v>13127</v>
      </c>
      <c r="J1281" s="25" t="n">
        <v>45538</v>
      </c>
      <c r="K1281" s="25" t="n">
        <v>45893</v>
      </c>
      <c r="L1281" t="n">
        <v>3</v>
      </c>
      <c r="M1281" t="n">
        <v>3</v>
      </c>
      <c r="N1281" t="n">
        <v>5</v>
      </c>
      <c r="O1281">
        <f>DATE(2026,1,1)-K1281</f>
        <v/>
      </c>
      <c r="P1281">
        <f>IF(G1281&gt;=2,"Repeat","One-time")</f>
        <v/>
      </c>
    </row>
    <row r="1282">
      <c r="A1282" t="inlineStr">
        <is>
          <t>C03113</t>
        </is>
      </c>
      <c r="B1282" t="inlineStr">
        <is>
          <t>Priya Nair</t>
        </is>
      </c>
      <c r="C1282" t="inlineStr">
        <is>
          <t>South</t>
        </is>
      </c>
      <c r="D1282" t="inlineStr">
        <is>
          <t>Kochi</t>
        </is>
      </c>
      <c r="E1282" t="inlineStr">
        <is>
          <t>No</t>
        </is>
      </c>
      <c r="F1282" t="inlineStr">
        <is>
          <t>At Risk</t>
        </is>
      </c>
      <c r="G1282" t="n">
        <v>7</v>
      </c>
      <c r="H1282" s="24" t="n">
        <v>79716.88</v>
      </c>
      <c r="I1282" s="24" t="n">
        <v>8772.120000000001</v>
      </c>
      <c r="J1282" s="25" t="n">
        <v>45211</v>
      </c>
      <c r="K1282" s="25" t="n">
        <v>45300</v>
      </c>
      <c r="L1282" t="n">
        <v>1</v>
      </c>
      <c r="M1282" t="n">
        <v>4</v>
      </c>
      <c r="N1282" t="n">
        <v>5</v>
      </c>
      <c r="O1282">
        <f>DATE(2026,1,1)-K1282</f>
        <v/>
      </c>
      <c r="P1282">
        <f>IF(G1282&gt;=2,"Repeat","One-time")</f>
        <v/>
      </c>
    </row>
    <row r="1283">
      <c r="A1283" t="inlineStr">
        <is>
          <t>C02827</t>
        </is>
      </c>
      <c r="B1283" t="inlineStr">
        <is>
          <t>Suresh Pillai</t>
        </is>
      </c>
      <c r="C1283" t="inlineStr">
        <is>
          <t>West</t>
        </is>
      </c>
      <c r="D1283" t="inlineStr">
        <is>
          <t>Mumbai</t>
        </is>
      </c>
      <c r="E1283" t="inlineStr">
        <is>
          <t>No</t>
        </is>
      </c>
      <c r="F1283" t="inlineStr">
        <is>
          <t>At Risk</t>
        </is>
      </c>
      <c r="G1283" t="n">
        <v>4</v>
      </c>
      <c r="H1283" s="24" t="n">
        <v>79711.22</v>
      </c>
      <c r="I1283" s="24" t="n">
        <v>12708.71</v>
      </c>
      <c r="J1283" s="25" t="n">
        <v>45273</v>
      </c>
      <c r="K1283" s="25" t="n">
        <v>45615</v>
      </c>
      <c r="L1283" t="n">
        <v>2</v>
      </c>
      <c r="M1283" t="n">
        <v>3</v>
      </c>
      <c r="N1283" t="n">
        <v>5</v>
      </c>
      <c r="O1283">
        <f>DATE(2026,1,1)-K1283</f>
        <v/>
      </c>
      <c r="P1283">
        <f>IF(G1283&gt;=2,"Repeat","One-time")</f>
        <v/>
      </c>
    </row>
    <row r="1284">
      <c r="A1284" t="inlineStr">
        <is>
          <t>C06090</t>
        </is>
      </c>
      <c r="B1284" t="inlineStr">
        <is>
          <t>Nikhil Singh</t>
        </is>
      </c>
      <c r="C1284" t="inlineStr">
        <is>
          <t>South</t>
        </is>
      </c>
      <c r="D1284" t="inlineStr">
        <is>
          <t>Chennai</t>
        </is>
      </c>
      <c r="E1284" t="inlineStr">
        <is>
          <t>No</t>
        </is>
      </c>
      <c r="F1284" t="inlineStr">
        <is>
          <t>At Risk</t>
        </is>
      </c>
      <c r="G1284" t="n">
        <v>7</v>
      </c>
      <c r="H1284" s="24" t="n">
        <v>79628.09</v>
      </c>
      <c r="I1284" s="24" t="n">
        <v>11206.99</v>
      </c>
      <c r="J1284" s="25" t="n">
        <v>45529</v>
      </c>
      <c r="K1284" s="25" t="n">
        <v>45684</v>
      </c>
      <c r="L1284" t="n">
        <v>2</v>
      </c>
      <c r="M1284" t="n">
        <v>4</v>
      </c>
      <c r="N1284" t="n">
        <v>5</v>
      </c>
      <c r="O1284">
        <f>DATE(2026,1,1)-K1284</f>
        <v/>
      </c>
      <c r="P1284">
        <f>IF(G1284&gt;=2,"Repeat","One-time")</f>
        <v/>
      </c>
    </row>
    <row r="1285">
      <c r="A1285" t="inlineStr">
        <is>
          <t>C01583</t>
        </is>
      </c>
      <c r="B1285" t="inlineStr">
        <is>
          <t>Suresh Mishra</t>
        </is>
      </c>
      <c r="C1285" t="inlineStr">
        <is>
          <t>North</t>
        </is>
      </c>
      <c r="D1285" t="inlineStr">
        <is>
          <t>Lucknow</t>
        </is>
      </c>
      <c r="E1285" t="inlineStr">
        <is>
          <t>No</t>
        </is>
      </c>
      <c r="F1285" t="inlineStr">
        <is>
          <t>High Value</t>
        </is>
      </c>
      <c r="G1285" t="n">
        <v>8</v>
      </c>
      <c r="H1285" s="24" t="n">
        <v>79616.33</v>
      </c>
      <c r="I1285" s="24" t="n">
        <v>11805.31</v>
      </c>
      <c r="J1285" s="25" t="n">
        <v>45139</v>
      </c>
      <c r="K1285" s="25" t="n">
        <v>45953</v>
      </c>
      <c r="L1285" t="n">
        <v>4</v>
      </c>
      <c r="M1285" t="n">
        <v>4</v>
      </c>
      <c r="N1285" t="n">
        <v>5</v>
      </c>
      <c r="O1285">
        <f>DATE(2026,1,1)-K1285</f>
        <v/>
      </c>
      <c r="P1285">
        <f>IF(G1285&gt;=2,"Repeat","One-time")</f>
        <v/>
      </c>
    </row>
    <row r="1286">
      <c r="A1286" t="inlineStr">
        <is>
          <t>C08309</t>
        </is>
      </c>
      <c r="B1286" t="inlineStr">
        <is>
          <t>Gurpreet Nair</t>
        </is>
      </c>
      <c r="C1286" t="inlineStr">
        <is>
          <t>South</t>
        </is>
      </c>
      <c r="D1286" t="inlineStr">
        <is>
          <t>Hyderabad</t>
        </is>
      </c>
      <c r="E1286" t="inlineStr">
        <is>
          <t>No</t>
        </is>
      </c>
      <c r="F1286" t="inlineStr">
        <is>
          <t>High Value</t>
        </is>
      </c>
      <c r="G1286" t="n">
        <v>9</v>
      </c>
      <c r="H1286" s="24" t="n">
        <v>79558.10000000001</v>
      </c>
      <c r="I1286" s="24" t="n">
        <v>17472.52</v>
      </c>
      <c r="J1286" s="25" t="n">
        <v>45718</v>
      </c>
      <c r="K1286" s="25" t="n">
        <v>45939</v>
      </c>
      <c r="L1286" t="n">
        <v>4</v>
      </c>
      <c r="M1286" t="n">
        <v>5</v>
      </c>
      <c r="N1286" t="n">
        <v>5</v>
      </c>
      <c r="O1286">
        <f>DATE(2026,1,1)-K1286</f>
        <v/>
      </c>
      <c r="P1286">
        <f>IF(G1286&gt;=2,"Repeat","One-time")</f>
        <v/>
      </c>
    </row>
    <row r="1287">
      <c r="A1287" t="inlineStr">
        <is>
          <t>C05561</t>
        </is>
      </c>
      <c r="B1287" t="inlineStr">
        <is>
          <t>Joseph Fernandes</t>
        </is>
      </c>
      <c r="C1287" t="inlineStr">
        <is>
          <t>East</t>
        </is>
      </c>
      <c r="D1287" t="inlineStr">
        <is>
          <t>Kolkata</t>
        </is>
      </c>
      <c r="E1287" t="inlineStr">
        <is>
          <t>Yes</t>
        </is>
      </c>
      <c r="F1287" t="inlineStr">
        <is>
          <t>High Value</t>
        </is>
      </c>
      <c r="G1287" t="n">
        <v>10</v>
      </c>
      <c r="H1287" s="24" t="n">
        <v>79527.86</v>
      </c>
      <c r="I1287" s="24" t="n">
        <v>9162.190000000001</v>
      </c>
      <c r="J1287" s="25" t="n">
        <v>45494</v>
      </c>
      <c r="K1287" s="25" t="n">
        <v>45951</v>
      </c>
      <c r="L1287" t="n">
        <v>4</v>
      </c>
      <c r="M1287" t="n">
        <v>5</v>
      </c>
      <c r="N1287" t="n">
        <v>5</v>
      </c>
      <c r="O1287">
        <f>DATE(2026,1,1)-K1287</f>
        <v/>
      </c>
      <c r="P1287">
        <f>IF(G1287&gt;=2,"Repeat","One-time")</f>
        <v/>
      </c>
    </row>
    <row r="1288">
      <c r="A1288" t="inlineStr">
        <is>
          <t>C09236</t>
        </is>
      </c>
      <c r="B1288" t="inlineStr">
        <is>
          <t>Nikhil Ghosh</t>
        </is>
      </c>
      <c r="C1288" t="inlineStr">
        <is>
          <t>North</t>
        </is>
      </c>
      <c r="D1288" t="inlineStr">
        <is>
          <t>Delhi</t>
        </is>
      </c>
      <c r="E1288" t="inlineStr">
        <is>
          <t>No</t>
        </is>
      </c>
      <c r="F1288" t="inlineStr">
        <is>
          <t>High Value</t>
        </is>
      </c>
      <c r="G1288" t="n">
        <v>15</v>
      </c>
      <c r="H1288" s="24" t="n">
        <v>79520.42</v>
      </c>
      <c r="I1288" s="24" t="n">
        <v>20614.85</v>
      </c>
      <c r="J1288" s="25" t="n">
        <v>45798</v>
      </c>
      <c r="K1288" s="25" t="n">
        <v>46005</v>
      </c>
      <c r="L1288" t="n">
        <v>5</v>
      </c>
      <c r="M1288" t="n">
        <v>5</v>
      </c>
      <c r="N1288" t="n">
        <v>5</v>
      </c>
      <c r="O1288">
        <f>DATE(2026,1,1)-K1288</f>
        <v/>
      </c>
      <c r="P1288">
        <f>IF(G1288&gt;=2,"Repeat","One-time")</f>
        <v/>
      </c>
    </row>
    <row r="1289">
      <c r="A1289" t="inlineStr">
        <is>
          <t>C05756</t>
        </is>
      </c>
      <c r="B1289" t="inlineStr">
        <is>
          <t>Ritu Khan</t>
        </is>
      </c>
      <c r="C1289" t="inlineStr">
        <is>
          <t>South</t>
        </is>
      </c>
      <c r="D1289" t="inlineStr">
        <is>
          <t>Hyderabad</t>
        </is>
      </c>
      <c r="E1289" t="inlineStr">
        <is>
          <t>No</t>
        </is>
      </c>
      <c r="F1289" t="inlineStr">
        <is>
          <t>High Value</t>
        </is>
      </c>
      <c r="G1289" t="n">
        <v>7</v>
      </c>
      <c r="H1289" s="24" t="n">
        <v>79519.06</v>
      </c>
      <c r="I1289" s="24" t="n">
        <v>9827.200000000001</v>
      </c>
      <c r="J1289" s="25" t="n">
        <v>45685</v>
      </c>
      <c r="K1289" s="25" t="n">
        <v>46006</v>
      </c>
      <c r="L1289" t="n">
        <v>5</v>
      </c>
      <c r="M1289" t="n">
        <v>4</v>
      </c>
      <c r="N1289" t="n">
        <v>5</v>
      </c>
      <c r="O1289">
        <f>DATE(2026,1,1)-K1289</f>
        <v/>
      </c>
      <c r="P1289">
        <f>IF(G1289&gt;=2,"Repeat","One-time")</f>
        <v/>
      </c>
    </row>
    <row r="1290">
      <c r="A1290" t="inlineStr">
        <is>
          <t>C03523</t>
        </is>
      </c>
      <c r="B1290" t="inlineStr">
        <is>
          <t>Shreya Mehta</t>
        </is>
      </c>
      <c r="C1290" t="inlineStr">
        <is>
          <t>East</t>
        </is>
      </c>
      <c r="D1290" t="inlineStr">
        <is>
          <t>Jamshedpur</t>
        </is>
      </c>
      <c r="E1290" t="inlineStr">
        <is>
          <t>Yes</t>
        </is>
      </c>
      <c r="F1290" t="inlineStr">
        <is>
          <t>At Risk</t>
        </is>
      </c>
      <c r="G1290" t="n">
        <v>7</v>
      </c>
      <c r="H1290" s="24" t="n">
        <v>79415.89999999999</v>
      </c>
      <c r="I1290" s="24" t="n">
        <v>8959.809999999999</v>
      </c>
      <c r="J1290" s="25" t="n">
        <v>45353</v>
      </c>
      <c r="K1290" s="25" t="n">
        <v>45726</v>
      </c>
      <c r="L1290" t="n">
        <v>2</v>
      </c>
      <c r="M1290" t="n">
        <v>4</v>
      </c>
      <c r="N1290" t="n">
        <v>5</v>
      </c>
      <c r="O1290">
        <f>DATE(2026,1,1)-K1290</f>
        <v/>
      </c>
      <c r="P1290">
        <f>IF(G1290&gt;=2,"Repeat","One-time")</f>
        <v/>
      </c>
    </row>
    <row r="1291">
      <c r="A1291" t="inlineStr">
        <is>
          <t>C05054</t>
        </is>
      </c>
      <c r="B1291" t="inlineStr">
        <is>
          <t>Shreya Mehta</t>
        </is>
      </c>
      <c r="C1291" t="inlineStr">
        <is>
          <t>Central</t>
        </is>
      </c>
      <c r="D1291" t="inlineStr">
        <is>
          <t>Nagpur</t>
        </is>
      </c>
      <c r="E1291" t="inlineStr">
        <is>
          <t>No</t>
        </is>
      </c>
      <c r="F1291" t="inlineStr">
        <is>
          <t>At Risk</t>
        </is>
      </c>
      <c r="G1291" t="n">
        <v>6</v>
      </c>
      <c r="H1291" s="24" t="n">
        <v>79234.61</v>
      </c>
      <c r="I1291" s="24" t="n">
        <v>15302.65</v>
      </c>
      <c r="J1291" s="25" t="n">
        <v>45477</v>
      </c>
      <c r="K1291" s="25" t="n">
        <v>45703</v>
      </c>
      <c r="L1291" t="n">
        <v>2</v>
      </c>
      <c r="M1291" t="n">
        <v>4</v>
      </c>
      <c r="N1291" t="n">
        <v>5</v>
      </c>
      <c r="O1291">
        <f>DATE(2026,1,1)-K1291</f>
        <v/>
      </c>
      <c r="P1291">
        <f>IF(G1291&gt;=2,"Repeat","One-time")</f>
        <v/>
      </c>
    </row>
    <row r="1292">
      <c r="A1292" t="inlineStr">
        <is>
          <t>C03503</t>
        </is>
      </c>
      <c r="B1292" t="inlineStr">
        <is>
          <t>Isha Mukherjee</t>
        </is>
      </c>
      <c r="C1292" t="inlineStr">
        <is>
          <t>South</t>
        </is>
      </c>
      <c r="D1292" t="inlineStr">
        <is>
          <t>Chennai</t>
        </is>
      </c>
      <c r="E1292" t="inlineStr">
        <is>
          <t>No</t>
        </is>
      </c>
      <c r="F1292" t="inlineStr">
        <is>
          <t>At Risk</t>
        </is>
      </c>
      <c r="G1292" t="n">
        <v>4</v>
      </c>
      <c r="H1292" s="24" t="n">
        <v>79179.31</v>
      </c>
      <c r="I1292" s="24" t="n">
        <v>8809.99</v>
      </c>
      <c r="J1292" s="25" t="n">
        <v>45419</v>
      </c>
      <c r="K1292" s="25" t="n">
        <v>45659</v>
      </c>
      <c r="L1292" t="n">
        <v>2</v>
      </c>
      <c r="M1292" t="n">
        <v>3</v>
      </c>
      <c r="N1292" t="n">
        <v>5</v>
      </c>
      <c r="O1292">
        <f>DATE(2026,1,1)-K1292</f>
        <v/>
      </c>
      <c r="P1292">
        <f>IF(G1292&gt;=2,"Repeat","One-time")</f>
        <v/>
      </c>
    </row>
    <row r="1293">
      <c r="A1293" t="inlineStr">
        <is>
          <t>C02521</t>
        </is>
      </c>
      <c r="B1293" t="inlineStr">
        <is>
          <t>Divya Prasad</t>
        </is>
      </c>
      <c r="C1293" t="inlineStr">
        <is>
          <t>West</t>
        </is>
      </c>
      <c r="D1293" t="inlineStr">
        <is>
          <t>Mumbai</t>
        </is>
      </c>
      <c r="E1293" t="inlineStr">
        <is>
          <t>No</t>
        </is>
      </c>
      <c r="F1293" t="inlineStr">
        <is>
          <t>At Risk</t>
        </is>
      </c>
      <c r="G1293" t="n">
        <v>9</v>
      </c>
      <c r="H1293" s="24" t="n">
        <v>79099.61</v>
      </c>
      <c r="I1293" s="24" t="n">
        <v>12558.84</v>
      </c>
      <c r="J1293" s="25" t="n">
        <v>45150</v>
      </c>
      <c r="K1293" s="25" t="n">
        <v>45650</v>
      </c>
      <c r="L1293" t="n">
        <v>2</v>
      </c>
      <c r="M1293" t="n">
        <v>5</v>
      </c>
      <c r="N1293" t="n">
        <v>5</v>
      </c>
      <c r="O1293">
        <f>DATE(2026,1,1)-K1293</f>
        <v/>
      </c>
      <c r="P1293">
        <f>IF(G1293&gt;=2,"Repeat","One-time")</f>
        <v/>
      </c>
    </row>
    <row r="1294">
      <c r="A1294" t="inlineStr">
        <is>
          <t>C04833</t>
        </is>
      </c>
      <c r="B1294" t="inlineStr">
        <is>
          <t>Vikram Yadav</t>
        </is>
      </c>
      <c r="C1294" t="inlineStr">
        <is>
          <t>East</t>
        </is>
      </c>
      <c r="D1294" t="inlineStr">
        <is>
          <t>Kolkata</t>
        </is>
      </c>
      <c r="E1294" t="inlineStr">
        <is>
          <t>No</t>
        </is>
      </c>
      <c r="F1294" t="inlineStr">
        <is>
          <t>At Risk</t>
        </is>
      </c>
      <c r="G1294" t="n">
        <v>3</v>
      </c>
      <c r="H1294" s="24" t="n">
        <v>79097.34</v>
      </c>
      <c r="I1294" s="24" t="n">
        <v>12069.38</v>
      </c>
      <c r="J1294" s="25" t="n">
        <v>45446</v>
      </c>
      <c r="K1294" s="25" t="n">
        <v>45740</v>
      </c>
      <c r="L1294" t="n">
        <v>2</v>
      </c>
      <c r="M1294" t="n">
        <v>3</v>
      </c>
      <c r="N1294" t="n">
        <v>5</v>
      </c>
      <c r="O1294">
        <f>DATE(2026,1,1)-K1294</f>
        <v/>
      </c>
      <c r="P1294">
        <f>IF(G1294&gt;=2,"Repeat","One-time")</f>
        <v/>
      </c>
    </row>
    <row r="1295">
      <c r="A1295" t="inlineStr">
        <is>
          <t>C01801</t>
        </is>
      </c>
      <c r="B1295" t="inlineStr">
        <is>
          <t>Gurpreet Mishra</t>
        </is>
      </c>
      <c r="C1295" t="inlineStr">
        <is>
          <t>South</t>
        </is>
      </c>
      <c r="D1295" t="inlineStr">
        <is>
          <t>Chennai</t>
        </is>
      </c>
      <c r="E1295" t="inlineStr">
        <is>
          <t>No</t>
        </is>
      </c>
      <c r="F1295" t="inlineStr">
        <is>
          <t>At Risk</t>
        </is>
      </c>
      <c r="G1295" t="n">
        <v>18</v>
      </c>
      <c r="H1295" s="24" t="n">
        <v>79060.32000000001</v>
      </c>
      <c r="I1295" s="24" t="n">
        <v>19462.49</v>
      </c>
      <c r="J1295" s="25" t="n">
        <v>45101</v>
      </c>
      <c r="K1295" s="25" t="n">
        <v>45713</v>
      </c>
      <c r="L1295" t="n">
        <v>2</v>
      </c>
      <c r="M1295" t="n">
        <v>5</v>
      </c>
      <c r="N1295" t="n">
        <v>5</v>
      </c>
      <c r="O1295">
        <f>DATE(2026,1,1)-K1295</f>
        <v/>
      </c>
      <c r="P1295">
        <f>IF(G1295&gt;=2,"Repeat","One-time")</f>
        <v/>
      </c>
    </row>
    <row r="1296">
      <c r="A1296" t="inlineStr">
        <is>
          <t>C04390</t>
        </is>
      </c>
      <c r="B1296" t="inlineStr">
        <is>
          <t>Pooja Chopra</t>
        </is>
      </c>
      <c r="C1296" t="inlineStr">
        <is>
          <t>North</t>
        </is>
      </c>
      <c r="D1296" t="inlineStr">
        <is>
          <t>Delhi</t>
        </is>
      </c>
      <c r="E1296" t="inlineStr">
        <is>
          <t>No</t>
        </is>
      </c>
      <c r="F1296" t="inlineStr">
        <is>
          <t>At Risk</t>
        </is>
      </c>
      <c r="G1296" t="n">
        <v>1</v>
      </c>
      <c r="H1296" s="24" t="n">
        <v>79049.09</v>
      </c>
      <c r="I1296" s="24" t="n">
        <v>11074.67</v>
      </c>
      <c r="J1296" s="25" t="n">
        <v>45471</v>
      </c>
      <c r="K1296" s="25" t="n">
        <v>45471</v>
      </c>
      <c r="L1296" t="n">
        <v>1</v>
      </c>
      <c r="M1296" t="n">
        <v>1</v>
      </c>
      <c r="N1296" t="n">
        <v>5</v>
      </c>
      <c r="O1296">
        <f>DATE(2026,1,1)-K1296</f>
        <v/>
      </c>
      <c r="P1296">
        <f>IF(G1296&gt;=2,"Repeat","One-time")</f>
        <v/>
      </c>
    </row>
    <row r="1297">
      <c r="A1297" t="inlineStr">
        <is>
          <t>C05922</t>
        </is>
      </c>
      <c r="B1297" t="inlineStr">
        <is>
          <t>Divya Verma</t>
        </is>
      </c>
      <c r="C1297" t="inlineStr">
        <is>
          <t>South</t>
        </is>
      </c>
      <c r="D1297" t="inlineStr">
        <is>
          <t>Chennai</t>
        </is>
      </c>
      <c r="E1297" t="inlineStr">
        <is>
          <t>Yes</t>
        </is>
      </c>
      <c r="F1297" t="inlineStr">
        <is>
          <t>High Value</t>
        </is>
      </c>
      <c r="G1297" t="n">
        <v>14</v>
      </c>
      <c r="H1297" s="24" t="n">
        <v>78997.21000000001</v>
      </c>
      <c r="I1297" s="24" t="n">
        <v>15999.25</v>
      </c>
      <c r="J1297" s="25" t="n">
        <v>45506</v>
      </c>
      <c r="K1297" s="25" t="n">
        <v>45989</v>
      </c>
      <c r="L1297" t="n">
        <v>5</v>
      </c>
      <c r="M1297" t="n">
        <v>5</v>
      </c>
      <c r="N1297" t="n">
        <v>5</v>
      </c>
      <c r="O1297">
        <f>DATE(2026,1,1)-K1297</f>
        <v/>
      </c>
      <c r="P1297">
        <f>IF(G1297&gt;=2,"Repeat","One-time")</f>
        <v/>
      </c>
    </row>
    <row r="1298">
      <c r="A1298" t="inlineStr">
        <is>
          <t>C05028</t>
        </is>
      </c>
      <c r="B1298" t="inlineStr">
        <is>
          <t>Arjun Prasad</t>
        </is>
      </c>
      <c r="C1298" t="inlineStr">
        <is>
          <t>Central</t>
        </is>
      </c>
      <c r="D1298" t="inlineStr">
        <is>
          <t>Bhopal</t>
        </is>
      </c>
      <c r="E1298" t="inlineStr">
        <is>
          <t>Yes</t>
        </is>
      </c>
      <c r="F1298" t="inlineStr">
        <is>
          <t>High Value</t>
        </is>
      </c>
      <c r="G1298" t="n">
        <v>11</v>
      </c>
      <c r="H1298" s="24" t="n">
        <v>78973.75</v>
      </c>
      <c r="I1298" s="24" t="n">
        <v>16697.22</v>
      </c>
      <c r="J1298" s="25" t="n">
        <v>45411</v>
      </c>
      <c r="K1298" s="25" t="n">
        <v>45975</v>
      </c>
      <c r="L1298" t="n">
        <v>4</v>
      </c>
      <c r="M1298" t="n">
        <v>5</v>
      </c>
      <c r="N1298" t="n">
        <v>5</v>
      </c>
      <c r="O1298">
        <f>DATE(2026,1,1)-K1298</f>
        <v/>
      </c>
      <c r="P1298">
        <f>IF(G1298&gt;=2,"Repeat","One-time")</f>
        <v/>
      </c>
    </row>
    <row r="1299">
      <c r="A1299" t="inlineStr">
        <is>
          <t>C03291</t>
        </is>
      </c>
      <c r="B1299" t="inlineStr">
        <is>
          <t>Imran Shah</t>
        </is>
      </c>
      <c r="C1299" t="inlineStr">
        <is>
          <t>West</t>
        </is>
      </c>
      <c r="D1299" t="inlineStr">
        <is>
          <t>Mumbai</t>
        </is>
      </c>
      <c r="E1299" t="inlineStr">
        <is>
          <t>No</t>
        </is>
      </c>
      <c r="F1299" t="inlineStr">
        <is>
          <t>High Value</t>
        </is>
      </c>
      <c r="G1299" t="n">
        <v>14</v>
      </c>
      <c r="H1299" s="24" t="n">
        <v>78952.07000000001</v>
      </c>
      <c r="I1299" s="24" t="n">
        <v>16858.53</v>
      </c>
      <c r="J1299" s="25" t="n">
        <v>45232</v>
      </c>
      <c r="K1299" s="25" t="n">
        <v>45760</v>
      </c>
      <c r="L1299" t="n">
        <v>3</v>
      </c>
      <c r="M1299" t="n">
        <v>5</v>
      </c>
      <c r="N1299" t="n">
        <v>5</v>
      </c>
      <c r="O1299">
        <f>DATE(2026,1,1)-K1299</f>
        <v/>
      </c>
      <c r="P1299">
        <f>IF(G1299&gt;=2,"Repeat","One-time")</f>
        <v/>
      </c>
    </row>
    <row r="1300">
      <c r="A1300" t="inlineStr">
        <is>
          <t>C07516</t>
        </is>
      </c>
      <c r="B1300" t="inlineStr">
        <is>
          <t>Arjun Mehta</t>
        </is>
      </c>
      <c r="C1300" t="inlineStr">
        <is>
          <t>West</t>
        </is>
      </c>
      <c r="D1300" t="inlineStr">
        <is>
          <t>Mumbai</t>
        </is>
      </c>
      <c r="E1300" t="inlineStr">
        <is>
          <t>Yes</t>
        </is>
      </c>
      <c r="F1300" t="inlineStr">
        <is>
          <t>At Risk</t>
        </is>
      </c>
      <c r="G1300" t="n">
        <v>4</v>
      </c>
      <c r="H1300" s="24" t="n">
        <v>78943.08</v>
      </c>
      <c r="I1300" s="24" t="n">
        <v>18590.5</v>
      </c>
      <c r="J1300" s="25" t="n">
        <v>45642</v>
      </c>
      <c r="K1300" s="25" t="n">
        <v>45681</v>
      </c>
      <c r="L1300" t="n">
        <v>2</v>
      </c>
      <c r="M1300" t="n">
        <v>4</v>
      </c>
      <c r="N1300" t="n">
        <v>5</v>
      </c>
      <c r="O1300">
        <f>DATE(2026,1,1)-K1300</f>
        <v/>
      </c>
      <c r="P1300">
        <f>IF(G1300&gt;=2,"Repeat","One-time")</f>
        <v/>
      </c>
    </row>
    <row r="1301">
      <c r="A1301" t="inlineStr">
        <is>
          <t>C05763</t>
        </is>
      </c>
      <c r="B1301" t="inlineStr">
        <is>
          <t>Amit Mishra</t>
        </is>
      </c>
      <c r="C1301" t="inlineStr">
        <is>
          <t>South</t>
        </is>
      </c>
      <c r="D1301" t="inlineStr">
        <is>
          <t>Hyderabad</t>
        </is>
      </c>
      <c r="E1301" t="inlineStr">
        <is>
          <t>Yes</t>
        </is>
      </c>
      <c r="F1301" t="inlineStr">
        <is>
          <t>High Value</t>
        </is>
      </c>
      <c r="G1301" t="n">
        <v>11</v>
      </c>
      <c r="H1301" s="24" t="n">
        <v>78902.53999999999</v>
      </c>
      <c r="I1301" s="24" t="n">
        <v>12556.92</v>
      </c>
      <c r="J1301" s="25" t="n">
        <v>45569</v>
      </c>
      <c r="K1301" s="25" t="n">
        <v>45993</v>
      </c>
      <c r="L1301" t="n">
        <v>5</v>
      </c>
      <c r="M1301" t="n">
        <v>5</v>
      </c>
      <c r="N1301" t="n">
        <v>5</v>
      </c>
      <c r="O1301">
        <f>DATE(2026,1,1)-K1301</f>
        <v/>
      </c>
      <c r="P1301">
        <f>IF(G1301&gt;=2,"Repeat","One-time")</f>
        <v/>
      </c>
    </row>
    <row r="1302">
      <c r="A1302" t="inlineStr">
        <is>
          <t>C06108</t>
        </is>
      </c>
      <c r="B1302" t="inlineStr">
        <is>
          <t>Neha Rao</t>
        </is>
      </c>
      <c r="C1302" t="inlineStr">
        <is>
          <t>West</t>
        </is>
      </c>
      <c r="D1302" t="inlineStr">
        <is>
          <t>Mumbai</t>
        </is>
      </c>
      <c r="E1302" t="inlineStr">
        <is>
          <t>No</t>
        </is>
      </c>
      <c r="F1302" t="inlineStr">
        <is>
          <t>At Risk</t>
        </is>
      </c>
      <c r="G1302" t="n">
        <v>5</v>
      </c>
      <c r="H1302" s="24" t="n">
        <v>78902.37</v>
      </c>
      <c r="I1302" s="24" t="n">
        <v>15136.97</v>
      </c>
      <c r="J1302" s="25" t="n">
        <v>45512</v>
      </c>
      <c r="K1302" s="25" t="n">
        <v>45746</v>
      </c>
      <c r="L1302" t="n">
        <v>2</v>
      </c>
      <c r="M1302" t="n">
        <v>4</v>
      </c>
      <c r="N1302" t="n">
        <v>5</v>
      </c>
      <c r="O1302">
        <f>DATE(2026,1,1)-K1302</f>
        <v/>
      </c>
      <c r="P1302">
        <f>IF(G1302&gt;=2,"Repeat","One-time")</f>
        <v/>
      </c>
    </row>
    <row r="1303">
      <c r="A1303" t="inlineStr">
        <is>
          <t>C03118</t>
        </is>
      </c>
      <c r="B1303" t="inlineStr">
        <is>
          <t>Shreya Mishra</t>
        </is>
      </c>
      <c r="C1303" t="inlineStr">
        <is>
          <t>West</t>
        </is>
      </c>
      <c r="D1303" t="inlineStr">
        <is>
          <t>Mumbai</t>
        </is>
      </c>
      <c r="E1303" t="inlineStr">
        <is>
          <t>No</t>
        </is>
      </c>
      <c r="F1303" t="inlineStr">
        <is>
          <t>At Risk</t>
        </is>
      </c>
      <c r="G1303" t="n">
        <v>12</v>
      </c>
      <c r="H1303" s="24" t="n">
        <v>78783.58</v>
      </c>
      <c r="I1303" s="24" t="n">
        <v>14501.04</v>
      </c>
      <c r="J1303" s="25" t="n">
        <v>45208</v>
      </c>
      <c r="K1303" s="25" t="n">
        <v>45442</v>
      </c>
      <c r="L1303" t="n">
        <v>1</v>
      </c>
      <c r="M1303" t="n">
        <v>5</v>
      </c>
      <c r="N1303" t="n">
        <v>5</v>
      </c>
      <c r="O1303">
        <f>DATE(2026,1,1)-K1303</f>
        <v/>
      </c>
      <c r="P1303">
        <f>IF(G1303&gt;=2,"Repeat","One-time")</f>
        <v/>
      </c>
    </row>
    <row r="1304">
      <c r="A1304" t="inlineStr">
        <is>
          <t>C07745</t>
        </is>
      </c>
      <c r="B1304" t="inlineStr">
        <is>
          <t>Divya Khan</t>
        </is>
      </c>
      <c r="C1304" t="inlineStr">
        <is>
          <t>South</t>
        </is>
      </c>
      <c r="D1304" t="inlineStr">
        <is>
          <t>Hyderabad</t>
        </is>
      </c>
      <c r="E1304" t="inlineStr">
        <is>
          <t>No</t>
        </is>
      </c>
      <c r="F1304" t="inlineStr">
        <is>
          <t>High Value</t>
        </is>
      </c>
      <c r="G1304" t="n">
        <v>4</v>
      </c>
      <c r="H1304" s="24" t="n">
        <v>78773.42</v>
      </c>
      <c r="I1304" s="24" t="n">
        <v>11367.34</v>
      </c>
      <c r="J1304" s="25" t="n">
        <v>45683</v>
      </c>
      <c r="K1304" s="25" t="n">
        <v>45909</v>
      </c>
      <c r="L1304" t="n">
        <v>3</v>
      </c>
      <c r="M1304" t="n">
        <v>4</v>
      </c>
      <c r="N1304" t="n">
        <v>5</v>
      </c>
      <c r="O1304">
        <f>DATE(2026,1,1)-K1304</f>
        <v/>
      </c>
      <c r="P1304">
        <f>IF(G1304&gt;=2,"Repeat","One-time")</f>
        <v/>
      </c>
    </row>
    <row r="1305">
      <c r="A1305" t="inlineStr">
        <is>
          <t>C08937</t>
        </is>
      </c>
      <c r="B1305" t="inlineStr">
        <is>
          <t>Vikram Verma</t>
        </is>
      </c>
      <c r="C1305" t="inlineStr">
        <is>
          <t>South</t>
        </is>
      </c>
      <c r="D1305" t="inlineStr">
        <is>
          <t>Coimbatore</t>
        </is>
      </c>
      <c r="E1305" t="inlineStr">
        <is>
          <t>Yes</t>
        </is>
      </c>
      <c r="F1305" t="inlineStr">
        <is>
          <t>High Value</t>
        </is>
      </c>
      <c r="G1305" t="n">
        <v>8</v>
      </c>
      <c r="H1305" s="24" t="n">
        <v>78771.63</v>
      </c>
      <c r="I1305" s="24" t="n">
        <v>9436.9</v>
      </c>
      <c r="J1305" s="25" t="n">
        <v>45766</v>
      </c>
      <c r="K1305" s="25" t="n">
        <v>45965</v>
      </c>
      <c r="L1305" t="n">
        <v>4</v>
      </c>
      <c r="M1305" t="n">
        <v>5</v>
      </c>
      <c r="N1305" t="n">
        <v>5</v>
      </c>
      <c r="O1305">
        <f>DATE(2026,1,1)-K1305</f>
        <v/>
      </c>
      <c r="P1305">
        <f>IF(G1305&gt;=2,"Repeat","One-time")</f>
        <v/>
      </c>
    </row>
    <row r="1306">
      <c r="A1306" t="inlineStr">
        <is>
          <t>C04903</t>
        </is>
      </c>
      <c r="B1306" t="inlineStr">
        <is>
          <t>Riya Kumar</t>
        </is>
      </c>
      <c r="C1306" t="inlineStr">
        <is>
          <t>East</t>
        </is>
      </c>
      <c r="D1306" t="inlineStr">
        <is>
          <t>Jamshedpur</t>
        </is>
      </c>
      <c r="E1306" t="inlineStr">
        <is>
          <t>Yes</t>
        </is>
      </c>
      <c r="F1306" t="inlineStr">
        <is>
          <t>High Value</t>
        </is>
      </c>
      <c r="G1306" t="n">
        <v>22</v>
      </c>
      <c r="H1306" s="24" t="n">
        <v>78737.73</v>
      </c>
      <c r="I1306" s="24" t="n">
        <v>25140.25</v>
      </c>
      <c r="J1306" s="25" t="n">
        <v>45459</v>
      </c>
      <c r="K1306" s="25" t="n">
        <v>45766</v>
      </c>
      <c r="L1306" t="n">
        <v>3</v>
      </c>
      <c r="M1306" t="n">
        <v>5</v>
      </c>
      <c r="N1306" t="n">
        <v>5</v>
      </c>
      <c r="O1306">
        <f>DATE(2026,1,1)-K1306</f>
        <v/>
      </c>
      <c r="P1306">
        <f>IF(G1306&gt;=2,"Repeat","One-time")</f>
        <v/>
      </c>
    </row>
    <row r="1307">
      <c r="A1307" t="inlineStr">
        <is>
          <t>C05161</t>
        </is>
      </c>
      <c r="B1307" t="inlineStr">
        <is>
          <t>Zoya Fernandes</t>
        </is>
      </c>
      <c r="C1307" t="inlineStr">
        <is>
          <t>South</t>
        </is>
      </c>
      <c r="D1307" t="inlineStr">
        <is>
          <t>Bengaluru</t>
        </is>
      </c>
      <c r="E1307" t="inlineStr">
        <is>
          <t>No</t>
        </is>
      </c>
      <c r="F1307" t="inlineStr">
        <is>
          <t>High Value</t>
        </is>
      </c>
      <c r="G1307" t="n">
        <v>11</v>
      </c>
      <c r="H1307" s="24" t="n">
        <v>78662.71000000001</v>
      </c>
      <c r="I1307" s="24" t="n">
        <v>14072.79</v>
      </c>
      <c r="J1307" s="25" t="n">
        <v>45422</v>
      </c>
      <c r="K1307" s="25" t="n">
        <v>45998</v>
      </c>
      <c r="L1307" t="n">
        <v>5</v>
      </c>
      <c r="M1307" t="n">
        <v>5</v>
      </c>
      <c r="N1307" t="n">
        <v>5</v>
      </c>
      <c r="O1307">
        <f>DATE(2026,1,1)-K1307</f>
        <v/>
      </c>
      <c r="P1307">
        <f>IF(G1307&gt;=2,"Repeat","One-time")</f>
        <v/>
      </c>
    </row>
    <row r="1308">
      <c r="A1308" t="inlineStr">
        <is>
          <t>C06509</t>
        </is>
      </c>
      <c r="B1308" t="inlineStr">
        <is>
          <t>Aditya Mukherjee</t>
        </is>
      </c>
      <c r="C1308" t="inlineStr">
        <is>
          <t>Central</t>
        </is>
      </c>
      <c r="D1308" t="inlineStr">
        <is>
          <t>Indore</t>
        </is>
      </c>
      <c r="E1308" t="inlineStr">
        <is>
          <t>No</t>
        </is>
      </c>
      <c r="F1308" t="inlineStr">
        <is>
          <t>High Value</t>
        </is>
      </c>
      <c r="G1308" t="n">
        <v>12</v>
      </c>
      <c r="H1308" s="24" t="n">
        <v>78616.35000000001</v>
      </c>
      <c r="I1308" s="24" t="n">
        <v>13780.27</v>
      </c>
      <c r="J1308" s="25" t="n">
        <v>45581</v>
      </c>
      <c r="K1308" s="25" t="n">
        <v>45957</v>
      </c>
      <c r="L1308" t="n">
        <v>4</v>
      </c>
      <c r="M1308" t="n">
        <v>5</v>
      </c>
      <c r="N1308" t="n">
        <v>5</v>
      </c>
      <c r="O1308">
        <f>DATE(2026,1,1)-K1308</f>
        <v/>
      </c>
      <c r="P1308">
        <f>IF(G1308&gt;=2,"Repeat","One-time")</f>
        <v/>
      </c>
    </row>
    <row r="1309">
      <c r="A1309" t="inlineStr">
        <is>
          <t>C03969</t>
        </is>
      </c>
      <c r="B1309" t="inlineStr">
        <is>
          <t>Vivaan Yadav</t>
        </is>
      </c>
      <c r="C1309" t="inlineStr">
        <is>
          <t>South</t>
        </is>
      </c>
      <c r="D1309" t="inlineStr">
        <is>
          <t>Bengaluru</t>
        </is>
      </c>
      <c r="E1309" t="inlineStr">
        <is>
          <t>No</t>
        </is>
      </c>
      <c r="F1309" t="inlineStr">
        <is>
          <t>High Value</t>
        </is>
      </c>
      <c r="G1309" t="n">
        <v>14</v>
      </c>
      <c r="H1309" s="24" t="n">
        <v>78531.61</v>
      </c>
      <c r="I1309" s="24" t="n">
        <v>16834.16</v>
      </c>
      <c r="J1309" s="25" t="n">
        <v>45327</v>
      </c>
      <c r="K1309" s="25" t="n">
        <v>45872</v>
      </c>
      <c r="L1309" t="n">
        <v>3</v>
      </c>
      <c r="M1309" t="n">
        <v>5</v>
      </c>
      <c r="N1309" t="n">
        <v>5</v>
      </c>
      <c r="O1309">
        <f>DATE(2026,1,1)-K1309</f>
        <v/>
      </c>
      <c r="P1309">
        <f>IF(G1309&gt;=2,"Repeat","One-time")</f>
        <v/>
      </c>
    </row>
    <row r="1310">
      <c r="A1310" t="inlineStr">
        <is>
          <t>C00155</t>
        </is>
      </c>
      <c r="B1310" t="inlineStr">
        <is>
          <t>Suresh Patel</t>
        </is>
      </c>
      <c r="C1310" t="inlineStr">
        <is>
          <t>East</t>
        </is>
      </c>
      <c r="D1310" t="inlineStr">
        <is>
          <t>Kolkata</t>
        </is>
      </c>
      <c r="E1310" t="inlineStr">
        <is>
          <t>No</t>
        </is>
      </c>
      <c r="F1310" t="inlineStr">
        <is>
          <t>At Risk</t>
        </is>
      </c>
      <c r="G1310" t="n">
        <v>14</v>
      </c>
      <c r="H1310" s="24" t="n">
        <v>78518.45</v>
      </c>
      <c r="I1310" s="24" t="n">
        <v>15149.94</v>
      </c>
      <c r="J1310" s="25" t="n">
        <v>44928</v>
      </c>
      <c r="K1310" s="25" t="n">
        <v>44996</v>
      </c>
      <c r="L1310" t="n">
        <v>1</v>
      </c>
      <c r="M1310" t="n">
        <v>5</v>
      </c>
      <c r="N1310" t="n">
        <v>5</v>
      </c>
      <c r="O1310">
        <f>DATE(2026,1,1)-K1310</f>
        <v/>
      </c>
      <c r="P1310">
        <f>IF(G1310&gt;=2,"Repeat","One-time")</f>
        <v/>
      </c>
    </row>
    <row r="1311">
      <c r="A1311" t="inlineStr">
        <is>
          <t>C03092</t>
        </is>
      </c>
      <c r="B1311" t="inlineStr">
        <is>
          <t>Harpreet Nair</t>
        </is>
      </c>
      <c r="C1311" t="inlineStr">
        <is>
          <t>South</t>
        </is>
      </c>
      <c r="D1311" t="inlineStr">
        <is>
          <t>Chennai</t>
        </is>
      </c>
      <c r="E1311" t="inlineStr">
        <is>
          <t>No</t>
        </is>
      </c>
      <c r="F1311" t="inlineStr">
        <is>
          <t>High Value</t>
        </is>
      </c>
      <c r="G1311" t="n">
        <v>11</v>
      </c>
      <c r="H1311" s="24" t="n">
        <v>78277.46000000001</v>
      </c>
      <c r="I1311" s="24" t="n">
        <v>9573.450000000001</v>
      </c>
      <c r="J1311" s="25" t="n">
        <v>45275</v>
      </c>
      <c r="K1311" s="25" t="n">
        <v>45876</v>
      </c>
      <c r="L1311" t="n">
        <v>3</v>
      </c>
      <c r="M1311" t="n">
        <v>5</v>
      </c>
      <c r="N1311" t="n">
        <v>5</v>
      </c>
      <c r="O1311">
        <f>DATE(2026,1,1)-K1311</f>
        <v/>
      </c>
      <c r="P1311">
        <f>IF(G1311&gt;=2,"Repeat","One-time")</f>
        <v/>
      </c>
    </row>
    <row r="1312">
      <c r="A1312" t="inlineStr">
        <is>
          <t>C06845</t>
        </is>
      </c>
      <c r="B1312" t="inlineStr">
        <is>
          <t>Abhishek Agarwal</t>
        </is>
      </c>
      <c r="C1312" t="inlineStr">
        <is>
          <t>North</t>
        </is>
      </c>
      <c r="D1312" t="inlineStr">
        <is>
          <t>Lucknow</t>
        </is>
      </c>
      <c r="E1312" t="inlineStr">
        <is>
          <t>No</t>
        </is>
      </c>
      <c r="F1312" t="inlineStr">
        <is>
          <t>Loyal</t>
        </is>
      </c>
      <c r="G1312" t="n">
        <v>3</v>
      </c>
      <c r="H1312" s="24" t="n">
        <v>78260.61</v>
      </c>
      <c r="I1312" s="24" t="n">
        <v>7810.37</v>
      </c>
      <c r="J1312" s="25" t="n">
        <v>45849</v>
      </c>
      <c r="K1312" s="25" t="n">
        <v>45977</v>
      </c>
      <c r="L1312" t="n">
        <v>4</v>
      </c>
      <c r="M1312" t="n">
        <v>3</v>
      </c>
      <c r="N1312" t="n">
        <v>5</v>
      </c>
      <c r="O1312">
        <f>DATE(2026,1,1)-K1312</f>
        <v/>
      </c>
      <c r="P1312">
        <f>IF(G1312&gt;=2,"Repeat","One-time")</f>
        <v/>
      </c>
    </row>
    <row r="1313">
      <c r="A1313" t="inlineStr">
        <is>
          <t>C04238</t>
        </is>
      </c>
      <c r="B1313" t="inlineStr">
        <is>
          <t>Swati Kapoor</t>
        </is>
      </c>
      <c r="C1313" t="inlineStr">
        <is>
          <t>West</t>
        </is>
      </c>
      <c r="D1313" t="inlineStr">
        <is>
          <t>Surat</t>
        </is>
      </c>
      <c r="E1313" t="inlineStr">
        <is>
          <t>No</t>
        </is>
      </c>
      <c r="F1313" t="inlineStr">
        <is>
          <t>High Value</t>
        </is>
      </c>
      <c r="G1313" t="n">
        <v>15</v>
      </c>
      <c r="H1313" s="24" t="n">
        <v>78245.8</v>
      </c>
      <c r="I1313" s="24" t="n">
        <v>13395.76</v>
      </c>
      <c r="J1313" s="25" t="n">
        <v>45344</v>
      </c>
      <c r="K1313" s="25" t="n">
        <v>45955</v>
      </c>
      <c r="L1313" t="n">
        <v>4</v>
      </c>
      <c r="M1313" t="n">
        <v>5</v>
      </c>
      <c r="N1313" t="n">
        <v>5</v>
      </c>
      <c r="O1313">
        <f>DATE(2026,1,1)-K1313</f>
        <v/>
      </c>
      <c r="P1313">
        <f>IF(G1313&gt;=2,"Repeat","One-time")</f>
        <v/>
      </c>
    </row>
    <row r="1314">
      <c r="A1314" t="inlineStr">
        <is>
          <t>C07865</t>
        </is>
      </c>
      <c r="B1314" t="inlineStr">
        <is>
          <t>Isha Fernandes</t>
        </is>
      </c>
      <c r="C1314" t="inlineStr">
        <is>
          <t>Central</t>
        </is>
      </c>
      <c r="D1314" t="inlineStr">
        <is>
          <t>Indore</t>
        </is>
      </c>
      <c r="E1314" t="inlineStr">
        <is>
          <t>No</t>
        </is>
      </c>
      <c r="F1314" t="inlineStr">
        <is>
          <t>High Value</t>
        </is>
      </c>
      <c r="G1314" t="n">
        <v>11</v>
      </c>
      <c r="H1314" s="24" t="n">
        <v>78241.16</v>
      </c>
      <c r="I1314" s="24" t="n">
        <v>12599.33</v>
      </c>
      <c r="J1314" s="25" t="n">
        <v>45706</v>
      </c>
      <c r="K1314" s="25" t="n">
        <v>45979</v>
      </c>
      <c r="L1314" t="n">
        <v>4</v>
      </c>
      <c r="M1314" t="n">
        <v>5</v>
      </c>
      <c r="N1314" t="n">
        <v>5</v>
      </c>
      <c r="O1314">
        <f>DATE(2026,1,1)-K1314</f>
        <v/>
      </c>
      <c r="P1314">
        <f>IF(G1314&gt;=2,"Repeat","One-time")</f>
        <v/>
      </c>
    </row>
    <row r="1315">
      <c r="A1315" t="inlineStr">
        <is>
          <t>C00202</t>
        </is>
      </c>
      <c r="B1315" t="inlineStr">
        <is>
          <t>Rahul Thakur</t>
        </is>
      </c>
      <c r="C1315" t="inlineStr">
        <is>
          <t>West</t>
        </is>
      </c>
      <c r="D1315" t="inlineStr">
        <is>
          <t>Mumbai</t>
        </is>
      </c>
      <c r="E1315" t="inlineStr">
        <is>
          <t>No</t>
        </is>
      </c>
      <c r="F1315" t="inlineStr">
        <is>
          <t>High Value</t>
        </is>
      </c>
      <c r="G1315" t="n">
        <v>8</v>
      </c>
      <c r="H1315" s="24" t="n">
        <v>78193.39999999999</v>
      </c>
      <c r="I1315" s="24" t="n">
        <v>13589.83</v>
      </c>
      <c r="J1315" s="25" t="n">
        <v>44948</v>
      </c>
      <c r="K1315" s="25" t="n">
        <v>45797</v>
      </c>
      <c r="L1315" t="n">
        <v>3</v>
      </c>
      <c r="M1315" t="n">
        <v>4</v>
      </c>
      <c r="N1315" t="n">
        <v>5</v>
      </c>
      <c r="O1315">
        <f>DATE(2026,1,1)-K1315</f>
        <v/>
      </c>
      <c r="P1315">
        <f>IF(G1315&gt;=2,"Repeat","One-time")</f>
        <v/>
      </c>
    </row>
    <row r="1316">
      <c r="A1316" t="inlineStr">
        <is>
          <t>C00828</t>
        </is>
      </c>
      <c r="B1316" t="inlineStr">
        <is>
          <t>Gurpreet Chopra</t>
        </is>
      </c>
      <c r="C1316" t="inlineStr">
        <is>
          <t>North</t>
        </is>
      </c>
      <c r="D1316" t="inlineStr">
        <is>
          <t>Delhi</t>
        </is>
      </c>
      <c r="E1316" t="inlineStr">
        <is>
          <t>No</t>
        </is>
      </c>
      <c r="F1316" t="inlineStr">
        <is>
          <t>At Risk</t>
        </is>
      </c>
      <c r="G1316" t="n">
        <v>9</v>
      </c>
      <c r="H1316" s="24" t="n">
        <v>78188.75</v>
      </c>
      <c r="I1316" s="24" t="n">
        <v>11189.86</v>
      </c>
      <c r="J1316" s="25" t="n">
        <v>44940</v>
      </c>
      <c r="K1316" s="25" t="n">
        <v>45175</v>
      </c>
      <c r="L1316" t="n">
        <v>1</v>
      </c>
      <c r="M1316" t="n">
        <v>5</v>
      </c>
      <c r="N1316" t="n">
        <v>5</v>
      </c>
      <c r="O1316">
        <f>DATE(2026,1,1)-K1316</f>
        <v/>
      </c>
      <c r="P1316">
        <f>IF(G1316&gt;=2,"Repeat","One-time")</f>
        <v/>
      </c>
    </row>
    <row r="1317">
      <c r="A1317" t="inlineStr">
        <is>
          <t>C04106</t>
        </is>
      </c>
      <c r="B1317" t="inlineStr">
        <is>
          <t>Aditya Chopra</t>
        </is>
      </c>
      <c r="C1317" t="inlineStr">
        <is>
          <t>North</t>
        </is>
      </c>
      <c r="D1317" t="inlineStr">
        <is>
          <t>Delhi</t>
        </is>
      </c>
      <c r="E1317" t="inlineStr">
        <is>
          <t>No</t>
        </is>
      </c>
      <c r="F1317" t="inlineStr">
        <is>
          <t>High Value</t>
        </is>
      </c>
      <c r="G1317" t="n">
        <v>12</v>
      </c>
      <c r="H1317" s="24" t="n">
        <v>78126.97</v>
      </c>
      <c r="I1317" s="24" t="n">
        <v>12640</v>
      </c>
      <c r="J1317" s="25" t="n">
        <v>45320</v>
      </c>
      <c r="K1317" s="25" t="n">
        <v>45954</v>
      </c>
      <c r="L1317" t="n">
        <v>4</v>
      </c>
      <c r="M1317" t="n">
        <v>5</v>
      </c>
      <c r="N1317" t="n">
        <v>5</v>
      </c>
      <c r="O1317">
        <f>DATE(2026,1,1)-K1317</f>
        <v/>
      </c>
      <c r="P1317">
        <f>IF(G1317&gt;=2,"Repeat","One-time")</f>
        <v/>
      </c>
    </row>
    <row r="1318">
      <c r="A1318" t="inlineStr">
        <is>
          <t>C06971</t>
        </is>
      </c>
      <c r="B1318" t="inlineStr">
        <is>
          <t>Abhishek Singh</t>
        </is>
      </c>
      <c r="C1318" t="inlineStr">
        <is>
          <t>North</t>
        </is>
      </c>
      <c r="D1318" t="inlineStr">
        <is>
          <t>Gurugram</t>
        </is>
      </c>
      <c r="E1318" t="inlineStr">
        <is>
          <t>No</t>
        </is>
      </c>
      <c r="F1318" t="inlineStr">
        <is>
          <t>High Value</t>
        </is>
      </c>
      <c r="G1318" t="n">
        <v>10</v>
      </c>
      <c r="H1318" s="24" t="n">
        <v>78110.24000000001</v>
      </c>
      <c r="I1318" s="24" t="n">
        <v>7353.94</v>
      </c>
      <c r="J1318" s="25" t="n">
        <v>45591</v>
      </c>
      <c r="K1318" s="25" t="n">
        <v>45928</v>
      </c>
      <c r="L1318" t="n">
        <v>4</v>
      </c>
      <c r="M1318" t="n">
        <v>5</v>
      </c>
      <c r="N1318" t="n">
        <v>5</v>
      </c>
      <c r="O1318">
        <f>DATE(2026,1,1)-K1318</f>
        <v/>
      </c>
      <c r="P1318">
        <f>IF(G1318&gt;=2,"Repeat","One-time")</f>
        <v/>
      </c>
    </row>
    <row r="1319">
      <c r="A1319" t="inlineStr">
        <is>
          <t>C07813</t>
        </is>
      </c>
      <c r="B1319" t="inlineStr">
        <is>
          <t>Vivaan Mukherjee</t>
        </is>
      </c>
      <c r="C1319" t="inlineStr">
        <is>
          <t>East</t>
        </is>
      </c>
      <c r="D1319" t="inlineStr">
        <is>
          <t>Kolkata</t>
        </is>
      </c>
      <c r="E1319" t="inlineStr">
        <is>
          <t>Yes</t>
        </is>
      </c>
      <c r="F1319" t="inlineStr">
        <is>
          <t>At Risk</t>
        </is>
      </c>
      <c r="G1319" t="n">
        <v>2</v>
      </c>
      <c r="H1319" s="24" t="n">
        <v>78067.62</v>
      </c>
      <c r="I1319" s="24" t="n">
        <v>9095.67</v>
      </c>
      <c r="J1319" s="25" t="n">
        <v>45667</v>
      </c>
      <c r="K1319" s="25" t="n">
        <v>45692</v>
      </c>
      <c r="L1319" t="n">
        <v>2</v>
      </c>
      <c r="M1319" t="n">
        <v>2</v>
      </c>
      <c r="N1319" t="n">
        <v>5</v>
      </c>
      <c r="O1319">
        <f>DATE(2026,1,1)-K1319</f>
        <v/>
      </c>
      <c r="P1319">
        <f>IF(G1319&gt;=2,"Repeat","One-time")</f>
        <v/>
      </c>
    </row>
    <row r="1320">
      <c r="A1320" t="inlineStr">
        <is>
          <t>C00232</t>
        </is>
      </c>
      <c r="B1320" t="inlineStr">
        <is>
          <t>Amit Reddy</t>
        </is>
      </c>
      <c r="C1320" t="inlineStr">
        <is>
          <t>South</t>
        </is>
      </c>
      <c r="D1320" t="inlineStr">
        <is>
          <t>Bengaluru</t>
        </is>
      </c>
      <c r="E1320" t="inlineStr">
        <is>
          <t>No</t>
        </is>
      </c>
      <c r="F1320" t="inlineStr">
        <is>
          <t>Loyal</t>
        </is>
      </c>
      <c r="G1320" t="n">
        <v>4</v>
      </c>
      <c r="H1320" s="24" t="n">
        <v>77953.60000000001</v>
      </c>
      <c r="I1320" s="24" t="n">
        <v>3058.89</v>
      </c>
      <c r="J1320" s="25" t="n">
        <v>45138</v>
      </c>
      <c r="K1320" s="25" t="n">
        <v>45945</v>
      </c>
      <c r="L1320" t="n">
        <v>4</v>
      </c>
      <c r="M1320" t="n">
        <v>3</v>
      </c>
      <c r="N1320" t="n">
        <v>5</v>
      </c>
      <c r="O1320">
        <f>DATE(2026,1,1)-K1320</f>
        <v/>
      </c>
      <c r="P1320">
        <f>IF(G1320&gt;=2,"Repeat","One-time")</f>
        <v/>
      </c>
    </row>
    <row r="1321">
      <c r="A1321" t="inlineStr">
        <is>
          <t>C03748</t>
        </is>
      </c>
      <c r="B1321" t="inlineStr">
        <is>
          <t>Tanvi Gupta</t>
        </is>
      </c>
      <c r="C1321" t="inlineStr">
        <is>
          <t>West</t>
        </is>
      </c>
      <c r="D1321" t="inlineStr">
        <is>
          <t>Pune</t>
        </is>
      </c>
      <c r="E1321" t="inlineStr">
        <is>
          <t>No</t>
        </is>
      </c>
      <c r="F1321" t="inlineStr">
        <is>
          <t>At Risk</t>
        </is>
      </c>
      <c r="G1321" t="n">
        <v>7</v>
      </c>
      <c r="H1321" s="24" t="n">
        <v>77949.75</v>
      </c>
      <c r="I1321" s="24" t="n">
        <v>12127.56</v>
      </c>
      <c r="J1321" s="25" t="n">
        <v>45307</v>
      </c>
      <c r="K1321" s="25" t="n">
        <v>45604</v>
      </c>
      <c r="L1321" t="n">
        <v>2</v>
      </c>
      <c r="M1321" t="n">
        <v>4</v>
      </c>
      <c r="N1321" t="n">
        <v>5</v>
      </c>
      <c r="O1321">
        <f>DATE(2026,1,1)-K1321</f>
        <v/>
      </c>
      <c r="P1321">
        <f>IF(G1321&gt;=2,"Repeat","One-time")</f>
        <v/>
      </c>
    </row>
    <row r="1322">
      <c r="A1322" t="inlineStr">
        <is>
          <t>C06637</t>
        </is>
      </c>
      <c r="B1322" t="inlineStr">
        <is>
          <t>Pooja Agarwal</t>
        </is>
      </c>
      <c r="C1322" t="inlineStr">
        <is>
          <t>North</t>
        </is>
      </c>
      <c r="D1322" t="inlineStr">
        <is>
          <t>Lucknow</t>
        </is>
      </c>
      <c r="E1322" t="inlineStr">
        <is>
          <t>Yes</t>
        </is>
      </c>
      <c r="F1322" t="inlineStr">
        <is>
          <t>High Value</t>
        </is>
      </c>
      <c r="G1322" t="n">
        <v>11</v>
      </c>
      <c r="H1322" s="24" t="n">
        <v>77862.67999999999</v>
      </c>
      <c r="I1322" s="24" t="n">
        <v>17852.7</v>
      </c>
      <c r="J1322" s="25" t="n">
        <v>45583</v>
      </c>
      <c r="K1322" s="25" t="n">
        <v>45978</v>
      </c>
      <c r="L1322" t="n">
        <v>4</v>
      </c>
      <c r="M1322" t="n">
        <v>5</v>
      </c>
      <c r="N1322" t="n">
        <v>5</v>
      </c>
      <c r="O1322">
        <f>DATE(2026,1,1)-K1322</f>
        <v/>
      </c>
      <c r="P1322">
        <f>IF(G1322&gt;=2,"Repeat","One-time")</f>
        <v/>
      </c>
    </row>
    <row r="1323">
      <c r="A1323" t="inlineStr">
        <is>
          <t>C02286</t>
        </is>
      </c>
      <c r="B1323" t="inlineStr">
        <is>
          <t>Divya Rao</t>
        </is>
      </c>
      <c r="C1323" t="inlineStr">
        <is>
          <t>West</t>
        </is>
      </c>
      <c r="D1323" t="inlineStr">
        <is>
          <t>Mumbai</t>
        </is>
      </c>
      <c r="E1323" t="inlineStr">
        <is>
          <t>Yes</t>
        </is>
      </c>
      <c r="F1323" t="inlineStr">
        <is>
          <t>At Risk</t>
        </is>
      </c>
      <c r="G1323" t="n">
        <v>16</v>
      </c>
      <c r="H1323" s="24" t="n">
        <v>77834.81</v>
      </c>
      <c r="I1323" s="24" t="n">
        <v>21972.83</v>
      </c>
      <c r="J1323" s="25" t="n">
        <v>45118</v>
      </c>
      <c r="K1323" s="25" t="n">
        <v>45344</v>
      </c>
      <c r="L1323" t="n">
        <v>1</v>
      </c>
      <c r="M1323" t="n">
        <v>5</v>
      </c>
      <c r="N1323" t="n">
        <v>5</v>
      </c>
      <c r="O1323">
        <f>DATE(2026,1,1)-K1323</f>
        <v/>
      </c>
      <c r="P1323">
        <f>IF(G1323&gt;=2,"Repeat","One-time")</f>
        <v/>
      </c>
    </row>
    <row r="1324">
      <c r="A1324" t="inlineStr">
        <is>
          <t>C03616</t>
        </is>
      </c>
      <c r="B1324" t="inlineStr">
        <is>
          <t>Ayesha Ghosh</t>
        </is>
      </c>
      <c r="C1324" t="inlineStr">
        <is>
          <t>Central</t>
        </is>
      </c>
      <c r="D1324" t="inlineStr">
        <is>
          <t>Nagpur</t>
        </is>
      </c>
      <c r="E1324" t="inlineStr">
        <is>
          <t>No</t>
        </is>
      </c>
      <c r="F1324" t="inlineStr">
        <is>
          <t>High Value</t>
        </is>
      </c>
      <c r="G1324" t="n">
        <v>5</v>
      </c>
      <c r="H1324" s="24" t="n">
        <v>77824.7</v>
      </c>
      <c r="I1324" s="24" t="n">
        <v>12773.46</v>
      </c>
      <c r="J1324" s="25" t="n">
        <v>45483</v>
      </c>
      <c r="K1324" s="25" t="n">
        <v>46010</v>
      </c>
      <c r="L1324" t="n">
        <v>5</v>
      </c>
      <c r="M1324" t="n">
        <v>4</v>
      </c>
      <c r="N1324" t="n">
        <v>5</v>
      </c>
      <c r="O1324">
        <f>DATE(2026,1,1)-K1324</f>
        <v/>
      </c>
      <c r="P1324">
        <f>IF(G1324&gt;=2,"Repeat","One-time")</f>
        <v/>
      </c>
    </row>
    <row r="1325">
      <c r="A1325" t="inlineStr">
        <is>
          <t>C07522</t>
        </is>
      </c>
      <c r="B1325" t="inlineStr">
        <is>
          <t>Pooja Khan</t>
        </is>
      </c>
      <c r="C1325" t="inlineStr">
        <is>
          <t>South</t>
        </is>
      </c>
      <c r="D1325" t="inlineStr">
        <is>
          <t>Hyderabad</t>
        </is>
      </c>
      <c r="E1325" t="inlineStr">
        <is>
          <t>No</t>
        </is>
      </c>
      <c r="F1325" t="inlineStr">
        <is>
          <t>High Value</t>
        </is>
      </c>
      <c r="G1325" t="n">
        <v>10</v>
      </c>
      <c r="H1325" s="24" t="n">
        <v>77760.92999999999</v>
      </c>
      <c r="I1325" s="24" t="n">
        <v>17792.92</v>
      </c>
      <c r="J1325" s="25" t="n">
        <v>45662</v>
      </c>
      <c r="K1325" s="25" t="n">
        <v>45867</v>
      </c>
      <c r="L1325" t="n">
        <v>3</v>
      </c>
      <c r="M1325" t="n">
        <v>5</v>
      </c>
      <c r="N1325" t="n">
        <v>5</v>
      </c>
      <c r="O1325">
        <f>DATE(2026,1,1)-K1325</f>
        <v/>
      </c>
      <c r="P1325">
        <f>IF(G1325&gt;=2,"Repeat","One-time")</f>
        <v/>
      </c>
    </row>
    <row r="1326">
      <c r="A1326" t="inlineStr">
        <is>
          <t>C04251</t>
        </is>
      </c>
      <c r="B1326" t="inlineStr">
        <is>
          <t>Sanjay Shah</t>
        </is>
      </c>
      <c r="C1326" t="inlineStr">
        <is>
          <t>East</t>
        </is>
      </c>
      <c r="D1326" t="inlineStr">
        <is>
          <t>Bhubaneswar</t>
        </is>
      </c>
      <c r="E1326" t="inlineStr">
        <is>
          <t>No</t>
        </is>
      </c>
      <c r="F1326" t="inlineStr">
        <is>
          <t>High Value</t>
        </is>
      </c>
      <c r="G1326" t="n">
        <v>11</v>
      </c>
      <c r="H1326" s="24" t="n">
        <v>77737.94</v>
      </c>
      <c r="I1326" s="24" t="n">
        <v>13796.92</v>
      </c>
      <c r="J1326" s="25" t="n">
        <v>45344</v>
      </c>
      <c r="K1326" s="25" t="n">
        <v>46011</v>
      </c>
      <c r="L1326" t="n">
        <v>5</v>
      </c>
      <c r="M1326" t="n">
        <v>5</v>
      </c>
      <c r="N1326" t="n">
        <v>5</v>
      </c>
      <c r="O1326">
        <f>DATE(2026,1,1)-K1326</f>
        <v/>
      </c>
      <c r="P1326">
        <f>IF(G1326&gt;=2,"Repeat","One-time")</f>
        <v/>
      </c>
    </row>
    <row r="1327">
      <c r="A1327" t="inlineStr">
        <is>
          <t>C01454</t>
        </is>
      </c>
      <c r="B1327" t="inlineStr">
        <is>
          <t>Harpreet Singh</t>
        </is>
      </c>
      <c r="C1327" t="inlineStr">
        <is>
          <t>South</t>
        </is>
      </c>
      <c r="D1327" t="inlineStr">
        <is>
          <t>Bengaluru</t>
        </is>
      </c>
      <c r="E1327" t="inlineStr">
        <is>
          <t>No</t>
        </is>
      </c>
      <c r="F1327" t="inlineStr">
        <is>
          <t>At Risk</t>
        </is>
      </c>
      <c r="G1327" t="n">
        <v>16</v>
      </c>
      <c r="H1327" s="24" t="n">
        <v>77735.75999999999</v>
      </c>
      <c r="I1327" s="24" t="n">
        <v>17725.62</v>
      </c>
      <c r="J1327" s="25" t="n">
        <v>45039</v>
      </c>
      <c r="K1327" s="25" t="n">
        <v>45618</v>
      </c>
      <c r="L1327" t="n">
        <v>2</v>
      </c>
      <c r="M1327" t="n">
        <v>5</v>
      </c>
      <c r="N1327" t="n">
        <v>5</v>
      </c>
      <c r="O1327">
        <f>DATE(2026,1,1)-K1327</f>
        <v/>
      </c>
      <c r="P1327">
        <f>IF(G1327&gt;=2,"Repeat","One-time")</f>
        <v/>
      </c>
    </row>
    <row r="1328">
      <c r="A1328" t="inlineStr">
        <is>
          <t>C02179</t>
        </is>
      </c>
      <c r="B1328" t="inlineStr">
        <is>
          <t>Vikram Pillai</t>
        </is>
      </c>
      <c r="C1328" t="inlineStr">
        <is>
          <t>West</t>
        </is>
      </c>
      <c r="D1328" t="inlineStr">
        <is>
          <t>Mumbai</t>
        </is>
      </c>
      <c r="E1328" t="inlineStr">
        <is>
          <t>Yes</t>
        </is>
      </c>
      <c r="F1328" t="inlineStr">
        <is>
          <t>High Value</t>
        </is>
      </c>
      <c r="G1328" t="n">
        <v>15</v>
      </c>
      <c r="H1328" s="24" t="n">
        <v>77729.25</v>
      </c>
      <c r="I1328" s="24" t="n">
        <v>12957.28</v>
      </c>
      <c r="J1328" s="25" t="n">
        <v>45115</v>
      </c>
      <c r="K1328" s="25" t="n">
        <v>45982</v>
      </c>
      <c r="L1328" t="n">
        <v>4</v>
      </c>
      <c r="M1328" t="n">
        <v>5</v>
      </c>
      <c r="N1328" t="n">
        <v>5</v>
      </c>
      <c r="O1328">
        <f>DATE(2026,1,1)-K1328</f>
        <v/>
      </c>
      <c r="P1328">
        <f>IF(G1328&gt;=2,"Repeat","One-time")</f>
        <v/>
      </c>
    </row>
    <row r="1329">
      <c r="A1329" t="inlineStr">
        <is>
          <t>C00757</t>
        </is>
      </c>
      <c r="B1329" t="inlineStr">
        <is>
          <t>Suresh Prasad</t>
        </is>
      </c>
      <c r="C1329" t="inlineStr">
        <is>
          <t>South</t>
        </is>
      </c>
      <c r="D1329" t="inlineStr">
        <is>
          <t>Hyderabad</t>
        </is>
      </c>
      <c r="E1329" t="inlineStr">
        <is>
          <t>Yes</t>
        </is>
      </c>
      <c r="F1329" t="inlineStr">
        <is>
          <t>At Risk</t>
        </is>
      </c>
      <c r="G1329" t="n">
        <v>6</v>
      </c>
      <c r="H1329" s="24" t="n">
        <v>77701.10000000001</v>
      </c>
      <c r="I1329" s="24" t="n">
        <v>7189.8</v>
      </c>
      <c r="J1329" s="25" t="n">
        <v>44966</v>
      </c>
      <c r="K1329" s="25" t="n">
        <v>45617</v>
      </c>
      <c r="L1329" t="n">
        <v>2</v>
      </c>
      <c r="M1329" t="n">
        <v>4</v>
      </c>
      <c r="N1329" t="n">
        <v>5</v>
      </c>
      <c r="O1329">
        <f>DATE(2026,1,1)-K1329</f>
        <v/>
      </c>
      <c r="P1329">
        <f>IF(G1329&gt;=2,"Repeat","One-time")</f>
        <v/>
      </c>
    </row>
    <row r="1330">
      <c r="A1330" t="inlineStr">
        <is>
          <t>C03546</t>
        </is>
      </c>
      <c r="B1330" t="inlineStr">
        <is>
          <t>Rohan Fernandes</t>
        </is>
      </c>
      <c r="C1330" t="inlineStr">
        <is>
          <t>North</t>
        </is>
      </c>
      <c r="D1330" t="inlineStr">
        <is>
          <t>Gurugram</t>
        </is>
      </c>
      <c r="E1330" t="inlineStr">
        <is>
          <t>Yes</t>
        </is>
      </c>
      <c r="F1330" t="inlineStr">
        <is>
          <t>At Risk</t>
        </is>
      </c>
      <c r="G1330" t="n">
        <v>8</v>
      </c>
      <c r="H1330" s="24" t="n">
        <v>77678.92999999999</v>
      </c>
      <c r="I1330" s="24" t="n">
        <v>8131.29</v>
      </c>
      <c r="J1330" s="25" t="n">
        <v>45299</v>
      </c>
      <c r="K1330" s="25" t="n">
        <v>45583</v>
      </c>
      <c r="L1330" t="n">
        <v>2</v>
      </c>
      <c r="M1330" t="n">
        <v>4</v>
      </c>
      <c r="N1330" t="n">
        <v>5</v>
      </c>
      <c r="O1330">
        <f>DATE(2026,1,1)-K1330</f>
        <v/>
      </c>
      <c r="P1330">
        <f>IF(G1330&gt;=2,"Repeat","One-time")</f>
        <v/>
      </c>
    </row>
    <row r="1331">
      <c r="A1331" t="inlineStr">
        <is>
          <t>C07872</t>
        </is>
      </c>
      <c r="B1331" t="inlineStr">
        <is>
          <t>Vivaan Mishra</t>
        </is>
      </c>
      <c r="C1331" t="inlineStr">
        <is>
          <t>Central</t>
        </is>
      </c>
      <c r="D1331" t="inlineStr">
        <is>
          <t>Bhopal</t>
        </is>
      </c>
      <c r="E1331" t="inlineStr">
        <is>
          <t>No</t>
        </is>
      </c>
      <c r="F1331" t="inlineStr">
        <is>
          <t>High Value</t>
        </is>
      </c>
      <c r="G1331" t="n">
        <v>11</v>
      </c>
      <c r="H1331" s="24" t="n">
        <v>77671.69</v>
      </c>
      <c r="I1331" s="24" t="n">
        <v>10655.05</v>
      </c>
      <c r="J1331" s="25" t="n">
        <v>45670</v>
      </c>
      <c r="K1331" s="25" t="n">
        <v>45985</v>
      </c>
      <c r="L1331" t="n">
        <v>4</v>
      </c>
      <c r="M1331" t="n">
        <v>5</v>
      </c>
      <c r="N1331" t="n">
        <v>5</v>
      </c>
      <c r="O1331">
        <f>DATE(2026,1,1)-K1331</f>
        <v/>
      </c>
      <c r="P1331">
        <f>IF(G1331&gt;=2,"Repeat","One-time")</f>
        <v/>
      </c>
    </row>
    <row r="1332">
      <c r="A1332" t="inlineStr">
        <is>
          <t>C01792</t>
        </is>
      </c>
      <c r="B1332" t="inlineStr">
        <is>
          <t>Neha Rao</t>
        </is>
      </c>
      <c r="C1332" t="inlineStr">
        <is>
          <t>West</t>
        </is>
      </c>
      <c r="D1332" t="inlineStr">
        <is>
          <t>Mumbai</t>
        </is>
      </c>
      <c r="E1332" t="inlineStr">
        <is>
          <t>No</t>
        </is>
      </c>
      <c r="F1332" t="inlineStr">
        <is>
          <t>High Value</t>
        </is>
      </c>
      <c r="G1332" t="n">
        <v>16</v>
      </c>
      <c r="H1332" s="24" t="n">
        <v>77666.84</v>
      </c>
      <c r="I1332" s="24" t="n">
        <v>15597.11</v>
      </c>
      <c r="J1332" s="25" t="n">
        <v>45095</v>
      </c>
      <c r="K1332" s="25" t="n">
        <v>45999</v>
      </c>
      <c r="L1332" t="n">
        <v>5</v>
      </c>
      <c r="M1332" t="n">
        <v>5</v>
      </c>
      <c r="N1332" t="n">
        <v>5</v>
      </c>
      <c r="O1332">
        <f>DATE(2026,1,1)-K1332</f>
        <v/>
      </c>
      <c r="P1332">
        <f>IF(G1332&gt;=2,"Repeat","One-time")</f>
        <v/>
      </c>
    </row>
    <row r="1333">
      <c r="A1333" t="inlineStr">
        <is>
          <t>C01095</t>
        </is>
      </c>
      <c r="B1333" t="inlineStr">
        <is>
          <t>Deepak Sinha</t>
        </is>
      </c>
      <c r="C1333" t="inlineStr">
        <is>
          <t>North</t>
        </is>
      </c>
      <c r="D1333" t="inlineStr">
        <is>
          <t>Lucknow</t>
        </is>
      </c>
      <c r="E1333" t="inlineStr">
        <is>
          <t>Yes</t>
        </is>
      </c>
      <c r="F1333" t="inlineStr">
        <is>
          <t>At Risk</t>
        </is>
      </c>
      <c r="G1333" t="n">
        <v>6</v>
      </c>
      <c r="H1333" s="24" t="n">
        <v>77597</v>
      </c>
      <c r="I1333" s="24" t="n">
        <v>17075.03</v>
      </c>
      <c r="J1333" s="25" t="n">
        <v>44966</v>
      </c>
      <c r="K1333" s="25" t="n">
        <v>45325</v>
      </c>
      <c r="L1333" t="n">
        <v>1</v>
      </c>
      <c r="M1333" t="n">
        <v>4</v>
      </c>
      <c r="N1333" t="n">
        <v>5</v>
      </c>
      <c r="O1333">
        <f>DATE(2026,1,1)-K1333</f>
        <v/>
      </c>
      <c r="P1333">
        <f>IF(G1333&gt;=2,"Repeat","One-time")</f>
        <v/>
      </c>
    </row>
    <row r="1334">
      <c r="A1334" t="inlineStr">
        <is>
          <t>C09326</t>
        </is>
      </c>
      <c r="B1334" t="inlineStr">
        <is>
          <t>Rohan Reddy</t>
        </is>
      </c>
      <c r="C1334" t="inlineStr">
        <is>
          <t>West</t>
        </is>
      </c>
      <c r="D1334" t="inlineStr">
        <is>
          <t>Pune</t>
        </is>
      </c>
      <c r="E1334" t="inlineStr">
        <is>
          <t>No</t>
        </is>
      </c>
      <c r="F1334" t="inlineStr">
        <is>
          <t>Loyal</t>
        </is>
      </c>
      <c r="G1334" t="n">
        <v>3</v>
      </c>
      <c r="H1334" s="24" t="n">
        <v>77579.87</v>
      </c>
      <c r="I1334" s="24" t="n">
        <v>10178.8</v>
      </c>
      <c r="J1334" s="25" t="n">
        <v>45823</v>
      </c>
      <c r="K1334" s="25" t="n">
        <v>46008</v>
      </c>
      <c r="L1334" t="n">
        <v>5</v>
      </c>
      <c r="M1334" t="n">
        <v>3</v>
      </c>
      <c r="N1334" t="n">
        <v>5</v>
      </c>
      <c r="O1334">
        <f>DATE(2026,1,1)-K1334</f>
        <v/>
      </c>
      <c r="P1334">
        <f>IF(G1334&gt;=2,"Repeat","One-time")</f>
        <v/>
      </c>
    </row>
    <row r="1335">
      <c r="A1335" t="inlineStr">
        <is>
          <t>C01814</t>
        </is>
      </c>
      <c r="B1335" t="inlineStr">
        <is>
          <t>Arjun Banerjee</t>
        </is>
      </c>
      <c r="C1335" t="inlineStr">
        <is>
          <t>North</t>
        </is>
      </c>
      <c r="D1335" t="inlineStr">
        <is>
          <t>Delhi</t>
        </is>
      </c>
      <c r="E1335" t="inlineStr">
        <is>
          <t>Yes</t>
        </is>
      </c>
      <c r="F1335" t="inlineStr">
        <is>
          <t>At Risk</t>
        </is>
      </c>
      <c r="G1335" t="n">
        <v>7</v>
      </c>
      <c r="H1335" s="24" t="n">
        <v>77542.86</v>
      </c>
      <c r="I1335" s="24" t="n">
        <v>6741.39</v>
      </c>
      <c r="J1335" s="25" t="n">
        <v>45121</v>
      </c>
      <c r="K1335" s="25" t="n">
        <v>45451</v>
      </c>
      <c r="L1335" t="n">
        <v>1</v>
      </c>
      <c r="M1335" t="n">
        <v>4</v>
      </c>
      <c r="N1335" t="n">
        <v>5</v>
      </c>
      <c r="O1335">
        <f>DATE(2026,1,1)-K1335</f>
        <v/>
      </c>
      <c r="P1335">
        <f>IF(G1335&gt;=2,"Repeat","One-time")</f>
        <v/>
      </c>
    </row>
    <row r="1336">
      <c r="A1336" t="inlineStr">
        <is>
          <t>C00019</t>
        </is>
      </c>
      <c r="B1336" t="inlineStr">
        <is>
          <t>Lakshmi Sinha</t>
        </is>
      </c>
      <c r="C1336" t="inlineStr">
        <is>
          <t>West</t>
        </is>
      </c>
      <c r="D1336" t="inlineStr">
        <is>
          <t>Ahmedabad</t>
        </is>
      </c>
      <c r="E1336" t="inlineStr">
        <is>
          <t>No</t>
        </is>
      </c>
      <c r="F1336" t="inlineStr">
        <is>
          <t>At Risk</t>
        </is>
      </c>
      <c r="G1336" t="n">
        <v>8</v>
      </c>
      <c r="H1336" s="24" t="n">
        <v>77512.3</v>
      </c>
      <c r="I1336" s="24" t="n">
        <v>13533.49</v>
      </c>
      <c r="J1336" s="25" t="n">
        <v>44935</v>
      </c>
      <c r="K1336" s="25" t="n">
        <v>45225</v>
      </c>
      <c r="L1336" t="n">
        <v>1</v>
      </c>
      <c r="M1336" t="n">
        <v>4</v>
      </c>
      <c r="N1336" t="n">
        <v>5</v>
      </c>
      <c r="O1336">
        <f>DATE(2026,1,1)-K1336</f>
        <v/>
      </c>
      <c r="P1336">
        <f>IF(G1336&gt;=2,"Repeat","One-time")</f>
        <v/>
      </c>
    </row>
    <row r="1337">
      <c r="A1337" t="inlineStr">
        <is>
          <t>C05825</t>
        </is>
      </c>
      <c r="B1337" t="inlineStr">
        <is>
          <t>Divya Kumar</t>
        </is>
      </c>
      <c r="C1337" t="inlineStr">
        <is>
          <t>East</t>
        </is>
      </c>
      <c r="D1337" t="inlineStr">
        <is>
          <t>Guwahati</t>
        </is>
      </c>
      <c r="E1337" t="inlineStr">
        <is>
          <t>Yes</t>
        </is>
      </c>
      <c r="F1337" t="inlineStr">
        <is>
          <t>At Risk</t>
        </is>
      </c>
      <c r="G1337" t="n">
        <v>8</v>
      </c>
      <c r="H1337" s="24" t="n">
        <v>77475.23</v>
      </c>
      <c r="I1337" s="24" t="n">
        <v>10812.02</v>
      </c>
      <c r="J1337" s="25" t="n">
        <v>45490</v>
      </c>
      <c r="K1337" s="25" t="n">
        <v>45696</v>
      </c>
      <c r="L1337" t="n">
        <v>2</v>
      </c>
      <c r="M1337" t="n">
        <v>4</v>
      </c>
      <c r="N1337" t="n">
        <v>5</v>
      </c>
      <c r="O1337">
        <f>DATE(2026,1,1)-K1337</f>
        <v/>
      </c>
      <c r="P1337">
        <f>IF(G1337&gt;=2,"Repeat","One-time")</f>
        <v/>
      </c>
    </row>
    <row r="1338">
      <c r="A1338" t="inlineStr">
        <is>
          <t>C02067</t>
        </is>
      </c>
      <c r="B1338" t="inlineStr">
        <is>
          <t>Rahul Khan</t>
        </is>
      </c>
      <c r="C1338" t="inlineStr">
        <is>
          <t>South</t>
        </is>
      </c>
      <c r="D1338" t="inlineStr">
        <is>
          <t>Kochi</t>
        </is>
      </c>
      <c r="E1338" t="inlineStr">
        <is>
          <t>No</t>
        </is>
      </c>
      <c r="F1338" t="inlineStr">
        <is>
          <t>High Value</t>
        </is>
      </c>
      <c r="G1338" t="n">
        <v>9</v>
      </c>
      <c r="H1338" s="24" t="n">
        <v>77345.11</v>
      </c>
      <c r="I1338" s="24" t="n">
        <v>7110.97</v>
      </c>
      <c r="J1338" s="25" t="n">
        <v>45203</v>
      </c>
      <c r="K1338" s="25" t="n">
        <v>45971</v>
      </c>
      <c r="L1338" t="n">
        <v>4</v>
      </c>
      <c r="M1338" t="n">
        <v>5</v>
      </c>
      <c r="N1338" t="n">
        <v>5</v>
      </c>
      <c r="O1338">
        <f>DATE(2026,1,1)-K1338</f>
        <v/>
      </c>
      <c r="P1338">
        <f>IF(G1338&gt;=2,"Repeat","One-time")</f>
        <v/>
      </c>
    </row>
    <row r="1339">
      <c r="A1339" t="inlineStr">
        <is>
          <t>C02974</t>
        </is>
      </c>
      <c r="B1339" t="inlineStr">
        <is>
          <t>Ananya Khan</t>
        </is>
      </c>
      <c r="C1339" t="inlineStr">
        <is>
          <t>East</t>
        </is>
      </c>
      <c r="D1339" t="inlineStr">
        <is>
          <t>Guwahati</t>
        </is>
      </c>
      <c r="E1339" t="inlineStr">
        <is>
          <t>No</t>
        </is>
      </c>
      <c r="F1339" t="inlineStr">
        <is>
          <t>High Value</t>
        </is>
      </c>
      <c r="G1339" t="n">
        <v>15</v>
      </c>
      <c r="H1339" s="24" t="n">
        <v>77322.95</v>
      </c>
      <c r="I1339" s="24" t="n">
        <v>20430.26</v>
      </c>
      <c r="J1339" s="25" t="n">
        <v>45274</v>
      </c>
      <c r="K1339" s="25" t="n">
        <v>46022</v>
      </c>
      <c r="L1339" t="n">
        <v>5</v>
      </c>
      <c r="M1339" t="n">
        <v>5</v>
      </c>
      <c r="N1339" t="n">
        <v>5</v>
      </c>
      <c r="O1339">
        <f>DATE(2026,1,1)-K1339</f>
        <v/>
      </c>
      <c r="P1339">
        <f>IF(G1339&gt;=2,"Repeat","One-time")</f>
        <v/>
      </c>
    </row>
    <row r="1340">
      <c r="A1340" t="inlineStr">
        <is>
          <t>C05823</t>
        </is>
      </c>
      <c r="B1340" t="inlineStr">
        <is>
          <t>Priya Pillai</t>
        </is>
      </c>
      <c r="C1340" t="inlineStr">
        <is>
          <t>East</t>
        </is>
      </c>
      <c r="D1340" t="inlineStr">
        <is>
          <t>Kolkata</t>
        </is>
      </c>
      <c r="E1340" t="inlineStr">
        <is>
          <t>No</t>
        </is>
      </c>
      <c r="F1340" t="inlineStr">
        <is>
          <t>High Value</t>
        </is>
      </c>
      <c r="G1340" t="n">
        <v>6</v>
      </c>
      <c r="H1340" s="24" t="n">
        <v>77250.39</v>
      </c>
      <c r="I1340" s="24" t="n">
        <v>12754.26</v>
      </c>
      <c r="J1340" s="25" t="n">
        <v>45526</v>
      </c>
      <c r="K1340" s="25" t="n">
        <v>45794</v>
      </c>
      <c r="L1340" t="n">
        <v>3</v>
      </c>
      <c r="M1340" t="n">
        <v>4</v>
      </c>
      <c r="N1340" t="n">
        <v>5</v>
      </c>
      <c r="O1340">
        <f>DATE(2026,1,1)-K1340</f>
        <v/>
      </c>
      <c r="P1340">
        <f>IF(G1340&gt;=2,"Repeat","One-time")</f>
        <v/>
      </c>
    </row>
    <row r="1341">
      <c r="A1341" t="inlineStr">
        <is>
          <t>C03407</t>
        </is>
      </c>
      <c r="B1341" t="inlineStr">
        <is>
          <t>Vivaan Rao</t>
        </is>
      </c>
      <c r="C1341" t="inlineStr">
        <is>
          <t>South</t>
        </is>
      </c>
      <c r="D1341" t="inlineStr">
        <is>
          <t>Hyderabad</t>
        </is>
      </c>
      <c r="E1341" t="inlineStr">
        <is>
          <t>No</t>
        </is>
      </c>
      <c r="F1341" t="inlineStr">
        <is>
          <t>High Value</t>
        </is>
      </c>
      <c r="G1341" t="n">
        <v>10</v>
      </c>
      <c r="H1341" s="24" t="n">
        <v>77188.38</v>
      </c>
      <c r="I1341" s="24" t="n">
        <v>12771.03</v>
      </c>
      <c r="J1341" s="25" t="n">
        <v>45242</v>
      </c>
      <c r="K1341" s="25" t="n">
        <v>45812</v>
      </c>
      <c r="L1341" t="n">
        <v>3</v>
      </c>
      <c r="M1341" t="n">
        <v>5</v>
      </c>
      <c r="N1341" t="n">
        <v>5</v>
      </c>
      <c r="O1341">
        <f>DATE(2026,1,1)-K1341</f>
        <v/>
      </c>
      <c r="P1341">
        <f>IF(G1341&gt;=2,"Repeat","One-time")</f>
        <v/>
      </c>
    </row>
    <row r="1342">
      <c r="A1342" t="inlineStr">
        <is>
          <t>C07077</t>
        </is>
      </c>
      <c r="B1342" t="inlineStr">
        <is>
          <t>Divya Prasad</t>
        </is>
      </c>
      <c r="C1342" t="inlineStr">
        <is>
          <t>West</t>
        </is>
      </c>
      <c r="D1342" t="inlineStr">
        <is>
          <t>Pune</t>
        </is>
      </c>
      <c r="E1342" t="inlineStr">
        <is>
          <t>No</t>
        </is>
      </c>
      <c r="F1342" t="inlineStr">
        <is>
          <t>High Value</t>
        </is>
      </c>
      <c r="G1342" t="n">
        <v>7</v>
      </c>
      <c r="H1342" s="24" t="n">
        <v>77038.19</v>
      </c>
      <c r="I1342" s="24" t="n">
        <v>12458.2</v>
      </c>
      <c r="J1342" s="25" t="n">
        <v>45625</v>
      </c>
      <c r="K1342" s="25" t="n">
        <v>45928</v>
      </c>
      <c r="L1342" t="n">
        <v>4</v>
      </c>
      <c r="M1342" t="n">
        <v>4</v>
      </c>
      <c r="N1342" t="n">
        <v>5</v>
      </c>
      <c r="O1342">
        <f>DATE(2026,1,1)-K1342</f>
        <v/>
      </c>
      <c r="P1342">
        <f>IF(G1342&gt;=2,"Repeat","One-time")</f>
        <v/>
      </c>
    </row>
    <row r="1343">
      <c r="A1343" t="inlineStr">
        <is>
          <t>C03430</t>
        </is>
      </c>
      <c r="B1343" t="inlineStr">
        <is>
          <t>Abhishek Sinha</t>
        </is>
      </c>
      <c r="C1343" t="inlineStr">
        <is>
          <t>Central</t>
        </is>
      </c>
      <c r="D1343" t="inlineStr">
        <is>
          <t>Indore</t>
        </is>
      </c>
      <c r="E1343" t="inlineStr">
        <is>
          <t>No</t>
        </is>
      </c>
      <c r="F1343" t="inlineStr">
        <is>
          <t>High Value</t>
        </is>
      </c>
      <c r="G1343" t="n">
        <v>11</v>
      </c>
      <c r="H1343" s="24" t="n">
        <v>77022.94</v>
      </c>
      <c r="I1343" s="24" t="n">
        <v>16273.44</v>
      </c>
      <c r="J1343" s="25" t="n">
        <v>45420</v>
      </c>
      <c r="K1343" s="25" t="n">
        <v>46014</v>
      </c>
      <c r="L1343" t="n">
        <v>5</v>
      </c>
      <c r="M1343" t="n">
        <v>5</v>
      </c>
      <c r="N1343" t="n">
        <v>5</v>
      </c>
      <c r="O1343">
        <f>DATE(2026,1,1)-K1343</f>
        <v/>
      </c>
      <c r="P1343">
        <f>IF(G1343&gt;=2,"Repeat","One-time")</f>
        <v/>
      </c>
    </row>
    <row r="1344">
      <c r="A1344" t="inlineStr">
        <is>
          <t>C02470</t>
        </is>
      </c>
      <c r="B1344" t="inlineStr">
        <is>
          <t>Varun Das</t>
        </is>
      </c>
      <c r="C1344" t="inlineStr">
        <is>
          <t>West</t>
        </is>
      </c>
      <c r="D1344" t="inlineStr">
        <is>
          <t>Pune</t>
        </is>
      </c>
      <c r="E1344" t="inlineStr">
        <is>
          <t>No</t>
        </is>
      </c>
      <c r="F1344" t="inlineStr">
        <is>
          <t>High Value</t>
        </is>
      </c>
      <c r="G1344" t="n">
        <v>7</v>
      </c>
      <c r="H1344" s="24" t="n">
        <v>76932.06</v>
      </c>
      <c r="I1344" s="24" t="n">
        <v>10949.72</v>
      </c>
      <c r="J1344" s="25" t="n">
        <v>45144</v>
      </c>
      <c r="K1344" s="25" t="n">
        <v>45960</v>
      </c>
      <c r="L1344" t="n">
        <v>4</v>
      </c>
      <c r="M1344" t="n">
        <v>4</v>
      </c>
      <c r="N1344" t="n">
        <v>5</v>
      </c>
      <c r="O1344">
        <f>DATE(2026,1,1)-K1344</f>
        <v/>
      </c>
      <c r="P1344">
        <f>IF(G1344&gt;=2,"Repeat","One-time")</f>
        <v/>
      </c>
    </row>
    <row r="1345">
      <c r="A1345" t="inlineStr">
        <is>
          <t>C04981</t>
        </is>
      </c>
      <c r="B1345" t="inlineStr">
        <is>
          <t>Rahul Iyer</t>
        </is>
      </c>
      <c r="C1345" t="inlineStr">
        <is>
          <t>West</t>
        </is>
      </c>
      <c r="D1345" t="inlineStr">
        <is>
          <t>Pune</t>
        </is>
      </c>
      <c r="E1345" t="inlineStr">
        <is>
          <t>No</t>
        </is>
      </c>
      <c r="F1345" t="inlineStr">
        <is>
          <t>High Value</t>
        </is>
      </c>
      <c r="G1345" t="n">
        <v>7</v>
      </c>
      <c r="H1345" s="24" t="n">
        <v>76880.71000000001</v>
      </c>
      <c r="I1345" s="24" t="n">
        <v>15348.31</v>
      </c>
      <c r="J1345" s="25" t="n">
        <v>45424</v>
      </c>
      <c r="K1345" s="25" t="n">
        <v>45999</v>
      </c>
      <c r="L1345" t="n">
        <v>5</v>
      </c>
      <c r="M1345" t="n">
        <v>4</v>
      </c>
      <c r="N1345" t="n">
        <v>5</v>
      </c>
      <c r="O1345">
        <f>DATE(2026,1,1)-K1345</f>
        <v/>
      </c>
      <c r="P1345">
        <f>IF(G1345&gt;=2,"Repeat","One-time")</f>
        <v/>
      </c>
    </row>
    <row r="1346">
      <c r="A1346" t="inlineStr">
        <is>
          <t>C01883</t>
        </is>
      </c>
      <c r="B1346" t="inlineStr">
        <is>
          <t>Amit Bose</t>
        </is>
      </c>
      <c r="C1346" t="inlineStr">
        <is>
          <t>South</t>
        </is>
      </c>
      <c r="D1346" t="inlineStr">
        <is>
          <t>Bengaluru</t>
        </is>
      </c>
      <c r="E1346" t="inlineStr">
        <is>
          <t>No</t>
        </is>
      </c>
      <c r="F1346" t="inlineStr">
        <is>
          <t>High Value</t>
        </is>
      </c>
      <c r="G1346" t="n">
        <v>9</v>
      </c>
      <c r="H1346" s="24" t="n">
        <v>76830.82000000001</v>
      </c>
      <c r="I1346" s="24" t="n">
        <v>14862.16</v>
      </c>
      <c r="J1346" s="25" t="n">
        <v>45072</v>
      </c>
      <c r="K1346" s="25" t="n">
        <v>45931</v>
      </c>
      <c r="L1346" t="n">
        <v>4</v>
      </c>
      <c r="M1346" t="n">
        <v>5</v>
      </c>
      <c r="N1346" t="n">
        <v>5</v>
      </c>
      <c r="O1346">
        <f>DATE(2026,1,1)-K1346</f>
        <v/>
      </c>
      <c r="P1346">
        <f>IF(G1346&gt;=2,"Repeat","One-time")</f>
        <v/>
      </c>
    </row>
    <row r="1347">
      <c r="A1347" t="inlineStr">
        <is>
          <t>C01891</t>
        </is>
      </c>
      <c r="B1347" t="inlineStr">
        <is>
          <t>Rahul Sharma</t>
        </is>
      </c>
      <c r="C1347" t="inlineStr">
        <is>
          <t>North</t>
        </is>
      </c>
      <c r="D1347" t="inlineStr">
        <is>
          <t>Jaipur</t>
        </is>
      </c>
      <c r="E1347" t="inlineStr">
        <is>
          <t>No</t>
        </is>
      </c>
      <c r="F1347" t="inlineStr">
        <is>
          <t>At Risk</t>
        </is>
      </c>
      <c r="G1347" t="n">
        <v>9</v>
      </c>
      <c r="H1347" s="24" t="n">
        <v>76790.92</v>
      </c>
      <c r="I1347" s="24" t="n">
        <v>10728.83</v>
      </c>
      <c r="J1347" s="25" t="n">
        <v>45060</v>
      </c>
      <c r="K1347" s="25" t="n">
        <v>45365</v>
      </c>
      <c r="L1347" t="n">
        <v>1</v>
      </c>
      <c r="M1347" t="n">
        <v>5</v>
      </c>
      <c r="N1347" t="n">
        <v>5</v>
      </c>
      <c r="O1347">
        <f>DATE(2026,1,1)-K1347</f>
        <v/>
      </c>
      <c r="P1347">
        <f>IF(G1347&gt;=2,"Repeat","One-time")</f>
        <v/>
      </c>
    </row>
    <row r="1348">
      <c r="A1348" t="inlineStr">
        <is>
          <t>C05486</t>
        </is>
      </c>
      <c r="B1348" t="inlineStr">
        <is>
          <t>Ritu Pillai</t>
        </is>
      </c>
      <c r="C1348" t="inlineStr">
        <is>
          <t>South</t>
        </is>
      </c>
      <c r="D1348" t="inlineStr">
        <is>
          <t>Bengaluru</t>
        </is>
      </c>
      <c r="E1348" t="inlineStr">
        <is>
          <t>No</t>
        </is>
      </c>
      <c r="F1348" t="inlineStr">
        <is>
          <t>At Risk</t>
        </is>
      </c>
      <c r="G1348" t="n">
        <v>4</v>
      </c>
      <c r="H1348" s="24" t="n">
        <v>76743.39</v>
      </c>
      <c r="I1348" s="24" t="n">
        <v>5406.79</v>
      </c>
      <c r="J1348" s="25" t="n">
        <v>45502</v>
      </c>
      <c r="K1348" s="25" t="n">
        <v>45562</v>
      </c>
      <c r="L1348" t="n">
        <v>2</v>
      </c>
      <c r="M1348" t="n">
        <v>3</v>
      </c>
      <c r="N1348" t="n">
        <v>5</v>
      </c>
      <c r="O1348">
        <f>DATE(2026,1,1)-K1348</f>
        <v/>
      </c>
      <c r="P1348">
        <f>IF(G1348&gt;=2,"Repeat","One-time")</f>
        <v/>
      </c>
    </row>
    <row r="1349">
      <c r="A1349" t="inlineStr">
        <is>
          <t>C01423</t>
        </is>
      </c>
      <c r="B1349" t="inlineStr">
        <is>
          <t>Harpreet Menon</t>
        </is>
      </c>
      <c r="C1349" t="inlineStr">
        <is>
          <t>West</t>
        </is>
      </c>
      <c r="D1349" t="inlineStr">
        <is>
          <t>Mumbai</t>
        </is>
      </c>
      <c r="E1349" t="inlineStr">
        <is>
          <t>Yes</t>
        </is>
      </c>
      <c r="F1349" t="inlineStr">
        <is>
          <t>High Value</t>
        </is>
      </c>
      <c r="G1349" t="n">
        <v>12</v>
      </c>
      <c r="H1349" s="24" t="n">
        <v>76651.42</v>
      </c>
      <c r="I1349" s="24" t="n">
        <v>14273.32</v>
      </c>
      <c r="J1349" s="25" t="n">
        <v>45034</v>
      </c>
      <c r="K1349" s="25" t="n">
        <v>45893</v>
      </c>
      <c r="L1349" t="n">
        <v>3</v>
      </c>
      <c r="M1349" t="n">
        <v>5</v>
      </c>
      <c r="N1349" t="n">
        <v>5</v>
      </c>
      <c r="O1349">
        <f>DATE(2026,1,1)-K1349</f>
        <v/>
      </c>
      <c r="P1349">
        <f>IF(G1349&gt;=2,"Repeat","One-time")</f>
        <v/>
      </c>
    </row>
    <row r="1350">
      <c r="A1350" t="inlineStr">
        <is>
          <t>C01734</t>
        </is>
      </c>
      <c r="B1350" t="inlineStr">
        <is>
          <t>Aditya Das</t>
        </is>
      </c>
      <c r="C1350" t="inlineStr">
        <is>
          <t>South</t>
        </is>
      </c>
      <c r="D1350" t="inlineStr">
        <is>
          <t>Bengaluru</t>
        </is>
      </c>
      <c r="E1350" t="inlineStr">
        <is>
          <t>Yes</t>
        </is>
      </c>
      <c r="F1350" t="inlineStr">
        <is>
          <t>High Value</t>
        </is>
      </c>
      <c r="G1350" t="n">
        <v>10</v>
      </c>
      <c r="H1350" s="24" t="n">
        <v>76646.92</v>
      </c>
      <c r="I1350" s="24" t="n">
        <v>15820.11</v>
      </c>
      <c r="J1350" s="25" t="n">
        <v>45185</v>
      </c>
      <c r="K1350" s="25" t="n">
        <v>45762</v>
      </c>
      <c r="L1350" t="n">
        <v>3</v>
      </c>
      <c r="M1350" t="n">
        <v>5</v>
      </c>
      <c r="N1350" t="n">
        <v>5</v>
      </c>
      <c r="O1350">
        <f>DATE(2026,1,1)-K1350</f>
        <v/>
      </c>
      <c r="P1350">
        <f>IF(G1350&gt;=2,"Repeat","One-time")</f>
        <v/>
      </c>
    </row>
    <row r="1351">
      <c r="A1351" t="inlineStr">
        <is>
          <t>C05427</t>
        </is>
      </c>
      <c r="B1351" t="inlineStr">
        <is>
          <t>Riya Banerjee</t>
        </is>
      </c>
      <c r="C1351" t="inlineStr">
        <is>
          <t>West</t>
        </is>
      </c>
      <c r="D1351" t="inlineStr">
        <is>
          <t>Ahmedabad</t>
        </is>
      </c>
      <c r="E1351" t="inlineStr">
        <is>
          <t>No</t>
        </is>
      </c>
      <c r="F1351" t="inlineStr">
        <is>
          <t>High Value</t>
        </is>
      </c>
      <c r="G1351" t="n">
        <v>9</v>
      </c>
      <c r="H1351" s="24" t="n">
        <v>76642.53999999999</v>
      </c>
      <c r="I1351" s="24" t="n">
        <v>12866.28</v>
      </c>
      <c r="J1351" s="25" t="n">
        <v>45463</v>
      </c>
      <c r="K1351" s="25" t="n">
        <v>45972</v>
      </c>
      <c r="L1351" t="n">
        <v>4</v>
      </c>
      <c r="M1351" t="n">
        <v>5</v>
      </c>
      <c r="N1351" t="n">
        <v>5</v>
      </c>
      <c r="O1351">
        <f>DATE(2026,1,1)-K1351</f>
        <v/>
      </c>
      <c r="P1351">
        <f>IF(G1351&gt;=2,"Repeat","One-time")</f>
        <v/>
      </c>
    </row>
    <row r="1352">
      <c r="A1352" t="inlineStr">
        <is>
          <t>C03988</t>
        </is>
      </c>
      <c r="B1352" t="inlineStr">
        <is>
          <t>Meera Reddy</t>
        </is>
      </c>
      <c r="C1352" t="inlineStr">
        <is>
          <t>West</t>
        </is>
      </c>
      <c r="D1352" t="inlineStr">
        <is>
          <t>Mumbai</t>
        </is>
      </c>
      <c r="E1352" t="inlineStr">
        <is>
          <t>No</t>
        </is>
      </c>
      <c r="F1352" t="inlineStr">
        <is>
          <t>High Value</t>
        </is>
      </c>
      <c r="G1352" t="n">
        <v>10</v>
      </c>
      <c r="H1352" s="24" t="n">
        <v>76637.66</v>
      </c>
      <c r="I1352" s="24" t="n">
        <v>13901.42</v>
      </c>
      <c r="J1352" s="25" t="n">
        <v>45345</v>
      </c>
      <c r="K1352" s="25" t="n">
        <v>46015</v>
      </c>
      <c r="L1352" t="n">
        <v>5</v>
      </c>
      <c r="M1352" t="n">
        <v>5</v>
      </c>
      <c r="N1352" t="n">
        <v>5</v>
      </c>
      <c r="O1352">
        <f>DATE(2026,1,1)-K1352</f>
        <v/>
      </c>
      <c r="P1352">
        <f>IF(G1352&gt;=2,"Repeat","One-time")</f>
        <v/>
      </c>
    </row>
    <row r="1353">
      <c r="A1353" t="inlineStr">
        <is>
          <t>C01950</t>
        </is>
      </c>
      <c r="B1353" t="inlineStr">
        <is>
          <t>Ritu Khan</t>
        </is>
      </c>
      <c r="C1353" t="inlineStr">
        <is>
          <t>South</t>
        </is>
      </c>
      <c r="D1353" t="inlineStr">
        <is>
          <t>Bengaluru</t>
        </is>
      </c>
      <c r="E1353" t="inlineStr">
        <is>
          <t>Yes</t>
        </is>
      </c>
      <c r="F1353" t="inlineStr">
        <is>
          <t>High Value</t>
        </is>
      </c>
      <c r="G1353" t="n">
        <v>13</v>
      </c>
      <c r="H1353" s="24" t="n">
        <v>76482.61</v>
      </c>
      <c r="I1353" s="24" t="n">
        <v>12195.79</v>
      </c>
      <c r="J1353" s="25" t="n">
        <v>45067</v>
      </c>
      <c r="K1353" s="25" t="n">
        <v>45912</v>
      </c>
      <c r="L1353" t="n">
        <v>3</v>
      </c>
      <c r="M1353" t="n">
        <v>5</v>
      </c>
      <c r="N1353" t="n">
        <v>5</v>
      </c>
      <c r="O1353">
        <f>DATE(2026,1,1)-K1353</f>
        <v/>
      </c>
      <c r="P1353">
        <f>IF(G1353&gt;=2,"Repeat","One-time")</f>
        <v/>
      </c>
    </row>
    <row r="1354">
      <c r="A1354" t="inlineStr">
        <is>
          <t>C08176</t>
        </is>
      </c>
      <c r="B1354" t="inlineStr">
        <is>
          <t>Farhan Menon</t>
        </is>
      </c>
      <c r="C1354" t="inlineStr">
        <is>
          <t>South</t>
        </is>
      </c>
      <c r="D1354" t="inlineStr">
        <is>
          <t>Hyderabad</t>
        </is>
      </c>
      <c r="E1354" t="inlineStr">
        <is>
          <t>No</t>
        </is>
      </c>
      <c r="F1354" t="inlineStr">
        <is>
          <t>High Value</t>
        </is>
      </c>
      <c r="G1354" t="n">
        <v>7</v>
      </c>
      <c r="H1354" s="24" t="n">
        <v>76410.83</v>
      </c>
      <c r="I1354" s="24" t="n">
        <v>16811.97</v>
      </c>
      <c r="J1354" s="25" t="n">
        <v>45732</v>
      </c>
      <c r="K1354" s="25" t="n">
        <v>45908</v>
      </c>
      <c r="L1354" t="n">
        <v>3</v>
      </c>
      <c r="M1354" t="n">
        <v>4</v>
      </c>
      <c r="N1354" t="n">
        <v>5</v>
      </c>
      <c r="O1354">
        <f>DATE(2026,1,1)-K1354</f>
        <v/>
      </c>
      <c r="P1354">
        <f>IF(G1354&gt;=2,"Repeat","One-time")</f>
        <v/>
      </c>
    </row>
    <row r="1355">
      <c r="A1355" t="inlineStr">
        <is>
          <t>C00154</t>
        </is>
      </c>
      <c r="B1355" t="inlineStr">
        <is>
          <t>Amit Sharma</t>
        </is>
      </c>
      <c r="C1355" t="inlineStr">
        <is>
          <t>Central</t>
        </is>
      </c>
      <c r="D1355" t="inlineStr">
        <is>
          <t>Bhopal</t>
        </is>
      </c>
      <c r="E1355" t="inlineStr">
        <is>
          <t>Yes</t>
        </is>
      </c>
      <c r="F1355" t="inlineStr">
        <is>
          <t>At Risk</t>
        </is>
      </c>
      <c r="G1355" t="n">
        <v>14</v>
      </c>
      <c r="H1355" s="24" t="n">
        <v>76365</v>
      </c>
      <c r="I1355" s="24" t="n">
        <v>16096.52</v>
      </c>
      <c r="J1355" s="25" t="n">
        <v>44973</v>
      </c>
      <c r="K1355" s="25" t="n">
        <v>45364</v>
      </c>
      <c r="L1355" t="n">
        <v>1</v>
      </c>
      <c r="M1355" t="n">
        <v>5</v>
      </c>
      <c r="N1355" t="n">
        <v>5</v>
      </c>
      <c r="O1355">
        <f>DATE(2026,1,1)-K1355</f>
        <v/>
      </c>
      <c r="P1355">
        <f>IF(G1355&gt;=2,"Repeat","One-time")</f>
        <v/>
      </c>
    </row>
    <row r="1356">
      <c r="A1356" t="inlineStr">
        <is>
          <t>C00286</t>
        </is>
      </c>
      <c r="B1356" t="inlineStr">
        <is>
          <t>Abhishek Yadav</t>
        </is>
      </c>
      <c r="C1356" t="inlineStr">
        <is>
          <t>South</t>
        </is>
      </c>
      <c r="D1356" t="inlineStr">
        <is>
          <t>Chennai</t>
        </is>
      </c>
      <c r="E1356" t="inlineStr">
        <is>
          <t>Yes</t>
        </is>
      </c>
      <c r="F1356" t="inlineStr">
        <is>
          <t>High Value</t>
        </is>
      </c>
      <c r="G1356" t="n">
        <v>14</v>
      </c>
      <c r="H1356" s="24" t="n">
        <v>76352.06</v>
      </c>
      <c r="I1356" s="24" t="n">
        <v>15750.02</v>
      </c>
      <c r="J1356" s="25" t="n">
        <v>44929</v>
      </c>
      <c r="K1356" s="25" t="n">
        <v>45844</v>
      </c>
      <c r="L1356" t="n">
        <v>3</v>
      </c>
      <c r="M1356" t="n">
        <v>5</v>
      </c>
      <c r="N1356" t="n">
        <v>5</v>
      </c>
      <c r="O1356">
        <f>DATE(2026,1,1)-K1356</f>
        <v/>
      </c>
      <c r="P1356">
        <f>IF(G1356&gt;=2,"Repeat","One-time")</f>
        <v/>
      </c>
    </row>
    <row r="1357">
      <c r="A1357" t="inlineStr">
        <is>
          <t>C08881</t>
        </is>
      </c>
      <c r="B1357" t="inlineStr">
        <is>
          <t>Priya Nair</t>
        </is>
      </c>
      <c r="C1357" t="inlineStr">
        <is>
          <t>West</t>
        </is>
      </c>
      <c r="D1357" t="inlineStr">
        <is>
          <t>Mumbai</t>
        </is>
      </c>
      <c r="E1357" t="inlineStr">
        <is>
          <t>Yes</t>
        </is>
      </c>
      <c r="F1357" t="inlineStr">
        <is>
          <t>High Value</t>
        </is>
      </c>
      <c r="G1357" t="n">
        <v>4</v>
      </c>
      <c r="H1357" s="24" t="n">
        <v>76254.53</v>
      </c>
      <c r="I1357" s="24" t="n">
        <v>8937.58</v>
      </c>
      <c r="J1357" s="25" t="n">
        <v>45794</v>
      </c>
      <c r="K1357" s="25" t="n">
        <v>45957</v>
      </c>
      <c r="L1357" t="n">
        <v>4</v>
      </c>
      <c r="M1357" t="n">
        <v>4</v>
      </c>
      <c r="N1357" t="n">
        <v>5</v>
      </c>
      <c r="O1357">
        <f>DATE(2026,1,1)-K1357</f>
        <v/>
      </c>
      <c r="P1357">
        <f>IF(G1357&gt;=2,"Repeat","One-time")</f>
        <v/>
      </c>
    </row>
    <row r="1358">
      <c r="A1358" t="inlineStr">
        <is>
          <t>C01673</t>
        </is>
      </c>
      <c r="B1358" t="inlineStr">
        <is>
          <t>Rohan Iyer</t>
        </is>
      </c>
      <c r="C1358" t="inlineStr">
        <is>
          <t>East</t>
        </is>
      </c>
      <c r="D1358" t="inlineStr">
        <is>
          <t>Patna</t>
        </is>
      </c>
      <c r="E1358" t="inlineStr">
        <is>
          <t>Yes</t>
        </is>
      </c>
      <c r="F1358" t="inlineStr">
        <is>
          <t>At Risk</t>
        </is>
      </c>
      <c r="G1358" t="n">
        <v>13</v>
      </c>
      <c r="H1358" s="24" t="n">
        <v>76253.84</v>
      </c>
      <c r="I1358" s="24" t="n">
        <v>17388.75</v>
      </c>
      <c r="J1358" s="25" t="n">
        <v>45052</v>
      </c>
      <c r="K1358" s="25" t="n">
        <v>45387</v>
      </c>
      <c r="L1358" t="n">
        <v>1</v>
      </c>
      <c r="M1358" t="n">
        <v>5</v>
      </c>
      <c r="N1358" t="n">
        <v>5</v>
      </c>
      <c r="O1358">
        <f>DATE(2026,1,1)-K1358</f>
        <v/>
      </c>
      <c r="P1358">
        <f>IF(G1358&gt;=2,"Repeat","One-time")</f>
        <v/>
      </c>
    </row>
    <row r="1359">
      <c r="A1359" t="inlineStr">
        <is>
          <t>C00849</t>
        </is>
      </c>
      <c r="B1359" t="inlineStr">
        <is>
          <t>Riya Thakur</t>
        </is>
      </c>
      <c r="C1359" t="inlineStr">
        <is>
          <t>South</t>
        </is>
      </c>
      <c r="D1359" t="inlineStr">
        <is>
          <t>Coimbatore</t>
        </is>
      </c>
      <c r="E1359" t="inlineStr">
        <is>
          <t>No</t>
        </is>
      </c>
      <c r="F1359" t="inlineStr">
        <is>
          <t>High Value</t>
        </is>
      </c>
      <c r="G1359" t="n">
        <v>24</v>
      </c>
      <c r="H1359" s="24" t="n">
        <v>76211.25999999999</v>
      </c>
      <c r="I1359" s="24" t="n">
        <v>19205.39</v>
      </c>
      <c r="J1359" s="25" t="n">
        <v>44932</v>
      </c>
      <c r="K1359" s="25" t="n">
        <v>45829</v>
      </c>
      <c r="L1359" t="n">
        <v>3</v>
      </c>
      <c r="M1359" t="n">
        <v>5</v>
      </c>
      <c r="N1359" t="n">
        <v>5</v>
      </c>
      <c r="O1359">
        <f>DATE(2026,1,1)-K1359</f>
        <v/>
      </c>
      <c r="P1359">
        <f>IF(G1359&gt;=2,"Repeat","One-time")</f>
        <v/>
      </c>
    </row>
    <row r="1360">
      <c r="A1360" t="inlineStr">
        <is>
          <t>C01006</t>
        </is>
      </c>
      <c r="B1360" t="inlineStr">
        <is>
          <t>Ananya Mehta</t>
        </is>
      </c>
      <c r="C1360" t="inlineStr">
        <is>
          <t>South</t>
        </is>
      </c>
      <c r="D1360" t="inlineStr">
        <is>
          <t>Hyderabad</t>
        </is>
      </c>
      <c r="E1360" t="inlineStr">
        <is>
          <t>No</t>
        </is>
      </c>
      <c r="F1360" t="inlineStr">
        <is>
          <t>At Risk</t>
        </is>
      </c>
      <c r="G1360" t="n">
        <v>8</v>
      </c>
      <c r="H1360" s="24" t="n">
        <v>76162.25999999999</v>
      </c>
      <c r="I1360" s="24" t="n">
        <v>10420.41</v>
      </c>
      <c r="J1360" s="25" t="n">
        <v>44966</v>
      </c>
      <c r="K1360" s="25" t="n">
        <v>45297</v>
      </c>
      <c r="L1360" t="n">
        <v>1</v>
      </c>
      <c r="M1360" t="n">
        <v>4</v>
      </c>
      <c r="N1360" t="n">
        <v>5</v>
      </c>
      <c r="O1360">
        <f>DATE(2026,1,1)-K1360</f>
        <v/>
      </c>
      <c r="P1360">
        <f>IF(G1360&gt;=2,"Repeat","One-time")</f>
        <v/>
      </c>
    </row>
    <row r="1361">
      <c r="A1361" t="inlineStr">
        <is>
          <t>C00973</t>
        </is>
      </c>
      <c r="B1361" t="inlineStr">
        <is>
          <t>Rahul Rao</t>
        </is>
      </c>
      <c r="C1361" t="inlineStr">
        <is>
          <t>West</t>
        </is>
      </c>
      <c r="D1361" t="inlineStr">
        <is>
          <t>Mumbai</t>
        </is>
      </c>
      <c r="E1361" t="inlineStr">
        <is>
          <t>No</t>
        </is>
      </c>
      <c r="F1361" t="inlineStr">
        <is>
          <t>High Value</t>
        </is>
      </c>
      <c r="G1361" t="n">
        <v>14</v>
      </c>
      <c r="H1361" s="24" t="n">
        <v>76139.77</v>
      </c>
      <c r="I1361" s="24" t="n">
        <v>18720.72</v>
      </c>
      <c r="J1361" s="25" t="n">
        <v>45006</v>
      </c>
      <c r="K1361" s="25" t="n">
        <v>45982</v>
      </c>
      <c r="L1361" t="n">
        <v>4</v>
      </c>
      <c r="M1361" t="n">
        <v>5</v>
      </c>
      <c r="N1361" t="n">
        <v>5</v>
      </c>
      <c r="O1361">
        <f>DATE(2026,1,1)-K1361</f>
        <v/>
      </c>
      <c r="P1361">
        <f>IF(G1361&gt;=2,"Repeat","One-time")</f>
        <v/>
      </c>
    </row>
    <row r="1362">
      <c r="A1362" t="inlineStr">
        <is>
          <t>C07387</t>
        </is>
      </c>
      <c r="B1362" t="inlineStr">
        <is>
          <t>Diya Mehta</t>
        </is>
      </c>
      <c r="C1362" t="inlineStr">
        <is>
          <t>South</t>
        </is>
      </c>
      <c r="D1362" t="inlineStr">
        <is>
          <t>Bengaluru</t>
        </is>
      </c>
      <c r="E1362" t="inlineStr">
        <is>
          <t>No</t>
        </is>
      </c>
      <c r="F1362" t="inlineStr">
        <is>
          <t>High Value</t>
        </is>
      </c>
      <c r="G1362" t="n">
        <v>13</v>
      </c>
      <c r="H1362" s="24" t="n">
        <v>76112.14</v>
      </c>
      <c r="I1362" s="24" t="n">
        <v>12759.99</v>
      </c>
      <c r="J1362" s="25" t="n">
        <v>45661</v>
      </c>
      <c r="K1362" s="25" t="n">
        <v>46018</v>
      </c>
      <c r="L1362" t="n">
        <v>5</v>
      </c>
      <c r="M1362" t="n">
        <v>5</v>
      </c>
      <c r="N1362" t="n">
        <v>5</v>
      </c>
      <c r="O1362">
        <f>DATE(2026,1,1)-K1362</f>
        <v/>
      </c>
      <c r="P1362">
        <f>IF(G1362&gt;=2,"Repeat","One-time")</f>
        <v/>
      </c>
    </row>
    <row r="1363">
      <c r="A1363" t="inlineStr">
        <is>
          <t>C01889</t>
        </is>
      </c>
      <c r="B1363" t="inlineStr">
        <is>
          <t>Divya Ghosh</t>
        </is>
      </c>
      <c r="C1363" t="inlineStr">
        <is>
          <t>North</t>
        </is>
      </c>
      <c r="D1363" t="inlineStr">
        <is>
          <t>Chandigarh</t>
        </is>
      </c>
      <c r="E1363" t="inlineStr">
        <is>
          <t>No</t>
        </is>
      </c>
      <c r="F1363" t="inlineStr">
        <is>
          <t>At Risk</t>
        </is>
      </c>
      <c r="G1363" t="n">
        <v>16</v>
      </c>
      <c r="H1363" s="24" t="n">
        <v>76085.71000000001</v>
      </c>
      <c r="I1363" s="24" t="n">
        <v>16182.98</v>
      </c>
      <c r="J1363" s="25" t="n">
        <v>45060</v>
      </c>
      <c r="K1363" s="25" t="n">
        <v>45538</v>
      </c>
      <c r="L1363" t="n">
        <v>2</v>
      </c>
      <c r="M1363" t="n">
        <v>5</v>
      </c>
      <c r="N1363" t="n">
        <v>5</v>
      </c>
      <c r="O1363">
        <f>DATE(2026,1,1)-K1363</f>
        <v/>
      </c>
      <c r="P1363">
        <f>IF(G1363&gt;=2,"Repeat","One-time")</f>
        <v/>
      </c>
    </row>
    <row r="1364">
      <c r="A1364" t="inlineStr">
        <is>
          <t>C07808</t>
        </is>
      </c>
      <c r="B1364" t="inlineStr">
        <is>
          <t>Arjun Ghosh</t>
        </is>
      </c>
      <c r="C1364" t="inlineStr">
        <is>
          <t>North</t>
        </is>
      </c>
      <c r="D1364" t="inlineStr">
        <is>
          <t>Gurugram</t>
        </is>
      </c>
      <c r="E1364" t="inlineStr">
        <is>
          <t>No</t>
        </is>
      </c>
      <c r="F1364" t="inlineStr">
        <is>
          <t>Loyal</t>
        </is>
      </c>
      <c r="G1364" t="n">
        <v>3</v>
      </c>
      <c r="H1364" s="24" t="n">
        <v>76080.39999999999</v>
      </c>
      <c r="I1364" s="24" t="n">
        <v>5091.72</v>
      </c>
      <c r="J1364" s="25" t="n">
        <v>45680</v>
      </c>
      <c r="K1364" s="25" t="n">
        <v>46018</v>
      </c>
      <c r="L1364" t="n">
        <v>5</v>
      </c>
      <c r="M1364" t="n">
        <v>3</v>
      </c>
      <c r="N1364" t="n">
        <v>5</v>
      </c>
      <c r="O1364">
        <f>DATE(2026,1,1)-K1364</f>
        <v/>
      </c>
      <c r="P1364">
        <f>IF(G1364&gt;=2,"Repeat","One-time")</f>
        <v/>
      </c>
    </row>
    <row r="1365">
      <c r="A1365" t="inlineStr">
        <is>
          <t>C00574</t>
        </is>
      </c>
      <c r="B1365" t="inlineStr">
        <is>
          <t>Harpreet Chopra</t>
        </is>
      </c>
      <c r="C1365" t="inlineStr">
        <is>
          <t>West</t>
        </is>
      </c>
      <c r="D1365" t="inlineStr">
        <is>
          <t>Surat</t>
        </is>
      </c>
      <c r="E1365" t="inlineStr">
        <is>
          <t>Yes</t>
        </is>
      </c>
      <c r="F1365" t="inlineStr">
        <is>
          <t>At Risk</t>
        </is>
      </c>
      <c r="G1365" t="n">
        <v>12</v>
      </c>
      <c r="H1365" s="24" t="n">
        <v>76030.09</v>
      </c>
      <c r="I1365" s="24" t="n">
        <v>9041.99</v>
      </c>
      <c r="J1365" s="25" t="n">
        <v>44932</v>
      </c>
      <c r="K1365" s="25" t="n">
        <v>45648</v>
      </c>
      <c r="L1365" t="n">
        <v>2</v>
      </c>
      <c r="M1365" t="n">
        <v>5</v>
      </c>
      <c r="N1365" t="n">
        <v>5</v>
      </c>
      <c r="O1365">
        <f>DATE(2026,1,1)-K1365</f>
        <v/>
      </c>
      <c r="P1365">
        <f>IF(G1365&gt;=2,"Repeat","One-time")</f>
        <v/>
      </c>
    </row>
    <row r="1366">
      <c r="A1366" t="inlineStr">
        <is>
          <t>C00535</t>
        </is>
      </c>
      <c r="B1366" t="inlineStr">
        <is>
          <t>Harpreet Das</t>
        </is>
      </c>
      <c r="C1366" t="inlineStr">
        <is>
          <t>North</t>
        </is>
      </c>
      <c r="D1366" t="inlineStr">
        <is>
          <t>Gurugram</t>
        </is>
      </c>
      <c r="E1366" t="inlineStr">
        <is>
          <t>No</t>
        </is>
      </c>
      <c r="F1366" t="inlineStr">
        <is>
          <t>At Risk</t>
        </is>
      </c>
      <c r="G1366" t="n">
        <v>14</v>
      </c>
      <c r="H1366" s="24" t="n">
        <v>76000.75</v>
      </c>
      <c r="I1366" s="24" t="n">
        <v>14660.48</v>
      </c>
      <c r="J1366" s="25" t="n">
        <v>44937</v>
      </c>
      <c r="K1366" s="25" t="n">
        <v>45103</v>
      </c>
      <c r="L1366" t="n">
        <v>1</v>
      </c>
      <c r="M1366" t="n">
        <v>5</v>
      </c>
      <c r="N1366" t="n">
        <v>5</v>
      </c>
      <c r="O1366">
        <f>DATE(2026,1,1)-K1366</f>
        <v/>
      </c>
      <c r="P1366">
        <f>IF(G1366&gt;=2,"Repeat","One-time")</f>
        <v/>
      </c>
    </row>
    <row r="1367">
      <c r="A1367" t="inlineStr">
        <is>
          <t>C10275</t>
        </is>
      </c>
      <c r="B1367" t="inlineStr">
        <is>
          <t>Joseph Verma</t>
        </is>
      </c>
      <c r="C1367" t="inlineStr">
        <is>
          <t>South</t>
        </is>
      </c>
      <c r="D1367" t="inlineStr">
        <is>
          <t>Chennai</t>
        </is>
      </c>
      <c r="E1367" t="inlineStr">
        <is>
          <t>No</t>
        </is>
      </c>
      <c r="F1367" t="inlineStr">
        <is>
          <t>New</t>
        </is>
      </c>
      <c r="G1367" t="n">
        <v>3</v>
      </c>
      <c r="H1367" s="24" t="n">
        <v>75999.06</v>
      </c>
      <c r="I1367" s="24" t="n">
        <v>9645.17</v>
      </c>
      <c r="J1367" s="25" t="n">
        <v>45967</v>
      </c>
      <c r="K1367" s="25" t="n">
        <v>45998</v>
      </c>
      <c r="L1367" t="n">
        <v>5</v>
      </c>
      <c r="M1367" t="n">
        <v>3</v>
      </c>
      <c r="N1367" t="n">
        <v>5</v>
      </c>
      <c r="O1367">
        <f>DATE(2026,1,1)-K1367</f>
        <v/>
      </c>
      <c r="P1367">
        <f>IF(G1367&gt;=2,"Repeat","One-time")</f>
        <v/>
      </c>
    </row>
    <row r="1368">
      <c r="A1368" t="inlineStr">
        <is>
          <t>C05156</t>
        </is>
      </c>
      <c r="B1368" t="inlineStr">
        <is>
          <t>Ananya Kapoor</t>
        </is>
      </c>
      <c r="C1368" t="inlineStr">
        <is>
          <t>South</t>
        </is>
      </c>
      <c r="D1368" t="inlineStr">
        <is>
          <t>Bengaluru</t>
        </is>
      </c>
      <c r="E1368" t="inlineStr">
        <is>
          <t>No</t>
        </is>
      </c>
      <c r="F1368" t="inlineStr">
        <is>
          <t>High Value</t>
        </is>
      </c>
      <c r="G1368" t="n">
        <v>8</v>
      </c>
      <c r="H1368" s="24" t="n">
        <v>75984.78</v>
      </c>
      <c r="I1368" s="24" t="n">
        <v>13597.75</v>
      </c>
      <c r="J1368" s="25" t="n">
        <v>45434</v>
      </c>
      <c r="K1368" s="25" t="n">
        <v>45921</v>
      </c>
      <c r="L1368" t="n">
        <v>3</v>
      </c>
      <c r="M1368" t="n">
        <v>4</v>
      </c>
      <c r="N1368" t="n">
        <v>5</v>
      </c>
      <c r="O1368">
        <f>DATE(2026,1,1)-K1368</f>
        <v/>
      </c>
      <c r="P1368">
        <f>IF(G1368&gt;=2,"Repeat","One-time")</f>
        <v/>
      </c>
    </row>
    <row r="1369">
      <c r="A1369" t="inlineStr">
        <is>
          <t>C07337</t>
        </is>
      </c>
      <c r="B1369" t="inlineStr">
        <is>
          <t>Aditya Prasad</t>
        </is>
      </c>
      <c r="C1369" t="inlineStr">
        <is>
          <t>West</t>
        </is>
      </c>
      <c r="D1369" t="inlineStr">
        <is>
          <t>Surat</t>
        </is>
      </c>
      <c r="E1369" t="inlineStr">
        <is>
          <t>No</t>
        </is>
      </c>
      <c r="F1369" t="inlineStr">
        <is>
          <t>High Value</t>
        </is>
      </c>
      <c r="G1369" t="n">
        <v>6</v>
      </c>
      <c r="H1369" s="24" t="n">
        <v>75954.49000000001</v>
      </c>
      <c r="I1369" s="24" t="n">
        <v>13936.63</v>
      </c>
      <c r="J1369" s="25" t="n">
        <v>45695</v>
      </c>
      <c r="K1369" s="25" t="n">
        <v>45970</v>
      </c>
      <c r="L1369" t="n">
        <v>4</v>
      </c>
      <c r="M1369" t="n">
        <v>4</v>
      </c>
      <c r="N1369" t="n">
        <v>5</v>
      </c>
      <c r="O1369">
        <f>DATE(2026,1,1)-K1369</f>
        <v/>
      </c>
      <c r="P1369">
        <f>IF(G1369&gt;=2,"Repeat","One-time")</f>
        <v/>
      </c>
    </row>
    <row r="1370">
      <c r="A1370" t="inlineStr">
        <is>
          <t>C01913</t>
        </is>
      </c>
      <c r="B1370" t="inlineStr">
        <is>
          <t>Divya Sinha</t>
        </is>
      </c>
      <c r="C1370" t="inlineStr">
        <is>
          <t>South</t>
        </is>
      </c>
      <c r="D1370" t="inlineStr">
        <is>
          <t>Bengaluru</t>
        </is>
      </c>
      <c r="E1370" t="inlineStr">
        <is>
          <t>No</t>
        </is>
      </c>
      <c r="F1370" t="inlineStr">
        <is>
          <t>At Risk</t>
        </is>
      </c>
      <c r="G1370" t="n">
        <v>8</v>
      </c>
      <c r="H1370" s="24" t="n">
        <v>75954.28</v>
      </c>
      <c r="I1370" s="24" t="n">
        <v>9195.74</v>
      </c>
      <c r="J1370" s="25" t="n">
        <v>45117</v>
      </c>
      <c r="K1370" s="25" t="n">
        <v>45422</v>
      </c>
      <c r="L1370" t="n">
        <v>1</v>
      </c>
      <c r="M1370" t="n">
        <v>4</v>
      </c>
      <c r="N1370" t="n">
        <v>5</v>
      </c>
      <c r="O1370">
        <f>DATE(2026,1,1)-K1370</f>
        <v/>
      </c>
      <c r="P1370">
        <f>IF(G1370&gt;=2,"Repeat","One-time")</f>
        <v/>
      </c>
    </row>
    <row r="1371">
      <c r="A1371" t="inlineStr">
        <is>
          <t>C03707</t>
        </is>
      </c>
      <c r="B1371" t="inlineStr">
        <is>
          <t>Diya Mehta</t>
        </is>
      </c>
      <c r="C1371" t="inlineStr">
        <is>
          <t>East</t>
        </is>
      </c>
      <c r="D1371" t="inlineStr">
        <is>
          <t>Kolkata</t>
        </is>
      </c>
      <c r="E1371" t="inlineStr">
        <is>
          <t>No</t>
        </is>
      </c>
      <c r="F1371" t="inlineStr">
        <is>
          <t>High Value</t>
        </is>
      </c>
      <c r="G1371" t="n">
        <v>9</v>
      </c>
      <c r="H1371" s="24" t="n">
        <v>75925.25</v>
      </c>
      <c r="I1371" s="24" t="n">
        <v>17900.42</v>
      </c>
      <c r="J1371" s="25" t="n">
        <v>45361</v>
      </c>
      <c r="K1371" s="25" t="n">
        <v>46000</v>
      </c>
      <c r="L1371" t="n">
        <v>5</v>
      </c>
      <c r="M1371" t="n">
        <v>5</v>
      </c>
      <c r="N1371" t="n">
        <v>5</v>
      </c>
      <c r="O1371">
        <f>DATE(2026,1,1)-K1371</f>
        <v/>
      </c>
      <c r="P1371">
        <f>IF(G1371&gt;=2,"Repeat","One-time")</f>
        <v/>
      </c>
    </row>
    <row r="1372">
      <c r="A1372" t="inlineStr">
        <is>
          <t>C07418</t>
        </is>
      </c>
      <c r="B1372" t="inlineStr">
        <is>
          <t>Suresh Iyer</t>
        </is>
      </c>
      <c r="C1372" t="inlineStr">
        <is>
          <t>West</t>
        </is>
      </c>
      <c r="D1372" t="inlineStr">
        <is>
          <t>Mumbai</t>
        </is>
      </c>
      <c r="E1372" t="inlineStr">
        <is>
          <t>Yes</t>
        </is>
      </c>
      <c r="F1372" t="inlineStr">
        <is>
          <t>High Value</t>
        </is>
      </c>
      <c r="G1372" t="n">
        <v>8</v>
      </c>
      <c r="H1372" s="24" t="n">
        <v>75922.94</v>
      </c>
      <c r="I1372" s="24" t="n">
        <v>8375.639999999999</v>
      </c>
      <c r="J1372" s="25" t="n">
        <v>45666</v>
      </c>
      <c r="K1372" s="25" t="n">
        <v>45906</v>
      </c>
      <c r="L1372" t="n">
        <v>3</v>
      </c>
      <c r="M1372" t="n">
        <v>5</v>
      </c>
      <c r="N1372" t="n">
        <v>5</v>
      </c>
      <c r="O1372">
        <f>DATE(2026,1,1)-K1372</f>
        <v/>
      </c>
      <c r="P1372">
        <f>IF(G1372&gt;=2,"Repeat","One-time")</f>
        <v/>
      </c>
    </row>
    <row r="1373">
      <c r="A1373" t="inlineStr">
        <is>
          <t>C09895</t>
        </is>
      </c>
      <c r="B1373" t="inlineStr">
        <is>
          <t>Imran Bose</t>
        </is>
      </c>
      <c r="C1373" t="inlineStr">
        <is>
          <t>North</t>
        </is>
      </c>
      <c r="D1373" t="inlineStr">
        <is>
          <t>Jaipur</t>
        </is>
      </c>
      <c r="E1373" t="inlineStr">
        <is>
          <t>Yes</t>
        </is>
      </c>
      <c r="F1373" t="inlineStr">
        <is>
          <t>High Value</t>
        </is>
      </c>
      <c r="G1373" t="n">
        <v>6</v>
      </c>
      <c r="H1373" s="24" t="n">
        <v>75825.91</v>
      </c>
      <c r="I1373" s="24" t="n">
        <v>10301.99</v>
      </c>
      <c r="J1373" s="25" t="n">
        <v>45902</v>
      </c>
      <c r="K1373" s="25" t="n">
        <v>45982</v>
      </c>
      <c r="L1373" t="n">
        <v>4</v>
      </c>
      <c r="M1373" t="n">
        <v>4</v>
      </c>
      <c r="N1373" t="n">
        <v>5</v>
      </c>
      <c r="O1373">
        <f>DATE(2026,1,1)-K1373</f>
        <v/>
      </c>
      <c r="P1373">
        <f>IF(G1373&gt;=2,"Repeat","One-time")</f>
        <v/>
      </c>
    </row>
    <row r="1374">
      <c r="A1374" t="inlineStr">
        <is>
          <t>C04839</t>
        </is>
      </c>
      <c r="B1374" t="inlineStr">
        <is>
          <t>Divya Fernandes</t>
        </is>
      </c>
      <c r="C1374" t="inlineStr">
        <is>
          <t>North</t>
        </is>
      </c>
      <c r="D1374" t="inlineStr">
        <is>
          <t>Jaipur</t>
        </is>
      </c>
      <c r="E1374" t="inlineStr">
        <is>
          <t>Yes</t>
        </is>
      </c>
      <c r="F1374" t="inlineStr">
        <is>
          <t>High Value</t>
        </is>
      </c>
      <c r="G1374" t="n">
        <v>11</v>
      </c>
      <c r="H1374" s="24" t="n">
        <v>75816.81</v>
      </c>
      <c r="I1374" s="24" t="n">
        <v>12670.25</v>
      </c>
      <c r="J1374" s="25" t="n">
        <v>45407</v>
      </c>
      <c r="K1374" s="25" t="n">
        <v>46009</v>
      </c>
      <c r="L1374" t="n">
        <v>5</v>
      </c>
      <c r="M1374" t="n">
        <v>5</v>
      </c>
      <c r="N1374" t="n">
        <v>5</v>
      </c>
      <c r="O1374">
        <f>DATE(2026,1,1)-K1374</f>
        <v/>
      </c>
      <c r="P1374">
        <f>IF(G1374&gt;=2,"Repeat","One-time")</f>
        <v/>
      </c>
    </row>
    <row r="1375">
      <c r="A1375" t="inlineStr">
        <is>
          <t>C01626</t>
        </is>
      </c>
      <c r="B1375" t="inlineStr">
        <is>
          <t>Tanvi Mukherjee</t>
        </is>
      </c>
      <c r="C1375" t="inlineStr">
        <is>
          <t>East</t>
        </is>
      </c>
      <c r="D1375" t="inlineStr">
        <is>
          <t>Bhubaneswar</t>
        </is>
      </c>
      <c r="E1375" t="inlineStr">
        <is>
          <t>No</t>
        </is>
      </c>
      <c r="F1375" t="inlineStr">
        <is>
          <t>At Risk</t>
        </is>
      </c>
      <c r="G1375" t="n">
        <v>10</v>
      </c>
      <c r="H1375" s="24" t="n">
        <v>75767.89</v>
      </c>
      <c r="I1375" s="24" t="n">
        <v>16202.08</v>
      </c>
      <c r="J1375" s="25" t="n">
        <v>45146</v>
      </c>
      <c r="K1375" s="25" t="n">
        <v>45586</v>
      </c>
      <c r="L1375" t="n">
        <v>2</v>
      </c>
      <c r="M1375" t="n">
        <v>5</v>
      </c>
      <c r="N1375" t="n">
        <v>5</v>
      </c>
      <c r="O1375">
        <f>DATE(2026,1,1)-K1375</f>
        <v/>
      </c>
      <c r="P1375">
        <f>IF(G1375&gt;=2,"Repeat","One-time")</f>
        <v/>
      </c>
    </row>
    <row r="1376">
      <c r="A1376" t="inlineStr">
        <is>
          <t>C01544</t>
        </is>
      </c>
      <c r="B1376" t="inlineStr">
        <is>
          <t>Neha Ghosh</t>
        </is>
      </c>
      <c r="C1376" t="inlineStr">
        <is>
          <t>South</t>
        </is>
      </c>
      <c r="D1376" t="inlineStr">
        <is>
          <t>Hyderabad</t>
        </is>
      </c>
      <c r="E1376" t="inlineStr">
        <is>
          <t>Yes</t>
        </is>
      </c>
      <c r="F1376" t="inlineStr">
        <is>
          <t>At Risk</t>
        </is>
      </c>
      <c r="G1376" t="n">
        <v>5</v>
      </c>
      <c r="H1376" s="24" t="n">
        <v>75742.89</v>
      </c>
      <c r="I1376" s="24" t="n">
        <v>12459.03</v>
      </c>
      <c r="J1376" s="25" t="n">
        <v>45162</v>
      </c>
      <c r="K1376" s="25" t="n">
        <v>45324</v>
      </c>
      <c r="L1376" t="n">
        <v>1</v>
      </c>
      <c r="M1376" t="n">
        <v>4</v>
      </c>
      <c r="N1376" t="n">
        <v>5</v>
      </c>
      <c r="O1376">
        <f>DATE(2026,1,1)-K1376</f>
        <v/>
      </c>
      <c r="P1376">
        <f>IF(G1376&gt;=2,"Repeat","One-time")</f>
        <v/>
      </c>
    </row>
    <row r="1377">
      <c r="A1377" t="inlineStr">
        <is>
          <t>C03337</t>
        </is>
      </c>
      <c r="B1377" t="inlineStr">
        <is>
          <t>Arjun Mishra</t>
        </is>
      </c>
      <c r="C1377" t="inlineStr">
        <is>
          <t>West</t>
        </is>
      </c>
      <c r="D1377" t="inlineStr">
        <is>
          <t>Ahmedabad</t>
        </is>
      </c>
      <c r="E1377" t="inlineStr">
        <is>
          <t>Yes</t>
        </is>
      </c>
      <c r="F1377" t="inlineStr">
        <is>
          <t>At Risk</t>
        </is>
      </c>
      <c r="G1377" t="n">
        <v>7</v>
      </c>
      <c r="H1377" s="24" t="n">
        <v>75636.3</v>
      </c>
      <c r="I1377" s="24" t="n">
        <v>9754.969999999999</v>
      </c>
      <c r="J1377" s="25" t="n">
        <v>45241</v>
      </c>
      <c r="K1377" s="25" t="n">
        <v>45629</v>
      </c>
      <c r="L1377" t="n">
        <v>2</v>
      </c>
      <c r="M1377" t="n">
        <v>4</v>
      </c>
      <c r="N1377" t="n">
        <v>5</v>
      </c>
      <c r="O1377">
        <f>DATE(2026,1,1)-K1377</f>
        <v/>
      </c>
      <c r="P1377">
        <f>IF(G1377&gt;=2,"Repeat","One-time")</f>
        <v/>
      </c>
    </row>
    <row r="1378">
      <c r="A1378" t="inlineStr">
        <is>
          <t>C04971</t>
        </is>
      </c>
      <c r="B1378" t="inlineStr">
        <is>
          <t>Zoya Gupta</t>
        </is>
      </c>
      <c r="C1378" t="inlineStr">
        <is>
          <t>East</t>
        </is>
      </c>
      <c r="D1378" t="inlineStr">
        <is>
          <t>Patna</t>
        </is>
      </c>
      <c r="E1378" t="inlineStr">
        <is>
          <t>No</t>
        </is>
      </c>
      <c r="F1378" t="inlineStr">
        <is>
          <t>High Value</t>
        </is>
      </c>
      <c r="G1378" t="n">
        <v>7</v>
      </c>
      <c r="H1378" s="24" t="n">
        <v>75619.3</v>
      </c>
      <c r="I1378" s="24" t="n">
        <v>9569.940000000001</v>
      </c>
      <c r="J1378" s="25" t="n">
        <v>45574</v>
      </c>
      <c r="K1378" s="25" t="n">
        <v>45978</v>
      </c>
      <c r="L1378" t="n">
        <v>4</v>
      </c>
      <c r="M1378" t="n">
        <v>4</v>
      </c>
      <c r="N1378" t="n">
        <v>5</v>
      </c>
      <c r="O1378">
        <f>DATE(2026,1,1)-K1378</f>
        <v/>
      </c>
      <c r="P1378">
        <f>IF(G1378&gt;=2,"Repeat","One-time")</f>
        <v/>
      </c>
    </row>
    <row r="1379">
      <c r="A1379" t="inlineStr">
        <is>
          <t>C01938</t>
        </is>
      </c>
      <c r="B1379" t="inlineStr">
        <is>
          <t>Rohan Agarwal</t>
        </is>
      </c>
      <c r="C1379" t="inlineStr">
        <is>
          <t>East</t>
        </is>
      </c>
      <c r="D1379" t="inlineStr">
        <is>
          <t>Kolkata</t>
        </is>
      </c>
      <c r="E1379" t="inlineStr">
        <is>
          <t>Yes</t>
        </is>
      </c>
      <c r="F1379" t="inlineStr">
        <is>
          <t>At Risk</t>
        </is>
      </c>
      <c r="G1379" t="n">
        <v>10</v>
      </c>
      <c r="H1379" s="24" t="n">
        <v>75617.28999999999</v>
      </c>
      <c r="I1379" s="24" t="n">
        <v>11805.13</v>
      </c>
      <c r="J1379" s="25" t="n">
        <v>45121</v>
      </c>
      <c r="K1379" s="25" t="n">
        <v>45410</v>
      </c>
      <c r="L1379" t="n">
        <v>1</v>
      </c>
      <c r="M1379" t="n">
        <v>5</v>
      </c>
      <c r="N1379" t="n">
        <v>5</v>
      </c>
      <c r="O1379">
        <f>DATE(2026,1,1)-K1379</f>
        <v/>
      </c>
      <c r="P1379">
        <f>IF(G1379&gt;=2,"Repeat","One-time")</f>
        <v/>
      </c>
    </row>
    <row r="1380">
      <c r="A1380" t="inlineStr">
        <is>
          <t>C02673</t>
        </is>
      </c>
      <c r="B1380" t="inlineStr">
        <is>
          <t>Karan Patel</t>
        </is>
      </c>
      <c r="C1380" t="inlineStr">
        <is>
          <t>West</t>
        </is>
      </c>
      <c r="D1380" t="inlineStr">
        <is>
          <t>Mumbai</t>
        </is>
      </c>
      <c r="E1380" t="inlineStr">
        <is>
          <t>No</t>
        </is>
      </c>
      <c r="F1380" t="inlineStr">
        <is>
          <t>High Value</t>
        </is>
      </c>
      <c r="G1380" t="n">
        <v>11</v>
      </c>
      <c r="H1380" s="24" t="n">
        <v>75531.3</v>
      </c>
      <c r="I1380" s="24" t="n">
        <v>11345.55</v>
      </c>
      <c r="J1380" s="25" t="n">
        <v>45189</v>
      </c>
      <c r="K1380" s="25" t="n">
        <v>46015</v>
      </c>
      <c r="L1380" t="n">
        <v>5</v>
      </c>
      <c r="M1380" t="n">
        <v>5</v>
      </c>
      <c r="N1380" t="n">
        <v>5</v>
      </c>
      <c r="O1380">
        <f>DATE(2026,1,1)-K1380</f>
        <v/>
      </c>
      <c r="P1380">
        <f>IF(G1380&gt;=2,"Repeat","One-time")</f>
        <v/>
      </c>
    </row>
    <row r="1381">
      <c r="A1381" t="inlineStr">
        <is>
          <t>C04127</t>
        </is>
      </c>
      <c r="B1381" t="inlineStr">
        <is>
          <t>Aarav Joshi</t>
        </is>
      </c>
      <c r="C1381" t="inlineStr">
        <is>
          <t>Central</t>
        </is>
      </c>
      <c r="D1381" t="inlineStr">
        <is>
          <t>Bhopal</t>
        </is>
      </c>
      <c r="E1381" t="inlineStr">
        <is>
          <t>Yes</t>
        </is>
      </c>
      <c r="F1381" t="inlineStr">
        <is>
          <t>At Risk</t>
        </is>
      </c>
      <c r="G1381" t="n">
        <v>8</v>
      </c>
      <c r="H1381" s="24" t="n">
        <v>75525.61</v>
      </c>
      <c r="I1381" s="24" t="n">
        <v>16002.36</v>
      </c>
      <c r="J1381" s="25" t="n">
        <v>45346</v>
      </c>
      <c r="K1381" s="25" t="n">
        <v>45596</v>
      </c>
      <c r="L1381" t="n">
        <v>2</v>
      </c>
      <c r="M1381" t="n">
        <v>4</v>
      </c>
      <c r="N1381" t="n">
        <v>5</v>
      </c>
      <c r="O1381">
        <f>DATE(2026,1,1)-K1381</f>
        <v/>
      </c>
      <c r="P1381">
        <f>IF(G1381&gt;=2,"Repeat","One-time")</f>
        <v/>
      </c>
    </row>
    <row r="1382">
      <c r="A1382" t="inlineStr">
        <is>
          <t>C02709</t>
        </is>
      </c>
      <c r="B1382" t="inlineStr">
        <is>
          <t>Sneha Kapoor</t>
        </is>
      </c>
      <c r="C1382" t="inlineStr">
        <is>
          <t>West</t>
        </is>
      </c>
      <c r="D1382" t="inlineStr">
        <is>
          <t>Pune</t>
        </is>
      </c>
      <c r="E1382" t="inlineStr">
        <is>
          <t>No</t>
        </is>
      </c>
      <c r="F1382" t="inlineStr">
        <is>
          <t>High Value</t>
        </is>
      </c>
      <c r="G1382" t="n">
        <v>7</v>
      </c>
      <c r="H1382" s="24" t="n">
        <v>75456.17</v>
      </c>
      <c r="I1382" s="24" t="n">
        <v>6108.36</v>
      </c>
      <c r="J1382" s="25" t="n">
        <v>45336</v>
      </c>
      <c r="K1382" s="25" t="n">
        <v>45940</v>
      </c>
      <c r="L1382" t="n">
        <v>4</v>
      </c>
      <c r="M1382" t="n">
        <v>4</v>
      </c>
      <c r="N1382" t="n">
        <v>5</v>
      </c>
      <c r="O1382">
        <f>DATE(2026,1,1)-K1382</f>
        <v/>
      </c>
      <c r="P1382">
        <f>IF(G1382&gt;=2,"Repeat","One-time")</f>
        <v/>
      </c>
    </row>
    <row r="1383">
      <c r="A1383" t="inlineStr">
        <is>
          <t>C01613</t>
        </is>
      </c>
      <c r="B1383" t="inlineStr">
        <is>
          <t>Ritu Singh</t>
        </is>
      </c>
      <c r="C1383" t="inlineStr">
        <is>
          <t>East</t>
        </is>
      </c>
      <c r="D1383" t="inlineStr">
        <is>
          <t>Jamshedpur</t>
        </is>
      </c>
      <c r="E1383" t="inlineStr">
        <is>
          <t>No</t>
        </is>
      </c>
      <c r="F1383" t="inlineStr">
        <is>
          <t>At Risk</t>
        </is>
      </c>
      <c r="G1383" t="n">
        <v>8</v>
      </c>
      <c r="H1383" s="24" t="n">
        <v>75439.95</v>
      </c>
      <c r="I1383" s="24" t="n">
        <v>15131.02</v>
      </c>
      <c r="J1383" s="25" t="n">
        <v>45027</v>
      </c>
      <c r="K1383" s="25" t="n">
        <v>45101</v>
      </c>
      <c r="L1383" t="n">
        <v>1</v>
      </c>
      <c r="M1383" t="n">
        <v>4</v>
      </c>
      <c r="N1383" t="n">
        <v>5</v>
      </c>
      <c r="O1383">
        <f>DATE(2026,1,1)-K1383</f>
        <v/>
      </c>
      <c r="P1383">
        <f>IF(G1383&gt;=2,"Repeat","One-time")</f>
        <v/>
      </c>
    </row>
    <row r="1384">
      <c r="A1384" t="inlineStr">
        <is>
          <t>C04743</t>
        </is>
      </c>
      <c r="B1384" t="inlineStr">
        <is>
          <t>Deepak Yadav</t>
        </is>
      </c>
      <c r="C1384" t="inlineStr">
        <is>
          <t>South</t>
        </is>
      </c>
      <c r="D1384" t="inlineStr">
        <is>
          <t>Chennai</t>
        </is>
      </c>
      <c r="E1384" t="inlineStr">
        <is>
          <t>Yes</t>
        </is>
      </c>
      <c r="F1384" t="inlineStr">
        <is>
          <t>High Value</t>
        </is>
      </c>
      <c r="G1384" t="n">
        <v>16</v>
      </c>
      <c r="H1384" s="24" t="n">
        <v>75408.00999999999</v>
      </c>
      <c r="I1384" s="24" t="n">
        <v>14923.98</v>
      </c>
      <c r="J1384" s="25" t="n">
        <v>45434</v>
      </c>
      <c r="K1384" s="25" t="n">
        <v>46017</v>
      </c>
      <c r="L1384" t="n">
        <v>5</v>
      </c>
      <c r="M1384" t="n">
        <v>5</v>
      </c>
      <c r="N1384" t="n">
        <v>5</v>
      </c>
      <c r="O1384">
        <f>DATE(2026,1,1)-K1384</f>
        <v/>
      </c>
      <c r="P1384">
        <f>IF(G1384&gt;=2,"Repeat","One-time")</f>
        <v/>
      </c>
    </row>
    <row r="1385">
      <c r="A1385" t="inlineStr">
        <is>
          <t>C01603</t>
        </is>
      </c>
      <c r="B1385" t="inlineStr">
        <is>
          <t>Isha Chopra</t>
        </is>
      </c>
      <c r="C1385" t="inlineStr">
        <is>
          <t>South</t>
        </is>
      </c>
      <c r="D1385" t="inlineStr">
        <is>
          <t>Coimbatore</t>
        </is>
      </c>
      <c r="E1385" t="inlineStr">
        <is>
          <t>No</t>
        </is>
      </c>
      <c r="F1385" t="inlineStr">
        <is>
          <t>At Risk</t>
        </is>
      </c>
      <c r="G1385" t="n">
        <v>15</v>
      </c>
      <c r="H1385" s="24" t="n">
        <v>75407.63</v>
      </c>
      <c r="I1385" s="24" t="n">
        <v>15888.54</v>
      </c>
      <c r="J1385" s="25" t="n">
        <v>45080</v>
      </c>
      <c r="K1385" s="25" t="n">
        <v>45356</v>
      </c>
      <c r="L1385" t="n">
        <v>1</v>
      </c>
      <c r="M1385" t="n">
        <v>5</v>
      </c>
      <c r="N1385" t="n">
        <v>5</v>
      </c>
      <c r="O1385">
        <f>DATE(2026,1,1)-K1385</f>
        <v/>
      </c>
      <c r="P1385">
        <f>IF(G1385&gt;=2,"Repeat","One-time")</f>
        <v/>
      </c>
    </row>
    <row r="1386">
      <c r="A1386" t="inlineStr">
        <is>
          <t>C02981</t>
        </is>
      </c>
      <c r="B1386" t="inlineStr">
        <is>
          <t>Aarav Bose</t>
        </is>
      </c>
      <c r="C1386" t="inlineStr">
        <is>
          <t>North</t>
        </is>
      </c>
      <c r="D1386" t="inlineStr">
        <is>
          <t>Lucknow</t>
        </is>
      </c>
      <c r="E1386" t="inlineStr">
        <is>
          <t>No</t>
        </is>
      </c>
      <c r="F1386" t="inlineStr">
        <is>
          <t>At Risk</t>
        </is>
      </c>
      <c r="G1386" t="n">
        <v>2</v>
      </c>
      <c r="H1386" s="24" t="n">
        <v>75316.56</v>
      </c>
      <c r="I1386" s="24" t="n">
        <v>8629.940000000001</v>
      </c>
      <c r="J1386" s="25" t="n">
        <v>45692</v>
      </c>
      <c r="K1386" s="25" t="n">
        <v>45737</v>
      </c>
      <c r="L1386" t="n">
        <v>2</v>
      </c>
      <c r="M1386" t="n">
        <v>2</v>
      </c>
      <c r="N1386" t="n">
        <v>5</v>
      </c>
      <c r="O1386">
        <f>DATE(2026,1,1)-K1386</f>
        <v/>
      </c>
      <c r="P1386">
        <f>IF(G1386&gt;=2,"Repeat","One-time")</f>
        <v/>
      </c>
    </row>
    <row r="1387">
      <c r="A1387" t="inlineStr">
        <is>
          <t>C06499</t>
        </is>
      </c>
      <c r="B1387" t="inlineStr">
        <is>
          <t>Sanjay Menon</t>
        </is>
      </c>
      <c r="C1387" t="inlineStr">
        <is>
          <t>South</t>
        </is>
      </c>
      <c r="D1387" t="inlineStr">
        <is>
          <t>Hyderabad</t>
        </is>
      </c>
      <c r="E1387" t="inlineStr">
        <is>
          <t>Yes</t>
        </is>
      </c>
      <c r="F1387" t="inlineStr">
        <is>
          <t>High Value</t>
        </is>
      </c>
      <c r="G1387" t="n">
        <v>10</v>
      </c>
      <c r="H1387" s="24" t="n">
        <v>75275.87</v>
      </c>
      <c r="I1387" s="24" t="n">
        <v>9464.41</v>
      </c>
      <c r="J1387" s="25" t="n">
        <v>45569</v>
      </c>
      <c r="K1387" s="25" t="n">
        <v>45990</v>
      </c>
      <c r="L1387" t="n">
        <v>5</v>
      </c>
      <c r="M1387" t="n">
        <v>5</v>
      </c>
      <c r="N1387" t="n">
        <v>5</v>
      </c>
      <c r="O1387">
        <f>DATE(2026,1,1)-K1387</f>
        <v/>
      </c>
      <c r="P1387">
        <f>IF(G1387&gt;=2,"Repeat","One-time")</f>
        <v/>
      </c>
    </row>
    <row r="1388">
      <c r="A1388" t="inlineStr">
        <is>
          <t>C05227</t>
        </is>
      </c>
      <c r="B1388" t="inlineStr">
        <is>
          <t>Ayesha Das</t>
        </is>
      </c>
      <c r="C1388" t="inlineStr">
        <is>
          <t>North</t>
        </is>
      </c>
      <c r="D1388" t="inlineStr">
        <is>
          <t>Jaipur</t>
        </is>
      </c>
      <c r="E1388" t="inlineStr">
        <is>
          <t>No</t>
        </is>
      </c>
      <c r="F1388" t="inlineStr">
        <is>
          <t>High Value</t>
        </is>
      </c>
      <c r="G1388" t="n">
        <v>7</v>
      </c>
      <c r="H1388" s="24" t="n">
        <v>75248.39</v>
      </c>
      <c r="I1388" s="24" t="n">
        <v>17715.03</v>
      </c>
      <c r="J1388" s="25" t="n">
        <v>45585</v>
      </c>
      <c r="K1388" s="25" t="n">
        <v>45998</v>
      </c>
      <c r="L1388" t="n">
        <v>5</v>
      </c>
      <c r="M1388" t="n">
        <v>4</v>
      </c>
      <c r="N1388" t="n">
        <v>5</v>
      </c>
      <c r="O1388">
        <f>DATE(2026,1,1)-K1388</f>
        <v/>
      </c>
      <c r="P1388">
        <f>IF(G1388&gt;=2,"Repeat","One-time")</f>
        <v/>
      </c>
    </row>
    <row r="1389">
      <c r="A1389" t="inlineStr">
        <is>
          <t>C07601</t>
        </is>
      </c>
      <c r="B1389" t="inlineStr">
        <is>
          <t>Tanvi Banerjee</t>
        </is>
      </c>
      <c r="C1389" t="inlineStr">
        <is>
          <t>Central</t>
        </is>
      </c>
      <c r="D1389" t="inlineStr">
        <is>
          <t>Bhopal</t>
        </is>
      </c>
      <c r="E1389" t="inlineStr">
        <is>
          <t>Yes</t>
        </is>
      </c>
      <c r="F1389" t="inlineStr">
        <is>
          <t>High Value</t>
        </is>
      </c>
      <c r="G1389" t="n">
        <v>8</v>
      </c>
      <c r="H1389" s="24" t="n">
        <v>75245.82000000001</v>
      </c>
      <c r="I1389" s="24" t="n">
        <v>10832.32</v>
      </c>
      <c r="J1389" s="25" t="n">
        <v>45763</v>
      </c>
      <c r="K1389" s="25" t="n">
        <v>45967</v>
      </c>
      <c r="L1389" t="n">
        <v>4</v>
      </c>
      <c r="M1389" t="n">
        <v>5</v>
      </c>
      <c r="N1389" t="n">
        <v>5</v>
      </c>
      <c r="O1389">
        <f>DATE(2026,1,1)-K1389</f>
        <v/>
      </c>
      <c r="P1389">
        <f>IF(G1389&gt;=2,"Repeat","One-time")</f>
        <v/>
      </c>
    </row>
    <row r="1390">
      <c r="A1390" t="inlineStr">
        <is>
          <t>C00988</t>
        </is>
      </c>
      <c r="B1390" t="inlineStr">
        <is>
          <t>Aditya Mishra</t>
        </is>
      </c>
      <c r="C1390" t="inlineStr">
        <is>
          <t>South</t>
        </is>
      </c>
      <c r="D1390" t="inlineStr">
        <is>
          <t>Bengaluru</t>
        </is>
      </c>
      <c r="E1390" t="inlineStr">
        <is>
          <t>Yes</t>
        </is>
      </c>
      <c r="F1390" t="inlineStr">
        <is>
          <t>At Risk</t>
        </is>
      </c>
      <c r="G1390" t="n">
        <v>8</v>
      </c>
      <c r="H1390" s="24" t="n">
        <v>75183.8</v>
      </c>
      <c r="I1390" s="24" t="n">
        <v>13744.91</v>
      </c>
      <c r="J1390" s="25" t="n">
        <v>44963</v>
      </c>
      <c r="K1390" s="25" t="n">
        <v>45171</v>
      </c>
      <c r="L1390" t="n">
        <v>1</v>
      </c>
      <c r="M1390" t="n">
        <v>4</v>
      </c>
      <c r="N1390" t="n">
        <v>5</v>
      </c>
      <c r="O1390">
        <f>DATE(2026,1,1)-K1390</f>
        <v/>
      </c>
      <c r="P1390">
        <f>IF(G1390&gt;=2,"Repeat","One-time")</f>
        <v/>
      </c>
    </row>
    <row r="1391">
      <c r="A1391" t="inlineStr">
        <is>
          <t>C07309</t>
        </is>
      </c>
      <c r="B1391" t="inlineStr">
        <is>
          <t>Abhishek Reddy</t>
        </is>
      </c>
      <c r="C1391" t="inlineStr">
        <is>
          <t>South</t>
        </is>
      </c>
      <c r="D1391" t="inlineStr">
        <is>
          <t>Chennai</t>
        </is>
      </c>
      <c r="E1391" t="inlineStr">
        <is>
          <t>Yes</t>
        </is>
      </c>
      <c r="F1391" t="inlineStr">
        <is>
          <t>High Value</t>
        </is>
      </c>
      <c r="G1391" t="n">
        <v>10</v>
      </c>
      <c r="H1391" s="24" t="n">
        <v>75045.91</v>
      </c>
      <c r="I1391" s="24" t="n">
        <v>8505.5</v>
      </c>
      <c r="J1391" s="25" t="n">
        <v>45638</v>
      </c>
      <c r="K1391" s="25" t="n">
        <v>45757</v>
      </c>
      <c r="L1391" t="n">
        <v>3</v>
      </c>
      <c r="M1391" t="n">
        <v>5</v>
      </c>
      <c r="N1391" t="n">
        <v>5</v>
      </c>
      <c r="O1391">
        <f>DATE(2026,1,1)-K1391</f>
        <v/>
      </c>
      <c r="P1391">
        <f>IF(G1391&gt;=2,"Repeat","One-time")</f>
        <v/>
      </c>
    </row>
    <row r="1392">
      <c r="A1392" t="inlineStr">
        <is>
          <t>C02949</t>
        </is>
      </c>
      <c r="B1392" t="inlineStr">
        <is>
          <t>Amit Nair</t>
        </is>
      </c>
      <c r="C1392" t="inlineStr">
        <is>
          <t>Central</t>
        </is>
      </c>
      <c r="D1392" t="inlineStr">
        <is>
          <t>Nagpur</t>
        </is>
      </c>
      <c r="E1392" t="inlineStr">
        <is>
          <t>Yes</t>
        </is>
      </c>
      <c r="F1392" t="inlineStr">
        <is>
          <t>At Risk</t>
        </is>
      </c>
      <c r="G1392" t="n">
        <v>15</v>
      </c>
      <c r="H1392" s="24" t="n">
        <v>74997.03999999999</v>
      </c>
      <c r="I1392" s="24" t="n">
        <v>14252.77</v>
      </c>
      <c r="J1392" s="25" t="n">
        <v>45205</v>
      </c>
      <c r="K1392" s="25" t="n">
        <v>45521</v>
      </c>
      <c r="L1392" t="n">
        <v>2</v>
      </c>
      <c r="M1392" t="n">
        <v>5</v>
      </c>
      <c r="N1392" t="n">
        <v>5</v>
      </c>
      <c r="O1392">
        <f>DATE(2026,1,1)-K1392</f>
        <v/>
      </c>
      <c r="P1392">
        <f>IF(G1392&gt;=2,"Repeat","One-time")</f>
        <v/>
      </c>
    </row>
    <row r="1393">
      <c r="A1393" t="inlineStr">
        <is>
          <t>C05374</t>
        </is>
      </c>
      <c r="B1393" t="inlineStr">
        <is>
          <t>Farhan Yadav</t>
        </is>
      </c>
      <c r="C1393" t="inlineStr">
        <is>
          <t>North</t>
        </is>
      </c>
      <c r="D1393" t="inlineStr">
        <is>
          <t>Delhi</t>
        </is>
      </c>
      <c r="E1393" t="inlineStr">
        <is>
          <t>Yes</t>
        </is>
      </c>
      <c r="F1393" t="inlineStr">
        <is>
          <t>High Value</t>
        </is>
      </c>
      <c r="G1393" t="n">
        <v>11</v>
      </c>
      <c r="H1393" s="24" t="n">
        <v>74862.35000000001</v>
      </c>
      <c r="I1393" s="24" t="n">
        <v>18862.53</v>
      </c>
      <c r="J1393" s="25" t="n">
        <v>45505</v>
      </c>
      <c r="K1393" s="25" t="n">
        <v>45990</v>
      </c>
      <c r="L1393" t="n">
        <v>5</v>
      </c>
      <c r="M1393" t="n">
        <v>5</v>
      </c>
      <c r="N1393" t="n">
        <v>5</v>
      </c>
      <c r="O1393">
        <f>DATE(2026,1,1)-K1393</f>
        <v/>
      </c>
      <c r="P1393">
        <f>IF(G1393&gt;=2,"Repeat","One-time")</f>
        <v/>
      </c>
    </row>
    <row r="1394">
      <c r="A1394" t="inlineStr">
        <is>
          <t>C02946</t>
        </is>
      </c>
      <c r="B1394" t="inlineStr">
        <is>
          <t>Amit Shah</t>
        </is>
      </c>
      <c r="C1394" t="inlineStr">
        <is>
          <t>West</t>
        </is>
      </c>
      <c r="D1394" t="inlineStr">
        <is>
          <t>Ahmedabad</t>
        </is>
      </c>
      <c r="E1394" t="inlineStr">
        <is>
          <t>Yes</t>
        </is>
      </c>
      <c r="F1394" t="inlineStr">
        <is>
          <t>High Value</t>
        </is>
      </c>
      <c r="G1394" t="n">
        <v>16</v>
      </c>
      <c r="H1394" s="24" t="n">
        <v>74806.87</v>
      </c>
      <c r="I1394" s="24" t="n">
        <v>14069.92</v>
      </c>
      <c r="J1394" s="25" t="n">
        <v>45270</v>
      </c>
      <c r="K1394" s="25" t="n">
        <v>45941</v>
      </c>
      <c r="L1394" t="n">
        <v>4</v>
      </c>
      <c r="M1394" t="n">
        <v>5</v>
      </c>
      <c r="N1394" t="n">
        <v>5</v>
      </c>
      <c r="O1394">
        <f>DATE(2026,1,1)-K1394</f>
        <v/>
      </c>
      <c r="P1394">
        <f>IF(G1394&gt;=2,"Repeat","One-time")</f>
        <v/>
      </c>
    </row>
    <row r="1395">
      <c r="A1395" t="inlineStr">
        <is>
          <t>C02347</t>
        </is>
      </c>
      <c r="B1395" t="inlineStr">
        <is>
          <t>Pooja Banerjee</t>
        </is>
      </c>
      <c r="C1395" t="inlineStr">
        <is>
          <t>West</t>
        </is>
      </c>
      <c r="D1395" t="inlineStr">
        <is>
          <t>Ahmedabad</t>
        </is>
      </c>
      <c r="E1395" t="inlineStr">
        <is>
          <t>Yes</t>
        </is>
      </c>
      <c r="F1395" t="inlineStr">
        <is>
          <t>At Risk</t>
        </is>
      </c>
      <c r="G1395" t="n">
        <v>14</v>
      </c>
      <c r="H1395" s="24" t="n">
        <v>74805.47</v>
      </c>
      <c r="I1395" s="24" t="n">
        <v>16818.09</v>
      </c>
      <c r="J1395" s="25" t="n">
        <v>45125</v>
      </c>
      <c r="K1395" s="25" t="n">
        <v>45397</v>
      </c>
      <c r="L1395" t="n">
        <v>1</v>
      </c>
      <c r="M1395" t="n">
        <v>5</v>
      </c>
      <c r="N1395" t="n">
        <v>5</v>
      </c>
      <c r="O1395">
        <f>DATE(2026,1,1)-K1395</f>
        <v/>
      </c>
      <c r="P1395">
        <f>IF(G1395&gt;=2,"Repeat","One-time")</f>
        <v/>
      </c>
    </row>
    <row r="1396">
      <c r="A1396" t="inlineStr">
        <is>
          <t>C06349</t>
        </is>
      </c>
      <c r="B1396" t="inlineStr">
        <is>
          <t>Lakshmi Mehta</t>
        </is>
      </c>
      <c r="C1396" t="inlineStr">
        <is>
          <t>East</t>
        </is>
      </c>
      <c r="D1396" t="inlineStr">
        <is>
          <t>Kolkata</t>
        </is>
      </c>
      <c r="E1396" t="inlineStr">
        <is>
          <t>No</t>
        </is>
      </c>
      <c r="F1396" t="inlineStr">
        <is>
          <t>High Value</t>
        </is>
      </c>
      <c r="G1396" t="n">
        <v>12</v>
      </c>
      <c r="H1396" s="24" t="n">
        <v>74789.63</v>
      </c>
      <c r="I1396" s="24" t="n">
        <v>19913.72</v>
      </c>
      <c r="J1396" s="25" t="n">
        <v>45547</v>
      </c>
      <c r="K1396" s="25" t="n">
        <v>45844</v>
      </c>
      <c r="L1396" t="n">
        <v>3</v>
      </c>
      <c r="M1396" t="n">
        <v>5</v>
      </c>
      <c r="N1396" t="n">
        <v>5</v>
      </c>
      <c r="O1396">
        <f>DATE(2026,1,1)-K1396</f>
        <v/>
      </c>
      <c r="P1396">
        <f>IF(G1396&gt;=2,"Repeat","One-time")</f>
        <v/>
      </c>
    </row>
    <row r="1397">
      <c r="A1397" t="inlineStr">
        <is>
          <t>C02962</t>
        </is>
      </c>
      <c r="B1397" t="inlineStr">
        <is>
          <t>Pooja Menon</t>
        </is>
      </c>
      <c r="C1397" t="inlineStr">
        <is>
          <t>North</t>
        </is>
      </c>
      <c r="D1397" t="inlineStr">
        <is>
          <t>Delhi</t>
        </is>
      </c>
      <c r="E1397" t="inlineStr">
        <is>
          <t>No</t>
        </is>
      </c>
      <c r="F1397" t="inlineStr">
        <is>
          <t>At Risk</t>
        </is>
      </c>
      <c r="G1397" t="n">
        <v>5</v>
      </c>
      <c r="H1397" s="24" t="n">
        <v>74717.47</v>
      </c>
      <c r="I1397" s="24" t="n">
        <v>8609.459999999999</v>
      </c>
      <c r="J1397" s="25" t="n">
        <v>45193</v>
      </c>
      <c r="K1397" s="25" t="n">
        <v>45351</v>
      </c>
      <c r="L1397" t="n">
        <v>1</v>
      </c>
      <c r="M1397" t="n">
        <v>4</v>
      </c>
      <c r="N1397" t="n">
        <v>5</v>
      </c>
      <c r="O1397">
        <f>DATE(2026,1,1)-K1397</f>
        <v/>
      </c>
      <c r="P1397">
        <f>IF(G1397&gt;=2,"Repeat","One-time")</f>
        <v/>
      </c>
    </row>
    <row r="1398">
      <c r="A1398" t="inlineStr">
        <is>
          <t>C02412</t>
        </is>
      </c>
      <c r="B1398" t="inlineStr">
        <is>
          <t>Gurpreet Joshi</t>
        </is>
      </c>
      <c r="C1398" t="inlineStr">
        <is>
          <t>West</t>
        </is>
      </c>
      <c r="D1398" t="inlineStr">
        <is>
          <t>Surat</t>
        </is>
      </c>
      <c r="E1398" t="inlineStr">
        <is>
          <t>No</t>
        </is>
      </c>
      <c r="F1398" t="inlineStr">
        <is>
          <t>At Risk</t>
        </is>
      </c>
      <c r="G1398" t="n">
        <v>10</v>
      </c>
      <c r="H1398" s="24" t="n">
        <v>74680.96000000001</v>
      </c>
      <c r="I1398" s="24" t="n">
        <v>13492.37</v>
      </c>
      <c r="J1398" s="25" t="n">
        <v>45130</v>
      </c>
      <c r="K1398" s="25" t="n">
        <v>45693</v>
      </c>
      <c r="L1398" t="n">
        <v>2</v>
      </c>
      <c r="M1398" t="n">
        <v>5</v>
      </c>
      <c r="N1398" t="n">
        <v>5</v>
      </c>
      <c r="O1398">
        <f>DATE(2026,1,1)-K1398</f>
        <v/>
      </c>
      <c r="P1398">
        <f>IF(G1398&gt;=2,"Repeat","One-time")</f>
        <v/>
      </c>
    </row>
    <row r="1399">
      <c r="A1399" t="inlineStr">
        <is>
          <t>C02889</t>
        </is>
      </c>
      <c r="B1399" t="inlineStr">
        <is>
          <t>Kavya Nair</t>
        </is>
      </c>
      <c r="C1399" t="inlineStr">
        <is>
          <t>South</t>
        </is>
      </c>
      <c r="D1399" t="inlineStr">
        <is>
          <t>Hyderabad</t>
        </is>
      </c>
      <c r="E1399" t="inlineStr">
        <is>
          <t>No</t>
        </is>
      </c>
      <c r="F1399" t="inlineStr">
        <is>
          <t>High Value</t>
        </is>
      </c>
      <c r="G1399" t="n">
        <v>7</v>
      </c>
      <c r="H1399" s="24" t="n">
        <v>74595.77</v>
      </c>
      <c r="I1399" s="24" t="n">
        <v>10077.14</v>
      </c>
      <c r="J1399" s="25" t="n">
        <v>45254</v>
      </c>
      <c r="K1399" s="25" t="n">
        <v>45794</v>
      </c>
      <c r="L1399" t="n">
        <v>3</v>
      </c>
      <c r="M1399" t="n">
        <v>4</v>
      </c>
      <c r="N1399" t="n">
        <v>5</v>
      </c>
      <c r="O1399">
        <f>DATE(2026,1,1)-K1399</f>
        <v/>
      </c>
      <c r="P1399">
        <f>IF(G1399&gt;=2,"Repeat","One-time")</f>
        <v/>
      </c>
    </row>
    <row r="1400">
      <c r="A1400" t="inlineStr">
        <is>
          <t>C03222</t>
        </is>
      </c>
      <c r="B1400" t="inlineStr">
        <is>
          <t>Sneha Mukherjee</t>
        </is>
      </c>
      <c r="C1400" t="inlineStr">
        <is>
          <t>South</t>
        </is>
      </c>
      <c r="D1400" t="inlineStr">
        <is>
          <t>Kochi</t>
        </is>
      </c>
      <c r="E1400" t="inlineStr">
        <is>
          <t>No</t>
        </is>
      </c>
      <c r="F1400" t="inlineStr">
        <is>
          <t>At Risk</t>
        </is>
      </c>
      <c r="G1400" t="n">
        <v>14</v>
      </c>
      <c r="H1400" s="24" t="n">
        <v>74535.83</v>
      </c>
      <c r="I1400" s="24" t="n">
        <v>10692.48</v>
      </c>
      <c r="J1400" s="25" t="n">
        <v>45238</v>
      </c>
      <c r="K1400" s="25" t="n">
        <v>45551</v>
      </c>
      <c r="L1400" t="n">
        <v>2</v>
      </c>
      <c r="M1400" t="n">
        <v>5</v>
      </c>
      <c r="N1400" t="n">
        <v>5</v>
      </c>
      <c r="O1400">
        <f>DATE(2026,1,1)-K1400</f>
        <v/>
      </c>
      <c r="P1400">
        <f>IF(G1400&gt;=2,"Repeat","One-time")</f>
        <v/>
      </c>
    </row>
    <row r="1401">
      <c r="A1401" t="inlineStr">
        <is>
          <t>C04216</t>
        </is>
      </c>
      <c r="B1401" t="inlineStr">
        <is>
          <t>Ananya Banerjee</t>
        </is>
      </c>
      <c r="C1401" t="inlineStr">
        <is>
          <t>West</t>
        </is>
      </c>
      <c r="D1401" t="inlineStr">
        <is>
          <t>Pune</t>
        </is>
      </c>
      <c r="E1401" t="inlineStr">
        <is>
          <t>Yes</t>
        </is>
      </c>
      <c r="F1401" t="inlineStr">
        <is>
          <t>At Risk</t>
        </is>
      </c>
      <c r="G1401" t="n">
        <v>17</v>
      </c>
      <c r="H1401" s="24" t="n">
        <v>74511.11</v>
      </c>
      <c r="I1401" s="24" t="n">
        <v>20865.62</v>
      </c>
      <c r="J1401" s="25" t="n">
        <v>45332</v>
      </c>
      <c r="K1401" s="25" t="n">
        <v>45626</v>
      </c>
      <c r="L1401" t="n">
        <v>2</v>
      </c>
      <c r="M1401" t="n">
        <v>5</v>
      </c>
      <c r="N1401" t="n">
        <v>5</v>
      </c>
      <c r="O1401">
        <f>DATE(2026,1,1)-K1401</f>
        <v/>
      </c>
      <c r="P1401">
        <f>IF(G1401&gt;=2,"Repeat","One-time")</f>
        <v/>
      </c>
    </row>
    <row r="1402">
      <c r="A1402" t="inlineStr">
        <is>
          <t>C07827</t>
        </is>
      </c>
      <c r="B1402" t="inlineStr">
        <is>
          <t>Imran Reddy</t>
        </is>
      </c>
      <c r="C1402" t="inlineStr">
        <is>
          <t>West</t>
        </is>
      </c>
      <c r="D1402" t="inlineStr">
        <is>
          <t>Mumbai</t>
        </is>
      </c>
      <c r="E1402" t="inlineStr">
        <is>
          <t>No</t>
        </is>
      </c>
      <c r="F1402" t="inlineStr">
        <is>
          <t>High Value</t>
        </is>
      </c>
      <c r="G1402" t="n">
        <v>4</v>
      </c>
      <c r="H1402" s="24" t="n">
        <v>74467.78999999999</v>
      </c>
      <c r="I1402" s="24" t="n">
        <v>1333.88</v>
      </c>
      <c r="J1402" s="25" t="n">
        <v>45765</v>
      </c>
      <c r="K1402" s="25" t="n">
        <v>45983</v>
      </c>
      <c r="L1402" t="n">
        <v>4</v>
      </c>
      <c r="M1402" t="n">
        <v>4</v>
      </c>
      <c r="N1402" t="n">
        <v>5</v>
      </c>
      <c r="O1402">
        <f>DATE(2026,1,1)-K1402</f>
        <v/>
      </c>
      <c r="P1402">
        <f>IF(G1402&gt;=2,"Repeat","One-time")</f>
        <v/>
      </c>
    </row>
    <row r="1403">
      <c r="A1403" t="inlineStr">
        <is>
          <t>C10669</t>
        </is>
      </c>
      <c r="B1403" t="inlineStr">
        <is>
          <t>Arjun Prasad</t>
        </is>
      </c>
      <c r="C1403" t="inlineStr">
        <is>
          <t>South</t>
        </is>
      </c>
      <c r="D1403" t="inlineStr">
        <is>
          <t>Chennai</t>
        </is>
      </c>
      <c r="E1403" t="inlineStr">
        <is>
          <t>No</t>
        </is>
      </c>
      <c r="F1403" t="inlineStr">
        <is>
          <t>High Value</t>
        </is>
      </c>
      <c r="G1403" t="n">
        <v>11</v>
      </c>
      <c r="H1403" s="24" t="n">
        <v>74400.52</v>
      </c>
      <c r="I1403" s="24" t="n">
        <v>12235.26</v>
      </c>
      <c r="J1403" s="25" t="n">
        <v>45910</v>
      </c>
      <c r="K1403" s="25" t="n">
        <v>46022</v>
      </c>
      <c r="L1403" t="n">
        <v>5</v>
      </c>
      <c r="M1403" t="n">
        <v>5</v>
      </c>
      <c r="N1403" t="n">
        <v>5</v>
      </c>
      <c r="O1403">
        <f>DATE(2026,1,1)-K1403</f>
        <v/>
      </c>
      <c r="P1403">
        <f>IF(G1403&gt;=2,"Repeat","One-time")</f>
        <v/>
      </c>
    </row>
    <row r="1404">
      <c r="A1404" t="inlineStr">
        <is>
          <t>C06761</t>
        </is>
      </c>
      <c r="B1404" t="inlineStr">
        <is>
          <t>Priya Patel</t>
        </is>
      </c>
      <c r="C1404" t="inlineStr">
        <is>
          <t>North</t>
        </is>
      </c>
      <c r="D1404" t="inlineStr">
        <is>
          <t>Gurugram</t>
        </is>
      </c>
      <c r="E1404" t="inlineStr">
        <is>
          <t>No</t>
        </is>
      </c>
      <c r="F1404" t="inlineStr">
        <is>
          <t>High Value</t>
        </is>
      </c>
      <c r="G1404" t="n">
        <v>10</v>
      </c>
      <c r="H1404" s="24" t="n">
        <v>74378.47</v>
      </c>
      <c r="I1404" s="24" t="n">
        <v>15122.75</v>
      </c>
      <c r="J1404" s="25" t="n">
        <v>45432</v>
      </c>
      <c r="K1404" s="25" t="n">
        <v>45981</v>
      </c>
      <c r="L1404" t="n">
        <v>4</v>
      </c>
      <c r="M1404" t="n">
        <v>5</v>
      </c>
      <c r="N1404" t="n">
        <v>5</v>
      </c>
      <c r="O1404">
        <f>DATE(2026,1,1)-K1404</f>
        <v/>
      </c>
      <c r="P1404">
        <f>IF(G1404&gt;=2,"Repeat","One-time")</f>
        <v/>
      </c>
    </row>
    <row r="1405">
      <c r="A1405" t="inlineStr">
        <is>
          <t>C05116</t>
        </is>
      </c>
      <c r="B1405" t="inlineStr">
        <is>
          <t>Arjun Mukherjee</t>
        </is>
      </c>
      <c r="C1405" t="inlineStr">
        <is>
          <t>West</t>
        </is>
      </c>
      <c r="D1405" t="inlineStr">
        <is>
          <t>Mumbai</t>
        </is>
      </c>
      <c r="E1405" t="inlineStr">
        <is>
          <t>No</t>
        </is>
      </c>
      <c r="F1405" t="inlineStr">
        <is>
          <t>High Value</t>
        </is>
      </c>
      <c r="G1405" t="n">
        <v>5</v>
      </c>
      <c r="H1405" s="24" t="n">
        <v>74364.17</v>
      </c>
      <c r="I1405" s="24" t="n">
        <v>12356.53</v>
      </c>
      <c r="J1405" s="25" t="n">
        <v>45460</v>
      </c>
      <c r="K1405" s="25" t="n">
        <v>45966</v>
      </c>
      <c r="L1405" t="n">
        <v>4</v>
      </c>
      <c r="M1405" t="n">
        <v>4</v>
      </c>
      <c r="N1405" t="n">
        <v>5</v>
      </c>
      <c r="O1405">
        <f>DATE(2026,1,1)-K1405</f>
        <v/>
      </c>
      <c r="P1405">
        <f>IF(G1405&gt;=2,"Repeat","One-time")</f>
        <v/>
      </c>
    </row>
    <row r="1406">
      <c r="A1406" t="inlineStr">
        <is>
          <t>C04859</t>
        </is>
      </c>
      <c r="B1406" t="inlineStr">
        <is>
          <t>Karan Iyer</t>
        </is>
      </c>
      <c r="C1406" t="inlineStr">
        <is>
          <t>West</t>
        </is>
      </c>
      <c r="D1406" t="inlineStr">
        <is>
          <t>Mumbai</t>
        </is>
      </c>
      <c r="E1406" t="inlineStr">
        <is>
          <t>No</t>
        </is>
      </c>
      <c r="F1406" t="inlineStr">
        <is>
          <t>Loyal</t>
        </is>
      </c>
      <c r="G1406" t="n">
        <v>4</v>
      </c>
      <c r="H1406" s="24" t="n">
        <v>74333.61</v>
      </c>
      <c r="I1406" s="24" t="n">
        <v>5213.47</v>
      </c>
      <c r="J1406" s="25" t="n">
        <v>45528</v>
      </c>
      <c r="K1406" s="25" t="n">
        <v>45799</v>
      </c>
      <c r="L1406" t="n">
        <v>3</v>
      </c>
      <c r="M1406" t="n">
        <v>3</v>
      </c>
      <c r="N1406" t="n">
        <v>5</v>
      </c>
      <c r="O1406">
        <f>DATE(2026,1,1)-K1406</f>
        <v/>
      </c>
      <c r="P1406">
        <f>IF(G1406&gt;=2,"Repeat","One-time")</f>
        <v/>
      </c>
    </row>
    <row r="1407">
      <c r="A1407" t="inlineStr">
        <is>
          <t>C02449</t>
        </is>
      </c>
      <c r="B1407" t="inlineStr">
        <is>
          <t>Swati Kapoor</t>
        </is>
      </c>
      <c r="C1407" t="inlineStr">
        <is>
          <t>North</t>
        </is>
      </c>
      <c r="D1407" t="inlineStr">
        <is>
          <t>Delhi</t>
        </is>
      </c>
      <c r="E1407" t="inlineStr">
        <is>
          <t>Yes</t>
        </is>
      </c>
      <c r="F1407" t="inlineStr">
        <is>
          <t>At Risk</t>
        </is>
      </c>
      <c r="G1407" t="n">
        <v>8</v>
      </c>
      <c r="H1407" s="24" t="n">
        <v>74331.14999999999</v>
      </c>
      <c r="I1407" s="24" t="n">
        <v>9313.17</v>
      </c>
      <c r="J1407" s="25" t="n">
        <v>45152</v>
      </c>
      <c r="K1407" s="25" t="n">
        <v>45288</v>
      </c>
      <c r="L1407" t="n">
        <v>1</v>
      </c>
      <c r="M1407" t="n">
        <v>4</v>
      </c>
      <c r="N1407" t="n">
        <v>5</v>
      </c>
      <c r="O1407">
        <f>DATE(2026,1,1)-K1407</f>
        <v/>
      </c>
      <c r="P1407">
        <f>IF(G1407&gt;=2,"Repeat","One-time")</f>
        <v/>
      </c>
    </row>
    <row r="1408">
      <c r="A1408" t="inlineStr">
        <is>
          <t>C02863</t>
        </is>
      </c>
      <c r="B1408" t="inlineStr">
        <is>
          <t>Manish Nair</t>
        </is>
      </c>
      <c r="C1408" t="inlineStr">
        <is>
          <t>Central</t>
        </is>
      </c>
      <c r="D1408" t="inlineStr">
        <is>
          <t>Nagpur</t>
        </is>
      </c>
      <c r="E1408" t="inlineStr">
        <is>
          <t>Yes</t>
        </is>
      </c>
      <c r="F1408" t="inlineStr">
        <is>
          <t>High Value</t>
        </is>
      </c>
      <c r="G1408" t="n">
        <v>12</v>
      </c>
      <c r="H1408" s="24" t="n">
        <v>74306.87</v>
      </c>
      <c r="I1408" s="24" t="n">
        <v>16671.06</v>
      </c>
      <c r="J1408" s="25" t="n">
        <v>45202</v>
      </c>
      <c r="K1408" s="25" t="n">
        <v>45970</v>
      </c>
      <c r="L1408" t="n">
        <v>4</v>
      </c>
      <c r="M1408" t="n">
        <v>5</v>
      </c>
      <c r="N1408" t="n">
        <v>5</v>
      </c>
      <c r="O1408">
        <f>DATE(2026,1,1)-K1408</f>
        <v/>
      </c>
      <c r="P1408">
        <f>IF(G1408&gt;=2,"Repeat","One-time")</f>
        <v/>
      </c>
    </row>
    <row r="1409">
      <c r="A1409" t="inlineStr">
        <is>
          <t>C04811</t>
        </is>
      </c>
      <c r="B1409" t="inlineStr">
        <is>
          <t>Rahul Mishra</t>
        </is>
      </c>
      <c r="C1409" t="inlineStr">
        <is>
          <t>North</t>
        </is>
      </c>
      <c r="D1409" t="inlineStr">
        <is>
          <t>Delhi</t>
        </is>
      </c>
      <c r="E1409" t="inlineStr">
        <is>
          <t>No</t>
        </is>
      </c>
      <c r="F1409" t="inlineStr">
        <is>
          <t>At Risk</t>
        </is>
      </c>
      <c r="G1409" t="n">
        <v>21</v>
      </c>
      <c r="H1409" s="24" t="n">
        <v>74304.38</v>
      </c>
      <c r="I1409" s="24" t="n">
        <v>12788.22</v>
      </c>
      <c r="J1409" s="25" t="n">
        <v>45398</v>
      </c>
      <c r="K1409" s="25" t="n">
        <v>45680</v>
      </c>
      <c r="L1409" t="n">
        <v>2</v>
      </c>
      <c r="M1409" t="n">
        <v>5</v>
      </c>
      <c r="N1409" t="n">
        <v>5</v>
      </c>
      <c r="O1409">
        <f>DATE(2026,1,1)-K1409</f>
        <v/>
      </c>
      <c r="P1409">
        <f>IF(G1409&gt;=2,"Repeat","One-time")</f>
        <v/>
      </c>
    </row>
    <row r="1410">
      <c r="A1410" t="inlineStr">
        <is>
          <t>C03871</t>
        </is>
      </c>
      <c r="B1410" t="inlineStr">
        <is>
          <t>Meera Agarwal</t>
        </is>
      </c>
      <c r="C1410" t="inlineStr">
        <is>
          <t>East</t>
        </is>
      </c>
      <c r="D1410" t="inlineStr">
        <is>
          <t>Patna</t>
        </is>
      </c>
      <c r="E1410" t="inlineStr">
        <is>
          <t>Yes</t>
        </is>
      </c>
      <c r="F1410" t="inlineStr">
        <is>
          <t>High Value</t>
        </is>
      </c>
      <c r="G1410" t="n">
        <v>12</v>
      </c>
      <c r="H1410" s="24" t="n">
        <v>74277</v>
      </c>
      <c r="I1410" s="24" t="n">
        <v>20868.92</v>
      </c>
      <c r="J1410" s="25" t="n">
        <v>45297</v>
      </c>
      <c r="K1410" s="25" t="n">
        <v>45846</v>
      </c>
      <c r="L1410" t="n">
        <v>3</v>
      </c>
      <c r="M1410" t="n">
        <v>5</v>
      </c>
      <c r="N1410" t="n">
        <v>5</v>
      </c>
      <c r="O1410">
        <f>DATE(2026,1,1)-K1410</f>
        <v/>
      </c>
      <c r="P1410">
        <f>IF(G1410&gt;=2,"Repeat","One-time")</f>
        <v/>
      </c>
    </row>
    <row r="1411">
      <c r="A1411" t="inlineStr">
        <is>
          <t>C06918</t>
        </is>
      </c>
      <c r="B1411" t="inlineStr">
        <is>
          <t>Gurpreet Yadav</t>
        </is>
      </c>
      <c r="C1411" t="inlineStr">
        <is>
          <t>West</t>
        </is>
      </c>
      <c r="D1411" t="inlineStr">
        <is>
          <t>Mumbai</t>
        </is>
      </c>
      <c r="E1411" t="inlineStr">
        <is>
          <t>No</t>
        </is>
      </c>
      <c r="F1411" t="inlineStr">
        <is>
          <t>High Value</t>
        </is>
      </c>
      <c r="G1411" t="n">
        <v>7</v>
      </c>
      <c r="H1411" s="24" t="n">
        <v>74227.03</v>
      </c>
      <c r="I1411" s="24" t="n">
        <v>10225.81</v>
      </c>
      <c r="J1411" s="25" t="n">
        <v>45639</v>
      </c>
      <c r="K1411" s="25" t="n">
        <v>45885</v>
      </c>
      <c r="L1411" t="n">
        <v>3</v>
      </c>
      <c r="M1411" t="n">
        <v>4</v>
      </c>
      <c r="N1411" t="n">
        <v>5</v>
      </c>
      <c r="O1411">
        <f>DATE(2026,1,1)-K1411</f>
        <v/>
      </c>
      <c r="P1411">
        <f>IF(G1411&gt;=2,"Repeat","One-time")</f>
        <v/>
      </c>
    </row>
    <row r="1412">
      <c r="A1412" t="inlineStr">
        <is>
          <t>C01741</t>
        </is>
      </c>
      <c r="B1412" t="inlineStr">
        <is>
          <t>Neha Kumar</t>
        </is>
      </c>
      <c r="C1412" t="inlineStr">
        <is>
          <t>West</t>
        </is>
      </c>
      <c r="D1412" t="inlineStr">
        <is>
          <t>Surat</t>
        </is>
      </c>
      <c r="E1412" t="inlineStr">
        <is>
          <t>No</t>
        </is>
      </c>
      <c r="F1412" t="inlineStr">
        <is>
          <t>At Risk</t>
        </is>
      </c>
      <c r="G1412" t="n">
        <v>10</v>
      </c>
      <c r="H1412" s="24" t="n">
        <v>74156.61</v>
      </c>
      <c r="I1412" s="24" t="n">
        <v>12633.18</v>
      </c>
      <c r="J1412" s="25" t="n">
        <v>45086</v>
      </c>
      <c r="K1412" s="25" t="n">
        <v>45712</v>
      </c>
      <c r="L1412" t="n">
        <v>2</v>
      </c>
      <c r="M1412" t="n">
        <v>5</v>
      </c>
      <c r="N1412" t="n">
        <v>5</v>
      </c>
      <c r="O1412">
        <f>DATE(2026,1,1)-K1412</f>
        <v/>
      </c>
      <c r="P1412">
        <f>IF(G1412&gt;=2,"Repeat","One-time")</f>
        <v/>
      </c>
    </row>
    <row r="1413">
      <c r="A1413" t="inlineStr">
        <is>
          <t>C00799</t>
        </is>
      </c>
      <c r="B1413" t="inlineStr">
        <is>
          <t>Lakshmi Joshi</t>
        </is>
      </c>
      <c r="C1413" t="inlineStr">
        <is>
          <t>Central</t>
        </is>
      </c>
      <c r="D1413" t="inlineStr">
        <is>
          <t>Nagpur</t>
        </is>
      </c>
      <c r="E1413" t="inlineStr">
        <is>
          <t>No</t>
        </is>
      </c>
      <c r="F1413" t="inlineStr">
        <is>
          <t>At Risk</t>
        </is>
      </c>
      <c r="G1413" t="n">
        <v>12</v>
      </c>
      <c r="H1413" s="24" t="n">
        <v>74140.14</v>
      </c>
      <c r="I1413" s="24" t="n">
        <v>10674.3</v>
      </c>
      <c r="J1413" s="25" t="n">
        <v>44951</v>
      </c>
      <c r="K1413" s="25" t="n">
        <v>45487</v>
      </c>
      <c r="L1413" t="n">
        <v>1</v>
      </c>
      <c r="M1413" t="n">
        <v>5</v>
      </c>
      <c r="N1413" t="n">
        <v>5</v>
      </c>
      <c r="O1413">
        <f>DATE(2026,1,1)-K1413</f>
        <v/>
      </c>
      <c r="P1413">
        <f>IF(G1413&gt;=2,"Repeat","One-time")</f>
        <v/>
      </c>
    </row>
    <row r="1414">
      <c r="A1414" t="inlineStr">
        <is>
          <t>C05697</t>
        </is>
      </c>
      <c r="B1414" t="inlineStr">
        <is>
          <t>Sanjay Iyer</t>
        </is>
      </c>
      <c r="C1414" t="inlineStr">
        <is>
          <t>East</t>
        </is>
      </c>
      <c r="D1414" t="inlineStr">
        <is>
          <t>Kolkata</t>
        </is>
      </c>
      <c r="E1414" t="inlineStr">
        <is>
          <t>Yes</t>
        </is>
      </c>
      <c r="F1414" t="inlineStr">
        <is>
          <t>High Value</t>
        </is>
      </c>
      <c r="G1414" t="n">
        <v>11</v>
      </c>
      <c r="H1414" s="24" t="n">
        <v>74138.94</v>
      </c>
      <c r="I1414" s="24" t="n">
        <v>13659.73</v>
      </c>
      <c r="J1414" s="25" t="n">
        <v>45585</v>
      </c>
      <c r="K1414" s="25" t="n">
        <v>45810</v>
      </c>
      <c r="L1414" t="n">
        <v>3</v>
      </c>
      <c r="M1414" t="n">
        <v>5</v>
      </c>
      <c r="N1414" t="n">
        <v>5</v>
      </c>
      <c r="O1414">
        <f>DATE(2026,1,1)-K1414</f>
        <v/>
      </c>
      <c r="P1414">
        <f>IF(G1414&gt;=2,"Repeat","One-time")</f>
        <v/>
      </c>
    </row>
    <row r="1415">
      <c r="A1415" t="inlineStr">
        <is>
          <t>C05401</t>
        </is>
      </c>
      <c r="B1415" t="inlineStr">
        <is>
          <t>Ayesha Khan</t>
        </is>
      </c>
      <c r="C1415" t="inlineStr">
        <is>
          <t>South</t>
        </is>
      </c>
      <c r="D1415" t="inlineStr">
        <is>
          <t>Bengaluru</t>
        </is>
      </c>
      <c r="E1415" t="inlineStr">
        <is>
          <t>No</t>
        </is>
      </c>
      <c r="F1415" t="inlineStr">
        <is>
          <t>High Value</t>
        </is>
      </c>
      <c r="G1415" t="n">
        <v>14</v>
      </c>
      <c r="H1415" s="24" t="n">
        <v>74107.25999999999</v>
      </c>
      <c r="I1415" s="24" t="n">
        <v>16548.02</v>
      </c>
      <c r="J1415" s="25" t="n">
        <v>45453</v>
      </c>
      <c r="K1415" s="25" t="n">
        <v>46012</v>
      </c>
      <c r="L1415" t="n">
        <v>5</v>
      </c>
      <c r="M1415" t="n">
        <v>5</v>
      </c>
      <c r="N1415" t="n">
        <v>5</v>
      </c>
      <c r="O1415">
        <f>DATE(2026,1,1)-K1415</f>
        <v/>
      </c>
      <c r="P1415">
        <f>IF(G1415&gt;=2,"Repeat","One-time")</f>
        <v/>
      </c>
    </row>
    <row r="1416">
      <c r="A1416" t="inlineStr">
        <is>
          <t>C04521</t>
        </is>
      </c>
      <c r="B1416" t="inlineStr">
        <is>
          <t>Manish Pillai</t>
        </is>
      </c>
      <c r="C1416" t="inlineStr">
        <is>
          <t>West</t>
        </is>
      </c>
      <c r="D1416" t="inlineStr">
        <is>
          <t>Panaji</t>
        </is>
      </c>
      <c r="E1416" t="inlineStr">
        <is>
          <t>No</t>
        </is>
      </c>
      <c r="F1416" t="inlineStr">
        <is>
          <t>High Value</t>
        </is>
      </c>
      <c r="G1416" t="n">
        <v>12</v>
      </c>
      <c r="H1416" s="24" t="n">
        <v>74021.17999999999</v>
      </c>
      <c r="I1416" s="24" t="n">
        <v>17335.68</v>
      </c>
      <c r="J1416" s="25" t="n">
        <v>45402</v>
      </c>
      <c r="K1416" s="25" t="n">
        <v>45945</v>
      </c>
      <c r="L1416" t="n">
        <v>4</v>
      </c>
      <c r="M1416" t="n">
        <v>5</v>
      </c>
      <c r="N1416" t="n">
        <v>5</v>
      </c>
      <c r="O1416">
        <f>DATE(2026,1,1)-K1416</f>
        <v/>
      </c>
      <c r="P1416">
        <f>IF(G1416&gt;=2,"Repeat","One-time")</f>
        <v/>
      </c>
    </row>
    <row r="1417">
      <c r="A1417" t="inlineStr">
        <is>
          <t>C04731</t>
        </is>
      </c>
      <c r="B1417" t="inlineStr">
        <is>
          <t>Ananya Fernandes</t>
        </is>
      </c>
      <c r="C1417" t="inlineStr">
        <is>
          <t>West</t>
        </is>
      </c>
      <c r="D1417" t="inlineStr">
        <is>
          <t>Mumbai</t>
        </is>
      </c>
      <c r="E1417" t="inlineStr">
        <is>
          <t>Yes</t>
        </is>
      </c>
      <c r="F1417" t="inlineStr">
        <is>
          <t>At Risk</t>
        </is>
      </c>
      <c r="G1417" t="n">
        <v>5</v>
      </c>
      <c r="H1417" s="24" t="n">
        <v>73953.35000000001</v>
      </c>
      <c r="I1417" s="24" t="n">
        <v>13382.05</v>
      </c>
      <c r="J1417" s="25" t="n">
        <v>45548</v>
      </c>
      <c r="K1417" s="25" t="n">
        <v>45672</v>
      </c>
      <c r="L1417" t="n">
        <v>2</v>
      </c>
      <c r="M1417" t="n">
        <v>4</v>
      </c>
      <c r="N1417" t="n">
        <v>5</v>
      </c>
      <c r="O1417">
        <f>DATE(2026,1,1)-K1417</f>
        <v/>
      </c>
      <c r="P1417">
        <f>IF(G1417&gt;=2,"Repeat","One-time")</f>
        <v/>
      </c>
    </row>
    <row r="1418">
      <c r="A1418" t="inlineStr">
        <is>
          <t>C08942</t>
        </is>
      </c>
      <c r="B1418" t="inlineStr">
        <is>
          <t>Imran Mishra</t>
        </is>
      </c>
      <c r="C1418" t="inlineStr">
        <is>
          <t>East</t>
        </is>
      </c>
      <c r="D1418" t="inlineStr">
        <is>
          <t>Patna</t>
        </is>
      </c>
      <c r="E1418" t="inlineStr">
        <is>
          <t>Yes</t>
        </is>
      </c>
      <c r="F1418" t="inlineStr">
        <is>
          <t>High Value</t>
        </is>
      </c>
      <c r="G1418" t="n">
        <v>8</v>
      </c>
      <c r="H1418" s="24" t="n">
        <v>73923.98</v>
      </c>
      <c r="I1418" s="24" t="n">
        <v>18733.93</v>
      </c>
      <c r="J1418" s="25" t="n">
        <v>45795</v>
      </c>
      <c r="K1418" s="25" t="n">
        <v>45932</v>
      </c>
      <c r="L1418" t="n">
        <v>4</v>
      </c>
      <c r="M1418" t="n">
        <v>5</v>
      </c>
      <c r="N1418" t="n">
        <v>5</v>
      </c>
      <c r="O1418">
        <f>DATE(2026,1,1)-K1418</f>
        <v/>
      </c>
      <c r="P1418">
        <f>IF(G1418&gt;=2,"Repeat","One-time")</f>
        <v/>
      </c>
    </row>
    <row r="1419">
      <c r="A1419" t="inlineStr">
        <is>
          <t>C00878</t>
        </is>
      </c>
      <c r="B1419" t="inlineStr">
        <is>
          <t>Priya Menon</t>
        </is>
      </c>
      <c r="C1419" t="inlineStr">
        <is>
          <t>South</t>
        </is>
      </c>
      <c r="D1419" t="inlineStr">
        <is>
          <t>Hyderabad</t>
        </is>
      </c>
      <c r="E1419" t="inlineStr">
        <is>
          <t>No</t>
        </is>
      </c>
      <c r="F1419" t="inlineStr">
        <is>
          <t>High Value</t>
        </is>
      </c>
      <c r="G1419" t="n">
        <v>13</v>
      </c>
      <c r="H1419" s="24" t="n">
        <v>73916.42</v>
      </c>
      <c r="I1419" s="24" t="n">
        <v>22038.68</v>
      </c>
      <c r="J1419" s="25" t="n">
        <v>44965</v>
      </c>
      <c r="K1419" s="25" t="n">
        <v>45994</v>
      </c>
      <c r="L1419" t="n">
        <v>5</v>
      </c>
      <c r="M1419" t="n">
        <v>5</v>
      </c>
      <c r="N1419" t="n">
        <v>5</v>
      </c>
      <c r="O1419">
        <f>DATE(2026,1,1)-K1419</f>
        <v/>
      </c>
      <c r="P1419">
        <f>IF(G1419&gt;=2,"Repeat","One-time")</f>
        <v/>
      </c>
    </row>
    <row r="1420">
      <c r="A1420" t="inlineStr">
        <is>
          <t>C00769</t>
        </is>
      </c>
      <c r="B1420" t="inlineStr">
        <is>
          <t>Ananya Singh</t>
        </is>
      </c>
      <c r="C1420" t="inlineStr">
        <is>
          <t>East</t>
        </is>
      </c>
      <c r="D1420" t="inlineStr">
        <is>
          <t>Kolkata</t>
        </is>
      </c>
      <c r="E1420" t="inlineStr">
        <is>
          <t>Yes</t>
        </is>
      </c>
      <c r="F1420" t="inlineStr">
        <is>
          <t>At Risk</t>
        </is>
      </c>
      <c r="G1420" t="n">
        <v>5</v>
      </c>
      <c r="H1420" s="24" t="n">
        <v>73831.25</v>
      </c>
      <c r="I1420" s="24" t="n">
        <v>11242.75</v>
      </c>
      <c r="J1420" s="25" t="n">
        <v>44927</v>
      </c>
      <c r="K1420" s="25" t="n">
        <v>45214</v>
      </c>
      <c r="L1420" t="n">
        <v>1</v>
      </c>
      <c r="M1420" t="n">
        <v>4</v>
      </c>
      <c r="N1420" t="n">
        <v>5</v>
      </c>
      <c r="O1420">
        <f>DATE(2026,1,1)-K1420</f>
        <v/>
      </c>
      <c r="P1420">
        <f>IF(G1420&gt;=2,"Repeat","One-time")</f>
        <v/>
      </c>
    </row>
    <row r="1421">
      <c r="A1421" t="inlineStr">
        <is>
          <t>C02228</t>
        </is>
      </c>
      <c r="B1421" t="inlineStr">
        <is>
          <t>Gurpreet Banerjee</t>
        </is>
      </c>
      <c r="C1421" t="inlineStr">
        <is>
          <t>West</t>
        </is>
      </c>
      <c r="D1421" t="inlineStr">
        <is>
          <t>Pune</t>
        </is>
      </c>
      <c r="E1421" t="inlineStr">
        <is>
          <t>No</t>
        </is>
      </c>
      <c r="F1421" t="inlineStr">
        <is>
          <t>At Risk</t>
        </is>
      </c>
      <c r="G1421" t="n">
        <v>11</v>
      </c>
      <c r="H1421" s="24" t="n">
        <v>73816.46000000001</v>
      </c>
      <c r="I1421" s="24" t="n">
        <v>11245.63</v>
      </c>
      <c r="J1421" s="25" t="n">
        <v>45105</v>
      </c>
      <c r="K1421" s="25" t="n">
        <v>45329</v>
      </c>
      <c r="L1421" t="n">
        <v>1</v>
      </c>
      <c r="M1421" t="n">
        <v>5</v>
      </c>
      <c r="N1421" t="n">
        <v>5</v>
      </c>
      <c r="O1421">
        <f>DATE(2026,1,1)-K1421</f>
        <v/>
      </c>
      <c r="P1421">
        <f>IF(G1421&gt;=2,"Repeat","One-time")</f>
        <v/>
      </c>
    </row>
    <row r="1422">
      <c r="A1422" t="inlineStr">
        <is>
          <t>C04314</t>
        </is>
      </c>
      <c r="B1422" t="inlineStr">
        <is>
          <t>Lakshmi Mehta</t>
        </is>
      </c>
      <c r="C1422" t="inlineStr">
        <is>
          <t>West</t>
        </is>
      </c>
      <c r="D1422" t="inlineStr">
        <is>
          <t>Pune</t>
        </is>
      </c>
      <c r="E1422" t="inlineStr">
        <is>
          <t>Yes</t>
        </is>
      </c>
      <c r="F1422" t="inlineStr">
        <is>
          <t>High Value</t>
        </is>
      </c>
      <c r="G1422" t="n">
        <v>9</v>
      </c>
      <c r="H1422" s="24" t="n">
        <v>73698.17999999999</v>
      </c>
      <c r="I1422" s="24" t="n">
        <v>13292.76</v>
      </c>
      <c r="J1422" s="25" t="n">
        <v>45388</v>
      </c>
      <c r="K1422" s="25" t="n">
        <v>45774</v>
      </c>
      <c r="L1422" t="n">
        <v>3</v>
      </c>
      <c r="M1422" t="n">
        <v>5</v>
      </c>
      <c r="N1422" t="n">
        <v>5</v>
      </c>
      <c r="O1422">
        <f>DATE(2026,1,1)-K1422</f>
        <v/>
      </c>
      <c r="P1422">
        <f>IF(G1422&gt;=2,"Repeat","One-time")</f>
        <v/>
      </c>
    </row>
    <row r="1423">
      <c r="A1423" t="inlineStr">
        <is>
          <t>C04514</t>
        </is>
      </c>
      <c r="B1423" t="inlineStr">
        <is>
          <t>Zoya Reddy</t>
        </is>
      </c>
      <c r="C1423" t="inlineStr">
        <is>
          <t>North</t>
        </is>
      </c>
      <c r="D1423" t="inlineStr">
        <is>
          <t>Lucknow</t>
        </is>
      </c>
      <c r="E1423" t="inlineStr">
        <is>
          <t>Yes</t>
        </is>
      </c>
      <c r="F1423" t="inlineStr">
        <is>
          <t>High Value</t>
        </is>
      </c>
      <c r="G1423" t="n">
        <v>5</v>
      </c>
      <c r="H1423" s="24" t="n">
        <v>73697.02</v>
      </c>
      <c r="I1423" s="24" t="n">
        <v>8307.969999999999</v>
      </c>
      <c r="J1423" s="25" t="n">
        <v>45434</v>
      </c>
      <c r="K1423" s="25" t="n">
        <v>45835</v>
      </c>
      <c r="L1423" t="n">
        <v>3</v>
      </c>
      <c r="M1423" t="n">
        <v>4</v>
      </c>
      <c r="N1423" t="n">
        <v>5</v>
      </c>
      <c r="O1423">
        <f>DATE(2026,1,1)-K1423</f>
        <v/>
      </c>
      <c r="P1423">
        <f>IF(G1423&gt;=2,"Repeat","One-time")</f>
        <v/>
      </c>
    </row>
    <row r="1424">
      <c r="A1424" t="inlineStr">
        <is>
          <t>C05381</t>
        </is>
      </c>
      <c r="B1424" t="inlineStr">
        <is>
          <t>Lakshmi Joshi</t>
        </is>
      </c>
      <c r="C1424" t="inlineStr">
        <is>
          <t>North</t>
        </is>
      </c>
      <c r="D1424" t="inlineStr">
        <is>
          <t>Gurugram</t>
        </is>
      </c>
      <c r="E1424" t="inlineStr">
        <is>
          <t>No</t>
        </is>
      </c>
      <c r="F1424" t="inlineStr">
        <is>
          <t>High Value</t>
        </is>
      </c>
      <c r="G1424" t="n">
        <v>7</v>
      </c>
      <c r="H1424" s="24" t="n">
        <v>73675.78</v>
      </c>
      <c r="I1424" s="24" t="n">
        <v>9317.879999999999</v>
      </c>
      <c r="J1424" s="25" t="n">
        <v>45478</v>
      </c>
      <c r="K1424" s="25" t="n">
        <v>45995</v>
      </c>
      <c r="L1424" t="n">
        <v>5</v>
      </c>
      <c r="M1424" t="n">
        <v>4</v>
      </c>
      <c r="N1424" t="n">
        <v>5</v>
      </c>
      <c r="O1424">
        <f>DATE(2026,1,1)-K1424</f>
        <v/>
      </c>
      <c r="P1424">
        <f>IF(G1424&gt;=2,"Repeat","One-time")</f>
        <v/>
      </c>
    </row>
    <row r="1425">
      <c r="A1425" t="inlineStr">
        <is>
          <t>C03601</t>
        </is>
      </c>
      <c r="B1425" t="inlineStr">
        <is>
          <t>Aditya Menon</t>
        </is>
      </c>
      <c r="C1425" t="inlineStr">
        <is>
          <t>South</t>
        </is>
      </c>
      <c r="D1425" t="inlineStr">
        <is>
          <t>Hyderabad</t>
        </is>
      </c>
      <c r="E1425" t="inlineStr">
        <is>
          <t>No</t>
        </is>
      </c>
      <c r="F1425" t="inlineStr">
        <is>
          <t>High Value</t>
        </is>
      </c>
      <c r="G1425" t="n">
        <v>8</v>
      </c>
      <c r="H1425" s="24" t="n">
        <v>73636.53</v>
      </c>
      <c r="I1425" s="24" t="n">
        <v>17305.44</v>
      </c>
      <c r="J1425" s="25" t="n">
        <v>45395</v>
      </c>
      <c r="K1425" s="25" t="n">
        <v>45983</v>
      </c>
      <c r="L1425" t="n">
        <v>4</v>
      </c>
      <c r="M1425" t="n">
        <v>4</v>
      </c>
      <c r="N1425" t="n">
        <v>5</v>
      </c>
      <c r="O1425">
        <f>DATE(2026,1,1)-K1425</f>
        <v/>
      </c>
      <c r="P1425">
        <f>IF(G1425&gt;=2,"Repeat","One-time")</f>
        <v/>
      </c>
    </row>
    <row r="1426">
      <c r="A1426" t="inlineStr">
        <is>
          <t>C01711</t>
        </is>
      </c>
      <c r="B1426" t="inlineStr">
        <is>
          <t>Priya Fernandes</t>
        </is>
      </c>
      <c r="C1426" t="inlineStr">
        <is>
          <t>South</t>
        </is>
      </c>
      <c r="D1426" t="inlineStr">
        <is>
          <t>Hyderabad</t>
        </is>
      </c>
      <c r="E1426" t="inlineStr">
        <is>
          <t>No</t>
        </is>
      </c>
      <c r="F1426" t="inlineStr">
        <is>
          <t>High Value</t>
        </is>
      </c>
      <c r="G1426" t="n">
        <v>16</v>
      </c>
      <c r="H1426" s="24" t="n">
        <v>73597.84</v>
      </c>
      <c r="I1426" s="24" t="n">
        <v>13159.6</v>
      </c>
      <c r="J1426" s="25" t="n">
        <v>45044</v>
      </c>
      <c r="K1426" s="25" t="n">
        <v>46021</v>
      </c>
      <c r="L1426" t="n">
        <v>5</v>
      </c>
      <c r="M1426" t="n">
        <v>5</v>
      </c>
      <c r="N1426" t="n">
        <v>5</v>
      </c>
      <c r="O1426">
        <f>DATE(2026,1,1)-K1426</f>
        <v/>
      </c>
      <c r="P1426">
        <f>IF(G1426&gt;=2,"Repeat","One-time")</f>
        <v/>
      </c>
    </row>
    <row r="1427">
      <c r="A1427" t="inlineStr">
        <is>
          <t>C01952</t>
        </is>
      </c>
      <c r="B1427" t="inlineStr">
        <is>
          <t>Karan Shah</t>
        </is>
      </c>
      <c r="C1427" t="inlineStr">
        <is>
          <t>West</t>
        </is>
      </c>
      <c r="D1427" t="inlineStr">
        <is>
          <t>Ahmedabad</t>
        </is>
      </c>
      <c r="E1427" t="inlineStr">
        <is>
          <t>No</t>
        </is>
      </c>
      <c r="F1427" t="inlineStr">
        <is>
          <t>High Value</t>
        </is>
      </c>
      <c r="G1427" t="n">
        <v>13</v>
      </c>
      <c r="H1427" s="24" t="n">
        <v>73569.53</v>
      </c>
      <c r="I1427" s="24" t="n">
        <v>19408</v>
      </c>
      <c r="J1427" s="25" t="n">
        <v>45114</v>
      </c>
      <c r="K1427" s="25" t="n">
        <v>45962</v>
      </c>
      <c r="L1427" t="n">
        <v>4</v>
      </c>
      <c r="M1427" t="n">
        <v>5</v>
      </c>
      <c r="N1427" t="n">
        <v>5</v>
      </c>
      <c r="O1427">
        <f>DATE(2026,1,1)-K1427</f>
        <v/>
      </c>
      <c r="P1427">
        <f>IF(G1427&gt;=2,"Repeat","One-time")</f>
        <v/>
      </c>
    </row>
    <row r="1428">
      <c r="A1428" t="inlineStr">
        <is>
          <t>C08063</t>
        </is>
      </c>
      <c r="B1428" t="inlineStr">
        <is>
          <t>Isha Kapoor</t>
        </is>
      </c>
      <c r="C1428" t="inlineStr">
        <is>
          <t>South</t>
        </is>
      </c>
      <c r="D1428" t="inlineStr">
        <is>
          <t>Chennai</t>
        </is>
      </c>
      <c r="E1428" t="inlineStr">
        <is>
          <t>No</t>
        </is>
      </c>
      <c r="F1428" t="inlineStr">
        <is>
          <t>High Value</t>
        </is>
      </c>
      <c r="G1428" t="n">
        <v>8</v>
      </c>
      <c r="H1428" s="24" t="n">
        <v>73551.92999999999</v>
      </c>
      <c r="I1428" s="24" t="n">
        <v>6002.17</v>
      </c>
      <c r="J1428" s="25" t="n">
        <v>45689</v>
      </c>
      <c r="K1428" s="25" t="n">
        <v>45968</v>
      </c>
      <c r="L1428" t="n">
        <v>4</v>
      </c>
      <c r="M1428" t="n">
        <v>5</v>
      </c>
      <c r="N1428" t="n">
        <v>5</v>
      </c>
      <c r="O1428">
        <f>DATE(2026,1,1)-K1428</f>
        <v/>
      </c>
      <c r="P1428">
        <f>IF(G1428&gt;=2,"Repeat","One-time")</f>
        <v/>
      </c>
    </row>
    <row r="1429">
      <c r="A1429" t="inlineStr">
        <is>
          <t>C00475</t>
        </is>
      </c>
      <c r="B1429" t="inlineStr">
        <is>
          <t>Aditya Banerjee</t>
        </is>
      </c>
      <c r="C1429" t="inlineStr">
        <is>
          <t>East</t>
        </is>
      </c>
      <c r="D1429" t="inlineStr">
        <is>
          <t>Patna</t>
        </is>
      </c>
      <c r="E1429" t="inlineStr">
        <is>
          <t>No</t>
        </is>
      </c>
      <c r="F1429" t="inlineStr">
        <is>
          <t>At Risk</t>
        </is>
      </c>
      <c r="G1429" t="n">
        <v>10</v>
      </c>
      <c r="H1429" s="24" t="n">
        <v>73523.75</v>
      </c>
      <c r="I1429" s="24" t="n">
        <v>10244.2</v>
      </c>
      <c r="J1429" s="25" t="n">
        <v>44935</v>
      </c>
      <c r="K1429" s="25" t="n">
        <v>45237</v>
      </c>
      <c r="L1429" t="n">
        <v>1</v>
      </c>
      <c r="M1429" t="n">
        <v>5</v>
      </c>
      <c r="N1429" t="n">
        <v>5</v>
      </c>
      <c r="O1429">
        <f>DATE(2026,1,1)-K1429</f>
        <v/>
      </c>
      <c r="P1429">
        <f>IF(G1429&gt;=2,"Repeat","One-time")</f>
        <v/>
      </c>
    </row>
    <row r="1430">
      <c r="A1430" t="inlineStr">
        <is>
          <t>C01135</t>
        </is>
      </c>
      <c r="B1430" t="inlineStr">
        <is>
          <t>Lakshmi Das</t>
        </is>
      </c>
      <c r="C1430" t="inlineStr">
        <is>
          <t>North</t>
        </is>
      </c>
      <c r="D1430" t="inlineStr">
        <is>
          <t>Delhi</t>
        </is>
      </c>
      <c r="E1430" t="inlineStr">
        <is>
          <t>No</t>
        </is>
      </c>
      <c r="F1430" t="inlineStr">
        <is>
          <t>At Risk</t>
        </is>
      </c>
      <c r="G1430" t="n">
        <v>12</v>
      </c>
      <c r="H1430" s="24" t="n">
        <v>73518.23</v>
      </c>
      <c r="I1430" s="24" t="n">
        <v>13000.87</v>
      </c>
      <c r="J1430" s="25" t="n">
        <v>44958</v>
      </c>
      <c r="K1430" s="25" t="n">
        <v>45378</v>
      </c>
      <c r="L1430" t="n">
        <v>1</v>
      </c>
      <c r="M1430" t="n">
        <v>5</v>
      </c>
      <c r="N1430" t="n">
        <v>5</v>
      </c>
      <c r="O1430">
        <f>DATE(2026,1,1)-K1430</f>
        <v/>
      </c>
      <c r="P1430">
        <f>IF(G1430&gt;=2,"Repeat","One-time")</f>
        <v/>
      </c>
    </row>
    <row r="1431">
      <c r="A1431" t="inlineStr">
        <is>
          <t>C01489</t>
        </is>
      </c>
      <c r="B1431" t="inlineStr">
        <is>
          <t>Priya Mishra</t>
        </is>
      </c>
      <c r="C1431" t="inlineStr">
        <is>
          <t>Central</t>
        </is>
      </c>
      <c r="D1431" t="inlineStr">
        <is>
          <t>Bhopal</t>
        </is>
      </c>
      <c r="E1431" t="inlineStr">
        <is>
          <t>No</t>
        </is>
      </c>
      <c r="F1431" t="inlineStr">
        <is>
          <t>High Value</t>
        </is>
      </c>
      <c r="G1431" t="n">
        <v>10</v>
      </c>
      <c r="H1431" s="24" t="n">
        <v>73452.08</v>
      </c>
      <c r="I1431" s="24" t="n">
        <v>11701.77</v>
      </c>
      <c r="J1431" s="25" t="n">
        <v>45014</v>
      </c>
      <c r="K1431" s="25" t="n">
        <v>45940</v>
      </c>
      <c r="L1431" t="n">
        <v>4</v>
      </c>
      <c r="M1431" t="n">
        <v>5</v>
      </c>
      <c r="N1431" t="n">
        <v>5</v>
      </c>
      <c r="O1431">
        <f>DATE(2026,1,1)-K1431</f>
        <v/>
      </c>
      <c r="P1431">
        <f>IF(G1431&gt;=2,"Repeat","One-time")</f>
        <v/>
      </c>
    </row>
    <row r="1432">
      <c r="A1432" t="inlineStr">
        <is>
          <t>C00388</t>
        </is>
      </c>
      <c r="B1432" t="inlineStr">
        <is>
          <t>Lakshmi Menon</t>
        </is>
      </c>
      <c r="C1432" t="inlineStr">
        <is>
          <t>South</t>
        </is>
      </c>
      <c r="D1432" t="inlineStr">
        <is>
          <t>Kochi</t>
        </is>
      </c>
      <c r="E1432" t="inlineStr">
        <is>
          <t>No</t>
        </is>
      </c>
      <c r="F1432" t="inlineStr">
        <is>
          <t>High Value</t>
        </is>
      </c>
      <c r="G1432" t="n">
        <v>13</v>
      </c>
      <c r="H1432" s="24" t="n">
        <v>73119.52</v>
      </c>
      <c r="I1432" s="24" t="n">
        <v>20123.86</v>
      </c>
      <c r="J1432" s="25" t="n">
        <v>44939</v>
      </c>
      <c r="K1432" s="25" t="n">
        <v>45804</v>
      </c>
      <c r="L1432" t="n">
        <v>3</v>
      </c>
      <c r="M1432" t="n">
        <v>5</v>
      </c>
      <c r="N1432" t="n">
        <v>5</v>
      </c>
      <c r="O1432">
        <f>DATE(2026,1,1)-K1432</f>
        <v/>
      </c>
      <c r="P1432">
        <f>IF(G1432&gt;=2,"Repeat","One-time")</f>
        <v/>
      </c>
    </row>
    <row r="1433">
      <c r="A1433" t="inlineStr">
        <is>
          <t>C06603</t>
        </is>
      </c>
      <c r="B1433" t="inlineStr">
        <is>
          <t>Sanjay Iyer</t>
        </is>
      </c>
      <c r="C1433" t="inlineStr">
        <is>
          <t>West</t>
        </is>
      </c>
      <c r="D1433" t="inlineStr">
        <is>
          <t>Surat</t>
        </is>
      </c>
      <c r="E1433" t="inlineStr">
        <is>
          <t>No</t>
        </is>
      </c>
      <c r="F1433" t="inlineStr">
        <is>
          <t>High Value</t>
        </is>
      </c>
      <c r="G1433" t="n">
        <v>16</v>
      </c>
      <c r="H1433" s="24" t="n">
        <v>73086.66</v>
      </c>
      <c r="I1433" s="24" t="n">
        <v>14885.72</v>
      </c>
      <c r="J1433" s="25" t="n">
        <v>45631</v>
      </c>
      <c r="K1433" s="25" t="n">
        <v>46000</v>
      </c>
      <c r="L1433" t="n">
        <v>5</v>
      </c>
      <c r="M1433" t="n">
        <v>5</v>
      </c>
      <c r="N1433" t="n">
        <v>5</v>
      </c>
      <c r="O1433">
        <f>DATE(2026,1,1)-K1433</f>
        <v/>
      </c>
      <c r="P1433">
        <f>IF(G1433&gt;=2,"Repeat","One-time")</f>
        <v/>
      </c>
    </row>
    <row r="1434">
      <c r="A1434" t="inlineStr">
        <is>
          <t>C01000</t>
        </is>
      </c>
      <c r="B1434" t="inlineStr">
        <is>
          <t>Kavya Gupta</t>
        </is>
      </c>
      <c r="C1434" t="inlineStr">
        <is>
          <t>North</t>
        </is>
      </c>
      <c r="D1434" t="inlineStr">
        <is>
          <t>Delhi</t>
        </is>
      </c>
      <c r="E1434" t="inlineStr">
        <is>
          <t>No</t>
        </is>
      </c>
      <c r="F1434" t="inlineStr">
        <is>
          <t>At Risk</t>
        </is>
      </c>
      <c r="G1434" t="n">
        <v>5</v>
      </c>
      <c r="H1434" s="24" t="n">
        <v>73060.5</v>
      </c>
      <c r="I1434" s="24" t="n">
        <v>8411.82</v>
      </c>
      <c r="J1434" s="25" t="n">
        <v>44938</v>
      </c>
      <c r="K1434" s="25" t="n">
        <v>45165</v>
      </c>
      <c r="L1434" t="n">
        <v>1</v>
      </c>
      <c r="M1434" t="n">
        <v>4</v>
      </c>
      <c r="N1434" t="n">
        <v>5</v>
      </c>
      <c r="O1434">
        <f>DATE(2026,1,1)-K1434</f>
        <v/>
      </c>
      <c r="P1434">
        <f>IF(G1434&gt;=2,"Repeat","One-time")</f>
        <v/>
      </c>
    </row>
    <row r="1435">
      <c r="A1435" t="inlineStr">
        <is>
          <t>C09502</t>
        </is>
      </c>
      <c r="B1435" t="inlineStr">
        <is>
          <t>Varun Iyer</t>
        </is>
      </c>
      <c r="C1435" t="inlineStr">
        <is>
          <t>North</t>
        </is>
      </c>
      <c r="D1435" t="inlineStr">
        <is>
          <t>Chandigarh</t>
        </is>
      </c>
      <c r="E1435" t="inlineStr">
        <is>
          <t>Yes</t>
        </is>
      </c>
      <c r="F1435" t="inlineStr">
        <is>
          <t>High Value</t>
        </is>
      </c>
      <c r="G1435" t="n">
        <v>6</v>
      </c>
      <c r="H1435" s="24" t="n">
        <v>72986.94</v>
      </c>
      <c r="I1435" s="24" t="n">
        <v>15755.93</v>
      </c>
      <c r="J1435" s="25" t="n">
        <v>45816</v>
      </c>
      <c r="K1435" s="25" t="n">
        <v>45999</v>
      </c>
      <c r="L1435" t="n">
        <v>5</v>
      </c>
      <c r="M1435" t="n">
        <v>4</v>
      </c>
      <c r="N1435" t="n">
        <v>5</v>
      </c>
      <c r="O1435">
        <f>DATE(2026,1,1)-K1435</f>
        <v/>
      </c>
      <c r="P1435">
        <f>IF(G1435&gt;=2,"Repeat","One-time")</f>
        <v/>
      </c>
    </row>
    <row r="1436">
      <c r="A1436" t="inlineStr">
        <is>
          <t>C04840</t>
        </is>
      </c>
      <c r="B1436" t="inlineStr">
        <is>
          <t>Amit Gupta</t>
        </is>
      </c>
      <c r="C1436" t="inlineStr">
        <is>
          <t>South</t>
        </is>
      </c>
      <c r="D1436" t="inlineStr">
        <is>
          <t>Kochi</t>
        </is>
      </c>
      <c r="E1436" t="inlineStr">
        <is>
          <t>No</t>
        </is>
      </c>
      <c r="F1436" t="inlineStr">
        <is>
          <t>High Value</t>
        </is>
      </c>
      <c r="G1436" t="n">
        <v>10</v>
      </c>
      <c r="H1436" s="24" t="n">
        <v>72983.92999999999</v>
      </c>
      <c r="I1436" s="24" t="n">
        <v>12298.98</v>
      </c>
      <c r="J1436" s="25" t="n">
        <v>45408</v>
      </c>
      <c r="K1436" s="25" t="n">
        <v>45996</v>
      </c>
      <c r="L1436" t="n">
        <v>5</v>
      </c>
      <c r="M1436" t="n">
        <v>5</v>
      </c>
      <c r="N1436" t="n">
        <v>5</v>
      </c>
      <c r="O1436">
        <f>DATE(2026,1,1)-K1436</f>
        <v/>
      </c>
      <c r="P1436">
        <f>IF(G1436&gt;=2,"Repeat","One-time")</f>
        <v/>
      </c>
    </row>
    <row r="1437">
      <c r="A1437" t="inlineStr">
        <is>
          <t>C01693</t>
        </is>
      </c>
      <c r="B1437" t="inlineStr">
        <is>
          <t>Rahul Banerjee</t>
        </is>
      </c>
      <c r="C1437" t="inlineStr">
        <is>
          <t>North</t>
        </is>
      </c>
      <c r="D1437" t="inlineStr">
        <is>
          <t>Lucknow</t>
        </is>
      </c>
      <c r="E1437" t="inlineStr">
        <is>
          <t>Yes</t>
        </is>
      </c>
      <c r="F1437" t="inlineStr">
        <is>
          <t>High Value</t>
        </is>
      </c>
      <c r="G1437" t="n">
        <v>9</v>
      </c>
      <c r="H1437" s="24" t="n">
        <v>72925.97</v>
      </c>
      <c r="I1437" s="24" t="n">
        <v>13960.7</v>
      </c>
      <c r="J1437" s="25" t="n">
        <v>45207</v>
      </c>
      <c r="K1437" s="25" t="n">
        <v>45812</v>
      </c>
      <c r="L1437" t="n">
        <v>3</v>
      </c>
      <c r="M1437" t="n">
        <v>5</v>
      </c>
      <c r="N1437" t="n">
        <v>5</v>
      </c>
      <c r="O1437">
        <f>DATE(2026,1,1)-K1437</f>
        <v/>
      </c>
      <c r="P1437">
        <f>IF(G1437&gt;=2,"Repeat","One-time")</f>
        <v/>
      </c>
    </row>
    <row r="1438">
      <c r="A1438" t="inlineStr">
        <is>
          <t>C09434</t>
        </is>
      </c>
      <c r="B1438" t="inlineStr">
        <is>
          <t>Varun Rao</t>
        </is>
      </c>
      <c r="C1438" t="inlineStr">
        <is>
          <t>West</t>
        </is>
      </c>
      <c r="D1438" t="inlineStr">
        <is>
          <t>Ahmedabad</t>
        </is>
      </c>
      <c r="E1438" t="inlineStr">
        <is>
          <t>Yes</t>
        </is>
      </c>
      <c r="F1438" t="inlineStr">
        <is>
          <t>High Value</t>
        </is>
      </c>
      <c r="G1438" t="n">
        <v>6</v>
      </c>
      <c r="H1438" s="24" t="n">
        <v>72901.49000000001</v>
      </c>
      <c r="I1438" s="24" t="n">
        <v>8425.540000000001</v>
      </c>
      <c r="J1438" s="25" t="n">
        <v>45852</v>
      </c>
      <c r="K1438" s="25" t="n">
        <v>46009</v>
      </c>
      <c r="L1438" t="n">
        <v>5</v>
      </c>
      <c r="M1438" t="n">
        <v>4</v>
      </c>
      <c r="N1438" t="n">
        <v>5</v>
      </c>
      <c r="O1438">
        <f>DATE(2026,1,1)-K1438</f>
        <v/>
      </c>
      <c r="P1438">
        <f>IF(G1438&gt;=2,"Repeat","One-time")</f>
        <v/>
      </c>
    </row>
    <row r="1439">
      <c r="A1439" t="inlineStr">
        <is>
          <t>C00779</t>
        </is>
      </c>
      <c r="B1439" t="inlineStr">
        <is>
          <t>Rohan Yadav</t>
        </is>
      </c>
      <c r="C1439" t="inlineStr">
        <is>
          <t>South</t>
        </is>
      </c>
      <c r="D1439" t="inlineStr">
        <is>
          <t>Chennai</t>
        </is>
      </c>
      <c r="E1439" t="inlineStr">
        <is>
          <t>No</t>
        </is>
      </c>
      <c r="F1439" t="inlineStr">
        <is>
          <t>At Risk</t>
        </is>
      </c>
      <c r="G1439" t="n">
        <v>10</v>
      </c>
      <c r="H1439" s="24" t="n">
        <v>72813.95</v>
      </c>
      <c r="I1439" s="24" t="n">
        <v>16933.65</v>
      </c>
      <c r="J1439" s="25" t="n">
        <v>44928</v>
      </c>
      <c r="K1439" s="25" t="n">
        <v>45178</v>
      </c>
      <c r="L1439" t="n">
        <v>1</v>
      </c>
      <c r="M1439" t="n">
        <v>5</v>
      </c>
      <c r="N1439" t="n">
        <v>5</v>
      </c>
      <c r="O1439">
        <f>DATE(2026,1,1)-K1439</f>
        <v/>
      </c>
      <c r="P1439">
        <f>IF(G1439&gt;=2,"Repeat","One-time")</f>
        <v/>
      </c>
    </row>
    <row r="1440">
      <c r="A1440" t="inlineStr">
        <is>
          <t>C01012</t>
        </is>
      </c>
      <c r="B1440" t="inlineStr">
        <is>
          <t>Rahul Thakur</t>
        </is>
      </c>
      <c r="C1440" t="inlineStr">
        <is>
          <t>South</t>
        </is>
      </c>
      <c r="D1440" t="inlineStr">
        <is>
          <t>Kochi</t>
        </is>
      </c>
      <c r="E1440" t="inlineStr">
        <is>
          <t>Yes</t>
        </is>
      </c>
      <c r="F1440" t="inlineStr">
        <is>
          <t>High Value</t>
        </is>
      </c>
      <c r="G1440" t="n">
        <v>8</v>
      </c>
      <c r="H1440" s="24" t="n">
        <v>72771.02</v>
      </c>
      <c r="I1440" s="24" t="n">
        <v>7313.47</v>
      </c>
      <c r="J1440" s="25" t="n">
        <v>44965</v>
      </c>
      <c r="K1440" s="25" t="n">
        <v>45929</v>
      </c>
      <c r="L1440" t="n">
        <v>4</v>
      </c>
      <c r="M1440" t="n">
        <v>4</v>
      </c>
      <c r="N1440" t="n">
        <v>5</v>
      </c>
      <c r="O1440">
        <f>DATE(2026,1,1)-K1440</f>
        <v/>
      </c>
      <c r="P1440">
        <f>IF(G1440&gt;=2,"Repeat","One-time")</f>
        <v/>
      </c>
    </row>
    <row r="1441">
      <c r="A1441" t="inlineStr">
        <is>
          <t>C01543</t>
        </is>
      </c>
      <c r="B1441" t="inlineStr">
        <is>
          <t>Vikram Nair</t>
        </is>
      </c>
      <c r="C1441" t="inlineStr">
        <is>
          <t>Central</t>
        </is>
      </c>
      <c r="D1441" t="inlineStr">
        <is>
          <t>Nagpur</t>
        </is>
      </c>
      <c r="E1441" t="inlineStr">
        <is>
          <t>No</t>
        </is>
      </c>
      <c r="F1441" t="inlineStr">
        <is>
          <t>High Value</t>
        </is>
      </c>
      <c r="G1441" t="n">
        <v>7</v>
      </c>
      <c r="H1441" s="24" t="n">
        <v>72756.66</v>
      </c>
      <c r="I1441" s="24" t="n">
        <v>13378.2</v>
      </c>
      <c r="J1441" s="25" t="n">
        <v>45096</v>
      </c>
      <c r="K1441" s="25" t="n">
        <v>45935</v>
      </c>
      <c r="L1441" t="n">
        <v>4</v>
      </c>
      <c r="M1441" t="n">
        <v>4</v>
      </c>
      <c r="N1441" t="n">
        <v>5</v>
      </c>
      <c r="O1441">
        <f>DATE(2026,1,1)-K1441</f>
        <v/>
      </c>
      <c r="P1441">
        <f>IF(G1441&gt;=2,"Repeat","One-time")</f>
        <v/>
      </c>
    </row>
    <row r="1442">
      <c r="A1442" t="inlineStr">
        <is>
          <t>C09213</t>
        </is>
      </c>
      <c r="B1442" t="inlineStr">
        <is>
          <t>Ananya Kapoor</t>
        </is>
      </c>
      <c r="C1442" t="inlineStr">
        <is>
          <t>West</t>
        </is>
      </c>
      <c r="D1442" t="inlineStr">
        <is>
          <t>Surat</t>
        </is>
      </c>
      <c r="E1442" t="inlineStr">
        <is>
          <t>No</t>
        </is>
      </c>
      <c r="F1442" t="inlineStr">
        <is>
          <t>High Value</t>
        </is>
      </c>
      <c r="G1442" t="n">
        <v>8</v>
      </c>
      <c r="H1442" s="24" t="n">
        <v>72737.21000000001</v>
      </c>
      <c r="I1442" s="24" t="n">
        <v>25986.14</v>
      </c>
      <c r="J1442" s="25" t="n">
        <v>45803</v>
      </c>
      <c r="K1442" s="25" t="n">
        <v>45984</v>
      </c>
      <c r="L1442" t="n">
        <v>4</v>
      </c>
      <c r="M1442" t="n">
        <v>5</v>
      </c>
      <c r="N1442" t="n">
        <v>5</v>
      </c>
      <c r="O1442">
        <f>DATE(2026,1,1)-K1442</f>
        <v/>
      </c>
      <c r="P1442">
        <f>IF(G1442&gt;=2,"Repeat","One-time")</f>
        <v/>
      </c>
    </row>
    <row r="1443">
      <c r="A1443" t="inlineStr">
        <is>
          <t>C01599</t>
        </is>
      </c>
      <c r="B1443" t="inlineStr">
        <is>
          <t>Gurpreet Shah</t>
        </is>
      </c>
      <c r="C1443" t="inlineStr">
        <is>
          <t>South</t>
        </is>
      </c>
      <c r="D1443" t="inlineStr">
        <is>
          <t>Hyderabad</t>
        </is>
      </c>
      <c r="E1443" t="inlineStr">
        <is>
          <t>No</t>
        </is>
      </c>
      <c r="F1443" t="inlineStr">
        <is>
          <t>At Risk</t>
        </is>
      </c>
      <c r="G1443" t="n">
        <v>10</v>
      </c>
      <c r="H1443" s="24" t="n">
        <v>72701.05</v>
      </c>
      <c r="I1443" s="24" t="n">
        <v>16380.04</v>
      </c>
      <c r="J1443" s="25" t="n">
        <v>45031</v>
      </c>
      <c r="K1443" s="25" t="n">
        <v>45710</v>
      </c>
      <c r="L1443" t="n">
        <v>2</v>
      </c>
      <c r="M1443" t="n">
        <v>5</v>
      </c>
      <c r="N1443" t="n">
        <v>5</v>
      </c>
      <c r="O1443">
        <f>DATE(2026,1,1)-K1443</f>
        <v/>
      </c>
      <c r="P1443">
        <f>IF(G1443&gt;=2,"Repeat","One-time")</f>
        <v/>
      </c>
    </row>
    <row r="1444">
      <c r="A1444" t="inlineStr">
        <is>
          <t>C01055</t>
        </is>
      </c>
      <c r="B1444" t="inlineStr">
        <is>
          <t>Ananya Das</t>
        </is>
      </c>
      <c r="C1444" t="inlineStr">
        <is>
          <t>South</t>
        </is>
      </c>
      <c r="D1444" t="inlineStr">
        <is>
          <t>Hyderabad</t>
        </is>
      </c>
      <c r="E1444" t="inlineStr">
        <is>
          <t>No</t>
        </is>
      </c>
      <c r="F1444" t="inlineStr">
        <is>
          <t>High Value</t>
        </is>
      </c>
      <c r="G1444" t="n">
        <v>17</v>
      </c>
      <c r="H1444" s="24" t="n">
        <v>72650.53999999999</v>
      </c>
      <c r="I1444" s="24" t="n">
        <v>15166.56</v>
      </c>
      <c r="J1444" s="25" t="n">
        <v>45011</v>
      </c>
      <c r="K1444" s="25" t="n">
        <v>45953</v>
      </c>
      <c r="L1444" t="n">
        <v>4</v>
      </c>
      <c r="M1444" t="n">
        <v>5</v>
      </c>
      <c r="N1444" t="n">
        <v>5</v>
      </c>
      <c r="O1444">
        <f>DATE(2026,1,1)-K1444</f>
        <v/>
      </c>
      <c r="P1444">
        <f>IF(G1444&gt;=2,"Repeat","One-time")</f>
        <v/>
      </c>
    </row>
    <row r="1445">
      <c r="A1445" t="inlineStr">
        <is>
          <t>C02430</t>
        </is>
      </c>
      <c r="B1445" t="inlineStr">
        <is>
          <t>Gurpreet Sinha</t>
        </is>
      </c>
      <c r="C1445" t="inlineStr">
        <is>
          <t>South</t>
        </is>
      </c>
      <c r="D1445" t="inlineStr">
        <is>
          <t>Bengaluru</t>
        </is>
      </c>
      <c r="E1445" t="inlineStr">
        <is>
          <t>No</t>
        </is>
      </c>
      <c r="F1445" t="inlineStr">
        <is>
          <t>High Value</t>
        </is>
      </c>
      <c r="G1445" t="n">
        <v>16</v>
      </c>
      <c r="H1445" s="24" t="n">
        <v>72622.31</v>
      </c>
      <c r="I1445" s="24" t="n">
        <v>8342.67</v>
      </c>
      <c r="J1445" s="25" t="n">
        <v>45153</v>
      </c>
      <c r="K1445" s="25" t="n">
        <v>46016</v>
      </c>
      <c r="L1445" t="n">
        <v>5</v>
      </c>
      <c r="M1445" t="n">
        <v>5</v>
      </c>
      <c r="N1445" t="n">
        <v>5</v>
      </c>
      <c r="O1445">
        <f>DATE(2026,1,1)-K1445</f>
        <v/>
      </c>
      <c r="P1445">
        <f>IF(G1445&gt;=2,"Repeat","One-time")</f>
        <v/>
      </c>
    </row>
    <row r="1446">
      <c r="A1446" t="inlineStr">
        <is>
          <t>C11396</t>
        </is>
      </c>
      <c r="B1446" t="inlineStr">
        <is>
          <t>Nikhil Rao</t>
        </is>
      </c>
      <c r="C1446" t="inlineStr">
        <is>
          <t>West</t>
        </is>
      </c>
      <c r="D1446" t="inlineStr">
        <is>
          <t>Pune</t>
        </is>
      </c>
      <c r="E1446" t="inlineStr">
        <is>
          <t>No</t>
        </is>
      </c>
      <c r="F1446" t="inlineStr">
        <is>
          <t>New</t>
        </is>
      </c>
      <c r="G1446" t="n">
        <v>5</v>
      </c>
      <c r="H1446" s="24" t="n">
        <v>72583.64</v>
      </c>
      <c r="I1446" s="24" t="n">
        <v>2872.43</v>
      </c>
      <c r="J1446" s="25" t="n">
        <v>45978</v>
      </c>
      <c r="K1446" s="25" t="n">
        <v>46016</v>
      </c>
      <c r="L1446" t="n">
        <v>5</v>
      </c>
      <c r="M1446" t="n">
        <v>4</v>
      </c>
      <c r="N1446" t="n">
        <v>5</v>
      </c>
      <c r="O1446">
        <f>DATE(2026,1,1)-K1446</f>
        <v/>
      </c>
      <c r="P1446">
        <f>IF(G1446&gt;=2,"Repeat","One-time")</f>
        <v/>
      </c>
    </row>
    <row r="1447">
      <c r="A1447" t="inlineStr">
        <is>
          <t>C09597</t>
        </is>
      </c>
      <c r="B1447" t="inlineStr">
        <is>
          <t>Farhan Sharma</t>
        </is>
      </c>
      <c r="C1447" t="inlineStr">
        <is>
          <t>Central</t>
        </is>
      </c>
      <c r="D1447" t="inlineStr">
        <is>
          <t>Bhopal</t>
        </is>
      </c>
      <c r="E1447" t="inlineStr">
        <is>
          <t>No</t>
        </is>
      </c>
      <c r="F1447" t="inlineStr">
        <is>
          <t>High Value</t>
        </is>
      </c>
      <c r="G1447" t="n">
        <v>4</v>
      </c>
      <c r="H1447" s="24" t="n">
        <v>72573.2</v>
      </c>
      <c r="I1447" s="24" t="n">
        <v>11198.56</v>
      </c>
      <c r="J1447" s="25" t="n">
        <v>45870</v>
      </c>
      <c r="K1447" s="25" t="n">
        <v>45964</v>
      </c>
      <c r="L1447" t="n">
        <v>4</v>
      </c>
      <c r="M1447" t="n">
        <v>4</v>
      </c>
      <c r="N1447" t="n">
        <v>5</v>
      </c>
      <c r="O1447">
        <f>DATE(2026,1,1)-K1447</f>
        <v/>
      </c>
      <c r="P1447">
        <f>IF(G1447&gt;=2,"Repeat","One-time")</f>
        <v/>
      </c>
    </row>
    <row r="1448">
      <c r="A1448" t="inlineStr">
        <is>
          <t>C00295</t>
        </is>
      </c>
      <c r="B1448" t="inlineStr">
        <is>
          <t>Manish Prasad</t>
        </is>
      </c>
      <c r="C1448" t="inlineStr">
        <is>
          <t>North</t>
        </is>
      </c>
      <c r="D1448" t="inlineStr">
        <is>
          <t>Delhi</t>
        </is>
      </c>
      <c r="E1448" t="inlineStr">
        <is>
          <t>No</t>
        </is>
      </c>
      <c r="F1448" t="inlineStr">
        <is>
          <t>At Risk</t>
        </is>
      </c>
      <c r="G1448" t="n">
        <v>9</v>
      </c>
      <c r="H1448" s="24" t="n">
        <v>72538.17</v>
      </c>
      <c r="I1448" s="24" t="n">
        <v>12715.42</v>
      </c>
      <c r="J1448" s="25" t="n">
        <v>44947</v>
      </c>
      <c r="K1448" s="25" t="n">
        <v>45340</v>
      </c>
      <c r="L1448" t="n">
        <v>1</v>
      </c>
      <c r="M1448" t="n">
        <v>5</v>
      </c>
      <c r="N1448" t="n">
        <v>5</v>
      </c>
      <c r="O1448">
        <f>DATE(2026,1,1)-K1448</f>
        <v/>
      </c>
      <c r="P1448">
        <f>IF(G1448&gt;=2,"Repeat","One-time")</f>
        <v/>
      </c>
    </row>
    <row r="1449">
      <c r="A1449" t="inlineStr">
        <is>
          <t>C02691</t>
        </is>
      </c>
      <c r="B1449" t="inlineStr">
        <is>
          <t>Aarav Kumar</t>
        </is>
      </c>
      <c r="C1449" t="inlineStr">
        <is>
          <t>North</t>
        </is>
      </c>
      <c r="D1449" t="inlineStr">
        <is>
          <t>Gurugram</t>
        </is>
      </c>
      <c r="E1449" t="inlineStr">
        <is>
          <t>No</t>
        </is>
      </c>
      <c r="F1449" t="inlineStr">
        <is>
          <t>High Value</t>
        </is>
      </c>
      <c r="G1449" t="n">
        <v>16</v>
      </c>
      <c r="H1449" s="24" t="n">
        <v>72529.03</v>
      </c>
      <c r="I1449" s="24" t="n">
        <v>17244.61</v>
      </c>
      <c r="J1449" s="25" t="n">
        <v>45157</v>
      </c>
      <c r="K1449" s="25" t="n">
        <v>45915</v>
      </c>
      <c r="L1449" t="n">
        <v>3</v>
      </c>
      <c r="M1449" t="n">
        <v>5</v>
      </c>
      <c r="N1449" t="n">
        <v>5</v>
      </c>
      <c r="O1449">
        <f>DATE(2026,1,1)-K1449</f>
        <v/>
      </c>
      <c r="P1449">
        <f>IF(G1449&gt;=2,"Repeat","One-time")</f>
        <v/>
      </c>
    </row>
    <row r="1450">
      <c r="A1450" t="inlineStr">
        <is>
          <t>C02208</t>
        </is>
      </c>
      <c r="B1450" t="inlineStr">
        <is>
          <t>Sanjay Patel</t>
        </is>
      </c>
      <c r="C1450" t="inlineStr">
        <is>
          <t>Central</t>
        </is>
      </c>
      <c r="D1450" t="inlineStr">
        <is>
          <t>Indore</t>
        </is>
      </c>
      <c r="E1450" t="inlineStr">
        <is>
          <t>Yes</t>
        </is>
      </c>
      <c r="F1450" t="inlineStr">
        <is>
          <t>High Value</t>
        </is>
      </c>
      <c r="G1450" t="n">
        <v>10</v>
      </c>
      <c r="H1450" s="24" t="n">
        <v>72453.38</v>
      </c>
      <c r="I1450" s="24" t="n">
        <v>11215.31</v>
      </c>
      <c r="J1450" s="25" t="n">
        <v>45116</v>
      </c>
      <c r="K1450" s="25" t="n">
        <v>45880</v>
      </c>
      <c r="L1450" t="n">
        <v>3</v>
      </c>
      <c r="M1450" t="n">
        <v>5</v>
      </c>
      <c r="N1450" t="n">
        <v>5</v>
      </c>
      <c r="O1450">
        <f>DATE(2026,1,1)-K1450</f>
        <v/>
      </c>
      <c r="P1450">
        <f>IF(G1450&gt;=2,"Repeat","One-time")</f>
        <v/>
      </c>
    </row>
    <row r="1451">
      <c r="A1451" t="inlineStr">
        <is>
          <t>C09702</t>
        </is>
      </c>
      <c r="B1451" t="inlineStr">
        <is>
          <t>Aditya Bose</t>
        </is>
      </c>
      <c r="C1451" t="inlineStr">
        <is>
          <t>East</t>
        </is>
      </c>
      <c r="D1451" t="inlineStr">
        <is>
          <t>Kolkata</t>
        </is>
      </c>
      <c r="E1451" t="inlineStr">
        <is>
          <t>No</t>
        </is>
      </c>
      <c r="F1451" t="inlineStr">
        <is>
          <t>High Value</t>
        </is>
      </c>
      <c r="G1451" t="n">
        <v>9</v>
      </c>
      <c r="H1451" s="24" t="n">
        <v>72430.75</v>
      </c>
      <c r="I1451" s="24" t="n">
        <v>14639.37</v>
      </c>
      <c r="J1451" s="25" t="n">
        <v>45848</v>
      </c>
      <c r="K1451" s="25" t="n">
        <v>46017</v>
      </c>
      <c r="L1451" t="n">
        <v>5</v>
      </c>
      <c r="M1451" t="n">
        <v>5</v>
      </c>
      <c r="N1451" t="n">
        <v>5</v>
      </c>
      <c r="O1451">
        <f>DATE(2026,1,1)-K1451</f>
        <v/>
      </c>
      <c r="P1451">
        <f>IF(G1451&gt;=2,"Repeat","One-time")</f>
        <v/>
      </c>
    </row>
    <row r="1452">
      <c r="A1452" t="inlineStr">
        <is>
          <t>C05882</t>
        </is>
      </c>
      <c r="B1452" t="inlineStr">
        <is>
          <t>Sneha Mishra</t>
        </is>
      </c>
      <c r="C1452" t="inlineStr">
        <is>
          <t>North</t>
        </is>
      </c>
      <c r="D1452" t="inlineStr">
        <is>
          <t>Delhi</t>
        </is>
      </c>
      <c r="E1452" t="inlineStr">
        <is>
          <t>Yes</t>
        </is>
      </c>
      <c r="F1452" t="inlineStr">
        <is>
          <t>High Value</t>
        </is>
      </c>
      <c r="G1452" t="n">
        <v>10</v>
      </c>
      <c r="H1452" s="24" t="n">
        <v>72308.75999999999</v>
      </c>
      <c r="I1452" s="24" t="n">
        <v>12885.07</v>
      </c>
      <c r="J1452" s="25" t="n">
        <v>45523</v>
      </c>
      <c r="K1452" s="25" t="n">
        <v>45896</v>
      </c>
      <c r="L1452" t="n">
        <v>3</v>
      </c>
      <c r="M1452" t="n">
        <v>5</v>
      </c>
      <c r="N1452" t="n">
        <v>5</v>
      </c>
      <c r="O1452">
        <f>DATE(2026,1,1)-K1452</f>
        <v/>
      </c>
      <c r="P1452">
        <f>IF(G1452&gt;=2,"Repeat","One-time")</f>
        <v/>
      </c>
    </row>
    <row r="1453">
      <c r="A1453" t="inlineStr">
        <is>
          <t>C00465</t>
        </is>
      </c>
      <c r="B1453" t="inlineStr">
        <is>
          <t>Tanvi Banerjee</t>
        </is>
      </c>
      <c r="C1453" t="inlineStr">
        <is>
          <t>South</t>
        </is>
      </c>
      <c r="D1453" t="inlineStr">
        <is>
          <t>Hyderabad</t>
        </is>
      </c>
      <c r="E1453" t="inlineStr">
        <is>
          <t>No</t>
        </is>
      </c>
      <c r="F1453" t="inlineStr">
        <is>
          <t>At Risk</t>
        </is>
      </c>
      <c r="G1453" t="n">
        <v>10</v>
      </c>
      <c r="H1453" s="24" t="n">
        <v>72293.8</v>
      </c>
      <c r="I1453" s="24" t="n">
        <v>13739.84</v>
      </c>
      <c r="J1453" s="25" t="n">
        <v>44933</v>
      </c>
      <c r="K1453" s="25" t="n">
        <v>45076</v>
      </c>
      <c r="L1453" t="n">
        <v>1</v>
      </c>
      <c r="M1453" t="n">
        <v>5</v>
      </c>
      <c r="N1453" t="n">
        <v>5</v>
      </c>
      <c r="O1453">
        <f>DATE(2026,1,1)-K1453</f>
        <v/>
      </c>
      <c r="P1453">
        <f>IF(G1453&gt;=2,"Repeat","One-time")</f>
        <v/>
      </c>
    </row>
    <row r="1454">
      <c r="A1454" t="inlineStr">
        <is>
          <t>C07617</t>
        </is>
      </c>
      <c r="B1454" t="inlineStr">
        <is>
          <t>Nikhil Khan</t>
        </is>
      </c>
      <c r="C1454" t="inlineStr">
        <is>
          <t>North</t>
        </is>
      </c>
      <c r="D1454" t="inlineStr">
        <is>
          <t>Jaipur</t>
        </is>
      </c>
      <c r="E1454" t="inlineStr">
        <is>
          <t>No</t>
        </is>
      </c>
      <c r="F1454" t="inlineStr">
        <is>
          <t>High Value</t>
        </is>
      </c>
      <c r="G1454" t="n">
        <v>9</v>
      </c>
      <c r="H1454" s="24" t="n">
        <v>72278.06</v>
      </c>
      <c r="I1454" s="24" t="n">
        <v>12166.58</v>
      </c>
      <c r="J1454" s="25" t="n">
        <v>45670</v>
      </c>
      <c r="K1454" s="25" t="n">
        <v>46007</v>
      </c>
      <c r="L1454" t="n">
        <v>5</v>
      </c>
      <c r="M1454" t="n">
        <v>5</v>
      </c>
      <c r="N1454" t="n">
        <v>5</v>
      </c>
      <c r="O1454">
        <f>DATE(2026,1,1)-K1454</f>
        <v/>
      </c>
      <c r="P1454">
        <f>IF(G1454&gt;=2,"Repeat","One-time")</f>
        <v/>
      </c>
    </row>
    <row r="1455">
      <c r="A1455" t="inlineStr">
        <is>
          <t>C02879</t>
        </is>
      </c>
      <c r="B1455" t="inlineStr">
        <is>
          <t>Varun Ghosh</t>
        </is>
      </c>
      <c r="C1455" t="inlineStr">
        <is>
          <t>West</t>
        </is>
      </c>
      <c r="D1455" t="inlineStr">
        <is>
          <t>Panaji</t>
        </is>
      </c>
      <c r="E1455" t="inlineStr">
        <is>
          <t>No</t>
        </is>
      </c>
      <c r="F1455" t="inlineStr">
        <is>
          <t>High Value</t>
        </is>
      </c>
      <c r="G1455" t="n">
        <v>7</v>
      </c>
      <c r="H1455" s="24" t="n">
        <v>72169</v>
      </c>
      <c r="I1455" s="24" t="n">
        <v>14253.07</v>
      </c>
      <c r="J1455" s="25" t="n">
        <v>45308</v>
      </c>
      <c r="K1455" s="25" t="n">
        <v>45912</v>
      </c>
      <c r="L1455" t="n">
        <v>3</v>
      </c>
      <c r="M1455" t="n">
        <v>4</v>
      </c>
      <c r="N1455" t="n">
        <v>5</v>
      </c>
      <c r="O1455">
        <f>DATE(2026,1,1)-K1455</f>
        <v/>
      </c>
      <c r="P1455">
        <f>IF(G1455&gt;=2,"Repeat","One-time")</f>
        <v/>
      </c>
    </row>
    <row r="1456">
      <c r="A1456" t="inlineStr">
        <is>
          <t>C00246</t>
        </is>
      </c>
      <c r="B1456" t="inlineStr">
        <is>
          <t>Abhishek Verma</t>
        </is>
      </c>
      <c r="C1456" t="inlineStr">
        <is>
          <t>West</t>
        </is>
      </c>
      <c r="D1456" t="inlineStr">
        <is>
          <t>Surat</t>
        </is>
      </c>
      <c r="E1456" t="inlineStr">
        <is>
          <t>No</t>
        </is>
      </c>
      <c r="F1456" t="inlineStr">
        <is>
          <t>High Value</t>
        </is>
      </c>
      <c r="G1456" t="n">
        <v>8</v>
      </c>
      <c r="H1456" s="24" t="n">
        <v>71971.8</v>
      </c>
      <c r="I1456" s="24" t="n">
        <v>13630.89</v>
      </c>
      <c r="J1456" s="25" t="n">
        <v>44929</v>
      </c>
      <c r="K1456" s="25" t="n">
        <v>45970</v>
      </c>
      <c r="L1456" t="n">
        <v>4</v>
      </c>
      <c r="M1456" t="n">
        <v>4</v>
      </c>
      <c r="N1456" t="n">
        <v>5</v>
      </c>
      <c r="O1456">
        <f>DATE(2026,1,1)-K1456</f>
        <v/>
      </c>
      <c r="P1456">
        <f>IF(G1456&gt;=2,"Repeat","One-time")</f>
        <v/>
      </c>
    </row>
    <row r="1457">
      <c r="A1457" t="inlineStr">
        <is>
          <t>C10222</t>
        </is>
      </c>
      <c r="B1457" t="inlineStr">
        <is>
          <t>Nikhil Prasad</t>
        </is>
      </c>
      <c r="C1457" t="inlineStr">
        <is>
          <t>West</t>
        </is>
      </c>
      <c r="D1457" t="inlineStr">
        <is>
          <t>Ahmedabad</t>
        </is>
      </c>
      <c r="E1457" t="inlineStr">
        <is>
          <t>No</t>
        </is>
      </c>
      <c r="F1457" t="inlineStr">
        <is>
          <t>High Value</t>
        </is>
      </c>
      <c r="G1457" t="n">
        <v>9</v>
      </c>
      <c r="H1457" s="24" t="n">
        <v>71928.08</v>
      </c>
      <c r="I1457" s="24" t="n">
        <v>11818.78</v>
      </c>
      <c r="J1457" s="25" t="n">
        <v>45879</v>
      </c>
      <c r="K1457" s="25" t="n">
        <v>45988</v>
      </c>
      <c r="L1457" t="n">
        <v>5</v>
      </c>
      <c r="M1457" t="n">
        <v>5</v>
      </c>
      <c r="N1457" t="n">
        <v>5</v>
      </c>
      <c r="O1457">
        <f>DATE(2026,1,1)-K1457</f>
        <v/>
      </c>
      <c r="P1457">
        <f>IF(G1457&gt;=2,"Repeat","One-time")</f>
        <v/>
      </c>
    </row>
    <row r="1458">
      <c r="A1458" t="inlineStr">
        <is>
          <t>C04991</t>
        </is>
      </c>
      <c r="B1458" t="inlineStr">
        <is>
          <t>Nikhil Menon</t>
        </is>
      </c>
      <c r="C1458" t="inlineStr">
        <is>
          <t>West</t>
        </is>
      </c>
      <c r="D1458" t="inlineStr">
        <is>
          <t>Pune</t>
        </is>
      </c>
      <c r="E1458" t="inlineStr">
        <is>
          <t>No</t>
        </is>
      </c>
      <c r="F1458" t="inlineStr">
        <is>
          <t>High Value</t>
        </is>
      </c>
      <c r="G1458" t="n">
        <v>5</v>
      </c>
      <c r="H1458" s="24" t="n">
        <v>71912.24000000001</v>
      </c>
      <c r="I1458" s="24" t="n">
        <v>7609.36</v>
      </c>
      <c r="J1458" s="25" t="n">
        <v>45545</v>
      </c>
      <c r="K1458" s="25" t="n">
        <v>45978</v>
      </c>
      <c r="L1458" t="n">
        <v>4</v>
      </c>
      <c r="M1458" t="n">
        <v>4</v>
      </c>
      <c r="N1458" t="n">
        <v>5</v>
      </c>
      <c r="O1458">
        <f>DATE(2026,1,1)-K1458</f>
        <v/>
      </c>
      <c r="P1458">
        <f>IF(G1458&gt;=2,"Repeat","One-time")</f>
        <v/>
      </c>
    </row>
    <row r="1459">
      <c r="A1459" t="inlineStr">
        <is>
          <t>C05454</t>
        </is>
      </c>
      <c r="B1459" t="inlineStr">
        <is>
          <t>Kavya Yadav</t>
        </is>
      </c>
      <c r="C1459" t="inlineStr">
        <is>
          <t>West</t>
        </is>
      </c>
      <c r="D1459" t="inlineStr">
        <is>
          <t>Mumbai</t>
        </is>
      </c>
      <c r="E1459" t="inlineStr">
        <is>
          <t>No</t>
        </is>
      </c>
      <c r="F1459" t="inlineStr">
        <is>
          <t>High Value</t>
        </is>
      </c>
      <c r="G1459" t="n">
        <v>13</v>
      </c>
      <c r="H1459" s="24" t="n">
        <v>71890.34</v>
      </c>
      <c r="I1459" s="24" t="n">
        <v>20291.76</v>
      </c>
      <c r="J1459" s="25" t="n">
        <v>45501</v>
      </c>
      <c r="K1459" s="25" t="n">
        <v>45973</v>
      </c>
      <c r="L1459" t="n">
        <v>4</v>
      </c>
      <c r="M1459" t="n">
        <v>5</v>
      </c>
      <c r="N1459" t="n">
        <v>5</v>
      </c>
      <c r="O1459">
        <f>DATE(2026,1,1)-K1459</f>
        <v/>
      </c>
      <c r="P1459">
        <f>IF(G1459&gt;=2,"Repeat","One-time")</f>
        <v/>
      </c>
    </row>
    <row r="1460">
      <c r="A1460" t="inlineStr">
        <is>
          <t>C06454</t>
        </is>
      </c>
      <c r="B1460" t="inlineStr">
        <is>
          <t>Aditya Banerjee</t>
        </is>
      </c>
      <c r="C1460" t="inlineStr">
        <is>
          <t>West</t>
        </is>
      </c>
      <c r="D1460" t="inlineStr">
        <is>
          <t>Mumbai</t>
        </is>
      </c>
      <c r="E1460" t="inlineStr">
        <is>
          <t>No</t>
        </is>
      </c>
      <c r="F1460" t="inlineStr">
        <is>
          <t>High Value</t>
        </is>
      </c>
      <c r="G1460" t="n">
        <v>12</v>
      </c>
      <c r="H1460" s="24" t="n">
        <v>71860.84</v>
      </c>
      <c r="I1460" s="24" t="n">
        <v>16525.01</v>
      </c>
      <c r="J1460" s="25" t="n">
        <v>45565</v>
      </c>
      <c r="K1460" s="25" t="n">
        <v>45980</v>
      </c>
      <c r="L1460" t="n">
        <v>4</v>
      </c>
      <c r="M1460" t="n">
        <v>5</v>
      </c>
      <c r="N1460" t="n">
        <v>5</v>
      </c>
      <c r="O1460">
        <f>DATE(2026,1,1)-K1460</f>
        <v/>
      </c>
      <c r="P1460">
        <f>IF(G1460&gt;=2,"Repeat","One-time")</f>
        <v/>
      </c>
    </row>
    <row r="1461">
      <c r="A1461" t="inlineStr">
        <is>
          <t>C03717</t>
        </is>
      </c>
      <c r="B1461" t="inlineStr">
        <is>
          <t>Priya Kapoor</t>
        </is>
      </c>
      <c r="C1461" t="inlineStr">
        <is>
          <t>North</t>
        </is>
      </c>
      <c r="D1461" t="inlineStr">
        <is>
          <t>Chandigarh</t>
        </is>
      </c>
      <c r="E1461" t="inlineStr">
        <is>
          <t>No</t>
        </is>
      </c>
      <c r="F1461" t="inlineStr">
        <is>
          <t>At Risk</t>
        </is>
      </c>
      <c r="G1461" t="n">
        <v>2</v>
      </c>
      <c r="H1461" s="24" t="n">
        <v>71859.63</v>
      </c>
      <c r="I1461" s="24" t="n">
        <v>6740.96</v>
      </c>
      <c r="J1461" s="25" t="n">
        <v>45310</v>
      </c>
      <c r="K1461" s="25" t="n">
        <v>45420</v>
      </c>
      <c r="L1461" t="n">
        <v>1</v>
      </c>
      <c r="M1461" t="n">
        <v>2</v>
      </c>
      <c r="N1461" t="n">
        <v>5</v>
      </c>
      <c r="O1461">
        <f>DATE(2026,1,1)-K1461</f>
        <v/>
      </c>
      <c r="P1461">
        <f>IF(G1461&gt;=2,"Repeat","One-time")</f>
        <v/>
      </c>
    </row>
    <row r="1462">
      <c r="A1462" t="inlineStr">
        <is>
          <t>C02660</t>
        </is>
      </c>
      <c r="B1462" t="inlineStr">
        <is>
          <t>Vikram Ghosh</t>
        </is>
      </c>
      <c r="C1462" t="inlineStr">
        <is>
          <t>North</t>
        </is>
      </c>
      <c r="D1462" t="inlineStr">
        <is>
          <t>Lucknow</t>
        </is>
      </c>
      <c r="E1462" t="inlineStr">
        <is>
          <t>No</t>
        </is>
      </c>
      <c r="F1462" t="inlineStr">
        <is>
          <t>High Value</t>
        </is>
      </c>
      <c r="G1462" t="n">
        <v>13</v>
      </c>
      <c r="H1462" s="24" t="n">
        <v>71858</v>
      </c>
      <c r="I1462" s="24" t="n">
        <v>13466.38</v>
      </c>
      <c r="J1462" s="25" t="n">
        <v>45151</v>
      </c>
      <c r="K1462" s="25" t="n">
        <v>45937</v>
      </c>
      <c r="L1462" t="n">
        <v>4</v>
      </c>
      <c r="M1462" t="n">
        <v>5</v>
      </c>
      <c r="N1462" t="n">
        <v>5</v>
      </c>
      <c r="O1462">
        <f>DATE(2026,1,1)-K1462</f>
        <v/>
      </c>
      <c r="P1462">
        <f>IF(G1462&gt;=2,"Repeat","One-time")</f>
        <v/>
      </c>
    </row>
    <row r="1463">
      <c r="A1463" t="inlineStr">
        <is>
          <t>C04988</t>
        </is>
      </c>
      <c r="B1463" t="inlineStr">
        <is>
          <t>Vivaan Mukherjee</t>
        </is>
      </c>
      <c r="C1463" t="inlineStr">
        <is>
          <t>East</t>
        </is>
      </c>
      <c r="D1463" t="inlineStr">
        <is>
          <t>Bhubaneswar</t>
        </is>
      </c>
      <c r="E1463" t="inlineStr">
        <is>
          <t>No</t>
        </is>
      </c>
      <c r="F1463" t="inlineStr">
        <is>
          <t>High Value</t>
        </is>
      </c>
      <c r="G1463" t="n">
        <v>9</v>
      </c>
      <c r="H1463" s="24" t="n">
        <v>71824.8</v>
      </c>
      <c r="I1463" s="24" t="n">
        <v>15679.22</v>
      </c>
      <c r="J1463" s="25" t="n">
        <v>45524</v>
      </c>
      <c r="K1463" s="25" t="n">
        <v>45936</v>
      </c>
      <c r="L1463" t="n">
        <v>4</v>
      </c>
      <c r="M1463" t="n">
        <v>5</v>
      </c>
      <c r="N1463" t="n">
        <v>5</v>
      </c>
      <c r="O1463">
        <f>DATE(2026,1,1)-K1463</f>
        <v/>
      </c>
      <c r="P1463">
        <f>IF(G1463&gt;=2,"Repeat","One-time")</f>
        <v/>
      </c>
    </row>
    <row r="1464">
      <c r="A1464" t="inlineStr">
        <is>
          <t>C10709</t>
        </is>
      </c>
      <c r="B1464" t="inlineStr">
        <is>
          <t>Ananya Kapoor</t>
        </is>
      </c>
      <c r="C1464" t="inlineStr">
        <is>
          <t>East</t>
        </is>
      </c>
      <c r="D1464" t="inlineStr">
        <is>
          <t>Patna</t>
        </is>
      </c>
      <c r="E1464" t="inlineStr">
        <is>
          <t>Yes</t>
        </is>
      </c>
      <c r="F1464" t="inlineStr">
        <is>
          <t>New</t>
        </is>
      </c>
      <c r="G1464" t="n">
        <v>3</v>
      </c>
      <c r="H1464" s="24" t="n">
        <v>71772.81</v>
      </c>
      <c r="I1464" s="24" t="n">
        <v>6495.21</v>
      </c>
      <c r="J1464" s="25" t="n">
        <v>45954</v>
      </c>
      <c r="K1464" s="25" t="n">
        <v>46009</v>
      </c>
      <c r="L1464" t="n">
        <v>5</v>
      </c>
      <c r="M1464" t="n">
        <v>3</v>
      </c>
      <c r="N1464" t="n">
        <v>5</v>
      </c>
      <c r="O1464">
        <f>DATE(2026,1,1)-K1464</f>
        <v/>
      </c>
      <c r="P1464">
        <f>IF(G1464&gt;=2,"Repeat","One-time")</f>
        <v/>
      </c>
    </row>
    <row r="1465">
      <c r="A1465" t="inlineStr">
        <is>
          <t>C06639</t>
        </is>
      </c>
      <c r="B1465" t="inlineStr">
        <is>
          <t>Farhan Prasad</t>
        </is>
      </c>
      <c r="C1465" t="inlineStr">
        <is>
          <t>North</t>
        </is>
      </c>
      <c r="D1465" t="inlineStr">
        <is>
          <t>Delhi</t>
        </is>
      </c>
      <c r="E1465" t="inlineStr">
        <is>
          <t>No</t>
        </is>
      </c>
      <c r="F1465" t="inlineStr">
        <is>
          <t>High Value</t>
        </is>
      </c>
      <c r="G1465" t="n">
        <v>5</v>
      </c>
      <c r="H1465" s="24" t="n">
        <v>71763.38</v>
      </c>
      <c r="I1465" s="24" t="n">
        <v>9216.719999999999</v>
      </c>
      <c r="J1465" s="25" t="n">
        <v>45722</v>
      </c>
      <c r="K1465" s="25" t="n">
        <v>46008</v>
      </c>
      <c r="L1465" t="n">
        <v>5</v>
      </c>
      <c r="M1465" t="n">
        <v>4</v>
      </c>
      <c r="N1465" t="n">
        <v>5</v>
      </c>
      <c r="O1465">
        <f>DATE(2026,1,1)-K1465</f>
        <v/>
      </c>
      <c r="P1465">
        <f>IF(G1465&gt;=2,"Repeat","One-time")</f>
        <v/>
      </c>
    </row>
    <row r="1466">
      <c r="A1466" t="inlineStr">
        <is>
          <t>C03609</t>
        </is>
      </c>
      <c r="B1466" t="inlineStr">
        <is>
          <t>Imran Mehta</t>
        </is>
      </c>
      <c r="C1466" t="inlineStr">
        <is>
          <t>West</t>
        </is>
      </c>
      <c r="D1466" t="inlineStr">
        <is>
          <t>Ahmedabad</t>
        </is>
      </c>
      <c r="E1466" t="inlineStr">
        <is>
          <t>No</t>
        </is>
      </c>
      <c r="F1466" t="inlineStr">
        <is>
          <t>High Value</t>
        </is>
      </c>
      <c r="G1466" t="n">
        <v>6</v>
      </c>
      <c r="H1466" s="24" t="n">
        <v>71692.45</v>
      </c>
      <c r="I1466" s="24" t="n">
        <v>12217.06</v>
      </c>
      <c r="J1466" s="25" t="n">
        <v>45370</v>
      </c>
      <c r="K1466" s="25" t="n">
        <v>45956</v>
      </c>
      <c r="L1466" t="n">
        <v>4</v>
      </c>
      <c r="M1466" t="n">
        <v>4</v>
      </c>
      <c r="N1466" t="n">
        <v>5</v>
      </c>
      <c r="O1466">
        <f>DATE(2026,1,1)-K1466</f>
        <v/>
      </c>
      <c r="P1466">
        <f>IF(G1466&gt;=2,"Repeat","One-time")</f>
        <v/>
      </c>
    </row>
    <row r="1467">
      <c r="A1467" t="inlineStr">
        <is>
          <t>C02983</t>
        </is>
      </c>
      <c r="B1467" t="inlineStr">
        <is>
          <t>Farhan Gupta</t>
        </is>
      </c>
      <c r="C1467" t="inlineStr">
        <is>
          <t>North</t>
        </is>
      </c>
      <c r="D1467" t="inlineStr">
        <is>
          <t>Lucknow</t>
        </is>
      </c>
      <c r="E1467" t="inlineStr">
        <is>
          <t>Yes</t>
        </is>
      </c>
      <c r="F1467" t="inlineStr">
        <is>
          <t>High Value</t>
        </is>
      </c>
      <c r="G1467" t="n">
        <v>6</v>
      </c>
      <c r="H1467" s="24" t="n">
        <v>71685.22</v>
      </c>
      <c r="I1467" s="24" t="n">
        <v>4423.79</v>
      </c>
      <c r="J1467" s="25" t="n">
        <v>45210</v>
      </c>
      <c r="K1467" s="25" t="n">
        <v>45873</v>
      </c>
      <c r="L1467" t="n">
        <v>3</v>
      </c>
      <c r="M1467" t="n">
        <v>4</v>
      </c>
      <c r="N1467" t="n">
        <v>5</v>
      </c>
      <c r="O1467">
        <f>DATE(2026,1,1)-K1467</f>
        <v/>
      </c>
      <c r="P1467">
        <f>IF(G1467&gt;=2,"Repeat","One-time")</f>
        <v/>
      </c>
    </row>
    <row r="1468">
      <c r="A1468" t="inlineStr">
        <is>
          <t>C04418</t>
        </is>
      </c>
      <c r="B1468" t="inlineStr">
        <is>
          <t>Ayesha Rao</t>
        </is>
      </c>
      <c r="C1468" t="inlineStr">
        <is>
          <t>Central</t>
        </is>
      </c>
      <c r="D1468" t="inlineStr">
        <is>
          <t>Nagpur</t>
        </is>
      </c>
      <c r="E1468" t="inlineStr">
        <is>
          <t>No</t>
        </is>
      </c>
      <c r="F1468" t="inlineStr">
        <is>
          <t>At Risk</t>
        </is>
      </c>
      <c r="G1468" t="n">
        <v>3</v>
      </c>
      <c r="H1468" s="24" t="n">
        <v>71652.46000000001</v>
      </c>
      <c r="I1468" s="24" t="n">
        <v>4359.93</v>
      </c>
      <c r="J1468" s="25" t="n">
        <v>45514</v>
      </c>
      <c r="K1468" s="25" t="n">
        <v>45546</v>
      </c>
      <c r="L1468" t="n">
        <v>2</v>
      </c>
      <c r="M1468" t="n">
        <v>3</v>
      </c>
      <c r="N1468" t="n">
        <v>5</v>
      </c>
      <c r="O1468">
        <f>DATE(2026,1,1)-K1468</f>
        <v/>
      </c>
      <c r="P1468">
        <f>IF(G1468&gt;=2,"Repeat","One-time")</f>
        <v/>
      </c>
    </row>
    <row r="1469">
      <c r="A1469" t="inlineStr">
        <is>
          <t>C05240</t>
        </is>
      </c>
      <c r="B1469" t="inlineStr">
        <is>
          <t>Maria Mukherjee</t>
        </is>
      </c>
      <c r="C1469" t="inlineStr">
        <is>
          <t>West</t>
        </is>
      </c>
      <c r="D1469" t="inlineStr">
        <is>
          <t>Mumbai</t>
        </is>
      </c>
      <c r="E1469" t="inlineStr">
        <is>
          <t>No</t>
        </is>
      </c>
      <c r="F1469" t="inlineStr">
        <is>
          <t>Loyal</t>
        </is>
      </c>
      <c r="G1469" t="n">
        <v>3</v>
      </c>
      <c r="H1469" s="24" t="n">
        <v>71636.89999999999</v>
      </c>
      <c r="I1469" s="24" t="n">
        <v>7705.4</v>
      </c>
      <c r="J1469" s="25" t="n">
        <v>45486</v>
      </c>
      <c r="K1469" s="25" t="n">
        <v>45985</v>
      </c>
      <c r="L1469" t="n">
        <v>4</v>
      </c>
      <c r="M1469" t="n">
        <v>3</v>
      </c>
      <c r="N1469" t="n">
        <v>5</v>
      </c>
      <c r="O1469">
        <f>DATE(2026,1,1)-K1469</f>
        <v/>
      </c>
      <c r="P1469">
        <f>IF(G1469&gt;=2,"Repeat","One-time")</f>
        <v/>
      </c>
    </row>
    <row r="1470">
      <c r="A1470" t="inlineStr">
        <is>
          <t>C00569</t>
        </is>
      </c>
      <c r="B1470" t="inlineStr">
        <is>
          <t>Varun Mukherjee</t>
        </is>
      </c>
      <c r="C1470" t="inlineStr">
        <is>
          <t>Central</t>
        </is>
      </c>
      <c r="D1470" t="inlineStr">
        <is>
          <t>Indore</t>
        </is>
      </c>
      <c r="E1470" t="inlineStr">
        <is>
          <t>No</t>
        </is>
      </c>
      <c r="F1470" t="inlineStr">
        <is>
          <t>At Risk</t>
        </is>
      </c>
      <c r="G1470" t="n">
        <v>7</v>
      </c>
      <c r="H1470" s="24" t="n">
        <v>71581.60000000001</v>
      </c>
      <c r="I1470" s="24" t="n">
        <v>11642.1</v>
      </c>
      <c r="J1470" s="25" t="n">
        <v>44941</v>
      </c>
      <c r="K1470" s="25" t="n">
        <v>45247</v>
      </c>
      <c r="L1470" t="n">
        <v>1</v>
      </c>
      <c r="M1470" t="n">
        <v>4</v>
      </c>
      <c r="N1470" t="n">
        <v>5</v>
      </c>
      <c r="O1470">
        <f>DATE(2026,1,1)-K1470</f>
        <v/>
      </c>
      <c r="P1470">
        <f>IF(G1470&gt;=2,"Repeat","One-time")</f>
        <v/>
      </c>
    </row>
    <row r="1471">
      <c r="A1471" t="inlineStr">
        <is>
          <t>C00065</t>
        </is>
      </c>
      <c r="B1471" t="inlineStr">
        <is>
          <t>Sanjay Patel</t>
        </is>
      </c>
      <c r="C1471" t="inlineStr">
        <is>
          <t>West</t>
        </is>
      </c>
      <c r="D1471" t="inlineStr">
        <is>
          <t>Mumbai</t>
        </is>
      </c>
      <c r="E1471" t="inlineStr">
        <is>
          <t>No</t>
        </is>
      </c>
      <c r="F1471" t="inlineStr">
        <is>
          <t>High Value</t>
        </is>
      </c>
      <c r="G1471" t="n">
        <v>12</v>
      </c>
      <c r="H1471" s="24" t="n">
        <v>71546.97</v>
      </c>
      <c r="I1471" s="24" t="n">
        <v>11968.03</v>
      </c>
      <c r="J1471" s="25" t="n">
        <v>44935</v>
      </c>
      <c r="K1471" s="25" t="n">
        <v>45767</v>
      </c>
      <c r="L1471" t="n">
        <v>3</v>
      </c>
      <c r="M1471" t="n">
        <v>5</v>
      </c>
      <c r="N1471" t="n">
        <v>5</v>
      </c>
      <c r="O1471">
        <f>DATE(2026,1,1)-K1471</f>
        <v/>
      </c>
      <c r="P1471">
        <f>IF(G1471&gt;=2,"Repeat","One-time")</f>
        <v/>
      </c>
    </row>
    <row r="1472">
      <c r="A1472" t="inlineStr">
        <is>
          <t>C02952</t>
        </is>
      </c>
      <c r="B1472" t="inlineStr">
        <is>
          <t>Aarav Mehta</t>
        </is>
      </c>
      <c r="C1472" t="inlineStr">
        <is>
          <t>East</t>
        </is>
      </c>
      <c r="D1472" t="inlineStr">
        <is>
          <t>Patna</t>
        </is>
      </c>
      <c r="E1472" t="inlineStr">
        <is>
          <t>No</t>
        </is>
      </c>
      <c r="F1472" t="inlineStr">
        <is>
          <t>High Value</t>
        </is>
      </c>
      <c r="G1472" t="n">
        <v>11</v>
      </c>
      <c r="H1472" s="24" t="n">
        <v>71534.00999999999</v>
      </c>
      <c r="I1472" s="24" t="n">
        <v>9304.23</v>
      </c>
      <c r="J1472" s="25" t="n">
        <v>45213</v>
      </c>
      <c r="K1472" s="25" t="n">
        <v>45883</v>
      </c>
      <c r="L1472" t="n">
        <v>3</v>
      </c>
      <c r="M1472" t="n">
        <v>5</v>
      </c>
      <c r="N1472" t="n">
        <v>5</v>
      </c>
      <c r="O1472">
        <f>DATE(2026,1,1)-K1472</f>
        <v/>
      </c>
      <c r="P1472">
        <f>IF(G1472&gt;=2,"Repeat","One-time")</f>
        <v/>
      </c>
    </row>
    <row r="1473">
      <c r="A1473" t="inlineStr">
        <is>
          <t>C09691</t>
        </is>
      </c>
      <c r="B1473" t="inlineStr">
        <is>
          <t>Shreya Menon</t>
        </is>
      </c>
      <c r="C1473" t="inlineStr">
        <is>
          <t>North</t>
        </is>
      </c>
      <c r="D1473" t="inlineStr">
        <is>
          <t>Delhi</t>
        </is>
      </c>
      <c r="E1473" t="inlineStr">
        <is>
          <t>No</t>
        </is>
      </c>
      <c r="F1473" t="inlineStr">
        <is>
          <t>High Value</t>
        </is>
      </c>
      <c r="G1473" t="n">
        <v>5</v>
      </c>
      <c r="H1473" s="24" t="n">
        <v>71505.06</v>
      </c>
      <c r="I1473" s="24" t="n">
        <v>12000.17</v>
      </c>
      <c r="J1473" s="25" t="n">
        <v>45830</v>
      </c>
      <c r="K1473" s="25" t="n">
        <v>45979</v>
      </c>
      <c r="L1473" t="n">
        <v>4</v>
      </c>
      <c r="M1473" t="n">
        <v>4</v>
      </c>
      <c r="N1473" t="n">
        <v>5</v>
      </c>
      <c r="O1473">
        <f>DATE(2026,1,1)-K1473</f>
        <v/>
      </c>
      <c r="P1473">
        <f>IF(G1473&gt;=2,"Repeat","One-time")</f>
        <v/>
      </c>
    </row>
    <row r="1474">
      <c r="A1474" t="inlineStr">
        <is>
          <t>C03715</t>
        </is>
      </c>
      <c r="B1474" t="inlineStr">
        <is>
          <t>Priya Mehta</t>
        </is>
      </c>
      <c r="C1474" t="inlineStr">
        <is>
          <t>South</t>
        </is>
      </c>
      <c r="D1474" t="inlineStr">
        <is>
          <t>Hyderabad</t>
        </is>
      </c>
      <c r="E1474" t="inlineStr">
        <is>
          <t>No</t>
        </is>
      </c>
      <c r="F1474" t="inlineStr">
        <is>
          <t>At Risk</t>
        </is>
      </c>
      <c r="G1474" t="n">
        <v>8</v>
      </c>
      <c r="H1474" s="24" t="n">
        <v>71496.2</v>
      </c>
      <c r="I1474" s="24" t="n">
        <v>11506.05</v>
      </c>
      <c r="J1474" s="25" t="n">
        <v>45277</v>
      </c>
      <c r="K1474" s="25" t="n">
        <v>45604</v>
      </c>
      <c r="L1474" t="n">
        <v>2</v>
      </c>
      <c r="M1474" t="n">
        <v>4</v>
      </c>
      <c r="N1474" t="n">
        <v>5</v>
      </c>
      <c r="O1474">
        <f>DATE(2026,1,1)-K1474</f>
        <v/>
      </c>
      <c r="P1474">
        <f>IF(G1474&gt;=2,"Repeat","One-time")</f>
        <v/>
      </c>
    </row>
    <row r="1475">
      <c r="A1475" t="inlineStr">
        <is>
          <t>C10413</t>
        </is>
      </c>
      <c r="B1475" t="inlineStr">
        <is>
          <t>Ananya Mishra</t>
        </is>
      </c>
      <c r="C1475" t="inlineStr">
        <is>
          <t>South</t>
        </is>
      </c>
      <c r="D1475" t="inlineStr">
        <is>
          <t>Chennai</t>
        </is>
      </c>
      <c r="E1475" t="inlineStr">
        <is>
          <t>No</t>
        </is>
      </c>
      <c r="F1475" t="inlineStr">
        <is>
          <t>High Value</t>
        </is>
      </c>
      <c r="G1475" t="n">
        <v>7</v>
      </c>
      <c r="H1475" s="24" t="n">
        <v>71488.14</v>
      </c>
      <c r="I1475" s="24" t="n">
        <v>14793.98</v>
      </c>
      <c r="J1475" s="25" t="n">
        <v>45889</v>
      </c>
      <c r="K1475" s="25" t="n">
        <v>46010</v>
      </c>
      <c r="L1475" t="n">
        <v>5</v>
      </c>
      <c r="M1475" t="n">
        <v>4</v>
      </c>
      <c r="N1475" t="n">
        <v>5</v>
      </c>
      <c r="O1475">
        <f>DATE(2026,1,1)-K1475</f>
        <v/>
      </c>
      <c r="P1475">
        <f>IF(G1475&gt;=2,"Repeat","One-time")</f>
        <v/>
      </c>
    </row>
    <row r="1476">
      <c r="A1476" t="inlineStr">
        <is>
          <t>C02367</t>
        </is>
      </c>
      <c r="B1476" t="inlineStr">
        <is>
          <t>Priya Kumar</t>
        </is>
      </c>
      <c r="C1476" t="inlineStr">
        <is>
          <t>South</t>
        </is>
      </c>
      <c r="D1476" t="inlineStr">
        <is>
          <t>Bengaluru</t>
        </is>
      </c>
      <c r="E1476" t="inlineStr">
        <is>
          <t>No</t>
        </is>
      </c>
      <c r="F1476" t="inlineStr">
        <is>
          <t>High Value</t>
        </is>
      </c>
      <c r="G1476" t="n">
        <v>9</v>
      </c>
      <c r="H1476" s="24" t="n">
        <v>71386.13</v>
      </c>
      <c r="I1476" s="24" t="n">
        <v>10985.35</v>
      </c>
      <c r="J1476" s="25" t="n">
        <v>45462</v>
      </c>
      <c r="K1476" s="25" t="n">
        <v>45970</v>
      </c>
      <c r="L1476" t="n">
        <v>4</v>
      </c>
      <c r="M1476" t="n">
        <v>5</v>
      </c>
      <c r="N1476" t="n">
        <v>5</v>
      </c>
      <c r="O1476">
        <f>DATE(2026,1,1)-K1476</f>
        <v/>
      </c>
      <c r="P1476">
        <f>IF(G1476&gt;=2,"Repeat","One-time")</f>
        <v/>
      </c>
    </row>
    <row r="1477">
      <c r="A1477" t="inlineStr">
        <is>
          <t>C00498</t>
        </is>
      </c>
      <c r="B1477" t="inlineStr">
        <is>
          <t>Neha Menon</t>
        </is>
      </c>
      <c r="C1477" t="inlineStr">
        <is>
          <t>North</t>
        </is>
      </c>
      <c r="D1477" t="inlineStr">
        <is>
          <t>Delhi</t>
        </is>
      </c>
      <c r="E1477" t="inlineStr">
        <is>
          <t>No</t>
        </is>
      </c>
      <c r="F1477" t="inlineStr">
        <is>
          <t>High Value</t>
        </is>
      </c>
      <c r="G1477" t="n">
        <v>16</v>
      </c>
      <c r="H1477" s="24" t="n">
        <v>71350.96000000001</v>
      </c>
      <c r="I1477" s="24" t="n">
        <v>17949.99</v>
      </c>
      <c r="J1477" s="25" t="n">
        <v>44943</v>
      </c>
      <c r="K1477" s="25" t="n">
        <v>45820</v>
      </c>
      <c r="L1477" t="n">
        <v>3</v>
      </c>
      <c r="M1477" t="n">
        <v>5</v>
      </c>
      <c r="N1477" t="n">
        <v>5</v>
      </c>
      <c r="O1477">
        <f>DATE(2026,1,1)-K1477</f>
        <v/>
      </c>
      <c r="P1477">
        <f>IF(G1477&gt;=2,"Repeat","One-time")</f>
        <v/>
      </c>
    </row>
    <row r="1478">
      <c r="A1478" t="inlineStr">
        <is>
          <t>C11263</t>
        </is>
      </c>
      <c r="B1478" t="inlineStr">
        <is>
          <t>Priya Banerjee</t>
        </is>
      </c>
      <c r="C1478" t="inlineStr">
        <is>
          <t>Central</t>
        </is>
      </c>
      <c r="D1478" t="inlineStr">
        <is>
          <t>Bhopal</t>
        </is>
      </c>
      <c r="E1478" t="inlineStr">
        <is>
          <t>No</t>
        </is>
      </c>
      <c r="F1478" t="inlineStr">
        <is>
          <t>New</t>
        </is>
      </c>
      <c r="G1478" t="n">
        <v>2</v>
      </c>
      <c r="H1478" s="24" t="n">
        <v>71300.86</v>
      </c>
      <c r="I1478" s="24" t="n">
        <v>3330.49</v>
      </c>
      <c r="J1478" s="25" t="n">
        <v>45960</v>
      </c>
      <c r="K1478" s="25" t="n">
        <v>46015</v>
      </c>
      <c r="L1478" t="n">
        <v>5</v>
      </c>
      <c r="M1478" t="n">
        <v>3</v>
      </c>
      <c r="N1478" t="n">
        <v>5</v>
      </c>
      <c r="O1478">
        <f>DATE(2026,1,1)-K1478</f>
        <v/>
      </c>
      <c r="P1478">
        <f>IF(G1478&gt;=2,"Repeat","One-time")</f>
        <v/>
      </c>
    </row>
    <row r="1479">
      <c r="A1479" t="inlineStr">
        <is>
          <t>C04748</t>
        </is>
      </c>
      <c r="B1479" t="inlineStr">
        <is>
          <t>Varun Joshi</t>
        </is>
      </c>
      <c r="C1479" t="inlineStr">
        <is>
          <t>North</t>
        </is>
      </c>
      <c r="D1479" t="inlineStr">
        <is>
          <t>Lucknow</t>
        </is>
      </c>
      <c r="E1479" t="inlineStr">
        <is>
          <t>Yes</t>
        </is>
      </c>
      <c r="F1479" t="inlineStr">
        <is>
          <t>High Value</t>
        </is>
      </c>
      <c r="G1479" t="n">
        <v>11</v>
      </c>
      <c r="H1479" s="24" t="n">
        <v>71283.53999999999</v>
      </c>
      <c r="I1479" s="24" t="n">
        <v>14016.15</v>
      </c>
      <c r="J1479" s="25" t="n">
        <v>45389</v>
      </c>
      <c r="K1479" s="25" t="n">
        <v>45944</v>
      </c>
      <c r="L1479" t="n">
        <v>4</v>
      </c>
      <c r="M1479" t="n">
        <v>5</v>
      </c>
      <c r="N1479" t="n">
        <v>5</v>
      </c>
      <c r="O1479">
        <f>DATE(2026,1,1)-K1479</f>
        <v/>
      </c>
      <c r="P1479">
        <f>IF(G1479&gt;=2,"Repeat","One-time")</f>
        <v/>
      </c>
    </row>
    <row r="1480">
      <c r="A1480" t="inlineStr">
        <is>
          <t>C09805</t>
        </is>
      </c>
      <c r="B1480" t="inlineStr">
        <is>
          <t>Shreya Fernandes</t>
        </is>
      </c>
      <c r="C1480" t="inlineStr">
        <is>
          <t>West</t>
        </is>
      </c>
      <c r="D1480" t="inlineStr">
        <is>
          <t>Pune</t>
        </is>
      </c>
      <c r="E1480" t="inlineStr">
        <is>
          <t>No</t>
        </is>
      </c>
      <c r="F1480" t="inlineStr">
        <is>
          <t>Loyal</t>
        </is>
      </c>
      <c r="G1480" t="n">
        <v>3</v>
      </c>
      <c r="H1480" s="24" t="n">
        <v>71280.95</v>
      </c>
      <c r="I1480" s="24" t="n">
        <v>15410.93</v>
      </c>
      <c r="J1480" s="25" t="n">
        <v>45837</v>
      </c>
      <c r="K1480" s="25" t="n">
        <v>46000</v>
      </c>
      <c r="L1480" t="n">
        <v>5</v>
      </c>
      <c r="M1480" t="n">
        <v>3</v>
      </c>
      <c r="N1480" t="n">
        <v>5</v>
      </c>
      <c r="O1480">
        <f>DATE(2026,1,1)-K1480</f>
        <v/>
      </c>
      <c r="P1480">
        <f>IF(G1480&gt;=2,"Repeat","One-time")</f>
        <v/>
      </c>
    </row>
    <row r="1481">
      <c r="A1481" t="inlineStr">
        <is>
          <t>C01519</t>
        </is>
      </c>
      <c r="B1481" t="inlineStr">
        <is>
          <t>Farhan Bose</t>
        </is>
      </c>
      <c r="C1481" t="inlineStr">
        <is>
          <t>North</t>
        </is>
      </c>
      <c r="D1481" t="inlineStr">
        <is>
          <t>Gurugram</t>
        </is>
      </c>
      <c r="E1481" t="inlineStr">
        <is>
          <t>No</t>
        </is>
      </c>
      <c r="F1481" t="inlineStr">
        <is>
          <t>High Value</t>
        </is>
      </c>
      <c r="G1481" t="n">
        <v>6</v>
      </c>
      <c r="H1481" s="24" t="n">
        <v>71280.39</v>
      </c>
      <c r="I1481" s="24" t="n">
        <v>9713.15</v>
      </c>
      <c r="J1481" s="25" t="n">
        <v>45055</v>
      </c>
      <c r="K1481" s="25" t="n">
        <v>45992</v>
      </c>
      <c r="L1481" t="n">
        <v>5</v>
      </c>
      <c r="M1481" t="n">
        <v>4</v>
      </c>
      <c r="N1481" t="n">
        <v>5</v>
      </c>
      <c r="O1481">
        <f>DATE(2026,1,1)-K1481</f>
        <v/>
      </c>
      <c r="P1481">
        <f>IF(G1481&gt;=2,"Repeat","One-time")</f>
        <v/>
      </c>
    </row>
    <row r="1482">
      <c r="A1482" t="inlineStr">
        <is>
          <t>C00223</t>
        </is>
      </c>
      <c r="B1482" t="inlineStr">
        <is>
          <t>Imran Rao</t>
        </is>
      </c>
      <c r="C1482" t="inlineStr">
        <is>
          <t>South</t>
        </is>
      </c>
      <c r="D1482" t="inlineStr">
        <is>
          <t>Bengaluru</t>
        </is>
      </c>
      <c r="E1482" t="inlineStr">
        <is>
          <t>Yes</t>
        </is>
      </c>
      <c r="F1482" t="inlineStr">
        <is>
          <t>At Risk</t>
        </is>
      </c>
      <c r="G1482" t="n">
        <v>6</v>
      </c>
      <c r="H1482" s="24" t="n">
        <v>71255.5</v>
      </c>
      <c r="I1482" s="24" t="n">
        <v>11670.77</v>
      </c>
      <c r="J1482" s="25" t="n">
        <v>44955</v>
      </c>
      <c r="K1482" s="25" t="n">
        <v>45105</v>
      </c>
      <c r="L1482" t="n">
        <v>1</v>
      </c>
      <c r="M1482" t="n">
        <v>4</v>
      </c>
      <c r="N1482" t="n">
        <v>5</v>
      </c>
      <c r="O1482">
        <f>DATE(2026,1,1)-K1482</f>
        <v/>
      </c>
      <c r="P1482">
        <f>IF(G1482&gt;=2,"Repeat","One-time")</f>
        <v/>
      </c>
    </row>
    <row r="1483">
      <c r="A1483" t="inlineStr">
        <is>
          <t>C02751</t>
        </is>
      </c>
      <c r="B1483" t="inlineStr">
        <is>
          <t>Farhan Das</t>
        </is>
      </c>
      <c r="C1483" t="inlineStr">
        <is>
          <t>South</t>
        </is>
      </c>
      <c r="D1483" t="inlineStr">
        <is>
          <t>Bengaluru</t>
        </is>
      </c>
      <c r="E1483" t="inlineStr">
        <is>
          <t>No</t>
        </is>
      </c>
      <c r="F1483" t="inlineStr">
        <is>
          <t>At Risk</t>
        </is>
      </c>
      <c r="G1483" t="n">
        <v>10</v>
      </c>
      <c r="H1483" s="24" t="n">
        <v>71075.75</v>
      </c>
      <c r="I1483" s="24" t="n">
        <v>8297.18</v>
      </c>
      <c r="J1483" s="25" t="n">
        <v>45193</v>
      </c>
      <c r="K1483" s="25" t="n">
        <v>45374</v>
      </c>
      <c r="L1483" t="n">
        <v>1</v>
      </c>
      <c r="M1483" t="n">
        <v>5</v>
      </c>
      <c r="N1483" t="n">
        <v>5</v>
      </c>
      <c r="O1483">
        <f>DATE(2026,1,1)-K1483</f>
        <v/>
      </c>
      <c r="P1483">
        <f>IF(G1483&gt;=2,"Repeat","One-time")</f>
        <v/>
      </c>
    </row>
    <row r="1484">
      <c r="A1484" t="inlineStr">
        <is>
          <t>C01885</t>
        </is>
      </c>
      <c r="B1484" t="inlineStr">
        <is>
          <t>Amit Verma</t>
        </is>
      </c>
      <c r="C1484" t="inlineStr">
        <is>
          <t>South</t>
        </is>
      </c>
      <c r="D1484" t="inlineStr">
        <is>
          <t>Bengaluru</t>
        </is>
      </c>
      <c r="E1484" t="inlineStr">
        <is>
          <t>No</t>
        </is>
      </c>
      <c r="F1484" t="inlineStr">
        <is>
          <t>High Value</t>
        </is>
      </c>
      <c r="G1484" t="n">
        <v>15</v>
      </c>
      <c r="H1484" s="24" t="n">
        <v>70973.78999999999</v>
      </c>
      <c r="I1484" s="24" t="n">
        <v>13230.39</v>
      </c>
      <c r="J1484" s="25" t="n">
        <v>45069</v>
      </c>
      <c r="K1484" s="25" t="n">
        <v>45957</v>
      </c>
      <c r="L1484" t="n">
        <v>4</v>
      </c>
      <c r="M1484" t="n">
        <v>5</v>
      </c>
      <c r="N1484" t="n">
        <v>5</v>
      </c>
      <c r="O1484">
        <f>DATE(2026,1,1)-K1484</f>
        <v/>
      </c>
      <c r="P1484">
        <f>IF(G1484&gt;=2,"Repeat","One-time")</f>
        <v/>
      </c>
    </row>
    <row r="1485">
      <c r="A1485" t="inlineStr">
        <is>
          <t>C05307</t>
        </is>
      </c>
      <c r="B1485" t="inlineStr">
        <is>
          <t>Karan Mukherjee</t>
        </is>
      </c>
      <c r="C1485" t="inlineStr">
        <is>
          <t>East</t>
        </is>
      </c>
      <c r="D1485" t="inlineStr">
        <is>
          <t>Jamshedpur</t>
        </is>
      </c>
      <c r="E1485" t="inlineStr">
        <is>
          <t>No</t>
        </is>
      </c>
      <c r="F1485" t="inlineStr">
        <is>
          <t>High Value</t>
        </is>
      </c>
      <c r="G1485" t="n">
        <v>15</v>
      </c>
      <c r="H1485" s="24" t="n">
        <v>70969.36</v>
      </c>
      <c r="I1485" s="24" t="n">
        <v>20503.32</v>
      </c>
      <c r="J1485" s="25" t="n">
        <v>45447</v>
      </c>
      <c r="K1485" s="25" t="n">
        <v>45963</v>
      </c>
      <c r="L1485" t="n">
        <v>4</v>
      </c>
      <c r="M1485" t="n">
        <v>5</v>
      </c>
      <c r="N1485" t="n">
        <v>5</v>
      </c>
      <c r="O1485">
        <f>DATE(2026,1,1)-K1485</f>
        <v/>
      </c>
      <c r="P1485">
        <f>IF(G1485&gt;=2,"Repeat","One-time")</f>
        <v/>
      </c>
    </row>
    <row r="1486">
      <c r="A1486" t="inlineStr">
        <is>
          <t>C00970</t>
        </is>
      </c>
      <c r="B1486" t="inlineStr">
        <is>
          <t>Diya Das</t>
        </is>
      </c>
      <c r="C1486" t="inlineStr">
        <is>
          <t>South</t>
        </is>
      </c>
      <c r="D1486" t="inlineStr">
        <is>
          <t>Kochi</t>
        </is>
      </c>
      <c r="E1486" t="inlineStr">
        <is>
          <t>Yes</t>
        </is>
      </c>
      <c r="F1486" t="inlineStr">
        <is>
          <t>At Risk</t>
        </is>
      </c>
      <c r="G1486" t="n">
        <v>12</v>
      </c>
      <c r="H1486" s="24" t="n">
        <v>70947.17</v>
      </c>
      <c r="I1486" s="24" t="n">
        <v>18476.81</v>
      </c>
      <c r="J1486" s="25" t="n">
        <v>45001</v>
      </c>
      <c r="K1486" s="25" t="n">
        <v>45745</v>
      </c>
      <c r="L1486" t="n">
        <v>2</v>
      </c>
      <c r="M1486" t="n">
        <v>5</v>
      </c>
      <c r="N1486" t="n">
        <v>5</v>
      </c>
      <c r="O1486">
        <f>DATE(2026,1,1)-K1486</f>
        <v/>
      </c>
      <c r="P1486">
        <f>IF(G1486&gt;=2,"Repeat","One-time")</f>
        <v/>
      </c>
    </row>
    <row r="1487">
      <c r="A1487" t="inlineStr">
        <is>
          <t>C05727</t>
        </is>
      </c>
      <c r="B1487" t="inlineStr">
        <is>
          <t>Isha Mishra</t>
        </is>
      </c>
      <c r="C1487" t="inlineStr">
        <is>
          <t>South</t>
        </is>
      </c>
      <c r="D1487" t="inlineStr">
        <is>
          <t>Coimbatore</t>
        </is>
      </c>
      <c r="E1487" t="inlineStr">
        <is>
          <t>No</t>
        </is>
      </c>
      <c r="F1487" t="inlineStr">
        <is>
          <t>Occasional</t>
        </is>
      </c>
      <c r="G1487" t="n">
        <v>2</v>
      </c>
      <c r="H1487" s="24" t="n">
        <v>70919.32000000001</v>
      </c>
      <c r="I1487" s="24" t="n">
        <v>1890.51</v>
      </c>
      <c r="J1487" s="25" t="n">
        <v>45842</v>
      </c>
      <c r="K1487" s="25" t="n">
        <v>45842</v>
      </c>
      <c r="L1487" t="n">
        <v>3</v>
      </c>
      <c r="M1487" t="n">
        <v>2</v>
      </c>
      <c r="N1487" t="n">
        <v>5</v>
      </c>
      <c r="O1487">
        <f>DATE(2026,1,1)-K1487</f>
        <v/>
      </c>
      <c r="P1487">
        <f>IF(G1487&gt;=2,"Repeat","One-time")</f>
        <v/>
      </c>
    </row>
    <row r="1488">
      <c r="A1488" t="inlineStr">
        <is>
          <t>C00593</t>
        </is>
      </c>
      <c r="B1488" t="inlineStr">
        <is>
          <t>Meera Yadav</t>
        </is>
      </c>
      <c r="C1488" t="inlineStr">
        <is>
          <t>North</t>
        </is>
      </c>
      <c r="D1488" t="inlineStr">
        <is>
          <t>Delhi</t>
        </is>
      </c>
      <c r="E1488" t="inlineStr">
        <is>
          <t>No</t>
        </is>
      </c>
      <c r="F1488" t="inlineStr">
        <is>
          <t>High Value</t>
        </is>
      </c>
      <c r="G1488" t="n">
        <v>10</v>
      </c>
      <c r="H1488" s="24" t="n">
        <v>70903.14999999999</v>
      </c>
      <c r="I1488" s="24" t="n">
        <v>12762.7</v>
      </c>
      <c r="J1488" s="25" t="n">
        <v>45037</v>
      </c>
      <c r="K1488" s="25" t="n">
        <v>45969</v>
      </c>
      <c r="L1488" t="n">
        <v>4</v>
      </c>
      <c r="M1488" t="n">
        <v>5</v>
      </c>
      <c r="N1488" t="n">
        <v>5</v>
      </c>
      <c r="O1488">
        <f>DATE(2026,1,1)-K1488</f>
        <v/>
      </c>
      <c r="P1488">
        <f>IF(G1488&gt;=2,"Repeat","One-time")</f>
        <v/>
      </c>
    </row>
    <row r="1489">
      <c r="A1489" t="inlineStr">
        <is>
          <t>C05686</t>
        </is>
      </c>
      <c r="B1489" t="inlineStr">
        <is>
          <t>Amit Gupta</t>
        </is>
      </c>
      <c r="C1489" t="inlineStr">
        <is>
          <t>East</t>
        </is>
      </c>
      <c r="D1489" t="inlineStr">
        <is>
          <t>Patna</t>
        </is>
      </c>
      <c r="E1489" t="inlineStr">
        <is>
          <t>No</t>
        </is>
      </c>
      <c r="F1489" t="inlineStr">
        <is>
          <t>High Value</t>
        </is>
      </c>
      <c r="G1489" t="n">
        <v>8</v>
      </c>
      <c r="H1489" s="24" t="n">
        <v>70872.38</v>
      </c>
      <c r="I1489" s="24" t="n">
        <v>11565.88</v>
      </c>
      <c r="J1489" s="25" t="n">
        <v>45514</v>
      </c>
      <c r="K1489" s="25" t="n">
        <v>45997</v>
      </c>
      <c r="L1489" t="n">
        <v>5</v>
      </c>
      <c r="M1489" t="n">
        <v>4</v>
      </c>
      <c r="N1489" t="n">
        <v>5</v>
      </c>
      <c r="O1489">
        <f>DATE(2026,1,1)-K1489</f>
        <v/>
      </c>
      <c r="P1489">
        <f>IF(G1489&gt;=2,"Repeat","One-time")</f>
        <v/>
      </c>
    </row>
    <row r="1490">
      <c r="A1490" t="inlineStr">
        <is>
          <t>C09873</t>
        </is>
      </c>
      <c r="B1490" t="inlineStr">
        <is>
          <t>Vikram Banerjee</t>
        </is>
      </c>
      <c r="C1490" t="inlineStr">
        <is>
          <t>North</t>
        </is>
      </c>
      <c r="D1490" t="inlineStr">
        <is>
          <t>Delhi</t>
        </is>
      </c>
      <c r="E1490" t="inlineStr">
        <is>
          <t>No</t>
        </is>
      </c>
      <c r="F1490" t="inlineStr">
        <is>
          <t>Occasional</t>
        </is>
      </c>
      <c r="G1490" t="n">
        <v>1</v>
      </c>
      <c r="H1490" s="24" t="n">
        <v>70841.56</v>
      </c>
      <c r="I1490" s="24" t="n">
        <v>14169.59</v>
      </c>
      <c r="J1490" s="25" t="n">
        <v>45918</v>
      </c>
      <c r="K1490" s="25" t="n">
        <v>45918</v>
      </c>
      <c r="L1490" t="n">
        <v>3</v>
      </c>
      <c r="M1490" t="n">
        <v>1</v>
      </c>
      <c r="N1490" t="n">
        <v>5</v>
      </c>
      <c r="O1490">
        <f>DATE(2026,1,1)-K1490</f>
        <v/>
      </c>
      <c r="P1490">
        <f>IF(G1490&gt;=2,"Repeat","One-time")</f>
        <v/>
      </c>
    </row>
    <row r="1491">
      <c r="A1491" t="inlineStr">
        <is>
          <t>C09457</t>
        </is>
      </c>
      <c r="B1491" t="inlineStr">
        <is>
          <t>Aditya Joshi</t>
        </is>
      </c>
      <c r="C1491" t="inlineStr">
        <is>
          <t>North</t>
        </is>
      </c>
      <c r="D1491" t="inlineStr">
        <is>
          <t>Jaipur</t>
        </is>
      </c>
      <c r="E1491" t="inlineStr">
        <is>
          <t>No</t>
        </is>
      </c>
      <c r="F1491" t="inlineStr">
        <is>
          <t>High Value</t>
        </is>
      </c>
      <c r="G1491" t="n">
        <v>6</v>
      </c>
      <c r="H1491" s="24" t="n">
        <v>70810.67</v>
      </c>
      <c r="I1491" s="24" t="n">
        <v>11695.63</v>
      </c>
      <c r="J1491" s="25" t="n">
        <v>45825</v>
      </c>
      <c r="K1491" s="25" t="n">
        <v>45981</v>
      </c>
      <c r="L1491" t="n">
        <v>4</v>
      </c>
      <c r="M1491" t="n">
        <v>4</v>
      </c>
      <c r="N1491" t="n">
        <v>5</v>
      </c>
      <c r="O1491">
        <f>DATE(2026,1,1)-K1491</f>
        <v/>
      </c>
      <c r="P1491">
        <f>IF(G1491&gt;=2,"Repeat","One-time")</f>
        <v/>
      </c>
    </row>
    <row r="1492">
      <c r="A1492" t="inlineStr">
        <is>
          <t>C04212</t>
        </is>
      </c>
      <c r="B1492" t="inlineStr">
        <is>
          <t>Riya Menon</t>
        </is>
      </c>
      <c r="C1492" t="inlineStr">
        <is>
          <t>Central</t>
        </is>
      </c>
      <c r="D1492" t="inlineStr">
        <is>
          <t>Bhopal</t>
        </is>
      </c>
      <c r="E1492" t="inlineStr">
        <is>
          <t>Yes</t>
        </is>
      </c>
      <c r="F1492" t="inlineStr">
        <is>
          <t>High Value</t>
        </is>
      </c>
      <c r="G1492" t="n">
        <v>8</v>
      </c>
      <c r="H1492" s="24" t="n">
        <v>70713.67999999999</v>
      </c>
      <c r="I1492" s="24" t="n">
        <v>13586.9</v>
      </c>
      <c r="J1492" s="25" t="n">
        <v>45427</v>
      </c>
      <c r="K1492" s="25" t="n">
        <v>45934</v>
      </c>
      <c r="L1492" t="n">
        <v>4</v>
      </c>
      <c r="M1492" t="n">
        <v>4</v>
      </c>
      <c r="N1492" t="n">
        <v>5</v>
      </c>
      <c r="O1492">
        <f>DATE(2026,1,1)-K1492</f>
        <v/>
      </c>
      <c r="P1492">
        <f>IF(G1492&gt;=2,"Repeat","One-time")</f>
        <v/>
      </c>
    </row>
    <row r="1493">
      <c r="A1493" t="inlineStr">
        <is>
          <t>C01591</t>
        </is>
      </c>
      <c r="B1493" t="inlineStr">
        <is>
          <t>Zoya Patel</t>
        </is>
      </c>
      <c r="C1493" t="inlineStr">
        <is>
          <t>West</t>
        </is>
      </c>
      <c r="D1493" t="inlineStr">
        <is>
          <t>Ahmedabad</t>
        </is>
      </c>
      <c r="E1493" t="inlineStr">
        <is>
          <t>No</t>
        </is>
      </c>
      <c r="F1493" t="inlineStr">
        <is>
          <t>At Risk</t>
        </is>
      </c>
      <c r="G1493" t="n">
        <v>6</v>
      </c>
      <c r="H1493" s="24" t="n">
        <v>70698.78999999999</v>
      </c>
      <c r="I1493" s="24" t="n">
        <v>12499.33</v>
      </c>
      <c r="J1493" s="25" t="n">
        <v>45051</v>
      </c>
      <c r="K1493" s="25" t="n">
        <v>45644</v>
      </c>
      <c r="L1493" t="n">
        <v>2</v>
      </c>
      <c r="M1493" t="n">
        <v>4</v>
      </c>
      <c r="N1493" t="n">
        <v>5</v>
      </c>
      <c r="O1493">
        <f>DATE(2026,1,1)-K1493</f>
        <v/>
      </c>
      <c r="P1493">
        <f>IF(G1493&gt;=2,"Repeat","One-time")</f>
        <v/>
      </c>
    </row>
    <row r="1494">
      <c r="A1494" t="inlineStr">
        <is>
          <t>C04163</t>
        </is>
      </c>
      <c r="B1494" t="inlineStr">
        <is>
          <t>Ayesha Joshi</t>
        </is>
      </c>
      <c r="C1494" t="inlineStr">
        <is>
          <t>North</t>
        </is>
      </c>
      <c r="D1494" t="inlineStr">
        <is>
          <t>Delhi</t>
        </is>
      </c>
      <c r="E1494" t="inlineStr">
        <is>
          <t>No</t>
        </is>
      </c>
      <c r="F1494" t="inlineStr">
        <is>
          <t>Loyal</t>
        </is>
      </c>
      <c r="G1494" t="n">
        <v>3</v>
      </c>
      <c r="H1494" s="24" t="n">
        <v>70637.56</v>
      </c>
      <c r="I1494" s="24" t="n">
        <v>13075.79</v>
      </c>
      <c r="J1494" s="25" t="n">
        <v>45659</v>
      </c>
      <c r="K1494" s="25" t="n">
        <v>45933</v>
      </c>
      <c r="L1494" t="n">
        <v>4</v>
      </c>
      <c r="M1494" t="n">
        <v>3</v>
      </c>
      <c r="N1494" t="n">
        <v>5</v>
      </c>
      <c r="O1494">
        <f>DATE(2026,1,1)-K1494</f>
        <v/>
      </c>
      <c r="P1494">
        <f>IF(G1494&gt;=2,"Repeat","One-time")</f>
        <v/>
      </c>
    </row>
    <row r="1495">
      <c r="A1495" t="inlineStr">
        <is>
          <t>C00023</t>
        </is>
      </c>
      <c r="B1495" t="inlineStr">
        <is>
          <t>Suresh Kapoor</t>
        </is>
      </c>
      <c r="C1495" t="inlineStr">
        <is>
          <t>Central</t>
        </is>
      </c>
      <c r="D1495" t="inlineStr">
        <is>
          <t>Bhopal</t>
        </is>
      </c>
      <c r="E1495" t="inlineStr">
        <is>
          <t>Yes</t>
        </is>
      </c>
      <c r="F1495" t="inlineStr">
        <is>
          <t>High Value</t>
        </is>
      </c>
      <c r="G1495" t="n">
        <v>14</v>
      </c>
      <c r="H1495" s="24" t="n">
        <v>70604.89999999999</v>
      </c>
      <c r="I1495" s="24" t="n">
        <v>17711.4</v>
      </c>
      <c r="J1495" s="25" t="n">
        <v>44972</v>
      </c>
      <c r="K1495" s="25" t="n">
        <v>45983</v>
      </c>
      <c r="L1495" t="n">
        <v>4</v>
      </c>
      <c r="M1495" t="n">
        <v>5</v>
      </c>
      <c r="N1495" t="n">
        <v>5</v>
      </c>
      <c r="O1495">
        <f>DATE(2026,1,1)-K1495</f>
        <v/>
      </c>
      <c r="P1495">
        <f>IF(G1495&gt;=2,"Repeat","One-time")</f>
        <v/>
      </c>
    </row>
    <row r="1496">
      <c r="A1496" t="inlineStr">
        <is>
          <t>C00423</t>
        </is>
      </c>
      <c r="B1496" t="inlineStr">
        <is>
          <t>Ananya Iyer</t>
        </is>
      </c>
      <c r="C1496" t="inlineStr">
        <is>
          <t>West</t>
        </is>
      </c>
      <c r="D1496" t="inlineStr">
        <is>
          <t>Pune</t>
        </is>
      </c>
      <c r="E1496" t="inlineStr">
        <is>
          <t>No</t>
        </is>
      </c>
      <c r="F1496" t="inlineStr">
        <is>
          <t>At Risk</t>
        </is>
      </c>
      <c r="G1496" t="n">
        <v>10</v>
      </c>
      <c r="H1496" s="24" t="n">
        <v>70511.25999999999</v>
      </c>
      <c r="I1496" s="24" t="n">
        <v>15248.88</v>
      </c>
      <c r="J1496" s="25" t="n">
        <v>44970</v>
      </c>
      <c r="K1496" s="25" t="n">
        <v>45625</v>
      </c>
      <c r="L1496" t="n">
        <v>2</v>
      </c>
      <c r="M1496" t="n">
        <v>5</v>
      </c>
      <c r="N1496" t="n">
        <v>5</v>
      </c>
      <c r="O1496">
        <f>DATE(2026,1,1)-K1496</f>
        <v/>
      </c>
      <c r="P1496">
        <f>IF(G1496&gt;=2,"Repeat","One-time")</f>
        <v/>
      </c>
    </row>
    <row r="1497">
      <c r="A1497" t="inlineStr">
        <is>
          <t>C10421</t>
        </is>
      </c>
      <c r="B1497" t="inlineStr">
        <is>
          <t>Divya Fernandes</t>
        </is>
      </c>
      <c r="C1497" t="inlineStr">
        <is>
          <t>West</t>
        </is>
      </c>
      <c r="D1497" t="inlineStr">
        <is>
          <t>Ahmedabad</t>
        </is>
      </c>
      <c r="E1497" t="inlineStr">
        <is>
          <t>No</t>
        </is>
      </c>
      <c r="F1497" t="inlineStr">
        <is>
          <t>High Value</t>
        </is>
      </c>
      <c r="G1497" t="n">
        <v>7</v>
      </c>
      <c r="H1497" s="24" t="n">
        <v>70458.24000000001</v>
      </c>
      <c r="I1497" s="24" t="n">
        <v>5901.21</v>
      </c>
      <c r="J1497" s="25" t="n">
        <v>45913</v>
      </c>
      <c r="K1497" s="25" t="n">
        <v>45998</v>
      </c>
      <c r="L1497" t="n">
        <v>5</v>
      </c>
      <c r="M1497" t="n">
        <v>4</v>
      </c>
      <c r="N1497" t="n">
        <v>5</v>
      </c>
      <c r="O1497">
        <f>DATE(2026,1,1)-K1497</f>
        <v/>
      </c>
      <c r="P1497">
        <f>IF(G1497&gt;=2,"Repeat","One-time")</f>
        <v/>
      </c>
    </row>
    <row r="1498">
      <c r="A1498" t="inlineStr">
        <is>
          <t>C05503</t>
        </is>
      </c>
      <c r="B1498" t="inlineStr">
        <is>
          <t>Abhishek Mukherjee</t>
        </is>
      </c>
      <c r="C1498" t="inlineStr">
        <is>
          <t>South</t>
        </is>
      </c>
      <c r="D1498" t="inlineStr">
        <is>
          <t>Bengaluru</t>
        </is>
      </c>
      <c r="E1498" t="inlineStr">
        <is>
          <t>No</t>
        </is>
      </c>
      <c r="F1498" t="inlineStr">
        <is>
          <t>High Value</t>
        </is>
      </c>
      <c r="G1498" t="n">
        <v>11</v>
      </c>
      <c r="H1498" s="24" t="n">
        <v>70403.38</v>
      </c>
      <c r="I1498" s="24" t="n">
        <v>4320.18</v>
      </c>
      <c r="J1498" s="25" t="n">
        <v>45502</v>
      </c>
      <c r="K1498" s="25" t="n">
        <v>45971</v>
      </c>
      <c r="L1498" t="n">
        <v>4</v>
      </c>
      <c r="M1498" t="n">
        <v>5</v>
      </c>
      <c r="N1498" t="n">
        <v>5</v>
      </c>
      <c r="O1498">
        <f>DATE(2026,1,1)-K1498</f>
        <v/>
      </c>
      <c r="P1498">
        <f>IF(G1498&gt;=2,"Repeat","One-time")</f>
        <v/>
      </c>
    </row>
    <row r="1499">
      <c r="A1499" t="inlineStr">
        <is>
          <t>C09151</t>
        </is>
      </c>
      <c r="B1499" t="inlineStr">
        <is>
          <t>Rahul Yadav</t>
        </is>
      </c>
      <c r="C1499" t="inlineStr">
        <is>
          <t>East</t>
        </is>
      </c>
      <c r="D1499" t="inlineStr">
        <is>
          <t>Jamshedpur</t>
        </is>
      </c>
      <c r="E1499" t="inlineStr">
        <is>
          <t>No</t>
        </is>
      </c>
      <c r="F1499" t="inlineStr">
        <is>
          <t>High Value</t>
        </is>
      </c>
      <c r="G1499" t="n">
        <v>9</v>
      </c>
      <c r="H1499" s="24" t="n">
        <v>70391.23</v>
      </c>
      <c r="I1499" s="24" t="n">
        <v>13479.71</v>
      </c>
      <c r="J1499" s="25" t="n">
        <v>45782</v>
      </c>
      <c r="K1499" s="25" t="n">
        <v>46004</v>
      </c>
      <c r="L1499" t="n">
        <v>5</v>
      </c>
      <c r="M1499" t="n">
        <v>5</v>
      </c>
      <c r="N1499" t="n">
        <v>5</v>
      </c>
      <c r="O1499">
        <f>DATE(2026,1,1)-K1499</f>
        <v/>
      </c>
      <c r="P1499">
        <f>IF(G1499&gt;=2,"Repeat","One-time")</f>
        <v/>
      </c>
    </row>
    <row r="1500">
      <c r="A1500" t="inlineStr">
        <is>
          <t>C01783</t>
        </is>
      </c>
      <c r="B1500" t="inlineStr">
        <is>
          <t>Deepak Mehta</t>
        </is>
      </c>
      <c r="C1500" t="inlineStr">
        <is>
          <t>West</t>
        </is>
      </c>
      <c r="D1500" t="inlineStr">
        <is>
          <t>Ahmedabad</t>
        </is>
      </c>
      <c r="E1500" t="inlineStr">
        <is>
          <t>No</t>
        </is>
      </c>
      <c r="F1500" t="inlineStr">
        <is>
          <t>At Risk</t>
        </is>
      </c>
      <c r="G1500" t="n">
        <v>7</v>
      </c>
      <c r="H1500" s="24" t="n">
        <v>70368.78999999999</v>
      </c>
      <c r="I1500" s="24" t="n">
        <v>9888.58</v>
      </c>
      <c r="J1500" s="25" t="n">
        <v>45062</v>
      </c>
      <c r="K1500" s="25" t="n">
        <v>45555</v>
      </c>
      <c r="L1500" t="n">
        <v>2</v>
      </c>
      <c r="M1500" t="n">
        <v>4</v>
      </c>
      <c r="N1500" t="n">
        <v>5</v>
      </c>
      <c r="O1500">
        <f>DATE(2026,1,1)-K1500</f>
        <v/>
      </c>
      <c r="P1500">
        <f>IF(G1500&gt;=2,"Repeat","One-time")</f>
        <v/>
      </c>
    </row>
    <row r="1501">
      <c r="A1501" t="inlineStr">
        <is>
          <t>C03839</t>
        </is>
      </c>
      <c r="B1501" t="inlineStr">
        <is>
          <t>Rohan Sinha</t>
        </is>
      </c>
      <c r="C1501" t="inlineStr">
        <is>
          <t>West</t>
        </is>
      </c>
      <c r="D1501" t="inlineStr">
        <is>
          <t>Mumbai</t>
        </is>
      </c>
      <c r="E1501" t="inlineStr">
        <is>
          <t>Yes</t>
        </is>
      </c>
      <c r="F1501" t="inlineStr">
        <is>
          <t>High Value</t>
        </is>
      </c>
      <c r="G1501" t="n">
        <v>13</v>
      </c>
      <c r="H1501" s="24" t="n">
        <v>70361.02</v>
      </c>
      <c r="I1501" s="24" t="n">
        <v>18558.72</v>
      </c>
      <c r="J1501" s="25" t="n">
        <v>45300</v>
      </c>
      <c r="K1501" s="25" t="n">
        <v>45998</v>
      </c>
      <c r="L1501" t="n">
        <v>5</v>
      </c>
      <c r="M1501" t="n">
        <v>5</v>
      </c>
      <c r="N1501" t="n">
        <v>5</v>
      </c>
      <c r="O1501">
        <f>DATE(2026,1,1)-K1501</f>
        <v/>
      </c>
      <c r="P1501">
        <f>IF(G1501&gt;=2,"Repeat","One-time")</f>
        <v/>
      </c>
    </row>
    <row r="1502">
      <c r="A1502" t="inlineStr">
        <is>
          <t>C10528</t>
        </is>
      </c>
      <c r="B1502" t="inlineStr">
        <is>
          <t>Maria Mehta</t>
        </is>
      </c>
      <c r="C1502" t="inlineStr">
        <is>
          <t>North</t>
        </is>
      </c>
      <c r="D1502" t="inlineStr">
        <is>
          <t>Jaipur</t>
        </is>
      </c>
      <c r="E1502" t="inlineStr">
        <is>
          <t>Yes</t>
        </is>
      </c>
      <c r="F1502" t="inlineStr">
        <is>
          <t>High Value</t>
        </is>
      </c>
      <c r="G1502" t="n">
        <v>6</v>
      </c>
      <c r="H1502" s="24" t="n">
        <v>70353.98</v>
      </c>
      <c r="I1502" s="24" t="n">
        <v>6075.46</v>
      </c>
      <c r="J1502" s="25" t="n">
        <v>45899</v>
      </c>
      <c r="K1502" s="25" t="n">
        <v>46003</v>
      </c>
      <c r="L1502" t="n">
        <v>5</v>
      </c>
      <c r="M1502" t="n">
        <v>4</v>
      </c>
      <c r="N1502" t="n">
        <v>5</v>
      </c>
      <c r="O1502">
        <f>DATE(2026,1,1)-K1502</f>
        <v/>
      </c>
      <c r="P1502">
        <f>IF(G1502&gt;=2,"Repeat","One-time")</f>
        <v/>
      </c>
    </row>
    <row r="1503">
      <c r="A1503" t="inlineStr">
        <is>
          <t>C04553</t>
        </is>
      </c>
      <c r="B1503" t="inlineStr">
        <is>
          <t>Sneha Chopra</t>
        </is>
      </c>
      <c r="C1503" t="inlineStr">
        <is>
          <t>South</t>
        </is>
      </c>
      <c r="D1503" t="inlineStr">
        <is>
          <t>Hyderabad</t>
        </is>
      </c>
      <c r="E1503" t="inlineStr">
        <is>
          <t>Yes</t>
        </is>
      </c>
      <c r="F1503" t="inlineStr">
        <is>
          <t>High Value</t>
        </is>
      </c>
      <c r="G1503" t="n">
        <v>13</v>
      </c>
      <c r="H1503" s="24" t="n">
        <v>70319.23</v>
      </c>
      <c r="I1503" s="24" t="n">
        <v>13891.05</v>
      </c>
      <c r="J1503" s="25" t="n">
        <v>45393</v>
      </c>
      <c r="K1503" s="25" t="n">
        <v>45974</v>
      </c>
      <c r="L1503" t="n">
        <v>4</v>
      </c>
      <c r="M1503" t="n">
        <v>5</v>
      </c>
      <c r="N1503" t="n">
        <v>5</v>
      </c>
      <c r="O1503">
        <f>DATE(2026,1,1)-K1503</f>
        <v/>
      </c>
      <c r="P1503">
        <f>IF(G1503&gt;=2,"Repeat","One-time")</f>
        <v/>
      </c>
    </row>
    <row r="1504">
      <c r="A1504" t="inlineStr">
        <is>
          <t>C06795</t>
        </is>
      </c>
      <c r="B1504" t="inlineStr">
        <is>
          <t>Varun Kumar</t>
        </is>
      </c>
      <c r="C1504" t="inlineStr">
        <is>
          <t>West</t>
        </is>
      </c>
      <c r="D1504" t="inlineStr">
        <is>
          <t>Pune</t>
        </is>
      </c>
      <c r="E1504" t="inlineStr">
        <is>
          <t>No</t>
        </is>
      </c>
      <c r="F1504" t="inlineStr">
        <is>
          <t>Loyal</t>
        </is>
      </c>
      <c r="G1504" t="n">
        <v>3</v>
      </c>
      <c r="H1504" s="24" t="n">
        <v>70308.52</v>
      </c>
      <c r="I1504" s="24" t="n">
        <v>6885.94</v>
      </c>
      <c r="J1504" s="25" t="n">
        <v>45597</v>
      </c>
      <c r="K1504" s="25" t="n">
        <v>46006</v>
      </c>
      <c r="L1504" t="n">
        <v>5</v>
      </c>
      <c r="M1504" t="n">
        <v>3</v>
      </c>
      <c r="N1504" t="n">
        <v>5</v>
      </c>
      <c r="O1504">
        <f>DATE(2026,1,1)-K1504</f>
        <v/>
      </c>
      <c r="P1504">
        <f>IF(G1504&gt;=2,"Repeat","One-time")</f>
        <v/>
      </c>
    </row>
    <row r="1505">
      <c r="A1505" t="inlineStr">
        <is>
          <t>C06811</t>
        </is>
      </c>
      <c r="B1505" t="inlineStr">
        <is>
          <t>Vivaan Verma</t>
        </is>
      </c>
      <c r="C1505" t="inlineStr">
        <is>
          <t>North</t>
        </is>
      </c>
      <c r="D1505" t="inlineStr">
        <is>
          <t>Lucknow</t>
        </is>
      </c>
      <c r="E1505" t="inlineStr">
        <is>
          <t>No</t>
        </is>
      </c>
      <c r="F1505" t="inlineStr">
        <is>
          <t>Loyal</t>
        </is>
      </c>
      <c r="G1505" t="n">
        <v>4</v>
      </c>
      <c r="H1505" s="24" t="n">
        <v>70271.39</v>
      </c>
      <c r="I1505" s="24" t="n">
        <v>2672.25</v>
      </c>
      <c r="J1505" s="25" t="n">
        <v>45615</v>
      </c>
      <c r="K1505" s="25" t="n">
        <v>45899</v>
      </c>
      <c r="L1505" t="n">
        <v>3</v>
      </c>
      <c r="M1505" t="n">
        <v>3</v>
      </c>
      <c r="N1505" t="n">
        <v>5</v>
      </c>
      <c r="O1505">
        <f>DATE(2026,1,1)-K1505</f>
        <v/>
      </c>
      <c r="P1505">
        <f>IF(G1505&gt;=2,"Repeat","One-time")</f>
        <v/>
      </c>
    </row>
    <row r="1506">
      <c r="A1506" t="inlineStr">
        <is>
          <t>C00763</t>
        </is>
      </c>
      <c r="B1506" t="inlineStr">
        <is>
          <t>Neha Chopra</t>
        </is>
      </c>
      <c r="C1506" t="inlineStr">
        <is>
          <t>North</t>
        </is>
      </c>
      <c r="D1506" t="inlineStr">
        <is>
          <t>Chandigarh</t>
        </is>
      </c>
      <c r="E1506" t="inlineStr">
        <is>
          <t>Yes</t>
        </is>
      </c>
      <c r="F1506" t="inlineStr">
        <is>
          <t>At Risk</t>
        </is>
      </c>
      <c r="G1506" t="n">
        <v>8</v>
      </c>
      <c r="H1506" s="24" t="n">
        <v>70256</v>
      </c>
      <c r="I1506" s="24" t="n">
        <v>12968.82</v>
      </c>
      <c r="J1506" s="25" t="n">
        <v>44937</v>
      </c>
      <c r="K1506" s="25" t="n">
        <v>45213</v>
      </c>
      <c r="L1506" t="n">
        <v>1</v>
      </c>
      <c r="M1506" t="n">
        <v>4</v>
      </c>
      <c r="N1506" t="n">
        <v>5</v>
      </c>
      <c r="O1506">
        <f>DATE(2026,1,1)-K1506</f>
        <v/>
      </c>
      <c r="P1506">
        <f>IF(G1506&gt;=2,"Repeat","One-time")</f>
        <v/>
      </c>
    </row>
    <row r="1507">
      <c r="A1507" t="inlineStr">
        <is>
          <t>C00071</t>
        </is>
      </c>
      <c r="B1507" t="inlineStr">
        <is>
          <t>Ritu Kumar</t>
        </is>
      </c>
      <c r="C1507" t="inlineStr">
        <is>
          <t>East</t>
        </is>
      </c>
      <c r="D1507" t="inlineStr">
        <is>
          <t>Jamshedpur</t>
        </is>
      </c>
      <c r="E1507" t="inlineStr">
        <is>
          <t>Yes</t>
        </is>
      </c>
      <c r="F1507" t="inlineStr">
        <is>
          <t>At Risk</t>
        </is>
      </c>
      <c r="G1507" t="n">
        <v>10</v>
      </c>
      <c r="H1507" s="24" t="n">
        <v>70251.35000000001</v>
      </c>
      <c r="I1507" s="24" t="n">
        <v>15597.99</v>
      </c>
      <c r="J1507" s="25" t="n">
        <v>44946</v>
      </c>
      <c r="K1507" s="25" t="n">
        <v>45108</v>
      </c>
      <c r="L1507" t="n">
        <v>1</v>
      </c>
      <c r="M1507" t="n">
        <v>5</v>
      </c>
      <c r="N1507" t="n">
        <v>5</v>
      </c>
      <c r="O1507">
        <f>DATE(2026,1,1)-K1507</f>
        <v/>
      </c>
      <c r="P1507">
        <f>IF(G1507&gt;=2,"Repeat","One-time")</f>
        <v/>
      </c>
    </row>
    <row r="1508">
      <c r="A1508" t="inlineStr">
        <is>
          <t>C00846</t>
        </is>
      </c>
      <c r="B1508" t="inlineStr">
        <is>
          <t>Vivaan Bose</t>
        </is>
      </c>
      <c r="C1508" t="inlineStr">
        <is>
          <t>South</t>
        </is>
      </c>
      <c r="D1508" t="inlineStr">
        <is>
          <t>Bengaluru</t>
        </is>
      </c>
      <c r="E1508" t="inlineStr">
        <is>
          <t>No</t>
        </is>
      </c>
      <c r="F1508" t="inlineStr">
        <is>
          <t>At Risk</t>
        </is>
      </c>
      <c r="G1508" t="n">
        <v>8</v>
      </c>
      <c r="H1508" s="24" t="n">
        <v>70242.3</v>
      </c>
      <c r="I1508" s="24" t="n">
        <v>9759.870000000001</v>
      </c>
      <c r="J1508" s="25" t="n">
        <v>44946</v>
      </c>
      <c r="K1508" s="25" t="n">
        <v>45171</v>
      </c>
      <c r="L1508" t="n">
        <v>1</v>
      </c>
      <c r="M1508" t="n">
        <v>4</v>
      </c>
      <c r="N1508" t="n">
        <v>5</v>
      </c>
      <c r="O1508">
        <f>DATE(2026,1,1)-K1508</f>
        <v/>
      </c>
      <c r="P1508">
        <f>IF(G1508&gt;=2,"Repeat","One-time")</f>
        <v/>
      </c>
    </row>
    <row r="1509">
      <c r="A1509" t="inlineStr">
        <is>
          <t>C02884</t>
        </is>
      </c>
      <c r="B1509" t="inlineStr">
        <is>
          <t>Ananya Iyer</t>
        </is>
      </c>
      <c r="C1509" t="inlineStr">
        <is>
          <t>North</t>
        </is>
      </c>
      <c r="D1509" t="inlineStr">
        <is>
          <t>Delhi</t>
        </is>
      </c>
      <c r="E1509" t="inlineStr">
        <is>
          <t>No</t>
        </is>
      </c>
      <c r="F1509" t="inlineStr">
        <is>
          <t>At Risk</t>
        </is>
      </c>
      <c r="G1509" t="n">
        <v>9</v>
      </c>
      <c r="H1509" s="24" t="n">
        <v>70210.72</v>
      </c>
      <c r="I1509" s="24" t="n">
        <v>14962.13</v>
      </c>
      <c r="J1509" s="25" t="n">
        <v>45238</v>
      </c>
      <c r="K1509" s="25" t="n">
        <v>45723</v>
      </c>
      <c r="L1509" t="n">
        <v>2</v>
      </c>
      <c r="M1509" t="n">
        <v>5</v>
      </c>
      <c r="N1509" t="n">
        <v>5</v>
      </c>
      <c r="O1509">
        <f>DATE(2026,1,1)-K1509</f>
        <v/>
      </c>
      <c r="P1509">
        <f>IF(G1509&gt;=2,"Repeat","One-time")</f>
        <v/>
      </c>
    </row>
    <row r="1510">
      <c r="A1510" t="inlineStr">
        <is>
          <t>C00794</t>
        </is>
      </c>
      <c r="B1510" t="inlineStr">
        <is>
          <t>Tanvi Singh</t>
        </is>
      </c>
      <c r="C1510" t="inlineStr">
        <is>
          <t>Central</t>
        </is>
      </c>
      <c r="D1510" t="inlineStr">
        <is>
          <t>Indore</t>
        </is>
      </c>
      <c r="E1510" t="inlineStr">
        <is>
          <t>No</t>
        </is>
      </c>
      <c r="F1510" t="inlineStr">
        <is>
          <t>At Risk</t>
        </is>
      </c>
      <c r="G1510" t="n">
        <v>6</v>
      </c>
      <c r="H1510" s="24" t="n">
        <v>70195.60000000001</v>
      </c>
      <c r="I1510" s="24" t="n">
        <v>14360.51</v>
      </c>
      <c r="J1510" s="25" t="n">
        <v>44944</v>
      </c>
      <c r="K1510" s="25" t="n">
        <v>45070</v>
      </c>
      <c r="L1510" t="n">
        <v>1</v>
      </c>
      <c r="M1510" t="n">
        <v>4</v>
      </c>
      <c r="N1510" t="n">
        <v>5</v>
      </c>
      <c r="O1510">
        <f>DATE(2026,1,1)-K1510</f>
        <v/>
      </c>
      <c r="P1510">
        <f>IF(G1510&gt;=2,"Repeat","One-time")</f>
        <v/>
      </c>
    </row>
    <row r="1511">
      <c r="A1511" t="inlineStr">
        <is>
          <t>C00660</t>
        </is>
      </c>
      <c r="B1511" t="inlineStr">
        <is>
          <t>Varun Bose</t>
        </is>
      </c>
      <c r="C1511" t="inlineStr">
        <is>
          <t>South</t>
        </is>
      </c>
      <c r="D1511" t="inlineStr">
        <is>
          <t>Bengaluru</t>
        </is>
      </c>
      <c r="E1511" t="inlineStr">
        <is>
          <t>Yes</t>
        </is>
      </c>
      <c r="F1511" t="inlineStr">
        <is>
          <t>At Risk</t>
        </is>
      </c>
      <c r="G1511" t="n">
        <v>8</v>
      </c>
      <c r="H1511" s="24" t="n">
        <v>70164.45</v>
      </c>
      <c r="I1511" s="24" t="n">
        <v>9616.110000000001</v>
      </c>
      <c r="J1511" s="25" t="n">
        <v>44941</v>
      </c>
      <c r="K1511" s="25" t="n">
        <v>45109</v>
      </c>
      <c r="L1511" t="n">
        <v>1</v>
      </c>
      <c r="M1511" t="n">
        <v>4</v>
      </c>
      <c r="N1511" t="n">
        <v>5</v>
      </c>
      <c r="O1511">
        <f>DATE(2026,1,1)-K1511</f>
        <v/>
      </c>
      <c r="P1511">
        <f>IF(G1511&gt;=2,"Repeat","One-time")</f>
        <v/>
      </c>
    </row>
    <row r="1512">
      <c r="A1512" t="inlineStr">
        <is>
          <t>C02902</t>
        </is>
      </c>
      <c r="B1512" t="inlineStr">
        <is>
          <t>Abhishek Singh</t>
        </is>
      </c>
      <c r="C1512" t="inlineStr">
        <is>
          <t>West</t>
        </is>
      </c>
      <c r="D1512" t="inlineStr">
        <is>
          <t>Surat</t>
        </is>
      </c>
      <c r="E1512" t="inlineStr">
        <is>
          <t>Yes</t>
        </is>
      </c>
      <c r="F1512" t="inlineStr">
        <is>
          <t>High Value</t>
        </is>
      </c>
      <c r="G1512" t="n">
        <v>10</v>
      </c>
      <c r="H1512" s="24" t="n">
        <v>70157.64</v>
      </c>
      <c r="I1512" s="24" t="n">
        <v>11370.51</v>
      </c>
      <c r="J1512" s="25" t="n">
        <v>45200</v>
      </c>
      <c r="K1512" s="25" t="n">
        <v>45794</v>
      </c>
      <c r="L1512" t="n">
        <v>3</v>
      </c>
      <c r="M1512" t="n">
        <v>5</v>
      </c>
      <c r="N1512" t="n">
        <v>5</v>
      </c>
      <c r="O1512">
        <f>DATE(2026,1,1)-K1512</f>
        <v/>
      </c>
      <c r="P1512">
        <f>IF(G1512&gt;=2,"Repeat","One-time")</f>
        <v/>
      </c>
    </row>
    <row r="1513">
      <c r="A1513" t="inlineStr">
        <is>
          <t>C00112</t>
        </is>
      </c>
      <c r="B1513" t="inlineStr">
        <is>
          <t>Aarav Gupta</t>
        </is>
      </c>
      <c r="C1513" t="inlineStr">
        <is>
          <t>North</t>
        </is>
      </c>
      <c r="D1513" t="inlineStr">
        <is>
          <t>Jaipur</t>
        </is>
      </c>
      <c r="E1513" t="inlineStr">
        <is>
          <t>No</t>
        </is>
      </c>
      <c r="F1513" t="inlineStr">
        <is>
          <t>At Risk</t>
        </is>
      </c>
      <c r="G1513" t="n">
        <v>9</v>
      </c>
      <c r="H1513" s="24" t="n">
        <v>70118.75</v>
      </c>
      <c r="I1513" s="24" t="n">
        <v>11127.35</v>
      </c>
      <c r="J1513" s="25" t="n">
        <v>44932</v>
      </c>
      <c r="K1513" s="25" t="n">
        <v>45274</v>
      </c>
      <c r="L1513" t="n">
        <v>1</v>
      </c>
      <c r="M1513" t="n">
        <v>5</v>
      </c>
      <c r="N1513" t="n">
        <v>5</v>
      </c>
      <c r="O1513">
        <f>DATE(2026,1,1)-K1513</f>
        <v/>
      </c>
      <c r="P1513">
        <f>IF(G1513&gt;=2,"Repeat","One-time")</f>
        <v/>
      </c>
    </row>
    <row r="1514">
      <c r="A1514" t="inlineStr">
        <is>
          <t>C01446</t>
        </is>
      </c>
      <c r="B1514" t="inlineStr">
        <is>
          <t>Neha Ghosh</t>
        </is>
      </c>
      <c r="C1514" t="inlineStr">
        <is>
          <t>East</t>
        </is>
      </c>
      <c r="D1514" t="inlineStr">
        <is>
          <t>Jamshedpur</t>
        </is>
      </c>
      <c r="E1514" t="inlineStr">
        <is>
          <t>No</t>
        </is>
      </c>
      <c r="F1514" t="inlineStr">
        <is>
          <t>At Risk</t>
        </is>
      </c>
      <c r="G1514" t="n">
        <v>4</v>
      </c>
      <c r="H1514" s="24" t="n">
        <v>70115.81</v>
      </c>
      <c r="I1514" s="24" t="n">
        <v>7259.03</v>
      </c>
      <c r="J1514" s="25" t="n">
        <v>45150</v>
      </c>
      <c r="K1514" s="25" t="n">
        <v>45486</v>
      </c>
      <c r="L1514" t="n">
        <v>1</v>
      </c>
      <c r="M1514" t="n">
        <v>3</v>
      </c>
      <c r="N1514" t="n">
        <v>5</v>
      </c>
      <c r="O1514">
        <f>DATE(2026,1,1)-K1514</f>
        <v/>
      </c>
      <c r="P1514">
        <f>IF(G1514&gt;=2,"Repeat","One-time")</f>
        <v/>
      </c>
    </row>
    <row r="1515">
      <c r="A1515" t="inlineStr">
        <is>
          <t>C02563</t>
        </is>
      </c>
      <c r="B1515" t="inlineStr">
        <is>
          <t>Arjun Ghosh</t>
        </is>
      </c>
      <c r="C1515" t="inlineStr">
        <is>
          <t>West</t>
        </is>
      </c>
      <c r="D1515" t="inlineStr">
        <is>
          <t>Mumbai</t>
        </is>
      </c>
      <c r="E1515" t="inlineStr">
        <is>
          <t>Yes</t>
        </is>
      </c>
      <c r="F1515" t="inlineStr">
        <is>
          <t>High Value</t>
        </is>
      </c>
      <c r="G1515" t="n">
        <v>11</v>
      </c>
      <c r="H1515" s="24" t="n">
        <v>70105.96000000001</v>
      </c>
      <c r="I1515" s="24" t="n">
        <v>13423.05</v>
      </c>
      <c r="J1515" s="25" t="n">
        <v>45193</v>
      </c>
      <c r="K1515" s="25" t="n">
        <v>46019</v>
      </c>
      <c r="L1515" t="n">
        <v>5</v>
      </c>
      <c r="M1515" t="n">
        <v>5</v>
      </c>
      <c r="N1515" t="n">
        <v>5</v>
      </c>
      <c r="O1515">
        <f>DATE(2026,1,1)-K1515</f>
        <v/>
      </c>
      <c r="P1515">
        <f>IF(G1515&gt;=2,"Repeat","One-time")</f>
        <v/>
      </c>
    </row>
    <row r="1516">
      <c r="A1516" t="inlineStr">
        <is>
          <t>C04373</t>
        </is>
      </c>
      <c r="B1516" t="inlineStr">
        <is>
          <t>Manish Fernandes</t>
        </is>
      </c>
      <c r="C1516" t="inlineStr">
        <is>
          <t>North</t>
        </is>
      </c>
      <c r="D1516" t="inlineStr">
        <is>
          <t>Gurugram</t>
        </is>
      </c>
      <c r="E1516" t="inlineStr">
        <is>
          <t>No</t>
        </is>
      </c>
      <c r="F1516" t="inlineStr">
        <is>
          <t>High Value</t>
        </is>
      </c>
      <c r="G1516" t="n">
        <v>7</v>
      </c>
      <c r="H1516" s="24" t="n">
        <v>70069.45</v>
      </c>
      <c r="I1516" s="24" t="n">
        <v>9911</v>
      </c>
      <c r="J1516" s="25" t="n">
        <v>45360</v>
      </c>
      <c r="K1516" s="25" t="n">
        <v>45891</v>
      </c>
      <c r="L1516" t="n">
        <v>3</v>
      </c>
      <c r="M1516" t="n">
        <v>4</v>
      </c>
      <c r="N1516" t="n">
        <v>5</v>
      </c>
      <c r="O1516">
        <f>DATE(2026,1,1)-K1516</f>
        <v/>
      </c>
      <c r="P1516">
        <f>IF(G1516&gt;=2,"Repeat","One-time")</f>
        <v/>
      </c>
    </row>
    <row r="1517">
      <c r="A1517" t="inlineStr">
        <is>
          <t>C04472</t>
        </is>
      </c>
      <c r="B1517" t="inlineStr">
        <is>
          <t>Ananya Mehta</t>
        </is>
      </c>
      <c r="C1517" t="inlineStr">
        <is>
          <t>West</t>
        </is>
      </c>
      <c r="D1517" t="inlineStr">
        <is>
          <t>Ahmedabad</t>
        </is>
      </c>
      <c r="E1517" t="inlineStr">
        <is>
          <t>No</t>
        </is>
      </c>
      <c r="F1517" t="inlineStr">
        <is>
          <t>At Risk</t>
        </is>
      </c>
      <c r="G1517" t="n">
        <v>7</v>
      </c>
      <c r="H1517" s="24" t="n">
        <v>70015.53999999999</v>
      </c>
      <c r="I1517" s="24" t="n">
        <v>8770.77</v>
      </c>
      <c r="J1517" s="25" t="n">
        <v>45365</v>
      </c>
      <c r="K1517" s="25" t="n">
        <v>45662</v>
      </c>
      <c r="L1517" t="n">
        <v>2</v>
      </c>
      <c r="M1517" t="n">
        <v>4</v>
      </c>
      <c r="N1517" t="n">
        <v>5</v>
      </c>
      <c r="O1517">
        <f>DATE(2026,1,1)-K1517</f>
        <v/>
      </c>
      <c r="P1517">
        <f>IF(G1517&gt;=2,"Repeat","One-time")</f>
        <v/>
      </c>
    </row>
    <row r="1518">
      <c r="A1518" t="inlineStr">
        <is>
          <t>C06732</t>
        </is>
      </c>
      <c r="B1518" t="inlineStr">
        <is>
          <t>Kavya Patel</t>
        </is>
      </c>
      <c r="C1518" t="inlineStr">
        <is>
          <t>West</t>
        </is>
      </c>
      <c r="D1518" t="inlineStr">
        <is>
          <t>Panaji</t>
        </is>
      </c>
      <c r="E1518" t="inlineStr">
        <is>
          <t>Yes</t>
        </is>
      </c>
      <c r="F1518" t="inlineStr">
        <is>
          <t>High Value</t>
        </is>
      </c>
      <c r="G1518" t="n">
        <v>9</v>
      </c>
      <c r="H1518" s="24" t="n">
        <v>69981.75999999999</v>
      </c>
      <c r="I1518" s="24" t="n">
        <v>11005.45</v>
      </c>
      <c r="J1518" s="25" t="n">
        <v>45598</v>
      </c>
      <c r="K1518" s="25" t="n">
        <v>46016</v>
      </c>
      <c r="L1518" t="n">
        <v>5</v>
      </c>
      <c r="M1518" t="n">
        <v>5</v>
      </c>
      <c r="N1518" t="n">
        <v>5</v>
      </c>
      <c r="O1518">
        <f>DATE(2026,1,1)-K1518</f>
        <v/>
      </c>
      <c r="P1518">
        <f>IF(G1518&gt;=2,"Repeat","One-time")</f>
        <v/>
      </c>
    </row>
    <row r="1519">
      <c r="A1519" t="inlineStr">
        <is>
          <t>C07092</t>
        </is>
      </c>
      <c r="B1519" t="inlineStr">
        <is>
          <t>Kavya Patel</t>
        </is>
      </c>
      <c r="C1519" t="inlineStr">
        <is>
          <t>Central</t>
        </is>
      </c>
      <c r="D1519" t="inlineStr">
        <is>
          <t>Bhopal</t>
        </is>
      </c>
      <c r="E1519" t="inlineStr">
        <is>
          <t>No</t>
        </is>
      </c>
      <c r="F1519" t="inlineStr">
        <is>
          <t>Loyal</t>
        </is>
      </c>
      <c r="G1519" t="n">
        <v>3</v>
      </c>
      <c r="H1519" s="24" t="n">
        <v>69905.96000000001</v>
      </c>
      <c r="I1519" s="24" t="n">
        <v>6908.81</v>
      </c>
      <c r="J1519" s="25" t="n">
        <v>45732</v>
      </c>
      <c r="K1519" s="25" t="n">
        <v>45984</v>
      </c>
      <c r="L1519" t="n">
        <v>4</v>
      </c>
      <c r="M1519" t="n">
        <v>3</v>
      </c>
      <c r="N1519" t="n">
        <v>5</v>
      </c>
      <c r="O1519">
        <f>DATE(2026,1,1)-K1519</f>
        <v/>
      </c>
      <c r="P1519">
        <f>IF(G1519&gt;=2,"Repeat","One-time")</f>
        <v/>
      </c>
    </row>
    <row r="1520">
      <c r="A1520" t="inlineStr">
        <is>
          <t>C03739</t>
        </is>
      </c>
      <c r="B1520" t="inlineStr">
        <is>
          <t>Pooja Pillai</t>
        </is>
      </c>
      <c r="C1520" t="inlineStr">
        <is>
          <t>Central</t>
        </is>
      </c>
      <c r="D1520" t="inlineStr">
        <is>
          <t>Bhopal</t>
        </is>
      </c>
      <c r="E1520" t="inlineStr">
        <is>
          <t>No</t>
        </is>
      </c>
      <c r="F1520" t="inlineStr">
        <is>
          <t>High Value</t>
        </is>
      </c>
      <c r="G1520" t="n">
        <v>5</v>
      </c>
      <c r="H1520" s="24" t="n">
        <v>69896.36</v>
      </c>
      <c r="I1520" s="24" t="n">
        <v>14238.13</v>
      </c>
      <c r="J1520" s="25" t="n">
        <v>45289</v>
      </c>
      <c r="K1520" s="25" t="n">
        <v>45968</v>
      </c>
      <c r="L1520" t="n">
        <v>4</v>
      </c>
      <c r="M1520" t="n">
        <v>4</v>
      </c>
      <c r="N1520" t="n">
        <v>5</v>
      </c>
      <c r="O1520">
        <f>DATE(2026,1,1)-K1520</f>
        <v/>
      </c>
      <c r="P1520">
        <f>IF(G1520&gt;=2,"Repeat","One-time")</f>
        <v/>
      </c>
    </row>
    <row r="1521">
      <c r="A1521" t="inlineStr">
        <is>
          <t>C00741</t>
        </is>
      </c>
      <c r="B1521" t="inlineStr">
        <is>
          <t>Karan Iyer</t>
        </is>
      </c>
      <c r="C1521" t="inlineStr">
        <is>
          <t>North</t>
        </is>
      </c>
      <c r="D1521" t="inlineStr">
        <is>
          <t>Jaipur</t>
        </is>
      </c>
      <c r="E1521" t="inlineStr">
        <is>
          <t>No</t>
        </is>
      </c>
      <c r="F1521" t="inlineStr">
        <is>
          <t>At Risk</t>
        </is>
      </c>
      <c r="G1521" t="n">
        <v>11</v>
      </c>
      <c r="H1521" s="24" t="n">
        <v>69836.5</v>
      </c>
      <c r="I1521" s="24" t="n">
        <v>14083.31</v>
      </c>
      <c r="J1521" s="25" t="n">
        <v>44937</v>
      </c>
      <c r="K1521" s="25" t="n">
        <v>45432</v>
      </c>
      <c r="L1521" t="n">
        <v>1</v>
      </c>
      <c r="M1521" t="n">
        <v>5</v>
      </c>
      <c r="N1521" t="n">
        <v>5</v>
      </c>
      <c r="O1521">
        <f>DATE(2026,1,1)-K1521</f>
        <v/>
      </c>
      <c r="P1521">
        <f>IF(G1521&gt;=2,"Repeat","One-time")</f>
        <v/>
      </c>
    </row>
    <row r="1522">
      <c r="A1522" t="inlineStr">
        <is>
          <t>C09550</t>
        </is>
      </c>
      <c r="B1522" t="inlineStr">
        <is>
          <t>Gurpreet Yadav</t>
        </is>
      </c>
      <c r="C1522" t="inlineStr">
        <is>
          <t>North</t>
        </is>
      </c>
      <c r="D1522" t="inlineStr">
        <is>
          <t>Jaipur</t>
        </is>
      </c>
      <c r="E1522" t="inlineStr">
        <is>
          <t>Yes</t>
        </is>
      </c>
      <c r="F1522" t="inlineStr">
        <is>
          <t>High Value</t>
        </is>
      </c>
      <c r="G1522" t="n">
        <v>8</v>
      </c>
      <c r="H1522" s="24" t="n">
        <v>69771.42</v>
      </c>
      <c r="I1522" s="24" t="n">
        <v>12974.85</v>
      </c>
      <c r="J1522" s="25" t="n">
        <v>45863</v>
      </c>
      <c r="K1522" s="25" t="n">
        <v>45995</v>
      </c>
      <c r="L1522" t="n">
        <v>5</v>
      </c>
      <c r="M1522" t="n">
        <v>5</v>
      </c>
      <c r="N1522" t="n">
        <v>5</v>
      </c>
      <c r="O1522">
        <f>DATE(2026,1,1)-K1522</f>
        <v/>
      </c>
      <c r="P1522">
        <f>IF(G1522&gt;=2,"Repeat","One-time")</f>
        <v/>
      </c>
    </row>
    <row r="1523">
      <c r="A1523" t="inlineStr">
        <is>
          <t>C04828</t>
        </is>
      </c>
      <c r="B1523" t="inlineStr">
        <is>
          <t>Sanjay Reddy</t>
        </is>
      </c>
      <c r="C1523" t="inlineStr">
        <is>
          <t>North</t>
        </is>
      </c>
      <c r="D1523" t="inlineStr">
        <is>
          <t>Lucknow</t>
        </is>
      </c>
      <c r="E1523" t="inlineStr">
        <is>
          <t>Yes</t>
        </is>
      </c>
      <c r="F1523" t="inlineStr">
        <is>
          <t>High Value</t>
        </is>
      </c>
      <c r="G1523" t="n">
        <v>10</v>
      </c>
      <c r="H1523" s="24" t="n">
        <v>69694.02</v>
      </c>
      <c r="I1523" s="24" t="n">
        <v>15997.63</v>
      </c>
      <c r="J1523" s="25" t="n">
        <v>45406</v>
      </c>
      <c r="K1523" s="25" t="n">
        <v>45990</v>
      </c>
      <c r="L1523" t="n">
        <v>5</v>
      </c>
      <c r="M1523" t="n">
        <v>5</v>
      </c>
      <c r="N1523" t="n">
        <v>5</v>
      </c>
      <c r="O1523">
        <f>DATE(2026,1,1)-K1523</f>
        <v/>
      </c>
      <c r="P1523">
        <f>IF(G1523&gt;=2,"Repeat","One-time")</f>
        <v/>
      </c>
    </row>
    <row r="1524">
      <c r="A1524" t="inlineStr">
        <is>
          <t>C09813</t>
        </is>
      </c>
      <c r="B1524" t="inlineStr">
        <is>
          <t>Neha Prasad</t>
        </is>
      </c>
      <c r="C1524" t="inlineStr">
        <is>
          <t>North</t>
        </is>
      </c>
      <c r="D1524" t="inlineStr">
        <is>
          <t>Delhi</t>
        </is>
      </c>
      <c r="E1524" t="inlineStr">
        <is>
          <t>No</t>
        </is>
      </c>
      <c r="F1524" t="inlineStr">
        <is>
          <t>Loyal</t>
        </is>
      </c>
      <c r="G1524" t="n">
        <v>3</v>
      </c>
      <c r="H1524" s="24" t="n">
        <v>69686.14</v>
      </c>
      <c r="I1524" s="24" t="n">
        <v>10270.17</v>
      </c>
      <c r="J1524" s="25" t="n">
        <v>45843</v>
      </c>
      <c r="K1524" s="25" t="n">
        <v>45974</v>
      </c>
      <c r="L1524" t="n">
        <v>4</v>
      </c>
      <c r="M1524" t="n">
        <v>3</v>
      </c>
      <c r="N1524" t="n">
        <v>5</v>
      </c>
      <c r="O1524">
        <f>DATE(2026,1,1)-K1524</f>
        <v/>
      </c>
      <c r="P1524">
        <f>IF(G1524&gt;=2,"Repeat","One-time")</f>
        <v/>
      </c>
    </row>
    <row r="1525">
      <c r="A1525" t="inlineStr">
        <is>
          <t>C00451</t>
        </is>
      </c>
      <c r="B1525" t="inlineStr">
        <is>
          <t>Nikhil Chopra</t>
        </is>
      </c>
      <c r="C1525" t="inlineStr">
        <is>
          <t>North</t>
        </is>
      </c>
      <c r="D1525" t="inlineStr">
        <is>
          <t>Lucknow</t>
        </is>
      </c>
      <c r="E1525" t="inlineStr">
        <is>
          <t>No</t>
        </is>
      </c>
      <c r="F1525" t="inlineStr">
        <is>
          <t>At Risk</t>
        </is>
      </c>
      <c r="G1525" t="n">
        <v>2</v>
      </c>
      <c r="H1525" s="24" t="n">
        <v>69657.64999999999</v>
      </c>
      <c r="I1525" s="24" t="n">
        <v>5309.75</v>
      </c>
      <c r="J1525" s="25" t="n">
        <v>45019</v>
      </c>
      <c r="K1525" s="25" t="n">
        <v>45200</v>
      </c>
      <c r="L1525" t="n">
        <v>1</v>
      </c>
      <c r="M1525" t="n">
        <v>2</v>
      </c>
      <c r="N1525" t="n">
        <v>5</v>
      </c>
      <c r="O1525">
        <f>DATE(2026,1,1)-K1525</f>
        <v/>
      </c>
      <c r="P1525">
        <f>IF(G1525&gt;=2,"Repeat","One-time")</f>
        <v/>
      </c>
    </row>
    <row r="1526">
      <c r="A1526" t="inlineStr">
        <is>
          <t>C03578</t>
        </is>
      </c>
      <c r="B1526" t="inlineStr">
        <is>
          <t>Rahul Fernandes</t>
        </is>
      </c>
      <c r="C1526" t="inlineStr">
        <is>
          <t>Central</t>
        </is>
      </c>
      <c r="D1526" t="inlineStr">
        <is>
          <t>Nagpur</t>
        </is>
      </c>
      <c r="E1526" t="inlineStr">
        <is>
          <t>Yes</t>
        </is>
      </c>
      <c r="F1526" t="inlineStr">
        <is>
          <t>At Risk</t>
        </is>
      </c>
      <c r="G1526" t="n">
        <v>3</v>
      </c>
      <c r="H1526" s="24" t="n">
        <v>69545.95</v>
      </c>
      <c r="I1526" s="24" t="n">
        <v>11237.47</v>
      </c>
      <c r="J1526" s="25" t="n">
        <v>45268</v>
      </c>
      <c r="K1526" s="25" t="n">
        <v>45509</v>
      </c>
      <c r="L1526" t="n">
        <v>2</v>
      </c>
      <c r="M1526" t="n">
        <v>3</v>
      </c>
      <c r="N1526" t="n">
        <v>5</v>
      </c>
      <c r="O1526">
        <f>DATE(2026,1,1)-K1526</f>
        <v/>
      </c>
      <c r="P1526">
        <f>IF(G1526&gt;=2,"Repeat","One-time")</f>
        <v/>
      </c>
    </row>
    <row r="1527">
      <c r="A1527" t="inlineStr">
        <is>
          <t>C07402</t>
        </is>
      </c>
      <c r="B1527" t="inlineStr">
        <is>
          <t>Riya Patel</t>
        </is>
      </c>
      <c r="C1527" t="inlineStr">
        <is>
          <t>West</t>
        </is>
      </c>
      <c r="D1527" t="inlineStr">
        <is>
          <t>Ahmedabad</t>
        </is>
      </c>
      <c r="E1527" t="inlineStr">
        <is>
          <t>Yes</t>
        </is>
      </c>
      <c r="F1527" t="inlineStr">
        <is>
          <t>High Value</t>
        </is>
      </c>
      <c r="G1527" t="n">
        <v>5</v>
      </c>
      <c r="H1527" s="24" t="n">
        <v>69533.89999999999</v>
      </c>
      <c r="I1527" s="24" t="n">
        <v>12116.61</v>
      </c>
      <c r="J1527" s="25" t="n">
        <v>45666</v>
      </c>
      <c r="K1527" s="25" t="n">
        <v>45892</v>
      </c>
      <c r="L1527" t="n">
        <v>3</v>
      </c>
      <c r="M1527" t="n">
        <v>4</v>
      </c>
      <c r="N1527" t="n">
        <v>5</v>
      </c>
      <c r="O1527">
        <f>DATE(2026,1,1)-K1527</f>
        <v/>
      </c>
      <c r="P1527">
        <f>IF(G1527&gt;=2,"Repeat","One-time")</f>
        <v/>
      </c>
    </row>
    <row r="1528">
      <c r="A1528" t="inlineStr">
        <is>
          <t>C04622</t>
        </is>
      </c>
      <c r="B1528" t="inlineStr">
        <is>
          <t>Harpreet Pillai</t>
        </is>
      </c>
      <c r="C1528" t="inlineStr">
        <is>
          <t>West</t>
        </is>
      </c>
      <c r="D1528" t="inlineStr">
        <is>
          <t>Mumbai</t>
        </is>
      </c>
      <c r="E1528" t="inlineStr">
        <is>
          <t>No</t>
        </is>
      </c>
      <c r="F1528" t="inlineStr">
        <is>
          <t>At Risk</t>
        </is>
      </c>
      <c r="G1528" t="n">
        <v>3</v>
      </c>
      <c r="H1528" s="24" t="n">
        <v>69411.41</v>
      </c>
      <c r="I1528" s="24" t="n">
        <v>4074.25</v>
      </c>
      <c r="J1528" s="25" t="n">
        <v>45384</v>
      </c>
      <c r="K1528" s="25" t="n">
        <v>45550</v>
      </c>
      <c r="L1528" t="n">
        <v>2</v>
      </c>
      <c r="M1528" t="n">
        <v>3</v>
      </c>
      <c r="N1528" t="n">
        <v>5</v>
      </c>
      <c r="O1528">
        <f>DATE(2026,1,1)-K1528</f>
        <v/>
      </c>
      <c r="P1528">
        <f>IF(G1528&gt;=2,"Repeat","One-time")</f>
        <v/>
      </c>
    </row>
    <row r="1529">
      <c r="A1529" t="inlineStr">
        <is>
          <t>C02681</t>
        </is>
      </c>
      <c r="B1529" t="inlineStr">
        <is>
          <t>Farhan Rao</t>
        </is>
      </c>
      <c r="C1529" t="inlineStr">
        <is>
          <t>South</t>
        </is>
      </c>
      <c r="D1529" t="inlineStr">
        <is>
          <t>Kochi</t>
        </is>
      </c>
      <c r="E1529" t="inlineStr">
        <is>
          <t>No</t>
        </is>
      </c>
      <c r="F1529" t="inlineStr">
        <is>
          <t>At Risk</t>
        </is>
      </c>
      <c r="G1529" t="n">
        <v>16</v>
      </c>
      <c r="H1529" s="24" t="n">
        <v>69385.38</v>
      </c>
      <c r="I1529" s="24" t="n">
        <v>14882.38</v>
      </c>
      <c r="J1529" s="25" t="n">
        <v>45179</v>
      </c>
      <c r="K1529" s="25" t="n">
        <v>45592</v>
      </c>
      <c r="L1529" t="n">
        <v>2</v>
      </c>
      <c r="M1529" t="n">
        <v>5</v>
      </c>
      <c r="N1529" t="n">
        <v>5</v>
      </c>
      <c r="O1529">
        <f>DATE(2026,1,1)-K1529</f>
        <v/>
      </c>
      <c r="P1529">
        <f>IF(G1529&gt;=2,"Repeat","One-time")</f>
        <v/>
      </c>
    </row>
    <row r="1530">
      <c r="A1530" t="inlineStr">
        <is>
          <t>C03892</t>
        </is>
      </c>
      <c r="B1530" t="inlineStr">
        <is>
          <t>Meera Verma</t>
        </is>
      </c>
      <c r="C1530" t="inlineStr">
        <is>
          <t>South</t>
        </is>
      </c>
      <c r="D1530" t="inlineStr">
        <is>
          <t>Bengaluru</t>
        </is>
      </c>
      <c r="E1530" t="inlineStr">
        <is>
          <t>No</t>
        </is>
      </c>
      <c r="F1530" t="inlineStr">
        <is>
          <t>High Value</t>
        </is>
      </c>
      <c r="G1530" t="n">
        <v>6</v>
      </c>
      <c r="H1530" s="24" t="n">
        <v>69377.53</v>
      </c>
      <c r="I1530" s="24" t="n">
        <v>9573.02</v>
      </c>
      <c r="J1530" s="25" t="n">
        <v>45387</v>
      </c>
      <c r="K1530" s="25" t="n">
        <v>46015</v>
      </c>
      <c r="L1530" t="n">
        <v>5</v>
      </c>
      <c r="M1530" t="n">
        <v>4</v>
      </c>
      <c r="N1530" t="n">
        <v>5</v>
      </c>
      <c r="O1530">
        <f>DATE(2026,1,1)-K1530</f>
        <v/>
      </c>
      <c r="P1530">
        <f>IF(G1530&gt;=2,"Repeat","One-time")</f>
        <v/>
      </c>
    </row>
    <row r="1531">
      <c r="A1531" t="inlineStr">
        <is>
          <t>C08562</t>
        </is>
      </c>
      <c r="B1531" t="inlineStr">
        <is>
          <t>Riya Agarwal</t>
        </is>
      </c>
      <c r="C1531" t="inlineStr">
        <is>
          <t>Central</t>
        </is>
      </c>
      <c r="D1531" t="inlineStr">
        <is>
          <t>Nagpur</t>
        </is>
      </c>
      <c r="E1531" t="inlineStr">
        <is>
          <t>Yes</t>
        </is>
      </c>
      <c r="F1531" t="inlineStr">
        <is>
          <t>High Value</t>
        </is>
      </c>
      <c r="G1531" t="n">
        <v>8</v>
      </c>
      <c r="H1531" s="24" t="n">
        <v>69334.28</v>
      </c>
      <c r="I1531" s="24" t="n">
        <v>8652.860000000001</v>
      </c>
      <c r="J1531" s="25" t="n">
        <v>45801</v>
      </c>
      <c r="K1531" s="25" t="n">
        <v>45985</v>
      </c>
      <c r="L1531" t="n">
        <v>4</v>
      </c>
      <c r="M1531" t="n">
        <v>5</v>
      </c>
      <c r="N1531" t="n">
        <v>5</v>
      </c>
      <c r="O1531">
        <f>DATE(2026,1,1)-K1531</f>
        <v/>
      </c>
      <c r="P1531">
        <f>IF(G1531&gt;=2,"Repeat","One-time")</f>
        <v/>
      </c>
    </row>
    <row r="1532">
      <c r="A1532" t="inlineStr">
        <is>
          <t>C06540</t>
        </is>
      </c>
      <c r="B1532" t="inlineStr">
        <is>
          <t>Diya Mishra</t>
        </is>
      </c>
      <c r="C1532" t="inlineStr">
        <is>
          <t>South</t>
        </is>
      </c>
      <c r="D1532" t="inlineStr">
        <is>
          <t>Hyderabad</t>
        </is>
      </c>
      <c r="E1532" t="inlineStr">
        <is>
          <t>No</t>
        </is>
      </c>
      <c r="F1532" t="inlineStr">
        <is>
          <t>High Value</t>
        </is>
      </c>
      <c r="G1532" t="n">
        <v>7</v>
      </c>
      <c r="H1532" s="24" t="n">
        <v>69284.53999999999</v>
      </c>
      <c r="I1532" s="24" t="n">
        <v>10208.04</v>
      </c>
      <c r="J1532" s="25" t="n">
        <v>45576</v>
      </c>
      <c r="K1532" s="25" t="n">
        <v>46014</v>
      </c>
      <c r="L1532" t="n">
        <v>5</v>
      </c>
      <c r="M1532" t="n">
        <v>4</v>
      </c>
      <c r="N1532" t="n">
        <v>5</v>
      </c>
      <c r="O1532">
        <f>DATE(2026,1,1)-K1532</f>
        <v/>
      </c>
      <c r="P1532">
        <f>IF(G1532&gt;=2,"Repeat","One-time")</f>
        <v/>
      </c>
    </row>
    <row r="1533">
      <c r="A1533" t="inlineStr">
        <is>
          <t>C00795</t>
        </is>
      </c>
      <c r="B1533" t="inlineStr">
        <is>
          <t>Manish Reddy</t>
        </is>
      </c>
      <c r="C1533" t="inlineStr">
        <is>
          <t>Central</t>
        </is>
      </c>
      <c r="D1533" t="inlineStr">
        <is>
          <t>Indore</t>
        </is>
      </c>
      <c r="E1533" t="inlineStr">
        <is>
          <t>Yes</t>
        </is>
      </c>
      <c r="F1533" t="inlineStr">
        <is>
          <t>At Risk</t>
        </is>
      </c>
      <c r="G1533" t="n">
        <v>7</v>
      </c>
      <c r="H1533" s="24" t="n">
        <v>69247.73</v>
      </c>
      <c r="I1533" s="24" t="n">
        <v>10502</v>
      </c>
      <c r="J1533" s="25" t="n">
        <v>44972</v>
      </c>
      <c r="K1533" s="25" t="n">
        <v>45617</v>
      </c>
      <c r="L1533" t="n">
        <v>2</v>
      </c>
      <c r="M1533" t="n">
        <v>4</v>
      </c>
      <c r="N1533" t="n">
        <v>5</v>
      </c>
      <c r="O1533">
        <f>DATE(2026,1,1)-K1533</f>
        <v/>
      </c>
      <c r="P1533">
        <f>IF(G1533&gt;=2,"Repeat","One-time")</f>
        <v/>
      </c>
    </row>
    <row r="1534">
      <c r="A1534" t="inlineStr">
        <is>
          <t>C04485</t>
        </is>
      </c>
      <c r="B1534" t="inlineStr">
        <is>
          <t>Divya Mishra</t>
        </is>
      </c>
      <c r="C1534" t="inlineStr">
        <is>
          <t>South</t>
        </is>
      </c>
      <c r="D1534" t="inlineStr">
        <is>
          <t>Chennai</t>
        </is>
      </c>
      <c r="E1534" t="inlineStr">
        <is>
          <t>No</t>
        </is>
      </c>
      <c r="F1534" t="inlineStr">
        <is>
          <t>High Value</t>
        </is>
      </c>
      <c r="G1534" t="n">
        <v>14</v>
      </c>
      <c r="H1534" s="24" t="n">
        <v>69217.66</v>
      </c>
      <c r="I1534" s="24" t="n">
        <v>13083.43</v>
      </c>
      <c r="J1534" s="25" t="n">
        <v>45374</v>
      </c>
      <c r="K1534" s="25" t="n">
        <v>45943</v>
      </c>
      <c r="L1534" t="n">
        <v>4</v>
      </c>
      <c r="M1534" t="n">
        <v>5</v>
      </c>
      <c r="N1534" t="n">
        <v>5</v>
      </c>
      <c r="O1534">
        <f>DATE(2026,1,1)-K1534</f>
        <v/>
      </c>
      <c r="P1534">
        <f>IF(G1534&gt;=2,"Repeat","One-time")</f>
        <v/>
      </c>
    </row>
    <row r="1535">
      <c r="A1535" t="inlineStr">
        <is>
          <t>C00964</t>
        </is>
      </c>
      <c r="B1535" t="inlineStr">
        <is>
          <t>Rohan Menon</t>
        </is>
      </c>
      <c r="C1535" t="inlineStr">
        <is>
          <t>West</t>
        </is>
      </c>
      <c r="D1535" t="inlineStr">
        <is>
          <t>Pune</t>
        </is>
      </c>
      <c r="E1535" t="inlineStr">
        <is>
          <t>Yes</t>
        </is>
      </c>
      <c r="F1535" t="inlineStr">
        <is>
          <t>At Risk</t>
        </is>
      </c>
      <c r="G1535" t="n">
        <v>14</v>
      </c>
      <c r="H1535" s="24" t="n">
        <v>69166.45</v>
      </c>
      <c r="I1535" s="24" t="n">
        <v>20262.1</v>
      </c>
      <c r="J1535" s="25" t="n">
        <v>44930</v>
      </c>
      <c r="K1535" s="25" t="n">
        <v>45052</v>
      </c>
      <c r="L1535" t="n">
        <v>1</v>
      </c>
      <c r="M1535" t="n">
        <v>5</v>
      </c>
      <c r="N1535" t="n">
        <v>5</v>
      </c>
      <c r="O1535">
        <f>DATE(2026,1,1)-K1535</f>
        <v/>
      </c>
      <c r="P1535">
        <f>IF(G1535&gt;=2,"Repeat","One-time")</f>
        <v/>
      </c>
    </row>
    <row r="1536">
      <c r="A1536" t="inlineStr">
        <is>
          <t>C00744</t>
        </is>
      </c>
      <c r="B1536" t="inlineStr">
        <is>
          <t>Vivaan Agarwal</t>
        </is>
      </c>
      <c r="C1536" t="inlineStr">
        <is>
          <t>West</t>
        </is>
      </c>
      <c r="D1536" t="inlineStr">
        <is>
          <t>Pune</t>
        </is>
      </c>
      <c r="E1536" t="inlineStr">
        <is>
          <t>No</t>
        </is>
      </c>
      <c r="F1536" t="inlineStr">
        <is>
          <t>At Risk</t>
        </is>
      </c>
      <c r="G1536" t="n">
        <v>16</v>
      </c>
      <c r="H1536" s="24" t="n">
        <v>69082.55</v>
      </c>
      <c r="I1536" s="24" t="n">
        <v>15345.65</v>
      </c>
      <c r="J1536" s="25" t="n">
        <v>44937</v>
      </c>
      <c r="K1536" s="25" t="n">
        <v>45183</v>
      </c>
      <c r="L1536" t="n">
        <v>1</v>
      </c>
      <c r="M1536" t="n">
        <v>5</v>
      </c>
      <c r="N1536" t="n">
        <v>5</v>
      </c>
      <c r="O1536">
        <f>DATE(2026,1,1)-K1536</f>
        <v/>
      </c>
      <c r="P1536">
        <f>IF(G1536&gt;=2,"Repeat","One-time")</f>
        <v/>
      </c>
    </row>
    <row r="1537">
      <c r="A1537" t="inlineStr">
        <is>
          <t>C06491</t>
        </is>
      </c>
      <c r="B1537" t="inlineStr">
        <is>
          <t>Kavya Verma</t>
        </is>
      </c>
      <c r="C1537" t="inlineStr">
        <is>
          <t>North</t>
        </is>
      </c>
      <c r="D1537" t="inlineStr">
        <is>
          <t>Lucknow</t>
        </is>
      </c>
      <c r="E1537" t="inlineStr">
        <is>
          <t>No</t>
        </is>
      </c>
      <c r="F1537" t="inlineStr">
        <is>
          <t>At Risk</t>
        </is>
      </c>
      <c r="G1537" t="n">
        <v>1</v>
      </c>
      <c r="H1537" s="24" t="n">
        <v>69066.81</v>
      </c>
      <c r="I1537" s="24" t="n">
        <v>9032.1</v>
      </c>
      <c r="J1537" s="25" t="n">
        <v>45640</v>
      </c>
      <c r="K1537" s="25" t="n">
        <v>45640</v>
      </c>
      <c r="L1537" t="n">
        <v>2</v>
      </c>
      <c r="M1537" t="n">
        <v>1</v>
      </c>
      <c r="N1537" t="n">
        <v>5</v>
      </c>
      <c r="O1537">
        <f>DATE(2026,1,1)-K1537</f>
        <v/>
      </c>
      <c r="P1537">
        <f>IF(G1537&gt;=2,"Repeat","One-time")</f>
        <v/>
      </c>
    </row>
    <row r="1538">
      <c r="A1538" t="inlineStr">
        <is>
          <t>C08205</t>
        </is>
      </c>
      <c r="B1538" t="inlineStr">
        <is>
          <t>Ananya Ghosh</t>
        </is>
      </c>
      <c r="C1538" t="inlineStr">
        <is>
          <t>West</t>
        </is>
      </c>
      <c r="D1538" t="inlineStr">
        <is>
          <t>Surat</t>
        </is>
      </c>
      <c r="E1538" t="inlineStr">
        <is>
          <t>No</t>
        </is>
      </c>
      <c r="F1538" t="inlineStr">
        <is>
          <t>Occasional</t>
        </is>
      </c>
      <c r="G1538" t="n">
        <v>2</v>
      </c>
      <c r="H1538" s="24" t="n">
        <v>69009.42999999999</v>
      </c>
      <c r="I1538" s="24" t="n">
        <v>6076.37</v>
      </c>
      <c r="J1538" s="25" t="n">
        <v>45722</v>
      </c>
      <c r="K1538" s="25" t="n">
        <v>45755</v>
      </c>
      <c r="L1538" t="n">
        <v>3</v>
      </c>
      <c r="M1538" t="n">
        <v>2</v>
      </c>
      <c r="N1538" t="n">
        <v>5</v>
      </c>
      <c r="O1538">
        <f>DATE(2026,1,1)-K1538</f>
        <v/>
      </c>
      <c r="P1538">
        <f>IF(G1538&gt;=2,"Repeat","One-time")</f>
        <v/>
      </c>
    </row>
    <row r="1539">
      <c r="A1539" t="inlineStr">
        <is>
          <t>C06229</t>
        </is>
      </c>
      <c r="B1539" t="inlineStr">
        <is>
          <t>Isha Reddy</t>
        </is>
      </c>
      <c r="C1539" t="inlineStr">
        <is>
          <t>West</t>
        </is>
      </c>
      <c r="D1539" t="inlineStr">
        <is>
          <t>Surat</t>
        </is>
      </c>
      <c r="E1539" t="inlineStr">
        <is>
          <t>No</t>
        </is>
      </c>
      <c r="F1539" t="inlineStr">
        <is>
          <t>High Value</t>
        </is>
      </c>
      <c r="G1539" t="n">
        <v>13</v>
      </c>
      <c r="H1539" s="24" t="n">
        <v>68980.99000000001</v>
      </c>
      <c r="I1539" s="24" t="n">
        <v>17376.03</v>
      </c>
      <c r="J1539" s="25" t="n">
        <v>45580</v>
      </c>
      <c r="K1539" s="25" t="n">
        <v>46016</v>
      </c>
      <c r="L1539" t="n">
        <v>5</v>
      </c>
      <c r="M1539" t="n">
        <v>5</v>
      </c>
      <c r="N1539" t="n">
        <v>5</v>
      </c>
      <c r="O1539">
        <f>DATE(2026,1,1)-K1539</f>
        <v/>
      </c>
      <c r="P1539">
        <f>IF(G1539&gt;=2,"Repeat","One-time")</f>
        <v/>
      </c>
    </row>
    <row r="1540">
      <c r="A1540" t="inlineStr">
        <is>
          <t>C00145</t>
        </is>
      </c>
      <c r="B1540" t="inlineStr">
        <is>
          <t>Vikram Patel</t>
        </is>
      </c>
      <c r="C1540" t="inlineStr">
        <is>
          <t>South</t>
        </is>
      </c>
      <c r="D1540" t="inlineStr">
        <is>
          <t>Bengaluru</t>
        </is>
      </c>
      <c r="E1540" t="inlineStr">
        <is>
          <t>No</t>
        </is>
      </c>
      <c r="F1540" t="inlineStr">
        <is>
          <t>At Risk</t>
        </is>
      </c>
      <c r="G1540" t="n">
        <v>14</v>
      </c>
      <c r="H1540" s="24" t="n">
        <v>68945.10000000001</v>
      </c>
      <c r="I1540" s="24" t="n">
        <v>18049.14</v>
      </c>
      <c r="J1540" s="25" t="n">
        <v>44966</v>
      </c>
      <c r="K1540" s="25" t="n">
        <v>45432</v>
      </c>
      <c r="L1540" t="n">
        <v>1</v>
      </c>
      <c r="M1540" t="n">
        <v>5</v>
      </c>
      <c r="N1540" t="n">
        <v>5</v>
      </c>
      <c r="O1540">
        <f>DATE(2026,1,1)-K1540</f>
        <v/>
      </c>
      <c r="P1540">
        <f>IF(G1540&gt;=2,"Repeat","One-time")</f>
        <v/>
      </c>
    </row>
    <row r="1541">
      <c r="A1541" t="inlineStr">
        <is>
          <t>C11185</t>
        </is>
      </c>
      <c r="B1541" t="inlineStr">
        <is>
          <t>Riya Agarwal</t>
        </is>
      </c>
      <c r="C1541" t="inlineStr">
        <is>
          <t>South</t>
        </is>
      </c>
      <c r="D1541" t="inlineStr">
        <is>
          <t>Hyderabad</t>
        </is>
      </c>
      <c r="E1541" t="inlineStr">
        <is>
          <t>No</t>
        </is>
      </c>
      <c r="F1541" t="inlineStr">
        <is>
          <t>New</t>
        </is>
      </c>
      <c r="G1541" t="n">
        <v>3</v>
      </c>
      <c r="H1541" s="24" t="n">
        <v>68906.67999999999</v>
      </c>
      <c r="I1541" s="24" t="n">
        <v>-554.63</v>
      </c>
      <c r="J1541" s="25" t="n">
        <v>45967</v>
      </c>
      <c r="K1541" s="25" t="n">
        <v>45973</v>
      </c>
      <c r="L1541" t="n">
        <v>4</v>
      </c>
      <c r="M1541" t="n">
        <v>3</v>
      </c>
      <c r="N1541" t="n">
        <v>5</v>
      </c>
      <c r="O1541">
        <f>DATE(2026,1,1)-K1541</f>
        <v/>
      </c>
      <c r="P1541">
        <f>IF(G1541&gt;=2,"Repeat","One-time")</f>
        <v/>
      </c>
    </row>
    <row r="1542">
      <c r="A1542" t="inlineStr">
        <is>
          <t>C05000</t>
        </is>
      </c>
      <c r="B1542" t="inlineStr">
        <is>
          <t>Varun Mishra</t>
        </is>
      </c>
      <c r="C1542" t="inlineStr">
        <is>
          <t>North</t>
        </is>
      </c>
      <c r="D1542" t="inlineStr">
        <is>
          <t>Chandigarh</t>
        </is>
      </c>
      <c r="E1542" t="inlineStr">
        <is>
          <t>Yes</t>
        </is>
      </c>
      <c r="F1542" t="inlineStr">
        <is>
          <t>High Value</t>
        </is>
      </c>
      <c r="G1542" t="n">
        <v>17</v>
      </c>
      <c r="H1542" s="24" t="n">
        <v>68898.97</v>
      </c>
      <c r="I1542" s="24" t="n">
        <v>17694.39</v>
      </c>
      <c r="J1542" s="25" t="n">
        <v>45530</v>
      </c>
      <c r="K1542" s="25" t="n">
        <v>45969</v>
      </c>
      <c r="L1542" t="n">
        <v>4</v>
      </c>
      <c r="M1542" t="n">
        <v>5</v>
      </c>
      <c r="N1542" t="n">
        <v>5</v>
      </c>
      <c r="O1542">
        <f>DATE(2026,1,1)-K1542</f>
        <v/>
      </c>
      <c r="P1542">
        <f>IF(G1542&gt;=2,"Repeat","One-time")</f>
        <v/>
      </c>
    </row>
    <row r="1543">
      <c r="A1543" t="inlineStr">
        <is>
          <t>C08051</t>
        </is>
      </c>
      <c r="B1543" t="inlineStr">
        <is>
          <t>Maria Kapoor</t>
        </is>
      </c>
      <c r="C1543" t="inlineStr">
        <is>
          <t>West</t>
        </is>
      </c>
      <c r="D1543" t="inlineStr">
        <is>
          <t>Pune</t>
        </is>
      </c>
      <c r="E1543" t="inlineStr">
        <is>
          <t>No</t>
        </is>
      </c>
      <c r="F1543" t="inlineStr">
        <is>
          <t>High Value</t>
        </is>
      </c>
      <c r="G1543" t="n">
        <v>7</v>
      </c>
      <c r="H1543" s="24" t="n">
        <v>68842.88</v>
      </c>
      <c r="I1543" s="24" t="n">
        <v>16501.91</v>
      </c>
      <c r="J1543" s="25" t="n">
        <v>45703</v>
      </c>
      <c r="K1543" s="25" t="n">
        <v>45997</v>
      </c>
      <c r="L1543" t="n">
        <v>5</v>
      </c>
      <c r="M1543" t="n">
        <v>4</v>
      </c>
      <c r="N1543" t="n">
        <v>5</v>
      </c>
      <c r="O1543">
        <f>DATE(2026,1,1)-K1543</f>
        <v/>
      </c>
      <c r="P1543">
        <f>IF(G1543&gt;=2,"Repeat","One-time")</f>
        <v/>
      </c>
    </row>
    <row r="1544">
      <c r="A1544" t="inlineStr">
        <is>
          <t>C02194</t>
        </is>
      </c>
      <c r="B1544" t="inlineStr">
        <is>
          <t>Varun Rao</t>
        </is>
      </c>
      <c r="C1544" t="inlineStr">
        <is>
          <t>West</t>
        </is>
      </c>
      <c r="D1544" t="inlineStr">
        <is>
          <t>Mumbai</t>
        </is>
      </c>
      <c r="E1544" t="inlineStr">
        <is>
          <t>Yes</t>
        </is>
      </c>
      <c r="F1544" t="inlineStr">
        <is>
          <t>At Risk</t>
        </is>
      </c>
      <c r="G1544" t="n">
        <v>8</v>
      </c>
      <c r="H1544" s="24" t="n">
        <v>68835.25</v>
      </c>
      <c r="I1544" s="24" t="n">
        <v>10098.61</v>
      </c>
      <c r="J1544" s="25" t="n">
        <v>45140</v>
      </c>
      <c r="K1544" s="25" t="n">
        <v>45249</v>
      </c>
      <c r="L1544" t="n">
        <v>1</v>
      </c>
      <c r="M1544" t="n">
        <v>4</v>
      </c>
      <c r="N1544" t="n">
        <v>5</v>
      </c>
      <c r="O1544">
        <f>DATE(2026,1,1)-K1544</f>
        <v/>
      </c>
      <c r="P1544">
        <f>IF(G1544&gt;=2,"Repeat","One-time")</f>
        <v/>
      </c>
    </row>
    <row r="1545">
      <c r="A1545" t="inlineStr">
        <is>
          <t>C10901</t>
        </is>
      </c>
      <c r="B1545" t="inlineStr">
        <is>
          <t>Sanjay Iyer</t>
        </is>
      </c>
      <c r="C1545" t="inlineStr">
        <is>
          <t>North</t>
        </is>
      </c>
      <c r="D1545" t="inlineStr">
        <is>
          <t>Gurugram</t>
        </is>
      </c>
      <c r="E1545" t="inlineStr">
        <is>
          <t>No</t>
        </is>
      </c>
      <c r="F1545" t="inlineStr">
        <is>
          <t>New</t>
        </is>
      </c>
      <c r="G1545" t="n">
        <v>2</v>
      </c>
      <c r="H1545" s="24" t="n">
        <v>68810.47</v>
      </c>
      <c r="I1545" s="24" t="n">
        <v>4695.18</v>
      </c>
      <c r="J1545" s="25" t="n">
        <v>45940</v>
      </c>
      <c r="K1545" s="25" t="n">
        <v>45996</v>
      </c>
      <c r="L1545" t="n">
        <v>5</v>
      </c>
      <c r="M1545" t="n">
        <v>3</v>
      </c>
      <c r="N1545" t="n">
        <v>5</v>
      </c>
      <c r="O1545">
        <f>DATE(2026,1,1)-K1545</f>
        <v/>
      </c>
      <c r="P1545">
        <f>IF(G1545&gt;=2,"Repeat","One-time")</f>
        <v/>
      </c>
    </row>
    <row r="1546">
      <c r="A1546" t="inlineStr">
        <is>
          <t>C06982</t>
        </is>
      </c>
      <c r="B1546" t="inlineStr">
        <is>
          <t>Vikram Mishra</t>
        </is>
      </c>
      <c r="C1546" t="inlineStr">
        <is>
          <t>North</t>
        </is>
      </c>
      <c r="D1546" t="inlineStr">
        <is>
          <t>Delhi</t>
        </is>
      </c>
      <c r="E1546" t="inlineStr">
        <is>
          <t>Yes</t>
        </is>
      </c>
      <c r="F1546" t="inlineStr">
        <is>
          <t>High Value</t>
        </is>
      </c>
      <c r="G1546" t="n">
        <v>6</v>
      </c>
      <c r="H1546" s="24" t="n">
        <v>68801.38</v>
      </c>
      <c r="I1546" s="24" t="n">
        <v>12347.33</v>
      </c>
      <c r="J1546" s="25" t="n">
        <v>45769</v>
      </c>
      <c r="K1546" s="25" t="n">
        <v>45955</v>
      </c>
      <c r="L1546" t="n">
        <v>4</v>
      </c>
      <c r="M1546" t="n">
        <v>4</v>
      </c>
      <c r="N1546" t="n">
        <v>5</v>
      </c>
      <c r="O1546">
        <f>DATE(2026,1,1)-K1546</f>
        <v/>
      </c>
      <c r="P1546">
        <f>IF(G1546&gt;=2,"Repeat","One-time")</f>
        <v/>
      </c>
    </row>
    <row r="1547">
      <c r="A1547" t="inlineStr">
        <is>
          <t>C00408</t>
        </is>
      </c>
      <c r="B1547" t="inlineStr">
        <is>
          <t>Divya Nair</t>
        </is>
      </c>
      <c r="C1547" t="inlineStr">
        <is>
          <t>West</t>
        </is>
      </c>
      <c r="D1547" t="inlineStr">
        <is>
          <t>Pune</t>
        </is>
      </c>
      <c r="E1547" t="inlineStr">
        <is>
          <t>No</t>
        </is>
      </c>
      <c r="F1547" t="inlineStr">
        <is>
          <t>At Risk</t>
        </is>
      </c>
      <c r="G1547" t="n">
        <v>10</v>
      </c>
      <c r="H1547" s="24" t="n">
        <v>68779.03999999999</v>
      </c>
      <c r="I1547" s="24" t="n">
        <v>11769.22</v>
      </c>
      <c r="J1547" s="25" t="n">
        <v>44929</v>
      </c>
      <c r="K1547" s="25" t="n">
        <v>45367</v>
      </c>
      <c r="L1547" t="n">
        <v>1</v>
      </c>
      <c r="M1547" t="n">
        <v>5</v>
      </c>
      <c r="N1547" t="n">
        <v>5</v>
      </c>
      <c r="O1547">
        <f>DATE(2026,1,1)-K1547</f>
        <v/>
      </c>
      <c r="P1547">
        <f>IF(G1547&gt;=2,"Repeat","One-time")</f>
        <v/>
      </c>
    </row>
    <row r="1548">
      <c r="A1548" t="inlineStr">
        <is>
          <t>C05405</t>
        </is>
      </c>
      <c r="B1548" t="inlineStr">
        <is>
          <t>Sanjay Patel</t>
        </is>
      </c>
      <c r="C1548" t="inlineStr">
        <is>
          <t>West</t>
        </is>
      </c>
      <c r="D1548" t="inlineStr">
        <is>
          <t>Ahmedabad</t>
        </is>
      </c>
      <c r="E1548" t="inlineStr">
        <is>
          <t>No</t>
        </is>
      </c>
      <c r="F1548" t="inlineStr">
        <is>
          <t>High Value</t>
        </is>
      </c>
      <c r="G1548" t="n">
        <v>15</v>
      </c>
      <c r="H1548" s="24" t="n">
        <v>68774.33</v>
      </c>
      <c r="I1548" s="24" t="n">
        <v>12754.05</v>
      </c>
      <c r="J1548" s="25" t="n">
        <v>45485</v>
      </c>
      <c r="K1548" s="25" t="n">
        <v>45949</v>
      </c>
      <c r="L1548" t="n">
        <v>4</v>
      </c>
      <c r="M1548" t="n">
        <v>5</v>
      </c>
      <c r="N1548" t="n">
        <v>5</v>
      </c>
      <c r="O1548">
        <f>DATE(2026,1,1)-K1548</f>
        <v/>
      </c>
      <c r="P1548">
        <f>IF(G1548&gt;=2,"Repeat","One-time")</f>
        <v/>
      </c>
    </row>
    <row r="1549">
      <c r="A1549" t="inlineStr">
        <is>
          <t>C06516</t>
        </is>
      </c>
      <c r="B1549" t="inlineStr">
        <is>
          <t>Priya Mishra</t>
        </is>
      </c>
      <c r="C1549" t="inlineStr">
        <is>
          <t>East</t>
        </is>
      </c>
      <c r="D1549" t="inlineStr">
        <is>
          <t>Kolkata</t>
        </is>
      </c>
      <c r="E1549" t="inlineStr">
        <is>
          <t>No</t>
        </is>
      </c>
      <c r="F1549" t="inlineStr">
        <is>
          <t>At Risk</t>
        </is>
      </c>
      <c r="G1549" t="n">
        <v>3</v>
      </c>
      <c r="H1549" s="24" t="n">
        <v>68592.14999999999</v>
      </c>
      <c r="I1549" s="24" t="n">
        <v>8939.49</v>
      </c>
      <c r="J1549" s="25" t="n">
        <v>45586</v>
      </c>
      <c r="K1549" s="25" t="n">
        <v>45676</v>
      </c>
      <c r="L1549" t="n">
        <v>2</v>
      </c>
      <c r="M1549" t="n">
        <v>3</v>
      </c>
      <c r="N1549" t="n">
        <v>5</v>
      </c>
      <c r="O1549">
        <f>DATE(2026,1,1)-K1549</f>
        <v/>
      </c>
      <c r="P1549">
        <f>IF(G1549&gt;=2,"Repeat","One-time")</f>
        <v/>
      </c>
    </row>
    <row r="1550">
      <c r="A1550" t="inlineStr">
        <is>
          <t>C10757</t>
        </is>
      </c>
      <c r="B1550" t="inlineStr">
        <is>
          <t>Aditya Mehta</t>
        </is>
      </c>
      <c r="C1550" t="inlineStr">
        <is>
          <t>Central</t>
        </is>
      </c>
      <c r="D1550" t="inlineStr">
        <is>
          <t>Raipur</t>
        </is>
      </c>
      <c r="E1550" t="inlineStr">
        <is>
          <t>No</t>
        </is>
      </c>
      <c r="F1550" t="inlineStr">
        <is>
          <t>New</t>
        </is>
      </c>
      <c r="G1550" t="n">
        <v>1</v>
      </c>
      <c r="H1550" s="24" t="n">
        <v>68515.31</v>
      </c>
      <c r="I1550" s="24" t="n">
        <v>3881.98</v>
      </c>
      <c r="J1550" s="25" t="n">
        <v>45983</v>
      </c>
      <c r="K1550" s="25" t="n">
        <v>45983</v>
      </c>
      <c r="L1550" t="n">
        <v>4</v>
      </c>
      <c r="M1550" t="n">
        <v>2</v>
      </c>
      <c r="N1550" t="n">
        <v>5</v>
      </c>
      <c r="O1550">
        <f>DATE(2026,1,1)-K1550</f>
        <v/>
      </c>
      <c r="P1550">
        <f>IF(G1550&gt;=2,"Repeat","One-time")</f>
        <v/>
      </c>
    </row>
    <row r="1551">
      <c r="A1551" t="inlineStr">
        <is>
          <t>C06452</t>
        </is>
      </c>
      <c r="B1551" t="inlineStr">
        <is>
          <t>Lakshmi Sharma</t>
        </is>
      </c>
      <c r="C1551" t="inlineStr">
        <is>
          <t>South</t>
        </is>
      </c>
      <c r="D1551" t="inlineStr">
        <is>
          <t>Chennai</t>
        </is>
      </c>
      <c r="E1551" t="inlineStr">
        <is>
          <t>Yes</t>
        </is>
      </c>
      <c r="F1551" t="inlineStr">
        <is>
          <t>High Value</t>
        </is>
      </c>
      <c r="G1551" t="n">
        <v>7</v>
      </c>
      <c r="H1551" s="24" t="n">
        <v>68510.17999999999</v>
      </c>
      <c r="I1551" s="24" t="n">
        <v>9690.66</v>
      </c>
      <c r="J1551" s="25" t="n">
        <v>45634</v>
      </c>
      <c r="K1551" s="25" t="n">
        <v>45952</v>
      </c>
      <c r="L1551" t="n">
        <v>4</v>
      </c>
      <c r="M1551" t="n">
        <v>4</v>
      </c>
      <c r="N1551" t="n">
        <v>5</v>
      </c>
      <c r="O1551">
        <f>DATE(2026,1,1)-K1551</f>
        <v/>
      </c>
      <c r="P1551">
        <f>IF(G1551&gt;=2,"Repeat","One-time")</f>
        <v/>
      </c>
    </row>
    <row r="1552">
      <c r="A1552" t="inlineStr">
        <is>
          <t>C05591</t>
        </is>
      </c>
      <c r="B1552" t="inlineStr">
        <is>
          <t>Meera Sharma</t>
        </is>
      </c>
      <c r="C1552" t="inlineStr">
        <is>
          <t>West</t>
        </is>
      </c>
      <c r="D1552" t="inlineStr">
        <is>
          <t>Pune</t>
        </is>
      </c>
      <c r="E1552" t="inlineStr">
        <is>
          <t>Yes</t>
        </is>
      </c>
      <c r="F1552" t="inlineStr">
        <is>
          <t>High Value</t>
        </is>
      </c>
      <c r="G1552" t="n">
        <v>14</v>
      </c>
      <c r="H1552" s="24" t="n">
        <v>68472.66</v>
      </c>
      <c r="I1552" s="24" t="n">
        <v>9596.129999999999</v>
      </c>
      <c r="J1552" s="25" t="n">
        <v>45490</v>
      </c>
      <c r="K1552" s="25" t="n">
        <v>45955</v>
      </c>
      <c r="L1552" t="n">
        <v>4</v>
      </c>
      <c r="M1552" t="n">
        <v>5</v>
      </c>
      <c r="N1552" t="n">
        <v>5</v>
      </c>
      <c r="O1552">
        <f>DATE(2026,1,1)-K1552</f>
        <v/>
      </c>
      <c r="P1552">
        <f>IF(G1552&gt;=2,"Repeat","One-time")</f>
        <v/>
      </c>
    </row>
    <row r="1553">
      <c r="A1553" t="inlineStr">
        <is>
          <t>C03639</t>
        </is>
      </c>
      <c r="B1553" t="inlineStr">
        <is>
          <t>Kavya Chopra</t>
        </is>
      </c>
      <c r="C1553" t="inlineStr">
        <is>
          <t>West</t>
        </is>
      </c>
      <c r="D1553" t="inlineStr">
        <is>
          <t>Pune</t>
        </is>
      </c>
      <c r="E1553" t="inlineStr">
        <is>
          <t>Yes</t>
        </is>
      </c>
      <c r="F1553" t="inlineStr">
        <is>
          <t>High Value</t>
        </is>
      </c>
      <c r="G1553" t="n">
        <v>8</v>
      </c>
      <c r="H1553" s="24" t="n">
        <v>68446.17</v>
      </c>
      <c r="I1553" s="24" t="n">
        <v>10313</v>
      </c>
      <c r="J1553" s="25" t="n">
        <v>45281</v>
      </c>
      <c r="K1553" s="25" t="n">
        <v>45814</v>
      </c>
      <c r="L1553" t="n">
        <v>3</v>
      </c>
      <c r="M1553" t="n">
        <v>4</v>
      </c>
      <c r="N1553" t="n">
        <v>5</v>
      </c>
      <c r="O1553">
        <f>DATE(2026,1,1)-K1553</f>
        <v/>
      </c>
      <c r="P1553">
        <f>IF(G1553&gt;=2,"Repeat","One-time")</f>
        <v/>
      </c>
    </row>
    <row r="1554">
      <c r="A1554" t="inlineStr">
        <is>
          <t>C02895</t>
        </is>
      </c>
      <c r="B1554" t="inlineStr">
        <is>
          <t>Swati Singh</t>
        </is>
      </c>
      <c r="C1554" t="inlineStr">
        <is>
          <t>West</t>
        </is>
      </c>
      <c r="D1554" t="inlineStr">
        <is>
          <t>Ahmedabad</t>
        </is>
      </c>
      <c r="E1554" t="inlineStr">
        <is>
          <t>No</t>
        </is>
      </c>
      <c r="F1554" t="inlineStr">
        <is>
          <t>At Risk</t>
        </is>
      </c>
      <c r="G1554" t="n">
        <v>9</v>
      </c>
      <c r="H1554" s="24" t="n">
        <v>68413.92999999999</v>
      </c>
      <c r="I1554" s="24" t="n">
        <v>18534.28</v>
      </c>
      <c r="J1554" s="25" t="n">
        <v>45191</v>
      </c>
      <c r="K1554" s="25" t="n">
        <v>45434</v>
      </c>
      <c r="L1554" t="n">
        <v>1</v>
      </c>
      <c r="M1554" t="n">
        <v>5</v>
      </c>
      <c r="N1554" t="n">
        <v>5</v>
      </c>
      <c r="O1554">
        <f>DATE(2026,1,1)-K1554</f>
        <v/>
      </c>
      <c r="P1554">
        <f>IF(G1554&gt;=2,"Repeat","One-time")</f>
        <v/>
      </c>
    </row>
    <row r="1555">
      <c r="A1555" t="inlineStr">
        <is>
          <t>C02333</t>
        </is>
      </c>
      <c r="B1555" t="inlineStr">
        <is>
          <t>Diya Sinha</t>
        </is>
      </c>
      <c r="C1555" t="inlineStr">
        <is>
          <t>South</t>
        </is>
      </c>
      <c r="D1555" t="inlineStr">
        <is>
          <t>Bengaluru</t>
        </is>
      </c>
      <c r="E1555" t="inlineStr">
        <is>
          <t>No</t>
        </is>
      </c>
      <c r="F1555" t="inlineStr">
        <is>
          <t>At Risk</t>
        </is>
      </c>
      <c r="G1555" t="n">
        <v>12</v>
      </c>
      <c r="H1555" s="24" t="n">
        <v>68389.55</v>
      </c>
      <c r="I1555" s="24" t="n">
        <v>16208.25</v>
      </c>
      <c r="J1555" s="25" t="n">
        <v>45136</v>
      </c>
      <c r="K1555" s="25" t="n">
        <v>45548</v>
      </c>
      <c r="L1555" t="n">
        <v>2</v>
      </c>
      <c r="M1555" t="n">
        <v>5</v>
      </c>
      <c r="N1555" t="n">
        <v>5</v>
      </c>
      <c r="O1555">
        <f>DATE(2026,1,1)-K1555</f>
        <v/>
      </c>
      <c r="P1555">
        <f>IF(G1555&gt;=2,"Repeat","One-time")</f>
        <v/>
      </c>
    </row>
    <row r="1556">
      <c r="A1556" t="inlineStr">
        <is>
          <t>C00936</t>
        </is>
      </c>
      <c r="B1556" t="inlineStr">
        <is>
          <t>Nikhil Sharma</t>
        </is>
      </c>
      <c r="C1556" t="inlineStr">
        <is>
          <t>North</t>
        </is>
      </c>
      <c r="D1556" t="inlineStr">
        <is>
          <t>Lucknow</t>
        </is>
      </c>
      <c r="E1556" t="inlineStr">
        <is>
          <t>No</t>
        </is>
      </c>
      <c r="F1556" t="inlineStr">
        <is>
          <t>At Risk</t>
        </is>
      </c>
      <c r="G1556" t="n">
        <v>14</v>
      </c>
      <c r="H1556" s="24" t="n">
        <v>68384.23</v>
      </c>
      <c r="I1556" s="24" t="n">
        <v>15841.55</v>
      </c>
      <c r="J1556" s="25" t="n">
        <v>44951</v>
      </c>
      <c r="K1556" s="25" t="n">
        <v>45633</v>
      </c>
      <c r="L1556" t="n">
        <v>2</v>
      </c>
      <c r="M1556" t="n">
        <v>5</v>
      </c>
      <c r="N1556" t="n">
        <v>5</v>
      </c>
      <c r="O1556">
        <f>DATE(2026,1,1)-K1556</f>
        <v/>
      </c>
      <c r="P1556">
        <f>IF(G1556&gt;=2,"Repeat","One-time")</f>
        <v/>
      </c>
    </row>
    <row r="1557">
      <c r="A1557" t="inlineStr">
        <is>
          <t>C01768</t>
        </is>
      </c>
      <c r="B1557" t="inlineStr">
        <is>
          <t>Ananya Yadav</t>
        </is>
      </c>
      <c r="C1557" t="inlineStr">
        <is>
          <t>South</t>
        </is>
      </c>
      <c r="D1557" t="inlineStr">
        <is>
          <t>Chennai</t>
        </is>
      </c>
      <c r="E1557" t="inlineStr">
        <is>
          <t>Yes</t>
        </is>
      </c>
      <c r="F1557" t="inlineStr">
        <is>
          <t>High Value</t>
        </is>
      </c>
      <c r="G1557" t="n">
        <v>16</v>
      </c>
      <c r="H1557" s="24" t="n">
        <v>68331.39999999999</v>
      </c>
      <c r="I1557" s="24" t="n">
        <v>18178.14</v>
      </c>
      <c r="J1557" s="25" t="n">
        <v>45048</v>
      </c>
      <c r="K1557" s="25" t="n">
        <v>45979</v>
      </c>
      <c r="L1557" t="n">
        <v>4</v>
      </c>
      <c r="M1557" t="n">
        <v>5</v>
      </c>
      <c r="N1557" t="n">
        <v>5</v>
      </c>
      <c r="O1557">
        <f>DATE(2026,1,1)-K1557</f>
        <v/>
      </c>
      <c r="P1557">
        <f>IF(G1557&gt;=2,"Repeat","One-time")</f>
        <v/>
      </c>
    </row>
    <row r="1558">
      <c r="A1558" t="inlineStr">
        <is>
          <t>C02512</t>
        </is>
      </c>
      <c r="B1558" t="inlineStr">
        <is>
          <t>Lakshmi Sharma</t>
        </is>
      </c>
      <c r="C1558" t="inlineStr">
        <is>
          <t>West</t>
        </is>
      </c>
      <c r="D1558" t="inlineStr">
        <is>
          <t>Ahmedabad</t>
        </is>
      </c>
      <c r="E1558" t="inlineStr">
        <is>
          <t>No</t>
        </is>
      </c>
      <c r="F1558" t="inlineStr">
        <is>
          <t>High Value</t>
        </is>
      </c>
      <c r="G1558" t="n">
        <v>8</v>
      </c>
      <c r="H1558" s="24" t="n">
        <v>68319.37</v>
      </c>
      <c r="I1558" s="24" t="n">
        <v>11867.05</v>
      </c>
      <c r="J1558" s="25" t="n">
        <v>45158</v>
      </c>
      <c r="K1558" s="25" t="n">
        <v>46018</v>
      </c>
      <c r="L1558" t="n">
        <v>5</v>
      </c>
      <c r="M1558" t="n">
        <v>4</v>
      </c>
      <c r="N1558" t="n">
        <v>5</v>
      </c>
      <c r="O1558">
        <f>DATE(2026,1,1)-K1558</f>
        <v/>
      </c>
      <c r="P1558">
        <f>IF(G1558&gt;=2,"Repeat","One-time")</f>
        <v/>
      </c>
    </row>
    <row r="1559">
      <c r="A1559" t="inlineStr">
        <is>
          <t>C01037</t>
        </is>
      </c>
      <c r="B1559" t="inlineStr">
        <is>
          <t>Sanjay Kumar</t>
        </is>
      </c>
      <c r="C1559" t="inlineStr">
        <is>
          <t>South</t>
        </is>
      </c>
      <c r="D1559" t="inlineStr">
        <is>
          <t>Bengaluru</t>
        </is>
      </c>
      <c r="E1559" t="inlineStr">
        <is>
          <t>No</t>
        </is>
      </c>
      <c r="F1559" t="inlineStr">
        <is>
          <t>At Risk</t>
        </is>
      </c>
      <c r="G1559" t="n">
        <v>11</v>
      </c>
      <c r="H1559" s="24" t="n">
        <v>68255.64999999999</v>
      </c>
      <c r="I1559" s="24" t="n">
        <v>20530.9</v>
      </c>
      <c r="J1559" s="25" t="n">
        <v>44960</v>
      </c>
      <c r="K1559" s="25" t="n">
        <v>45261</v>
      </c>
      <c r="L1559" t="n">
        <v>1</v>
      </c>
      <c r="M1559" t="n">
        <v>5</v>
      </c>
      <c r="N1559" t="n">
        <v>5</v>
      </c>
      <c r="O1559">
        <f>DATE(2026,1,1)-K1559</f>
        <v/>
      </c>
      <c r="P1559">
        <f>IF(G1559&gt;=2,"Repeat","One-time")</f>
        <v/>
      </c>
    </row>
    <row r="1560">
      <c r="A1560" t="inlineStr">
        <is>
          <t>C00400</t>
        </is>
      </c>
      <c r="B1560" t="inlineStr">
        <is>
          <t>Tanvi Das</t>
        </is>
      </c>
      <c r="C1560" t="inlineStr">
        <is>
          <t>Central</t>
        </is>
      </c>
      <c r="D1560" t="inlineStr">
        <is>
          <t>Bhopal</t>
        </is>
      </c>
      <c r="E1560" t="inlineStr">
        <is>
          <t>Yes</t>
        </is>
      </c>
      <c r="F1560" t="inlineStr">
        <is>
          <t>At Risk</t>
        </is>
      </c>
      <c r="G1560" t="n">
        <v>11</v>
      </c>
      <c r="H1560" s="24" t="n">
        <v>68196.64</v>
      </c>
      <c r="I1560" s="24" t="n">
        <v>10319.18</v>
      </c>
      <c r="J1560" s="25" t="n">
        <v>45011</v>
      </c>
      <c r="K1560" s="25" t="n">
        <v>45547</v>
      </c>
      <c r="L1560" t="n">
        <v>2</v>
      </c>
      <c r="M1560" t="n">
        <v>5</v>
      </c>
      <c r="N1560" t="n">
        <v>5</v>
      </c>
      <c r="O1560">
        <f>DATE(2026,1,1)-K1560</f>
        <v/>
      </c>
      <c r="P1560">
        <f>IF(G1560&gt;=2,"Repeat","One-time")</f>
        <v/>
      </c>
    </row>
    <row r="1561">
      <c r="A1561" t="inlineStr">
        <is>
          <t>C08755</t>
        </is>
      </c>
      <c r="B1561" t="inlineStr">
        <is>
          <t>Varun Bose</t>
        </is>
      </c>
      <c r="C1561" t="inlineStr">
        <is>
          <t>Central</t>
        </is>
      </c>
      <c r="D1561" t="inlineStr">
        <is>
          <t>Bhopal</t>
        </is>
      </c>
      <c r="E1561" t="inlineStr">
        <is>
          <t>Yes</t>
        </is>
      </c>
      <c r="F1561" t="inlineStr">
        <is>
          <t>High Value</t>
        </is>
      </c>
      <c r="G1561" t="n">
        <v>7</v>
      </c>
      <c r="H1561" s="24" t="n">
        <v>68153.27</v>
      </c>
      <c r="I1561" s="24" t="n">
        <v>9537.82</v>
      </c>
      <c r="J1561" s="25" t="n">
        <v>45812</v>
      </c>
      <c r="K1561" s="25" t="n">
        <v>46010</v>
      </c>
      <c r="L1561" t="n">
        <v>5</v>
      </c>
      <c r="M1561" t="n">
        <v>4</v>
      </c>
      <c r="N1561" t="n">
        <v>5</v>
      </c>
      <c r="O1561">
        <f>DATE(2026,1,1)-K1561</f>
        <v/>
      </c>
      <c r="P1561">
        <f>IF(G1561&gt;=2,"Repeat","One-time")</f>
        <v/>
      </c>
    </row>
    <row r="1562">
      <c r="A1562" t="inlineStr">
        <is>
          <t>C00972</t>
        </is>
      </c>
      <c r="B1562" t="inlineStr">
        <is>
          <t>Maria Singh</t>
        </is>
      </c>
      <c r="C1562" t="inlineStr">
        <is>
          <t>West</t>
        </is>
      </c>
      <c r="D1562" t="inlineStr">
        <is>
          <t>Panaji</t>
        </is>
      </c>
      <c r="E1562" t="inlineStr">
        <is>
          <t>No</t>
        </is>
      </c>
      <c r="F1562" t="inlineStr">
        <is>
          <t>At Risk</t>
        </is>
      </c>
      <c r="G1562" t="n">
        <v>8</v>
      </c>
      <c r="H1562" s="24" t="n">
        <v>68147.3</v>
      </c>
      <c r="I1562" s="24" t="n">
        <v>12588.27</v>
      </c>
      <c r="J1562" s="25" t="n">
        <v>44933</v>
      </c>
      <c r="K1562" s="25" t="n">
        <v>45023</v>
      </c>
      <c r="L1562" t="n">
        <v>1</v>
      </c>
      <c r="M1562" t="n">
        <v>4</v>
      </c>
      <c r="N1562" t="n">
        <v>5</v>
      </c>
      <c r="O1562">
        <f>DATE(2026,1,1)-K1562</f>
        <v/>
      </c>
      <c r="P1562">
        <f>IF(G1562&gt;=2,"Repeat","One-time")</f>
        <v/>
      </c>
    </row>
    <row r="1563">
      <c r="A1563" t="inlineStr">
        <is>
          <t>C06997</t>
        </is>
      </c>
      <c r="B1563" t="inlineStr">
        <is>
          <t>Sanjay Kapoor</t>
        </is>
      </c>
      <c r="C1563" t="inlineStr">
        <is>
          <t>South</t>
        </is>
      </c>
      <c r="D1563" t="inlineStr">
        <is>
          <t>Chennai</t>
        </is>
      </c>
      <c r="E1563" t="inlineStr">
        <is>
          <t>No</t>
        </is>
      </c>
      <c r="F1563" t="inlineStr">
        <is>
          <t>High Value</t>
        </is>
      </c>
      <c r="G1563" t="n">
        <v>5</v>
      </c>
      <c r="H1563" s="24" t="n">
        <v>68137.77</v>
      </c>
      <c r="I1563" s="24" t="n">
        <v>6591.32</v>
      </c>
      <c r="J1563" s="25" t="n">
        <v>45750</v>
      </c>
      <c r="K1563" s="25" t="n">
        <v>45984</v>
      </c>
      <c r="L1563" t="n">
        <v>4</v>
      </c>
      <c r="M1563" t="n">
        <v>4</v>
      </c>
      <c r="N1563" t="n">
        <v>5</v>
      </c>
      <c r="O1563">
        <f>DATE(2026,1,1)-K1563</f>
        <v/>
      </c>
      <c r="P1563">
        <f>IF(G1563&gt;=2,"Repeat","One-time")</f>
        <v/>
      </c>
    </row>
    <row r="1564">
      <c r="A1564" t="inlineStr">
        <is>
          <t>C03494</t>
        </is>
      </c>
      <c r="B1564" t="inlineStr">
        <is>
          <t>Priya Bose</t>
        </is>
      </c>
      <c r="C1564" t="inlineStr">
        <is>
          <t>Central</t>
        </is>
      </c>
      <c r="D1564" t="inlineStr">
        <is>
          <t>Nagpur</t>
        </is>
      </c>
      <c r="E1564" t="inlineStr">
        <is>
          <t>No</t>
        </is>
      </c>
      <c r="F1564" t="inlineStr">
        <is>
          <t>At Risk</t>
        </is>
      </c>
      <c r="G1564" t="n">
        <v>3</v>
      </c>
      <c r="H1564" s="24" t="n">
        <v>68084.75</v>
      </c>
      <c r="I1564" s="24" t="n">
        <v>9254.49</v>
      </c>
      <c r="J1564" s="25" t="n">
        <v>45256</v>
      </c>
      <c r="K1564" s="25" t="n">
        <v>45353</v>
      </c>
      <c r="L1564" t="n">
        <v>1</v>
      </c>
      <c r="M1564" t="n">
        <v>3</v>
      </c>
      <c r="N1564" t="n">
        <v>5</v>
      </c>
      <c r="O1564">
        <f>DATE(2026,1,1)-K1564</f>
        <v/>
      </c>
      <c r="P1564">
        <f>IF(G1564&gt;=2,"Repeat","One-time")</f>
        <v/>
      </c>
    </row>
    <row r="1565">
      <c r="A1565" t="inlineStr">
        <is>
          <t>C06755</t>
        </is>
      </c>
      <c r="B1565" t="inlineStr">
        <is>
          <t>Suresh Nair</t>
        </is>
      </c>
      <c r="C1565" t="inlineStr">
        <is>
          <t>West</t>
        </is>
      </c>
      <c r="D1565" t="inlineStr">
        <is>
          <t>Surat</t>
        </is>
      </c>
      <c r="E1565" t="inlineStr">
        <is>
          <t>No</t>
        </is>
      </c>
      <c r="F1565" t="inlineStr">
        <is>
          <t>Occasional</t>
        </is>
      </c>
      <c r="G1565" t="n">
        <v>1</v>
      </c>
      <c r="H1565" s="24" t="n">
        <v>68020.09</v>
      </c>
      <c r="I1565" s="24" t="n">
        <v>3929.81</v>
      </c>
      <c r="J1565" s="25" t="n">
        <v>45799</v>
      </c>
      <c r="K1565" s="25" t="n">
        <v>45799</v>
      </c>
      <c r="L1565" t="n">
        <v>3</v>
      </c>
      <c r="M1565" t="n">
        <v>1</v>
      </c>
      <c r="N1565" t="n">
        <v>5</v>
      </c>
      <c r="O1565">
        <f>DATE(2026,1,1)-K1565</f>
        <v/>
      </c>
      <c r="P1565">
        <f>IF(G1565&gt;=2,"Repeat","One-time")</f>
        <v/>
      </c>
    </row>
    <row r="1566">
      <c r="A1566" t="inlineStr">
        <is>
          <t>C04091</t>
        </is>
      </c>
      <c r="B1566" t="inlineStr">
        <is>
          <t>Karan Nair</t>
        </is>
      </c>
      <c r="C1566" t="inlineStr">
        <is>
          <t>West</t>
        </is>
      </c>
      <c r="D1566" t="inlineStr">
        <is>
          <t>Pune</t>
        </is>
      </c>
      <c r="E1566" t="inlineStr">
        <is>
          <t>Yes</t>
        </is>
      </c>
      <c r="F1566" t="inlineStr">
        <is>
          <t>At Risk</t>
        </is>
      </c>
      <c r="G1566" t="n">
        <v>10</v>
      </c>
      <c r="H1566" s="24" t="n">
        <v>67948.82000000001</v>
      </c>
      <c r="I1566" s="24" t="n">
        <v>13388.44</v>
      </c>
      <c r="J1566" s="25" t="n">
        <v>45315</v>
      </c>
      <c r="K1566" s="25" t="n">
        <v>45634</v>
      </c>
      <c r="L1566" t="n">
        <v>2</v>
      </c>
      <c r="M1566" t="n">
        <v>5</v>
      </c>
      <c r="N1566" t="n">
        <v>5</v>
      </c>
      <c r="O1566">
        <f>DATE(2026,1,1)-K1566</f>
        <v/>
      </c>
      <c r="P1566">
        <f>IF(G1566&gt;=2,"Repeat","One-time")</f>
        <v/>
      </c>
    </row>
    <row r="1567">
      <c r="A1567" t="inlineStr">
        <is>
          <t>C00083</t>
        </is>
      </c>
      <c r="B1567" t="inlineStr">
        <is>
          <t>Aditya Shah</t>
        </is>
      </c>
      <c r="C1567" t="inlineStr">
        <is>
          <t>West</t>
        </is>
      </c>
      <c r="D1567" t="inlineStr">
        <is>
          <t>Surat</t>
        </is>
      </c>
      <c r="E1567" t="inlineStr">
        <is>
          <t>No</t>
        </is>
      </c>
      <c r="F1567" t="inlineStr">
        <is>
          <t>At Risk</t>
        </is>
      </c>
      <c r="G1567" t="n">
        <v>10</v>
      </c>
      <c r="H1567" s="24" t="n">
        <v>67945.63</v>
      </c>
      <c r="I1567" s="24" t="n">
        <v>10652.36</v>
      </c>
      <c r="J1567" s="25" t="n">
        <v>44950</v>
      </c>
      <c r="K1567" s="25" t="n">
        <v>45620</v>
      </c>
      <c r="L1567" t="n">
        <v>2</v>
      </c>
      <c r="M1567" t="n">
        <v>5</v>
      </c>
      <c r="N1567" t="n">
        <v>5</v>
      </c>
      <c r="O1567">
        <f>DATE(2026,1,1)-K1567</f>
        <v/>
      </c>
      <c r="P1567">
        <f>IF(G1567&gt;=2,"Repeat","One-time")</f>
        <v/>
      </c>
    </row>
    <row r="1568">
      <c r="A1568" t="inlineStr">
        <is>
          <t>C04698</t>
        </is>
      </c>
      <c r="B1568" t="inlineStr">
        <is>
          <t>Ayesha Mukherjee</t>
        </is>
      </c>
      <c r="C1568" t="inlineStr">
        <is>
          <t>West</t>
        </is>
      </c>
      <c r="D1568" t="inlineStr">
        <is>
          <t>Pune</t>
        </is>
      </c>
      <c r="E1568" t="inlineStr">
        <is>
          <t>Yes</t>
        </is>
      </c>
      <c r="F1568" t="inlineStr">
        <is>
          <t>High Value</t>
        </is>
      </c>
      <c r="G1568" t="n">
        <v>7</v>
      </c>
      <c r="H1568" s="24" t="n">
        <v>67874.09</v>
      </c>
      <c r="I1568" s="24" t="n">
        <v>10555.47</v>
      </c>
      <c r="J1568" s="25" t="n">
        <v>45486</v>
      </c>
      <c r="K1568" s="25" t="n">
        <v>45980</v>
      </c>
      <c r="L1568" t="n">
        <v>4</v>
      </c>
      <c r="M1568" t="n">
        <v>4</v>
      </c>
      <c r="N1568" t="n">
        <v>5</v>
      </c>
      <c r="O1568">
        <f>DATE(2026,1,1)-K1568</f>
        <v/>
      </c>
      <c r="P1568">
        <f>IF(G1568&gt;=2,"Repeat","One-time")</f>
        <v/>
      </c>
    </row>
    <row r="1569">
      <c r="A1569" t="inlineStr">
        <is>
          <t>C11066</t>
        </is>
      </c>
      <c r="B1569" t="inlineStr">
        <is>
          <t>Imran Pillai</t>
        </is>
      </c>
      <c r="C1569" t="inlineStr">
        <is>
          <t>Central</t>
        </is>
      </c>
      <c r="D1569" t="inlineStr">
        <is>
          <t>Indore</t>
        </is>
      </c>
      <c r="E1569" t="inlineStr">
        <is>
          <t>No</t>
        </is>
      </c>
      <c r="F1569" t="inlineStr">
        <is>
          <t>New</t>
        </is>
      </c>
      <c r="G1569" t="n">
        <v>2</v>
      </c>
      <c r="H1569" s="24" t="n">
        <v>67849.35000000001</v>
      </c>
      <c r="I1569" s="24" t="n">
        <v>5090.42</v>
      </c>
      <c r="J1569" s="25" t="n">
        <v>46000</v>
      </c>
      <c r="K1569" s="25" t="n">
        <v>46019</v>
      </c>
      <c r="L1569" t="n">
        <v>5</v>
      </c>
      <c r="M1569" t="n">
        <v>3</v>
      </c>
      <c r="N1569" t="n">
        <v>5</v>
      </c>
      <c r="O1569">
        <f>DATE(2026,1,1)-K1569</f>
        <v/>
      </c>
      <c r="P1569">
        <f>IF(G1569&gt;=2,"Repeat","One-time")</f>
        <v/>
      </c>
    </row>
    <row r="1570">
      <c r="A1570" t="inlineStr">
        <is>
          <t>C07091</t>
        </is>
      </c>
      <c r="B1570" t="inlineStr">
        <is>
          <t>Sanjay Gupta</t>
        </is>
      </c>
      <c r="C1570" t="inlineStr">
        <is>
          <t>North</t>
        </is>
      </c>
      <c r="D1570" t="inlineStr">
        <is>
          <t>Delhi</t>
        </is>
      </c>
      <c r="E1570" t="inlineStr">
        <is>
          <t>Yes</t>
        </is>
      </c>
      <c r="F1570" t="inlineStr">
        <is>
          <t>High Value</t>
        </is>
      </c>
      <c r="G1570" t="n">
        <v>13</v>
      </c>
      <c r="H1570" s="24" t="n">
        <v>67812.03999999999</v>
      </c>
      <c r="I1570" s="24" t="n">
        <v>17791.24</v>
      </c>
      <c r="J1570" s="25" t="n">
        <v>45608</v>
      </c>
      <c r="K1570" s="25" t="n">
        <v>45952</v>
      </c>
      <c r="L1570" t="n">
        <v>4</v>
      </c>
      <c r="M1570" t="n">
        <v>5</v>
      </c>
      <c r="N1570" t="n">
        <v>5</v>
      </c>
      <c r="O1570">
        <f>DATE(2026,1,1)-K1570</f>
        <v/>
      </c>
      <c r="P1570">
        <f>IF(G1570&gt;=2,"Repeat","One-time")</f>
        <v/>
      </c>
    </row>
    <row r="1571">
      <c r="A1571" t="inlineStr">
        <is>
          <t>C04028</t>
        </is>
      </c>
      <c r="B1571" t="inlineStr">
        <is>
          <t>Imran Sinha</t>
        </is>
      </c>
      <c r="C1571" t="inlineStr">
        <is>
          <t>South</t>
        </is>
      </c>
      <c r="D1571" t="inlineStr">
        <is>
          <t>Hyderabad</t>
        </is>
      </c>
      <c r="E1571" t="inlineStr">
        <is>
          <t>No</t>
        </is>
      </c>
      <c r="F1571" t="inlineStr">
        <is>
          <t>High Value</t>
        </is>
      </c>
      <c r="G1571" t="n">
        <v>12</v>
      </c>
      <c r="H1571" s="24" t="n">
        <v>67791.42999999999</v>
      </c>
      <c r="I1571" s="24" t="n">
        <v>9784.26</v>
      </c>
      <c r="J1571" s="25" t="n">
        <v>45362</v>
      </c>
      <c r="K1571" s="25" t="n">
        <v>46012</v>
      </c>
      <c r="L1571" t="n">
        <v>5</v>
      </c>
      <c r="M1571" t="n">
        <v>5</v>
      </c>
      <c r="N1571" t="n">
        <v>5</v>
      </c>
      <c r="O1571">
        <f>DATE(2026,1,1)-K1571</f>
        <v/>
      </c>
      <c r="P1571">
        <f>IF(G1571&gt;=2,"Repeat","One-time")</f>
        <v/>
      </c>
    </row>
    <row r="1572">
      <c r="A1572" t="inlineStr">
        <is>
          <t>C03666</t>
        </is>
      </c>
      <c r="B1572" t="inlineStr">
        <is>
          <t>Suresh Das</t>
        </is>
      </c>
      <c r="C1572" t="inlineStr">
        <is>
          <t>North</t>
        </is>
      </c>
      <c r="D1572" t="inlineStr">
        <is>
          <t>Delhi</t>
        </is>
      </c>
      <c r="E1572" t="inlineStr">
        <is>
          <t>No</t>
        </is>
      </c>
      <c r="F1572" t="inlineStr">
        <is>
          <t>High Value</t>
        </is>
      </c>
      <c r="G1572" t="n">
        <v>8</v>
      </c>
      <c r="H1572" s="24" t="n">
        <v>67787</v>
      </c>
      <c r="I1572" s="24" t="n">
        <v>6576.64</v>
      </c>
      <c r="J1572" s="25" t="n">
        <v>45427</v>
      </c>
      <c r="K1572" s="25" t="n">
        <v>45927</v>
      </c>
      <c r="L1572" t="n">
        <v>4</v>
      </c>
      <c r="M1572" t="n">
        <v>4</v>
      </c>
      <c r="N1572" t="n">
        <v>5</v>
      </c>
      <c r="O1572">
        <f>DATE(2026,1,1)-K1572</f>
        <v/>
      </c>
      <c r="P1572">
        <f>IF(G1572&gt;=2,"Repeat","One-time")</f>
        <v/>
      </c>
    </row>
    <row r="1573">
      <c r="A1573" t="inlineStr">
        <is>
          <t>C05230</t>
        </is>
      </c>
      <c r="B1573" t="inlineStr">
        <is>
          <t>Karan Mehta</t>
        </is>
      </c>
      <c r="C1573" t="inlineStr">
        <is>
          <t>East</t>
        </is>
      </c>
      <c r="D1573" t="inlineStr">
        <is>
          <t>Bhubaneswar</t>
        </is>
      </c>
      <c r="E1573" t="inlineStr">
        <is>
          <t>No</t>
        </is>
      </c>
      <c r="F1573" t="inlineStr">
        <is>
          <t>High Value</t>
        </is>
      </c>
      <c r="G1573" t="n">
        <v>6</v>
      </c>
      <c r="H1573" s="24" t="n">
        <v>67783.21000000001</v>
      </c>
      <c r="I1573" s="24" t="n">
        <v>8329.42</v>
      </c>
      <c r="J1573" s="25" t="n">
        <v>45475</v>
      </c>
      <c r="K1573" s="25" t="n">
        <v>45888</v>
      </c>
      <c r="L1573" t="n">
        <v>3</v>
      </c>
      <c r="M1573" t="n">
        <v>4</v>
      </c>
      <c r="N1573" t="n">
        <v>5</v>
      </c>
      <c r="O1573">
        <f>DATE(2026,1,1)-K1573</f>
        <v/>
      </c>
      <c r="P1573">
        <f>IF(G1573&gt;=2,"Repeat","One-time")</f>
        <v/>
      </c>
    </row>
    <row r="1574">
      <c r="A1574" t="inlineStr">
        <is>
          <t>C01849</t>
        </is>
      </c>
      <c r="B1574" t="inlineStr">
        <is>
          <t>Meera Yadav</t>
        </is>
      </c>
      <c r="C1574" t="inlineStr">
        <is>
          <t>West</t>
        </is>
      </c>
      <c r="D1574" t="inlineStr">
        <is>
          <t>Pune</t>
        </is>
      </c>
      <c r="E1574" t="inlineStr">
        <is>
          <t>No</t>
        </is>
      </c>
      <c r="F1574" t="inlineStr">
        <is>
          <t>High Value</t>
        </is>
      </c>
      <c r="G1574" t="n">
        <v>8</v>
      </c>
      <c r="H1574" s="24" t="n">
        <v>67743.60000000001</v>
      </c>
      <c r="I1574" s="24" t="n">
        <v>11743.8</v>
      </c>
      <c r="J1574" s="25" t="n">
        <v>45203</v>
      </c>
      <c r="K1574" s="25" t="n">
        <v>45985</v>
      </c>
      <c r="L1574" t="n">
        <v>4</v>
      </c>
      <c r="M1574" t="n">
        <v>4</v>
      </c>
      <c r="N1574" t="n">
        <v>5</v>
      </c>
      <c r="O1574">
        <f>DATE(2026,1,1)-K1574</f>
        <v/>
      </c>
      <c r="P1574">
        <f>IF(G1574&gt;=2,"Repeat","One-time")</f>
        <v/>
      </c>
    </row>
    <row r="1575">
      <c r="A1575" t="inlineStr">
        <is>
          <t>C00346</t>
        </is>
      </c>
      <c r="B1575" t="inlineStr">
        <is>
          <t>Deepak Mishra</t>
        </is>
      </c>
      <c r="C1575" t="inlineStr">
        <is>
          <t>East</t>
        </is>
      </c>
      <c r="D1575" t="inlineStr">
        <is>
          <t>Jamshedpur</t>
        </is>
      </c>
      <c r="E1575" t="inlineStr">
        <is>
          <t>Yes</t>
        </is>
      </c>
      <c r="F1575" t="inlineStr">
        <is>
          <t>At Risk</t>
        </is>
      </c>
      <c r="G1575" t="n">
        <v>15</v>
      </c>
      <c r="H1575" s="24" t="n">
        <v>67734.78</v>
      </c>
      <c r="I1575" s="24" t="n">
        <v>18658.17</v>
      </c>
      <c r="J1575" s="25" t="n">
        <v>44952</v>
      </c>
      <c r="K1575" s="25" t="n">
        <v>45361</v>
      </c>
      <c r="L1575" t="n">
        <v>1</v>
      </c>
      <c r="M1575" t="n">
        <v>5</v>
      </c>
      <c r="N1575" t="n">
        <v>5</v>
      </c>
      <c r="O1575">
        <f>DATE(2026,1,1)-K1575</f>
        <v/>
      </c>
      <c r="P1575">
        <f>IF(G1575&gt;=2,"Repeat","One-time")</f>
        <v/>
      </c>
    </row>
    <row r="1576">
      <c r="A1576" t="inlineStr">
        <is>
          <t>C07650</t>
        </is>
      </c>
      <c r="B1576" t="inlineStr">
        <is>
          <t>Lakshmi Mukherjee</t>
        </is>
      </c>
      <c r="C1576" t="inlineStr">
        <is>
          <t>South</t>
        </is>
      </c>
      <c r="D1576" t="inlineStr">
        <is>
          <t>Bengaluru</t>
        </is>
      </c>
      <c r="E1576" t="inlineStr">
        <is>
          <t>No</t>
        </is>
      </c>
      <c r="F1576" t="inlineStr">
        <is>
          <t>High Value</t>
        </is>
      </c>
      <c r="G1576" t="n">
        <v>6</v>
      </c>
      <c r="H1576" s="24" t="n">
        <v>67733.72</v>
      </c>
      <c r="I1576" s="24" t="n">
        <v>10940.59</v>
      </c>
      <c r="J1576" s="25" t="n">
        <v>45685</v>
      </c>
      <c r="K1576" s="25" t="n">
        <v>45870</v>
      </c>
      <c r="L1576" t="n">
        <v>3</v>
      </c>
      <c r="M1576" t="n">
        <v>4</v>
      </c>
      <c r="N1576" t="n">
        <v>5</v>
      </c>
      <c r="O1576">
        <f>DATE(2026,1,1)-K1576</f>
        <v/>
      </c>
      <c r="P1576">
        <f>IF(G1576&gt;=2,"Repeat","One-time")</f>
        <v/>
      </c>
    </row>
    <row r="1577">
      <c r="A1577" t="inlineStr">
        <is>
          <t>C01821</t>
        </is>
      </c>
      <c r="B1577" t="inlineStr">
        <is>
          <t>Sanjay Kapoor</t>
        </is>
      </c>
      <c r="C1577" t="inlineStr">
        <is>
          <t>West</t>
        </is>
      </c>
      <c r="D1577" t="inlineStr">
        <is>
          <t>Pune</t>
        </is>
      </c>
      <c r="E1577" t="inlineStr">
        <is>
          <t>No</t>
        </is>
      </c>
      <c r="F1577" t="inlineStr">
        <is>
          <t>At Risk</t>
        </is>
      </c>
      <c r="G1577" t="n">
        <v>4</v>
      </c>
      <c r="H1577" s="24" t="n">
        <v>67714.05</v>
      </c>
      <c r="I1577" s="24" t="n">
        <v>6834.73</v>
      </c>
      <c r="J1577" s="25" t="n">
        <v>45185</v>
      </c>
      <c r="K1577" s="25" t="n">
        <v>45230</v>
      </c>
      <c r="L1577" t="n">
        <v>1</v>
      </c>
      <c r="M1577" t="n">
        <v>3</v>
      </c>
      <c r="N1577" t="n">
        <v>5</v>
      </c>
      <c r="O1577">
        <f>DATE(2026,1,1)-K1577</f>
        <v/>
      </c>
      <c r="P1577">
        <f>IF(G1577&gt;=2,"Repeat","One-time")</f>
        <v/>
      </c>
    </row>
    <row r="1578">
      <c r="A1578" t="inlineStr">
        <is>
          <t>C06257</t>
        </is>
      </c>
      <c r="B1578" t="inlineStr">
        <is>
          <t>Isha Patel</t>
        </is>
      </c>
      <c r="C1578" t="inlineStr">
        <is>
          <t>West</t>
        </is>
      </c>
      <c r="D1578" t="inlineStr">
        <is>
          <t>Ahmedabad</t>
        </is>
      </c>
      <c r="E1578" t="inlineStr">
        <is>
          <t>Yes</t>
        </is>
      </c>
      <c r="F1578" t="inlineStr">
        <is>
          <t>High Value</t>
        </is>
      </c>
      <c r="G1578" t="n">
        <v>11</v>
      </c>
      <c r="H1578" s="24" t="n">
        <v>67689.52</v>
      </c>
      <c r="I1578" s="24" t="n">
        <v>8667.24</v>
      </c>
      <c r="J1578" s="25" t="n">
        <v>45531</v>
      </c>
      <c r="K1578" s="25" t="n">
        <v>45821</v>
      </c>
      <c r="L1578" t="n">
        <v>3</v>
      </c>
      <c r="M1578" t="n">
        <v>5</v>
      </c>
      <c r="N1578" t="n">
        <v>5</v>
      </c>
      <c r="O1578">
        <f>DATE(2026,1,1)-K1578</f>
        <v/>
      </c>
      <c r="P1578">
        <f>IF(G1578&gt;=2,"Repeat","One-time")</f>
        <v/>
      </c>
    </row>
    <row r="1579">
      <c r="A1579" t="inlineStr">
        <is>
          <t>C03280</t>
        </is>
      </c>
      <c r="B1579" t="inlineStr">
        <is>
          <t>Aarav Pillai</t>
        </is>
      </c>
      <c r="C1579" t="inlineStr">
        <is>
          <t>South</t>
        </is>
      </c>
      <c r="D1579" t="inlineStr">
        <is>
          <t>Bengaluru</t>
        </is>
      </c>
      <c r="E1579" t="inlineStr">
        <is>
          <t>No</t>
        </is>
      </c>
      <c r="F1579" t="inlineStr">
        <is>
          <t>At Risk</t>
        </is>
      </c>
      <c r="G1579" t="n">
        <v>2</v>
      </c>
      <c r="H1579" s="24" t="n">
        <v>67632.66</v>
      </c>
      <c r="I1579" s="24" t="n">
        <v>8883.360000000001</v>
      </c>
      <c r="J1579" s="25" t="n">
        <v>45320</v>
      </c>
      <c r="K1579" s="25" t="n">
        <v>45606</v>
      </c>
      <c r="L1579" t="n">
        <v>2</v>
      </c>
      <c r="M1579" t="n">
        <v>2</v>
      </c>
      <c r="N1579" t="n">
        <v>5</v>
      </c>
      <c r="O1579">
        <f>DATE(2026,1,1)-K1579</f>
        <v/>
      </c>
      <c r="P1579">
        <f>IF(G1579&gt;=2,"Repeat","One-time")</f>
        <v/>
      </c>
    </row>
    <row r="1580">
      <c r="A1580" t="inlineStr">
        <is>
          <t>C00772</t>
        </is>
      </c>
      <c r="B1580" t="inlineStr">
        <is>
          <t>Isha Bose</t>
        </is>
      </c>
      <c r="C1580" t="inlineStr">
        <is>
          <t>West</t>
        </is>
      </c>
      <c r="D1580" t="inlineStr">
        <is>
          <t>Panaji</t>
        </is>
      </c>
      <c r="E1580" t="inlineStr">
        <is>
          <t>No</t>
        </is>
      </c>
      <c r="F1580" t="inlineStr">
        <is>
          <t>At Risk</t>
        </is>
      </c>
      <c r="G1580" t="n">
        <v>12</v>
      </c>
      <c r="H1580" s="24" t="n">
        <v>67623.7</v>
      </c>
      <c r="I1580" s="24" t="n">
        <v>11409.37</v>
      </c>
      <c r="J1580" s="25" t="n">
        <v>44942</v>
      </c>
      <c r="K1580" s="25" t="n">
        <v>45197</v>
      </c>
      <c r="L1580" t="n">
        <v>1</v>
      </c>
      <c r="M1580" t="n">
        <v>5</v>
      </c>
      <c r="N1580" t="n">
        <v>5</v>
      </c>
      <c r="O1580">
        <f>DATE(2026,1,1)-K1580</f>
        <v/>
      </c>
      <c r="P1580">
        <f>IF(G1580&gt;=2,"Repeat","One-time")</f>
        <v/>
      </c>
    </row>
    <row r="1581">
      <c r="A1581" t="inlineStr">
        <is>
          <t>C08244</t>
        </is>
      </c>
      <c r="B1581" t="inlineStr">
        <is>
          <t>Joseph Gupta</t>
        </is>
      </c>
      <c r="C1581" t="inlineStr">
        <is>
          <t>East</t>
        </is>
      </c>
      <c r="D1581" t="inlineStr">
        <is>
          <t>Bhubaneswar</t>
        </is>
      </c>
      <c r="E1581" t="inlineStr">
        <is>
          <t>Yes</t>
        </is>
      </c>
      <c r="F1581" t="inlineStr">
        <is>
          <t>High Value</t>
        </is>
      </c>
      <c r="G1581" t="n">
        <v>8</v>
      </c>
      <c r="H1581" s="24" t="n">
        <v>67479.60000000001</v>
      </c>
      <c r="I1581" s="24" t="n">
        <v>15372.7</v>
      </c>
      <c r="J1581" s="25" t="n">
        <v>45735</v>
      </c>
      <c r="K1581" s="25" t="n">
        <v>45940</v>
      </c>
      <c r="L1581" t="n">
        <v>4</v>
      </c>
      <c r="M1581" t="n">
        <v>5</v>
      </c>
      <c r="N1581" t="n">
        <v>5</v>
      </c>
      <c r="O1581">
        <f>DATE(2026,1,1)-K1581</f>
        <v/>
      </c>
      <c r="P1581">
        <f>IF(G1581&gt;=2,"Repeat","One-time")</f>
        <v/>
      </c>
    </row>
    <row r="1582">
      <c r="A1582" t="inlineStr">
        <is>
          <t>C03029</t>
        </is>
      </c>
      <c r="B1582" t="inlineStr">
        <is>
          <t>Nikhil Rao</t>
        </is>
      </c>
      <c r="C1582" t="inlineStr">
        <is>
          <t>West</t>
        </is>
      </c>
      <c r="D1582" t="inlineStr">
        <is>
          <t>Mumbai</t>
        </is>
      </c>
      <c r="E1582" t="inlineStr">
        <is>
          <t>No</t>
        </is>
      </c>
      <c r="F1582" t="inlineStr">
        <is>
          <t>High Value</t>
        </is>
      </c>
      <c r="G1582" t="n">
        <v>14</v>
      </c>
      <c r="H1582" s="24" t="n">
        <v>67422.73</v>
      </c>
      <c r="I1582" s="24" t="n">
        <v>11831.21</v>
      </c>
      <c r="J1582" s="25" t="n">
        <v>45215</v>
      </c>
      <c r="K1582" s="25" t="n">
        <v>45996</v>
      </c>
      <c r="L1582" t="n">
        <v>5</v>
      </c>
      <c r="M1582" t="n">
        <v>5</v>
      </c>
      <c r="N1582" t="n">
        <v>5</v>
      </c>
      <c r="O1582">
        <f>DATE(2026,1,1)-K1582</f>
        <v/>
      </c>
      <c r="P1582">
        <f>IF(G1582&gt;=2,"Repeat","One-time")</f>
        <v/>
      </c>
    </row>
    <row r="1583">
      <c r="A1583" t="inlineStr">
        <is>
          <t>C01875</t>
        </is>
      </c>
      <c r="B1583" t="inlineStr">
        <is>
          <t>Arjun Mukherjee</t>
        </is>
      </c>
      <c r="C1583" t="inlineStr">
        <is>
          <t>North</t>
        </is>
      </c>
      <c r="D1583" t="inlineStr">
        <is>
          <t>Delhi</t>
        </is>
      </c>
      <c r="E1583" t="inlineStr">
        <is>
          <t>No</t>
        </is>
      </c>
      <c r="F1583" t="inlineStr">
        <is>
          <t>High Value</t>
        </is>
      </c>
      <c r="G1583" t="n">
        <v>6</v>
      </c>
      <c r="H1583" s="24" t="n">
        <v>67418.95</v>
      </c>
      <c r="I1583" s="24" t="n">
        <v>13949.56</v>
      </c>
      <c r="J1583" s="25" t="n">
        <v>45106</v>
      </c>
      <c r="K1583" s="25" t="n">
        <v>46014</v>
      </c>
      <c r="L1583" t="n">
        <v>5</v>
      </c>
      <c r="M1583" t="n">
        <v>4</v>
      </c>
      <c r="N1583" t="n">
        <v>5</v>
      </c>
      <c r="O1583">
        <f>DATE(2026,1,1)-K1583</f>
        <v/>
      </c>
      <c r="P1583">
        <f>IF(G1583&gt;=2,"Repeat","One-time")</f>
        <v/>
      </c>
    </row>
    <row r="1584">
      <c r="A1584" t="inlineStr">
        <is>
          <t>C00783</t>
        </is>
      </c>
      <c r="B1584" t="inlineStr">
        <is>
          <t>Abhishek Rao</t>
        </is>
      </c>
      <c r="C1584" t="inlineStr">
        <is>
          <t>North</t>
        </is>
      </c>
      <c r="D1584" t="inlineStr">
        <is>
          <t>Delhi</t>
        </is>
      </c>
      <c r="E1584" t="inlineStr">
        <is>
          <t>No</t>
        </is>
      </c>
      <c r="F1584" t="inlineStr">
        <is>
          <t>At Risk</t>
        </is>
      </c>
      <c r="G1584" t="n">
        <v>11</v>
      </c>
      <c r="H1584" s="24" t="n">
        <v>67401.07000000001</v>
      </c>
      <c r="I1584" s="24" t="n">
        <v>13871.45</v>
      </c>
      <c r="J1584" s="25" t="n">
        <v>45058</v>
      </c>
      <c r="K1584" s="25" t="n">
        <v>45646</v>
      </c>
      <c r="L1584" t="n">
        <v>2</v>
      </c>
      <c r="M1584" t="n">
        <v>5</v>
      </c>
      <c r="N1584" t="n">
        <v>5</v>
      </c>
      <c r="O1584">
        <f>DATE(2026,1,1)-K1584</f>
        <v/>
      </c>
      <c r="P1584">
        <f>IF(G1584&gt;=2,"Repeat","One-time")</f>
        <v/>
      </c>
    </row>
    <row r="1585">
      <c r="A1585" t="inlineStr">
        <is>
          <t>C06943</t>
        </is>
      </c>
      <c r="B1585" t="inlineStr">
        <is>
          <t>Farhan Gupta</t>
        </is>
      </c>
      <c r="C1585" t="inlineStr">
        <is>
          <t>Central</t>
        </is>
      </c>
      <c r="D1585" t="inlineStr">
        <is>
          <t>Nagpur</t>
        </is>
      </c>
      <c r="E1585" t="inlineStr">
        <is>
          <t>No</t>
        </is>
      </c>
      <c r="F1585" t="inlineStr">
        <is>
          <t>High Value</t>
        </is>
      </c>
      <c r="G1585" t="n">
        <v>8</v>
      </c>
      <c r="H1585" s="24" t="n">
        <v>67378.66</v>
      </c>
      <c r="I1585" s="24" t="n">
        <v>7870.84</v>
      </c>
      <c r="J1585" s="25" t="n">
        <v>45607</v>
      </c>
      <c r="K1585" s="25" t="n">
        <v>45940</v>
      </c>
      <c r="L1585" t="n">
        <v>4</v>
      </c>
      <c r="M1585" t="n">
        <v>5</v>
      </c>
      <c r="N1585" t="n">
        <v>5</v>
      </c>
      <c r="O1585">
        <f>DATE(2026,1,1)-K1585</f>
        <v/>
      </c>
      <c r="P1585">
        <f>IF(G1585&gt;=2,"Repeat","One-time")</f>
        <v/>
      </c>
    </row>
    <row r="1586">
      <c r="A1586" t="inlineStr">
        <is>
          <t>C00891</t>
        </is>
      </c>
      <c r="B1586" t="inlineStr">
        <is>
          <t>Sanjay Mehta</t>
        </is>
      </c>
      <c r="C1586" t="inlineStr">
        <is>
          <t>South</t>
        </is>
      </c>
      <c r="D1586" t="inlineStr">
        <is>
          <t>Chennai</t>
        </is>
      </c>
      <c r="E1586" t="inlineStr">
        <is>
          <t>No</t>
        </is>
      </c>
      <c r="F1586" t="inlineStr">
        <is>
          <t>At Risk</t>
        </is>
      </c>
      <c r="G1586" t="n">
        <v>7</v>
      </c>
      <c r="H1586" s="24" t="n">
        <v>67308.7</v>
      </c>
      <c r="I1586" s="24" t="n">
        <v>13267.47</v>
      </c>
      <c r="J1586" s="25" t="n">
        <v>44988</v>
      </c>
      <c r="K1586" s="25" t="n">
        <v>45106</v>
      </c>
      <c r="L1586" t="n">
        <v>1</v>
      </c>
      <c r="M1586" t="n">
        <v>4</v>
      </c>
      <c r="N1586" t="n">
        <v>5</v>
      </c>
      <c r="O1586">
        <f>DATE(2026,1,1)-K1586</f>
        <v/>
      </c>
      <c r="P1586">
        <f>IF(G1586&gt;=2,"Repeat","One-time")</f>
        <v/>
      </c>
    </row>
    <row r="1587">
      <c r="A1587" t="inlineStr">
        <is>
          <t>C01758</t>
        </is>
      </c>
      <c r="B1587" t="inlineStr">
        <is>
          <t>Vikram Prasad</t>
        </is>
      </c>
      <c r="C1587" t="inlineStr">
        <is>
          <t>West</t>
        </is>
      </c>
      <c r="D1587" t="inlineStr">
        <is>
          <t>Pune</t>
        </is>
      </c>
      <c r="E1587" t="inlineStr">
        <is>
          <t>Yes</t>
        </is>
      </c>
      <c r="F1587" t="inlineStr">
        <is>
          <t>At Risk</t>
        </is>
      </c>
      <c r="G1587" t="n">
        <v>8</v>
      </c>
      <c r="H1587" s="24" t="n">
        <v>67308.25</v>
      </c>
      <c r="I1587" s="24" t="n">
        <v>12276.35</v>
      </c>
      <c r="J1587" s="25" t="n">
        <v>45043</v>
      </c>
      <c r="K1587" s="25" t="n">
        <v>45172</v>
      </c>
      <c r="L1587" t="n">
        <v>1</v>
      </c>
      <c r="M1587" t="n">
        <v>4</v>
      </c>
      <c r="N1587" t="n">
        <v>5</v>
      </c>
      <c r="O1587">
        <f>DATE(2026,1,1)-K1587</f>
        <v/>
      </c>
      <c r="P1587">
        <f>IF(G1587&gt;=2,"Repeat","One-time")</f>
        <v/>
      </c>
    </row>
    <row r="1588">
      <c r="A1588" t="inlineStr">
        <is>
          <t>C03416</t>
        </is>
      </c>
      <c r="B1588" t="inlineStr">
        <is>
          <t>Meera Agarwal</t>
        </is>
      </c>
      <c r="C1588" t="inlineStr">
        <is>
          <t>East</t>
        </is>
      </c>
      <c r="D1588" t="inlineStr">
        <is>
          <t>Patna</t>
        </is>
      </c>
      <c r="E1588" t="inlineStr">
        <is>
          <t>No</t>
        </is>
      </c>
      <c r="F1588" t="inlineStr">
        <is>
          <t>High Value</t>
        </is>
      </c>
      <c r="G1588" t="n">
        <v>10</v>
      </c>
      <c r="H1588" s="24" t="n">
        <v>67281.95</v>
      </c>
      <c r="I1588" s="24" t="n">
        <v>13041.57</v>
      </c>
      <c r="J1588" s="25" t="n">
        <v>45244</v>
      </c>
      <c r="K1588" s="25" t="n">
        <v>45935</v>
      </c>
      <c r="L1588" t="n">
        <v>4</v>
      </c>
      <c r="M1588" t="n">
        <v>5</v>
      </c>
      <c r="N1588" t="n">
        <v>5</v>
      </c>
      <c r="O1588">
        <f>DATE(2026,1,1)-K1588</f>
        <v/>
      </c>
      <c r="P1588">
        <f>IF(G1588&gt;=2,"Repeat","One-time")</f>
        <v/>
      </c>
    </row>
    <row r="1589">
      <c r="A1589" t="inlineStr">
        <is>
          <t>C02402</t>
        </is>
      </c>
      <c r="B1589" t="inlineStr">
        <is>
          <t>Manish Mishra</t>
        </is>
      </c>
      <c r="C1589" t="inlineStr">
        <is>
          <t>North</t>
        </is>
      </c>
      <c r="D1589" t="inlineStr">
        <is>
          <t>Jaipur</t>
        </is>
      </c>
      <c r="E1589" t="inlineStr">
        <is>
          <t>No</t>
        </is>
      </c>
      <c r="F1589" t="inlineStr">
        <is>
          <t>High Value</t>
        </is>
      </c>
      <c r="G1589" t="n">
        <v>21</v>
      </c>
      <c r="H1589" s="24" t="n">
        <v>67274.14</v>
      </c>
      <c r="I1589" s="24" t="n">
        <v>25321.63</v>
      </c>
      <c r="J1589" s="25" t="n">
        <v>45140</v>
      </c>
      <c r="K1589" s="25" t="n">
        <v>45982</v>
      </c>
      <c r="L1589" t="n">
        <v>4</v>
      </c>
      <c r="M1589" t="n">
        <v>5</v>
      </c>
      <c r="N1589" t="n">
        <v>5</v>
      </c>
      <c r="O1589">
        <f>DATE(2026,1,1)-K1589</f>
        <v/>
      </c>
      <c r="P1589">
        <f>IF(G1589&gt;=2,"Repeat","One-time")</f>
        <v/>
      </c>
    </row>
    <row r="1590">
      <c r="A1590" t="inlineStr">
        <is>
          <t>C08532</t>
        </is>
      </c>
      <c r="B1590" t="inlineStr">
        <is>
          <t>Deepak Sharma</t>
        </is>
      </c>
      <c r="C1590" t="inlineStr">
        <is>
          <t>East</t>
        </is>
      </c>
      <c r="D1590" t="inlineStr">
        <is>
          <t>Jamshedpur</t>
        </is>
      </c>
      <c r="E1590" t="inlineStr">
        <is>
          <t>Yes</t>
        </is>
      </c>
      <c r="F1590" t="inlineStr">
        <is>
          <t>High Value</t>
        </is>
      </c>
      <c r="G1590" t="n">
        <v>5</v>
      </c>
      <c r="H1590" s="24" t="n">
        <v>67214.02</v>
      </c>
      <c r="I1590" s="24" t="n">
        <v>15239.25</v>
      </c>
      <c r="J1590" s="25" t="n">
        <v>45728</v>
      </c>
      <c r="K1590" s="25" t="n">
        <v>45995</v>
      </c>
      <c r="L1590" t="n">
        <v>5</v>
      </c>
      <c r="M1590" t="n">
        <v>4</v>
      </c>
      <c r="N1590" t="n">
        <v>5</v>
      </c>
      <c r="O1590">
        <f>DATE(2026,1,1)-K1590</f>
        <v/>
      </c>
      <c r="P1590">
        <f>IF(G1590&gt;=2,"Repeat","One-time")</f>
        <v/>
      </c>
    </row>
    <row r="1591">
      <c r="A1591" t="inlineStr">
        <is>
          <t>C01965</t>
        </is>
      </c>
      <c r="B1591" t="inlineStr">
        <is>
          <t>Aarav Pillai</t>
        </is>
      </c>
      <c r="C1591" t="inlineStr">
        <is>
          <t>South</t>
        </is>
      </c>
      <c r="D1591" t="inlineStr">
        <is>
          <t>Hyderabad</t>
        </is>
      </c>
      <c r="E1591" t="inlineStr">
        <is>
          <t>No</t>
        </is>
      </c>
      <c r="F1591" t="inlineStr">
        <is>
          <t>At Risk</t>
        </is>
      </c>
      <c r="G1591" t="n">
        <v>1</v>
      </c>
      <c r="H1591" s="24" t="n">
        <v>67186.49000000001</v>
      </c>
      <c r="I1591" s="24" t="n">
        <v>2432.44</v>
      </c>
      <c r="J1591" s="25" t="n">
        <v>45349</v>
      </c>
      <c r="K1591" s="25" t="n">
        <v>45349</v>
      </c>
      <c r="L1591" t="n">
        <v>1</v>
      </c>
      <c r="M1591" t="n">
        <v>1</v>
      </c>
      <c r="N1591" t="n">
        <v>5</v>
      </c>
      <c r="O1591">
        <f>DATE(2026,1,1)-K1591</f>
        <v/>
      </c>
      <c r="P1591">
        <f>IF(G1591&gt;=2,"Repeat","One-time")</f>
        <v/>
      </c>
    </row>
    <row r="1592">
      <c r="A1592" t="inlineStr">
        <is>
          <t>C02352</t>
        </is>
      </c>
      <c r="B1592" t="inlineStr">
        <is>
          <t>Meera Mishra</t>
        </is>
      </c>
      <c r="C1592" t="inlineStr">
        <is>
          <t>East</t>
        </is>
      </c>
      <c r="D1592" t="inlineStr">
        <is>
          <t>Bhubaneswar</t>
        </is>
      </c>
      <c r="E1592" t="inlineStr">
        <is>
          <t>No</t>
        </is>
      </c>
      <c r="F1592" t="inlineStr">
        <is>
          <t>High Value</t>
        </is>
      </c>
      <c r="G1592" t="n">
        <v>11</v>
      </c>
      <c r="H1592" s="24" t="n">
        <v>67118.34</v>
      </c>
      <c r="I1592" s="24" t="n">
        <v>13866.46</v>
      </c>
      <c r="J1592" s="25" t="n">
        <v>45117</v>
      </c>
      <c r="K1592" s="25" t="n">
        <v>45954</v>
      </c>
      <c r="L1592" t="n">
        <v>4</v>
      </c>
      <c r="M1592" t="n">
        <v>5</v>
      </c>
      <c r="N1592" t="n">
        <v>5</v>
      </c>
      <c r="O1592">
        <f>DATE(2026,1,1)-K1592</f>
        <v/>
      </c>
      <c r="P1592">
        <f>IF(G1592&gt;=2,"Repeat","One-time")</f>
        <v/>
      </c>
    </row>
    <row r="1593">
      <c r="A1593" t="inlineStr">
        <is>
          <t>C02334</t>
        </is>
      </c>
      <c r="B1593" t="inlineStr">
        <is>
          <t>Amit Singh</t>
        </is>
      </c>
      <c r="C1593" t="inlineStr">
        <is>
          <t>East</t>
        </is>
      </c>
      <c r="D1593" t="inlineStr">
        <is>
          <t>Jamshedpur</t>
        </is>
      </c>
      <c r="E1593" t="inlineStr">
        <is>
          <t>Yes</t>
        </is>
      </c>
      <c r="F1593" t="inlineStr">
        <is>
          <t>At Risk</t>
        </is>
      </c>
      <c r="G1593" t="n">
        <v>7</v>
      </c>
      <c r="H1593" s="24" t="n">
        <v>67097.8</v>
      </c>
      <c r="I1593" s="24" t="n">
        <v>6026.28</v>
      </c>
      <c r="J1593" s="25" t="n">
        <v>45157</v>
      </c>
      <c r="K1593" s="25" t="n">
        <v>45252</v>
      </c>
      <c r="L1593" t="n">
        <v>1</v>
      </c>
      <c r="M1593" t="n">
        <v>4</v>
      </c>
      <c r="N1593" t="n">
        <v>5</v>
      </c>
      <c r="O1593">
        <f>DATE(2026,1,1)-K1593</f>
        <v/>
      </c>
      <c r="P1593">
        <f>IF(G1593&gt;=2,"Repeat","One-time")</f>
        <v/>
      </c>
    </row>
    <row r="1594">
      <c r="A1594" t="inlineStr">
        <is>
          <t>C06051</t>
        </is>
      </c>
      <c r="B1594" t="inlineStr">
        <is>
          <t>Pooja Sinha</t>
        </is>
      </c>
      <c r="C1594" t="inlineStr">
        <is>
          <t>South</t>
        </is>
      </c>
      <c r="D1594" t="inlineStr">
        <is>
          <t>Bengaluru</t>
        </is>
      </c>
      <c r="E1594" t="inlineStr">
        <is>
          <t>No</t>
        </is>
      </c>
      <c r="F1594" t="inlineStr">
        <is>
          <t>At Risk</t>
        </is>
      </c>
      <c r="G1594" t="n">
        <v>9</v>
      </c>
      <c r="H1594" s="24" t="n">
        <v>67050.89999999999</v>
      </c>
      <c r="I1594" s="24" t="n">
        <v>10559.38</v>
      </c>
      <c r="J1594" s="25" t="n">
        <v>45509</v>
      </c>
      <c r="K1594" s="25" t="n">
        <v>45688</v>
      </c>
      <c r="L1594" t="n">
        <v>2</v>
      </c>
      <c r="M1594" t="n">
        <v>5</v>
      </c>
      <c r="N1594" t="n">
        <v>5</v>
      </c>
      <c r="O1594">
        <f>DATE(2026,1,1)-K1594</f>
        <v/>
      </c>
      <c r="P1594">
        <f>IF(G1594&gt;=2,"Repeat","One-time")</f>
        <v/>
      </c>
    </row>
    <row r="1595">
      <c r="A1595" t="inlineStr">
        <is>
          <t>C01151</t>
        </is>
      </c>
      <c r="B1595" t="inlineStr">
        <is>
          <t>Aditya Banerjee</t>
        </is>
      </c>
      <c r="C1595" t="inlineStr">
        <is>
          <t>Central</t>
        </is>
      </c>
      <c r="D1595" t="inlineStr">
        <is>
          <t>Indore</t>
        </is>
      </c>
      <c r="E1595" t="inlineStr">
        <is>
          <t>Yes</t>
        </is>
      </c>
      <c r="F1595" t="inlineStr">
        <is>
          <t>At Risk</t>
        </is>
      </c>
      <c r="G1595" t="n">
        <v>7</v>
      </c>
      <c r="H1595" s="24" t="n">
        <v>66919.59</v>
      </c>
      <c r="I1595" s="24" t="n">
        <v>12209.49</v>
      </c>
      <c r="J1595" s="25" t="n">
        <v>44986</v>
      </c>
      <c r="K1595" s="25" t="n">
        <v>45353</v>
      </c>
      <c r="L1595" t="n">
        <v>1</v>
      </c>
      <c r="M1595" t="n">
        <v>4</v>
      </c>
      <c r="N1595" t="n">
        <v>5</v>
      </c>
      <c r="O1595">
        <f>DATE(2026,1,1)-K1595</f>
        <v/>
      </c>
      <c r="P1595">
        <f>IF(G1595&gt;=2,"Repeat","One-time")</f>
        <v/>
      </c>
    </row>
    <row r="1596">
      <c r="A1596" t="inlineStr">
        <is>
          <t>C00726</t>
        </is>
      </c>
      <c r="B1596" t="inlineStr">
        <is>
          <t>Deepak Ghosh</t>
        </is>
      </c>
      <c r="C1596" t="inlineStr">
        <is>
          <t>South</t>
        </is>
      </c>
      <c r="D1596" t="inlineStr">
        <is>
          <t>Kochi</t>
        </is>
      </c>
      <c r="E1596" t="inlineStr">
        <is>
          <t>Yes</t>
        </is>
      </c>
      <c r="F1596" t="inlineStr">
        <is>
          <t>At Risk</t>
        </is>
      </c>
      <c r="G1596" t="n">
        <v>11</v>
      </c>
      <c r="H1596" s="24" t="n">
        <v>66910.8</v>
      </c>
      <c r="I1596" s="24" t="n">
        <v>17194.83</v>
      </c>
      <c r="J1596" s="25" t="n">
        <v>45000</v>
      </c>
      <c r="K1596" s="25" t="n">
        <v>45517</v>
      </c>
      <c r="L1596" t="n">
        <v>2</v>
      </c>
      <c r="M1596" t="n">
        <v>5</v>
      </c>
      <c r="N1596" t="n">
        <v>5</v>
      </c>
      <c r="O1596">
        <f>DATE(2026,1,1)-K1596</f>
        <v/>
      </c>
      <c r="P1596">
        <f>IF(G1596&gt;=2,"Repeat","One-time")</f>
        <v/>
      </c>
    </row>
    <row r="1597">
      <c r="A1597" t="inlineStr">
        <is>
          <t>C10521</t>
        </is>
      </c>
      <c r="B1597" t="inlineStr">
        <is>
          <t>Varun Iyer</t>
        </is>
      </c>
      <c r="C1597" t="inlineStr">
        <is>
          <t>East</t>
        </is>
      </c>
      <c r="D1597" t="inlineStr">
        <is>
          <t>Kolkata</t>
        </is>
      </c>
      <c r="E1597" t="inlineStr">
        <is>
          <t>Yes</t>
        </is>
      </c>
      <c r="F1597" t="inlineStr">
        <is>
          <t>High Value</t>
        </is>
      </c>
      <c r="G1597" t="n">
        <v>7</v>
      </c>
      <c r="H1597" s="24" t="n">
        <v>66895.23</v>
      </c>
      <c r="I1597" s="24" t="n">
        <v>10017.36</v>
      </c>
      <c r="J1597" s="25" t="n">
        <v>45930</v>
      </c>
      <c r="K1597" s="25" t="n">
        <v>46019</v>
      </c>
      <c r="L1597" t="n">
        <v>5</v>
      </c>
      <c r="M1597" t="n">
        <v>4</v>
      </c>
      <c r="N1597" t="n">
        <v>5</v>
      </c>
      <c r="O1597">
        <f>DATE(2026,1,1)-K1597</f>
        <v/>
      </c>
      <c r="P1597">
        <f>IF(G1597&gt;=2,"Repeat","One-time")</f>
        <v/>
      </c>
    </row>
    <row r="1598">
      <c r="A1598" t="inlineStr">
        <is>
          <t>C02431</t>
        </is>
      </c>
      <c r="B1598" t="inlineStr">
        <is>
          <t>Diya Sinha</t>
        </is>
      </c>
      <c r="C1598" t="inlineStr">
        <is>
          <t>South</t>
        </is>
      </c>
      <c r="D1598" t="inlineStr">
        <is>
          <t>Kochi</t>
        </is>
      </c>
      <c r="E1598" t="inlineStr">
        <is>
          <t>No</t>
        </is>
      </c>
      <c r="F1598" t="inlineStr">
        <is>
          <t>At Risk</t>
        </is>
      </c>
      <c r="G1598" t="n">
        <v>4</v>
      </c>
      <c r="H1598" s="24" t="n">
        <v>66886.89999999999</v>
      </c>
      <c r="I1598" s="24" t="n">
        <v>8117.41</v>
      </c>
      <c r="J1598" s="25" t="n">
        <v>45159</v>
      </c>
      <c r="K1598" s="25" t="n">
        <v>45191</v>
      </c>
      <c r="L1598" t="n">
        <v>1</v>
      </c>
      <c r="M1598" t="n">
        <v>3</v>
      </c>
      <c r="N1598" t="n">
        <v>5</v>
      </c>
      <c r="O1598">
        <f>DATE(2026,1,1)-K1598</f>
        <v/>
      </c>
      <c r="P1598">
        <f>IF(G1598&gt;=2,"Repeat","One-time")</f>
        <v/>
      </c>
    </row>
    <row r="1599">
      <c r="A1599" t="inlineStr">
        <is>
          <t>C00290</t>
        </is>
      </c>
      <c r="B1599" t="inlineStr">
        <is>
          <t>Arjun Nair</t>
        </is>
      </c>
      <c r="C1599" t="inlineStr">
        <is>
          <t>West</t>
        </is>
      </c>
      <c r="D1599" t="inlineStr">
        <is>
          <t>Mumbai</t>
        </is>
      </c>
      <c r="E1599" t="inlineStr">
        <is>
          <t>No</t>
        </is>
      </c>
      <c r="F1599" t="inlineStr">
        <is>
          <t>At Risk</t>
        </is>
      </c>
      <c r="G1599" t="n">
        <v>13</v>
      </c>
      <c r="H1599" s="24" t="n">
        <v>66884.34</v>
      </c>
      <c r="I1599" s="24" t="n">
        <v>9559.23</v>
      </c>
      <c r="J1599" s="25" t="n">
        <v>44933</v>
      </c>
      <c r="K1599" s="25" t="n">
        <v>45335</v>
      </c>
      <c r="L1599" t="n">
        <v>1</v>
      </c>
      <c r="M1599" t="n">
        <v>5</v>
      </c>
      <c r="N1599" t="n">
        <v>5</v>
      </c>
      <c r="O1599">
        <f>DATE(2026,1,1)-K1599</f>
        <v/>
      </c>
      <c r="P1599">
        <f>IF(G1599&gt;=2,"Repeat","One-time")</f>
        <v/>
      </c>
    </row>
    <row r="1600">
      <c r="A1600" t="inlineStr">
        <is>
          <t>C03008</t>
        </is>
      </c>
      <c r="B1600" t="inlineStr">
        <is>
          <t>Vivaan Sinha</t>
        </is>
      </c>
      <c r="C1600" t="inlineStr">
        <is>
          <t>East</t>
        </is>
      </c>
      <c r="D1600" t="inlineStr">
        <is>
          <t>Jamshedpur</t>
        </is>
      </c>
      <c r="E1600" t="inlineStr">
        <is>
          <t>No</t>
        </is>
      </c>
      <c r="F1600" t="inlineStr">
        <is>
          <t>High Value</t>
        </is>
      </c>
      <c r="G1600" t="n">
        <v>9</v>
      </c>
      <c r="H1600" s="24" t="n">
        <v>66883.72</v>
      </c>
      <c r="I1600" s="24" t="n">
        <v>9156.469999999999</v>
      </c>
      <c r="J1600" s="25" t="n">
        <v>45236</v>
      </c>
      <c r="K1600" s="25" t="n">
        <v>45952</v>
      </c>
      <c r="L1600" t="n">
        <v>4</v>
      </c>
      <c r="M1600" t="n">
        <v>5</v>
      </c>
      <c r="N1600" t="n">
        <v>5</v>
      </c>
      <c r="O1600">
        <f>DATE(2026,1,1)-K1600</f>
        <v/>
      </c>
      <c r="P1600">
        <f>IF(G1600&gt;=2,"Repeat","One-time")</f>
        <v/>
      </c>
    </row>
    <row r="1601">
      <c r="A1601" t="inlineStr">
        <is>
          <t>C02165</t>
        </is>
      </c>
      <c r="B1601" t="inlineStr">
        <is>
          <t>Riya Mehta</t>
        </is>
      </c>
      <c r="C1601" t="inlineStr">
        <is>
          <t>West</t>
        </is>
      </c>
      <c r="D1601" t="inlineStr">
        <is>
          <t>Ahmedabad</t>
        </is>
      </c>
      <c r="E1601" t="inlineStr">
        <is>
          <t>No</t>
        </is>
      </c>
      <c r="F1601" t="inlineStr">
        <is>
          <t>High Value</t>
        </is>
      </c>
      <c r="G1601" t="n">
        <v>5</v>
      </c>
      <c r="H1601" s="24" t="n">
        <v>66875.07000000001</v>
      </c>
      <c r="I1601" s="24" t="n">
        <v>-258.78</v>
      </c>
      <c r="J1601" s="25" t="n">
        <v>45552</v>
      </c>
      <c r="K1601" s="25" t="n">
        <v>45977</v>
      </c>
      <c r="L1601" t="n">
        <v>4</v>
      </c>
      <c r="M1601" t="n">
        <v>4</v>
      </c>
      <c r="N1601" t="n">
        <v>5</v>
      </c>
      <c r="O1601">
        <f>DATE(2026,1,1)-K1601</f>
        <v/>
      </c>
      <c r="P1601">
        <f>IF(G1601&gt;=2,"Repeat","One-time")</f>
        <v/>
      </c>
    </row>
    <row r="1602">
      <c r="A1602" t="inlineStr">
        <is>
          <t>C06751</t>
        </is>
      </c>
      <c r="B1602" t="inlineStr">
        <is>
          <t>Priya Pillai</t>
        </is>
      </c>
      <c r="C1602" t="inlineStr">
        <is>
          <t>South</t>
        </is>
      </c>
      <c r="D1602" t="inlineStr">
        <is>
          <t>Bengaluru</t>
        </is>
      </c>
      <c r="E1602" t="inlineStr">
        <is>
          <t>No</t>
        </is>
      </c>
      <c r="F1602" t="inlineStr">
        <is>
          <t>High Value</t>
        </is>
      </c>
      <c r="G1602" t="n">
        <v>15</v>
      </c>
      <c r="H1602" s="24" t="n">
        <v>66870.39999999999</v>
      </c>
      <c r="I1602" s="24" t="n">
        <v>15075.46</v>
      </c>
      <c r="J1602" s="25" t="n">
        <v>45579</v>
      </c>
      <c r="K1602" s="25" t="n">
        <v>46007</v>
      </c>
      <c r="L1602" t="n">
        <v>5</v>
      </c>
      <c r="M1602" t="n">
        <v>5</v>
      </c>
      <c r="N1602" t="n">
        <v>5</v>
      </c>
      <c r="O1602">
        <f>DATE(2026,1,1)-K1602</f>
        <v/>
      </c>
      <c r="P1602">
        <f>IF(G1602&gt;=2,"Repeat","One-time")</f>
        <v/>
      </c>
    </row>
    <row r="1603">
      <c r="A1603" t="inlineStr">
        <is>
          <t>C02559</t>
        </is>
      </c>
      <c r="B1603" t="inlineStr">
        <is>
          <t>Tanvi Kumar</t>
        </is>
      </c>
      <c r="C1603" t="inlineStr">
        <is>
          <t>West</t>
        </is>
      </c>
      <c r="D1603" t="inlineStr">
        <is>
          <t>Pune</t>
        </is>
      </c>
      <c r="E1603" t="inlineStr">
        <is>
          <t>Yes</t>
        </is>
      </c>
      <c r="F1603" t="inlineStr">
        <is>
          <t>At Risk</t>
        </is>
      </c>
      <c r="G1603" t="n">
        <v>8</v>
      </c>
      <c r="H1603" s="24" t="n">
        <v>66836.37</v>
      </c>
      <c r="I1603" s="24" t="n">
        <v>11797.74</v>
      </c>
      <c r="J1603" s="25" t="n">
        <v>45153</v>
      </c>
      <c r="K1603" s="25" t="n">
        <v>45389</v>
      </c>
      <c r="L1603" t="n">
        <v>1</v>
      </c>
      <c r="M1603" t="n">
        <v>4</v>
      </c>
      <c r="N1603" t="n">
        <v>5</v>
      </c>
      <c r="O1603">
        <f>DATE(2026,1,1)-K1603</f>
        <v/>
      </c>
      <c r="P1603">
        <f>IF(G1603&gt;=2,"Repeat","One-time")</f>
        <v/>
      </c>
    </row>
    <row r="1604">
      <c r="A1604" t="inlineStr">
        <is>
          <t>C08803</t>
        </is>
      </c>
      <c r="B1604" t="inlineStr">
        <is>
          <t>Isha Iyer</t>
        </is>
      </c>
      <c r="C1604" t="inlineStr">
        <is>
          <t>South</t>
        </is>
      </c>
      <c r="D1604" t="inlineStr">
        <is>
          <t>Kochi</t>
        </is>
      </c>
      <c r="E1604" t="inlineStr">
        <is>
          <t>Yes</t>
        </is>
      </c>
      <c r="F1604" t="inlineStr">
        <is>
          <t>High Value</t>
        </is>
      </c>
      <c r="G1604" t="n">
        <v>16</v>
      </c>
      <c r="H1604" s="24" t="n">
        <v>66821.98</v>
      </c>
      <c r="I1604" s="24" t="n">
        <v>14461.62</v>
      </c>
      <c r="J1604" s="25" t="n">
        <v>45763</v>
      </c>
      <c r="K1604" s="25" t="n">
        <v>46015</v>
      </c>
      <c r="L1604" t="n">
        <v>5</v>
      </c>
      <c r="M1604" t="n">
        <v>5</v>
      </c>
      <c r="N1604" t="n">
        <v>5</v>
      </c>
      <c r="O1604">
        <f>DATE(2026,1,1)-K1604</f>
        <v/>
      </c>
      <c r="P1604">
        <f>IF(G1604&gt;=2,"Repeat","One-time")</f>
        <v/>
      </c>
    </row>
    <row r="1605">
      <c r="A1605" t="inlineStr">
        <is>
          <t>C00377</t>
        </is>
      </c>
      <c r="B1605" t="inlineStr">
        <is>
          <t>Divya Iyer</t>
        </is>
      </c>
      <c r="C1605" t="inlineStr">
        <is>
          <t>West</t>
        </is>
      </c>
      <c r="D1605" t="inlineStr">
        <is>
          <t>Mumbai</t>
        </is>
      </c>
      <c r="E1605" t="inlineStr">
        <is>
          <t>Yes</t>
        </is>
      </c>
      <c r="F1605" t="inlineStr">
        <is>
          <t>High Value</t>
        </is>
      </c>
      <c r="G1605" t="n">
        <v>9</v>
      </c>
      <c r="H1605" s="24" t="n">
        <v>66788.33</v>
      </c>
      <c r="I1605" s="24" t="n">
        <v>9671.450000000001</v>
      </c>
      <c r="J1605" s="25" t="n">
        <v>45003</v>
      </c>
      <c r="K1605" s="25" t="n">
        <v>45928</v>
      </c>
      <c r="L1605" t="n">
        <v>4</v>
      </c>
      <c r="M1605" t="n">
        <v>5</v>
      </c>
      <c r="N1605" t="n">
        <v>5</v>
      </c>
      <c r="O1605">
        <f>DATE(2026,1,1)-K1605</f>
        <v/>
      </c>
      <c r="P1605">
        <f>IF(G1605&gt;=2,"Repeat","One-time")</f>
        <v/>
      </c>
    </row>
    <row r="1606">
      <c r="A1606" t="inlineStr">
        <is>
          <t>C00132</t>
        </is>
      </c>
      <c r="B1606" t="inlineStr">
        <is>
          <t>Ritu Prasad</t>
        </is>
      </c>
      <c r="C1606" t="inlineStr">
        <is>
          <t>South</t>
        </is>
      </c>
      <c r="D1606" t="inlineStr">
        <is>
          <t>Hyderabad</t>
        </is>
      </c>
      <c r="E1606" t="inlineStr">
        <is>
          <t>No</t>
        </is>
      </c>
      <c r="F1606" t="inlineStr">
        <is>
          <t>High Value</t>
        </is>
      </c>
      <c r="G1606" t="n">
        <v>5</v>
      </c>
      <c r="H1606" s="24" t="n">
        <v>66783.12</v>
      </c>
      <c r="I1606" s="24" t="n">
        <v>7401.24</v>
      </c>
      <c r="J1606" s="25" t="n">
        <v>44962</v>
      </c>
      <c r="K1606" s="25" t="n">
        <v>45990</v>
      </c>
      <c r="L1606" t="n">
        <v>5</v>
      </c>
      <c r="M1606" t="n">
        <v>4</v>
      </c>
      <c r="N1606" t="n">
        <v>5</v>
      </c>
      <c r="O1606">
        <f>DATE(2026,1,1)-K1606</f>
        <v/>
      </c>
      <c r="P1606">
        <f>IF(G1606&gt;=2,"Repeat","One-time")</f>
        <v/>
      </c>
    </row>
    <row r="1607">
      <c r="A1607" t="inlineStr">
        <is>
          <t>C09964</t>
        </is>
      </c>
      <c r="B1607" t="inlineStr">
        <is>
          <t>Tanvi Sharma</t>
        </is>
      </c>
      <c r="C1607" t="inlineStr">
        <is>
          <t>East</t>
        </is>
      </c>
      <c r="D1607" t="inlineStr">
        <is>
          <t>Kolkata</t>
        </is>
      </c>
      <c r="E1607" t="inlineStr">
        <is>
          <t>Yes</t>
        </is>
      </c>
      <c r="F1607" t="inlineStr">
        <is>
          <t>High Value</t>
        </is>
      </c>
      <c r="G1607" t="n">
        <v>8</v>
      </c>
      <c r="H1607" s="24" t="n">
        <v>66722.53</v>
      </c>
      <c r="I1607" s="24" t="n">
        <v>8518.18</v>
      </c>
      <c r="J1607" s="25" t="n">
        <v>45873</v>
      </c>
      <c r="K1607" s="25" t="n">
        <v>46002</v>
      </c>
      <c r="L1607" t="n">
        <v>5</v>
      </c>
      <c r="M1607" t="n">
        <v>5</v>
      </c>
      <c r="N1607" t="n">
        <v>5</v>
      </c>
      <c r="O1607">
        <f>DATE(2026,1,1)-K1607</f>
        <v/>
      </c>
      <c r="P1607">
        <f>IF(G1607&gt;=2,"Repeat","One-time")</f>
        <v/>
      </c>
    </row>
    <row r="1608">
      <c r="A1608" t="inlineStr">
        <is>
          <t>C05063</t>
        </is>
      </c>
      <c r="B1608" t="inlineStr">
        <is>
          <t>Gurpreet Ghosh</t>
        </is>
      </c>
      <c r="C1608" t="inlineStr">
        <is>
          <t>South</t>
        </is>
      </c>
      <c r="D1608" t="inlineStr">
        <is>
          <t>Bengaluru</t>
        </is>
      </c>
      <c r="E1608" t="inlineStr">
        <is>
          <t>No</t>
        </is>
      </c>
      <c r="F1608" t="inlineStr">
        <is>
          <t>High Value</t>
        </is>
      </c>
      <c r="G1608" t="n">
        <v>8</v>
      </c>
      <c r="H1608" s="24" t="n">
        <v>66685.34</v>
      </c>
      <c r="I1608" s="24" t="n">
        <v>14099.75</v>
      </c>
      <c r="J1608" s="25" t="n">
        <v>45494</v>
      </c>
      <c r="K1608" s="25" t="n">
        <v>46022</v>
      </c>
      <c r="L1608" t="n">
        <v>5</v>
      </c>
      <c r="M1608" t="n">
        <v>4</v>
      </c>
      <c r="N1608" t="n">
        <v>5</v>
      </c>
      <c r="O1608">
        <f>DATE(2026,1,1)-K1608</f>
        <v/>
      </c>
      <c r="P1608">
        <f>IF(G1608&gt;=2,"Repeat","One-time")</f>
        <v/>
      </c>
    </row>
    <row r="1609">
      <c r="A1609" t="inlineStr">
        <is>
          <t>C10564</t>
        </is>
      </c>
      <c r="B1609" t="inlineStr">
        <is>
          <t>Vivaan Sharma</t>
        </is>
      </c>
      <c r="C1609" t="inlineStr">
        <is>
          <t>South</t>
        </is>
      </c>
      <c r="D1609" t="inlineStr">
        <is>
          <t>Bengaluru</t>
        </is>
      </c>
      <c r="E1609" t="inlineStr">
        <is>
          <t>Yes</t>
        </is>
      </c>
      <c r="F1609" t="inlineStr">
        <is>
          <t>High Value</t>
        </is>
      </c>
      <c r="G1609" t="n">
        <v>12</v>
      </c>
      <c r="H1609" s="24" t="n">
        <v>66674.8</v>
      </c>
      <c r="I1609" s="24" t="n">
        <v>10681.51</v>
      </c>
      <c r="J1609" s="25" t="n">
        <v>45913</v>
      </c>
      <c r="K1609" s="25" t="n">
        <v>46013</v>
      </c>
      <c r="L1609" t="n">
        <v>5</v>
      </c>
      <c r="M1609" t="n">
        <v>5</v>
      </c>
      <c r="N1609" t="n">
        <v>5</v>
      </c>
      <c r="O1609">
        <f>DATE(2026,1,1)-K1609</f>
        <v/>
      </c>
      <c r="P1609">
        <f>IF(G1609&gt;=2,"Repeat","One-time")</f>
        <v/>
      </c>
    </row>
    <row r="1610">
      <c r="A1610" t="inlineStr">
        <is>
          <t>C04906</t>
        </is>
      </c>
      <c r="B1610" t="inlineStr">
        <is>
          <t>Deepak Fernandes</t>
        </is>
      </c>
      <c r="C1610" t="inlineStr">
        <is>
          <t>West</t>
        </is>
      </c>
      <c r="D1610" t="inlineStr">
        <is>
          <t>Mumbai</t>
        </is>
      </c>
      <c r="E1610" t="inlineStr">
        <is>
          <t>No</t>
        </is>
      </c>
      <c r="F1610" t="inlineStr">
        <is>
          <t>High Value</t>
        </is>
      </c>
      <c r="G1610" t="n">
        <v>9</v>
      </c>
      <c r="H1610" s="24" t="n">
        <v>66648.25</v>
      </c>
      <c r="I1610" s="24" t="n">
        <v>5437.55</v>
      </c>
      <c r="J1610" s="25" t="n">
        <v>45511</v>
      </c>
      <c r="K1610" s="25" t="n">
        <v>45985</v>
      </c>
      <c r="L1610" t="n">
        <v>4</v>
      </c>
      <c r="M1610" t="n">
        <v>5</v>
      </c>
      <c r="N1610" t="n">
        <v>5</v>
      </c>
      <c r="O1610">
        <f>DATE(2026,1,1)-K1610</f>
        <v/>
      </c>
      <c r="P1610">
        <f>IF(G1610&gt;=2,"Repeat","One-time")</f>
        <v/>
      </c>
    </row>
    <row r="1611">
      <c r="A1611" t="inlineStr">
        <is>
          <t>C10724</t>
        </is>
      </c>
      <c r="B1611" t="inlineStr">
        <is>
          <t>Abhishek Kumar</t>
        </is>
      </c>
      <c r="C1611" t="inlineStr">
        <is>
          <t>North</t>
        </is>
      </c>
      <c r="D1611" t="inlineStr">
        <is>
          <t>Lucknow</t>
        </is>
      </c>
      <c r="E1611" t="inlineStr">
        <is>
          <t>No</t>
        </is>
      </c>
      <c r="F1611" t="inlineStr">
        <is>
          <t>New</t>
        </is>
      </c>
      <c r="G1611" t="n">
        <v>8</v>
      </c>
      <c r="H1611" s="24" t="n">
        <v>66631.14</v>
      </c>
      <c r="I1611" s="24" t="n">
        <v>5409.42</v>
      </c>
      <c r="J1611" s="25" t="n">
        <v>45943</v>
      </c>
      <c r="K1611" s="25" t="n">
        <v>45996</v>
      </c>
      <c r="L1611" t="n">
        <v>5</v>
      </c>
      <c r="M1611" t="n">
        <v>5</v>
      </c>
      <c r="N1611" t="n">
        <v>5</v>
      </c>
      <c r="O1611">
        <f>DATE(2026,1,1)-K1611</f>
        <v/>
      </c>
      <c r="P1611">
        <f>IF(G1611&gt;=2,"Repeat","One-time")</f>
        <v/>
      </c>
    </row>
    <row r="1612">
      <c r="A1612" t="inlineStr">
        <is>
          <t>C05895</t>
        </is>
      </c>
      <c r="B1612" t="inlineStr">
        <is>
          <t>Neha Thakur</t>
        </is>
      </c>
      <c r="C1612" t="inlineStr">
        <is>
          <t>Central</t>
        </is>
      </c>
      <c r="D1612" t="inlineStr">
        <is>
          <t>Bhopal</t>
        </is>
      </c>
      <c r="E1612" t="inlineStr">
        <is>
          <t>No</t>
        </is>
      </c>
      <c r="F1612" t="inlineStr">
        <is>
          <t>High Value</t>
        </is>
      </c>
      <c r="G1612" t="n">
        <v>8</v>
      </c>
      <c r="H1612" s="24" t="n">
        <v>66602.97</v>
      </c>
      <c r="I1612" s="24" t="n">
        <v>15018.39</v>
      </c>
      <c r="J1612" s="25" t="n">
        <v>45494</v>
      </c>
      <c r="K1612" s="25" t="n">
        <v>45977</v>
      </c>
      <c r="L1612" t="n">
        <v>4</v>
      </c>
      <c r="M1612" t="n">
        <v>4</v>
      </c>
      <c r="N1612" t="n">
        <v>5</v>
      </c>
      <c r="O1612">
        <f>DATE(2026,1,1)-K1612</f>
        <v/>
      </c>
      <c r="P1612">
        <f>IF(G1612&gt;=2,"Repeat","One-time")</f>
        <v/>
      </c>
    </row>
    <row r="1613">
      <c r="A1613" t="inlineStr">
        <is>
          <t>C04959</t>
        </is>
      </c>
      <c r="B1613" t="inlineStr">
        <is>
          <t>Zoya Rao</t>
        </is>
      </c>
      <c r="C1613" t="inlineStr">
        <is>
          <t>East</t>
        </is>
      </c>
      <c r="D1613" t="inlineStr">
        <is>
          <t>Bhubaneswar</t>
        </is>
      </c>
      <c r="E1613" t="inlineStr">
        <is>
          <t>No</t>
        </is>
      </c>
      <c r="F1613" t="inlineStr">
        <is>
          <t>High Value</t>
        </is>
      </c>
      <c r="G1613" t="n">
        <v>12</v>
      </c>
      <c r="H1613" s="24" t="n">
        <v>66551.87</v>
      </c>
      <c r="I1613" s="24" t="n">
        <v>11632.25</v>
      </c>
      <c r="J1613" s="25" t="n">
        <v>45415</v>
      </c>
      <c r="K1613" s="25" t="n">
        <v>45945</v>
      </c>
      <c r="L1613" t="n">
        <v>4</v>
      </c>
      <c r="M1613" t="n">
        <v>5</v>
      </c>
      <c r="N1613" t="n">
        <v>5</v>
      </c>
      <c r="O1613">
        <f>DATE(2026,1,1)-K1613</f>
        <v/>
      </c>
      <c r="P1613">
        <f>IF(G1613&gt;=2,"Repeat","One-time")</f>
        <v/>
      </c>
    </row>
    <row r="1614">
      <c r="A1614" t="inlineStr">
        <is>
          <t>C07568</t>
        </is>
      </c>
      <c r="B1614" t="inlineStr">
        <is>
          <t>Diya Das</t>
        </is>
      </c>
      <c r="C1614" t="inlineStr">
        <is>
          <t>Central</t>
        </is>
      </c>
      <c r="D1614" t="inlineStr">
        <is>
          <t>Raipur</t>
        </is>
      </c>
      <c r="E1614" t="inlineStr">
        <is>
          <t>No</t>
        </is>
      </c>
      <c r="F1614" t="inlineStr">
        <is>
          <t>High Value</t>
        </is>
      </c>
      <c r="G1614" t="n">
        <v>13</v>
      </c>
      <c r="H1614" s="24" t="n">
        <v>66530.56</v>
      </c>
      <c r="I1614" s="24" t="n">
        <v>13003.52</v>
      </c>
      <c r="J1614" s="25" t="n">
        <v>45644</v>
      </c>
      <c r="K1614" s="25" t="n">
        <v>46002</v>
      </c>
      <c r="L1614" t="n">
        <v>5</v>
      </c>
      <c r="M1614" t="n">
        <v>5</v>
      </c>
      <c r="N1614" t="n">
        <v>5</v>
      </c>
      <c r="O1614">
        <f>DATE(2026,1,1)-K1614</f>
        <v/>
      </c>
      <c r="P1614">
        <f>IF(G1614&gt;=2,"Repeat","One-time")</f>
        <v/>
      </c>
    </row>
    <row r="1615">
      <c r="A1615" t="inlineStr">
        <is>
          <t>C09508</t>
        </is>
      </c>
      <c r="B1615" t="inlineStr">
        <is>
          <t>Manish Singh</t>
        </is>
      </c>
      <c r="C1615" t="inlineStr">
        <is>
          <t>South</t>
        </is>
      </c>
      <c r="D1615" t="inlineStr">
        <is>
          <t>Hyderabad</t>
        </is>
      </c>
      <c r="E1615" t="inlineStr">
        <is>
          <t>Yes</t>
        </is>
      </c>
      <c r="F1615" t="inlineStr">
        <is>
          <t>High Value</t>
        </is>
      </c>
      <c r="G1615" t="n">
        <v>11</v>
      </c>
      <c r="H1615" s="24" t="n">
        <v>66512.00999999999</v>
      </c>
      <c r="I1615" s="24" t="n">
        <v>12202.5</v>
      </c>
      <c r="J1615" s="25" t="n">
        <v>45870</v>
      </c>
      <c r="K1615" s="25" t="n">
        <v>46003</v>
      </c>
      <c r="L1615" t="n">
        <v>5</v>
      </c>
      <c r="M1615" t="n">
        <v>5</v>
      </c>
      <c r="N1615" t="n">
        <v>5</v>
      </c>
      <c r="O1615">
        <f>DATE(2026,1,1)-K1615</f>
        <v/>
      </c>
      <c r="P1615">
        <f>IF(G1615&gt;=2,"Repeat","One-time")</f>
        <v/>
      </c>
    </row>
    <row r="1616">
      <c r="A1616" t="inlineStr">
        <is>
          <t>C03633</t>
        </is>
      </c>
      <c r="B1616" t="inlineStr">
        <is>
          <t>Imran Fernandes</t>
        </is>
      </c>
      <c r="C1616" t="inlineStr">
        <is>
          <t>South</t>
        </is>
      </c>
      <c r="D1616" t="inlineStr">
        <is>
          <t>Chennai</t>
        </is>
      </c>
      <c r="E1616" t="inlineStr">
        <is>
          <t>No</t>
        </is>
      </c>
      <c r="F1616" t="inlineStr">
        <is>
          <t>High Value</t>
        </is>
      </c>
      <c r="G1616" t="n">
        <v>11</v>
      </c>
      <c r="H1616" s="24" t="n">
        <v>66506.14</v>
      </c>
      <c r="I1616" s="24" t="n">
        <v>15111.68</v>
      </c>
      <c r="J1616" s="25" t="n">
        <v>45279</v>
      </c>
      <c r="K1616" s="25" t="n">
        <v>46006</v>
      </c>
      <c r="L1616" t="n">
        <v>5</v>
      </c>
      <c r="M1616" t="n">
        <v>5</v>
      </c>
      <c r="N1616" t="n">
        <v>5</v>
      </c>
      <c r="O1616">
        <f>DATE(2026,1,1)-K1616</f>
        <v/>
      </c>
      <c r="P1616">
        <f>IF(G1616&gt;=2,"Repeat","One-time")</f>
        <v/>
      </c>
    </row>
    <row r="1617">
      <c r="A1617" t="inlineStr">
        <is>
          <t>C07982</t>
        </is>
      </c>
      <c r="B1617" t="inlineStr">
        <is>
          <t>Swati Mishra</t>
        </is>
      </c>
      <c r="C1617" t="inlineStr">
        <is>
          <t>North</t>
        </is>
      </c>
      <c r="D1617" t="inlineStr">
        <is>
          <t>Jaipur</t>
        </is>
      </c>
      <c r="E1617" t="inlineStr">
        <is>
          <t>No</t>
        </is>
      </c>
      <c r="F1617" t="inlineStr">
        <is>
          <t>High Value</t>
        </is>
      </c>
      <c r="G1617" t="n">
        <v>16</v>
      </c>
      <c r="H1617" s="24" t="n">
        <v>66502.98</v>
      </c>
      <c r="I1617" s="24" t="n">
        <v>20863.67</v>
      </c>
      <c r="J1617" s="25" t="n">
        <v>45683</v>
      </c>
      <c r="K1617" s="25" t="n">
        <v>45996</v>
      </c>
      <c r="L1617" t="n">
        <v>5</v>
      </c>
      <c r="M1617" t="n">
        <v>5</v>
      </c>
      <c r="N1617" t="n">
        <v>5</v>
      </c>
      <c r="O1617">
        <f>DATE(2026,1,1)-K1617</f>
        <v/>
      </c>
      <c r="P1617">
        <f>IF(G1617&gt;=2,"Repeat","One-time")</f>
        <v/>
      </c>
    </row>
    <row r="1618">
      <c r="A1618" t="inlineStr">
        <is>
          <t>C03346</t>
        </is>
      </c>
      <c r="B1618" t="inlineStr">
        <is>
          <t>Tanvi Thakur</t>
        </is>
      </c>
      <c r="C1618" t="inlineStr">
        <is>
          <t>West</t>
        </is>
      </c>
      <c r="D1618" t="inlineStr">
        <is>
          <t>Ahmedabad</t>
        </is>
      </c>
      <c r="E1618" t="inlineStr">
        <is>
          <t>No</t>
        </is>
      </c>
      <c r="F1618" t="inlineStr">
        <is>
          <t>At Risk</t>
        </is>
      </c>
      <c r="G1618" t="n">
        <v>5</v>
      </c>
      <c r="H1618" s="24" t="n">
        <v>66433.63</v>
      </c>
      <c r="I1618" s="24" t="n">
        <v>10479.93</v>
      </c>
      <c r="J1618" s="25" t="n">
        <v>45277</v>
      </c>
      <c r="K1618" s="25" t="n">
        <v>45673</v>
      </c>
      <c r="L1618" t="n">
        <v>2</v>
      </c>
      <c r="M1618" t="n">
        <v>4</v>
      </c>
      <c r="N1618" t="n">
        <v>5</v>
      </c>
      <c r="O1618">
        <f>DATE(2026,1,1)-K1618</f>
        <v/>
      </c>
      <c r="P1618">
        <f>IF(G1618&gt;=2,"Repeat","One-time")</f>
        <v/>
      </c>
    </row>
    <row r="1619">
      <c r="A1619" t="inlineStr">
        <is>
          <t>C07163</t>
        </is>
      </c>
      <c r="B1619" t="inlineStr">
        <is>
          <t>Farhan Fernandes</t>
        </is>
      </c>
      <c r="C1619" t="inlineStr">
        <is>
          <t>West</t>
        </is>
      </c>
      <c r="D1619" t="inlineStr">
        <is>
          <t>Pune</t>
        </is>
      </c>
      <c r="E1619" t="inlineStr">
        <is>
          <t>No</t>
        </is>
      </c>
      <c r="F1619" t="inlineStr">
        <is>
          <t>High Value</t>
        </is>
      </c>
      <c r="G1619" t="n">
        <v>4</v>
      </c>
      <c r="H1619" s="24" t="n">
        <v>66433.5</v>
      </c>
      <c r="I1619" s="24" t="n">
        <v>8560.889999999999</v>
      </c>
      <c r="J1619" s="25" t="n">
        <v>45677</v>
      </c>
      <c r="K1619" s="25" t="n">
        <v>45924</v>
      </c>
      <c r="L1619" t="n">
        <v>3</v>
      </c>
      <c r="M1619" t="n">
        <v>4</v>
      </c>
      <c r="N1619" t="n">
        <v>5</v>
      </c>
      <c r="O1619">
        <f>DATE(2026,1,1)-K1619</f>
        <v/>
      </c>
      <c r="P1619">
        <f>IF(G1619&gt;=2,"Repeat","One-time")</f>
        <v/>
      </c>
    </row>
    <row r="1620">
      <c r="A1620" t="inlineStr">
        <is>
          <t>C00695</t>
        </is>
      </c>
      <c r="B1620" t="inlineStr">
        <is>
          <t>Neha Pillai</t>
        </is>
      </c>
      <c r="C1620" t="inlineStr">
        <is>
          <t>South</t>
        </is>
      </c>
      <c r="D1620" t="inlineStr">
        <is>
          <t>Chennai</t>
        </is>
      </c>
      <c r="E1620" t="inlineStr">
        <is>
          <t>Yes</t>
        </is>
      </c>
      <c r="F1620" t="inlineStr">
        <is>
          <t>High Value</t>
        </is>
      </c>
      <c r="G1620" t="n">
        <v>12</v>
      </c>
      <c r="H1620" s="24" t="n">
        <v>66422.85000000001</v>
      </c>
      <c r="I1620" s="24" t="n">
        <v>14628.15</v>
      </c>
      <c r="J1620" s="25" t="n">
        <v>44998</v>
      </c>
      <c r="K1620" s="25" t="n">
        <v>45846</v>
      </c>
      <c r="L1620" t="n">
        <v>3</v>
      </c>
      <c r="M1620" t="n">
        <v>5</v>
      </c>
      <c r="N1620" t="n">
        <v>5</v>
      </c>
      <c r="O1620">
        <f>DATE(2026,1,1)-K1620</f>
        <v/>
      </c>
      <c r="P1620">
        <f>IF(G1620&gt;=2,"Repeat","One-time")</f>
        <v/>
      </c>
    </row>
    <row r="1621">
      <c r="A1621" t="inlineStr">
        <is>
          <t>C01989</t>
        </is>
      </c>
      <c r="B1621" t="inlineStr">
        <is>
          <t>Ananya Sinha</t>
        </is>
      </c>
      <c r="C1621" t="inlineStr">
        <is>
          <t>West</t>
        </is>
      </c>
      <c r="D1621" t="inlineStr">
        <is>
          <t>Surat</t>
        </is>
      </c>
      <c r="E1621" t="inlineStr">
        <is>
          <t>Yes</t>
        </is>
      </c>
      <c r="F1621" t="inlineStr">
        <is>
          <t>At Risk</t>
        </is>
      </c>
      <c r="G1621" t="n">
        <v>17</v>
      </c>
      <c r="H1621" s="24" t="n">
        <v>66420.61</v>
      </c>
      <c r="I1621" s="24" t="n">
        <v>20522.47</v>
      </c>
      <c r="J1621" s="25" t="n">
        <v>45087</v>
      </c>
      <c r="K1621" s="25" t="n">
        <v>45541</v>
      </c>
      <c r="L1621" t="n">
        <v>2</v>
      </c>
      <c r="M1621" t="n">
        <v>5</v>
      </c>
      <c r="N1621" t="n">
        <v>5</v>
      </c>
      <c r="O1621">
        <f>DATE(2026,1,1)-K1621</f>
        <v/>
      </c>
      <c r="P1621">
        <f>IF(G1621&gt;=2,"Repeat","One-time")</f>
        <v/>
      </c>
    </row>
    <row r="1622">
      <c r="A1622" t="inlineStr">
        <is>
          <t>C04560</t>
        </is>
      </c>
      <c r="B1622" t="inlineStr">
        <is>
          <t>Pooja Das</t>
        </is>
      </c>
      <c r="C1622" t="inlineStr">
        <is>
          <t>West</t>
        </is>
      </c>
      <c r="D1622" t="inlineStr">
        <is>
          <t>Ahmedabad</t>
        </is>
      </c>
      <c r="E1622" t="inlineStr">
        <is>
          <t>No</t>
        </is>
      </c>
      <c r="F1622" t="inlineStr">
        <is>
          <t>High Value</t>
        </is>
      </c>
      <c r="G1622" t="n">
        <v>5</v>
      </c>
      <c r="H1622" s="24" t="n">
        <v>66410.81</v>
      </c>
      <c r="I1622" s="24" t="n">
        <v>7183</v>
      </c>
      <c r="J1622" s="25" t="n">
        <v>45573</v>
      </c>
      <c r="K1622" s="25" t="n">
        <v>45941</v>
      </c>
      <c r="L1622" t="n">
        <v>4</v>
      </c>
      <c r="M1622" t="n">
        <v>4</v>
      </c>
      <c r="N1622" t="n">
        <v>5</v>
      </c>
      <c r="O1622">
        <f>DATE(2026,1,1)-K1622</f>
        <v/>
      </c>
      <c r="P1622">
        <f>IF(G1622&gt;=2,"Repeat","One-time")</f>
        <v/>
      </c>
    </row>
    <row r="1623">
      <c r="A1623" t="inlineStr">
        <is>
          <t>C07891</t>
        </is>
      </c>
      <c r="B1623" t="inlineStr">
        <is>
          <t>Tanvi Rao</t>
        </is>
      </c>
      <c r="C1623" t="inlineStr">
        <is>
          <t>South</t>
        </is>
      </c>
      <c r="D1623" t="inlineStr">
        <is>
          <t>Chennai</t>
        </is>
      </c>
      <c r="E1623" t="inlineStr">
        <is>
          <t>Yes</t>
        </is>
      </c>
      <c r="F1623" t="inlineStr">
        <is>
          <t>High Value</t>
        </is>
      </c>
      <c r="G1623" t="n">
        <v>6</v>
      </c>
      <c r="H1623" s="24" t="n">
        <v>66390.66</v>
      </c>
      <c r="I1623" s="24" t="n">
        <v>13763.39</v>
      </c>
      <c r="J1623" s="25" t="n">
        <v>45681</v>
      </c>
      <c r="K1623" s="25" t="n">
        <v>45899</v>
      </c>
      <c r="L1623" t="n">
        <v>3</v>
      </c>
      <c r="M1623" t="n">
        <v>4</v>
      </c>
      <c r="N1623" t="n">
        <v>5</v>
      </c>
      <c r="O1623">
        <f>DATE(2026,1,1)-K1623</f>
        <v/>
      </c>
      <c r="P1623">
        <f>IF(G1623&gt;=2,"Repeat","One-time")</f>
        <v/>
      </c>
    </row>
    <row r="1624">
      <c r="A1624" t="inlineStr">
        <is>
          <t>C07056</t>
        </is>
      </c>
      <c r="B1624" t="inlineStr">
        <is>
          <t>Ritu Joshi</t>
        </is>
      </c>
      <c r="C1624" t="inlineStr">
        <is>
          <t>East</t>
        </is>
      </c>
      <c r="D1624" t="inlineStr">
        <is>
          <t>Kolkata</t>
        </is>
      </c>
      <c r="E1624" t="inlineStr">
        <is>
          <t>Yes</t>
        </is>
      </c>
      <c r="F1624" t="inlineStr">
        <is>
          <t>High Value</t>
        </is>
      </c>
      <c r="G1624" t="n">
        <v>6</v>
      </c>
      <c r="H1624" s="24" t="n">
        <v>66370.47</v>
      </c>
      <c r="I1624" s="24" t="n">
        <v>6511.2</v>
      </c>
      <c r="J1624" s="25" t="n">
        <v>45750</v>
      </c>
      <c r="K1624" s="25" t="n">
        <v>45995</v>
      </c>
      <c r="L1624" t="n">
        <v>5</v>
      </c>
      <c r="M1624" t="n">
        <v>4</v>
      </c>
      <c r="N1624" t="n">
        <v>5</v>
      </c>
      <c r="O1624">
        <f>DATE(2026,1,1)-K1624</f>
        <v/>
      </c>
      <c r="P1624">
        <f>IF(G1624&gt;=2,"Repeat","One-time")</f>
        <v/>
      </c>
    </row>
    <row r="1625">
      <c r="A1625" t="inlineStr">
        <is>
          <t>C03569</t>
        </is>
      </c>
      <c r="B1625" t="inlineStr">
        <is>
          <t>Tanvi Mukherjee</t>
        </is>
      </c>
      <c r="C1625" t="inlineStr">
        <is>
          <t>North</t>
        </is>
      </c>
      <c r="D1625" t="inlineStr">
        <is>
          <t>Delhi</t>
        </is>
      </c>
      <c r="E1625" t="inlineStr">
        <is>
          <t>No</t>
        </is>
      </c>
      <c r="F1625" t="inlineStr">
        <is>
          <t>At Risk</t>
        </is>
      </c>
      <c r="G1625" t="n">
        <v>4</v>
      </c>
      <c r="H1625" s="24" t="n">
        <v>66361.5</v>
      </c>
      <c r="I1625" s="24" t="n">
        <v>6702.51</v>
      </c>
      <c r="J1625" s="25" t="n">
        <v>45381</v>
      </c>
      <c r="K1625" s="25" t="n">
        <v>45737</v>
      </c>
      <c r="L1625" t="n">
        <v>2</v>
      </c>
      <c r="M1625" t="n">
        <v>3</v>
      </c>
      <c r="N1625" t="n">
        <v>5</v>
      </c>
      <c r="O1625">
        <f>DATE(2026,1,1)-K1625</f>
        <v/>
      </c>
      <c r="P1625">
        <f>IF(G1625&gt;=2,"Repeat","One-time")</f>
        <v/>
      </c>
    </row>
    <row r="1626">
      <c r="A1626" t="inlineStr">
        <is>
          <t>C00113</t>
        </is>
      </c>
      <c r="B1626" t="inlineStr">
        <is>
          <t>Farhan Singh</t>
        </is>
      </c>
      <c r="C1626" t="inlineStr">
        <is>
          <t>Central</t>
        </is>
      </c>
      <c r="D1626" t="inlineStr">
        <is>
          <t>Indore</t>
        </is>
      </c>
      <c r="E1626" t="inlineStr">
        <is>
          <t>Yes</t>
        </is>
      </c>
      <c r="F1626" t="inlineStr">
        <is>
          <t>At Risk</t>
        </is>
      </c>
      <c r="G1626" t="n">
        <v>7</v>
      </c>
      <c r="H1626" s="24" t="n">
        <v>66355.89999999999</v>
      </c>
      <c r="I1626" s="24" t="n">
        <v>6105.29</v>
      </c>
      <c r="J1626" s="25" t="n">
        <v>44952</v>
      </c>
      <c r="K1626" s="25" t="n">
        <v>45273</v>
      </c>
      <c r="L1626" t="n">
        <v>1</v>
      </c>
      <c r="M1626" t="n">
        <v>4</v>
      </c>
      <c r="N1626" t="n">
        <v>5</v>
      </c>
      <c r="O1626">
        <f>DATE(2026,1,1)-K1626</f>
        <v/>
      </c>
      <c r="P1626">
        <f>IF(G1626&gt;=2,"Repeat","One-time")</f>
        <v/>
      </c>
    </row>
    <row r="1627">
      <c r="A1627" t="inlineStr">
        <is>
          <t>C03171</t>
        </is>
      </c>
      <c r="B1627" t="inlineStr">
        <is>
          <t>Aditya Verma</t>
        </is>
      </c>
      <c r="C1627" t="inlineStr">
        <is>
          <t>South</t>
        </is>
      </c>
      <c r="D1627" t="inlineStr">
        <is>
          <t>Hyderabad</t>
        </is>
      </c>
      <c r="E1627" t="inlineStr">
        <is>
          <t>No</t>
        </is>
      </c>
      <c r="F1627" t="inlineStr">
        <is>
          <t>High Value</t>
        </is>
      </c>
      <c r="G1627" t="n">
        <v>10</v>
      </c>
      <c r="H1627" s="24" t="n">
        <v>66342.60000000001</v>
      </c>
      <c r="I1627" s="24" t="n">
        <v>12466.63</v>
      </c>
      <c r="J1627" s="25" t="n">
        <v>45224</v>
      </c>
      <c r="K1627" s="25" t="n">
        <v>45975</v>
      </c>
      <c r="L1627" t="n">
        <v>4</v>
      </c>
      <c r="M1627" t="n">
        <v>5</v>
      </c>
      <c r="N1627" t="n">
        <v>5</v>
      </c>
      <c r="O1627">
        <f>DATE(2026,1,1)-K1627</f>
        <v/>
      </c>
      <c r="P1627">
        <f>IF(G1627&gt;=2,"Repeat","One-time")</f>
        <v/>
      </c>
    </row>
    <row r="1628">
      <c r="A1628" t="inlineStr">
        <is>
          <t>C07336</t>
        </is>
      </c>
      <c r="B1628" t="inlineStr">
        <is>
          <t>Ayesha Nair</t>
        </is>
      </c>
      <c r="C1628" t="inlineStr">
        <is>
          <t>South</t>
        </is>
      </c>
      <c r="D1628" t="inlineStr">
        <is>
          <t>Hyderabad</t>
        </is>
      </c>
      <c r="E1628" t="inlineStr">
        <is>
          <t>Yes</t>
        </is>
      </c>
      <c r="F1628" t="inlineStr">
        <is>
          <t>High Value</t>
        </is>
      </c>
      <c r="G1628" t="n">
        <v>4</v>
      </c>
      <c r="H1628" s="24" t="n">
        <v>66268.19</v>
      </c>
      <c r="I1628" s="24" t="n">
        <v>10391.57</v>
      </c>
      <c r="J1628" s="25" t="n">
        <v>45633</v>
      </c>
      <c r="K1628" s="25" t="n">
        <v>45834</v>
      </c>
      <c r="L1628" t="n">
        <v>3</v>
      </c>
      <c r="M1628" t="n">
        <v>4</v>
      </c>
      <c r="N1628" t="n">
        <v>5</v>
      </c>
      <c r="O1628">
        <f>DATE(2026,1,1)-K1628</f>
        <v/>
      </c>
      <c r="P1628">
        <f>IF(G1628&gt;=2,"Repeat","One-time")</f>
        <v/>
      </c>
    </row>
    <row r="1629">
      <c r="A1629" t="inlineStr">
        <is>
          <t>C06691</t>
        </is>
      </c>
      <c r="B1629" t="inlineStr">
        <is>
          <t>Deepak Yadav</t>
        </is>
      </c>
      <c r="C1629" t="inlineStr">
        <is>
          <t>South</t>
        </is>
      </c>
      <c r="D1629" t="inlineStr">
        <is>
          <t>Chennai</t>
        </is>
      </c>
      <c r="E1629" t="inlineStr">
        <is>
          <t>No</t>
        </is>
      </c>
      <c r="F1629" t="inlineStr">
        <is>
          <t>High Value</t>
        </is>
      </c>
      <c r="G1629" t="n">
        <v>5</v>
      </c>
      <c r="H1629" s="24" t="n">
        <v>66259.45</v>
      </c>
      <c r="I1629" s="24" t="n">
        <v>9658.309999999999</v>
      </c>
      <c r="J1629" s="25" t="n">
        <v>45569</v>
      </c>
      <c r="K1629" s="25" t="n">
        <v>45975</v>
      </c>
      <c r="L1629" t="n">
        <v>4</v>
      </c>
      <c r="M1629" t="n">
        <v>4</v>
      </c>
      <c r="N1629" t="n">
        <v>5</v>
      </c>
      <c r="O1629">
        <f>DATE(2026,1,1)-K1629</f>
        <v/>
      </c>
      <c r="P1629">
        <f>IF(G1629&gt;=2,"Repeat","One-time")</f>
        <v/>
      </c>
    </row>
    <row r="1630">
      <c r="A1630" t="inlineStr">
        <is>
          <t>C02937</t>
        </is>
      </c>
      <c r="B1630" t="inlineStr">
        <is>
          <t>Sanjay Ghosh</t>
        </is>
      </c>
      <c r="C1630" t="inlineStr">
        <is>
          <t>Central</t>
        </is>
      </c>
      <c r="D1630" t="inlineStr">
        <is>
          <t>Nagpur</t>
        </is>
      </c>
      <c r="E1630" t="inlineStr">
        <is>
          <t>Yes</t>
        </is>
      </c>
      <c r="F1630" t="inlineStr">
        <is>
          <t>High Value</t>
        </is>
      </c>
      <c r="G1630" t="n">
        <v>19</v>
      </c>
      <c r="H1630" s="24" t="n">
        <v>66252.66</v>
      </c>
      <c r="I1630" s="24" t="n">
        <v>15239.84</v>
      </c>
      <c r="J1630" s="25" t="n">
        <v>45207</v>
      </c>
      <c r="K1630" s="25" t="n">
        <v>46012</v>
      </c>
      <c r="L1630" t="n">
        <v>5</v>
      </c>
      <c r="M1630" t="n">
        <v>5</v>
      </c>
      <c r="N1630" t="n">
        <v>5</v>
      </c>
      <c r="O1630">
        <f>DATE(2026,1,1)-K1630</f>
        <v/>
      </c>
      <c r="P1630">
        <f>IF(G1630&gt;=2,"Repeat","One-time")</f>
        <v/>
      </c>
    </row>
    <row r="1631">
      <c r="A1631" t="inlineStr">
        <is>
          <t>C02929</t>
        </is>
      </c>
      <c r="B1631" t="inlineStr">
        <is>
          <t>Pooja Sharma</t>
        </is>
      </c>
      <c r="C1631" t="inlineStr">
        <is>
          <t>South</t>
        </is>
      </c>
      <c r="D1631" t="inlineStr">
        <is>
          <t>Coimbatore</t>
        </is>
      </c>
      <c r="E1631" t="inlineStr">
        <is>
          <t>No</t>
        </is>
      </c>
      <c r="F1631" t="inlineStr">
        <is>
          <t>High Value</t>
        </is>
      </c>
      <c r="G1631" t="n">
        <v>10</v>
      </c>
      <c r="H1631" s="24" t="n">
        <v>66248.98</v>
      </c>
      <c r="I1631" s="24" t="n">
        <v>16019.36</v>
      </c>
      <c r="J1631" s="25" t="n">
        <v>45186</v>
      </c>
      <c r="K1631" s="25" t="n">
        <v>45986</v>
      </c>
      <c r="L1631" t="n">
        <v>4</v>
      </c>
      <c r="M1631" t="n">
        <v>5</v>
      </c>
      <c r="N1631" t="n">
        <v>5</v>
      </c>
      <c r="O1631">
        <f>DATE(2026,1,1)-K1631</f>
        <v/>
      </c>
      <c r="P1631">
        <f>IF(G1631&gt;=2,"Repeat","One-time")</f>
        <v/>
      </c>
    </row>
    <row r="1632">
      <c r="A1632" t="inlineStr">
        <is>
          <t>C03974</t>
        </is>
      </c>
      <c r="B1632" t="inlineStr">
        <is>
          <t>Neha Ghosh</t>
        </is>
      </c>
      <c r="C1632" t="inlineStr">
        <is>
          <t>West</t>
        </is>
      </c>
      <c r="D1632" t="inlineStr">
        <is>
          <t>Mumbai</t>
        </is>
      </c>
      <c r="E1632" t="inlineStr">
        <is>
          <t>No</t>
        </is>
      </c>
      <c r="F1632" t="inlineStr">
        <is>
          <t>Loyal</t>
        </is>
      </c>
      <c r="G1632" t="n">
        <v>4</v>
      </c>
      <c r="H1632" s="24" t="n">
        <v>66245.13</v>
      </c>
      <c r="I1632" s="24" t="n">
        <v>15082.74</v>
      </c>
      <c r="J1632" s="25" t="n">
        <v>45473</v>
      </c>
      <c r="K1632" s="25" t="n">
        <v>45883</v>
      </c>
      <c r="L1632" t="n">
        <v>3</v>
      </c>
      <c r="M1632" t="n">
        <v>3</v>
      </c>
      <c r="N1632" t="n">
        <v>5</v>
      </c>
      <c r="O1632">
        <f>DATE(2026,1,1)-K1632</f>
        <v/>
      </c>
      <c r="P1632">
        <f>IF(G1632&gt;=2,"Repeat","One-time")</f>
        <v/>
      </c>
    </row>
    <row r="1633">
      <c r="A1633" t="inlineStr">
        <is>
          <t>C06165</t>
        </is>
      </c>
      <c r="B1633" t="inlineStr">
        <is>
          <t>Harpreet Yadav</t>
        </is>
      </c>
      <c r="C1633" t="inlineStr">
        <is>
          <t>North</t>
        </is>
      </c>
      <c r="D1633" t="inlineStr">
        <is>
          <t>Jaipur</t>
        </is>
      </c>
      <c r="E1633" t="inlineStr">
        <is>
          <t>No</t>
        </is>
      </c>
      <c r="F1633" t="inlineStr">
        <is>
          <t>At Risk</t>
        </is>
      </c>
      <c r="G1633" t="n">
        <v>7</v>
      </c>
      <c r="H1633" s="24" t="n">
        <v>66232.67</v>
      </c>
      <c r="I1633" s="24" t="n">
        <v>14604.02</v>
      </c>
      <c r="J1633" s="25" t="n">
        <v>45562</v>
      </c>
      <c r="K1633" s="25" t="n">
        <v>45730</v>
      </c>
      <c r="L1633" t="n">
        <v>2</v>
      </c>
      <c r="M1633" t="n">
        <v>4</v>
      </c>
      <c r="N1633" t="n">
        <v>5</v>
      </c>
      <c r="O1633">
        <f>DATE(2026,1,1)-K1633</f>
        <v/>
      </c>
      <c r="P1633">
        <f>IF(G1633&gt;=2,"Repeat","One-time")</f>
        <v/>
      </c>
    </row>
    <row r="1634">
      <c r="A1634" t="inlineStr">
        <is>
          <t>C04630</t>
        </is>
      </c>
      <c r="B1634" t="inlineStr">
        <is>
          <t>Neha Mukherjee</t>
        </is>
      </c>
      <c r="C1634" t="inlineStr">
        <is>
          <t>West</t>
        </is>
      </c>
      <c r="D1634" t="inlineStr">
        <is>
          <t>Ahmedabad</t>
        </is>
      </c>
      <c r="E1634" t="inlineStr">
        <is>
          <t>No</t>
        </is>
      </c>
      <c r="F1634" t="inlineStr">
        <is>
          <t>At Risk</t>
        </is>
      </c>
      <c r="G1634" t="n">
        <v>4</v>
      </c>
      <c r="H1634" s="24" t="n">
        <v>66164.21000000001</v>
      </c>
      <c r="I1634" s="24" t="n">
        <v>8851.870000000001</v>
      </c>
      <c r="J1634" s="25" t="n">
        <v>45499</v>
      </c>
      <c r="K1634" s="25" t="n">
        <v>45728</v>
      </c>
      <c r="L1634" t="n">
        <v>2</v>
      </c>
      <c r="M1634" t="n">
        <v>3</v>
      </c>
      <c r="N1634" t="n">
        <v>5</v>
      </c>
      <c r="O1634">
        <f>DATE(2026,1,1)-K1634</f>
        <v/>
      </c>
      <c r="P1634">
        <f>IF(G1634&gt;=2,"Repeat","One-time")</f>
        <v/>
      </c>
    </row>
    <row r="1635">
      <c r="A1635" t="inlineStr">
        <is>
          <t>C05609</t>
        </is>
      </c>
      <c r="B1635" t="inlineStr">
        <is>
          <t>Gurpreet Thakur</t>
        </is>
      </c>
      <c r="C1635" t="inlineStr">
        <is>
          <t>West</t>
        </is>
      </c>
      <c r="D1635" t="inlineStr">
        <is>
          <t>Pune</t>
        </is>
      </c>
      <c r="E1635" t="inlineStr">
        <is>
          <t>No</t>
        </is>
      </c>
      <c r="F1635" t="inlineStr">
        <is>
          <t>High Value</t>
        </is>
      </c>
      <c r="G1635" t="n">
        <v>8</v>
      </c>
      <c r="H1635" s="24" t="n">
        <v>66124.46000000001</v>
      </c>
      <c r="I1635" s="24" t="n">
        <v>12052.52</v>
      </c>
      <c r="J1635" s="25" t="n">
        <v>45623</v>
      </c>
      <c r="K1635" s="25" t="n">
        <v>46008</v>
      </c>
      <c r="L1635" t="n">
        <v>5</v>
      </c>
      <c r="M1635" t="n">
        <v>4</v>
      </c>
      <c r="N1635" t="n">
        <v>5</v>
      </c>
      <c r="O1635">
        <f>DATE(2026,1,1)-K1635</f>
        <v/>
      </c>
      <c r="P1635">
        <f>IF(G1635&gt;=2,"Repeat","One-time")</f>
        <v/>
      </c>
    </row>
    <row r="1636">
      <c r="A1636" t="inlineStr">
        <is>
          <t>C03863</t>
        </is>
      </c>
      <c r="B1636" t="inlineStr">
        <is>
          <t>Aarav Das</t>
        </is>
      </c>
      <c r="C1636" t="inlineStr">
        <is>
          <t>Central</t>
        </is>
      </c>
      <c r="D1636" t="inlineStr">
        <is>
          <t>Nagpur</t>
        </is>
      </c>
      <c r="E1636" t="inlineStr">
        <is>
          <t>No</t>
        </is>
      </c>
      <c r="F1636" t="inlineStr">
        <is>
          <t>At Risk</t>
        </is>
      </c>
      <c r="G1636" t="n">
        <v>9</v>
      </c>
      <c r="H1636" s="24" t="n">
        <v>66097.67</v>
      </c>
      <c r="I1636" s="24" t="n">
        <v>10264.64</v>
      </c>
      <c r="J1636" s="25" t="n">
        <v>45369</v>
      </c>
      <c r="K1636" s="25" t="n">
        <v>45743</v>
      </c>
      <c r="L1636" t="n">
        <v>2</v>
      </c>
      <c r="M1636" t="n">
        <v>5</v>
      </c>
      <c r="N1636" t="n">
        <v>5</v>
      </c>
      <c r="O1636">
        <f>DATE(2026,1,1)-K1636</f>
        <v/>
      </c>
      <c r="P1636">
        <f>IF(G1636&gt;=2,"Repeat","One-time")</f>
        <v/>
      </c>
    </row>
    <row r="1637">
      <c r="A1637" t="inlineStr">
        <is>
          <t>C04226</t>
        </is>
      </c>
      <c r="B1637" t="inlineStr">
        <is>
          <t>Kavya Chopra</t>
        </is>
      </c>
      <c r="C1637" t="inlineStr">
        <is>
          <t>North</t>
        </is>
      </c>
      <c r="D1637" t="inlineStr">
        <is>
          <t>Delhi</t>
        </is>
      </c>
      <c r="E1637" t="inlineStr">
        <is>
          <t>No</t>
        </is>
      </c>
      <c r="F1637" t="inlineStr">
        <is>
          <t>High Value</t>
        </is>
      </c>
      <c r="G1637" t="n">
        <v>8</v>
      </c>
      <c r="H1637" s="24" t="n">
        <v>66093.12</v>
      </c>
      <c r="I1637" s="24" t="n">
        <v>15168.55</v>
      </c>
      <c r="J1637" s="25" t="n">
        <v>45337</v>
      </c>
      <c r="K1637" s="25" t="n">
        <v>45804</v>
      </c>
      <c r="L1637" t="n">
        <v>3</v>
      </c>
      <c r="M1637" t="n">
        <v>4</v>
      </c>
      <c r="N1637" t="n">
        <v>5</v>
      </c>
      <c r="O1637">
        <f>DATE(2026,1,1)-K1637</f>
        <v/>
      </c>
      <c r="P1637">
        <f>IF(G1637&gt;=2,"Repeat","One-time")</f>
        <v/>
      </c>
    </row>
    <row r="1638">
      <c r="A1638" t="inlineStr">
        <is>
          <t>C03128</t>
        </is>
      </c>
      <c r="B1638" t="inlineStr">
        <is>
          <t>Vivaan Iyer</t>
        </is>
      </c>
      <c r="C1638" t="inlineStr">
        <is>
          <t>East</t>
        </is>
      </c>
      <c r="D1638" t="inlineStr">
        <is>
          <t>Kolkata</t>
        </is>
      </c>
      <c r="E1638" t="inlineStr">
        <is>
          <t>Yes</t>
        </is>
      </c>
      <c r="F1638" t="inlineStr">
        <is>
          <t>High Value</t>
        </is>
      </c>
      <c r="G1638" t="n">
        <v>14</v>
      </c>
      <c r="H1638" s="24" t="n">
        <v>66020.57000000001</v>
      </c>
      <c r="I1638" s="24" t="n">
        <v>10905.2</v>
      </c>
      <c r="J1638" s="25" t="n">
        <v>45277</v>
      </c>
      <c r="K1638" s="25" t="n">
        <v>45979</v>
      </c>
      <c r="L1638" t="n">
        <v>4</v>
      </c>
      <c r="M1638" t="n">
        <v>5</v>
      </c>
      <c r="N1638" t="n">
        <v>5</v>
      </c>
      <c r="O1638">
        <f>DATE(2026,1,1)-K1638</f>
        <v/>
      </c>
      <c r="P1638">
        <f>IF(G1638&gt;=2,"Repeat","One-time")</f>
        <v/>
      </c>
    </row>
    <row r="1639">
      <c r="A1639" t="inlineStr">
        <is>
          <t>C01269</t>
        </is>
      </c>
      <c r="B1639" t="inlineStr">
        <is>
          <t>Zoya Patel</t>
        </is>
      </c>
      <c r="C1639" t="inlineStr">
        <is>
          <t>North</t>
        </is>
      </c>
      <c r="D1639" t="inlineStr">
        <is>
          <t>Lucknow</t>
        </is>
      </c>
      <c r="E1639" t="inlineStr">
        <is>
          <t>No</t>
        </is>
      </c>
      <c r="F1639" t="inlineStr">
        <is>
          <t>At Risk</t>
        </is>
      </c>
      <c r="G1639" t="n">
        <v>13</v>
      </c>
      <c r="H1639" s="24" t="n">
        <v>66004.81</v>
      </c>
      <c r="I1639" s="24" t="n">
        <v>14087.97</v>
      </c>
      <c r="J1639" s="25" t="n">
        <v>44981</v>
      </c>
      <c r="K1639" s="25" t="n">
        <v>45606</v>
      </c>
      <c r="L1639" t="n">
        <v>2</v>
      </c>
      <c r="M1639" t="n">
        <v>5</v>
      </c>
      <c r="N1639" t="n">
        <v>5</v>
      </c>
      <c r="O1639">
        <f>DATE(2026,1,1)-K1639</f>
        <v/>
      </c>
      <c r="P1639">
        <f>IF(G1639&gt;=2,"Repeat","One-time")</f>
        <v/>
      </c>
    </row>
    <row r="1640">
      <c r="A1640" t="inlineStr">
        <is>
          <t>C04406</t>
        </is>
      </c>
      <c r="B1640" t="inlineStr">
        <is>
          <t>Rohan Bose</t>
        </is>
      </c>
      <c r="C1640" t="inlineStr">
        <is>
          <t>South</t>
        </is>
      </c>
      <c r="D1640" t="inlineStr">
        <is>
          <t>Hyderabad</t>
        </is>
      </c>
      <c r="E1640" t="inlineStr">
        <is>
          <t>No</t>
        </is>
      </c>
      <c r="F1640" t="inlineStr">
        <is>
          <t>At Risk</t>
        </is>
      </c>
      <c r="G1640" t="n">
        <v>10</v>
      </c>
      <c r="H1640" s="24" t="n">
        <v>65986.00999999999</v>
      </c>
      <c r="I1640" s="24" t="n">
        <v>12890.47</v>
      </c>
      <c r="J1640" s="25" t="n">
        <v>45383</v>
      </c>
      <c r="K1640" s="25" t="n">
        <v>45665</v>
      </c>
      <c r="L1640" t="n">
        <v>2</v>
      </c>
      <c r="M1640" t="n">
        <v>5</v>
      </c>
      <c r="N1640" t="n">
        <v>5</v>
      </c>
      <c r="O1640">
        <f>DATE(2026,1,1)-K1640</f>
        <v/>
      </c>
      <c r="P1640">
        <f>IF(G1640&gt;=2,"Repeat","One-time")</f>
        <v/>
      </c>
    </row>
    <row r="1641">
      <c r="A1641" t="inlineStr">
        <is>
          <t>C00707</t>
        </is>
      </c>
      <c r="B1641" t="inlineStr">
        <is>
          <t>Neha Mukherjee</t>
        </is>
      </c>
      <c r="C1641" t="inlineStr">
        <is>
          <t>Central</t>
        </is>
      </c>
      <c r="D1641" t="inlineStr">
        <is>
          <t>Indore</t>
        </is>
      </c>
      <c r="E1641" t="inlineStr">
        <is>
          <t>No</t>
        </is>
      </c>
      <c r="F1641" t="inlineStr">
        <is>
          <t>High Value</t>
        </is>
      </c>
      <c r="G1641" t="n">
        <v>16</v>
      </c>
      <c r="H1641" s="24" t="n">
        <v>65957.88</v>
      </c>
      <c r="I1641" s="24" t="n">
        <v>14389.8</v>
      </c>
      <c r="J1641" s="25" t="n">
        <v>44941</v>
      </c>
      <c r="K1641" s="25" t="n">
        <v>45788</v>
      </c>
      <c r="L1641" t="n">
        <v>3</v>
      </c>
      <c r="M1641" t="n">
        <v>5</v>
      </c>
      <c r="N1641" t="n">
        <v>5</v>
      </c>
      <c r="O1641">
        <f>DATE(2026,1,1)-K1641</f>
        <v/>
      </c>
      <c r="P1641">
        <f>IF(G1641&gt;=2,"Repeat","One-time")</f>
        <v/>
      </c>
    </row>
    <row r="1642">
      <c r="A1642" t="inlineStr">
        <is>
          <t>C09416</t>
        </is>
      </c>
      <c r="B1642" t="inlineStr">
        <is>
          <t>Harpreet Mukherjee</t>
        </is>
      </c>
      <c r="C1642" t="inlineStr">
        <is>
          <t>South</t>
        </is>
      </c>
      <c r="D1642" t="inlineStr">
        <is>
          <t>Bengaluru</t>
        </is>
      </c>
      <c r="E1642" t="inlineStr">
        <is>
          <t>Yes</t>
        </is>
      </c>
      <c r="F1642" t="inlineStr">
        <is>
          <t>High Value</t>
        </is>
      </c>
      <c r="G1642" t="n">
        <v>5</v>
      </c>
      <c r="H1642" s="24" t="n">
        <v>65912.91</v>
      </c>
      <c r="I1642" s="24" t="n">
        <v>9994.83</v>
      </c>
      <c r="J1642" s="25" t="n">
        <v>45824</v>
      </c>
      <c r="K1642" s="25" t="n">
        <v>45967</v>
      </c>
      <c r="L1642" t="n">
        <v>4</v>
      </c>
      <c r="M1642" t="n">
        <v>4</v>
      </c>
      <c r="N1642" t="n">
        <v>5</v>
      </c>
      <c r="O1642">
        <f>DATE(2026,1,1)-K1642</f>
        <v/>
      </c>
      <c r="P1642">
        <f>IF(G1642&gt;=2,"Repeat","One-time")</f>
        <v/>
      </c>
    </row>
    <row r="1643">
      <c r="A1643" t="inlineStr">
        <is>
          <t>C09133</t>
        </is>
      </c>
      <c r="B1643" t="inlineStr">
        <is>
          <t>Shreya Das</t>
        </is>
      </c>
      <c r="C1643" t="inlineStr">
        <is>
          <t>West</t>
        </is>
      </c>
      <c r="D1643" t="inlineStr">
        <is>
          <t>Mumbai</t>
        </is>
      </c>
      <c r="E1643" t="inlineStr">
        <is>
          <t>Yes</t>
        </is>
      </c>
      <c r="F1643" t="inlineStr">
        <is>
          <t>High Value</t>
        </is>
      </c>
      <c r="G1643" t="n">
        <v>11</v>
      </c>
      <c r="H1643" s="24" t="n">
        <v>65911.7</v>
      </c>
      <c r="I1643" s="24" t="n">
        <v>15037.06</v>
      </c>
      <c r="J1643" s="25" t="n">
        <v>45807</v>
      </c>
      <c r="K1643" s="25" t="n">
        <v>46007</v>
      </c>
      <c r="L1643" t="n">
        <v>5</v>
      </c>
      <c r="M1643" t="n">
        <v>5</v>
      </c>
      <c r="N1643" t="n">
        <v>5</v>
      </c>
      <c r="O1643">
        <f>DATE(2026,1,1)-K1643</f>
        <v/>
      </c>
      <c r="P1643">
        <f>IF(G1643&gt;=2,"Repeat","One-time")</f>
        <v/>
      </c>
    </row>
    <row r="1644">
      <c r="A1644" t="inlineStr">
        <is>
          <t>C00359</t>
        </is>
      </c>
      <c r="B1644" t="inlineStr">
        <is>
          <t>Pooja Iyer</t>
        </is>
      </c>
      <c r="C1644" t="inlineStr">
        <is>
          <t>East</t>
        </is>
      </c>
      <c r="D1644" t="inlineStr">
        <is>
          <t>Patna</t>
        </is>
      </c>
      <c r="E1644" t="inlineStr">
        <is>
          <t>No</t>
        </is>
      </c>
      <c r="F1644" t="inlineStr">
        <is>
          <t>At Risk</t>
        </is>
      </c>
      <c r="G1644" t="n">
        <v>4</v>
      </c>
      <c r="H1644" s="24" t="n">
        <v>65878.60000000001</v>
      </c>
      <c r="I1644" s="24" t="n">
        <v>3882.91</v>
      </c>
      <c r="J1644" s="25" t="n">
        <v>44968</v>
      </c>
      <c r="K1644" s="25" t="n">
        <v>44986</v>
      </c>
      <c r="L1644" t="n">
        <v>1</v>
      </c>
      <c r="M1644" t="n">
        <v>3</v>
      </c>
      <c r="N1644" t="n">
        <v>5</v>
      </c>
      <c r="O1644">
        <f>DATE(2026,1,1)-K1644</f>
        <v/>
      </c>
      <c r="P1644">
        <f>IF(G1644&gt;=2,"Repeat","One-time")</f>
        <v/>
      </c>
    </row>
    <row r="1645">
      <c r="A1645" t="inlineStr">
        <is>
          <t>C08091</t>
        </is>
      </c>
      <c r="B1645" t="inlineStr">
        <is>
          <t>Varun Yadav</t>
        </is>
      </c>
      <c r="C1645" t="inlineStr">
        <is>
          <t>South</t>
        </is>
      </c>
      <c r="D1645" t="inlineStr">
        <is>
          <t>Bengaluru</t>
        </is>
      </c>
      <c r="E1645" t="inlineStr">
        <is>
          <t>No</t>
        </is>
      </c>
      <c r="F1645" t="inlineStr">
        <is>
          <t>High Value</t>
        </is>
      </c>
      <c r="G1645" t="n">
        <v>5</v>
      </c>
      <c r="H1645" s="24" t="n">
        <v>65877.75999999999</v>
      </c>
      <c r="I1645" s="24" t="n">
        <v>10043.24</v>
      </c>
      <c r="J1645" s="25" t="n">
        <v>45766</v>
      </c>
      <c r="K1645" s="25" t="n">
        <v>45921</v>
      </c>
      <c r="L1645" t="n">
        <v>3</v>
      </c>
      <c r="M1645" t="n">
        <v>4</v>
      </c>
      <c r="N1645" t="n">
        <v>5</v>
      </c>
      <c r="O1645">
        <f>DATE(2026,1,1)-K1645</f>
        <v/>
      </c>
      <c r="P1645">
        <f>IF(G1645&gt;=2,"Repeat","One-time")</f>
        <v/>
      </c>
    </row>
    <row r="1646">
      <c r="A1646" t="inlineStr">
        <is>
          <t>C04241</t>
        </is>
      </c>
      <c r="B1646" t="inlineStr">
        <is>
          <t>Shreya Bose</t>
        </is>
      </c>
      <c r="C1646" t="inlineStr">
        <is>
          <t>Central</t>
        </is>
      </c>
      <c r="D1646" t="inlineStr">
        <is>
          <t>Raipur</t>
        </is>
      </c>
      <c r="E1646" t="inlineStr">
        <is>
          <t>No</t>
        </is>
      </c>
      <c r="F1646" t="inlineStr">
        <is>
          <t>High Value</t>
        </is>
      </c>
      <c r="G1646" t="n">
        <v>14</v>
      </c>
      <c r="H1646" s="24" t="n">
        <v>65866.67</v>
      </c>
      <c r="I1646" s="24" t="n">
        <v>16698.87</v>
      </c>
      <c r="J1646" s="25" t="n">
        <v>45348</v>
      </c>
      <c r="K1646" s="25" t="n">
        <v>45813</v>
      </c>
      <c r="L1646" t="n">
        <v>3</v>
      </c>
      <c r="M1646" t="n">
        <v>5</v>
      </c>
      <c r="N1646" t="n">
        <v>5</v>
      </c>
      <c r="O1646">
        <f>DATE(2026,1,1)-K1646</f>
        <v/>
      </c>
      <c r="P1646">
        <f>IF(G1646&gt;=2,"Repeat","One-time")</f>
        <v/>
      </c>
    </row>
    <row r="1647">
      <c r="A1647" t="inlineStr">
        <is>
          <t>C00534</t>
        </is>
      </c>
      <c r="B1647" t="inlineStr">
        <is>
          <t>Aarav Mehta</t>
        </is>
      </c>
      <c r="C1647" t="inlineStr">
        <is>
          <t>East</t>
        </is>
      </c>
      <c r="D1647" t="inlineStr">
        <is>
          <t>Patna</t>
        </is>
      </c>
      <c r="E1647" t="inlineStr">
        <is>
          <t>No</t>
        </is>
      </c>
      <c r="F1647" t="inlineStr">
        <is>
          <t>At Risk</t>
        </is>
      </c>
      <c r="G1647" t="n">
        <v>2</v>
      </c>
      <c r="H1647" s="24" t="n">
        <v>65804.85000000001</v>
      </c>
      <c r="I1647" s="24" t="n">
        <v>5994.74</v>
      </c>
      <c r="J1647" s="25" t="n">
        <v>44935</v>
      </c>
      <c r="K1647" s="25" t="n">
        <v>44941</v>
      </c>
      <c r="L1647" t="n">
        <v>1</v>
      </c>
      <c r="M1647" t="n">
        <v>2</v>
      </c>
      <c r="N1647" t="n">
        <v>5</v>
      </c>
      <c r="O1647">
        <f>DATE(2026,1,1)-K1647</f>
        <v/>
      </c>
      <c r="P1647">
        <f>IF(G1647&gt;=2,"Repeat","One-time")</f>
        <v/>
      </c>
    </row>
    <row r="1648">
      <c r="A1648" t="inlineStr">
        <is>
          <t>C01537</t>
        </is>
      </c>
      <c r="B1648" t="inlineStr">
        <is>
          <t>Varun Sinha</t>
        </is>
      </c>
      <c r="C1648" t="inlineStr">
        <is>
          <t>South</t>
        </is>
      </c>
      <c r="D1648" t="inlineStr">
        <is>
          <t>Hyderabad</t>
        </is>
      </c>
      <c r="E1648" t="inlineStr">
        <is>
          <t>No</t>
        </is>
      </c>
      <c r="F1648" t="inlineStr">
        <is>
          <t>At Risk</t>
        </is>
      </c>
      <c r="G1648" t="n">
        <v>8</v>
      </c>
      <c r="H1648" s="24" t="n">
        <v>65664.60000000001</v>
      </c>
      <c r="I1648" s="24" t="n">
        <v>8311.120000000001</v>
      </c>
      <c r="J1648" s="25" t="n">
        <v>45117</v>
      </c>
      <c r="K1648" s="25" t="n">
        <v>45232</v>
      </c>
      <c r="L1648" t="n">
        <v>1</v>
      </c>
      <c r="M1648" t="n">
        <v>4</v>
      </c>
      <c r="N1648" t="n">
        <v>5</v>
      </c>
      <c r="O1648">
        <f>DATE(2026,1,1)-K1648</f>
        <v/>
      </c>
      <c r="P1648">
        <f>IF(G1648&gt;=2,"Repeat","One-time")</f>
        <v/>
      </c>
    </row>
    <row r="1649">
      <c r="A1649" t="inlineStr">
        <is>
          <t>C08961</t>
        </is>
      </c>
      <c r="B1649" t="inlineStr">
        <is>
          <t>Vivaan Yadav</t>
        </is>
      </c>
      <c r="C1649" t="inlineStr">
        <is>
          <t>North</t>
        </is>
      </c>
      <c r="D1649" t="inlineStr">
        <is>
          <t>Delhi</t>
        </is>
      </c>
      <c r="E1649" t="inlineStr">
        <is>
          <t>No</t>
        </is>
      </c>
      <c r="F1649" t="inlineStr">
        <is>
          <t>High Value</t>
        </is>
      </c>
      <c r="G1649" t="n">
        <v>6</v>
      </c>
      <c r="H1649" s="24" t="n">
        <v>65633.10000000001</v>
      </c>
      <c r="I1649" s="24" t="n">
        <v>9148.709999999999</v>
      </c>
      <c r="J1649" s="25" t="n">
        <v>45783</v>
      </c>
      <c r="K1649" s="25" t="n">
        <v>45997</v>
      </c>
      <c r="L1649" t="n">
        <v>5</v>
      </c>
      <c r="M1649" t="n">
        <v>4</v>
      </c>
      <c r="N1649" t="n">
        <v>5</v>
      </c>
      <c r="O1649">
        <f>DATE(2026,1,1)-K1649</f>
        <v/>
      </c>
      <c r="P1649">
        <f>IF(G1649&gt;=2,"Repeat","One-time")</f>
        <v/>
      </c>
    </row>
    <row r="1650">
      <c r="A1650" t="inlineStr">
        <is>
          <t>C00283</t>
        </is>
      </c>
      <c r="B1650" t="inlineStr">
        <is>
          <t>Neha Verma</t>
        </is>
      </c>
      <c r="C1650" t="inlineStr">
        <is>
          <t>South</t>
        </is>
      </c>
      <c r="D1650" t="inlineStr">
        <is>
          <t>Bengaluru</t>
        </is>
      </c>
      <c r="E1650" t="inlineStr">
        <is>
          <t>No</t>
        </is>
      </c>
      <c r="F1650" t="inlineStr">
        <is>
          <t>At Risk</t>
        </is>
      </c>
      <c r="G1650" t="n">
        <v>8</v>
      </c>
      <c r="H1650" s="24" t="n">
        <v>65624.78999999999</v>
      </c>
      <c r="I1650" s="24" t="n">
        <v>12322.74</v>
      </c>
      <c r="J1650" s="25" t="n">
        <v>45007</v>
      </c>
      <c r="K1650" s="25" t="n">
        <v>45331</v>
      </c>
      <c r="L1650" t="n">
        <v>1</v>
      </c>
      <c r="M1650" t="n">
        <v>4</v>
      </c>
      <c r="N1650" t="n">
        <v>5</v>
      </c>
      <c r="O1650">
        <f>DATE(2026,1,1)-K1650</f>
        <v/>
      </c>
      <c r="P1650">
        <f>IF(G1650&gt;=2,"Repeat","One-time")</f>
        <v/>
      </c>
    </row>
    <row r="1651">
      <c r="A1651" t="inlineStr">
        <is>
          <t>C04658</t>
        </is>
      </c>
      <c r="B1651" t="inlineStr">
        <is>
          <t>Zoya Mehta</t>
        </is>
      </c>
      <c r="C1651" t="inlineStr">
        <is>
          <t>South</t>
        </is>
      </c>
      <c r="D1651" t="inlineStr">
        <is>
          <t>Bengaluru</t>
        </is>
      </c>
      <c r="E1651" t="inlineStr">
        <is>
          <t>Yes</t>
        </is>
      </c>
      <c r="F1651" t="inlineStr">
        <is>
          <t>High Value</t>
        </is>
      </c>
      <c r="G1651" t="n">
        <v>12</v>
      </c>
      <c r="H1651" s="24" t="n">
        <v>65530.92</v>
      </c>
      <c r="I1651" s="24" t="n">
        <v>13916.51</v>
      </c>
      <c r="J1651" s="25" t="n">
        <v>45418</v>
      </c>
      <c r="K1651" s="25" t="n">
        <v>46010</v>
      </c>
      <c r="L1651" t="n">
        <v>5</v>
      </c>
      <c r="M1651" t="n">
        <v>5</v>
      </c>
      <c r="N1651" t="n">
        <v>5</v>
      </c>
      <c r="O1651">
        <f>DATE(2026,1,1)-K1651</f>
        <v/>
      </c>
      <c r="P1651">
        <f>IF(G1651&gt;=2,"Repeat","One-time")</f>
        <v/>
      </c>
    </row>
    <row r="1652">
      <c r="A1652" t="inlineStr">
        <is>
          <t>C08977</t>
        </is>
      </c>
      <c r="B1652" t="inlineStr">
        <is>
          <t>Farhan Reddy</t>
        </is>
      </c>
      <c r="C1652" t="inlineStr">
        <is>
          <t>West</t>
        </is>
      </c>
      <c r="D1652" t="inlineStr">
        <is>
          <t>Ahmedabad</t>
        </is>
      </c>
      <c r="E1652" t="inlineStr">
        <is>
          <t>No</t>
        </is>
      </c>
      <c r="F1652" t="inlineStr">
        <is>
          <t>High Value</t>
        </is>
      </c>
      <c r="G1652" t="n">
        <v>4</v>
      </c>
      <c r="H1652" s="24" t="n">
        <v>65474.87</v>
      </c>
      <c r="I1652" s="24" t="n">
        <v>-63.92</v>
      </c>
      <c r="J1652" s="25" t="n">
        <v>45770</v>
      </c>
      <c r="K1652" s="25" t="n">
        <v>46017</v>
      </c>
      <c r="L1652" t="n">
        <v>5</v>
      </c>
      <c r="M1652" t="n">
        <v>4</v>
      </c>
      <c r="N1652" t="n">
        <v>5</v>
      </c>
      <c r="O1652">
        <f>DATE(2026,1,1)-K1652</f>
        <v/>
      </c>
      <c r="P1652">
        <f>IF(G1652&gt;=2,"Repeat","One-time")</f>
        <v/>
      </c>
    </row>
    <row r="1653">
      <c r="A1653" t="inlineStr">
        <is>
          <t>C00435</t>
        </is>
      </c>
      <c r="B1653" t="inlineStr">
        <is>
          <t>Ananya Sharma</t>
        </is>
      </c>
      <c r="C1653" t="inlineStr">
        <is>
          <t>West</t>
        </is>
      </c>
      <c r="D1653" t="inlineStr">
        <is>
          <t>Pune</t>
        </is>
      </c>
      <c r="E1653" t="inlineStr">
        <is>
          <t>Yes</t>
        </is>
      </c>
      <c r="F1653" t="inlineStr">
        <is>
          <t>High Value</t>
        </is>
      </c>
      <c r="G1653" t="n">
        <v>12</v>
      </c>
      <c r="H1653" s="24" t="n">
        <v>65431.24</v>
      </c>
      <c r="I1653" s="24" t="n">
        <v>15273.68</v>
      </c>
      <c r="J1653" s="25" t="n">
        <v>44980</v>
      </c>
      <c r="K1653" s="25" t="n">
        <v>45962</v>
      </c>
      <c r="L1653" t="n">
        <v>4</v>
      </c>
      <c r="M1653" t="n">
        <v>5</v>
      </c>
      <c r="N1653" t="n">
        <v>5</v>
      </c>
      <c r="O1653">
        <f>DATE(2026,1,1)-K1653</f>
        <v/>
      </c>
      <c r="P1653">
        <f>IF(G1653&gt;=2,"Repeat","One-time")</f>
        <v/>
      </c>
    </row>
    <row r="1654">
      <c r="A1654" t="inlineStr">
        <is>
          <t>C01568</t>
        </is>
      </c>
      <c r="B1654" t="inlineStr">
        <is>
          <t>Farhan Shah</t>
        </is>
      </c>
      <c r="C1654" t="inlineStr">
        <is>
          <t>South</t>
        </is>
      </c>
      <c r="D1654" t="inlineStr">
        <is>
          <t>Chennai</t>
        </is>
      </c>
      <c r="E1654" t="inlineStr">
        <is>
          <t>No</t>
        </is>
      </c>
      <c r="F1654" t="inlineStr">
        <is>
          <t>At Risk</t>
        </is>
      </c>
      <c r="G1654" t="n">
        <v>7</v>
      </c>
      <c r="H1654" s="24" t="n">
        <v>65427.15</v>
      </c>
      <c r="I1654" s="24" t="n">
        <v>9691.27</v>
      </c>
      <c r="J1654" s="25" t="n">
        <v>45050</v>
      </c>
      <c r="K1654" s="25" t="n">
        <v>45227</v>
      </c>
      <c r="L1654" t="n">
        <v>1</v>
      </c>
      <c r="M1654" t="n">
        <v>4</v>
      </c>
      <c r="N1654" t="n">
        <v>5</v>
      </c>
      <c r="O1654">
        <f>DATE(2026,1,1)-K1654</f>
        <v/>
      </c>
      <c r="P1654">
        <f>IF(G1654&gt;=2,"Repeat","One-time")</f>
        <v/>
      </c>
    </row>
    <row r="1655">
      <c r="A1655" t="inlineStr">
        <is>
          <t>C10345</t>
        </is>
      </c>
      <c r="B1655" t="inlineStr">
        <is>
          <t>Swati Shah</t>
        </is>
      </c>
      <c r="C1655" t="inlineStr">
        <is>
          <t>East</t>
        </is>
      </c>
      <c r="D1655" t="inlineStr">
        <is>
          <t>Kolkata</t>
        </is>
      </c>
      <c r="E1655" t="inlineStr">
        <is>
          <t>No</t>
        </is>
      </c>
      <c r="F1655" t="inlineStr">
        <is>
          <t>Loyal</t>
        </is>
      </c>
      <c r="G1655" t="n">
        <v>3</v>
      </c>
      <c r="H1655" s="24" t="n">
        <v>65392.51</v>
      </c>
      <c r="I1655" s="24" t="n">
        <v>4940.97</v>
      </c>
      <c r="J1655" s="25" t="n">
        <v>45895</v>
      </c>
      <c r="K1655" s="25" t="n">
        <v>45955</v>
      </c>
      <c r="L1655" t="n">
        <v>4</v>
      </c>
      <c r="M1655" t="n">
        <v>3</v>
      </c>
      <c r="N1655" t="n">
        <v>5</v>
      </c>
      <c r="O1655">
        <f>DATE(2026,1,1)-K1655</f>
        <v/>
      </c>
      <c r="P1655">
        <f>IF(G1655&gt;=2,"Repeat","One-time")</f>
        <v/>
      </c>
    </row>
    <row r="1656">
      <c r="A1656" t="inlineStr">
        <is>
          <t>C07009</t>
        </is>
      </c>
      <c r="B1656" t="inlineStr">
        <is>
          <t>Meera Prasad</t>
        </is>
      </c>
      <c r="C1656" t="inlineStr">
        <is>
          <t>West</t>
        </is>
      </c>
      <c r="D1656" t="inlineStr">
        <is>
          <t>Surat</t>
        </is>
      </c>
      <c r="E1656" t="inlineStr">
        <is>
          <t>No</t>
        </is>
      </c>
      <c r="F1656" t="inlineStr">
        <is>
          <t>Loyal</t>
        </is>
      </c>
      <c r="G1656" t="n">
        <v>3</v>
      </c>
      <c r="H1656" s="24" t="n">
        <v>65309.56</v>
      </c>
      <c r="I1656" s="24" t="n">
        <v>12143.19</v>
      </c>
      <c r="J1656" s="25" t="n">
        <v>45629</v>
      </c>
      <c r="K1656" s="25" t="n">
        <v>45758</v>
      </c>
      <c r="L1656" t="n">
        <v>3</v>
      </c>
      <c r="M1656" t="n">
        <v>3</v>
      </c>
      <c r="N1656" t="n">
        <v>5</v>
      </c>
      <c r="O1656">
        <f>DATE(2026,1,1)-K1656</f>
        <v/>
      </c>
      <c r="P1656">
        <f>IF(G1656&gt;=2,"Repeat","One-time")</f>
        <v/>
      </c>
    </row>
    <row r="1657">
      <c r="A1657" t="inlineStr">
        <is>
          <t>C08818</t>
        </is>
      </c>
      <c r="B1657" t="inlineStr">
        <is>
          <t>Priya Agarwal</t>
        </is>
      </c>
      <c r="C1657" t="inlineStr">
        <is>
          <t>South</t>
        </is>
      </c>
      <c r="D1657" t="inlineStr">
        <is>
          <t>Bengaluru</t>
        </is>
      </c>
      <c r="E1657" t="inlineStr">
        <is>
          <t>Yes</t>
        </is>
      </c>
      <c r="F1657" t="inlineStr">
        <is>
          <t>High Value</t>
        </is>
      </c>
      <c r="G1657" t="n">
        <v>8</v>
      </c>
      <c r="H1657" s="24" t="n">
        <v>65304.74</v>
      </c>
      <c r="I1657" s="24" t="n">
        <v>6606.87</v>
      </c>
      <c r="J1657" s="25" t="n">
        <v>45756</v>
      </c>
      <c r="K1657" s="25" t="n">
        <v>45999</v>
      </c>
      <c r="L1657" t="n">
        <v>5</v>
      </c>
      <c r="M1657" t="n">
        <v>5</v>
      </c>
      <c r="N1657" t="n">
        <v>5</v>
      </c>
      <c r="O1657">
        <f>DATE(2026,1,1)-K1657</f>
        <v/>
      </c>
      <c r="P1657">
        <f>IF(G1657&gt;=2,"Repeat","One-time")</f>
        <v/>
      </c>
    </row>
    <row r="1658">
      <c r="A1658" t="inlineStr">
        <is>
          <t>C04286</t>
        </is>
      </c>
      <c r="B1658" t="inlineStr">
        <is>
          <t>Swati Thakur</t>
        </is>
      </c>
      <c r="C1658" t="inlineStr">
        <is>
          <t>North</t>
        </is>
      </c>
      <c r="D1658" t="inlineStr">
        <is>
          <t>Jaipur</t>
        </is>
      </c>
      <c r="E1658" t="inlineStr">
        <is>
          <t>No</t>
        </is>
      </c>
      <c r="F1658" t="inlineStr">
        <is>
          <t>At Risk</t>
        </is>
      </c>
      <c r="G1658" t="n">
        <v>6</v>
      </c>
      <c r="H1658" s="24" t="n">
        <v>65282.5</v>
      </c>
      <c r="I1658" s="24" t="n">
        <v>10963.46</v>
      </c>
      <c r="J1658" s="25" t="n">
        <v>45424</v>
      </c>
      <c r="K1658" s="25" t="n">
        <v>45524</v>
      </c>
      <c r="L1658" t="n">
        <v>2</v>
      </c>
      <c r="M1658" t="n">
        <v>4</v>
      </c>
      <c r="N1658" t="n">
        <v>5</v>
      </c>
      <c r="O1658">
        <f>DATE(2026,1,1)-K1658</f>
        <v/>
      </c>
      <c r="P1658">
        <f>IF(G1658&gt;=2,"Repeat","One-time")</f>
        <v/>
      </c>
    </row>
    <row r="1659">
      <c r="A1659" t="inlineStr">
        <is>
          <t>C05436</t>
        </is>
      </c>
      <c r="B1659" t="inlineStr">
        <is>
          <t>Farhan Bose</t>
        </is>
      </c>
      <c r="C1659" t="inlineStr">
        <is>
          <t>South</t>
        </is>
      </c>
      <c r="D1659" t="inlineStr">
        <is>
          <t>Hyderabad</t>
        </is>
      </c>
      <c r="E1659" t="inlineStr">
        <is>
          <t>No</t>
        </is>
      </c>
      <c r="F1659" t="inlineStr">
        <is>
          <t>High Value</t>
        </is>
      </c>
      <c r="G1659" t="n">
        <v>7</v>
      </c>
      <c r="H1659" s="24" t="n">
        <v>65212.15</v>
      </c>
      <c r="I1659" s="24" t="n">
        <v>15960.69</v>
      </c>
      <c r="J1659" s="25" t="n">
        <v>45576</v>
      </c>
      <c r="K1659" s="25" t="n">
        <v>45913</v>
      </c>
      <c r="L1659" t="n">
        <v>3</v>
      </c>
      <c r="M1659" t="n">
        <v>4</v>
      </c>
      <c r="N1659" t="n">
        <v>5</v>
      </c>
      <c r="O1659">
        <f>DATE(2026,1,1)-K1659</f>
        <v/>
      </c>
      <c r="P1659">
        <f>IF(G1659&gt;=2,"Repeat","One-time")</f>
        <v/>
      </c>
    </row>
    <row r="1660">
      <c r="A1660" t="inlineStr">
        <is>
          <t>C09998</t>
        </is>
      </c>
      <c r="B1660" t="inlineStr">
        <is>
          <t>Isha Singh</t>
        </is>
      </c>
      <c r="C1660" t="inlineStr">
        <is>
          <t>West</t>
        </is>
      </c>
      <c r="D1660" t="inlineStr">
        <is>
          <t>Pune</t>
        </is>
      </c>
      <c r="E1660" t="inlineStr">
        <is>
          <t>Yes</t>
        </is>
      </c>
      <c r="F1660" t="inlineStr">
        <is>
          <t>High Value</t>
        </is>
      </c>
      <c r="G1660" t="n">
        <v>4</v>
      </c>
      <c r="H1660" s="24" t="n">
        <v>65188.96</v>
      </c>
      <c r="I1660" s="24" t="n">
        <v>3039.85</v>
      </c>
      <c r="J1660" s="25" t="n">
        <v>45863</v>
      </c>
      <c r="K1660" s="25" t="n">
        <v>45971</v>
      </c>
      <c r="L1660" t="n">
        <v>4</v>
      </c>
      <c r="M1660" t="n">
        <v>4</v>
      </c>
      <c r="N1660" t="n">
        <v>5</v>
      </c>
      <c r="O1660">
        <f>DATE(2026,1,1)-K1660</f>
        <v/>
      </c>
      <c r="P1660">
        <f>IF(G1660&gt;=2,"Repeat","One-time")</f>
        <v/>
      </c>
    </row>
    <row r="1661">
      <c r="A1661" t="inlineStr">
        <is>
          <t>C01070</t>
        </is>
      </c>
      <c r="B1661" t="inlineStr">
        <is>
          <t>Lakshmi Nair</t>
        </is>
      </c>
      <c r="C1661" t="inlineStr">
        <is>
          <t>North</t>
        </is>
      </c>
      <c r="D1661" t="inlineStr">
        <is>
          <t>Lucknow</t>
        </is>
      </c>
      <c r="E1661" t="inlineStr">
        <is>
          <t>No</t>
        </is>
      </c>
      <c r="F1661" t="inlineStr">
        <is>
          <t>At Risk</t>
        </is>
      </c>
      <c r="G1661" t="n">
        <v>8</v>
      </c>
      <c r="H1661" s="24" t="n">
        <v>65127.8</v>
      </c>
      <c r="I1661" s="24" t="n">
        <v>9949.01</v>
      </c>
      <c r="J1661" s="25" t="n">
        <v>44995</v>
      </c>
      <c r="K1661" s="25" t="n">
        <v>45077</v>
      </c>
      <c r="L1661" t="n">
        <v>1</v>
      </c>
      <c r="M1661" t="n">
        <v>4</v>
      </c>
      <c r="N1661" t="n">
        <v>5</v>
      </c>
      <c r="O1661">
        <f>DATE(2026,1,1)-K1661</f>
        <v/>
      </c>
      <c r="P1661">
        <f>IF(G1661&gt;=2,"Repeat","One-time")</f>
        <v/>
      </c>
    </row>
    <row r="1662">
      <c r="A1662" t="inlineStr">
        <is>
          <t>C00559</t>
        </is>
      </c>
      <c r="B1662" t="inlineStr">
        <is>
          <t>Sanjay Das</t>
        </is>
      </c>
      <c r="C1662" t="inlineStr">
        <is>
          <t>West</t>
        </is>
      </c>
      <c r="D1662" t="inlineStr">
        <is>
          <t>Mumbai</t>
        </is>
      </c>
      <c r="E1662" t="inlineStr">
        <is>
          <t>No</t>
        </is>
      </c>
      <c r="F1662" t="inlineStr">
        <is>
          <t>At Risk</t>
        </is>
      </c>
      <c r="G1662" t="n">
        <v>14</v>
      </c>
      <c r="H1662" s="24" t="n">
        <v>65110.89</v>
      </c>
      <c r="I1662" s="24" t="n">
        <v>9933.68</v>
      </c>
      <c r="J1662" s="25" t="n">
        <v>44951</v>
      </c>
      <c r="K1662" s="25" t="n">
        <v>45379</v>
      </c>
      <c r="L1662" t="n">
        <v>1</v>
      </c>
      <c r="M1662" t="n">
        <v>5</v>
      </c>
      <c r="N1662" t="n">
        <v>5</v>
      </c>
      <c r="O1662">
        <f>DATE(2026,1,1)-K1662</f>
        <v/>
      </c>
      <c r="P1662">
        <f>IF(G1662&gt;=2,"Repeat","One-time")</f>
        <v/>
      </c>
    </row>
    <row r="1663">
      <c r="A1663" t="inlineStr">
        <is>
          <t>C08179</t>
        </is>
      </c>
      <c r="B1663" t="inlineStr">
        <is>
          <t>Riya Agarwal</t>
        </is>
      </c>
      <c r="C1663" t="inlineStr">
        <is>
          <t>South</t>
        </is>
      </c>
      <c r="D1663" t="inlineStr">
        <is>
          <t>Bengaluru</t>
        </is>
      </c>
      <c r="E1663" t="inlineStr">
        <is>
          <t>No</t>
        </is>
      </c>
      <c r="F1663" t="inlineStr">
        <is>
          <t>At Risk</t>
        </is>
      </c>
      <c r="G1663" t="n">
        <v>1</v>
      </c>
      <c r="H1663" s="24" t="n">
        <v>65100.58</v>
      </c>
      <c r="I1663" s="24" t="n">
        <v>4917.73</v>
      </c>
      <c r="J1663" s="25" t="n">
        <v>45749</v>
      </c>
      <c r="K1663" s="25" t="n">
        <v>45749</v>
      </c>
      <c r="L1663" t="n">
        <v>2</v>
      </c>
      <c r="M1663" t="n">
        <v>1</v>
      </c>
      <c r="N1663" t="n">
        <v>5</v>
      </c>
      <c r="O1663">
        <f>DATE(2026,1,1)-K1663</f>
        <v/>
      </c>
      <c r="P1663">
        <f>IF(G1663&gt;=2,"Repeat","One-time")</f>
        <v/>
      </c>
    </row>
    <row r="1664">
      <c r="A1664" t="inlineStr">
        <is>
          <t>C04504</t>
        </is>
      </c>
      <c r="B1664" t="inlineStr">
        <is>
          <t>Kavya Fernandes</t>
        </is>
      </c>
      <c r="C1664" t="inlineStr">
        <is>
          <t>Central</t>
        </is>
      </c>
      <c r="D1664" t="inlineStr">
        <is>
          <t>Raipur</t>
        </is>
      </c>
      <c r="E1664" t="inlineStr">
        <is>
          <t>No</t>
        </is>
      </c>
      <c r="F1664" t="inlineStr">
        <is>
          <t>High Value</t>
        </is>
      </c>
      <c r="G1664" t="n">
        <v>8</v>
      </c>
      <c r="H1664" s="24" t="n">
        <v>65062.38</v>
      </c>
      <c r="I1664" s="24" t="n">
        <v>11654.9</v>
      </c>
      <c r="J1664" s="25" t="n">
        <v>45528</v>
      </c>
      <c r="K1664" s="25" t="n">
        <v>45864</v>
      </c>
      <c r="L1664" t="n">
        <v>3</v>
      </c>
      <c r="M1664" t="n">
        <v>4</v>
      </c>
      <c r="N1664" t="n">
        <v>5</v>
      </c>
      <c r="O1664">
        <f>DATE(2026,1,1)-K1664</f>
        <v/>
      </c>
      <c r="P1664">
        <f>IF(G1664&gt;=2,"Repeat","One-time")</f>
        <v/>
      </c>
    </row>
    <row r="1665">
      <c r="A1665" t="inlineStr">
        <is>
          <t>C03511</t>
        </is>
      </c>
      <c r="B1665" t="inlineStr">
        <is>
          <t>Ritu Sinha</t>
        </is>
      </c>
      <c r="C1665" t="inlineStr">
        <is>
          <t>North</t>
        </is>
      </c>
      <c r="D1665" t="inlineStr">
        <is>
          <t>Lucknow</t>
        </is>
      </c>
      <c r="E1665" t="inlineStr">
        <is>
          <t>No</t>
        </is>
      </c>
      <c r="F1665" t="inlineStr">
        <is>
          <t>At Risk</t>
        </is>
      </c>
      <c r="G1665" t="n">
        <v>4</v>
      </c>
      <c r="H1665" s="24" t="n">
        <v>65054.88</v>
      </c>
      <c r="I1665" s="24" t="n">
        <v>11524.94</v>
      </c>
      <c r="J1665" s="25" t="n">
        <v>45267</v>
      </c>
      <c r="K1665" s="25" t="n">
        <v>45616</v>
      </c>
      <c r="L1665" t="n">
        <v>2</v>
      </c>
      <c r="M1665" t="n">
        <v>3</v>
      </c>
      <c r="N1665" t="n">
        <v>5</v>
      </c>
      <c r="O1665">
        <f>DATE(2026,1,1)-K1665</f>
        <v/>
      </c>
      <c r="P1665">
        <f>IF(G1665&gt;=2,"Repeat","One-time")</f>
        <v/>
      </c>
    </row>
    <row r="1666">
      <c r="A1666" t="inlineStr">
        <is>
          <t>C00896</t>
        </is>
      </c>
      <c r="B1666" t="inlineStr">
        <is>
          <t>Deepak Thakur</t>
        </is>
      </c>
      <c r="C1666" t="inlineStr">
        <is>
          <t>South</t>
        </is>
      </c>
      <c r="D1666" t="inlineStr">
        <is>
          <t>Hyderabad</t>
        </is>
      </c>
      <c r="E1666" t="inlineStr">
        <is>
          <t>Yes</t>
        </is>
      </c>
      <c r="F1666" t="inlineStr">
        <is>
          <t>At Risk</t>
        </is>
      </c>
      <c r="G1666" t="n">
        <v>5</v>
      </c>
      <c r="H1666" s="24" t="n">
        <v>65007.3</v>
      </c>
      <c r="I1666" s="24" t="n">
        <v>15680.86</v>
      </c>
      <c r="J1666" s="25" t="n">
        <v>45057</v>
      </c>
      <c r="K1666" s="25" t="n">
        <v>45419</v>
      </c>
      <c r="L1666" t="n">
        <v>1</v>
      </c>
      <c r="M1666" t="n">
        <v>4</v>
      </c>
      <c r="N1666" t="n">
        <v>5</v>
      </c>
      <c r="O1666">
        <f>DATE(2026,1,1)-K1666</f>
        <v/>
      </c>
      <c r="P1666">
        <f>IF(G1666&gt;=2,"Repeat","One-time")</f>
        <v/>
      </c>
    </row>
    <row r="1667">
      <c r="A1667" t="inlineStr">
        <is>
          <t>C05153</t>
        </is>
      </c>
      <c r="B1667" t="inlineStr">
        <is>
          <t>Varun Verma</t>
        </is>
      </c>
      <c r="C1667" t="inlineStr">
        <is>
          <t>West</t>
        </is>
      </c>
      <c r="D1667" t="inlineStr">
        <is>
          <t>Surat</t>
        </is>
      </c>
      <c r="E1667" t="inlineStr">
        <is>
          <t>Yes</t>
        </is>
      </c>
      <c r="F1667" t="inlineStr">
        <is>
          <t>High Value</t>
        </is>
      </c>
      <c r="G1667" t="n">
        <v>7</v>
      </c>
      <c r="H1667" s="24" t="n">
        <v>65001.74</v>
      </c>
      <c r="I1667" s="24" t="n">
        <v>12465.52</v>
      </c>
      <c r="J1667" s="25" t="n">
        <v>45472</v>
      </c>
      <c r="K1667" s="25" t="n">
        <v>45973</v>
      </c>
      <c r="L1667" t="n">
        <v>4</v>
      </c>
      <c r="M1667" t="n">
        <v>4</v>
      </c>
      <c r="N1667" t="n">
        <v>5</v>
      </c>
      <c r="O1667">
        <f>DATE(2026,1,1)-K1667</f>
        <v/>
      </c>
      <c r="P1667">
        <f>IF(G1667&gt;=2,"Repeat","One-time")</f>
        <v/>
      </c>
    </row>
    <row r="1668">
      <c r="A1668" t="inlineStr">
        <is>
          <t>C05010</t>
        </is>
      </c>
      <c r="B1668" t="inlineStr">
        <is>
          <t>Divya Mishra</t>
        </is>
      </c>
      <c r="C1668" t="inlineStr">
        <is>
          <t>Central</t>
        </is>
      </c>
      <c r="D1668" t="inlineStr">
        <is>
          <t>Nagpur</t>
        </is>
      </c>
      <c r="E1668" t="inlineStr">
        <is>
          <t>Yes</t>
        </is>
      </c>
      <c r="F1668" t="inlineStr">
        <is>
          <t>High Value</t>
        </is>
      </c>
      <c r="G1668" t="n">
        <v>8</v>
      </c>
      <c r="H1668" s="24" t="n">
        <v>64988.55</v>
      </c>
      <c r="I1668" s="24" t="n">
        <v>12357.6</v>
      </c>
      <c r="J1668" s="25" t="n">
        <v>45547</v>
      </c>
      <c r="K1668" s="25" t="n">
        <v>46011</v>
      </c>
      <c r="L1668" t="n">
        <v>5</v>
      </c>
      <c r="M1668" t="n">
        <v>4</v>
      </c>
      <c r="N1668" t="n">
        <v>5</v>
      </c>
      <c r="O1668">
        <f>DATE(2026,1,1)-K1668</f>
        <v/>
      </c>
      <c r="P1668">
        <f>IF(G1668&gt;=2,"Repeat","One-time")</f>
        <v/>
      </c>
    </row>
    <row r="1669">
      <c r="A1669" t="inlineStr">
        <is>
          <t>C02993</t>
        </is>
      </c>
      <c r="B1669" t="inlineStr">
        <is>
          <t>Suresh Pillai</t>
        </is>
      </c>
      <c r="C1669" t="inlineStr">
        <is>
          <t>West</t>
        </is>
      </c>
      <c r="D1669" t="inlineStr">
        <is>
          <t>Pune</t>
        </is>
      </c>
      <c r="E1669" t="inlineStr">
        <is>
          <t>No</t>
        </is>
      </c>
      <c r="F1669" t="inlineStr">
        <is>
          <t>High Value</t>
        </is>
      </c>
      <c r="G1669" t="n">
        <v>9</v>
      </c>
      <c r="H1669" s="24" t="n">
        <v>64840.88</v>
      </c>
      <c r="I1669" s="24" t="n">
        <v>16366.18</v>
      </c>
      <c r="J1669" s="25" t="n">
        <v>45200</v>
      </c>
      <c r="K1669" s="25" t="n">
        <v>46016</v>
      </c>
      <c r="L1669" t="n">
        <v>5</v>
      </c>
      <c r="M1669" t="n">
        <v>5</v>
      </c>
      <c r="N1669" t="n">
        <v>5</v>
      </c>
      <c r="O1669">
        <f>DATE(2026,1,1)-K1669</f>
        <v/>
      </c>
      <c r="P1669">
        <f>IF(G1669&gt;=2,"Repeat","One-time")</f>
        <v/>
      </c>
    </row>
    <row r="1670">
      <c r="A1670" t="inlineStr">
        <is>
          <t>C00653</t>
        </is>
      </c>
      <c r="B1670" t="inlineStr">
        <is>
          <t>Ritu Das</t>
        </is>
      </c>
      <c r="C1670" t="inlineStr">
        <is>
          <t>East</t>
        </is>
      </c>
      <c r="D1670" t="inlineStr">
        <is>
          <t>Kolkata</t>
        </is>
      </c>
      <c r="E1670" t="inlineStr">
        <is>
          <t>Yes</t>
        </is>
      </c>
      <c r="F1670" t="inlineStr">
        <is>
          <t>At Risk</t>
        </is>
      </c>
      <c r="G1670" t="n">
        <v>11</v>
      </c>
      <c r="H1670" s="24" t="n">
        <v>64807.1</v>
      </c>
      <c r="I1670" s="24" t="n">
        <v>12898.44</v>
      </c>
      <c r="J1670" s="25" t="n">
        <v>45072</v>
      </c>
      <c r="K1670" s="25" t="n">
        <v>45605</v>
      </c>
      <c r="L1670" t="n">
        <v>2</v>
      </c>
      <c r="M1670" t="n">
        <v>5</v>
      </c>
      <c r="N1670" t="n">
        <v>5</v>
      </c>
      <c r="O1670">
        <f>DATE(2026,1,1)-K1670</f>
        <v/>
      </c>
      <c r="P1670">
        <f>IF(G1670&gt;=2,"Repeat","One-time")</f>
        <v/>
      </c>
    </row>
    <row r="1671">
      <c r="A1671" t="inlineStr">
        <is>
          <t>C11529</t>
        </is>
      </c>
      <c r="B1671" t="inlineStr">
        <is>
          <t>Manish Menon</t>
        </is>
      </c>
      <c r="C1671" t="inlineStr">
        <is>
          <t>North</t>
        </is>
      </c>
      <c r="D1671" t="inlineStr">
        <is>
          <t>Chandigarh</t>
        </is>
      </c>
      <c r="E1671" t="inlineStr">
        <is>
          <t>No</t>
        </is>
      </c>
      <c r="F1671" t="inlineStr">
        <is>
          <t>New</t>
        </is>
      </c>
      <c r="G1671" t="n">
        <v>3</v>
      </c>
      <c r="H1671" s="24" t="n">
        <v>64731.49</v>
      </c>
      <c r="I1671" s="24" t="n">
        <v>7348.6</v>
      </c>
      <c r="J1671" s="25" t="n">
        <v>45998</v>
      </c>
      <c r="K1671" s="25" t="n">
        <v>46021</v>
      </c>
      <c r="L1671" t="n">
        <v>5</v>
      </c>
      <c r="M1671" t="n">
        <v>3</v>
      </c>
      <c r="N1671" t="n">
        <v>5</v>
      </c>
      <c r="O1671">
        <f>DATE(2026,1,1)-K1671</f>
        <v/>
      </c>
      <c r="P1671">
        <f>IF(G1671&gt;=2,"Repeat","One-time")</f>
        <v/>
      </c>
    </row>
    <row r="1672">
      <c r="A1672" t="inlineStr">
        <is>
          <t>C06315</t>
        </is>
      </c>
      <c r="B1672" t="inlineStr">
        <is>
          <t>Riya Mehta</t>
        </is>
      </c>
      <c r="C1672" t="inlineStr">
        <is>
          <t>North</t>
        </is>
      </c>
      <c r="D1672" t="inlineStr">
        <is>
          <t>Delhi</t>
        </is>
      </c>
      <c r="E1672" t="inlineStr">
        <is>
          <t>Yes</t>
        </is>
      </c>
      <c r="F1672" t="inlineStr">
        <is>
          <t>High Value</t>
        </is>
      </c>
      <c r="G1672" t="n">
        <v>10</v>
      </c>
      <c r="H1672" s="24" t="n">
        <v>64683.46</v>
      </c>
      <c r="I1672" s="24" t="n">
        <v>15199.08</v>
      </c>
      <c r="J1672" s="25" t="n">
        <v>45559</v>
      </c>
      <c r="K1672" s="25" t="n">
        <v>45952</v>
      </c>
      <c r="L1672" t="n">
        <v>4</v>
      </c>
      <c r="M1672" t="n">
        <v>5</v>
      </c>
      <c r="N1672" t="n">
        <v>5</v>
      </c>
      <c r="O1672">
        <f>DATE(2026,1,1)-K1672</f>
        <v/>
      </c>
      <c r="P1672">
        <f>IF(G1672&gt;=2,"Repeat","One-time")</f>
        <v/>
      </c>
    </row>
    <row r="1673">
      <c r="A1673" t="inlineStr">
        <is>
          <t>C03551</t>
        </is>
      </c>
      <c r="B1673" t="inlineStr">
        <is>
          <t>Vivaan Prasad</t>
        </is>
      </c>
      <c r="C1673" t="inlineStr">
        <is>
          <t>East</t>
        </is>
      </c>
      <c r="D1673" t="inlineStr">
        <is>
          <t>Patna</t>
        </is>
      </c>
      <c r="E1673" t="inlineStr">
        <is>
          <t>Yes</t>
        </is>
      </c>
      <c r="F1673" t="inlineStr">
        <is>
          <t>High Value</t>
        </is>
      </c>
      <c r="G1673" t="n">
        <v>8</v>
      </c>
      <c r="H1673" s="24" t="n">
        <v>64661.43</v>
      </c>
      <c r="I1673" s="24" t="n">
        <v>12300.58</v>
      </c>
      <c r="J1673" s="25" t="n">
        <v>45325</v>
      </c>
      <c r="K1673" s="25" t="n">
        <v>45796</v>
      </c>
      <c r="L1673" t="n">
        <v>3</v>
      </c>
      <c r="M1673" t="n">
        <v>4</v>
      </c>
      <c r="N1673" t="n">
        <v>5</v>
      </c>
      <c r="O1673">
        <f>DATE(2026,1,1)-K1673</f>
        <v/>
      </c>
      <c r="P1673">
        <f>IF(G1673&gt;=2,"Repeat","One-time")</f>
        <v/>
      </c>
    </row>
    <row r="1674">
      <c r="A1674" t="inlineStr">
        <is>
          <t>C04347</t>
        </is>
      </c>
      <c r="B1674" t="inlineStr">
        <is>
          <t>Meera Das</t>
        </is>
      </c>
      <c r="C1674" t="inlineStr">
        <is>
          <t>East</t>
        </is>
      </c>
      <c r="D1674" t="inlineStr">
        <is>
          <t>Kolkata</t>
        </is>
      </c>
      <c r="E1674" t="inlineStr">
        <is>
          <t>No</t>
        </is>
      </c>
      <c r="F1674" t="inlineStr">
        <is>
          <t>At Risk</t>
        </is>
      </c>
      <c r="G1674" t="n">
        <v>5</v>
      </c>
      <c r="H1674" s="24" t="n">
        <v>64582.21</v>
      </c>
      <c r="I1674" s="24" t="n">
        <v>8941.16</v>
      </c>
      <c r="J1674" s="25" t="n">
        <v>45390</v>
      </c>
      <c r="K1674" s="25" t="n">
        <v>45522</v>
      </c>
      <c r="L1674" t="n">
        <v>2</v>
      </c>
      <c r="M1674" t="n">
        <v>4</v>
      </c>
      <c r="N1674" t="n">
        <v>5</v>
      </c>
      <c r="O1674">
        <f>DATE(2026,1,1)-K1674</f>
        <v/>
      </c>
      <c r="P1674">
        <f>IF(G1674&gt;=2,"Repeat","One-time")</f>
        <v/>
      </c>
    </row>
    <row r="1675">
      <c r="A1675" t="inlineStr">
        <is>
          <t>C00621</t>
        </is>
      </c>
      <c r="B1675" t="inlineStr">
        <is>
          <t>Priya Khan</t>
        </is>
      </c>
      <c r="C1675" t="inlineStr">
        <is>
          <t>West</t>
        </is>
      </c>
      <c r="D1675" t="inlineStr">
        <is>
          <t>Mumbai</t>
        </is>
      </c>
      <c r="E1675" t="inlineStr">
        <is>
          <t>No</t>
        </is>
      </c>
      <c r="F1675" t="inlineStr">
        <is>
          <t>High Value</t>
        </is>
      </c>
      <c r="G1675" t="n">
        <v>8</v>
      </c>
      <c r="H1675" s="24" t="n">
        <v>64566.46</v>
      </c>
      <c r="I1675" s="24" t="n">
        <v>6687.07</v>
      </c>
      <c r="J1675" s="25" t="n">
        <v>45056</v>
      </c>
      <c r="K1675" s="25" t="n">
        <v>45872</v>
      </c>
      <c r="L1675" t="n">
        <v>3</v>
      </c>
      <c r="M1675" t="n">
        <v>4</v>
      </c>
      <c r="N1675" t="n">
        <v>5</v>
      </c>
      <c r="O1675">
        <f>DATE(2026,1,1)-K1675</f>
        <v/>
      </c>
      <c r="P1675">
        <f>IF(G1675&gt;=2,"Repeat","One-time")</f>
        <v/>
      </c>
    </row>
    <row r="1676">
      <c r="A1676" t="inlineStr">
        <is>
          <t>C05590</t>
        </is>
      </c>
      <c r="B1676" t="inlineStr">
        <is>
          <t>Joseph Khan</t>
        </is>
      </c>
      <c r="C1676" t="inlineStr">
        <is>
          <t>West</t>
        </is>
      </c>
      <c r="D1676" t="inlineStr">
        <is>
          <t>Ahmedabad</t>
        </is>
      </c>
      <c r="E1676" t="inlineStr">
        <is>
          <t>No</t>
        </is>
      </c>
      <c r="F1676" t="inlineStr">
        <is>
          <t>At Risk</t>
        </is>
      </c>
      <c r="G1676" t="n">
        <v>4</v>
      </c>
      <c r="H1676" s="24" t="n">
        <v>64455.3</v>
      </c>
      <c r="I1676" s="24" t="n">
        <v>9062.870000000001</v>
      </c>
      <c r="J1676" s="25" t="n">
        <v>45527</v>
      </c>
      <c r="K1676" s="25" t="n">
        <v>45709</v>
      </c>
      <c r="L1676" t="n">
        <v>2</v>
      </c>
      <c r="M1676" t="n">
        <v>3</v>
      </c>
      <c r="N1676" t="n">
        <v>5</v>
      </c>
      <c r="O1676">
        <f>DATE(2026,1,1)-K1676</f>
        <v/>
      </c>
      <c r="P1676">
        <f>IF(G1676&gt;=2,"Repeat","One-time")</f>
        <v/>
      </c>
    </row>
    <row r="1677">
      <c r="A1677" t="inlineStr">
        <is>
          <t>C00866</t>
        </is>
      </c>
      <c r="B1677" t="inlineStr">
        <is>
          <t>Gurpreet Chopra</t>
        </is>
      </c>
      <c r="C1677" t="inlineStr">
        <is>
          <t>West</t>
        </is>
      </c>
      <c r="D1677" t="inlineStr">
        <is>
          <t>Surat</t>
        </is>
      </c>
      <c r="E1677" t="inlineStr">
        <is>
          <t>No</t>
        </is>
      </c>
      <c r="F1677" t="inlineStr">
        <is>
          <t>High Value</t>
        </is>
      </c>
      <c r="G1677" t="n">
        <v>5</v>
      </c>
      <c r="H1677" s="24" t="n">
        <v>64444.56</v>
      </c>
      <c r="I1677" s="24" t="n">
        <v>12293</v>
      </c>
      <c r="J1677" s="25" t="n">
        <v>45067</v>
      </c>
      <c r="K1677" s="25" t="n">
        <v>45893</v>
      </c>
      <c r="L1677" t="n">
        <v>3</v>
      </c>
      <c r="M1677" t="n">
        <v>4</v>
      </c>
      <c r="N1677" t="n">
        <v>5</v>
      </c>
      <c r="O1677">
        <f>DATE(2026,1,1)-K1677</f>
        <v/>
      </c>
      <c r="P1677">
        <f>IF(G1677&gt;=2,"Repeat","One-time")</f>
        <v/>
      </c>
    </row>
    <row r="1678">
      <c r="A1678" t="inlineStr">
        <is>
          <t>C03224</t>
        </is>
      </c>
      <c r="B1678" t="inlineStr">
        <is>
          <t>Imran Fernandes</t>
        </is>
      </c>
      <c r="C1678" t="inlineStr">
        <is>
          <t>West</t>
        </is>
      </c>
      <c r="D1678" t="inlineStr">
        <is>
          <t>Ahmedabad</t>
        </is>
      </c>
      <c r="E1678" t="inlineStr">
        <is>
          <t>No</t>
        </is>
      </c>
      <c r="F1678" t="inlineStr">
        <is>
          <t>At Risk</t>
        </is>
      </c>
      <c r="G1678" t="n">
        <v>5</v>
      </c>
      <c r="H1678" s="24" t="n">
        <v>64441.43</v>
      </c>
      <c r="I1678" s="24" t="n">
        <v>7649.49</v>
      </c>
      <c r="J1678" s="25" t="n">
        <v>45234</v>
      </c>
      <c r="K1678" s="25" t="n">
        <v>45444</v>
      </c>
      <c r="L1678" t="n">
        <v>1</v>
      </c>
      <c r="M1678" t="n">
        <v>4</v>
      </c>
      <c r="N1678" t="n">
        <v>5</v>
      </c>
      <c r="O1678">
        <f>DATE(2026,1,1)-K1678</f>
        <v/>
      </c>
      <c r="P1678">
        <f>IF(G1678&gt;=2,"Repeat","One-time")</f>
        <v/>
      </c>
    </row>
    <row r="1679">
      <c r="A1679" t="inlineStr">
        <is>
          <t>C07365</t>
        </is>
      </c>
      <c r="B1679" t="inlineStr">
        <is>
          <t>Riya Nair</t>
        </is>
      </c>
      <c r="C1679" t="inlineStr">
        <is>
          <t>North</t>
        </is>
      </c>
      <c r="D1679" t="inlineStr">
        <is>
          <t>Delhi</t>
        </is>
      </c>
      <c r="E1679" t="inlineStr">
        <is>
          <t>No</t>
        </is>
      </c>
      <c r="F1679" t="inlineStr">
        <is>
          <t>High Value</t>
        </is>
      </c>
      <c r="G1679" t="n">
        <v>7</v>
      </c>
      <c r="H1679" s="24" t="n">
        <v>64438.94</v>
      </c>
      <c r="I1679" s="24" t="n">
        <v>13061.42</v>
      </c>
      <c r="J1679" s="25" t="n">
        <v>45627</v>
      </c>
      <c r="K1679" s="25" t="n">
        <v>45765</v>
      </c>
      <c r="L1679" t="n">
        <v>3</v>
      </c>
      <c r="M1679" t="n">
        <v>4</v>
      </c>
      <c r="N1679" t="n">
        <v>5</v>
      </c>
      <c r="O1679">
        <f>DATE(2026,1,1)-K1679</f>
        <v/>
      </c>
      <c r="P1679">
        <f>IF(G1679&gt;=2,"Repeat","One-time")</f>
        <v/>
      </c>
    </row>
    <row r="1680">
      <c r="A1680" t="inlineStr">
        <is>
          <t>C10450</t>
        </is>
      </c>
      <c r="B1680" t="inlineStr">
        <is>
          <t>Rahul Verma</t>
        </is>
      </c>
      <c r="C1680" t="inlineStr">
        <is>
          <t>Central</t>
        </is>
      </c>
      <c r="D1680" t="inlineStr">
        <is>
          <t>Indore</t>
        </is>
      </c>
      <c r="E1680" t="inlineStr">
        <is>
          <t>No</t>
        </is>
      </c>
      <c r="F1680" t="inlineStr">
        <is>
          <t>Loyal</t>
        </is>
      </c>
      <c r="G1680" t="n">
        <v>2</v>
      </c>
      <c r="H1680" s="24" t="n">
        <v>64436.96</v>
      </c>
      <c r="I1680" s="24" t="n">
        <v>10322.69</v>
      </c>
      <c r="J1680" s="25" t="n">
        <v>45909</v>
      </c>
      <c r="K1680" s="25" t="n">
        <v>45913</v>
      </c>
      <c r="L1680" t="n">
        <v>3</v>
      </c>
      <c r="M1680" t="n">
        <v>3</v>
      </c>
      <c r="N1680" t="n">
        <v>5</v>
      </c>
      <c r="O1680">
        <f>DATE(2026,1,1)-K1680</f>
        <v/>
      </c>
      <c r="P1680">
        <f>IF(G1680&gt;=2,"Repeat","One-time")</f>
        <v/>
      </c>
    </row>
    <row r="1681">
      <c r="A1681" t="inlineStr">
        <is>
          <t>C10628</t>
        </is>
      </c>
      <c r="B1681" t="inlineStr">
        <is>
          <t>Harpreet Kapoor</t>
        </is>
      </c>
      <c r="C1681" t="inlineStr">
        <is>
          <t>West</t>
        </is>
      </c>
      <c r="D1681" t="inlineStr">
        <is>
          <t>Mumbai</t>
        </is>
      </c>
      <c r="E1681" t="inlineStr">
        <is>
          <t>No</t>
        </is>
      </c>
      <c r="F1681" t="inlineStr">
        <is>
          <t>High Value</t>
        </is>
      </c>
      <c r="G1681" t="n">
        <v>5</v>
      </c>
      <c r="H1681" s="24" t="n">
        <v>64399.97</v>
      </c>
      <c r="I1681" s="24" t="n">
        <v>6617.4</v>
      </c>
      <c r="J1681" s="25" t="n">
        <v>45916</v>
      </c>
      <c r="K1681" s="25" t="n">
        <v>46002</v>
      </c>
      <c r="L1681" t="n">
        <v>5</v>
      </c>
      <c r="M1681" t="n">
        <v>4</v>
      </c>
      <c r="N1681" t="n">
        <v>5</v>
      </c>
      <c r="O1681">
        <f>DATE(2026,1,1)-K1681</f>
        <v/>
      </c>
      <c r="P1681">
        <f>IF(G1681&gt;=2,"Repeat","One-time")</f>
        <v/>
      </c>
    </row>
    <row r="1682">
      <c r="A1682" t="inlineStr">
        <is>
          <t>C01366</t>
        </is>
      </c>
      <c r="B1682" t="inlineStr">
        <is>
          <t>Farhan Kapoor</t>
        </is>
      </c>
      <c r="C1682" t="inlineStr">
        <is>
          <t>West</t>
        </is>
      </c>
      <c r="D1682" t="inlineStr">
        <is>
          <t>Ahmedabad</t>
        </is>
      </c>
      <c r="E1682" t="inlineStr">
        <is>
          <t>No</t>
        </is>
      </c>
      <c r="F1682" t="inlineStr">
        <is>
          <t>At Risk</t>
        </is>
      </c>
      <c r="G1682" t="n">
        <v>5</v>
      </c>
      <c r="H1682" s="24" t="n">
        <v>64326.19</v>
      </c>
      <c r="I1682" s="24" t="n">
        <v>11242.25</v>
      </c>
      <c r="J1682" s="25" t="n">
        <v>45040</v>
      </c>
      <c r="K1682" s="25" t="n">
        <v>45323</v>
      </c>
      <c r="L1682" t="n">
        <v>1</v>
      </c>
      <c r="M1682" t="n">
        <v>4</v>
      </c>
      <c r="N1682" t="n">
        <v>5</v>
      </c>
      <c r="O1682">
        <f>DATE(2026,1,1)-K1682</f>
        <v/>
      </c>
      <c r="P1682">
        <f>IF(G1682&gt;=2,"Repeat","One-time")</f>
        <v/>
      </c>
    </row>
    <row r="1683">
      <c r="A1683" t="inlineStr">
        <is>
          <t>C05044</t>
        </is>
      </c>
      <c r="B1683" t="inlineStr">
        <is>
          <t>Farhan Shah</t>
        </is>
      </c>
      <c r="C1683" t="inlineStr">
        <is>
          <t>Central</t>
        </is>
      </c>
      <c r="D1683" t="inlineStr">
        <is>
          <t>Nagpur</t>
        </is>
      </c>
      <c r="E1683" t="inlineStr">
        <is>
          <t>No</t>
        </is>
      </c>
      <c r="F1683" t="inlineStr">
        <is>
          <t>High Value</t>
        </is>
      </c>
      <c r="G1683" t="n">
        <v>6</v>
      </c>
      <c r="H1683" s="24" t="n">
        <v>64286.41</v>
      </c>
      <c r="I1683" s="24" t="n">
        <v>6183.29</v>
      </c>
      <c r="J1683" s="25" t="n">
        <v>45441</v>
      </c>
      <c r="K1683" s="25" t="n">
        <v>45983</v>
      </c>
      <c r="L1683" t="n">
        <v>4</v>
      </c>
      <c r="M1683" t="n">
        <v>4</v>
      </c>
      <c r="N1683" t="n">
        <v>5</v>
      </c>
      <c r="O1683">
        <f>DATE(2026,1,1)-K1683</f>
        <v/>
      </c>
      <c r="P1683">
        <f>IF(G1683&gt;=2,"Repeat","One-time")</f>
        <v/>
      </c>
    </row>
    <row r="1684">
      <c r="A1684" t="inlineStr">
        <is>
          <t>C05166</t>
        </is>
      </c>
      <c r="B1684" t="inlineStr">
        <is>
          <t>Karan Khan</t>
        </is>
      </c>
      <c r="C1684" t="inlineStr">
        <is>
          <t>Central</t>
        </is>
      </c>
      <c r="D1684" t="inlineStr">
        <is>
          <t>Bhopal</t>
        </is>
      </c>
      <c r="E1684" t="inlineStr">
        <is>
          <t>Yes</t>
        </is>
      </c>
      <c r="F1684" t="inlineStr">
        <is>
          <t>At Risk</t>
        </is>
      </c>
      <c r="G1684" t="n">
        <v>10</v>
      </c>
      <c r="H1684" s="24" t="n">
        <v>64272.03</v>
      </c>
      <c r="I1684" s="24" t="n">
        <v>18985.72</v>
      </c>
      <c r="J1684" s="25" t="n">
        <v>45434</v>
      </c>
      <c r="K1684" s="25" t="n">
        <v>45558</v>
      </c>
      <c r="L1684" t="n">
        <v>2</v>
      </c>
      <c r="M1684" t="n">
        <v>5</v>
      </c>
      <c r="N1684" t="n">
        <v>5</v>
      </c>
      <c r="O1684">
        <f>DATE(2026,1,1)-K1684</f>
        <v/>
      </c>
      <c r="P1684">
        <f>IF(G1684&gt;=2,"Repeat","One-time")</f>
        <v/>
      </c>
    </row>
    <row r="1685">
      <c r="A1685" t="inlineStr">
        <is>
          <t>C08837</t>
        </is>
      </c>
      <c r="B1685" t="inlineStr">
        <is>
          <t>Varun Fernandes</t>
        </is>
      </c>
      <c r="C1685" t="inlineStr">
        <is>
          <t>North</t>
        </is>
      </c>
      <c r="D1685" t="inlineStr">
        <is>
          <t>Jaipur</t>
        </is>
      </c>
      <c r="E1685" t="inlineStr">
        <is>
          <t>No</t>
        </is>
      </c>
      <c r="F1685" t="inlineStr">
        <is>
          <t>High Value</t>
        </is>
      </c>
      <c r="G1685" t="n">
        <v>6</v>
      </c>
      <c r="H1685" s="24" t="n">
        <v>64231.38</v>
      </c>
      <c r="I1685" s="24" t="n">
        <v>10239.63</v>
      </c>
      <c r="J1685" s="25" t="n">
        <v>45814</v>
      </c>
      <c r="K1685" s="25" t="n">
        <v>45982</v>
      </c>
      <c r="L1685" t="n">
        <v>4</v>
      </c>
      <c r="M1685" t="n">
        <v>4</v>
      </c>
      <c r="N1685" t="n">
        <v>5</v>
      </c>
      <c r="O1685">
        <f>DATE(2026,1,1)-K1685</f>
        <v/>
      </c>
      <c r="P1685">
        <f>IF(G1685&gt;=2,"Repeat","One-time")</f>
        <v/>
      </c>
    </row>
    <row r="1686">
      <c r="A1686" t="inlineStr">
        <is>
          <t>C02759</t>
        </is>
      </c>
      <c r="B1686" t="inlineStr">
        <is>
          <t>Ayesha Rao</t>
        </is>
      </c>
      <c r="C1686" t="inlineStr">
        <is>
          <t>West</t>
        </is>
      </c>
      <c r="D1686" t="inlineStr">
        <is>
          <t>Pune</t>
        </is>
      </c>
      <c r="E1686" t="inlineStr">
        <is>
          <t>No</t>
        </is>
      </c>
      <c r="F1686" t="inlineStr">
        <is>
          <t>High Value</t>
        </is>
      </c>
      <c r="G1686" t="n">
        <v>20</v>
      </c>
      <c r="H1686" s="24" t="n">
        <v>64227.17</v>
      </c>
      <c r="I1686" s="24" t="n">
        <v>19010.38</v>
      </c>
      <c r="J1686" s="25" t="n">
        <v>45165</v>
      </c>
      <c r="K1686" s="25" t="n">
        <v>45775</v>
      </c>
      <c r="L1686" t="n">
        <v>3</v>
      </c>
      <c r="M1686" t="n">
        <v>5</v>
      </c>
      <c r="N1686" t="n">
        <v>5</v>
      </c>
      <c r="O1686">
        <f>DATE(2026,1,1)-K1686</f>
        <v/>
      </c>
      <c r="P1686">
        <f>IF(G1686&gt;=2,"Repeat","One-time")</f>
        <v/>
      </c>
    </row>
    <row r="1687">
      <c r="A1687" t="inlineStr">
        <is>
          <t>C04945</t>
        </is>
      </c>
      <c r="B1687" t="inlineStr">
        <is>
          <t>Amit Ghosh</t>
        </is>
      </c>
      <c r="C1687" t="inlineStr">
        <is>
          <t>West</t>
        </is>
      </c>
      <c r="D1687" t="inlineStr">
        <is>
          <t>Mumbai</t>
        </is>
      </c>
      <c r="E1687" t="inlineStr">
        <is>
          <t>No</t>
        </is>
      </c>
      <c r="F1687" t="inlineStr">
        <is>
          <t>High Value</t>
        </is>
      </c>
      <c r="G1687" t="n">
        <v>8</v>
      </c>
      <c r="H1687" s="24" t="n">
        <v>64175.7</v>
      </c>
      <c r="I1687" s="24" t="n">
        <v>9933.32</v>
      </c>
      <c r="J1687" s="25" t="n">
        <v>45495</v>
      </c>
      <c r="K1687" s="25" t="n">
        <v>45967</v>
      </c>
      <c r="L1687" t="n">
        <v>4</v>
      </c>
      <c r="M1687" t="n">
        <v>4</v>
      </c>
      <c r="N1687" t="n">
        <v>5</v>
      </c>
      <c r="O1687">
        <f>DATE(2026,1,1)-K1687</f>
        <v/>
      </c>
      <c r="P1687">
        <f>IF(G1687&gt;=2,"Repeat","One-time")</f>
        <v/>
      </c>
    </row>
    <row r="1688">
      <c r="A1688" t="inlineStr">
        <is>
          <t>C04258</t>
        </is>
      </c>
      <c r="B1688" t="inlineStr">
        <is>
          <t>Varun Gupta</t>
        </is>
      </c>
      <c r="C1688" t="inlineStr">
        <is>
          <t>West</t>
        </is>
      </c>
      <c r="D1688" t="inlineStr">
        <is>
          <t>Ahmedabad</t>
        </is>
      </c>
      <c r="E1688" t="inlineStr">
        <is>
          <t>Yes</t>
        </is>
      </c>
      <c r="F1688" t="inlineStr">
        <is>
          <t>High Value</t>
        </is>
      </c>
      <c r="G1688" t="n">
        <v>22</v>
      </c>
      <c r="H1688" s="24" t="n">
        <v>64124.27</v>
      </c>
      <c r="I1688" s="24" t="n">
        <v>17392.41</v>
      </c>
      <c r="J1688" s="25" t="n">
        <v>45370</v>
      </c>
      <c r="K1688" s="25" t="n">
        <v>45882</v>
      </c>
      <c r="L1688" t="n">
        <v>3</v>
      </c>
      <c r="M1688" t="n">
        <v>5</v>
      </c>
      <c r="N1688" t="n">
        <v>5</v>
      </c>
      <c r="O1688">
        <f>DATE(2026,1,1)-K1688</f>
        <v/>
      </c>
      <c r="P1688">
        <f>IF(G1688&gt;=2,"Repeat","One-time")</f>
        <v/>
      </c>
    </row>
    <row r="1689">
      <c r="A1689" t="inlineStr">
        <is>
          <t>C00025</t>
        </is>
      </c>
      <c r="B1689" t="inlineStr">
        <is>
          <t>Farhan Mishra</t>
        </is>
      </c>
      <c r="C1689" t="inlineStr">
        <is>
          <t>South</t>
        </is>
      </c>
      <c r="D1689" t="inlineStr">
        <is>
          <t>Coimbatore</t>
        </is>
      </c>
      <c r="E1689" t="inlineStr">
        <is>
          <t>Yes</t>
        </is>
      </c>
      <c r="F1689" t="inlineStr">
        <is>
          <t>At Risk</t>
        </is>
      </c>
      <c r="G1689" t="n">
        <v>9</v>
      </c>
      <c r="H1689" s="24" t="n">
        <v>64121.91</v>
      </c>
      <c r="I1689" s="24" t="n">
        <v>12194.28</v>
      </c>
      <c r="J1689" s="25" t="n">
        <v>45051</v>
      </c>
      <c r="K1689" s="25" t="n">
        <v>45728</v>
      </c>
      <c r="L1689" t="n">
        <v>2</v>
      </c>
      <c r="M1689" t="n">
        <v>5</v>
      </c>
      <c r="N1689" t="n">
        <v>5</v>
      </c>
      <c r="O1689">
        <f>DATE(2026,1,1)-K1689</f>
        <v/>
      </c>
      <c r="P1689">
        <f>IF(G1689&gt;=2,"Repeat","One-time")</f>
        <v/>
      </c>
    </row>
    <row r="1690">
      <c r="A1690" t="inlineStr">
        <is>
          <t>C01706</t>
        </is>
      </c>
      <c r="B1690" t="inlineStr">
        <is>
          <t>Suresh Mehta</t>
        </is>
      </c>
      <c r="C1690" t="inlineStr">
        <is>
          <t>West</t>
        </is>
      </c>
      <c r="D1690" t="inlineStr">
        <is>
          <t>Pune</t>
        </is>
      </c>
      <c r="E1690" t="inlineStr">
        <is>
          <t>Yes</t>
        </is>
      </c>
      <c r="F1690" t="inlineStr">
        <is>
          <t>At Risk</t>
        </is>
      </c>
      <c r="G1690" t="n">
        <v>3</v>
      </c>
      <c r="H1690" s="24" t="n">
        <v>64119.9</v>
      </c>
      <c r="I1690" s="24" t="n">
        <v>7110.05</v>
      </c>
      <c r="J1690" s="25" t="n">
        <v>45087</v>
      </c>
      <c r="K1690" s="25" t="n">
        <v>45199</v>
      </c>
      <c r="L1690" t="n">
        <v>1</v>
      </c>
      <c r="M1690" t="n">
        <v>3</v>
      </c>
      <c r="N1690" t="n">
        <v>5</v>
      </c>
      <c r="O1690">
        <f>DATE(2026,1,1)-K1690</f>
        <v/>
      </c>
      <c r="P1690">
        <f>IF(G1690&gt;=2,"Repeat","One-time")</f>
        <v/>
      </c>
    </row>
    <row r="1691">
      <c r="A1691" t="inlineStr">
        <is>
          <t>C04319</t>
        </is>
      </c>
      <c r="B1691" t="inlineStr">
        <is>
          <t>Lakshmi Bose</t>
        </is>
      </c>
      <c r="C1691" t="inlineStr">
        <is>
          <t>South</t>
        </is>
      </c>
      <c r="D1691" t="inlineStr">
        <is>
          <t>Kochi</t>
        </is>
      </c>
      <c r="E1691" t="inlineStr">
        <is>
          <t>No</t>
        </is>
      </c>
      <c r="F1691" t="inlineStr">
        <is>
          <t>At Risk</t>
        </is>
      </c>
      <c r="G1691" t="n">
        <v>4</v>
      </c>
      <c r="H1691" s="24" t="n">
        <v>64103.93</v>
      </c>
      <c r="I1691" s="24" t="n">
        <v>8871.799999999999</v>
      </c>
      <c r="J1691" s="25" t="n">
        <v>45411</v>
      </c>
      <c r="K1691" s="25" t="n">
        <v>45563</v>
      </c>
      <c r="L1691" t="n">
        <v>2</v>
      </c>
      <c r="M1691" t="n">
        <v>3</v>
      </c>
      <c r="N1691" t="n">
        <v>5</v>
      </c>
      <c r="O1691">
        <f>DATE(2026,1,1)-K1691</f>
        <v/>
      </c>
      <c r="P1691">
        <f>IF(G1691&gt;=2,"Repeat","One-time")</f>
        <v/>
      </c>
    </row>
    <row r="1692">
      <c r="A1692" t="inlineStr">
        <is>
          <t>C06203</t>
        </is>
      </c>
      <c r="B1692" t="inlineStr">
        <is>
          <t>Joseph Verma</t>
        </is>
      </c>
      <c r="C1692" t="inlineStr">
        <is>
          <t>South</t>
        </is>
      </c>
      <c r="D1692" t="inlineStr">
        <is>
          <t>Bengaluru</t>
        </is>
      </c>
      <c r="E1692" t="inlineStr">
        <is>
          <t>No</t>
        </is>
      </c>
      <c r="F1692" t="inlineStr">
        <is>
          <t>High Value</t>
        </is>
      </c>
      <c r="G1692" t="n">
        <v>5</v>
      </c>
      <c r="H1692" s="24" t="n">
        <v>64046.67</v>
      </c>
      <c r="I1692" s="24" t="n">
        <v>10096.08</v>
      </c>
      <c r="J1692" s="25" t="n">
        <v>45541</v>
      </c>
      <c r="K1692" s="25" t="n">
        <v>45901</v>
      </c>
      <c r="L1692" t="n">
        <v>3</v>
      </c>
      <c r="M1692" t="n">
        <v>4</v>
      </c>
      <c r="N1692" t="n">
        <v>5</v>
      </c>
      <c r="O1692">
        <f>DATE(2026,1,1)-K1692</f>
        <v/>
      </c>
      <c r="P1692">
        <f>IF(G1692&gt;=2,"Repeat","One-time")</f>
        <v/>
      </c>
    </row>
    <row r="1693">
      <c r="A1693" t="inlineStr">
        <is>
          <t>C03474</t>
        </is>
      </c>
      <c r="B1693" t="inlineStr">
        <is>
          <t>Farhan Thakur</t>
        </is>
      </c>
      <c r="C1693" t="inlineStr">
        <is>
          <t>North</t>
        </is>
      </c>
      <c r="D1693" t="inlineStr">
        <is>
          <t>Delhi</t>
        </is>
      </c>
      <c r="E1693" t="inlineStr">
        <is>
          <t>Yes</t>
        </is>
      </c>
      <c r="F1693" t="inlineStr">
        <is>
          <t>At Risk</t>
        </is>
      </c>
      <c r="G1693" t="n">
        <v>5</v>
      </c>
      <c r="H1693" s="24" t="n">
        <v>64041.1</v>
      </c>
      <c r="I1693" s="24" t="n">
        <v>13753.67</v>
      </c>
      <c r="J1693" s="25" t="n">
        <v>45270</v>
      </c>
      <c r="K1693" s="25" t="n">
        <v>45400</v>
      </c>
      <c r="L1693" t="n">
        <v>1</v>
      </c>
      <c r="M1693" t="n">
        <v>4</v>
      </c>
      <c r="N1693" t="n">
        <v>5</v>
      </c>
      <c r="O1693">
        <f>DATE(2026,1,1)-K1693</f>
        <v/>
      </c>
      <c r="P1693">
        <f>IF(G1693&gt;=2,"Repeat","One-time")</f>
        <v/>
      </c>
    </row>
    <row r="1694">
      <c r="A1694" t="inlineStr">
        <is>
          <t>C05376</t>
        </is>
      </c>
      <c r="B1694" t="inlineStr">
        <is>
          <t>Pooja Shah</t>
        </is>
      </c>
      <c r="C1694" t="inlineStr">
        <is>
          <t>Central</t>
        </is>
      </c>
      <c r="D1694" t="inlineStr">
        <is>
          <t>Bhopal</t>
        </is>
      </c>
      <c r="E1694" t="inlineStr">
        <is>
          <t>No</t>
        </is>
      </c>
      <c r="F1694" t="inlineStr">
        <is>
          <t>High Value</t>
        </is>
      </c>
      <c r="G1694" t="n">
        <v>7</v>
      </c>
      <c r="H1694" s="24" t="n">
        <v>64003.72</v>
      </c>
      <c r="I1694" s="24" t="n">
        <v>5794.47</v>
      </c>
      <c r="J1694" s="25" t="n">
        <v>45487</v>
      </c>
      <c r="K1694" s="25" t="n">
        <v>45986</v>
      </c>
      <c r="L1694" t="n">
        <v>4</v>
      </c>
      <c r="M1694" t="n">
        <v>4</v>
      </c>
      <c r="N1694" t="n">
        <v>5</v>
      </c>
      <c r="O1694">
        <f>DATE(2026,1,1)-K1694</f>
        <v/>
      </c>
      <c r="P1694">
        <f>IF(G1694&gt;=2,"Repeat","One-time")</f>
        <v/>
      </c>
    </row>
    <row r="1695">
      <c r="A1695" t="inlineStr">
        <is>
          <t>C00357</t>
        </is>
      </c>
      <c r="B1695" t="inlineStr">
        <is>
          <t>Tanvi Kapoor</t>
        </is>
      </c>
      <c r="C1695" t="inlineStr">
        <is>
          <t>Central</t>
        </is>
      </c>
      <c r="D1695" t="inlineStr">
        <is>
          <t>Bhopal</t>
        </is>
      </c>
      <c r="E1695" t="inlineStr">
        <is>
          <t>Yes</t>
        </is>
      </c>
      <c r="F1695" t="inlineStr">
        <is>
          <t>High Value</t>
        </is>
      </c>
      <c r="G1695" t="n">
        <v>6</v>
      </c>
      <c r="H1695" s="24" t="n">
        <v>63984.63</v>
      </c>
      <c r="I1695" s="24" t="n">
        <v>11784.11</v>
      </c>
      <c r="J1695" s="25" t="n">
        <v>44931</v>
      </c>
      <c r="K1695" s="25" t="n">
        <v>45759</v>
      </c>
      <c r="L1695" t="n">
        <v>3</v>
      </c>
      <c r="M1695" t="n">
        <v>4</v>
      </c>
      <c r="N1695" t="n">
        <v>5</v>
      </c>
      <c r="O1695">
        <f>DATE(2026,1,1)-K1695</f>
        <v/>
      </c>
      <c r="P1695">
        <f>IF(G1695&gt;=2,"Repeat","One-time")</f>
        <v/>
      </c>
    </row>
    <row r="1696">
      <c r="A1696" t="inlineStr">
        <is>
          <t>C05790</t>
        </is>
      </c>
      <c r="B1696" t="inlineStr">
        <is>
          <t>Diya Prasad</t>
        </is>
      </c>
      <c r="C1696" t="inlineStr">
        <is>
          <t>West</t>
        </is>
      </c>
      <c r="D1696" t="inlineStr">
        <is>
          <t>Mumbai</t>
        </is>
      </c>
      <c r="E1696" t="inlineStr">
        <is>
          <t>Yes</t>
        </is>
      </c>
      <c r="F1696" t="inlineStr">
        <is>
          <t>High Value</t>
        </is>
      </c>
      <c r="G1696" t="n">
        <v>7</v>
      </c>
      <c r="H1696" s="24" t="n">
        <v>63975.08</v>
      </c>
      <c r="I1696" s="24" t="n">
        <v>12863.24</v>
      </c>
      <c r="J1696" s="25" t="n">
        <v>45665</v>
      </c>
      <c r="K1696" s="25" t="n">
        <v>45905</v>
      </c>
      <c r="L1696" t="n">
        <v>3</v>
      </c>
      <c r="M1696" t="n">
        <v>4</v>
      </c>
      <c r="N1696" t="n">
        <v>5</v>
      </c>
      <c r="O1696">
        <f>DATE(2026,1,1)-K1696</f>
        <v/>
      </c>
      <c r="P1696">
        <f>IF(G1696&gt;=2,"Repeat","One-time")</f>
        <v/>
      </c>
    </row>
    <row r="1697">
      <c r="A1697" t="inlineStr">
        <is>
          <t>C01833</t>
        </is>
      </c>
      <c r="B1697" t="inlineStr">
        <is>
          <t>Abhishek Menon</t>
        </is>
      </c>
      <c r="C1697" t="inlineStr">
        <is>
          <t>North</t>
        </is>
      </c>
      <c r="D1697" t="inlineStr">
        <is>
          <t>Delhi</t>
        </is>
      </c>
      <c r="E1697" t="inlineStr">
        <is>
          <t>No</t>
        </is>
      </c>
      <c r="F1697" t="inlineStr">
        <is>
          <t>At Risk</t>
        </is>
      </c>
      <c r="G1697" t="n">
        <v>5</v>
      </c>
      <c r="H1697" s="24" t="n">
        <v>63963.25</v>
      </c>
      <c r="I1697" s="24" t="n">
        <v>12188.03</v>
      </c>
      <c r="J1697" s="25" t="n">
        <v>45089</v>
      </c>
      <c r="K1697" s="25" t="n">
        <v>45383</v>
      </c>
      <c r="L1697" t="n">
        <v>1</v>
      </c>
      <c r="M1697" t="n">
        <v>4</v>
      </c>
      <c r="N1697" t="n">
        <v>5</v>
      </c>
      <c r="O1697">
        <f>DATE(2026,1,1)-K1697</f>
        <v/>
      </c>
      <c r="P1697">
        <f>IF(G1697&gt;=2,"Repeat","One-time")</f>
        <v/>
      </c>
    </row>
    <row r="1698">
      <c r="A1698" t="inlineStr">
        <is>
          <t>C03781</t>
        </is>
      </c>
      <c r="B1698" t="inlineStr">
        <is>
          <t>Rahul Gupta</t>
        </is>
      </c>
      <c r="C1698" t="inlineStr">
        <is>
          <t>North</t>
        </is>
      </c>
      <c r="D1698" t="inlineStr">
        <is>
          <t>Delhi</t>
        </is>
      </c>
      <c r="E1698" t="inlineStr">
        <is>
          <t>No</t>
        </is>
      </c>
      <c r="F1698" t="inlineStr">
        <is>
          <t>Loyal</t>
        </is>
      </c>
      <c r="G1698" t="n">
        <v>4</v>
      </c>
      <c r="H1698" s="24" t="n">
        <v>63943.91</v>
      </c>
      <c r="I1698" s="24" t="n">
        <v>4122.79</v>
      </c>
      <c r="J1698" s="25" t="n">
        <v>45319</v>
      </c>
      <c r="K1698" s="25" t="n">
        <v>45864</v>
      </c>
      <c r="L1698" t="n">
        <v>3</v>
      </c>
      <c r="M1698" t="n">
        <v>3</v>
      </c>
      <c r="N1698" t="n">
        <v>5</v>
      </c>
      <c r="O1698">
        <f>DATE(2026,1,1)-K1698</f>
        <v/>
      </c>
      <c r="P1698">
        <f>IF(G1698&gt;=2,"Repeat","One-time")</f>
        <v/>
      </c>
    </row>
    <row r="1699">
      <c r="A1699" t="inlineStr">
        <is>
          <t>C01794</t>
        </is>
      </c>
      <c r="B1699" t="inlineStr">
        <is>
          <t>Vikram Sharma</t>
        </is>
      </c>
      <c r="C1699" t="inlineStr">
        <is>
          <t>West</t>
        </is>
      </c>
      <c r="D1699" t="inlineStr">
        <is>
          <t>Mumbai</t>
        </is>
      </c>
      <c r="E1699" t="inlineStr">
        <is>
          <t>No</t>
        </is>
      </c>
      <c r="F1699" t="inlineStr">
        <is>
          <t>High Value</t>
        </is>
      </c>
      <c r="G1699" t="n">
        <v>11</v>
      </c>
      <c r="H1699" s="24" t="n">
        <v>63908.32</v>
      </c>
      <c r="I1699" s="24" t="n">
        <v>13653.2</v>
      </c>
      <c r="J1699" s="25" t="n">
        <v>45278</v>
      </c>
      <c r="K1699" s="25" t="n">
        <v>45988</v>
      </c>
      <c r="L1699" t="n">
        <v>5</v>
      </c>
      <c r="M1699" t="n">
        <v>5</v>
      </c>
      <c r="N1699" t="n">
        <v>5</v>
      </c>
      <c r="O1699">
        <f>DATE(2026,1,1)-K1699</f>
        <v/>
      </c>
      <c r="P1699">
        <f>IF(G1699&gt;=2,"Repeat","One-time")</f>
        <v/>
      </c>
    </row>
    <row r="1700">
      <c r="A1700" t="inlineStr">
        <is>
          <t>C08699</t>
        </is>
      </c>
      <c r="B1700" t="inlineStr">
        <is>
          <t>Arjun Banerjee</t>
        </is>
      </c>
      <c r="C1700" t="inlineStr">
        <is>
          <t>North</t>
        </is>
      </c>
      <c r="D1700" t="inlineStr">
        <is>
          <t>Chandigarh</t>
        </is>
      </c>
      <c r="E1700" t="inlineStr">
        <is>
          <t>Yes</t>
        </is>
      </c>
      <c r="F1700" t="inlineStr">
        <is>
          <t>High Value</t>
        </is>
      </c>
      <c r="G1700" t="n">
        <v>12</v>
      </c>
      <c r="H1700" s="24" t="n">
        <v>63907.94</v>
      </c>
      <c r="I1700" s="24" t="n">
        <v>9912.889999999999</v>
      </c>
      <c r="J1700" s="25" t="n">
        <v>45744</v>
      </c>
      <c r="K1700" s="25" t="n">
        <v>46022</v>
      </c>
      <c r="L1700" t="n">
        <v>5</v>
      </c>
      <c r="M1700" t="n">
        <v>5</v>
      </c>
      <c r="N1700" t="n">
        <v>5</v>
      </c>
      <c r="O1700">
        <f>DATE(2026,1,1)-K1700</f>
        <v/>
      </c>
      <c r="P1700">
        <f>IF(G1700&gt;=2,"Repeat","One-time")</f>
        <v/>
      </c>
    </row>
    <row r="1701">
      <c r="A1701" t="inlineStr">
        <is>
          <t>C11218</t>
        </is>
      </c>
      <c r="B1701" t="inlineStr">
        <is>
          <t>Shreya Thakur</t>
        </is>
      </c>
      <c r="C1701" t="inlineStr">
        <is>
          <t>South</t>
        </is>
      </c>
      <c r="D1701" t="inlineStr">
        <is>
          <t>Hyderabad</t>
        </is>
      </c>
      <c r="E1701" t="inlineStr">
        <is>
          <t>No</t>
        </is>
      </c>
      <c r="F1701" t="inlineStr">
        <is>
          <t>New</t>
        </is>
      </c>
      <c r="G1701" t="n">
        <v>7</v>
      </c>
      <c r="H1701" s="24" t="n">
        <v>63812.93</v>
      </c>
      <c r="I1701" s="24" t="n">
        <v>9171.959999999999</v>
      </c>
      <c r="J1701" s="25" t="n">
        <v>45958</v>
      </c>
      <c r="K1701" s="25" t="n">
        <v>46006</v>
      </c>
      <c r="L1701" t="n">
        <v>5</v>
      </c>
      <c r="M1701" t="n">
        <v>4</v>
      </c>
      <c r="N1701" t="n">
        <v>5</v>
      </c>
      <c r="O1701">
        <f>DATE(2026,1,1)-K1701</f>
        <v/>
      </c>
      <c r="P1701">
        <f>IF(G1701&gt;=2,"Repeat","One-time")</f>
        <v/>
      </c>
    </row>
    <row r="1702">
      <c r="A1702" t="inlineStr">
        <is>
          <t>C01815</t>
        </is>
      </c>
      <c r="B1702" t="inlineStr">
        <is>
          <t>Amit Reddy</t>
        </is>
      </c>
      <c r="C1702" t="inlineStr">
        <is>
          <t>South</t>
        </is>
      </c>
      <c r="D1702" t="inlineStr">
        <is>
          <t>Bengaluru</t>
        </is>
      </c>
      <c r="E1702" t="inlineStr">
        <is>
          <t>No</t>
        </is>
      </c>
      <c r="F1702" t="inlineStr">
        <is>
          <t>At Risk</t>
        </is>
      </c>
      <c r="G1702" t="n">
        <v>8</v>
      </c>
      <c r="H1702" s="24" t="n">
        <v>63776.1</v>
      </c>
      <c r="I1702" s="24" t="n">
        <v>16820.79</v>
      </c>
      <c r="J1702" s="25" t="n">
        <v>45094</v>
      </c>
      <c r="K1702" s="25" t="n">
        <v>45710</v>
      </c>
      <c r="L1702" t="n">
        <v>2</v>
      </c>
      <c r="M1702" t="n">
        <v>4</v>
      </c>
      <c r="N1702" t="n">
        <v>5</v>
      </c>
      <c r="O1702">
        <f>DATE(2026,1,1)-K1702</f>
        <v/>
      </c>
      <c r="P1702">
        <f>IF(G1702&gt;=2,"Repeat","One-time")</f>
        <v/>
      </c>
    </row>
    <row r="1703">
      <c r="A1703" t="inlineStr">
        <is>
          <t>C05056</t>
        </is>
      </c>
      <c r="B1703" t="inlineStr">
        <is>
          <t>Zoya Das</t>
        </is>
      </c>
      <c r="C1703" t="inlineStr">
        <is>
          <t>East</t>
        </is>
      </c>
      <c r="D1703" t="inlineStr">
        <is>
          <t>Patna</t>
        </is>
      </c>
      <c r="E1703" t="inlineStr">
        <is>
          <t>No</t>
        </is>
      </c>
      <c r="F1703" t="inlineStr">
        <is>
          <t>High Value</t>
        </is>
      </c>
      <c r="G1703" t="n">
        <v>7</v>
      </c>
      <c r="H1703" s="24" t="n">
        <v>63768.31</v>
      </c>
      <c r="I1703" s="24" t="n">
        <v>7479.42</v>
      </c>
      <c r="J1703" s="25" t="n">
        <v>45476</v>
      </c>
      <c r="K1703" s="25" t="n">
        <v>45915</v>
      </c>
      <c r="L1703" t="n">
        <v>3</v>
      </c>
      <c r="M1703" t="n">
        <v>4</v>
      </c>
      <c r="N1703" t="n">
        <v>5</v>
      </c>
      <c r="O1703">
        <f>DATE(2026,1,1)-K1703</f>
        <v/>
      </c>
      <c r="P1703">
        <f>IF(G1703&gt;=2,"Repeat","One-time")</f>
        <v/>
      </c>
    </row>
    <row r="1704">
      <c r="A1704" t="inlineStr">
        <is>
          <t>C06404</t>
        </is>
      </c>
      <c r="B1704" t="inlineStr">
        <is>
          <t>Varun Mehta</t>
        </is>
      </c>
      <c r="C1704" t="inlineStr">
        <is>
          <t>North</t>
        </is>
      </c>
      <c r="D1704" t="inlineStr">
        <is>
          <t>Jaipur</t>
        </is>
      </c>
      <c r="E1704" t="inlineStr">
        <is>
          <t>No</t>
        </is>
      </c>
      <c r="F1704" t="inlineStr">
        <is>
          <t>High Value</t>
        </is>
      </c>
      <c r="G1704" t="n">
        <v>8</v>
      </c>
      <c r="H1704" s="24" t="n">
        <v>63684.83</v>
      </c>
      <c r="I1704" s="24" t="n">
        <v>10468.15</v>
      </c>
      <c r="J1704" s="25" t="n">
        <v>45613</v>
      </c>
      <c r="K1704" s="25" t="n">
        <v>45884</v>
      </c>
      <c r="L1704" t="n">
        <v>3</v>
      </c>
      <c r="M1704" t="n">
        <v>5</v>
      </c>
      <c r="N1704" t="n">
        <v>5</v>
      </c>
      <c r="O1704">
        <f>DATE(2026,1,1)-K1704</f>
        <v/>
      </c>
      <c r="P1704">
        <f>IF(G1704&gt;=2,"Repeat","One-time")</f>
        <v/>
      </c>
    </row>
    <row r="1705">
      <c r="A1705" t="inlineStr">
        <is>
          <t>C05575</t>
        </is>
      </c>
      <c r="B1705" t="inlineStr">
        <is>
          <t>Kavya Sinha</t>
        </is>
      </c>
      <c r="C1705" t="inlineStr">
        <is>
          <t>South</t>
        </is>
      </c>
      <c r="D1705" t="inlineStr">
        <is>
          <t>Chennai</t>
        </is>
      </c>
      <c r="E1705" t="inlineStr">
        <is>
          <t>Yes</t>
        </is>
      </c>
      <c r="F1705" t="inlineStr">
        <is>
          <t>Loyal</t>
        </is>
      </c>
      <c r="G1705" t="n">
        <v>4</v>
      </c>
      <c r="H1705" s="24" t="n">
        <v>63660.79</v>
      </c>
      <c r="I1705" s="24" t="n">
        <v>10540.89</v>
      </c>
      <c r="J1705" s="25" t="n">
        <v>45545</v>
      </c>
      <c r="K1705" s="25" t="n">
        <v>45842</v>
      </c>
      <c r="L1705" t="n">
        <v>3</v>
      </c>
      <c r="M1705" t="n">
        <v>3</v>
      </c>
      <c r="N1705" t="n">
        <v>5</v>
      </c>
      <c r="O1705">
        <f>DATE(2026,1,1)-K1705</f>
        <v/>
      </c>
      <c r="P1705">
        <f>IF(G1705&gt;=2,"Repeat","One-time")</f>
        <v/>
      </c>
    </row>
    <row r="1706">
      <c r="A1706" t="inlineStr">
        <is>
          <t>C07439</t>
        </is>
      </c>
      <c r="B1706" t="inlineStr">
        <is>
          <t>Riya Singh</t>
        </is>
      </c>
      <c r="C1706" t="inlineStr">
        <is>
          <t>North</t>
        </is>
      </c>
      <c r="D1706" t="inlineStr">
        <is>
          <t>Chandigarh</t>
        </is>
      </c>
      <c r="E1706" t="inlineStr">
        <is>
          <t>No</t>
        </is>
      </c>
      <c r="F1706" t="inlineStr">
        <is>
          <t>High Value</t>
        </is>
      </c>
      <c r="G1706" t="n">
        <v>5</v>
      </c>
      <c r="H1706" s="24" t="n">
        <v>63644.63</v>
      </c>
      <c r="I1706" s="24" t="n">
        <v>10673.43</v>
      </c>
      <c r="J1706" s="25" t="n">
        <v>45674</v>
      </c>
      <c r="K1706" s="25" t="n">
        <v>45959</v>
      </c>
      <c r="L1706" t="n">
        <v>4</v>
      </c>
      <c r="M1706" t="n">
        <v>4</v>
      </c>
      <c r="N1706" t="n">
        <v>5</v>
      </c>
      <c r="O1706">
        <f>DATE(2026,1,1)-K1706</f>
        <v/>
      </c>
      <c r="P1706">
        <f>IF(G1706&gt;=2,"Repeat","One-time")</f>
        <v/>
      </c>
    </row>
    <row r="1707">
      <c r="A1707" t="inlineStr">
        <is>
          <t>C05397</t>
        </is>
      </c>
      <c r="B1707" t="inlineStr">
        <is>
          <t>Aarav Mishra</t>
        </is>
      </c>
      <c r="C1707" t="inlineStr">
        <is>
          <t>West</t>
        </is>
      </c>
      <c r="D1707" t="inlineStr">
        <is>
          <t>Pune</t>
        </is>
      </c>
      <c r="E1707" t="inlineStr">
        <is>
          <t>No</t>
        </is>
      </c>
      <c r="F1707" t="inlineStr">
        <is>
          <t>Loyal</t>
        </is>
      </c>
      <c r="G1707" t="n">
        <v>3</v>
      </c>
      <c r="H1707" s="24" t="n">
        <v>63641.93</v>
      </c>
      <c r="I1707" s="24" t="n">
        <v>13879.53</v>
      </c>
      <c r="J1707" s="25" t="n">
        <v>45770</v>
      </c>
      <c r="K1707" s="25" t="n">
        <v>45865</v>
      </c>
      <c r="L1707" t="n">
        <v>3</v>
      </c>
      <c r="M1707" t="n">
        <v>3</v>
      </c>
      <c r="N1707" t="n">
        <v>5</v>
      </c>
      <c r="O1707">
        <f>DATE(2026,1,1)-K1707</f>
        <v/>
      </c>
      <c r="P1707">
        <f>IF(G1707&gt;=2,"Repeat","One-time")</f>
        <v/>
      </c>
    </row>
    <row r="1708">
      <c r="A1708" t="inlineStr">
        <is>
          <t>C04645</t>
        </is>
      </c>
      <c r="B1708" t="inlineStr">
        <is>
          <t>Pooja Gupta</t>
        </is>
      </c>
      <c r="C1708" t="inlineStr">
        <is>
          <t>South</t>
        </is>
      </c>
      <c r="D1708" t="inlineStr">
        <is>
          <t>Chennai</t>
        </is>
      </c>
      <c r="E1708" t="inlineStr">
        <is>
          <t>No</t>
        </is>
      </c>
      <c r="F1708" t="inlineStr">
        <is>
          <t>At Risk</t>
        </is>
      </c>
      <c r="G1708" t="n">
        <v>16</v>
      </c>
      <c r="H1708" s="24" t="n">
        <v>63629.71</v>
      </c>
      <c r="I1708" s="24" t="n">
        <v>13440.44</v>
      </c>
      <c r="J1708" s="25" t="n">
        <v>45376</v>
      </c>
      <c r="K1708" s="25" t="n">
        <v>45752</v>
      </c>
      <c r="L1708" t="n">
        <v>2</v>
      </c>
      <c r="M1708" t="n">
        <v>5</v>
      </c>
      <c r="N1708" t="n">
        <v>5</v>
      </c>
      <c r="O1708">
        <f>DATE(2026,1,1)-K1708</f>
        <v/>
      </c>
      <c r="P1708">
        <f>IF(G1708&gt;=2,"Repeat","One-time")</f>
        <v/>
      </c>
    </row>
    <row r="1709">
      <c r="A1709" t="inlineStr">
        <is>
          <t>C05031</t>
        </is>
      </c>
      <c r="B1709" t="inlineStr">
        <is>
          <t>Manish Nair</t>
        </is>
      </c>
      <c r="C1709" t="inlineStr">
        <is>
          <t>East</t>
        </is>
      </c>
      <c r="D1709" t="inlineStr">
        <is>
          <t>Guwahati</t>
        </is>
      </c>
      <c r="E1709" t="inlineStr">
        <is>
          <t>No</t>
        </is>
      </c>
      <c r="F1709" t="inlineStr">
        <is>
          <t>High Value</t>
        </is>
      </c>
      <c r="G1709" t="n">
        <v>9</v>
      </c>
      <c r="H1709" s="24" t="n">
        <v>63605.59</v>
      </c>
      <c r="I1709" s="24" t="n">
        <v>5080.23</v>
      </c>
      <c r="J1709" s="25" t="n">
        <v>45608</v>
      </c>
      <c r="K1709" s="25" t="n">
        <v>46012</v>
      </c>
      <c r="L1709" t="n">
        <v>5</v>
      </c>
      <c r="M1709" t="n">
        <v>5</v>
      </c>
      <c r="N1709" t="n">
        <v>5</v>
      </c>
      <c r="O1709">
        <f>DATE(2026,1,1)-K1709</f>
        <v/>
      </c>
      <c r="P1709">
        <f>IF(G1709&gt;=2,"Repeat","One-time")</f>
        <v/>
      </c>
    </row>
    <row r="1710">
      <c r="A1710" t="inlineStr">
        <is>
          <t>C05839</t>
        </is>
      </c>
      <c r="B1710" t="inlineStr">
        <is>
          <t>Priya Menon</t>
        </is>
      </c>
      <c r="C1710" t="inlineStr">
        <is>
          <t>West</t>
        </is>
      </c>
      <c r="D1710" t="inlineStr">
        <is>
          <t>Ahmedabad</t>
        </is>
      </c>
      <c r="E1710" t="inlineStr">
        <is>
          <t>No</t>
        </is>
      </c>
      <c r="F1710" t="inlineStr">
        <is>
          <t>Loyal</t>
        </is>
      </c>
      <c r="G1710" t="n">
        <v>4</v>
      </c>
      <c r="H1710" s="24" t="n">
        <v>63565.08</v>
      </c>
      <c r="I1710" s="24" t="n">
        <v>7589.62</v>
      </c>
      <c r="J1710" s="25" t="n">
        <v>45507</v>
      </c>
      <c r="K1710" s="25" t="n">
        <v>45765</v>
      </c>
      <c r="L1710" t="n">
        <v>3</v>
      </c>
      <c r="M1710" t="n">
        <v>3</v>
      </c>
      <c r="N1710" t="n">
        <v>5</v>
      </c>
      <c r="O1710">
        <f>DATE(2026,1,1)-K1710</f>
        <v/>
      </c>
      <c r="P1710">
        <f>IF(G1710&gt;=2,"Repeat","One-time")</f>
        <v/>
      </c>
    </row>
    <row r="1711">
      <c r="A1711" t="inlineStr">
        <is>
          <t>C00912</t>
        </is>
      </c>
      <c r="B1711" t="inlineStr">
        <is>
          <t>Amit Nair</t>
        </is>
      </c>
      <c r="C1711" t="inlineStr">
        <is>
          <t>North</t>
        </is>
      </c>
      <c r="D1711" t="inlineStr">
        <is>
          <t>Lucknow</t>
        </is>
      </c>
      <c r="E1711" t="inlineStr">
        <is>
          <t>Yes</t>
        </is>
      </c>
      <c r="F1711" t="inlineStr">
        <is>
          <t>At Risk</t>
        </is>
      </c>
      <c r="G1711" t="n">
        <v>8</v>
      </c>
      <c r="H1711" s="24" t="n">
        <v>63522.35</v>
      </c>
      <c r="I1711" s="24" t="n">
        <v>11084.68</v>
      </c>
      <c r="J1711" s="25" t="n">
        <v>44948</v>
      </c>
      <c r="K1711" s="25" t="n">
        <v>45074</v>
      </c>
      <c r="L1711" t="n">
        <v>1</v>
      </c>
      <c r="M1711" t="n">
        <v>4</v>
      </c>
      <c r="N1711" t="n">
        <v>5</v>
      </c>
      <c r="O1711">
        <f>DATE(2026,1,1)-K1711</f>
        <v/>
      </c>
      <c r="P1711">
        <f>IF(G1711&gt;=2,"Repeat","One-time")</f>
        <v/>
      </c>
    </row>
    <row r="1712">
      <c r="A1712" t="inlineStr">
        <is>
          <t>C00314</t>
        </is>
      </c>
      <c r="B1712" t="inlineStr">
        <is>
          <t>Neha Mukherjee</t>
        </is>
      </c>
      <c r="C1712" t="inlineStr">
        <is>
          <t>South</t>
        </is>
      </c>
      <c r="D1712" t="inlineStr">
        <is>
          <t>Hyderabad</t>
        </is>
      </c>
      <c r="E1712" t="inlineStr">
        <is>
          <t>Yes</t>
        </is>
      </c>
      <c r="F1712" t="inlineStr">
        <is>
          <t>At Risk</t>
        </is>
      </c>
      <c r="G1712" t="n">
        <v>9</v>
      </c>
      <c r="H1712" s="24" t="n">
        <v>63439.13</v>
      </c>
      <c r="I1712" s="24" t="n">
        <v>7179.18</v>
      </c>
      <c r="J1712" s="25" t="n">
        <v>44998</v>
      </c>
      <c r="K1712" s="25" t="n">
        <v>45448</v>
      </c>
      <c r="L1712" t="n">
        <v>1</v>
      </c>
      <c r="M1712" t="n">
        <v>5</v>
      </c>
      <c r="N1712" t="n">
        <v>5</v>
      </c>
      <c r="O1712">
        <f>DATE(2026,1,1)-K1712</f>
        <v/>
      </c>
      <c r="P1712">
        <f>IF(G1712&gt;=2,"Repeat","One-time")</f>
        <v/>
      </c>
    </row>
    <row r="1713">
      <c r="A1713" t="inlineStr">
        <is>
          <t>C00296</t>
        </is>
      </c>
      <c r="B1713" t="inlineStr">
        <is>
          <t>Lakshmi Das</t>
        </is>
      </c>
      <c r="C1713" t="inlineStr">
        <is>
          <t>North</t>
        </is>
      </c>
      <c r="D1713" t="inlineStr">
        <is>
          <t>Delhi</t>
        </is>
      </c>
      <c r="E1713" t="inlineStr">
        <is>
          <t>No</t>
        </is>
      </c>
      <c r="F1713" t="inlineStr">
        <is>
          <t>High Value</t>
        </is>
      </c>
      <c r="G1713" t="n">
        <v>10</v>
      </c>
      <c r="H1713" s="24" t="n">
        <v>63424.28</v>
      </c>
      <c r="I1713" s="24" t="n">
        <v>15794.69</v>
      </c>
      <c r="J1713" s="25" t="n">
        <v>44946</v>
      </c>
      <c r="K1713" s="25" t="n">
        <v>46014</v>
      </c>
      <c r="L1713" t="n">
        <v>5</v>
      </c>
      <c r="M1713" t="n">
        <v>5</v>
      </c>
      <c r="N1713" t="n">
        <v>5</v>
      </c>
      <c r="O1713">
        <f>DATE(2026,1,1)-K1713</f>
        <v/>
      </c>
      <c r="P1713">
        <f>IF(G1713&gt;=2,"Repeat","One-time")</f>
        <v/>
      </c>
    </row>
    <row r="1714">
      <c r="A1714" t="inlineStr">
        <is>
          <t>C03165</t>
        </is>
      </c>
      <c r="B1714" t="inlineStr">
        <is>
          <t>Rohan Mishra</t>
        </is>
      </c>
      <c r="C1714" t="inlineStr">
        <is>
          <t>West</t>
        </is>
      </c>
      <c r="D1714" t="inlineStr">
        <is>
          <t>Ahmedabad</t>
        </is>
      </c>
      <c r="E1714" t="inlineStr">
        <is>
          <t>No</t>
        </is>
      </c>
      <c r="F1714" t="inlineStr">
        <is>
          <t>At Risk</t>
        </is>
      </c>
      <c r="G1714" t="n">
        <v>7</v>
      </c>
      <c r="H1714" s="24" t="n">
        <v>63417.46</v>
      </c>
      <c r="I1714" s="24" t="n">
        <v>12460.07</v>
      </c>
      <c r="J1714" s="25" t="n">
        <v>45268</v>
      </c>
      <c r="K1714" s="25" t="n">
        <v>45729</v>
      </c>
      <c r="L1714" t="n">
        <v>2</v>
      </c>
      <c r="M1714" t="n">
        <v>4</v>
      </c>
      <c r="N1714" t="n">
        <v>5</v>
      </c>
      <c r="O1714">
        <f>DATE(2026,1,1)-K1714</f>
        <v/>
      </c>
      <c r="P1714">
        <f>IF(G1714&gt;=2,"Repeat","One-time")</f>
        <v/>
      </c>
    </row>
    <row r="1715">
      <c r="A1715" t="inlineStr">
        <is>
          <t>C03529</t>
        </is>
      </c>
      <c r="B1715" t="inlineStr">
        <is>
          <t>Varun Khan</t>
        </is>
      </c>
      <c r="C1715" t="inlineStr">
        <is>
          <t>Central</t>
        </is>
      </c>
      <c r="D1715" t="inlineStr">
        <is>
          <t>Indore</t>
        </is>
      </c>
      <c r="E1715" t="inlineStr">
        <is>
          <t>No</t>
        </is>
      </c>
      <c r="F1715" t="inlineStr">
        <is>
          <t>High Value</t>
        </is>
      </c>
      <c r="G1715" t="n">
        <v>9</v>
      </c>
      <c r="H1715" s="24" t="n">
        <v>63399.65</v>
      </c>
      <c r="I1715" s="24" t="n">
        <v>11147.6</v>
      </c>
      <c r="J1715" s="25" t="n">
        <v>45367</v>
      </c>
      <c r="K1715" s="25" t="n">
        <v>45763</v>
      </c>
      <c r="L1715" t="n">
        <v>3</v>
      </c>
      <c r="M1715" t="n">
        <v>5</v>
      </c>
      <c r="N1715" t="n">
        <v>5</v>
      </c>
      <c r="O1715">
        <f>DATE(2026,1,1)-K1715</f>
        <v/>
      </c>
      <c r="P1715">
        <f>IF(G1715&gt;=2,"Repeat","One-time")</f>
        <v/>
      </c>
    </row>
    <row r="1716">
      <c r="A1716" t="inlineStr">
        <is>
          <t>C08989</t>
        </is>
      </c>
      <c r="B1716" t="inlineStr">
        <is>
          <t>Kavya Prasad</t>
        </is>
      </c>
      <c r="C1716" t="inlineStr">
        <is>
          <t>South</t>
        </is>
      </c>
      <c r="D1716" t="inlineStr">
        <is>
          <t>Hyderabad</t>
        </is>
      </c>
      <c r="E1716" t="inlineStr">
        <is>
          <t>No</t>
        </is>
      </c>
      <c r="F1716" t="inlineStr">
        <is>
          <t>High Value</t>
        </is>
      </c>
      <c r="G1716" t="n">
        <v>6</v>
      </c>
      <c r="H1716" s="24" t="n">
        <v>63356.87</v>
      </c>
      <c r="I1716" s="24" t="n">
        <v>12422.43</v>
      </c>
      <c r="J1716" s="25" t="n">
        <v>45780</v>
      </c>
      <c r="K1716" s="25" t="n">
        <v>45969</v>
      </c>
      <c r="L1716" t="n">
        <v>4</v>
      </c>
      <c r="M1716" t="n">
        <v>4</v>
      </c>
      <c r="N1716" t="n">
        <v>5</v>
      </c>
      <c r="O1716">
        <f>DATE(2026,1,1)-K1716</f>
        <v/>
      </c>
      <c r="P1716">
        <f>IF(G1716&gt;=2,"Repeat","One-time")</f>
        <v/>
      </c>
    </row>
    <row r="1717">
      <c r="A1717" t="inlineStr">
        <is>
          <t>C01160</t>
        </is>
      </c>
      <c r="B1717" t="inlineStr">
        <is>
          <t>Suresh Singh</t>
        </is>
      </c>
      <c r="C1717" t="inlineStr">
        <is>
          <t>West</t>
        </is>
      </c>
      <c r="D1717" t="inlineStr">
        <is>
          <t>Pune</t>
        </is>
      </c>
      <c r="E1717" t="inlineStr">
        <is>
          <t>Yes</t>
        </is>
      </c>
      <c r="F1717" t="inlineStr">
        <is>
          <t>High Value</t>
        </is>
      </c>
      <c r="G1717" t="n">
        <v>13</v>
      </c>
      <c r="H1717" s="24" t="n">
        <v>63337.2</v>
      </c>
      <c r="I1717" s="24" t="n">
        <v>15859.1</v>
      </c>
      <c r="J1717" s="25" t="n">
        <v>44984</v>
      </c>
      <c r="K1717" s="25" t="n">
        <v>45972</v>
      </c>
      <c r="L1717" t="n">
        <v>4</v>
      </c>
      <c r="M1717" t="n">
        <v>5</v>
      </c>
      <c r="N1717" t="n">
        <v>5</v>
      </c>
      <c r="O1717">
        <f>DATE(2026,1,1)-K1717</f>
        <v/>
      </c>
      <c r="P1717">
        <f>IF(G1717&gt;=2,"Repeat","One-time")</f>
        <v/>
      </c>
    </row>
    <row r="1718">
      <c r="A1718" t="inlineStr">
        <is>
          <t>C11188</t>
        </is>
      </c>
      <c r="B1718" t="inlineStr">
        <is>
          <t>Gurpreet Rao</t>
        </is>
      </c>
      <c r="C1718" t="inlineStr">
        <is>
          <t>South</t>
        </is>
      </c>
      <c r="D1718" t="inlineStr">
        <is>
          <t>Hyderabad</t>
        </is>
      </c>
      <c r="E1718" t="inlineStr">
        <is>
          <t>No</t>
        </is>
      </c>
      <c r="F1718" t="inlineStr">
        <is>
          <t>New</t>
        </is>
      </c>
      <c r="G1718" t="n">
        <v>4</v>
      </c>
      <c r="H1718" s="24" t="n">
        <v>63318.87</v>
      </c>
      <c r="I1718" s="24" t="n">
        <v>1054.06</v>
      </c>
      <c r="J1718" s="25" t="n">
        <v>45970</v>
      </c>
      <c r="K1718" s="25" t="n">
        <v>46010</v>
      </c>
      <c r="L1718" t="n">
        <v>5</v>
      </c>
      <c r="M1718" t="n">
        <v>4</v>
      </c>
      <c r="N1718" t="n">
        <v>5</v>
      </c>
      <c r="O1718">
        <f>DATE(2026,1,1)-K1718</f>
        <v/>
      </c>
      <c r="P1718">
        <f>IF(G1718&gt;=2,"Repeat","One-time")</f>
        <v/>
      </c>
    </row>
    <row r="1719">
      <c r="A1719" t="inlineStr">
        <is>
          <t>C08893</t>
        </is>
      </c>
      <c r="B1719" t="inlineStr">
        <is>
          <t>Kavya Pillai</t>
        </is>
      </c>
      <c r="C1719" t="inlineStr">
        <is>
          <t>South</t>
        </is>
      </c>
      <c r="D1719" t="inlineStr">
        <is>
          <t>Coimbatore</t>
        </is>
      </c>
      <c r="E1719" t="inlineStr">
        <is>
          <t>No</t>
        </is>
      </c>
      <c r="F1719" t="inlineStr">
        <is>
          <t>High Value</t>
        </is>
      </c>
      <c r="G1719" t="n">
        <v>4</v>
      </c>
      <c r="H1719" s="24" t="n">
        <v>63279.71</v>
      </c>
      <c r="I1719" s="24" t="n">
        <v>9450.16</v>
      </c>
      <c r="J1719" s="25" t="n">
        <v>45912</v>
      </c>
      <c r="K1719" s="25" t="n">
        <v>45943</v>
      </c>
      <c r="L1719" t="n">
        <v>4</v>
      </c>
      <c r="M1719" t="n">
        <v>4</v>
      </c>
      <c r="N1719" t="n">
        <v>5</v>
      </c>
      <c r="O1719">
        <f>DATE(2026,1,1)-K1719</f>
        <v/>
      </c>
      <c r="P1719">
        <f>IF(G1719&gt;=2,"Repeat","One-time")</f>
        <v/>
      </c>
    </row>
    <row r="1720">
      <c r="A1720" t="inlineStr">
        <is>
          <t>C08742</t>
        </is>
      </c>
      <c r="B1720" t="inlineStr">
        <is>
          <t>Varun Rao</t>
        </is>
      </c>
      <c r="C1720" t="inlineStr">
        <is>
          <t>Central</t>
        </is>
      </c>
      <c r="D1720" t="inlineStr">
        <is>
          <t>Indore</t>
        </is>
      </c>
      <c r="E1720" t="inlineStr">
        <is>
          <t>No</t>
        </is>
      </c>
      <c r="F1720" t="inlineStr">
        <is>
          <t>High Value</t>
        </is>
      </c>
      <c r="G1720" t="n">
        <v>8</v>
      </c>
      <c r="H1720" s="24" t="n">
        <v>63259.58</v>
      </c>
      <c r="I1720" s="24" t="n">
        <v>10844.01</v>
      </c>
      <c r="J1720" s="25" t="n">
        <v>45759</v>
      </c>
      <c r="K1720" s="25" t="n">
        <v>45993</v>
      </c>
      <c r="L1720" t="n">
        <v>5</v>
      </c>
      <c r="M1720" t="n">
        <v>5</v>
      </c>
      <c r="N1720" t="n">
        <v>5</v>
      </c>
      <c r="O1720">
        <f>DATE(2026,1,1)-K1720</f>
        <v/>
      </c>
      <c r="P1720">
        <f>IF(G1720&gt;=2,"Repeat","One-time")</f>
        <v/>
      </c>
    </row>
    <row r="1721">
      <c r="A1721" t="inlineStr">
        <is>
          <t>C03809</t>
        </is>
      </c>
      <c r="B1721" t="inlineStr">
        <is>
          <t>Priya Reddy</t>
        </is>
      </c>
      <c r="C1721" t="inlineStr">
        <is>
          <t>East</t>
        </is>
      </c>
      <c r="D1721" t="inlineStr">
        <is>
          <t>Kolkata</t>
        </is>
      </c>
      <c r="E1721" t="inlineStr">
        <is>
          <t>No</t>
        </is>
      </c>
      <c r="F1721" t="inlineStr">
        <is>
          <t>High Value</t>
        </is>
      </c>
      <c r="G1721" t="n">
        <v>11</v>
      </c>
      <c r="H1721" s="24" t="n">
        <v>63166.78</v>
      </c>
      <c r="I1721" s="24" t="n">
        <v>15035.59</v>
      </c>
      <c r="J1721" s="25" t="n">
        <v>45298</v>
      </c>
      <c r="K1721" s="25" t="n">
        <v>45888</v>
      </c>
      <c r="L1721" t="n">
        <v>3</v>
      </c>
      <c r="M1721" t="n">
        <v>5</v>
      </c>
      <c r="N1721" t="n">
        <v>5</v>
      </c>
      <c r="O1721">
        <f>DATE(2026,1,1)-K1721</f>
        <v/>
      </c>
      <c r="P1721">
        <f>IF(G1721&gt;=2,"Repeat","One-time")</f>
        <v/>
      </c>
    </row>
    <row r="1722">
      <c r="A1722" t="inlineStr">
        <is>
          <t>C05143</t>
        </is>
      </c>
      <c r="B1722" t="inlineStr">
        <is>
          <t>Sneha Verma</t>
        </is>
      </c>
      <c r="C1722" t="inlineStr">
        <is>
          <t>West</t>
        </is>
      </c>
      <c r="D1722" t="inlineStr">
        <is>
          <t>Mumbai</t>
        </is>
      </c>
      <c r="E1722" t="inlineStr">
        <is>
          <t>Yes</t>
        </is>
      </c>
      <c r="F1722" t="inlineStr">
        <is>
          <t>At Risk</t>
        </is>
      </c>
      <c r="G1722" t="n">
        <v>10</v>
      </c>
      <c r="H1722" s="24" t="n">
        <v>63161.89</v>
      </c>
      <c r="I1722" s="24" t="n">
        <v>9801.75</v>
      </c>
      <c r="J1722" s="25" t="n">
        <v>45476</v>
      </c>
      <c r="K1722" s="25" t="n">
        <v>45691</v>
      </c>
      <c r="L1722" t="n">
        <v>2</v>
      </c>
      <c r="M1722" t="n">
        <v>5</v>
      </c>
      <c r="N1722" t="n">
        <v>5</v>
      </c>
      <c r="O1722">
        <f>DATE(2026,1,1)-K1722</f>
        <v/>
      </c>
      <c r="P1722">
        <f>IF(G1722&gt;=2,"Repeat","One-time")</f>
        <v/>
      </c>
    </row>
    <row r="1723">
      <c r="A1723" t="inlineStr">
        <is>
          <t>C01421</t>
        </is>
      </c>
      <c r="B1723" t="inlineStr">
        <is>
          <t>Ayesha Sinha</t>
        </is>
      </c>
      <c r="C1723" t="inlineStr">
        <is>
          <t>South</t>
        </is>
      </c>
      <c r="D1723" t="inlineStr">
        <is>
          <t>Kochi</t>
        </is>
      </c>
      <c r="E1723" t="inlineStr">
        <is>
          <t>Yes</t>
        </is>
      </c>
      <c r="F1723" t="inlineStr">
        <is>
          <t>At Risk</t>
        </is>
      </c>
      <c r="G1723" t="n">
        <v>11</v>
      </c>
      <c r="H1723" s="24" t="n">
        <v>63115.1</v>
      </c>
      <c r="I1723" s="24" t="n">
        <v>7648.67</v>
      </c>
      <c r="J1723" s="25" t="n">
        <v>45018</v>
      </c>
      <c r="K1723" s="25" t="n">
        <v>45225</v>
      </c>
      <c r="L1723" t="n">
        <v>1</v>
      </c>
      <c r="M1723" t="n">
        <v>5</v>
      </c>
      <c r="N1723" t="n">
        <v>5</v>
      </c>
      <c r="O1723">
        <f>DATE(2026,1,1)-K1723</f>
        <v/>
      </c>
      <c r="P1723">
        <f>IF(G1723&gt;=2,"Repeat","One-time")</f>
        <v/>
      </c>
    </row>
    <row r="1724">
      <c r="A1724" t="inlineStr">
        <is>
          <t>C04331</t>
        </is>
      </c>
      <c r="B1724" t="inlineStr">
        <is>
          <t>Neha Nair</t>
        </is>
      </c>
      <c r="C1724" t="inlineStr">
        <is>
          <t>North</t>
        </is>
      </c>
      <c r="D1724" t="inlineStr">
        <is>
          <t>Jaipur</t>
        </is>
      </c>
      <c r="E1724" t="inlineStr">
        <is>
          <t>No</t>
        </is>
      </c>
      <c r="F1724" t="inlineStr">
        <is>
          <t>High Value</t>
        </is>
      </c>
      <c r="G1724" t="n">
        <v>12</v>
      </c>
      <c r="H1724" s="24" t="n">
        <v>63112.21</v>
      </c>
      <c r="I1724" s="24" t="n">
        <v>17695.2</v>
      </c>
      <c r="J1724" s="25" t="n">
        <v>45368</v>
      </c>
      <c r="K1724" s="25" t="n">
        <v>46010</v>
      </c>
      <c r="L1724" t="n">
        <v>5</v>
      </c>
      <c r="M1724" t="n">
        <v>5</v>
      </c>
      <c r="N1724" t="n">
        <v>5</v>
      </c>
      <c r="O1724">
        <f>DATE(2026,1,1)-K1724</f>
        <v/>
      </c>
      <c r="P1724">
        <f>IF(G1724&gt;=2,"Repeat","One-time")</f>
        <v/>
      </c>
    </row>
    <row r="1725">
      <c r="A1725" t="inlineStr">
        <is>
          <t>C01587</t>
        </is>
      </c>
      <c r="B1725" t="inlineStr">
        <is>
          <t>Tanvi Ghosh</t>
        </is>
      </c>
      <c r="C1725" t="inlineStr">
        <is>
          <t>North</t>
        </is>
      </c>
      <c r="D1725" t="inlineStr">
        <is>
          <t>Delhi</t>
        </is>
      </c>
      <c r="E1725" t="inlineStr">
        <is>
          <t>No</t>
        </is>
      </c>
      <c r="F1725" t="inlineStr">
        <is>
          <t>At Risk</t>
        </is>
      </c>
      <c r="G1725" t="n">
        <v>5</v>
      </c>
      <c r="H1725" s="24" t="n">
        <v>63096.07</v>
      </c>
      <c r="I1725" s="24" t="n">
        <v>6669.59</v>
      </c>
      <c r="J1725" s="25" t="n">
        <v>45252</v>
      </c>
      <c r="K1725" s="25" t="n">
        <v>45729</v>
      </c>
      <c r="L1725" t="n">
        <v>2</v>
      </c>
      <c r="M1725" t="n">
        <v>4</v>
      </c>
      <c r="N1725" t="n">
        <v>5</v>
      </c>
      <c r="O1725">
        <f>DATE(2026,1,1)-K1725</f>
        <v/>
      </c>
      <c r="P1725">
        <f>IF(G1725&gt;=2,"Repeat","One-time")</f>
        <v/>
      </c>
    </row>
    <row r="1726">
      <c r="A1726" t="inlineStr">
        <is>
          <t>C01081</t>
        </is>
      </c>
      <c r="B1726" t="inlineStr">
        <is>
          <t>Suresh Mishra</t>
        </is>
      </c>
      <c r="C1726" t="inlineStr">
        <is>
          <t>East</t>
        </is>
      </c>
      <c r="D1726" t="inlineStr">
        <is>
          <t>Kolkata</t>
        </is>
      </c>
      <c r="E1726" t="inlineStr">
        <is>
          <t>Yes</t>
        </is>
      </c>
      <c r="F1726" t="inlineStr">
        <is>
          <t>High Value</t>
        </is>
      </c>
      <c r="G1726" t="n">
        <v>11</v>
      </c>
      <c r="H1726" s="24" t="n">
        <v>63033.19</v>
      </c>
      <c r="I1726" s="24" t="n">
        <v>10605.56</v>
      </c>
      <c r="J1726" s="25" t="n">
        <v>44982</v>
      </c>
      <c r="K1726" s="25" t="n">
        <v>45788</v>
      </c>
      <c r="L1726" t="n">
        <v>3</v>
      </c>
      <c r="M1726" t="n">
        <v>5</v>
      </c>
      <c r="N1726" t="n">
        <v>5</v>
      </c>
      <c r="O1726">
        <f>DATE(2026,1,1)-K1726</f>
        <v/>
      </c>
      <c r="P1726">
        <f>IF(G1726&gt;=2,"Repeat","One-time")</f>
        <v/>
      </c>
    </row>
    <row r="1727">
      <c r="A1727" t="inlineStr">
        <is>
          <t>C03620</t>
        </is>
      </c>
      <c r="B1727" t="inlineStr">
        <is>
          <t>Abhishek Verma</t>
        </is>
      </c>
      <c r="C1727" t="inlineStr">
        <is>
          <t>East</t>
        </is>
      </c>
      <c r="D1727" t="inlineStr">
        <is>
          <t>Kolkata</t>
        </is>
      </c>
      <c r="E1727" t="inlineStr">
        <is>
          <t>No</t>
        </is>
      </c>
      <c r="F1727" t="inlineStr">
        <is>
          <t>Loyal</t>
        </is>
      </c>
      <c r="G1727" t="n">
        <v>3</v>
      </c>
      <c r="H1727" s="24" t="n">
        <v>63001.36</v>
      </c>
      <c r="I1727" s="24" t="n">
        <v>7145.56</v>
      </c>
      <c r="J1727" s="25" t="n">
        <v>45592</v>
      </c>
      <c r="K1727" s="25" t="n">
        <v>45933</v>
      </c>
      <c r="L1727" t="n">
        <v>4</v>
      </c>
      <c r="M1727" t="n">
        <v>3</v>
      </c>
      <c r="N1727" t="n">
        <v>5</v>
      </c>
      <c r="O1727">
        <f>DATE(2026,1,1)-K1727</f>
        <v/>
      </c>
      <c r="P1727">
        <f>IF(G1727&gt;=2,"Repeat","One-time")</f>
        <v/>
      </c>
    </row>
    <row r="1728">
      <c r="A1728" t="inlineStr">
        <is>
          <t>C01444</t>
        </is>
      </c>
      <c r="B1728" t="inlineStr">
        <is>
          <t>Deepak Yadav</t>
        </is>
      </c>
      <c r="C1728" t="inlineStr">
        <is>
          <t>Central</t>
        </is>
      </c>
      <c r="D1728" t="inlineStr">
        <is>
          <t>Bhopal</t>
        </is>
      </c>
      <c r="E1728" t="inlineStr">
        <is>
          <t>No</t>
        </is>
      </c>
      <c r="F1728" t="inlineStr">
        <is>
          <t>At Risk</t>
        </is>
      </c>
      <c r="G1728" t="n">
        <v>3</v>
      </c>
      <c r="H1728" s="24" t="n">
        <v>62972.96</v>
      </c>
      <c r="I1728" s="24" t="n">
        <v>9599.209999999999</v>
      </c>
      <c r="J1728" s="25" t="n">
        <v>45046</v>
      </c>
      <c r="K1728" s="25" t="n">
        <v>45379</v>
      </c>
      <c r="L1728" t="n">
        <v>1</v>
      </c>
      <c r="M1728" t="n">
        <v>3</v>
      </c>
      <c r="N1728" t="n">
        <v>5</v>
      </c>
      <c r="O1728">
        <f>DATE(2026,1,1)-K1728</f>
        <v/>
      </c>
      <c r="P1728">
        <f>IF(G1728&gt;=2,"Repeat","One-time")</f>
        <v/>
      </c>
    </row>
    <row r="1729">
      <c r="A1729" t="inlineStr">
        <is>
          <t>C09941</t>
        </is>
      </c>
      <c r="B1729" t="inlineStr">
        <is>
          <t>Aarav Menon</t>
        </is>
      </c>
      <c r="C1729" t="inlineStr">
        <is>
          <t>West</t>
        </is>
      </c>
      <c r="D1729" t="inlineStr">
        <is>
          <t>Pune</t>
        </is>
      </c>
      <c r="E1729" t="inlineStr">
        <is>
          <t>No</t>
        </is>
      </c>
      <c r="F1729" t="inlineStr">
        <is>
          <t>High Value</t>
        </is>
      </c>
      <c r="G1729" t="n">
        <v>10</v>
      </c>
      <c r="H1729" s="24" t="n">
        <v>62938.02</v>
      </c>
      <c r="I1729" s="24" t="n">
        <v>13007.38</v>
      </c>
      <c r="J1729" s="25" t="n">
        <v>45855</v>
      </c>
      <c r="K1729" s="25" t="n">
        <v>46014</v>
      </c>
      <c r="L1729" t="n">
        <v>5</v>
      </c>
      <c r="M1729" t="n">
        <v>5</v>
      </c>
      <c r="N1729" t="n">
        <v>5</v>
      </c>
      <c r="O1729">
        <f>DATE(2026,1,1)-K1729</f>
        <v/>
      </c>
      <c r="P1729">
        <f>IF(G1729&gt;=2,"Repeat","One-time")</f>
        <v/>
      </c>
    </row>
    <row r="1730">
      <c r="A1730" t="inlineStr">
        <is>
          <t>C06314</t>
        </is>
      </c>
      <c r="B1730" t="inlineStr">
        <is>
          <t>Priya Mukherjee</t>
        </is>
      </c>
      <c r="C1730" t="inlineStr">
        <is>
          <t>North</t>
        </is>
      </c>
      <c r="D1730" t="inlineStr">
        <is>
          <t>Gurugram</t>
        </is>
      </c>
      <c r="E1730" t="inlineStr">
        <is>
          <t>No</t>
        </is>
      </c>
      <c r="F1730" t="inlineStr">
        <is>
          <t>High Value</t>
        </is>
      </c>
      <c r="G1730" t="n">
        <v>6</v>
      </c>
      <c r="H1730" s="24" t="n">
        <v>62903.4</v>
      </c>
      <c r="I1730" s="24" t="n">
        <v>7101.36</v>
      </c>
      <c r="J1730" s="25" t="n">
        <v>45559</v>
      </c>
      <c r="K1730" s="25" t="n">
        <v>45810</v>
      </c>
      <c r="L1730" t="n">
        <v>3</v>
      </c>
      <c r="M1730" t="n">
        <v>4</v>
      </c>
      <c r="N1730" t="n">
        <v>5</v>
      </c>
      <c r="O1730">
        <f>DATE(2026,1,1)-K1730</f>
        <v/>
      </c>
      <c r="P1730">
        <f>IF(G1730&gt;=2,"Repeat","One-time")</f>
        <v/>
      </c>
    </row>
    <row r="1731">
      <c r="A1731" t="inlineStr">
        <is>
          <t>C01343</t>
        </is>
      </c>
      <c r="B1731" t="inlineStr">
        <is>
          <t>Aditya Mehta</t>
        </is>
      </c>
      <c r="C1731" t="inlineStr">
        <is>
          <t>North</t>
        </is>
      </c>
      <c r="D1731" t="inlineStr">
        <is>
          <t>Delhi</t>
        </is>
      </c>
      <c r="E1731" t="inlineStr">
        <is>
          <t>No</t>
        </is>
      </c>
      <c r="F1731" t="inlineStr">
        <is>
          <t>At Risk</t>
        </is>
      </c>
      <c r="G1731" t="n">
        <v>8</v>
      </c>
      <c r="H1731" s="24" t="n">
        <v>62815.75</v>
      </c>
      <c r="I1731" s="24" t="n">
        <v>10581.11</v>
      </c>
      <c r="J1731" s="25" t="n">
        <v>45007</v>
      </c>
      <c r="K1731" s="25" t="n">
        <v>45264</v>
      </c>
      <c r="L1731" t="n">
        <v>1</v>
      </c>
      <c r="M1731" t="n">
        <v>4</v>
      </c>
      <c r="N1731" t="n">
        <v>5</v>
      </c>
      <c r="O1731">
        <f>DATE(2026,1,1)-K1731</f>
        <v/>
      </c>
      <c r="P1731">
        <f>IF(G1731&gt;=2,"Repeat","One-time")</f>
        <v/>
      </c>
    </row>
    <row r="1732">
      <c r="A1732" t="inlineStr">
        <is>
          <t>C07386</t>
        </is>
      </c>
      <c r="B1732" t="inlineStr">
        <is>
          <t>Abhishek Kapoor</t>
        </is>
      </c>
      <c r="C1732" t="inlineStr">
        <is>
          <t>West</t>
        </is>
      </c>
      <c r="D1732" t="inlineStr">
        <is>
          <t>Pune</t>
        </is>
      </c>
      <c r="E1732" t="inlineStr">
        <is>
          <t>No</t>
        </is>
      </c>
      <c r="F1732" t="inlineStr">
        <is>
          <t>High Value</t>
        </is>
      </c>
      <c r="G1732" t="n">
        <v>5</v>
      </c>
      <c r="H1732" s="24" t="n">
        <v>62803.92</v>
      </c>
      <c r="I1732" s="24" t="n">
        <v>5994.83</v>
      </c>
      <c r="J1732" s="25" t="n">
        <v>45678</v>
      </c>
      <c r="K1732" s="25" t="n">
        <v>45987</v>
      </c>
      <c r="L1732" t="n">
        <v>4</v>
      </c>
      <c r="M1732" t="n">
        <v>4</v>
      </c>
      <c r="N1732" t="n">
        <v>5</v>
      </c>
      <c r="O1732">
        <f>DATE(2026,1,1)-K1732</f>
        <v/>
      </c>
      <c r="P1732">
        <f>IF(G1732&gt;=2,"Repeat","One-time")</f>
        <v/>
      </c>
    </row>
    <row r="1733">
      <c r="A1733" t="inlineStr">
        <is>
          <t>C10455</t>
        </is>
      </c>
      <c r="B1733" t="inlineStr">
        <is>
          <t>Kavya Mehta</t>
        </is>
      </c>
      <c r="C1733" t="inlineStr">
        <is>
          <t>East</t>
        </is>
      </c>
      <c r="D1733" t="inlineStr">
        <is>
          <t>Patna</t>
        </is>
      </c>
      <c r="E1733" t="inlineStr">
        <is>
          <t>No</t>
        </is>
      </c>
      <c r="F1733" t="inlineStr">
        <is>
          <t>High Value</t>
        </is>
      </c>
      <c r="G1733" t="n">
        <v>11</v>
      </c>
      <c r="H1733" s="24" t="n">
        <v>62778.96</v>
      </c>
      <c r="I1733" s="24" t="n">
        <v>12364.82</v>
      </c>
      <c r="J1733" s="25" t="n">
        <v>45931</v>
      </c>
      <c r="K1733" s="25" t="n">
        <v>46000</v>
      </c>
      <c r="L1733" t="n">
        <v>5</v>
      </c>
      <c r="M1733" t="n">
        <v>5</v>
      </c>
      <c r="N1733" t="n">
        <v>5</v>
      </c>
      <c r="O1733">
        <f>DATE(2026,1,1)-K1733</f>
        <v/>
      </c>
      <c r="P1733">
        <f>IF(G1733&gt;=2,"Repeat","One-time")</f>
        <v/>
      </c>
    </row>
    <row r="1734">
      <c r="A1734" t="inlineStr">
        <is>
          <t>C00738</t>
        </is>
      </c>
      <c r="B1734" t="inlineStr">
        <is>
          <t>Ananya Patel</t>
        </is>
      </c>
      <c r="C1734" t="inlineStr">
        <is>
          <t>East</t>
        </is>
      </c>
      <c r="D1734" t="inlineStr">
        <is>
          <t>Patna</t>
        </is>
      </c>
      <c r="E1734" t="inlineStr">
        <is>
          <t>No</t>
        </is>
      </c>
      <c r="F1734" t="inlineStr">
        <is>
          <t>High Value</t>
        </is>
      </c>
      <c r="G1734" t="n">
        <v>8</v>
      </c>
      <c r="H1734" s="24" t="n">
        <v>62772.23</v>
      </c>
      <c r="I1734" s="24" t="n">
        <v>4194.41</v>
      </c>
      <c r="J1734" s="25" t="n">
        <v>45053</v>
      </c>
      <c r="K1734" s="25" t="n">
        <v>45944</v>
      </c>
      <c r="L1734" t="n">
        <v>4</v>
      </c>
      <c r="M1734" t="n">
        <v>4</v>
      </c>
      <c r="N1734" t="n">
        <v>5</v>
      </c>
      <c r="O1734">
        <f>DATE(2026,1,1)-K1734</f>
        <v/>
      </c>
      <c r="P1734">
        <f>IF(G1734&gt;=2,"Repeat","One-time")</f>
        <v/>
      </c>
    </row>
    <row r="1735">
      <c r="A1735" t="inlineStr">
        <is>
          <t>C02104</t>
        </is>
      </c>
      <c r="B1735" t="inlineStr">
        <is>
          <t>Swati Rao</t>
        </is>
      </c>
      <c r="C1735" t="inlineStr">
        <is>
          <t>East</t>
        </is>
      </c>
      <c r="D1735" t="inlineStr">
        <is>
          <t>Bhubaneswar</t>
        </is>
      </c>
      <c r="E1735" t="inlineStr">
        <is>
          <t>No</t>
        </is>
      </c>
      <c r="F1735" t="inlineStr">
        <is>
          <t>At Risk</t>
        </is>
      </c>
      <c r="G1735" t="n">
        <v>5</v>
      </c>
      <c r="H1735" s="24" t="n">
        <v>62725.53</v>
      </c>
      <c r="I1735" s="24" t="n">
        <v>11548.99</v>
      </c>
      <c r="J1735" s="25" t="n">
        <v>45122</v>
      </c>
      <c r="K1735" s="25" t="n">
        <v>45297</v>
      </c>
      <c r="L1735" t="n">
        <v>1</v>
      </c>
      <c r="M1735" t="n">
        <v>4</v>
      </c>
      <c r="N1735" t="n">
        <v>5</v>
      </c>
      <c r="O1735">
        <f>DATE(2026,1,1)-K1735</f>
        <v/>
      </c>
      <c r="P1735">
        <f>IF(G1735&gt;=2,"Repeat","One-time")</f>
        <v/>
      </c>
    </row>
    <row r="1736">
      <c r="A1736" t="inlineStr">
        <is>
          <t>C01084</t>
        </is>
      </c>
      <c r="B1736" t="inlineStr">
        <is>
          <t>Vikram Reddy</t>
        </is>
      </c>
      <c r="C1736" t="inlineStr">
        <is>
          <t>West</t>
        </is>
      </c>
      <c r="D1736" t="inlineStr">
        <is>
          <t>Ahmedabad</t>
        </is>
      </c>
      <c r="E1736" t="inlineStr">
        <is>
          <t>Yes</t>
        </is>
      </c>
      <c r="F1736" t="inlineStr">
        <is>
          <t>At Risk</t>
        </is>
      </c>
      <c r="G1736" t="n">
        <v>11</v>
      </c>
      <c r="H1736" s="24" t="n">
        <v>62574.56</v>
      </c>
      <c r="I1736" s="24" t="n">
        <v>9450.76</v>
      </c>
      <c r="J1736" s="25" t="n">
        <v>44970</v>
      </c>
      <c r="K1736" s="25" t="n">
        <v>45649</v>
      </c>
      <c r="L1736" t="n">
        <v>2</v>
      </c>
      <c r="M1736" t="n">
        <v>5</v>
      </c>
      <c r="N1736" t="n">
        <v>5</v>
      </c>
      <c r="O1736">
        <f>DATE(2026,1,1)-K1736</f>
        <v/>
      </c>
      <c r="P1736">
        <f>IF(G1736&gt;=2,"Repeat","One-time")</f>
        <v/>
      </c>
    </row>
    <row r="1737">
      <c r="A1737" t="inlineStr">
        <is>
          <t>C02977</t>
        </is>
      </c>
      <c r="B1737" t="inlineStr">
        <is>
          <t>Zoya Shah</t>
        </is>
      </c>
      <c r="C1737" t="inlineStr">
        <is>
          <t>South</t>
        </is>
      </c>
      <c r="D1737" t="inlineStr">
        <is>
          <t>Chennai</t>
        </is>
      </c>
      <c r="E1737" t="inlineStr">
        <is>
          <t>No</t>
        </is>
      </c>
      <c r="F1737" t="inlineStr">
        <is>
          <t>At Risk</t>
        </is>
      </c>
      <c r="G1737" t="n">
        <v>6</v>
      </c>
      <c r="H1737" s="24" t="n">
        <v>62518.74</v>
      </c>
      <c r="I1737" s="24" t="n">
        <v>6196.98</v>
      </c>
      <c r="J1737" s="25" t="n">
        <v>45202</v>
      </c>
      <c r="K1737" s="25" t="n">
        <v>45310</v>
      </c>
      <c r="L1737" t="n">
        <v>1</v>
      </c>
      <c r="M1737" t="n">
        <v>4</v>
      </c>
      <c r="N1737" t="n">
        <v>5</v>
      </c>
      <c r="O1737">
        <f>DATE(2026,1,1)-K1737</f>
        <v/>
      </c>
      <c r="P1737">
        <f>IF(G1737&gt;=2,"Repeat","One-time")</f>
        <v/>
      </c>
    </row>
    <row r="1738">
      <c r="A1738" t="inlineStr">
        <is>
          <t>C02046</t>
        </is>
      </c>
      <c r="B1738" t="inlineStr">
        <is>
          <t>Rahul Menon</t>
        </is>
      </c>
      <c r="C1738" t="inlineStr">
        <is>
          <t>South</t>
        </is>
      </c>
      <c r="D1738" t="inlineStr">
        <is>
          <t>Hyderabad</t>
        </is>
      </c>
      <c r="E1738" t="inlineStr">
        <is>
          <t>No</t>
        </is>
      </c>
      <c r="F1738" t="inlineStr">
        <is>
          <t>At Risk</t>
        </is>
      </c>
      <c r="G1738" t="n">
        <v>14</v>
      </c>
      <c r="H1738" s="24" t="n">
        <v>62506.65</v>
      </c>
      <c r="I1738" s="24" t="n">
        <v>6790.27</v>
      </c>
      <c r="J1738" s="25" t="n">
        <v>45080</v>
      </c>
      <c r="K1738" s="25" t="n">
        <v>45384</v>
      </c>
      <c r="L1738" t="n">
        <v>1</v>
      </c>
      <c r="M1738" t="n">
        <v>5</v>
      </c>
      <c r="N1738" t="n">
        <v>5</v>
      </c>
      <c r="O1738">
        <f>DATE(2026,1,1)-K1738</f>
        <v/>
      </c>
      <c r="P1738">
        <f>IF(G1738&gt;=2,"Repeat","One-time")</f>
        <v/>
      </c>
    </row>
    <row r="1739">
      <c r="A1739" t="inlineStr">
        <is>
          <t>C07283</t>
        </is>
      </c>
      <c r="B1739" t="inlineStr">
        <is>
          <t>Pooja Sharma</t>
        </is>
      </c>
      <c r="C1739" t="inlineStr">
        <is>
          <t>South</t>
        </is>
      </c>
      <c r="D1739" t="inlineStr">
        <is>
          <t>Bengaluru</t>
        </is>
      </c>
      <c r="E1739" t="inlineStr">
        <is>
          <t>Yes</t>
        </is>
      </c>
      <c r="F1739" t="inlineStr">
        <is>
          <t>High Value</t>
        </is>
      </c>
      <c r="G1739" t="n">
        <v>17</v>
      </c>
      <c r="H1739" s="24" t="n">
        <v>62465.13</v>
      </c>
      <c r="I1739" s="24" t="n">
        <v>13271.74</v>
      </c>
      <c r="J1739" s="25" t="n">
        <v>45655</v>
      </c>
      <c r="K1739" s="25" t="n">
        <v>45881</v>
      </c>
      <c r="L1739" t="n">
        <v>3</v>
      </c>
      <c r="M1739" t="n">
        <v>5</v>
      </c>
      <c r="N1739" t="n">
        <v>5</v>
      </c>
      <c r="O1739">
        <f>DATE(2026,1,1)-K1739</f>
        <v/>
      </c>
      <c r="P1739">
        <f>IF(G1739&gt;=2,"Repeat","One-time")</f>
        <v/>
      </c>
    </row>
    <row r="1740">
      <c r="A1740" t="inlineStr">
        <is>
          <t>C03267</t>
        </is>
      </c>
      <c r="B1740" t="inlineStr">
        <is>
          <t>Karan Shah</t>
        </is>
      </c>
      <c r="C1740" t="inlineStr">
        <is>
          <t>North</t>
        </is>
      </c>
      <c r="D1740" t="inlineStr">
        <is>
          <t>Delhi</t>
        </is>
      </c>
      <c r="E1740" t="inlineStr">
        <is>
          <t>No</t>
        </is>
      </c>
      <c r="F1740" t="inlineStr">
        <is>
          <t>High Value</t>
        </is>
      </c>
      <c r="G1740" t="n">
        <v>7</v>
      </c>
      <c r="H1740" s="24" t="n">
        <v>62396.97</v>
      </c>
      <c r="I1740" s="24" t="n">
        <v>9356.129999999999</v>
      </c>
      <c r="J1740" s="25" t="n">
        <v>45274</v>
      </c>
      <c r="K1740" s="25" t="n">
        <v>45980</v>
      </c>
      <c r="L1740" t="n">
        <v>4</v>
      </c>
      <c r="M1740" t="n">
        <v>4</v>
      </c>
      <c r="N1740" t="n">
        <v>5</v>
      </c>
      <c r="O1740">
        <f>DATE(2026,1,1)-K1740</f>
        <v/>
      </c>
      <c r="P1740">
        <f>IF(G1740&gt;=2,"Repeat","One-time")</f>
        <v/>
      </c>
    </row>
    <row r="1741">
      <c r="A1741" t="inlineStr">
        <is>
          <t>C02831</t>
        </is>
      </c>
      <c r="B1741" t="inlineStr">
        <is>
          <t>Deepak Thakur</t>
        </is>
      </c>
      <c r="C1741" t="inlineStr">
        <is>
          <t>Central</t>
        </is>
      </c>
      <c r="D1741" t="inlineStr">
        <is>
          <t>Indore</t>
        </is>
      </c>
      <c r="E1741" t="inlineStr">
        <is>
          <t>No</t>
        </is>
      </c>
      <c r="F1741" t="inlineStr">
        <is>
          <t>High Value</t>
        </is>
      </c>
      <c r="G1741" t="n">
        <v>7</v>
      </c>
      <c r="H1741" s="24" t="n">
        <v>62376.4</v>
      </c>
      <c r="I1741" s="24" t="n">
        <v>11069.81</v>
      </c>
      <c r="J1741" s="25" t="n">
        <v>45367</v>
      </c>
      <c r="K1741" s="25" t="n">
        <v>45768</v>
      </c>
      <c r="L1741" t="n">
        <v>3</v>
      </c>
      <c r="M1741" t="n">
        <v>4</v>
      </c>
      <c r="N1741" t="n">
        <v>5</v>
      </c>
      <c r="O1741">
        <f>DATE(2026,1,1)-K1741</f>
        <v/>
      </c>
      <c r="P1741">
        <f>IF(G1741&gt;=2,"Repeat","One-time")</f>
        <v/>
      </c>
    </row>
    <row r="1742">
      <c r="A1742" t="inlineStr">
        <is>
          <t>C07275</t>
        </is>
      </c>
      <c r="B1742" t="inlineStr">
        <is>
          <t>Suresh Rao</t>
        </is>
      </c>
      <c r="C1742" t="inlineStr">
        <is>
          <t>South</t>
        </is>
      </c>
      <c r="D1742" t="inlineStr">
        <is>
          <t>Bengaluru</t>
        </is>
      </c>
      <c r="E1742" t="inlineStr">
        <is>
          <t>No</t>
        </is>
      </c>
      <c r="F1742" t="inlineStr">
        <is>
          <t>High Value</t>
        </is>
      </c>
      <c r="G1742" t="n">
        <v>5</v>
      </c>
      <c r="H1742" s="24" t="n">
        <v>62357.7</v>
      </c>
      <c r="I1742" s="24" t="n">
        <v>7983.09</v>
      </c>
      <c r="J1742" s="25" t="n">
        <v>45625</v>
      </c>
      <c r="K1742" s="25" t="n">
        <v>46011</v>
      </c>
      <c r="L1742" t="n">
        <v>5</v>
      </c>
      <c r="M1742" t="n">
        <v>4</v>
      </c>
      <c r="N1742" t="n">
        <v>5</v>
      </c>
      <c r="O1742">
        <f>DATE(2026,1,1)-K1742</f>
        <v/>
      </c>
      <c r="P1742">
        <f>IF(G1742&gt;=2,"Repeat","One-time")</f>
        <v/>
      </c>
    </row>
    <row r="1743">
      <c r="A1743" t="inlineStr">
        <is>
          <t>C01730</t>
        </is>
      </c>
      <c r="B1743" t="inlineStr">
        <is>
          <t>Sneha Mehta</t>
        </is>
      </c>
      <c r="C1743" t="inlineStr">
        <is>
          <t>West</t>
        </is>
      </c>
      <c r="D1743" t="inlineStr">
        <is>
          <t>Mumbai</t>
        </is>
      </c>
      <c r="E1743" t="inlineStr">
        <is>
          <t>No</t>
        </is>
      </c>
      <c r="F1743" t="inlineStr">
        <is>
          <t>High Value</t>
        </is>
      </c>
      <c r="G1743" t="n">
        <v>13</v>
      </c>
      <c r="H1743" s="24" t="n">
        <v>62336.43</v>
      </c>
      <c r="I1743" s="24" t="n">
        <v>16870.55</v>
      </c>
      <c r="J1743" s="25" t="n">
        <v>45083</v>
      </c>
      <c r="K1743" s="25" t="n">
        <v>45926</v>
      </c>
      <c r="L1743" t="n">
        <v>3</v>
      </c>
      <c r="M1743" t="n">
        <v>5</v>
      </c>
      <c r="N1743" t="n">
        <v>5</v>
      </c>
      <c r="O1743">
        <f>DATE(2026,1,1)-K1743</f>
        <v/>
      </c>
      <c r="P1743">
        <f>IF(G1743&gt;=2,"Repeat","One-time")</f>
        <v/>
      </c>
    </row>
    <row r="1744">
      <c r="A1744" t="inlineStr">
        <is>
          <t>C10246</t>
        </is>
      </c>
      <c r="B1744" t="inlineStr">
        <is>
          <t>Rahul Das</t>
        </is>
      </c>
      <c r="C1744" t="inlineStr">
        <is>
          <t>West</t>
        </is>
      </c>
      <c r="D1744" t="inlineStr">
        <is>
          <t>Mumbai</t>
        </is>
      </c>
      <c r="E1744" t="inlineStr">
        <is>
          <t>No</t>
        </is>
      </c>
      <c r="F1744" t="inlineStr">
        <is>
          <t>High Value</t>
        </is>
      </c>
      <c r="G1744" t="n">
        <v>5</v>
      </c>
      <c r="H1744" s="24" t="n">
        <v>62326.38</v>
      </c>
      <c r="I1744" s="24" t="n">
        <v>12738.24</v>
      </c>
      <c r="J1744" s="25" t="n">
        <v>45879</v>
      </c>
      <c r="K1744" s="25" t="n">
        <v>45997</v>
      </c>
      <c r="L1744" t="n">
        <v>5</v>
      </c>
      <c r="M1744" t="n">
        <v>4</v>
      </c>
      <c r="N1744" t="n">
        <v>5</v>
      </c>
      <c r="O1744">
        <f>DATE(2026,1,1)-K1744</f>
        <v/>
      </c>
      <c r="P1744">
        <f>IF(G1744&gt;=2,"Repeat","One-time")</f>
        <v/>
      </c>
    </row>
    <row r="1745">
      <c r="A1745" t="inlineStr">
        <is>
          <t>C03872</t>
        </is>
      </c>
      <c r="B1745" t="inlineStr">
        <is>
          <t>Neha Khan</t>
        </is>
      </c>
      <c r="C1745" t="inlineStr">
        <is>
          <t>West</t>
        </is>
      </c>
      <c r="D1745" t="inlineStr">
        <is>
          <t>Surat</t>
        </is>
      </c>
      <c r="E1745" t="inlineStr">
        <is>
          <t>No</t>
        </is>
      </c>
      <c r="F1745" t="inlineStr">
        <is>
          <t>High Value</t>
        </is>
      </c>
      <c r="G1745" t="n">
        <v>15</v>
      </c>
      <c r="H1745" s="24" t="n">
        <v>62254.49</v>
      </c>
      <c r="I1745" s="24" t="n">
        <v>17072.51</v>
      </c>
      <c r="J1745" s="25" t="n">
        <v>45309</v>
      </c>
      <c r="K1745" s="25" t="n">
        <v>45789</v>
      </c>
      <c r="L1745" t="n">
        <v>3</v>
      </c>
      <c r="M1745" t="n">
        <v>5</v>
      </c>
      <c r="N1745" t="n">
        <v>5</v>
      </c>
      <c r="O1745">
        <f>DATE(2026,1,1)-K1745</f>
        <v/>
      </c>
      <c r="P1745">
        <f>IF(G1745&gt;=2,"Repeat","One-time")</f>
        <v/>
      </c>
    </row>
    <row r="1746">
      <c r="A1746" t="inlineStr">
        <is>
          <t>C04184</t>
        </is>
      </c>
      <c r="B1746" t="inlineStr">
        <is>
          <t>Isha Gupta</t>
        </is>
      </c>
      <c r="C1746" t="inlineStr">
        <is>
          <t>South</t>
        </is>
      </c>
      <c r="D1746" t="inlineStr">
        <is>
          <t>Bengaluru</t>
        </is>
      </c>
      <c r="E1746" t="inlineStr">
        <is>
          <t>No</t>
        </is>
      </c>
      <c r="F1746" t="inlineStr">
        <is>
          <t>At Risk</t>
        </is>
      </c>
      <c r="G1746" t="n">
        <v>17</v>
      </c>
      <c r="H1746" s="24" t="n">
        <v>62094.87</v>
      </c>
      <c r="I1746" s="24" t="n">
        <v>11667.39</v>
      </c>
      <c r="J1746" s="25" t="n">
        <v>45369</v>
      </c>
      <c r="K1746" s="25" t="n">
        <v>45751</v>
      </c>
      <c r="L1746" t="n">
        <v>2</v>
      </c>
      <c r="M1746" t="n">
        <v>5</v>
      </c>
      <c r="N1746" t="n">
        <v>5</v>
      </c>
      <c r="O1746">
        <f>DATE(2026,1,1)-K1746</f>
        <v/>
      </c>
      <c r="P1746">
        <f>IF(G1746&gt;=2,"Repeat","One-time")</f>
        <v/>
      </c>
    </row>
    <row r="1747">
      <c r="A1747" t="inlineStr">
        <is>
          <t>C04487</t>
        </is>
      </c>
      <c r="B1747" t="inlineStr">
        <is>
          <t>Vivaan Banerjee</t>
        </is>
      </c>
      <c r="C1747" t="inlineStr">
        <is>
          <t>West</t>
        </is>
      </c>
      <c r="D1747" t="inlineStr">
        <is>
          <t>Mumbai</t>
        </is>
      </c>
      <c r="E1747" t="inlineStr">
        <is>
          <t>No</t>
        </is>
      </c>
      <c r="F1747" t="inlineStr">
        <is>
          <t>High Value</t>
        </is>
      </c>
      <c r="G1747" t="n">
        <v>6</v>
      </c>
      <c r="H1747" s="24" t="n">
        <v>62040.96</v>
      </c>
      <c r="I1747" s="24" t="n">
        <v>14384.65</v>
      </c>
      <c r="J1747" s="25" t="n">
        <v>45570</v>
      </c>
      <c r="K1747" s="25" t="n">
        <v>46022</v>
      </c>
      <c r="L1747" t="n">
        <v>5</v>
      </c>
      <c r="M1747" t="n">
        <v>4</v>
      </c>
      <c r="N1747" t="n">
        <v>5</v>
      </c>
      <c r="O1747">
        <f>DATE(2026,1,1)-K1747</f>
        <v/>
      </c>
      <c r="P1747">
        <f>IF(G1747&gt;=2,"Repeat","One-time")</f>
        <v/>
      </c>
    </row>
    <row r="1748">
      <c r="A1748" t="inlineStr">
        <is>
          <t>C04941</t>
        </is>
      </c>
      <c r="B1748" t="inlineStr">
        <is>
          <t>Rahul Khan</t>
        </is>
      </c>
      <c r="C1748" t="inlineStr">
        <is>
          <t>South</t>
        </is>
      </c>
      <c r="D1748" t="inlineStr">
        <is>
          <t>Hyderabad</t>
        </is>
      </c>
      <c r="E1748" t="inlineStr">
        <is>
          <t>No</t>
        </is>
      </c>
      <c r="F1748" t="inlineStr">
        <is>
          <t>At Risk</t>
        </is>
      </c>
      <c r="G1748" t="n">
        <v>2</v>
      </c>
      <c r="H1748" s="24" t="n">
        <v>62031.78</v>
      </c>
      <c r="I1748" s="24" t="n">
        <v>9102.700000000001</v>
      </c>
      <c r="J1748" s="25" t="n">
        <v>45459</v>
      </c>
      <c r="K1748" s="25" t="n">
        <v>45507</v>
      </c>
      <c r="L1748" t="n">
        <v>2</v>
      </c>
      <c r="M1748" t="n">
        <v>2</v>
      </c>
      <c r="N1748" t="n">
        <v>5</v>
      </c>
      <c r="O1748">
        <f>DATE(2026,1,1)-K1748</f>
        <v/>
      </c>
      <c r="P1748">
        <f>IF(G1748&gt;=2,"Repeat","One-time")</f>
        <v/>
      </c>
    </row>
    <row r="1749">
      <c r="A1749" t="inlineStr">
        <is>
          <t>C02029</t>
        </is>
      </c>
      <c r="B1749" t="inlineStr">
        <is>
          <t>Isha Thakur</t>
        </is>
      </c>
      <c r="C1749" t="inlineStr">
        <is>
          <t>North</t>
        </is>
      </c>
      <c r="D1749" t="inlineStr">
        <is>
          <t>Delhi</t>
        </is>
      </c>
      <c r="E1749" t="inlineStr">
        <is>
          <t>No</t>
        </is>
      </c>
      <c r="F1749" t="inlineStr">
        <is>
          <t>High Value</t>
        </is>
      </c>
      <c r="G1749" t="n">
        <v>6</v>
      </c>
      <c r="H1749" s="24" t="n">
        <v>61956.43</v>
      </c>
      <c r="I1749" s="24" t="n">
        <v>9455.809999999999</v>
      </c>
      <c r="J1749" s="25" t="n">
        <v>45140</v>
      </c>
      <c r="K1749" s="25" t="n">
        <v>45846</v>
      </c>
      <c r="L1749" t="n">
        <v>3</v>
      </c>
      <c r="M1749" t="n">
        <v>4</v>
      </c>
      <c r="N1749" t="n">
        <v>5</v>
      </c>
      <c r="O1749">
        <f>DATE(2026,1,1)-K1749</f>
        <v/>
      </c>
      <c r="P1749">
        <f>IF(G1749&gt;=2,"Repeat","One-time")</f>
        <v/>
      </c>
    </row>
    <row r="1750">
      <c r="A1750" t="inlineStr">
        <is>
          <t>C07244</t>
        </is>
      </c>
      <c r="B1750" t="inlineStr">
        <is>
          <t>Varun Fernandes</t>
        </is>
      </c>
      <c r="C1750" t="inlineStr">
        <is>
          <t>North</t>
        </is>
      </c>
      <c r="D1750" t="inlineStr">
        <is>
          <t>Jaipur</t>
        </is>
      </c>
      <c r="E1750" t="inlineStr">
        <is>
          <t>No</t>
        </is>
      </c>
      <c r="F1750" t="inlineStr">
        <is>
          <t>High Value</t>
        </is>
      </c>
      <c r="G1750" t="n">
        <v>4</v>
      </c>
      <c r="H1750" s="24" t="n">
        <v>61951.35</v>
      </c>
      <c r="I1750" s="24" t="n">
        <v>10161.39</v>
      </c>
      <c r="J1750" s="25" t="n">
        <v>45612</v>
      </c>
      <c r="K1750" s="25" t="n">
        <v>45779</v>
      </c>
      <c r="L1750" t="n">
        <v>3</v>
      </c>
      <c r="M1750" t="n">
        <v>4</v>
      </c>
      <c r="N1750" t="n">
        <v>5</v>
      </c>
      <c r="O1750">
        <f>DATE(2026,1,1)-K1750</f>
        <v/>
      </c>
      <c r="P1750">
        <f>IF(G1750&gt;=2,"Repeat","One-time")</f>
        <v/>
      </c>
    </row>
    <row r="1751">
      <c r="A1751" t="inlineStr">
        <is>
          <t>C00411</t>
        </is>
      </c>
      <c r="B1751" t="inlineStr">
        <is>
          <t>Vikram Bose</t>
        </is>
      </c>
      <c r="C1751" t="inlineStr">
        <is>
          <t>West</t>
        </is>
      </c>
      <c r="D1751" t="inlineStr">
        <is>
          <t>Ahmedabad</t>
        </is>
      </c>
      <c r="E1751" t="inlineStr">
        <is>
          <t>No</t>
        </is>
      </c>
      <c r="F1751" t="inlineStr">
        <is>
          <t>High Value</t>
        </is>
      </c>
      <c r="G1751" t="n">
        <v>10</v>
      </c>
      <c r="H1751" s="24" t="n">
        <v>61914.64</v>
      </c>
      <c r="I1751" s="24" t="n">
        <v>11537.96</v>
      </c>
      <c r="J1751" s="25" t="n">
        <v>44927</v>
      </c>
      <c r="K1751" s="25" t="n">
        <v>45845</v>
      </c>
      <c r="L1751" t="n">
        <v>3</v>
      </c>
      <c r="M1751" t="n">
        <v>5</v>
      </c>
      <c r="N1751" t="n">
        <v>5</v>
      </c>
      <c r="O1751">
        <f>DATE(2026,1,1)-K1751</f>
        <v/>
      </c>
      <c r="P1751">
        <f>IF(G1751&gt;=2,"Repeat","One-time")</f>
        <v/>
      </c>
    </row>
    <row r="1752">
      <c r="A1752" t="inlineStr">
        <is>
          <t>C05933</t>
        </is>
      </c>
      <c r="B1752" t="inlineStr">
        <is>
          <t>Sneha Chopra</t>
        </is>
      </c>
      <c r="C1752" t="inlineStr">
        <is>
          <t>East</t>
        </is>
      </c>
      <c r="D1752" t="inlineStr">
        <is>
          <t>Jamshedpur</t>
        </is>
      </c>
      <c r="E1752" t="inlineStr">
        <is>
          <t>Yes</t>
        </is>
      </c>
      <c r="F1752" t="inlineStr">
        <is>
          <t>High Value</t>
        </is>
      </c>
      <c r="G1752" t="n">
        <v>13</v>
      </c>
      <c r="H1752" s="24" t="n">
        <v>61895.23</v>
      </c>
      <c r="I1752" s="24" t="n">
        <v>11192.76</v>
      </c>
      <c r="J1752" s="25" t="n">
        <v>45502</v>
      </c>
      <c r="K1752" s="25" t="n">
        <v>45887</v>
      </c>
      <c r="L1752" t="n">
        <v>3</v>
      </c>
      <c r="M1752" t="n">
        <v>5</v>
      </c>
      <c r="N1752" t="n">
        <v>5</v>
      </c>
      <c r="O1752">
        <f>DATE(2026,1,1)-K1752</f>
        <v/>
      </c>
      <c r="P1752">
        <f>IF(G1752&gt;=2,"Repeat","One-time")</f>
        <v/>
      </c>
    </row>
    <row r="1753">
      <c r="A1753" t="inlineStr">
        <is>
          <t>C08330</t>
        </is>
      </c>
      <c r="B1753" t="inlineStr">
        <is>
          <t>Pooja Rao</t>
        </is>
      </c>
      <c r="C1753" t="inlineStr">
        <is>
          <t>West</t>
        </is>
      </c>
      <c r="D1753" t="inlineStr">
        <is>
          <t>Ahmedabad</t>
        </is>
      </c>
      <c r="E1753" t="inlineStr">
        <is>
          <t>No</t>
        </is>
      </c>
      <c r="F1753" t="inlineStr">
        <is>
          <t>High Value</t>
        </is>
      </c>
      <c r="G1753" t="n">
        <v>7</v>
      </c>
      <c r="H1753" s="24" t="n">
        <v>61861.19</v>
      </c>
      <c r="I1753" s="24" t="n">
        <v>12122.84</v>
      </c>
      <c r="J1753" s="25" t="n">
        <v>45718</v>
      </c>
      <c r="K1753" s="25" t="n">
        <v>46019</v>
      </c>
      <c r="L1753" t="n">
        <v>5</v>
      </c>
      <c r="M1753" t="n">
        <v>4</v>
      </c>
      <c r="N1753" t="n">
        <v>5</v>
      </c>
      <c r="O1753">
        <f>DATE(2026,1,1)-K1753</f>
        <v/>
      </c>
      <c r="P1753">
        <f>IF(G1753&gt;=2,"Repeat","One-time")</f>
        <v/>
      </c>
    </row>
    <row r="1754">
      <c r="A1754" t="inlineStr">
        <is>
          <t>C08067</t>
        </is>
      </c>
      <c r="B1754" t="inlineStr">
        <is>
          <t>Ritu Fernandes</t>
        </is>
      </c>
      <c r="C1754" t="inlineStr">
        <is>
          <t>North</t>
        </is>
      </c>
      <c r="D1754" t="inlineStr">
        <is>
          <t>Gurugram</t>
        </is>
      </c>
      <c r="E1754" t="inlineStr">
        <is>
          <t>No</t>
        </is>
      </c>
      <c r="F1754" t="inlineStr">
        <is>
          <t>Loyal</t>
        </is>
      </c>
      <c r="G1754" t="n">
        <v>3</v>
      </c>
      <c r="H1754" s="24" t="n">
        <v>61846.32</v>
      </c>
      <c r="I1754" s="24" t="n">
        <v>9273.59</v>
      </c>
      <c r="J1754" s="25" t="n">
        <v>45725</v>
      </c>
      <c r="K1754" s="25" t="n">
        <v>45863</v>
      </c>
      <c r="L1754" t="n">
        <v>3</v>
      </c>
      <c r="M1754" t="n">
        <v>3</v>
      </c>
      <c r="N1754" t="n">
        <v>5</v>
      </c>
      <c r="O1754">
        <f>DATE(2026,1,1)-K1754</f>
        <v/>
      </c>
      <c r="P1754">
        <f>IF(G1754&gt;=2,"Repeat","One-time")</f>
        <v/>
      </c>
    </row>
    <row r="1755">
      <c r="A1755" t="inlineStr">
        <is>
          <t>C04870</t>
        </is>
      </c>
      <c r="B1755" t="inlineStr">
        <is>
          <t>Isha Shah</t>
        </is>
      </c>
      <c r="C1755" t="inlineStr">
        <is>
          <t>West</t>
        </is>
      </c>
      <c r="D1755" t="inlineStr">
        <is>
          <t>Mumbai</t>
        </is>
      </c>
      <c r="E1755" t="inlineStr">
        <is>
          <t>No</t>
        </is>
      </c>
      <c r="F1755" t="inlineStr">
        <is>
          <t>High Value</t>
        </is>
      </c>
      <c r="G1755" t="n">
        <v>21</v>
      </c>
      <c r="H1755" s="24" t="n">
        <v>61823.81</v>
      </c>
      <c r="I1755" s="24" t="n">
        <v>19180.02</v>
      </c>
      <c r="J1755" s="25" t="n">
        <v>45431</v>
      </c>
      <c r="K1755" s="25" t="n">
        <v>46013</v>
      </c>
      <c r="L1755" t="n">
        <v>5</v>
      </c>
      <c r="M1755" t="n">
        <v>5</v>
      </c>
      <c r="N1755" t="n">
        <v>5</v>
      </c>
      <c r="O1755">
        <f>DATE(2026,1,1)-K1755</f>
        <v/>
      </c>
      <c r="P1755">
        <f>IF(G1755&gt;=2,"Repeat","One-time")</f>
        <v/>
      </c>
    </row>
    <row r="1756">
      <c r="A1756" t="inlineStr">
        <is>
          <t>C07769</t>
        </is>
      </c>
      <c r="B1756" t="inlineStr">
        <is>
          <t>Diya Agarwal</t>
        </is>
      </c>
      <c r="C1756" t="inlineStr">
        <is>
          <t>East</t>
        </is>
      </c>
      <c r="D1756" t="inlineStr">
        <is>
          <t>Kolkata</t>
        </is>
      </c>
      <c r="E1756" t="inlineStr">
        <is>
          <t>Yes</t>
        </is>
      </c>
      <c r="F1756" t="inlineStr">
        <is>
          <t>High Value</t>
        </is>
      </c>
      <c r="G1756" t="n">
        <v>6</v>
      </c>
      <c r="H1756" s="24" t="n">
        <v>61804.08</v>
      </c>
      <c r="I1756" s="24" t="n">
        <v>13296.08</v>
      </c>
      <c r="J1756" s="25" t="n">
        <v>45698</v>
      </c>
      <c r="K1756" s="25" t="n">
        <v>45972</v>
      </c>
      <c r="L1756" t="n">
        <v>4</v>
      </c>
      <c r="M1756" t="n">
        <v>4</v>
      </c>
      <c r="N1756" t="n">
        <v>5</v>
      </c>
      <c r="O1756">
        <f>DATE(2026,1,1)-K1756</f>
        <v/>
      </c>
      <c r="P1756">
        <f>IF(G1756&gt;=2,"Repeat","One-time")</f>
        <v/>
      </c>
    </row>
    <row r="1757">
      <c r="A1757" t="inlineStr">
        <is>
          <t>C06994</t>
        </is>
      </c>
      <c r="B1757" t="inlineStr">
        <is>
          <t>Zoya Khan</t>
        </is>
      </c>
      <c r="C1757" t="inlineStr">
        <is>
          <t>West</t>
        </is>
      </c>
      <c r="D1757" t="inlineStr">
        <is>
          <t>Surat</t>
        </is>
      </c>
      <c r="E1757" t="inlineStr">
        <is>
          <t>No</t>
        </is>
      </c>
      <c r="F1757" t="inlineStr">
        <is>
          <t>High Value</t>
        </is>
      </c>
      <c r="G1757" t="n">
        <v>12</v>
      </c>
      <c r="H1757" s="24" t="n">
        <v>61758.23</v>
      </c>
      <c r="I1757" s="24" t="n">
        <v>10570.24</v>
      </c>
      <c r="J1757" s="25" t="n">
        <v>45634</v>
      </c>
      <c r="K1757" s="25" t="n">
        <v>45947</v>
      </c>
      <c r="L1757" t="n">
        <v>4</v>
      </c>
      <c r="M1757" t="n">
        <v>5</v>
      </c>
      <c r="N1757" t="n">
        <v>5</v>
      </c>
      <c r="O1757">
        <f>DATE(2026,1,1)-K1757</f>
        <v/>
      </c>
      <c r="P1757">
        <f>IF(G1757&gt;=2,"Repeat","One-time")</f>
        <v/>
      </c>
    </row>
    <row r="1758">
      <c r="A1758" t="inlineStr">
        <is>
          <t>C04279</t>
        </is>
      </c>
      <c r="B1758" t="inlineStr">
        <is>
          <t>Aditya Thakur</t>
        </is>
      </c>
      <c r="C1758" t="inlineStr">
        <is>
          <t>North</t>
        </is>
      </c>
      <c r="D1758" t="inlineStr">
        <is>
          <t>Delhi</t>
        </is>
      </c>
      <c r="E1758" t="inlineStr">
        <is>
          <t>Yes</t>
        </is>
      </c>
      <c r="F1758" t="inlineStr">
        <is>
          <t>High Value</t>
        </is>
      </c>
      <c r="G1758" t="n">
        <v>9</v>
      </c>
      <c r="H1758" s="24" t="n">
        <v>61755.41</v>
      </c>
      <c r="I1758" s="24" t="n">
        <v>17105.58</v>
      </c>
      <c r="J1758" s="25" t="n">
        <v>45393</v>
      </c>
      <c r="K1758" s="25" t="n">
        <v>46022</v>
      </c>
      <c r="L1758" t="n">
        <v>5</v>
      </c>
      <c r="M1758" t="n">
        <v>5</v>
      </c>
      <c r="N1758" t="n">
        <v>5</v>
      </c>
      <c r="O1758">
        <f>DATE(2026,1,1)-K1758</f>
        <v/>
      </c>
      <c r="P1758">
        <f>IF(G1758&gt;=2,"Repeat","One-time")</f>
        <v/>
      </c>
    </row>
    <row r="1759">
      <c r="A1759" t="inlineStr">
        <is>
          <t>C03490</t>
        </is>
      </c>
      <c r="B1759" t="inlineStr">
        <is>
          <t>Shreya Joshi</t>
        </is>
      </c>
      <c r="C1759" t="inlineStr">
        <is>
          <t>North</t>
        </is>
      </c>
      <c r="D1759" t="inlineStr">
        <is>
          <t>Delhi</t>
        </is>
      </c>
      <c r="E1759" t="inlineStr">
        <is>
          <t>No</t>
        </is>
      </c>
      <c r="F1759" t="inlineStr">
        <is>
          <t>High Value</t>
        </is>
      </c>
      <c r="G1759" t="n">
        <v>8</v>
      </c>
      <c r="H1759" s="24" t="n">
        <v>61740.89</v>
      </c>
      <c r="I1759" s="24" t="n">
        <v>8759.129999999999</v>
      </c>
      <c r="J1759" s="25" t="n">
        <v>45362</v>
      </c>
      <c r="K1759" s="25" t="n">
        <v>45981</v>
      </c>
      <c r="L1759" t="n">
        <v>4</v>
      </c>
      <c r="M1759" t="n">
        <v>4</v>
      </c>
      <c r="N1759" t="n">
        <v>5</v>
      </c>
      <c r="O1759">
        <f>DATE(2026,1,1)-K1759</f>
        <v/>
      </c>
      <c r="P1759">
        <f>IF(G1759&gt;=2,"Repeat","One-time")</f>
        <v/>
      </c>
    </row>
    <row r="1760">
      <c r="A1760" t="inlineStr">
        <is>
          <t>C01334</t>
        </is>
      </c>
      <c r="B1760" t="inlineStr">
        <is>
          <t>Pooja Chopra</t>
        </is>
      </c>
      <c r="C1760" t="inlineStr">
        <is>
          <t>West</t>
        </is>
      </c>
      <c r="D1760" t="inlineStr">
        <is>
          <t>Ahmedabad</t>
        </is>
      </c>
      <c r="E1760" t="inlineStr">
        <is>
          <t>No</t>
        </is>
      </c>
      <c r="F1760" t="inlineStr">
        <is>
          <t>At Risk</t>
        </is>
      </c>
      <c r="G1760" t="n">
        <v>8</v>
      </c>
      <c r="H1760" s="24" t="n">
        <v>61711.95</v>
      </c>
      <c r="I1760" s="24" t="n">
        <v>12943.62</v>
      </c>
      <c r="J1760" s="25" t="n">
        <v>45004</v>
      </c>
      <c r="K1760" s="25" t="n">
        <v>45233</v>
      </c>
      <c r="L1760" t="n">
        <v>1</v>
      </c>
      <c r="M1760" t="n">
        <v>4</v>
      </c>
      <c r="N1760" t="n">
        <v>5</v>
      </c>
      <c r="O1760">
        <f>DATE(2026,1,1)-K1760</f>
        <v/>
      </c>
      <c r="P1760">
        <f>IF(G1760&gt;=2,"Repeat","One-time")</f>
        <v/>
      </c>
    </row>
    <row r="1761">
      <c r="A1761" t="inlineStr">
        <is>
          <t>C00492</t>
        </is>
      </c>
      <c r="B1761" t="inlineStr">
        <is>
          <t>Shreya Kumar</t>
        </is>
      </c>
      <c r="C1761" t="inlineStr">
        <is>
          <t>West</t>
        </is>
      </c>
      <c r="D1761" t="inlineStr">
        <is>
          <t>Ahmedabad</t>
        </is>
      </c>
      <c r="E1761" t="inlineStr">
        <is>
          <t>Yes</t>
        </is>
      </c>
      <c r="F1761" t="inlineStr">
        <is>
          <t>At Risk</t>
        </is>
      </c>
      <c r="G1761" t="n">
        <v>6</v>
      </c>
      <c r="H1761" s="24" t="n">
        <v>61711.3</v>
      </c>
      <c r="I1761" s="24" t="n">
        <v>9993.24</v>
      </c>
      <c r="J1761" s="25" t="n">
        <v>44934</v>
      </c>
      <c r="K1761" s="25" t="n">
        <v>45020</v>
      </c>
      <c r="L1761" t="n">
        <v>1</v>
      </c>
      <c r="M1761" t="n">
        <v>4</v>
      </c>
      <c r="N1761" t="n">
        <v>5</v>
      </c>
      <c r="O1761">
        <f>DATE(2026,1,1)-K1761</f>
        <v/>
      </c>
      <c r="P1761">
        <f>IF(G1761&gt;=2,"Repeat","One-time")</f>
        <v/>
      </c>
    </row>
    <row r="1762">
      <c r="A1762" t="inlineStr">
        <is>
          <t>C01089</t>
        </is>
      </c>
      <c r="B1762" t="inlineStr">
        <is>
          <t>Neha Thakur</t>
        </is>
      </c>
      <c r="C1762" t="inlineStr">
        <is>
          <t>West</t>
        </is>
      </c>
      <c r="D1762" t="inlineStr">
        <is>
          <t>Ahmedabad</t>
        </is>
      </c>
      <c r="E1762" t="inlineStr">
        <is>
          <t>No</t>
        </is>
      </c>
      <c r="F1762" t="inlineStr">
        <is>
          <t>At Risk</t>
        </is>
      </c>
      <c r="G1762" t="n">
        <v>13</v>
      </c>
      <c r="H1762" s="24" t="n">
        <v>61701.11</v>
      </c>
      <c r="I1762" s="24" t="n">
        <v>15553.41</v>
      </c>
      <c r="J1762" s="25" t="n">
        <v>44950</v>
      </c>
      <c r="K1762" s="25" t="n">
        <v>45687</v>
      </c>
      <c r="L1762" t="n">
        <v>2</v>
      </c>
      <c r="M1762" t="n">
        <v>5</v>
      </c>
      <c r="N1762" t="n">
        <v>5</v>
      </c>
      <c r="O1762">
        <f>DATE(2026,1,1)-K1762</f>
        <v/>
      </c>
      <c r="P1762">
        <f>IF(G1762&gt;=2,"Repeat","One-time")</f>
        <v/>
      </c>
    </row>
    <row r="1763">
      <c r="A1763" t="inlineStr">
        <is>
          <t>C05419</t>
        </is>
      </c>
      <c r="B1763" t="inlineStr">
        <is>
          <t>Divya Verma</t>
        </is>
      </c>
      <c r="C1763" t="inlineStr">
        <is>
          <t>North</t>
        </is>
      </c>
      <c r="D1763" t="inlineStr">
        <is>
          <t>Delhi</t>
        </is>
      </c>
      <c r="E1763" t="inlineStr">
        <is>
          <t>No</t>
        </is>
      </c>
      <c r="F1763" t="inlineStr">
        <is>
          <t>Loyal</t>
        </is>
      </c>
      <c r="G1763" t="n">
        <v>4</v>
      </c>
      <c r="H1763" s="24" t="n">
        <v>61687.63</v>
      </c>
      <c r="I1763" s="24" t="n">
        <v>12735.61</v>
      </c>
      <c r="J1763" s="25" t="n">
        <v>45499</v>
      </c>
      <c r="K1763" s="25" t="n">
        <v>45983</v>
      </c>
      <c r="L1763" t="n">
        <v>4</v>
      </c>
      <c r="M1763" t="n">
        <v>3</v>
      </c>
      <c r="N1763" t="n">
        <v>5</v>
      </c>
      <c r="O1763">
        <f>DATE(2026,1,1)-K1763</f>
        <v/>
      </c>
      <c r="P1763">
        <f>IF(G1763&gt;=2,"Repeat","One-time")</f>
        <v/>
      </c>
    </row>
    <row r="1764">
      <c r="A1764" t="inlineStr">
        <is>
          <t>C07639</t>
        </is>
      </c>
      <c r="B1764" t="inlineStr">
        <is>
          <t>Pooja Kapoor</t>
        </is>
      </c>
      <c r="C1764" t="inlineStr">
        <is>
          <t>North</t>
        </is>
      </c>
      <c r="D1764" t="inlineStr">
        <is>
          <t>Lucknow</t>
        </is>
      </c>
      <c r="E1764" t="inlineStr">
        <is>
          <t>No</t>
        </is>
      </c>
      <c r="F1764" t="inlineStr">
        <is>
          <t>High Value</t>
        </is>
      </c>
      <c r="G1764" t="n">
        <v>8</v>
      </c>
      <c r="H1764" s="24" t="n">
        <v>61687.22</v>
      </c>
      <c r="I1764" s="24" t="n">
        <v>9688.35</v>
      </c>
      <c r="J1764" s="25" t="n">
        <v>45708</v>
      </c>
      <c r="K1764" s="25" t="n">
        <v>45969</v>
      </c>
      <c r="L1764" t="n">
        <v>4</v>
      </c>
      <c r="M1764" t="n">
        <v>5</v>
      </c>
      <c r="N1764" t="n">
        <v>5</v>
      </c>
      <c r="O1764">
        <f>DATE(2026,1,1)-K1764</f>
        <v/>
      </c>
      <c r="P1764">
        <f>IF(G1764&gt;=2,"Repeat","One-time")</f>
        <v/>
      </c>
    </row>
    <row r="1765">
      <c r="A1765" t="inlineStr">
        <is>
          <t>C08289</t>
        </is>
      </c>
      <c r="B1765" t="inlineStr">
        <is>
          <t>Farhan Kapoor</t>
        </is>
      </c>
      <c r="C1765" t="inlineStr">
        <is>
          <t>West</t>
        </is>
      </c>
      <c r="D1765" t="inlineStr">
        <is>
          <t>Pune</t>
        </is>
      </c>
      <c r="E1765" t="inlineStr">
        <is>
          <t>No</t>
        </is>
      </c>
      <c r="F1765" t="inlineStr">
        <is>
          <t>High Value</t>
        </is>
      </c>
      <c r="G1765" t="n">
        <v>9</v>
      </c>
      <c r="H1765" s="24" t="n">
        <v>61625.29</v>
      </c>
      <c r="I1765" s="24" t="n">
        <v>10799.62</v>
      </c>
      <c r="J1765" s="25" t="n">
        <v>45800</v>
      </c>
      <c r="K1765" s="25" t="n">
        <v>45995</v>
      </c>
      <c r="L1765" t="n">
        <v>5</v>
      </c>
      <c r="M1765" t="n">
        <v>5</v>
      </c>
      <c r="N1765" t="n">
        <v>5</v>
      </c>
      <c r="O1765">
        <f>DATE(2026,1,1)-K1765</f>
        <v/>
      </c>
      <c r="P1765">
        <f>IF(G1765&gt;=2,"Repeat","One-time")</f>
        <v/>
      </c>
    </row>
    <row r="1766">
      <c r="A1766" t="inlineStr">
        <is>
          <t>C08479</t>
        </is>
      </c>
      <c r="B1766" t="inlineStr">
        <is>
          <t>Priya Bose</t>
        </is>
      </c>
      <c r="C1766" t="inlineStr">
        <is>
          <t>West</t>
        </is>
      </c>
      <c r="D1766" t="inlineStr">
        <is>
          <t>Pune</t>
        </is>
      </c>
      <c r="E1766" t="inlineStr">
        <is>
          <t>No</t>
        </is>
      </c>
      <c r="F1766" t="inlineStr">
        <is>
          <t>High Value</t>
        </is>
      </c>
      <c r="G1766" t="n">
        <v>7</v>
      </c>
      <c r="H1766" s="24" t="n">
        <v>61586.05</v>
      </c>
      <c r="I1766" s="24" t="n">
        <v>9740.41</v>
      </c>
      <c r="J1766" s="25" t="n">
        <v>45761</v>
      </c>
      <c r="K1766" s="25" t="n">
        <v>46021</v>
      </c>
      <c r="L1766" t="n">
        <v>5</v>
      </c>
      <c r="M1766" t="n">
        <v>4</v>
      </c>
      <c r="N1766" t="n">
        <v>4</v>
      </c>
      <c r="O1766">
        <f>DATE(2026,1,1)-K1766</f>
        <v/>
      </c>
      <c r="P1766">
        <f>IF(G1766&gt;=2,"Repeat","One-time")</f>
        <v/>
      </c>
    </row>
    <row r="1767">
      <c r="A1767" t="inlineStr">
        <is>
          <t>C01616</t>
        </is>
      </c>
      <c r="B1767" t="inlineStr">
        <is>
          <t>Ritu Banerjee</t>
        </is>
      </c>
      <c r="C1767" t="inlineStr">
        <is>
          <t>South</t>
        </is>
      </c>
      <c r="D1767" t="inlineStr">
        <is>
          <t>Hyderabad</t>
        </is>
      </c>
      <c r="E1767" t="inlineStr">
        <is>
          <t>No</t>
        </is>
      </c>
      <c r="F1767" t="inlineStr">
        <is>
          <t>High Value</t>
        </is>
      </c>
      <c r="G1767" t="n">
        <v>8</v>
      </c>
      <c r="H1767" s="24" t="n">
        <v>61568.37</v>
      </c>
      <c r="I1767" s="24" t="n">
        <v>9164.08</v>
      </c>
      <c r="J1767" s="25" t="n">
        <v>45098</v>
      </c>
      <c r="K1767" s="25" t="n">
        <v>45918</v>
      </c>
      <c r="L1767" t="n">
        <v>3</v>
      </c>
      <c r="M1767" t="n">
        <v>4</v>
      </c>
      <c r="N1767" t="n">
        <v>4</v>
      </c>
      <c r="O1767">
        <f>DATE(2026,1,1)-K1767</f>
        <v/>
      </c>
      <c r="P1767">
        <f>IF(G1767&gt;=2,"Repeat","One-time")</f>
        <v/>
      </c>
    </row>
    <row r="1768">
      <c r="A1768" t="inlineStr">
        <is>
          <t>C10216</t>
        </is>
      </c>
      <c r="B1768" t="inlineStr">
        <is>
          <t>Ritu Bose</t>
        </is>
      </c>
      <c r="C1768" t="inlineStr">
        <is>
          <t>West</t>
        </is>
      </c>
      <c r="D1768" t="inlineStr">
        <is>
          <t>Mumbai</t>
        </is>
      </c>
      <c r="E1768" t="inlineStr">
        <is>
          <t>Yes</t>
        </is>
      </c>
      <c r="F1768" t="inlineStr">
        <is>
          <t>New</t>
        </is>
      </c>
      <c r="G1768" t="n">
        <v>4</v>
      </c>
      <c r="H1768" s="24" t="n">
        <v>61555.15</v>
      </c>
      <c r="I1768" s="24" t="n">
        <v>3682.02</v>
      </c>
      <c r="J1768" s="25" t="n">
        <v>45948</v>
      </c>
      <c r="K1768" s="25" t="n">
        <v>45992</v>
      </c>
      <c r="L1768" t="n">
        <v>5</v>
      </c>
      <c r="M1768" t="n">
        <v>4</v>
      </c>
      <c r="N1768" t="n">
        <v>4</v>
      </c>
      <c r="O1768">
        <f>DATE(2026,1,1)-K1768</f>
        <v/>
      </c>
      <c r="P1768">
        <f>IF(G1768&gt;=2,"Repeat","One-time")</f>
        <v/>
      </c>
    </row>
    <row r="1769">
      <c r="A1769" t="inlineStr">
        <is>
          <t>C09355</t>
        </is>
      </c>
      <c r="B1769" t="inlineStr">
        <is>
          <t>Isha Kapoor</t>
        </is>
      </c>
      <c r="C1769" t="inlineStr">
        <is>
          <t>South</t>
        </is>
      </c>
      <c r="D1769" t="inlineStr">
        <is>
          <t>Bengaluru</t>
        </is>
      </c>
      <c r="E1769" t="inlineStr">
        <is>
          <t>No</t>
        </is>
      </c>
      <c r="F1769" t="inlineStr">
        <is>
          <t>High Value</t>
        </is>
      </c>
      <c r="G1769" t="n">
        <v>4</v>
      </c>
      <c r="H1769" s="24" t="n">
        <v>61506.91</v>
      </c>
      <c r="I1769" s="24" t="n">
        <v>11898.67</v>
      </c>
      <c r="J1769" s="25" t="n">
        <v>45819</v>
      </c>
      <c r="K1769" s="25" t="n">
        <v>45991</v>
      </c>
      <c r="L1769" t="n">
        <v>5</v>
      </c>
      <c r="M1769" t="n">
        <v>4</v>
      </c>
      <c r="N1769" t="n">
        <v>4</v>
      </c>
      <c r="O1769">
        <f>DATE(2026,1,1)-K1769</f>
        <v/>
      </c>
      <c r="P1769">
        <f>IF(G1769&gt;=2,"Repeat","One-time")</f>
        <v/>
      </c>
    </row>
    <row r="1770">
      <c r="A1770" t="inlineStr">
        <is>
          <t>C04626</t>
        </is>
      </c>
      <c r="B1770" t="inlineStr">
        <is>
          <t>Maria Gupta</t>
        </is>
      </c>
      <c r="C1770" t="inlineStr">
        <is>
          <t>North</t>
        </is>
      </c>
      <c r="D1770" t="inlineStr">
        <is>
          <t>Chandigarh</t>
        </is>
      </c>
      <c r="E1770" t="inlineStr">
        <is>
          <t>No</t>
        </is>
      </c>
      <c r="F1770" t="inlineStr">
        <is>
          <t>High Value</t>
        </is>
      </c>
      <c r="G1770" t="n">
        <v>10</v>
      </c>
      <c r="H1770" s="24" t="n">
        <v>61472.43</v>
      </c>
      <c r="I1770" s="24" t="n">
        <v>14360.97</v>
      </c>
      <c r="J1770" s="25" t="n">
        <v>45414</v>
      </c>
      <c r="K1770" s="25" t="n">
        <v>45892</v>
      </c>
      <c r="L1770" t="n">
        <v>3</v>
      </c>
      <c r="M1770" t="n">
        <v>5</v>
      </c>
      <c r="N1770" t="n">
        <v>4</v>
      </c>
      <c r="O1770">
        <f>DATE(2026,1,1)-K1770</f>
        <v/>
      </c>
      <c r="P1770">
        <f>IF(G1770&gt;=2,"Repeat","One-time")</f>
        <v/>
      </c>
    </row>
    <row r="1771">
      <c r="A1771" t="inlineStr">
        <is>
          <t>C05687</t>
        </is>
      </c>
      <c r="B1771" t="inlineStr">
        <is>
          <t>Manish Nair</t>
        </is>
      </c>
      <c r="C1771" t="inlineStr">
        <is>
          <t>West</t>
        </is>
      </c>
      <c r="D1771" t="inlineStr">
        <is>
          <t>Pune</t>
        </is>
      </c>
      <c r="E1771" t="inlineStr">
        <is>
          <t>No</t>
        </is>
      </c>
      <c r="F1771" t="inlineStr">
        <is>
          <t>At Risk</t>
        </is>
      </c>
      <c r="G1771" t="n">
        <v>8</v>
      </c>
      <c r="H1771" s="24" t="n">
        <v>61468.87</v>
      </c>
      <c r="I1771" s="24" t="n">
        <v>7713.9</v>
      </c>
      <c r="J1771" s="25" t="n">
        <v>45483</v>
      </c>
      <c r="K1771" s="25" t="n">
        <v>45640</v>
      </c>
      <c r="L1771" t="n">
        <v>2</v>
      </c>
      <c r="M1771" t="n">
        <v>4</v>
      </c>
      <c r="N1771" t="n">
        <v>4</v>
      </c>
      <c r="O1771">
        <f>DATE(2026,1,1)-K1771</f>
        <v/>
      </c>
      <c r="P1771">
        <f>IF(G1771&gt;=2,"Repeat","One-time")</f>
        <v/>
      </c>
    </row>
    <row r="1772">
      <c r="A1772" t="inlineStr">
        <is>
          <t>C02540</t>
        </is>
      </c>
      <c r="B1772" t="inlineStr">
        <is>
          <t>Aarav Thakur</t>
        </is>
      </c>
      <c r="C1772" t="inlineStr">
        <is>
          <t>West</t>
        </is>
      </c>
      <c r="D1772" t="inlineStr">
        <is>
          <t>Surat</t>
        </is>
      </c>
      <c r="E1772" t="inlineStr">
        <is>
          <t>No</t>
        </is>
      </c>
      <c r="F1772" t="inlineStr">
        <is>
          <t>High Value</t>
        </is>
      </c>
      <c r="G1772" t="n">
        <v>11</v>
      </c>
      <c r="H1772" s="24" t="n">
        <v>61384.36</v>
      </c>
      <c r="I1772" s="24" t="n">
        <v>7220.91</v>
      </c>
      <c r="J1772" s="25" t="n">
        <v>45141</v>
      </c>
      <c r="K1772" s="25" t="n">
        <v>45824</v>
      </c>
      <c r="L1772" t="n">
        <v>3</v>
      </c>
      <c r="M1772" t="n">
        <v>5</v>
      </c>
      <c r="N1772" t="n">
        <v>4</v>
      </c>
      <c r="O1772">
        <f>DATE(2026,1,1)-K1772</f>
        <v/>
      </c>
      <c r="P1772">
        <f>IF(G1772&gt;=2,"Repeat","One-time")</f>
        <v/>
      </c>
    </row>
    <row r="1773">
      <c r="A1773" t="inlineStr">
        <is>
          <t>C10229</t>
        </is>
      </c>
      <c r="B1773" t="inlineStr">
        <is>
          <t>Shreya Pillai</t>
        </is>
      </c>
      <c r="C1773" t="inlineStr">
        <is>
          <t>South</t>
        </is>
      </c>
      <c r="D1773" t="inlineStr">
        <is>
          <t>Bengaluru</t>
        </is>
      </c>
      <c r="E1773" t="inlineStr">
        <is>
          <t>No</t>
        </is>
      </c>
      <c r="F1773" t="inlineStr">
        <is>
          <t>High Value</t>
        </is>
      </c>
      <c r="G1773" t="n">
        <v>12</v>
      </c>
      <c r="H1773" s="24" t="n">
        <v>61337.39</v>
      </c>
      <c r="I1773" s="24" t="n">
        <v>12484.61</v>
      </c>
      <c r="J1773" s="25" t="n">
        <v>45879</v>
      </c>
      <c r="K1773" s="25" t="n">
        <v>46014</v>
      </c>
      <c r="L1773" t="n">
        <v>5</v>
      </c>
      <c r="M1773" t="n">
        <v>5</v>
      </c>
      <c r="N1773" t="n">
        <v>4</v>
      </c>
      <c r="O1773">
        <f>DATE(2026,1,1)-K1773</f>
        <v/>
      </c>
      <c r="P1773">
        <f>IF(G1773&gt;=2,"Repeat","One-time")</f>
        <v/>
      </c>
    </row>
    <row r="1774">
      <c r="A1774" t="inlineStr">
        <is>
          <t>C09734</t>
        </is>
      </c>
      <c r="B1774" t="inlineStr">
        <is>
          <t>Aarav Reddy</t>
        </is>
      </c>
      <c r="C1774" t="inlineStr">
        <is>
          <t>West</t>
        </is>
      </c>
      <c r="D1774" t="inlineStr">
        <is>
          <t>Ahmedabad</t>
        </is>
      </c>
      <c r="E1774" t="inlineStr">
        <is>
          <t>Yes</t>
        </is>
      </c>
      <c r="F1774" t="inlineStr">
        <is>
          <t>High Value</t>
        </is>
      </c>
      <c r="G1774" t="n">
        <v>9</v>
      </c>
      <c r="H1774" s="24" t="n">
        <v>61315.76</v>
      </c>
      <c r="I1774" s="24" t="n">
        <v>10815.77</v>
      </c>
      <c r="J1774" s="25" t="n">
        <v>45849</v>
      </c>
      <c r="K1774" s="25" t="n">
        <v>46020</v>
      </c>
      <c r="L1774" t="n">
        <v>5</v>
      </c>
      <c r="M1774" t="n">
        <v>5</v>
      </c>
      <c r="N1774" t="n">
        <v>4</v>
      </c>
      <c r="O1774">
        <f>DATE(2026,1,1)-K1774</f>
        <v/>
      </c>
      <c r="P1774">
        <f>IF(G1774&gt;=2,"Repeat","One-time")</f>
        <v/>
      </c>
    </row>
    <row r="1775">
      <c r="A1775" t="inlineStr">
        <is>
          <t>C02818</t>
        </is>
      </c>
      <c r="B1775" t="inlineStr">
        <is>
          <t>Meera Mehta</t>
        </is>
      </c>
      <c r="C1775" t="inlineStr">
        <is>
          <t>North</t>
        </is>
      </c>
      <c r="D1775" t="inlineStr">
        <is>
          <t>Chandigarh</t>
        </is>
      </c>
      <c r="E1775" t="inlineStr">
        <is>
          <t>No</t>
        </is>
      </c>
      <c r="F1775" t="inlineStr">
        <is>
          <t>At Risk</t>
        </is>
      </c>
      <c r="G1775" t="n">
        <v>12</v>
      </c>
      <c r="H1775" s="24" t="n">
        <v>61243.26</v>
      </c>
      <c r="I1775" s="24" t="n">
        <v>12243.69</v>
      </c>
      <c r="J1775" s="25" t="n">
        <v>45204</v>
      </c>
      <c r="K1775" s="25" t="n">
        <v>45486</v>
      </c>
      <c r="L1775" t="n">
        <v>1</v>
      </c>
      <c r="M1775" t="n">
        <v>5</v>
      </c>
      <c r="N1775" t="n">
        <v>4</v>
      </c>
      <c r="O1775">
        <f>DATE(2026,1,1)-K1775</f>
        <v/>
      </c>
      <c r="P1775">
        <f>IF(G1775&gt;=2,"Repeat","One-time")</f>
        <v/>
      </c>
    </row>
    <row r="1776">
      <c r="A1776" t="inlineStr">
        <is>
          <t>C02142</t>
        </is>
      </c>
      <c r="B1776" t="inlineStr">
        <is>
          <t>Varun Nair</t>
        </is>
      </c>
      <c r="C1776" t="inlineStr">
        <is>
          <t>North</t>
        </is>
      </c>
      <c r="D1776" t="inlineStr">
        <is>
          <t>Gurugram</t>
        </is>
      </c>
      <c r="E1776" t="inlineStr">
        <is>
          <t>No</t>
        </is>
      </c>
      <c r="F1776" t="inlineStr">
        <is>
          <t>At Risk</t>
        </is>
      </c>
      <c r="G1776" t="n">
        <v>8</v>
      </c>
      <c r="H1776" s="24" t="n">
        <v>61212.74</v>
      </c>
      <c r="I1776" s="24" t="n">
        <v>8469.01</v>
      </c>
      <c r="J1776" s="25" t="n">
        <v>45126</v>
      </c>
      <c r="K1776" s="25" t="n">
        <v>45715</v>
      </c>
      <c r="L1776" t="n">
        <v>2</v>
      </c>
      <c r="M1776" t="n">
        <v>4</v>
      </c>
      <c r="N1776" t="n">
        <v>4</v>
      </c>
      <c r="O1776">
        <f>DATE(2026,1,1)-K1776</f>
        <v/>
      </c>
      <c r="P1776">
        <f>IF(G1776&gt;=2,"Repeat","One-time")</f>
        <v/>
      </c>
    </row>
    <row r="1777">
      <c r="A1777" t="inlineStr">
        <is>
          <t>C07079</t>
        </is>
      </c>
      <c r="B1777" t="inlineStr">
        <is>
          <t>Farhan Fernandes</t>
        </is>
      </c>
      <c r="C1777" t="inlineStr">
        <is>
          <t>West</t>
        </is>
      </c>
      <c r="D1777" t="inlineStr">
        <is>
          <t>Pune</t>
        </is>
      </c>
      <c r="E1777" t="inlineStr">
        <is>
          <t>No</t>
        </is>
      </c>
      <c r="F1777" t="inlineStr">
        <is>
          <t>At Risk</t>
        </is>
      </c>
      <c r="G1777" t="n">
        <v>1</v>
      </c>
      <c r="H1777" s="24" t="n">
        <v>61177.37</v>
      </c>
      <c r="I1777" s="24" t="n">
        <v>2175.47</v>
      </c>
      <c r="J1777" s="25" t="n">
        <v>45650</v>
      </c>
      <c r="K1777" s="25" t="n">
        <v>45650</v>
      </c>
      <c r="L1777" t="n">
        <v>2</v>
      </c>
      <c r="M1777" t="n">
        <v>1</v>
      </c>
      <c r="N1777" t="n">
        <v>4</v>
      </c>
      <c r="O1777">
        <f>DATE(2026,1,1)-K1777</f>
        <v/>
      </c>
      <c r="P1777">
        <f>IF(G1777&gt;=2,"Repeat","One-time")</f>
        <v/>
      </c>
    </row>
    <row r="1778">
      <c r="A1778" t="inlineStr">
        <is>
          <t>C09966</t>
        </is>
      </c>
      <c r="B1778" t="inlineStr">
        <is>
          <t>Rohan Verma</t>
        </is>
      </c>
      <c r="C1778" t="inlineStr">
        <is>
          <t>Central</t>
        </is>
      </c>
      <c r="D1778" t="inlineStr">
        <is>
          <t>Bhopal</t>
        </is>
      </c>
      <c r="E1778" t="inlineStr">
        <is>
          <t>Yes</t>
        </is>
      </c>
      <c r="F1778" t="inlineStr">
        <is>
          <t>High Value</t>
        </is>
      </c>
      <c r="G1778" t="n">
        <v>4</v>
      </c>
      <c r="H1778" s="24" t="n">
        <v>61143.56</v>
      </c>
      <c r="I1778" s="24" t="n">
        <v>3774.71</v>
      </c>
      <c r="J1778" s="25" t="n">
        <v>45889</v>
      </c>
      <c r="K1778" s="25" t="n">
        <v>45950</v>
      </c>
      <c r="L1778" t="n">
        <v>4</v>
      </c>
      <c r="M1778" t="n">
        <v>4</v>
      </c>
      <c r="N1778" t="n">
        <v>4</v>
      </c>
      <c r="O1778">
        <f>DATE(2026,1,1)-K1778</f>
        <v/>
      </c>
      <c r="P1778">
        <f>IF(G1778&gt;=2,"Repeat","One-time")</f>
        <v/>
      </c>
    </row>
    <row r="1779">
      <c r="A1779" t="inlineStr">
        <is>
          <t>C08215</t>
        </is>
      </c>
      <c r="B1779" t="inlineStr">
        <is>
          <t>Aditya Reddy</t>
        </is>
      </c>
      <c r="C1779" t="inlineStr">
        <is>
          <t>North</t>
        </is>
      </c>
      <c r="D1779" t="inlineStr">
        <is>
          <t>Gurugram</t>
        </is>
      </c>
      <c r="E1779" t="inlineStr">
        <is>
          <t>Yes</t>
        </is>
      </c>
      <c r="F1779" t="inlineStr">
        <is>
          <t>High Value</t>
        </is>
      </c>
      <c r="G1779" t="n">
        <v>5</v>
      </c>
      <c r="H1779" s="24" t="n">
        <v>61124.35</v>
      </c>
      <c r="I1779" s="24" t="n">
        <v>12130.74</v>
      </c>
      <c r="J1779" s="25" t="n">
        <v>45856</v>
      </c>
      <c r="K1779" s="25" t="n">
        <v>45998</v>
      </c>
      <c r="L1779" t="n">
        <v>5</v>
      </c>
      <c r="M1779" t="n">
        <v>4</v>
      </c>
      <c r="N1779" t="n">
        <v>4</v>
      </c>
      <c r="O1779">
        <f>DATE(2026,1,1)-K1779</f>
        <v/>
      </c>
      <c r="P1779">
        <f>IF(G1779&gt;=2,"Repeat","One-time")</f>
        <v/>
      </c>
    </row>
    <row r="1780">
      <c r="A1780" t="inlineStr">
        <is>
          <t>C02273</t>
        </is>
      </c>
      <c r="B1780" t="inlineStr">
        <is>
          <t>Harpreet Banerjee</t>
        </is>
      </c>
      <c r="C1780" t="inlineStr">
        <is>
          <t>South</t>
        </is>
      </c>
      <c r="D1780" t="inlineStr">
        <is>
          <t>Chennai</t>
        </is>
      </c>
      <c r="E1780" t="inlineStr">
        <is>
          <t>No</t>
        </is>
      </c>
      <c r="F1780" t="inlineStr">
        <is>
          <t>At Risk</t>
        </is>
      </c>
      <c r="G1780" t="n">
        <v>6</v>
      </c>
      <c r="H1780" s="24" t="n">
        <v>61100.03</v>
      </c>
      <c r="I1780" s="24" t="n">
        <v>7087.12</v>
      </c>
      <c r="J1780" s="25" t="n">
        <v>45190</v>
      </c>
      <c r="K1780" s="25" t="n">
        <v>45654</v>
      </c>
      <c r="L1780" t="n">
        <v>2</v>
      </c>
      <c r="M1780" t="n">
        <v>4</v>
      </c>
      <c r="N1780" t="n">
        <v>4</v>
      </c>
      <c r="O1780">
        <f>DATE(2026,1,1)-K1780</f>
        <v/>
      </c>
      <c r="P1780">
        <f>IF(G1780&gt;=2,"Repeat","One-time")</f>
        <v/>
      </c>
    </row>
    <row r="1781">
      <c r="A1781" t="inlineStr">
        <is>
          <t>C04327</t>
        </is>
      </c>
      <c r="B1781" t="inlineStr">
        <is>
          <t>Imran Agarwal</t>
        </is>
      </c>
      <c r="C1781" t="inlineStr">
        <is>
          <t>South</t>
        </is>
      </c>
      <c r="D1781" t="inlineStr">
        <is>
          <t>Bengaluru</t>
        </is>
      </c>
      <c r="E1781" t="inlineStr">
        <is>
          <t>No</t>
        </is>
      </c>
      <c r="F1781" t="inlineStr">
        <is>
          <t>At Risk</t>
        </is>
      </c>
      <c r="G1781" t="n">
        <v>4</v>
      </c>
      <c r="H1781" s="24" t="n">
        <v>61080.97</v>
      </c>
      <c r="I1781" s="24" t="n">
        <v>9917</v>
      </c>
      <c r="J1781" s="25" t="n">
        <v>45660</v>
      </c>
      <c r="K1781" s="25" t="n">
        <v>45752</v>
      </c>
      <c r="L1781" t="n">
        <v>2</v>
      </c>
      <c r="M1781" t="n">
        <v>3</v>
      </c>
      <c r="N1781" t="n">
        <v>4</v>
      </c>
      <c r="O1781">
        <f>DATE(2026,1,1)-K1781</f>
        <v/>
      </c>
      <c r="P1781">
        <f>IF(G1781&gt;=2,"Repeat","One-time")</f>
        <v/>
      </c>
    </row>
    <row r="1782">
      <c r="A1782" t="inlineStr">
        <is>
          <t>C03299</t>
        </is>
      </c>
      <c r="B1782" t="inlineStr">
        <is>
          <t>Vikram Banerjee</t>
        </is>
      </c>
      <c r="C1782" t="inlineStr">
        <is>
          <t>South</t>
        </is>
      </c>
      <c r="D1782" t="inlineStr">
        <is>
          <t>Kochi</t>
        </is>
      </c>
      <c r="E1782" t="inlineStr">
        <is>
          <t>Yes</t>
        </is>
      </c>
      <c r="F1782" t="inlineStr">
        <is>
          <t>High Value</t>
        </is>
      </c>
      <c r="G1782" t="n">
        <v>9</v>
      </c>
      <c r="H1782" s="24" t="n">
        <v>61069.66</v>
      </c>
      <c r="I1782" s="24" t="n">
        <v>12274.33</v>
      </c>
      <c r="J1782" s="25" t="n">
        <v>45458</v>
      </c>
      <c r="K1782" s="25" t="n">
        <v>45923</v>
      </c>
      <c r="L1782" t="n">
        <v>3</v>
      </c>
      <c r="M1782" t="n">
        <v>5</v>
      </c>
      <c r="N1782" t="n">
        <v>4</v>
      </c>
      <c r="O1782">
        <f>DATE(2026,1,1)-K1782</f>
        <v/>
      </c>
      <c r="P1782">
        <f>IF(G1782&gt;=2,"Repeat","One-time")</f>
        <v/>
      </c>
    </row>
    <row r="1783">
      <c r="A1783" t="inlineStr">
        <is>
          <t>C03287</t>
        </is>
      </c>
      <c r="B1783" t="inlineStr">
        <is>
          <t>Vikram Thakur</t>
        </is>
      </c>
      <c r="C1783" t="inlineStr">
        <is>
          <t>North</t>
        </is>
      </c>
      <c r="D1783" t="inlineStr">
        <is>
          <t>Chandigarh</t>
        </is>
      </c>
      <c r="E1783" t="inlineStr">
        <is>
          <t>No</t>
        </is>
      </c>
      <c r="F1783" t="inlineStr">
        <is>
          <t>At Risk</t>
        </is>
      </c>
      <c r="G1783" t="n">
        <v>6</v>
      </c>
      <c r="H1783" s="24" t="n">
        <v>61065.05</v>
      </c>
      <c r="I1783" s="24" t="n">
        <v>4891.97</v>
      </c>
      <c r="J1783" s="25" t="n">
        <v>45438</v>
      </c>
      <c r="K1783" s="25" t="n">
        <v>45713</v>
      </c>
      <c r="L1783" t="n">
        <v>2</v>
      </c>
      <c r="M1783" t="n">
        <v>4</v>
      </c>
      <c r="N1783" t="n">
        <v>4</v>
      </c>
      <c r="O1783">
        <f>DATE(2026,1,1)-K1783</f>
        <v/>
      </c>
      <c r="P1783">
        <f>IF(G1783&gt;=2,"Repeat","One-time")</f>
        <v/>
      </c>
    </row>
    <row r="1784">
      <c r="A1784" t="inlineStr">
        <is>
          <t>C02943</t>
        </is>
      </c>
      <c r="B1784" t="inlineStr">
        <is>
          <t>Divya Sinha</t>
        </is>
      </c>
      <c r="C1784" t="inlineStr">
        <is>
          <t>East</t>
        </is>
      </c>
      <c r="D1784" t="inlineStr">
        <is>
          <t>Kolkata</t>
        </is>
      </c>
      <c r="E1784" t="inlineStr">
        <is>
          <t>Yes</t>
        </is>
      </c>
      <c r="F1784" t="inlineStr">
        <is>
          <t>High Value</t>
        </is>
      </c>
      <c r="G1784" t="n">
        <v>7</v>
      </c>
      <c r="H1784" s="24" t="n">
        <v>60909.05</v>
      </c>
      <c r="I1784" s="24" t="n">
        <v>10955.39</v>
      </c>
      <c r="J1784" s="25" t="n">
        <v>45259</v>
      </c>
      <c r="K1784" s="25" t="n">
        <v>45882</v>
      </c>
      <c r="L1784" t="n">
        <v>3</v>
      </c>
      <c r="M1784" t="n">
        <v>4</v>
      </c>
      <c r="N1784" t="n">
        <v>4</v>
      </c>
      <c r="O1784">
        <f>DATE(2026,1,1)-K1784</f>
        <v/>
      </c>
      <c r="P1784">
        <f>IF(G1784&gt;=2,"Repeat","One-time")</f>
        <v/>
      </c>
    </row>
    <row r="1785">
      <c r="A1785" t="inlineStr">
        <is>
          <t>C02383</t>
        </is>
      </c>
      <c r="B1785" t="inlineStr">
        <is>
          <t>Ritu Agarwal</t>
        </is>
      </c>
      <c r="C1785" t="inlineStr">
        <is>
          <t>Central</t>
        </is>
      </c>
      <c r="D1785" t="inlineStr">
        <is>
          <t>Indore</t>
        </is>
      </c>
      <c r="E1785" t="inlineStr">
        <is>
          <t>No</t>
        </is>
      </c>
      <c r="F1785" t="inlineStr">
        <is>
          <t>At Risk</t>
        </is>
      </c>
      <c r="G1785" t="n">
        <v>10</v>
      </c>
      <c r="H1785" s="24" t="n">
        <v>60882.99</v>
      </c>
      <c r="I1785" s="24" t="n">
        <v>9481.73</v>
      </c>
      <c r="J1785" s="25" t="n">
        <v>45137</v>
      </c>
      <c r="K1785" s="25" t="n">
        <v>45376</v>
      </c>
      <c r="L1785" t="n">
        <v>1</v>
      </c>
      <c r="M1785" t="n">
        <v>5</v>
      </c>
      <c r="N1785" t="n">
        <v>4</v>
      </c>
      <c r="O1785">
        <f>DATE(2026,1,1)-K1785</f>
        <v/>
      </c>
      <c r="P1785">
        <f>IF(G1785&gt;=2,"Repeat","One-time")</f>
        <v/>
      </c>
    </row>
    <row r="1786">
      <c r="A1786" t="inlineStr">
        <is>
          <t>C01900</t>
        </is>
      </c>
      <c r="B1786" t="inlineStr">
        <is>
          <t>Riya Pillai</t>
        </is>
      </c>
      <c r="C1786" t="inlineStr">
        <is>
          <t>East</t>
        </is>
      </c>
      <c r="D1786" t="inlineStr">
        <is>
          <t>Kolkata</t>
        </is>
      </c>
      <c r="E1786" t="inlineStr">
        <is>
          <t>Yes</t>
        </is>
      </c>
      <c r="F1786" t="inlineStr">
        <is>
          <t>At Risk</t>
        </is>
      </c>
      <c r="G1786" t="n">
        <v>8</v>
      </c>
      <c r="H1786" s="24" t="n">
        <v>60751.62</v>
      </c>
      <c r="I1786" s="24" t="n">
        <v>10064.35</v>
      </c>
      <c r="J1786" s="25" t="n">
        <v>45073</v>
      </c>
      <c r="K1786" s="25" t="n">
        <v>45490</v>
      </c>
      <c r="L1786" t="n">
        <v>2</v>
      </c>
      <c r="M1786" t="n">
        <v>4</v>
      </c>
      <c r="N1786" t="n">
        <v>4</v>
      </c>
      <c r="O1786">
        <f>DATE(2026,1,1)-K1786</f>
        <v/>
      </c>
      <c r="P1786">
        <f>IF(G1786&gt;=2,"Repeat","One-time")</f>
        <v/>
      </c>
    </row>
    <row r="1787">
      <c r="A1787" t="inlineStr">
        <is>
          <t>C03550</t>
        </is>
      </c>
      <c r="B1787" t="inlineStr">
        <is>
          <t>Neha Pillai</t>
        </is>
      </c>
      <c r="C1787" t="inlineStr">
        <is>
          <t>East</t>
        </is>
      </c>
      <c r="D1787" t="inlineStr">
        <is>
          <t>Kolkata</t>
        </is>
      </c>
      <c r="E1787" t="inlineStr">
        <is>
          <t>No</t>
        </is>
      </c>
      <c r="F1787" t="inlineStr">
        <is>
          <t>At Risk</t>
        </is>
      </c>
      <c r="G1787" t="n">
        <v>11</v>
      </c>
      <c r="H1787" s="24" t="n">
        <v>60729.32</v>
      </c>
      <c r="I1787" s="24" t="n">
        <v>11320.4</v>
      </c>
      <c r="J1787" s="25" t="n">
        <v>45280</v>
      </c>
      <c r="K1787" s="25" t="n">
        <v>45444</v>
      </c>
      <c r="L1787" t="n">
        <v>1</v>
      </c>
      <c r="M1787" t="n">
        <v>5</v>
      </c>
      <c r="N1787" t="n">
        <v>4</v>
      </c>
      <c r="O1787">
        <f>DATE(2026,1,1)-K1787</f>
        <v/>
      </c>
      <c r="P1787">
        <f>IF(G1787&gt;=2,"Repeat","One-time")</f>
        <v/>
      </c>
    </row>
    <row r="1788">
      <c r="A1788" t="inlineStr">
        <is>
          <t>C00230</t>
        </is>
      </c>
      <c r="B1788" t="inlineStr">
        <is>
          <t>Imran Patel</t>
        </is>
      </c>
      <c r="C1788" t="inlineStr">
        <is>
          <t>Central</t>
        </is>
      </c>
      <c r="D1788" t="inlineStr">
        <is>
          <t>Indore</t>
        </is>
      </c>
      <c r="E1788" t="inlineStr">
        <is>
          <t>No</t>
        </is>
      </c>
      <c r="F1788" t="inlineStr">
        <is>
          <t>At Risk</t>
        </is>
      </c>
      <c r="G1788" t="n">
        <v>5</v>
      </c>
      <c r="H1788" s="24" t="n">
        <v>60696.27</v>
      </c>
      <c r="I1788" s="24" t="n">
        <v>10091.57</v>
      </c>
      <c r="J1788" s="25" t="n">
        <v>44941</v>
      </c>
      <c r="K1788" s="25" t="n">
        <v>45396</v>
      </c>
      <c r="L1788" t="n">
        <v>1</v>
      </c>
      <c r="M1788" t="n">
        <v>4</v>
      </c>
      <c r="N1788" t="n">
        <v>4</v>
      </c>
      <c r="O1788">
        <f>DATE(2026,1,1)-K1788</f>
        <v/>
      </c>
      <c r="P1788">
        <f>IF(G1788&gt;=2,"Repeat","One-time")</f>
        <v/>
      </c>
    </row>
    <row r="1789">
      <c r="A1789" t="inlineStr">
        <is>
          <t>C03808</t>
        </is>
      </c>
      <c r="B1789" t="inlineStr">
        <is>
          <t>Suresh Singh</t>
        </is>
      </c>
      <c r="C1789" t="inlineStr">
        <is>
          <t>East</t>
        </is>
      </c>
      <c r="D1789" t="inlineStr">
        <is>
          <t>Kolkata</t>
        </is>
      </c>
      <c r="E1789" t="inlineStr">
        <is>
          <t>Yes</t>
        </is>
      </c>
      <c r="F1789" t="inlineStr">
        <is>
          <t>High Value</t>
        </is>
      </c>
      <c r="G1789" t="n">
        <v>11</v>
      </c>
      <c r="H1789" s="24" t="n">
        <v>60654.02</v>
      </c>
      <c r="I1789" s="24" t="n">
        <v>7817.79</v>
      </c>
      <c r="J1789" s="25" t="n">
        <v>45290</v>
      </c>
      <c r="K1789" s="25" t="n">
        <v>45980</v>
      </c>
      <c r="L1789" t="n">
        <v>4</v>
      </c>
      <c r="M1789" t="n">
        <v>5</v>
      </c>
      <c r="N1789" t="n">
        <v>4</v>
      </c>
      <c r="O1789">
        <f>DATE(2026,1,1)-K1789</f>
        <v/>
      </c>
      <c r="P1789">
        <f>IF(G1789&gt;=2,"Repeat","One-time")</f>
        <v/>
      </c>
    </row>
    <row r="1790">
      <c r="A1790" t="inlineStr">
        <is>
          <t>C07967</t>
        </is>
      </c>
      <c r="B1790" t="inlineStr">
        <is>
          <t>Rahul Sinha</t>
        </is>
      </c>
      <c r="C1790" t="inlineStr">
        <is>
          <t>Central</t>
        </is>
      </c>
      <c r="D1790" t="inlineStr">
        <is>
          <t>Indore</t>
        </is>
      </c>
      <c r="E1790" t="inlineStr">
        <is>
          <t>No</t>
        </is>
      </c>
      <c r="F1790" t="inlineStr">
        <is>
          <t>High Value</t>
        </is>
      </c>
      <c r="G1790" t="n">
        <v>6</v>
      </c>
      <c r="H1790" s="24" t="n">
        <v>60649.58</v>
      </c>
      <c r="I1790" s="24" t="n">
        <v>8619.68</v>
      </c>
      <c r="J1790" s="25" t="n">
        <v>45843</v>
      </c>
      <c r="K1790" s="25" t="n">
        <v>46018</v>
      </c>
      <c r="L1790" t="n">
        <v>5</v>
      </c>
      <c r="M1790" t="n">
        <v>4</v>
      </c>
      <c r="N1790" t="n">
        <v>4</v>
      </c>
      <c r="O1790">
        <f>DATE(2026,1,1)-K1790</f>
        <v/>
      </c>
      <c r="P1790">
        <f>IF(G1790&gt;=2,"Repeat","One-time")</f>
        <v/>
      </c>
    </row>
    <row r="1791">
      <c r="A1791" t="inlineStr">
        <is>
          <t>C07597</t>
        </is>
      </c>
      <c r="B1791" t="inlineStr">
        <is>
          <t>Nikhil Mishra</t>
        </is>
      </c>
      <c r="C1791" t="inlineStr">
        <is>
          <t>East</t>
        </is>
      </c>
      <c r="D1791" t="inlineStr">
        <is>
          <t>Jamshedpur</t>
        </is>
      </c>
      <c r="E1791" t="inlineStr">
        <is>
          <t>No</t>
        </is>
      </c>
      <c r="F1791" t="inlineStr">
        <is>
          <t>Occasional</t>
        </is>
      </c>
      <c r="G1791" t="n">
        <v>2</v>
      </c>
      <c r="H1791" s="24" t="n">
        <v>60642.93</v>
      </c>
      <c r="I1791" s="24" t="n">
        <v>4806</v>
      </c>
      <c r="J1791" s="25" t="n">
        <v>45727</v>
      </c>
      <c r="K1791" s="25" t="n">
        <v>45780</v>
      </c>
      <c r="L1791" t="n">
        <v>3</v>
      </c>
      <c r="M1791" t="n">
        <v>2</v>
      </c>
      <c r="N1791" t="n">
        <v>4</v>
      </c>
      <c r="O1791">
        <f>DATE(2026,1,1)-K1791</f>
        <v/>
      </c>
      <c r="P1791">
        <f>IF(G1791&gt;=2,"Repeat","One-time")</f>
        <v/>
      </c>
    </row>
    <row r="1792">
      <c r="A1792" t="inlineStr">
        <is>
          <t>C01500</t>
        </is>
      </c>
      <c r="B1792" t="inlineStr">
        <is>
          <t>Maria Khan</t>
        </is>
      </c>
      <c r="C1792" t="inlineStr">
        <is>
          <t>North</t>
        </is>
      </c>
      <c r="D1792" t="inlineStr">
        <is>
          <t>Gurugram</t>
        </is>
      </c>
      <c r="E1792" t="inlineStr">
        <is>
          <t>No</t>
        </is>
      </c>
      <c r="F1792" t="inlineStr">
        <is>
          <t>High Value</t>
        </is>
      </c>
      <c r="G1792" t="n">
        <v>13</v>
      </c>
      <c r="H1792" s="24" t="n">
        <v>60597.74</v>
      </c>
      <c r="I1792" s="24" t="n">
        <v>15058.98</v>
      </c>
      <c r="J1792" s="25" t="n">
        <v>45043</v>
      </c>
      <c r="K1792" s="25" t="n">
        <v>45979</v>
      </c>
      <c r="L1792" t="n">
        <v>4</v>
      </c>
      <c r="M1792" t="n">
        <v>5</v>
      </c>
      <c r="N1792" t="n">
        <v>4</v>
      </c>
      <c r="O1792">
        <f>DATE(2026,1,1)-K1792</f>
        <v/>
      </c>
      <c r="P1792">
        <f>IF(G1792&gt;=2,"Repeat","One-time")</f>
        <v/>
      </c>
    </row>
    <row r="1793">
      <c r="A1793" t="inlineStr">
        <is>
          <t>C02071</t>
        </is>
      </c>
      <c r="B1793" t="inlineStr">
        <is>
          <t>Deepak Prasad</t>
        </is>
      </c>
      <c r="C1793" t="inlineStr">
        <is>
          <t>North</t>
        </is>
      </c>
      <c r="D1793" t="inlineStr">
        <is>
          <t>Lucknow</t>
        </is>
      </c>
      <c r="E1793" t="inlineStr">
        <is>
          <t>Yes</t>
        </is>
      </c>
      <c r="F1793" t="inlineStr">
        <is>
          <t>At Risk</t>
        </is>
      </c>
      <c r="G1793" t="n">
        <v>2</v>
      </c>
      <c r="H1793" s="24" t="n">
        <v>60587.55</v>
      </c>
      <c r="I1793" s="24" t="n">
        <v>8927.799999999999</v>
      </c>
      <c r="J1793" s="25" t="n">
        <v>45190</v>
      </c>
      <c r="K1793" s="25" t="n">
        <v>45219</v>
      </c>
      <c r="L1793" t="n">
        <v>1</v>
      </c>
      <c r="M1793" t="n">
        <v>2</v>
      </c>
      <c r="N1793" t="n">
        <v>4</v>
      </c>
      <c r="O1793">
        <f>DATE(2026,1,1)-K1793</f>
        <v/>
      </c>
      <c r="P1793">
        <f>IF(G1793&gt;=2,"Repeat","One-time")</f>
        <v/>
      </c>
    </row>
    <row r="1794">
      <c r="A1794" t="inlineStr">
        <is>
          <t>C02816</t>
        </is>
      </c>
      <c r="B1794" t="inlineStr">
        <is>
          <t>Vivaan Thakur</t>
        </is>
      </c>
      <c r="C1794" t="inlineStr">
        <is>
          <t>Central</t>
        </is>
      </c>
      <c r="D1794" t="inlineStr">
        <is>
          <t>Raipur</t>
        </is>
      </c>
      <c r="E1794" t="inlineStr">
        <is>
          <t>No</t>
        </is>
      </c>
      <c r="F1794" t="inlineStr">
        <is>
          <t>At Risk</t>
        </is>
      </c>
      <c r="G1794" t="n">
        <v>6</v>
      </c>
      <c r="H1794" s="24" t="n">
        <v>60585.09</v>
      </c>
      <c r="I1794" s="24" t="n">
        <v>11598.02</v>
      </c>
      <c r="J1794" s="25" t="n">
        <v>45309</v>
      </c>
      <c r="K1794" s="25" t="n">
        <v>45605</v>
      </c>
      <c r="L1794" t="n">
        <v>2</v>
      </c>
      <c r="M1794" t="n">
        <v>4</v>
      </c>
      <c r="N1794" t="n">
        <v>4</v>
      </c>
      <c r="O1794">
        <f>DATE(2026,1,1)-K1794</f>
        <v/>
      </c>
      <c r="P1794">
        <f>IF(G1794&gt;=2,"Repeat","One-time")</f>
        <v/>
      </c>
    </row>
    <row r="1795">
      <c r="A1795" t="inlineStr">
        <is>
          <t>C02139</t>
        </is>
      </c>
      <c r="B1795" t="inlineStr">
        <is>
          <t>Tanvi Yadav</t>
        </is>
      </c>
      <c r="C1795" t="inlineStr">
        <is>
          <t>Central</t>
        </is>
      </c>
      <c r="D1795" t="inlineStr">
        <is>
          <t>Raipur</t>
        </is>
      </c>
      <c r="E1795" t="inlineStr">
        <is>
          <t>Yes</t>
        </is>
      </c>
      <c r="F1795" t="inlineStr">
        <is>
          <t>At Risk</t>
        </is>
      </c>
      <c r="G1795" t="n">
        <v>11</v>
      </c>
      <c r="H1795" s="24" t="n">
        <v>60556.07</v>
      </c>
      <c r="I1795" s="24" t="n">
        <v>9688.51</v>
      </c>
      <c r="J1795" s="25" t="n">
        <v>45089</v>
      </c>
      <c r="K1795" s="25" t="n">
        <v>45448</v>
      </c>
      <c r="L1795" t="n">
        <v>1</v>
      </c>
      <c r="M1795" t="n">
        <v>5</v>
      </c>
      <c r="N1795" t="n">
        <v>4</v>
      </c>
      <c r="O1795">
        <f>DATE(2026,1,1)-K1795</f>
        <v/>
      </c>
      <c r="P1795">
        <f>IF(G1795&gt;=2,"Repeat","One-time")</f>
        <v/>
      </c>
    </row>
    <row r="1796">
      <c r="A1796" t="inlineStr">
        <is>
          <t>C09957</t>
        </is>
      </c>
      <c r="B1796" t="inlineStr">
        <is>
          <t>Amit Kapoor</t>
        </is>
      </c>
      <c r="C1796" t="inlineStr">
        <is>
          <t>North</t>
        </is>
      </c>
      <c r="D1796" t="inlineStr">
        <is>
          <t>Gurugram</t>
        </is>
      </c>
      <c r="E1796" t="inlineStr">
        <is>
          <t>No</t>
        </is>
      </c>
      <c r="F1796" t="inlineStr">
        <is>
          <t>Loyal</t>
        </is>
      </c>
      <c r="G1796" t="n">
        <v>2</v>
      </c>
      <c r="H1796" s="24" t="n">
        <v>60520.16</v>
      </c>
      <c r="I1796" s="24" t="n">
        <v>6215.76</v>
      </c>
      <c r="J1796" s="25" t="n">
        <v>45910</v>
      </c>
      <c r="K1796" s="25" t="n">
        <v>45940</v>
      </c>
      <c r="L1796" t="n">
        <v>4</v>
      </c>
      <c r="M1796" t="n">
        <v>3</v>
      </c>
      <c r="N1796" t="n">
        <v>4</v>
      </c>
      <c r="O1796">
        <f>DATE(2026,1,1)-K1796</f>
        <v/>
      </c>
      <c r="P1796">
        <f>IF(G1796&gt;=2,"Repeat","One-time")</f>
        <v/>
      </c>
    </row>
    <row r="1797">
      <c r="A1797" t="inlineStr">
        <is>
          <t>C02036</t>
        </is>
      </c>
      <c r="B1797" t="inlineStr">
        <is>
          <t>Neha Fernandes</t>
        </is>
      </c>
      <c r="C1797" t="inlineStr">
        <is>
          <t>West</t>
        </is>
      </c>
      <c r="D1797" t="inlineStr">
        <is>
          <t>Mumbai</t>
        </is>
      </c>
      <c r="E1797" t="inlineStr">
        <is>
          <t>No</t>
        </is>
      </c>
      <c r="F1797" t="inlineStr">
        <is>
          <t>High Value</t>
        </is>
      </c>
      <c r="G1797" t="n">
        <v>16</v>
      </c>
      <c r="H1797" s="24" t="n">
        <v>60502.81</v>
      </c>
      <c r="I1797" s="24" t="n">
        <v>12312.86</v>
      </c>
      <c r="J1797" s="25" t="n">
        <v>45112</v>
      </c>
      <c r="K1797" s="25" t="n">
        <v>46010</v>
      </c>
      <c r="L1797" t="n">
        <v>5</v>
      </c>
      <c r="M1797" t="n">
        <v>5</v>
      </c>
      <c r="N1797" t="n">
        <v>4</v>
      </c>
      <c r="O1797">
        <f>DATE(2026,1,1)-K1797</f>
        <v/>
      </c>
      <c r="P1797">
        <f>IF(G1797&gt;=2,"Repeat","One-time")</f>
        <v/>
      </c>
    </row>
    <row r="1798">
      <c r="A1798" t="inlineStr">
        <is>
          <t>C03196</t>
        </is>
      </c>
      <c r="B1798" t="inlineStr">
        <is>
          <t>Rahul Fernandes</t>
        </is>
      </c>
      <c r="C1798" t="inlineStr">
        <is>
          <t>South</t>
        </is>
      </c>
      <c r="D1798" t="inlineStr">
        <is>
          <t>Hyderabad</t>
        </is>
      </c>
      <c r="E1798" t="inlineStr">
        <is>
          <t>No</t>
        </is>
      </c>
      <c r="F1798" t="inlineStr">
        <is>
          <t>Loyal</t>
        </is>
      </c>
      <c r="G1798" t="n">
        <v>4</v>
      </c>
      <c r="H1798" s="24" t="n">
        <v>60490.76</v>
      </c>
      <c r="I1798" s="24" t="n">
        <v>9693.18</v>
      </c>
      <c r="J1798" s="25" t="n">
        <v>45313</v>
      </c>
      <c r="K1798" s="25" t="n">
        <v>45833</v>
      </c>
      <c r="L1798" t="n">
        <v>3</v>
      </c>
      <c r="M1798" t="n">
        <v>3</v>
      </c>
      <c r="N1798" t="n">
        <v>4</v>
      </c>
      <c r="O1798">
        <f>DATE(2026,1,1)-K1798</f>
        <v/>
      </c>
      <c r="P1798">
        <f>IF(G1798&gt;=2,"Repeat","One-time")</f>
        <v/>
      </c>
    </row>
    <row r="1799">
      <c r="A1799" t="inlineStr">
        <is>
          <t>C05050</t>
        </is>
      </c>
      <c r="B1799" t="inlineStr">
        <is>
          <t>Aditya Gupta</t>
        </is>
      </c>
      <c r="C1799" t="inlineStr">
        <is>
          <t>South</t>
        </is>
      </c>
      <c r="D1799" t="inlineStr">
        <is>
          <t>Chennai</t>
        </is>
      </c>
      <c r="E1799" t="inlineStr">
        <is>
          <t>No</t>
        </is>
      </c>
      <c r="F1799" t="inlineStr">
        <is>
          <t>At Risk</t>
        </is>
      </c>
      <c r="G1799" t="n">
        <v>8</v>
      </c>
      <c r="H1799" s="24" t="n">
        <v>60442.08</v>
      </c>
      <c r="I1799" s="24" t="n">
        <v>11623.14</v>
      </c>
      <c r="J1799" s="25" t="n">
        <v>45480</v>
      </c>
      <c r="K1799" s="25" t="n">
        <v>45733</v>
      </c>
      <c r="L1799" t="n">
        <v>2</v>
      </c>
      <c r="M1799" t="n">
        <v>4</v>
      </c>
      <c r="N1799" t="n">
        <v>4</v>
      </c>
      <c r="O1799">
        <f>DATE(2026,1,1)-K1799</f>
        <v/>
      </c>
      <c r="P1799">
        <f>IF(G1799&gt;=2,"Repeat","One-time")</f>
        <v/>
      </c>
    </row>
    <row r="1800">
      <c r="A1800" t="inlineStr">
        <is>
          <t>C01676</t>
        </is>
      </c>
      <c r="B1800" t="inlineStr">
        <is>
          <t>Ayesha Sinha</t>
        </is>
      </c>
      <c r="C1800" t="inlineStr">
        <is>
          <t>West</t>
        </is>
      </c>
      <c r="D1800" t="inlineStr">
        <is>
          <t>Mumbai</t>
        </is>
      </c>
      <c r="E1800" t="inlineStr">
        <is>
          <t>No</t>
        </is>
      </c>
      <c r="F1800" t="inlineStr">
        <is>
          <t>At Risk</t>
        </is>
      </c>
      <c r="G1800" t="n">
        <v>3</v>
      </c>
      <c r="H1800" s="24" t="n">
        <v>60418.97</v>
      </c>
      <c r="I1800" s="24" t="n">
        <v>7527.36</v>
      </c>
      <c r="J1800" s="25" t="n">
        <v>45178</v>
      </c>
      <c r="K1800" s="25" t="n">
        <v>45367</v>
      </c>
      <c r="L1800" t="n">
        <v>1</v>
      </c>
      <c r="M1800" t="n">
        <v>3</v>
      </c>
      <c r="N1800" t="n">
        <v>4</v>
      </c>
      <c r="O1800">
        <f>DATE(2026,1,1)-K1800</f>
        <v/>
      </c>
      <c r="P1800">
        <f>IF(G1800&gt;=2,"Repeat","One-time")</f>
        <v/>
      </c>
    </row>
    <row r="1801">
      <c r="A1801" t="inlineStr">
        <is>
          <t>C04818</t>
        </is>
      </c>
      <c r="B1801" t="inlineStr">
        <is>
          <t>Deepak Menon</t>
        </is>
      </c>
      <c r="C1801" t="inlineStr">
        <is>
          <t>West</t>
        </is>
      </c>
      <c r="D1801" t="inlineStr">
        <is>
          <t>Surat</t>
        </is>
      </c>
      <c r="E1801" t="inlineStr">
        <is>
          <t>No</t>
        </is>
      </c>
      <c r="F1801" t="inlineStr">
        <is>
          <t>High Value</t>
        </is>
      </c>
      <c r="G1801" t="n">
        <v>7</v>
      </c>
      <c r="H1801" s="24" t="n">
        <v>60401.63</v>
      </c>
      <c r="I1801" s="24" t="n">
        <v>10089.45</v>
      </c>
      <c r="J1801" s="25" t="n">
        <v>45446</v>
      </c>
      <c r="K1801" s="25" t="n">
        <v>45988</v>
      </c>
      <c r="L1801" t="n">
        <v>5</v>
      </c>
      <c r="M1801" t="n">
        <v>4</v>
      </c>
      <c r="N1801" t="n">
        <v>4</v>
      </c>
      <c r="O1801">
        <f>DATE(2026,1,1)-K1801</f>
        <v/>
      </c>
      <c r="P1801">
        <f>IF(G1801&gt;=2,"Repeat","One-time")</f>
        <v/>
      </c>
    </row>
    <row r="1802">
      <c r="A1802" t="inlineStr">
        <is>
          <t>C01441</t>
        </is>
      </c>
      <c r="B1802" t="inlineStr">
        <is>
          <t>Swati Verma</t>
        </is>
      </c>
      <c r="C1802" t="inlineStr">
        <is>
          <t>South</t>
        </is>
      </c>
      <c r="D1802" t="inlineStr">
        <is>
          <t>Chennai</t>
        </is>
      </c>
      <c r="E1802" t="inlineStr">
        <is>
          <t>No</t>
        </is>
      </c>
      <c r="F1802" t="inlineStr">
        <is>
          <t>At Risk</t>
        </is>
      </c>
      <c r="G1802" t="n">
        <v>8</v>
      </c>
      <c r="H1802" s="24" t="n">
        <v>60392.4</v>
      </c>
      <c r="I1802" s="24" t="n">
        <v>14245.65</v>
      </c>
      <c r="J1802" s="25" t="n">
        <v>45015</v>
      </c>
      <c r="K1802" s="25" t="n">
        <v>45130</v>
      </c>
      <c r="L1802" t="n">
        <v>1</v>
      </c>
      <c r="M1802" t="n">
        <v>4</v>
      </c>
      <c r="N1802" t="n">
        <v>4</v>
      </c>
      <c r="O1802">
        <f>DATE(2026,1,1)-K1802</f>
        <v/>
      </c>
      <c r="P1802">
        <f>IF(G1802&gt;=2,"Repeat","One-time")</f>
        <v/>
      </c>
    </row>
    <row r="1803">
      <c r="A1803" t="inlineStr">
        <is>
          <t>C01949</t>
        </is>
      </c>
      <c r="B1803" t="inlineStr">
        <is>
          <t>Gurpreet Banerjee</t>
        </is>
      </c>
      <c r="C1803" t="inlineStr">
        <is>
          <t>North</t>
        </is>
      </c>
      <c r="D1803" t="inlineStr">
        <is>
          <t>Jaipur</t>
        </is>
      </c>
      <c r="E1803" t="inlineStr">
        <is>
          <t>No</t>
        </is>
      </c>
      <c r="F1803" t="inlineStr">
        <is>
          <t>High Value</t>
        </is>
      </c>
      <c r="G1803" t="n">
        <v>12</v>
      </c>
      <c r="H1803" s="24" t="n">
        <v>60385.02</v>
      </c>
      <c r="I1803" s="24" t="n">
        <v>12139.41</v>
      </c>
      <c r="J1803" s="25" t="n">
        <v>45082</v>
      </c>
      <c r="K1803" s="25" t="n">
        <v>45946</v>
      </c>
      <c r="L1803" t="n">
        <v>4</v>
      </c>
      <c r="M1803" t="n">
        <v>5</v>
      </c>
      <c r="N1803" t="n">
        <v>4</v>
      </c>
      <c r="O1803">
        <f>DATE(2026,1,1)-K1803</f>
        <v/>
      </c>
      <c r="P1803">
        <f>IF(G1803&gt;=2,"Repeat","One-time")</f>
        <v/>
      </c>
    </row>
    <row r="1804">
      <c r="A1804" t="inlineStr">
        <is>
          <t>C09329</t>
        </is>
      </c>
      <c r="B1804" t="inlineStr">
        <is>
          <t>Abhishek Singh</t>
        </is>
      </c>
      <c r="C1804" t="inlineStr">
        <is>
          <t>North</t>
        </is>
      </c>
      <c r="D1804" t="inlineStr">
        <is>
          <t>Lucknow</t>
        </is>
      </c>
      <c r="E1804" t="inlineStr">
        <is>
          <t>No</t>
        </is>
      </c>
      <c r="F1804" t="inlineStr">
        <is>
          <t>New</t>
        </is>
      </c>
      <c r="G1804" t="n">
        <v>3</v>
      </c>
      <c r="H1804" s="24" t="n">
        <v>60371.33</v>
      </c>
      <c r="I1804" s="24" t="n">
        <v>-23.98</v>
      </c>
      <c r="J1804" s="25" t="n">
        <v>45938</v>
      </c>
      <c r="K1804" s="25" t="n">
        <v>46012</v>
      </c>
      <c r="L1804" t="n">
        <v>5</v>
      </c>
      <c r="M1804" t="n">
        <v>3</v>
      </c>
      <c r="N1804" t="n">
        <v>4</v>
      </c>
      <c r="O1804">
        <f>DATE(2026,1,1)-K1804</f>
        <v/>
      </c>
      <c r="P1804">
        <f>IF(G1804&gt;=2,"Repeat","One-time")</f>
        <v/>
      </c>
    </row>
    <row r="1805">
      <c r="A1805" t="inlineStr">
        <is>
          <t>C09211</t>
        </is>
      </c>
      <c r="B1805" t="inlineStr">
        <is>
          <t>Diya Verma</t>
        </is>
      </c>
      <c r="C1805" t="inlineStr">
        <is>
          <t>East</t>
        </is>
      </c>
      <c r="D1805" t="inlineStr">
        <is>
          <t>Kolkata</t>
        </is>
      </c>
      <c r="E1805" t="inlineStr">
        <is>
          <t>No</t>
        </is>
      </c>
      <c r="F1805" t="inlineStr">
        <is>
          <t>High Value</t>
        </is>
      </c>
      <c r="G1805" t="n">
        <v>7</v>
      </c>
      <c r="H1805" s="24" t="n">
        <v>60336.35</v>
      </c>
      <c r="I1805" s="24" t="n">
        <v>10913.72</v>
      </c>
      <c r="J1805" s="25" t="n">
        <v>45867</v>
      </c>
      <c r="K1805" s="25" t="n">
        <v>46015</v>
      </c>
      <c r="L1805" t="n">
        <v>5</v>
      </c>
      <c r="M1805" t="n">
        <v>4</v>
      </c>
      <c r="N1805" t="n">
        <v>4</v>
      </c>
      <c r="O1805">
        <f>DATE(2026,1,1)-K1805</f>
        <v/>
      </c>
      <c r="P1805">
        <f>IF(G1805&gt;=2,"Repeat","One-time")</f>
        <v/>
      </c>
    </row>
    <row r="1806">
      <c r="A1806" t="inlineStr">
        <is>
          <t>C04951</t>
        </is>
      </c>
      <c r="B1806" t="inlineStr">
        <is>
          <t>Vivaan Das</t>
        </is>
      </c>
      <c r="C1806" t="inlineStr">
        <is>
          <t>East</t>
        </is>
      </c>
      <c r="D1806" t="inlineStr">
        <is>
          <t>Patna</t>
        </is>
      </c>
      <c r="E1806" t="inlineStr">
        <is>
          <t>No</t>
        </is>
      </c>
      <c r="F1806" t="inlineStr">
        <is>
          <t>At Risk</t>
        </is>
      </c>
      <c r="G1806" t="n">
        <v>9</v>
      </c>
      <c r="H1806" s="24" t="n">
        <v>60242.96</v>
      </c>
      <c r="I1806" s="24" t="n">
        <v>9471.1</v>
      </c>
      <c r="J1806" s="25" t="n">
        <v>45418</v>
      </c>
      <c r="K1806" s="25" t="n">
        <v>45667</v>
      </c>
      <c r="L1806" t="n">
        <v>2</v>
      </c>
      <c r="M1806" t="n">
        <v>5</v>
      </c>
      <c r="N1806" t="n">
        <v>4</v>
      </c>
      <c r="O1806">
        <f>DATE(2026,1,1)-K1806</f>
        <v/>
      </c>
      <c r="P1806">
        <f>IF(G1806&gt;=2,"Repeat","One-time")</f>
        <v/>
      </c>
    </row>
    <row r="1807">
      <c r="A1807" t="inlineStr">
        <is>
          <t>C02192</t>
        </is>
      </c>
      <c r="B1807" t="inlineStr">
        <is>
          <t>Ananya Rao</t>
        </is>
      </c>
      <c r="C1807" t="inlineStr">
        <is>
          <t>North</t>
        </is>
      </c>
      <c r="D1807" t="inlineStr">
        <is>
          <t>Lucknow</t>
        </is>
      </c>
      <c r="E1807" t="inlineStr">
        <is>
          <t>Yes</t>
        </is>
      </c>
      <c r="F1807" t="inlineStr">
        <is>
          <t>High Value</t>
        </is>
      </c>
      <c r="G1807" t="n">
        <v>8</v>
      </c>
      <c r="H1807" s="24" t="n">
        <v>60209</v>
      </c>
      <c r="I1807" s="24" t="n">
        <v>8839.790000000001</v>
      </c>
      <c r="J1807" s="25" t="n">
        <v>45157</v>
      </c>
      <c r="K1807" s="25" t="n">
        <v>45829</v>
      </c>
      <c r="L1807" t="n">
        <v>3</v>
      </c>
      <c r="M1807" t="n">
        <v>4</v>
      </c>
      <c r="N1807" t="n">
        <v>4</v>
      </c>
      <c r="O1807">
        <f>DATE(2026,1,1)-K1807</f>
        <v/>
      </c>
      <c r="P1807">
        <f>IF(G1807&gt;=2,"Repeat","One-time")</f>
        <v/>
      </c>
    </row>
    <row r="1808">
      <c r="A1808" t="inlineStr">
        <is>
          <t>C01688</t>
        </is>
      </c>
      <c r="B1808" t="inlineStr">
        <is>
          <t>Sanjay Banerjee</t>
        </is>
      </c>
      <c r="C1808" t="inlineStr">
        <is>
          <t>South</t>
        </is>
      </c>
      <c r="D1808" t="inlineStr">
        <is>
          <t>Bengaluru</t>
        </is>
      </c>
      <c r="E1808" t="inlineStr">
        <is>
          <t>No</t>
        </is>
      </c>
      <c r="F1808" t="inlineStr">
        <is>
          <t>At Risk</t>
        </is>
      </c>
      <c r="G1808" t="n">
        <v>7</v>
      </c>
      <c r="H1808" s="24" t="n">
        <v>60176.91</v>
      </c>
      <c r="I1808" s="24" t="n">
        <v>6764.51</v>
      </c>
      <c r="J1808" s="25" t="n">
        <v>45099</v>
      </c>
      <c r="K1808" s="25" t="n">
        <v>45347</v>
      </c>
      <c r="L1808" t="n">
        <v>1</v>
      </c>
      <c r="M1808" t="n">
        <v>4</v>
      </c>
      <c r="N1808" t="n">
        <v>4</v>
      </c>
      <c r="O1808">
        <f>DATE(2026,1,1)-K1808</f>
        <v/>
      </c>
      <c r="P1808">
        <f>IF(G1808&gt;=2,"Repeat","One-time")</f>
        <v/>
      </c>
    </row>
    <row r="1809">
      <c r="A1809" t="inlineStr">
        <is>
          <t>C02487</t>
        </is>
      </c>
      <c r="B1809" t="inlineStr">
        <is>
          <t>Farhan Das</t>
        </is>
      </c>
      <c r="C1809" t="inlineStr">
        <is>
          <t>East</t>
        </is>
      </c>
      <c r="D1809" t="inlineStr">
        <is>
          <t>Guwahati</t>
        </is>
      </c>
      <c r="E1809" t="inlineStr">
        <is>
          <t>No</t>
        </is>
      </c>
      <c r="F1809" t="inlineStr">
        <is>
          <t>High Value</t>
        </is>
      </c>
      <c r="G1809" t="n">
        <v>10</v>
      </c>
      <c r="H1809" s="24" t="n">
        <v>60175.13</v>
      </c>
      <c r="I1809" s="24" t="n">
        <v>7126.2</v>
      </c>
      <c r="J1809" s="25" t="n">
        <v>45168</v>
      </c>
      <c r="K1809" s="25" t="n">
        <v>45948</v>
      </c>
      <c r="L1809" t="n">
        <v>4</v>
      </c>
      <c r="M1809" t="n">
        <v>5</v>
      </c>
      <c r="N1809" t="n">
        <v>4</v>
      </c>
      <c r="O1809">
        <f>DATE(2026,1,1)-K1809</f>
        <v/>
      </c>
      <c r="P1809">
        <f>IF(G1809&gt;=2,"Repeat","One-time")</f>
        <v/>
      </c>
    </row>
    <row r="1810">
      <c r="A1810" t="inlineStr">
        <is>
          <t>C03694</t>
        </is>
      </c>
      <c r="B1810" t="inlineStr">
        <is>
          <t>Ananya Rao</t>
        </is>
      </c>
      <c r="C1810" t="inlineStr">
        <is>
          <t>South</t>
        </is>
      </c>
      <c r="D1810" t="inlineStr">
        <is>
          <t>Chennai</t>
        </is>
      </c>
      <c r="E1810" t="inlineStr">
        <is>
          <t>No</t>
        </is>
      </c>
      <c r="F1810" t="inlineStr">
        <is>
          <t>High Value</t>
        </is>
      </c>
      <c r="G1810" t="n">
        <v>9</v>
      </c>
      <c r="H1810" s="24" t="n">
        <v>60140</v>
      </c>
      <c r="I1810" s="24" t="n">
        <v>13975.82</v>
      </c>
      <c r="J1810" s="25" t="n">
        <v>45306</v>
      </c>
      <c r="K1810" s="25" t="n">
        <v>45796</v>
      </c>
      <c r="L1810" t="n">
        <v>3</v>
      </c>
      <c r="M1810" t="n">
        <v>5</v>
      </c>
      <c r="N1810" t="n">
        <v>4</v>
      </c>
      <c r="O1810">
        <f>DATE(2026,1,1)-K1810</f>
        <v/>
      </c>
      <c r="P1810">
        <f>IF(G1810&gt;=2,"Repeat","One-time")</f>
        <v/>
      </c>
    </row>
    <row r="1811">
      <c r="A1811" t="inlineStr">
        <is>
          <t>C00414</t>
        </is>
      </c>
      <c r="B1811" t="inlineStr">
        <is>
          <t>Ayesha Sharma</t>
        </is>
      </c>
      <c r="C1811" t="inlineStr">
        <is>
          <t>North</t>
        </is>
      </c>
      <c r="D1811" t="inlineStr">
        <is>
          <t>Jaipur</t>
        </is>
      </c>
      <c r="E1811" t="inlineStr">
        <is>
          <t>Yes</t>
        </is>
      </c>
      <c r="F1811" t="inlineStr">
        <is>
          <t>At Risk</t>
        </is>
      </c>
      <c r="G1811" t="n">
        <v>6</v>
      </c>
      <c r="H1811" s="24" t="n">
        <v>60139.85</v>
      </c>
      <c r="I1811" s="24" t="n">
        <v>10468.07</v>
      </c>
      <c r="J1811" s="25" t="n">
        <v>44976</v>
      </c>
      <c r="K1811" s="25" t="n">
        <v>45084</v>
      </c>
      <c r="L1811" t="n">
        <v>1</v>
      </c>
      <c r="M1811" t="n">
        <v>4</v>
      </c>
      <c r="N1811" t="n">
        <v>4</v>
      </c>
      <c r="O1811">
        <f>DATE(2026,1,1)-K1811</f>
        <v/>
      </c>
      <c r="P1811">
        <f>IF(G1811&gt;=2,"Repeat","One-time")</f>
        <v/>
      </c>
    </row>
    <row r="1812">
      <c r="A1812" t="inlineStr">
        <is>
          <t>C01805</t>
        </is>
      </c>
      <c r="B1812" t="inlineStr">
        <is>
          <t>Manish Banerjee</t>
        </is>
      </c>
      <c r="C1812" t="inlineStr">
        <is>
          <t>South</t>
        </is>
      </c>
      <c r="D1812" t="inlineStr">
        <is>
          <t>Kochi</t>
        </is>
      </c>
      <c r="E1812" t="inlineStr">
        <is>
          <t>No</t>
        </is>
      </c>
      <c r="F1812" t="inlineStr">
        <is>
          <t>High Value</t>
        </is>
      </c>
      <c r="G1812" t="n">
        <v>17</v>
      </c>
      <c r="H1812" s="24" t="n">
        <v>59911.64</v>
      </c>
      <c r="I1812" s="24" t="n">
        <v>13933.94</v>
      </c>
      <c r="J1812" s="25" t="n">
        <v>45057</v>
      </c>
      <c r="K1812" s="25" t="n">
        <v>45983</v>
      </c>
      <c r="L1812" t="n">
        <v>4</v>
      </c>
      <c r="M1812" t="n">
        <v>5</v>
      </c>
      <c r="N1812" t="n">
        <v>4</v>
      </c>
      <c r="O1812">
        <f>DATE(2026,1,1)-K1812</f>
        <v/>
      </c>
      <c r="P1812">
        <f>IF(G1812&gt;=2,"Repeat","One-time")</f>
        <v/>
      </c>
    </row>
    <row r="1813">
      <c r="A1813" t="inlineStr">
        <is>
          <t>C07880</t>
        </is>
      </c>
      <c r="B1813" t="inlineStr">
        <is>
          <t>Sanjay Bose</t>
        </is>
      </c>
      <c r="C1813" t="inlineStr">
        <is>
          <t>South</t>
        </is>
      </c>
      <c r="D1813" t="inlineStr">
        <is>
          <t>Hyderabad</t>
        </is>
      </c>
      <c r="E1813" t="inlineStr">
        <is>
          <t>No</t>
        </is>
      </c>
      <c r="F1813" t="inlineStr">
        <is>
          <t>High Value</t>
        </is>
      </c>
      <c r="G1813" t="n">
        <v>14</v>
      </c>
      <c r="H1813" s="24" t="n">
        <v>59891.48</v>
      </c>
      <c r="I1813" s="24" t="n">
        <v>12716.27</v>
      </c>
      <c r="J1813" s="25" t="n">
        <v>45710</v>
      </c>
      <c r="K1813" s="25" t="n">
        <v>45878</v>
      </c>
      <c r="L1813" t="n">
        <v>3</v>
      </c>
      <c r="M1813" t="n">
        <v>5</v>
      </c>
      <c r="N1813" t="n">
        <v>4</v>
      </c>
      <c r="O1813">
        <f>DATE(2026,1,1)-K1813</f>
        <v/>
      </c>
      <c r="P1813">
        <f>IF(G1813&gt;=2,"Repeat","One-time")</f>
        <v/>
      </c>
    </row>
    <row r="1814">
      <c r="A1814" t="inlineStr">
        <is>
          <t>C05728</t>
        </is>
      </c>
      <c r="B1814" t="inlineStr">
        <is>
          <t>Aditya Menon</t>
        </is>
      </c>
      <c r="C1814" t="inlineStr">
        <is>
          <t>North</t>
        </is>
      </c>
      <c r="D1814" t="inlineStr">
        <is>
          <t>Jaipur</t>
        </is>
      </c>
      <c r="E1814" t="inlineStr">
        <is>
          <t>No</t>
        </is>
      </c>
      <c r="F1814" t="inlineStr">
        <is>
          <t>High Value</t>
        </is>
      </c>
      <c r="G1814" t="n">
        <v>10</v>
      </c>
      <c r="H1814" s="24" t="n">
        <v>59879.43</v>
      </c>
      <c r="I1814" s="24" t="n">
        <v>18103.39</v>
      </c>
      <c r="J1814" s="25" t="n">
        <v>45497</v>
      </c>
      <c r="K1814" s="25" t="n">
        <v>46005</v>
      </c>
      <c r="L1814" t="n">
        <v>5</v>
      </c>
      <c r="M1814" t="n">
        <v>5</v>
      </c>
      <c r="N1814" t="n">
        <v>4</v>
      </c>
      <c r="O1814">
        <f>DATE(2026,1,1)-K1814</f>
        <v/>
      </c>
      <c r="P1814">
        <f>IF(G1814&gt;=2,"Repeat","One-time")</f>
        <v/>
      </c>
    </row>
    <row r="1815">
      <c r="A1815" t="inlineStr">
        <is>
          <t>C01597</t>
        </is>
      </c>
      <c r="B1815" t="inlineStr">
        <is>
          <t>Ayesha Patel</t>
        </is>
      </c>
      <c r="C1815" t="inlineStr">
        <is>
          <t>Central</t>
        </is>
      </c>
      <c r="D1815" t="inlineStr">
        <is>
          <t>Bhopal</t>
        </is>
      </c>
      <c r="E1815" t="inlineStr">
        <is>
          <t>No</t>
        </is>
      </c>
      <c r="F1815" t="inlineStr">
        <is>
          <t>At Risk</t>
        </is>
      </c>
      <c r="G1815" t="n">
        <v>9</v>
      </c>
      <c r="H1815" s="24" t="n">
        <v>59871.96</v>
      </c>
      <c r="I1815" s="24" t="n">
        <v>14074.29</v>
      </c>
      <c r="J1815" s="25" t="n">
        <v>45080</v>
      </c>
      <c r="K1815" s="25" t="n">
        <v>45665</v>
      </c>
      <c r="L1815" t="n">
        <v>2</v>
      </c>
      <c r="M1815" t="n">
        <v>5</v>
      </c>
      <c r="N1815" t="n">
        <v>4</v>
      </c>
      <c r="O1815">
        <f>DATE(2026,1,1)-K1815</f>
        <v/>
      </c>
      <c r="P1815">
        <f>IF(G1815&gt;=2,"Repeat","One-time")</f>
        <v/>
      </c>
    </row>
    <row r="1816">
      <c r="A1816" t="inlineStr">
        <is>
          <t>C04569</t>
        </is>
      </c>
      <c r="B1816" t="inlineStr">
        <is>
          <t>Deepak Rao</t>
        </is>
      </c>
      <c r="C1816" t="inlineStr">
        <is>
          <t>North</t>
        </is>
      </c>
      <c r="D1816" t="inlineStr">
        <is>
          <t>Gurugram</t>
        </is>
      </c>
      <c r="E1816" t="inlineStr">
        <is>
          <t>Yes</t>
        </is>
      </c>
      <c r="F1816" t="inlineStr">
        <is>
          <t>At Risk</t>
        </is>
      </c>
      <c r="G1816" t="n">
        <v>10</v>
      </c>
      <c r="H1816" s="24" t="n">
        <v>59870.87</v>
      </c>
      <c r="I1816" s="24" t="n">
        <v>10998.58</v>
      </c>
      <c r="J1816" s="25" t="n">
        <v>45398</v>
      </c>
      <c r="K1816" s="25" t="n">
        <v>45613</v>
      </c>
      <c r="L1816" t="n">
        <v>2</v>
      </c>
      <c r="M1816" t="n">
        <v>5</v>
      </c>
      <c r="N1816" t="n">
        <v>4</v>
      </c>
      <c r="O1816">
        <f>DATE(2026,1,1)-K1816</f>
        <v/>
      </c>
      <c r="P1816">
        <f>IF(G1816&gt;=2,"Repeat","One-time")</f>
        <v/>
      </c>
    </row>
    <row r="1817">
      <c r="A1817" t="inlineStr">
        <is>
          <t>C01967</t>
        </is>
      </c>
      <c r="B1817" t="inlineStr">
        <is>
          <t>Tanvi Bose</t>
        </is>
      </c>
      <c r="C1817" t="inlineStr">
        <is>
          <t>East</t>
        </is>
      </c>
      <c r="D1817" t="inlineStr">
        <is>
          <t>Kolkata</t>
        </is>
      </c>
      <c r="E1817" t="inlineStr">
        <is>
          <t>No</t>
        </is>
      </c>
      <c r="F1817" t="inlineStr">
        <is>
          <t>High Value</t>
        </is>
      </c>
      <c r="G1817" t="n">
        <v>10</v>
      </c>
      <c r="H1817" s="24" t="n">
        <v>59773.57</v>
      </c>
      <c r="I1817" s="24" t="n">
        <v>7147.69</v>
      </c>
      <c r="J1817" s="25" t="n">
        <v>45104</v>
      </c>
      <c r="K1817" s="25" t="n">
        <v>46015</v>
      </c>
      <c r="L1817" t="n">
        <v>5</v>
      </c>
      <c r="M1817" t="n">
        <v>5</v>
      </c>
      <c r="N1817" t="n">
        <v>4</v>
      </c>
      <c r="O1817">
        <f>DATE(2026,1,1)-K1817</f>
        <v/>
      </c>
      <c r="P1817">
        <f>IF(G1817&gt;=2,"Repeat","One-time")</f>
        <v/>
      </c>
    </row>
    <row r="1818">
      <c r="A1818" t="inlineStr">
        <is>
          <t>C05941</t>
        </is>
      </c>
      <c r="B1818" t="inlineStr">
        <is>
          <t>Kavya Menon</t>
        </is>
      </c>
      <c r="C1818" t="inlineStr">
        <is>
          <t>East</t>
        </is>
      </c>
      <c r="D1818" t="inlineStr">
        <is>
          <t>Kolkata</t>
        </is>
      </c>
      <c r="E1818" t="inlineStr">
        <is>
          <t>No</t>
        </is>
      </c>
      <c r="F1818" t="inlineStr">
        <is>
          <t>At Risk</t>
        </is>
      </c>
      <c r="G1818" t="n">
        <v>6</v>
      </c>
      <c r="H1818" s="24" t="n">
        <v>59666.35</v>
      </c>
      <c r="I1818" s="24" t="n">
        <v>13999.62</v>
      </c>
      <c r="J1818" s="25" t="n">
        <v>45506</v>
      </c>
      <c r="K1818" s="25" t="n">
        <v>45733</v>
      </c>
      <c r="L1818" t="n">
        <v>2</v>
      </c>
      <c r="M1818" t="n">
        <v>4</v>
      </c>
      <c r="N1818" t="n">
        <v>4</v>
      </c>
      <c r="O1818">
        <f>DATE(2026,1,1)-K1818</f>
        <v/>
      </c>
      <c r="P1818">
        <f>IF(G1818&gt;=2,"Repeat","One-time")</f>
        <v/>
      </c>
    </row>
    <row r="1819">
      <c r="A1819" t="inlineStr">
        <is>
          <t>C09140</t>
        </is>
      </c>
      <c r="B1819" t="inlineStr">
        <is>
          <t>Tanvi Fernandes</t>
        </is>
      </c>
      <c r="C1819" t="inlineStr">
        <is>
          <t>North</t>
        </is>
      </c>
      <c r="D1819" t="inlineStr">
        <is>
          <t>Delhi</t>
        </is>
      </c>
      <c r="E1819" t="inlineStr">
        <is>
          <t>No</t>
        </is>
      </c>
      <c r="F1819" t="inlineStr">
        <is>
          <t>High Value</t>
        </is>
      </c>
      <c r="G1819" t="n">
        <v>5</v>
      </c>
      <c r="H1819" s="24" t="n">
        <v>59663.27</v>
      </c>
      <c r="I1819" s="24" t="n">
        <v>10160.53</v>
      </c>
      <c r="J1819" s="25" t="n">
        <v>45791</v>
      </c>
      <c r="K1819" s="25" t="n">
        <v>45992</v>
      </c>
      <c r="L1819" t="n">
        <v>5</v>
      </c>
      <c r="M1819" t="n">
        <v>4</v>
      </c>
      <c r="N1819" t="n">
        <v>4</v>
      </c>
      <c r="O1819">
        <f>DATE(2026,1,1)-K1819</f>
        <v/>
      </c>
      <c r="P1819">
        <f>IF(G1819&gt;=2,"Repeat","One-time")</f>
        <v/>
      </c>
    </row>
    <row r="1820">
      <c r="A1820" t="inlineStr">
        <is>
          <t>C02788</t>
        </is>
      </c>
      <c r="B1820" t="inlineStr">
        <is>
          <t>Suresh Chopra</t>
        </is>
      </c>
      <c r="C1820" t="inlineStr">
        <is>
          <t>South</t>
        </is>
      </c>
      <c r="D1820" t="inlineStr">
        <is>
          <t>Bengaluru</t>
        </is>
      </c>
      <c r="E1820" t="inlineStr">
        <is>
          <t>Yes</t>
        </is>
      </c>
      <c r="F1820" t="inlineStr">
        <is>
          <t>At Risk</t>
        </is>
      </c>
      <c r="G1820" t="n">
        <v>3</v>
      </c>
      <c r="H1820" s="24" t="n">
        <v>59562.15</v>
      </c>
      <c r="I1820" s="24" t="n">
        <v>3801.64</v>
      </c>
      <c r="J1820" s="25" t="n">
        <v>45202</v>
      </c>
      <c r="K1820" s="25" t="n">
        <v>45241</v>
      </c>
      <c r="L1820" t="n">
        <v>1</v>
      </c>
      <c r="M1820" t="n">
        <v>3</v>
      </c>
      <c r="N1820" t="n">
        <v>4</v>
      </c>
      <c r="O1820">
        <f>DATE(2026,1,1)-K1820</f>
        <v/>
      </c>
      <c r="P1820">
        <f>IF(G1820&gt;=2,"Repeat","One-time")</f>
        <v/>
      </c>
    </row>
    <row r="1821">
      <c r="A1821" t="inlineStr">
        <is>
          <t>C06269</t>
        </is>
      </c>
      <c r="B1821" t="inlineStr">
        <is>
          <t>Sanjay Chopra</t>
        </is>
      </c>
      <c r="C1821" t="inlineStr">
        <is>
          <t>North</t>
        </is>
      </c>
      <c r="D1821" t="inlineStr">
        <is>
          <t>Jaipur</t>
        </is>
      </c>
      <c r="E1821" t="inlineStr">
        <is>
          <t>No</t>
        </is>
      </c>
      <c r="F1821" t="inlineStr">
        <is>
          <t>High Value</t>
        </is>
      </c>
      <c r="G1821" t="n">
        <v>14</v>
      </c>
      <c r="H1821" s="24" t="n">
        <v>59492.7</v>
      </c>
      <c r="I1821" s="24" t="n">
        <v>17655.6</v>
      </c>
      <c r="J1821" s="25" t="n">
        <v>45537</v>
      </c>
      <c r="K1821" s="25" t="n">
        <v>45939</v>
      </c>
      <c r="L1821" t="n">
        <v>4</v>
      </c>
      <c r="M1821" t="n">
        <v>5</v>
      </c>
      <c r="N1821" t="n">
        <v>4</v>
      </c>
      <c r="O1821">
        <f>DATE(2026,1,1)-K1821</f>
        <v/>
      </c>
      <c r="P1821">
        <f>IF(G1821&gt;=2,"Repeat","One-time")</f>
        <v/>
      </c>
    </row>
    <row r="1822">
      <c r="A1822" t="inlineStr">
        <is>
          <t>C09314</t>
        </is>
      </c>
      <c r="B1822" t="inlineStr">
        <is>
          <t>Rahul Mukherjee</t>
        </is>
      </c>
      <c r="C1822" t="inlineStr">
        <is>
          <t>North</t>
        </is>
      </c>
      <c r="D1822" t="inlineStr">
        <is>
          <t>Chandigarh</t>
        </is>
      </c>
      <c r="E1822" t="inlineStr">
        <is>
          <t>No</t>
        </is>
      </c>
      <c r="F1822" t="inlineStr">
        <is>
          <t>High Value</t>
        </is>
      </c>
      <c r="G1822" t="n">
        <v>4</v>
      </c>
      <c r="H1822" s="24" t="n">
        <v>59488.32</v>
      </c>
      <c r="I1822" s="24" t="n">
        <v>9687.469999999999</v>
      </c>
      <c r="J1822" s="25" t="n">
        <v>45866</v>
      </c>
      <c r="K1822" s="25" t="n">
        <v>46020</v>
      </c>
      <c r="L1822" t="n">
        <v>5</v>
      </c>
      <c r="M1822" t="n">
        <v>4</v>
      </c>
      <c r="N1822" t="n">
        <v>4</v>
      </c>
      <c r="O1822">
        <f>DATE(2026,1,1)-K1822</f>
        <v/>
      </c>
      <c r="P1822">
        <f>IF(G1822&gt;=2,"Repeat","One-time")</f>
        <v/>
      </c>
    </row>
    <row r="1823">
      <c r="A1823" t="inlineStr">
        <is>
          <t>C04221</t>
        </is>
      </c>
      <c r="B1823" t="inlineStr">
        <is>
          <t>Varun Thakur</t>
        </is>
      </c>
      <c r="C1823" t="inlineStr">
        <is>
          <t>South</t>
        </is>
      </c>
      <c r="D1823" t="inlineStr">
        <is>
          <t>Hyderabad</t>
        </is>
      </c>
      <c r="E1823" t="inlineStr">
        <is>
          <t>No</t>
        </is>
      </c>
      <c r="F1823" t="inlineStr">
        <is>
          <t>High Value</t>
        </is>
      </c>
      <c r="G1823" t="n">
        <v>9</v>
      </c>
      <c r="H1823" s="24" t="n">
        <v>59425.88</v>
      </c>
      <c r="I1823" s="24" t="n">
        <v>11540.84</v>
      </c>
      <c r="J1823" s="25" t="n">
        <v>45392</v>
      </c>
      <c r="K1823" s="25" t="n">
        <v>45942</v>
      </c>
      <c r="L1823" t="n">
        <v>4</v>
      </c>
      <c r="M1823" t="n">
        <v>5</v>
      </c>
      <c r="N1823" t="n">
        <v>4</v>
      </c>
      <c r="O1823">
        <f>DATE(2026,1,1)-K1823</f>
        <v/>
      </c>
      <c r="P1823">
        <f>IF(G1823&gt;=2,"Repeat","One-time")</f>
        <v/>
      </c>
    </row>
    <row r="1824">
      <c r="A1824" t="inlineStr">
        <is>
          <t>C00341</t>
        </is>
      </c>
      <c r="B1824" t="inlineStr">
        <is>
          <t>Joseph Yadav</t>
        </is>
      </c>
      <c r="C1824" t="inlineStr">
        <is>
          <t>South</t>
        </is>
      </c>
      <c r="D1824" t="inlineStr">
        <is>
          <t>Hyderabad</t>
        </is>
      </c>
      <c r="E1824" t="inlineStr">
        <is>
          <t>Yes</t>
        </is>
      </c>
      <c r="F1824" t="inlineStr">
        <is>
          <t>At Risk</t>
        </is>
      </c>
      <c r="G1824" t="n">
        <v>10</v>
      </c>
      <c r="H1824" s="24" t="n">
        <v>59398.94</v>
      </c>
      <c r="I1824" s="24" t="n">
        <v>10016.93</v>
      </c>
      <c r="J1824" s="25" t="n">
        <v>44954</v>
      </c>
      <c r="K1824" s="25" t="n">
        <v>45396</v>
      </c>
      <c r="L1824" t="n">
        <v>1</v>
      </c>
      <c r="M1824" t="n">
        <v>5</v>
      </c>
      <c r="N1824" t="n">
        <v>4</v>
      </c>
      <c r="O1824">
        <f>DATE(2026,1,1)-K1824</f>
        <v/>
      </c>
      <c r="P1824">
        <f>IF(G1824&gt;=2,"Repeat","One-time")</f>
        <v/>
      </c>
    </row>
    <row r="1825">
      <c r="A1825" t="inlineStr">
        <is>
          <t>C04994</t>
        </is>
      </c>
      <c r="B1825" t="inlineStr">
        <is>
          <t>Meera Mehta</t>
        </is>
      </c>
      <c r="C1825" t="inlineStr">
        <is>
          <t>East</t>
        </is>
      </c>
      <c r="D1825" t="inlineStr">
        <is>
          <t>Kolkata</t>
        </is>
      </c>
      <c r="E1825" t="inlineStr">
        <is>
          <t>No</t>
        </is>
      </c>
      <c r="F1825" t="inlineStr">
        <is>
          <t>At Risk</t>
        </is>
      </c>
      <c r="G1825" t="n">
        <v>10</v>
      </c>
      <c r="H1825" s="24" t="n">
        <v>59397.08</v>
      </c>
      <c r="I1825" s="24" t="n">
        <v>14911.38</v>
      </c>
      <c r="J1825" s="25" t="n">
        <v>45451</v>
      </c>
      <c r="K1825" s="25" t="n">
        <v>45704</v>
      </c>
      <c r="L1825" t="n">
        <v>2</v>
      </c>
      <c r="M1825" t="n">
        <v>5</v>
      </c>
      <c r="N1825" t="n">
        <v>4</v>
      </c>
      <c r="O1825">
        <f>DATE(2026,1,1)-K1825</f>
        <v/>
      </c>
      <c r="P1825">
        <f>IF(G1825&gt;=2,"Repeat","One-time")</f>
        <v/>
      </c>
    </row>
    <row r="1826">
      <c r="A1826" t="inlineStr">
        <is>
          <t>C03147</t>
        </is>
      </c>
      <c r="B1826" t="inlineStr">
        <is>
          <t>Harpreet Kapoor</t>
        </is>
      </c>
      <c r="C1826" t="inlineStr">
        <is>
          <t>West</t>
        </is>
      </c>
      <c r="D1826" t="inlineStr">
        <is>
          <t>Mumbai</t>
        </is>
      </c>
      <c r="E1826" t="inlineStr">
        <is>
          <t>No</t>
        </is>
      </c>
      <c r="F1826" t="inlineStr">
        <is>
          <t>At Risk</t>
        </is>
      </c>
      <c r="G1826" t="n">
        <v>7</v>
      </c>
      <c r="H1826" s="24" t="n">
        <v>59302.37</v>
      </c>
      <c r="I1826" s="24" t="n">
        <v>10226.51</v>
      </c>
      <c r="J1826" s="25" t="n">
        <v>45213</v>
      </c>
      <c r="K1826" s="25" t="n">
        <v>45595</v>
      </c>
      <c r="L1826" t="n">
        <v>2</v>
      </c>
      <c r="M1826" t="n">
        <v>4</v>
      </c>
      <c r="N1826" t="n">
        <v>4</v>
      </c>
      <c r="O1826">
        <f>DATE(2026,1,1)-K1826</f>
        <v/>
      </c>
      <c r="P1826">
        <f>IF(G1826&gt;=2,"Repeat","One-time")</f>
        <v/>
      </c>
    </row>
    <row r="1827">
      <c r="A1827" t="inlineStr">
        <is>
          <t>C02010</t>
        </is>
      </c>
      <c r="B1827" t="inlineStr">
        <is>
          <t>Zoya Kumar</t>
        </is>
      </c>
      <c r="C1827" t="inlineStr">
        <is>
          <t>West</t>
        </is>
      </c>
      <c r="D1827" t="inlineStr">
        <is>
          <t>Mumbai</t>
        </is>
      </c>
      <c r="E1827" t="inlineStr">
        <is>
          <t>No</t>
        </is>
      </c>
      <c r="F1827" t="inlineStr">
        <is>
          <t>At Risk</t>
        </is>
      </c>
      <c r="G1827" t="n">
        <v>3</v>
      </c>
      <c r="H1827" s="24" t="n">
        <v>59301.63</v>
      </c>
      <c r="I1827" s="24" t="n">
        <v>9669.85</v>
      </c>
      <c r="J1827" s="25" t="n">
        <v>45156</v>
      </c>
      <c r="K1827" s="25" t="n">
        <v>45316</v>
      </c>
      <c r="L1827" t="n">
        <v>1</v>
      </c>
      <c r="M1827" t="n">
        <v>3</v>
      </c>
      <c r="N1827" t="n">
        <v>4</v>
      </c>
      <c r="O1827">
        <f>DATE(2026,1,1)-K1827</f>
        <v/>
      </c>
      <c r="P1827">
        <f>IF(G1827&gt;=2,"Repeat","One-time")</f>
        <v/>
      </c>
    </row>
    <row r="1828">
      <c r="A1828" t="inlineStr">
        <is>
          <t>C01194</t>
        </is>
      </c>
      <c r="B1828" t="inlineStr">
        <is>
          <t>Arjun Verma</t>
        </is>
      </c>
      <c r="C1828" t="inlineStr">
        <is>
          <t>North</t>
        </is>
      </c>
      <c r="D1828" t="inlineStr">
        <is>
          <t>Delhi</t>
        </is>
      </c>
      <c r="E1828" t="inlineStr">
        <is>
          <t>Yes</t>
        </is>
      </c>
      <c r="F1828" t="inlineStr">
        <is>
          <t>At Risk</t>
        </is>
      </c>
      <c r="G1828" t="n">
        <v>15</v>
      </c>
      <c r="H1828" s="24" t="n">
        <v>59272.54</v>
      </c>
      <c r="I1828" s="24" t="n">
        <v>14456.21</v>
      </c>
      <c r="J1828" s="25" t="n">
        <v>44974</v>
      </c>
      <c r="K1828" s="25" t="n">
        <v>45321</v>
      </c>
      <c r="L1828" t="n">
        <v>1</v>
      </c>
      <c r="M1828" t="n">
        <v>5</v>
      </c>
      <c r="N1828" t="n">
        <v>4</v>
      </c>
      <c r="O1828">
        <f>DATE(2026,1,1)-K1828</f>
        <v/>
      </c>
      <c r="P1828">
        <f>IF(G1828&gt;=2,"Repeat","One-time")</f>
        <v/>
      </c>
    </row>
    <row r="1829">
      <c r="A1829" t="inlineStr">
        <is>
          <t>C04117</t>
        </is>
      </c>
      <c r="B1829" t="inlineStr">
        <is>
          <t>Vivaan Iyer</t>
        </is>
      </c>
      <c r="C1829" t="inlineStr">
        <is>
          <t>West</t>
        </is>
      </c>
      <c r="D1829" t="inlineStr">
        <is>
          <t>Mumbai</t>
        </is>
      </c>
      <c r="E1829" t="inlineStr">
        <is>
          <t>No</t>
        </is>
      </c>
      <c r="F1829" t="inlineStr">
        <is>
          <t>High Value</t>
        </is>
      </c>
      <c r="G1829" t="n">
        <v>6</v>
      </c>
      <c r="H1829" s="24" t="n">
        <v>59268.9</v>
      </c>
      <c r="I1829" s="24" t="n">
        <v>9230.959999999999</v>
      </c>
      <c r="J1829" s="25" t="n">
        <v>45451</v>
      </c>
      <c r="K1829" s="25" t="n">
        <v>45812</v>
      </c>
      <c r="L1829" t="n">
        <v>3</v>
      </c>
      <c r="M1829" t="n">
        <v>4</v>
      </c>
      <c r="N1829" t="n">
        <v>4</v>
      </c>
      <c r="O1829">
        <f>DATE(2026,1,1)-K1829</f>
        <v/>
      </c>
      <c r="P1829">
        <f>IF(G1829&gt;=2,"Repeat","One-time")</f>
        <v/>
      </c>
    </row>
    <row r="1830">
      <c r="A1830" t="inlineStr">
        <is>
          <t>C00759</t>
        </is>
      </c>
      <c r="B1830" t="inlineStr">
        <is>
          <t>Vivaan Singh</t>
        </is>
      </c>
      <c r="C1830" t="inlineStr">
        <is>
          <t>East</t>
        </is>
      </c>
      <c r="D1830" t="inlineStr">
        <is>
          <t>Kolkata</t>
        </is>
      </c>
      <c r="E1830" t="inlineStr">
        <is>
          <t>Yes</t>
        </is>
      </c>
      <c r="F1830" t="inlineStr">
        <is>
          <t>At Risk</t>
        </is>
      </c>
      <c r="G1830" t="n">
        <v>6</v>
      </c>
      <c r="H1830" s="24" t="n">
        <v>59265.81</v>
      </c>
      <c r="I1830" s="24" t="n">
        <v>11897.32</v>
      </c>
      <c r="J1830" s="25" t="n">
        <v>45074</v>
      </c>
      <c r="K1830" s="25" t="n">
        <v>45735</v>
      </c>
      <c r="L1830" t="n">
        <v>2</v>
      </c>
      <c r="M1830" t="n">
        <v>4</v>
      </c>
      <c r="N1830" t="n">
        <v>4</v>
      </c>
      <c r="O1830">
        <f>DATE(2026,1,1)-K1830</f>
        <v/>
      </c>
      <c r="P1830">
        <f>IF(G1830&gt;=2,"Repeat","One-time")</f>
        <v/>
      </c>
    </row>
    <row r="1831">
      <c r="A1831" t="inlineStr">
        <is>
          <t>C02027</t>
        </is>
      </c>
      <c r="B1831" t="inlineStr">
        <is>
          <t>Tanvi Ghosh</t>
        </is>
      </c>
      <c r="C1831" t="inlineStr">
        <is>
          <t>North</t>
        </is>
      </c>
      <c r="D1831" t="inlineStr">
        <is>
          <t>Delhi</t>
        </is>
      </c>
      <c r="E1831" t="inlineStr">
        <is>
          <t>No</t>
        </is>
      </c>
      <c r="F1831" t="inlineStr">
        <is>
          <t>High Value</t>
        </is>
      </c>
      <c r="G1831" t="n">
        <v>12</v>
      </c>
      <c r="H1831" s="24" t="n">
        <v>59251.8</v>
      </c>
      <c r="I1831" s="24" t="n">
        <v>13788.23</v>
      </c>
      <c r="J1831" s="25" t="n">
        <v>45102</v>
      </c>
      <c r="K1831" s="25" t="n">
        <v>45966</v>
      </c>
      <c r="L1831" t="n">
        <v>4</v>
      </c>
      <c r="M1831" t="n">
        <v>5</v>
      </c>
      <c r="N1831" t="n">
        <v>4</v>
      </c>
      <c r="O1831">
        <f>DATE(2026,1,1)-K1831</f>
        <v/>
      </c>
      <c r="P1831">
        <f>IF(G1831&gt;=2,"Repeat","One-time")</f>
        <v/>
      </c>
    </row>
    <row r="1832">
      <c r="A1832" t="inlineStr">
        <is>
          <t>C04509</t>
        </is>
      </c>
      <c r="B1832" t="inlineStr">
        <is>
          <t>Sneha Mishra</t>
        </is>
      </c>
      <c r="C1832" t="inlineStr">
        <is>
          <t>West</t>
        </is>
      </c>
      <c r="D1832" t="inlineStr">
        <is>
          <t>Pune</t>
        </is>
      </c>
      <c r="E1832" t="inlineStr">
        <is>
          <t>No</t>
        </is>
      </c>
      <c r="F1832" t="inlineStr">
        <is>
          <t>High Value</t>
        </is>
      </c>
      <c r="G1832" t="n">
        <v>12</v>
      </c>
      <c r="H1832" s="24" t="n">
        <v>59200.05</v>
      </c>
      <c r="I1832" s="24" t="n">
        <v>12116.5</v>
      </c>
      <c r="J1832" s="25" t="n">
        <v>45402</v>
      </c>
      <c r="K1832" s="25" t="n">
        <v>45866</v>
      </c>
      <c r="L1832" t="n">
        <v>3</v>
      </c>
      <c r="M1832" t="n">
        <v>5</v>
      </c>
      <c r="N1832" t="n">
        <v>4</v>
      </c>
      <c r="O1832">
        <f>DATE(2026,1,1)-K1832</f>
        <v/>
      </c>
      <c r="P1832">
        <f>IF(G1832&gt;=2,"Repeat","One-time")</f>
        <v/>
      </c>
    </row>
    <row r="1833">
      <c r="A1833" t="inlineStr">
        <is>
          <t>C10217</t>
        </is>
      </c>
      <c r="B1833" t="inlineStr">
        <is>
          <t>Imran Verma</t>
        </is>
      </c>
      <c r="C1833" t="inlineStr">
        <is>
          <t>Central</t>
        </is>
      </c>
      <c r="D1833" t="inlineStr">
        <is>
          <t>Bhopal</t>
        </is>
      </c>
      <c r="E1833" t="inlineStr">
        <is>
          <t>No</t>
        </is>
      </c>
      <c r="F1833" t="inlineStr">
        <is>
          <t>Loyal</t>
        </is>
      </c>
      <c r="G1833" t="n">
        <v>2</v>
      </c>
      <c r="H1833" s="24" t="n">
        <v>59198.89</v>
      </c>
      <c r="I1833" s="24" t="n">
        <v>7921.72</v>
      </c>
      <c r="J1833" s="25" t="n">
        <v>45903</v>
      </c>
      <c r="K1833" s="25" t="n">
        <v>45921</v>
      </c>
      <c r="L1833" t="n">
        <v>3</v>
      </c>
      <c r="M1833" t="n">
        <v>3</v>
      </c>
      <c r="N1833" t="n">
        <v>4</v>
      </c>
      <c r="O1833">
        <f>DATE(2026,1,1)-K1833</f>
        <v/>
      </c>
      <c r="P1833">
        <f>IF(G1833&gt;=2,"Repeat","One-time")</f>
        <v/>
      </c>
    </row>
    <row r="1834">
      <c r="A1834" t="inlineStr">
        <is>
          <t>C04361</t>
        </is>
      </c>
      <c r="B1834" t="inlineStr">
        <is>
          <t>Varun Bose</t>
        </is>
      </c>
      <c r="C1834" t="inlineStr">
        <is>
          <t>South</t>
        </is>
      </c>
      <c r="D1834" t="inlineStr">
        <is>
          <t>Chennai</t>
        </is>
      </c>
      <c r="E1834" t="inlineStr">
        <is>
          <t>No</t>
        </is>
      </c>
      <c r="F1834" t="inlineStr">
        <is>
          <t>At Risk</t>
        </is>
      </c>
      <c r="G1834" t="n">
        <v>8</v>
      </c>
      <c r="H1834" s="24" t="n">
        <v>59179.74</v>
      </c>
      <c r="I1834" s="24" t="n">
        <v>7929.47</v>
      </c>
      <c r="J1834" s="25" t="n">
        <v>45362</v>
      </c>
      <c r="K1834" s="25" t="n">
        <v>45645</v>
      </c>
      <c r="L1834" t="n">
        <v>2</v>
      </c>
      <c r="M1834" t="n">
        <v>4</v>
      </c>
      <c r="N1834" t="n">
        <v>4</v>
      </c>
      <c r="O1834">
        <f>DATE(2026,1,1)-K1834</f>
        <v/>
      </c>
      <c r="P1834">
        <f>IF(G1834&gt;=2,"Repeat","One-time")</f>
        <v/>
      </c>
    </row>
    <row r="1835">
      <c r="A1835" t="inlineStr">
        <is>
          <t>C06158</t>
        </is>
      </c>
      <c r="B1835" t="inlineStr">
        <is>
          <t>Arjun Fernandes</t>
        </is>
      </c>
      <c r="C1835" t="inlineStr">
        <is>
          <t>Central</t>
        </is>
      </c>
      <c r="D1835" t="inlineStr">
        <is>
          <t>Indore</t>
        </is>
      </c>
      <c r="E1835" t="inlineStr">
        <is>
          <t>No</t>
        </is>
      </c>
      <c r="F1835" t="inlineStr">
        <is>
          <t>At Risk</t>
        </is>
      </c>
      <c r="G1835" t="n">
        <v>6</v>
      </c>
      <c r="H1835" s="24" t="n">
        <v>59143.9</v>
      </c>
      <c r="I1835" s="24" t="n">
        <v>8071.81</v>
      </c>
      <c r="J1835" s="25" t="n">
        <v>45600</v>
      </c>
      <c r="K1835" s="25" t="n">
        <v>45751</v>
      </c>
      <c r="L1835" t="n">
        <v>2</v>
      </c>
      <c r="M1835" t="n">
        <v>4</v>
      </c>
      <c r="N1835" t="n">
        <v>4</v>
      </c>
      <c r="O1835">
        <f>DATE(2026,1,1)-K1835</f>
        <v/>
      </c>
      <c r="P1835">
        <f>IF(G1835&gt;=2,"Repeat","One-time")</f>
        <v/>
      </c>
    </row>
    <row r="1836">
      <c r="A1836" t="inlineStr">
        <is>
          <t>C03298</t>
        </is>
      </c>
      <c r="B1836" t="inlineStr">
        <is>
          <t>Divya Menon</t>
        </is>
      </c>
      <c r="C1836" t="inlineStr">
        <is>
          <t>West</t>
        </is>
      </c>
      <c r="D1836" t="inlineStr">
        <is>
          <t>Mumbai</t>
        </is>
      </c>
      <c r="E1836" t="inlineStr">
        <is>
          <t>Yes</t>
        </is>
      </c>
      <c r="F1836" t="inlineStr">
        <is>
          <t>At Risk</t>
        </is>
      </c>
      <c r="G1836" t="n">
        <v>14</v>
      </c>
      <c r="H1836" s="24" t="n">
        <v>59130.33</v>
      </c>
      <c r="I1836" s="24" t="n">
        <v>12787.59</v>
      </c>
      <c r="J1836" s="25" t="n">
        <v>45244</v>
      </c>
      <c r="K1836" s="25" t="n">
        <v>45611</v>
      </c>
      <c r="L1836" t="n">
        <v>2</v>
      </c>
      <c r="M1836" t="n">
        <v>5</v>
      </c>
      <c r="N1836" t="n">
        <v>4</v>
      </c>
      <c r="O1836">
        <f>DATE(2026,1,1)-K1836</f>
        <v/>
      </c>
      <c r="P1836">
        <f>IF(G1836&gt;=2,"Repeat","One-time")</f>
        <v/>
      </c>
    </row>
    <row r="1837">
      <c r="A1837" t="inlineStr">
        <is>
          <t>C07728</t>
        </is>
      </c>
      <c r="B1837" t="inlineStr">
        <is>
          <t>Swati Kapoor</t>
        </is>
      </c>
      <c r="C1837" t="inlineStr">
        <is>
          <t>North</t>
        </is>
      </c>
      <c r="D1837" t="inlineStr">
        <is>
          <t>Chandigarh</t>
        </is>
      </c>
      <c r="E1837" t="inlineStr">
        <is>
          <t>No</t>
        </is>
      </c>
      <c r="F1837" t="inlineStr">
        <is>
          <t>High Value</t>
        </is>
      </c>
      <c r="G1837" t="n">
        <v>7</v>
      </c>
      <c r="H1837" s="24" t="n">
        <v>59121.57</v>
      </c>
      <c r="I1837" s="24" t="n">
        <v>9538.309999999999</v>
      </c>
      <c r="J1837" s="25" t="n">
        <v>45765</v>
      </c>
      <c r="K1837" s="25" t="n">
        <v>46022</v>
      </c>
      <c r="L1837" t="n">
        <v>5</v>
      </c>
      <c r="M1837" t="n">
        <v>4</v>
      </c>
      <c r="N1837" t="n">
        <v>4</v>
      </c>
      <c r="O1837">
        <f>DATE(2026,1,1)-K1837</f>
        <v/>
      </c>
      <c r="P1837">
        <f>IF(G1837&gt;=2,"Repeat","One-time")</f>
        <v/>
      </c>
    </row>
    <row r="1838">
      <c r="A1838" t="inlineStr">
        <is>
          <t>C06391</t>
        </is>
      </c>
      <c r="B1838" t="inlineStr">
        <is>
          <t>Vikram Yadav</t>
        </is>
      </c>
      <c r="C1838" t="inlineStr">
        <is>
          <t>East</t>
        </is>
      </c>
      <c r="D1838" t="inlineStr">
        <is>
          <t>Kolkata</t>
        </is>
      </c>
      <c r="E1838" t="inlineStr">
        <is>
          <t>No</t>
        </is>
      </c>
      <c r="F1838" t="inlineStr">
        <is>
          <t>At Risk</t>
        </is>
      </c>
      <c r="G1838" t="n">
        <v>5</v>
      </c>
      <c r="H1838" s="24" t="n">
        <v>59113.67</v>
      </c>
      <c r="I1838" s="24" t="n">
        <v>8852.82</v>
      </c>
      <c r="J1838" s="25" t="n">
        <v>45594</v>
      </c>
      <c r="K1838" s="25" t="n">
        <v>45699</v>
      </c>
      <c r="L1838" t="n">
        <v>2</v>
      </c>
      <c r="M1838" t="n">
        <v>4</v>
      </c>
      <c r="N1838" t="n">
        <v>4</v>
      </c>
      <c r="O1838">
        <f>DATE(2026,1,1)-K1838</f>
        <v/>
      </c>
      <c r="P1838">
        <f>IF(G1838&gt;=2,"Repeat","One-time")</f>
        <v/>
      </c>
    </row>
    <row r="1839">
      <c r="A1839" t="inlineStr">
        <is>
          <t>C04197</t>
        </is>
      </c>
      <c r="B1839" t="inlineStr">
        <is>
          <t>Shreya Gupta</t>
        </is>
      </c>
      <c r="C1839" t="inlineStr">
        <is>
          <t>South</t>
        </is>
      </c>
      <c r="D1839" t="inlineStr">
        <is>
          <t>Kochi</t>
        </is>
      </c>
      <c r="E1839" t="inlineStr">
        <is>
          <t>No</t>
        </is>
      </c>
      <c r="F1839" t="inlineStr">
        <is>
          <t>High Value</t>
        </is>
      </c>
      <c r="G1839" t="n">
        <v>12</v>
      </c>
      <c r="H1839" s="24" t="n">
        <v>59103.87</v>
      </c>
      <c r="I1839" s="24" t="n">
        <v>16917.34</v>
      </c>
      <c r="J1839" s="25" t="n">
        <v>45401</v>
      </c>
      <c r="K1839" s="25" t="n">
        <v>45984</v>
      </c>
      <c r="L1839" t="n">
        <v>4</v>
      </c>
      <c r="M1839" t="n">
        <v>5</v>
      </c>
      <c r="N1839" t="n">
        <v>4</v>
      </c>
      <c r="O1839">
        <f>DATE(2026,1,1)-K1839</f>
        <v/>
      </c>
      <c r="P1839">
        <f>IF(G1839&gt;=2,"Repeat","One-time")</f>
        <v/>
      </c>
    </row>
    <row r="1840">
      <c r="A1840" t="inlineStr">
        <is>
          <t>C09932</t>
        </is>
      </c>
      <c r="B1840" t="inlineStr">
        <is>
          <t>Kavya Gupta</t>
        </is>
      </c>
      <c r="C1840" t="inlineStr">
        <is>
          <t>West</t>
        </is>
      </c>
      <c r="D1840" t="inlineStr">
        <is>
          <t>Ahmedabad</t>
        </is>
      </c>
      <c r="E1840" t="inlineStr">
        <is>
          <t>No</t>
        </is>
      </c>
      <c r="F1840" t="inlineStr">
        <is>
          <t>High Value</t>
        </is>
      </c>
      <c r="G1840" t="n">
        <v>13</v>
      </c>
      <c r="H1840" s="24" t="n">
        <v>59052.58</v>
      </c>
      <c r="I1840" s="24" t="n">
        <v>14910.97</v>
      </c>
      <c r="J1840" s="25" t="n">
        <v>45856</v>
      </c>
      <c r="K1840" s="25" t="n">
        <v>46021</v>
      </c>
      <c r="L1840" t="n">
        <v>5</v>
      </c>
      <c r="M1840" t="n">
        <v>5</v>
      </c>
      <c r="N1840" t="n">
        <v>4</v>
      </c>
      <c r="O1840">
        <f>DATE(2026,1,1)-K1840</f>
        <v/>
      </c>
      <c r="P1840">
        <f>IF(G1840&gt;=2,"Repeat","One-time")</f>
        <v/>
      </c>
    </row>
    <row r="1841">
      <c r="A1841" t="inlineStr">
        <is>
          <t>C02212</t>
        </is>
      </c>
      <c r="B1841" t="inlineStr">
        <is>
          <t>Priya Sharma</t>
        </is>
      </c>
      <c r="C1841" t="inlineStr">
        <is>
          <t>South</t>
        </is>
      </c>
      <c r="D1841" t="inlineStr">
        <is>
          <t>Bengaluru</t>
        </is>
      </c>
      <c r="E1841" t="inlineStr">
        <is>
          <t>No</t>
        </is>
      </c>
      <c r="F1841" t="inlineStr">
        <is>
          <t>At Risk</t>
        </is>
      </c>
      <c r="G1841" t="n">
        <v>8</v>
      </c>
      <c r="H1841" s="24" t="n">
        <v>59050.97</v>
      </c>
      <c r="I1841" s="24" t="n">
        <v>16786.91</v>
      </c>
      <c r="J1841" s="25" t="n">
        <v>45145</v>
      </c>
      <c r="K1841" s="25" t="n">
        <v>45612</v>
      </c>
      <c r="L1841" t="n">
        <v>2</v>
      </c>
      <c r="M1841" t="n">
        <v>4</v>
      </c>
      <c r="N1841" t="n">
        <v>4</v>
      </c>
      <c r="O1841">
        <f>DATE(2026,1,1)-K1841</f>
        <v/>
      </c>
      <c r="P1841">
        <f>IF(G1841&gt;=2,"Repeat","One-time")</f>
        <v/>
      </c>
    </row>
    <row r="1842">
      <c r="A1842" t="inlineStr">
        <is>
          <t>C09857</t>
        </is>
      </c>
      <c r="B1842" t="inlineStr">
        <is>
          <t>Riya Kumar</t>
        </is>
      </c>
      <c r="C1842" t="inlineStr">
        <is>
          <t>North</t>
        </is>
      </c>
      <c r="D1842" t="inlineStr">
        <is>
          <t>Chandigarh</t>
        </is>
      </c>
      <c r="E1842" t="inlineStr">
        <is>
          <t>Yes</t>
        </is>
      </c>
      <c r="F1842" t="inlineStr">
        <is>
          <t>New</t>
        </is>
      </c>
      <c r="G1842" t="n">
        <v>3</v>
      </c>
      <c r="H1842" s="24" t="n">
        <v>59024.74</v>
      </c>
      <c r="I1842" s="24" t="n">
        <v>3928.97</v>
      </c>
      <c r="J1842" s="25" t="n">
        <v>45938</v>
      </c>
      <c r="K1842" s="25" t="n">
        <v>45987</v>
      </c>
      <c r="L1842" t="n">
        <v>4</v>
      </c>
      <c r="M1842" t="n">
        <v>3</v>
      </c>
      <c r="N1842" t="n">
        <v>4</v>
      </c>
      <c r="O1842">
        <f>DATE(2026,1,1)-K1842</f>
        <v/>
      </c>
      <c r="P1842">
        <f>IF(G1842&gt;=2,"Repeat","One-time")</f>
        <v/>
      </c>
    </row>
    <row r="1843">
      <c r="A1843" t="inlineStr">
        <is>
          <t>C03019</t>
        </is>
      </c>
      <c r="B1843" t="inlineStr">
        <is>
          <t>Meera Sinha</t>
        </is>
      </c>
      <c r="C1843" t="inlineStr">
        <is>
          <t>West</t>
        </is>
      </c>
      <c r="D1843" t="inlineStr">
        <is>
          <t>Mumbai</t>
        </is>
      </c>
      <c r="E1843" t="inlineStr">
        <is>
          <t>No</t>
        </is>
      </c>
      <c r="F1843" t="inlineStr">
        <is>
          <t>High Value</t>
        </is>
      </c>
      <c r="G1843" t="n">
        <v>6</v>
      </c>
      <c r="H1843" s="24" t="n">
        <v>59018.71</v>
      </c>
      <c r="I1843" s="24" t="n">
        <v>10489.89</v>
      </c>
      <c r="J1843" s="25" t="n">
        <v>45232</v>
      </c>
      <c r="K1843" s="25" t="n">
        <v>45983</v>
      </c>
      <c r="L1843" t="n">
        <v>4</v>
      </c>
      <c r="M1843" t="n">
        <v>4</v>
      </c>
      <c r="N1843" t="n">
        <v>4</v>
      </c>
      <c r="O1843">
        <f>DATE(2026,1,1)-K1843</f>
        <v/>
      </c>
      <c r="P1843">
        <f>IF(G1843&gt;=2,"Repeat","One-time")</f>
        <v/>
      </c>
    </row>
    <row r="1844">
      <c r="A1844" t="inlineStr">
        <is>
          <t>C05495</t>
        </is>
      </c>
      <c r="B1844" t="inlineStr">
        <is>
          <t>Ritu Shah</t>
        </is>
      </c>
      <c r="C1844" t="inlineStr">
        <is>
          <t>Central</t>
        </is>
      </c>
      <c r="D1844" t="inlineStr">
        <is>
          <t>Nagpur</t>
        </is>
      </c>
      <c r="E1844" t="inlineStr">
        <is>
          <t>Yes</t>
        </is>
      </c>
      <c r="F1844" t="inlineStr">
        <is>
          <t>High Value</t>
        </is>
      </c>
      <c r="G1844" t="n">
        <v>5</v>
      </c>
      <c r="H1844" s="24" t="n">
        <v>58944.97</v>
      </c>
      <c r="I1844" s="24" t="n">
        <v>10470.99</v>
      </c>
      <c r="J1844" s="25" t="n">
        <v>45479</v>
      </c>
      <c r="K1844" s="25" t="n">
        <v>45899</v>
      </c>
      <c r="L1844" t="n">
        <v>3</v>
      </c>
      <c r="M1844" t="n">
        <v>4</v>
      </c>
      <c r="N1844" t="n">
        <v>4</v>
      </c>
      <c r="O1844">
        <f>DATE(2026,1,1)-K1844</f>
        <v/>
      </c>
      <c r="P1844">
        <f>IF(G1844&gt;=2,"Repeat","One-time")</f>
        <v/>
      </c>
    </row>
    <row r="1845">
      <c r="A1845" t="inlineStr">
        <is>
          <t>C08364</t>
        </is>
      </c>
      <c r="B1845" t="inlineStr">
        <is>
          <t>Amit Chopra</t>
        </is>
      </c>
      <c r="C1845" t="inlineStr">
        <is>
          <t>North</t>
        </is>
      </c>
      <c r="D1845" t="inlineStr">
        <is>
          <t>Delhi</t>
        </is>
      </c>
      <c r="E1845" t="inlineStr">
        <is>
          <t>No</t>
        </is>
      </c>
      <c r="F1845" t="inlineStr">
        <is>
          <t>High Value</t>
        </is>
      </c>
      <c r="G1845" t="n">
        <v>9</v>
      </c>
      <c r="H1845" s="24" t="n">
        <v>58884.22</v>
      </c>
      <c r="I1845" s="24" t="n">
        <v>13492.81</v>
      </c>
      <c r="J1845" s="25" t="n">
        <v>45809</v>
      </c>
      <c r="K1845" s="25" t="n">
        <v>46016</v>
      </c>
      <c r="L1845" t="n">
        <v>5</v>
      </c>
      <c r="M1845" t="n">
        <v>5</v>
      </c>
      <c r="N1845" t="n">
        <v>4</v>
      </c>
      <c r="O1845">
        <f>DATE(2026,1,1)-K1845</f>
        <v/>
      </c>
      <c r="P1845">
        <f>IF(G1845&gt;=2,"Repeat","One-time")</f>
        <v/>
      </c>
    </row>
    <row r="1846">
      <c r="A1846" t="inlineStr">
        <is>
          <t>C03779</t>
        </is>
      </c>
      <c r="B1846" t="inlineStr">
        <is>
          <t>Aarav Kumar</t>
        </is>
      </c>
      <c r="C1846" t="inlineStr">
        <is>
          <t>West</t>
        </is>
      </c>
      <c r="D1846" t="inlineStr">
        <is>
          <t>Surat</t>
        </is>
      </c>
      <c r="E1846" t="inlineStr">
        <is>
          <t>Yes</t>
        </is>
      </c>
      <c r="F1846" t="inlineStr">
        <is>
          <t>High Value</t>
        </is>
      </c>
      <c r="G1846" t="n">
        <v>15</v>
      </c>
      <c r="H1846" s="24" t="n">
        <v>58833.99</v>
      </c>
      <c r="I1846" s="24" t="n">
        <v>17535.86</v>
      </c>
      <c r="J1846" s="25" t="n">
        <v>45419</v>
      </c>
      <c r="K1846" s="25" t="n">
        <v>45968</v>
      </c>
      <c r="L1846" t="n">
        <v>4</v>
      </c>
      <c r="M1846" t="n">
        <v>5</v>
      </c>
      <c r="N1846" t="n">
        <v>4</v>
      </c>
      <c r="O1846">
        <f>DATE(2026,1,1)-K1846</f>
        <v/>
      </c>
      <c r="P1846">
        <f>IF(G1846&gt;=2,"Repeat","One-time")</f>
        <v/>
      </c>
    </row>
    <row r="1847">
      <c r="A1847" t="inlineStr">
        <is>
          <t>C06442</t>
        </is>
      </c>
      <c r="B1847" t="inlineStr">
        <is>
          <t>Zoya Banerjee</t>
        </is>
      </c>
      <c r="C1847" t="inlineStr">
        <is>
          <t>East</t>
        </is>
      </c>
      <c r="D1847" t="inlineStr">
        <is>
          <t>Kolkata</t>
        </is>
      </c>
      <c r="E1847" t="inlineStr">
        <is>
          <t>No</t>
        </is>
      </c>
      <c r="F1847" t="inlineStr">
        <is>
          <t>High Value</t>
        </is>
      </c>
      <c r="G1847" t="n">
        <v>11</v>
      </c>
      <c r="H1847" s="24" t="n">
        <v>58818.93</v>
      </c>
      <c r="I1847" s="24" t="n">
        <v>14240.27</v>
      </c>
      <c r="J1847" s="25" t="n">
        <v>45602</v>
      </c>
      <c r="K1847" s="25" t="n">
        <v>45947</v>
      </c>
      <c r="L1847" t="n">
        <v>4</v>
      </c>
      <c r="M1847" t="n">
        <v>5</v>
      </c>
      <c r="N1847" t="n">
        <v>4</v>
      </c>
      <c r="O1847">
        <f>DATE(2026,1,1)-K1847</f>
        <v/>
      </c>
      <c r="P1847">
        <f>IF(G1847&gt;=2,"Repeat","One-time")</f>
        <v/>
      </c>
    </row>
    <row r="1848">
      <c r="A1848" t="inlineStr">
        <is>
          <t>C03691</t>
        </is>
      </c>
      <c r="B1848" t="inlineStr">
        <is>
          <t>Abhishek Mehta</t>
        </is>
      </c>
      <c r="C1848" t="inlineStr">
        <is>
          <t>North</t>
        </is>
      </c>
      <c r="D1848" t="inlineStr">
        <is>
          <t>Lucknow</t>
        </is>
      </c>
      <c r="E1848" t="inlineStr">
        <is>
          <t>Yes</t>
        </is>
      </c>
      <c r="F1848" t="inlineStr">
        <is>
          <t>At Risk</t>
        </is>
      </c>
      <c r="G1848" t="n">
        <v>2</v>
      </c>
      <c r="H1848" s="24" t="n">
        <v>58725.28</v>
      </c>
      <c r="I1848" s="24" t="n">
        <v>4007.8</v>
      </c>
      <c r="J1848" s="25" t="n">
        <v>45362</v>
      </c>
      <c r="K1848" s="25" t="n">
        <v>45675</v>
      </c>
      <c r="L1848" t="n">
        <v>2</v>
      </c>
      <c r="M1848" t="n">
        <v>2</v>
      </c>
      <c r="N1848" t="n">
        <v>4</v>
      </c>
      <c r="O1848">
        <f>DATE(2026,1,1)-K1848</f>
        <v/>
      </c>
      <c r="P1848">
        <f>IF(G1848&gt;=2,"Repeat","One-time")</f>
        <v/>
      </c>
    </row>
    <row r="1849">
      <c r="A1849" t="inlineStr">
        <is>
          <t>C07176</t>
        </is>
      </c>
      <c r="B1849" t="inlineStr">
        <is>
          <t>Karan Fernandes</t>
        </is>
      </c>
      <c r="C1849" t="inlineStr">
        <is>
          <t>North</t>
        </is>
      </c>
      <c r="D1849" t="inlineStr">
        <is>
          <t>Delhi</t>
        </is>
      </c>
      <c r="E1849" t="inlineStr">
        <is>
          <t>No</t>
        </is>
      </c>
      <c r="F1849" t="inlineStr">
        <is>
          <t>High Value</t>
        </is>
      </c>
      <c r="G1849" t="n">
        <v>5</v>
      </c>
      <c r="H1849" s="24" t="n">
        <v>58721.23</v>
      </c>
      <c r="I1849" s="24" t="n">
        <v>16766.7</v>
      </c>
      <c r="J1849" s="25" t="n">
        <v>45641</v>
      </c>
      <c r="K1849" s="25" t="n">
        <v>45920</v>
      </c>
      <c r="L1849" t="n">
        <v>3</v>
      </c>
      <c r="M1849" t="n">
        <v>4</v>
      </c>
      <c r="N1849" t="n">
        <v>4</v>
      </c>
      <c r="O1849">
        <f>DATE(2026,1,1)-K1849</f>
        <v/>
      </c>
      <c r="P1849">
        <f>IF(G1849&gt;=2,"Repeat","One-time")</f>
        <v/>
      </c>
    </row>
    <row r="1850">
      <c r="A1850" t="inlineStr">
        <is>
          <t>C00464</t>
        </is>
      </c>
      <c r="B1850" t="inlineStr">
        <is>
          <t>Ritu Mehta</t>
        </is>
      </c>
      <c r="C1850" t="inlineStr">
        <is>
          <t>South</t>
        </is>
      </c>
      <c r="D1850" t="inlineStr">
        <is>
          <t>Bengaluru</t>
        </is>
      </c>
      <c r="E1850" t="inlineStr">
        <is>
          <t>Yes</t>
        </is>
      </c>
      <c r="F1850" t="inlineStr">
        <is>
          <t>At Risk</t>
        </is>
      </c>
      <c r="G1850" t="n">
        <v>8</v>
      </c>
      <c r="H1850" s="24" t="n">
        <v>58692.1</v>
      </c>
      <c r="I1850" s="24" t="n">
        <v>9969.450000000001</v>
      </c>
      <c r="J1850" s="25" t="n">
        <v>44932</v>
      </c>
      <c r="K1850" s="25" t="n">
        <v>45263</v>
      </c>
      <c r="L1850" t="n">
        <v>1</v>
      </c>
      <c r="M1850" t="n">
        <v>4</v>
      </c>
      <c r="N1850" t="n">
        <v>4</v>
      </c>
      <c r="O1850">
        <f>DATE(2026,1,1)-K1850</f>
        <v/>
      </c>
      <c r="P1850">
        <f>IF(G1850&gt;=2,"Repeat","One-time")</f>
        <v/>
      </c>
    </row>
    <row r="1851">
      <c r="A1851" t="inlineStr">
        <is>
          <t>C00342</t>
        </is>
      </c>
      <c r="B1851" t="inlineStr">
        <is>
          <t>Gurpreet Mishra</t>
        </is>
      </c>
      <c r="C1851" t="inlineStr">
        <is>
          <t>West</t>
        </is>
      </c>
      <c r="D1851" t="inlineStr">
        <is>
          <t>Ahmedabad</t>
        </is>
      </c>
      <c r="E1851" t="inlineStr">
        <is>
          <t>Yes</t>
        </is>
      </c>
      <c r="F1851" t="inlineStr">
        <is>
          <t>High Value</t>
        </is>
      </c>
      <c r="G1851" t="n">
        <v>9</v>
      </c>
      <c r="H1851" s="24" t="n">
        <v>58680.99</v>
      </c>
      <c r="I1851" s="24" t="n">
        <v>8749.719999999999</v>
      </c>
      <c r="J1851" s="25" t="n">
        <v>44984</v>
      </c>
      <c r="K1851" s="25" t="n">
        <v>45944</v>
      </c>
      <c r="L1851" t="n">
        <v>4</v>
      </c>
      <c r="M1851" t="n">
        <v>5</v>
      </c>
      <c r="N1851" t="n">
        <v>4</v>
      </c>
      <c r="O1851">
        <f>DATE(2026,1,1)-K1851</f>
        <v/>
      </c>
      <c r="P1851">
        <f>IF(G1851&gt;=2,"Repeat","One-time")</f>
        <v/>
      </c>
    </row>
    <row r="1852">
      <c r="A1852" t="inlineStr">
        <is>
          <t>C01563</t>
        </is>
      </c>
      <c r="B1852" t="inlineStr">
        <is>
          <t>Harpreet Menon</t>
        </is>
      </c>
      <c r="C1852" t="inlineStr">
        <is>
          <t>South</t>
        </is>
      </c>
      <c r="D1852" t="inlineStr">
        <is>
          <t>Hyderabad</t>
        </is>
      </c>
      <c r="E1852" t="inlineStr">
        <is>
          <t>No</t>
        </is>
      </c>
      <c r="F1852" t="inlineStr">
        <is>
          <t>At Risk</t>
        </is>
      </c>
      <c r="G1852" t="n">
        <v>6</v>
      </c>
      <c r="H1852" s="24" t="n">
        <v>58670.57</v>
      </c>
      <c r="I1852" s="24" t="n">
        <v>10127.58</v>
      </c>
      <c r="J1852" s="25" t="n">
        <v>45134</v>
      </c>
      <c r="K1852" s="25" t="n">
        <v>45538</v>
      </c>
      <c r="L1852" t="n">
        <v>2</v>
      </c>
      <c r="M1852" t="n">
        <v>4</v>
      </c>
      <c r="N1852" t="n">
        <v>4</v>
      </c>
      <c r="O1852">
        <f>DATE(2026,1,1)-K1852</f>
        <v/>
      </c>
      <c r="P1852">
        <f>IF(G1852&gt;=2,"Repeat","One-time")</f>
        <v/>
      </c>
    </row>
    <row r="1853">
      <c r="A1853" t="inlineStr">
        <is>
          <t>C04751</t>
        </is>
      </c>
      <c r="B1853" t="inlineStr">
        <is>
          <t>Sanjay Singh</t>
        </is>
      </c>
      <c r="C1853" t="inlineStr">
        <is>
          <t>South</t>
        </is>
      </c>
      <c r="D1853" t="inlineStr">
        <is>
          <t>Coimbatore</t>
        </is>
      </c>
      <c r="E1853" t="inlineStr">
        <is>
          <t>No</t>
        </is>
      </c>
      <c r="F1853" t="inlineStr">
        <is>
          <t>High Value</t>
        </is>
      </c>
      <c r="G1853" t="n">
        <v>6</v>
      </c>
      <c r="H1853" s="24" t="n">
        <v>58635.39</v>
      </c>
      <c r="I1853" s="24" t="n">
        <v>10662.77</v>
      </c>
      <c r="J1853" s="25" t="n">
        <v>45431</v>
      </c>
      <c r="K1853" s="25" t="n">
        <v>45780</v>
      </c>
      <c r="L1853" t="n">
        <v>3</v>
      </c>
      <c r="M1853" t="n">
        <v>4</v>
      </c>
      <c r="N1853" t="n">
        <v>4</v>
      </c>
      <c r="O1853">
        <f>DATE(2026,1,1)-K1853</f>
        <v/>
      </c>
      <c r="P1853">
        <f>IF(G1853&gt;=2,"Repeat","One-time")</f>
        <v/>
      </c>
    </row>
    <row r="1854">
      <c r="A1854" t="inlineStr">
        <is>
          <t>C01229</t>
        </is>
      </c>
      <c r="B1854" t="inlineStr">
        <is>
          <t>Divya Prasad</t>
        </is>
      </c>
      <c r="C1854" t="inlineStr">
        <is>
          <t>South</t>
        </is>
      </c>
      <c r="D1854" t="inlineStr">
        <is>
          <t>Bengaluru</t>
        </is>
      </c>
      <c r="E1854" t="inlineStr">
        <is>
          <t>Yes</t>
        </is>
      </c>
      <c r="F1854" t="inlineStr">
        <is>
          <t>At Risk</t>
        </is>
      </c>
      <c r="G1854" t="n">
        <v>6</v>
      </c>
      <c r="H1854" s="24" t="n">
        <v>58618.85</v>
      </c>
      <c r="I1854" s="24" t="n">
        <v>8904.15</v>
      </c>
      <c r="J1854" s="25" t="n">
        <v>44974</v>
      </c>
      <c r="K1854" s="25" t="n">
        <v>45202</v>
      </c>
      <c r="L1854" t="n">
        <v>1</v>
      </c>
      <c r="M1854" t="n">
        <v>4</v>
      </c>
      <c r="N1854" t="n">
        <v>4</v>
      </c>
      <c r="O1854">
        <f>DATE(2026,1,1)-K1854</f>
        <v/>
      </c>
      <c r="P1854">
        <f>IF(G1854&gt;=2,"Repeat","One-time")</f>
        <v/>
      </c>
    </row>
    <row r="1855">
      <c r="A1855" t="inlineStr">
        <is>
          <t>C00224</t>
        </is>
      </c>
      <c r="B1855" t="inlineStr">
        <is>
          <t>Aditya Agarwal</t>
        </is>
      </c>
      <c r="C1855" t="inlineStr">
        <is>
          <t>West</t>
        </is>
      </c>
      <c r="D1855" t="inlineStr">
        <is>
          <t>Ahmedabad</t>
        </is>
      </c>
      <c r="E1855" t="inlineStr">
        <is>
          <t>No</t>
        </is>
      </c>
      <c r="F1855" t="inlineStr">
        <is>
          <t>At Risk</t>
        </is>
      </c>
      <c r="G1855" t="n">
        <v>6</v>
      </c>
      <c r="H1855" s="24" t="n">
        <v>58601.35</v>
      </c>
      <c r="I1855" s="24" t="n">
        <v>11077.27</v>
      </c>
      <c r="J1855" s="25" t="n">
        <v>44946</v>
      </c>
      <c r="K1855" s="25" t="n">
        <v>45261</v>
      </c>
      <c r="L1855" t="n">
        <v>1</v>
      </c>
      <c r="M1855" t="n">
        <v>4</v>
      </c>
      <c r="N1855" t="n">
        <v>4</v>
      </c>
      <c r="O1855">
        <f>DATE(2026,1,1)-K1855</f>
        <v/>
      </c>
      <c r="P1855">
        <f>IF(G1855&gt;=2,"Repeat","One-time")</f>
        <v/>
      </c>
    </row>
    <row r="1856">
      <c r="A1856" t="inlineStr">
        <is>
          <t>C06738</t>
        </is>
      </c>
      <c r="B1856" t="inlineStr">
        <is>
          <t>Vivaan Ghosh</t>
        </is>
      </c>
      <c r="C1856" t="inlineStr">
        <is>
          <t>West</t>
        </is>
      </c>
      <c r="D1856" t="inlineStr">
        <is>
          <t>Pune</t>
        </is>
      </c>
      <c r="E1856" t="inlineStr">
        <is>
          <t>No</t>
        </is>
      </c>
      <c r="F1856" t="inlineStr">
        <is>
          <t>High Value</t>
        </is>
      </c>
      <c r="G1856" t="n">
        <v>5</v>
      </c>
      <c r="H1856" s="24" t="n">
        <v>58570.55</v>
      </c>
      <c r="I1856" s="24" t="n">
        <v>10192.17</v>
      </c>
      <c r="J1856" s="25" t="n">
        <v>45623</v>
      </c>
      <c r="K1856" s="25" t="n">
        <v>45945</v>
      </c>
      <c r="L1856" t="n">
        <v>4</v>
      </c>
      <c r="M1856" t="n">
        <v>4</v>
      </c>
      <c r="N1856" t="n">
        <v>4</v>
      </c>
      <c r="O1856">
        <f>DATE(2026,1,1)-K1856</f>
        <v/>
      </c>
      <c r="P1856">
        <f>IF(G1856&gt;=2,"Repeat","One-time")</f>
        <v/>
      </c>
    </row>
    <row r="1857">
      <c r="A1857" t="inlineStr">
        <is>
          <t>C01896</t>
        </is>
      </c>
      <c r="B1857" t="inlineStr">
        <is>
          <t>Harpreet Gupta</t>
        </is>
      </c>
      <c r="C1857" t="inlineStr">
        <is>
          <t>North</t>
        </is>
      </c>
      <c r="D1857" t="inlineStr">
        <is>
          <t>Gurugram</t>
        </is>
      </c>
      <c r="E1857" t="inlineStr">
        <is>
          <t>No</t>
        </is>
      </c>
      <c r="F1857" t="inlineStr">
        <is>
          <t>At Risk</t>
        </is>
      </c>
      <c r="G1857" t="n">
        <v>6</v>
      </c>
      <c r="H1857" s="24" t="n">
        <v>58557.46</v>
      </c>
      <c r="I1857" s="24" t="n">
        <v>10514.46</v>
      </c>
      <c r="J1857" s="25" t="n">
        <v>45068</v>
      </c>
      <c r="K1857" s="25" t="n">
        <v>45303</v>
      </c>
      <c r="L1857" t="n">
        <v>1</v>
      </c>
      <c r="M1857" t="n">
        <v>4</v>
      </c>
      <c r="N1857" t="n">
        <v>4</v>
      </c>
      <c r="O1857">
        <f>DATE(2026,1,1)-K1857</f>
        <v/>
      </c>
      <c r="P1857">
        <f>IF(G1857&gt;=2,"Repeat","One-time")</f>
        <v/>
      </c>
    </row>
    <row r="1858">
      <c r="A1858" t="inlineStr">
        <is>
          <t>C00192</t>
        </is>
      </c>
      <c r="B1858" t="inlineStr">
        <is>
          <t>Varun Joshi</t>
        </is>
      </c>
      <c r="C1858" t="inlineStr">
        <is>
          <t>South</t>
        </is>
      </c>
      <c r="D1858" t="inlineStr">
        <is>
          <t>Hyderabad</t>
        </is>
      </c>
      <c r="E1858" t="inlineStr">
        <is>
          <t>No</t>
        </is>
      </c>
      <c r="F1858" t="inlineStr">
        <is>
          <t>High Value</t>
        </is>
      </c>
      <c r="G1858" t="n">
        <v>14</v>
      </c>
      <c r="H1858" s="24" t="n">
        <v>58540.23</v>
      </c>
      <c r="I1858" s="24" t="n">
        <v>12977.98</v>
      </c>
      <c r="J1858" s="25" t="n">
        <v>44963</v>
      </c>
      <c r="K1858" s="25" t="n">
        <v>45965</v>
      </c>
      <c r="L1858" t="n">
        <v>4</v>
      </c>
      <c r="M1858" t="n">
        <v>5</v>
      </c>
      <c r="N1858" t="n">
        <v>4</v>
      </c>
      <c r="O1858">
        <f>DATE(2026,1,1)-K1858</f>
        <v/>
      </c>
      <c r="P1858">
        <f>IF(G1858&gt;=2,"Repeat","One-time")</f>
        <v/>
      </c>
    </row>
    <row r="1859">
      <c r="A1859" t="inlineStr">
        <is>
          <t>C08013</t>
        </is>
      </c>
      <c r="B1859" t="inlineStr">
        <is>
          <t>Vikram Prasad</t>
        </is>
      </c>
      <c r="C1859" t="inlineStr">
        <is>
          <t>North</t>
        </is>
      </c>
      <c r="D1859" t="inlineStr">
        <is>
          <t>Delhi</t>
        </is>
      </c>
      <c r="E1859" t="inlineStr">
        <is>
          <t>Yes</t>
        </is>
      </c>
      <c r="F1859" t="inlineStr">
        <is>
          <t>High Value</t>
        </is>
      </c>
      <c r="G1859" t="n">
        <v>8</v>
      </c>
      <c r="H1859" s="24" t="n">
        <v>58536.23</v>
      </c>
      <c r="I1859" s="24" t="n">
        <v>11700.95</v>
      </c>
      <c r="J1859" s="25" t="n">
        <v>45732</v>
      </c>
      <c r="K1859" s="25" t="n">
        <v>45963</v>
      </c>
      <c r="L1859" t="n">
        <v>4</v>
      </c>
      <c r="M1859" t="n">
        <v>5</v>
      </c>
      <c r="N1859" t="n">
        <v>4</v>
      </c>
      <c r="O1859">
        <f>DATE(2026,1,1)-K1859</f>
        <v/>
      </c>
      <c r="P1859">
        <f>IF(G1859&gt;=2,"Repeat","One-time")</f>
        <v/>
      </c>
    </row>
    <row r="1860">
      <c r="A1860" t="inlineStr">
        <is>
          <t>C01906</t>
        </is>
      </c>
      <c r="B1860" t="inlineStr">
        <is>
          <t>Sanjay Thakur</t>
        </is>
      </c>
      <c r="C1860" t="inlineStr">
        <is>
          <t>North</t>
        </is>
      </c>
      <c r="D1860" t="inlineStr">
        <is>
          <t>Jaipur</t>
        </is>
      </c>
      <c r="E1860" t="inlineStr">
        <is>
          <t>No</t>
        </is>
      </c>
      <c r="F1860" t="inlineStr">
        <is>
          <t>High Value</t>
        </is>
      </c>
      <c r="G1860" t="n">
        <v>8</v>
      </c>
      <c r="H1860" s="24" t="n">
        <v>58505.79</v>
      </c>
      <c r="I1860" s="24" t="n">
        <v>10201.1</v>
      </c>
      <c r="J1860" s="25" t="n">
        <v>45104</v>
      </c>
      <c r="K1860" s="25" t="n">
        <v>45900</v>
      </c>
      <c r="L1860" t="n">
        <v>3</v>
      </c>
      <c r="M1860" t="n">
        <v>4</v>
      </c>
      <c r="N1860" t="n">
        <v>4</v>
      </c>
      <c r="O1860">
        <f>DATE(2026,1,1)-K1860</f>
        <v/>
      </c>
      <c r="P1860">
        <f>IF(G1860&gt;=2,"Repeat","One-time")</f>
        <v/>
      </c>
    </row>
    <row r="1861">
      <c r="A1861" t="inlineStr">
        <is>
          <t>C03482</t>
        </is>
      </c>
      <c r="B1861" t="inlineStr">
        <is>
          <t>Ananya Iyer</t>
        </is>
      </c>
      <c r="C1861" t="inlineStr">
        <is>
          <t>South</t>
        </is>
      </c>
      <c r="D1861" t="inlineStr">
        <is>
          <t>Chennai</t>
        </is>
      </c>
      <c r="E1861" t="inlineStr">
        <is>
          <t>No</t>
        </is>
      </c>
      <c r="F1861" t="inlineStr">
        <is>
          <t>High Value</t>
        </is>
      </c>
      <c r="G1861" t="n">
        <v>14</v>
      </c>
      <c r="H1861" s="24" t="n">
        <v>58472.79</v>
      </c>
      <c r="I1861" s="24" t="n">
        <v>15098.87</v>
      </c>
      <c r="J1861" s="25" t="n">
        <v>45280</v>
      </c>
      <c r="K1861" s="25" t="n">
        <v>46011</v>
      </c>
      <c r="L1861" t="n">
        <v>5</v>
      </c>
      <c r="M1861" t="n">
        <v>5</v>
      </c>
      <c r="N1861" t="n">
        <v>4</v>
      </c>
      <c r="O1861">
        <f>DATE(2026,1,1)-K1861</f>
        <v/>
      </c>
      <c r="P1861">
        <f>IF(G1861&gt;=2,"Repeat","One-time")</f>
        <v/>
      </c>
    </row>
    <row r="1862">
      <c r="A1862" t="inlineStr">
        <is>
          <t>C08859</t>
        </is>
      </c>
      <c r="B1862" t="inlineStr">
        <is>
          <t>Varun Menon</t>
        </is>
      </c>
      <c r="C1862" t="inlineStr">
        <is>
          <t>Central</t>
        </is>
      </c>
      <c r="D1862" t="inlineStr">
        <is>
          <t>Raipur</t>
        </is>
      </c>
      <c r="E1862" t="inlineStr">
        <is>
          <t>No</t>
        </is>
      </c>
      <c r="F1862" t="inlineStr">
        <is>
          <t>High Value</t>
        </is>
      </c>
      <c r="G1862" t="n">
        <v>6</v>
      </c>
      <c r="H1862" s="24" t="n">
        <v>58459.01</v>
      </c>
      <c r="I1862" s="24" t="n">
        <v>8805.41</v>
      </c>
      <c r="J1862" s="25" t="n">
        <v>45794</v>
      </c>
      <c r="K1862" s="25" t="n">
        <v>45979</v>
      </c>
      <c r="L1862" t="n">
        <v>4</v>
      </c>
      <c r="M1862" t="n">
        <v>4</v>
      </c>
      <c r="N1862" t="n">
        <v>4</v>
      </c>
      <c r="O1862">
        <f>DATE(2026,1,1)-K1862</f>
        <v/>
      </c>
      <c r="P1862">
        <f>IF(G1862&gt;=2,"Repeat","One-time")</f>
        <v/>
      </c>
    </row>
    <row r="1863">
      <c r="A1863" t="inlineStr">
        <is>
          <t>C09212</t>
        </is>
      </c>
      <c r="B1863" t="inlineStr">
        <is>
          <t>Isha Agarwal</t>
        </is>
      </c>
      <c r="C1863" t="inlineStr">
        <is>
          <t>South</t>
        </is>
      </c>
      <c r="D1863" t="inlineStr">
        <is>
          <t>Bengaluru</t>
        </is>
      </c>
      <c r="E1863" t="inlineStr">
        <is>
          <t>No</t>
        </is>
      </c>
      <c r="F1863" t="inlineStr">
        <is>
          <t>High Value</t>
        </is>
      </c>
      <c r="G1863" t="n">
        <v>12</v>
      </c>
      <c r="H1863" s="24" t="n">
        <v>58372.17</v>
      </c>
      <c r="I1863" s="24" t="n">
        <v>12139.16</v>
      </c>
      <c r="J1863" s="25" t="n">
        <v>45783</v>
      </c>
      <c r="K1863" s="25" t="n">
        <v>46021</v>
      </c>
      <c r="L1863" t="n">
        <v>5</v>
      </c>
      <c r="M1863" t="n">
        <v>5</v>
      </c>
      <c r="N1863" t="n">
        <v>4</v>
      </c>
      <c r="O1863">
        <f>DATE(2026,1,1)-K1863</f>
        <v/>
      </c>
      <c r="P1863">
        <f>IF(G1863&gt;=2,"Repeat","One-time")</f>
        <v/>
      </c>
    </row>
    <row r="1864">
      <c r="A1864" t="inlineStr">
        <is>
          <t>C00087</t>
        </is>
      </c>
      <c r="B1864" t="inlineStr">
        <is>
          <t>Lakshmi Nair</t>
        </is>
      </c>
      <c r="C1864" t="inlineStr">
        <is>
          <t>North</t>
        </is>
      </c>
      <c r="D1864" t="inlineStr">
        <is>
          <t>Gurugram</t>
        </is>
      </c>
      <c r="E1864" t="inlineStr">
        <is>
          <t>Yes</t>
        </is>
      </c>
      <c r="F1864" t="inlineStr">
        <is>
          <t>At Risk</t>
        </is>
      </c>
      <c r="G1864" t="n">
        <v>15</v>
      </c>
      <c r="H1864" s="24" t="n">
        <v>58361.6</v>
      </c>
      <c r="I1864" s="24" t="n">
        <v>15320.56</v>
      </c>
      <c r="J1864" s="25" t="n">
        <v>44977</v>
      </c>
      <c r="K1864" s="25" t="n">
        <v>45264</v>
      </c>
      <c r="L1864" t="n">
        <v>1</v>
      </c>
      <c r="M1864" t="n">
        <v>5</v>
      </c>
      <c r="N1864" t="n">
        <v>4</v>
      </c>
      <c r="O1864">
        <f>DATE(2026,1,1)-K1864</f>
        <v/>
      </c>
      <c r="P1864">
        <f>IF(G1864&gt;=2,"Repeat","One-time")</f>
        <v/>
      </c>
    </row>
    <row r="1865">
      <c r="A1865" t="inlineStr">
        <is>
          <t>C04648</t>
        </is>
      </c>
      <c r="B1865" t="inlineStr">
        <is>
          <t>Kavya Mehta</t>
        </is>
      </c>
      <c r="C1865" t="inlineStr">
        <is>
          <t>West</t>
        </is>
      </c>
      <c r="D1865" t="inlineStr">
        <is>
          <t>Mumbai</t>
        </is>
      </c>
      <c r="E1865" t="inlineStr">
        <is>
          <t>No</t>
        </is>
      </c>
      <c r="F1865" t="inlineStr">
        <is>
          <t>High Value</t>
        </is>
      </c>
      <c r="G1865" t="n">
        <v>6</v>
      </c>
      <c r="H1865" s="24" t="n">
        <v>58328.41</v>
      </c>
      <c r="I1865" s="24" t="n">
        <v>10014.94</v>
      </c>
      <c r="J1865" s="25" t="n">
        <v>45380</v>
      </c>
      <c r="K1865" s="25" t="n">
        <v>45809</v>
      </c>
      <c r="L1865" t="n">
        <v>3</v>
      </c>
      <c r="M1865" t="n">
        <v>4</v>
      </c>
      <c r="N1865" t="n">
        <v>4</v>
      </c>
      <c r="O1865">
        <f>DATE(2026,1,1)-K1865</f>
        <v/>
      </c>
      <c r="P1865">
        <f>IF(G1865&gt;=2,"Repeat","One-time")</f>
        <v/>
      </c>
    </row>
    <row r="1866">
      <c r="A1866" t="inlineStr">
        <is>
          <t>C08801</t>
        </is>
      </c>
      <c r="B1866" t="inlineStr">
        <is>
          <t>Deepak Menon</t>
        </is>
      </c>
      <c r="C1866" t="inlineStr">
        <is>
          <t>West</t>
        </is>
      </c>
      <c r="D1866" t="inlineStr">
        <is>
          <t>Pune</t>
        </is>
      </c>
      <c r="E1866" t="inlineStr">
        <is>
          <t>Yes</t>
        </is>
      </c>
      <c r="F1866" t="inlineStr">
        <is>
          <t>High Value</t>
        </is>
      </c>
      <c r="G1866" t="n">
        <v>6</v>
      </c>
      <c r="H1866" s="24" t="n">
        <v>58297.21</v>
      </c>
      <c r="I1866" s="24" t="n">
        <v>10934.27</v>
      </c>
      <c r="J1866" s="25" t="n">
        <v>45760</v>
      </c>
      <c r="K1866" s="25" t="n">
        <v>45962</v>
      </c>
      <c r="L1866" t="n">
        <v>4</v>
      </c>
      <c r="M1866" t="n">
        <v>4</v>
      </c>
      <c r="N1866" t="n">
        <v>4</v>
      </c>
      <c r="O1866">
        <f>DATE(2026,1,1)-K1866</f>
        <v/>
      </c>
      <c r="P1866">
        <f>IF(G1866&gt;=2,"Repeat","One-time")</f>
        <v/>
      </c>
    </row>
    <row r="1867">
      <c r="A1867" t="inlineStr">
        <is>
          <t>C08028</t>
        </is>
      </c>
      <c r="B1867" t="inlineStr">
        <is>
          <t>Ritu Singh</t>
        </is>
      </c>
      <c r="C1867" t="inlineStr">
        <is>
          <t>South</t>
        </is>
      </c>
      <c r="D1867" t="inlineStr">
        <is>
          <t>Hyderabad</t>
        </is>
      </c>
      <c r="E1867" t="inlineStr">
        <is>
          <t>No</t>
        </is>
      </c>
      <c r="F1867" t="inlineStr">
        <is>
          <t>High Value</t>
        </is>
      </c>
      <c r="G1867" t="n">
        <v>4</v>
      </c>
      <c r="H1867" s="24" t="n">
        <v>58240.86</v>
      </c>
      <c r="I1867" s="24" t="n">
        <v>1385.64</v>
      </c>
      <c r="J1867" s="25" t="n">
        <v>45708</v>
      </c>
      <c r="K1867" s="25" t="n">
        <v>45957</v>
      </c>
      <c r="L1867" t="n">
        <v>4</v>
      </c>
      <c r="M1867" t="n">
        <v>4</v>
      </c>
      <c r="N1867" t="n">
        <v>4</v>
      </c>
      <c r="O1867">
        <f>DATE(2026,1,1)-K1867</f>
        <v/>
      </c>
      <c r="P1867">
        <f>IF(G1867&gt;=2,"Repeat","One-time")</f>
        <v/>
      </c>
    </row>
    <row r="1868">
      <c r="A1868" t="inlineStr">
        <is>
          <t>C05442</t>
        </is>
      </c>
      <c r="B1868" t="inlineStr">
        <is>
          <t>Suresh Khan</t>
        </is>
      </c>
      <c r="C1868" t="inlineStr">
        <is>
          <t>South</t>
        </is>
      </c>
      <c r="D1868" t="inlineStr">
        <is>
          <t>Hyderabad</t>
        </is>
      </c>
      <c r="E1868" t="inlineStr">
        <is>
          <t>No</t>
        </is>
      </c>
      <c r="F1868" t="inlineStr">
        <is>
          <t>Loyal</t>
        </is>
      </c>
      <c r="G1868" t="n">
        <v>4</v>
      </c>
      <c r="H1868" s="24" t="n">
        <v>58216.22</v>
      </c>
      <c r="I1868" s="24" t="n">
        <v>7723.88</v>
      </c>
      <c r="J1868" s="25" t="n">
        <v>45643</v>
      </c>
      <c r="K1868" s="25" t="n">
        <v>46021</v>
      </c>
      <c r="L1868" t="n">
        <v>5</v>
      </c>
      <c r="M1868" t="n">
        <v>3</v>
      </c>
      <c r="N1868" t="n">
        <v>4</v>
      </c>
      <c r="O1868">
        <f>DATE(2026,1,1)-K1868</f>
        <v/>
      </c>
      <c r="P1868">
        <f>IF(G1868&gt;=2,"Repeat","One-time")</f>
        <v/>
      </c>
    </row>
    <row r="1869">
      <c r="A1869" t="inlineStr">
        <is>
          <t>C02957</t>
        </is>
      </c>
      <c r="B1869" t="inlineStr">
        <is>
          <t>Vivaan Mukherjee</t>
        </is>
      </c>
      <c r="C1869" t="inlineStr">
        <is>
          <t>South</t>
        </is>
      </c>
      <c r="D1869" t="inlineStr">
        <is>
          <t>Hyderabad</t>
        </is>
      </c>
      <c r="E1869" t="inlineStr">
        <is>
          <t>No</t>
        </is>
      </c>
      <c r="F1869" t="inlineStr">
        <is>
          <t>High Value</t>
        </is>
      </c>
      <c r="G1869" t="n">
        <v>7</v>
      </c>
      <c r="H1869" s="24" t="n">
        <v>58203.34</v>
      </c>
      <c r="I1869" s="24" t="n">
        <v>5648.47</v>
      </c>
      <c r="J1869" s="25" t="n">
        <v>45237</v>
      </c>
      <c r="K1869" s="25" t="n">
        <v>45880</v>
      </c>
      <c r="L1869" t="n">
        <v>3</v>
      </c>
      <c r="M1869" t="n">
        <v>4</v>
      </c>
      <c r="N1869" t="n">
        <v>4</v>
      </c>
      <c r="O1869">
        <f>DATE(2026,1,1)-K1869</f>
        <v/>
      </c>
      <c r="P1869">
        <f>IF(G1869&gt;=2,"Repeat","One-time")</f>
        <v/>
      </c>
    </row>
    <row r="1870">
      <c r="A1870" t="inlineStr">
        <is>
          <t>C02562</t>
        </is>
      </c>
      <c r="B1870" t="inlineStr">
        <is>
          <t>Deepak Mehta</t>
        </is>
      </c>
      <c r="C1870" t="inlineStr">
        <is>
          <t>North</t>
        </is>
      </c>
      <c r="D1870" t="inlineStr">
        <is>
          <t>Gurugram</t>
        </is>
      </c>
      <c r="E1870" t="inlineStr">
        <is>
          <t>No</t>
        </is>
      </c>
      <c r="F1870" t="inlineStr">
        <is>
          <t>High Value</t>
        </is>
      </c>
      <c r="G1870" t="n">
        <v>8</v>
      </c>
      <c r="H1870" s="24" t="n">
        <v>58189.58</v>
      </c>
      <c r="I1870" s="24" t="n">
        <v>10837.44</v>
      </c>
      <c r="J1870" s="25" t="n">
        <v>45150</v>
      </c>
      <c r="K1870" s="25" t="n">
        <v>45912</v>
      </c>
      <c r="L1870" t="n">
        <v>3</v>
      </c>
      <c r="M1870" t="n">
        <v>4</v>
      </c>
      <c r="N1870" t="n">
        <v>4</v>
      </c>
      <c r="O1870">
        <f>DATE(2026,1,1)-K1870</f>
        <v/>
      </c>
      <c r="P1870">
        <f>IF(G1870&gt;=2,"Repeat","One-time")</f>
        <v/>
      </c>
    </row>
    <row r="1871">
      <c r="A1871" t="inlineStr">
        <is>
          <t>C07540</t>
        </is>
      </c>
      <c r="B1871" t="inlineStr">
        <is>
          <t>Vivaan Sinha</t>
        </is>
      </c>
      <c r="C1871" t="inlineStr">
        <is>
          <t>East</t>
        </is>
      </c>
      <c r="D1871" t="inlineStr">
        <is>
          <t>Patna</t>
        </is>
      </c>
      <c r="E1871" t="inlineStr">
        <is>
          <t>Yes</t>
        </is>
      </c>
      <c r="F1871" t="inlineStr">
        <is>
          <t>High Value</t>
        </is>
      </c>
      <c r="G1871" t="n">
        <v>5</v>
      </c>
      <c r="H1871" s="24" t="n">
        <v>58187.96</v>
      </c>
      <c r="I1871" s="24" t="n">
        <v>5031.64</v>
      </c>
      <c r="J1871" s="25" t="n">
        <v>45683</v>
      </c>
      <c r="K1871" s="25" t="n">
        <v>45853</v>
      </c>
      <c r="L1871" t="n">
        <v>3</v>
      </c>
      <c r="M1871" t="n">
        <v>4</v>
      </c>
      <c r="N1871" t="n">
        <v>4</v>
      </c>
      <c r="O1871">
        <f>DATE(2026,1,1)-K1871</f>
        <v/>
      </c>
      <c r="P1871">
        <f>IF(G1871&gt;=2,"Repeat","One-time")</f>
        <v/>
      </c>
    </row>
    <row r="1872">
      <c r="A1872" t="inlineStr">
        <is>
          <t>C00075</t>
        </is>
      </c>
      <c r="B1872" t="inlineStr">
        <is>
          <t>Gurpreet Pillai</t>
        </is>
      </c>
      <c r="C1872" t="inlineStr">
        <is>
          <t>East</t>
        </is>
      </c>
      <c r="D1872" t="inlineStr">
        <is>
          <t>Kolkata</t>
        </is>
      </c>
      <c r="E1872" t="inlineStr">
        <is>
          <t>No</t>
        </is>
      </c>
      <c r="F1872" t="inlineStr">
        <is>
          <t>High Value</t>
        </is>
      </c>
      <c r="G1872" t="n">
        <v>11</v>
      </c>
      <c r="H1872" s="24" t="n">
        <v>58167.91</v>
      </c>
      <c r="I1872" s="24" t="n">
        <v>8933.41</v>
      </c>
      <c r="J1872" s="25" t="n">
        <v>44995</v>
      </c>
      <c r="K1872" s="25" t="n">
        <v>45966</v>
      </c>
      <c r="L1872" t="n">
        <v>4</v>
      </c>
      <c r="M1872" t="n">
        <v>5</v>
      </c>
      <c r="N1872" t="n">
        <v>4</v>
      </c>
      <c r="O1872">
        <f>DATE(2026,1,1)-K1872</f>
        <v/>
      </c>
      <c r="P1872">
        <f>IF(G1872&gt;=2,"Repeat","One-time")</f>
        <v/>
      </c>
    </row>
    <row r="1873">
      <c r="A1873" t="inlineStr">
        <is>
          <t>C03296</t>
        </is>
      </c>
      <c r="B1873" t="inlineStr">
        <is>
          <t>Vikram Iyer</t>
        </is>
      </c>
      <c r="C1873" t="inlineStr">
        <is>
          <t>South</t>
        </is>
      </c>
      <c r="D1873" t="inlineStr">
        <is>
          <t>Bengaluru</t>
        </is>
      </c>
      <c r="E1873" t="inlineStr">
        <is>
          <t>Yes</t>
        </is>
      </c>
      <c r="F1873" t="inlineStr">
        <is>
          <t>At Risk</t>
        </is>
      </c>
      <c r="G1873" t="n">
        <v>7</v>
      </c>
      <c r="H1873" s="24" t="n">
        <v>58151.01</v>
      </c>
      <c r="I1873" s="24" t="n">
        <v>9737.58</v>
      </c>
      <c r="J1873" s="25" t="n">
        <v>45263</v>
      </c>
      <c r="K1873" s="25" t="n">
        <v>45520</v>
      </c>
      <c r="L1873" t="n">
        <v>2</v>
      </c>
      <c r="M1873" t="n">
        <v>4</v>
      </c>
      <c r="N1873" t="n">
        <v>4</v>
      </c>
      <c r="O1873">
        <f>DATE(2026,1,1)-K1873</f>
        <v/>
      </c>
      <c r="P1873">
        <f>IF(G1873&gt;=2,"Repeat","One-time")</f>
        <v/>
      </c>
    </row>
    <row r="1874">
      <c r="A1874" t="inlineStr">
        <is>
          <t>C00595</t>
        </is>
      </c>
      <c r="B1874" t="inlineStr">
        <is>
          <t>Farhan Pillai</t>
        </is>
      </c>
      <c r="C1874" t="inlineStr">
        <is>
          <t>South</t>
        </is>
      </c>
      <c r="D1874" t="inlineStr">
        <is>
          <t>Hyderabad</t>
        </is>
      </c>
      <c r="E1874" t="inlineStr">
        <is>
          <t>No</t>
        </is>
      </c>
      <c r="F1874" t="inlineStr">
        <is>
          <t>At Risk</t>
        </is>
      </c>
      <c r="G1874" t="n">
        <v>13</v>
      </c>
      <c r="H1874" s="24" t="n">
        <v>58148.2</v>
      </c>
      <c r="I1874" s="24" t="n">
        <v>12262.01</v>
      </c>
      <c r="J1874" s="25" t="n">
        <v>44927</v>
      </c>
      <c r="K1874" s="25" t="n">
        <v>45344</v>
      </c>
      <c r="L1874" t="n">
        <v>1</v>
      </c>
      <c r="M1874" t="n">
        <v>5</v>
      </c>
      <c r="N1874" t="n">
        <v>4</v>
      </c>
      <c r="O1874">
        <f>DATE(2026,1,1)-K1874</f>
        <v/>
      </c>
      <c r="P1874">
        <f>IF(G1874&gt;=2,"Repeat","One-time")</f>
        <v/>
      </c>
    </row>
    <row r="1875">
      <c r="A1875" t="inlineStr">
        <is>
          <t>C05020</t>
        </is>
      </c>
      <c r="B1875" t="inlineStr">
        <is>
          <t>Swati Khan</t>
        </is>
      </c>
      <c r="C1875" t="inlineStr">
        <is>
          <t>East</t>
        </is>
      </c>
      <c r="D1875" t="inlineStr">
        <is>
          <t>Bhubaneswar</t>
        </is>
      </c>
      <c r="E1875" t="inlineStr">
        <is>
          <t>No</t>
        </is>
      </c>
      <c r="F1875" t="inlineStr">
        <is>
          <t>At Risk</t>
        </is>
      </c>
      <c r="G1875" t="n">
        <v>4</v>
      </c>
      <c r="H1875" s="24" t="n">
        <v>58115.05</v>
      </c>
      <c r="I1875" s="24" t="n">
        <v>9379.67</v>
      </c>
      <c r="J1875" s="25" t="n">
        <v>45450</v>
      </c>
      <c r="K1875" s="25" t="n">
        <v>45542</v>
      </c>
      <c r="L1875" t="n">
        <v>2</v>
      </c>
      <c r="M1875" t="n">
        <v>3</v>
      </c>
      <c r="N1875" t="n">
        <v>4</v>
      </c>
      <c r="O1875">
        <f>DATE(2026,1,1)-K1875</f>
        <v/>
      </c>
      <c r="P1875">
        <f>IF(G1875&gt;=2,"Repeat","One-time")</f>
        <v/>
      </c>
    </row>
    <row r="1876">
      <c r="A1876" t="inlineStr">
        <is>
          <t>C04511</t>
        </is>
      </c>
      <c r="B1876" t="inlineStr">
        <is>
          <t>Neha Singh</t>
        </is>
      </c>
      <c r="C1876" t="inlineStr">
        <is>
          <t>East</t>
        </is>
      </c>
      <c r="D1876" t="inlineStr">
        <is>
          <t>Guwahati</t>
        </is>
      </c>
      <c r="E1876" t="inlineStr">
        <is>
          <t>Yes</t>
        </is>
      </c>
      <c r="F1876" t="inlineStr">
        <is>
          <t>High Value</t>
        </is>
      </c>
      <c r="G1876" t="n">
        <v>7</v>
      </c>
      <c r="H1876" s="24" t="n">
        <v>58104.39</v>
      </c>
      <c r="I1876" s="24" t="n">
        <v>9550.360000000001</v>
      </c>
      <c r="J1876" s="25" t="n">
        <v>45362</v>
      </c>
      <c r="K1876" s="25" t="n">
        <v>45975</v>
      </c>
      <c r="L1876" t="n">
        <v>4</v>
      </c>
      <c r="M1876" t="n">
        <v>4</v>
      </c>
      <c r="N1876" t="n">
        <v>4</v>
      </c>
      <c r="O1876">
        <f>DATE(2026,1,1)-K1876</f>
        <v/>
      </c>
      <c r="P1876">
        <f>IF(G1876&gt;=2,"Repeat","One-time")</f>
        <v/>
      </c>
    </row>
    <row r="1877">
      <c r="A1877" t="inlineStr">
        <is>
          <t>C07100</t>
        </is>
      </c>
      <c r="B1877" t="inlineStr">
        <is>
          <t>Amit Kumar</t>
        </is>
      </c>
      <c r="C1877" t="inlineStr">
        <is>
          <t>South</t>
        </is>
      </c>
      <c r="D1877" t="inlineStr">
        <is>
          <t>Hyderabad</t>
        </is>
      </c>
      <c r="E1877" t="inlineStr">
        <is>
          <t>Yes</t>
        </is>
      </c>
      <c r="F1877" t="inlineStr">
        <is>
          <t>High Value</t>
        </is>
      </c>
      <c r="G1877" t="n">
        <v>11</v>
      </c>
      <c r="H1877" s="24" t="n">
        <v>58041.7</v>
      </c>
      <c r="I1877" s="24" t="n">
        <v>11543.47</v>
      </c>
      <c r="J1877" s="25" t="n">
        <v>45605</v>
      </c>
      <c r="K1877" s="25" t="n">
        <v>45972</v>
      </c>
      <c r="L1877" t="n">
        <v>4</v>
      </c>
      <c r="M1877" t="n">
        <v>5</v>
      </c>
      <c r="N1877" t="n">
        <v>4</v>
      </c>
      <c r="O1877">
        <f>DATE(2026,1,1)-K1877</f>
        <v/>
      </c>
      <c r="P1877">
        <f>IF(G1877&gt;=2,"Repeat","One-time")</f>
        <v/>
      </c>
    </row>
    <row r="1878">
      <c r="A1878" t="inlineStr">
        <is>
          <t>C03788</t>
        </is>
      </c>
      <c r="B1878" t="inlineStr">
        <is>
          <t>Tanvi Banerjee</t>
        </is>
      </c>
      <c r="C1878" t="inlineStr">
        <is>
          <t>West</t>
        </is>
      </c>
      <c r="D1878" t="inlineStr">
        <is>
          <t>Pune</t>
        </is>
      </c>
      <c r="E1878" t="inlineStr">
        <is>
          <t>Yes</t>
        </is>
      </c>
      <c r="F1878" t="inlineStr">
        <is>
          <t>At Risk</t>
        </is>
      </c>
      <c r="G1878" t="n">
        <v>5</v>
      </c>
      <c r="H1878" s="24" t="n">
        <v>58038.56</v>
      </c>
      <c r="I1878" s="24" t="n">
        <v>7216.56</v>
      </c>
      <c r="J1878" s="25" t="n">
        <v>45303</v>
      </c>
      <c r="K1878" s="25" t="n">
        <v>45578</v>
      </c>
      <c r="L1878" t="n">
        <v>2</v>
      </c>
      <c r="M1878" t="n">
        <v>4</v>
      </c>
      <c r="N1878" t="n">
        <v>4</v>
      </c>
      <c r="O1878">
        <f>DATE(2026,1,1)-K1878</f>
        <v/>
      </c>
      <c r="P1878">
        <f>IF(G1878&gt;=2,"Repeat","One-time")</f>
        <v/>
      </c>
    </row>
    <row r="1879">
      <c r="A1879" t="inlineStr">
        <is>
          <t>C07141</t>
        </is>
      </c>
      <c r="B1879" t="inlineStr">
        <is>
          <t>Joseph Iyer</t>
        </is>
      </c>
      <c r="C1879" t="inlineStr">
        <is>
          <t>East</t>
        </is>
      </c>
      <c r="D1879" t="inlineStr">
        <is>
          <t>Bhubaneswar</t>
        </is>
      </c>
      <c r="E1879" t="inlineStr">
        <is>
          <t>Yes</t>
        </is>
      </c>
      <c r="F1879" t="inlineStr">
        <is>
          <t>High Value</t>
        </is>
      </c>
      <c r="G1879" t="n">
        <v>9</v>
      </c>
      <c r="H1879" s="24" t="n">
        <v>58011.82</v>
      </c>
      <c r="I1879" s="24" t="n">
        <v>12356.34</v>
      </c>
      <c r="J1879" s="25" t="n">
        <v>45612</v>
      </c>
      <c r="K1879" s="25" t="n">
        <v>45944</v>
      </c>
      <c r="L1879" t="n">
        <v>4</v>
      </c>
      <c r="M1879" t="n">
        <v>5</v>
      </c>
      <c r="N1879" t="n">
        <v>4</v>
      </c>
      <c r="O1879">
        <f>DATE(2026,1,1)-K1879</f>
        <v/>
      </c>
      <c r="P1879">
        <f>IF(G1879&gt;=2,"Repeat","One-time")</f>
        <v/>
      </c>
    </row>
    <row r="1880">
      <c r="A1880" t="inlineStr">
        <is>
          <t>C04876</t>
        </is>
      </c>
      <c r="B1880" t="inlineStr">
        <is>
          <t>Imran Singh</t>
        </is>
      </c>
      <c r="C1880" t="inlineStr">
        <is>
          <t>South</t>
        </is>
      </c>
      <c r="D1880" t="inlineStr">
        <is>
          <t>Bengaluru</t>
        </is>
      </c>
      <c r="E1880" t="inlineStr">
        <is>
          <t>No</t>
        </is>
      </c>
      <c r="F1880" t="inlineStr">
        <is>
          <t>Loyal</t>
        </is>
      </c>
      <c r="G1880" t="n">
        <v>4</v>
      </c>
      <c r="H1880" s="24" t="n">
        <v>57899.15</v>
      </c>
      <c r="I1880" s="24" t="n">
        <v>8024.57</v>
      </c>
      <c r="J1880" s="25" t="n">
        <v>45411</v>
      </c>
      <c r="K1880" s="25" t="n">
        <v>45851</v>
      </c>
      <c r="L1880" t="n">
        <v>3</v>
      </c>
      <c r="M1880" t="n">
        <v>3</v>
      </c>
      <c r="N1880" t="n">
        <v>4</v>
      </c>
      <c r="O1880">
        <f>DATE(2026,1,1)-K1880</f>
        <v/>
      </c>
      <c r="P1880">
        <f>IF(G1880&gt;=2,"Repeat","One-time")</f>
        <v/>
      </c>
    </row>
    <row r="1881">
      <c r="A1881" t="inlineStr">
        <is>
          <t>C06300</t>
        </is>
      </c>
      <c r="B1881" t="inlineStr">
        <is>
          <t>Sneha Prasad</t>
        </is>
      </c>
      <c r="C1881" t="inlineStr">
        <is>
          <t>North</t>
        </is>
      </c>
      <c r="D1881" t="inlineStr">
        <is>
          <t>Lucknow</t>
        </is>
      </c>
      <c r="E1881" t="inlineStr">
        <is>
          <t>No</t>
        </is>
      </c>
      <c r="F1881" t="inlineStr">
        <is>
          <t>Loyal</t>
        </is>
      </c>
      <c r="G1881" t="n">
        <v>3</v>
      </c>
      <c r="H1881" s="24" t="n">
        <v>57896.62</v>
      </c>
      <c r="I1881" s="24" t="n">
        <v>12255.93</v>
      </c>
      <c r="J1881" s="25" t="n">
        <v>45625</v>
      </c>
      <c r="K1881" s="25" t="n">
        <v>45781</v>
      </c>
      <c r="L1881" t="n">
        <v>3</v>
      </c>
      <c r="M1881" t="n">
        <v>3</v>
      </c>
      <c r="N1881" t="n">
        <v>4</v>
      </c>
      <c r="O1881">
        <f>DATE(2026,1,1)-K1881</f>
        <v/>
      </c>
      <c r="P1881">
        <f>IF(G1881&gt;=2,"Repeat","One-time")</f>
        <v/>
      </c>
    </row>
    <row r="1882">
      <c r="A1882" t="inlineStr">
        <is>
          <t>C01908</t>
        </is>
      </c>
      <c r="B1882" t="inlineStr">
        <is>
          <t>Joseph Singh</t>
        </is>
      </c>
      <c r="C1882" t="inlineStr">
        <is>
          <t>East</t>
        </is>
      </c>
      <c r="D1882" t="inlineStr">
        <is>
          <t>Kolkata</t>
        </is>
      </c>
      <c r="E1882" t="inlineStr">
        <is>
          <t>No</t>
        </is>
      </c>
      <c r="F1882" t="inlineStr">
        <is>
          <t>At Risk</t>
        </is>
      </c>
      <c r="G1882" t="n">
        <v>5</v>
      </c>
      <c r="H1882" s="24" t="n">
        <v>57891.34</v>
      </c>
      <c r="I1882" s="24" t="n">
        <v>8354.799999999999</v>
      </c>
      <c r="J1882" s="25" t="n">
        <v>45105</v>
      </c>
      <c r="K1882" s="25" t="n">
        <v>45336</v>
      </c>
      <c r="L1882" t="n">
        <v>1</v>
      </c>
      <c r="M1882" t="n">
        <v>4</v>
      </c>
      <c r="N1882" t="n">
        <v>4</v>
      </c>
      <c r="O1882">
        <f>DATE(2026,1,1)-K1882</f>
        <v/>
      </c>
      <c r="P1882">
        <f>IF(G1882&gt;=2,"Repeat","One-time")</f>
        <v/>
      </c>
    </row>
    <row r="1883">
      <c r="A1883" t="inlineStr">
        <is>
          <t>C06341</t>
        </is>
      </c>
      <c r="B1883" t="inlineStr">
        <is>
          <t>Maria Thakur</t>
        </is>
      </c>
      <c r="C1883" t="inlineStr">
        <is>
          <t>Central</t>
        </is>
      </c>
      <c r="D1883" t="inlineStr">
        <is>
          <t>Nagpur</t>
        </is>
      </c>
      <c r="E1883" t="inlineStr">
        <is>
          <t>No</t>
        </is>
      </c>
      <c r="F1883" t="inlineStr">
        <is>
          <t>Loyal</t>
        </is>
      </c>
      <c r="G1883" t="n">
        <v>3</v>
      </c>
      <c r="H1883" s="24" t="n">
        <v>57871.14</v>
      </c>
      <c r="I1883" s="24" t="n">
        <v>6662.88</v>
      </c>
      <c r="J1883" s="25" t="n">
        <v>45601</v>
      </c>
      <c r="K1883" s="25" t="n">
        <v>45979</v>
      </c>
      <c r="L1883" t="n">
        <v>4</v>
      </c>
      <c r="M1883" t="n">
        <v>3</v>
      </c>
      <c r="N1883" t="n">
        <v>4</v>
      </c>
      <c r="O1883">
        <f>DATE(2026,1,1)-K1883</f>
        <v/>
      </c>
      <c r="P1883">
        <f>IF(G1883&gt;=2,"Repeat","One-time")</f>
        <v/>
      </c>
    </row>
    <row r="1884">
      <c r="A1884" t="inlineStr">
        <is>
          <t>C02495</t>
        </is>
      </c>
      <c r="B1884" t="inlineStr">
        <is>
          <t>Karan Menon</t>
        </is>
      </c>
      <c r="C1884" t="inlineStr">
        <is>
          <t>East</t>
        </is>
      </c>
      <c r="D1884" t="inlineStr">
        <is>
          <t>Bhubaneswar</t>
        </is>
      </c>
      <c r="E1884" t="inlineStr">
        <is>
          <t>No</t>
        </is>
      </c>
      <c r="F1884" t="inlineStr">
        <is>
          <t>High Value</t>
        </is>
      </c>
      <c r="G1884" t="n">
        <v>11</v>
      </c>
      <c r="H1884" s="24" t="n">
        <v>57843.79</v>
      </c>
      <c r="I1884" s="24" t="n">
        <v>10955.79</v>
      </c>
      <c r="J1884" s="25" t="n">
        <v>45217</v>
      </c>
      <c r="K1884" s="25" t="n">
        <v>45965</v>
      </c>
      <c r="L1884" t="n">
        <v>4</v>
      </c>
      <c r="M1884" t="n">
        <v>5</v>
      </c>
      <c r="N1884" t="n">
        <v>4</v>
      </c>
      <c r="O1884">
        <f>DATE(2026,1,1)-K1884</f>
        <v/>
      </c>
      <c r="P1884">
        <f>IF(G1884&gt;=2,"Repeat","One-time")</f>
        <v/>
      </c>
    </row>
    <row r="1885">
      <c r="A1885" t="inlineStr">
        <is>
          <t>C03501</t>
        </is>
      </c>
      <c r="B1885" t="inlineStr">
        <is>
          <t>Swati Sinha</t>
        </is>
      </c>
      <c r="C1885" t="inlineStr">
        <is>
          <t>West</t>
        </is>
      </c>
      <c r="D1885" t="inlineStr">
        <is>
          <t>Pune</t>
        </is>
      </c>
      <c r="E1885" t="inlineStr">
        <is>
          <t>No</t>
        </is>
      </c>
      <c r="F1885" t="inlineStr">
        <is>
          <t>High Value</t>
        </is>
      </c>
      <c r="G1885" t="n">
        <v>6</v>
      </c>
      <c r="H1885" s="24" t="n">
        <v>57765.33</v>
      </c>
      <c r="I1885" s="24" t="n">
        <v>10882.09</v>
      </c>
      <c r="J1885" s="25" t="n">
        <v>45342</v>
      </c>
      <c r="K1885" s="25" t="n">
        <v>45894</v>
      </c>
      <c r="L1885" t="n">
        <v>3</v>
      </c>
      <c r="M1885" t="n">
        <v>4</v>
      </c>
      <c r="N1885" t="n">
        <v>4</v>
      </c>
      <c r="O1885">
        <f>DATE(2026,1,1)-K1885</f>
        <v/>
      </c>
      <c r="P1885">
        <f>IF(G1885&gt;=2,"Repeat","One-time")</f>
        <v/>
      </c>
    </row>
    <row r="1886">
      <c r="A1886" t="inlineStr">
        <is>
          <t>C00918</t>
        </is>
      </c>
      <c r="B1886" t="inlineStr">
        <is>
          <t>Tanvi Sinha</t>
        </is>
      </c>
      <c r="C1886" t="inlineStr">
        <is>
          <t>South</t>
        </is>
      </c>
      <c r="D1886" t="inlineStr">
        <is>
          <t>Hyderabad</t>
        </is>
      </c>
      <c r="E1886" t="inlineStr">
        <is>
          <t>No</t>
        </is>
      </c>
      <c r="F1886" t="inlineStr">
        <is>
          <t>At Risk</t>
        </is>
      </c>
      <c r="G1886" t="n">
        <v>8</v>
      </c>
      <c r="H1886" s="24" t="n">
        <v>57753.67</v>
      </c>
      <c r="I1886" s="24" t="n">
        <v>7303.98</v>
      </c>
      <c r="J1886" s="25" t="n">
        <v>44946</v>
      </c>
      <c r="K1886" s="25" t="n">
        <v>45328</v>
      </c>
      <c r="L1886" t="n">
        <v>1</v>
      </c>
      <c r="M1886" t="n">
        <v>4</v>
      </c>
      <c r="N1886" t="n">
        <v>4</v>
      </c>
      <c r="O1886">
        <f>DATE(2026,1,1)-K1886</f>
        <v/>
      </c>
      <c r="P1886">
        <f>IF(G1886&gt;=2,"Repeat","One-time")</f>
        <v/>
      </c>
    </row>
    <row r="1887">
      <c r="A1887" t="inlineStr">
        <is>
          <t>C04357</t>
        </is>
      </c>
      <c r="B1887" t="inlineStr">
        <is>
          <t>Maria Agarwal</t>
        </is>
      </c>
      <c r="C1887" t="inlineStr">
        <is>
          <t>West</t>
        </is>
      </c>
      <c r="D1887" t="inlineStr">
        <is>
          <t>Mumbai</t>
        </is>
      </c>
      <c r="E1887" t="inlineStr">
        <is>
          <t>No</t>
        </is>
      </c>
      <c r="F1887" t="inlineStr">
        <is>
          <t>High Value</t>
        </is>
      </c>
      <c r="G1887" t="n">
        <v>11</v>
      </c>
      <c r="H1887" s="24" t="n">
        <v>57652.52</v>
      </c>
      <c r="I1887" s="24" t="n">
        <v>12458.43</v>
      </c>
      <c r="J1887" s="25" t="n">
        <v>45393</v>
      </c>
      <c r="K1887" s="25" t="n">
        <v>45869</v>
      </c>
      <c r="L1887" t="n">
        <v>3</v>
      </c>
      <c r="M1887" t="n">
        <v>5</v>
      </c>
      <c r="N1887" t="n">
        <v>4</v>
      </c>
      <c r="O1887">
        <f>DATE(2026,1,1)-K1887</f>
        <v/>
      </c>
      <c r="P1887">
        <f>IF(G1887&gt;=2,"Repeat","One-time")</f>
        <v/>
      </c>
    </row>
    <row r="1888">
      <c r="A1888" t="inlineStr">
        <is>
          <t>C03651</t>
        </is>
      </c>
      <c r="B1888" t="inlineStr">
        <is>
          <t>Amit Banerjee</t>
        </is>
      </c>
      <c r="C1888" t="inlineStr">
        <is>
          <t>South</t>
        </is>
      </c>
      <c r="D1888" t="inlineStr">
        <is>
          <t>Hyderabad</t>
        </is>
      </c>
      <c r="E1888" t="inlineStr">
        <is>
          <t>No</t>
        </is>
      </c>
      <c r="F1888" t="inlineStr">
        <is>
          <t>High Value</t>
        </is>
      </c>
      <c r="G1888" t="n">
        <v>9</v>
      </c>
      <c r="H1888" s="24" t="n">
        <v>57612.96</v>
      </c>
      <c r="I1888" s="24" t="n">
        <v>9820.030000000001</v>
      </c>
      <c r="J1888" s="25" t="n">
        <v>45285</v>
      </c>
      <c r="K1888" s="25" t="n">
        <v>45932</v>
      </c>
      <c r="L1888" t="n">
        <v>4</v>
      </c>
      <c r="M1888" t="n">
        <v>5</v>
      </c>
      <c r="N1888" t="n">
        <v>4</v>
      </c>
      <c r="O1888">
        <f>DATE(2026,1,1)-K1888</f>
        <v/>
      </c>
      <c r="P1888">
        <f>IF(G1888&gt;=2,"Repeat","One-time")</f>
        <v/>
      </c>
    </row>
    <row r="1889">
      <c r="A1889" t="inlineStr">
        <is>
          <t>C04578</t>
        </is>
      </c>
      <c r="B1889" t="inlineStr">
        <is>
          <t>Aditya Patel</t>
        </is>
      </c>
      <c r="C1889" t="inlineStr">
        <is>
          <t>South</t>
        </is>
      </c>
      <c r="D1889" t="inlineStr">
        <is>
          <t>Hyderabad</t>
        </is>
      </c>
      <c r="E1889" t="inlineStr">
        <is>
          <t>No</t>
        </is>
      </c>
      <c r="F1889" t="inlineStr">
        <is>
          <t>High Value</t>
        </is>
      </c>
      <c r="G1889" t="n">
        <v>9</v>
      </c>
      <c r="H1889" s="24" t="n">
        <v>57602.78</v>
      </c>
      <c r="I1889" s="24" t="n">
        <v>14625.7</v>
      </c>
      <c r="J1889" s="25" t="n">
        <v>45380</v>
      </c>
      <c r="K1889" s="25" t="n">
        <v>45990</v>
      </c>
      <c r="L1889" t="n">
        <v>5</v>
      </c>
      <c r="M1889" t="n">
        <v>5</v>
      </c>
      <c r="N1889" t="n">
        <v>4</v>
      </c>
      <c r="O1889">
        <f>DATE(2026,1,1)-K1889</f>
        <v/>
      </c>
      <c r="P1889">
        <f>IF(G1889&gt;=2,"Repeat","One-time")</f>
        <v/>
      </c>
    </row>
    <row r="1890">
      <c r="A1890" t="inlineStr">
        <is>
          <t>C03161</t>
        </is>
      </c>
      <c r="B1890" t="inlineStr">
        <is>
          <t>Joseph Chopra</t>
        </is>
      </c>
      <c r="C1890" t="inlineStr">
        <is>
          <t>South</t>
        </is>
      </c>
      <c r="D1890" t="inlineStr">
        <is>
          <t>Kochi</t>
        </is>
      </c>
      <c r="E1890" t="inlineStr">
        <is>
          <t>Yes</t>
        </is>
      </c>
      <c r="F1890" t="inlineStr">
        <is>
          <t>High Value</t>
        </is>
      </c>
      <c r="G1890" t="n">
        <v>11</v>
      </c>
      <c r="H1890" s="24" t="n">
        <v>57598.4</v>
      </c>
      <c r="I1890" s="24" t="n">
        <v>13968.36</v>
      </c>
      <c r="J1890" s="25" t="n">
        <v>45265</v>
      </c>
      <c r="K1890" s="25" t="n">
        <v>45853</v>
      </c>
      <c r="L1890" t="n">
        <v>3</v>
      </c>
      <c r="M1890" t="n">
        <v>5</v>
      </c>
      <c r="N1890" t="n">
        <v>4</v>
      </c>
      <c r="O1890">
        <f>DATE(2026,1,1)-K1890</f>
        <v/>
      </c>
      <c r="P1890">
        <f>IF(G1890&gt;=2,"Repeat","One-time")</f>
        <v/>
      </c>
    </row>
    <row r="1891">
      <c r="A1891" t="inlineStr">
        <is>
          <t>C02511</t>
        </is>
      </c>
      <c r="B1891" t="inlineStr">
        <is>
          <t>Maria Kumar</t>
        </is>
      </c>
      <c r="C1891" t="inlineStr">
        <is>
          <t>East</t>
        </is>
      </c>
      <c r="D1891" t="inlineStr">
        <is>
          <t>Jamshedpur</t>
        </is>
      </c>
      <c r="E1891" t="inlineStr">
        <is>
          <t>No</t>
        </is>
      </c>
      <c r="F1891" t="inlineStr">
        <is>
          <t>At Risk</t>
        </is>
      </c>
      <c r="G1891" t="n">
        <v>6</v>
      </c>
      <c r="H1891" s="24" t="n">
        <v>57581.45</v>
      </c>
      <c r="I1891" s="24" t="n">
        <v>9668.879999999999</v>
      </c>
      <c r="J1891" s="25" t="n">
        <v>45182</v>
      </c>
      <c r="K1891" s="25" t="n">
        <v>45551</v>
      </c>
      <c r="L1891" t="n">
        <v>2</v>
      </c>
      <c r="M1891" t="n">
        <v>4</v>
      </c>
      <c r="N1891" t="n">
        <v>4</v>
      </c>
      <c r="O1891">
        <f>DATE(2026,1,1)-K1891</f>
        <v/>
      </c>
      <c r="P1891">
        <f>IF(G1891&gt;=2,"Repeat","One-time")</f>
        <v/>
      </c>
    </row>
    <row r="1892">
      <c r="A1892" t="inlineStr">
        <is>
          <t>C06156</t>
        </is>
      </c>
      <c r="B1892" t="inlineStr">
        <is>
          <t>Rohan Chopra</t>
        </is>
      </c>
      <c r="C1892" t="inlineStr">
        <is>
          <t>East</t>
        </is>
      </c>
      <c r="D1892" t="inlineStr">
        <is>
          <t>Kolkata</t>
        </is>
      </c>
      <c r="E1892" t="inlineStr">
        <is>
          <t>Yes</t>
        </is>
      </c>
      <c r="F1892" t="inlineStr">
        <is>
          <t>High Value</t>
        </is>
      </c>
      <c r="G1892" t="n">
        <v>8</v>
      </c>
      <c r="H1892" s="24" t="n">
        <v>57563.99</v>
      </c>
      <c r="I1892" s="24" t="n">
        <v>7884</v>
      </c>
      <c r="J1892" s="25" t="n">
        <v>45584</v>
      </c>
      <c r="K1892" s="25" t="n">
        <v>46004</v>
      </c>
      <c r="L1892" t="n">
        <v>5</v>
      </c>
      <c r="M1892" t="n">
        <v>5</v>
      </c>
      <c r="N1892" t="n">
        <v>4</v>
      </c>
      <c r="O1892">
        <f>DATE(2026,1,1)-K1892</f>
        <v/>
      </c>
      <c r="P1892">
        <f>IF(G1892&gt;=2,"Repeat","One-time")</f>
        <v/>
      </c>
    </row>
    <row r="1893">
      <c r="A1893" t="inlineStr">
        <is>
          <t>C10290</t>
        </is>
      </c>
      <c r="B1893" t="inlineStr">
        <is>
          <t>Rahul Sharma</t>
        </is>
      </c>
      <c r="C1893" t="inlineStr">
        <is>
          <t>North</t>
        </is>
      </c>
      <c r="D1893" t="inlineStr">
        <is>
          <t>Gurugram</t>
        </is>
      </c>
      <c r="E1893" t="inlineStr">
        <is>
          <t>Yes</t>
        </is>
      </c>
      <c r="F1893" t="inlineStr">
        <is>
          <t>High Value</t>
        </is>
      </c>
      <c r="G1893" t="n">
        <v>6</v>
      </c>
      <c r="H1893" s="24" t="n">
        <v>57560.25</v>
      </c>
      <c r="I1893" s="24" t="n">
        <v>9736.629999999999</v>
      </c>
      <c r="J1893" s="25" t="n">
        <v>45879</v>
      </c>
      <c r="K1893" s="25" t="n">
        <v>45990</v>
      </c>
      <c r="L1893" t="n">
        <v>5</v>
      </c>
      <c r="M1893" t="n">
        <v>4</v>
      </c>
      <c r="N1893" t="n">
        <v>4</v>
      </c>
      <c r="O1893">
        <f>DATE(2026,1,1)-K1893</f>
        <v/>
      </c>
      <c r="P1893">
        <f>IF(G1893&gt;=2,"Repeat","One-time")</f>
        <v/>
      </c>
    </row>
    <row r="1894">
      <c r="A1894" t="inlineStr">
        <is>
          <t>C04871</t>
        </is>
      </c>
      <c r="B1894" t="inlineStr">
        <is>
          <t>Diya Iyer</t>
        </is>
      </c>
      <c r="C1894" t="inlineStr">
        <is>
          <t>Central</t>
        </is>
      </c>
      <c r="D1894" t="inlineStr">
        <is>
          <t>Indore</t>
        </is>
      </c>
      <c r="E1894" t="inlineStr">
        <is>
          <t>Yes</t>
        </is>
      </c>
      <c r="F1894" t="inlineStr">
        <is>
          <t>High Value</t>
        </is>
      </c>
      <c r="G1894" t="n">
        <v>7</v>
      </c>
      <c r="H1894" s="24" t="n">
        <v>57527.99</v>
      </c>
      <c r="I1894" s="24" t="n">
        <v>9504.309999999999</v>
      </c>
      <c r="J1894" s="25" t="n">
        <v>45558</v>
      </c>
      <c r="K1894" s="25" t="n">
        <v>45889</v>
      </c>
      <c r="L1894" t="n">
        <v>3</v>
      </c>
      <c r="M1894" t="n">
        <v>4</v>
      </c>
      <c r="N1894" t="n">
        <v>4</v>
      </c>
      <c r="O1894">
        <f>DATE(2026,1,1)-K1894</f>
        <v/>
      </c>
      <c r="P1894">
        <f>IF(G1894&gt;=2,"Repeat","One-time")</f>
        <v/>
      </c>
    </row>
    <row r="1895">
      <c r="A1895" t="inlineStr">
        <is>
          <t>C05195</t>
        </is>
      </c>
      <c r="B1895" t="inlineStr">
        <is>
          <t>Deepak Kumar</t>
        </is>
      </c>
      <c r="C1895" t="inlineStr">
        <is>
          <t>West</t>
        </is>
      </c>
      <c r="D1895" t="inlineStr">
        <is>
          <t>Pune</t>
        </is>
      </c>
      <c r="E1895" t="inlineStr">
        <is>
          <t>Yes</t>
        </is>
      </c>
      <c r="F1895" t="inlineStr">
        <is>
          <t>High Value</t>
        </is>
      </c>
      <c r="G1895" t="n">
        <v>5</v>
      </c>
      <c r="H1895" s="24" t="n">
        <v>57505.74</v>
      </c>
      <c r="I1895" s="24" t="n">
        <v>5018.95</v>
      </c>
      <c r="J1895" s="25" t="n">
        <v>45427</v>
      </c>
      <c r="K1895" s="25" t="n">
        <v>45967</v>
      </c>
      <c r="L1895" t="n">
        <v>4</v>
      </c>
      <c r="M1895" t="n">
        <v>4</v>
      </c>
      <c r="N1895" t="n">
        <v>4</v>
      </c>
      <c r="O1895">
        <f>DATE(2026,1,1)-K1895</f>
        <v/>
      </c>
      <c r="P1895">
        <f>IF(G1895&gt;=2,"Repeat","One-time")</f>
        <v/>
      </c>
    </row>
    <row r="1896">
      <c r="A1896" t="inlineStr">
        <is>
          <t>C06522</t>
        </is>
      </c>
      <c r="B1896" t="inlineStr">
        <is>
          <t>Joseph Rao</t>
        </is>
      </c>
      <c r="C1896" t="inlineStr">
        <is>
          <t>South</t>
        </is>
      </c>
      <c r="D1896" t="inlineStr">
        <is>
          <t>Hyderabad</t>
        </is>
      </c>
      <c r="E1896" t="inlineStr">
        <is>
          <t>Yes</t>
        </is>
      </c>
      <c r="F1896" t="inlineStr">
        <is>
          <t>High Value</t>
        </is>
      </c>
      <c r="G1896" t="n">
        <v>8</v>
      </c>
      <c r="H1896" s="24" t="n">
        <v>57501.93</v>
      </c>
      <c r="I1896" s="24" t="n">
        <v>12647.38</v>
      </c>
      <c r="J1896" s="25" t="n">
        <v>45602</v>
      </c>
      <c r="K1896" s="25" t="n">
        <v>45897</v>
      </c>
      <c r="L1896" t="n">
        <v>3</v>
      </c>
      <c r="M1896" t="n">
        <v>5</v>
      </c>
      <c r="N1896" t="n">
        <v>4</v>
      </c>
      <c r="O1896">
        <f>DATE(2026,1,1)-K1896</f>
        <v/>
      </c>
      <c r="P1896">
        <f>IF(G1896&gt;=2,"Repeat","One-time")</f>
        <v/>
      </c>
    </row>
    <row r="1897">
      <c r="A1897" t="inlineStr">
        <is>
          <t>C08373</t>
        </is>
      </c>
      <c r="B1897" t="inlineStr">
        <is>
          <t>Diya Reddy</t>
        </is>
      </c>
      <c r="C1897" t="inlineStr">
        <is>
          <t>East</t>
        </is>
      </c>
      <c r="D1897" t="inlineStr">
        <is>
          <t>Bhubaneswar</t>
        </is>
      </c>
      <c r="E1897" t="inlineStr">
        <is>
          <t>Yes</t>
        </is>
      </c>
      <c r="F1897" t="inlineStr">
        <is>
          <t>High Value</t>
        </is>
      </c>
      <c r="G1897" t="n">
        <v>8</v>
      </c>
      <c r="H1897" s="24" t="n">
        <v>57367.35</v>
      </c>
      <c r="I1897" s="24" t="n">
        <v>9839.120000000001</v>
      </c>
      <c r="J1897" s="25" t="n">
        <v>45750</v>
      </c>
      <c r="K1897" s="25" t="n">
        <v>46007</v>
      </c>
      <c r="L1897" t="n">
        <v>5</v>
      </c>
      <c r="M1897" t="n">
        <v>5</v>
      </c>
      <c r="N1897" t="n">
        <v>4</v>
      </c>
      <c r="O1897">
        <f>DATE(2026,1,1)-K1897</f>
        <v/>
      </c>
      <c r="P1897">
        <f>IF(G1897&gt;=2,"Repeat","One-time")</f>
        <v/>
      </c>
    </row>
    <row r="1898">
      <c r="A1898" t="inlineStr">
        <is>
          <t>C09474</t>
        </is>
      </c>
      <c r="B1898" t="inlineStr">
        <is>
          <t>Manish Sharma</t>
        </is>
      </c>
      <c r="C1898" t="inlineStr">
        <is>
          <t>West</t>
        </is>
      </c>
      <c r="D1898" t="inlineStr">
        <is>
          <t>Mumbai</t>
        </is>
      </c>
      <c r="E1898" t="inlineStr">
        <is>
          <t>Yes</t>
        </is>
      </c>
      <c r="F1898" t="inlineStr">
        <is>
          <t>High Value</t>
        </is>
      </c>
      <c r="G1898" t="n">
        <v>4</v>
      </c>
      <c r="H1898" s="24" t="n">
        <v>57360.97</v>
      </c>
      <c r="I1898" s="24" t="n">
        <v>7705.21</v>
      </c>
      <c r="J1898" s="25" t="n">
        <v>45902</v>
      </c>
      <c r="K1898" s="25" t="n">
        <v>45983</v>
      </c>
      <c r="L1898" t="n">
        <v>4</v>
      </c>
      <c r="M1898" t="n">
        <v>4</v>
      </c>
      <c r="N1898" t="n">
        <v>4</v>
      </c>
      <c r="O1898">
        <f>DATE(2026,1,1)-K1898</f>
        <v/>
      </c>
      <c r="P1898">
        <f>IF(G1898&gt;=2,"Repeat","One-time")</f>
        <v/>
      </c>
    </row>
    <row r="1899">
      <c r="A1899" t="inlineStr">
        <is>
          <t>C08183</t>
        </is>
      </c>
      <c r="B1899" t="inlineStr">
        <is>
          <t>Manish Bose</t>
        </is>
      </c>
      <c r="C1899" t="inlineStr">
        <is>
          <t>East</t>
        </is>
      </c>
      <c r="D1899" t="inlineStr">
        <is>
          <t>Patna</t>
        </is>
      </c>
      <c r="E1899" t="inlineStr">
        <is>
          <t>Yes</t>
        </is>
      </c>
      <c r="F1899" t="inlineStr">
        <is>
          <t>High Value</t>
        </is>
      </c>
      <c r="G1899" t="n">
        <v>13</v>
      </c>
      <c r="H1899" s="24" t="n">
        <v>57320.2</v>
      </c>
      <c r="I1899" s="24" t="n">
        <v>11085.81</v>
      </c>
      <c r="J1899" s="25" t="n">
        <v>45721</v>
      </c>
      <c r="K1899" s="25" t="n">
        <v>45991</v>
      </c>
      <c r="L1899" t="n">
        <v>5</v>
      </c>
      <c r="M1899" t="n">
        <v>5</v>
      </c>
      <c r="N1899" t="n">
        <v>4</v>
      </c>
      <c r="O1899">
        <f>DATE(2026,1,1)-K1899</f>
        <v/>
      </c>
      <c r="P1899">
        <f>IF(G1899&gt;=2,"Repeat","One-time")</f>
        <v/>
      </c>
    </row>
    <row r="1900">
      <c r="A1900" t="inlineStr">
        <is>
          <t>C10339</t>
        </is>
      </c>
      <c r="B1900" t="inlineStr">
        <is>
          <t>Diya Ghosh</t>
        </is>
      </c>
      <c r="C1900" t="inlineStr">
        <is>
          <t>South</t>
        </is>
      </c>
      <c r="D1900" t="inlineStr">
        <is>
          <t>Bengaluru</t>
        </is>
      </c>
      <c r="E1900" t="inlineStr">
        <is>
          <t>No</t>
        </is>
      </c>
      <c r="F1900" t="inlineStr">
        <is>
          <t>High Value</t>
        </is>
      </c>
      <c r="G1900" t="n">
        <v>5</v>
      </c>
      <c r="H1900" s="24" t="n">
        <v>57310.95</v>
      </c>
      <c r="I1900" s="24" t="n">
        <v>7784.55</v>
      </c>
      <c r="J1900" s="25" t="n">
        <v>45928</v>
      </c>
      <c r="K1900" s="25" t="n">
        <v>46014</v>
      </c>
      <c r="L1900" t="n">
        <v>5</v>
      </c>
      <c r="M1900" t="n">
        <v>4</v>
      </c>
      <c r="N1900" t="n">
        <v>4</v>
      </c>
      <c r="O1900">
        <f>DATE(2026,1,1)-K1900</f>
        <v/>
      </c>
      <c r="P1900">
        <f>IF(G1900&gt;=2,"Repeat","One-time")</f>
        <v/>
      </c>
    </row>
    <row r="1901">
      <c r="A1901" t="inlineStr">
        <is>
          <t>C03768</t>
        </is>
      </c>
      <c r="B1901" t="inlineStr">
        <is>
          <t>Harpreet Patel</t>
        </is>
      </c>
      <c r="C1901" t="inlineStr">
        <is>
          <t>North</t>
        </is>
      </c>
      <c r="D1901" t="inlineStr">
        <is>
          <t>Jaipur</t>
        </is>
      </c>
      <c r="E1901" t="inlineStr">
        <is>
          <t>Yes</t>
        </is>
      </c>
      <c r="F1901" t="inlineStr">
        <is>
          <t>At Risk</t>
        </is>
      </c>
      <c r="G1901" t="n">
        <v>8</v>
      </c>
      <c r="H1901" s="24" t="n">
        <v>57288.08</v>
      </c>
      <c r="I1901" s="24" t="n">
        <v>12581.11</v>
      </c>
      <c r="J1901" s="25" t="n">
        <v>45283</v>
      </c>
      <c r="K1901" s="25" t="n">
        <v>45726</v>
      </c>
      <c r="L1901" t="n">
        <v>2</v>
      </c>
      <c r="M1901" t="n">
        <v>4</v>
      </c>
      <c r="N1901" t="n">
        <v>4</v>
      </c>
      <c r="O1901">
        <f>DATE(2026,1,1)-K1901</f>
        <v/>
      </c>
      <c r="P1901">
        <f>IF(G1901&gt;=2,"Repeat","One-time")</f>
        <v/>
      </c>
    </row>
    <row r="1902">
      <c r="A1902" t="inlineStr">
        <is>
          <t>C07611</t>
        </is>
      </c>
      <c r="B1902" t="inlineStr">
        <is>
          <t>Aditya Singh</t>
        </is>
      </c>
      <c r="C1902" t="inlineStr">
        <is>
          <t>West</t>
        </is>
      </c>
      <c r="D1902" t="inlineStr">
        <is>
          <t>Pune</t>
        </is>
      </c>
      <c r="E1902" t="inlineStr">
        <is>
          <t>No</t>
        </is>
      </c>
      <c r="F1902" t="inlineStr">
        <is>
          <t>High Value</t>
        </is>
      </c>
      <c r="G1902" t="n">
        <v>5</v>
      </c>
      <c r="H1902" s="24" t="n">
        <v>57269.11</v>
      </c>
      <c r="I1902" s="24" t="n">
        <v>10986.56</v>
      </c>
      <c r="J1902" s="25" t="n">
        <v>45649</v>
      </c>
      <c r="K1902" s="25" t="n">
        <v>45996</v>
      </c>
      <c r="L1902" t="n">
        <v>5</v>
      </c>
      <c r="M1902" t="n">
        <v>4</v>
      </c>
      <c r="N1902" t="n">
        <v>4</v>
      </c>
      <c r="O1902">
        <f>DATE(2026,1,1)-K1902</f>
        <v/>
      </c>
      <c r="P1902">
        <f>IF(G1902&gt;=2,"Repeat","One-time")</f>
        <v/>
      </c>
    </row>
    <row r="1903">
      <c r="A1903" t="inlineStr">
        <is>
          <t>C02564</t>
        </is>
      </c>
      <c r="B1903" t="inlineStr">
        <is>
          <t>Arjun Mishra</t>
        </is>
      </c>
      <c r="C1903" t="inlineStr">
        <is>
          <t>North</t>
        </is>
      </c>
      <c r="D1903" t="inlineStr">
        <is>
          <t>Delhi</t>
        </is>
      </c>
      <c r="E1903" t="inlineStr">
        <is>
          <t>No</t>
        </is>
      </c>
      <c r="F1903" t="inlineStr">
        <is>
          <t>High Value</t>
        </is>
      </c>
      <c r="G1903" t="n">
        <v>11</v>
      </c>
      <c r="H1903" s="24" t="n">
        <v>57244.53</v>
      </c>
      <c r="I1903" s="24" t="n">
        <v>9364.1</v>
      </c>
      <c r="J1903" s="25" t="n">
        <v>45152</v>
      </c>
      <c r="K1903" s="25" t="n">
        <v>45928</v>
      </c>
      <c r="L1903" t="n">
        <v>4</v>
      </c>
      <c r="M1903" t="n">
        <v>5</v>
      </c>
      <c r="N1903" t="n">
        <v>4</v>
      </c>
      <c r="O1903">
        <f>DATE(2026,1,1)-K1903</f>
        <v/>
      </c>
      <c r="P1903">
        <f>IF(G1903&gt;=2,"Repeat","One-time")</f>
        <v/>
      </c>
    </row>
    <row r="1904">
      <c r="A1904" t="inlineStr">
        <is>
          <t>C09766</t>
        </is>
      </c>
      <c r="B1904" t="inlineStr">
        <is>
          <t>Nikhil Khan</t>
        </is>
      </c>
      <c r="C1904" t="inlineStr">
        <is>
          <t>North</t>
        </is>
      </c>
      <c r="D1904" t="inlineStr">
        <is>
          <t>Lucknow</t>
        </is>
      </c>
      <c r="E1904" t="inlineStr">
        <is>
          <t>No</t>
        </is>
      </c>
      <c r="F1904" t="inlineStr">
        <is>
          <t>High Value</t>
        </is>
      </c>
      <c r="G1904" t="n">
        <v>6</v>
      </c>
      <c r="H1904" s="24" t="n">
        <v>57149.69</v>
      </c>
      <c r="I1904" s="24" t="n">
        <v>9105.92</v>
      </c>
      <c r="J1904" s="25" t="n">
        <v>45836</v>
      </c>
      <c r="K1904" s="25" t="n">
        <v>45990</v>
      </c>
      <c r="L1904" t="n">
        <v>5</v>
      </c>
      <c r="M1904" t="n">
        <v>4</v>
      </c>
      <c r="N1904" t="n">
        <v>4</v>
      </c>
      <c r="O1904">
        <f>DATE(2026,1,1)-K1904</f>
        <v/>
      </c>
      <c r="P1904">
        <f>IF(G1904&gt;=2,"Repeat","One-time")</f>
        <v/>
      </c>
    </row>
    <row r="1905">
      <c r="A1905" t="inlineStr">
        <is>
          <t>C05906</t>
        </is>
      </c>
      <c r="B1905" t="inlineStr">
        <is>
          <t>Suresh Singh</t>
        </is>
      </c>
      <c r="C1905" t="inlineStr">
        <is>
          <t>West</t>
        </is>
      </c>
      <c r="D1905" t="inlineStr">
        <is>
          <t>Pune</t>
        </is>
      </c>
      <c r="E1905" t="inlineStr">
        <is>
          <t>No</t>
        </is>
      </c>
      <c r="F1905" t="inlineStr">
        <is>
          <t>High Value</t>
        </is>
      </c>
      <c r="G1905" t="n">
        <v>8</v>
      </c>
      <c r="H1905" s="24" t="n">
        <v>57138.03</v>
      </c>
      <c r="I1905" s="24" t="n">
        <v>9304.24</v>
      </c>
      <c r="J1905" s="25" t="n">
        <v>45611</v>
      </c>
      <c r="K1905" s="25" t="n">
        <v>45873</v>
      </c>
      <c r="L1905" t="n">
        <v>3</v>
      </c>
      <c r="M1905" t="n">
        <v>4</v>
      </c>
      <c r="N1905" t="n">
        <v>4</v>
      </c>
      <c r="O1905">
        <f>DATE(2026,1,1)-K1905</f>
        <v/>
      </c>
      <c r="P1905">
        <f>IF(G1905&gt;=2,"Repeat","One-time")</f>
        <v/>
      </c>
    </row>
    <row r="1906">
      <c r="A1906" t="inlineStr">
        <is>
          <t>C02150</t>
        </is>
      </c>
      <c r="B1906" t="inlineStr">
        <is>
          <t>Manish Sinha</t>
        </is>
      </c>
      <c r="C1906" t="inlineStr">
        <is>
          <t>South</t>
        </is>
      </c>
      <c r="D1906" t="inlineStr">
        <is>
          <t>Bengaluru</t>
        </is>
      </c>
      <c r="E1906" t="inlineStr">
        <is>
          <t>No</t>
        </is>
      </c>
      <c r="F1906" t="inlineStr">
        <is>
          <t>High Value</t>
        </is>
      </c>
      <c r="G1906" t="n">
        <v>13</v>
      </c>
      <c r="H1906" s="24" t="n">
        <v>57134.55</v>
      </c>
      <c r="I1906" s="24" t="n">
        <v>9489.309999999999</v>
      </c>
      <c r="J1906" s="25" t="n">
        <v>45144</v>
      </c>
      <c r="K1906" s="25" t="n">
        <v>45999</v>
      </c>
      <c r="L1906" t="n">
        <v>5</v>
      </c>
      <c r="M1906" t="n">
        <v>5</v>
      </c>
      <c r="N1906" t="n">
        <v>4</v>
      </c>
      <c r="O1906">
        <f>DATE(2026,1,1)-K1906</f>
        <v/>
      </c>
      <c r="P1906">
        <f>IF(G1906&gt;=2,"Repeat","One-time")</f>
        <v/>
      </c>
    </row>
    <row r="1907">
      <c r="A1907" t="inlineStr">
        <is>
          <t>C03429</t>
        </is>
      </c>
      <c r="B1907" t="inlineStr">
        <is>
          <t>Ritu Yadav</t>
        </is>
      </c>
      <c r="C1907" t="inlineStr">
        <is>
          <t>North</t>
        </is>
      </c>
      <c r="D1907" t="inlineStr">
        <is>
          <t>Delhi</t>
        </is>
      </c>
      <c r="E1907" t="inlineStr">
        <is>
          <t>No</t>
        </is>
      </c>
      <c r="F1907" t="inlineStr">
        <is>
          <t>High Value</t>
        </is>
      </c>
      <c r="G1907" t="n">
        <v>11</v>
      </c>
      <c r="H1907" s="24" t="n">
        <v>57053.92</v>
      </c>
      <c r="I1907" s="24" t="n">
        <v>13402.98</v>
      </c>
      <c r="J1907" s="25" t="n">
        <v>45259</v>
      </c>
      <c r="K1907" s="25" t="n">
        <v>46009</v>
      </c>
      <c r="L1907" t="n">
        <v>5</v>
      </c>
      <c r="M1907" t="n">
        <v>5</v>
      </c>
      <c r="N1907" t="n">
        <v>4</v>
      </c>
      <c r="O1907">
        <f>DATE(2026,1,1)-K1907</f>
        <v/>
      </c>
      <c r="P1907">
        <f>IF(G1907&gt;=2,"Repeat","One-time")</f>
        <v/>
      </c>
    </row>
    <row r="1908">
      <c r="A1908" t="inlineStr">
        <is>
          <t>C02136</t>
        </is>
      </c>
      <c r="B1908" t="inlineStr">
        <is>
          <t>Aarav Kapoor</t>
        </is>
      </c>
      <c r="C1908" t="inlineStr">
        <is>
          <t>West</t>
        </is>
      </c>
      <c r="D1908" t="inlineStr">
        <is>
          <t>Mumbai</t>
        </is>
      </c>
      <c r="E1908" t="inlineStr">
        <is>
          <t>No</t>
        </is>
      </c>
      <c r="F1908" t="inlineStr">
        <is>
          <t>At Risk</t>
        </is>
      </c>
      <c r="G1908" t="n">
        <v>3</v>
      </c>
      <c r="H1908" s="24" t="n">
        <v>57029.25</v>
      </c>
      <c r="I1908" s="24" t="n">
        <v>9137.450000000001</v>
      </c>
      <c r="J1908" s="25" t="n">
        <v>45104</v>
      </c>
      <c r="K1908" s="25" t="n">
        <v>45152</v>
      </c>
      <c r="L1908" t="n">
        <v>1</v>
      </c>
      <c r="M1908" t="n">
        <v>3</v>
      </c>
      <c r="N1908" t="n">
        <v>4</v>
      </c>
      <c r="O1908">
        <f>DATE(2026,1,1)-K1908</f>
        <v/>
      </c>
      <c r="P1908">
        <f>IF(G1908&gt;=2,"Repeat","One-time")</f>
        <v/>
      </c>
    </row>
    <row r="1909">
      <c r="A1909" t="inlineStr">
        <is>
          <t>C02169</t>
        </is>
      </c>
      <c r="B1909" t="inlineStr">
        <is>
          <t>Pooja Verma</t>
        </is>
      </c>
      <c r="C1909" t="inlineStr">
        <is>
          <t>East</t>
        </is>
      </c>
      <c r="D1909" t="inlineStr">
        <is>
          <t>Patna</t>
        </is>
      </c>
      <c r="E1909" t="inlineStr">
        <is>
          <t>Yes</t>
        </is>
      </c>
      <c r="F1909" t="inlineStr">
        <is>
          <t>At Risk</t>
        </is>
      </c>
      <c r="G1909" t="n">
        <v>2</v>
      </c>
      <c r="H1909" s="24" t="n">
        <v>56958.05</v>
      </c>
      <c r="I1909" s="24" t="n">
        <v>4973.95</v>
      </c>
      <c r="J1909" s="25" t="n">
        <v>45240</v>
      </c>
      <c r="K1909" s="25" t="n">
        <v>45355</v>
      </c>
      <c r="L1909" t="n">
        <v>1</v>
      </c>
      <c r="M1909" t="n">
        <v>2</v>
      </c>
      <c r="N1909" t="n">
        <v>4</v>
      </c>
      <c r="O1909">
        <f>DATE(2026,1,1)-K1909</f>
        <v/>
      </c>
      <c r="P1909">
        <f>IF(G1909&gt;=2,"Repeat","One-time")</f>
        <v/>
      </c>
    </row>
    <row r="1910">
      <c r="A1910" t="inlineStr">
        <is>
          <t>C03069</t>
        </is>
      </c>
      <c r="B1910" t="inlineStr">
        <is>
          <t>Farhan Sinha</t>
        </is>
      </c>
      <c r="C1910" t="inlineStr">
        <is>
          <t>South</t>
        </is>
      </c>
      <c r="D1910" t="inlineStr">
        <is>
          <t>Kochi</t>
        </is>
      </c>
      <c r="E1910" t="inlineStr">
        <is>
          <t>No</t>
        </is>
      </c>
      <c r="F1910" t="inlineStr">
        <is>
          <t>At Risk</t>
        </is>
      </c>
      <c r="G1910" t="n">
        <v>6</v>
      </c>
      <c r="H1910" s="24" t="n">
        <v>56934.56</v>
      </c>
      <c r="I1910" s="24" t="n">
        <v>3990.05</v>
      </c>
      <c r="J1910" s="25" t="n">
        <v>45253</v>
      </c>
      <c r="K1910" s="25" t="n">
        <v>45645</v>
      </c>
      <c r="L1910" t="n">
        <v>2</v>
      </c>
      <c r="M1910" t="n">
        <v>4</v>
      </c>
      <c r="N1910" t="n">
        <v>4</v>
      </c>
      <c r="O1910">
        <f>DATE(2026,1,1)-K1910</f>
        <v/>
      </c>
      <c r="P1910">
        <f>IF(G1910&gt;=2,"Repeat","One-time")</f>
        <v/>
      </c>
    </row>
    <row r="1911">
      <c r="A1911" t="inlineStr">
        <is>
          <t>C07085</t>
        </is>
      </c>
      <c r="B1911" t="inlineStr">
        <is>
          <t>Karan Bose</t>
        </is>
      </c>
      <c r="C1911" t="inlineStr">
        <is>
          <t>South</t>
        </is>
      </c>
      <c r="D1911" t="inlineStr">
        <is>
          <t>Bengaluru</t>
        </is>
      </c>
      <c r="E1911" t="inlineStr">
        <is>
          <t>No</t>
        </is>
      </c>
      <c r="F1911" t="inlineStr">
        <is>
          <t>High Value</t>
        </is>
      </c>
      <c r="G1911" t="n">
        <v>5</v>
      </c>
      <c r="H1911" s="24" t="n">
        <v>56912.55</v>
      </c>
      <c r="I1911" s="24" t="n">
        <v>9764.09</v>
      </c>
      <c r="J1911" s="25" t="n">
        <v>45620</v>
      </c>
      <c r="K1911" s="25" t="n">
        <v>45859</v>
      </c>
      <c r="L1911" t="n">
        <v>3</v>
      </c>
      <c r="M1911" t="n">
        <v>4</v>
      </c>
      <c r="N1911" t="n">
        <v>4</v>
      </c>
      <c r="O1911">
        <f>DATE(2026,1,1)-K1911</f>
        <v/>
      </c>
      <c r="P1911">
        <f>IF(G1911&gt;=2,"Repeat","One-time")</f>
        <v/>
      </c>
    </row>
    <row r="1912">
      <c r="A1912" t="inlineStr">
        <is>
          <t>C00700</t>
        </is>
      </c>
      <c r="B1912" t="inlineStr">
        <is>
          <t>Diya Das</t>
        </is>
      </c>
      <c r="C1912" t="inlineStr">
        <is>
          <t>South</t>
        </is>
      </c>
      <c r="D1912" t="inlineStr">
        <is>
          <t>Hyderabad</t>
        </is>
      </c>
      <c r="E1912" t="inlineStr">
        <is>
          <t>No</t>
        </is>
      </c>
      <c r="F1912" t="inlineStr">
        <is>
          <t>At Risk</t>
        </is>
      </c>
      <c r="G1912" t="n">
        <v>5</v>
      </c>
      <c r="H1912" s="24" t="n">
        <v>56898.67</v>
      </c>
      <c r="I1912" s="24" t="n">
        <v>11559.74</v>
      </c>
      <c r="J1912" s="25" t="n">
        <v>44929</v>
      </c>
      <c r="K1912" s="25" t="n">
        <v>45441</v>
      </c>
      <c r="L1912" t="n">
        <v>1</v>
      </c>
      <c r="M1912" t="n">
        <v>4</v>
      </c>
      <c r="N1912" t="n">
        <v>4</v>
      </c>
      <c r="O1912">
        <f>DATE(2026,1,1)-K1912</f>
        <v/>
      </c>
      <c r="P1912">
        <f>IF(G1912&gt;=2,"Repeat","One-time")</f>
        <v/>
      </c>
    </row>
    <row r="1913">
      <c r="A1913" t="inlineStr">
        <is>
          <t>C08935</t>
        </is>
      </c>
      <c r="B1913" t="inlineStr">
        <is>
          <t>Shreya Agarwal</t>
        </is>
      </c>
      <c r="C1913" t="inlineStr">
        <is>
          <t>South</t>
        </is>
      </c>
      <c r="D1913" t="inlineStr">
        <is>
          <t>Bengaluru</t>
        </is>
      </c>
      <c r="E1913" t="inlineStr">
        <is>
          <t>No</t>
        </is>
      </c>
      <c r="F1913" t="inlineStr">
        <is>
          <t>High Value</t>
        </is>
      </c>
      <c r="G1913" t="n">
        <v>4</v>
      </c>
      <c r="H1913" s="24" t="n">
        <v>56873.23</v>
      </c>
      <c r="I1913" s="24" t="n">
        <v>7207.42</v>
      </c>
      <c r="J1913" s="25" t="n">
        <v>45782</v>
      </c>
      <c r="K1913" s="25" t="n">
        <v>46019</v>
      </c>
      <c r="L1913" t="n">
        <v>5</v>
      </c>
      <c r="M1913" t="n">
        <v>4</v>
      </c>
      <c r="N1913" t="n">
        <v>4</v>
      </c>
      <c r="O1913">
        <f>DATE(2026,1,1)-K1913</f>
        <v/>
      </c>
      <c r="P1913">
        <f>IF(G1913&gt;=2,"Repeat","One-time")</f>
        <v/>
      </c>
    </row>
    <row r="1914">
      <c r="A1914" t="inlineStr">
        <is>
          <t>C09309</t>
        </is>
      </c>
      <c r="B1914" t="inlineStr">
        <is>
          <t>Manish Verma</t>
        </is>
      </c>
      <c r="C1914" t="inlineStr">
        <is>
          <t>South</t>
        </is>
      </c>
      <c r="D1914" t="inlineStr">
        <is>
          <t>Bengaluru</t>
        </is>
      </c>
      <c r="E1914" t="inlineStr">
        <is>
          <t>Yes</t>
        </is>
      </c>
      <c r="F1914" t="inlineStr">
        <is>
          <t>High Value</t>
        </is>
      </c>
      <c r="G1914" t="n">
        <v>4</v>
      </c>
      <c r="H1914" s="24" t="n">
        <v>56783.56</v>
      </c>
      <c r="I1914" s="24" t="n">
        <v>6670.26</v>
      </c>
      <c r="J1914" s="25" t="n">
        <v>45925</v>
      </c>
      <c r="K1914" s="25" t="n">
        <v>46009</v>
      </c>
      <c r="L1914" t="n">
        <v>5</v>
      </c>
      <c r="M1914" t="n">
        <v>4</v>
      </c>
      <c r="N1914" t="n">
        <v>4</v>
      </c>
      <c r="O1914">
        <f>DATE(2026,1,1)-K1914</f>
        <v/>
      </c>
      <c r="P1914">
        <f>IF(G1914&gt;=2,"Repeat","One-time")</f>
        <v/>
      </c>
    </row>
    <row r="1915">
      <c r="A1915" t="inlineStr">
        <is>
          <t>C05517</t>
        </is>
      </c>
      <c r="B1915" t="inlineStr">
        <is>
          <t>Zoya Verma</t>
        </is>
      </c>
      <c r="C1915" t="inlineStr">
        <is>
          <t>North</t>
        </is>
      </c>
      <c r="D1915" t="inlineStr">
        <is>
          <t>Gurugram</t>
        </is>
      </c>
      <c r="E1915" t="inlineStr">
        <is>
          <t>No</t>
        </is>
      </c>
      <c r="F1915" t="inlineStr">
        <is>
          <t>At Risk</t>
        </is>
      </c>
      <c r="G1915" t="n">
        <v>2</v>
      </c>
      <c r="H1915" s="24" t="n">
        <v>56776.07</v>
      </c>
      <c r="I1915" s="24" t="n">
        <v>4703.86</v>
      </c>
      <c r="J1915" s="25" t="n">
        <v>45542</v>
      </c>
      <c r="K1915" s="25" t="n">
        <v>45707</v>
      </c>
      <c r="L1915" t="n">
        <v>2</v>
      </c>
      <c r="M1915" t="n">
        <v>2</v>
      </c>
      <c r="N1915" t="n">
        <v>4</v>
      </c>
      <c r="O1915">
        <f>DATE(2026,1,1)-K1915</f>
        <v/>
      </c>
      <c r="P1915">
        <f>IF(G1915&gt;=2,"Repeat","One-time")</f>
        <v/>
      </c>
    </row>
    <row r="1916">
      <c r="A1916" t="inlineStr">
        <is>
          <t>C01517</t>
        </is>
      </c>
      <c r="B1916" t="inlineStr">
        <is>
          <t>Neha Joshi</t>
        </is>
      </c>
      <c r="C1916" t="inlineStr">
        <is>
          <t>East</t>
        </is>
      </c>
      <c r="D1916" t="inlineStr">
        <is>
          <t>Jamshedpur</t>
        </is>
      </c>
      <c r="E1916" t="inlineStr">
        <is>
          <t>No</t>
        </is>
      </c>
      <c r="F1916" t="inlineStr">
        <is>
          <t>Loyal</t>
        </is>
      </c>
      <c r="G1916" t="n">
        <v>3</v>
      </c>
      <c r="H1916" s="24" t="n">
        <v>56749.01</v>
      </c>
      <c r="I1916" s="24" t="n">
        <v>4830.99</v>
      </c>
      <c r="J1916" s="25" t="n">
        <v>45070</v>
      </c>
      <c r="K1916" s="25" t="n">
        <v>45987</v>
      </c>
      <c r="L1916" t="n">
        <v>5</v>
      </c>
      <c r="M1916" t="n">
        <v>3</v>
      </c>
      <c r="N1916" t="n">
        <v>4</v>
      </c>
      <c r="O1916">
        <f>DATE(2026,1,1)-K1916</f>
        <v/>
      </c>
      <c r="P1916">
        <f>IF(G1916&gt;=2,"Repeat","One-time")</f>
        <v/>
      </c>
    </row>
    <row r="1917">
      <c r="A1917" t="inlineStr">
        <is>
          <t>C01158</t>
        </is>
      </c>
      <c r="B1917" t="inlineStr">
        <is>
          <t>Ayesha Prasad</t>
        </is>
      </c>
      <c r="C1917" t="inlineStr">
        <is>
          <t>East</t>
        </is>
      </c>
      <c r="D1917" t="inlineStr">
        <is>
          <t>Patna</t>
        </is>
      </c>
      <c r="E1917" t="inlineStr">
        <is>
          <t>No</t>
        </is>
      </c>
      <c r="F1917" t="inlineStr">
        <is>
          <t>At Risk</t>
        </is>
      </c>
      <c r="G1917" t="n">
        <v>9</v>
      </c>
      <c r="H1917" s="24" t="n">
        <v>56744.75</v>
      </c>
      <c r="I1917" s="24" t="n">
        <v>10063.44</v>
      </c>
      <c r="J1917" s="25" t="n">
        <v>45005</v>
      </c>
      <c r="K1917" s="25" t="n">
        <v>45190</v>
      </c>
      <c r="L1917" t="n">
        <v>1</v>
      </c>
      <c r="M1917" t="n">
        <v>5</v>
      </c>
      <c r="N1917" t="n">
        <v>4</v>
      </c>
      <c r="O1917">
        <f>DATE(2026,1,1)-K1917</f>
        <v/>
      </c>
      <c r="P1917">
        <f>IF(G1917&gt;=2,"Repeat","One-time")</f>
        <v/>
      </c>
    </row>
    <row r="1918">
      <c r="A1918" t="inlineStr">
        <is>
          <t>C00167</t>
        </is>
      </c>
      <c r="B1918" t="inlineStr">
        <is>
          <t>Neha Verma</t>
        </is>
      </c>
      <c r="C1918" t="inlineStr">
        <is>
          <t>East</t>
        </is>
      </c>
      <c r="D1918" t="inlineStr">
        <is>
          <t>Patna</t>
        </is>
      </c>
      <c r="E1918" t="inlineStr">
        <is>
          <t>No</t>
        </is>
      </c>
      <c r="F1918" t="inlineStr">
        <is>
          <t>At Risk</t>
        </is>
      </c>
      <c r="G1918" t="n">
        <v>5</v>
      </c>
      <c r="H1918" s="24" t="n">
        <v>56715.35</v>
      </c>
      <c r="I1918" s="24" t="n">
        <v>10331.15</v>
      </c>
      <c r="J1918" s="25" t="n">
        <v>45054</v>
      </c>
      <c r="K1918" s="25" t="n">
        <v>45265</v>
      </c>
      <c r="L1918" t="n">
        <v>1</v>
      </c>
      <c r="M1918" t="n">
        <v>4</v>
      </c>
      <c r="N1918" t="n">
        <v>4</v>
      </c>
      <c r="O1918">
        <f>DATE(2026,1,1)-K1918</f>
        <v/>
      </c>
      <c r="P1918">
        <f>IF(G1918&gt;=2,"Repeat","One-time")</f>
        <v/>
      </c>
    </row>
    <row r="1919">
      <c r="A1919" t="inlineStr">
        <is>
          <t>C09768</t>
        </is>
      </c>
      <c r="B1919" t="inlineStr">
        <is>
          <t>Maria Bose</t>
        </is>
      </c>
      <c r="C1919" t="inlineStr">
        <is>
          <t>North</t>
        </is>
      </c>
      <c r="D1919" t="inlineStr">
        <is>
          <t>Gurugram</t>
        </is>
      </c>
      <c r="E1919" t="inlineStr">
        <is>
          <t>Yes</t>
        </is>
      </c>
      <c r="F1919" t="inlineStr">
        <is>
          <t>High Value</t>
        </is>
      </c>
      <c r="G1919" t="n">
        <v>5</v>
      </c>
      <c r="H1919" s="24" t="n">
        <v>56711.01</v>
      </c>
      <c r="I1919" s="24" t="n">
        <v>11356.91</v>
      </c>
      <c r="J1919" s="25" t="n">
        <v>45883</v>
      </c>
      <c r="K1919" s="25" t="n">
        <v>46014</v>
      </c>
      <c r="L1919" t="n">
        <v>5</v>
      </c>
      <c r="M1919" t="n">
        <v>4</v>
      </c>
      <c r="N1919" t="n">
        <v>4</v>
      </c>
      <c r="O1919">
        <f>DATE(2026,1,1)-K1919</f>
        <v/>
      </c>
      <c r="P1919">
        <f>IF(G1919&gt;=2,"Repeat","One-time")</f>
        <v/>
      </c>
    </row>
    <row r="1920">
      <c r="A1920" t="inlineStr">
        <is>
          <t>C10569</t>
        </is>
      </c>
      <c r="B1920" t="inlineStr">
        <is>
          <t>Imran Bose</t>
        </is>
      </c>
      <c r="C1920" t="inlineStr">
        <is>
          <t>South</t>
        </is>
      </c>
      <c r="D1920" t="inlineStr">
        <is>
          <t>Kochi</t>
        </is>
      </c>
      <c r="E1920" t="inlineStr">
        <is>
          <t>Yes</t>
        </is>
      </c>
      <c r="F1920" t="inlineStr">
        <is>
          <t>High Value</t>
        </is>
      </c>
      <c r="G1920" t="n">
        <v>4</v>
      </c>
      <c r="H1920" s="24" t="n">
        <v>56685.63</v>
      </c>
      <c r="I1920" s="24" t="n">
        <v>10657.39</v>
      </c>
      <c r="J1920" s="25" t="n">
        <v>45927</v>
      </c>
      <c r="K1920" s="25" t="n">
        <v>46011</v>
      </c>
      <c r="L1920" t="n">
        <v>5</v>
      </c>
      <c r="M1920" t="n">
        <v>4</v>
      </c>
      <c r="N1920" t="n">
        <v>4</v>
      </c>
      <c r="O1920">
        <f>DATE(2026,1,1)-K1920</f>
        <v/>
      </c>
      <c r="P1920">
        <f>IF(G1920&gt;=2,"Repeat","One-time")</f>
        <v/>
      </c>
    </row>
    <row r="1921">
      <c r="A1921" t="inlineStr">
        <is>
          <t>C02972</t>
        </is>
      </c>
      <c r="B1921" t="inlineStr">
        <is>
          <t>Joseph Kapoor</t>
        </is>
      </c>
      <c r="C1921" t="inlineStr">
        <is>
          <t>North</t>
        </is>
      </c>
      <c r="D1921" t="inlineStr">
        <is>
          <t>Gurugram</t>
        </is>
      </c>
      <c r="E1921" t="inlineStr">
        <is>
          <t>Yes</t>
        </is>
      </c>
      <c r="F1921" t="inlineStr">
        <is>
          <t>At Risk</t>
        </is>
      </c>
      <c r="G1921" t="n">
        <v>12</v>
      </c>
      <c r="H1921" s="24" t="n">
        <v>56680.17</v>
      </c>
      <c r="I1921" s="24" t="n">
        <v>9846.639999999999</v>
      </c>
      <c r="J1921" s="25" t="n">
        <v>45204</v>
      </c>
      <c r="K1921" s="25" t="n">
        <v>45315</v>
      </c>
      <c r="L1921" t="n">
        <v>1</v>
      </c>
      <c r="M1921" t="n">
        <v>5</v>
      </c>
      <c r="N1921" t="n">
        <v>4</v>
      </c>
      <c r="O1921">
        <f>DATE(2026,1,1)-K1921</f>
        <v/>
      </c>
      <c r="P1921">
        <f>IF(G1921&gt;=2,"Repeat","One-time")</f>
        <v/>
      </c>
    </row>
    <row r="1922">
      <c r="A1922" t="inlineStr">
        <is>
          <t>C10723</t>
        </is>
      </c>
      <c r="B1922" t="inlineStr">
        <is>
          <t>Sneha Nair</t>
        </is>
      </c>
      <c r="C1922" t="inlineStr">
        <is>
          <t>West</t>
        </is>
      </c>
      <c r="D1922" t="inlineStr">
        <is>
          <t>Mumbai</t>
        </is>
      </c>
      <c r="E1922" t="inlineStr">
        <is>
          <t>No</t>
        </is>
      </c>
      <c r="F1922" t="inlineStr">
        <is>
          <t>High Value</t>
        </is>
      </c>
      <c r="G1922" t="n">
        <v>6</v>
      </c>
      <c r="H1922" s="24" t="n">
        <v>56656.22</v>
      </c>
      <c r="I1922" s="24" t="n">
        <v>5964.35</v>
      </c>
      <c r="J1922" s="25" t="n">
        <v>45918</v>
      </c>
      <c r="K1922" s="25" t="n">
        <v>46005</v>
      </c>
      <c r="L1922" t="n">
        <v>5</v>
      </c>
      <c r="M1922" t="n">
        <v>4</v>
      </c>
      <c r="N1922" t="n">
        <v>4</v>
      </c>
      <c r="O1922">
        <f>DATE(2026,1,1)-K1922</f>
        <v/>
      </c>
      <c r="P1922">
        <f>IF(G1922&gt;=2,"Repeat","One-time")</f>
        <v/>
      </c>
    </row>
    <row r="1923">
      <c r="A1923" t="inlineStr">
        <is>
          <t>C00284</t>
        </is>
      </c>
      <c r="B1923" t="inlineStr">
        <is>
          <t>Diya Mehta</t>
        </is>
      </c>
      <c r="C1923" t="inlineStr">
        <is>
          <t>North</t>
        </is>
      </c>
      <c r="D1923" t="inlineStr">
        <is>
          <t>Lucknow</t>
        </is>
      </c>
      <c r="E1923" t="inlineStr">
        <is>
          <t>Yes</t>
        </is>
      </c>
      <c r="F1923" t="inlineStr">
        <is>
          <t>At Risk</t>
        </is>
      </c>
      <c r="G1923" t="n">
        <v>6</v>
      </c>
      <c r="H1923" s="24" t="n">
        <v>56635.81</v>
      </c>
      <c r="I1923" s="24" t="n">
        <v>13587.28</v>
      </c>
      <c r="J1923" s="25" t="n">
        <v>45044</v>
      </c>
      <c r="K1923" s="25" t="n">
        <v>45347</v>
      </c>
      <c r="L1923" t="n">
        <v>1</v>
      </c>
      <c r="M1923" t="n">
        <v>4</v>
      </c>
      <c r="N1923" t="n">
        <v>4</v>
      </c>
      <c r="O1923">
        <f>DATE(2026,1,1)-K1923</f>
        <v/>
      </c>
      <c r="P1923">
        <f>IF(G1923&gt;=2,"Repeat","One-time")</f>
        <v/>
      </c>
    </row>
    <row r="1924">
      <c r="A1924" t="inlineStr">
        <is>
          <t>C04180</t>
        </is>
      </c>
      <c r="B1924" t="inlineStr">
        <is>
          <t>Joseph Khan</t>
        </is>
      </c>
      <c r="C1924" t="inlineStr">
        <is>
          <t>South</t>
        </is>
      </c>
      <c r="D1924" t="inlineStr">
        <is>
          <t>Kochi</t>
        </is>
      </c>
      <c r="E1924" t="inlineStr">
        <is>
          <t>No</t>
        </is>
      </c>
      <c r="F1924" t="inlineStr">
        <is>
          <t>High Value</t>
        </is>
      </c>
      <c r="G1924" t="n">
        <v>9</v>
      </c>
      <c r="H1924" s="24" t="n">
        <v>56633.48</v>
      </c>
      <c r="I1924" s="24" t="n">
        <v>16969.03</v>
      </c>
      <c r="J1924" s="25" t="n">
        <v>45355</v>
      </c>
      <c r="K1924" s="25" t="n">
        <v>45886</v>
      </c>
      <c r="L1924" t="n">
        <v>3</v>
      </c>
      <c r="M1924" t="n">
        <v>5</v>
      </c>
      <c r="N1924" t="n">
        <v>4</v>
      </c>
      <c r="O1924">
        <f>DATE(2026,1,1)-K1924</f>
        <v/>
      </c>
      <c r="P1924">
        <f>IF(G1924&gt;=2,"Repeat","One-time")</f>
        <v/>
      </c>
    </row>
    <row r="1925">
      <c r="A1925" t="inlineStr">
        <is>
          <t>C07844</t>
        </is>
      </c>
      <c r="B1925" t="inlineStr">
        <is>
          <t>Rahul Singh</t>
        </is>
      </c>
      <c r="C1925" t="inlineStr">
        <is>
          <t>North</t>
        </is>
      </c>
      <c r="D1925" t="inlineStr">
        <is>
          <t>Delhi</t>
        </is>
      </c>
      <c r="E1925" t="inlineStr">
        <is>
          <t>No</t>
        </is>
      </c>
      <c r="F1925" t="inlineStr">
        <is>
          <t>At Risk</t>
        </is>
      </c>
      <c r="G1925" t="n">
        <v>3</v>
      </c>
      <c r="H1925" s="24" t="n">
        <v>56616.3</v>
      </c>
      <c r="I1925" s="24" t="n">
        <v>5516.65</v>
      </c>
      <c r="J1925" s="25" t="n">
        <v>45670</v>
      </c>
      <c r="K1925" s="25" t="n">
        <v>45732</v>
      </c>
      <c r="L1925" t="n">
        <v>2</v>
      </c>
      <c r="M1925" t="n">
        <v>3</v>
      </c>
      <c r="N1925" t="n">
        <v>4</v>
      </c>
      <c r="O1925">
        <f>DATE(2026,1,1)-K1925</f>
        <v/>
      </c>
      <c r="P1925">
        <f>IF(G1925&gt;=2,"Repeat","One-time")</f>
        <v/>
      </c>
    </row>
    <row r="1926">
      <c r="A1926" t="inlineStr">
        <is>
          <t>C02131</t>
        </is>
      </c>
      <c r="B1926" t="inlineStr">
        <is>
          <t>Joseph Ghosh</t>
        </is>
      </c>
      <c r="C1926" t="inlineStr">
        <is>
          <t>South</t>
        </is>
      </c>
      <c r="D1926" t="inlineStr">
        <is>
          <t>Bengaluru</t>
        </is>
      </c>
      <c r="E1926" t="inlineStr">
        <is>
          <t>Yes</t>
        </is>
      </c>
      <c r="F1926" t="inlineStr">
        <is>
          <t>High Value</t>
        </is>
      </c>
      <c r="G1926" t="n">
        <v>7</v>
      </c>
      <c r="H1926" s="24" t="n">
        <v>56589.98</v>
      </c>
      <c r="I1926" s="24" t="n">
        <v>6925.44</v>
      </c>
      <c r="J1926" s="25" t="n">
        <v>45172</v>
      </c>
      <c r="K1926" s="25" t="n">
        <v>45915</v>
      </c>
      <c r="L1926" t="n">
        <v>3</v>
      </c>
      <c r="M1926" t="n">
        <v>4</v>
      </c>
      <c r="N1926" t="n">
        <v>4</v>
      </c>
      <c r="O1926">
        <f>DATE(2026,1,1)-K1926</f>
        <v/>
      </c>
      <c r="P1926">
        <f>IF(G1926&gt;=2,"Repeat","One-time")</f>
        <v/>
      </c>
    </row>
    <row r="1927">
      <c r="A1927" t="inlineStr">
        <is>
          <t>C02093</t>
        </is>
      </c>
      <c r="B1927" t="inlineStr">
        <is>
          <t>Karan Shah</t>
        </is>
      </c>
      <c r="C1927" t="inlineStr">
        <is>
          <t>South</t>
        </is>
      </c>
      <c r="D1927" t="inlineStr">
        <is>
          <t>Kochi</t>
        </is>
      </c>
      <c r="E1927" t="inlineStr">
        <is>
          <t>No</t>
        </is>
      </c>
      <c r="F1927" t="inlineStr">
        <is>
          <t>At Risk</t>
        </is>
      </c>
      <c r="G1927" t="n">
        <v>7</v>
      </c>
      <c r="H1927" s="24" t="n">
        <v>56552.85</v>
      </c>
      <c r="I1927" s="24" t="n">
        <v>8892.32</v>
      </c>
      <c r="J1927" s="25" t="n">
        <v>45140</v>
      </c>
      <c r="K1927" s="25" t="n">
        <v>45241</v>
      </c>
      <c r="L1927" t="n">
        <v>1</v>
      </c>
      <c r="M1927" t="n">
        <v>4</v>
      </c>
      <c r="N1927" t="n">
        <v>4</v>
      </c>
      <c r="O1927">
        <f>DATE(2026,1,1)-K1927</f>
        <v/>
      </c>
      <c r="P1927">
        <f>IF(G1927&gt;=2,"Repeat","One-time")</f>
        <v/>
      </c>
    </row>
    <row r="1928">
      <c r="A1928" t="inlineStr">
        <is>
          <t>C07648</t>
        </is>
      </c>
      <c r="B1928" t="inlineStr">
        <is>
          <t>Priya Pillai</t>
        </is>
      </c>
      <c r="C1928" t="inlineStr">
        <is>
          <t>East</t>
        </is>
      </c>
      <c r="D1928" t="inlineStr">
        <is>
          <t>Bhubaneswar</t>
        </is>
      </c>
      <c r="E1928" t="inlineStr">
        <is>
          <t>No</t>
        </is>
      </c>
      <c r="F1928" t="inlineStr">
        <is>
          <t>High Value</t>
        </is>
      </c>
      <c r="G1928" t="n">
        <v>4</v>
      </c>
      <c r="H1928" s="24" t="n">
        <v>56502.24</v>
      </c>
      <c r="I1928" s="24" t="n">
        <v>1650.29</v>
      </c>
      <c r="J1928" s="25" t="n">
        <v>45750</v>
      </c>
      <c r="K1928" s="25" t="n">
        <v>45970</v>
      </c>
      <c r="L1928" t="n">
        <v>4</v>
      </c>
      <c r="M1928" t="n">
        <v>4</v>
      </c>
      <c r="N1928" t="n">
        <v>4</v>
      </c>
      <c r="O1928">
        <f>DATE(2026,1,1)-K1928</f>
        <v/>
      </c>
      <c r="P1928">
        <f>IF(G1928&gt;=2,"Repeat","One-time")</f>
        <v/>
      </c>
    </row>
    <row r="1929">
      <c r="A1929" t="inlineStr">
        <is>
          <t>C04130</t>
        </is>
      </c>
      <c r="B1929" t="inlineStr">
        <is>
          <t>Joseph Pillai</t>
        </is>
      </c>
      <c r="C1929" t="inlineStr">
        <is>
          <t>North</t>
        </is>
      </c>
      <c r="D1929" t="inlineStr">
        <is>
          <t>Gurugram</t>
        </is>
      </c>
      <c r="E1929" t="inlineStr">
        <is>
          <t>No</t>
        </is>
      </c>
      <c r="F1929" t="inlineStr">
        <is>
          <t>High Value</t>
        </is>
      </c>
      <c r="G1929" t="n">
        <v>12</v>
      </c>
      <c r="H1929" s="24" t="n">
        <v>56493.28</v>
      </c>
      <c r="I1929" s="24" t="n">
        <v>12987.53</v>
      </c>
      <c r="J1929" s="25" t="n">
        <v>45352</v>
      </c>
      <c r="K1929" s="25" t="n">
        <v>46019</v>
      </c>
      <c r="L1929" t="n">
        <v>5</v>
      </c>
      <c r="M1929" t="n">
        <v>5</v>
      </c>
      <c r="N1929" t="n">
        <v>4</v>
      </c>
      <c r="O1929">
        <f>DATE(2026,1,1)-K1929</f>
        <v/>
      </c>
      <c r="P1929">
        <f>IF(G1929&gt;=2,"Repeat","One-time")</f>
        <v/>
      </c>
    </row>
    <row r="1930">
      <c r="A1930" t="inlineStr">
        <is>
          <t>C05215</t>
        </is>
      </c>
      <c r="B1930" t="inlineStr">
        <is>
          <t>Swati Banerjee</t>
        </is>
      </c>
      <c r="C1930" t="inlineStr">
        <is>
          <t>North</t>
        </is>
      </c>
      <c r="D1930" t="inlineStr">
        <is>
          <t>Lucknow</t>
        </is>
      </c>
      <c r="E1930" t="inlineStr">
        <is>
          <t>Yes</t>
        </is>
      </c>
      <c r="F1930" t="inlineStr">
        <is>
          <t>High Value</t>
        </is>
      </c>
      <c r="G1930" t="n">
        <v>9</v>
      </c>
      <c r="H1930" s="24" t="n">
        <v>56480.99</v>
      </c>
      <c r="I1930" s="24" t="n">
        <v>17074.61</v>
      </c>
      <c r="J1930" s="25" t="n">
        <v>45464</v>
      </c>
      <c r="K1930" s="25" t="n">
        <v>45976</v>
      </c>
      <c r="L1930" t="n">
        <v>4</v>
      </c>
      <c r="M1930" t="n">
        <v>5</v>
      </c>
      <c r="N1930" t="n">
        <v>4</v>
      </c>
      <c r="O1930">
        <f>DATE(2026,1,1)-K1930</f>
        <v/>
      </c>
      <c r="P1930">
        <f>IF(G1930&gt;=2,"Repeat","One-time")</f>
        <v/>
      </c>
    </row>
    <row r="1931">
      <c r="A1931" t="inlineStr">
        <is>
          <t>C06029</t>
        </is>
      </c>
      <c r="B1931" t="inlineStr">
        <is>
          <t>Maria Gupta</t>
        </is>
      </c>
      <c r="C1931" t="inlineStr">
        <is>
          <t>West</t>
        </is>
      </c>
      <c r="D1931" t="inlineStr">
        <is>
          <t>Mumbai</t>
        </is>
      </c>
      <c r="E1931" t="inlineStr">
        <is>
          <t>No</t>
        </is>
      </c>
      <c r="F1931" t="inlineStr">
        <is>
          <t>Occasional</t>
        </is>
      </c>
      <c r="G1931" t="n">
        <v>2</v>
      </c>
      <c r="H1931" s="24" t="n">
        <v>56477.74</v>
      </c>
      <c r="I1931" s="24" t="n">
        <v>-837.9400000000001</v>
      </c>
      <c r="J1931" s="25" t="n">
        <v>45536</v>
      </c>
      <c r="K1931" s="25" t="n">
        <v>45928</v>
      </c>
      <c r="L1931" t="n">
        <v>4</v>
      </c>
      <c r="M1931" t="n">
        <v>2</v>
      </c>
      <c r="N1931" t="n">
        <v>4</v>
      </c>
      <c r="O1931">
        <f>DATE(2026,1,1)-K1931</f>
        <v/>
      </c>
      <c r="P1931">
        <f>IF(G1931&gt;=2,"Repeat","One-time")</f>
        <v/>
      </c>
    </row>
    <row r="1932">
      <c r="A1932" t="inlineStr">
        <is>
          <t>C00410</t>
        </is>
      </c>
      <c r="B1932" t="inlineStr">
        <is>
          <t>Ritu Kumar</t>
        </is>
      </c>
      <c r="C1932" t="inlineStr">
        <is>
          <t>South</t>
        </is>
      </c>
      <c r="D1932" t="inlineStr">
        <is>
          <t>Kochi</t>
        </is>
      </c>
      <c r="E1932" t="inlineStr">
        <is>
          <t>Yes</t>
        </is>
      </c>
      <c r="F1932" t="inlineStr">
        <is>
          <t>At Risk</t>
        </is>
      </c>
      <c r="G1932" t="n">
        <v>4</v>
      </c>
      <c r="H1932" s="24" t="n">
        <v>56473.2</v>
      </c>
      <c r="I1932" s="24" t="n">
        <v>5714.47</v>
      </c>
      <c r="J1932" s="25" t="n">
        <v>44931</v>
      </c>
      <c r="K1932" s="25" t="n">
        <v>45036</v>
      </c>
      <c r="L1932" t="n">
        <v>1</v>
      </c>
      <c r="M1932" t="n">
        <v>3</v>
      </c>
      <c r="N1932" t="n">
        <v>4</v>
      </c>
      <c r="O1932">
        <f>DATE(2026,1,1)-K1932</f>
        <v/>
      </c>
      <c r="P1932">
        <f>IF(G1932&gt;=2,"Repeat","One-time")</f>
        <v/>
      </c>
    </row>
    <row r="1933">
      <c r="A1933" t="inlineStr">
        <is>
          <t>C07517</t>
        </is>
      </c>
      <c r="B1933" t="inlineStr">
        <is>
          <t>Lakshmi Yadav</t>
        </is>
      </c>
      <c r="C1933" t="inlineStr">
        <is>
          <t>Central</t>
        </is>
      </c>
      <c r="D1933" t="inlineStr">
        <is>
          <t>Indore</t>
        </is>
      </c>
      <c r="E1933" t="inlineStr">
        <is>
          <t>Yes</t>
        </is>
      </c>
      <c r="F1933" t="inlineStr">
        <is>
          <t>Occasional</t>
        </is>
      </c>
      <c r="G1933" t="n">
        <v>2</v>
      </c>
      <c r="H1933" s="24" t="n">
        <v>56468.44</v>
      </c>
      <c r="I1933" s="24" t="n">
        <v>6468.23</v>
      </c>
      <c r="J1933" s="25" t="n">
        <v>45725</v>
      </c>
      <c r="K1933" s="25" t="n">
        <v>45865</v>
      </c>
      <c r="L1933" t="n">
        <v>3</v>
      </c>
      <c r="M1933" t="n">
        <v>2</v>
      </c>
      <c r="N1933" t="n">
        <v>4</v>
      </c>
      <c r="O1933">
        <f>DATE(2026,1,1)-K1933</f>
        <v/>
      </c>
      <c r="P1933">
        <f>IF(G1933&gt;=2,"Repeat","One-time")</f>
        <v/>
      </c>
    </row>
    <row r="1934">
      <c r="A1934" t="inlineStr">
        <is>
          <t>C01928</t>
        </is>
      </c>
      <c r="B1934" t="inlineStr">
        <is>
          <t>Diya Nair</t>
        </is>
      </c>
      <c r="C1934" t="inlineStr">
        <is>
          <t>South</t>
        </is>
      </c>
      <c r="D1934" t="inlineStr">
        <is>
          <t>Hyderabad</t>
        </is>
      </c>
      <c r="E1934" t="inlineStr">
        <is>
          <t>No</t>
        </is>
      </c>
      <c r="F1934" t="inlineStr">
        <is>
          <t>High Value</t>
        </is>
      </c>
      <c r="G1934" t="n">
        <v>7</v>
      </c>
      <c r="H1934" s="24" t="n">
        <v>56462.91</v>
      </c>
      <c r="I1934" s="24" t="n">
        <v>6943.21</v>
      </c>
      <c r="J1934" s="25" t="n">
        <v>45531</v>
      </c>
      <c r="K1934" s="25" t="n">
        <v>45972</v>
      </c>
      <c r="L1934" t="n">
        <v>4</v>
      </c>
      <c r="M1934" t="n">
        <v>4</v>
      </c>
      <c r="N1934" t="n">
        <v>4</v>
      </c>
      <c r="O1934">
        <f>DATE(2026,1,1)-K1934</f>
        <v/>
      </c>
      <c r="P1934">
        <f>IF(G1934&gt;=2,"Repeat","One-time")</f>
        <v/>
      </c>
    </row>
    <row r="1935">
      <c r="A1935" t="inlineStr">
        <is>
          <t>C01872</t>
        </is>
      </c>
      <c r="B1935" t="inlineStr">
        <is>
          <t>Meera Das</t>
        </is>
      </c>
      <c r="C1935" t="inlineStr">
        <is>
          <t>North</t>
        </is>
      </c>
      <c r="D1935" t="inlineStr">
        <is>
          <t>Delhi</t>
        </is>
      </c>
      <c r="E1935" t="inlineStr">
        <is>
          <t>No</t>
        </is>
      </c>
      <c r="F1935" t="inlineStr">
        <is>
          <t>At Risk</t>
        </is>
      </c>
      <c r="G1935" t="n">
        <v>14</v>
      </c>
      <c r="H1935" s="24" t="n">
        <v>56412.09</v>
      </c>
      <c r="I1935" s="24" t="n">
        <v>15461.72</v>
      </c>
      <c r="J1935" s="25" t="n">
        <v>45074</v>
      </c>
      <c r="K1935" s="25" t="n">
        <v>45519</v>
      </c>
      <c r="L1935" t="n">
        <v>2</v>
      </c>
      <c r="M1935" t="n">
        <v>5</v>
      </c>
      <c r="N1935" t="n">
        <v>4</v>
      </c>
      <c r="O1935">
        <f>DATE(2026,1,1)-K1935</f>
        <v/>
      </c>
      <c r="P1935">
        <f>IF(G1935&gt;=2,"Repeat","One-time")</f>
        <v/>
      </c>
    </row>
    <row r="1936">
      <c r="A1936" t="inlineStr">
        <is>
          <t>C06235</t>
        </is>
      </c>
      <c r="B1936" t="inlineStr">
        <is>
          <t>Vivaan Mukherjee</t>
        </is>
      </c>
      <c r="C1936" t="inlineStr">
        <is>
          <t>East</t>
        </is>
      </c>
      <c r="D1936" t="inlineStr">
        <is>
          <t>Kolkata</t>
        </is>
      </c>
      <c r="E1936" t="inlineStr">
        <is>
          <t>No</t>
        </is>
      </c>
      <c r="F1936" t="inlineStr">
        <is>
          <t>At Risk</t>
        </is>
      </c>
      <c r="G1936" t="n">
        <v>2</v>
      </c>
      <c r="H1936" s="24" t="n">
        <v>56370.41</v>
      </c>
      <c r="I1936" s="24" t="n">
        <v>2630.56</v>
      </c>
      <c r="J1936" s="25" t="n">
        <v>45600</v>
      </c>
      <c r="K1936" s="25" t="n">
        <v>45678</v>
      </c>
      <c r="L1936" t="n">
        <v>2</v>
      </c>
      <c r="M1936" t="n">
        <v>2</v>
      </c>
      <c r="N1936" t="n">
        <v>4</v>
      </c>
      <c r="O1936">
        <f>DATE(2026,1,1)-K1936</f>
        <v/>
      </c>
      <c r="P1936">
        <f>IF(G1936&gt;=2,"Repeat","One-time")</f>
        <v/>
      </c>
    </row>
    <row r="1937">
      <c r="A1937" t="inlineStr">
        <is>
          <t>C01287</t>
        </is>
      </c>
      <c r="B1937" t="inlineStr">
        <is>
          <t>Lakshmi Mehta</t>
        </is>
      </c>
      <c r="C1937" t="inlineStr">
        <is>
          <t>North</t>
        </is>
      </c>
      <c r="D1937" t="inlineStr">
        <is>
          <t>Gurugram</t>
        </is>
      </c>
      <c r="E1937" t="inlineStr">
        <is>
          <t>Yes</t>
        </is>
      </c>
      <c r="F1937" t="inlineStr">
        <is>
          <t>At Risk</t>
        </is>
      </c>
      <c r="G1937" t="n">
        <v>8</v>
      </c>
      <c r="H1937" s="24" t="n">
        <v>56353.44</v>
      </c>
      <c r="I1937" s="24" t="n">
        <v>10154.51</v>
      </c>
      <c r="J1937" s="25" t="n">
        <v>45011</v>
      </c>
      <c r="K1937" s="25" t="n">
        <v>45640</v>
      </c>
      <c r="L1937" t="n">
        <v>2</v>
      </c>
      <c r="M1937" t="n">
        <v>4</v>
      </c>
      <c r="N1937" t="n">
        <v>4</v>
      </c>
      <c r="O1937">
        <f>DATE(2026,1,1)-K1937</f>
        <v/>
      </c>
      <c r="P1937">
        <f>IF(G1937&gt;=2,"Repeat","One-time")</f>
        <v/>
      </c>
    </row>
    <row r="1938">
      <c r="A1938" t="inlineStr">
        <is>
          <t>C04315</t>
        </is>
      </c>
      <c r="B1938" t="inlineStr">
        <is>
          <t>Sanjay Prasad</t>
        </is>
      </c>
      <c r="C1938" t="inlineStr">
        <is>
          <t>South</t>
        </is>
      </c>
      <c r="D1938" t="inlineStr">
        <is>
          <t>Chennai</t>
        </is>
      </c>
      <c r="E1938" t="inlineStr">
        <is>
          <t>No</t>
        </is>
      </c>
      <c r="F1938" t="inlineStr">
        <is>
          <t>At Risk</t>
        </is>
      </c>
      <c r="G1938" t="n">
        <v>2</v>
      </c>
      <c r="H1938" s="24" t="n">
        <v>56305.23</v>
      </c>
      <c r="I1938" s="24" t="n">
        <v>9835.49</v>
      </c>
      <c r="J1938" s="25" t="n">
        <v>45354</v>
      </c>
      <c r="K1938" s="25" t="n">
        <v>45372</v>
      </c>
      <c r="L1938" t="n">
        <v>1</v>
      </c>
      <c r="M1938" t="n">
        <v>2</v>
      </c>
      <c r="N1938" t="n">
        <v>4</v>
      </c>
      <c r="O1938">
        <f>DATE(2026,1,1)-K1938</f>
        <v/>
      </c>
      <c r="P1938">
        <f>IF(G1938&gt;=2,"Repeat","One-time")</f>
        <v/>
      </c>
    </row>
    <row r="1939">
      <c r="A1939" t="inlineStr">
        <is>
          <t>C02516</t>
        </is>
      </c>
      <c r="B1939" t="inlineStr">
        <is>
          <t>Deepak Fernandes</t>
        </is>
      </c>
      <c r="C1939" t="inlineStr">
        <is>
          <t>East</t>
        </is>
      </c>
      <c r="D1939" t="inlineStr">
        <is>
          <t>Kolkata</t>
        </is>
      </c>
      <c r="E1939" t="inlineStr">
        <is>
          <t>No</t>
        </is>
      </c>
      <c r="F1939" t="inlineStr">
        <is>
          <t>At Risk</t>
        </is>
      </c>
      <c r="G1939" t="n">
        <v>9</v>
      </c>
      <c r="H1939" s="24" t="n">
        <v>56282.5</v>
      </c>
      <c r="I1939" s="24" t="n">
        <v>9277.68</v>
      </c>
      <c r="J1939" s="25" t="n">
        <v>45136</v>
      </c>
      <c r="K1939" s="25" t="n">
        <v>45282</v>
      </c>
      <c r="L1939" t="n">
        <v>1</v>
      </c>
      <c r="M1939" t="n">
        <v>5</v>
      </c>
      <c r="N1939" t="n">
        <v>4</v>
      </c>
      <c r="O1939">
        <f>DATE(2026,1,1)-K1939</f>
        <v/>
      </c>
      <c r="P1939">
        <f>IF(G1939&gt;=2,"Repeat","One-time")</f>
        <v/>
      </c>
    </row>
    <row r="1940">
      <c r="A1940" t="inlineStr">
        <is>
          <t>C03912</t>
        </is>
      </c>
      <c r="B1940" t="inlineStr">
        <is>
          <t>Suresh Mehta</t>
        </is>
      </c>
      <c r="C1940" t="inlineStr">
        <is>
          <t>West</t>
        </is>
      </c>
      <c r="D1940" t="inlineStr">
        <is>
          <t>Mumbai</t>
        </is>
      </c>
      <c r="E1940" t="inlineStr">
        <is>
          <t>No</t>
        </is>
      </c>
      <c r="F1940" t="inlineStr">
        <is>
          <t>At Risk</t>
        </is>
      </c>
      <c r="G1940" t="n">
        <v>4</v>
      </c>
      <c r="H1940" s="24" t="n">
        <v>56251.31</v>
      </c>
      <c r="I1940" s="24" t="n">
        <v>10202.45</v>
      </c>
      <c r="J1940" s="25" t="n">
        <v>45368</v>
      </c>
      <c r="K1940" s="25" t="n">
        <v>45404</v>
      </c>
      <c r="L1940" t="n">
        <v>1</v>
      </c>
      <c r="M1940" t="n">
        <v>3</v>
      </c>
      <c r="N1940" t="n">
        <v>4</v>
      </c>
      <c r="O1940">
        <f>DATE(2026,1,1)-K1940</f>
        <v/>
      </c>
      <c r="P1940">
        <f>IF(G1940&gt;=2,"Repeat","One-time")</f>
        <v/>
      </c>
    </row>
    <row r="1941">
      <c r="A1941" t="inlineStr">
        <is>
          <t>C11331</t>
        </is>
      </c>
      <c r="B1941" t="inlineStr">
        <is>
          <t>Varun Menon</t>
        </is>
      </c>
      <c r="C1941" t="inlineStr">
        <is>
          <t>South</t>
        </is>
      </c>
      <c r="D1941" t="inlineStr">
        <is>
          <t>Bengaluru</t>
        </is>
      </c>
      <c r="E1941" t="inlineStr">
        <is>
          <t>Yes</t>
        </is>
      </c>
      <c r="F1941" t="inlineStr">
        <is>
          <t>New</t>
        </is>
      </c>
      <c r="G1941" t="n">
        <v>1</v>
      </c>
      <c r="H1941" s="24" t="n">
        <v>56230.66</v>
      </c>
      <c r="I1941" s="24" t="n">
        <v>7575.2</v>
      </c>
      <c r="J1941" s="25" t="n">
        <v>45998</v>
      </c>
      <c r="K1941" s="25" t="n">
        <v>45998</v>
      </c>
      <c r="L1941" t="n">
        <v>5</v>
      </c>
      <c r="M1941" t="n">
        <v>2</v>
      </c>
      <c r="N1941" t="n">
        <v>4</v>
      </c>
      <c r="O1941">
        <f>DATE(2026,1,1)-K1941</f>
        <v/>
      </c>
      <c r="P1941">
        <f>IF(G1941&gt;=2,"Repeat","One-time")</f>
        <v/>
      </c>
    </row>
    <row r="1942">
      <c r="A1942" t="inlineStr">
        <is>
          <t>C07025</t>
        </is>
      </c>
      <c r="B1942" t="inlineStr">
        <is>
          <t>Arjun Kumar</t>
        </is>
      </c>
      <c r="C1942" t="inlineStr">
        <is>
          <t>North</t>
        </is>
      </c>
      <c r="D1942" t="inlineStr">
        <is>
          <t>Lucknow</t>
        </is>
      </c>
      <c r="E1942" t="inlineStr">
        <is>
          <t>No</t>
        </is>
      </c>
      <c r="F1942" t="inlineStr">
        <is>
          <t>Loyal</t>
        </is>
      </c>
      <c r="G1942" t="n">
        <v>4</v>
      </c>
      <c r="H1942" s="24" t="n">
        <v>56193.44</v>
      </c>
      <c r="I1942" s="24" t="n">
        <v>3376.74</v>
      </c>
      <c r="J1942" s="25" t="n">
        <v>45735</v>
      </c>
      <c r="K1942" s="25" t="n">
        <v>45940</v>
      </c>
      <c r="L1942" t="n">
        <v>4</v>
      </c>
      <c r="M1942" t="n">
        <v>3</v>
      </c>
      <c r="N1942" t="n">
        <v>4</v>
      </c>
      <c r="O1942">
        <f>DATE(2026,1,1)-K1942</f>
        <v/>
      </c>
      <c r="P1942">
        <f>IF(G1942&gt;=2,"Repeat","One-time")</f>
        <v/>
      </c>
    </row>
    <row r="1943">
      <c r="A1943" t="inlineStr">
        <is>
          <t>C01623</t>
        </is>
      </c>
      <c r="B1943" t="inlineStr">
        <is>
          <t>Isha Mishra</t>
        </is>
      </c>
      <c r="C1943" t="inlineStr">
        <is>
          <t>South</t>
        </is>
      </c>
      <c r="D1943" t="inlineStr">
        <is>
          <t>Bengaluru</t>
        </is>
      </c>
      <c r="E1943" t="inlineStr">
        <is>
          <t>No</t>
        </is>
      </c>
      <c r="F1943" t="inlineStr">
        <is>
          <t>At Risk</t>
        </is>
      </c>
      <c r="G1943" t="n">
        <v>5</v>
      </c>
      <c r="H1943" s="24" t="n">
        <v>56175.11</v>
      </c>
      <c r="I1943" s="24" t="n">
        <v>8424.49</v>
      </c>
      <c r="J1943" s="25" t="n">
        <v>45134</v>
      </c>
      <c r="K1943" s="25" t="n">
        <v>45686</v>
      </c>
      <c r="L1943" t="n">
        <v>2</v>
      </c>
      <c r="M1943" t="n">
        <v>4</v>
      </c>
      <c r="N1943" t="n">
        <v>4</v>
      </c>
      <c r="O1943">
        <f>DATE(2026,1,1)-K1943</f>
        <v/>
      </c>
      <c r="P1943">
        <f>IF(G1943&gt;=2,"Repeat","One-time")</f>
        <v/>
      </c>
    </row>
    <row r="1944">
      <c r="A1944" t="inlineStr">
        <is>
          <t>C06769</t>
        </is>
      </c>
      <c r="B1944" t="inlineStr">
        <is>
          <t>Nikhil Sinha</t>
        </is>
      </c>
      <c r="C1944" t="inlineStr">
        <is>
          <t>West</t>
        </is>
      </c>
      <c r="D1944" t="inlineStr">
        <is>
          <t>Mumbai</t>
        </is>
      </c>
      <c r="E1944" t="inlineStr">
        <is>
          <t>Yes</t>
        </is>
      </c>
      <c r="F1944" t="inlineStr">
        <is>
          <t>High Value</t>
        </is>
      </c>
      <c r="G1944" t="n">
        <v>9</v>
      </c>
      <c r="H1944" s="24" t="n">
        <v>56114.94</v>
      </c>
      <c r="I1944" s="24" t="n">
        <v>14027.69</v>
      </c>
      <c r="J1944" s="25" t="n">
        <v>45605</v>
      </c>
      <c r="K1944" s="25" t="n">
        <v>46019</v>
      </c>
      <c r="L1944" t="n">
        <v>5</v>
      </c>
      <c r="M1944" t="n">
        <v>5</v>
      </c>
      <c r="N1944" t="n">
        <v>4</v>
      </c>
      <c r="O1944">
        <f>DATE(2026,1,1)-K1944</f>
        <v/>
      </c>
      <c r="P1944">
        <f>IF(G1944&gt;=2,"Repeat","One-time")</f>
        <v/>
      </c>
    </row>
    <row r="1945">
      <c r="A1945" t="inlineStr">
        <is>
          <t>C07409</t>
        </is>
      </c>
      <c r="B1945" t="inlineStr">
        <is>
          <t>Joseph Shah</t>
        </is>
      </c>
      <c r="C1945" t="inlineStr">
        <is>
          <t>North</t>
        </is>
      </c>
      <c r="D1945" t="inlineStr">
        <is>
          <t>Lucknow</t>
        </is>
      </c>
      <c r="E1945" t="inlineStr">
        <is>
          <t>Yes</t>
        </is>
      </c>
      <c r="F1945" t="inlineStr">
        <is>
          <t>High Value</t>
        </is>
      </c>
      <c r="G1945" t="n">
        <v>9</v>
      </c>
      <c r="H1945" s="24" t="n">
        <v>56036.44</v>
      </c>
      <c r="I1945" s="24" t="n">
        <v>10130.27</v>
      </c>
      <c r="J1945" s="25" t="n">
        <v>45642</v>
      </c>
      <c r="K1945" s="25" t="n">
        <v>45940</v>
      </c>
      <c r="L1945" t="n">
        <v>4</v>
      </c>
      <c r="M1945" t="n">
        <v>5</v>
      </c>
      <c r="N1945" t="n">
        <v>4</v>
      </c>
      <c r="O1945">
        <f>DATE(2026,1,1)-K1945</f>
        <v/>
      </c>
      <c r="P1945">
        <f>IF(G1945&gt;=2,"Repeat","One-time")</f>
        <v/>
      </c>
    </row>
    <row r="1946">
      <c r="A1946" t="inlineStr">
        <is>
          <t>C08259</t>
        </is>
      </c>
      <c r="B1946" t="inlineStr">
        <is>
          <t>Divya Verma</t>
        </is>
      </c>
      <c r="C1946" t="inlineStr">
        <is>
          <t>West</t>
        </is>
      </c>
      <c r="D1946" t="inlineStr">
        <is>
          <t>Pune</t>
        </is>
      </c>
      <c r="E1946" t="inlineStr">
        <is>
          <t>No</t>
        </is>
      </c>
      <c r="F1946" t="inlineStr">
        <is>
          <t>High Value</t>
        </is>
      </c>
      <c r="G1946" t="n">
        <v>4</v>
      </c>
      <c r="H1946" s="24" t="n">
        <v>55987.77</v>
      </c>
      <c r="I1946" s="24" t="n">
        <v>5100.25</v>
      </c>
      <c r="J1946" s="25" t="n">
        <v>45877</v>
      </c>
      <c r="K1946" s="25" t="n">
        <v>46018</v>
      </c>
      <c r="L1946" t="n">
        <v>5</v>
      </c>
      <c r="M1946" t="n">
        <v>4</v>
      </c>
      <c r="N1946" t="n">
        <v>4</v>
      </c>
      <c r="O1946">
        <f>DATE(2026,1,1)-K1946</f>
        <v/>
      </c>
      <c r="P1946">
        <f>IF(G1946&gt;=2,"Repeat","One-time")</f>
        <v/>
      </c>
    </row>
    <row r="1947">
      <c r="A1947" t="inlineStr">
        <is>
          <t>C10118</t>
        </is>
      </c>
      <c r="B1947" t="inlineStr">
        <is>
          <t>Ayesha Shah</t>
        </is>
      </c>
      <c r="C1947" t="inlineStr">
        <is>
          <t>Central</t>
        </is>
      </c>
      <c r="D1947" t="inlineStr">
        <is>
          <t>Indore</t>
        </is>
      </c>
      <c r="E1947" t="inlineStr">
        <is>
          <t>No</t>
        </is>
      </c>
      <c r="F1947" t="inlineStr">
        <is>
          <t>New</t>
        </is>
      </c>
      <c r="G1947" t="n">
        <v>2</v>
      </c>
      <c r="H1947" s="24" t="n">
        <v>55966.96</v>
      </c>
      <c r="I1947" s="24" t="n">
        <v>1536.42</v>
      </c>
      <c r="J1947" s="25" t="n">
        <v>45938</v>
      </c>
      <c r="K1947" s="25" t="n">
        <v>45941</v>
      </c>
      <c r="L1947" t="n">
        <v>4</v>
      </c>
      <c r="M1947" t="n">
        <v>3</v>
      </c>
      <c r="N1947" t="n">
        <v>4</v>
      </c>
      <c r="O1947">
        <f>DATE(2026,1,1)-K1947</f>
        <v/>
      </c>
      <c r="P1947">
        <f>IF(G1947&gt;=2,"Repeat","One-time")</f>
        <v/>
      </c>
    </row>
    <row r="1948">
      <c r="A1948" t="inlineStr">
        <is>
          <t>C06061</t>
        </is>
      </c>
      <c r="B1948" t="inlineStr">
        <is>
          <t>Aditya Prasad</t>
        </is>
      </c>
      <c r="C1948" t="inlineStr">
        <is>
          <t>West</t>
        </is>
      </c>
      <c r="D1948" t="inlineStr">
        <is>
          <t>Pune</t>
        </is>
      </c>
      <c r="E1948" t="inlineStr">
        <is>
          <t>Yes</t>
        </is>
      </c>
      <c r="F1948" t="inlineStr">
        <is>
          <t>High Value</t>
        </is>
      </c>
      <c r="G1948" t="n">
        <v>6</v>
      </c>
      <c r="H1948" s="24" t="n">
        <v>55945.88</v>
      </c>
      <c r="I1948" s="24" t="n">
        <v>11467.3</v>
      </c>
      <c r="J1948" s="25" t="n">
        <v>45541</v>
      </c>
      <c r="K1948" s="25" t="n">
        <v>45979</v>
      </c>
      <c r="L1948" t="n">
        <v>4</v>
      </c>
      <c r="M1948" t="n">
        <v>4</v>
      </c>
      <c r="N1948" t="n">
        <v>4</v>
      </c>
      <c r="O1948">
        <f>DATE(2026,1,1)-K1948</f>
        <v/>
      </c>
      <c r="P1948">
        <f>IF(G1948&gt;=2,"Repeat","One-time")</f>
        <v/>
      </c>
    </row>
    <row r="1949">
      <c r="A1949" t="inlineStr">
        <is>
          <t>C02176</t>
        </is>
      </c>
      <c r="B1949" t="inlineStr">
        <is>
          <t>Harpreet Sinha</t>
        </is>
      </c>
      <c r="C1949" t="inlineStr">
        <is>
          <t>North</t>
        </is>
      </c>
      <c r="D1949" t="inlineStr">
        <is>
          <t>Jaipur</t>
        </is>
      </c>
      <c r="E1949" t="inlineStr">
        <is>
          <t>No</t>
        </is>
      </c>
      <c r="F1949" t="inlineStr">
        <is>
          <t>High Value</t>
        </is>
      </c>
      <c r="G1949" t="n">
        <v>10</v>
      </c>
      <c r="H1949" s="24" t="n">
        <v>55935.9</v>
      </c>
      <c r="I1949" s="24" t="n">
        <v>12794.38</v>
      </c>
      <c r="J1949" s="25" t="n">
        <v>45121</v>
      </c>
      <c r="K1949" s="25" t="n">
        <v>45973</v>
      </c>
      <c r="L1949" t="n">
        <v>4</v>
      </c>
      <c r="M1949" t="n">
        <v>5</v>
      </c>
      <c r="N1949" t="n">
        <v>4</v>
      </c>
      <c r="O1949">
        <f>DATE(2026,1,1)-K1949</f>
        <v/>
      </c>
      <c r="P1949">
        <f>IF(G1949&gt;=2,"Repeat","One-time")</f>
        <v/>
      </c>
    </row>
    <row r="1950">
      <c r="A1950" t="inlineStr">
        <is>
          <t>C09414</t>
        </is>
      </c>
      <c r="B1950" t="inlineStr">
        <is>
          <t>Karan Verma</t>
        </is>
      </c>
      <c r="C1950" t="inlineStr">
        <is>
          <t>West</t>
        </is>
      </c>
      <c r="D1950" t="inlineStr">
        <is>
          <t>Panaji</t>
        </is>
      </c>
      <c r="E1950" t="inlineStr">
        <is>
          <t>No</t>
        </is>
      </c>
      <c r="F1950" t="inlineStr">
        <is>
          <t>Occasional</t>
        </is>
      </c>
      <c r="G1950" t="n">
        <v>2</v>
      </c>
      <c r="H1950" s="24" t="n">
        <v>55918.46</v>
      </c>
      <c r="I1950" s="24" t="n">
        <v>4739.21</v>
      </c>
      <c r="J1950" s="25" t="n">
        <v>45806</v>
      </c>
      <c r="K1950" s="25" t="n">
        <v>45990</v>
      </c>
      <c r="L1950" t="n">
        <v>5</v>
      </c>
      <c r="M1950" t="n">
        <v>2</v>
      </c>
      <c r="N1950" t="n">
        <v>4</v>
      </c>
      <c r="O1950">
        <f>DATE(2026,1,1)-K1950</f>
        <v/>
      </c>
      <c r="P1950">
        <f>IF(G1950&gt;=2,"Repeat","One-time")</f>
        <v/>
      </c>
    </row>
    <row r="1951">
      <c r="A1951" t="inlineStr">
        <is>
          <t>C00098</t>
        </is>
      </c>
      <c r="B1951" t="inlineStr">
        <is>
          <t>Tanvi Shah</t>
        </is>
      </c>
      <c r="C1951" t="inlineStr">
        <is>
          <t>West</t>
        </is>
      </c>
      <c r="D1951" t="inlineStr">
        <is>
          <t>Pune</t>
        </is>
      </c>
      <c r="E1951" t="inlineStr">
        <is>
          <t>Yes</t>
        </is>
      </c>
      <c r="F1951" t="inlineStr">
        <is>
          <t>High Value</t>
        </is>
      </c>
      <c r="G1951" t="n">
        <v>13</v>
      </c>
      <c r="H1951" s="24" t="n">
        <v>55900.1</v>
      </c>
      <c r="I1951" s="24" t="n">
        <v>11940.09</v>
      </c>
      <c r="J1951" s="25" t="n">
        <v>45027</v>
      </c>
      <c r="K1951" s="25" t="n">
        <v>46003</v>
      </c>
      <c r="L1951" t="n">
        <v>5</v>
      </c>
      <c r="M1951" t="n">
        <v>5</v>
      </c>
      <c r="N1951" t="n">
        <v>4</v>
      </c>
      <c r="O1951">
        <f>DATE(2026,1,1)-K1951</f>
        <v/>
      </c>
      <c r="P1951">
        <f>IF(G1951&gt;=2,"Repeat","One-time")</f>
        <v/>
      </c>
    </row>
    <row r="1952">
      <c r="A1952" t="inlineStr">
        <is>
          <t>C08145</t>
        </is>
      </c>
      <c r="B1952" t="inlineStr">
        <is>
          <t>Ananya Nair</t>
        </is>
      </c>
      <c r="C1952" t="inlineStr">
        <is>
          <t>Central</t>
        </is>
      </c>
      <c r="D1952" t="inlineStr">
        <is>
          <t>Indore</t>
        </is>
      </c>
      <c r="E1952" t="inlineStr">
        <is>
          <t>No</t>
        </is>
      </c>
      <c r="F1952" t="inlineStr">
        <is>
          <t>New</t>
        </is>
      </c>
      <c r="G1952" t="n">
        <v>1</v>
      </c>
      <c r="H1952" s="24" t="n">
        <v>55893.62</v>
      </c>
      <c r="I1952" s="24" t="n">
        <v>-3161</v>
      </c>
      <c r="J1952" s="25" t="n">
        <v>45986</v>
      </c>
      <c r="K1952" s="25" t="n">
        <v>45986</v>
      </c>
      <c r="L1952" t="n">
        <v>4</v>
      </c>
      <c r="M1952" t="n">
        <v>1</v>
      </c>
      <c r="N1952" t="n">
        <v>4</v>
      </c>
      <c r="O1952">
        <f>DATE(2026,1,1)-K1952</f>
        <v/>
      </c>
      <c r="P1952">
        <f>IF(G1952&gt;=2,"Repeat","One-time")</f>
        <v/>
      </c>
    </row>
    <row r="1953">
      <c r="A1953" t="inlineStr">
        <is>
          <t>C08726</t>
        </is>
      </c>
      <c r="B1953" t="inlineStr">
        <is>
          <t>Riya Das</t>
        </is>
      </c>
      <c r="C1953" t="inlineStr">
        <is>
          <t>Central</t>
        </is>
      </c>
      <c r="D1953" t="inlineStr">
        <is>
          <t>Indore</t>
        </is>
      </c>
      <c r="E1953" t="inlineStr">
        <is>
          <t>Yes</t>
        </is>
      </c>
      <c r="F1953" t="inlineStr">
        <is>
          <t>High Value</t>
        </is>
      </c>
      <c r="G1953" t="n">
        <v>8</v>
      </c>
      <c r="H1953" s="24" t="n">
        <v>55892.43</v>
      </c>
      <c r="I1953" s="24" t="n">
        <v>15285.66</v>
      </c>
      <c r="J1953" s="25" t="n">
        <v>45776</v>
      </c>
      <c r="K1953" s="25" t="n">
        <v>46017</v>
      </c>
      <c r="L1953" t="n">
        <v>5</v>
      </c>
      <c r="M1953" t="n">
        <v>5</v>
      </c>
      <c r="N1953" t="n">
        <v>4</v>
      </c>
      <c r="O1953">
        <f>DATE(2026,1,1)-K1953</f>
        <v/>
      </c>
      <c r="P1953">
        <f>IF(G1953&gt;=2,"Repeat","One-time")</f>
        <v/>
      </c>
    </row>
    <row r="1954">
      <c r="A1954" t="inlineStr">
        <is>
          <t>C04257</t>
        </is>
      </c>
      <c r="B1954" t="inlineStr">
        <is>
          <t>Isha Prasad</t>
        </is>
      </c>
      <c r="C1954" t="inlineStr">
        <is>
          <t>East</t>
        </is>
      </c>
      <c r="D1954" t="inlineStr">
        <is>
          <t>Jamshedpur</t>
        </is>
      </c>
      <c r="E1954" t="inlineStr">
        <is>
          <t>Yes</t>
        </is>
      </c>
      <c r="F1954" t="inlineStr">
        <is>
          <t>High Value</t>
        </is>
      </c>
      <c r="G1954" t="n">
        <v>14</v>
      </c>
      <c r="H1954" s="24" t="n">
        <v>55867.51</v>
      </c>
      <c r="I1954" s="24" t="n">
        <v>13276.88</v>
      </c>
      <c r="J1954" s="25" t="n">
        <v>45334</v>
      </c>
      <c r="K1954" s="25" t="n">
        <v>46005</v>
      </c>
      <c r="L1954" t="n">
        <v>5</v>
      </c>
      <c r="M1954" t="n">
        <v>5</v>
      </c>
      <c r="N1954" t="n">
        <v>4</v>
      </c>
      <c r="O1954">
        <f>DATE(2026,1,1)-K1954</f>
        <v/>
      </c>
      <c r="P1954">
        <f>IF(G1954&gt;=2,"Repeat","One-time")</f>
        <v/>
      </c>
    </row>
    <row r="1955">
      <c r="A1955" t="inlineStr">
        <is>
          <t>C08324</t>
        </is>
      </c>
      <c r="B1955" t="inlineStr">
        <is>
          <t>Ritu Singh</t>
        </is>
      </c>
      <c r="C1955" t="inlineStr">
        <is>
          <t>East</t>
        </is>
      </c>
      <c r="D1955" t="inlineStr">
        <is>
          <t>Guwahati</t>
        </is>
      </c>
      <c r="E1955" t="inlineStr">
        <is>
          <t>Yes</t>
        </is>
      </c>
      <c r="F1955" t="inlineStr">
        <is>
          <t>High Value</t>
        </is>
      </c>
      <c r="G1955" t="n">
        <v>5</v>
      </c>
      <c r="H1955" s="24" t="n">
        <v>55845.05</v>
      </c>
      <c r="I1955" s="24" t="n">
        <v>10256.86</v>
      </c>
      <c r="J1955" s="25" t="n">
        <v>45709</v>
      </c>
      <c r="K1955" s="25" t="n">
        <v>46005</v>
      </c>
      <c r="L1955" t="n">
        <v>5</v>
      </c>
      <c r="M1955" t="n">
        <v>4</v>
      </c>
      <c r="N1955" t="n">
        <v>4</v>
      </c>
      <c r="O1955">
        <f>DATE(2026,1,1)-K1955</f>
        <v/>
      </c>
      <c r="P1955">
        <f>IF(G1955&gt;=2,"Repeat","One-time")</f>
        <v/>
      </c>
    </row>
    <row r="1956">
      <c r="A1956" t="inlineStr">
        <is>
          <t>C00523</t>
        </is>
      </c>
      <c r="B1956" t="inlineStr">
        <is>
          <t>Suresh Patel</t>
        </is>
      </c>
      <c r="C1956" t="inlineStr">
        <is>
          <t>West</t>
        </is>
      </c>
      <c r="D1956" t="inlineStr">
        <is>
          <t>Mumbai</t>
        </is>
      </c>
      <c r="E1956" t="inlineStr">
        <is>
          <t>Yes</t>
        </is>
      </c>
      <c r="F1956" t="inlineStr">
        <is>
          <t>At Risk</t>
        </is>
      </c>
      <c r="G1956" t="n">
        <v>5</v>
      </c>
      <c r="H1956" s="24" t="n">
        <v>55836.4</v>
      </c>
      <c r="I1956" s="24" t="n">
        <v>8508.309999999999</v>
      </c>
      <c r="J1956" s="25" t="n">
        <v>44958</v>
      </c>
      <c r="K1956" s="25" t="n">
        <v>45273</v>
      </c>
      <c r="L1956" t="n">
        <v>1</v>
      </c>
      <c r="M1956" t="n">
        <v>4</v>
      </c>
      <c r="N1956" t="n">
        <v>4</v>
      </c>
      <c r="O1956">
        <f>DATE(2026,1,1)-K1956</f>
        <v/>
      </c>
      <c r="P1956">
        <f>IF(G1956&gt;=2,"Repeat","One-time")</f>
        <v/>
      </c>
    </row>
    <row r="1957">
      <c r="A1957" t="inlineStr">
        <is>
          <t>C04452</t>
        </is>
      </c>
      <c r="B1957" t="inlineStr">
        <is>
          <t>Arjun Mishra</t>
        </is>
      </c>
      <c r="C1957" t="inlineStr">
        <is>
          <t>West</t>
        </is>
      </c>
      <c r="D1957" t="inlineStr">
        <is>
          <t>Surat</t>
        </is>
      </c>
      <c r="E1957" t="inlineStr">
        <is>
          <t>No</t>
        </is>
      </c>
      <c r="F1957" t="inlineStr">
        <is>
          <t>High Value</t>
        </is>
      </c>
      <c r="G1957" t="n">
        <v>6</v>
      </c>
      <c r="H1957" s="24" t="n">
        <v>55834.05</v>
      </c>
      <c r="I1957" s="24" t="n">
        <v>3308.39</v>
      </c>
      <c r="J1957" s="25" t="n">
        <v>45355</v>
      </c>
      <c r="K1957" s="25" t="n">
        <v>45897</v>
      </c>
      <c r="L1957" t="n">
        <v>3</v>
      </c>
      <c r="M1957" t="n">
        <v>4</v>
      </c>
      <c r="N1957" t="n">
        <v>4</v>
      </c>
      <c r="O1957">
        <f>DATE(2026,1,1)-K1957</f>
        <v/>
      </c>
      <c r="P1957">
        <f>IF(G1957&gt;=2,"Repeat","One-time")</f>
        <v/>
      </c>
    </row>
    <row r="1958">
      <c r="A1958" t="inlineStr">
        <is>
          <t>C03444</t>
        </is>
      </c>
      <c r="B1958" t="inlineStr">
        <is>
          <t>Amit Fernandes</t>
        </is>
      </c>
      <c r="C1958" t="inlineStr">
        <is>
          <t>North</t>
        </is>
      </c>
      <c r="D1958" t="inlineStr">
        <is>
          <t>Gurugram</t>
        </is>
      </c>
      <c r="E1958" t="inlineStr">
        <is>
          <t>Yes</t>
        </is>
      </c>
      <c r="F1958" t="inlineStr">
        <is>
          <t>At Risk</t>
        </is>
      </c>
      <c r="G1958" t="n">
        <v>15</v>
      </c>
      <c r="H1958" s="24" t="n">
        <v>55833.84</v>
      </c>
      <c r="I1958" s="24" t="n">
        <v>8855.57</v>
      </c>
      <c r="J1958" s="25" t="n">
        <v>45246</v>
      </c>
      <c r="K1958" s="25" t="n">
        <v>45568</v>
      </c>
      <c r="L1958" t="n">
        <v>2</v>
      </c>
      <c r="M1958" t="n">
        <v>5</v>
      </c>
      <c r="N1958" t="n">
        <v>4</v>
      </c>
      <c r="O1958">
        <f>DATE(2026,1,1)-K1958</f>
        <v/>
      </c>
      <c r="P1958">
        <f>IF(G1958&gt;=2,"Repeat","One-time")</f>
        <v/>
      </c>
    </row>
    <row r="1959">
      <c r="A1959" t="inlineStr">
        <is>
          <t>C01292</t>
        </is>
      </c>
      <c r="B1959" t="inlineStr">
        <is>
          <t>Varun Patel</t>
        </is>
      </c>
      <c r="C1959" t="inlineStr">
        <is>
          <t>North</t>
        </is>
      </c>
      <c r="D1959" t="inlineStr">
        <is>
          <t>Delhi</t>
        </is>
      </c>
      <c r="E1959" t="inlineStr">
        <is>
          <t>No</t>
        </is>
      </c>
      <c r="F1959" t="inlineStr">
        <is>
          <t>High Value</t>
        </is>
      </c>
      <c r="G1959" t="n">
        <v>10</v>
      </c>
      <c r="H1959" s="24" t="n">
        <v>55800.65</v>
      </c>
      <c r="I1959" s="24" t="n">
        <v>14519.01</v>
      </c>
      <c r="J1959" s="25" t="n">
        <v>45017</v>
      </c>
      <c r="K1959" s="25" t="n">
        <v>45889</v>
      </c>
      <c r="L1959" t="n">
        <v>3</v>
      </c>
      <c r="M1959" t="n">
        <v>5</v>
      </c>
      <c r="N1959" t="n">
        <v>4</v>
      </c>
      <c r="O1959">
        <f>DATE(2026,1,1)-K1959</f>
        <v/>
      </c>
      <c r="P1959">
        <f>IF(G1959&gt;=2,"Repeat","One-time")</f>
        <v/>
      </c>
    </row>
    <row r="1960">
      <c r="A1960" t="inlineStr">
        <is>
          <t>C08354</t>
        </is>
      </c>
      <c r="B1960" t="inlineStr">
        <is>
          <t>Meera Mukherjee</t>
        </is>
      </c>
      <c r="C1960" t="inlineStr">
        <is>
          <t>Central</t>
        </is>
      </c>
      <c r="D1960" t="inlineStr">
        <is>
          <t>Raipur</t>
        </is>
      </c>
      <c r="E1960" t="inlineStr">
        <is>
          <t>No</t>
        </is>
      </c>
      <c r="F1960" t="inlineStr">
        <is>
          <t>High Value</t>
        </is>
      </c>
      <c r="G1960" t="n">
        <v>5</v>
      </c>
      <c r="H1960" s="24" t="n">
        <v>55763.72</v>
      </c>
      <c r="I1960" s="24" t="n">
        <v>13890.87</v>
      </c>
      <c r="J1960" s="25" t="n">
        <v>45794</v>
      </c>
      <c r="K1960" s="25" t="n">
        <v>45899</v>
      </c>
      <c r="L1960" t="n">
        <v>3</v>
      </c>
      <c r="M1960" t="n">
        <v>4</v>
      </c>
      <c r="N1960" t="n">
        <v>4</v>
      </c>
      <c r="O1960">
        <f>DATE(2026,1,1)-K1960</f>
        <v/>
      </c>
      <c r="P1960">
        <f>IF(G1960&gt;=2,"Repeat","One-time")</f>
        <v/>
      </c>
    </row>
    <row r="1961">
      <c r="A1961" t="inlineStr">
        <is>
          <t>C03241</t>
        </is>
      </c>
      <c r="B1961" t="inlineStr">
        <is>
          <t>Suresh Chopra</t>
        </is>
      </c>
      <c r="C1961" t="inlineStr">
        <is>
          <t>East</t>
        </is>
      </c>
      <c r="D1961" t="inlineStr">
        <is>
          <t>Kolkata</t>
        </is>
      </c>
      <c r="E1961" t="inlineStr">
        <is>
          <t>Yes</t>
        </is>
      </c>
      <c r="F1961" t="inlineStr">
        <is>
          <t>At Risk</t>
        </is>
      </c>
      <c r="G1961" t="n">
        <v>13</v>
      </c>
      <c r="H1961" s="24" t="n">
        <v>55762.89</v>
      </c>
      <c r="I1961" s="24" t="n">
        <v>13962.5</v>
      </c>
      <c r="J1961" s="25" t="n">
        <v>45221</v>
      </c>
      <c r="K1961" s="25" t="n">
        <v>45659</v>
      </c>
      <c r="L1961" t="n">
        <v>2</v>
      </c>
      <c r="M1961" t="n">
        <v>5</v>
      </c>
      <c r="N1961" t="n">
        <v>4</v>
      </c>
      <c r="O1961">
        <f>DATE(2026,1,1)-K1961</f>
        <v/>
      </c>
      <c r="P1961">
        <f>IF(G1961&gt;=2,"Repeat","One-time")</f>
        <v/>
      </c>
    </row>
    <row r="1962">
      <c r="A1962" t="inlineStr">
        <is>
          <t>C00220</t>
        </is>
      </c>
      <c r="B1962" t="inlineStr">
        <is>
          <t>Lakshmi Rao</t>
        </is>
      </c>
      <c r="C1962" t="inlineStr">
        <is>
          <t>West</t>
        </is>
      </c>
      <c r="D1962" t="inlineStr">
        <is>
          <t>Panaji</t>
        </is>
      </c>
      <c r="E1962" t="inlineStr">
        <is>
          <t>Yes</t>
        </is>
      </c>
      <c r="F1962" t="inlineStr">
        <is>
          <t>At Risk</t>
        </is>
      </c>
      <c r="G1962" t="n">
        <v>2</v>
      </c>
      <c r="H1962" s="24" t="n">
        <v>55726.18</v>
      </c>
      <c r="I1962" s="24" t="n">
        <v>6638.71</v>
      </c>
      <c r="J1962" s="25" t="n">
        <v>45065</v>
      </c>
      <c r="K1962" s="25" t="n">
        <v>45350</v>
      </c>
      <c r="L1962" t="n">
        <v>1</v>
      </c>
      <c r="M1962" t="n">
        <v>2</v>
      </c>
      <c r="N1962" t="n">
        <v>4</v>
      </c>
      <c r="O1962">
        <f>DATE(2026,1,1)-K1962</f>
        <v/>
      </c>
      <c r="P1962">
        <f>IF(G1962&gt;=2,"Repeat","One-time")</f>
        <v/>
      </c>
    </row>
    <row r="1963">
      <c r="A1963" t="inlineStr">
        <is>
          <t>C05321</t>
        </is>
      </c>
      <c r="B1963" t="inlineStr">
        <is>
          <t>Arjun Agarwal</t>
        </is>
      </c>
      <c r="C1963" t="inlineStr">
        <is>
          <t>South</t>
        </is>
      </c>
      <c r="D1963" t="inlineStr">
        <is>
          <t>Bengaluru</t>
        </is>
      </c>
      <c r="E1963" t="inlineStr">
        <is>
          <t>Yes</t>
        </is>
      </c>
      <c r="F1963" t="inlineStr">
        <is>
          <t>Loyal</t>
        </is>
      </c>
      <c r="G1963" t="n">
        <v>4</v>
      </c>
      <c r="H1963" s="24" t="n">
        <v>55668.78</v>
      </c>
      <c r="I1963" s="24" t="n">
        <v>5934.92</v>
      </c>
      <c r="J1963" s="25" t="n">
        <v>45479</v>
      </c>
      <c r="K1963" s="25" t="n">
        <v>45935</v>
      </c>
      <c r="L1963" t="n">
        <v>4</v>
      </c>
      <c r="M1963" t="n">
        <v>3</v>
      </c>
      <c r="N1963" t="n">
        <v>4</v>
      </c>
      <c r="O1963">
        <f>DATE(2026,1,1)-K1963</f>
        <v/>
      </c>
      <c r="P1963">
        <f>IF(G1963&gt;=2,"Repeat","One-time")</f>
        <v/>
      </c>
    </row>
    <row r="1964">
      <c r="A1964" t="inlineStr">
        <is>
          <t>C04655</t>
        </is>
      </c>
      <c r="B1964" t="inlineStr">
        <is>
          <t>Swati Menon</t>
        </is>
      </c>
      <c r="C1964" t="inlineStr">
        <is>
          <t>West</t>
        </is>
      </c>
      <c r="D1964" t="inlineStr">
        <is>
          <t>Mumbai</t>
        </is>
      </c>
      <c r="E1964" t="inlineStr">
        <is>
          <t>No</t>
        </is>
      </c>
      <c r="F1964" t="inlineStr">
        <is>
          <t>High Value</t>
        </is>
      </c>
      <c r="G1964" t="n">
        <v>12</v>
      </c>
      <c r="H1964" s="24" t="n">
        <v>55657.92</v>
      </c>
      <c r="I1964" s="24" t="n">
        <v>15223.82</v>
      </c>
      <c r="J1964" s="25" t="n">
        <v>45394</v>
      </c>
      <c r="K1964" s="25" t="n">
        <v>45988</v>
      </c>
      <c r="L1964" t="n">
        <v>5</v>
      </c>
      <c r="M1964" t="n">
        <v>5</v>
      </c>
      <c r="N1964" t="n">
        <v>4</v>
      </c>
      <c r="O1964">
        <f>DATE(2026,1,1)-K1964</f>
        <v/>
      </c>
      <c r="P1964">
        <f>IF(G1964&gt;=2,"Repeat","One-time")</f>
        <v/>
      </c>
    </row>
    <row r="1965">
      <c r="A1965" t="inlineStr">
        <is>
          <t>C01514</t>
        </is>
      </c>
      <c r="B1965" t="inlineStr">
        <is>
          <t>Rahul Joshi</t>
        </is>
      </c>
      <c r="C1965" t="inlineStr">
        <is>
          <t>South</t>
        </is>
      </c>
      <c r="D1965" t="inlineStr">
        <is>
          <t>Bengaluru</t>
        </is>
      </c>
      <c r="E1965" t="inlineStr">
        <is>
          <t>No</t>
        </is>
      </c>
      <c r="F1965" t="inlineStr">
        <is>
          <t>High Value</t>
        </is>
      </c>
      <c r="G1965" t="n">
        <v>10</v>
      </c>
      <c r="H1965" s="24" t="n">
        <v>55656.57</v>
      </c>
      <c r="I1965" s="24" t="n">
        <v>13121.55</v>
      </c>
      <c r="J1965" s="25" t="n">
        <v>45053</v>
      </c>
      <c r="K1965" s="25" t="n">
        <v>45760</v>
      </c>
      <c r="L1965" t="n">
        <v>3</v>
      </c>
      <c r="M1965" t="n">
        <v>5</v>
      </c>
      <c r="N1965" t="n">
        <v>4</v>
      </c>
      <c r="O1965">
        <f>DATE(2026,1,1)-K1965</f>
        <v/>
      </c>
      <c r="P1965">
        <f>IF(G1965&gt;=2,"Repeat","One-time")</f>
        <v/>
      </c>
    </row>
    <row r="1966">
      <c r="A1966" t="inlineStr">
        <is>
          <t>C02871</t>
        </is>
      </c>
      <c r="B1966" t="inlineStr">
        <is>
          <t>Harpreet Banerjee</t>
        </is>
      </c>
      <c r="C1966" t="inlineStr">
        <is>
          <t>Central</t>
        </is>
      </c>
      <c r="D1966" t="inlineStr">
        <is>
          <t>Bhopal</t>
        </is>
      </c>
      <c r="E1966" t="inlineStr">
        <is>
          <t>No</t>
        </is>
      </c>
      <c r="F1966" t="inlineStr">
        <is>
          <t>High Value</t>
        </is>
      </c>
      <c r="G1966" t="n">
        <v>9</v>
      </c>
      <c r="H1966" s="24" t="n">
        <v>55597.83</v>
      </c>
      <c r="I1966" s="24" t="n">
        <v>8328.59</v>
      </c>
      <c r="J1966" s="25" t="n">
        <v>45185</v>
      </c>
      <c r="K1966" s="25" t="n">
        <v>46020</v>
      </c>
      <c r="L1966" t="n">
        <v>5</v>
      </c>
      <c r="M1966" t="n">
        <v>5</v>
      </c>
      <c r="N1966" t="n">
        <v>4</v>
      </c>
      <c r="O1966">
        <f>DATE(2026,1,1)-K1966</f>
        <v/>
      </c>
      <c r="P1966">
        <f>IF(G1966&gt;=2,"Repeat","One-time")</f>
        <v/>
      </c>
    </row>
    <row r="1967">
      <c r="A1967" t="inlineStr">
        <is>
          <t>C09144</t>
        </is>
      </c>
      <c r="B1967" t="inlineStr">
        <is>
          <t>Priya Bose</t>
        </is>
      </c>
      <c r="C1967" t="inlineStr">
        <is>
          <t>South</t>
        </is>
      </c>
      <c r="D1967" t="inlineStr">
        <is>
          <t>Hyderabad</t>
        </is>
      </c>
      <c r="E1967" t="inlineStr">
        <is>
          <t>No</t>
        </is>
      </c>
      <c r="F1967" t="inlineStr">
        <is>
          <t>Loyal</t>
        </is>
      </c>
      <c r="G1967" t="n">
        <v>3</v>
      </c>
      <c r="H1967" s="24" t="n">
        <v>55576.17</v>
      </c>
      <c r="I1967" s="24" t="n">
        <v>12460.29</v>
      </c>
      <c r="J1967" s="25" t="n">
        <v>45819</v>
      </c>
      <c r="K1967" s="25" t="n">
        <v>45996</v>
      </c>
      <c r="L1967" t="n">
        <v>5</v>
      </c>
      <c r="M1967" t="n">
        <v>3</v>
      </c>
      <c r="N1967" t="n">
        <v>4</v>
      </c>
      <c r="O1967">
        <f>DATE(2026,1,1)-K1967</f>
        <v/>
      </c>
      <c r="P1967">
        <f>IF(G1967&gt;=2,"Repeat","One-time")</f>
        <v/>
      </c>
    </row>
    <row r="1968">
      <c r="A1968" t="inlineStr">
        <is>
          <t>C07417</t>
        </is>
      </c>
      <c r="B1968" t="inlineStr">
        <is>
          <t>Aarav Kapoor</t>
        </is>
      </c>
      <c r="C1968" t="inlineStr">
        <is>
          <t>West</t>
        </is>
      </c>
      <c r="D1968" t="inlineStr">
        <is>
          <t>Pune</t>
        </is>
      </c>
      <c r="E1968" t="inlineStr">
        <is>
          <t>No</t>
        </is>
      </c>
      <c r="F1968" t="inlineStr">
        <is>
          <t>High Value</t>
        </is>
      </c>
      <c r="G1968" t="n">
        <v>4</v>
      </c>
      <c r="H1968" s="24" t="n">
        <v>55560.77</v>
      </c>
      <c r="I1968" s="24" t="n">
        <v>8172.9</v>
      </c>
      <c r="J1968" s="25" t="n">
        <v>45870</v>
      </c>
      <c r="K1968" s="25" t="n">
        <v>46011</v>
      </c>
      <c r="L1968" t="n">
        <v>5</v>
      </c>
      <c r="M1968" t="n">
        <v>4</v>
      </c>
      <c r="N1968" t="n">
        <v>4</v>
      </c>
      <c r="O1968">
        <f>DATE(2026,1,1)-K1968</f>
        <v/>
      </c>
      <c r="P1968">
        <f>IF(G1968&gt;=2,"Repeat","One-time")</f>
        <v/>
      </c>
    </row>
    <row r="1969">
      <c r="A1969" t="inlineStr">
        <is>
          <t>C07594</t>
        </is>
      </c>
      <c r="B1969" t="inlineStr">
        <is>
          <t>Joseph Prasad</t>
        </is>
      </c>
      <c r="C1969" t="inlineStr">
        <is>
          <t>South</t>
        </is>
      </c>
      <c r="D1969" t="inlineStr">
        <is>
          <t>Bengaluru</t>
        </is>
      </c>
      <c r="E1969" t="inlineStr">
        <is>
          <t>Yes</t>
        </is>
      </c>
      <c r="F1969" t="inlineStr">
        <is>
          <t>High Value</t>
        </is>
      </c>
      <c r="G1969" t="n">
        <v>5</v>
      </c>
      <c r="H1969" s="24" t="n">
        <v>55560.72</v>
      </c>
      <c r="I1969" s="24" t="n">
        <v>6604.56</v>
      </c>
      <c r="J1969" s="25" t="n">
        <v>45920</v>
      </c>
      <c r="K1969" s="25" t="n">
        <v>45958</v>
      </c>
      <c r="L1969" t="n">
        <v>4</v>
      </c>
      <c r="M1969" t="n">
        <v>4</v>
      </c>
      <c r="N1969" t="n">
        <v>4</v>
      </c>
      <c r="O1969">
        <f>DATE(2026,1,1)-K1969</f>
        <v/>
      </c>
      <c r="P1969">
        <f>IF(G1969&gt;=2,"Repeat","One-time")</f>
        <v/>
      </c>
    </row>
    <row r="1970">
      <c r="A1970" t="inlineStr">
        <is>
          <t>C06712</t>
        </is>
      </c>
      <c r="B1970" t="inlineStr">
        <is>
          <t>Zoya Yadav</t>
        </is>
      </c>
      <c r="C1970" t="inlineStr">
        <is>
          <t>Central</t>
        </is>
      </c>
      <c r="D1970" t="inlineStr">
        <is>
          <t>Bhopal</t>
        </is>
      </c>
      <c r="E1970" t="inlineStr">
        <is>
          <t>No</t>
        </is>
      </c>
      <c r="F1970" t="inlineStr">
        <is>
          <t>High Value</t>
        </is>
      </c>
      <c r="G1970" t="n">
        <v>18</v>
      </c>
      <c r="H1970" s="24" t="n">
        <v>55531.56</v>
      </c>
      <c r="I1970" s="24" t="n">
        <v>16067.5</v>
      </c>
      <c r="J1970" s="25" t="n">
        <v>45571</v>
      </c>
      <c r="K1970" s="25" t="n">
        <v>46005</v>
      </c>
      <c r="L1970" t="n">
        <v>5</v>
      </c>
      <c r="M1970" t="n">
        <v>5</v>
      </c>
      <c r="N1970" t="n">
        <v>4</v>
      </c>
      <c r="O1970">
        <f>DATE(2026,1,1)-K1970</f>
        <v/>
      </c>
      <c r="P1970">
        <f>IF(G1970&gt;=2,"Repeat","One-time")</f>
        <v/>
      </c>
    </row>
    <row r="1971">
      <c r="A1971" t="inlineStr">
        <is>
          <t>C03062</t>
        </is>
      </c>
      <c r="B1971" t="inlineStr">
        <is>
          <t>Lakshmi Sinha</t>
        </is>
      </c>
      <c r="C1971" t="inlineStr">
        <is>
          <t>South</t>
        </is>
      </c>
      <c r="D1971" t="inlineStr">
        <is>
          <t>Hyderabad</t>
        </is>
      </c>
      <c r="E1971" t="inlineStr">
        <is>
          <t>No</t>
        </is>
      </c>
      <c r="F1971" t="inlineStr">
        <is>
          <t>High Value</t>
        </is>
      </c>
      <c r="G1971" t="n">
        <v>6</v>
      </c>
      <c r="H1971" s="24" t="n">
        <v>55523.98</v>
      </c>
      <c r="I1971" s="24" t="n">
        <v>8369.860000000001</v>
      </c>
      <c r="J1971" s="25" t="n">
        <v>45464</v>
      </c>
      <c r="K1971" s="25" t="n">
        <v>46018</v>
      </c>
      <c r="L1971" t="n">
        <v>5</v>
      </c>
      <c r="M1971" t="n">
        <v>4</v>
      </c>
      <c r="N1971" t="n">
        <v>4</v>
      </c>
      <c r="O1971">
        <f>DATE(2026,1,1)-K1971</f>
        <v/>
      </c>
      <c r="P1971">
        <f>IF(G1971&gt;=2,"Repeat","One-time")</f>
        <v/>
      </c>
    </row>
    <row r="1972">
      <c r="A1972" t="inlineStr">
        <is>
          <t>C07840</t>
        </is>
      </c>
      <c r="B1972" t="inlineStr">
        <is>
          <t>Amit Nair</t>
        </is>
      </c>
      <c r="C1972" t="inlineStr">
        <is>
          <t>West</t>
        </is>
      </c>
      <c r="D1972" t="inlineStr">
        <is>
          <t>Mumbai</t>
        </is>
      </c>
      <c r="E1972" t="inlineStr">
        <is>
          <t>Yes</t>
        </is>
      </c>
      <c r="F1972" t="inlineStr">
        <is>
          <t>High Value</t>
        </is>
      </c>
      <c r="G1972" t="n">
        <v>8</v>
      </c>
      <c r="H1972" s="24" t="n">
        <v>55517.18</v>
      </c>
      <c r="I1972" s="24" t="n">
        <v>10205.03</v>
      </c>
      <c r="J1972" s="25" t="n">
        <v>45685</v>
      </c>
      <c r="K1972" s="25" t="n">
        <v>46021</v>
      </c>
      <c r="L1972" t="n">
        <v>5</v>
      </c>
      <c r="M1972" t="n">
        <v>5</v>
      </c>
      <c r="N1972" t="n">
        <v>4</v>
      </c>
      <c r="O1972">
        <f>DATE(2026,1,1)-K1972</f>
        <v/>
      </c>
      <c r="P1972">
        <f>IF(G1972&gt;=2,"Repeat","One-time")</f>
        <v/>
      </c>
    </row>
    <row r="1973">
      <c r="A1973" t="inlineStr">
        <is>
          <t>C05875</t>
        </is>
      </c>
      <c r="B1973" t="inlineStr">
        <is>
          <t>Meera Menon</t>
        </is>
      </c>
      <c r="C1973" t="inlineStr">
        <is>
          <t>South</t>
        </is>
      </c>
      <c r="D1973" t="inlineStr">
        <is>
          <t>Hyderabad</t>
        </is>
      </c>
      <c r="E1973" t="inlineStr">
        <is>
          <t>No</t>
        </is>
      </c>
      <c r="F1973" t="inlineStr">
        <is>
          <t>At Risk</t>
        </is>
      </c>
      <c r="G1973" t="n">
        <v>1</v>
      </c>
      <c r="H1973" s="24" t="n">
        <v>55496.59</v>
      </c>
      <c r="I1973" s="24" t="n">
        <v>6083.63</v>
      </c>
      <c r="J1973" s="25" t="n">
        <v>45646</v>
      </c>
      <c r="K1973" s="25" t="n">
        <v>45646</v>
      </c>
      <c r="L1973" t="n">
        <v>2</v>
      </c>
      <c r="M1973" t="n">
        <v>1</v>
      </c>
      <c r="N1973" t="n">
        <v>4</v>
      </c>
      <c r="O1973">
        <f>DATE(2026,1,1)-K1973</f>
        <v/>
      </c>
      <c r="P1973">
        <f>IF(G1973&gt;=2,"Repeat","One-time")</f>
        <v/>
      </c>
    </row>
    <row r="1974">
      <c r="A1974" t="inlineStr">
        <is>
          <t>C02746</t>
        </is>
      </c>
      <c r="B1974" t="inlineStr">
        <is>
          <t>Amit Bose</t>
        </is>
      </c>
      <c r="C1974" t="inlineStr">
        <is>
          <t>West</t>
        </is>
      </c>
      <c r="D1974" t="inlineStr">
        <is>
          <t>Pune</t>
        </is>
      </c>
      <c r="E1974" t="inlineStr">
        <is>
          <t>Yes</t>
        </is>
      </c>
      <c r="F1974" t="inlineStr">
        <is>
          <t>At Risk</t>
        </is>
      </c>
      <c r="G1974" t="n">
        <v>10</v>
      </c>
      <c r="H1974" s="24" t="n">
        <v>55493.83</v>
      </c>
      <c r="I1974" s="24" t="n">
        <v>11206.9</v>
      </c>
      <c r="J1974" s="25" t="n">
        <v>45226</v>
      </c>
      <c r="K1974" s="25" t="n">
        <v>45724</v>
      </c>
      <c r="L1974" t="n">
        <v>2</v>
      </c>
      <c r="M1974" t="n">
        <v>5</v>
      </c>
      <c r="N1974" t="n">
        <v>4</v>
      </c>
      <c r="O1974">
        <f>DATE(2026,1,1)-K1974</f>
        <v/>
      </c>
      <c r="P1974">
        <f>IF(G1974&gt;=2,"Repeat","One-time")</f>
        <v/>
      </c>
    </row>
    <row r="1975">
      <c r="A1975" t="inlineStr">
        <is>
          <t>C05275</t>
        </is>
      </c>
      <c r="B1975" t="inlineStr">
        <is>
          <t>Arjun Menon</t>
        </is>
      </c>
      <c r="C1975" t="inlineStr">
        <is>
          <t>West</t>
        </is>
      </c>
      <c r="D1975" t="inlineStr">
        <is>
          <t>Surat</t>
        </is>
      </c>
      <c r="E1975" t="inlineStr">
        <is>
          <t>Yes</t>
        </is>
      </c>
      <c r="F1975" t="inlineStr">
        <is>
          <t>At Risk</t>
        </is>
      </c>
      <c r="G1975" t="n">
        <v>8</v>
      </c>
      <c r="H1975" s="24" t="n">
        <v>55493.51</v>
      </c>
      <c r="I1975" s="24" t="n">
        <v>8594.85</v>
      </c>
      <c r="J1975" s="25" t="n">
        <v>45471</v>
      </c>
      <c r="K1975" s="25" t="n">
        <v>45624</v>
      </c>
      <c r="L1975" t="n">
        <v>2</v>
      </c>
      <c r="M1975" t="n">
        <v>4</v>
      </c>
      <c r="N1975" t="n">
        <v>4</v>
      </c>
      <c r="O1975">
        <f>DATE(2026,1,1)-K1975</f>
        <v/>
      </c>
      <c r="P1975">
        <f>IF(G1975&gt;=2,"Repeat","One-time")</f>
        <v/>
      </c>
    </row>
    <row r="1976">
      <c r="A1976" t="inlineStr">
        <is>
          <t>C00270</t>
        </is>
      </c>
      <c r="B1976" t="inlineStr">
        <is>
          <t>Neha Sinha</t>
        </is>
      </c>
      <c r="C1976" t="inlineStr">
        <is>
          <t>West</t>
        </is>
      </c>
      <c r="D1976" t="inlineStr">
        <is>
          <t>Surat</t>
        </is>
      </c>
      <c r="E1976" t="inlineStr">
        <is>
          <t>No</t>
        </is>
      </c>
      <c r="F1976" t="inlineStr">
        <is>
          <t>At Risk</t>
        </is>
      </c>
      <c r="G1976" t="n">
        <v>7</v>
      </c>
      <c r="H1976" s="24" t="n">
        <v>55461.76</v>
      </c>
      <c r="I1976" s="24" t="n">
        <v>9082.83</v>
      </c>
      <c r="J1976" s="25" t="n">
        <v>44970</v>
      </c>
      <c r="K1976" s="25" t="n">
        <v>45460</v>
      </c>
      <c r="L1976" t="n">
        <v>1</v>
      </c>
      <c r="M1976" t="n">
        <v>4</v>
      </c>
      <c r="N1976" t="n">
        <v>4</v>
      </c>
      <c r="O1976">
        <f>DATE(2026,1,1)-K1976</f>
        <v/>
      </c>
      <c r="P1976">
        <f>IF(G1976&gt;=2,"Repeat","One-time")</f>
        <v/>
      </c>
    </row>
    <row r="1977">
      <c r="A1977" t="inlineStr">
        <is>
          <t>C06536</t>
        </is>
      </c>
      <c r="B1977" t="inlineStr">
        <is>
          <t>Amit Khan</t>
        </is>
      </c>
      <c r="C1977" t="inlineStr">
        <is>
          <t>North</t>
        </is>
      </c>
      <c r="D1977" t="inlineStr">
        <is>
          <t>Delhi</t>
        </is>
      </c>
      <c r="E1977" t="inlineStr">
        <is>
          <t>Yes</t>
        </is>
      </c>
      <c r="F1977" t="inlineStr">
        <is>
          <t>Loyal</t>
        </is>
      </c>
      <c r="G1977" t="n">
        <v>4</v>
      </c>
      <c r="H1977" s="24" t="n">
        <v>55440.69</v>
      </c>
      <c r="I1977" s="24" t="n">
        <v>10064.1</v>
      </c>
      <c r="J1977" s="25" t="n">
        <v>45566</v>
      </c>
      <c r="K1977" s="25" t="n">
        <v>45836</v>
      </c>
      <c r="L1977" t="n">
        <v>3</v>
      </c>
      <c r="M1977" t="n">
        <v>3</v>
      </c>
      <c r="N1977" t="n">
        <v>4</v>
      </c>
      <c r="O1977">
        <f>DATE(2026,1,1)-K1977</f>
        <v/>
      </c>
      <c r="P1977">
        <f>IF(G1977&gt;=2,"Repeat","One-time")</f>
        <v/>
      </c>
    </row>
    <row r="1978">
      <c r="A1978" t="inlineStr">
        <is>
          <t>C06119</t>
        </is>
      </c>
      <c r="B1978" t="inlineStr">
        <is>
          <t>Sanjay Mukherjee</t>
        </is>
      </c>
      <c r="C1978" t="inlineStr">
        <is>
          <t>West</t>
        </is>
      </c>
      <c r="D1978" t="inlineStr">
        <is>
          <t>Ahmedabad</t>
        </is>
      </c>
      <c r="E1978" t="inlineStr">
        <is>
          <t>Yes</t>
        </is>
      </c>
      <c r="F1978" t="inlineStr">
        <is>
          <t>High Value</t>
        </is>
      </c>
      <c r="G1978" t="n">
        <v>6</v>
      </c>
      <c r="H1978" s="24" t="n">
        <v>55414.47</v>
      </c>
      <c r="I1978" s="24" t="n">
        <v>4981.75</v>
      </c>
      <c r="J1978" s="25" t="n">
        <v>45558</v>
      </c>
      <c r="K1978" s="25" t="n">
        <v>45941</v>
      </c>
      <c r="L1978" t="n">
        <v>4</v>
      </c>
      <c r="M1978" t="n">
        <v>4</v>
      </c>
      <c r="N1978" t="n">
        <v>4</v>
      </c>
      <c r="O1978">
        <f>DATE(2026,1,1)-K1978</f>
        <v/>
      </c>
      <c r="P1978">
        <f>IF(G1978&gt;=2,"Repeat","One-time")</f>
        <v/>
      </c>
    </row>
    <row r="1979">
      <c r="A1979" t="inlineStr">
        <is>
          <t>C05835</t>
        </is>
      </c>
      <c r="B1979" t="inlineStr">
        <is>
          <t>Joseph Kumar</t>
        </is>
      </c>
      <c r="C1979" t="inlineStr">
        <is>
          <t>North</t>
        </is>
      </c>
      <c r="D1979" t="inlineStr">
        <is>
          <t>Jaipur</t>
        </is>
      </c>
      <c r="E1979" t="inlineStr">
        <is>
          <t>Yes</t>
        </is>
      </c>
      <c r="F1979" t="inlineStr">
        <is>
          <t>At Risk</t>
        </is>
      </c>
      <c r="G1979" t="n">
        <v>5</v>
      </c>
      <c r="H1979" s="24" t="n">
        <v>55412.33</v>
      </c>
      <c r="I1979" s="24" t="n">
        <v>8289.110000000001</v>
      </c>
      <c r="J1979" s="25" t="n">
        <v>45523</v>
      </c>
      <c r="K1979" s="25" t="n">
        <v>45624</v>
      </c>
      <c r="L1979" t="n">
        <v>2</v>
      </c>
      <c r="M1979" t="n">
        <v>4</v>
      </c>
      <c r="N1979" t="n">
        <v>4</v>
      </c>
      <c r="O1979">
        <f>DATE(2026,1,1)-K1979</f>
        <v/>
      </c>
      <c r="P1979">
        <f>IF(G1979&gt;=2,"Repeat","One-time")</f>
        <v/>
      </c>
    </row>
    <row r="1980">
      <c r="A1980" t="inlineStr">
        <is>
          <t>C01190</t>
        </is>
      </c>
      <c r="B1980" t="inlineStr">
        <is>
          <t>Isha Bose</t>
        </is>
      </c>
      <c r="C1980" t="inlineStr">
        <is>
          <t>West</t>
        </is>
      </c>
      <c r="D1980" t="inlineStr">
        <is>
          <t>Ahmedabad</t>
        </is>
      </c>
      <c r="E1980" t="inlineStr">
        <is>
          <t>No</t>
        </is>
      </c>
      <c r="F1980" t="inlineStr">
        <is>
          <t>High Value</t>
        </is>
      </c>
      <c r="G1980" t="n">
        <v>7</v>
      </c>
      <c r="H1980" s="24" t="n">
        <v>55383.54</v>
      </c>
      <c r="I1980" s="24" t="n">
        <v>9260.59</v>
      </c>
      <c r="J1980" s="25" t="n">
        <v>45003</v>
      </c>
      <c r="K1980" s="25" t="n">
        <v>45775</v>
      </c>
      <c r="L1980" t="n">
        <v>3</v>
      </c>
      <c r="M1980" t="n">
        <v>4</v>
      </c>
      <c r="N1980" t="n">
        <v>4</v>
      </c>
      <c r="O1980">
        <f>DATE(2026,1,1)-K1980</f>
        <v/>
      </c>
      <c r="P1980">
        <f>IF(G1980&gt;=2,"Repeat","One-time")</f>
        <v/>
      </c>
    </row>
    <row r="1981">
      <c r="A1981" t="inlineStr">
        <is>
          <t>C01247</t>
        </is>
      </c>
      <c r="B1981" t="inlineStr">
        <is>
          <t>Meera Verma</t>
        </is>
      </c>
      <c r="C1981" t="inlineStr">
        <is>
          <t>South</t>
        </is>
      </c>
      <c r="D1981" t="inlineStr">
        <is>
          <t>Kochi</t>
        </is>
      </c>
      <c r="E1981" t="inlineStr">
        <is>
          <t>Yes</t>
        </is>
      </c>
      <c r="F1981" t="inlineStr">
        <is>
          <t>At Risk</t>
        </is>
      </c>
      <c r="G1981" t="n">
        <v>7</v>
      </c>
      <c r="H1981" s="24" t="n">
        <v>55383.5</v>
      </c>
      <c r="I1981" s="24" t="n">
        <v>9703.309999999999</v>
      </c>
      <c r="J1981" s="25" t="n">
        <v>44997</v>
      </c>
      <c r="K1981" s="25" t="n">
        <v>45220</v>
      </c>
      <c r="L1981" t="n">
        <v>1</v>
      </c>
      <c r="M1981" t="n">
        <v>4</v>
      </c>
      <c r="N1981" t="n">
        <v>4</v>
      </c>
      <c r="O1981">
        <f>DATE(2026,1,1)-K1981</f>
        <v/>
      </c>
      <c r="P1981">
        <f>IF(G1981&gt;=2,"Repeat","One-time")</f>
        <v/>
      </c>
    </row>
    <row r="1982">
      <c r="A1982" t="inlineStr">
        <is>
          <t>C01988</t>
        </is>
      </c>
      <c r="B1982" t="inlineStr">
        <is>
          <t>Maria Ghosh</t>
        </is>
      </c>
      <c r="C1982" t="inlineStr">
        <is>
          <t>West</t>
        </is>
      </c>
      <c r="D1982" t="inlineStr">
        <is>
          <t>Ahmedabad</t>
        </is>
      </c>
      <c r="E1982" t="inlineStr">
        <is>
          <t>Yes</t>
        </is>
      </c>
      <c r="F1982" t="inlineStr">
        <is>
          <t>At Risk</t>
        </is>
      </c>
      <c r="G1982" t="n">
        <v>7</v>
      </c>
      <c r="H1982" s="24" t="n">
        <v>55371.45</v>
      </c>
      <c r="I1982" s="24" t="n">
        <v>12620.55</v>
      </c>
      <c r="J1982" s="25" t="n">
        <v>45097</v>
      </c>
      <c r="K1982" s="25" t="n">
        <v>45382</v>
      </c>
      <c r="L1982" t="n">
        <v>1</v>
      </c>
      <c r="M1982" t="n">
        <v>4</v>
      </c>
      <c r="N1982" t="n">
        <v>4</v>
      </c>
      <c r="O1982">
        <f>DATE(2026,1,1)-K1982</f>
        <v/>
      </c>
      <c r="P1982">
        <f>IF(G1982&gt;=2,"Repeat","One-time")</f>
        <v/>
      </c>
    </row>
    <row r="1983">
      <c r="A1983" t="inlineStr">
        <is>
          <t>C01303</t>
        </is>
      </c>
      <c r="B1983" t="inlineStr">
        <is>
          <t>Divya Fernandes</t>
        </is>
      </c>
      <c r="C1983" t="inlineStr">
        <is>
          <t>South</t>
        </is>
      </c>
      <c r="D1983" t="inlineStr">
        <is>
          <t>Hyderabad</t>
        </is>
      </c>
      <c r="E1983" t="inlineStr">
        <is>
          <t>Yes</t>
        </is>
      </c>
      <c r="F1983" t="inlineStr">
        <is>
          <t>At Risk</t>
        </is>
      </c>
      <c r="G1983" t="n">
        <v>11</v>
      </c>
      <c r="H1983" s="24" t="n">
        <v>55348.5</v>
      </c>
      <c r="I1983" s="24" t="n">
        <v>11359.5</v>
      </c>
      <c r="J1983" s="25" t="n">
        <v>44987</v>
      </c>
      <c r="K1983" s="25" t="n">
        <v>45276</v>
      </c>
      <c r="L1983" t="n">
        <v>1</v>
      </c>
      <c r="M1983" t="n">
        <v>5</v>
      </c>
      <c r="N1983" t="n">
        <v>4</v>
      </c>
      <c r="O1983">
        <f>DATE(2026,1,1)-K1983</f>
        <v/>
      </c>
      <c r="P1983">
        <f>IF(G1983&gt;=2,"Repeat","One-time")</f>
        <v/>
      </c>
    </row>
    <row r="1984">
      <c r="A1984" t="inlineStr">
        <is>
          <t>C07423</t>
        </is>
      </c>
      <c r="B1984" t="inlineStr">
        <is>
          <t>Priya Kumar</t>
        </is>
      </c>
      <c r="C1984" t="inlineStr">
        <is>
          <t>West</t>
        </is>
      </c>
      <c r="D1984" t="inlineStr">
        <is>
          <t>Pune</t>
        </is>
      </c>
      <c r="E1984" t="inlineStr">
        <is>
          <t>Yes</t>
        </is>
      </c>
      <c r="F1984" t="inlineStr">
        <is>
          <t>High Value</t>
        </is>
      </c>
      <c r="G1984" t="n">
        <v>4</v>
      </c>
      <c r="H1984" s="24" t="n">
        <v>55340.17</v>
      </c>
      <c r="I1984" s="24" t="n">
        <v>3639.83</v>
      </c>
      <c r="J1984" s="25" t="n">
        <v>45667</v>
      </c>
      <c r="K1984" s="25" t="n">
        <v>45960</v>
      </c>
      <c r="L1984" t="n">
        <v>4</v>
      </c>
      <c r="M1984" t="n">
        <v>4</v>
      </c>
      <c r="N1984" t="n">
        <v>4</v>
      </c>
      <c r="O1984">
        <f>DATE(2026,1,1)-K1984</f>
        <v/>
      </c>
      <c r="P1984">
        <f>IF(G1984&gt;=2,"Repeat","One-time")</f>
        <v/>
      </c>
    </row>
    <row r="1985">
      <c r="A1985" t="inlineStr">
        <is>
          <t>C05681</t>
        </is>
      </c>
      <c r="B1985" t="inlineStr">
        <is>
          <t>Varun Mishra</t>
        </is>
      </c>
      <c r="C1985" t="inlineStr">
        <is>
          <t>North</t>
        </is>
      </c>
      <c r="D1985" t="inlineStr">
        <is>
          <t>Lucknow</t>
        </is>
      </c>
      <c r="E1985" t="inlineStr">
        <is>
          <t>No</t>
        </is>
      </c>
      <c r="F1985" t="inlineStr">
        <is>
          <t>High Value</t>
        </is>
      </c>
      <c r="G1985" t="n">
        <v>6</v>
      </c>
      <c r="H1985" s="24" t="n">
        <v>55332.75</v>
      </c>
      <c r="I1985" s="24" t="n">
        <v>5918.14</v>
      </c>
      <c r="J1985" s="25" t="n">
        <v>45584</v>
      </c>
      <c r="K1985" s="25" t="n">
        <v>45894</v>
      </c>
      <c r="L1985" t="n">
        <v>3</v>
      </c>
      <c r="M1985" t="n">
        <v>4</v>
      </c>
      <c r="N1985" t="n">
        <v>4</v>
      </c>
      <c r="O1985">
        <f>DATE(2026,1,1)-K1985</f>
        <v/>
      </c>
      <c r="P1985">
        <f>IF(G1985&gt;=2,"Repeat","One-time")</f>
        <v/>
      </c>
    </row>
    <row r="1986">
      <c r="A1986" t="inlineStr">
        <is>
          <t>C06534</t>
        </is>
      </c>
      <c r="B1986" t="inlineStr">
        <is>
          <t>Ritu Khan</t>
        </is>
      </c>
      <c r="C1986" t="inlineStr">
        <is>
          <t>North</t>
        </is>
      </c>
      <c r="D1986" t="inlineStr">
        <is>
          <t>Lucknow</t>
        </is>
      </c>
      <c r="E1986" t="inlineStr">
        <is>
          <t>No</t>
        </is>
      </c>
      <c r="F1986" t="inlineStr">
        <is>
          <t>High Value</t>
        </is>
      </c>
      <c r="G1986" t="n">
        <v>5</v>
      </c>
      <c r="H1986" s="24" t="n">
        <v>55329.45</v>
      </c>
      <c r="I1986" s="24" t="n">
        <v>9376.32</v>
      </c>
      <c r="J1986" s="25" t="n">
        <v>45584</v>
      </c>
      <c r="K1986" s="25" t="n">
        <v>45816</v>
      </c>
      <c r="L1986" t="n">
        <v>3</v>
      </c>
      <c r="M1986" t="n">
        <v>4</v>
      </c>
      <c r="N1986" t="n">
        <v>4</v>
      </c>
      <c r="O1986">
        <f>DATE(2026,1,1)-K1986</f>
        <v/>
      </c>
      <c r="P1986">
        <f>IF(G1986&gt;=2,"Repeat","One-time")</f>
        <v/>
      </c>
    </row>
    <row r="1987">
      <c r="A1987" t="inlineStr">
        <is>
          <t>C05565</t>
        </is>
      </c>
      <c r="B1987" t="inlineStr">
        <is>
          <t>Aarav Thakur</t>
        </is>
      </c>
      <c r="C1987" t="inlineStr">
        <is>
          <t>West</t>
        </is>
      </c>
      <c r="D1987" t="inlineStr">
        <is>
          <t>Mumbai</t>
        </is>
      </c>
      <c r="E1987" t="inlineStr">
        <is>
          <t>No</t>
        </is>
      </c>
      <c r="F1987" t="inlineStr">
        <is>
          <t>High Value</t>
        </is>
      </c>
      <c r="G1987" t="n">
        <v>15</v>
      </c>
      <c r="H1987" s="24" t="n">
        <v>55253.28</v>
      </c>
      <c r="I1987" s="24" t="n">
        <v>13621.17</v>
      </c>
      <c r="J1987" s="25" t="n">
        <v>45485</v>
      </c>
      <c r="K1987" s="25" t="n">
        <v>46000</v>
      </c>
      <c r="L1987" t="n">
        <v>5</v>
      </c>
      <c r="M1987" t="n">
        <v>5</v>
      </c>
      <c r="N1987" t="n">
        <v>4</v>
      </c>
      <c r="O1987">
        <f>DATE(2026,1,1)-K1987</f>
        <v/>
      </c>
      <c r="P1987">
        <f>IF(G1987&gt;=2,"Repeat","One-time")</f>
        <v/>
      </c>
    </row>
    <row r="1988">
      <c r="A1988" t="inlineStr">
        <is>
          <t>C01530</t>
        </is>
      </c>
      <c r="B1988" t="inlineStr">
        <is>
          <t>Maria Shah</t>
        </is>
      </c>
      <c r="C1988" t="inlineStr">
        <is>
          <t>South</t>
        </is>
      </c>
      <c r="D1988" t="inlineStr">
        <is>
          <t>Hyderabad</t>
        </is>
      </c>
      <c r="E1988" t="inlineStr">
        <is>
          <t>No</t>
        </is>
      </c>
      <c r="F1988" t="inlineStr">
        <is>
          <t>At Risk</t>
        </is>
      </c>
      <c r="G1988" t="n">
        <v>9</v>
      </c>
      <c r="H1988" s="24" t="n">
        <v>55189.37</v>
      </c>
      <c r="I1988" s="24" t="n">
        <v>10172.99</v>
      </c>
      <c r="J1988" s="25" t="n">
        <v>45028</v>
      </c>
      <c r="K1988" s="25" t="n">
        <v>45692</v>
      </c>
      <c r="L1988" t="n">
        <v>2</v>
      </c>
      <c r="M1988" t="n">
        <v>5</v>
      </c>
      <c r="N1988" t="n">
        <v>4</v>
      </c>
      <c r="O1988">
        <f>DATE(2026,1,1)-K1988</f>
        <v/>
      </c>
      <c r="P1988">
        <f>IF(G1988&gt;=2,"Repeat","One-time")</f>
        <v/>
      </c>
    </row>
    <row r="1989">
      <c r="A1989" t="inlineStr">
        <is>
          <t>C05593</t>
        </is>
      </c>
      <c r="B1989" t="inlineStr">
        <is>
          <t>Lakshmi Iyer</t>
        </is>
      </c>
      <c r="C1989" t="inlineStr">
        <is>
          <t>West</t>
        </is>
      </c>
      <c r="D1989" t="inlineStr">
        <is>
          <t>Mumbai</t>
        </is>
      </c>
      <c r="E1989" t="inlineStr">
        <is>
          <t>No</t>
        </is>
      </c>
      <c r="F1989" t="inlineStr">
        <is>
          <t>High Value</t>
        </is>
      </c>
      <c r="G1989" t="n">
        <v>7</v>
      </c>
      <c r="H1989" s="24" t="n">
        <v>55184.31</v>
      </c>
      <c r="I1989" s="24" t="n">
        <v>11400.99</v>
      </c>
      <c r="J1989" s="25" t="n">
        <v>45533</v>
      </c>
      <c r="K1989" s="25" t="n">
        <v>45991</v>
      </c>
      <c r="L1989" t="n">
        <v>5</v>
      </c>
      <c r="M1989" t="n">
        <v>4</v>
      </c>
      <c r="N1989" t="n">
        <v>4</v>
      </c>
      <c r="O1989">
        <f>DATE(2026,1,1)-K1989</f>
        <v/>
      </c>
      <c r="P1989">
        <f>IF(G1989&gt;=2,"Repeat","One-time")</f>
        <v/>
      </c>
    </row>
    <row r="1990">
      <c r="A1990" t="inlineStr">
        <is>
          <t>C01221</t>
        </is>
      </c>
      <c r="B1990" t="inlineStr">
        <is>
          <t>Sanjay Yadav</t>
        </is>
      </c>
      <c r="C1990" t="inlineStr">
        <is>
          <t>West</t>
        </is>
      </c>
      <c r="D1990" t="inlineStr">
        <is>
          <t>Surat</t>
        </is>
      </c>
      <c r="E1990" t="inlineStr">
        <is>
          <t>Yes</t>
        </is>
      </c>
      <c r="F1990" t="inlineStr">
        <is>
          <t>At Risk</t>
        </is>
      </c>
      <c r="G1990" t="n">
        <v>14</v>
      </c>
      <c r="H1990" s="24" t="n">
        <v>55171.1</v>
      </c>
      <c r="I1990" s="24" t="n">
        <v>12685.86</v>
      </c>
      <c r="J1990" s="25" t="n">
        <v>44973</v>
      </c>
      <c r="K1990" s="25" t="n">
        <v>45692</v>
      </c>
      <c r="L1990" t="n">
        <v>2</v>
      </c>
      <c r="M1990" t="n">
        <v>5</v>
      </c>
      <c r="N1990" t="n">
        <v>4</v>
      </c>
      <c r="O1990">
        <f>DATE(2026,1,1)-K1990</f>
        <v/>
      </c>
      <c r="P1990">
        <f>IF(G1990&gt;=2,"Repeat","One-time")</f>
        <v/>
      </c>
    </row>
    <row r="1991">
      <c r="A1991" t="inlineStr">
        <is>
          <t>C01886</t>
        </is>
      </c>
      <c r="B1991" t="inlineStr">
        <is>
          <t>Meera Prasad</t>
        </is>
      </c>
      <c r="C1991" t="inlineStr">
        <is>
          <t>South</t>
        </is>
      </c>
      <c r="D1991" t="inlineStr">
        <is>
          <t>Hyderabad</t>
        </is>
      </c>
      <c r="E1991" t="inlineStr">
        <is>
          <t>No</t>
        </is>
      </c>
      <c r="F1991" t="inlineStr">
        <is>
          <t>At Risk</t>
        </is>
      </c>
      <c r="G1991" t="n">
        <v>12</v>
      </c>
      <c r="H1991" s="24" t="n">
        <v>55161.22</v>
      </c>
      <c r="I1991" s="24" t="n">
        <v>11451.17</v>
      </c>
      <c r="J1991" s="25" t="n">
        <v>45059</v>
      </c>
      <c r="K1991" s="25" t="n">
        <v>45319</v>
      </c>
      <c r="L1991" t="n">
        <v>1</v>
      </c>
      <c r="M1991" t="n">
        <v>5</v>
      </c>
      <c r="N1991" t="n">
        <v>4</v>
      </c>
      <c r="O1991">
        <f>DATE(2026,1,1)-K1991</f>
        <v/>
      </c>
      <c r="P1991">
        <f>IF(G1991&gt;=2,"Repeat","One-time")</f>
        <v/>
      </c>
    </row>
    <row r="1992">
      <c r="A1992" t="inlineStr">
        <is>
          <t>C01259</t>
        </is>
      </c>
      <c r="B1992" t="inlineStr">
        <is>
          <t>Varun Kapoor</t>
        </is>
      </c>
      <c r="C1992" t="inlineStr">
        <is>
          <t>East</t>
        </is>
      </c>
      <c r="D1992" t="inlineStr">
        <is>
          <t>Kolkata</t>
        </is>
      </c>
      <c r="E1992" t="inlineStr">
        <is>
          <t>Yes</t>
        </is>
      </c>
      <c r="F1992" t="inlineStr">
        <is>
          <t>At Risk</t>
        </is>
      </c>
      <c r="G1992" t="n">
        <v>11</v>
      </c>
      <c r="H1992" s="24" t="n">
        <v>55146.25</v>
      </c>
      <c r="I1992" s="24" t="n">
        <v>7188.83</v>
      </c>
      <c r="J1992" s="25" t="n">
        <v>45118</v>
      </c>
      <c r="K1992" s="25" t="n">
        <v>45698</v>
      </c>
      <c r="L1992" t="n">
        <v>2</v>
      </c>
      <c r="M1992" t="n">
        <v>5</v>
      </c>
      <c r="N1992" t="n">
        <v>4</v>
      </c>
      <c r="O1992">
        <f>DATE(2026,1,1)-K1992</f>
        <v/>
      </c>
      <c r="P1992">
        <f>IF(G1992&gt;=2,"Repeat","One-time")</f>
        <v/>
      </c>
    </row>
    <row r="1993">
      <c r="A1993" t="inlineStr">
        <is>
          <t>C04002</t>
        </is>
      </c>
      <c r="B1993" t="inlineStr">
        <is>
          <t>Isha Bose</t>
        </is>
      </c>
      <c r="C1993" t="inlineStr">
        <is>
          <t>North</t>
        </is>
      </c>
      <c r="D1993" t="inlineStr">
        <is>
          <t>Jaipur</t>
        </is>
      </c>
      <c r="E1993" t="inlineStr">
        <is>
          <t>No</t>
        </is>
      </c>
      <c r="F1993" t="inlineStr">
        <is>
          <t>At Risk</t>
        </is>
      </c>
      <c r="G1993" t="n">
        <v>6</v>
      </c>
      <c r="H1993" s="24" t="n">
        <v>55122.59</v>
      </c>
      <c r="I1993" s="24" t="n">
        <v>12744.38</v>
      </c>
      <c r="J1993" s="25" t="n">
        <v>45484</v>
      </c>
      <c r="K1993" s="25" t="n">
        <v>45626</v>
      </c>
      <c r="L1993" t="n">
        <v>2</v>
      </c>
      <c r="M1993" t="n">
        <v>4</v>
      </c>
      <c r="N1993" t="n">
        <v>4</v>
      </c>
      <c r="O1993">
        <f>DATE(2026,1,1)-K1993</f>
        <v/>
      </c>
      <c r="P1993">
        <f>IF(G1993&gt;=2,"Repeat","One-time")</f>
        <v/>
      </c>
    </row>
    <row r="1994">
      <c r="A1994" t="inlineStr">
        <is>
          <t>C05027</t>
        </is>
      </c>
      <c r="B1994" t="inlineStr">
        <is>
          <t>Priya Banerjee</t>
        </is>
      </c>
      <c r="C1994" t="inlineStr">
        <is>
          <t>South</t>
        </is>
      </c>
      <c r="D1994" t="inlineStr">
        <is>
          <t>Hyderabad</t>
        </is>
      </c>
      <c r="E1994" t="inlineStr">
        <is>
          <t>No</t>
        </is>
      </c>
      <c r="F1994" t="inlineStr">
        <is>
          <t>High Value</t>
        </is>
      </c>
      <c r="G1994" t="n">
        <v>7</v>
      </c>
      <c r="H1994" s="24" t="n">
        <v>55105.02</v>
      </c>
      <c r="I1994" s="24" t="n">
        <v>12414.58</v>
      </c>
      <c r="J1994" s="25" t="n">
        <v>45515</v>
      </c>
      <c r="K1994" s="25" t="n">
        <v>45958</v>
      </c>
      <c r="L1994" t="n">
        <v>4</v>
      </c>
      <c r="M1994" t="n">
        <v>4</v>
      </c>
      <c r="N1994" t="n">
        <v>4</v>
      </c>
      <c r="O1994">
        <f>DATE(2026,1,1)-K1994</f>
        <v/>
      </c>
      <c r="P1994">
        <f>IF(G1994&gt;=2,"Repeat","One-time")</f>
        <v/>
      </c>
    </row>
    <row r="1995">
      <c r="A1995" t="inlineStr">
        <is>
          <t>C05310</t>
        </is>
      </c>
      <c r="B1995" t="inlineStr">
        <is>
          <t>Riya Joshi</t>
        </is>
      </c>
      <c r="C1995" t="inlineStr">
        <is>
          <t>South</t>
        </is>
      </c>
      <c r="D1995" t="inlineStr">
        <is>
          <t>Coimbatore</t>
        </is>
      </c>
      <c r="E1995" t="inlineStr">
        <is>
          <t>Yes</t>
        </is>
      </c>
      <c r="F1995" t="inlineStr">
        <is>
          <t>High Value</t>
        </is>
      </c>
      <c r="G1995" t="n">
        <v>11</v>
      </c>
      <c r="H1995" s="24" t="n">
        <v>55098.09</v>
      </c>
      <c r="I1995" s="24" t="n">
        <v>14801.39</v>
      </c>
      <c r="J1995" s="25" t="n">
        <v>45471</v>
      </c>
      <c r="K1995" s="25" t="n">
        <v>45812</v>
      </c>
      <c r="L1995" t="n">
        <v>3</v>
      </c>
      <c r="M1995" t="n">
        <v>5</v>
      </c>
      <c r="N1995" t="n">
        <v>4</v>
      </c>
      <c r="O1995">
        <f>DATE(2026,1,1)-K1995</f>
        <v/>
      </c>
      <c r="P1995">
        <f>IF(G1995&gt;=2,"Repeat","One-time")</f>
        <v/>
      </c>
    </row>
    <row r="1996">
      <c r="A1996" t="inlineStr">
        <is>
          <t>C02172</t>
        </is>
      </c>
      <c r="B1996" t="inlineStr">
        <is>
          <t>Vikram Gupta</t>
        </is>
      </c>
      <c r="C1996" t="inlineStr">
        <is>
          <t>South</t>
        </is>
      </c>
      <c r="D1996" t="inlineStr">
        <is>
          <t>Chennai</t>
        </is>
      </c>
      <c r="E1996" t="inlineStr">
        <is>
          <t>No</t>
        </is>
      </c>
      <c r="F1996" t="inlineStr">
        <is>
          <t>At Risk</t>
        </is>
      </c>
      <c r="G1996" t="n">
        <v>11</v>
      </c>
      <c r="H1996" s="24" t="n">
        <v>55095.91</v>
      </c>
      <c r="I1996" s="24" t="n">
        <v>9599.379999999999</v>
      </c>
      <c r="J1996" s="25" t="n">
        <v>45134</v>
      </c>
      <c r="K1996" s="25" t="n">
        <v>45636</v>
      </c>
      <c r="L1996" t="n">
        <v>2</v>
      </c>
      <c r="M1996" t="n">
        <v>5</v>
      </c>
      <c r="N1996" t="n">
        <v>4</v>
      </c>
      <c r="O1996">
        <f>DATE(2026,1,1)-K1996</f>
        <v/>
      </c>
      <c r="P1996">
        <f>IF(G1996&gt;=2,"Repeat","One-time")</f>
        <v/>
      </c>
    </row>
    <row r="1997">
      <c r="A1997" t="inlineStr">
        <is>
          <t>C08972</t>
        </is>
      </c>
      <c r="B1997" t="inlineStr">
        <is>
          <t>Vikram Joshi</t>
        </is>
      </c>
      <c r="C1997" t="inlineStr">
        <is>
          <t>West</t>
        </is>
      </c>
      <c r="D1997" t="inlineStr">
        <is>
          <t>Ahmedabad</t>
        </is>
      </c>
      <c r="E1997" t="inlineStr">
        <is>
          <t>No</t>
        </is>
      </c>
      <c r="F1997" t="inlineStr">
        <is>
          <t>High Value</t>
        </is>
      </c>
      <c r="G1997" t="n">
        <v>7</v>
      </c>
      <c r="H1997" s="24" t="n">
        <v>55055.5</v>
      </c>
      <c r="I1997" s="24" t="n">
        <v>8542.01</v>
      </c>
      <c r="J1997" s="25" t="n">
        <v>45785</v>
      </c>
      <c r="K1997" s="25" t="n">
        <v>46011</v>
      </c>
      <c r="L1997" t="n">
        <v>5</v>
      </c>
      <c r="M1997" t="n">
        <v>4</v>
      </c>
      <c r="N1997" t="n">
        <v>4</v>
      </c>
      <c r="O1997">
        <f>DATE(2026,1,1)-K1997</f>
        <v/>
      </c>
      <c r="P1997">
        <f>IF(G1997&gt;=2,"Repeat","One-time")</f>
        <v/>
      </c>
    </row>
    <row r="1998">
      <c r="A1998" t="inlineStr">
        <is>
          <t>C03638</t>
        </is>
      </c>
      <c r="B1998" t="inlineStr">
        <is>
          <t>Rahul Yadav</t>
        </is>
      </c>
      <c r="C1998" t="inlineStr">
        <is>
          <t>East</t>
        </is>
      </c>
      <c r="D1998" t="inlineStr">
        <is>
          <t>Kolkata</t>
        </is>
      </c>
      <c r="E1998" t="inlineStr">
        <is>
          <t>No</t>
        </is>
      </c>
      <c r="F1998" t="inlineStr">
        <is>
          <t>High Value</t>
        </is>
      </c>
      <c r="G1998" t="n">
        <v>13</v>
      </c>
      <c r="H1998" s="24" t="n">
        <v>55048.09</v>
      </c>
      <c r="I1998" s="24" t="n">
        <v>14010.72</v>
      </c>
      <c r="J1998" s="25" t="n">
        <v>45283</v>
      </c>
      <c r="K1998" s="25" t="n">
        <v>45849</v>
      </c>
      <c r="L1998" t="n">
        <v>3</v>
      </c>
      <c r="M1998" t="n">
        <v>5</v>
      </c>
      <c r="N1998" t="n">
        <v>4</v>
      </c>
      <c r="O1998">
        <f>DATE(2026,1,1)-K1998</f>
        <v/>
      </c>
      <c r="P1998">
        <f>IF(G1998&gt;=2,"Repeat","One-time")</f>
        <v/>
      </c>
    </row>
    <row r="1999">
      <c r="A1999" t="inlineStr">
        <is>
          <t>C08335</t>
        </is>
      </c>
      <c r="B1999" t="inlineStr">
        <is>
          <t>Vivaan Fernandes</t>
        </is>
      </c>
      <c r="C1999" t="inlineStr">
        <is>
          <t>North</t>
        </is>
      </c>
      <c r="D1999" t="inlineStr">
        <is>
          <t>Delhi</t>
        </is>
      </c>
      <c r="E1999" t="inlineStr">
        <is>
          <t>No</t>
        </is>
      </c>
      <c r="F1999" t="inlineStr">
        <is>
          <t>High Value</t>
        </is>
      </c>
      <c r="G1999" t="n">
        <v>6</v>
      </c>
      <c r="H1999" s="24" t="n">
        <v>55002.81</v>
      </c>
      <c r="I1999" s="24" t="n">
        <v>14817.63</v>
      </c>
      <c r="J1999" s="25" t="n">
        <v>45720</v>
      </c>
      <c r="K1999" s="25" t="n">
        <v>45906</v>
      </c>
      <c r="L1999" t="n">
        <v>3</v>
      </c>
      <c r="M1999" t="n">
        <v>4</v>
      </c>
      <c r="N1999" t="n">
        <v>4</v>
      </c>
      <c r="O1999">
        <f>DATE(2026,1,1)-K1999</f>
        <v/>
      </c>
      <c r="P1999">
        <f>IF(G1999&gt;=2,"Repeat","One-time")</f>
        <v/>
      </c>
    </row>
    <row r="2000">
      <c r="A2000" t="inlineStr">
        <is>
          <t>C03991</t>
        </is>
      </c>
      <c r="B2000" t="inlineStr">
        <is>
          <t>Diya Banerjee</t>
        </is>
      </c>
      <c r="C2000" t="inlineStr">
        <is>
          <t>West</t>
        </is>
      </c>
      <c r="D2000" t="inlineStr">
        <is>
          <t>Mumbai</t>
        </is>
      </c>
      <c r="E2000" t="inlineStr">
        <is>
          <t>No</t>
        </is>
      </c>
      <c r="F2000" t="inlineStr">
        <is>
          <t>At Risk</t>
        </is>
      </c>
      <c r="G2000" t="n">
        <v>10</v>
      </c>
      <c r="H2000" s="24" t="n">
        <v>54982.6</v>
      </c>
      <c r="I2000" s="24" t="n">
        <v>13967.6</v>
      </c>
      <c r="J2000" s="25" t="n">
        <v>45394</v>
      </c>
      <c r="K2000" s="25" t="n">
        <v>45525</v>
      </c>
      <c r="L2000" t="n">
        <v>2</v>
      </c>
      <c r="M2000" t="n">
        <v>5</v>
      </c>
      <c r="N2000" t="n">
        <v>4</v>
      </c>
      <c r="O2000">
        <f>DATE(2026,1,1)-K2000</f>
        <v/>
      </c>
      <c r="P2000">
        <f>IF(G2000&gt;=2,"Repeat","One-time")</f>
        <v/>
      </c>
    </row>
    <row r="2001">
      <c r="A2001" t="inlineStr">
        <is>
          <t>C06310</t>
        </is>
      </c>
      <c r="B2001" t="inlineStr">
        <is>
          <t>Arjun Das</t>
        </is>
      </c>
      <c r="C2001" t="inlineStr">
        <is>
          <t>East</t>
        </is>
      </c>
      <c r="D2001" t="inlineStr">
        <is>
          <t>Patna</t>
        </is>
      </c>
      <c r="E2001" t="inlineStr">
        <is>
          <t>No</t>
        </is>
      </c>
      <c r="F2001" t="inlineStr">
        <is>
          <t>High Value</t>
        </is>
      </c>
      <c r="G2001" t="n">
        <v>8</v>
      </c>
      <c r="H2001" s="24" t="n">
        <v>54969.66</v>
      </c>
      <c r="I2001" s="24" t="n">
        <v>11638.88</v>
      </c>
      <c r="J2001" s="25" t="n">
        <v>45552</v>
      </c>
      <c r="K2001" s="25" t="n">
        <v>46014</v>
      </c>
      <c r="L2001" t="n">
        <v>5</v>
      </c>
      <c r="M2001" t="n">
        <v>5</v>
      </c>
      <c r="N2001" t="n">
        <v>4</v>
      </c>
      <c r="O2001">
        <f>DATE(2026,1,1)-K2001</f>
        <v/>
      </c>
      <c r="P2001">
        <f>IF(G2001&gt;=2,"Repeat","One-time")</f>
        <v/>
      </c>
    </row>
    <row r="2002">
      <c r="A2002" t="inlineStr">
        <is>
          <t>C05785</t>
        </is>
      </c>
      <c r="B2002" t="inlineStr">
        <is>
          <t>Ritu Bose</t>
        </is>
      </c>
      <c r="C2002" t="inlineStr">
        <is>
          <t>North</t>
        </is>
      </c>
      <c r="D2002" t="inlineStr">
        <is>
          <t>Delhi</t>
        </is>
      </c>
      <c r="E2002" t="inlineStr">
        <is>
          <t>Yes</t>
        </is>
      </c>
      <c r="F2002" t="inlineStr">
        <is>
          <t>High Value</t>
        </is>
      </c>
      <c r="G2002" t="n">
        <v>10</v>
      </c>
      <c r="H2002" s="24" t="n">
        <v>54941.28</v>
      </c>
      <c r="I2002" s="24" t="n">
        <v>16563.35</v>
      </c>
      <c r="J2002" s="25" t="n">
        <v>45537</v>
      </c>
      <c r="K2002" s="25" t="n">
        <v>45979</v>
      </c>
      <c r="L2002" t="n">
        <v>4</v>
      </c>
      <c r="M2002" t="n">
        <v>5</v>
      </c>
      <c r="N2002" t="n">
        <v>4</v>
      </c>
      <c r="O2002">
        <f>DATE(2026,1,1)-K2002</f>
        <v/>
      </c>
      <c r="P2002">
        <f>IF(G2002&gt;=2,"Repeat","One-time")</f>
        <v/>
      </c>
    </row>
    <row r="2003">
      <c r="A2003" t="inlineStr">
        <is>
          <t>C08098</t>
        </is>
      </c>
      <c r="B2003" t="inlineStr">
        <is>
          <t>Arjun Mukherjee</t>
        </is>
      </c>
      <c r="C2003" t="inlineStr">
        <is>
          <t>North</t>
        </is>
      </c>
      <c r="D2003" t="inlineStr">
        <is>
          <t>Delhi</t>
        </is>
      </c>
      <c r="E2003" t="inlineStr">
        <is>
          <t>Yes</t>
        </is>
      </c>
      <c r="F2003" t="inlineStr">
        <is>
          <t>High Value</t>
        </is>
      </c>
      <c r="G2003" t="n">
        <v>9</v>
      </c>
      <c r="H2003" s="24" t="n">
        <v>54918.84</v>
      </c>
      <c r="I2003" s="24" t="n">
        <v>7756.16</v>
      </c>
      <c r="J2003" s="25" t="n">
        <v>45736</v>
      </c>
      <c r="K2003" s="25" t="n">
        <v>46010</v>
      </c>
      <c r="L2003" t="n">
        <v>5</v>
      </c>
      <c r="M2003" t="n">
        <v>5</v>
      </c>
      <c r="N2003" t="n">
        <v>4</v>
      </c>
      <c r="O2003">
        <f>DATE(2026,1,1)-K2003</f>
        <v/>
      </c>
      <c r="P2003">
        <f>IF(G2003&gt;=2,"Repeat","One-time")</f>
        <v/>
      </c>
    </row>
    <row r="2004">
      <c r="A2004" t="inlineStr">
        <is>
          <t>C07099</t>
        </is>
      </c>
      <c r="B2004" t="inlineStr">
        <is>
          <t>Ananya Kumar</t>
        </is>
      </c>
      <c r="C2004" t="inlineStr">
        <is>
          <t>West</t>
        </is>
      </c>
      <c r="D2004" t="inlineStr">
        <is>
          <t>Surat</t>
        </is>
      </c>
      <c r="E2004" t="inlineStr">
        <is>
          <t>No</t>
        </is>
      </c>
      <c r="F2004" t="inlineStr">
        <is>
          <t>Loyal</t>
        </is>
      </c>
      <c r="G2004" t="n">
        <v>3</v>
      </c>
      <c r="H2004" s="24" t="n">
        <v>54881.95</v>
      </c>
      <c r="I2004" s="24" t="n">
        <v>11511.26</v>
      </c>
      <c r="J2004" s="25" t="n">
        <v>45678</v>
      </c>
      <c r="K2004" s="25" t="n">
        <v>45883</v>
      </c>
      <c r="L2004" t="n">
        <v>3</v>
      </c>
      <c r="M2004" t="n">
        <v>3</v>
      </c>
      <c r="N2004" t="n">
        <v>4</v>
      </c>
      <c r="O2004">
        <f>DATE(2026,1,1)-K2004</f>
        <v/>
      </c>
      <c r="P2004">
        <f>IF(G2004&gt;=2,"Repeat","One-time")</f>
        <v/>
      </c>
    </row>
    <row r="2005">
      <c r="A2005" t="inlineStr">
        <is>
          <t>C07370</t>
        </is>
      </c>
      <c r="B2005" t="inlineStr">
        <is>
          <t>Suresh Agarwal</t>
        </is>
      </c>
      <c r="C2005" t="inlineStr">
        <is>
          <t>East</t>
        </is>
      </c>
      <c r="D2005" t="inlineStr">
        <is>
          <t>Jamshedpur</t>
        </is>
      </c>
      <c r="E2005" t="inlineStr">
        <is>
          <t>Yes</t>
        </is>
      </c>
      <c r="F2005" t="inlineStr">
        <is>
          <t>High Value</t>
        </is>
      </c>
      <c r="G2005" t="n">
        <v>8</v>
      </c>
      <c r="H2005" s="24" t="n">
        <v>54879.83</v>
      </c>
      <c r="I2005" s="24" t="n">
        <v>14641.93</v>
      </c>
      <c r="J2005" s="25" t="n">
        <v>45629</v>
      </c>
      <c r="K2005" s="25" t="n">
        <v>45981</v>
      </c>
      <c r="L2005" t="n">
        <v>4</v>
      </c>
      <c r="M2005" t="n">
        <v>5</v>
      </c>
      <c r="N2005" t="n">
        <v>4</v>
      </c>
      <c r="O2005">
        <f>DATE(2026,1,1)-K2005</f>
        <v/>
      </c>
      <c r="P2005">
        <f>IF(G2005&gt;=2,"Repeat","One-time")</f>
        <v/>
      </c>
    </row>
    <row r="2006">
      <c r="A2006" t="inlineStr">
        <is>
          <t>C09328</t>
        </is>
      </c>
      <c r="B2006" t="inlineStr">
        <is>
          <t>Karan Menon</t>
        </is>
      </c>
      <c r="C2006" t="inlineStr">
        <is>
          <t>East</t>
        </is>
      </c>
      <c r="D2006" t="inlineStr">
        <is>
          <t>Jamshedpur</t>
        </is>
      </c>
      <c r="E2006" t="inlineStr">
        <is>
          <t>Yes</t>
        </is>
      </c>
      <c r="F2006" t="inlineStr">
        <is>
          <t>Loyal</t>
        </is>
      </c>
      <c r="G2006" t="n">
        <v>3</v>
      </c>
      <c r="H2006" s="24" t="n">
        <v>54867.29</v>
      </c>
      <c r="I2006" s="24" t="n">
        <v>3478.85</v>
      </c>
      <c r="J2006" s="25" t="n">
        <v>45921</v>
      </c>
      <c r="K2006" s="25" t="n">
        <v>46012</v>
      </c>
      <c r="L2006" t="n">
        <v>5</v>
      </c>
      <c r="M2006" t="n">
        <v>3</v>
      </c>
      <c r="N2006" t="n">
        <v>4</v>
      </c>
      <c r="O2006">
        <f>DATE(2026,1,1)-K2006</f>
        <v/>
      </c>
      <c r="P2006">
        <f>IF(G2006&gt;=2,"Repeat","One-time")</f>
        <v/>
      </c>
    </row>
    <row r="2007">
      <c r="A2007" t="inlineStr">
        <is>
          <t>C08570</t>
        </is>
      </c>
      <c r="B2007" t="inlineStr">
        <is>
          <t>Manish Das</t>
        </is>
      </c>
      <c r="C2007" t="inlineStr">
        <is>
          <t>West</t>
        </is>
      </c>
      <c r="D2007" t="inlineStr">
        <is>
          <t>Mumbai</t>
        </is>
      </c>
      <c r="E2007" t="inlineStr">
        <is>
          <t>Yes</t>
        </is>
      </c>
      <c r="F2007" t="inlineStr">
        <is>
          <t>High Value</t>
        </is>
      </c>
      <c r="G2007" t="n">
        <v>4</v>
      </c>
      <c r="H2007" s="24" t="n">
        <v>54867.19</v>
      </c>
      <c r="I2007" s="24" t="n">
        <v>964.85</v>
      </c>
      <c r="J2007" s="25" t="n">
        <v>45880</v>
      </c>
      <c r="K2007" s="25" t="n">
        <v>45981</v>
      </c>
      <c r="L2007" t="n">
        <v>4</v>
      </c>
      <c r="M2007" t="n">
        <v>4</v>
      </c>
      <c r="N2007" t="n">
        <v>4</v>
      </c>
      <c r="O2007">
        <f>DATE(2026,1,1)-K2007</f>
        <v/>
      </c>
      <c r="P2007">
        <f>IF(G2007&gt;=2,"Repeat","One-time")</f>
        <v/>
      </c>
    </row>
    <row r="2008">
      <c r="A2008" t="inlineStr">
        <is>
          <t>C02982</t>
        </is>
      </c>
      <c r="B2008" t="inlineStr">
        <is>
          <t>Diya Yadav</t>
        </is>
      </c>
      <c r="C2008" t="inlineStr">
        <is>
          <t>South</t>
        </is>
      </c>
      <c r="D2008" t="inlineStr">
        <is>
          <t>Hyderabad</t>
        </is>
      </c>
      <c r="E2008" t="inlineStr">
        <is>
          <t>Yes</t>
        </is>
      </c>
      <c r="F2008" t="inlineStr">
        <is>
          <t>High Value</t>
        </is>
      </c>
      <c r="G2008" t="n">
        <v>5</v>
      </c>
      <c r="H2008" s="24" t="n">
        <v>54846.37</v>
      </c>
      <c r="I2008" s="24" t="n">
        <v>10516.9</v>
      </c>
      <c r="J2008" s="25" t="n">
        <v>45200</v>
      </c>
      <c r="K2008" s="25" t="n">
        <v>46017</v>
      </c>
      <c r="L2008" t="n">
        <v>5</v>
      </c>
      <c r="M2008" t="n">
        <v>4</v>
      </c>
      <c r="N2008" t="n">
        <v>4</v>
      </c>
      <c r="O2008">
        <f>DATE(2026,1,1)-K2008</f>
        <v/>
      </c>
      <c r="P2008">
        <f>IF(G2008&gt;=2,"Repeat","One-time")</f>
        <v/>
      </c>
    </row>
    <row r="2009">
      <c r="A2009" t="inlineStr">
        <is>
          <t>C02805</t>
        </is>
      </c>
      <c r="B2009" t="inlineStr">
        <is>
          <t>Lakshmi Das</t>
        </is>
      </c>
      <c r="C2009" t="inlineStr">
        <is>
          <t>South</t>
        </is>
      </c>
      <c r="D2009" t="inlineStr">
        <is>
          <t>Coimbatore</t>
        </is>
      </c>
      <c r="E2009" t="inlineStr">
        <is>
          <t>No</t>
        </is>
      </c>
      <c r="F2009" t="inlineStr">
        <is>
          <t>High Value</t>
        </is>
      </c>
      <c r="G2009" t="n">
        <v>10</v>
      </c>
      <c r="H2009" s="24" t="n">
        <v>54840.55</v>
      </c>
      <c r="I2009" s="24" t="n">
        <v>15313.88</v>
      </c>
      <c r="J2009" s="25" t="n">
        <v>45241</v>
      </c>
      <c r="K2009" s="25" t="n">
        <v>45990</v>
      </c>
      <c r="L2009" t="n">
        <v>5</v>
      </c>
      <c r="M2009" t="n">
        <v>5</v>
      </c>
      <c r="N2009" t="n">
        <v>4</v>
      </c>
      <c r="O2009">
        <f>DATE(2026,1,1)-K2009</f>
        <v/>
      </c>
      <c r="P2009">
        <f>IF(G2009&gt;=2,"Repeat","One-time")</f>
        <v/>
      </c>
    </row>
    <row r="2010">
      <c r="A2010" t="inlineStr">
        <is>
          <t>C01294</t>
        </is>
      </c>
      <c r="B2010" t="inlineStr">
        <is>
          <t>Diya Thakur</t>
        </is>
      </c>
      <c r="C2010" t="inlineStr">
        <is>
          <t>Central</t>
        </is>
      </c>
      <c r="D2010" t="inlineStr">
        <is>
          <t>Nagpur</t>
        </is>
      </c>
      <c r="E2010" t="inlineStr">
        <is>
          <t>No</t>
        </is>
      </c>
      <c r="F2010" t="inlineStr">
        <is>
          <t>High Value</t>
        </is>
      </c>
      <c r="G2010" t="n">
        <v>13</v>
      </c>
      <c r="H2010" s="24" t="n">
        <v>54793.17</v>
      </c>
      <c r="I2010" s="24" t="n">
        <v>14968.96</v>
      </c>
      <c r="J2010" s="25" t="n">
        <v>44986</v>
      </c>
      <c r="K2010" s="25" t="n">
        <v>45801</v>
      </c>
      <c r="L2010" t="n">
        <v>3</v>
      </c>
      <c r="M2010" t="n">
        <v>5</v>
      </c>
      <c r="N2010" t="n">
        <v>4</v>
      </c>
      <c r="O2010">
        <f>DATE(2026,1,1)-K2010</f>
        <v/>
      </c>
      <c r="P2010">
        <f>IF(G2010&gt;=2,"Repeat","One-time")</f>
        <v/>
      </c>
    </row>
    <row r="2011">
      <c r="A2011" t="inlineStr">
        <is>
          <t>C03904</t>
        </is>
      </c>
      <c r="B2011" t="inlineStr">
        <is>
          <t>Meera Das</t>
        </is>
      </c>
      <c r="C2011" t="inlineStr">
        <is>
          <t>North</t>
        </is>
      </c>
      <c r="D2011" t="inlineStr">
        <is>
          <t>Delhi</t>
        </is>
      </c>
      <c r="E2011" t="inlineStr">
        <is>
          <t>No</t>
        </is>
      </c>
      <c r="F2011" t="inlineStr">
        <is>
          <t>At Risk</t>
        </is>
      </c>
      <c r="G2011" t="n">
        <v>7</v>
      </c>
      <c r="H2011" s="24" t="n">
        <v>54751.96</v>
      </c>
      <c r="I2011" s="24" t="n">
        <v>13047.99</v>
      </c>
      <c r="J2011" s="25" t="n">
        <v>45305</v>
      </c>
      <c r="K2011" s="25" t="n">
        <v>45598</v>
      </c>
      <c r="L2011" t="n">
        <v>2</v>
      </c>
      <c r="M2011" t="n">
        <v>4</v>
      </c>
      <c r="N2011" t="n">
        <v>4</v>
      </c>
      <c r="O2011">
        <f>DATE(2026,1,1)-K2011</f>
        <v/>
      </c>
      <c r="P2011">
        <f>IF(G2011&gt;=2,"Repeat","One-time")</f>
        <v/>
      </c>
    </row>
    <row r="2012">
      <c r="A2012" t="inlineStr">
        <is>
          <t>C01230</t>
        </is>
      </c>
      <c r="B2012" t="inlineStr">
        <is>
          <t>Meera Prasad</t>
        </is>
      </c>
      <c r="C2012" t="inlineStr">
        <is>
          <t>North</t>
        </is>
      </c>
      <c r="D2012" t="inlineStr">
        <is>
          <t>Jaipur</t>
        </is>
      </c>
      <c r="E2012" t="inlineStr">
        <is>
          <t>No</t>
        </is>
      </c>
      <c r="F2012" t="inlineStr">
        <is>
          <t>At Risk</t>
        </is>
      </c>
      <c r="G2012" t="n">
        <v>4</v>
      </c>
      <c r="H2012" s="24" t="n">
        <v>54729.15</v>
      </c>
      <c r="I2012" s="24" t="n">
        <v>8621.700000000001</v>
      </c>
      <c r="J2012" s="25" t="n">
        <v>45029</v>
      </c>
      <c r="K2012" s="25" t="n">
        <v>45265</v>
      </c>
      <c r="L2012" t="n">
        <v>1</v>
      </c>
      <c r="M2012" t="n">
        <v>3</v>
      </c>
      <c r="N2012" t="n">
        <v>4</v>
      </c>
      <c r="O2012">
        <f>DATE(2026,1,1)-K2012</f>
        <v/>
      </c>
      <c r="P2012">
        <f>IF(G2012&gt;=2,"Repeat","One-time")</f>
        <v/>
      </c>
    </row>
    <row r="2013">
      <c r="A2013" t="inlineStr">
        <is>
          <t>C04670</t>
        </is>
      </c>
      <c r="B2013" t="inlineStr">
        <is>
          <t>Isha Nair</t>
        </is>
      </c>
      <c r="C2013" t="inlineStr">
        <is>
          <t>North</t>
        </is>
      </c>
      <c r="D2013" t="inlineStr">
        <is>
          <t>Jaipur</t>
        </is>
      </c>
      <c r="E2013" t="inlineStr">
        <is>
          <t>Yes</t>
        </is>
      </c>
      <c r="F2013" t="inlineStr">
        <is>
          <t>At Risk</t>
        </is>
      </c>
      <c r="G2013" t="n">
        <v>6</v>
      </c>
      <c r="H2013" s="24" t="n">
        <v>54721.63</v>
      </c>
      <c r="I2013" s="24" t="n">
        <v>9760.43</v>
      </c>
      <c r="J2013" s="25" t="n">
        <v>45393</v>
      </c>
      <c r="K2013" s="25" t="n">
        <v>45640</v>
      </c>
      <c r="L2013" t="n">
        <v>2</v>
      </c>
      <c r="M2013" t="n">
        <v>4</v>
      </c>
      <c r="N2013" t="n">
        <v>4</v>
      </c>
      <c r="O2013">
        <f>DATE(2026,1,1)-K2013</f>
        <v/>
      </c>
      <c r="P2013">
        <f>IF(G2013&gt;=2,"Repeat","One-time")</f>
        <v/>
      </c>
    </row>
    <row r="2014">
      <c r="A2014" t="inlineStr">
        <is>
          <t>C03055</t>
        </is>
      </c>
      <c r="B2014" t="inlineStr">
        <is>
          <t>Ayesha Mishra</t>
        </is>
      </c>
      <c r="C2014" t="inlineStr">
        <is>
          <t>South</t>
        </is>
      </c>
      <c r="D2014" t="inlineStr">
        <is>
          <t>Chennai</t>
        </is>
      </c>
      <c r="E2014" t="inlineStr">
        <is>
          <t>No</t>
        </is>
      </c>
      <c r="F2014" t="inlineStr">
        <is>
          <t>High Value</t>
        </is>
      </c>
      <c r="G2014" t="n">
        <v>5</v>
      </c>
      <c r="H2014" s="24" t="n">
        <v>54653.31</v>
      </c>
      <c r="I2014" s="24" t="n">
        <v>4349.44</v>
      </c>
      <c r="J2014" s="25" t="n">
        <v>45277</v>
      </c>
      <c r="K2014" s="25" t="n">
        <v>45949</v>
      </c>
      <c r="L2014" t="n">
        <v>4</v>
      </c>
      <c r="M2014" t="n">
        <v>4</v>
      </c>
      <c r="N2014" t="n">
        <v>4</v>
      </c>
      <c r="O2014">
        <f>DATE(2026,1,1)-K2014</f>
        <v/>
      </c>
      <c r="P2014">
        <f>IF(G2014&gt;=2,"Repeat","One-time")</f>
        <v/>
      </c>
    </row>
    <row r="2015">
      <c r="A2015" t="inlineStr">
        <is>
          <t>C05998</t>
        </is>
      </c>
      <c r="B2015" t="inlineStr">
        <is>
          <t>Rahul Reddy</t>
        </is>
      </c>
      <c r="C2015" t="inlineStr">
        <is>
          <t>West</t>
        </is>
      </c>
      <c r="D2015" t="inlineStr">
        <is>
          <t>Panaji</t>
        </is>
      </c>
      <c r="E2015" t="inlineStr">
        <is>
          <t>No</t>
        </is>
      </c>
      <c r="F2015" t="inlineStr">
        <is>
          <t>High Value</t>
        </is>
      </c>
      <c r="G2015" t="n">
        <v>5</v>
      </c>
      <c r="H2015" s="24" t="n">
        <v>54646.22</v>
      </c>
      <c r="I2015" s="24" t="n">
        <v>7481.02</v>
      </c>
      <c r="J2015" s="25" t="n">
        <v>45556</v>
      </c>
      <c r="K2015" s="25" t="n">
        <v>45955</v>
      </c>
      <c r="L2015" t="n">
        <v>4</v>
      </c>
      <c r="M2015" t="n">
        <v>4</v>
      </c>
      <c r="N2015" t="n">
        <v>4</v>
      </c>
      <c r="O2015">
        <f>DATE(2026,1,1)-K2015</f>
        <v/>
      </c>
      <c r="P2015">
        <f>IF(G2015&gt;=2,"Repeat","One-time")</f>
        <v/>
      </c>
    </row>
    <row r="2016">
      <c r="A2016" t="inlineStr">
        <is>
          <t>C00840</t>
        </is>
      </c>
      <c r="B2016" t="inlineStr">
        <is>
          <t>Vikram Mishra</t>
        </is>
      </c>
      <c r="C2016" t="inlineStr">
        <is>
          <t>South</t>
        </is>
      </c>
      <c r="D2016" t="inlineStr">
        <is>
          <t>Hyderabad</t>
        </is>
      </c>
      <c r="E2016" t="inlineStr">
        <is>
          <t>No</t>
        </is>
      </c>
      <c r="F2016" t="inlineStr">
        <is>
          <t>High Value</t>
        </is>
      </c>
      <c r="G2016" t="n">
        <v>8</v>
      </c>
      <c r="H2016" s="24" t="n">
        <v>54628.69</v>
      </c>
      <c r="I2016" s="24" t="n">
        <v>12587.77</v>
      </c>
      <c r="J2016" s="25" t="n">
        <v>45043</v>
      </c>
      <c r="K2016" s="25" t="n">
        <v>46015</v>
      </c>
      <c r="L2016" t="n">
        <v>5</v>
      </c>
      <c r="M2016" t="n">
        <v>4</v>
      </c>
      <c r="N2016" t="n">
        <v>4</v>
      </c>
      <c r="O2016">
        <f>DATE(2026,1,1)-K2016</f>
        <v/>
      </c>
      <c r="P2016">
        <f>IF(G2016&gt;=2,"Repeat","One-time")</f>
        <v/>
      </c>
    </row>
    <row r="2017">
      <c r="A2017" t="inlineStr">
        <is>
          <t>C01025</t>
        </is>
      </c>
      <c r="B2017" t="inlineStr">
        <is>
          <t>Joseph Patel</t>
        </is>
      </c>
      <c r="C2017" t="inlineStr">
        <is>
          <t>West</t>
        </is>
      </c>
      <c r="D2017" t="inlineStr">
        <is>
          <t>Mumbai</t>
        </is>
      </c>
      <c r="E2017" t="inlineStr">
        <is>
          <t>No</t>
        </is>
      </c>
      <c r="F2017" t="inlineStr">
        <is>
          <t>High Value</t>
        </is>
      </c>
      <c r="G2017" t="n">
        <v>16</v>
      </c>
      <c r="H2017" s="24" t="n">
        <v>54627.48</v>
      </c>
      <c r="I2017" s="24" t="n">
        <v>15086.73</v>
      </c>
      <c r="J2017" s="25" t="n">
        <v>44969</v>
      </c>
      <c r="K2017" s="25" t="n">
        <v>45911</v>
      </c>
      <c r="L2017" t="n">
        <v>3</v>
      </c>
      <c r="M2017" t="n">
        <v>5</v>
      </c>
      <c r="N2017" t="n">
        <v>4</v>
      </c>
      <c r="O2017">
        <f>DATE(2026,1,1)-K2017</f>
        <v/>
      </c>
      <c r="P2017">
        <f>IF(G2017&gt;=2,"Repeat","One-time")</f>
        <v/>
      </c>
    </row>
    <row r="2018">
      <c r="A2018" t="inlineStr">
        <is>
          <t>C08410</t>
        </is>
      </c>
      <c r="B2018" t="inlineStr">
        <is>
          <t>Zoya Rao</t>
        </is>
      </c>
      <c r="C2018" t="inlineStr">
        <is>
          <t>West</t>
        </is>
      </c>
      <c r="D2018" t="inlineStr">
        <is>
          <t>Mumbai</t>
        </is>
      </c>
      <c r="E2018" t="inlineStr">
        <is>
          <t>No</t>
        </is>
      </c>
      <c r="F2018" t="inlineStr">
        <is>
          <t>At Risk</t>
        </is>
      </c>
      <c r="G2018" t="n">
        <v>1</v>
      </c>
      <c r="H2018" s="24" t="n">
        <v>54599.1</v>
      </c>
      <c r="I2018" s="24" t="n">
        <v>8573.32</v>
      </c>
      <c r="J2018" s="25" t="n">
        <v>45746</v>
      </c>
      <c r="K2018" s="25" t="n">
        <v>45746</v>
      </c>
      <c r="L2018" t="n">
        <v>2</v>
      </c>
      <c r="M2018" t="n">
        <v>1</v>
      </c>
      <c r="N2018" t="n">
        <v>4</v>
      </c>
      <c r="O2018">
        <f>DATE(2026,1,1)-K2018</f>
        <v/>
      </c>
      <c r="P2018">
        <f>IF(G2018&gt;=2,"Repeat","One-time")</f>
        <v/>
      </c>
    </row>
    <row r="2019">
      <c r="A2019" t="inlineStr">
        <is>
          <t>C02489</t>
        </is>
      </c>
      <c r="B2019" t="inlineStr">
        <is>
          <t>Amit Joshi</t>
        </is>
      </c>
      <c r="C2019" t="inlineStr">
        <is>
          <t>East</t>
        </is>
      </c>
      <c r="D2019" t="inlineStr">
        <is>
          <t>Bhubaneswar</t>
        </is>
      </c>
      <c r="E2019" t="inlineStr">
        <is>
          <t>Yes</t>
        </is>
      </c>
      <c r="F2019" t="inlineStr">
        <is>
          <t>High Value</t>
        </is>
      </c>
      <c r="G2019" t="n">
        <v>9</v>
      </c>
      <c r="H2019" s="24" t="n">
        <v>54581.55</v>
      </c>
      <c r="I2019" s="24" t="n">
        <v>8098.05</v>
      </c>
      <c r="J2019" s="25" t="n">
        <v>45345</v>
      </c>
      <c r="K2019" s="25" t="n">
        <v>46006</v>
      </c>
      <c r="L2019" t="n">
        <v>5</v>
      </c>
      <c r="M2019" t="n">
        <v>5</v>
      </c>
      <c r="N2019" t="n">
        <v>4</v>
      </c>
      <c r="O2019">
        <f>DATE(2026,1,1)-K2019</f>
        <v/>
      </c>
      <c r="P2019">
        <f>IF(G2019&gt;=2,"Repeat","One-time")</f>
        <v/>
      </c>
    </row>
    <row r="2020">
      <c r="A2020" t="inlineStr">
        <is>
          <t>C10656</t>
        </is>
      </c>
      <c r="B2020" t="inlineStr">
        <is>
          <t>Diya Mishra</t>
        </is>
      </c>
      <c r="C2020" t="inlineStr">
        <is>
          <t>West</t>
        </is>
      </c>
      <c r="D2020" t="inlineStr">
        <is>
          <t>Mumbai</t>
        </is>
      </c>
      <c r="E2020" t="inlineStr">
        <is>
          <t>No</t>
        </is>
      </c>
      <c r="F2020" t="inlineStr">
        <is>
          <t>High Value</t>
        </is>
      </c>
      <c r="G2020" t="n">
        <v>8</v>
      </c>
      <c r="H2020" s="24" t="n">
        <v>54505.17</v>
      </c>
      <c r="I2020" s="24" t="n">
        <v>10840.12</v>
      </c>
      <c r="J2020" s="25" t="n">
        <v>45916</v>
      </c>
      <c r="K2020" s="25" t="n">
        <v>46015</v>
      </c>
      <c r="L2020" t="n">
        <v>5</v>
      </c>
      <c r="M2020" t="n">
        <v>5</v>
      </c>
      <c r="N2020" t="n">
        <v>4</v>
      </c>
      <c r="O2020">
        <f>DATE(2026,1,1)-K2020</f>
        <v/>
      </c>
      <c r="P2020">
        <f>IF(G2020&gt;=2,"Repeat","One-time")</f>
        <v/>
      </c>
    </row>
    <row r="2021">
      <c r="A2021" t="inlineStr">
        <is>
          <t>C05855</t>
        </is>
      </c>
      <c r="B2021" t="inlineStr">
        <is>
          <t>Imran Mukherjee</t>
        </is>
      </c>
      <c r="C2021" t="inlineStr">
        <is>
          <t>West</t>
        </is>
      </c>
      <c r="D2021" t="inlineStr">
        <is>
          <t>Surat</t>
        </is>
      </c>
      <c r="E2021" t="inlineStr">
        <is>
          <t>No</t>
        </is>
      </c>
      <c r="F2021" t="inlineStr">
        <is>
          <t>High Value</t>
        </is>
      </c>
      <c r="G2021" t="n">
        <v>10</v>
      </c>
      <c r="H2021" s="24" t="n">
        <v>54442.94</v>
      </c>
      <c r="I2021" s="24" t="n">
        <v>9680.469999999999</v>
      </c>
      <c r="J2021" s="25" t="n">
        <v>45501</v>
      </c>
      <c r="K2021" s="25" t="n">
        <v>45985</v>
      </c>
      <c r="L2021" t="n">
        <v>4</v>
      </c>
      <c r="M2021" t="n">
        <v>5</v>
      </c>
      <c r="N2021" t="n">
        <v>4</v>
      </c>
      <c r="O2021">
        <f>DATE(2026,1,1)-K2021</f>
        <v/>
      </c>
      <c r="P2021">
        <f>IF(G2021&gt;=2,"Repeat","One-time")</f>
        <v/>
      </c>
    </row>
    <row r="2022">
      <c r="A2022" t="inlineStr">
        <is>
          <t>C04921</t>
        </is>
      </c>
      <c r="B2022" t="inlineStr">
        <is>
          <t>Vikram Prasad</t>
        </is>
      </c>
      <c r="C2022" t="inlineStr">
        <is>
          <t>Central</t>
        </is>
      </c>
      <c r="D2022" t="inlineStr">
        <is>
          <t>Nagpur</t>
        </is>
      </c>
      <c r="E2022" t="inlineStr">
        <is>
          <t>Yes</t>
        </is>
      </c>
      <c r="F2022" t="inlineStr">
        <is>
          <t>High Value</t>
        </is>
      </c>
      <c r="G2022" t="n">
        <v>9</v>
      </c>
      <c r="H2022" s="24" t="n">
        <v>54376.45</v>
      </c>
      <c r="I2022" s="24" t="n">
        <v>13327.89</v>
      </c>
      <c r="J2022" s="25" t="n">
        <v>45409</v>
      </c>
      <c r="K2022" s="25" t="n">
        <v>45845</v>
      </c>
      <c r="L2022" t="n">
        <v>3</v>
      </c>
      <c r="M2022" t="n">
        <v>5</v>
      </c>
      <c r="N2022" t="n">
        <v>4</v>
      </c>
      <c r="O2022">
        <f>DATE(2026,1,1)-K2022</f>
        <v/>
      </c>
      <c r="P2022">
        <f>IF(G2022&gt;=2,"Repeat","One-time")</f>
        <v/>
      </c>
    </row>
    <row r="2023">
      <c r="A2023" t="inlineStr">
        <is>
          <t>C00421</t>
        </is>
      </c>
      <c r="B2023" t="inlineStr">
        <is>
          <t>Isha Menon</t>
        </is>
      </c>
      <c r="C2023" t="inlineStr">
        <is>
          <t>West</t>
        </is>
      </c>
      <c r="D2023" t="inlineStr">
        <is>
          <t>Mumbai</t>
        </is>
      </c>
      <c r="E2023" t="inlineStr">
        <is>
          <t>No</t>
        </is>
      </c>
      <c r="F2023" t="inlineStr">
        <is>
          <t>Loyal</t>
        </is>
      </c>
      <c r="G2023" t="n">
        <v>4</v>
      </c>
      <c r="H2023" s="24" t="n">
        <v>54368.72</v>
      </c>
      <c r="I2023" s="24" t="n">
        <v>10761.82</v>
      </c>
      <c r="J2023" s="25" t="n">
        <v>44966</v>
      </c>
      <c r="K2023" s="25" t="n">
        <v>45975</v>
      </c>
      <c r="L2023" t="n">
        <v>4</v>
      </c>
      <c r="M2023" t="n">
        <v>3</v>
      </c>
      <c r="N2023" t="n">
        <v>4</v>
      </c>
      <c r="O2023">
        <f>DATE(2026,1,1)-K2023</f>
        <v/>
      </c>
      <c r="P2023">
        <f>IF(G2023&gt;=2,"Repeat","One-time")</f>
        <v/>
      </c>
    </row>
    <row r="2024">
      <c r="A2024" t="inlineStr">
        <is>
          <t>C00778</t>
        </is>
      </c>
      <c r="B2024" t="inlineStr">
        <is>
          <t>Aditya Reddy</t>
        </is>
      </c>
      <c r="C2024" t="inlineStr">
        <is>
          <t>South</t>
        </is>
      </c>
      <c r="D2024" t="inlineStr">
        <is>
          <t>Bengaluru</t>
        </is>
      </c>
      <c r="E2024" t="inlineStr">
        <is>
          <t>Yes</t>
        </is>
      </c>
      <c r="F2024" t="inlineStr">
        <is>
          <t>High Value</t>
        </is>
      </c>
      <c r="G2024" t="n">
        <v>7</v>
      </c>
      <c r="H2024" s="24" t="n">
        <v>54366.75</v>
      </c>
      <c r="I2024" s="24" t="n">
        <v>11599.65</v>
      </c>
      <c r="J2024" s="25" t="n">
        <v>44934</v>
      </c>
      <c r="K2024" s="25" t="n">
        <v>45873</v>
      </c>
      <c r="L2024" t="n">
        <v>3</v>
      </c>
      <c r="M2024" t="n">
        <v>4</v>
      </c>
      <c r="N2024" t="n">
        <v>4</v>
      </c>
      <c r="O2024">
        <f>DATE(2026,1,1)-K2024</f>
        <v/>
      </c>
      <c r="P2024">
        <f>IF(G2024&gt;=2,"Repeat","One-time")</f>
        <v/>
      </c>
    </row>
    <row r="2025">
      <c r="A2025" t="inlineStr">
        <is>
          <t>C00219</t>
        </is>
      </c>
      <c r="B2025" t="inlineStr">
        <is>
          <t>Abhishek Chopra</t>
        </is>
      </c>
      <c r="C2025" t="inlineStr">
        <is>
          <t>North</t>
        </is>
      </c>
      <c r="D2025" t="inlineStr">
        <is>
          <t>Delhi</t>
        </is>
      </c>
      <c r="E2025" t="inlineStr">
        <is>
          <t>No</t>
        </is>
      </c>
      <c r="F2025" t="inlineStr">
        <is>
          <t>At Risk</t>
        </is>
      </c>
      <c r="G2025" t="n">
        <v>2</v>
      </c>
      <c r="H2025" s="24" t="n">
        <v>54362.9</v>
      </c>
      <c r="I2025" s="24" t="n">
        <v>5198.99</v>
      </c>
      <c r="J2025" s="25" t="n">
        <v>45020</v>
      </c>
      <c r="K2025" s="25" t="n">
        <v>45049</v>
      </c>
      <c r="L2025" t="n">
        <v>1</v>
      </c>
      <c r="M2025" t="n">
        <v>2</v>
      </c>
      <c r="N2025" t="n">
        <v>4</v>
      </c>
      <c r="O2025">
        <f>DATE(2026,1,1)-K2025</f>
        <v/>
      </c>
      <c r="P2025">
        <f>IF(G2025&gt;=2,"Repeat","One-time")</f>
        <v/>
      </c>
    </row>
    <row r="2026">
      <c r="A2026" t="inlineStr">
        <is>
          <t>C10781</t>
        </is>
      </c>
      <c r="B2026" t="inlineStr">
        <is>
          <t>Riya Mehta</t>
        </is>
      </c>
      <c r="C2026" t="inlineStr">
        <is>
          <t>West</t>
        </is>
      </c>
      <c r="D2026" t="inlineStr">
        <is>
          <t>Mumbai</t>
        </is>
      </c>
      <c r="E2026" t="inlineStr">
        <is>
          <t>Yes</t>
        </is>
      </c>
      <c r="F2026" t="inlineStr">
        <is>
          <t>New</t>
        </is>
      </c>
      <c r="G2026" t="n">
        <v>15</v>
      </c>
      <c r="H2026" s="24" t="n">
        <v>54360.46</v>
      </c>
      <c r="I2026" s="24" t="n">
        <v>14965.18</v>
      </c>
      <c r="J2026" s="25" t="n">
        <v>45934</v>
      </c>
      <c r="K2026" s="25" t="n">
        <v>46015</v>
      </c>
      <c r="L2026" t="n">
        <v>5</v>
      </c>
      <c r="M2026" t="n">
        <v>5</v>
      </c>
      <c r="N2026" t="n">
        <v>4</v>
      </c>
      <c r="O2026">
        <f>DATE(2026,1,1)-K2026</f>
        <v/>
      </c>
      <c r="P2026">
        <f>IF(G2026&gt;=2,"Repeat","One-time")</f>
        <v/>
      </c>
    </row>
    <row r="2027">
      <c r="A2027" t="inlineStr">
        <is>
          <t>C08422</t>
        </is>
      </c>
      <c r="B2027" t="inlineStr">
        <is>
          <t>Rohan Bose</t>
        </is>
      </c>
      <c r="C2027" t="inlineStr">
        <is>
          <t>East</t>
        </is>
      </c>
      <c r="D2027" t="inlineStr">
        <is>
          <t>Kolkata</t>
        </is>
      </c>
      <c r="E2027" t="inlineStr">
        <is>
          <t>Yes</t>
        </is>
      </c>
      <c r="F2027" t="inlineStr">
        <is>
          <t>Loyal</t>
        </is>
      </c>
      <c r="G2027" t="n">
        <v>3</v>
      </c>
      <c r="H2027" s="24" t="n">
        <v>54297.4</v>
      </c>
      <c r="I2027" s="24" t="n">
        <v>12476.05</v>
      </c>
      <c r="J2027" s="25" t="n">
        <v>45761</v>
      </c>
      <c r="K2027" s="25" t="n">
        <v>45781</v>
      </c>
      <c r="L2027" t="n">
        <v>3</v>
      </c>
      <c r="M2027" t="n">
        <v>3</v>
      </c>
      <c r="N2027" t="n">
        <v>4</v>
      </c>
      <c r="O2027">
        <f>DATE(2026,1,1)-K2027</f>
        <v/>
      </c>
      <c r="P2027">
        <f>IF(G2027&gt;=2,"Repeat","One-time")</f>
        <v/>
      </c>
    </row>
    <row r="2028">
      <c r="A2028" t="inlineStr">
        <is>
          <t>C00839</t>
        </is>
      </c>
      <c r="B2028" t="inlineStr">
        <is>
          <t>Maria Menon</t>
        </is>
      </c>
      <c r="C2028" t="inlineStr">
        <is>
          <t>North</t>
        </is>
      </c>
      <c r="D2028" t="inlineStr">
        <is>
          <t>Gurugram</t>
        </is>
      </c>
      <c r="E2028" t="inlineStr">
        <is>
          <t>No</t>
        </is>
      </c>
      <c r="F2028" t="inlineStr">
        <is>
          <t>High Value</t>
        </is>
      </c>
      <c r="G2028" t="n">
        <v>16</v>
      </c>
      <c r="H2028" s="24" t="n">
        <v>54279.29</v>
      </c>
      <c r="I2028" s="24" t="n">
        <v>18335.83</v>
      </c>
      <c r="J2028" s="25" t="n">
        <v>44944</v>
      </c>
      <c r="K2028" s="25" t="n">
        <v>45933</v>
      </c>
      <c r="L2028" t="n">
        <v>4</v>
      </c>
      <c r="M2028" t="n">
        <v>5</v>
      </c>
      <c r="N2028" t="n">
        <v>4</v>
      </c>
      <c r="O2028">
        <f>DATE(2026,1,1)-K2028</f>
        <v/>
      </c>
      <c r="P2028">
        <f>IF(G2028&gt;=2,"Repeat","One-time")</f>
        <v/>
      </c>
    </row>
    <row r="2029">
      <c r="A2029" t="inlineStr">
        <is>
          <t>C02678</t>
        </is>
      </c>
      <c r="B2029" t="inlineStr">
        <is>
          <t>Zoya Singh</t>
        </is>
      </c>
      <c r="C2029" t="inlineStr">
        <is>
          <t>North</t>
        </is>
      </c>
      <c r="D2029" t="inlineStr">
        <is>
          <t>Gurugram</t>
        </is>
      </c>
      <c r="E2029" t="inlineStr">
        <is>
          <t>Yes</t>
        </is>
      </c>
      <c r="F2029" t="inlineStr">
        <is>
          <t>At Risk</t>
        </is>
      </c>
      <c r="G2029" t="n">
        <v>10</v>
      </c>
      <c r="H2029" s="24" t="n">
        <v>54265.1</v>
      </c>
      <c r="I2029" s="24" t="n">
        <v>9428.700000000001</v>
      </c>
      <c r="J2029" s="25" t="n">
        <v>45187</v>
      </c>
      <c r="K2029" s="25" t="n">
        <v>45437</v>
      </c>
      <c r="L2029" t="n">
        <v>1</v>
      </c>
      <c r="M2029" t="n">
        <v>5</v>
      </c>
      <c r="N2029" t="n">
        <v>4</v>
      </c>
      <c r="O2029">
        <f>DATE(2026,1,1)-K2029</f>
        <v/>
      </c>
      <c r="P2029">
        <f>IF(G2029&gt;=2,"Repeat","One-time")</f>
        <v/>
      </c>
    </row>
    <row r="2030">
      <c r="A2030" t="inlineStr">
        <is>
          <t>C05755</t>
        </is>
      </c>
      <c r="B2030" t="inlineStr">
        <is>
          <t>Sneha Sharma</t>
        </is>
      </c>
      <c r="C2030" t="inlineStr">
        <is>
          <t>East</t>
        </is>
      </c>
      <c r="D2030" t="inlineStr">
        <is>
          <t>Patna</t>
        </is>
      </c>
      <c r="E2030" t="inlineStr">
        <is>
          <t>Yes</t>
        </is>
      </c>
      <c r="F2030" t="inlineStr">
        <is>
          <t>At Risk</t>
        </is>
      </c>
      <c r="G2030" t="n">
        <v>7</v>
      </c>
      <c r="H2030" s="24" t="n">
        <v>54246.16</v>
      </c>
      <c r="I2030" s="24" t="n">
        <v>13112.47</v>
      </c>
      <c r="J2030" s="25" t="n">
        <v>45529</v>
      </c>
      <c r="K2030" s="25" t="n">
        <v>45696</v>
      </c>
      <c r="L2030" t="n">
        <v>2</v>
      </c>
      <c r="M2030" t="n">
        <v>4</v>
      </c>
      <c r="N2030" t="n">
        <v>4</v>
      </c>
      <c r="O2030">
        <f>DATE(2026,1,1)-K2030</f>
        <v/>
      </c>
      <c r="P2030">
        <f>IF(G2030&gt;=2,"Repeat","One-time")</f>
        <v/>
      </c>
    </row>
    <row r="2031">
      <c r="A2031" t="inlineStr">
        <is>
          <t>C05235</t>
        </is>
      </c>
      <c r="B2031" t="inlineStr">
        <is>
          <t>Lakshmi Kapoor</t>
        </is>
      </c>
      <c r="C2031" t="inlineStr">
        <is>
          <t>South</t>
        </is>
      </c>
      <c r="D2031" t="inlineStr">
        <is>
          <t>Hyderabad</t>
        </is>
      </c>
      <c r="E2031" t="inlineStr">
        <is>
          <t>No</t>
        </is>
      </c>
      <c r="F2031" t="inlineStr">
        <is>
          <t>Loyal</t>
        </is>
      </c>
      <c r="G2031" t="n">
        <v>3</v>
      </c>
      <c r="H2031" s="24" t="n">
        <v>54212.87</v>
      </c>
      <c r="I2031" s="24" t="n">
        <v>8955.6</v>
      </c>
      <c r="J2031" s="25" t="n">
        <v>45514</v>
      </c>
      <c r="K2031" s="25" t="n">
        <v>45973</v>
      </c>
      <c r="L2031" t="n">
        <v>4</v>
      </c>
      <c r="M2031" t="n">
        <v>3</v>
      </c>
      <c r="N2031" t="n">
        <v>4</v>
      </c>
      <c r="O2031">
        <f>DATE(2026,1,1)-K2031</f>
        <v/>
      </c>
      <c r="P2031">
        <f>IF(G2031&gt;=2,"Repeat","One-time")</f>
        <v/>
      </c>
    </row>
    <row r="2032">
      <c r="A2032" t="inlineStr">
        <is>
          <t>C01457</t>
        </is>
      </c>
      <c r="B2032" t="inlineStr">
        <is>
          <t>Ritu Fernandes</t>
        </is>
      </c>
      <c r="C2032" t="inlineStr">
        <is>
          <t>South</t>
        </is>
      </c>
      <c r="D2032" t="inlineStr">
        <is>
          <t>Bengaluru</t>
        </is>
      </c>
      <c r="E2032" t="inlineStr">
        <is>
          <t>Yes</t>
        </is>
      </c>
      <c r="F2032" t="inlineStr">
        <is>
          <t>At Risk</t>
        </is>
      </c>
      <c r="G2032" t="n">
        <v>16</v>
      </c>
      <c r="H2032" s="24" t="n">
        <v>54209.97</v>
      </c>
      <c r="I2032" s="24" t="n">
        <v>12578.55</v>
      </c>
      <c r="J2032" s="25" t="n">
        <v>45008</v>
      </c>
      <c r="K2032" s="25" t="n">
        <v>45361</v>
      </c>
      <c r="L2032" t="n">
        <v>1</v>
      </c>
      <c r="M2032" t="n">
        <v>5</v>
      </c>
      <c r="N2032" t="n">
        <v>4</v>
      </c>
      <c r="O2032">
        <f>DATE(2026,1,1)-K2032</f>
        <v/>
      </c>
      <c r="P2032">
        <f>IF(G2032&gt;=2,"Repeat","One-time")</f>
        <v/>
      </c>
    </row>
    <row r="2033">
      <c r="A2033" t="inlineStr">
        <is>
          <t>C08194</t>
        </is>
      </c>
      <c r="B2033" t="inlineStr">
        <is>
          <t>Priya Menon</t>
        </is>
      </c>
      <c r="C2033" t="inlineStr">
        <is>
          <t>South</t>
        </is>
      </c>
      <c r="D2033" t="inlineStr">
        <is>
          <t>Hyderabad</t>
        </is>
      </c>
      <c r="E2033" t="inlineStr">
        <is>
          <t>No</t>
        </is>
      </c>
      <c r="F2033" t="inlineStr">
        <is>
          <t>High Value</t>
        </is>
      </c>
      <c r="G2033" t="n">
        <v>10</v>
      </c>
      <c r="H2033" s="24" t="n">
        <v>54195.88</v>
      </c>
      <c r="I2033" s="24" t="n">
        <v>11792.98</v>
      </c>
      <c r="J2033" s="25" t="n">
        <v>45723</v>
      </c>
      <c r="K2033" s="25" t="n">
        <v>46014</v>
      </c>
      <c r="L2033" t="n">
        <v>5</v>
      </c>
      <c r="M2033" t="n">
        <v>5</v>
      </c>
      <c r="N2033" t="n">
        <v>4</v>
      </c>
      <c r="O2033">
        <f>DATE(2026,1,1)-K2033</f>
        <v/>
      </c>
      <c r="P2033">
        <f>IF(G2033&gt;=2,"Repeat","One-time")</f>
        <v/>
      </c>
    </row>
    <row r="2034">
      <c r="A2034" t="inlineStr">
        <is>
          <t>C07111</t>
        </is>
      </c>
      <c r="B2034" t="inlineStr">
        <is>
          <t>Ayesha Yadav</t>
        </is>
      </c>
      <c r="C2034" t="inlineStr">
        <is>
          <t>West</t>
        </is>
      </c>
      <c r="D2034" t="inlineStr">
        <is>
          <t>Pune</t>
        </is>
      </c>
      <c r="E2034" t="inlineStr">
        <is>
          <t>No</t>
        </is>
      </c>
      <c r="F2034" t="inlineStr">
        <is>
          <t>High Value</t>
        </is>
      </c>
      <c r="G2034" t="n">
        <v>8</v>
      </c>
      <c r="H2034" s="24" t="n">
        <v>54183.28</v>
      </c>
      <c r="I2034" s="24" t="n">
        <v>16390.16</v>
      </c>
      <c r="J2034" s="25" t="n">
        <v>45612</v>
      </c>
      <c r="K2034" s="25" t="n">
        <v>45922</v>
      </c>
      <c r="L2034" t="n">
        <v>3</v>
      </c>
      <c r="M2034" t="n">
        <v>5</v>
      </c>
      <c r="N2034" t="n">
        <v>4</v>
      </c>
      <c r="O2034">
        <f>DATE(2026,1,1)-K2034</f>
        <v/>
      </c>
      <c r="P2034">
        <f>IF(G2034&gt;=2,"Repeat","One-time")</f>
        <v/>
      </c>
    </row>
    <row r="2035">
      <c r="A2035" t="inlineStr">
        <is>
          <t>C05793</t>
        </is>
      </c>
      <c r="B2035" t="inlineStr">
        <is>
          <t>Joseph Khan</t>
        </is>
      </c>
      <c r="C2035" t="inlineStr">
        <is>
          <t>South</t>
        </is>
      </c>
      <c r="D2035" t="inlineStr">
        <is>
          <t>Bengaluru</t>
        </is>
      </c>
      <c r="E2035" t="inlineStr">
        <is>
          <t>No</t>
        </is>
      </c>
      <c r="F2035" t="inlineStr">
        <is>
          <t>High Value</t>
        </is>
      </c>
      <c r="G2035" t="n">
        <v>15</v>
      </c>
      <c r="H2035" s="24" t="n">
        <v>54171.37</v>
      </c>
      <c r="I2035" s="24" t="n">
        <v>14306.6</v>
      </c>
      <c r="J2035" s="25" t="n">
        <v>45494</v>
      </c>
      <c r="K2035" s="25" t="n">
        <v>45894</v>
      </c>
      <c r="L2035" t="n">
        <v>3</v>
      </c>
      <c r="M2035" t="n">
        <v>5</v>
      </c>
      <c r="N2035" t="n">
        <v>4</v>
      </c>
      <c r="O2035">
        <f>DATE(2026,1,1)-K2035</f>
        <v/>
      </c>
      <c r="P2035">
        <f>IF(G2035&gt;=2,"Repeat","One-time")</f>
        <v/>
      </c>
    </row>
    <row r="2036">
      <c r="A2036" t="inlineStr">
        <is>
          <t>C11493</t>
        </is>
      </c>
      <c r="B2036" t="inlineStr">
        <is>
          <t>Deepak Menon</t>
        </is>
      </c>
      <c r="C2036" t="inlineStr">
        <is>
          <t>East</t>
        </is>
      </c>
      <c r="D2036" t="inlineStr">
        <is>
          <t>Patna</t>
        </is>
      </c>
      <c r="E2036" t="inlineStr">
        <is>
          <t>No</t>
        </is>
      </c>
      <c r="F2036" t="inlineStr">
        <is>
          <t>New</t>
        </is>
      </c>
      <c r="G2036" t="n">
        <v>2</v>
      </c>
      <c r="H2036" s="24" t="n">
        <v>54163.13</v>
      </c>
      <c r="I2036" s="24" t="n">
        <v>6746.23</v>
      </c>
      <c r="J2036" s="25" t="n">
        <v>45996</v>
      </c>
      <c r="K2036" s="25" t="n">
        <v>46006</v>
      </c>
      <c r="L2036" t="n">
        <v>5</v>
      </c>
      <c r="M2036" t="n">
        <v>3</v>
      </c>
      <c r="N2036" t="n">
        <v>4</v>
      </c>
      <c r="O2036">
        <f>DATE(2026,1,1)-K2036</f>
        <v/>
      </c>
      <c r="P2036">
        <f>IF(G2036&gt;=2,"Repeat","One-time")</f>
        <v/>
      </c>
    </row>
    <row r="2037">
      <c r="A2037" t="inlineStr">
        <is>
          <t>C06561</t>
        </is>
      </c>
      <c r="B2037" t="inlineStr">
        <is>
          <t>Ayesha Kapoor</t>
        </is>
      </c>
      <c r="C2037" t="inlineStr">
        <is>
          <t>West</t>
        </is>
      </c>
      <c r="D2037" t="inlineStr">
        <is>
          <t>Ahmedabad</t>
        </is>
      </c>
      <c r="E2037" t="inlineStr">
        <is>
          <t>Yes</t>
        </is>
      </c>
      <c r="F2037" t="inlineStr">
        <is>
          <t>Loyal</t>
        </is>
      </c>
      <c r="G2037" t="n">
        <v>4</v>
      </c>
      <c r="H2037" s="24" t="n">
        <v>54139.26</v>
      </c>
      <c r="I2037" s="24" t="n">
        <v>9205.309999999999</v>
      </c>
      <c r="J2037" s="25" t="n">
        <v>45573</v>
      </c>
      <c r="K2037" s="25" t="n">
        <v>45776</v>
      </c>
      <c r="L2037" t="n">
        <v>3</v>
      </c>
      <c r="M2037" t="n">
        <v>3</v>
      </c>
      <c r="N2037" t="n">
        <v>4</v>
      </c>
      <c r="O2037">
        <f>DATE(2026,1,1)-K2037</f>
        <v/>
      </c>
      <c r="P2037">
        <f>IF(G2037&gt;=2,"Repeat","One-time")</f>
        <v/>
      </c>
    </row>
    <row r="2038">
      <c r="A2038" t="inlineStr">
        <is>
          <t>C03875</t>
        </is>
      </c>
      <c r="B2038" t="inlineStr">
        <is>
          <t>Deepak Iyer</t>
        </is>
      </c>
      <c r="C2038" t="inlineStr">
        <is>
          <t>North</t>
        </is>
      </c>
      <c r="D2038" t="inlineStr">
        <is>
          <t>Lucknow</t>
        </is>
      </c>
      <c r="E2038" t="inlineStr">
        <is>
          <t>Yes</t>
        </is>
      </c>
      <c r="F2038" t="inlineStr">
        <is>
          <t>High Value</t>
        </is>
      </c>
      <c r="G2038" t="n">
        <v>8</v>
      </c>
      <c r="H2038" s="24" t="n">
        <v>54137.81</v>
      </c>
      <c r="I2038" s="24" t="n">
        <v>11653.66</v>
      </c>
      <c r="J2038" s="25" t="n">
        <v>45297</v>
      </c>
      <c r="K2038" s="25" t="n">
        <v>45986</v>
      </c>
      <c r="L2038" t="n">
        <v>4</v>
      </c>
      <c r="M2038" t="n">
        <v>4</v>
      </c>
      <c r="N2038" t="n">
        <v>4</v>
      </c>
      <c r="O2038">
        <f>DATE(2026,1,1)-K2038</f>
        <v/>
      </c>
      <c r="P2038">
        <f>IF(G2038&gt;=2,"Repeat","One-time")</f>
        <v/>
      </c>
    </row>
    <row r="2039">
      <c r="A2039" t="inlineStr">
        <is>
          <t>C01789</t>
        </is>
      </c>
      <c r="B2039" t="inlineStr">
        <is>
          <t>Harpreet Patel</t>
        </is>
      </c>
      <c r="C2039" t="inlineStr">
        <is>
          <t>East</t>
        </is>
      </c>
      <c r="D2039" t="inlineStr">
        <is>
          <t>Patna</t>
        </is>
      </c>
      <c r="E2039" t="inlineStr">
        <is>
          <t>Yes</t>
        </is>
      </c>
      <c r="F2039" t="inlineStr">
        <is>
          <t>At Risk</t>
        </is>
      </c>
      <c r="G2039" t="n">
        <v>14</v>
      </c>
      <c r="H2039" s="24" t="n">
        <v>53875.04</v>
      </c>
      <c r="I2039" s="24" t="n">
        <v>13190.33</v>
      </c>
      <c r="J2039" s="25" t="n">
        <v>45098</v>
      </c>
      <c r="K2039" s="25" t="n">
        <v>45610</v>
      </c>
      <c r="L2039" t="n">
        <v>2</v>
      </c>
      <c r="M2039" t="n">
        <v>5</v>
      </c>
      <c r="N2039" t="n">
        <v>4</v>
      </c>
      <c r="O2039">
        <f>DATE(2026,1,1)-K2039</f>
        <v/>
      </c>
      <c r="P2039">
        <f>IF(G2039&gt;=2,"Repeat","One-time")</f>
        <v/>
      </c>
    </row>
    <row r="2040">
      <c r="A2040" t="inlineStr">
        <is>
          <t>C06477</t>
        </is>
      </c>
      <c r="B2040" t="inlineStr">
        <is>
          <t>Tanvi Sharma</t>
        </is>
      </c>
      <c r="C2040" t="inlineStr">
        <is>
          <t>East</t>
        </is>
      </c>
      <c r="D2040" t="inlineStr">
        <is>
          <t>Jamshedpur</t>
        </is>
      </c>
      <c r="E2040" t="inlineStr">
        <is>
          <t>No</t>
        </is>
      </c>
      <c r="F2040" t="inlineStr">
        <is>
          <t>Occasional</t>
        </is>
      </c>
      <c r="G2040" t="n">
        <v>2</v>
      </c>
      <c r="H2040" s="24" t="n">
        <v>53861.52</v>
      </c>
      <c r="I2040" s="24" t="n">
        <v>6615.96</v>
      </c>
      <c r="J2040" s="25" t="n">
        <v>45809</v>
      </c>
      <c r="K2040" s="25" t="n">
        <v>45853</v>
      </c>
      <c r="L2040" t="n">
        <v>3</v>
      </c>
      <c r="M2040" t="n">
        <v>2</v>
      </c>
      <c r="N2040" t="n">
        <v>4</v>
      </c>
      <c r="O2040">
        <f>DATE(2026,1,1)-K2040</f>
        <v/>
      </c>
      <c r="P2040">
        <f>IF(G2040&gt;=2,"Repeat","One-time")</f>
        <v/>
      </c>
    </row>
    <row r="2041">
      <c r="A2041" t="inlineStr">
        <is>
          <t>C08026</t>
        </is>
      </c>
      <c r="B2041" t="inlineStr">
        <is>
          <t>Pooja Khan</t>
        </is>
      </c>
      <c r="C2041" t="inlineStr">
        <is>
          <t>West</t>
        </is>
      </c>
      <c r="D2041" t="inlineStr">
        <is>
          <t>Ahmedabad</t>
        </is>
      </c>
      <c r="E2041" t="inlineStr">
        <is>
          <t>No</t>
        </is>
      </c>
      <c r="F2041" t="inlineStr">
        <is>
          <t>High Value</t>
        </is>
      </c>
      <c r="G2041" t="n">
        <v>8</v>
      </c>
      <c r="H2041" s="24" t="n">
        <v>53856.04</v>
      </c>
      <c r="I2041" s="24" t="n">
        <v>11396.63</v>
      </c>
      <c r="J2041" s="25" t="n">
        <v>45729</v>
      </c>
      <c r="K2041" s="25" t="n">
        <v>45977</v>
      </c>
      <c r="L2041" t="n">
        <v>4</v>
      </c>
      <c r="M2041" t="n">
        <v>5</v>
      </c>
      <c r="N2041" t="n">
        <v>4</v>
      </c>
      <c r="O2041">
        <f>DATE(2026,1,1)-K2041</f>
        <v/>
      </c>
      <c r="P2041">
        <f>IF(G2041&gt;=2,"Repeat","One-time")</f>
        <v/>
      </c>
    </row>
    <row r="2042">
      <c r="A2042" t="inlineStr">
        <is>
          <t>C05446</t>
        </is>
      </c>
      <c r="B2042" t="inlineStr">
        <is>
          <t>Kavya Ghosh</t>
        </is>
      </c>
      <c r="C2042" t="inlineStr">
        <is>
          <t>Central</t>
        </is>
      </c>
      <c r="D2042" t="inlineStr">
        <is>
          <t>Nagpur</t>
        </is>
      </c>
      <c r="E2042" t="inlineStr">
        <is>
          <t>No</t>
        </is>
      </c>
      <c r="F2042" t="inlineStr">
        <is>
          <t>High Value</t>
        </is>
      </c>
      <c r="G2042" t="n">
        <v>7</v>
      </c>
      <c r="H2042" s="24" t="n">
        <v>53849.36</v>
      </c>
      <c r="I2042" s="24" t="n">
        <v>9342.75</v>
      </c>
      <c r="J2042" s="25" t="n">
        <v>45489</v>
      </c>
      <c r="K2042" s="25" t="n">
        <v>45980</v>
      </c>
      <c r="L2042" t="n">
        <v>4</v>
      </c>
      <c r="M2042" t="n">
        <v>4</v>
      </c>
      <c r="N2042" t="n">
        <v>4</v>
      </c>
      <c r="O2042">
        <f>DATE(2026,1,1)-K2042</f>
        <v/>
      </c>
      <c r="P2042">
        <f>IF(G2042&gt;=2,"Repeat","One-time")</f>
        <v/>
      </c>
    </row>
    <row r="2043">
      <c r="A2043" t="inlineStr">
        <is>
          <t>C08724</t>
        </is>
      </c>
      <c r="B2043" t="inlineStr">
        <is>
          <t>Neha Patel</t>
        </is>
      </c>
      <c r="C2043" t="inlineStr">
        <is>
          <t>West</t>
        </is>
      </c>
      <c r="D2043" t="inlineStr">
        <is>
          <t>Ahmedabad</t>
        </is>
      </c>
      <c r="E2043" t="inlineStr">
        <is>
          <t>No</t>
        </is>
      </c>
      <c r="F2043" t="inlineStr">
        <is>
          <t>Occasional</t>
        </is>
      </c>
      <c r="G2043" t="n">
        <v>1</v>
      </c>
      <c r="H2043" s="24" t="n">
        <v>53849.24</v>
      </c>
      <c r="I2043" s="24" t="n">
        <v>5781.53</v>
      </c>
      <c r="J2043" s="25" t="n">
        <v>45900</v>
      </c>
      <c r="K2043" s="25" t="n">
        <v>45900</v>
      </c>
      <c r="L2043" t="n">
        <v>3</v>
      </c>
      <c r="M2043" t="n">
        <v>1</v>
      </c>
      <c r="N2043" t="n">
        <v>4</v>
      </c>
      <c r="O2043">
        <f>DATE(2026,1,1)-K2043</f>
        <v/>
      </c>
      <c r="P2043">
        <f>IF(G2043&gt;=2,"Repeat","One-time")</f>
        <v/>
      </c>
    </row>
    <row r="2044">
      <c r="A2044" t="inlineStr">
        <is>
          <t>C04337</t>
        </is>
      </c>
      <c r="B2044" t="inlineStr">
        <is>
          <t>Arjun Das</t>
        </is>
      </c>
      <c r="C2044" t="inlineStr">
        <is>
          <t>West</t>
        </is>
      </c>
      <c r="D2044" t="inlineStr">
        <is>
          <t>Surat</t>
        </is>
      </c>
      <c r="E2044" t="inlineStr">
        <is>
          <t>Yes</t>
        </is>
      </c>
      <c r="F2044" t="inlineStr">
        <is>
          <t>High Value</t>
        </is>
      </c>
      <c r="G2044" t="n">
        <v>8</v>
      </c>
      <c r="H2044" s="24" t="n">
        <v>53833.22</v>
      </c>
      <c r="I2044" s="24" t="n">
        <v>6874.54</v>
      </c>
      <c r="J2044" s="25" t="n">
        <v>45626</v>
      </c>
      <c r="K2044" s="25" t="n">
        <v>45993</v>
      </c>
      <c r="L2044" t="n">
        <v>5</v>
      </c>
      <c r="M2044" t="n">
        <v>4</v>
      </c>
      <c r="N2044" t="n">
        <v>4</v>
      </c>
      <c r="O2044">
        <f>DATE(2026,1,1)-K2044</f>
        <v/>
      </c>
      <c r="P2044">
        <f>IF(G2044&gt;=2,"Repeat","One-time")</f>
        <v/>
      </c>
    </row>
    <row r="2045">
      <c r="A2045" t="inlineStr">
        <is>
          <t>C01015</t>
        </is>
      </c>
      <c r="B2045" t="inlineStr">
        <is>
          <t>Zoya Agarwal</t>
        </is>
      </c>
      <c r="C2045" t="inlineStr">
        <is>
          <t>Central</t>
        </is>
      </c>
      <c r="D2045" t="inlineStr">
        <is>
          <t>Raipur</t>
        </is>
      </c>
      <c r="E2045" t="inlineStr">
        <is>
          <t>Yes</t>
        </is>
      </c>
      <c r="F2045" t="inlineStr">
        <is>
          <t>At Risk</t>
        </is>
      </c>
      <c r="G2045" t="n">
        <v>6</v>
      </c>
      <c r="H2045" s="24" t="n">
        <v>53764.57</v>
      </c>
      <c r="I2045" s="24" t="n">
        <v>6046.46</v>
      </c>
      <c r="J2045" s="25" t="n">
        <v>44958</v>
      </c>
      <c r="K2045" s="25" t="n">
        <v>45685</v>
      </c>
      <c r="L2045" t="n">
        <v>2</v>
      </c>
      <c r="M2045" t="n">
        <v>4</v>
      </c>
      <c r="N2045" t="n">
        <v>4</v>
      </c>
      <c r="O2045">
        <f>DATE(2026,1,1)-K2045</f>
        <v/>
      </c>
      <c r="P2045">
        <f>IF(G2045&gt;=2,"Repeat","One-time")</f>
        <v/>
      </c>
    </row>
    <row r="2046">
      <c r="A2046" t="inlineStr">
        <is>
          <t>C04471</t>
        </is>
      </c>
      <c r="B2046" t="inlineStr">
        <is>
          <t>Deepak Prasad</t>
        </is>
      </c>
      <c r="C2046" t="inlineStr">
        <is>
          <t>North</t>
        </is>
      </c>
      <c r="D2046" t="inlineStr">
        <is>
          <t>Delhi</t>
        </is>
      </c>
      <c r="E2046" t="inlineStr">
        <is>
          <t>No</t>
        </is>
      </c>
      <c r="F2046" t="inlineStr">
        <is>
          <t>At Risk</t>
        </is>
      </c>
      <c r="G2046" t="n">
        <v>1</v>
      </c>
      <c r="H2046" s="24" t="n">
        <v>53751.93</v>
      </c>
      <c r="I2046" s="24" t="n">
        <v>8641.209999999999</v>
      </c>
      <c r="J2046" s="25" t="n">
        <v>45529</v>
      </c>
      <c r="K2046" s="25" t="n">
        <v>45529</v>
      </c>
      <c r="L2046" t="n">
        <v>2</v>
      </c>
      <c r="M2046" t="n">
        <v>1</v>
      </c>
      <c r="N2046" t="n">
        <v>4</v>
      </c>
      <c r="O2046">
        <f>DATE(2026,1,1)-K2046</f>
        <v/>
      </c>
      <c r="P2046">
        <f>IF(G2046&gt;=2,"Repeat","One-time")</f>
        <v/>
      </c>
    </row>
    <row r="2047">
      <c r="A2047" t="inlineStr">
        <is>
          <t>C01406</t>
        </is>
      </c>
      <c r="B2047" t="inlineStr">
        <is>
          <t>Aarav Bose</t>
        </is>
      </c>
      <c r="C2047" t="inlineStr">
        <is>
          <t>West</t>
        </is>
      </c>
      <c r="D2047" t="inlineStr">
        <is>
          <t>Pune</t>
        </is>
      </c>
      <c r="E2047" t="inlineStr">
        <is>
          <t>Yes</t>
        </is>
      </c>
      <c r="F2047" t="inlineStr">
        <is>
          <t>At Risk</t>
        </is>
      </c>
      <c r="G2047" t="n">
        <v>7</v>
      </c>
      <c r="H2047" s="24" t="n">
        <v>53751.03</v>
      </c>
      <c r="I2047" s="24" t="n">
        <v>11730.38</v>
      </c>
      <c r="J2047" s="25" t="n">
        <v>45065</v>
      </c>
      <c r="K2047" s="25" t="n">
        <v>45579</v>
      </c>
      <c r="L2047" t="n">
        <v>2</v>
      </c>
      <c r="M2047" t="n">
        <v>4</v>
      </c>
      <c r="N2047" t="n">
        <v>4</v>
      </c>
      <c r="O2047">
        <f>DATE(2026,1,1)-K2047</f>
        <v/>
      </c>
      <c r="P2047">
        <f>IF(G2047&gt;=2,"Repeat","One-time")</f>
        <v/>
      </c>
    </row>
    <row r="2048">
      <c r="A2048" t="inlineStr">
        <is>
          <t>C03215</t>
        </is>
      </c>
      <c r="B2048" t="inlineStr">
        <is>
          <t>Swati Yadav</t>
        </is>
      </c>
      <c r="C2048" t="inlineStr">
        <is>
          <t>Central</t>
        </is>
      </c>
      <c r="D2048" t="inlineStr">
        <is>
          <t>Nagpur</t>
        </is>
      </c>
      <c r="E2048" t="inlineStr">
        <is>
          <t>Yes</t>
        </is>
      </c>
      <c r="F2048" t="inlineStr">
        <is>
          <t>At Risk</t>
        </is>
      </c>
      <c r="G2048" t="n">
        <v>14</v>
      </c>
      <c r="H2048" s="24" t="n">
        <v>53692.87</v>
      </c>
      <c r="I2048" s="24" t="n">
        <v>12557.7</v>
      </c>
      <c r="J2048" s="25" t="n">
        <v>45229</v>
      </c>
      <c r="K2048" s="25" t="n">
        <v>45366</v>
      </c>
      <c r="L2048" t="n">
        <v>1</v>
      </c>
      <c r="M2048" t="n">
        <v>5</v>
      </c>
      <c r="N2048" t="n">
        <v>4</v>
      </c>
      <c r="O2048">
        <f>DATE(2026,1,1)-K2048</f>
        <v/>
      </c>
      <c r="P2048">
        <f>IF(G2048&gt;=2,"Repeat","One-time")</f>
        <v/>
      </c>
    </row>
    <row r="2049">
      <c r="A2049" t="inlineStr">
        <is>
          <t>C05350</t>
        </is>
      </c>
      <c r="B2049" t="inlineStr">
        <is>
          <t>Karan Pillai</t>
        </is>
      </c>
      <c r="C2049" t="inlineStr">
        <is>
          <t>South</t>
        </is>
      </c>
      <c r="D2049" t="inlineStr">
        <is>
          <t>Bengaluru</t>
        </is>
      </c>
      <c r="E2049" t="inlineStr">
        <is>
          <t>No</t>
        </is>
      </c>
      <c r="F2049" t="inlineStr">
        <is>
          <t>At Risk</t>
        </is>
      </c>
      <c r="G2049" t="n">
        <v>5</v>
      </c>
      <c r="H2049" s="24" t="n">
        <v>53662.33</v>
      </c>
      <c r="I2049" s="24" t="n">
        <v>9248.52</v>
      </c>
      <c r="J2049" s="25" t="n">
        <v>45480</v>
      </c>
      <c r="K2049" s="25" t="n">
        <v>45696</v>
      </c>
      <c r="L2049" t="n">
        <v>2</v>
      </c>
      <c r="M2049" t="n">
        <v>4</v>
      </c>
      <c r="N2049" t="n">
        <v>4</v>
      </c>
      <c r="O2049">
        <f>DATE(2026,1,1)-K2049</f>
        <v/>
      </c>
      <c r="P2049">
        <f>IF(G2049&gt;=2,"Repeat","One-time")</f>
        <v/>
      </c>
    </row>
    <row r="2050">
      <c r="A2050" t="inlineStr">
        <is>
          <t>C07238</t>
        </is>
      </c>
      <c r="B2050" t="inlineStr">
        <is>
          <t>Deepak Ghosh</t>
        </is>
      </c>
      <c r="C2050" t="inlineStr">
        <is>
          <t>South</t>
        </is>
      </c>
      <c r="D2050" t="inlineStr">
        <is>
          <t>Hyderabad</t>
        </is>
      </c>
      <c r="E2050" t="inlineStr">
        <is>
          <t>No</t>
        </is>
      </c>
      <c r="F2050" t="inlineStr">
        <is>
          <t>Loyal</t>
        </is>
      </c>
      <c r="G2050" t="n">
        <v>3</v>
      </c>
      <c r="H2050" s="24" t="n">
        <v>53647.89</v>
      </c>
      <c r="I2050" s="24" t="n">
        <v>2467.64</v>
      </c>
      <c r="J2050" s="25" t="n">
        <v>45765</v>
      </c>
      <c r="K2050" s="25" t="n">
        <v>46020</v>
      </c>
      <c r="L2050" t="n">
        <v>5</v>
      </c>
      <c r="M2050" t="n">
        <v>3</v>
      </c>
      <c r="N2050" t="n">
        <v>4</v>
      </c>
      <c r="O2050">
        <f>DATE(2026,1,1)-K2050</f>
        <v/>
      </c>
      <c r="P2050">
        <f>IF(G2050&gt;=2,"Repeat","One-time")</f>
        <v/>
      </c>
    </row>
    <row r="2051">
      <c r="A2051" t="inlineStr">
        <is>
          <t>C07147</t>
        </is>
      </c>
      <c r="B2051" t="inlineStr">
        <is>
          <t>Shreya Rao</t>
        </is>
      </c>
      <c r="C2051" t="inlineStr">
        <is>
          <t>West</t>
        </is>
      </c>
      <c r="D2051" t="inlineStr">
        <is>
          <t>Ahmedabad</t>
        </is>
      </c>
      <c r="E2051" t="inlineStr">
        <is>
          <t>Yes</t>
        </is>
      </c>
      <c r="F2051" t="inlineStr">
        <is>
          <t>High Value</t>
        </is>
      </c>
      <c r="G2051" t="n">
        <v>4</v>
      </c>
      <c r="H2051" s="24" t="n">
        <v>53637.84</v>
      </c>
      <c r="I2051" s="24" t="n">
        <v>11023.83</v>
      </c>
      <c r="J2051" s="25" t="n">
        <v>45679</v>
      </c>
      <c r="K2051" s="25" t="n">
        <v>45944</v>
      </c>
      <c r="L2051" t="n">
        <v>4</v>
      </c>
      <c r="M2051" t="n">
        <v>4</v>
      </c>
      <c r="N2051" t="n">
        <v>4</v>
      </c>
      <c r="O2051">
        <f>DATE(2026,1,1)-K2051</f>
        <v/>
      </c>
      <c r="P2051">
        <f>IF(G2051&gt;=2,"Repeat","One-time")</f>
        <v/>
      </c>
    </row>
    <row r="2052">
      <c r="A2052" t="inlineStr">
        <is>
          <t>C10270</t>
        </is>
      </c>
      <c r="B2052" t="inlineStr">
        <is>
          <t>Arjun Pillai</t>
        </is>
      </c>
      <c r="C2052" t="inlineStr">
        <is>
          <t>South</t>
        </is>
      </c>
      <c r="D2052" t="inlineStr">
        <is>
          <t>Kochi</t>
        </is>
      </c>
      <c r="E2052" t="inlineStr">
        <is>
          <t>No</t>
        </is>
      </c>
      <c r="F2052" t="inlineStr">
        <is>
          <t>High Value</t>
        </is>
      </c>
      <c r="G2052" t="n">
        <v>6</v>
      </c>
      <c r="H2052" s="24" t="n">
        <v>53624.26</v>
      </c>
      <c r="I2052" s="24" t="n">
        <v>7548.08</v>
      </c>
      <c r="J2052" s="25" t="n">
        <v>45881</v>
      </c>
      <c r="K2052" s="25" t="n">
        <v>45967</v>
      </c>
      <c r="L2052" t="n">
        <v>4</v>
      </c>
      <c r="M2052" t="n">
        <v>4</v>
      </c>
      <c r="N2052" t="n">
        <v>4</v>
      </c>
      <c r="O2052">
        <f>DATE(2026,1,1)-K2052</f>
        <v/>
      </c>
      <c r="P2052">
        <f>IF(G2052&gt;=2,"Repeat","One-time")</f>
        <v/>
      </c>
    </row>
    <row r="2053">
      <c r="A2053" t="inlineStr">
        <is>
          <t>C02906</t>
        </is>
      </c>
      <c r="B2053" t="inlineStr">
        <is>
          <t>Rahul Bose</t>
        </is>
      </c>
      <c r="C2053" t="inlineStr">
        <is>
          <t>South</t>
        </is>
      </c>
      <c r="D2053" t="inlineStr">
        <is>
          <t>Hyderabad</t>
        </is>
      </c>
      <c r="E2053" t="inlineStr">
        <is>
          <t>No</t>
        </is>
      </c>
      <c r="F2053" t="inlineStr">
        <is>
          <t>At Risk</t>
        </is>
      </c>
      <c r="G2053" t="n">
        <v>6</v>
      </c>
      <c r="H2053" s="24" t="n">
        <v>53613.49</v>
      </c>
      <c r="I2053" s="24" t="n">
        <v>9742.209999999999</v>
      </c>
      <c r="J2053" s="25" t="n">
        <v>45196</v>
      </c>
      <c r="K2053" s="25" t="n">
        <v>45393</v>
      </c>
      <c r="L2053" t="n">
        <v>1</v>
      </c>
      <c r="M2053" t="n">
        <v>4</v>
      </c>
      <c r="N2053" t="n">
        <v>4</v>
      </c>
      <c r="O2053">
        <f>DATE(2026,1,1)-K2053</f>
        <v/>
      </c>
      <c r="P2053">
        <f>IF(G2053&gt;=2,"Repeat","One-time")</f>
        <v/>
      </c>
    </row>
    <row r="2054">
      <c r="A2054" t="inlineStr">
        <is>
          <t>C05868</t>
        </is>
      </c>
      <c r="B2054" t="inlineStr">
        <is>
          <t>Imran Rao</t>
        </is>
      </c>
      <c r="C2054" t="inlineStr">
        <is>
          <t>East</t>
        </is>
      </c>
      <c r="D2054" t="inlineStr">
        <is>
          <t>Kolkata</t>
        </is>
      </c>
      <c r="E2054" t="inlineStr">
        <is>
          <t>Yes</t>
        </is>
      </c>
      <c r="F2054" t="inlineStr">
        <is>
          <t>High Value</t>
        </is>
      </c>
      <c r="G2054" t="n">
        <v>7</v>
      </c>
      <c r="H2054" s="24" t="n">
        <v>53603.59</v>
      </c>
      <c r="I2054" s="24" t="n">
        <v>9947.01</v>
      </c>
      <c r="J2054" s="25" t="n">
        <v>45527</v>
      </c>
      <c r="K2054" s="25" t="n">
        <v>45877</v>
      </c>
      <c r="L2054" t="n">
        <v>3</v>
      </c>
      <c r="M2054" t="n">
        <v>4</v>
      </c>
      <c r="N2054" t="n">
        <v>4</v>
      </c>
      <c r="O2054">
        <f>DATE(2026,1,1)-K2054</f>
        <v/>
      </c>
      <c r="P2054">
        <f>IF(G2054&gt;=2,"Repeat","One-time")</f>
        <v/>
      </c>
    </row>
    <row r="2055">
      <c r="A2055" t="inlineStr">
        <is>
          <t>C02817</t>
        </is>
      </c>
      <c r="B2055" t="inlineStr">
        <is>
          <t>Arjun Fernandes</t>
        </is>
      </c>
      <c r="C2055" t="inlineStr">
        <is>
          <t>Central</t>
        </is>
      </c>
      <c r="D2055" t="inlineStr">
        <is>
          <t>Indore</t>
        </is>
      </c>
      <c r="E2055" t="inlineStr">
        <is>
          <t>No</t>
        </is>
      </c>
      <c r="F2055" t="inlineStr">
        <is>
          <t>At Risk</t>
        </is>
      </c>
      <c r="G2055" t="n">
        <v>5</v>
      </c>
      <c r="H2055" s="24" t="n">
        <v>53598.56</v>
      </c>
      <c r="I2055" s="24" t="n">
        <v>4168.9</v>
      </c>
      <c r="J2055" s="25" t="n">
        <v>45241</v>
      </c>
      <c r="K2055" s="25" t="n">
        <v>45584</v>
      </c>
      <c r="L2055" t="n">
        <v>2</v>
      </c>
      <c r="M2055" t="n">
        <v>4</v>
      </c>
      <c r="N2055" t="n">
        <v>4</v>
      </c>
      <c r="O2055">
        <f>DATE(2026,1,1)-K2055</f>
        <v/>
      </c>
      <c r="P2055">
        <f>IF(G2055&gt;=2,"Repeat","One-time")</f>
        <v/>
      </c>
    </row>
    <row r="2056">
      <c r="A2056" t="inlineStr">
        <is>
          <t>C09845</t>
        </is>
      </c>
      <c r="B2056" t="inlineStr">
        <is>
          <t>Ayesha Yadav</t>
        </is>
      </c>
      <c r="C2056" t="inlineStr">
        <is>
          <t>West</t>
        </is>
      </c>
      <c r="D2056" t="inlineStr">
        <is>
          <t>Pune</t>
        </is>
      </c>
      <c r="E2056" t="inlineStr">
        <is>
          <t>Yes</t>
        </is>
      </c>
      <c r="F2056" t="inlineStr">
        <is>
          <t>High Value</t>
        </is>
      </c>
      <c r="G2056" t="n">
        <v>6</v>
      </c>
      <c r="H2056" s="24" t="n">
        <v>53594.36</v>
      </c>
      <c r="I2056" s="24" t="n">
        <v>6760.71</v>
      </c>
      <c r="J2056" s="25" t="n">
        <v>45854</v>
      </c>
      <c r="K2056" s="25" t="n">
        <v>45966</v>
      </c>
      <c r="L2056" t="n">
        <v>4</v>
      </c>
      <c r="M2056" t="n">
        <v>4</v>
      </c>
      <c r="N2056" t="n">
        <v>4</v>
      </c>
      <c r="O2056">
        <f>DATE(2026,1,1)-K2056</f>
        <v/>
      </c>
      <c r="P2056">
        <f>IF(G2056&gt;=2,"Repeat","One-time")</f>
        <v/>
      </c>
    </row>
    <row r="2057">
      <c r="A2057" t="inlineStr">
        <is>
          <t>C02414</t>
        </is>
      </c>
      <c r="B2057" t="inlineStr">
        <is>
          <t>Pooja Prasad</t>
        </is>
      </c>
      <c r="C2057" t="inlineStr">
        <is>
          <t>North</t>
        </is>
      </c>
      <c r="D2057" t="inlineStr">
        <is>
          <t>Delhi</t>
        </is>
      </c>
      <c r="E2057" t="inlineStr">
        <is>
          <t>No</t>
        </is>
      </c>
      <c r="F2057" t="inlineStr">
        <is>
          <t>At Risk</t>
        </is>
      </c>
      <c r="G2057" t="n">
        <v>5</v>
      </c>
      <c r="H2057" s="24" t="n">
        <v>53593.8</v>
      </c>
      <c r="I2057" s="24" t="n">
        <v>6931.64</v>
      </c>
      <c r="J2057" s="25" t="n">
        <v>45144</v>
      </c>
      <c r="K2057" s="25" t="n">
        <v>45390</v>
      </c>
      <c r="L2057" t="n">
        <v>1</v>
      </c>
      <c r="M2057" t="n">
        <v>4</v>
      </c>
      <c r="N2057" t="n">
        <v>4</v>
      </c>
      <c r="O2057">
        <f>DATE(2026,1,1)-K2057</f>
        <v/>
      </c>
      <c r="P2057">
        <f>IF(G2057&gt;=2,"Repeat","One-time")</f>
        <v/>
      </c>
    </row>
    <row r="2058">
      <c r="A2058" t="inlineStr">
        <is>
          <t>C00908</t>
        </is>
      </c>
      <c r="B2058" t="inlineStr">
        <is>
          <t>Vivaan Menon</t>
        </is>
      </c>
      <c r="C2058" t="inlineStr">
        <is>
          <t>West</t>
        </is>
      </c>
      <c r="D2058" t="inlineStr">
        <is>
          <t>Pune</t>
        </is>
      </c>
      <c r="E2058" t="inlineStr">
        <is>
          <t>No</t>
        </is>
      </c>
      <c r="F2058" t="inlineStr">
        <is>
          <t>At Risk</t>
        </is>
      </c>
      <c r="G2058" t="n">
        <v>14</v>
      </c>
      <c r="H2058" s="24" t="n">
        <v>53574</v>
      </c>
      <c r="I2058" s="24" t="n">
        <v>13918.23</v>
      </c>
      <c r="J2058" s="25" t="n">
        <v>44954</v>
      </c>
      <c r="K2058" s="25" t="n">
        <v>45207</v>
      </c>
      <c r="L2058" t="n">
        <v>1</v>
      </c>
      <c r="M2058" t="n">
        <v>5</v>
      </c>
      <c r="N2058" t="n">
        <v>4</v>
      </c>
      <c r="O2058">
        <f>DATE(2026,1,1)-K2058</f>
        <v/>
      </c>
      <c r="P2058">
        <f>IF(G2058&gt;=2,"Repeat","One-time")</f>
        <v/>
      </c>
    </row>
    <row r="2059">
      <c r="A2059" t="inlineStr">
        <is>
          <t>C00821</t>
        </is>
      </c>
      <c r="B2059" t="inlineStr">
        <is>
          <t>Sanjay Sharma</t>
        </is>
      </c>
      <c r="C2059" t="inlineStr">
        <is>
          <t>South</t>
        </is>
      </c>
      <c r="D2059" t="inlineStr">
        <is>
          <t>Coimbatore</t>
        </is>
      </c>
      <c r="E2059" t="inlineStr">
        <is>
          <t>No</t>
        </is>
      </c>
      <c r="F2059" t="inlineStr">
        <is>
          <t>High Value</t>
        </is>
      </c>
      <c r="G2059" t="n">
        <v>8</v>
      </c>
      <c r="H2059" s="24" t="n">
        <v>53568.98</v>
      </c>
      <c r="I2059" s="24" t="n">
        <v>8271.4</v>
      </c>
      <c r="J2059" s="25" t="n">
        <v>45081</v>
      </c>
      <c r="K2059" s="25" t="n">
        <v>45804</v>
      </c>
      <c r="L2059" t="n">
        <v>3</v>
      </c>
      <c r="M2059" t="n">
        <v>4</v>
      </c>
      <c r="N2059" t="n">
        <v>4</v>
      </c>
      <c r="O2059">
        <f>DATE(2026,1,1)-K2059</f>
        <v/>
      </c>
      <c r="P2059">
        <f>IF(G2059&gt;=2,"Repeat","One-time")</f>
        <v/>
      </c>
    </row>
    <row r="2060">
      <c r="A2060" t="inlineStr">
        <is>
          <t>C01620</t>
        </is>
      </c>
      <c r="B2060" t="inlineStr">
        <is>
          <t>Priya Pillai</t>
        </is>
      </c>
      <c r="C2060" t="inlineStr">
        <is>
          <t>North</t>
        </is>
      </c>
      <c r="D2060" t="inlineStr">
        <is>
          <t>Delhi</t>
        </is>
      </c>
      <c r="E2060" t="inlineStr">
        <is>
          <t>Yes</t>
        </is>
      </c>
      <c r="F2060" t="inlineStr">
        <is>
          <t>High Value</t>
        </is>
      </c>
      <c r="G2060" t="n">
        <v>16</v>
      </c>
      <c r="H2060" s="24" t="n">
        <v>53556.36</v>
      </c>
      <c r="I2060" s="24" t="n">
        <v>12684.08</v>
      </c>
      <c r="J2060" s="25" t="n">
        <v>45061</v>
      </c>
      <c r="K2060" s="25" t="n">
        <v>45759</v>
      </c>
      <c r="L2060" t="n">
        <v>3</v>
      </c>
      <c r="M2060" t="n">
        <v>5</v>
      </c>
      <c r="N2060" t="n">
        <v>4</v>
      </c>
      <c r="O2060">
        <f>DATE(2026,1,1)-K2060</f>
        <v/>
      </c>
      <c r="P2060">
        <f>IF(G2060&gt;=2,"Repeat","One-time")</f>
        <v/>
      </c>
    </row>
    <row r="2061">
      <c r="A2061" t="inlineStr">
        <is>
          <t>C01469</t>
        </is>
      </c>
      <c r="B2061" t="inlineStr">
        <is>
          <t>Vivaan Das</t>
        </is>
      </c>
      <c r="C2061" t="inlineStr">
        <is>
          <t>West</t>
        </is>
      </c>
      <c r="D2061" t="inlineStr">
        <is>
          <t>Ahmedabad</t>
        </is>
      </c>
      <c r="E2061" t="inlineStr">
        <is>
          <t>Yes</t>
        </is>
      </c>
      <c r="F2061" t="inlineStr">
        <is>
          <t>At Risk</t>
        </is>
      </c>
      <c r="G2061" t="n">
        <v>8</v>
      </c>
      <c r="H2061" s="24" t="n">
        <v>53534.02</v>
      </c>
      <c r="I2061" s="24" t="n">
        <v>8936.02</v>
      </c>
      <c r="J2061" s="25" t="n">
        <v>45143</v>
      </c>
      <c r="K2061" s="25" t="n">
        <v>45673</v>
      </c>
      <c r="L2061" t="n">
        <v>2</v>
      </c>
      <c r="M2061" t="n">
        <v>4</v>
      </c>
      <c r="N2061" t="n">
        <v>4</v>
      </c>
      <c r="O2061">
        <f>DATE(2026,1,1)-K2061</f>
        <v/>
      </c>
      <c r="P2061">
        <f>IF(G2061&gt;=2,"Repeat","One-time")</f>
        <v/>
      </c>
    </row>
    <row r="2062">
      <c r="A2062" t="inlineStr">
        <is>
          <t>C05111</t>
        </is>
      </c>
      <c r="B2062" t="inlineStr">
        <is>
          <t>Priya Shah</t>
        </is>
      </c>
      <c r="C2062" t="inlineStr">
        <is>
          <t>West</t>
        </is>
      </c>
      <c r="D2062" t="inlineStr">
        <is>
          <t>Mumbai</t>
        </is>
      </c>
      <c r="E2062" t="inlineStr">
        <is>
          <t>No</t>
        </is>
      </c>
      <c r="F2062" t="inlineStr">
        <is>
          <t>High Value</t>
        </is>
      </c>
      <c r="G2062" t="n">
        <v>5</v>
      </c>
      <c r="H2062" s="24" t="n">
        <v>53532.85</v>
      </c>
      <c r="I2062" s="24" t="n">
        <v>9859.15</v>
      </c>
      <c r="J2062" s="25" t="n">
        <v>45530</v>
      </c>
      <c r="K2062" s="25" t="n">
        <v>45903</v>
      </c>
      <c r="L2062" t="n">
        <v>3</v>
      </c>
      <c r="M2062" t="n">
        <v>4</v>
      </c>
      <c r="N2062" t="n">
        <v>4</v>
      </c>
      <c r="O2062">
        <f>DATE(2026,1,1)-K2062</f>
        <v/>
      </c>
      <c r="P2062">
        <f>IF(G2062&gt;=2,"Repeat","One-time")</f>
        <v/>
      </c>
    </row>
    <row r="2063">
      <c r="A2063" t="inlineStr">
        <is>
          <t>C00775</t>
        </is>
      </c>
      <c r="B2063" t="inlineStr">
        <is>
          <t>Zoya Ghosh</t>
        </is>
      </c>
      <c r="C2063" t="inlineStr">
        <is>
          <t>South</t>
        </is>
      </c>
      <c r="D2063" t="inlineStr">
        <is>
          <t>Coimbatore</t>
        </is>
      </c>
      <c r="E2063" t="inlineStr">
        <is>
          <t>No</t>
        </is>
      </c>
      <c r="F2063" t="inlineStr">
        <is>
          <t>At Risk</t>
        </is>
      </c>
      <c r="G2063" t="n">
        <v>6</v>
      </c>
      <c r="H2063" s="24" t="n">
        <v>53528.5</v>
      </c>
      <c r="I2063" s="24" t="n">
        <v>4954.8</v>
      </c>
      <c r="J2063" s="25" t="n">
        <v>44927</v>
      </c>
      <c r="K2063" s="25" t="n">
        <v>45113</v>
      </c>
      <c r="L2063" t="n">
        <v>1</v>
      </c>
      <c r="M2063" t="n">
        <v>4</v>
      </c>
      <c r="N2063" t="n">
        <v>4</v>
      </c>
      <c r="O2063">
        <f>DATE(2026,1,1)-K2063</f>
        <v/>
      </c>
      <c r="P2063">
        <f>IF(G2063&gt;=2,"Repeat","One-time")</f>
        <v/>
      </c>
    </row>
    <row r="2064">
      <c r="A2064" t="inlineStr">
        <is>
          <t>C01999</t>
        </is>
      </c>
      <c r="B2064" t="inlineStr">
        <is>
          <t>Zoya Mishra</t>
        </is>
      </c>
      <c r="C2064" t="inlineStr">
        <is>
          <t>South</t>
        </is>
      </c>
      <c r="D2064" t="inlineStr">
        <is>
          <t>Bengaluru</t>
        </is>
      </c>
      <c r="E2064" t="inlineStr">
        <is>
          <t>No</t>
        </is>
      </c>
      <c r="F2064" t="inlineStr">
        <is>
          <t>High Value</t>
        </is>
      </c>
      <c r="G2064" t="n">
        <v>12</v>
      </c>
      <c r="H2064" s="24" t="n">
        <v>53441.85</v>
      </c>
      <c r="I2064" s="24" t="n">
        <v>13267.33</v>
      </c>
      <c r="J2064" s="25" t="n">
        <v>45154</v>
      </c>
      <c r="K2064" s="25" t="n">
        <v>45963</v>
      </c>
      <c r="L2064" t="n">
        <v>4</v>
      </c>
      <c r="M2064" t="n">
        <v>5</v>
      </c>
      <c r="N2064" t="n">
        <v>4</v>
      </c>
      <c r="O2064">
        <f>DATE(2026,1,1)-K2064</f>
        <v/>
      </c>
      <c r="P2064">
        <f>IF(G2064&gt;=2,"Repeat","One-time")</f>
        <v/>
      </c>
    </row>
    <row r="2065">
      <c r="A2065" t="inlineStr">
        <is>
          <t>C00257</t>
        </is>
      </c>
      <c r="B2065" t="inlineStr">
        <is>
          <t>Maria Sharma</t>
        </is>
      </c>
      <c r="C2065" t="inlineStr">
        <is>
          <t>South</t>
        </is>
      </c>
      <c r="D2065" t="inlineStr">
        <is>
          <t>Bengaluru</t>
        </is>
      </c>
      <c r="E2065" t="inlineStr">
        <is>
          <t>Yes</t>
        </is>
      </c>
      <c r="F2065" t="inlineStr">
        <is>
          <t>High Value</t>
        </is>
      </c>
      <c r="G2065" t="n">
        <v>9</v>
      </c>
      <c r="H2065" s="24" t="n">
        <v>53424.07</v>
      </c>
      <c r="I2065" s="24" t="n">
        <v>11682.93</v>
      </c>
      <c r="J2065" s="25" t="n">
        <v>44955</v>
      </c>
      <c r="K2065" s="25" t="n">
        <v>46002</v>
      </c>
      <c r="L2065" t="n">
        <v>5</v>
      </c>
      <c r="M2065" t="n">
        <v>5</v>
      </c>
      <c r="N2065" t="n">
        <v>4</v>
      </c>
      <c r="O2065">
        <f>DATE(2026,1,1)-K2065</f>
        <v/>
      </c>
      <c r="P2065">
        <f>IF(G2065&gt;=2,"Repeat","One-time")</f>
        <v/>
      </c>
    </row>
    <row r="2066">
      <c r="A2066" t="inlineStr">
        <is>
          <t>C05576</t>
        </is>
      </c>
      <c r="B2066" t="inlineStr">
        <is>
          <t>Karan Fernandes</t>
        </is>
      </c>
      <c r="C2066" t="inlineStr">
        <is>
          <t>South</t>
        </is>
      </c>
      <c r="D2066" t="inlineStr">
        <is>
          <t>Kochi</t>
        </is>
      </c>
      <c r="E2066" t="inlineStr">
        <is>
          <t>Yes</t>
        </is>
      </c>
      <c r="F2066" t="inlineStr">
        <is>
          <t>Loyal</t>
        </is>
      </c>
      <c r="G2066" t="n">
        <v>3</v>
      </c>
      <c r="H2066" s="24" t="n">
        <v>53396</v>
      </c>
      <c r="I2066" s="24" t="n">
        <v>6925.59</v>
      </c>
      <c r="J2066" s="25" t="n">
        <v>45503</v>
      </c>
      <c r="K2066" s="25" t="n">
        <v>45790</v>
      </c>
      <c r="L2066" t="n">
        <v>3</v>
      </c>
      <c r="M2066" t="n">
        <v>3</v>
      </c>
      <c r="N2066" t="n">
        <v>4</v>
      </c>
      <c r="O2066">
        <f>DATE(2026,1,1)-K2066</f>
        <v/>
      </c>
      <c r="P2066">
        <f>IF(G2066&gt;=2,"Repeat","One-time")</f>
        <v/>
      </c>
    </row>
    <row r="2067">
      <c r="A2067" t="inlineStr">
        <is>
          <t>C01721</t>
        </is>
      </c>
      <c r="B2067" t="inlineStr">
        <is>
          <t>Kavya Rao</t>
        </is>
      </c>
      <c r="C2067" t="inlineStr">
        <is>
          <t>South</t>
        </is>
      </c>
      <c r="D2067" t="inlineStr">
        <is>
          <t>Chennai</t>
        </is>
      </c>
      <c r="E2067" t="inlineStr">
        <is>
          <t>Yes</t>
        </is>
      </c>
      <c r="F2067" t="inlineStr">
        <is>
          <t>At Risk</t>
        </is>
      </c>
      <c r="G2067" t="n">
        <v>8</v>
      </c>
      <c r="H2067" s="24" t="n">
        <v>53378.27</v>
      </c>
      <c r="I2067" s="24" t="n">
        <v>12741</v>
      </c>
      <c r="J2067" s="25" t="n">
        <v>45060</v>
      </c>
      <c r="K2067" s="25" t="n">
        <v>45440</v>
      </c>
      <c r="L2067" t="n">
        <v>1</v>
      </c>
      <c r="M2067" t="n">
        <v>4</v>
      </c>
      <c r="N2067" t="n">
        <v>4</v>
      </c>
      <c r="O2067">
        <f>DATE(2026,1,1)-K2067</f>
        <v/>
      </c>
      <c r="P2067">
        <f>IF(G2067&gt;=2,"Repeat","One-time")</f>
        <v/>
      </c>
    </row>
    <row r="2068">
      <c r="A2068" t="inlineStr">
        <is>
          <t>C02462</t>
        </is>
      </c>
      <c r="B2068" t="inlineStr">
        <is>
          <t>Ritu Gupta</t>
        </is>
      </c>
      <c r="C2068" t="inlineStr">
        <is>
          <t>North</t>
        </is>
      </c>
      <c r="D2068" t="inlineStr">
        <is>
          <t>Delhi</t>
        </is>
      </c>
      <c r="E2068" t="inlineStr">
        <is>
          <t>Yes</t>
        </is>
      </c>
      <c r="F2068" t="inlineStr">
        <is>
          <t>At Risk</t>
        </is>
      </c>
      <c r="G2068" t="n">
        <v>10</v>
      </c>
      <c r="H2068" s="24" t="n">
        <v>53358.6</v>
      </c>
      <c r="I2068" s="24" t="n">
        <v>11083.17</v>
      </c>
      <c r="J2068" s="25" t="n">
        <v>45133</v>
      </c>
      <c r="K2068" s="25" t="n">
        <v>45735</v>
      </c>
      <c r="L2068" t="n">
        <v>2</v>
      </c>
      <c r="M2068" t="n">
        <v>5</v>
      </c>
      <c r="N2068" t="n">
        <v>4</v>
      </c>
      <c r="O2068">
        <f>DATE(2026,1,1)-K2068</f>
        <v/>
      </c>
      <c r="P2068">
        <f>IF(G2068&gt;=2,"Repeat","One-time")</f>
        <v/>
      </c>
    </row>
    <row r="2069">
      <c r="A2069" t="inlineStr">
        <is>
          <t>C00596</t>
        </is>
      </c>
      <c r="B2069" t="inlineStr">
        <is>
          <t>Ayesha Singh</t>
        </is>
      </c>
      <c r="C2069" t="inlineStr">
        <is>
          <t>West</t>
        </is>
      </c>
      <c r="D2069" t="inlineStr">
        <is>
          <t>Mumbai</t>
        </is>
      </c>
      <c r="E2069" t="inlineStr">
        <is>
          <t>Yes</t>
        </is>
      </c>
      <c r="F2069" t="inlineStr">
        <is>
          <t>At Risk</t>
        </is>
      </c>
      <c r="G2069" t="n">
        <v>14</v>
      </c>
      <c r="H2069" s="24" t="n">
        <v>53290</v>
      </c>
      <c r="I2069" s="24" t="n">
        <v>14061.37</v>
      </c>
      <c r="J2069" s="25" t="n">
        <v>44934</v>
      </c>
      <c r="K2069" s="25" t="n">
        <v>45062</v>
      </c>
      <c r="L2069" t="n">
        <v>1</v>
      </c>
      <c r="M2069" t="n">
        <v>5</v>
      </c>
      <c r="N2069" t="n">
        <v>4</v>
      </c>
      <c r="O2069">
        <f>DATE(2026,1,1)-K2069</f>
        <v/>
      </c>
      <c r="P2069">
        <f>IF(G2069&gt;=2,"Repeat","One-time")</f>
        <v/>
      </c>
    </row>
    <row r="2070">
      <c r="A2070" t="inlineStr">
        <is>
          <t>C08876</t>
        </is>
      </c>
      <c r="B2070" t="inlineStr">
        <is>
          <t>Ayesha Iyer</t>
        </is>
      </c>
      <c r="C2070" t="inlineStr">
        <is>
          <t>North</t>
        </is>
      </c>
      <c r="D2070" t="inlineStr">
        <is>
          <t>Jaipur</t>
        </is>
      </c>
      <c r="E2070" t="inlineStr">
        <is>
          <t>No</t>
        </is>
      </c>
      <c r="F2070" t="inlineStr">
        <is>
          <t>High Value</t>
        </is>
      </c>
      <c r="G2070" t="n">
        <v>4</v>
      </c>
      <c r="H2070" s="24" t="n">
        <v>53281.02</v>
      </c>
      <c r="I2070" s="24" t="n">
        <v>7425.84</v>
      </c>
      <c r="J2070" s="25" t="n">
        <v>45788</v>
      </c>
      <c r="K2070" s="25" t="n">
        <v>45976</v>
      </c>
      <c r="L2070" t="n">
        <v>4</v>
      </c>
      <c r="M2070" t="n">
        <v>4</v>
      </c>
      <c r="N2070" t="n">
        <v>4</v>
      </c>
      <c r="O2070">
        <f>DATE(2026,1,1)-K2070</f>
        <v/>
      </c>
      <c r="P2070">
        <f>IF(G2070&gt;=2,"Repeat","One-time")</f>
        <v/>
      </c>
    </row>
    <row r="2071">
      <c r="A2071" t="inlineStr">
        <is>
          <t>C10059</t>
        </is>
      </c>
      <c r="B2071" t="inlineStr">
        <is>
          <t>Ananya Sinha</t>
        </is>
      </c>
      <c r="C2071" t="inlineStr">
        <is>
          <t>Central</t>
        </is>
      </c>
      <c r="D2071" t="inlineStr">
        <is>
          <t>Bhopal</t>
        </is>
      </c>
      <c r="E2071" t="inlineStr">
        <is>
          <t>Yes</t>
        </is>
      </c>
      <c r="F2071" t="inlineStr">
        <is>
          <t>High Value</t>
        </is>
      </c>
      <c r="G2071" t="n">
        <v>5</v>
      </c>
      <c r="H2071" s="24" t="n">
        <v>53273.88</v>
      </c>
      <c r="I2071" s="24" t="n">
        <v>8671.27</v>
      </c>
      <c r="J2071" s="25" t="n">
        <v>45869</v>
      </c>
      <c r="K2071" s="25" t="n">
        <v>45991</v>
      </c>
      <c r="L2071" t="n">
        <v>5</v>
      </c>
      <c r="M2071" t="n">
        <v>4</v>
      </c>
      <c r="N2071" t="n">
        <v>4</v>
      </c>
      <c r="O2071">
        <f>DATE(2026,1,1)-K2071</f>
        <v/>
      </c>
      <c r="P2071">
        <f>IF(G2071&gt;=2,"Repeat","One-time")</f>
        <v/>
      </c>
    </row>
    <row r="2072">
      <c r="A2072" t="inlineStr">
        <is>
          <t>C05194</t>
        </is>
      </c>
      <c r="B2072" t="inlineStr">
        <is>
          <t>Suresh Mishra</t>
        </is>
      </c>
      <c r="C2072" t="inlineStr">
        <is>
          <t>West</t>
        </is>
      </c>
      <c r="D2072" t="inlineStr">
        <is>
          <t>Surat</t>
        </is>
      </c>
      <c r="E2072" t="inlineStr">
        <is>
          <t>No</t>
        </is>
      </c>
      <c r="F2072" t="inlineStr">
        <is>
          <t>High Value</t>
        </is>
      </c>
      <c r="G2072" t="n">
        <v>12</v>
      </c>
      <c r="H2072" s="24" t="n">
        <v>53266.12</v>
      </c>
      <c r="I2072" s="24" t="n">
        <v>10864.6</v>
      </c>
      <c r="J2072" s="25" t="n">
        <v>45471</v>
      </c>
      <c r="K2072" s="25" t="n">
        <v>46017</v>
      </c>
      <c r="L2072" t="n">
        <v>5</v>
      </c>
      <c r="M2072" t="n">
        <v>5</v>
      </c>
      <c r="N2072" t="n">
        <v>4</v>
      </c>
      <c r="O2072">
        <f>DATE(2026,1,1)-K2072</f>
        <v/>
      </c>
      <c r="P2072">
        <f>IF(G2072&gt;=2,"Repeat","One-time")</f>
        <v/>
      </c>
    </row>
    <row r="2073">
      <c r="A2073" t="inlineStr">
        <is>
          <t>C00909</t>
        </is>
      </c>
      <c r="B2073" t="inlineStr">
        <is>
          <t>Amit Shah</t>
        </is>
      </c>
      <c r="C2073" t="inlineStr">
        <is>
          <t>South</t>
        </is>
      </c>
      <c r="D2073" t="inlineStr">
        <is>
          <t>Bengaluru</t>
        </is>
      </c>
      <c r="E2073" t="inlineStr">
        <is>
          <t>No</t>
        </is>
      </c>
      <c r="F2073" t="inlineStr">
        <is>
          <t>At Risk</t>
        </is>
      </c>
      <c r="G2073" t="n">
        <v>8</v>
      </c>
      <c r="H2073" s="24" t="n">
        <v>53253.72</v>
      </c>
      <c r="I2073" s="24" t="n">
        <v>9922.98</v>
      </c>
      <c r="J2073" s="25" t="n">
        <v>44976</v>
      </c>
      <c r="K2073" s="25" t="n">
        <v>45556</v>
      </c>
      <c r="L2073" t="n">
        <v>2</v>
      </c>
      <c r="M2073" t="n">
        <v>4</v>
      </c>
      <c r="N2073" t="n">
        <v>4</v>
      </c>
      <c r="O2073">
        <f>DATE(2026,1,1)-K2073</f>
        <v/>
      </c>
      <c r="P2073">
        <f>IF(G2073&gt;=2,"Repeat","One-time")</f>
        <v/>
      </c>
    </row>
    <row r="2074">
      <c r="A2074" t="inlineStr">
        <is>
          <t>C04757</t>
        </is>
      </c>
      <c r="B2074" t="inlineStr">
        <is>
          <t>Pooja Mehta</t>
        </is>
      </c>
      <c r="C2074" t="inlineStr">
        <is>
          <t>West</t>
        </is>
      </c>
      <c r="D2074" t="inlineStr">
        <is>
          <t>Surat</t>
        </is>
      </c>
      <c r="E2074" t="inlineStr">
        <is>
          <t>No</t>
        </is>
      </c>
      <c r="F2074" t="inlineStr">
        <is>
          <t>High Value</t>
        </is>
      </c>
      <c r="G2074" t="n">
        <v>8</v>
      </c>
      <c r="H2074" s="24" t="n">
        <v>53246.8</v>
      </c>
      <c r="I2074" s="24" t="n">
        <v>10749.36</v>
      </c>
      <c r="J2074" s="25" t="n">
        <v>45513</v>
      </c>
      <c r="K2074" s="25" t="n">
        <v>45986</v>
      </c>
      <c r="L2074" t="n">
        <v>4</v>
      </c>
      <c r="M2074" t="n">
        <v>4</v>
      </c>
      <c r="N2074" t="n">
        <v>4</v>
      </c>
      <c r="O2074">
        <f>DATE(2026,1,1)-K2074</f>
        <v/>
      </c>
      <c r="P2074">
        <f>IF(G2074&gt;=2,"Repeat","One-time")</f>
        <v/>
      </c>
    </row>
    <row r="2075">
      <c r="A2075" t="inlineStr">
        <is>
          <t>C03341</t>
        </is>
      </c>
      <c r="B2075" t="inlineStr">
        <is>
          <t>Vikram Singh</t>
        </is>
      </c>
      <c r="C2075" t="inlineStr">
        <is>
          <t>South</t>
        </is>
      </c>
      <c r="D2075" t="inlineStr">
        <is>
          <t>Chennai</t>
        </is>
      </c>
      <c r="E2075" t="inlineStr">
        <is>
          <t>Yes</t>
        </is>
      </c>
      <c r="F2075" t="inlineStr">
        <is>
          <t>At Risk</t>
        </is>
      </c>
      <c r="G2075" t="n">
        <v>7</v>
      </c>
      <c r="H2075" s="24" t="n">
        <v>53143.93</v>
      </c>
      <c r="I2075" s="24" t="n">
        <v>13364.8</v>
      </c>
      <c r="J2075" s="25" t="n">
        <v>45242</v>
      </c>
      <c r="K2075" s="25" t="n">
        <v>45744</v>
      </c>
      <c r="L2075" t="n">
        <v>2</v>
      </c>
      <c r="M2075" t="n">
        <v>4</v>
      </c>
      <c r="N2075" t="n">
        <v>4</v>
      </c>
      <c r="O2075">
        <f>DATE(2026,1,1)-K2075</f>
        <v/>
      </c>
      <c r="P2075">
        <f>IF(G2075&gt;=2,"Repeat","One-time")</f>
        <v/>
      </c>
    </row>
    <row r="2076">
      <c r="A2076" t="inlineStr">
        <is>
          <t>C02655</t>
        </is>
      </c>
      <c r="B2076" t="inlineStr">
        <is>
          <t>Isha Pillai</t>
        </is>
      </c>
      <c r="C2076" t="inlineStr">
        <is>
          <t>West</t>
        </is>
      </c>
      <c r="D2076" t="inlineStr">
        <is>
          <t>Mumbai</t>
        </is>
      </c>
      <c r="E2076" t="inlineStr">
        <is>
          <t>No</t>
        </is>
      </c>
      <c r="F2076" t="inlineStr">
        <is>
          <t>High Value</t>
        </is>
      </c>
      <c r="G2076" t="n">
        <v>12</v>
      </c>
      <c r="H2076" s="24" t="n">
        <v>53129.87</v>
      </c>
      <c r="I2076" s="24" t="n">
        <v>13900.14</v>
      </c>
      <c r="J2076" s="25" t="n">
        <v>45151</v>
      </c>
      <c r="K2076" s="25" t="n">
        <v>45958</v>
      </c>
      <c r="L2076" t="n">
        <v>4</v>
      </c>
      <c r="M2076" t="n">
        <v>5</v>
      </c>
      <c r="N2076" t="n">
        <v>4</v>
      </c>
      <c r="O2076">
        <f>DATE(2026,1,1)-K2076</f>
        <v/>
      </c>
      <c r="P2076">
        <f>IF(G2076&gt;=2,"Repeat","One-time")</f>
        <v/>
      </c>
    </row>
    <row r="2077">
      <c r="A2077" t="inlineStr">
        <is>
          <t>C05191</t>
        </is>
      </c>
      <c r="B2077" t="inlineStr">
        <is>
          <t>Maria Fernandes</t>
        </is>
      </c>
      <c r="C2077" t="inlineStr">
        <is>
          <t>North</t>
        </is>
      </c>
      <c r="D2077" t="inlineStr">
        <is>
          <t>Delhi</t>
        </is>
      </c>
      <c r="E2077" t="inlineStr">
        <is>
          <t>No</t>
        </is>
      </c>
      <c r="F2077" t="inlineStr">
        <is>
          <t>At Risk</t>
        </is>
      </c>
      <c r="G2077" t="n">
        <v>9</v>
      </c>
      <c r="H2077" s="24" t="n">
        <v>53112.18</v>
      </c>
      <c r="I2077" s="24" t="n">
        <v>11601.82</v>
      </c>
      <c r="J2077" s="25" t="n">
        <v>45455</v>
      </c>
      <c r="K2077" s="25" t="n">
        <v>45751</v>
      </c>
      <c r="L2077" t="n">
        <v>2</v>
      </c>
      <c r="M2077" t="n">
        <v>5</v>
      </c>
      <c r="N2077" t="n">
        <v>4</v>
      </c>
      <c r="O2077">
        <f>DATE(2026,1,1)-K2077</f>
        <v/>
      </c>
      <c r="P2077">
        <f>IF(G2077&gt;=2,"Repeat","One-time")</f>
        <v/>
      </c>
    </row>
    <row r="2078">
      <c r="A2078" t="inlineStr">
        <is>
          <t>C03377</t>
        </is>
      </c>
      <c r="B2078" t="inlineStr">
        <is>
          <t>Lakshmi Gupta</t>
        </is>
      </c>
      <c r="C2078" t="inlineStr">
        <is>
          <t>South</t>
        </is>
      </c>
      <c r="D2078" t="inlineStr">
        <is>
          <t>Hyderabad</t>
        </is>
      </c>
      <c r="E2078" t="inlineStr">
        <is>
          <t>No</t>
        </is>
      </c>
      <c r="F2078" t="inlineStr">
        <is>
          <t>At Risk</t>
        </is>
      </c>
      <c r="G2078" t="n">
        <v>4</v>
      </c>
      <c r="H2078" s="24" t="n">
        <v>53099.58</v>
      </c>
      <c r="I2078" s="24" t="n">
        <v>11813.2</v>
      </c>
      <c r="J2078" s="25" t="n">
        <v>45314</v>
      </c>
      <c r="K2078" s="25" t="n">
        <v>45578</v>
      </c>
      <c r="L2078" t="n">
        <v>2</v>
      </c>
      <c r="M2078" t="n">
        <v>3</v>
      </c>
      <c r="N2078" t="n">
        <v>4</v>
      </c>
      <c r="O2078">
        <f>DATE(2026,1,1)-K2078</f>
        <v/>
      </c>
      <c r="P2078">
        <f>IF(G2078&gt;=2,"Repeat","One-time")</f>
        <v/>
      </c>
    </row>
    <row r="2079">
      <c r="A2079" t="inlineStr">
        <is>
          <t>C06154</t>
        </is>
      </c>
      <c r="B2079" t="inlineStr">
        <is>
          <t>Riya Mehta</t>
        </is>
      </c>
      <c r="C2079" t="inlineStr">
        <is>
          <t>East</t>
        </is>
      </c>
      <c r="D2079" t="inlineStr">
        <is>
          <t>Kolkata</t>
        </is>
      </c>
      <c r="E2079" t="inlineStr">
        <is>
          <t>No</t>
        </is>
      </c>
      <c r="F2079" t="inlineStr">
        <is>
          <t>High Value</t>
        </is>
      </c>
      <c r="G2079" t="n">
        <v>8</v>
      </c>
      <c r="H2079" s="24" t="n">
        <v>53085.34</v>
      </c>
      <c r="I2079" s="24" t="n">
        <v>7856.35</v>
      </c>
      <c r="J2079" s="25" t="n">
        <v>45596</v>
      </c>
      <c r="K2079" s="25" t="n">
        <v>46019</v>
      </c>
      <c r="L2079" t="n">
        <v>5</v>
      </c>
      <c r="M2079" t="n">
        <v>5</v>
      </c>
      <c r="N2079" t="n">
        <v>4</v>
      </c>
      <c r="O2079">
        <f>DATE(2026,1,1)-K2079</f>
        <v/>
      </c>
      <c r="P2079">
        <f>IF(G2079&gt;=2,"Repeat","One-time")</f>
        <v/>
      </c>
    </row>
    <row r="2080">
      <c r="A2080" t="inlineStr">
        <is>
          <t>C05627</t>
        </is>
      </c>
      <c r="B2080" t="inlineStr">
        <is>
          <t>Meera Kumar</t>
        </is>
      </c>
      <c r="C2080" t="inlineStr">
        <is>
          <t>West</t>
        </is>
      </c>
      <c r="D2080" t="inlineStr">
        <is>
          <t>Mumbai</t>
        </is>
      </c>
      <c r="E2080" t="inlineStr">
        <is>
          <t>No</t>
        </is>
      </c>
      <c r="F2080" t="inlineStr">
        <is>
          <t>At Risk</t>
        </is>
      </c>
      <c r="G2080" t="n">
        <v>8</v>
      </c>
      <c r="H2080" s="24" t="n">
        <v>53082.23</v>
      </c>
      <c r="I2080" s="24" t="n">
        <v>13327.7</v>
      </c>
      <c r="J2080" s="25" t="n">
        <v>45541</v>
      </c>
      <c r="K2080" s="25" t="n">
        <v>45659</v>
      </c>
      <c r="L2080" t="n">
        <v>2</v>
      </c>
      <c r="M2080" t="n">
        <v>4</v>
      </c>
      <c r="N2080" t="n">
        <v>4</v>
      </c>
      <c r="O2080">
        <f>DATE(2026,1,1)-K2080</f>
        <v/>
      </c>
      <c r="P2080">
        <f>IF(G2080&gt;=2,"Repeat","One-time")</f>
        <v/>
      </c>
    </row>
    <row r="2081">
      <c r="A2081" t="inlineStr">
        <is>
          <t>C00625</t>
        </is>
      </c>
      <c r="B2081" t="inlineStr">
        <is>
          <t>Sanjay Agarwal</t>
        </is>
      </c>
      <c r="C2081" t="inlineStr">
        <is>
          <t>Central</t>
        </is>
      </c>
      <c r="D2081" t="inlineStr">
        <is>
          <t>Bhopal</t>
        </is>
      </c>
      <c r="E2081" t="inlineStr">
        <is>
          <t>Yes</t>
        </is>
      </c>
      <c r="F2081" t="inlineStr">
        <is>
          <t>At Risk</t>
        </is>
      </c>
      <c r="G2081" t="n">
        <v>11</v>
      </c>
      <c r="H2081" s="24" t="n">
        <v>53071.54</v>
      </c>
      <c r="I2081" s="24" t="n">
        <v>12291.28</v>
      </c>
      <c r="J2081" s="25" t="n">
        <v>44930</v>
      </c>
      <c r="K2081" s="25" t="n">
        <v>45615</v>
      </c>
      <c r="L2081" t="n">
        <v>2</v>
      </c>
      <c r="M2081" t="n">
        <v>5</v>
      </c>
      <c r="N2081" t="n">
        <v>4</v>
      </c>
      <c r="O2081">
        <f>DATE(2026,1,1)-K2081</f>
        <v/>
      </c>
      <c r="P2081">
        <f>IF(G2081&gt;=2,"Repeat","One-time")</f>
        <v/>
      </c>
    </row>
    <row r="2082">
      <c r="A2082" t="inlineStr">
        <is>
          <t>C02998</t>
        </is>
      </c>
      <c r="B2082" t="inlineStr">
        <is>
          <t>Nikhil Yadav</t>
        </is>
      </c>
      <c r="C2082" t="inlineStr">
        <is>
          <t>North</t>
        </is>
      </c>
      <c r="D2082" t="inlineStr">
        <is>
          <t>Gurugram</t>
        </is>
      </c>
      <c r="E2082" t="inlineStr">
        <is>
          <t>No</t>
        </is>
      </c>
      <c r="F2082" t="inlineStr">
        <is>
          <t>High Value</t>
        </is>
      </c>
      <c r="G2082" t="n">
        <v>10</v>
      </c>
      <c r="H2082" s="24" t="n">
        <v>53055.57</v>
      </c>
      <c r="I2082" s="24" t="n">
        <v>5981.11</v>
      </c>
      <c r="J2082" s="25" t="n">
        <v>45288</v>
      </c>
      <c r="K2082" s="25" t="n">
        <v>46015</v>
      </c>
      <c r="L2082" t="n">
        <v>5</v>
      </c>
      <c r="M2082" t="n">
        <v>5</v>
      </c>
      <c r="N2082" t="n">
        <v>4</v>
      </c>
      <c r="O2082">
        <f>DATE(2026,1,1)-K2082</f>
        <v/>
      </c>
      <c r="P2082">
        <f>IF(G2082&gt;=2,"Repeat","One-time")</f>
        <v/>
      </c>
    </row>
    <row r="2083">
      <c r="A2083" t="inlineStr">
        <is>
          <t>C06537</t>
        </is>
      </c>
      <c r="B2083" t="inlineStr">
        <is>
          <t>Maria Singh</t>
        </is>
      </c>
      <c r="C2083" t="inlineStr">
        <is>
          <t>East</t>
        </is>
      </c>
      <c r="D2083" t="inlineStr">
        <is>
          <t>Kolkata</t>
        </is>
      </c>
      <c r="E2083" t="inlineStr">
        <is>
          <t>No</t>
        </is>
      </c>
      <c r="F2083" t="inlineStr">
        <is>
          <t>At Risk</t>
        </is>
      </c>
      <c r="G2083" t="n">
        <v>1</v>
      </c>
      <c r="H2083" s="24" t="n">
        <v>53041.93</v>
      </c>
      <c r="I2083" s="24" t="n">
        <v>2337.93</v>
      </c>
      <c r="J2083" s="25" t="n">
        <v>45604</v>
      </c>
      <c r="K2083" s="25" t="n">
        <v>45604</v>
      </c>
      <c r="L2083" t="n">
        <v>2</v>
      </c>
      <c r="M2083" t="n">
        <v>1</v>
      </c>
      <c r="N2083" t="n">
        <v>4</v>
      </c>
      <c r="O2083">
        <f>DATE(2026,1,1)-K2083</f>
        <v/>
      </c>
      <c r="P2083">
        <f>IF(G2083&gt;=2,"Repeat","One-time")</f>
        <v/>
      </c>
    </row>
    <row r="2084">
      <c r="A2084" t="inlineStr">
        <is>
          <t>C07256</t>
        </is>
      </c>
      <c r="B2084" t="inlineStr">
        <is>
          <t>Priya Menon</t>
        </is>
      </c>
      <c r="C2084" t="inlineStr">
        <is>
          <t>East</t>
        </is>
      </c>
      <c r="D2084" t="inlineStr">
        <is>
          <t>Kolkata</t>
        </is>
      </c>
      <c r="E2084" t="inlineStr">
        <is>
          <t>No</t>
        </is>
      </c>
      <c r="F2084" t="inlineStr">
        <is>
          <t>High Value</t>
        </is>
      </c>
      <c r="G2084" t="n">
        <v>5</v>
      </c>
      <c r="H2084" s="24" t="n">
        <v>53011.08</v>
      </c>
      <c r="I2084" s="24" t="n">
        <v>8410.790000000001</v>
      </c>
      <c r="J2084" s="25" t="n">
        <v>45651</v>
      </c>
      <c r="K2084" s="25" t="n">
        <v>45959</v>
      </c>
      <c r="L2084" t="n">
        <v>4</v>
      </c>
      <c r="M2084" t="n">
        <v>4</v>
      </c>
      <c r="N2084" t="n">
        <v>4</v>
      </c>
      <c r="O2084">
        <f>DATE(2026,1,1)-K2084</f>
        <v/>
      </c>
      <c r="P2084">
        <f>IF(G2084&gt;=2,"Repeat","One-time")</f>
        <v/>
      </c>
    </row>
    <row r="2085">
      <c r="A2085" t="inlineStr">
        <is>
          <t>C01931</t>
        </is>
      </c>
      <c r="B2085" t="inlineStr">
        <is>
          <t>Zoya Reddy</t>
        </is>
      </c>
      <c r="C2085" t="inlineStr">
        <is>
          <t>Central</t>
        </is>
      </c>
      <c r="D2085" t="inlineStr">
        <is>
          <t>Bhopal</t>
        </is>
      </c>
      <c r="E2085" t="inlineStr">
        <is>
          <t>No</t>
        </is>
      </c>
      <c r="F2085" t="inlineStr">
        <is>
          <t>At Risk</t>
        </is>
      </c>
      <c r="G2085" t="n">
        <v>6</v>
      </c>
      <c r="H2085" s="24" t="n">
        <v>52970.61</v>
      </c>
      <c r="I2085" s="24" t="n">
        <v>11539.41</v>
      </c>
      <c r="J2085" s="25" t="n">
        <v>45077</v>
      </c>
      <c r="K2085" s="25" t="n">
        <v>45423</v>
      </c>
      <c r="L2085" t="n">
        <v>1</v>
      </c>
      <c r="M2085" t="n">
        <v>4</v>
      </c>
      <c r="N2085" t="n">
        <v>4</v>
      </c>
      <c r="O2085">
        <f>DATE(2026,1,1)-K2085</f>
        <v/>
      </c>
      <c r="P2085">
        <f>IF(G2085&gt;=2,"Repeat","One-time")</f>
        <v/>
      </c>
    </row>
    <row r="2086">
      <c r="A2086" t="inlineStr">
        <is>
          <t>C01737</t>
        </is>
      </c>
      <c r="B2086" t="inlineStr">
        <is>
          <t>Isha Mishra</t>
        </is>
      </c>
      <c r="C2086" t="inlineStr">
        <is>
          <t>West</t>
        </is>
      </c>
      <c r="D2086" t="inlineStr">
        <is>
          <t>Mumbai</t>
        </is>
      </c>
      <c r="E2086" t="inlineStr">
        <is>
          <t>No</t>
        </is>
      </c>
      <c r="F2086" t="inlineStr">
        <is>
          <t>High Value</t>
        </is>
      </c>
      <c r="G2086" t="n">
        <v>9</v>
      </c>
      <c r="H2086" s="24" t="n">
        <v>52939.61</v>
      </c>
      <c r="I2086" s="24" t="n">
        <v>9018.549999999999</v>
      </c>
      <c r="J2086" s="25" t="n">
        <v>45108</v>
      </c>
      <c r="K2086" s="25" t="n">
        <v>45996</v>
      </c>
      <c r="L2086" t="n">
        <v>5</v>
      </c>
      <c r="M2086" t="n">
        <v>5</v>
      </c>
      <c r="N2086" t="n">
        <v>4</v>
      </c>
      <c r="O2086">
        <f>DATE(2026,1,1)-K2086</f>
        <v/>
      </c>
      <c r="P2086">
        <f>IF(G2086&gt;=2,"Repeat","One-time")</f>
        <v/>
      </c>
    </row>
    <row r="2087">
      <c r="A2087" t="inlineStr">
        <is>
          <t>C05139</t>
        </is>
      </c>
      <c r="B2087" t="inlineStr">
        <is>
          <t>Joseph Bose</t>
        </is>
      </c>
      <c r="C2087" t="inlineStr">
        <is>
          <t>West</t>
        </is>
      </c>
      <c r="D2087" t="inlineStr">
        <is>
          <t>Mumbai</t>
        </is>
      </c>
      <c r="E2087" t="inlineStr">
        <is>
          <t>Yes</t>
        </is>
      </c>
      <c r="F2087" t="inlineStr">
        <is>
          <t>High Value</t>
        </is>
      </c>
      <c r="G2087" t="n">
        <v>8</v>
      </c>
      <c r="H2087" s="24" t="n">
        <v>52926.59</v>
      </c>
      <c r="I2087" s="24" t="n">
        <v>11606.01</v>
      </c>
      <c r="J2087" s="25" t="n">
        <v>45428</v>
      </c>
      <c r="K2087" s="25" t="n">
        <v>45937</v>
      </c>
      <c r="L2087" t="n">
        <v>4</v>
      </c>
      <c r="M2087" t="n">
        <v>4</v>
      </c>
      <c r="N2087" t="n">
        <v>4</v>
      </c>
      <c r="O2087">
        <f>DATE(2026,1,1)-K2087</f>
        <v/>
      </c>
      <c r="P2087">
        <f>IF(G2087&gt;=2,"Repeat","One-time")</f>
        <v/>
      </c>
    </row>
    <row r="2088">
      <c r="A2088" t="inlineStr">
        <is>
          <t>C00843</t>
        </is>
      </c>
      <c r="B2088" t="inlineStr">
        <is>
          <t>Suresh Shah</t>
        </is>
      </c>
      <c r="C2088" t="inlineStr">
        <is>
          <t>West</t>
        </is>
      </c>
      <c r="D2088" t="inlineStr">
        <is>
          <t>Mumbai</t>
        </is>
      </c>
      <c r="E2088" t="inlineStr">
        <is>
          <t>Yes</t>
        </is>
      </c>
      <c r="F2088" t="inlineStr">
        <is>
          <t>High Value</t>
        </is>
      </c>
      <c r="G2088" t="n">
        <v>11</v>
      </c>
      <c r="H2088" s="24" t="n">
        <v>52863.18</v>
      </c>
      <c r="I2088" s="24" t="n">
        <v>8244.34</v>
      </c>
      <c r="J2088" s="25" t="n">
        <v>44942</v>
      </c>
      <c r="K2088" s="25" t="n">
        <v>45764</v>
      </c>
      <c r="L2088" t="n">
        <v>3</v>
      </c>
      <c r="M2088" t="n">
        <v>5</v>
      </c>
      <c r="N2088" t="n">
        <v>4</v>
      </c>
      <c r="O2088">
        <f>DATE(2026,1,1)-K2088</f>
        <v/>
      </c>
      <c r="P2088">
        <f>IF(G2088&gt;=2,"Repeat","One-time")</f>
        <v/>
      </c>
    </row>
    <row r="2089">
      <c r="A2089" t="inlineStr">
        <is>
          <t>C11027</t>
        </is>
      </c>
      <c r="B2089" t="inlineStr">
        <is>
          <t>Shreya Agarwal</t>
        </is>
      </c>
      <c r="C2089" t="inlineStr">
        <is>
          <t>Central</t>
        </is>
      </c>
      <c r="D2089" t="inlineStr">
        <is>
          <t>Bhopal</t>
        </is>
      </c>
      <c r="E2089" t="inlineStr">
        <is>
          <t>No</t>
        </is>
      </c>
      <c r="F2089" t="inlineStr">
        <is>
          <t>New</t>
        </is>
      </c>
      <c r="G2089" t="n">
        <v>2</v>
      </c>
      <c r="H2089" s="24" t="n">
        <v>52863.03</v>
      </c>
      <c r="I2089" s="24" t="n">
        <v>11081.59</v>
      </c>
      <c r="J2089" s="25" t="n">
        <v>45949</v>
      </c>
      <c r="K2089" s="25" t="n">
        <v>46003</v>
      </c>
      <c r="L2089" t="n">
        <v>5</v>
      </c>
      <c r="M2089" t="n">
        <v>3</v>
      </c>
      <c r="N2089" t="n">
        <v>4</v>
      </c>
      <c r="O2089">
        <f>DATE(2026,1,1)-K2089</f>
        <v/>
      </c>
      <c r="P2089">
        <f>IF(G2089&gt;=2,"Repeat","One-time")</f>
        <v/>
      </c>
    </row>
    <row r="2090">
      <c r="A2090" t="inlineStr">
        <is>
          <t>C02932</t>
        </is>
      </c>
      <c r="B2090" t="inlineStr">
        <is>
          <t>Aarav Reddy</t>
        </is>
      </c>
      <c r="C2090" t="inlineStr">
        <is>
          <t>West</t>
        </is>
      </c>
      <c r="D2090" t="inlineStr">
        <is>
          <t>Mumbai</t>
        </is>
      </c>
      <c r="E2090" t="inlineStr">
        <is>
          <t>No</t>
        </is>
      </c>
      <c r="F2090" t="inlineStr">
        <is>
          <t>High Value</t>
        </is>
      </c>
      <c r="G2090" t="n">
        <v>6</v>
      </c>
      <c r="H2090" s="24" t="n">
        <v>52813.41</v>
      </c>
      <c r="I2090" s="24" t="n">
        <v>9045.83</v>
      </c>
      <c r="J2090" s="25" t="n">
        <v>45241</v>
      </c>
      <c r="K2090" s="25" t="n">
        <v>45876</v>
      </c>
      <c r="L2090" t="n">
        <v>3</v>
      </c>
      <c r="M2090" t="n">
        <v>4</v>
      </c>
      <c r="N2090" t="n">
        <v>4</v>
      </c>
      <c r="O2090">
        <f>DATE(2026,1,1)-K2090</f>
        <v/>
      </c>
      <c r="P2090">
        <f>IF(G2090&gt;=2,"Repeat","One-time")</f>
        <v/>
      </c>
    </row>
    <row r="2091">
      <c r="A2091" t="inlineStr">
        <is>
          <t>C07175</t>
        </is>
      </c>
      <c r="B2091" t="inlineStr">
        <is>
          <t>Maria Kapoor</t>
        </is>
      </c>
      <c r="C2091" t="inlineStr">
        <is>
          <t>East</t>
        </is>
      </c>
      <c r="D2091" t="inlineStr">
        <is>
          <t>Kolkata</t>
        </is>
      </c>
      <c r="E2091" t="inlineStr">
        <is>
          <t>No</t>
        </is>
      </c>
      <c r="F2091" t="inlineStr">
        <is>
          <t>High Value</t>
        </is>
      </c>
      <c r="G2091" t="n">
        <v>9</v>
      </c>
      <c r="H2091" s="24" t="n">
        <v>52795.42</v>
      </c>
      <c r="I2091" s="24" t="n">
        <v>13009.13</v>
      </c>
      <c r="J2091" s="25" t="n">
        <v>45608</v>
      </c>
      <c r="K2091" s="25" t="n">
        <v>45999</v>
      </c>
      <c r="L2091" t="n">
        <v>5</v>
      </c>
      <c r="M2091" t="n">
        <v>5</v>
      </c>
      <c r="N2091" t="n">
        <v>4</v>
      </c>
      <c r="O2091">
        <f>DATE(2026,1,1)-K2091</f>
        <v/>
      </c>
      <c r="P2091">
        <f>IF(G2091&gt;=2,"Repeat","One-time")</f>
        <v/>
      </c>
    </row>
    <row r="2092">
      <c r="A2092" t="inlineStr">
        <is>
          <t>C04137</t>
        </is>
      </c>
      <c r="B2092" t="inlineStr">
        <is>
          <t>Neha Singh</t>
        </is>
      </c>
      <c r="C2092" t="inlineStr">
        <is>
          <t>East</t>
        </is>
      </c>
      <c r="D2092" t="inlineStr">
        <is>
          <t>Jamshedpur</t>
        </is>
      </c>
      <c r="E2092" t="inlineStr">
        <is>
          <t>No</t>
        </is>
      </c>
      <c r="F2092" t="inlineStr">
        <is>
          <t>High Value</t>
        </is>
      </c>
      <c r="G2092" t="n">
        <v>8</v>
      </c>
      <c r="H2092" s="24" t="n">
        <v>52794.73</v>
      </c>
      <c r="I2092" s="24" t="n">
        <v>7431.78</v>
      </c>
      <c r="J2092" s="25" t="n">
        <v>45340</v>
      </c>
      <c r="K2092" s="25" t="n">
        <v>45954</v>
      </c>
      <c r="L2092" t="n">
        <v>4</v>
      </c>
      <c r="M2092" t="n">
        <v>4</v>
      </c>
      <c r="N2092" t="n">
        <v>4</v>
      </c>
      <c r="O2092">
        <f>DATE(2026,1,1)-K2092</f>
        <v/>
      </c>
      <c r="P2092">
        <f>IF(G2092&gt;=2,"Repeat","One-time")</f>
        <v/>
      </c>
    </row>
    <row r="2093">
      <c r="A2093" t="inlineStr">
        <is>
          <t>C03068</t>
        </is>
      </c>
      <c r="B2093" t="inlineStr">
        <is>
          <t>Aditya Bose</t>
        </is>
      </c>
      <c r="C2093" t="inlineStr">
        <is>
          <t>North</t>
        </is>
      </c>
      <c r="D2093" t="inlineStr">
        <is>
          <t>Gurugram</t>
        </is>
      </c>
      <c r="E2093" t="inlineStr">
        <is>
          <t>Yes</t>
        </is>
      </c>
      <c r="F2093" t="inlineStr">
        <is>
          <t>At Risk</t>
        </is>
      </c>
      <c r="G2093" t="n">
        <v>10</v>
      </c>
      <c r="H2093" s="24" t="n">
        <v>52791.57</v>
      </c>
      <c r="I2093" s="24" t="n">
        <v>9827.059999999999</v>
      </c>
      <c r="J2093" s="25" t="n">
        <v>45212</v>
      </c>
      <c r="K2093" s="25" t="n">
        <v>45392</v>
      </c>
      <c r="L2093" t="n">
        <v>1</v>
      </c>
      <c r="M2093" t="n">
        <v>5</v>
      </c>
      <c r="N2093" t="n">
        <v>4</v>
      </c>
      <c r="O2093">
        <f>DATE(2026,1,1)-K2093</f>
        <v/>
      </c>
      <c r="P2093">
        <f>IF(G2093&gt;=2,"Repeat","One-time")</f>
        <v/>
      </c>
    </row>
    <row r="2094">
      <c r="A2094" t="inlineStr">
        <is>
          <t>C03630</t>
        </is>
      </c>
      <c r="B2094" t="inlineStr">
        <is>
          <t>Gurpreet Mehta</t>
        </is>
      </c>
      <c r="C2094" t="inlineStr">
        <is>
          <t>West</t>
        </is>
      </c>
      <c r="D2094" t="inlineStr">
        <is>
          <t>Mumbai</t>
        </is>
      </c>
      <c r="E2094" t="inlineStr">
        <is>
          <t>Yes</t>
        </is>
      </c>
      <c r="F2094" t="inlineStr">
        <is>
          <t>At Risk</t>
        </is>
      </c>
      <c r="G2094" t="n">
        <v>8</v>
      </c>
      <c r="H2094" s="24" t="n">
        <v>52745.9</v>
      </c>
      <c r="I2094" s="24" t="n">
        <v>11076.13</v>
      </c>
      <c r="J2094" s="25" t="n">
        <v>45266</v>
      </c>
      <c r="K2094" s="25" t="n">
        <v>45752</v>
      </c>
      <c r="L2094" t="n">
        <v>2</v>
      </c>
      <c r="M2094" t="n">
        <v>4</v>
      </c>
      <c r="N2094" t="n">
        <v>4</v>
      </c>
      <c r="O2094">
        <f>DATE(2026,1,1)-K2094</f>
        <v/>
      </c>
      <c r="P2094">
        <f>IF(G2094&gt;=2,"Repeat","One-time")</f>
        <v/>
      </c>
    </row>
    <row r="2095">
      <c r="A2095" t="inlineStr">
        <is>
          <t>C03470</t>
        </is>
      </c>
      <c r="B2095" t="inlineStr">
        <is>
          <t>Tanvi Chopra</t>
        </is>
      </c>
      <c r="C2095" t="inlineStr">
        <is>
          <t>East</t>
        </is>
      </c>
      <c r="D2095" t="inlineStr">
        <is>
          <t>Bhubaneswar</t>
        </is>
      </c>
      <c r="E2095" t="inlineStr">
        <is>
          <t>No</t>
        </is>
      </c>
      <c r="F2095" t="inlineStr">
        <is>
          <t>High Value</t>
        </is>
      </c>
      <c r="G2095" t="n">
        <v>9</v>
      </c>
      <c r="H2095" s="24" t="n">
        <v>52735.41</v>
      </c>
      <c r="I2095" s="24" t="n">
        <v>9951.860000000001</v>
      </c>
      <c r="J2095" s="25" t="n">
        <v>45438</v>
      </c>
      <c r="K2095" s="25" t="n">
        <v>45888</v>
      </c>
      <c r="L2095" t="n">
        <v>3</v>
      </c>
      <c r="M2095" t="n">
        <v>5</v>
      </c>
      <c r="N2095" t="n">
        <v>4</v>
      </c>
      <c r="O2095">
        <f>DATE(2026,1,1)-K2095</f>
        <v/>
      </c>
      <c r="P2095">
        <f>IF(G2095&gt;=2,"Repeat","One-time")</f>
        <v/>
      </c>
    </row>
    <row r="2096">
      <c r="A2096" t="inlineStr">
        <is>
          <t>C01589</t>
        </is>
      </c>
      <c r="B2096" t="inlineStr">
        <is>
          <t>Ritu Mishra</t>
        </is>
      </c>
      <c r="C2096" t="inlineStr">
        <is>
          <t>South</t>
        </is>
      </c>
      <c r="D2096" t="inlineStr">
        <is>
          <t>Hyderabad</t>
        </is>
      </c>
      <c r="E2096" t="inlineStr">
        <is>
          <t>No</t>
        </is>
      </c>
      <c r="F2096" t="inlineStr">
        <is>
          <t>High Value</t>
        </is>
      </c>
      <c r="G2096" t="n">
        <v>5</v>
      </c>
      <c r="H2096" s="24" t="n">
        <v>52732.08</v>
      </c>
      <c r="I2096" s="24" t="n">
        <v>3098.84</v>
      </c>
      <c r="J2096" s="25" t="n">
        <v>45237</v>
      </c>
      <c r="K2096" s="25" t="n">
        <v>45764</v>
      </c>
      <c r="L2096" t="n">
        <v>3</v>
      </c>
      <c r="M2096" t="n">
        <v>4</v>
      </c>
      <c r="N2096" t="n">
        <v>4</v>
      </c>
      <c r="O2096">
        <f>DATE(2026,1,1)-K2096</f>
        <v/>
      </c>
      <c r="P2096">
        <f>IF(G2096&gt;=2,"Repeat","One-time")</f>
        <v/>
      </c>
    </row>
    <row r="2097">
      <c r="A2097" t="inlineStr">
        <is>
          <t>C02909</t>
        </is>
      </c>
      <c r="B2097" t="inlineStr">
        <is>
          <t>Arjun Chopra</t>
        </is>
      </c>
      <c r="C2097" t="inlineStr">
        <is>
          <t>South</t>
        </is>
      </c>
      <c r="D2097" t="inlineStr">
        <is>
          <t>Kochi</t>
        </is>
      </c>
      <c r="E2097" t="inlineStr">
        <is>
          <t>No</t>
        </is>
      </c>
      <c r="F2097" t="inlineStr">
        <is>
          <t>At Risk</t>
        </is>
      </c>
      <c r="G2097" t="n">
        <v>5</v>
      </c>
      <c r="H2097" s="24" t="n">
        <v>52715.24</v>
      </c>
      <c r="I2097" s="24" t="n">
        <v>8378.48</v>
      </c>
      <c r="J2097" s="25" t="n">
        <v>45242</v>
      </c>
      <c r="K2097" s="25" t="n">
        <v>45312</v>
      </c>
      <c r="L2097" t="n">
        <v>1</v>
      </c>
      <c r="M2097" t="n">
        <v>4</v>
      </c>
      <c r="N2097" t="n">
        <v>4</v>
      </c>
      <c r="O2097">
        <f>DATE(2026,1,1)-K2097</f>
        <v/>
      </c>
      <c r="P2097">
        <f>IF(G2097&gt;=2,"Repeat","One-time")</f>
        <v/>
      </c>
    </row>
    <row r="2098">
      <c r="A2098" t="inlineStr">
        <is>
          <t>C05683</t>
        </is>
      </c>
      <c r="B2098" t="inlineStr">
        <is>
          <t>Imran Bose</t>
        </is>
      </c>
      <c r="C2098" t="inlineStr">
        <is>
          <t>North</t>
        </is>
      </c>
      <c r="D2098" t="inlineStr">
        <is>
          <t>Lucknow</t>
        </is>
      </c>
      <c r="E2098" t="inlineStr">
        <is>
          <t>No</t>
        </is>
      </c>
      <c r="F2098" t="inlineStr">
        <is>
          <t>At Risk</t>
        </is>
      </c>
      <c r="G2098" t="n">
        <v>3</v>
      </c>
      <c r="H2098" s="24" t="n">
        <v>52684.75</v>
      </c>
      <c r="I2098" s="24" t="n">
        <v>4458.94</v>
      </c>
      <c r="J2098" s="25" t="n">
        <v>45513</v>
      </c>
      <c r="K2098" s="25" t="n">
        <v>45745</v>
      </c>
      <c r="L2098" t="n">
        <v>2</v>
      </c>
      <c r="M2098" t="n">
        <v>3</v>
      </c>
      <c r="N2098" t="n">
        <v>4</v>
      </c>
      <c r="O2098">
        <f>DATE(2026,1,1)-K2098</f>
        <v/>
      </c>
      <c r="P2098">
        <f>IF(G2098&gt;=2,"Repeat","One-time")</f>
        <v/>
      </c>
    </row>
    <row r="2099">
      <c r="A2099" t="inlineStr">
        <is>
          <t>C06931</t>
        </is>
      </c>
      <c r="B2099" t="inlineStr">
        <is>
          <t>Varun Rao</t>
        </is>
      </c>
      <c r="C2099" t="inlineStr">
        <is>
          <t>North</t>
        </is>
      </c>
      <c r="D2099" t="inlineStr">
        <is>
          <t>Jaipur</t>
        </is>
      </c>
      <c r="E2099" t="inlineStr">
        <is>
          <t>No</t>
        </is>
      </c>
      <c r="F2099" t="inlineStr">
        <is>
          <t>High Value</t>
        </is>
      </c>
      <c r="G2099" t="n">
        <v>6</v>
      </c>
      <c r="H2099" s="24" t="n">
        <v>52662.25</v>
      </c>
      <c r="I2099" s="24" t="n">
        <v>3830.72</v>
      </c>
      <c r="J2099" s="25" t="n">
        <v>45619</v>
      </c>
      <c r="K2099" s="25" t="n">
        <v>45902</v>
      </c>
      <c r="L2099" t="n">
        <v>3</v>
      </c>
      <c r="M2099" t="n">
        <v>4</v>
      </c>
      <c r="N2099" t="n">
        <v>4</v>
      </c>
      <c r="O2099">
        <f>DATE(2026,1,1)-K2099</f>
        <v/>
      </c>
      <c r="P2099">
        <f>IF(G2099&gt;=2,"Repeat","One-time")</f>
        <v/>
      </c>
    </row>
    <row r="2100">
      <c r="A2100" t="inlineStr">
        <is>
          <t>C07286</t>
        </is>
      </c>
      <c r="B2100" t="inlineStr">
        <is>
          <t>Abhishek Kapoor</t>
        </is>
      </c>
      <c r="C2100" t="inlineStr">
        <is>
          <t>East</t>
        </is>
      </c>
      <c r="D2100" t="inlineStr">
        <is>
          <t>Patna</t>
        </is>
      </c>
      <c r="E2100" t="inlineStr">
        <is>
          <t>No</t>
        </is>
      </c>
      <c r="F2100" t="inlineStr">
        <is>
          <t>High Value</t>
        </is>
      </c>
      <c r="G2100" t="n">
        <v>4</v>
      </c>
      <c r="H2100" s="24" t="n">
        <v>52654.93</v>
      </c>
      <c r="I2100" s="24" t="n">
        <v>7645.89</v>
      </c>
      <c r="J2100" s="25" t="n">
        <v>45669</v>
      </c>
      <c r="K2100" s="25" t="n">
        <v>45958</v>
      </c>
      <c r="L2100" t="n">
        <v>4</v>
      </c>
      <c r="M2100" t="n">
        <v>4</v>
      </c>
      <c r="N2100" t="n">
        <v>4</v>
      </c>
      <c r="O2100">
        <f>DATE(2026,1,1)-K2100</f>
        <v/>
      </c>
      <c r="P2100">
        <f>IF(G2100&gt;=2,"Repeat","One-time")</f>
        <v/>
      </c>
    </row>
    <row r="2101">
      <c r="A2101" t="inlineStr">
        <is>
          <t>C09513</t>
        </is>
      </c>
      <c r="B2101" t="inlineStr">
        <is>
          <t>Ayesha Nair</t>
        </is>
      </c>
      <c r="C2101" t="inlineStr">
        <is>
          <t>South</t>
        </is>
      </c>
      <c r="D2101" t="inlineStr">
        <is>
          <t>Bengaluru</t>
        </is>
      </c>
      <c r="E2101" t="inlineStr">
        <is>
          <t>Yes</t>
        </is>
      </c>
      <c r="F2101" t="inlineStr">
        <is>
          <t>High Value</t>
        </is>
      </c>
      <c r="G2101" t="n">
        <v>4</v>
      </c>
      <c r="H2101" s="24" t="n">
        <v>52603.67</v>
      </c>
      <c r="I2101" s="24" t="n">
        <v>10099.62</v>
      </c>
      <c r="J2101" s="25" t="n">
        <v>45824</v>
      </c>
      <c r="K2101" s="25" t="n">
        <v>45998</v>
      </c>
      <c r="L2101" t="n">
        <v>5</v>
      </c>
      <c r="M2101" t="n">
        <v>4</v>
      </c>
      <c r="N2101" t="n">
        <v>4</v>
      </c>
      <c r="O2101">
        <f>DATE(2026,1,1)-K2101</f>
        <v/>
      </c>
      <c r="P2101">
        <f>IF(G2101&gt;=2,"Repeat","One-time")</f>
        <v/>
      </c>
    </row>
    <row r="2102">
      <c r="A2102" t="inlineStr">
        <is>
          <t>C08082</t>
        </is>
      </c>
      <c r="B2102" t="inlineStr">
        <is>
          <t>Joseph Patel</t>
        </is>
      </c>
      <c r="C2102" t="inlineStr">
        <is>
          <t>North</t>
        </is>
      </c>
      <c r="D2102" t="inlineStr">
        <is>
          <t>Jaipur</t>
        </is>
      </c>
      <c r="E2102" t="inlineStr">
        <is>
          <t>Yes</t>
        </is>
      </c>
      <c r="F2102" t="inlineStr">
        <is>
          <t>Occasional</t>
        </is>
      </c>
      <c r="G2102" t="n">
        <v>2</v>
      </c>
      <c r="H2102" s="24" t="n">
        <v>52522.93</v>
      </c>
      <c r="I2102" s="24" t="n">
        <v>7805.81</v>
      </c>
      <c r="J2102" s="25" t="n">
        <v>45856</v>
      </c>
      <c r="K2102" s="25" t="n">
        <v>45903</v>
      </c>
      <c r="L2102" t="n">
        <v>3</v>
      </c>
      <c r="M2102" t="n">
        <v>2</v>
      </c>
      <c r="N2102" t="n">
        <v>4</v>
      </c>
      <c r="O2102">
        <f>DATE(2026,1,1)-K2102</f>
        <v/>
      </c>
      <c r="P2102">
        <f>IF(G2102&gt;=2,"Repeat","One-time")</f>
        <v/>
      </c>
    </row>
    <row r="2103">
      <c r="A2103" t="inlineStr">
        <is>
          <t>C06643</t>
        </is>
      </c>
      <c r="B2103" t="inlineStr">
        <is>
          <t>Diya Nair</t>
        </is>
      </c>
      <c r="C2103" t="inlineStr">
        <is>
          <t>North</t>
        </is>
      </c>
      <c r="D2103" t="inlineStr">
        <is>
          <t>Delhi</t>
        </is>
      </c>
      <c r="E2103" t="inlineStr">
        <is>
          <t>No</t>
        </is>
      </c>
      <c r="F2103" t="inlineStr">
        <is>
          <t>High Value</t>
        </is>
      </c>
      <c r="G2103" t="n">
        <v>9</v>
      </c>
      <c r="H2103" s="24" t="n">
        <v>52516.92</v>
      </c>
      <c r="I2103" s="24" t="n">
        <v>13861.16</v>
      </c>
      <c r="J2103" s="25" t="n">
        <v>45646</v>
      </c>
      <c r="K2103" s="25" t="n">
        <v>46012</v>
      </c>
      <c r="L2103" t="n">
        <v>5</v>
      </c>
      <c r="M2103" t="n">
        <v>5</v>
      </c>
      <c r="N2103" t="n">
        <v>4</v>
      </c>
      <c r="O2103">
        <f>DATE(2026,1,1)-K2103</f>
        <v/>
      </c>
      <c r="P2103">
        <f>IF(G2103&gt;=2,"Repeat","One-time")</f>
        <v/>
      </c>
    </row>
    <row r="2104">
      <c r="A2104" t="inlineStr">
        <is>
          <t>C08909</t>
        </is>
      </c>
      <c r="B2104" t="inlineStr">
        <is>
          <t>Manish Gupta</t>
        </is>
      </c>
      <c r="C2104" t="inlineStr">
        <is>
          <t>North</t>
        </is>
      </c>
      <c r="D2104" t="inlineStr">
        <is>
          <t>Jaipur</t>
        </is>
      </c>
      <c r="E2104" t="inlineStr">
        <is>
          <t>Yes</t>
        </is>
      </c>
      <c r="F2104" t="inlineStr">
        <is>
          <t>High Value</t>
        </is>
      </c>
      <c r="G2104" t="n">
        <v>5</v>
      </c>
      <c r="H2104" s="24" t="n">
        <v>52511.13</v>
      </c>
      <c r="I2104" s="24" t="n">
        <v>7793.52</v>
      </c>
      <c r="J2104" s="25" t="n">
        <v>45792</v>
      </c>
      <c r="K2104" s="25" t="n">
        <v>45999</v>
      </c>
      <c r="L2104" t="n">
        <v>5</v>
      </c>
      <c r="M2104" t="n">
        <v>4</v>
      </c>
      <c r="N2104" t="n">
        <v>4</v>
      </c>
      <c r="O2104">
        <f>DATE(2026,1,1)-K2104</f>
        <v/>
      </c>
      <c r="P2104">
        <f>IF(G2104&gt;=2,"Repeat","One-time")</f>
        <v/>
      </c>
    </row>
    <row r="2105">
      <c r="A2105" t="inlineStr">
        <is>
          <t>C07607</t>
        </is>
      </c>
      <c r="B2105" t="inlineStr">
        <is>
          <t>Abhishek Banerjee</t>
        </is>
      </c>
      <c r="C2105" t="inlineStr">
        <is>
          <t>East</t>
        </is>
      </c>
      <c r="D2105" t="inlineStr">
        <is>
          <t>Guwahati</t>
        </is>
      </c>
      <c r="E2105" t="inlineStr">
        <is>
          <t>Yes</t>
        </is>
      </c>
      <c r="F2105" t="inlineStr">
        <is>
          <t>High Value</t>
        </is>
      </c>
      <c r="G2105" t="n">
        <v>4</v>
      </c>
      <c r="H2105" s="24" t="n">
        <v>52510.76</v>
      </c>
      <c r="I2105" s="24" t="n">
        <v>12521.42</v>
      </c>
      <c r="J2105" s="25" t="n">
        <v>45728</v>
      </c>
      <c r="K2105" s="25" t="n">
        <v>45998</v>
      </c>
      <c r="L2105" t="n">
        <v>5</v>
      </c>
      <c r="M2105" t="n">
        <v>4</v>
      </c>
      <c r="N2105" t="n">
        <v>4</v>
      </c>
      <c r="O2105">
        <f>DATE(2026,1,1)-K2105</f>
        <v/>
      </c>
      <c r="P2105">
        <f>IF(G2105&gt;=2,"Repeat","One-time")</f>
        <v/>
      </c>
    </row>
    <row r="2106">
      <c r="A2106" t="inlineStr">
        <is>
          <t>C02162</t>
        </is>
      </c>
      <c r="B2106" t="inlineStr">
        <is>
          <t>Aarav Singh</t>
        </is>
      </c>
      <c r="C2106" t="inlineStr">
        <is>
          <t>South</t>
        </is>
      </c>
      <c r="D2106" t="inlineStr">
        <is>
          <t>Chennai</t>
        </is>
      </c>
      <c r="E2106" t="inlineStr">
        <is>
          <t>Yes</t>
        </is>
      </c>
      <c r="F2106" t="inlineStr">
        <is>
          <t>High Value</t>
        </is>
      </c>
      <c r="G2106" t="n">
        <v>10</v>
      </c>
      <c r="H2106" s="24" t="n">
        <v>52476.97</v>
      </c>
      <c r="I2106" s="24" t="n">
        <v>12684.62</v>
      </c>
      <c r="J2106" s="25" t="n">
        <v>45130</v>
      </c>
      <c r="K2106" s="25" t="n">
        <v>45999</v>
      </c>
      <c r="L2106" t="n">
        <v>5</v>
      </c>
      <c r="M2106" t="n">
        <v>5</v>
      </c>
      <c r="N2106" t="n">
        <v>4</v>
      </c>
      <c r="O2106">
        <f>DATE(2026,1,1)-K2106</f>
        <v/>
      </c>
      <c r="P2106">
        <f>IF(G2106&gt;=2,"Repeat","One-time")</f>
        <v/>
      </c>
    </row>
    <row r="2107">
      <c r="A2107" t="inlineStr">
        <is>
          <t>C05677</t>
        </is>
      </c>
      <c r="B2107" t="inlineStr">
        <is>
          <t>Farhan Mishra</t>
        </is>
      </c>
      <c r="C2107" t="inlineStr">
        <is>
          <t>South</t>
        </is>
      </c>
      <c r="D2107" t="inlineStr">
        <is>
          <t>Hyderabad</t>
        </is>
      </c>
      <c r="E2107" t="inlineStr">
        <is>
          <t>Yes</t>
        </is>
      </c>
      <c r="F2107" t="inlineStr">
        <is>
          <t>High Value</t>
        </is>
      </c>
      <c r="G2107" t="n">
        <v>10</v>
      </c>
      <c r="H2107" s="24" t="n">
        <v>52448.84</v>
      </c>
      <c r="I2107" s="24" t="n">
        <v>11991.4</v>
      </c>
      <c r="J2107" s="25" t="n">
        <v>45486</v>
      </c>
      <c r="K2107" s="25" t="n">
        <v>45975</v>
      </c>
      <c r="L2107" t="n">
        <v>4</v>
      </c>
      <c r="M2107" t="n">
        <v>5</v>
      </c>
      <c r="N2107" t="n">
        <v>4</v>
      </c>
      <c r="O2107">
        <f>DATE(2026,1,1)-K2107</f>
        <v/>
      </c>
      <c r="P2107">
        <f>IF(G2107&gt;=2,"Repeat","One-time")</f>
        <v/>
      </c>
    </row>
    <row r="2108">
      <c r="A2108" t="inlineStr">
        <is>
          <t>C05361</t>
        </is>
      </c>
      <c r="B2108" t="inlineStr">
        <is>
          <t>Farhan Thakur</t>
        </is>
      </c>
      <c r="C2108" t="inlineStr">
        <is>
          <t>East</t>
        </is>
      </c>
      <c r="D2108" t="inlineStr">
        <is>
          <t>Kolkata</t>
        </is>
      </c>
      <c r="E2108" t="inlineStr">
        <is>
          <t>No</t>
        </is>
      </c>
      <c r="F2108" t="inlineStr">
        <is>
          <t>High Value</t>
        </is>
      </c>
      <c r="G2108" t="n">
        <v>7</v>
      </c>
      <c r="H2108" s="24" t="n">
        <v>52447.85</v>
      </c>
      <c r="I2108" s="24" t="n">
        <v>11264.96</v>
      </c>
      <c r="J2108" s="25" t="n">
        <v>45449</v>
      </c>
      <c r="K2108" s="25" t="n">
        <v>45810</v>
      </c>
      <c r="L2108" t="n">
        <v>3</v>
      </c>
      <c r="M2108" t="n">
        <v>4</v>
      </c>
      <c r="N2108" t="n">
        <v>4</v>
      </c>
      <c r="O2108">
        <f>DATE(2026,1,1)-K2108</f>
        <v/>
      </c>
      <c r="P2108">
        <f>IF(G2108&gt;=2,"Repeat","One-time")</f>
        <v/>
      </c>
    </row>
    <row r="2109">
      <c r="A2109" t="inlineStr">
        <is>
          <t>C08641</t>
        </is>
      </c>
      <c r="B2109" t="inlineStr">
        <is>
          <t>Kavya Prasad</t>
        </is>
      </c>
      <c r="C2109" t="inlineStr">
        <is>
          <t>North</t>
        </is>
      </c>
      <c r="D2109" t="inlineStr">
        <is>
          <t>Jaipur</t>
        </is>
      </c>
      <c r="E2109" t="inlineStr">
        <is>
          <t>Yes</t>
        </is>
      </c>
      <c r="F2109" t="inlineStr">
        <is>
          <t>High Value</t>
        </is>
      </c>
      <c r="G2109" t="n">
        <v>9</v>
      </c>
      <c r="H2109" s="24" t="n">
        <v>52439.05</v>
      </c>
      <c r="I2109" s="24" t="n">
        <v>11090.9</v>
      </c>
      <c r="J2109" s="25" t="n">
        <v>45747</v>
      </c>
      <c r="K2109" s="25" t="n">
        <v>46016</v>
      </c>
      <c r="L2109" t="n">
        <v>5</v>
      </c>
      <c r="M2109" t="n">
        <v>5</v>
      </c>
      <c r="N2109" t="n">
        <v>4</v>
      </c>
      <c r="O2109">
        <f>DATE(2026,1,1)-K2109</f>
        <v/>
      </c>
      <c r="P2109">
        <f>IF(G2109&gt;=2,"Repeat","One-time")</f>
        <v/>
      </c>
    </row>
    <row r="2110">
      <c r="A2110" t="inlineStr">
        <is>
          <t>C08436</t>
        </is>
      </c>
      <c r="B2110" t="inlineStr">
        <is>
          <t>Diya Joshi</t>
        </is>
      </c>
      <c r="C2110" t="inlineStr">
        <is>
          <t>West</t>
        </is>
      </c>
      <c r="D2110" t="inlineStr">
        <is>
          <t>Mumbai</t>
        </is>
      </c>
      <c r="E2110" t="inlineStr">
        <is>
          <t>No</t>
        </is>
      </c>
      <c r="F2110" t="inlineStr">
        <is>
          <t>High Value</t>
        </is>
      </c>
      <c r="G2110" t="n">
        <v>7</v>
      </c>
      <c r="H2110" s="24" t="n">
        <v>52431.32</v>
      </c>
      <c r="I2110" s="24" t="n">
        <v>7300.95</v>
      </c>
      <c r="J2110" s="25" t="n">
        <v>45730</v>
      </c>
      <c r="K2110" s="25" t="n">
        <v>46003</v>
      </c>
      <c r="L2110" t="n">
        <v>5</v>
      </c>
      <c r="M2110" t="n">
        <v>4</v>
      </c>
      <c r="N2110" t="n">
        <v>4</v>
      </c>
      <c r="O2110">
        <f>DATE(2026,1,1)-K2110</f>
        <v/>
      </c>
      <c r="P2110">
        <f>IF(G2110&gt;=2,"Repeat","One-time")</f>
        <v/>
      </c>
    </row>
    <row r="2111">
      <c r="A2111" t="inlineStr">
        <is>
          <t>C03644</t>
        </is>
      </c>
      <c r="B2111" t="inlineStr">
        <is>
          <t>Divya Sinha</t>
        </is>
      </c>
      <c r="C2111" t="inlineStr">
        <is>
          <t>West</t>
        </is>
      </c>
      <c r="D2111" t="inlineStr">
        <is>
          <t>Mumbai</t>
        </is>
      </c>
      <c r="E2111" t="inlineStr">
        <is>
          <t>No</t>
        </is>
      </c>
      <c r="F2111" t="inlineStr">
        <is>
          <t>High Value</t>
        </is>
      </c>
      <c r="G2111" t="n">
        <v>9</v>
      </c>
      <c r="H2111" s="24" t="n">
        <v>52412.93</v>
      </c>
      <c r="I2111" s="24" t="n">
        <v>9443.51</v>
      </c>
      <c r="J2111" s="25" t="n">
        <v>45279</v>
      </c>
      <c r="K2111" s="25" t="n">
        <v>45857</v>
      </c>
      <c r="L2111" t="n">
        <v>3</v>
      </c>
      <c r="M2111" t="n">
        <v>5</v>
      </c>
      <c r="N2111" t="n">
        <v>4</v>
      </c>
      <c r="O2111">
        <f>DATE(2026,1,1)-K2111</f>
        <v/>
      </c>
      <c r="P2111">
        <f>IF(G2111&gt;=2,"Repeat","One-time")</f>
        <v/>
      </c>
    </row>
    <row r="2112">
      <c r="A2112" t="inlineStr">
        <is>
          <t>C01311</t>
        </is>
      </c>
      <c r="B2112" t="inlineStr">
        <is>
          <t>Deepak Yadav</t>
        </is>
      </c>
      <c r="C2112" t="inlineStr">
        <is>
          <t>Central</t>
        </is>
      </c>
      <c r="D2112" t="inlineStr">
        <is>
          <t>Raipur</t>
        </is>
      </c>
      <c r="E2112" t="inlineStr">
        <is>
          <t>Yes</t>
        </is>
      </c>
      <c r="F2112" t="inlineStr">
        <is>
          <t>At Risk</t>
        </is>
      </c>
      <c r="G2112" t="n">
        <v>6</v>
      </c>
      <c r="H2112" s="24" t="n">
        <v>52373.51</v>
      </c>
      <c r="I2112" s="24" t="n">
        <v>7832.15</v>
      </c>
      <c r="J2112" s="25" t="n">
        <v>45044</v>
      </c>
      <c r="K2112" s="25" t="n">
        <v>45747</v>
      </c>
      <c r="L2112" t="n">
        <v>2</v>
      </c>
      <c r="M2112" t="n">
        <v>4</v>
      </c>
      <c r="N2112" t="n">
        <v>4</v>
      </c>
      <c r="O2112">
        <f>DATE(2026,1,1)-K2112</f>
        <v/>
      </c>
      <c r="P2112">
        <f>IF(G2112&gt;=2,"Repeat","One-time")</f>
        <v/>
      </c>
    </row>
    <row r="2113">
      <c r="A2113" t="inlineStr">
        <is>
          <t>C09726</t>
        </is>
      </c>
      <c r="B2113" t="inlineStr">
        <is>
          <t>Pooja Yadav</t>
        </is>
      </c>
      <c r="C2113" t="inlineStr">
        <is>
          <t>West</t>
        </is>
      </c>
      <c r="D2113" t="inlineStr">
        <is>
          <t>Ahmedabad</t>
        </is>
      </c>
      <c r="E2113" t="inlineStr">
        <is>
          <t>No</t>
        </is>
      </c>
      <c r="F2113" t="inlineStr">
        <is>
          <t>High Value</t>
        </is>
      </c>
      <c r="G2113" t="n">
        <v>6</v>
      </c>
      <c r="H2113" s="24" t="n">
        <v>52348.79</v>
      </c>
      <c r="I2113" s="24" t="n">
        <v>10308.06</v>
      </c>
      <c r="J2113" s="25" t="n">
        <v>45871</v>
      </c>
      <c r="K2113" s="25" t="n">
        <v>46020</v>
      </c>
      <c r="L2113" t="n">
        <v>5</v>
      </c>
      <c r="M2113" t="n">
        <v>4</v>
      </c>
      <c r="N2113" t="n">
        <v>4</v>
      </c>
      <c r="O2113">
        <f>DATE(2026,1,1)-K2113</f>
        <v/>
      </c>
      <c r="P2113">
        <f>IF(G2113&gt;=2,"Repeat","One-time")</f>
        <v/>
      </c>
    </row>
    <row r="2114">
      <c r="A2114" t="inlineStr">
        <is>
          <t>C01216</t>
        </is>
      </c>
      <c r="B2114" t="inlineStr">
        <is>
          <t>Arjun Reddy</t>
        </is>
      </c>
      <c r="C2114" t="inlineStr">
        <is>
          <t>North</t>
        </is>
      </c>
      <c r="D2114" t="inlineStr">
        <is>
          <t>Jaipur</t>
        </is>
      </c>
      <c r="E2114" t="inlineStr">
        <is>
          <t>No</t>
        </is>
      </c>
      <c r="F2114" t="inlineStr">
        <is>
          <t>At Risk</t>
        </is>
      </c>
      <c r="G2114" t="n">
        <v>7</v>
      </c>
      <c r="H2114" s="24" t="n">
        <v>52344.6</v>
      </c>
      <c r="I2114" s="24" t="n">
        <v>10500.69</v>
      </c>
      <c r="J2114" s="25" t="n">
        <v>44971</v>
      </c>
      <c r="K2114" s="25" t="n">
        <v>45109</v>
      </c>
      <c r="L2114" t="n">
        <v>1</v>
      </c>
      <c r="M2114" t="n">
        <v>4</v>
      </c>
      <c r="N2114" t="n">
        <v>4</v>
      </c>
      <c r="O2114">
        <f>DATE(2026,1,1)-K2114</f>
        <v/>
      </c>
      <c r="P2114">
        <f>IF(G2114&gt;=2,"Repeat","One-time")</f>
        <v/>
      </c>
    </row>
    <row r="2115">
      <c r="A2115" t="inlineStr">
        <is>
          <t>C02632</t>
        </is>
      </c>
      <c r="B2115" t="inlineStr">
        <is>
          <t>Harpreet Yadav</t>
        </is>
      </c>
      <c r="C2115" t="inlineStr">
        <is>
          <t>South</t>
        </is>
      </c>
      <c r="D2115" t="inlineStr">
        <is>
          <t>Kochi</t>
        </is>
      </c>
      <c r="E2115" t="inlineStr">
        <is>
          <t>No</t>
        </is>
      </c>
      <c r="F2115" t="inlineStr">
        <is>
          <t>At Risk</t>
        </is>
      </c>
      <c r="G2115" t="n">
        <v>5</v>
      </c>
      <c r="H2115" s="24" t="n">
        <v>52325.2</v>
      </c>
      <c r="I2115" s="24" t="n">
        <v>4741.74</v>
      </c>
      <c r="J2115" s="25" t="n">
        <v>45194</v>
      </c>
      <c r="K2115" s="25" t="n">
        <v>45257</v>
      </c>
      <c r="L2115" t="n">
        <v>1</v>
      </c>
      <c r="M2115" t="n">
        <v>4</v>
      </c>
      <c r="N2115" t="n">
        <v>4</v>
      </c>
      <c r="O2115">
        <f>DATE(2026,1,1)-K2115</f>
        <v/>
      </c>
      <c r="P2115">
        <f>IF(G2115&gt;=2,"Repeat","One-time")</f>
        <v/>
      </c>
    </row>
    <row r="2116">
      <c r="A2116" t="inlineStr">
        <is>
          <t>C02509</t>
        </is>
      </c>
      <c r="B2116" t="inlineStr">
        <is>
          <t>Manish Verma</t>
        </is>
      </c>
      <c r="C2116" t="inlineStr">
        <is>
          <t>South</t>
        </is>
      </c>
      <c r="D2116" t="inlineStr">
        <is>
          <t>Bengaluru</t>
        </is>
      </c>
      <c r="E2116" t="inlineStr">
        <is>
          <t>No</t>
        </is>
      </c>
      <c r="F2116" t="inlineStr">
        <is>
          <t>At Risk</t>
        </is>
      </c>
      <c r="G2116" t="n">
        <v>5</v>
      </c>
      <c r="H2116" s="24" t="n">
        <v>52324.17</v>
      </c>
      <c r="I2116" s="24" t="n">
        <v>7464.86</v>
      </c>
      <c r="J2116" s="25" t="n">
        <v>45163</v>
      </c>
      <c r="K2116" s="25" t="n">
        <v>45711</v>
      </c>
      <c r="L2116" t="n">
        <v>2</v>
      </c>
      <c r="M2116" t="n">
        <v>4</v>
      </c>
      <c r="N2116" t="n">
        <v>4</v>
      </c>
      <c r="O2116">
        <f>DATE(2026,1,1)-K2116</f>
        <v/>
      </c>
      <c r="P2116">
        <f>IF(G2116&gt;=2,"Repeat","One-time")</f>
        <v/>
      </c>
    </row>
    <row r="2117">
      <c r="A2117" t="inlineStr">
        <is>
          <t>C05370</t>
        </is>
      </c>
      <c r="B2117" t="inlineStr">
        <is>
          <t>Riya Patel</t>
        </is>
      </c>
      <c r="C2117" t="inlineStr">
        <is>
          <t>West</t>
        </is>
      </c>
      <c r="D2117" t="inlineStr">
        <is>
          <t>Mumbai</t>
        </is>
      </c>
      <c r="E2117" t="inlineStr">
        <is>
          <t>No</t>
        </is>
      </c>
      <c r="F2117" t="inlineStr">
        <is>
          <t>High Value</t>
        </is>
      </c>
      <c r="G2117" t="n">
        <v>10</v>
      </c>
      <c r="H2117" s="24" t="n">
        <v>52321.95</v>
      </c>
      <c r="I2117" s="24" t="n">
        <v>14396.38</v>
      </c>
      <c r="J2117" s="25" t="n">
        <v>45450</v>
      </c>
      <c r="K2117" s="25" t="n">
        <v>45988</v>
      </c>
      <c r="L2117" t="n">
        <v>5</v>
      </c>
      <c r="M2117" t="n">
        <v>5</v>
      </c>
      <c r="N2117" t="n">
        <v>4</v>
      </c>
      <c r="O2117">
        <f>DATE(2026,1,1)-K2117</f>
        <v/>
      </c>
      <c r="P2117">
        <f>IF(G2117&gt;=2,"Repeat","One-time")</f>
        <v/>
      </c>
    </row>
    <row r="2118">
      <c r="A2118" t="inlineStr">
        <is>
          <t>C04186</t>
        </is>
      </c>
      <c r="B2118" t="inlineStr">
        <is>
          <t>Aditya Sharma</t>
        </is>
      </c>
      <c r="C2118" t="inlineStr">
        <is>
          <t>North</t>
        </is>
      </c>
      <c r="D2118" t="inlineStr">
        <is>
          <t>Delhi</t>
        </is>
      </c>
      <c r="E2118" t="inlineStr">
        <is>
          <t>No</t>
        </is>
      </c>
      <c r="F2118" t="inlineStr">
        <is>
          <t>Loyal</t>
        </is>
      </c>
      <c r="G2118" t="n">
        <v>4</v>
      </c>
      <c r="H2118" s="24" t="n">
        <v>52305.97</v>
      </c>
      <c r="I2118" s="24" t="n">
        <v>10947.77</v>
      </c>
      <c r="J2118" s="25" t="n">
        <v>45327</v>
      </c>
      <c r="K2118" s="25" t="n">
        <v>45947</v>
      </c>
      <c r="L2118" t="n">
        <v>4</v>
      </c>
      <c r="M2118" t="n">
        <v>3</v>
      </c>
      <c r="N2118" t="n">
        <v>4</v>
      </c>
      <c r="O2118">
        <f>DATE(2026,1,1)-K2118</f>
        <v/>
      </c>
      <c r="P2118">
        <f>IF(G2118&gt;=2,"Repeat","One-time")</f>
        <v/>
      </c>
    </row>
    <row r="2119">
      <c r="A2119" t="inlineStr">
        <is>
          <t>C08664</t>
        </is>
      </c>
      <c r="B2119" t="inlineStr">
        <is>
          <t>Harpreet Sharma</t>
        </is>
      </c>
      <c r="C2119" t="inlineStr">
        <is>
          <t>South</t>
        </is>
      </c>
      <c r="D2119" t="inlineStr">
        <is>
          <t>Bengaluru</t>
        </is>
      </c>
      <c r="E2119" t="inlineStr">
        <is>
          <t>No</t>
        </is>
      </c>
      <c r="F2119" t="inlineStr">
        <is>
          <t>Occasional</t>
        </is>
      </c>
      <c r="G2119" t="n">
        <v>1</v>
      </c>
      <c r="H2119" s="24" t="n">
        <v>52297.63</v>
      </c>
      <c r="I2119" s="24" t="n">
        <v>10776.01</v>
      </c>
      <c r="J2119" s="25" t="n">
        <v>45816</v>
      </c>
      <c r="K2119" s="25" t="n">
        <v>45816</v>
      </c>
      <c r="L2119" t="n">
        <v>3</v>
      </c>
      <c r="M2119" t="n">
        <v>1</v>
      </c>
      <c r="N2119" t="n">
        <v>4</v>
      </c>
      <c r="O2119">
        <f>DATE(2026,1,1)-K2119</f>
        <v/>
      </c>
      <c r="P2119">
        <f>IF(G2119&gt;=2,"Repeat","One-time")</f>
        <v/>
      </c>
    </row>
    <row r="2120">
      <c r="A2120" t="inlineStr">
        <is>
          <t>C03402</t>
        </is>
      </c>
      <c r="B2120" t="inlineStr">
        <is>
          <t>Isha Chopra</t>
        </is>
      </c>
      <c r="C2120" t="inlineStr">
        <is>
          <t>North</t>
        </is>
      </c>
      <c r="D2120" t="inlineStr">
        <is>
          <t>Chandigarh</t>
        </is>
      </c>
      <c r="E2120" t="inlineStr">
        <is>
          <t>Yes</t>
        </is>
      </c>
      <c r="F2120" t="inlineStr">
        <is>
          <t>At Risk</t>
        </is>
      </c>
      <c r="G2120" t="n">
        <v>2</v>
      </c>
      <c r="H2120" s="24" t="n">
        <v>52296.33</v>
      </c>
      <c r="I2120" s="24" t="n">
        <v>3210.11</v>
      </c>
      <c r="J2120" s="25" t="n">
        <v>45377</v>
      </c>
      <c r="K2120" s="25" t="n">
        <v>45743</v>
      </c>
      <c r="L2120" t="n">
        <v>2</v>
      </c>
      <c r="M2120" t="n">
        <v>2</v>
      </c>
      <c r="N2120" t="n">
        <v>4</v>
      </c>
      <c r="O2120">
        <f>DATE(2026,1,1)-K2120</f>
        <v/>
      </c>
      <c r="P2120">
        <f>IF(G2120&gt;=2,"Repeat","One-time")</f>
        <v/>
      </c>
    </row>
    <row r="2121">
      <c r="A2121" t="inlineStr">
        <is>
          <t>C06707</t>
        </is>
      </c>
      <c r="B2121" t="inlineStr">
        <is>
          <t>Lakshmi Mukherjee</t>
        </is>
      </c>
      <c r="C2121" t="inlineStr">
        <is>
          <t>North</t>
        </is>
      </c>
      <c r="D2121" t="inlineStr">
        <is>
          <t>Delhi</t>
        </is>
      </c>
      <c r="E2121" t="inlineStr">
        <is>
          <t>Yes</t>
        </is>
      </c>
      <c r="F2121" t="inlineStr">
        <is>
          <t>High Value</t>
        </is>
      </c>
      <c r="G2121" t="n">
        <v>8</v>
      </c>
      <c r="H2121" s="24" t="n">
        <v>52239.24</v>
      </c>
      <c r="I2121" s="24" t="n">
        <v>8072.59</v>
      </c>
      <c r="J2121" s="25" t="n">
        <v>45615</v>
      </c>
      <c r="K2121" s="25" t="n">
        <v>45984</v>
      </c>
      <c r="L2121" t="n">
        <v>4</v>
      </c>
      <c r="M2121" t="n">
        <v>5</v>
      </c>
      <c r="N2121" t="n">
        <v>4</v>
      </c>
      <c r="O2121">
        <f>DATE(2026,1,1)-K2121</f>
        <v/>
      </c>
      <c r="P2121">
        <f>IF(G2121&gt;=2,"Repeat","One-time")</f>
        <v/>
      </c>
    </row>
    <row r="2122">
      <c r="A2122" t="inlineStr">
        <is>
          <t>C07229</t>
        </is>
      </c>
      <c r="B2122" t="inlineStr">
        <is>
          <t>Swati Sharma</t>
        </is>
      </c>
      <c r="C2122" t="inlineStr">
        <is>
          <t>East</t>
        </is>
      </c>
      <c r="D2122" t="inlineStr">
        <is>
          <t>Guwahati</t>
        </is>
      </c>
      <c r="E2122" t="inlineStr">
        <is>
          <t>No</t>
        </is>
      </c>
      <c r="F2122" t="inlineStr">
        <is>
          <t>High Value</t>
        </is>
      </c>
      <c r="G2122" t="n">
        <v>5</v>
      </c>
      <c r="H2122" s="24" t="n">
        <v>52229.35</v>
      </c>
      <c r="I2122" s="24" t="n">
        <v>7972.44</v>
      </c>
      <c r="J2122" s="25" t="n">
        <v>45622</v>
      </c>
      <c r="K2122" s="25" t="n">
        <v>45836</v>
      </c>
      <c r="L2122" t="n">
        <v>3</v>
      </c>
      <c r="M2122" t="n">
        <v>4</v>
      </c>
      <c r="N2122" t="n">
        <v>4</v>
      </c>
      <c r="O2122">
        <f>DATE(2026,1,1)-K2122</f>
        <v/>
      </c>
      <c r="P2122">
        <f>IF(G2122&gt;=2,"Repeat","One-time")</f>
        <v/>
      </c>
    </row>
    <row r="2123">
      <c r="A2123" t="inlineStr">
        <is>
          <t>C09480</t>
        </is>
      </c>
      <c r="B2123" t="inlineStr">
        <is>
          <t>Sanjay Pillai</t>
        </is>
      </c>
      <c r="C2123" t="inlineStr">
        <is>
          <t>West</t>
        </is>
      </c>
      <c r="D2123" t="inlineStr">
        <is>
          <t>Pune</t>
        </is>
      </c>
      <c r="E2123" t="inlineStr">
        <is>
          <t>Yes</t>
        </is>
      </c>
      <c r="F2123" t="inlineStr">
        <is>
          <t>Occasional</t>
        </is>
      </c>
      <c r="G2123" t="n">
        <v>2</v>
      </c>
      <c r="H2123" s="24" t="n">
        <v>52217.54</v>
      </c>
      <c r="I2123" s="24" t="n">
        <v>10381.43</v>
      </c>
      <c r="J2123" s="25" t="n">
        <v>45857</v>
      </c>
      <c r="K2123" s="25" t="n">
        <v>45877</v>
      </c>
      <c r="L2123" t="n">
        <v>3</v>
      </c>
      <c r="M2123" t="n">
        <v>2</v>
      </c>
      <c r="N2123" t="n">
        <v>4</v>
      </c>
      <c r="O2123">
        <f>DATE(2026,1,1)-K2123</f>
        <v/>
      </c>
      <c r="P2123">
        <f>IF(G2123&gt;=2,"Repeat","One-time")</f>
        <v/>
      </c>
    </row>
    <row r="2124">
      <c r="A2124" t="inlineStr">
        <is>
          <t>C02733</t>
        </is>
      </c>
      <c r="B2124" t="inlineStr">
        <is>
          <t>Amit Ghosh</t>
        </is>
      </c>
      <c r="C2124" t="inlineStr">
        <is>
          <t>Central</t>
        </is>
      </c>
      <c r="D2124" t="inlineStr">
        <is>
          <t>Indore</t>
        </is>
      </c>
      <c r="E2124" t="inlineStr">
        <is>
          <t>Yes</t>
        </is>
      </c>
      <c r="F2124" t="inlineStr">
        <is>
          <t>At Risk</t>
        </is>
      </c>
      <c r="G2124" t="n">
        <v>7</v>
      </c>
      <c r="H2124" s="24" t="n">
        <v>52196.83</v>
      </c>
      <c r="I2124" s="24" t="n">
        <v>9436.790000000001</v>
      </c>
      <c r="J2124" s="25" t="n">
        <v>45222</v>
      </c>
      <c r="K2124" s="25" t="n">
        <v>45420</v>
      </c>
      <c r="L2124" t="n">
        <v>1</v>
      </c>
      <c r="M2124" t="n">
        <v>4</v>
      </c>
      <c r="N2124" t="n">
        <v>4</v>
      </c>
      <c r="O2124">
        <f>DATE(2026,1,1)-K2124</f>
        <v/>
      </c>
      <c r="P2124">
        <f>IF(G2124&gt;=2,"Repeat","One-time")</f>
        <v/>
      </c>
    </row>
    <row r="2125">
      <c r="A2125" t="inlineStr">
        <is>
          <t>C06459</t>
        </is>
      </c>
      <c r="B2125" t="inlineStr">
        <is>
          <t>Rahul Mehta</t>
        </is>
      </c>
      <c r="C2125" t="inlineStr">
        <is>
          <t>North</t>
        </is>
      </c>
      <c r="D2125" t="inlineStr">
        <is>
          <t>Delhi</t>
        </is>
      </c>
      <c r="E2125" t="inlineStr">
        <is>
          <t>No</t>
        </is>
      </c>
      <c r="F2125" t="inlineStr">
        <is>
          <t>At Risk</t>
        </is>
      </c>
      <c r="G2125" t="n">
        <v>4</v>
      </c>
      <c r="H2125" s="24" t="n">
        <v>52194.42</v>
      </c>
      <c r="I2125" s="24" t="n">
        <v>7805.59</v>
      </c>
      <c r="J2125" s="25" t="n">
        <v>45557</v>
      </c>
      <c r="K2125" s="25" t="n">
        <v>45591</v>
      </c>
      <c r="L2125" t="n">
        <v>2</v>
      </c>
      <c r="M2125" t="n">
        <v>3</v>
      </c>
      <c r="N2125" t="n">
        <v>4</v>
      </c>
      <c r="O2125">
        <f>DATE(2026,1,1)-K2125</f>
        <v/>
      </c>
      <c r="P2125">
        <f>IF(G2125&gt;=2,"Repeat","One-time")</f>
        <v/>
      </c>
    </row>
    <row r="2126">
      <c r="A2126" t="inlineStr">
        <is>
          <t>C02385</t>
        </is>
      </c>
      <c r="B2126" t="inlineStr">
        <is>
          <t>Suresh Mukherjee</t>
        </is>
      </c>
      <c r="C2126" t="inlineStr">
        <is>
          <t>East</t>
        </is>
      </c>
      <c r="D2126" t="inlineStr">
        <is>
          <t>Patna</t>
        </is>
      </c>
      <c r="E2126" t="inlineStr">
        <is>
          <t>No</t>
        </is>
      </c>
      <c r="F2126" t="inlineStr">
        <is>
          <t>At Risk</t>
        </is>
      </c>
      <c r="G2126" t="n">
        <v>5</v>
      </c>
      <c r="H2126" s="24" t="n">
        <v>52135.84</v>
      </c>
      <c r="I2126" s="24" t="n">
        <v>13386.48</v>
      </c>
      <c r="J2126" s="25" t="n">
        <v>45244</v>
      </c>
      <c r="K2126" s="25" t="n">
        <v>45449</v>
      </c>
      <c r="L2126" t="n">
        <v>1</v>
      </c>
      <c r="M2126" t="n">
        <v>4</v>
      </c>
      <c r="N2126" t="n">
        <v>4</v>
      </c>
      <c r="O2126">
        <f>DATE(2026,1,1)-K2126</f>
        <v/>
      </c>
      <c r="P2126">
        <f>IF(G2126&gt;=2,"Repeat","One-time")</f>
        <v/>
      </c>
    </row>
    <row r="2127">
      <c r="A2127" t="inlineStr">
        <is>
          <t>C10283</t>
        </is>
      </c>
      <c r="B2127" t="inlineStr">
        <is>
          <t>Farhan Mehta</t>
        </is>
      </c>
      <c r="C2127" t="inlineStr">
        <is>
          <t>West</t>
        </is>
      </c>
      <c r="D2127" t="inlineStr">
        <is>
          <t>Pune</t>
        </is>
      </c>
      <c r="E2127" t="inlineStr">
        <is>
          <t>Yes</t>
        </is>
      </c>
      <c r="F2127" t="inlineStr">
        <is>
          <t>High Value</t>
        </is>
      </c>
      <c r="G2127" t="n">
        <v>8</v>
      </c>
      <c r="H2127" s="24" t="n">
        <v>52103.09</v>
      </c>
      <c r="I2127" s="24" t="n">
        <v>5954.51</v>
      </c>
      <c r="J2127" s="25" t="n">
        <v>45892</v>
      </c>
      <c r="K2127" s="25" t="n">
        <v>45976</v>
      </c>
      <c r="L2127" t="n">
        <v>4</v>
      </c>
      <c r="M2127" t="n">
        <v>5</v>
      </c>
      <c r="N2127" t="n">
        <v>4</v>
      </c>
      <c r="O2127">
        <f>DATE(2026,1,1)-K2127</f>
        <v/>
      </c>
      <c r="P2127">
        <f>IF(G2127&gt;=2,"Repeat","One-time")</f>
        <v/>
      </c>
    </row>
    <row r="2128">
      <c r="A2128" t="inlineStr">
        <is>
          <t>C06762</t>
        </is>
      </c>
      <c r="B2128" t="inlineStr">
        <is>
          <t>Arjun Joshi</t>
        </is>
      </c>
      <c r="C2128" t="inlineStr">
        <is>
          <t>West</t>
        </is>
      </c>
      <c r="D2128" t="inlineStr">
        <is>
          <t>Surat</t>
        </is>
      </c>
      <c r="E2128" t="inlineStr">
        <is>
          <t>No</t>
        </is>
      </c>
      <c r="F2128" t="inlineStr">
        <is>
          <t>Loyal</t>
        </is>
      </c>
      <c r="G2128" t="n">
        <v>4</v>
      </c>
      <c r="H2128" s="24" t="n">
        <v>52098.18</v>
      </c>
      <c r="I2128" s="24" t="n">
        <v>5348.92</v>
      </c>
      <c r="J2128" s="25" t="n">
        <v>45596</v>
      </c>
      <c r="K2128" s="25" t="n">
        <v>45799</v>
      </c>
      <c r="L2128" t="n">
        <v>3</v>
      </c>
      <c r="M2128" t="n">
        <v>3</v>
      </c>
      <c r="N2128" t="n">
        <v>4</v>
      </c>
      <c r="O2128">
        <f>DATE(2026,1,1)-K2128</f>
        <v/>
      </c>
      <c r="P2128">
        <f>IF(G2128&gt;=2,"Repeat","One-time")</f>
        <v/>
      </c>
    </row>
    <row r="2129">
      <c r="A2129" t="inlineStr">
        <is>
          <t>C01179</t>
        </is>
      </c>
      <c r="B2129" t="inlineStr">
        <is>
          <t>Vikram Pillai</t>
        </is>
      </c>
      <c r="C2129" t="inlineStr">
        <is>
          <t>North</t>
        </is>
      </c>
      <c r="D2129" t="inlineStr">
        <is>
          <t>Delhi</t>
        </is>
      </c>
      <c r="E2129" t="inlineStr">
        <is>
          <t>Yes</t>
        </is>
      </c>
      <c r="F2129" t="inlineStr">
        <is>
          <t>At Risk</t>
        </is>
      </c>
      <c r="G2129" t="n">
        <v>6</v>
      </c>
      <c r="H2129" s="24" t="n">
        <v>52053.8</v>
      </c>
      <c r="I2129" s="24" t="n">
        <v>3766.75</v>
      </c>
      <c r="J2129" s="25" t="n">
        <v>44967</v>
      </c>
      <c r="K2129" s="25" t="n">
        <v>45186</v>
      </c>
      <c r="L2129" t="n">
        <v>1</v>
      </c>
      <c r="M2129" t="n">
        <v>4</v>
      </c>
      <c r="N2129" t="n">
        <v>4</v>
      </c>
      <c r="O2129">
        <f>DATE(2026,1,1)-K2129</f>
        <v/>
      </c>
      <c r="P2129">
        <f>IF(G2129&gt;=2,"Repeat","One-time")</f>
        <v/>
      </c>
    </row>
    <row r="2130">
      <c r="A2130" t="inlineStr">
        <is>
          <t>C03702</t>
        </is>
      </c>
      <c r="B2130" t="inlineStr">
        <is>
          <t>Amit Patel</t>
        </is>
      </c>
      <c r="C2130" t="inlineStr">
        <is>
          <t>North</t>
        </is>
      </c>
      <c r="D2130" t="inlineStr">
        <is>
          <t>Gurugram</t>
        </is>
      </c>
      <c r="E2130" t="inlineStr">
        <is>
          <t>Yes</t>
        </is>
      </c>
      <c r="F2130" t="inlineStr">
        <is>
          <t>At Risk</t>
        </is>
      </c>
      <c r="G2130" t="n">
        <v>6</v>
      </c>
      <c r="H2130" s="24" t="n">
        <v>52015.65</v>
      </c>
      <c r="I2130" s="24" t="n">
        <v>6032.51</v>
      </c>
      <c r="J2130" s="25" t="n">
        <v>45327</v>
      </c>
      <c r="K2130" s="25" t="n">
        <v>45682</v>
      </c>
      <c r="L2130" t="n">
        <v>2</v>
      </c>
      <c r="M2130" t="n">
        <v>4</v>
      </c>
      <c r="N2130" t="n">
        <v>4</v>
      </c>
      <c r="O2130">
        <f>DATE(2026,1,1)-K2130</f>
        <v/>
      </c>
      <c r="P2130">
        <f>IF(G2130&gt;=2,"Repeat","One-time")</f>
        <v/>
      </c>
    </row>
    <row r="2131">
      <c r="A2131" t="inlineStr">
        <is>
          <t>C07002</t>
        </is>
      </c>
      <c r="B2131" t="inlineStr">
        <is>
          <t>Shreya Sinha</t>
        </is>
      </c>
      <c r="C2131" t="inlineStr">
        <is>
          <t>West</t>
        </is>
      </c>
      <c r="D2131" t="inlineStr">
        <is>
          <t>Mumbai</t>
        </is>
      </c>
      <c r="E2131" t="inlineStr">
        <is>
          <t>No</t>
        </is>
      </c>
      <c r="F2131" t="inlineStr">
        <is>
          <t>High Value</t>
        </is>
      </c>
      <c r="G2131" t="n">
        <v>6</v>
      </c>
      <c r="H2131" s="24" t="n">
        <v>51990.19</v>
      </c>
      <c r="I2131" s="24" t="n">
        <v>17525.67</v>
      </c>
      <c r="J2131" s="25" t="n">
        <v>45680</v>
      </c>
      <c r="K2131" s="25" t="n">
        <v>45992</v>
      </c>
      <c r="L2131" t="n">
        <v>5</v>
      </c>
      <c r="M2131" t="n">
        <v>4</v>
      </c>
      <c r="N2131" t="n">
        <v>4</v>
      </c>
      <c r="O2131">
        <f>DATE(2026,1,1)-K2131</f>
        <v/>
      </c>
      <c r="P2131">
        <f>IF(G2131&gt;=2,"Repeat","One-time")</f>
        <v/>
      </c>
    </row>
    <row r="2132">
      <c r="A2132" t="inlineStr">
        <is>
          <t>C01097</t>
        </is>
      </c>
      <c r="B2132" t="inlineStr">
        <is>
          <t>Neha Sharma</t>
        </is>
      </c>
      <c r="C2132" t="inlineStr">
        <is>
          <t>West</t>
        </is>
      </c>
      <c r="D2132" t="inlineStr">
        <is>
          <t>Ahmedabad</t>
        </is>
      </c>
      <c r="E2132" t="inlineStr">
        <is>
          <t>No</t>
        </is>
      </c>
      <c r="F2132" t="inlineStr">
        <is>
          <t>High Value</t>
        </is>
      </c>
      <c r="G2132" t="n">
        <v>7</v>
      </c>
      <c r="H2132" s="24" t="n">
        <v>51971.3</v>
      </c>
      <c r="I2132" s="24" t="n">
        <v>10178.69</v>
      </c>
      <c r="J2132" s="25" t="n">
        <v>45149</v>
      </c>
      <c r="K2132" s="25" t="n">
        <v>45987</v>
      </c>
      <c r="L2132" t="n">
        <v>5</v>
      </c>
      <c r="M2132" t="n">
        <v>4</v>
      </c>
      <c r="N2132" t="n">
        <v>4</v>
      </c>
      <c r="O2132">
        <f>DATE(2026,1,1)-K2132</f>
        <v/>
      </c>
      <c r="P2132">
        <f>IF(G2132&gt;=2,"Repeat","One-time")</f>
        <v/>
      </c>
    </row>
    <row r="2133">
      <c r="A2133" t="inlineStr">
        <is>
          <t>C04407</t>
        </is>
      </c>
      <c r="B2133" t="inlineStr">
        <is>
          <t>Abhishek Banerjee</t>
        </is>
      </c>
      <c r="C2133" t="inlineStr">
        <is>
          <t>South</t>
        </is>
      </c>
      <c r="D2133" t="inlineStr">
        <is>
          <t>Bengaluru</t>
        </is>
      </c>
      <c r="E2133" t="inlineStr">
        <is>
          <t>No</t>
        </is>
      </c>
      <c r="F2133" t="inlineStr">
        <is>
          <t>Loyal</t>
        </is>
      </c>
      <c r="G2133" t="n">
        <v>3</v>
      </c>
      <c r="H2133" s="24" t="n">
        <v>51938.33</v>
      </c>
      <c r="I2133" s="24" t="n">
        <v>9356.76</v>
      </c>
      <c r="J2133" s="25" t="n">
        <v>45362</v>
      </c>
      <c r="K2133" s="25" t="n">
        <v>45863</v>
      </c>
      <c r="L2133" t="n">
        <v>3</v>
      </c>
      <c r="M2133" t="n">
        <v>3</v>
      </c>
      <c r="N2133" t="n">
        <v>4</v>
      </c>
      <c r="O2133">
        <f>DATE(2026,1,1)-K2133</f>
        <v/>
      </c>
      <c r="P2133">
        <f>IF(G2133&gt;=2,"Repeat","One-time")</f>
        <v/>
      </c>
    </row>
    <row r="2134">
      <c r="A2134" t="inlineStr">
        <is>
          <t>C06263</t>
        </is>
      </c>
      <c r="B2134" t="inlineStr">
        <is>
          <t>Shreya Singh</t>
        </is>
      </c>
      <c r="C2134" t="inlineStr">
        <is>
          <t>North</t>
        </is>
      </c>
      <c r="D2134" t="inlineStr">
        <is>
          <t>Delhi</t>
        </is>
      </c>
      <c r="E2134" t="inlineStr">
        <is>
          <t>No</t>
        </is>
      </c>
      <c r="F2134" t="inlineStr">
        <is>
          <t>Loyal</t>
        </is>
      </c>
      <c r="G2134" t="n">
        <v>4</v>
      </c>
      <c r="H2134" s="24" t="n">
        <v>51899.76</v>
      </c>
      <c r="I2134" s="24" t="n">
        <v>877.15</v>
      </c>
      <c r="J2134" s="25" t="n">
        <v>45604</v>
      </c>
      <c r="K2134" s="25" t="n">
        <v>45981</v>
      </c>
      <c r="L2134" t="n">
        <v>4</v>
      </c>
      <c r="M2134" t="n">
        <v>3</v>
      </c>
      <c r="N2134" t="n">
        <v>4</v>
      </c>
      <c r="O2134">
        <f>DATE(2026,1,1)-K2134</f>
        <v/>
      </c>
      <c r="P2134">
        <f>IF(G2134&gt;=2,"Repeat","One-time")</f>
        <v/>
      </c>
    </row>
    <row r="2135">
      <c r="A2135" t="inlineStr">
        <is>
          <t>C02034</t>
        </is>
      </c>
      <c r="B2135" t="inlineStr">
        <is>
          <t>Meera Patel</t>
        </is>
      </c>
      <c r="C2135" t="inlineStr">
        <is>
          <t>West</t>
        </is>
      </c>
      <c r="D2135" t="inlineStr">
        <is>
          <t>Mumbai</t>
        </is>
      </c>
      <c r="E2135" t="inlineStr">
        <is>
          <t>No</t>
        </is>
      </c>
      <c r="F2135" t="inlineStr">
        <is>
          <t>At Risk</t>
        </is>
      </c>
      <c r="G2135" t="n">
        <v>9</v>
      </c>
      <c r="H2135" s="24" t="n">
        <v>51844.25</v>
      </c>
      <c r="I2135" s="24" t="n">
        <v>7234.64</v>
      </c>
      <c r="J2135" s="25" t="n">
        <v>45118</v>
      </c>
      <c r="K2135" s="25" t="n">
        <v>45386</v>
      </c>
      <c r="L2135" t="n">
        <v>1</v>
      </c>
      <c r="M2135" t="n">
        <v>5</v>
      </c>
      <c r="N2135" t="n">
        <v>4</v>
      </c>
      <c r="O2135">
        <f>DATE(2026,1,1)-K2135</f>
        <v/>
      </c>
      <c r="P2135">
        <f>IF(G2135&gt;=2,"Repeat","One-time")</f>
        <v/>
      </c>
    </row>
    <row r="2136">
      <c r="A2136" t="inlineStr">
        <is>
          <t>C00274</t>
        </is>
      </c>
      <c r="B2136" t="inlineStr">
        <is>
          <t>Farhan Menon</t>
        </is>
      </c>
      <c r="C2136" t="inlineStr">
        <is>
          <t>East</t>
        </is>
      </c>
      <c r="D2136" t="inlineStr">
        <is>
          <t>Kolkata</t>
        </is>
      </c>
      <c r="E2136" t="inlineStr">
        <is>
          <t>No</t>
        </is>
      </c>
      <c r="F2136" t="inlineStr">
        <is>
          <t>High Value</t>
        </is>
      </c>
      <c r="G2136" t="n">
        <v>10</v>
      </c>
      <c r="H2136" s="24" t="n">
        <v>51843.33</v>
      </c>
      <c r="I2136" s="24" t="n">
        <v>8922.5</v>
      </c>
      <c r="J2136" s="25" t="n">
        <v>44927</v>
      </c>
      <c r="K2136" s="25" t="n">
        <v>45928</v>
      </c>
      <c r="L2136" t="n">
        <v>4</v>
      </c>
      <c r="M2136" t="n">
        <v>5</v>
      </c>
      <c r="N2136" t="n">
        <v>4</v>
      </c>
      <c r="O2136">
        <f>DATE(2026,1,1)-K2136</f>
        <v/>
      </c>
      <c r="P2136">
        <f>IF(G2136&gt;=2,"Repeat","One-time")</f>
        <v/>
      </c>
    </row>
    <row r="2137">
      <c r="A2137" t="inlineStr">
        <is>
          <t>C02936</t>
        </is>
      </c>
      <c r="B2137" t="inlineStr">
        <is>
          <t>Ananya Menon</t>
        </is>
      </c>
      <c r="C2137" t="inlineStr">
        <is>
          <t>East</t>
        </is>
      </c>
      <c r="D2137" t="inlineStr">
        <is>
          <t>Patna</t>
        </is>
      </c>
      <c r="E2137" t="inlineStr">
        <is>
          <t>No</t>
        </is>
      </c>
      <c r="F2137" t="inlineStr">
        <is>
          <t>High Value</t>
        </is>
      </c>
      <c r="G2137" t="n">
        <v>10</v>
      </c>
      <c r="H2137" s="24" t="n">
        <v>51836.95</v>
      </c>
      <c r="I2137" s="24" t="n">
        <v>12645.72</v>
      </c>
      <c r="J2137" s="25" t="n">
        <v>45255</v>
      </c>
      <c r="K2137" s="25" t="n">
        <v>45950</v>
      </c>
      <c r="L2137" t="n">
        <v>4</v>
      </c>
      <c r="M2137" t="n">
        <v>5</v>
      </c>
      <c r="N2137" t="n">
        <v>4</v>
      </c>
      <c r="O2137">
        <f>DATE(2026,1,1)-K2137</f>
        <v/>
      </c>
      <c r="P2137">
        <f>IF(G2137&gt;=2,"Repeat","One-time")</f>
        <v/>
      </c>
    </row>
    <row r="2138">
      <c r="A2138" t="inlineStr">
        <is>
          <t>C00366</t>
        </is>
      </c>
      <c r="B2138" t="inlineStr">
        <is>
          <t>Joseph Reddy</t>
        </is>
      </c>
      <c r="C2138" t="inlineStr">
        <is>
          <t>South</t>
        </is>
      </c>
      <c r="D2138" t="inlineStr">
        <is>
          <t>Chennai</t>
        </is>
      </c>
      <c r="E2138" t="inlineStr">
        <is>
          <t>Yes</t>
        </is>
      </c>
      <c r="F2138" t="inlineStr">
        <is>
          <t>At Risk</t>
        </is>
      </c>
      <c r="G2138" t="n">
        <v>5</v>
      </c>
      <c r="H2138" s="24" t="n">
        <v>51774.9</v>
      </c>
      <c r="I2138" s="24" t="n">
        <v>8322.049999999999</v>
      </c>
      <c r="J2138" s="25" t="n">
        <v>44939</v>
      </c>
      <c r="K2138" s="25" t="n">
        <v>45240</v>
      </c>
      <c r="L2138" t="n">
        <v>1</v>
      </c>
      <c r="M2138" t="n">
        <v>4</v>
      </c>
      <c r="N2138" t="n">
        <v>4</v>
      </c>
      <c r="O2138">
        <f>DATE(2026,1,1)-K2138</f>
        <v/>
      </c>
      <c r="P2138">
        <f>IF(G2138&gt;=2,"Repeat","One-time")</f>
        <v/>
      </c>
    </row>
    <row r="2139">
      <c r="A2139" t="inlineStr">
        <is>
          <t>C01234</t>
        </is>
      </c>
      <c r="B2139" t="inlineStr">
        <is>
          <t>Arjun Ghosh</t>
        </is>
      </c>
      <c r="C2139" t="inlineStr">
        <is>
          <t>West</t>
        </is>
      </c>
      <c r="D2139" t="inlineStr">
        <is>
          <t>Mumbai</t>
        </is>
      </c>
      <c r="E2139" t="inlineStr">
        <is>
          <t>Yes</t>
        </is>
      </c>
      <c r="F2139" t="inlineStr">
        <is>
          <t>At Risk</t>
        </is>
      </c>
      <c r="G2139" t="n">
        <v>14</v>
      </c>
      <c r="H2139" s="24" t="n">
        <v>51767</v>
      </c>
      <c r="I2139" s="24" t="n">
        <v>13331.88</v>
      </c>
      <c r="J2139" s="25" t="n">
        <v>44978</v>
      </c>
      <c r="K2139" s="25" t="n">
        <v>45522</v>
      </c>
      <c r="L2139" t="n">
        <v>2</v>
      </c>
      <c r="M2139" t="n">
        <v>5</v>
      </c>
      <c r="N2139" t="n">
        <v>4</v>
      </c>
      <c r="O2139">
        <f>DATE(2026,1,1)-K2139</f>
        <v/>
      </c>
      <c r="P2139">
        <f>IF(G2139&gt;=2,"Repeat","One-time")</f>
        <v/>
      </c>
    </row>
    <row r="2140">
      <c r="A2140" t="inlineStr">
        <is>
          <t>C05475</t>
        </is>
      </c>
      <c r="B2140" t="inlineStr">
        <is>
          <t>Manish Sharma</t>
        </is>
      </c>
      <c r="C2140" t="inlineStr">
        <is>
          <t>North</t>
        </is>
      </c>
      <c r="D2140" t="inlineStr">
        <is>
          <t>Delhi</t>
        </is>
      </c>
      <c r="E2140" t="inlineStr">
        <is>
          <t>No</t>
        </is>
      </c>
      <c r="F2140" t="inlineStr">
        <is>
          <t>At Risk</t>
        </is>
      </c>
      <c r="G2140" t="n">
        <v>6</v>
      </c>
      <c r="H2140" s="24" t="n">
        <v>51754.73</v>
      </c>
      <c r="I2140" s="24" t="n">
        <v>10153.65</v>
      </c>
      <c r="J2140" s="25" t="n">
        <v>45500</v>
      </c>
      <c r="K2140" s="25" t="n">
        <v>45739</v>
      </c>
      <c r="L2140" t="n">
        <v>2</v>
      </c>
      <c r="M2140" t="n">
        <v>4</v>
      </c>
      <c r="N2140" t="n">
        <v>4</v>
      </c>
      <c r="O2140">
        <f>DATE(2026,1,1)-K2140</f>
        <v/>
      </c>
      <c r="P2140">
        <f>IF(G2140&gt;=2,"Repeat","One-time")</f>
        <v/>
      </c>
    </row>
    <row r="2141">
      <c r="A2141" t="inlineStr">
        <is>
          <t>C00925</t>
        </is>
      </c>
      <c r="B2141" t="inlineStr">
        <is>
          <t>Pooja Reddy</t>
        </is>
      </c>
      <c r="C2141" t="inlineStr">
        <is>
          <t>West</t>
        </is>
      </c>
      <c r="D2141" t="inlineStr">
        <is>
          <t>Mumbai</t>
        </is>
      </c>
      <c r="E2141" t="inlineStr">
        <is>
          <t>Yes</t>
        </is>
      </c>
      <c r="F2141" t="inlineStr">
        <is>
          <t>At Risk</t>
        </is>
      </c>
      <c r="G2141" t="n">
        <v>9</v>
      </c>
      <c r="H2141" s="24" t="n">
        <v>51710.4</v>
      </c>
      <c r="I2141" s="24" t="n">
        <v>8530.860000000001</v>
      </c>
      <c r="J2141" s="25" t="n">
        <v>44955</v>
      </c>
      <c r="K2141" s="25" t="n">
        <v>45145</v>
      </c>
      <c r="L2141" t="n">
        <v>1</v>
      </c>
      <c r="M2141" t="n">
        <v>5</v>
      </c>
      <c r="N2141" t="n">
        <v>4</v>
      </c>
      <c r="O2141">
        <f>DATE(2026,1,1)-K2141</f>
        <v/>
      </c>
      <c r="P2141">
        <f>IF(G2141&gt;=2,"Repeat","One-time")</f>
        <v/>
      </c>
    </row>
    <row r="2142">
      <c r="A2142" t="inlineStr">
        <is>
          <t>C01026</t>
        </is>
      </c>
      <c r="B2142" t="inlineStr">
        <is>
          <t>Gurpreet Joshi</t>
        </is>
      </c>
      <c r="C2142" t="inlineStr">
        <is>
          <t>South</t>
        </is>
      </c>
      <c r="D2142" t="inlineStr">
        <is>
          <t>Kochi</t>
        </is>
      </c>
      <c r="E2142" t="inlineStr">
        <is>
          <t>No</t>
        </is>
      </c>
      <c r="F2142" t="inlineStr">
        <is>
          <t>At Risk</t>
        </is>
      </c>
      <c r="G2142" t="n">
        <v>9</v>
      </c>
      <c r="H2142" s="24" t="n">
        <v>51632.45</v>
      </c>
      <c r="I2142" s="24" t="n">
        <v>9507.4</v>
      </c>
      <c r="J2142" s="25" t="n">
        <v>44960</v>
      </c>
      <c r="K2142" s="25" t="n">
        <v>45240</v>
      </c>
      <c r="L2142" t="n">
        <v>1</v>
      </c>
      <c r="M2142" t="n">
        <v>5</v>
      </c>
      <c r="N2142" t="n">
        <v>4</v>
      </c>
      <c r="O2142">
        <f>DATE(2026,1,1)-K2142</f>
        <v/>
      </c>
      <c r="P2142">
        <f>IF(G2142&gt;=2,"Repeat","One-time")</f>
        <v/>
      </c>
    </row>
    <row r="2143">
      <c r="A2143" t="inlineStr">
        <is>
          <t>C03860</t>
        </is>
      </c>
      <c r="B2143" t="inlineStr">
        <is>
          <t>Nikhil Pillai</t>
        </is>
      </c>
      <c r="C2143" t="inlineStr">
        <is>
          <t>North</t>
        </is>
      </c>
      <c r="D2143" t="inlineStr">
        <is>
          <t>Delhi</t>
        </is>
      </c>
      <c r="E2143" t="inlineStr">
        <is>
          <t>No</t>
        </is>
      </c>
      <c r="F2143" t="inlineStr">
        <is>
          <t>Loyal</t>
        </is>
      </c>
      <c r="G2143" t="n">
        <v>4</v>
      </c>
      <c r="H2143" s="24" t="n">
        <v>51614.45</v>
      </c>
      <c r="I2143" s="24" t="n">
        <v>4856.93</v>
      </c>
      <c r="J2143" s="25" t="n">
        <v>45691</v>
      </c>
      <c r="K2143" s="25" t="n">
        <v>45987</v>
      </c>
      <c r="L2143" t="n">
        <v>4</v>
      </c>
      <c r="M2143" t="n">
        <v>3</v>
      </c>
      <c r="N2143" t="n">
        <v>4</v>
      </c>
      <c r="O2143">
        <f>DATE(2026,1,1)-K2143</f>
        <v/>
      </c>
      <c r="P2143">
        <f>IF(G2143&gt;=2,"Repeat","One-time")</f>
        <v/>
      </c>
    </row>
    <row r="2144">
      <c r="A2144" t="inlineStr">
        <is>
          <t>C06718</t>
        </is>
      </c>
      <c r="B2144" t="inlineStr">
        <is>
          <t>Priya Gupta</t>
        </is>
      </c>
      <c r="C2144" t="inlineStr">
        <is>
          <t>South</t>
        </is>
      </c>
      <c r="D2144" t="inlineStr">
        <is>
          <t>Chennai</t>
        </is>
      </c>
      <c r="E2144" t="inlineStr">
        <is>
          <t>No</t>
        </is>
      </c>
      <c r="F2144" t="inlineStr">
        <is>
          <t>At Risk</t>
        </is>
      </c>
      <c r="G2144" t="n">
        <v>7</v>
      </c>
      <c r="H2144" s="24" t="n">
        <v>51608.21</v>
      </c>
      <c r="I2144" s="24" t="n">
        <v>10248.94</v>
      </c>
      <c r="J2144" s="25" t="n">
        <v>45569</v>
      </c>
      <c r="K2144" s="25" t="n">
        <v>45701</v>
      </c>
      <c r="L2144" t="n">
        <v>2</v>
      </c>
      <c r="M2144" t="n">
        <v>4</v>
      </c>
      <c r="N2144" t="n">
        <v>4</v>
      </c>
      <c r="O2144">
        <f>DATE(2026,1,1)-K2144</f>
        <v/>
      </c>
      <c r="P2144">
        <f>IF(G2144&gt;=2,"Repeat","One-time")</f>
        <v/>
      </c>
    </row>
    <row r="2145">
      <c r="A2145" t="inlineStr">
        <is>
          <t>C04282</t>
        </is>
      </c>
      <c r="B2145" t="inlineStr">
        <is>
          <t>Aditya Verma</t>
        </is>
      </c>
      <c r="C2145" t="inlineStr">
        <is>
          <t>West</t>
        </is>
      </c>
      <c r="D2145" t="inlineStr">
        <is>
          <t>Panaji</t>
        </is>
      </c>
      <c r="E2145" t="inlineStr">
        <is>
          <t>No</t>
        </is>
      </c>
      <c r="F2145" t="inlineStr">
        <is>
          <t>At Risk</t>
        </is>
      </c>
      <c r="G2145" t="n">
        <v>5</v>
      </c>
      <c r="H2145" s="24" t="n">
        <v>51595.34</v>
      </c>
      <c r="I2145" s="24" t="n">
        <v>7337.9</v>
      </c>
      <c r="J2145" s="25" t="n">
        <v>45382</v>
      </c>
      <c r="K2145" s="25" t="n">
        <v>45681</v>
      </c>
      <c r="L2145" t="n">
        <v>2</v>
      </c>
      <c r="M2145" t="n">
        <v>4</v>
      </c>
      <c r="N2145" t="n">
        <v>4</v>
      </c>
      <c r="O2145">
        <f>DATE(2026,1,1)-K2145</f>
        <v/>
      </c>
      <c r="P2145">
        <f>IF(G2145&gt;=2,"Repeat","One-time")</f>
        <v/>
      </c>
    </row>
    <row r="2146">
      <c r="A2146" t="inlineStr">
        <is>
          <t>C01567</t>
        </is>
      </c>
      <c r="B2146" t="inlineStr">
        <is>
          <t>Ritu Sharma</t>
        </is>
      </c>
      <c r="C2146" t="inlineStr">
        <is>
          <t>North</t>
        </is>
      </c>
      <c r="D2146" t="inlineStr">
        <is>
          <t>Delhi</t>
        </is>
      </c>
      <c r="E2146" t="inlineStr">
        <is>
          <t>No</t>
        </is>
      </c>
      <c r="F2146" t="inlineStr">
        <is>
          <t>At Risk</t>
        </is>
      </c>
      <c r="G2146" t="n">
        <v>3</v>
      </c>
      <c r="H2146" s="24" t="n">
        <v>51574.39</v>
      </c>
      <c r="I2146" s="24" t="n">
        <v>8556.719999999999</v>
      </c>
      <c r="J2146" s="25" t="n">
        <v>45099</v>
      </c>
      <c r="K2146" s="25" t="n">
        <v>45327</v>
      </c>
      <c r="L2146" t="n">
        <v>1</v>
      </c>
      <c r="M2146" t="n">
        <v>3</v>
      </c>
      <c r="N2146" t="n">
        <v>4</v>
      </c>
      <c r="O2146">
        <f>DATE(2026,1,1)-K2146</f>
        <v/>
      </c>
      <c r="P2146">
        <f>IF(G2146&gt;=2,"Repeat","One-time")</f>
        <v/>
      </c>
    </row>
    <row r="2147">
      <c r="A2147" t="inlineStr">
        <is>
          <t>C07166</t>
        </is>
      </c>
      <c r="B2147" t="inlineStr">
        <is>
          <t>Joseph Sharma</t>
        </is>
      </c>
      <c r="C2147" t="inlineStr">
        <is>
          <t>East</t>
        </is>
      </c>
      <c r="D2147" t="inlineStr">
        <is>
          <t>Bhubaneswar</t>
        </is>
      </c>
      <c r="E2147" t="inlineStr">
        <is>
          <t>No</t>
        </is>
      </c>
      <c r="F2147" t="inlineStr">
        <is>
          <t>High Value</t>
        </is>
      </c>
      <c r="G2147" t="n">
        <v>6</v>
      </c>
      <c r="H2147" s="24" t="n">
        <v>51553.99</v>
      </c>
      <c r="I2147" s="24" t="n">
        <v>8772.57</v>
      </c>
      <c r="J2147" s="25" t="n">
        <v>45610</v>
      </c>
      <c r="K2147" s="25" t="n">
        <v>46012</v>
      </c>
      <c r="L2147" t="n">
        <v>5</v>
      </c>
      <c r="M2147" t="n">
        <v>4</v>
      </c>
      <c r="N2147" t="n">
        <v>4</v>
      </c>
      <c r="O2147">
        <f>DATE(2026,1,1)-K2147</f>
        <v/>
      </c>
      <c r="P2147">
        <f>IF(G2147&gt;=2,"Repeat","One-time")</f>
        <v/>
      </c>
    </row>
    <row r="2148">
      <c r="A2148" t="inlineStr">
        <is>
          <t>C00299</t>
        </is>
      </c>
      <c r="B2148" t="inlineStr">
        <is>
          <t>Aarav Ghosh</t>
        </is>
      </c>
      <c r="C2148" t="inlineStr">
        <is>
          <t>Central</t>
        </is>
      </c>
      <c r="D2148" t="inlineStr">
        <is>
          <t>Bhopal</t>
        </is>
      </c>
      <c r="E2148" t="inlineStr">
        <is>
          <t>Yes</t>
        </is>
      </c>
      <c r="F2148" t="inlineStr">
        <is>
          <t>At Risk</t>
        </is>
      </c>
      <c r="G2148" t="n">
        <v>8</v>
      </c>
      <c r="H2148" s="24" t="n">
        <v>51514.15</v>
      </c>
      <c r="I2148" s="24" t="n">
        <v>7726</v>
      </c>
      <c r="J2148" s="25" t="n">
        <v>44942</v>
      </c>
      <c r="K2148" s="25" t="n">
        <v>45163</v>
      </c>
      <c r="L2148" t="n">
        <v>1</v>
      </c>
      <c r="M2148" t="n">
        <v>4</v>
      </c>
      <c r="N2148" t="n">
        <v>4</v>
      </c>
      <c r="O2148">
        <f>DATE(2026,1,1)-K2148</f>
        <v/>
      </c>
      <c r="P2148">
        <f>IF(G2148&gt;=2,"Repeat","One-time")</f>
        <v/>
      </c>
    </row>
    <row r="2149">
      <c r="A2149" t="inlineStr">
        <is>
          <t>C01438</t>
        </is>
      </c>
      <c r="B2149" t="inlineStr">
        <is>
          <t>Sanjay Mishra</t>
        </is>
      </c>
      <c r="C2149" t="inlineStr">
        <is>
          <t>Central</t>
        </is>
      </c>
      <c r="D2149" t="inlineStr">
        <is>
          <t>Nagpur</t>
        </is>
      </c>
      <c r="E2149" t="inlineStr">
        <is>
          <t>No</t>
        </is>
      </c>
      <c r="F2149" t="inlineStr">
        <is>
          <t>High Value</t>
        </is>
      </c>
      <c r="G2149" t="n">
        <v>5</v>
      </c>
      <c r="H2149" s="24" t="n">
        <v>51506.53</v>
      </c>
      <c r="I2149" s="24" t="n">
        <v>7004.93</v>
      </c>
      <c r="J2149" s="25" t="n">
        <v>45147</v>
      </c>
      <c r="K2149" s="25" t="n">
        <v>46007</v>
      </c>
      <c r="L2149" t="n">
        <v>5</v>
      </c>
      <c r="M2149" t="n">
        <v>4</v>
      </c>
      <c r="N2149" t="n">
        <v>4</v>
      </c>
      <c r="O2149">
        <f>DATE(2026,1,1)-K2149</f>
        <v/>
      </c>
      <c r="P2149">
        <f>IF(G2149&gt;=2,"Repeat","One-time")</f>
        <v/>
      </c>
    </row>
    <row r="2150">
      <c r="A2150" t="inlineStr">
        <is>
          <t>C00344</t>
        </is>
      </c>
      <c r="B2150" t="inlineStr">
        <is>
          <t>Tanvi Bose</t>
        </is>
      </c>
      <c r="C2150" t="inlineStr">
        <is>
          <t>East</t>
        </is>
      </c>
      <c r="D2150" t="inlineStr">
        <is>
          <t>Kolkata</t>
        </is>
      </c>
      <c r="E2150" t="inlineStr">
        <is>
          <t>Yes</t>
        </is>
      </c>
      <c r="F2150" t="inlineStr">
        <is>
          <t>At Risk</t>
        </is>
      </c>
      <c r="G2150" t="n">
        <v>11</v>
      </c>
      <c r="H2150" s="24" t="n">
        <v>51492.48</v>
      </c>
      <c r="I2150" s="24" t="n">
        <v>11086.02</v>
      </c>
      <c r="J2150" s="25" t="n">
        <v>44947</v>
      </c>
      <c r="K2150" s="25" t="n">
        <v>45427</v>
      </c>
      <c r="L2150" t="n">
        <v>1</v>
      </c>
      <c r="M2150" t="n">
        <v>5</v>
      </c>
      <c r="N2150" t="n">
        <v>4</v>
      </c>
      <c r="O2150">
        <f>DATE(2026,1,1)-K2150</f>
        <v/>
      </c>
      <c r="P2150">
        <f>IF(G2150&gt;=2,"Repeat","One-time")</f>
        <v/>
      </c>
    </row>
    <row r="2151">
      <c r="A2151" t="inlineStr">
        <is>
          <t>C05861</t>
        </is>
      </c>
      <c r="B2151" t="inlineStr">
        <is>
          <t>Varun Khan</t>
        </is>
      </c>
      <c r="C2151" t="inlineStr">
        <is>
          <t>West</t>
        </is>
      </c>
      <c r="D2151" t="inlineStr">
        <is>
          <t>Mumbai</t>
        </is>
      </c>
      <c r="E2151" t="inlineStr">
        <is>
          <t>No</t>
        </is>
      </c>
      <c r="F2151" t="inlineStr">
        <is>
          <t>High Value</t>
        </is>
      </c>
      <c r="G2151" t="n">
        <v>14</v>
      </c>
      <c r="H2151" s="24" t="n">
        <v>51482.57</v>
      </c>
      <c r="I2151" s="24" t="n">
        <v>6812.45</v>
      </c>
      <c r="J2151" s="25" t="n">
        <v>45557</v>
      </c>
      <c r="K2151" s="25" t="n">
        <v>45962</v>
      </c>
      <c r="L2151" t="n">
        <v>4</v>
      </c>
      <c r="M2151" t="n">
        <v>5</v>
      </c>
      <c r="N2151" t="n">
        <v>4</v>
      </c>
      <c r="O2151">
        <f>DATE(2026,1,1)-K2151</f>
        <v/>
      </c>
      <c r="P2151">
        <f>IF(G2151&gt;=2,"Repeat","One-time")</f>
        <v/>
      </c>
    </row>
    <row r="2152">
      <c r="A2152" t="inlineStr">
        <is>
          <t>C04182</t>
        </is>
      </c>
      <c r="B2152" t="inlineStr">
        <is>
          <t>Divya Khan</t>
        </is>
      </c>
      <c r="C2152" t="inlineStr">
        <is>
          <t>West</t>
        </is>
      </c>
      <c r="D2152" t="inlineStr">
        <is>
          <t>Surat</t>
        </is>
      </c>
      <c r="E2152" t="inlineStr">
        <is>
          <t>No</t>
        </is>
      </c>
      <c r="F2152" t="inlineStr">
        <is>
          <t>High Value</t>
        </is>
      </c>
      <c r="G2152" t="n">
        <v>13</v>
      </c>
      <c r="H2152" s="24" t="n">
        <v>51470.75</v>
      </c>
      <c r="I2152" s="24" t="n">
        <v>15244.36</v>
      </c>
      <c r="J2152" s="25" t="n">
        <v>45339</v>
      </c>
      <c r="K2152" s="25" t="n">
        <v>46004</v>
      </c>
      <c r="L2152" t="n">
        <v>5</v>
      </c>
      <c r="M2152" t="n">
        <v>5</v>
      </c>
      <c r="N2152" t="n">
        <v>4</v>
      </c>
      <c r="O2152">
        <f>DATE(2026,1,1)-K2152</f>
        <v/>
      </c>
      <c r="P2152">
        <f>IF(G2152&gt;=2,"Repeat","One-time")</f>
        <v/>
      </c>
    </row>
    <row r="2153">
      <c r="A2153" t="inlineStr">
        <is>
          <t>C01681</t>
        </is>
      </c>
      <c r="B2153" t="inlineStr">
        <is>
          <t>Deepak Verma</t>
        </is>
      </c>
      <c r="C2153" t="inlineStr">
        <is>
          <t>North</t>
        </is>
      </c>
      <c r="D2153" t="inlineStr">
        <is>
          <t>Gurugram</t>
        </is>
      </c>
      <c r="E2153" t="inlineStr">
        <is>
          <t>Yes</t>
        </is>
      </c>
      <c r="F2153" t="inlineStr">
        <is>
          <t>High Value</t>
        </is>
      </c>
      <c r="G2153" t="n">
        <v>5</v>
      </c>
      <c r="H2153" s="24" t="n">
        <v>51452.08</v>
      </c>
      <c r="I2153" s="24" t="n">
        <v>9537.879999999999</v>
      </c>
      <c r="J2153" s="25" t="n">
        <v>45029</v>
      </c>
      <c r="K2153" s="25" t="n">
        <v>45927</v>
      </c>
      <c r="L2153" t="n">
        <v>4</v>
      </c>
      <c r="M2153" t="n">
        <v>4</v>
      </c>
      <c r="N2153" t="n">
        <v>4</v>
      </c>
      <c r="O2153">
        <f>DATE(2026,1,1)-K2153</f>
        <v/>
      </c>
      <c r="P2153">
        <f>IF(G2153&gt;=2,"Repeat","One-time")</f>
        <v/>
      </c>
    </row>
    <row r="2154">
      <c r="A2154" t="inlineStr">
        <is>
          <t>C06117</t>
        </is>
      </c>
      <c r="B2154" t="inlineStr">
        <is>
          <t>Suresh Menon</t>
        </is>
      </c>
      <c r="C2154" t="inlineStr">
        <is>
          <t>East</t>
        </is>
      </c>
      <c r="D2154" t="inlineStr">
        <is>
          <t>Patna</t>
        </is>
      </c>
      <c r="E2154" t="inlineStr">
        <is>
          <t>No</t>
        </is>
      </c>
      <c r="F2154" t="inlineStr">
        <is>
          <t>At Risk</t>
        </is>
      </c>
      <c r="G2154" t="n">
        <v>1</v>
      </c>
      <c r="H2154" s="24" t="n">
        <v>51372.04</v>
      </c>
      <c r="I2154" s="24" t="n">
        <v>6114.6</v>
      </c>
      <c r="J2154" s="25" t="n">
        <v>45549</v>
      </c>
      <c r="K2154" s="25" t="n">
        <v>45549</v>
      </c>
      <c r="L2154" t="n">
        <v>2</v>
      </c>
      <c r="M2154" t="n">
        <v>1</v>
      </c>
      <c r="N2154" t="n">
        <v>4</v>
      </c>
      <c r="O2154">
        <f>DATE(2026,1,1)-K2154</f>
        <v/>
      </c>
      <c r="P2154">
        <f>IF(G2154&gt;=2,"Repeat","One-time")</f>
        <v/>
      </c>
    </row>
    <row r="2155">
      <c r="A2155" t="inlineStr">
        <is>
          <t>C07331</t>
        </is>
      </c>
      <c r="B2155" t="inlineStr">
        <is>
          <t>Riya Iyer</t>
        </is>
      </c>
      <c r="C2155" t="inlineStr">
        <is>
          <t>Central</t>
        </is>
      </c>
      <c r="D2155" t="inlineStr">
        <is>
          <t>Raipur</t>
        </is>
      </c>
      <c r="E2155" t="inlineStr">
        <is>
          <t>Yes</t>
        </is>
      </c>
      <c r="F2155" t="inlineStr">
        <is>
          <t>High Value</t>
        </is>
      </c>
      <c r="G2155" t="n">
        <v>9</v>
      </c>
      <c r="H2155" s="24" t="n">
        <v>51371.68</v>
      </c>
      <c r="I2155" s="24" t="n">
        <v>7698.43</v>
      </c>
      <c r="J2155" s="25" t="n">
        <v>45631</v>
      </c>
      <c r="K2155" s="25" t="n">
        <v>45960</v>
      </c>
      <c r="L2155" t="n">
        <v>4</v>
      </c>
      <c r="M2155" t="n">
        <v>5</v>
      </c>
      <c r="N2155" t="n">
        <v>4</v>
      </c>
      <c r="O2155">
        <f>DATE(2026,1,1)-K2155</f>
        <v/>
      </c>
      <c r="P2155">
        <f>IF(G2155&gt;=2,"Repeat","One-time")</f>
        <v/>
      </c>
    </row>
    <row r="2156">
      <c r="A2156" t="inlineStr">
        <is>
          <t>C08062</t>
        </is>
      </c>
      <c r="B2156" t="inlineStr">
        <is>
          <t>Vikram Fernandes</t>
        </is>
      </c>
      <c r="C2156" t="inlineStr">
        <is>
          <t>West</t>
        </is>
      </c>
      <c r="D2156" t="inlineStr">
        <is>
          <t>Pune</t>
        </is>
      </c>
      <c r="E2156" t="inlineStr">
        <is>
          <t>No</t>
        </is>
      </c>
      <c r="F2156" t="inlineStr">
        <is>
          <t>Loyal</t>
        </is>
      </c>
      <c r="G2156" t="n">
        <v>3</v>
      </c>
      <c r="H2156" s="24" t="n">
        <v>51366.96</v>
      </c>
      <c r="I2156" s="24" t="n">
        <v>10260.56</v>
      </c>
      <c r="J2156" s="25" t="n">
        <v>45774</v>
      </c>
      <c r="K2156" s="25" t="n">
        <v>45974</v>
      </c>
      <c r="L2156" t="n">
        <v>4</v>
      </c>
      <c r="M2156" t="n">
        <v>3</v>
      </c>
      <c r="N2156" t="n">
        <v>4</v>
      </c>
      <c r="O2156">
        <f>DATE(2026,1,1)-K2156</f>
        <v/>
      </c>
      <c r="P2156">
        <f>IF(G2156&gt;=2,"Repeat","One-time")</f>
        <v/>
      </c>
    </row>
    <row r="2157">
      <c r="A2157" t="inlineStr">
        <is>
          <t>C04354</t>
        </is>
      </c>
      <c r="B2157" t="inlineStr">
        <is>
          <t>Ritu Sinha</t>
        </is>
      </c>
      <c r="C2157" t="inlineStr">
        <is>
          <t>East</t>
        </is>
      </c>
      <c r="D2157" t="inlineStr">
        <is>
          <t>Kolkata</t>
        </is>
      </c>
      <c r="E2157" t="inlineStr">
        <is>
          <t>No</t>
        </is>
      </c>
      <c r="F2157" t="inlineStr">
        <is>
          <t>At Risk</t>
        </is>
      </c>
      <c r="G2157" t="n">
        <v>1</v>
      </c>
      <c r="H2157" s="24" t="n">
        <v>51364.45</v>
      </c>
      <c r="I2157" s="24" t="n">
        <v>3024.51</v>
      </c>
      <c r="J2157" s="25" t="n">
        <v>45435</v>
      </c>
      <c r="K2157" s="25" t="n">
        <v>45435</v>
      </c>
      <c r="L2157" t="n">
        <v>1</v>
      </c>
      <c r="M2157" t="n">
        <v>1</v>
      </c>
      <c r="N2157" t="n">
        <v>4</v>
      </c>
      <c r="O2157">
        <f>DATE(2026,1,1)-K2157</f>
        <v/>
      </c>
      <c r="P2157">
        <f>IF(G2157&gt;=2,"Repeat","One-time")</f>
        <v/>
      </c>
    </row>
    <row r="2158">
      <c r="A2158" t="inlineStr">
        <is>
          <t>C01572</t>
        </is>
      </c>
      <c r="B2158" t="inlineStr">
        <is>
          <t>Shreya Menon</t>
        </is>
      </c>
      <c r="C2158" t="inlineStr">
        <is>
          <t>South</t>
        </is>
      </c>
      <c r="D2158" t="inlineStr">
        <is>
          <t>Hyderabad</t>
        </is>
      </c>
      <c r="E2158" t="inlineStr">
        <is>
          <t>No</t>
        </is>
      </c>
      <c r="F2158" t="inlineStr">
        <is>
          <t>At Risk</t>
        </is>
      </c>
      <c r="G2158" t="n">
        <v>5</v>
      </c>
      <c r="H2158" s="24" t="n">
        <v>51314.45</v>
      </c>
      <c r="I2158" s="24" t="n">
        <v>8861.48</v>
      </c>
      <c r="J2158" s="25" t="n">
        <v>45016</v>
      </c>
      <c r="K2158" s="25" t="n">
        <v>45156</v>
      </c>
      <c r="L2158" t="n">
        <v>1</v>
      </c>
      <c r="M2158" t="n">
        <v>4</v>
      </c>
      <c r="N2158" t="n">
        <v>4</v>
      </c>
      <c r="O2158">
        <f>DATE(2026,1,1)-K2158</f>
        <v/>
      </c>
      <c r="P2158">
        <f>IF(G2158&gt;=2,"Repeat","One-time")</f>
        <v/>
      </c>
    </row>
    <row r="2159">
      <c r="A2159" t="inlineStr">
        <is>
          <t>C00309</t>
        </is>
      </c>
      <c r="B2159" t="inlineStr">
        <is>
          <t>Lakshmi Thakur</t>
        </is>
      </c>
      <c r="C2159" t="inlineStr">
        <is>
          <t>East</t>
        </is>
      </c>
      <c r="D2159" t="inlineStr">
        <is>
          <t>Patna</t>
        </is>
      </c>
      <c r="E2159" t="inlineStr">
        <is>
          <t>No</t>
        </is>
      </c>
      <c r="F2159" t="inlineStr">
        <is>
          <t>At Risk</t>
        </is>
      </c>
      <c r="G2159" t="n">
        <v>5</v>
      </c>
      <c r="H2159" s="24" t="n">
        <v>51313.45</v>
      </c>
      <c r="I2159" s="24" t="n">
        <v>4543.4</v>
      </c>
      <c r="J2159" s="25" t="n">
        <v>44949</v>
      </c>
      <c r="K2159" s="25" t="n">
        <v>45065</v>
      </c>
      <c r="L2159" t="n">
        <v>1</v>
      </c>
      <c r="M2159" t="n">
        <v>4</v>
      </c>
      <c r="N2159" t="n">
        <v>4</v>
      </c>
      <c r="O2159">
        <f>DATE(2026,1,1)-K2159</f>
        <v/>
      </c>
      <c r="P2159">
        <f>IF(G2159&gt;=2,"Repeat","One-time")</f>
        <v/>
      </c>
    </row>
    <row r="2160">
      <c r="A2160" t="inlineStr">
        <is>
          <t>C09061</t>
        </is>
      </c>
      <c r="B2160" t="inlineStr">
        <is>
          <t>Varun Yadav</t>
        </is>
      </c>
      <c r="C2160" t="inlineStr">
        <is>
          <t>Central</t>
        </is>
      </c>
      <c r="D2160" t="inlineStr">
        <is>
          <t>Nagpur</t>
        </is>
      </c>
      <c r="E2160" t="inlineStr">
        <is>
          <t>No</t>
        </is>
      </c>
      <c r="F2160" t="inlineStr">
        <is>
          <t>High Value</t>
        </is>
      </c>
      <c r="G2160" t="n">
        <v>8</v>
      </c>
      <c r="H2160" s="24" t="n">
        <v>51280.42</v>
      </c>
      <c r="I2160" s="24" t="n">
        <v>13393.67</v>
      </c>
      <c r="J2160" s="25" t="n">
        <v>45851</v>
      </c>
      <c r="K2160" s="25" t="n">
        <v>46018</v>
      </c>
      <c r="L2160" t="n">
        <v>5</v>
      </c>
      <c r="M2160" t="n">
        <v>5</v>
      </c>
      <c r="N2160" t="n">
        <v>4</v>
      </c>
      <c r="O2160">
        <f>DATE(2026,1,1)-K2160</f>
        <v/>
      </c>
      <c r="P2160">
        <f>IF(G2160&gt;=2,"Repeat","One-time")</f>
        <v/>
      </c>
    </row>
    <row r="2161">
      <c r="A2161" t="inlineStr">
        <is>
          <t>C04062</t>
        </is>
      </c>
      <c r="B2161" t="inlineStr">
        <is>
          <t>Sneha Shah</t>
        </is>
      </c>
      <c r="C2161" t="inlineStr">
        <is>
          <t>North</t>
        </is>
      </c>
      <c r="D2161" t="inlineStr">
        <is>
          <t>Lucknow</t>
        </is>
      </c>
      <c r="E2161" t="inlineStr">
        <is>
          <t>No</t>
        </is>
      </c>
      <c r="F2161" t="inlineStr">
        <is>
          <t>High Value</t>
        </is>
      </c>
      <c r="G2161" t="n">
        <v>5</v>
      </c>
      <c r="H2161" s="24" t="n">
        <v>51266.75</v>
      </c>
      <c r="I2161" s="24" t="n">
        <v>12135.86</v>
      </c>
      <c r="J2161" s="25" t="n">
        <v>45355</v>
      </c>
      <c r="K2161" s="25" t="n">
        <v>45770</v>
      </c>
      <c r="L2161" t="n">
        <v>3</v>
      </c>
      <c r="M2161" t="n">
        <v>4</v>
      </c>
      <c r="N2161" t="n">
        <v>4</v>
      </c>
      <c r="O2161">
        <f>DATE(2026,1,1)-K2161</f>
        <v/>
      </c>
      <c r="P2161">
        <f>IF(G2161&gt;=2,"Repeat","One-time")</f>
        <v/>
      </c>
    </row>
    <row r="2162">
      <c r="A2162" t="inlineStr">
        <is>
          <t>C06386</t>
        </is>
      </c>
      <c r="B2162" t="inlineStr">
        <is>
          <t>Ritu Pillai</t>
        </is>
      </c>
      <c r="C2162" t="inlineStr">
        <is>
          <t>East</t>
        </is>
      </c>
      <c r="D2162" t="inlineStr">
        <is>
          <t>Kolkata</t>
        </is>
      </c>
      <c r="E2162" t="inlineStr">
        <is>
          <t>No</t>
        </is>
      </c>
      <c r="F2162" t="inlineStr">
        <is>
          <t>Occasional</t>
        </is>
      </c>
      <c r="G2162" t="n">
        <v>2</v>
      </c>
      <c r="H2162" s="24" t="n">
        <v>51255.4</v>
      </c>
      <c r="I2162" s="24" t="n">
        <v>2310.31</v>
      </c>
      <c r="J2162" s="25" t="n">
        <v>45813</v>
      </c>
      <c r="K2162" s="25" t="n">
        <v>45927</v>
      </c>
      <c r="L2162" t="n">
        <v>4</v>
      </c>
      <c r="M2162" t="n">
        <v>2</v>
      </c>
      <c r="N2162" t="n">
        <v>4</v>
      </c>
      <c r="O2162">
        <f>DATE(2026,1,1)-K2162</f>
        <v/>
      </c>
      <c r="P2162">
        <f>IF(G2162&gt;=2,"Repeat","One-time")</f>
        <v/>
      </c>
    </row>
    <row r="2163">
      <c r="A2163" t="inlineStr">
        <is>
          <t>C08295</t>
        </is>
      </c>
      <c r="B2163" t="inlineStr">
        <is>
          <t>Manish Reddy</t>
        </is>
      </c>
      <c r="C2163" t="inlineStr">
        <is>
          <t>South</t>
        </is>
      </c>
      <c r="D2163" t="inlineStr">
        <is>
          <t>Chennai</t>
        </is>
      </c>
      <c r="E2163" t="inlineStr">
        <is>
          <t>No</t>
        </is>
      </c>
      <c r="F2163" t="inlineStr">
        <is>
          <t>High Value</t>
        </is>
      </c>
      <c r="G2163" t="n">
        <v>10</v>
      </c>
      <c r="H2163" s="24" t="n">
        <v>51210.48</v>
      </c>
      <c r="I2163" s="24" t="n">
        <v>13652.19</v>
      </c>
      <c r="J2163" s="25" t="n">
        <v>45792</v>
      </c>
      <c r="K2163" s="25" t="n">
        <v>45969</v>
      </c>
      <c r="L2163" t="n">
        <v>4</v>
      </c>
      <c r="M2163" t="n">
        <v>5</v>
      </c>
      <c r="N2163" t="n">
        <v>4</v>
      </c>
      <c r="O2163">
        <f>DATE(2026,1,1)-K2163</f>
        <v/>
      </c>
      <c r="P2163">
        <f>IF(G2163&gt;=2,"Repeat","One-time")</f>
        <v/>
      </c>
    </row>
    <row r="2164">
      <c r="A2164" t="inlineStr">
        <is>
          <t>C04084</t>
        </is>
      </c>
      <c r="B2164" t="inlineStr">
        <is>
          <t>Harpreet Thakur</t>
        </is>
      </c>
      <c r="C2164" t="inlineStr">
        <is>
          <t>South</t>
        </is>
      </c>
      <c r="D2164" t="inlineStr">
        <is>
          <t>Bengaluru</t>
        </is>
      </c>
      <c r="E2164" t="inlineStr">
        <is>
          <t>Yes</t>
        </is>
      </c>
      <c r="F2164" t="inlineStr">
        <is>
          <t>At Risk</t>
        </is>
      </c>
      <c r="G2164" t="n">
        <v>16</v>
      </c>
      <c r="H2164" s="24" t="n">
        <v>51197.26</v>
      </c>
      <c r="I2164" s="24" t="n">
        <v>14448.07</v>
      </c>
      <c r="J2164" s="25" t="n">
        <v>45320</v>
      </c>
      <c r="K2164" s="25" t="n">
        <v>45603</v>
      </c>
      <c r="L2164" t="n">
        <v>2</v>
      </c>
      <c r="M2164" t="n">
        <v>5</v>
      </c>
      <c r="N2164" t="n">
        <v>4</v>
      </c>
      <c r="O2164">
        <f>DATE(2026,1,1)-K2164</f>
        <v/>
      </c>
      <c r="P2164">
        <f>IF(G2164&gt;=2,"Repeat","One-time")</f>
        <v/>
      </c>
    </row>
    <row r="2165">
      <c r="A2165" t="inlineStr">
        <is>
          <t>C07528</t>
        </is>
      </c>
      <c r="B2165" t="inlineStr">
        <is>
          <t>Meera Sinha</t>
        </is>
      </c>
      <c r="C2165" t="inlineStr">
        <is>
          <t>East</t>
        </is>
      </c>
      <c r="D2165" t="inlineStr">
        <is>
          <t>Kolkata</t>
        </is>
      </c>
      <c r="E2165" t="inlineStr">
        <is>
          <t>Yes</t>
        </is>
      </c>
      <c r="F2165" t="inlineStr">
        <is>
          <t>Loyal</t>
        </is>
      </c>
      <c r="G2165" t="n">
        <v>3</v>
      </c>
      <c r="H2165" s="24" t="n">
        <v>51156.88</v>
      </c>
      <c r="I2165" s="24" t="n">
        <v>5504.19</v>
      </c>
      <c r="J2165" s="25" t="n">
        <v>45649</v>
      </c>
      <c r="K2165" s="25" t="n">
        <v>45768</v>
      </c>
      <c r="L2165" t="n">
        <v>3</v>
      </c>
      <c r="M2165" t="n">
        <v>3</v>
      </c>
      <c r="N2165" t="n">
        <v>4</v>
      </c>
      <c r="O2165">
        <f>DATE(2026,1,1)-K2165</f>
        <v/>
      </c>
      <c r="P2165">
        <f>IF(G2165&gt;=2,"Repeat","One-time")</f>
        <v/>
      </c>
    </row>
    <row r="2166">
      <c r="A2166" t="inlineStr">
        <is>
          <t>C00135</t>
        </is>
      </c>
      <c r="B2166" t="inlineStr">
        <is>
          <t>Riya Fernandes</t>
        </is>
      </c>
      <c r="C2166" t="inlineStr">
        <is>
          <t>East</t>
        </is>
      </c>
      <c r="D2166" t="inlineStr">
        <is>
          <t>Bhubaneswar</t>
        </is>
      </c>
      <c r="E2166" t="inlineStr">
        <is>
          <t>No</t>
        </is>
      </c>
      <c r="F2166" t="inlineStr">
        <is>
          <t>At Risk</t>
        </is>
      </c>
      <c r="G2166" t="n">
        <v>5</v>
      </c>
      <c r="H2166" s="24" t="n">
        <v>51127.05</v>
      </c>
      <c r="I2166" s="24" t="n">
        <v>9284.809999999999</v>
      </c>
      <c r="J2166" s="25" t="n">
        <v>44927</v>
      </c>
      <c r="K2166" s="25" t="n">
        <v>45029</v>
      </c>
      <c r="L2166" t="n">
        <v>1</v>
      </c>
      <c r="M2166" t="n">
        <v>4</v>
      </c>
      <c r="N2166" t="n">
        <v>4</v>
      </c>
      <c r="O2166">
        <f>DATE(2026,1,1)-K2166</f>
        <v/>
      </c>
      <c r="P2166">
        <f>IF(G2166&gt;=2,"Repeat","One-time")</f>
        <v/>
      </c>
    </row>
    <row r="2167">
      <c r="A2167" t="inlineStr">
        <is>
          <t>C03795</t>
        </is>
      </c>
      <c r="B2167" t="inlineStr">
        <is>
          <t>Maria Mishra</t>
        </is>
      </c>
      <c r="C2167" t="inlineStr">
        <is>
          <t>North</t>
        </is>
      </c>
      <c r="D2167" t="inlineStr">
        <is>
          <t>Gurugram</t>
        </is>
      </c>
      <c r="E2167" t="inlineStr">
        <is>
          <t>Yes</t>
        </is>
      </c>
      <c r="F2167" t="inlineStr">
        <is>
          <t>High Value</t>
        </is>
      </c>
      <c r="G2167" t="n">
        <v>6</v>
      </c>
      <c r="H2167" s="24" t="n">
        <v>51115.49</v>
      </c>
      <c r="I2167" s="24" t="n">
        <v>5729.22</v>
      </c>
      <c r="J2167" s="25" t="n">
        <v>45306</v>
      </c>
      <c r="K2167" s="25" t="n">
        <v>45821</v>
      </c>
      <c r="L2167" t="n">
        <v>3</v>
      </c>
      <c r="M2167" t="n">
        <v>4</v>
      </c>
      <c r="N2167" t="n">
        <v>4</v>
      </c>
      <c r="O2167">
        <f>DATE(2026,1,1)-K2167</f>
        <v/>
      </c>
      <c r="P2167">
        <f>IF(G2167&gt;=2,"Repeat","One-time")</f>
        <v/>
      </c>
    </row>
    <row r="2168">
      <c r="A2168" t="inlineStr">
        <is>
          <t>C08027</t>
        </is>
      </c>
      <c r="B2168" t="inlineStr">
        <is>
          <t>Priya Gupta</t>
        </is>
      </c>
      <c r="C2168" t="inlineStr">
        <is>
          <t>North</t>
        </is>
      </c>
      <c r="D2168" t="inlineStr">
        <is>
          <t>Delhi</t>
        </is>
      </c>
      <c r="E2168" t="inlineStr">
        <is>
          <t>Yes</t>
        </is>
      </c>
      <c r="F2168" t="inlineStr">
        <is>
          <t>High Value</t>
        </is>
      </c>
      <c r="G2168" t="n">
        <v>5</v>
      </c>
      <c r="H2168" s="24" t="n">
        <v>51112.31</v>
      </c>
      <c r="I2168" s="24" t="n">
        <v>8921.82</v>
      </c>
      <c r="J2168" s="25" t="n">
        <v>45693</v>
      </c>
      <c r="K2168" s="25" t="n">
        <v>45803</v>
      </c>
      <c r="L2168" t="n">
        <v>3</v>
      </c>
      <c r="M2168" t="n">
        <v>4</v>
      </c>
      <c r="N2168" t="n">
        <v>4</v>
      </c>
      <c r="O2168">
        <f>DATE(2026,1,1)-K2168</f>
        <v/>
      </c>
      <c r="P2168">
        <f>IF(G2168&gt;=2,"Repeat","One-time")</f>
        <v/>
      </c>
    </row>
    <row r="2169">
      <c r="A2169" t="inlineStr">
        <is>
          <t>C06560</t>
        </is>
      </c>
      <c r="B2169" t="inlineStr">
        <is>
          <t>Aarav Fernandes</t>
        </is>
      </c>
      <c r="C2169" t="inlineStr">
        <is>
          <t>North</t>
        </is>
      </c>
      <c r="D2169" t="inlineStr">
        <is>
          <t>Delhi</t>
        </is>
      </c>
      <c r="E2169" t="inlineStr">
        <is>
          <t>No</t>
        </is>
      </c>
      <c r="F2169" t="inlineStr">
        <is>
          <t>High Value</t>
        </is>
      </c>
      <c r="G2169" t="n">
        <v>7</v>
      </c>
      <c r="H2169" s="24" t="n">
        <v>51106.21</v>
      </c>
      <c r="I2169" s="24" t="n">
        <v>10265.2</v>
      </c>
      <c r="J2169" s="25" t="n">
        <v>45587</v>
      </c>
      <c r="K2169" s="25" t="n">
        <v>45951</v>
      </c>
      <c r="L2169" t="n">
        <v>4</v>
      </c>
      <c r="M2169" t="n">
        <v>4</v>
      </c>
      <c r="N2169" t="n">
        <v>4</v>
      </c>
      <c r="O2169">
        <f>DATE(2026,1,1)-K2169</f>
        <v/>
      </c>
      <c r="P2169">
        <f>IF(G2169&gt;=2,"Repeat","One-time")</f>
        <v/>
      </c>
    </row>
    <row r="2170">
      <c r="A2170" t="inlineStr">
        <is>
          <t>C01388</t>
        </is>
      </c>
      <c r="B2170" t="inlineStr">
        <is>
          <t>Maria Joshi</t>
        </is>
      </c>
      <c r="C2170" t="inlineStr">
        <is>
          <t>South</t>
        </is>
      </c>
      <c r="D2170" t="inlineStr">
        <is>
          <t>Bengaluru</t>
        </is>
      </c>
      <c r="E2170" t="inlineStr">
        <is>
          <t>Yes</t>
        </is>
      </c>
      <c r="F2170" t="inlineStr">
        <is>
          <t>Loyal</t>
        </is>
      </c>
      <c r="G2170" t="n">
        <v>4</v>
      </c>
      <c r="H2170" s="24" t="n">
        <v>51105.82</v>
      </c>
      <c r="I2170" s="24" t="n">
        <v>12095.63</v>
      </c>
      <c r="J2170" s="25" t="n">
        <v>45157</v>
      </c>
      <c r="K2170" s="25" t="n">
        <v>45997</v>
      </c>
      <c r="L2170" t="n">
        <v>5</v>
      </c>
      <c r="M2170" t="n">
        <v>3</v>
      </c>
      <c r="N2170" t="n">
        <v>4</v>
      </c>
      <c r="O2170">
        <f>DATE(2026,1,1)-K2170</f>
        <v/>
      </c>
      <c r="P2170">
        <f>IF(G2170&gt;=2,"Repeat","One-time")</f>
        <v/>
      </c>
    </row>
    <row r="2171">
      <c r="A2171" t="inlineStr">
        <is>
          <t>C04183</t>
        </is>
      </c>
      <c r="B2171" t="inlineStr">
        <is>
          <t>Deepak Joshi</t>
        </is>
      </c>
      <c r="C2171" t="inlineStr">
        <is>
          <t>East</t>
        </is>
      </c>
      <c r="D2171" t="inlineStr">
        <is>
          <t>Kolkata</t>
        </is>
      </c>
      <c r="E2171" t="inlineStr">
        <is>
          <t>Yes</t>
        </is>
      </c>
      <c r="F2171" t="inlineStr">
        <is>
          <t>At Risk</t>
        </is>
      </c>
      <c r="G2171" t="n">
        <v>4</v>
      </c>
      <c r="H2171" s="24" t="n">
        <v>51098.32</v>
      </c>
      <c r="I2171" s="24" t="n">
        <v>9342.280000000001</v>
      </c>
      <c r="J2171" s="25" t="n">
        <v>45326</v>
      </c>
      <c r="K2171" s="25" t="n">
        <v>45434</v>
      </c>
      <c r="L2171" t="n">
        <v>1</v>
      </c>
      <c r="M2171" t="n">
        <v>3</v>
      </c>
      <c r="N2171" t="n">
        <v>4</v>
      </c>
      <c r="O2171">
        <f>DATE(2026,1,1)-K2171</f>
        <v/>
      </c>
      <c r="P2171">
        <f>IF(G2171&gt;=2,"Repeat","One-time")</f>
        <v/>
      </c>
    </row>
    <row r="2172">
      <c r="A2172" t="inlineStr">
        <is>
          <t>C02951</t>
        </is>
      </c>
      <c r="B2172" t="inlineStr">
        <is>
          <t>Rahul Verma</t>
        </is>
      </c>
      <c r="C2172" t="inlineStr">
        <is>
          <t>South</t>
        </is>
      </c>
      <c r="D2172" t="inlineStr">
        <is>
          <t>Chennai</t>
        </is>
      </c>
      <c r="E2172" t="inlineStr">
        <is>
          <t>Yes</t>
        </is>
      </c>
      <c r="F2172" t="inlineStr">
        <is>
          <t>At Risk</t>
        </is>
      </c>
      <c r="G2172" t="n">
        <v>8</v>
      </c>
      <c r="H2172" s="24" t="n">
        <v>51095.37</v>
      </c>
      <c r="I2172" s="24" t="n">
        <v>5444.18</v>
      </c>
      <c r="J2172" s="25" t="n">
        <v>45207</v>
      </c>
      <c r="K2172" s="25" t="n">
        <v>45368</v>
      </c>
      <c r="L2172" t="n">
        <v>1</v>
      </c>
      <c r="M2172" t="n">
        <v>4</v>
      </c>
      <c r="N2172" t="n">
        <v>4</v>
      </c>
      <c r="O2172">
        <f>DATE(2026,1,1)-K2172</f>
        <v/>
      </c>
      <c r="P2172">
        <f>IF(G2172&gt;=2,"Repeat","One-time")</f>
        <v/>
      </c>
    </row>
    <row r="2173">
      <c r="A2173" t="inlineStr">
        <is>
          <t>C02422</t>
        </is>
      </c>
      <c r="B2173" t="inlineStr">
        <is>
          <t>Imran Sinha</t>
        </is>
      </c>
      <c r="C2173" t="inlineStr">
        <is>
          <t>West</t>
        </is>
      </c>
      <c r="D2173" t="inlineStr">
        <is>
          <t>Mumbai</t>
        </is>
      </c>
      <c r="E2173" t="inlineStr">
        <is>
          <t>Yes</t>
        </is>
      </c>
      <c r="F2173" t="inlineStr">
        <is>
          <t>At Risk</t>
        </is>
      </c>
      <c r="G2173" t="n">
        <v>7</v>
      </c>
      <c r="H2173" s="24" t="n">
        <v>51086.85</v>
      </c>
      <c r="I2173" s="24" t="n">
        <v>6552.45</v>
      </c>
      <c r="J2173" s="25" t="n">
        <v>45159</v>
      </c>
      <c r="K2173" s="25" t="n">
        <v>45611</v>
      </c>
      <c r="L2173" t="n">
        <v>2</v>
      </c>
      <c r="M2173" t="n">
        <v>4</v>
      </c>
      <c r="N2173" t="n">
        <v>4</v>
      </c>
      <c r="O2173">
        <f>DATE(2026,1,1)-K2173</f>
        <v/>
      </c>
      <c r="P2173">
        <f>IF(G2173&gt;=2,"Repeat","One-time")</f>
        <v/>
      </c>
    </row>
    <row r="2174">
      <c r="A2174" t="inlineStr">
        <is>
          <t>C04087</t>
        </is>
      </c>
      <c r="B2174" t="inlineStr">
        <is>
          <t>Joseph Singh</t>
        </is>
      </c>
      <c r="C2174" t="inlineStr">
        <is>
          <t>South</t>
        </is>
      </c>
      <c r="D2174" t="inlineStr">
        <is>
          <t>Kochi</t>
        </is>
      </c>
      <c r="E2174" t="inlineStr">
        <is>
          <t>Yes</t>
        </is>
      </c>
      <c r="F2174" t="inlineStr">
        <is>
          <t>At Risk</t>
        </is>
      </c>
      <c r="G2174" t="n">
        <v>3</v>
      </c>
      <c r="H2174" s="24" t="n">
        <v>51064.5</v>
      </c>
      <c r="I2174" s="24" t="n">
        <v>8777.76</v>
      </c>
      <c r="J2174" s="25" t="n">
        <v>45332</v>
      </c>
      <c r="K2174" s="25" t="n">
        <v>45451</v>
      </c>
      <c r="L2174" t="n">
        <v>1</v>
      </c>
      <c r="M2174" t="n">
        <v>3</v>
      </c>
      <c r="N2174" t="n">
        <v>4</v>
      </c>
      <c r="O2174">
        <f>DATE(2026,1,1)-K2174</f>
        <v/>
      </c>
      <c r="P2174">
        <f>IF(G2174&gt;=2,"Repeat","One-time")</f>
        <v/>
      </c>
    </row>
    <row r="2175">
      <c r="A2175" t="inlineStr">
        <is>
          <t>C04767</t>
        </is>
      </c>
      <c r="B2175" t="inlineStr">
        <is>
          <t>Amit Shah</t>
        </is>
      </c>
      <c r="C2175" t="inlineStr">
        <is>
          <t>West</t>
        </is>
      </c>
      <c r="D2175" t="inlineStr">
        <is>
          <t>Ahmedabad</t>
        </is>
      </c>
      <c r="E2175" t="inlineStr">
        <is>
          <t>No</t>
        </is>
      </c>
      <c r="F2175" t="inlineStr">
        <is>
          <t>High Value</t>
        </is>
      </c>
      <c r="G2175" t="n">
        <v>11</v>
      </c>
      <c r="H2175" s="24" t="n">
        <v>51049.59</v>
      </c>
      <c r="I2175" s="24" t="n">
        <v>11667.87</v>
      </c>
      <c r="J2175" s="25" t="n">
        <v>45442</v>
      </c>
      <c r="K2175" s="25" t="n">
        <v>45933</v>
      </c>
      <c r="L2175" t="n">
        <v>4</v>
      </c>
      <c r="M2175" t="n">
        <v>5</v>
      </c>
      <c r="N2175" t="n">
        <v>4</v>
      </c>
      <c r="O2175">
        <f>DATE(2026,1,1)-K2175</f>
        <v/>
      </c>
      <c r="P2175">
        <f>IF(G2175&gt;=2,"Repeat","One-time")</f>
        <v/>
      </c>
    </row>
    <row r="2176">
      <c r="A2176" t="inlineStr">
        <is>
          <t>C03614</t>
        </is>
      </c>
      <c r="B2176" t="inlineStr">
        <is>
          <t>Lakshmi Shah</t>
        </is>
      </c>
      <c r="C2176" t="inlineStr">
        <is>
          <t>East</t>
        </is>
      </c>
      <c r="D2176" t="inlineStr">
        <is>
          <t>Bhubaneswar</t>
        </is>
      </c>
      <c r="E2176" t="inlineStr">
        <is>
          <t>Yes</t>
        </is>
      </c>
      <c r="F2176" t="inlineStr">
        <is>
          <t>At Risk</t>
        </is>
      </c>
      <c r="G2176" t="n">
        <v>5</v>
      </c>
      <c r="H2176" s="24" t="n">
        <v>51022.28</v>
      </c>
      <c r="I2176" s="24" t="n">
        <v>6799.48</v>
      </c>
      <c r="J2176" s="25" t="n">
        <v>45275</v>
      </c>
      <c r="K2176" s="25" t="n">
        <v>45489</v>
      </c>
      <c r="L2176" t="n">
        <v>1</v>
      </c>
      <c r="M2176" t="n">
        <v>4</v>
      </c>
      <c r="N2176" t="n">
        <v>4</v>
      </c>
      <c r="O2176">
        <f>DATE(2026,1,1)-K2176</f>
        <v/>
      </c>
      <c r="P2176">
        <f>IF(G2176&gt;=2,"Repeat","One-time")</f>
        <v/>
      </c>
    </row>
    <row r="2177">
      <c r="A2177" t="inlineStr">
        <is>
          <t>C09207</t>
        </is>
      </c>
      <c r="B2177" t="inlineStr">
        <is>
          <t>Priya Kapoor</t>
        </is>
      </c>
      <c r="C2177" t="inlineStr">
        <is>
          <t>Central</t>
        </is>
      </c>
      <c r="D2177" t="inlineStr">
        <is>
          <t>Nagpur</t>
        </is>
      </c>
      <c r="E2177" t="inlineStr">
        <is>
          <t>No</t>
        </is>
      </c>
      <c r="F2177" t="inlineStr">
        <is>
          <t>High Value</t>
        </is>
      </c>
      <c r="G2177" t="n">
        <v>5</v>
      </c>
      <c r="H2177" s="24" t="n">
        <v>51017.18</v>
      </c>
      <c r="I2177" s="24" t="n">
        <v>4486.29</v>
      </c>
      <c r="J2177" s="25" t="n">
        <v>45810</v>
      </c>
      <c r="K2177" s="25" t="n">
        <v>45934</v>
      </c>
      <c r="L2177" t="n">
        <v>4</v>
      </c>
      <c r="M2177" t="n">
        <v>4</v>
      </c>
      <c r="N2177" t="n">
        <v>4</v>
      </c>
      <c r="O2177">
        <f>DATE(2026,1,1)-K2177</f>
        <v/>
      </c>
      <c r="P2177">
        <f>IF(G2177&gt;=2,"Repeat","One-time")</f>
        <v/>
      </c>
    </row>
    <row r="2178">
      <c r="A2178" t="inlineStr">
        <is>
          <t>C06861</t>
        </is>
      </c>
      <c r="B2178" t="inlineStr">
        <is>
          <t>Imran Khan</t>
        </is>
      </c>
      <c r="C2178" t="inlineStr">
        <is>
          <t>South</t>
        </is>
      </c>
      <c r="D2178" t="inlineStr">
        <is>
          <t>Bengaluru</t>
        </is>
      </c>
      <c r="E2178" t="inlineStr">
        <is>
          <t>Yes</t>
        </is>
      </c>
      <c r="F2178" t="inlineStr">
        <is>
          <t>High Value</t>
        </is>
      </c>
      <c r="G2178" t="n">
        <v>13</v>
      </c>
      <c r="H2178" s="24" t="n">
        <v>51004.46</v>
      </c>
      <c r="I2178" s="24" t="n">
        <v>12501.71</v>
      </c>
      <c r="J2178" s="25" t="n">
        <v>45581</v>
      </c>
      <c r="K2178" s="25" t="n">
        <v>45989</v>
      </c>
      <c r="L2178" t="n">
        <v>5</v>
      </c>
      <c r="M2178" t="n">
        <v>5</v>
      </c>
      <c r="N2178" t="n">
        <v>4</v>
      </c>
      <c r="O2178">
        <f>DATE(2026,1,1)-K2178</f>
        <v/>
      </c>
      <c r="P2178">
        <f>IF(G2178&gt;=2,"Repeat","One-time")</f>
        <v/>
      </c>
    </row>
    <row r="2179">
      <c r="A2179" t="inlineStr">
        <is>
          <t>C08130</t>
        </is>
      </c>
      <c r="B2179" t="inlineStr">
        <is>
          <t>Zoya Mukherjee</t>
        </is>
      </c>
      <c r="C2179" t="inlineStr">
        <is>
          <t>Central</t>
        </is>
      </c>
      <c r="D2179" t="inlineStr">
        <is>
          <t>Bhopal</t>
        </is>
      </c>
      <c r="E2179" t="inlineStr">
        <is>
          <t>No</t>
        </is>
      </c>
      <c r="F2179" t="inlineStr">
        <is>
          <t>Loyal</t>
        </is>
      </c>
      <c r="G2179" t="n">
        <v>3</v>
      </c>
      <c r="H2179" s="24" t="n">
        <v>50995.88</v>
      </c>
      <c r="I2179" s="24" t="n">
        <v>9499.290000000001</v>
      </c>
      <c r="J2179" s="25" t="n">
        <v>45843</v>
      </c>
      <c r="K2179" s="25" t="n">
        <v>45898</v>
      </c>
      <c r="L2179" t="n">
        <v>3</v>
      </c>
      <c r="M2179" t="n">
        <v>3</v>
      </c>
      <c r="N2179" t="n">
        <v>4</v>
      </c>
      <c r="O2179">
        <f>DATE(2026,1,1)-K2179</f>
        <v/>
      </c>
      <c r="P2179">
        <f>IF(G2179&gt;=2,"Repeat","One-time")</f>
        <v/>
      </c>
    </row>
    <row r="2180">
      <c r="A2180" t="inlineStr">
        <is>
          <t>C09565</t>
        </is>
      </c>
      <c r="B2180" t="inlineStr">
        <is>
          <t>Amit Das</t>
        </is>
      </c>
      <c r="C2180" t="inlineStr">
        <is>
          <t>North</t>
        </is>
      </c>
      <c r="D2180" t="inlineStr">
        <is>
          <t>Delhi</t>
        </is>
      </c>
      <c r="E2180" t="inlineStr">
        <is>
          <t>Yes</t>
        </is>
      </c>
      <c r="F2180" t="inlineStr">
        <is>
          <t>High Value</t>
        </is>
      </c>
      <c r="G2180" t="n">
        <v>10</v>
      </c>
      <c r="H2180" s="24" t="n">
        <v>50992.63</v>
      </c>
      <c r="I2180" s="24" t="n">
        <v>10500.11</v>
      </c>
      <c r="J2180" s="25" t="n">
        <v>45852</v>
      </c>
      <c r="K2180" s="25" t="n">
        <v>45998</v>
      </c>
      <c r="L2180" t="n">
        <v>5</v>
      </c>
      <c r="M2180" t="n">
        <v>5</v>
      </c>
      <c r="N2180" t="n">
        <v>4</v>
      </c>
      <c r="O2180">
        <f>DATE(2026,1,1)-K2180</f>
        <v/>
      </c>
      <c r="P2180">
        <f>IF(G2180&gt;=2,"Repeat","One-time")</f>
        <v/>
      </c>
    </row>
    <row r="2181">
      <c r="A2181" t="inlineStr">
        <is>
          <t>C04210</t>
        </is>
      </c>
      <c r="B2181" t="inlineStr">
        <is>
          <t>Farhan Mishra</t>
        </is>
      </c>
      <c r="C2181" t="inlineStr">
        <is>
          <t>West</t>
        </is>
      </c>
      <c r="D2181" t="inlineStr">
        <is>
          <t>Pune</t>
        </is>
      </c>
      <c r="E2181" t="inlineStr">
        <is>
          <t>No</t>
        </is>
      </c>
      <c r="F2181" t="inlineStr">
        <is>
          <t>At Risk</t>
        </is>
      </c>
      <c r="G2181" t="n">
        <v>2</v>
      </c>
      <c r="H2181" s="24" t="n">
        <v>50943.41</v>
      </c>
      <c r="I2181" s="24" t="n">
        <v>2625.02</v>
      </c>
      <c r="J2181" s="25" t="n">
        <v>45396</v>
      </c>
      <c r="K2181" s="25" t="n">
        <v>45574</v>
      </c>
      <c r="L2181" t="n">
        <v>2</v>
      </c>
      <c r="M2181" t="n">
        <v>2</v>
      </c>
      <c r="N2181" t="n">
        <v>4</v>
      </c>
      <c r="O2181">
        <f>DATE(2026,1,1)-K2181</f>
        <v/>
      </c>
      <c r="P2181">
        <f>IF(G2181&gt;=2,"Repeat","One-time")</f>
        <v/>
      </c>
    </row>
    <row r="2182">
      <c r="A2182" t="inlineStr">
        <is>
          <t>C07779</t>
        </is>
      </c>
      <c r="B2182" t="inlineStr">
        <is>
          <t>Shreya Singh</t>
        </is>
      </c>
      <c r="C2182" t="inlineStr">
        <is>
          <t>West</t>
        </is>
      </c>
      <c r="D2182" t="inlineStr">
        <is>
          <t>Pune</t>
        </is>
      </c>
      <c r="E2182" t="inlineStr">
        <is>
          <t>Yes</t>
        </is>
      </c>
      <c r="F2182" t="inlineStr">
        <is>
          <t>High Value</t>
        </is>
      </c>
      <c r="G2182" t="n">
        <v>7</v>
      </c>
      <c r="H2182" s="24" t="n">
        <v>50935.4</v>
      </c>
      <c r="I2182" s="24" t="n">
        <v>8594.51</v>
      </c>
      <c r="J2182" s="25" t="n">
        <v>45724</v>
      </c>
      <c r="K2182" s="25" t="n">
        <v>45771</v>
      </c>
      <c r="L2182" t="n">
        <v>3</v>
      </c>
      <c r="M2182" t="n">
        <v>4</v>
      </c>
      <c r="N2182" t="n">
        <v>4</v>
      </c>
      <c r="O2182">
        <f>DATE(2026,1,1)-K2182</f>
        <v/>
      </c>
      <c r="P2182">
        <f>IF(G2182&gt;=2,"Repeat","One-time")</f>
        <v/>
      </c>
    </row>
    <row r="2183">
      <c r="A2183" t="inlineStr">
        <is>
          <t>C09581</t>
        </is>
      </c>
      <c r="B2183" t="inlineStr">
        <is>
          <t>Pooja Kumar</t>
        </is>
      </c>
      <c r="C2183" t="inlineStr">
        <is>
          <t>South</t>
        </is>
      </c>
      <c r="D2183" t="inlineStr">
        <is>
          <t>Chennai</t>
        </is>
      </c>
      <c r="E2183" t="inlineStr">
        <is>
          <t>Yes</t>
        </is>
      </c>
      <c r="F2183" t="inlineStr">
        <is>
          <t>High Value</t>
        </is>
      </c>
      <c r="G2183" t="n">
        <v>5</v>
      </c>
      <c r="H2183" s="24" t="n">
        <v>50859.65</v>
      </c>
      <c r="I2183" s="24" t="n">
        <v>7223.73</v>
      </c>
      <c r="J2183" s="25" t="n">
        <v>45817</v>
      </c>
      <c r="K2183" s="25" t="n">
        <v>45998</v>
      </c>
      <c r="L2183" t="n">
        <v>5</v>
      </c>
      <c r="M2183" t="n">
        <v>4</v>
      </c>
      <c r="N2183" t="n">
        <v>4</v>
      </c>
      <c r="O2183">
        <f>DATE(2026,1,1)-K2183</f>
        <v/>
      </c>
      <c r="P2183">
        <f>IF(G2183&gt;=2,"Repeat","One-time")</f>
        <v/>
      </c>
    </row>
    <row r="2184">
      <c r="A2184" t="inlineStr">
        <is>
          <t>C00125</t>
        </is>
      </c>
      <c r="B2184" t="inlineStr">
        <is>
          <t>Abhishek Thakur</t>
        </is>
      </c>
      <c r="C2184" t="inlineStr">
        <is>
          <t>South</t>
        </is>
      </c>
      <c r="D2184" t="inlineStr">
        <is>
          <t>Bengaluru</t>
        </is>
      </c>
      <c r="E2184" t="inlineStr">
        <is>
          <t>No</t>
        </is>
      </c>
      <c r="F2184" t="inlineStr">
        <is>
          <t>At Risk</t>
        </is>
      </c>
      <c r="G2184" t="n">
        <v>9</v>
      </c>
      <c r="H2184" s="24" t="n">
        <v>50844.4</v>
      </c>
      <c r="I2184" s="24" t="n">
        <v>7383.34</v>
      </c>
      <c r="J2184" s="25" t="n">
        <v>44927</v>
      </c>
      <c r="K2184" s="25" t="n">
        <v>45052</v>
      </c>
      <c r="L2184" t="n">
        <v>1</v>
      </c>
      <c r="M2184" t="n">
        <v>5</v>
      </c>
      <c r="N2184" t="n">
        <v>4</v>
      </c>
      <c r="O2184">
        <f>DATE(2026,1,1)-K2184</f>
        <v/>
      </c>
      <c r="P2184">
        <f>IF(G2184&gt;=2,"Repeat","One-time")</f>
        <v/>
      </c>
    </row>
    <row r="2185">
      <c r="A2185" t="inlineStr">
        <is>
          <t>C04303</t>
        </is>
      </c>
      <c r="B2185" t="inlineStr">
        <is>
          <t>Nikhil Ghosh</t>
        </is>
      </c>
      <c r="C2185" t="inlineStr">
        <is>
          <t>South</t>
        </is>
      </c>
      <c r="D2185" t="inlineStr">
        <is>
          <t>Kochi</t>
        </is>
      </c>
      <c r="E2185" t="inlineStr">
        <is>
          <t>No</t>
        </is>
      </c>
      <c r="F2185" t="inlineStr">
        <is>
          <t>At Risk</t>
        </is>
      </c>
      <c r="G2185" t="n">
        <v>7</v>
      </c>
      <c r="H2185" s="24" t="n">
        <v>50820.11</v>
      </c>
      <c r="I2185" s="24" t="n">
        <v>16682.1</v>
      </c>
      <c r="J2185" s="25" t="n">
        <v>45362</v>
      </c>
      <c r="K2185" s="25" t="n">
        <v>45726</v>
      </c>
      <c r="L2185" t="n">
        <v>2</v>
      </c>
      <c r="M2185" t="n">
        <v>4</v>
      </c>
      <c r="N2185" t="n">
        <v>4</v>
      </c>
      <c r="O2185">
        <f>DATE(2026,1,1)-K2185</f>
        <v/>
      </c>
      <c r="P2185">
        <f>IF(G2185&gt;=2,"Repeat","One-time")</f>
        <v/>
      </c>
    </row>
    <row r="2186">
      <c r="A2186" t="inlineStr">
        <is>
          <t>C02408</t>
        </is>
      </c>
      <c r="B2186" t="inlineStr">
        <is>
          <t>Deepak Banerjee</t>
        </is>
      </c>
      <c r="C2186" t="inlineStr">
        <is>
          <t>South</t>
        </is>
      </c>
      <c r="D2186" t="inlineStr">
        <is>
          <t>Bengaluru</t>
        </is>
      </c>
      <c r="E2186" t="inlineStr">
        <is>
          <t>Yes</t>
        </is>
      </c>
      <c r="F2186" t="inlineStr">
        <is>
          <t>High Value</t>
        </is>
      </c>
      <c r="G2186" t="n">
        <v>6</v>
      </c>
      <c r="H2186" s="24" t="n">
        <v>50741.19</v>
      </c>
      <c r="I2186" s="24" t="n">
        <v>9365.059999999999</v>
      </c>
      <c r="J2186" s="25" t="n">
        <v>45190</v>
      </c>
      <c r="K2186" s="25" t="n">
        <v>45985</v>
      </c>
      <c r="L2186" t="n">
        <v>4</v>
      </c>
      <c r="M2186" t="n">
        <v>4</v>
      </c>
      <c r="N2186" t="n">
        <v>4</v>
      </c>
      <c r="O2186">
        <f>DATE(2026,1,1)-K2186</f>
        <v/>
      </c>
      <c r="P2186">
        <f>IF(G2186&gt;=2,"Repeat","One-time")</f>
        <v/>
      </c>
    </row>
    <row r="2187">
      <c r="A2187" t="inlineStr">
        <is>
          <t>C07011</t>
        </is>
      </c>
      <c r="B2187" t="inlineStr">
        <is>
          <t>Ananya Mehta</t>
        </is>
      </c>
      <c r="C2187" t="inlineStr">
        <is>
          <t>West</t>
        </is>
      </c>
      <c r="D2187" t="inlineStr">
        <is>
          <t>Surat</t>
        </is>
      </c>
      <c r="E2187" t="inlineStr">
        <is>
          <t>Yes</t>
        </is>
      </c>
      <c r="F2187" t="inlineStr">
        <is>
          <t>At Risk</t>
        </is>
      </c>
      <c r="G2187" t="n">
        <v>1</v>
      </c>
      <c r="H2187" s="24" t="n">
        <v>50739.64</v>
      </c>
      <c r="I2187" s="24" t="n">
        <v>5586.18</v>
      </c>
      <c r="J2187" s="25" t="n">
        <v>45693</v>
      </c>
      <c r="K2187" s="25" t="n">
        <v>45693</v>
      </c>
      <c r="L2187" t="n">
        <v>2</v>
      </c>
      <c r="M2187" t="n">
        <v>1</v>
      </c>
      <c r="N2187" t="n">
        <v>4</v>
      </c>
      <c r="O2187">
        <f>DATE(2026,1,1)-K2187</f>
        <v/>
      </c>
      <c r="P2187">
        <f>IF(G2187&gt;=2,"Repeat","One-time")</f>
        <v/>
      </c>
    </row>
    <row r="2188">
      <c r="A2188" t="inlineStr">
        <is>
          <t>C00568</t>
        </is>
      </c>
      <c r="B2188" t="inlineStr">
        <is>
          <t>Vivaan Iyer</t>
        </is>
      </c>
      <c r="C2188" t="inlineStr">
        <is>
          <t>West</t>
        </is>
      </c>
      <c r="D2188" t="inlineStr">
        <is>
          <t>Pune</t>
        </is>
      </c>
      <c r="E2188" t="inlineStr">
        <is>
          <t>No</t>
        </is>
      </c>
      <c r="F2188" t="inlineStr">
        <is>
          <t>At Risk</t>
        </is>
      </c>
      <c r="G2188" t="n">
        <v>10</v>
      </c>
      <c r="H2188" s="24" t="n">
        <v>50711.45</v>
      </c>
      <c r="I2188" s="24" t="n">
        <v>11383.11</v>
      </c>
      <c r="J2188" s="25" t="n">
        <v>44989</v>
      </c>
      <c r="K2188" s="25" t="n">
        <v>45640</v>
      </c>
      <c r="L2188" t="n">
        <v>2</v>
      </c>
      <c r="M2188" t="n">
        <v>5</v>
      </c>
      <c r="N2188" t="n">
        <v>4</v>
      </c>
      <c r="O2188">
        <f>DATE(2026,1,1)-K2188</f>
        <v/>
      </c>
      <c r="P2188">
        <f>IF(G2188&gt;=2,"Repeat","One-time")</f>
        <v/>
      </c>
    </row>
    <row r="2189">
      <c r="A2189" t="inlineStr">
        <is>
          <t>C04950</t>
        </is>
      </c>
      <c r="B2189" t="inlineStr">
        <is>
          <t>Ayesha Mukherjee</t>
        </is>
      </c>
      <c r="C2189" t="inlineStr">
        <is>
          <t>West</t>
        </is>
      </c>
      <c r="D2189" t="inlineStr">
        <is>
          <t>Ahmedabad</t>
        </is>
      </c>
      <c r="E2189" t="inlineStr">
        <is>
          <t>Yes</t>
        </is>
      </c>
      <c r="F2189" t="inlineStr">
        <is>
          <t>At Risk</t>
        </is>
      </c>
      <c r="G2189" t="n">
        <v>3</v>
      </c>
      <c r="H2189" s="24" t="n">
        <v>50699.88</v>
      </c>
      <c r="I2189" s="24" t="n">
        <v>2377.8</v>
      </c>
      <c r="J2189" s="25" t="n">
        <v>45443</v>
      </c>
      <c r="K2189" s="25" t="n">
        <v>45452</v>
      </c>
      <c r="L2189" t="n">
        <v>1</v>
      </c>
      <c r="M2189" t="n">
        <v>3</v>
      </c>
      <c r="N2189" t="n">
        <v>4</v>
      </c>
      <c r="O2189">
        <f>DATE(2026,1,1)-K2189</f>
        <v/>
      </c>
      <c r="P2189">
        <f>IF(G2189&gt;=2,"Repeat","One-time")</f>
        <v/>
      </c>
    </row>
    <row r="2190">
      <c r="A2190" t="inlineStr">
        <is>
          <t>C04895</t>
        </is>
      </c>
      <c r="B2190" t="inlineStr">
        <is>
          <t>Shreya Sharma</t>
        </is>
      </c>
      <c r="C2190" t="inlineStr">
        <is>
          <t>West</t>
        </is>
      </c>
      <c r="D2190" t="inlineStr">
        <is>
          <t>Panaji</t>
        </is>
      </c>
      <c r="E2190" t="inlineStr">
        <is>
          <t>Yes</t>
        </is>
      </c>
      <c r="F2190" t="inlineStr">
        <is>
          <t>High Value</t>
        </is>
      </c>
      <c r="G2190" t="n">
        <v>6</v>
      </c>
      <c r="H2190" s="24" t="n">
        <v>50686.12</v>
      </c>
      <c r="I2190" s="24" t="n">
        <v>11227.65</v>
      </c>
      <c r="J2190" s="25" t="n">
        <v>45479</v>
      </c>
      <c r="K2190" s="25" t="n">
        <v>45980</v>
      </c>
      <c r="L2190" t="n">
        <v>4</v>
      </c>
      <c r="M2190" t="n">
        <v>4</v>
      </c>
      <c r="N2190" t="n">
        <v>4</v>
      </c>
      <c r="O2190">
        <f>DATE(2026,1,1)-K2190</f>
        <v/>
      </c>
      <c r="P2190">
        <f>IF(G2190&gt;=2,"Repeat","One-time")</f>
        <v/>
      </c>
    </row>
    <row r="2191">
      <c r="A2191" t="inlineStr">
        <is>
          <t>C00931</t>
        </is>
      </c>
      <c r="B2191" t="inlineStr">
        <is>
          <t>Tanvi Iyer</t>
        </is>
      </c>
      <c r="C2191" t="inlineStr">
        <is>
          <t>North</t>
        </is>
      </c>
      <c r="D2191" t="inlineStr">
        <is>
          <t>Delhi</t>
        </is>
      </c>
      <c r="E2191" t="inlineStr">
        <is>
          <t>No</t>
        </is>
      </c>
      <c r="F2191" t="inlineStr">
        <is>
          <t>At Risk</t>
        </is>
      </c>
      <c r="G2191" t="n">
        <v>4</v>
      </c>
      <c r="H2191" s="24" t="n">
        <v>50674.25</v>
      </c>
      <c r="I2191" s="24" t="n">
        <v>9920.549999999999</v>
      </c>
      <c r="J2191" s="25" t="n">
        <v>44975</v>
      </c>
      <c r="K2191" s="25" t="n">
        <v>45008</v>
      </c>
      <c r="L2191" t="n">
        <v>1</v>
      </c>
      <c r="M2191" t="n">
        <v>3</v>
      </c>
      <c r="N2191" t="n">
        <v>4</v>
      </c>
      <c r="O2191">
        <f>DATE(2026,1,1)-K2191</f>
        <v/>
      </c>
      <c r="P2191">
        <f>IF(G2191&gt;=2,"Repeat","One-time")</f>
        <v/>
      </c>
    </row>
    <row r="2192">
      <c r="A2192" t="inlineStr">
        <is>
          <t>C03947</t>
        </is>
      </c>
      <c r="B2192" t="inlineStr">
        <is>
          <t>Shreya Gupta</t>
        </is>
      </c>
      <c r="C2192" t="inlineStr">
        <is>
          <t>South</t>
        </is>
      </c>
      <c r="D2192" t="inlineStr">
        <is>
          <t>Bengaluru</t>
        </is>
      </c>
      <c r="E2192" t="inlineStr">
        <is>
          <t>No</t>
        </is>
      </c>
      <c r="F2192" t="inlineStr">
        <is>
          <t>At Risk</t>
        </is>
      </c>
      <c r="G2192" t="n">
        <v>8</v>
      </c>
      <c r="H2192" s="24" t="n">
        <v>50660.89</v>
      </c>
      <c r="I2192" s="24" t="n">
        <v>9112.26</v>
      </c>
      <c r="J2192" s="25" t="n">
        <v>45319</v>
      </c>
      <c r="K2192" s="25" t="n">
        <v>45605</v>
      </c>
      <c r="L2192" t="n">
        <v>2</v>
      </c>
      <c r="M2192" t="n">
        <v>4</v>
      </c>
      <c r="N2192" t="n">
        <v>4</v>
      </c>
      <c r="O2192">
        <f>DATE(2026,1,1)-K2192</f>
        <v/>
      </c>
      <c r="P2192">
        <f>IF(G2192&gt;=2,"Repeat","One-time")</f>
        <v/>
      </c>
    </row>
    <row r="2193">
      <c r="A2193" t="inlineStr">
        <is>
          <t>C04647</t>
        </is>
      </c>
      <c r="B2193" t="inlineStr">
        <is>
          <t>Gurpreet Rao</t>
        </is>
      </c>
      <c r="C2193" t="inlineStr">
        <is>
          <t>North</t>
        </is>
      </c>
      <c r="D2193" t="inlineStr">
        <is>
          <t>Chandigarh</t>
        </is>
      </c>
      <c r="E2193" t="inlineStr">
        <is>
          <t>No</t>
        </is>
      </c>
      <c r="F2193" t="inlineStr">
        <is>
          <t>At Risk</t>
        </is>
      </c>
      <c r="G2193" t="n">
        <v>11</v>
      </c>
      <c r="H2193" s="24" t="n">
        <v>50660.68</v>
      </c>
      <c r="I2193" s="24" t="n">
        <v>9708.01</v>
      </c>
      <c r="J2193" s="25" t="n">
        <v>45374</v>
      </c>
      <c r="K2193" s="25" t="n">
        <v>45606</v>
      </c>
      <c r="L2193" t="n">
        <v>2</v>
      </c>
      <c r="M2193" t="n">
        <v>5</v>
      </c>
      <c r="N2193" t="n">
        <v>4</v>
      </c>
      <c r="O2193">
        <f>DATE(2026,1,1)-K2193</f>
        <v/>
      </c>
      <c r="P2193">
        <f>IF(G2193&gt;=2,"Repeat","One-time")</f>
        <v/>
      </c>
    </row>
    <row r="2194">
      <c r="A2194" t="inlineStr">
        <is>
          <t>C05049</t>
        </is>
      </c>
      <c r="B2194" t="inlineStr">
        <is>
          <t>Shreya Ghosh</t>
        </is>
      </c>
      <c r="C2194" t="inlineStr">
        <is>
          <t>South</t>
        </is>
      </c>
      <c r="D2194" t="inlineStr">
        <is>
          <t>Hyderabad</t>
        </is>
      </c>
      <c r="E2194" t="inlineStr">
        <is>
          <t>No</t>
        </is>
      </c>
      <c r="F2194" t="inlineStr">
        <is>
          <t>High Value</t>
        </is>
      </c>
      <c r="G2194" t="n">
        <v>6</v>
      </c>
      <c r="H2194" s="24" t="n">
        <v>50620.85</v>
      </c>
      <c r="I2194" s="24" t="n">
        <v>7811.7</v>
      </c>
      <c r="J2194" s="25" t="n">
        <v>45593</v>
      </c>
      <c r="K2194" s="25" t="n">
        <v>46017</v>
      </c>
      <c r="L2194" t="n">
        <v>5</v>
      </c>
      <c r="M2194" t="n">
        <v>4</v>
      </c>
      <c r="N2194" t="n">
        <v>4</v>
      </c>
      <c r="O2194">
        <f>DATE(2026,1,1)-K2194</f>
        <v/>
      </c>
      <c r="P2194">
        <f>IF(G2194&gt;=2,"Repeat","One-time")</f>
        <v/>
      </c>
    </row>
    <row r="2195">
      <c r="A2195" t="inlineStr">
        <is>
          <t>C03104</t>
        </is>
      </c>
      <c r="B2195" t="inlineStr">
        <is>
          <t>Nikhil Chopra</t>
        </is>
      </c>
      <c r="C2195" t="inlineStr">
        <is>
          <t>North</t>
        </is>
      </c>
      <c r="D2195" t="inlineStr">
        <is>
          <t>Jaipur</t>
        </is>
      </c>
      <c r="E2195" t="inlineStr">
        <is>
          <t>No</t>
        </is>
      </c>
      <c r="F2195" t="inlineStr">
        <is>
          <t>At Risk</t>
        </is>
      </c>
      <c r="G2195" t="n">
        <v>16</v>
      </c>
      <c r="H2195" s="24" t="n">
        <v>50609.33</v>
      </c>
      <c r="I2195" s="24" t="n">
        <v>16473.84</v>
      </c>
      <c r="J2195" s="25" t="n">
        <v>45216</v>
      </c>
      <c r="K2195" s="25" t="n">
        <v>45474</v>
      </c>
      <c r="L2195" t="n">
        <v>1</v>
      </c>
      <c r="M2195" t="n">
        <v>5</v>
      </c>
      <c r="N2195" t="n">
        <v>4</v>
      </c>
      <c r="O2195">
        <f>DATE(2026,1,1)-K2195</f>
        <v/>
      </c>
      <c r="P2195">
        <f>IF(G2195&gt;=2,"Repeat","One-time")</f>
        <v/>
      </c>
    </row>
    <row r="2196">
      <c r="A2196" t="inlineStr">
        <is>
          <t>C01316</t>
        </is>
      </c>
      <c r="B2196" t="inlineStr">
        <is>
          <t>Suresh Mishra</t>
        </is>
      </c>
      <c r="C2196" t="inlineStr">
        <is>
          <t>North</t>
        </is>
      </c>
      <c r="D2196" t="inlineStr">
        <is>
          <t>Delhi</t>
        </is>
      </c>
      <c r="E2196" t="inlineStr">
        <is>
          <t>No</t>
        </is>
      </c>
      <c r="F2196" t="inlineStr">
        <is>
          <t>At Risk</t>
        </is>
      </c>
      <c r="G2196" t="n">
        <v>8</v>
      </c>
      <c r="H2196" s="24" t="n">
        <v>50598.16</v>
      </c>
      <c r="I2196" s="24" t="n">
        <v>11791.34</v>
      </c>
      <c r="J2196" s="25" t="n">
        <v>45019</v>
      </c>
      <c r="K2196" s="25" t="n">
        <v>45636</v>
      </c>
      <c r="L2196" t="n">
        <v>2</v>
      </c>
      <c r="M2196" t="n">
        <v>4</v>
      </c>
      <c r="N2196" t="n">
        <v>4</v>
      </c>
      <c r="O2196">
        <f>DATE(2026,1,1)-K2196</f>
        <v/>
      </c>
      <c r="P2196">
        <f>IF(G2196&gt;=2,"Repeat","One-time")</f>
        <v/>
      </c>
    </row>
    <row r="2197">
      <c r="A2197" t="inlineStr">
        <is>
          <t>C05126</t>
        </is>
      </c>
      <c r="B2197" t="inlineStr">
        <is>
          <t>Imran Das</t>
        </is>
      </c>
      <c r="C2197" t="inlineStr">
        <is>
          <t>South</t>
        </is>
      </c>
      <c r="D2197" t="inlineStr">
        <is>
          <t>Coimbatore</t>
        </is>
      </c>
      <c r="E2197" t="inlineStr">
        <is>
          <t>Yes</t>
        </is>
      </c>
      <c r="F2197" t="inlineStr">
        <is>
          <t>At Risk</t>
        </is>
      </c>
      <c r="G2197" t="n">
        <v>4</v>
      </c>
      <c r="H2197" s="24" t="n">
        <v>50580.8</v>
      </c>
      <c r="I2197" s="24" t="n">
        <v>13359.47</v>
      </c>
      <c r="J2197" s="25" t="n">
        <v>45424</v>
      </c>
      <c r="K2197" s="25" t="n">
        <v>45548</v>
      </c>
      <c r="L2197" t="n">
        <v>2</v>
      </c>
      <c r="M2197" t="n">
        <v>3</v>
      </c>
      <c r="N2197" t="n">
        <v>4</v>
      </c>
      <c r="O2197">
        <f>DATE(2026,1,1)-K2197</f>
        <v/>
      </c>
      <c r="P2197">
        <f>IF(G2197&gt;=2,"Repeat","One-time")</f>
        <v/>
      </c>
    </row>
    <row r="2198">
      <c r="A2198" t="inlineStr">
        <is>
          <t>C08311</t>
        </is>
      </c>
      <c r="B2198" t="inlineStr">
        <is>
          <t>Varun Patel</t>
        </is>
      </c>
      <c r="C2198" t="inlineStr">
        <is>
          <t>West</t>
        </is>
      </c>
      <c r="D2198" t="inlineStr">
        <is>
          <t>Pune</t>
        </is>
      </c>
      <c r="E2198" t="inlineStr">
        <is>
          <t>Yes</t>
        </is>
      </c>
      <c r="F2198" t="inlineStr">
        <is>
          <t>High Value</t>
        </is>
      </c>
      <c r="G2198" t="n">
        <v>4</v>
      </c>
      <c r="H2198" s="24" t="n">
        <v>50551.76</v>
      </c>
      <c r="I2198" s="24" t="n">
        <v>7183.58</v>
      </c>
      <c r="J2198" s="25" t="n">
        <v>45725</v>
      </c>
      <c r="K2198" s="25" t="n">
        <v>45827</v>
      </c>
      <c r="L2198" t="n">
        <v>3</v>
      </c>
      <c r="M2198" t="n">
        <v>4</v>
      </c>
      <c r="N2198" t="n">
        <v>4</v>
      </c>
      <c r="O2198">
        <f>DATE(2026,1,1)-K2198</f>
        <v/>
      </c>
      <c r="P2198">
        <f>IF(G2198&gt;=2,"Repeat","One-time")</f>
        <v/>
      </c>
    </row>
    <row r="2199">
      <c r="A2199" t="inlineStr">
        <is>
          <t>C00735</t>
        </is>
      </c>
      <c r="B2199" t="inlineStr">
        <is>
          <t>Priya Chopra</t>
        </is>
      </c>
      <c r="C2199" t="inlineStr">
        <is>
          <t>East</t>
        </is>
      </c>
      <c r="D2199" t="inlineStr">
        <is>
          <t>Kolkata</t>
        </is>
      </c>
      <c r="E2199" t="inlineStr">
        <is>
          <t>No</t>
        </is>
      </c>
      <c r="F2199" t="inlineStr">
        <is>
          <t>High Value</t>
        </is>
      </c>
      <c r="G2199" t="n">
        <v>9</v>
      </c>
      <c r="H2199" s="24" t="n">
        <v>50538.89</v>
      </c>
      <c r="I2199" s="24" t="n">
        <v>11819.94</v>
      </c>
      <c r="J2199" s="25" t="n">
        <v>45063</v>
      </c>
      <c r="K2199" s="25" t="n">
        <v>45819</v>
      </c>
      <c r="L2199" t="n">
        <v>3</v>
      </c>
      <c r="M2199" t="n">
        <v>5</v>
      </c>
      <c r="N2199" t="n">
        <v>4</v>
      </c>
      <c r="O2199">
        <f>DATE(2026,1,1)-K2199</f>
        <v/>
      </c>
      <c r="P2199">
        <f>IF(G2199&gt;=2,"Repeat","One-time")</f>
        <v/>
      </c>
    </row>
    <row r="2200">
      <c r="A2200" t="inlineStr">
        <is>
          <t>C05024</t>
        </is>
      </c>
      <c r="B2200" t="inlineStr">
        <is>
          <t>Rahul Gupta</t>
        </is>
      </c>
      <c r="C2200" t="inlineStr">
        <is>
          <t>West</t>
        </is>
      </c>
      <c r="D2200" t="inlineStr">
        <is>
          <t>Mumbai</t>
        </is>
      </c>
      <c r="E2200" t="inlineStr">
        <is>
          <t>No</t>
        </is>
      </c>
      <c r="F2200" t="inlineStr">
        <is>
          <t>High Value</t>
        </is>
      </c>
      <c r="G2200" t="n">
        <v>7</v>
      </c>
      <c r="H2200" s="24" t="n">
        <v>50527.83</v>
      </c>
      <c r="I2200" s="24" t="n">
        <v>9967.809999999999</v>
      </c>
      <c r="J2200" s="25" t="n">
        <v>45724</v>
      </c>
      <c r="K2200" s="25" t="n">
        <v>45929</v>
      </c>
      <c r="L2200" t="n">
        <v>4</v>
      </c>
      <c r="M2200" t="n">
        <v>4</v>
      </c>
      <c r="N2200" t="n">
        <v>4</v>
      </c>
      <c r="O2200">
        <f>DATE(2026,1,1)-K2200</f>
        <v/>
      </c>
      <c r="P2200">
        <f>IF(G2200&gt;=2,"Repeat","One-time")</f>
        <v/>
      </c>
    </row>
    <row r="2201">
      <c r="A2201" t="inlineStr">
        <is>
          <t>C00036</t>
        </is>
      </c>
      <c r="B2201" t="inlineStr">
        <is>
          <t>Abhishek Banerjee</t>
        </is>
      </c>
      <c r="C2201" t="inlineStr">
        <is>
          <t>West</t>
        </is>
      </c>
      <c r="D2201" t="inlineStr">
        <is>
          <t>Mumbai</t>
        </is>
      </c>
      <c r="E2201" t="inlineStr">
        <is>
          <t>Yes</t>
        </is>
      </c>
      <c r="F2201" t="inlineStr">
        <is>
          <t>At Risk</t>
        </is>
      </c>
      <c r="G2201" t="n">
        <v>3</v>
      </c>
      <c r="H2201" s="24" t="n">
        <v>50518.75</v>
      </c>
      <c r="I2201" s="24" t="n">
        <v>9371.41</v>
      </c>
      <c r="J2201" s="25" t="n">
        <v>44929</v>
      </c>
      <c r="K2201" s="25" t="n">
        <v>45014</v>
      </c>
      <c r="L2201" t="n">
        <v>1</v>
      </c>
      <c r="M2201" t="n">
        <v>3</v>
      </c>
      <c r="N2201" t="n">
        <v>4</v>
      </c>
      <c r="O2201">
        <f>DATE(2026,1,1)-K2201</f>
        <v/>
      </c>
      <c r="P2201">
        <f>IF(G2201&gt;=2,"Repeat","One-time")</f>
        <v/>
      </c>
    </row>
    <row r="2202">
      <c r="A2202" t="inlineStr">
        <is>
          <t>C09032</t>
        </is>
      </c>
      <c r="B2202" t="inlineStr">
        <is>
          <t>Aditya Mukherjee</t>
        </is>
      </c>
      <c r="C2202" t="inlineStr">
        <is>
          <t>North</t>
        </is>
      </c>
      <c r="D2202" t="inlineStr">
        <is>
          <t>Gurugram</t>
        </is>
      </c>
      <c r="E2202" t="inlineStr">
        <is>
          <t>No</t>
        </is>
      </c>
      <c r="F2202" t="inlineStr">
        <is>
          <t>High Value</t>
        </is>
      </c>
      <c r="G2202" t="n">
        <v>4</v>
      </c>
      <c r="H2202" s="24" t="n">
        <v>50514.34</v>
      </c>
      <c r="I2202" s="24" t="n">
        <v>6060.65</v>
      </c>
      <c r="J2202" s="25" t="n">
        <v>45827</v>
      </c>
      <c r="K2202" s="25" t="n">
        <v>45996</v>
      </c>
      <c r="L2202" t="n">
        <v>5</v>
      </c>
      <c r="M2202" t="n">
        <v>4</v>
      </c>
      <c r="N2202" t="n">
        <v>4</v>
      </c>
      <c r="O2202">
        <f>DATE(2026,1,1)-K2202</f>
        <v/>
      </c>
      <c r="P2202">
        <f>IF(G2202&gt;=2,"Repeat","One-time")</f>
        <v/>
      </c>
    </row>
    <row r="2203">
      <c r="A2203" t="inlineStr">
        <is>
          <t>C00957</t>
        </is>
      </c>
      <c r="B2203" t="inlineStr">
        <is>
          <t>Deepak Joshi</t>
        </is>
      </c>
      <c r="C2203" t="inlineStr">
        <is>
          <t>West</t>
        </is>
      </c>
      <c r="D2203" t="inlineStr">
        <is>
          <t>Pune</t>
        </is>
      </c>
      <c r="E2203" t="inlineStr">
        <is>
          <t>Yes</t>
        </is>
      </c>
      <c r="F2203" t="inlineStr">
        <is>
          <t>At Risk</t>
        </is>
      </c>
      <c r="G2203" t="n">
        <v>13</v>
      </c>
      <c r="H2203" s="24" t="n">
        <v>50498.1</v>
      </c>
      <c r="I2203" s="24" t="n">
        <v>8382.5</v>
      </c>
      <c r="J2203" s="25" t="n">
        <v>44939</v>
      </c>
      <c r="K2203" s="25" t="n">
        <v>45343</v>
      </c>
      <c r="L2203" t="n">
        <v>1</v>
      </c>
      <c r="M2203" t="n">
        <v>5</v>
      </c>
      <c r="N2203" t="n">
        <v>4</v>
      </c>
      <c r="O2203">
        <f>DATE(2026,1,1)-K2203</f>
        <v/>
      </c>
      <c r="P2203">
        <f>IF(G2203&gt;=2,"Repeat","One-time")</f>
        <v/>
      </c>
    </row>
    <row r="2204">
      <c r="A2204" t="inlineStr">
        <is>
          <t>C06568</t>
        </is>
      </c>
      <c r="B2204" t="inlineStr">
        <is>
          <t>Riya Kumar</t>
        </is>
      </c>
      <c r="C2204" t="inlineStr">
        <is>
          <t>West</t>
        </is>
      </c>
      <c r="D2204" t="inlineStr">
        <is>
          <t>Pune</t>
        </is>
      </c>
      <c r="E2204" t="inlineStr">
        <is>
          <t>Yes</t>
        </is>
      </c>
      <c r="F2204" t="inlineStr">
        <is>
          <t>High Value</t>
        </is>
      </c>
      <c r="G2204" t="n">
        <v>5</v>
      </c>
      <c r="H2204" s="24" t="n">
        <v>50484.14</v>
      </c>
      <c r="I2204" s="24" t="n">
        <v>11346.28</v>
      </c>
      <c r="J2204" s="25" t="n">
        <v>45612</v>
      </c>
      <c r="K2204" s="25" t="n">
        <v>45853</v>
      </c>
      <c r="L2204" t="n">
        <v>3</v>
      </c>
      <c r="M2204" t="n">
        <v>4</v>
      </c>
      <c r="N2204" t="n">
        <v>4</v>
      </c>
      <c r="O2204">
        <f>DATE(2026,1,1)-K2204</f>
        <v/>
      </c>
      <c r="P2204">
        <f>IF(G2204&gt;=2,"Repeat","One-time")</f>
        <v/>
      </c>
    </row>
    <row r="2205">
      <c r="A2205" t="inlineStr">
        <is>
          <t>C01558</t>
        </is>
      </c>
      <c r="B2205" t="inlineStr">
        <is>
          <t>Kavya Shah</t>
        </is>
      </c>
      <c r="C2205" t="inlineStr">
        <is>
          <t>North</t>
        </is>
      </c>
      <c r="D2205" t="inlineStr">
        <is>
          <t>Lucknow</t>
        </is>
      </c>
      <c r="E2205" t="inlineStr">
        <is>
          <t>No</t>
        </is>
      </c>
      <c r="F2205" t="inlineStr">
        <is>
          <t>High Value</t>
        </is>
      </c>
      <c r="G2205" t="n">
        <v>11</v>
      </c>
      <c r="H2205" s="24" t="n">
        <v>50479.21</v>
      </c>
      <c r="I2205" s="24" t="n">
        <v>18305.06</v>
      </c>
      <c r="J2205" s="25" t="n">
        <v>45072</v>
      </c>
      <c r="K2205" s="25" t="n">
        <v>45791</v>
      </c>
      <c r="L2205" t="n">
        <v>3</v>
      </c>
      <c r="M2205" t="n">
        <v>5</v>
      </c>
      <c r="N2205" t="n">
        <v>4</v>
      </c>
      <c r="O2205">
        <f>DATE(2026,1,1)-K2205</f>
        <v/>
      </c>
      <c r="P2205">
        <f>IF(G2205&gt;=2,"Repeat","One-time")</f>
        <v/>
      </c>
    </row>
    <row r="2206">
      <c r="A2206" t="inlineStr">
        <is>
          <t>C05002</t>
        </is>
      </c>
      <c r="B2206" t="inlineStr">
        <is>
          <t>Pooja Bose</t>
        </is>
      </c>
      <c r="C2206" t="inlineStr">
        <is>
          <t>South</t>
        </is>
      </c>
      <c r="D2206" t="inlineStr">
        <is>
          <t>Chennai</t>
        </is>
      </c>
      <c r="E2206" t="inlineStr">
        <is>
          <t>No</t>
        </is>
      </c>
      <c r="F2206" t="inlineStr">
        <is>
          <t>At Risk</t>
        </is>
      </c>
      <c r="G2206" t="n">
        <v>4</v>
      </c>
      <c r="H2206" s="24" t="n">
        <v>50460.65</v>
      </c>
      <c r="I2206" s="24" t="n">
        <v>4357.66</v>
      </c>
      <c r="J2206" s="25" t="n">
        <v>45444</v>
      </c>
      <c r="K2206" s="25" t="n">
        <v>45545</v>
      </c>
      <c r="L2206" t="n">
        <v>2</v>
      </c>
      <c r="M2206" t="n">
        <v>3</v>
      </c>
      <c r="N2206" t="n">
        <v>4</v>
      </c>
      <c r="O2206">
        <f>DATE(2026,1,1)-K2206</f>
        <v/>
      </c>
      <c r="P2206">
        <f>IF(G2206&gt;=2,"Repeat","One-time")</f>
        <v/>
      </c>
    </row>
    <row r="2207">
      <c r="A2207" t="inlineStr">
        <is>
          <t>C02413</t>
        </is>
      </c>
      <c r="B2207" t="inlineStr">
        <is>
          <t>Manish Mishra</t>
        </is>
      </c>
      <c r="C2207" t="inlineStr">
        <is>
          <t>North</t>
        </is>
      </c>
      <c r="D2207" t="inlineStr">
        <is>
          <t>Jaipur</t>
        </is>
      </c>
      <c r="E2207" t="inlineStr">
        <is>
          <t>No</t>
        </is>
      </c>
      <c r="F2207" t="inlineStr">
        <is>
          <t>High Value</t>
        </is>
      </c>
      <c r="G2207" t="n">
        <v>11</v>
      </c>
      <c r="H2207" s="24" t="n">
        <v>50428.08</v>
      </c>
      <c r="I2207" s="24" t="n">
        <v>11598.72</v>
      </c>
      <c r="J2207" s="25" t="n">
        <v>45210</v>
      </c>
      <c r="K2207" s="25" t="n">
        <v>45938</v>
      </c>
      <c r="L2207" t="n">
        <v>4</v>
      </c>
      <c r="M2207" t="n">
        <v>5</v>
      </c>
      <c r="N2207" t="n">
        <v>4</v>
      </c>
      <c r="O2207">
        <f>DATE(2026,1,1)-K2207</f>
        <v/>
      </c>
      <c r="P2207">
        <f>IF(G2207&gt;=2,"Repeat","One-time")</f>
        <v/>
      </c>
    </row>
    <row r="2208">
      <c r="A2208" t="inlineStr">
        <is>
          <t>C02547</t>
        </is>
      </c>
      <c r="B2208" t="inlineStr">
        <is>
          <t>Isha Das</t>
        </is>
      </c>
      <c r="C2208" t="inlineStr">
        <is>
          <t>East</t>
        </is>
      </c>
      <c r="D2208" t="inlineStr">
        <is>
          <t>Kolkata</t>
        </is>
      </c>
      <c r="E2208" t="inlineStr">
        <is>
          <t>No</t>
        </is>
      </c>
      <c r="F2208" t="inlineStr">
        <is>
          <t>At Risk</t>
        </is>
      </c>
      <c r="G2208" t="n">
        <v>8</v>
      </c>
      <c r="H2208" s="24" t="n">
        <v>50391.05</v>
      </c>
      <c r="I2208" s="24" t="n">
        <v>10658.88</v>
      </c>
      <c r="J2208" s="25" t="n">
        <v>45143</v>
      </c>
      <c r="K2208" s="25" t="n">
        <v>45247</v>
      </c>
      <c r="L2208" t="n">
        <v>1</v>
      </c>
      <c r="M2208" t="n">
        <v>4</v>
      </c>
      <c r="N2208" t="n">
        <v>4</v>
      </c>
      <c r="O2208">
        <f>DATE(2026,1,1)-K2208</f>
        <v/>
      </c>
      <c r="P2208">
        <f>IF(G2208&gt;=2,"Repeat","One-time")</f>
        <v/>
      </c>
    </row>
    <row r="2209">
      <c r="A2209" t="inlineStr">
        <is>
          <t>C02308</t>
        </is>
      </c>
      <c r="B2209" t="inlineStr">
        <is>
          <t>Aarav Thakur</t>
        </is>
      </c>
      <c r="C2209" t="inlineStr">
        <is>
          <t>West</t>
        </is>
      </c>
      <c r="D2209" t="inlineStr">
        <is>
          <t>Pune</t>
        </is>
      </c>
      <c r="E2209" t="inlineStr">
        <is>
          <t>No</t>
        </is>
      </c>
      <c r="F2209" t="inlineStr">
        <is>
          <t>At Risk</t>
        </is>
      </c>
      <c r="G2209" t="n">
        <v>9</v>
      </c>
      <c r="H2209" s="24" t="n">
        <v>50355</v>
      </c>
      <c r="I2209" s="24" t="n">
        <v>6510.12</v>
      </c>
      <c r="J2209" s="25" t="n">
        <v>45148</v>
      </c>
      <c r="K2209" s="25" t="n">
        <v>45277</v>
      </c>
      <c r="L2209" t="n">
        <v>1</v>
      </c>
      <c r="M2209" t="n">
        <v>5</v>
      </c>
      <c r="N2209" t="n">
        <v>4</v>
      </c>
      <c r="O2209">
        <f>DATE(2026,1,1)-K2209</f>
        <v/>
      </c>
      <c r="P2209">
        <f>IF(G2209&gt;=2,"Repeat","One-time")</f>
        <v/>
      </c>
    </row>
    <row r="2210">
      <c r="A2210" t="inlineStr">
        <is>
          <t>C07218</t>
        </is>
      </c>
      <c r="B2210" t="inlineStr">
        <is>
          <t>Maria Menon</t>
        </is>
      </c>
      <c r="C2210" t="inlineStr">
        <is>
          <t>West</t>
        </is>
      </c>
      <c r="D2210" t="inlineStr">
        <is>
          <t>Pune</t>
        </is>
      </c>
      <c r="E2210" t="inlineStr">
        <is>
          <t>No</t>
        </is>
      </c>
      <c r="F2210" t="inlineStr">
        <is>
          <t>High Value</t>
        </is>
      </c>
      <c r="G2210" t="n">
        <v>14</v>
      </c>
      <c r="H2210" s="24" t="n">
        <v>50351.71</v>
      </c>
      <c r="I2210" s="24" t="n">
        <v>12814.93</v>
      </c>
      <c r="J2210" s="25" t="n">
        <v>45612</v>
      </c>
      <c r="K2210" s="25" t="n">
        <v>45973</v>
      </c>
      <c r="L2210" t="n">
        <v>4</v>
      </c>
      <c r="M2210" t="n">
        <v>5</v>
      </c>
      <c r="N2210" t="n">
        <v>4</v>
      </c>
      <c r="O2210">
        <f>DATE(2026,1,1)-K2210</f>
        <v/>
      </c>
      <c r="P2210">
        <f>IF(G2210&gt;=2,"Repeat","One-time")</f>
        <v/>
      </c>
    </row>
    <row r="2211">
      <c r="A2211" t="inlineStr">
        <is>
          <t>C04789</t>
        </is>
      </c>
      <c r="B2211" t="inlineStr">
        <is>
          <t>Zoya Mehta</t>
        </is>
      </c>
      <c r="C2211" t="inlineStr">
        <is>
          <t>Central</t>
        </is>
      </c>
      <c r="D2211" t="inlineStr">
        <is>
          <t>Bhopal</t>
        </is>
      </c>
      <c r="E2211" t="inlineStr">
        <is>
          <t>No</t>
        </is>
      </c>
      <c r="F2211" t="inlineStr">
        <is>
          <t>High Value</t>
        </is>
      </c>
      <c r="G2211" t="n">
        <v>5</v>
      </c>
      <c r="H2211" s="24" t="n">
        <v>50281.35</v>
      </c>
      <c r="I2211" s="24" t="n">
        <v>11418.36</v>
      </c>
      <c r="J2211" s="25" t="n">
        <v>45410</v>
      </c>
      <c r="K2211" s="25" t="n">
        <v>45980</v>
      </c>
      <c r="L2211" t="n">
        <v>4</v>
      </c>
      <c r="M2211" t="n">
        <v>4</v>
      </c>
      <c r="N2211" t="n">
        <v>4</v>
      </c>
      <c r="O2211">
        <f>DATE(2026,1,1)-K2211</f>
        <v/>
      </c>
      <c r="P2211">
        <f>IF(G2211&gt;=2,"Repeat","One-time")</f>
        <v/>
      </c>
    </row>
    <row r="2212">
      <c r="A2212" t="inlineStr">
        <is>
          <t>C08585</t>
        </is>
      </c>
      <c r="B2212" t="inlineStr">
        <is>
          <t>Abhishek Das</t>
        </is>
      </c>
      <c r="C2212" t="inlineStr">
        <is>
          <t>Central</t>
        </is>
      </c>
      <c r="D2212" t="inlineStr">
        <is>
          <t>Raipur</t>
        </is>
      </c>
      <c r="E2212" t="inlineStr">
        <is>
          <t>No</t>
        </is>
      </c>
      <c r="F2212" t="inlineStr">
        <is>
          <t>High Value</t>
        </is>
      </c>
      <c r="G2212" t="n">
        <v>12</v>
      </c>
      <c r="H2212" s="24" t="n">
        <v>50257.08</v>
      </c>
      <c r="I2212" s="24" t="n">
        <v>14273.39</v>
      </c>
      <c r="J2212" s="25" t="n">
        <v>45750</v>
      </c>
      <c r="K2212" s="25" t="n">
        <v>45995</v>
      </c>
      <c r="L2212" t="n">
        <v>5</v>
      </c>
      <c r="M2212" t="n">
        <v>5</v>
      </c>
      <c r="N2212" t="n">
        <v>4</v>
      </c>
      <c r="O2212">
        <f>DATE(2026,1,1)-K2212</f>
        <v/>
      </c>
      <c r="P2212">
        <f>IF(G2212&gt;=2,"Repeat","One-time")</f>
        <v/>
      </c>
    </row>
    <row r="2213">
      <c r="A2213" t="inlineStr">
        <is>
          <t>C02009</t>
        </is>
      </c>
      <c r="B2213" t="inlineStr">
        <is>
          <t>Varun Kumar</t>
        </is>
      </c>
      <c r="C2213" t="inlineStr">
        <is>
          <t>South</t>
        </is>
      </c>
      <c r="D2213" t="inlineStr">
        <is>
          <t>Chennai</t>
        </is>
      </c>
      <c r="E2213" t="inlineStr">
        <is>
          <t>No</t>
        </is>
      </c>
      <c r="F2213" t="inlineStr">
        <is>
          <t>At Risk</t>
        </is>
      </c>
      <c r="G2213" t="n">
        <v>4</v>
      </c>
      <c r="H2213" s="24" t="n">
        <v>50179.2</v>
      </c>
      <c r="I2213" s="24" t="n">
        <v>3446.45</v>
      </c>
      <c r="J2213" s="25" t="n">
        <v>45107</v>
      </c>
      <c r="K2213" s="25" t="n">
        <v>45231</v>
      </c>
      <c r="L2213" t="n">
        <v>1</v>
      </c>
      <c r="M2213" t="n">
        <v>3</v>
      </c>
      <c r="N2213" t="n">
        <v>4</v>
      </c>
      <c r="O2213">
        <f>DATE(2026,1,1)-K2213</f>
        <v/>
      </c>
      <c r="P2213">
        <f>IF(G2213&gt;=2,"Repeat","One-time")</f>
        <v/>
      </c>
    </row>
    <row r="2214">
      <c r="A2214" t="inlineStr">
        <is>
          <t>C02328</t>
        </is>
      </c>
      <c r="B2214" t="inlineStr">
        <is>
          <t>Karan Yadav</t>
        </is>
      </c>
      <c r="C2214" t="inlineStr">
        <is>
          <t>West</t>
        </is>
      </c>
      <c r="D2214" t="inlineStr">
        <is>
          <t>Panaji</t>
        </is>
      </c>
      <c r="E2214" t="inlineStr">
        <is>
          <t>No</t>
        </is>
      </c>
      <c r="F2214" t="inlineStr">
        <is>
          <t>High Value</t>
        </is>
      </c>
      <c r="G2214" t="n">
        <v>10</v>
      </c>
      <c r="H2214" s="24" t="n">
        <v>50124.23</v>
      </c>
      <c r="I2214" s="24" t="n">
        <v>9963.5</v>
      </c>
      <c r="J2214" s="25" t="n">
        <v>45172</v>
      </c>
      <c r="K2214" s="25" t="n">
        <v>45988</v>
      </c>
      <c r="L2214" t="n">
        <v>5</v>
      </c>
      <c r="M2214" t="n">
        <v>5</v>
      </c>
      <c r="N2214" t="n">
        <v>4</v>
      </c>
      <c r="O2214">
        <f>DATE(2026,1,1)-K2214</f>
        <v/>
      </c>
      <c r="P2214">
        <f>IF(G2214&gt;=2,"Repeat","One-time")</f>
        <v/>
      </c>
    </row>
    <row r="2215">
      <c r="A2215" t="inlineStr">
        <is>
          <t>C06547</t>
        </is>
      </c>
      <c r="B2215" t="inlineStr">
        <is>
          <t>Diya Kapoor</t>
        </is>
      </c>
      <c r="C2215" t="inlineStr">
        <is>
          <t>South</t>
        </is>
      </c>
      <c r="D2215" t="inlineStr">
        <is>
          <t>Bengaluru</t>
        </is>
      </c>
      <c r="E2215" t="inlineStr">
        <is>
          <t>No</t>
        </is>
      </c>
      <c r="F2215" t="inlineStr">
        <is>
          <t>High Value</t>
        </is>
      </c>
      <c r="G2215" t="n">
        <v>10</v>
      </c>
      <c r="H2215" s="24" t="n">
        <v>50119.09</v>
      </c>
      <c r="I2215" s="24" t="n">
        <v>9258.15</v>
      </c>
      <c r="J2215" s="25" t="n">
        <v>45566</v>
      </c>
      <c r="K2215" s="25" t="n">
        <v>46005</v>
      </c>
      <c r="L2215" t="n">
        <v>5</v>
      </c>
      <c r="M2215" t="n">
        <v>5</v>
      </c>
      <c r="N2215" t="n">
        <v>4</v>
      </c>
      <c r="O2215">
        <f>DATE(2026,1,1)-K2215</f>
        <v/>
      </c>
      <c r="P2215">
        <f>IF(G2215&gt;=2,"Repeat","One-time")</f>
        <v/>
      </c>
    </row>
    <row r="2216">
      <c r="A2216" t="inlineStr">
        <is>
          <t>C09973</t>
        </is>
      </c>
      <c r="B2216" t="inlineStr">
        <is>
          <t>Diya Mishra</t>
        </is>
      </c>
      <c r="C2216" t="inlineStr">
        <is>
          <t>East</t>
        </is>
      </c>
      <c r="D2216" t="inlineStr">
        <is>
          <t>Jamshedpur</t>
        </is>
      </c>
      <c r="E2216" t="inlineStr">
        <is>
          <t>Yes</t>
        </is>
      </c>
      <c r="F2216" t="inlineStr">
        <is>
          <t>High Value</t>
        </is>
      </c>
      <c r="G2216" t="n">
        <v>7</v>
      </c>
      <c r="H2216" s="24" t="n">
        <v>50086.95</v>
      </c>
      <c r="I2216" s="24" t="n">
        <v>9755.190000000001</v>
      </c>
      <c r="J2216" s="25" t="n">
        <v>45899</v>
      </c>
      <c r="K2216" s="25" t="n">
        <v>46013</v>
      </c>
      <c r="L2216" t="n">
        <v>5</v>
      </c>
      <c r="M2216" t="n">
        <v>4</v>
      </c>
      <c r="N2216" t="n">
        <v>4</v>
      </c>
      <c r="O2216">
        <f>DATE(2026,1,1)-K2216</f>
        <v/>
      </c>
      <c r="P2216">
        <f>IF(G2216&gt;=2,"Repeat","One-time")</f>
        <v/>
      </c>
    </row>
    <row r="2217">
      <c r="A2217" t="inlineStr">
        <is>
          <t>C07221</t>
        </is>
      </c>
      <c r="B2217" t="inlineStr">
        <is>
          <t>Lakshmi Yadav</t>
        </is>
      </c>
      <c r="C2217" t="inlineStr">
        <is>
          <t>East</t>
        </is>
      </c>
      <c r="D2217" t="inlineStr">
        <is>
          <t>Kolkata</t>
        </is>
      </c>
      <c r="E2217" t="inlineStr">
        <is>
          <t>Yes</t>
        </is>
      </c>
      <c r="F2217" t="inlineStr">
        <is>
          <t>High Value</t>
        </is>
      </c>
      <c r="G2217" t="n">
        <v>6</v>
      </c>
      <c r="H2217" s="24" t="n">
        <v>50085.8</v>
      </c>
      <c r="I2217" s="24" t="n">
        <v>4935.33</v>
      </c>
      <c r="J2217" s="25" t="n">
        <v>45806</v>
      </c>
      <c r="K2217" s="25" t="n">
        <v>45975</v>
      </c>
      <c r="L2217" t="n">
        <v>4</v>
      </c>
      <c r="M2217" t="n">
        <v>4</v>
      </c>
      <c r="N2217" t="n">
        <v>4</v>
      </c>
      <c r="O2217">
        <f>DATE(2026,1,1)-K2217</f>
        <v/>
      </c>
      <c r="P2217">
        <f>IF(G2217&gt;=2,"Repeat","One-time")</f>
        <v/>
      </c>
    </row>
    <row r="2218">
      <c r="A2218" t="inlineStr">
        <is>
          <t>C08557</t>
        </is>
      </c>
      <c r="B2218" t="inlineStr">
        <is>
          <t>Gurpreet Mukherjee</t>
        </is>
      </c>
      <c r="C2218" t="inlineStr">
        <is>
          <t>West</t>
        </is>
      </c>
      <c r="D2218" t="inlineStr">
        <is>
          <t>Ahmedabad</t>
        </is>
      </c>
      <c r="E2218" t="inlineStr">
        <is>
          <t>Yes</t>
        </is>
      </c>
      <c r="F2218" t="inlineStr">
        <is>
          <t>High Value</t>
        </is>
      </c>
      <c r="G2218" t="n">
        <v>5</v>
      </c>
      <c r="H2218" s="24" t="n">
        <v>50085.06</v>
      </c>
      <c r="I2218" s="24" t="n">
        <v>5806.92</v>
      </c>
      <c r="J2218" s="25" t="n">
        <v>45764</v>
      </c>
      <c r="K2218" s="25" t="n">
        <v>45963</v>
      </c>
      <c r="L2218" t="n">
        <v>4</v>
      </c>
      <c r="M2218" t="n">
        <v>4</v>
      </c>
      <c r="N2218" t="n">
        <v>4</v>
      </c>
      <c r="O2218">
        <f>DATE(2026,1,1)-K2218</f>
        <v/>
      </c>
      <c r="P2218">
        <f>IF(G2218&gt;=2,"Repeat","One-time")</f>
        <v/>
      </c>
    </row>
    <row r="2219">
      <c r="A2219" t="inlineStr">
        <is>
          <t>C05175</t>
        </is>
      </c>
      <c r="B2219" t="inlineStr">
        <is>
          <t>Tanvi Pillai</t>
        </is>
      </c>
      <c r="C2219" t="inlineStr">
        <is>
          <t>North</t>
        </is>
      </c>
      <c r="D2219" t="inlineStr">
        <is>
          <t>Delhi</t>
        </is>
      </c>
      <c r="E2219" t="inlineStr">
        <is>
          <t>No</t>
        </is>
      </c>
      <c r="F2219" t="inlineStr">
        <is>
          <t>Loyal</t>
        </is>
      </c>
      <c r="G2219" t="n">
        <v>4</v>
      </c>
      <c r="H2219" s="24" t="n">
        <v>50070.61</v>
      </c>
      <c r="I2219" s="24" t="n">
        <v>8877.08</v>
      </c>
      <c r="J2219" s="25" t="n">
        <v>45521</v>
      </c>
      <c r="K2219" s="25" t="n">
        <v>45829</v>
      </c>
      <c r="L2219" t="n">
        <v>3</v>
      </c>
      <c r="M2219" t="n">
        <v>3</v>
      </c>
      <c r="N2219" t="n">
        <v>4</v>
      </c>
      <c r="O2219">
        <f>DATE(2026,1,1)-K2219</f>
        <v/>
      </c>
      <c r="P2219">
        <f>IF(G2219&gt;=2,"Repeat","One-time")</f>
        <v/>
      </c>
    </row>
    <row r="2220">
      <c r="A2220" t="inlineStr">
        <is>
          <t>C03603</t>
        </is>
      </c>
      <c r="B2220" t="inlineStr">
        <is>
          <t>Zoya Iyer</t>
        </is>
      </c>
      <c r="C2220" t="inlineStr">
        <is>
          <t>North</t>
        </is>
      </c>
      <c r="D2220" t="inlineStr">
        <is>
          <t>Delhi</t>
        </is>
      </c>
      <c r="E2220" t="inlineStr">
        <is>
          <t>No</t>
        </is>
      </c>
      <c r="F2220" t="inlineStr">
        <is>
          <t>At Risk</t>
        </is>
      </c>
      <c r="G2220" t="n">
        <v>5</v>
      </c>
      <c r="H2220" s="24" t="n">
        <v>50065.13</v>
      </c>
      <c r="I2220" s="24" t="n">
        <v>9267.610000000001</v>
      </c>
      <c r="J2220" s="25" t="n">
        <v>45310</v>
      </c>
      <c r="K2220" s="25" t="n">
        <v>45399</v>
      </c>
      <c r="L2220" t="n">
        <v>1</v>
      </c>
      <c r="M2220" t="n">
        <v>4</v>
      </c>
      <c r="N2220" t="n">
        <v>4</v>
      </c>
      <c r="O2220">
        <f>DATE(2026,1,1)-K2220</f>
        <v/>
      </c>
      <c r="P2220">
        <f>IF(G2220&gt;=2,"Repeat","One-time")</f>
        <v/>
      </c>
    </row>
    <row r="2221">
      <c r="A2221" t="inlineStr">
        <is>
          <t>C00557</t>
        </is>
      </c>
      <c r="B2221" t="inlineStr">
        <is>
          <t>Lakshmi Gupta</t>
        </is>
      </c>
      <c r="C2221" t="inlineStr">
        <is>
          <t>West</t>
        </is>
      </c>
      <c r="D2221" t="inlineStr">
        <is>
          <t>Ahmedabad</t>
        </is>
      </c>
      <c r="E2221" t="inlineStr">
        <is>
          <t>Yes</t>
        </is>
      </c>
      <c r="F2221" t="inlineStr">
        <is>
          <t>At Risk</t>
        </is>
      </c>
      <c r="G2221" t="n">
        <v>10</v>
      </c>
      <c r="H2221" s="24" t="n">
        <v>50050.12</v>
      </c>
      <c r="I2221" s="24" t="n">
        <v>4988.77</v>
      </c>
      <c r="J2221" s="25" t="n">
        <v>44947</v>
      </c>
      <c r="K2221" s="25" t="n">
        <v>45353</v>
      </c>
      <c r="L2221" t="n">
        <v>1</v>
      </c>
      <c r="M2221" t="n">
        <v>5</v>
      </c>
      <c r="N2221" t="n">
        <v>4</v>
      </c>
      <c r="O2221">
        <f>DATE(2026,1,1)-K2221</f>
        <v/>
      </c>
      <c r="P2221">
        <f>IF(G2221&gt;=2,"Repeat","One-time")</f>
        <v/>
      </c>
    </row>
    <row r="2222">
      <c r="A2222" t="inlineStr">
        <is>
          <t>C03389</t>
        </is>
      </c>
      <c r="B2222" t="inlineStr">
        <is>
          <t>Pooja Agarwal</t>
        </is>
      </c>
      <c r="C2222" t="inlineStr">
        <is>
          <t>North</t>
        </is>
      </c>
      <c r="D2222" t="inlineStr">
        <is>
          <t>Delhi</t>
        </is>
      </c>
      <c r="E2222" t="inlineStr">
        <is>
          <t>No</t>
        </is>
      </c>
      <c r="F2222" t="inlineStr">
        <is>
          <t>Occasional</t>
        </is>
      </c>
      <c r="G2222" t="n">
        <v>2</v>
      </c>
      <c r="H2222" s="24" t="n">
        <v>50006.05</v>
      </c>
      <c r="I2222" s="24" t="n">
        <v>5662.76</v>
      </c>
      <c r="J2222" s="25" t="n">
        <v>45804</v>
      </c>
      <c r="K2222" s="25" t="n">
        <v>45853</v>
      </c>
      <c r="L2222" t="n">
        <v>3</v>
      </c>
      <c r="M2222" t="n">
        <v>2</v>
      </c>
      <c r="N2222" t="n">
        <v>4</v>
      </c>
      <c r="O2222">
        <f>DATE(2026,1,1)-K2222</f>
        <v/>
      </c>
      <c r="P2222">
        <f>IF(G2222&gt;=2,"Repeat","One-time")</f>
        <v/>
      </c>
    </row>
    <row r="2223">
      <c r="A2223" t="inlineStr">
        <is>
          <t>C00197</t>
        </is>
      </c>
      <c r="B2223" t="inlineStr">
        <is>
          <t>Nikhil Thakur</t>
        </is>
      </c>
      <c r="C2223" t="inlineStr">
        <is>
          <t>South</t>
        </is>
      </c>
      <c r="D2223" t="inlineStr">
        <is>
          <t>Coimbatore</t>
        </is>
      </c>
      <c r="E2223" t="inlineStr">
        <is>
          <t>No</t>
        </is>
      </c>
      <c r="F2223" t="inlineStr">
        <is>
          <t>High Value</t>
        </is>
      </c>
      <c r="G2223" t="n">
        <v>10</v>
      </c>
      <c r="H2223" s="24" t="n">
        <v>49988.73</v>
      </c>
      <c r="I2223" s="24" t="n">
        <v>15654.95</v>
      </c>
      <c r="J2223" s="25" t="n">
        <v>44974</v>
      </c>
      <c r="K2223" s="25" t="n">
        <v>45965</v>
      </c>
      <c r="L2223" t="n">
        <v>4</v>
      </c>
      <c r="M2223" t="n">
        <v>5</v>
      </c>
      <c r="N2223" t="n">
        <v>4</v>
      </c>
      <c r="O2223">
        <f>DATE(2026,1,1)-K2223</f>
        <v/>
      </c>
      <c r="P2223">
        <f>IF(G2223&gt;=2,"Repeat","One-time")</f>
        <v/>
      </c>
    </row>
    <row r="2224">
      <c r="A2224" t="inlineStr">
        <is>
          <t>C06342</t>
        </is>
      </c>
      <c r="B2224" t="inlineStr">
        <is>
          <t>Tanvi Khan</t>
        </is>
      </c>
      <c r="C2224" t="inlineStr">
        <is>
          <t>North</t>
        </is>
      </c>
      <c r="D2224" t="inlineStr">
        <is>
          <t>Lucknow</t>
        </is>
      </c>
      <c r="E2224" t="inlineStr">
        <is>
          <t>No</t>
        </is>
      </c>
      <c r="F2224" t="inlineStr">
        <is>
          <t>High Value</t>
        </is>
      </c>
      <c r="G2224" t="n">
        <v>5</v>
      </c>
      <c r="H2224" s="24" t="n">
        <v>49980.35</v>
      </c>
      <c r="I2224" s="24" t="n">
        <v>8645.91</v>
      </c>
      <c r="J2224" s="25" t="n">
        <v>45612</v>
      </c>
      <c r="K2224" s="25" t="n">
        <v>45874</v>
      </c>
      <c r="L2224" t="n">
        <v>3</v>
      </c>
      <c r="M2224" t="n">
        <v>4</v>
      </c>
      <c r="N2224" t="n">
        <v>4</v>
      </c>
      <c r="O2224">
        <f>DATE(2026,1,1)-K2224</f>
        <v/>
      </c>
      <c r="P2224">
        <f>IF(G2224&gt;=2,"Repeat","One-time")</f>
        <v/>
      </c>
    </row>
    <row r="2225">
      <c r="A2225" t="inlineStr">
        <is>
          <t>C00310</t>
        </is>
      </c>
      <c r="B2225" t="inlineStr">
        <is>
          <t>Nikhil Khan</t>
        </is>
      </c>
      <c r="C2225" t="inlineStr">
        <is>
          <t>South</t>
        </is>
      </c>
      <c r="D2225" t="inlineStr">
        <is>
          <t>Bengaluru</t>
        </is>
      </c>
      <c r="E2225" t="inlineStr">
        <is>
          <t>Yes</t>
        </is>
      </c>
      <c r="F2225" t="inlineStr">
        <is>
          <t>At Risk</t>
        </is>
      </c>
      <c r="G2225" t="n">
        <v>5</v>
      </c>
      <c r="H2225" s="24" t="n">
        <v>49956.25</v>
      </c>
      <c r="I2225" s="24" t="n">
        <v>10033.66</v>
      </c>
      <c r="J2225" s="25" t="n">
        <v>44941</v>
      </c>
      <c r="K2225" s="25" t="n">
        <v>45079</v>
      </c>
      <c r="L2225" t="n">
        <v>1</v>
      </c>
      <c r="M2225" t="n">
        <v>4</v>
      </c>
      <c r="N2225" t="n">
        <v>4</v>
      </c>
      <c r="O2225">
        <f>DATE(2026,1,1)-K2225</f>
        <v/>
      </c>
      <c r="P2225">
        <f>IF(G2225&gt;=2,"Repeat","One-time")</f>
        <v/>
      </c>
    </row>
    <row r="2226">
      <c r="A2226" t="inlineStr">
        <is>
          <t>C05670</t>
        </is>
      </c>
      <c r="B2226" t="inlineStr">
        <is>
          <t>Gurpreet Nair</t>
        </is>
      </c>
      <c r="C2226" t="inlineStr">
        <is>
          <t>Central</t>
        </is>
      </c>
      <c r="D2226" t="inlineStr">
        <is>
          <t>Indore</t>
        </is>
      </c>
      <c r="E2226" t="inlineStr">
        <is>
          <t>No</t>
        </is>
      </c>
      <c r="F2226" t="inlineStr">
        <is>
          <t>High Value</t>
        </is>
      </c>
      <c r="G2226" t="n">
        <v>7</v>
      </c>
      <c r="H2226" s="24" t="n">
        <v>49946.65</v>
      </c>
      <c r="I2226" s="24" t="n">
        <v>9155.74</v>
      </c>
      <c r="J2226" s="25" t="n">
        <v>45549</v>
      </c>
      <c r="K2226" s="25" t="n">
        <v>45817</v>
      </c>
      <c r="L2226" t="n">
        <v>3</v>
      </c>
      <c r="M2226" t="n">
        <v>4</v>
      </c>
      <c r="N2226" t="n">
        <v>4</v>
      </c>
      <c r="O2226">
        <f>DATE(2026,1,1)-K2226</f>
        <v/>
      </c>
      <c r="P2226">
        <f>IF(G2226&gt;=2,"Repeat","One-time")</f>
        <v/>
      </c>
    </row>
    <row r="2227">
      <c r="A2227" t="inlineStr">
        <is>
          <t>C04392</t>
        </is>
      </c>
      <c r="B2227" t="inlineStr">
        <is>
          <t>Meera Chopra</t>
        </is>
      </c>
      <c r="C2227" t="inlineStr">
        <is>
          <t>North</t>
        </is>
      </c>
      <c r="D2227" t="inlineStr">
        <is>
          <t>Delhi</t>
        </is>
      </c>
      <c r="E2227" t="inlineStr">
        <is>
          <t>No</t>
        </is>
      </c>
      <c r="F2227" t="inlineStr">
        <is>
          <t>High Value</t>
        </is>
      </c>
      <c r="G2227" t="n">
        <v>6</v>
      </c>
      <c r="H2227" s="24" t="n">
        <v>49943.1</v>
      </c>
      <c r="I2227" s="24" t="n">
        <v>7389.26</v>
      </c>
      <c r="J2227" s="25" t="n">
        <v>45364</v>
      </c>
      <c r="K2227" s="25" t="n">
        <v>45984</v>
      </c>
      <c r="L2227" t="n">
        <v>4</v>
      </c>
      <c r="M2227" t="n">
        <v>4</v>
      </c>
      <c r="N2227" t="n">
        <v>4</v>
      </c>
      <c r="O2227">
        <f>DATE(2026,1,1)-K2227</f>
        <v/>
      </c>
      <c r="P2227">
        <f>IF(G2227&gt;=2,"Repeat","One-time")</f>
        <v/>
      </c>
    </row>
    <row r="2228">
      <c r="A2228" t="inlineStr">
        <is>
          <t>C10551</t>
        </is>
      </c>
      <c r="B2228" t="inlineStr">
        <is>
          <t>Meera Sharma</t>
        </is>
      </c>
      <c r="C2228" t="inlineStr">
        <is>
          <t>Central</t>
        </is>
      </c>
      <c r="D2228" t="inlineStr">
        <is>
          <t>Indore</t>
        </is>
      </c>
      <c r="E2228" t="inlineStr">
        <is>
          <t>Yes</t>
        </is>
      </c>
      <c r="F2228" t="inlineStr">
        <is>
          <t>New</t>
        </is>
      </c>
      <c r="G2228" t="n">
        <v>3</v>
      </c>
      <c r="H2228" s="24" t="n">
        <v>49935.3</v>
      </c>
      <c r="I2228" s="24" t="n">
        <v>4309.21</v>
      </c>
      <c r="J2228" s="25" t="n">
        <v>45965</v>
      </c>
      <c r="K2228" s="25" t="n">
        <v>46010</v>
      </c>
      <c r="L2228" t="n">
        <v>5</v>
      </c>
      <c r="M2228" t="n">
        <v>3</v>
      </c>
      <c r="N2228" t="n">
        <v>4</v>
      </c>
      <c r="O2228">
        <f>DATE(2026,1,1)-K2228</f>
        <v/>
      </c>
      <c r="P2228">
        <f>IF(G2228&gt;=2,"Repeat","One-time")</f>
        <v/>
      </c>
    </row>
    <row r="2229">
      <c r="A2229" t="inlineStr">
        <is>
          <t>C02050</t>
        </is>
      </c>
      <c r="B2229" t="inlineStr">
        <is>
          <t>Sanjay Rao</t>
        </is>
      </c>
      <c r="C2229" t="inlineStr">
        <is>
          <t>Central</t>
        </is>
      </c>
      <c r="D2229" t="inlineStr">
        <is>
          <t>Bhopal</t>
        </is>
      </c>
      <c r="E2229" t="inlineStr">
        <is>
          <t>Yes</t>
        </is>
      </c>
      <c r="F2229" t="inlineStr">
        <is>
          <t>At Risk</t>
        </is>
      </c>
      <c r="G2229" t="n">
        <v>4</v>
      </c>
      <c r="H2229" s="24" t="n">
        <v>49929.7</v>
      </c>
      <c r="I2229" s="24" t="n">
        <v>5518.59</v>
      </c>
      <c r="J2229" s="25" t="n">
        <v>45111</v>
      </c>
      <c r="K2229" s="25" t="n">
        <v>45221</v>
      </c>
      <c r="L2229" t="n">
        <v>1</v>
      </c>
      <c r="M2229" t="n">
        <v>3</v>
      </c>
      <c r="N2229" t="n">
        <v>4</v>
      </c>
      <c r="O2229">
        <f>DATE(2026,1,1)-K2229</f>
        <v/>
      </c>
      <c r="P2229">
        <f>IF(G2229&gt;=2,"Repeat","One-time")</f>
        <v/>
      </c>
    </row>
    <row r="2230">
      <c r="A2230" t="inlineStr">
        <is>
          <t>C06721</t>
        </is>
      </c>
      <c r="B2230" t="inlineStr">
        <is>
          <t>Suresh Bose</t>
        </is>
      </c>
      <c r="C2230" t="inlineStr">
        <is>
          <t>North</t>
        </is>
      </c>
      <c r="D2230" t="inlineStr">
        <is>
          <t>Lucknow</t>
        </is>
      </c>
      <c r="E2230" t="inlineStr">
        <is>
          <t>Yes</t>
        </is>
      </c>
      <c r="F2230" t="inlineStr">
        <is>
          <t>High Value</t>
        </is>
      </c>
      <c r="G2230" t="n">
        <v>8</v>
      </c>
      <c r="H2230" s="24" t="n">
        <v>49880.89</v>
      </c>
      <c r="I2230" s="24" t="n">
        <v>10685.79</v>
      </c>
      <c r="J2230" s="25" t="n">
        <v>45571</v>
      </c>
      <c r="K2230" s="25" t="n">
        <v>45771</v>
      </c>
      <c r="L2230" t="n">
        <v>3</v>
      </c>
      <c r="M2230" t="n">
        <v>5</v>
      </c>
      <c r="N2230" t="n">
        <v>4</v>
      </c>
      <c r="O2230">
        <f>DATE(2026,1,1)-K2230</f>
        <v/>
      </c>
      <c r="P2230">
        <f>IF(G2230&gt;=2,"Repeat","One-time")</f>
        <v/>
      </c>
    </row>
    <row r="2231">
      <c r="A2231" t="inlineStr">
        <is>
          <t>C01165</t>
        </is>
      </c>
      <c r="B2231" t="inlineStr">
        <is>
          <t>Imran Kapoor</t>
        </is>
      </c>
      <c r="C2231" t="inlineStr">
        <is>
          <t>East</t>
        </is>
      </c>
      <c r="D2231" t="inlineStr">
        <is>
          <t>Patna</t>
        </is>
      </c>
      <c r="E2231" t="inlineStr">
        <is>
          <t>Yes</t>
        </is>
      </c>
      <c r="F2231" t="inlineStr">
        <is>
          <t>At Risk</t>
        </is>
      </c>
      <c r="G2231" t="n">
        <v>13</v>
      </c>
      <c r="H2231" s="24" t="n">
        <v>49873.14</v>
      </c>
      <c r="I2231" s="24" t="n">
        <v>14967.36</v>
      </c>
      <c r="J2231" s="25" t="n">
        <v>44972</v>
      </c>
      <c r="K2231" s="25" t="n">
        <v>45725</v>
      </c>
      <c r="L2231" t="n">
        <v>2</v>
      </c>
      <c r="M2231" t="n">
        <v>5</v>
      </c>
      <c r="N2231" t="n">
        <v>4</v>
      </c>
      <c r="O2231">
        <f>DATE(2026,1,1)-K2231</f>
        <v/>
      </c>
      <c r="P2231">
        <f>IF(G2231&gt;=2,"Repeat","One-time")</f>
        <v/>
      </c>
    </row>
    <row r="2232">
      <c r="A2232" t="inlineStr">
        <is>
          <t>C01161</t>
        </is>
      </c>
      <c r="B2232" t="inlineStr">
        <is>
          <t>Diya Pillai</t>
        </is>
      </c>
      <c r="C2232" t="inlineStr">
        <is>
          <t>West</t>
        </is>
      </c>
      <c r="D2232" t="inlineStr">
        <is>
          <t>Ahmedabad</t>
        </is>
      </c>
      <c r="E2232" t="inlineStr">
        <is>
          <t>No</t>
        </is>
      </c>
      <c r="F2232" t="inlineStr">
        <is>
          <t>At Risk</t>
        </is>
      </c>
      <c r="G2232" t="n">
        <v>8</v>
      </c>
      <c r="H2232" s="24" t="n">
        <v>49863.3</v>
      </c>
      <c r="I2232" s="24" t="n">
        <v>2747.68</v>
      </c>
      <c r="J2232" s="25" t="n">
        <v>44983</v>
      </c>
      <c r="K2232" s="25" t="n">
        <v>45251</v>
      </c>
      <c r="L2232" t="n">
        <v>1</v>
      </c>
      <c r="M2232" t="n">
        <v>4</v>
      </c>
      <c r="N2232" t="n">
        <v>4</v>
      </c>
      <c r="O2232">
        <f>DATE(2026,1,1)-K2232</f>
        <v/>
      </c>
      <c r="P2232">
        <f>IF(G2232&gt;=2,"Repeat","One-time")</f>
        <v/>
      </c>
    </row>
    <row r="2233">
      <c r="A2233" t="inlineStr">
        <is>
          <t>C08903</t>
        </is>
      </c>
      <c r="B2233" t="inlineStr">
        <is>
          <t>Shreya Prasad</t>
        </is>
      </c>
      <c r="C2233" t="inlineStr">
        <is>
          <t>North</t>
        </is>
      </c>
      <c r="D2233" t="inlineStr">
        <is>
          <t>Gurugram</t>
        </is>
      </c>
      <c r="E2233" t="inlineStr">
        <is>
          <t>No</t>
        </is>
      </c>
      <c r="F2233" t="inlineStr">
        <is>
          <t>Occasional</t>
        </is>
      </c>
      <c r="G2233" t="n">
        <v>2</v>
      </c>
      <c r="H2233" s="24" t="n">
        <v>49857.86</v>
      </c>
      <c r="I2233" s="24" t="n">
        <v>6832.74</v>
      </c>
      <c r="J2233" s="25" t="n">
        <v>45902</v>
      </c>
      <c r="K2233" s="25" t="n">
        <v>46018</v>
      </c>
      <c r="L2233" t="n">
        <v>5</v>
      </c>
      <c r="M2233" t="n">
        <v>2</v>
      </c>
      <c r="N2233" t="n">
        <v>4</v>
      </c>
      <c r="O2233">
        <f>DATE(2026,1,1)-K2233</f>
        <v/>
      </c>
      <c r="P2233">
        <f>IF(G2233&gt;=2,"Repeat","One-time")</f>
        <v/>
      </c>
    </row>
    <row r="2234">
      <c r="A2234" t="inlineStr">
        <is>
          <t>C02154</t>
        </is>
      </c>
      <c r="B2234" t="inlineStr">
        <is>
          <t>Amit Fernandes</t>
        </is>
      </c>
      <c r="C2234" t="inlineStr">
        <is>
          <t>South</t>
        </is>
      </c>
      <c r="D2234" t="inlineStr">
        <is>
          <t>Bengaluru</t>
        </is>
      </c>
      <c r="E2234" t="inlineStr">
        <is>
          <t>Yes</t>
        </is>
      </c>
      <c r="F2234" t="inlineStr">
        <is>
          <t>At Risk</t>
        </is>
      </c>
      <c r="G2234" t="n">
        <v>10</v>
      </c>
      <c r="H2234" s="24" t="n">
        <v>49843.3</v>
      </c>
      <c r="I2234" s="24" t="n">
        <v>7242.68</v>
      </c>
      <c r="J2234" s="25" t="n">
        <v>45142</v>
      </c>
      <c r="K2234" s="25" t="n">
        <v>45486</v>
      </c>
      <c r="L2234" t="n">
        <v>1</v>
      </c>
      <c r="M2234" t="n">
        <v>5</v>
      </c>
      <c r="N2234" t="n">
        <v>4</v>
      </c>
      <c r="O2234">
        <f>DATE(2026,1,1)-K2234</f>
        <v/>
      </c>
      <c r="P2234">
        <f>IF(G2234&gt;=2,"Repeat","One-time")</f>
        <v/>
      </c>
    </row>
    <row r="2235">
      <c r="A2235" t="inlineStr">
        <is>
          <t>C06634</t>
        </is>
      </c>
      <c r="B2235" t="inlineStr">
        <is>
          <t>Imran Patel</t>
        </is>
      </c>
      <c r="C2235" t="inlineStr">
        <is>
          <t>North</t>
        </is>
      </c>
      <c r="D2235" t="inlineStr">
        <is>
          <t>Gurugram</t>
        </is>
      </c>
      <c r="E2235" t="inlineStr">
        <is>
          <t>No</t>
        </is>
      </c>
      <c r="F2235" t="inlineStr">
        <is>
          <t>High Value</t>
        </is>
      </c>
      <c r="G2235" t="n">
        <v>9</v>
      </c>
      <c r="H2235" s="24" t="n">
        <v>49765.23</v>
      </c>
      <c r="I2235" s="24" t="n">
        <v>9829.969999999999</v>
      </c>
      <c r="J2235" s="25" t="n">
        <v>45591</v>
      </c>
      <c r="K2235" s="25" t="n">
        <v>46004</v>
      </c>
      <c r="L2235" t="n">
        <v>5</v>
      </c>
      <c r="M2235" t="n">
        <v>5</v>
      </c>
      <c r="N2235" t="n">
        <v>4</v>
      </c>
      <c r="O2235">
        <f>DATE(2026,1,1)-K2235</f>
        <v/>
      </c>
      <c r="P2235">
        <f>IF(G2235&gt;=2,"Repeat","One-time")</f>
        <v/>
      </c>
    </row>
    <row r="2236">
      <c r="A2236" t="inlineStr">
        <is>
          <t>C01128</t>
        </is>
      </c>
      <c r="B2236" t="inlineStr">
        <is>
          <t>Deepak Kumar</t>
        </is>
      </c>
      <c r="C2236" t="inlineStr">
        <is>
          <t>North</t>
        </is>
      </c>
      <c r="D2236" t="inlineStr">
        <is>
          <t>Jaipur</t>
        </is>
      </c>
      <c r="E2236" t="inlineStr">
        <is>
          <t>Yes</t>
        </is>
      </c>
      <c r="F2236" t="inlineStr">
        <is>
          <t>High Value</t>
        </is>
      </c>
      <c r="G2236" t="n">
        <v>8</v>
      </c>
      <c r="H2236" s="24" t="n">
        <v>49706.18</v>
      </c>
      <c r="I2236" s="24" t="n">
        <v>11162.37</v>
      </c>
      <c r="J2236" s="25" t="n">
        <v>44973</v>
      </c>
      <c r="K2236" s="25" t="n">
        <v>45885</v>
      </c>
      <c r="L2236" t="n">
        <v>3</v>
      </c>
      <c r="M2236" t="n">
        <v>4</v>
      </c>
      <c r="N2236" t="n">
        <v>4</v>
      </c>
      <c r="O2236">
        <f>DATE(2026,1,1)-K2236</f>
        <v/>
      </c>
      <c r="P2236">
        <f>IF(G2236&gt;=2,"Repeat","One-time")</f>
        <v/>
      </c>
    </row>
    <row r="2237">
      <c r="A2237" t="inlineStr">
        <is>
          <t>C00773</t>
        </is>
      </c>
      <c r="B2237" t="inlineStr">
        <is>
          <t>Vivaan Shah</t>
        </is>
      </c>
      <c r="C2237" t="inlineStr">
        <is>
          <t>East</t>
        </is>
      </c>
      <c r="D2237" t="inlineStr">
        <is>
          <t>Kolkata</t>
        </is>
      </c>
      <c r="E2237" t="inlineStr">
        <is>
          <t>Yes</t>
        </is>
      </c>
      <c r="F2237" t="inlineStr">
        <is>
          <t>At Risk</t>
        </is>
      </c>
      <c r="G2237" t="n">
        <v>5</v>
      </c>
      <c r="H2237" s="24" t="n">
        <v>49667.1</v>
      </c>
      <c r="I2237" s="24" t="n">
        <v>9390.790000000001</v>
      </c>
      <c r="J2237" s="25" t="n">
        <v>44960</v>
      </c>
      <c r="K2237" s="25" t="n">
        <v>45212</v>
      </c>
      <c r="L2237" t="n">
        <v>1</v>
      </c>
      <c r="M2237" t="n">
        <v>4</v>
      </c>
      <c r="N2237" t="n">
        <v>4</v>
      </c>
      <c r="O2237">
        <f>DATE(2026,1,1)-K2237</f>
        <v/>
      </c>
      <c r="P2237">
        <f>IF(G2237&gt;=2,"Repeat","One-time")</f>
        <v/>
      </c>
    </row>
    <row r="2238">
      <c r="A2238" t="inlineStr">
        <is>
          <t>C08583</t>
        </is>
      </c>
      <c r="B2238" t="inlineStr">
        <is>
          <t>Ayesha Menon</t>
        </is>
      </c>
      <c r="C2238" t="inlineStr">
        <is>
          <t>East</t>
        </is>
      </c>
      <c r="D2238" t="inlineStr">
        <is>
          <t>Bhubaneswar</t>
        </is>
      </c>
      <c r="E2238" t="inlineStr">
        <is>
          <t>No</t>
        </is>
      </c>
      <c r="F2238" t="inlineStr">
        <is>
          <t>At Risk</t>
        </is>
      </c>
      <c r="G2238" t="n">
        <v>1</v>
      </c>
      <c r="H2238" s="24" t="n">
        <v>49650.36</v>
      </c>
      <c r="I2238" s="24" t="n">
        <v>6862.97</v>
      </c>
      <c r="J2238" s="25" t="n">
        <v>45735</v>
      </c>
      <c r="K2238" s="25" t="n">
        <v>45735</v>
      </c>
      <c r="L2238" t="n">
        <v>2</v>
      </c>
      <c r="M2238" t="n">
        <v>1</v>
      </c>
      <c r="N2238" t="n">
        <v>4</v>
      </c>
      <c r="O2238">
        <f>DATE(2026,1,1)-K2238</f>
        <v/>
      </c>
      <c r="P2238">
        <f>IF(G2238&gt;=2,"Repeat","One-time")</f>
        <v/>
      </c>
    </row>
    <row r="2239">
      <c r="A2239" t="inlineStr">
        <is>
          <t>C00188</t>
        </is>
      </c>
      <c r="B2239" t="inlineStr">
        <is>
          <t>Meera Singh</t>
        </is>
      </c>
      <c r="C2239" t="inlineStr">
        <is>
          <t>West</t>
        </is>
      </c>
      <c r="D2239" t="inlineStr">
        <is>
          <t>Mumbai</t>
        </is>
      </c>
      <c r="E2239" t="inlineStr">
        <is>
          <t>Yes</t>
        </is>
      </c>
      <c r="F2239" t="inlineStr">
        <is>
          <t>At Risk</t>
        </is>
      </c>
      <c r="G2239" t="n">
        <v>6</v>
      </c>
      <c r="H2239" s="24" t="n">
        <v>49639.33</v>
      </c>
      <c r="I2239" s="24" t="n">
        <v>11829.82</v>
      </c>
      <c r="J2239" s="25" t="n">
        <v>45045</v>
      </c>
      <c r="K2239" s="25" t="n">
        <v>45554</v>
      </c>
      <c r="L2239" t="n">
        <v>2</v>
      </c>
      <c r="M2239" t="n">
        <v>4</v>
      </c>
      <c r="N2239" t="n">
        <v>4</v>
      </c>
      <c r="O2239">
        <f>DATE(2026,1,1)-K2239</f>
        <v/>
      </c>
      <c r="P2239">
        <f>IF(G2239&gt;=2,"Repeat","One-time")</f>
        <v/>
      </c>
    </row>
    <row r="2240">
      <c r="A2240" t="inlineStr">
        <is>
          <t>C08994</t>
        </is>
      </c>
      <c r="B2240" t="inlineStr">
        <is>
          <t>Varun Kapoor</t>
        </is>
      </c>
      <c r="C2240" t="inlineStr">
        <is>
          <t>West</t>
        </is>
      </c>
      <c r="D2240" t="inlineStr">
        <is>
          <t>Surat</t>
        </is>
      </c>
      <c r="E2240" t="inlineStr">
        <is>
          <t>No</t>
        </is>
      </c>
      <c r="F2240" t="inlineStr">
        <is>
          <t>High Value</t>
        </is>
      </c>
      <c r="G2240" t="n">
        <v>5</v>
      </c>
      <c r="H2240" s="24" t="n">
        <v>49637.82</v>
      </c>
      <c r="I2240" s="24" t="n">
        <v>5482.2</v>
      </c>
      <c r="J2240" s="25" t="n">
        <v>45764</v>
      </c>
      <c r="K2240" s="25" t="n">
        <v>45918</v>
      </c>
      <c r="L2240" t="n">
        <v>3</v>
      </c>
      <c r="M2240" t="n">
        <v>4</v>
      </c>
      <c r="N2240" t="n">
        <v>4</v>
      </c>
      <c r="O2240">
        <f>DATE(2026,1,1)-K2240</f>
        <v/>
      </c>
      <c r="P2240">
        <f>IF(G2240&gt;=2,"Repeat","One-time")</f>
        <v/>
      </c>
    </row>
    <row r="2241">
      <c r="A2241" t="inlineStr">
        <is>
          <t>C08651</t>
        </is>
      </c>
      <c r="B2241" t="inlineStr">
        <is>
          <t>Gurpreet Agarwal</t>
        </is>
      </c>
      <c r="C2241" t="inlineStr">
        <is>
          <t>North</t>
        </is>
      </c>
      <c r="D2241" t="inlineStr">
        <is>
          <t>Lucknow</t>
        </is>
      </c>
      <c r="E2241" t="inlineStr">
        <is>
          <t>No</t>
        </is>
      </c>
      <c r="F2241" t="inlineStr">
        <is>
          <t>Loyal</t>
        </is>
      </c>
      <c r="G2241" t="n">
        <v>3</v>
      </c>
      <c r="H2241" s="24" t="n">
        <v>49600.61</v>
      </c>
      <c r="I2241" s="24" t="n">
        <v>11446.33</v>
      </c>
      <c r="J2241" s="25" t="n">
        <v>45874</v>
      </c>
      <c r="K2241" s="25" t="n">
        <v>45985</v>
      </c>
      <c r="L2241" t="n">
        <v>4</v>
      </c>
      <c r="M2241" t="n">
        <v>3</v>
      </c>
      <c r="N2241" t="n">
        <v>4</v>
      </c>
      <c r="O2241">
        <f>DATE(2026,1,1)-K2241</f>
        <v/>
      </c>
      <c r="P2241">
        <f>IF(G2241&gt;=2,"Repeat","One-time")</f>
        <v/>
      </c>
    </row>
    <row r="2242">
      <c r="A2242" t="inlineStr">
        <is>
          <t>C04882</t>
        </is>
      </c>
      <c r="B2242" t="inlineStr">
        <is>
          <t>Deepak Rao</t>
        </is>
      </c>
      <c r="C2242" t="inlineStr">
        <is>
          <t>West</t>
        </is>
      </c>
      <c r="D2242" t="inlineStr">
        <is>
          <t>Ahmedabad</t>
        </is>
      </c>
      <c r="E2242" t="inlineStr">
        <is>
          <t>No</t>
        </is>
      </c>
      <c r="F2242" t="inlineStr">
        <is>
          <t>Loyal</t>
        </is>
      </c>
      <c r="G2242" t="n">
        <v>3</v>
      </c>
      <c r="H2242" s="24" t="n">
        <v>49592.93</v>
      </c>
      <c r="I2242" s="24" t="n">
        <v>6363.01</v>
      </c>
      <c r="J2242" s="25" t="n">
        <v>45467</v>
      </c>
      <c r="K2242" s="25" t="n">
        <v>45758</v>
      </c>
      <c r="L2242" t="n">
        <v>3</v>
      </c>
      <c r="M2242" t="n">
        <v>3</v>
      </c>
      <c r="N2242" t="n">
        <v>4</v>
      </c>
      <c r="O2242">
        <f>DATE(2026,1,1)-K2242</f>
        <v/>
      </c>
      <c r="P2242">
        <f>IF(G2242&gt;=2,"Repeat","One-time")</f>
        <v/>
      </c>
    </row>
    <row r="2243">
      <c r="A2243" t="inlineStr">
        <is>
          <t>C06188</t>
        </is>
      </c>
      <c r="B2243" t="inlineStr">
        <is>
          <t>Manish Kapoor</t>
        </is>
      </c>
      <c r="C2243" t="inlineStr">
        <is>
          <t>East</t>
        </is>
      </c>
      <c r="D2243" t="inlineStr">
        <is>
          <t>Bhubaneswar</t>
        </is>
      </c>
      <c r="E2243" t="inlineStr">
        <is>
          <t>No</t>
        </is>
      </c>
      <c r="F2243" t="inlineStr">
        <is>
          <t>High Value</t>
        </is>
      </c>
      <c r="G2243" t="n">
        <v>9</v>
      </c>
      <c r="H2243" s="24" t="n">
        <v>49588.63</v>
      </c>
      <c r="I2243" s="24" t="n">
        <v>7880.91</v>
      </c>
      <c r="J2243" s="25" t="n">
        <v>45548</v>
      </c>
      <c r="K2243" s="25" t="n">
        <v>45814</v>
      </c>
      <c r="L2243" t="n">
        <v>3</v>
      </c>
      <c r="M2243" t="n">
        <v>5</v>
      </c>
      <c r="N2243" t="n">
        <v>4</v>
      </c>
      <c r="O2243">
        <f>DATE(2026,1,1)-K2243</f>
        <v/>
      </c>
      <c r="P2243">
        <f>IF(G2243&gt;=2,"Repeat","One-time")</f>
        <v/>
      </c>
    </row>
    <row r="2244">
      <c r="A2244" t="inlineStr">
        <is>
          <t>C06311</t>
        </is>
      </c>
      <c r="B2244" t="inlineStr">
        <is>
          <t>Karan Thakur</t>
        </is>
      </c>
      <c r="C2244" t="inlineStr">
        <is>
          <t>East</t>
        </is>
      </c>
      <c r="D2244" t="inlineStr">
        <is>
          <t>Kolkata</t>
        </is>
      </c>
      <c r="E2244" t="inlineStr">
        <is>
          <t>No</t>
        </is>
      </c>
      <c r="F2244" t="inlineStr">
        <is>
          <t>High Value</t>
        </is>
      </c>
      <c r="G2244" t="n">
        <v>12</v>
      </c>
      <c r="H2244" s="24" t="n">
        <v>49583.98</v>
      </c>
      <c r="I2244" s="24" t="n">
        <v>12253.65</v>
      </c>
      <c r="J2244" s="25" t="n">
        <v>45591</v>
      </c>
      <c r="K2244" s="25" t="n">
        <v>45990</v>
      </c>
      <c r="L2244" t="n">
        <v>5</v>
      </c>
      <c r="M2244" t="n">
        <v>5</v>
      </c>
      <c r="N2244" t="n">
        <v>4</v>
      </c>
      <c r="O2244">
        <f>DATE(2026,1,1)-K2244</f>
        <v/>
      </c>
      <c r="P2244">
        <f>IF(G2244&gt;=2,"Repeat","One-time")</f>
        <v/>
      </c>
    </row>
    <row r="2245">
      <c r="A2245" t="inlineStr">
        <is>
          <t>C06925</t>
        </is>
      </c>
      <c r="B2245" t="inlineStr">
        <is>
          <t>Kavya Menon</t>
        </is>
      </c>
      <c r="C2245" t="inlineStr">
        <is>
          <t>North</t>
        </is>
      </c>
      <c r="D2245" t="inlineStr">
        <is>
          <t>Gurugram</t>
        </is>
      </c>
      <c r="E2245" t="inlineStr">
        <is>
          <t>No</t>
        </is>
      </c>
      <c r="F2245" t="inlineStr">
        <is>
          <t>Loyal</t>
        </is>
      </c>
      <c r="G2245" t="n">
        <v>4</v>
      </c>
      <c r="H2245" s="24" t="n">
        <v>49533.88</v>
      </c>
      <c r="I2245" s="24" t="n">
        <v>4408.32</v>
      </c>
      <c r="J2245" s="25" t="n">
        <v>45591</v>
      </c>
      <c r="K2245" s="25" t="n">
        <v>45912</v>
      </c>
      <c r="L2245" t="n">
        <v>3</v>
      </c>
      <c r="M2245" t="n">
        <v>3</v>
      </c>
      <c r="N2245" t="n">
        <v>4</v>
      </c>
      <c r="O2245">
        <f>DATE(2026,1,1)-K2245</f>
        <v/>
      </c>
      <c r="P2245">
        <f>IF(G2245&gt;=2,"Repeat","One-time")</f>
        <v/>
      </c>
    </row>
    <row r="2246">
      <c r="A2246" t="inlineStr">
        <is>
          <t>C01436</t>
        </is>
      </c>
      <c r="B2246" t="inlineStr">
        <is>
          <t>Aarav Mehta</t>
        </is>
      </c>
      <c r="C2246" t="inlineStr">
        <is>
          <t>North</t>
        </is>
      </c>
      <c r="D2246" t="inlineStr">
        <is>
          <t>Lucknow</t>
        </is>
      </c>
      <c r="E2246" t="inlineStr">
        <is>
          <t>Yes</t>
        </is>
      </c>
      <c r="F2246" t="inlineStr">
        <is>
          <t>At Risk</t>
        </is>
      </c>
      <c r="G2246" t="n">
        <v>5</v>
      </c>
      <c r="H2246" s="24" t="n">
        <v>49518.05</v>
      </c>
      <c r="I2246" s="24" t="n">
        <v>6981.21</v>
      </c>
      <c r="J2246" s="25" t="n">
        <v>45027</v>
      </c>
      <c r="K2246" s="25" t="n">
        <v>45106</v>
      </c>
      <c r="L2246" t="n">
        <v>1</v>
      </c>
      <c r="M2246" t="n">
        <v>4</v>
      </c>
      <c r="N2246" t="n">
        <v>4</v>
      </c>
      <c r="O2246">
        <f>DATE(2026,1,1)-K2246</f>
        <v/>
      </c>
      <c r="P2246">
        <f>IF(G2246&gt;=2,"Repeat","One-time")</f>
        <v/>
      </c>
    </row>
    <row r="2247">
      <c r="A2247" t="inlineStr">
        <is>
          <t>C01252</t>
        </is>
      </c>
      <c r="B2247" t="inlineStr">
        <is>
          <t>Vivaan Ghosh</t>
        </is>
      </c>
      <c r="C2247" t="inlineStr">
        <is>
          <t>North</t>
        </is>
      </c>
      <c r="D2247" t="inlineStr">
        <is>
          <t>Jaipur</t>
        </is>
      </c>
      <c r="E2247" t="inlineStr">
        <is>
          <t>No</t>
        </is>
      </c>
      <c r="F2247" t="inlineStr">
        <is>
          <t>At Risk</t>
        </is>
      </c>
      <c r="G2247" t="n">
        <v>15</v>
      </c>
      <c r="H2247" s="24" t="n">
        <v>49419.89</v>
      </c>
      <c r="I2247" s="24" t="n">
        <v>12765.42</v>
      </c>
      <c r="J2247" s="25" t="n">
        <v>44977</v>
      </c>
      <c r="K2247" s="25" t="n">
        <v>45401</v>
      </c>
      <c r="L2247" t="n">
        <v>1</v>
      </c>
      <c r="M2247" t="n">
        <v>5</v>
      </c>
      <c r="N2247" t="n">
        <v>4</v>
      </c>
      <c r="O2247">
        <f>DATE(2026,1,1)-K2247</f>
        <v/>
      </c>
      <c r="P2247">
        <f>IF(G2247&gt;=2,"Repeat","One-time")</f>
        <v/>
      </c>
    </row>
    <row r="2248">
      <c r="A2248" t="inlineStr">
        <is>
          <t>C00042</t>
        </is>
      </c>
      <c r="B2248" t="inlineStr">
        <is>
          <t>Tanvi Patel</t>
        </is>
      </c>
      <c r="C2248" t="inlineStr">
        <is>
          <t>Central</t>
        </is>
      </c>
      <c r="D2248" t="inlineStr">
        <is>
          <t>Bhopal</t>
        </is>
      </c>
      <c r="E2248" t="inlineStr">
        <is>
          <t>No</t>
        </is>
      </c>
      <c r="F2248" t="inlineStr">
        <is>
          <t>High Value</t>
        </is>
      </c>
      <c r="G2248" t="n">
        <v>7</v>
      </c>
      <c r="H2248" s="24" t="n">
        <v>49403.87</v>
      </c>
      <c r="I2248" s="24" t="n">
        <v>7908.46</v>
      </c>
      <c r="J2248" s="25" t="n">
        <v>44948</v>
      </c>
      <c r="K2248" s="25" t="n">
        <v>45969</v>
      </c>
      <c r="L2248" t="n">
        <v>4</v>
      </c>
      <c r="M2248" t="n">
        <v>4</v>
      </c>
      <c r="N2248" t="n">
        <v>4</v>
      </c>
      <c r="O2248">
        <f>DATE(2026,1,1)-K2248</f>
        <v/>
      </c>
      <c r="P2248">
        <f>IF(G2248&gt;=2,"Repeat","One-time")</f>
        <v/>
      </c>
    </row>
    <row r="2249">
      <c r="A2249" t="inlineStr">
        <is>
          <t>C06332</t>
        </is>
      </c>
      <c r="B2249" t="inlineStr">
        <is>
          <t>Lakshmi Sharma</t>
        </is>
      </c>
      <c r="C2249" t="inlineStr">
        <is>
          <t>West</t>
        </is>
      </c>
      <c r="D2249" t="inlineStr">
        <is>
          <t>Surat</t>
        </is>
      </c>
      <c r="E2249" t="inlineStr">
        <is>
          <t>No</t>
        </is>
      </c>
      <c r="F2249" t="inlineStr">
        <is>
          <t>High Value</t>
        </is>
      </c>
      <c r="G2249" t="n">
        <v>7</v>
      </c>
      <c r="H2249" s="24" t="n">
        <v>49387.98</v>
      </c>
      <c r="I2249" s="24" t="n">
        <v>12135.59</v>
      </c>
      <c r="J2249" s="25" t="n">
        <v>45580</v>
      </c>
      <c r="K2249" s="25" t="n">
        <v>45832</v>
      </c>
      <c r="L2249" t="n">
        <v>3</v>
      </c>
      <c r="M2249" t="n">
        <v>4</v>
      </c>
      <c r="N2249" t="n">
        <v>4</v>
      </c>
      <c r="O2249">
        <f>DATE(2026,1,1)-K2249</f>
        <v/>
      </c>
      <c r="P2249">
        <f>IF(G2249&gt;=2,"Repeat","One-time")</f>
        <v/>
      </c>
    </row>
    <row r="2250">
      <c r="A2250" t="inlineStr">
        <is>
          <t>C05260</t>
        </is>
      </c>
      <c r="B2250" t="inlineStr">
        <is>
          <t>Isha Agarwal</t>
        </is>
      </c>
      <c r="C2250" t="inlineStr">
        <is>
          <t>West</t>
        </is>
      </c>
      <c r="D2250" t="inlineStr">
        <is>
          <t>Ahmedabad</t>
        </is>
      </c>
      <c r="E2250" t="inlineStr">
        <is>
          <t>No</t>
        </is>
      </c>
      <c r="F2250" t="inlineStr">
        <is>
          <t>High Value</t>
        </is>
      </c>
      <c r="G2250" t="n">
        <v>7</v>
      </c>
      <c r="H2250" s="24" t="n">
        <v>49377.07</v>
      </c>
      <c r="I2250" s="24" t="n">
        <v>10532.5</v>
      </c>
      <c r="J2250" s="25" t="n">
        <v>45476</v>
      </c>
      <c r="K2250" s="25" t="n">
        <v>45983</v>
      </c>
      <c r="L2250" t="n">
        <v>4</v>
      </c>
      <c r="M2250" t="n">
        <v>4</v>
      </c>
      <c r="N2250" t="n">
        <v>4</v>
      </c>
      <c r="O2250">
        <f>DATE(2026,1,1)-K2250</f>
        <v/>
      </c>
      <c r="P2250">
        <f>IF(G2250&gt;=2,"Repeat","One-time")</f>
        <v/>
      </c>
    </row>
    <row r="2251">
      <c r="A2251" t="inlineStr">
        <is>
          <t>C03533</t>
        </is>
      </c>
      <c r="B2251" t="inlineStr">
        <is>
          <t>Gurpreet Pillai</t>
        </is>
      </c>
      <c r="C2251" t="inlineStr">
        <is>
          <t>South</t>
        </is>
      </c>
      <c r="D2251" t="inlineStr">
        <is>
          <t>Hyderabad</t>
        </is>
      </c>
      <c r="E2251" t="inlineStr">
        <is>
          <t>Yes</t>
        </is>
      </c>
      <c r="F2251" t="inlineStr">
        <is>
          <t>At Risk</t>
        </is>
      </c>
      <c r="G2251" t="n">
        <v>4</v>
      </c>
      <c r="H2251" s="24" t="n">
        <v>49369.52</v>
      </c>
      <c r="I2251" s="24" t="n">
        <v>12348.7</v>
      </c>
      <c r="J2251" s="25" t="n">
        <v>45292</v>
      </c>
      <c r="K2251" s="25" t="n">
        <v>45432</v>
      </c>
      <c r="L2251" t="n">
        <v>1</v>
      </c>
      <c r="M2251" t="n">
        <v>3</v>
      </c>
      <c r="N2251" t="n">
        <v>4</v>
      </c>
      <c r="O2251">
        <f>DATE(2026,1,1)-K2251</f>
        <v/>
      </c>
      <c r="P2251">
        <f>IF(G2251&gt;=2,"Repeat","One-time")</f>
        <v/>
      </c>
    </row>
    <row r="2252">
      <c r="A2252" t="inlineStr">
        <is>
          <t>C03308</t>
        </is>
      </c>
      <c r="B2252" t="inlineStr">
        <is>
          <t>Gurpreet Chopra</t>
        </is>
      </c>
      <c r="C2252" t="inlineStr">
        <is>
          <t>West</t>
        </is>
      </c>
      <c r="D2252" t="inlineStr">
        <is>
          <t>Ahmedabad</t>
        </is>
      </c>
      <c r="E2252" t="inlineStr">
        <is>
          <t>No</t>
        </is>
      </c>
      <c r="F2252" t="inlineStr">
        <is>
          <t>At Risk</t>
        </is>
      </c>
      <c r="G2252" t="n">
        <v>2</v>
      </c>
      <c r="H2252" s="24" t="n">
        <v>49368.95</v>
      </c>
      <c r="I2252" s="24" t="n">
        <v>3174.86</v>
      </c>
      <c r="J2252" s="25" t="n">
        <v>45364</v>
      </c>
      <c r="K2252" s="25" t="n">
        <v>45413</v>
      </c>
      <c r="L2252" t="n">
        <v>1</v>
      </c>
      <c r="M2252" t="n">
        <v>2</v>
      </c>
      <c r="N2252" t="n">
        <v>4</v>
      </c>
      <c r="O2252">
        <f>DATE(2026,1,1)-K2252</f>
        <v/>
      </c>
      <c r="P2252">
        <f>IF(G2252&gt;=2,"Repeat","One-time")</f>
        <v/>
      </c>
    </row>
    <row r="2253">
      <c r="A2253" t="inlineStr">
        <is>
          <t>C08862</t>
        </is>
      </c>
      <c r="B2253" t="inlineStr">
        <is>
          <t>Sanjay Iyer</t>
        </is>
      </c>
      <c r="C2253" t="inlineStr">
        <is>
          <t>North</t>
        </is>
      </c>
      <c r="D2253" t="inlineStr">
        <is>
          <t>Chandigarh</t>
        </is>
      </c>
      <c r="E2253" t="inlineStr">
        <is>
          <t>No</t>
        </is>
      </c>
      <c r="F2253" t="inlineStr">
        <is>
          <t>High Value</t>
        </is>
      </c>
      <c r="G2253" t="n">
        <v>6</v>
      </c>
      <c r="H2253" s="24" t="n">
        <v>49355.95</v>
      </c>
      <c r="I2253" s="24" t="n">
        <v>5642.43</v>
      </c>
      <c r="J2253" s="25" t="n">
        <v>45817</v>
      </c>
      <c r="K2253" s="25" t="n">
        <v>45982</v>
      </c>
      <c r="L2253" t="n">
        <v>4</v>
      </c>
      <c r="M2253" t="n">
        <v>4</v>
      </c>
      <c r="N2253" t="n">
        <v>4</v>
      </c>
      <c r="O2253">
        <f>DATE(2026,1,1)-K2253</f>
        <v/>
      </c>
      <c r="P2253">
        <f>IF(G2253&gt;=2,"Repeat","One-time")</f>
        <v/>
      </c>
    </row>
    <row r="2254">
      <c r="A2254" t="inlineStr">
        <is>
          <t>C09582</t>
        </is>
      </c>
      <c r="B2254" t="inlineStr">
        <is>
          <t>Lakshmi Gupta</t>
        </is>
      </c>
      <c r="C2254" t="inlineStr">
        <is>
          <t>West</t>
        </is>
      </c>
      <c r="D2254" t="inlineStr">
        <is>
          <t>Mumbai</t>
        </is>
      </c>
      <c r="E2254" t="inlineStr">
        <is>
          <t>No</t>
        </is>
      </c>
      <c r="F2254" t="inlineStr">
        <is>
          <t>Loyal</t>
        </is>
      </c>
      <c r="G2254" t="n">
        <v>3</v>
      </c>
      <c r="H2254" s="24" t="n">
        <v>49347.62</v>
      </c>
      <c r="I2254" s="24" t="n">
        <v>5721.63</v>
      </c>
      <c r="J2254" s="25" t="n">
        <v>45825</v>
      </c>
      <c r="K2254" s="25" t="n">
        <v>45902</v>
      </c>
      <c r="L2254" t="n">
        <v>3</v>
      </c>
      <c r="M2254" t="n">
        <v>3</v>
      </c>
      <c r="N2254" t="n">
        <v>4</v>
      </c>
      <c r="O2254">
        <f>DATE(2026,1,1)-K2254</f>
        <v/>
      </c>
      <c r="P2254">
        <f>IF(G2254&gt;=2,"Repeat","One-time")</f>
        <v/>
      </c>
    </row>
    <row r="2255">
      <c r="A2255" t="inlineStr">
        <is>
          <t>C11592</t>
        </is>
      </c>
      <c r="B2255" t="inlineStr">
        <is>
          <t>Diya Agarwal</t>
        </is>
      </c>
      <c r="C2255" t="inlineStr">
        <is>
          <t>West</t>
        </is>
      </c>
      <c r="D2255" t="inlineStr">
        <is>
          <t>Surat</t>
        </is>
      </c>
      <c r="E2255" t="inlineStr">
        <is>
          <t>No</t>
        </is>
      </c>
      <c r="F2255" t="inlineStr">
        <is>
          <t>New</t>
        </is>
      </c>
      <c r="G2255" t="n">
        <v>2</v>
      </c>
      <c r="H2255" s="24" t="n">
        <v>49343.75</v>
      </c>
      <c r="I2255" s="24" t="n">
        <v>7047.48</v>
      </c>
      <c r="J2255" s="25" t="n">
        <v>46017</v>
      </c>
      <c r="K2255" s="25" t="n">
        <v>46022</v>
      </c>
      <c r="L2255" t="n">
        <v>5</v>
      </c>
      <c r="M2255" t="n">
        <v>3</v>
      </c>
      <c r="N2255" t="n">
        <v>4</v>
      </c>
      <c r="O2255">
        <f>DATE(2026,1,1)-K2255</f>
        <v/>
      </c>
      <c r="P2255">
        <f>IF(G2255&gt;=2,"Repeat","One-time")</f>
        <v/>
      </c>
    </row>
    <row r="2256">
      <c r="A2256" t="inlineStr">
        <is>
          <t>C01312</t>
        </is>
      </c>
      <c r="B2256" t="inlineStr">
        <is>
          <t>Lakshmi Bose</t>
        </is>
      </c>
      <c r="C2256" t="inlineStr">
        <is>
          <t>South</t>
        </is>
      </c>
      <c r="D2256" t="inlineStr">
        <is>
          <t>Bengaluru</t>
        </is>
      </c>
      <c r="E2256" t="inlineStr">
        <is>
          <t>Yes</t>
        </is>
      </c>
      <c r="F2256" t="inlineStr">
        <is>
          <t>At Risk</t>
        </is>
      </c>
      <c r="G2256" t="n">
        <v>3</v>
      </c>
      <c r="H2256" s="24" t="n">
        <v>49327.53</v>
      </c>
      <c r="I2256" s="24" t="n">
        <v>7268.68</v>
      </c>
      <c r="J2256" s="25" t="n">
        <v>45192</v>
      </c>
      <c r="K2256" s="25" t="n">
        <v>45539</v>
      </c>
      <c r="L2256" t="n">
        <v>2</v>
      </c>
      <c r="M2256" t="n">
        <v>3</v>
      </c>
      <c r="N2256" t="n">
        <v>4</v>
      </c>
      <c r="O2256">
        <f>DATE(2026,1,1)-K2256</f>
        <v/>
      </c>
      <c r="P2256">
        <f>IF(G2256&gt;=2,"Repeat","One-time")</f>
        <v/>
      </c>
    </row>
    <row r="2257">
      <c r="A2257" t="inlineStr">
        <is>
          <t>C09149</t>
        </is>
      </c>
      <c r="B2257" t="inlineStr">
        <is>
          <t>Deepak Sinha</t>
        </is>
      </c>
      <c r="C2257" t="inlineStr">
        <is>
          <t>South</t>
        </is>
      </c>
      <c r="D2257" t="inlineStr">
        <is>
          <t>Bengaluru</t>
        </is>
      </c>
      <c r="E2257" t="inlineStr">
        <is>
          <t>Yes</t>
        </is>
      </c>
      <c r="F2257" t="inlineStr">
        <is>
          <t>High Value</t>
        </is>
      </c>
      <c r="G2257" t="n">
        <v>8</v>
      </c>
      <c r="H2257" s="24" t="n">
        <v>49309.71</v>
      </c>
      <c r="I2257" s="24" t="n">
        <v>12527.27</v>
      </c>
      <c r="J2257" s="25" t="n">
        <v>45792</v>
      </c>
      <c r="K2257" s="25" t="n">
        <v>45956</v>
      </c>
      <c r="L2257" t="n">
        <v>4</v>
      </c>
      <c r="M2257" t="n">
        <v>5</v>
      </c>
      <c r="N2257" t="n">
        <v>4</v>
      </c>
      <c r="O2257">
        <f>DATE(2026,1,1)-K2257</f>
        <v/>
      </c>
      <c r="P2257">
        <f>IF(G2257&gt;=2,"Repeat","One-time")</f>
        <v/>
      </c>
    </row>
    <row r="2258">
      <c r="A2258" t="inlineStr">
        <is>
          <t>C00619</t>
        </is>
      </c>
      <c r="B2258" t="inlineStr">
        <is>
          <t>Karan Reddy</t>
        </is>
      </c>
      <c r="C2258" t="inlineStr">
        <is>
          <t>West</t>
        </is>
      </c>
      <c r="D2258" t="inlineStr">
        <is>
          <t>Mumbai</t>
        </is>
      </c>
      <c r="E2258" t="inlineStr">
        <is>
          <t>No</t>
        </is>
      </c>
      <c r="F2258" t="inlineStr">
        <is>
          <t>At Risk</t>
        </is>
      </c>
      <c r="G2258" t="n">
        <v>5</v>
      </c>
      <c r="H2258" s="24" t="n">
        <v>49309.25</v>
      </c>
      <c r="I2258" s="24" t="n">
        <v>8057.2</v>
      </c>
      <c r="J2258" s="25" t="n">
        <v>44972</v>
      </c>
      <c r="K2258" s="25" t="n">
        <v>45291</v>
      </c>
      <c r="L2258" t="n">
        <v>1</v>
      </c>
      <c r="M2258" t="n">
        <v>4</v>
      </c>
      <c r="N2258" t="n">
        <v>4</v>
      </c>
      <c r="O2258">
        <f>DATE(2026,1,1)-K2258</f>
        <v/>
      </c>
      <c r="P2258">
        <f>IF(G2258&gt;=2,"Repeat","One-time")</f>
        <v/>
      </c>
    </row>
    <row r="2259">
      <c r="A2259" t="inlineStr">
        <is>
          <t>C00413</t>
        </is>
      </c>
      <c r="B2259" t="inlineStr">
        <is>
          <t>Priya Das</t>
        </is>
      </c>
      <c r="C2259" t="inlineStr">
        <is>
          <t>West</t>
        </is>
      </c>
      <c r="D2259" t="inlineStr">
        <is>
          <t>Mumbai</t>
        </is>
      </c>
      <c r="E2259" t="inlineStr">
        <is>
          <t>No</t>
        </is>
      </c>
      <c r="F2259" t="inlineStr">
        <is>
          <t>At Risk</t>
        </is>
      </c>
      <c r="G2259" t="n">
        <v>9</v>
      </c>
      <c r="H2259" s="24" t="n">
        <v>49292.35</v>
      </c>
      <c r="I2259" s="24" t="n">
        <v>6806.67</v>
      </c>
      <c r="J2259" s="25" t="n">
        <v>44968</v>
      </c>
      <c r="K2259" s="25" t="n">
        <v>45061</v>
      </c>
      <c r="L2259" t="n">
        <v>1</v>
      </c>
      <c r="M2259" t="n">
        <v>5</v>
      </c>
      <c r="N2259" t="n">
        <v>4</v>
      </c>
      <c r="O2259">
        <f>DATE(2026,1,1)-K2259</f>
        <v/>
      </c>
      <c r="P2259">
        <f>IF(G2259&gt;=2,"Repeat","One-time")</f>
        <v/>
      </c>
    </row>
    <row r="2260">
      <c r="A2260" t="inlineStr">
        <is>
          <t>C00693</t>
        </is>
      </c>
      <c r="B2260" t="inlineStr">
        <is>
          <t>Ananya Kumar</t>
        </is>
      </c>
      <c r="C2260" t="inlineStr">
        <is>
          <t>South</t>
        </is>
      </c>
      <c r="D2260" t="inlineStr">
        <is>
          <t>Hyderabad</t>
        </is>
      </c>
      <c r="E2260" t="inlineStr">
        <is>
          <t>No</t>
        </is>
      </c>
      <c r="F2260" t="inlineStr">
        <is>
          <t>At Risk</t>
        </is>
      </c>
      <c r="G2260" t="n">
        <v>2</v>
      </c>
      <c r="H2260" s="24" t="n">
        <v>49136.41</v>
      </c>
      <c r="I2260" s="24" t="n">
        <v>11591.33</v>
      </c>
      <c r="J2260" s="25" t="n">
        <v>44996</v>
      </c>
      <c r="K2260" s="25" t="n">
        <v>45666</v>
      </c>
      <c r="L2260" t="n">
        <v>2</v>
      </c>
      <c r="M2260" t="n">
        <v>2</v>
      </c>
      <c r="N2260" t="n">
        <v>4</v>
      </c>
      <c r="O2260">
        <f>DATE(2026,1,1)-K2260</f>
        <v/>
      </c>
      <c r="P2260">
        <f>IF(G2260&gt;=2,"Repeat","One-time")</f>
        <v/>
      </c>
    </row>
    <row r="2261">
      <c r="A2261" t="inlineStr">
        <is>
          <t>C01167</t>
        </is>
      </c>
      <c r="B2261" t="inlineStr">
        <is>
          <t>Nikhil Singh</t>
        </is>
      </c>
      <c r="C2261" t="inlineStr">
        <is>
          <t>North</t>
        </is>
      </c>
      <c r="D2261" t="inlineStr">
        <is>
          <t>Lucknow</t>
        </is>
      </c>
      <c r="E2261" t="inlineStr">
        <is>
          <t>Yes</t>
        </is>
      </c>
      <c r="F2261" t="inlineStr">
        <is>
          <t>At Risk</t>
        </is>
      </c>
      <c r="G2261" t="n">
        <v>5</v>
      </c>
      <c r="H2261" s="24" t="n">
        <v>49136.24</v>
      </c>
      <c r="I2261" s="24" t="n">
        <v>11382.04</v>
      </c>
      <c r="J2261" s="25" t="n">
        <v>44960</v>
      </c>
      <c r="K2261" s="25" t="n">
        <v>45684</v>
      </c>
      <c r="L2261" t="n">
        <v>2</v>
      </c>
      <c r="M2261" t="n">
        <v>4</v>
      </c>
      <c r="N2261" t="n">
        <v>4</v>
      </c>
      <c r="O2261">
        <f>DATE(2026,1,1)-K2261</f>
        <v/>
      </c>
      <c r="P2261">
        <f>IF(G2261&gt;=2,"Repeat","One-time")</f>
        <v/>
      </c>
    </row>
    <row r="2262">
      <c r="A2262" t="inlineStr">
        <is>
          <t>C03835</t>
        </is>
      </c>
      <c r="B2262" t="inlineStr">
        <is>
          <t>Ananya Rao</t>
        </is>
      </c>
      <c r="C2262" t="inlineStr">
        <is>
          <t>West</t>
        </is>
      </c>
      <c r="D2262" t="inlineStr">
        <is>
          <t>Surat</t>
        </is>
      </c>
      <c r="E2262" t="inlineStr">
        <is>
          <t>No</t>
        </is>
      </c>
      <c r="F2262" t="inlineStr">
        <is>
          <t>At Risk</t>
        </is>
      </c>
      <c r="G2262" t="n">
        <v>6</v>
      </c>
      <c r="H2262" s="24" t="n">
        <v>49130.2</v>
      </c>
      <c r="I2262" s="24" t="n">
        <v>8788.25</v>
      </c>
      <c r="J2262" s="25" t="n">
        <v>45323</v>
      </c>
      <c r="K2262" s="25" t="n">
        <v>45614</v>
      </c>
      <c r="L2262" t="n">
        <v>2</v>
      </c>
      <c r="M2262" t="n">
        <v>4</v>
      </c>
      <c r="N2262" t="n">
        <v>4</v>
      </c>
      <c r="O2262">
        <f>DATE(2026,1,1)-K2262</f>
        <v/>
      </c>
      <c r="P2262">
        <f>IF(G2262&gt;=2,"Repeat","One-time")</f>
        <v/>
      </c>
    </row>
    <row r="2263">
      <c r="A2263" t="inlineStr">
        <is>
          <t>C04366</t>
        </is>
      </c>
      <c r="B2263" t="inlineStr">
        <is>
          <t>Rohan Khan</t>
        </is>
      </c>
      <c r="C2263" t="inlineStr">
        <is>
          <t>North</t>
        </is>
      </c>
      <c r="D2263" t="inlineStr">
        <is>
          <t>Jaipur</t>
        </is>
      </c>
      <c r="E2263" t="inlineStr">
        <is>
          <t>No</t>
        </is>
      </c>
      <c r="F2263" t="inlineStr">
        <is>
          <t>Occasional</t>
        </is>
      </c>
      <c r="G2263" t="n">
        <v>2</v>
      </c>
      <c r="H2263" s="24" t="n">
        <v>49115.14</v>
      </c>
      <c r="I2263" s="24" t="n">
        <v>7877.15</v>
      </c>
      <c r="J2263" s="25" t="n">
        <v>45350</v>
      </c>
      <c r="K2263" s="25" t="n">
        <v>46014</v>
      </c>
      <c r="L2263" t="n">
        <v>5</v>
      </c>
      <c r="M2263" t="n">
        <v>2</v>
      </c>
      <c r="N2263" t="n">
        <v>4</v>
      </c>
      <c r="O2263">
        <f>DATE(2026,1,1)-K2263</f>
        <v/>
      </c>
      <c r="P2263">
        <f>IF(G2263&gt;=2,"Repeat","One-time")</f>
        <v/>
      </c>
    </row>
    <row r="2264">
      <c r="A2264" t="inlineStr">
        <is>
          <t>C03813</t>
        </is>
      </c>
      <c r="B2264" t="inlineStr">
        <is>
          <t>Sanjay Agarwal</t>
        </is>
      </c>
      <c r="C2264" t="inlineStr">
        <is>
          <t>West</t>
        </is>
      </c>
      <c r="D2264" t="inlineStr">
        <is>
          <t>Pune</t>
        </is>
      </c>
      <c r="E2264" t="inlineStr">
        <is>
          <t>No</t>
        </is>
      </c>
      <c r="F2264" t="inlineStr">
        <is>
          <t>High Value</t>
        </is>
      </c>
      <c r="G2264" t="n">
        <v>6</v>
      </c>
      <c r="H2264" s="24" t="n">
        <v>49084.97</v>
      </c>
      <c r="I2264" s="24" t="n">
        <v>8962.07</v>
      </c>
      <c r="J2264" s="25" t="n">
        <v>45336</v>
      </c>
      <c r="K2264" s="25" t="n">
        <v>45997</v>
      </c>
      <c r="L2264" t="n">
        <v>5</v>
      </c>
      <c r="M2264" t="n">
        <v>4</v>
      </c>
      <c r="N2264" t="n">
        <v>4</v>
      </c>
      <c r="O2264">
        <f>DATE(2026,1,1)-K2264</f>
        <v/>
      </c>
      <c r="P2264">
        <f>IF(G2264&gt;=2,"Repeat","One-time")</f>
        <v/>
      </c>
    </row>
    <row r="2265">
      <c r="A2265" t="inlineStr">
        <is>
          <t>C02465</t>
        </is>
      </c>
      <c r="B2265" t="inlineStr">
        <is>
          <t>Farhan Prasad</t>
        </is>
      </c>
      <c r="C2265" t="inlineStr">
        <is>
          <t>East</t>
        </is>
      </c>
      <c r="D2265" t="inlineStr">
        <is>
          <t>Guwahati</t>
        </is>
      </c>
      <c r="E2265" t="inlineStr">
        <is>
          <t>No</t>
        </is>
      </c>
      <c r="F2265" t="inlineStr">
        <is>
          <t>At Risk</t>
        </is>
      </c>
      <c r="G2265" t="n">
        <v>10</v>
      </c>
      <c r="H2265" s="24" t="n">
        <v>49082.56</v>
      </c>
      <c r="I2265" s="24" t="n">
        <v>15026.09</v>
      </c>
      <c r="J2265" s="25" t="n">
        <v>45136</v>
      </c>
      <c r="K2265" s="25" t="n">
        <v>45626</v>
      </c>
      <c r="L2265" t="n">
        <v>2</v>
      </c>
      <c r="M2265" t="n">
        <v>5</v>
      </c>
      <c r="N2265" t="n">
        <v>4</v>
      </c>
      <c r="O2265">
        <f>DATE(2026,1,1)-K2265</f>
        <v/>
      </c>
      <c r="P2265">
        <f>IF(G2265&gt;=2,"Repeat","One-time")</f>
        <v/>
      </c>
    </row>
    <row r="2266">
      <c r="A2266" t="inlineStr">
        <is>
          <t>C09350</t>
        </is>
      </c>
      <c r="B2266" t="inlineStr">
        <is>
          <t>Riya Ghosh</t>
        </is>
      </c>
      <c r="C2266" t="inlineStr">
        <is>
          <t>South</t>
        </is>
      </c>
      <c r="D2266" t="inlineStr">
        <is>
          <t>Coimbatore</t>
        </is>
      </c>
      <c r="E2266" t="inlineStr">
        <is>
          <t>No</t>
        </is>
      </c>
      <c r="F2266" t="inlineStr">
        <is>
          <t>High Value</t>
        </is>
      </c>
      <c r="G2266" t="n">
        <v>8</v>
      </c>
      <c r="H2266" s="24" t="n">
        <v>49071.77</v>
      </c>
      <c r="I2266" s="24" t="n">
        <v>11842.38</v>
      </c>
      <c r="J2266" s="25" t="n">
        <v>45795</v>
      </c>
      <c r="K2266" s="25" t="n">
        <v>45963</v>
      </c>
      <c r="L2266" t="n">
        <v>4</v>
      </c>
      <c r="M2266" t="n">
        <v>5</v>
      </c>
      <c r="N2266" t="n">
        <v>4</v>
      </c>
      <c r="O2266">
        <f>DATE(2026,1,1)-K2266</f>
        <v/>
      </c>
      <c r="P2266">
        <f>IF(G2266&gt;=2,"Repeat","One-time")</f>
        <v/>
      </c>
    </row>
    <row r="2267">
      <c r="A2267" t="inlineStr">
        <is>
          <t>C06521</t>
        </is>
      </c>
      <c r="B2267" t="inlineStr">
        <is>
          <t>Joseph Gupta</t>
        </is>
      </c>
      <c r="C2267" t="inlineStr">
        <is>
          <t>South</t>
        </is>
      </c>
      <c r="D2267" t="inlineStr">
        <is>
          <t>Hyderabad</t>
        </is>
      </c>
      <c r="E2267" t="inlineStr">
        <is>
          <t>Yes</t>
        </is>
      </c>
      <c r="F2267" t="inlineStr">
        <is>
          <t>Loyal</t>
        </is>
      </c>
      <c r="G2267" t="n">
        <v>4</v>
      </c>
      <c r="H2267" s="24" t="n">
        <v>49070.02</v>
      </c>
      <c r="I2267" s="24" t="n">
        <v>6591.48</v>
      </c>
      <c r="J2267" s="25" t="n">
        <v>45601</v>
      </c>
      <c r="K2267" s="25" t="n">
        <v>46020</v>
      </c>
      <c r="L2267" t="n">
        <v>5</v>
      </c>
      <c r="M2267" t="n">
        <v>3</v>
      </c>
      <c r="N2267" t="n">
        <v>4</v>
      </c>
      <c r="O2267">
        <f>DATE(2026,1,1)-K2267</f>
        <v/>
      </c>
      <c r="P2267">
        <f>IF(G2267&gt;=2,"Repeat","One-time")</f>
        <v/>
      </c>
    </row>
    <row r="2268">
      <c r="A2268" t="inlineStr">
        <is>
          <t>C05630</t>
        </is>
      </c>
      <c r="B2268" t="inlineStr">
        <is>
          <t>Tanvi Gupta</t>
        </is>
      </c>
      <c r="C2268" t="inlineStr">
        <is>
          <t>East</t>
        </is>
      </c>
      <c r="D2268" t="inlineStr">
        <is>
          <t>Jamshedpur</t>
        </is>
      </c>
      <c r="E2268" t="inlineStr">
        <is>
          <t>No</t>
        </is>
      </c>
      <c r="F2268" t="inlineStr">
        <is>
          <t>At Risk</t>
        </is>
      </c>
      <c r="G2268" t="n">
        <v>12</v>
      </c>
      <c r="H2268" s="24" t="n">
        <v>49018.67</v>
      </c>
      <c r="I2268" s="24" t="n">
        <v>15777.42</v>
      </c>
      <c r="J2268" s="25" t="n">
        <v>45471</v>
      </c>
      <c r="K2268" s="25" t="n">
        <v>45535</v>
      </c>
      <c r="L2268" t="n">
        <v>2</v>
      </c>
      <c r="M2268" t="n">
        <v>5</v>
      </c>
      <c r="N2268" t="n">
        <v>4</v>
      </c>
      <c r="O2268">
        <f>DATE(2026,1,1)-K2268</f>
        <v/>
      </c>
      <c r="P2268">
        <f>IF(G2268&gt;=2,"Repeat","One-time")</f>
        <v/>
      </c>
    </row>
    <row r="2269">
      <c r="A2269" t="inlineStr">
        <is>
          <t>C04708</t>
        </is>
      </c>
      <c r="B2269" t="inlineStr">
        <is>
          <t>Maria Sharma</t>
        </is>
      </c>
      <c r="C2269" t="inlineStr">
        <is>
          <t>South</t>
        </is>
      </c>
      <c r="D2269" t="inlineStr">
        <is>
          <t>Kochi</t>
        </is>
      </c>
      <c r="E2269" t="inlineStr">
        <is>
          <t>No</t>
        </is>
      </c>
      <c r="F2269" t="inlineStr">
        <is>
          <t>Occasional</t>
        </is>
      </c>
      <c r="G2269" t="n">
        <v>2</v>
      </c>
      <c r="H2269" s="24" t="n">
        <v>49005.23</v>
      </c>
      <c r="I2269" s="24" t="n">
        <v>7197.13</v>
      </c>
      <c r="J2269" s="25" t="n">
        <v>45639</v>
      </c>
      <c r="K2269" s="25" t="n">
        <v>45834</v>
      </c>
      <c r="L2269" t="n">
        <v>3</v>
      </c>
      <c r="M2269" t="n">
        <v>2</v>
      </c>
      <c r="N2269" t="n">
        <v>4</v>
      </c>
      <c r="O2269">
        <f>DATE(2026,1,1)-K2269</f>
        <v/>
      </c>
      <c r="P2269">
        <f>IF(G2269&gt;=2,"Repeat","One-time")</f>
        <v/>
      </c>
    </row>
    <row r="2270">
      <c r="A2270" t="inlineStr">
        <is>
          <t>C02406</t>
        </is>
      </c>
      <c r="B2270" t="inlineStr">
        <is>
          <t>Tanvi Kapoor</t>
        </is>
      </c>
      <c r="C2270" t="inlineStr">
        <is>
          <t>North</t>
        </is>
      </c>
      <c r="D2270" t="inlineStr">
        <is>
          <t>Lucknow</t>
        </is>
      </c>
      <c r="E2270" t="inlineStr">
        <is>
          <t>Yes</t>
        </is>
      </c>
      <c r="F2270" t="inlineStr">
        <is>
          <t>High Value</t>
        </is>
      </c>
      <c r="G2270" t="n">
        <v>6</v>
      </c>
      <c r="H2270" s="24" t="n">
        <v>48982.02</v>
      </c>
      <c r="I2270" s="24" t="n">
        <v>10465.37</v>
      </c>
      <c r="J2270" s="25" t="n">
        <v>45200</v>
      </c>
      <c r="K2270" s="25" t="n">
        <v>45805</v>
      </c>
      <c r="L2270" t="n">
        <v>3</v>
      </c>
      <c r="M2270" t="n">
        <v>4</v>
      </c>
      <c r="N2270" t="n">
        <v>4</v>
      </c>
      <c r="O2270">
        <f>DATE(2026,1,1)-K2270</f>
        <v/>
      </c>
      <c r="P2270">
        <f>IF(G2270&gt;=2,"Repeat","One-time")</f>
        <v/>
      </c>
    </row>
    <row r="2271">
      <c r="A2271" t="inlineStr">
        <is>
          <t>C04639</t>
        </is>
      </c>
      <c r="B2271" t="inlineStr">
        <is>
          <t>Ritu Kapoor</t>
        </is>
      </c>
      <c r="C2271" t="inlineStr">
        <is>
          <t>South</t>
        </is>
      </c>
      <c r="D2271" t="inlineStr">
        <is>
          <t>Bengaluru</t>
        </is>
      </c>
      <c r="E2271" t="inlineStr">
        <is>
          <t>No</t>
        </is>
      </c>
      <c r="F2271" t="inlineStr">
        <is>
          <t>High Value</t>
        </is>
      </c>
      <c r="G2271" t="n">
        <v>7</v>
      </c>
      <c r="H2271" s="24" t="n">
        <v>48899.73</v>
      </c>
      <c r="I2271" s="24" t="n">
        <v>7371</v>
      </c>
      <c r="J2271" s="25" t="n">
        <v>45456</v>
      </c>
      <c r="K2271" s="25" t="n">
        <v>45983</v>
      </c>
      <c r="L2271" t="n">
        <v>4</v>
      </c>
      <c r="M2271" t="n">
        <v>4</v>
      </c>
      <c r="N2271" t="n">
        <v>4</v>
      </c>
      <c r="O2271">
        <f>DATE(2026,1,1)-K2271</f>
        <v/>
      </c>
      <c r="P2271">
        <f>IF(G2271&gt;=2,"Repeat","One-time")</f>
        <v/>
      </c>
    </row>
    <row r="2272">
      <c r="A2272" t="inlineStr">
        <is>
          <t>C07986</t>
        </is>
      </c>
      <c r="B2272" t="inlineStr">
        <is>
          <t>Isha Kapoor</t>
        </is>
      </c>
      <c r="C2272" t="inlineStr">
        <is>
          <t>North</t>
        </is>
      </c>
      <c r="D2272" t="inlineStr">
        <is>
          <t>Delhi</t>
        </is>
      </c>
      <c r="E2272" t="inlineStr">
        <is>
          <t>No</t>
        </is>
      </c>
      <c r="F2272" t="inlineStr">
        <is>
          <t>High Value</t>
        </is>
      </c>
      <c r="G2272" t="n">
        <v>5</v>
      </c>
      <c r="H2272" s="24" t="n">
        <v>48892.98</v>
      </c>
      <c r="I2272" s="24" t="n">
        <v>7154.28</v>
      </c>
      <c r="J2272" s="25" t="n">
        <v>45761</v>
      </c>
      <c r="K2272" s="25" t="n">
        <v>45963</v>
      </c>
      <c r="L2272" t="n">
        <v>4</v>
      </c>
      <c r="M2272" t="n">
        <v>4</v>
      </c>
      <c r="N2272" t="n">
        <v>4</v>
      </c>
      <c r="O2272">
        <f>DATE(2026,1,1)-K2272</f>
        <v/>
      </c>
      <c r="P2272">
        <f>IF(G2272&gt;=2,"Repeat","One-time")</f>
        <v/>
      </c>
    </row>
    <row r="2273">
      <c r="A2273" t="inlineStr">
        <is>
          <t>C00273</t>
        </is>
      </c>
      <c r="B2273" t="inlineStr">
        <is>
          <t>Vivaan Banerjee</t>
        </is>
      </c>
      <c r="C2273" t="inlineStr">
        <is>
          <t>East</t>
        </is>
      </c>
      <c r="D2273" t="inlineStr">
        <is>
          <t>Kolkata</t>
        </is>
      </c>
      <c r="E2273" t="inlineStr">
        <is>
          <t>No</t>
        </is>
      </c>
      <c r="F2273" t="inlineStr">
        <is>
          <t>At Risk</t>
        </is>
      </c>
      <c r="G2273" t="n">
        <v>4</v>
      </c>
      <c r="H2273" s="24" t="n">
        <v>48833.9</v>
      </c>
      <c r="I2273" s="24" t="n">
        <v>10293.01</v>
      </c>
      <c r="J2273" s="25" t="n">
        <v>44938</v>
      </c>
      <c r="K2273" s="25" t="n">
        <v>45020</v>
      </c>
      <c r="L2273" t="n">
        <v>1</v>
      </c>
      <c r="M2273" t="n">
        <v>3</v>
      </c>
      <c r="N2273" t="n">
        <v>4</v>
      </c>
      <c r="O2273">
        <f>DATE(2026,1,1)-K2273</f>
        <v/>
      </c>
      <c r="P2273">
        <f>IF(G2273&gt;=2,"Repeat","One-time")</f>
        <v/>
      </c>
    </row>
    <row r="2274">
      <c r="A2274" t="inlineStr">
        <is>
          <t>C10647</t>
        </is>
      </c>
      <c r="B2274" t="inlineStr">
        <is>
          <t>Shreya Ghosh</t>
        </is>
      </c>
      <c r="C2274" t="inlineStr">
        <is>
          <t>East</t>
        </is>
      </c>
      <c r="D2274" t="inlineStr">
        <is>
          <t>Patna</t>
        </is>
      </c>
      <c r="E2274" t="inlineStr">
        <is>
          <t>Yes</t>
        </is>
      </c>
      <c r="F2274" t="inlineStr">
        <is>
          <t>New</t>
        </is>
      </c>
      <c r="G2274" t="n">
        <v>1</v>
      </c>
      <c r="H2274" s="24" t="n">
        <v>48812.88</v>
      </c>
      <c r="I2274" s="24" t="n">
        <v>3642.93</v>
      </c>
      <c r="J2274" s="25" t="n">
        <v>46012</v>
      </c>
      <c r="K2274" s="25" t="n">
        <v>46012</v>
      </c>
      <c r="L2274" t="n">
        <v>5</v>
      </c>
      <c r="M2274" t="n">
        <v>2</v>
      </c>
      <c r="N2274" t="n">
        <v>4</v>
      </c>
      <c r="O2274">
        <f>DATE(2026,1,1)-K2274</f>
        <v/>
      </c>
      <c r="P2274">
        <f>IF(G2274&gt;=2,"Repeat","One-time")</f>
        <v/>
      </c>
    </row>
    <row r="2275">
      <c r="A2275" t="inlineStr">
        <is>
          <t>C05466</t>
        </is>
      </c>
      <c r="B2275" t="inlineStr">
        <is>
          <t>Ritu Mukherjee</t>
        </is>
      </c>
      <c r="C2275" t="inlineStr">
        <is>
          <t>West</t>
        </is>
      </c>
      <c r="D2275" t="inlineStr">
        <is>
          <t>Mumbai</t>
        </is>
      </c>
      <c r="E2275" t="inlineStr">
        <is>
          <t>Yes</t>
        </is>
      </c>
      <c r="F2275" t="inlineStr">
        <is>
          <t>High Value</t>
        </is>
      </c>
      <c r="G2275" t="n">
        <v>8</v>
      </c>
      <c r="H2275" s="24" t="n">
        <v>48809.63</v>
      </c>
      <c r="I2275" s="24" t="n">
        <v>11113.92</v>
      </c>
      <c r="J2275" s="25" t="n">
        <v>45466</v>
      </c>
      <c r="K2275" s="25" t="n">
        <v>46015</v>
      </c>
      <c r="L2275" t="n">
        <v>5</v>
      </c>
      <c r="M2275" t="n">
        <v>4</v>
      </c>
      <c r="N2275" t="n">
        <v>4</v>
      </c>
      <c r="O2275">
        <f>DATE(2026,1,1)-K2275</f>
        <v/>
      </c>
      <c r="P2275">
        <f>IF(G2275&gt;=2,"Repeat","One-time")</f>
        <v/>
      </c>
    </row>
    <row r="2276">
      <c r="A2276" t="inlineStr">
        <is>
          <t>C06810</t>
        </is>
      </c>
      <c r="B2276" t="inlineStr">
        <is>
          <t>Aditya Mishra</t>
        </is>
      </c>
      <c r="C2276" t="inlineStr">
        <is>
          <t>East</t>
        </is>
      </c>
      <c r="D2276" t="inlineStr">
        <is>
          <t>Patna</t>
        </is>
      </c>
      <c r="E2276" t="inlineStr">
        <is>
          <t>No</t>
        </is>
      </c>
      <c r="F2276" t="inlineStr">
        <is>
          <t>High Value</t>
        </is>
      </c>
      <c r="G2276" t="n">
        <v>6</v>
      </c>
      <c r="H2276" s="24" t="n">
        <v>48800.83</v>
      </c>
      <c r="I2276" s="24" t="n">
        <v>8535.799999999999</v>
      </c>
      <c r="J2276" s="25" t="n">
        <v>45578</v>
      </c>
      <c r="K2276" s="25" t="n">
        <v>45912</v>
      </c>
      <c r="L2276" t="n">
        <v>3</v>
      </c>
      <c r="M2276" t="n">
        <v>4</v>
      </c>
      <c r="N2276" t="n">
        <v>4</v>
      </c>
      <c r="O2276">
        <f>DATE(2026,1,1)-K2276</f>
        <v/>
      </c>
      <c r="P2276">
        <f>IF(G2276&gt;=2,"Repeat","One-time")</f>
        <v/>
      </c>
    </row>
    <row r="2277">
      <c r="A2277" t="inlineStr">
        <is>
          <t>C04912</t>
        </is>
      </c>
      <c r="B2277" t="inlineStr">
        <is>
          <t>Arjun Agarwal</t>
        </is>
      </c>
      <c r="C2277" t="inlineStr">
        <is>
          <t>Central</t>
        </is>
      </c>
      <c r="D2277" t="inlineStr">
        <is>
          <t>Nagpur</t>
        </is>
      </c>
      <c r="E2277" t="inlineStr">
        <is>
          <t>No</t>
        </is>
      </c>
      <c r="F2277" t="inlineStr">
        <is>
          <t>Loyal</t>
        </is>
      </c>
      <c r="G2277" t="n">
        <v>4</v>
      </c>
      <c r="H2277" s="24" t="n">
        <v>48800.41</v>
      </c>
      <c r="I2277" s="24" t="n">
        <v>1024.69</v>
      </c>
      <c r="J2277" s="25" t="n">
        <v>45568</v>
      </c>
      <c r="K2277" s="25" t="n">
        <v>45976</v>
      </c>
      <c r="L2277" t="n">
        <v>4</v>
      </c>
      <c r="M2277" t="n">
        <v>3</v>
      </c>
      <c r="N2277" t="n">
        <v>4</v>
      </c>
      <c r="O2277">
        <f>DATE(2026,1,1)-K2277</f>
        <v/>
      </c>
      <c r="P2277">
        <f>IF(G2277&gt;=2,"Repeat","One-time")</f>
        <v/>
      </c>
    </row>
    <row r="2278">
      <c r="A2278" t="inlineStr">
        <is>
          <t>C00522</t>
        </is>
      </c>
      <c r="B2278" t="inlineStr">
        <is>
          <t>Aarav Yadav</t>
        </is>
      </c>
      <c r="C2278" t="inlineStr">
        <is>
          <t>North</t>
        </is>
      </c>
      <c r="D2278" t="inlineStr">
        <is>
          <t>Delhi</t>
        </is>
      </c>
      <c r="E2278" t="inlineStr">
        <is>
          <t>No</t>
        </is>
      </c>
      <c r="F2278" t="inlineStr">
        <is>
          <t>At Risk</t>
        </is>
      </c>
      <c r="G2278" t="n">
        <v>4</v>
      </c>
      <c r="H2278" s="24" t="n">
        <v>48787.43</v>
      </c>
      <c r="I2278" s="24" t="n">
        <v>6016.66</v>
      </c>
      <c r="J2278" s="25" t="n">
        <v>45013</v>
      </c>
      <c r="K2278" s="25" t="n">
        <v>45517</v>
      </c>
      <c r="L2278" t="n">
        <v>2</v>
      </c>
      <c r="M2278" t="n">
        <v>3</v>
      </c>
      <c r="N2278" t="n">
        <v>4</v>
      </c>
      <c r="O2278">
        <f>DATE(2026,1,1)-K2278</f>
        <v/>
      </c>
      <c r="P2278">
        <f>IF(G2278&gt;=2,"Repeat","One-time")</f>
        <v/>
      </c>
    </row>
    <row r="2279">
      <c r="A2279" t="inlineStr">
        <is>
          <t>C09554</t>
        </is>
      </c>
      <c r="B2279" t="inlineStr">
        <is>
          <t>Vivaan Das</t>
        </is>
      </c>
      <c r="C2279" t="inlineStr">
        <is>
          <t>North</t>
        </is>
      </c>
      <c r="D2279" t="inlineStr">
        <is>
          <t>Chandigarh</t>
        </is>
      </c>
      <c r="E2279" t="inlineStr">
        <is>
          <t>No</t>
        </is>
      </c>
      <c r="F2279" t="inlineStr">
        <is>
          <t>Loyal</t>
        </is>
      </c>
      <c r="G2279" t="n">
        <v>3</v>
      </c>
      <c r="H2279" s="24" t="n">
        <v>48779.83</v>
      </c>
      <c r="I2279" s="24" t="n">
        <v>6794.37</v>
      </c>
      <c r="J2279" s="25" t="n">
        <v>45865</v>
      </c>
      <c r="K2279" s="25" t="n">
        <v>46010</v>
      </c>
      <c r="L2279" t="n">
        <v>5</v>
      </c>
      <c r="M2279" t="n">
        <v>3</v>
      </c>
      <c r="N2279" t="n">
        <v>4</v>
      </c>
      <c r="O2279">
        <f>DATE(2026,1,1)-K2279</f>
        <v/>
      </c>
      <c r="P2279">
        <f>IF(G2279&gt;=2,"Repeat","One-time")</f>
        <v/>
      </c>
    </row>
    <row r="2280">
      <c r="A2280" t="inlineStr">
        <is>
          <t>C09318</t>
        </is>
      </c>
      <c r="B2280" t="inlineStr">
        <is>
          <t>Shreya Kapoor</t>
        </is>
      </c>
      <c r="C2280" t="inlineStr">
        <is>
          <t>West</t>
        </is>
      </c>
      <c r="D2280" t="inlineStr">
        <is>
          <t>Mumbai</t>
        </is>
      </c>
      <c r="E2280" t="inlineStr">
        <is>
          <t>No</t>
        </is>
      </c>
      <c r="F2280" t="inlineStr">
        <is>
          <t>High Value</t>
        </is>
      </c>
      <c r="G2280" t="n">
        <v>13</v>
      </c>
      <c r="H2280" s="24" t="n">
        <v>48777.49</v>
      </c>
      <c r="I2280" s="24" t="n">
        <v>13954.35</v>
      </c>
      <c r="J2280" s="25" t="n">
        <v>45823</v>
      </c>
      <c r="K2280" s="25" t="n">
        <v>46016</v>
      </c>
      <c r="L2280" t="n">
        <v>5</v>
      </c>
      <c r="M2280" t="n">
        <v>5</v>
      </c>
      <c r="N2280" t="n">
        <v>4</v>
      </c>
      <c r="O2280">
        <f>DATE(2026,1,1)-K2280</f>
        <v/>
      </c>
      <c r="P2280">
        <f>IF(G2280&gt;=2,"Repeat","One-time")</f>
        <v/>
      </c>
    </row>
    <row r="2281">
      <c r="A2281" t="inlineStr">
        <is>
          <t>C03674</t>
        </is>
      </c>
      <c r="B2281" t="inlineStr">
        <is>
          <t>Priya Yadav</t>
        </is>
      </c>
      <c r="C2281" t="inlineStr">
        <is>
          <t>East</t>
        </is>
      </c>
      <c r="D2281" t="inlineStr">
        <is>
          <t>Patna</t>
        </is>
      </c>
      <c r="E2281" t="inlineStr">
        <is>
          <t>Yes</t>
        </is>
      </c>
      <c r="F2281" t="inlineStr">
        <is>
          <t>High Value</t>
        </is>
      </c>
      <c r="G2281" t="n">
        <v>8</v>
      </c>
      <c r="H2281" s="24" t="n">
        <v>48774.19</v>
      </c>
      <c r="I2281" s="24" t="n">
        <v>10210.41</v>
      </c>
      <c r="J2281" s="25" t="n">
        <v>45377</v>
      </c>
      <c r="K2281" s="25" t="n">
        <v>45943</v>
      </c>
      <c r="L2281" t="n">
        <v>4</v>
      </c>
      <c r="M2281" t="n">
        <v>4</v>
      </c>
      <c r="N2281" t="n">
        <v>4</v>
      </c>
      <c r="O2281">
        <f>DATE(2026,1,1)-K2281</f>
        <v/>
      </c>
      <c r="P2281">
        <f>IF(G2281&gt;=2,"Repeat","One-time")</f>
        <v/>
      </c>
    </row>
    <row r="2282">
      <c r="A2282" t="inlineStr">
        <is>
          <t>C03194</t>
        </is>
      </c>
      <c r="B2282" t="inlineStr">
        <is>
          <t>Pooja Bose</t>
        </is>
      </c>
      <c r="C2282" t="inlineStr">
        <is>
          <t>Central</t>
        </is>
      </c>
      <c r="D2282" t="inlineStr">
        <is>
          <t>Bhopal</t>
        </is>
      </c>
      <c r="E2282" t="inlineStr">
        <is>
          <t>Yes</t>
        </is>
      </c>
      <c r="F2282" t="inlineStr">
        <is>
          <t>High Value</t>
        </is>
      </c>
      <c r="G2282" t="n">
        <v>9</v>
      </c>
      <c r="H2282" s="24" t="n">
        <v>48750.04</v>
      </c>
      <c r="I2282" s="24" t="n">
        <v>12159.2</v>
      </c>
      <c r="J2282" s="25" t="n">
        <v>45254</v>
      </c>
      <c r="K2282" s="25" t="n">
        <v>45933</v>
      </c>
      <c r="L2282" t="n">
        <v>4</v>
      </c>
      <c r="M2282" t="n">
        <v>5</v>
      </c>
      <c r="N2282" t="n">
        <v>4</v>
      </c>
      <c r="O2282">
        <f>DATE(2026,1,1)-K2282</f>
        <v/>
      </c>
      <c r="P2282">
        <f>IF(G2282&gt;=2,"Repeat","One-time")</f>
        <v/>
      </c>
    </row>
    <row r="2283">
      <c r="A2283" t="inlineStr">
        <is>
          <t>C00076</t>
        </is>
      </c>
      <c r="B2283" t="inlineStr">
        <is>
          <t>Suresh Thakur</t>
        </is>
      </c>
      <c r="C2283" t="inlineStr">
        <is>
          <t>North</t>
        </is>
      </c>
      <c r="D2283" t="inlineStr">
        <is>
          <t>Gurugram</t>
        </is>
      </c>
      <c r="E2283" t="inlineStr">
        <is>
          <t>No</t>
        </is>
      </c>
      <c r="F2283" t="inlineStr">
        <is>
          <t>At Risk</t>
        </is>
      </c>
      <c r="G2283" t="n">
        <v>12</v>
      </c>
      <c r="H2283" s="24" t="n">
        <v>48748.75</v>
      </c>
      <c r="I2283" s="24" t="n">
        <v>11205.94</v>
      </c>
      <c r="J2283" s="25" t="n">
        <v>44940</v>
      </c>
      <c r="K2283" s="25" t="n">
        <v>45047</v>
      </c>
      <c r="L2283" t="n">
        <v>1</v>
      </c>
      <c r="M2283" t="n">
        <v>5</v>
      </c>
      <c r="N2283" t="n">
        <v>4</v>
      </c>
      <c r="O2283">
        <f>DATE(2026,1,1)-K2283</f>
        <v/>
      </c>
      <c r="P2283">
        <f>IF(G2283&gt;=2,"Repeat","One-time")</f>
        <v/>
      </c>
    </row>
    <row r="2284">
      <c r="A2284" t="inlineStr">
        <is>
          <t>C02826</t>
        </is>
      </c>
      <c r="B2284" t="inlineStr">
        <is>
          <t>Priya Mehta</t>
        </is>
      </c>
      <c r="C2284" t="inlineStr">
        <is>
          <t>South</t>
        </is>
      </c>
      <c r="D2284" t="inlineStr">
        <is>
          <t>Chennai</t>
        </is>
      </c>
      <c r="E2284" t="inlineStr">
        <is>
          <t>No</t>
        </is>
      </c>
      <c r="F2284" t="inlineStr">
        <is>
          <t>High Value</t>
        </is>
      </c>
      <c r="G2284" t="n">
        <v>18</v>
      </c>
      <c r="H2284" s="24" t="n">
        <v>48726.58</v>
      </c>
      <c r="I2284" s="24" t="n">
        <v>9573.879999999999</v>
      </c>
      <c r="J2284" s="25" t="n">
        <v>45191</v>
      </c>
      <c r="K2284" s="25" t="n">
        <v>45957</v>
      </c>
      <c r="L2284" t="n">
        <v>4</v>
      </c>
      <c r="M2284" t="n">
        <v>5</v>
      </c>
      <c r="N2284" t="n">
        <v>4</v>
      </c>
      <c r="O2284">
        <f>DATE(2026,1,1)-K2284</f>
        <v/>
      </c>
      <c r="P2284">
        <f>IF(G2284&gt;=2,"Repeat","One-time")</f>
        <v/>
      </c>
    </row>
    <row r="2285">
      <c r="A2285" t="inlineStr">
        <is>
          <t>C07716</t>
        </is>
      </c>
      <c r="B2285" t="inlineStr">
        <is>
          <t>Vikram Rao</t>
        </is>
      </c>
      <c r="C2285" t="inlineStr">
        <is>
          <t>South</t>
        </is>
      </c>
      <c r="D2285" t="inlineStr">
        <is>
          <t>Bengaluru</t>
        </is>
      </c>
      <c r="E2285" t="inlineStr">
        <is>
          <t>No</t>
        </is>
      </c>
      <c r="F2285" t="inlineStr">
        <is>
          <t>Loyal</t>
        </is>
      </c>
      <c r="G2285" t="n">
        <v>3</v>
      </c>
      <c r="H2285" s="24" t="n">
        <v>48719.65</v>
      </c>
      <c r="I2285" s="24" t="n">
        <v>6648.81</v>
      </c>
      <c r="J2285" s="25" t="n">
        <v>45719</v>
      </c>
      <c r="K2285" s="25" t="n">
        <v>45853</v>
      </c>
      <c r="L2285" t="n">
        <v>3</v>
      </c>
      <c r="M2285" t="n">
        <v>3</v>
      </c>
      <c r="N2285" t="n">
        <v>4</v>
      </c>
      <c r="O2285">
        <f>DATE(2026,1,1)-K2285</f>
        <v/>
      </c>
      <c r="P2285">
        <f>IF(G2285&gt;=2,"Repeat","One-time")</f>
        <v/>
      </c>
    </row>
    <row r="2286">
      <c r="A2286" t="inlineStr">
        <is>
          <t>C03323</t>
        </is>
      </c>
      <c r="B2286" t="inlineStr">
        <is>
          <t>Amit Kumar</t>
        </is>
      </c>
      <c r="C2286" t="inlineStr">
        <is>
          <t>West</t>
        </is>
      </c>
      <c r="D2286" t="inlineStr">
        <is>
          <t>Mumbai</t>
        </is>
      </c>
      <c r="E2286" t="inlineStr">
        <is>
          <t>No</t>
        </is>
      </c>
      <c r="F2286" t="inlineStr">
        <is>
          <t>High Value</t>
        </is>
      </c>
      <c r="G2286" t="n">
        <v>12</v>
      </c>
      <c r="H2286" s="24" t="n">
        <v>48704.23</v>
      </c>
      <c r="I2286" s="24" t="n">
        <v>13133.56</v>
      </c>
      <c r="J2286" s="25" t="n">
        <v>45292</v>
      </c>
      <c r="K2286" s="25" t="n">
        <v>46008</v>
      </c>
      <c r="L2286" t="n">
        <v>5</v>
      </c>
      <c r="M2286" t="n">
        <v>5</v>
      </c>
      <c r="N2286" t="n">
        <v>4</v>
      </c>
      <c r="O2286">
        <f>DATE(2026,1,1)-K2286</f>
        <v/>
      </c>
      <c r="P2286">
        <f>IF(G2286&gt;=2,"Repeat","One-time")</f>
        <v/>
      </c>
    </row>
    <row r="2287">
      <c r="A2287" t="inlineStr">
        <is>
          <t>C00793</t>
        </is>
      </c>
      <c r="B2287" t="inlineStr">
        <is>
          <t>Aditya Prasad</t>
        </is>
      </c>
      <c r="C2287" t="inlineStr">
        <is>
          <t>South</t>
        </is>
      </c>
      <c r="D2287" t="inlineStr">
        <is>
          <t>Hyderabad</t>
        </is>
      </c>
      <c r="E2287" t="inlineStr">
        <is>
          <t>No</t>
        </is>
      </c>
      <c r="F2287" t="inlineStr">
        <is>
          <t>At Risk</t>
        </is>
      </c>
      <c r="G2287" t="n">
        <v>7</v>
      </c>
      <c r="H2287" s="24" t="n">
        <v>48702.4</v>
      </c>
      <c r="I2287" s="24" t="n">
        <v>8356.43</v>
      </c>
      <c r="J2287" s="25" t="n">
        <v>44947</v>
      </c>
      <c r="K2287" s="25" t="n">
        <v>45214</v>
      </c>
      <c r="L2287" t="n">
        <v>1</v>
      </c>
      <c r="M2287" t="n">
        <v>4</v>
      </c>
      <c r="N2287" t="n">
        <v>4</v>
      </c>
      <c r="O2287">
        <f>DATE(2026,1,1)-K2287</f>
        <v/>
      </c>
      <c r="P2287">
        <f>IF(G2287&gt;=2,"Repeat","One-time")</f>
        <v/>
      </c>
    </row>
    <row r="2288">
      <c r="A2288" t="inlineStr">
        <is>
          <t>C01961</t>
        </is>
      </c>
      <c r="B2288" t="inlineStr">
        <is>
          <t>Vivaan Fernandes</t>
        </is>
      </c>
      <c r="C2288" t="inlineStr">
        <is>
          <t>North</t>
        </is>
      </c>
      <c r="D2288" t="inlineStr">
        <is>
          <t>Delhi</t>
        </is>
      </c>
      <c r="E2288" t="inlineStr">
        <is>
          <t>Yes</t>
        </is>
      </c>
      <c r="F2288" t="inlineStr">
        <is>
          <t>At Risk</t>
        </is>
      </c>
      <c r="G2288" t="n">
        <v>6</v>
      </c>
      <c r="H2288" s="24" t="n">
        <v>48691.45</v>
      </c>
      <c r="I2288" s="24" t="n">
        <v>8633.379999999999</v>
      </c>
      <c r="J2288" s="25" t="n">
        <v>45107</v>
      </c>
      <c r="K2288" s="25" t="n">
        <v>45270</v>
      </c>
      <c r="L2288" t="n">
        <v>1</v>
      </c>
      <c r="M2288" t="n">
        <v>4</v>
      </c>
      <c r="N2288" t="n">
        <v>4</v>
      </c>
      <c r="O2288">
        <f>DATE(2026,1,1)-K2288</f>
        <v/>
      </c>
      <c r="P2288">
        <f>IF(G2288&gt;=2,"Repeat","One-time")</f>
        <v/>
      </c>
    </row>
    <row r="2289">
      <c r="A2289" t="inlineStr">
        <is>
          <t>C05413</t>
        </is>
      </c>
      <c r="B2289" t="inlineStr">
        <is>
          <t>Arjun Fernandes</t>
        </is>
      </c>
      <c r="C2289" t="inlineStr">
        <is>
          <t>East</t>
        </is>
      </c>
      <c r="D2289" t="inlineStr">
        <is>
          <t>Guwahati</t>
        </is>
      </c>
      <c r="E2289" t="inlineStr">
        <is>
          <t>No</t>
        </is>
      </c>
      <c r="F2289" t="inlineStr">
        <is>
          <t>At Risk</t>
        </is>
      </c>
      <c r="G2289" t="n">
        <v>2</v>
      </c>
      <c r="H2289" s="24" t="n">
        <v>48683.84</v>
      </c>
      <c r="I2289" s="24" t="n">
        <v>10519.38</v>
      </c>
      <c r="J2289" s="25" t="n">
        <v>45564</v>
      </c>
      <c r="K2289" s="25" t="n">
        <v>45731</v>
      </c>
      <c r="L2289" t="n">
        <v>2</v>
      </c>
      <c r="M2289" t="n">
        <v>2</v>
      </c>
      <c r="N2289" t="n">
        <v>4</v>
      </c>
      <c r="O2289">
        <f>DATE(2026,1,1)-K2289</f>
        <v/>
      </c>
      <c r="P2289">
        <f>IF(G2289&gt;=2,"Repeat","One-time")</f>
        <v/>
      </c>
    </row>
    <row r="2290">
      <c r="A2290" t="inlineStr">
        <is>
          <t>C06251</t>
        </is>
      </c>
      <c r="B2290" t="inlineStr">
        <is>
          <t>Gurpreet Singh</t>
        </is>
      </c>
      <c r="C2290" t="inlineStr">
        <is>
          <t>West</t>
        </is>
      </c>
      <c r="D2290" t="inlineStr">
        <is>
          <t>Mumbai</t>
        </is>
      </c>
      <c r="E2290" t="inlineStr">
        <is>
          <t>No</t>
        </is>
      </c>
      <c r="F2290" t="inlineStr">
        <is>
          <t>Loyal</t>
        </is>
      </c>
      <c r="G2290" t="n">
        <v>3</v>
      </c>
      <c r="H2290" s="24" t="n">
        <v>48674.64</v>
      </c>
      <c r="I2290" s="24" t="n">
        <v>7213.86</v>
      </c>
      <c r="J2290" s="25" t="n">
        <v>45573</v>
      </c>
      <c r="K2290" s="25" t="n">
        <v>45832</v>
      </c>
      <c r="L2290" t="n">
        <v>3</v>
      </c>
      <c r="M2290" t="n">
        <v>3</v>
      </c>
      <c r="N2290" t="n">
        <v>4</v>
      </c>
      <c r="O2290">
        <f>DATE(2026,1,1)-K2290</f>
        <v/>
      </c>
      <c r="P2290">
        <f>IF(G2290&gt;=2,"Repeat","One-time")</f>
        <v/>
      </c>
    </row>
    <row r="2291">
      <c r="A2291" t="inlineStr">
        <is>
          <t>C01061</t>
        </is>
      </c>
      <c r="B2291" t="inlineStr">
        <is>
          <t>Divya Joshi</t>
        </is>
      </c>
      <c r="C2291" t="inlineStr">
        <is>
          <t>Central</t>
        </is>
      </c>
      <c r="D2291" t="inlineStr">
        <is>
          <t>Nagpur</t>
        </is>
      </c>
      <c r="E2291" t="inlineStr">
        <is>
          <t>No</t>
        </is>
      </c>
      <c r="F2291" t="inlineStr">
        <is>
          <t>At Risk</t>
        </is>
      </c>
      <c r="G2291" t="n">
        <v>7</v>
      </c>
      <c r="H2291" s="24" t="n">
        <v>48658.8</v>
      </c>
      <c r="I2291" s="24" t="n">
        <v>10583.62</v>
      </c>
      <c r="J2291" s="25" t="n">
        <v>44953</v>
      </c>
      <c r="K2291" s="25" t="n">
        <v>45193</v>
      </c>
      <c r="L2291" t="n">
        <v>1</v>
      </c>
      <c r="M2291" t="n">
        <v>4</v>
      </c>
      <c r="N2291" t="n">
        <v>4</v>
      </c>
      <c r="O2291">
        <f>DATE(2026,1,1)-K2291</f>
        <v/>
      </c>
      <c r="P2291">
        <f>IF(G2291&gt;=2,"Repeat","One-time")</f>
        <v/>
      </c>
    </row>
    <row r="2292">
      <c r="A2292" t="inlineStr">
        <is>
          <t>C09354</t>
        </is>
      </c>
      <c r="B2292" t="inlineStr">
        <is>
          <t>Sneha Reddy</t>
        </is>
      </c>
      <c r="C2292" t="inlineStr">
        <is>
          <t>North</t>
        </is>
      </c>
      <c r="D2292" t="inlineStr">
        <is>
          <t>Lucknow</t>
        </is>
      </c>
      <c r="E2292" t="inlineStr">
        <is>
          <t>No</t>
        </is>
      </c>
      <c r="F2292" t="inlineStr">
        <is>
          <t>High Value</t>
        </is>
      </c>
      <c r="G2292" t="n">
        <v>6</v>
      </c>
      <c r="H2292" s="24" t="n">
        <v>48650.65</v>
      </c>
      <c r="I2292" s="24" t="n">
        <v>9682.18</v>
      </c>
      <c r="J2292" s="25" t="n">
        <v>45815</v>
      </c>
      <c r="K2292" s="25" t="n">
        <v>46016</v>
      </c>
      <c r="L2292" t="n">
        <v>5</v>
      </c>
      <c r="M2292" t="n">
        <v>4</v>
      </c>
      <c r="N2292" t="n">
        <v>4</v>
      </c>
      <c r="O2292">
        <f>DATE(2026,1,1)-K2292</f>
        <v/>
      </c>
      <c r="P2292">
        <f>IF(G2292&gt;=2,"Repeat","One-time")</f>
        <v/>
      </c>
    </row>
    <row r="2293">
      <c r="A2293" t="inlineStr">
        <is>
          <t>C03129</t>
        </is>
      </c>
      <c r="B2293" t="inlineStr">
        <is>
          <t>Diya Agarwal</t>
        </is>
      </c>
      <c r="C2293" t="inlineStr">
        <is>
          <t>South</t>
        </is>
      </c>
      <c r="D2293" t="inlineStr">
        <is>
          <t>Coimbatore</t>
        </is>
      </c>
      <c r="E2293" t="inlineStr">
        <is>
          <t>No</t>
        </is>
      </c>
      <c r="F2293" t="inlineStr">
        <is>
          <t>At Risk</t>
        </is>
      </c>
      <c r="G2293" t="n">
        <v>7</v>
      </c>
      <c r="H2293" s="24" t="n">
        <v>48627.89</v>
      </c>
      <c r="I2293" s="24" t="n">
        <v>9357.780000000001</v>
      </c>
      <c r="J2293" s="25" t="n">
        <v>45209</v>
      </c>
      <c r="K2293" s="25" t="n">
        <v>45357</v>
      </c>
      <c r="L2293" t="n">
        <v>1</v>
      </c>
      <c r="M2293" t="n">
        <v>4</v>
      </c>
      <c r="N2293" t="n">
        <v>4</v>
      </c>
      <c r="O2293">
        <f>DATE(2026,1,1)-K2293</f>
        <v/>
      </c>
      <c r="P2293">
        <f>IF(G2293&gt;=2,"Repeat","One-time")</f>
        <v/>
      </c>
    </row>
    <row r="2294">
      <c r="A2294" t="inlineStr">
        <is>
          <t>C00895</t>
        </is>
      </c>
      <c r="B2294" t="inlineStr">
        <is>
          <t>Gurpreet Mehta</t>
        </is>
      </c>
      <c r="C2294" t="inlineStr">
        <is>
          <t>East</t>
        </is>
      </c>
      <c r="D2294" t="inlineStr">
        <is>
          <t>Kolkata</t>
        </is>
      </c>
      <c r="E2294" t="inlineStr">
        <is>
          <t>Yes</t>
        </is>
      </c>
      <c r="F2294" t="inlineStr">
        <is>
          <t>At Risk</t>
        </is>
      </c>
      <c r="G2294" t="n">
        <v>14</v>
      </c>
      <c r="H2294" s="24" t="n">
        <v>48619.89</v>
      </c>
      <c r="I2294" s="24" t="n">
        <v>14455.09</v>
      </c>
      <c r="J2294" s="25" t="n">
        <v>44940</v>
      </c>
      <c r="K2294" s="25" t="n">
        <v>45512</v>
      </c>
      <c r="L2294" t="n">
        <v>2</v>
      </c>
      <c r="M2294" t="n">
        <v>5</v>
      </c>
      <c r="N2294" t="n">
        <v>4</v>
      </c>
      <c r="O2294">
        <f>DATE(2026,1,1)-K2294</f>
        <v/>
      </c>
      <c r="P2294">
        <f>IF(G2294&gt;=2,"Repeat","One-time")</f>
        <v/>
      </c>
    </row>
    <row r="2295">
      <c r="A2295" t="inlineStr">
        <is>
          <t>C01518</t>
        </is>
      </c>
      <c r="B2295" t="inlineStr">
        <is>
          <t>Nikhil Gupta</t>
        </is>
      </c>
      <c r="C2295" t="inlineStr">
        <is>
          <t>North</t>
        </is>
      </c>
      <c r="D2295" t="inlineStr">
        <is>
          <t>Jaipur</t>
        </is>
      </c>
      <c r="E2295" t="inlineStr">
        <is>
          <t>Yes</t>
        </is>
      </c>
      <c r="F2295" t="inlineStr">
        <is>
          <t>High Value</t>
        </is>
      </c>
      <c r="G2295" t="n">
        <v>11</v>
      </c>
      <c r="H2295" s="24" t="n">
        <v>48608.03</v>
      </c>
      <c r="I2295" s="24" t="n">
        <v>13848.36</v>
      </c>
      <c r="J2295" s="25" t="n">
        <v>45136</v>
      </c>
      <c r="K2295" s="25" t="n">
        <v>45906</v>
      </c>
      <c r="L2295" t="n">
        <v>3</v>
      </c>
      <c r="M2295" t="n">
        <v>5</v>
      </c>
      <c r="N2295" t="n">
        <v>4</v>
      </c>
      <c r="O2295">
        <f>DATE(2026,1,1)-K2295</f>
        <v/>
      </c>
      <c r="P2295">
        <f>IF(G2295&gt;=2,"Repeat","One-time")</f>
        <v/>
      </c>
    </row>
    <row r="2296">
      <c r="A2296" t="inlineStr">
        <is>
          <t>C06435</t>
        </is>
      </c>
      <c r="B2296" t="inlineStr">
        <is>
          <t>Ayesha Banerjee</t>
        </is>
      </c>
      <c r="C2296" t="inlineStr">
        <is>
          <t>West</t>
        </is>
      </c>
      <c r="D2296" t="inlineStr">
        <is>
          <t>Panaji</t>
        </is>
      </c>
      <c r="E2296" t="inlineStr">
        <is>
          <t>No</t>
        </is>
      </c>
      <c r="F2296" t="inlineStr">
        <is>
          <t>Loyal</t>
        </is>
      </c>
      <c r="G2296" t="n">
        <v>4</v>
      </c>
      <c r="H2296" s="24" t="n">
        <v>48603.44</v>
      </c>
      <c r="I2296" s="24" t="n">
        <v>10573.7</v>
      </c>
      <c r="J2296" s="25" t="n">
        <v>45567</v>
      </c>
      <c r="K2296" s="25" t="n">
        <v>46022</v>
      </c>
      <c r="L2296" t="n">
        <v>5</v>
      </c>
      <c r="M2296" t="n">
        <v>3</v>
      </c>
      <c r="N2296" t="n">
        <v>4</v>
      </c>
      <c r="O2296">
        <f>DATE(2026,1,1)-K2296</f>
        <v/>
      </c>
      <c r="P2296">
        <f>IF(G2296&gt;=2,"Repeat","One-time")</f>
        <v/>
      </c>
    </row>
    <row r="2297">
      <c r="A2297" t="inlineStr">
        <is>
          <t>C04247</t>
        </is>
      </c>
      <c r="B2297" t="inlineStr">
        <is>
          <t>Farhan Gupta</t>
        </is>
      </c>
      <c r="C2297" t="inlineStr">
        <is>
          <t>East</t>
        </is>
      </c>
      <c r="D2297" t="inlineStr">
        <is>
          <t>Kolkata</t>
        </is>
      </c>
      <c r="E2297" t="inlineStr">
        <is>
          <t>Yes</t>
        </is>
      </c>
      <c r="F2297" t="inlineStr">
        <is>
          <t>Loyal</t>
        </is>
      </c>
      <c r="G2297" t="n">
        <v>3</v>
      </c>
      <c r="H2297" s="24" t="n">
        <v>48596.7</v>
      </c>
      <c r="I2297" s="24" t="n">
        <v>10179.29</v>
      </c>
      <c r="J2297" s="25" t="n">
        <v>45533</v>
      </c>
      <c r="K2297" s="25" t="n">
        <v>46022</v>
      </c>
      <c r="L2297" t="n">
        <v>5</v>
      </c>
      <c r="M2297" t="n">
        <v>3</v>
      </c>
      <c r="N2297" t="n">
        <v>4</v>
      </c>
      <c r="O2297">
        <f>DATE(2026,1,1)-K2297</f>
        <v/>
      </c>
      <c r="P2297">
        <f>IF(G2297&gt;=2,"Repeat","One-time")</f>
        <v/>
      </c>
    </row>
    <row r="2298">
      <c r="A2298" t="inlineStr">
        <is>
          <t>C10746</t>
        </is>
      </c>
      <c r="B2298" t="inlineStr">
        <is>
          <t>Amit Iyer</t>
        </is>
      </c>
      <c r="C2298" t="inlineStr">
        <is>
          <t>South</t>
        </is>
      </c>
      <c r="D2298" t="inlineStr">
        <is>
          <t>Coimbatore</t>
        </is>
      </c>
      <c r="E2298" t="inlineStr">
        <is>
          <t>No</t>
        </is>
      </c>
      <c r="F2298" t="inlineStr">
        <is>
          <t>High Value</t>
        </is>
      </c>
      <c r="G2298" t="n">
        <v>5</v>
      </c>
      <c r="H2298" s="24" t="n">
        <v>48554.52</v>
      </c>
      <c r="I2298" s="24" t="n">
        <v>4743.29</v>
      </c>
      <c r="J2298" s="25" t="n">
        <v>45932</v>
      </c>
      <c r="K2298" s="25" t="n">
        <v>45979</v>
      </c>
      <c r="L2298" t="n">
        <v>4</v>
      </c>
      <c r="M2298" t="n">
        <v>4</v>
      </c>
      <c r="N2298" t="n">
        <v>4</v>
      </c>
      <c r="O2298">
        <f>DATE(2026,1,1)-K2298</f>
        <v/>
      </c>
      <c r="P2298">
        <f>IF(G2298&gt;=2,"Repeat","One-time")</f>
        <v/>
      </c>
    </row>
    <row r="2299">
      <c r="A2299" t="inlineStr">
        <is>
          <t>C07454</t>
        </is>
      </c>
      <c r="B2299" t="inlineStr">
        <is>
          <t>Vivaan Bose</t>
        </is>
      </c>
      <c r="C2299" t="inlineStr">
        <is>
          <t>North</t>
        </is>
      </c>
      <c r="D2299" t="inlineStr">
        <is>
          <t>Lucknow</t>
        </is>
      </c>
      <c r="E2299" t="inlineStr">
        <is>
          <t>No</t>
        </is>
      </c>
      <c r="F2299" t="inlineStr">
        <is>
          <t>High Value</t>
        </is>
      </c>
      <c r="G2299" t="n">
        <v>7</v>
      </c>
      <c r="H2299" s="24" t="n">
        <v>48544.2</v>
      </c>
      <c r="I2299" s="24" t="n">
        <v>7582.83</v>
      </c>
      <c r="J2299" s="25" t="n">
        <v>45808</v>
      </c>
      <c r="K2299" s="25" t="n">
        <v>45967</v>
      </c>
      <c r="L2299" t="n">
        <v>4</v>
      </c>
      <c r="M2299" t="n">
        <v>4</v>
      </c>
      <c r="N2299" t="n">
        <v>4</v>
      </c>
      <c r="O2299">
        <f>DATE(2026,1,1)-K2299</f>
        <v/>
      </c>
      <c r="P2299">
        <f>IF(G2299&gt;=2,"Repeat","One-time")</f>
        <v/>
      </c>
    </row>
    <row r="2300">
      <c r="A2300" t="inlineStr">
        <is>
          <t>C05611</t>
        </is>
      </c>
      <c r="B2300" t="inlineStr">
        <is>
          <t>Gurpreet Sinha</t>
        </is>
      </c>
      <c r="C2300" t="inlineStr">
        <is>
          <t>East</t>
        </is>
      </c>
      <c r="D2300" t="inlineStr">
        <is>
          <t>Kolkata</t>
        </is>
      </c>
      <c r="E2300" t="inlineStr">
        <is>
          <t>Yes</t>
        </is>
      </c>
      <c r="F2300" t="inlineStr">
        <is>
          <t>High Value</t>
        </is>
      </c>
      <c r="G2300" t="n">
        <v>8</v>
      </c>
      <c r="H2300" s="24" t="n">
        <v>48514.4</v>
      </c>
      <c r="I2300" s="24" t="n">
        <v>9581.65</v>
      </c>
      <c r="J2300" s="25" t="n">
        <v>45536</v>
      </c>
      <c r="K2300" s="25" t="n">
        <v>45974</v>
      </c>
      <c r="L2300" t="n">
        <v>4</v>
      </c>
      <c r="M2300" t="n">
        <v>4</v>
      </c>
      <c r="N2300" t="n">
        <v>4</v>
      </c>
      <c r="O2300">
        <f>DATE(2026,1,1)-K2300</f>
        <v/>
      </c>
      <c r="P2300">
        <f>IF(G2300&gt;=2,"Repeat","One-time")</f>
        <v/>
      </c>
    </row>
    <row r="2301">
      <c r="A2301" t="inlineStr">
        <is>
          <t>C08400</t>
        </is>
      </c>
      <c r="B2301" t="inlineStr">
        <is>
          <t>Sneha Prasad</t>
        </is>
      </c>
      <c r="C2301" t="inlineStr">
        <is>
          <t>Central</t>
        </is>
      </c>
      <c r="D2301" t="inlineStr">
        <is>
          <t>Indore</t>
        </is>
      </c>
      <c r="E2301" t="inlineStr">
        <is>
          <t>No</t>
        </is>
      </c>
      <c r="F2301" t="inlineStr">
        <is>
          <t>Loyal</t>
        </is>
      </c>
      <c r="G2301" t="n">
        <v>3</v>
      </c>
      <c r="H2301" s="24" t="n">
        <v>48455.68</v>
      </c>
      <c r="I2301" s="24" t="n">
        <v>3741.73</v>
      </c>
      <c r="J2301" s="25" t="n">
        <v>45873</v>
      </c>
      <c r="K2301" s="25" t="n">
        <v>46005</v>
      </c>
      <c r="L2301" t="n">
        <v>5</v>
      </c>
      <c r="M2301" t="n">
        <v>3</v>
      </c>
      <c r="N2301" t="n">
        <v>4</v>
      </c>
      <c r="O2301">
        <f>DATE(2026,1,1)-K2301</f>
        <v/>
      </c>
      <c r="P2301">
        <f>IF(G2301&gt;=2,"Repeat","One-time")</f>
        <v/>
      </c>
    </row>
    <row r="2302">
      <c r="A2302" t="inlineStr">
        <is>
          <t>C00710</t>
        </is>
      </c>
      <c r="B2302" t="inlineStr">
        <is>
          <t>Maria Verma</t>
        </is>
      </c>
      <c r="C2302" t="inlineStr">
        <is>
          <t>South</t>
        </is>
      </c>
      <c r="D2302" t="inlineStr">
        <is>
          <t>Bengaluru</t>
        </is>
      </c>
      <c r="E2302" t="inlineStr">
        <is>
          <t>No</t>
        </is>
      </c>
      <c r="F2302" t="inlineStr">
        <is>
          <t>At Risk</t>
        </is>
      </c>
      <c r="G2302" t="n">
        <v>4</v>
      </c>
      <c r="H2302" s="24" t="n">
        <v>48453.15</v>
      </c>
      <c r="I2302" s="24" t="n">
        <v>7115.22</v>
      </c>
      <c r="J2302" s="25" t="n">
        <v>44932</v>
      </c>
      <c r="K2302" s="25" t="n">
        <v>44959</v>
      </c>
      <c r="L2302" t="n">
        <v>1</v>
      </c>
      <c r="M2302" t="n">
        <v>3</v>
      </c>
      <c r="N2302" t="n">
        <v>4</v>
      </c>
      <c r="O2302">
        <f>DATE(2026,1,1)-K2302</f>
        <v/>
      </c>
      <c r="P2302">
        <f>IF(G2302&gt;=2,"Repeat","One-time")</f>
        <v/>
      </c>
    </row>
    <row r="2303">
      <c r="A2303" t="inlineStr">
        <is>
          <t>C03427</t>
        </is>
      </c>
      <c r="B2303" t="inlineStr">
        <is>
          <t>Lakshmi Banerjee</t>
        </is>
      </c>
      <c r="C2303" t="inlineStr">
        <is>
          <t>South</t>
        </is>
      </c>
      <c r="D2303" t="inlineStr">
        <is>
          <t>Kochi</t>
        </is>
      </c>
      <c r="E2303" t="inlineStr">
        <is>
          <t>No</t>
        </is>
      </c>
      <c r="F2303" t="inlineStr">
        <is>
          <t>High Value</t>
        </is>
      </c>
      <c r="G2303" t="n">
        <v>12</v>
      </c>
      <c r="H2303" s="24" t="n">
        <v>48448.81</v>
      </c>
      <c r="I2303" s="24" t="n">
        <v>12093.71</v>
      </c>
      <c r="J2303" s="25" t="n">
        <v>45243</v>
      </c>
      <c r="K2303" s="25" t="n">
        <v>45995</v>
      </c>
      <c r="L2303" t="n">
        <v>5</v>
      </c>
      <c r="M2303" t="n">
        <v>5</v>
      </c>
      <c r="N2303" t="n">
        <v>4</v>
      </c>
      <c r="O2303">
        <f>DATE(2026,1,1)-K2303</f>
        <v/>
      </c>
      <c r="P2303">
        <f>IF(G2303&gt;=2,"Repeat","One-time")</f>
        <v/>
      </c>
    </row>
    <row r="2304">
      <c r="A2304" t="inlineStr">
        <is>
          <t>C04869</t>
        </is>
      </c>
      <c r="B2304" t="inlineStr">
        <is>
          <t>Priya Mukherjee</t>
        </is>
      </c>
      <c r="C2304" t="inlineStr">
        <is>
          <t>South</t>
        </is>
      </c>
      <c r="D2304" t="inlineStr">
        <is>
          <t>Chennai</t>
        </is>
      </c>
      <c r="E2304" t="inlineStr">
        <is>
          <t>Yes</t>
        </is>
      </c>
      <c r="F2304" t="inlineStr">
        <is>
          <t>High Value</t>
        </is>
      </c>
      <c r="G2304" t="n">
        <v>8</v>
      </c>
      <c r="H2304" s="24" t="n">
        <v>48442.69</v>
      </c>
      <c r="I2304" s="24" t="n">
        <v>10554.78</v>
      </c>
      <c r="J2304" s="25" t="n">
        <v>45404</v>
      </c>
      <c r="K2304" s="25" t="n">
        <v>46014</v>
      </c>
      <c r="L2304" t="n">
        <v>5</v>
      </c>
      <c r="M2304" t="n">
        <v>4</v>
      </c>
      <c r="N2304" t="n">
        <v>4</v>
      </c>
      <c r="O2304">
        <f>DATE(2026,1,1)-K2304</f>
        <v/>
      </c>
      <c r="P2304">
        <f>IF(G2304&gt;=2,"Repeat","One-time")</f>
        <v/>
      </c>
    </row>
    <row r="2305">
      <c r="A2305" t="inlineStr">
        <is>
          <t>C04989</t>
        </is>
      </c>
      <c r="B2305" t="inlineStr">
        <is>
          <t>Zoya Iyer</t>
        </is>
      </c>
      <c r="C2305" t="inlineStr">
        <is>
          <t>South</t>
        </is>
      </c>
      <c r="D2305" t="inlineStr">
        <is>
          <t>Bengaluru</t>
        </is>
      </c>
      <c r="E2305" t="inlineStr">
        <is>
          <t>Yes</t>
        </is>
      </c>
      <c r="F2305" t="inlineStr">
        <is>
          <t>At Risk</t>
        </is>
      </c>
      <c r="G2305" t="n">
        <v>1</v>
      </c>
      <c r="H2305" s="24" t="n">
        <v>48398.68</v>
      </c>
      <c r="I2305" s="24" t="n">
        <v>7182.55</v>
      </c>
      <c r="J2305" s="25" t="n">
        <v>45630</v>
      </c>
      <c r="K2305" s="25" t="n">
        <v>45630</v>
      </c>
      <c r="L2305" t="n">
        <v>2</v>
      </c>
      <c r="M2305" t="n">
        <v>1</v>
      </c>
      <c r="N2305" t="n">
        <v>4</v>
      </c>
      <c r="O2305">
        <f>DATE(2026,1,1)-K2305</f>
        <v/>
      </c>
      <c r="P2305">
        <f>IF(G2305&gt;=2,"Repeat","One-time")</f>
        <v/>
      </c>
    </row>
    <row r="2306">
      <c r="A2306" t="inlineStr">
        <is>
          <t>C09009</t>
        </is>
      </c>
      <c r="B2306" t="inlineStr">
        <is>
          <t>Abhishek Joshi</t>
        </is>
      </c>
      <c r="C2306" t="inlineStr">
        <is>
          <t>South</t>
        </is>
      </c>
      <c r="D2306" t="inlineStr">
        <is>
          <t>Kochi</t>
        </is>
      </c>
      <c r="E2306" t="inlineStr">
        <is>
          <t>No</t>
        </is>
      </c>
      <c r="F2306" t="inlineStr">
        <is>
          <t>Occasional</t>
        </is>
      </c>
      <c r="G2306" t="n">
        <v>1</v>
      </c>
      <c r="H2306" s="24" t="n">
        <v>48367.64</v>
      </c>
      <c r="I2306" s="24" t="n">
        <v>862.33</v>
      </c>
      <c r="J2306" s="25" t="n">
        <v>45807</v>
      </c>
      <c r="K2306" s="25" t="n">
        <v>45807</v>
      </c>
      <c r="L2306" t="n">
        <v>3</v>
      </c>
      <c r="M2306" t="n">
        <v>1</v>
      </c>
      <c r="N2306" t="n">
        <v>4</v>
      </c>
      <c r="O2306">
        <f>DATE(2026,1,1)-K2306</f>
        <v/>
      </c>
      <c r="P2306">
        <f>IF(G2306&gt;=2,"Repeat","One-time")</f>
        <v/>
      </c>
    </row>
    <row r="2307">
      <c r="A2307" t="inlineStr">
        <is>
          <t>C00736</t>
        </is>
      </c>
      <c r="B2307" t="inlineStr">
        <is>
          <t>Aarav Ghosh</t>
        </is>
      </c>
      <c r="C2307" t="inlineStr">
        <is>
          <t>East</t>
        </is>
      </c>
      <c r="D2307" t="inlineStr">
        <is>
          <t>Kolkata</t>
        </is>
      </c>
      <c r="E2307" t="inlineStr">
        <is>
          <t>No</t>
        </is>
      </c>
      <c r="F2307" t="inlineStr">
        <is>
          <t>At Risk</t>
        </is>
      </c>
      <c r="G2307" t="n">
        <v>8</v>
      </c>
      <c r="H2307" s="24" t="n">
        <v>48352.65</v>
      </c>
      <c r="I2307" s="24" t="n">
        <v>9396.98</v>
      </c>
      <c r="J2307" s="25" t="n">
        <v>44942</v>
      </c>
      <c r="K2307" s="25" t="n">
        <v>45003</v>
      </c>
      <c r="L2307" t="n">
        <v>1</v>
      </c>
      <c r="M2307" t="n">
        <v>4</v>
      </c>
      <c r="N2307" t="n">
        <v>4</v>
      </c>
      <c r="O2307">
        <f>DATE(2026,1,1)-K2307</f>
        <v/>
      </c>
      <c r="P2307">
        <f>IF(G2307&gt;=2,"Repeat","One-time")</f>
        <v/>
      </c>
    </row>
    <row r="2308">
      <c r="A2308" t="inlineStr">
        <is>
          <t>C01456</t>
        </is>
      </c>
      <c r="B2308" t="inlineStr">
        <is>
          <t>Rahul Shah</t>
        </is>
      </c>
      <c r="C2308" t="inlineStr">
        <is>
          <t>South</t>
        </is>
      </c>
      <c r="D2308" t="inlineStr">
        <is>
          <t>Kochi</t>
        </is>
      </c>
      <c r="E2308" t="inlineStr">
        <is>
          <t>No</t>
        </is>
      </c>
      <c r="F2308" t="inlineStr">
        <is>
          <t>At Risk</t>
        </is>
      </c>
      <c r="G2308" t="n">
        <v>3</v>
      </c>
      <c r="H2308" s="24" t="n">
        <v>48313.1</v>
      </c>
      <c r="I2308" s="24" t="n">
        <v>8647.23</v>
      </c>
      <c r="J2308" s="25" t="n">
        <v>45046</v>
      </c>
      <c r="K2308" s="25" t="n">
        <v>45143</v>
      </c>
      <c r="L2308" t="n">
        <v>1</v>
      </c>
      <c r="M2308" t="n">
        <v>3</v>
      </c>
      <c r="N2308" t="n">
        <v>4</v>
      </c>
      <c r="O2308">
        <f>DATE(2026,1,1)-K2308</f>
        <v/>
      </c>
      <c r="P2308">
        <f>IF(G2308&gt;=2,"Repeat","One-time")</f>
        <v/>
      </c>
    </row>
    <row r="2309">
      <c r="A2309" t="inlineStr">
        <is>
          <t>C07761</t>
        </is>
      </c>
      <c r="B2309" t="inlineStr">
        <is>
          <t>Harpreet Banerjee</t>
        </is>
      </c>
      <c r="C2309" t="inlineStr">
        <is>
          <t>West</t>
        </is>
      </c>
      <c r="D2309" t="inlineStr">
        <is>
          <t>Pune</t>
        </is>
      </c>
      <c r="E2309" t="inlineStr">
        <is>
          <t>Yes</t>
        </is>
      </c>
      <c r="F2309" t="inlineStr">
        <is>
          <t>High Value</t>
        </is>
      </c>
      <c r="G2309" t="n">
        <v>10</v>
      </c>
      <c r="H2309" s="24" t="n">
        <v>48309.49</v>
      </c>
      <c r="I2309" s="24" t="n">
        <v>12699.05</v>
      </c>
      <c r="J2309" s="25" t="n">
        <v>45673</v>
      </c>
      <c r="K2309" s="25" t="n">
        <v>46016</v>
      </c>
      <c r="L2309" t="n">
        <v>5</v>
      </c>
      <c r="M2309" t="n">
        <v>5</v>
      </c>
      <c r="N2309" t="n">
        <v>4</v>
      </c>
      <c r="O2309">
        <f>DATE(2026,1,1)-K2309</f>
        <v/>
      </c>
      <c r="P2309">
        <f>IF(G2309&gt;=2,"Repeat","One-time")</f>
        <v/>
      </c>
    </row>
    <row r="2310">
      <c r="A2310" t="inlineStr">
        <is>
          <t>C01686</t>
        </is>
      </c>
      <c r="B2310" t="inlineStr">
        <is>
          <t>Sanjay Banerjee</t>
        </is>
      </c>
      <c r="C2310" t="inlineStr">
        <is>
          <t>South</t>
        </is>
      </c>
      <c r="D2310" t="inlineStr">
        <is>
          <t>Hyderabad</t>
        </is>
      </c>
      <c r="E2310" t="inlineStr">
        <is>
          <t>No</t>
        </is>
      </c>
      <c r="F2310" t="inlineStr">
        <is>
          <t>At Risk</t>
        </is>
      </c>
      <c r="G2310" t="n">
        <v>6</v>
      </c>
      <c r="H2310" s="24" t="n">
        <v>48305.05</v>
      </c>
      <c r="I2310" s="24" t="n">
        <v>8446.43</v>
      </c>
      <c r="J2310" s="25" t="n">
        <v>45032</v>
      </c>
      <c r="K2310" s="25" t="n">
        <v>45289</v>
      </c>
      <c r="L2310" t="n">
        <v>1</v>
      </c>
      <c r="M2310" t="n">
        <v>4</v>
      </c>
      <c r="N2310" t="n">
        <v>4</v>
      </c>
      <c r="O2310">
        <f>DATE(2026,1,1)-K2310</f>
        <v/>
      </c>
      <c r="P2310">
        <f>IF(G2310&gt;=2,"Repeat","One-time")</f>
        <v/>
      </c>
    </row>
    <row r="2311">
      <c r="A2311" t="inlineStr">
        <is>
          <t>C03824</t>
        </is>
      </c>
      <c r="B2311" t="inlineStr">
        <is>
          <t>Swati Thakur</t>
        </is>
      </c>
      <c r="C2311" t="inlineStr">
        <is>
          <t>Central</t>
        </is>
      </c>
      <c r="D2311" t="inlineStr">
        <is>
          <t>Indore</t>
        </is>
      </c>
      <c r="E2311" t="inlineStr">
        <is>
          <t>No</t>
        </is>
      </c>
      <c r="F2311" t="inlineStr">
        <is>
          <t>High Value</t>
        </is>
      </c>
      <c r="G2311" t="n">
        <v>9</v>
      </c>
      <c r="H2311" s="24" t="n">
        <v>48266.57</v>
      </c>
      <c r="I2311" s="24" t="n">
        <v>13091.5</v>
      </c>
      <c r="J2311" s="25" t="n">
        <v>45318</v>
      </c>
      <c r="K2311" s="25" t="n">
        <v>46004</v>
      </c>
      <c r="L2311" t="n">
        <v>5</v>
      </c>
      <c r="M2311" t="n">
        <v>5</v>
      </c>
      <c r="N2311" t="n">
        <v>4</v>
      </c>
      <c r="O2311">
        <f>DATE(2026,1,1)-K2311</f>
        <v/>
      </c>
      <c r="P2311">
        <f>IF(G2311&gt;=2,"Repeat","One-time")</f>
        <v/>
      </c>
    </row>
    <row r="2312">
      <c r="A2312" t="inlineStr">
        <is>
          <t>C08397</t>
        </is>
      </c>
      <c r="B2312" t="inlineStr">
        <is>
          <t>Vikram Mukherjee</t>
        </is>
      </c>
      <c r="C2312" t="inlineStr">
        <is>
          <t>West</t>
        </is>
      </c>
      <c r="D2312" t="inlineStr">
        <is>
          <t>Mumbai</t>
        </is>
      </c>
      <c r="E2312" t="inlineStr">
        <is>
          <t>No</t>
        </is>
      </c>
      <c r="F2312" t="inlineStr">
        <is>
          <t>Loyal</t>
        </is>
      </c>
      <c r="G2312" t="n">
        <v>3</v>
      </c>
      <c r="H2312" s="24" t="n">
        <v>48255.69</v>
      </c>
      <c r="I2312" s="24" t="n">
        <v>1370.7</v>
      </c>
      <c r="J2312" s="25" t="n">
        <v>45744</v>
      </c>
      <c r="K2312" s="25" t="n">
        <v>45938</v>
      </c>
      <c r="L2312" t="n">
        <v>4</v>
      </c>
      <c r="M2312" t="n">
        <v>3</v>
      </c>
      <c r="N2312" t="n">
        <v>4</v>
      </c>
      <c r="O2312">
        <f>DATE(2026,1,1)-K2312</f>
        <v/>
      </c>
      <c r="P2312">
        <f>IF(G2312&gt;=2,"Repeat","One-time")</f>
        <v/>
      </c>
    </row>
    <row r="2313">
      <c r="A2313" t="inlineStr">
        <is>
          <t>C01661</t>
        </is>
      </c>
      <c r="B2313" t="inlineStr">
        <is>
          <t>Rohan Menon</t>
        </is>
      </c>
      <c r="C2313" t="inlineStr">
        <is>
          <t>East</t>
        </is>
      </c>
      <c r="D2313" t="inlineStr">
        <is>
          <t>Kolkata</t>
        </is>
      </c>
      <c r="E2313" t="inlineStr">
        <is>
          <t>Yes</t>
        </is>
      </c>
      <c r="F2313" t="inlineStr">
        <is>
          <t>High Value</t>
        </is>
      </c>
      <c r="G2313" t="n">
        <v>6</v>
      </c>
      <c r="H2313" s="24" t="n">
        <v>48195.75</v>
      </c>
      <c r="I2313" s="24" t="n">
        <v>6356.38</v>
      </c>
      <c r="J2313" s="25" t="n">
        <v>45084</v>
      </c>
      <c r="K2313" s="25" t="n">
        <v>45783</v>
      </c>
      <c r="L2313" t="n">
        <v>3</v>
      </c>
      <c r="M2313" t="n">
        <v>4</v>
      </c>
      <c r="N2313" t="n">
        <v>4</v>
      </c>
      <c r="O2313">
        <f>DATE(2026,1,1)-K2313</f>
        <v/>
      </c>
      <c r="P2313">
        <f>IF(G2313&gt;=2,"Repeat","One-time")</f>
        <v/>
      </c>
    </row>
    <row r="2314">
      <c r="A2314" t="inlineStr">
        <is>
          <t>C00872</t>
        </is>
      </c>
      <c r="B2314" t="inlineStr">
        <is>
          <t>Karan Kumar</t>
        </is>
      </c>
      <c r="C2314" t="inlineStr">
        <is>
          <t>West</t>
        </is>
      </c>
      <c r="D2314" t="inlineStr">
        <is>
          <t>Surat</t>
        </is>
      </c>
      <c r="E2314" t="inlineStr">
        <is>
          <t>Yes</t>
        </is>
      </c>
      <c r="F2314" t="inlineStr">
        <is>
          <t>At Risk</t>
        </is>
      </c>
      <c r="G2314" t="n">
        <v>4</v>
      </c>
      <c r="H2314" s="24" t="n">
        <v>48180.75</v>
      </c>
      <c r="I2314" s="24" t="n">
        <v>7715</v>
      </c>
      <c r="J2314" s="25" t="n">
        <v>44969</v>
      </c>
      <c r="K2314" s="25" t="n">
        <v>45113</v>
      </c>
      <c r="L2314" t="n">
        <v>1</v>
      </c>
      <c r="M2314" t="n">
        <v>3</v>
      </c>
      <c r="N2314" t="n">
        <v>4</v>
      </c>
      <c r="O2314">
        <f>DATE(2026,1,1)-K2314</f>
        <v/>
      </c>
      <c r="P2314">
        <f>IF(G2314&gt;=2,"Repeat","One-time")</f>
        <v/>
      </c>
    </row>
    <row r="2315">
      <c r="A2315" t="inlineStr">
        <is>
          <t>C00480</t>
        </is>
      </c>
      <c r="B2315" t="inlineStr">
        <is>
          <t>Harpreet Ghosh</t>
        </is>
      </c>
      <c r="C2315" t="inlineStr">
        <is>
          <t>North</t>
        </is>
      </c>
      <c r="D2315" t="inlineStr">
        <is>
          <t>Chandigarh</t>
        </is>
      </c>
      <c r="E2315" t="inlineStr">
        <is>
          <t>No</t>
        </is>
      </c>
      <c r="F2315" t="inlineStr">
        <is>
          <t>At Risk</t>
        </is>
      </c>
      <c r="G2315" t="n">
        <v>1</v>
      </c>
      <c r="H2315" s="24" t="n">
        <v>48173.5</v>
      </c>
      <c r="I2315" s="24" t="n">
        <v>12149.84</v>
      </c>
      <c r="J2315" s="25" t="n">
        <v>45034</v>
      </c>
      <c r="K2315" s="25" t="n">
        <v>45034</v>
      </c>
      <c r="L2315" t="n">
        <v>1</v>
      </c>
      <c r="M2315" t="n">
        <v>1</v>
      </c>
      <c r="N2315" t="n">
        <v>4</v>
      </c>
      <c r="O2315">
        <f>DATE(2026,1,1)-K2315</f>
        <v/>
      </c>
      <c r="P2315">
        <f>IF(G2315&gt;=2,"Repeat","One-time")</f>
        <v/>
      </c>
    </row>
    <row r="2316">
      <c r="A2316" t="inlineStr">
        <is>
          <t>C06450</t>
        </is>
      </c>
      <c r="B2316" t="inlineStr">
        <is>
          <t>Rahul Das</t>
        </is>
      </c>
      <c r="C2316" t="inlineStr">
        <is>
          <t>East</t>
        </is>
      </c>
      <c r="D2316" t="inlineStr">
        <is>
          <t>Kolkata</t>
        </is>
      </c>
      <c r="E2316" t="inlineStr">
        <is>
          <t>Yes</t>
        </is>
      </c>
      <c r="F2316" t="inlineStr">
        <is>
          <t>High Value</t>
        </is>
      </c>
      <c r="G2316" t="n">
        <v>6</v>
      </c>
      <c r="H2316" s="24" t="n">
        <v>48171.88</v>
      </c>
      <c r="I2316" s="24" t="n">
        <v>4182.86</v>
      </c>
      <c r="J2316" s="25" t="n">
        <v>45545</v>
      </c>
      <c r="K2316" s="25" t="n">
        <v>45939</v>
      </c>
      <c r="L2316" t="n">
        <v>4</v>
      </c>
      <c r="M2316" t="n">
        <v>4</v>
      </c>
      <c r="N2316" t="n">
        <v>4</v>
      </c>
      <c r="O2316">
        <f>DATE(2026,1,1)-K2316</f>
        <v/>
      </c>
      <c r="P2316">
        <f>IF(G2316&gt;=2,"Repeat","One-time")</f>
        <v/>
      </c>
    </row>
    <row r="2317">
      <c r="A2317" t="inlineStr">
        <is>
          <t>C06631</t>
        </is>
      </c>
      <c r="B2317" t="inlineStr">
        <is>
          <t>Amit Verma</t>
        </is>
      </c>
      <c r="C2317" t="inlineStr">
        <is>
          <t>North</t>
        </is>
      </c>
      <c r="D2317" t="inlineStr">
        <is>
          <t>Chandigarh</t>
        </is>
      </c>
      <c r="E2317" t="inlineStr">
        <is>
          <t>Yes</t>
        </is>
      </c>
      <c r="F2317" t="inlineStr">
        <is>
          <t>Loyal</t>
        </is>
      </c>
      <c r="G2317" t="n">
        <v>3</v>
      </c>
      <c r="H2317" s="24" t="n">
        <v>48155.26</v>
      </c>
      <c r="I2317" s="24" t="n">
        <v>3672.11</v>
      </c>
      <c r="J2317" s="25" t="n">
        <v>45678</v>
      </c>
      <c r="K2317" s="25" t="n">
        <v>45983</v>
      </c>
      <c r="L2317" t="n">
        <v>4</v>
      </c>
      <c r="M2317" t="n">
        <v>3</v>
      </c>
      <c r="N2317" t="n">
        <v>4</v>
      </c>
      <c r="O2317">
        <f>DATE(2026,1,1)-K2317</f>
        <v/>
      </c>
      <c r="P2317">
        <f>IF(G2317&gt;=2,"Repeat","One-time")</f>
        <v/>
      </c>
    </row>
    <row r="2318">
      <c r="A2318" t="inlineStr">
        <is>
          <t>C09583</t>
        </is>
      </c>
      <c r="B2318" t="inlineStr">
        <is>
          <t>Vikram Iyer</t>
        </is>
      </c>
      <c r="C2318" t="inlineStr">
        <is>
          <t>West</t>
        </is>
      </c>
      <c r="D2318" t="inlineStr">
        <is>
          <t>Surat</t>
        </is>
      </c>
      <c r="E2318" t="inlineStr">
        <is>
          <t>No</t>
        </is>
      </c>
      <c r="F2318" t="inlineStr">
        <is>
          <t>High Value</t>
        </is>
      </c>
      <c r="G2318" t="n">
        <v>7</v>
      </c>
      <c r="H2318" s="24" t="n">
        <v>48105.07</v>
      </c>
      <c r="I2318" s="24" t="n">
        <v>8027.78</v>
      </c>
      <c r="J2318" s="25" t="n">
        <v>45823</v>
      </c>
      <c r="K2318" s="25" t="n">
        <v>45968</v>
      </c>
      <c r="L2318" t="n">
        <v>4</v>
      </c>
      <c r="M2318" t="n">
        <v>4</v>
      </c>
      <c r="N2318" t="n">
        <v>4</v>
      </c>
      <c r="O2318">
        <f>DATE(2026,1,1)-K2318</f>
        <v/>
      </c>
      <c r="P2318">
        <f>IF(G2318&gt;=2,"Repeat","One-time")</f>
        <v/>
      </c>
    </row>
    <row r="2319">
      <c r="A2319" t="inlineStr">
        <is>
          <t>C07453</t>
        </is>
      </c>
      <c r="B2319" t="inlineStr">
        <is>
          <t>Suresh Sinha</t>
        </is>
      </c>
      <c r="C2319" t="inlineStr">
        <is>
          <t>North</t>
        </is>
      </c>
      <c r="D2319" t="inlineStr">
        <is>
          <t>Lucknow</t>
        </is>
      </c>
      <c r="E2319" t="inlineStr">
        <is>
          <t>No</t>
        </is>
      </c>
      <c r="F2319" t="inlineStr">
        <is>
          <t>High Value</t>
        </is>
      </c>
      <c r="G2319" t="n">
        <v>13</v>
      </c>
      <c r="H2319" s="24" t="n">
        <v>48096.81</v>
      </c>
      <c r="I2319" s="24" t="n">
        <v>11987.15</v>
      </c>
      <c r="J2319" s="25" t="n">
        <v>45641</v>
      </c>
      <c r="K2319" s="25" t="n">
        <v>45904</v>
      </c>
      <c r="L2319" t="n">
        <v>3</v>
      </c>
      <c r="M2319" t="n">
        <v>5</v>
      </c>
      <c r="N2319" t="n">
        <v>4</v>
      </c>
      <c r="O2319">
        <f>DATE(2026,1,1)-K2319</f>
        <v/>
      </c>
      <c r="P2319">
        <f>IF(G2319&gt;=2,"Repeat","One-time")</f>
        <v/>
      </c>
    </row>
    <row r="2320">
      <c r="A2320" t="inlineStr">
        <is>
          <t>C06017</t>
        </is>
      </c>
      <c r="B2320" t="inlineStr">
        <is>
          <t>Divya Iyer</t>
        </is>
      </c>
      <c r="C2320" t="inlineStr">
        <is>
          <t>West</t>
        </is>
      </c>
      <c r="D2320" t="inlineStr">
        <is>
          <t>Surat</t>
        </is>
      </c>
      <c r="E2320" t="inlineStr">
        <is>
          <t>Yes</t>
        </is>
      </c>
      <c r="F2320" t="inlineStr">
        <is>
          <t>High Value</t>
        </is>
      </c>
      <c r="G2320" t="n">
        <v>10</v>
      </c>
      <c r="H2320" s="24" t="n">
        <v>48083.54</v>
      </c>
      <c r="I2320" s="24" t="n">
        <v>12781.04</v>
      </c>
      <c r="J2320" s="25" t="n">
        <v>45505</v>
      </c>
      <c r="K2320" s="25" t="n">
        <v>45977</v>
      </c>
      <c r="L2320" t="n">
        <v>4</v>
      </c>
      <c r="M2320" t="n">
        <v>5</v>
      </c>
      <c r="N2320" t="n">
        <v>4</v>
      </c>
      <c r="O2320">
        <f>DATE(2026,1,1)-K2320</f>
        <v/>
      </c>
      <c r="P2320">
        <f>IF(G2320&gt;=2,"Repeat","One-time")</f>
        <v/>
      </c>
    </row>
    <row r="2321">
      <c r="A2321" t="inlineStr">
        <is>
          <t>C08431</t>
        </is>
      </c>
      <c r="B2321" t="inlineStr">
        <is>
          <t>Varun Prasad</t>
        </is>
      </c>
      <c r="C2321" t="inlineStr">
        <is>
          <t>North</t>
        </is>
      </c>
      <c r="D2321" t="inlineStr">
        <is>
          <t>Gurugram</t>
        </is>
      </c>
      <c r="E2321" t="inlineStr">
        <is>
          <t>No</t>
        </is>
      </c>
      <c r="F2321" t="inlineStr">
        <is>
          <t>High Value</t>
        </is>
      </c>
      <c r="G2321" t="n">
        <v>6</v>
      </c>
      <c r="H2321" s="24" t="n">
        <v>48008.33</v>
      </c>
      <c r="I2321" s="24" t="n">
        <v>9125.700000000001</v>
      </c>
      <c r="J2321" s="25" t="n">
        <v>45799</v>
      </c>
      <c r="K2321" s="25" t="n">
        <v>45995</v>
      </c>
      <c r="L2321" t="n">
        <v>5</v>
      </c>
      <c r="M2321" t="n">
        <v>4</v>
      </c>
      <c r="N2321" t="n">
        <v>4</v>
      </c>
      <c r="O2321">
        <f>DATE(2026,1,1)-K2321</f>
        <v/>
      </c>
      <c r="P2321">
        <f>IF(G2321&gt;=2,"Repeat","One-time")</f>
        <v/>
      </c>
    </row>
    <row r="2322">
      <c r="A2322" t="inlineStr">
        <is>
          <t>C04878</t>
        </is>
      </c>
      <c r="B2322" t="inlineStr">
        <is>
          <t>Manish Prasad</t>
        </is>
      </c>
      <c r="C2322" t="inlineStr">
        <is>
          <t>West</t>
        </is>
      </c>
      <c r="D2322" t="inlineStr">
        <is>
          <t>Ahmedabad</t>
        </is>
      </c>
      <c r="E2322" t="inlineStr">
        <is>
          <t>No</t>
        </is>
      </c>
      <c r="F2322" t="inlineStr">
        <is>
          <t>High Value</t>
        </is>
      </c>
      <c r="G2322" t="n">
        <v>9</v>
      </c>
      <c r="H2322" s="24" t="n">
        <v>47996.98</v>
      </c>
      <c r="I2322" s="24" t="n">
        <v>8114</v>
      </c>
      <c r="J2322" s="25" t="n">
        <v>45400</v>
      </c>
      <c r="K2322" s="25" t="n">
        <v>45968</v>
      </c>
      <c r="L2322" t="n">
        <v>4</v>
      </c>
      <c r="M2322" t="n">
        <v>5</v>
      </c>
      <c r="N2322" t="n">
        <v>4</v>
      </c>
      <c r="O2322">
        <f>DATE(2026,1,1)-K2322</f>
        <v/>
      </c>
      <c r="P2322">
        <f>IF(G2322&gt;=2,"Repeat","One-time")</f>
        <v/>
      </c>
    </row>
    <row r="2323">
      <c r="A2323" t="inlineStr">
        <is>
          <t>C00829</t>
        </is>
      </c>
      <c r="B2323" t="inlineStr">
        <is>
          <t>Riya Bose</t>
        </is>
      </c>
      <c r="C2323" t="inlineStr">
        <is>
          <t>North</t>
        </is>
      </c>
      <c r="D2323" t="inlineStr">
        <is>
          <t>Chandigarh</t>
        </is>
      </c>
      <c r="E2323" t="inlineStr">
        <is>
          <t>No</t>
        </is>
      </c>
      <c r="F2323" t="inlineStr">
        <is>
          <t>At Risk</t>
        </is>
      </c>
      <c r="G2323" t="n">
        <v>3</v>
      </c>
      <c r="H2323" s="24" t="n">
        <v>47979.07</v>
      </c>
      <c r="I2323" s="24" t="n">
        <v>8018.6</v>
      </c>
      <c r="J2323" s="25" t="n">
        <v>44927</v>
      </c>
      <c r="K2323" s="25" t="n">
        <v>45308</v>
      </c>
      <c r="L2323" t="n">
        <v>1</v>
      </c>
      <c r="M2323" t="n">
        <v>3</v>
      </c>
      <c r="N2323" t="n">
        <v>4</v>
      </c>
      <c r="O2323">
        <f>DATE(2026,1,1)-K2323</f>
        <v/>
      </c>
      <c r="P2323">
        <f>IF(G2323&gt;=2,"Repeat","One-time")</f>
        <v/>
      </c>
    </row>
    <row r="2324">
      <c r="A2324" t="inlineStr">
        <is>
          <t>C02523</t>
        </is>
      </c>
      <c r="B2324" t="inlineStr">
        <is>
          <t>Vikram Yadav</t>
        </is>
      </c>
      <c r="C2324" t="inlineStr">
        <is>
          <t>West</t>
        </is>
      </c>
      <c r="D2324" t="inlineStr">
        <is>
          <t>Ahmedabad</t>
        </is>
      </c>
      <c r="E2324" t="inlineStr">
        <is>
          <t>No</t>
        </is>
      </c>
      <c r="F2324" t="inlineStr">
        <is>
          <t>At Risk</t>
        </is>
      </c>
      <c r="G2324" t="n">
        <v>4</v>
      </c>
      <c r="H2324" s="24" t="n">
        <v>47960.65</v>
      </c>
      <c r="I2324" s="24" t="n">
        <v>6613.99</v>
      </c>
      <c r="J2324" s="25" t="n">
        <v>45136</v>
      </c>
      <c r="K2324" s="25" t="n">
        <v>45224</v>
      </c>
      <c r="L2324" t="n">
        <v>1</v>
      </c>
      <c r="M2324" t="n">
        <v>3</v>
      </c>
      <c r="N2324" t="n">
        <v>4</v>
      </c>
      <c r="O2324">
        <f>DATE(2026,1,1)-K2324</f>
        <v/>
      </c>
      <c r="P2324">
        <f>IF(G2324&gt;=2,"Repeat","One-time")</f>
        <v/>
      </c>
    </row>
    <row r="2325">
      <c r="A2325" t="inlineStr">
        <is>
          <t>C10946</t>
        </is>
      </c>
      <c r="B2325" t="inlineStr">
        <is>
          <t>Varun Banerjee</t>
        </is>
      </c>
      <c r="C2325" t="inlineStr">
        <is>
          <t>Central</t>
        </is>
      </c>
      <c r="D2325" t="inlineStr">
        <is>
          <t>Raipur</t>
        </is>
      </c>
      <c r="E2325" t="inlineStr">
        <is>
          <t>Yes</t>
        </is>
      </c>
      <c r="F2325" t="inlineStr">
        <is>
          <t>New</t>
        </is>
      </c>
      <c r="G2325" t="n">
        <v>4</v>
      </c>
      <c r="H2325" s="24" t="n">
        <v>47946.31</v>
      </c>
      <c r="I2325" s="24" t="n">
        <v>3410.43</v>
      </c>
      <c r="J2325" s="25" t="n">
        <v>45946</v>
      </c>
      <c r="K2325" s="25" t="n">
        <v>45991</v>
      </c>
      <c r="L2325" t="n">
        <v>5</v>
      </c>
      <c r="M2325" t="n">
        <v>4</v>
      </c>
      <c r="N2325" t="n">
        <v>4</v>
      </c>
      <c r="O2325">
        <f>DATE(2026,1,1)-K2325</f>
        <v/>
      </c>
      <c r="P2325">
        <f>IF(G2325&gt;=2,"Repeat","One-time")</f>
        <v/>
      </c>
    </row>
    <row r="2326">
      <c r="A2326" t="inlineStr">
        <is>
          <t>C04522</t>
        </is>
      </c>
      <c r="B2326" t="inlineStr">
        <is>
          <t>Zoya Mishra</t>
        </is>
      </c>
      <c r="C2326" t="inlineStr">
        <is>
          <t>Central</t>
        </is>
      </c>
      <c r="D2326" t="inlineStr">
        <is>
          <t>Nagpur</t>
        </is>
      </c>
      <c r="E2326" t="inlineStr">
        <is>
          <t>No</t>
        </is>
      </c>
      <c r="F2326" t="inlineStr">
        <is>
          <t>High Value</t>
        </is>
      </c>
      <c r="G2326" t="n">
        <v>10</v>
      </c>
      <c r="H2326" s="24" t="n">
        <v>47889.95</v>
      </c>
      <c r="I2326" s="24" t="n">
        <v>12507.53</v>
      </c>
      <c r="J2326" s="25" t="n">
        <v>45540</v>
      </c>
      <c r="K2326" s="25" t="n">
        <v>45983</v>
      </c>
      <c r="L2326" t="n">
        <v>4</v>
      </c>
      <c r="M2326" t="n">
        <v>5</v>
      </c>
      <c r="N2326" t="n">
        <v>4</v>
      </c>
      <c r="O2326">
        <f>DATE(2026,1,1)-K2326</f>
        <v/>
      </c>
      <c r="P2326">
        <f>IF(G2326&gt;=2,"Repeat","One-time")</f>
        <v/>
      </c>
    </row>
    <row r="2327">
      <c r="A2327" t="inlineStr">
        <is>
          <t>C02030</t>
        </is>
      </c>
      <c r="B2327" t="inlineStr">
        <is>
          <t>Tanvi Agarwal</t>
        </is>
      </c>
      <c r="C2327" t="inlineStr">
        <is>
          <t>East</t>
        </is>
      </c>
      <c r="D2327" t="inlineStr">
        <is>
          <t>Kolkata</t>
        </is>
      </c>
      <c r="E2327" t="inlineStr">
        <is>
          <t>No</t>
        </is>
      </c>
      <c r="F2327" t="inlineStr">
        <is>
          <t>At Risk</t>
        </is>
      </c>
      <c r="G2327" t="n">
        <v>9</v>
      </c>
      <c r="H2327" s="24" t="n">
        <v>47885.66</v>
      </c>
      <c r="I2327" s="24" t="n">
        <v>9267.549999999999</v>
      </c>
      <c r="J2327" s="25" t="n">
        <v>45143</v>
      </c>
      <c r="K2327" s="25" t="n">
        <v>45386</v>
      </c>
      <c r="L2327" t="n">
        <v>1</v>
      </c>
      <c r="M2327" t="n">
        <v>5</v>
      </c>
      <c r="N2327" t="n">
        <v>4</v>
      </c>
      <c r="O2327">
        <f>DATE(2026,1,1)-K2327</f>
        <v/>
      </c>
      <c r="P2327">
        <f>IF(G2327&gt;=2,"Repeat","One-time")</f>
        <v/>
      </c>
    </row>
    <row r="2328">
      <c r="A2328" t="inlineStr">
        <is>
          <t>C02271</t>
        </is>
      </c>
      <c r="B2328" t="inlineStr">
        <is>
          <t>Karan Thakur</t>
        </is>
      </c>
      <c r="C2328" t="inlineStr">
        <is>
          <t>Central</t>
        </is>
      </c>
      <c r="D2328" t="inlineStr">
        <is>
          <t>Bhopal</t>
        </is>
      </c>
      <c r="E2328" t="inlineStr">
        <is>
          <t>No</t>
        </is>
      </c>
      <c r="F2328" t="inlineStr">
        <is>
          <t>At Risk</t>
        </is>
      </c>
      <c r="G2328" t="n">
        <v>6</v>
      </c>
      <c r="H2328" s="24" t="n">
        <v>47881.59</v>
      </c>
      <c r="I2328" s="24" t="n">
        <v>7361.34</v>
      </c>
      <c r="J2328" s="25" t="n">
        <v>45163</v>
      </c>
      <c r="K2328" s="25" t="n">
        <v>45358</v>
      </c>
      <c r="L2328" t="n">
        <v>1</v>
      </c>
      <c r="M2328" t="n">
        <v>4</v>
      </c>
      <c r="N2328" t="n">
        <v>4</v>
      </c>
      <c r="O2328">
        <f>DATE(2026,1,1)-K2328</f>
        <v/>
      </c>
      <c r="P2328">
        <f>IF(G2328&gt;=2,"Repeat","One-time")</f>
        <v/>
      </c>
    </row>
    <row r="2329">
      <c r="A2329" t="inlineStr">
        <is>
          <t>C04736</t>
        </is>
      </c>
      <c r="B2329" t="inlineStr">
        <is>
          <t>Ayesha Mukherjee</t>
        </is>
      </c>
      <c r="C2329" t="inlineStr">
        <is>
          <t>North</t>
        </is>
      </c>
      <c r="D2329" t="inlineStr">
        <is>
          <t>Jaipur</t>
        </is>
      </c>
      <c r="E2329" t="inlineStr">
        <is>
          <t>No</t>
        </is>
      </c>
      <c r="F2329" t="inlineStr">
        <is>
          <t>High Value</t>
        </is>
      </c>
      <c r="G2329" t="n">
        <v>7</v>
      </c>
      <c r="H2329" s="24" t="n">
        <v>47870.69</v>
      </c>
      <c r="I2329" s="24" t="n">
        <v>11677.63</v>
      </c>
      <c r="J2329" s="25" t="n">
        <v>45393</v>
      </c>
      <c r="K2329" s="25" t="n">
        <v>45979</v>
      </c>
      <c r="L2329" t="n">
        <v>4</v>
      </c>
      <c r="M2329" t="n">
        <v>4</v>
      </c>
      <c r="N2329" t="n">
        <v>4</v>
      </c>
      <c r="O2329">
        <f>DATE(2026,1,1)-K2329</f>
        <v/>
      </c>
      <c r="P2329">
        <f>IF(G2329&gt;=2,"Repeat","One-time")</f>
        <v/>
      </c>
    </row>
    <row r="2330">
      <c r="A2330" t="inlineStr">
        <is>
          <t>C00067</t>
        </is>
      </c>
      <c r="B2330" t="inlineStr">
        <is>
          <t>Karan Pillai</t>
        </is>
      </c>
      <c r="C2330" t="inlineStr">
        <is>
          <t>North</t>
        </is>
      </c>
      <c r="D2330" t="inlineStr">
        <is>
          <t>Jaipur</t>
        </is>
      </c>
      <c r="E2330" t="inlineStr">
        <is>
          <t>No</t>
        </is>
      </c>
      <c r="F2330" t="inlineStr">
        <is>
          <t>High Value</t>
        </is>
      </c>
      <c r="G2330" t="n">
        <v>8</v>
      </c>
      <c r="H2330" s="24" t="n">
        <v>47847.88</v>
      </c>
      <c r="I2330" s="24" t="n">
        <v>10671.03</v>
      </c>
      <c r="J2330" s="25" t="n">
        <v>45111</v>
      </c>
      <c r="K2330" s="25" t="n">
        <v>45897</v>
      </c>
      <c r="L2330" t="n">
        <v>3</v>
      </c>
      <c r="M2330" t="n">
        <v>4</v>
      </c>
      <c r="N2330" t="n">
        <v>4</v>
      </c>
      <c r="O2330">
        <f>DATE(2026,1,1)-K2330</f>
        <v/>
      </c>
      <c r="P2330">
        <f>IF(G2330&gt;=2,"Repeat","One-time")</f>
        <v/>
      </c>
    </row>
    <row r="2331">
      <c r="A2331" t="inlineStr">
        <is>
          <t>C07686</t>
        </is>
      </c>
      <c r="B2331" t="inlineStr">
        <is>
          <t>Amit Agarwal</t>
        </is>
      </c>
      <c r="C2331" t="inlineStr">
        <is>
          <t>West</t>
        </is>
      </c>
      <c r="D2331" t="inlineStr">
        <is>
          <t>Pune</t>
        </is>
      </c>
      <c r="E2331" t="inlineStr">
        <is>
          <t>Yes</t>
        </is>
      </c>
      <c r="F2331" t="inlineStr">
        <is>
          <t>High Value</t>
        </is>
      </c>
      <c r="G2331" t="n">
        <v>7</v>
      </c>
      <c r="H2331" s="24" t="n">
        <v>47816.06</v>
      </c>
      <c r="I2331" s="24" t="n">
        <v>10501.57</v>
      </c>
      <c r="J2331" s="25" t="n">
        <v>45676</v>
      </c>
      <c r="K2331" s="25" t="n">
        <v>46008</v>
      </c>
      <c r="L2331" t="n">
        <v>5</v>
      </c>
      <c r="M2331" t="n">
        <v>4</v>
      </c>
      <c r="N2331" t="n">
        <v>4</v>
      </c>
      <c r="O2331">
        <f>DATE(2026,1,1)-K2331</f>
        <v/>
      </c>
      <c r="P2331">
        <f>IF(G2331&gt;=2,"Repeat","One-time")</f>
        <v/>
      </c>
    </row>
    <row r="2332">
      <c r="A2332" t="inlineStr">
        <is>
          <t>C02723</t>
        </is>
      </c>
      <c r="B2332" t="inlineStr">
        <is>
          <t>Divya Das</t>
        </is>
      </c>
      <c r="C2332" t="inlineStr">
        <is>
          <t>South</t>
        </is>
      </c>
      <c r="D2332" t="inlineStr">
        <is>
          <t>Bengaluru</t>
        </is>
      </c>
      <c r="E2332" t="inlineStr">
        <is>
          <t>No</t>
        </is>
      </c>
      <c r="F2332" t="inlineStr">
        <is>
          <t>At Risk</t>
        </is>
      </c>
      <c r="G2332" t="n">
        <v>3</v>
      </c>
      <c r="H2332" s="24" t="n">
        <v>47792.85</v>
      </c>
      <c r="I2332" s="24" t="n">
        <v>1331.81</v>
      </c>
      <c r="J2332" s="25" t="n">
        <v>45206</v>
      </c>
      <c r="K2332" s="25" t="n">
        <v>45353</v>
      </c>
      <c r="L2332" t="n">
        <v>1</v>
      </c>
      <c r="M2332" t="n">
        <v>3</v>
      </c>
      <c r="N2332" t="n">
        <v>4</v>
      </c>
      <c r="O2332">
        <f>DATE(2026,1,1)-K2332</f>
        <v/>
      </c>
      <c r="P2332">
        <f>IF(G2332&gt;=2,"Repeat","One-time")</f>
        <v/>
      </c>
    </row>
    <row r="2333">
      <c r="A2333" t="inlineStr">
        <is>
          <t>C00889</t>
        </is>
      </c>
      <c r="B2333" t="inlineStr">
        <is>
          <t>Meera Patel</t>
        </is>
      </c>
      <c r="C2333" t="inlineStr">
        <is>
          <t>South</t>
        </is>
      </c>
      <c r="D2333" t="inlineStr">
        <is>
          <t>Bengaluru</t>
        </is>
      </c>
      <c r="E2333" t="inlineStr">
        <is>
          <t>No</t>
        </is>
      </c>
      <c r="F2333" t="inlineStr">
        <is>
          <t>At Risk</t>
        </is>
      </c>
      <c r="G2333" t="n">
        <v>5</v>
      </c>
      <c r="H2333" s="24" t="n">
        <v>47765.55</v>
      </c>
      <c r="I2333" s="24" t="n">
        <v>6294.56</v>
      </c>
      <c r="J2333" s="25" t="n">
        <v>45238</v>
      </c>
      <c r="K2333" s="25" t="n">
        <v>45582</v>
      </c>
      <c r="L2333" t="n">
        <v>2</v>
      </c>
      <c r="M2333" t="n">
        <v>4</v>
      </c>
      <c r="N2333" t="n">
        <v>4</v>
      </c>
      <c r="O2333">
        <f>DATE(2026,1,1)-K2333</f>
        <v/>
      </c>
      <c r="P2333">
        <f>IF(G2333&gt;=2,"Repeat","One-time")</f>
        <v/>
      </c>
    </row>
    <row r="2334">
      <c r="A2334" t="inlineStr">
        <is>
          <t>C03528</t>
        </is>
      </c>
      <c r="B2334" t="inlineStr">
        <is>
          <t>Aarav Ghosh</t>
        </is>
      </c>
      <c r="C2334" t="inlineStr">
        <is>
          <t>South</t>
        </is>
      </c>
      <c r="D2334" t="inlineStr">
        <is>
          <t>Chennai</t>
        </is>
      </c>
      <c r="E2334" t="inlineStr">
        <is>
          <t>Yes</t>
        </is>
      </c>
      <c r="F2334" t="inlineStr">
        <is>
          <t>High Value</t>
        </is>
      </c>
      <c r="G2334" t="n">
        <v>8</v>
      </c>
      <c r="H2334" s="24" t="n">
        <v>47679.43</v>
      </c>
      <c r="I2334" s="24" t="n">
        <v>4511.26</v>
      </c>
      <c r="J2334" s="25" t="n">
        <v>45256</v>
      </c>
      <c r="K2334" s="25" t="n">
        <v>45993</v>
      </c>
      <c r="L2334" t="n">
        <v>5</v>
      </c>
      <c r="M2334" t="n">
        <v>4</v>
      </c>
      <c r="N2334" t="n">
        <v>4</v>
      </c>
      <c r="O2334">
        <f>DATE(2026,1,1)-K2334</f>
        <v/>
      </c>
      <c r="P2334">
        <f>IF(G2334&gt;=2,"Repeat","One-time")</f>
        <v/>
      </c>
    </row>
    <row r="2335">
      <c r="A2335" t="inlineStr">
        <is>
          <t>C00933</t>
        </is>
      </c>
      <c r="B2335" t="inlineStr">
        <is>
          <t>Aarav Gupta</t>
        </is>
      </c>
      <c r="C2335" t="inlineStr">
        <is>
          <t>North</t>
        </is>
      </c>
      <c r="D2335" t="inlineStr">
        <is>
          <t>Gurugram</t>
        </is>
      </c>
      <c r="E2335" t="inlineStr">
        <is>
          <t>Yes</t>
        </is>
      </c>
      <c r="F2335" t="inlineStr">
        <is>
          <t>At Risk</t>
        </is>
      </c>
      <c r="G2335" t="n">
        <v>5</v>
      </c>
      <c r="H2335" s="24" t="n">
        <v>47672.46</v>
      </c>
      <c r="I2335" s="24" t="n">
        <v>10478.85</v>
      </c>
      <c r="J2335" s="25" t="n">
        <v>45023</v>
      </c>
      <c r="K2335" s="25" t="n">
        <v>45310</v>
      </c>
      <c r="L2335" t="n">
        <v>1</v>
      </c>
      <c r="M2335" t="n">
        <v>4</v>
      </c>
      <c r="N2335" t="n">
        <v>4</v>
      </c>
      <c r="O2335">
        <f>DATE(2026,1,1)-K2335</f>
        <v/>
      </c>
      <c r="P2335">
        <f>IF(G2335&gt;=2,"Repeat","One-time")</f>
        <v/>
      </c>
    </row>
    <row r="2336">
      <c r="A2336" t="inlineStr">
        <is>
          <t>C01355</t>
        </is>
      </c>
      <c r="B2336" t="inlineStr">
        <is>
          <t>Neha Agarwal</t>
        </is>
      </c>
      <c r="C2336" t="inlineStr">
        <is>
          <t>West</t>
        </is>
      </c>
      <c r="D2336" t="inlineStr">
        <is>
          <t>Ahmedabad</t>
        </is>
      </c>
      <c r="E2336" t="inlineStr">
        <is>
          <t>No</t>
        </is>
      </c>
      <c r="F2336" t="inlineStr">
        <is>
          <t>High Value</t>
        </is>
      </c>
      <c r="G2336" t="n">
        <v>8</v>
      </c>
      <c r="H2336" s="24" t="n">
        <v>47643.22</v>
      </c>
      <c r="I2336" s="24" t="n">
        <v>8365.17</v>
      </c>
      <c r="J2336" s="25" t="n">
        <v>45154</v>
      </c>
      <c r="K2336" s="25" t="n">
        <v>45978</v>
      </c>
      <c r="L2336" t="n">
        <v>4</v>
      </c>
      <c r="M2336" t="n">
        <v>4</v>
      </c>
      <c r="N2336" t="n">
        <v>4</v>
      </c>
      <c r="O2336">
        <f>DATE(2026,1,1)-K2336</f>
        <v/>
      </c>
      <c r="P2336">
        <f>IF(G2336&gt;=2,"Repeat","One-time")</f>
        <v/>
      </c>
    </row>
    <row r="2337">
      <c r="A2337" t="inlineStr">
        <is>
          <t>C02152</t>
        </is>
      </c>
      <c r="B2337" t="inlineStr">
        <is>
          <t>Diya Yadav</t>
        </is>
      </c>
      <c r="C2337" t="inlineStr">
        <is>
          <t>South</t>
        </is>
      </c>
      <c r="D2337" t="inlineStr">
        <is>
          <t>Bengaluru</t>
        </is>
      </c>
      <c r="E2337" t="inlineStr">
        <is>
          <t>Yes</t>
        </is>
      </c>
      <c r="F2337" t="inlineStr">
        <is>
          <t>At Risk</t>
        </is>
      </c>
      <c r="G2337" t="n">
        <v>7</v>
      </c>
      <c r="H2337" s="24" t="n">
        <v>47637.65</v>
      </c>
      <c r="I2337" s="24" t="n">
        <v>5351.69</v>
      </c>
      <c r="J2337" s="25" t="n">
        <v>45141</v>
      </c>
      <c r="K2337" s="25" t="n">
        <v>45414</v>
      </c>
      <c r="L2337" t="n">
        <v>1</v>
      </c>
      <c r="M2337" t="n">
        <v>4</v>
      </c>
      <c r="N2337" t="n">
        <v>4</v>
      </c>
      <c r="O2337">
        <f>DATE(2026,1,1)-K2337</f>
        <v/>
      </c>
      <c r="P2337">
        <f>IF(G2337&gt;=2,"Repeat","One-time")</f>
        <v/>
      </c>
    </row>
    <row r="2338">
      <c r="A2338" t="inlineStr">
        <is>
          <t>C03805</t>
        </is>
      </c>
      <c r="B2338" t="inlineStr">
        <is>
          <t>Tanvi Sharma</t>
        </is>
      </c>
      <c r="C2338" t="inlineStr">
        <is>
          <t>East</t>
        </is>
      </c>
      <c r="D2338" t="inlineStr">
        <is>
          <t>Bhubaneswar</t>
        </is>
      </c>
      <c r="E2338" t="inlineStr">
        <is>
          <t>Yes</t>
        </is>
      </c>
      <c r="F2338" t="inlineStr">
        <is>
          <t>High Value</t>
        </is>
      </c>
      <c r="G2338" t="n">
        <v>7</v>
      </c>
      <c r="H2338" s="24" t="n">
        <v>47619.04</v>
      </c>
      <c r="I2338" s="24" t="n">
        <v>9191.01</v>
      </c>
      <c r="J2338" s="25" t="n">
        <v>45544</v>
      </c>
      <c r="K2338" s="25" t="n">
        <v>45844</v>
      </c>
      <c r="L2338" t="n">
        <v>3</v>
      </c>
      <c r="M2338" t="n">
        <v>4</v>
      </c>
      <c r="N2338" t="n">
        <v>4</v>
      </c>
      <c r="O2338">
        <f>DATE(2026,1,1)-K2338</f>
        <v/>
      </c>
      <c r="P2338">
        <f>IF(G2338&gt;=2,"Repeat","One-time")</f>
        <v/>
      </c>
    </row>
    <row r="2339">
      <c r="A2339" t="inlineStr">
        <is>
          <t>C05665</t>
        </is>
      </c>
      <c r="B2339" t="inlineStr">
        <is>
          <t>Pooja Khan</t>
        </is>
      </c>
      <c r="C2339" t="inlineStr">
        <is>
          <t>East</t>
        </is>
      </c>
      <c r="D2339" t="inlineStr">
        <is>
          <t>Guwahati</t>
        </is>
      </c>
      <c r="E2339" t="inlineStr">
        <is>
          <t>No</t>
        </is>
      </c>
      <c r="F2339" t="inlineStr">
        <is>
          <t>At Risk</t>
        </is>
      </c>
      <c r="G2339" t="n">
        <v>3</v>
      </c>
      <c r="H2339" s="24" t="n">
        <v>47600.12</v>
      </c>
      <c r="I2339" s="24" t="n">
        <v>6969.43</v>
      </c>
      <c r="J2339" s="25" t="n">
        <v>45597</v>
      </c>
      <c r="K2339" s="25" t="n">
        <v>45644</v>
      </c>
      <c r="L2339" t="n">
        <v>2</v>
      </c>
      <c r="M2339" t="n">
        <v>3</v>
      </c>
      <c r="N2339" t="n">
        <v>4</v>
      </c>
      <c r="O2339">
        <f>DATE(2026,1,1)-K2339</f>
        <v/>
      </c>
      <c r="P2339">
        <f>IF(G2339&gt;=2,"Repeat","One-time")</f>
        <v/>
      </c>
    </row>
    <row r="2340">
      <c r="A2340" t="inlineStr">
        <is>
          <t>C07712</t>
        </is>
      </c>
      <c r="B2340" t="inlineStr">
        <is>
          <t>Diya Sinha</t>
        </is>
      </c>
      <c r="C2340" t="inlineStr">
        <is>
          <t>Central</t>
        </is>
      </c>
      <c r="D2340" t="inlineStr">
        <is>
          <t>Nagpur</t>
        </is>
      </c>
      <c r="E2340" t="inlineStr">
        <is>
          <t>No</t>
        </is>
      </c>
      <c r="F2340" t="inlineStr">
        <is>
          <t>Loyal</t>
        </is>
      </c>
      <c r="G2340" t="n">
        <v>3</v>
      </c>
      <c r="H2340" s="24" t="n">
        <v>47587.43</v>
      </c>
      <c r="I2340" s="24" t="n">
        <v>3790.52</v>
      </c>
      <c r="J2340" s="25" t="n">
        <v>45802</v>
      </c>
      <c r="K2340" s="25" t="n">
        <v>45942</v>
      </c>
      <c r="L2340" t="n">
        <v>4</v>
      </c>
      <c r="M2340" t="n">
        <v>3</v>
      </c>
      <c r="N2340" t="n">
        <v>4</v>
      </c>
      <c r="O2340">
        <f>DATE(2026,1,1)-K2340</f>
        <v/>
      </c>
      <c r="P2340">
        <f>IF(G2340&gt;=2,"Repeat","One-time")</f>
        <v/>
      </c>
    </row>
    <row r="2341">
      <c r="A2341" t="inlineStr">
        <is>
          <t>C05569</t>
        </is>
      </c>
      <c r="B2341" t="inlineStr">
        <is>
          <t>Sanjay Agarwal</t>
        </is>
      </c>
      <c r="C2341" t="inlineStr">
        <is>
          <t>Central</t>
        </is>
      </c>
      <c r="D2341" t="inlineStr">
        <is>
          <t>Raipur</t>
        </is>
      </c>
      <c r="E2341" t="inlineStr">
        <is>
          <t>No</t>
        </is>
      </c>
      <c r="F2341" t="inlineStr">
        <is>
          <t>High Value</t>
        </is>
      </c>
      <c r="G2341" t="n">
        <v>6</v>
      </c>
      <c r="H2341" s="24" t="n">
        <v>47574.4</v>
      </c>
      <c r="I2341" s="24" t="n">
        <v>3819.5</v>
      </c>
      <c r="J2341" s="25" t="n">
        <v>45530</v>
      </c>
      <c r="K2341" s="25" t="n">
        <v>45959</v>
      </c>
      <c r="L2341" t="n">
        <v>4</v>
      </c>
      <c r="M2341" t="n">
        <v>4</v>
      </c>
      <c r="N2341" t="n">
        <v>4</v>
      </c>
      <c r="O2341">
        <f>DATE(2026,1,1)-K2341</f>
        <v/>
      </c>
      <c r="P2341">
        <f>IF(G2341&gt;=2,"Repeat","One-time")</f>
        <v/>
      </c>
    </row>
    <row r="2342">
      <c r="A2342" t="inlineStr">
        <is>
          <t>C08016</t>
        </is>
      </c>
      <c r="B2342" t="inlineStr">
        <is>
          <t>Nikhil Patel</t>
        </is>
      </c>
      <c r="C2342" t="inlineStr">
        <is>
          <t>Central</t>
        </is>
      </c>
      <c r="D2342" t="inlineStr">
        <is>
          <t>Indore</t>
        </is>
      </c>
      <c r="E2342" t="inlineStr">
        <is>
          <t>No</t>
        </is>
      </c>
      <c r="F2342" t="inlineStr">
        <is>
          <t>High Value</t>
        </is>
      </c>
      <c r="G2342" t="n">
        <v>11</v>
      </c>
      <c r="H2342" s="24" t="n">
        <v>47518.08</v>
      </c>
      <c r="I2342" s="24" t="n">
        <v>13838.28</v>
      </c>
      <c r="J2342" s="25" t="n">
        <v>45779</v>
      </c>
      <c r="K2342" s="25" t="n">
        <v>46021</v>
      </c>
      <c r="L2342" t="n">
        <v>5</v>
      </c>
      <c r="M2342" t="n">
        <v>5</v>
      </c>
      <c r="N2342" t="n">
        <v>4</v>
      </c>
      <c r="O2342">
        <f>DATE(2026,1,1)-K2342</f>
        <v/>
      </c>
      <c r="P2342">
        <f>IF(G2342&gt;=2,"Repeat","One-time")</f>
        <v/>
      </c>
    </row>
    <row r="2343">
      <c r="A2343" t="inlineStr">
        <is>
          <t>C00279</t>
        </is>
      </c>
      <c r="B2343" t="inlineStr">
        <is>
          <t>Lakshmi Kapoor</t>
        </is>
      </c>
      <c r="C2343" t="inlineStr">
        <is>
          <t>South</t>
        </is>
      </c>
      <c r="D2343" t="inlineStr">
        <is>
          <t>Chennai</t>
        </is>
      </c>
      <c r="E2343" t="inlineStr">
        <is>
          <t>No</t>
        </is>
      </c>
      <c r="F2343" t="inlineStr">
        <is>
          <t>At Risk</t>
        </is>
      </c>
      <c r="G2343" t="n">
        <v>12</v>
      </c>
      <c r="H2343" s="24" t="n">
        <v>47513.31</v>
      </c>
      <c r="I2343" s="24" t="n">
        <v>12964.06</v>
      </c>
      <c r="J2343" s="25" t="n">
        <v>44952</v>
      </c>
      <c r="K2343" s="25" t="n">
        <v>45739</v>
      </c>
      <c r="L2343" t="n">
        <v>2</v>
      </c>
      <c r="M2343" t="n">
        <v>5</v>
      </c>
      <c r="N2343" t="n">
        <v>4</v>
      </c>
      <c r="O2343">
        <f>DATE(2026,1,1)-K2343</f>
        <v/>
      </c>
      <c r="P2343">
        <f>IF(G2343&gt;=2,"Repeat","One-time")</f>
        <v/>
      </c>
    </row>
    <row r="2344">
      <c r="A2344" t="inlineStr">
        <is>
          <t>C07098</t>
        </is>
      </c>
      <c r="B2344" t="inlineStr">
        <is>
          <t>Shreya Banerjee</t>
        </is>
      </c>
      <c r="C2344" t="inlineStr">
        <is>
          <t>South</t>
        </is>
      </c>
      <c r="D2344" t="inlineStr">
        <is>
          <t>Bengaluru</t>
        </is>
      </c>
      <c r="E2344" t="inlineStr">
        <is>
          <t>Yes</t>
        </is>
      </c>
      <c r="F2344" t="inlineStr">
        <is>
          <t>High Value</t>
        </is>
      </c>
      <c r="G2344" t="n">
        <v>6</v>
      </c>
      <c r="H2344" s="24" t="n">
        <v>47507.82</v>
      </c>
      <c r="I2344" s="24" t="n">
        <v>13167.83</v>
      </c>
      <c r="J2344" s="25" t="n">
        <v>45624</v>
      </c>
      <c r="K2344" s="25" t="n">
        <v>46018</v>
      </c>
      <c r="L2344" t="n">
        <v>5</v>
      </c>
      <c r="M2344" t="n">
        <v>4</v>
      </c>
      <c r="N2344" t="n">
        <v>4</v>
      </c>
      <c r="O2344">
        <f>DATE(2026,1,1)-K2344</f>
        <v/>
      </c>
      <c r="P2344">
        <f>IF(G2344&gt;=2,"Repeat","One-time")</f>
        <v/>
      </c>
    </row>
    <row r="2345">
      <c r="A2345" t="inlineStr">
        <is>
          <t>C01680</t>
        </is>
      </c>
      <c r="B2345" t="inlineStr">
        <is>
          <t>Gurpreet Agarwal</t>
        </is>
      </c>
      <c r="C2345" t="inlineStr">
        <is>
          <t>North</t>
        </is>
      </c>
      <c r="D2345" t="inlineStr">
        <is>
          <t>Delhi</t>
        </is>
      </c>
      <c r="E2345" t="inlineStr">
        <is>
          <t>No</t>
        </is>
      </c>
      <c r="F2345" t="inlineStr">
        <is>
          <t>High Value</t>
        </is>
      </c>
      <c r="G2345" t="n">
        <v>5</v>
      </c>
      <c r="H2345" s="24" t="n">
        <v>47489.5</v>
      </c>
      <c r="I2345" s="24" t="n">
        <v>10303.95</v>
      </c>
      <c r="J2345" s="25" t="n">
        <v>45247</v>
      </c>
      <c r="K2345" s="25" t="n">
        <v>45768</v>
      </c>
      <c r="L2345" t="n">
        <v>3</v>
      </c>
      <c r="M2345" t="n">
        <v>4</v>
      </c>
      <c r="N2345" t="n">
        <v>4</v>
      </c>
      <c r="O2345">
        <f>DATE(2026,1,1)-K2345</f>
        <v/>
      </c>
      <c r="P2345">
        <f>IF(G2345&gt;=2,"Repeat","One-time")</f>
        <v/>
      </c>
    </row>
    <row r="2346">
      <c r="A2346" t="inlineStr">
        <is>
          <t>C08820</t>
        </is>
      </c>
      <c r="B2346" t="inlineStr">
        <is>
          <t>Rohan Yadav</t>
        </is>
      </c>
      <c r="C2346" t="inlineStr">
        <is>
          <t>South</t>
        </is>
      </c>
      <c r="D2346" t="inlineStr">
        <is>
          <t>Kochi</t>
        </is>
      </c>
      <c r="E2346" t="inlineStr">
        <is>
          <t>No</t>
        </is>
      </c>
      <c r="F2346" t="inlineStr">
        <is>
          <t>Occasional</t>
        </is>
      </c>
      <c r="G2346" t="n">
        <v>2</v>
      </c>
      <c r="H2346" s="24" t="n">
        <v>47452.23</v>
      </c>
      <c r="I2346" s="24" t="n">
        <v>3504.54</v>
      </c>
      <c r="J2346" s="25" t="n">
        <v>45927</v>
      </c>
      <c r="K2346" s="25" t="n">
        <v>45986</v>
      </c>
      <c r="L2346" t="n">
        <v>4</v>
      </c>
      <c r="M2346" t="n">
        <v>2</v>
      </c>
      <c r="N2346" t="n">
        <v>4</v>
      </c>
      <c r="O2346">
        <f>DATE(2026,1,1)-K2346</f>
        <v/>
      </c>
      <c r="P2346">
        <f>IF(G2346&gt;=2,"Repeat","One-time")</f>
        <v/>
      </c>
    </row>
    <row r="2347">
      <c r="A2347" t="inlineStr">
        <is>
          <t>C06286</t>
        </is>
      </c>
      <c r="B2347" t="inlineStr">
        <is>
          <t>Ananya Prasad</t>
        </is>
      </c>
      <c r="C2347" t="inlineStr">
        <is>
          <t>South</t>
        </is>
      </c>
      <c r="D2347" t="inlineStr">
        <is>
          <t>Bengaluru</t>
        </is>
      </c>
      <c r="E2347" t="inlineStr">
        <is>
          <t>Yes</t>
        </is>
      </c>
      <c r="F2347" t="inlineStr">
        <is>
          <t>High Value</t>
        </is>
      </c>
      <c r="G2347" t="n">
        <v>5</v>
      </c>
      <c r="H2347" s="24" t="n">
        <v>47446.03</v>
      </c>
      <c r="I2347" s="24" t="n">
        <v>8442.360000000001</v>
      </c>
      <c r="J2347" s="25" t="n">
        <v>45577</v>
      </c>
      <c r="K2347" s="25" t="n">
        <v>45800</v>
      </c>
      <c r="L2347" t="n">
        <v>3</v>
      </c>
      <c r="M2347" t="n">
        <v>4</v>
      </c>
      <c r="N2347" t="n">
        <v>4</v>
      </c>
      <c r="O2347">
        <f>DATE(2026,1,1)-K2347</f>
        <v/>
      </c>
      <c r="P2347">
        <f>IF(G2347&gt;=2,"Repeat","One-time")</f>
        <v/>
      </c>
    </row>
    <row r="2348">
      <c r="A2348" t="inlineStr">
        <is>
          <t>C03235</t>
        </is>
      </c>
      <c r="B2348" t="inlineStr">
        <is>
          <t>Pooja Gupta</t>
        </is>
      </c>
      <c r="C2348" t="inlineStr">
        <is>
          <t>South</t>
        </is>
      </c>
      <c r="D2348" t="inlineStr">
        <is>
          <t>Bengaluru</t>
        </is>
      </c>
      <c r="E2348" t="inlineStr">
        <is>
          <t>No</t>
        </is>
      </c>
      <c r="F2348" t="inlineStr">
        <is>
          <t>At Risk</t>
        </is>
      </c>
      <c r="G2348" t="n">
        <v>5</v>
      </c>
      <c r="H2348" s="24" t="n">
        <v>47396.65</v>
      </c>
      <c r="I2348" s="24" t="n">
        <v>5436.13</v>
      </c>
      <c r="J2348" s="25" t="n">
        <v>45388</v>
      </c>
      <c r="K2348" s="25" t="n">
        <v>45647</v>
      </c>
      <c r="L2348" t="n">
        <v>2</v>
      </c>
      <c r="M2348" t="n">
        <v>4</v>
      </c>
      <c r="N2348" t="n">
        <v>4</v>
      </c>
      <c r="O2348">
        <f>DATE(2026,1,1)-K2348</f>
        <v/>
      </c>
      <c r="P2348">
        <f>IF(G2348&gt;=2,"Repeat","One-time")</f>
        <v/>
      </c>
    </row>
    <row r="2349">
      <c r="A2349" t="inlineStr">
        <is>
          <t>C05349</t>
        </is>
      </c>
      <c r="B2349" t="inlineStr">
        <is>
          <t>Arjun Khan</t>
        </is>
      </c>
      <c r="C2349" t="inlineStr">
        <is>
          <t>East</t>
        </is>
      </c>
      <c r="D2349" t="inlineStr">
        <is>
          <t>Kolkata</t>
        </is>
      </c>
      <c r="E2349" t="inlineStr">
        <is>
          <t>No</t>
        </is>
      </c>
      <c r="F2349" t="inlineStr">
        <is>
          <t>High Value</t>
        </is>
      </c>
      <c r="G2349" t="n">
        <v>6</v>
      </c>
      <c r="H2349" s="24" t="n">
        <v>47383.96</v>
      </c>
      <c r="I2349" s="24" t="n">
        <v>5709.93</v>
      </c>
      <c r="J2349" s="25" t="n">
        <v>45570</v>
      </c>
      <c r="K2349" s="25" t="n">
        <v>45967</v>
      </c>
      <c r="L2349" t="n">
        <v>4</v>
      </c>
      <c r="M2349" t="n">
        <v>4</v>
      </c>
      <c r="N2349" t="n">
        <v>4</v>
      </c>
      <c r="O2349">
        <f>DATE(2026,1,1)-K2349</f>
        <v/>
      </c>
      <c r="P2349">
        <f>IF(G2349&gt;=2,"Repeat","One-time")</f>
        <v/>
      </c>
    </row>
    <row r="2350">
      <c r="A2350" t="inlineStr">
        <is>
          <t>C04890</t>
        </is>
      </c>
      <c r="B2350" t="inlineStr">
        <is>
          <t>Meera Iyer</t>
        </is>
      </c>
      <c r="C2350" t="inlineStr">
        <is>
          <t>Central</t>
        </is>
      </c>
      <c r="D2350" t="inlineStr">
        <is>
          <t>Nagpur</t>
        </is>
      </c>
      <c r="E2350" t="inlineStr">
        <is>
          <t>No</t>
        </is>
      </c>
      <c r="F2350" t="inlineStr">
        <is>
          <t>High Value</t>
        </is>
      </c>
      <c r="G2350" t="n">
        <v>6</v>
      </c>
      <c r="H2350" s="24" t="n">
        <v>47372.21</v>
      </c>
      <c r="I2350" s="24" t="n">
        <v>9145.959999999999</v>
      </c>
      <c r="J2350" s="25" t="n">
        <v>45480</v>
      </c>
      <c r="K2350" s="25" t="n">
        <v>46014</v>
      </c>
      <c r="L2350" t="n">
        <v>5</v>
      </c>
      <c r="M2350" t="n">
        <v>4</v>
      </c>
      <c r="N2350" t="n">
        <v>4</v>
      </c>
      <c r="O2350">
        <f>DATE(2026,1,1)-K2350</f>
        <v/>
      </c>
      <c r="P2350">
        <f>IF(G2350&gt;=2,"Repeat","One-time")</f>
        <v/>
      </c>
    </row>
    <row r="2351">
      <c r="A2351" t="inlineStr">
        <is>
          <t>C06551</t>
        </is>
      </c>
      <c r="B2351" t="inlineStr">
        <is>
          <t>Imran Mishra</t>
        </is>
      </c>
      <c r="C2351" t="inlineStr">
        <is>
          <t>West</t>
        </is>
      </c>
      <c r="D2351" t="inlineStr">
        <is>
          <t>Pune</t>
        </is>
      </c>
      <c r="E2351" t="inlineStr">
        <is>
          <t>No</t>
        </is>
      </c>
      <c r="F2351" t="inlineStr">
        <is>
          <t>High Value</t>
        </is>
      </c>
      <c r="G2351" t="n">
        <v>6</v>
      </c>
      <c r="H2351" s="24" t="n">
        <v>47372.05</v>
      </c>
      <c r="I2351" s="24" t="n">
        <v>12333.82</v>
      </c>
      <c r="J2351" s="25" t="n">
        <v>45553</v>
      </c>
      <c r="K2351" s="25" t="n">
        <v>45999</v>
      </c>
      <c r="L2351" t="n">
        <v>5</v>
      </c>
      <c r="M2351" t="n">
        <v>4</v>
      </c>
      <c r="N2351" t="n">
        <v>4</v>
      </c>
      <c r="O2351">
        <f>DATE(2026,1,1)-K2351</f>
        <v/>
      </c>
      <c r="P2351">
        <f>IF(G2351&gt;=2,"Repeat","One-time")</f>
        <v/>
      </c>
    </row>
    <row r="2352">
      <c r="A2352" t="inlineStr">
        <is>
          <t>C02439</t>
        </is>
      </c>
      <c r="B2352" t="inlineStr">
        <is>
          <t>Abhishek Banerjee</t>
        </is>
      </c>
      <c r="C2352" t="inlineStr">
        <is>
          <t>West</t>
        </is>
      </c>
      <c r="D2352" t="inlineStr">
        <is>
          <t>Panaji</t>
        </is>
      </c>
      <c r="E2352" t="inlineStr">
        <is>
          <t>No</t>
        </is>
      </c>
      <c r="F2352" t="inlineStr">
        <is>
          <t>High Value</t>
        </is>
      </c>
      <c r="G2352" t="n">
        <v>9</v>
      </c>
      <c r="H2352" s="24" t="n">
        <v>47304.24</v>
      </c>
      <c r="I2352" s="24" t="n">
        <v>9506.52</v>
      </c>
      <c r="J2352" s="25" t="n">
        <v>45242</v>
      </c>
      <c r="K2352" s="25" t="n">
        <v>45956</v>
      </c>
      <c r="L2352" t="n">
        <v>4</v>
      </c>
      <c r="M2352" t="n">
        <v>5</v>
      </c>
      <c r="N2352" t="n">
        <v>4</v>
      </c>
      <c r="O2352">
        <f>DATE(2026,1,1)-K2352</f>
        <v/>
      </c>
      <c r="P2352">
        <f>IF(G2352&gt;=2,"Repeat","One-time")</f>
        <v/>
      </c>
    </row>
    <row r="2353">
      <c r="A2353" t="inlineStr">
        <is>
          <t>C02687</t>
        </is>
      </c>
      <c r="B2353" t="inlineStr">
        <is>
          <t>Diya Bose</t>
        </is>
      </c>
      <c r="C2353" t="inlineStr">
        <is>
          <t>South</t>
        </is>
      </c>
      <c r="D2353" t="inlineStr">
        <is>
          <t>Kochi</t>
        </is>
      </c>
      <c r="E2353" t="inlineStr">
        <is>
          <t>No</t>
        </is>
      </c>
      <c r="F2353" t="inlineStr">
        <is>
          <t>At Risk</t>
        </is>
      </c>
      <c r="G2353" t="n">
        <v>9</v>
      </c>
      <c r="H2353" s="24" t="n">
        <v>47288.86</v>
      </c>
      <c r="I2353" s="24" t="n">
        <v>11301.18</v>
      </c>
      <c r="J2353" s="25" t="n">
        <v>45173</v>
      </c>
      <c r="K2353" s="25" t="n">
        <v>45564</v>
      </c>
      <c r="L2353" t="n">
        <v>2</v>
      </c>
      <c r="M2353" t="n">
        <v>5</v>
      </c>
      <c r="N2353" t="n">
        <v>4</v>
      </c>
      <c r="O2353">
        <f>DATE(2026,1,1)-K2353</f>
        <v/>
      </c>
      <c r="P2353">
        <f>IF(G2353&gt;=2,"Repeat","One-time")</f>
        <v/>
      </c>
    </row>
    <row r="2354">
      <c r="A2354" t="inlineStr">
        <is>
          <t>C10279</t>
        </is>
      </c>
      <c r="B2354" t="inlineStr">
        <is>
          <t>Gurpreet Pillai</t>
        </is>
      </c>
      <c r="C2354" t="inlineStr">
        <is>
          <t>South</t>
        </is>
      </c>
      <c r="D2354" t="inlineStr">
        <is>
          <t>Chennai</t>
        </is>
      </c>
      <c r="E2354" t="inlineStr">
        <is>
          <t>Yes</t>
        </is>
      </c>
      <c r="F2354" t="inlineStr">
        <is>
          <t>High Value</t>
        </is>
      </c>
      <c r="G2354" t="n">
        <v>7</v>
      </c>
      <c r="H2354" s="24" t="n">
        <v>47283.34</v>
      </c>
      <c r="I2354" s="24" t="n">
        <v>4272.84</v>
      </c>
      <c r="J2354" s="25" t="n">
        <v>45880</v>
      </c>
      <c r="K2354" s="25" t="n">
        <v>45997</v>
      </c>
      <c r="L2354" t="n">
        <v>5</v>
      </c>
      <c r="M2354" t="n">
        <v>4</v>
      </c>
      <c r="N2354" t="n">
        <v>4</v>
      </c>
      <c r="O2354">
        <f>DATE(2026,1,1)-K2354</f>
        <v/>
      </c>
      <c r="P2354">
        <f>IF(G2354&gt;=2,"Repeat","One-time")</f>
        <v/>
      </c>
    </row>
    <row r="2355">
      <c r="A2355" t="inlineStr">
        <is>
          <t>C10355</t>
        </is>
      </c>
      <c r="B2355" t="inlineStr">
        <is>
          <t>Karan Das</t>
        </is>
      </c>
      <c r="C2355" t="inlineStr">
        <is>
          <t>West</t>
        </is>
      </c>
      <c r="D2355" t="inlineStr">
        <is>
          <t>Mumbai</t>
        </is>
      </c>
      <c r="E2355" t="inlineStr">
        <is>
          <t>Yes</t>
        </is>
      </c>
      <c r="F2355" t="inlineStr">
        <is>
          <t>Loyal</t>
        </is>
      </c>
      <c r="G2355" t="n">
        <v>3</v>
      </c>
      <c r="H2355" s="24" t="n">
        <v>47252.73</v>
      </c>
      <c r="I2355" s="24" t="n">
        <v>5252.77</v>
      </c>
      <c r="J2355" s="25" t="n">
        <v>45908</v>
      </c>
      <c r="K2355" s="25" t="n">
        <v>45932</v>
      </c>
      <c r="L2355" t="n">
        <v>4</v>
      </c>
      <c r="M2355" t="n">
        <v>3</v>
      </c>
      <c r="N2355" t="n">
        <v>4</v>
      </c>
      <c r="O2355">
        <f>DATE(2026,1,1)-K2355</f>
        <v/>
      </c>
      <c r="P2355">
        <f>IF(G2355&gt;=2,"Repeat","One-time")</f>
        <v/>
      </c>
    </row>
    <row r="2356">
      <c r="A2356" t="inlineStr">
        <is>
          <t>C04000</t>
        </is>
      </c>
      <c r="B2356" t="inlineStr">
        <is>
          <t>Tanvi Agarwal</t>
        </is>
      </c>
      <c r="C2356" t="inlineStr">
        <is>
          <t>Central</t>
        </is>
      </c>
      <c r="D2356" t="inlineStr">
        <is>
          <t>Indore</t>
        </is>
      </c>
      <c r="E2356" t="inlineStr">
        <is>
          <t>No</t>
        </is>
      </c>
      <c r="F2356" t="inlineStr">
        <is>
          <t>At Risk</t>
        </is>
      </c>
      <c r="G2356" t="n">
        <v>8</v>
      </c>
      <c r="H2356" s="24" t="n">
        <v>47208.77</v>
      </c>
      <c r="I2356" s="24" t="n">
        <v>12060.35</v>
      </c>
      <c r="J2356" s="25" t="n">
        <v>45332</v>
      </c>
      <c r="K2356" s="25" t="n">
        <v>45732</v>
      </c>
      <c r="L2356" t="n">
        <v>2</v>
      </c>
      <c r="M2356" t="n">
        <v>4</v>
      </c>
      <c r="N2356" t="n">
        <v>4</v>
      </c>
      <c r="O2356">
        <f>DATE(2026,1,1)-K2356</f>
        <v/>
      </c>
      <c r="P2356">
        <f>IF(G2356&gt;=2,"Repeat","One-time")</f>
        <v/>
      </c>
    </row>
    <row r="2357">
      <c r="A2357" t="inlineStr">
        <is>
          <t>C01028</t>
        </is>
      </c>
      <c r="B2357" t="inlineStr">
        <is>
          <t>Sanjay Chopra</t>
        </is>
      </c>
      <c r="C2357" t="inlineStr">
        <is>
          <t>West</t>
        </is>
      </c>
      <c r="D2357" t="inlineStr">
        <is>
          <t>Pune</t>
        </is>
      </c>
      <c r="E2357" t="inlineStr">
        <is>
          <t>Yes</t>
        </is>
      </c>
      <c r="F2357" t="inlineStr">
        <is>
          <t>At Risk</t>
        </is>
      </c>
      <c r="G2357" t="n">
        <v>7</v>
      </c>
      <c r="H2357" s="24" t="n">
        <v>47167.95</v>
      </c>
      <c r="I2357" s="24" t="n">
        <v>1924.62</v>
      </c>
      <c r="J2357" s="25" t="n">
        <v>44968</v>
      </c>
      <c r="K2357" s="25" t="n">
        <v>45308</v>
      </c>
      <c r="L2357" t="n">
        <v>1</v>
      </c>
      <c r="M2357" t="n">
        <v>4</v>
      </c>
      <c r="N2357" t="n">
        <v>4</v>
      </c>
      <c r="O2357">
        <f>DATE(2026,1,1)-K2357</f>
        <v/>
      </c>
      <c r="P2357">
        <f>IF(G2357&gt;=2,"Repeat","One-time")</f>
        <v/>
      </c>
    </row>
    <row r="2358">
      <c r="A2358" t="inlineStr">
        <is>
          <t>C03327</t>
        </is>
      </c>
      <c r="B2358" t="inlineStr">
        <is>
          <t>Abhishek Yadav</t>
        </is>
      </c>
      <c r="C2358" t="inlineStr">
        <is>
          <t>Central</t>
        </is>
      </c>
      <c r="D2358" t="inlineStr">
        <is>
          <t>Nagpur</t>
        </is>
      </c>
      <c r="E2358" t="inlineStr">
        <is>
          <t>No</t>
        </is>
      </c>
      <c r="F2358" t="inlineStr">
        <is>
          <t>High Value</t>
        </is>
      </c>
      <c r="G2358" t="n">
        <v>10</v>
      </c>
      <c r="H2358" s="24" t="n">
        <v>47147.29</v>
      </c>
      <c r="I2358" s="24" t="n">
        <v>12481.23</v>
      </c>
      <c r="J2358" s="25" t="n">
        <v>45274</v>
      </c>
      <c r="K2358" s="25" t="n">
        <v>45768</v>
      </c>
      <c r="L2358" t="n">
        <v>3</v>
      </c>
      <c r="M2358" t="n">
        <v>5</v>
      </c>
      <c r="N2358" t="n">
        <v>4</v>
      </c>
      <c r="O2358">
        <f>DATE(2026,1,1)-K2358</f>
        <v/>
      </c>
      <c r="P2358">
        <f>IF(G2358&gt;=2,"Repeat","One-time")</f>
        <v/>
      </c>
    </row>
    <row r="2359">
      <c r="A2359" t="inlineStr">
        <is>
          <t>C05585</t>
        </is>
      </c>
      <c r="B2359" t="inlineStr">
        <is>
          <t>Sanjay Verma</t>
        </is>
      </c>
      <c r="C2359" t="inlineStr">
        <is>
          <t>North</t>
        </is>
      </c>
      <c r="D2359" t="inlineStr">
        <is>
          <t>Jaipur</t>
        </is>
      </c>
      <c r="E2359" t="inlineStr">
        <is>
          <t>No</t>
        </is>
      </c>
      <c r="F2359" t="inlineStr">
        <is>
          <t>At Risk</t>
        </is>
      </c>
      <c r="G2359" t="n">
        <v>8</v>
      </c>
      <c r="H2359" s="24" t="n">
        <v>47142.24</v>
      </c>
      <c r="I2359" s="24" t="n">
        <v>8905.450000000001</v>
      </c>
      <c r="J2359" s="25" t="n">
        <v>45464</v>
      </c>
      <c r="K2359" s="25" t="n">
        <v>45674</v>
      </c>
      <c r="L2359" t="n">
        <v>2</v>
      </c>
      <c r="M2359" t="n">
        <v>4</v>
      </c>
      <c r="N2359" t="n">
        <v>4</v>
      </c>
      <c r="O2359">
        <f>DATE(2026,1,1)-K2359</f>
        <v/>
      </c>
      <c r="P2359">
        <f>IF(G2359&gt;=2,"Repeat","One-time")</f>
        <v/>
      </c>
    </row>
    <row r="2360">
      <c r="A2360" t="inlineStr">
        <is>
          <t>C07762</t>
        </is>
      </c>
      <c r="B2360" t="inlineStr">
        <is>
          <t>Meera Shah</t>
        </is>
      </c>
      <c r="C2360" t="inlineStr">
        <is>
          <t>North</t>
        </is>
      </c>
      <c r="D2360" t="inlineStr">
        <is>
          <t>Delhi</t>
        </is>
      </c>
      <c r="E2360" t="inlineStr">
        <is>
          <t>No</t>
        </is>
      </c>
      <c r="F2360" t="inlineStr">
        <is>
          <t>High Value</t>
        </is>
      </c>
      <c r="G2360" t="n">
        <v>4</v>
      </c>
      <c r="H2360" s="24" t="n">
        <v>47140.02</v>
      </c>
      <c r="I2360" s="24" t="n">
        <v>7803.63</v>
      </c>
      <c r="J2360" s="25" t="n">
        <v>45679</v>
      </c>
      <c r="K2360" s="25" t="n">
        <v>45911</v>
      </c>
      <c r="L2360" t="n">
        <v>3</v>
      </c>
      <c r="M2360" t="n">
        <v>4</v>
      </c>
      <c r="N2360" t="n">
        <v>4</v>
      </c>
      <c r="O2360">
        <f>DATE(2026,1,1)-K2360</f>
        <v/>
      </c>
      <c r="P2360">
        <f>IF(G2360&gt;=2,"Repeat","One-time")</f>
        <v/>
      </c>
    </row>
    <row r="2361">
      <c r="A2361" t="inlineStr">
        <is>
          <t>C03789</t>
        </is>
      </c>
      <c r="B2361" t="inlineStr">
        <is>
          <t>Suresh Shah</t>
        </is>
      </c>
      <c r="C2361" t="inlineStr">
        <is>
          <t>West</t>
        </is>
      </c>
      <c r="D2361" t="inlineStr">
        <is>
          <t>Mumbai</t>
        </is>
      </c>
      <c r="E2361" t="inlineStr">
        <is>
          <t>No</t>
        </is>
      </c>
      <c r="F2361" t="inlineStr">
        <is>
          <t>At Risk</t>
        </is>
      </c>
      <c r="G2361" t="n">
        <v>5</v>
      </c>
      <c r="H2361" s="24" t="n">
        <v>47126.8</v>
      </c>
      <c r="I2361" s="24" t="n">
        <v>8752.049999999999</v>
      </c>
      <c r="J2361" s="25" t="n">
        <v>45297</v>
      </c>
      <c r="K2361" s="25" t="n">
        <v>45675</v>
      </c>
      <c r="L2361" t="n">
        <v>2</v>
      </c>
      <c r="M2361" t="n">
        <v>4</v>
      </c>
      <c r="N2361" t="n">
        <v>4</v>
      </c>
      <c r="O2361">
        <f>DATE(2026,1,1)-K2361</f>
        <v/>
      </c>
      <c r="P2361">
        <f>IF(G2361&gt;=2,"Repeat","One-time")</f>
        <v/>
      </c>
    </row>
    <row r="2362">
      <c r="A2362" t="inlineStr">
        <is>
          <t>C11377</t>
        </is>
      </c>
      <c r="B2362" t="inlineStr">
        <is>
          <t>Lakshmi Gupta</t>
        </is>
      </c>
      <c r="C2362" t="inlineStr">
        <is>
          <t>West</t>
        </is>
      </c>
      <c r="D2362" t="inlineStr">
        <is>
          <t>Panaji</t>
        </is>
      </c>
      <c r="E2362" t="inlineStr">
        <is>
          <t>Yes</t>
        </is>
      </c>
      <c r="F2362" t="inlineStr">
        <is>
          <t>New</t>
        </is>
      </c>
      <c r="G2362" t="n">
        <v>8</v>
      </c>
      <c r="H2362" s="24" t="n">
        <v>47126.18</v>
      </c>
      <c r="I2362" s="24" t="n">
        <v>5454.5</v>
      </c>
      <c r="J2362" s="25" t="n">
        <v>45969</v>
      </c>
      <c r="K2362" s="25" t="n">
        <v>45993</v>
      </c>
      <c r="L2362" t="n">
        <v>5</v>
      </c>
      <c r="M2362" t="n">
        <v>5</v>
      </c>
      <c r="N2362" t="n">
        <v>4</v>
      </c>
      <c r="O2362">
        <f>DATE(2026,1,1)-K2362</f>
        <v/>
      </c>
      <c r="P2362">
        <f>IF(G2362&gt;=2,"Repeat","One-time")</f>
        <v/>
      </c>
    </row>
    <row r="2363">
      <c r="A2363" t="inlineStr">
        <is>
          <t>C08361</t>
        </is>
      </c>
      <c r="B2363" t="inlineStr">
        <is>
          <t>Harpreet Pillai</t>
        </is>
      </c>
      <c r="C2363" t="inlineStr">
        <is>
          <t>North</t>
        </is>
      </c>
      <c r="D2363" t="inlineStr">
        <is>
          <t>Chandigarh</t>
        </is>
      </c>
      <c r="E2363" t="inlineStr">
        <is>
          <t>No</t>
        </is>
      </c>
      <c r="F2363" t="inlineStr">
        <is>
          <t>High Value</t>
        </is>
      </c>
      <c r="G2363" t="n">
        <v>7</v>
      </c>
      <c r="H2363" s="24" t="n">
        <v>47122.89</v>
      </c>
      <c r="I2363" s="24" t="n">
        <v>11957.83</v>
      </c>
      <c r="J2363" s="25" t="n">
        <v>45721</v>
      </c>
      <c r="K2363" s="25" t="n">
        <v>45972</v>
      </c>
      <c r="L2363" t="n">
        <v>4</v>
      </c>
      <c r="M2363" t="n">
        <v>4</v>
      </c>
      <c r="N2363" t="n">
        <v>4</v>
      </c>
      <c r="O2363">
        <f>DATE(2026,1,1)-K2363</f>
        <v/>
      </c>
      <c r="P2363">
        <f>IF(G2363&gt;=2,"Repeat","One-time")</f>
        <v/>
      </c>
    </row>
    <row r="2364">
      <c r="A2364" t="inlineStr">
        <is>
          <t>C00237</t>
        </is>
      </c>
      <c r="B2364" t="inlineStr">
        <is>
          <t>Sneha Khan</t>
        </is>
      </c>
      <c r="C2364" t="inlineStr">
        <is>
          <t>West</t>
        </is>
      </c>
      <c r="D2364" t="inlineStr">
        <is>
          <t>Mumbai</t>
        </is>
      </c>
      <c r="E2364" t="inlineStr">
        <is>
          <t>No</t>
        </is>
      </c>
      <c r="F2364" t="inlineStr">
        <is>
          <t>At Risk</t>
        </is>
      </c>
      <c r="G2364" t="n">
        <v>10</v>
      </c>
      <c r="H2364" s="24" t="n">
        <v>47048.45</v>
      </c>
      <c r="I2364" s="24" t="n">
        <v>10174.23</v>
      </c>
      <c r="J2364" s="25" t="n">
        <v>44953</v>
      </c>
      <c r="K2364" s="25" t="n">
        <v>45146</v>
      </c>
      <c r="L2364" t="n">
        <v>1</v>
      </c>
      <c r="M2364" t="n">
        <v>5</v>
      </c>
      <c r="N2364" t="n">
        <v>4</v>
      </c>
      <c r="O2364">
        <f>DATE(2026,1,1)-K2364</f>
        <v/>
      </c>
      <c r="P2364">
        <f>IF(G2364&gt;=2,"Repeat","One-time")</f>
        <v/>
      </c>
    </row>
    <row r="2365">
      <c r="A2365" t="inlineStr">
        <is>
          <t>C00139</t>
        </is>
      </c>
      <c r="B2365" t="inlineStr">
        <is>
          <t>Manish Chopra</t>
        </is>
      </c>
      <c r="C2365" t="inlineStr">
        <is>
          <t>West</t>
        </is>
      </c>
      <c r="D2365" t="inlineStr">
        <is>
          <t>Mumbai</t>
        </is>
      </c>
      <c r="E2365" t="inlineStr">
        <is>
          <t>No</t>
        </is>
      </c>
      <c r="F2365" t="inlineStr">
        <is>
          <t>At Risk</t>
        </is>
      </c>
      <c r="G2365" t="n">
        <v>7</v>
      </c>
      <c r="H2365" s="24" t="n">
        <v>47031.5</v>
      </c>
      <c r="I2365" s="24" t="n">
        <v>9407.040000000001</v>
      </c>
      <c r="J2365" s="25" t="n">
        <v>44941</v>
      </c>
      <c r="K2365" s="25" t="n">
        <v>45188</v>
      </c>
      <c r="L2365" t="n">
        <v>1</v>
      </c>
      <c r="M2365" t="n">
        <v>4</v>
      </c>
      <c r="N2365" t="n">
        <v>4</v>
      </c>
      <c r="O2365">
        <f>DATE(2026,1,1)-K2365</f>
        <v/>
      </c>
      <c r="P2365">
        <f>IF(G2365&gt;=2,"Repeat","One-time")</f>
        <v/>
      </c>
    </row>
    <row r="2366">
      <c r="A2366" t="inlineStr">
        <is>
          <t>C06437</t>
        </is>
      </c>
      <c r="B2366" t="inlineStr">
        <is>
          <t>Rohan Chopra</t>
        </is>
      </c>
      <c r="C2366" t="inlineStr">
        <is>
          <t>South</t>
        </is>
      </c>
      <c r="D2366" t="inlineStr">
        <is>
          <t>Coimbatore</t>
        </is>
      </c>
      <c r="E2366" t="inlineStr">
        <is>
          <t>No</t>
        </is>
      </c>
      <c r="F2366" t="inlineStr">
        <is>
          <t>High Value</t>
        </is>
      </c>
      <c r="G2366" t="n">
        <v>6</v>
      </c>
      <c r="H2366" s="24" t="n">
        <v>47002.02</v>
      </c>
      <c r="I2366" s="24" t="n">
        <v>5604.38</v>
      </c>
      <c r="J2366" s="25" t="n">
        <v>45591</v>
      </c>
      <c r="K2366" s="25" t="n">
        <v>45873</v>
      </c>
      <c r="L2366" t="n">
        <v>3</v>
      </c>
      <c r="M2366" t="n">
        <v>4</v>
      </c>
      <c r="N2366" t="n">
        <v>4</v>
      </c>
      <c r="O2366">
        <f>DATE(2026,1,1)-K2366</f>
        <v/>
      </c>
      <c r="P2366">
        <f>IF(G2366&gt;=2,"Repeat","One-time")</f>
        <v/>
      </c>
    </row>
    <row r="2367">
      <c r="A2367" t="inlineStr">
        <is>
          <t>C00261</t>
        </is>
      </c>
      <c r="B2367" t="inlineStr">
        <is>
          <t>Divya Mishra</t>
        </is>
      </c>
      <c r="C2367" t="inlineStr">
        <is>
          <t>North</t>
        </is>
      </c>
      <c r="D2367" t="inlineStr">
        <is>
          <t>Delhi</t>
        </is>
      </c>
      <c r="E2367" t="inlineStr">
        <is>
          <t>No</t>
        </is>
      </c>
      <c r="F2367" t="inlineStr">
        <is>
          <t>At Risk</t>
        </is>
      </c>
      <c r="G2367" t="n">
        <v>5</v>
      </c>
      <c r="H2367" s="24" t="n">
        <v>46985.35</v>
      </c>
      <c r="I2367" s="24" t="n">
        <v>11807.54</v>
      </c>
      <c r="J2367" s="25" t="n">
        <v>44956</v>
      </c>
      <c r="K2367" s="25" t="n">
        <v>45412</v>
      </c>
      <c r="L2367" t="n">
        <v>1</v>
      </c>
      <c r="M2367" t="n">
        <v>4</v>
      </c>
      <c r="N2367" t="n">
        <v>4</v>
      </c>
      <c r="O2367">
        <f>DATE(2026,1,1)-K2367</f>
        <v/>
      </c>
      <c r="P2367">
        <f>IF(G2367&gt;=2,"Repeat","One-time")</f>
        <v/>
      </c>
    </row>
    <row r="2368">
      <c r="A2368" t="inlineStr">
        <is>
          <t>C00207</t>
        </is>
      </c>
      <c r="B2368" t="inlineStr">
        <is>
          <t>Joseph Prasad</t>
        </is>
      </c>
      <c r="C2368" t="inlineStr">
        <is>
          <t>South</t>
        </is>
      </c>
      <c r="D2368" t="inlineStr">
        <is>
          <t>Bengaluru</t>
        </is>
      </c>
      <c r="E2368" t="inlineStr">
        <is>
          <t>Yes</t>
        </is>
      </c>
      <c r="F2368" t="inlineStr">
        <is>
          <t>High Value</t>
        </is>
      </c>
      <c r="G2368" t="n">
        <v>8</v>
      </c>
      <c r="H2368" s="24" t="n">
        <v>46981.38</v>
      </c>
      <c r="I2368" s="24" t="n">
        <v>8195.610000000001</v>
      </c>
      <c r="J2368" s="25" t="n">
        <v>45100</v>
      </c>
      <c r="K2368" s="25" t="n">
        <v>45933</v>
      </c>
      <c r="L2368" t="n">
        <v>4</v>
      </c>
      <c r="M2368" t="n">
        <v>4</v>
      </c>
      <c r="N2368" t="n">
        <v>4</v>
      </c>
      <c r="O2368">
        <f>DATE(2026,1,1)-K2368</f>
        <v/>
      </c>
      <c r="P2368">
        <f>IF(G2368&gt;=2,"Repeat","One-time")</f>
        <v/>
      </c>
    </row>
    <row r="2369">
      <c r="A2369" t="inlineStr">
        <is>
          <t>C10360</t>
        </is>
      </c>
      <c r="B2369" t="inlineStr">
        <is>
          <t>Riya Singh</t>
        </is>
      </c>
      <c r="C2369" t="inlineStr">
        <is>
          <t>North</t>
        </is>
      </c>
      <c r="D2369" t="inlineStr">
        <is>
          <t>Gurugram</t>
        </is>
      </c>
      <c r="E2369" t="inlineStr">
        <is>
          <t>No</t>
        </is>
      </c>
      <c r="F2369" t="inlineStr">
        <is>
          <t>High Value</t>
        </is>
      </c>
      <c r="G2369" t="n">
        <v>5</v>
      </c>
      <c r="H2369" s="24" t="n">
        <v>46970.8</v>
      </c>
      <c r="I2369" s="24" t="n">
        <v>10603.7</v>
      </c>
      <c r="J2369" s="25" t="n">
        <v>45890</v>
      </c>
      <c r="K2369" s="25" t="n">
        <v>46006</v>
      </c>
      <c r="L2369" t="n">
        <v>5</v>
      </c>
      <c r="M2369" t="n">
        <v>4</v>
      </c>
      <c r="N2369" t="n">
        <v>4</v>
      </c>
      <c r="O2369">
        <f>DATE(2026,1,1)-K2369</f>
        <v/>
      </c>
      <c r="P2369">
        <f>IF(G2369&gt;=2,"Repeat","One-time")</f>
        <v/>
      </c>
    </row>
    <row r="2370">
      <c r="A2370" t="inlineStr">
        <is>
          <t>C07901</t>
        </is>
      </c>
      <c r="B2370" t="inlineStr">
        <is>
          <t>Swati Agarwal</t>
        </is>
      </c>
      <c r="C2370" t="inlineStr">
        <is>
          <t>Central</t>
        </is>
      </c>
      <c r="D2370" t="inlineStr">
        <is>
          <t>Bhopal</t>
        </is>
      </c>
      <c r="E2370" t="inlineStr">
        <is>
          <t>Yes</t>
        </is>
      </c>
      <c r="F2370" t="inlineStr">
        <is>
          <t>High Value</t>
        </is>
      </c>
      <c r="G2370" t="n">
        <v>12</v>
      </c>
      <c r="H2370" s="24" t="n">
        <v>46970.58</v>
      </c>
      <c r="I2370" s="24" t="n">
        <v>13372.35</v>
      </c>
      <c r="J2370" s="25" t="n">
        <v>45709</v>
      </c>
      <c r="K2370" s="25" t="n">
        <v>46007</v>
      </c>
      <c r="L2370" t="n">
        <v>5</v>
      </c>
      <c r="M2370" t="n">
        <v>5</v>
      </c>
      <c r="N2370" t="n">
        <v>4</v>
      </c>
      <c r="O2370">
        <f>DATE(2026,1,1)-K2370</f>
        <v/>
      </c>
      <c r="P2370">
        <f>IF(G2370&gt;=2,"Repeat","One-time")</f>
        <v/>
      </c>
    </row>
    <row r="2371">
      <c r="A2371" t="inlineStr">
        <is>
          <t>C06228</t>
        </is>
      </c>
      <c r="B2371" t="inlineStr">
        <is>
          <t>Priya Reddy</t>
        </is>
      </c>
      <c r="C2371" t="inlineStr">
        <is>
          <t>East</t>
        </is>
      </c>
      <c r="D2371" t="inlineStr">
        <is>
          <t>Kolkata</t>
        </is>
      </c>
      <c r="E2371" t="inlineStr">
        <is>
          <t>Yes</t>
        </is>
      </c>
      <c r="F2371" t="inlineStr">
        <is>
          <t>Occasional</t>
        </is>
      </c>
      <c r="G2371" t="n">
        <v>2</v>
      </c>
      <c r="H2371" s="24" t="n">
        <v>46963.68</v>
      </c>
      <c r="I2371" s="24" t="n">
        <v>9569.82</v>
      </c>
      <c r="J2371" s="25" t="n">
        <v>45592</v>
      </c>
      <c r="K2371" s="25" t="n">
        <v>45828</v>
      </c>
      <c r="L2371" t="n">
        <v>3</v>
      </c>
      <c r="M2371" t="n">
        <v>2</v>
      </c>
      <c r="N2371" t="n">
        <v>4</v>
      </c>
      <c r="O2371">
        <f>DATE(2026,1,1)-K2371</f>
        <v/>
      </c>
      <c r="P2371">
        <f>IF(G2371&gt;=2,"Repeat","One-time")</f>
        <v/>
      </c>
    </row>
    <row r="2372">
      <c r="A2372" t="inlineStr">
        <is>
          <t>C09750</t>
        </is>
      </c>
      <c r="B2372" t="inlineStr">
        <is>
          <t>Karan Sinha</t>
        </is>
      </c>
      <c r="C2372" t="inlineStr">
        <is>
          <t>West</t>
        </is>
      </c>
      <c r="D2372" t="inlineStr">
        <is>
          <t>Mumbai</t>
        </is>
      </c>
      <c r="E2372" t="inlineStr">
        <is>
          <t>No</t>
        </is>
      </c>
      <c r="F2372" t="inlineStr">
        <is>
          <t>High Value</t>
        </is>
      </c>
      <c r="G2372" t="n">
        <v>7</v>
      </c>
      <c r="H2372" s="24" t="n">
        <v>46957.64</v>
      </c>
      <c r="I2372" s="24" t="n">
        <v>9426.459999999999</v>
      </c>
      <c r="J2372" s="25" t="n">
        <v>45837</v>
      </c>
      <c r="K2372" s="25" t="n">
        <v>46003</v>
      </c>
      <c r="L2372" t="n">
        <v>5</v>
      </c>
      <c r="M2372" t="n">
        <v>4</v>
      </c>
      <c r="N2372" t="n">
        <v>4</v>
      </c>
      <c r="O2372">
        <f>DATE(2026,1,1)-K2372</f>
        <v/>
      </c>
      <c r="P2372">
        <f>IF(G2372&gt;=2,"Repeat","One-time")</f>
        <v/>
      </c>
    </row>
    <row r="2373">
      <c r="A2373" t="inlineStr">
        <is>
          <t>C05137</t>
        </is>
      </c>
      <c r="B2373" t="inlineStr">
        <is>
          <t>Varun Gupta</t>
        </is>
      </c>
      <c r="C2373" t="inlineStr">
        <is>
          <t>West</t>
        </is>
      </c>
      <c r="D2373" t="inlineStr">
        <is>
          <t>Mumbai</t>
        </is>
      </c>
      <c r="E2373" t="inlineStr">
        <is>
          <t>No</t>
        </is>
      </c>
      <c r="F2373" t="inlineStr">
        <is>
          <t>High Value</t>
        </is>
      </c>
      <c r="G2373" t="n">
        <v>5</v>
      </c>
      <c r="H2373" s="24" t="n">
        <v>46936.68</v>
      </c>
      <c r="I2373" s="24" t="n">
        <v>9920.139999999999</v>
      </c>
      <c r="J2373" s="25" t="n">
        <v>45501</v>
      </c>
      <c r="K2373" s="25" t="n">
        <v>45820</v>
      </c>
      <c r="L2373" t="n">
        <v>3</v>
      </c>
      <c r="M2373" t="n">
        <v>4</v>
      </c>
      <c r="N2373" t="n">
        <v>4</v>
      </c>
      <c r="O2373">
        <f>DATE(2026,1,1)-K2373</f>
        <v/>
      </c>
      <c r="P2373">
        <f>IF(G2373&gt;=2,"Repeat","One-time")</f>
        <v/>
      </c>
    </row>
    <row r="2374">
      <c r="A2374" t="inlineStr">
        <is>
          <t>C05774</t>
        </is>
      </c>
      <c r="B2374" t="inlineStr">
        <is>
          <t>Neha Prasad</t>
        </is>
      </c>
      <c r="C2374" t="inlineStr">
        <is>
          <t>South</t>
        </is>
      </c>
      <c r="D2374" t="inlineStr">
        <is>
          <t>Bengaluru</t>
        </is>
      </c>
      <c r="E2374" t="inlineStr">
        <is>
          <t>No</t>
        </is>
      </c>
      <c r="F2374" t="inlineStr">
        <is>
          <t>High Value</t>
        </is>
      </c>
      <c r="G2374" t="n">
        <v>8</v>
      </c>
      <c r="H2374" s="24" t="n">
        <v>46931.06</v>
      </c>
      <c r="I2374" s="24" t="n">
        <v>4440.34</v>
      </c>
      <c r="J2374" s="25" t="n">
        <v>45506</v>
      </c>
      <c r="K2374" s="25" t="n">
        <v>45988</v>
      </c>
      <c r="L2374" t="n">
        <v>5</v>
      </c>
      <c r="M2374" t="n">
        <v>4</v>
      </c>
      <c r="N2374" t="n">
        <v>4</v>
      </c>
      <c r="O2374">
        <f>DATE(2026,1,1)-K2374</f>
        <v/>
      </c>
      <c r="P2374">
        <f>IF(G2374&gt;=2,"Repeat","One-time")</f>
        <v/>
      </c>
    </row>
    <row r="2375">
      <c r="A2375" t="inlineStr">
        <is>
          <t>C02519</t>
        </is>
      </c>
      <c r="B2375" t="inlineStr">
        <is>
          <t>Ritu Verma</t>
        </is>
      </c>
      <c r="C2375" t="inlineStr">
        <is>
          <t>North</t>
        </is>
      </c>
      <c r="D2375" t="inlineStr">
        <is>
          <t>Jaipur</t>
        </is>
      </c>
      <c r="E2375" t="inlineStr">
        <is>
          <t>No</t>
        </is>
      </c>
      <c r="F2375" t="inlineStr">
        <is>
          <t>High Value</t>
        </is>
      </c>
      <c r="G2375" t="n">
        <v>5</v>
      </c>
      <c r="H2375" s="24" t="n">
        <v>46917.12</v>
      </c>
      <c r="I2375" s="24" t="n">
        <v>6136.71</v>
      </c>
      <c r="J2375" s="25" t="n">
        <v>45186</v>
      </c>
      <c r="K2375" s="25" t="n">
        <v>45788</v>
      </c>
      <c r="L2375" t="n">
        <v>3</v>
      </c>
      <c r="M2375" t="n">
        <v>4</v>
      </c>
      <c r="N2375" t="n">
        <v>4</v>
      </c>
      <c r="O2375">
        <f>DATE(2026,1,1)-K2375</f>
        <v/>
      </c>
      <c r="P2375">
        <f>IF(G2375&gt;=2,"Repeat","One-time")</f>
        <v/>
      </c>
    </row>
    <row r="2376">
      <c r="A2376" t="inlineStr">
        <is>
          <t>C04535</t>
        </is>
      </c>
      <c r="B2376" t="inlineStr">
        <is>
          <t>Neha Patel</t>
        </is>
      </c>
      <c r="C2376" t="inlineStr">
        <is>
          <t>South</t>
        </is>
      </c>
      <c r="D2376" t="inlineStr">
        <is>
          <t>Hyderabad</t>
        </is>
      </c>
      <c r="E2376" t="inlineStr">
        <is>
          <t>No</t>
        </is>
      </c>
      <c r="F2376" t="inlineStr">
        <is>
          <t>At Risk</t>
        </is>
      </c>
      <c r="G2376" t="n">
        <v>3</v>
      </c>
      <c r="H2376" s="24" t="n">
        <v>46906.06</v>
      </c>
      <c r="I2376" s="24" t="n">
        <v>7869.89</v>
      </c>
      <c r="J2376" s="25" t="n">
        <v>45379</v>
      </c>
      <c r="K2376" s="25" t="n">
        <v>45485</v>
      </c>
      <c r="L2376" t="n">
        <v>1</v>
      </c>
      <c r="M2376" t="n">
        <v>3</v>
      </c>
      <c r="N2376" t="n">
        <v>4</v>
      </c>
      <c r="O2376">
        <f>DATE(2026,1,1)-K2376</f>
        <v/>
      </c>
      <c r="P2376">
        <f>IF(G2376&gt;=2,"Repeat","One-time")</f>
        <v/>
      </c>
    </row>
    <row r="2377">
      <c r="A2377" t="inlineStr">
        <is>
          <t>C01249</t>
        </is>
      </c>
      <c r="B2377" t="inlineStr">
        <is>
          <t>Karan Singh</t>
        </is>
      </c>
      <c r="C2377" t="inlineStr">
        <is>
          <t>Central</t>
        </is>
      </c>
      <c r="D2377" t="inlineStr">
        <is>
          <t>Bhopal</t>
        </is>
      </c>
      <c r="E2377" t="inlineStr">
        <is>
          <t>Yes</t>
        </is>
      </c>
      <c r="F2377" t="inlineStr">
        <is>
          <t>At Risk</t>
        </is>
      </c>
      <c r="G2377" t="n">
        <v>8</v>
      </c>
      <c r="H2377" s="24" t="n">
        <v>46904.6</v>
      </c>
      <c r="I2377" s="24" t="n">
        <v>10673.91</v>
      </c>
      <c r="J2377" s="25" t="n">
        <v>44979</v>
      </c>
      <c r="K2377" s="25" t="n">
        <v>45100</v>
      </c>
      <c r="L2377" t="n">
        <v>1</v>
      </c>
      <c r="M2377" t="n">
        <v>4</v>
      </c>
      <c r="N2377" t="n">
        <v>4</v>
      </c>
      <c r="O2377">
        <f>DATE(2026,1,1)-K2377</f>
        <v/>
      </c>
      <c r="P2377">
        <f>IF(G2377&gt;=2,"Repeat","One-time")</f>
        <v/>
      </c>
    </row>
    <row r="2378">
      <c r="A2378" t="inlineStr">
        <is>
          <t>C01936</t>
        </is>
      </c>
      <c r="B2378" t="inlineStr">
        <is>
          <t>Harpreet Patel</t>
        </is>
      </c>
      <c r="C2378" t="inlineStr">
        <is>
          <t>South</t>
        </is>
      </c>
      <c r="D2378" t="inlineStr">
        <is>
          <t>Chennai</t>
        </is>
      </c>
      <c r="E2378" t="inlineStr">
        <is>
          <t>Yes</t>
        </is>
      </c>
      <c r="F2378" t="inlineStr">
        <is>
          <t>High Value</t>
        </is>
      </c>
      <c r="G2378" t="n">
        <v>5</v>
      </c>
      <c r="H2378" s="24" t="n">
        <v>46885.34</v>
      </c>
      <c r="I2378" s="24" t="n">
        <v>6628.32</v>
      </c>
      <c r="J2378" s="25" t="n">
        <v>45242</v>
      </c>
      <c r="K2378" s="25" t="n">
        <v>45763</v>
      </c>
      <c r="L2378" t="n">
        <v>3</v>
      </c>
      <c r="M2378" t="n">
        <v>4</v>
      </c>
      <c r="N2378" t="n">
        <v>4</v>
      </c>
      <c r="O2378">
        <f>DATE(2026,1,1)-K2378</f>
        <v/>
      </c>
      <c r="P2378">
        <f>IF(G2378&gt;=2,"Repeat","One-time")</f>
        <v/>
      </c>
    </row>
    <row r="2379">
      <c r="A2379" t="inlineStr">
        <is>
          <t>C07643</t>
        </is>
      </c>
      <c r="B2379" t="inlineStr">
        <is>
          <t>Abhishek Iyer</t>
        </is>
      </c>
      <c r="C2379" t="inlineStr">
        <is>
          <t>North</t>
        </is>
      </c>
      <c r="D2379" t="inlineStr">
        <is>
          <t>Gurugram</t>
        </is>
      </c>
      <c r="E2379" t="inlineStr">
        <is>
          <t>No</t>
        </is>
      </c>
      <c r="F2379" t="inlineStr">
        <is>
          <t>High Value</t>
        </is>
      </c>
      <c r="G2379" t="n">
        <v>5</v>
      </c>
      <c r="H2379" s="24" t="n">
        <v>46874.49</v>
      </c>
      <c r="I2379" s="24" t="n">
        <v>5530.29</v>
      </c>
      <c r="J2379" s="25" t="n">
        <v>45687</v>
      </c>
      <c r="K2379" s="25" t="n">
        <v>46013</v>
      </c>
      <c r="L2379" t="n">
        <v>5</v>
      </c>
      <c r="M2379" t="n">
        <v>4</v>
      </c>
      <c r="N2379" t="n">
        <v>4</v>
      </c>
      <c r="O2379">
        <f>DATE(2026,1,1)-K2379</f>
        <v/>
      </c>
      <c r="P2379">
        <f>IF(G2379&gt;=2,"Repeat","One-time")</f>
        <v/>
      </c>
    </row>
    <row r="2380">
      <c r="A2380" t="inlineStr">
        <is>
          <t>C01985</t>
        </is>
      </c>
      <c r="B2380" t="inlineStr">
        <is>
          <t>Amit Singh</t>
        </is>
      </c>
      <c r="C2380" t="inlineStr">
        <is>
          <t>South</t>
        </is>
      </c>
      <c r="D2380" t="inlineStr">
        <is>
          <t>Bengaluru</t>
        </is>
      </c>
      <c r="E2380" t="inlineStr">
        <is>
          <t>Yes</t>
        </is>
      </c>
      <c r="F2380" t="inlineStr">
        <is>
          <t>High Value</t>
        </is>
      </c>
      <c r="G2380" t="n">
        <v>8</v>
      </c>
      <c r="H2380" s="24" t="n">
        <v>46853.19</v>
      </c>
      <c r="I2380" s="24" t="n">
        <v>15753.61</v>
      </c>
      <c r="J2380" s="25" t="n">
        <v>45075</v>
      </c>
      <c r="K2380" s="25" t="n">
        <v>45947</v>
      </c>
      <c r="L2380" t="n">
        <v>4</v>
      </c>
      <c r="M2380" t="n">
        <v>4</v>
      </c>
      <c r="N2380" t="n">
        <v>4</v>
      </c>
      <c r="O2380">
        <f>DATE(2026,1,1)-K2380</f>
        <v/>
      </c>
      <c r="P2380">
        <f>IF(G2380&gt;=2,"Repeat","One-time")</f>
        <v/>
      </c>
    </row>
    <row r="2381">
      <c r="A2381" t="inlineStr">
        <is>
          <t>C03156</t>
        </is>
      </c>
      <c r="B2381" t="inlineStr">
        <is>
          <t>Sanjay Kapoor</t>
        </is>
      </c>
      <c r="C2381" t="inlineStr">
        <is>
          <t>North</t>
        </is>
      </c>
      <c r="D2381" t="inlineStr">
        <is>
          <t>Jaipur</t>
        </is>
      </c>
      <c r="E2381" t="inlineStr">
        <is>
          <t>No</t>
        </is>
      </c>
      <c r="F2381" t="inlineStr">
        <is>
          <t>At Risk</t>
        </is>
      </c>
      <c r="G2381" t="n">
        <v>2</v>
      </c>
      <c r="H2381" s="24" t="n">
        <v>46710.25</v>
      </c>
      <c r="I2381" s="24" t="n">
        <v>5571.49</v>
      </c>
      <c r="J2381" s="25" t="n">
        <v>45552</v>
      </c>
      <c r="K2381" s="25" t="n">
        <v>45557</v>
      </c>
      <c r="L2381" t="n">
        <v>2</v>
      </c>
      <c r="M2381" t="n">
        <v>2</v>
      </c>
      <c r="N2381" t="n">
        <v>4</v>
      </c>
      <c r="O2381">
        <f>DATE(2026,1,1)-K2381</f>
        <v/>
      </c>
      <c r="P2381">
        <f>IF(G2381&gt;=2,"Repeat","One-time")</f>
        <v/>
      </c>
    </row>
    <row r="2382">
      <c r="A2382" t="inlineStr">
        <is>
          <t>C02156</t>
        </is>
      </c>
      <c r="B2382" t="inlineStr">
        <is>
          <t>Diya Rao</t>
        </is>
      </c>
      <c r="C2382" t="inlineStr">
        <is>
          <t>East</t>
        </is>
      </c>
      <c r="D2382" t="inlineStr">
        <is>
          <t>Guwahati</t>
        </is>
      </c>
      <c r="E2382" t="inlineStr">
        <is>
          <t>No</t>
        </is>
      </c>
      <c r="F2382" t="inlineStr">
        <is>
          <t>High Value</t>
        </is>
      </c>
      <c r="G2382" t="n">
        <v>7</v>
      </c>
      <c r="H2382" s="24" t="n">
        <v>46701.89</v>
      </c>
      <c r="I2382" s="24" t="n">
        <v>7522.87</v>
      </c>
      <c r="J2382" s="25" t="n">
        <v>45177</v>
      </c>
      <c r="K2382" s="25" t="n">
        <v>45963</v>
      </c>
      <c r="L2382" t="n">
        <v>4</v>
      </c>
      <c r="M2382" t="n">
        <v>4</v>
      </c>
      <c r="N2382" t="n">
        <v>4</v>
      </c>
      <c r="O2382">
        <f>DATE(2026,1,1)-K2382</f>
        <v/>
      </c>
      <c r="P2382">
        <f>IF(G2382&gt;=2,"Repeat","One-time")</f>
        <v/>
      </c>
    </row>
    <row r="2383">
      <c r="A2383" t="inlineStr">
        <is>
          <t>C00088</t>
        </is>
      </c>
      <c r="B2383" t="inlineStr">
        <is>
          <t>Ritu Ghosh</t>
        </is>
      </c>
      <c r="C2383" t="inlineStr">
        <is>
          <t>East</t>
        </is>
      </c>
      <c r="D2383" t="inlineStr">
        <is>
          <t>Kolkata</t>
        </is>
      </c>
      <c r="E2383" t="inlineStr">
        <is>
          <t>Yes</t>
        </is>
      </c>
      <c r="F2383" t="inlineStr">
        <is>
          <t>High Value</t>
        </is>
      </c>
      <c r="G2383" t="n">
        <v>6</v>
      </c>
      <c r="H2383" s="24" t="n">
        <v>46645.43</v>
      </c>
      <c r="I2383" s="24" t="n">
        <v>4725.12</v>
      </c>
      <c r="J2383" s="25" t="n">
        <v>45140</v>
      </c>
      <c r="K2383" s="25" t="n">
        <v>45859</v>
      </c>
      <c r="L2383" t="n">
        <v>3</v>
      </c>
      <c r="M2383" t="n">
        <v>4</v>
      </c>
      <c r="N2383" t="n">
        <v>4</v>
      </c>
      <c r="O2383">
        <f>DATE(2026,1,1)-K2383</f>
        <v/>
      </c>
      <c r="P2383">
        <f>IF(G2383&gt;=2,"Repeat","One-time")</f>
        <v/>
      </c>
    </row>
    <row r="2384">
      <c r="A2384" t="inlineStr">
        <is>
          <t>C05993</t>
        </is>
      </c>
      <c r="B2384" t="inlineStr">
        <is>
          <t>Gurpreet Patel</t>
        </is>
      </c>
      <c r="C2384" t="inlineStr">
        <is>
          <t>South</t>
        </is>
      </c>
      <c r="D2384" t="inlineStr">
        <is>
          <t>Chennai</t>
        </is>
      </c>
      <c r="E2384" t="inlineStr">
        <is>
          <t>Yes</t>
        </is>
      </c>
      <c r="F2384" t="inlineStr">
        <is>
          <t>High Value</t>
        </is>
      </c>
      <c r="G2384" t="n">
        <v>5</v>
      </c>
      <c r="H2384" s="24" t="n">
        <v>46638.51</v>
      </c>
      <c r="I2384" s="24" t="n">
        <v>166.31</v>
      </c>
      <c r="J2384" s="25" t="n">
        <v>45556</v>
      </c>
      <c r="K2384" s="25" t="n">
        <v>45833</v>
      </c>
      <c r="L2384" t="n">
        <v>3</v>
      </c>
      <c r="M2384" t="n">
        <v>4</v>
      </c>
      <c r="N2384" t="n">
        <v>4</v>
      </c>
      <c r="O2384">
        <f>DATE(2026,1,1)-K2384</f>
        <v/>
      </c>
      <c r="P2384">
        <f>IF(G2384&gt;=2,"Repeat","One-time")</f>
        <v/>
      </c>
    </row>
    <row r="2385">
      <c r="A2385" t="inlineStr">
        <is>
          <t>C01440</t>
        </is>
      </c>
      <c r="B2385" t="inlineStr">
        <is>
          <t>Lakshmi Bose</t>
        </is>
      </c>
      <c r="C2385" t="inlineStr">
        <is>
          <t>North</t>
        </is>
      </c>
      <c r="D2385" t="inlineStr">
        <is>
          <t>Lucknow</t>
        </is>
      </c>
      <c r="E2385" t="inlineStr">
        <is>
          <t>No</t>
        </is>
      </c>
      <c r="F2385" t="inlineStr">
        <is>
          <t>At Risk</t>
        </is>
      </c>
      <c r="G2385" t="n">
        <v>7</v>
      </c>
      <c r="H2385" s="24" t="n">
        <v>46629.54</v>
      </c>
      <c r="I2385" s="24" t="n">
        <v>10621.93</v>
      </c>
      <c r="J2385" s="25" t="n">
        <v>45018</v>
      </c>
      <c r="K2385" s="25" t="n">
        <v>45516</v>
      </c>
      <c r="L2385" t="n">
        <v>2</v>
      </c>
      <c r="M2385" t="n">
        <v>4</v>
      </c>
      <c r="N2385" t="n">
        <v>4</v>
      </c>
      <c r="O2385">
        <f>DATE(2026,1,1)-K2385</f>
        <v/>
      </c>
      <c r="P2385">
        <f>IF(G2385&gt;=2,"Repeat","One-time")</f>
        <v/>
      </c>
    </row>
    <row r="2386">
      <c r="A2386" t="inlineStr">
        <is>
          <t>C07271</t>
        </is>
      </c>
      <c r="B2386" t="inlineStr">
        <is>
          <t>Harpreet Verma</t>
        </is>
      </c>
      <c r="C2386" t="inlineStr">
        <is>
          <t>South</t>
        </is>
      </c>
      <c r="D2386" t="inlineStr">
        <is>
          <t>Hyderabad</t>
        </is>
      </c>
      <c r="E2386" t="inlineStr">
        <is>
          <t>No</t>
        </is>
      </c>
      <c r="F2386" t="inlineStr">
        <is>
          <t>At Risk</t>
        </is>
      </c>
      <c r="G2386" t="n">
        <v>5</v>
      </c>
      <c r="H2386" s="24" t="n">
        <v>46627.16</v>
      </c>
      <c r="I2386" s="24" t="n">
        <v>9698.32</v>
      </c>
      <c r="J2386" s="25" t="n">
        <v>45616</v>
      </c>
      <c r="K2386" s="25" t="n">
        <v>45709</v>
      </c>
      <c r="L2386" t="n">
        <v>2</v>
      </c>
      <c r="M2386" t="n">
        <v>4</v>
      </c>
      <c r="N2386" t="n">
        <v>4</v>
      </c>
      <c r="O2386">
        <f>DATE(2026,1,1)-K2386</f>
        <v/>
      </c>
      <c r="P2386">
        <f>IF(G2386&gt;=2,"Repeat","One-time")</f>
        <v/>
      </c>
    </row>
    <row r="2387">
      <c r="A2387" t="inlineStr">
        <is>
          <t>C04784</t>
        </is>
      </c>
      <c r="B2387" t="inlineStr">
        <is>
          <t>Aarav Ghosh</t>
        </is>
      </c>
      <c r="C2387" t="inlineStr">
        <is>
          <t>South</t>
        </is>
      </c>
      <c r="D2387" t="inlineStr">
        <is>
          <t>Chennai</t>
        </is>
      </c>
      <c r="E2387" t="inlineStr">
        <is>
          <t>No</t>
        </is>
      </c>
      <c r="F2387" t="inlineStr">
        <is>
          <t>High Value</t>
        </is>
      </c>
      <c r="G2387" t="n">
        <v>7</v>
      </c>
      <c r="H2387" s="24" t="n">
        <v>46622.86</v>
      </c>
      <c r="I2387" s="24" t="n">
        <v>9589.27</v>
      </c>
      <c r="J2387" s="25" t="n">
        <v>45507</v>
      </c>
      <c r="K2387" s="25" t="n">
        <v>46015</v>
      </c>
      <c r="L2387" t="n">
        <v>5</v>
      </c>
      <c r="M2387" t="n">
        <v>4</v>
      </c>
      <c r="N2387" t="n">
        <v>4</v>
      </c>
      <c r="O2387">
        <f>DATE(2026,1,1)-K2387</f>
        <v/>
      </c>
      <c r="P2387">
        <f>IF(G2387&gt;=2,"Repeat","One-time")</f>
        <v/>
      </c>
    </row>
    <row r="2388">
      <c r="A2388" t="inlineStr">
        <is>
          <t>C01993</t>
        </is>
      </c>
      <c r="B2388" t="inlineStr">
        <is>
          <t>Divya Chopra</t>
        </is>
      </c>
      <c r="C2388" t="inlineStr">
        <is>
          <t>East</t>
        </is>
      </c>
      <c r="D2388" t="inlineStr">
        <is>
          <t>Jamshedpur</t>
        </is>
      </c>
      <c r="E2388" t="inlineStr">
        <is>
          <t>No</t>
        </is>
      </c>
      <c r="F2388" t="inlineStr">
        <is>
          <t>High Value</t>
        </is>
      </c>
      <c r="G2388" t="n">
        <v>12</v>
      </c>
      <c r="H2388" s="24" t="n">
        <v>46594.44</v>
      </c>
      <c r="I2388" s="24" t="n">
        <v>13134.04</v>
      </c>
      <c r="J2388" s="25" t="n">
        <v>45092</v>
      </c>
      <c r="K2388" s="25" t="n">
        <v>45986</v>
      </c>
      <c r="L2388" t="n">
        <v>4</v>
      </c>
      <c r="M2388" t="n">
        <v>5</v>
      </c>
      <c r="N2388" t="n">
        <v>4</v>
      </c>
      <c r="O2388">
        <f>DATE(2026,1,1)-K2388</f>
        <v/>
      </c>
      <c r="P2388">
        <f>IF(G2388&gt;=2,"Repeat","One-time")</f>
        <v/>
      </c>
    </row>
    <row r="2389">
      <c r="A2389" t="inlineStr">
        <is>
          <t>C00138</t>
        </is>
      </c>
      <c r="B2389" t="inlineStr">
        <is>
          <t>Riya Verma</t>
        </is>
      </c>
      <c r="C2389" t="inlineStr">
        <is>
          <t>Central</t>
        </is>
      </c>
      <c r="D2389" t="inlineStr">
        <is>
          <t>Indore</t>
        </is>
      </c>
      <c r="E2389" t="inlineStr">
        <is>
          <t>No</t>
        </is>
      </c>
      <c r="F2389" t="inlineStr">
        <is>
          <t>High Value</t>
        </is>
      </c>
      <c r="G2389" t="n">
        <v>7</v>
      </c>
      <c r="H2389" s="24" t="n">
        <v>46590.48</v>
      </c>
      <c r="I2389" s="24" t="n">
        <v>7203.67</v>
      </c>
      <c r="J2389" s="25" t="n">
        <v>45245</v>
      </c>
      <c r="K2389" s="25" t="n">
        <v>45770</v>
      </c>
      <c r="L2389" t="n">
        <v>3</v>
      </c>
      <c r="M2389" t="n">
        <v>4</v>
      </c>
      <c r="N2389" t="n">
        <v>4</v>
      </c>
      <c r="O2389">
        <f>DATE(2026,1,1)-K2389</f>
        <v/>
      </c>
      <c r="P2389">
        <f>IF(G2389&gt;=2,"Repeat","One-time")</f>
        <v/>
      </c>
    </row>
    <row r="2390">
      <c r="A2390" t="inlineStr">
        <is>
          <t>C08640</t>
        </is>
      </c>
      <c r="B2390" t="inlineStr">
        <is>
          <t>Harpreet Verma</t>
        </is>
      </c>
      <c r="C2390" t="inlineStr">
        <is>
          <t>South</t>
        </is>
      </c>
      <c r="D2390" t="inlineStr">
        <is>
          <t>Chennai</t>
        </is>
      </c>
      <c r="E2390" t="inlineStr">
        <is>
          <t>No</t>
        </is>
      </c>
      <c r="F2390" t="inlineStr">
        <is>
          <t>New</t>
        </is>
      </c>
      <c r="G2390" t="n">
        <v>2</v>
      </c>
      <c r="H2390" s="24" t="n">
        <v>46555.42</v>
      </c>
      <c r="I2390" s="24" t="n">
        <v>3163.54</v>
      </c>
      <c r="J2390" s="25" t="n">
        <v>45976</v>
      </c>
      <c r="K2390" s="25" t="n">
        <v>45989</v>
      </c>
      <c r="L2390" t="n">
        <v>5</v>
      </c>
      <c r="M2390" t="n">
        <v>2</v>
      </c>
      <c r="N2390" t="n">
        <v>4</v>
      </c>
      <c r="O2390">
        <f>DATE(2026,1,1)-K2390</f>
        <v/>
      </c>
      <c r="P2390">
        <f>IF(G2390&gt;=2,"Repeat","One-time")</f>
        <v/>
      </c>
    </row>
    <row r="2391">
      <c r="A2391" t="inlineStr">
        <is>
          <t>C03001</t>
        </is>
      </c>
      <c r="B2391" t="inlineStr">
        <is>
          <t>Gurpreet Pillai</t>
        </is>
      </c>
      <c r="C2391" t="inlineStr">
        <is>
          <t>North</t>
        </is>
      </c>
      <c r="D2391" t="inlineStr">
        <is>
          <t>Delhi</t>
        </is>
      </c>
      <c r="E2391" t="inlineStr">
        <is>
          <t>No</t>
        </is>
      </c>
      <c r="F2391" t="inlineStr">
        <is>
          <t>Loyal</t>
        </is>
      </c>
      <c r="G2391" t="n">
        <v>4</v>
      </c>
      <c r="H2391" s="24" t="n">
        <v>46550.91</v>
      </c>
      <c r="I2391" s="24" t="n">
        <v>10824.61</v>
      </c>
      <c r="J2391" s="25" t="n">
        <v>45223</v>
      </c>
      <c r="K2391" s="25" t="n">
        <v>45824</v>
      </c>
      <c r="L2391" t="n">
        <v>3</v>
      </c>
      <c r="M2391" t="n">
        <v>3</v>
      </c>
      <c r="N2391" t="n">
        <v>4</v>
      </c>
      <c r="O2391">
        <f>DATE(2026,1,1)-K2391</f>
        <v/>
      </c>
      <c r="P2391">
        <f>IF(G2391&gt;=2,"Repeat","One-time")</f>
        <v/>
      </c>
    </row>
    <row r="2392">
      <c r="A2392" t="inlineStr">
        <is>
          <t>C06171</t>
        </is>
      </c>
      <c r="B2392" t="inlineStr">
        <is>
          <t>Joseph Agarwal</t>
        </is>
      </c>
      <c r="C2392" t="inlineStr">
        <is>
          <t>North</t>
        </is>
      </c>
      <c r="D2392" t="inlineStr">
        <is>
          <t>Delhi</t>
        </is>
      </c>
      <c r="E2392" t="inlineStr">
        <is>
          <t>No</t>
        </is>
      </c>
      <c r="F2392" t="inlineStr">
        <is>
          <t>High Value</t>
        </is>
      </c>
      <c r="G2392" t="n">
        <v>5</v>
      </c>
      <c r="H2392" s="24" t="n">
        <v>46526.62</v>
      </c>
      <c r="I2392" s="24" t="n">
        <v>9834.91</v>
      </c>
      <c r="J2392" s="25" t="n">
        <v>45535</v>
      </c>
      <c r="K2392" s="25" t="n">
        <v>46018</v>
      </c>
      <c r="L2392" t="n">
        <v>5</v>
      </c>
      <c r="M2392" t="n">
        <v>4</v>
      </c>
      <c r="N2392" t="n">
        <v>4</v>
      </c>
      <c r="O2392">
        <f>DATE(2026,1,1)-K2392</f>
        <v/>
      </c>
      <c r="P2392">
        <f>IF(G2392&gt;=2,"Repeat","One-time")</f>
        <v/>
      </c>
    </row>
    <row r="2393">
      <c r="A2393" t="inlineStr">
        <is>
          <t>C03049</t>
        </is>
      </c>
      <c r="B2393" t="inlineStr">
        <is>
          <t>Rohan Prasad</t>
        </is>
      </c>
      <c r="C2393" t="inlineStr">
        <is>
          <t>South</t>
        </is>
      </c>
      <c r="D2393" t="inlineStr">
        <is>
          <t>Hyderabad</t>
        </is>
      </c>
      <c r="E2393" t="inlineStr">
        <is>
          <t>Yes</t>
        </is>
      </c>
      <c r="F2393" t="inlineStr">
        <is>
          <t>Loyal</t>
        </is>
      </c>
      <c r="G2393" t="n">
        <v>3</v>
      </c>
      <c r="H2393" s="24" t="n">
        <v>46505.95</v>
      </c>
      <c r="I2393" s="24" t="n">
        <v>3795.82</v>
      </c>
      <c r="J2393" s="25" t="n">
        <v>45418</v>
      </c>
      <c r="K2393" s="25" t="n">
        <v>45829</v>
      </c>
      <c r="L2393" t="n">
        <v>3</v>
      </c>
      <c r="M2393" t="n">
        <v>3</v>
      </c>
      <c r="N2393" t="n">
        <v>4</v>
      </c>
      <c r="O2393">
        <f>DATE(2026,1,1)-K2393</f>
        <v/>
      </c>
      <c r="P2393">
        <f>IF(G2393&gt;=2,"Repeat","One-time")</f>
        <v/>
      </c>
    </row>
    <row r="2394">
      <c r="A2394" t="inlineStr">
        <is>
          <t>C01004</t>
        </is>
      </c>
      <c r="B2394" t="inlineStr">
        <is>
          <t>Vivaan Kumar</t>
        </is>
      </c>
      <c r="C2394" t="inlineStr">
        <is>
          <t>South</t>
        </is>
      </c>
      <c r="D2394" t="inlineStr">
        <is>
          <t>Bengaluru</t>
        </is>
      </c>
      <c r="E2394" t="inlineStr">
        <is>
          <t>No</t>
        </is>
      </c>
      <c r="F2394" t="inlineStr">
        <is>
          <t>At Risk</t>
        </is>
      </c>
      <c r="G2394" t="n">
        <v>6</v>
      </c>
      <c r="H2394" s="24" t="n">
        <v>46503.21</v>
      </c>
      <c r="I2394" s="24" t="n">
        <v>9393.07</v>
      </c>
      <c r="J2394" s="25" t="n">
        <v>44948</v>
      </c>
      <c r="K2394" s="25" t="n">
        <v>45502</v>
      </c>
      <c r="L2394" t="n">
        <v>2</v>
      </c>
      <c r="M2394" t="n">
        <v>4</v>
      </c>
      <c r="N2394" t="n">
        <v>4</v>
      </c>
      <c r="O2394">
        <f>DATE(2026,1,1)-K2394</f>
        <v/>
      </c>
      <c r="P2394">
        <f>IF(G2394&gt;=2,"Repeat","One-time")</f>
        <v/>
      </c>
    </row>
    <row r="2395">
      <c r="A2395" t="inlineStr">
        <is>
          <t>C06187</t>
        </is>
      </c>
      <c r="B2395" t="inlineStr">
        <is>
          <t>Pooja Verma</t>
        </is>
      </c>
      <c r="C2395" t="inlineStr">
        <is>
          <t>East</t>
        </is>
      </c>
      <c r="D2395" t="inlineStr">
        <is>
          <t>Guwahati</t>
        </is>
      </c>
      <c r="E2395" t="inlineStr">
        <is>
          <t>Yes</t>
        </is>
      </c>
      <c r="F2395" t="inlineStr">
        <is>
          <t>High Value</t>
        </is>
      </c>
      <c r="G2395" t="n">
        <v>7</v>
      </c>
      <c r="H2395" s="24" t="n">
        <v>46497.68</v>
      </c>
      <c r="I2395" s="24" t="n">
        <v>9838.799999999999</v>
      </c>
      <c r="J2395" s="25" t="n">
        <v>45539</v>
      </c>
      <c r="K2395" s="25" t="n">
        <v>45871</v>
      </c>
      <c r="L2395" t="n">
        <v>3</v>
      </c>
      <c r="M2395" t="n">
        <v>4</v>
      </c>
      <c r="N2395" t="n">
        <v>4</v>
      </c>
      <c r="O2395">
        <f>DATE(2026,1,1)-K2395</f>
        <v/>
      </c>
      <c r="P2395">
        <f>IF(G2395&gt;=2,"Repeat","One-time")</f>
        <v/>
      </c>
    </row>
    <row r="2396">
      <c r="A2396" t="inlineStr">
        <is>
          <t>C10436</t>
        </is>
      </c>
      <c r="B2396" t="inlineStr">
        <is>
          <t>Pooja Ghosh</t>
        </is>
      </c>
      <c r="C2396" t="inlineStr">
        <is>
          <t>North</t>
        </is>
      </c>
      <c r="D2396" t="inlineStr">
        <is>
          <t>Gurugram</t>
        </is>
      </c>
      <c r="E2396" t="inlineStr">
        <is>
          <t>No</t>
        </is>
      </c>
      <c r="F2396" t="inlineStr">
        <is>
          <t>High Value</t>
        </is>
      </c>
      <c r="G2396" t="n">
        <v>4</v>
      </c>
      <c r="H2396" s="24" t="n">
        <v>46460.93</v>
      </c>
      <c r="I2396" s="24" t="n">
        <v>3918.32</v>
      </c>
      <c r="J2396" s="25" t="n">
        <v>45891</v>
      </c>
      <c r="K2396" s="25" t="n">
        <v>45991</v>
      </c>
      <c r="L2396" t="n">
        <v>5</v>
      </c>
      <c r="M2396" t="n">
        <v>4</v>
      </c>
      <c r="N2396" t="n">
        <v>4</v>
      </c>
      <c r="O2396">
        <f>DATE(2026,1,1)-K2396</f>
        <v/>
      </c>
      <c r="P2396">
        <f>IF(G2396&gt;=2,"Repeat","One-time")</f>
        <v/>
      </c>
    </row>
    <row r="2397">
      <c r="A2397" t="inlineStr">
        <is>
          <t>C04356</t>
        </is>
      </c>
      <c r="B2397" t="inlineStr">
        <is>
          <t>Arjun Patel</t>
        </is>
      </c>
      <c r="C2397" t="inlineStr">
        <is>
          <t>West</t>
        </is>
      </c>
      <c r="D2397" t="inlineStr">
        <is>
          <t>Mumbai</t>
        </is>
      </c>
      <c r="E2397" t="inlineStr">
        <is>
          <t>Yes</t>
        </is>
      </c>
      <c r="F2397" t="inlineStr">
        <is>
          <t>High Value</t>
        </is>
      </c>
      <c r="G2397" t="n">
        <v>6</v>
      </c>
      <c r="H2397" s="24" t="n">
        <v>46411.16</v>
      </c>
      <c r="I2397" s="24" t="n">
        <v>12513.05</v>
      </c>
      <c r="J2397" s="25" t="n">
        <v>45410</v>
      </c>
      <c r="K2397" s="25" t="n">
        <v>45991</v>
      </c>
      <c r="L2397" t="n">
        <v>5</v>
      </c>
      <c r="M2397" t="n">
        <v>4</v>
      </c>
      <c r="N2397" t="n">
        <v>4</v>
      </c>
      <c r="O2397">
        <f>DATE(2026,1,1)-K2397</f>
        <v/>
      </c>
      <c r="P2397">
        <f>IF(G2397&gt;=2,"Repeat","One-time")</f>
        <v/>
      </c>
    </row>
    <row r="2398">
      <c r="A2398" t="inlineStr">
        <is>
          <t>C00884</t>
        </is>
      </c>
      <c r="B2398" t="inlineStr">
        <is>
          <t>Lakshmi Patel</t>
        </is>
      </c>
      <c r="C2398" t="inlineStr">
        <is>
          <t>West</t>
        </is>
      </c>
      <c r="D2398" t="inlineStr">
        <is>
          <t>Mumbai</t>
        </is>
      </c>
      <c r="E2398" t="inlineStr">
        <is>
          <t>No</t>
        </is>
      </c>
      <c r="F2398" t="inlineStr">
        <is>
          <t>At Risk</t>
        </is>
      </c>
      <c r="G2398" t="n">
        <v>11</v>
      </c>
      <c r="H2398" s="24" t="n">
        <v>46375.82</v>
      </c>
      <c r="I2398" s="24" t="n">
        <v>7787.79</v>
      </c>
      <c r="J2398" s="25" t="n">
        <v>44944</v>
      </c>
      <c r="K2398" s="25" t="n">
        <v>45307</v>
      </c>
      <c r="L2398" t="n">
        <v>1</v>
      </c>
      <c r="M2398" t="n">
        <v>5</v>
      </c>
      <c r="N2398" t="n">
        <v>4</v>
      </c>
      <c r="O2398">
        <f>DATE(2026,1,1)-K2398</f>
        <v/>
      </c>
      <c r="P2398">
        <f>IF(G2398&gt;=2,"Repeat","One-time")</f>
        <v/>
      </c>
    </row>
    <row r="2399">
      <c r="A2399" t="inlineStr">
        <is>
          <t>C02373</t>
        </is>
      </c>
      <c r="B2399" t="inlineStr">
        <is>
          <t>Rahul Sharma</t>
        </is>
      </c>
      <c r="C2399" t="inlineStr">
        <is>
          <t>South</t>
        </is>
      </c>
      <c r="D2399" t="inlineStr">
        <is>
          <t>Chennai</t>
        </is>
      </c>
      <c r="E2399" t="inlineStr">
        <is>
          <t>Yes</t>
        </is>
      </c>
      <c r="F2399" t="inlineStr">
        <is>
          <t>At Risk</t>
        </is>
      </c>
      <c r="G2399" t="n">
        <v>5</v>
      </c>
      <c r="H2399" s="24" t="n">
        <v>46366.4</v>
      </c>
      <c r="I2399" s="24" t="n">
        <v>4127.66</v>
      </c>
      <c r="J2399" s="25" t="n">
        <v>45142</v>
      </c>
      <c r="K2399" s="25" t="n">
        <v>45204</v>
      </c>
      <c r="L2399" t="n">
        <v>1</v>
      </c>
      <c r="M2399" t="n">
        <v>4</v>
      </c>
      <c r="N2399" t="n">
        <v>4</v>
      </c>
      <c r="O2399">
        <f>DATE(2026,1,1)-K2399</f>
        <v/>
      </c>
      <c r="P2399">
        <f>IF(G2399&gt;=2,"Repeat","One-time")</f>
        <v/>
      </c>
    </row>
    <row r="2400">
      <c r="A2400" t="inlineStr">
        <is>
          <t>C00649</t>
        </is>
      </c>
      <c r="B2400" t="inlineStr">
        <is>
          <t>Isha Sharma</t>
        </is>
      </c>
      <c r="C2400" t="inlineStr">
        <is>
          <t>West</t>
        </is>
      </c>
      <c r="D2400" t="inlineStr">
        <is>
          <t>Mumbai</t>
        </is>
      </c>
      <c r="E2400" t="inlineStr">
        <is>
          <t>No</t>
        </is>
      </c>
      <c r="F2400" t="inlineStr">
        <is>
          <t>At Risk</t>
        </is>
      </c>
      <c r="G2400" t="n">
        <v>7</v>
      </c>
      <c r="H2400" s="24" t="n">
        <v>46338.35</v>
      </c>
      <c r="I2400" s="24" t="n">
        <v>19519.48</v>
      </c>
      <c r="J2400" s="25" t="n">
        <v>44948</v>
      </c>
      <c r="K2400" s="25" t="n">
        <v>45442</v>
      </c>
      <c r="L2400" t="n">
        <v>1</v>
      </c>
      <c r="M2400" t="n">
        <v>4</v>
      </c>
      <c r="N2400" t="n">
        <v>4</v>
      </c>
      <c r="O2400">
        <f>DATE(2026,1,1)-K2400</f>
        <v/>
      </c>
      <c r="P2400">
        <f>IF(G2400&gt;=2,"Repeat","One-time")</f>
        <v/>
      </c>
    </row>
    <row r="2401">
      <c r="A2401" t="inlineStr">
        <is>
          <t>C08281</t>
        </is>
      </c>
      <c r="B2401" t="inlineStr">
        <is>
          <t>Manish Mehta</t>
        </is>
      </c>
      <c r="C2401" t="inlineStr">
        <is>
          <t>West</t>
        </is>
      </c>
      <c r="D2401" t="inlineStr">
        <is>
          <t>Mumbai</t>
        </is>
      </c>
      <c r="E2401" t="inlineStr">
        <is>
          <t>Yes</t>
        </is>
      </c>
      <c r="F2401" t="inlineStr">
        <is>
          <t>High Value</t>
        </is>
      </c>
      <c r="G2401" t="n">
        <v>7</v>
      </c>
      <c r="H2401" s="24" t="n">
        <v>46333.28</v>
      </c>
      <c r="I2401" s="24" t="n">
        <v>9364.18</v>
      </c>
      <c r="J2401" s="25" t="n">
        <v>45755</v>
      </c>
      <c r="K2401" s="25" t="n">
        <v>45952</v>
      </c>
      <c r="L2401" t="n">
        <v>4</v>
      </c>
      <c r="M2401" t="n">
        <v>4</v>
      </c>
      <c r="N2401" t="n">
        <v>4</v>
      </c>
      <c r="O2401">
        <f>DATE(2026,1,1)-K2401</f>
        <v/>
      </c>
      <c r="P2401">
        <f>IF(G2401&gt;=2,"Repeat","One-time")</f>
        <v/>
      </c>
    </row>
    <row r="2402">
      <c r="A2402" t="inlineStr">
        <is>
          <t>C06814</t>
        </is>
      </c>
      <c r="B2402" t="inlineStr">
        <is>
          <t>Imran Iyer</t>
        </is>
      </c>
      <c r="C2402" t="inlineStr">
        <is>
          <t>North</t>
        </is>
      </c>
      <c r="D2402" t="inlineStr">
        <is>
          <t>Gurugram</t>
        </is>
      </c>
      <c r="E2402" t="inlineStr">
        <is>
          <t>No</t>
        </is>
      </c>
      <c r="F2402" t="inlineStr">
        <is>
          <t>Loyal</t>
        </is>
      </c>
      <c r="G2402" t="n">
        <v>3</v>
      </c>
      <c r="H2402" s="24" t="n">
        <v>46294.71</v>
      </c>
      <c r="I2402" s="24" t="n">
        <v>11168.23</v>
      </c>
      <c r="J2402" s="25" t="n">
        <v>45583</v>
      </c>
      <c r="K2402" s="25" t="n">
        <v>45888</v>
      </c>
      <c r="L2402" t="n">
        <v>3</v>
      </c>
      <c r="M2402" t="n">
        <v>3</v>
      </c>
      <c r="N2402" t="n">
        <v>4</v>
      </c>
      <c r="O2402">
        <f>DATE(2026,1,1)-K2402</f>
        <v/>
      </c>
      <c r="P2402">
        <f>IF(G2402&gt;=2,"Repeat","One-time")</f>
        <v/>
      </c>
    </row>
    <row r="2403">
      <c r="A2403" t="inlineStr">
        <is>
          <t>C00034</t>
        </is>
      </c>
      <c r="B2403" t="inlineStr">
        <is>
          <t>Sanjay Agarwal</t>
        </is>
      </c>
      <c r="C2403" t="inlineStr">
        <is>
          <t>North</t>
        </is>
      </c>
      <c r="D2403" t="inlineStr">
        <is>
          <t>Delhi</t>
        </is>
      </c>
      <c r="E2403" t="inlineStr">
        <is>
          <t>Yes</t>
        </is>
      </c>
      <c r="F2403" t="inlineStr">
        <is>
          <t>High Value</t>
        </is>
      </c>
      <c r="G2403" t="n">
        <v>11</v>
      </c>
      <c r="H2403" s="24" t="n">
        <v>46229.21</v>
      </c>
      <c r="I2403" s="24" t="n">
        <v>15953.39</v>
      </c>
      <c r="J2403" s="25" t="n">
        <v>44929</v>
      </c>
      <c r="K2403" s="25" t="n">
        <v>45909</v>
      </c>
      <c r="L2403" t="n">
        <v>3</v>
      </c>
      <c r="M2403" t="n">
        <v>5</v>
      </c>
      <c r="N2403" t="n">
        <v>4</v>
      </c>
      <c r="O2403">
        <f>DATE(2026,1,1)-K2403</f>
        <v/>
      </c>
      <c r="P2403">
        <f>IF(G2403&gt;=2,"Repeat","One-time")</f>
        <v/>
      </c>
    </row>
    <row r="2404">
      <c r="A2404" t="inlineStr">
        <is>
          <t>C01268</t>
        </is>
      </c>
      <c r="B2404" t="inlineStr">
        <is>
          <t>Meera Rao</t>
        </is>
      </c>
      <c r="C2404" t="inlineStr">
        <is>
          <t>South</t>
        </is>
      </c>
      <c r="D2404" t="inlineStr">
        <is>
          <t>Chennai</t>
        </is>
      </c>
      <c r="E2404" t="inlineStr">
        <is>
          <t>No</t>
        </is>
      </c>
      <c r="F2404" t="inlineStr">
        <is>
          <t>At Risk</t>
        </is>
      </c>
      <c r="G2404" t="n">
        <v>6</v>
      </c>
      <c r="H2404" s="24" t="n">
        <v>46221.09</v>
      </c>
      <c r="I2404" s="24" t="n">
        <v>6950.8</v>
      </c>
      <c r="J2404" s="25" t="n">
        <v>45008</v>
      </c>
      <c r="K2404" s="25" t="n">
        <v>45326</v>
      </c>
      <c r="L2404" t="n">
        <v>1</v>
      </c>
      <c r="M2404" t="n">
        <v>4</v>
      </c>
      <c r="N2404" t="n">
        <v>4</v>
      </c>
      <c r="O2404">
        <f>DATE(2026,1,1)-K2404</f>
        <v/>
      </c>
      <c r="P2404">
        <f>IF(G2404&gt;=2,"Repeat","One-time")</f>
        <v/>
      </c>
    </row>
    <row r="2405">
      <c r="A2405" t="inlineStr">
        <is>
          <t>C08208</t>
        </is>
      </c>
      <c r="B2405" t="inlineStr">
        <is>
          <t>Vivaan Fernandes</t>
        </is>
      </c>
      <c r="C2405" t="inlineStr">
        <is>
          <t>Central</t>
        </is>
      </c>
      <c r="D2405" t="inlineStr">
        <is>
          <t>Bhopal</t>
        </is>
      </c>
      <c r="E2405" t="inlineStr">
        <is>
          <t>No</t>
        </is>
      </c>
      <c r="F2405" t="inlineStr">
        <is>
          <t>High Value</t>
        </is>
      </c>
      <c r="G2405" t="n">
        <v>6</v>
      </c>
      <c r="H2405" s="24" t="n">
        <v>46216.01</v>
      </c>
      <c r="I2405" s="24" t="n">
        <v>5795.1</v>
      </c>
      <c r="J2405" s="25" t="n">
        <v>45703</v>
      </c>
      <c r="K2405" s="25" t="n">
        <v>45876</v>
      </c>
      <c r="L2405" t="n">
        <v>3</v>
      </c>
      <c r="M2405" t="n">
        <v>4</v>
      </c>
      <c r="N2405" t="n">
        <v>4</v>
      </c>
      <c r="O2405">
        <f>DATE(2026,1,1)-K2405</f>
        <v/>
      </c>
      <c r="P2405">
        <f>IF(G2405&gt;=2,"Repeat","One-time")</f>
        <v/>
      </c>
    </row>
    <row r="2406">
      <c r="A2406" t="inlineStr">
        <is>
          <t>C09377</t>
        </is>
      </c>
      <c r="B2406" t="inlineStr">
        <is>
          <t>Manish Mehta</t>
        </is>
      </c>
      <c r="C2406" t="inlineStr">
        <is>
          <t>South</t>
        </is>
      </c>
      <c r="D2406" t="inlineStr">
        <is>
          <t>Bengaluru</t>
        </is>
      </c>
      <c r="E2406" t="inlineStr">
        <is>
          <t>Yes</t>
        </is>
      </c>
      <c r="F2406" t="inlineStr">
        <is>
          <t>New</t>
        </is>
      </c>
      <c r="G2406" t="n">
        <v>3</v>
      </c>
      <c r="H2406" s="24" t="n">
        <v>46211.41</v>
      </c>
      <c r="I2406" s="24" t="n">
        <v>6345.92</v>
      </c>
      <c r="J2406" s="25" t="n">
        <v>45953</v>
      </c>
      <c r="K2406" s="25" t="n">
        <v>46012</v>
      </c>
      <c r="L2406" t="n">
        <v>5</v>
      </c>
      <c r="M2406" t="n">
        <v>3</v>
      </c>
      <c r="N2406" t="n">
        <v>4</v>
      </c>
      <c r="O2406">
        <f>DATE(2026,1,1)-K2406</f>
        <v/>
      </c>
      <c r="P2406">
        <f>IF(G2406&gt;=2,"Repeat","One-time")</f>
        <v/>
      </c>
    </row>
    <row r="2407">
      <c r="A2407" t="inlineStr">
        <is>
          <t>C02780</t>
        </is>
      </c>
      <c r="B2407" t="inlineStr">
        <is>
          <t>Diya Khan</t>
        </is>
      </c>
      <c r="C2407" t="inlineStr">
        <is>
          <t>South</t>
        </is>
      </c>
      <c r="D2407" t="inlineStr">
        <is>
          <t>Hyderabad</t>
        </is>
      </c>
      <c r="E2407" t="inlineStr">
        <is>
          <t>No</t>
        </is>
      </c>
      <c r="F2407" t="inlineStr">
        <is>
          <t>At Risk</t>
        </is>
      </c>
      <c r="G2407" t="n">
        <v>10</v>
      </c>
      <c r="H2407" s="24" t="n">
        <v>46190.37</v>
      </c>
      <c r="I2407" s="24" t="n">
        <v>7002.14</v>
      </c>
      <c r="J2407" s="25" t="n">
        <v>45201</v>
      </c>
      <c r="K2407" s="25" t="n">
        <v>45747</v>
      </c>
      <c r="L2407" t="n">
        <v>2</v>
      </c>
      <c r="M2407" t="n">
        <v>5</v>
      </c>
      <c r="N2407" t="n">
        <v>4</v>
      </c>
      <c r="O2407">
        <f>DATE(2026,1,1)-K2407</f>
        <v/>
      </c>
      <c r="P2407">
        <f>IF(G2407&gt;=2,"Repeat","One-time")</f>
        <v/>
      </c>
    </row>
    <row r="2408">
      <c r="A2408" t="inlineStr">
        <is>
          <t>C09747</t>
        </is>
      </c>
      <c r="B2408" t="inlineStr">
        <is>
          <t>Aditya Gupta</t>
        </is>
      </c>
      <c r="C2408" t="inlineStr">
        <is>
          <t>North</t>
        </is>
      </c>
      <c r="D2408" t="inlineStr">
        <is>
          <t>Jaipur</t>
        </is>
      </c>
      <c r="E2408" t="inlineStr">
        <is>
          <t>No</t>
        </is>
      </c>
      <c r="F2408" t="inlineStr">
        <is>
          <t>Occasional</t>
        </is>
      </c>
      <c r="G2408" t="n">
        <v>2</v>
      </c>
      <c r="H2408" s="24" t="n">
        <v>46153.45</v>
      </c>
      <c r="I2408" s="24" t="n">
        <v>6470.84</v>
      </c>
      <c r="J2408" s="25" t="n">
        <v>45909</v>
      </c>
      <c r="K2408" s="25" t="n">
        <v>45992</v>
      </c>
      <c r="L2408" t="n">
        <v>5</v>
      </c>
      <c r="M2408" t="n">
        <v>2</v>
      </c>
      <c r="N2408" t="n">
        <v>4</v>
      </c>
      <c r="O2408">
        <f>DATE(2026,1,1)-K2408</f>
        <v/>
      </c>
      <c r="P2408">
        <f>IF(G2408&gt;=2,"Repeat","One-time")</f>
        <v/>
      </c>
    </row>
    <row r="2409">
      <c r="A2409" t="inlineStr">
        <is>
          <t>C01402</t>
        </is>
      </c>
      <c r="B2409" t="inlineStr">
        <is>
          <t>Arjun Sharma</t>
        </is>
      </c>
      <c r="C2409" t="inlineStr">
        <is>
          <t>West</t>
        </is>
      </c>
      <c r="D2409" t="inlineStr">
        <is>
          <t>Mumbai</t>
        </is>
      </c>
      <c r="E2409" t="inlineStr">
        <is>
          <t>No</t>
        </is>
      </c>
      <c r="F2409" t="inlineStr">
        <is>
          <t>At Risk</t>
        </is>
      </c>
      <c r="G2409" t="n">
        <v>16</v>
      </c>
      <c r="H2409" s="24" t="n">
        <v>46142.57</v>
      </c>
      <c r="I2409" s="24" t="n">
        <v>11949.31</v>
      </c>
      <c r="J2409" s="25" t="n">
        <v>45041</v>
      </c>
      <c r="K2409" s="25" t="n">
        <v>45733</v>
      </c>
      <c r="L2409" t="n">
        <v>2</v>
      </c>
      <c r="M2409" t="n">
        <v>5</v>
      </c>
      <c r="N2409" t="n">
        <v>4</v>
      </c>
      <c r="O2409">
        <f>DATE(2026,1,1)-K2409</f>
        <v/>
      </c>
      <c r="P2409">
        <f>IF(G2409&gt;=2,"Repeat","One-time")</f>
        <v/>
      </c>
    </row>
    <row r="2410">
      <c r="A2410" t="inlineStr">
        <is>
          <t>C05733</t>
        </is>
      </c>
      <c r="B2410" t="inlineStr">
        <is>
          <t>Swati Singh</t>
        </is>
      </c>
      <c r="C2410" t="inlineStr">
        <is>
          <t>West</t>
        </is>
      </c>
      <c r="D2410" t="inlineStr">
        <is>
          <t>Pune</t>
        </is>
      </c>
      <c r="E2410" t="inlineStr">
        <is>
          <t>No</t>
        </is>
      </c>
      <c r="F2410" t="inlineStr">
        <is>
          <t>At Risk</t>
        </is>
      </c>
      <c r="G2410" t="n">
        <v>5</v>
      </c>
      <c r="H2410" s="24" t="n">
        <v>46132.74</v>
      </c>
      <c r="I2410" s="24" t="n">
        <v>4092.45</v>
      </c>
      <c r="J2410" s="25" t="n">
        <v>45526</v>
      </c>
      <c r="K2410" s="25" t="n">
        <v>45736</v>
      </c>
      <c r="L2410" t="n">
        <v>2</v>
      </c>
      <c r="M2410" t="n">
        <v>4</v>
      </c>
      <c r="N2410" t="n">
        <v>4</v>
      </c>
      <c r="O2410">
        <f>DATE(2026,1,1)-K2410</f>
        <v/>
      </c>
      <c r="P2410">
        <f>IF(G2410&gt;=2,"Repeat","One-time")</f>
        <v/>
      </c>
    </row>
    <row r="2411">
      <c r="A2411" t="inlineStr">
        <is>
          <t>C01971</t>
        </is>
      </c>
      <c r="B2411" t="inlineStr">
        <is>
          <t>Ayesha Joshi</t>
        </is>
      </c>
      <c r="C2411" t="inlineStr">
        <is>
          <t>West</t>
        </is>
      </c>
      <c r="D2411" t="inlineStr">
        <is>
          <t>Panaji</t>
        </is>
      </c>
      <c r="E2411" t="inlineStr">
        <is>
          <t>Yes</t>
        </is>
      </c>
      <c r="F2411" t="inlineStr">
        <is>
          <t>At Risk</t>
        </is>
      </c>
      <c r="G2411" t="n">
        <v>7</v>
      </c>
      <c r="H2411" s="24" t="n">
        <v>46126.89</v>
      </c>
      <c r="I2411" s="24" t="n">
        <v>6020.75</v>
      </c>
      <c r="J2411" s="25" t="n">
        <v>45087</v>
      </c>
      <c r="K2411" s="25" t="n">
        <v>45668</v>
      </c>
      <c r="L2411" t="n">
        <v>2</v>
      </c>
      <c r="M2411" t="n">
        <v>4</v>
      </c>
      <c r="N2411" t="n">
        <v>4</v>
      </c>
      <c r="O2411">
        <f>DATE(2026,1,1)-K2411</f>
        <v/>
      </c>
      <c r="P2411">
        <f>IF(G2411&gt;=2,"Repeat","One-time")</f>
        <v/>
      </c>
    </row>
    <row r="2412">
      <c r="A2412" t="inlineStr">
        <is>
          <t>C01751</t>
        </is>
      </c>
      <c r="B2412" t="inlineStr">
        <is>
          <t>Amit Shah</t>
        </is>
      </c>
      <c r="C2412" t="inlineStr">
        <is>
          <t>West</t>
        </is>
      </c>
      <c r="D2412" t="inlineStr">
        <is>
          <t>Mumbai</t>
        </is>
      </c>
      <c r="E2412" t="inlineStr">
        <is>
          <t>No</t>
        </is>
      </c>
      <c r="F2412" t="inlineStr">
        <is>
          <t>At Risk</t>
        </is>
      </c>
      <c r="G2412" t="n">
        <v>10</v>
      </c>
      <c r="H2412" s="24" t="n">
        <v>46118.01</v>
      </c>
      <c r="I2412" s="24" t="n">
        <v>9657.99</v>
      </c>
      <c r="J2412" s="25" t="n">
        <v>45044</v>
      </c>
      <c r="K2412" s="25" t="n">
        <v>45580</v>
      </c>
      <c r="L2412" t="n">
        <v>2</v>
      </c>
      <c r="M2412" t="n">
        <v>5</v>
      </c>
      <c r="N2412" t="n">
        <v>4</v>
      </c>
      <c r="O2412">
        <f>DATE(2026,1,1)-K2412</f>
        <v/>
      </c>
      <c r="P2412">
        <f>IF(G2412&gt;=2,"Repeat","One-time")</f>
        <v/>
      </c>
    </row>
    <row r="2413">
      <c r="A2413" t="inlineStr">
        <is>
          <t>C00584</t>
        </is>
      </c>
      <c r="B2413" t="inlineStr">
        <is>
          <t>Suresh Agarwal</t>
        </is>
      </c>
      <c r="C2413" t="inlineStr">
        <is>
          <t>North</t>
        </is>
      </c>
      <c r="D2413" t="inlineStr">
        <is>
          <t>Lucknow</t>
        </is>
      </c>
      <c r="E2413" t="inlineStr">
        <is>
          <t>No</t>
        </is>
      </c>
      <c r="F2413" t="inlineStr">
        <is>
          <t>At Risk</t>
        </is>
      </c>
      <c r="G2413" t="n">
        <v>4</v>
      </c>
      <c r="H2413" s="24" t="n">
        <v>46110.4</v>
      </c>
      <c r="I2413" s="24" t="n">
        <v>2830.4</v>
      </c>
      <c r="J2413" s="25" t="n">
        <v>44928</v>
      </c>
      <c r="K2413" s="25" t="n">
        <v>44961</v>
      </c>
      <c r="L2413" t="n">
        <v>1</v>
      </c>
      <c r="M2413" t="n">
        <v>3</v>
      </c>
      <c r="N2413" t="n">
        <v>4</v>
      </c>
      <c r="O2413">
        <f>DATE(2026,1,1)-K2413</f>
        <v/>
      </c>
      <c r="P2413">
        <f>IF(G2413&gt;=2,"Repeat","One-time")</f>
        <v/>
      </c>
    </row>
    <row r="2414">
      <c r="A2414" t="inlineStr">
        <is>
          <t>C07635</t>
        </is>
      </c>
      <c r="B2414" t="inlineStr">
        <is>
          <t>Isha Verma</t>
        </is>
      </c>
      <c r="C2414" t="inlineStr">
        <is>
          <t>East</t>
        </is>
      </c>
      <c r="D2414" t="inlineStr">
        <is>
          <t>Kolkata</t>
        </is>
      </c>
      <c r="E2414" t="inlineStr">
        <is>
          <t>Yes</t>
        </is>
      </c>
      <c r="F2414" t="inlineStr">
        <is>
          <t>High Value</t>
        </is>
      </c>
      <c r="G2414" t="n">
        <v>10</v>
      </c>
      <c r="H2414" s="24" t="n">
        <v>46105.67</v>
      </c>
      <c r="I2414" s="24" t="n">
        <v>11666.37</v>
      </c>
      <c r="J2414" s="25" t="n">
        <v>45685</v>
      </c>
      <c r="K2414" s="25" t="n">
        <v>46004</v>
      </c>
      <c r="L2414" t="n">
        <v>5</v>
      </c>
      <c r="M2414" t="n">
        <v>5</v>
      </c>
      <c r="N2414" t="n">
        <v>4</v>
      </c>
      <c r="O2414">
        <f>DATE(2026,1,1)-K2414</f>
        <v/>
      </c>
      <c r="P2414">
        <f>IF(G2414&gt;=2,"Repeat","One-time")</f>
        <v/>
      </c>
    </row>
    <row r="2415">
      <c r="A2415" t="inlineStr">
        <is>
          <t>C00472</t>
        </is>
      </c>
      <c r="B2415" t="inlineStr">
        <is>
          <t>Tanvi Fernandes</t>
        </is>
      </c>
      <c r="C2415" t="inlineStr">
        <is>
          <t>North</t>
        </is>
      </c>
      <c r="D2415" t="inlineStr">
        <is>
          <t>Lucknow</t>
        </is>
      </c>
      <c r="E2415" t="inlineStr">
        <is>
          <t>No</t>
        </is>
      </c>
      <c r="F2415" t="inlineStr">
        <is>
          <t>At Risk</t>
        </is>
      </c>
      <c r="G2415" t="n">
        <v>5</v>
      </c>
      <c r="H2415" s="24" t="n">
        <v>46093.2</v>
      </c>
      <c r="I2415" s="24" t="n">
        <v>4901.72</v>
      </c>
      <c r="J2415" s="25" t="n">
        <v>44960</v>
      </c>
      <c r="K2415" s="25" t="n">
        <v>45258</v>
      </c>
      <c r="L2415" t="n">
        <v>1</v>
      </c>
      <c r="M2415" t="n">
        <v>4</v>
      </c>
      <c r="N2415" t="n">
        <v>4</v>
      </c>
      <c r="O2415">
        <f>DATE(2026,1,1)-K2415</f>
        <v/>
      </c>
      <c r="P2415">
        <f>IF(G2415&gt;=2,"Repeat","One-time")</f>
        <v/>
      </c>
    </row>
    <row r="2416">
      <c r="A2416" t="inlineStr">
        <is>
          <t>C05615</t>
        </is>
      </c>
      <c r="B2416" t="inlineStr">
        <is>
          <t>Isha Patel</t>
        </is>
      </c>
      <c r="C2416" t="inlineStr">
        <is>
          <t>West</t>
        </is>
      </c>
      <c r="D2416" t="inlineStr">
        <is>
          <t>Mumbai</t>
        </is>
      </c>
      <c r="E2416" t="inlineStr">
        <is>
          <t>No</t>
        </is>
      </c>
      <c r="F2416" t="inlineStr">
        <is>
          <t>At Risk</t>
        </is>
      </c>
      <c r="G2416" t="n">
        <v>5</v>
      </c>
      <c r="H2416" s="24" t="n">
        <v>46089.92</v>
      </c>
      <c r="I2416" s="24" t="n">
        <v>6833.06</v>
      </c>
      <c r="J2416" s="25" t="n">
        <v>45511</v>
      </c>
      <c r="K2416" s="25" t="n">
        <v>45701</v>
      </c>
      <c r="L2416" t="n">
        <v>2</v>
      </c>
      <c r="M2416" t="n">
        <v>4</v>
      </c>
      <c r="N2416" t="n">
        <v>4</v>
      </c>
      <c r="O2416">
        <f>DATE(2026,1,1)-K2416</f>
        <v/>
      </c>
      <c r="P2416">
        <f>IF(G2416&gt;=2,"Repeat","One-time")</f>
        <v/>
      </c>
    </row>
    <row r="2417">
      <c r="A2417" t="inlineStr">
        <is>
          <t>C05157</t>
        </is>
      </c>
      <c r="B2417" t="inlineStr">
        <is>
          <t>Neha Nair</t>
        </is>
      </c>
      <c r="C2417" t="inlineStr">
        <is>
          <t>North</t>
        </is>
      </c>
      <c r="D2417" t="inlineStr">
        <is>
          <t>Lucknow</t>
        </is>
      </c>
      <c r="E2417" t="inlineStr">
        <is>
          <t>No</t>
        </is>
      </c>
      <c r="F2417" t="inlineStr">
        <is>
          <t>High Value</t>
        </is>
      </c>
      <c r="G2417" t="n">
        <v>11</v>
      </c>
      <c r="H2417" s="24" t="n">
        <v>46082.5</v>
      </c>
      <c r="I2417" s="24" t="n">
        <v>12990.81</v>
      </c>
      <c r="J2417" s="25" t="n">
        <v>45426</v>
      </c>
      <c r="K2417" s="25" t="n">
        <v>45962</v>
      </c>
      <c r="L2417" t="n">
        <v>4</v>
      </c>
      <c r="M2417" t="n">
        <v>5</v>
      </c>
      <c r="N2417" t="n">
        <v>4</v>
      </c>
      <c r="O2417">
        <f>DATE(2026,1,1)-K2417</f>
        <v/>
      </c>
      <c r="P2417">
        <f>IF(G2417&gt;=2,"Repeat","One-time")</f>
        <v/>
      </c>
    </row>
    <row r="2418">
      <c r="A2418" t="inlineStr">
        <is>
          <t>C00836</t>
        </is>
      </c>
      <c r="B2418" t="inlineStr">
        <is>
          <t>Gurpreet Joshi</t>
        </is>
      </c>
      <c r="C2418" t="inlineStr">
        <is>
          <t>South</t>
        </is>
      </c>
      <c r="D2418" t="inlineStr">
        <is>
          <t>Bengaluru</t>
        </is>
      </c>
      <c r="E2418" t="inlineStr">
        <is>
          <t>Yes</t>
        </is>
      </c>
      <c r="F2418" t="inlineStr">
        <is>
          <t>At Risk</t>
        </is>
      </c>
      <c r="G2418" t="n">
        <v>10</v>
      </c>
      <c r="H2418" s="24" t="n">
        <v>46048.05</v>
      </c>
      <c r="I2418" s="24" t="n">
        <v>8787.450000000001</v>
      </c>
      <c r="J2418" s="25" t="n">
        <v>45020</v>
      </c>
      <c r="K2418" s="25" t="n">
        <v>45289</v>
      </c>
      <c r="L2418" t="n">
        <v>1</v>
      </c>
      <c r="M2418" t="n">
        <v>5</v>
      </c>
      <c r="N2418" t="n">
        <v>4</v>
      </c>
      <c r="O2418">
        <f>DATE(2026,1,1)-K2418</f>
        <v/>
      </c>
      <c r="P2418">
        <f>IF(G2418&gt;=2,"Repeat","One-time")</f>
        <v/>
      </c>
    </row>
    <row r="2419">
      <c r="A2419" t="inlineStr">
        <is>
          <t>C06065</t>
        </is>
      </c>
      <c r="B2419" t="inlineStr">
        <is>
          <t>Harpreet Bose</t>
        </is>
      </c>
      <c r="C2419" t="inlineStr">
        <is>
          <t>South</t>
        </is>
      </c>
      <c r="D2419" t="inlineStr">
        <is>
          <t>Chennai</t>
        </is>
      </c>
      <c r="E2419" t="inlineStr">
        <is>
          <t>Yes</t>
        </is>
      </c>
      <c r="F2419" t="inlineStr">
        <is>
          <t>Loyal</t>
        </is>
      </c>
      <c r="G2419" t="n">
        <v>4</v>
      </c>
      <c r="H2419" s="24" t="n">
        <v>46003.75</v>
      </c>
      <c r="I2419" s="24" t="n">
        <v>7287.65</v>
      </c>
      <c r="J2419" s="25" t="n">
        <v>45566</v>
      </c>
      <c r="K2419" s="25" t="n">
        <v>45946</v>
      </c>
      <c r="L2419" t="n">
        <v>4</v>
      </c>
      <c r="M2419" t="n">
        <v>3</v>
      </c>
      <c r="N2419" t="n">
        <v>4</v>
      </c>
      <c r="O2419">
        <f>DATE(2026,1,1)-K2419</f>
        <v/>
      </c>
      <c r="P2419">
        <f>IF(G2419&gt;=2,"Repeat","One-time")</f>
        <v/>
      </c>
    </row>
    <row r="2420">
      <c r="A2420" t="inlineStr">
        <is>
          <t>C02686</t>
        </is>
      </c>
      <c r="B2420" t="inlineStr">
        <is>
          <t>Aditya Bose</t>
        </is>
      </c>
      <c r="C2420" t="inlineStr">
        <is>
          <t>East</t>
        </is>
      </c>
      <c r="D2420" t="inlineStr">
        <is>
          <t>Kolkata</t>
        </is>
      </c>
      <c r="E2420" t="inlineStr">
        <is>
          <t>No</t>
        </is>
      </c>
      <c r="F2420" t="inlineStr">
        <is>
          <t>At Risk</t>
        </is>
      </c>
      <c r="G2420" t="n">
        <v>1</v>
      </c>
      <c r="H2420" s="24" t="n">
        <v>45981.85</v>
      </c>
      <c r="I2420" s="24" t="n">
        <v>4829.17</v>
      </c>
      <c r="J2420" s="25" t="n">
        <v>45217</v>
      </c>
      <c r="K2420" s="25" t="n">
        <v>45217</v>
      </c>
      <c r="L2420" t="n">
        <v>1</v>
      </c>
      <c r="M2420" t="n">
        <v>1</v>
      </c>
      <c r="N2420" t="n">
        <v>4</v>
      </c>
      <c r="O2420">
        <f>DATE(2026,1,1)-K2420</f>
        <v/>
      </c>
      <c r="P2420">
        <f>IF(G2420&gt;=2,"Repeat","One-time")</f>
        <v/>
      </c>
    </row>
    <row r="2421">
      <c r="A2421" t="inlineStr">
        <is>
          <t>C01738</t>
        </is>
      </c>
      <c r="B2421" t="inlineStr">
        <is>
          <t>Riya Das</t>
        </is>
      </c>
      <c r="C2421" t="inlineStr">
        <is>
          <t>South</t>
        </is>
      </c>
      <c r="D2421" t="inlineStr">
        <is>
          <t>Kochi</t>
        </is>
      </c>
      <c r="E2421" t="inlineStr">
        <is>
          <t>Yes</t>
        </is>
      </c>
      <c r="F2421" t="inlineStr">
        <is>
          <t>High Value</t>
        </is>
      </c>
      <c r="G2421" t="n">
        <v>10</v>
      </c>
      <c r="H2421" s="24" t="n">
        <v>45966.73</v>
      </c>
      <c r="I2421" s="24" t="n">
        <v>7194.27</v>
      </c>
      <c r="J2421" s="25" t="n">
        <v>45098</v>
      </c>
      <c r="K2421" s="25" t="n">
        <v>45991</v>
      </c>
      <c r="L2421" t="n">
        <v>5</v>
      </c>
      <c r="M2421" t="n">
        <v>5</v>
      </c>
      <c r="N2421" t="n">
        <v>4</v>
      </c>
      <c r="O2421">
        <f>DATE(2026,1,1)-K2421</f>
        <v/>
      </c>
      <c r="P2421">
        <f>IF(G2421&gt;=2,"Repeat","One-time")</f>
        <v/>
      </c>
    </row>
    <row r="2422">
      <c r="A2422" t="inlineStr">
        <is>
          <t>C01415</t>
        </is>
      </c>
      <c r="B2422" t="inlineStr">
        <is>
          <t>Abhishek Sinha</t>
        </is>
      </c>
      <c r="C2422" t="inlineStr">
        <is>
          <t>North</t>
        </is>
      </c>
      <c r="D2422" t="inlineStr">
        <is>
          <t>Jaipur</t>
        </is>
      </c>
      <c r="E2422" t="inlineStr">
        <is>
          <t>No</t>
        </is>
      </c>
      <c r="F2422" t="inlineStr">
        <is>
          <t>At Risk</t>
        </is>
      </c>
      <c r="G2422" t="n">
        <v>8</v>
      </c>
      <c r="H2422" s="24" t="n">
        <v>45958.89</v>
      </c>
      <c r="I2422" s="24" t="n">
        <v>9252.280000000001</v>
      </c>
      <c r="J2422" s="25" t="n">
        <v>45119</v>
      </c>
      <c r="K2422" s="25" t="n">
        <v>45362</v>
      </c>
      <c r="L2422" t="n">
        <v>1</v>
      </c>
      <c r="M2422" t="n">
        <v>4</v>
      </c>
      <c r="N2422" t="n">
        <v>4</v>
      </c>
      <c r="O2422">
        <f>DATE(2026,1,1)-K2422</f>
        <v/>
      </c>
      <c r="P2422">
        <f>IF(G2422&gt;=2,"Repeat","One-time")</f>
        <v/>
      </c>
    </row>
    <row r="2423">
      <c r="A2423" t="inlineStr">
        <is>
          <t>C00243</t>
        </is>
      </c>
      <c r="B2423" t="inlineStr">
        <is>
          <t>Diya Mehta</t>
        </is>
      </c>
      <c r="C2423" t="inlineStr">
        <is>
          <t>North</t>
        </is>
      </c>
      <c r="D2423" t="inlineStr">
        <is>
          <t>Delhi</t>
        </is>
      </c>
      <c r="E2423" t="inlineStr">
        <is>
          <t>Yes</t>
        </is>
      </c>
      <c r="F2423" t="inlineStr">
        <is>
          <t>At Risk</t>
        </is>
      </c>
      <c r="G2423" t="n">
        <v>12</v>
      </c>
      <c r="H2423" s="24" t="n">
        <v>45948.86</v>
      </c>
      <c r="I2423" s="24" t="n">
        <v>10016.24</v>
      </c>
      <c r="J2423" s="25" t="n">
        <v>44936</v>
      </c>
      <c r="K2423" s="25" t="n">
        <v>45429</v>
      </c>
      <c r="L2423" t="n">
        <v>1</v>
      </c>
      <c r="M2423" t="n">
        <v>5</v>
      </c>
      <c r="N2423" t="n">
        <v>4</v>
      </c>
      <c r="O2423">
        <f>DATE(2026,1,1)-K2423</f>
        <v/>
      </c>
      <c r="P2423">
        <f>IF(G2423&gt;=2,"Repeat","One-time")</f>
        <v/>
      </c>
    </row>
    <row r="2424">
      <c r="A2424" t="inlineStr">
        <is>
          <t>C02941</t>
        </is>
      </c>
      <c r="B2424" t="inlineStr">
        <is>
          <t>Arjun Sinha</t>
        </is>
      </c>
      <c r="C2424" t="inlineStr">
        <is>
          <t>East</t>
        </is>
      </c>
      <c r="D2424" t="inlineStr">
        <is>
          <t>Guwahati</t>
        </is>
      </c>
      <c r="E2424" t="inlineStr">
        <is>
          <t>No</t>
        </is>
      </c>
      <c r="F2424" t="inlineStr">
        <is>
          <t>At Risk</t>
        </is>
      </c>
      <c r="G2424" t="n">
        <v>6</v>
      </c>
      <c r="H2424" s="24" t="n">
        <v>45946.88</v>
      </c>
      <c r="I2424" s="24" t="n">
        <v>7152.53</v>
      </c>
      <c r="J2424" s="25" t="n">
        <v>45194</v>
      </c>
      <c r="K2424" s="25" t="n">
        <v>45368</v>
      </c>
      <c r="L2424" t="n">
        <v>1</v>
      </c>
      <c r="M2424" t="n">
        <v>4</v>
      </c>
      <c r="N2424" t="n">
        <v>4</v>
      </c>
      <c r="O2424">
        <f>DATE(2026,1,1)-K2424</f>
        <v/>
      </c>
      <c r="P2424">
        <f>IF(G2424&gt;=2,"Repeat","One-time")</f>
        <v/>
      </c>
    </row>
    <row r="2425">
      <c r="A2425" t="inlineStr">
        <is>
          <t>C07181</t>
        </is>
      </c>
      <c r="B2425" t="inlineStr">
        <is>
          <t>Diya Prasad</t>
        </is>
      </c>
      <c r="C2425" t="inlineStr">
        <is>
          <t>South</t>
        </is>
      </c>
      <c r="D2425" t="inlineStr">
        <is>
          <t>Bengaluru</t>
        </is>
      </c>
      <c r="E2425" t="inlineStr">
        <is>
          <t>No</t>
        </is>
      </c>
      <c r="F2425" t="inlineStr">
        <is>
          <t>At Risk</t>
        </is>
      </c>
      <c r="G2425" t="n">
        <v>4</v>
      </c>
      <c r="H2425" s="24" t="n">
        <v>45946.7</v>
      </c>
      <c r="I2425" s="24" t="n">
        <v>6924.21</v>
      </c>
      <c r="J2425" s="25" t="n">
        <v>45617</v>
      </c>
      <c r="K2425" s="25" t="n">
        <v>45659</v>
      </c>
      <c r="L2425" t="n">
        <v>2</v>
      </c>
      <c r="M2425" t="n">
        <v>4</v>
      </c>
      <c r="N2425" t="n">
        <v>4</v>
      </c>
      <c r="O2425">
        <f>DATE(2026,1,1)-K2425</f>
        <v/>
      </c>
      <c r="P2425">
        <f>IF(G2425&gt;=2,"Repeat","One-time")</f>
        <v/>
      </c>
    </row>
    <row r="2426">
      <c r="A2426" t="inlineStr">
        <is>
          <t>C08390</t>
        </is>
      </c>
      <c r="B2426" t="inlineStr">
        <is>
          <t>Manish Bose</t>
        </is>
      </c>
      <c r="C2426" t="inlineStr">
        <is>
          <t>South</t>
        </is>
      </c>
      <c r="D2426" t="inlineStr">
        <is>
          <t>Chennai</t>
        </is>
      </c>
      <c r="E2426" t="inlineStr">
        <is>
          <t>No</t>
        </is>
      </c>
      <c r="F2426" t="inlineStr">
        <is>
          <t>High Value</t>
        </is>
      </c>
      <c r="G2426" t="n">
        <v>4</v>
      </c>
      <c r="H2426" s="24" t="n">
        <v>45925.39</v>
      </c>
      <c r="I2426" s="24" t="n">
        <v>8565.76</v>
      </c>
      <c r="J2426" s="25" t="n">
        <v>45844</v>
      </c>
      <c r="K2426" s="25" t="n">
        <v>46012</v>
      </c>
      <c r="L2426" t="n">
        <v>5</v>
      </c>
      <c r="M2426" t="n">
        <v>4</v>
      </c>
      <c r="N2426" t="n">
        <v>4</v>
      </c>
      <c r="O2426">
        <f>DATE(2026,1,1)-K2426</f>
        <v/>
      </c>
      <c r="P2426">
        <f>IF(G2426&gt;=2,"Repeat","One-time")</f>
        <v/>
      </c>
    </row>
    <row r="2427">
      <c r="A2427" t="inlineStr">
        <is>
          <t>C00195</t>
        </is>
      </c>
      <c r="B2427" t="inlineStr">
        <is>
          <t>Lakshmi Kapoor</t>
        </is>
      </c>
      <c r="C2427" t="inlineStr">
        <is>
          <t>North</t>
        </is>
      </c>
      <c r="D2427" t="inlineStr">
        <is>
          <t>Delhi</t>
        </is>
      </c>
      <c r="E2427" t="inlineStr">
        <is>
          <t>No</t>
        </is>
      </c>
      <c r="F2427" t="inlineStr">
        <is>
          <t>At Risk</t>
        </is>
      </c>
      <c r="G2427" t="n">
        <v>3</v>
      </c>
      <c r="H2427" s="24" t="n">
        <v>45914.65</v>
      </c>
      <c r="I2427" s="24" t="n">
        <v>4059.91</v>
      </c>
      <c r="J2427" s="25" t="n">
        <v>44940</v>
      </c>
      <c r="K2427" s="25" t="n">
        <v>45136</v>
      </c>
      <c r="L2427" t="n">
        <v>1</v>
      </c>
      <c r="M2427" t="n">
        <v>3</v>
      </c>
      <c r="N2427" t="n">
        <v>4</v>
      </c>
      <c r="O2427">
        <f>DATE(2026,1,1)-K2427</f>
        <v/>
      </c>
      <c r="P2427">
        <f>IF(G2427&gt;=2,"Repeat","One-time")</f>
        <v/>
      </c>
    </row>
    <row r="2428">
      <c r="A2428" t="inlineStr">
        <is>
          <t>C03173</t>
        </is>
      </c>
      <c r="B2428" t="inlineStr">
        <is>
          <t>Lakshmi Chopra</t>
        </is>
      </c>
      <c r="C2428" t="inlineStr">
        <is>
          <t>South</t>
        </is>
      </c>
      <c r="D2428" t="inlineStr">
        <is>
          <t>Hyderabad</t>
        </is>
      </c>
      <c r="E2428" t="inlineStr">
        <is>
          <t>No</t>
        </is>
      </c>
      <c r="F2428" t="inlineStr">
        <is>
          <t>High Value</t>
        </is>
      </c>
      <c r="G2428" t="n">
        <v>9</v>
      </c>
      <c r="H2428" s="24" t="n">
        <v>45906.31</v>
      </c>
      <c r="I2428" s="24" t="n">
        <v>7022.26</v>
      </c>
      <c r="J2428" s="25" t="n">
        <v>45222</v>
      </c>
      <c r="K2428" s="25" t="n">
        <v>45926</v>
      </c>
      <c r="L2428" t="n">
        <v>3</v>
      </c>
      <c r="M2428" t="n">
        <v>5</v>
      </c>
      <c r="N2428" t="n">
        <v>4</v>
      </c>
      <c r="O2428">
        <f>DATE(2026,1,1)-K2428</f>
        <v/>
      </c>
      <c r="P2428">
        <f>IF(G2428&gt;=2,"Repeat","One-time")</f>
        <v/>
      </c>
    </row>
    <row r="2429">
      <c r="A2429" t="inlineStr">
        <is>
          <t>C01926</t>
        </is>
      </c>
      <c r="B2429" t="inlineStr">
        <is>
          <t>Shreya Agarwal</t>
        </is>
      </c>
      <c r="C2429" t="inlineStr">
        <is>
          <t>North</t>
        </is>
      </c>
      <c r="D2429" t="inlineStr">
        <is>
          <t>Delhi</t>
        </is>
      </c>
      <c r="E2429" t="inlineStr">
        <is>
          <t>Yes</t>
        </is>
      </c>
      <c r="F2429" t="inlineStr">
        <is>
          <t>High Value</t>
        </is>
      </c>
      <c r="G2429" t="n">
        <v>7</v>
      </c>
      <c r="H2429" s="24" t="n">
        <v>45897.48</v>
      </c>
      <c r="I2429" s="24" t="n">
        <v>9918.43</v>
      </c>
      <c r="J2429" s="25" t="n">
        <v>45282</v>
      </c>
      <c r="K2429" s="25" t="n">
        <v>46007</v>
      </c>
      <c r="L2429" t="n">
        <v>5</v>
      </c>
      <c r="M2429" t="n">
        <v>4</v>
      </c>
      <c r="N2429" t="n">
        <v>4</v>
      </c>
      <c r="O2429">
        <f>DATE(2026,1,1)-K2429</f>
        <v/>
      </c>
      <c r="P2429">
        <f>IF(G2429&gt;=2,"Repeat","One-time")</f>
        <v/>
      </c>
    </row>
    <row r="2430">
      <c r="A2430" t="inlineStr">
        <is>
          <t>C06983</t>
        </is>
      </c>
      <c r="B2430" t="inlineStr">
        <is>
          <t>Manish Khan</t>
        </is>
      </c>
      <c r="C2430" t="inlineStr">
        <is>
          <t>North</t>
        </is>
      </c>
      <c r="D2430" t="inlineStr">
        <is>
          <t>Delhi</t>
        </is>
      </c>
      <c r="E2430" t="inlineStr">
        <is>
          <t>No</t>
        </is>
      </c>
      <c r="F2430" t="inlineStr">
        <is>
          <t>At Risk</t>
        </is>
      </c>
      <c r="G2430" t="n">
        <v>4</v>
      </c>
      <c r="H2430" s="24" t="n">
        <v>45883.69</v>
      </c>
      <c r="I2430" s="24" t="n">
        <v>7352.79</v>
      </c>
      <c r="J2430" s="25" t="n">
        <v>45615</v>
      </c>
      <c r="K2430" s="25" t="n">
        <v>45733</v>
      </c>
      <c r="L2430" t="n">
        <v>2</v>
      </c>
      <c r="M2430" t="n">
        <v>3</v>
      </c>
      <c r="N2430" t="n">
        <v>4</v>
      </c>
      <c r="O2430">
        <f>DATE(2026,1,1)-K2430</f>
        <v/>
      </c>
      <c r="P2430">
        <f>IF(G2430&gt;=2,"Repeat","One-time")</f>
        <v/>
      </c>
    </row>
    <row r="2431">
      <c r="A2431" t="inlineStr">
        <is>
          <t>C00824</t>
        </is>
      </c>
      <c r="B2431" t="inlineStr">
        <is>
          <t>Joseph Gupta</t>
        </is>
      </c>
      <c r="C2431" t="inlineStr">
        <is>
          <t>South</t>
        </is>
      </c>
      <c r="D2431" t="inlineStr">
        <is>
          <t>Hyderabad</t>
        </is>
      </c>
      <c r="E2431" t="inlineStr">
        <is>
          <t>No</t>
        </is>
      </c>
      <c r="F2431" t="inlineStr">
        <is>
          <t>High Value</t>
        </is>
      </c>
      <c r="G2431" t="n">
        <v>11</v>
      </c>
      <c r="H2431" s="24" t="n">
        <v>45870.5</v>
      </c>
      <c r="I2431" s="24" t="n">
        <v>9321.639999999999</v>
      </c>
      <c r="J2431" s="25" t="n">
        <v>44960</v>
      </c>
      <c r="K2431" s="25" t="n">
        <v>45837</v>
      </c>
      <c r="L2431" t="n">
        <v>3</v>
      </c>
      <c r="M2431" t="n">
        <v>5</v>
      </c>
      <c r="N2431" t="n">
        <v>4</v>
      </c>
      <c r="O2431">
        <f>DATE(2026,1,1)-K2431</f>
        <v/>
      </c>
      <c r="P2431">
        <f>IF(G2431&gt;=2,"Repeat","One-time")</f>
        <v/>
      </c>
    </row>
    <row r="2432">
      <c r="A2432" t="inlineStr">
        <is>
          <t>C00633</t>
        </is>
      </c>
      <c r="B2432" t="inlineStr">
        <is>
          <t>Karan Gupta</t>
        </is>
      </c>
      <c r="C2432" t="inlineStr">
        <is>
          <t>North</t>
        </is>
      </c>
      <c r="D2432" t="inlineStr">
        <is>
          <t>Chandigarh</t>
        </is>
      </c>
      <c r="E2432" t="inlineStr">
        <is>
          <t>No</t>
        </is>
      </c>
      <c r="F2432" t="inlineStr">
        <is>
          <t>Loyal</t>
        </is>
      </c>
      <c r="G2432" t="n">
        <v>4</v>
      </c>
      <c r="H2432" s="24" t="n">
        <v>45833.16</v>
      </c>
      <c r="I2432" s="24" t="n">
        <v>4432.06</v>
      </c>
      <c r="J2432" s="25" t="n">
        <v>44946</v>
      </c>
      <c r="K2432" s="25" t="n">
        <v>45936</v>
      </c>
      <c r="L2432" t="n">
        <v>4</v>
      </c>
      <c r="M2432" t="n">
        <v>3</v>
      </c>
      <c r="N2432" t="n">
        <v>4</v>
      </c>
      <c r="O2432">
        <f>DATE(2026,1,1)-K2432</f>
        <v/>
      </c>
      <c r="P2432">
        <f>IF(G2432&gt;=2,"Repeat","One-time")</f>
        <v/>
      </c>
    </row>
    <row r="2433">
      <c r="A2433" t="inlineStr">
        <is>
          <t>C08857</t>
        </is>
      </c>
      <c r="B2433" t="inlineStr">
        <is>
          <t>Varun Joshi</t>
        </is>
      </c>
      <c r="C2433" t="inlineStr">
        <is>
          <t>South</t>
        </is>
      </c>
      <c r="D2433" t="inlineStr">
        <is>
          <t>Hyderabad</t>
        </is>
      </c>
      <c r="E2433" t="inlineStr">
        <is>
          <t>No</t>
        </is>
      </c>
      <c r="F2433" t="inlineStr">
        <is>
          <t>High Value</t>
        </is>
      </c>
      <c r="G2433" t="n">
        <v>4</v>
      </c>
      <c r="H2433" s="24" t="n">
        <v>45772</v>
      </c>
      <c r="I2433" s="24" t="n">
        <v>3938.46</v>
      </c>
      <c r="J2433" s="25" t="n">
        <v>45766</v>
      </c>
      <c r="K2433" s="25" t="n">
        <v>46014</v>
      </c>
      <c r="L2433" t="n">
        <v>5</v>
      </c>
      <c r="M2433" t="n">
        <v>4</v>
      </c>
      <c r="N2433" t="n">
        <v>4</v>
      </c>
      <c r="O2433">
        <f>DATE(2026,1,1)-K2433</f>
        <v/>
      </c>
      <c r="P2433">
        <f>IF(G2433&gt;=2,"Repeat","One-time")</f>
        <v/>
      </c>
    </row>
    <row r="2434">
      <c r="A2434" t="inlineStr">
        <is>
          <t>C05380</t>
        </is>
      </c>
      <c r="B2434" t="inlineStr">
        <is>
          <t>Amit Bose</t>
        </is>
      </c>
      <c r="C2434" t="inlineStr">
        <is>
          <t>Central</t>
        </is>
      </c>
      <c r="D2434" t="inlineStr">
        <is>
          <t>Indore</t>
        </is>
      </c>
      <c r="E2434" t="inlineStr">
        <is>
          <t>No</t>
        </is>
      </c>
      <c r="F2434" t="inlineStr">
        <is>
          <t>High Value</t>
        </is>
      </c>
      <c r="G2434" t="n">
        <v>5</v>
      </c>
      <c r="H2434" s="24" t="n">
        <v>45752.07</v>
      </c>
      <c r="I2434" s="24" t="n">
        <v>4606.78</v>
      </c>
      <c r="J2434" s="25" t="n">
        <v>45542</v>
      </c>
      <c r="K2434" s="25" t="n">
        <v>45983</v>
      </c>
      <c r="L2434" t="n">
        <v>4</v>
      </c>
      <c r="M2434" t="n">
        <v>4</v>
      </c>
      <c r="N2434" t="n">
        <v>4</v>
      </c>
      <c r="O2434">
        <f>DATE(2026,1,1)-K2434</f>
        <v/>
      </c>
      <c r="P2434">
        <f>IF(G2434&gt;=2,"Repeat","One-time")</f>
        <v/>
      </c>
    </row>
    <row r="2435">
      <c r="A2435" t="inlineStr">
        <is>
          <t>C07322</t>
        </is>
      </c>
      <c r="B2435" t="inlineStr">
        <is>
          <t>Diya Fernandes</t>
        </is>
      </c>
      <c r="C2435" t="inlineStr">
        <is>
          <t>West</t>
        </is>
      </c>
      <c r="D2435" t="inlineStr">
        <is>
          <t>Surat</t>
        </is>
      </c>
      <c r="E2435" t="inlineStr">
        <is>
          <t>No</t>
        </is>
      </c>
      <c r="F2435" t="inlineStr">
        <is>
          <t>High Value</t>
        </is>
      </c>
      <c r="G2435" t="n">
        <v>4</v>
      </c>
      <c r="H2435" s="24" t="n">
        <v>45728.91</v>
      </c>
      <c r="I2435" s="24" t="n">
        <v>6331.16</v>
      </c>
      <c r="J2435" s="25" t="n">
        <v>45771</v>
      </c>
      <c r="K2435" s="25" t="n">
        <v>45870</v>
      </c>
      <c r="L2435" t="n">
        <v>3</v>
      </c>
      <c r="M2435" t="n">
        <v>4</v>
      </c>
      <c r="N2435" t="n">
        <v>4</v>
      </c>
      <c r="O2435">
        <f>DATE(2026,1,1)-K2435</f>
        <v/>
      </c>
      <c r="P2435">
        <f>IF(G2435&gt;=2,"Repeat","One-time")</f>
        <v/>
      </c>
    </row>
    <row r="2436">
      <c r="A2436" t="inlineStr">
        <is>
          <t>C06496</t>
        </is>
      </c>
      <c r="B2436" t="inlineStr">
        <is>
          <t>Aditya Reddy</t>
        </is>
      </c>
      <c r="C2436" t="inlineStr">
        <is>
          <t>West</t>
        </is>
      </c>
      <c r="D2436" t="inlineStr">
        <is>
          <t>Mumbai</t>
        </is>
      </c>
      <c r="E2436" t="inlineStr">
        <is>
          <t>No</t>
        </is>
      </c>
      <c r="F2436" t="inlineStr">
        <is>
          <t>High Value</t>
        </is>
      </c>
      <c r="G2436" t="n">
        <v>10</v>
      </c>
      <c r="H2436" s="24" t="n">
        <v>45693.41</v>
      </c>
      <c r="I2436" s="24" t="n">
        <v>10707.36</v>
      </c>
      <c r="J2436" s="25" t="n">
        <v>45587</v>
      </c>
      <c r="K2436" s="25" t="n">
        <v>45793</v>
      </c>
      <c r="L2436" t="n">
        <v>3</v>
      </c>
      <c r="M2436" t="n">
        <v>5</v>
      </c>
      <c r="N2436" t="n">
        <v>4</v>
      </c>
      <c r="O2436">
        <f>DATE(2026,1,1)-K2436</f>
        <v/>
      </c>
      <c r="P2436">
        <f>IF(G2436&gt;=2,"Repeat","One-time")</f>
        <v/>
      </c>
    </row>
    <row r="2437">
      <c r="A2437" t="inlineStr">
        <is>
          <t>C10211</t>
        </is>
      </c>
      <c r="B2437" t="inlineStr">
        <is>
          <t>Divya Joshi</t>
        </is>
      </c>
      <c r="C2437" t="inlineStr">
        <is>
          <t>West</t>
        </is>
      </c>
      <c r="D2437" t="inlineStr">
        <is>
          <t>Mumbai</t>
        </is>
      </c>
      <c r="E2437" t="inlineStr">
        <is>
          <t>Yes</t>
        </is>
      </c>
      <c r="F2437" t="inlineStr">
        <is>
          <t>High Value</t>
        </is>
      </c>
      <c r="G2437" t="n">
        <v>8</v>
      </c>
      <c r="H2437" s="24" t="n">
        <v>45692.14</v>
      </c>
      <c r="I2437" s="24" t="n">
        <v>7000.19</v>
      </c>
      <c r="J2437" s="25" t="n">
        <v>45876</v>
      </c>
      <c r="K2437" s="25" t="n">
        <v>46021</v>
      </c>
      <c r="L2437" t="n">
        <v>5</v>
      </c>
      <c r="M2437" t="n">
        <v>5</v>
      </c>
      <c r="N2437" t="n">
        <v>4</v>
      </c>
      <c r="O2437">
        <f>DATE(2026,1,1)-K2437</f>
        <v/>
      </c>
      <c r="P2437">
        <f>IF(G2437&gt;=2,"Repeat","One-time")</f>
        <v/>
      </c>
    </row>
    <row r="2438">
      <c r="A2438" t="inlineStr">
        <is>
          <t>C02145</t>
        </is>
      </c>
      <c r="B2438" t="inlineStr">
        <is>
          <t>Vivaan Ghosh</t>
        </is>
      </c>
      <c r="C2438" t="inlineStr">
        <is>
          <t>West</t>
        </is>
      </c>
      <c r="D2438" t="inlineStr">
        <is>
          <t>Mumbai</t>
        </is>
      </c>
      <c r="E2438" t="inlineStr">
        <is>
          <t>Yes</t>
        </is>
      </c>
      <c r="F2438" t="inlineStr">
        <is>
          <t>At Risk</t>
        </is>
      </c>
      <c r="G2438" t="n">
        <v>10</v>
      </c>
      <c r="H2438" s="24" t="n">
        <v>45676.49</v>
      </c>
      <c r="I2438" s="24" t="n">
        <v>14641.07</v>
      </c>
      <c r="J2438" s="25" t="n">
        <v>45134</v>
      </c>
      <c r="K2438" s="25" t="n">
        <v>45584</v>
      </c>
      <c r="L2438" t="n">
        <v>2</v>
      </c>
      <c r="M2438" t="n">
        <v>5</v>
      </c>
      <c r="N2438" t="n">
        <v>4</v>
      </c>
      <c r="O2438">
        <f>DATE(2026,1,1)-K2438</f>
        <v/>
      </c>
      <c r="P2438">
        <f>IF(G2438&gt;=2,"Repeat","One-time")</f>
        <v/>
      </c>
    </row>
    <row r="2439">
      <c r="A2439" t="inlineStr">
        <is>
          <t>C00928</t>
        </is>
      </c>
      <c r="B2439" t="inlineStr">
        <is>
          <t>Abhishek Banerjee</t>
        </is>
      </c>
      <c r="C2439" t="inlineStr">
        <is>
          <t>Central</t>
        </is>
      </c>
      <c r="D2439" t="inlineStr">
        <is>
          <t>Bhopal</t>
        </is>
      </c>
      <c r="E2439" t="inlineStr">
        <is>
          <t>Yes</t>
        </is>
      </c>
      <c r="F2439" t="inlineStr">
        <is>
          <t>At Risk</t>
        </is>
      </c>
      <c r="G2439" t="n">
        <v>5</v>
      </c>
      <c r="H2439" s="24" t="n">
        <v>45652.42</v>
      </c>
      <c r="I2439" s="24" t="n">
        <v>10688.21</v>
      </c>
      <c r="J2439" s="25" t="n">
        <v>44956</v>
      </c>
      <c r="K2439" s="25" t="n">
        <v>45642</v>
      </c>
      <c r="L2439" t="n">
        <v>2</v>
      </c>
      <c r="M2439" t="n">
        <v>4</v>
      </c>
      <c r="N2439" t="n">
        <v>4</v>
      </c>
      <c r="O2439">
        <f>DATE(2026,1,1)-K2439</f>
        <v/>
      </c>
      <c r="P2439">
        <f>IF(G2439&gt;=2,"Repeat","One-time")</f>
        <v/>
      </c>
    </row>
    <row r="2440">
      <c r="A2440" t="inlineStr">
        <is>
          <t>C00542</t>
        </is>
      </c>
      <c r="B2440" t="inlineStr">
        <is>
          <t>Nikhil Mehta</t>
        </is>
      </c>
      <c r="C2440" t="inlineStr">
        <is>
          <t>South</t>
        </is>
      </c>
      <c r="D2440" t="inlineStr">
        <is>
          <t>Hyderabad</t>
        </is>
      </c>
      <c r="E2440" t="inlineStr">
        <is>
          <t>No</t>
        </is>
      </c>
      <c r="F2440" t="inlineStr">
        <is>
          <t>At Risk</t>
        </is>
      </c>
      <c r="G2440" t="n">
        <v>7</v>
      </c>
      <c r="H2440" s="24" t="n">
        <v>45646.12</v>
      </c>
      <c r="I2440" s="24" t="n">
        <v>8677.91</v>
      </c>
      <c r="J2440" s="25" t="n">
        <v>45044</v>
      </c>
      <c r="K2440" s="25" t="n">
        <v>45749</v>
      </c>
      <c r="L2440" t="n">
        <v>2</v>
      </c>
      <c r="M2440" t="n">
        <v>4</v>
      </c>
      <c r="N2440" t="n">
        <v>4</v>
      </c>
      <c r="O2440">
        <f>DATE(2026,1,1)-K2440</f>
        <v/>
      </c>
      <c r="P2440">
        <f>IF(G2440&gt;=2,"Repeat","One-time")</f>
        <v/>
      </c>
    </row>
    <row r="2441">
      <c r="A2441" t="inlineStr">
        <is>
          <t>C06797</t>
        </is>
      </c>
      <c r="B2441" t="inlineStr">
        <is>
          <t>Vivaan Reddy</t>
        </is>
      </c>
      <c r="C2441" t="inlineStr">
        <is>
          <t>West</t>
        </is>
      </c>
      <c r="D2441" t="inlineStr">
        <is>
          <t>Mumbai</t>
        </is>
      </c>
      <c r="E2441" t="inlineStr">
        <is>
          <t>No</t>
        </is>
      </c>
      <c r="F2441" t="inlineStr">
        <is>
          <t>Loyal</t>
        </is>
      </c>
      <c r="G2441" t="n">
        <v>4</v>
      </c>
      <c r="H2441" s="24" t="n">
        <v>45606.5</v>
      </c>
      <c r="I2441" s="24" t="n">
        <v>8302.24</v>
      </c>
      <c r="J2441" s="25" t="n">
        <v>45617</v>
      </c>
      <c r="K2441" s="25" t="n">
        <v>45953</v>
      </c>
      <c r="L2441" t="n">
        <v>4</v>
      </c>
      <c r="M2441" t="n">
        <v>3</v>
      </c>
      <c r="N2441" t="n">
        <v>4</v>
      </c>
      <c r="O2441">
        <f>DATE(2026,1,1)-K2441</f>
        <v/>
      </c>
      <c r="P2441">
        <f>IF(G2441&gt;=2,"Repeat","One-time")</f>
        <v/>
      </c>
    </row>
    <row r="2442">
      <c r="A2442" t="inlineStr">
        <is>
          <t>C07515</t>
        </is>
      </c>
      <c r="B2442" t="inlineStr">
        <is>
          <t>Aarav Banerjee</t>
        </is>
      </c>
      <c r="C2442" t="inlineStr">
        <is>
          <t>South</t>
        </is>
      </c>
      <c r="D2442" t="inlineStr">
        <is>
          <t>Bengaluru</t>
        </is>
      </c>
      <c r="E2442" t="inlineStr">
        <is>
          <t>No</t>
        </is>
      </c>
      <c r="F2442" t="inlineStr">
        <is>
          <t>High Value</t>
        </is>
      </c>
      <c r="G2442" t="n">
        <v>13</v>
      </c>
      <c r="H2442" s="24" t="n">
        <v>45579.85</v>
      </c>
      <c r="I2442" s="24" t="n">
        <v>12429.36</v>
      </c>
      <c r="J2442" s="25" t="n">
        <v>45654</v>
      </c>
      <c r="K2442" s="25" t="n">
        <v>46007</v>
      </c>
      <c r="L2442" t="n">
        <v>5</v>
      </c>
      <c r="M2442" t="n">
        <v>5</v>
      </c>
      <c r="N2442" t="n">
        <v>4</v>
      </c>
      <c r="O2442">
        <f>DATE(2026,1,1)-K2442</f>
        <v/>
      </c>
      <c r="P2442">
        <f>IF(G2442&gt;=2,"Repeat","One-time")</f>
        <v/>
      </c>
    </row>
    <row r="2443">
      <c r="A2443" t="inlineStr">
        <is>
          <t>C02900</t>
        </is>
      </c>
      <c r="B2443" t="inlineStr">
        <is>
          <t>Pooja Chopra</t>
        </is>
      </c>
      <c r="C2443" t="inlineStr">
        <is>
          <t>East</t>
        </is>
      </c>
      <c r="D2443" t="inlineStr">
        <is>
          <t>Kolkata</t>
        </is>
      </c>
      <c r="E2443" t="inlineStr">
        <is>
          <t>Yes</t>
        </is>
      </c>
      <c r="F2443" t="inlineStr">
        <is>
          <t>At Risk</t>
        </is>
      </c>
      <c r="G2443" t="n">
        <v>5</v>
      </c>
      <c r="H2443" s="24" t="n">
        <v>45573.34</v>
      </c>
      <c r="I2443" s="24" t="n">
        <v>5441</v>
      </c>
      <c r="J2443" s="25" t="n">
        <v>45188</v>
      </c>
      <c r="K2443" s="25" t="n">
        <v>45486</v>
      </c>
      <c r="L2443" t="n">
        <v>1</v>
      </c>
      <c r="M2443" t="n">
        <v>4</v>
      </c>
      <c r="N2443" t="n">
        <v>4</v>
      </c>
      <c r="O2443">
        <f>DATE(2026,1,1)-K2443</f>
        <v/>
      </c>
      <c r="P2443">
        <f>IF(G2443&gt;=2,"Repeat","One-time")</f>
        <v/>
      </c>
    </row>
    <row r="2444">
      <c r="A2444" t="inlineStr">
        <is>
          <t>C04677</t>
        </is>
      </c>
      <c r="B2444" t="inlineStr">
        <is>
          <t>Zoya Chopra</t>
        </is>
      </c>
      <c r="C2444" t="inlineStr">
        <is>
          <t>East</t>
        </is>
      </c>
      <c r="D2444" t="inlineStr">
        <is>
          <t>Patna</t>
        </is>
      </c>
      <c r="E2444" t="inlineStr">
        <is>
          <t>Yes</t>
        </is>
      </c>
      <c r="F2444" t="inlineStr">
        <is>
          <t>High Value</t>
        </is>
      </c>
      <c r="G2444" t="n">
        <v>6</v>
      </c>
      <c r="H2444" s="24" t="n">
        <v>45569.18</v>
      </c>
      <c r="I2444" s="24" t="n">
        <v>8527.15</v>
      </c>
      <c r="J2444" s="25" t="n">
        <v>45531</v>
      </c>
      <c r="K2444" s="25" t="n">
        <v>45825</v>
      </c>
      <c r="L2444" t="n">
        <v>3</v>
      </c>
      <c r="M2444" t="n">
        <v>4</v>
      </c>
      <c r="N2444" t="n">
        <v>4</v>
      </c>
      <c r="O2444">
        <f>DATE(2026,1,1)-K2444</f>
        <v/>
      </c>
      <c r="P2444">
        <f>IF(G2444&gt;=2,"Repeat","One-time")</f>
        <v/>
      </c>
    </row>
    <row r="2445">
      <c r="A2445" t="inlineStr">
        <is>
          <t>C07110</t>
        </is>
      </c>
      <c r="B2445" t="inlineStr">
        <is>
          <t>Gurpreet Sharma</t>
        </is>
      </c>
      <c r="C2445" t="inlineStr">
        <is>
          <t>South</t>
        </is>
      </c>
      <c r="D2445" t="inlineStr">
        <is>
          <t>Bengaluru</t>
        </is>
      </c>
      <c r="E2445" t="inlineStr">
        <is>
          <t>Yes</t>
        </is>
      </c>
      <c r="F2445" t="inlineStr">
        <is>
          <t>High Value</t>
        </is>
      </c>
      <c r="G2445" t="n">
        <v>9</v>
      </c>
      <c r="H2445" s="24" t="n">
        <v>45569.1</v>
      </c>
      <c r="I2445" s="24" t="n">
        <v>9551.540000000001</v>
      </c>
      <c r="J2445" s="25" t="n">
        <v>45604</v>
      </c>
      <c r="K2445" s="25" t="n">
        <v>45787</v>
      </c>
      <c r="L2445" t="n">
        <v>3</v>
      </c>
      <c r="M2445" t="n">
        <v>5</v>
      </c>
      <c r="N2445" t="n">
        <v>4</v>
      </c>
      <c r="O2445">
        <f>DATE(2026,1,1)-K2445</f>
        <v/>
      </c>
      <c r="P2445">
        <f>IF(G2445&gt;=2,"Repeat","One-time")</f>
        <v/>
      </c>
    </row>
    <row r="2446">
      <c r="A2446" t="inlineStr">
        <is>
          <t>C04193</t>
        </is>
      </c>
      <c r="B2446" t="inlineStr">
        <is>
          <t>Lakshmi Reddy</t>
        </is>
      </c>
      <c r="C2446" t="inlineStr">
        <is>
          <t>North</t>
        </is>
      </c>
      <c r="D2446" t="inlineStr">
        <is>
          <t>Delhi</t>
        </is>
      </c>
      <c r="E2446" t="inlineStr">
        <is>
          <t>Yes</t>
        </is>
      </c>
      <c r="F2446" t="inlineStr">
        <is>
          <t>At Risk</t>
        </is>
      </c>
      <c r="G2446" t="n">
        <v>7</v>
      </c>
      <c r="H2446" s="24" t="n">
        <v>45562.49</v>
      </c>
      <c r="I2446" s="24" t="n">
        <v>10224.9</v>
      </c>
      <c r="J2446" s="25" t="n">
        <v>45356</v>
      </c>
      <c r="K2446" s="25" t="n">
        <v>45748</v>
      </c>
      <c r="L2446" t="n">
        <v>2</v>
      </c>
      <c r="M2446" t="n">
        <v>4</v>
      </c>
      <c r="N2446" t="n">
        <v>4</v>
      </c>
      <c r="O2446">
        <f>DATE(2026,1,1)-K2446</f>
        <v/>
      </c>
      <c r="P2446">
        <f>IF(G2446&gt;=2,"Repeat","One-time")</f>
        <v/>
      </c>
    </row>
    <row r="2447">
      <c r="A2447" t="inlineStr">
        <is>
          <t>C02676</t>
        </is>
      </c>
      <c r="B2447" t="inlineStr">
        <is>
          <t>Arjun Chopra</t>
        </is>
      </c>
      <c r="C2447" t="inlineStr">
        <is>
          <t>East</t>
        </is>
      </c>
      <c r="D2447" t="inlineStr">
        <is>
          <t>Jamshedpur</t>
        </is>
      </c>
      <c r="E2447" t="inlineStr">
        <is>
          <t>Yes</t>
        </is>
      </c>
      <c r="F2447" t="inlineStr">
        <is>
          <t>High Value</t>
        </is>
      </c>
      <c r="G2447" t="n">
        <v>8</v>
      </c>
      <c r="H2447" s="24" t="n">
        <v>45544.08</v>
      </c>
      <c r="I2447" s="24" t="n">
        <v>6350.36</v>
      </c>
      <c r="J2447" s="25" t="n">
        <v>45171</v>
      </c>
      <c r="K2447" s="25" t="n">
        <v>45953</v>
      </c>
      <c r="L2447" t="n">
        <v>4</v>
      </c>
      <c r="M2447" t="n">
        <v>4</v>
      </c>
      <c r="N2447" t="n">
        <v>4</v>
      </c>
      <c r="O2447">
        <f>DATE(2026,1,1)-K2447</f>
        <v/>
      </c>
      <c r="P2447">
        <f>IF(G2447&gt;=2,"Repeat","One-time")</f>
        <v/>
      </c>
    </row>
    <row r="2448">
      <c r="A2448" t="inlineStr">
        <is>
          <t>C00418</t>
        </is>
      </c>
      <c r="B2448" t="inlineStr">
        <is>
          <t>Riya Banerjee</t>
        </is>
      </c>
      <c r="C2448" t="inlineStr">
        <is>
          <t>South</t>
        </is>
      </c>
      <c r="D2448" t="inlineStr">
        <is>
          <t>Chennai</t>
        </is>
      </c>
      <c r="E2448" t="inlineStr">
        <is>
          <t>No</t>
        </is>
      </c>
      <c r="F2448" t="inlineStr">
        <is>
          <t>At Risk</t>
        </is>
      </c>
      <c r="G2448" t="n">
        <v>9</v>
      </c>
      <c r="H2448" s="24" t="n">
        <v>45529.91</v>
      </c>
      <c r="I2448" s="24" t="n">
        <v>8632.67</v>
      </c>
      <c r="J2448" s="25" t="n">
        <v>44929</v>
      </c>
      <c r="K2448" s="25" t="n">
        <v>45560</v>
      </c>
      <c r="L2448" t="n">
        <v>2</v>
      </c>
      <c r="M2448" t="n">
        <v>5</v>
      </c>
      <c r="N2448" t="n">
        <v>4</v>
      </c>
      <c r="O2448">
        <f>DATE(2026,1,1)-K2448</f>
        <v/>
      </c>
      <c r="P2448">
        <f>IF(G2448&gt;=2,"Repeat","One-time")</f>
        <v/>
      </c>
    </row>
    <row r="2449">
      <c r="A2449" t="inlineStr">
        <is>
          <t>C00460</t>
        </is>
      </c>
      <c r="B2449" t="inlineStr">
        <is>
          <t>Joseph Menon</t>
        </is>
      </c>
      <c r="C2449" t="inlineStr">
        <is>
          <t>North</t>
        </is>
      </c>
      <c r="D2449" t="inlineStr">
        <is>
          <t>Jaipur</t>
        </is>
      </c>
      <c r="E2449" t="inlineStr">
        <is>
          <t>No</t>
        </is>
      </c>
      <c r="F2449" t="inlineStr">
        <is>
          <t>At Risk</t>
        </is>
      </c>
      <c r="G2449" t="n">
        <v>2</v>
      </c>
      <c r="H2449" s="24" t="n">
        <v>45507.85</v>
      </c>
      <c r="I2449" s="24" t="n">
        <v>10864.99</v>
      </c>
      <c r="J2449" s="25" t="n">
        <v>44998</v>
      </c>
      <c r="K2449" s="25" t="n">
        <v>45197</v>
      </c>
      <c r="L2449" t="n">
        <v>1</v>
      </c>
      <c r="M2449" t="n">
        <v>2</v>
      </c>
      <c r="N2449" t="n">
        <v>4</v>
      </c>
      <c r="O2449">
        <f>DATE(2026,1,1)-K2449</f>
        <v/>
      </c>
      <c r="P2449">
        <f>IF(G2449&gt;=2,"Repeat","One-time")</f>
        <v/>
      </c>
    </row>
    <row r="2450">
      <c r="A2450" t="inlineStr">
        <is>
          <t>C02658</t>
        </is>
      </c>
      <c r="B2450" t="inlineStr">
        <is>
          <t>Sanjay Joshi</t>
        </is>
      </c>
      <c r="C2450" t="inlineStr">
        <is>
          <t>West</t>
        </is>
      </c>
      <c r="D2450" t="inlineStr">
        <is>
          <t>Pune</t>
        </is>
      </c>
      <c r="E2450" t="inlineStr">
        <is>
          <t>Yes</t>
        </is>
      </c>
      <c r="F2450" t="inlineStr">
        <is>
          <t>Loyal</t>
        </is>
      </c>
      <c r="G2450" t="n">
        <v>4</v>
      </c>
      <c r="H2450" s="24" t="n">
        <v>45502.51</v>
      </c>
      <c r="I2450" s="24" t="n">
        <v>4847.62</v>
      </c>
      <c r="J2450" s="25" t="n">
        <v>45262</v>
      </c>
      <c r="K2450" s="25" t="n">
        <v>45790</v>
      </c>
      <c r="L2450" t="n">
        <v>3</v>
      </c>
      <c r="M2450" t="n">
        <v>3</v>
      </c>
      <c r="N2450" t="n">
        <v>4</v>
      </c>
      <c r="O2450">
        <f>DATE(2026,1,1)-K2450</f>
        <v/>
      </c>
      <c r="P2450">
        <f>IF(G2450&gt;=2,"Repeat","One-time")</f>
        <v/>
      </c>
    </row>
    <row r="2451">
      <c r="A2451" t="inlineStr">
        <is>
          <t>C09226</t>
        </is>
      </c>
      <c r="B2451" t="inlineStr">
        <is>
          <t>Gurpreet Shah</t>
        </is>
      </c>
      <c r="C2451" t="inlineStr">
        <is>
          <t>South</t>
        </is>
      </c>
      <c r="D2451" t="inlineStr">
        <is>
          <t>Bengaluru</t>
        </is>
      </c>
      <c r="E2451" t="inlineStr">
        <is>
          <t>Yes</t>
        </is>
      </c>
      <c r="F2451" t="inlineStr">
        <is>
          <t>High Value</t>
        </is>
      </c>
      <c r="G2451" t="n">
        <v>6</v>
      </c>
      <c r="H2451" s="24" t="n">
        <v>45477.16</v>
      </c>
      <c r="I2451" s="24" t="n">
        <v>8372.27</v>
      </c>
      <c r="J2451" s="25" t="n">
        <v>45870</v>
      </c>
      <c r="K2451" s="25" t="n">
        <v>45990</v>
      </c>
      <c r="L2451" t="n">
        <v>5</v>
      </c>
      <c r="M2451" t="n">
        <v>4</v>
      </c>
      <c r="N2451" t="n">
        <v>4</v>
      </c>
      <c r="O2451">
        <f>DATE(2026,1,1)-K2451</f>
        <v/>
      </c>
      <c r="P2451">
        <f>IF(G2451&gt;=2,"Repeat","One-time")</f>
        <v/>
      </c>
    </row>
    <row r="2452">
      <c r="A2452" t="inlineStr">
        <is>
          <t>C05945</t>
        </is>
      </c>
      <c r="B2452" t="inlineStr">
        <is>
          <t>Priya Nair</t>
        </is>
      </c>
      <c r="C2452" t="inlineStr">
        <is>
          <t>South</t>
        </is>
      </c>
      <c r="D2452" t="inlineStr">
        <is>
          <t>Kochi</t>
        </is>
      </c>
      <c r="E2452" t="inlineStr">
        <is>
          <t>No</t>
        </is>
      </c>
      <c r="F2452" t="inlineStr">
        <is>
          <t>Occasional</t>
        </is>
      </c>
      <c r="G2452" t="n">
        <v>2</v>
      </c>
      <c r="H2452" s="24" t="n">
        <v>45365.82</v>
      </c>
      <c r="I2452" s="24" t="n">
        <v>1415.61</v>
      </c>
      <c r="J2452" s="25" t="n">
        <v>45931</v>
      </c>
      <c r="K2452" s="25" t="n">
        <v>46021</v>
      </c>
      <c r="L2452" t="n">
        <v>5</v>
      </c>
      <c r="M2452" t="n">
        <v>2</v>
      </c>
      <c r="N2452" t="n">
        <v>4</v>
      </c>
      <c r="O2452">
        <f>DATE(2026,1,1)-K2452</f>
        <v/>
      </c>
      <c r="P2452">
        <f>IF(G2452&gt;=2,"Repeat","One-time")</f>
        <v/>
      </c>
    </row>
    <row r="2453">
      <c r="A2453" t="inlineStr">
        <is>
          <t>C06517</t>
        </is>
      </c>
      <c r="B2453" t="inlineStr">
        <is>
          <t>Manish Kumar</t>
        </is>
      </c>
      <c r="C2453" t="inlineStr">
        <is>
          <t>South</t>
        </is>
      </c>
      <c r="D2453" t="inlineStr">
        <is>
          <t>Hyderabad</t>
        </is>
      </c>
      <c r="E2453" t="inlineStr">
        <is>
          <t>No</t>
        </is>
      </c>
      <c r="F2453" t="inlineStr">
        <is>
          <t>Loyal</t>
        </is>
      </c>
      <c r="G2453" t="n">
        <v>4</v>
      </c>
      <c r="H2453" s="24" t="n">
        <v>45364.56</v>
      </c>
      <c r="I2453" s="24" t="n">
        <v>9555.43</v>
      </c>
      <c r="J2453" s="25" t="n">
        <v>45559</v>
      </c>
      <c r="K2453" s="25" t="n">
        <v>45921</v>
      </c>
      <c r="L2453" t="n">
        <v>3</v>
      </c>
      <c r="M2453" t="n">
        <v>3</v>
      </c>
      <c r="N2453" t="n">
        <v>4</v>
      </c>
      <c r="O2453">
        <f>DATE(2026,1,1)-K2453</f>
        <v/>
      </c>
      <c r="P2453">
        <f>IF(G2453&gt;=2,"Repeat","One-time")</f>
        <v/>
      </c>
    </row>
    <row r="2454">
      <c r="A2454" t="inlineStr">
        <is>
          <t>C07538</t>
        </is>
      </c>
      <c r="B2454" t="inlineStr">
        <is>
          <t>Riya Kapoor</t>
        </is>
      </c>
      <c r="C2454" t="inlineStr">
        <is>
          <t>North</t>
        </is>
      </c>
      <c r="D2454" t="inlineStr">
        <is>
          <t>Gurugram</t>
        </is>
      </c>
      <c r="E2454" t="inlineStr">
        <is>
          <t>No</t>
        </is>
      </c>
      <c r="F2454" t="inlineStr">
        <is>
          <t>Occasional</t>
        </is>
      </c>
      <c r="G2454" t="n">
        <v>1</v>
      </c>
      <c r="H2454" s="24" t="n">
        <v>45346.73</v>
      </c>
      <c r="I2454" s="24" t="n">
        <v>-2720.98</v>
      </c>
      <c r="J2454" s="25" t="n">
        <v>45787</v>
      </c>
      <c r="K2454" s="25" t="n">
        <v>45787</v>
      </c>
      <c r="L2454" t="n">
        <v>3</v>
      </c>
      <c r="M2454" t="n">
        <v>1</v>
      </c>
      <c r="N2454" t="n">
        <v>4</v>
      </c>
      <c r="O2454">
        <f>DATE(2026,1,1)-K2454</f>
        <v/>
      </c>
      <c r="P2454">
        <f>IF(G2454&gt;=2,"Repeat","One-time")</f>
        <v/>
      </c>
    </row>
    <row r="2455">
      <c r="A2455" t="inlineStr">
        <is>
          <t>C04623</t>
        </is>
      </c>
      <c r="B2455" t="inlineStr">
        <is>
          <t>Swati Mukherjee</t>
        </is>
      </c>
      <c r="C2455" t="inlineStr">
        <is>
          <t>West</t>
        </is>
      </c>
      <c r="D2455" t="inlineStr">
        <is>
          <t>Mumbai</t>
        </is>
      </c>
      <c r="E2455" t="inlineStr">
        <is>
          <t>No</t>
        </is>
      </c>
      <c r="F2455" t="inlineStr">
        <is>
          <t>High Value</t>
        </is>
      </c>
      <c r="G2455" t="n">
        <v>9</v>
      </c>
      <c r="H2455" s="24" t="n">
        <v>45334.05</v>
      </c>
      <c r="I2455" s="24" t="n">
        <v>9099.379999999999</v>
      </c>
      <c r="J2455" s="25" t="n">
        <v>45377</v>
      </c>
      <c r="K2455" s="25" t="n">
        <v>45922</v>
      </c>
      <c r="L2455" t="n">
        <v>3</v>
      </c>
      <c r="M2455" t="n">
        <v>5</v>
      </c>
      <c r="N2455" t="n">
        <v>4</v>
      </c>
      <c r="O2455">
        <f>DATE(2026,1,1)-K2455</f>
        <v/>
      </c>
      <c r="P2455">
        <f>IF(G2455&gt;=2,"Repeat","One-time")</f>
        <v/>
      </c>
    </row>
    <row r="2456">
      <c r="A2456" t="inlineStr">
        <is>
          <t>C03765</t>
        </is>
      </c>
      <c r="B2456" t="inlineStr">
        <is>
          <t>Divya Mishra</t>
        </is>
      </c>
      <c r="C2456" t="inlineStr">
        <is>
          <t>South</t>
        </is>
      </c>
      <c r="D2456" t="inlineStr">
        <is>
          <t>Hyderabad</t>
        </is>
      </c>
      <c r="E2456" t="inlineStr">
        <is>
          <t>No</t>
        </is>
      </c>
      <c r="F2456" t="inlineStr">
        <is>
          <t>High Value</t>
        </is>
      </c>
      <c r="G2456" t="n">
        <v>6</v>
      </c>
      <c r="H2456" s="24" t="n">
        <v>45275.45</v>
      </c>
      <c r="I2456" s="24" t="n">
        <v>5855.61</v>
      </c>
      <c r="J2456" s="25" t="n">
        <v>45333</v>
      </c>
      <c r="K2456" s="25" t="n">
        <v>45780</v>
      </c>
      <c r="L2456" t="n">
        <v>3</v>
      </c>
      <c r="M2456" t="n">
        <v>4</v>
      </c>
      <c r="N2456" t="n">
        <v>4</v>
      </c>
      <c r="O2456">
        <f>DATE(2026,1,1)-K2456</f>
        <v/>
      </c>
      <c r="P2456">
        <f>IF(G2456&gt;=2,"Repeat","One-time")</f>
        <v/>
      </c>
    </row>
    <row r="2457">
      <c r="A2457" t="inlineStr">
        <is>
          <t>C05066</t>
        </is>
      </c>
      <c r="B2457" t="inlineStr">
        <is>
          <t>Arjun Yadav</t>
        </is>
      </c>
      <c r="C2457" t="inlineStr">
        <is>
          <t>Central</t>
        </is>
      </c>
      <c r="D2457" t="inlineStr">
        <is>
          <t>Bhopal</t>
        </is>
      </c>
      <c r="E2457" t="inlineStr">
        <is>
          <t>Yes</t>
        </is>
      </c>
      <c r="F2457" t="inlineStr">
        <is>
          <t>High Value</t>
        </is>
      </c>
      <c r="G2457" t="n">
        <v>9</v>
      </c>
      <c r="H2457" s="24" t="n">
        <v>45265.54</v>
      </c>
      <c r="I2457" s="24" t="n">
        <v>9200.940000000001</v>
      </c>
      <c r="J2457" s="25" t="n">
        <v>45446</v>
      </c>
      <c r="K2457" s="25" t="n">
        <v>45941</v>
      </c>
      <c r="L2457" t="n">
        <v>4</v>
      </c>
      <c r="M2457" t="n">
        <v>5</v>
      </c>
      <c r="N2457" t="n">
        <v>4</v>
      </c>
      <c r="O2457">
        <f>DATE(2026,1,1)-K2457</f>
        <v/>
      </c>
      <c r="P2457">
        <f>IF(G2457&gt;=2,"Repeat","One-time")</f>
        <v/>
      </c>
    </row>
    <row r="2458">
      <c r="A2458" t="inlineStr">
        <is>
          <t>C00865</t>
        </is>
      </c>
      <c r="B2458" t="inlineStr">
        <is>
          <t>Divya Iyer</t>
        </is>
      </c>
      <c r="C2458" t="inlineStr">
        <is>
          <t>South</t>
        </is>
      </c>
      <c r="D2458" t="inlineStr">
        <is>
          <t>Bengaluru</t>
        </is>
      </c>
      <c r="E2458" t="inlineStr">
        <is>
          <t>No</t>
        </is>
      </c>
      <c r="F2458" t="inlineStr">
        <is>
          <t>At Risk</t>
        </is>
      </c>
      <c r="G2458" t="n">
        <v>7</v>
      </c>
      <c r="H2458" s="24" t="n">
        <v>45244.3</v>
      </c>
      <c r="I2458" s="24" t="n">
        <v>9308.690000000001</v>
      </c>
      <c r="J2458" s="25" t="n">
        <v>44939</v>
      </c>
      <c r="K2458" s="25" t="n">
        <v>45275</v>
      </c>
      <c r="L2458" t="n">
        <v>1</v>
      </c>
      <c r="M2458" t="n">
        <v>4</v>
      </c>
      <c r="N2458" t="n">
        <v>4</v>
      </c>
      <c r="O2458">
        <f>DATE(2026,1,1)-K2458</f>
        <v/>
      </c>
      <c r="P2458">
        <f>IF(G2458&gt;=2,"Repeat","One-time")</f>
        <v/>
      </c>
    </row>
    <row r="2459">
      <c r="A2459" t="inlineStr">
        <is>
          <t>C04355</t>
        </is>
      </c>
      <c r="B2459" t="inlineStr">
        <is>
          <t>Divya Mukherjee</t>
        </is>
      </c>
      <c r="C2459" t="inlineStr">
        <is>
          <t>North</t>
        </is>
      </c>
      <c r="D2459" t="inlineStr">
        <is>
          <t>Delhi</t>
        </is>
      </c>
      <c r="E2459" t="inlineStr">
        <is>
          <t>No</t>
        </is>
      </c>
      <c r="F2459" t="inlineStr">
        <is>
          <t>High Value</t>
        </is>
      </c>
      <c r="G2459" t="n">
        <v>9</v>
      </c>
      <c r="H2459" s="24" t="n">
        <v>45226.86</v>
      </c>
      <c r="I2459" s="24" t="n">
        <v>6331.93</v>
      </c>
      <c r="J2459" s="25" t="n">
        <v>45391</v>
      </c>
      <c r="K2459" s="25" t="n">
        <v>46021</v>
      </c>
      <c r="L2459" t="n">
        <v>5</v>
      </c>
      <c r="M2459" t="n">
        <v>5</v>
      </c>
      <c r="N2459" t="n">
        <v>4</v>
      </c>
      <c r="O2459">
        <f>DATE(2026,1,1)-K2459</f>
        <v/>
      </c>
      <c r="P2459">
        <f>IF(G2459&gt;=2,"Repeat","One-time")</f>
        <v/>
      </c>
    </row>
    <row r="2460">
      <c r="A2460" t="inlineStr">
        <is>
          <t>C08873</t>
        </is>
      </c>
      <c r="B2460" t="inlineStr">
        <is>
          <t>Varun Reddy</t>
        </is>
      </c>
      <c r="C2460" t="inlineStr">
        <is>
          <t>North</t>
        </is>
      </c>
      <c r="D2460" t="inlineStr">
        <is>
          <t>Lucknow</t>
        </is>
      </c>
      <c r="E2460" t="inlineStr">
        <is>
          <t>No</t>
        </is>
      </c>
      <c r="F2460" t="inlineStr">
        <is>
          <t>High Value</t>
        </is>
      </c>
      <c r="G2460" t="n">
        <v>7</v>
      </c>
      <c r="H2460" s="24" t="n">
        <v>45221.74</v>
      </c>
      <c r="I2460" s="24" t="n">
        <v>10326.37</v>
      </c>
      <c r="J2460" s="25" t="n">
        <v>45803</v>
      </c>
      <c r="K2460" s="25" t="n">
        <v>45890</v>
      </c>
      <c r="L2460" t="n">
        <v>3</v>
      </c>
      <c r="M2460" t="n">
        <v>4</v>
      </c>
      <c r="N2460" t="n">
        <v>4</v>
      </c>
      <c r="O2460">
        <f>DATE(2026,1,1)-K2460</f>
        <v/>
      </c>
      <c r="P2460">
        <f>IF(G2460&gt;=2,"Repeat","One-time")</f>
        <v/>
      </c>
    </row>
    <row r="2461">
      <c r="A2461" t="inlineStr">
        <is>
          <t>C00727</t>
        </is>
      </c>
      <c r="B2461" t="inlineStr">
        <is>
          <t>Joseph Ghosh</t>
        </is>
      </c>
      <c r="C2461" t="inlineStr">
        <is>
          <t>Central</t>
        </is>
      </c>
      <c r="D2461" t="inlineStr">
        <is>
          <t>Nagpur</t>
        </is>
      </c>
      <c r="E2461" t="inlineStr">
        <is>
          <t>No</t>
        </is>
      </c>
      <c r="F2461" t="inlineStr">
        <is>
          <t>At Risk</t>
        </is>
      </c>
      <c r="G2461" t="n">
        <v>7</v>
      </c>
      <c r="H2461" s="24" t="n">
        <v>45191.05</v>
      </c>
      <c r="I2461" s="24" t="n">
        <v>7043.39</v>
      </c>
      <c r="J2461" s="25" t="n">
        <v>44948</v>
      </c>
      <c r="K2461" s="25" t="n">
        <v>45208</v>
      </c>
      <c r="L2461" t="n">
        <v>1</v>
      </c>
      <c r="M2461" t="n">
        <v>4</v>
      </c>
      <c r="N2461" t="n">
        <v>4</v>
      </c>
      <c r="O2461">
        <f>DATE(2026,1,1)-K2461</f>
        <v/>
      </c>
      <c r="P2461">
        <f>IF(G2461&gt;=2,"Repeat","One-time")</f>
        <v/>
      </c>
    </row>
    <row r="2462">
      <c r="A2462" t="inlineStr">
        <is>
          <t>C03891</t>
        </is>
      </c>
      <c r="B2462" t="inlineStr">
        <is>
          <t>Sneha Singh</t>
        </is>
      </c>
      <c r="C2462" t="inlineStr">
        <is>
          <t>South</t>
        </is>
      </c>
      <c r="D2462" t="inlineStr">
        <is>
          <t>Coimbatore</t>
        </is>
      </c>
      <c r="E2462" t="inlineStr">
        <is>
          <t>No</t>
        </is>
      </c>
      <c r="F2462" t="inlineStr">
        <is>
          <t>At Risk</t>
        </is>
      </c>
      <c r="G2462" t="n">
        <v>4</v>
      </c>
      <c r="H2462" s="24" t="n">
        <v>45144.68</v>
      </c>
      <c r="I2462" s="24" t="n">
        <v>8489.120000000001</v>
      </c>
      <c r="J2462" s="25" t="n">
        <v>45365</v>
      </c>
      <c r="K2462" s="25" t="n">
        <v>45610</v>
      </c>
      <c r="L2462" t="n">
        <v>2</v>
      </c>
      <c r="M2462" t="n">
        <v>3</v>
      </c>
      <c r="N2462" t="n">
        <v>4</v>
      </c>
      <c r="O2462">
        <f>DATE(2026,1,1)-K2462</f>
        <v/>
      </c>
      <c r="P2462">
        <f>IF(G2462&gt;=2,"Repeat","One-time")</f>
        <v/>
      </c>
    </row>
    <row r="2463">
      <c r="A2463" t="inlineStr">
        <is>
          <t>C03410</t>
        </is>
      </c>
      <c r="B2463" t="inlineStr">
        <is>
          <t>Lakshmi Nair</t>
        </is>
      </c>
      <c r="C2463" t="inlineStr">
        <is>
          <t>South</t>
        </is>
      </c>
      <c r="D2463" t="inlineStr">
        <is>
          <t>Coimbatore</t>
        </is>
      </c>
      <c r="E2463" t="inlineStr">
        <is>
          <t>No</t>
        </is>
      </c>
      <c r="F2463" t="inlineStr">
        <is>
          <t>High Value</t>
        </is>
      </c>
      <c r="G2463" t="n">
        <v>5</v>
      </c>
      <c r="H2463" s="24" t="n">
        <v>45121.18</v>
      </c>
      <c r="I2463" s="24" t="n">
        <v>9336.52</v>
      </c>
      <c r="J2463" s="25" t="n">
        <v>45557</v>
      </c>
      <c r="K2463" s="25" t="n">
        <v>46000</v>
      </c>
      <c r="L2463" t="n">
        <v>5</v>
      </c>
      <c r="M2463" t="n">
        <v>4</v>
      </c>
      <c r="N2463" t="n">
        <v>4</v>
      </c>
      <c r="O2463">
        <f>DATE(2026,1,1)-K2463</f>
        <v/>
      </c>
      <c r="P2463">
        <f>IF(G2463&gt;=2,"Repeat","One-time")</f>
        <v/>
      </c>
    </row>
    <row r="2464">
      <c r="A2464" t="inlineStr">
        <is>
          <t>C00656</t>
        </is>
      </c>
      <c r="B2464" t="inlineStr">
        <is>
          <t>Manish Patel</t>
        </is>
      </c>
      <c r="C2464" t="inlineStr">
        <is>
          <t>North</t>
        </is>
      </c>
      <c r="D2464" t="inlineStr">
        <is>
          <t>Delhi</t>
        </is>
      </c>
      <c r="E2464" t="inlineStr">
        <is>
          <t>No</t>
        </is>
      </c>
      <c r="F2464" t="inlineStr">
        <is>
          <t>At Risk</t>
        </is>
      </c>
      <c r="G2464" t="n">
        <v>3</v>
      </c>
      <c r="H2464" s="24" t="n">
        <v>45109.03</v>
      </c>
      <c r="I2464" s="24" t="n">
        <v>9833.629999999999</v>
      </c>
      <c r="J2464" s="25" t="n">
        <v>45155</v>
      </c>
      <c r="K2464" s="25" t="n">
        <v>45350</v>
      </c>
      <c r="L2464" t="n">
        <v>1</v>
      </c>
      <c r="M2464" t="n">
        <v>3</v>
      </c>
      <c r="N2464" t="n">
        <v>4</v>
      </c>
      <c r="O2464">
        <f>DATE(2026,1,1)-K2464</f>
        <v/>
      </c>
      <c r="P2464">
        <f>IF(G2464&gt;=2,"Repeat","One-time")</f>
        <v/>
      </c>
    </row>
    <row r="2465">
      <c r="A2465" t="inlineStr">
        <is>
          <t>C06066</t>
        </is>
      </c>
      <c r="B2465" t="inlineStr">
        <is>
          <t>Lakshmi Mishra</t>
        </is>
      </c>
      <c r="C2465" t="inlineStr">
        <is>
          <t>West</t>
        </is>
      </c>
      <c r="D2465" t="inlineStr">
        <is>
          <t>Mumbai</t>
        </is>
      </c>
      <c r="E2465" t="inlineStr">
        <is>
          <t>Yes</t>
        </is>
      </c>
      <c r="F2465" t="inlineStr">
        <is>
          <t>At Risk</t>
        </is>
      </c>
      <c r="G2465" t="n">
        <v>4</v>
      </c>
      <c r="H2465" s="24" t="n">
        <v>45077.87</v>
      </c>
      <c r="I2465" s="24" t="n">
        <v>6287.81</v>
      </c>
      <c r="J2465" s="25" t="n">
        <v>45546</v>
      </c>
      <c r="K2465" s="25" t="n">
        <v>45618</v>
      </c>
      <c r="L2465" t="n">
        <v>2</v>
      </c>
      <c r="M2465" t="n">
        <v>3</v>
      </c>
      <c r="N2465" t="n">
        <v>4</v>
      </c>
      <c r="O2465">
        <f>DATE(2026,1,1)-K2465</f>
        <v/>
      </c>
      <c r="P2465">
        <f>IF(G2465&gt;=2,"Repeat","One-time")</f>
        <v/>
      </c>
    </row>
    <row r="2466">
      <c r="A2466" t="inlineStr">
        <is>
          <t>C09276</t>
        </is>
      </c>
      <c r="B2466" t="inlineStr">
        <is>
          <t>Rahul Thakur</t>
        </is>
      </c>
      <c r="C2466" t="inlineStr">
        <is>
          <t>Central</t>
        </is>
      </c>
      <c r="D2466" t="inlineStr">
        <is>
          <t>Nagpur</t>
        </is>
      </c>
      <c r="E2466" t="inlineStr">
        <is>
          <t>Yes</t>
        </is>
      </c>
      <c r="F2466" t="inlineStr">
        <is>
          <t>High Value</t>
        </is>
      </c>
      <c r="G2466" t="n">
        <v>8</v>
      </c>
      <c r="H2466" s="24" t="n">
        <v>44995.47</v>
      </c>
      <c r="I2466" s="24" t="n">
        <v>10987.49</v>
      </c>
      <c r="J2466" s="25" t="n">
        <v>45839</v>
      </c>
      <c r="K2466" s="25" t="n">
        <v>45915</v>
      </c>
      <c r="L2466" t="n">
        <v>3</v>
      </c>
      <c r="M2466" t="n">
        <v>5</v>
      </c>
      <c r="N2466" t="n">
        <v>4</v>
      </c>
      <c r="O2466">
        <f>DATE(2026,1,1)-K2466</f>
        <v/>
      </c>
      <c r="P2466">
        <f>IF(G2466&gt;=2,"Repeat","One-time")</f>
        <v/>
      </c>
    </row>
    <row r="2467">
      <c r="A2467" t="inlineStr">
        <is>
          <t>C07154</t>
        </is>
      </c>
      <c r="B2467" t="inlineStr">
        <is>
          <t>Amit Chopra</t>
        </is>
      </c>
      <c r="C2467" t="inlineStr">
        <is>
          <t>South</t>
        </is>
      </c>
      <c r="D2467" t="inlineStr">
        <is>
          <t>Kochi</t>
        </is>
      </c>
      <c r="E2467" t="inlineStr">
        <is>
          <t>No</t>
        </is>
      </c>
      <c r="F2467" t="inlineStr">
        <is>
          <t>High Value</t>
        </is>
      </c>
      <c r="G2467" t="n">
        <v>8</v>
      </c>
      <c r="H2467" s="24" t="n">
        <v>44956.08</v>
      </c>
      <c r="I2467" s="24" t="n">
        <v>14664.81</v>
      </c>
      <c r="J2467" s="25" t="n">
        <v>45630</v>
      </c>
      <c r="K2467" s="25" t="n">
        <v>45996</v>
      </c>
      <c r="L2467" t="n">
        <v>5</v>
      </c>
      <c r="M2467" t="n">
        <v>5</v>
      </c>
      <c r="N2467" t="n">
        <v>4</v>
      </c>
      <c r="O2467">
        <f>DATE(2026,1,1)-K2467</f>
        <v/>
      </c>
      <c r="P2467">
        <f>IF(G2467&gt;=2,"Repeat","One-time")</f>
        <v/>
      </c>
    </row>
    <row r="2468">
      <c r="A2468" t="inlineStr">
        <is>
          <t>C00017</t>
        </is>
      </c>
      <c r="B2468" t="inlineStr">
        <is>
          <t>Neha Gupta</t>
        </is>
      </c>
      <c r="C2468" t="inlineStr">
        <is>
          <t>West</t>
        </is>
      </c>
      <c r="D2468" t="inlineStr">
        <is>
          <t>Mumbai</t>
        </is>
      </c>
      <c r="E2468" t="inlineStr">
        <is>
          <t>Yes</t>
        </is>
      </c>
      <c r="F2468" t="inlineStr">
        <is>
          <t>High Value</t>
        </is>
      </c>
      <c r="G2468" t="n">
        <v>10</v>
      </c>
      <c r="H2468" s="24" t="n">
        <v>44948</v>
      </c>
      <c r="I2468" s="24" t="n">
        <v>9917.370000000001</v>
      </c>
      <c r="J2468" s="25" t="n">
        <v>44947</v>
      </c>
      <c r="K2468" s="25" t="n">
        <v>45884</v>
      </c>
      <c r="L2468" t="n">
        <v>3</v>
      </c>
      <c r="M2468" t="n">
        <v>5</v>
      </c>
      <c r="N2468" t="n">
        <v>4</v>
      </c>
      <c r="O2468">
        <f>DATE(2026,1,1)-K2468</f>
        <v/>
      </c>
      <c r="P2468">
        <f>IF(G2468&gt;=2,"Repeat","One-time")</f>
        <v/>
      </c>
    </row>
    <row r="2469">
      <c r="A2469" t="inlineStr">
        <is>
          <t>C00748</t>
        </is>
      </c>
      <c r="B2469" t="inlineStr">
        <is>
          <t>Aditya Kapoor</t>
        </is>
      </c>
      <c r="C2469" t="inlineStr">
        <is>
          <t>West</t>
        </is>
      </c>
      <c r="D2469" t="inlineStr">
        <is>
          <t>Mumbai</t>
        </is>
      </c>
      <c r="E2469" t="inlineStr">
        <is>
          <t>Yes</t>
        </is>
      </c>
      <c r="F2469" t="inlineStr">
        <is>
          <t>High Value</t>
        </is>
      </c>
      <c r="G2469" t="n">
        <v>5</v>
      </c>
      <c r="H2469" s="24" t="n">
        <v>44944.58</v>
      </c>
      <c r="I2469" s="24" t="n">
        <v>6527.45</v>
      </c>
      <c r="J2469" s="25" t="n">
        <v>45205</v>
      </c>
      <c r="K2469" s="25" t="n">
        <v>45972</v>
      </c>
      <c r="L2469" t="n">
        <v>4</v>
      </c>
      <c r="M2469" t="n">
        <v>4</v>
      </c>
      <c r="N2469" t="n">
        <v>4</v>
      </c>
      <c r="O2469">
        <f>DATE(2026,1,1)-K2469</f>
        <v/>
      </c>
      <c r="P2469">
        <f>IF(G2469&gt;=2,"Repeat","One-time")</f>
        <v/>
      </c>
    </row>
    <row r="2470">
      <c r="A2470" t="inlineStr">
        <is>
          <t>C00944</t>
        </is>
      </c>
      <c r="B2470" t="inlineStr">
        <is>
          <t>Joseph Verma</t>
        </is>
      </c>
      <c r="C2470" t="inlineStr">
        <is>
          <t>East</t>
        </is>
      </c>
      <c r="D2470" t="inlineStr">
        <is>
          <t>Jamshedpur</t>
        </is>
      </c>
      <c r="E2470" t="inlineStr">
        <is>
          <t>Yes</t>
        </is>
      </c>
      <c r="F2470" t="inlineStr">
        <is>
          <t>At Risk</t>
        </is>
      </c>
      <c r="G2470" t="n">
        <v>11</v>
      </c>
      <c r="H2470" s="24" t="n">
        <v>44944.47</v>
      </c>
      <c r="I2470" s="24" t="n">
        <v>9530.09</v>
      </c>
      <c r="J2470" s="25" t="n">
        <v>44953</v>
      </c>
      <c r="K2470" s="25" t="n">
        <v>45556</v>
      </c>
      <c r="L2470" t="n">
        <v>2</v>
      </c>
      <c r="M2470" t="n">
        <v>5</v>
      </c>
      <c r="N2470" t="n">
        <v>4</v>
      </c>
      <c r="O2470">
        <f>DATE(2026,1,1)-K2470</f>
        <v/>
      </c>
      <c r="P2470">
        <f>IF(G2470&gt;=2,"Repeat","One-time")</f>
        <v/>
      </c>
    </row>
    <row r="2471">
      <c r="A2471" t="inlineStr">
        <is>
          <t>C08043</t>
        </is>
      </c>
      <c r="B2471" t="inlineStr">
        <is>
          <t>Suresh Khan</t>
        </is>
      </c>
      <c r="C2471" t="inlineStr">
        <is>
          <t>West</t>
        </is>
      </c>
      <c r="D2471" t="inlineStr">
        <is>
          <t>Mumbai</t>
        </is>
      </c>
      <c r="E2471" t="inlineStr">
        <is>
          <t>No</t>
        </is>
      </c>
      <c r="F2471" t="inlineStr">
        <is>
          <t>Loyal</t>
        </is>
      </c>
      <c r="G2471" t="n">
        <v>3</v>
      </c>
      <c r="H2471" s="24" t="n">
        <v>44935.45</v>
      </c>
      <c r="I2471" s="24" t="n">
        <v>6531.65</v>
      </c>
      <c r="J2471" s="25" t="n">
        <v>45689</v>
      </c>
      <c r="K2471" s="25" t="n">
        <v>45762</v>
      </c>
      <c r="L2471" t="n">
        <v>3</v>
      </c>
      <c r="M2471" t="n">
        <v>3</v>
      </c>
      <c r="N2471" t="n">
        <v>4</v>
      </c>
      <c r="O2471">
        <f>DATE(2026,1,1)-K2471</f>
        <v/>
      </c>
      <c r="P2471">
        <f>IF(G2471&gt;=2,"Repeat","One-time")</f>
        <v/>
      </c>
    </row>
    <row r="2472">
      <c r="A2472" t="inlineStr">
        <is>
          <t>C09171</t>
        </is>
      </c>
      <c r="B2472" t="inlineStr">
        <is>
          <t>Riya Reddy</t>
        </is>
      </c>
      <c r="C2472" t="inlineStr">
        <is>
          <t>North</t>
        </is>
      </c>
      <c r="D2472" t="inlineStr">
        <is>
          <t>Chandigarh</t>
        </is>
      </c>
      <c r="E2472" t="inlineStr">
        <is>
          <t>No</t>
        </is>
      </c>
      <c r="F2472" t="inlineStr">
        <is>
          <t>Occasional</t>
        </is>
      </c>
      <c r="G2472" t="n">
        <v>2</v>
      </c>
      <c r="H2472" s="24" t="n">
        <v>44935.29</v>
      </c>
      <c r="I2472" s="24" t="n">
        <v>9316.09</v>
      </c>
      <c r="J2472" s="25" t="n">
        <v>45792</v>
      </c>
      <c r="K2472" s="25" t="n">
        <v>45826</v>
      </c>
      <c r="L2472" t="n">
        <v>3</v>
      </c>
      <c r="M2472" t="n">
        <v>2</v>
      </c>
      <c r="N2472" t="n">
        <v>4</v>
      </c>
      <c r="O2472">
        <f>DATE(2026,1,1)-K2472</f>
        <v/>
      </c>
      <c r="P2472">
        <f>IF(G2472&gt;=2,"Repeat","One-time")</f>
        <v/>
      </c>
    </row>
    <row r="2473">
      <c r="A2473" t="inlineStr">
        <is>
          <t>C02570</t>
        </is>
      </c>
      <c r="B2473" t="inlineStr">
        <is>
          <t>Aditya Sinha</t>
        </is>
      </c>
      <c r="C2473" t="inlineStr">
        <is>
          <t>South</t>
        </is>
      </c>
      <c r="D2473" t="inlineStr">
        <is>
          <t>Bengaluru</t>
        </is>
      </c>
      <c r="E2473" t="inlineStr">
        <is>
          <t>Yes</t>
        </is>
      </c>
      <c r="F2473" t="inlineStr">
        <is>
          <t>At Risk</t>
        </is>
      </c>
      <c r="G2473" t="n">
        <v>5</v>
      </c>
      <c r="H2473" s="24" t="n">
        <v>44925.66</v>
      </c>
      <c r="I2473" s="24" t="n">
        <v>8560.23</v>
      </c>
      <c r="J2473" s="25" t="n">
        <v>45149</v>
      </c>
      <c r="K2473" s="25" t="n">
        <v>45535</v>
      </c>
      <c r="L2473" t="n">
        <v>2</v>
      </c>
      <c r="M2473" t="n">
        <v>4</v>
      </c>
      <c r="N2473" t="n">
        <v>4</v>
      </c>
      <c r="O2473">
        <f>DATE(2026,1,1)-K2473</f>
        <v/>
      </c>
      <c r="P2473">
        <f>IF(G2473&gt;=2,"Repeat","One-time")</f>
        <v/>
      </c>
    </row>
    <row r="2474">
      <c r="A2474" t="inlineStr">
        <is>
          <t>C03669</t>
        </is>
      </c>
      <c r="B2474" t="inlineStr">
        <is>
          <t>Joseph Bose</t>
        </is>
      </c>
      <c r="C2474" t="inlineStr">
        <is>
          <t>North</t>
        </is>
      </c>
      <c r="D2474" t="inlineStr">
        <is>
          <t>Delhi</t>
        </is>
      </c>
      <c r="E2474" t="inlineStr">
        <is>
          <t>No</t>
        </is>
      </c>
      <c r="F2474" t="inlineStr">
        <is>
          <t>Occasional</t>
        </is>
      </c>
      <c r="G2474" t="n">
        <v>2</v>
      </c>
      <c r="H2474" s="24" t="n">
        <v>44899.11</v>
      </c>
      <c r="I2474" s="24" t="n">
        <v>2878.06</v>
      </c>
      <c r="J2474" s="25" t="n">
        <v>45895</v>
      </c>
      <c r="K2474" s="25" t="n">
        <v>45924</v>
      </c>
      <c r="L2474" t="n">
        <v>3</v>
      </c>
      <c r="M2474" t="n">
        <v>2</v>
      </c>
      <c r="N2474" t="n">
        <v>4</v>
      </c>
      <c r="O2474">
        <f>DATE(2026,1,1)-K2474</f>
        <v/>
      </c>
      <c r="P2474">
        <f>IF(G2474&gt;=2,"Repeat","One-time")</f>
        <v/>
      </c>
    </row>
    <row r="2475">
      <c r="A2475" t="inlineStr">
        <is>
          <t>C09498</t>
        </is>
      </c>
      <c r="B2475" t="inlineStr">
        <is>
          <t>Shreya Mishra</t>
        </is>
      </c>
      <c r="C2475" t="inlineStr">
        <is>
          <t>South</t>
        </is>
      </c>
      <c r="D2475" t="inlineStr">
        <is>
          <t>Kochi</t>
        </is>
      </c>
      <c r="E2475" t="inlineStr">
        <is>
          <t>No</t>
        </is>
      </c>
      <c r="F2475" t="inlineStr">
        <is>
          <t>High Value</t>
        </is>
      </c>
      <c r="G2475" t="n">
        <v>7</v>
      </c>
      <c r="H2475" s="24" t="n">
        <v>44884.99</v>
      </c>
      <c r="I2475" s="24" t="n">
        <v>6606.85</v>
      </c>
      <c r="J2475" s="25" t="n">
        <v>45809</v>
      </c>
      <c r="K2475" s="25" t="n">
        <v>45989</v>
      </c>
      <c r="L2475" t="n">
        <v>5</v>
      </c>
      <c r="M2475" t="n">
        <v>4</v>
      </c>
      <c r="N2475" t="n">
        <v>4</v>
      </c>
      <c r="O2475">
        <f>DATE(2026,1,1)-K2475</f>
        <v/>
      </c>
      <c r="P2475">
        <f>IF(G2475&gt;=2,"Repeat","One-time")</f>
        <v/>
      </c>
    </row>
    <row r="2476">
      <c r="A2476" t="inlineStr">
        <is>
          <t>C10694</t>
        </is>
      </c>
      <c r="B2476" t="inlineStr">
        <is>
          <t>Nikhil Ghosh</t>
        </is>
      </c>
      <c r="C2476" t="inlineStr">
        <is>
          <t>South</t>
        </is>
      </c>
      <c r="D2476" t="inlineStr">
        <is>
          <t>Kochi</t>
        </is>
      </c>
      <c r="E2476" t="inlineStr">
        <is>
          <t>No</t>
        </is>
      </c>
      <c r="F2476" t="inlineStr">
        <is>
          <t>High Value</t>
        </is>
      </c>
      <c r="G2476" t="n">
        <v>4</v>
      </c>
      <c r="H2476" s="24" t="n">
        <v>44876.33</v>
      </c>
      <c r="I2476" s="24" t="n">
        <v>6148.49</v>
      </c>
      <c r="J2476" s="25" t="n">
        <v>45912</v>
      </c>
      <c r="K2476" s="25" t="n">
        <v>46005</v>
      </c>
      <c r="L2476" t="n">
        <v>5</v>
      </c>
      <c r="M2476" t="n">
        <v>4</v>
      </c>
      <c r="N2476" t="n">
        <v>4</v>
      </c>
      <c r="O2476">
        <f>DATE(2026,1,1)-K2476</f>
        <v/>
      </c>
      <c r="P2476">
        <f>IF(G2476&gt;=2,"Repeat","One-time")</f>
        <v/>
      </c>
    </row>
    <row r="2477">
      <c r="A2477" t="inlineStr">
        <is>
          <t>C04574</t>
        </is>
      </c>
      <c r="B2477" t="inlineStr">
        <is>
          <t>Ayesha Fernandes</t>
        </is>
      </c>
      <c r="C2477" t="inlineStr">
        <is>
          <t>South</t>
        </is>
      </c>
      <c r="D2477" t="inlineStr">
        <is>
          <t>Hyderabad</t>
        </is>
      </c>
      <c r="E2477" t="inlineStr">
        <is>
          <t>Yes</t>
        </is>
      </c>
      <c r="F2477" t="inlineStr">
        <is>
          <t>Loyal</t>
        </is>
      </c>
      <c r="G2477" t="n">
        <v>4</v>
      </c>
      <c r="H2477" s="24" t="n">
        <v>44870.91</v>
      </c>
      <c r="I2477" s="24" t="n">
        <v>6314.13</v>
      </c>
      <c r="J2477" s="25" t="n">
        <v>45535</v>
      </c>
      <c r="K2477" s="25" t="n">
        <v>45999</v>
      </c>
      <c r="L2477" t="n">
        <v>5</v>
      </c>
      <c r="M2477" t="n">
        <v>3</v>
      </c>
      <c r="N2477" t="n">
        <v>4</v>
      </c>
      <c r="O2477">
        <f>DATE(2026,1,1)-K2477</f>
        <v/>
      </c>
      <c r="P2477">
        <f>IF(G2477&gt;=2,"Repeat","One-time")</f>
        <v/>
      </c>
    </row>
    <row r="2478">
      <c r="A2478" t="inlineStr">
        <is>
          <t>C01994</t>
        </is>
      </c>
      <c r="B2478" t="inlineStr">
        <is>
          <t>Meera Shah</t>
        </is>
      </c>
      <c r="C2478" t="inlineStr">
        <is>
          <t>North</t>
        </is>
      </c>
      <c r="D2478" t="inlineStr">
        <is>
          <t>Delhi</t>
        </is>
      </c>
      <c r="E2478" t="inlineStr">
        <is>
          <t>No</t>
        </is>
      </c>
      <c r="F2478" t="inlineStr">
        <is>
          <t>High Value</t>
        </is>
      </c>
      <c r="G2478" t="n">
        <v>9</v>
      </c>
      <c r="H2478" s="24" t="n">
        <v>44869.07</v>
      </c>
      <c r="I2478" s="24" t="n">
        <v>15797.95</v>
      </c>
      <c r="J2478" s="25" t="n">
        <v>45126</v>
      </c>
      <c r="K2478" s="25" t="n">
        <v>45768</v>
      </c>
      <c r="L2478" t="n">
        <v>3</v>
      </c>
      <c r="M2478" t="n">
        <v>5</v>
      </c>
      <c r="N2478" t="n">
        <v>4</v>
      </c>
      <c r="O2478">
        <f>DATE(2026,1,1)-K2478</f>
        <v/>
      </c>
      <c r="P2478">
        <f>IF(G2478&gt;=2,"Repeat","One-time")</f>
        <v/>
      </c>
    </row>
    <row r="2479">
      <c r="A2479" t="inlineStr">
        <is>
          <t>C06757</t>
        </is>
      </c>
      <c r="B2479" t="inlineStr">
        <is>
          <t>Ayesha Ghosh</t>
        </is>
      </c>
      <c r="C2479" t="inlineStr">
        <is>
          <t>South</t>
        </is>
      </c>
      <c r="D2479" t="inlineStr">
        <is>
          <t>Chennai</t>
        </is>
      </c>
      <c r="E2479" t="inlineStr">
        <is>
          <t>Yes</t>
        </is>
      </c>
      <c r="F2479" t="inlineStr">
        <is>
          <t>High Value</t>
        </is>
      </c>
      <c r="G2479" t="n">
        <v>9</v>
      </c>
      <c r="H2479" s="24" t="n">
        <v>44856.32</v>
      </c>
      <c r="I2479" s="24" t="n">
        <v>14095.39</v>
      </c>
      <c r="J2479" s="25" t="n">
        <v>45574</v>
      </c>
      <c r="K2479" s="25" t="n">
        <v>45839</v>
      </c>
      <c r="L2479" t="n">
        <v>3</v>
      </c>
      <c r="M2479" t="n">
        <v>5</v>
      </c>
      <c r="N2479" t="n">
        <v>4</v>
      </c>
      <c r="O2479">
        <f>DATE(2026,1,1)-K2479</f>
        <v/>
      </c>
      <c r="P2479">
        <f>IF(G2479&gt;=2,"Repeat","One-time")</f>
        <v/>
      </c>
    </row>
    <row r="2480">
      <c r="A2480" t="inlineStr">
        <is>
          <t>C05345</t>
        </is>
      </c>
      <c r="B2480" t="inlineStr">
        <is>
          <t>Gurpreet Kapoor</t>
        </is>
      </c>
      <c r="C2480" t="inlineStr">
        <is>
          <t>North</t>
        </is>
      </c>
      <c r="D2480" t="inlineStr">
        <is>
          <t>Jaipur</t>
        </is>
      </c>
      <c r="E2480" t="inlineStr">
        <is>
          <t>Yes</t>
        </is>
      </c>
      <c r="F2480" t="inlineStr">
        <is>
          <t>At Risk</t>
        </is>
      </c>
      <c r="G2480" t="n">
        <v>4</v>
      </c>
      <c r="H2480" s="24" t="n">
        <v>44804.48</v>
      </c>
      <c r="I2480" s="24" t="n">
        <v>8330.379999999999</v>
      </c>
      <c r="J2480" s="25" t="n">
        <v>45471</v>
      </c>
      <c r="K2480" s="25" t="n">
        <v>45520</v>
      </c>
      <c r="L2480" t="n">
        <v>2</v>
      </c>
      <c r="M2480" t="n">
        <v>3</v>
      </c>
      <c r="N2480" t="n">
        <v>4</v>
      </c>
      <c r="O2480">
        <f>DATE(2026,1,1)-K2480</f>
        <v/>
      </c>
      <c r="P2480">
        <f>IF(G2480&gt;=2,"Repeat","One-time")</f>
        <v/>
      </c>
    </row>
    <row r="2481">
      <c r="A2481" t="inlineStr">
        <is>
          <t>C03621</t>
        </is>
      </c>
      <c r="B2481" t="inlineStr">
        <is>
          <t>Sanjay Banerjee</t>
        </is>
      </c>
      <c r="C2481" t="inlineStr">
        <is>
          <t>South</t>
        </is>
      </c>
      <c r="D2481" t="inlineStr">
        <is>
          <t>Chennai</t>
        </is>
      </c>
      <c r="E2481" t="inlineStr">
        <is>
          <t>Yes</t>
        </is>
      </c>
      <c r="F2481" t="inlineStr">
        <is>
          <t>At Risk</t>
        </is>
      </c>
      <c r="G2481" t="n">
        <v>3</v>
      </c>
      <c r="H2481" s="24" t="n">
        <v>44765.34</v>
      </c>
      <c r="I2481" s="24" t="n">
        <v>5101.62</v>
      </c>
      <c r="J2481" s="25" t="n">
        <v>45320</v>
      </c>
      <c r="K2481" s="25" t="n">
        <v>45571</v>
      </c>
      <c r="L2481" t="n">
        <v>2</v>
      </c>
      <c r="M2481" t="n">
        <v>3</v>
      </c>
      <c r="N2481" t="n">
        <v>4</v>
      </c>
      <c r="O2481">
        <f>DATE(2026,1,1)-K2481</f>
        <v/>
      </c>
      <c r="P2481">
        <f>IF(G2481&gt;=2,"Repeat","One-time")</f>
        <v/>
      </c>
    </row>
    <row r="2482">
      <c r="A2482" t="inlineStr">
        <is>
          <t>C00979</t>
        </is>
      </c>
      <c r="B2482" t="inlineStr">
        <is>
          <t>Priya Menon</t>
        </is>
      </c>
      <c r="C2482" t="inlineStr">
        <is>
          <t>South</t>
        </is>
      </c>
      <c r="D2482" t="inlineStr">
        <is>
          <t>Coimbatore</t>
        </is>
      </c>
      <c r="E2482" t="inlineStr">
        <is>
          <t>No</t>
        </is>
      </c>
      <c r="F2482" t="inlineStr">
        <is>
          <t>At Risk</t>
        </is>
      </c>
      <c r="G2482" t="n">
        <v>13</v>
      </c>
      <c r="H2482" s="24" t="n">
        <v>44691.88</v>
      </c>
      <c r="I2482" s="24" t="n">
        <v>13469.26</v>
      </c>
      <c r="J2482" s="25" t="n">
        <v>44935</v>
      </c>
      <c r="K2482" s="25" t="n">
        <v>45352</v>
      </c>
      <c r="L2482" t="n">
        <v>1</v>
      </c>
      <c r="M2482" t="n">
        <v>5</v>
      </c>
      <c r="N2482" t="n">
        <v>4</v>
      </c>
      <c r="O2482">
        <f>DATE(2026,1,1)-K2482</f>
        <v/>
      </c>
      <c r="P2482">
        <f>IF(G2482&gt;=2,"Repeat","One-time")</f>
        <v/>
      </c>
    </row>
    <row r="2483">
      <c r="A2483" t="inlineStr">
        <is>
          <t>C08923</t>
        </is>
      </c>
      <c r="B2483" t="inlineStr">
        <is>
          <t>Lakshmi Kumar</t>
        </is>
      </c>
      <c r="C2483" t="inlineStr">
        <is>
          <t>West</t>
        </is>
      </c>
      <c r="D2483" t="inlineStr">
        <is>
          <t>Surat</t>
        </is>
      </c>
      <c r="E2483" t="inlineStr">
        <is>
          <t>No</t>
        </is>
      </c>
      <c r="F2483" t="inlineStr">
        <is>
          <t>Occasional</t>
        </is>
      </c>
      <c r="G2483" t="n">
        <v>2</v>
      </c>
      <c r="H2483" s="24" t="n">
        <v>44690.19</v>
      </c>
      <c r="I2483" s="24" t="n">
        <v>5090.23</v>
      </c>
      <c r="J2483" s="25" t="n">
        <v>45932</v>
      </c>
      <c r="K2483" s="25" t="n">
        <v>46009</v>
      </c>
      <c r="L2483" t="n">
        <v>5</v>
      </c>
      <c r="M2483" t="n">
        <v>2</v>
      </c>
      <c r="N2483" t="n">
        <v>4</v>
      </c>
      <c r="O2483">
        <f>DATE(2026,1,1)-K2483</f>
        <v/>
      </c>
      <c r="P2483">
        <f>IF(G2483&gt;=2,"Repeat","One-time")</f>
        <v/>
      </c>
    </row>
    <row r="2484">
      <c r="A2484" t="inlineStr">
        <is>
          <t>C05802</t>
        </is>
      </c>
      <c r="B2484" t="inlineStr">
        <is>
          <t>Vivaan Nair</t>
        </is>
      </c>
      <c r="C2484" t="inlineStr">
        <is>
          <t>East</t>
        </is>
      </c>
      <c r="D2484" t="inlineStr">
        <is>
          <t>Patna</t>
        </is>
      </c>
      <c r="E2484" t="inlineStr">
        <is>
          <t>Yes</t>
        </is>
      </c>
      <c r="F2484" t="inlineStr">
        <is>
          <t>High Value</t>
        </is>
      </c>
      <c r="G2484" t="n">
        <v>6</v>
      </c>
      <c r="H2484" s="24" t="n">
        <v>44687.37</v>
      </c>
      <c r="I2484" s="24" t="n">
        <v>8195.18</v>
      </c>
      <c r="J2484" s="25" t="n">
        <v>45560</v>
      </c>
      <c r="K2484" s="25" t="n">
        <v>46003</v>
      </c>
      <c r="L2484" t="n">
        <v>5</v>
      </c>
      <c r="M2484" t="n">
        <v>4</v>
      </c>
      <c r="N2484" t="n">
        <v>4</v>
      </c>
      <c r="O2484">
        <f>DATE(2026,1,1)-K2484</f>
        <v/>
      </c>
      <c r="P2484">
        <f>IF(G2484&gt;=2,"Repeat","One-time")</f>
        <v/>
      </c>
    </row>
    <row r="2485">
      <c r="A2485" t="inlineStr">
        <is>
          <t>C07565</t>
        </is>
      </c>
      <c r="B2485" t="inlineStr">
        <is>
          <t>Farhan Iyer</t>
        </is>
      </c>
      <c r="C2485" t="inlineStr">
        <is>
          <t>North</t>
        </is>
      </c>
      <c r="D2485" t="inlineStr">
        <is>
          <t>Delhi</t>
        </is>
      </c>
      <c r="E2485" t="inlineStr">
        <is>
          <t>No</t>
        </is>
      </c>
      <c r="F2485" t="inlineStr">
        <is>
          <t>High Value</t>
        </is>
      </c>
      <c r="G2485" t="n">
        <v>7</v>
      </c>
      <c r="H2485" s="24" t="n">
        <v>44672.08</v>
      </c>
      <c r="I2485" s="24" t="n">
        <v>8977.5</v>
      </c>
      <c r="J2485" s="25" t="n">
        <v>45670</v>
      </c>
      <c r="K2485" s="25" t="n">
        <v>45814</v>
      </c>
      <c r="L2485" t="n">
        <v>3</v>
      </c>
      <c r="M2485" t="n">
        <v>4</v>
      </c>
      <c r="N2485" t="n">
        <v>4</v>
      </c>
      <c r="O2485">
        <f>DATE(2026,1,1)-K2485</f>
        <v/>
      </c>
      <c r="P2485">
        <f>IF(G2485&gt;=2,"Repeat","One-time")</f>
        <v/>
      </c>
    </row>
    <row r="2486">
      <c r="A2486" t="inlineStr">
        <is>
          <t>C07081</t>
        </is>
      </c>
      <c r="B2486" t="inlineStr">
        <is>
          <t>Lakshmi Mukherjee</t>
        </is>
      </c>
      <c r="C2486" t="inlineStr">
        <is>
          <t>South</t>
        </is>
      </c>
      <c r="D2486" t="inlineStr">
        <is>
          <t>Chennai</t>
        </is>
      </c>
      <c r="E2486" t="inlineStr">
        <is>
          <t>Yes</t>
        </is>
      </c>
      <c r="F2486" t="inlineStr">
        <is>
          <t>High Value</t>
        </is>
      </c>
      <c r="G2486" t="n">
        <v>6</v>
      </c>
      <c r="H2486" s="24" t="n">
        <v>44670.65</v>
      </c>
      <c r="I2486" s="24" t="n">
        <v>3881.41</v>
      </c>
      <c r="J2486" s="25" t="n">
        <v>45616</v>
      </c>
      <c r="K2486" s="25" t="n">
        <v>45930</v>
      </c>
      <c r="L2486" t="n">
        <v>4</v>
      </c>
      <c r="M2486" t="n">
        <v>4</v>
      </c>
      <c r="N2486" t="n">
        <v>4</v>
      </c>
      <c r="O2486">
        <f>DATE(2026,1,1)-K2486</f>
        <v/>
      </c>
      <c r="P2486">
        <f>IF(G2486&gt;=2,"Repeat","One-time")</f>
        <v/>
      </c>
    </row>
    <row r="2487">
      <c r="A2487" t="inlineStr">
        <is>
          <t>C01991</t>
        </is>
      </c>
      <c r="B2487" t="inlineStr">
        <is>
          <t>Joseph Menon</t>
        </is>
      </c>
      <c r="C2487" t="inlineStr">
        <is>
          <t>West</t>
        </is>
      </c>
      <c r="D2487" t="inlineStr">
        <is>
          <t>Surat</t>
        </is>
      </c>
      <c r="E2487" t="inlineStr">
        <is>
          <t>Yes</t>
        </is>
      </c>
      <c r="F2487" t="inlineStr">
        <is>
          <t>At Risk</t>
        </is>
      </c>
      <c r="G2487" t="n">
        <v>7</v>
      </c>
      <c r="H2487" s="24" t="n">
        <v>44644.95</v>
      </c>
      <c r="I2487" s="24" t="n">
        <v>11192.86</v>
      </c>
      <c r="J2487" s="25" t="n">
        <v>45175</v>
      </c>
      <c r="K2487" s="25" t="n">
        <v>45613</v>
      </c>
      <c r="L2487" t="n">
        <v>2</v>
      </c>
      <c r="M2487" t="n">
        <v>4</v>
      </c>
      <c r="N2487" t="n">
        <v>4</v>
      </c>
      <c r="O2487">
        <f>DATE(2026,1,1)-K2487</f>
        <v/>
      </c>
      <c r="P2487">
        <f>IF(G2487&gt;=2,"Repeat","One-time")</f>
        <v/>
      </c>
    </row>
    <row r="2488">
      <c r="A2488" t="inlineStr">
        <is>
          <t>C05294</t>
        </is>
      </c>
      <c r="B2488" t="inlineStr">
        <is>
          <t>Vikram Menon</t>
        </is>
      </c>
      <c r="C2488" t="inlineStr">
        <is>
          <t>North</t>
        </is>
      </c>
      <c r="D2488" t="inlineStr">
        <is>
          <t>Delhi</t>
        </is>
      </c>
      <c r="E2488" t="inlineStr">
        <is>
          <t>Yes</t>
        </is>
      </c>
      <c r="F2488" t="inlineStr">
        <is>
          <t>High Value</t>
        </is>
      </c>
      <c r="G2488" t="n">
        <v>8</v>
      </c>
      <c r="H2488" s="24" t="n">
        <v>44638.26</v>
      </c>
      <c r="I2488" s="24" t="n">
        <v>9760.15</v>
      </c>
      <c r="J2488" s="25" t="n">
        <v>45577</v>
      </c>
      <c r="K2488" s="25" t="n">
        <v>45899</v>
      </c>
      <c r="L2488" t="n">
        <v>3</v>
      </c>
      <c r="M2488" t="n">
        <v>4</v>
      </c>
      <c r="N2488" t="n">
        <v>4</v>
      </c>
      <c r="O2488">
        <f>DATE(2026,1,1)-K2488</f>
        <v/>
      </c>
      <c r="P2488">
        <f>IF(G2488&gt;=2,"Repeat","One-time")</f>
        <v/>
      </c>
    </row>
    <row r="2489">
      <c r="A2489" t="inlineStr">
        <is>
          <t>C02773</t>
        </is>
      </c>
      <c r="B2489" t="inlineStr">
        <is>
          <t>Maria Kumar</t>
        </is>
      </c>
      <c r="C2489" t="inlineStr">
        <is>
          <t>Central</t>
        </is>
      </c>
      <c r="D2489" t="inlineStr">
        <is>
          <t>Raipur</t>
        </is>
      </c>
      <c r="E2489" t="inlineStr">
        <is>
          <t>No</t>
        </is>
      </c>
      <c r="F2489" t="inlineStr">
        <is>
          <t>At Risk</t>
        </is>
      </c>
      <c r="G2489" t="n">
        <v>7</v>
      </c>
      <c r="H2489" s="24" t="n">
        <v>44623.49</v>
      </c>
      <c r="I2489" s="24" t="n">
        <v>6800.43</v>
      </c>
      <c r="J2489" s="25" t="n">
        <v>45248</v>
      </c>
      <c r="K2489" s="25" t="n">
        <v>45612</v>
      </c>
      <c r="L2489" t="n">
        <v>2</v>
      </c>
      <c r="M2489" t="n">
        <v>4</v>
      </c>
      <c r="N2489" t="n">
        <v>4</v>
      </c>
      <c r="O2489">
        <f>DATE(2026,1,1)-K2489</f>
        <v/>
      </c>
      <c r="P2489">
        <f>IF(G2489&gt;=2,"Repeat","One-time")</f>
        <v/>
      </c>
    </row>
    <row r="2490">
      <c r="A2490" t="inlineStr">
        <is>
          <t>C09972</t>
        </is>
      </c>
      <c r="B2490" t="inlineStr">
        <is>
          <t>Ritu Kumar</t>
        </is>
      </c>
      <c r="C2490" t="inlineStr">
        <is>
          <t>North</t>
        </is>
      </c>
      <c r="D2490" t="inlineStr">
        <is>
          <t>Gurugram</t>
        </is>
      </c>
      <c r="E2490" t="inlineStr">
        <is>
          <t>No</t>
        </is>
      </c>
      <c r="F2490" t="inlineStr">
        <is>
          <t>New</t>
        </is>
      </c>
      <c r="G2490" t="n">
        <v>1</v>
      </c>
      <c r="H2490" s="24" t="n">
        <v>44595.4</v>
      </c>
      <c r="I2490" s="24" t="n">
        <v>3429.08</v>
      </c>
      <c r="J2490" s="25" t="n">
        <v>45965</v>
      </c>
      <c r="K2490" s="25" t="n">
        <v>45965</v>
      </c>
      <c r="L2490" t="n">
        <v>4</v>
      </c>
      <c r="M2490" t="n">
        <v>2</v>
      </c>
      <c r="N2490" t="n">
        <v>4</v>
      </c>
      <c r="O2490">
        <f>DATE(2026,1,1)-K2490</f>
        <v/>
      </c>
      <c r="P2490">
        <f>IF(G2490&gt;=2,"Repeat","One-time")</f>
        <v/>
      </c>
    </row>
    <row r="2491">
      <c r="A2491" t="inlineStr">
        <is>
          <t>C09893</t>
        </is>
      </c>
      <c r="B2491" t="inlineStr">
        <is>
          <t>Harpreet Ghosh</t>
        </is>
      </c>
      <c r="C2491" t="inlineStr">
        <is>
          <t>North</t>
        </is>
      </c>
      <c r="D2491" t="inlineStr">
        <is>
          <t>Jaipur</t>
        </is>
      </c>
      <c r="E2491" t="inlineStr">
        <is>
          <t>No</t>
        </is>
      </c>
      <c r="F2491" t="inlineStr">
        <is>
          <t>High Value</t>
        </is>
      </c>
      <c r="G2491" t="n">
        <v>4</v>
      </c>
      <c r="H2491" s="24" t="n">
        <v>44590.09</v>
      </c>
      <c r="I2491" s="24" t="n">
        <v>2455.17</v>
      </c>
      <c r="J2491" s="25" t="n">
        <v>45875</v>
      </c>
      <c r="K2491" s="25" t="n">
        <v>46012</v>
      </c>
      <c r="L2491" t="n">
        <v>5</v>
      </c>
      <c r="M2491" t="n">
        <v>4</v>
      </c>
      <c r="N2491" t="n">
        <v>4</v>
      </c>
      <c r="O2491">
        <f>DATE(2026,1,1)-K2491</f>
        <v/>
      </c>
      <c r="P2491">
        <f>IF(G2491&gt;=2,"Repeat","One-time")</f>
        <v/>
      </c>
    </row>
    <row r="2492">
      <c r="A2492" t="inlineStr">
        <is>
          <t>C05905</t>
        </is>
      </c>
      <c r="B2492" t="inlineStr">
        <is>
          <t>Karan Khan</t>
        </is>
      </c>
      <c r="C2492" t="inlineStr">
        <is>
          <t>South</t>
        </is>
      </c>
      <c r="D2492" t="inlineStr">
        <is>
          <t>Kochi</t>
        </is>
      </c>
      <c r="E2492" t="inlineStr">
        <is>
          <t>No</t>
        </is>
      </c>
      <c r="F2492" t="inlineStr">
        <is>
          <t>At Risk</t>
        </is>
      </c>
      <c r="G2492" t="n">
        <v>14</v>
      </c>
      <c r="H2492" s="24" t="n">
        <v>44588.33</v>
      </c>
      <c r="I2492" s="24" t="n">
        <v>13867.36</v>
      </c>
      <c r="J2492" s="25" t="n">
        <v>45513</v>
      </c>
      <c r="K2492" s="25" t="n">
        <v>45713</v>
      </c>
      <c r="L2492" t="n">
        <v>2</v>
      </c>
      <c r="M2492" t="n">
        <v>5</v>
      </c>
      <c r="N2492" t="n">
        <v>4</v>
      </c>
      <c r="O2492">
        <f>DATE(2026,1,1)-K2492</f>
        <v/>
      </c>
      <c r="P2492">
        <f>IF(G2492&gt;=2,"Repeat","One-time")</f>
        <v/>
      </c>
    </row>
    <row r="2493">
      <c r="A2493" t="inlineStr">
        <is>
          <t>C07334</t>
        </is>
      </c>
      <c r="B2493" t="inlineStr">
        <is>
          <t>Isha Reddy</t>
        </is>
      </c>
      <c r="C2493" t="inlineStr">
        <is>
          <t>South</t>
        </is>
      </c>
      <c r="D2493" t="inlineStr">
        <is>
          <t>Hyderabad</t>
        </is>
      </c>
      <c r="E2493" t="inlineStr">
        <is>
          <t>No</t>
        </is>
      </c>
      <c r="F2493" t="inlineStr">
        <is>
          <t>High Value</t>
        </is>
      </c>
      <c r="G2493" t="n">
        <v>9</v>
      </c>
      <c r="H2493" s="24" t="n">
        <v>44576.81</v>
      </c>
      <c r="I2493" s="24" t="n">
        <v>11749.45</v>
      </c>
      <c r="J2493" s="25" t="n">
        <v>45628</v>
      </c>
      <c r="K2493" s="25" t="n">
        <v>46017</v>
      </c>
      <c r="L2493" t="n">
        <v>5</v>
      </c>
      <c r="M2493" t="n">
        <v>5</v>
      </c>
      <c r="N2493" t="n">
        <v>4</v>
      </c>
      <c r="O2493">
        <f>DATE(2026,1,1)-K2493</f>
        <v/>
      </c>
      <c r="P2493">
        <f>IF(G2493&gt;=2,"Repeat","One-time")</f>
        <v/>
      </c>
    </row>
    <row r="2494">
      <c r="A2494" t="inlineStr">
        <is>
          <t>C00791</t>
        </is>
      </c>
      <c r="B2494" t="inlineStr">
        <is>
          <t>Gurpreet Fernandes</t>
        </is>
      </c>
      <c r="C2494" t="inlineStr">
        <is>
          <t>West</t>
        </is>
      </c>
      <c r="D2494" t="inlineStr">
        <is>
          <t>Ahmedabad</t>
        </is>
      </c>
      <c r="E2494" t="inlineStr">
        <is>
          <t>No</t>
        </is>
      </c>
      <c r="F2494" t="inlineStr">
        <is>
          <t>At Risk</t>
        </is>
      </c>
      <c r="G2494" t="n">
        <v>10</v>
      </c>
      <c r="H2494" s="24" t="n">
        <v>44562.93</v>
      </c>
      <c r="I2494" s="24" t="n">
        <v>5931.41</v>
      </c>
      <c r="J2494" s="25" t="n">
        <v>45061</v>
      </c>
      <c r="K2494" s="25" t="n">
        <v>45395</v>
      </c>
      <c r="L2494" t="n">
        <v>1</v>
      </c>
      <c r="M2494" t="n">
        <v>5</v>
      </c>
      <c r="N2494" t="n">
        <v>4</v>
      </c>
      <c r="O2494">
        <f>DATE(2026,1,1)-K2494</f>
        <v/>
      </c>
      <c r="P2494">
        <f>IF(G2494&gt;=2,"Repeat","One-time")</f>
        <v/>
      </c>
    </row>
    <row r="2495">
      <c r="A2495" t="inlineStr">
        <is>
          <t>C02039</t>
        </is>
      </c>
      <c r="B2495" t="inlineStr">
        <is>
          <t>Aarav Fernandes</t>
        </is>
      </c>
      <c r="C2495" t="inlineStr">
        <is>
          <t>South</t>
        </is>
      </c>
      <c r="D2495" t="inlineStr">
        <is>
          <t>Hyderabad</t>
        </is>
      </c>
      <c r="E2495" t="inlineStr">
        <is>
          <t>Yes</t>
        </is>
      </c>
      <c r="F2495" t="inlineStr">
        <is>
          <t>At Risk</t>
        </is>
      </c>
      <c r="G2495" t="n">
        <v>9</v>
      </c>
      <c r="H2495" s="24" t="n">
        <v>44561.66</v>
      </c>
      <c r="I2495" s="24" t="n">
        <v>7560.49</v>
      </c>
      <c r="J2495" s="25" t="n">
        <v>45129</v>
      </c>
      <c r="K2495" s="25" t="n">
        <v>45540</v>
      </c>
      <c r="L2495" t="n">
        <v>2</v>
      </c>
      <c r="M2495" t="n">
        <v>5</v>
      </c>
      <c r="N2495" t="n">
        <v>4</v>
      </c>
      <c r="O2495">
        <f>DATE(2026,1,1)-K2495</f>
        <v/>
      </c>
      <c r="P2495">
        <f>IF(G2495&gt;=2,"Repeat","One-time")</f>
        <v/>
      </c>
    </row>
    <row r="2496">
      <c r="A2496" t="inlineStr">
        <is>
          <t>C03696</t>
        </is>
      </c>
      <c r="B2496" t="inlineStr">
        <is>
          <t>Karan Banerjee</t>
        </is>
      </c>
      <c r="C2496" t="inlineStr">
        <is>
          <t>South</t>
        </is>
      </c>
      <c r="D2496" t="inlineStr">
        <is>
          <t>Hyderabad</t>
        </is>
      </c>
      <c r="E2496" t="inlineStr">
        <is>
          <t>Yes</t>
        </is>
      </c>
      <c r="F2496" t="inlineStr">
        <is>
          <t>High Value</t>
        </is>
      </c>
      <c r="G2496" t="n">
        <v>6</v>
      </c>
      <c r="H2496" s="24" t="n">
        <v>44559.51</v>
      </c>
      <c r="I2496" s="24" t="n">
        <v>9704.549999999999</v>
      </c>
      <c r="J2496" s="25" t="n">
        <v>45416</v>
      </c>
      <c r="K2496" s="25" t="n">
        <v>45945</v>
      </c>
      <c r="L2496" t="n">
        <v>4</v>
      </c>
      <c r="M2496" t="n">
        <v>4</v>
      </c>
      <c r="N2496" t="n">
        <v>4</v>
      </c>
      <c r="O2496">
        <f>DATE(2026,1,1)-K2496</f>
        <v/>
      </c>
      <c r="P2496">
        <f>IF(G2496&gt;=2,"Repeat","One-time")</f>
        <v/>
      </c>
    </row>
    <row r="2497">
      <c r="A2497" t="inlineStr">
        <is>
          <t>C02384</t>
        </is>
      </c>
      <c r="B2497" t="inlineStr">
        <is>
          <t>Rohan Bose</t>
        </is>
      </c>
      <c r="C2497" t="inlineStr">
        <is>
          <t>East</t>
        </is>
      </c>
      <c r="D2497" t="inlineStr">
        <is>
          <t>Kolkata</t>
        </is>
      </c>
      <c r="E2497" t="inlineStr">
        <is>
          <t>Yes</t>
        </is>
      </c>
      <c r="F2497" t="inlineStr">
        <is>
          <t>High Value</t>
        </is>
      </c>
      <c r="G2497" t="n">
        <v>5</v>
      </c>
      <c r="H2497" s="24" t="n">
        <v>44552.58</v>
      </c>
      <c r="I2497" s="24" t="n">
        <v>11846.3</v>
      </c>
      <c r="J2497" s="25" t="n">
        <v>45353</v>
      </c>
      <c r="K2497" s="25" t="n">
        <v>45809</v>
      </c>
      <c r="L2497" t="n">
        <v>3</v>
      </c>
      <c r="M2497" t="n">
        <v>4</v>
      </c>
      <c r="N2497" t="n">
        <v>4</v>
      </c>
      <c r="O2497">
        <f>DATE(2026,1,1)-K2497</f>
        <v/>
      </c>
      <c r="P2497">
        <f>IF(G2497&gt;=2,"Repeat","One-time")</f>
        <v/>
      </c>
    </row>
    <row r="2498">
      <c r="A2498" t="inlineStr">
        <is>
          <t>C06062</t>
        </is>
      </c>
      <c r="B2498" t="inlineStr">
        <is>
          <t>Rahul Bose</t>
        </is>
      </c>
      <c r="C2498" t="inlineStr">
        <is>
          <t>North</t>
        </is>
      </c>
      <c r="D2498" t="inlineStr">
        <is>
          <t>Jaipur</t>
        </is>
      </c>
      <c r="E2498" t="inlineStr">
        <is>
          <t>Yes</t>
        </is>
      </c>
      <c r="F2498" t="inlineStr">
        <is>
          <t>At Risk</t>
        </is>
      </c>
      <c r="G2498" t="n">
        <v>7</v>
      </c>
      <c r="H2498" s="24" t="n">
        <v>44550.8</v>
      </c>
      <c r="I2498" s="24" t="n">
        <v>4360.04</v>
      </c>
      <c r="J2498" s="25" t="n">
        <v>45522</v>
      </c>
      <c r="K2498" s="25" t="n">
        <v>45570</v>
      </c>
      <c r="L2498" t="n">
        <v>2</v>
      </c>
      <c r="M2498" t="n">
        <v>4</v>
      </c>
      <c r="N2498" t="n">
        <v>4</v>
      </c>
      <c r="O2498">
        <f>DATE(2026,1,1)-K2498</f>
        <v/>
      </c>
      <c r="P2498">
        <f>IF(G2498&gt;=2,"Repeat","One-time")</f>
        <v/>
      </c>
    </row>
    <row r="2499">
      <c r="A2499" t="inlineStr">
        <is>
          <t>C06626</t>
        </is>
      </c>
      <c r="B2499" t="inlineStr">
        <is>
          <t>Amit Mukherjee</t>
        </is>
      </c>
      <c r="C2499" t="inlineStr">
        <is>
          <t>North</t>
        </is>
      </c>
      <c r="D2499" t="inlineStr">
        <is>
          <t>Chandigarh</t>
        </is>
      </c>
      <c r="E2499" t="inlineStr">
        <is>
          <t>No</t>
        </is>
      </c>
      <c r="F2499" t="inlineStr">
        <is>
          <t>Occasional</t>
        </is>
      </c>
      <c r="G2499" t="n">
        <v>2</v>
      </c>
      <c r="H2499" s="24" t="n">
        <v>44543.01</v>
      </c>
      <c r="I2499" s="24" t="n">
        <v>3967.04</v>
      </c>
      <c r="J2499" s="25" t="n">
        <v>45621</v>
      </c>
      <c r="K2499" s="25" t="n">
        <v>45924</v>
      </c>
      <c r="L2499" t="n">
        <v>3</v>
      </c>
      <c r="M2499" t="n">
        <v>2</v>
      </c>
      <c r="N2499" t="n">
        <v>4</v>
      </c>
      <c r="O2499">
        <f>DATE(2026,1,1)-K2499</f>
        <v/>
      </c>
      <c r="P2499">
        <f>IF(G2499&gt;=2,"Repeat","One-time")</f>
        <v/>
      </c>
    </row>
    <row r="2500">
      <c r="A2500" t="inlineStr">
        <is>
          <t>C01370</t>
        </is>
      </c>
      <c r="B2500" t="inlineStr">
        <is>
          <t>Arjun Shah</t>
        </is>
      </c>
      <c r="C2500" t="inlineStr">
        <is>
          <t>West</t>
        </is>
      </c>
      <c r="D2500" t="inlineStr">
        <is>
          <t>Mumbai</t>
        </is>
      </c>
      <c r="E2500" t="inlineStr">
        <is>
          <t>No</t>
        </is>
      </c>
      <c r="F2500" t="inlineStr">
        <is>
          <t>High Value</t>
        </is>
      </c>
      <c r="G2500" t="n">
        <v>12</v>
      </c>
      <c r="H2500" s="24" t="n">
        <v>44502.44</v>
      </c>
      <c r="I2500" s="24" t="n">
        <v>12929.76</v>
      </c>
      <c r="J2500" s="25" t="n">
        <v>45017</v>
      </c>
      <c r="K2500" s="25" t="n">
        <v>45897</v>
      </c>
      <c r="L2500" t="n">
        <v>3</v>
      </c>
      <c r="M2500" t="n">
        <v>5</v>
      </c>
      <c r="N2500" t="n">
        <v>4</v>
      </c>
      <c r="O2500">
        <f>DATE(2026,1,1)-K2500</f>
        <v/>
      </c>
      <c r="P2500">
        <f>IF(G2500&gt;=2,"Repeat","One-time")</f>
        <v/>
      </c>
    </row>
    <row r="2501">
      <c r="A2501" t="inlineStr">
        <is>
          <t>C06583</t>
        </is>
      </c>
      <c r="B2501" t="inlineStr">
        <is>
          <t>Manish Agarwal</t>
        </is>
      </c>
      <c r="C2501" t="inlineStr">
        <is>
          <t>East</t>
        </is>
      </c>
      <c r="D2501" t="inlineStr">
        <is>
          <t>Kolkata</t>
        </is>
      </c>
      <c r="E2501" t="inlineStr">
        <is>
          <t>Yes</t>
        </is>
      </c>
      <c r="F2501" t="inlineStr">
        <is>
          <t>Loyal</t>
        </is>
      </c>
      <c r="G2501" t="n">
        <v>4</v>
      </c>
      <c r="H2501" s="24" t="n">
        <v>44475.07</v>
      </c>
      <c r="I2501" s="24" t="n">
        <v>9160.77</v>
      </c>
      <c r="J2501" s="25" t="n">
        <v>45566</v>
      </c>
      <c r="K2501" s="25" t="n">
        <v>45969</v>
      </c>
      <c r="L2501" t="n">
        <v>4</v>
      </c>
      <c r="M2501" t="n">
        <v>3</v>
      </c>
      <c r="N2501" t="n">
        <v>4</v>
      </c>
      <c r="O2501">
        <f>DATE(2026,1,1)-K2501</f>
        <v/>
      </c>
      <c r="P2501">
        <f>IF(G2501&gt;=2,"Repeat","One-time")</f>
        <v/>
      </c>
    </row>
    <row r="2502">
      <c r="A2502" t="inlineStr">
        <is>
          <t>C07466</t>
        </is>
      </c>
      <c r="B2502" t="inlineStr">
        <is>
          <t>Varun Yadav</t>
        </is>
      </c>
      <c r="C2502" t="inlineStr">
        <is>
          <t>East</t>
        </is>
      </c>
      <c r="D2502" t="inlineStr">
        <is>
          <t>Bhubaneswar</t>
        </is>
      </c>
      <c r="E2502" t="inlineStr">
        <is>
          <t>No</t>
        </is>
      </c>
      <c r="F2502" t="inlineStr">
        <is>
          <t>High Value</t>
        </is>
      </c>
      <c r="G2502" t="n">
        <v>7</v>
      </c>
      <c r="H2502" s="24" t="n">
        <v>44467.99</v>
      </c>
      <c r="I2502" s="24" t="n">
        <v>6762.02</v>
      </c>
      <c r="J2502" s="25" t="n">
        <v>45654</v>
      </c>
      <c r="K2502" s="25" t="n">
        <v>45987</v>
      </c>
      <c r="L2502" t="n">
        <v>4</v>
      </c>
      <c r="M2502" t="n">
        <v>4</v>
      </c>
      <c r="N2502" t="n">
        <v>4</v>
      </c>
      <c r="O2502">
        <f>DATE(2026,1,1)-K2502</f>
        <v/>
      </c>
      <c r="P2502">
        <f>IF(G2502&gt;=2,"Repeat","One-time")</f>
        <v/>
      </c>
    </row>
    <row r="2503">
      <c r="A2503" t="inlineStr">
        <is>
          <t>C11587</t>
        </is>
      </c>
      <c r="B2503" t="inlineStr">
        <is>
          <t>Kavya Mukherjee</t>
        </is>
      </c>
      <c r="C2503" t="inlineStr">
        <is>
          <t>Central</t>
        </is>
      </c>
      <c r="D2503" t="inlineStr">
        <is>
          <t>Bhopal</t>
        </is>
      </c>
      <c r="E2503" t="inlineStr">
        <is>
          <t>No</t>
        </is>
      </c>
      <c r="F2503" t="inlineStr">
        <is>
          <t>New</t>
        </is>
      </c>
      <c r="G2503" t="n">
        <v>1</v>
      </c>
      <c r="H2503" s="24" t="n">
        <v>44449.16</v>
      </c>
      <c r="I2503" s="24" t="n">
        <v>7212.49</v>
      </c>
      <c r="J2503" s="25" t="n">
        <v>46018</v>
      </c>
      <c r="K2503" s="25" t="n">
        <v>46018</v>
      </c>
      <c r="L2503" t="n">
        <v>5</v>
      </c>
      <c r="M2503" t="n">
        <v>2</v>
      </c>
      <c r="N2503" t="n">
        <v>4</v>
      </c>
      <c r="O2503">
        <f>DATE(2026,1,1)-K2503</f>
        <v/>
      </c>
      <c r="P2503">
        <f>IF(G2503&gt;=2,"Repeat","One-time")</f>
        <v/>
      </c>
    </row>
    <row r="2504">
      <c r="A2504" t="inlineStr">
        <is>
          <t>C04581</t>
        </is>
      </c>
      <c r="B2504" t="inlineStr">
        <is>
          <t>Farhan Rao</t>
        </is>
      </c>
      <c r="C2504" t="inlineStr">
        <is>
          <t>North</t>
        </is>
      </c>
      <c r="D2504" t="inlineStr">
        <is>
          <t>Gurugram</t>
        </is>
      </c>
      <c r="E2504" t="inlineStr">
        <is>
          <t>No</t>
        </is>
      </c>
      <c r="F2504" t="inlineStr">
        <is>
          <t>Loyal</t>
        </is>
      </c>
      <c r="G2504" t="n">
        <v>4</v>
      </c>
      <c r="H2504" s="24" t="n">
        <v>44411.82</v>
      </c>
      <c r="I2504" s="24" t="n">
        <v>9383.25</v>
      </c>
      <c r="J2504" s="25" t="n">
        <v>45644</v>
      </c>
      <c r="K2504" s="25" t="n">
        <v>46012</v>
      </c>
      <c r="L2504" t="n">
        <v>5</v>
      </c>
      <c r="M2504" t="n">
        <v>3</v>
      </c>
      <c r="N2504" t="n">
        <v>4</v>
      </c>
      <c r="O2504">
        <f>DATE(2026,1,1)-K2504</f>
        <v/>
      </c>
      <c r="P2504">
        <f>IF(G2504&gt;=2,"Repeat","One-time")</f>
        <v/>
      </c>
    </row>
    <row r="2505">
      <c r="A2505" t="inlineStr">
        <is>
          <t>C05061</t>
        </is>
      </c>
      <c r="B2505" t="inlineStr">
        <is>
          <t>Tanvi Singh</t>
        </is>
      </c>
      <c r="C2505" t="inlineStr">
        <is>
          <t>South</t>
        </is>
      </c>
      <c r="D2505" t="inlineStr">
        <is>
          <t>Hyderabad</t>
        </is>
      </c>
      <c r="E2505" t="inlineStr">
        <is>
          <t>No</t>
        </is>
      </c>
      <c r="F2505" t="inlineStr">
        <is>
          <t>Loyal</t>
        </is>
      </c>
      <c r="G2505" t="n">
        <v>4</v>
      </c>
      <c r="H2505" s="24" t="n">
        <v>44368.89</v>
      </c>
      <c r="I2505" s="24" t="n">
        <v>7162.69</v>
      </c>
      <c r="J2505" s="25" t="n">
        <v>45421</v>
      </c>
      <c r="K2505" s="25" t="n">
        <v>45944</v>
      </c>
      <c r="L2505" t="n">
        <v>4</v>
      </c>
      <c r="M2505" t="n">
        <v>3</v>
      </c>
      <c r="N2505" t="n">
        <v>4</v>
      </c>
      <c r="O2505">
        <f>DATE(2026,1,1)-K2505</f>
        <v/>
      </c>
      <c r="P2505">
        <f>IF(G2505&gt;=2,"Repeat","One-time")</f>
        <v/>
      </c>
    </row>
    <row r="2506">
      <c r="A2506" t="inlineStr">
        <is>
          <t>C00517</t>
        </is>
      </c>
      <c r="B2506" t="inlineStr">
        <is>
          <t>Lakshmi Mehta</t>
        </is>
      </c>
      <c r="C2506" t="inlineStr">
        <is>
          <t>West</t>
        </is>
      </c>
      <c r="D2506" t="inlineStr">
        <is>
          <t>Pune</t>
        </is>
      </c>
      <c r="E2506" t="inlineStr">
        <is>
          <t>No</t>
        </is>
      </c>
      <c r="F2506" t="inlineStr">
        <is>
          <t>At Risk</t>
        </is>
      </c>
      <c r="G2506" t="n">
        <v>13</v>
      </c>
      <c r="H2506" s="24" t="n">
        <v>44361.86</v>
      </c>
      <c r="I2506" s="24" t="n">
        <v>10713.72</v>
      </c>
      <c r="J2506" s="25" t="n">
        <v>44948</v>
      </c>
      <c r="K2506" s="25" t="n">
        <v>45624</v>
      </c>
      <c r="L2506" t="n">
        <v>2</v>
      </c>
      <c r="M2506" t="n">
        <v>5</v>
      </c>
      <c r="N2506" t="n">
        <v>4</v>
      </c>
      <c r="O2506">
        <f>DATE(2026,1,1)-K2506</f>
        <v/>
      </c>
      <c r="P2506">
        <f>IF(G2506&gt;=2,"Repeat","One-time")</f>
        <v/>
      </c>
    </row>
    <row r="2507">
      <c r="A2507" t="inlineStr">
        <is>
          <t>C04550</t>
        </is>
      </c>
      <c r="B2507" t="inlineStr">
        <is>
          <t>Farhan Shah</t>
        </is>
      </c>
      <c r="C2507" t="inlineStr">
        <is>
          <t>South</t>
        </is>
      </c>
      <c r="D2507" t="inlineStr">
        <is>
          <t>Kochi</t>
        </is>
      </c>
      <c r="E2507" t="inlineStr">
        <is>
          <t>No</t>
        </is>
      </c>
      <c r="F2507" t="inlineStr">
        <is>
          <t>At Risk</t>
        </is>
      </c>
      <c r="G2507" t="n">
        <v>6</v>
      </c>
      <c r="H2507" s="24" t="n">
        <v>44338.77</v>
      </c>
      <c r="I2507" s="24" t="n">
        <v>10491.84</v>
      </c>
      <c r="J2507" s="25" t="n">
        <v>45380</v>
      </c>
      <c r="K2507" s="25" t="n">
        <v>45726</v>
      </c>
      <c r="L2507" t="n">
        <v>2</v>
      </c>
      <c r="M2507" t="n">
        <v>4</v>
      </c>
      <c r="N2507" t="n">
        <v>4</v>
      </c>
      <c r="O2507">
        <f>DATE(2026,1,1)-K2507</f>
        <v/>
      </c>
      <c r="P2507">
        <f>IF(G2507&gt;=2,"Repeat","One-time")</f>
        <v/>
      </c>
    </row>
    <row r="2508">
      <c r="A2508" t="inlineStr">
        <is>
          <t>C10003</t>
        </is>
      </c>
      <c r="B2508" t="inlineStr">
        <is>
          <t>Imran Yadav</t>
        </is>
      </c>
      <c r="C2508" t="inlineStr">
        <is>
          <t>North</t>
        </is>
      </c>
      <c r="D2508" t="inlineStr">
        <is>
          <t>Delhi</t>
        </is>
      </c>
      <c r="E2508" t="inlineStr">
        <is>
          <t>No</t>
        </is>
      </c>
      <c r="F2508" t="inlineStr">
        <is>
          <t>Loyal</t>
        </is>
      </c>
      <c r="G2508" t="n">
        <v>2</v>
      </c>
      <c r="H2508" s="24" t="n">
        <v>44334.84</v>
      </c>
      <c r="I2508" s="24" t="n">
        <v>5070.87</v>
      </c>
      <c r="J2508" s="25" t="n">
        <v>45874</v>
      </c>
      <c r="K2508" s="25" t="n">
        <v>45906</v>
      </c>
      <c r="L2508" t="n">
        <v>3</v>
      </c>
      <c r="M2508" t="n">
        <v>3</v>
      </c>
      <c r="N2508" t="n">
        <v>4</v>
      </c>
      <c r="O2508">
        <f>DATE(2026,1,1)-K2508</f>
        <v/>
      </c>
      <c r="P2508">
        <f>IF(G2508&gt;=2,"Repeat","One-time")</f>
        <v/>
      </c>
    </row>
    <row r="2509">
      <c r="A2509" t="inlineStr">
        <is>
          <t>C10379</t>
        </is>
      </c>
      <c r="B2509" t="inlineStr">
        <is>
          <t>Abhishek Sharma</t>
        </is>
      </c>
      <c r="C2509" t="inlineStr">
        <is>
          <t>West</t>
        </is>
      </c>
      <c r="D2509" t="inlineStr">
        <is>
          <t>Mumbai</t>
        </is>
      </c>
      <c r="E2509" t="inlineStr">
        <is>
          <t>Yes</t>
        </is>
      </c>
      <c r="F2509" t="inlineStr">
        <is>
          <t>High Value</t>
        </is>
      </c>
      <c r="G2509" t="n">
        <v>4</v>
      </c>
      <c r="H2509" s="24" t="n">
        <v>44323.11</v>
      </c>
      <c r="I2509" s="24" t="n">
        <v>4905.69</v>
      </c>
      <c r="J2509" s="25" t="n">
        <v>45895</v>
      </c>
      <c r="K2509" s="25" t="n">
        <v>46005</v>
      </c>
      <c r="L2509" t="n">
        <v>5</v>
      </c>
      <c r="M2509" t="n">
        <v>4</v>
      </c>
      <c r="N2509" t="n">
        <v>4</v>
      </c>
      <c r="O2509">
        <f>DATE(2026,1,1)-K2509</f>
        <v/>
      </c>
      <c r="P2509">
        <f>IF(G2509&gt;=2,"Repeat","One-time")</f>
        <v/>
      </c>
    </row>
    <row r="2510">
      <c r="A2510" t="inlineStr">
        <is>
          <t>C01422</t>
        </is>
      </c>
      <c r="B2510" t="inlineStr">
        <is>
          <t>Ananya Prasad</t>
        </is>
      </c>
      <c r="C2510" t="inlineStr">
        <is>
          <t>North</t>
        </is>
      </c>
      <c r="D2510" t="inlineStr">
        <is>
          <t>Delhi</t>
        </is>
      </c>
      <c r="E2510" t="inlineStr">
        <is>
          <t>No</t>
        </is>
      </c>
      <c r="F2510" t="inlineStr">
        <is>
          <t>At Risk</t>
        </is>
      </c>
      <c r="G2510" t="n">
        <v>2</v>
      </c>
      <c r="H2510" s="24" t="n">
        <v>44304.54</v>
      </c>
      <c r="I2510" s="24" t="n">
        <v>5657.56</v>
      </c>
      <c r="J2510" s="25" t="n">
        <v>45358</v>
      </c>
      <c r="K2510" s="25" t="n">
        <v>45710</v>
      </c>
      <c r="L2510" t="n">
        <v>2</v>
      </c>
      <c r="M2510" t="n">
        <v>2</v>
      </c>
      <c r="N2510" t="n">
        <v>4</v>
      </c>
      <c r="O2510">
        <f>DATE(2026,1,1)-K2510</f>
        <v/>
      </c>
      <c r="P2510">
        <f>IF(G2510&gt;=2,"Repeat","One-time")</f>
        <v/>
      </c>
    </row>
    <row r="2511">
      <c r="A2511" t="inlineStr">
        <is>
          <t>C07505</t>
        </is>
      </c>
      <c r="B2511" t="inlineStr">
        <is>
          <t>Kavya Thakur</t>
        </is>
      </c>
      <c r="C2511" t="inlineStr">
        <is>
          <t>Central</t>
        </is>
      </c>
      <c r="D2511" t="inlineStr">
        <is>
          <t>Raipur</t>
        </is>
      </c>
      <c r="E2511" t="inlineStr">
        <is>
          <t>No</t>
        </is>
      </c>
      <c r="F2511" t="inlineStr">
        <is>
          <t>High Value</t>
        </is>
      </c>
      <c r="G2511" t="n">
        <v>5</v>
      </c>
      <c r="H2511" s="24" t="n">
        <v>44302.71</v>
      </c>
      <c r="I2511" s="24" t="n">
        <v>8359.92</v>
      </c>
      <c r="J2511" s="25" t="n">
        <v>45652</v>
      </c>
      <c r="K2511" s="25" t="n">
        <v>46003</v>
      </c>
      <c r="L2511" t="n">
        <v>5</v>
      </c>
      <c r="M2511" t="n">
        <v>4</v>
      </c>
      <c r="N2511" t="n">
        <v>4</v>
      </c>
      <c r="O2511">
        <f>DATE(2026,1,1)-K2511</f>
        <v/>
      </c>
      <c r="P2511">
        <f>IF(G2511&gt;=2,"Repeat","One-time")</f>
        <v/>
      </c>
    </row>
    <row r="2512">
      <c r="A2512" t="inlineStr">
        <is>
          <t>C02195</t>
        </is>
      </c>
      <c r="B2512" t="inlineStr">
        <is>
          <t>Maria Menon</t>
        </is>
      </c>
      <c r="C2512" t="inlineStr">
        <is>
          <t>East</t>
        </is>
      </c>
      <c r="D2512" t="inlineStr">
        <is>
          <t>Jamshedpur</t>
        </is>
      </c>
      <c r="E2512" t="inlineStr">
        <is>
          <t>Yes</t>
        </is>
      </c>
      <c r="F2512" t="inlineStr">
        <is>
          <t>At Risk</t>
        </is>
      </c>
      <c r="G2512" t="n">
        <v>5</v>
      </c>
      <c r="H2512" s="24" t="n">
        <v>44291.79</v>
      </c>
      <c r="I2512" s="24" t="n">
        <v>8411.809999999999</v>
      </c>
      <c r="J2512" s="25" t="n">
        <v>45289</v>
      </c>
      <c r="K2512" s="25" t="n">
        <v>45739</v>
      </c>
      <c r="L2512" t="n">
        <v>2</v>
      </c>
      <c r="M2512" t="n">
        <v>4</v>
      </c>
      <c r="N2512" t="n">
        <v>4</v>
      </c>
      <c r="O2512">
        <f>DATE(2026,1,1)-K2512</f>
        <v/>
      </c>
      <c r="P2512">
        <f>IF(G2512&gt;=2,"Repeat","One-time")</f>
        <v/>
      </c>
    </row>
    <row r="2513">
      <c r="A2513" t="inlineStr">
        <is>
          <t>C04725</t>
        </is>
      </c>
      <c r="B2513" t="inlineStr">
        <is>
          <t>Suresh Sinha</t>
        </is>
      </c>
      <c r="C2513" t="inlineStr">
        <is>
          <t>South</t>
        </is>
      </c>
      <c r="D2513" t="inlineStr">
        <is>
          <t>Chennai</t>
        </is>
      </c>
      <c r="E2513" t="inlineStr">
        <is>
          <t>No</t>
        </is>
      </c>
      <c r="F2513" t="inlineStr">
        <is>
          <t>High Value</t>
        </is>
      </c>
      <c r="G2513" t="n">
        <v>5</v>
      </c>
      <c r="H2513" s="24" t="n">
        <v>44268.15</v>
      </c>
      <c r="I2513" s="24" t="n">
        <v>11501.21</v>
      </c>
      <c r="J2513" s="25" t="n">
        <v>45440</v>
      </c>
      <c r="K2513" s="25" t="n">
        <v>45827</v>
      </c>
      <c r="L2513" t="n">
        <v>3</v>
      </c>
      <c r="M2513" t="n">
        <v>4</v>
      </c>
      <c r="N2513" t="n">
        <v>4</v>
      </c>
      <c r="O2513">
        <f>DATE(2026,1,1)-K2513</f>
        <v/>
      </c>
      <c r="P2513">
        <f>IF(G2513&gt;=2,"Repeat","One-time")</f>
        <v/>
      </c>
    </row>
    <row r="2514">
      <c r="A2514" t="inlineStr">
        <is>
          <t>C01534</t>
        </is>
      </c>
      <c r="B2514" t="inlineStr">
        <is>
          <t>Imran Sharma</t>
        </is>
      </c>
      <c r="C2514" t="inlineStr">
        <is>
          <t>South</t>
        </is>
      </c>
      <c r="D2514" t="inlineStr">
        <is>
          <t>Bengaluru</t>
        </is>
      </c>
      <c r="E2514" t="inlineStr">
        <is>
          <t>No</t>
        </is>
      </c>
      <c r="F2514" t="inlineStr">
        <is>
          <t>At Risk</t>
        </is>
      </c>
      <c r="G2514" t="n">
        <v>3</v>
      </c>
      <c r="H2514" s="24" t="n">
        <v>44255.91</v>
      </c>
      <c r="I2514" s="24" t="n">
        <v>6778.52</v>
      </c>
      <c r="J2514" s="25" t="n">
        <v>45151</v>
      </c>
      <c r="K2514" s="25" t="n">
        <v>45343</v>
      </c>
      <c r="L2514" t="n">
        <v>1</v>
      </c>
      <c r="M2514" t="n">
        <v>3</v>
      </c>
      <c r="N2514" t="n">
        <v>4</v>
      </c>
      <c r="O2514">
        <f>DATE(2026,1,1)-K2514</f>
        <v/>
      </c>
      <c r="P2514">
        <f>IF(G2514&gt;=2,"Repeat","One-time")</f>
        <v/>
      </c>
    </row>
    <row r="2515">
      <c r="A2515" t="inlineStr">
        <is>
          <t>C03889</t>
        </is>
      </c>
      <c r="B2515" t="inlineStr">
        <is>
          <t>Sanjay Mukherjee</t>
        </is>
      </c>
      <c r="C2515" t="inlineStr">
        <is>
          <t>South</t>
        </is>
      </c>
      <c r="D2515" t="inlineStr">
        <is>
          <t>Chennai</t>
        </is>
      </c>
      <c r="E2515" t="inlineStr">
        <is>
          <t>No</t>
        </is>
      </c>
      <c r="F2515" t="inlineStr">
        <is>
          <t>Loyal</t>
        </is>
      </c>
      <c r="G2515" t="n">
        <v>4</v>
      </c>
      <c r="H2515" s="24" t="n">
        <v>44199.64</v>
      </c>
      <c r="I2515" s="24" t="n">
        <v>6720.42</v>
      </c>
      <c r="J2515" s="25" t="n">
        <v>45297</v>
      </c>
      <c r="K2515" s="25" t="n">
        <v>45883</v>
      </c>
      <c r="L2515" t="n">
        <v>3</v>
      </c>
      <c r="M2515" t="n">
        <v>3</v>
      </c>
      <c r="N2515" t="n">
        <v>4</v>
      </c>
      <c r="O2515">
        <f>DATE(2026,1,1)-K2515</f>
        <v/>
      </c>
      <c r="P2515">
        <f>IF(G2515&gt;=2,"Repeat","One-time")</f>
        <v/>
      </c>
    </row>
    <row r="2516">
      <c r="A2516" t="inlineStr">
        <is>
          <t>C10797</t>
        </is>
      </c>
      <c r="B2516" t="inlineStr">
        <is>
          <t>Meera Khan</t>
        </is>
      </c>
      <c r="C2516" t="inlineStr">
        <is>
          <t>Central</t>
        </is>
      </c>
      <c r="D2516" t="inlineStr">
        <is>
          <t>Nagpur</t>
        </is>
      </c>
      <c r="E2516" t="inlineStr">
        <is>
          <t>Yes</t>
        </is>
      </c>
      <c r="F2516" t="inlineStr">
        <is>
          <t>High Value</t>
        </is>
      </c>
      <c r="G2516" t="n">
        <v>9</v>
      </c>
      <c r="H2516" s="24" t="n">
        <v>44196.4</v>
      </c>
      <c r="I2516" s="24" t="n">
        <v>12617.48</v>
      </c>
      <c r="J2516" s="25" t="n">
        <v>45919</v>
      </c>
      <c r="K2516" s="25" t="n">
        <v>46017</v>
      </c>
      <c r="L2516" t="n">
        <v>5</v>
      </c>
      <c r="M2516" t="n">
        <v>5</v>
      </c>
      <c r="N2516" t="n">
        <v>4</v>
      </c>
      <c r="O2516">
        <f>DATE(2026,1,1)-K2516</f>
        <v/>
      </c>
      <c r="P2516">
        <f>IF(G2516&gt;=2,"Repeat","One-time")</f>
        <v/>
      </c>
    </row>
    <row r="2517">
      <c r="A2517" t="inlineStr">
        <is>
          <t>C00755</t>
        </is>
      </c>
      <c r="B2517" t="inlineStr">
        <is>
          <t>Joseph Bose</t>
        </is>
      </c>
      <c r="C2517" t="inlineStr">
        <is>
          <t>West</t>
        </is>
      </c>
      <c r="D2517" t="inlineStr">
        <is>
          <t>Ahmedabad</t>
        </is>
      </c>
      <c r="E2517" t="inlineStr">
        <is>
          <t>No</t>
        </is>
      </c>
      <c r="F2517" t="inlineStr">
        <is>
          <t>At Risk</t>
        </is>
      </c>
      <c r="G2517" t="n">
        <v>3</v>
      </c>
      <c r="H2517" s="24" t="n">
        <v>44196.25</v>
      </c>
      <c r="I2517" s="24" t="n">
        <v>3507.34</v>
      </c>
      <c r="J2517" s="25" t="n">
        <v>45058</v>
      </c>
      <c r="K2517" s="25" t="n">
        <v>45127</v>
      </c>
      <c r="L2517" t="n">
        <v>1</v>
      </c>
      <c r="M2517" t="n">
        <v>3</v>
      </c>
      <c r="N2517" t="n">
        <v>4</v>
      </c>
      <c r="O2517">
        <f>DATE(2026,1,1)-K2517</f>
        <v/>
      </c>
      <c r="P2517">
        <f>IF(G2517&gt;=2,"Repeat","One-time")</f>
        <v/>
      </c>
    </row>
    <row r="2518">
      <c r="A2518" t="inlineStr">
        <is>
          <t>C04506</t>
        </is>
      </c>
      <c r="B2518" t="inlineStr">
        <is>
          <t>Harpreet Yadav</t>
        </is>
      </c>
      <c r="C2518" t="inlineStr">
        <is>
          <t>Central</t>
        </is>
      </c>
      <c r="D2518" t="inlineStr">
        <is>
          <t>Bhopal</t>
        </is>
      </c>
      <c r="E2518" t="inlineStr">
        <is>
          <t>No</t>
        </is>
      </c>
      <c r="F2518" t="inlineStr">
        <is>
          <t>High Value</t>
        </is>
      </c>
      <c r="G2518" t="n">
        <v>11</v>
      </c>
      <c r="H2518" s="24" t="n">
        <v>44195.97</v>
      </c>
      <c r="I2518" s="24" t="n">
        <v>9823.940000000001</v>
      </c>
      <c r="J2518" s="25" t="n">
        <v>45424</v>
      </c>
      <c r="K2518" s="25" t="n">
        <v>46007</v>
      </c>
      <c r="L2518" t="n">
        <v>5</v>
      </c>
      <c r="M2518" t="n">
        <v>5</v>
      </c>
      <c r="N2518" t="n">
        <v>4</v>
      </c>
      <c r="O2518">
        <f>DATE(2026,1,1)-K2518</f>
        <v/>
      </c>
      <c r="P2518">
        <f>IF(G2518&gt;=2,"Repeat","One-time")</f>
        <v/>
      </c>
    </row>
    <row r="2519">
      <c r="A2519" t="inlineStr">
        <is>
          <t>C00222</t>
        </is>
      </c>
      <c r="B2519" t="inlineStr">
        <is>
          <t>Zoya Mukherjee</t>
        </is>
      </c>
      <c r="C2519" t="inlineStr">
        <is>
          <t>Central</t>
        </is>
      </c>
      <c r="D2519" t="inlineStr">
        <is>
          <t>Indore</t>
        </is>
      </c>
      <c r="E2519" t="inlineStr">
        <is>
          <t>No</t>
        </is>
      </c>
      <c r="F2519" t="inlineStr">
        <is>
          <t>Loyal</t>
        </is>
      </c>
      <c r="G2519" t="n">
        <v>3</v>
      </c>
      <c r="H2519" s="24" t="n">
        <v>44156.51</v>
      </c>
      <c r="I2519" s="24" t="n">
        <v>2858.01</v>
      </c>
      <c r="J2519" s="25" t="n">
        <v>44953</v>
      </c>
      <c r="K2519" s="25" t="n">
        <v>45870</v>
      </c>
      <c r="L2519" t="n">
        <v>3</v>
      </c>
      <c r="M2519" t="n">
        <v>3</v>
      </c>
      <c r="N2519" t="n">
        <v>4</v>
      </c>
      <c r="O2519">
        <f>DATE(2026,1,1)-K2519</f>
        <v/>
      </c>
      <c r="P2519">
        <f>IF(G2519&gt;=2,"Repeat","One-time")</f>
        <v/>
      </c>
    </row>
    <row r="2520">
      <c r="A2520" t="inlineStr">
        <is>
          <t>C03428</t>
        </is>
      </c>
      <c r="B2520" t="inlineStr">
        <is>
          <t>Diya Verma</t>
        </is>
      </c>
      <c r="C2520" t="inlineStr">
        <is>
          <t>South</t>
        </is>
      </c>
      <c r="D2520" t="inlineStr">
        <is>
          <t>Bengaluru</t>
        </is>
      </c>
      <c r="E2520" t="inlineStr">
        <is>
          <t>Yes</t>
        </is>
      </c>
      <c r="F2520" t="inlineStr">
        <is>
          <t>High Value</t>
        </is>
      </c>
      <c r="G2520" t="n">
        <v>6</v>
      </c>
      <c r="H2520" s="24" t="n">
        <v>44149.37</v>
      </c>
      <c r="I2520" s="24" t="n">
        <v>8966.09</v>
      </c>
      <c r="J2520" s="25" t="n">
        <v>45256</v>
      </c>
      <c r="K2520" s="25" t="n">
        <v>45826</v>
      </c>
      <c r="L2520" t="n">
        <v>3</v>
      </c>
      <c r="M2520" t="n">
        <v>4</v>
      </c>
      <c r="N2520" t="n">
        <v>4</v>
      </c>
      <c r="O2520">
        <f>DATE(2026,1,1)-K2520</f>
        <v/>
      </c>
      <c r="P2520">
        <f>IF(G2520&gt;=2,"Repeat","One-time")</f>
        <v/>
      </c>
    </row>
    <row r="2521">
      <c r="A2521" t="inlineStr">
        <is>
          <t>C08963</t>
        </is>
      </c>
      <c r="B2521" t="inlineStr">
        <is>
          <t>Divya Ghosh</t>
        </is>
      </c>
      <c r="C2521" t="inlineStr">
        <is>
          <t>South</t>
        </is>
      </c>
      <c r="D2521" t="inlineStr">
        <is>
          <t>Hyderabad</t>
        </is>
      </c>
      <c r="E2521" t="inlineStr">
        <is>
          <t>No</t>
        </is>
      </c>
      <c r="F2521" t="inlineStr">
        <is>
          <t>High Value</t>
        </is>
      </c>
      <c r="G2521" t="n">
        <v>11</v>
      </c>
      <c r="H2521" s="24" t="n">
        <v>44145.45</v>
      </c>
      <c r="I2521" s="24" t="n">
        <v>7780.75</v>
      </c>
      <c r="J2521" s="25" t="n">
        <v>45766</v>
      </c>
      <c r="K2521" s="25" t="n">
        <v>46011</v>
      </c>
      <c r="L2521" t="n">
        <v>5</v>
      </c>
      <c r="M2521" t="n">
        <v>5</v>
      </c>
      <c r="N2521" t="n">
        <v>4</v>
      </c>
      <c r="O2521">
        <f>DATE(2026,1,1)-K2521</f>
        <v/>
      </c>
      <c r="P2521">
        <f>IF(G2521&gt;=2,"Repeat","One-time")</f>
        <v/>
      </c>
    </row>
    <row r="2522">
      <c r="A2522" t="inlineStr">
        <is>
          <t>C02682</t>
        </is>
      </c>
      <c r="B2522" t="inlineStr">
        <is>
          <t>Varun Kumar</t>
        </is>
      </c>
      <c r="C2522" t="inlineStr">
        <is>
          <t>North</t>
        </is>
      </c>
      <c r="D2522" t="inlineStr">
        <is>
          <t>Lucknow</t>
        </is>
      </c>
      <c r="E2522" t="inlineStr">
        <is>
          <t>No</t>
        </is>
      </c>
      <c r="F2522" t="inlineStr">
        <is>
          <t>At Risk</t>
        </is>
      </c>
      <c r="G2522" t="n">
        <v>8</v>
      </c>
      <c r="H2522" s="24" t="n">
        <v>44099.6</v>
      </c>
      <c r="I2522" s="24" t="n">
        <v>13357.63</v>
      </c>
      <c r="J2522" s="25" t="n">
        <v>45165</v>
      </c>
      <c r="K2522" s="25" t="n">
        <v>45706</v>
      </c>
      <c r="L2522" t="n">
        <v>2</v>
      </c>
      <c r="M2522" t="n">
        <v>4</v>
      </c>
      <c r="N2522" t="n">
        <v>4</v>
      </c>
      <c r="O2522">
        <f>DATE(2026,1,1)-K2522</f>
        <v/>
      </c>
      <c r="P2522">
        <f>IF(G2522&gt;=2,"Repeat","One-time")</f>
        <v/>
      </c>
    </row>
    <row r="2523">
      <c r="A2523" t="inlineStr">
        <is>
          <t>C07564</t>
        </is>
      </c>
      <c r="B2523" t="inlineStr">
        <is>
          <t>Diya Rao</t>
        </is>
      </c>
      <c r="C2523" t="inlineStr">
        <is>
          <t>South</t>
        </is>
      </c>
      <c r="D2523" t="inlineStr">
        <is>
          <t>Bengaluru</t>
        </is>
      </c>
      <c r="E2523" t="inlineStr">
        <is>
          <t>Yes</t>
        </is>
      </c>
      <c r="F2523" t="inlineStr">
        <is>
          <t>High Value</t>
        </is>
      </c>
      <c r="G2523" t="n">
        <v>7</v>
      </c>
      <c r="H2523" s="24" t="n">
        <v>44090.83</v>
      </c>
      <c r="I2523" s="24" t="n">
        <v>7850.45</v>
      </c>
      <c r="J2523" s="25" t="n">
        <v>45668</v>
      </c>
      <c r="K2523" s="25" t="n">
        <v>45922</v>
      </c>
      <c r="L2523" t="n">
        <v>3</v>
      </c>
      <c r="M2523" t="n">
        <v>4</v>
      </c>
      <c r="N2523" t="n">
        <v>4</v>
      </c>
      <c r="O2523">
        <f>DATE(2026,1,1)-K2523</f>
        <v/>
      </c>
      <c r="P2523">
        <f>IF(G2523&gt;=2,"Repeat","One-time")</f>
        <v/>
      </c>
    </row>
    <row r="2524">
      <c r="A2524" t="inlineStr">
        <is>
          <t>C04044</t>
        </is>
      </c>
      <c r="B2524" t="inlineStr">
        <is>
          <t>Ritu Sharma</t>
        </is>
      </c>
      <c r="C2524" t="inlineStr">
        <is>
          <t>South</t>
        </is>
      </c>
      <c r="D2524" t="inlineStr">
        <is>
          <t>Chennai</t>
        </is>
      </c>
      <c r="E2524" t="inlineStr">
        <is>
          <t>Yes</t>
        </is>
      </c>
      <c r="F2524" t="inlineStr">
        <is>
          <t>High Value</t>
        </is>
      </c>
      <c r="G2524" t="n">
        <v>8</v>
      </c>
      <c r="H2524" s="24" t="n">
        <v>44088.47</v>
      </c>
      <c r="I2524" s="24" t="n">
        <v>8744.530000000001</v>
      </c>
      <c r="J2524" s="25" t="n">
        <v>45324</v>
      </c>
      <c r="K2524" s="25" t="n">
        <v>45886</v>
      </c>
      <c r="L2524" t="n">
        <v>3</v>
      </c>
      <c r="M2524" t="n">
        <v>4</v>
      </c>
      <c r="N2524" t="n">
        <v>4</v>
      </c>
      <c r="O2524">
        <f>DATE(2026,1,1)-K2524</f>
        <v/>
      </c>
      <c r="P2524">
        <f>IF(G2524&gt;=2,"Repeat","One-time")</f>
        <v/>
      </c>
    </row>
    <row r="2525">
      <c r="A2525" t="inlineStr">
        <is>
          <t>C08691</t>
        </is>
      </c>
      <c r="B2525" t="inlineStr">
        <is>
          <t>Suresh Pillai</t>
        </is>
      </c>
      <c r="C2525" t="inlineStr">
        <is>
          <t>North</t>
        </is>
      </c>
      <c r="D2525" t="inlineStr">
        <is>
          <t>Lucknow</t>
        </is>
      </c>
      <c r="E2525" t="inlineStr">
        <is>
          <t>No</t>
        </is>
      </c>
      <c r="F2525" t="inlineStr">
        <is>
          <t>High Value</t>
        </is>
      </c>
      <c r="G2525" t="n">
        <v>5</v>
      </c>
      <c r="H2525" s="24" t="n">
        <v>44079.04</v>
      </c>
      <c r="I2525" s="24" t="n">
        <v>6168.41</v>
      </c>
      <c r="J2525" s="25" t="n">
        <v>45767</v>
      </c>
      <c r="K2525" s="25" t="n">
        <v>45882</v>
      </c>
      <c r="L2525" t="n">
        <v>3</v>
      </c>
      <c r="M2525" t="n">
        <v>4</v>
      </c>
      <c r="N2525" t="n">
        <v>4</v>
      </c>
      <c r="O2525">
        <f>DATE(2026,1,1)-K2525</f>
        <v/>
      </c>
      <c r="P2525">
        <f>IF(G2525&gt;=2,"Repeat","One-time")</f>
        <v/>
      </c>
    </row>
    <row r="2526">
      <c r="A2526" t="inlineStr">
        <is>
          <t>C10126</t>
        </is>
      </c>
      <c r="B2526" t="inlineStr">
        <is>
          <t>Vivaan Kapoor</t>
        </is>
      </c>
      <c r="C2526" t="inlineStr">
        <is>
          <t>South</t>
        </is>
      </c>
      <c r="D2526" t="inlineStr">
        <is>
          <t>Bengaluru</t>
        </is>
      </c>
      <c r="E2526" t="inlineStr">
        <is>
          <t>No</t>
        </is>
      </c>
      <c r="F2526" t="inlineStr">
        <is>
          <t>Loyal</t>
        </is>
      </c>
      <c r="G2526" t="n">
        <v>3</v>
      </c>
      <c r="H2526" s="24" t="n">
        <v>44056.76</v>
      </c>
      <c r="I2526" s="24" t="n">
        <v>8689.700000000001</v>
      </c>
      <c r="J2526" s="25" t="n">
        <v>45877</v>
      </c>
      <c r="K2526" s="25" t="n">
        <v>45975</v>
      </c>
      <c r="L2526" t="n">
        <v>4</v>
      </c>
      <c r="M2526" t="n">
        <v>3</v>
      </c>
      <c r="N2526" t="n">
        <v>4</v>
      </c>
      <c r="O2526">
        <f>DATE(2026,1,1)-K2526</f>
        <v/>
      </c>
      <c r="P2526">
        <f>IF(G2526&gt;=2,"Repeat","One-time")</f>
        <v/>
      </c>
    </row>
    <row r="2527">
      <c r="A2527" t="inlineStr">
        <is>
          <t>C09782</t>
        </is>
      </c>
      <c r="B2527" t="inlineStr">
        <is>
          <t>Tanvi Iyer</t>
        </is>
      </c>
      <c r="C2527" t="inlineStr">
        <is>
          <t>South</t>
        </is>
      </c>
      <c r="D2527" t="inlineStr">
        <is>
          <t>Chennai</t>
        </is>
      </c>
      <c r="E2527" t="inlineStr">
        <is>
          <t>Yes</t>
        </is>
      </c>
      <c r="F2527" t="inlineStr">
        <is>
          <t>High Value</t>
        </is>
      </c>
      <c r="G2527" t="n">
        <v>7</v>
      </c>
      <c r="H2527" s="24" t="n">
        <v>44041.08</v>
      </c>
      <c r="I2527" s="24" t="n">
        <v>8107.18</v>
      </c>
      <c r="J2527" s="25" t="n">
        <v>45840</v>
      </c>
      <c r="K2527" s="25" t="n">
        <v>45954</v>
      </c>
      <c r="L2527" t="n">
        <v>4</v>
      </c>
      <c r="M2527" t="n">
        <v>4</v>
      </c>
      <c r="N2527" t="n">
        <v>4</v>
      </c>
      <c r="O2527">
        <f>DATE(2026,1,1)-K2527</f>
        <v/>
      </c>
      <c r="P2527">
        <f>IF(G2527&gt;=2,"Repeat","One-time")</f>
        <v/>
      </c>
    </row>
    <row r="2528">
      <c r="A2528" t="inlineStr">
        <is>
          <t>C01284</t>
        </is>
      </c>
      <c r="B2528" t="inlineStr">
        <is>
          <t>Kavya Sinha</t>
        </is>
      </c>
      <c r="C2528" t="inlineStr">
        <is>
          <t>South</t>
        </is>
      </c>
      <c r="D2528" t="inlineStr">
        <is>
          <t>Bengaluru</t>
        </is>
      </c>
      <c r="E2528" t="inlineStr">
        <is>
          <t>No</t>
        </is>
      </c>
      <c r="F2528" t="inlineStr">
        <is>
          <t>High Value</t>
        </is>
      </c>
      <c r="G2528" t="n">
        <v>7</v>
      </c>
      <c r="H2528" s="24" t="n">
        <v>44032.59</v>
      </c>
      <c r="I2528" s="24" t="n">
        <v>6778.92</v>
      </c>
      <c r="J2528" s="25" t="n">
        <v>45033</v>
      </c>
      <c r="K2528" s="25" t="n">
        <v>45844</v>
      </c>
      <c r="L2528" t="n">
        <v>3</v>
      </c>
      <c r="M2528" t="n">
        <v>4</v>
      </c>
      <c r="N2528" t="n">
        <v>4</v>
      </c>
      <c r="O2528">
        <f>DATE(2026,1,1)-K2528</f>
        <v/>
      </c>
      <c r="P2528">
        <f>IF(G2528&gt;=2,"Repeat","One-time")</f>
        <v/>
      </c>
    </row>
    <row r="2529">
      <c r="A2529" t="inlineStr">
        <is>
          <t>C06566</t>
        </is>
      </c>
      <c r="B2529" t="inlineStr">
        <is>
          <t>Lakshmi Agarwal</t>
        </is>
      </c>
      <c r="C2529" t="inlineStr">
        <is>
          <t>South</t>
        </is>
      </c>
      <c r="D2529" t="inlineStr">
        <is>
          <t>Chennai</t>
        </is>
      </c>
      <c r="E2529" t="inlineStr">
        <is>
          <t>No</t>
        </is>
      </c>
      <c r="F2529" t="inlineStr">
        <is>
          <t>Occasional</t>
        </is>
      </c>
      <c r="G2529" t="n">
        <v>2</v>
      </c>
      <c r="H2529" s="24" t="n">
        <v>44025.73</v>
      </c>
      <c r="I2529" s="24" t="n">
        <v>1895.12</v>
      </c>
      <c r="J2529" s="25" t="n">
        <v>45729</v>
      </c>
      <c r="K2529" s="25" t="n">
        <v>45812</v>
      </c>
      <c r="L2529" t="n">
        <v>3</v>
      </c>
      <c r="M2529" t="n">
        <v>2</v>
      </c>
      <c r="N2529" t="n">
        <v>4</v>
      </c>
      <c r="O2529">
        <f>DATE(2026,1,1)-K2529</f>
        <v/>
      </c>
      <c r="P2529">
        <f>IF(G2529&gt;=2,"Repeat","One-time")</f>
        <v/>
      </c>
    </row>
    <row r="2530">
      <c r="A2530" t="inlineStr">
        <is>
          <t>C03322</t>
        </is>
      </c>
      <c r="B2530" t="inlineStr">
        <is>
          <t>Joseph Thakur</t>
        </is>
      </c>
      <c r="C2530" t="inlineStr">
        <is>
          <t>South</t>
        </is>
      </c>
      <c r="D2530" t="inlineStr">
        <is>
          <t>Chennai</t>
        </is>
      </c>
      <c r="E2530" t="inlineStr">
        <is>
          <t>No</t>
        </is>
      </c>
      <c r="F2530" t="inlineStr">
        <is>
          <t>High Value</t>
        </is>
      </c>
      <c r="G2530" t="n">
        <v>7</v>
      </c>
      <c r="H2530" s="24" t="n">
        <v>44010.48</v>
      </c>
      <c r="I2530" s="24" t="n">
        <v>7324</v>
      </c>
      <c r="J2530" s="25" t="n">
        <v>45512</v>
      </c>
      <c r="K2530" s="25" t="n">
        <v>45969</v>
      </c>
      <c r="L2530" t="n">
        <v>4</v>
      </c>
      <c r="M2530" t="n">
        <v>4</v>
      </c>
      <c r="N2530" t="n">
        <v>4</v>
      </c>
      <c r="O2530">
        <f>DATE(2026,1,1)-K2530</f>
        <v/>
      </c>
      <c r="P2530">
        <f>IF(G2530&gt;=2,"Repeat","One-time")</f>
        <v/>
      </c>
    </row>
    <row r="2531">
      <c r="A2531" t="inlineStr">
        <is>
          <t>C09745</t>
        </is>
      </c>
      <c r="B2531" t="inlineStr">
        <is>
          <t>Riya Mukherjee</t>
        </is>
      </c>
      <c r="C2531" t="inlineStr">
        <is>
          <t>West</t>
        </is>
      </c>
      <c r="D2531" t="inlineStr">
        <is>
          <t>Pune</t>
        </is>
      </c>
      <c r="E2531" t="inlineStr">
        <is>
          <t>No</t>
        </is>
      </c>
      <c r="F2531" t="inlineStr">
        <is>
          <t>Occasional</t>
        </is>
      </c>
      <c r="G2531" t="n">
        <v>1</v>
      </c>
      <c r="H2531" s="24" t="n">
        <v>43993.21</v>
      </c>
      <c r="I2531" s="24" t="n">
        <v>3531.93</v>
      </c>
      <c r="J2531" s="25" t="n">
        <v>45845</v>
      </c>
      <c r="K2531" s="25" t="n">
        <v>45845</v>
      </c>
      <c r="L2531" t="n">
        <v>3</v>
      </c>
      <c r="M2531" t="n">
        <v>1</v>
      </c>
      <c r="N2531" t="n">
        <v>4</v>
      </c>
      <c r="O2531">
        <f>DATE(2026,1,1)-K2531</f>
        <v/>
      </c>
      <c r="P2531">
        <f>IF(G2531&gt;=2,"Repeat","One-time")</f>
        <v/>
      </c>
    </row>
    <row r="2532">
      <c r="A2532" t="inlineStr">
        <is>
          <t>C03142</t>
        </is>
      </c>
      <c r="B2532" t="inlineStr">
        <is>
          <t>Lakshmi Shah</t>
        </is>
      </c>
      <c r="C2532" t="inlineStr">
        <is>
          <t>Central</t>
        </is>
      </c>
      <c r="D2532" t="inlineStr">
        <is>
          <t>Indore</t>
        </is>
      </c>
      <c r="E2532" t="inlineStr">
        <is>
          <t>No</t>
        </is>
      </c>
      <c r="F2532" t="inlineStr">
        <is>
          <t>At Risk</t>
        </is>
      </c>
      <c r="G2532" t="n">
        <v>3</v>
      </c>
      <c r="H2532" s="24" t="n">
        <v>43981.08</v>
      </c>
      <c r="I2532" s="24" t="n">
        <v>5945.34</v>
      </c>
      <c r="J2532" s="25" t="n">
        <v>45216</v>
      </c>
      <c r="K2532" s="25" t="n">
        <v>45299</v>
      </c>
      <c r="L2532" t="n">
        <v>1</v>
      </c>
      <c r="M2532" t="n">
        <v>3</v>
      </c>
      <c r="N2532" t="n">
        <v>4</v>
      </c>
      <c r="O2532">
        <f>DATE(2026,1,1)-K2532</f>
        <v/>
      </c>
      <c r="P2532">
        <f>IF(G2532&gt;=2,"Repeat","One-time")</f>
        <v/>
      </c>
    </row>
    <row r="2533">
      <c r="A2533" t="inlineStr">
        <is>
          <t>C00658</t>
        </is>
      </c>
      <c r="B2533" t="inlineStr">
        <is>
          <t>Karan Mehta</t>
        </is>
      </c>
      <c r="C2533" t="inlineStr">
        <is>
          <t>South</t>
        </is>
      </c>
      <c r="D2533" t="inlineStr">
        <is>
          <t>Hyderabad</t>
        </is>
      </c>
      <c r="E2533" t="inlineStr">
        <is>
          <t>No</t>
        </is>
      </c>
      <c r="F2533" t="inlineStr">
        <is>
          <t>At Risk</t>
        </is>
      </c>
      <c r="G2533" t="n">
        <v>1</v>
      </c>
      <c r="H2533" s="24" t="n">
        <v>43979.3</v>
      </c>
      <c r="I2533" s="24" t="n">
        <v>5132.51</v>
      </c>
      <c r="J2533" s="25" t="n">
        <v>44985</v>
      </c>
      <c r="K2533" s="25" t="n">
        <v>44985</v>
      </c>
      <c r="L2533" t="n">
        <v>1</v>
      </c>
      <c r="M2533" t="n">
        <v>1</v>
      </c>
      <c r="N2533" t="n">
        <v>4</v>
      </c>
      <c r="O2533">
        <f>DATE(2026,1,1)-K2533</f>
        <v/>
      </c>
      <c r="P2533">
        <f>IF(G2533&gt;=2,"Repeat","One-time")</f>
        <v/>
      </c>
    </row>
    <row r="2534">
      <c r="A2534" t="inlineStr">
        <is>
          <t>C06531</t>
        </is>
      </c>
      <c r="B2534" t="inlineStr">
        <is>
          <t>Maria Thakur</t>
        </is>
      </c>
      <c r="C2534" t="inlineStr">
        <is>
          <t>North</t>
        </is>
      </c>
      <c r="D2534" t="inlineStr">
        <is>
          <t>Gurugram</t>
        </is>
      </c>
      <c r="E2534" t="inlineStr">
        <is>
          <t>Yes</t>
        </is>
      </c>
      <c r="F2534" t="inlineStr">
        <is>
          <t>High Value</t>
        </is>
      </c>
      <c r="G2534" t="n">
        <v>10</v>
      </c>
      <c r="H2534" s="24" t="n">
        <v>43978.61</v>
      </c>
      <c r="I2534" s="24" t="n">
        <v>9185.83</v>
      </c>
      <c r="J2534" s="25" t="n">
        <v>45641</v>
      </c>
      <c r="K2534" s="25" t="n">
        <v>46012</v>
      </c>
      <c r="L2534" t="n">
        <v>5</v>
      </c>
      <c r="M2534" t="n">
        <v>5</v>
      </c>
      <c r="N2534" t="n">
        <v>4</v>
      </c>
      <c r="O2534">
        <f>DATE(2026,1,1)-K2534</f>
        <v/>
      </c>
      <c r="P2534">
        <f>IF(G2534&gt;=2,"Repeat","One-time")</f>
        <v/>
      </c>
    </row>
    <row r="2535">
      <c r="A2535" t="inlineStr">
        <is>
          <t>C09417</t>
        </is>
      </c>
      <c r="B2535" t="inlineStr">
        <is>
          <t>Shreya Mehta</t>
        </is>
      </c>
      <c r="C2535" t="inlineStr">
        <is>
          <t>East</t>
        </is>
      </c>
      <c r="D2535" t="inlineStr">
        <is>
          <t>Patna</t>
        </is>
      </c>
      <c r="E2535" t="inlineStr">
        <is>
          <t>No</t>
        </is>
      </c>
      <c r="F2535" t="inlineStr">
        <is>
          <t>New</t>
        </is>
      </c>
      <c r="G2535" t="n">
        <v>3</v>
      </c>
      <c r="H2535" s="24" t="n">
        <v>43977.8</v>
      </c>
      <c r="I2535" s="24" t="n">
        <v>651.9400000000001</v>
      </c>
      <c r="J2535" s="25" t="n">
        <v>45984</v>
      </c>
      <c r="K2535" s="25" t="n">
        <v>46011</v>
      </c>
      <c r="L2535" t="n">
        <v>5</v>
      </c>
      <c r="M2535" t="n">
        <v>3</v>
      </c>
      <c r="N2535" t="n">
        <v>4</v>
      </c>
      <c r="O2535">
        <f>DATE(2026,1,1)-K2535</f>
        <v/>
      </c>
      <c r="P2535">
        <f>IF(G2535&gt;=2,"Repeat","One-time")</f>
        <v/>
      </c>
    </row>
    <row r="2536">
      <c r="A2536" t="inlineStr">
        <is>
          <t>C04149</t>
        </is>
      </c>
      <c r="B2536" t="inlineStr">
        <is>
          <t>Isha Yadav</t>
        </is>
      </c>
      <c r="C2536" t="inlineStr">
        <is>
          <t>North</t>
        </is>
      </c>
      <c r="D2536" t="inlineStr">
        <is>
          <t>Delhi</t>
        </is>
      </c>
      <c r="E2536" t="inlineStr">
        <is>
          <t>No</t>
        </is>
      </c>
      <c r="F2536" t="inlineStr">
        <is>
          <t>At Risk</t>
        </is>
      </c>
      <c r="G2536" t="n">
        <v>2</v>
      </c>
      <c r="H2536" s="24" t="n">
        <v>43950.1</v>
      </c>
      <c r="I2536" s="24" t="n">
        <v>1693.67</v>
      </c>
      <c r="J2536" s="25" t="n">
        <v>45584</v>
      </c>
      <c r="K2536" s="25" t="n">
        <v>45712</v>
      </c>
      <c r="L2536" t="n">
        <v>2</v>
      </c>
      <c r="M2536" t="n">
        <v>2</v>
      </c>
      <c r="N2536" t="n">
        <v>4</v>
      </c>
      <c r="O2536">
        <f>DATE(2026,1,1)-K2536</f>
        <v/>
      </c>
      <c r="P2536">
        <f>IF(G2536&gt;=2,"Repeat","One-time")</f>
        <v/>
      </c>
    </row>
    <row r="2537">
      <c r="A2537" t="inlineStr">
        <is>
          <t>C03627</t>
        </is>
      </c>
      <c r="B2537" t="inlineStr">
        <is>
          <t>Sneha Shah</t>
        </is>
      </c>
      <c r="C2537" t="inlineStr">
        <is>
          <t>East</t>
        </is>
      </c>
      <c r="D2537" t="inlineStr">
        <is>
          <t>Jamshedpur</t>
        </is>
      </c>
      <c r="E2537" t="inlineStr">
        <is>
          <t>Yes</t>
        </is>
      </c>
      <c r="F2537" t="inlineStr">
        <is>
          <t>High Value</t>
        </is>
      </c>
      <c r="G2537" t="n">
        <v>8</v>
      </c>
      <c r="H2537" s="24" t="n">
        <v>43927.14</v>
      </c>
      <c r="I2537" s="24" t="n">
        <v>11307.31</v>
      </c>
      <c r="J2537" s="25" t="n">
        <v>45339</v>
      </c>
      <c r="K2537" s="25" t="n">
        <v>45972</v>
      </c>
      <c r="L2537" t="n">
        <v>4</v>
      </c>
      <c r="M2537" t="n">
        <v>4</v>
      </c>
      <c r="N2537" t="n">
        <v>4</v>
      </c>
      <c r="O2537">
        <f>DATE(2026,1,1)-K2537</f>
        <v/>
      </c>
      <c r="P2537">
        <f>IF(G2537&gt;=2,"Repeat","One-time")</f>
        <v/>
      </c>
    </row>
    <row r="2538">
      <c r="A2538" t="inlineStr">
        <is>
          <t>C02124</t>
        </is>
      </c>
      <c r="B2538" t="inlineStr">
        <is>
          <t>Ayesha Sharma</t>
        </is>
      </c>
      <c r="C2538" t="inlineStr">
        <is>
          <t>South</t>
        </is>
      </c>
      <c r="D2538" t="inlineStr">
        <is>
          <t>Bengaluru</t>
        </is>
      </c>
      <c r="E2538" t="inlineStr">
        <is>
          <t>No</t>
        </is>
      </c>
      <c r="F2538" t="inlineStr">
        <is>
          <t>High Value</t>
        </is>
      </c>
      <c r="G2538" t="n">
        <v>9</v>
      </c>
      <c r="H2538" s="24" t="n">
        <v>43915.83</v>
      </c>
      <c r="I2538" s="24" t="n">
        <v>10272.1</v>
      </c>
      <c r="J2538" s="25" t="n">
        <v>45205</v>
      </c>
      <c r="K2538" s="25" t="n">
        <v>45987</v>
      </c>
      <c r="L2538" t="n">
        <v>5</v>
      </c>
      <c r="M2538" t="n">
        <v>5</v>
      </c>
      <c r="N2538" t="n">
        <v>4</v>
      </c>
      <c r="O2538">
        <f>DATE(2026,1,1)-K2538</f>
        <v/>
      </c>
      <c r="P2538">
        <f>IF(G2538&gt;=2,"Repeat","One-time")</f>
        <v/>
      </c>
    </row>
    <row r="2539">
      <c r="A2539" t="inlineStr">
        <is>
          <t>C02447</t>
        </is>
      </c>
      <c r="B2539" t="inlineStr">
        <is>
          <t>Isha Banerjee</t>
        </is>
      </c>
      <c r="C2539" t="inlineStr">
        <is>
          <t>East</t>
        </is>
      </c>
      <c r="D2539" t="inlineStr">
        <is>
          <t>Kolkata</t>
        </is>
      </c>
      <c r="E2539" t="inlineStr">
        <is>
          <t>No</t>
        </is>
      </c>
      <c r="F2539" t="inlineStr">
        <is>
          <t>At Risk</t>
        </is>
      </c>
      <c r="G2539" t="n">
        <v>5</v>
      </c>
      <c r="H2539" s="24" t="n">
        <v>43894.9</v>
      </c>
      <c r="I2539" s="24" t="n">
        <v>6986.36</v>
      </c>
      <c r="J2539" s="25" t="n">
        <v>45142</v>
      </c>
      <c r="K2539" s="25" t="n">
        <v>45434</v>
      </c>
      <c r="L2539" t="n">
        <v>1</v>
      </c>
      <c r="M2539" t="n">
        <v>4</v>
      </c>
      <c r="N2539" t="n">
        <v>4</v>
      </c>
      <c r="O2539">
        <f>DATE(2026,1,1)-K2539</f>
        <v/>
      </c>
      <c r="P2539">
        <f>IF(G2539&gt;=2,"Repeat","One-time")</f>
        <v/>
      </c>
    </row>
    <row r="2540">
      <c r="A2540" t="inlineStr">
        <is>
          <t>C07908</t>
        </is>
      </c>
      <c r="B2540" t="inlineStr">
        <is>
          <t>Abhishek Prasad</t>
        </is>
      </c>
      <c r="C2540" t="inlineStr">
        <is>
          <t>South</t>
        </is>
      </c>
      <c r="D2540" t="inlineStr">
        <is>
          <t>Chennai</t>
        </is>
      </c>
      <c r="E2540" t="inlineStr">
        <is>
          <t>Yes</t>
        </is>
      </c>
      <c r="F2540" t="inlineStr">
        <is>
          <t>High Value</t>
        </is>
      </c>
      <c r="G2540" t="n">
        <v>5</v>
      </c>
      <c r="H2540" s="24" t="n">
        <v>43890.29</v>
      </c>
      <c r="I2540" s="24" t="n">
        <v>7071.96</v>
      </c>
      <c r="J2540" s="25" t="n">
        <v>45688</v>
      </c>
      <c r="K2540" s="25" t="n">
        <v>45978</v>
      </c>
      <c r="L2540" t="n">
        <v>4</v>
      </c>
      <c r="M2540" t="n">
        <v>4</v>
      </c>
      <c r="N2540" t="n">
        <v>4</v>
      </c>
      <c r="O2540">
        <f>DATE(2026,1,1)-K2540</f>
        <v/>
      </c>
      <c r="P2540">
        <f>IF(G2540&gt;=2,"Repeat","One-time")</f>
        <v/>
      </c>
    </row>
    <row r="2541">
      <c r="A2541" t="inlineStr">
        <is>
          <t>C04124</t>
        </is>
      </c>
      <c r="B2541" t="inlineStr">
        <is>
          <t>Kavya Agarwal</t>
        </is>
      </c>
      <c r="C2541" t="inlineStr">
        <is>
          <t>North</t>
        </is>
      </c>
      <c r="D2541" t="inlineStr">
        <is>
          <t>Delhi</t>
        </is>
      </c>
      <c r="E2541" t="inlineStr">
        <is>
          <t>Yes</t>
        </is>
      </c>
      <c r="F2541" t="inlineStr">
        <is>
          <t>High Value</t>
        </is>
      </c>
      <c r="G2541" t="n">
        <v>7</v>
      </c>
      <c r="H2541" s="24" t="n">
        <v>43870.88</v>
      </c>
      <c r="I2541" s="24" t="n">
        <v>11260.15</v>
      </c>
      <c r="J2541" s="25" t="n">
        <v>45422</v>
      </c>
      <c r="K2541" s="25" t="n">
        <v>45971</v>
      </c>
      <c r="L2541" t="n">
        <v>4</v>
      </c>
      <c r="M2541" t="n">
        <v>4</v>
      </c>
      <c r="N2541" t="n">
        <v>4</v>
      </c>
      <c r="O2541">
        <f>DATE(2026,1,1)-K2541</f>
        <v/>
      </c>
      <c r="P2541">
        <f>IF(G2541&gt;=2,"Repeat","One-time")</f>
        <v/>
      </c>
    </row>
    <row r="2542">
      <c r="A2542" t="inlineStr">
        <is>
          <t>C00995</t>
        </is>
      </c>
      <c r="B2542" t="inlineStr">
        <is>
          <t>Ritu Das</t>
        </is>
      </c>
      <c r="C2542" t="inlineStr">
        <is>
          <t>South</t>
        </is>
      </c>
      <c r="D2542" t="inlineStr">
        <is>
          <t>Hyderabad</t>
        </is>
      </c>
      <c r="E2542" t="inlineStr">
        <is>
          <t>Yes</t>
        </is>
      </c>
      <c r="F2542" t="inlineStr">
        <is>
          <t>At Risk</t>
        </is>
      </c>
      <c r="G2542" t="n">
        <v>6</v>
      </c>
      <c r="H2542" s="24" t="n">
        <v>43819.75</v>
      </c>
      <c r="I2542" s="24" t="n">
        <v>10066.73</v>
      </c>
      <c r="J2542" s="25" t="n">
        <v>44956</v>
      </c>
      <c r="K2542" s="25" t="n">
        <v>45112</v>
      </c>
      <c r="L2542" t="n">
        <v>1</v>
      </c>
      <c r="M2542" t="n">
        <v>4</v>
      </c>
      <c r="N2542" t="n">
        <v>4</v>
      </c>
      <c r="O2542">
        <f>DATE(2026,1,1)-K2542</f>
        <v/>
      </c>
      <c r="P2542">
        <f>IF(G2542&gt;=2,"Repeat","One-time")</f>
        <v/>
      </c>
    </row>
    <row r="2543">
      <c r="A2543" t="inlineStr">
        <is>
          <t>C09878</t>
        </is>
      </c>
      <c r="B2543" t="inlineStr">
        <is>
          <t>Rahul Khan</t>
        </is>
      </c>
      <c r="C2543" t="inlineStr">
        <is>
          <t>West</t>
        </is>
      </c>
      <c r="D2543" t="inlineStr">
        <is>
          <t>Mumbai</t>
        </is>
      </c>
      <c r="E2543" t="inlineStr">
        <is>
          <t>Yes</t>
        </is>
      </c>
      <c r="F2543" t="inlineStr">
        <is>
          <t>Loyal</t>
        </is>
      </c>
      <c r="G2543" t="n">
        <v>2</v>
      </c>
      <c r="H2543" s="24" t="n">
        <v>43787.06</v>
      </c>
      <c r="I2543" s="24" t="n">
        <v>11936.75</v>
      </c>
      <c r="J2543" s="25" t="n">
        <v>45857</v>
      </c>
      <c r="K2543" s="25" t="n">
        <v>45957</v>
      </c>
      <c r="L2543" t="n">
        <v>4</v>
      </c>
      <c r="M2543" t="n">
        <v>3</v>
      </c>
      <c r="N2543" t="n">
        <v>4</v>
      </c>
      <c r="O2543">
        <f>DATE(2026,1,1)-K2543</f>
        <v/>
      </c>
      <c r="P2543">
        <f>IF(G2543&gt;=2,"Repeat","One-time")</f>
        <v/>
      </c>
    </row>
    <row r="2544">
      <c r="A2544" t="inlineStr">
        <is>
          <t>C07123</t>
        </is>
      </c>
      <c r="B2544" t="inlineStr">
        <is>
          <t>Farhan Mehta</t>
        </is>
      </c>
      <c r="C2544" t="inlineStr">
        <is>
          <t>West</t>
        </is>
      </c>
      <c r="D2544" t="inlineStr">
        <is>
          <t>Mumbai</t>
        </is>
      </c>
      <c r="E2544" t="inlineStr">
        <is>
          <t>No</t>
        </is>
      </c>
      <c r="F2544" t="inlineStr">
        <is>
          <t>High Value</t>
        </is>
      </c>
      <c r="G2544" t="n">
        <v>6</v>
      </c>
      <c r="H2544" s="24" t="n">
        <v>43777.01</v>
      </c>
      <c r="I2544" s="24" t="n">
        <v>5643.04</v>
      </c>
      <c r="J2544" s="25" t="n">
        <v>45667</v>
      </c>
      <c r="K2544" s="25" t="n">
        <v>45936</v>
      </c>
      <c r="L2544" t="n">
        <v>4</v>
      </c>
      <c r="M2544" t="n">
        <v>4</v>
      </c>
      <c r="N2544" t="n">
        <v>4</v>
      </c>
      <c r="O2544">
        <f>DATE(2026,1,1)-K2544</f>
        <v/>
      </c>
      <c r="P2544">
        <f>IF(G2544&gt;=2,"Repeat","One-time")</f>
        <v/>
      </c>
    </row>
    <row r="2545">
      <c r="A2545" t="inlineStr">
        <is>
          <t>C00059</t>
        </is>
      </c>
      <c r="B2545" t="inlineStr">
        <is>
          <t>Lakshmi Thakur</t>
        </is>
      </c>
      <c r="C2545" t="inlineStr">
        <is>
          <t>South</t>
        </is>
      </c>
      <c r="D2545" t="inlineStr">
        <is>
          <t>Chennai</t>
        </is>
      </c>
      <c r="E2545" t="inlineStr">
        <is>
          <t>Yes</t>
        </is>
      </c>
      <c r="F2545" t="inlineStr">
        <is>
          <t>At Risk</t>
        </is>
      </c>
      <c r="G2545" t="n">
        <v>5</v>
      </c>
      <c r="H2545" s="24" t="n">
        <v>43768.22</v>
      </c>
      <c r="I2545" s="24" t="n">
        <v>6658.01</v>
      </c>
      <c r="J2545" s="25" t="n">
        <v>45104</v>
      </c>
      <c r="K2545" s="25" t="n">
        <v>45606</v>
      </c>
      <c r="L2545" t="n">
        <v>2</v>
      </c>
      <c r="M2545" t="n">
        <v>4</v>
      </c>
      <c r="N2545" t="n">
        <v>4</v>
      </c>
      <c r="O2545">
        <f>DATE(2026,1,1)-K2545</f>
        <v/>
      </c>
      <c r="P2545">
        <f>IF(G2545&gt;=2,"Repeat","One-time")</f>
        <v/>
      </c>
    </row>
    <row r="2546">
      <c r="A2546" t="inlineStr">
        <is>
          <t>C04174</t>
        </is>
      </c>
      <c r="B2546" t="inlineStr">
        <is>
          <t>Nikhil Joshi</t>
        </is>
      </c>
      <c r="C2546" t="inlineStr">
        <is>
          <t>West</t>
        </is>
      </c>
      <c r="D2546" t="inlineStr">
        <is>
          <t>Surat</t>
        </is>
      </c>
      <c r="E2546" t="inlineStr">
        <is>
          <t>No</t>
        </is>
      </c>
      <c r="F2546" t="inlineStr">
        <is>
          <t>At Risk</t>
        </is>
      </c>
      <c r="G2546" t="n">
        <v>7</v>
      </c>
      <c r="H2546" s="24" t="n">
        <v>43721.93</v>
      </c>
      <c r="I2546" s="24" t="n">
        <v>7111.25</v>
      </c>
      <c r="J2546" s="25" t="n">
        <v>45362</v>
      </c>
      <c r="K2546" s="25" t="n">
        <v>45715</v>
      </c>
      <c r="L2546" t="n">
        <v>2</v>
      </c>
      <c r="M2546" t="n">
        <v>4</v>
      </c>
      <c r="N2546" t="n">
        <v>4</v>
      </c>
      <c r="O2546">
        <f>DATE(2026,1,1)-K2546</f>
        <v/>
      </c>
      <c r="P2546">
        <f>IF(G2546&gt;=2,"Repeat","One-time")</f>
        <v/>
      </c>
    </row>
    <row r="2547">
      <c r="A2547" t="inlineStr">
        <is>
          <t>C01065</t>
        </is>
      </c>
      <c r="B2547" t="inlineStr">
        <is>
          <t>Shreya Bose</t>
        </is>
      </c>
      <c r="C2547" t="inlineStr">
        <is>
          <t>South</t>
        </is>
      </c>
      <c r="D2547" t="inlineStr">
        <is>
          <t>Chennai</t>
        </is>
      </c>
      <c r="E2547" t="inlineStr">
        <is>
          <t>Yes</t>
        </is>
      </c>
      <c r="F2547" t="inlineStr">
        <is>
          <t>At Risk</t>
        </is>
      </c>
      <c r="G2547" t="n">
        <v>6</v>
      </c>
      <c r="H2547" s="24" t="n">
        <v>43710.57</v>
      </c>
      <c r="I2547" s="24" t="n">
        <v>7245.36</v>
      </c>
      <c r="J2547" s="25" t="n">
        <v>45027</v>
      </c>
      <c r="K2547" s="25" t="n">
        <v>45676</v>
      </c>
      <c r="L2547" t="n">
        <v>2</v>
      </c>
      <c r="M2547" t="n">
        <v>4</v>
      </c>
      <c r="N2547" t="n">
        <v>4</v>
      </c>
      <c r="O2547">
        <f>DATE(2026,1,1)-K2547</f>
        <v/>
      </c>
      <c r="P2547">
        <f>IF(G2547&gt;=2,"Repeat","One-time")</f>
        <v/>
      </c>
    </row>
    <row r="2548">
      <c r="A2548" t="inlineStr">
        <is>
          <t>C01516</t>
        </is>
      </c>
      <c r="B2548" t="inlineStr">
        <is>
          <t>Meera Nair</t>
        </is>
      </c>
      <c r="C2548" t="inlineStr">
        <is>
          <t>South</t>
        </is>
      </c>
      <c r="D2548" t="inlineStr">
        <is>
          <t>Bengaluru</t>
        </is>
      </c>
      <c r="E2548" t="inlineStr">
        <is>
          <t>No</t>
        </is>
      </c>
      <c r="F2548" t="inlineStr">
        <is>
          <t>At Risk</t>
        </is>
      </c>
      <c r="G2548" t="n">
        <v>3</v>
      </c>
      <c r="H2548" s="24" t="n">
        <v>43702.62</v>
      </c>
      <c r="I2548" s="24" t="n">
        <v>6801.32</v>
      </c>
      <c r="J2548" s="25" t="n">
        <v>45038</v>
      </c>
      <c r="K2548" s="25" t="n">
        <v>45527</v>
      </c>
      <c r="L2548" t="n">
        <v>2</v>
      </c>
      <c r="M2548" t="n">
        <v>3</v>
      </c>
      <c r="N2548" t="n">
        <v>4</v>
      </c>
      <c r="O2548">
        <f>DATE(2026,1,1)-K2548</f>
        <v/>
      </c>
      <c r="P2548">
        <f>IF(G2548&gt;=2,"Repeat","One-time")</f>
        <v/>
      </c>
    </row>
    <row r="2549">
      <c r="A2549" t="inlineStr">
        <is>
          <t>C00552</t>
        </is>
      </c>
      <c r="B2549" t="inlineStr">
        <is>
          <t>Pooja Reddy</t>
        </is>
      </c>
      <c r="C2549" t="inlineStr">
        <is>
          <t>West</t>
        </is>
      </c>
      <c r="D2549" t="inlineStr">
        <is>
          <t>Mumbai</t>
        </is>
      </c>
      <c r="E2549" t="inlineStr">
        <is>
          <t>No</t>
        </is>
      </c>
      <c r="F2549" t="inlineStr">
        <is>
          <t>At Risk</t>
        </is>
      </c>
      <c r="G2549" t="n">
        <v>8</v>
      </c>
      <c r="H2549" s="24" t="n">
        <v>43680.07</v>
      </c>
      <c r="I2549" s="24" t="n">
        <v>6863.06</v>
      </c>
      <c r="J2549" s="25" t="n">
        <v>44964</v>
      </c>
      <c r="K2549" s="25" t="n">
        <v>45619</v>
      </c>
      <c r="L2549" t="n">
        <v>2</v>
      </c>
      <c r="M2549" t="n">
        <v>4</v>
      </c>
      <c r="N2549" t="n">
        <v>4</v>
      </c>
      <c r="O2549">
        <f>DATE(2026,1,1)-K2549</f>
        <v/>
      </c>
      <c r="P2549">
        <f>IF(G2549&gt;=2,"Repeat","One-time")</f>
        <v/>
      </c>
    </row>
    <row r="2550">
      <c r="A2550" t="inlineStr">
        <is>
          <t>C03034</t>
        </is>
      </c>
      <c r="B2550" t="inlineStr">
        <is>
          <t>Divya Prasad</t>
        </is>
      </c>
      <c r="C2550" t="inlineStr">
        <is>
          <t>North</t>
        </is>
      </c>
      <c r="D2550" t="inlineStr">
        <is>
          <t>Jaipur</t>
        </is>
      </c>
      <c r="E2550" t="inlineStr">
        <is>
          <t>No</t>
        </is>
      </c>
      <c r="F2550" t="inlineStr">
        <is>
          <t>High Value</t>
        </is>
      </c>
      <c r="G2550" t="n">
        <v>9</v>
      </c>
      <c r="H2550" s="24" t="n">
        <v>43673.92</v>
      </c>
      <c r="I2550" s="24" t="n">
        <v>10278.12</v>
      </c>
      <c r="J2550" s="25" t="n">
        <v>45273</v>
      </c>
      <c r="K2550" s="25" t="n">
        <v>45999</v>
      </c>
      <c r="L2550" t="n">
        <v>5</v>
      </c>
      <c r="M2550" t="n">
        <v>5</v>
      </c>
      <c r="N2550" t="n">
        <v>4</v>
      </c>
      <c r="O2550">
        <f>DATE(2026,1,1)-K2550</f>
        <v/>
      </c>
      <c r="P2550">
        <f>IF(G2550&gt;=2,"Repeat","One-time")</f>
        <v/>
      </c>
    </row>
    <row r="2551">
      <c r="A2551" t="inlineStr">
        <is>
          <t>C05600</t>
        </is>
      </c>
      <c r="B2551" t="inlineStr">
        <is>
          <t>Kavya Prasad</t>
        </is>
      </c>
      <c r="C2551" t="inlineStr">
        <is>
          <t>North</t>
        </is>
      </c>
      <c r="D2551" t="inlineStr">
        <is>
          <t>Jaipur</t>
        </is>
      </c>
      <c r="E2551" t="inlineStr">
        <is>
          <t>No</t>
        </is>
      </c>
      <c r="F2551" t="inlineStr">
        <is>
          <t>At Risk</t>
        </is>
      </c>
      <c r="G2551" t="n">
        <v>8</v>
      </c>
      <c r="H2551" s="24" t="n">
        <v>43659.79</v>
      </c>
      <c r="I2551" s="24" t="n">
        <v>7579.35</v>
      </c>
      <c r="J2551" s="25" t="n">
        <v>45505</v>
      </c>
      <c r="K2551" s="25" t="n">
        <v>45718</v>
      </c>
      <c r="L2551" t="n">
        <v>2</v>
      </c>
      <c r="M2551" t="n">
        <v>4</v>
      </c>
      <c r="N2551" t="n">
        <v>4</v>
      </c>
      <c r="O2551">
        <f>DATE(2026,1,1)-K2551</f>
        <v/>
      </c>
      <c r="P2551">
        <f>IF(G2551&gt;=2,"Repeat","One-time")</f>
        <v/>
      </c>
    </row>
    <row r="2552">
      <c r="A2552" t="inlineStr">
        <is>
          <t>C09436</t>
        </is>
      </c>
      <c r="B2552" t="inlineStr">
        <is>
          <t>Sneha Iyer</t>
        </is>
      </c>
      <c r="C2552" t="inlineStr">
        <is>
          <t>South</t>
        </is>
      </c>
      <c r="D2552" t="inlineStr">
        <is>
          <t>Chennai</t>
        </is>
      </c>
      <c r="E2552" t="inlineStr">
        <is>
          <t>Yes</t>
        </is>
      </c>
      <c r="F2552" t="inlineStr">
        <is>
          <t>High Value</t>
        </is>
      </c>
      <c r="G2552" t="n">
        <v>7</v>
      </c>
      <c r="H2552" s="24" t="n">
        <v>43652.41</v>
      </c>
      <c r="I2552" s="24" t="n">
        <v>4908.7</v>
      </c>
      <c r="J2552" s="25" t="n">
        <v>45804</v>
      </c>
      <c r="K2552" s="25" t="n">
        <v>46020</v>
      </c>
      <c r="L2552" t="n">
        <v>5</v>
      </c>
      <c r="M2552" t="n">
        <v>4</v>
      </c>
      <c r="N2552" t="n">
        <v>4</v>
      </c>
      <c r="O2552">
        <f>DATE(2026,1,1)-K2552</f>
        <v/>
      </c>
      <c r="P2552">
        <f>IF(G2552&gt;=2,"Repeat","One-time")</f>
        <v/>
      </c>
    </row>
    <row r="2553">
      <c r="A2553" t="inlineStr">
        <is>
          <t>C05415</t>
        </is>
      </c>
      <c r="B2553" t="inlineStr">
        <is>
          <t>Kavya Chopra</t>
        </is>
      </c>
      <c r="C2553" t="inlineStr">
        <is>
          <t>West</t>
        </is>
      </c>
      <c r="D2553" t="inlineStr">
        <is>
          <t>Pune</t>
        </is>
      </c>
      <c r="E2553" t="inlineStr">
        <is>
          <t>No</t>
        </is>
      </c>
      <c r="F2553" t="inlineStr">
        <is>
          <t>High Value</t>
        </is>
      </c>
      <c r="G2553" t="n">
        <v>11</v>
      </c>
      <c r="H2553" s="24" t="n">
        <v>43627.28</v>
      </c>
      <c r="I2553" s="24" t="n">
        <v>8541.139999999999</v>
      </c>
      <c r="J2553" s="25" t="n">
        <v>45492</v>
      </c>
      <c r="K2553" s="25" t="n">
        <v>46017</v>
      </c>
      <c r="L2553" t="n">
        <v>5</v>
      </c>
      <c r="M2553" t="n">
        <v>5</v>
      </c>
      <c r="N2553" t="n">
        <v>4</v>
      </c>
      <c r="O2553">
        <f>DATE(2026,1,1)-K2553</f>
        <v/>
      </c>
      <c r="P2553">
        <f>IF(G2553&gt;=2,"Repeat","One-time")</f>
        <v/>
      </c>
    </row>
    <row r="2554">
      <c r="A2554" t="inlineStr">
        <is>
          <t>C09056</t>
        </is>
      </c>
      <c r="B2554" t="inlineStr">
        <is>
          <t>Vivaan Rao</t>
        </is>
      </c>
      <c r="C2554" t="inlineStr">
        <is>
          <t>West</t>
        </is>
      </c>
      <c r="D2554" t="inlineStr">
        <is>
          <t>Ahmedabad</t>
        </is>
      </c>
      <c r="E2554" t="inlineStr">
        <is>
          <t>No</t>
        </is>
      </c>
      <c r="F2554" t="inlineStr">
        <is>
          <t>High Value</t>
        </is>
      </c>
      <c r="G2554" t="n">
        <v>6</v>
      </c>
      <c r="H2554" s="24" t="n">
        <v>43613.13</v>
      </c>
      <c r="I2554" s="24" t="n">
        <v>9119.219999999999</v>
      </c>
      <c r="J2554" s="25" t="n">
        <v>45809</v>
      </c>
      <c r="K2554" s="25" t="n">
        <v>45986</v>
      </c>
      <c r="L2554" t="n">
        <v>4</v>
      </c>
      <c r="M2554" t="n">
        <v>4</v>
      </c>
      <c r="N2554" t="n">
        <v>4</v>
      </c>
      <c r="O2554">
        <f>DATE(2026,1,1)-K2554</f>
        <v/>
      </c>
      <c r="P2554">
        <f>IF(G2554&gt;=2,"Repeat","One-time")</f>
        <v/>
      </c>
    </row>
    <row r="2555">
      <c r="A2555" t="inlineStr">
        <is>
          <t>C06383</t>
        </is>
      </c>
      <c r="B2555" t="inlineStr">
        <is>
          <t>Shreya Thakur</t>
        </is>
      </c>
      <c r="C2555" t="inlineStr">
        <is>
          <t>Central</t>
        </is>
      </c>
      <c r="D2555" t="inlineStr">
        <is>
          <t>Nagpur</t>
        </is>
      </c>
      <c r="E2555" t="inlineStr">
        <is>
          <t>No</t>
        </is>
      </c>
      <c r="F2555" t="inlineStr">
        <is>
          <t>High Value</t>
        </is>
      </c>
      <c r="G2555" t="n">
        <v>8</v>
      </c>
      <c r="H2555" s="24" t="n">
        <v>43592.43</v>
      </c>
      <c r="I2555" s="24" t="n">
        <v>6661.52</v>
      </c>
      <c r="J2555" s="25" t="n">
        <v>45634</v>
      </c>
      <c r="K2555" s="25" t="n">
        <v>45986</v>
      </c>
      <c r="L2555" t="n">
        <v>4</v>
      </c>
      <c r="M2555" t="n">
        <v>5</v>
      </c>
      <c r="N2555" t="n">
        <v>4</v>
      </c>
      <c r="O2555">
        <f>DATE(2026,1,1)-K2555</f>
        <v/>
      </c>
      <c r="P2555">
        <f>IF(G2555&gt;=2,"Repeat","One-time")</f>
        <v/>
      </c>
    </row>
    <row r="2556">
      <c r="A2556" t="inlineStr">
        <is>
          <t>C08744</t>
        </is>
      </c>
      <c r="B2556" t="inlineStr">
        <is>
          <t>Kavya Mukherjee</t>
        </is>
      </c>
      <c r="C2556" t="inlineStr">
        <is>
          <t>South</t>
        </is>
      </c>
      <c r="D2556" t="inlineStr">
        <is>
          <t>Hyderabad</t>
        </is>
      </c>
      <c r="E2556" t="inlineStr">
        <is>
          <t>No</t>
        </is>
      </c>
      <c r="F2556" t="inlineStr">
        <is>
          <t>Occasional</t>
        </is>
      </c>
      <c r="G2556" t="n">
        <v>2</v>
      </c>
      <c r="H2556" s="24" t="n">
        <v>43538.18</v>
      </c>
      <c r="I2556" s="24" t="n">
        <v>4362.35</v>
      </c>
      <c r="J2556" s="25" t="n">
        <v>45928</v>
      </c>
      <c r="K2556" s="25" t="n">
        <v>45993</v>
      </c>
      <c r="L2556" t="n">
        <v>5</v>
      </c>
      <c r="M2556" t="n">
        <v>2</v>
      </c>
      <c r="N2556" t="n">
        <v>4</v>
      </c>
      <c r="O2556">
        <f>DATE(2026,1,1)-K2556</f>
        <v/>
      </c>
      <c r="P2556">
        <f>IF(G2556&gt;=2,"Repeat","One-time")</f>
        <v/>
      </c>
    </row>
    <row r="2557">
      <c r="A2557" t="inlineStr">
        <is>
          <t>C01267</t>
        </is>
      </c>
      <c r="B2557" t="inlineStr">
        <is>
          <t>Arjun Kumar</t>
        </is>
      </c>
      <c r="C2557" t="inlineStr">
        <is>
          <t>East</t>
        </is>
      </c>
      <c r="D2557" t="inlineStr">
        <is>
          <t>Patna</t>
        </is>
      </c>
      <c r="E2557" t="inlineStr">
        <is>
          <t>No</t>
        </is>
      </c>
      <c r="F2557" t="inlineStr">
        <is>
          <t>At Risk</t>
        </is>
      </c>
      <c r="G2557" t="n">
        <v>4</v>
      </c>
      <c r="H2557" s="24" t="n">
        <v>43513.9</v>
      </c>
      <c r="I2557" s="24" t="n">
        <v>1512.08</v>
      </c>
      <c r="J2557" s="25" t="n">
        <v>44982</v>
      </c>
      <c r="K2557" s="25" t="n">
        <v>45086</v>
      </c>
      <c r="L2557" t="n">
        <v>1</v>
      </c>
      <c r="M2557" t="n">
        <v>3</v>
      </c>
      <c r="N2557" t="n">
        <v>4</v>
      </c>
      <c r="O2557">
        <f>DATE(2026,1,1)-K2557</f>
        <v/>
      </c>
      <c r="P2557">
        <f>IF(G2557&gt;=2,"Repeat","One-time")</f>
        <v/>
      </c>
    </row>
    <row r="2558">
      <c r="A2558" t="inlineStr">
        <is>
          <t>C07400</t>
        </is>
      </c>
      <c r="B2558" t="inlineStr">
        <is>
          <t>Abhishek Iyer</t>
        </is>
      </c>
      <c r="C2558" t="inlineStr">
        <is>
          <t>North</t>
        </is>
      </c>
      <c r="D2558" t="inlineStr">
        <is>
          <t>Delhi</t>
        </is>
      </c>
      <c r="E2558" t="inlineStr">
        <is>
          <t>Yes</t>
        </is>
      </c>
      <c r="F2558" t="inlineStr">
        <is>
          <t>High Value</t>
        </is>
      </c>
      <c r="G2558" t="n">
        <v>4</v>
      </c>
      <c r="H2558" s="24" t="n">
        <v>43494.05</v>
      </c>
      <c r="I2558" s="24" t="n">
        <v>7910.25</v>
      </c>
      <c r="J2558" s="25" t="n">
        <v>45690</v>
      </c>
      <c r="K2558" s="25" t="n">
        <v>45978</v>
      </c>
      <c r="L2558" t="n">
        <v>4</v>
      </c>
      <c r="M2558" t="n">
        <v>4</v>
      </c>
      <c r="N2558" t="n">
        <v>4</v>
      </c>
      <c r="O2558">
        <f>DATE(2026,1,1)-K2558</f>
        <v/>
      </c>
      <c r="P2558">
        <f>IF(G2558&gt;=2,"Repeat","One-time")</f>
        <v/>
      </c>
    </row>
    <row r="2559">
      <c r="A2559" t="inlineStr">
        <is>
          <t>C06268</t>
        </is>
      </c>
      <c r="B2559" t="inlineStr">
        <is>
          <t>Manish Patel</t>
        </is>
      </c>
      <c r="C2559" t="inlineStr">
        <is>
          <t>West</t>
        </is>
      </c>
      <c r="D2559" t="inlineStr">
        <is>
          <t>Pune</t>
        </is>
      </c>
      <c r="E2559" t="inlineStr">
        <is>
          <t>No</t>
        </is>
      </c>
      <c r="F2559" t="inlineStr">
        <is>
          <t>At Risk</t>
        </is>
      </c>
      <c r="G2559" t="n">
        <v>11</v>
      </c>
      <c r="H2559" s="24" t="n">
        <v>43474.39</v>
      </c>
      <c r="I2559" s="24" t="n">
        <v>9437.25</v>
      </c>
      <c r="J2559" s="25" t="n">
        <v>45536</v>
      </c>
      <c r="K2559" s="25" t="n">
        <v>45702</v>
      </c>
      <c r="L2559" t="n">
        <v>2</v>
      </c>
      <c r="M2559" t="n">
        <v>5</v>
      </c>
      <c r="N2559" t="n">
        <v>4</v>
      </c>
      <c r="O2559">
        <f>DATE(2026,1,1)-K2559</f>
        <v/>
      </c>
      <c r="P2559">
        <f>IF(G2559&gt;=2,"Repeat","One-time")</f>
        <v/>
      </c>
    </row>
    <row r="2560">
      <c r="A2560" t="inlineStr">
        <is>
          <t>C02916</t>
        </is>
      </c>
      <c r="B2560" t="inlineStr">
        <is>
          <t>Tanvi Sinha</t>
        </is>
      </c>
      <c r="C2560" t="inlineStr">
        <is>
          <t>North</t>
        </is>
      </c>
      <c r="D2560" t="inlineStr">
        <is>
          <t>Lucknow</t>
        </is>
      </c>
      <c r="E2560" t="inlineStr">
        <is>
          <t>Yes</t>
        </is>
      </c>
      <c r="F2560" t="inlineStr">
        <is>
          <t>Loyal</t>
        </is>
      </c>
      <c r="G2560" t="n">
        <v>3</v>
      </c>
      <c r="H2560" s="24" t="n">
        <v>43463.27</v>
      </c>
      <c r="I2560" s="24" t="n">
        <v>-412.07</v>
      </c>
      <c r="J2560" s="25" t="n">
        <v>45207</v>
      </c>
      <c r="K2560" s="25" t="n">
        <v>45999</v>
      </c>
      <c r="L2560" t="n">
        <v>5</v>
      </c>
      <c r="M2560" t="n">
        <v>3</v>
      </c>
      <c r="N2560" t="n">
        <v>4</v>
      </c>
      <c r="O2560">
        <f>DATE(2026,1,1)-K2560</f>
        <v/>
      </c>
      <c r="P2560">
        <f>IF(G2560&gt;=2,"Repeat","One-time")</f>
        <v/>
      </c>
    </row>
    <row r="2561">
      <c r="A2561" t="inlineStr">
        <is>
          <t>C06020</t>
        </is>
      </c>
      <c r="B2561" t="inlineStr">
        <is>
          <t>Gurpreet Mehta</t>
        </is>
      </c>
      <c r="C2561" t="inlineStr">
        <is>
          <t>South</t>
        </is>
      </c>
      <c r="D2561" t="inlineStr">
        <is>
          <t>Coimbatore</t>
        </is>
      </c>
      <c r="E2561" t="inlineStr">
        <is>
          <t>Yes</t>
        </is>
      </c>
      <c r="F2561" t="inlineStr">
        <is>
          <t>High Value</t>
        </is>
      </c>
      <c r="G2561" t="n">
        <v>8</v>
      </c>
      <c r="H2561" s="24" t="n">
        <v>43461.43</v>
      </c>
      <c r="I2561" s="24" t="n">
        <v>7302.26</v>
      </c>
      <c r="J2561" s="25" t="n">
        <v>45508</v>
      </c>
      <c r="K2561" s="25" t="n">
        <v>45971</v>
      </c>
      <c r="L2561" t="n">
        <v>4</v>
      </c>
      <c r="M2561" t="n">
        <v>4</v>
      </c>
      <c r="N2561" t="n">
        <v>4</v>
      </c>
      <c r="O2561">
        <f>DATE(2026,1,1)-K2561</f>
        <v/>
      </c>
      <c r="P2561">
        <f>IF(G2561&gt;=2,"Repeat","One-time")</f>
        <v/>
      </c>
    </row>
    <row r="2562">
      <c r="A2562" t="inlineStr">
        <is>
          <t>C06401</t>
        </is>
      </c>
      <c r="B2562" t="inlineStr">
        <is>
          <t>Shreya Verma</t>
        </is>
      </c>
      <c r="C2562" t="inlineStr">
        <is>
          <t>East</t>
        </is>
      </c>
      <c r="D2562" t="inlineStr">
        <is>
          <t>Kolkata</t>
        </is>
      </c>
      <c r="E2562" t="inlineStr">
        <is>
          <t>No</t>
        </is>
      </c>
      <c r="F2562" t="inlineStr">
        <is>
          <t>Loyal</t>
        </is>
      </c>
      <c r="G2562" t="n">
        <v>4</v>
      </c>
      <c r="H2562" s="24" t="n">
        <v>43426.4</v>
      </c>
      <c r="I2562" s="24" t="n">
        <v>9891.23</v>
      </c>
      <c r="J2562" s="25" t="n">
        <v>45723</v>
      </c>
      <c r="K2562" s="25" t="n">
        <v>45865</v>
      </c>
      <c r="L2562" t="n">
        <v>3</v>
      </c>
      <c r="M2562" t="n">
        <v>3</v>
      </c>
      <c r="N2562" t="n">
        <v>4</v>
      </c>
      <c r="O2562">
        <f>DATE(2026,1,1)-K2562</f>
        <v/>
      </c>
      <c r="P2562">
        <f>IF(G2562&gt;=2,"Repeat","One-time")</f>
        <v/>
      </c>
    </row>
    <row r="2563">
      <c r="A2563" t="inlineStr">
        <is>
          <t>C06539</t>
        </is>
      </c>
      <c r="B2563" t="inlineStr">
        <is>
          <t>Abhishek Mukherjee</t>
        </is>
      </c>
      <c r="C2563" t="inlineStr">
        <is>
          <t>South</t>
        </is>
      </c>
      <c r="D2563" t="inlineStr">
        <is>
          <t>Kochi</t>
        </is>
      </c>
      <c r="E2563" t="inlineStr">
        <is>
          <t>No</t>
        </is>
      </c>
      <c r="F2563" t="inlineStr">
        <is>
          <t>High Value</t>
        </is>
      </c>
      <c r="G2563" t="n">
        <v>7</v>
      </c>
      <c r="H2563" s="24" t="n">
        <v>43403.84</v>
      </c>
      <c r="I2563" s="24" t="n">
        <v>10346.41</v>
      </c>
      <c r="J2563" s="25" t="n">
        <v>45565</v>
      </c>
      <c r="K2563" s="25" t="n">
        <v>45977</v>
      </c>
      <c r="L2563" t="n">
        <v>4</v>
      </c>
      <c r="M2563" t="n">
        <v>4</v>
      </c>
      <c r="N2563" t="n">
        <v>4</v>
      </c>
      <c r="O2563">
        <f>DATE(2026,1,1)-K2563</f>
        <v/>
      </c>
      <c r="P2563">
        <f>IF(G2563&gt;=2,"Repeat","One-time")</f>
        <v/>
      </c>
    </row>
    <row r="2564">
      <c r="A2564" t="inlineStr">
        <is>
          <t>C10795</t>
        </is>
      </c>
      <c r="B2564" t="inlineStr">
        <is>
          <t>Vivaan Sinha</t>
        </is>
      </c>
      <c r="C2564" t="inlineStr">
        <is>
          <t>West</t>
        </is>
      </c>
      <c r="D2564" t="inlineStr">
        <is>
          <t>Surat</t>
        </is>
      </c>
      <c r="E2564" t="inlineStr">
        <is>
          <t>Yes</t>
        </is>
      </c>
      <c r="F2564" t="inlineStr">
        <is>
          <t>New</t>
        </is>
      </c>
      <c r="G2564" t="n">
        <v>6</v>
      </c>
      <c r="H2564" s="24" t="n">
        <v>43396.75</v>
      </c>
      <c r="I2564" s="24" t="n">
        <v>8315.809999999999</v>
      </c>
      <c r="J2564" s="25" t="n">
        <v>45961</v>
      </c>
      <c r="K2564" s="25" t="n">
        <v>46022</v>
      </c>
      <c r="L2564" t="n">
        <v>5</v>
      </c>
      <c r="M2564" t="n">
        <v>4</v>
      </c>
      <c r="N2564" t="n">
        <v>4</v>
      </c>
      <c r="O2564">
        <f>DATE(2026,1,1)-K2564</f>
        <v/>
      </c>
      <c r="P2564">
        <f>IF(G2564&gt;=2,"Repeat","One-time")</f>
        <v/>
      </c>
    </row>
    <row r="2565">
      <c r="A2565" t="inlineStr">
        <is>
          <t>C03983</t>
        </is>
      </c>
      <c r="B2565" t="inlineStr">
        <is>
          <t>Aditya Yadav</t>
        </is>
      </c>
      <c r="C2565" t="inlineStr">
        <is>
          <t>South</t>
        </is>
      </c>
      <c r="D2565" t="inlineStr">
        <is>
          <t>Hyderabad</t>
        </is>
      </c>
      <c r="E2565" t="inlineStr">
        <is>
          <t>No</t>
        </is>
      </c>
      <c r="F2565" t="inlineStr">
        <is>
          <t>High Value</t>
        </is>
      </c>
      <c r="G2565" t="n">
        <v>11</v>
      </c>
      <c r="H2565" s="24" t="n">
        <v>43270.87</v>
      </c>
      <c r="I2565" s="24" t="n">
        <v>6050.8</v>
      </c>
      <c r="J2565" s="25" t="n">
        <v>45343</v>
      </c>
      <c r="K2565" s="25" t="n">
        <v>45959</v>
      </c>
      <c r="L2565" t="n">
        <v>4</v>
      </c>
      <c r="M2565" t="n">
        <v>5</v>
      </c>
      <c r="N2565" t="n">
        <v>4</v>
      </c>
      <c r="O2565">
        <f>DATE(2026,1,1)-K2565</f>
        <v/>
      </c>
      <c r="P2565">
        <f>IF(G2565&gt;=2,"Repeat","One-time")</f>
        <v/>
      </c>
    </row>
    <row r="2566">
      <c r="A2566" t="inlineStr">
        <is>
          <t>C02319</t>
        </is>
      </c>
      <c r="B2566" t="inlineStr">
        <is>
          <t>Manish Singh</t>
        </is>
      </c>
      <c r="C2566" t="inlineStr">
        <is>
          <t>North</t>
        </is>
      </c>
      <c r="D2566" t="inlineStr">
        <is>
          <t>Lucknow</t>
        </is>
      </c>
      <c r="E2566" t="inlineStr">
        <is>
          <t>No</t>
        </is>
      </c>
      <c r="F2566" t="inlineStr">
        <is>
          <t>At Risk</t>
        </is>
      </c>
      <c r="G2566" t="n">
        <v>4</v>
      </c>
      <c r="H2566" s="24" t="n">
        <v>43243.99</v>
      </c>
      <c r="I2566" s="24" t="n">
        <v>5357.21</v>
      </c>
      <c r="J2566" s="25" t="n">
        <v>45209</v>
      </c>
      <c r="K2566" s="25" t="n">
        <v>45599</v>
      </c>
      <c r="L2566" t="n">
        <v>2</v>
      </c>
      <c r="M2566" t="n">
        <v>3</v>
      </c>
      <c r="N2566" t="n">
        <v>4</v>
      </c>
      <c r="O2566">
        <f>DATE(2026,1,1)-K2566</f>
        <v/>
      </c>
      <c r="P2566">
        <f>IF(G2566&gt;=2,"Repeat","One-time")</f>
        <v/>
      </c>
    </row>
    <row r="2567">
      <c r="A2567" t="inlineStr">
        <is>
          <t>C00417</t>
        </is>
      </c>
      <c r="B2567" t="inlineStr">
        <is>
          <t>Meera Fernandes</t>
        </is>
      </c>
      <c r="C2567" t="inlineStr">
        <is>
          <t>South</t>
        </is>
      </c>
      <c r="D2567" t="inlineStr">
        <is>
          <t>Bengaluru</t>
        </is>
      </c>
      <c r="E2567" t="inlineStr">
        <is>
          <t>No</t>
        </is>
      </c>
      <c r="F2567" t="inlineStr">
        <is>
          <t>At Risk</t>
        </is>
      </c>
      <c r="G2567" t="n">
        <v>9</v>
      </c>
      <c r="H2567" s="24" t="n">
        <v>43236.8</v>
      </c>
      <c r="I2567" s="24" t="n">
        <v>8596.690000000001</v>
      </c>
      <c r="J2567" s="25" t="n">
        <v>44937</v>
      </c>
      <c r="K2567" s="25" t="n">
        <v>45069</v>
      </c>
      <c r="L2567" t="n">
        <v>1</v>
      </c>
      <c r="M2567" t="n">
        <v>5</v>
      </c>
      <c r="N2567" t="n">
        <v>4</v>
      </c>
      <c r="O2567">
        <f>DATE(2026,1,1)-K2567</f>
        <v/>
      </c>
      <c r="P2567">
        <f>IF(G2567&gt;=2,"Repeat","One-time")</f>
        <v/>
      </c>
    </row>
    <row r="2568">
      <c r="A2568" t="inlineStr">
        <is>
          <t>C06287</t>
        </is>
      </c>
      <c r="B2568" t="inlineStr">
        <is>
          <t>Zoya Prasad</t>
        </is>
      </c>
      <c r="C2568" t="inlineStr">
        <is>
          <t>West</t>
        </is>
      </c>
      <c r="D2568" t="inlineStr">
        <is>
          <t>Mumbai</t>
        </is>
      </c>
      <c r="E2568" t="inlineStr">
        <is>
          <t>No</t>
        </is>
      </c>
      <c r="F2568" t="inlineStr">
        <is>
          <t>Loyal</t>
        </is>
      </c>
      <c r="G2568" t="n">
        <v>4</v>
      </c>
      <c r="H2568" s="24" t="n">
        <v>43232.95</v>
      </c>
      <c r="I2568" s="24" t="n">
        <v>7673.23</v>
      </c>
      <c r="J2568" s="25" t="n">
        <v>45594</v>
      </c>
      <c r="K2568" s="25" t="n">
        <v>46020</v>
      </c>
      <c r="L2568" t="n">
        <v>5</v>
      </c>
      <c r="M2568" t="n">
        <v>3</v>
      </c>
      <c r="N2568" t="n">
        <v>4</v>
      </c>
      <c r="O2568">
        <f>DATE(2026,1,1)-K2568</f>
        <v/>
      </c>
      <c r="P2568">
        <f>IF(G2568&gt;=2,"Repeat","One-time")</f>
        <v/>
      </c>
    </row>
    <row r="2569">
      <c r="A2569" t="inlineStr">
        <is>
          <t>C06064</t>
        </is>
      </c>
      <c r="B2569" t="inlineStr">
        <is>
          <t>Harpreet Verma</t>
        </is>
      </c>
      <c r="C2569" t="inlineStr">
        <is>
          <t>South</t>
        </is>
      </c>
      <c r="D2569" t="inlineStr">
        <is>
          <t>Chennai</t>
        </is>
      </c>
      <c r="E2569" t="inlineStr">
        <is>
          <t>Yes</t>
        </is>
      </c>
      <c r="F2569" t="inlineStr">
        <is>
          <t>Occasional</t>
        </is>
      </c>
      <c r="G2569" t="n">
        <v>1</v>
      </c>
      <c r="H2569" s="24" t="n">
        <v>43232.69</v>
      </c>
      <c r="I2569" s="24" t="n">
        <v>5479.36</v>
      </c>
      <c r="J2569" s="25" t="n">
        <v>45767</v>
      </c>
      <c r="K2569" s="25" t="n">
        <v>45767</v>
      </c>
      <c r="L2569" t="n">
        <v>3</v>
      </c>
      <c r="M2569" t="n">
        <v>1</v>
      </c>
      <c r="N2569" t="n">
        <v>4</v>
      </c>
      <c r="O2569">
        <f>DATE(2026,1,1)-K2569</f>
        <v/>
      </c>
      <c r="P2569">
        <f>IF(G2569&gt;=2,"Repeat","One-time")</f>
        <v/>
      </c>
    </row>
    <row r="2570">
      <c r="A2570" t="inlineStr">
        <is>
          <t>C08805</t>
        </is>
      </c>
      <c r="B2570" t="inlineStr">
        <is>
          <t>Rahul Kumar</t>
        </is>
      </c>
      <c r="C2570" t="inlineStr">
        <is>
          <t>West</t>
        </is>
      </c>
      <c r="D2570" t="inlineStr">
        <is>
          <t>Mumbai</t>
        </is>
      </c>
      <c r="E2570" t="inlineStr">
        <is>
          <t>No</t>
        </is>
      </c>
      <c r="F2570" t="inlineStr">
        <is>
          <t>High Value</t>
        </is>
      </c>
      <c r="G2570" t="n">
        <v>8</v>
      </c>
      <c r="H2570" s="24" t="n">
        <v>43184.28</v>
      </c>
      <c r="I2570" s="24" t="n">
        <v>9904.139999999999</v>
      </c>
      <c r="J2570" s="25" t="n">
        <v>45775</v>
      </c>
      <c r="K2570" s="25" t="n">
        <v>45883</v>
      </c>
      <c r="L2570" t="n">
        <v>3</v>
      </c>
      <c r="M2570" t="n">
        <v>5</v>
      </c>
      <c r="N2570" t="n">
        <v>4</v>
      </c>
      <c r="O2570">
        <f>DATE(2026,1,1)-K2570</f>
        <v/>
      </c>
      <c r="P2570">
        <f>IF(G2570&gt;=2,"Repeat","One-time")</f>
        <v/>
      </c>
    </row>
    <row r="2571">
      <c r="A2571" t="inlineStr">
        <is>
          <t>C01086</t>
        </is>
      </c>
      <c r="B2571" t="inlineStr">
        <is>
          <t>Suresh Thakur</t>
        </is>
      </c>
      <c r="C2571" t="inlineStr">
        <is>
          <t>South</t>
        </is>
      </c>
      <c r="D2571" t="inlineStr">
        <is>
          <t>Coimbatore</t>
        </is>
      </c>
      <c r="E2571" t="inlineStr">
        <is>
          <t>No</t>
        </is>
      </c>
      <c r="F2571" t="inlineStr">
        <is>
          <t>At Risk</t>
        </is>
      </c>
      <c r="G2571" t="n">
        <v>7</v>
      </c>
      <c r="H2571" s="24" t="n">
        <v>43156.9</v>
      </c>
      <c r="I2571" s="24" t="n">
        <v>7635.25</v>
      </c>
      <c r="J2571" s="25" t="n">
        <v>44992</v>
      </c>
      <c r="K2571" s="25" t="n">
        <v>45240</v>
      </c>
      <c r="L2571" t="n">
        <v>1</v>
      </c>
      <c r="M2571" t="n">
        <v>4</v>
      </c>
      <c r="N2571" t="n">
        <v>4</v>
      </c>
      <c r="O2571">
        <f>DATE(2026,1,1)-K2571</f>
        <v/>
      </c>
      <c r="P2571">
        <f>IF(G2571&gt;=2,"Repeat","One-time")</f>
        <v/>
      </c>
    </row>
    <row r="2572">
      <c r="A2572" t="inlineStr">
        <is>
          <t>C01729</t>
        </is>
      </c>
      <c r="B2572" t="inlineStr">
        <is>
          <t>Ananya Menon</t>
        </is>
      </c>
      <c r="C2572" t="inlineStr">
        <is>
          <t>North</t>
        </is>
      </c>
      <c r="D2572" t="inlineStr">
        <is>
          <t>Gurugram</t>
        </is>
      </c>
      <c r="E2572" t="inlineStr">
        <is>
          <t>No</t>
        </is>
      </c>
      <c r="F2572" t="inlineStr">
        <is>
          <t>At Risk</t>
        </is>
      </c>
      <c r="G2572" t="n">
        <v>4</v>
      </c>
      <c r="H2572" s="24" t="n">
        <v>43156.01</v>
      </c>
      <c r="I2572" s="24" t="n">
        <v>5251.42</v>
      </c>
      <c r="J2572" s="25" t="n">
        <v>45266</v>
      </c>
      <c r="K2572" s="25" t="n">
        <v>45536</v>
      </c>
      <c r="L2572" t="n">
        <v>2</v>
      </c>
      <c r="M2572" t="n">
        <v>3</v>
      </c>
      <c r="N2572" t="n">
        <v>4</v>
      </c>
      <c r="O2572">
        <f>DATE(2026,1,1)-K2572</f>
        <v/>
      </c>
      <c r="P2572">
        <f>IF(G2572&gt;=2,"Repeat","One-time")</f>
        <v/>
      </c>
    </row>
    <row r="2573">
      <c r="A2573" t="inlineStr">
        <is>
          <t>C05186</t>
        </is>
      </c>
      <c r="B2573" t="inlineStr">
        <is>
          <t>Gurpreet Mukherjee</t>
        </is>
      </c>
      <c r="C2573" t="inlineStr">
        <is>
          <t>South</t>
        </is>
      </c>
      <c r="D2573" t="inlineStr">
        <is>
          <t>Chennai</t>
        </is>
      </c>
      <c r="E2573" t="inlineStr">
        <is>
          <t>Yes</t>
        </is>
      </c>
      <c r="F2573" t="inlineStr">
        <is>
          <t>High Value</t>
        </is>
      </c>
      <c r="G2573" t="n">
        <v>9</v>
      </c>
      <c r="H2573" s="24" t="n">
        <v>43148.3</v>
      </c>
      <c r="I2573" s="24" t="n">
        <v>5647.24</v>
      </c>
      <c r="J2573" s="25" t="n">
        <v>45530</v>
      </c>
      <c r="K2573" s="25" t="n">
        <v>45986</v>
      </c>
      <c r="L2573" t="n">
        <v>4</v>
      </c>
      <c r="M2573" t="n">
        <v>5</v>
      </c>
      <c r="N2573" t="n">
        <v>4</v>
      </c>
      <c r="O2573">
        <f>DATE(2026,1,1)-K2573</f>
        <v/>
      </c>
      <c r="P2573">
        <f>IF(G2573&gt;=2,"Repeat","One-time")</f>
        <v/>
      </c>
    </row>
    <row r="2574">
      <c r="A2574" t="inlineStr">
        <is>
          <t>C01864</t>
        </is>
      </c>
      <c r="B2574" t="inlineStr">
        <is>
          <t>Maria Kumar</t>
        </is>
      </c>
      <c r="C2574" t="inlineStr">
        <is>
          <t>West</t>
        </is>
      </c>
      <c r="D2574" t="inlineStr">
        <is>
          <t>Ahmedabad</t>
        </is>
      </c>
      <c r="E2574" t="inlineStr">
        <is>
          <t>No</t>
        </is>
      </c>
      <c r="F2574" t="inlineStr">
        <is>
          <t>At Risk</t>
        </is>
      </c>
      <c r="G2574" t="n">
        <v>11</v>
      </c>
      <c r="H2574" s="24" t="n">
        <v>43136.91</v>
      </c>
      <c r="I2574" s="24" t="n">
        <v>11196.01</v>
      </c>
      <c r="J2574" s="25" t="n">
        <v>45088</v>
      </c>
      <c r="K2574" s="25" t="n">
        <v>45675</v>
      </c>
      <c r="L2574" t="n">
        <v>2</v>
      </c>
      <c r="M2574" t="n">
        <v>5</v>
      </c>
      <c r="N2574" t="n">
        <v>4</v>
      </c>
      <c r="O2574">
        <f>DATE(2026,1,1)-K2574</f>
        <v/>
      </c>
      <c r="P2574">
        <f>IF(G2574&gt;=2,"Repeat","One-time")</f>
        <v/>
      </c>
    </row>
    <row r="2575">
      <c r="A2575" t="inlineStr">
        <is>
          <t>C00013</t>
        </is>
      </c>
      <c r="B2575" t="inlineStr">
        <is>
          <t>Zoya Singh</t>
        </is>
      </c>
      <c r="C2575" t="inlineStr">
        <is>
          <t>Central</t>
        </is>
      </c>
      <c r="D2575" t="inlineStr">
        <is>
          <t>Nagpur</t>
        </is>
      </c>
      <c r="E2575" t="inlineStr">
        <is>
          <t>No</t>
        </is>
      </c>
      <c r="F2575" t="inlineStr">
        <is>
          <t>At Risk</t>
        </is>
      </c>
      <c r="G2575" t="n">
        <v>5</v>
      </c>
      <c r="H2575" s="24" t="n">
        <v>43102.85</v>
      </c>
      <c r="I2575" s="24" t="n">
        <v>7851.57</v>
      </c>
      <c r="J2575" s="25" t="n">
        <v>44940</v>
      </c>
      <c r="K2575" s="25" t="n">
        <v>45064</v>
      </c>
      <c r="L2575" t="n">
        <v>1</v>
      </c>
      <c r="M2575" t="n">
        <v>4</v>
      </c>
      <c r="N2575" t="n">
        <v>4</v>
      </c>
      <c r="O2575">
        <f>DATE(2026,1,1)-K2575</f>
        <v/>
      </c>
      <c r="P2575">
        <f>IF(G2575&gt;=2,"Repeat","One-time")</f>
        <v/>
      </c>
    </row>
    <row r="2576">
      <c r="A2576" t="inlineStr">
        <is>
          <t>C07740</t>
        </is>
      </c>
      <c r="B2576" t="inlineStr">
        <is>
          <t>Meera Prasad</t>
        </is>
      </c>
      <c r="C2576" t="inlineStr">
        <is>
          <t>West</t>
        </is>
      </c>
      <c r="D2576" t="inlineStr">
        <is>
          <t>Mumbai</t>
        </is>
      </c>
      <c r="E2576" t="inlineStr">
        <is>
          <t>No</t>
        </is>
      </c>
      <c r="F2576" t="inlineStr">
        <is>
          <t>High Value</t>
        </is>
      </c>
      <c r="G2576" t="n">
        <v>5</v>
      </c>
      <c r="H2576" s="24" t="n">
        <v>43099.75</v>
      </c>
      <c r="I2576" s="24" t="n">
        <v>4653.31</v>
      </c>
      <c r="J2576" s="25" t="n">
        <v>45686</v>
      </c>
      <c r="K2576" s="25" t="n">
        <v>45974</v>
      </c>
      <c r="L2576" t="n">
        <v>4</v>
      </c>
      <c r="M2576" t="n">
        <v>4</v>
      </c>
      <c r="N2576" t="n">
        <v>4</v>
      </c>
      <c r="O2576">
        <f>DATE(2026,1,1)-K2576</f>
        <v/>
      </c>
      <c r="P2576">
        <f>IF(G2576&gt;=2,"Repeat","One-time")</f>
        <v/>
      </c>
    </row>
    <row r="2577">
      <c r="A2577" t="inlineStr">
        <is>
          <t>C06535</t>
        </is>
      </c>
      <c r="B2577" t="inlineStr">
        <is>
          <t>Manish Ghosh</t>
        </is>
      </c>
      <c r="C2577" t="inlineStr">
        <is>
          <t>West</t>
        </is>
      </c>
      <c r="D2577" t="inlineStr">
        <is>
          <t>Mumbai</t>
        </is>
      </c>
      <c r="E2577" t="inlineStr">
        <is>
          <t>No</t>
        </is>
      </c>
      <c r="F2577" t="inlineStr">
        <is>
          <t>High Value</t>
        </is>
      </c>
      <c r="G2577" t="n">
        <v>8</v>
      </c>
      <c r="H2577" s="24" t="n">
        <v>43073.16</v>
      </c>
      <c r="I2577" s="24" t="n">
        <v>8020.49</v>
      </c>
      <c r="J2577" s="25" t="n">
        <v>45584</v>
      </c>
      <c r="K2577" s="25" t="n">
        <v>46010</v>
      </c>
      <c r="L2577" t="n">
        <v>5</v>
      </c>
      <c r="M2577" t="n">
        <v>5</v>
      </c>
      <c r="N2577" t="n">
        <v>4</v>
      </c>
      <c r="O2577">
        <f>DATE(2026,1,1)-K2577</f>
        <v/>
      </c>
      <c r="P2577">
        <f>IF(G2577&gt;=2,"Repeat","One-time")</f>
        <v/>
      </c>
    </row>
    <row r="2578">
      <c r="A2578" t="inlineStr">
        <is>
          <t>C06403</t>
        </is>
      </c>
      <c r="B2578" t="inlineStr">
        <is>
          <t>Ritu Prasad</t>
        </is>
      </c>
      <c r="C2578" t="inlineStr">
        <is>
          <t>West</t>
        </is>
      </c>
      <c r="D2578" t="inlineStr">
        <is>
          <t>Mumbai</t>
        </is>
      </c>
      <c r="E2578" t="inlineStr">
        <is>
          <t>No</t>
        </is>
      </c>
      <c r="F2578" t="inlineStr">
        <is>
          <t>High Value</t>
        </is>
      </c>
      <c r="G2578" t="n">
        <v>8</v>
      </c>
      <c r="H2578" s="24" t="n">
        <v>43056.8</v>
      </c>
      <c r="I2578" s="24" t="n">
        <v>10922.51</v>
      </c>
      <c r="J2578" s="25" t="n">
        <v>45541</v>
      </c>
      <c r="K2578" s="25" t="n">
        <v>45758</v>
      </c>
      <c r="L2578" t="n">
        <v>3</v>
      </c>
      <c r="M2578" t="n">
        <v>5</v>
      </c>
      <c r="N2578" t="n">
        <v>4</v>
      </c>
      <c r="O2578">
        <f>DATE(2026,1,1)-K2578</f>
        <v/>
      </c>
      <c r="P2578">
        <f>IF(G2578&gt;=2,"Repeat","One-time")</f>
        <v/>
      </c>
    </row>
    <row r="2579">
      <c r="A2579" t="inlineStr">
        <is>
          <t>C01400</t>
        </is>
      </c>
      <c r="B2579" t="inlineStr">
        <is>
          <t>Zoya Bose</t>
        </is>
      </c>
      <c r="C2579" t="inlineStr">
        <is>
          <t>West</t>
        </is>
      </c>
      <c r="D2579" t="inlineStr">
        <is>
          <t>Mumbai</t>
        </is>
      </c>
      <c r="E2579" t="inlineStr">
        <is>
          <t>No</t>
        </is>
      </c>
      <c r="F2579" t="inlineStr">
        <is>
          <t>At Risk</t>
        </is>
      </c>
      <c r="G2579" t="n">
        <v>4</v>
      </c>
      <c r="H2579" s="24" t="n">
        <v>43029.25</v>
      </c>
      <c r="I2579" s="24" t="n">
        <v>4633.87</v>
      </c>
      <c r="J2579" s="25" t="n">
        <v>45066</v>
      </c>
      <c r="K2579" s="25" t="n">
        <v>45277</v>
      </c>
      <c r="L2579" t="n">
        <v>1</v>
      </c>
      <c r="M2579" t="n">
        <v>3</v>
      </c>
      <c r="N2579" t="n">
        <v>4</v>
      </c>
      <c r="O2579">
        <f>DATE(2026,1,1)-K2579</f>
        <v/>
      </c>
      <c r="P2579">
        <f>IF(G2579&gt;=2,"Repeat","One-time")</f>
        <v/>
      </c>
    </row>
    <row r="2580">
      <c r="A2580" t="inlineStr">
        <is>
          <t>C09754</t>
        </is>
      </c>
      <c r="B2580" t="inlineStr">
        <is>
          <t>Maria Nair</t>
        </is>
      </c>
      <c r="C2580" t="inlineStr">
        <is>
          <t>South</t>
        </is>
      </c>
      <c r="D2580" t="inlineStr">
        <is>
          <t>Bengaluru</t>
        </is>
      </c>
      <c r="E2580" t="inlineStr">
        <is>
          <t>No</t>
        </is>
      </c>
      <c r="F2580" t="inlineStr">
        <is>
          <t>High Value</t>
        </is>
      </c>
      <c r="G2580" t="n">
        <v>6</v>
      </c>
      <c r="H2580" s="24" t="n">
        <v>43024.41</v>
      </c>
      <c r="I2580" s="24" t="n">
        <v>7001.06</v>
      </c>
      <c r="J2580" s="25" t="n">
        <v>45877</v>
      </c>
      <c r="K2580" s="25" t="n">
        <v>46013</v>
      </c>
      <c r="L2580" t="n">
        <v>5</v>
      </c>
      <c r="M2580" t="n">
        <v>4</v>
      </c>
      <c r="N2580" t="n">
        <v>4</v>
      </c>
      <c r="O2580">
        <f>DATE(2026,1,1)-K2580</f>
        <v/>
      </c>
      <c r="P2580">
        <f>IF(G2580&gt;=2,"Repeat","One-time")</f>
        <v/>
      </c>
    </row>
    <row r="2581">
      <c r="A2581" t="inlineStr">
        <is>
          <t>C01800</t>
        </is>
      </c>
      <c r="B2581" t="inlineStr">
        <is>
          <t>Ayesha Mukherjee</t>
        </is>
      </c>
      <c r="C2581" t="inlineStr">
        <is>
          <t>South</t>
        </is>
      </c>
      <c r="D2581" t="inlineStr">
        <is>
          <t>Bengaluru</t>
        </is>
      </c>
      <c r="E2581" t="inlineStr">
        <is>
          <t>No</t>
        </is>
      </c>
      <c r="F2581" t="inlineStr">
        <is>
          <t>At Risk</t>
        </is>
      </c>
      <c r="G2581" t="n">
        <v>4</v>
      </c>
      <c r="H2581" s="24" t="n">
        <v>43019.1</v>
      </c>
      <c r="I2581" s="24" t="n">
        <v>8491.459999999999</v>
      </c>
      <c r="J2581" s="25" t="n">
        <v>45069</v>
      </c>
      <c r="K2581" s="25" t="n">
        <v>45126</v>
      </c>
      <c r="L2581" t="n">
        <v>1</v>
      </c>
      <c r="M2581" t="n">
        <v>3</v>
      </c>
      <c r="N2581" t="n">
        <v>4</v>
      </c>
      <c r="O2581">
        <f>DATE(2026,1,1)-K2581</f>
        <v/>
      </c>
      <c r="P2581">
        <f>IF(G2581&gt;=2,"Repeat","One-time")</f>
        <v/>
      </c>
    </row>
    <row r="2582">
      <c r="A2582" t="inlineStr">
        <is>
          <t>C06242</t>
        </is>
      </c>
      <c r="B2582" t="inlineStr">
        <is>
          <t>Shreya Pillai</t>
        </is>
      </c>
      <c r="C2582" t="inlineStr">
        <is>
          <t>West</t>
        </is>
      </c>
      <c r="D2582" t="inlineStr">
        <is>
          <t>Mumbai</t>
        </is>
      </c>
      <c r="E2582" t="inlineStr">
        <is>
          <t>Yes</t>
        </is>
      </c>
      <c r="F2582" t="inlineStr">
        <is>
          <t>High Value</t>
        </is>
      </c>
      <c r="G2582" t="n">
        <v>6</v>
      </c>
      <c r="H2582" s="24" t="n">
        <v>43015.43</v>
      </c>
      <c r="I2582" s="24" t="n">
        <v>11184.2</v>
      </c>
      <c r="J2582" s="25" t="n">
        <v>45625</v>
      </c>
      <c r="K2582" s="25" t="n">
        <v>45993</v>
      </c>
      <c r="L2582" t="n">
        <v>5</v>
      </c>
      <c r="M2582" t="n">
        <v>4</v>
      </c>
      <c r="N2582" t="n">
        <v>4</v>
      </c>
      <c r="O2582">
        <f>DATE(2026,1,1)-K2582</f>
        <v/>
      </c>
      <c r="P2582">
        <f>IF(G2582&gt;=2,"Repeat","One-time")</f>
        <v/>
      </c>
    </row>
    <row r="2583">
      <c r="A2583" t="inlineStr">
        <is>
          <t>C01098</t>
        </is>
      </c>
      <c r="B2583" t="inlineStr">
        <is>
          <t>Ananya Khan</t>
        </is>
      </c>
      <c r="C2583" t="inlineStr">
        <is>
          <t>North</t>
        </is>
      </c>
      <c r="D2583" t="inlineStr">
        <is>
          <t>Delhi</t>
        </is>
      </c>
      <c r="E2583" t="inlineStr">
        <is>
          <t>Yes</t>
        </is>
      </c>
      <c r="F2583" t="inlineStr">
        <is>
          <t>At Risk</t>
        </is>
      </c>
      <c r="G2583" t="n">
        <v>2</v>
      </c>
      <c r="H2583" s="24" t="n">
        <v>42989.2</v>
      </c>
      <c r="I2583" s="24" t="n">
        <v>5124.53</v>
      </c>
      <c r="J2583" s="25" t="n">
        <v>45026</v>
      </c>
      <c r="K2583" s="25" t="n">
        <v>45179</v>
      </c>
      <c r="L2583" t="n">
        <v>1</v>
      </c>
      <c r="M2583" t="n">
        <v>2</v>
      </c>
      <c r="N2583" t="n">
        <v>4</v>
      </c>
      <c r="O2583">
        <f>DATE(2026,1,1)-K2583</f>
        <v/>
      </c>
      <c r="P2583">
        <f>IF(G2583&gt;=2,"Repeat","One-time")</f>
        <v/>
      </c>
    </row>
    <row r="2584">
      <c r="A2584" t="inlineStr">
        <is>
          <t>C02282</t>
        </is>
      </c>
      <c r="B2584" t="inlineStr">
        <is>
          <t>Neha Khan</t>
        </is>
      </c>
      <c r="C2584" t="inlineStr">
        <is>
          <t>North</t>
        </is>
      </c>
      <c r="D2584" t="inlineStr">
        <is>
          <t>Jaipur</t>
        </is>
      </c>
      <c r="E2584" t="inlineStr">
        <is>
          <t>No</t>
        </is>
      </c>
      <c r="F2584" t="inlineStr">
        <is>
          <t>At Risk</t>
        </is>
      </c>
      <c r="G2584" t="n">
        <v>3</v>
      </c>
      <c r="H2584" s="24" t="n">
        <v>42979.8</v>
      </c>
      <c r="I2584" s="24" t="n">
        <v>11323.4</v>
      </c>
      <c r="J2584" s="25" t="n">
        <v>45115</v>
      </c>
      <c r="K2584" s="25" t="n">
        <v>45189</v>
      </c>
      <c r="L2584" t="n">
        <v>1</v>
      </c>
      <c r="M2584" t="n">
        <v>3</v>
      </c>
      <c r="N2584" t="n">
        <v>4</v>
      </c>
      <c r="O2584">
        <f>DATE(2026,1,1)-K2584</f>
        <v/>
      </c>
      <c r="P2584">
        <f>IF(G2584&gt;=2,"Repeat","One-time")</f>
        <v/>
      </c>
    </row>
    <row r="2585">
      <c r="A2585" t="inlineStr">
        <is>
          <t>C04792</t>
        </is>
      </c>
      <c r="B2585" t="inlineStr">
        <is>
          <t>Aditya Singh</t>
        </is>
      </c>
      <c r="C2585" t="inlineStr">
        <is>
          <t>West</t>
        </is>
      </c>
      <c r="D2585" t="inlineStr">
        <is>
          <t>Surat</t>
        </is>
      </c>
      <c r="E2585" t="inlineStr">
        <is>
          <t>No</t>
        </is>
      </c>
      <c r="F2585" t="inlineStr">
        <is>
          <t>High Value</t>
        </is>
      </c>
      <c r="G2585" t="n">
        <v>5</v>
      </c>
      <c r="H2585" s="24" t="n">
        <v>42976.13</v>
      </c>
      <c r="I2585" s="24" t="n">
        <v>8839.549999999999</v>
      </c>
      <c r="J2585" s="25" t="n">
        <v>45395</v>
      </c>
      <c r="K2585" s="25" t="n">
        <v>45806</v>
      </c>
      <c r="L2585" t="n">
        <v>3</v>
      </c>
      <c r="M2585" t="n">
        <v>4</v>
      </c>
      <c r="N2585" t="n">
        <v>4</v>
      </c>
      <c r="O2585">
        <f>DATE(2026,1,1)-K2585</f>
        <v/>
      </c>
      <c r="P2585">
        <f>IF(G2585&gt;=2,"Repeat","One-time")</f>
        <v/>
      </c>
    </row>
    <row r="2586">
      <c r="A2586" t="inlineStr">
        <is>
          <t>C02235</t>
        </is>
      </c>
      <c r="B2586" t="inlineStr">
        <is>
          <t>Vivaan Thakur</t>
        </is>
      </c>
      <c r="C2586" t="inlineStr">
        <is>
          <t>Central</t>
        </is>
      </c>
      <c r="D2586" t="inlineStr">
        <is>
          <t>Nagpur</t>
        </is>
      </c>
      <c r="E2586" t="inlineStr">
        <is>
          <t>No</t>
        </is>
      </c>
      <c r="F2586" t="inlineStr">
        <is>
          <t>At Risk</t>
        </is>
      </c>
      <c r="G2586" t="n">
        <v>6</v>
      </c>
      <c r="H2586" s="24" t="n">
        <v>42963.55</v>
      </c>
      <c r="I2586" s="24" t="n">
        <v>7774.91</v>
      </c>
      <c r="J2586" s="25" t="n">
        <v>45116</v>
      </c>
      <c r="K2586" s="25" t="n">
        <v>45192</v>
      </c>
      <c r="L2586" t="n">
        <v>1</v>
      </c>
      <c r="M2586" t="n">
        <v>4</v>
      </c>
      <c r="N2586" t="n">
        <v>4</v>
      </c>
      <c r="O2586">
        <f>DATE(2026,1,1)-K2586</f>
        <v/>
      </c>
      <c r="P2586">
        <f>IF(G2586&gt;=2,"Repeat","One-time")</f>
        <v/>
      </c>
    </row>
    <row r="2587">
      <c r="A2587" t="inlineStr">
        <is>
          <t>C00080</t>
        </is>
      </c>
      <c r="B2587" t="inlineStr">
        <is>
          <t>Isha Verma</t>
        </is>
      </c>
      <c r="C2587" t="inlineStr">
        <is>
          <t>South</t>
        </is>
      </c>
      <c r="D2587" t="inlineStr">
        <is>
          <t>Bengaluru</t>
        </is>
      </c>
      <c r="E2587" t="inlineStr">
        <is>
          <t>Yes</t>
        </is>
      </c>
      <c r="F2587" t="inlineStr">
        <is>
          <t>High Value</t>
        </is>
      </c>
      <c r="G2587" t="n">
        <v>7</v>
      </c>
      <c r="H2587" s="24" t="n">
        <v>42923.51</v>
      </c>
      <c r="I2587" s="24" t="n">
        <v>6455.06</v>
      </c>
      <c r="J2587" s="25" t="n">
        <v>44946</v>
      </c>
      <c r="K2587" s="25" t="n">
        <v>45976</v>
      </c>
      <c r="L2587" t="n">
        <v>4</v>
      </c>
      <c r="M2587" t="n">
        <v>4</v>
      </c>
      <c r="N2587" t="n">
        <v>4</v>
      </c>
      <c r="O2587">
        <f>DATE(2026,1,1)-K2587</f>
        <v/>
      </c>
      <c r="P2587">
        <f>IF(G2587&gt;=2,"Repeat","One-time")</f>
        <v/>
      </c>
    </row>
    <row r="2588">
      <c r="A2588" t="inlineStr">
        <is>
          <t>C01816</t>
        </is>
      </c>
      <c r="B2588" t="inlineStr">
        <is>
          <t>Deepak Das</t>
        </is>
      </c>
      <c r="C2588" t="inlineStr">
        <is>
          <t>West</t>
        </is>
      </c>
      <c r="D2588" t="inlineStr">
        <is>
          <t>Ahmedabad</t>
        </is>
      </c>
      <c r="E2588" t="inlineStr">
        <is>
          <t>No</t>
        </is>
      </c>
      <c r="F2588" t="inlineStr">
        <is>
          <t>At Risk</t>
        </is>
      </c>
      <c r="G2588" t="n">
        <v>6</v>
      </c>
      <c r="H2588" s="24" t="n">
        <v>42870.25</v>
      </c>
      <c r="I2588" s="24" t="n">
        <v>7118.97</v>
      </c>
      <c r="J2588" s="25" t="n">
        <v>45069</v>
      </c>
      <c r="K2588" s="25" t="n">
        <v>45543</v>
      </c>
      <c r="L2588" t="n">
        <v>2</v>
      </c>
      <c r="M2588" t="n">
        <v>4</v>
      </c>
      <c r="N2588" t="n">
        <v>4</v>
      </c>
      <c r="O2588">
        <f>DATE(2026,1,1)-K2588</f>
        <v/>
      </c>
      <c r="P2588">
        <f>IF(G2588&gt;=2,"Repeat","One-time")</f>
        <v/>
      </c>
    </row>
    <row r="2589">
      <c r="A2589" t="inlineStr">
        <is>
          <t>C09839</t>
        </is>
      </c>
      <c r="B2589" t="inlineStr">
        <is>
          <t>Manish Verma</t>
        </is>
      </c>
      <c r="C2589" t="inlineStr">
        <is>
          <t>West</t>
        </is>
      </c>
      <c r="D2589" t="inlineStr">
        <is>
          <t>Surat</t>
        </is>
      </c>
      <c r="E2589" t="inlineStr">
        <is>
          <t>No</t>
        </is>
      </c>
      <c r="F2589" t="inlineStr">
        <is>
          <t>High Value</t>
        </is>
      </c>
      <c r="G2589" t="n">
        <v>4</v>
      </c>
      <c r="H2589" s="24" t="n">
        <v>42864.3</v>
      </c>
      <c r="I2589" s="24" t="n">
        <v>5911.44</v>
      </c>
      <c r="J2589" s="25" t="n">
        <v>45860</v>
      </c>
      <c r="K2589" s="25" t="n">
        <v>45945</v>
      </c>
      <c r="L2589" t="n">
        <v>4</v>
      </c>
      <c r="M2589" t="n">
        <v>4</v>
      </c>
      <c r="N2589" t="n">
        <v>4</v>
      </c>
      <c r="O2589">
        <f>DATE(2026,1,1)-K2589</f>
        <v/>
      </c>
      <c r="P2589">
        <f>IF(G2589&gt;=2,"Repeat","One-time")</f>
        <v/>
      </c>
    </row>
    <row r="2590">
      <c r="A2590" t="inlineStr">
        <is>
          <t>C06294</t>
        </is>
      </c>
      <c r="B2590" t="inlineStr">
        <is>
          <t>Abhishek Bose</t>
        </is>
      </c>
      <c r="C2590" t="inlineStr">
        <is>
          <t>South</t>
        </is>
      </c>
      <c r="D2590" t="inlineStr">
        <is>
          <t>Bengaluru</t>
        </is>
      </c>
      <c r="E2590" t="inlineStr">
        <is>
          <t>Yes</t>
        </is>
      </c>
      <c r="F2590" t="inlineStr">
        <is>
          <t>At Risk</t>
        </is>
      </c>
      <c r="G2590" t="n">
        <v>8</v>
      </c>
      <c r="H2590" s="24" t="n">
        <v>42860.78</v>
      </c>
      <c r="I2590" s="24" t="n">
        <v>7187.06</v>
      </c>
      <c r="J2590" s="25" t="n">
        <v>45578</v>
      </c>
      <c r="K2590" s="25" t="n">
        <v>45659</v>
      </c>
      <c r="L2590" t="n">
        <v>2</v>
      </c>
      <c r="M2590" t="n">
        <v>5</v>
      </c>
      <c r="N2590" t="n">
        <v>4</v>
      </c>
      <c r="O2590">
        <f>DATE(2026,1,1)-K2590</f>
        <v/>
      </c>
      <c r="P2590">
        <f>IF(G2590&gt;=2,"Repeat","One-time")</f>
        <v/>
      </c>
    </row>
    <row r="2591">
      <c r="A2591" t="inlineStr">
        <is>
          <t>C05134</t>
        </is>
      </c>
      <c r="B2591" t="inlineStr">
        <is>
          <t>Vivaan Sinha</t>
        </is>
      </c>
      <c r="C2591" t="inlineStr">
        <is>
          <t>Central</t>
        </is>
      </c>
      <c r="D2591" t="inlineStr">
        <is>
          <t>Indore</t>
        </is>
      </c>
      <c r="E2591" t="inlineStr">
        <is>
          <t>Yes</t>
        </is>
      </c>
      <c r="F2591" t="inlineStr">
        <is>
          <t>High Value</t>
        </is>
      </c>
      <c r="G2591" t="n">
        <v>9</v>
      </c>
      <c r="H2591" s="24" t="n">
        <v>42800.72</v>
      </c>
      <c r="I2591" s="24" t="n">
        <v>12226.78</v>
      </c>
      <c r="J2591" s="25" t="n">
        <v>45466</v>
      </c>
      <c r="K2591" s="25" t="n">
        <v>45990</v>
      </c>
      <c r="L2591" t="n">
        <v>5</v>
      </c>
      <c r="M2591" t="n">
        <v>5</v>
      </c>
      <c r="N2591" t="n">
        <v>4</v>
      </c>
      <c r="O2591">
        <f>DATE(2026,1,1)-K2591</f>
        <v/>
      </c>
      <c r="P2591">
        <f>IF(G2591&gt;=2,"Repeat","One-time")</f>
        <v/>
      </c>
    </row>
    <row r="2592">
      <c r="A2592" t="inlineStr">
        <is>
          <t>C02311</t>
        </is>
      </c>
      <c r="B2592" t="inlineStr">
        <is>
          <t>Imran Rao</t>
        </is>
      </c>
      <c r="C2592" t="inlineStr">
        <is>
          <t>East</t>
        </is>
      </c>
      <c r="D2592" t="inlineStr">
        <is>
          <t>Kolkata</t>
        </is>
      </c>
      <c r="E2592" t="inlineStr">
        <is>
          <t>No</t>
        </is>
      </c>
      <c r="F2592" t="inlineStr">
        <is>
          <t>At Risk</t>
        </is>
      </c>
      <c r="G2592" t="n">
        <v>3</v>
      </c>
      <c r="H2592" s="24" t="n">
        <v>42797.99</v>
      </c>
      <c r="I2592" s="24" t="n">
        <v>3440.25</v>
      </c>
      <c r="J2592" s="25" t="n">
        <v>45230</v>
      </c>
      <c r="K2592" s="25" t="n">
        <v>45295</v>
      </c>
      <c r="L2592" t="n">
        <v>1</v>
      </c>
      <c r="M2592" t="n">
        <v>3</v>
      </c>
      <c r="N2592" t="n">
        <v>4</v>
      </c>
      <c r="O2592">
        <f>DATE(2026,1,1)-K2592</f>
        <v/>
      </c>
      <c r="P2592">
        <f>IF(G2592&gt;=2,"Repeat","One-time")</f>
        <v/>
      </c>
    </row>
    <row r="2593">
      <c r="A2593" t="inlineStr">
        <is>
          <t>C01052</t>
        </is>
      </c>
      <c r="B2593" t="inlineStr">
        <is>
          <t>Tanvi Banerjee</t>
        </is>
      </c>
      <c r="C2593" t="inlineStr">
        <is>
          <t>North</t>
        </is>
      </c>
      <c r="D2593" t="inlineStr">
        <is>
          <t>Lucknow</t>
        </is>
      </c>
      <c r="E2593" t="inlineStr">
        <is>
          <t>No</t>
        </is>
      </c>
      <c r="F2593" t="inlineStr">
        <is>
          <t>At Risk</t>
        </is>
      </c>
      <c r="G2593" t="n">
        <v>7</v>
      </c>
      <c r="H2593" s="24" t="n">
        <v>42790.45</v>
      </c>
      <c r="I2593" s="24" t="n">
        <v>8398.74</v>
      </c>
      <c r="J2593" s="25" t="n">
        <v>44987</v>
      </c>
      <c r="K2593" s="25" t="n">
        <v>45120</v>
      </c>
      <c r="L2593" t="n">
        <v>1</v>
      </c>
      <c r="M2593" t="n">
        <v>4</v>
      </c>
      <c r="N2593" t="n">
        <v>4</v>
      </c>
      <c r="O2593">
        <f>DATE(2026,1,1)-K2593</f>
        <v/>
      </c>
      <c r="P2593">
        <f>IF(G2593&gt;=2,"Repeat","One-time")</f>
        <v/>
      </c>
    </row>
    <row r="2594">
      <c r="A2594" t="inlineStr">
        <is>
          <t>C06998</t>
        </is>
      </c>
      <c r="B2594" t="inlineStr">
        <is>
          <t>Priya Gupta</t>
        </is>
      </c>
      <c r="C2594" t="inlineStr">
        <is>
          <t>South</t>
        </is>
      </c>
      <c r="D2594" t="inlineStr">
        <is>
          <t>Chennai</t>
        </is>
      </c>
      <c r="E2594" t="inlineStr">
        <is>
          <t>No</t>
        </is>
      </c>
      <c r="F2594" t="inlineStr">
        <is>
          <t>High Value</t>
        </is>
      </c>
      <c r="G2594" t="n">
        <v>5</v>
      </c>
      <c r="H2594" s="24" t="n">
        <v>42789.89</v>
      </c>
      <c r="I2594" s="24" t="n">
        <v>9192.030000000001</v>
      </c>
      <c r="J2594" s="25" t="n">
        <v>45651</v>
      </c>
      <c r="K2594" s="25" t="n">
        <v>46005</v>
      </c>
      <c r="L2594" t="n">
        <v>5</v>
      </c>
      <c r="M2594" t="n">
        <v>4</v>
      </c>
      <c r="N2594" t="n">
        <v>4</v>
      </c>
      <c r="O2594">
        <f>DATE(2026,1,1)-K2594</f>
        <v/>
      </c>
      <c r="P2594">
        <f>IF(G2594&gt;=2,"Repeat","One-time")</f>
        <v/>
      </c>
    </row>
    <row r="2595">
      <c r="A2595" t="inlineStr">
        <is>
          <t>C02458</t>
        </is>
      </c>
      <c r="B2595" t="inlineStr">
        <is>
          <t>Tanvi Verma</t>
        </is>
      </c>
      <c r="C2595" t="inlineStr">
        <is>
          <t>North</t>
        </is>
      </c>
      <c r="D2595" t="inlineStr">
        <is>
          <t>Chandigarh</t>
        </is>
      </c>
      <c r="E2595" t="inlineStr">
        <is>
          <t>No</t>
        </is>
      </c>
      <c r="F2595" t="inlineStr">
        <is>
          <t>High Value</t>
        </is>
      </c>
      <c r="G2595" t="n">
        <v>7</v>
      </c>
      <c r="H2595" s="24" t="n">
        <v>42786.76</v>
      </c>
      <c r="I2595" s="24" t="n">
        <v>5926.76</v>
      </c>
      <c r="J2595" s="25" t="n">
        <v>45190</v>
      </c>
      <c r="K2595" s="25" t="n">
        <v>45996</v>
      </c>
      <c r="L2595" t="n">
        <v>5</v>
      </c>
      <c r="M2595" t="n">
        <v>4</v>
      </c>
      <c r="N2595" t="n">
        <v>4</v>
      </c>
      <c r="O2595">
        <f>DATE(2026,1,1)-K2595</f>
        <v/>
      </c>
      <c r="P2595">
        <f>IF(G2595&gt;=2,"Repeat","One-time")</f>
        <v/>
      </c>
    </row>
    <row r="2596">
      <c r="A2596" t="inlineStr">
        <is>
          <t>C10191</t>
        </is>
      </c>
      <c r="B2596" t="inlineStr">
        <is>
          <t>Aarav Khan</t>
        </is>
      </c>
      <c r="C2596" t="inlineStr">
        <is>
          <t>East</t>
        </is>
      </c>
      <c r="D2596" t="inlineStr">
        <is>
          <t>Patna</t>
        </is>
      </c>
      <c r="E2596" t="inlineStr">
        <is>
          <t>Yes</t>
        </is>
      </c>
      <c r="F2596" t="inlineStr">
        <is>
          <t>High Value</t>
        </is>
      </c>
      <c r="G2596" t="n">
        <v>4</v>
      </c>
      <c r="H2596" s="24" t="n">
        <v>42784.73</v>
      </c>
      <c r="I2596" s="24" t="n">
        <v>4190.12</v>
      </c>
      <c r="J2596" s="25" t="n">
        <v>45929</v>
      </c>
      <c r="K2596" s="25" t="n">
        <v>46007</v>
      </c>
      <c r="L2596" t="n">
        <v>5</v>
      </c>
      <c r="M2596" t="n">
        <v>4</v>
      </c>
      <c r="N2596" t="n">
        <v>4</v>
      </c>
      <c r="O2596">
        <f>DATE(2026,1,1)-K2596</f>
        <v/>
      </c>
      <c r="P2596">
        <f>IF(G2596&gt;=2,"Repeat","One-time")</f>
        <v/>
      </c>
    </row>
    <row r="2597">
      <c r="A2597" t="inlineStr">
        <is>
          <t>C07363</t>
        </is>
      </c>
      <c r="B2597" t="inlineStr">
        <is>
          <t>Neha Shah</t>
        </is>
      </c>
      <c r="C2597" t="inlineStr">
        <is>
          <t>West</t>
        </is>
      </c>
      <c r="D2597" t="inlineStr">
        <is>
          <t>Surat</t>
        </is>
      </c>
      <c r="E2597" t="inlineStr">
        <is>
          <t>Yes</t>
        </is>
      </c>
      <c r="F2597" t="inlineStr">
        <is>
          <t>High Value</t>
        </is>
      </c>
      <c r="G2597" t="n">
        <v>4</v>
      </c>
      <c r="H2597" s="24" t="n">
        <v>42767.33</v>
      </c>
      <c r="I2597" s="24" t="n">
        <v>2873.85</v>
      </c>
      <c r="J2597" s="25" t="n">
        <v>45739</v>
      </c>
      <c r="K2597" s="25" t="n">
        <v>45898</v>
      </c>
      <c r="L2597" t="n">
        <v>3</v>
      </c>
      <c r="M2597" t="n">
        <v>4</v>
      </c>
      <c r="N2597" t="n">
        <v>4</v>
      </c>
      <c r="O2597">
        <f>DATE(2026,1,1)-K2597</f>
        <v/>
      </c>
      <c r="P2597">
        <f>IF(G2597&gt;=2,"Repeat","One-time")</f>
        <v/>
      </c>
    </row>
    <row r="2598">
      <c r="A2598" t="inlineStr">
        <is>
          <t>C09945</t>
        </is>
      </c>
      <c r="B2598" t="inlineStr">
        <is>
          <t>Sneha Yadav</t>
        </is>
      </c>
      <c r="C2598" t="inlineStr">
        <is>
          <t>South</t>
        </is>
      </c>
      <c r="D2598" t="inlineStr">
        <is>
          <t>Hyderabad</t>
        </is>
      </c>
      <c r="E2598" t="inlineStr">
        <is>
          <t>No</t>
        </is>
      </c>
      <c r="F2598" t="inlineStr">
        <is>
          <t>Loyal</t>
        </is>
      </c>
      <c r="G2598" t="n">
        <v>2</v>
      </c>
      <c r="H2598" s="24" t="n">
        <v>42730.44</v>
      </c>
      <c r="I2598" s="24" t="n">
        <v>7785.27</v>
      </c>
      <c r="J2598" s="25" t="n">
        <v>45865</v>
      </c>
      <c r="K2598" s="25" t="n">
        <v>45868</v>
      </c>
      <c r="L2598" t="n">
        <v>3</v>
      </c>
      <c r="M2598" t="n">
        <v>3</v>
      </c>
      <c r="N2598" t="n">
        <v>4</v>
      </c>
      <c r="O2598">
        <f>DATE(2026,1,1)-K2598</f>
        <v/>
      </c>
      <c r="P2598">
        <f>IF(G2598&gt;=2,"Repeat","One-time")</f>
        <v/>
      </c>
    </row>
    <row r="2599">
      <c r="A2599" t="inlineStr">
        <is>
          <t>C08891</t>
        </is>
      </c>
      <c r="B2599" t="inlineStr">
        <is>
          <t>Tanvi Khan</t>
        </is>
      </c>
      <c r="C2599" t="inlineStr">
        <is>
          <t>East</t>
        </is>
      </c>
      <c r="D2599" t="inlineStr">
        <is>
          <t>Kolkata</t>
        </is>
      </c>
      <c r="E2599" t="inlineStr">
        <is>
          <t>No</t>
        </is>
      </c>
      <c r="F2599" t="inlineStr">
        <is>
          <t>Loyal</t>
        </is>
      </c>
      <c r="G2599" t="n">
        <v>3</v>
      </c>
      <c r="H2599" s="24" t="n">
        <v>42729.53</v>
      </c>
      <c r="I2599" s="24" t="n">
        <v>5603.43</v>
      </c>
      <c r="J2599" s="25" t="n">
        <v>45769</v>
      </c>
      <c r="K2599" s="25" t="n">
        <v>45804</v>
      </c>
      <c r="L2599" t="n">
        <v>3</v>
      </c>
      <c r="M2599" t="n">
        <v>3</v>
      </c>
      <c r="N2599" t="n">
        <v>4</v>
      </c>
      <c r="O2599">
        <f>DATE(2026,1,1)-K2599</f>
        <v/>
      </c>
      <c r="P2599">
        <f>IF(G2599&gt;=2,"Repeat","One-time")</f>
        <v/>
      </c>
    </row>
    <row r="2600">
      <c r="A2600" t="inlineStr">
        <is>
          <t>C01451</t>
        </is>
      </c>
      <c r="B2600" t="inlineStr">
        <is>
          <t>Manish Khan</t>
        </is>
      </c>
      <c r="C2600" t="inlineStr">
        <is>
          <t>North</t>
        </is>
      </c>
      <c r="D2600" t="inlineStr">
        <is>
          <t>Gurugram</t>
        </is>
      </c>
      <c r="E2600" t="inlineStr">
        <is>
          <t>No</t>
        </is>
      </c>
      <c r="F2600" t="inlineStr">
        <is>
          <t>At Risk</t>
        </is>
      </c>
      <c r="G2600" t="n">
        <v>8</v>
      </c>
      <c r="H2600" s="24" t="n">
        <v>42701.01</v>
      </c>
      <c r="I2600" s="24" t="n">
        <v>9777.07</v>
      </c>
      <c r="J2600" s="25" t="n">
        <v>45015</v>
      </c>
      <c r="K2600" s="25" t="n">
        <v>45700</v>
      </c>
      <c r="L2600" t="n">
        <v>2</v>
      </c>
      <c r="M2600" t="n">
        <v>4</v>
      </c>
      <c r="N2600" t="n">
        <v>4</v>
      </c>
      <c r="O2600">
        <f>DATE(2026,1,1)-K2600</f>
        <v/>
      </c>
      <c r="P2600">
        <f>IF(G2600&gt;=2,"Repeat","One-time")</f>
        <v/>
      </c>
    </row>
    <row r="2601">
      <c r="A2601" t="inlineStr">
        <is>
          <t>C05648</t>
        </is>
      </c>
      <c r="B2601" t="inlineStr">
        <is>
          <t>Shreya Ghosh</t>
        </is>
      </c>
      <c r="C2601" t="inlineStr">
        <is>
          <t>East</t>
        </is>
      </c>
      <c r="D2601" t="inlineStr">
        <is>
          <t>Kolkata</t>
        </is>
      </c>
      <c r="E2601" t="inlineStr">
        <is>
          <t>No</t>
        </is>
      </c>
      <c r="F2601" t="inlineStr">
        <is>
          <t>High Value</t>
        </is>
      </c>
      <c r="G2601" t="n">
        <v>8</v>
      </c>
      <c r="H2601" s="24" t="n">
        <v>42687.38</v>
      </c>
      <c r="I2601" s="24" t="n">
        <v>9716.709999999999</v>
      </c>
      <c r="J2601" s="25" t="n">
        <v>45488</v>
      </c>
      <c r="K2601" s="25" t="n">
        <v>45878</v>
      </c>
      <c r="L2601" t="n">
        <v>3</v>
      </c>
      <c r="M2601" t="n">
        <v>4</v>
      </c>
      <c r="N2601" t="n">
        <v>4</v>
      </c>
      <c r="O2601">
        <f>DATE(2026,1,1)-K2601</f>
        <v/>
      </c>
      <c r="P2601">
        <f>IF(G2601&gt;=2,"Repeat","One-time")</f>
        <v/>
      </c>
    </row>
    <row r="2602">
      <c r="A2602" t="inlineStr">
        <is>
          <t>C02168</t>
        </is>
      </c>
      <c r="B2602" t="inlineStr">
        <is>
          <t>Deepak Ghosh</t>
        </is>
      </c>
      <c r="C2602" t="inlineStr">
        <is>
          <t>North</t>
        </is>
      </c>
      <c r="D2602" t="inlineStr">
        <is>
          <t>Jaipur</t>
        </is>
      </c>
      <c r="E2602" t="inlineStr">
        <is>
          <t>No</t>
        </is>
      </c>
      <c r="F2602" t="inlineStr">
        <is>
          <t>High Value</t>
        </is>
      </c>
      <c r="G2602" t="n">
        <v>9</v>
      </c>
      <c r="H2602" s="24" t="n">
        <v>42674.36</v>
      </c>
      <c r="I2602" s="24" t="n">
        <v>7578.47</v>
      </c>
      <c r="J2602" s="25" t="n">
        <v>45142</v>
      </c>
      <c r="K2602" s="25" t="n">
        <v>45880</v>
      </c>
      <c r="L2602" t="n">
        <v>3</v>
      </c>
      <c r="M2602" t="n">
        <v>5</v>
      </c>
      <c r="N2602" t="n">
        <v>4</v>
      </c>
      <c r="O2602">
        <f>DATE(2026,1,1)-K2602</f>
        <v/>
      </c>
      <c r="P2602">
        <f>IF(G2602&gt;=2,"Repeat","One-time")</f>
        <v/>
      </c>
    </row>
    <row r="2603">
      <c r="A2603" t="inlineStr">
        <is>
          <t>C00831</t>
        </is>
      </c>
      <c r="B2603" t="inlineStr">
        <is>
          <t>Divya Banerjee</t>
        </is>
      </c>
      <c r="C2603" t="inlineStr">
        <is>
          <t>Central</t>
        </is>
      </c>
      <c r="D2603" t="inlineStr">
        <is>
          <t>Raipur</t>
        </is>
      </c>
      <c r="E2603" t="inlineStr">
        <is>
          <t>No</t>
        </is>
      </c>
      <c r="F2603" t="inlineStr">
        <is>
          <t>High Value</t>
        </is>
      </c>
      <c r="G2603" t="n">
        <v>6</v>
      </c>
      <c r="H2603" s="24" t="n">
        <v>42666.98</v>
      </c>
      <c r="I2603" s="24" t="n">
        <v>9332.780000000001</v>
      </c>
      <c r="J2603" s="25" t="n">
        <v>45068</v>
      </c>
      <c r="K2603" s="25" t="n">
        <v>45978</v>
      </c>
      <c r="L2603" t="n">
        <v>4</v>
      </c>
      <c r="M2603" t="n">
        <v>4</v>
      </c>
      <c r="N2603" t="n">
        <v>4</v>
      </c>
      <c r="O2603">
        <f>DATE(2026,1,1)-K2603</f>
        <v/>
      </c>
      <c r="P2603">
        <f>IF(G2603&gt;=2,"Repeat","One-time")</f>
        <v/>
      </c>
    </row>
    <row r="2604">
      <c r="A2604" t="inlineStr">
        <is>
          <t>C03481</t>
        </is>
      </c>
      <c r="B2604" t="inlineStr">
        <is>
          <t>Joseph Gupta</t>
        </is>
      </c>
      <c r="C2604" t="inlineStr">
        <is>
          <t>West</t>
        </is>
      </c>
      <c r="D2604" t="inlineStr">
        <is>
          <t>Pune</t>
        </is>
      </c>
      <c r="E2604" t="inlineStr">
        <is>
          <t>No</t>
        </is>
      </c>
      <c r="F2604" t="inlineStr">
        <is>
          <t>High Value</t>
        </is>
      </c>
      <c r="G2604" t="n">
        <v>10</v>
      </c>
      <c r="H2604" s="24" t="n">
        <v>42647.39</v>
      </c>
      <c r="I2604" s="24" t="n">
        <v>8879.440000000001</v>
      </c>
      <c r="J2604" s="25" t="n">
        <v>45253</v>
      </c>
      <c r="K2604" s="25" t="n">
        <v>45975</v>
      </c>
      <c r="L2604" t="n">
        <v>4</v>
      </c>
      <c r="M2604" t="n">
        <v>5</v>
      </c>
      <c r="N2604" t="n">
        <v>4</v>
      </c>
      <c r="O2604">
        <f>DATE(2026,1,1)-K2604</f>
        <v/>
      </c>
      <c r="P2604">
        <f>IF(G2604&gt;=2,"Repeat","One-time")</f>
        <v/>
      </c>
    </row>
    <row r="2605">
      <c r="A2605" t="inlineStr">
        <is>
          <t>C03984</t>
        </is>
      </c>
      <c r="B2605" t="inlineStr">
        <is>
          <t>Sneha Yadav</t>
        </is>
      </c>
      <c r="C2605" t="inlineStr">
        <is>
          <t>West</t>
        </is>
      </c>
      <c r="D2605" t="inlineStr">
        <is>
          <t>Mumbai</t>
        </is>
      </c>
      <c r="E2605" t="inlineStr">
        <is>
          <t>No</t>
        </is>
      </c>
      <c r="F2605" t="inlineStr">
        <is>
          <t>At Risk</t>
        </is>
      </c>
      <c r="G2605" t="n">
        <v>6</v>
      </c>
      <c r="H2605" s="24" t="n">
        <v>42646.91</v>
      </c>
      <c r="I2605" s="24" t="n">
        <v>9741.34</v>
      </c>
      <c r="J2605" s="25" t="n">
        <v>45323</v>
      </c>
      <c r="K2605" s="25" t="n">
        <v>45488</v>
      </c>
      <c r="L2605" t="n">
        <v>1</v>
      </c>
      <c r="M2605" t="n">
        <v>4</v>
      </c>
      <c r="N2605" t="n">
        <v>4</v>
      </c>
      <c r="O2605">
        <f>DATE(2026,1,1)-K2605</f>
        <v/>
      </c>
      <c r="P2605">
        <f>IF(G2605&gt;=2,"Repeat","One-time")</f>
        <v/>
      </c>
    </row>
    <row r="2606">
      <c r="A2606" t="inlineStr">
        <is>
          <t>C05025</t>
        </is>
      </c>
      <c r="B2606" t="inlineStr">
        <is>
          <t>Swati Rao</t>
        </is>
      </c>
      <c r="C2606" t="inlineStr">
        <is>
          <t>South</t>
        </is>
      </c>
      <c r="D2606" t="inlineStr">
        <is>
          <t>Coimbatore</t>
        </is>
      </c>
      <c r="E2606" t="inlineStr">
        <is>
          <t>Yes</t>
        </is>
      </c>
      <c r="F2606" t="inlineStr">
        <is>
          <t>High Value</t>
        </is>
      </c>
      <c r="G2606" t="n">
        <v>5</v>
      </c>
      <c r="H2606" s="24" t="n">
        <v>42643.87</v>
      </c>
      <c r="I2606" s="24" t="n">
        <v>6802.13</v>
      </c>
      <c r="J2606" s="25" t="n">
        <v>45661</v>
      </c>
      <c r="K2606" s="25" t="n">
        <v>46019</v>
      </c>
      <c r="L2606" t="n">
        <v>5</v>
      </c>
      <c r="M2606" t="n">
        <v>4</v>
      </c>
      <c r="N2606" t="n">
        <v>4</v>
      </c>
      <c r="O2606">
        <f>DATE(2026,1,1)-K2606</f>
        <v/>
      </c>
      <c r="P2606">
        <f>IF(G2606&gt;=2,"Repeat","One-time")</f>
        <v/>
      </c>
    </row>
    <row r="2607">
      <c r="A2607" t="inlineStr">
        <is>
          <t>C03626</t>
        </is>
      </c>
      <c r="B2607" t="inlineStr">
        <is>
          <t>Vikram Rao</t>
        </is>
      </c>
      <c r="C2607" t="inlineStr">
        <is>
          <t>North</t>
        </is>
      </c>
      <c r="D2607" t="inlineStr">
        <is>
          <t>Delhi</t>
        </is>
      </c>
      <c r="E2607" t="inlineStr">
        <is>
          <t>No</t>
        </is>
      </c>
      <c r="F2607" t="inlineStr">
        <is>
          <t>At Risk</t>
        </is>
      </c>
      <c r="G2607" t="n">
        <v>4</v>
      </c>
      <c r="H2607" s="24" t="n">
        <v>42612.07</v>
      </c>
      <c r="I2607" s="24" t="n">
        <v>4056.02</v>
      </c>
      <c r="J2607" s="25" t="n">
        <v>45312</v>
      </c>
      <c r="K2607" s="25" t="n">
        <v>45364</v>
      </c>
      <c r="L2607" t="n">
        <v>1</v>
      </c>
      <c r="M2607" t="n">
        <v>3</v>
      </c>
      <c r="N2607" t="n">
        <v>4</v>
      </c>
      <c r="O2607">
        <f>DATE(2026,1,1)-K2607</f>
        <v/>
      </c>
      <c r="P2607">
        <f>IF(G2607&gt;=2,"Repeat","One-time")</f>
        <v/>
      </c>
    </row>
    <row r="2608">
      <c r="A2608" t="inlineStr">
        <is>
          <t>C09081</t>
        </is>
      </c>
      <c r="B2608" t="inlineStr">
        <is>
          <t>Kavya Patel</t>
        </is>
      </c>
      <c r="C2608" t="inlineStr">
        <is>
          <t>Central</t>
        </is>
      </c>
      <c r="D2608" t="inlineStr">
        <is>
          <t>Nagpur</t>
        </is>
      </c>
      <c r="E2608" t="inlineStr">
        <is>
          <t>Yes</t>
        </is>
      </c>
      <c r="F2608" t="inlineStr">
        <is>
          <t>High Value</t>
        </is>
      </c>
      <c r="G2608" t="n">
        <v>6</v>
      </c>
      <c r="H2608" s="24" t="n">
        <v>42559.4</v>
      </c>
      <c r="I2608" s="24" t="n">
        <v>6589.06</v>
      </c>
      <c r="J2608" s="25" t="n">
        <v>45853</v>
      </c>
      <c r="K2608" s="25" t="n">
        <v>45956</v>
      </c>
      <c r="L2608" t="n">
        <v>4</v>
      </c>
      <c r="M2608" t="n">
        <v>4</v>
      </c>
      <c r="N2608" t="n">
        <v>4</v>
      </c>
      <c r="O2608">
        <f>DATE(2026,1,1)-K2608</f>
        <v/>
      </c>
      <c r="P2608">
        <f>IF(G2608&gt;=2,"Repeat","One-time")</f>
        <v/>
      </c>
    </row>
    <row r="2609">
      <c r="A2609" t="inlineStr">
        <is>
          <t>C04066</t>
        </is>
      </c>
      <c r="B2609" t="inlineStr">
        <is>
          <t>Swati Menon</t>
        </is>
      </c>
      <c r="C2609" t="inlineStr">
        <is>
          <t>North</t>
        </is>
      </c>
      <c r="D2609" t="inlineStr">
        <is>
          <t>Jaipur</t>
        </is>
      </c>
      <c r="E2609" t="inlineStr">
        <is>
          <t>No</t>
        </is>
      </c>
      <c r="F2609" t="inlineStr">
        <is>
          <t>At Risk</t>
        </is>
      </c>
      <c r="G2609" t="n">
        <v>4</v>
      </c>
      <c r="H2609" s="24" t="n">
        <v>42558.32</v>
      </c>
      <c r="I2609" s="24" t="n">
        <v>13072.82</v>
      </c>
      <c r="J2609" s="25" t="n">
        <v>45557</v>
      </c>
      <c r="K2609" s="25" t="n">
        <v>45668</v>
      </c>
      <c r="L2609" t="n">
        <v>2</v>
      </c>
      <c r="M2609" t="n">
        <v>3</v>
      </c>
      <c r="N2609" t="n">
        <v>4</v>
      </c>
      <c r="O2609">
        <f>DATE(2026,1,1)-K2609</f>
        <v/>
      </c>
      <c r="P2609">
        <f>IF(G2609&gt;=2,"Repeat","One-time")</f>
        <v/>
      </c>
    </row>
    <row r="2610">
      <c r="A2610" t="inlineStr">
        <is>
          <t>C08463</t>
        </is>
      </c>
      <c r="B2610" t="inlineStr">
        <is>
          <t>Pooja Kumar</t>
        </is>
      </c>
      <c r="C2610" t="inlineStr">
        <is>
          <t>West</t>
        </is>
      </c>
      <c r="D2610" t="inlineStr">
        <is>
          <t>Pune</t>
        </is>
      </c>
      <c r="E2610" t="inlineStr">
        <is>
          <t>No</t>
        </is>
      </c>
      <c r="F2610" t="inlineStr">
        <is>
          <t>High Value</t>
        </is>
      </c>
      <c r="G2610" t="n">
        <v>4</v>
      </c>
      <c r="H2610" s="24" t="n">
        <v>42557.34</v>
      </c>
      <c r="I2610" s="24" t="n">
        <v>7847.17</v>
      </c>
      <c r="J2610" s="25" t="n">
        <v>45747</v>
      </c>
      <c r="K2610" s="25" t="n">
        <v>45986</v>
      </c>
      <c r="L2610" t="n">
        <v>4</v>
      </c>
      <c r="M2610" t="n">
        <v>4</v>
      </c>
      <c r="N2610" t="n">
        <v>4</v>
      </c>
      <c r="O2610">
        <f>DATE(2026,1,1)-K2610</f>
        <v/>
      </c>
      <c r="P2610">
        <f>IF(G2610&gt;=2,"Repeat","One-time")</f>
        <v/>
      </c>
    </row>
    <row r="2611">
      <c r="A2611" t="inlineStr">
        <is>
          <t>C06952</t>
        </is>
      </c>
      <c r="B2611" t="inlineStr">
        <is>
          <t>Manish Rao</t>
        </is>
      </c>
      <c r="C2611" t="inlineStr">
        <is>
          <t>South</t>
        </is>
      </c>
      <c r="D2611" t="inlineStr">
        <is>
          <t>Chennai</t>
        </is>
      </c>
      <c r="E2611" t="inlineStr">
        <is>
          <t>No</t>
        </is>
      </c>
      <c r="F2611" t="inlineStr">
        <is>
          <t>Loyal</t>
        </is>
      </c>
      <c r="G2611" t="n">
        <v>3</v>
      </c>
      <c r="H2611" s="24" t="n">
        <v>42548.37</v>
      </c>
      <c r="I2611" s="24" t="n">
        <v>8212.16</v>
      </c>
      <c r="J2611" s="25" t="n">
        <v>45853</v>
      </c>
      <c r="K2611" s="25" t="n">
        <v>45927</v>
      </c>
      <c r="L2611" t="n">
        <v>4</v>
      </c>
      <c r="M2611" t="n">
        <v>3</v>
      </c>
      <c r="N2611" t="n">
        <v>4</v>
      </c>
      <c r="O2611">
        <f>DATE(2026,1,1)-K2611</f>
        <v/>
      </c>
      <c r="P2611">
        <f>IF(G2611&gt;=2,"Repeat","One-time")</f>
        <v/>
      </c>
    </row>
    <row r="2612">
      <c r="A2612" t="inlineStr">
        <is>
          <t>C05140</t>
        </is>
      </c>
      <c r="B2612" t="inlineStr">
        <is>
          <t>Maria Kapoor</t>
        </is>
      </c>
      <c r="C2612" t="inlineStr">
        <is>
          <t>South</t>
        </is>
      </c>
      <c r="D2612" t="inlineStr">
        <is>
          <t>Bengaluru</t>
        </is>
      </c>
      <c r="E2612" t="inlineStr">
        <is>
          <t>Yes</t>
        </is>
      </c>
      <c r="F2612" t="inlineStr">
        <is>
          <t>At Risk</t>
        </is>
      </c>
      <c r="G2612" t="n">
        <v>3</v>
      </c>
      <c r="H2612" s="24" t="n">
        <v>42520.37</v>
      </c>
      <c r="I2612" s="24" t="n">
        <v>3258.79</v>
      </c>
      <c r="J2612" s="25" t="n">
        <v>45433</v>
      </c>
      <c r="K2612" s="25" t="n">
        <v>45734</v>
      </c>
      <c r="L2612" t="n">
        <v>2</v>
      </c>
      <c r="M2612" t="n">
        <v>3</v>
      </c>
      <c r="N2612" t="n">
        <v>4</v>
      </c>
      <c r="O2612">
        <f>DATE(2026,1,1)-K2612</f>
        <v/>
      </c>
      <c r="P2612">
        <f>IF(G2612&gt;=2,"Repeat","One-time")</f>
        <v/>
      </c>
    </row>
    <row r="2613">
      <c r="A2613" t="inlineStr">
        <is>
          <t>C02905</t>
        </is>
      </c>
      <c r="B2613" t="inlineStr">
        <is>
          <t>Gurpreet Menon</t>
        </is>
      </c>
      <c r="C2613" t="inlineStr">
        <is>
          <t>North</t>
        </is>
      </c>
      <c r="D2613" t="inlineStr">
        <is>
          <t>Jaipur</t>
        </is>
      </c>
      <c r="E2613" t="inlineStr">
        <is>
          <t>Yes</t>
        </is>
      </c>
      <c r="F2613" t="inlineStr">
        <is>
          <t>High Value</t>
        </is>
      </c>
      <c r="G2613" t="n">
        <v>7</v>
      </c>
      <c r="H2613" s="24" t="n">
        <v>42517.83</v>
      </c>
      <c r="I2613" s="24" t="n">
        <v>9458.85</v>
      </c>
      <c r="J2613" s="25" t="n">
        <v>45366</v>
      </c>
      <c r="K2613" s="25" t="n">
        <v>45913</v>
      </c>
      <c r="L2613" t="n">
        <v>3</v>
      </c>
      <c r="M2613" t="n">
        <v>4</v>
      </c>
      <c r="N2613" t="n">
        <v>4</v>
      </c>
      <c r="O2613">
        <f>DATE(2026,1,1)-K2613</f>
        <v/>
      </c>
      <c r="P2613">
        <f>IF(G2613&gt;=2,"Repeat","One-time")</f>
        <v/>
      </c>
    </row>
    <row r="2614">
      <c r="A2614" t="inlineStr">
        <is>
          <t>C03823</t>
        </is>
      </c>
      <c r="B2614" t="inlineStr">
        <is>
          <t>Abhishek Reddy</t>
        </is>
      </c>
      <c r="C2614" t="inlineStr">
        <is>
          <t>Central</t>
        </is>
      </c>
      <c r="D2614" t="inlineStr">
        <is>
          <t>Indore</t>
        </is>
      </c>
      <c r="E2614" t="inlineStr">
        <is>
          <t>Yes</t>
        </is>
      </c>
      <c r="F2614" t="inlineStr">
        <is>
          <t>High Value</t>
        </is>
      </c>
      <c r="G2614" t="n">
        <v>9</v>
      </c>
      <c r="H2614" s="24" t="n">
        <v>42515</v>
      </c>
      <c r="I2614" s="24" t="n">
        <v>10534.79</v>
      </c>
      <c r="J2614" s="25" t="n">
        <v>45428</v>
      </c>
      <c r="K2614" s="25" t="n">
        <v>45971</v>
      </c>
      <c r="L2614" t="n">
        <v>4</v>
      </c>
      <c r="M2614" t="n">
        <v>5</v>
      </c>
      <c r="N2614" t="n">
        <v>4</v>
      </c>
      <c r="O2614">
        <f>DATE(2026,1,1)-K2614</f>
        <v/>
      </c>
      <c r="P2614">
        <f>IF(G2614&gt;=2,"Repeat","One-time")</f>
        <v/>
      </c>
    </row>
    <row r="2615">
      <c r="A2615" t="inlineStr">
        <is>
          <t>C02851</t>
        </is>
      </c>
      <c r="B2615" t="inlineStr">
        <is>
          <t>Rahul Khan</t>
        </is>
      </c>
      <c r="C2615" t="inlineStr">
        <is>
          <t>West</t>
        </is>
      </c>
      <c r="D2615" t="inlineStr">
        <is>
          <t>Pune</t>
        </is>
      </c>
      <c r="E2615" t="inlineStr">
        <is>
          <t>Yes</t>
        </is>
      </c>
      <c r="F2615" t="inlineStr">
        <is>
          <t>At Risk</t>
        </is>
      </c>
      <c r="G2615" t="n">
        <v>6</v>
      </c>
      <c r="H2615" s="24" t="n">
        <v>42510.61</v>
      </c>
      <c r="I2615" s="24" t="n">
        <v>5609.1</v>
      </c>
      <c r="J2615" s="25" t="n">
        <v>45206</v>
      </c>
      <c r="K2615" s="25" t="n">
        <v>45735</v>
      </c>
      <c r="L2615" t="n">
        <v>2</v>
      </c>
      <c r="M2615" t="n">
        <v>4</v>
      </c>
      <c r="N2615" t="n">
        <v>4</v>
      </c>
      <c r="O2615">
        <f>DATE(2026,1,1)-K2615</f>
        <v/>
      </c>
      <c r="P2615">
        <f>IF(G2615&gt;=2,"Repeat","One-time")</f>
        <v/>
      </c>
    </row>
    <row r="2616">
      <c r="A2616" t="inlineStr">
        <is>
          <t>C06086</t>
        </is>
      </c>
      <c r="B2616" t="inlineStr">
        <is>
          <t>Amit Rao</t>
        </is>
      </c>
      <c r="C2616" t="inlineStr">
        <is>
          <t>South</t>
        </is>
      </c>
      <c r="D2616" t="inlineStr">
        <is>
          <t>Bengaluru</t>
        </is>
      </c>
      <c r="E2616" t="inlineStr">
        <is>
          <t>No</t>
        </is>
      </c>
      <c r="F2616" t="inlineStr">
        <is>
          <t>High Value</t>
        </is>
      </c>
      <c r="G2616" t="n">
        <v>6</v>
      </c>
      <c r="H2616" s="24" t="n">
        <v>42505.11</v>
      </c>
      <c r="I2616" s="24" t="n">
        <v>11345.7</v>
      </c>
      <c r="J2616" s="25" t="n">
        <v>45516</v>
      </c>
      <c r="K2616" s="25" t="n">
        <v>46005</v>
      </c>
      <c r="L2616" t="n">
        <v>5</v>
      </c>
      <c r="M2616" t="n">
        <v>4</v>
      </c>
      <c r="N2616" t="n">
        <v>4</v>
      </c>
      <c r="O2616">
        <f>DATE(2026,1,1)-K2616</f>
        <v/>
      </c>
      <c r="P2616">
        <f>IF(G2616&gt;=2,"Repeat","One-time")</f>
        <v/>
      </c>
    </row>
    <row r="2617">
      <c r="A2617" t="inlineStr">
        <is>
          <t>C02735</t>
        </is>
      </c>
      <c r="B2617" t="inlineStr">
        <is>
          <t>Rohan Patel</t>
        </is>
      </c>
      <c r="C2617" t="inlineStr">
        <is>
          <t>East</t>
        </is>
      </c>
      <c r="D2617" t="inlineStr">
        <is>
          <t>Kolkata</t>
        </is>
      </c>
      <c r="E2617" t="inlineStr">
        <is>
          <t>Yes</t>
        </is>
      </c>
      <c r="F2617" t="inlineStr">
        <is>
          <t>At Risk</t>
        </is>
      </c>
      <c r="G2617" t="n">
        <v>9</v>
      </c>
      <c r="H2617" s="24" t="n">
        <v>42493.72</v>
      </c>
      <c r="I2617" s="24" t="n">
        <v>11083.38</v>
      </c>
      <c r="J2617" s="25" t="n">
        <v>45167</v>
      </c>
      <c r="K2617" s="25" t="n">
        <v>45558</v>
      </c>
      <c r="L2617" t="n">
        <v>2</v>
      </c>
      <c r="M2617" t="n">
        <v>5</v>
      </c>
      <c r="N2617" t="n">
        <v>4</v>
      </c>
      <c r="O2617">
        <f>DATE(2026,1,1)-K2617</f>
        <v/>
      </c>
      <c r="P2617">
        <f>IF(G2617&gt;=2,"Repeat","One-time")</f>
        <v/>
      </c>
    </row>
    <row r="2618">
      <c r="A2618" t="inlineStr">
        <is>
          <t>C03440</t>
        </is>
      </c>
      <c r="B2618" t="inlineStr">
        <is>
          <t>Karan Chopra</t>
        </is>
      </c>
      <c r="C2618" t="inlineStr">
        <is>
          <t>South</t>
        </is>
      </c>
      <c r="D2618" t="inlineStr">
        <is>
          <t>Bengaluru</t>
        </is>
      </c>
      <c r="E2618" t="inlineStr">
        <is>
          <t>No</t>
        </is>
      </c>
      <c r="F2618" t="inlineStr">
        <is>
          <t>At Risk</t>
        </is>
      </c>
      <c r="G2618" t="n">
        <v>4</v>
      </c>
      <c r="H2618" s="24" t="n">
        <v>42491.7</v>
      </c>
      <c r="I2618" s="24" t="n">
        <v>6067.04</v>
      </c>
      <c r="J2618" s="25" t="n">
        <v>45271</v>
      </c>
      <c r="K2618" s="25" t="n">
        <v>45683</v>
      </c>
      <c r="L2618" t="n">
        <v>2</v>
      </c>
      <c r="M2618" t="n">
        <v>3</v>
      </c>
      <c r="N2618" t="n">
        <v>4</v>
      </c>
      <c r="O2618">
        <f>DATE(2026,1,1)-K2618</f>
        <v/>
      </c>
      <c r="P2618">
        <f>IF(G2618&gt;=2,"Repeat","One-time")</f>
        <v/>
      </c>
    </row>
    <row r="2619">
      <c r="A2619" t="inlineStr">
        <is>
          <t>C01935</t>
        </is>
      </c>
      <c r="B2619" t="inlineStr">
        <is>
          <t>Vikram Ghosh</t>
        </is>
      </c>
      <c r="C2619" t="inlineStr">
        <is>
          <t>South</t>
        </is>
      </c>
      <c r="D2619" t="inlineStr">
        <is>
          <t>Chennai</t>
        </is>
      </c>
      <c r="E2619" t="inlineStr">
        <is>
          <t>No</t>
        </is>
      </c>
      <c r="F2619" t="inlineStr">
        <is>
          <t>At Risk</t>
        </is>
      </c>
      <c r="G2619" t="n">
        <v>8</v>
      </c>
      <c r="H2619" s="24" t="n">
        <v>42485.54</v>
      </c>
      <c r="I2619" s="24" t="n">
        <v>6888.06</v>
      </c>
      <c r="J2619" s="25" t="n">
        <v>45066</v>
      </c>
      <c r="K2619" s="25" t="n">
        <v>45589</v>
      </c>
      <c r="L2619" t="n">
        <v>2</v>
      </c>
      <c r="M2619" t="n">
        <v>4</v>
      </c>
      <c r="N2619" t="n">
        <v>4</v>
      </c>
      <c r="O2619">
        <f>DATE(2026,1,1)-K2619</f>
        <v/>
      </c>
      <c r="P2619">
        <f>IF(G2619&gt;=2,"Repeat","One-time")</f>
        <v/>
      </c>
    </row>
    <row r="2620">
      <c r="A2620" t="inlineStr">
        <is>
          <t>C01407</t>
        </is>
      </c>
      <c r="B2620" t="inlineStr">
        <is>
          <t>Deepak Mishra</t>
        </is>
      </c>
      <c r="C2620" t="inlineStr">
        <is>
          <t>North</t>
        </is>
      </c>
      <c r="D2620" t="inlineStr">
        <is>
          <t>Jaipur</t>
        </is>
      </c>
      <c r="E2620" t="inlineStr">
        <is>
          <t>No</t>
        </is>
      </c>
      <c r="F2620" t="inlineStr">
        <is>
          <t>At Risk</t>
        </is>
      </c>
      <c r="G2620" t="n">
        <v>7</v>
      </c>
      <c r="H2620" s="24" t="n">
        <v>42484</v>
      </c>
      <c r="I2620" s="24" t="n">
        <v>11289.37</v>
      </c>
      <c r="J2620" s="25" t="n">
        <v>44996</v>
      </c>
      <c r="K2620" s="25" t="n">
        <v>45066</v>
      </c>
      <c r="L2620" t="n">
        <v>1</v>
      </c>
      <c r="M2620" t="n">
        <v>4</v>
      </c>
      <c r="N2620" t="n">
        <v>4</v>
      </c>
      <c r="O2620">
        <f>DATE(2026,1,1)-K2620</f>
        <v/>
      </c>
      <c r="P2620">
        <f>IF(G2620&gt;=2,"Repeat","One-time")</f>
        <v/>
      </c>
    </row>
    <row r="2621">
      <c r="A2621" t="inlineStr">
        <is>
          <t>C00881</t>
        </is>
      </c>
      <c r="B2621" t="inlineStr">
        <is>
          <t>Gurpreet Nair</t>
        </is>
      </c>
      <c r="C2621" t="inlineStr">
        <is>
          <t>South</t>
        </is>
      </c>
      <c r="D2621" t="inlineStr">
        <is>
          <t>Chennai</t>
        </is>
      </c>
      <c r="E2621" t="inlineStr">
        <is>
          <t>No</t>
        </is>
      </c>
      <c r="F2621" t="inlineStr">
        <is>
          <t>At Risk</t>
        </is>
      </c>
      <c r="G2621" t="n">
        <v>7</v>
      </c>
      <c r="H2621" s="24" t="n">
        <v>42471.68</v>
      </c>
      <c r="I2621" s="24" t="n">
        <v>12757.81</v>
      </c>
      <c r="J2621" s="25" t="n">
        <v>44948</v>
      </c>
      <c r="K2621" s="25" t="n">
        <v>45445</v>
      </c>
      <c r="L2621" t="n">
        <v>1</v>
      </c>
      <c r="M2621" t="n">
        <v>4</v>
      </c>
      <c r="N2621" t="n">
        <v>4</v>
      </c>
      <c r="O2621">
        <f>DATE(2026,1,1)-K2621</f>
        <v/>
      </c>
      <c r="P2621">
        <f>IF(G2621&gt;=2,"Repeat","One-time")</f>
        <v/>
      </c>
    </row>
    <row r="2622">
      <c r="A2622" t="inlineStr">
        <is>
          <t>C00110</t>
        </is>
      </c>
      <c r="B2622" t="inlineStr">
        <is>
          <t>Lakshmi Iyer</t>
        </is>
      </c>
      <c r="C2622" t="inlineStr">
        <is>
          <t>West</t>
        </is>
      </c>
      <c r="D2622" t="inlineStr">
        <is>
          <t>Mumbai</t>
        </is>
      </c>
      <c r="E2622" t="inlineStr">
        <is>
          <t>No</t>
        </is>
      </c>
      <c r="F2622" t="inlineStr">
        <is>
          <t>At Risk</t>
        </is>
      </c>
      <c r="G2622" t="n">
        <v>5</v>
      </c>
      <c r="H2622" s="24" t="n">
        <v>42436.36</v>
      </c>
      <c r="I2622" s="24" t="n">
        <v>10358</v>
      </c>
      <c r="J2622" s="25" t="n">
        <v>44951</v>
      </c>
      <c r="K2622" s="25" t="n">
        <v>45534</v>
      </c>
      <c r="L2622" t="n">
        <v>2</v>
      </c>
      <c r="M2622" t="n">
        <v>4</v>
      </c>
      <c r="N2622" t="n">
        <v>4</v>
      </c>
      <c r="O2622">
        <f>DATE(2026,1,1)-K2622</f>
        <v/>
      </c>
      <c r="P2622">
        <f>IF(G2622&gt;=2,"Repeat","One-time")</f>
        <v/>
      </c>
    </row>
    <row r="2623">
      <c r="A2623" t="inlineStr">
        <is>
          <t>C06788</t>
        </is>
      </c>
      <c r="B2623" t="inlineStr">
        <is>
          <t>Arjun Mehta</t>
        </is>
      </c>
      <c r="C2623" t="inlineStr">
        <is>
          <t>North</t>
        </is>
      </c>
      <c r="D2623" t="inlineStr">
        <is>
          <t>Delhi</t>
        </is>
      </c>
      <c r="E2623" t="inlineStr">
        <is>
          <t>Yes</t>
        </is>
      </c>
      <c r="F2623" t="inlineStr">
        <is>
          <t>High Value</t>
        </is>
      </c>
      <c r="G2623" t="n">
        <v>6</v>
      </c>
      <c r="H2623" s="24" t="n">
        <v>42399.4</v>
      </c>
      <c r="I2623" s="24" t="n">
        <v>5349.67</v>
      </c>
      <c r="J2623" s="25" t="n">
        <v>45590</v>
      </c>
      <c r="K2623" s="25" t="n">
        <v>45876</v>
      </c>
      <c r="L2623" t="n">
        <v>3</v>
      </c>
      <c r="M2623" t="n">
        <v>4</v>
      </c>
      <c r="N2623" t="n">
        <v>4</v>
      </c>
      <c r="O2623">
        <f>DATE(2026,1,1)-K2623</f>
        <v/>
      </c>
      <c r="P2623">
        <f>IF(G2623&gt;=2,"Repeat","One-time")</f>
        <v/>
      </c>
    </row>
    <row r="2624">
      <c r="A2624" t="inlineStr">
        <is>
          <t>C05179</t>
        </is>
      </c>
      <c r="B2624" t="inlineStr">
        <is>
          <t>Shreya Menon</t>
        </is>
      </c>
      <c r="C2624" t="inlineStr">
        <is>
          <t>West</t>
        </is>
      </c>
      <c r="D2624" t="inlineStr">
        <is>
          <t>Ahmedabad</t>
        </is>
      </c>
      <c r="E2624" t="inlineStr">
        <is>
          <t>No</t>
        </is>
      </c>
      <c r="F2624" t="inlineStr">
        <is>
          <t>At Risk</t>
        </is>
      </c>
      <c r="G2624" t="n">
        <v>9</v>
      </c>
      <c r="H2624" s="24" t="n">
        <v>42329.96</v>
      </c>
      <c r="I2624" s="24" t="n">
        <v>9183.219999999999</v>
      </c>
      <c r="J2624" s="25" t="n">
        <v>45430</v>
      </c>
      <c r="K2624" s="25" t="n">
        <v>45544</v>
      </c>
      <c r="L2624" t="n">
        <v>2</v>
      </c>
      <c r="M2624" t="n">
        <v>5</v>
      </c>
      <c r="N2624" t="n">
        <v>4</v>
      </c>
      <c r="O2624">
        <f>DATE(2026,1,1)-K2624</f>
        <v/>
      </c>
      <c r="P2624">
        <f>IF(G2624&gt;=2,"Repeat","One-time")</f>
        <v/>
      </c>
    </row>
    <row r="2625">
      <c r="A2625" t="inlineStr">
        <is>
          <t>C07102</t>
        </is>
      </c>
      <c r="B2625" t="inlineStr">
        <is>
          <t>Arjun Gupta</t>
        </is>
      </c>
      <c r="C2625" t="inlineStr">
        <is>
          <t>West</t>
        </is>
      </c>
      <c r="D2625" t="inlineStr">
        <is>
          <t>Panaji</t>
        </is>
      </c>
      <c r="E2625" t="inlineStr">
        <is>
          <t>No</t>
        </is>
      </c>
      <c r="F2625" t="inlineStr">
        <is>
          <t>Loyal</t>
        </is>
      </c>
      <c r="G2625" t="n">
        <v>3</v>
      </c>
      <c r="H2625" s="24" t="n">
        <v>42314.44</v>
      </c>
      <c r="I2625" s="24" t="n">
        <v>7986.44</v>
      </c>
      <c r="J2625" s="25" t="n">
        <v>45608</v>
      </c>
      <c r="K2625" s="25" t="n">
        <v>45767</v>
      </c>
      <c r="L2625" t="n">
        <v>3</v>
      </c>
      <c r="M2625" t="n">
        <v>3</v>
      </c>
      <c r="N2625" t="n">
        <v>4</v>
      </c>
      <c r="O2625">
        <f>DATE(2026,1,1)-K2625</f>
        <v/>
      </c>
      <c r="P2625">
        <f>IF(G2625&gt;=2,"Repeat","One-time")</f>
        <v/>
      </c>
    </row>
    <row r="2626">
      <c r="A2626" t="inlineStr">
        <is>
          <t>C09707</t>
        </is>
      </c>
      <c r="B2626" t="inlineStr">
        <is>
          <t>Vikram Thakur</t>
        </is>
      </c>
      <c r="C2626" t="inlineStr">
        <is>
          <t>East</t>
        </is>
      </c>
      <c r="D2626" t="inlineStr">
        <is>
          <t>Patna</t>
        </is>
      </c>
      <c r="E2626" t="inlineStr">
        <is>
          <t>No</t>
        </is>
      </c>
      <c r="F2626" t="inlineStr">
        <is>
          <t>High Value</t>
        </is>
      </c>
      <c r="G2626" t="n">
        <v>5</v>
      </c>
      <c r="H2626" s="24" t="n">
        <v>42313.88</v>
      </c>
      <c r="I2626" s="24" t="n">
        <v>9145.41</v>
      </c>
      <c r="J2626" s="25" t="n">
        <v>45848</v>
      </c>
      <c r="K2626" s="25" t="n">
        <v>45999</v>
      </c>
      <c r="L2626" t="n">
        <v>5</v>
      </c>
      <c r="M2626" t="n">
        <v>4</v>
      </c>
      <c r="N2626" t="n">
        <v>4</v>
      </c>
      <c r="O2626">
        <f>DATE(2026,1,1)-K2626</f>
        <v/>
      </c>
      <c r="P2626">
        <f>IF(G2626&gt;=2,"Repeat","One-time")</f>
        <v/>
      </c>
    </row>
    <row r="2627">
      <c r="A2627" t="inlineStr">
        <is>
          <t>C09510</t>
        </is>
      </c>
      <c r="B2627" t="inlineStr">
        <is>
          <t>Swati Sinha</t>
        </is>
      </c>
      <c r="C2627" t="inlineStr">
        <is>
          <t>West</t>
        </is>
      </c>
      <c r="D2627" t="inlineStr">
        <is>
          <t>Mumbai</t>
        </is>
      </c>
      <c r="E2627" t="inlineStr">
        <is>
          <t>Yes</t>
        </is>
      </c>
      <c r="F2627" t="inlineStr">
        <is>
          <t>New</t>
        </is>
      </c>
      <c r="G2627" t="n">
        <v>3</v>
      </c>
      <c r="H2627" s="24" t="n">
        <v>42266.99</v>
      </c>
      <c r="I2627" s="24" t="n">
        <v>79.81999999999999</v>
      </c>
      <c r="J2627" s="25" t="n">
        <v>45941</v>
      </c>
      <c r="K2627" s="25" t="n">
        <v>45953</v>
      </c>
      <c r="L2627" t="n">
        <v>4</v>
      </c>
      <c r="M2627" t="n">
        <v>3</v>
      </c>
      <c r="N2627" t="n">
        <v>4</v>
      </c>
      <c r="O2627">
        <f>DATE(2026,1,1)-K2627</f>
        <v/>
      </c>
      <c r="P2627">
        <f>IF(G2627&gt;=2,"Repeat","One-time")</f>
        <v/>
      </c>
    </row>
    <row r="2628">
      <c r="A2628" t="inlineStr">
        <is>
          <t>C03751</t>
        </is>
      </c>
      <c r="B2628" t="inlineStr">
        <is>
          <t>Harpreet Khan</t>
        </is>
      </c>
      <c r="C2628" t="inlineStr">
        <is>
          <t>Central</t>
        </is>
      </c>
      <c r="D2628" t="inlineStr">
        <is>
          <t>Nagpur</t>
        </is>
      </c>
      <c r="E2628" t="inlineStr">
        <is>
          <t>No</t>
        </is>
      </c>
      <c r="F2628" t="inlineStr">
        <is>
          <t>At Risk</t>
        </is>
      </c>
      <c r="G2628" t="n">
        <v>5</v>
      </c>
      <c r="H2628" s="24" t="n">
        <v>42263.91</v>
      </c>
      <c r="I2628" s="24" t="n">
        <v>9146.27</v>
      </c>
      <c r="J2628" s="25" t="n">
        <v>45377</v>
      </c>
      <c r="K2628" s="25" t="n">
        <v>45559</v>
      </c>
      <c r="L2628" t="n">
        <v>2</v>
      </c>
      <c r="M2628" t="n">
        <v>4</v>
      </c>
      <c r="N2628" t="n">
        <v>4</v>
      </c>
      <c r="O2628">
        <f>DATE(2026,1,1)-K2628</f>
        <v/>
      </c>
      <c r="P2628">
        <f>IF(G2628&gt;=2,"Repeat","One-time")</f>
        <v/>
      </c>
    </row>
    <row r="2629">
      <c r="A2629" t="inlineStr">
        <is>
          <t>C04126</t>
        </is>
      </c>
      <c r="B2629" t="inlineStr">
        <is>
          <t>Swati Kumar</t>
        </is>
      </c>
      <c r="C2629" t="inlineStr">
        <is>
          <t>North</t>
        </is>
      </c>
      <c r="D2629" t="inlineStr">
        <is>
          <t>Jaipur</t>
        </is>
      </c>
      <c r="E2629" t="inlineStr">
        <is>
          <t>No</t>
        </is>
      </c>
      <c r="F2629" t="inlineStr">
        <is>
          <t>High Value</t>
        </is>
      </c>
      <c r="G2629" t="n">
        <v>7</v>
      </c>
      <c r="H2629" s="24" t="n">
        <v>42232.51</v>
      </c>
      <c r="I2629" s="24" t="n">
        <v>6359.62</v>
      </c>
      <c r="J2629" s="25" t="n">
        <v>45500</v>
      </c>
      <c r="K2629" s="25" t="n">
        <v>46005</v>
      </c>
      <c r="L2629" t="n">
        <v>5</v>
      </c>
      <c r="M2629" t="n">
        <v>4</v>
      </c>
      <c r="N2629" t="n">
        <v>4</v>
      </c>
      <c r="O2629">
        <f>DATE(2026,1,1)-K2629</f>
        <v/>
      </c>
      <c r="P2629">
        <f>IF(G2629&gt;=2,"Repeat","One-time")</f>
        <v/>
      </c>
    </row>
    <row r="2630">
      <c r="A2630" t="inlineStr">
        <is>
          <t>C08732</t>
        </is>
      </c>
      <c r="B2630" t="inlineStr">
        <is>
          <t>Sneha Sharma</t>
        </is>
      </c>
      <c r="C2630" t="inlineStr">
        <is>
          <t>North</t>
        </is>
      </c>
      <c r="D2630" t="inlineStr">
        <is>
          <t>Delhi</t>
        </is>
      </c>
      <c r="E2630" t="inlineStr">
        <is>
          <t>No</t>
        </is>
      </c>
      <c r="F2630" t="inlineStr">
        <is>
          <t>High Value</t>
        </is>
      </c>
      <c r="G2630" t="n">
        <v>5</v>
      </c>
      <c r="H2630" s="24" t="n">
        <v>42215.92</v>
      </c>
      <c r="I2630" s="24" t="n">
        <v>7868.9</v>
      </c>
      <c r="J2630" s="25" t="n">
        <v>45747</v>
      </c>
      <c r="K2630" s="25" t="n">
        <v>45874</v>
      </c>
      <c r="L2630" t="n">
        <v>3</v>
      </c>
      <c r="M2630" t="n">
        <v>4</v>
      </c>
      <c r="N2630" t="n">
        <v>4</v>
      </c>
      <c r="O2630">
        <f>DATE(2026,1,1)-K2630</f>
        <v/>
      </c>
      <c r="P2630">
        <f>IF(G2630&gt;=2,"Repeat","One-time")</f>
        <v/>
      </c>
    </row>
    <row r="2631">
      <c r="A2631" t="inlineStr">
        <is>
          <t>C00338</t>
        </is>
      </c>
      <c r="B2631" t="inlineStr">
        <is>
          <t>Gurpreet Gupta</t>
        </is>
      </c>
      <c r="C2631" t="inlineStr">
        <is>
          <t>West</t>
        </is>
      </c>
      <c r="D2631" t="inlineStr">
        <is>
          <t>Pune</t>
        </is>
      </c>
      <c r="E2631" t="inlineStr">
        <is>
          <t>No</t>
        </is>
      </c>
      <c r="F2631" t="inlineStr">
        <is>
          <t>At Risk</t>
        </is>
      </c>
      <c r="G2631" t="n">
        <v>10</v>
      </c>
      <c r="H2631" s="24" t="n">
        <v>42201.9</v>
      </c>
      <c r="I2631" s="24" t="n">
        <v>13782.89</v>
      </c>
      <c r="J2631" s="25" t="n">
        <v>44928</v>
      </c>
      <c r="K2631" s="25" t="n">
        <v>45115</v>
      </c>
      <c r="L2631" t="n">
        <v>1</v>
      </c>
      <c r="M2631" t="n">
        <v>5</v>
      </c>
      <c r="N2631" t="n">
        <v>4</v>
      </c>
      <c r="O2631">
        <f>DATE(2026,1,1)-K2631</f>
        <v/>
      </c>
      <c r="P2631">
        <f>IF(G2631&gt;=2,"Repeat","One-time")</f>
        <v/>
      </c>
    </row>
    <row r="2632">
      <c r="A2632" t="inlineStr">
        <is>
          <t>C04927</t>
        </is>
      </c>
      <c r="B2632" t="inlineStr">
        <is>
          <t>Imran Mishra</t>
        </is>
      </c>
      <c r="C2632" t="inlineStr">
        <is>
          <t>North</t>
        </is>
      </c>
      <c r="D2632" t="inlineStr">
        <is>
          <t>Gurugram</t>
        </is>
      </c>
      <c r="E2632" t="inlineStr">
        <is>
          <t>No</t>
        </is>
      </c>
      <c r="F2632" t="inlineStr">
        <is>
          <t>Loyal</t>
        </is>
      </c>
      <c r="G2632" t="n">
        <v>3</v>
      </c>
      <c r="H2632" s="24" t="n">
        <v>42195.57</v>
      </c>
      <c r="I2632" s="24" t="n">
        <v>6264.23</v>
      </c>
      <c r="J2632" s="25" t="n">
        <v>45533</v>
      </c>
      <c r="K2632" s="25" t="n">
        <v>45808</v>
      </c>
      <c r="L2632" t="n">
        <v>3</v>
      </c>
      <c r="M2632" t="n">
        <v>3</v>
      </c>
      <c r="N2632" t="n">
        <v>4</v>
      </c>
      <c r="O2632">
        <f>DATE(2026,1,1)-K2632</f>
        <v/>
      </c>
      <c r="P2632">
        <f>IF(G2632&gt;=2,"Repeat","One-time")</f>
        <v/>
      </c>
    </row>
    <row r="2633">
      <c r="A2633" t="inlineStr">
        <is>
          <t>C06501</t>
        </is>
      </c>
      <c r="B2633" t="inlineStr">
        <is>
          <t>Priya Mukherjee</t>
        </is>
      </c>
      <c r="C2633" t="inlineStr">
        <is>
          <t>Central</t>
        </is>
      </c>
      <c r="D2633" t="inlineStr">
        <is>
          <t>Bhopal</t>
        </is>
      </c>
      <c r="E2633" t="inlineStr">
        <is>
          <t>No</t>
        </is>
      </c>
      <c r="F2633" t="inlineStr">
        <is>
          <t>Occasional</t>
        </is>
      </c>
      <c r="G2633" t="n">
        <v>1</v>
      </c>
      <c r="H2633" s="24" t="n">
        <v>42180.94</v>
      </c>
      <c r="I2633" s="24" t="n">
        <v>4305.01</v>
      </c>
      <c r="J2633" s="25" t="n">
        <v>45907</v>
      </c>
      <c r="K2633" s="25" t="n">
        <v>45907</v>
      </c>
      <c r="L2633" t="n">
        <v>3</v>
      </c>
      <c r="M2633" t="n">
        <v>1</v>
      </c>
      <c r="N2633" t="n">
        <v>4</v>
      </c>
      <c r="O2633">
        <f>DATE(2026,1,1)-K2633</f>
        <v/>
      </c>
      <c r="P2633">
        <f>IF(G2633&gt;=2,"Repeat","One-time")</f>
        <v/>
      </c>
    </row>
    <row r="2634">
      <c r="A2634" t="inlineStr">
        <is>
          <t>C00516</t>
        </is>
      </c>
      <c r="B2634" t="inlineStr">
        <is>
          <t>Nikhil Banerjee</t>
        </is>
      </c>
      <c r="C2634" t="inlineStr">
        <is>
          <t>South</t>
        </is>
      </c>
      <c r="D2634" t="inlineStr">
        <is>
          <t>Chennai</t>
        </is>
      </c>
      <c r="E2634" t="inlineStr">
        <is>
          <t>Yes</t>
        </is>
      </c>
      <c r="F2634" t="inlineStr">
        <is>
          <t>At Risk</t>
        </is>
      </c>
      <c r="G2634" t="n">
        <v>5</v>
      </c>
      <c r="H2634" s="24" t="n">
        <v>42142</v>
      </c>
      <c r="I2634" s="24" t="n">
        <v>9657.67</v>
      </c>
      <c r="J2634" s="25" t="n">
        <v>44940</v>
      </c>
      <c r="K2634" s="25" t="n">
        <v>45198</v>
      </c>
      <c r="L2634" t="n">
        <v>1</v>
      </c>
      <c r="M2634" t="n">
        <v>4</v>
      </c>
      <c r="N2634" t="n">
        <v>4</v>
      </c>
      <c r="O2634">
        <f>DATE(2026,1,1)-K2634</f>
        <v/>
      </c>
      <c r="P2634">
        <f>IF(G2634&gt;=2,"Repeat","One-time")</f>
        <v/>
      </c>
    </row>
    <row r="2635">
      <c r="A2635" t="inlineStr">
        <is>
          <t>C07155</t>
        </is>
      </c>
      <c r="B2635" t="inlineStr">
        <is>
          <t>Rahul Mukherjee</t>
        </is>
      </c>
      <c r="C2635" t="inlineStr">
        <is>
          <t>East</t>
        </is>
      </c>
      <c r="D2635" t="inlineStr">
        <is>
          <t>Bhubaneswar</t>
        </is>
      </c>
      <c r="E2635" t="inlineStr">
        <is>
          <t>No</t>
        </is>
      </c>
      <c r="F2635" t="inlineStr">
        <is>
          <t>Loyal</t>
        </is>
      </c>
      <c r="G2635" t="n">
        <v>3</v>
      </c>
      <c r="H2635" s="24" t="n">
        <v>42107.28</v>
      </c>
      <c r="I2635" s="24" t="n">
        <v>2777.99</v>
      </c>
      <c r="J2635" s="25" t="n">
        <v>45702</v>
      </c>
      <c r="K2635" s="25" t="n">
        <v>45955</v>
      </c>
      <c r="L2635" t="n">
        <v>4</v>
      </c>
      <c r="M2635" t="n">
        <v>3</v>
      </c>
      <c r="N2635" t="n">
        <v>4</v>
      </c>
      <c r="O2635">
        <f>DATE(2026,1,1)-K2635</f>
        <v/>
      </c>
      <c r="P2635">
        <f>IF(G2635&gt;=2,"Repeat","One-time")</f>
        <v/>
      </c>
    </row>
    <row r="2636">
      <c r="A2636" t="inlineStr">
        <is>
          <t>C11002</t>
        </is>
      </c>
      <c r="B2636" t="inlineStr">
        <is>
          <t>Gurpreet Joshi</t>
        </is>
      </c>
      <c r="C2636" t="inlineStr">
        <is>
          <t>Central</t>
        </is>
      </c>
      <c r="D2636" t="inlineStr">
        <is>
          <t>Indore</t>
        </is>
      </c>
      <c r="E2636" t="inlineStr">
        <is>
          <t>No</t>
        </is>
      </c>
      <c r="F2636" t="inlineStr">
        <is>
          <t>New</t>
        </is>
      </c>
      <c r="G2636" t="n">
        <v>4</v>
      </c>
      <c r="H2636" s="24" t="n">
        <v>42104.2</v>
      </c>
      <c r="I2636" s="24" t="n">
        <v>3815.24</v>
      </c>
      <c r="J2636" s="25" t="n">
        <v>45966</v>
      </c>
      <c r="K2636" s="25" t="n">
        <v>46013</v>
      </c>
      <c r="L2636" t="n">
        <v>5</v>
      </c>
      <c r="M2636" t="n">
        <v>4</v>
      </c>
      <c r="N2636" t="n">
        <v>4</v>
      </c>
      <c r="O2636">
        <f>DATE(2026,1,1)-K2636</f>
        <v/>
      </c>
      <c r="P2636">
        <f>IF(G2636&gt;=2,"Repeat","One-time")</f>
        <v/>
      </c>
    </row>
    <row r="2637">
      <c r="A2637" t="inlineStr">
        <is>
          <t>C10218</t>
        </is>
      </c>
      <c r="B2637" t="inlineStr">
        <is>
          <t>Gurpreet Chopra</t>
        </is>
      </c>
      <c r="C2637" t="inlineStr">
        <is>
          <t>West</t>
        </is>
      </c>
      <c r="D2637" t="inlineStr">
        <is>
          <t>Surat</t>
        </is>
      </c>
      <c r="E2637" t="inlineStr">
        <is>
          <t>No</t>
        </is>
      </c>
      <c r="F2637" t="inlineStr">
        <is>
          <t>High Value</t>
        </is>
      </c>
      <c r="G2637" t="n">
        <v>4</v>
      </c>
      <c r="H2637" s="24" t="n">
        <v>42088.52</v>
      </c>
      <c r="I2637" s="24" t="n">
        <v>6355.95</v>
      </c>
      <c r="J2637" s="25" t="n">
        <v>45881</v>
      </c>
      <c r="K2637" s="25" t="n">
        <v>45931</v>
      </c>
      <c r="L2637" t="n">
        <v>4</v>
      </c>
      <c r="M2637" t="n">
        <v>4</v>
      </c>
      <c r="N2637" t="n">
        <v>4</v>
      </c>
      <c r="O2637">
        <f>DATE(2026,1,1)-K2637</f>
        <v/>
      </c>
      <c r="P2637">
        <f>IF(G2637&gt;=2,"Repeat","One-time")</f>
        <v/>
      </c>
    </row>
    <row r="2638">
      <c r="A2638" t="inlineStr">
        <is>
          <t>C05016</t>
        </is>
      </c>
      <c r="B2638" t="inlineStr">
        <is>
          <t>Isha Sinha</t>
        </is>
      </c>
      <c r="C2638" t="inlineStr">
        <is>
          <t>East</t>
        </is>
      </c>
      <c r="D2638" t="inlineStr">
        <is>
          <t>Kolkata</t>
        </is>
      </c>
      <c r="E2638" t="inlineStr">
        <is>
          <t>No</t>
        </is>
      </c>
      <c r="F2638" t="inlineStr">
        <is>
          <t>High Value</t>
        </is>
      </c>
      <c r="G2638" t="n">
        <v>6</v>
      </c>
      <c r="H2638" s="24" t="n">
        <v>42067.12</v>
      </c>
      <c r="I2638" s="24" t="n">
        <v>10751.51</v>
      </c>
      <c r="J2638" s="25" t="n">
        <v>45456</v>
      </c>
      <c r="K2638" s="25" t="n">
        <v>45957</v>
      </c>
      <c r="L2638" t="n">
        <v>4</v>
      </c>
      <c r="M2638" t="n">
        <v>4</v>
      </c>
      <c r="N2638" t="n">
        <v>4</v>
      </c>
      <c r="O2638">
        <f>DATE(2026,1,1)-K2638</f>
        <v/>
      </c>
      <c r="P2638">
        <f>IF(G2638&gt;=2,"Repeat","One-time")</f>
        <v/>
      </c>
    </row>
    <row r="2639">
      <c r="A2639" t="inlineStr">
        <is>
          <t>C06828</t>
        </is>
      </c>
      <c r="B2639" t="inlineStr">
        <is>
          <t>Ananya Iyer</t>
        </is>
      </c>
      <c r="C2639" t="inlineStr">
        <is>
          <t>Central</t>
        </is>
      </c>
      <c r="D2639" t="inlineStr">
        <is>
          <t>Indore</t>
        </is>
      </c>
      <c r="E2639" t="inlineStr">
        <is>
          <t>No</t>
        </is>
      </c>
      <c r="F2639" t="inlineStr">
        <is>
          <t>High Value</t>
        </is>
      </c>
      <c r="G2639" t="n">
        <v>7</v>
      </c>
      <c r="H2639" s="24" t="n">
        <v>42052.28</v>
      </c>
      <c r="I2639" s="24" t="n">
        <v>5009.86</v>
      </c>
      <c r="J2639" s="25" t="n">
        <v>45592</v>
      </c>
      <c r="K2639" s="25" t="n">
        <v>45992</v>
      </c>
      <c r="L2639" t="n">
        <v>5</v>
      </c>
      <c r="M2639" t="n">
        <v>4</v>
      </c>
      <c r="N2639" t="n">
        <v>4</v>
      </c>
      <c r="O2639">
        <f>DATE(2026,1,1)-K2639</f>
        <v/>
      </c>
      <c r="P2639">
        <f>IF(G2639&gt;=2,"Repeat","One-time")</f>
        <v/>
      </c>
    </row>
    <row r="2640">
      <c r="A2640" t="inlineStr">
        <is>
          <t>C02026</t>
        </is>
      </c>
      <c r="B2640" t="inlineStr">
        <is>
          <t>Tanvi Nair</t>
        </is>
      </c>
      <c r="C2640" t="inlineStr">
        <is>
          <t>West</t>
        </is>
      </c>
      <c r="D2640" t="inlineStr">
        <is>
          <t>Mumbai</t>
        </is>
      </c>
      <c r="E2640" t="inlineStr">
        <is>
          <t>No</t>
        </is>
      </c>
      <c r="F2640" t="inlineStr">
        <is>
          <t>High Value</t>
        </is>
      </c>
      <c r="G2640" t="n">
        <v>8</v>
      </c>
      <c r="H2640" s="24" t="n">
        <v>42019.74</v>
      </c>
      <c r="I2640" s="24" t="n">
        <v>10608.69</v>
      </c>
      <c r="J2640" s="25" t="n">
        <v>45107</v>
      </c>
      <c r="K2640" s="25" t="n">
        <v>45947</v>
      </c>
      <c r="L2640" t="n">
        <v>4</v>
      </c>
      <c r="M2640" t="n">
        <v>4</v>
      </c>
      <c r="N2640" t="n">
        <v>4</v>
      </c>
      <c r="O2640">
        <f>DATE(2026,1,1)-K2640</f>
        <v/>
      </c>
      <c r="P2640">
        <f>IF(G2640&gt;=2,"Repeat","One-time")</f>
        <v/>
      </c>
    </row>
    <row r="2641">
      <c r="A2641" t="inlineStr">
        <is>
          <t>C04892</t>
        </is>
      </c>
      <c r="B2641" t="inlineStr">
        <is>
          <t>Sanjay Patel</t>
        </is>
      </c>
      <c r="C2641" t="inlineStr">
        <is>
          <t>West</t>
        </is>
      </c>
      <c r="D2641" t="inlineStr">
        <is>
          <t>Mumbai</t>
        </is>
      </c>
      <c r="E2641" t="inlineStr">
        <is>
          <t>Yes</t>
        </is>
      </c>
      <c r="F2641" t="inlineStr">
        <is>
          <t>High Value</t>
        </is>
      </c>
      <c r="G2641" t="n">
        <v>5</v>
      </c>
      <c r="H2641" s="24" t="n">
        <v>42006.67</v>
      </c>
      <c r="I2641" s="24" t="n">
        <v>7228.31</v>
      </c>
      <c r="J2641" s="25" t="n">
        <v>45667</v>
      </c>
      <c r="K2641" s="25" t="n">
        <v>45946</v>
      </c>
      <c r="L2641" t="n">
        <v>4</v>
      </c>
      <c r="M2641" t="n">
        <v>4</v>
      </c>
      <c r="N2641" t="n">
        <v>4</v>
      </c>
      <c r="O2641">
        <f>DATE(2026,1,1)-K2641</f>
        <v/>
      </c>
      <c r="P2641">
        <f>IF(G2641&gt;=2,"Repeat","One-time")</f>
        <v/>
      </c>
    </row>
    <row r="2642">
      <c r="A2642" t="inlineStr">
        <is>
          <t>C04162</t>
        </is>
      </c>
      <c r="B2642" t="inlineStr">
        <is>
          <t>Gurpreet Iyer</t>
        </is>
      </c>
      <c r="C2642" t="inlineStr">
        <is>
          <t>South</t>
        </is>
      </c>
      <c r="D2642" t="inlineStr">
        <is>
          <t>Chennai</t>
        </is>
      </c>
      <c r="E2642" t="inlineStr">
        <is>
          <t>No</t>
        </is>
      </c>
      <c r="F2642" t="inlineStr">
        <is>
          <t>At Risk</t>
        </is>
      </c>
      <c r="G2642" t="n">
        <v>1</v>
      </c>
      <c r="H2642" s="24" t="n">
        <v>41982.57</v>
      </c>
      <c r="I2642" s="24" t="n">
        <v>5185.49</v>
      </c>
      <c r="J2642" s="25" t="n">
        <v>45352</v>
      </c>
      <c r="K2642" s="25" t="n">
        <v>45352</v>
      </c>
      <c r="L2642" t="n">
        <v>1</v>
      </c>
      <c r="M2642" t="n">
        <v>1</v>
      </c>
      <c r="N2642" t="n">
        <v>4</v>
      </c>
      <c r="O2642">
        <f>DATE(2026,1,1)-K2642</f>
        <v/>
      </c>
      <c r="P2642">
        <f>IF(G2642&gt;=2,"Repeat","One-time")</f>
        <v/>
      </c>
    </row>
    <row r="2643">
      <c r="A2643" t="inlineStr">
        <is>
          <t>C00365</t>
        </is>
      </c>
      <c r="B2643" t="inlineStr">
        <is>
          <t>Ritu Mukherjee</t>
        </is>
      </c>
      <c r="C2643" t="inlineStr">
        <is>
          <t>North</t>
        </is>
      </c>
      <c r="D2643" t="inlineStr">
        <is>
          <t>Gurugram</t>
        </is>
      </c>
      <c r="E2643" t="inlineStr">
        <is>
          <t>Yes</t>
        </is>
      </c>
      <c r="F2643" t="inlineStr">
        <is>
          <t>At Risk</t>
        </is>
      </c>
      <c r="G2643" t="n">
        <v>5</v>
      </c>
      <c r="H2643" s="24" t="n">
        <v>41963.72</v>
      </c>
      <c r="I2643" s="24" t="n">
        <v>6394.59</v>
      </c>
      <c r="J2643" s="25" t="n">
        <v>44961</v>
      </c>
      <c r="K2643" s="25" t="n">
        <v>45563</v>
      </c>
      <c r="L2643" t="n">
        <v>2</v>
      </c>
      <c r="M2643" t="n">
        <v>4</v>
      </c>
      <c r="N2643" t="n">
        <v>4</v>
      </c>
      <c r="O2643">
        <f>DATE(2026,1,1)-K2643</f>
        <v/>
      </c>
      <c r="P2643">
        <f>IF(G2643&gt;=2,"Repeat","One-time")</f>
        <v/>
      </c>
    </row>
    <row r="2644">
      <c r="A2644" t="inlineStr">
        <is>
          <t>C00187</t>
        </is>
      </c>
      <c r="B2644" t="inlineStr">
        <is>
          <t>Ananya Agarwal</t>
        </is>
      </c>
      <c r="C2644" t="inlineStr">
        <is>
          <t>South</t>
        </is>
      </c>
      <c r="D2644" t="inlineStr">
        <is>
          <t>Coimbatore</t>
        </is>
      </c>
      <c r="E2644" t="inlineStr">
        <is>
          <t>No</t>
        </is>
      </c>
      <c r="F2644" t="inlineStr">
        <is>
          <t>High Value</t>
        </is>
      </c>
      <c r="G2644" t="n">
        <v>8</v>
      </c>
      <c r="H2644" s="24" t="n">
        <v>41912.25</v>
      </c>
      <c r="I2644" s="24" t="n">
        <v>9738.65</v>
      </c>
      <c r="J2644" s="25" t="n">
        <v>45019</v>
      </c>
      <c r="K2644" s="25" t="n">
        <v>45973</v>
      </c>
      <c r="L2644" t="n">
        <v>4</v>
      </c>
      <c r="M2644" t="n">
        <v>4</v>
      </c>
      <c r="N2644" t="n">
        <v>4</v>
      </c>
      <c r="O2644">
        <f>DATE(2026,1,1)-K2644</f>
        <v/>
      </c>
      <c r="P2644">
        <f>IF(G2644&gt;=2,"Repeat","One-time")</f>
        <v/>
      </c>
    </row>
    <row r="2645">
      <c r="A2645" t="inlineStr">
        <is>
          <t>C03313</t>
        </is>
      </c>
      <c r="B2645" t="inlineStr">
        <is>
          <t>Priya Gupta</t>
        </is>
      </c>
      <c r="C2645" t="inlineStr">
        <is>
          <t>South</t>
        </is>
      </c>
      <c r="D2645" t="inlineStr">
        <is>
          <t>Hyderabad</t>
        </is>
      </c>
      <c r="E2645" t="inlineStr">
        <is>
          <t>Yes</t>
        </is>
      </c>
      <c r="F2645" t="inlineStr">
        <is>
          <t>At Risk</t>
        </is>
      </c>
      <c r="G2645" t="n">
        <v>4</v>
      </c>
      <c r="H2645" s="24" t="n">
        <v>41894.31</v>
      </c>
      <c r="I2645" s="24" t="n">
        <v>5781.25</v>
      </c>
      <c r="J2645" s="25" t="n">
        <v>45235</v>
      </c>
      <c r="K2645" s="25" t="n">
        <v>45386</v>
      </c>
      <c r="L2645" t="n">
        <v>1</v>
      </c>
      <c r="M2645" t="n">
        <v>3</v>
      </c>
      <c r="N2645" t="n">
        <v>4</v>
      </c>
      <c r="O2645">
        <f>DATE(2026,1,1)-K2645</f>
        <v/>
      </c>
      <c r="P2645">
        <f>IF(G2645&gt;=2,"Repeat","One-time")</f>
        <v/>
      </c>
    </row>
    <row r="2646">
      <c r="A2646" t="inlineStr">
        <is>
          <t>C07410</t>
        </is>
      </c>
      <c r="B2646" t="inlineStr">
        <is>
          <t>Lakshmi Gupta</t>
        </is>
      </c>
      <c r="C2646" t="inlineStr">
        <is>
          <t>West</t>
        </is>
      </c>
      <c r="D2646" t="inlineStr">
        <is>
          <t>Ahmedabad</t>
        </is>
      </c>
      <c r="E2646" t="inlineStr">
        <is>
          <t>No</t>
        </is>
      </c>
      <c r="F2646" t="inlineStr">
        <is>
          <t>High Value</t>
        </is>
      </c>
      <c r="G2646" t="n">
        <v>4</v>
      </c>
      <c r="H2646" s="24" t="n">
        <v>41879.5</v>
      </c>
      <c r="I2646" s="24" t="n">
        <v>8043.23</v>
      </c>
      <c r="J2646" s="25" t="n">
        <v>45633</v>
      </c>
      <c r="K2646" s="25" t="n">
        <v>45818</v>
      </c>
      <c r="L2646" t="n">
        <v>3</v>
      </c>
      <c r="M2646" t="n">
        <v>4</v>
      </c>
      <c r="N2646" t="n">
        <v>4</v>
      </c>
      <c r="O2646">
        <f>DATE(2026,1,1)-K2646</f>
        <v/>
      </c>
      <c r="P2646">
        <f>IF(G2646&gt;=2,"Repeat","One-time")</f>
        <v/>
      </c>
    </row>
    <row r="2647">
      <c r="A2647" t="inlineStr">
        <is>
          <t>C07310</t>
        </is>
      </c>
      <c r="B2647" t="inlineStr">
        <is>
          <t>Diya Singh</t>
        </is>
      </c>
      <c r="C2647" t="inlineStr">
        <is>
          <t>North</t>
        </is>
      </c>
      <c r="D2647" t="inlineStr">
        <is>
          <t>Lucknow</t>
        </is>
      </c>
      <c r="E2647" t="inlineStr">
        <is>
          <t>Yes</t>
        </is>
      </c>
      <c r="F2647" t="inlineStr">
        <is>
          <t>High Value</t>
        </is>
      </c>
      <c r="G2647" t="n">
        <v>4</v>
      </c>
      <c r="H2647" s="24" t="n">
        <v>41845.33</v>
      </c>
      <c r="I2647" s="24" t="n">
        <v>10880.06</v>
      </c>
      <c r="J2647" s="25" t="n">
        <v>45681</v>
      </c>
      <c r="K2647" s="25" t="n">
        <v>45812</v>
      </c>
      <c r="L2647" t="n">
        <v>3</v>
      </c>
      <c r="M2647" t="n">
        <v>4</v>
      </c>
      <c r="N2647" t="n">
        <v>4</v>
      </c>
      <c r="O2647">
        <f>DATE(2026,1,1)-K2647</f>
        <v/>
      </c>
      <c r="P2647">
        <f>IF(G2647&gt;=2,"Repeat","One-time")</f>
        <v/>
      </c>
    </row>
    <row r="2648">
      <c r="A2648" t="inlineStr">
        <is>
          <t>C08973</t>
        </is>
      </c>
      <c r="B2648" t="inlineStr">
        <is>
          <t>Divya Verma</t>
        </is>
      </c>
      <c r="C2648" t="inlineStr">
        <is>
          <t>East</t>
        </is>
      </c>
      <c r="D2648" t="inlineStr">
        <is>
          <t>Kolkata</t>
        </is>
      </c>
      <c r="E2648" t="inlineStr">
        <is>
          <t>Yes</t>
        </is>
      </c>
      <c r="F2648" t="inlineStr">
        <is>
          <t>High Value</t>
        </is>
      </c>
      <c r="G2648" t="n">
        <v>10</v>
      </c>
      <c r="H2648" s="24" t="n">
        <v>41835.26</v>
      </c>
      <c r="I2648" s="24" t="n">
        <v>9597.639999999999</v>
      </c>
      <c r="J2648" s="25" t="n">
        <v>45772</v>
      </c>
      <c r="K2648" s="25" t="n">
        <v>45967</v>
      </c>
      <c r="L2648" t="n">
        <v>4</v>
      </c>
      <c r="M2648" t="n">
        <v>5</v>
      </c>
      <c r="N2648" t="n">
        <v>4</v>
      </c>
      <c r="O2648">
        <f>DATE(2026,1,1)-K2648</f>
        <v/>
      </c>
      <c r="P2648">
        <f>IF(G2648&gt;=2,"Repeat","One-time")</f>
        <v/>
      </c>
    </row>
    <row r="2649">
      <c r="A2649" t="inlineStr">
        <is>
          <t>C07535</t>
        </is>
      </c>
      <c r="B2649" t="inlineStr">
        <is>
          <t>Maria Shah</t>
        </is>
      </c>
      <c r="C2649" t="inlineStr">
        <is>
          <t>North</t>
        </is>
      </c>
      <c r="D2649" t="inlineStr">
        <is>
          <t>Delhi</t>
        </is>
      </c>
      <c r="E2649" t="inlineStr">
        <is>
          <t>No</t>
        </is>
      </c>
      <c r="F2649" t="inlineStr">
        <is>
          <t>High Value</t>
        </is>
      </c>
      <c r="G2649" t="n">
        <v>7</v>
      </c>
      <c r="H2649" s="24" t="n">
        <v>41820.34</v>
      </c>
      <c r="I2649" s="24" t="n">
        <v>8218.43</v>
      </c>
      <c r="J2649" s="25" t="n">
        <v>45742</v>
      </c>
      <c r="K2649" s="25" t="n">
        <v>45964</v>
      </c>
      <c r="L2649" t="n">
        <v>4</v>
      </c>
      <c r="M2649" t="n">
        <v>4</v>
      </c>
      <c r="N2649" t="n">
        <v>4</v>
      </c>
      <c r="O2649">
        <f>DATE(2026,1,1)-K2649</f>
        <v/>
      </c>
      <c r="P2649">
        <f>IF(G2649&gt;=2,"Repeat","One-time")</f>
        <v/>
      </c>
    </row>
    <row r="2650">
      <c r="A2650" t="inlineStr">
        <is>
          <t>C03542</t>
        </is>
      </c>
      <c r="B2650" t="inlineStr">
        <is>
          <t>Farhan Banerjee</t>
        </is>
      </c>
      <c r="C2650" t="inlineStr">
        <is>
          <t>East</t>
        </is>
      </c>
      <c r="D2650" t="inlineStr">
        <is>
          <t>Kolkata</t>
        </is>
      </c>
      <c r="E2650" t="inlineStr">
        <is>
          <t>No</t>
        </is>
      </c>
      <c r="F2650" t="inlineStr">
        <is>
          <t>Loyal</t>
        </is>
      </c>
      <c r="G2650" t="n">
        <v>3</v>
      </c>
      <c r="H2650" s="24" t="n">
        <v>41800.93</v>
      </c>
      <c r="I2650" s="24" t="n">
        <v>7068.46</v>
      </c>
      <c r="J2650" s="25" t="n">
        <v>45711</v>
      </c>
      <c r="K2650" s="25" t="n">
        <v>45987</v>
      </c>
      <c r="L2650" t="n">
        <v>5</v>
      </c>
      <c r="M2650" t="n">
        <v>3</v>
      </c>
      <c r="N2650" t="n">
        <v>4</v>
      </c>
      <c r="O2650">
        <f>DATE(2026,1,1)-K2650</f>
        <v/>
      </c>
      <c r="P2650">
        <f>IF(G2650&gt;=2,"Repeat","One-time")</f>
        <v/>
      </c>
    </row>
    <row r="2651">
      <c r="A2651" t="inlineStr">
        <is>
          <t>C04265</t>
        </is>
      </c>
      <c r="B2651" t="inlineStr">
        <is>
          <t>Meera Kapoor</t>
        </is>
      </c>
      <c r="C2651" t="inlineStr">
        <is>
          <t>South</t>
        </is>
      </c>
      <c r="D2651" t="inlineStr">
        <is>
          <t>Bengaluru</t>
        </is>
      </c>
      <c r="E2651" t="inlineStr">
        <is>
          <t>Yes</t>
        </is>
      </c>
      <c r="F2651" t="inlineStr">
        <is>
          <t>New</t>
        </is>
      </c>
      <c r="G2651" t="n">
        <v>1</v>
      </c>
      <c r="H2651" s="24" t="n">
        <v>41796.21</v>
      </c>
      <c r="I2651" s="24" t="n">
        <v>3285.48</v>
      </c>
      <c r="J2651" s="25" t="n">
        <v>45991</v>
      </c>
      <c r="K2651" s="25" t="n">
        <v>45991</v>
      </c>
      <c r="L2651" t="n">
        <v>5</v>
      </c>
      <c r="M2651" t="n">
        <v>1</v>
      </c>
      <c r="N2651" t="n">
        <v>4</v>
      </c>
      <c r="O2651">
        <f>DATE(2026,1,1)-K2651</f>
        <v/>
      </c>
      <c r="P2651">
        <f>IF(G2651&gt;=2,"Repeat","One-time")</f>
        <v/>
      </c>
    </row>
    <row r="2652">
      <c r="A2652" t="inlineStr">
        <is>
          <t>C05806</t>
        </is>
      </c>
      <c r="B2652" t="inlineStr">
        <is>
          <t>Manish Khan</t>
        </is>
      </c>
      <c r="C2652" t="inlineStr">
        <is>
          <t>East</t>
        </is>
      </c>
      <c r="D2652" t="inlineStr">
        <is>
          <t>Kolkata</t>
        </is>
      </c>
      <c r="E2652" t="inlineStr">
        <is>
          <t>No</t>
        </is>
      </c>
      <c r="F2652" t="inlineStr">
        <is>
          <t>Loyal</t>
        </is>
      </c>
      <c r="G2652" t="n">
        <v>3</v>
      </c>
      <c r="H2652" s="24" t="n">
        <v>41795.68</v>
      </c>
      <c r="I2652" s="24" t="n">
        <v>6376.82</v>
      </c>
      <c r="J2652" s="25" t="n">
        <v>45757</v>
      </c>
      <c r="K2652" s="25" t="n">
        <v>45851</v>
      </c>
      <c r="L2652" t="n">
        <v>3</v>
      </c>
      <c r="M2652" t="n">
        <v>3</v>
      </c>
      <c r="N2652" t="n">
        <v>4</v>
      </c>
      <c r="O2652">
        <f>DATE(2026,1,1)-K2652</f>
        <v/>
      </c>
      <c r="P2652">
        <f>IF(G2652&gt;=2,"Repeat","One-time")</f>
        <v/>
      </c>
    </row>
    <row r="2653">
      <c r="A2653" t="inlineStr">
        <is>
          <t>C03111</t>
        </is>
      </c>
      <c r="B2653" t="inlineStr">
        <is>
          <t>Ayesha Prasad</t>
        </is>
      </c>
      <c r="C2653" t="inlineStr">
        <is>
          <t>North</t>
        </is>
      </c>
      <c r="D2653" t="inlineStr">
        <is>
          <t>Delhi</t>
        </is>
      </c>
      <c r="E2653" t="inlineStr">
        <is>
          <t>No</t>
        </is>
      </c>
      <c r="F2653" t="inlineStr">
        <is>
          <t>At Risk</t>
        </is>
      </c>
      <c r="G2653" t="n">
        <v>3</v>
      </c>
      <c r="H2653" s="24" t="n">
        <v>41780.25</v>
      </c>
      <c r="I2653" s="24" t="n">
        <v>7072.34</v>
      </c>
      <c r="J2653" s="25" t="n">
        <v>45210</v>
      </c>
      <c r="K2653" s="25" t="n">
        <v>45290</v>
      </c>
      <c r="L2653" t="n">
        <v>1</v>
      </c>
      <c r="M2653" t="n">
        <v>3</v>
      </c>
      <c r="N2653" t="n">
        <v>4</v>
      </c>
      <c r="O2653">
        <f>DATE(2026,1,1)-K2653</f>
        <v/>
      </c>
      <c r="P2653">
        <f>IF(G2653&gt;=2,"Repeat","One-time")</f>
        <v/>
      </c>
    </row>
    <row r="2654">
      <c r="A2654" t="inlineStr">
        <is>
          <t>C03050</t>
        </is>
      </c>
      <c r="B2654" t="inlineStr">
        <is>
          <t>Joseph Kapoor</t>
        </is>
      </c>
      <c r="C2654" t="inlineStr">
        <is>
          <t>South</t>
        </is>
      </c>
      <c r="D2654" t="inlineStr">
        <is>
          <t>Bengaluru</t>
        </is>
      </c>
      <c r="E2654" t="inlineStr">
        <is>
          <t>Yes</t>
        </is>
      </c>
      <c r="F2654" t="inlineStr">
        <is>
          <t>At Risk</t>
        </is>
      </c>
      <c r="G2654" t="n">
        <v>8</v>
      </c>
      <c r="H2654" s="24" t="n">
        <v>41761.16</v>
      </c>
      <c r="I2654" s="24" t="n">
        <v>10769.14</v>
      </c>
      <c r="J2654" s="25" t="n">
        <v>45210</v>
      </c>
      <c r="K2654" s="25" t="n">
        <v>45437</v>
      </c>
      <c r="L2654" t="n">
        <v>1</v>
      </c>
      <c r="M2654" t="n">
        <v>4</v>
      </c>
      <c r="N2654" t="n">
        <v>4</v>
      </c>
      <c r="O2654">
        <f>DATE(2026,1,1)-K2654</f>
        <v/>
      </c>
      <c r="P2654">
        <f>IF(G2654&gt;=2,"Repeat","One-time")</f>
        <v/>
      </c>
    </row>
    <row r="2655">
      <c r="A2655" t="inlineStr">
        <is>
          <t>C05742</t>
        </is>
      </c>
      <c r="B2655" t="inlineStr">
        <is>
          <t>Varun Agarwal</t>
        </is>
      </c>
      <c r="C2655" t="inlineStr">
        <is>
          <t>North</t>
        </is>
      </c>
      <c r="D2655" t="inlineStr">
        <is>
          <t>Lucknow</t>
        </is>
      </c>
      <c r="E2655" t="inlineStr">
        <is>
          <t>Yes</t>
        </is>
      </c>
      <c r="F2655" t="inlineStr">
        <is>
          <t>High Value</t>
        </is>
      </c>
      <c r="G2655" t="n">
        <v>7</v>
      </c>
      <c r="H2655" s="24" t="n">
        <v>41733.77</v>
      </c>
      <c r="I2655" s="24" t="n">
        <v>6334.69</v>
      </c>
      <c r="J2655" s="25" t="n">
        <v>45505</v>
      </c>
      <c r="K2655" s="25" t="n">
        <v>45849</v>
      </c>
      <c r="L2655" t="n">
        <v>3</v>
      </c>
      <c r="M2655" t="n">
        <v>4</v>
      </c>
      <c r="N2655" t="n">
        <v>4</v>
      </c>
      <c r="O2655">
        <f>DATE(2026,1,1)-K2655</f>
        <v/>
      </c>
      <c r="P2655">
        <f>IF(G2655&gt;=2,"Repeat","One-time")</f>
        <v/>
      </c>
    </row>
    <row r="2656">
      <c r="A2656" t="inlineStr">
        <is>
          <t>C03536</t>
        </is>
      </c>
      <c r="B2656" t="inlineStr">
        <is>
          <t>Ayesha Yadav</t>
        </is>
      </c>
      <c r="C2656" t="inlineStr">
        <is>
          <t>West</t>
        </is>
      </c>
      <c r="D2656" t="inlineStr">
        <is>
          <t>Pune</t>
        </is>
      </c>
      <c r="E2656" t="inlineStr">
        <is>
          <t>No</t>
        </is>
      </c>
      <c r="F2656" t="inlineStr">
        <is>
          <t>High Value</t>
        </is>
      </c>
      <c r="G2656" t="n">
        <v>6</v>
      </c>
      <c r="H2656" s="24" t="n">
        <v>41731.04</v>
      </c>
      <c r="I2656" s="24" t="n">
        <v>9524.18</v>
      </c>
      <c r="J2656" s="25" t="n">
        <v>45258</v>
      </c>
      <c r="K2656" s="25" t="n">
        <v>45929</v>
      </c>
      <c r="L2656" t="n">
        <v>4</v>
      </c>
      <c r="M2656" t="n">
        <v>4</v>
      </c>
      <c r="N2656" t="n">
        <v>4</v>
      </c>
      <c r="O2656">
        <f>DATE(2026,1,1)-K2656</f>
        <v/>
      </c>
      <c r="P2656">
        <f>IF(G2656&gt;=2,"Repeat","One-time")</f>
        <v/>
      </c>
    </row>
    <row r="2657">
      <c r="A2657" t="inlineStr">
        <is>
          <t>C01029</t>
        </is>
      </c>
      <c r="B2657" t="inlineStr">
        <is>
          <t>Zoya Bose</t>
        </is>
      </c>
      <c r="C2657" t="inlineStr">
        <is>
          <t>North</t>
        </is>
      </c>
      <c r="D2657" t="inlineStr">
        <is>
          <t>Gurugram</t>
        </is>
      </c>
      <c r="E2657" t="inlineStr">
        <is>
          <t>No</t>
        </is>
      </c>
      <c r="F2657" t="inlineStr">
        <is>
          <t>At Risk</t>
        </is>
      </c>
      <c r="G2657" t="n">
        <v>5</v>
      </c>
      <c r="H2657" s="24" t="n">
        <v>41712.75</v>
      </c>
      <c r="I2657" s="24" t="n">
        <v>7169.47</v>
      </c>
      <c r="J2657" s="25" t="n">
        <v>45060</v>
      </c>
      <c r="K2657" s="25" t="n">
        <v>45255</v>
      </c>
      <c r="L2657" t="n">
        <v>1</v>
      </c>
      <c r="M2657" t="n">
        <v>4</v>
      </c>
      <c r="N2657" t="n">
        <v>4</v>
      </c>
      <c r="O2657">
        <f>DATE(2026,1,1)-K2657</f>
        <v/>
      </c>
      <c r="P2657">
        <f>IF(G2657&gt;=2,"Repeat","One-time")</f>
        <v/>
      </c>
    </row>
    <row r="2658">
      <c r="A2658" t="inlineStr">
        <is>
          <t>C04113</t>
        </is>
      </c>
      <c r="B2658" t="inlineStr">
        <is>
          <t>Lakshmi Mehta</t>
        </is>
      </c>
      <c r="C2658" t="inlineStr">
        <is>
          <t>West</t>
        </is>
      </c>
      <c r="D2658" t="inlineStr">
        <is>
          <t>Ahmedabad</t>
        </is>
      </c>
      <c r="E2658" t="inlineStr">
        <is>
          <t>No</t>
        </is>
      </c>
      <c r="F2658" t="inlineStr">
        <is>
          <t>High Value</t>
        </is>
      </c>
      <c r="G2658" t="n">
        <v>7</v>
      </c>
      <c r="H2658" s="24" t="n">
        <v>41704.58</v>
      </c>
      <c r="I2658" s="24" t="n">
        <v>10883.48</v>
      </c>
      <c r="J2658" s="25" t="n">
        <v>45373</v>
      </c>
      <c r="K2658" s="25" t="n">
        <v>45883</v>
      </c>
      <c r="L2658" t="n">
        <v>3</v>
      </c>
      <c r="M2658" t="n">
        <v>4</v>
      </c>
      <c r="N2658" t="n">
        <v>4</v>
      </c>
      <c r="O2658">
        <f>DATE(2026,1,1)-K2658</f>
        <v/>
      </c>
      <c r="P2658">
        <f>IF(G2658&gt;=2,"Repeat","One-time")</f>
        <v/>
      </c>
    </row>
    <row r="2659">
      <c r="A2659" t="inlineStr">
        <is>
          <t>C03459</t>
        </is>
      </c>
      <c r="B2659" t="inlineStr">
        <is>
          <t>Vivaan Pillai</t>
        </is>
      </c>
      <c r="C2659" t="inlineStr">
        <is>
          <t>South</t>
        </is>
      </c>
      <c r="D2659" t="inlineStr">
        <is>
          <t>Hyderabad</t>
        </is>
      </c>
      <c r="E2659" t="inlineStr">
        <is>
          <t>No</t>
        </is>
      </c>
      <c r="F2659" t="inlineStr">
        <is>
          <t>High Value</t>
        </is>
      </c>
      <c r="G2659" t="n">
        <v>7</v>
      </c>
      <c r="H2659" s="24" t="n">
        <v>41698.83</v>
      </c>
      <c r="I2659" s="24" t="n">
        <v>9216.549999999999</v>
      </c>
      <c r="J2659" s="25" t="n">
        <v>45371</v>
      </c>
      <c r="K2659" s="25" t="n">
        <v>46018</v>
      </c>
      <c r="L2659" t="n">
        <v>5</v>
      </c>
      <c r="M2659" t="n">
        <v>4</v>
      </c>
      <c r="N2659" t="n">
        <v>4</v>
      </c>
      <c r="O2659">
        <f>DATE(2026,1,1)-K2659</f>
        <v/>
      </c>
      <c r="P2659">
        <f>IF(G2659&gt;=2,"Repeat","One-time")</f>
        <v/>
      </c>
    </row>
    <row r="2660">
      <c r="A2660" t="inlineStr">
        <is>
          <t>C01320</t>
        </is>
      </c>
      <c r="B2660" t="inlineStr">
        <is>
          <t>Priya Shah</t>
        </is>
      </c>
      <c r="C2660" t="inlineStr">
        <is>
          <t>South</t>
        </is>
      </c>
      <c r="D2660" t="inlineStr">
        <is>
          <t>Bengaluru</t>
        </is>
      </c>
      <c r="E2660" t="inlineStr">
        <is>
          <t>Yes</t>
        </is>
      </c>
      <c r="F2660" t="inlineStr">
        <is>
          <t>At Risk</t>
        </is>
      </c>
      <c r="G2660" t="n">
        <v>3</v>
      </c>
      <c r="H2660" s="24" t="n">
        <v>41680.22</v>
      </c>
      <c r="I2660" s="24" t="n">
        <v>7432.11</v>
      </c>
      <c r="J2660" s="25" t="n">
        <v>44995</v>
      </c>
      <c r="K2660" s="25" t="n">
        <v>45442</v>
      </c>
      <c r="L2660" t="n">
        <v>1</v>
      </c>
      <c r="M2660" t="n">
        <v>3</v>
      </c>
      <c r="N2660" t="n">
        <v>4</v>
      </c>
      <c r="O2660">
        <f>DATE(2026,1,1)-K2660</f>
        <v/>
      </c>
      <c r="P2660">
        <f>IF(G2660&gt;=2,"Repeat","One-time")</f>
        <v/>
      </c>
    </row>
    <row r="2661">
      <c r="A2661" t="inlineStr">
        <is>
          <t>C02985</t>
        </is>
      </c>
      <c r="B2661" t="inlineStr">
        <is>
          <t>Vikram Das</t>
        </is>
      </c>
      <c r="C2661" t="inlineStr">
        <is>
          <t>North</t>
        </is>
      </c>
      <c r="D2661" t="inlineStr">
        <is>
          <t>Gurugram</t>
        </is>
      </c>
      <c r="E2661" t="inlineStr">
        <is>
          <t>No</t>
        </is>
      </c>
      <c r="F2661" t="inlineStr">
        <is>
          <t>Loyal</t>
        </is>
      </c>
      <c r="G2661" t="n">
        <v>3</v>
      </c>
      <c r="H2661" s="24" t="n">
        <v>41656.86</v>
      </c>
      <c r="I2661" s="24" t="n">
        <v>7018.24</v>
      </c>
      <c r="J2661" s="25" t="n">
        <v>45213</v>
      </c>
      <c r="K2661" s="25" t="n">
        <v>45935</v>
      </c>
      <c r="L2661" t="n">
        <v>4</v>
      </c>
      <c r="M2661" t="n">
        <v>3</v>
      </c>
      <c r="N2661" t="n">
        <v>4</v>
      </c>
      <c r="O2661">
        <f>DATE(2026,1,1)-K2661</f>
        <v/>
      </c>
      <c r="P2661">
        <f>IF(G2661&gt;=2,"Repeat","One-time")</f>
        <v/>
      </c>
    </row>
    <row r="2662">
      <c r="A2662" t="inlineStr">
        <is>
          <t>C00211</t>
        </is>
      </c>
      <c r="B2662" t="inlineStr">
        <is>
          <t>Vivaan Mehta</t>
        </is>
      </c>
      <c r="C2662" t="inlineStr">
        <is>
          <t>North</t>
        </is>
      </c>
      <c r="D2662" t="inlineStr">
        <is>
          <t>Jaipur</t>
        </is>
      </c>
      <c r="E2662" t="inlineStr">
        <is>
          <t>No</t>
        </is>
      </c>
      <c r="F2662" t="inlineStr">
        <is>
          <t>At Risk</t>
        </is>
      </c>
      <c r="G2662" t="n">
        <v>13</v>
      </c>
      <c r="H2662" s="24" t="n">
        <v>41639.95</v>
      </c>
      <c r="I2662" s="24" t="n">
        <v>15455.34</v>
      </c>
      <c r="J2662" s="25" t="n">
        <v>44927</v>
      </c>
      <c r="K2662" s="25" t="n">
        <v>45670</v>
      </c>
      <c r="L2662" t="n">
        <v>2</v>
      </c>
      <c r="M2662" t="n">
        <v>5</v>
      </c>
      <c r="N2662" t="n">
        <v>4</v>
      </c>
      <c r="O2662">
        <f>DATE(2026,1,1)-K2662</f>
        <v/>
      </c>
      <c r="P2662">
        <f>IF(G2662&gt;=2,"Repeat","One-time")</f>
        <v/>
      </c>
    </row>
    <row r="2663">
      <c r="A2663" t="inlineStr">
        <is>
          <t>C05272</t>
        </is>
      </c>
      <c r="B2663" t="inlineStr">
        <is>
          <t>Nikhil Rao</t>
        </is>
      </c>
      <c r="C2663" t="inlineStr">
        <is>
          <t>East</t>
        </is>
      </c>
      <c r="D2663" t="inlineStr">
        <is>
          <t>Patna</t>
        </is>
      </c>
      <c r="E2663" t="inlineStr">
        <is>
          <t>No</t>
        </is>
      </c>
      <c r="F2663" t="inlineStr">
        <is>
          <t>Occasional</t>
        </is>
      </c>
      <c r="G2663" t="n">
        <v>2</v>
      </c>
      <c r="H2663" s="24" t="n">
        <v>41631.86</v>
      </c>
      <c r="I2663" s="24" t="n">
        <v>6208.4</v>
      </c>
      <c r="J2663" s="25" t="n">
        <v>45448</v>
      </c>
      <c r="K2663" s="25" t="n">
        <v>45993</v>
      </c>
      <c r="L2663" t="n">
        <v>5</v>
      </c>
      <c r="M2663" t="n">
        <v>2</v>
      </c>
      <c r="N2663" t="n">
        <v>4</v>
      </c>
      <c r="O2663">
        <f>DATE(2026,1,1)-K2663</f>
        <v/>
      </c>
      <c r="P2663">
        <f>IF(G2663&gt;=2,"Repeat","One-time")</f>
        <v/>
      </c>
    </row>
    <row r="2664">
      <c r="A2664" t="inlineStr">
        <is>
          <t>C02004</t>
        </is>
      </c>
      <c r="B2664" t="inlineStr">
        <is>
          <t>Amit Fernandes</t>
        </is>
      </c>
      <c r="C2664" t="inlineStr">
        <is>
          <t>Central</t>
        </is>
      </c>
      <c r="D2664" t="inlineStr">
        <is>
          <t>Indore</t>
        </is>
      </c>
      <c r="E2664" t="inlineStr">
        <is>
          <t>Yes</t>
        </is>
      </c>
      <c r="F2664" t="inlineStr">
        <is>
          <t>At Risk</t>
        </is>
      </c>
      <c r="G2664" t="n">
        <v>9</v>
      </c>
      <c r="H2664" s="24" t="n">
        <v>41630.89</v>
      </c>
      <c r="I2664" s="24" t="n">
        <v>10604.46</v>
      </c>
      <c r="J2664" s="25" t="n">
        <v>45187</v>
      </c>
      <c r="K2664" s="25" t="n">
        <v>45454</v>
      </c>
      <c r="L2664" t="n">
        <v>1</v>
      </c>
      <c r="M2664" t="n">
        <v>5</v>
      </c>
      <c r="N2664" t="n">
        <v>4</v>
      </c>
      <c r="O2664">
        <f>DATE(2026,1,1)-K2664</f>
        <v/>
      </c>
      <c r="P2664">
        <f>IF(G2664&gt;=2,"Repeat","One-time")</f>
        <v/>
      </c>
    </row>
    <row r="2665">
      <c r="A2665" t="inlineStr">
        <is>
          <t>C08232</t>
        </is>
      </c>
      <c r="B2665" t="inlineStr">
        <is>
          <t>Nikhil Banerjee</t>
        </is>
      </c>
      <c r="C2665" t="inlineStr">
        <is>
          <t>South</t>
        </is>
      </c>
      <c r="D2665" t="inlineStr">
        <is>
          <t>Bengaluru</t>
        </is>
      </c>
      <c r="E2665" t="inlineStr">
        <is>
          <t>No</t>
        </is>
      </c>
      <c r="F2665" t="inlineStr">
        <is>
          <t>High Value</t>
        </is>
      </c>
      <c r="G2665" t="n">
        <v>4</v>
      </c>
      <c r="H2665" s="24" t="n">
        <v>41592.1</v>
      </c>
      <c r="I2665" s="24" t="n">
        <v>8611.879999999999</v>
      </c>
      <c r="J2665" s="25" t="n">
        <v>45703</v>
      </c>
      <c r="K2665" s="25" t="n">
        <v>45802</v>
      </c>
      <c r="L2665" t="n">
        <v>3</v>
      </c>
      <c r="M2665" t="n">
        <v>4</v>
      </c>
      <c r="N2665" t="n">
        <v>4</v>
      </c>
      <c r="O2665">
        <f>DATE(2026,1,1)-K2665</f>
        <v/>
      </c>
      <c r="P2665">
        <f>IF(G2665&gt;=2,"Repeat","One-time")</f>
        <v/>
      </c>
    </row>
    <row r="2666">
      <c r="A2666" t="inlineStr">
        <is>
          <t>C02107</t>
        </is>
      </c>
      <c r="B2666" t="inlineStr">
        <is>
          <t>Priya Rao</t>
        </is>
      </c>
      <c r="C2666" t="inlineStr">
        <is>
          <t>South</t>
        </is>
      </c>
      <c r="D2666" t="inlineStr">
        <is>
          <t>Chennai</t>
        </is>
      </c>
      <c r="E2666" t="inlineStr">
        <is>
          <t>Yes</t>
        </is>
      </c>
      <c r="F2666" t="inlineStr">
        <is>
          <t>At Risk</t>
        </is>
      </c>
      <c r="G2666" t="n">
        <v>3</v>
      </c>
      <c r="H2666" s="24" t="n">
        <v>41583.75</v>
      </c>
      <c r="I2666" s="24" t="n">
        <v>4655.35</v>
      </c>
      <c r="J2666" s="25" t="n">
        <v>45090</v>
      </c>
      <c r="K2666" s="25" t="n">
        <v>45160</v>
      </c>
      <c r="L2666" t="n">
        <v>1</v>
      </c>
      <c r="M2666" t="n">
        <v>3</v>
      </c>
      <c r="N2666" t="n">
        <v>4</v>
      </c>
      <c r="O2666">
        <f>DATE(2026,1,1)-K2666</f>
        <v/>
      </c>
      <c r="P2666">
        <f>IF(G2666&gt;=2,"Repeat","One-time")</f>
        <v/>
      </c>
    </row>
    <row r="2667">
      <c r="A2667" t="inlineStr">
        <is>
          <t>C00090</t>
        </is>
      </c>
      <c r="B2667" t="inlineStr">
        <is>
          <t>Sanjay Reddy</t>
        </is>
      </c>
      <c r="C2667" t="inlineStr">
        <is>
          <t>West</t>
        </is>
      </c>
      <c r="D2667" t="inlineStr">
        <is>
          <t>Pune</t>
        </is>
      </c>
      <c r="E2667" t="inlineStr">
        <is>
          <t>Yes</t>
        </is>
      </c>
      <c r="F2667" t="inlineStr">
        <is>
          <t>High Value</t>
        </is>
      </c>
      <c r="G2667" t="n">
        <v>6</v>
      </c>
      <c r="H2667" s="24" t="n">
        <v>41555.16</v>
      </c>
      <c r="I2667" s="24" t="n">
        <v>8167.72</v>
      </c>
      <c r="J2667" s="25" t="n">
        <v>45421</v>
      </c>
      <c r="K2667" s="25" t="n">
        <v>45884</v>
      </c>
      <c r="L2667" t="n">
        <v>3</v>
      </c>
      <c r="M2667" t="n">
        <v>4</v>
      </c>
      <c r="N2667" t="n">
        <v>4</v>
      </c>
      <c r="O2667">
        <f>DATE(2026,1,1)-K2667</f>
        <v/>
      </c>
      <c r="P2667">
        <f>IF(G2667&gt;=2,"Repeat","One-time")</f>
        <v/>
      </c>
    </row>
    <row r="2668">
      <c r="A2668" t="inlineStr">
        <is>
          <t>C07481</t>
        </is>
      </c>
      <c r="B2668" t="inlineStr">
        <is>
          <t>Suresh Menon</t>
        </is>
      </c>
      <c r="C2668" t="inlineStr">
        <is>
          <t>East</t>
        </is>
      </c>
      <c r="D2668" t="inlineStr">
        <is>
          <t>Kolkata</t>
        </is>
      </c>
      <c r="E2668" t="inlineStr">
        <is>
          <t>No</t>
        </is>
      </c>
      <c r="F2668" t="inlineStr">
        <is>
          <t>Loyal</t>
        </is>
      </c>
      <c r="G2668" t="n">
        <v>3</v>
      </c>
      <c r="H2668" s="24" t="n">
        <v>41554.14</v>
      </c>
      <c r="I2668" s="24" t="n">
        <v>147.77</v>
      </c>
      <c r="J2668" s="25" t="n">
        <v>45641</v>
      </c>
      <c r="K2668" s="25" t="n">
        <v>45881</v>
      </c>
      <c r="L2668" t="n">
        <v>3</v>
      </c>
      <c r="M2668" t="n">
        <v>3</v>
      </c>
      <c r="N2668" t="n">
        <v>4</v>
      </c>
      <c r="O2668">
        <f>DATE(2026,1,1)-K2668</f>
        <v/>
      </c>
      <c r="P2668">
        <f>IF(G2668&gt;=2,"Repeat","One-time")</f>
        <v/>
      </c>
    </row>
    <row r="2669">
      <c r="A2669" t="inlineStr">
        <is>
          <t>C02587</t>
        </is>
      </c>
      <c r="B2669" t="inlineStr">
        <is>
          <t>Karan Bose</t>
        </is>
      </c>
      <c r="C2669" t="inlineStr">
        <is>
          <t>West</t>
        </is>
      </c>
      <c r="D2669" t="inlineStr">
        <is>
          <t>Mumbai</t>
        </is>
      </c>
      <c r="E2669" t="inlineStr">
        <is>
          <t>No</t>
        </is>
      </c>
      <c r="F2669" t="inlineStr">
        <is>
          <t>At Risk</t>
        </is>
      </c>
      <c r="G2669" t="n">
        <v>7</v>
      </c>
      <c r="H2669" s="24" t="n">
        <v>41552.34</v>
      </c>
      <c r="I2669" s="24" t="n">
        <v>9447.530000000001</v>
      </c>
      <c r="J2669" s="25" t="n">
        <v>45200</v>
      </c>
      <c r="K2669" s="25" t="n">
        <v>45367</v>
      </c>
      <c r="L2669" t="n">
        <v>1</v>
      </c>
      <c r="M2669" t="n">
        <v>4</v>
      </c>
      <c r="N2669" t="n">
        <v>4</v>
      </c>
      <c r="O2669">
        <f>DATE(2026,1,1)-K2669</f>
        <v/>
      </c>
      <c r="P2669">
        <f>IF(G2669&gt;=2,"Repeat","One-time")</f>
        <v/>
      </c>
    </row>
    <row r="2670">
      <c r="A2670" t="inlineStr">
        <is>
          <t>C05190</t>
        </is>
      </c>
      <c r="B2670" t="inlineStr">
        <is>
          <t>Aarav Fernandes</t>
        </is>
      </c>
      <c r="C2670" t="inlineStr">
        <is>
          <t>North</t>
        </is>
      </c>
      <c r="D2670" t="inlineStr">
        <is>
          <t>Jaipur</t>
        </is>
      </c>
      <c r="E2670" t="inlineStr">
        <is>
          <t>Yes</t>
        </is>
      </c>
      <c r="F2670" t="inlineStr">
        <is>
          <t>High Value</t>
        </is>
      </c>
      <c r="G2670" t="n">
        <v>8</v>
      </c>
      <c r="H2670" s="24" t="n">
        <v>41535.19</v>
      </c>
      <c r="I2670" s="24" t="n">
        <v>10353.84</v>
      </c>
      <c r="J2670" s="25" t="n">
        <v>45518</v>
      </c>
      <c r="K2670" s="25" t="n">
        <v>45974</v>
      </c>
      <c r="L2670" t="n">
        <v>4</v>
      </c>
      <c r="M2670" t="n">
        <v>4</v>
      </c>
      <c r="N2670" t="n">
        <v>4</v>
      </c>
      <c r="O2670">
        <f>DATE(2026,1,1)-K2670</f>
        <v/>
      </c>
      <c r="P2670">
        <f>IF(G2670&gt;=2,"Repeat","One-time")</f>
        <v/>
      </c>
    </row>
    <row r="2671">
      <c r="A2671" t="inlineStr">
        <is>
          <t>C04769</t>
        </is>
      </c>
      <c r="B2671" t="inlineStr">
        <is>
          <t>Arjun Yadav</t>
        </is>
      </c>
      <c r="C2671" t="inlineStr">
        <is>
          <t>North</t>
        </is>
      </c>
      <c r="D2671" t="inlineStr">
        <is>
          <t>Lucknow</t>
        </is>
      </c>
      <c r="E2671" t="inlineStr">
        <is>
          <t>Yes</t>
        </is>
      </c>
      <c r="F2671" t="inlineStr">
        <is>
          <t>At Risk</t>
        </is>
      </c>
      <c r="G2671" t="n">
        <v>2</v>
      </c>
      <c r="H2671" s="24" t="n">
        <v>41525.79</v>
      </c>
      <c r="I2671" s="24" t="n">
        <v>2506.56</v>
      </c>
      <c r="J2671" s="25" t="n">
        <v>45405</v>
      </c>
      <c r="K2671" s="25" t="n">
        <v>45550</v>
      </c>
      <c r="L2671" t="n">
        <v>2</v>
      </c>
      <c r="M2671" t="n">
        <v>2</v>
      </c>
      <c r="N2671" t="n">
        <v>4</v>
      </c>
      <c r="O2671">
        <f>DATE(2026,1,1)-K2671</f>
        <v/>
      </c>
      <c r="P2671">
        <f>IF(G2671&gt;=2,"Repeat","One-time")</f>
        <v/>
      </c>
    </row>
    <row r="2672">
      <c r="A2672" t="inlineStr">
        <is>
          <t>C00921</t>
        </is>
      </c>
      <c r="B2672" t="inlineStr">
        <is>
          <t>Isha Menon</t>
        </is>
      </c>
      <c r="C2672" t="inlineStr">
        <is>
          <t>North</t>
        </is>
      </c>
      <c r="D2672" t="inlineStr">
        <is>
          <t>Jaipur</t>
        </is>
      </c>
      <c r="E2672" t="inlineStr">
        <is>
          <t>No</t>
        </is>
      </c>
      <c r="F2672" t="inlineStr">
        <is>
          <t>At Risk</t>
        </is>
      </c>
      <c r="G2672" t="n">
        <v>7</v>
      </c>
      <c r="H2672" s="24" t="n">
        <v>41516.55</v>
      </c>
      <c r="I2672" s="24" t="n">
        <v>10618.79</v>
      </c>
      <c r="J2672" s="25" t="n">
        <v>44973</v>
      </c>
      <c r="K2672" s="25" t="n">
        <v>45289</v>
      </c>
      <c r="L2672" t="n">
        <v>1</v>
      </c>
      <c r="M2672" t="n">
        <v>4</v>
      </c>
      <c r="N2672" t="n">
        <v>4</v>
      </c>
      <c r="O2672">
        <f>DATE(2026,1,1)-K2672</f>
        <v/>
      </c>
      <c r="P2672">
        <f>IF(G2672&gt;=2,"Repeat","One-time")</f>
        <v/>
      </c>
    </row>
    <row r="2673">
      <c r="A2673" t="inlineStr">
        <is>
          <t>C01384</t>
        </is>
      </c>
      <c r="B2673" t="inlineStr">
        <is>
          <t>Rahul Mishra</t>
        </is>
      </c>
      <c r="C2673" t="inlineStr">
        <is>
          <t>North</t>
        </is>
      </c>
      <c r="D2673" t="inlineStr">
        <is>
          <t>Delhi</t>
        </is>
      </c>
      <c r="E2673" t="inlineStr">
        <is>
          <t>No</t>
        </is>
      </c>
      <c r="F2673" t="inlineStr">
        <is>
          <t>At Risk</t>
        </is>
      </c>
      <c r="G2673" t="n">
        <v>2</v>
      </c>
      <c r="H2673" s="24" t="n">
        <v>41508.1</v>
      </c>
      <c r="I2673" s="24" t="n">
        <v>5636.15</v>
      </c>
      <c r="J2673" s="25" t="n">
        <v>44996</v>
      </c>
      <c r="K2673" s="25" t="n">
        <v>45077</v>
      </c>
      <c r="L2673" t="n">
        <v>1</v>
      </c>
      <c r="M2673" t="n">
        <v>2</v>
      </c>
      <c r="N2673" t="n">
        <v>4</v>
      </c>
      <c r="O2673">
        <f>DATE(2026,1,1)-K2673</f>
        <v/>
      </c>
      <c r="P2673">
        <f>IF(G2673&gt;=2,"Repeat","One-time")</f>
        <v/>
      </c>
    </row>
    <row r="2674">
      <c r="A2674" t="inlineStr">
        <is>
          <t>C07738</t>
        </is>
      </c>
      <c r="B2674" t="inlineStr">
        <is>
          <t>Ritu Gupta</t>
        </is>
      </c>
      <c r="C2674" t="inlineStr">
        <is>
          <t>Central</t>
        </is>
      </c>
      <c r="D2674" t="inlineStr">
        <is>
          <t>Indore</t>
        </is>
      </c>
      <c r="E2674" t="inlineStr">
        <is>
          <t>No</t>
        </is>
      </c>
      <c r="F2674" t="inlineStr">
        <is>
          <t>High Value</t>
        </is>
      </c>
      <c r="G2674" t="n">
        <v>5</v>
      </c>
      <c r="H2674" s="24" t="n">
        <v>41471.83</v>
      </c>
      <c r="I2674" s="24" t="n">
        <v>5183.78</v>
      </c>
      <c r="J2674" s="25" t="n">
        <v>45666</v>
      </c>
      <c r="K2674" s="25" t="n">
        <v>46012</v>
      </c>
      <c r="L2674" t="n">
        <v>5</v>
      </c>
      <c r="M2674" t="n">
        <v>4</v>
      </c>
      <c r="N2674" t="n">
        <v>4</v>
      </c>
      <c r="O2674">
        <f>DATE(2026,1,1)-K2674</f>
        <v/>
      </c>
      <c r="P2674">
        <f>IF(G2674&gt;=2,"Repeat","One-time")</f>
        <v/>
      </c>
    </row>
    <row r="2675">
      <c r="A2675" t="inlineStr">
        <is>
          <t>C00124</t>
        </is>
      </c>
      <c r="B2675" t="inlineStr">
        <is>
          <t>Joseph Patel</t>
        </is>
      </c>
      <c r="C2675" t="inlineStr">
        <is>
          <t>North</t>
        </is>
      </c>
      <c r="D2675" t="inlineStr">
        <is>
          <t>Delhi</t>
        </is>
      </c>
      <c r="E2675" t="inlineStr">
        <is>
          <t>No</t>
        </is>
      </c>
      <c r="F2675" t="inlineStr">
        <is>
          <t>High Value</t>
        </is>
      </c>
      <c r="G2675" t="n">
        <v>11</v>
      </c>
      <c r="H2675" s="24" t="n">
        <v>41462.4</v>
      </c>
      <c r="I2675" s="24" t="n">
        <v>8741.35</v>
      </c>
      <c r="J2675" s="25" t="n">
        <v>44934</v>
      </c>
      <c r="K2675" s="25" t="n">
        <v>45978</v>
      </c>
      <c r="L2675" t="n">
        <v>4</v>
      </c>
      <c r="M2675" t="n">
        <v>5</v>
      </c>
      <c r="N2675" t="n">
        <v>4</v>
      </c>
      <c r="O2675">
        <f>DATE(2026,1,1)-K2675</f>
        <v/>
      </c>
      <c r="P2675">
        <f>IF(G2675&gt;=2,"Repeat","One-time")</f>
        <v/>
      </c>
    </row>
    <row r="2676">
      <c r="A2676" t="inlineStr">
        <is>
          <t>C04164</t>
        </is>
      </c>
      <c r="B2676" t="inlineStr">
        <is>
          <t>Amit Mukherjee</t>
        </is>
      </c>
      <c r="C2676" t="inlineStr">
        <is>
          <t>North</t>
        </is>
      </c>
      <c r="D2676" t="inlineStr">
        <is>
          <t>Delhi</t>
        </is>
      </c>
      <c r="E2676" t="inlineStr">
        <is>
          <t>No</t>
        </is>
      </c>
      <c r="F2676" t="inlineStr">
        <is>
          <t>High Value</t>
        </is>
      </c>
      <c r="G2676" t="n">
        <v>5</v>
      </c>
      <c r="H2676" s="24" t="n">
        <v>41448.36</v>
      </c>
      <c r="I2676" s="24" t="n">
        <v>10100.3</v>
      </c>
      <c r="J2676" s="25" t="n">
        <v>45339</v>
      </c>
      <c r="K2676" s="25" t="n">
        <v>45833</v>
      </c>
      <c r="L2676" t="n">
        <v>3</v>
      </c>
      <c r="M2676" t="n">
        <v>4</v>
      </c>
      <c r="N2676" t="n">
        <v>4</v>
      </c>
      <c r="O2676">
        <f>DATE(2026,1,1)-K2676</f>
        <v/>
      </c>
      <c r="P2676">
        <f>IF(G2676&gt;=2,"Repeat","One-time")</f>
        <v/>
      </c>
    </row>
    <row r="2677">
      <c r="A2677" t="inlineStr">
        <is>
          <t>C03031</t>
        </is>
      </c>
      <c r="B2677" t="inlineStr">
        <is>
          <t>Sneha Khan</t>
        </is>
      </c>
      <c r="C2677" t="inlineStr">
        <is>
          <t>East</t>
        </is>
      </c>
      <c r="D2677" t="inlineStr">
        <is>
          <t>Guwahati</t>
        </is>
      </c>
      <c r="E2677" t="inlineStr">
        <is>
          <t>No</t>
        </is>
      </c>
      <c r="F2677" t="inlineStr">
        <is>
          <t>High Value</t>
        </is>
      </c>
      <c r="G2677" t="n">
        <v>7</v>
      </c>
      <c r="H2677" s="24" t="n">
        <v>41444.62</v>
      </c>
      <c r="I2677" s="24" t="n">
        <v>6816.81</v>
      </c>
      <c r="J2677" s="25" t="n">
        <v>45250</v>
      </c>
      <c r="K2677" s="25" t="n">
        <v>45970</v>
      </c>
      <c r="L2677" t="n">
        <v>4</v>
      </c>
      <c r="M2677" t="n">
        <v>4</v>
      </c>
      <c r="N2677" t="n">
        <v>4</v>
      </c>
      <c r="O2677">
        <f>DATE(2026,1,1)-K2677</f>
        <v/>
      </c>
      <c r="P2677">
        <f>IF(G2677&gt;=2,"Repeat","One-time")</f>
        <v/>
      </c>
    </row>
    <row r="2678">
      <c r="A2678" t="inlineStr">
        <is>
          <t>C10323</t>
        </is>
      </c>
      <c r="B2678" t="inlineStr">
        <is>
          <t>Harpreet Rao</t>
        </is>
      </c>
      <c r="C2678" t="inlineStr">
        <is>
          <t>South</t>
        </is>
      </c>
      <c r="D2678" t="inlineStr">
        <is>
          <t>Chennai</t>
        </is>
      </c>
      <c r="E2678" t="inlineStr">
        <is>
          <t>Yes</t>
        </is>
      </c>
      <c r="F2678" t="inlineStr">
        <is>
          <t>New</t>
        </is>
      </c>
      <c r="G2678" t="n">
        <v>3</v>
      </c>
      <c r="H2678" s="24" t="n">
        <v>41437.56</v>
      </c>
      <c r="I2678" s="24" t="n">
        <v>6671.55</v>
      </c>
      <c r="J2678" s="25" t="n">
        <v>45964</v>
      </c>
      <c r="K2678" s="25" t="n">
        <v>45990</v>
      </c>
      <c r="L2678" t="n">
        <v>5</v>
      </c>
      <c r="M2678" t="n">
        <v>3</v>
      </c>
      <c r="N2678" t="n">
        <v>4</v>
      </c>
      <c r="O2678">
        <f>DATE(2026,1,1)-K2678</f>
        <v/>
      </c>
      <c r="P2678">
        <f>IF(G2678&gt;=2,"Repeat","One-time")</f>
        <v/>
      </c>
    </row>
    <row r="2679">
      <c r="A2679" t="inlineStr">
        <is>
          <t>C05292</t>
        </is>
      </c>
      <c r="B2679" t="inlineStr">
        <is>
          <t>Aarav Das</t>
        </is>
      </c>
      <c r="C2679" t="inlineStr">
        <is>
          <t>West</t>
        </is>
      </c>
      <c r="D2679" t="inlineStr">
        <is>
          <t>Pune</t>
        </is>
      </c>
      <c r="E2679" t="inlineStr">
        <is>
          <t>No</t>
        </is>
      </c>
      <c r="F2679" t="inlineStr">
        <is>
          <t>Loyal</t>
        </is>
      </c>
      <c r="G2679" t="n">
        <v>4</v>
      </c>
      <c r="H2679" s="24" t="n">
        <v>41416.52</v>
      </c>
      <c r="I2679" s="24" t="n">
        <v>7936.55</v>
      </c>
      <c r="J2679" s="25" t="n">
        <v>45612</v>
      </c>
      <c r="K2679" s="25" t="n">
        <v>45857</v>
      </c>
      <c r="L2679" t="n">
        <v>3</v>
      </c>
      <c r="M2679" t="n">
        <v>3</v>
      </c>
      <c r="N2679" t="n">
        <v>4</v>
      </c>
      <c r="O2679">
        <f>DATE(2026,1,1)-K2679</f>
        <v/>
      </c>
      <c r="P2679">
        <f>IF(G2679&gt;=2,"Repeat","One-time")</f>
        <v/>
      </c>
    </row>
    <row r="2680">
      <c r="A2680" t="inlineStr">
        <is>
          <t>C02239</t>
        </is>
      </c>
      <c r="B2680" t="inlineStr">
        <is>
          <t>Neha Mishra</t>
        </is>
      </c>
      <c r="C2680" t="inlineStr">
        <is>
          <t>South</t>
        </is>
      </c>
      <c r="D2680" t="inlineStr">
        <is>
          <t>Bengaluru</t>
        </is>
      </c>
      <c r="E2680" t="inlineStr">
        <is>
          <t>No</t>
        </is>
      </c>
      <c r="F2680" t="inlineStr">
        <is>
          <t>At Risk</t>
        </is>
      </c>
      <c r="G2680" t="n">
        <v>2</v>
      </c>
      <c r="H2680" s="24" t="n">
        <v>41407.39</v>
      </c>
      <c r="I2680" s="24" t="n">
        <v>7927.03</v>
      </c>
      <c r="J2680" s="25" t="n">
        <v>45270</v>
      </c>
      <c r="K2680" s="25" t="n">
        <v>45472</v>
      </c>
      <c r="L2680" t="n">
        <v>1</v>
      </c>
      <c r="M2680" t="n">
        <v>2</v>
      </c>
      <c r="N2680" t="n">
        <v>4</v>
      </c>
      <c r="O2680">
        <f>DATE(2026,1,1)-K2680</f>
        <v/>
      </c>
      <c r="P2680">
        <f>IF(G2680&gt;=2,"Repeat","One-time")</f>
        <v/>
      </c>
    </row>
    <row r="2681">
      <c r="A2681" t="inlineStr">
        <is>
          <t>C00263</t>
        </is>
      </c>
      <c r="B2681" t="inlineStr">
        <is>
          <t>Suresh Mehta</t>
        </is>
      </c>
      <c r="C2681" t="inlineStr">
        <is>
          <t>West</t>
        </is>
      </c>
      <c r="D2681" t="inlineStr">
        <is>
          <t>Ahmedabad</t>
        </is>
      </c>
      <c r="E2681" t="inlineStr">
        <is>
          <t>No</t>
        </is>
      </c>
      <c r="F2681" t="inlineStr">
        <is>
          <t>At Risk</t>
        </is>
      </c>
      <c r="G2681" t="n">
        <v>7</v>
      </c>
      <c r="H2681" s="24" t="n">
        <v>41406.9</v>
      </c>
      <c r="I2681" s="24" t="n">
        <v>7313.3</v>
      </c>
      <c r="J2681" s="25" t="n">
        <v>44931</v>
      </c>
      <c r="K2681" s="25" t="n">
        <v>45231</v>
      </c>
      <c r="L2681" t="n">
        <v>1</v>
      </c>
      <c r="M2681" t="n">
        <v>4</v>
      </c>
      <c r="N2681" t="n">
        <v>4</v>
      </c>
      <c r="O2681">
        <f>DATE(2026,1,1)-K2681</f>
        <v/>
      </c>
      <c r="P2681">
        <f>IF(G2681&gt;=2,"Repeat","One-time")</f>
        <v/>
      </c>
    </row>
    <row r="2682">
      <c r="A2682" t="inlineStr">
        <is>
          <t>C06237</t>
        </is>
      </c>
      <c r="B2682" t="inlineStr">
        <is>
          <t>Diya Mukherjee</t>
        </is>
      </c>
      <c r="C2682" t="inlineStr">
        <is>
          <t>West</t>
        </is>
      </c>
      <c r="D2682" t="inlineStr">
        <is>
          <t>Mumbai</t>
        </is>
      </c>
      <c r="E2682" t="inlineStr">
        <is>
          <t>No</t>
        </is>
      </c>
      <c r="F2682" t="inlineStr">
        <is>
          <t>Loyal</t>
        </is>
      </c>
      <c r="G2682" t="n">
        <v>4</v>
      </c>
      <c r="H2682" s="24" t="n">
        <v>41402.42</v>
      </c>
      <c r="I2682" s="24" t="n">
        <v>7016.07</v>
      </c>
      <c r="J2682" s="25" t="n">
        <v>45590</v>
      </c>
      <c r="K2682" s="25" t="n">
        <v>45830</v>
      </c>
      <c r="L2682" t="n">
        <v>3</v>
      </c>
      <c r="M2682" t="n">
        <v>3</v>
      </c>
      <c r="N2682" t="n">
        <v>4</v>
      </c>
      <c r="O2682">
        <f>DATE(2026,1,1)-K2682</f>
        <v/>
      </c>
      <c r="P2682">
        <f>IF(G2682&gt;=2,"Repeat","One-time")</f>
        <v/>
      </c>
    </row>
    <row r="2683">
      <c r="A2683" t="inlineStr">
        <is>
          <t>C07430</t>
        </is>
      </c>
      <c r="B2683" t="inlineStr">
        <is>
          <t>Vivaan Iyer</t>
        </is>
      </c>
      <c r="C2683" t="inlineStr">
        <is>
          <t>Central</t>
        </is>
      </c>
      <c r="D2683" t="inlineStr">
        <is>
          <t>Nagpur</t>
        </is>
      </c>
      <c r="E2683" t="inlineStr">
        <is>
          <t>Yes</t>
        </is>
      </c>
      <c r="F2683" t="inlineStr">
        <is>
          <t>High Value</t>
        </is>
      </c>
      <c r="G2683" t="n">
        <v>8</v>
      </c>
      <c r="H2683" s="24" t="n">
        <v>41399.48</v>
      </c>
      <c r="I2683" s="24" t="n">
        <v>9876.639999999999</v>
      </c>
      <c r="J2683" s="25" t="n">
        <v>45688</v>
      </c>
      <c r="K2683" s="25" t="n">
        <v>46003</v>
      </c>
      <c r="L2683" t="n">
        <v>5</v>
      </c>
      <c r="M2683" t="n">
        <v>5</v>
      </c>
      <c r="N2683" t="n">
        <v>4</v>
      </c>
      <c r="O2683">
        <f>DATE(2026,1,1)-K2683</f>
        <v/>
      </c>
      <c r="P2683">
        <f>IF(G2683&gt;=2,"Repeat","One-time")</f>
        <v/>
      </c>
    </row>
    <row r="2684">
      <c r="A2684" t="inlineStr">
        <is>
          <t>C08369</t>
        </is>
      </c>
      <c r="B2684" t="inlineStr">
        <is>
          <t>Maria Chopra</t>
        </is>
      </c>
      <c r="C2684" t="inlineStr">
        <is>
          <t>North</t>
        </is>
      </c>
      <c r="D2684" t="inlineStr">
        <is>
          <t>Delhi</t>
        </is>
      </c>
      <c r="E2684" t="inlineStr">
        <is>
          <t>Yes</t>
        </is>
      </c>
      <c r="F2684" t="inlineStr">
        <is>
          <t>High Value</t>
        </is>
      </c>
      <c r="G2684" t="n">
        <v>9</v>
      </c>
      <c r="H2684" s="24" t="n">
        <v>41369.08</v>
      </c>
      <c r="I2684" s="24" t="n">
        <v>10684.07</v>
      </c>
      <c r="J2684" s="25" t="n">
        <v>45723</v>
      </c>
      <c r="K2684" s="25" t="n">
        <v>45891</v>
      </c>
      <c r="L2684" t="n">
        <v>3</v>
      </c>
      <c r="M2684" t="n">
        <v>5</v>
      </c>
      <c r="N2684" t="n">
        <v>4</v>
      </c>
      <c r="O2684">
        <f>DATE(2026,1,1)-K2684</f>
        <v/>
      </c>
      <c r="P2684">
        <f>IF(G2684&gt;=2,"Repeat","One-time")</f>
        <v/>
      </c>
    </row>
    <row r="2685">
      <c r="A2685" t="inlineStr">
        <is>
          <t>C02237</t>
        </is>
      </c>
      <c r="B2685" t="inlineStr">
        <is>
          <t>Varun Menon</t>
        </is>
      </c>
      <c r="C2685" t="inlineStr">
        <is>
          <t>South</t>
        </is>
      </c>
      <c r="D2685" t="inlineStr">
        <is>
          <t>Hyderabad</t>
        </is>
      </c>
      <c r="E2685" t="inlineStr">
        <is>
          <t>No</t>
        </is>
      </c>
      <c r="F2685" t="inlineStr">
        <is>
          <t>At Risk</t>
        </is>
      </c>
      <c r="G2685" t="n">
        <v>6</v>
      </c>
      <c r="H2685" s="24" t="n">
        <v>41366.64</v>
      </c>
      <c r="I2685" s="24" t="n">
        <v>6047.7</v>
      </c>
      <c r="J2685" s="25" t="n">
        <v>45165</v>
      </c>
      <c r="K2685" s="25" t="n">
        <v>45660</v>
      </c>
      <c r="L2685" t="n">
        <v>2</v>
      </c>
      <c r="M2685" t="n">
        <v>4</v>
      </c>
      <c r="N2685" t="n">
        <v>4</v>
      </c>
      <c r="O2685">
        <f>DATE(2026,1,1)-K2685</f>
        <v/>
      </c>
      <c r="P2685">
        <f>IF(G2685&gt;=2,"Repeat","One-time")</f>
        <v/>
      </c>
    </row>
    <row r="2686">
      <c r="A2686" t="inlineStr">
        <is>
          <t>C08191</t>
        </is>
      </c>
      <c r="B2686" t="inlineStr">
        <is>
          <t>Neha Kapoor</t>
        </is>
      </c>
      <c r="C2686" t="inlineStr">
        <is>
          <t>South</t>
        </is>
      </c>
      <c r="D2686" t="inlineStr">
        <is>
          <t>Hyderabad</t>
        </is>
      </c>
      <c r="E2686" t="inlineStr">
        <is>
          <t>No</t>
        </is>
      </c>
      <c r="F2686" t="inlineStr">
        <is>
          <t>Loyal</t>
        </is>
      </c>
      <c r="G2686" t="n">
        <v>3</v>
      </c>
      <c r="H2686" s="24" t="n">
        <v>41349.18</v>
      </c>
      <c r="I2686" s="24" t="n">
        <v>7255.41</v>
      </c>
      <c r="J2686" s="25" t="n">
        <v>45753</v>
      </c>
      <c r="K2686" s="25" t="n">
        <v>45998</v>
      </c>
      <c r="L2686" t="n">
        <v>5</v>
      </c>
      <c r="M2686" t="n">
        <v>3</v>
      </c>
      <c r="N2686" t="n">
        <v>4</v>
      </c>
      <c r="O2686">
        <f>DATE(2026,1,1)-K2686</f>
        <v/>
      </c>
      <c r="P2686">
        <f>IF(G2686&gt;=2,"Repeat","One-time")</f>
        <v/>
      </c>
    </row>
    <row r="2687">
      <c r="A2687" t="inlineStr">
        <is>
          <t>C01735</t>
        </is>
      </c>
      <c r="B2687" t="inlineStr">
        <is>
          <t>Kavya Khan</t>
        </is>
      </c>
      <c r="C2687" t="inlineStr">
        <is>
          <t>South</t>
        </is>
      </c>
      <c r="D2687" t="inlineStr">
        <is>
          <t>Hyderabad</t>
        </is>
      </c>
      <c r="E2687" t="inlineStr">
        <is>
          <t>No</t>
        </is>
      </c>
      <c r="F2687" t="inlineStr">
        <is>
          <t>At Risk</t>
        </is>
      </c>
      <c r="G2687" t="n">
        <v>2</v>
      </c>
      <c r="H2687" s="24" t="n">
        <v>41323.15</v>
      </c>
      <c r="I2687" s="24" t="n">
        <v>7376.26</v>
      </c>
      <c r="J2687" s="25" t="n">
        <v>45228</v>
      </c>
      <c r="K2687" s="25" t="n">
        <v>45269</v>
      </c>
      <c r="L2687" t="n">
        <v>1</v>
      </c>
      <c r="M2687" t="n">
        <v>2</v>
      </c>
      <c r="N2687" t="n">
        <v>4</v>
      </c>
      <c r="O2687">
        <f>DATE(2026,1,1)-K2687</f>
        <v/>
      </c>
      <c r="P2687">
        <f>IF(G2687&gt;=2,"Repeat","One-time")</f>
        <v/>
      </c>
    </row>
    <row r="2688">
      <c r="A2688" t="inlineStr">
        <is>
          <t>C08895</t>
        </is>
      </c>
      <c r="B2688" t="inlineStr">
        <is>
          <t>Neha Shah</t>
        </is>
      </c>
      <c r="C2688" t="inlineStr">
        <is>
          <t>North</t>
        </is>
      </c>
      <c r="D2688" t="inlineStr">
        <is>
          <t>Delhi</t>
        </is>
      </c>
      <c r="E2688" t="inlineStr">
        <is>
          <t>Yes</t>
        </is>
      </c>
      <c r="F2688" t="inlineStr">
        <is>
          <t>Occasional</t>
        </is>
      </c>
      <c r="G2688" t="n">
        <v>2</v>
      </c>
      <c r="H2688" s="24" t="n">
        <v>41307.38</v>
      </c>
      <c r="I2688" s="24" t="n">
        <v>7918.13</v>
      </c>
      <c r="J2688" s="25" t="n">
        <v>45817</v>
      </c>
      <c r="K2688" s="25" t="n">
        <v>45957</v>
      </c>
      <c r="L2688" t="n">
        <v>4</v>
      </c>
      <c r="M2688" t="n">
        <v>2</v>
      </c>
      <c r="N2688" t="n">
        <v>4</v>
      </c>
      <c r="O2688">
        <f>DATE(2026,1,1)-K2688</f>
        <v/>
      </c>
      <c r="P2688">
        <f>IF(G2688&gt;=2,"Repeat","One-time")</f>
        <v/>
      </c>
    </row>
    <row r="2689">
      <c r="A2689" t="inlineStr">
        <is>
          <t>C03475</t>
        </is>
      </c>
      <c r="B2689" t="inlineStr">
        <is>
          <t>Farhan Thakur</t>
        </is>
      </c>
      <c r="C2689" t="inlineStr">
        <is>
          <t>West</t>
        </is>
      </c>
      <c r="D2689" t="inlineStr">
        <is>
          <t>Surat</t>
        </is>
      </c>
      <c r="E2689" t="inlineStr">
        <is>
          <t>No</t>
        </is>
      </c>
      <c r="F2689" t="inlineStr">
        <is>
          <t>At Risk</t>
        </is>
      </c>
      <c r="G2689" t="n">
        <v>9</v>
      </c>
      <c r="H2689" s="24" t="n">
        <v>41304.93</v>
      </c>
      <c r="I2689" s="24" t="n">
        <v>10840.75</v>
      </c>
      <c r="J2689" s="25" t="n">
        <v>45317</v>
      </c>
      <c r="K2689" s="25" t="n">
        <v>45685</v>
      </c>
      <c r="L2689" t="n">
        <v>2</v>
      </c>
      <c r="M2689" t="n">
        <v>5</v>
      </c>
      <c r="N2689" t="n">
        <v>4</v>
      </c>
      <c r="O2689">
        <f>DATE(2026,1,1)-K2689</f>
        <v/>
      </c>
      <c r="P2689">
        <f>IF(G2689&gt;=2,"Repeat","One-time")</f>
        <v/>
      </c>
    </row>
    <row r="2690">
      <c r="A2690" t="inlineStr">
        <is>
          <t>C07546</t>
        </is>
      </c>
      <c r="B2690" t="inlineStr">
        <is>
          <t>Maria Kumar</t>
        </is>
      </c>
      <c r="C2690" t="inlineStr">
        <is>
          <t>West</t>
        </is>
      </c>
      <c r="D2690" t="inlineStr">
        <is>
          <t>Mumbai</t>
        </is>
      </c>
      <c r="E2690" t="inlineStr">
        <is>
          <t>Yes</t>
        </is>
      </c>
      <c r="F2690" t="inlineStr">
        <is>
          <t>Loyal</t>
        </is>
      </c>
      <c r="G2690" t="n">
        <v>3</v>
      </c>
      <c r="H2690" s="24" t="n">
        <v>41297.33</v>
      </c>
      <c r="I2690" s="24" t="n">
        <v>3304.1</v>
      </c>
      <c r="J2690" s="25" t="n">
        <v>45798</v>
      </c>
      <c r="K2690" s="25" t="n">
        <v>45970</v>
      </c>
      <c r="L2690" t="n">
        <v>4</v>
      </c>
      <c r="M2690" t="n">
        <v>3</v>
      </c>
      <c r="N2690" t="n">
        <v>4</v>
      </c>
      <c r="O2690">
        <f>DATE(2026,1,1)-K2690</f>
        <v/>
      </c>
      <c r="P2690">
        <f>IF(G2690&gt;=2,"Repeat","One-time")</f>
        <v/>
      </c>
    </row>
    <row r="2691">
      <c r="A2691" t="inlineStr">
        <is>
          <t>C04329</t>
        </is>
      </c>
      <c r="B2691" t="inlineStr">
        <is>
          <t>Ananya Rao</t>
        </is>
      </c>
      <c r="C2691" t="inlineStr">
        <is>
          <t>South</t>
        </is>
      </c>
      <c r="D2691" t="inlineStr">
        <is>
          <t>Bengaluru</t>
        </is>
      </c>
      <c r="E2691" t="inlineStr">
        <is>
          <t>Yes</t>
        </is>
      </c>
      <c r="F2691" t="inlineStr">
        <is>
          <t>High Value</t>
        </is>
      </c>
      <c r="G2691" t="n">
        <v>6</v>
      </c>
      <c r="H2691" s="24" t="n">
        <v>41286.76</v>
      </c>
      <c r="I2691" s="24" t="n">
        <v>4523.58</v>
      </c>
      <c r="J2691" s="25" t="n">
        <v>45471</v>
      </c>
      <c r="K2691" s="25" t="n">
        <v>45997</v>
      </c>
      <c r="L2691" t="n">
        <v>5</v>
      </c>
      <c r="M2691" t="n">
        <v>4</v>
      </c>
      <c r="N2691" t="n">
        <v>4</v>
      </c>
      <c r="O2691">
        <f>DATE(2026,1,1)-K2691</f>
        <v/>
      </c>
      <c r="P2691">
        <f>IF(G2691&gt;=2,"Repeat","One-time")</f>
        <v/>
      </c>
    </row>
    <row r="2692">
      <c r="A2692" t="inlineStr">
        <is>
          <t>C03597</t>
        </is>
      </c>
      <c r="B2692" t="inlineStr">
        <is>
          <t>Deepak Patel</t>
        </is>
      </c>
      <c r="C2692" t="inlineStr">
        <is>
          <t>South</t>
        </is>
      </c>
      <c r="D2692" t="inlineStr">
        <is>
          <t>Hyderabad</t>
        </is>
      </c>
      <c r="E2692" t="inlineStr">
        <is>
          <t>No</t>
        </is>
      </c>
      <c r="F2692" t="inlineStr">
        <is>
          <t>High Value</t>
        </is>
      </c>
      <c r="G2692" t="n">
        <v>8</v>
      </c>
      <c r="H2692" s="24" t="n">
        <v>41282.09</v>
      </c>
      <c r="I2692" s="24" t="n">
        <v>10734.43</v>
      </c>
      <c r="J2692" s="25" t="n">
        <v>45276</v>
      </c>
      <c r="K2692" s="25" t="n">
        <v>45976</v>
      </c>
      <c r="L2692" t="n">
        <v>4</v>
      </c>
      <c r="M2692" t="n">
        <v>4</v>
      </c>
      <c r="N2692" t="n">
        <v>4</v>
      </c>
      <c r="O2692">
        <f>DATE(2026,1,1)-K2692</f>
        <v/>
      </c>
      <c r="P2692">
        <f>IF(G2692&gt;=2,"Repeat","One-time")</f>
        <v/>
      </c>
    </row>
    <row r="2693">
      <c r="A2693" t="inlineStr">
        <is>
          <t>C08113</t>
        </is>
      </c>
      <c r="B2693" t="inlineStr">
        <is>
          <t>Ayesha Chopra</t>
        </is>
      </c>
      <c r="C2693" t="inlineStr">
        <is>
          <t>South</t>
        </is>
      </c>
      <c r="D2693" t="inlineStr">
        <is>
          <t>Bengaluru</t>
        </is>
      </c>
      <c r="E2693" t="inlineStr">
        <is>
          <t>No</t>
        </is>
      </c>
      <c r="F2693" t="inlineStr">
        <is>
          <t>High Value</t>
        </is>
      </c>
      <c r="G2693" t="n">
        <v>9</v>
      </c>
      <c r="H2693" s="24" t="n">
        <v>41275.7</v>
      </c>
      <c r="I2693" s="24" t="n">
        <v>6850.04</v>
      </c>
      <c r="J2693" s="25" t="n">
        <v>45707</v>
      </c>
      <c r="K2693" s="25" t="n">
        <v>45990</v>
      </c>
      <c r="L2693" t="n">
        <v>5</v>
      </c>
      <c r="M2693" t="n">
        <v>5</v>
      </c>
      <c r="N2693" t="n">
        <v>4</v>
      </c>
      <c r="O2693">
        <f>DATE(2026,1,1)-K2693</f>
        <v/>
      </c>
      <c r="P2693">
        <f>IF(G2693&gt;=2,"Repeat","One-time")</f>
        <v/>
      </c>
    </row>
    <row r="2694">
      <c r="A2694" t="inlineStr">
        <is>
          <t>C06461</t>
        </is>
      </c>
      <c r="B2694" t="inlineStr">
        <is>
          <t>Deepak Verma</t>
        </is>
      </c>
      <c r="C2694" t="inlineStr">
        <is>
          <t>East</t>
        </is>
      </c>
      <c r="D2694" t="inlineStr">
        <is>
          <t>Patna</t>
        </is>
      </c>
      <c r="E2694" t="inlineStr">
        <is>
          <t>No</t>
        </is>
      </c>
      <c r="F2694" t="inlineStr">
        <is>
          <t>Loyal</t>
        </is>
      </c>
      <c r="G2694" t="n">
        <v>3</v>
      </c>
      <c r="H2694" s="24" t="n">
        <v>41226.59</v>
      </c>
      <c r="I2694" s="24" t="n">
        <v>8874.92</v>
      </c>
      <c r="J2694" s="25" t="n">
        <v>45867</v>
      </c>
      <c r="K2694" s="25" t="n">
        <v>45988</v>
      </c>
      <c r="L2694" t="n">
        <v>5</v>
      </c>
      <c r="M2694" t="n">
        <v>3</v>
      </c>
      <c r="N2694" t="n">
        <v>4</v>
      </c>
      <c r="O2694">
        <f>DATE(2026,1,1)-K2694</f>
        <v/>
      </c>
      <c r="P2694">
        <f>IF(G2694&gt;=2,"Repeat","One-time")</f>
        <v/>
      </c>
    </row>
    <row r="2695">
      <c r="A2695" t="inlineStr">
        <is>
          <t>C10352</t>
        </is>
      </c>
      <c r="B2695" t="inlineStr">
        <is>
          <t>Rahul Gupta</t>
        </is>
      </c>
      <c r="C2695" t="inlineStr">
        <is>
          <t>West</t>
        </is>
      </c>
      <c r="D2695" t="inlineStr">
        <is>
          <t>Pune</t>
        </is>
      </c>
      <c r="E2695" t="inlineStr">
        <is>
          <t>Yes</t>
        </is>
      </c>
      <c r="F2695" t="inlineStr">
        <is>
          <t>High Value</t>
        </is>
      </c>
      <c r="G2695" t="n">
        <v>5</v>
      </c>
      <c r="H2695" s="24" t="n">
        <v>41211.27</v>
      </c>
      <c r="I2695" s="24" t="n">
        <v>10515.87</v>
      </c>
      <c r="J2695" s="25" t="n">
        <v>45930</v>
      </c>
      <c r="K2695" s="25" t="n">
        <v>46021</v>
      </c>
      <c r="L2695" t="n">
        <v>5</v>
      </c>
      <c r="M2695" t="n">
        <v>4</v>
      </c>
      <c r="N2695" t="n">
        <v>4</v>
      </c>
      <c r="O2695">
        <f>DATE(2026,1,1)-K2695</f>
        <v/>
      </c>
      <c r="P2695">
        <f>IF(G2695&gt;=2,"Repeat","One-time")</f>
        <v/>
      </c>
    </row>
    <row r="2696">
      <c r="A2696" t="inlineStr">
        <is>
          <t>C09158</t>
        </is>
      </c>
      <c r="B2696" t="inlineStr">
        <is>
          <t>Karan Khan</t>
        </is>
      </c>
      <c r="C2696" t="inlineStr">
        <is>
          <t>South</t>
        </is>
      </c>
      <c r="D2696" t="inlineStr">
        <is>
          <t>Chennai</t>
        </is>
      </c>
      <c r="E2696" t="inlineStr">
        <is>
          <t>Yes</t>
        </is>
      </c>
      <c r="F2696" t="inlineStr">
        <is>
          <t>High Value</t>
        </is>
      </c>
      <c r="G2696" t="n">
        <v>11</v>
      </c>
      <c r="H2696" s="24" t="n">
        <v>41199.75</v>
      </c>
      <c r="I2696" s="24" t="n">
        <v>5324.71</v>
      </c>
      <c r="J2696" s="25" t="n">
        <v>45799</v>
      </c>
      <c r="K2696" s="25" t="n">
        <v>46005</v>
      </c>
      <c r="L2696" t="n">
        <v>5</v>
      </c>
      <c r="M2696" t="n">
        <v>5</v>
      </c>
      <c r="N2696" t="n">
        <v>4</v>
      </c>
      <c r="O2696">
        <f>DATE(2026,1,1)-K2696</f>
        <v/>
      </c>
      <c r="P2696">
        <f>IF(G2696&gt;=2,"Repeat","One-time")</f>
        <v/>
      </c>
    </row>
    <row r="2697">
      <c r="A2697" t="inlineStr">
        <is>
          <t>C04727</t>
        </is>
      </c>
      <c r="B2697" t="inlineStr">
        <is>
          <t>Ayesha Mishra</t>
        </is>
      </c>
      <c r="C2697" t="inlineStr">
        <is>
          <t>North</t>
        </is>
      </c>
      <c r="D2697" t="inlineStr">
        <is>
          <t>Delhi</t>
        </is>
      </c>
      <c r="E2697" t="inlineStr">
        <is>
          <t>No</t>
        </is>
      </c>
      <c r="F2697" t="inlineStr">
        <is>
          <t>Loyal</t>
        </is>
      </c>
      <c r="G2697" t="n">
        <v>3</v>
      </c>
      <c r="H2697" s="24" t="n">
        <v>41195.11</v>
      </c>
      <c r="I2697" s="24" t="n">
        <v>6252.02</v>
      </c>
      <c r="J2697" s="25" t="n">
        <v>45660</v>
      </c>
      <c r="K2697" s="25" t="n">
        <v>45976</v>
      </c>
      <c r="L2697" t="n">
        <v>4</v>
      </c>
      <c r="M2697" t="n">
        <v>3</v>
      </c>
      <c r="N2697" t="n">
        <v>4</v>
      </c>
      <c r="O2697">
        <f>DATE(2026,1,1)-K2697</f>
        <v/>
      </c>
      <c r="P2697">
        <f>IF(G2697&gt;=2,"Repeat","One-time")</f>
        <v/>
      </c>
    </row>
    <row r="2698">
      <c r="A2698" t="inlineStr">
        <is>
          <t>C06101</t>
        </is>
      </c>
      <c r="B2698" t="inlineStr">
        <is>
          <t>Swati Sinha</t>
        </is>
      </c>
      <c r="C2698" t="inlineStr">
        <is>
          <t>South</t>
        </is>
      </c>
      <c r="D2698" t="inlineStr">
        <is>
          <t>Hyderabad</t>
        </is>
      </c>
      <c r="E2698" t="inlineStr">
        <is>
          <t>No</t>
        </is>
      </c>
      <c r="F2698" t="inlineStr">
        <is>
          <t>At Risk</t>
        </is>
      </c>
      <c r="G2698" t="n">
        <v>5</v>
      </c>
      <c r="H2698" s="24" t="n">
        <v>41158.15</v>
      </c>
      <c r="I2698" s="24" t="n">
        <v>4869.6</v>
      </c>
      <c r="J2698" s="25" t="n">
        <v>45524</v>
      </c>
      <c r="K2698" s="25" t="n">
        <v>45588</v>
      </c>
      <c r="L2698" t="n">
        <v>2</v>
      </c>
      <c r="M2698" t="n">
        <v>4</v>
      </c>
      <c r="N2698" t="n">
        <v>4</v>
      </c>
      <c r="O2698">
        <f>DATE(2026,1,1)-K2698</f>
        <v/>
      </c>
      <c r="P2698">
        <f>IF(G2698&gt;=2,"Repeat","One-time")</f>
        <v/>
      </c>
    </row>
    <row r="2699">
      <c r="A2699" t="inlineStr">
        <is>
          <t>C03269</t>
        </is>
      </c>
      <c r="B2699" t="inlineStr">
        <is>
          <t>Gurpreet Pillai</t>
        </is>
      </c>
      <c r="C2699" t="inlineStr">
        <is>
          <t>North</t>
        </is>
      </c>
      <c r="D2699" t="inlineStr">
        <is>
          <t>Gurugram</t>
        </is>
      </c>
      <c r="E2699" t="inlineStr">
        <is>
          <t>Yes</t>
        </is>
      </c>
      <c r="F2699" t="inlineStr">
        <is>
          <t>At Risk</t>
        </is>
      </c>
      <c r="G2699" t="n">
        <v>7</v>
      </c>
      <c r="H2699" s="24" t="n">
        <v>41154.95</v>
      </c>
      <c r="I2699" s="24" t="n">
        <v>7131.21</v>
      </c>
      <c r="J2699" s="25" t="n">
        <v>45244</v>
      </c>
      <c r="K2699" s="25" t="n">
        <v>45283</v>
      </c>
      <c r="L2699" t="n">
        <v>1</v>
      </c>
      <c r="M2699" t="n">
        <v>4</v>
      </c>
      <c r="N2699" t="n">
        <v>4</v>
      </c>
      <c r="O2699">
        <f>DATE(2026,1,1)-K2699</f>
        <v/>
      </c>
      <c r="P2699">
        <f>IF(G2699&gt;=2,"Repeat","One-time")</f>
        <v/>
      </c>
    </row>
    <row r="2700">
      <c r="A2700" t="inlineStr">
        <is>
          <t>C09689</t>
        </is>
      </c>
      <c r="B2700" t="inlineStr">
        <is>
          <t>Sneha Reddy</t>
        </is>
      </c>
      <c r="C2700" t="inlineStr">
        <is>
          <t>South</t>
        </is>
      </c>
      <c r="D2700" t="inlineStr">
        <is>
          <t>Hyderabad</t>
        </is>
      </c>
      <c r="E2700" t="inlineStr">
        <is>
          <t>No</t>
        </is>
      </c>
      <c r="F2700" t="inlineStr">
        <is>
          <t>High Value</t>
        </is>
      </c>
      <c r="G2700" t="n">
        <v>6</v>
      </c>
      <c r="H2700" s="24" t="n">
        <v>41150</v>
      </c>
      <c r="I2700" s="24" t="n">
        <v>11650.66</v>
      </c>
      <c r="J2700" s="25" t="n">
        <v>45843</v>
      </c>
      <c r="K2700" s="25" t="n">
        <v>46005</v>
      </c>
      <c r="L2700" t="n">
        <v>5</v>
      </c>
      <c r="M2700" t="n">
        <v>4</v>
      </c>
      <c r="N2700" t="n">
        <v>4</v>
      </c>
      <c r="O2700">
        <f>DATE(2026,1,1)-K2700</f>
        <v/>
      </c>
      <c r="P2700">
        <f>IF(G2700&gt;=2,"Repeat","One-time")</f>
        <v/>
      </c>
    </row>
    <row r="2701">
      <c r="A2701" t="inlineStr">
        <is>
          <t>C04359</t>
        </is>
      </c>
      <c r="B2701" t="inlineStr">
        <is>
          <t>Neha Shah</t>
        </is>
      </c>
      <c r="C2701" t="inlineStr">
        <is>
          <t>West</t>
        </is>
      </c>
      <c r="D2701" t="inlineStr">
        <is>
          <t>Ahmedabad</t>
        </is>
      </c>
      <c r="E2701" t="inlineStr">
        <is>
          <t>No</t>
        </is>
      </c>
      <c r="F2701" t="inlineStr">
        <is>
          <t>High Value</t>
        </is>
      </c>
      <c r="G2701" t="n">
        <v>8</v>
      </c>
      <c r="H2701" s="24" t="n">
        <v>41142.6</v>
      </c>
      <c r="I2701" s="24" t="n">
        <v>9940.860000000001</v>
      </c>
      <c r="J2701" s="25" t="n">
        <v>45480</v>
      </c>
      <c r="K2701" s="25" t="n">
        <v>45768</v>
      </c>
      <c r="L2701" t="n">
        <v>3</v>
      </c>
      <c r="M2701" t="n">
        <v>4</v>
      </c>
      <c r="N2701" t="n">
        <v>4</v>
      </c>
      <c r="O2701">
        <f>DATE(2026,1,1)-K2701</f>
        <v/>
      </c>
      <c r="P2701">
        <f>IF(G2701&gt;=2,"Repeat","One-time")</f>
        <v/>
      </c>
    </row>
    <row r="2702">
      <c r="A2702" t="inlineStr">
        <is>
          <t>C08160</t>
        </is>
      </c>
      <c r="B2702" t="inlineStr">
        <is>
          <t>Pooja Gupta</t>
        </is>
      </c>
      <c r="C2702" t="inlineStr">
        <is>
          <t>North</t>
        </is>
      </c>
      <c r="D2702" t="inlineStr">
        <is>
          <t>Delhi</t>
        </is>
      </c>
      <c r="E2702" t="inlineStr">
        <is>
          <t>No</t>
        </is>
      </c>
      <c r="F2702" t="inlineStr">
        <is>
          <t>High Value</t>
        </is>
      </c>
      <c r="G2702" t="n">
        <v>6</v>
      </c>
      <c r="H2702" s="24" t="n">
        <v>41141.11</v>
      </c>
      <c r="I2702" s="24" t="n">
        <v>12667.72</v>
      </c>
      <c r="J2702" s="25" t="n">
        <v>45723</v>
      </c>
      <c r="K2702" s="25" t="n">
        <v>45989</v>
      </c>
      <c r="L2702" t="n">
        <v>5</v>
      </c>
      <c r="M2702" t="n">
        <v>4</v>
      </c>
      <c r="N2702" t="n">
        <v>4</v>
      </c>
      <c r="O2702">
        <f>DATE(2026,1,1)-K2702</f>
        <v/>
      </c>
      <c r="P2702">
        <f>IF(G2702&gt;=2,"Repeat","One-time")</f>
        <v/>
      </c>
    </row>
    <row r="2703">
      <c r="A2703" t="inlineStr">
        <is>
          <t>C00452</t>
        </is>
      </c>
      <c r="B2703" t="inlineStr">
        <is>
          <t>Nikhil Kapoor</t>
        </is>
      </c>
      <c r="C2703" t="inlineStr">
        <is>
          <t>North</t>
        </is>
      </c>
      <c r="D2703" t="inlineStr">
        <is>
          <t>Chandigarh</t>
        </is>
      </c>
      <c r="E2703" t="inlineStr">
        <is>
          <t>No</t>
        </is>
      </c>
      <c r="F2703" t="inlineStr">
        <is>
          <t>At Risk</t>
        </is>
      </c>
      <c r="G2703" t="n">
        <v>6</v>
      </c>
      <c r="H2703" s="24" t="n">
        <v>41110.2</v>
      </c>
      <c r="I2703" s="24" t="n">
        <v>5005.11</v>
      </c>
      <c r="J2703" s="25" t="n">
        <v>44942</v>
      </c>
      <c r="K2703" s="25" t="n">
        <v>45151</v>
      </c>
      <c r="L2703" t="n">
        <v>1</v>
      </c>
      <c r="M2703" t="n">
        <v>4</v>
      </c>
      <c r="N2703" t="n">
        <v>4</v>
      </c>
      <c r="O2703">
        <f>DATE(2026,1,1)-K2703</f>
        <v/>
      </c>
      <c r="P2703">
        <f>IF(G2703&gt;=2,"Repeat","One-time")</f>
        <v/>
      </c>
    </row>
    <row r="2704">
      <c r="A2704" t="inlineStr">
        <is>
          <t>C01932</t>
        </is>
      </c>
      <c r="B2704" t="inlineStr">
        <is>
          <t>Rahul Rao</t>
        </is>
      </c>
      <c r="C2704" t="inlineStr">
        <is>
          <t>South</t>
        </is>
      </c>
      <c r="D2704" t="inlineStr">
        <is>
          <t>Bengaluru</t>
        </is>
      </c>
      <c r="E2704" t="inlineStr">
        <is>
          <t>No</t>
        </is>
      </c>
      <c r="F2704" t="inlineStr">
        <is>
          <t>At Risk</t>
        </is>
      </c>
      <c r="G2704" t="n">
        <v>9</v>
      </c>
      <c r="H2704" s="24" t="n">
        <v>41104.44</v>
      </c>
      <c r="I2704" s="24" t="n">
        <v>9358.059999999999</v>
      </c>
      <c r="J2704" s="25" t="n">
        <v>45065</v>
      </c>
      <c r="K2704" s="25" t="n">
        <v>45497</v>
      </c>
      <c r="L2704" t="n">
        <v>2</v>
      </c>
      <c r="M2704" t="n">
        <v>5</v>
      </c>
      <c r="N2704" t="n">
        <v>4</v>
      </c>
      <c r="O2704">
        <f>DATE(2026,1,1)-K2704</f>
        <v/>
      </c>
      <c r="P2704">
        <f>IF(G2704&gt;=2,"Repeat","One-time")</f>
        <v/>
      </c>
    </row>
    <row r="2705">
      <c r="A2705" t="inlineStr">
        <is>
          <t>C08635</t>
        </is>
      </c>
      <c r="B2705" t="inlineStr">
        <is>
          <t>Amit Thakur</t>
        </is>
      </c>
      <c r="C2705" t="inlineStr">
        <is>
          <t>East</t>
        </is>
      </c>
      <c r="D2705" t="inlineStr">
        <is>
          <t>Jamshedpur</t>
        </is>
      </c>
      <c r="E2705" t="inlineStr">
        <is>
          <t>No</t>
        </is>
      </c>
      <c r="F2705" t="inlineStr">
        <is>
          <t>Occasional</t>
        </is>
      </c>
      <c r="G2705" t="n">
        <v>2</v>
      </c>
      <c r="H2705" s="24" t="n">
        <v>41104.05</v>
      </c>
      <c r="I2705" s="24" t="n">
        <v>9223.530000000001</v>
      </c>
      <c r="J2705" s="25" t="n">
        <v>45753</v>
      </c>
      <c r="K2705" s="25" t="n">
        <v>45861</v>
      </c>
      <c r="L2705" t="n">
        <v>3</v>
      </c>
      <c r="M2705" t="n">
        <v>2</v>
      </c>
      <c r="N2705" t="n">
        <v>4</v>
      </c>
      <c r="O2705">
        <f>DATE(2026,1,1)-K2705</f>
        <v/>
      </c>
      <c r="P2705">
        <f>IF(G2705&gt;=2,"Repeat","One-time")</f>
        <v/>
      </c>
    </row>
    <row r="2706">
      <c r="A2706" t="inlineStr">
        <is>
          <t>C00163</t>
        </is>
      </c>
      <c r="B2706" t="inlineStr">
        <is>
          <t>Farhan Rao</t>
        </is>
      </c>
      <c r="C2706" t="inlineStr">
        <is>
          <t>North</t>
        </is>
      </c>
      <c r="D2706" t="inlineStr">
        <is>
          <t>Delhi</t>
        </is>
      </c>
      <c r="E2706" t="inlineStr">
        <is>
          <t>Yes</t>
        </is>
      </c>
      <c r="F2706" t="inlineStr">
        <is>
          <t>At Risk</t>
        </is>
      </c>
      <c r="G2706" t="n">
        <v>5</v>
      </c>
      <c r="H2706" s="24" t="n">
        <v>41072.2</v>
      </c>
      <c r="I2706" s="24" t="n">
        <v>6461.93</v>
      </c>
      <c r="J2706" s="25" t="n">
        <v>44946</v>
      </c>
      <c r="K2706" s="25" t="n">
        <v>45142</v>
      </c>
      <c r="L2706" t="n">
        <v>1</v>
      </c>
      <c r="M2706" t="n">
        <v>4</v>
      </c>
      <c r="N2706" t="n">
        <v>4</v>
      </c>
      <c r="O2706">
        <f>DATE(2026,1,1)-K2706</f>
        <v/>
      </c>
      <c r="P2706">
        <f>IF(G2706&gt;=2,"Repeat","One-time")</f>
        <v/>
      </c>
    </row>
    <row r="2707">
      <c r="A2707" t="inlineStr">
        <is>
          <t>C03233</t>
        </is>
      </c>
      <c r="B2707" t="inlineStr">
        <is>
          <t>Imran Verma</t>
        </is>
      </c>
      <c r="C2707" t="inlineStr">
        <is>
          <t>North</t>
        </is>
      </c>
      <c r="D2707" t="inlineStr">
        <is>
          <t>Jaipur</t>
        </is>
      </c>
      <c r="E2707" t="inlineStr">
        <is>
          <t>No</t>
        </is>
      </c>
      <c r="F2707" t="inlineStr">
        <is>
          <t>At Risk</t>
        </is>
      </c>
      <c r="G2707" t="n">
        <v>9</v>
      </c>
      <c r="H2707" s="24" t="n">
        <v>41049.72</v>
      </c>
      <c r="I2707" s="24" t="n">
        <v>10052.76</v>
      </c>
      <c r="J2707" s="25" t="n">
        <v>45239</v>
      </c>
      <c r="K2707" s="25" t="n">
        <v>45464</v>
      </c>
      <c r="L2707" t="n">
        <v>1</v>
      </c>
      <c r="M2707" t="n">
        <v>5</v>
      </c>
      <c r="N2707" t="n">
        <v>4</v>
      </c>
      <c r="O2707">
        <f>DATE(2026,1,1)-K2707</f>
        <v/>
      </c>
      <c r="P2707">
        <f>IF(G2707&gt;=2,"Repeat","One-time")</f>
        <v/>
      </c>
    </row>
    <row r="2708">
      <c r="A2708" t="inlineStr">
        <is>
          <t>C05330</t>
        </is>
      </c>
      <c r="B2708" t="inlineStr">
        <is>
          <t>Ritu Prasad</t>
        </is>
      </c>
      <c r="C2708" t="inlineStr">
        <is>
          <t>North</t>
        </is>
      </c>
      <c r="D2708" t="inlineStr">
        <is>
          <t>Delhi</t>
        </is>
      </c>
      <c r="E2708" t="inlineStr">
        <is>
          <t>No</t>
        </is>
      </c>
      <c r="F2708" t="inlineStr">
        <is>
          <t>At Risk</t>
        </is>
      </c>
      <c r="G2708" t="n">
        <v>7</v>
      </c>
      <c r="H2708" s="24" t="n">
        <v>41045.3</v>
      </c>
      <c r="I2708" s="24" t="n">
        <v>6791.21</v>
      </c>
      <c r="J2708" s="25" t="n">
        <v>45515</v>
      </c>
      <c r="K2708" s="25" t="n">
        <v>45641</v>
      </c>
      <c r="L2708" t="n">
        <v>2</v>
      </c>
      <c r="M2708" t="n">
        <v>4</v>
      </c>
      <c r="N2708" t="n">
        <v>4</v>
      </c>
      <c r="O2708">
        <f>DATE(2026,1,1)-K2708</f>
        <v/>
      </c>
      <c r="P2708">
        <f>IF(G2708&gt;=2,"Repeat","One-time")</f>
        <v/>
      </c>
    </row>
    <row r="2709">
      <c r="A2709" t="inlineStr">
        <is>
          <t>C09292</t>
        </is>
      </c>
      <c r="B2709" t="inlineStr">
        <is>
          <t>Deepak Joshi</t>
        </is>
      </c>
      <c r="C2709" t="inlineStr">
        <is>
          <t>South</t>
        </is>
      </c>
      <c r="D2709" t="inlineStr">
        <is>
          <t>Hyderabad</t>
        </is>
      </c>
      <c r="E2709" t="inlineStr">
        <is>
          <t>Yes</t>
        </is>
      </c>
      <c r="F2709" t="inlineStr">
        <is>
          <t>High Value</t>
        </is>
      </c>
      <c r="G2709" t="n">
        <v>7</v>
      </c>
      <c r="H2709" s="24" t="n">
        <v>40983.72</v>
      </c>
      <c r="I2709" s="24" t="n">
        <v>5170.62</v>
      </c>
      <c r="J2709" s="25" t="n">
        <v>45893</v>
      </c>
      <c r="K2709" s="25" t="n">
        <v>45990</v>
      </c>
      <c r="L2709" t="n">
        <v>5</v>
      </c>
      <c r="M2709" t="n">
        <v>4</v>
      </c>
      <c r="N2709" t="n">
        <v>4</v>
      </c>
      <c r="O2709">
        <f>DATE(2026,1,1)-K2709</f>
        <v/>
      </c>
      <c r="P2709">
        <f>IF(G2709&gt;=2,"Repeat","One-time")</f>
        <v/>
      </c>
    </row>
    <row r="2710">
      <c r="A2710" t="inlineStr">
        <is>
          <t>C08500</t>
        </is>
      </c>
      <c r="B2710" t="inlineStr">
        <is>
          <t>Meera Khan</t>
        </is>
      </c>
      <c r="C2710" t="inlineStr">
        <is>
          <t>East</t>
        </is>
      </c>
      <c r="D2710" t="inlineStr">
        <is>
          <t>Jamshedpur</t>
        </is>
      </c>
      <c r="E2710" t="inlineStr">
        <is>
          <t>No</t>
        </is>
      </c>
      <c r="F2710" t="inlineStr">
        <is>
          <t>High Value</t>
        </is>
      </c>
      <c r="G2710" t="n">
        <v>5</v>
      </c>
      <c r="H2710" s="24" t="n">
        <v>40983.65</v>
      </c>
      <c r="I2710" s="24" t="n">
        <v>6667.99</v>
      </c>
      <c r="J2710" s="25" t="n">
        <v>45767</v>
      </c>
      <c r="K2710" s="25" t="n">
        <v>45937</v>
      </c>
      <c r="L2710" t="n">
        <v>4</v>
      </c>
      <c r="M2710" t="n">
        <v>4</v>
      </c>
      <c r="N2710" t="n">
        <v>4</v>
      </c>
      <c r="O2710">
        <f>DATE(2026,1,1)-K2710</f>
        <v/>
      </c>
      <c r="P2710">
        <f>IF(G2710&gt;=2,"Repeat","One-time")</f>
        <v/>
      </c>
    </row>
    <row r="2711">
      <c r="A2711" t="inlineStr">
        <is>
          <t>C00992</t>
        </is>
      </c>
      <c r="B2711" t="inlineStr">
        <is>
          <t>Swati Nair</t>
        </is>
      </c>
      <c r="C2711" t="inlineStr">
        <is>
          <t>South</t>
        </is>
      </c>
      <c r="D2711" t="inlineStr">
        <is>
          <t>Hyderabad</t>
        </is>
      </c>
      <c r="E2711" t="inlineStr">
        <is>
          <t>Yes</t>
        </is>
      </c>
      <c r="F2711" t="inlineStr">
        <is>
          <t>At Risk</t>
        </is>
      </c>
      <c r="G2711" t="n">
        <v>6</v>
      </c>
      <c r="H2711" s="24" t="n">
        <v>40955.04</v>
      </c>
      <c r="I2711" s="24" t="n">
        <v>9794.690000000001</v>
      </c>
      <c r="J2711" s="25" t="n">
        <v>44952</v>
      </c>
      <c r="K2711" s="25" t="n">
        <v>45412</v>
      </c>
      <c r="L2711" t="n">
        <v>1</v>
      </c>
      <c r="M2711" t="n">
        <v>4</v>
      </c>
      <c r="N2711" t="n">
        <v>4</v>
      </c>
      <c r="O2711">
        <f>DATE(2026,1,1)-K2711</f>
        <v/>
      </c>
      <c r="P2711">
        <f>IF(G2711&gt;=2,"Repeat","One-time")</f>
        <v/>
      </c>
    </row>
    <row r="2712">
      <c r="A2712" t="inlineStr">
        <is>
          <t>C06740</t>
        </is>
      </c>
      <c r="B2712" t="inlineStr">
        <is>
          <t>Rahul Iyer</t>
        </is>
      </c>
      <c r="C2712" t="inlineStr">
        <is>
          <t>West</t>
        </is>
      </c>
      <c r="D2712" t="inlineStr">
        <is>
          <t>Pune</t>
        </is>
      </c>
      <c r="E2712" t="inlineStr">
        <is>
          <t>No</t>
        </is>
      </c>
      <c r="F2712" t="inlineStr">
        <is>
          <t>High Value</t>
        </is>
      </c>
      <c r="G2712" t="n">
        <v>6</v>
      </c>
      <c r="H2712" s="24" t="n">
        <v>40954.79</v>
      </c>
      <c r="I2712" s="24" t="n">
        <v>14151.03</v>
      </c>
      <c r="J2712" s="25" t="n">
        <v>45615</v>
      </c>
      <c r="K2712" s="25" t="n">
        <v>45846</v>
      </c>
      <c r="L2712" t="n">
        <v>3</v>
      </c>
      <c r="M2712" t="n">
        <v>4</v>
      </c>
      <c r="N2712" t="n">
        <v>4</v>
      </c>
      <c r="O2712">
        <f>DATE(2026,1,1)-K2712</f>
        <v/>
      </c>
      <c r="P2712">
        <f>IF(G2712&gt;=2,"Repeat","One-time")</f>
        <v/>
      </c>
    </row>
    <row r="2713">
      <c r="A2713" t="inlineStr">
        <is>
          <t>C06321</t>
        </is>
      </c>
      <c r="B2713" t="inlineStr">
        <is>
          <t>Arjun Joshi</t>
        </is>
      </c>
      <c r="C2713" t="inlineStr">
        <is>
          <t>South</t>
        </is>
      </c>
      <c r="D2713" t="inlineStr">
        <is>
          <t>Bengaluru</t>
        </is>
      </c>
      <c r="E2713" t="inlineStr">
        <is>
          <t>No</t>
        </is>
      </c>
      <c r="F2713" t="inlineStr">
        <is>
          <t>Loyal</t>
        </is>
      </c>
      <c r="G2713" t="n">
        <v>4</v>
      </c>
      <c r="H2713" s="24" t="n">
        <v>40953.14</v>
      </c>
      <c r="I2713" s="24" t="n">
        <v>8205.66</v>
      </c>
      <c r="J2713" s="25" t="n">
        <v>45636</v>
      </c>
      <c r="K2713" s="25" t="n">
        <v>45857</v>
      </c>
      <c r="L2713" t="n">
        <v>3</v>
      </c>
      <c r="M2713" t="n">
        <v>3</v>
      </c>
      <c r="N2713" t="n">
        <v>4</v>
      </c>
      <c r="O2713">
        <f>DATE(2026,1,1)-K2713</f>
        <v/>
      </c>
      <c r="P2713">
        <f>IF(G2713&gt;=2,"Repeat","One-time")</f>
        <v/>
      </c>
    </row>
    <row r="2714">
      <c r="A2714" t="inlineStr">
        <is>
          <t>C08049</t>
        </is>
      </c>
      <c r="B2714" t="inlineStr">
        <is>
          <t>Aarav Mishra</t>
        </is>
      </c>
      <c r="C2714" t="inlineStr">
        <is>
          <t>South</t>
        </is>
      </c>
      <c r="D2714" t="inlineStr">
        <is>
          <t>Coimbatore</t>
        </is>
      </c>
      <c r="E2714" t="inlineStr">
        <is>
          <t>No</t>
        </is>
      </c>
      <c r="F2714" t="inlineStr">
        <is>
          <t>Loyal</t>
        </is>
      </c>
      <c r="G2714" t="n">
        <v>3</v>
      </c>
      <c r="H2714" s="24" t="n">
        <v>40952.62</v>
      </c>
      <c r="I2714" s="24" t="n">
        <v>12673.03</v>
      </c>
      <c r="J2714" s="25" t="n">
        <v>45886</v>
      </c>
      <c r="K2714" s="25" t="n">
        <v>45930</v>
      </c>
      <c r="L2714" t="n">
        <v>4</v>
      </c>
      <c r="M2714" t="n">
        <v>3</v>
      </c>
      <c r="N2714" t="n">
        <v>4</v>
      </c>
      <c r="O2714">
        <f>DATE(2026,1,1)-K2714</f>
        <v/>
      </c>
      <c r="P2714">
        <f>IF(G2714&gt;=2,"Repeat","One-time")</f>
        <v/>
      </c>
    </row>
    <row r="2715">
      <c r="A2715" t="inlineStr">
        <is>
          <t>C01420</t>
        </is>
      </c>
      <c r="B2715" t="inlineStr">
        <is>
          <t>Meera Agarwal</t>
        </is>
      </c>
      <c r="C2715" t="inlineStr">
        <is>
          <t>North</t>
        </is>
      </c>
      <c r="D2715" t="inlineStr">
        <is>
          <t>Delhi</t>
        </is>
      </c>
      <c r="E2715" t="inlineStr">
        <is>
          <t>No</t>
        </is>
      </c>
      <c r="F2715" t="inlineStr">
        <is>
          <t>At Risk</t>
        </is>
      </c>
      <c r="G2715" t="n">
        <v>3</v>
      </c>
      <c r="H2715" s="24" t="n">
        <v>40948.78</v>
      </c>
      <c r="I2715" s="24" t="n">
        <v>11524.35</v>
      </c>
      <c r="J2715" s="25" t="n">
        <v>45106</v>
      </c>
      <c r="K2715" s="25" t="n">
        <v>45486</v>
      </c>
      <c r="L2715" t="n">
        <v>1</v>
      </c>
      <c r="M2715" t="n">
        <v>3</v>
      </c>
      <c r="N2715" t="n">
        <v>4</v>
      </c>
      <c r="O2715">
        <f>DATE(2026,1,1)-K2715</f>
        <v/>
      </c>
      <c r="P2715">
        <f>IF(G2715&gt;=2,"Repeat","One-time")</f>
        <v/>
      </c>
    </row>
    <row r="2716">
      <c r="A2716" t="inlineStr">
        <is>
          <t>C09511</t>
        </is>
      </c>
      <c r="B2716" t="inlineStr">
        <is>
          <t>Rahul Chopra</t>
        </is>
      </c>
      <c r="C2716" t="inlineStr">
        <is>
          <t>South</t>
        </is>
      </c>
      <c r="D2716" t="inlineStr">
        <is>
          <t>Hyderabad</t>
        </is>
      </c>
      <c r="E2716" t="inlineStr">
        <is>
          <t>Yes</t>
        </is>
      </c>
      <c r="F2716" t="inlineStr">
        <is>
          <t>Occasional</t>
        </is>
      </c>
      <c r="G2716" t="n">
        <v>2</v>
      </c>
      <c r="H2716" s="24" t="n">
        <v>40939.26</v>
      </c>
      <c r="I2716" s="24" t="n">
        <v>-411.14</v>
      </c>
      <c r="J2716" s="25" t="n">
        <v>45893</v>
      </c>
      <c r="K2716" s="25" t="n">
        <v>45953</v>
      </c>
      <c r="L2716" t="n">
        <v>4</v>
      </c>
      <c r="M2716" t="n">
        <v>2</v>
      </c>
      <c r="N2716" t="n">
        <v>4</v>
      </c>
      <c r="O2716">
        <f>DATE(2026,1,1)-K2716</f>
        <v/>
      </c>
      <c r="P2716">
        <f>IF(G2716&gt;=2,"Repeat","One-time")</f>
        <v/>
      </c>
    </row>
    <row r="2717">
      <c r="A2717" t="inlineStr">
        <is>
          <t>C08979</t>
        </is>
      </c>
      <c r="B2717" t="inlineStr">
        <is>
          <t>Pooja Khan</t>
        </is>
      </c>
      <c r="C2717" t="inlineStr">
        <is>
          <t>South</t>
        </is>
      </c>
      <c r="D2717" t="inlineStr">
        <is>
          <t>Kochi</t>
        </is>
      </c>
      <c r="E2717" t="inlineStr">
        <is>
          <t>Yes</t>
        </is>
      </c>
      <c r="F2717" t="inlineStr">
        <is>
          <t>High Value</t>
        </is>
      </c>
      <c r="G2717" t="n">
        <v>4</v>
      </c>
      <c r="H2717" s="24" t="n">
        <v>40933.66</v>
      </c>
      <c r="I2717" s="24" t="n">
        <v>5293.47</v>
      </c>
      <c r="J2717" s="25" t="n">
        <v>45825</v>
      </c>
      <c r="K2717" s="25" t="n">
        <v>45964</v>
      </c>
      <c r="L2717" t="n">
        <v>4</v>
      </c>
      <c r="M2717" t="n">
        <v>4</v>
      </c>
      <c r="N2717" t="n">
        <v>4</v>
      </c>
      <c r="O2717">
        <f>DATE(2026,1,1)-K2717</f>
        <v/>
      </c>
      <c r="P2717">
        <f>IF(G2717&gt;=2,"Repeat","One-time")</f>
        <v/>
      </c>
    </row>
    <row r="2718">
      <c r="A2718" t="inlineStr">
        <is>
          <t>C03306</t>
        </is>
      </c>
      <c r="B2718" t="inlineStr">
        <is>
          <t>Neha Reddy</t>
        </is>
      </c>
      <c r="C2718" t="inlineStr">
        <is>
          <t>South</t>
        </is>
      </c>
      <c r="D2718" t="inlineStr">
        <is>
          <t>Bengaluru</t>
        </is>
      </c>
      <c r="E2718" t="inlineStr">
        <is>
          <t>No</t>
        </is>
      </c>
      <c r="F2718" t="inlineStr">
        <is>
          <t>At Risk</t>
        </is>
      </c>
      <c r="G2718" t="n">
        <v>1</v>
      </c>
      <c r="H2718" s="24" t="n">
        <v>40926.33</v>
      </c>
      <c r="I2718" s="24" t="n">
        <v>3660.53</v>
      </c>
      <c r="J2718" s="25" t="n">
        <v>45377</v>
      </c>
      <c r="K2718" s="25" t="n">
        <v>45377</v>
      </c>
      <c r="L2718" t="n">
        <v>1</v>
      </c>
      <c r="M2718" t="n">
        <v>1</v>
      </c>
      <c r="N2718" t="n">
        <v>4</v>
      </c>
      <c r="O2718">
        <f>DATE(2026,1,1)-K2718</f>
        <v/>
      </c>
      <c r="P2718">
        <f>IF(G2718&gt;=2,"Repeat","One-time")</f>
        <v/>
      </c>
    </row>
    <row r="2719">
      <c r="A2719" t="inlineStr">
        <is>
          <t>C02459</t>
        </is>
      </c>
      <c r="B2719" t="inlineStr">
        <is>
          <t>Pooja Mishra</t>
        </is>
      </c>
      <c r="C2719" t="inlineStr">
        <is>
          <t>South</t>
        </is>
      </c>
      <c r="D2719" t="inlineStr">
        <is>
          <t>Hyderabad</t>
        </is>
      </c>
      <c r="E2719" t="inlineStr">
        <is>
          <t>Yes</t>
        </is>
      </c>
      <c r="F2719" t="inlineStr">
        <is>
          <t>At Risk</t>
        </is>
      </c>
      <c r="G2719" t="n">
        <v>7</v>
      </c>
      <c r="H2719" s="24" t="n">
        <v>40917.86</v>
      </c>
      <c r="I2719" s="24" t="n">
        <v>8467.459999999999</v>
      </c>
      <c r="J2719" s="25" t="n">
        <v>45204</v>
      </c>
      <c r="K2719" s="25" t="n">
        <v>45525</v>
      </c>
      <c r="L2719" t="n">
        <v>2</v>
      </c>
      <c r="M2719" t="n">
        <v>4</v>
      </c>
      <c r="N2719" t="n">
        <v>4</v>
      </c>
      <c r="O2719">
        <f>DATE(2026,1,1)-K2719</f>
        <v/>
      </c>
      <c r="P2719">
        <f>IF(G2719&gt;=2,"Repeat","One-time")</f>
        <v/>
      </c>
    </row>
    <row r="2720">
      <c r="A2720" t="inlineStr">
        <is>
          <t>C05841</t>
        </is>
      </c>
      <c r="B2720" t="inlineStr">
        <is>
          <t>Maria Rao</t>
        </is>
      </c>
      <c r="C2720" t="inlineStr">
        <is>
          <t>Central</t>
        </is>
      </c>
      <c r="D2720" t="inlineStr">
        <is>
          <t>Nagpur</t>
        </is>
      </c>
      <c r="E2720" t="inlineStr">
        <is>
          <t>Yes</t>
        </is>
      </c>
      <c r="F2720" t="inlineStr">
        <is>
          <t>High Value</t>
        </is>
      </c>
      <c r="G2720" t="n">
        <v>8</v>
      </c>
      <c r="H2720" s="24" t="n">
        <v>40908.58</v>
      </c>
      <c r="I2720" s="24" t="n">
        <v>9915.219999999999</v>
      </c>
      <c r="J2720" s="25" t="n">
        <v>45514</v>
      </c>
      <c r="K2720" s="25" t="n">
        <v>46018</v>
      </c>
      <c r="L2720" t="n">
        <v>5</v>
      </c>
      <c r="M2720" t="n">
        <v>4</v>
      </c>
      <c r="N2720" t="n">
        <v>4</v>
      </c>
      <c r="O2720">
        <f>DATE(2026,1,1)-K2720</f>
        <v/>
      </c>
      <c r="P2720">
        <f>IF(G2720&gt;=2,"Repeat","One-time")</f>
        <v/>
      </c>
    </row>
    <row r="2721">
      <c r="A2721" t="inlineStr">
        <is>
          <t>C01804</t>
        </is>
      </c>
      <c r="B2721" t="inlineStr">
        <is>
          <t>Imran Patel</t>
        </is>
      </c>
      <c r="C2721" t="inlineStr">
        <is>
          <t>North</t>
        </is>
      </c>
      <c r="D2721" t="inlineStr">
        <is>
          <t>Jaipur</t>
        </is>
      </c>
      <c r="E2721" t="inlineStr">
        <is>
          <t>No</t>
        </is>
      </c>
      <c r="F2721" t="inlineStr">
        <is>
          <t>At Risk</t>
        </is>
      </c>
      <c r="G2721" t="n">
        <v>4</v>
      </c>
      <c r="H2721" s="24" t="n">
        <v>40901.16</v>
      </c>
      <c r="I2721" s="24" t="n">
        <v>8459.76</v>
      </c>
      <c r="J2721" s="25" t="n">
        <v>45103</v>
      </c>
      <c r="K2721" s="25" t="n">
        <v>45512</v>
      </c>
      <c r="L2721" t="n">
        <v>2</v>
      </c>
      <c r="M2721" t="n">
        <v>3</v>
      </c>
      <c r="N2721" t="n">
        <v>4</v>
      </c>
      <c r="O2721">
        <f>DATE(2026,1,1)-K2721</f>
        <v/>
      </c>
      <c r="P2721">
        <f>IF(G2721&gt;=2,"Repeat","One-time")</f>
        <v/>
      </c>
    </row>
    <row r="2722">
      <c r="A2722" t="inlineStr">
        <is>
          <t>C06307</t>
        </is>
      </c>
      <c r="B2722" t="inlineStr">
        <is>
          <t>Vikram Ghosh</t>
        </is>
      </c>
      <c r="C2722" t="inlineStr">
        <is>
          <t>Central</t>
        </is>
      </c>
      <c r="D2722" t="inlineStr">
        <is>
          <t>Nagpur</t>
        </is>
      </c>
      <c r="E2722" t="inlineStr">
        <is>
          <t>No</t>
        </is>
      </c>
      <c r="F2722" t="inlineStr">
        <is>
          <t>High Value</t>
        </is>
      </c>
      <c r="G2722" t="n">
        <v>5</v>
      </c>
      <c r="H2722" s="24" t="n">
        <v>40897.21</v>
      </c>
      <c r="I2722" s="24" t="n">
        <v>5333.98</v>
      </c>
      <c r="J2722" s="25" t="n">
        <v>45539</v>
      </c>
      <c r="K2722" s="25" t="n">
        <v>45997</v>
      </c>
      <c r="L2722" t="n">
        <v>5</v>
      </c>
      <c r="M2722" t="n">
        <v>4</v>
      </c>
      <c r="N2722" t="n">
        <v>4</v>
      </c>
      <c r="O2722">
        <f>DATE(2026,1,1)-K2722</f>
        <v/>
      </c>
      <c r="P2722">
        <f>IF(G2722&gt;=2,"Repeat","One-time")</f>
        <v/>
      </c>
    </row>
    <row r="2723">
      <c r="A2723" t="inlineStr">
        <is>
          <t>C08815</t>
        </is>
      </c>
      <c r="B2723" t="inlineStr">
        <is>
          <t>Rohan Prasad</t>
        </is>
      </c>
      <c r="C2723" t="inlineStr">
        <is>
          <t>Central</t>
        </is>
      </c>
      <c r="D2723" t="inlineStr">
        <is>
          <t>Indore</t>
        </is>
      </c>
      <c r="E2723" t="inlineStr">
        <is>
          <t>No</t>
        </is>
      </c>
      <c r="F2723" t="inlineStr">
        <is>
          <t>High Value</t>
        </is>
      </c>
      <c r="G2723" t="n">
        <v>4</v>
      </c>
      <c r="H2723" s="24" t="n">
        <v>40886.09</v>
      </c>
      <c r="I2723" s="24" t="n">
        <v>6653.46</v>
      </c>
      <c r="J2723" s="25" t="n">
        <v>45925</v>
      </c>
      <c r="K2723" s="25" t="n">
        <v>46005</v>
      </c>
      <c r="L2723" t="n">
        <v>5</v>
      </c>
      <c r="M2723" t="n">
        <v>4</v>
      </c>
      <c r="N2723" t="n">
        <v>4</v>
      </c>
      <c r="O2723">
        <f>DATE(2026,1,1)-K2723</f>
        <v/>
      </c>
      <c r="P2723">
        <f>IF(G2723&gt;=2,"Repeat","One-time")</f>
        <v/>
      </c>
    </row>
    <row r="2724">
      <c r="A2724" t="inlineStr">
        <is>
          <t>C05865</t>
        </is>
      </c>
      <c r="B2724" t="inlineStr">
        <is>
          <t>Gurpreet Shah</t>
        </is>
      </c>
      <c r="C2724" t="inlineStr">
        <is>
          <t>West</t>
        </is>
      </c>
      <c r="D2724" t="inlineStr">
        <is>
          <t>Panaji</t>
        </is>
      </c>
      <c r="E2724" t="inlineStr">
        <is>
          <t>No</t>
        </is>
      </c>
      <c r="F2724" t="inlineStr">
        <is>
          <t>Occasional</t>
        </is>
      </c>
      <c r="G2724" t="n">
        <v>2</v>
      </c>
      <c r="H2724" s="24" t="n">
        <v>40866.53</v>
      </c>
      <c r="I2724" s="24" t="n">
        <v>11807.62</v>
      </c>
      <c r="J2724" s="25" t="n">
        <v>45704</v>
      </c>
      <c r="K2724" s="25" t="n">
        <v>45782</v>
      </c>
      <c r="L2724" t="n">
        <v>3</v>
      </c>
      <c r="M2724" t="n">
        <v>2</v>
      </c>
      <c r="N2724" t="n">
        <v>4</v>
      </c>
      <c r="O2724">
        <f>DATE(2026,1,1)-K2724</f>
        <v/>
      </c>
      <c r="P2724">
        <f>IF(G2724&gt;=2,"Repeat","One-time")</f>
        <v/>
      </c>
    </row>
    <row r="2725">
      <c r="A2725" t="inlineStr">
        <is>
          <t>C05944</t>
        </is>
      </c>
      <c r="B2725" t="inlineStr">
        <is>
          <t>Manish Das</t>
        </is>
      </c>
      <c r="C2725" t="inlineStr">
        <is>
          <t>East</t>
        </is>
      </c>
      <c r="D2725" t="inlineStr">
        <is>
          <t>Kolkata</t>
        </is>
      </c>
      <c r="E2725" t="inlineStr">
        <is>
          <t>No</t>
        </is>
      </c>
      <c r="F2725" t="inlineStr">
        <is>
          <t>High Value</t>
        </is>
      </c>
      <c r="G2725" t="n">
        <v>6</v>
      </c>
      <c r="H2725" s="24" t="n">
        <v>40819.07</v>
      </c>
      <c r="I2725" s="24" t="n">
        <v>3954.3</v>
      </c>
      <c r="J2725" s="25" t="n">
        <v>45575</v>
      </c>
      <c r="K2725" s="25" t="n">
        <v>45974</v>
      </c>
      <c r="L2725" t="n">
        <v>4</v>
      </c>
      <c r="M2725" t="n">
        <v>4</v>
      </c>
      <c r="N2725" t="n">
        <v>4</v>
      </c>
      <c r="O2725">
        <f>DATE(2026,1,1)-K2725</f>
        <v/>
      </c>
      <c r="P2725">
        <f>IF(G2725&gt;=2,"Repeat","One-time")</f>
        <v/>
      </c>
    </row>
    <row r="2726">
      <c r="A2726" t="inlineStr">
        <is>
          <t>C00467</t>
        </is>
      </c>
      <c r="B2726" t="inlineStr">
        <is>
          <t>Lakshmi Verma</t>
        </is>
      </c>
      <c r="C2726" t="inlineStr">
        <is>
          <t>West</t>
        </is>
      </c>
      <c r="D2726" t="inlineStr">
        <is>
          <t>Mumbai</t>
        </is>
      </c>
      <c r="E2726" t="inlineStr">
        <is>
          <t>No</t>
        </is>
      </c>
      <c r="F2726" t="inlineStr">
        <is>
          <t>At Risk</t>
        </is>
      </c>
      <c r="G2726" t="n">
        <v>7</v>
      </c>
      <c r="H2726" s="24" t="n">
        <v>40818.95</v>
      </c>
      <c r="I2726" s="24" t="n">
        <v>13405.54</v>
      </c>
      <c r="J2726" s="25" t="n">
        <v>45012</v>
      </c>
      <c r="K2726" s="25" t="n">
        <v>45220</v>
      </c>
      <c r="L2726" t="n">
        <v>1</v>
      </c>
      <c r="M2726" t="n">
        <v>4</v>
      </c>
      <c r="N2726" t="n">
        <v>4</v>
      </c>
      <c r="O2726">
        <f>DATE(2026,1,1)-K2726</f>
        <v/>
      </c>
      <c r="P2726">
        <f>IF(G2726&gt;=2,"Repeat","One-time")</f>
        <v/>
      </c>
    </row>
    <row r="2727">
      <c r="A2727" t="inlineStr">
        <is>
          <t>C02861</t>
        </is>
      </c>
      <c r="B2727" t="inlineStr">
        <is>
          <t>Kavya Singh</t>
        </is>
      </c>
      <c r="C2727" t="inlineStr">
        <is>
          <t>West</t>
        </is>
      </c>
      <c r="D2727" t="inlineStr">
        <is>
          <t>Mumbai</t>
        </is>
      </c>
      <c r="E2727" t="inlineStr">
        <is>
          <t>No</t>
        </is>
      </c>
      <c r="F2727" t="inlineStr">
        <is>
          <t>High Value</t>
        </is>
      </c>
      <c r="G2727" t="n">
        <v>9</v>
      </c>
      <c r="H2727" s="24" t="n">
        <v>40816.38</v>
      </c>
      <c r="I2727" s="24" t="n">
        <v>8235.950000000001</v>
      </c>
      <c r="J2727" s="25" t="n">
        <v>45374</v>
      </c>
      <c r="K2727" s="25" t="n">
        <v>45987</v>
      </c>
      <c r="L2727" t="n">
        <v>5</v>
      </c>
      <c r="M2727" t="n">
        <v>5</v>
      </c>
      <c r="N2727" t="n">
        <v>4</v>
      </c>
      <c r="O2727">
        <f>DATE(2026,1,1)-K2727</f>
        <v/>
      </c>
      <c r="P2727">
        <f>IF(G2727&gt;=2,"Repeat","One-time")</f>
        <v/>
      </c>
    </row>
    <row r="2728">
      <c r="A2728" t="inlineStr">
        <is>
          <t>C03109</t>
        </is>
      </c>
      <c r="B2728" t="inlineStr">
        <is>
          <t>Neha Banerjee</t>
        </is>
      </c>
      <c r="C2728" t="inlineStr">
        <is>
          <t>North</t>
        </is>
      </c>
      <c r="D2728" t="inlineStr">
        <is>
          <t>Delhi</t>
        </is>
      </c>
      <c r="E2728" t="inlineStr">
        <is>
          <t>Yes</t>
        </is>
      </c>
      <c r="F2728" t="inlineStr">
        <is>
          <t>At Risk</t>
        </is>
      </c>
      <c r="G2728" t="n">
        <v>11</v>
      </c>
      <c r="H2728" s="24" t="n">
        <v>40815.56</v>
      </c>
      <c r="I2728" s="24" t="n">
        <v>8784.98</v>
      </c>
      <c r="J2728" s="25" t="n">
        <v>45225</v>
      </c>
      <c r="K2728" s="25" t="n">
        <v>45315</v>
      </c>
      <c r="L2728" t="n">
        <v>1</v>
      </c>
      <c r="M2728" t="n">
        <v>5</v>
      </c>
      <c r="N2728" t="n">
        <v>4</v>
      </c>
      <c r="O2728">
        <f>DATE(2026,1,1)-K2728</f>
        <v/>
      </c>
      <c r="P2728">
        <f>IF(G2728&gt;=2,"Repeat","One-time")</f>
        <v/>
      </c>
    </row>
    <row r="2729">
      <c r="A2729" t="inlineStr">
        <is>
          <t>C08817</t>
        </is>
      </c>
      <c r="B2729" t="inlineStr">
        <is>
          <t>Kavya Ghosh</t>
        </is>
      </c>
      <c r="C2729" t="inlineStr">
        <is>
          <t>North</t>
        </is>
      </c>
      <c r="D2729" t="inlineStr">
        <is>
          <t>Gurugram</t>
        </is>
      </c>
      <c r="E2729" t="inlineStr">
        <is>
          <t>No</t>
        </is>
      </c>
      <c r="F2729" t="inlineStr">
        <is>
          <t>High Value</t>
        </is>
      </c>
      <c r="G2729" t="n">
        <v>11</v>
      </c>
      <c r="H2729" s="24" t="n">
        <v>40801.48</v>
      </c>
      <c r="I2729" s="24" t="n">
        <v>12598.48</v>
      </c>
      <c r="J2729" s="25" t="n">
        <v>45751</v>
      </c>
      <c r="K2729" s="25" t="n">
        <v>46020</v>
      </c>
      <c r="L2729" t="n">
        <v>5</v>
      </c>
      <c r="M2729" t="n">
        <v>5</v>
      </c>
      <c r="N2729" t="n">
        <v>4</v>
      </c>
      <c r="O2729">
        <f>DATE(2026,1,1)-K2729</f>
        <v/>
      </c>
      <c r="P2729">
        <f>IF(G2729&gt;=2,"Repeat","One-time")</f>
        <v/>
      </c>
    </row>
    <row r="2730">
      <c r="A2730" t="inlineStr">
        <is>
          <t>C04536</t>
        </is>
      </c>
      <c r="B2730" t="inlineStr">
        <is>
          <t>Riya Patel</t>
        </is>
      </c>
      <c r="C2730" t="inlineStr">
        <is>
          <t>North</t>
        </is>
      </c>
      <c r="D2730" t="inlineStr">
        <is>
          <t>Chandigarh</t>
        </is>
      </c>
      <c r="E2730" t="inlineStr">
        <is>
          <t>No</t>
        </is>
      </c>
      <c r="F2730" t="inlineStr">
        <is>
          <t>High Value</t>
        </is>
      </c>
      <c r="G2730" t="n">
        <v>6</v>
      </c>
      <c r="H2730" s="24" t="n">
        <v>40796.07</v>
      </c>
      <c r="I2730" s="24" t="n">
        <v>5849.31</v>
      </c>
      <c r="J2730" s="25" t="n">
        <v>45429</v>
      </c>
      <c r="K2730" s="25" t="n">
        <v>46015</v>
      </c>
      <c r="L2730" t="n">
        <v>5</v>
      </c>
      <c r="M2730" t="n">
        <v>4</v>
      </c>
      <c r="N2730" t="n">
        <v>4</v>
      </c>
      <c r="O2730">
        <f>DATE(2026,1,1)-K2730</f>
        <v/>
      </c>
      <c r="P2730">
        <f>IF(G2730&gt;=2,"Repeat","One-time")</f>
        <v/>
      </c>
    </row>
    <row r="2731">
      <c r="A2731" t="inlineStr">
        <is>
          <t>C05077</t>
        </is>
      </c>
      <c r="B2731" t="inlineStr">
        <is>
          <t>Imran Iyer</t>
        </is>
      </c>
      <c r="C2731" t="inlineStr">
        <is>
          <t>West</t>
        </is>
      </c>
      <c r="D2731" t="inlineStr">
        <is>
          <t>Surat</t>
        </is>
      </c>
      <c r="E2731" t="inlineStr">
        <is>
          <t>No</t>
        </is>
      </c>
      <c r="F2731" t="inlineStr">
        <is>
          <t>High Value</t>
        </is>
      </c>
      <c r="G2731" t="n">
        <v>5</v>
      </c>
      <c r="H2731" s="24" t="n">
        <v>40777.69</v>
      </c>
      <c r="I2731" s="24" t="n">
        <v>3589.44</v>
      </c>
      <c r="J2731" s="25" t="n">
        <v>45614</v>
      </c>
      <c r="K2731" s="25" t="n">
        <v>46002</v>
      </c>
      <c r="L2731" t="n">
        <v>5</v>
      </c>
      <c r="M2731" t="n">
        <v>4</v>
      </c>
      <c r="N2731" t="n">
        <v>4</v>
      </c>
      <c r="O2731">
        <f>DATE(2026,1,1)-K2731</f>
        <v/>
      </c>
      <c r="P2731">
        <f>IF(G2731&gt;=2,"Repeat","One-time")</f>
        <v/>
      </c>
    </row>
    <row r="2732">
      <c r="A2732" t="inlineStr">
        <is>
          <t>C06812</t>
        </is>
      </c>
      <c r="B2732" t="inlineStr">
        <is>
          <t>Manish Ghosh</t>
        </is>
      </c>
      <c r="C2732" t="inlineStr">
        <is>
          <t>East</t>
        </is>
      </c>
      <c r="D2732" t="inlineStr">
        <is>
          <t>Kolkata</t>
        </is>
      </c>
      <c r="E2732" t="inlineStr">
        <is>
          <t>Yes</t>
        </is>
      </c>
      <c r="F2732" t="inlineStr">
        <is>
          <t>High Value</t>
        </is>
      </c>
      <c r="G2732" t="n">
        <v>6</v>
      </c>
      <c r="H2732" s="24" t="n">
        <v>40760.29</v>
      </c>
      <c r="I2732" s="24" t="n">
        <v>8637.030000000001</v>
      </c>
      <c r="J2732" s="25" t="n">
        <v>45579</v>
      </c>
      <c r="K2732" s="25" t="n">
        <v>45890</v>
      </c>
      <c r="L2732" t="n">
        <v>3</v>
      </c>
      <c r="M2732" t="n">
        <v>4</v>
      </c>
      <c r="N2732" t="n">
        <v>4</v>
      </c>
      <c r="O2732">
        <f>DATE(2026,1,1)-K2732</f>
        <v/>
      </c>
      <c r="P2732">
        <f>IF(G2732&gt;=2,"Repeat","One-time")</f>
        <v/>
      </c>
    </row>
    <row r="2733">
      <c r="A2733" t="inlineStr">
        <is>
          <t>C04255</t>
        </is>
      </c>
      <c r="B2733" t="inlineStr">
        <is>
          <t>Kavya Kapoor</t>
        </is>
      </c>
      <c r="C2733" t="inlineStr">
        <is>
          <t>North</t>
        </is>
      </c>
      <c r="D2733" t="inlineStr">
        <is>
          <t>Gurugram</t>
        </is>
      </c>
      <c r="E2733" t="inlineStr">
        <is>
          <t>Yes</t>
        </is>
      </c>
      <c r="F2733" t="inlineStr">
        <is>
          <t>At Risk</t>
        </is>
      </c>
      <c r="G2733" t="n">
        <v>5</v>
      </c>
      <c r="H2733" s="24" t="n">
        <v>40728.73</v>
      </c>
      <c r="I2733" s="24" t="n">
        <v>4584.76</v>
      </c>
      <c r="J2733" s="25" t="n">
        <v>45348</v>
      </c>
      <c r="K2733" s="25" t="n">
        <v>45751</v>
      </c>
      <c r="L2733" t="n">
        <v>2</v>
      </c>
      <c r="M2733" t="n">
        <v>4</v>
      </c>
      <c r="N2733" t="n">
        <v>4</v>
      </c>
      <c r="O2733">
        <f>DATE(2026,1,1)-K2733</f>
        <v/>
      </c>
      <c r="P2733">
        <f>IF(G2733&gt;=2,"Repeat","One-time")</f>
        <v/>
      </c>
    </row>
    <row r="2734">
      <c r="A2734" t="inlineStr">
        <is>
          <t>C06990</t>
        </is>
      </c>
      <c r="B2734" t="inlineStr">
        <is>
          <t>Vivaan Joshi</t>
        </is>
      </c>
      <c r="C2734" t="inlineStr">
        <is>
          <t>North</t>
        </is>
      </c>
      <c r="D2734" t="inlineStr">
        <is>
          <t>Delhi</t>
        </is>
      </c>
      <c r="E2734" t="inlineStr">
        <is>
          <t>Yes</t>
        </is>
      </c>
      <c r="F2734" t="inlineStr">
        <is>
          <t>High Value</t>
        </is>
      </c>
      <c r="G2734" t="n">
        <v>8</v>
      </c>
      <c r="H2734" s="24" t="n">
        <v>40683.35</v>
      </c>
      <c r="I2734" s="24" t="n">
        <v>8164.97</v>
      </c>
      <c r="J2734" s="25" t="n">
        <v>45615</v>
      </c>
      <c r="K2734" s="25" t="n">
        <v>45997</v>
      </c>
      <c r="L2734" t="n">
        <v>5</v>
      </c>
      <c r="M2734" t="n">
        <v>5</v>
      </c>
      <c r="N2734" t="n">
        <v>4</v>
      </c>
      <c r="O2734">
        <f>DATE(2026,1,1)-K2734</f>
        <v/>
      </c>
      <c r="P2734">
        <f>IF(G2734&gt;=2,"Repeat","One-time")</f>
        <v/>
      </c>
    </row>
    <row r="2735">
      <c r="A2735" t="inlineStr">
        <is>
          <t>C01188</t>
        </is>
      </c>
      <c r="B2735" t="inlineStr">
        <is>
          <t>Vikram Agarwal</t>
        </is>
      </c>
      <c r="C2735" t="inlineStr">
        <is>
          <t>Central</t>
        </is>
      </c>
      <c r="D2735" t="inlineStr">
        <is>
          <t>Indore</t>
        </is>
      </c>
      <c r="E2735" t="inlineStr">
        <is>
          <t>No</t>
        </is>
      </c>
      <c r="F2735" t="inlineStr">
        <is>
          <t>High Value</t>
        </is>
      </c>
      <c r="G2735" t="n">
        <v>6</v>
      </c>
      <c r="H2735" s="24" t="n">
        <v>40681.62</v>
      </c>
      <c r="I2735" s="24" t="n">
        <v>6200.62</v>
      </c>
      <c r="J2735" s="25" t="n">
        <v>45133</v>
      </c>
      <c r="K2735" s="25" t="n">
        <v>45989</v>
      </c>
      <c r="L2735" t="n">
        <v>5</v>
      </c>
      <c r="M2735" t="n">
        <v>4</v>
      </c>
      <c r="N2735" t="n">
        <v>4</v>
      </c>
      <c r="O2735">
        <f>DATE(2026,1,1)-K2735</f>
        <v/>
      </c>
      <c r="P2735">
        <f>IF(G2735&gt;=2,"Repeat","One-time")</f>
        <v/>
      </c>
    </row>
    <row r="2736">
      <c r="A2736" t="inlineStr">
        <is>
          <t>C06808</t>
        </is>
      </c>
      <c r="B2736" t="inlineStr">
        <is>
          <t>Gurpreet Yadav</t>
        </is>
      </c>
      <c r="C2736" t="inlineStr">
        <is>
          <t>North</t>
        </is>
      </c>
      <c r="D2736" t="inlineStr">
        <is>
          <t>Delhi</t>
        </is>
      </c>
      <c r="E2736" t="inlineStr">
        <is>
          <t>No</t>
        </is>
      </c>
      <c r="F2736" t="inlineStr">
        <is>
          <t>Loyal</t>
        </is>
      </c>
      <c r="G2736" t="n">
        <v>3</v>
      </c>
      <c r="H2736" s="24" t="n">
        <v>40663.24</v>
      </c>
      <c r="I2736" s="24" t="n">
        <v>7177.59</v>
      </c>
      <c r="J2736" s="25" t="n">
        <v>45752</v>
      </c>
      <c r="K2736" s="25" t="n">
        <v>45964</v>
      </c>
      <c r="L2736" t="n">
        <v>4</v>
      </c>
      <c r="M2736" t="n">
        <v>3</v>
      </c>
      <c r="N2736" t="n">
        <v>4</v>
      </c>
      <c r="O2736">
        <f>DATE(2026,1,1)-K2736</f>
        <v/>
      </c>
      <c r="P2736">
        <f>IF(G2736&gt;=2,"Repeat","One-time")</f>
        <v/>
      </c>
    </row>
    <row r="2737">
      <c r="A2737" t="inlineStr">
        <is>
          <t>C07849</t>
        </is>
      </c>
      <c r="B2737" t="inlineStr">
        <is>
          <t>Farhan Khan</t>
        </is>
      </c>
      <c r="C2737" t="inlineStr">
        <is>
          <t>West</t>
        </is>
      </c>
      <c r="D2737" t="inlineStr">
        <is>
          <t>Pune</t>
        </is>
      </c>
      <c r="E2737" t="inlineStr">
        <is>
          <t>No</t>
        </is>
      </c>
      <c r="F2737" t="inlineStr">
        <is>
          <t>High Value</t>
        </is>
      </c>
      <c r="G2737" t="n">
        <v>4</v>
      </c>
      <c r="H2737" s="24" t="n">
        <v>40658.91</v>
      </c>
      <c r="I2737" s="24" t="n">
        <v>7460.71</v>
      </c>
      <c r="J2737" s="25" t="n">
        <v>45675</v>
      </c>
      <c r="K2737" s="25" t="n">
        <v>46018</v>
      </c>
      <c r="L2737" t="n">
        <v>5</v>
      </c>
      <c r="M2737" t="n">
        <v>4</v>
      </c>
      <c r="N2737" t="n">
        <v>4</v>
      </c>
      <c r="O2737">
        <f>DATE(2026,1,1)-K2737</f>
        <v/>
      </c>
      <c r="P2737">
        <f>IF(G2737&gt;=2,"Repeat","One-time")</f>
        <v/>
      </c>
    </row>
    <row r="2738">
      <c r="A2738" t="inlineStr">
        <is>
          <t>C02177</t>
        </is>
      </c>
      <c r="B2738" t="inlineStr">
        <is>
          <t>Pooja Reddy</t>
        </is>
      </c>
      <c r="C2738" t="inlineStr">
        <is>
          <t>South</t>
        </is>
      </c>
      <c r="D2738" t="inlineStr">
        <is>
          <t>Chennai</t>
        </is>
      </c>
      <c r="E2738" t="inlineStr">
        <is>
          <t>No</t>
        </is>
      </c>
      <c r="F2738" t="inlineStr">
        <is>
          <t>High Value</t>
        </is>
      </c>
      <c r="G2738" t="n">
        <v>5</v>
      </c>
      <c r="H2738" s="24" t="n">
        <v>40650.21</v>
      </c>
      <c r="I2738" s="24" t="n">
        <v>5380.99</v>
      </c>
      <c r="J2738" s="25" t="n">
        <v>45202</v>
      </c>
      <c r="K2738" s="25" t="n">
        <v>45879</v>
      </c>
      <c r="L2738" t="n">
        <v>3</v>
      </c>
      <c r="M2738" t="n">
        <v>4</v>
      </c>
      <c r="N2738" t="n">
        <v>4</v>
      </c>
      <c r="O2738">
        <f>DATE(2026,1,1)-K2738</f>
        <v/>
      </c>
      <c r="P2738">
        <f>IF(G2738&gt;=2,"Repeat","One-time")</f>
        <v/>
      </c>
    </row>
    <row r="2739">
      <c r="A2739" t="inlineStr">
        <is>
          <t>C09098</t>
        </is>
      </c>
      <c r="B2739" t="inlineStr">
        <is>
          <t>Priya Sinha</t>
        </is>
      </c>
      <c r="C2739" t="inlineStr">
        <is>
          <t>West</t>
        </is>
      </c>
      <c r="D2739" t="inlineStr">
        <is>
          <t>Surat</t>
        </is>
      </c>
      <c r="E2739" t="inlineStr">
        <is>
          <t>No</t>
        </is>
      </c>
      <c r="F2739" t="inlineStr">
        <is>
          <t>High Value</t>
        </is>
      </c>
      <c r="G2739" t="n">
        <v>8</v>
      </c>
      <c r="H2739" s="24" t="n">
        <v>40648.46</v>
      </c>
      <c r="I2739" s="24" t="n">
        <v>11278.51</v>
      </c>
      <c r="J2739" s="25" t="n">
        <v>45775</v>
      </c>
      <c r="K2739" s="25" t="n">
        <v>46002</v>
      </c>
      <c r="L2739" t="n">
        <v>5</v>
      </c>
      <c r="M2739" t="n">
        <v>5</v>
      </c>
      <c r="N2739" t="n">
        <v>4</v>
      </c>
      <c r="O2739">
        <f>DATE(2026,1,1)-K2739</f>
        <v/>
      </c>
      <c r="P2739">
        <f>IF(G2739&gt;=2,"Repeat","One-time")</f>
        <v/>
      </c>
    </row>
    <row r="2740">
      <c r="A2740" t="inlineStr">
        <is>
          <t>C00217</t>
        </is>
      </c>
      <c r="B2740" t="inlineStr">
        <is>
          <t>Pooja Nair</t>
        </is>
      </c>
      <c r="C2740" t="inlineStr">
        <is>
          <t>South</t>
        </is>
      </c>
      <c r="D2740" t="inlineStr">
        <is>
          <t>Coimbatore</t>
        </is>
      </c>
      <c r="E2740" t="inlineStr">
        <is>
          <t>No</t>
        </is>
      </c>
      <c r="F2740" t="inlineStr">
        <is>
          <t>Loyal</t>
        </is>
      </c>
      <c r="G2740" t="n">
        <v>4</v>
      </c>
      <c r="H2740" s="24" t="n">
        <v>40557.86</v>
      </c>
      <c r="I2740" s="24" t="n">
        <v>4375.18</v>
      </c>
      <c r="J2740" s="25" t="n">
        <v>45100</v>
      </c>
      <c r="K2740" s="25" t="n">
        <v>46011</v>
      </c>
      <c r="L2740" t="n">
        <v>5</v>
      </c>
      <c r="M2740" t="n">
        <v>3</v>
      </c>
      <c r="N2740" t="n">
        <v>4</v>
      </c>
      <c r="O2740">
        <f>DATE(2026,1,1)-K2740</f>
        <v/>
      </c>
      <c r="P2740">
        <f>IF(G2740&gt;=2,"Repeat","One-time")</f>
        <v/>
      </c>
    </row>
    <row r="2741">
      <c r="A2741" t="inlineStr">
        <is>
          <t>C05026</t>
        </is>
      </c>
      <c r="B2741" t="inlineStr">
        <is>
          <t>Manish Ghosh</t>
        </is>
      </c>
      <c r="C2741" t="inlineStr">
        <is>
          <t>North</t>
        </is>
      </c>
      <c r="D2741" t="inlineStr">
        <is>
          <t>Delhi</t>
        </is>
      </c>
      <c r="E2741" t="inlineStr">
        <is>
          <t>No</t>
        </is>
      </c>
      <c r="F2741" t="inlineStr">
        <is>
          <t>Loyal</t>
        </is>
      </c>
      <c r="G2741" t="n">
        <v>3</v>
      </c>
      <c r="H2741" s="24" t="n">
        <v>40543.62</v>
      </c>
      <c r="I2741" s="24" t="n">
        <v>7492.96</v>
      </c>
      <c r="J2741" s="25" t="n">
        <v>45689</v>
      </c>
      <c r="K2741" s="25" t="n">
        <v>45869</v>
      </c>
      <c r="L2741" t="n">
        <v>3</v>
      </c>
      <c r="M2741" t="n">
        <v>3</v>
      </c>
      <c r="N2741" t="n">
        <v>4</v>
      </c>
      <c r="O2741">
        <f>DATE(2026,1,1)-K2741</f>
        <v/>
      </c>
      <c r="P2741">
        <f>IF(G2741&gt;=2,"Repeat","One-time")</f>
        <v/>
      </c>
    </row>
    <row r="2742">
      <c r="A2742" t="inlineStr">
        <is>
          <t>C01797</t>
        </is>
      </c>
      <c r="B2742" t="inlineStr">
        <is>
          <t>Maria Sharma</t>
        </is>
      </c>
      <c r="C2742" t="inlineStr">
        <is>
          <t>North</t>
        </is>
      </c>
      <c r="D2742" t="inlineStr">
        <is>
          <t>Chandigarh</t>
        </is>
      </c>
      <c r="E2742" t="inlineStr">
        <is>
          <t>Yes</t>
        </is>
      </c>
      <c r="F2742" t="inlineStr">
        <is>
          <t>At Risk</t>
        </is>
      </c>
      <c r="G2742" t="n">
        <v>10</v>
      </c>
      <c r="H2742" s="24" t="n">
        <v>40539.75</v>
      </c>
      <c r="I2742" s="24" t="n">
        <v>12000.44</v>
      </c>
      <c r="J2742" s="25" t="n">
        <v>45050</v>
      </c>
      <c r="K2742" s="25" t="n">
        <v>45275</v>
      </c>
      <c r="L2742" t="n">
        <v>1</v>
      </c>
      <c r="M2742" t="n">
        <v>5</v>
      </c>
      <c r="N2742" t="n">
        <v>4</v>
      </c>
      <c r="O2742">
        <f>DATE(2026,1,1)-K2742</f>
        <v/>
      </c>
      <c r="P2742">
        <f>IF(G2742&gt;=2,"Repeat","One-time")</f>
        <v/>
      </c>
    </row>
    <row r="2743">
      <c r="A2743" t="inlineStr">
        <is>
          <t>C07624</t>
        </is>
      </c>
      <c r="B2743" t="inlineStr">
        <is>
          <t>Suresh Singh</t>
        </is>
      </c>
      <c r="C2743" t="inlineStr">
        <is>
          <t>East</t>
        </is>
      </c>
      <c r="D2743" t="inlineStr">
        <is>
          <t>Patna</t>
        </is>
      </c>
      <c r="E2743" t="inlineStr">
        <is>
          <t>No</t>
        </is>
      </c>
      <c r="F2743" t="inlineStr">
        <is>
          <t>Occasional</t>
        </is>
      </c>
      <c r="G2743" t="n">
        <v>2</v>
      </c>
      <c r="H2743" s="24" t="n">
        <v>40522.79</v>
      </c>
      <c r="I2743" s="24" t="n">
        <v>9807.51</v>
      </c>
      <c r="J2743" s="25" t="n">
        <v>45881</v>
      </c>
      <c r="K2743" s="25" t="n">
        <v>45989</v>
      </c>
      <c r="L2743" t="n">
        <v>5</v>
      </c>
      <c r="M2743" t="n">
        <v>2</v>
      </c>
      <c r="N2743" t="n">
        <v>4</v>
      </c>
      <c r="O2743">
        <f>DATE(2026,1,1)-K2743</f>
        <v/>
      </c>
      <c r="P2743">
        <f>IF(G2743&gt;=2,"Repeat","One-time")</f>
        <v/>
      </c>
    </row>
    <row r="2744">
      <c r="A2744" t="inlineStr">
        <is>
          <t>C06777</t>
        </is>
      </c>
      <c r="B2744" t="inlineStr">
        <is>
          <t>Riya Mehta</t>
        </is>
      </c>
      <c r="C2744" t="inlineStr">
        <is>
          <t>West</t>
        </is>
      </c>
      <c r="D2744" t="inlineStr">
        <is>
          <t>Surat</t>
        </is>
      </c>
      <c r="E2744" t="inlineStr">
        <is>
          <t>No</t>
        </is>
      </c>
      <c r="F2744" t="inlineStr">
        <is>
          <t>Loyal</t>
        </is>
      </c>
      <c r="G2744" t="n">
        <v>3</v>
      </c>
      <c r="H2744" s="24" t="n">
        <v>40503.7</v>
      </c>
      <c r="I2744" s="24" t="n">
        <v>7673.3</v>
      </c>
      <c r="J2744" s="25" t="n">
        <v>45685</v>
      </c>
      <c r="K2744" s="25" t="n">
        <v>45802</v>
      </c>
      <c r="L2744" t="n">
        <v>3</v>
      </c>
      <c r="M2744" t="n">
        <v>3</v>
      </c>
      <c r="N2744" t="n">
        <v>4</v>
      </c>
      <c r="O2744">
        <f>DATE(2026,1,1)-K2744</f>
        <v/>
      </c>
      <c r="P2744">
        <f>IF(G2744&gt;=2,"Repeat","One-time")</f>
        <v/>
      </c>
    </row>
    <row r="2745">
      <c r="A2745" t="inlineStr">
        <is>
          <t>C06942</t>
        </is>
      </c>
      <c r="B2745" t="inlineStr">
        <is>
          <t>Vivaan Reddy</t>
        </is>
      </c>
      <c r="C2745" t="inlineStr">
        <is>
          <t>North</t>
        </is>
      </c>
      <c r="D2745" t="inlineStr">
        <is>
          <t>Chandigarh</t>
        </is>
      </c>
      <c r="E2745" t="inlineStr">
        <is>
          <t>No</t>
        </is>
      </c>
      <c r="F2745" t="inlineStr">
        <is>
          <t>High Value</t>
        </is>
      </c>
      <c r="G2745" t="n">
        <v>5</v>
      </c>
      <c r="H2745" s="24" t="n">
        <v>40495.79</v>
      </c>
      <c r="I2745" s="24" t="n">
        <v>5732.45</v>
      </c>
      <c r="J2745" s="25" t="n">
        <v>45602</v>
      </c>
      <c r="K2745" s="25" t="n">
        <v>45931</v>
      </c>
      <c r="L2745" t="n">
        <v>4</v>
      </c>
      <c r="M2745" t="n">
        <v>4</v>
      </c>
      <c r="N2745" t="n">
        <v>4</v>
      </c>
      <c r="O2745">
        <f>DATE(2026,1,1)-K2745</f>
        <v/>
      </c>
      <c r="P2745">
        <f>IF(G2745&gt;=2,"Repeat","One-time")</f>
        <v/>
      </c>
    </row>
    <row r="2746">
      <c r="A2746" t="inlineStr">
        <is>
          <t>C02847</t>
        </is>
      </c>
      <c r="B2746" t="inlineStr">
        <is>
          <t>Zoya Khan</t>
        </is>
      </c>
      <c r="C2746" t="inlineStr">
        <is>
          <t>North</t>
        </is>
      </c>
      <c r="D2746" t="inlineStr">
        <is>
          <t>Delhi</t>
        </is>
      </c>
      <c r="E2746" t="inlineStr">
        <is>
          <t>Yes</t>
        </is>
      </c>
      <c r="F2746" t="inlineStr">
        <is>
          <t>At Risk</t>
        </is>
      </c>
      <c r="G2746" t="n">
        <v>4</v>
      </c>
      <c r="H2746" s="24" t="n">
        <v>40494.48</v>
      </c>
      <c r="I2746" s="24" t="n">
        <v>4576.18</v>
      </c>
      <c r="J2746" s="25" t="n">
        <v>45200</v>
      </c>
      <c r="K2746" s="25" t="n">
        <v>45482</v>
      </c>
      <c r="L2746" t="n">
        <v>1</v>
      </c>
      <c r="M2746" t="n">
        <v>3</v>
      </c>
      <c r="N2746" t="n">
        <v>4</v>
      </c>
      <c r="O2746">
        <f>DATE(2026,1,1)-K2746</f>
        <v/>
      </c>
      <c r="P2746">
        <f>IF(G2746&gt;=2,"Repeat","One-time")</f>
        <v/>
      </c>
    </row>
    <row r="2747">
      <c r="A2747" t="inlineStr">
        <is>
          <t>C06504</t>
        </is>
      </c>
      <c r="B2747" t="inlineStr">
        <is>
          <t>Abhishek Nair</t>
        </is>
      </c>
      <c r="C2747" t="inlineStr">
        <is>
          <t>West</t>
        </is>
      </c>
      <c r="D2747" t="inlineStr">
        <is>
          <t>Mumbai</t>
        </is>
      </c>
      <c r="E2747" t="inlineStr">
        <is>
          <t>No</t>
        </is>
      </c>
      <c r="F2747" t="inlineStr">
        <is>
          <t>High Value</t>
        </is>
      </c>
      <c r="G2747" t="n">
        <v>6</v>
      </c>
      <c r="H2747" s="24" t="n">
        <v>40485.76</v>
      </c>
      <c r="I2747" s="24" t="n">
        <v>6198.97</v>
      </c>
      <c r="J2747" s="25" t="n">
        <v>45605</v>
      </c>
      <c r="K2747" s="25" t="n">
        <v>45882</v>
      </c>
      <c r="L2747" t="n">
        <v>3</v>
      </c>
      <c r="M2747" t="n">
        <v>4</v>
      </c>
      <c r="N2747" t="n">
        <v>4</v>
      </c>
      <c r="O2747">
        <f>DATE(2026,1,1)-K2747</f>
        <v/>
      </c>
      <c r="P2747">
        <f>IF(G2747&gt;=2,"Repeat","One-time")</f>
        <v/>
      </c>
    </row>
    <row r="2748">
      <c r="A2748" t="inlineStr">
        <is>
          <t>C02964</t>
        </is>
      </c>
      <c r="B2748" t="inlineStr">
        <is>
          <t>Vikram Prasad</t>
        </is>
      </c>
      <c r="C2748" t="inlineStr">
        <is>
          <t>South</t>
        </is>
      </c>
      <c r="D2748" t="inlineStr">
        <is>
          <t>Chennai</t>
        </is>
      </c>
      <c r="E2748" t="inlineStr">
        <is>
          <t>No</t>
        </is>
      </c>
      <c r="F2748" t="inlineStr">
        <is>
          <t>At Risk</t>
        </is>
      </c>
      <c r="G2748" t="n">
        <v>6</v>
      </c>
      <c r="H2748" s="24" t="n">
        <v>40427.51</v>
      </c>
      <c r="I2748" s="24" t="n">
        <v>7429.8</v>
      </c>
      <c r="J2748" s="25" t="n">
        <v>45238</v>
      </c>
      <c r="K2748" s="25" t="n">
        <v>45626</v>
      </c>
      <c r="L2748" t="n">
        <v>2</v>
      </c>
      <c r="M2748" t="n">
        <v>4</v>
      </c>
      <c r="N2748" t="n">
        <v>4</v>
      </c>
      <c r="O2748">
        <f>DATE(2026,1,1)-K2748</f>
        <v/>
      </c>
      <c r="P2748">
        <f>IF(G2748&gt;=2,"Repeat","One-time")</f>
        <v/>
      </c>
    </row>
    <row r="2749">
      <c r="A2749" t="inlineStr">
        <is>
          <t>C07567</t>
        </is>
      </c>
      <c r="B2749" t="inlineStr">
        <is>
          <t>Kavya Prasad</t>
        </is>
      </c>
      <c r="C2749" t="inlineStr">
        <is>
          <t>Central</t>
        </is>
      </c>
      <c r="D2749" t="inlineStr">
        <is>
          <t>Nagpur</t>
        </is>
      </c>
      <c r="E2749" t="inlineStr">
        <is>
          <t>Yes</t>
        </is>
      </c>
      <c r="F2749" t="inlineStr">
        <is>
          <t>Occasional</t>
        </is>
      </c>
      <c r="G2749" t="n">
        <v>2</v>
      </c>
      <c r="H2749" s="24" t="n">
        <v>40414.1</v>
      </c>
      <c r="I2749" s="24" t="n">
        <v>4930.45</v>
      </c>
      <c r="J2749" s="25" t="n">
        <v>45713</v>
      </c>
      <c r="K2749" s="25" t="n">
        <v>45778</v>
      </c>
      <c r="L2749" t="n">
        <v>3</v>
      </c>
      <c r="M2749" t="n">
        <v>2</v>
      </c>
      <c r="N2749" t="n">
        <v>4</v>
      </c>
      <c r="O2749">
        <f>DATE(2026,1,1)-K2749</f>
        <v/>
      </c>
      <c r="P2749">
        <f>IF(G2749&gt;=2,"Repeat","One-time")</f>
        <v/>
      </c>
    </row>
    <row r="2750">
      <c r="A2750" t="inlineStr">
        <is>
          <t>C04260</t>
        </is>
      </c>
      <c r="B2750" t="inlineStr">
        <is>
          <t>Divya Mukherjee</t>
        </is>
      </c>
      <c r="C2750" t="inlineStr">
        <is>
          <t>West</t>
        </is>
      </c>
      <c r="D2750" t="inlineStr">
        <is>
          <t>Surat</t>
        </is>
      </c>
      <c r="E2750" t="inlineStr">
        <is>
          <t>No</t>
        </is>
      </c>
      <c r="F2750" t="inlineStr">
        <is>
          <t>At Risk</t>
        </is>
      </c>
      <c r="G2750" t="n">
        <v>5</v>
      </c>
      <c r="H2750" s="24" t="n">
        <v>40408.25</v>
      </c>
      <c r="I2750" s="24" t="n">
        <v>8841.33</v>
      </c>
      <c r="J2750" s="25" t="n">
        <v>45344</v>
      </c>
      <c r="K2750" s="25" t="n">
        <v>45604</v>
      </c>
      <c r="L2750" t="n">
        <v>2</v>
      </c>
      <c r="M2750" t="n">
        <v>4</v>
      </c>
      <c r="N2750" t="n">
        <v>4</v>
      </c>
      <c r="O2750">
        <f>DATE(2026,1,1)-K2750</f>
        <v/>
      </c>
      <c r="P2750">
        <f>IF(G2750&gt;=2,"Repeat","One-time")</f>
        <v/>
      </c>
    </row>
    <row r="2751">
      <c r="A2751" t="inlineStr">
        <is>
          <t>C02280</t>
        </is>
      </c>
      <c r="B2751" t="inlineStr">
        <is>
          <t>Isha Banerjee</t>
        </is>
      </c>
      <c r="C2751" t="inlineStr">
        <is>
          <t>North</t>
        </is>
      </c>
      <c r="D2751" t="inlineStr">
        <is>
          <t>Lucknow</t>
        </is>
      </c>
      <c r="E2751" t="inlineStr">
        <is>
          <t>No</t>
        </is>
      </c>
      <c r="F2751" t="inlineStr">
        <is>
          <t>High Value</t>
        </is>
      </c>
      <c r="G2751" t="n">
        <v>9</v>
      </c>
      <c r="H2751" s="24" t="n">
        <v>40400.87</v>
      </c>
      <c r="I2751" s="24" t="n">
        <v>11405.94</v>
      </c>
      <c r="J2751" s="25" t="n">
        <v>45218</v>
      </c>
      <c r="K2751" s="25" t="n">
        <v>45989</v>
      </c>
      <c r="L2751" t="n">
        <v>5</v>
      </c>
      <c r="M2751" t="n">
        <v>5</v>
      </c>
      <c r="N2751" t="n">
        <v>4</v>
      </c>
      <c r="O2751">
        <f>DATE(2026,1,1)-K2751</f>
        <v/>
      </c>
      <c r="P2751">
        <f>IF(G2751&gt;=2,"Repeat","One-time")</f>
        <v/>
      </c>
    </row>
    <row r="2752">
      <c r="A2752" t="inlineStr">
        <is>
          <t>C02579</t>
        </is>
      </c>
      <c r="B2752" t="inlineStr">
        <is>
          <t>Isha Sinha</t>
        </is>
      </c>
      <c r="C2752" t="inlineStr">
        <is>
          <t>East</t>
        </is>
      </c>
      <c r="D2752" t="inlineStr">
        <is>
          <t>Patna</t>
        </is>
      </c>
      <c r="E2752" t="inlineStr">
        <is>
          <t>No</t>
        </is>
      </c>
      <c r="F2752" t="inlineStr">
        <is>
          <t>At Risk</t>
        </is>
      </c>
      <c r="G2752" t="n">
        <v>4</v>
      </c>
      <c r="H2752" s="24" t="n">
        <v>40393.46</v>
      </c>
      <c r="I2752" s="24" t="n">
        <v>7761.03</v>
      </c>
      <c r="J2752" s="25" t="n">
        <v>45149</v>
      </c>
      <c r="K2752" s="25" t="n">
        <v>45313</v>
      </c>
      <c r="L2752" t="n">
        <v>1</v>
      </c>
      <c r="M2752" t="n">
        <v>3</v>
      </c>
      <c r="N2752" t="n">
        <v>4</v>
      </c>
      <c r="O2752">
        <f>DATE(2026,1,1)-K2752</f>
        <v/>
      </c>
      <c r="P2752">
        <f>IF(G2752&gt;=2,"Repeat","One-time")</f>
        <v/>
      </c>
    </row>
    <row r="2753">
      <c r="A2753" t="inlineStr">
        <is>
          <t>C04103</t>
        </is>
      </c>
      <c r="B2753" t="inlineStr">
        <is>
          <t>Diya Yadav</t>
        </is>
      </c>
      <c r="C2753" t="inlineStr">
        <is>
          <t>West</t>
        </is>
      </c>
      <c r="D2753" t="inlineStr">
        <is>
          <t>Surat</t>
        </is>
      </c>
      <c r="E2753" t="inlineStr">
        <is>
          <t>Yes</t>
        </is>
      </c>
      <c r="F2753" t="inlineStr">
        <is>
          <t>At Risk</t>
        </is>
      </c>
      <c r="G2753" t="n">
        <v>5</v>
      </c>
      <c r="H2753" s="24" t="n">
        <v>40392.39</v>
      </c>
      <c r="I2753" s="24" t="n">
        <v>9571.299999999999</v>
      </c>
      <c r="J2753" s="25" t="n">
        <v>45346</v>
      </c>
      <c r="K2753" s="25" t="n">
        <v>45519</v>
      </c>
      <c r="L2753" t="n">
        <v>2</v>
      </c>
      <c r="M2753" t="n">
        <v>4</v>
      </c>
      <c r="N2753" t="n">
        <v>4</v>
      </c>
      <c r="O2753">
        <f>DATE(2026,1,1)-K2753</f>
        <v/>
      </c>
      <c r="P2753">
        <f>IF(G2753&gt;=2,"Repeat","One-time")</f>
        <v/>
      </c>
    </row>
    <row r="2754">
      <c r="A2754" t="inlineStr">
        <is>
          <t>C09538</t>
        </is>
      </c>
      <c r="B2754" t="inlineStr">
        <is>
          <t>Ritu Khan</t>
        </is>
      </c>
      <c r="C2754" t="inlineStr">
        <is>
          <t>West</t>
        </is>
      </c>
      <c r="D2754" t="inlineStr">
        <is>
          <t>Pune</t>
        </is>
      </c>
      <c r="E2754" t="inlineStr">
        <is>
          <t>No</t>
        </is>
      </c>
      <c r="F2754" t="inlineStr">
        <is>
          <t>Loyal</t>
        </is>
      </c>
      <c r="G2754" t="n">
        <v>3</v>
      </c>
      <c r="H2754" s="24" t="n">
        <v>40356.98</v>
      </c>
      <c r="I2754" s="24" t="n">
        <v>5883.33</v>
      </c>
      <c r="J2754" s="25" t="n">
        <v>45835</v>
      </c>
      <c r="K2754" s="25" t="n">
        <v>45963</v>
      </c>
      <c r="L2754" t="n">
        <v>4</v>
      </c>
      <c r="M2754" t="n">
        <v>3</v>
      </c>
      <c r="N2754" t="n">
        <v>4</v>
      </c>
      <c r="O2754">
        <f>DATE(2026,1,1)-K2754</f>
        <v/>
      </c>
      <c r="P2754">
        <f>IF(G2754&gt;=2,"Repeat","One-time")</f>
        <v/>
      </c>
    </row>
    <row r="2755">
      <c r="A2755" t="inlineStr">
        <is>
          <t>C06564</t>
        </is>
      </c>
      <c r="B2755" t="inlineStr">
        <is>
          <t>Meera Gupta</t>
        </is>
      </c>
      <c r="C2755" t="inlineStr">
        <is>
          <t>Central</t>
        </is>
      </c>
      <c r="D2755" t="inlineStr">
        <is>
          <t>Nagpur</t>
        </is>
      </c>
      <c r="E2755" t="inlineStr">
        <is>
          <t>Yes</t>
        </is>
      </c>
      <c r="F2755" t="inlineStr">
        <is>
          <t>High Value</t>
        </is>
      </c>
      <c r="G2755" t="n">
        <v>9</v>
      </c>
      <c r="H2755" s="24" t="n">
        <v>40350.31</v>
      </c>
      <c r="I2755" s="24" t="n">
        <v>5747.65</v>
      </c>
      <c r="J2755" s="25" t="n">
        <v>45563</v>
      </c>
      <c r="K2755" s="25" t="n">
        <v>45976</v>
      </c>
      <c r="L2755" t="n">
        <v>4</v>
      </c>
      <c r="M2755" t="n">
        <v>5</v>
      </c>
      <c r="N2755" t="n">
        <v>4</v>
      </c>
      <c r="O2755">
        <f>DATE(2026,1,1)-K2755</f>
        <v/>
      </c>
      <c r="P2755">
        <f>IF(G2755&gt;=2,"Repeat","One-time")</f>
        <v/>
      </c>
    </row>
    <row r="2756">
      <c r="A2756" t="inlineStr">
        <is>
          <t>C08692</t>
        </is>
      </c>
      <c r="B2756" t="inlineStr">
        <is>
          <t>Kavya Patel</t>
        </is>
      </c>
      <c r="C2756" t="inlineStr">
        <is>
          <t>North</t>
        </is>
      </c>
      <c r="D2756" t="inlineStr">
        <is>
          <t>Delhi</t>
        </is>
      </c>
      <c r="E2756" t="inlineStr">
        <is>
          <t>No</t>
        </is>
      </c>
      <c r="F2756" t="inlineStr">
        <is>
          <t>High Value</t>
        </is>
      </c>
      <c r="G2756" t="n">
        <v>5</v>
      </c>
      <c r="H2756" s="24" t="n">
        <v>40340.09</v>
      </c>
      <c r="I2756" s="24" t="n">
        <v>5056.02</v>
      </c>
      <c r="J2756" s="25" t="n">
        <v>45752</v>
      </c>
      <c r="K2756" s="25" t="n">
        <v>45953</v>
      </c>
      <c r="L2756" t="n">
        <v>4</v>
      </c>
      <c r="M2756" t="n">
        <v>4</v>
      </c>
      <c r="N2756" t="n">
        <v>4</v>
      </c>
      <c r="O2756">
        <f>DATE(2026,1,1)-K2756</f>
        <v/>
      </c>
      <c r="P2756">
        <f>IF(G2756&gt;=2,"Repeat","One-time")</f>
        <v/>
      </c>
    </row>
    <row r="2757">
      <c r="A2757" t="inlineStr">
        <is>
          <t>C04754</t>
        </is>
      </c>
      <c r="B2757" t="inlineStr">
        <is>
          <t>Varun Thakur</t>
        </is>
      </c>
      <c r="C2757" t="inlineStr">
        <is>
          <t>North</t>
        </is>
      </c>
      <c r="D2757" t="inlineStr">
        <is>
          <t>Jaipur</t>
        </is>
      </c>
      <c r="E2757" t="inlineStr">
        <is>
          <t>No</t>
        </is>
      </c>
      <c r="F2757" t="inlineStr">
        <is>
          <t>Loyal</t>
        </is>
      </c>
      <c r="G2757" t="n">
        <v>3</v>
      </c>
      <c r="H2757" s="24" t="n">
        <v>40322.31</v>
      </c>
      <c r="I2757" s="24" t="n">
        <v>5561.29</v>
      </c>
      <c r="J2757" s="25" t="n">
        <v>45681</v>
      </c>
      <c r="K2757" s="25" t="n">
        <v>45821</v>
      </c>
      <c r="L2757" t="n">
        <v>3</v>
      </c>
      <c r="M2757" t="n">
        <v>3</v>
      </c>
      <c r="N2757" t="n">
        <v>4</v>
      </c>
      <c r="O2757">
        <f>DATE(2026,1,1)-K2757</f>
        <v/>
      </c>
      <c r="P2757">
        <f>IF(G2757&gt;=2,"Repeat","One-time")</f>
        <v/>
      </c>
    </row>
    <row r="2758">
      <c r="A2758" t="inlineStr">
        <is>
          <t>C01349</t>
        </is>
      </c>
      <c r="B2758" t="inlineStr">
        <is>
          <t>Amit Mukherjee</t>
        </is>
      </c>
      <c r="C2758" t="inlineStr">
        <is>
          <t>South</t>
        </is>
      </c>
      <c r="D2758" t="inlineStr">
        <is>
          <t>Hyderabad</t>
        </is>
      </c>
      <c r="E2758" t="inlineStr">
        <is>
          <t>No</t>
        </is>
      </c>
      <c r="F2758" t="inlineStr">
        <is>
          <t>At Risk</t>
        </is>
      </c>
      <c r="G2758" t="n">
        <v>5</v>
      </c>
      <c r="H2758" s="24" t="n">
        <v>40314.95</v>
      </c>
      <c r="I2758" s="24" t="n">
        <v>7243.75</v>
      </c>
      <c r="J2758" s="25" t="n">
        <v>45032</v>
      </c>
      <c r="K2758" s="25" t="n">
        <v>45099</v>
      </c>
      <c r="L2758" t="n">
        <v>1</v>
      </c>
      <c r="M2758" t="n">
        <v>4</v>
      </c>
      <c r="N2758" t="n">
        <v>4</v>
      </c>
      <c r="O2758">
        <f>DATE(2026,1,1)-K2758</f>
        <v/>
      </c>
      <c r="P2758">
        <f>IF(G2758&gt;=2,"Repeat","One-time")</f>
        <v/>
      </c>
    </row>
    <row r="2759">
      <c r="A2759" t="inlineStr">
        <is>
          <t>C00975</t>
        </is>
      </c>
      <c r="B2759" t="inlineStr">
        <is>
          <t>Aarav Iyer</t>
        </is>
      </c>
      <c r="C2759" t="inlineStr">
        <is>
          <t>South</t>
        </is>
      </c>
      <c r="D2759" t="inlineStr">
        <is>
          <t>Hyderabad</t>
        </is>
      </c>
      <c r="E2759" t="inlineStr">
        <is>
          <t>Yes</t>
        </is>
      </c>
      <c r="F2759" t="inlineStr">
        <is>
          <t>At Risk</t>
        </is>
      </c>
      <c r="G2759" t="n">
        <v>4</v>
      </c>
      <c r="H2759" s="24" t="n">
        <v>40313.1</v>
      </c>
      <c r="I2759" s="24" t="n">
        <v>5810.06</v>
      </c>
      <c r="J2759" s="25" t="n">
        <v>44946</v>
      </c>
      <c r="K2759" s="25" t="n">
        <v>45091</v>
      </c>
      <c r="L2759" t="n">
        <v>1</v>
      </c>
      <c r="M2759" t="n">
        <v>3</v>
      </c>
      <c r="N2759" t="n">
        <v>4</v>
      </c>
      <c r="O2759">
        <f>DATE(2026,1,1)-K2759</f>
        <v/>
      </c>
      <c r="P2759">
        <f>IF(G2759&gt;=2,"Repeat","One-time")</f>
        <v/>
      </c>
    </row>
    <row r="2760">
      <c r="A2760" t="inlineStr">
        <is>
          <t>C05283</t>
        </is>
      </c>
      <c r="B2760" t="inlineStr">
        <is>
          <t>Rahul Khan</t>
        </is>
      </c>
      <c r="C2760" t="inlineStr">
        <is>
          <t>West</t>
        </is>
      </c>
      <c r="D2760" t="inlineStr">
        <is>
          <t>Mumbai</t>
        </is>
      </c>
      <c r="E2760" t="inlineStr">
        <is>
          <t>No</t>
        </is>
      </c>
      <c r="F2760" t="inlineStr">
        <is>
          <t>High Value</t>
        </is>
      </c>
      <c r="G2760" t="n">
        <v>9</v>
      </c>
      <c r="H2760" s="24" t="n">
        <v>40294.88</v>
      </c>
      <c r="I2760" s="24" t="n">
        <v>7155.16</v>
      </c>
      <c r="J2760" s="25" t="n">
        <v>45623</v>
      </c>
      <c r="K2760" s="25" t="n">
        <v>46014</v>
      </c>
      <c r="L2760" t="n">
        <v>5</v>
      </c>
      <c r="M2760" t="n">
        <v>5</v>
      </c>
      <c r="N2760" t="n">
        <v>4</v>
      </c>
      <c r="O2760">
        <f>DATE(2026,1,1)-K2760</f>
        <v/>
      </c>
      <c r="P2760">
        <f>IF(G2760&gt;=2,"Repeat","One-time")</f>
        <v/>
      </c>
    </row>
    <row r="2761">
      <c r="A2761" t="inlineStr">
        <is>
          <t>C01226</t>
        </is>
      </c>
      <c r="B2761" t="inlineStr">
        <is>
          <t>Nikhil Pillai</t>
        </is>
      </c>
      <c r="C2761" t="inlineStr">
        <is>
          <t>South</t>
        </is>
      </c>
      <c r="D2761" t="inlineStr">
        <is>
          <t>Kochi</t>
        </is>
      </c>
      <c r="E2761" t="inlineStr">
        <is>
          <t>No</t>
        </is>
      </c>
      <c r="F2761" t="inlineStr">
        <is>
          <t>High Value</t>
        </is>
      </c>
      <c r="G2761" t="n">
        <v>7</v>
      </c>
      <c r="H2761" s="24" t="n">
        <v>40276.52</v>
      </c>
      <c r="I2761" s="24" t="n">
        <v>4110.28</v>
      </c>
      <c r="J2761" s="25" t="n">
        <v>45070</v>
      </c>
      <c r="K2761" s="25" t="n">
        <v>45857</v>
      </c>
      <c r="L2761" t="n">
        <v>3</v>
      </c>
      <c r="M2761" t="n">
        <v>4</v>
      </c>
      <c r="N2761" t="n">
        <v>4</v>
      </c>
      <c r="O2761">
        <f>DATE(2026,1,1)-K2761</f>
        <v/>
      </c>
      <c r="P2761">
        <f>IF(G2761&gt;=2,"Repeat","One-time")</f>
        <v/>
      </c>
    </row>
    <row r="2762">
      <c r="A2762" t="inlineStr">
        <is>
          <t>C11345</t>
        </is>
      </c>
      <c r="B2762" t="inlineStr">
        <is>
          <t>Vivaan Iyer</t>
        </is>
      </c>
      <c r="C2762" t="inlineStr">
        <is>
          <t>South</t>
        </is>
      </c>
      <c r="D2762" t="inlineStr">
        <is>
          <t>Kochi</t>
        </is>
      </c>
      <c r="E2762" t="inlineStr">
        <is>
          <t>Yes</t>
        </is>
      </c>
      <c r="F2762" t="inlineStr">
        <is>
          <t>New</t>
        </is>
      </c>
      <c r="G2762" t="n">
        <v>1</v>
      </c>
      <c r="H2762" s="24" t="n">
        <v>40246.87</v>
      </c>
      <c r="I2762" s="24" t="n">
        <v>1822.27</v>
      </c>
      <c r="J2762" s="25" t="n">
        <v>46012</v>
      </c>
      <c r="K2762" s="25" t="n">
        <v>46012</v>
      </c>
      <c r="L2762" t="n">
        <v>5</v>
      </c>
      <c r="M2762" t="n">
        <v>2</v>
      </c>
      <c r="N2762" t="n">
        <v>4</v>
      </c>
      <c r="O2762">
        <f>DATE(2026,1,1)-K2762</f>
        <v/>
      </c>
      <c r="P2762">
        <f>IF(G2762&gt;=2,"Repeat","One-time")</f>
        <v/>
      </c>
    </row>
    <row r="2763">
      <c r="A2763" t="inlineStr">
        <is>
          <t>C05641</t>
        </is>
      </c>
      <c r="B2763" t="inlineStr">
        <is>
          <t>Deepak Mehta</t>
        </is>
      </c>
      <c r="C2763" t="inlineStr">
        <is>
          <t>North</t>
        </is>
      </c>
      <c r="D2763" t="inlineStr">
        <is>
          <t>Jaipur</t>
        </is>
      </c>
      <c r="E2763" t="inlineStr">
        <is>
          <t>No</t>
        </is>
      </c>
      <c r="F2763" t="inlineStr">
        <is>
          <t>At Risk</t>
        </is>
      </c>
      <c r="G2763" t="n">
        <v>2</v>
      </c>
      <c r="H2763" s="24" t="n">
        <v>40245.13</v>
      </c>
      <c r="I2763" s="24" t="n">
        <v>4745.62</v>
      </c>
      <c r="J2763" s="25" t="n">
        <v>45493</v>
      </c>
      <c r="K2763" s="25" t="n">
        <v>45511</v>
      </c>
      <c r="L2763" t="n">
        <v>2</v>
      </c>
      <c r="M2763" t="n">
        <v>2</v>
      </c>
      <c r="N2763" t="n">
        <v>4</v>
      </c>
      <c r="O2763">
        <f>DATE(2026,1,1)-K2763</f>
        <v/>
      </c>
      <c r="P2763">
        <f>IF(G2763&gt;=2,"Repeat","One-time")</f>
        <v/>
      </c>
    </row>
    <row r="2764">
      <c r="A2764" t="inlineStr">
        <is>
          <t>C01074</t>
        </is>
      </c>
      <c r="B2764" t="inlineStr">
        <is>
          <t>Divya Agarwal</t>
        </is>
      </c>
      <c r="C2764" t="inlineStr">
        <is>
          <t>North</t>
        </is>
      </c>
      <c r="D2764" t="inlineStr">
        <is>
          <t>Delhi</t>
        </is>
      </c>
      <c r="E2764" t="inlineStr">
        <is>
          <t>No</t>
        </is>
      </c>
      <c r="F2764" t="inlineStr">
        <is>
          <t>High Value</t>
        </is>
      </c>
      <c r="G2764" t="n">
        <v>11</v>
      </c>
      <c r="H2764" s="24" t="n">
        <v>40202.66</v>
      </c>
      <c r="I2764" s="24" t="n">
        <v>8808.23</v>
      </c>
      <c r="J2764" s="25" t="n">
        <v>44967</v>
      </c>
      <c r="K2764" s="25" t="n">
        <v>46005</v>
      </c>
      <c r="L2764" t="n">
        <v>5</v>
      </c>
      <c r="M2764" t="n">
        <v>5</v>
      </c>
      <c r="N2764" t="n">
        <v>4</v>
      </c>
      <c r="O2764">
        <f>DATE(2026,1,1)-K2764</f>
        <v/>
      </c>
      <c r="P2764">
        <f>IF(G2764&gt;=2,"Repeat","One-time")</f>
        <v/>
      </c>
    </row>
    <row r="2765">
      <c r="A2765" t="inlineStr">
        <is>
          <t>C07665</t>
        </is>
      </c>
      <c r="B2765" t="inlineStr">
        <is>
          <t>Vivaan Ghosh</t>
        </is>
      </c>
      <c r="C2765" t="inlineStr">
        <is>
          <t>North</t>
        </is>
      </c>
      <c r="D2765" t="inlineStr">
        <is>
          <t>Lucknow</t>
        </is>
      </c>
      <c r="E2765" t="inlineStr">
        <is>
          <t>No</t>
        </is>
      </c>
      <c r="F2765" t="inlineStr">
        <is>
          <t>Loyal</t>
        </is>
      </c>
      <c r="G2765" t="n">
        <v>3</v>
      </c>
      <c r="H2765" s="24" t="n">
        <v>40166.68</v>
      </c>
      <c r="I2765" s="24" t="n">
        <v>4396.23</v>
      </c>
      <c r="J2765" s="25" t="n">
        <v>45869</v>
      </c>
      <c r="K2765" s="25" t="n">
        <v>46009</v>
      </c>
      <c r="L2765" t="n">
        <v>5</v>
      </c>
      <c r="M2765" t="n">
        <v>3</v>
      </c>
      <c r="N2765" t="n">
        <v>4</v>
      </c>
      <c r="O2765">
        <f>DATE(2026,1,1)-K2765</f>
        <v/>
      </c>
      <c r="P2765">
        <f>IF(G2765&gt;=2,"Repeat","One-time")</f>
        <v/>
      </c>
    </row>
    <row r="2766">
      <c r="A2766" t="inlineStr">
        <is>
          <t>C09639</t>
        </is>
      </c>
      <c r="B2766" t="inlineStr">
        <is>
          <t>Abhishek Rao</t>
        </is>
      </c>
      <c r="C2766" t="inlineStr">
        <is>
          <t>West</t>
        </is>
      </c>
      <c r="D2766" t="inlineStr">
        <is>
          <t>Ahmedabad</t>
        </is>
      </c>
      <c r="E2766" t="inlineStr">
        <is>
          <t>No</t>
        </is>
      </c>
      <c r="F2766" t="inlineStr">
        <is>
          <t>High Value</t>
        </is>
      </c>
      <c r="G2766" t="n">
        <v>4</v>
      </c>
      <c r="H2766" s="24" t="n">
        <v>40165.47</v>
      </c>
      <c r="I2766" s="24" t="n">
        <v>4785.08</v>
      </c>
      <c r="J2766" s="25" t="n">
        <v>45851</v>
      </c>
      <c r="K2766" s="25" t="n">
        <v>46012</v>
      </c>
      <c r="L2766" t="n">
        <v>5</v>
      </c>
      <c r="M2766" t="n">
        <v>4</v>
      </c>
      <c r="N2766" t="n">
        <v>4</v>
      </c>
      <c r="O2766">
        <f>DATE(2026,1,1)-K2766</f>
        <v/>
      </c>
      <c r="P2766">
        <f>IF(G2766&gt;=2,"Repeat","One-time")</f>
        <v/>
      </c>
    </row>
    <row r="2767">
      <c r="A2767" t="inlineStr">
        <is>
          <t>C01757</t>
        </is>
      </c>
      <c r="B2767" t="inlineStr">
        <is>
          <t>Arjun Patel</t>
        </is>
      </c>
      <c r="C2767" t="inlineStr">
        <is>
          <t>South</t>
        </is>
      </c>
      <c r="D2767" t="inlineStr">
        <is>
          <t>Bengaluru</t>
        </is>
      </c>
      <c r="E2767" t="inlineStr">
        <is>
          <t>Yes</t>
        </is>
      </c>
      <c r="F2767" t="inlineStr">
        <is>
          <t>At Risk</t>
        </is>
      </c>
      <c r="G2767" t="n">
        <v>4</v>
      </c>
      <c r="H2767" s="24" t="n">
        <v>40155.68</v>
      </c>
      <c r="I2767" s="24" t="n">
        <v>10560.5</v>
      </c>
      <c r="J2767" s="25" t="n">
        <v>45103</v>
      </c>
      <c r="K2767" s="25" t="n">
        <v>45722</v>
      </c>
      <c r="L2767" t="n">
        <v>2</v>
      </c>
      <c r="M2767" t="n">
        <v>3</v>
      </c>
      <c r="N2767" t="n">
        <v>4</v>
      </c>
      <c r="O2767">
        <f>DATE(2026,1,1)-K2767</f>
        <v/>
      </c>
      <c r="P2767">
        <f>IF(G2767&gt;=2,"Repeat","One-time")</f>
        <v/>
      </c>
    </row>
    <row r="2768">
      <c r="A2768" t="inlineStr">
        <is>
          <t>C01459</t>
        </is>
      </c>
      <c r="B2768" t="inlineStr">
        <is>
          <t>Priya Ghosh</t>
        </is>
      </c>
      <c r="C2768" t="inlineStr">
        <is>
          <t>North</t>
        </is>
      </c>
      <c r="D2768" t="inlineStr">
        <is>
          <t>Jaipur</t>
        </is>
      </c>
      <c r="E2768" t="inlineStr">
        <is>
          <t>No</t>
        </is>
      </c>
      <c r="F2768" t="inlineStr">
        <is>
          <t>High Value</t>
        </is>
      </c>
      <c r="G2768" t="n">
        <v>6</v>
      </c>
      <c r="H2768" s="24" t="n">
        <v>40155.11</v>
      </c>
      <c r="I2768" s="24" t="n">
        <v>7427.09</v>
      </c>
      <c r="J2768" s="25" t="n">
        <v>45056</v>
      </c>
      <c r="K2768" s="25" t="n">
        <v>45888</v>
      </c>
      <c r="L2768" t="n">
        <v>3</v>
      </c>
      <c r="M2768" t="n">
        <v>4</v>
      </c>
      <c r="N2768" t="n">
        <v>4</v>
      </c>
      <c r="O2768">
        <f>DATE(2026,1,1)-K2768</f>
        <v/>
      </c>
      <c r="P2768">
        <f>IF(G2768&gt;=2,"Repeat","One-time")</f>
        <v/>
      </c>
    </row>
    <row r="2769">
      <c r="A2769" t="inlineStr">
        <is>
          <t>C06888</t>
        </is>
      </c>
      <c r="B2769" t="inlineStr">
        <is>
          <t>Suresh Shah</t>
        </is>
      </c>
      <c r="C2769" t="inlineStr">
        <is>
          <t>South</t>
        </is>
      </c>
      <c r="D2769" t="inlineStr">
        <is>
          <t>Kochi</t>
        </is>
      </c>
      <c r="E2769" t="inlineStr">
        <is>
          <t>No</t>
        </is>
      </c>
      <c r="F2769" t="inlineStr">
        <is>
          <t>Loyal</t>
        </is>
      </c>
      <c r="G2769" t="n">
        <v>3</v>
      </c>
      <c r="H2769" s="24" t="n">
        <v>40146.5</v>
      </c>
      <c r="I2769" s="24" t="n">
        <v>8983.370000000001</v>
      </c>
      <c r="J2769" s="25" t="n">
        <v>45625</v>
      </c>
      <c r="K2769" s="25" t="n">
        <v>45950</v>
      </c>
      <c r="L2769" t="n">
        <v>4</v>
      </c>
      <c r="M2769" t="n">
        <v>3</v>
      </c>
      <c r="N2769" t="n">
        <v>4</v>
      </c>
      <c r="O2769">
        <f>DATE(2026,1,1)-K2769</f>
        <v/>
      </c>
      <c r="P2769">
        <f>IF(G2769&gt;=2,"Repeat","One-time")</f>
        <v/>
      </c>
    </row>
    <row r="2770">
      <c r="A2770" t="inlineStr">
        <is>
          <t>C07756</t>
        </is>
      </c>
      <c r="B2770" t="inlineStr">
        <is>
          <t>Neha Rao</t>
        </is>
      </c>
      <c r="C2770" t="inlineStr">
        <is>
          <t>East</t>
        </is>
      </c>
      <c r="D2770" t="inlineStr">
        <is>
          <t>Jamshedpur</t>
        </is>
      </c>
      <c r="E2770" t="inlineStr">
        <is>
          <t>No</t>
        </is>
      </c>
      <c r="F2770" t="inlineStr">
        <is>
          <t>High Value</t>
        </is>
      </c>
      <c r="G2770" t="n">
        <v>6</v>
      </c>
      <c r="H2770" s="24" t="n">
        <v>40146.4</v>
      </c>
      <c r="I2770" s="24" t="n">
        <v>9440.120000000001</v>
      </c>
      <c r="J2770" s="25" t="n">
        <v>45764</v>
      </c>
      <c r="K2770" s="25" t="n">
        <v>46001</v>
      </c>
      <c r="L2770" t="n">
        <v>5</v>
      </c>
      <c r="M2770" t="n">
        <v>4</v>
      </c>
      <c r="N2770" t="n">
        <v>4</v>
      </c>
      <c r="O2770">
        <f>DATE(2026,1,1)-K2770</f>
        <v/>
      </c>
      <c r="P2770">
        <f>IF(G2770&gt;=2,"Repeat","One-time")</f>
        <v/>
      </c>
    </row>
    <row r="2771">
      <c r="A2771" t="inlineStr">
        <is>
          <t>C11129</t>
        </is>
      </c>
      <c r="B2771" t="inlineStr">
        <is>
          <t>Joseph Verma</t>
        </is>
      </c>
      <c r="C2771" t="inlineStr">
        <is>
          <t>East</t>
        </is>
      </c>
      <c r="D2771" t="inlineStr">
        <is>
          <t>Kolkata</t>
        </is>
      </c>
      <c r="E2771" t="inlineStr">
        <is>
          <t>No</t>
        </is>
      </c>
      <c r="F2771" t="inlineStr">
        <is>
          <t>New</t>
        </is>
      </c>
      <c r="G2771" t="n">
        <v>2</v>
      </c>
      <c r="H2771" s="24" t="n">
        <v>40134.39</v>
      </c>
      <c r="I2771" s="24" t="n">
        <v>-782.46</v>
      </c>
      <c r="J2771" s="25" t="n">
        <v>45950</v>
      </c>
      <c r="K2771" s="25" t="n">
        <v>45975</v>
      </c>
      <c r="L2771" t="n">
        <v>4</v>
      </c>
      <c r="M2771" t="n">
        <v>3</v>
      </c>
      <c r="N2771" t="n">
        <v>4</v>
      </c>
      <c r="O2771">
        <f>DATE(2026,1,1)-K2771</f>
        <v/>
      </c>
      <c r="P2771">
        <f>IF(G2771&gt;=2,"Repeat","One-time")</f>
        <v/>
      </c>
    </row>
    <row r="2772">
      <c r="A2772" t="inlineStr">
        <is>
          <t>C05587</t>
        </is>
      </c>
      <c r="B2772" t="inlineStr">
        <is>
          <t>Diya Das</t>
        </is>
      </c>
      <c r="C2772" t="inlineStr">
        <is>
          <t>East</t>
        </is>
      </c>
      <c r="D2772" t="inlineStr">
        <is>
          <t>Kolkata</t>
        </is>
      </c>
      <c r="E2772" t="inlineStr">
        <is>
          <t>Yes</t>
        </is>
      </c>
      <c r="F2772" t="inlineStr">
        <is>
          <t>At Risk</t>
        </is>
      </c>
      <c r="G2772" t="n">
        <v>13</v>
      </c>
      <c r="H2772" s="24" t="n">
        <v>40127.91</v>
      </c>
      <c r="I2772" s="24" t="n">
        <v>10948.12</v>
      </c>
      <c r="J2772" s="25" t="n">
        <v>45479</v>
      </c>
      <c r="K2772" s="25" t="n">
        <v>45665</v>
      </c>
      <c r="L2772" t="n">
        <v>2</v>
      </c>
      <c r="M2772" t="n">
        <v>5</v>
      </c>
      <c r="N2772" t="n">
        <v>4</v>
      </c>
      <c r="O2772">
        <f>DATE(2026,1,1)-K2772</f>
        <v/>
      </c>
      <c r="P2772">
        <f>IF(G2772&gt;=2,"Repeat","One-time")</f>
        <v/>
      </c>
    </row>
    <row r="2773">
      <c r="A2773" t="inlineStr">
        <is>
          <t>C07899</t>
        </is>
      </c>
      <c r="B2773" t="inlineStr">
        <is>
          <t>Aditya Khan</t>
        </is>
      </c>
      <c r="C2773" t="inlineStr">
        <is>
          <t>North</t>
        </is>
      </c>
      <c r="D2773" t="inlineStr">
        <is>
          <t>Chandigarh</t>
        </is>
      </c>
      <c r="E2773" t="inlineStr">
        <is>
          <t>No</t>
        </is>
      </c>
      <c r="F2773" t="inlineStr">
        <is>
          <t>Occasional</t>
        </is>
      </c>
      <c r="G2773" t="n">
        <v>2</v>
      </c>
      <c r="H2773" s="24" t="n">
        <v>40115.29</v>
      </c>
      <c r="I2773" s="24" t="n">
        <v>4436.62</v>
      </c>
      <c r="J2773" s="25" t="n">
        <v>45794</v>
      </c>
      <c r="K2773" s="25" t="n">
        <v>45830</v>
      </c>
      <c r="L2773" t="n">
        <v>3</v>
      </c>
      <c r="M2773" t="n">
        <v>2</v>
      </c>
      <c r="N2773" t="n">
        <v>4</v>
      </c>
      <c r="O2773">
        <f>DATE(2026,1,1)-K2773</f>
        <v/>
      </c>
      <c r="P2773">
        <f>IF(G2773&gt;=2,"Repeat","One-time")</f>
        <v/>
      </c>
    </row>
    <row r="2774">
      <c r="A2774" t="inlineStr">
        <is>
          <t>C03225</t>
        </is>
      </c>
      <c r="B2774" t="inlineStr">
        <is>
          <t>Shreya Sinha</t>
        </is>
      </c>
      <c r="C2774" t="inlineStr">
        <is>
          <t>East</t>
        </is>
      </c>
      <c r="D2774" t="inlineStr">
        <is>
          <t>Jamshedpur</t>
        </is>
      </c>
      <c r="E2774" t="inlineStr">
        <is>
          <t>No</t>
        </is>
      </c>
      <c r="F2774" t="inlineStr">
        <is>
          <t>At Risk</t>
        </is>
      </c>
      <c r="G2774" t="n">
        <v>3</v>
      </c>
      <c r="H2774" s="24" t="n">
        <v>40103.17</v>
      </c>
      <c r="I2774" s="24" t="n">
        <v>6070.52</v>
      </c>
      <c r="J2774" s="25" t="n">
        <v>45358</v>
      </c>
      <c r="K2774" s="25" t="n">
        <v>45563</v>
      </c>
      <c r="L2774" t="n">
        <v>2</v>
      </c>
      <c r="M2774" t="n">
        <v>3</v>
      </c>
      <c r="N2774" t="n">
        <v>4</v>
      </c>
      <c r="O2774">
        <f>DATE(2026,1,1)-K2774</f>
        <v/>
      </c>
      <c r="P2774">
        <f>IF(G2774&gt;=2,"Repeat","One-time")</f>
        <v/>
      </c>
    </row>
    <row r="2775">
      <c r="A2775" t="inlineStr">
        <is>
          <t>C00967</t>
        </is>
      </c>
      <c r="B2775" t="inlineStr">
        <is>
          <t>Aarav Prasad</t>
        </is>
      </c>
      <c r="C2775" t="inlineStr">
        <is>
          <t>Central</t>
        </is>
      </c>
      <c r="D2775" t="inlineStr">
        <is>
          <t>Raipur</t>
        </is>
      </c>
      <c r="E2775" t="inlineStr">
        <is>
          <t>No</t>
        </is>
      </c>
      <c r="F2775" t="inlineStr">
        <is>
          <t>At Risk</t>
        </is>
      </c>
      <c r="G2775" t="n">
        <v>11</v>
      </c>
      <c r="H2775" s="24" t="n">
        <v>40102.89</v>
      </c>
      <c r="I2775" s="24" t="n">
        <v>9502.08</v>
      </c>
      <c r="J2775" s="25" t="n">
        <v>44939</v>
      </c>
      <c r="K2775" s="25" t="n">
        <v>45572</v>
      </c>
      <c r="L2775" t="n">
        <v>2</v>
      </c>
      <c r="M2775" t="n">
        <v>5</v>
      </c>
      <c r="N2775" t="n">
        <v>4</v>
      </c>
      <c r="O2775">
        <f>DATE(2026,1,1)-K2775</f>
        <v/>
      </c>
      <c r="P2775">
        <f>IF(G2775&gt;=2,"Repeat","One-time")</f>
        <v/>
      </c>
    </row>
    <row r="2776">
      <c r="A2776" t="inlineStr">
        <is>
          <t>C02011</t>
        </is>
      </c>
      <c r="B2776" t="inlineStr">
        <is>
          <t>Manish Rao</t>
        </is>
      </c>
      <c r="C2776" t="inlineStr">
        <is>
          <t>North</t>
        </is>
      </c>
      <c r="D2776" t="inlineStr">
        <is>
          <t>Gurugram</t>
        </is>
      </c>
      <c r="E2776" t="inlineStr">
        <is>
          <t>Yes</t>
        </is>
      </c>
      <c r="F2776" t="inlineStr">
        <is>
          <t>At Risk</t>
        </is>
      </c>
      <c r="G2776" t="n">
        <v>4</v>
      </c>
      <c r="H2776" s="24" t="n">
        <v>40072.15</v>
      </c>
      <c r="I2776" s="24" t="n">
        <v>3756</v>
      </c>
      <c r="J2776" s="25" t="n">
        <v>45075</v>
      </c>
      <c r="K2776" s="25" t="n">
        <v>45283</v>
      </c>
      <c r="L2776" t="n">
        <v>1</v>
      </c>
      <c r="M2776" t="n">
        <v>3</v>
      </c>
      <c r="N2776" t="n">
        <v>4</v>
      </c>
      <c r="O2776">
        <f>DATE(2026,1,1)-K2776</f>
        <v/>
      </c>
      <c r="P2776">
        <f>IF(G2776&gt;=2,"Repeat","One-time")</f>
        <v/>
      </c>
    </row>
    <row r="2777">
      <c r="A2777" t="inlineStr">
        <is>
          <t>C05471</t>
        </is>
      </c>
      <c r="B2777" t="inlineStr">
        <is>
          <t>Ayesha Khan</t>
        </is>
      </c>
      <c r="C2777" t="inlineStr">
        <is>
          <t>South</t>
        </is>
      </c>
      <c r="D2777" t="inlineStr">
        <is>
          <t>Hyderabad</t>
        </is>
      </c>
      <c r="E2777" t="inlineStr">
        <is>
          <t>No</t>
        </is>
      </c>
      <c r="F2777" t="inlineStr">
        <is>
          <t>At Risk</t>
        </is>
      </c>
      <c r="G2777" t="n">
        <v>2</v>
      </c>
      <c r="H2777" s="24" t="n">
        <v>40059.29</v>
      </c>
      <c r="I2777" s="24" t="n">
        <v>5296.33</v>
      </c>
      <c r="J2777" s="25" t="n">
        <v>45493</v>
      </c>
      <c r="K2777" s="25" t="n">
        <v>45497</v>
      </c>
      <c r="L2777" t="n">
        <v>2</v>
      </c>
      <c r="M2777" t="n">
        <v>2</v>
      </c>
      <c r="N2777" t="n">
        <v>4</v>
      </c>
      <c r="O2777">
        <f>DATE(2026,1,1)-K2777</f>
        <v/>
      </c>
      <c r="P2777">
        <f>IF(G2777&gt;=2,"Repeat","One-time")</f>
        <v/>
      </c>
    </row>
    <row r="2778">
      <c r="A2778" t="inlineStr">
        <is>
          <t>C08003</t>
        </is>
      </c>
      <c r="B2778" t="inlineStr">
        <is>
          <t>Deepak Menon</t>
        </is>
      </c>
      <c r="C2778" t="inlineStr">
        <is>
          <t>North</t>
        </is>
      </c>
      <c r="D2778" t="inlineStr">
        <is>
          <t>Lucknow</t>
        </is>
      </c>
      <c r="E2778" t="inlineStr">
        <is>
          <t>Yes</t>
        </is>
      </c>
      <c r="F2778" t="inlineStr">
        <is>
          <t>High Value</t>
        </is>
      </c>
      <c r="G2778" t="n">
        <v>7</v>
      </c>
      <c r="H2778" s="24" t="n">
        <v>40056.94</v>
      </c>
      <c r="I2778" s="24" t="n">
        <v>8413.67</v>
      </c>
      <c r="J2778" s="25" t="n">
        <v>45717</v>
      </c>
      <c r="K2778" s="25" t="n">
        <v>46016</v>
      </c>
      <c r="L2778" t="n">
        <v>5</v>
      </c>
      <c r="M2778" t="n">
        <v>4</v>
      </c>
      <c r="N2778" t="n">
        <v>4</v>
      </c>
      <c r="O2778">
        <f>DATE(2026,1,1)-K2778</f>
        <v/>
      </c>
      <c r="P2778">
        <f>IF(G2778&gt;=2,"Repeat","One-time")</f>
        <v/>
      </c>
    </row>
    <row r="2779">
      <c r="A2779" t="inlineStr">
        <is>
          <t>C01939</t>
        </is>
      </c>
      <c r="B2779" t="inlineStr">
        <is>
          <t>Vivaan Menon</t>
        </is>
      </c>
      <c r="C2779" t="inlineStr">
        <is>
          <t>West</t>
        </is>
      </c>
      <c r="D2779" t="inlineStr">
        <is>
          <t>Mumbai</t>
        </is>
      </c>
      <c r="E2779" t="inlineStr">
        <is>
          <t>No</t>
        </is>
      </c>
      <c r="F2779" t="inlineStr">
        <is>
          <t>At Risk</t>
        </is>
      </c>
      <c r="G2779" t="n">
        <v>4</v>
      </c>
      <c r="H2779" s="24" t="n">
        <v>40020.91</v>
      </c>
      <c r="I2779" s="24" t="n">
        <v>8302.190000000001</v>
      </c>
      <c r="J2779" s="25" t="n">
        <v>45099</v>
      </c>
      <c r="K2779" s="25" t="n">
        <v>45463</v>
      </c>
      <c r="L2779" t="n">
        <v>1</v>
      </c>
      <c r="M2779" t="n">
        <v>3</v>
      </c>
      <c r="N2779" t="n">
        <v>4</v>
      </c>
      <c r="O2779">
        <f>DATE(2026,1,1)-K2779</f>
        <v/>
      </c>
      <c r="P2779">
        <f>IF(G2779&gt;=2,"Repeat","One-time")</f>
        <v/>
      </c>
    </row>
    <row r="2780">
      <c r="A2780" t="inlineStr">
        <is>
          <t>C06663</t>
        </is>
      </c>
      <c r="B2780" t="inlineStr">
        <is>
          <t>Sanjay Khan</t>
        </is>
      </c>
      <c r="C2780" t="inlineStr">
        <is>
          <t>West</t>
        </is>
      </c>
      <c r="D2780" t="inlineStr">
        <is>
          <t>Pune</t>
        </is>
      </c>
      <c r="E2780" t="inlineStr">
        <is>
          <t>No</t>
        </is>
      </c>
      <c r="F2780" t="inlineStr">
        <is>
          <t>Loyal</t>
        </is>
      </c>
      <c r="G2780" t="n">
        <v>3</v>
      </c>
      <c r="H2780" s="24" t="n">
        <v>40010.82</v>
      </c>
      <c r="I2780" s="24" t="n">
        <v>4653.38</v>
      </c>
      <c r="J2780" s="25" t="n">
        <v>45774</v>
      </c>
      <c r="K2780" s="25" t="n">
        <v>45974</v>
      </c>
      <c r="L2780" t="n">
        <v>4</v>
      </c>
      <c r="M2780" t="n">
        <v>3</v>
      </c>
      <c r="N2780" t="n">
        <v>4</v>
      </c>
      <c r="O2780">
        <f>DATE(2026,1,1)-K2780</f>
        <v/>
      </c>
      <c r="P2780">
        <f>IF(G2780&gt;=2,"Repeat","One-time")</f>
        <v/>
      </c>
    </row>
    <row r="2781">
      <c r="A2781" t="inlineStr">
        <is>
          <t>C07013</t>
        </is>
      </c>
      <c r="B2781" t="inlineStr">
        <is>
          <t>Diya Sharma</t>
        </is>
      </c>
      <c r="C2781" t="inlineStr">
        <is>
          <t>South</t>
        </is>
      </c>
      <c r="D2781" t="inlineStr">
        <is>
          <t>Coimbatore</t>
        </is>
      </c>
      <c r="E2781" t="inlineStr">
        <is>
          <t>No</t>
        </is>
      </c>
      <c r="F2781" t="inlineStr">
        <is>
          <t>High Value</t>
        </is>
      </c>
      <c r="G2781" t="n">
        <v>9</v>
      </c>
      <c r="H2781" s="24" t="n">
        <v>39989.17</v>
      </c>
      <c r="I2781" s="24" t="n">
        <v>10944.99</v>
      </c>
      <c r="J2781" s="25" t="n">
        <v>45639</v>
      </c>
      <c r="K2781" s="25" t="n">
        <v>45983</v>
      </c>
      <c r="L2781" t="n">
        <v>4</v>
      </c>
      <c r="M2781" t="n">
        <v>5</v>
      </c>
      <c r="N2781" t="n">
        <v>4</v>
      </c>
      <c r="O2781">
        <f>DATE(2026,1,1)-K2781</f>
        <v/>
      </c>
      <c r="P2781">
        <f>IF(G2781&gt;=2,"Repeat","One-time")</f>
        <v/>
      </c>
    </row>
    <row r="2782">
      <c r="A2782" t="inlineStr">
        <is>
          <t>C00282</t>
        </is>
      </c>
      <c r="B2782" t="inlineStr">
        <is>
          <t>Vikram Pillai</t>
        </is>
      </c>
      <c r="C2782" t="inlineStr">
        <is>
          <t>East</t>
        </is>
      </c>
      <c r="D2782" t="inlineStr">
        <is>
          <t>Patna</t>
        </is>
      </c>
      <c r="E2782" t="inlineStr">
        <is>
          <t>No</t>
        </is>
      </c>
      <c r="F2782" t="inlineStr">
        <is>
          <t>At Risk</t>
        </is>
      </c>
      <c r="G2782" t="n">
        <v>5</v>
      </c>
      <c r="H2782" s="24" t="n">
        <v>39987.3</v>
      </c>
      <c r="I2782" s="24" t="n">
        <v>11382.44</v>
      </c>
      <c r="J2782" s="25" t="n">
        <v>44944</v>
      </c>
      <c r="K2782" s="25" t="n">
        <v>45162</v>
      </c>
      <c r="L2782" t="n">
        <v>1</v>
      </c>
      <c r="M2782" t="n">
        <v>4</v>
      </c>
      <c r="N2782" t="n">
        <v>4</v>
      </c>
      <c r="O2782">
        <f>DATE(2026,1,1)-K2782</f>
        <v/>
      </c>
      <c r="P2782">
        <f>IF(G2782&gt;=2,"Repeat","One-time")</f>
        <v/>
      </c>
    </row>
    <row r="2783">
      <c r="A2783" t="inlineStr">
        <is>
          <t>C03084</t>
        </is>
      </c>
      <c r="B2783" t="inlineStr">
        <is>
          <t>Kavya Menon</t>
        </is>
      </c>
      <c r="C2783" t="inlineStr">
        <is>
          <t>North</t>
        </is>
      </c>
      <c r="D2783" t="inlineStr">
        <is>
          <t>Lucknow</t>
        </is>
      </c>
      <c r="E2783" t="inlineStr">
        <is>
          <t>No</t>
        </is>
      </c>
      <c r="F2783" t="inlineStr">
        <is>
          <t>At Risk</t>
        </is>
      </c>
      <c r="G2783" t="n">
        <v>3</v>
      </c>
      <c r="H2783" s="24" t="n">
        <v>39967.35</v>
      </c>
      <c r="I2783" s="24" t="n">
        <v>8050.74</v>
      </c>
      <c r="J2783" s="25" t="n">
        <v>45229</v>
      </c>
      <c r="K2783" s="25" t="n">
        <v>45267</v>
      </c>
      <c r="L2783" t="n">
        <v>1</v>
      </c>
      <c r="M2783" t="n">
        <v>3</v>
      </c>
      <c r="N2783" t="n">
        <v>4</v>
      </c>
      <c r="O2783">
        <f>DATE(2026,1,1)-K2783</f>
        <v/>
      </c>
      <c r="P2783">
        <f>IF(G2783&gt;=2,"Repeat","One-time")</f>
        <v/>
      </c>
    </row>
    <row r="2784">
      <c r="A2784" t="inlineStr">
        <is>
          <t>C07655</t>
        </is>
      </c>
      <c r="B2784" t="inlineStr">
        <is>
          <t>Farhan Thakur</t>
        </is>
      </c>
      <c r="C2784" t="inlineStr">
        <is>
          <t>South</t>
        </is>
      </c>
      <c r="D2784" t="inlineStr">
        <is>
          <t>Bengaluru</t>
        </is>
      </c>
      <c r="E2784" t="inlineStr">
        <is>
          <t>Yes</t>
        </is>
      </c>
      <c r="F2784" t="inlineStr">
        <is>
          <t>Loyal</t>
        </is>
      </c>
      <c r="G2784" t="n">
        <v>3</v>
      </c>
      <c r="H2784" s="24" t="n">
        <v>39963.06</v>
      </c>
      <c r="I2784" s="24" t="n">
        <v>364.46</v>
      </c>
      <c r="J2784" s="25" t="n">
        <v>45743</v>
      </c>
      <c r="K2784" s="25" t="n">
        <v>45969</v>
      </c>
      <c r="L2784" t="n">
        <v>4</v>
      </c>
      <c r="M2784" t="n">
        <v>3</v>
      </c>
      <c r="N2784" t="n">
        <v>4</v>
      </c>
      <c r="O2784">
        <f>DATE(2026,1,1)-K2784</f>
        <v/>
      </c>
      <c r="P2784">
        <f>IF(G2784&gt;=2,"Repeat","One-time")</f>
        <v/>
      </c>
    </row>
    <row r="2785">
      <c r="A2785" t="inlineStr">
        <is>
          <t>C10077</t>
        </is>
      </c>
      <c r="B2785" t="inlineStr">
        <is>
          <t>Ananya Mishra</t>
        </is>
      </c>
      <c r="C2785" t="inlineStr">
        <is>
          <t>West</t>
        </is>
      </c>
      <c r="D2785" t="inlineStr">
        <is>
          <t>Mumbai</t>
        </is>
      </c>
      <c r="E2785" t="inlineStr">
        <is>
          <t>Yes</t>
        </is>
      </c>
      <c r="F2785" t="inlineStr">
        <is>
          <t>High Value</t>
        </is>
      </c>
      <c r="G2785" t="n">
        <v>4</v>
      </c>
      <c r="H2785" s="24" t="n">
        <v>39955.22</v>
      </c>
      <c r="I2785" s="24" t="n">
        <v>3000.65</v>
      </c>
      <c r="J2785" s="25" t="n">
        <v>45894</v>
      </c>
      <c r="K2785" s="25" t="n">
        <v>46019</v>
      </c>
      <c r="L2785" t="n">
        <v>5</v>
      </c>
      <c r="M2785" t="n">
        <v>4</v>
      </c>
      <c r="N2785" t="n">
        <v>4</v>
      </c>
      <c r="O2785">
        <f>DATE(2026,1,1)-K2785</f>
        <v/>
      </c>
      <c r="P2785">
        <f>IF(G2785&gt;=2,"Repeat","One-time")</f>
        <v/>
      </c>
    </row>
    <row r="2786">
      <c r="A2786" t="inlineStr">
        <is>
          <t>C00737</t>
        </is>
      </c>
      <c r="B2786" t="inlineStr">
        <is>
          <t>Lakshmi Chopra</t>
        </is>
      </c>
      <c r="C2786" t="inlineStr">
        <is>
          <t>Central</t>
        </is>
      </c>
      <c r="D2786" t="inlineStr">
        <is>
          <t>Bhopal</t>
        </is>
      </c>
      <c r="E2786" t="inlineStr">
        <is>
          <t>No</t>
        </is>
      </c>
      <c r="F2786" t="inlineStr">
        <is>
          <t>At Risk</t>
        </is>
      </c>
      <c r="G2786" t="n">
        <v>4</v>
      </c>
      <c r="H2786" s="24" t="n">
        <v>39945.55</v>
      </c>
      <c r="I2786" s="24" t="n">
        <v>6808.93</v>
      </c>
      <c r="J2786" s="25" t="n">
        <v>44927</v>
      </c>
      <c r="K2786" s="25" t="n">
        <v>45029</v>
      </c>
      <c r="L2786" t="n">
        <v>1</v>
      </c>
      <c r="M2786" t="n">
        <v>3</v>
      </c>
      <c r="N2786" t="n">
        <v>4</v>
      </c>
      <c r="O2786">
        <f>DATE(2026,1,1)-K2786</f>
        <v/>
      </c>
      <c r="P2786">
        <f>IF(G2786&gt;=2,"Repeat","One-time")</f>
        <v/>
      </c>
    </row>
    <row r="2787">
      <c r="A2787" t="inlineStr">
        <is>
          <t>C08498</t>
        </is>
      </c>
      <c r="B2787" t="inlineStr">
        <is>
          <t>Nikhil Banerjee</t>
        </is>
      </c>
      <c r="C2787" t="inlineStr">
        <is>
          <t>East</t>
        </is>
      </c>
      <c r="D2787" t="inlineStr">
        <is>
          <t>Patna</t>
        </is>
      </c>
      <c r="E2787" t="inlineStr">
        <is>
          <t>No</t>
        </is>
      </c>
      <c r="F2787" t="inlineStr">
        <is>
          <t>Occasional</t>
        </is>
      </c>
      <c r="G2787" t="n">
        <v>1</v>
      </c>
      <c r="H2787" s="24" t="n">
        <v>39940.08</v>
      </c>
      <c r="I2787" s="24" t="n">
        <v>3932.31</v>
      </c>
      <c r="J2787" s="25" t="n">
        <v>45854</v>
      </c>
      <c r="K2787" s="25" t="n">
        <v>45854</v>
      </c>
      <c r="L2787" t="n">
        <v>3</v>
      </c>
      <c r="M2787" t="n">
        <v>1</v>
      </c>
      <c r="N2787" t="n">
        <v>4</v>
      </c>
      <c r="O2787">
        <f>DATE(2026,1,1)-K2787</f>
        <v/>
      </c>
      <c r="P2787">
        <f>IF(G2787&gt;=2,"Repeat","One-time")</f>
        <v/>
      </c>
    </row>
    <row r="2788">
      <c r="A2788" t="inlineStr">
        <is>
          <t>C09692</t>
        </is>
      </c>
      <c r="B2788" t="inlineStr">
        <is>
          <t>Vivaan Reddy</t>
        </is>
      </c>
      <c r="C2788" t="inlineStr">
        <is>
          <t>East</t>
        </is>
      </c>
      <c r="D2788" t="inlineStr">
        <is>
          <t>Patna</t>
        </is>
      </c>
      <c r="E2788" t="inlineStr">
        <is>
          <t>No</t>
        </is>
      </c>
      <c r="F2788" t="inlineStr">
        <is>
          <t>Occasional</t>
        </is>
      </c>
      <c r="G2788" t="n">
        <v>2</v>
      </c>
      <c r="H2788" s="24" t="n">
        <v>39936.78</v>
      </c>
      <c r="I2788" s="24" t="n">
        <v>6410.94</v>
      </c>
      <c r="J2788" s="25" t="n">
        <v>45835</v>
      </c>
      <c r="K2788" s="25" t="n">
        <v>45847</v>
      </c>
      <c r="L2788" t="n">
        <v>3</v>
      </c>
      <c r="M2788" t="n">
        <v>2</v>
      </c>
      <c r="N2788" t="n">
        <v>4</v>
      </c>
      <c r="O2788">
        <f>DATE(2026,1,1)-K2788</f>
        <v/>
      </c>
      <c r="P2788">
        <f>IF(G2788&gt;=2,"Repeat","One-time")</f>
        <v/>
      </c>
    </row>
    <row r="2789">
      <c r="A2789" t="inlineStr">
        <is>
          <t>C02309</t>
        </is>
      </c>
      <c r="B2789" t="inlineStr">
        <is>
          <t>Sanjay Rao</t>
        </is>
      </c>
      <c r="C2789" t="inlineStr">
        <is>
          <t>West</t>
        </is>
      </c>
      <c r="D2789" t="inlineStr">
        <is>
          <t>Pune</t>
        </is>
      </c>
      <c r="E2789" t="inlineStr">
        <is>
          <t>Yes</t>
        </is>
      </c>
      <c r="F2789" t="inlineStr">
        <is>
          <t>At Risk</t>
        </is>
      </c>
      <c r="G2789" t="n">
        <v>3</v>
      </c>
      <c r="H2789" s="24" t="n">
        <v>39927.09</v>
      </c>
      <c r="I2789" s="24" t="n">
        <v>5094.95</v>
      </c>
      <c r="J2789" s="25" t="n">
        <v>45116</v>
      </c>
      <c r="K2789" s="25" t="n">
        <v>45305</v>
      </c>
      <c r="L2789" t="n">
        <v>1</v>
      </c>
      <c r="M2789" t="n">
        <v>3</v>
      </c>
      <c r="N2789" t="n">
        <v>4</v>
      </c>
      <c r="O2789">
        <f>DATE(2026,1,1)-K2789</f>
        <v/>
      </c>
      <c r="P2789">
        <f>IF(G2789&gt;=2,"Repeat","One-time")</f>
        <v/>
      </c>
    </row>
    <row r="2790">
      <c r="A2790" t="inlineStr">
        <is>
          <t>C02272</t>
        </is>
      </c>
      <c r="B2790" t="inlineStr">
        <is>
          <t>Tanvi Patel</t>
        </is>
      </c>
      <c r="C2790" t="inlineStr">
        <is>
          <t>East</t>
        </is>
      </c>
      <c r="D2790" t="inlineStr">
        <is>
          <t>Patna</t>
        </is>
      </c>
      <c r="E2790" t="inlineStr">
        <is>
          <t>No</t>
        </is>
      </c>
      <c r="F2790" t="inlineStr">
        <is>
          <t>At Risk</t>
        </is>
      </c>
      <c r="G2790" t="n">
        <v>11</v>
      </c>
      <c r="H2790" s="24" t="n">
        <v>39922.86</v>
      </c>
      <c r="I2790" s="24" t="n">
        <v>13409.1</v>
      </c>
      <c r="J2790" s="25" t="n">
        <v>45114</v>
      </c>
      <c r="K2790" s="25" t="n">
        <v>45305</v>
      </c>
      <c r="L2790" t="n">
        <v>1</v>
      </c>
      <c r="M2790" t="n">
        <v>5</v>
      </c>
      <c r="N2790" t="n">
        <v>4</v>
      </c>
      <c r="O2790">
        <f>DATE(2026,1,1)-K2790</f>
        <v/>
      </c>
      <c r="P2790">
        <f>IF(G2790&gt;=2,"Repeat","One-time")</f>
        <v/>
      </c>
    </row>
    <row r="2791">
      <c r="A2791" t="inlineStr">
        <is>
          <t>C09018</t>
        </is>
      </c>
      <c r="B2791" t="inlineStr">
        <is>
          <t>Maria Verma</t>
        </is>
      </c>
      <c r="C2791" t="inlineStr">
        <is>
          <t>South</t>
        </is>
      </c>
      <c r="D2791" t="inlineStr">
        <is>
          <t>Chennai</t>
        </is>
      </c>
      <c r="E2791" t="inlineStr">
        <is>
          <t>No</t>
        </is>
      </c>
      <c r="F2791" t="inlineStr">
        <is>
          <t>High Value</t>
        </is>
      </c>
      <c r="G2791" t="n">
        <v>6</v>
      </c>
      <c r="H2791" s="24" t="n">
        <v>39912.45</v>
      </c>
      <c r="I2791" s="24" t="n">
        <v>3166.97</v>
      </c>
      <c r="J2791" s="25" t="n">
        <v>45823</v>
      </c>
      <c r="K2791" s="25" t="n">
        <v>46001</v>
      </c>
      <c r="L2791" t="n">
        <v>5</v>
      </c>
      <c r="M2791" t="n">
        <v>4</v>
      </c>
      <c r="N2791" t="n">
        <v>4</v>
      </c>
      <c r="O2791">
        <f>DATE(2026,1,1)-K2791</f>
        <v/>
      </c>
      <c r="P2791">
        <f>IF(G2791&gt;=2,"Repeat","One-time")</f>
        <v/>
      </c>
    </row>
    <row r="2792">
      <c r="A2792" t="inlineStr">
        <is>
          <t>C07583</t>
        </is>
      </c>
      <c r="B2792" t="inlineStr">
        <is>
          <t>Priya Nair</t>
        </is>
      </c>
      <c r="C2792" t="inlineStr">
        <is>
          <t>Central</t>
        </is>
      </c>
      <c r="D2792" t="inlineStr">
        <is>
          <t>Indore</t>
        </is>
      </c>
      <c r="E2792" t="inlineStr">
        <is>
          <t>Yes</t>
        </is>
      </c>
      <c r="F2792" t="inlineStr">
        <is>
          <t>High Value</t>
        </is>
      </c>
      <c r="G2792" t="n">
        <v>5</v>
      </c>
      <c r="H2792" s="24" t="n">
        <v>39911.2</v>
      </c>
      <c r="I2792" s="24" t="n">
        <v>4427.24</v>
      </c>
      <c r="J2792" s="25" t="n">
        <v>45653</v>
      </c>
      <c r="K2792" s="25" t="n">
        <v>45914</v>
      </c>
      <c r="L2792" t="n">
        <v>3</v>
      </c>
      <c r="M2792" t="n">
        <v>4</v>
      </c>
      <c r="N2792" t="n">
        <v>4</v>
      </c>
      <c r="O2792">
        <f>DATE(2026,1,1)-K2792</f>
        <v/>
      </c>
      <c r="P2792">
        <f>IF(G2792&gt;=2,"Repeat","One-time")</f>
        <v/>
      </c>
    </row>
    <row r="2793">
      <c r="A2793" t="inlineStr">
        <is>
          <t>C08391</t>
        </is>
      </c>
      <c r="B2793" t="inlineStr">
        <is>
          <t>Meera Kapoor</t>
        </is>
      </c>
      <c r="C2793" t="inlineStr">
        <is>
          <t>South</t>
        </is>
      </c>
      <c r="D2793" t="inlineStr">
        <is>
          <t>Bengaluru</t>
        </is>
      </c>
      <c r="E2793" t="inlineStr">
        <is>
          <t>Yes</t>
        </is>
      </c>
      <c r="F2793" t="inlineStr">
        <is>
          <t>High Value</t>
        </is>
      </c>
      <c r="G2793" t="n">
        <v>8</v>
      </c>
      <c r="H2793" s="24" t="n">
        <v>39884.43</v>
      </c>
      <c r="I2793" s="24" t="n">
        <v>8460.280000000001</v>
      </c>
      <c r="J2793" s="25" t="n">
        <v>45747</v>
      </c>
      <c r="K2793" s="25" t="n">
        <v>45990</v>
      </c>
      <c r="L2793" t="n">
        <v>5</v>
      </c>
      <c r="M2793" t="n">
        <v>5</v>
      </c>
      <c r="N2793" t="n">
        <v>4</v>
      </c>
      <c r="O2793">
        <f>DATE(2026,1,1)-K2793</f>
        <v/>
      </c>
      <c r="P2793">
        <f>IF(G2793&gt;=2,"Repeat","One-time")</f>
        <v/>
      </c>
    </row>
    <row r="2794">
      <c r="A2794" t="inlineStr">
        <is>
          <t>C05766</t>
        </is>
      </c>
      <c r="B2794" t="inlineStr">
        <is>
          <t>Abhishek Reddy</t>
        </is>
      </c>
      <c r="C2794" t="inlineStr">
        <is>
          <t>South</t>
        </is>
      </c>
      <c r="D2794" t="inlineStr">
        <is>
          <t>Chennai</t>
        </is>
      </c>
      <c r="E2794" t="inlineStr">
        <is>
          <t>No</t>
        </is>
      </c>
      <c r="F2794" t="inlineStr">
        <is>
          <t>At Risk</t>
        </is>
      </c>
      <c r="G2794" t="n">
        <v>3</v>
      </c>
      <c r="H2794" s="24" t="n">
        <v>39882.54</v>
      </c>
      <c r="I2794" s="24" t="n">
        <v>4051.63</v>
      </c>
      <c r="J2794" s="25" t="n">
        <v>45590</v>
      </c>
      <c r="K2794" s="25" t="n">
        <v>45627</v>
      </c>
      <c r="L2794" t="n">
        <v>2</v>
      </c>
      <c r="M2794" t="n">
        <v>3</v>
      </c>
      <c r="N2794" t="n">
        <v>4</v>
      </c>
      <c r="O2794">
        <f>DATE(2026,1,1)-K2794</f>
        <v/>
      </c>
      <c r="P2794">
        <f>IF(G2794&gt;=2,"Repeat","One-time")</f>
        <v/>
      </c>
    </row>
    <row r="2795">
      <c r="A2795" t="inlineStr">
        <is>
          <t>C08469</t>
        </is>
      </c>
      <c r="B2795" t="inlineStr">
        <is>
          <t>Rohan Thakur</t>
        </is>
      </c>
      <c r="C2795" t="inlineStr">
        <is>
          <t>North</t>
        </is>
      </c>
      <c r="D2795" t="inlineStr">
        <is>
          <t>Lucknow</t>
        </is>
      </c>
      <c r="E2795" t="inlineStr">
        <is>
          <t>Yes</t>
        </is>
      </c>
      <c r="F2795" t="inlineStr">
        <is>
          <t>Loyal</t>
        </is>
      </c>
      <c r="G2795" t="n">
        <v>3</v>
      </c>
      <c r="H2795" s="24" t="n">
        <v>39826.84</v>
      </c>
      <c r="I2795" s="24" t="n">
        <v>11951.55</v>
      </c>
      <c r="J2795" s="25" t="n">
        <v>45788</v>
      </c>
      <c r="K2795" s="25" t="n">
        <v>45987</v>
      </c>
      <c r="L2795" t="n">
        <v>4</v>
      </c>
      <c r="M2795" t="n">
        <v>3</v>
      </c>
      <c r="N2795" t="n">
        <v>4</v>
      </c>
      <c r="O2795">
        <f>DATE(2026,1,1)-K2795</f>
        <v/>
      </c>
      <c r="P2795">
        <f>IF(G2795&gt;=2,"Repeat","One-time")</f>
        <v/>
      </c>
    </row>
    <row r="2796">
      <c r="A2796" t="inlineStr">
        <is>
          <t>C07303</t>
        </is>
      </c>
      <c r="B2796" t="inlineStr">
        <is>
          <t>Vivaan Khan</t>
        </is>
      </c>
      <c r="C2796" t="inlineStr">
        <is>
          <t>Central</t>
        </is>
      </c>
      <c r="D2796" t="inlineStr">
        <is>
          <t>Nagpur</t>
        </is>
      </c>
      <c r="E2796" t="inlineStr">
        <is>
          <t>No</t>
        </is>
      </c>
      <c r="F2796" t="inlineStr">
        <is>
          <t>High Value</t>
        </is>
      </c>
      <c r="G2796" t="n">
        <v>4</v>
      </c>
      <c r="H2796" s="24" t="n">
        <v>39817.71</v>
      </c>
      <c r="I2796" s="24" t="n">
        <v>-663.22</v>
      </c>
      <c r="J2796" s="25" t="n">
        <v>45802</v>
      </c>
      <c r="K2796" s="25" t="n">
        <v>46020</v>
      </c>
      <c r="L2796" t="n">
        <v>5</v>
      </c>
      <c r="M2796" t="n">
        <v>4</v>
      </c>
      <c r="N2796" t="n">
        <v>4</v>
      </c>
      <c r="O2796">
        <f>DATE(2026,1,1)-K2796</f>
        <v/>
      </c>
      <c r="P2796">
        <f>IF(G2796&gt;=2,"Repeat","One-time")</f>
        <v/>
      </c>
    </row>
    <row r="2797">
      <c r="A2797" t="inlineStr">
        <is>
          <t>C01041</t>
        </is>
      </c>
      <c r="B2797" t="inlineStr">
        <is>
          <t>Nikhil Patel</t>
        </is>
      </c>
      <c r="C2797" t="inlineStr">
        <is>
          <t>North</t>
        </is>
      </c>
      <c r="D2797" t="inlineStr">
        <is>
          <t>Lucknow</t>
        </is>
      </c>
      <c r="E2797" t="inlineStr">
        <is>
          <t>No</t>
        </is>
      </c>
      <c r="F2797" t="inlineStr">
        <is>
          <t>At Risk</t>
        </is>
      </c>
      <c r="G2797" t="n">
        <v>5</v>
      </c>
      <c r="H2797" s="24" t="n">
        <v>39815.46</v>
      </c>
      <c r="I2797" s="24" t="n">
        <v>9964.01</v>
      </c>
      <c r="J2797" s="25" t="n">
        <v>45007</v>
      </c>
      <c r="K2797" s="25" t="n">
        <v>45703</v>
      </c>
      <c r="L2797" t="n">
        <v>2</v>
      </c>
      <c r="M2797" t="n">
        <v>4</v>
      </c>
      <c r="N2797" t="n">
        <v>4</v>
      </c>
      <c r="O2797">
        <f>DATE(2026,1,1)-K2797</f>
        <v/>
      </c>
      <c r="P2797">
        <f>IF(G2797&gt;=2,"Repeat","One-time")</f>
        <v/>
      </c>
    </row>
    <row r="2798">
      <c r="A2798" t="inlineStr">
        <is>
          <t>C02116</t>
        </is>
      </c>
      <c r="B2798" t="inlineStr">
        <is>
          <t>Ayesha Gupta</t>
        </is>
      </c>
      <c r="C2798" t="inlineStr">
        <is>
          <t>West</t>
        </is>
      </c>
      <c r="D2798" t="inlineStr">
        <is>
          <t>Ahmedabad</t>
        </is>
      </c>
      <c r="E2798" t="inlineStr">
        <is>
          <t>No</t>
        </is>
      </c>
      <c r="F2798" t="inlineStr">
        <is>
          <t>At Risk</t>
        </is>
      </c>
      <c r="G2798" t="n">
        <v>3</v>
      </c>
      <c r="H2798" s="24" t="n">
        <v>39803</v>
      </c>
      <c r="I2798" s="24" t="n">
        <v>6826.74</v>
      </c>
      <c r="J2798" s="25" t="n">
        <v>45121</v>
      </c>
      <c r="K2798" s="25" t="n">
        <v>45648</v>
      </c>
      <c r="L2798" t="n">
        <v>2</v>
      </c>
      <c r="M2798" t="n">
        <v>3</v>
      </c>
      <c r="N2798" t="n">
        <v>4</v>
      </c>
      <c r="O2798">
        <f>DATE(2026,1,1)-K2798</f>
        <v/>
      </c>
      <c r="P2798">
        <f>IF(G2798&gt;=2,"Repeat","One-time")</f>
        <v/>
      </c>
    </row>
    <row r="2799">
      <c r="A2799" t="inlineStr">
        <is>
          <t>C00479</t>
        </is>
      </c>
      <c r="B2799" t="inlineStr">
        <is>
          <t>Ritu Pillai</t>
        </is>
      </c>
      <c r="C2799" t="inlineStr">
        <is>
          <t>West</t>
        </is>
      </c>
      <c r="D2799" t="inlineStr">
        <is>
          <t>Pune</t>
        </is>
      </c>
      <c r="E2799" t="inlineStr">
        <is>
          <t>No</t>
        </is>
      </c>
      <c r="F2799" t="inlineStr">
        <is>
          <t>High Value</t>
        </is>
      </c>
      <c r="G2799" t="n">
        <v>6</v>
      </c>
      <c r="H2799" s="24" t="n">
        <v>39796.59</v>
      </c>
      <c r="I2799" s="24" t="n">
        <v>6803.45</v>
      </c>
      <c r="J2799" s="25" t="n">
        <v>44936</v>
      </c>
      <c r="K2799" s="25" t="n">
        <v>45984</v>
      </c>
      <c r="L2799" t="n">
        <v>4</v>
      </c>
      <c r="M2799" t="n">
        <v>4</v>
      </c>
      <c r="N2799" t="n">
        <v>4</v>
      </c>
      <c r="O2799">
        <f>DATE(2026,1,1)-K2799</f>
        <v/>
      </c>
      <c r="P2799">
        <f>IF(G2799&gt;=2,"Repeat","One-time")</f>
        <v/>
      </c>
    </row>
    <row r="2800">
      <c r="A2800" t="inlineStr">
        <is>
          <t>C08224</t>
        </is>
      </c>
      <c r="B2800" t="inlineStr">
        <is>
          <t>Joseph Joshi</t>
        </is>
      </c>
      <c r="C2800" t="inlineStr">
        <is>
          <t>North</t>
        </is>
      </c>
      <c r="D2800" t="inlineStr">
        <is>
          <t>Lucknow</t>
        </is>
      </c>
      <c r="E2800" t="inlineStr">
        <is>
          <t>No</t>
        </is>
      </c>
      <c r="F2800" t="inlineStr">
        <is>
          <t>Loyal</t>
        </is>
      </c>
      <c r="G2800" t="n">
        <v>3</v>
      </c>
      <c r="H2800" s="24" t="n">
        <v>39792.17</v>
      </c>
      <c r="I2800" s="24" t="n">
        <v>3745.33</v>
      </c>
      <c r="J2800" s="25" t="n">
        <v>45727</v>
      </c>
      <c r="K2800" s="25" t="n">
        <v>45943</v>
      </c>
      <c r="L2800" t="n">
        <v>4</v>
      </c>
      <c r="M2800" t="n">
        <v>3</v>
      </c>
      <c r="N2800" t="n">
        <v>4</v>
      </c>
      <c r="O2800">
        <f>DATE(2026,1,1)-K2800</f>
        <v/>
      </c>
      <c r="P2800">
        <f>IF(G2800&gt;=2,"Repeat","One-time")</f>
        <v/>
      </c>
    </row>
    <row r="2801">
      <c r="A2801" t="inlineStr">
        <is>
          <t>C02830</t>
        </is>
      </c>
      <c r="B2801" t="inlineStr">
        <is>
          <t>Arjun Nair</t>
        </is>
      </c>
      <c r="C2801" t="inlineStr">
        <is>
          <t>South</t>
        </is>
      </c>
      <c r="D2801" t="inlineStr">
        <is>
          <t>Chennai</t>
        </is>
      </c>
      <c r="E2801" t="inlineStr">
        <is>
          <t>No</t>
        </is>
      </c>
      <c r="F2801" t="inlineStr">
        <is>
          <t>At Risk</t>
        </is>
      </c>
      <c r="G2801" t="n">
        <v>9</v>
      </c>
      <c r="H2801" s="24" t="n">
        <v>39788.61</v>
      </c>
      <c r="I2801" s="24" t="n">
        <v>7019.86</v>
      </c>
      <c r="J2801" s="25" t="n">
        <v>45205</v>
      </c>
      <c r="K2801" s="25" t="n">
        <v>45346</v>
      </c>
      <c r="L2801" t="n">
        <v>1</v>
      </c>
      <c r="M2801" t="n">
        <v>5</v>
      </c>
      <c r="N2801" t="n">
        <v>4</v>
      </c>
      <c r="O2801">
        <f>DATE(2026,1,1)-K2801</f>
        <v/>
      </c>
      <c r="P2801">
        <f>IF(G2801&gt;=2,"Repeat","One-time")</f>
        <v/>
      </c>
    </row>
    <row r="2802">
      <c r="A2802" t="inlineStr">
        <is>
          <t>C01582</t>
        </is>
      </c>
      <c r="B2802" t="inlineStr">
        <is>
          <t>Aarav Nair</t>
        </is>
      </c>
      <c r="C2802" t="inlineStr">
        <is>
          <t>East</t>
        </is>
      </c>
      <c r="D2802" t="inlineStr">
        <is>
          <t>Guwahati</t>
        </is>
      </c>
      <c r="E2802" t="inlineStr">
        <is>
          <t>Yes</t>
        </is>
      </c>
      <c r="F2802" t="inlineStr">
        <is>
          <t>At Risk</t>
        </is>
      </c>
      <c r="G2802" t="n">
        <v>6</v>
      </c>
      <c r="H2802" s="24" t="n">
        <v>39783.4</v>
      </c>
      <c r="I2802" s="24" t="n">
        <v>3743.58</v>
      </c>
      <c r="J2802" s="25" t="n">
        <v>45018</v>
      </c>
      <c r="K2802" s="25" t="n">
        <v>45110</v>
      </c>
      <c r="L2802" t="n">
        <v>1</v>
      </c>
      <c r="M2802" t="n">
        <v>4</v>
      </c>
      <c r="N2802" t="n">
        <v>4</v>
      </c>
      <c r="O2802">
        <f>DATE(2026,1,1)-K2802</f>
        <v/>
      </c>
      <c r="P2802">
        <f>IF(G2802&gt;=2,"Repeat","One-time")</f>
        <v/>
      </c>
    </row>
    <row r="2803">
      <c r="A2803" t="inlineStr">
        <is>
          <t>C05177</t>
        </is>
      </c>
      <c r="B2803" t="inlineStr">
        <is>
          <t>Amit Patel</t>
        </is>
      </c>
      <c r="C2803" t="inlineStr">
        <is>
          <t>North</t>
        </is>
      </c>
      <c r="D2803" t="inlineStr">
        <is>
          <t>Lucknow</t>
        </is>
      </c>
      <c r="E2803" t="inlineStr">
        <is>
          <t>Yes</t>
        </is>
      </c>
      <c r="F2803" t="inlineStr">
        <is>
          <t>Loyal</t>
        </is>
      </c>
      <c r="G2803" t="n">
        <v>3</v>
      </c>
      <c r="H2803" s="24" t="n">
        <v>39771.87</v>
      </c>
      <c r="I2803" s="24" t="n">
        <v>6432.73</v>
      </c>
      <c r="J2803" s="25" t="n">
        <v>45498</v>
      </c>
      <c r="K2803" s="25" t="n">
        <v>45892</v>
      </c>
      <c r="L2803" t="n">
        <v>3</v>
      </c>
      <c r="M2803" t="n">
        <v>3</v>
      </c>
      <c r="N2803" t="n">
        <v>4</v>
      </c>
      <c r="O2803">
        <f>DATE(2026,1,1)-K2803</f>
        <v/>
      </c>
      <c r="P2803">
        <f>IF(G2803&gt;=2,"Repeat","One-time")</f>
        <v/>
      </c>
    </row>
    <row r="2804">
      <c r="A2804" t="inlineStr">
        <is>
          <t>C05004</t>
        </is>
      </c>
      <c r="B2804" t="inlineStr">
        <is>
          <t>Nikhil Singh</t>
        </is>
      </c>
      <c r="C2804" t="inlineStr">
        <is>
          <t>East</t>
        </is>
      </c>
      <c r="D2804" t="inlineStr">
        <is>
          <t>Kolkata</t>
        </is>
      </c>
      <c r="E2804" t="inlineStr">
        <is>
          <t>Yes</t>
        </is>
      </c>
      <c r="F2804" t="inlineStr">
        <is>
          <t>At Risk</t>
        </is>
      </c>
      <c r="G2804" t="n">
        <v>3</v>
      </c>
      <c r="H2804" s="24" t="n">
        <v>39741.41</v>
      </c>
      <c r="I2804" s="24" t="n">
        <v>6251.73</v>
      </c>
      <c r="J2804" s="25" t="n">
        <v>45465</v>
      </c>
      <c r="K2804" s="25" t="n">
        <v>45502</v>
      </c>
      <c r="L2804" t="n">
        <v>2</v>
      </c>
      <c r="M2804" t="n">
        <v>3</v>
      </c>
      <c r="N2804" t="n">
        <v>4</v>
      </c>
      <c r="O2804">
        <f>DATE(2026,1,1)-K2804</f>
        <v/>
      </c>
      <c r="P2804">
        <f>IF(G2804&gt;=2,"Repeat","One-time")</f>
        <v/>
      </c>
    </row>
    <row r="2805">
      <c r="A2805" t="inlineStr">
        <is>
          <t>C09588</t>
        </is>
      </c>
      <c r="B2805" t="inlineStr">
        <is>
          <t>Joseph Mehta</t>
        </is>
      </c>
      <c r="C2805" t="inlineStr">
        <is>
          <t>North</t>
        </is>
      </c>
      <c r="D2805" t="inlineStr">
        <is>
          <t>Delhi</t>
        </is>
      </c>
      <c r="E2805" t="inlineStr">
        <is>
          <t>Yes</t>
        </is>
      </c>
      <c r="F2805" t="inlineStr">
        <is>
          <t>High Value</t>
        </is>
      </c>
      <c r="G2805" t="n">
        <v>5</v>
      </c>
      <c r="H2805" s="24" t="n">
        <v>39720.3</v>
      </c>
      <c r="I2805" s="24" t="n">
        <v>5101.27</v>
      </c>
      <c r="J2805" s="25" t="n">
        <v>45823</v>
      </c>
      <c r="K2805" s="25" t="n">
        <v>45995</v>
      </c>
      <c r="L2805" t="n">
        <v>5</v>
      </c>
      <c r="M2805" t="n">
        <v>4</v>
      </c>
      <c r="N2805" t="n">
        <v>4</v>
      </c>
      <c r="O2805">
        <f>DATE(2026,1,1)-K2805</f>
        <v/>
      </c>
      <c r="P2805">
        <f>IF(G2805&gt;=2,"Repeat","One-time")</f>
        <v/>
      </c>
    </row>
    <row r="2806">
      <c r="A2806" t="inlineStr">
        <is>
          <t>C04854</t>
        </is>
      </c>
      <c r="B2806" t="inlineStr">
        <is>
          <t>Lakshmi Fernandes</t>
        </is>
      </c>
      <c r="C2806" t="inlineStr">
        <is>
          <t>West</t>
        </is>
      </c>
      <c r="D2806" t="inlineStr">
        <is>
          <t>Mumbai</t>
        </is>
      </c>
      <c r="E2806" t="inlineStr">
        <is>
          <t>No</t>
        </is>
      </c>
      <c r="F2806" t="inlineStr">
        <is>
          <t>High Value</t>
        </is>
      </c>
      <c r="G2806" t="n">
        <v>9</v>
      </c>
      <c r="H2806" s="24" t="n">
        <v>39708.55</v>
      </c>
      <c r="I2806" s="24" t="n">
        <v>12774.61</v>
      </c>
      <c r="J2806" s="25" t="n">
        <v>45522</v>
      </c>
      <c r="K2806" s="25" t="n">
        <v>45966</v>
      </c>
      <c r="L2806" t="n">
        <v>4</v>
      </c>
      <c r="M2806" t="n">
        <v>5</v>
      </c>
      <c r="N2806" t="n">
        <v>4</v>
      </c>
      <c r="O2806">
        <f>DATE(2026,1,1)-K2806</f>
        <v/>
      </c>
      <c r="P2806">
        <f>IF(G2806&gt;=2,"Repeat","One-time")</f>
        <v/>
      </c>
    </row>
    <row r="2807">
      <c r="A2807" t="inlineStr">
        <is>
          <t>C07305</t>
        </is>
      </c>
      <c r="B2807" t="inlineStr">
        <is>
          <t>Vikram Fernandes</t>
        </is>
      </c>
      <c r="C2807" t="inlineStr">
        <is>
          <t>North</t>
        </is>
      </c>
      <c r="D2807" t="inlineStr">
        <is>
          <t>Delhi</t>
        </is>
      </c>
      <c r="E2807" t="inlineStr">
        <is>
          <t>Yes</t>
        </is>
      </c>
      <c r="F2807" t="inlineStr">
        <is>
          <t>High Value</t>
        </is>
      </c>
      <c r="G2807" t="n">
        <v>4</v>
      </c>
      <c r="H2807" s="24" t="n">
        <v>39706.45</v>
      </c>
      <c r="I2807" s="24" t="n">
        <v>2976.89</v>
      </c>
      <c r="J2807" s="25" t="n">
        <v>45883</v>
      </c>
      <c r="K2807" s="25" t="n">
        <v>45990</v>
      </c>
      <c r="L2807" t="n">
        <v>5</v>
      </c>
      <c r="M2807" t="n">
        <v>4</v>
      </c>
      <c r="N2807" t="n">
        <v>4</v>
      </c>
      <c r="O2807">
        <f>DATE(2026,1,1)-K2807</f>
        <v/>
      </c>
      <c r="P2807">
        <f>IF(G2807&gt;=2,"Repeat","One-time")</f>
        <v/>
      </c>
    </row>
    <row r="2808">
      <c r="A2808" t="inlineStr">
        <is>
          <t>C06092</t>
        </is>
      </c>
      <c r="B2808" t="inlineStr">
        <is>
          <t>Suresh Menon</t>
        </is>
      </c>
      <c r="C2808" t="inlineStr">
        <is>
          <t>West</t>
        </is>
      </c>
      <c r="D2808" t="inlineStr">
        <is>
          <t>Ahmedabad</t>
        </is>
      </c>
      <c r="E2808" t="inlineStr">
        <is>
          <t>No</t>
        </is>
      </c>
      <c r="F2808" t="inlineStr">
        <is>
          <t>High Value</t>
        </is>
      </c>
      <c r="G2808" t="n">
        <v>8</v>
      </c>
      <c r="H2808" s="24" t="n">
        <v>39695.52</v>
      </c>
      <c r="I2808" s="24" t="n">
        <v>10292.72</v>
      </c>
      <c r="J2808" s="25" t="n">
        <v>45547</v>
      </c>
      <c r="K2808" s="25" t="n">
        <v>45845</v>
      </c>
      <c r="L2808" t="n">
        <v>3</v>
      </c>
      <c r="M2808" t="n">
        <v>5</v>
      </c>
      <c r="N2808" t="n">
        <v>4</v>
      </c>
      <c r="O2808">
        <f>DATE(2026,1,1)-K2808</f>
        <v/>
      </c>
      <c r="P2808">
        <f>IF(G2808&gt;=2,"Repeat","One-time")</f>
        <v/>
      </c>
    </row>
    <row r="2809">
      <c r="A2809" t="inlineStr">
        <is>
          <t>C02503</t>
        </is>
      </c>
      <c r="B2809" t="inlineStr">
        <is>
          <t>Neha Pillai</t>
        </is>
      </c>
      <c r="C2809" t="inlineStr">
        <is>
          <t>South</t>
        </is>
      </c>
      <c r="D2809" t="inlineStr">
        <is>
          <t>Hyderabad</t>
        </is>
      </c>
      <c r="E2809" t="inlineStr">
        <is>
          <t>No</t>
        </is>
      </c>
      <c r="F2809" t="inlineStr">
        <is>
          <t>At Risk</t>
        </is>
      </c>
      <c r="G2809" t="n">
        <v>1</v>
      </c>
      <c r="H2809" s="24" t="n">
        <v>39679.2</v>
      </c>
      <c r="I2809" s="24" t="n">
        <v>1670.48</v>
      </c>
      <c r="J2809" s="25" t="n">
        <v>45241</v>
      </c>
      <c r="K2809" s="25" t="n">
        <v>45241</v>
      </c>
      <c r="L2809" t="n">
        <v>1</v>
      </c>
      <c r="M2809" t="n">
        <v>1</v>
      </c>
      <c r="N2809" t="n">
        <v>4</v>
      </c>
      <c r="O2809">
        <f>DATE(2026,1,1)-K2809</f>
        <v/>
      </c>
      <c r="P2809">
        <f>IF(G2809&gt;=2,"Repeat","One-time")</f>
        <v/>
      </c>
    </row>
    <row r="2810">
      <c r="A2810" t="inlineStr">
        <is>
          <t>C07214</t>
        </is>
      </c>
      <c r="B2810" t="inlineStr">
        <is>
          <t>Ritu Reddy</t>
        </is>
      </c>
      <c r="C2810" t="inlineStr">
        <is>
          <t>North</t>
        </is>
      </c>
      <c r="D2810" t="inlineStr">
        <is>
          <t>Delhi</t>
        </is>
      </c>
      <c r="E2810" t="inlineStr">
        <is>
          <t>Yes</t>
        </is>
      </c>
      <c r="F2810" t="inlineStr">
        <is>
          <t>High Value</t>
        </is>
      </c>
      <c r="G2810" t="n">
        <v>4</v>
      </c>
      <c r="H2810" s="24" t="n">
        <v>39671.73</v>
      </c>
      <c r="I2810" s="24" t="n">
        <v>8336.9</v>
      </c>
      <c r="J2810" s="25" t="n">
        <v>45816</v>
      </c>
      <c r="K2810" s="25" t="n">
        <v>45985</v>
      </c>
      <c r="L2810" t="n">
        <v>4</v>
      </c>
      <c r="M2810" t="n">
        <v>4</v>
      </c>
      <c r="N2810" t="n">
        <v>4</v>
      </c>
      <c r="O2810">
        <f>DATE(2026,1,1)-K2810</f>
        <v/>
      </c>
      <c r="P2810">
        <f>IF(G2810&gt;=2,"Repeat","One-time")</f>
        <v/>
      </c>
    </row>
    <row r="2811">
      <c r="A2811" t="inlineStr">
        <is>
          <t>C11265</t>
        </is>
      </c>
      <c r="B2811" t="inlineStr">
        <is>
          <t>Arjun Yadav</t>
        </is>
      </c>
      <c r="C2811" t="inlineStr">
        <is>
          <t>South</t>
        </is>
      </c>
      <c r="D2811" t="inlineStr">
        <is>
          <t>Hyderabad</t>
        </is>
      </c>
      <c r="E2811" t="inlineStr">
        <is>
          <t>No</t>
        </is>
      </c>
      <c r="F2811" t="inlineStr">
        <is>
          <t>New</t>
        </is>
      </c>
      <c r="G2811" t="n">
        <v>2</v>
      </c>
      <c r="H2811" s="24" t="n">
        <v>39628.9</v>
      </c>
      <c r="I2811" s="24" t="n">
        <v>6068.21</v>
      </c>
      <c r="J2811" s="25" t="n">
        <v>46011</v>
      </c>
      <c r="K2811" s="25" t="n">
        <v>46018</v>
      </c>
      <c r="L2811" t="n">
        <v>5</v>
      </c>
      <c r="M2811" t="n">
        <v>3</v>
      </c>
      <c r="N2811" t="n">
        <v>4</v>
      </c>
      <c r="O2811">
        <f>DATE(2026,1,1)-K2811</f>
        <v/>
      </c>
      <c r="P2811">
        <f>IF(G2811&gt;=2,"Repeat","One-time")</f>
        <v/>
      </c>
    </row>
    <row r="2812">
      <c r="A2812" t="inlineStr">
        <is>
          <t>C01953</t>
        </is>
      </c>
      <c r="B2812" t="inlineStr">
        <is>
          <t>Shreya Sharma</t>
        </is>
      </c>
      <c r="C2812" t="inlineStr">
        <is>
          <t>North</t>
        </is>
      </c>
      <c r="D2812" t="inlineStr">
        <is>
          <t>Jaipur</t>
        </is>
      </c>
      <c r="E2812" t="inlineStr">
        <is>
          <t>No</t>
        </is>
      </c>
      <c r="F2812" t="inlineStr">
        <is>
          <t>High Value</t>
        </is>
      </c>
      <c r="G2812" t="n">
        <v>5</v>
      </c>
      <c r="H2812" s="24" t="n">
        <v>39611.91</v>
      </c>
      <c r="I2812" s="24" t="n">
        <v>11923.54</v>
      </c>
      <c r="J2812" s="25" t="n">
        <v>45078</v>
      </c>
      <c r="K2812" s="25" t="n">
        <v>45795</v>
      </c>
      <c r="L2812" t="n">
        <v>3</v>
      </c>
      <c r="M2812" t="n">
        <v>4</v>
      </c>
      <c r="N2812" t="n">
        <v>4</v>
      </c>
      <c r="O2812">
        <f>DATE(2026,1,1)-K2812</f>
        <v/>
      </c>
      <c r="P2812">
        <f>IF(G2812&gt;=2,"Repeat","One-time")</f>
        <v/>
      </c>
    </row>
    <row r="2813">
      <c r="A2813" t="inlineStr">
        <is>
          <t>C04262</t>
        </is>
      </c>
      <c r="B2813" t="inlineStr">
        <is>
          <t>Ritu Mishra</t>
        </is>
      </c>
      <c r="C2813" t="inlineStr">
        <is>
          <t>North</t>
        </is>
      </c>
      <c r="D2813" t="inlineStr">
        <is>
          <t>Gurugram</t>
        </is>
      </c>
      <c r="E2813" t="inlineStr">
        <is>
          <t>Yes</t>
        </is>
      </c>
      <c r="F2813" t="inlineStr">
        <is>
          <t>High Value</t>
        </is>
      </c>
      <c r="G2813" t="n">
        <v>12</v>
      </c>
      <c r="H2813" s="24" t="n">
        <v>39587.62</v>
      </c>
      <c r="I2813" s="24" t="n">
        <v>10590.13</v>
      </c>
      <c r="J2813" s="25" t="n">
        <v>45453</v>
      </c>
      <c r="K2813" s="25" t="n">
        <v>45948</v>
      </c>
      <c r="L2813" t="n">
        <v>4</v>
      </c>
      <c r="M2813" t="n">
        <v>5</v>
      </c>
      <c r="N2813" t="n">
        <v>4</v>
      </c>
      <c r="O2813">
        <f>DATE(2026,1,1)-K2813</f>
        <v/>
      </c>
      <c r="P2813">
        <f>IF(G2813&gt;=2,"Repeat","One-time")</f>
        <v/>
      </c>
    </row>
    <row r="2814">
      <c r="A2814" t="inlineStr">
        <is>
          <t>C08955</t>
        </is>
      </c>
      <c r="B2814" t="inlineStr">
        <is>
          <t>Abhishek Singh</t>
        </is>
      </c>
      <c r="C2814" t="inlineStr">
        <is>
          <t>West</t>
        </is>
      </c>
      <c r="D2814" t="inlineStr">
        <is>
          <t>Mumbai</t>
        </is>
      </c>
      <c r="E2814" t="inlineStr">
        <is>
          <t>No</t>
        </is>
      </c>
      <c r="F2814" t="inlineStr">
        <is>
          <t>High Value</t>
        </is>
      </c>
      <c r="G2814" t="n">
        <v>5</v>
      </c>
      <c r="H2814" s="24" t="n">
        <v>39557.25</v>
      </c>
      <c r="I2814" s="24" t="n">
        <v>8069.14</v>
      </c>
      <c r="J2814" s="25" t="n">
        <v>45764</v>
      </c>
      <c r="K2814" s="25" t="n">
        <v>46005</v>
      </c>
      <c r="L2814" t="n">
        <v>5</v>
      </c>
      <c r="M2814" t="n">
        <v>4</v>
      </c>
      <c r="N2814" t="n">
        <v>4</v>
      </c>
      <c r="O2814">
        <f>DATE(2026,1,1)-K2814</f>
        <v/>
      </c>
      <c r="P2814">
        <f>IF(G2814&gt;=2,"Repeat","One-time")</f>
        <v/>
      </c>
    </row>
    <row r="2815">
      <c r="A2815" t="inlineStr">
        <is>
          <t>C03499</t>
        </is>
      </c>
      <c r="B2815" t="inlineStr">
        <is>
          <t>Manish Nair</t>
        </is>
      </c>
      <c r="C2815" t="inlineStr">
        <is>
          <t>East</t>
        </is>
      </c>
      <c r="D2815" t="inlineStr">
        <is>
          <t>Patna</t>
        </is>
      </c>
      <c r="E2815" t="inlineStr">
        <is>
          <t>Yes</t>
        </is>
      </c>
      <c r="F2815" t="inlineStr">
        <is>
          <t>At Risk</t>
        </is>
      </c>
      <c r="G2815" t="n">
        <v>4</v>
      </c>
      <c r="H2815" s="24" t="n">
        <v>39528.4</v>
      </c>
      <c r="I2815" s="24" t="n">
        <v>4751.82</v>
      </c>
      <c r="J2815" s="25" t="n">
        <v>45252</v>
      </c>
      <c r="K2815" s="25" t="n">
        <v>45429</v>
      </c>
      <c r="L2815" t="n">
        <v>1</v>
      </c>
      <c r="M2815" t="n">
        <v>3</v>
      </c>
      <c r="N2815" t="n">
        <v>4</v>
      </c>
      <c r="O2815">
        <f>DATE(2026,1,1)-K2815</f>
        <v/>
      </c>
      <c r="P2815">
        <f>IF(G2815&gt;=2,"Repeat","One-time")</f>
        <v/>
      </c>
    </row>
    <row r="2816">
      <c r="A2816" t="inlineStr">
        <is>
          <t>C01338</t>
        </is>
      </c>
      <c r="B2816" t="inlineStr">
        <is>
          <t>Varun Kapoor</t>
        </is>
      </c>
      <c r="C2816" t="inlineStr">
        <is>
          <t>South</t>
        </is>
      </c>
      <c r="D2816" t="inlineStr">
        <is>
          <t>Chennai</t>
        </is>
      </c>
      <c r="E2816" t="inlineStr">
        <is>
          <t>Yes</t>
        </is>
      </c>
      <c r="F2816" t="inlineStr">
        <is>
          <t>At Risk</t>
        </is>
      </c>
      <c r="G2816" t="n">
        <v>9</v>
      </c>
      <c r="H2816" s="24" t="n">
        <v>39517.87</v>
      </c>
      <c r="I2816" s="24" t="n">
        <v>12531.28</v>
      </c>
      <c r="J2816" s="25" t="n">
        <v>45026</v>
      </c>
      <c r="K2816" s="25" t="n">
        <v>45519</v>
      </c>
      <c r="L2816" t="n">
        <v>2</v>
      </c>
      <c r="M2816" t="n">
        <v>5</v>
      </c>
      <c r="N2816" t="n">
        <v>4</v>
      </c>
      <c r="O2816">
        <f>DATE(2026,1,1)-K2816</f>
        <v/>
      </c>
      <c r="P2816">
        <f>IF(G2816&gt;=2,"Repeat","One-time")</f>
        <v/>
      </c>
    </row>
    <row r="2817">
      <c r="A2817" t="inlineStr">
        <is>
          <t>C01546</t>
        </is>
      </c>
      <c r="B2817" t="inlineStr">
        <is>
          <t>Meera Nair</t>
        </is>
      </c>
      <c r="C2817" t="inlineStr">
        <is>
          <t>South</t>
        </is>
      </c>
      <c r="D2817" t="inlineStr">
        <is>
          <t>Chennai</t>
        </is>
      </c>
      <c r="E2817" t="inlineStr">
        <is>
          <t>No</t>
        </is>
      </c>
      <c r="F2817" t="inlineStr">
        <is>
          <t>At Risk</t>
        </is>
      </c>
      <c r="G2817" t="n">
        <v>4</v>
      </c>
      <c r="H2817" s="24" t="n">
        <v>39517</v>
      </c>
      <c r="I2817" s="24" t="n">
        <v>4891.67</v>
      </c>
      <c r="J2817" s="25" t="n">
        <v>45033</v>
      </c>
      <c r="K2817" s="25" t="n">
        <v>45245</v>
      </c>
      <c r="L2817" t="n">
        <v>1</v>
      </c>
      <c r="M2817" t="n">
        <v>3</v>
      </c>
      <c r="N2817" t="n">
        <v>4</v>
      </c>
      <c r="O2817">
        <f>DATE(2026,1,1)-K2817</f>
        <v/>
      </c>
      <c r="P2817">
        <f>IF(G2817&gt;=2,"Repeat","One-time")</f>
        <v/>
      </c>
    </row>
    <row r="2818">
      <c r="A2818" t="inlineStr">
        <is>
          <t>C03154</t>
        </is>
      </c>
      <c r="B2818" t="inlineStr">
        <is>
          <t>Suresh Nair</t>
        </is>
      </c>
      <c r="C2818" t="inlineStr">
        <is>
          <t>West</t>
        </is>
      </c>
      <c r="D2818" t="inlineStr">
        <is>
          <t>Ahmedabad</t>
        </is>
      </c>
      <c r="E2818" t="inlineStr">
        <is>
          <t>Yes</t>
        </is>
      </c>
      <c r="F2818" t="inlineStr">
        <is>
          <t>At Risk</t>
        </is>
      </c>
      <c r="G2818" t="n">
        <v>7</v>
      </c>
      <c r="H2818" s="24" t="n">
        <v>39509.41</v>
      </c>
      <c r="I2818" s="24" t="n">
        <v>7215.33</v>
      </c>
      <c r="J2818" s="25" t="n">
        <v>45212</v>
      </c>
      <c r="K2818" s="25" t="n">
        <v>45684</v>
      </c>
      <c r="L2818" t="n">
        <v>2</v>
      </c>
      <c r="M2818" t="n">
        <v>4</v>
      </c>
      <c r="N2818" t="n">
        <v>4</v>
      </c>
      <c r="O2818">
        <f>DATE(2026,1,1)-K2818</f>
        <v/>
      </c>
      <c r="P2818">
        <f>IF(G2818&gt;=2,"Repeat","One-time")</f>
        <v/>
      </c>
    </row>
    <row r="2819">
      <c r="A2819" t="inlineStr">
        <is>
          <t>C05848</t>
        </is>
      </c>
      <c r="B2819" t="inlineStr">
        <is>
          <t>Divya Shah</t>
        </is>
      </c>
      <c r="C2819" t="inlineStr">
        <is>
          <t>West</t>
        </is>
      </c>
      <c r="D2819" t="inlineStr">
        <is>
          <t>Mumbai</t>
        </is>
      </c>
      <c r="E2819" t="inlineStr">
        <is>
          <t>No</t>
        </is>
      </c>
      <c r="F2819" t="inlineStr">
        <is>
          <t>High Value</t>
        </is>
      </c>
      <c r="G2819" t="n">
        <v>8</v>
      </c>
      <c r="H2819" s="24" t="n">
        <v>39494.28</v>
      </c>
      <c r="I2819" s="24" t="n">
        <v>6331.41</v>
      </c>
      <c r="J2819" s="25" t="n">
        <v>45499</v>
      </c>
      <c r="K2819" s="25" t="n">
        <v>45875</v>
      </c>
      <c r="L2819" t="n">
        <v>3</v>
      </c>
      <c r="M2819" t="n">
        <v>4</v>
      </c>
      <c r="N2819" t="n">
        <v>4</v>
      </c>
      <c r="O2819">
        <f>DATE(2026,1,1)-K2819</f>
        <v/>
      </c>
      <c r="P2819">
        <f>IF(G2819&gt;=2,"Repeat","One-time")</f>
        <v/>
      </c>
    </row>
    <row r="2820">
      <c r="A2820" t="inlineStr">
        <is>
          <t>C00487</t>
        </is>
      </c>
      <c r="B2820" t="inlineStr">
        <is>
          <t>Farhan Chopra</t>
        </is>
      </c>
      <c r="C2820" t="inlineStr">
        <is>
          <t>North</t>
        </is>
      </c>
      <c r="D2820" t="inlineStr">
        <is>
          <t>Delhi</t>
        </is>
      </c>
      <c r="E2820" t="inlineStr">
        <is>
          <t>No</t>
        </is>
      </c>
      <c r="F2820" t="inlineStr">
        <is>
          <t>At Risk</t>
        </is>
      </c>
      <c r="G2820" t="n">
        <v>2</v>
      </c>
      <c r="H2820" s="24" t="n">
        <v>39483.4</v>
      </c>
      <c r="I2820" s="24" t="n">
        <v>7000.1</v>
      </c>
      <c r="J2820" s="25" t="n">
        <v>45151</v>
      </c>
      <c r="K2820" s="25" t="n">
        <v>45223</v>
      </c>
      <c r="L2820" t="n">
        <v>1</v>
      </c>
      <c r="M2820" t="n">
        <v>2</v>
      </c>
      <c r="N2820" t="n">
        <v>4</v>
      </c>
      <c r="O2820">
        <f>DATE(2026,1,1)-K2820</f>
        <v/>
      </c>
      <c r="P2820">
        <f>IF(G2820&gt;=2,"Repeat","One-time")</f>
        <v/>
      </c>
    </row>
    <row r="2821">
      <c r="A2821" t="inlineStr">
        <is>
          <t>C03437</t>
        </is>
      </c>
      <c r="B2821" t="inlineStr">
        <is>
          <t>Joseph Banerjee</t>
        </is>
      </c>
      <c r="C2821" t="inlineStr">
        <is>
          <t>Central</t>
        </is>
      </c>
      <c r="D2821" t="inlineStr">
        <is>
          <t>Raipur</t>
        </is>
      </c>
      <c r="E2821" t="inlineStr">
        <is>
          <t>Yes</t>
        </is>
      </c>
      <c r="F2821" t="inlineStr">
        <is>
          <t>At Risk</t>
        </is>
      </c>
      <c r="G2821" t="n">
        <v>8</v>
      </c>
      <c r="H2821" s="24" t="n">
        <v>39481.56</v>
      </c>
      <c r="I2821" s="24" t="n">
        <v>7595.78</v>
      </c>
      <c r="J2821" s="25" t="n">
        <v>45246</v>
      </c>
      <c r="K2821" s="25" t="n">
        <v>45533</v>
      </c>
      <c r="L2821" t="n">
        <v>2</v>
      </c>
      <c r="M2821" t="n">
        <v>4</v>
      </c>
      <c r="N2821" t="n">
        <v>4</v>
      </c>
      <c r="O2821">
        <f>DATE(2026,1,1)-K2821</f>
        <v/>
      </c>
      <c r="P2821">
        <f>IF(G2821&gt;=2,"Repeat","One-time")</f>
        <v/>
      </c>
    </row>
    <row r="2822">
      <c r="A2822" t="inlineStr">
        <is>
          <t>C00749</t>
        </is>
      </c>
      <c r="B2822" t="inlineStr">
        <is>
          <t>Neha Sharma</t>
        </is>
      </c>
      <c r="C2822" t="inlineStr">
        <is>
          <t>West</t>
        </is>
      </c>
      <c r="D2822" t="inlineStr">
        <is>
          <t>Pune</t>
        </is>
      </c>
      <c r="E2822" t="inlineStr">
        <is>
          <t>Yes</t>
        </is>
      </c>
      <c r="F2822" t="inlineStr">
        <is>
          <t>High Value</t>
        </is>
      </c>
      <c r="G2822" t="n">
        <v>12</v>
      </c>
      <c r="H2822" s="24" t="n">
        <v>39480.02</v>
      </c>
      <c r="I2822" s="24" t="n">
        <v>8829.6</v>
      </c>
      <c r="J2822" s="25" t="n">
        <v>45023</v>
      </c>
      <c r="K2822" s="25" t="n">
        <v>46004</v>
      </c>
      <c r="L2822" t="n">
        <v>5</v>
      </c>
      <c r="M2822" t="n">
        <v>5</v>
      </c>
      <c r="N2822" t="n">
        <v>4</v>
      </c>
      <c r="O2822">
        <f>DATE(2026,1,1)-K2822</f>
        <v/>
      </c>
      <c r="P2822">
        <f>IF(G2822&gt;=2,"Repeat","One-time")</f>
        <v/>
      </c>
    </row>
    <row r="2823">
      <c r="A2823" t="inlineStr">
        <is>
          <t>C05809</t>
        </is>
      </c>
      <c r="B2823" t="inlineStr">
        <is>
          <t>Aarav Mehta</t>
        </is>
      </c>
      <c r="C2823" t="inlineStr">
        <is>
          <t>South</t>
        </is>
      </c>
      <c r="D2823" t="inlineStr">
        <is>
          <t>Coimbatore</t>
        </is>
      </c>
      <c r="E2823" t="inlineStr">
        <is>
          <t>Yes</t>
        </is>
      </c>
      <c r="F2823" t="inlineStr">
        <is>
          <t>At Risk</t>
        </is>
      </c>
      <c r="G2823" t="n">
        <v>4</v>
      </c>
      <c r="H2823" s="24" t="n">
        <v>39452.53</v>
      </c>
      <c r="I2823" s="24" t="n">
        <v>8258.379999999999</v>
      </c>
      <c r="J2823" s="25" t="n">
        <v>45488</v>
      </c>
      <c r="K2823" s="25" t="n">
        <v>45543</v>
      </c>
      <c r="L2823" t="n">
        <v>2</v>
      </c>
      <c r="M2823" t="n">
        <v>3</v>
      </c>
      <c r="N2823" t="n">
        <v>4</v>
      </c>
      <c r="O2823">
        <f>DATE(2026,1,1)-K2823</f>
        <v/>
      </c>
      <c r="P2823">
        <f>IF(G2823&gt;=2,"Repeat","One-time")</f>
        <v/>
      </c>
    </row>
    <row r="2824">
      <c r="A2824" t="inlineStr">
        <is>
          <t>C03066</t>
        </is>
      </c>
      <c r="B2824" t="inlineStr">
        <is>
          <t>Rahul Shah</t>
        </is>
      </c>
      <c r="C2824" t="inlineStr">
        <is>
          <t>North</t>
        </is>
      </c>
      <c r="D2824" t="inlineStr">
        <is>
          <t>Jaipur</t>
        </is>
      </c>
      <c r="E2824" t="inlineStr">
        <is>
          <t>No</t>
        </is>
      </c>
      <c r="F2824" t="inlineStr">
        <is>
          <t>High Value</t>
        </is>
      </c>
      <c r="G2824" t="n">
        <v>7</v>
      </c>
      <c r="H2824" s="24" t="n">
        <v>39451.01</v>
      </c>
      <c r="I2824" s="24" t="n">
        <v>8426.75</v>
      </c>
      <c r="J2824" s="25" t="n">
        <v>45287</v>
      </c>
      <c r="K2824" s="25" t="n">
        <v>45812</v>
      </c>
      <c r="L2824" t="n">
        <v>3</v>
      </c>
      <c r="M2824" t="n">
        <v>4</v>
      </c>
      <c r="N2824" t="n">
        <v>4</v>
      </c>
      <c r="O2824">
        <f>DATE(2026,1,1)-K2824</f>
        <v/>
      </c>
      <c r="P2824">
        <f>IF(G2824&gt;=2,"Repeat","One-time")</f>
        <v/>
      </c>
    </row>
    <row r="2825">
      <c r="A2825" t="inlineStr">
        <is>
          <t>C08675</t>
        </is>
      </c>
      <c r="B2825" t="inlineStr">
        <is>
          <t>Abhishek Agarwal</t>
        </is>
      </c>
      <c r="C2825" t="inlineStr">
        <is>
          <t>East</t>
        </is>
      </c>
      <c r="D2825" t="inlineStr">
        <is>
          <t>Bhubaneswar</t>
        </is>
      </c>
      <c r="E2825" t="inlineStr">
        <is>
          <t>Yes</t>
        </is>
      </c>
      <c r="F2825" t="inlineStr">
        <is>
          <t>High Value</t>
        </is>
      </c>
      <c r="G2825" t="n">
        <v>7</v>
      </c>
      <c r="H2825" s="24" t="n">
        <v>39447.83</v>
      </c>
      <c r="I2825" s="24" t="n">
        <v>4360.04</v>
      </c>
      <c r="J2825" s="25" t="n">
        <v>45773</v>
      </c>
      <c r="K2825" s="25" t="n">
        <v>46012</v>
      </c>
      <c r="L2825" t="n">
        <v>5</v>
      </c>
      <c r="M2825" t="n">
        <v>4</v>
      </c>
      <c r="N2825" t="n">
        <v>4</v>
      </c>
      <c r="O2825">
        <f>DATE(2026,1,1)-K2825</f>
        <v/>
      </c>
      <c r="P2825">
        <f>IF(G2825&gt;=2,"Repeat","One-time")</f>
        <v/>
      </c>
    </row>
    <row r="2826">
      <c r="A2826" t="inlineStr">
        <is>
          <t>C01277</t>
        </is>
      </c>
      <c r="B2826" t="inlineStr">
        <is>
          <t>Sanjay Thakur</t>
        </is>
      </c>
      <c r="C2826" t="inlineStr">
        <is>
          <t>East</t>
        </is>
      </c>
      <c r="D2826" t="inlineStr">
        <is>
          <t>Bhubaneswar</t>
        </is>
      </c>
      <c r="E2826" t="inlineStr">
        <is>
          <t>Yes</t>
        </is>
      </c>
      <c r="F2826" t="inlineStr">
        <is>
          <t>At Risk</t>
        </is>
      </c>
      <c r="G2826" t="n">
        <v>6</v>
      </c>
      <c r="H2826" s="24" t="n">
        <v>39423.45</v>
      </c>
      <c r="I2826" s="24" t="n">
        <v>6620.3</v>
      </c>
      <c r="J2826" s="25" t="n">
        <v>44988</v>
      </c>
      <c r="K2826" s="25" t="n">
        <v>45037</v>
      </c>
      <c r="L2826" t="n">
        <v>1</v>
      </c>
      <c r="M2826" t="n">
        <v>4</v>
      </c>
      <c r="N2826" t="n">
        <v>4</v>
      </c>
      <c r="O2826">
        <f>DATE(2026,1,1)-K2826</f>
        <v/>
      </c>
      <c r="P2826">
        <f>IF(G2826&gt;=2,"Repeat","One-time")</f>
        <v/>
      </c>
    </row>
    <row r="2827">
      <c r="A2827" t="inlineStr">
        <is>
          <t>C07213</t>
        </is>
      </c>
      <c r="B2827" t="inlineStr">
        <is>
          <t>Varun Mehta</t>
        </is>
      </c>
      <c r="C2827" t="inlineStr">
        <is>
          <t>South</t>
        </is>
      </c>
      <c r="D2827" t="inlineStr">
        <is>
          <t>Bengaluru</t>
        </is>
      </c>
      <c r="E2827" t="inlineStr">
        <is>
          <t>Yes</t>
        </is>
      </c>
      <c r="F2827" t="inlineStr">
        <is>
          <t>Loyal</t>
        </is>
      </c>
      <c r="G2827" t="n">
        <v>3</v>
      </c>
      <c r="H2827" s="24" t="n">
        <v>39415.82</v>
      </c>
      <c r="I2827" s="24" t="n">
        <v>6579.35</v>
      </c>
      <c r="J2827" s="25" t="n">
        <v>45739</v>
      </c>
      <c r="K2827" s="25" t="n">
        <v>45950</v>
      </c>
      <c r="L2827" t="n">
        <v>4</v>
      </c>
      <c r="M2827" t="n">
        <v>3</v>
      </c>
      <c r="N2827" t="n">
        <v>4</v>
      </c>
      <c r="O2827">
        <f>DATE(2026,1,1)-K2827</f>
        <v/>
      </c>
      <c r="P2827">
        <f>IF(G2827&gt;=2,"Repeat","One-time")</f>
        <v/>
      </c>
    </row>
    <row r="2828">
      <c r="A2828" t="inlineStr">
        <is>
          <t>C06689</t>
        </is>
      </c>
      <c r="B2828" t="inlineStr">
        <is>
          <t>Diya Prasad</t>
        </is>
      </c>
      <c r="C2828" t="inlineStr">
        <is>
          <t>West</t>
        </is>
      </c>
      <c r="D2828" t="inlineStr">
        <is>
          <t>Ahmedabad</t>
        </is>
      </c>
      <c r="E2828" t="inlineStr">
        <is>
          <t>Yes</t>
        </is>
      </c>
      <c r="F2828" t="inlineStr">
        <is>
          <t>High Value</t>
        </is>
      </c>
      <c r="G2828" t="n">
        <v>11</v>
      </c>
      <c r="H2828" s="24" t="n">
        <v>39413.47</v>
      </c>
      <c r="I2828" s="24" t="n">
        <v>12607.6</v>
      </c>
      <c r="J2828" s="25" t="n">
        <v>45570</v>
      </c>
      <c r="K2828" s="25" t="n">
        <v>45997</v>
      </c>
      <c r="L2828" t="n">
        <v>5</v>
      </c>
      <c r="M2828" t="n">
        <v>5</v>
      </c>
      <c r="N2828" t="n">
        <v>4</v>
      </c>
      <c r="O2828">
        <f>DATE(2026,1,1)-K2828</f>
        <v/>
      </c>
      <c r="P2828">
        <f>IF(G2828&gt;=2,"Repeat","One-time")</f>
        <v/>
      </c>
    </row>
    <row r="2829">
      <c r="A2829" t="inlineStr">
        <is>
          <t>C10860</t>
        </is>
      </c>
      <c r="B2829" t="inlineStr">
        <is>
          <t>Aditya Nair</t>
        </is>
      </c>
      <c r="C2829" t="inlineStr">
        <is>
          <t>South</t>
        </is>
      </c>
      <c r="D2829" t="inlineStr">
        <is>
          <t>Bengaluru</t>
        </is>
      </c>
      <c r="E2829" t="inlineStr">
        <is>
          <t>No</t>
        </is>
      </c>
      <c r="F2829" t="inlineStr">
        <is>
          <t>High Value</t>
        </is>
      </c>
      <c r="G2829" t="n">
        <v>4</v>
      </c>
      <c r="H2829" s="24" t="n">
        <v>39402.47</v>
      </c>
      <c r="I2829" s="24" t="n">
        <v>7879.09</v>
      </c>
      <c r="J2829" s="25" t="n">
        <v>45931</v>
      </c>
      <c r="K2829" s="25" t="n">
        <v>46013</v>
      </c>
      <c r="L2829" t="n">
        <v>5</v>
      </c>
      <c r="M2829" t="n">
        <v>4</v>
      </c>
      <c r="N2829" t="n">
        <v>4</v>
      </c>
      <c r="O2829">
        <f>DATE(2026,1,1)-K2829</f>
        <v/>
      </c>
      <c r="P2829">
        <f>IF(G2829&gt;=2,"Repeat","One-time")</f>
        <v/>
      </c>
    </row>
    <row r="2830">
      <c r="A2830" t="inlineStr">
        <is>
          <t>C04222</t>
        </is>
      </c>
      <c r="B2830" t="inlineStr">
        <is>
          <t>Abhishek Kapoor</t>
        </is>
      </c>
      <c r="C2830" t="inlineStr">
        <is>
          <t>South</t>
        </is>
      </c>
      <c r="D2830" t="inlineStr">
        <is>
          <t>Chennai</t>
        </is>
      </c>
      <c r="E2830" t="inlineStr">
        <is>
          <t>No</t>
        </is>
      </c>
      <c r="F2830" t="inlineStr">
        <is>
          <t>At Risk</t>
        </is>
      </c>
      <c r="G2830" t="n">
        <v>3</v>
      </c>
      <c r="H2830" s="24" t="n">
        <v>39387.54</v>
      </c>
      <c r="I2830" s="24" t="n">
        <v>6697.69</v>
      </c>
      <c r="J2830" s="25" t="n">
        <v>45366</v>
      </c>
      <c r="K2830" s="25" t="n">
        <v>45541</v>
      </c>
      <c r="L2830" t="n">
        <v>2</v>
      </c>
      <c r="M2830" t="n">
        <v>3</v>
      </c>
      <c r="N2830" t="n">
        <v>4</v>
      </c>
      <c r="O2830">
        <f>DATE(2026,1,1)-K2830</f>
        <v/>
      </c>
      <c r="P2830">
        <f>IF(G2830&gt;=2,"Repeat","One-time")</f>
        <v/>
      </c>
    </row>
    <row r="2831">
      <c r="A2831" t="inlineStr">
        <is>
          <t>C07120</t>
        </is>
      </c>
      <c r="B2831" t="inlineStr">
        <is>
          <t>Diya Pillai</t>
        </is>
      </c>
      <c r="C2831" t="inlineStr">
        <is>
          <t>South</t>
        </is>
      </c>
      <c r="D2831" t="inlineStr">
        <is>
          <t>Kochi</t>
        </is>
      </c>
      <c r="E2831" t="inlineStr">
        <is>
          <t>No</t>
        </is>
      </c>
      <c r="F2831" t="inlineStr">
        <is>
          <t>Loyal</t>
        </is>
      </c>
      <c r="G2831" t="n">
        <v>3</v>
      </c>
      <c r="H2831" s="24" t="n">
        <v>39298.7</v>
      </c>
      <c r="I2831" s="24" t="n">
        <v>7217.64</v>
      </c>
      <c r="J2831" s="25" t="n">
        <v>45750</v>
      </c>
      <c r="K2831" s="25" t="n">
        <v>45994</v>
      </c>
      <c r="L2831" t="n">
        <v>5</v>
      </c>
      <c r="M2831" t="n">
        <v>3</v>
      </c>
      <c r="N2831" t="n">
        <v>4</v>
      </c>
      <c r="O2831">
        <f>DATE(2026,1,1)-K2831</f>
        <v/>
      </c>
      <c r="P2831">
        <f>IF(G2831&gt;=2,"Repeat","One-time")</f>
        <v/>
      </c>
    </row>
    <row r="2832">
      <c r="A2832" t="inlineStr">
        <is>
          <t>C07234</t>
        </is>
      </c>
      <c r="B2832" t="inlineStr">
        <is>
          <t>Diya Chopra</t>
        </is>
      </c>
      <c r="C2832" t="inlineStr">
        <is>
          <t>Central</t>
        </is>
      </c>
      <c r="D2832" t="inlineStr">
        <is>
          <t>Bhopal</t>
        </is>
      </c>
      <c r="E2832" t="inlineStr">
        <is>
          <t>No</t>
        </is>
      </c>
      <c r="F2832" t="inlineStr">
        <is>
          <t>Loyal</t>
        </is>
      </c>
      <c r="G2832" t="n">
        <v>3</v>
      </c>
      <c r="H2832" s="24" t="n">
        <v>39279.28</v>
      </c>
      <c r="I2832" s="24" t="n">
        <v>6788.03</v>
      </c>
      <c r="J2832" s="25" t="n">
        <v>45803</v>
      </c>
      <c r="K2832" s="25" t="n">
        <v>45923</v>
      </c>
      <c r="L2832" t="n">
        <v>3</v>
      </c>
      <c r="M2832" t="n">
        <v>3</v>
      </c>
      <c r="N2832" t="n">
        <v>4</v>
      </c>
      <c r="O2832">
        <f>DATE(2026,1,1)-K2832</f>
        <v/>
      </c>
      <c r="P2832">
        <f>IF(G2832&gt;=2,"Repeat","One-time")</f>
        <v/>
      </c>
    </row>
    <row r="2833">
      <c r="A2833" t="inlineStr">
        <is>
          <t>C08779</t>
        </is>
      </c>
      <c r="B2833" t="inlineStr">
        <is>
          <t>Imran Pillai</t>
        </is>
      </c>
      <c r="C2833" t="inlineStr">
        <is>
          <t>West</t>
        </is>
      </c>
      <c r="D2833" t="inlineStr">
        <is>
          <t>Surat</t>
        </is>
      </c>
      <c r="E2833" t="inlineStr">
        <is>
          <t>No</t>
        </is>
      </c>
      <c r="F2833" t="inlineStr">
        <is>
          <t>High Value</t>
        </is>
      </c>
      <c r="G2833" t="n">
        <v>4</v>
      </c>
      <c r="H2833" s="24" t="n">
        <v>39263.96</v>
      </c>
      <c r="I2833" s="24" t="n">
        <v>7589.95</v>
      </c>
      <c r="J2833" s="25" t="n">
        <v>45827</v>
      </c>
      <c r="K2833" s="25" t="n">
        <v>45992</v>
      </c>
      <c r="L2833" t="n">
        <v>5</v>
      </c>
      <c r="M2833" t="n">
        <v>4</v>
      </c>
      <c r="N2833" t="n">
        <v>4</v>
      </c>
      <c r="O2833">
        <f>DATE(2026,1,1)-K2833</f>
        <v/>
      </c>
      <c r="P2833">
        <f>IF(G2833&gt;=2,"Repeat","One-time")</f>
        <v/>
      </c>
    </row>
    <row r="2834">
      <c r="A2834" t="inlineStr">
        <is>
          <t>C08667</t>
        </is>
      </c>
      <c r="B2834" t="inlineStr">
        <is>
          <t>Sneha Sharma</t>
        </is>
      </c>
      <c r="C2834" t="inlineStr">
        <is>
          <t>West</t>
        </is>
      </c>
      <c r="D2834" t="inlineStr">
        <is>
          <t>Mumbai</t>
        </is>
      </c>
      <c r="E2834" t="inlineStr">
        <is>
          <t>No</t>
        </is>
      </c>
      <c r="F2834" t="inlineStr">
        <is>
          <t>High Value</t>
        </is>
      </c>
      <c r="G2834" t="n">
        <v>6</v>
      </c>
      <c r="H2834" s="24" t="n">
        <v>39177.44</v>
      </c>
      <c r="I2834" s="24" t="n">
        <v>6117.21</v>
      </c>
      <c r="J2834" s="25" t="n">
        <v>45759</v>
      </c>
      <c r="K2834" s="25" t="n">
        <v>45978</v>
      </c>
      <c r="L2834" t="n">
        <v>4</v>
      </c>
      <c r="M2834" t="n">
        <v>4</v>
      </c>
      <c r="N2834" t="n">
        <v>4</v>
      </c>
      <c r="O2834">
        <f>DATE(2026,1,1)-K2834</f>
        <v/>
      </c>
      <c r="P2834">
        <f>IF(G2834&gt;=2,"Repeat","One-time")</f>
        <v/>
      </c>
    </row>
    <row r="2835">
      <c r="A2835" t="inlineStr">
        <is>
          <t>C03148</t>
        </is>
      </c>
      <c r="B2835" t="inlineStr">
        <is>
          <t>Shreya Bose</t>
        </is>
      </c>
      <c r="C2835" t="inlineStr">
        <is>
          <t>North</t>
        </is>
      </c>
      <c r="D2835" t="inlineStr">
        <is>
          <t>Delhi</t>
        </is>
      </c>
      <c r="E2835" t="inlineStr">
        <is>
          <t>No</t>
        </is>
      </c>
      <c r="F2835" t="inlineStr">
        <is>
          <t>At Risk</t>
        </is>
      </c>
      <c r="G2835" t="n">
        <v>6</v>
      </c>
      <c r="H2835" s="24" t="n">
        <v>39148.68</v>
      </c>
      <c r="I2835" s="24" t="n">
        <v>6625.41</v>
      </c>
      <c r="J2835" s="25" t="n">
        <v>45315</v>
      </c>
      <c r="K2835" s="25" t="n">
        <v>45598</v>
      </c>
      <c r="L2835" t="n">
        <v>2</v>
      </c>
      <c r="M2835" t="n">
        <v>4</v>
      </c>
      <c r="N2835" t="n">
        <v>4</v>
      </c>
      <c r="O2835">
        <f>DATE(2026,1,1)-K2835</f>
        <v/>
      </c>
      <c r="P2835">
        <f>IF(G2835&gt;=2,"Repeat","One-time")</f>
        <v/>
      </c>
    </row>
    <row r="2836">
      <c r="A2836" t="inlineStr">
        <is>
          <t>C05934</t>
        </is>
      </c>
      <c r="B2836" t="inlineStr">
        <is>
          <t>Sneha Das</t>
        </is>
      </c>
      <c r="C2836" t="inlineStr">
        <is>
          <t>East</t>
        </is>
      </c>
      <c r="D2836" t="inlineStr">
        <is>
          <t>Kolkata</t>
        </is>
      </c>
      <c r="E2836" t="inlineStr">
        <is>
          <t>No</t>
        </is>
      </c>
      <c r="F2836" t="inlineStr">
        <is>
          <t>Occasional</t>
        </is>
      </c>
      <c r="G2836" t="n">
        <v>2</v>
      </c>
      <c r="H2836" s="24" t="n">
        <v>39106.55</v>
      </c>
      <c r="I2836" s="24" t="n">
        <v>195.64</v>
      </c>
      <c r="J2836" s="25" t="n">
        <v>45607</v>
      </c>
      <c r="K2836" s="25" t="n">
        <v>45922</v>
      </c>
      <c r="L2836" t="n">
        <v>3</v>
      </c>
      <c r="M2836" t="n">
        <v>2</v>
      </c>
      <c r="N2836" t="n">
        <v>4</v>
      </c>
      <c r="O2836">
        <f>DATE(2026,1,1)-K2836</f>
        <v/>
      </c>
      <c r="P2836">
        <f>IF(G2836&gt;=2,"Repeat","One-time")</f>
        <v/>
      </c>
    </row>
    <row r="2837">
      <c r="A2837" t="inlineStr">
        <is>
          <t>C05132</t>
        </is>
      </c>
      <c r="B2837" t="inlineStr">
        <is>
          <t>Kavya Mishra</t>
        </is>
      </c>
      <c r="C2837" t="inlineStr">
        <is>
          <t>South</t>
        </is>
      </c>
      <c r="D2837" t="inlineStr">
        <is>
          <t>Bengaluru</t>
        </is>
      </c>
      <c r="E2837" t="inlineStr">
        <is>
          <t>No</t>
        </is>
      </c>
      <c r="F2837" t="inlineStr">
        <is>
          <t>At Risk</t>
        </is>
      </c>
      <c r="G2837" t="n">
        <v>1</v>
      </c>
      <c r="H2837" s="24" t="n">
        <v>39058.58</v>
      </c>
      <c r="I2837" s="24" t="n">
        <v>6208.51</v>
      </c>
      <c r="J2837" s="25" t="n">
        <v>45686</v>
      </c>
      <c r="K2837" s="25" t="n">
        <v>45686</v>
      </c>
      <c r="L2837" t="n">
        <v>2</v>
      </c>
      <c r="M2837" t="n">
        <v>1</v>
      </c>
      <c r="N2837" t="n">
        <v>4</v>
      </c>
      <c r="O2837">
        <f>DATE(2026,1,1)-K2837</f>
        <v/>
      </c>
      <c r="P2837">
        <f>IF(G2837&gt;=2,"Repeat","One-time")</f>
        <v/>
      </c>
    </row>
    <row r="2838">
      <c r="A2838" t="inlineStr">
        <is>
          <t>C08313</t>
        </is>
      </c>
      <c r="B2838" t="inlineStr">
        <is>
          <t>Karan Verma</t>
        </is>
      </c>
      <c r="C2838" t="inlineStr">
        <is>
          <t>South</t>
        </is>
      </c>
      <c r="D2838" t="inlineStr">
        <is>
          <t>Hyderabad</t>
        </is>
      </c>
      <c r="E2838" t="inlineStr">
        <is>
          <t>No</t>
        </is>
      </c>
      <c r="F2838" t="inlineStr">
        <is>
          <t>High Value</t>
        </is>
      </c>
      <c r="G2838" t="n">
        <v>4</v>
      </c>
      <c r="H2838" s="24" t="n">
        <v>39037.44</v>
      </c>
      <c r="I2838" s="24" t="n">
        <v>4643.88</v>
      </c>
      <c r="J2838" s="25" t="n">
        <v>45844</v>
      </c>
      <c r="K2838" s="25" t="n">
        <v>45952</v>
      </c>
      <c r="L2838" t="n">
        <v>4</v>
      </c>
      <c r="M2838" t="n">
        <v>4</v>
      </c>
      <c r="N2838" t="n">
        <v>4</v>
      </c>
      <c r="O2838">
        <f>DATE(2026,1,1)-K2838</f>
        <v/>
      </c>
      <c r="P2838">
        <f>IF(G2838&gt;=2,"Repeat","One-time")</f>
        <v/>
      </c>
    </row>
    <row r="2839">
      <c r="A2839" t="inlineStr">
        <is>
          <t>C09960</t>
        </is>
      </c>
      <c r="B2839" t="inlineStr">
        <is>
          <t>Ritu Thakur</t>
        </is>
      </c>
      <c r="C2839" t="inlineStr">
        <is>
          <t>Central</t>
        </is>
      </c>
      <c r="D2839" t="inlineStr">
        <is>
          <t>Indore</t>
        </is>
      </c>
      <c r="E2839" t="inlineStr">
        <is>
          <t>No</t>
        </is>
      </c>
      <c r="F2839" t="inlineStr">
        <is>
          <t>Occasional</t>
        </is>
      </c>
      <c r="G2839" t="n">
        <v>1</v>
      </c>
      <c r="H2839" s="24" t="n">
        <v>39012.82</v>
      </c>
      <c r="I2839" s="24" t="n">
        <v>7646.47</v>
      </c>
      <c r="J2839" s="25" t="n">
        <v>45928</v>
      </c>
      <c r="K2839" s="25" t="n">
        <v>45928</v>
      </c>
      <c r="L2839" t="n">
        <v>4</v>
      </c>
      <c r="M2839" t="n">
        <v>2</v>
      </c>
      <c r="N2839" t="n">
        <v>4</v>
      </c>
      <c r="O2839">
        <f>DATE(2026,1,1)-K2839</f>
        <v/>
      </c>
      <c r="P2839">
        <f>IF(G2839&gt;=2,"Repeat","One-time")</f>
        <v/>
      </c>
    </row>
    <row r="2840">
      <c r="A2840" t="inlineStr">
        <is>
          <t>C04055</t>
        </is>
      </c>
      <c r="B2840" t="inlineStr">
        <is>
          <t>Varun Reddy</t>
        </is>
      </c>
      <c r="C2840" t="inlineStr">
        <is>
          <t>East</t>
        </is>
      </c>
      <c r="D2840" t="inlineStr">
        <is>
          <t>Jamshedpur</t>
        </is>
      </c>
      <c r="E2840" t="inlineStr">
        <is>
          <t>No</t>
        </is>
      </c>
      <c r="F2840" t="inlineStr">
        <is>
          <t>At Risk</t>
        </is>
      </c>
      <c r="G2840" t="n">
        <v>2</v>
      </c>
      <c r="H2840" s="24" t="n">
        <v>39007.48</v>
      </c>
      <c r="I2840" s="24" t="n">
        <v>5037.89</v>
      </c>
      <c r="J2840" s="25" t="n">
        <v>45381</v>
      </c>
      <c r="K2840" s="25" t="n">
        <v>45488</v>
      </c>
      <c r="L2840" t="n">
        <v>1</v>
      </c>
      <c r="M2840" t="n">
        <v>2</v>
      </c>
      <c r="N2840" t="n">
        <v>4</v>
      </c>
      <c r="O2840">
        <f>DATE(2026,1,1)-K2840</f>
        <v/>
      </c>
      <c r="P2840">
        <f>IF(G2840&gt;=2,"Repeat","One-time")</f>
        <v/>
      </c>
    </row>
    <row r="2841">
      <c r="A2841" t="inlineStr">
        <is>
          <t>C04901</t>
        </is>
      </c>
      <c r="B2841" t="inlineStr">
        <is>
          <t>Deepak Iyer</t>
        </is>
      </c>
      <c r="C2841" t="inlineStr">
        <is>
          <t>West</t>
        </is>
      </c>
      <c r="D2841" t="inlineStr">
        <is>
          <t>Mumbai</t>
        </is>
      </c>
      <c r="E2841" t="inlineStr">
        <is>
          <t>No</t>
        </is>
      </c>
      <c r="F2841" t="inlineStr">
        <is>
          <t>At Risk</t>
        </is>
      </c>
      <c r="G2841" t="n">
        <v>4</v>
      </c>
      <c r="H2841" s="24" t="n">
        <v>39003.99</v>
      </c>
      <c r="I2841" s="24" t="n">
        <v>8831.690000000001</v>
      </c>
      <c r="J2841" s="25" t="n">
        <v>45480</v>
      </c>
      <c r="K2841" s="25" t="n">
        <v>45592</v>
      </c>
      <c r="L2841" t="n">
        <v>2</v>
      </c>
      <c r="M2841" t="n">
        <v>3</v>
      </c>
      <c r="N2841" t="n">
        <v>4</v>
      </c>
      <c r="O2841">
        <f>DATE(2026,1,1)-K2841</f>
        <v/>
      </c>
      <c r="P2841">
        <f>IF(G2841&gt;=2,"Repeat","One-time")</f>
        <v/>
      </c>
    </row>
    <row r="2842">
      <c r="A2842" t="inlineStr">
        <is>
          <t>C07885</t>
        </is>
      </c>
      <c r="B2842" t="inlineStr">
        <is>
          <t>Shreya Pillai</t>
        </is>
      </c>
      <c r="C2842" t="inlineStr">
        <is>
          <t>West</t>
        </is>
      </c>
      <c r="D2842" t="inlineStr">
        <is>
          <t>Mumbai</t>
        </is>
      </c>
      <c r="E2842" t="inlineStr">
        <is>
          <t>No</t>
        </is>
      </c>
      <c r="F2842" t="inlineStr">
        <is>
          <t>Loyal</t>
        </is>
      </c>
      <c r="G2842" t="n">
        <v>3</v>
      </c>
      <c r="H2842" s="24" t="n">
        <v>39002.72</v>
      </c>
      <c r="I2842" s="24" t="n">
        <v>8061.84</v>
      </c>
      <c r="J2842" s="25" t="n">
        <v>45766</v>
      </c>
      <c r="K2842" s="25" t="n">
        <v>46015</v>
      </c>
      <c r="L2842" t="n">
        <v>5</v>
      </c>
      <c r="M2842" t="n">
        <v>3</v>
      </c>
      <c r="N2842" t="n">
        <v>4</v>
      </c>
      <c r="O2842">
        <f>DATE(2026,1,1)-K2842</f>
        <v/>
      </c>
      <c r="P2842">
        <f>IF(G2842&gt;=2,"Repeat","One-time")</f>
        <v/>
      </c>
    </row>
    <row r="2843">
      <c r="A2843" t="inlineStr">
        <is>
          <t>C04548</t>
        </is>
      </c>
      <c r="B2843" t="inlineStr">
        <is>
          <t>Kavya Joshi</t>
        </is>
      </c>
      <c r="C2843" t="inlineStr">
        <is>
          <t>South</t>
        </is>
      </c>
      <c r="D2843" t="inlineStr">
        <is>
          <t>Coimbatore</t>
        </is>
      </c>
      <c r="E2843" t="inlineStr">
        <is>
          <t>Yes</t>
        </is>
      </c>
      <c r="F2843" t="inlineStr">
        <is>
          <t>High Value</t>
        </is>
      </c>
      <c r="G2843" t="n">
        <v>7</v>
      </c>
      <c r="H2843" s="24" t="n">
        <v>38967.71</v>
      </c>
      <c r="I2843" s="24" t="n">
        <v>5234.77</v>
      </c>
      <c r="J2843" s="25" t="n">
        <v>45568</v>
      </c>
      <c r="K2843" s="25" t="n">
        <v>46022</v>
      </c>
      <c r="L2843" t="n">
        <v>5</v>
      </c>
      <c r="M2843" t="n">
        <v>4</v>
      </c>
      <c r="N2843" t="n">
        <v>4</v>
      </c>
      <c r="O2843">
        <f>DATE(2026,1,1)-K2843</f>
        <v/>
      </c>
      <c r="P2843">
        <f>IF(G2843&gt;=2,"Repeat","One-time")</f>
        <v/>
      </c>
    </row>
    <row r="2844">
      <c r="A2844" t="inlineStr">
        <is>
          <t>C05356</t>
        </is>
      </c>
      <c r="B2844" t="inlineStr">
        <is>
          <t>Arjun Patel</t>
        </is>
      </c>
      <c r="C2844" t="inlineStr">
        <is>
          <t>Central</t>
        </is>
      </c>
      <c r="D2844" t="inlineStr">
        <is>
          <t>Indore</t>
        </is>
      </c>
      <c r="E2844" t="inlineStr">
        <is>
          <t>Yes</t>
        </is>
      </c>
      <c r="F2844" t="inlineStr">
        <is>
          <t>High Value</t>
        </is>
      </c>
      <c r="G2844" t="n">
        <v>11</v>
      </c>
      <c r="H2844" s="24" t="n">
        <v>38948.73</v>
      </c>
      <c r="I2844" s="24" t="n">
        <v>7016.28</v>
      </c>
      <c r="J2844" s="25" t="n">
        <v>45544</v>
      </c>
      <c r="K2844" s="25" t="n">
        <v>45920</v>
      </c>
      <c r="L2844" t="n">
        <v>3</v>
      </c>
      <c r="M2844" t="n">
        <v>5</v>
      </c>
      <c r="N2844" t="n">
        <v>4</v>
      </c>
      <c r="O2844">
        <f>DATE(2026,1,1)-K2844</f>
        <v/>
      </c>
      <c r="P2844">
        <f>IF(G2844&gt;=2,"Repeat","One-time")</f>
        <v/>
      </c>
    </row>
    <row r="2845">
      <c r="A2845" t="inlineStr">
        <is>
          <t>C06709</t>
        </is>
      </c>
      <c r="B2845" t="inlineStr">
        <is>
          <t>Harpreet Prasad</t>
        </is>
      </c>
      <c r="C2845" t="inlineStr">
        <is>
          <t>North</t>
        </is>
      </c>
      <c r="D2845" t="inlineStr">
        <is>
          <t>Delhi</t>
        </is>
      </c>
      <c r="E2845" t="inlineStr">
        <is>
          <t>No</t>
        </is>
      </c>
      <c r="F2845" t="inlineStr">
        <is>
          <t>High Value</t>
        </is>
      </c>
      <c r="G2845" t="n">
        <v>7</v>
      </c>
      <c r="H2845" s="24" t="n">
        <v>38948.54</v>
      </c>
      <c r="I2845" s="24" t="n">
        <v>10827.17</v>
      </c>
      <c r="J2845" s="25" t="n">
        <v>45585</v>
      </c>
      <c r="K2845" s="25" t="n">
        <v>45882</v>
      </c>
      <c r="L2845" t="n">
        <v>3</v>
      </c>
      <c r="M2845" t="n">
        <v>4</v>
      </c>
      <c r="N2845" t="n">
        <v>4</v>
      </c>
      <c r="O2845">
        <f>DATE(2026,1,1)-K2845</f>
        <v/>
      </c>
      <c r="P2845">
        <f>IF(G2845&gt;=2,"Repeat","One-time")</f>
        <v/>
      </c>
    </row>
    <row r="2846">
      <c r="A2846" t="inlineStr">
        <is>
          <t>C03136</t>
        </is>
      </c>
      <c r="B2846" t="inlineStr">
        <is>
          <t>Lakshmi Mishra</t>
        </is>
      </c>
      <c r="C2846" t="inlineStr">
        <is>
          <t>Central</t>
        </is>
      </c>
      <c r="D2846" t="inlineStr">
        <is>
          <t>Raipur</t>
        </is>
      </c>
      <c r="E2846" t="inlineStr">
        <is>
          <t>Yes</t>
        </is>
      </c>
      <c r="F2846" t="inlineStr">
        <is>
          <t>High Value</t>
        </is>
      </c>
      <c r="G2846" t="n">
        <v>16</v>
      </c>
      <c r="H2846" s="24" t="n">
        <v>38945.88</v>
      </c>
      <c r="I2846" s="24" t="n">
        <v>11828.06</v>
      </c>
      <c r="J2846" s="25" t="n">
        <v>45249</v>
      </c>
      <c r="K2846" s="25" t="n">
        <v>46008</v>
      </c>
      <c r="L2846" t="n">
        <v>5</v>
      </c>
      <c r="M2846" t="n">
        <v>5</v>
      </c>
      <c r="N2846" t="n">
        <v>4</v>
      </c>
      <c r="O2846">
        <f>DATE(2026,1,1)-K2846</f>
        <v/>
      </c>
      <c r="P2846">
        <f>IF(G2846&gt;=2,"Repeat","One-time")</f>
        <v/>
      </c>
    </row>
    <row r="2847">
      <c r="A2847" t="inlineStr">
        <is>
          <t>C02069</t>
        </is>
      </c>
      <c r="B2847" t="inlineStr">
        <is>
          <t>Ananya Mehta</t>
        </is>
      </c>
      <c r="C2847" t="inlineStr">
        <is>
          <t>North</t>
        </is>
      </c>
      <c r="D2847" t="inlineStr">
        <is>
          <t>Jaipur</t>
        </is>
      </c>
      <c r="E2847" t="inlineStr">
        <is>
          <t>No</t>
        </is>
      </c>
      <c r="F2847" t="inlineStr">
        <is>
          <t>At Risk</t>
        </is>
      </c>
      <c r="G2847" t="n">
        <v>1</v>
      </c>
      <c r="H2847" s="24" t="n">
        <v>38945.24</v>
      </c>
      <c r="I2847" s="24" t="n">
        <v>5532.93</v>
      </c>
      <c r="J2847" s="25" t="n">
        <v>45353</v>
      </c>
      <c r="K2847" s="25" t="n">
        <v>45353</v>
      </c>
      <c r="L2847" t="n">
        <v>1</v>
      </c>
      <c r="M2847" t="n">
        <v>1</v>
      </c>
      <c r="N2847" t="n">
        <v>4</v>
      </c>
      <c r="O2847">
        <f>DATE(2026,1,1)-K2847</f>
        <v/>
      </c>
      <c r="P2847">
        <f>IF(G2847&gt;=2,"Repeat","One-time")</f>
        <v/>
      </c>
    </row>
    <row r="2848">
      <c r="A2848" t="inlineStr">
        <is>
          <t>C06735</t>
        </is>
      </c>
      <c r="B2848" t="inlineStr">
        <is>
          <t>Suresh Thakur</t>
        </is>
      </c>
      <c r="C2848" t="inlineStr">
        <is>
          <t>North</t>
        </is>
      </c>
      <c r="D2848" t="inlineStr">
        <is>
          <t>Delhi</t>
        </is>
      </c>
      <c r="E2848" t="inlineStr">
        <is>
          <t>No</t>
        </is>
      </c>
      <c r="F2848" t="inlineStr">
        <is>
          <t>Loyal</t>
        </is>
      </c>
      <c r="G2848" t="n">
        <v>4</v>
      </c>
      <c r="H2848" s="24" t="n">
        <v>38944.28</v>
      </c>
      <c r="I2848" s="24" t="n">
        <v>3500.46</v>
      </c>
      <c r="J2848" s="25" t="n">
        <v>45570</v>
      </c>
      <c r="K2848" s="25" t="n">
        <v>45881</v>
      </c>
      <c r="L2848" t="n">
        <v>3</v>
      </c>
      <c r="M2848" t="n">
        <v>3</v>
      </c>
      <c r="N2848" t="n">
        <v>4</v>
      </c>
      <c r="O2848">
        <f>DATE(2026,1,1)-K2848</f>
        <v/>
      </c>
      <c r="P2848">
        <f>IF(G2848&gt;=2,"Repeat","One-time")</f>
        <v/>
      </c>
    </row>
    <row r="2849">
      <c r="A2849" t="inlineStr">
        <is>
          <t>C04320</t>
        </is>
      </c>
      <c r="B2849" t="inlineStr">
        <is>
          <t>Rahul Mukherjee</t>
        </is>
      </c>
      <c r="C2849" t="inlineStr">
        <is>
          <t>South</t>
        </is>
      </c>
      <c r="D2849" t="inlineStr">
        <is>
          <t>Bengaluru</t>
        </is>
      </c>
      <c r="E2849" t="inlineStr">
        <is>
          <t>No</t>
        </is>
      </c>
      <c r="F2849" t="inlineStr">
        <is>
          <t>At Risk</t>
        </is>
      </c>
      <c r="G2849" t="n">
        <v>1</v>
      </c>
      <c r="H2849" s="24" t="n">
        <v>38928.55</v>
      </c>
      <c r="I2849" s="24" t="n">
        <v>-523.9</v>
      </c>
      <c r="J2849" s="25" t="n">
        <v>45639</v>
      </c>
      <c r="K2849" s="25" t="n">
        <v>45639</v>
      </c>
      <c r="L2849" t="n">
        <v>2</v>
      </c>
      <c r="M2849" t="n">
        <v>1</v>
      </c>
      <c r="N2849" t="n">
        <v>4</v>
      </c>
      <c r="O2849">
        <f>DATE(2026,1,1)-K2849</f>
        <v/>
      </c>
      <c r="P2849">
        <f>IF(G2849&gt;=2,"Repeat","One-time")</f>
        <v/>
      </c>
    </row>
    <row r="2850">
      <c r="A2850" t="inlineStr">
        <is>
          <t>C00811</t>
        </is>
      </c>
      <c r="B2850" t="inlineStr">
        <is>
          <t>Vikram Shah</t>
        </is>
      </c>
      <c r="C2850" t="inlineStr">
        <is>
          <t>South</t>
        </is>
      </c>
      <c r="D2850" t="inlineStr">
        <is>
          <t>Hyderabad</t>
        </is>
      </c>
      <c r="E2850" t="inlineStr">
        <is>
          <t>No</t>
        </is>
      </c>
      <c r="F2850" t="inlineStr">
        <is>
          <t>Loyal</t>
        </is>
      </c>
      <c r="G2850" t="n">
        <v>3</v>
      </c>
      <c r="H2850" s="24" t="n">
        <v>38920.27</v>
      </c>
      <c r="I2850" s="24" t="n">
        <v>5002.92</v>
      </c>
      <c r="J2850" s="25" t="n">
        <v>45421</v>
      </c>
      <c r="K2850" s="25" t="n">
        <v>45848</v>
      </c>
      <c r="L2850" t="n">
        <v>3</v>
      </c>
      <c r="M2850" t="n">
        <v>3</v>
      </c>
      <c r="N2850" t="n">
        <v>4</v>
      </c>
      <c r="O2850">
        <f>DATE(2026,1,1)-K2850</f>
        <v/>
      </c>
      <c r="P2850">
        <f>IF(G2850&gt;=2,"Repeat","One-time")</f>
        <v/>
      </c>
    </row>
    <row r="2851">
      <c r="A2851" t="inlineStr">
        <is>
          <t>C02417</t>
        </is>
      </c>
      <c r="B2851" t="inlineStr">
        <is>
          <t>Deepak Chopra</t>
        </is>
      </c>
      <c r="C2851" t="inlineStr">
        <is>
          <t>South</t>
        </is>
      </c>
      <c r="D2851" t="inlineStr">
        <is>
          <t>Bengaluru</t>
        </is>
      </c>
      <c r="E2851" t="inlineStr">
        <is>
          <t>No</t>
        </is>
      </c>
      <c r="F2851" t="inlineStr">
        <is>
          <t>At Risk</t>
        </is>
      </c>
      <c r="G2851" t="n">
        <v>2</v>
      </c>
      <c r="H2851" s="24" t="n">
        <v>38920.25</v>
      </c>
      <c r="I2851" s="24" t="n">
        <v>6438.44</v>
      </c>
      <c r="J2851" s="25" t="n">
        <v>45165</v>
      </c>
      <c r="K2851" s="25" t="n">
        <v>45175</v>
      </c>
      <c r="L2851" t="n">
        <v>1</v>
      </c>
      <c r="M2851" t="n">
        <v>2</v>
      </c>
      <c r="N2851" t="n">
        <v>4</v>
      </c>
      <c r="O2851">
        <f>DATE(2026,1,1)-K2851</f>
        <v/>
      </c>
      <c r="P2851">
        <f>IF(G2851&gt;=2,"Repeat","One-time")</f>
        <v/>
      </c>
    </row>
    <row r="2852">
      <c r="A2852" t="inlineStr">
        <is>
          <t>C09452</t>
        </is>
      </c>
      <c r="B2852" t="inlineStr">
        <is>
          <t>Vivaan Pillai</t>
        </is>
      </c>
      <c r="C2852" t="inlineStr">
        <is>
          <t>West</t>
        </is>
      </c>
      <c r="D2852" t="inlineStr">
        <is>
          <t>Ahmedabad</t>
        </is>
      </c>
      <c r="E2852" t="inlineStr">
        <is>
          <t>Yes</t>
        </is>
      </c>
      <c r="F2852" t="inlineStr">
        <is>
          <t>Occasional</t>
        </is>
      </c>
      <c r="G2852" t="n">
        <v>2</v>
      </c>
      <c r="H2852" s="24" t="n">
        <v>38897.21</v>
      </c>
      <c r="I2852" s="24" t="n">
        <v>3583.5</v>
      </c>
      <c r="J2852" s="25" t="n">
        <v>45841</v>
      </c>
      <c r="K2852" s="25" t="n">
        <v>46008</v>
      </c>
      <c r="L2852" t="n">
        <v>5</v>
      </c>
      <c r="M2852" t="n">
        <v>2</v>
      </c>
      <c r="N2852" t="n">
        <v>4</v>
      </c>
      <c r="O2852">
        <f>DATE(2026,1,1)-K2852</f>
        <v/>
      </c>
      <c r="P2852">
        <f>IF(G2852&gt;=2,"Repeat","One-time")</f>
        <v/>
      </c>
    </row>
    <row r="2853">
      <c r="A2853" t="inlineStr">
        <is>
          <t>C04052</t>
        </is>
      </c>
      <c r="B2853" t="inlineStr">
        <is>
          <t>Tanvi Mukherjee</t>
        </is>
      </c>
      <c r="C2853" t="inlineStr">
        <is>
          <t>East</t>
        </is>
      </c>
      <c r="D2853" t="inlineStr">
        <is>
          <t>Guwahati</t>
        </is>
      </c>
      <c r="E2853" t="inlineStr">
        <is>
          <t>No</t>
        </is>
      </c>
      <c r="F2853" t="inlineStr">
        <is>
          <t>High Value</t>
        </is>
      </c>
      <c r="G2853" t="n">
        <v>9</v>
      </c>
      <c r="H2853" s="24" t="n">
        <v>38892.44</v>
      </c>
      <c r="I2853" s="24" t="n">
        <v>7829.31</v>
      </c>
      <c r="J2853" s="25" t="n">
        <v>45432</v>
      </c>
      <c r="K2853" s="25" t="n">
        <v>46017</v>
      </c>
      <c r="L2853" t="n">
        <v>5</v>
      </c>
      <c r="M2853" t="n">
        <v>5</v>
      </c>
      <c r="N2853" t="n">
        <v>4</v>
      </c>
      <c r="O2853">
        <f>DATE(2026,1,1)-K2853</f>
        <v/>
      </c>
      <c r="P2853">
        <f>IF(G2853&gt;=2,"Repeat","One-time")</f>
        <v/>
      </c>
    </row>
    <row r="2854">
      <c r="A2854" t="inlineStr">
        <is>
          <t>C08389</t>
        </is>
      </c>
      <c r="B2854" t="inlineStr">
        <is>
          <t>Meera Yadav</t>
        </is>
      </c>
      <c r="C2854" t="inlineStr">
        <is>
          <t>East</t>
        </is>
      </c>
      <c r="D2854" t="inlineStr">
        <is>
          <t>Bhubaneswar</t>
        </is>
      </c>
      <c r="E2854" t="inlineStr">
        <is>
          <t>No</t>
        </is>
      </c>
      <c r="F2854" t="inlineStr">
        <is>
          <t>High Value</t>
        </is>
      </c>
      <c r="G2854" t="n">
        <v>4</v>
      </c>
      <c r="H2854" s="24" t="n">
        <v>38888.21</v>
      </c>
      <c r="I2854" s="24" t="n">
        <v>6395.37</v>
      </c>
      <c r="J2854" s="25" t="n">
        <v>45837</v>
      </c>
      <c r="K2854" s="25" t="n">
        <v>45967</v>
      </c>
      <c r="L2854" t="n">
        <v>4</v>
      </c>
      <c r="M2854" t="n">
        <v>4</v>
      </c>
      <c r="N2854" t="n">
        <v>4</v>
      </c>
      <c r="O2854">
        <f>DATE(2026,1,1)-K2854</f>
        <v/>
      </c>
      <c r="P2854">
        <f>IF(G2854&gt;=2,"Repeat","One-time")</f>
        <v/>
      </c>
    </row>
    <row r="2855">
      <c r="A2855" t="inlineStr">
        <is>
          <t>C07274</t>
        </is>
      </c>
      <c r="B2855" t="inlineStr">
        <is>
          <t>Nikhil Shah</t>
        </is>
      </c>
      <c r="C2855" t="inlineStr">
        <is>
          <t>East</t>
        </is>
      </c>
      <c r="D2855" t="inlineStr">
        <is>
          <t>Guwahati</t>
        </is>
      </c>
      <c r="E2855" t="inlineStr">
        <is>
          <t>No</t>
        </is>
      </c>
      <c r="F2855" t="inlineStr">
        <is>
          <t>At Risk</t>
        </is>
      </c>
      <c r="G2855" t="n">
        <v>9</v>
      </c>
      <c r="H2855" s="24" t="n">
        <v>38878.08</v>
      </c>
      <c r="I2855" s="24" t="n">
        <v>11640.93</v>
      </c>
      <c r="J2855" s="25" t="n">
        <v>45625</v>
      </c>
      <c r="K2855" s="25" t="n">
        <v>45743</v>
      </c>
      <c r="L2855" t="n">
        <v>2</v>
      </c>
      <c r="M2855" t="n">
        <v>5</v>
      </c>
      <c r="N2855" t="n">
        <v>4</v>
      </c>
      <c r="O2855">
        <f>DATE(2026,1,1)-K2855</f>
        <v/>
      </c>
      <c r="P2855">
        <f>IF(G2855&gt;=2,"Repeat","One-time")</f>
        <v/>
      </c>
    </row>
    <row r="2856">
      <c r="A2856" t="inlineStr">
        <is>
          <t>C01811</t>
        </is>
      </c>
      <c r="B2856" t="inlineStr">
        <is>
          <t>Neha Kumar</t>
        </is>
      </c>
      <c r="C2856" t="inlineStr">
        <is>
          <t>North</t>
        </is>
      </c>
      <c r="D2856" t="inlineStr">
        <is>
          <t>Delhi</t>
        </is>
      </c>
      <c r="E2856" t="inlineStr">
        <is>
          <t>No</t>
        </is>
      </c>
      <c r="F2856" t="inlineStr">
        <is>
          <t>Loyal</t>
        </is>
      </c>
      <c r="G2856" t="n">
        <v>4</v>
      </c>
      <c r="H2856" s="24" t="n">
        <v>38853.6</v>
      </c>
      <c r="I2856" s="24" t="n">
        <v>5256.51</v>
      </c>
      <c r="J2856" s="25" t="n">
        <v>45092</v>
      </c>
      <c r="K2856" s="25" t="n">
        <v>46019</v>
      </c>
      <c r="L2856" t="n">
        <v>5</v>
      </c>
      <c r="M2856" t="n">
        <v>3</v>
      </c>
      <c r="N2856" t="n">
        <v>4</v>
      </c>
      <c r="O2856">
        <f>DATE(2026,1,1)-K2856</f>
        <v/>
      </c>
      <c r="P2856">
        <f>IF(G2856&gt;=2,"Repeat","One-time")</f>
        <v/>
      </c>
    </row>
    <row r="2857">
      <c r="A2857" t="inlineStr">
        <is>
          <t>C10389</t>
        </is>
      </c>
      <c r="B2857" t="inlineStr">
        <is>
          <t>Maria Menon</t>
        </is>
      </c>
      <c r="C2857" t="inlineStr">
        <is>
          <t>Central</t>
        </is>
      </c>
      <c r="D2857" t="inlineStr">
        <is>
          <t>Nagpur</t>
        </is>
      </c>
      <c r="E2857" t="inlineStr">
        <is>
          <t>No</t>
        </is>
      </c>
      <c r="F2857" t="inlineStr">
        <is>
          <t>Loyal</t>
        </is>
      </c>
      <c r="G2857" t="n">
        <v>2</v>
      </c>
      <c r="H2857" s="24" t="n">
        <v>38852.8</v>
      </c>
      <c r="I2857" s="24" t="n">
        <v>4360.2</v>
      </c>
      <c r="J2857" s="25" t="n">
        <v>45889</v>
      </c>
      <c r="K2857" s="25" t="n">
        <v>45983</v>
      </c>
      <c r="L2857" t="n">
        <v>4</v>
      </c>
      <c r="M2857" t="n">
        <v>3</v>
      </c>
      <c r="N2857" t="n">
        <v>4</v>
      </c>
      <c r="O2857">
        <f>DATE(2026,1,1)-K2857</f>
        <v/>
      </c>
      <c r="P2857">
        <f>IF(G2857&gt;=2,"Repeat","One-time")</f>
        <v/>
      </c>
    </row>
    <row r="2858">
      <c r="A2858" t="inlineStr">
        <is>
          <t>C04777</t>
        </is>
      </c>
      <c r="B2858" t="inlineStr">
        <is>
          <t>Imran Mehta</t>
        </is>
      </c>
      <c r="C2858" t="inlineStr">
        <is>
          <t>East</t>
        </is>
      </c>
      <c r="D2858" t="inlineStr">
        <is>
          <t>Guwahati</t>
        </is>
      </c>
      <c r="E2858" t="inlineStr">
        <is>
          <t>Yes</t>
        </is>
      </c>
      <c r="F2858" t="inlineStr">
        <is>
          <t>High Value</t>
        </is>
      </c>
      <c r="G2858" t="n">
        <v>12</v>
      </c>
      <c r="H2858" s="24" t="n">
        <v>38815.74</v>
      </c>
      <c r="I2858" s="24" t="n">
        <v>8279.799999999999</v>
      </c>
      <c r="J2858" s="25" t="n">
        <v>45393</v>
      </c>
      <c r="K2858" s="25" t="n">
        <v>45850</v>
      </c>
      <c r="L2858" t="n">
        <v>3</v>
      </c>
      <c r="M2858" t="n">
        <v>5</v>
      </c>
      <c r="N2858" t="n">
        <v>4</v>
      </c>
      <c r="O2858">
        <f>DATE(2026,1,1)-K2858</f>
        <v/>
      </c>
      <c r="P2858">
        <f>IF(G2858&gt;=2,"Repeat","One-time")</f>
        <v/>
      </c>
    </row>
    <row r="2859">
      <c r="A2859" t="inlineStr">
        <is>
          <t>C07292</t>
        </is>
      </c>
      <c r="B2859" t="inlineStr">
        <is>
          <t>Riya Agarwal</t>
        </is>
      </c>
      <c r="C2859" t="inlineStr">
        <is>
          <t>South</t>
        </is>
      </c>
      <c r="D2859" t="inlineStr">
        <is>
          <t>Bengaluru</t>
        </is>
      </c>
      <c r="E2859" t="inlineStr">
        <is>
          <t>Yes</t>
        </is>
      </c>
      <c r="F2859" t="inlineStr">
        <is>
          <t>High Value</t>
        </is>
      </c>
      <c r="G2859" t="n">
        <v>8</v>
      </c>
      <c r="H2859" s="24" t="n">
        <v>38764.98</v>
      </c>
      <c r="I2859" s="24" t="n">
        <v>6117.43</v>
      </c>
      <c r="J2859" s="25" t="n">
        <v>45631</v>
      </c>
      <c r="K2859" s="25" t="n">
        <v>45937</v>
      </c>
      <c r="L2859" t="n">
        <v>4</v>
      </c>
      <c r="M2859" t="n">
        <v>5</v>
      </c>
      <c r="N2859" t="n">
        <v>4</v>
      </c>
      <c r="O2859">
        <f>DATE(2026,1,1)-K2859</f>
        <v/>
      </c>
      <c r="P2859">
        <f>IF(G2859&gt;=2,"Repeat","One-time")</f>
        <v/>
      </c>
    </row>
    <row r="2860">
      <c r="A2860" t="inlineStr">
        <is>
          <t>C04600</t>
        </is>
      </c>
      <c r="B2860" t="inlineStr">
        <is>
          <t>Tanvi Das</t>
        </is>
      </c>
      <c r="C2860" t="inlineStr">
        <is>
          <t>North</t>
        </is>
      </c>
      <c r="D2860" t="inlineStr">
        <is>
          <t>Delhi</t>
        </is>
      </c>
      <c r="E2860" t="inlineStr">
        <is>
          <t>No</t>
        </is>
      </c>
      <c r="F2860" t="inlineStr">
        <is>
          <t>At Risk</t>
        </is>
      </c>
      <c r="G2860" t="n">
        <v>2</v>
      </c>
      <c r="H2860" s="24" t="n">
        <v>38749.62</v>
      </c>
      <c r="I2860" s="24" t="n">
        <v>6736.95</v>
      </c>
      <c r="J2860" s="25" t="n">
        <v>45612</v>
      </c>
      <c r="K2860" s="25" t="n">
        <v>45645</v>
      </c>
      <c r="L2860" t="n">
        <v>2</v>
      </c>
      <c r="M2860" t="n">
        <v>2</v>
      </c>
      <c r="N2860" t="n">
        <v>4</v>
      </c>
      <c r="O2860">
        <f>DATE(2026,1,1)-K2860</f>
        <v/>
      </c>
      <c r="P2860">
        <f>IF(G2860&gt;=2,"Repeat","One-time")</f>
        <v/>
      </c>
    </row>
    <row r="2861">
      <c r="A2861" t="inlineStr">
        <is>
          <t>C08403</t>
        </is>
      </c>
      <c r="B2861" t="inlineStr">
        <is>
          <t>Lakshmi Banerjee</t>
        </is>
      </c>
      <c r="C2861" t="inlineStr">
        <is>
          <t>West</t>
        </is>
      </c>
      <c r="D2861" t="inlineStr">
        <is>
          <t>Ahmedabad</t>
        </is>
      </c>
      <c r="E2861" t="inlineStr">
        <is>
          <t>Yes</t>
        </is>
      </c>
      <c r="F2861" t="inlineStr">
        <is>
          <t>High Value</t>
        </is>
      </c>
      <c r="G2861" t="n">
        <v>4</v>
      </c>
      <c r="H2861" s="24" t="n">
        <v>38716.42</v>
      </c>
      <c r="I2861" s="24" t="n">
        <v>8370.26</v>
      </c>
      <c r="J2861" s="25" t="n">
        <v>45722</v>
      </c>
      <c r="K2861" s="25" t="n">
        <v>45883</v>
      </c>
      <c r="L2861" t="n">
        <v>3</v>
      </c>
      <c r="M2861" t="n">
        <v>4</v>
      </c>
      <c r="N2861" t="n">
        <v>4</v>
      </c>
      <c r="O2861">
        <f>DATE(2026,1,1)-K2861</f>
        <v/>
      </c>
      <c r="P2861">
        <f>IF(G2861&gt;=2,"Repeat","One-time")</f>
        <v/>
      </c>
    </row>
    <row r="2862">
      <c r="A2862" t="inlineStr">
        <is>
          <t>C00935</t>
        </is>
      </c>
      <c r="B2862" t="inlineStr">
        <is>
          <t>Neha Ghosh</t>
        </is>
      </c>
      <c r="C2862" t="inlineStr">
        <is>
          <t>West</t>
        </is>
      </c>
      <c r="D2862" t="inlineStr">
        <is>
          <t>Ahmedabad</t>
        </is>
      </c>
      <c r="E2862" t="inlineStr">
        <is>
          <t>No</t>
        </is>
      </c>
      <c r="F2862" t="inlineStr">
        <is>
          <t>At Risk</t>
        </is>
      </c>
      <c r="G2862" t="n">
        <v>9</v>
      </c>
      <c r="H2862" s="24" t="n">
        <v>38671.07</v>
      </c>
      <c r="I2862" s="24" t="n">
        <v>8750.15</v>
      </c>
      <c r="J2862" s="25" t="n">
        <v>44933</v>
      </c>
      <c r="K2862" s="25" t="n">
        <v>45717</v>
      </c>
      <c r="L2862" t="n">
        <v>2</v>
      </c>
      <c r="M2862" t="n">
        <v>5</v>
      </c>
      <c r="N2862" t="n">
        <v>4</v>
      </c>
      <c r="O2862">
        <f>DATE(2026,1,1)-K2862</f>
        <v/>
      </c>
      <c r="P2862">
        <f>IF(G2862&gt;=2,"Repeat","One-time")</f>
        <v/>
      </c>
    </row>
    <row r="2863">
      <c r="A2863" t="inlineStr">
        <is>
          <t>C08377</t>
        </is>
      </c>
      <c r="B2863" t="inlineStr">
        <is>
          <t>Varun Fernandes</t>
        </is>
      </c>
      <c r="C2863" t="inlineStr">
        <is>
          <t>North</t>
        </is>
      </c>
      <c r="D2863" t="inlineStr">
        <is>
          <t>Gurugram</t>
        </is>
      </c>
      <c r="E2863" t="inlineStr">
        <is>
          <t>Yes</t>
        </is>
      </c>
      <c r="F2863" t="inlineStr">
        <is>
          <t>High Value</t>
        </is>
      </c>
      <c r="G2863" t="n">
        <v>4</v>
      </c>
      <c r="H2863" s="24" t="n">
        <v>38660.61</v>
      </c>
      <c r="I2863" s="24" t="n">
        <v>4373.67</v>
      </c>
      <c r="J2863" s="25" t="n">
        <v>45801</v>
      </c>
      <c r="K2863" s="25" t="n">
        <v>46004</v>
      </c>
      <c r="L2863" t="n">
        <v>5</v>
      </c>
      <c r="M2863" t="n">
        <v>4</v>
      </c>
      <c r="N2863" t="n">
        <v>4</v>
      </c>
      <c r="O2863">
        <f>DATE(2026,1,1)-K2863</f>
        <v/>
      </c>
      <c r="P2863">
        <f>IF(G2863&gt;=2,"Repeat","One-time")</f>
        <v/>
      </c>
    </row>
    <row r="2864">
      <c r="A2864" t="inlineStr">
        <is>
          <t>C01888</t>
        </is>
      </c>
      <c r="B2864" t="inlineStr">
        <is>
          <t>Sanjay Bose</t>
        </is>
      </c>
      <c r="C2864" t="inlineStr">
        <is>
          <t>Central</t>
        </is>
      </c>
      <c r="D2864" t="inlineStr">
        <is>
          <t>Raipur</t>
        </is>
      </c>
      <c r="E2864" t="inlineStr">
        <is>
          <t>Yes</t>
        </is>
      </c>
      <c r="F2864" t="inlineStr">
        <is>
          <t>At Risk</t>
        </is>
      </c>
      <c r="G2864" t="n">
        <v>6</v>
      </c>
      <c r="H2864" s="24" t="n">
        <v>38656.6</v>
      </c>
      <c r="I2864" s="24" t="n">
        <v>6575.69</v>
      </c>
      <c r="J2864" s="25" t="n">
        <v>45108</v>
      </c>
      <c r="K2864" s="25" t="n">
        <v>45239</v>
      </c>
      <c r="L2864" t="n">
        <v>1</v>
      </c>
      <c r="M2864" t="n">
        <v>4</v>
      </c>
      <c r="N2864" t="n">
        <v>4</v>
      </c>
      <c r="O2864">
        <f>DATE(2026,1,1)-K2864</f>
        <v/>
      </c>
      <c r="P2864">
        <f>IF(G2864&gt;=2,"Repeat","One-time")</f>
        <v/>
      </c>
    </row>
    <row r="2865">
      <c r="A2865" t="inlineStr">
        <is>
          <t>C10194</t>
        </is>
      </c>
      <c r="B2865" t="inlineStr">
        <is>
          <t>Divya Shah</t>
        </is>
      </c>
      <c r="C2865" t="inlineStr">
        <is>
          <t>West</t>
        </is>
      </c>
      <c r="D2865" t="inlineStr">
        <is>
          <t>Surat</t>
        </is>
      </c>
      <c r="E2865" t="inlineStr">
        <is>
          <t>No</t>
        </is>
      </c>
      <c r="F2865" t="inlineStr">
        <is>
          <t>New</t>
        </is>
      </c>
      <c r="G2865" t="n">
        <v>1</v>
      </c>
      <c r="H2865" s="24" t="n">
        <v>38643.62</v>
      </c>
      <c r="I2865" s="24" t="n">
        <v>1500.56</v>
      </c>
      <c r="J2865" s="25" t="n">
        <v>45969</v>
      </c>
      <c r="K2865" s="25" t="n">
        <v>45969</v>
      </c>
      <c r="L2865" t="n">
        <v>4</v>
      </c>
      <c r="M2865" t="n">
        <v>2</v>
      </c>
      <c r="N2865" t="n">
        <v>4</v>
      </c>
      <c r="O2865">
        <f>DATE(2026,1,1)-K2865</f>
        <v/>
      </c>
      <c r="P2865">
        <f>IF(G2865&gt;=2,"Repeat","One-time")</f>
        <v/>
      </c>
    </row>
    <row r="2866">
      <c r="A2866" t="inlineStr">
        <is>
          <t>C09390</t>
        </is>
      </c>
      <c r="B2866" t="inlineStr">
        <is>
          <t>Arjun Singh</t>
        </is>
      </c>
      <c r="C2866" t="inlineStr">
        <is>
          <t>North</t>
        </is>
      </c>
      <c r="D2866" t="inlineStr">
        <is>
          <t>Lucknow</t>
        </is>
      </c>
      <c r="E2866" t="inlineStr">
        <is>
          <t>No</t>
        </is>
      </c>
      <c r="F2866" t="inlineStr">
        <is>
          <t>High Value</t>
        </is>
      </c>
      <c r="G2866" t="n">
        <v>5</v>
      </c>
      <c r="H2866" s="24" t="n">
        <v>38606.7</v>
      </c>
      <c r="I2866" s="24" t="n">
        <v>7344.74</v>
      </c>
      <c r="J2866" s="25" t="n">
        <v>45825</v>
      </c>
      <c r="K2866" s="25" t="n">
        <v>45998</v>
      </c>
      <c r="L2866" t="n">
        <v>5</v>
      </c>
      <c r="M2866" t="n">
        <v>4</v>
      </c>
      <c r="N2866" t="n">
        <v>4</v>
      </c>
      <c r="O2866">
        <f>DATE(2026,1,1)-K2866</f>
        <v/>
      </c>
      <c r="P2866">
        <f>IF(G2866&gt;=2,"Repeat","One-time")</f>
        <v/>
      </c>
    </row>
    <row r="2867">
      <c r="A2867" t="inlineStr">
        <is>
          <t>C08932</t>
        </is>
      </c>
      <c r="B2867" t="inlineStr">
        <is>
          <t>Kavya Patel</t>
        </is>
      </c>
      <c r="C2867" t="inlineStr">
        <is>
          <t>East</t>
        </is>
      </c>
      <c r="D2867" t="inlineStr">
        <is>
          <t>Patna</t>
        </is>
      </c>
      <c r="E2867" t="inlineStr">
        <is>
          <t>No</t>
        </is>
      </c>
      <c r="F2867" t="inlineStr">
        <is>
          <t>High Value</t>
        </is>
      </c>
      <c r="G2867" t="n">
        <v>9</v>
      </c>
      <c r="H2867" s="24" t="n">
        <v>38583.8</v>
      </c>
      <c r="I2867" s="24" t="n">
        <v>10428.53</v>
      </c>
      <c r="J2867" s="25" t="n">
        <v>45774</v>
      </c>
      <c r="K2867" s="25" t="n">
        <v>46007</v>
      </c>
      <c r="L2867" t="n">
        <v>5</v>
      </c>
      <c r="M2867" t="n">
        <v>5</v>
      </c>
      <c r="N2867" t="n">
        <v>4</v>
      </c>
      <c r="O2867">
        <f>DATE(2026,1,1)-K2867</f>
        <v/>
      </c>
      <c r="P2867">
        <f>IF(G2867&gt;=2,"Repeat","One-time")</f>
        <v/>
      </c>
    </row>
    <row r="2868">
      <c r="A2868" t="inlineStr">
        <is>
          <t>C02349</t>
        </is>
      </c>
      <c r="B2868" t="inlineStr">
        <is>
          <t>Ritu Agarwal</t>
        </is>
      </c>
      <c r="C2868" t="inlineStr">
        <is>
          <t>North</t>
        </is>
      </c>
      <c r="D2868" t="inlineStr">
        <is>
          <t>Jaipur</t>
        </is>
      </c>
      <c r="E2868" t="inlineStr">
        <is>
          <t>No</t>
        </is>
      </c>
      <c r="F2868" t="inlineStr">
        <is>
          <t>At Risk</t>
        </is>
      </c>
      <c r="G2868" t="n">
        <v>5</v>
      </c>
      <c r="H2868" s="24" t="n">
        <v>38579.68</v>
      </c>
      <c r="I2868" s="24" t="n">
        <v>3069.46</v>
      </c>
      <c r="J2868" s="25" t="n">
        <v>45134</v>
      </c>
      <c r="K2868" s="25" t="n">
        <v>45604</v>
      </c>
      <c r="L2868" t="n">
        <v>2</v>
      </c>
      <c r="M2868" t="n">
        <v>4</v>
      </c>
      <c r="N2868" t="n">
        <v>4</v>
      </c>
      <c r="O2868">
        <f>DATE(2026,1,1)-K2868</f>
        <v/>
      </c>
      <c r="P2868">
        <f>IF(G2868&gt;=2,"Repeat","One-time")</f>
        <v/>
      </c>
    </row>
    <row r="2869">
      <c r="A2869" t="inlineStr">
        <is>
          <t>C04245</t>
        </is>
      </c>
      <c r="B2869" t="inlineStr">
        <is>
          <t>Meera Thakur</t>
        </is>
      </c>
      <c r="C2869" t="inlineStr">
        <is>
          <t>South</t>
        </is>
      </c>
      <c r="D2869" t="inlineStr">
        <is>
          <t>Bengaluru</t>
        </is>
      </c>
      <c r="E2869" t="inlineStr">
        <is>
          <t>Yes</t>
        </is>
      </c>
      <c r="F2869" t="inlineStr">
        <is>
          <t>At Risk</t>
        </is>
      </c>
      <c r="G2869" t="n">
        <v>7</v>
      </c>
      <c r="H2869" s="24" t="n">
        <v>38575.71</v>
      </c>
      <c r="I2869" s="24" t="n">
        <v>8690.700000000001</v>
      </c>
      <c r="J2869" s="25" t="n">
        <v>45357</v>
      </c>
      <c r="K2869" s="25" t="n">
        <v>45721</v>
      </c>
      <c r="L2869" t="n">
        <v>2</v>
      </c>
      <c r="M2869" t="n">
        <v>4</v>
      </c>
      <c r="N2869" t="n">
        <v>4</v>
      </c>
      <c r="O2869">
        <f>DATE(2026,1,1)-K2869</f>
        <v/>
      </c>
      <c r="P2869">
        <f>IF(G2869&gt;=2,"Repeat","One-time")</f>
        <v/>
      </c>
    </row>
    <row r="2870">
      <c r="A2870" t="inlineStr">
        <is>
          <t>C02514</t>
        </is>
      </c>
      <c r="B2870" t="inlineStr">
        <is>
          <t>Divya Kapoor</t>
        </is>
      </c>
      <c r="C2870" t="inlineStr">
        <is>
          <t>West</t>
        </is>
      </c>
      <c r="D2870" t="inlineStr">
        <is>
          <t>Ahmedabad</t>
        </is>
      </c>
      <c r="E2870" t="inlineStr">
        <is>
          <t>No</t>
        </is>
      </c>
      <c r="F2870" t="inlineStr">
        <is>
          <t>At Risk</t>
        </is>
      </c>
      <c r="G2870" t="n">
        <v>1</v>
      </c>
      <c r="H2870" s="24" t="n">
        <v>38557.2</v>
      </c>
      <c r="I2870" s="24" t="n">
        <v>5615.49</v>
      </c>
      <c r="J2870" s="25" t="n">
        <v>45170</v>
      </c>
      <c r="K2870" s="25" t="n">
        <v>45170</v>
      </c>
      <c r="L2870" t="n">
        <v>1</v>
      </c>
      <c r="M2870" t="n">
        <v>1</v>
      </c>
      <c r="N2870" t="n">
        <v>4</v>
      </c>
      <c r="O2870">
        <f>DATE(2026,1,1)-K2870</f>
        <v/>
      </c>
      <c r="P2870">
        <f>IF(G2870&gt;=2,"Repeat","One-time")</f>
        <v/>
      </c>
    </row>
    <row r="2871">
      <c r="A2871" t="inlineStr">
        <is>
          <t>C01727</t>
        </is>
      </c>
      <c r="B2871" t="inlineStr">
        <is>
          <t>Imran Rao</t>
        </is>
      </c>
      <c r="C2871" t="inlineStr">
        <is>
          <t>West</t>
        </is>
      </c>
      <c r="D2871" t="inlineStr">
        <is>
          <t>Ahmedabad</t>
        </is>
      </c>
      <c r="E2871" t="inlineStr">
        <is>
          <t>Yes</t>
        </is>
      </c>
      <c r="F2871" t="inlineStr">
        <is>
          <t>At Risk</t>
        </is>
      </c>
      <c r="G2871" t="n">
        <v>6</v>
      </c>
      <c r="H2871" s="24" t="n">
        <v>38535.51</v>
      </c>
      <c r="I2871" s="24" t="n">
        <v>7781.21</v>
      </c>
      <c r="J2871" s="25" t="n">
        <v>45205</v>
      </c>
      <c r="K2871" s="25" t="n">
        <v>45707</v>
      </c>
      <c r="L2871" t="n">
        <v>2</v>
      </c>
      <c r="M2871" t="n">
        <v>4</v>
      </c>
      <c r="N2871" t="n">
        <v>4</v>
      </c>
      <c r="O2871">
        <f>DATE(2026,1,1)-K2871</f>
        <v/>
      </c>
      <c r="P2871">
        <f>IF(G2871&gt;=2,"Repeat","One-time")</f>
        <v/>
      </c>
    </row>
    <row r="2872">
      <c r="A2872" t="inlineStr">
        <is>
          <t>C08672</t>
        </is>
      </c>
      <c r="B2872" t="inlineStr">
        <is>
          <t>Lakshmi Iyer</t>
        </is>
      </c>
      <c r="C2872" t="inlineStr">
        <is>
          <t>North</t>
        </is>
      </c>
      <c r="D2872" t="inlineStr">
        <is>
          <t>Delhi</t>
        </is>
      </c>
      <c r="E2872" t="inlineStr">
        <is>
          <t>No</t>
        </is>
      </c>
      <c r="F2872" t="inlineStr">
        <is>
          <t>High Value</t>
        </is>
      </c>
      <c r="G2872" t="n">
        <v>5</v>
      </c>
      <c r="H2872" s="24" t="n">
        <v>38532.92</v>
      </c>
      <c r="I2872" s="24" t="n">
        <v>8921.6</v>
      </c>
      <c r="J2872" s="25" t="n">
        <v>45744</v>
      </c>
      <c r="K2872" s="25" t="n">
        <v>45780</v>
      </c>
      <c r="L2872" t="n">
        <v>3</v>
      </c>
      <c r="M2872" t="n">
        <v>4</v>
      </c>
      <c r="N2872" t="n">
        <v>4</v>
      </c>
      <c r="O2872">
        <f>DATE(2026,1,1)-K2872</f>
        <v/>
      </c>
      <c r="P2872">
        <f>IF(G2872&gt;=2,"Repeat","One-time")</f>
        <v/>
      </c>
    </row>
    <row r="2873">
      <c r="A2873" t="inlineStr">
        <is>
          <t>C00855</t>
        </is>
      </c>
      <c r="B2873" t="inlineStr">
        <is>
          <t>Diya Mukherjee</t>
        </is>
      </c>
      <c r="C2873" t="inlineStr">
        <is>
          <t>Central</t>
        </is>
      </c>
      <c r="D2873" t="inlineStr">
        <is>
          <t>Bhopal</t>
        </is>
      </c>
      <c r="E2873" t="inlineStr">
        <is>
          <t>No</t>
        </is>
      </c>
      <c r="F2873" t="inlineStr">
        <is>
          <t>At Risk</t>
        </is>
      </c>
      <c r="G2873" t="n">
        <v>5</v>
      </c>
      <c r="H2873" s="24" t="n">
        <v>38505.6</v>
      </c>
      <c r="I2873" s="24" t="n">
        <v>5453.61</v>
      </c>
      <c r="J2873" s="25" t="n">
        <v>44929</v>
      </c>
      <c r="K2873" s="25" t="n">
        <v>45027</v>
      </c>
      <c r="L2873" t="n">
        <v>1</v>
      </c>
      <c r="M2873" t="n">
        <v>4</v>
      </c>
      <c r="N2873" t="n">
        <v>4</v>
      </c>
      <c r="O2873">
        <f>DATE(2026,1,1)-K2873</f>
        <v/>
      </c>
      <c r="P2873">
        <f>IF(G2873&gt;=2,"Repeat","One-time")</f>
        <v/>
      </c>
    </row>
    <row r="2874">
      <c r="A2874" t="inlineStr">
        <is>
          <t>C03163</t>
        </is>
      </c>
      <c r="B2874" t="inlineStr">
        <is>
          <t>Zoya Pillai</t>
        </is>
      </c>
      <c r="C2874" t="inlineStr">
        <is>
          <t>North</t>
        </is>
      </c>
      <c r="D2874" t="inlineStr">
        <is>
          <t>Chandigarh</t>
        </is>
      </c>
      <c r="E2874" t="inlineStr">
        <is>
          <t>No</t>
        </is>
      </c>
      <c r="F2874" t="inlineStr">
        <is>
          <t>At Risk</t>
        </is>
      </c>
      <c r="G2874" t="n">
        <v>5</v>
      </c>
      <c r="H2874" s="24" t="n">
        <v>38502.01</v>
      </c>
      <c r="I2874" s="24" t="n">
        <v>12013.5</v>
      </c>
      <c r="J2874" s="25" t="n">
        <v>45240</v>
      </c>
      <c r="K2874" s="25" t="n">
        <v>45516</v>
      </c>
      <c r="L2874" t="n">
        <v>2</v>
      </c>
      <c r="M2874" t="n">
        <v>4</v>
      </c>
      <c r="N2874" t="n">
        <v>4</v>
      </c>
      <c r="O2874">
        <f>DATE(2026,1,1)-K2874</f>
        <v/>
      </c>
      <c r="P2874">
        <f>IF(G2874&gt;=2,"Repeat","One-time")</f>
        <v/>
      </c>
    </row>
    <row r="2875">
      <c r="A2875" t="inlineStr">
        <is>
          <t>C05138</t>
        </is>
      </c>
      <c r="B2875" t="inlineStr">
        <is>
          <t>Harpreet Chopra</t>
        </is>
      </c>
      <c r="C2875" t="inlineStr">
        <is>
          <t>South</t>
        </is>
      </c>
      <c r="D2875" t="inlineStr">
        <is>
          <t>Hyderabad</t>
        </is>
      </c>
      <c r="E2875" t="inlineStr">
        <is>
          <t>No</t>
        </is>
      </c>
      <c r="F2875" t="inlineStr">
        <is>
          <t>Loyal</t>
        </is>
      </c>
      <c r="G2875" t="n">
        <v>4</v>
      </c>
      <c r="H2875" s="24" t="n">
        <v>38488.23</v>
      </c>
      <c r="I2875" s="24" t="n">
        <v>9062.200000000001</v>
      </c>
      <c r="J2875" s="25" t="n">
        <v>45570</v>
      </c>
      <c r="K2875" s="25" t="n">
        <v>45954</v>
      </c>
      <c r="L2875" t="n">
        <v>4</v>
      </c>
      <c r="M2875" t="n">
        <v>3</v>
      </c>
      <c r="N2875" t="n">
        <v>4</v>
      </c>
      <c r="O2875">
        <f>DATE(2026,1,1)-K2875</f>
        <v/>
      </c>
      <c r="P2875">
        <f>IF(G2875&gt;=2,"Repeat","One-time")</f>
        <v/>
      </c>
    </row>
    <row r="2876">
      <c r="A2876" t="inlineStr">
        <is>
          <t>C08083</t>
        </is>
      </c>
      <c r="B2876" t="inlineStr">
        <is>
          <t>Ritu Fernandes</t>
        </is>
      </c>
      <c r="C2876" t="inlineStr">
        <is>
          <t>West</t>
        </is>
      </c>
      <c r="D2876" t="inlineStr">
        <is>
          <t>Pune</t>
        </is>
      </c>
      <c r="E2876" t="inlineStr">
        <is>
          <t>Yes</t>
        </is>
      </c>
      <c r="F2876" t="inlineStr">
        <is>
          <t>High Value</t>
        </is>
      </c>
      <c r="G2876" t="n">
        <v>6</v>
      </c>
      <c r="H2876" s="24" t="n">
        <v>38470.68</v>
      </c>
      <c r="I2876" s="24" t="n">
        <v>7332.64</v>
      </c>
      <c r="J2876" s="25" t="n">
        <v>45708</v>
      </c>
      <c r="K2876" s="25" t="n">
        <v>45939</v>
      </c>
      <c r="L2876" t="n">
        <v>4</v>
      </c>
      <c r="M2876" t="n">
        <v>4</v>
      </c>
      <c r="N2876" t="n">
        <v>4</v>
      </c>
      <c r="O2876">
        <f>DATE(2026,1,1)-K2876</f>
        <v/>
      </c>
      <c r="P2876">
        <f>IF(G2876&gt;=2,"Repeat","One-time")</f>
        <v/>
      </c>
    </row>
    <row r="2877">
      <c r="A2877" t="inlineStr">
        <is>
          <t>C07358</t>
        </is>
      </c>
      <c r="B2877" t="inlineStr">
        <is>
          <t>Ayesha Joshi</t>
        </is>
      </c>
      <c r="C2877" t="inlineStr">
        <is>
          <t>North</t>
        </is>
      </c>
      <c r="D2877" t="inlineStr">
        <is>
          <t>Jaipur</t>
        </is>
      </c>
      <c r="E2877" t="inlineStr">
        <is>
          <t>No</t>
        </is>
      </c>
      <c r="F2877" t="inlineStr">
        <is>
          <t>High Value</t>
        </is>
      </c>
      <c r="G2877" t="n">
        <v>4</v>
      </c>
      <c r="H2877" s="24" t="n">
        <v>38445.35</v>
      </c>
      <c r="I2877" s="24" t="n">
        <v>4808.7</v>
      </c>
      <c r="J2877" s="25" t="n">
        <v>45741</v>
      </c>
      <c r="K2877" s="25" t="n">
        <v>45993</v>
      </c>
      <c r="L2877" t="n">
        <v>5</v>
      </c>
      <c r="M2877" t="n">
        <v>4</v>
      </c>
      <c r="N2877" t="n">
        <v>4</v>
      </c>
      <c r="O2877">
        <f>DATE(2026,1,1)-K2877</f>
        <v/>
      </c>
      <c r="P2877">
        <f>IF(G2877&gt;=2,"Repeat","One-time")</f>
        <v/>
      </c>
    </row>
    <row r="2878">
      <c r="A2878" t="inlineStr">
        <is>
          <t>C07599</t>
        </is>
      </c>
      <c r="B2878" t="inlineStr">
        <is>
          <t>Gurpreet Pillai</t>
        </is>
      </c>
      <c r="C2878" t="inlineStr">
        <is>
          <t>West</t>
        </is>
      </c>
      <c r="D2878" t="inlineStr">
        <is>
          <t>Ahmedabad</t>
        </is>
      </c>
      <c r="E2878" t="inlineStr">
        <is>
          <t>No</t>
        </is>
      </c>
      <c r="F2878" t="inlineStr">
        <is>
          <t>High Value</t>
        </is>
      </c>
      <c r="G2878" t="n">
        <v>4</v>
      </c>
      <c r="H2878" s="24" t="n">
        <v>38428.76</v>
      </c>
      <c r="I2878" s="24" t="n">
        <v>8300.690000000001</v>
      </c>
      <c r="J2878" s="25" t="n">
        <v>45791</v>
      </c>
      <c r="K2878" s="25" t="n">
        <v>45935</v>
      </c>
      <c r="L2878" t="n">
        <v>4</v>
      </c>
      <c r="M2878" t="n">
        <v>4</v>
      </c>
      <c r="N2878" t="n">
        <v>4</v>
      </c>
      <c r="O2878">
        <f>DATE(2026,1,1)-K2878</f>
        <v/>
      </c>
      <c r="P2878">
        <f>IF(G2878&gt;=2,"Repeat","One-time")</f>
        <v/>
      </c>
    </row>
    <row r="2879">
      <c r="A2879" t="inlineStr">
        <is>
          <t>C03480</t>
        </is>
      </c>
      <c r="B2879" t="inlineStr">
        <is>
          <t>Sneha Agarwal</t>
        </is>
      </c>
      <c r="C2879" t="inlineStr">
        <is>
          <t>West</t>
        </is>
      </c>
      <c r="D2879" t="inlineStr">
        <is>
          <t>Mumbai</t>
        </is>
      </c>
      <c r="E2879" t="inlineStr">
        <is>
          <t>No</t>
        </is>
      </c>
      <c r="F2879" t="inlineStr">
        <is>
          <t>At Risk</t>
        </is>
      </c>
      <c r="G2879" t="n">
        <v>5</v>
      </c>
      <c r="H2879" s="24" t="n">
        <v>38423.61</v>
      </c>
      <c r="I2879" s="24" t="n">
        <v>6899.84</v>
      </c>
      <c r="J2879" s="25" t="n">
        <v>45394</v>
      </c>
      <c r="K2879" s="25" t="n">
        <v>45589</v>
      </c>
      <c r="L2879" t="n">
        <v>2</v>
      </c>
      <c r="M2879" t="n">
        <v>4</v>
      </c>
      <c r="N2879" t="n">
        <v>4</v>
      </c>
      <c r="O2879">
        <f>DATE(2026,1,1)-K2879</f>
        <v/>
      </c>
      <c r="P2879">
        <f>IF(G2879&gt;=2,"Repeat","One-time")</f>
        <v/>
      </c>
    </row>
    <row r="2880">
      <c r="A2880" t="inlineStr">
        <is>
          <t>C05708</t>
        </is>
      </c>
      <c r="B2880" t="inlineStr">
        <is>
          <t>Tanvi Mukherjee</t>
        </is>
      </c>
      <c r="C2880" t="inlineStr">
        <is>
          <t>South</t>
        </is>
      </c>
      <c r="D2880" t="inlineStr">
        <is>
          <t>Kochi</t>
        </is>
      </c>
      <c r="E2880" t="inlineStr">
        <is>
          <t>Yes</t>
        </is>
      </c>
      <c r="F2880" t="inlineStr">
        <is>
          <t>At Risk</t>
        </is>
      </c>
      <c r="G2880" t="n">
        <v>2</v>
      </c>
      <c r="H2880" s="24" t="n">
        <v>38418.44</v>
      </c>
      <c r="I2880" s="24" t="n">
        <v>3609.25</v>
      </c>
      <c r="J2880" s="25" t="n">
        <v>45542</v>
      </c>
      <c r="K2880" s="25" t="n">
        <v>45572</v>
      </c>
      <c r="L2880" t="n">
        <v>2</v>
      </c>
      <c r="M2880" t="n">
        <v>2</v>
      </c>
      <c r="N2880" t="n">
        <v>4</v>
      </c>
      <c r="O2880">
        <f>DATE(2026,1,1)-K2880</f>
        <v/>
      </c>
      <c r="P2880">
        <f>IF(G2880&gt;=2,"Repeat","One-time")</f>
        <v/>
      </c>
    </row>
    <row r="2881">
      <c r="A2881" t="inlineStr">
        <is>
          <t>C03708</t>
        </is>
      </c>
      <c r="B2881" t="inlineStr">
        <is>
          <t>Karan Banerjee</t>
        </is>
      </c>
      <c r="C2881" t="inlineStr">
        <is>
          <t>South</t>
        </is>
      </c>
      <c r="D2881" t="inlineStr">
        <is>
          <t>Chennai</t>
        </is>
      </c>
      <c r="E2881" t="inlineStr">
        <is>
          <t>Yes</t>
        </is>
      </c>
      <c r="F2881" t="inlineStr">
        <is>
          <t>At Risk</t>
        </is>
      </c>
      <c r="G2881" t="n">
        <v>3</v>
      </c>
      <c r="H2881" s="24" t="n">
        <v>38402.42</v>
      </c>
      <c r="I2881" s="24" t="n">
        <v>1368.27</v>
      </c>
      <c r="J2881" s="25" t="n">
        <v>45399</v>
      </c>
      <c r="K2881" s="25" t="n">
        <v>45622</v>
      </c>
      <c r="L2881" t="n">
        <v>2</v>
      </c>
      <c r="M2881" t="n">
        <v>3</v>
      </c>
      <c r="N2881" t="n">
        <v>4</v>
      </c>
      <c r="O2881">
        <f>DATE(2026,1,1)-K2881</f>
        <v/>
      </c>
      <c r="P2881">
        <f>IF(G2881&gt;=2,"Repeat","One-time")</f>
        <v/>
      </c>
    </row>
    <row r="2882">
      <c r="A2882" t="inlineStr">
        <is>
          <t>C03195</t>
        </is>
      </c>
      <c r="B2882" t="inlineStr">
        <is>
          <t>Zoya Gupta</t>
        </is>
      </c>
      <c r="C2882" t="inlineStr">
        <is>
          <t>West</t>
        </is>
      </c>
      <c r="D2882" t="inlineStr">
        <is>
          <t>Mumbai</t>
        </is>
      </c>
      <c r="E2882" t="inlineStr">
        <is>
          <t>Yes</t>
        </is>
      </c>
      <c r="F2882" t="inlineStr">
        <is>
          <t>High Value</t>
        </is>
      </c>
      <c r="G2882" t="n">
        <v>5</v>
      </c>
      <c r="H2882" s="24" t="n">
        <v>38401.94</v>
      </c>
      <c r="I2882" s="24" t="n">
        <v>8319.219999999999</v>
      </c>
      <c r="J2882" s="25" t="n">
        <v>45224</v>
      </c>
      <c r="K2882" s="25" t="n">
        <v>45894</v>
      </c>
      <c r="L2882" t="n">
        <v>3</v>
      </c>
      <c r="M2882" t="n">
        <v>4</v>
      </c>
      <c r="N2882" t="n">
        <v>4</v>
      </c>
      <c r="O2882">
        <f>DATE(2026,1,1)-K2882</f>
        <v/>
      </c>
      <c r="P2882">
        <f>IF(G2882&gt;=2,"Repeat","One-time")</f>
        <v/>
      </c>
    </row>
    <row r="2883">
      <c r="A2883" t="inlineStr">
        <is>
          <t>C03760</t>
        </is>
      </c>
      <c r="B2883" t="inlineStr">
        <is>
          <t>Vivaan Kapoor</t>
        </is>
      </c>
      <c r="C2883" t="inlineStr">
        <is>
          <t>East</t>
        </is>
      </c>
      <c r="D2883" t="inlineStr">
        <is>
          <t>Jamshedpur</t>
        </is>
      </c>
      <c r="E2883" t="inlineStr">
        <is>
          <t>Yes</t>
        </is>
      </c>
      <c r="F2883" t="inlineStr">
        <is>
          <t>High Value</t>
        </is>
      </c>
      <c r="G2883" t="n">
        <v>6</v>
      </c>
      <c r="H2883" s="24" t="n">
        <v>38396.69</v>
      </c>
      <c r="I2883" s="24" t="n">
        <v>11817.17</v>
      </c>
      <c r="J2883" s="25" t="n">
        <v>45479</v>
      </c>
      <c r="K2883" s="25" t="n">
        <v>45769</v>
      </c>
      <c r="L2883" t="n">
        <v>3</v>
      </c>
      <c r="M2883" t="n">
        <v>4</v>
      </c>
      <c r="N2883" t="n">
        <v>4</v>
      </c>
      <c r="O2883">
        <f>DATE(2026,1,1)-K2883</f>
        <v/>
      </c>
      <c r="P2883">
        <f>IF(G2883&gt;=2,"Repeat","One-time")</f>
        <v/>
      </c>
    </row>
    <row r="2884">
      <c r="A2884" t="inlineStr">
        <is>
          <t>C06058</t>
        </is>
      </c>
      <c r="B2884" t="inlineStr">
        <is>
          <t>Ayesha Ghosh</t>
        </is>
      </c>
      <c r="C2884" t="inlineStr">
        <is>
          <t>West</t>
        </is>
      </c>
      <c r="D2884" t="inlineStr">
        <is>
          <t>Mumbai</t>
        </is>
      </c>
      <c r="E2884" t="inlineStr">
        <is>
          <t>Yes</t>
        </is>
      </c>
      <c r="F2884" t="inlineStr">
        <is>
          <t>At Risk</t>
        </is>
      </c>
      <c r="G2884" t="n">
        <v>13</v>
      </c>
      <c r="H2884" s="24" t="n">
        <v>38381.02</v>
      </c>
      <c r="I2884" s="24" t="n">
        <v>11020.99</v>
      </c>
      <c r="J2884" s="25" t="n">
        <v>45517</v>
      </c>
      <c r="K2884" s="25" t="n">
        <v>45654</v>
      </c>
      <c r="L2884" t="n">
        <v>2</v>
      </c>
      <c r="M2884" t="n">
        <v>5</v>
      </c>
      <c r="N2884" t="n">
        <v>4</v>
      </c>
      <c r="O2884">
        <f>DATE(2026,1,1)-K2884</f>
        <v/>
      </c>
      <c r="P2884">
        <f>IF(G2884&gt;=2,"Repeat","One-time")</f>
        <v/>
      </c>
    </row>
    <row r="2885">
      <c r="A2885" t="inlineStr">
        <is>
          <t>C08960</t>
        </is>
      </c>
      <c r="B2885" t="inlineStr">
        <is>
          <t>Riya Nair</t>
        </is>
      </c>
      <c r="C2885" t="inlineStr">
        <is>
          <t>West</t>
        </is>
      </c>
      <c r="D2885" t="inlineStr">
        <is>
          <t>Mumbai</t>
        </is>
      </c>
      <c r="E2885" t="inlineStr">
        <is>
          <t>No</t>
        </is>
      </c>
      <c r="F2885" t="inlineStr">
        <is>
          <t>High Value</t>
        </is>
      </c>
      <c r="G2885" t="n">
        <v>4</v>
      </c>
      <c r="H2885" s="24" t="n">
        <v>38377.98</v>
      </c>
      <c r="I2885" s="24" t="n">
        <v>5679.54</v>
      </c>
      <c r="J2885" s="25" t="n">
        <v>45800</v>
      </c>
      <c r="K2885" s="25" t="n">
        <v>45883</v>
      </c>
      <c r="L2885" t="n">
        <v>3</v>
      </c>
      <c r="M2885" t="n">
        <v>4</v>
      </c>
      <c r="N2885" t="n">
        <v>4</v>
      </c>
      <c r="O2885">
        <f>DATE(2026,1,1)-K2885</f>
        <v/>
      </c>
      <c r="P2885">
        <f>IF(G2885&gt;=2,"Repeat","One-time")</f>
        <v/>
      </c>
    </row>
    <row r="2886">
      <c r="A2886" t="inlineStr">
        <is>
          <t>C03391</t>
        </is>
      </c>
      <c r="B2886" t="inlineStr">
        <is>
          <t>Rohan Mishra</t>
        </is>
      </c>
      <c r="C2886" t="inlineStr">
        <is>
          <t>West</t>
        </is>
      </c>
      <c r="D2886" t="inlineStr">
        <is>
          <t>Mumbai</t>
        </is>
      </c>
      <c r="E2886" t="inlineStr">
        <is>
          <t>Yes</t>
        </is>
      </c>
      <c r="F2886" t="inlineStr">
        <is>
          <t>At Risk</t>
        </is>
      </c>
      <c r="G2886" t="n">
        <v>6</v>
      </c>
      <c r="H2886" s="24" t="n">
        <v>38369.43</v>
      </c>
      <c r="I2886" s="24" t="n">
        <v>2332.76</v>
      </c>
      <c r="J2886" s="25" t="n">
        <v>45241</v>
      </c>
      <c r="K2886" s="25" t="n">
        <v>45353</v>
      </c>
      <c r="L2886" t="n">
        <v>1</v>
      </c>
      <c r="M2886" t="n">
        <v>4</v>
      </c>
      <c r="N2886" t="n">
        <v>4</v>
      </c>
      <c r="O2886">
        <f>DATE(2026,1,1)-K2886</f>
        <v/>
      </c>
      <c r="P2886">
        <f>IF(G2886&gt;=2,"Repeat","One-time")</f>
        <v/>
      </c>
    </row>
    <row r="2887">
      <c r="A2887" t="inlineStr">
        <is>
          <t>C06205</t>
        </is>
      </c>
      <c r="B2887" t="inlineStr">
        <is>
          <t>Karan Mehta</t>
        </is>
      </c>
      <c r="C2887" t="inlineStr">
        <is>
          <t>East</t>
        </is>
      </c>
      <c r="D2887" t="inlineStr">
        <is>
          <t>Guwahati</t>
        </is>
      </c>
      <c r="E2887" t="inlineStr">
        <is>
          <t>No</t>
        </is>
      </c>
      <c r="F2887" t="inlineStr">
        <is>
          <t>High Value</t>
        </is>
      </c>
      <c r="G2887" t="n">
        <v>9</v>
      </c>
      <c r="H2887" s="24" t="n">
        <v>38357.8</v>
      </c>
      <c r="I2887" s="24" t="n">
        <v>6740.11</v>
      </c>
      <c r="J2887" s="25" t="n">
        <v>45541</v>
      </c>
      <c r="K2887" s="25" t="n">
        <v>45981</v>
      </c>
      <c r="L2887" t="n">
        <v>4</v>
      </c>
      <c r="M2887" t="n">
        <v>5</v>
      </c>
      <c r="N2887" t="n">
        <v>4</v>
      </c>
      <c r="O2887">
        <f>DATE(2026,1,1)-K2887</f>
        <v/>
      </c>
      <c r="P2887">
        <f>IF(G2887&gt;=2,"Repeat","One-time")</f>
        <v/>
      </c>
    </row>
    <row r="2888">
      <c r="A2888" t="inlineStr">
        <is>
          <t>C04109</t>
        </is>
      </c>
      <c r="B2888" t="inlineStr">
        <is>
          <t>Farhan Das</t>
        </is>
      </c>
      <c r="C2888" t="inlineStr">
        <is>
          <t>South</t>
        </is>
      </c>
      <c r="D2888" t="inlineStr">
        <is>
          <t>Bengaluru</t>
        </is>
      </c>
      <c r="E2888" t="inlineStr">
        <is>
          <t>Yes</t>
        </is>
      </c>
      <c r="F2888" t="inlineStr">
        <is>
          <t>High Value</t>
        </is>
      </c>
      <c r="G2888" t="n">
        <v>6</v>
      </c>
      <c r="H2888" s="24" t="n">
        <v>38344.96</v>
      </c>
      <c r="I2888" s="24" t="n">
        <v>10636.33</v>
      </c>
      <c r="J2888" s="25" t="n">
        <v>45389</v>
      </c>
      <c r="K2888" s="25" t="n">
        <v>45997</v>
      </c>
      <c r="L2888" t="n">
        <v>5</v>
      </c>
      <c r="M2888" t="n">
        <v>4</v>
      </c>
      <c r="N2888" t="n">
        <v>4</v>
      </c>
      <c r="O2888">
        <f>DATE(2026,1,1)-K2888</f>
        <v/>
      </c>
      <c r="P2888">
        <f>IF(G2888&gt;=2,"Repeat","One-time")</f>
        <v/>
      </c>
    </row>
    <row r="2889">
      <c r="A2889" t="inlineStr">
        <is>
          <t>C05871</t>
        </is>
      </c>
      <c r="B2889" t="inlineStr">
        <is>
          <t>Neha Iyer</t>
        </is>
      </c>
      <c r="C2889" t="inlineStr">
        <is>
          <t>North</t>
        </is>
      </c>
      <c r="D2889" t="inlineStr">
        <is>
          <t>Delhi</t>
        </is>
      </c>
      <c r="E2889" t="inlineStr">
        <is>
          <t>No</t>
        </is>
      </c>
      <c r="F2889" t="inlineStr">
        <is>
          <t>High Value</t>
        </is>
      </c>
      <c r="G2889" t="n">
        <v>11</v>
      </c>
      <c r="H2889" s="24" t="n">
        <v>38335.09</v>
      </c>
      <c r="I2889" s="24" t="n">
        <v>10184.74</v>
      </c>
      <c r="J2889" s="25" t="n">
        <v>45570</v>
      </c>
      <c r="K2889" s="25" t="n">
        <v>45960</v>
      </c>
      <c r="L2889" t="n">
        <v>4</v>
      </c>
      <c r="M2889" t="n">
        <v>5</v>
      </c>
      <c r="N2889" t="n">
        <v>4</v>
      </c>
      <c r="O2889">
        <f>DATE(2026,1,1)-K2889</f>
        <v/>
      </c>
      <c r="P2889">
        <f>IF(G2889&gt;=2,"Repeat","One-time")</f>
        <v/>
      </c>
    </row>
    <row r="2890">
      <c r="A2890" t="inlineStr">
        <is>
          <t>C01829</t>
        </is>
      </c>
      <c r="B2890" t="inlineStr">
        <is>
          <t>Ananya Mukherjee</t>
        </is>
      </c>
      <c r="C2890" t="inlineStr">
        <is>
          <t>East</t>
        </is>
      </c>
      <c r="D2890" t="inlineStr">
        <is>
          <t>Guwahati</t>
        </is>
      </c>
      <c r="E2890" t="inlineStr">
        <is>
          <t>No</t>
        </is>
      </c>
      <c r="F2890" t="inlineStr">
        <is>
          <t>At Risk</t>
        </is>
      </c>
      <c r="G2890" t="n">
        <v>8</v>
      </c>
      <c r="H2890" s="24" t="n">
        <v>38319.65</v>
      </c>
      <c r="I2890" s="24" t="n">
        <v>7380.01</v>
      </c>
      <c r="J2890" s="25" t="n">
        <v>45078</v>
      </c>
      <c r="K2890" s="25" t="n">
        <v>45393</v>
      </c>
      <c r="L2890" t="n">
        <v>1</v>
      </c>
      <c r="M2890" t="n">
        <v>4</v>
      </c>
      <c r="N2890" t="n">
        <v>4</v>
      </c>
      <c r="O2890">
        <f>DATE(2026,1,1)-K2890</f>
        <v/>
      </c>
      <c r="P2890">
        <f>IF(G2890&gt;=2,"Repeat","One-time")</f>
        <v/>
      </c>
    </row>
    <row r="2891">
      <c r="A2891" t="inlineStr">
        <is>
          <t>C10923</t>
        </is>
      </c>
      <c r="B2891" t="inlineStr">
        <is>
          <t>Kavya Kapoor</t>
        </is>
      </c>
      <c r="C2891" t="inlineStr">
        <is>
          <t>South</t>
        </is>
      </c>
      <c r="D2891" t="inlineStr">
        <is>
          <t>Coimbatore</t>
        </is>
      </c>
      <c r="E2891" t="inlineStr">
        <is>
          <t>No</t>
        </is>
      </c>
      <c r="F2891" t="inlineStr">
        <is>
          <t>New</t>
        </is>
      </c>
      <c r="G2891" t="n">
        <v>3</v>
      </c>
      <c r="H2891" s="24" t="n">
        <v>38317.68</v>
      </c>
      <c r="I2891" s="24" t="n">
        <v>4818.45</v>
      </c>
      <c r="J2891" s="25" t="n">
        <v>45952</v>
      </c>
      <c r="K2891" s="25" t="n">
        <v>46007</v>
      </c>
      <c r="L2891" t="n">
        <v>5</v>
      </c>
      <c r="M2891" t="n">
        <v>3</v>
      </c>
      <c r="N2891" t="n">
        <v>4</v>
      </c>
      <c r="O2891">
        <f>DATE(2026,1,1)-K2891</f>
        <v/>
      </c>
      <c r="P2891">
        <f>IF(G2891&gt;=2,"Repeat","One-time")</f>
        <v/>
      </c>
    </row>
    <row r="2892">
      <c r="A2892" t="inlineStr">
        <is>
          <t>C06672</t>
        </is>
      </c>
      <c r="B2892" t="inlineStr">
        <is>
          <t>Vivaan Sharma</t>
        </is>
      </c>
      <c r="C2892" t="inlineStr">
        <is>
          <t>East</t>
        </is>
      </c>
      <c r="D2892" t="inlineStr">
        <is>
          <t>Kolkata</t>
        </is>
      </c>
      <c r="E2892" t="inlineStr">
        <is>
          <t>Yes</t>
        </is>
      </c>
      <c r="F2892" t="inlineStr">
        <is>
          <t>Loyal</t>
        </is>
      </c>
      <c r="G2892" t="n">
        <v>4</v>
      </c>
      <c r="H2892" s="24" t="n">
        <v>38294.96</v>
      </c>
      <c r="I2892" s="24" t="n">
        <v>2703.24</v>
      </c>
      <c r="J2892" s="25" t="n">
        <v>45591</v>
      </c>
      <c r="K2892" s="25" t="n">
        <v>45782</v>
      </c>
      <c r="L2892" t="n">
        <v>3</v>
      </c>
      <c r="M2892" t="n">
        <v>3</v>
      </c>
      <c r="N2892" t="n">
        <v>4</v>
      </c>
      <c r="O2892">
        <f>DATE(2026,1,1)-K2892</f>
        <v/>
      </c>
      <c r="P2892">
        <f>IF(G2892&gt;=2,"Repeat","One-time")</f>
        <v/>
      </c>
    </row>
    <row r="2893">
      <c r="A2893" t="inlineStr">
        <is>
          <t>C03435</t>
        </is>
      </c>
      <c r="B2893" t="inlineStr">
        <is>
          <t>Vikram Bose</t>
        </is>
      </c>
      <c r="C2893" t="inlineStr">
        <is>
          <t>South</t>
        </is>
      </c>
      <c r="D2893" t="inlineStr">
        <is>
          <t>Hyderabad</t>
        </is>
      </c>
      <c r="E2893" t="inlineStr">
        <is>
          <t>No</t>
        </is>
      </c>
      <c r="F2893" t="inlineStr">
        <is>
          <t>Loyal</t>
        </is>
      </c>
      <c r="G2893" t="n">
        <v>3</v>
      </c>
      <c r="H2893" s="24" t="n">
        <v>38289.82</v>
      </c>
      <c r="I2893" s="24" t="n">
        <v>6099.62</v>
      </c>
      <c r="J2893" s="25" t="n">
        <v>45243</v>
      </c>
      <c r="K2893" s="25" t="n">
        <v>45887</v>
      </c>
      <c r="L2893" t="n">
        <v>3</v>
      </c>
      <c r="M2893" t="n">
        <v>3</v>
      </c>
      <c r="N2893" t="n">
        <v>4</v>
      </c>
      <c r="O2893">
        <f>DATE(2026,1,1)-K2893</f>
        <v/>
      </c>
      <c r="P2893">
        <f>IF(G2893&gt;=2,"Repeat","One-time")</f>
        <v/>
      </c>
    </row>
    <row r="2894">
      <c r="A2894" t="inlineStr">
        <is>
          <t>C03186</t>
        </is>
      </c>
      <c r="B2894" t="inlineStr">
        <is>
          <t>Joseph Das</t>
        </is>
      </c>
      <c r="C2894" t="inlineStr">
        <is>
          <t>South</t>
        </is>
      </c>
      <c r="D2894" t="inlineStr">
        <is>
          <t>Hyderabad</t>
        </is>
      </c>
      <c r="E2894" t="inlineStr">
        <is>
          <t>Yes</t>
        </is>
      </c>
      <c r="F2894" t="inlineStr">
        <is>
          <t>High Value</t>
        </is>
      </c>
      <c r="G2894" t="n">
        <v>10</v>
      </c>
      <c r="H2894" s="24" t="n">
        <v>38260.97</v>
      </c>
      <c r="I2894" s="24" t="n">
        <v>4468.66</v>
      </c>
      <c r="J2894" s="25" t="n">
        <v>45218</v>
      </c>
      <c r="K2894" s="25" t="n">
        <v>45985</v>
      </c>
      <c r="L2894" t="n">
        <v>4</v>
      </c>
      <c r="M2894" t="n">
        <v>5</v>
      </c>
      <c r="N2894" t="n">
        <v>4</v>
      </c>
      <c r="O2894">
        <f>DATE(2026,1,1)-K2894</f>
        <v/>
      </c>
      <c r="P2894">
        <f>IF(G2894&gt;=2,"Repeat","One-time")</f>
        <v/>
      </c>
    </row>
    <row r="2895">
      <c r="A2895" t="inlineStr">
        <is>
          <t>C08450</t>
        </is>
      </c>
      <c r="B2895" t="inlineStr">
        <is>
          <t>Isha Kapoor</t>
        </is>
      </c>
      <c r="C2895" t="inlineStr">
        <is>
          <t>South</t>
        </is>
      </c>
      <c r="D2895" t="inlineStr">
        <is>
          <t>Hyderabad</t>
        </is>
      </c>
      <c r="E2895" t="inlineStr">
        <is>
          <t>No</t>
        </is>
      </c>
      <c r="F2895" t="inlineStr">
        <is>
          <t>High Value</t>
        </is>
      </c>
      <c r="G2895" t="n">
        <v>6</v>
      </c>
      <c r="H2895" s="24" t="n">
        <v>38244.72</v>
      </c>
      <c r="I2895" s="24" t="n">
        <v>9454.030000000001</v>
      </c>
      <c r="J2895" s="25" t="n">
        <v>45730</v>
      </c>
      <c r="K2895" s="25" t="n">
        <v>45994</v>
      </c>
      <c r="L2895" t="n">
        <v>5</v>
      </c>
      <c r="M2895" t="n">
        <v>4</v>
      </c>
      <c r="N2895" t="n">
        <v>4</v>
      </c>
      <c r="O2895">
        <f>DATE(2026,1,1)-K2895</f>
        <v/>
      </c>
      <c r="P2895">
        <f>IF(G2895&gt;=2,"Repeat","One-time")</f>
        <v/>
      </c>
    </row>
    <row r="2896">
      <c r="A2896" t="inlineStr">
        <is>
          <t>C03022</t>
        </is>
      </c>
      <c r="B2896" t="inlineStr">
        <is>
          <t>Abhishek Rao</t>
        </is>
      </c>
      <c r="C2896" t="inlineStr">
        <is>
          <t>South</t>
        </is>
      </c>
      <c r="D2896" t="inlineStr">
        <is>
          <t>Hyderabad</t>
        </is>
      </c>
      <c r="E2896" t="inlineStr">
        <is>
          <t>No</t>
        </is>
      </c>
      <c r="F2896" t="inlineStr">
        <is>
          <t>At Risk</t>
        </is>
      </c>
      <c r="G2896" t="n">
        <v>6</v>
      </c>
      <c r="H2896" s="24" t="n">
        <v>38240.17</v>
      </c>
      <c r="I2896" s="24" t="n">
        <v>6349.8</v>
      </c>
      <c r="J2896" s="25" t="n">
        <v>45215</v>
      </c>
      <c r="K2896" s="25" t="n">
        <v>45715</v>
      </c>
      <c r="L2896" t="n">
        <v>2</v>
      </c>
      <c r="M2896" t="n">
        <v>4</v>
      </c>
      <c r="N2896" t="n">
        <v>4</v>
      </c>
      <c r="O2896">
        <f>DATE(2026,1,1)-K2896</f>
        <v/>
      </c>
      <c r="P2896">
        <f>IF(G2896&gt;=2,"Repeat","One-time")</f>
        <v/>
      </c>
    </row>
    <row r="2897">
      <c r="A2897" t="inlineStr">
        <is>
          <t>C04215</t>
        </is>
      </c>
      <c r="B2897" t="inlineStr">
        <is>
          <t>Imran Ghosh</t>
        </is>
      </c>
      <c r="C2897" t="inlineStr">
        <is>
          <t>East</t>
        </is>
      </c>
      <c r="D2897" t="inlineStr">
        <is>
          <t>Kolkata</t>
        </is>
      </c>
      <c r="E2897" t="inlineStr">
        <is>
          <t>No</t>
        </is>
      </c>
      <c r="F2897" t="inlineStr">
        <is>
          <t>At Risk</t>
        </is>
      </c>
      <c r="G2897" t="n">
        <v>8</v>
      </c>
      <c r="H2897" s="24" t="n">
        <v>38233.55</v>
      </c>
      <c r="I2897" s="24" t="n">
        <v>11723.28</v>
      </c>
      <c r="J2897" s="25" t="n">
        <v>45371</v>
      </c>
      <c r="K2897" s="25" t="n">
        <v>45569</v>
      </c>
      <c r="L2897" t="n">
        <v>2</v>
      </c>
      <c r="M2897" t="n">
        <v>4</v>
      </c>
      <c r="N2897" t="n">
        <v>4</v>
      </c>
      <c r="O2897">
        <f>DATE(2026,1,1)-K2897</f>
        <v/>
      </c>
      <c r="P2897">
        <f>IF(G2897&gt;=2,"Repeat","One-time")</f>
        <v/>
      </c>
    </row>
    <row r="2898">
      <c r="A2898" t="inlineStr">
        <is>
          <t>C03037</t>
        </is>
      </c>
      <c r="B2898" t="inlineStr">
        <is>
          <t>Joseph Yadav</t>
        </is>
      </c>
      <c r="C2898" t="inlineStr">
        <is>
          <t>North</t>
        </is>
      </c>
      <c r="D2898" t="inlineStr">
        <is>
          <t>Delhi</t>
        </is>
      </c>
      <c r="E2898" t="inlineStr">
        <is>
          <t>No</t>
        </is>
      </c>
      <c r="F2898" t="inlineStr">
        <is>
          <t>At Risk</t>
        </is>
      </c>
      <c r="G2898" t="n">
        <v>4</v>
      </c>
      <c r="H2898" s="24" t="n">
        <v>38194.81</v>
      </c>
      <c r="I2898" s="24" t="n">
        <v>4271.71</v>
      </c>
      <c r="J2898" s="25" t="n">
        <v>45276</v>
      </c>
      <c r="K2898" s="25" t="n">
        <v>45622</v>
      </c>
      <c r="L2898" t="n">
        <v>2</v>
      </c>
      <c r="M2898" t="n">
        <v>3</v>
      </c>
      <c r="N2898" t="n">
        <v>4</v>
      </c>
      <c r="O2898">
        <f>DATE(2026,1,1)-K2898</f>
        <v/>
      </c>
      <c r="P2898">
        <f>IF(G2898&gt;=2,"Repeat","One-time")</f>
        <v/>
      </c>
    </row>
    <row r="2899">
      <c r="A2899" t="inlineStr">
        <is>
          <t>C02865</t>
        </is>
      </c>
      <c r="B2899" t="inlineStr">
        <is>
          <t>Imran Bose</t>
        </is>
      </c>
      <c r="C2899" t="inlineStr">
        <is>
          <t>North</t>
        </is>
      </c>
      <c r="D2899" t="inlineStr">
        <is>
          <t>Jaipur</t>
        </is>
      </c>
      <c r="E2899" t="inlineStr">
        <is>
          <t>Yes</t>
        </is>
      </c>
      <c r="F2899" t="inlineStr">
        <is>
          <t>Occasional</t>
        </is>
      </c>
      <c r="G2899" t="n">
        <v>2</v>
      </c>
      <c r="H2899" s="24" t="n">
        <v>38150.38</v>
      </c>
      <c r="I2899" s="24" t="n">
        <v>5327.41</v>
      </c>
      <c r="J2899" s="25" t="n">
        <v>45599</v>
      </c>
      <c r="K2899" s="25" t="n">
        <v>45999</v>
      </c>
      <c r="L2899" t="n">
        <v>5</v>
      </c>
      <c r="M2899" t="n">
        <v>2</v>
      </c>
      <c r="N2899" t="n">
        <v>4</v>
      </c>
      <c r="O2899">
        <f>DATE(2026,1,1)-K2899</f>
        <v/>
      </c>
      <c r="P2899">
        <f>IF(G2899&gt;=2,"Repeat","One-time")</f>
        <v/>
      </c>
    </row>
    <row r="2900">
      <c r="A2900" t="inlineStr">
        <is>
          <t>C07016</t>
        </is>
      </c>
      <c r="B2900" t="inlineStr">
        <is>
          <t>Riya Pillai</t>
        </is>
      </c>
      <c r="C2900" t="inlineStr">
        <is>
          <t>North</t>
        </is>
      </c>
      <c r="D2900" t="inlineStr">
        <is>
          <t>Lucknow</t>
        </is>
      </c>
      <c r="E2900" t="inlineStr">
        <is>
          <t>No</t>
        </is>
      </c>
      <c r="F2900" t="inlineStr">
        <is>
          <t>Occasional</t>
        </is>
      </c>
      <c r="G2900" t="n">
        <v>2</v>
      </c>
      <c r="H2900" s="24" t="n">
        <v>38114.33</v>
      </c>
      <c r="I2900" s="24" t="n">
        <v>4356.22</v>
      </c>
      <c r="J2900" s="25" t="n">
        <v>45919</v>
      </c>
      <c r="K2900" s="25" t="n">
        <v>45959</v>
      </c>
      <c r="L2900" t="n">
        <v>4</v>
      </c>
      <c r="M2900" t="n">
        <v>2</v>
      </c>
      <c r="N2900" t="n">
        <v>4</v>
      </c>
      <c r="O2900">
        <f>DATE(2026,1,1)-K2900</f>
        <v/>
      </c>
      <c r="P2900">
        <f>IF(G2900&gt;=2,"Repeat","One-time")</f>
        <v/>
      </c>
    </row>
    <row r="2901">
      <c r="A2901" t="inlineStr">
        <is>
          <t>C02703</t>
        </is>
      </c>
      <c r="B2901" t="inlineStr">
        <is>
          <t>Manish Joshi</t>
        </is>
      </c>
      <c r="C2901" t="inlineStr">
        <is>
          <t>East</t>
        </is>
      </c>
      <c r="D2901" t="inlineStr">
        <is>
          <t>Patna</t>
        </is>
      </c>
      <c r="E2901" t="inlineStr">
        <is>
          <t>No</t>
        </is>
      </c>
      <c r="F2901" t="inlineStr">
        <is>
          <t>At Risk</t>
        </is>
      </c>
      <c r="G2901" t="n">
        <v>5</v>
      </c>
      <c r="H2901" s="24" t="n">
        <v>38102.95</v>
      </c>
      <c r="I2901" s="24" t="n">
        <v>8471.790000000001</v>
      </c>
      <c r="J2901" s="25" t="n">
        <v>45273</v>
      </c>
      <c r="K2901" s="25" t="n">
        <v>45590</v>
      </c>
      <c r="L2901" t="n">
        <v>2</v>
      </c>
      <c r="M2901" t="n">
        <v>4</v>
      </c>
      <c r="N2901" t="n">
        <v>4</v>
      </c>
      <c r="O2901">
        <f>DATE(2026,1,1)-K2901</f>
        <v/>
      </c>
      <c r="P2901">
        <f>IF(G2901&gt;=2,"Repeat","One-time")</f>
        <v/>
      </c>
    </row>
    <row r="2902">
      <c r="A2902" t="inlineStr">
        <is>
          <t>C06276</t>
        </is>
      </c>
      <c r="B2902" t="inlineStr">
        <is>
          <t>Manish Joshi</t>
        </is>
      </c>
      <c r="C2902" t="inlineStr">
        <is>
          <t>South</t>
        </is>
      </c>
      <c r="D2902" t="inlineStr">
        <is>
          <t>Hyderabad</t>
        </is>
      </c>
      <c r="E2902" t="inlineStr">
        <is>
          <t>Yes</t>
        </is>
      </c>
      <c r="F2902" t="inlineStr">
        <is>
          <t>Occasional</t>
        </is>
      </c>
      <c r="G2902" t="n">
        <v>2</v>
      </c>
      <c r="H2902" s="24" t="n">
        <v>38100.29</v>
      </c>
      <c r="I2902" s="24" t="n">
        <v>6930.37</v>
      </c>
      <c r="J2902" s="25" t="n">
        <v>45797</v>
      </c>
      <c r="K2902" s="25" t="n">
        <v>45840</v>
      </c>
      <c r="L2902" t="n">
        <v>3</v>
      </c>
      <c r="M2902" t="n">
        <v>2</v>
      </c>
      <c r="N2902" t="n">
        <v>4</v>
      </c>
      <c r="O2902">
        <f>DATE(2026,1,1)-K2902</f>
        <v/>
      </c>
      <c r="P2902">
        <f>IF(G2902&gt;=2,"Repeat","One-time")</f>
        <v/>
      </c>
    </row>
    <row r="2903">
      <c r="A2903" t="inlineStr">
        <is>
          <t>C01458</t>
        </is>
      </c>
      <c r="B2903" t="inlineStr">
        <is>
          <t>Harpreet Iyer</t>
        </is>
      </c>
      <c r="C2903" t="inlineStr">
        <is>
          <t>South</t>
        </is>
      </c>
      <c r="D2903" t="inlineStr">
        <is>
          <t>Bengaluru</t>
        </is>
      </c>
      <c r="E2903" t="inlineStr">
        <is>
          <t>No</t>
        </is>
      </c>
      <c r="F2903" t="inlineStr">
        <is>
          <t>High Value</t>
        </is>
      </c>
      <c r="G2903" t="n">
        <v>10</v>
      </c>
      <c r="H2903" s="24" t="n">
        <v>38072.23</v>
      </c>
      <c r="I2903" s="24" t="n">
        <v>6496.07</v>
      </c>
      <c r="J2903" s="25" t="n">
        <v>45064</v>
      </c>
      <c r="K2903" s="25" t="n">
        <v>45966</v>
      </c>
      <c r="L2903" t="n">
        <v>4</v>
      </c>
      <c r="M2903" t="n">
        <v>5</v>
      </c>
      <c r="N2903" t="n">
        <v>4</v>
      </c>
      <c r="O2903">
        <f>DATE(2026,1,1)-K2903</f>
        <v/>
      </c>
      <c r="P2903">
        <f>IF(G2903&gt;=2,"Repeat","One-time")</f>
        <v/>
      </c>
    </row>
    <row r="2904">
      <c r="A2904" t="inlineStr">
        <is>
          <t>C07694</t>
        </is>
      </c>
      <c r="B2904" t="inlineStr">
        <is>
          <t>Manish Rao</t>
        </is>
      </c>
      <c r="C2904" t="inlineStr">
        <is>
          <t>South</t>
        </is>
      </c>
      <c r="D2904" t="inlineStr">
        <is>
          <t>Hyderabad</t>
        </is>
      </c>
      <c r="E2904" t="inlineStr">
        <is>
          <t>No</t>
        </is>
      </c>
      <c r="F2904" t="inlineStr">
        <is>
          <t>High Value</t>
        </is>
      </c>
      <c r="G2904" t="n">
        <v>6</v>
      </c>
      <c r="H2904" s="24" t="n">
        <v>38040.36</v>
      </c>
      <c r="I2904" s="24" t="n">
        <v>7021.16</v>
      </c>
      <c r="J2904" s="25" t="n">
        <v>45713</v>
      </c>
      <c r="K2904" s="25" t="n">
        <v>45935</v>
      </c>
      <c r="L2904" t="n">
        <v>4</v>
      </c>
      <c r="M2904" t="n">
        <v>4</v>
      </c>
      <c r="N2904" t="n">
        <v>4</v>
      </c>
      <c r="O2904">
        <f>DATE(2026,1,1)-K2904</f>
        <v/>
      </c>
      <c r="P2904">
        <f>IF(G2904&gt;=2,"Repeat","One-time")</f>
        <v/>
      </c>
    </row>
    <row r="2905">
      <c r="A2905" t="inlineStr">
        <is>
          <t>C05264</t>
        </is>
      </c>
      <c r="B2905" t="inlineStr">
        <is>
          <t>Joseph Iyer</t>
        </is>
      </c>
      <c r="C2905" t="inlineStr">
        <is>
          <t>West</t>
        </is>
      </c>
      <c r="D2905" t="inlineStr">
        <is>
          <t>Ahmedabad</t>
        </is>
      </c>
      <c r="E2905" t="inlineStr">
        <is>
          <t>No</t>
        </is>
      </c>
      <c r="F2905" t="inlineStr">
        <is>
          <t>High Value</t>
        </is>
      </c>
      <c r="G2905" t="n">
        <v>8</v>
      </c>
      <c r="H2905" s="24" t="n">
        <v>38026.35</v>
      </c>
      <c r="I2905" s="24" t="n">
        <v>8210.190000000001</v>
      </c>
      <c r="J2905" s="25" t="n">
        <v>45489</v>
      </c>
      <c r="K2905" s="25" t="n">
        <v>45965</v>
      </c>
      <c r="L2905" t="n">
        <v>4</v>
      </c>
      <c r="M2905" t="n">
        <v>4</v>
      </c>
      <c r="N2905" t="n">
        <v>4</v>
      </c>
      <c r="O2905">
        <f>DATE(2026,1,1)-K2905</f>
        <v/>
      </c>
      <c r="P2905">
        <f>IF(G2905&gt;=2,"Repeat","One-time")</f>
        <v/>
      </c>
    </row>
    <row r="2906">
      <c r="A2906" t="inlineStr">
        <is>
          <t>C07109</t>
        </is>
      </c>
      <c r="B2906" t="inlineStr">
        <is>
          <t>Vivaan Agarwal</t>
        </is>
      </c>
      <c r="C2906" t="inlineStr">
        <is>
          <t>South</t>
        </is>
      </c>
      <c r="D2906" t="inlineStr">
        <is>
          <t>Kochi</t>
        </is>
      </c>
      <c r="E2906" t="inlineStr">
        <is>
          <t>Yes</t>
        </is>
      </c>
      <c r="F2906" t="inlineStr">
        <is>
          <t>High Value</t>
        </is>
      </c>
      <c r="G2906" t="n">
        <v>11</v>
      </c>
      <c r="H2906" s="24" t="n">
        <v>38006.84</v>
      </c>
      <c r="I2906" s="24" t="n">
        <v>9355.549999999999</v>
      </c>
      <c r="J2906" s="25" t="n">
        <v>45602</v>
      </c>
      <c r="K2906" s="25" t="n">
        <v>45933</v>
      </c>
      <c r="L2906" t="n">
        <v>4</v>
      </c>
      <c r="M2906" t="n">
        <v>5</v>
      </c>
      <c r="N2906" t="n">
        <v>4</v>
      </c>
      <c r="O2906">
        <f>DATE(2026,1,1)-K2906</f>
        <v/>
      </c>
      <c r="P2906">
        <f>IF(G2906&gt;=2,"Repeat","One-time")</f>
        <v/>
      </c>
    </row>
    <row r="2907">
      <c r="A2907" t="inlineStr">
        <is>
          <t>C01336</t>
        </is>
      </c>
      <c r="B2907" t="inlineStr">
        <is>
          <t>Lakshmi Kumar</t>
        </is>
      </c>
      <c r="C2907" t="inlineStr">
        <is>
          <t>North</t>
        </is>
      </c>
      <c r="D2907" t="inlineStr">
        <is>
          <t>Gurugram</t>
        </is>
      </c>
      <c r="E2907" t="inlineStr">
        <is>
          <t>No</t>
        </is>
      </c>
      <c r="F2907" t="inlineStr">
        <is>
          <t>At Risk</t>
        </is>
      </c>
      <c r="G2907" t="n">
        <v>4</v>
      </c>
      <c r="H2907" s="24" t="n">
        <v>37941.55</v>
      </c>
      <c r="I2907" s="24" t="n">
        <v>5043.35</v>
      </c>
      <c r="J2907" s="25" t="n">
        <v>45014</v>
      </c>
      <c r="K2907" s="25" t="n">
        <v>45379</v>
      </c>
      <c r="L2907" t="n">
        <v>1</v>
      </c>
      <c r="M2907" t="n">
        <v>3</v>
      </c>
      <c r="N2907" t="n">
        <v>4</v>
      </c>
      <c r="O2907">
        <f>DATE(2026,1,1)-K2907</f>
        <v/>
      </c>
      <c r="P2907">
        <f>IF(G2907&gt;=2,"Repeat","One-time")</f>
        <v/>
      </c>
    </row>
    <row r="2908">
      <c r="A2908" t="inlineStr">
        <is>
          <t>C05713</t>
        </is>
      </c>
      <c r="B2908" t="inlineStr">
        <is>
          <t>Maria Shah</t>
        </is>
      </c>
      <c r="C2908" t="inlineStr">
        <is>
          <t>East</t>
        </is>
      </c>
      <c r="D2908" t="inlineStr">
        <is>
          <t>Kolkata</t>
        </is>
      </c>
      <c r="E2908" t="inlineStr">
        <is>
          <t>No</t>
        </is>
      </c>
      <c r="F2908" t="inlineStr">
        <is>
          <t>High Value</t>
        </is>
      </c>
      <c r="G2908" t="n">
        <v>5</v>
      </c>
      <c r="H2908" s="24" t="n">
        <v>37939.2</v>
      </c>
      <c r="I2908" s="24" t="n">
        <v>6797.52</v>
      </c>
      <c r="J2908" s="25" t="n">
        <v>45491</v>
      </c>
      <c r="K2908" s="25" t="n">
        <v>45981</v>
      </c>
      <c r="L2908" t="n">
        <v>4</v>
      </c>
      <c r="M2908" t="n">
        <v>4</v>
      </c>
      <c r="N2908" t="n">
        <v>4</v>
      </c>
      <c r="O2908">
        <f>DATE(2026,1,1)-K2908</f>
        <v/>
      </c>
      <c r="P2908">
        <f>IF(G2908&gt;=2,"Repeat","One-time")</f>
        <v/>
      </c>
    </row>
    <row r="2909">
      <c r="A2909" t="inlineStr">
        <is>
          <t>C04695</t>
        </is>
      </c>
      <c r="B2909" t="inlineStr">
        <is>
          <t>Aditya Verma</t>
        </is>
      </c>
      <c r="C2909" t="inlineStr">
        <is>
          <t>East</t>
        </is>
      </c>
      <c r="D2909" t="inlineStr">
        <is>
          <t>Bhubaneswar</t>
        </is>
      </c>
      <c r="E2909" t="inlineStr">
        <is>
          <t>No</t>
        </is>
      </c>
      <c r="F2909" t="inlineStr">
        <is>
          <t>At Risk</t>
        </is>
      </c>
      <c r="G2909" t="n">
        <v>3</v>
      </c>
      <c r="H2909" s="24" t="n">
        <v>37897.59</v>
      </c>
      <c r="I2909" s="24" t="n">
        <v>1443.58</v>
      </c>
      <c r="J2909" s="25" t="n">
        <v>45461</v>
      </c>
      <c r="K2909" s="25" t="n">
        <v>45496</v>
      </c>
      <c r="L2909" t="n">
        <v>2</v>
      </c>
      <c r="M2909" t="n">
        <v>3</v>
      </c>
      <c r="N2909" t="n">
        <v>4</v>
      </c>
      <c r="O2909">
        <f>DATE(2026,1,1)-K2909</f>
        <v/>
      </c>
      <c r="P2909">
        <f>IF(G2909&gt;=2,"Repeat","One-time")</f>
        <v/>
      </c>
    </row>
    <row r="2910">
      <c r="A2910" t="inlineStr">
        <is>
          <t>C03834</t>
        </is>
      </c>
      <c r="B2910" t="inlineStr">
        <is>
          <t>Swati Rao</t>
        </is>
      </c>
      <c r="C2910" t="inlineStr">
        <is>
          <t>South</t>
        </is>
      </c>
      <c r="D2910" t="inlineStr">
        <is>
          <t>Bengaluru</t>
        </is>
      </c>
      <c r="E2910" t="inlineStr">
        <is>
          <t>No</t>
        </is>
      </c>
      <c r="F2910" t="inlineStr">
        <is>
          <t>High Value</t>
        </is>
      </c>
      <c r="G2910" t="n">
        <v>8</v>
      </c>
      <c r="H2910" s="24" t="n">
        <v>37864.32</v>
      </c>
      <c r="I2910" s="24" t="n">
        <v>11332.02</v>
      </c>
      <c r="J2910" s="25" t="n">
        <v>45499</v>
      </c>
      <c r="K2910" s="25" t="n">
        <v>45986</v>
      </c>
      <c r="L2910" t="n">
        <v>4</v>
      </c>
      <c r="M2910" t="n">
        <v>4</v>
      </c>
      <c r="N2910" t="n">
        <v>4</v>
      </c>
      <c r="O2910">
        <f>DATE(2026,1,1)-K2910</f>
        <v/>
      </c>
      <c r="P2910">
        <f>IF(G2910&gt;=2,"Repeat","One-time")</f>
        <v/>
      </c>
    </row>
    <row r="2911">
      <c r="A2911" t="inlineStr">
        <is>
          <t>C09833</t>
        </is>
      </c>
      <c r="B2911" t="inlineStr">
        <is>
          <t>Sneha Verma</t>
        </is>
      </c>
      <c r="C2911" t="inlineStr">
        <is>
          <t>South</t>
        </is>
      </c>
      <c r="D2911" t="inlineStr">
        <is>
          <t>Kochi</t>
        </is>
      </c>
      <c r="E2911" t="inlineStr">
        <is>
          <t>No</t>
        </is>
      </c>
      <c r="F2911" t="inlineStr">
        <is>
          <t>High Value</t>
        </is>
      </c>
      <c r="G2911" t="n">
        <v>4</v>
      </c>
      <c r="H2911" s="24" t="n">
        <v>37847.93</v>
      </c>
      <c r="I2911" s="24" t="n">
        <v>7288.49</v>
      </c>
      <c r="J2911" s="25" t="n">
        <v>45840</v>
      </c>
      <c r="K2911" s="25" t="n">
        <v>45903</v>
      </c>
      <c r="L2911" t="n">
        <v>3</v>
      </c>
      <c r="M2911" t="n">
        <v>4</v>
      </c>
      <c r="N2911" t="n">
        <v>4</v>
      </c>
      <c r="O2911">
        <f>DATE(2026,1,1)-K2911</f>
        <v/>
      </c>
      <c r="P2911">
        <f>IF(G2911&gt;=2,"Repeat","One-time")</f>
        <v/>
      </c>
    </row>
    <row r="2912">
      <c r="A2912" t="inlineStr">
        <is>
          <t>C04916</t>
        </is>
      </c>
      <c r="B2912" t="inlineStr">
        <is>
          <t>Nikhil Rao</t>
        </is>
      </c>
      <c r="C2912" t="inlineStr">
        <is>
          <t>South</t>
        </is>
      </c>
      <c r="D2912" t="inlineStr">
        <is>
          <t>Hyderabad</t>
        </is>
      </c>
      <c r="E2912" t="inlineStr">
        <is>
          <t>No</t>
        </is>
      </c>
      <c r="F2912" t="inlineStr">
        <is>
          <t>High Value</t>
        </is>
      </c>
      <c r="G2912" t="n">
        <v>5</v>
      </c>
      <c r="H2912" s="24" t="n">
        <v>37841.85</v>
      </c>
      <c r="I2912" s="24" t="n">
        <v>6590.17</v>
      </c>
      <c r="J2912" s="25" t="n">
        <v>45596</v>
      </c>
      <c r="K2912" s="25" t="n">
        <v>45879</v>
      </c>
      <c r="L2912" t="n">
        <v>3</v>
      </c>
      <c r="M2912" t="n">
        <v>4</v>
      </c>
      <c r="N2912" t="n">
        <v>4</v>
      </c>
      <c r="O2912">
        <f>DATE(2026,1,1)-K2912</f>
        <v/>
      </c>
      <c r="P2912">
        <f>IF(G2912&gt;=2,"Repeat","One-time")</f>
        <v/>
      </c>
    </row>
    <row r="2913">
      <c r="A2913" t="inlineStr">
        <is>
          <t>C06371</t>
        </is>
      </c>
      <c r="B2913" t="inlineStr">
        <is>
          <t>Manish Gupta</t>
        </is>
      </c>
      <c r="C2913" t="inlineStr">
        <is>
          <t>West</t>
        </is>
      </c>
      <c r="D2913" t="inlineStr">
        <is>
          <t>Pune</t>
        </is>
      </c>
      <c r="E2913" t="inlineStr">
        <is>
          <t>No</t>
        </is>
      </c>
      <c r="F2913" t="inlineStr">
        <is>
          <t>High Value</t>
        </is>
      </c>
      <c r="G2913" t="n">
        <v>9</v>
      </c>
      <c r="H2913" s="24" t="n">
        <v>37830.1</v>
      </c>
      <c r="I2913" s="24" t="n">
        <v>9847.08</v>
      </c>
      <c r="J2913" s="25" t="n">
        <v>45594</v>
      </c>
      <c r="K2913" s="25" t="n">
        <v>45996</v>
      </c>
      <c r="L2913" t="n">
        <v>5</v>
      </c>
      <c r="M2913" t="n">
        <v>5</v>
      </c>
      <c r="N2913" t="n">
        <v>4</v>
      </c>
      <c r="O2913">
        <f>DATE(2026,1,1)-K2913</f>
        <v/>
      </c>
      <c r="P2913">
        <f>IF(G2913&gt;=2,"Repeat","One-time")</f>
        <v/>
      </c>
    </row>
    <row r="2914">
      <c r="A2914" t="inlineStr">
        <is>
          <t>C01981</t>
        </is>
      </c>
      <c r="B2914" t="inlineStr">
        <is>
          <t>Joseph Reddy</t>
        </is>
      </c>
      <c r="C2914" t="inlineStr">
        <is>
          <t>North</t>
        </is>
      </c>
      <c r="D2914" t="inlineStr">
        <is>
          <t>Chandigarh</t>
        </is>
      </c>
      <c r="E2914" t="inlineStr">
        <is>
          <t>No</t>
        </is>
      </c>
      <c r="F2914" t="inlineStr">
        <is>
          <t>High Value</t>
        </is>
      </c>
      <c r="G2914" t="n">
        <v>11</v>
      </c>
      <c r="H2914" s="24" t="n">
        <v>37805.43</v>
      </c>
      <c r="I2914" s="24" t="n">
        <v>11139.69</v>
      </c>
      <c r="J2914" s="25" t="n">
        <v>45068</v>
      </c>
      <c r="K2914" s="25" t="n">
        <v>46019</v>
      </c>
      <c r="L2914" t="n">
        <v>5</v>
      </c>
      <c r="M2914" t="n">
        <v>5</v>
      </c>
      <c r="N2914" t="n">
        <v>4</v>
      </c>
      <c r="O2914">
        <f>DATE(2026,1,1)-K2914</f>
        <v/>
      </c>
      <c r="P2914">
        <f>IF(G2914&gt;=2,"Repeat","One-time")</f>
        <v/>
      </c>
    </row>
    <row r="2915">
      <c r="A2915" t="inlineStr">
        <is>
          <t>C08836</t>
        </is>
      </c>
      <c r="B2915" t="inlineStr">
        <is>
          <t>Sanjay Rao</t>
        </is>
      </c>
      <c r="C2915" t="inlineStr">
        <is>
          <t>South</t>
        </is>
      </c>
      <c r="D2915" t="inlineStr">
        <is>
          <t>Chennai</t>
        </is>
      </c>
      <c r="E2915" t="inlineStr">
        <is>
          <t>Yes</t>
        </is>
      </c>
      <c r="F2915" t="inlineStr">
        <is>
          <t>High Value</t>
        </is>
      </c>
      <c r="G2915" t="n">
        <v>4</v>
      </c>
      <c r="H2915" s="24" t="n">
        <v>37793.92</v>
      </c>
      <c r="I2915" s="24" t="n">
        <v>8244.83</v>
      </c>
      <c r="J2915" s="25" t="n">
        <v>45794</v>
      </c>
      <c r="K2915" s="25" t="n">
        <v>45893</v>
      </c>
      <c r="L2915" t="n">
        <v>3</v>
      </c>
      <c r="M2915" t="n">
        <v>4</v>
      </c>
      <c r="N2915" t="n">
        <v>4</v>
      </c>
      <c r="O2915">
        <f>DATE(2026,1,1)-K2915</f>
        <v/>
      </c>
      <c r="P2915">
        <f>IF(G2915&gt;=2,"Repeat","One-time")</f>
        <v/>
      </c>
    </row>
    <row r="2916">
      <c r="A2916" t="inlineStr">
        <is>
          <t>C06948</t>
        </is>
      </c>
      <c r="B2916" t="inlineStr">
        <is>
          <t>Lakshmi Thakur</t>
        </is>
      </c>
      <c r="C2916" t="inlineStr">
        <is>
          <t>South</t>
        </is>
      </c>
      <c r="D2916" t="inlineStr">
        <is>
          <t>Bengaluru</t>
        </is>
      </c>
      <c r="E2916" t="inlineStr">
        <is>
          <t>No</t>
        </is>
      </c>
      <c r="F2916" t="inlineStr">
        <is>
          <t>At Risk</t>
        </is>
      </c>
      <c r="G2916" t="n">
        <v>4</v>
      </c>
      <c r="H2916" s="24" t="n">
        <v>37775.08</v>
      </c>
      <c r="I2916" s="24" t="n">
        <v>1865.86</v>
      </c>
      <c r="J2916" s="25" t="n">
        <v>45593</v>
      </c>
      <c r="K2916" s="25" t="n">
        <v>45699</v>
      </c>
      <c r="L2916" t="n">
        <v>2</v>
      </c>
      <c r="M2916" t="n">
        <v>3</v>
      </c>
      <c r="N2916" t="n">
        <v>4</v>
      </c>
      <c r="O2916">
        <f>DATE(2026,1,1)-K2916</f>
        <v/>
      </c>
      <c r="P2916">
        <f>IF(G2916&gt;=2,"Repeat","One-time")</f>
        <v/>
      </c>
    </row>
    <row r="2917">
      <c r="A2917" t="inlineStr">
        <is>
          <t>C01299</t>
        </is>
      </c>
      <c r="B2917" t="inlineStr">
        <is>
          <t>Isha Kapoor</t>
        </is>
      </c>
      <c r="C2917" t="inlineStr">
        <is>
          <t>North</t>
        </is>
      </c>
      <c r="D2917" t="inlineStr">
        <is>
          <t>Jaipur</t>
        </is>
      </c>
      <c r="E2917" t="inlineStr">
        <is>
          <t>No</t>
        </is>
      </c>
      <c r="F2917" t="inlineStr">
        <is>
          <t>At Risk</t>
        </is>
      </c>
      <c r="G2917" t="n">
        <v>2</v>
      </c>
      <c r="H2917" s="24" t="n">
        <v>37773.26</v>
      </c>
      <c r="I2917" s="24" t="n">
        <v>2822.76</v>
      </c>
      <c r="J2917" s="25" t="n">
        <v>45486</v>
      </c>
      <c r="K2917" s="25" t="n">
        <v>45551</v>
      </c>
      <c r="L2917" t="n">
        <v>2</v>
      </c>
      <c r="M2917" t="n">
        <v>2</v>
      </c>
      <c r="N2917" t="n">
        <v>4</v>
      </c>
      <c r="O2917">
        <f>DATE(2026,1,1)-K2917</f>
        <v/>
      </c>
      <c r="P2917">
        <f>IF(G2917&gt;=2,"Repeat","One-time")</f>
        <v/>
      </c>
    </row>
    <row r="2918">
      <c r="A2918" t="inlineStr">
        <is>
          <t>C00161</t>
        </is>
      </c>
      <c r="B2918" t="inlineStr">
        <is>
          <t>Joseph Kumar</t>
        </is>
      </c>
      <c r="C2918" t="inlineStr">
        <is>
          <t>North</t>
        </is>
      </c>
      <c r="D2918" t="inlineStr">
        <is>
          <t>Delhi</t>
        </is>
      </c>
      <c r="E2918" t="inlineStr">
        <is>
          <t>Yes</t>
        </is>
      </c>
      <c r="F2918" t="inlineStr">
        <is>
          <t>At Risk</t>
        </is>
      </c>
      <c r="G2918" t="n">
        <v>4</v>
      </c>
      <c r="H2918" s="24" t="n">
        <v>37757.9</v>
      </c>
      <c r="I2918" s="24" t="n">
        <v>5768.23</v>
      </c>
      <c r="J2918" s="25" t="n">
        <v>44972</v>
      </c>
      <c r="K2918" s="25" t="n">
        <v>45077</v>
      </c>
      <c r="L2918" t="n">
        <v>1</v>
      </c>
      <c r="M2918" t="n">
        <v>3</v>
      </c>
      <c r="N2918" t="n">
        <v>4</v>
      </c>
      <c r="O2918">
        <f>DATE(2026,1,1)-K2918</f>
        <v/>
      </c>
      <c r="P2918">
        <f>IF(G2918&gt;=2,"Repeat","One-time")</f>
        <v/>
      </c>
    </row>
    <row r="2919">
      <c r="A2919" t="inlineStr">
        <is>
          <t>C04775</t>
        </is>
      </c>
      <c r="B2919" t="inlineStr">
        <is>
          <t>Pooja Agarwal</t>
        </is>
      </c>
      <c r="C2919" t="inlineStr">
        <is>
          <t>North</t>
        </is>
      </c>
      <c r="D2919" t="inlineStr">
        <is>
          <t>Delhi</t>
        </is>
      </c>
      <c r="E2919" t="inlineStr">
        <is>
          <t>Yes</t>
        </is>
      </c>
      <c r="F2919" t="inlineStr">
        <is>
          <t>High Value</t>
        </is>
      </c>
      <c r="G2919" t="n">
        <v>8</v>
      </c>
      <c r="H2919" s="24" t="n">
        <v>37752.07</v>
      </c>
      <c r="I2919" s="24" t="n">
        <v>7335.62</v>
      </c>
      <c r="J2919" s="25" t="n">
        <v>45408</v>
      </c>
      <c r="K2919" s="25" t="n">
        <v>45992</v>
      </c>
      <c r="L2919" t="n">
        <v>5</v>
      </c>
      <c r="M2919" t="n">
        <v>4</v>
      </c>
      <c r="N2919" t="n">
        <v>4</v>
      </c>
      <c r="O2919">
        <f>DATE(2026,1,1)-K2919</f>
        <v/>
      </c>
      <c r="P2919">
        <f>IF(G2919&gt;=2,"Repeat","One-time")</f>
        <v/>
      </c>
    </row>
    <row r="2920">
      <c r="A2920" t="inlineStr">
        <is>
          <t>C00864</t>
        </is>
      </c>
      <c r="B2920" t="inlineStr">
        <is>
          <t>Ananya Ghosh</t>
        </is>
      </c>
      <c r="C2920" t="inlineStr">
        <is>
          <t>North</t>
        </is>
      </c>
      <c r="D2920" t="inlineStr">
        <is>
          <t>Lucknow</t>
        </is>
      </c>
      <c r="E2920" t="inlineStr">
        <is>
          <t>No</t>
        </is>
      </c>
      <c r="F2920" t="inlineStr">
        <is>
          <t>At Risk</t>
        </is>
      </c>
      <c r="G2920" t="n">
        <v>4</v>
      </c>
      <c r="H2920" s="24" t="n">
        <v>37750.68</v>
      </c>
      <c r="I2920" s="24" t="n">
        <v>4916.46</v>
      </c>
      <c r="J2920" s="25" t="n">
        <v>44982</v>
      </c>
      <c r="K2920" s="25" t="n">
        <v>45331</v>
      </c>
      <c r="L2920" t="n">
        <v>1</v>
      </c>
      <c r="M2920" t="n">
        <v>3</v>
      </c>
      <c r="N2920" t="n">
        <v>4</v>
      </c>
      <c r="O2920">
        <f>DATE(2026,1,1)-K2920</f>
        <v/>
      </c>
      <c r="P2920">
        <f>IF(G2920&gt;=2,"Repeat","One-time")</f>
        <v/>
      </c>
    </row>
    <row r="2921">
      <c r="A2921" t="inlineStr">
        <is>
          <t>C01394</t>
        </is>
      </c>
      <c r="B2921" t="inlineStr">
        <is>
          <t>Suresh Patel</t>
        </is>
      </c>
      <c r="C2921" t="inlineStr">
        <is>
          <t>West</t>
        </is>
      </c>
      <c r="D2921" t="inlineStr">
        <is>
          <t>Mumbai</t>
        </is>
      </c>
      <c r="E2921" t="inlineStr">
        <is>
          <t>No</t>
        </is>
      </c>
      <c r="F2921" t="inlineStr">
        <is>
          <t>At Risk</t>
        </is>
      </c>
      <c r="G2921" t="n">
        <v>5</v>
      </c>
      <c r="H2921" s="24" t="n">
        <v>37736.71</v>
      </c>
      <c r="I2921" s="24" t="n">
        <v>3753.42</v>
      </c>
      <c r="J2921" s="25" t="n">
        <v>45061</v>
      </c>
      <c r="K2921" s="25" t="n">
        <v>45365</v>
      </c>
      <c r="L2921" t="n">
        <v>1</v>
      </c>
      <c r="M2921" t="n">
        <v>4</v>
      </c>
      <c r="N2921" t="n">
        <v>4</v>
      </c>
      <c r="O2921">
        <f>DATE(2026,1,1)-K2921</f>
        <v/>
      </c>
      <c r="P2921">
        <f>IF(G2921&gt;=2,"Repeat","One-time")</f>
        <v/>
      </c>
    </row>
    <row r="2922">
      <c r="A2922" t="inlineStr">
        <is>
          <t>C02476</t>
        </is>
      </c>
      <c r="B2922" t="inlineStr">
        <is>
          <t>Swati Prasad</t>
        </is>
      </c>
      <c r="C2922" t="inlineStr">
        <is>
          <t>North</t>
        </is>
      </c>
      <c r="D2922" t="inlineStr">
        <is>
          <t>Delhi</t>
        </is>
      </c>
      <c r="E2922" t="inlineStr">
        <is>
          <t>Yes</t>
        </is>
      </c>
      <c r="F2922" t="inlineStr">
        <is>
          <t>At Risk</t>
        </is>
      </c>
      <c r="G2922" t="n">
        <v>2</v>
      </c>
      <c r="H2922" s="24" t="n">
        <v>37701.35</v>
      </c>
      <c r="I2922" s="24" t="n">
        <v>4016.52</v>
      </c>
      <c r="J2922" s="25" t="n">
        <v>45152</v>
      </c>
      <c r="K2922" s="25" t="n">
        <v>45241</v>
      </c>
      <c r="L2922" t="n">
        <v>1</v>
      </c>
      <c r="M2922" t="n">
        <v>2</v>
      </c>
      <c r="N2922" t="n">
        <v>4</v>
      </c>
      <c r="O2922">
        <f>DATE(2026,1,1)-K2922</f>
        <v/>
      </c>
      <c r="P2922">
        <f>IF(G2922&gt;=2,"Repeat","One-time")</f>
        <v/>
      </c>
    </row>
    <row r="2923">
      <c r="A2923" t="inlineStr">
        <is>
          <t>C09889</t>
        </is>
      </c>
      <c r="B2923" t="inlineStr">
        <is>
          <t>Vivaan Sinha</t>
        </is>
      </c>
      <c r="C2923" t="inlineStr">
        <is>
          <t>East</t>
        </is>
      </c>
      <c r="D2923" t="inlineStr">
        <is>
          <t>Guwahati</t>
        </is>
      </c>
      <c r="E2923" t="inlineStr">
        <is>
          <t>No</t>
        </is>
      </c>
      <c r="F2923" t="inlineStr">
        <is>
          <t>New</t>
        </is>
      </c>
      <c r="G2923" t="n">
        <v>1</v>
      </c>
      <c r="H2923" s="24" t="n">
        <v>37674.62</v>
      </c>
      <c r="I2923" s="24" t="n">
        <v>3608.87</v>
      </c>
      <c r="J2923" s="25" t="n">
        <v>45935</v>
      </c>
      <c r="K2923" s="25" t="n">
        <v>45935</v>
      </c>
      <c r="L2923" t="n">
        <v>4</v>
      </c>
      <c r="M2923" t="n">
        <v>1</v>
      </c>
      <c r="N2923" t="n">
        <v>4</v>
      </c>
      <c r="O2923">
        <f>DATE(2026,1,1)-K2923</f>
        <v/>
      </c>
      <c r="P2923">
        <f>IF(G2923&gt;=2,"Repeat","One-time")</f>
        <v/>
      </c>
    </row>
    <row r="2924">
      <c r="A2924" t="inlineStr">
        <is>
          <t>C11032</t>
        </is>
      </c>
      <c r="B2924" t="inlineStr">
        <is>
          <t>Pooja Patel</t>
        </is>
      </c>
      <c r="C2924" t="inlineStr">
        <is>
          <t>West</t>
        </is>
      </c>
      <c r="D2924" t="inlineStr">
        <is>
          <t>Ahmedabad</t>
        </is>
      </c>
      <c r="E2924" t="inlineStr">
        <is>
          <t>No</t>
        </is>
      </c>
      <c r="F2924" t="inlineStr">
        <is>
          <t>New</t>
        </is>
      </c>
      <c r="G2924" t="n">
        <v>3</v>
      </c>
      <c r="H2924" s="24" t="n">
        <v>37656.87</v>
      </c>
      <c r="I2924" s="24" t="n">
        <v>-247.52</v>
      </c>
      <c r="J2924" s="25" t="n">
        <v>45985</v>
      </c>
      <c r="K2924" s="25" t="n">
        <v>45991</v>
      </c>
      <c r="L2924" t="n">
        <v>5</v>
      </c>
      <c r="M2924" t="n">
        <v>3</v>
      </c>
      <c r="N2924" t="n">
        <v>4</v>
      </c>
      <c r="O2924">
        <f>DATE(2026,1,1)-K2924</f>
        <v/>
      </c>
      <c r="P2924">
        <f>IF(G2924&gt;=2,"Repeat","One-time")</f>
        <v/>
      </c>
    </row>
    <row r="2925">
      <c r="A2925" t="inlineStr">
        <is>
          <t>C10018</t>
        </is>
      </c>
      <c r="B2925" t="inlineStr">
        <is>
          <t>Aarav Mehta</t>
        </is>
      </c>
      <c r="C2925" t="inlineStr">
        <is>
          <t>North</t>
        </is>
      </c>
      <c r="D2925" t="inlineStr">
        <is>
          <t>Gurugram</t>
        </is>
      </c>
      <c r="E2925" t="inlineStr">
        <is>
          <t>No</t>
        </is>
      </c>
      <c r="F2925" t="inlineStr">
        <is>
          <t>New</t>
        </is>
      </c>
      <c r="G2925" t="n">
        <v>2</v>
      </c>
      <c r="H2925" s="24" t="n">
        <v>37642.92</v>
      </c>
      <c r="I2925" s="24" t="n">
        <v>8830.6</v>
      </c>
      <c r="J2925" s="25" t="n">
        <v>45934</v>
      </c>
      <c r="K2925" s="25" t="n">
        <v>46001</v>
      </c>
      <c r="L2925" t="n">
        <v>5</v>
      </c>
      <c r="M2925" t="n">
        <v>3</v>
      </c>
      <c r="N2925" t="n">
        <v>4</v>
      </c>
      <c r="O2925">
        <f>DATE(2026,1,1)-K2925</f>
        <v/>
      </c>
      <c r="P2925">
        <f>IF(G2925&gt;=2,"Repeat","One-time")</f>
        <v/>
      </c>
    </row>
    <row r="2926">
      <c r="A2926" t="inlineStr">
        <is>
          <t>C03754</t>
        </is>
      </c>
      <c r="B2926" t="inlineStr">
        <is>
          <t>Vivaan Chopra</t>
        </is>
      </c>
      <c r="C2926" t="inlineStr">
        <is>
          <t>East</t>
        </is>
      </c>
      <c r="D2926" t="inlineStr">
        <is>
          <t>Patna</t>
        </is>
      </c>
      <c r="E2926" t="inlineStr">
        <is>
          <t>No</t>
        </is>
      </c>
      <c r="F2926" t="inlineStr">
        <is>
          <t>High Value</t>
        </is>
      </c>
      <c r="G2926" t="n">
        <v>6</v>
      </c>
      <c r="H2926" s="24" t="n">
        <v>37635.8</v>
      </c>
      <c r="I2926" s="24" t="n">
        <v>7010.58</v>
      </c>
      <c r="J2926" s="25" t="n">
        <v>45294</v>
      </c>
      <c r="K2926" s="25" t="n">
        <v>45963</v>
      </c>
      <c r="L2926" t="n">
        <v>4</v>
      </c>
      <c r="M2926" t="n">
        <v>4</v>
      </c>
      <c r="N2926" t="n">
        <v>4</v>
      </c>
      <c r="O2926">
        <f>DATE(2026,1,1)-K2926</f>
        <v/>
      </c>
      <c r="P2926">
        <f>IF(G2926&gt;=2,"Repeat","One-time")</f>
        <v/>
      </c>
    </row>
    <row r="2927">
      <c r="A2927" t="inlineStr">
        <is>
          <t>C04849</t>
        </is>
      </c>
      <c r="B2927" t="inlineStr">
        <is>
          <t>Joseph Kapoor</t>
        </is>
      </c>
      <c r="C2927" t="inlineStr">
        <is>
          <t>East</t>
        </is>
      </c>
      <c r="D2927" t="inlineStr">
        <is>
          <t>Kolkata</t>
        </is>
      </c>
      <c r="E2927" t="inlineStr">
        <is>
          <t>No</t>
        </is>
      </c>
      <c r="F2927" t="inlineStr">
        <is>
          <t>At Risk</t>
        </is>
      </c>
      <c r="G2927" t="n">
        <v>3</v>
      </c>
      <c r="H2927" s="24" t="n">
        <v>37625.43</v>
      </c>
      <c r="I2927" s="24" t="n">
        <v>11742</v>
      </c>
      <c r="J2927" s="25" t="n">
        <v>45453</v>
      </c>
      <c r="K2927" s="25" t="n">
        <v>45479</v>
      </c>
      <c r="L2927" t="n">
        <v>1</v>
      </c>
      <c r="M2927" t="n">
        <v>3</v>
      </c>
      <c r="N2927" t="n">
        <v>4</v>
      </c>
      <c r="O2927">
        <f>DATE(2026,1,1)-K2927</f>
        <v/>
      </c>
      <c r="P2927">
        <f>IF(G2927&gt;=2,"Repeat","One-time")</f>
        <v/>
      </c>
    </row>
    <row r="2928">
      <c r="A2928" t="inlineStr">
        <is>
          <t>C00617</t>
        </is>
      </c>
      <c r="B2928" t="inlineStr">
        <is>
          <t>Diya Pillai</t>
        </is>
      </c>
      <c r="C2928" t="inlineStr">
        <is>
          <t>West</t>
        </is>
      </c>
      <c r="D2928" t="inlineStr">
        <is>
          <t>Pune</t>
        </is>
      </c>
      <c r="E2928" t="inlineStr">
        <is>
          <t>No</t>
        </is>
      </c>
      <c r="F2928" t="inlineStr">
        <is>
          <t>At Risk</t>
        </is>
      </c>
      <c r="G2928" t="n">
        <v>4</v>
      </c>
      <c r="H2928" s="24" t="n">
        <v>37596.15</v>
      </c>
      <c r="I2928" s="24" t="n">
        <v>6705.97</v>
      </c>
      <c r="J2928" s="25" t="n">
        <v>44952</v>
      </c>
      <c r="K2928" s="25" t="n">
        <v>44984</v>
      </c>
      <c r="L2928" t="n">
        <v>1</v>
      </c>
      <c r="M2928" t="n">
        <v>3</v>
      </c>
      <c r="N2928" t="n">
        <v>4</v>
      </c>
      <c r="O2928">
        <f>DATE(2026,1,1)-K2928</f>
        <v/>
      </c>
      <c r="P2928">
        <f>IF(G2928&gt;=2,"Repeat","One-time")</f>
        <v/>
      </c>
    </row>
    <row r="2929">
      <c r="A2929" t="inlineStr">
        <is>
          <t>C04272</t>
        </is>
      </c>
      <c r="B2929" t="inlineStr">
        <is>
          <t>Riya Banerjee</t>
        </is>
      </c>
      <c r="C2929" t="inlineStr">
        <is>
          <t>Central</t>
        </is>
      </c>
      <c r="D2929" t="inlineStr">
        <is>
          <t>Bhopal</t>
        </is>
      </c>
      <c r="E2929" t="inlineStr">
        <is>
          <t>No</t>
        </is>
      </c>
      <c r="F2929" t="inlineStr">
        <is>
          <t>High Value</t>
        </is>
      </c>
      <c r="G2929" t="n">
        <v>8</v>
      </c>
      <c r="H2929" s="24" t="n">
        <v>37587.59</v>
      </c>
      <c r="I2929" s="24" t="n">
        <v>3461.58</v>
      </c>
      <c r="J2929" s="25" t="n">
        <v>45408</v>
      </c>
      <c r="K2929" s="25" t="n">
        <v>45939</v>
      </c>
      <c r="L2929" t="n">
        <v>4</v>
      </c>
      <c r="M2929" t="n">
        <v>4</v>
      </c>
      <c r="N2929" t="n">
        <v>4</v>
      </c>
      <c r="O2929">
        <f>DATE(2026,1,1)-K2929</f>
        <v/>
      </c>
      <c r="P2929">
        <f>IF(G2929&gt;=2,"Repeat","One-time")</f>
        <v/>
      </c>
    </row>
    <row r="2930">
      <c r="A2930" t="inlineStr">
        <is>
          <t>C08630</t>
        </is>
      </c>
      <c r="B2930" t="inlineStr">
        <is>
          <t>Vikram Khan</t>
        </is>
      </c>
      <c r="C2930" t="inlineStr">
        <is>
          <t>South</t>
        </is>
      </c>
      <c r="D2930" t="inlineStr">
        <is>
          <t>Bengaluru</t>
        </is>
      </c>
      <c r="E2930" t="inlineStr">
        <is>
          <t>No</t>
        </is>
      </c>
      <c r="F2930" t="inlineStr">
        <is>
          <t>High Value</t>
        </is>
      </c>
      <c r="G2930" t="n">
        <v>6</v>
      </c>
      <c r="H2930" s="24" t="n">
        <v>37582.45</v>
      </c>
      <c r="I2930" s="24" t="n">
        <v>10509.07</v>
      </c>
      <c r="J2930" s="25" t="n">
        <v>45738</v>
      </c>
      <c r="K2930" s="25" t="n">
        <v>45948</v>
      </c>
      <c r="L2930" t="n">
        <v>4</v>
      </c>
      <c r="M2930" t="n">
        <v>4</v>
      </c>
      <c r="N2930" t="n">
        <v>4</v>
      </c>
      <c r="O2930">
        <f>DATE(2026,1,1)-K2930</f>
        <v/>
      </c>
      <c r="P2930">
        <f>IF(G2930&gt;=2,"Repeat","One-time")</f>
        <v/>
      </c>
    </row>
    <row r="2931">
      <c r="A2931" t="inlineStr">
        <is>
          <t>C10979</t>
        </is>
      </c>
      <c r="B2931" t="inlineStr">
        <is>
          <t>Kavya Bose</t>
        </is>
      </c>
      <c r="C2931" t="inlineStr">
        <is>
          <t>East</t>
        </is>
      </c>
      <c r="D2931" t="inlineStr">
        <is>
          <t>Patna</t>
        </is>
      </c>
      <c r="E2931" t="inlineStr">
        <is>
          <t>No</t>
        </is>
      </c>
      <c r="F2931" t="inlineStr">
        <is>
          <t>New</t>
        </is>
      </c>
      <c r="G2931" t="n">
        <v>3</v>
      </c>
      <c r="H2931" s="24" t="n">
        <v>37579.11</v>
      </c>
      <c r="I2931" s="24" t="n">
        <v>3640.84</v>
      </c>
      <c r="J2931" s="25" t="n">
        <v>45937</v>
      </c>
      <c r="K2931" s="25" t="n">
        <v>46016</v>
      </c>
      <c r="L2931" t="n">
        <v>5</v>
      </c>
      <c r="M2931" t="n">
        <v>3</v>
      </c>
      <c r="N2931" t="n">
        <v>4</v>
      </c>
      <c r="O2931">
        <f>DATE(2026,1,1)-K2931</f>
        <v/>
      </c>
      <c r="P2931">
        <f>IF(G2931&gt;=2,"Repeat","One-time")</f>
        <v/>
      </c>
    </row>
    <row r="2932">
      <c r="A2932" t="inlineStr">
        <is>
          <t>C02904</t>
        </is>
      </c>
      <c r="B2932" t="inlineStr">
        <is>
          <t>Pooja Fernandes</t>
        </is>
      </c>
      <c r="C2932" t="inlineStr">
        <is>
          <t>South</t>
        </is>
      </c>
      <c r="D2932" t="inlineStr">
        <is>
          <t>Hyderabad</t>
        </is>
      </c>
      <c r="E2932" t="inlineStr">
        <is>
          <t>Yes</t>
        </is>
      </c>
      <c r="F2932" t="inlineStr">
        <is>
          <t>High Value</t>
        </is>
      </c>
      <c r="G2932" t="n">
        <v>10</v>
      </c>
      <c r="H2932" s="24" t="n">
        <v>37569.58</v>
      </c>
      <c r="I2932" s="24" t="n">
        <v>9119.719999999999</v>
      </c>
      <c r="J2932" s="25" t="n">
        <v>45223</v>
      </c>
      <c r="K2932" s="25" t="n">
        <v>45949</v>
      </c>
      <c r="L2932" t="n">
        <v>4</v>
      </c>
      <c r="M2932" t="n">
        <v>5</v>
      </c>
      <c r="N2932" t="n">
        <v>4</v>
      </c>
      <c r="O2932">
        <f>DATE(2026,1,1)-K2932</f>
        <v/>
      </c>
      <c r="P2932">
        <f>IF(G2932&gt;=2,"Repeat","One-time")</f>
        <v/>
      </c>
    </row>
    <row r="2933">
      <c r="A2933" t="inlineStr">
        <is>
          <t>C04896</t>
        </is>
      </c>
      <c r="B2933" t="inlineStr">
        <is>
          <t>Manish Prasad</t>
        </is>
      </c>
      <c r="C2933" t="inlineStr">
        <is>
          <t>West</t>
        </is>
      </c>
      <c r="D2933" t="inlineStr">
        <is>
          <t>Mumbai</t>
        </is>
      </c>
      <c r="E2933" t="inlineStr">
        <is>
          <t>Yes</t>
        </is>
      </c>
      <c r="F2933" t="inlineStr">
        <is>
          <t>At Risk</t>
        </is>
      </c>
      <c r="G2933" t="n">
        <v>2</v>
      </c>
      <c r="H2933" s="24" t="n">
        <v>37539.22</v>
      </c>
      <c r="I2933" s="24" t="n">
        <v>7174.74</v>
      </c>
      <c r="J2933" s="25" t="n">
        <v>45458</v>
      </c>
      <c r="K2933" s="25" t="n">
        <v>45548</v>
      </c>
      <c r="L2933" t="n">
        <v>2</v>
      </c>
      <c r="M2933" t="n">
        <v>2</v>
      </c>
      <c r="N2933" t="n">
        <v>4</v>
      </c>
      <c r="O2933">
        <f>DATE(2026,1,1)-K2933</f>
        <v/>
      </c>
      <c r="P2933">
        <f>IF(G2933&gt;=2,"Repeat","One-time")</f>
        <v/>
      </c>
    </row>
    <row r="2934">
      <c r="A2934" t="inlineStr">
        <is>
          <t>C03246</t>
        </is>
      </c>
      <c r="B2934" t="inlineStr">
        <is>
          <t>Nikhil Menon</t>
        </is>
      </c>
      <c r="C2934" t="inlineStr">
        <is>
          <t>East</t>
        </is>
      </c>
      <c r="D2934" t="inlineStr">
        <is>
          <t>Kolkata</t>
        </is>
      </c>
      <c r="E2934" t="inlineStr">
        <is>
          <t>Yes</t>
        </is>
      </c>
      <c r="F2934" t="inlineStr">
        <is>
          <t>High Value</t>
        </is>
      </c>
      <c r="G2934" t="n">
        <v>5</v>
      </c>
      <c r="H2934" s="24" t="n">
        <v>37533.38</v>
      </c>
      <c r="I2934" s="24" t="n">
        <v>7527.62</v>
      </c>
      <c r="J2934" s="25" t="n">
        <v>45274</v>
      </c>
      <c r="K2934" s="25" t="n">
        <v>45857</v>
      </c>
      <c r="L2934" t="n">
        <v>3</v>
      </c>
      <c r="M2934" t="n">
        <v>4</v>
      </c>
      <c r="N2934" t="n">
        <v>4</v>
      </c>
      <c r="O2934">
        <f>DATE(2026,1,1)-K2934</f>
        <v/>
      </c>
      <c r="P2934">
        <f>IF(G2934&gt;=2,"Repeat","One-time")</f>
        <v/>
      </c>
    </row>
    <row r="2935">
      <c r="A2935" t="inlineStr">
        <is>
          <t>C09612</t>
        </is>
      </c>
      <c r="B2935" t="inlineStr">
        <is>
          <t>Ritu Agarwal</t>
        </is>
      </c>
      <c r="C2935" t="inlineStr">
        <is>
          <t>North</t>
        </is>
      </c>
      <c r="D2935" t="inlineStr">
        <is>
          <t>Jaipur</t>
        </is>
      </c>
      <c r="E2935" t="inlineStr">
        <is>
          <t>No</t>
        </is>
      </c>
      <c r="F2935" t="inlineStr">
        <is>
          <t>Loyal</t>
        </is>
      </c>
      <c r="G2935" t="n">
        <v>3</v>
      </c>
      <c r="H2935" s="24" t="n">
        <v>37464.78</v>
      </c>
      <c r="I2935" s="24" t="n">
        <v>6673.96</v>
      </c>
      <c r="J2935" s="25" t="n">
        <v>45900</v>
      </c>
      <c r="K2935" s="25" t="n">
        <v>45969</v>
      </c>
      <c r="L2935" t="n">
        <v>4</v>
      </c>
      <c r="M2935" t="n">
        <v>3</v>
      </c>
      <c r="N2935" t="n">
        <v>4</v>
      </c>
      <c r="O2935">
        <f>DATE(2026,1,1)-K2935</f>
        <v/>
      </c>
      <c r="P2935">
        <f>IF(G2935&gt;=2,"Repeat","One-time")</f>
        <v/>
      </c>
    </row>
    <row r="2936">
      <c r="A2936" t="inlineStr">
        <is>
          <t>C02928</t>
        </is>
      </c>
      <c r="B2936" t="inlineStr">
        <is>
          <t>Amit Banerjee</t>
        </is>
      </c>
      <c r="C2936" t="inlineStr">
        <is>
          <t>West</t>
        </is>
      </c>
      <c r="D2936" t="inlineStr">
        <is>
          <t>Pune</t>
        </is>
      </c>
      <c r="E2936" t="inlineStr">
        <is>
          <t>No</t>
        </is>
      </c>
      <c r="F2936" t="inlineStr">
        <is>
          <t>At Risk</t>
        </is>
      </c>
      <c r="G2936" t="n">
        <v>2</v>
      </c>
      <c r="H2936" s="24" t="n">
        <v>37445.9</v>
      </c>
      <c r="I2936" s="24" t="n">
        <v>5298.43</v>
      </c>
      <c r="J2936" s="25" t="n">
        <v>45261</v>
      </c>
      <c r="K2936" s="25" t="n">
        <v>45271</v>
      </c>
      <c r="L2936" t="n">
        <v>1</v>
      </c>
      <c r="M2936" t="n">
        <v>2</v>
      </c>
      <c r="N2936" t="n">
        <v>4</v>
      </c>
      <c r="O2936">
        <f>DATE(2026,1,1)-K2936</f>
        <v/>
      </c>
      <c r="P2936">
        <f>IF(G2936&gt;=2,"Repeat","One-time")</f>
        <v/>
      </c>
    </row>
    <row r="2937">
      <c r="A2937" t="inlineStr">
        <is>
          <t>C08383</t>
        </is>
      </c>
      <c r="B2937" t="inlineStr">
        <is>
          <t>Kavya Verma</t>
        </is>
      </c>
      <c r="C2937" t="inlineStr">
        <is>
          <t>West</t>
        </is>
      </c>
      <c r="D2937" t="inlineStr">
        <is>
          <t>Ahmedabad</t>
        </is>
      </c>
      <c r="E2937" t="inlineStr">
        <is>
          <t>No</t>
        </is>
      </c>
      <c r="F2937" t="inlineStr">
        <is>
          <t>High Value</t>
        </is>
      </c>
      <c r="G2937" t="n">
        <v>6</v>
      </c>
      <c r="H2937" s="24" t="n">
        <v>37443.83</v>
      </c>
      <c r="I2937" s="24" t="n">
        <v>6101.4</v>
      </c>
      <c r="J2937" s="25" t="n">
        <v>45787</v>
      </c>
      <c r="K2937" s="25" t="n">
        <v>46020</v>
      </c>
      <c r="L2937" t="n">
        <v>5</v>
      </c>
      <c r="M2937" t="n">
        <v>4</v>
      </c>
      <c r="N2937" t="n">
        <v>4</v>
      </c>
      <c r="O2937">
        <f>DATE(2026,1,1)-K2937</f>
        <v/>
      </c>
      <c r="P2937">
        <f>IF(G2937&gt;=2,"Repeat","One-time")</f>
        <v/>
      </c>
    </row>
    <row r="2938">
      <c r="A2938" t="inlineStr">
        <is>
          <t>C01826</t>
        </is>
      </c>
      <c r="B2938" t="inlineStr">
        <is>
          <t>Diya Yadav</t>
        </is>
      </c>
      <c r="C2938" t="inlineStr">
        <is>
          <t>North</t>
        </is>
      </c>
      <c r="D2938" t="inlineStr">
        <is>
          <t>Jaipur</t>
        </is>
      </c>
      <c r="E2938" t="inlineStr">
        <is>
          <t>Yes</t>
        </is>
      </c>
      <c r="F2938" t="inlineStr">
        <is>
          <t>At Risk</t>
        </is>
      </c>
      <c r="G2938" t="n">
        <v>2</v>
      </c>
      <c r="H2938" s="24" t="n">
        <v>37439</v>
      </c>
      <c r="I2938" s="24" t="n">
        <v>11063.08</v>
      </c>
      <c r="J2938" s="25" t="n">
        <v>45057</v>
      </c>
      <c r="K2938" s="25" t="n">
        <v>45095</v>
      </c>
      <c r="L2938" t="n">
        <v>1</v>
      </c>
      <c r="M2938" t="n">
        <v>2</v>
      </c>
      <c r="N2938" t="n">
        <v>4</v>
      </c>
      <c r="O2938">
        <f>DATE(2026,1,1)-K2938</f>
        <v/>
      </c>
      <c r="P2938">
        <f>IF(G2938&gt;=2,"Repeat","One-time")</f>
        <v/>
      </c>
    </row>
    <row r="2939">
      <c r="A2939" t="inlineStr">
        <is>
          <t>C05798</t>
        </is>
      </c>
      <c r="B2939" t="inlineStr">
        <is>
          <t>Aarav Bose</t>
        </is>
      </c>
      <c r="C2939" t="inlineStr">
        <is>
          <t>South</t>
        </is>
      </c>
      <c r="D2939" t="inlineStr">
        <is>
          <t>Chennai</t>
        </is>
      </c>
      <c r="E2939" t="inlineStr">
        <is>
          <t>No</t>
        </is>
      </c>
      <c r="F2939" t="inlineStr">
        <is>
          <t>Loyal</t>
        </is>
      </c>
      <c r="G2939" t="n">
        <v>4</v>
      </c>
      <c r="H2939" s="24" t="n">
        <v>37436.47</v>
      </c>
      <c r="I2939" s="24" t="n">
        <v>4531.13</v>
      </c>
      <c r="J2939" s="25" t="n">
        <v>45541</v>
      </c>
      <c r="K2939" s="25" t="n">
        <v>45858</v>
      </c>
      <c r="L2939" t="n">
        <v>3</v>
      </c>
      <c r="M2939" t="n">
        <v>3</v>
      </c>
      <c r="N2939" t="n">
        <v>4</v>
      </c>
      <c r="O2939">
        <f>DATE(2026,1,1)-K2939</f>
        <v/>
      </c>
      <c r="P2939">
        <f>IF(G2939&gt;=2,"Repeat","One-time")</f>
        <v/>
      </c>
    </row>
    <row r="2940">
      <c r="A2940" t="inlineStr">
        <is>
          <t>C06289</t>
        </is>
      </c>
      <c r="B2940" t="inlineStr">
        <is>
          <t>Harpreet Khan</t>
        </is>
      </c>
      <c r="C2940" t="inlineStr">
        <is>
          <t>East</t>
        </is>
      </c>
      <c r="D2940" t="inlineStr">
        <is>
          <t>Kolkata</t>
        </is>
      </c>
      <c r="E2940" t="inlineStr">
        <is>
          <t>No</t>
        </is>
      </c>
      <c r="F2940" t="inlineStr">
        <is>
          <t>High Value</t>
        </is>
      </c>
      <c r="G2940" t="n">
        <v>6</v>
      </c>
      <c r="H2940" s="24" t="n">
        <v>37427.23</v>
      </c>
      <c r="I2940" s="24" t="n">
        <v>3553.47</v>
      </c>
      <c r="J2940" s="25" t="n">
        <v>45540</v>
      </c>
      <c r="K2940" s="25" t="n">
        <v>45780</v>
      </c>
      <c r="L2940" t="n">
        <v>3</v>
      </c>
      <c r="M2940" t="n">
        <v>4</v>
      </c>
      <c r="N2940" t="n">
        <v>4</v>
      </c>
      <c r="O2940">
        <f>DATE(2026,1,1)-K2940</f>
        <v/>
      </c>
      <c r="P2940">
        <f>IF(G2940&gt;=2,"Repeat","One-time")</f>
        <v/>
      </c>
    </row>
    <row r="2941">
      <c r="A2941" t="inlineStr">
        <is>
          <t>C01307</t>
        </is>
      </c>
      <c r="B2941" t="inlineStr">
        <is>
          <t>Nikhil Sinha</t>
        </is>
      </c>
      <c r="C2941" t="inlineStr">
        <is>
          <t>North</t>
        </is>
      </c>
      <c r="D2941" t="inlineStr">
        <is>
          <t>Lucknow</t>
        </is>
      </c>
      <c r="E2941" t="inlineStr">
        <is>
          <t>No</t>
        </is>
      </c>
      <c r="F2941" t="inlineStr">
        <is>
          <t>At Risk</t>
        </is>
      </c>
      <c r="G2941" t="n">
        <v>5</v>
      </c>
      <c r="H2941" s="24" t="n">
        <v>37399.43</v>
      </c>
      <c r="I2941" s="24" t="n">
        <v>7764.59</v>
      </c>
      <c r="J2941" s="25" t="n">
        <v>45013</v>
      </c>
      <c r="K2941" s="25" t="n">
        <v>45387</v>
      </c>
      <c r="L2941" t="n">
        <v>1</v>
      </c>
      <c r="M2941" t="n">
        <v>4</v>
      </c>
      <c r="N2941" t="n">
        <v>4</v>
      </c>
      <c r="O2941">
        <f>DATE(2026,1,1)-K2941</f>
        <v/>
      </c>
      <c r="P2941">
        <f>IF(G2941&gt;=2,"Repeat","One-time")</f>
        <v/>
      </c>
    </row>
    <row r="2942">
      <c r="A2942" t="inlineStr">
        <is>
          <t>C07267</t>
        </is>
      </c>
      <c r="B2942" t="inlineStr">
        <is>
          <t>Farhan Verma</t>
        </is>
      </c>
      <c r="C2942" t="inlineStr">
        <is>
          <t>East</t>
        </is>
      </c>
      <c r="D2942" t="inlineStr">
        <is>
          <t>Patna</t>
        </is>
      </c>
      <c r="E2942" t="inlineStr">
        <is>
          <t>No</t>
        </is>
      </c>
      <c r="F2942" t="inlineStr">
        <is>
          <t>High Value</t>
        </is>
      </c>
      <c r="G2942" t="n">
        <v>5</v>
      </c>
      <c r="H2942" s="24" t="n">
        <v>37384.8</v>
      </c>
      <c r="I2942" s="24" t="n">
        <v>4595.73</v>
      </c>
      <c r="J2942" s="25" t="n">
        <v>45882</v>
      </c>
      <c r="K2942" s="25" t="n">
        <v>45991</v>
      </c>
      <c r="L2942" t="n">
        <v>5</v>
      </c>
      <c r="M2942" t="n">
        <v>4</v>
      </c>
      <c r="N2942" t="n">
        <v>4</v>
      </c>
      <c r="O2942">
        <f>DATE(2026,1,1)-K2942</f>
        <v/>
      </c>
      <c r="P2942">
        <f>IF(G2942&gt;=2,"Repeat","One-time")</f>
        <v/>
      </c>
    </row>
    <row r="2943">
      <c r="A2943" t="inlineStr">
        <is>
          <t>C08537</t>
        </is>
      </c>
      <c r="B2943" t="inlineStr">
        <is>
          <t>Amit Sharma</t>
        </is>
      </c>
      <c r="C2943" t="inlineStr">
        <is>
          <t>South</t>
        </is>
      </c>
      <c r="D2943" t="inlineStr">
        <is>
          <t>Bengaluru</t>
        </is>
      </c>
      <c r="E2943" t="inlineStr">
        <is>
          <t>Yes</t>
        </is>
      </c>
      <c r="F2943" t="inlineStr">
        <is>
          <t>Loyal</t>
        </is>
      </c>
      <c r="G2943" t="n">
        <v>3</v>
      </c>
      <c r="H2943" s="24" t="n">
        <v>37377.18</v>
      </c>
      <c r="I2943" s="24" t="n">
        <v>3505.71</v>
      </c>
      <c r="J2943" s="25" t="n">
        <v>45735</v>
      </c>
      <c r="K2943" s="25" t="n">
        <v>45932</v>
      </c>
      <c r="L2943" t="n">
        <v>4</v>
      </c>
      <c r="M2943" t="n">
        <v>3</v>
      </c>
      <c r="N2943" t="n">
        <v>4</v>
      </c>
      <c r="O2943">
        <f>DATE(2026,1,1)-K2943</f>
        <v/>
      </c>
      <c r="P2943">
        <f>IF(G2943&gt;=2,"Repeat","One-time")</f>
        <v/>
      </c>
    </row>
    <row r="2944">
      <c r="A2944" t="inlineStr">
        <is>
          <t>C09704</t>
        </is>
      </c>
      <c r="B2944" t="inlineStr">
        <is>
          <t>Tanvi Gupta</t>
        </is>
      </c>
      <c r="C2944" t="inlineStr">
        <is>
          <t>West</t>
        </is>
      </c>
      <c r="D2944" t="inlineStr">
        <is>
          <t>Surat</t>
        </is>
      </c>
      <c r="E2944" t="inlineStr">
        <is>
          <t>Yes</t>
        </is>
      </c>
      <c r="F2944" t="inlineStr">
        <is>
          <t>Loyal</t>
        </is>
      </c>
      <c r="G2944" t="n">
        <v>3</v>
      </c>
      <c r="H2944" s="24" t="n">
        <v>37367.07</v>
      </c>
      <c r="I2944" s="24" t="n">
        <v>4303.8</v>
      </c>
      <c r="J2944" s="25" t="n">
        <v>45887</v>
      </c>
      <c r="K2944" s="25" t="n">
        <v>45970</v>
      </c>
      <c r="L2944" t="n">
        <v>4</v>
      </c>
      <c r="M2944" t="n">
        <v>3</v>
      </c>
      <c r="N2944" t="n">
        <v>4</v>
      </c>
      <c r="O2944">
        <f>DATE(2026,1,1)-K2944</f>
        <v/>
      </c>
      <c r="P2944">
        <f>IF(G2944&gt;=2,"Repeat","One-time")</f>
        <v/>
      </c>
    </row>
    <row r="2945">
      <c r="A2945" t="inlineStr">
        <is>
          <t>C01951</t>
        </is>
      </c>
      <c r="B2945" t="inlineStr">
        <is>
          <t>Rahul Yadav</t>
        </is>
      </c>
      <c r="C2945" t="inlineStr">
        <is>
          <t>South</t>
        </is>
      </c>
      <c r="D2945" t="inlineStr">
        <is>
          <t>Coimbatore</t>
        </is>
      </c>
      <c r="E2945" t="inlineStr">
        <is>
          <t>No</t>
        </is>
      </c>
      <c r="F2945" t="inlineStr">
        <is>
          <t>At Risk</t>
        </is>
      </c>
      <c r="G2945" t="n">
        <v>4</v>
      </c>
      <c r="H2945" s="24" t="n">
        <v>37313.3</v>
      </c>
      <c r="I2945" s="24" t="n">
        <v>3766.8</v>
      </c>
      <c r="J2945" s="25" t="n">
        <v>45071</v>
      </c>
      <c r="K2945" s="25" t="n">
        <v>45152</v>
      </c>
      <c r="L2945" t="n">
        <v>1</v>
      </c>
      <c r="M2945" t="n">
        <v>3</v>
      </c>
      <c r="N2945" t="n">
        <v>4</v>
      </c>
      <c r="O2945">
        <f>DATE(2026,1,1)-K2945</f>
        <v/>
      </c>
      <c r="P2945">
        <f>IF(G2945&gt;=2,"Repeat","One-time")</f>
        <v/>
      </c>
    </row>
    <row r="2946">
      <c r="A2946" t="inlineStr">
        <is>
          <t>C09348</t>
        </is>
      </c>
      <c r="B2946" t="inlineStr">
        <is>
          <t>Riya Sinha</t>
        </is>
      </c>
      <c r="C2946" t="inlineStr">
        <is>
          <t>North</t>
        </is>
      </c>
      <c r="D2946" t="inlineStr">
        <is>
          <t>Delhi</t>
        </is>
      </c>
      <c r="E2946" t="inlineStr">
        <is>
          <t>No</t>
        </is>
      </c>
      <c r="F2946" t="inlineStr">
        <is>
          <t>New</t>
        </is>
      </c>
      <c r="G2946" t="n">
        <v>3</v>
      </c>
      <c r="H2946" s="24" t="n">
        <v>37260.85</v>
      </c>
      <c r="I2946" s="24" t="n">
        <v>3240.35</v>
      </c>
      <c r="J2946" s="25" t="n">
        <v>45961</v>
      </c>
      <c r="K2946" s="25" t="n">
        <v>46006</v>
      </c>
      <c r="L2946" t="n">
        <v>5</v>
      </c>
      <c r="M2946" t="n">
        <v>3</v>
      </c>
      <c r="N2946" t="n">
        <v>4</v>
      </c>
      <c r="O2946">
        <f>DATE(2026,1,1)-K2946</f>
        <v/>
      </c>
      <c r="P2946">
        <f>IF(G2946&gt;=2,"Repeat","One-time")</f>
        <v/>
      </c>
    </row>
    <row r="2947">
      <c r="A2947" t="inlineStr">
        <is>
          <t>C06348</t>
        </is>
      </c>
      <c r="B2947" t="inlineStr">
        <is>
          <t>Maria Mehta</t>
        </is>
      </c>
      <c r="C2947" t="inlineStr">
        <is>
          <t>East</t>
        </is>
      </c>
      <c r="D2947" t="inlineStr">
        <is>
          <t>Guwahati</t>
        </is>
      </c>
      <c r="E2947" t="inlineStr">
        <is>
          <t>No</t>
        </is>
      </c>
      <c r="F2947" t="inlineStr">
        <is>
          <t>High Value</t>
        </is>
      </c>
      <c r="G2947" t="n">
        <v>6</v>
      </c>
      <c r="H2947" s="24" t="n">
        <v>37249.58</v>
      </c>
      <c r="I2947" s="24" t="n">
        <v>9809.66</v>
      </c>
      <c r="J2947" s="25" t="n">
        <v>45585</v>
      </c>
      <c r="K2947" s="25" t="n">
        <v>46020</v>
      </c>
      <c r="L2947" t="n">
        <v>5</v>
      </c>
      <c r="M2947" t="n">
        <v>4</v>
      </c>
      <c r="N2947" t="n">
        <v>4</v>
      </c>
      <c r="O2947">
        <f>DATE(2026,1,1)-K2947</f>
        <v/>
      </c>
      <c r="P2947">
        <f>IF(G2947&gt;=2,"Repeat","One-time")</f>
        <v/>
      </c>
    </row>
    <row r="2948">
      <c r="A2948" t="inlineStr">
        <is>
          <t>C02420</t>
        </is>
      </c>
      <c r="B2948" t="inlineStr">
        <is>
          <t>Aarav Kapoor</t>
        </is>
      </c>
      <c r="C2948" t="inlineStr">
        <is>
          <t>West</t>
        </is>
      </c>
      <c r="D2948" t="inlineStr">
        <is>
          <t>Mumbai</t>
        </is>
      </c>
      <c r="E2948" t="inlineStr">
        <is>
          <t>No</t>
        </is>
      </c>
      <c r="F2948" t="inlineStr">
        <is>
          <t>At Risk</t>
        </is>
      </c>
      <c r="G2948" t="n">
        <v>11</v>
      </c>
      <c r="H2948" s="24" t="n">
        <v>37232.31</v>
      </c>
      <c r="I2948" s="24" t="n">
        <v>8914.99</v>
      </c>
      <c r="J2948" s="25" t="n">
        <v>45150</v>
      </c>
      <c r="K2948" s="25" t="n">
        <v>45711</v>
      </c>
      <c r="L2948" t="n">
        <v>2</v>
      </c>
      <c r="M2948" t="n">
        <v>5</v>
      </c>
      <c r="N2948" t="n">
        <v>4</v>
      </c>
      <c r="O2948">
        <f>DATE(2026,1,1)-K2948</f>
        <v/>
      </c>
      <c r="P2948">
        <f>IF(G2948&gt;=2,"Repeat","One-time")</f>
        <v/>
      </c>
    </row>
    <row r="2949">
      <c r="A2949" t="inlineStr">
        <is>
          <t>C01150</t>
        </is>
      </c>
      <c r="B2949" t="inlineStr">
        <is>
          <t>Shreya Singh</t>
        </is>
      </c>
      <c r="C2949" t="inlineStr">
        <is>
          <t>South</t>
        </is>
      </c>
      <c r="D2949" t="inlineStr">
        <is>
          <t>Chennai</t>
        </is>
      </c>
      <c r="E2949" t="inlineStr">
        <is>
          <t>No</t>
        </is>
      </c>
      <c r="F2949" t="inlineStr">
        <is>
          <t>Loyal</t>
        </is>
      </c>
      <c r="G2949" t="n">
        <v>3</v>
      </c>
      <c r="H2949" s="24" t="n">
        <v>37231.03</v>
      </c>
      <c r="I2949" s="24" t="n">
        <v>3321.18</v>
      </c>
      <c r="J2949" s="25" t="n">
        <v>45088</v>
      </c>
      <c r="K2949" s="25" t="n">
        <v>45824</v>
      </c>
      <c r="L2949" t="n">
        <v>3</v>
      </c>
      <c r="M2949" t="n">
        <v>3</v>
      </c>
      <c r="N2949" t="n">
        <v>4</v>
      </c>
      <c r="O2949">
        <f>DATE(2026,1,1)-K2949</f>
        <v/>
      </c>
      <c r="P2949">
        <f>IF(G2949&gt;=2,"Repeat","One-time")</f>
        <v/>
      </c>
    </row>
    <row r="2950">
      <c r="A2950" t="inlineStr">
        <is>
          <t>C11197</t>
        </is>
      </c>
      <c r="B2950" t="inlineStr">
        <is>
          <t>Aarav Patel</t>
        </is>
      </c>
      <c r="C2950" t="inlineStr">
        <is>
          <t>Central</t>
        </is>
      </c>
      <c r="D2950" t="inlineStr">
        <is>
          <t>Bhopal</t>
        </is>
      </c>
      <c r="E2950" t="inlineStr">
        <is>
          <t>Yes</t>
        </is>
      </c>
      <c r="F2950" t="inlineStr">
        <is>
          <t>New</t>
        </is>
      </c>
      <c r="G2950" t="n">
        <v>3</v>
      </c>
      <c r="H2950" s="24" t="n">
        <v>37217.16</v>
      </c>
      <c r="I2950" s="24" t="n">
        <v>3088.17</v>
      </c>
      <c r="J2950" s="25" t="n">
        <v>45956</v>
      </c>
      <c r="K2950" s="25" t="n">
        <v>45975</v>
      </c>
      <c r="L2950" t="n">
        <v>4</v>
      </c>
      <c r="M2950" t="n">
        <v>3</v>
      </c>
      <c r="N2950" t="n">
        <v>4</v>
      </c>
      <c r="O2950">
        <f>DATE(2026,1,1)-K2950</f>
        <v/>
      </c>
      <c r="P2950">
        <f>IF(G2950&gt;=2,"Repeat","One-time")</f>
        <v/>
      </c>
    </row>
    <row r="2951">
      <c r="A2951" t="inlineStr">
        <is>
          <t>C08025</t>
        </is>
      </c>
      <c r="B2951" t="inlineStr">
        <is>
          <t>Ananya Reddy</t>
        </is>
      </c>
      <c r="C2951" t="inlineStr">
        <is>
          <t>East</t>
        </is>
      </c>
      <c r="D2951" t="inlineStr">
        <is>
          <t>Patna</t>
        </is>
      </c>
      <c r="E2951" t="inlineStr">
        <is>
          <t>No</t>
        </is>
      </c>
      <c r="F2951" t="inlineStr">
        <is>
          <t>High Value</t>
        </is>
      </c>
      <c r="G2951" t="n">
        <v>12</v>
      </c>
      <c r="H2951" s="24" t="n">
        <v>37215.74</v>
      </c>
      <c r="I2951" s="24" t="n">
        <v>8565.17</v>
      </c>
      <c r="J2951" s="25" t="n">
        <v>45729</v>
      </c>
      <c r="K2951" s="25" t="n">
        <v>46022</v>
      </c>
      <c r="L2951" t="n">
        <v>5</v>
      </c>
      <c r="M2951" t="n">
        <v>5</v>
      </c>
      <c r="N2951" t="n">
        <v>4</v>
      </c>
      <c r="O2951">
        <f>DATE(2026,1,1)-K2951</f>
        <v/>
      </c>
      <c r="P2951">
        <f>IF(G2951&gt;=2,"Repeat","One-time")</f>
        <v/>
      </c>
    </row>
    <row r="2952">
      <c r="A2952" t="inlineStr">
        <is>
          <t>C05718</t>
        </is>
      </c>
      <c r="B2952" t="inlineStr">
        <is>
          <t>Meera Shah</t>
        </is>
      </c>
      <c r="C2952" t="inlineStr">
        <is>
          <t>South</t>
        </is>
      </c>
      <c r="D2952" t="inlineStr">
        <is>
          <t>Bengaluru</t>
        </is>
      </c>
      <c r="E2952" t="inlineStr">
        <is>
          <t>No</t>
        </is>
      </c>
      <c r="F2952" t="inlineStr">
        <is>
          <t>High Value</t>
        </is>
      </c>
      <c r="G2952" t="n">
        <v>7</v>
      </c>
      <c r="H2952" s="24" t="n">
        <v>37193.46</v>
      </c>
      <c r="I2952" s="24" t="n">
        <v>5628.36</v>
      </c>
      <c r="J2952" s="25" t="n">
        <v>45516</v>
      </c>
      <c r="K2952" s="25" t="n">
        <v>45948</v>
      </c>
      <c r="L2952" t="n">
        <v>4</v>
      </c>
      <c r="M2952" t="n">
        <v>4</v>
      </c>
      <c r="N2952" t="n">
        <v>4</v>
      </c>
      <c r="O2952">
        <f>DATE(2026,1,1)-K2952</f>
        <v/>
      </c>
      <c r="P2952">
        <f>IF(G2952&gt;=2,"Repeat","One-time")</f>
        <v/>
      </c>
    </row>
    <row r="2953">
      <c r="A2953" t="inlineStr">
        <is>
          <t>C05864</t>
        </is>
      </c>
      <c r="B2953" t="inlineStr">
        <is>
          <t>Joseph Prasad</t>
        </is>
      </c>
      <c r="C2953" t="inlineStr">
        <is>
          <t>Central</t>
        </is>
      </c>
      <c r="D2953" t="inlineStr">
        <is>
          <t>Raipur</t>
        </is>
      </c>
      <c r="E2953" t="inlineStr">
        <is>
          <t>Yes</t>
        </is>
      </c>
      <c r="F2953" t="inlineStr">
        <is>
          <t>High Value</t>
        </is>
      </c>
      <c r="G2953" t="n">
        <v>15</v>
      </c>
      <c r="H2953" s="24" t="n">
        <v>37191.17</v>
      </c>
      <c r="I2953" s="24" t="n">
        <v>11490.52</v>
      </c>
      <c r="J2953" s="25" t="n">
        <v>45514</v>
      </c>
      <c r="K2953" s="25" t="n">
        <v>46017</v>
      </c>
      <c r="L2953" t="n">
        <v>5</v>
      </c>
      <c r="M2953" t="n">
        <v>5</v>
      </c>
      <c r="N2953" t="n">
        <v>4</v>
      </c>
      <c r="O2953">
        <f>DATE(2026,1,1)-K2953</f>
        <v/>
      </c>
      <c r="P2953">
        <f>IF(G2953&gt;=2,"Repeat","One-time")</f>
        <v/>
      </c>
    </row>
    <row r="2954">
      <c r="A2954" t="inlineStr">
        <is>
          <t>C01215</t>
        </is>
      </c>
      <c r="B2954" t="inlineStr">
        <is>
          <t>Aditya Shah</t>
        </is>
      </c>
      <c r="C2954" t="inlineStr">
        <is>
          <t>East</t>
        </is>
      </c>
      <c r="D2954" t="inlineStr">
        <is>
          <t>Kolkata</t>
        </is>
      </c>
      <c r="E2954" t="inlineStr">
        <is>
          <t>No</t>
        </is>
      </c>
      <c r="F2954" t="inlineStr">
        <is>
          <t>High Value</t>
        </is>
      </c>
      <c r="G2954" t="n">
        <v>7</v>
      </c>
      <c r="H2954" s="24" t="n">
        <v>37127.92</v>
      </c>
      <c r="I2954" s="24" t="n">
        <v>5520.57</v>
      </c>
      <c r="J2954" s="25" t="n">
        <v>45230</v>
      </c>
      <c r="K2954" s="25" t="n">
        <v>46006</v>
      </c>
      <c r="L2954" t="n">
        <v>5</v>
      </c>
      <c r="M2954" t="n">
        <v>4</v>
      </c>
      <c r="N2954" t="n">
        <v>4</v>
      </c>
      <c r="O2954">
        <f>DATE(2026,1,1)-K2954</f>
        <v/>
      </c>
      <c r="P2954">
        <f>IF(G2954&gt;=2,"Repeat","One-time")</f>
        <v/>
      </c>
    </row>
    <row r="2955">
      <c r="A2955" t="inlineStr">
        <is>
          <t>C01417</t>
        </is>
      </c>
      <c r="B2955" t="inlineStr">
        <is>
          <t>Priya Pillai</t>
        </is>
      </c>
      <c r="C2955" t="inlineStr">
        <is>
          <t>West</t>
        </is>
      </c>
      <c r="D2955" t="inlineStr">
        <is>
          <t>Ahmedabad</t>
        </is>
      </c>
      <c r="E2955" t="inlineStr">
        <is>
          <t>Yes</t>
        </is>
      </c>
      <c r="F2955" t="inlineStr">
        <is>
          <t>High Value</t>
        </is>
      </c>
      <c r="G2955" t="n">
        <v>6</v>
      </c>
      <c r="H2955" s="24" t="n">
        <v>37112.03</v>
      </c>
      <c r="I2955" s="24" t="n">
        <v>10347.14</v>
      </c>
      <c r="J2955" s="25" t="n">
        <v>44993</v>
      </c>
      <c r="K2955" s="25" t="n">
        <v>45860</v>
      </c>
      <c r="L2955" t="n">
        <v>3</v>
      </c>
      <c r="M2955" t="n">
        <v>4</v>
      </c>
      <c r="N2955" t="n">
        <v>4</v>
      </c>
      <c r="O2955">
        <f>DATE(2026,1,1)-K2955</f>
        <v/>
      </c>
      <c r="P2955">
        <f>IF(G2955&gt;=2,"Repeat","One-time")</f>
        <v/>
      </c>
    </row>
    <row r="2956">
      <c r="A2956" t="inlineStr">
        <is>
          <t>C06734</t>
        </is>
      </c>
      <c r="B2956" t="inlineStr">
        <is>
          <t>Ayesha Banerjee</t>
        </is>
      </c>
      <c r="C2956" t="inlineStr">
        <is>
          <t>South</t>
        </is>
      </c>
      <c r="D2956" t="inlineStr">
        <is>
          <t>Coimbatore</t>
        </is>
      </c>
      <c r="E2956" t="inlineStr">
        <is>
          <t>No</t>
        </is>
      </c>
      <c r="F2956" t="inlineStr">
        <is>
          <t>Loyal</t>
        </is>
      </c>
      <c r="G2956" t="n">
        <v>3</v>
      </c>
      <c r="H2956" s="24" t="n">
        <v>37104.71</v>
      </c>
      <c r="I2956" s="24" t="n">
        <v>8183.75</v>
      </c>
      <c r="J2956" s="25" t="n">
        <v>45655</v>
      </c>
      <c r="K2956" s="25" t="n">
        <v>45913</v>
      </c>
      <c r="L2956" t="n">
        <v>3</v>
      </c>
      <c r="M2956" t="n">
        <v>3</v>
      </c>
      <c r="N2956" t="n">
        <v>4</v>
      </c>
      <c r="O2956">
        <f>DATE(2026,1,1)-K2956</f>
        <v/>
      </c>
      <c r="P2956">
        <f>IF(G2956&gt;=2,"Repeat","One-time")</f>
        <v/>
      </c>
    </row>
    <row r="2957">
      <c r="A2957" t="inlineStr">
        <is>
          <t>C01870</t>
        </is>
      </c>
      <c r="B2957" t="inlineStr">
        <is>
          <t>Shreya Shah</t>
        </is>
      </c>
      <c r="C2957" t="inlineStr">
        <is>
          <t>South</t>
        </is>
      </c>
      <c r="D2957" t="inlineStr">
        <is>
          <t>Bengaluru</t>
        </is>
      </c>
      <c r="E2957" t="inlineStr">
        <is>
          <t>Yes</t>
        </is>
      </c>
      <c r="F2957" t="inlineStr">
        <is>
          <t>High Value</t>
        </is>
      </c>
      <c r="G2957" t="n">
        <v>13</v>
      </c>
      <c r="H2957" s="24" t="n">
        <v>37104.68</v>
      </c>
      <c r="I2957" s="24" t="n">
        <v>11245.93</v>
      </c>
      <c r="J2957" s="25" t="n">
        <v>45200</v>
      </c>
      <c r="K2957" s="25" t="n">
        <v>45940</v>
      </c>
      <c r="L2957" t="n">
        <v>4</v>
      </c>
      <c r="M2957" t="n">
        <v>5</v>
      </c>
      <c r="N2957" t="n">
        <v>4</v>
      </c>
      <c r="O2957">
        <f>DATE(2026,1,1)-K2957</f>
        <v/>
      </c>
      <c r="P2957">
        <f>IF(G2957&gt;=2,"Repeat","One-time")</f>
        <v/>
      </c>
    </row>
    <row r="2958">
      <c r="A2958" t="inlineStr">
        <is>
          <t>C06760</t>
        </is>
      </c>
      <c r="B2958" t="inlineStr">
        <is>
          <t>Vivaan Reddy</t>
        </is>
      </c>
      <c r="C2958" t="inlineStr">
        <is>
          <t>South</t>
        </is>
      </c>
      <c r="D2958" t="inlineStr">
        <is>
          <t>Hyderabad</t>
        </is>
      </c>
      <c r="E2958" t="inlineStr">
        <is>
          <t>Yes</t>
        </is>
      </c>
      <c r="F2958" t="inlineStr">
        <is>
          <t>High Value</t>
        </is>
      </c>
      <c r="G2958" t="n">
        <v>6</v>
      </c>
      <c r="H2958" s="24" t="n">
        <v>37103.53</v>
      </c>
      <c r="I2958" s="24" t="n">
        <v>5498.45</v>
      </c>
      <c r="J2958" s="25" t="n">
        <v>45583</v>
      </c>
      <c r="K2958" s="25" t="n">
        <v>45935</v>
      </c>
      <c r="L2958" t="n">
        <v>4</v>
      </c>
      <c r="M2958" t="n">
        <v>4</v>
      </c>
      <c r="N2958" t="n">
        <v>4</v>
      </c>
      <c r="O2958">
        <f>DATE(2026,1,1)-K2958</f>
        <v/>
      </c>
      <c r="P2958">
        <f>IF(G2958&gt;=2,"Repeat","One-time")</f>
        <v/>
      </c>
    </row>
    <row r="2959">
      <c r="A2959" t="inlineStr">
        <is>
          <t>C08793</t>
        </is>
      </c>
      <c r="B2959" t="inlineStr">
        <is>
          <t>Diya Gupta</t>
        </is>
      </c>
      <c r="C2959" t="inlineStr">
        <is>
          <t>West</t>
        </is>
      </c>
      <c r="D2959" t="inlineStr">
        <is>
          <t>Ahmedabad</t>
        </is>
      </c>
      <c r="E2959" t="inlineStr">
        <is>
          <t>No</t>
        </is>
      </c>
      <c r="F2959" t="inlineStr">
        <is>
          <t>High Value</t>
        </is>
      </c>
      <c r="G2959" t="n">
        <v>6</v>
      </c>
      <c r="H2959" s="24" t="n">
        <v>37093.58</v>
      </c>
      <c r="I2959" s="24" t="n">
        <v>6440</v>
      </c>
      <c r="J2959" s="25" t="n">
        <v>45757</v>
      </c>
      <c r="K2959" s="25" t="n">
        <v>46016</v>
      </c>
      <c r="L2959" t="n">
        <v>5</v>
      </c>
      <c r="M2959" t="n">
        <v>4</v>
      </c>
      <c r="N2959" t="n">
        <v>4</v>
      </c>
      <c r="O2959">
        <f>DATE(2026,1,1)-K2959</f>
        <v/>
      </c>
      <c r="P2959">
        <f>IF(G2959&gt;=2,"Repeat","One-time")</f>
        <v/>
      </c>
    </row>
    <row r="2960">
      <c r="A2960" t="inlineStr">
        <is>
          <t>C07054</t>
        </is>
      </c>
      <c r="B2960" t="inlineStr">
        <is>
          <t>Kavya Fernandes</t>
        </is>
      </c>
      <c r="C2960" t="inlineStr">
        <is>
          <t>South</t>
        </is>
      </c>
      <c r="D2960" t="inlineStr">
        <is>
          <t>Hyderabad</t>
        </is>
      </c>
      <c r="E2960" t="inlineStr">
        <is>
          <t>Yes</t>
        </is>
      </c>
      <c r="F2960" t="inlineStr">
        <is>
          <t>High Value</t>
        </is>
      </c>
      <c r="G2960" t="n">
        <v>6</v>
      </c>
      <c r="H2960" s="24" t="n">
        <v>37092.89</v>
      </c>
      <c r="I2960" s="24" t="n">
        <v>5679.54</v>
      </c>
      <c r="J2960" s="25" t="n">
        <v>45598</v>
      </c>
      <c r="K2960" s="25" t="n">
        <v>45960</v>
      </c>
      <c r="L2960" t="n">
        <v>4</v>
      </c>
      <c r="M2960" t="n">
        <v>4</v>
      </c>
      <c r="N2960" t="n">
        <v>4</v>
      </c>
      <c r="O2960">
        <f>DATE(2026,1,1)-K2960</f>
        <v/>
      </c>
      <c r="P2960">
        <f>IF(G2960&gt;=2,"Repeat","One-time")</f>
        <v/>
      </c>
    </row>
    <row r="2961">
      <c r="A2961" t="inlineStr">
        <is>
          <t>C00632</t>
        </is>
      </c>
      <c r="B2961" t="inlineStr">
        <is>
          <t>Aarav Iyer</t>
        </is>
      </c>
      <c r="C2961" t="inlineStr">
        <is>
          <t>West</t>
        </is>
      </c>
      <c r="D2961" t="inlineStr">
        <is>
          <t>Mumbai</t>
        </is>
      </c>
      <c r="E2961" t="inlineStr">
        <is>
          <t>No</t>
        </is>
      </c>
      <c r="F2961" t="inlineStr">
        <is>
          <t>At Risk</t>
        </is>
      </c>
      <c r="G2961" t="n">
        <v>11</v>
      </c>
      <c r="H2961" s="24" t="n">
        <v>37082.7</v>
      </c>
      <c r="I2961" s="24" t="n">
        <v>12176.47</v>
      </c>
      <c r="J2961" s="25" t="n">
        <v>44935</v>
      </c>
      <c r="K2961" s="25" t="n">
        <v>45233</v>
      </c>
      <c r="L2961" t="n">
        <v>1</v>
      </c>
      <c r="M2961" t="n">
        <v>5</v>
      </c>
      <c r="N2961" t="n">
        <v>4</v>
      </c>
      <c r="O2961">
        <f>DATE(2026,1,1)-K2961</f>
        <v/>
      </c>
      <c r="P2961">
        <f>IF(G2961&gt;=2,"Repeat","One-time")</f>
        <v/>
      </c>
    </row>
    <row r="2962">
      <c r="A2962" t="inlineStr">
        <is>
          <t>C06966</t>
        </is>
      </c>
      <c r="B2962" t="inlineStr">
        <is>
          <t>Aditya Kumar</t>
        </is>
      </c>
      <c r="C2962" t="inlineStr">
        <is>
          <t>North</t>
        </is>
      </c>
      <c r="D2962" t="inlineStr">
        <is>
          <t>Gurugram</t>
        </is>
      </c>
      <c r="E2962" t="inlineStr">
        <is>
          <t>No</t>
        </is>
      </c>
      <c r="F2962" t="inlineStr">
        <is>
          <t>Loyal</t>
        </is>
      </c>
      <c r="G2962" t="n">
        <v>3</v>
      </c>
      <c r="H2962" s="24" t="n">
        <v>37073.35</v>
      </c>
      <c r="I2962" s="24" t="n">
        <v>2321.38</v>
      </c>
      <c r="J2962" s="25" t="n">
        <v>45683</v>
      </c>
      <c r="K2962" s="25" t="n">
        <v>45994</v>
      </c>
      <c r="L2962" t="n">
        <v>5</v>
      </c>
      <c r="M2962" t="n">
        <v>3</v>
      </c>
      <c r="N2962" t="n">
        <v>4</v>
      </c>
      <c r="O2962">
        <f>DATE(2026,1,1)-K2962</f>
        <v/>
      </c>
      <c r="P2962">
        <f>IF(G2962&gt;=2,"Repeat","One-time")</f>
        <v/>
      </c>
    </row>
    <row r="2963">
      <c r="A2963" t="inlineStr">
        <is>
          <t>C01694</t>
        </is>
      </c>
      <c r="B2963" t="inlineStr">
        <is>
          <t>Neha Mehta</t>
        </is>
      </c>
      <c r="C2963" t="inlineStr">
        <is>
          <t>West</t>
        </is>
      </c>
      <c r="D2963" t="inlineStr">
        <is>
          <t>Mumbai</t>
        </is>
      </c>
      <c r="E2963" t="inlineStr">
        <is>
          <t>Yes</t>
        </is>
      </c>
      <c r="F2963" t="inlineStr">
        <is>
          <t>At Risk</t>
        </is>
      </c>
      <c r="G2963" t="n">
        <v>4</v>
      </c>
      <c r="H2963" s="24" t="n">
        <v>37067.2</v>
      </c>
      <c r="I2963" s="24" t="n">
        <v>6171.34</v>
      </c>
      <c r="J2963" s="25" t="n">
        <v>45035</v>
      </c>
      <c r="K2963" s="25" t="n">
        <v>45102</v>
      </c>
      <c r="L2963" t="n">
        <v>1</v>
      </c>
      <c r="M2963" t="n">
        <v>3</v>
      </c>
      <c r="N2963" t="n">
        <v>4</v>
      </c>
      <c r="O2963">
        <f>DATE(2026,1,1)-K2963</f>
        <v/>
      </c>
      <c r="P2963">
        <f>IF(G2963&gt;=2,"Repeat","One-time")</f>
        <v/>
      </c>
    </row>
    <row r="2964">
      <c r="A2964" t="inlineStr">
        <is>
          <t>C06088</t>
        </is>
      </c>
      <c r="B2964" t="inlineStr">
        <is>
          <t>Isha Yadav</t>
        </is>
      </c>
      <c r="C2964" t="inlineStr">
        <is>
          <t>East</t>
        </is>
      </c>
      <c r="D2964" t="inlineStr">
        <is>
          <t>Patna</t>
        </is>
      </c>
      <c r="E2964" t="inlineStr">
        <is>
          <t>Yes</t>
        </is>
      </c>
      <c r="F2964" t="inlineStr">
        <is>
          <t>Occasional</t>
        </is>
      </c>
      <c r="G2964" t="n">
        <v>2</v>
      </c>
      <c r="H2964" s="24" t="n">
        <v>37040.32</v>
      </c>
      <c r="I2964" s="24" t="n">
        <v>4066.25</v>
      </c>
      <c r="J2964" s="25" t="n">
        <v>45603</v>
      </c>
      <c r="K2964" s="25" t="n">
        <v>45878</v>
      </c>
      <c r="L2964" t="n">
        <v>3</v>
      </c>
      <c r="M2964" t="n">
        <v>2</v>
      </c>
      <c r="N2964" t="n">
        <v>4</v>
      </c>
      <c r="O2964">
        <f>DATE(2026,1,1)-K2964</f>
        <v/>
      </c>
      <c r="P2964">
        <f>IF(G2964&gt;=2,"Repeat","One-time")</f>
        <v/>
      </c>
    </row>
    <row r="2965">
      <c r="A2965" t="inlineStr">
        <is>
          <t>C06893</t>
        </is>
      </c>
      <c r="B2965" t="inlineStr">
        <is>
          <t>Suresh Mishra</t>
        </is>
      </c>
      <c r="C2965" t="inlineStr">
        <is>
          <t>North</t>
        </is>
      </c>
      <c r="D2965" t="inlineStr">
        <is>
          <t>Delhi</t>
        </is>
      </c>
      <c r="E2965" t="inlineStr">
        <is>
          <t>Yes</t>
        </is>
      </c>
      <c r="F2965" t="inlineStr">
        <is>
          <t>High Value</t>
        </is>
      </c>
      <c r="G2965" t="n">
        <v>9</v>
      </c>
      <c r="H2965" s="24" t="n">
        <v>37030.13</v>
      </c>
      <c r="I2965" s="24" t="n">
        <v>6748.48</v>
      </c>
      <c r="J2965" s="25" t="n">
        <v>45618</v>
      </c>
      <c r="K2965" s="25" t="n">
        <v>46004</v>
      </c>
      <c r="L2965" t="n">
        <v>5</v>
      </c>
      <c r="M2965" t="n">
        <v>5</v>
      </c>
      <c r="N2965" t="n">
        <v>4</v>
      </c>
      <c r="O2965">
        <f>DATE(2026,1,1)-K2965</f>
        <v/>
      </c>
      <c r="P2965">
        <f>IF(G2965&gt;=2,"Repeat","One-time")</f>
        <v/>
      </c>
    </row>
    <row r="2966">
      <c r="A2966" t="inlineStr">
        <is>
          <t>C04938</t>
        </is>
      </c>
      <c r="B2966" t="inlineStr">
        <is>
          <t>Karan Yadav</t>
        </is>
      </c>
      <c r="C2966" t="inlineStr">
        <is>
          <t>West</t>
        </is>
      </c>
      <c r="D2966" t="inlineStr">
        <is>
          <t>Ahmedabad</t>
        </is>
      </c>
      <c r="E2966" t="inlineStr">
        <is>
          <t>Yes</t>
        </is>
      </c>
      <c r="F2966" t="inlineStr">
        <is>
          <t>Occasional</t>
        </is>
      </c>
      <c r="G2966" t="n">
        <v>2</v>
      </c>
      <c r="H2966" s="24" t="n">
        <v>37027.72</v>
      </c>
      <c r="I2966" s="24" t="n">
        <v>6428.97</v>
      </c>
      <c r="J2966" s="25" t="n">
        <v>45422</v>
      </c>
      <c r="K2966" s="25" t="n">
        <v>45914</v>
      </c>
      <c r="L2966" t="n">
        <v>3</v>
      </c>
      <c r="M2966" t="n">
        <v>2</v>
      </c>
      <c r="N2966" t="n">
        <v>4</v>
      </c>
      <c r="O2966">
        <f>DATE(2026,1,1)-K2966</f>
        <v/>
      </c>
      <c r="P2966">
        <f>IF(G2966&gt;=2,"Repeat","One-time")</f>
        <v/>
      </c>
    </row>
    <row r="2967">
      <c r="A2967" t="inlineStr">
        <is>
          <t>C01911</t>
        </is>
      </c>
      <c r="B2967" t="inlineStr">
        <is>
          <t>Maria Agarwal</t>
        </is>
      </c>
      <c r="C2967" t="inlineStr">
        <is>
          <t>South</t>
        </is>
      </c>
      <c r="D2967" t="inlineStr">
        <is>
          <t>Bengaluru</t>
        </is>
      </c>
      <c r="E2967" t="inlineStr">
        <is>
          <t>No</t>
        </is>
      </c>
      <c r="F2967" t="inlineStr">
        <is>
          <t>At Risk</t>
        </is>
      </c>
      <c r="G2967" t="n">
        <v>5</v>
      </c>
      <c r="H2967" s="24" t="n">
        <v>37011.87</v>
      </c>
      <c r="I2967" s="24" t="n">
        <v>2321.33</v>
      </c>
      <c r="J2967" s="25" t="n">
        <v>45251</v>
      </c>
      <c r="K2967" s="25" t="n">
        <v>45646</v>
      </c>
      <c r="L2967" t="n">
        <v>2</v>
      </c>
      <c r="M2967" t="n">
        <v>4</v>
      </c>
      <c r="N2967" t="n">
        <v>4</v>
      </c>
      <c r="O2967">
        <f>DATE(2026,1,1)-K2967</f>
        <v/>
      </c>
      <c r="P2967">
        <f>IF(G2967&gt;=2,"Repeat","One-time")</f>
        <v/>
      </c>
    </row>
    <row r="2968">
      <c r="A2968" t="inlineStr">
        <is>
          <t>C04136</t>
        </is>
      </c>
      <c r="B2968" t="inlineStr">
        <is>
          <t>Amit Verma</t>
        </is>
      </c>
      <c r="C2968" t="inlineStr">
        <is>
          <t>North</t>
        </is>
      </c>
      <c r="D2968" t="inlineStr">
        <is>
          <t>Jaipur</t>
        </is>
      </c>
      <c r="E2968" t="inlineStr">
        <is>
          <t>No</t>
        </is>
      </c>
      <c r="F2968" t="inlineStr">
        <is>
          <t>At Risk</t>
        </is>
      </c>
      <c r="G2968" t="n">
        <v>3</v>
      </c>
      <c r="H2968" s="24" t="n">
        <v>36993.41</v>
      </c>
      <c r="I2968" s="24" t="n">
        <v>4720.7</v>
      </c>
      <c r="J2968" s="25" t="n">
        <v>45368</v>
      </c>
      <c r="K2968" s="25" t="n">
        <v>45423</v>
      </c>
      <c r="L2968" t="n">
        <v>1</v>
      </c>
      <c r="M2968" t="n">
        <v>3</v>
      </c>
      <c r="N2968" t="n">
        <v>4</v>
      </c>
      <c r="O2968">
        <f>DATE(2026,1,1)-K2968</f>
        <v/>
      </c>
      <c r="P2968">
        <f>IF(G2968&gt;=2,"Repeat","One-time")</f>
        <v/>
      </c>
    </row>
    <row r="2969">
      <c r="A2969" t="inlineStr">
        <is>
          <t>C04591</t>
        </is>
      </c>
      <c r="B2969" t="inlineStr">
        <is>
          <t>Ayesha Shah</t>
        </is>
      </c>
      <c r="C2969" t="inlineStr">
        <is>
          <t>South</t>
        </is>
      </c>
      <c r="D2969" t="inlineStr">
        <is>
          <t>Bengaluru</t>
        </is>
      </c>
      <c r="E2969" t="inlineStr">
        <is>
          <t>No</t>
        </is>
      </c>
      <c r="F2969" t="inlineStr">
        <is>
          <t>High Value</t>
        </is>
      </c>
      <c r="G2969" t="n">
        <v>6</v>
      </c>
      <c r="H2969" s="24" t="n">
        <v>36973.83</v>
      </c>
      <c r="I2969" s="24" t="n">
        <v>7813.65</v>
      </c>
      <c r="J2969" s="25" t="n">
        <v>45544</v>
      </c>
      <c r="K2969" s="25" t="n">
        <v>45812</v>
      </c>
      <c r="L2969" t="n">
        <v>3</v>
      </c>
      <c r="M2969" t="n">
        <v>4</v>
      </c>
      <c r="N2969" t="n">
        <v>4</v>
      </c>
      <c r="O2969">
        <f>DATE(2026,1,1)-K2969</f>
        <v/>
      </c>
      <c r="P2969">
        <f>IF(G2969&gt;=2,"Repeat","One-time")</f>
        <v/>
      </c>
    </row>
    <row r="2970">
      <c r="A2970" t="inlineStr">
        <is>
          <t>C09113</t>
        </is>
      </c>
      <c r="B2970" t="inlineStr">
        <is>
          <t>Nikhil Sharma</t>
        </is>
      </c>
      <c r="C2970" t="inlineStr">
        <is>
          <t>West</t>
        </is>
      </c>
      <c r="D2970" t="inlineStr">
        <is>
          <t>Ahmedabad</t>
        </is>
      </c>
      <c r="E2970" t="inlineStr">
        <is>
          <t>Yes</t>
        </is>
      </c>
      <c r="F2970" t="inlineStr">
        <is>
          <t>High Value</t>
        </is>
      </c>
      <c r="G2970" t="n">
        <v>14</v>
      </c>
      <c r="H2970" s="24" t="n">
        <v>36960.98</v>
      </c>
      <c r="I2970" s="24" t="n">
        <v>10950.57</v>
      </c>
      <c r="J2970" s="25" t="n">
        <v>45777</v>
      </c>
      <c r="K2970" s="25" t="n">
        <v>45973</v>
      </c>
      <c r="L2970" t="n">
        <v>4</v>
      </c>
      <c r="M2970" t="n">
        <v>5</v>
      </c>
      <c r="N2970" t="n">
        <v>4</v>
      </c>
      <c r="O2970">
        <f>DATE(2026,1,1)-K2970</f>
        <v/>
      </c>
      <c r="P2970">
        <f>IF(G2970&gt;=2,"Repeat","One-time")</f>
        <v/>
      </c>
    </row>
    <row r="2971">
      <c r="A2971" t="inlineStr">
        <is>
          <t>C03766</t>
        </is>
      </c>
      <c r="B2971" t="inlineStr">
        <is>
          <t>Aditya Menon</t>
        </is>
      </c>
      <c r="C2971" t="inlineStr">
        <is>
          <t>South</t>
        </is>
      </c>
      <c r="D2971" t="inlineStr">
        <is>
          <t>Coimbatore</t>
        </is>
      </c>
      <c r="E2971" t="inlineStr">
        <is>
          <t>Yes</t>
        </is>
      </c>
      <c r="F2971" t="inlineStr">
        <is>
          <t>At Risk</t>
        </is>
      </c>
      <c r="G2971" t="n">
        <v>6</v>
      </c>
      <c r="H2971" s="24" t="n">
        <v>36955.69</v>
      </c>
      <c r="I2971" s="24" t="n">
        <v>8166.81</v>
      </c>
      <c r="J2971" s="25" t="n">
        <v>45286</v>
      </c>
      <c r="K2971" s="25" t="n">
        <v>45639</v>
      </c>
      <c r="L2971" t="n">
        <v>2</v>
      </c>
      <c r="M2971" t="n">
        <v>4</v>
      </c>
      <c r="N2971" t="n">
        <v>4</v>
      </c>
      <c r="O2971">
        <f>DATE(2026,1,1)-K2971</f>
        <v/>
      </c>
      <c r="P2971">
        <f>IF(G2971&gt;=2,"Repeat","One-time")</f>
        <v/>
      </c>
    </row>
    <row r="2972">
      <c r="A2972" t="inlineStr">
        <is>
          <t>C03853</t>
        </is>
      </c>
      <c r="B2972" t="inlineStr">
        <is>
          <t>Suresh Gupta</t>
        </is>
      </c>
      <c r="C2972" t="inlineStr">
        <is>
          <t>North</t>
        </is>
      </c>
      <c r="D2972" t="inlineStr">
        <is>
          <t>Delhi</t>
        </is>
      </c>
      <c r="E2972" t="inlineStr">
        <is>
          <t>Yes</t>
        </is>
      </c>
      <c r="F2972" t="inlineStr">
        <is>
          <t>At Risk</t>
        </is>
      </c>
      <c r="G2972" t="n">
        <v>5</v>
      </c>
      <c r="H2972" s="24" t="n">
        <v>36943.29</v>
      </c>
      <c r="I2972" s="24" t="n">
        <v>7594.32</v>
      </c>
      <c r="J2972" s="25" t="n">
        <v>45301</v>
      </c>
      <c r="K2972" s="25" t="n">
        <v>45512</v>
      </c>
      <c r="L2972" t="n">
        <v>2</v>
      </c>
      <c r="M2972" t="n">
        <v>4</v>
      </c>
      <c r="N2972" t="n">
        <v>4</v>
      </c>
      <c r="O2972">
        <f>DATE(2026,1,1)-K2972</f>
        <v/>
      </c>
      <c r="P2972">
        <f>IF(G2972&gt;=2,"Repeat","One-time")</f>
        <v/>
      </c>
    </row>
    <row r="2973">
      <c r="A2973" t="inlineStr">
        <is>
          <t>C05122</t>
        </is>
      </c>
      <c r="B2973" t="inlineStr">
        <is>
          <t>Riya Mehta</t>
        </is>
      </c>
      <c r="C2973" t="inlineStr">
        <is>
          <t>South</t>
        </is>
      </c>
      <c r="D2973" t="inlineStr">
        <is>
          <t>Bengaluru</t>
        </is>
      </c>
      <c r="E2973" t="inlineStr">
        <is>
          <t>No</t>
        </is>
      </c>
      <c r="F2973" t="inlineStr">
        <is>
          <t>High Value</t>
        </is>
      </c>
      <c r="G2973" t="n">
        <v>7</v>
      </c>
      <c r="H2973" s="24" t="n">
        <v>36940.3</v>
      </c>
      <c r="I2973" s="24" t="n">
        <v>8876.559999999999</v>
      </c>
      <c r="J2973" s="25" t="n">
        <v>45494</v>
      </c>
      <c r="K2973" s="25" t="n">
        <v>45770</v>
      </c>
      <c r="L2973" t="n">
        <v>3</v>
      </c>
      <c r="M2973" t="n">
        <v>4</v>
      </c>
      <c r="N2973" t="n">
        <v>4</v>
      </c>
      <c r="O2973">
        <f>DATE(2026,1,1)-K2973</f>
        <v/>
      </c>
      <c r="P2973">
        <f>IF(G2973&gt;=2,"Repeat","One-time")</f>
        <v/>
      </c>
    </row>
    <row r="2974">
      <c r="A2974" t="inlineStr">
        <is>
          <t>C05018</t>
        </is>
      </c>
      <c r="B2974" t="inlineStr">
        <is>
          <t>Deepak Kumar</t>
        </is>
      </c>
      <c r="C2974" t="inlineStr">
        <is>
          <t>West</t>
        </is>
      </c>
      <c r="D2974" t="inlineStr">
        <is>
          <t>Surat</t>
        </is>
      </c>
      <c r="E2974" t="inlineStr">
        <is>
          <t>Yes</t>
        </is>
      </c>
      <c r="F2974" t="inlineStr">
        <is>
          <t>High Value</t>
        </is>
      </c>
      <c r="G2974" t="n">
        <v>8</v>
      </c>
      <c r="H2974" s="24" t="n">
        <v>36929.49</v>
      </c>
      <c r="I2974" s="24" t="n">
        <v>4496.02</v>
      </c>
      <c r="J2974" s="25" t="n">
        <v>45506</v>
      </c>
      <c r="K2974" s="25" t="n">
        <v>45982</v>
      </c>
      <c r="L2974" t="n">
        <v>4</v>
      </c>
      <c r="M2974" t="n">
        <v>4</v>
      </c>
      <c r="N2974" t="n">
        <v>4</v>
      </c>
      <c r="O2974">
        <f>DATE(2026,1,1)-K2974</f>
        <v/>
      </c>
      <c r="P2974">
        <f>IF(G2974&gt;=2,"Repeat","One-time")</f>
        <v/>
      </c>
    </row>
    <row r="2975">
      <c r="A2975" t="inlineStr">
        <is>
          <t>C04885</t>
        </is>
      </c>
      <c r="B2975" t="inlineStr">
        <is>
          <t>Divya Shah</t>
        </is>
      </c>
      <c r="C2975" t="inlineStr">
        <is>
          <t>West</t>
        </is>
      </c>
      <c r="D2975" t="inlineStr">
        <is>
          <t>Ahmedabad</t>
        </is>
      </c>
      <c r="E2975" t="inlineStr">
        <is>
          <t>No</t>
        </is>
      </c>
      <c r="F2975" t="inlineStr">
        <is>
          <t>At Risk</t>
        </is>
      </c>
      <c r="G2975" t="n">
        <v>2</v>
      </c>
      <c r="H2975" s="24" t="n">
        <v>36929.09</v>
      </c>
      <c r="I2975" s="24" t="n">
        <v>2113.98</v>
      </c>
      <c r="J2975" s="25" t="n">
        <v>45439</v>
      </c>
      <c r="K2975" s="25" t="n">
        <v>45727</v>
      </c>
      <c r="L2975" t="n">
        <v>2</v>
      </c>
      <c r="M2975" t="n">
        <v>2</v>
      </c>
      <c r="N2975" t="n">
        <v>4</v>
      </c>
      <c r="O2975">
        <f>DATE(2026,1,1)-K2975</f>
        <v/>
      </c>
      <c r="P2975">
        <f>IF(G2975&gt;=2,"Repeat","One-time")</f>
        <v/>
      </c>
    </row>
    <row r="2976">
      <c r="A2976" t="inlineStr">
        <is>
          <t>C06253</t>
        </is>
      </c>
      <c r="B2976" t="inlineStr">
        <is>
          <t>Varun Verma</t>
        </is>
      </c>
      <c r="C2976" t="inlineStr">
        <is>
          <t>South</t>
        </is>
      </c>
      <c r="D2976" t="inlineStr">
        <is>
          <t>Chennai</t>
        </is>
      </c>
      <c r="E2976" t="inlineStr">
        <is>
          <t>Yes</t>
        </is>
      </c>
      <c r="F2976" t="inlineStr">
        <is>
          <t>Loyal</t>
        </is>
      </c>
      <c r="G2976" t="n">
        <v>4</v>
      </c>
      <c r="H2976" s="24" t="n">
        <v>36926.26</v>
      </c>
      <c r="I2976" s="24" t="n">
        <v>308.64</v>
      </c>
      <c r="J2976" s="25" t="n">
        <v>45538</v>
      </c>
      <c r="K2976" s="25" t="n">
        <v>45954</v>
      </c>
      <c r="L2976" t="n">
        <v>4</v>
      </c>
      <c r="M2976" t="n">
        <v>3</v>
      </c>
      <c r="N2976" t="n">
        <v>4</v>
      </c>
      <c r="O2976">
        <f>DATE(2026,1,1)-K2976</f>
        <v/>
      </c>
      <c r="P2976">
        <f>IF(G2976&gt;=2,"Repeat","One-time")</f>
        <v/>
      </c>
    </row>
    <row r="2977">
      <c r="A2977" t="inlineStr">
        <is>
          <t>C00198</t>
        </is>
      </c>
      <c r="B2977" t="inlineStr">
        <is>
          <t>Ritu Reddy</t>
        </is>
      </c>
      <c r="C2977" t="inlineStr">
        <is>
          <t>South</t>
        </is>
      </c>
      <c r="D2977" t="inlineStr">
        <is>
          <t>Chennai</t>
        </is>
      </c>
      <c r="E2977" t="inlineStr">
        <is>
          <t>No</t>
        </is>
      </c>
      <c r="F2977" t="inlineStr">
        <is>
          <t>At Risk</t>
        </is>
      </c>
      <c r="G2977" t="n">
        <v>8</v>
      </c>
      <c r="H2977" s="24" t="n">
        <v>36905.52</v>
      </c>
      <c r="I2977" s="24" t="n">
        <v>6875.51</v>
      </c>
      <c r="J2977" s="25" t="n">
        <v>44931</v>
      </c>
      <c r="K2977" s="25" t="n">
        <v>45390</v>
      </c>
      <c r="L2977" t="n">
        <v>1</v>
      </c>
      <c r="M2977" t="n">
        <v>4</v>
      </c>
      <c r="N2977" t="n">
        <v>4</v>
      </c>
      <c r="O2977">
        <f>DATE(2026,1,1)-K2977</f>
        <v/>
      </c>
      <c r="P2977">
        <f>IF(G2977&gt;=2,"Repeat","One-time")</f>
        <v/>
      </c>
    </row>
    <row r="2978">
      <c r="A2978" t="inlineStr">
        <is>
          <t>C05399</t>
        </is>
      </c>
      <c r="B2978" t="inlineStr">
        <is>
          <t>Joseph Verma</t>
        </is>
      </c>
      <c r="C2978" t="inlineStr">
        <is>
          <t>West</t>
        </is>
      </c>
      <c r="D2978" t="inlineStr">
        <is>
          <t>Mumbai</t>
        </is>
      </c>
      <c r="E2978" t="inlineStr">
        <is>
          <t>No</t>
        </is>
      </c>
      <c r="F2978" t="inlineStr">
        <is>
          <t>High Value</t>
        </is>
      </c>
      <c r="G2978" t="n">
        <v>10</v>
      </c>
      <c r="H2978" s="24" t="n">
        <v>36887.68</v>
      </c>
      <c r="I2978" s="24" t="n">
        <v>11093.17</v>
      </c>
      <c r="J2978" s="25" t="n">
        <v>45490</v>
      </c>
      <c r="K2978" s="25" t="n">
        <v>45945</v>
      </c>
      <c r="L2978" t="n">
        <v>4</v>
      </c>
      <c r="M2978" t="n">
        <v>5</v>
      </c>
      <c r="N2978" t="n">
        <v>4</v>
      </c>
      <c r="O2978">
        <f>DATE(2026,1,1)-K2978</f>
        <v/>
      </c>
      <c r="P2978">
        <f>IF(G2978&gt;=2,"Repeat","One-time")</f>
        <v/>
      </c>
    </row>
    <row r="2979">
      <c r="A2979" t="inlineStr">
        <is>
          <t>C01536</t>
        </is>
      </c>
      <c r="B2979" t="inlineStr">
        <is>
          <t>Ananya Mukherjee</t>
        </is>
      </c>
      <c r="C2979" t="inlineStr">
        <is>
          <t>West</t>
        </is>
      </c>
      <c r="D2979" t="inlineStr">
        <is>
          <t>Ahmedabad</t>
        </is>
      </c>
      <c r="E2979" t="inlineStr">
        <is>
          <t>Yes</t>
        </is>
      </c>
      <c r="F2979" t="inlineStr">
        <is>
          <t>At Risk</t>
        </is>
      </c>
      <c r="G2979" t="n">
        <v>11</v>
      </c>
      <c r="H2979" s="24" t="n">
        <v>36873.05</v>
      </c>
      <c r="I2979" s="24" t="n">
        <v>9686.969999999999</v>
      </c>
      <c r="J2979" s="25" t="n">
        <v>45024</v>
      </c>
      <c r="K2979" s="25" t="n">
        <v>45686</v>
      </c>
      <c r="L2979" t="n">
        <v>2</v>
      </c>
      <c r="M2979" t="n">
        <v>5</v>
      </c>
      <c r="N2979" t="n">
        <v>4</v>
      </c>
      <c r="O2979">
        <f>DATE(2026,1,1)-K2979</f>
        <v/>
      </c>
      <c r="P2979">
        <f>IF(G2979&gt;=2,"Repeat","One-time")</f>
        <v/>
      </c>
    </row>
    <row r="2980">
      <c r="A2980" t="inlineStr">
        <is>
          <t>C04952</t>
        </is>
      </c>
      <c r="B2980" t="inlineStr">
        <is>
          <t>Farhan Yadav</t>
        </is>
      </c>
      <c r="C2980" t="inlineStr">
        <is>
          <t>East</t>
        </is>
      </c>
      <c r="D2980" t="inlineStr">
        <is>
          <t>Patna</t>
        </is>
      </c>
      <c r="E2980" t="inlineStr">
        <is>
          <t>No</t>
        </is>
      </c>
      <c r="F2980" t="inlineStr">
        <is>
          <t>Occasional</t>
        </is>
      </c>
      <c r="G2980" t="n">
        <v>1</v>
      </c>
      <c r="H2980" s="24" t="n">
        <v>36831.94</v>
      </c>
      <c r="I2980" s="24" t="n">
        <v>3227.71</v>
      </c>
      <c r="J2980" s="25" t="n">
        <v>45902</v>
      </c>
      <c r="K2980" s="25" t="n">
        <v>45902</v>
      </c>
      <c r="L2980" t="n">
        <v>3</v>
      </c>
      <c r="M2980" t="n">
        <v>1</v>
      </c>
      <c r="N2980" t="n">
        <v>4</v>
      </c>
      <c r="O2980">
        <f>DATE(2026,1,1)-K2980</f>
        <v/>
      </c>
      <c r="P2980">
        <f>IF(G2980&gt;=2,"Repeat","One-time")</f>
        <v/>
      </c>
    </row>
    <row r="2981">
      <c r="A2981" t="inlineStr">
        <is>
          <t>C01419</t>
        </is>
      </c>
      <c r="B2981" t="inlineStr">
        <is>
          <t>Sneha Chopra</t>
        </is>
      </c>
      <c r="C2981" t="inlineStr">
        <is>
          <t>West</t>
        </is>
      </c>
      <c r="D2981" t="inlineStr">
        <is>
          <t>Pune</t>
        </is>
      </c>
      <c r="E2981" t="inlineStr">
        <is>
          <t>Yes</t>
        </is>
      </c>
      <c r="F2981" t="inlineStr">
        <is>
          <t>At Risk</t>
        </is>
      </c>
      <c r="G2981" t="n">
        <v>10</v>
      </c>
      <c r="H2981" s="24" t="n">
        <v>36830.5</v>
      </c>
      <c r="I2981" s="24" t="n">
        <v>10974.21</v>
      </c>
      <c r="J2981" s="25" t="n">
        <v>45003</v>
      </c>
      <c r="K2981" s="25" t="n">
        <v>45121</v>
      </c>
      <c r="L2981" t="n">
        <v>1</v>
      </c>
      <c r="M2981" t="n">
        <v>5</v>
      </c>
      <c r="N2981" t="n">
        <v>4</v>
      </c>
      <c r="O2981">
        <f>DATE(2026,1,1)-K2981</f>
        <v/>
      </c>
      <c r="P2981">
        <f>IF(G2981&gt;=2,"Repeat","One-time")</f>
        <v/>
      </c>
    </row>
    <row r="2982">
      <c r="A2982" t="inlineStr">
        <is>
          <t>C05006</t>
        </is>
      </c>
      <c r="B2982" t="inlineStr">
        <is>
          <t>Rohan Agarwal</t>
        </is>
      </c>
      <c r="C2982" t="inlineStr">
        <is>
          <t>North</t>
        </is>
      </c>
      <c r="D2982" t="inlineStr">
        <is>
          <t>Chandigarh</t>
        </is>
      </c>
      <c r="E2982" t="inlineStr">
        <is>
          <t>No</t>
        </is>
      </c>
      <c r="F2982" t="inlineStr">
        <is>
          <t>At Risk</t>
        </is>
      </c>
      <c r="G2982" t="n">
        <v>1</v>
      </c>
      <c r="H2982" s="24" t="n">
        <v>36803.1</v>
      </c>
      <c r="I2982" s="24" t="n">
        <v>2169.96</v>
      </c>
      <c r="J2982" s="25" t="n">
        <v>45575</v>
      </c>
      <c r="K2982" s="25" t="n">
        <v>45575</v>
      </c>
      <c r="L2982" t="n">
        <v>2</v>
      </c>
      <c r="M2982" t="n">
        <v>1</v>
      </c>
      <c r="N2982" t="n">
        <v>4</v>
      </c>
      <c r="O2982">
        <f>DATE(2026,1,1)-K2982</f>
        <v/>
      </c>
      <c r="P2982">
        <f>IF(G2982&gt;=2,"Repeat","One-time")</f>
        <v/>
      </c>
    </row>
    <row r="2983">
      <c r="A2983" t="inlineStr">
        <is>
          <t>C02214</t>
        </is>
      </c>
      <c r="B2983" t="inlineStr">
        <is>
          <t>Ananya Bose</t>
        </is>
      </c>
      <c r="C2983" t="inlineStr">
        <is>
          <t>Central</t>
        </is>
      </c>
      <c r="D2983" t="inlineStr">
        <is>
          <t>Raipur</t>
        </is>
      </c>
      <c r="E2983" t="inlineStr">
        <is>
          <t>No</t>
        </is>
      </c>
      <c r="F2983" t="inlineStr">
        <is>
          <t>High Value</t>
        </is>
      </c>
      <c r="G2983" t="n">
        <v>7</v>
      </c>
      <c r="H2983" s="24" t="n">
        <v>36790.57</v>
      </c>
      <c r="I2983" s="24" t="n">
        <v>7559.01</v>
      </c>
      <c r="J2983" s="25" t="n">
        <v>45102</v>
      </c>
      <c r="K2983" s="25" t="n">
        <v>45889</v>
      </c>
      <c r="L2983" t="n">
        <v>3</v>
      </c>
      <c r="M2983" t="n">
        <v>4</v>
      </c>
      <c r="N2983" t="n">
        <v>4</v>
      </c>
      <c r="O2983">
        <f>DATE(2026,1,1)-K2983</f>
        <v/>
      </c>
      <c r="P2983">
        <f>IF(G2983&gt;=2,"Repeat","One-time")</f>
        <v/>
      </c>
    </row>
    <row r="2984">
      <c r="A2984" t="inlineStr">
        <is>
          <t>C05996</t>
        </is>
      </c>
      <c r="B2984" t="inlineStr">
        <is>
          <t>Divya Mukherjee</t>
        </is>
      </c>
      <c r="C2984" t="inlineStr">
        <is>
          <t>Central</t>
        </is>
      </c>
      <c r="D2984" t="inlineStr">
        <is>
          <t>Nagpur</t>
        </is>
      </c>
      <c r="E2984" t="inlineStr">
        <is>
          <t>No</t>
        </is>
      </c>
      <c r="F2984" t="inlineStr">
        <is>
          <t>High Value</t>
        </is>
      </c>
      <c r="G2984" t="n">
        <v>5</v>
      </c>
      <c r="H2984" s="24" t="n">
        <v>36778.17</v>
      </c>
      <c r="I2984" s="24" t="n">
        <v>8617.139999999999</v>
      </c>
      <c r="J2984" s="25" t="n">
        <v>45536</v>
      </c>
      <c r="K2984" s="25" t="n">
        <v>45933</v>
      </c>
      <c r="L2984" t="n">
        <v>4</v>
      </c>
      <c r="M2984" t="n">
        <v>4</v>
      </c>
      <c r="N2984" t="n">
        <v>4</v>
      </c>
      <c r="O2984">
        <f>DATE(2026,1,1)-K2984</f>
        <v/>
      </c>
      <c r="P2984">
        <f>IF(G2984&gt;=2,"Repeat","One-time")</f>
        <v/>
      </c>
    </row>
    <row r="2985">
      <c r="A2985" t="inlineStr">
        <is>
          <t>C05654</t>
        </is>
      </c>
      <c r="B2985" t="inlineStr">
        <is>
          <t>Arjun Bose</t>
        </is>
      </c>
      <c r="C2985" t="inlineStr">
        <is>
          <t>Central</t>
        </is>
      </c>
      <c r="D2985" t="inlineStr">
        <is>
          <t>Raipur</t>
        </is>
      </c>
      <c r="E2985" t="inlineStr">
        <is>
          <t>No</t>
        </is>
      </c>
      <c r="F2985" t="inlineStr">
        <is>
          <t>High Value</t>
        </is>
      </c>
      <c r="G2985" t="n">
        <v>6</v>
      </c>
      <c r="H2985" s="24" t="n">
        <v>36769.19</v>
      </c>
      <c r="I2985" s="24" t="n">
        <v>9211.48</v>
      </c>
      <c r="J2985" s="25" t="n">
        <v>45515</v>
      </c>
      <c r="K2985" s="25" t="n">
        <v>45962</v>
      </c>
      <c r="L2985" t="n">
        <v>4</v>
      </c>
      <c r="M2985" t="n">
        <v>4</v>
      </c>
      <c r="N2985" t="n">
        <v>4</v>
      </c>
      <c r="O2985">
        <f>DATE(2026,1,1)-K2985</f>
        <v/>
      </c>
      <c r="P2985">
        <f>IF(G2985&gt;=2,"Repeat","One-time")</f>
        <v/>
      </c>
    </row>
    <row r="2986">
      <c r="A2986" t="inlineStr">
        <is>
          <t>C09465</t>
        </is>
      </c>
      <c r="B2986" t="inlineStr">
        <is>
          <t>Ayesha Fernandes</t>
        </is>
      </c>
      <c r="C2986" t="inlineStr">
        <is>
          <t>West</t>
        </is>
      </c>
      <c r="D2986" t="inlineStr">
        <is>
          <t>Pune</t>
        </is>
      </c>
      <c r="E2986" t="inlineStr">
        <is>
          <t>Yes</t>
        </is>
      </c>
      <c r="F2986" t="inlineStr">
        <is>
          <t>High Value</t>
        </is>
      </c>
      <c r="G2986" t="n">
        <v>6</v>
      </c>
      <c r="H2986" s="24" t="n">
        <v>36762.28</v>
      </c>
      <c r="I2986" s="24" t="n">
        <v>4670.03</v>
      </c>
      <c r="J2986" s="25" t="n">
        <v>45836</v>
      </c>
      <c r="K2986" s="25" t="n">
        <v>46009</v>
      </c>
      <c r="L2986" t="n">
        <v>5</v>
      </c>
      <c r="M2986" t="n">
        <v>4</v>
      </c>
      <c r="N2986" t="n">
        <v>4</v>
      </c>
      <c r="O2986">
        <f>DATE(2026,1,1)-K2986</f>
        <v/>
      </c>
      <c r="P2986">
        <f>IF(G2986&gt;=2,"Repeat","One-time")</f>
        <v/>
      </c>
    </row>
    <row r="2987">
      <c r="A2987" t="inlineStr">
        <is>
          <t>C05928</t>
        </is>
      </c>
      <c r="B2987" t="inlineStr">
        <is>
          <t>Neha Khan</t>
        </is>
      </c>
      <c r="C2987" t="inlineStr">
        <is>
          <t>North</t>
        </is>
      </c>
      <c r="D2987" t="inlineStr">
        <is>
          <t>Gurugram</t>
        </is>
      </c>
      <c r="E2987" t="inlineStr">
        <is>
          <t>No</t>
        </is>
      </c>
      <c r="F2987" t="inlineStr">
        <is>
          <t>Loyal</t>
        </is>
      </c>
      <c r="G2987" t="n">
        <v>4</v>
      </c>
      <c r="H2987" s="24" t="n">
        <v>36721.52</v>
      </c>
      <c r="I2987" s="24" t="n">
        <v>6537.11</v>
      </c>
      <c r="J2987" s="25" t="n">
        <v>45737</v>
      </c>
      <c r="K2987" s="25" t="n">
        <v>45949</v>
      </c>
      <c r="L2987" t="n">
        <v>4</v>
      </c>
      <c r="M2987" t="n">
        <v>3</v>
      </c>
      <c r="N2987" t="n">
        <v>4</v>
      </c>
      <c r="O2987">
        <f>DATE(2026,1,1)-K2987</f>
        <v/>
      </c>
      <c r="P2987">
        <f>IF(G2987&gt;=2,"Repeat","One-time")</f>
        <v/>
      </c>
    </row>
    <row r="2988">
      <c r="A2988" t="inlineStr">
        <is>
          <t>C05929</t>
        </is>
      </c>
      <c r="B2988" t="inlineStr">
        <is>
          <t>Diya Chopra</t>
        </is>
      </c>
      <c r="C2988" t="inlineStr">
        <is>
          <t>South</t>
        </is>
      </c>
      <c r="D2988" t="inlineStr">
        <is>
          <t>Bengaluru</t>
        </is>
      </c>
      <c r="E2988" t="inlineStr">
        <is>
          <t>No</t>
        </is>
      </c>
      <c r="F2988" t="inlineStr">
        <is>
          <t>At Risk</t>
        </is>
      </c>
      <c r="G2988" t="n">
        <v>1</v>
      </c>
      <c r="H2988" s="24" t="n">
        <v>36693.33</v>
      </c>
      <c r="I2988" s="24" t="n">
        <v>4802.78</v>
      </c>
      <c r="J2988" s="25" t="n">
        <v>45524</v>
      </c>
      <c r="K2988" s="25" t="n">
        <v>45524</v>
      </c>
      <c r="L2988" t="n">
        <v>2</v>
      </c>
      <c r="M2988" t="n">
        <v>1</v>
      </c>
      <c r="N2988" t="n">
        <v>4</v>
      </c>
      <c r="O2988">
        <f>DATE(2026,1,1)-K2988</f>
        <v/>
      </c>
      <c r="P2988">
        <f>IF(G2988&gt;=2,"Repeat","One-time")</f>
        <v/>
      </c>
    </row>
    <row r="2989">
      <c r="A2989" t="inlineStr">
        <is>
          <t>C06265</t>
        </is>
      </c>
      <c r="B2989" t="inlineStr">
        <is>
          <t>Rahul Joshi</t>
        </is>
      </c>
      <c r="C2989" t="inlineStr">
        <is>
          <t>East</t>
        </is>
      </c>
      <c r="D2989" t="inlineStr">
        <is>
          <t>Kolkata</t>
        </is>
      </c>
      <c r="E2989" t="inlineStr">
        <is>
          <t>No</t>
        </is>
      </c>
      <c r="F2989" t="inlineStr">
        <is>
          <t>High Value</t>
        </is>
      </c>
      <c r="G2989" t="n">
        <v>5</v>
      </c>
      <c r="H2989" s="24" t="n">
        <v>36689.7</v>
      </c>
      <c r="I2989" s="24" t="n">
        <v>4218.5</v>
      </c>
      <c r="J2989" s="25" t="n">
        <v>45589</v>
      </c>
      <c r="K2989" s="25" t="n">
        <v>46007</v>
      </c>
      <c r="L2989" t="n">
        <v>5</v>
      </c>
      <c r="M2989" t="n">
        <v>4</v>
      </c>
      <c r="N2989" t="n">
        <v>4</v>
      </c>
      <c r="O2989">
        <f>DATE(2026,1,1)-K2989</f>
        <v/>
      </c>
      <c r="P2989">
        <f>IF(G2989&gt;=2,"Repeat","One-time")</f>
        <v/>
      </c>
    </row>
    <row r="2990">
      <c r="A2990" t="inlineStr">
        <is>
          <t>C07250</t>
        </is>
      </c>
      <c r="B2990" t="inlineStr">
        <is>
          <t>Sneha Gupta</t>
        </is>
      </c>
      <c r="C2990" t="inlineStr">
        <is>
          <t>West</t>
        </is>
      </c>
      <c r="D2990" t="inlineStr">
        <is>
          <t>Mumbai</t>
        </is>
      </c>
      <c r="E2990" t="inlineStr">
        <is>
          <t>No</t>
        </is>
      </c>
      <c r="F2990" t="inlineStr">
        <is>
          <t>At Risk</t>
        </is>
      </c>
      <c r="G2990" t="n">
        <v>3</v>
      </c>
      <c r="H2990" s="24" t="n">
        <v>36666.77</v>
      </c>
      <c r="I2990" s="24" t="n">
        <v>2378.5</v>
      </c>
      <c r="J2990" s="25" t="n">
        <v>45626</v>
      </c>
      <c r="K2990" s="25" t="n">
        <v>45690</v>
      </c>
      <c r="L2990" t="n">
        <v>2</v>
      </c>
      <c r="M2990" t="n">
        <v>3</v>
      </c>
      <c r="N2990" t="n">
        <v>4</v>
      </c>
      <c r="O2990">
        <f>DATE(2026,1,1)-K2990</f>
        <v/>
      </c>
      <c r="P2990">
        <f>IF(G2990&gt;=2,"Repeat","One-time")</f>
        <v/>
      </c>
    </row>
    <row r="2991">
      <c r="A2991" t="inlineStr">
        <is>
          <t>C00444</t>
        </is>
      </c>
      <c r="B2991" t="inlineStr">
        <is>
          <t>Swati Mishra</t>
        </is>
      </c>
      <c r="C2991" t="inlineStr">
        <is>
          <t>North</t>
        </is>
      </c>
      <c r="D2991" t="inlineStr">
        <is>
          <t>Gurugram</t>
        </is>
      </c>
      <c r="E2991" t="inlineStr">
        <is>
          <t>Yes</t>
        </is>
      </c>
      <c r="F2991" t="inlineStr">
        <is>
          <t>High Value</t>
        </is>
      </c>
      <c r="G2991" t="n">
        <v>13</v>
      </c>
      <c r="H2991" s="24" t="n">
        <v>36665.85</v>
      </c>
      <c r="I2991" s="24" t="n">
        <v>11295.51</v>
      </c>
      <c r="J2991" s="25" t="n">
        <v>44986</v>
      </c>
      <c r="K2991" s="25" t="n">
        <v>45843</v>
      </c>
      <c r="L2991" t="n">
        <v>3</v>
      </c>
      <c r="M2991" t="n">
        <v>5</v>
      </c>
      <c r="N2991" t="n">
        <v>4</v>
      </c>
      <c r="O2991">
        <f>DATE(2026,1,1)-K2991</f>
        <v/>
      </c>
      <c r="P2991">
        <f>IF(G2991&gt;=2,"Repeat","One-time")</f>
        <v/>
      </c>
    </row>
    <row r="2992">
      <c r="A2992" t="inlineStr">
        <is>
          <t>C02490</t>
        </is>
      </c>
      <c r="B2992" t="inlineStr">
        <is>
          <t>Rahul Sinha</t>
        </is>
      </c>
      <c r="C2992" t="inlineStr">
        <is>
          <t>North</t>
        </is>
      </c>
      <c r="D2992" t="inlineStr">
        <is>
          <t>Delhi</t>
        </is>
      </c>
      <c r="E2992" t="inlineStr">
        <is>
          <t>No</t>
        </is>
      </c>
      <c r="F2992" t="inlineStr">
        <is>
          <t>At Risk</t>
        </is>
      </c>
      <c r="G2992" t="n">
        <v>3</v>
      </c>
      <c r="H2992" s="24" t="n">
        <v>36649.66</v>
      </c>
      <c r="I2992" s="24" t="n">
        <v>3120.33</v>
      </c>
      <c r="J2992" s="25" t="n">
        <v>45209</v>
      </c>
      <c r="K2992" s="25" t="n">
        <v>45293</v>
      </c>
      <c r="L2992" t="n">
        <v>1</v>
      </c>
      <c r="M2992" t="n">
        <v>3</v>
      </c>
      <c r="N2992" t="n">
        <v>4</v>
      </c>
      <c r="O2992">
        <f>DATE(2026,1,1)-K2992</f>
        <v/>
      </c>
      <c r="P2992">
        <f>IF(G2992&gt;=2,"Repeat","One-time")</f>
        <v/>
      </c>
    </row>
    <row r="2993">
      <c r="A2993" t="inlineStr">
        <is>
          <t>C05497</t>
        </is>
      </c>
      <c r="B2993" t="inlineStr">
        <is>
          <t>Vivaan Fernandes</t>
        </is>
      </c>
      <c r="C2993" t="inlineStr">
        <is>
          <t>South</t>
        </is>
      </c>
      <c r="D2993" t="inlineStr">
        <is>
          <t>Chennai</t>
        </is>
      </c>
      <c r="E2993" t="inlineStr">
        <is>
          <t>No</t>
        </is>
      </c>
      <c r="F2993" t="inlineStr">
        <is>
          <t>At Risk</t>
        </is>
      </c>
      <c r="G2993" t="n">
        <v>8</v>
      </c>
      <c r="H2993" s="24" t="n">
        <v>36641.38</v>
      </c>
      <c r="I2993" s="24" t="n">
        <v>9684.559999999999</v>
      </c>
      <c r="J2993" s="25" t="n">
        <v>45474</v>
      </c>
      <c r="K2993" s="25" t="n">
        <v>45599</v>
      </c>
      <c r="L2993" t="n">
        <v>2</v>
      </c>
      <c r="M2993" t="n">
        <v>4</v>
      </c>
      <c r="N2993" t="n">
        <v>4</v>
      </c>
      <c r="O2993">
        <f>DATE(2026,1,1)-K2993</f>
        <v/>
      </c>
      <c r="P2993">
        <f>IF(G2993&gt;=2,"Repeat","One-time")</f>
        <v/>
      </c>
    </row>
    <row r="2994">
      <c r="A2994" t="inlineStr">
        <is>
          <t>C04030</t>
        </is>
      </c>
      <c r="B2994" t="inlineStr">
        <is>
          <t>Amit Kapoor</t>
        </is>
      </c>
      <c r="C2994" t="inlineStr">
        <is>
          <t>South</t>
        </is>
      </c>
      <c r="D2994" t="inlineStr">
        <is>
          <t>Bengaluru</t>
        </is>
      </c>
      <c r="E2994" t="inlineStr">
        <is>
          <t>No</t>
        </is>
      </c>
      <c r="F2994" t="inlineStr">
        <is>
          <t>Loyal</t>
        </is>
      </c>
      <c r="G2994" t="n">
        <v>3</v>
      </c>
      <c r="H2994" s="24" t="n">
        <v>36631.08</v>
      </c>
      <c r="I2994" s="24" t="n">
        <v>8750.610000000001</v>
      </c>
      <c r="J2994" s="25" t="n">
        <v>45705</v>
      </c>
      <c r="K2994" s="25" t="n">
        <v>45862</v>
      </c>
      <c r="L2994" t="n">
        <v>3</v>
      </c>
      <c r="M2994" t="n">
        <v>3</v>
      </c>
      <c r="N2994" t="n">
        <v>4</v>
      </c>
      <c r="O2994">
        <f>DATE(2026,1,1)-K2994</f>
        <v/>
      </c>
      <c r="P2994">
        <f>IF(G2994&gt;=2,"Repeat","One-time")</f>
        <v/>
      </c>
    </row>
    <row r="2995">
      <c r="A2995" t="inlineStr">
        <is>
          <t>C08071</t>
        </is>
      </c>
      <c r="B2995" t="inlineStr">
        <is>
          <t>Diya Iyer</t>
        </is>
      </c>
      <c r="C2995" t="inlineStr">
        <is>
          <t>West</t>
        </is>
      </c>
      <c r="D2995" t="inlineStr">
        <is>
          <t>Mumbai</t>
        </is>
      </c>
      <c r="E2995" t="inlineStr">
        <is>
          <t>Yes</t>
        </is>
      </c>
      <c r="F2995" t="inlineStr">
        <is>
          <t>High Value</t>
        </is>
      </c>
      <c r="G2995" t="n">
        <v>6</v>
      </c>
      <c r="H2995" s="24" t="n">
        <v>36584.16</v>
      </c>
      <c r="I2995" s="24" t="n">
        <v>6895.37</v>
      </c>
      <c r="J2995" s="25" t="n">
        <v>45723</v>
      </c>
      <c r="K2995" s="25" t="n">
        <v>46022</v>
      </c>
      <c r="L2995" t="n">
        <v>5</v>
      </c>
      <c r="M2995" t="n">
        <v>4</v>
      </c>
      <c r="N2995" t="n">
        <v>4</v>
      </c>
      <c r="O2995">
        <f>DATE(2026,1,1)-K2995</f>
        <v/>
      </c>
      <c r="P2995">
        <f>IF(G2995&gt;=2,"Repeat","One-time")</f>
        <v/>
      </c>
    </row>
    <row r="2996">
      <c r="A2996" t="inlineStr">
        <is>
          <t>C05731</t>
        </is>
      </c>
      <c r="B2996" t="inlineStr">
        <is>
          <t>Nikhil Iyer</t>
        </is>
      </c>
      <c r="C2996" t="inlineStr">
        <is>
          <t>West</t>
        </is>
      </c>
      <c r="D2996" t="inlineStr">
        <is>
          <t>Pune</t>
        </is>
      </c>
      <c r="E2996" t="inlineStr">
        <is>
          <t>No</t>
        </is>
      </c>
      <c r="F2996" t="inlineStr">
        <is>
          <t>At Risk</t>
        </is>
      </c>
      <c r="G2996" t="n">
        <v>2</v>
      </c>
      <c r="H2996" s="24" t="n">
        <v>36569.94</v>
      </c>
      <c r="I2996" s="24" t="n">
        <v>1139.94</v>
      </c>
      <c r="J2996" s="25" t="n">
        <v>45566</v>
      </c>
      <c r="K2996" s="25" t="n">
        <v>45600</v>
      </c>
      <c r="L2996" t="n">
        <v>2</v>
      </c>
      <c r="M2996" t="n">
        <v>2</v>
      </c>
      <c r="N2996" t="n">
        <v>4</v>
      </c>
      <c r="O2996">
        <f>DATE(2026,1,1)-K2996</f>
        <v/>
      </c>
      <c r="P2996">
        <f>IF(G2996&gt;=2,"Repeat","One-time")</f>
        <v/>
      </c>
    </row>
    <row r="2997">
      <c r="A2997" t="inlineStr">
        <is>
          <t>C02583</t>
        </is>
      </c>
      <c r="B2997" t="inlineStr">
        <is>
          <t>Diya Kumar</t>
        </is>
      </c>
      <c r="C2997" t="inlineStr">
        <is>
          <t>West</t>
        </is>
      </c>
      <c r="D2997" t="inlineStr">
        <is>
          <t>Mumbai</t>
        </is>
      </c>
      <c r="E2997" t="inlineStr">
        <is>
          <t>No</t>
        </is>
      </c>
      <c r="F2997" t="inlineStr">
        <is>
          <t>At Risk</t>
        </is>
      </c>
      <c r="G2997" t="n">
        <v>6</v>
      </c>
      <c r="H2997" s="24" t="n">
        <v>36558.68</v>
      </c>
      <c r="I2997" s="24" t="n">
        <v>9385.5</v>
      </c>
      <c r="J2997" s="25" t="n">
        <v>45175</v>
      </c>
      <c r="K2997" s="25" t="n">
        <v>45621</v>
      </c>
      <c r="L2997" t="n">
        <v>2</v>
      </c>
      <c r="M2997" t="n">
        <v>4</v>
      </c>
      <c r="N2997" t="n">
        <v>4</v>
      </c>
      <c r="O2997">
        <f>DATE(2026,1,1)-K2997</f>
        <v/>
      </c>
      <c r="P2997">
        <f>IF(G2997&gt;=2,"Repeat","One-time")</f>
        <v/>
      </c>
    </row>
    <row r="2998">
      <c r="A2998" t="inlineStr">
        <is>
          <t>C01769</t>
        </is>
      </c>
      <c r="B2998" t="inlineStr">
        <is>
          <t>Meera Mehta</t>
        </is>
      </c>
      <c r="C2998" t="inlineStr">
        <is>
          <t>North</t>
        </is>
      </c>
      <c r="D2998" t="inlineStr">
        <is>
          <t>Chandigarh</t>
        </is>
      </c>
      <c r="E2998" t="inlineStr">
        <is>
          <t>No</t>
        </is>
      </c>
      <c r="F2998" t="inlineStr">
        <is>
          <t>At Risk</t>
        </is>
      </c>
      <c r="G2998" t="n">
        <v>7</v>
      </c>
      <c r="H2998" s="24" t="n">
        <v>36538.27</v>
      </c>
      <c r="I2998" s="24" t="n">
        <v>8394.370000000001</v>
      </c>
      <c r="J2998" s="25" t="n">
        <v>45057</v>
      </c>
      <c r="K2998" s="25" t="n">
        <v>45718</v>
      </c>
      <c r="L2998" t="n">
        <v>2</v>
      </c>
      <c r="M2998" t="n">
        <v>4</v>
      </c>
      <c r="N2998" t="n">
        <v>4</v>
      </c>
      <c r="O2998">
        <f>DATE(2026,1,1)-K2998</f>
        <v/>
      </c>
      <c r="P2998">
        <f>IF(G2998&gt;=2,"Repeat","One-time")</f>
        <v/>
      </c>
    </row>
    <row r="2999">
      <c r="A2999" t="inlineStr">
        <is>
          <t>C01650</t>
        </is>
      </c>
      <c r="B2999" t="inlineStr">
        <is>
          <t>Tanvi Mishra</t>
        </is>
      </c>
      <c r="C2999" t="inlineStr">
        <is>
          <t>East</t>
        </is>
      </c>
      <c r="D2999" t="inlineStr">
        <is>
          <t>Patna</t>
        </is>
      </c>
      <c r="E2999" t="inlineStr">
        <is>
          <t>No</t>
        </is>
      </c>
      <c r="F2999" t="inlineStr">
        <is>
          <t>High Value</t>
        </is>
      </c>
      <c r="G2999" t="n">
        <v>5</v>
      </c>
      <c r="H2999" s="24" t="n">
        <v>36520.57</v>
      </c>
      <c r="I2999" s="24" t="n">
        <v>3421.9</v>
      </c>
      <c r="J2999" s="25" t="n">
        <v>45104</v>
      </c>
      <c r="K2999" s="25" t="n">
        <v>45775</v>
      </c>
      <c r="L2999" t="n">
        <v>3</v>
      </c>
      <c r="M2999" t="n">
        <v>4</v>
      </c>
      <c r="N2999" t="n">
        <v>4</v>
      </c>
      <c r="O2999">
        <f>DATE(2026,1,1)-K2999</f>
        <v/>
      </c>
      <c r="P2999">
        <f>IF(G2999&gt;=2,"Repeat","One-time")</f>
        <v/>
      </c>
    </row>
    <row r="3000">
      <c r="A3000" t="inlineStr">
        <is>
          <t>C08038</t>
        </is>
      </c>
      <c r="B3000" t="inlineStr">
        <is>
          <t>Deepak Gupta</t>
        </is>
      </c>
      <c r="C3000" t="inlineStr">
        <is>
          <t>East</t>
        </is>
      </c>
      <c r="D3000" t="inlineStr">
        <is>
          <t>Patna</t>
        </is>
      </c>
      <c r="E3000" t="inlineStr">
        <is>
          <t>No</t>
        </is>
      </c>
      <c r="F3000" t="inlineStr">
        <is>
          <t>High Value</t>
        </is>
      </c>
      <c r="G3000" t="n">
        <v>6</v>
      </c>
      <c r="H3000" s="24" t="n">
        <v>36504.6</v>
      </c>
      <c r="I3000" s="24" t="n">
        <v>6981.35</v>
      </c>
      <c r="J3000" s="25" t="n">
        <v>45704</v>
      </c>
      <c r="K3000" s="25" t="n">
        <v>46017</v>
      </c>
      <c r="L3000" t="n">
        <v>5</v>
      </c>
      <c r="M3000" t="n">
        <v>4</v>
      </c>
      <c r="N3000" t="n">
        <v>4</v>
      </c>
      <c r="O3000">
        <f>DATE(2026,1,1)-K3000</f>
        <v/>
      </c>
      <c r="P3000">
        <f>IF(G3000&gt;=2,"Repeat","One-time")</f>
        <v/>
      </c>
    </row>
    <row r="3001">
      <c r="A3001" t="inlineStr">
        <is>
          <t>C05873</t>
        </is>
      </c>
      <c r="B3001" t="inlineStr">
        <is>
          <t>Deepak Bose</t>
        </is>
      </c>
      <c r="C3001" t="inlineStr">
        <is>
          <t>South</t>
        </is>
      </c>
      <c r="D3001" t="inlineStr">
        <is>
          <t>Chennai</t>
        </is>
      </c>
      <c r="E3001" t="inlineStr">
        <is>
          <t>Yes</t>
        </is>
      </c>
      <c r="F3001" t="inlineStr">
        <is>
          <t>High Value</t>
        </is>
      </c>
      <c r="G3001" t="n">
        <v>7</v>
      </c>
      <c r="H3001" s="24" t="n">
        <v>36467.48</v>
      </c>
      <c r="I3001" s="24" t="n">
        <v>7422.12</v>
      </c>
      <c r="J3001" s="25" t="n">
        <v>45517</v>
      </c>
      <c r="K3001" s="25" t="n">
        <v>45873</v>
      </c>
      <c r="L3001" t="n">
        <v>3</v>
      </c>
      <c r="M3001" t="n">
        <v>4</v>
      </c>
      <c r="N3001" t="n">
        <v>4</v>
      </c>
      <c r="O3001">
        <f>DATE(2026,1,1)-K3001</f>
        <v/>
      </c>
      <c r="P3001">
        <f>IF(G3001&gt;=2,"Repeat","One-time")</f>
        <v/>
      </c>
    </row>
    <row r="3002">
      <c r="A3002" t="inlineStr">
        <is>
          <t>C03498</t>
        </is>
      </c>
      <c r="B3002" t="inlineStr">
        <is>
          <t>Diya Prasad</t>
        </is>
      </c>
      <c r="C3002" t="inlineStr">
        <is>
          <t>South</t>
        </is>
      </c>
      <c r="D3002" t="inlineStr">
        <is>
          <t>Chennai</t>
        </is>
      </c>
      <c r="E3002" t="inlineStr">
        <is>
          <t>Yes</t>
        </is>
      </c>
      <c r="F3002" t="inlineStr">
        <is>
          <t>At Risk</t>
        </is>
      </c>
      <c r="G3002" t="n">
        <v>4</v>
      </c>
      <c r="H3002" s="24" t="n">
        <v>36459.54</v>
      </c>
      <c r="I3002" s="24" t="n">
        <v>8740.049999999999</v>
      </c>
      <c r="J3002" s="25" t="n">
        <v>45406</v>
      </c>
      <c r="K3002" s="25" t="n">
        <v>45731</v>
      </c>
      <c r="L3002" t="n">
        <v>2</v>
      </c>
      <c r="M3002" t="n">
        <v>3</v>
      </c>
      <c r="N3002" t="n">
        <v>4</v>
      </c>
      <c r="O3002">
        <f>DATE(2026,1,1)-K3002</f>
        <v/>
      </c>
      <c r="P3002">
        <f>IF(G3002&gt;=2,"Repeat","One-time")</f>
        <v/>
      </c>
    </row>
    <row r="3003">
      <c r="A3003" t="inlineStr">
        <is>
          <t>C07258</t>
        </is>
      </c>
      <c r="B3003" t="inlineStr">
        <is>
          <t>Ritu Agarwal</t>
        </is>
      </c>
      <c r="C3003" t="inlineStr">
        <is>
          <t>Central</t>
        </is>
      </c>
      <c r="D3003" t="inlineStr">
        <is>
          <t>Indore</t>
        </is>
      </c>
      <c r="E3003" t="inlineStr">
        <is>
          <t>Yes</t>
        </is>
      </c>
      <c r="F3003" t="inlineStr">
        <is>
          <t>High Value</t>
        </is>
      </c>
      <c r="G3003" t="n">
        <v>8</v>
      </c>
      <c r="H3003" s="24" t="n">
        <v>36455.79</v>
      </c>
      <c r="I3003" s="24" t="n">
        <v>8449.969999999999</v>
      </c>
      <c r="J3003" s="25" t="n">
        <v>45655</v>
      </c>
      <c r="K3003" s="25" t="n">
        <v>45967</v>
      </c>
      <c r="L3003" t="n">
        <v>4</v>
      </c>
      <c r="M3003" t="n">
        <v>5</v>
      </c>
      <c r="N3003" t="n">
        <v>4</v>
      </c>
      <c r="O3003">
        <f>DATE(2026,1,1)-K3003</f>
        <v/>
      </c>
      <c r="P3003">
        <f>IF(G3003&gt;=2,"Repeat","One-time")</f>
        <v/>
      </c>
    </row>
    <row r="3004">
      <c r="A3004" t="inlineStr">
        <is>
          <t>C04063</t>
        </is>
      </c>
      <c r="B3004" t="inlineStr">
        <is>
          <t>Arjun Thakur</t>
        </is>
      </c>
      <c r="C3004" t="inlineStr">
        <is>
          <t>North</t>
        </is>
      </c>
      <c r="D3004" t="inlineStr">
        <is>
          <t>Lucknow</t>
        </is>
      </c>
      <c r="E3004" t="inlineStr">
        <is>
          <t>Yes</t>
        </is>
      </c>
      <c r="F3004" t="inlineStr">
        <is>
          <t>High Value</t>
        </is>
      </c>
      <c r="G3004" t="n">
        <v>5</v>
      </c>
      <c r="H3004" s="24" t="n">
        <v>36453.36</v>
      </c>
      <c r="I3004" s="24" t="n">
        <v>4037.26</v>
      </c>
      <c r="J3004" s="25" t="n">
        <v>45429</v>
      </c>
      <c r="K3004" s="25" t="n">
        <v>45936</v>
      </c>
      <c r="L3004" t="n">
        <v>4</v>
      </c>
      <c r="M3004" t="n">
        <v>4</v>
      </c>
      <c r="N3004" t="n">
        <v>4</v>
      </c>
      <c r="O3004">
        <f>DATE(2026,1,1)-K3004</f>
        <v/>
      </c>
      <c r="P3004">
        <f>IF(G3004&gt;=2,"Repeat","One-time")</f>
        <v/>
      </c>
    </row>
    <row r="3005">
      <c r="A3005" t="inlineStr">
        <is>
          <t>C06809</t>
        </is>
      </c>
      <c r="B3005" t="inlineStr">
        <is>
          <t>Maria Banerjee</t>
        </is>
      </c>
      <c r="C3005" t="inlineStr">
        <is>
          <t>South</t>
        </is>
      </c>
      <c r="D3005" t="inlineStr">
        <is>
          <t>Chennai</t>
        </is>
      </c>
      <c r="E3005" t="inlineStr">
        <is>
          <t>No</t>
        </is>
      </c>
      <c r="F3005" t="inlineStr">
        <is>
          <t>High Value</t>
        </is>
      </c>
      <c r="G3005" t="n">
        <v>5</v>
      </c>
      <c r="H3005" s="24" t="n">
        <v>36446.93</v>
      </c>
      <c r="I3005" s="24" t="n">
        <v>6382.87</v>
      </c>
      <c r="J3005" s="25" t="n">
        <v>45576</v>
      </c>
      <c r="K3005" s="25" t="n">
        <v>45990</v>
      </c>
      <c r="L3005" t="n">
        <v>5</v>
      </c>
      <c r="M3005" t="n">
        <v>4</v>
      </c>
      <c r="N3005" t="n">
        <v>4</v>
      </c>
      <c r="O3005">
        <f>DATE(2026,1,1)-K3005</f>
        <v/>
      </c>
      <c r="P3005">
        <f>IF(G3005&gt;=2,"Repeat","One-time")</f>
        <v/>
      </c>
    </row>
    <row r="3006">
      <c r="A3006" t="inlineStr">
        <is>
          <t>C05542</t>
        </is>
      </c>
      <c r="B3006" t="inlineStr">
        <is>
          <t>Ananya Verma</t>
        </is>
      </c>
      <c r="C3006" t="inlineStr">
        <is>
          <t>North</t>
        </is>
      </c>
      <c r="D3006" t="inlineStr">
        <is>
          <t>Gurugram</t>
        </is>
      </c>
      <c r="E3006" t="inlineStr">
        <is>
          <t>No</t>
        </is>
      </c>
      <c r="F3006" t="inlineStr">
        <is>
          <t>Loyal</t>
        </is>
      </c>
      <c r="G3006" t="n">
        <v>4</v>
      </c>
      <c r="H3006" s="24" t="n">
        <v>36377.89</v>
      </c>
      <c r="I3006" s="24" t="n">
        <v>5557.79</v>
      </c>
      <c r="J3006" s="25" t="n">
        <v>45639</v>
      </c>
      <c r="K3006" s="25" t="n">
        <v>45996</v>
      </c>
      <c r="L3006" t="n">
        <v>5</v>
      </c>
      <c r="M3006" t="n">
        <v>3</v>
      </c>
      <c r="N3006" t="n">
        <v>4</v>
      </c>
      <c r="O3006">
        <f>DATE(2026,1,1)-K3006</f>
        <v/>
      </c>
      <c r="P3006">
        <f>IF(G3006&gt;=2,"Repeat","One-time")</f>
        <v/>
      </c>
    </row>
    <row r="3007">
      <c r="A3007" t="inlineStr">
        <is>
          <t>C08388</t>
        </is>
      </c>
      <c r="B3007" t="inlineStr">
        <is>
          <t>Aditya Shah</t>
        </is>
      </c>
      <c r="C3007" t="inlineStr">
        <is>
          <t>West</t>
        </is>
      </c>
      <c r="D3007" t="inlineStr">
        <is>
          <t>Mumbai</t>
        </is>
      </c>
      <c r="E3007" t="inlineStr">
        <is>
          <t>No</t>
        </is>
      </c>
      <c r="F3007" t="inlineStr">
        <is>
          <t>Occasional</t>
        </is>
      </c>
      <c r="G3007" t="n">
        <v>2</v>
      </c>
      <c r="H3007" s="24" t="n">
        <v>36371.13</v>
      </c>
      <c r="I3007" s="24" t="n">
        <v>3403.26</v>
      </c>
      <c r="J3007" s="25" t="n">
        <v>45838</v>
      </c>
      <c r="K3007" s="25" t="n">
        <v>45940</v>
      </c>
      <c r="L3007" t="n">
        <v>4</v>
      </c>
      <c r="M3007" t="n">
        <v>2</v>
      </c>
      <c r="N3007" t="n">
        <v>4</v>
      </c>
      <c r="O3007">
        <f>DATE(2026,1,1)-K3007</f>
        <v/>
      </c>
      <c r="P3007">
        <f>IF(G3007&gt;=2,"Repeat","One-time")</f>
        <v/>
      </c>
    </row>
    <row r="3008">
      <c r="A3008" t="inlineStr">
        <is>
          <t>C04304</t>
        </is>
      </c>
      <c r="B3008" t="inlineStr">
        <is>
          <t>Priya Gupta</t>
        </is>
      </c>
      <c r="C3008" t="inlineStr">
        <is>
          <t>East</t>
        </is>
      </c>
      <c r="D3008" t="inlineStr">
        <is>
          <t>Bhubaneswar</t>
        </is>
      </c>
      <c r="E3008" t="inlineStr">
        <is>
          <t>No</t>
        </is>
      </c>
      <c r="F3008" t="inlineStr">
        <is>
          <t>New</t>
        </is>
      </c>
      <c r="G3008" t="n">
        <v>1</v>
      </c>
      <c r="H3008" s="24" t="n">
        <v>36369.66</v>
      </c>
      <c r="I3008" s="24" t="n">
        <v>2443.26</v>
      </c>
      <c r="J3008" s="25" t="n">
        <v>46012</v>
      </c>
      <c r="K3008" s="25" t="n">
        <v>46012</v>
      </c>
      <c r="L3008" t="n">
        <v>5</v>
      </c>
      <c r="M3008" t="n">
        <v>1</v>
      </c>
      <c r="N3008" t="n">
        <v>4</v>
      </c>
      <c r="O3008">
        <f>DATE(2026,1,1)-K3008</f>
        <v/>
      </c>
      <c r="P3008">
        <f>IF(G3008&gt;=2,"Repeat","One-time")</f>
        <v/>
      </c>
    </row>
    <row r="3009">
      <c r="A3009" t="inlineStr">
        <is>
          <t>C04764</t>
        </is>
      </c>
      <c r="B3009" t="inlineStr">
        <is>
          <t>Ayesha Thakur</t>
        </is>
      </c>
      <c r="C3009" t="inlineStr">
        <is>
          <t>South</t>
        </is>
      </c>
      <c r="D3009" t="inlineStr">
        <is>
          <t>Hyderabad</t>
        </is>
      </c>
      <c r="E3009" t="inlineStr">
        <is>
          <t>Yes</t>
        </is>
      </c>
      <c r="F3009" t="inlineStr">
        <is>
          <t>At Risk</t>
        </is>
      </c>
      <c r="G3009" t="n">
        <v>3</v>
      </c>
      <c r="H3009" s="24" t="n">
        <v>36349.92</v>
      </c>
      <c r="I3009" s="24" t="n">
        <v>3868.84</v>
      </c>
      <c r="J3009" s="25" t="n">
        <v>45389</v>
      </c>
      <c r="K3009" s="25" t="n">
        <v>45437</v>
      </c>
      <c r="L3009" t="n">
        <v>1</v>
      </c>
      <c r="M3009" t="n">
        <v>3</v>
      </c>
      <c r="N3009" t="n">
        <v>4</v>
      </c>
      <c r="O3009">
        <f>DATE(2026,1,1)-K3009</f>
        <v/>
      </c>
      <c r="P3009">
        <f>IF(G3009&gt;=2,"Repeat","One-time")</f>
        <v/>
      </c>
    </row>
    <row r="3010">
      <c r="A3010" t="inlineStr">
        <is>
          <t>C00200</t>
        </is>
      </c>
      <c r="B3010" t="inlineStr">
        <is>
          <t>Kavya Kapoor</t>
        </is>
      </c>
      <c r="C3010" t="inlineStr">
        <is>
          <t>South</t>
        </is>
      </c>
      <c r="D3010" t="inlineStr">
        <is>
          <t>Kochi</t>
        </is>
      </c>
      <c r="E3010" t="inlineStr">
        <is>
          <t>Yes</t>
        </is>
      </c>
      <c r="F3010" t="inlineStr">
        <is>
          <t>At Risk</t>
        </is>
      </c>
      <c r="G3010" t="n">
        <v>2</v>
      </c>
      <c r="H3010" s="24" t="n">
        <v>36305.35</v>
      </c>
      <c r="I3010" s="24" t="n">
        <v>6373.94</v>
      </c>
      <c r="J3010" s="25" t="n">
        <v>44969</v>
      </c>
      <c r="K3010" s="25" t="n">
        <v>44985</v>
      </c>
      <c r="L3010" t="n">
        <v>1</v>
      </c>
      <c r="M3010" t="n">
        <v>2</v>
      </c>
      <c r="N3010" t="n">
        <v>4</v>
      </c>
      <c r="O3010">
        <f>DATE(2026,1,1)-K3010</f>
        <v/>
      </c>
      <c r="P3010">
        <f>IF(G3010&gt;=2,"Repeat","One-time")</f>
        <v/>
      </c>
    </row>
    <row r="3011">
      <c r="A3011" t="inlineStr">
        <is>
          <t>C03582</t>
        </is>
      </c>
      <c r="B3011" t="inlineStr">
        <is>
          <t>Imran Chopra</t>
        </is>
      </c>
      <c r="C3011" t="inlineStr">
        <is>
          <t>South</t>
        </is>
      </c>
      <c r="D3011" t="inlineStr">
        <is>
          <t>Chennai</t>
        </is>
      </c>
      <c r="E3011" t="inlineStr">
        <is>
          <t>No</t>
        </is>
      </c>
      <c r="F3011" t="inlineStr">
        <is>
          <t>High Value</t>
        </is>
      </c>
      <c r="G3011" t="n">
        <v>6</v>
      </c>
      <c r="H3011" s="24" t="n">
        <v>36288.23</v>
      </c>
      <c r="I3011" s="24" t="n">
        <v>6718.71</v>
      </c>
      <c r="J3011" s="25" t="n">
        <v>45277</v>
      </c>
      <c r="K3011" s="25" t="n">
        <v>45949</v>
      </c>
      <c r="L3011" t="n">
        <v>4</v>
      </c>
      <c r="M3011" t="n">
        <v>4</v>
      </c>
      <c r="N3011" t="n">
        <v>4</v>
      </c>
      <c r="O3011">
        <f>DATE(2026,1,1)-K3011</f>
        <v/>
      </c>
      <c r="P3011">
        <f>IF(G3011&gt;=2,"Repeat","One-time")</f>
        <v/>
      </c>
    </row>
    <row r="3012">
      <c r="A3012" t="inlineStr">
        <is>
          <t>C06674</t>
        </is>
      </c>
      <c r="B3012" t="inlineStr">
        <is>
          <t>Aarav Kumar</t>
        </is>
      </c>
      <c r="C3012" t="inlineStr">
        <is>
          <t>North</t>
        </is>
      </c>
      <c r="D3012" t="inlineStr">
        <is>
          <t>Chandigarh</t>
        </is>
      </c>
      <c r="E3012" t="inlineStr">
        <is>
          <t>Yes</t>
        </is>
      </c>
      <c r="F3012" t="inlineStr">
        <is>
          <t>At Risk</t>
        </is>
      </c>
      <c r="G3012" t="n">
        <v>5</v>
      </c>
      <c r="H3012" s="24" t="n">
        <v>36265.13</v>
      </c>
      <c r="I3012" s="24" t="n">
        <v>5028.97</v>
      </c>
      <c r="J3012" s="25" t="n">
        <v>45603</v>
      </c>
      <c r="K3012" s="25" t="n">
        <v>45717</v>
      </c>
      <c r="L3012" t="n">
        <v>2</v>
      </c>
      <c r="M3012" t="n">
        <v>4</v>
      </c>
      <c r="N3012" t="n">
        <v>4</v>
      </c>
      <c r="O3012">
        <f>DATE(2026,1,1)-K3012</f>
        <v/>
      </c>
      <c r="P3012">
        <f>IF(G3012&gt;=2,"Repeat","One-time")</f>
        <v/>
      </c>
    </row>
    <row r="3013">
      <c r="A3013" t="inlineStr">
        <is>
          <t>C09471</t>
        </is>
      </c>
      <c r="B3013" t="inlineStr">
        <is>
          <t>Suresh Rao</t>
        </is>
      </c>
      <c r="C3013" t="inlineStr">
        <is>
          <t>South</t>
        </is>
      </c>
      <c r="D3013" t="inlineStr">
        <is>
          <t>Bengaluru</t>
        </is>
      </c>
      <c r="E3013" t="inlineStr">
        <is>
          <t>No</t>
        </is>
      </c>
      <c r="F3013" t="inlineStr">
        <is>
          <t>Occasional</t>
        </is>
      </c>
      <c r="G3013" t="n">
        <v>2</v>
      </c>
      <c r="H3013" s="24" t="n">
        <v>36258.09</v>
      </c>
      <c r="I3013" s="24" t="n">
        <v>6297.95</v>
      </c>
      <c r="J3013" s="25" t="n">
        <v>45818</v>
      </c>
      <c r="K3013" s="25" t="n">
        <v>45890</v>
      </c>
      <c r="L3013" t="n">
        <v>3</v>
      </c>
      <c r="M3013" t="n">
        <v>2</v>
      </c>
      <c r="N3013" t="n">
        <v>4</v>
      </c>
      <c r="O3013">
        <f>DATE(2026,1,1)-K3013</f>
        <v/>
      </c>
      <c r="P3013">
        <f>IF(G3013&gt;=2,"Repeat","One-time")</f>
        <v/>
      </c>
    </row>
    <row r="3014">
      <c r="A3014" t="inlineStr">
        <is>
          <t>C00943</t>
        </is>
      </c>
      <c r="B3014" t="inlineStr">
        <is>
          <t>Imran Fernandes</t>
        </is>
      </c>
      <c r="C3014" t="inlineStr">
        <is>
          <t>South</t>
        </is>
      </c>
      <c r="D3014" t="inlineStr">
        <is>
          <t>Bengaluru</t>
        </is>
      </c>
      <c r="E3014" t="inlineStr">
        <is>
          <t>No</t>
        </is>
      </c>
      <c r="F3014" t="inlineStr">
        <is>
          <t>At Risk</t>
        </is>
      </c>
      <c r="G3014" t="n">
        <v>11</v>
      </c>
      <c r="H3014" s="24" t="n">
        <v>36222.1</v>
      </c>
      <c r="I3014" s="24" t="n">
        <v>7949.53</v>
      </c>
      <c r="J3014" s="25" t="n">
        <v>44934</v>
      </c>
      <c r="K3014" s="25" t="n">
        <v>45177</v>
      </c>
      <c r="L3014" t="n">
        <v>1</v>
      </c>
      <c r="M3014" t="n">
        <v>5</v>
      </c>
      <c r="N3014" t="n">
        <v>4</v>
      </c>
      <c r="O3014">
        <f>DATE(2026,1,1)-K3014</f>
        <v/>
      </c>
      <c r="P3014">
        <f>IF(G3014&gt;=2,"Repeat","One-time")</f>
        <v/>
      </c>
    </row>
    <row r="3015">
      <c r="A3015" t="inlineStr">
        <is>
          <t>C01878</t>
        </is>
      </c>
      <c r="B3015" t="inlineStr">
        <is>
          <t>Lakshmi Das</t>
        </is>
      </c>
      <c r="C3015" t="inlineStr">
        <is>
          <t>North</t>
        </is>
      </c>
      <c r="D3015" t="inlineStr">
        <is>
          <t>Lucknow</t>
        </is>
      </c>
      <c r="E3015" t="inlineStr">
        <is>
          <t>No</t>
        </is>
      </c>
      <c r="F3015" t="inlineStr">
        <is>
          <t>High Value</t>
        </is>
      </c>
      <c r="G3015" t="n">
        <v>9</v>
      </c>
      <c r="H3015" s="24" t="n">
        <v>36175.91</v>
      </c>
      <c r="I3015" s="24" t="n">
        <v>5203.35</v>
      </c>
      <c r="J3015" s="25" t="n">
        <v>45058</v>
      </c>
      <c r="K3015" s="25" t="n">
        <v>45970</v>
      </c>
      <c r="L3015" t="n">
        <v>4</v>
      </c>
      <c r="M3015" t="n">
        <v>5</v>
      </c>
      <c r="N3015" t="n">
        <v>4</v>
      </c>
      <c r="O3015">
        <f>DATE(2026,1,1)-K3015</f>
        <v/>
      </c>
      <c r="P3015">
        <f>IF(G3015&gt;=2,"Repeat","One-time")</f>
        <v/>
      </c>
    </row>
    <row r="3016">
      <c r="A3016" t="inlineStr">
        <is>
          <t>C04694</t>
        </is>
      </c>
      <c r="B3016" t="inlineStr">
        <is>
          <t>Pooja Iyer</t>
        </is>
      </c>
      <c r="C3016" t="inlineStr">
        <is>
          <t>West</t>
        </is>
      </c>
      <c r="D3016" t="inlineStr">
        <is>
          <t>Ahmedabad</t>
        </is>
      </c>
      <c r="E3016" t="inlineStr">
        <is>
          <t>No</t>
        </is>
      </c>
      <c r="F3016" t="inlineStr">
        <is>
          <t>At Risk</t>
        </is>
      </c>
      <c r="G3016" t="n">
        <v>4</v>
      </c>
      <c r="H3016" s="24" t="n">
        <v>36170.14</v>
      </c>
      <c r="I3016" s="24" t="n">
        <v>6257.9</v>
      </c>
      <c r="J3016" s="25" t="n">
        <v>45486</v>
      </c>
      <c r="K3016" s="25" t="n">
        <v>45702</v>
      </c>
      <c r="L3016" t="n">
        <v>2</v>
      </c>
      <c r="M3016" t="n">
        <v>3</v>
      </c>
      <c r="N3016" t="n">
        <v>4</v>
      </c>
      <c r="O3016">
        <f>DATE(2026,1,1)-K3016</f>
        <v/>
      </c>
      <c r="P3016">
        <f>IF(G3016&gt;=2,"Repeat","One-time")</f>
        <v/>
      </c>
    </row>
    <row r="3017">
      <c r="A3017" t="inlineStr">
        <is>
          <t>C11058</t>
        </is>
      </c>
      <c r="B3017" t="inlineStr">
        <is>
          <t>Isha Ghosh</t>
        </is>
      </c>
      <c r="C3017" t="inlineStr">
        <is>
          <t>South</t>
        </is>
      </c>
      <c r="D3017" t="inlineStr">
        <is>
          <t>Bengaluru</t>
        </is>
      </c>
      <c r="E3017" t="inlineStr">
        <is>
          <t>Yes</t>
        </is>
      </c>
      <c r="F3017" t="inlineStr">
        <is>
          <t>New</t>
        </is>
      </c>
      <c r="G3017" t="n">
        <v>3</v>
      </c>
      <c r="H3017" s="24" t="n">
        <v>36156.43</v>
      </c>
      <c r="I3017" s="24" t="n">
        <v>5647.99</v>
      </c>
      <c r="J3017" s="25" t="n">
        <v>45944</v>
      </c>
      <c r="K3017" s="25" t="n">
        <v>45987</v>
      </c>
      <c r="L3017" t="n">
        <v>4</v>
      </c>
      <c r="M3017" t="n">
        <v>3</v>
      </c>
      <c r="N3017" t="n">
        <v>4</v>
      </c>
      <c r="O3017">
        <f>DATE(2026,1,1)-K3017</f>
        <v/>
      </c>
      <c r="P3017">
        <f>IF(G3017&gt;=2,"Repeat","One-time")</f>
        <v/>
      </c>
    </row>
    <row r="3018">
      <c r="A3018" t="inlineStr">
        <is>
          <t>C09628</t>
        </is>
      </c>
      <c r="B3018" t="inlineStr">
        <is>
          <t>Isha Singh</t>
        </is>
      </c>
      <c r="C3018" t="inlineStr">
        <is>
          <t>South</t>
        </is>
      </c>
      <c r="D3018" t="inlineStr">
        <is>
          <t>Chennai</t>
        </is>
      </c>
      <c r="E3018" t="inlineStr">
        <is>
          <t>Yes</t>
        </is>
      </c>
      <c r="F3018" t="inlineStr">
        <is>
          <t>Loyal</t>
        </is>
      </c>
      <c r="G3018" t="n">
        <v>3</v>
      </c>
      <c r="H3018" s="24" t="n">
        <v>36132.32</v>
      </c>
      <c r="I3018" s="24" t="n">
        <v>4868.36</v>
      </c>
      <c r="J3018" s="25" t="n">
        <v>45885</v>
      </c>
      <c r="K3018" s="25" t="n">
        <v>45967</v>
      </c>
      <c r="L3018" t="n">
        <v>4</v>
      </c>
      <c r="M3018" t="n">
        <v>3</v>
      </c>
      <c r="N3018" t="n">
        <v>4</v>
      </c>
      <c r="O3018">
        <f>DATE(2026,1,1)-K3018</f>
        <v/>
      </c>
      <c r="P3018">
        <f>IF(G3018&gt;=2,"Repeat","One-time")</f>
        <v/>
      </c>
    </row>
    <row r="3019">
      <c r="A3019" t="inlineStr">
        <is>
          <t>C05416</t>
        </is>
      </c>
      <c r="B3019" t="inlineStr">
        <is>
          <t>Priya Fernandes</t>
        </is>
      </c>
      <c r="C3019" t="inlineStr">
        <is>
          <t>South</t>
        </is>
      </c>
      <c r="D3019" t="inlineStr">
        <is>
          <t>Hyderabad</t>
        </is>
      </c>
      <c r="E3019" t="inlineStr">
        <is>
          <t>No</t>
        </is>
      </c>
      <c r="F3019" t="inlineStr">
        <is>
          <t>Loyal</t>
        </is>
      </c>
      <c r="G3019" t="n">
        <v>3</v>
      </c>
      <c r="H3019" s="24" t="n">
        <v>36128.97</v>
      </c>
      <c r="I3019" s="24" t="n">
        <v>5494.84</v>
      </c>
      <c r="J3019" s="25" t="n">
        <v>45570</v>
      </c>
      <c r="K3019" s="25" t="n">
        <v>46010</v>
      </c>
      <c r="L3019" t="n">
        <v>5</v>
      </c>
      <c r="M3019" t="n">
        <v>3</v>
      </c>
      <c r="N3019" t="n">
        <v>4</v>
      </c>
      <c r="O3019">
        <f>DATE(2026,1,1)-K3019</f>
        <v/>
      </c>
      <c r="P3019">
        <f>IF(G3019&gt;=2,"Repeat","One-time")</f>
        <v/>
      </c>
    </row>
    <row r="3020">
      <c r="A3020" t="inlineStr">
        <is>
          <t>C10434</t>
        </is>
      </c>
      <c r="B3020" t="inlineStr">
        <is>
          <t>Harpreet Rao</t>
        </is>
      </c>
      <c r="C3020" t="inlineStr">
        <is>
          <t>East</t>
        </is>
      </c>
      <c r="D3020" t="inlineStr">
        <is>
          <t>Jamshedpur</t>
        </is>
      </c>
      <c r="E3020" t="inlineStr">
        <is>
          <t>No</t>
        </is>
      </c>
      <c r="F3020" t="inlineStr">
        <is>
          <t>Occasional</t>
        </is>
      </c>
      <c r="G3020" t="n">
        <v>1</v>
      </c>
      <c r="H3020" s="24" t="n">
        <v>36124.85</v>
      </c>
      <c r="I3020" s="24" t="n">
        <v>50.21</v>
      </c>
      <c r="J3020" s="25" t="n">
        <v>45907</v>
      </c>
      <c r="K3020" s="25" t="n">
        <v>45907</v>
      </c>
      <c r="L3020" t="n">
        <v>3</v>
      </c>
      <c r="M3020" t="n">
        <v>2</v>
      </c>
      <c r="N3020" t="n">
        <v>4</v>
      </c>
      <c r="O3020">
        <f>DATE(2026,1,1)-K3020</f>
        <v/>
      </c>
      <c r="P3020">
        <f>IF(G3020&gt;=2,"Repeat","One-time")</f>
        <v/>
      </c>
    </row>
    <row r="3021">
      <c r="A3021" t="inlineStr">
        <is>
          <t>C05866</t>
        </is>
      </c>
      <c r="B3021" t="inlineStr">
        <is>
          <t>Aditya Joshi</t>
        </is>
      </c>
      <c r="C3021" t="inlineStr">
        <is>
          <t>South</t>
        </is>
      </c>
      <c r="D3021" t="inlineStr">
        <is>
          <t>Kochi</t>
        </is>
      </c>
      <c r="E3021" t="inlineStr">
        <is>
          <t>No</t>
        </is>
      </c>
      <c r="F3021" t="inlineStr">
        <is>
          <t>At Risk</t>
        </is>
      </c>
      <c r="G3021" t="n">
        <v>5</v>
      </c>
      <c r="H3021" s="24" t="n">
        <v>36123.61</v>
      </c>
      <c r="I3021" s="24" t="n">
        <v>7076.33</v>
      </c>
      <c r="J3021" s="25" t="n">
        <v>45489</v>
      </c>
      <c r="K3021" s="25" t="n">
        <v>45648</v>
      </c>
      <c r="L3021" t="n">
        <v>2</v>
      </c>
      <c r="M3021" t="n">
        <v>4</v>
      </c>
      <c r="N3021" t="n">
        <v>4</v>
      </c>
      <c r="O3021">
        <f>DATE(2026,1,1)-K3021</f>
        <v/>
      </c>
      <c r="P3021">
        <f>IF(G3021&gt;=2,"Repeat","One-time")</f>
        <v/>
      </c>
    </row>
    <row r="3022">
      <c r="A3022" t="inlineStr">
        <is>
          <t>C07973</t>
        </is>
      </c>
      <c r="B3022" t="inlineStr">
        <is>
          <t>Meera Singh</t>
        </is>
      </c>
      <c r="C3022" t="inlineStr">
        <is>
          <t>South</t>
        </is>
      </c>
      <c r="D3022" t="inlineStr">
        <is>
          <t>Bengaluru</t>
        </is>
      </c>
      <c r="E3022" t="inlineStr">
        <is>
          <t>Yes</t>
        </is>
      </c>
      <c r="F3022" t="inlineStr">
        <is>
          <t>High Value</t>
        </is>
      </c>
      <c r="G3022" t="n">
        <v>6</v>
      </c>
      <c r="H3022" s="24" t="n">
        <v>36105.21</v>
      </c>
      <c r="I3022" s="24" t="n">
        <v>6918.3</v>
      </c>
      <c r="J3022" s="25" t="n">
        <v>45693</v>
      </c>
      <c r="K3022" s="25" t="n">
        <v>46007</v>
      </c>
      <c r="L3022" t="n">
        <v>5</v>
      </c>
      <c r="M3022" t="n">
        <v>4</v>
      </c>
      <c r="N3022" t="n">
        <v>4</v>
      </c>
      <c r="O3022">
        <f>DATE(2026,1,1)-K3022</f>
        <v/>
      </c>
      <c r="P3022">
        <f>IF(G3022&gt;=2,"Repeat","One-time")</f>
        <v/>
      </c>
    </row>
    <row r="3023">
      <c r="A3023" t="inlineStr">
        <is>
          <t>C07659</t>
        </is>
      </c>
      <c r="B3023" t="inlineStr">
        <is>
          <t>Pooja Das</t>
        </is>
      </c>
      <c r="C3023" t="inlineStr">
        <is>
          <t>West</t>
        </is>
      </c>
      <c r="D3023" t="inlineStr">
        <is>
          <t>Mumbai</t>
        </is>
      </c>
      <c r="E3023" t="inlineStr">
        <is>
          <t>Yes</t>
        </is>
      </c>
      <c r="F3023" t="inlineStr">
        <is>
          <t>At Risk</t>
        </is>
      </c>
      <c r="G3023" t="n">
        <v>7</v>
      </c>
      <c r="H3023" s="24" t="n">
        <v>36085.59</v>
      </c>
      <c r="I3023" s="24" t="n">
        <v>6383.08</v>
      </c>
      <c r="J3023" s="25" t="n">
        <v>45653</v>
      </c>
      <c r="K3023" s="25" t="n">
        <v>45732</v>
      </c>
      <c r="L3023" t="n">
        <v>2</v>
      </c>
      <c r="M3023" t="n">
        <v>4</v>
      </c>
      <c r="N3023" t="n">
        <v>4</v>
      </c>
      <c r="O3023">
        <f>DATE(2026,1,1)-K3023</f>
        <v/>
      </c>
      <c r="P3023">
        <f>IF(G3023&gt;=2,"Repeat","One-time")</f>
        <v/>
      </c>
    </row>
    <row r="3024">
      <c r="A3024" t="inlineStr">
        <is>
          <t>C10204</t>
        </is>
      </c>
      <c r="B3024" t="inlineStr">
        <is>
          <t>Sneha Patel</t>
        </is>
      </c>
      <c r="C3024" t="inlineStr">
        <is>
          <t>North</t>
        </is>
      </c>
      <c r="D3024" t="inlineStr">
        <is>
          <t>Delhi</t>
        </is>
      </c>
      <c r="E3024" t="inlineStr">
        <is>
          <t>Yes</t>
        </is>
      </c>
      <c r="F3024" t="inlineStr">
        <is>
          <t>High Value</t>
        </is>
      </c>
      <c r="G3024" t="n">
        <v>5</v>
      </c>
      <c r="H3024" s="24" t="n">
        <v>36078.64</v>
      </c>
      <c r="I3024" s="24" t="n">
        <v>4485.85</v>
      </c>
      <c r="J3024" s="25" t="n">
        <v>45927</v>
      </c>
      <c r="K3024" s="25" t="n">
        <v>46020</v>
      </c>
      <c r="L3024" t="n">
        <v>5</v>
      </c>
      <c r="M3024" t="n">
        <v>4</v>
      </c>
      <c r="N3024" t="n">
        <v>4</v>
      </c>
      <c r="O3024">
        <f>DATE(2026,1,1)-K3024</f>
        <v/>
      </c>
      <c r="P3024">
        <f>IF(G3024&gt;=2,"Repeat","One-time")</f>
        <v/>
      </c>
    </row>
    <row r="3025">
      <c r="A3025" t="inlineStr">
        <is>
          <t>C02234</t>
        </is>
      </c>
      <c r="B3025" t="inlineStr">
        <is>
          <t>Aarav Bose</t>
        </is>
      </c>
      <c r="C3025" t="inlineStr">
        <is>
          <t>South</t>
        </is>
      </c>
      <c r="D3025" t="inlineStr">
        <is>
          <t>Chennai</t>
        </is>
      </c>
      <c r="E3025" t="inlineStr">
        <is>
          <t>Yes</t>
        </is>
      </c>
      <c r="F3025" t="inlineStr">
        <is>
          <t>At Risk</t>
        </is>
      </c>
      <c r="G3025" t="n">
        <v>8</v>
      </c>
      <c r="H3025" s="24" t="n">
        <v>36075.54</v>
      </c>
      <c r="I3025" s="24" t="n">
        <v>4019.63</v>
      </c>
      <c r="J3025" s="25" t="n">
        <v>45136</v>
      </c>
      <c r="K3025" s="25" t="n">
        <v>45510</v>
      </c>
      <c r="L3025" t="n">
        <v>2</v>
      </c>
      <c r="M3025" t="n">
        <v>4</v>
      </c>
      <c r="N3025" t="n">
        <v>4</v>
      </c>
      <c r="O3025">
        <f>DATE(2026,1,1)-K3025</f>
        <v/>
      </c>
      <c r="P3025">
        <f>IF(G3025&gt;=2,"Repeat","One-time")</f>
        <v/>
      </c>
    </row>
    <row r="3026">
      <c r="A3026" t="inlineStr">
        <is>
          <t>C04379</t>
        </is>
      </c>
      <c r="B3026" t="inlineStr">
        <is>
          <t>Tanvi Shah</t>
        </is>
      </c>
      <c r="C3026" t="inlineStr">
        <is>
          <t>South</t>
        </is>
      </c>
      <c r="D3026" t="inlineStr">
        <is>
          <t>Coimbatore</t>
        </is>
      </c>
      <c r="E3026" t="inlineStr">
        <is>
          <t>Yes</t>
        </is>
      </c>
      <c r="F3026" t="inlineStr">
        <is>
          <t>At Risk</t>
        </is>
      </c>
      <c r="G3026" t="n">
        <v>2</v>
      </c>
      <c r="H3026" s="24" t="n">
        <v>36053.3</v>
      </c>
      <c r="I3026" s="24" t="n">
        <v>7662.57</v>
      </c>
      <c r="J3026" s="25" t="n">
        <v>45439</v>
      </c>
      <c r="K3026" s="25" t="n">
        <v>45453</v>
      </c>
      <c r="L3026" t="n">
        <v>1</v>
      </c>
      <c r="M3026" t="n">
        <v>2</v>
      </c>
      <c r="N3026" t="n">
        <v>4</v>
      </c>
      <c r="O3026">
        <f>DATE(2026,1,1)-K3026</f>
        <v/>
      </c>
      <c r="P3026">
        <f>IF(G3026&gt;=2,"Repeat","One-time")</f>
        <v/>
      </c>
    </row>
    <row r="3027">
      <c r="A3027" t="inlineStr">
        <is>
          <t>C09618</t>
        </is>
      </c>
      <c r="B3027" t="inlineStr">
        <is>
          <t>Riya Bose</t>
        </is>
      </c>
      <c r="C3027" t="inlineStr">
        <is>
          <t>North</t>
        </is>
      </c>
      <c r="D3027" t="inlineStr">
        <is>
          <t>Delhi</t>
        </is>
      </c>
      <c r="E3027" t="inlineStr">
        <is>
          <t>No</t>
        </is>
      </c>
      <c r="F3027" t="inlineStr">
        <is>
          <t>Loyal</t>
        </is>
      </c>
      <c r="G3027" t="n">
        <v>3</v>
      </c>
      <c r="H3027" s="24" t="n">
        <v>36040.64</v>
      </c>
      <c r="I3027" s="24" t="n">
        <v>3754.11</v>
      </c>
      <c r="J3027" s="25" t="n">
        <v>45888</v>
      </c>
      <c r="K3027" s="25" t="n">
        <v>45952</v>
      </c>
      <c r="L3027" t="n">
        <v>4</v>
      </c>
      <c r="M3027" t="n">
        <v>3</v>
      </c>
      <c r="N3027" t="n">
        <v>4</v>
      </c>
      <c r="O3027">
        <f>DATE(2026,1,1)-K3027</f>
        <v/>
      </c>
      <c r="P3027">
        <f>IF(G3027&gt;=2,"Repeat","One-time")</f>
        <v/>
      </c>
    </row>
    <row r="3028">
      <c r="A3028" t="inlineStr">
        <is>
          <t>C03434</t>
        </is>
      </c>
      <c r="B3028" t="inlineStr">
        <is>
          <t>Imran Banerjee</t>
        </is>
      </c>
      <c r="C3028" t="inlineStr">
        <is>
          <t>West</t>
        </is>
      </c>
      <c r="D3028" t="inlineStr">
        <is>
          <t>Mumbai</t>
        </is>
      </c>
      <c r="E3028" t="inlineStr">
        <is>
          <t>No</t>
        </is>
      </c>
      <c r="F3028" t="inlineStr">
        <is>
          <t>At Risk</t>
        </is>
      </c>
      <c r="G3028" t="n">
        <v>1</v>
      </c>
      <c r="H3028" s="24" t="n">
        <v>36029.5</v>
      </c>
      <c r="I3028" s="24" t="n">
        <v>6630.8</v>
      </c>
      <c r="J3028" s="25" t="n">
        <v>45359</v>
      </c>
      <c r="K3028" s="25" t="n">
        <v>45359</v>
      </c>
      <c r="L3028" t="n">
        <v>1</v>
      </c>
      <c r="M3028" t="n">
        <v>1</v>
      </c>
      <c r="N3028" t="n">
        <v>4</v>
      </c>
      <c r="O3028">
        <f>DATE(2026,1,1)-K3028</f>
        <v/>
      </c>
      <c r="P3028">
        <f>IF(G3028&gt;=2,"Repeat","One-time")</f>
        <v/>
      </c>
    </row>
    <row r="3029">
      <c r="A3029" t="inlineStr">
        <is>
          <t>C05204</t>
        </is>
      </c>
      <c r="B3029" t="inlineStr">
        <is>
          <t>Rohan Sharma</t>
        </is>
      </c>
      <c r="C3029" t="inlineStr">
        <is>
          <t>West</t>
        </is>
      </c>
      <c r="D3029" t="inlineStr">
        <is>
          <t>Surat</t>
        </is>
      </c>
      <c r="E3029" t="inlineStr">
        <is>
          <t>No</t>
        </is>
      </c>
      <c r="F3029" t="inlineStr">
        <is>
          <t>High Value</t>
        </is>
      </c>
      <c r="G3029" t="n">
        <v>11</v>
      </c>
      <c r="H3029" s="24" t="n">
        <v>36012.35</v>
      </c>
      <c r="I3029" s="24" t="n">
        <v>9027.709999999999</v>
      </c>
      <c r="J3029" s="25" t="n">
        <v>45487</v>
      </c>
      <c r="K3029" s="25" t="n">
        <v>45868</v>
      </c>
      <c r="L3029" t="n">
        <v>3</v>
      </c>
      <c r="M3029" t="n">
        <v>5</v>
      </c>
      <c r="N3029" t="n">
        <v>4</v>
      </c>
      <c r="O3029">
        <f>DATE(2026,1,1)-K3029</f>
        <v/>
      </c>
      <c r="P3029">
        <f>IF(G3029&gt;=2,"Repeat","One-time")</f>
        <v/>
      </c>
    </row>
    <row r="3030">
      <c r="A3030" t="inlineStr">
        <is>
          <t>C06412</t>
        </is>
      </c>
      <c r="B3030" t="inlineStr">
        <is>
          <t>Vivaan Rao</t>
        </is>
      </c>
      <c r="C3030" t="inlineStr">
        <is>
          <t>East</t>
        </is>
      </c>
      <c r="D3030" t="inlineStr">
        <is>
          <t>Guwahati</t>
        </is>
      </c>
      <c r="E3030" t="inlineStr">
        <is>
          <t>No</t>
        </is>
      </c>
      <c r="F3030" t="inlineStr">
        <is>
          <t>At Risk</t>
        </is>
      </c>
      <c r="G3030" t="n">
        <v>1</v>
      </c>
      <c r="H3030" s="24" t="n">
        <v>36008.33</v>
      </c>
      <c r="I3030" s="24" t="n">
        <v>3182.59</v>
      </c>
      <c r="J3030" s="25" t="n">
        <v>45653</v>
      </c>
      <c r="K3030" s="25" t="n">
        <v>45653</v>
      </c>
      <c r="L3030" t="n">
        <v>2</v>
      </c>
      <c r="M3030" t="n">
        <v>1</v>
      </c>
      <c r="N3030" t="n">
        <v>4</v>
      </c>
      <c r="O3030">
        <f>DATE(2026,1,1)-K3030</f>
        <v/>
      </c>
      <c r="P3030">
        <f>IF(G3030&gt;=2,"Repeat","One-time")</f>
        <v/>
      </c>
    </row>
    <row r="3031">
      <c r="A3031" t="inlineStr">
        <is>
          <t>C05360</t>
        </is>
      </c>
      <c r="B3031" t="inlineStr">
        <is>
          <t>Imran Shah</t>
        </is>
      </c>
      <c r="C3031" t="inlineStr">
        <is>
          <t>North</t>
        </is>
      </c>
      <c r="D3031" t="inlineStr">
        <is>
          <t>Jaipur</t>
        </is>
      </c>
      <c r="E3031" t="inlineStr">
        <is>
          <t>No</t>
        </is>
      </c>
      <c r="F3031" t="inlineStr">
        <is>
          <t>Loyal</t>
        </is>
      </c>
      <c r="G3031" t="n">
        <v>4</v>
      </c>
      <c r="H3031" s="24" t="n">
        <v>36004.32</v>
      </c>
      <c r="I3031" s="24" t="n">
        <v>7550.65</v>
      </c>
      <c r="J3031" s="25" t="n">
        <v>45609</v>
      </c>
      <c r="K3031" s="25" t="n">
        <v>45934</v>
      </c>
      <c r="L3031" t="n">
        <v>4</v>
      </c>
      <c r="M3031" t="n">
        <v>3</v>
      </c>
      <c r="N3031" t="n">
        <v>4</v>
      </c>
      <c r="O3031">
        <f>DATE(2026,1,1)-K3031</f>
        <v/>
      </c>
      <c r="P3031">
        <f>IF(G3031&gt;=2,"Repeat","One-time")</f>
        <v/>
      </c>
    </row>
    <row r="3032">
      <c r="A3032" t="inlineStr">
        <is>
          <t>C00494</t>
        </is>
      </c>
      <c r="B3032" t="inlineStr">
        <is>
          <t>Vivaan Thakur</t>
        </is>
      </c>
      <c r="C3032" t="inlineStr">
        <is>
          <t>North</t>
        </is>
      </c>
      <c r="D3032" t="inlineStr">
        <is>
          <t>Lucknow</t>
        </is>
      </c>
      <c r="E3032" t="inlineStr">
        <is>
          <t>No</t>
        </is>
      </c>
      <c r="F3032" t="inlineStr">
        <is>
          <t>Loyal</t>
        </is>
      </c>
      <c r="G3032" t="n">
        <v>4</v>
      </c>
      <c r="H3032" s="24" t="n">
        <v>35987.86</v>
      </c>
      <c r="I3032" s="24" t="n">
        <v>5332.48</v>
      </c>
      <c r="J3032" s="25" t="n">
        <v>45288</v>
      </c>
      <c r="K3032" s="25" t="n">
        <v>45799</v>
      </c>
      <c r="L3032" t="n">
        <v>3</v>
      </c>
      <c r="M3032" t="n">
        <v>3</v>
      </c>
      <c r="N3032" t="n">
        <v>4</v>
      </c>
      <c r="O3032">
        <f>DATE(2026,1,1)-K3032</f>
        <v/>
      </c>
      <c r="P3032">
        <f>IF(G3032&gt;=2,"Repeat","One-time")</f>
        <v/>
      </c>
    </row>
    <row r="3033">
      <c r="A3033" t="inlineStr">
        <is>
          <t>C06650</t>
        </is>
      </c>
      <c r="B3033" t="inlineStr">
        <is>
          <t>Swati Kumar</t>
        </is>
      </c>
      <c r="C3033" t="inlineStr">
        <is>
          <t>North</t>
        </is>
      </c>
      <c r="D3033" t="inlineStr">
        <is>
          <t>Delhi</t>
        </is>
      </c>
      <c r="E3033" t="inlineStr">
        <is>
          <t>Yes</t>
        </is>
      </c>
      <c r="F3033" t="inlineStr">
        <is>
          <t>High Value</t>
        </is>
      </c>
      <c r="G3033" t="n">
        <v>7</v>
      </c>
      <c r="H3033" s="24" t="n">
        <v>35984.64</v>
      </c>
      <c r="I3033" s="24" t="n">
        <v>10545.72</v>
      </c>
      <c r="J3033" s="25" t="n">
        <v>45579</v>
      </c>
      <c r="K3033" s="25" t="n">
        <v>45900</v>
      </c>
      <c r="L3033" t="n">
        <v>3</v>
      </c>
      <c r="M3033" t="n">
        <v>4</v>
      </c>
      <c r="N3033" t="n">
        <v>4</v>
      </c>
      <c r="O3033">
        <f>DATE(2026,1,1)-K3033</f>
        <v/>
      </c>
      <c r="P3033">
        <f>IF(G3033&gt;=2,"Repeat","One-time")</f>
        <v/>
      </c>
    </row>
    <row r="3034">
      <c r="A3034" t="inlineStr">
        <is>
          <t>C03537</t>
        </is>
      </c>
      <c r="B3034" t="inlineStr">
        <is>
          <t>Divya Joshi</t>
        </is>
      </c>
      <c r="C3034" t="inlineStr">
        <is>
          <t>South</t>
        </is>
      </c>
      <c r="D3034" t="inlineStr">
        <is>
          <t>Hyderabad</t>
        </is>
      </c>
      <c r="E3034" t="inlineStr">
        <is>
          <t>No</t>
        </is>
      </c>
      <c r="F3034" t="inlineStr">
        <is>
          <t>At Risk</t>
        </is>
      </c>
      <c r="G3034" t="n">
        <v>5</v>
      </c>
      <c r="H3034" s="24" t="n">
        <v>35977.96</v>
      </c>
      <c r="I3034" s="24" t="n">
        <v>6066.82</v>
      </c>
      <c r="J3034" s="25" t="n">
        <v>45282</v>
      </c>
      <c r="K3034" s="25" t="n">
        <v>45608</v>
      </c>
      <c r="L3034" t="n">
        <v>2</v>
      </c>
      <c r="M3034" t="n">
        <v>4</v>
      </c>
      <c r="N3034" t="n">
        <v>4</v>
      </c>
      <c r="O3034">
        <f>DATE(2026,1,1)-K3034</f>
        <v/>
      </c>
      <c r="P3034">
        <f>IF(G3034&gt;=2,"Repeat","One-time")</f>
        <v/>
      </c>
    </row>
    <row r="3035">
      <c r="A3035" t="inlineStr">
        <is>
          <t>C09596</t>
        </is>
      </c>
      <c r="B3035" t="inlineStr">
        <is>
          <t>Karan Mishra</t>
        </is>
      </c>
      <c r="C3035" t="inlineStr">
        <is>
          <t>North</t>
        </is>
      </c>
      <c r="D3035" t="inlineStr">
        <is>
          <t>Jaipur</t>
        </is>
      </c>
      <c r="E3035" t="inlineStr">
        <is>
          <t>Yes</t>
        </is>
      </c>
      <c r="F3035" t="inlineStr">
        <is>
          <t>Occasional</t>
        </is>
      </c>
      <c r="G3035" t="n">
        <v>2</v>
      </c>
      <c r="H3035" s="24" t="n">
        <v>35954.45</v>
      </c>
      <c r="I3035" s="24" t="n">
        <v>4143.73</v>
      </c>
      <c r="J3035" s="25" t="n">
        <v>45817</v>
      </c>
      <c r="K3035" s="25" t="n">
        <v>45939</v>
      </c>
      <c r="L3035" t="n">
        <v>4</v>
      </c>
      <c r="M3035" t="n">
        <v>2</v>
      </c>
      <c r="N3035" t="n">
        <v>4</v>
      </c>
      <c r="O3035">
        <f>DATE(2026,1,1)-K3035</f>
        <v/>
      </c>
      <c r="P3035">
        <f>IF(G3035&gt;=2,"Repeat","One-time")</f>
        <v/>
      </c>
    </row>
    <row r="3036">
      <c r="A3036" t="inlineStr">
        <is>
          <t>C08789</t>
        </is>
      </c>
      <c r="B3036" t="inlineStr">
        <is>
          <t>Neha Menon</t>
        </is>
      </c>
      <c r="C3036" t="inlineStr">
        <is>
          <t>North</t>
        </is>
      </c>
      <c r="D3036" t="inlineStr">
        <is>
          <t>Jaipur</t>
        </is>
      </c>
      <c r="E3036" t="inlineStr">
        <is>
          <t>No</t>
        </is>
      </c>
      <c r="F3036" t="inlineStr">
        <is>
          <t>Occasional</t>
        </is>
      </c>
      <c r="G3036" t="n">
        <v>2</v>
      </c>
      <c r="H3036" s="24" t="n">
        <v>35948.44</v>
      </c>
      <c r="I3036" s="24" t="n">
        <v>6550.78</v>
      </c>
      <c r="J3036" s="25" t="n">
        <v>45847</v>
      </c>
      <c r="K3036" s="25" t="n">
        <v>45931</v>
      </c>
      <c r="L3036" t="n">
        <v>4</v>
      </c>
      <c r="M3036" t="n">
        <v>2</v>
      </c>
      <c r="N3036" t="n">
        <v>4</v>
      </c>
      <c r="O3036">
        <f>DATE(2026,1,1)-K3036</f>
        <v/>
      </c>
      <c r="P3036">
        <f>IF(G3036&gt;=2,"Repeat","One-time")</f>
        <v/>
      </c>
    </row>
    <row r="3037">
      <c r="A3037" t="inlineStr">
        <is>
          <t>C02199</t>
        </is>
      </c>
      <c r="B3037" t="inlineStr">
        <is>
          <t>Sanjay Iyer</t>
        </is>
      </c>
      <c r="C3037" t="inlineStr">
        <is>
          <t>East</t>
        </is>
      </c>
      <c r="D3037" t="inlineStr">
        <is>
          <t>Patna</t>
        </is>
      </c>
      <c r="E3037" t="inlineStr">
        <is>
          <t>No</t>
        </is>
      </c>
      <c r="F3037" t="inlineStr">
        <is>
          <t>At Risk</t>
        </is>
      </c>
      <c r="G3037" t="n">
        <v>4</v>
      </c>
      <c r="H3037" s="24" t="n">
        <v>35915.55</v>
      </c>
      <c r="I3037" s="24" t="n">
        <v>6554.67</v>
      </c>
      <c r="J3037" s="25" t="n">
        <v>45130</v>
      </c>
      <c r="K3037" s="25" t="n">
        <v>45259</v>
      </c>
      <c r="L3037" t="n">
        <v>1</v>
      </c>
      <c r="M3037" t="n">
        <v>3</v>
      </c>
      <c r="N3037" t="n">
        <v>4</v>
      </c>
      <c r="O3037">
        <f>DATE(2026,1,1)-K3037</f>
        <v/>
      </c>
      <c r="P3037">
        <f>IF(G3037&gt;=2,"Repeat","One-time")</f>
        <v/>
      </c>
    </row>
    <row r="3038">
      <c r="A3038" t="inlineStr">
        <is>
          <t>C08987</t>
        </is>
      </c>
      <c r="B3038" t="inlineStr">
        <is>
          <t>Kavya Mishra</t>
        </is>
      </c>
      <c r="C3038" t="inlineStr">
        <is>
          <t>South</t>
        </is>
      </c>
      <c r="D3038" t="inlineStr">
        <is>
          <t>Hyderabad</t>
        </is>
      </c>
      <c r="E3038" t="inlineStr">
        <is>
          <t>Yes</t>
        </is>
      </c>
      <c r="F3038" t="inlineStr">
        <is>
          <t>High Value</t>
        </is>
      </c>
      <c r="G3038" t="n">
        <v>10</v>
      </c>
      <c r="H3038" s="24" t="n">
        <v>35908.15</v>
      </c>
      <c r="I3038" s="24" t="n">
        <v>9010.780000000001</v>
      </c>
      <c r="J3038" s="25" t="n">
        <v>45774</v>
      </c>
      <c r="K3038" s="25" t="n">
        <v>46013</v>
      </c>
      <c r="L3038" t="n">
        <v>5</v>
      </c>
      <c r="M3038" t="n">
        <v>5</v>
      </c>
      <c r="N3038" t="n">
        <v>4</v>
      </c>
      <c r="O3038">
        <f>DATE(2026,1,1)-K3038</f>
        <v/>
      </c>
      <c r="P3038">
        <f>IF(G3038&gt;=2,"Repeat","One-time")</f>
        <v/>
      </c>
    </row>
    <row r="3039">
      <c r="A3039" t="inlineStr">
        <is>
          <t>C05278</t>
        </is>
      </c>
      <c r="B3039" t="inlineStr">
        <is>
          <t>Kavya Chopra</t>
        </is>
      </c>
      <c r="C3039" t="inlineStr">
        <is>
          <t>West</t>
        </is>
      </c>
      <c r="D3039" t="inlineStr">
        <is>
          <t>Pune</t>
        </is>
      </c>
      <c r="E3039" t="inlineStr">
        <is>
          <t>No</t>
        </is>
      </c>
      <c r="F3039" t="inlineStr">
        <is>
          <t>High Value</t>
        </is>
      </c>
      <c r="G3039" t="n">
        <v>5</v>
      </c>
      <c r="H3039" s="24" t="n">
        <v>35894.42</v>
      </c>
      <c r="I3039" s="24" t="n">
        <v>8351.49</v>
      </c>
      <c r="J3039" s="25" t="n">
        <v>45468</v>
      </c>
      <c r="K3039" s="25" t="n">
        <v>46014</v>
      </c>
      <c r="L3039" t="n">
        <v>5</v>
      </c>
      <c r="M3039" t="n">
        <v>4</v>
      </c>
      <c r="N3039" t="n">
        <v>4</v>
      </c>
      <c r="O3039">
        <f>DATE(2026,1,1)-K3039</f>
        <v/>
      </c>
      <c r="P3039">
        <f>IF(G3039&gt;=2,"Repeat","One-time")</f>
        <v/>
      </c>
    </row>
    <row r="3040">
      <c r="A3040" t="inlineStr">
        <is>
          <t>C00509</t>
        </is>
      </c>
      <c r="B3040" t="inlineStr">
        <is>
          <t>Arjun Bose</t>
        </is>
      </c>
      <c r="C3040" t="inlineStr">
        <is>
          <t>North</t>
        </is>
      </c>
      <c r="D3040" t="inlineStr">
        <is>
          <t>Lucknow</t>
        </is>
      </c>
      <c r="E3040" t="inlineStr">
        <is>
          <t>No</t>
        </is>
      </c>
      <c r="F3040" t="inlineStr">
        <is>
          <t>At Risk</t>
        </is>
      </c>
      <c r="G3040" t="n">
        <v>4</v>
      </c>
      <c r="H3040" s="24" t="n">
        <v>35888.2</v>
      </c>
      <c r="I3040" s="24" t="n">
        <v>9663.639999999999</v>
      </c>
      <c r="J3040" s="25" t="n">
        <v>44985</v>
      </c>
      <c r="K3040" s="25" t="n">
        <v>45374</v>
      </c>
      <c r="L3040" t="n">
        <v>1</v>
      </c>
      <c r="M3040" t="n">
        <v>3</v>
      </c>
      <c r="N3040" t="n">
        <v>4</v>
      </c>
      <c r="O3040">
        <f>DATE(2026,1,1)-K3040</f>
        <v/>
      </c>
      <c r="P3040">
        <f>IF(G3040&gt;=2,"Repeat","One-time")</f>
        <v/>
      </c>
    </row>
    <row r="3041">
      <c r="A3041" t="inlineStr">
        <is>
          <t>C03713</t>
        </is>
      </c>
      <c r="B3041" t="inlineStr">
        <is>
          <t>Joseph Prasad</t>
        </is>
      </c>
      <c r="C3041" t="inlineStr">
        <is>
          <t>West</t>
        </is>
      </c>
      <c r="D3041" t="inlineStr">
        <is>
          <t>Mumbai</t>
        </is>
      </c>
      <c r="E3041" t="inlineStr">
        <is>
          <t>No</t>
        </is>
      </c>
      <c r="F3041" t="inlineStr">
        <is>
          <t>High Value</t>
        </is>
      </c>
      <c r="G3041" t="n">
        <v>5</v>
      </c>
      <c r="H3041" s="24" t="n">
        <v>35880</v>
      </c>
      <c r="I3041" s="24" t="n">
        <v>7265.5</v>
      </c>
      <c r="J3041" s="25" t="n">
        <v>45275</v>
      </c>
      <c r="K3041" s="25" t="n">
        <v>45987</v>
      </c>
      <c r="L3041" t="n">
        <v>5</v>
      </c>
      <c r="M3041" t="n">
        <v>4</v>
      </c>
      <c r="N3041" t="n">
        <v>4</v>
      </c>
      <c r="O3041">
        <f>DATE(2026,1,1)-K3041</f>
        <v/>
      </c>
      <c r="P3041">
        <f>IF(G3041&gt;=2,"Repeat","One-time")</f>
        <v/>
      </c>
    </row>
    <row r="3042">
      <c r="A3042" t="inlineStr">
        <is>
          <t>C01779</t>
        </is>
      </c>
      <c r="B3042" t="inlineStr">
        <is>
          <t>Aarav Verma</t>
        </is>
      </c>
      <c r="C3042" t="inlineStr">
        <is>
          <t>South</t>
        </is>
      </c>
      <c r="D3042" t="inlineStr">
        <is>
          <t>Chennai</t>
        </is>
      </c>
      <c r="E3042" t="inlineStr">
        <is>
          <t>No</t>
        </is>
      </c>
      <c r="F3042" t="inlineStr">
        <is>
          <t>At Risk</t>
        </is>
      </c>
      <c r="G3042" t="n">
        <v>3</v>
      </c>
      <c r="H3042" s="24" t="n">
        <v>35867.85</v>
      </c>
      <c r="I3042" s="24" t="n">
        <v>1048.04</v>
      </c>
      <c r="J3042" s="25" t="n">
        <v>45058</v>
      </c>
      <c r="K3042" s="25" t="n">
        <v>45142</v>
      </c>
      <c r="L3042" t="n">
        <v>1</v>
      </c>
      <c r="M3042" t="n">
        <v>3</v>
      </c>
      <c r="N3042" t="n">
        <v>4</v>
      </c>
      <c r="O3042">
        <f>DATE(2026,1,1)-K3042</f>
        <v/>
      </c>
      <c r="P3042">
        <f>IF(G3042&gt;=2,"Repeat","One-time")</f>
        <v/>
      </c>
    </row>
    <row r="3043">
      <c r="A3043" t="inlineStr">
        <is>
          <t>C06837</t>
        </is>
      </c>
      <c r="B3043" t="inlineStr">
        <is>
          <t>Shreya Das</t>
        </is>
      </c>
      <c r="C3043" t="inlineStr">
        <is>
          <t>South</t>
        </is>
      </c>
      <c r="D3043" t="inlineStr">
        <is>
          <t>Chennai</t>
        </is>
      </c>
      <c r="E3043" t="inlineStr">
        <is>
          <t>No</t>
        </is>
      </c>
      <c r="F3043" t="inlineStr">
        <is>
          <t>Loyal</t>
        </is>
      </c>
      <c r="G3043" t="n">
        <v>3</v>
      </c>
      <c r="H3043" s="24" t="n">
        <v>35857.57</v>
      </c>
      <c r="I3043" s="24" t="n">
        <v>3867.68</v>
      </c>
      <c r="J3043" s="25" t="n">
        <v>45829</v>
      </c>
      <c r="K3043" s="25" t="n">
        <v>45985</v>
      </c>
      <c r="L3043" t="n">
        <v>4</v>
      </c>
      <c r="M3043" t="n">
        <v>3</v>
      </c>
      <c r="N3043" t="n">
        <v>4</v>
      </c>
      <c r="O3043">
        <f>DATE(2026,1,1)-K3043</f>
        <v/>
      </c>
      <c r="P3043">
        <f>IF(G3043&gt;=2,"Repeat","One-time")</f>
        <v/>
      </c>
    </row>
    <row r="3044">
      <c r="A3044" t="inlineStr">
        <is>
          <t>C01043</t>
        </is>
      </c>
      <c r="B3044" t="inlineStr">
        <is>
          <t>Ayesha Nair</t>
        </is>
      </c>
      <c r="C3044" t="inlineStr">
        <is>
          <t>North</t>
        </is>
      </c>
      <c r="D3044" t="inlineStr">
        <is>
          <t>Lucknow</t>
        </is>
      </c>
      <c r="E3044" t="inlineStr">
        <is>
          <t>No</t>
        </is>
      </c>
      <c r="F3044" t="inlineStr">
        <is>
          <t>At Risk</t>
        </is>
      </c>
      <c r="G3044" t="n">
        <v>5</v>
      </c>
      <c r="H3044" s="24" t="n">
        <v>35848.48</v>
      </c>
      <c r="I3044" s="24" t="n">
        <v>5331.44</v>
      </c>
      <c r="J3044" s="25" t="n">
        <v>45054</v>
      </c>
      <c r="K3044" s="25" t="n">
        <v>45391</v>
      </c>
      <c r="L3044" t="n">
        <v>1</v>
      </c>
      <c r="M3044" t="n">
        <v>4</v>
      </c>
      <c r="N3044" t="n">
        <v>4</v>
      </c>
      <c r="O3044">
        <f>DATE(2026,1,1)-K3044</f>
        <v/>
      </c>
      <c r="P3044">
        <f>IF(G3044&gt;=2,"Repeat","One-time")</f>
        <v/>
      </c>
    </row>
    <row r="3045">
      <c r="A3045" t="inlineStr">
        <is>
          <t>C04376</t>
        </is>
      </c>
      <c r="B3045" t="inlineStr">
        <is>
          <t>Deepak Reddy</t>
        </is>
      </c>
      <c r="C3045" t="inlineStr">
        <is>
          <t>North</t>
        </is>
      </c>
      <c r="D3045" t="inlineStr">
        <is>
          <t>Delhi</t>
        </is>
      </c>
      <c r="E3045" t="inlineStr">
        <is>
          <t>No</t>
        </is>
      </c>
      <c r="F3045" t="inlineStr">
        <is>
          <t>At Risk</t>
        </is>
      </c>
      <c r="G3045" t="n">
        <v>3</v>
      </c>
      <c r="H3045" s="24" t="n">
        <v>35839.49</v>
      </c>
      <c r="I3045" s="24" t="n">
        <v>5615.27</v>
      </c>
      <c r="J3045" s="25" t="n">
        <v>45425</v>
      </c>
      <c r="K3045" s="25" t="n">
        <v>45571</v>
      </c>
      <c r="L3045" t="n">
        <v>2</v>
      </c>
      <c r="M3045" t="n">
        <v>3</v>
      </c>
      <c r="N3045" t="n">
        <v>4</v>
      </c>
      <c r="O3045">
        <f>DATE(2026,1,1)-K3045</f>
        <v/>
      </c>
      <c r="P3045">
        <f>IF(G3045&gt;=2,"Repeat","One-time")</f>
        <v/>
      </c>
    </row>
    <row r="3046">
      <c r="A3046" t="inlineStr">
        <is>
          <t>C00753</t>
        </is>
      </c>
      <c r="B3046" t="inlineStr">
        <is>
          <t>Sneha Kapoor</t>
        </is>
      </c>
      <c r="C3046" t="inlineStr">
        <is>
          <t>East</t>
        </is>
      </c>
      <c r="D3046" t="inlineStr">
        <is>
          <t>Kolkata</t>
        </is>
      </c>
      <c r="E3046" t="inlineStr">
        <is>
          <t>Yes</t>
        </is>
      </c>
      <c r="F3046" t="inlineStr">
        <is>
          <t>At Risk</t>
        </is>
      </c>
      <c r="G3046" t="n">
        <v>3</v>
      </c>
      <c r="H3046" s="24" t="n">
        <v>35834.57</v>
      </c>
      <c r="I3046" s="24" t="n">
        <v>4859.17</v>
      </c>
      <c r="J3046" s="25" t="n">
        <v>44950</v>
      </c>
      <c r="K3046" s="25" t="n">
        <v>45549</v>
      </c>
      <c r="L3046" t="n">
        <v>2</v>
      </c>
      <c r="M3046" t="n">
        <v>3</v>
      </c>
      <c r="N3046" t="n">
        <v>4</v>
      </c>
      <c r="O3046">
        <f>DATE(2026,1,1)-K3046</f>
        <v/>
      </c>
      <c r="P3046">
        <f>IF(G3046&gt;=2,"Repeat","One-time")</f>
        <v/>
      </c>
    </row>
    <row r="3047">
      <c r="A3047" t="inlineStr">
        <is>
          <t>C00961</t>
        </is>
      </c>
      <c r="B3047" t="inlineStr">
        <is>
          <t>Kavya Menon</t>
        </is>
      </c>
      <c r="C3047" t="inlineStr">
        <is>
          <t>South</t>
        </is>
      </c>
      <c r="D3047" t="inlineStr">
        <is>
          <t>Bengaluru</t>
        </is>
      </c>
      <c r="E3047" t="inlineStr">
        <is>
          <t>No</t>
        </is>
      </c>
      <c r="F3047" t="inlineStr">
        <is>
          <t>High Value</t>
        </is>
      </c>
      <c r="G3047" t="n">
        <v>7</v>
      </c>
      <c r="H3047" s="24" t="n">
        <v>35827.41</v>
      </c>
      <c r="I3047" s="24" t="n">
        <v>4757.67</v>
      </c>
      <c r="J3047" s="25" t="n">
        <v>44980</v>
      </c>
      <c r="K3047" s="25" t="n">
        <v>45929</v>
      </c>
      <c r="L3047" t="n">
        <v>4</v>
      </c>
      <c r="M3047" t="n">
        <v>4</v>
      </c>
      <c r="N3047" t="n">
        <v>4</v>
      </c>
      <c r="O3047">
        <f>DATE(2026,1,1)-K3047</f>
        <v/>
      </c>
      <c r="P3047">
        <f>IF(G3047&gt;=2,"Repeat","One-time")</f>
        <v/>
      </c>
    </row>
    <row r="3048">
      <c r="A3048" t="inlineStr">
        <is>
          <t>C01914</t>
        </is>
      </c>
      <c r="B3048" t="inlineStr">
        <is>
          <t>Sanjay Bose</t>
        </is>
      </c>
      <c r="C3048" t="inlineStr">
        <is>
          <t>South</t>
        </is>
      </c>
      <c r="D3048" t="inlineStr">
        <is>
          <t>Chennai</t>
        </is>
      </c>
      <c r="E3048" t="inlineStr">
        <is>
          <t>Yes</t>
        </is>
      </c>
      <c r="F3048" t="inlineStr">
        <is>
          <t>High Value</t>
        </is>
      </c>
      <c r="G3048" t="n">
        <v>10</v>
      </c>
      <c r="H3048" s="24" t="n">
        <v>35812.41</v>
      </c>
      <c r="I3048" s="24" t="n">
        <v>10021.45</v>
      </c>
      <c r="J3048" s="25" t="n">
        <v>45154</v>
      </c>
      <c r="K3048" s="25" t="n">
        <v>45964</v>
      </c>
      <c r="L3048" t="n">
        <v>4</v>
      </c>
      <c r="M3048" t="n">
        <v>5</v>
      </c>
      <c r="N3048" t="n">
        <v>4</v>
      </c>
      <c r="O3048">
        <f>DATE(2026,1,1)-K3048</f>
        <v/>
      </c>
      <c r="P3048">
        <f>IF(G3048&gt;=2,"Repeat","One-time")</f>
        <v/>
      </c>
    </row>
    <row r="3049">
      <c r="A3049" t="inlineStr">
        <is>
          <t>C06254</t>
        </is>
      </c>
      <c r="B3049" t="inlineStr">
        <is>
          <t>Imran Kumar</t>
        </is>
      </c>
      <c r="C3049" t="inlineStr">
        <is>
          <t>South</t>
        </is>
      </c>
      <c r="D3049" t="inlineStr">
        <is>
          <t>Chennai</t>
        </is>
      </c>
      <c r="E3049" t="inlineStr">
        <is>
          <t>No</t>
        </is>
      </c>
      <c r="F3049" t="inlineStr">
        <is>
          <t>At Risk</t>
        </is>
      </c>
      <c r="G3049" t="n">
        <v>4</v>
      </c>
      <c r="H3049" s="24" t="n">
        <v>35808.9</v>
      </c>
      <c r="I3049" s="24" t="n">
        <v>6309.37</v>
      </c>
      <c r="J3049" s="25" t="n">
        <v>45541</v>
      </c>
      <c r="K3049" s="25" t="n">
        <v>45658</v>
      </c>
      <c r="L3049" t="n">
        <v>2</v>
      </c>
      <c r="M3049" t="n">
        <v>3</v>
      </c>
      <c r="N3049" t="n">
        <v>4</v>
      </c>
      <c r="O3049">
        <f>DATE(2026,1,1)-K3049</f>
        <v/>
      </c>
      <c r="P3049">
        <f>IF(G3049&gt;=2,"Repeat","One-time")</f>
        <v/>
      </c>
    </row>
    <row r="3050">
      <c r="A3050" t="inlineStr">
        <is>
          <t>C10621</t>
        </is>
      </c>
      <c r="B3050" t="inlineStr">
        <is>
          <t>Meera Ghosh</t>
        </is>
      </c>
      <c r="C3050" t="inlineStr">
        <is>
          <t>North</t>
        </is>
      </c>
      <c r="D3050" t="inlineStr">
        <is>
          <t>Jaipur</t>
        </is>
      </c>
      <c r="E3050" t="inlineStr">
        <is>
          <t>No</t>
        </is>
      </c>
      <c r="F3050" t="inlineStr">
        <is>
          <t>New</t>
        </is>
      </c>
      <c r="G3050" t="n">
        <v>2</v>
      </c>
      <c r="H3050" s="24" t="n">
        <v>35801.02</v>
      </c>
      <c r="I3050" s="24" t="n">
        <v>1330.47</v>
      </c>
      <c r="J3050" s="25" t="n">
        <v>45962</v>
      </c>
      <c r="K3050" s="25" t="n">
        <v>46000</v>
      </c>
      <c r="L3050" t="n">
        <v>5</v>
      </c>
      <c r="M3050" t="n">
        <v>3</v>
      </c>
      <c r="N3050" t="n">
        <v>4</v>
      </c>
      <c r="O3050">
        <f>DATE(2026,1,1)-K3050</f>
        <v/>
      </c>
      <c r="P3050">
        <f>IF(G3050&gt;=2,"Repeat","One-time")</f>
        <v/>
      </c>
    </row>
    <row r="3051">
      <c r="A3051" t="inlineStr">
        <is>
          <t>C05655</t>
        </is>
      </c>
      <c r="B3051" t="inlineStr">
        <is>
          <t>Rahul Sharma</t>
        </is>
      </c>
      <c r="C3051" t="inlineStr">
        <is>
          <t>East</t>
        </is>
      </c>
      <c r="D3051" t="inlineStr">
        <is>
          <t>Bhubaneswar</t>
        </is>
      </c>
      <c r="E3051" t="inlineStr">
        <is>
          <t>No</t>
        </is>
      </c>
      <c r="F3051" t="inlineStr">
        <is>
          <t>At Risk</t>
        </is>
      </c>
      <c r="G3051" t="n">
        <v>6</v>
      </c>
      <c r="H3051" s="24" t="n">
        <v>35799.6</v>
      </c>
      <c r="I3051" s="24" t="n">
        <v>5304.57</v>
      </c>
      <c r="J3051" s="25" t="n">
        <v>45479</v>
      </c>
      <c r="K3051" s="25" t="n">
        <v>45602</v>
      </c>
      <c r="L3051" t="n">
        <v>2</v>
      </c>
      <c r="M3051" t="n">
        <v>4</v>
      </c>
      <c r="N3051" t="n">
        <v>4</v>
      </c>
      <c r="O3051">
        <f>DATE(2026,1,1)-K3051</f>
        <v/>
      </c>
      <c r="P3051">
        <f>IF(G3051&gt;=2,"Repeat","One-time")</f>
        <v/>
      </c>
    </row>
    <row r="3052">
      <c r="A3052" t="inlineStr">
        <is>
          <t>C03591</t>
        </is>
      </c>
      <c r="B3052" t="inlineStr">
        <is>
          <t>Kavya Iyer</t>
        </is>
      </c>
      <c r="C3052" t="inlineStr">
        <is>
          <t>South</t>
        </is>
      </c>
      <c r="D3052" t="inlineStr">
        <is>
          <t>Hyderabad</t>
        </is>
      </c>
      <c r="E3052" t="inlineStr">
        <is>
          <t>Yes</t>
        </is>
      </c>
      <c r="F3052" t="inlineStr">
        <is>
          <t>At Risk</t>
        </is>
      </c>
      <c r="G3052" t="n">
        <v>4</v>
      </c>
      <c r="H3052" s="24" t="n">
        <v>35797.98</v>
      </c>
      <c r="I3052" s="24" t="n">
        <v>4066.69</v>
      </c>
      <c r="J3052" s="25" t="n">
        <v>45331</v>
      </c>
      <c r="K3052" s="25" t="n">
        <v>45576</v>
      </c>
      <c r="L3052" t="n">
        <v>2</v>
      </c>
      <c r="M3052" t="n">
        <v>3</v>
      </c>
      <c r="N3052" t="n">
        <v>4</v>
      </c>
      <c r="O3052">
        <f>DATE(2026,1,1)-K3052</f>
        <v/>
      </c>
      <c r="P3052">
        <f>IF(G3052&gt;=2,"Repeat","One-time")</f>
        <v/>
      </c>
    </row>
    <row r="3053">
      <c r="A3053" t="inlineStr">
        <is>
          <t>C01155</t>
        </is>
      </c>
      <c r="B3053" t="inlineStr">
        <is>
          <t>Ananya Mishra</t>
        </is>
      </c>
      <c r="C3053" t="inlineStr">
        <is>
          <t>South</t>
        </is>
      </c>
      <c r="D3053" t="inlineStr">
        <is>
          <t>Bengaluru</t>
        </is>
      </c>
      <c r="E3053" t="inlineStr">
        <is>
          <t>No</t>
        </is>
      </c>
      <c r="F3053" t="inlineStr">
        <is>
          <t>At Risk</t>
        </is>
      </c>
      <c r="G3053" t="n">
        <v>3</v>
      </c>
      <c r="H3053" s="24" t="n">
        <v>35785.97</v>
      </c>
      <c r="I3053" s="24" t="n">
        <v>6327.28</v>
      </c>
      <c r="J3053" s="25" t="n">
        <v>45013</v>
      </c>
      <c r="K3053" s="25" t="n">
        <v>45516</v>
      </c>
      <c r="L3053" t="n">
        <v>2</v>
      </c>
      <c r="M3053" t="n">
        <v>3</v>
      </c>
      <c r="N3053" t="n">
        <v>4</v>
      </c>
      <c r="O3053">
        <f>DATE(2026,1,1)-K3053</f>
        <v/>
      </c>
      <c r="P3053">
        <f>IF(G3053&gt;=2,"Repeat","One-time")</f>
        <v/>
      </c>
    </row>
    <row r="3054">
      <c r="A3054" t="inlineStr">
        <is>
          <t>C04012</t>
        </is>
      </c>
      <c r="B3054" t="inlineStr">
        <is>
          <t>Swati Fernandes</t>
        </is>
      </c>
      <c r="C3054" t="inlineStr">
        <is>
          <t>North</t>
        </is>
      </c>
      <c r="D3054" t="inlineStr">
        <is>
          <t>Delhi</t>
        </is>
      </c>
      <c r="E3054" t="inlineStr">
        <is>
          <t>No</t>
        </is>
      </c>
      <c r="F3054" t="inlineStr">
        <is>
          <t>At Risk</t>
        </is>
      </c>
      <c r="G3054" t="n">
        <v>4</v>
      </c>
      <c r="H3054" s="24" t="n">
        <v>35765.94</v>
      </c>
      <c r="I3054" s="24" t="n">
        <v>8637.870000000001</v>
      </c>
      <c r="J3054" s="25" t="n">
        <v>45498</v>
      </c>
      <c r="K3054" s="25" t="n">
        <v>45574</v>
      </c>
      <c r="L3054" t="n">
        <v>2</v>
      </c>
      <c r="M3054" t="n">
        <v>3</v>
      </c>
      <c r="N3054" t="n">
        <v>4</v>
      </c>
      <c r="O3054">
        <f>DATE(2026,1,1)-K3054</f>
        <v/>
      </c>
      <c r="P3054">
        <f>IF(G3054&gt;=2,"Repeat","One-time")</f>
        <v/>
      </c>
    </row>
    <row r="3055">
      <c r="A3055" t="inlineStr">
        <is>
          <t>C07798</t>
        </is>
      </c>
      <c r="B3055" t="inlineStr">
        <is>
          <t>Diya Rao</t>
        </is>
      </c>
      <c r="C3055" t="inlineStr">
        <is>
          <t>Central</t>
        </is>
      </c>
      <c r="D3055" t="inlineStr">
        <is>
          <t>Nagpur</t>
        </is>
      </c>
      <c r="E3055" t="inlineStr">
        <is>
          <t>No</t>
        </is>
      </c>
      <c r="F3055" t="inlineStr">
        <is>
          <t>Loyal</t>
        </is>
      </c>
      <c r="G3055" t="n">
        <v>3</v>
      </c>
      <c r="H3055" s="24" t="n">
        <v>35765.44</v>
      </c>
      <c r="I3055" s="24" t="n">
        <v>3893.51</v>
      </c>
      <c r="J3055" s="25" t="n">
        <v>45867</v>
      </c>
      <c r="K3055" s="25" t="n">
        <v>46015</v>
      </c>
      <c r="L3055" t="n">
        <v>5</v>
      </c>
      <c r="M3055" t="n">
        <v>3</v>
      </c>
      <c r="N3055" t="n">
        <v>4</v>
      </c>
      <c r="O3055">
        <f>DATE(2026,1,1)-K3055</f>
        <v/>
      </c>
      <c r="P3055">
        <f>IF(G3055&gt;=2,"Repeat","One-time")</f>
        <v/>
      </c>
    </row>
    <row r="3056">
      <c r="A3056" t="inlineStr">
        <is>
          <t>C00049</t>
        </is>
      </c>
      <c r="B3056" t="inlineStr">
        <is>
          <t>Ananya Reddy</t>
        </is>
      </c>
      <c r="C3056" t="inlineStr">
        <is>
          <t>North</t>
        </is>
      </c>
      <c r="D3056" t="inlineStr">
        <is>
          <t>Delhi</t>
        </is>
      </c>
      <c r="E3056" t="inlineStr">
        <is>
          <t>No</t>
        </is>
      </c>
      <c r="F3056" t="inlineStr">
        <is>
          <t>At Risk</t>
        </is>
      </c>
      <c r="G3056" t="n">
        <v>9</v>
      </c>
      <c r="H3056" s="24" t="n">
        <v>35744.7</v>
      </c>
      <c r="I3056" s="24" t="n">
        <v>10815.25</v>
      </c>
      <c r="J3056" s="25" t="n">
        <v>44985</v>
      </c>
      <c r="K3056" s="25" t="n">
        <v>45213</v>
      </c>
      <c r="L3056" t="n">
        <v>1</v>
      </c>
      <c r="M3056" t="n">
        <v>5</v>
      </c>
      <c r="N3056" t="n">
        <v>4</v>
      </c>
      <c r="O3056">
        <f>DATE(2026,1,1)-K3056</f>
        <v/>
      </c>
      <c r="P3056">
        <f>IF(G3056&gt;=2,"Repeat","One-time")</f>
        <v/>
      </c>
    </row>
    <row r="3057">
      <c r="A3057" t="inlineStr">
        <is>
          <t>C02070</t>
        </is>
      </c>
      <c r="B3057" t="inlineStr">
        <is>
          <t>Joseph Verma</t>
        </is>
      </c>
      <c r="C3057" t="inlineStr">
        <is>
          <t>North</t>
        </is>
      </c>
      <c r="D3057" t="inlineStr">
        <is>
          <t>Delhi</t>
        </is>
      </c>
      <c r="E3057" t="inlineStr">
        <is>
          <t>No</t>
        </is>
      </c>
      <c r="F3057" t="inlineStr">
        <is>
          <t>At Risk</t>
        </is>
      </c>
      <c r="G3057" t="n">
        <v>3</v>
      </c>
      <c r="H3057" s="24" t="n">
        <v>35739.67</v>
      </c>
      <c r="I3057" s="24" t="n">
        <v>6218.84</v>
      </c>
      <c r="J3057" s="25" t="n">
        <v>45086</v>
      </c>
      <c r="K3057" s="25" t="n">
        <v>45501</v>
      </c>
      <c r="L3057" t="n">
        <v>2</v>
      </c>
      <c r="M3057" t="n">
        <v>3</v>
      </c>
      <c r="N3057" t="n">
        <v>4</v>
      </c>
      <c r="O3057">
        <f>DATE(2026,1,1)-K3057</f>
        <v/>
      </c>
      <c r="P3057">
        <f>IF(G3057&gt;=2,"Repeat","One-time")</f>
        <v/>
      </c>
    </row>
    <row r="3058">
      <c r="A3058" t="inlineStr">
        <is>
          <t>C05911</t>
        </is>
      </c>
      <c r="B3058" t="inlineStr">
        <is>
          <t>Manish Thakur</t>
        </is>
      </c>
      <c r="C3058" t="inlineStr">
        <is>
          <t>West</t>
        </is>
      </c>
      <c r="D3058" t="inlineStr">
        <is>
          <t>Mumbai</t>
        </is>
      </c>
      <c r="E3058" t="inlineStr">
        <is>
          <t>No</t>
        </is>
      </c>
      <c r="F3058" t="inlineStr">
        <is>
          <t>Loyal</t>
        </is>
      </c>
      <c r="G3058" t="n">
        <v>3</v>
      </c>
      <c r="H3058" s="24" t="n">
        <v>35736.82</v>
      </c>
      <c r="I3058" s="24" t="n">
        <v>6798.19</v>
      </c>
      <c r="J3058" s="25" t="n">
        <v>45823</v>
      </c>
      <c r="K3058" s="25" t="n">
        <v>45948</v>
      </c>
      <c r="L3058" t="n">
        <v>4</v>
      </c>
      <c r="M3058" t="n">
        <v>3</v>
      </c>
      <c r="N3058" t="n">
        <v>4</v>
      </c>
      <c r="O3058">
        <f>DATE(2026,1,1)-K3058</f>
        <v/>
      </c>
      <c r="P3058">
        <f>IF(G3058&gt;=2,"Repeat","One-time")</f>
        <v/>
      </c>
    </row>
    <row r="3059">
      <c r="A3059" t="inlineStr">
        <is>
          <t>C08310</t>
        </is>
      </c>
      <c r="B3059" t="inlineStr">
        <is>
          <t>Varun Kumar</t>
        </is>
      </c>
      <c r="C3059" t="inlineStr">
        <is>
          <t>South</t>
        </is>
      </c>
      <c r="D3059" t="inlineStr">
        <is>
          <t>Chennai</t>
        </is>
      </c>
      <c r="E3059" t="inlineStr">
        <is>
          <t>No</t>
        </is>
      </c>
      <c r="F3059" t="inlineStr">
        <is>
          <t>High Value</t>
        </is>
      </c>
      <c r="G3059" t="n">
        <v>4</v>
      </c>
      <c r="H3059" s="24" t="n">
        <v>35724.7</v>
      </c>
      <c r="I3059" s="24" t="n">
        <v>8157.54</v>
      </c>
      <c r="J3059" s="25" t="n">
        <v>45760</v>
      </c>
      <c r="K3059" s="25" t="n">
        <v>45941</v>
      </c>
      <c r="L3059" t="n">
        <v>4</v>
      </c>
      <c r="M3059" t="n">
        <v>4</v>
      </c>
      <c r="N3059" t="n">
        <v>4</v>
      </c>
      <c r="O3059">
        <f>DATE(2026,1,1)-K3059</f>
        <v/>
      </c>
      <c r="P3059">
        <f>IF(G3059&gt;=2,"Repeat","One-time")</f>
        <v/>
      </c>
    </row>
    <row r="3060">
      <c r="A3060" t="inlineStr">
        <is>
          <t>C03078</t>
        </is>
      </c>
      <c r="B3060" t="inlineStr">
        <is>
          <t>Harpreet Sharma</t>
        </is>
      </c>
      <c r="C3060" t="inlineStr">
        <is>
          <t>North</t>
        </is>
      </c>
      <c r="D3060" t="inlineStr">
        <is>
          <t>Delhi</t>
        </is>
      </c>
      <c r="E3060" t="inlineStr">
        <is>
          <t>Yes</t>
        </is>
      </c>
      <c r="F3060" t="inlineStr">
        <is>
          <t>At Risk</t>
        </is>
      </c>
      <c r="G3060" t="n">
        <v>4</v>
      </c>
      <c r="H3060" s="24" t="n">
        <v>35720.51</v>
      </c>
      <c r="I3060" s="24" t="n">
        <v>8101</v>
      </c>
      <c r="J3060" s="25" t="n">
        <v>45330</v>
      </c>
      <c r="K3060" s="25" t="n">
        <v>45594</v>
      </c>
      <c r="L3060" t="n">
        <v>2</v>
      </c>
      <c r="M3060" t="n">
        <v>3</v>
      </c>
      <c r="N3060" t="n">
        <v>4</v>
      </c>
      <c r="O3060">
        <f>DATE(2026,1,1)-K3060</f>
        <v/>
      </c>
      <c r="P3060">
        <f>IF(G3060&gt;=2,"Repeat","One-time")</f>
        <v/>
      </c>
    </row>
    <row r="3061">
      <c r="A3061" t="inlineStr">
        <is>
          <t>C07706</t>
        </is>
      </c>
      <c r="B3061" t="inlineStr">
        <is>
          <t>Ananya Prasad</t>
        </is>
      </c>
      <c r="C3061" t="inlineStr">
        <is>
          <t>North</t>
        </is>
      </c>
      <c r="D3061" t="inlineStr">
        <is>
          <t>Lucknow</t>
        </is>
      </c>
      <c r="E3061" t="inlineStr">
        <is>
          <t>No</t>
        </is>
      </c>
      <c r="F3061" t="inlineStr">
        <is>
          <t>High Value</t>
        </is>
      </c>
      <c r="G3061" t="n">
        <v>7</v>
      </c>
      <c r="H3061" s="24" t="n">
        <v>35677.38</v>
      </c>
      <c r="I3061" s="24" t="n">
        <v>12849.23</v>
      </c>
      <c r="J3061" s="25" t="n">
        <v>45731</v>
      </c>
      <c r="K3061" s="25" t="n">
        <v>45862</v>
      </c>
      <c r="L3061" t="n">
        <v>3</v>
      </c>
      <c r="M3061" t="n">
        <v>4</v>
      </c>
      <c r="N3061" t="n">
        <v>4</v>
      </c>
      <c r="O3061">
        <f>DATE(2026,1,1)-K3061</f>
        <v/>
      </c>
      <c r="P3061">
        <f>IF(G3061&gt;=2,"Repeat","One-time")</f>
        <v/>
      </c>
    </row>
    <row r="3062">
      <c r="A3062" t="inlineStr">
        <is>
          <t>C05051</t>
        </is>
      </c>
      <c r="B3062" t="inlineStr">
        <is>
          <t>Rohan Kumar</t>
        </is>
      </c>
      <c r="C3062" t="inlineStr">
        <is>
          <t>East</t>
        </is>
      </c>
      <c r="D3062" t="inlineStr">
        <is>
          <t>Guwahati</t>
        </is>
      </c>
      <c r="E3062" t="inlineStr">
        <is>
          <t>No</t>
        </is>
      </c>
      <c r="F3062" t="inlineStr">
        <is>
          <t>High Value</t>
        </is>
      </c>
      <c r="G3062" t="n">
        <v>6</v>
      </c>
      <c r="H3062" s="24" t="n">
        <v>35676.43</v>
      </c>
      <c r="I3062" s="24" t="n">
        <v>7660.33</v>
      </c>
      <c r="J3062" s="25" t="n">
        <v>45465</v>
      </c>
      <c r="K3062" s="25" t="n">
        <v>45999</v>
      </c>
      <c r="L3062" t="n">
        <v>5</v>
      </c>
      <c r="M3062" t="n">
        <v>4</v>
      </c>
      <c r="N3062" t="n">
        <v>4</v>
      </c>
      <c r="O3062">
        <f>DATE(2026,1,1)-K3062</f>
        <v/>
      </c>
      <c r="P3062">
        <f>IF(G3062&gt;=2,"Repeat","One-time")</f>
        <v/>
      </c>
    </row>
    <row r="3063">
      <c r="A3063" t="inlineStr">
        <is>
          <t>C02740</t>
        </is>
      </c>
      <c r="B3063" t="inlineStr">
        <is>
          <t>Vivaan Mukherjee</t>
        </is>
      </c>
      <c r="C3063" t="inlineStr">
        <is>
          <t>West</t>
        </is>
      </c>
      <c r="D3063" t="inlineStr">
        <is>
          <t>Ahmedabad</t>
        </is>
      </c>
      <c r="E3063" t="inlineStr">
        <is>
          <t>No</t>
        </is>
      </c>
      <c r="F3063" t="inlineStr">
        <is>
          <t>At Risk</t>
        </is>
      </c>
      <c r="G3063" t="n">
        <v>6</v>
      </c>
      <c r="H3063" s="24" t="n">
        <v>35659.8</v>
      </c>
      <c r="I3063" s="24" t="n">
        <v>6519.25</v>
      </c>
      <c r="J3063" s="25" t="n">
        <v>45163</v>
      </c>
      <c r="K3063" s="25" t="n">
        <v>45252</v>
      </c>
      <c r="L3063" t="n">
        <v>1</v>
      </c>
      <c r="M3063" t="n">
        <v>4</v>
      </c>
      <c r="N3063" t="n">
        <v>4</v>
      </c>
      <c r="O3063">
        <f>DATE(2026,1,1)-K3063</f>
        <v/>
      </c>
      <c r="P3063">
        <f>IF(G3063&gt;=2,"Repeat","One-time")</f>
        <v/>
      </c>
    </row>
    <row r="3064">
      <c r="A3064" t="inlineStr">
        <is>
          <t>C06266</t>
        </is>
      </c>
      <c r="B3064" t="inlineStr">
        <is>
          <t>Gurpreet Shah</t>
        </is>
      </c>
      <c r="C3064" t="inlineStr">
        <is>
          <t>North</t>
        </is>
      </c>
      <c r="D3064" t="inlineStr">
        <is>
          <t>Lucknow</t>
        </is>
      </c>
      <c r="E3064" t="inlineStr">
        <is>
          <t>Yes</t>
        </is>
      </c>
      <c r="F3064" t="inlineStr">
        <is>
          <t>High Value</t>
        </is>
      </c>
      <c r="G3064" t="n">
        <v>6</v>
      </c>
      <c r="H3064" s="24" t="n">
        <v>35637.85</v>
      </c>
      <c r="I3064" s="24" t="n">
        <v>9853.610000000001</v>
      </c>
      <c r="J3064" s="25" t="n">
        <v>45767</v>
      </c>
      <c r="K3064" s="25" t="n">
        <v>46015</v>
      </c>
      <c r="L3064" t="n">
        <v>5</v>
      </c>
      <c r="M3064" t="n">
        <v>4</v>
      </c>
      <c r="N3064" t="n">
        <v>4</v>
      </c>
      <c r="O3064">
        <f>DATE(2026,1,1)-K3064</f>
        <v/>
      </c>
      <c r="P3064">
        <f>IF(G3064&gt;=2,"Repeat","One-time")</f>
        <v/>
      </c>
    </row>
    <row r="3065">
      <c r="A3065" t="inlineStr">
        <is>
          <t>C02779</t>
        </is>
      </c>
      <c r="B3065" t="inlineStr">
        <is>
          <t>Zoya Kapoor</t>
        </is>
      </c>
      <c r="C3065" t="inlineStr">
        <is>
          <t>South</t>
        </is>
      </c>
      <c r="D3065" t="inlineStr">
        <is>
          <t>Bengaluru</t>
        </is>
      </c>
      <c r="E3065" t="inlineStr">
        <is>
          <t>No</t>
        </is>
      </c>
      <c r="F3065" t="inlineStr">
        <is>
          <t>At Risk</t>
        </is>
      </c>
      <c r="G3065" t="n">
        <v>8</v>
      </c>
      <c r="H3065" s="24" t="n">
        <v>35636.66</v>
      </c>
      <c r="I3065" s="24" t="n">
        <v>8052.74</v>
      </c>
      <c r="J3065" s="25" t="n">
        <v>45218</v>
      </c>
      <c r="K3065" s="25" t="n">
        <v>45650</v>
      </c>
      <c r="L3065" t="n">
        <v>2</v>
      </c>
      <c r="M3065" t="n">
        <v>4</v>
      </c>
      <c r="N3065" t="n">
        <v>4</v>
      </c>
      <c r="O3065">
        <f>DATE(2026,1,1)-K3065</f>
        <v/>
      </c>
      <c r="P3065">
        <f>IF(G3065&gt;=2,"Repeat","One-time")</f>
        <v/>
      </c>
    </row>
    <row r="3066">
      <c r="A3066" t="inlineStr">
        <is>
          <t>C02022</t>
        </is>
      </c>
      <c r="B3066" t="inlineStr">
        <is>
          <t>Vikram Singh</t>
        </is>
      </c>
      <c r="C3066" t="inlineStr">
        <is>
          <t>East</t>
        </is>
      </c>
      <c r="D3066" t="inlineStr">
        <is>
          <t>Kolkata</t>
        </is>
      </c>
      <c r="E3066" t="inlineStr">
        <is>
          <t>No</t>
        </is>
      </c>
      <c r="F3066" t="inlineStr">
        <is>
          <t>High Value</t>
        </is>
      </c>
      <c r="G3066" t="n">
        <v>10</v>
      </c>
      <c r="H3066" s="24" t="n">
        <v>35623.87</v>
      </c>
      <c r="I3066" s="24" t="n">
        <v>10464.41</v>
      </c>
      <c r="J3066" s="25" t="n">
        <v>45075</v>
      </c>
      <c r="K3066" s="25" t="n">
        <v>45809</v>
      </c>
      <c r="L3066" t="n">
        <v>3</v>
      </c>
      <c r="M3066" t="n">
        <v>5</v>
      </c>
      <c r="N3066" t="n">
        <v>4</v>
      </c>
      <c r="O3066">
        <f>DATE(2026,1,1)-K3066</f>
        <v/>
      </c>
      <c r="P3066">
        <f>IF(G3066&gt;=2,"Repeat","One-time")</f>
        <v/>
      </c>
    </row>
    <row r="3067">
      <c r="A3067" t="inlineStr">
        <is>
          <t>C00718</t>
        </is>
      </c>
      <c r="B3067" t="inlineStr">
        <is>
          <t>Sneha Singh</t>
        </is>
      </c>
      <c r="C3067" t="inlineStr">
        <is>
          <t>South</t>
        </is>
      </c>
      <c r="D3067" t="inlineStr">
        <is>
          <t>Hyderabad</t>
        </is>
      </c>
      <c r="E3067" t="inlineStr">
        <is>
          <t>No</t>
        </is>
      </c>
      <c r="F3067" t="inlineStr">
        <is>
          <t>High Value</t>
        </is>
      </c>
      <c r="G3067" t="n">
        <v>7</v>
      </c>
      <c r="H3067" s="24" t="n">
        <v>35623.02</v>
      </c>
      <c r="I3067" s="24" t="n">
        <v>7060.41</v>
      </c>
      <c r="J3067" s="25" t="n">
        <v>45075</v>
      </c>
      <c r="K3067" s="25" t="n">
        <v>45806</v>
      </c>
      <c r="L3067" t="n">
        <v>3</v>
      </c>
      <c r="M3067" t="n">
        <v>4</v>
      </c>
      <c r="N3067" t="n">
        <v>4</v>
      </c>
      <c r="O3067">
        <f>DATE(2026,1,1)-K3067</f>
        <v/>
      </c>
      <c r="P3067">
        <f>IF(G3067&gt;=2,"Repeat","One-time")</f>
        <v/>
      </c>
    </row>
    <row r="3068">
      <c r="A3068" t="inlineStr">
        <is>
          <t>C06630</t>
        </is>
      </c>
      <c r="B3068" t="inlineStr">
        <is>
          <t>Sanjay Sharma</t>
        </is>
      </c>
      <c r="C3068" t="inlineStr">
        <is>
          <t>South</t>
        </is>
      </c>
      <c r="D3068" t="inlineStr">
        <is>
          <t>Chennai</t>
        </is>
      </c>
      <c r="E3068" t="inlineStr">
        <is>
          <t>Yes</t>
        </is>
      </c>
      <c r="F3068" t="inlineStr">
        <is>
          <t>High Value</t>
        </is>
      </c>
      <c r="G3068" t="n">
        <v>6</v>
      </c>
      <c r="H3068" s="24" t="n">
        <v>35622.93</v>
      </c>
      <c r="I3068" s="24" t="n">
        <v>6420.13</v>
      </c>
      <c r="J3068" s="25" t="n">
        <v>45570</v>
      </c>
      <c r="K3068" s="25" t="n">
        <v>45779</v>
      </c>
      <c r="L3068" t="n">
        <v>3</v>
      </c>
      <c r="M3068" t="n">
        <v>4</v>
      </c>
      <c r="N3068" t="n">
        <v>4</v>
      </c>
      <c r="O3068">
        <f>DATE(2026,1,1)-K3068</f>
        <v/>
      </c>
      <c r="P3068">
        <f>IF(G3068&gt;=2,"Repeat","One-time")</f>
        <v/>
      </c>
    </row>
    <row r="3069">
      <c r="A3069" t="inlineStr">
        <is>
          <t>C10285</t>
        </is>
      </c>
      <c r="B3069" t="inlineStr">
        <is>
          <t>Maria Joshi</t>
        </is>
      </c>
      <c r="C3069" t="inlineStr">
        <is>
          <t>South</t>
        </is>
      </c>
      <c r="D3069" t="inlineStr">
        <is>
          <t>Hyderabad</t>
        </is>
      </c>
      <c r="E3069" t="inlineStr">
        <is>
          <t>Yes</t>
        </is>
      </c>
      <c r="F3069" t="inlineStr">
        <is>
          <t>New</t>
        </is>
      </c>
      <c r="G3069" t="n">
        <v>5</v>
      </c>
      <c r="H3069" s="24" t="n">
        <v>35572.47</v>
      </c>
      <c r="I3069" s="24" t="n">
        <v>2585.48</v>
      </c>
      <c r="J3069" s="25" t="n">
        <v>45933</v>
      </c>
      <c r="K3069" s="25" t="n">
        <v>45987</v>
      </c>
      <c r="L3069" t="n">
        <v>4</v>
      </c>
      <c r="M3069" t="n">
        <v>4</v>
      </c>
      <c r="N3069" t="n">
        <v>4</v>
      </c>
      <c r="O3069">
        <f>DATE(2026,1,1)-K3069</f>
        <v/>
      </c>
      <c r="P3069">
        <f>IF(G3069&gt;=2,"Repeat","One-time")</f>
        <v/>
      </c>
    </row>
    <row r="3070">
      <c r="A3070" t="inlineStr">
        <is>
          <t>C09172</t>
        </is>
      </c>
      <c r="B3070" t="inlineStr">
        <is>
          <t>Joseph Shah</t>
        </is>
      </c>
      <c r="C3070" t="inlineStr">
        <is>
          <t>East</t>
        </is>
      </c>
      <c r="D3070" t="inlineStr">
        <is>
          <t>Kolkata</t>
        </is>
      </c>
      <c r="E3070" t="inlineStr">
        <is>
          <t>No</t>
        </is>
      </c>
      <c r="F3070" t="inlineStr">
        <is>
          <t>High Value</t>
        </is>
      </c>
      <c r="G3070" t="n">
        <v>6</v>
      </c>
      <c r="H3070" s="24" t="n">
        <v>35570.89</v>
      </c>
      <c r="I3070" s="24" t="n">
        <v>10940.49</v>
      </c>
      <c r="J3070" s="25" t="n">
        <v>45899</v>
      </c>
      <c r="K3070" s="25" t="n">
        <v>46018</v>
      </c>
      <c r="L3070" t="n">
        <v>5</v>
      </c>
      <c r="M3070" t="n">
        <v>4</v>
      </c>
      <c r="N3070" t="n">
        <v>4</v>
      </c>
      <c r="O3070">
        <f>DATE(2026,1,1)-K3070</f>
        <v/>
      </c>
      <c r="P3070">
        <f>IF(G3070&gt;=2,"Repeat","One-time")</f>
        <v/>
      </c>
    </row>
    <row r="3071">
      <c r="A3071" t="inlineStr">
        <is>
          <t>C05936</t>
        </is>
      </c>
      <c r="B3071" t="inlineStr">
        <is>
          <t>Harpreet Kumar</t>
        </is>
      </c>
      <c r="C3071" t="inlineStr">
        <is>
          <t>North</t>
        </is>
      </c>
      <c r="D3071" t="inlineStr">
        <is>
          <t>Chandigarh</t>
        </is>
      </c>
      <c r="E3071" t="inlineStr">
        <is>
          <t>Yes</t>
        </is>
      </c>
      <c r="F3071" t="inlineStr">
        <is>
          <t>High Value</t>
        </is>
      </c>
      <c r="G3071" t="n">
        <v>11</v>
      </c>
      <c r="H3071" s="24" t="n">
        <v>35557.65</v>
      </c>
      <c r="I3071" s="24" t="n">
        <v>6932.41</v>
      </c>
      <c r="J3071" s="25" t="n">
        <v>45497</v>
      </c>
      <c r="K3071" s="25" t="n">
        <v>45992</v>
      </c>
      <c r="L3071" t="n">
        <v>5</v>
      </c>
      <c r="M3071" t="n">
        <v>5</v>
      </c>
      <c r="N3071" t="n">
        <v>4</v>
      </c>
      <c r="O3071">
        <f>DATE(2026,1,1)-K3071</f>
        <v/>
      </c>
      <c r="P3071">
        <f>IF(G3071&gt;=2,"Repeat","One-time")</f>
        <v/>
      </c>
    </row>
    <row r="3072">
      <c r="A3072" t="inlineStr">
        <is>
          <t>C07076</t>
        </is>
      </c>
      <c r="B3072" t="inlineStr">
        <is>
          <t>Deepak Fernandes</t>
        </is>
      </c>
      <c r="C3072" t="inlineStr">
        <is>
          <t>South</t>
        </is>
      </c>
      <c r="D3072" t="inlineStr">
        <is>
          <t>Bengaluru</t>
        </is>
      </c>
      <c r="E3072" t="inlineStr">
        <is>
          <t>Yes</t>
        </is>
      </c>
      <c r="F3072" t="inlineStr">
        <is>
          <t>High Value</t>
        </is>
      </c>
      <c r="G3072" t="n">
        <v>4</v>
      </c>
      <c r="H3072" s="24" t="n">
        <v>35543.24</v>
      </c>
      <c r="I3072" s="24" t="n">
        <v>7471.92</v>
      </c>
      <c r="J3072" s="25" t="n">
        <v>45604</v>
      </c>
      <c r="K3072" s="25" t="n">
        <v>45793</v>
      </c>
      <c r="L3072" t="n">
        <v>3</v>
      </c>
      <c r="M3072" t="n">
        <v>4</v>
      </c>
      <c r="N3072" t="n">
        <v>4</v>
      </c>
      <c r="O3072">
        <f>DATE(2026,1,1)-K3072</f>
        <v/>
      </c>
      <c r="P3072">
        <f>IF(G3072&gt;=2,"Repeat","One-time")</f>
        <v/>
      </c>
    </row>
    <row r="3073">
      <c r="A3073" t="inlineStr">
        <is>
          <t>C07373</t>
        </is>
      </c>
      <c r="B3073" t="inlineStr">
        <is>
          <t>Farhan Yadav</t>
        </is>
      </c>
      <c r="C3073" t="inlineStr">
        <is>
          <t>West</t>
        </is>
      </c>
      <c r="D3073" t="inlineStr">
        <is>
          <t>Mumbai</t>
        </is>
      </c>
      <c r="E3073" t="inlineStr">
        <is>
          <t>No</t>
        </is>
      </c>
      <c r="F3073" t="inlineStr">
        <is>
          <t>High Value</t>
        </is>
      </c>
      <c r="G3073" t="n">
        <v>5</v>
      </c>
      <c r="H3073" s="24" t="n">
        <v>35521.18</v>
      </c>
      <c r="I3073" s="24" t="n">
        <v>6498.45</v>
      </c>
      <c r="J3073" s="25" t="n">
        <v>45682</v>
      </c>
      <c r="K3073" s="25" t="n">
        <v>45990</v>
      </c>
      <c r="L3073" t="n">
        <v>5</v>
      </c>
      <c r="M3073" t="n">
        <v>4</v>
      </c>
      <c r="N3073" t="n">
        <v>4</v>
      </c>
      <c r="O3073">
        <f>DATE(2026,1,1)-K3073</f>
        <v/>
      </c>
      <c r="P3073">
        <f>IF(G3073&gt;=2,"Repeat","One-time")</f>
        <v/>
      </c>
    </row>
    <row r="3074">
      <c r="A3074" t="inlineStr">
        <is>
          <t>C06428</t>
        </is>
      </c>
      <c r="B3074" t="inlineStr">
        <is>
          <t>Joseph Sinha</t>
        </is>
      </c>
      <c r="C3074" t="inlineStr">
        <is>
          <t>West</t>
        </is>
      </c>
      <c r="D3074" t="inlineStr">
        <is>
          <t>Ahmedabad</t>
        </is>
      </c>
      <c r="E3074" t="inlineStr">
        <is>
          <t>Yes</t>
        </is>
      </c>
      <c r="F3074" t="inlineStr">
        <is>
          <t>High Value</t>
        </is>
      </c>
      <c r="G3074" t="n">
        <v>5</v>
      </c>
      <c r="H3074" s="24" t="n">
        <v>35511.13</v>
      </c>
      <c r="I3074" s="24" t="n">
        <v>5081.08</v>
      </c>
      <c r="J3074" s="25" t="n">
        <v>45639</v>
      </c>
      <c r="K3074" s="25" t="n">
        <v>46011</v>
      </c>
      <c r="L3074" t="n">
        <v>5</v>
      </c>
      <c r="M3074" t="n">
        <v>4</v>
      </c>
      <c r="N3074" t="n">
        <v>4</v>
      </c>
      <c r="O3074">
        <f>DATE(2026,1,1)-K3074</f>
        <v/>
      </c>
      <c r="P3074">
        <f>IF(G3074&gt;=2,"Repeat","One-time")</f>
        <v/>
      </c>
    </row>
    <row r="3075">
      <c r="A3075" t="inlineStr">
        <is>
          <t>C05316</t>
        </is>
      </c>
      <c r="B3075" t="inlineStr">
        <is>
          <t>Meera Kapoor</t>
        </is>
      </c>
      <c r="C3075" t="inlineStr">
        <is>
          <t>North</t>
        </is>
      </c>
      <c r="D3075" t="inlineStr">
        <is>
          <t>Delhi</t>
        </is>
      </c>
      <c r="E3075" t="inlineStr">
        <is>
          <t>No</t>
        </is>
      </c>
      <c r="F3075" t="inlineStr">
        <is>
          <t>High Value</t>
        </is>
      </c>
      <c r="G3075" t="n">
        <v>5</v>
      </c>
      <c r="H3075" s="24" t="n">
        <v>35501.52</v>
      </c>
      <c r="I3075" s="24" t="n">
        <v>7894.16</v>
      </c>
      <c r="J3075" s="25" t="n">
        <v>45446</v>
      </c>
      <c r="K3075" s="25" t="n">
        <v>45838</v>
      </c>
      <c r="L3075" t="n">
        <v>3</v>
      </c>
      <c r="M3075" t="n">
        <v>4</v>
      </c>
      <c r="N3075" t="n">
        <v>4</v>
      </c>
      <c r="O3075">
        <f>DATE(2026,1,1)-K3075</f>
        <v/>
      </c>
      <c r="P3075">
        <f>IF(G3075&gt;=2,"Repeat","One-time")</f>
        <v/>
      </c>
    </row>
    <row r="3076">
      <c r="A3076" t="inlineStr">
        <is>
          <t>C00622</t>
        </is>
      </c>
      <c r="B3076" t="inlineStr">
        <is>
          <t>Diya Yadav</t>
        </is>
      </c>
      <c r="C3076" t="inlineStr">
        <is>
          <t>Central</t>
        </is>
      </c>
      <c r="D3076" t="inlineStr">
        <is>
          <t>Indore</t>
        </is>
      </c>
      <c r="E3076" t="inlineStr">
        <is>
          <t>No</t>
        </is>
      </c>
      <c r="F3076" t="inlineStr">
        <is>
          <t>At Risk</t>
        </is>
      </c>
      <c r="G3076" t="n">
        <v>7</v>
      </c>
      <c r="H3076" s="24" t="n">
        <v>35494.68</v>
      </c>
      <c r="I3076" s="24" t="n">
        <v>7898.29</v>
      </c>
      <c r="J3076" s="25" t="n">
        <v>44942</v>
      </c>
      <c r="K3076" s="25" t="n">
        <v>45326</v>
      </c>
      <c r="L3076" t="n">
        <v>1</v>
      </c>
      <c r="M3076" t="n">
        <v>4</v>
      </c>
      <c r="N3076" t="n">
        <v>4</v>
      </c>
      <c r="O3076">
        <f>DATE(2026,1,1)-K3076</f>
        <v/>
      </c>
      <c r="P3076">
        <f>IF(G3076&gt;=2,"Repeat","One-time")</f>
        <v/>
      </c>
    </row>
    <row r="3077">
      <c r="A3077" t="inlineStr">
        <is>
          <t>C04233</t>
        </is>
      </c>
      <c r="B3077" t="inlineStr">
        <is>
          <t>Arjun Kapoor</t>
        </is>
      </c>
      <c r="C3077" t="inlineStr">
        <is>
          <t>South</t>
        </is>
      </c>
      <c r="D3077" t="inlineStr">
        <is>
          <t>Bengaluru</t>
        </is>
      </c>
      <c r="E3077" t="inlineStr">
        <is>
          <t>Yes</t>
        </is>
      </c>
      <c r="F3077" t="inlineStr">
        <is>
          <t>High Value</t>
        </is>
      </c>
      <c r="G3077" t="n">
        <v>7</v>
      </c>
      <c r="H3077" s="24" t="n">
        <v>35461.46</v>
      </c>
      <c r="I3077" s="24" t="n">
        <v>9902.200000000001</v>
      </c>
      <c r="J3077" s="25" t="n">
        <v>45333</v>
      </c>
      <c r="K3077" s="25" t="n">
        <v>45991</v>
      </c>
      <c r="L3077" t="n">
        <v>5</v>
      </c>
      <c r="M3077" t="n">
        <v>4</v>
      </c>
      <c r="N3077" t="n">
        <v>4</v>
      </c>
      <c r="O3077">
        <f>DATE(2026,1,1)-K3077</f>
        <v/>
      </c>
      <c r="P3077">
        <f>IF(G3077&gt;=2,"Repeat","One-time")</f>
        <v/>
      </c>
    </row>
    <row r="3078">
      <c r="A3078" t="inlineStr">
        <is>
          <t>C08573</t>
        </is>
      </c>
      <c r="B3078" t="inlineStr">
        <is>
          <t>Sneha Shah</t>
        </is>
      </c>
      <c r="C3078" t="inlineStr">
        <is>
          <t>West</t>
        </is>
      </c>
      <c r="D3078" t="inlineStr">
        <is>
          <t>Ahmedabad</t>
        </is>
      </c>
      <c r="E3078" t="inlineStr">
        <is>
          <t>Yes</t>
        </is>
      </c>
      <c r="F3078" t="inlineStr">
        <is>
          <t>High Value</t>
        </is>
      </c>
      <c r="G3078" t="n">
        <v>11</v>
      </c>
      <c r="H3078" s="24" t="n">
        <v>35455.64</v>
      </c>
      <c r="I3078" s="24" t="n">
        <v>10919.28</v>
      </c>
      <c r="J3078" s="25" t="n">
        <v>45795</v>
      </c>
      <c r="K3078" s="25" t="n">
        <v>46005</v>
      </c>
      <c r="L3078" t="n">
        <v>5</v>
      </c>
      <c r="M3078" t="n">
        <v>5</v>
      </c>
      <c r="N3078" t="n">
        <v>4</v>
      </c>
      <c r="O3078">
        <f>DATE(2026,1,1)-K3078</f>
        <v/>
      </c>
      <c r="P3078">
        <f>IF(G3078&gt;=2,"Repeat","One-time")</f>
        <v/>
      </c>
    </row>
    <row r="3079">
      <c r="A3079" t="inlineStr">
        <is>
          <t>C03110</t>
        </is>
      </c>
      <c r="B3079" t="inlineStr">
        <is>
          <t>Ananya Mishra</t>
        </is>
      </c>
      <c r="C3079" t="inlineStr">
        <is>
          <t>West</t>
        </is>
      </c>
      <c r="D3079" t="inlineStr">
        <is>
          <t>Pune</t>
        </is>
      </c>
      <c r="E3079" t="inlineStr">
        <is>
          <t>No</t>
        </is>
      </c>
      <c r="F3079" t="inlineStr">
        <is>
          <t>High Value</t>
        </is>
      </c>
      <c r="G3079" t="n">
        <v>7</v>
      </c>
      <c r="H3079" s="24" t="n">
        <v>35442.39</v>
      </c>
      <c r="I3079" s="24" t="n">
        <v>6629.57</v>
      </c>
      <c r="J3079" s="25" t="n">
        <v>45249</v>
      </c>
      <c r="K3079" s="25" t="n">
        <v>45962</v>
      </c>
      <c r="L3079" t="n">
        <v>4</v>
      </c>
      <c r="M3079" t="n">
        <v>4</v>
      </c>
      <c r="N3079" t="n">
        <v>4</v>
      </c>
      <c r="O3079">
        <f>DATE(2026,1,1)-K3079</f>
        <v/>
      </c>
      <c r="P3079">
        <f>IF(G3079&gt;=2,"Repeat","One-time")</f>
        <v/>
      </c>
    </row>
    <row r="3080">
      <c r="A3080" t="inlineStr">
        <is>
          <t>C00503</t>
        </is>
      </c>
      <c r="B3080" t="inlineStr">
        <is>
          <t>Gurpreet Nair</t>
        </is>
      </c>
      <c r="C3080" t="inlineStr">
        <is>
          <t>North</t>
        </is>
      </c>
      <c r="D3080" t="inlineStr">
        <is>
          <t>Lucknow</t>
        </is>
      </c>
      <c r="E3080" t="inlineStr">
        <is>
          <t>Yes</t>
        </is>
      </c>
      <c r="F3080" t="inlineStr">
        <is>
          <t>At Risk</t>
        </is>
      </c>
      <c r="G3080" t="n">
        <v>9</v>
      </c>
      <c r="H3080" s="24" t="n">
        <v>35435.33</v>
      </c>
      <c r="I3080" s="24" t="n">
        <v>9735.15</v>
      </c>
      <c r="J3080" s="25" t="n">
        <v>44931</v>
      </c>
      <c r="K3080" s="25" t="n">
        <v>45624</v>
      </c>
      <c r="L3080" t="n">
        <v>2</v>
      </c>
      <c r="M3080" t="n">
        <v>5</v>
      </c>
      <c r="N3080" t="n">
        <v>4</v>
      </c>
      <c r="O3080">
        <f>DATE(2026,1,1)-K3080</f>
        <v/>
      </c>
      <c r="P3080">
        <f>IF(G3080&gt;=2,"Repeat","One-time")</f>
        <v/>
      </c>
    </row>
    <row r="3081">
      <c r="A3081" t="inlineStr">
        <is>
          <t>C04349</t>
        </is>
      </c>
      <c r="B3081" t="inlineStr">
        <is>
          <t>Rahul Iyer</t>
        </is>
      </c>
      <c r="C3081" t="inlineStr">
        <is>
          <t>Central</t>
        </is>
      </c>
      <c r="D3081" t="inlineStr">
        <is>
          <t>Indore</t>
        </is>
      </c>
      <c r="E3081" t="inlineStr">
        <is>
          <t>No</t>
        </is>
      </c>
      <c r="F3081" t="inlineStr">
        <is>
          <t>At Risk</t>
        </is>
      </c>
      <c r="G3081" t="n">
        <v>4</v>
      </c>
      <c r="H3081" s="24" t="n">
        <v>35428.83</v>
      </c>
      <c r="I3081" s="24" t="n">
        <v>3435.46</v>
      </c>
      <c r="J3081" s="25" t="n">
        <v>45374</v>
      </c>
      <c r="K3081" s="25" t="n">
        <v>45580</v>
      </c>
      <c r="L3081" t="n">
        <v>2</v>
      </c>
      <c r="M3081" t="n">
        <v>3</v>
      </c>
      <c r="N3081" t="n">
        <v>4</v>
      </c>
      <c r="O3081">
        <f>DATE(2026,1,1)-K3081</f>
        <v/>
      </c>
      <c r="P3081">
        <f>IF(G3081&gt;=2,"Repeat","One-time")</f>
        <v/>
      </c>
    </row>
    <row r="3082">
      <c r="A3082" t="inlineStr">
        <is>
          <t>C05332</t>
        </is>
      </c>
      <c r="B3082" t="inlineStr">
        <is>
          <t>Varun Mukherjee</t>
        </is>
      </c>
      <c r="C3082" t="inlineStr">
        <is>
          <t>West</t>
        </is>
      </c>
      <c r="D3082" t="inlineStr">
        <is>
          <t>Mumbai</t>
        </is>
      </c>
      <c r="E3082" t="inlineStr">
        <is>
          <t>No</t>
        </is>
      </c>
      <c r="F3082" t="inlineStr">
        <is>
          <t>At Risk</t>
        </is>
      </c>
      <c r="G3082" t="n">
        <v>1</v>
      </c>
      <c r="H3082" s="24" t="n">
        <v>35426.03</v>
      </c>
      <c r="I3082" s="24" t="n">
        <v>4215</v>
      </c>
      <c r="J3082" s="25" t="n">
        <v>45465</v>
      </c>
      <c r="K3082" s="25" t="n">
        <v>45465</v>
      </c>
      <c r="L3082" t="n">
        <v>1</v>
      </c>
      <c r="M3082" t="n">
        <v>1</v>
      </c>
      <c r="N3082" t="n">
        <v>4</v>
      </c>
      <c r="O3082">
        <f>DATE(2026,1,1)-K3082</f>
        <v/>
      </c>
      <c r="P3082">
        <f>IF(G3082&gt;=2,"Repeat","One-time")</f>
        <v/>
      </c>
    </row>
    <row r="3083">
      <c r="A3083" t="inlineStr">
        <is>
          <t>C06919</t>
        </is>
      </c>
      <c r="B3083" t="inlineStr">
        <is>
          <t>Farhan Mishra</t>
        </is>
      </c>
      <c r="C3083" t="inlineStr">
        <is>
          <t>East</t>
        </is>
      </c>
      <c r="D3083" t="inlineStr">
        <is>
          <t>Kolkata</t>
        </is>
      </c>
      <c r="E3083" t="inlineStr">
        <is>
          <t>No</t>
        </is>
      </c>
      <c r="F3083" t="inlineStr">
        <is>
          <t>High Value</t>
        </is>
      </c>
      <c r="G3083" t="n">
        <v>7</v>
      </c>
      <c r="H3083" s="24" t="n">
        <v>35414.13</v>
      </c>
      <c r="I3083" s="24" t="n">
        <v>14316.48</v>
      </c>
      <c r="J3083" s="25" t="n">
        <v>45592</v>
      </c>
      <c r="K3083" s="25" t="n">
        <v>45983</v>
      </c>
      <c r="L3083" t="n">
        <v>4</v>
      </c>
      <c r="M3083" t="n">
        <v>4</v>
      </c>
      <c r="N3083" t="n">
        <v>4</v>
      </c>
      <c r="O3083">
        <f>DATE(2026,1,1)-K3083</f>
        <v/>
      </c>
      <c r="P3083">
        <f>IF(G3083&gt;=2,"Repeat","One-time")</f>
        <v/>
      </c>
    </row>
    <row r="3084">
      <c r="A3084" t="inlineStr">
        <is>
          <t>C05696</t>
        </is>
      </c>
      <c r="B3084" t="inlineStr">
        <is>
          <t>Varun Singh</t>
        </is>
      </c>
      <c r="C3084" t="inlineStr">
        <is>
          <t>East</t>
        </is>
      </c>
      <c r="D3084" t="inlineStr">
        <is>
          <t>Patna</t>
        </is>
      </c>
      <c r="E3084" t="inlineStr">
        <is>
          <t>No</t>
        </is>
      </c>
      <c r="F3084" t="inlineStr">
        <is>
          <t>High Value</t>
        </is>
      </c>
      <c r="G3084" t="n">
        <v>5</v>
      </c>
      <c r="H3084" s="24" t="n">
        <v>35403.33</v>
      </c>
      <c r="I3084" s="24" t="n">
        <v>4351.13</v>
      </c>
      <c r="J3084" s="25" t="n">
        <v>45594</v>
      </c>
      <c r="K3084" s="25" t="n">
        <v>45934</v>
      </c>
      <c r="L3084" t="n">
        <v>4</v>
      </c>
      <c r="M3084" t="n">
        <v>4</v>
      </c>
      <c r="N3084" t="n">
        <v>4</v>
      </c>
      <c r="O3084">
        <f>DATE(2026,1,1)-K3084</f>
        <v/>
      </c>
      <c r="P3084">
        <f>IF(G3084&gt;=2,"Repeat","One-time")</f>
        <v/>
      </c>
    </row>
    <row r="3085">
      <c r="A3085" t="inlineStr">
        <is>
          <t>C09206</t>
        </is>
      </c>
      <c r="B3085" t="inlineStr">
        <is>
          <t>Meera Yadav</t>
        </is>
      </c>
      <c r="C3085" t="inlineStr">
        <is>
          <t>East</t>
        </is>
      </c>
      <c r="D3085" t="inlineStr">
        <is>
          <t>Patna</t>
        </is>
      </c>
      <c r="E3085" t="inlineStr">
        <is>
          <t>Yes</t>
        </is>
      </c>
      <c r="F3085" t="inlineStr">
        <is>
          <t>Occasional</t>
        </is>
      </c>
      <c r="G3085" t="n">
        <v>2</v>
      </c>
      <c r="H3085" s="24" t="n">
        <v>35396.24</v>
      </c>
      <c r="I3085" s="24" t="n">
        <v>3591.39</v>
      </c>
      <c r="J3085" s="25" t="n">
        <v>45882</v>
      </c>
      <c r="K3085" s="25" t="n">
        <v>45980</v>
      </c>
      <c r="L3085" t="n">
        <v>4</v>
      </c>
      <c r="M3085" t="n">
        <v>2</v>
      </c>
      <c r="N3085" t="n">
        <v>4</v>
      </c>
      <c r="O3085">
        <f>DATE(2026,1,1)-K3085</f>
        <v/>
      </c>
      <c r="P3085">
        <f>IF(G3085&gt;=2,"Repeat","One-time")</f>
        <v/>
      </c>
    </row>
    <row r="3086">
      <c r="A3086" t="inlineStr">
        <is>
          <t>C02102</t>
        </is>
      </c>
      <c r="B3086" t="inlineStr">
        <is>
          <t>Neha Mishra</t>
        </is>
      </c>
      <c r="C3086" t="inlineStr">
        <is>
          <t>North</t>
        </is>
      </c>
      <c r="D3086" t="inlineStr">
        <is>
          <t>Lucknow</t>
        </is>
      </c>
      <c r="E3086" t="inlineStr">
        <is>
          <t>No</t>
        </is>
      </c>
      <c r="F3086" t="inlineStr">
        <is>
          <t>At Risk</t>
        </is>
      </c>
      <c r="G3086" t="n">
        <v>7</v>
      </c>
      <c r="H3086" s="24" t="n">
        <v>35373.15</v>
      </c>
      <c r="I3086" s="24" t="n">
        <v>7297.9</v>
      </c>
      <c r="J3086" s="25" t="n">
        <v>45087</v>
      </c>
      <c r="K3086" s="25" t="n">
        <v>45483</v>
      </c>
      <c r="L3086" t="n">
        <v>1</v>
      </c>
      <c r="M3086" t="n">
        <v>4</v>
      </c>
      <c r="N3086" t="n">
        <v>4</v>
      </c>
      <c r="O3086">
        <f>DATE(2026,1,1)-K3086</f>
        <v/>
      </c>
      <c r="P3086">
        <f>IF(G3086&gt;=2,"Repeat","One-time")</f>
        <v/>
      </c>
    </row>
    <row r="3087">
      <c r="A3087" t="inlineStr">
        <is>
          <t>C00643</t>
        </is>
      </c>
      <c r="B3087" t="inlineStr">
        <is>
          <t>Amit Rao</t>
        </is>
      </c>
      <c r="C3087" t="inlineStr">
        <is>
          <t>North</t>
        </is>
      </c>
      <c r="D3087" t="inlineStr">
        <is>
          <t>Delhi</t>
        </is>
      </c>
      <c r="E3087" t="inlineStr">
        <is>
          <t>No</t>
        </is>
      </c>
      <c r="F3087" t="inlineStr">
        <is>
          <t>Loyal</t>
        </is>
      </c>
      <c r="G3087" t="n">
        <v>3</v>
      </c>
      <c r="H3087" s="24" t="n">
        <v>35357.52</v>
      </c>
      <c r="I3087" s="24" t="n">
        <v>9542.049999999999</v>
      </c>
      <c r="J3087" s="25" t="n">
        <v>44946</v>
      </c>
      <c r="K3087" s="25" t="n">
        <v>45835</v>
      </c>
      <c r="L3087" t="n">
        <v>3</v>
      </c>
      <c r="M3087" t="n">
        <v>3</v>
      </c>
      <c r="N3087" t="n">
        <v>4</v>
      </c>
      <c r="O3087">
        <f>DATE(2026,1,1)-K3087</f>
        <v/>
      </c>
      <c r="P3087">
        <f>IF(G3087&gt;=2,"Repeat","One-time")</f>
        <v/>
      </c>
    </row>
    <row r="3088">
      <c r="A3088" t="inlineStr">
        <is>
          <t>C02918</t>
        </is>
      </c>
      <c r="B3088" t="inlineStr">
        <is>
          <t>Divya Bose</t>
        </is>
      </c>
      <c r="C3088" t="inlineStr">
        <is>
          <t>East</t>
        </is>
      </c>
      <c r="D3088" t="inlineStr">
        <is>
          <t>Kolkata</t>
        </is>
      </c>
      <c r="E3088" t="inlineStr">
        <is>
          <t>No</t>
        </is>
      </c>
      <c r="F3088" t="inlineStr">
        <is>
          <t>At Risk</t>
        </is>
      </c>
      <c r="G3088" t="n">
        <v>2</v>
      </c>
      <c r="H3088" s="24" t="n">
        <v>35351.25</v>
      </c>
      <c r="I3088" s="24" t="n">
        <v>6123.18</v>
      </c>
      <c r="J3088" s="25" t="n">
        <v>45205</v>
      </c>
      <c r="K3088" s="25" t="n">
        <v>45207</v>
      </c>
      <c r="L3088" t="n">
        <v>1</v>
      </c>
      <c r="M3088" t="n">
        <v>2</v>
      </c>
      <c r="N3088" t="n">
        <v>4</v>
      </c>
      <c r="O3088">
        <f>DATE(2026,1,1)-K3088</f>
        <v/>
      </c>
      <c r="P3088">
        <f>IF(G3088&gt;=2,"Repeat","One-time")</f>
        <v/>
      </c>
    </row>
    <row r="3089">
      <c r="A3089" t="inlineStr">
        <is>
          <t>C07360</t>
        </is>
      </c>
      <c r="B3089" t="inlineStr">
        <is>
          <t>Vikram Kumar</t>
        </is>
      </c>
      <c r="C3089" t="inlineStr">
        <is>
          <t>East</t>
        </is>
      </c>
      <c r="D3089" t="inlineStr">
        <is>
          <t>Jamshedpur</t>
        </is>
      </c>
      <c r="E3089" t="inlineStr">
        <is>
          <t>No</t>
        </is>
      </c>
      <c r="F3089" t="inlineStr">
        <is>
          <t>At Risk</t>
        </is>
      </c>
      <c r="G3089" t="n">
        <v>1</v>
      </c>
      <c r="H3089" s="24" t="n">
        <v>35333.28</v>
      </c>
      <c r="I3089" s="24" t="n">
        <v>1175.91</v>
      </c>
      <c r="J3089" s="25" t="n">
        <v>45678</v>
      </c>
      <c r="K3089" s="25" t="n">
        <v>45678</v>
      </c>
      <c r="L3089" t="n">
        <v>2</v>
      </c>
      <c r="M3089" t="n">
        <v>1</v>
      </c>
      <c r="N3089" t="n">
        <v>4</v>
      </c>
      <c r="O3089">
        <f>DATE(2026,1,1)-K3089</f>
        <v/>
      </c>
      <c r="P3089">
        <f>IF(G3089&gt;=2,"Repeat","One-time")</f>
        <v/>
      </c>
    </row>
    <row r="3090">
      <c r="A3090" t="inlineStr">
        <is>
          <t>C00361</t>
        </is>
      </c>
      <c r="B3090" t="inlineStr">
        <is>
          <t>Aarav Menon</t>
        </is>
      </c>
      <c r="C3090" t="inlineStr">
        <is>
          <t>East</t>
        </is>
      </c>
      <c r="D3090" t="inlineStr">
        <is>
          <t>Kolkata</t>
        </is>
      </c>
      <c r="E3090" t="inlineStr">
        <is>
          <t>No</t>
        </is>
      </c>
      <c r="F3090" t="inlineStr">
        <is>
          <t>At Risk</t>
        </is>
      </c>
      <c r="G3090" t="n">
        <v>2</v>
      </c>
      <c r="H3090" s="24" t="n">
        <v>35332.85</v>
      </c>
      <c r="I3090" s="24" t="n">
        <v>5564.58</v>
      </c>
      <c r="J3090" s="25" t="n">
        <v>44999</v>
      </c>
      <c r="K3090" s="25" t="n">
        <v>45101</v>
      </c>
      <c r="L3090" t="n">
        <v>1</v>
      </c>
      <c r="M3090" t="n">
        <v>2</v>
      </c>
      <c r="N3090" t="n">
        <v>4</v>
      </c>
      <c r="O3090">
        <f>DATE(2026,1,1)-K3090</f>
        <v/>
      </c>
      <c r="P3090">
        <f>IF(G3090&gt;=2,"Repeat","One-time")</f>
        <v/>
      </c>
    </row>
    <row r="3091">
      <c r="A3091" t="inlineStr">
        <is>
          <t>C04399</t>
        </is>
      </c>
      <c r="B3091" t="inlineStr">
        <is>
          <t>Amit Ghosh</t>
        </is>
      </c>
      <c r="C3091" t="inlineStr">
        <is>
          <t>South</t>
        </is>
      </c>
      <c r="D3091" t="inlineStr">
        <is>
          <t>Bengaluru</t>
        </is>
      </c>
      <c r="E3091" t="inlineStr">
        <is>
          <t>No</t>
        </is>
      </c>
      <c r="F3091" t="inlineStr">
        <is>
          <t>Loyal</t>
        </is>
      </c>
      <c r="G3091" t="n">
        <v>3</v>
      </c>
      <c r="H3091" s="24" t="n">
        <v>35288.77</v>
      </c>
      <c r="I3091" s="24" t="n">
        <v>3042.04</v>
      </c>
      <c r="J3091" s="25" t="n">
        <v>45445</v>
      </c>
      <c r="K3091" s="25" t="n">
        <v>45943</v>
      </c>
      <c r="L3091" t="n">
        <v>4</v>
      </c>
      <c r="M3091" t="n">
        <v>3</v>
      </c>
      <c r="N3091" t="n">
        <v>4</v>
      </c>
      <c r="O3091">
        <f>DATE(2026,1,1)-K3091</f>
        <v/>
      </c>
      <c r="P3091">
        <f>IF(G3091&gt;=2,"Repeat","One-time")</f>
        <v/>
      </c>
    </row>
    <row r="3092">
      <c r="A3092" t="inlineStr">
        <is>
          <t>C08058</t>
        </is>
      </c>
      <c r="B3092" t="inlineStr">
        <is>
          <t>Ananya Prasad</t>
        </is>
      </c>
      <c r="C3092" t="inlineStr">
        <is>
          <t>North</t>
        </is>
      </c>
      <c r="D3092" t="inlineStr">
        <is>
          <t>Delhi</t>
        </is>
      </c>
      <c r="E3092" t="inlineStr">
        <is>
          <t>Yes</t>
        </is>
      </c>
      <c r="F3092" t="inlineStr">
        <is>
          <t>High Value</t>
        </is>
      </c>
      <c r="G3092" t="n">
        <v>7</v>
      </c>
      <c r="H3092" s="24" t="n">
        <v>35269.4</v>
      </c>
      <c r="I3092" s="24" t="n">
        <v>8108.5</v>
      </c>
      <c r="J3092" s="25" t="n">
        <v>45691</v>
      </c>
      <c r="K3092" s="25" t="n">
        <v>45779</v>
      </c>
      <c r="L3092" t="n">
        <v>3</v>
      </c>
      <c r="M3092" t="n">
        <v>4</v>
      </c>
      <c r="N3092" t="n">
        <v>4</v>
      </c>
      <c r="O3092">
        <f>DATE(2026,1,1)-K3092</f>
        <v/>
      </c>
      <c r="P3092">
        <f>IF(G3092&gt;=2,"Repeat","One-time")</f>
        <v/>
      </c>
    </row>
    <row r="3093">
      <c r="A3093" t="inlineStr">
        <is>
          <t>C09246</t>
        </is>
      </c>
      <c r="B3093" t="inlineStr">
        <is>
          <t>Priya Reddy</t>
        </is>
      </c>
      <c r="C3093" t="inlineStr">
        <is>
          <t>South</t>
        </is>
      </c>
      <c r="D3093" t="inlineStr">
        <is>
          <t>Hyderabad</t>
        </is>
      </c>
      <c r="E3093" t="inlineStr">
        <is>
          <t>No</t>
        </is>
      </c>
      <c r="F3093" t="inlineStr">
        <is>
          <t>High Value</t>
        </is>
      </c>
      <c r="G3093" t="n">
        <v>7</v>
      </c>
      <c r="H3093" s="24" t="n">
        <v>35257.66</v>
      </c>
      <c r="I3093" s="24" t="n">
        <v>5211.78</v>
      </c>
      <c r="J3093" s="25" t="n">
        <v>45788</v>
      </c>
      <c r="K3093" s="25" t="n">
        <v>45992</v>
      </c>
      <c r="L3093" t="n">
        <v>5</v>
      </c>
      <c r="M3093" t="n">
        <v>4</v>
      </c>
      <c r="N3093" t="n">
        <v>4</v>
      </c>
      <c r="O3093">
        <f>DATE(2026,1,1)-K3093</f>
        <v/>
      </c>
      <c r="P3093">
        <f>IF(G3093&gt;=2,"Repeat","One-time")</f>
        <v/>
      </c>
    </row>
    <row r="3094">
      <c r="A3094" t="inlineStr">
        <is>
          <t>C02894</t>
        </is>
      </c>
      <c r="B3094" t="inlineStr">
        <is>
          <t>Karan Kapoor</t>
        </is>
      </c>
      <c r="C3094" t="inlineStr">
        <is>
          <t>East</t>
        </is>
      </c>
      <c r="D3094" t="inlineStr">
        <is>
          <t>Kolkata</t>
        </is>
      </c>
      <c r="E3094" t="inlineStr">
        <is>
          <t>No</t>
        </is>
      </c>
      <c r="F3094" t="inlineStr">
        <is>
          <t>Loyal</t>
        </is>
      </c>
      <c r="G3094" t="n">
        <v>4</v>
      </c>
      <c r="H3094" s="24" t="n">
        <v>35254.11</v>
      </c>
      <c r="I3094" s="24" t="n">
        <v>9283.08</v>
      </c>
      <c r="J3094" s="25" t="n">
        <v>45432</v>
      </c>
      <c r="K3094" s="25" t="n">
        <v>45972</v>
      </c>
      <c r="L3094" t="n">
        <v>4</v>
      </c>
      <c r="M3094" t="n">
        <v>3</v>
      </c>
      <c r="N3094" t="n">
        <v>4</v>
      </c>
      <c r="O3094">
        <f>DATE(2026,1,1)-K3094</f>
        <v/>
      </c>
      <c r="P3094">
        <f>IF(G3094&gt;=2,"Repeat","One-time")</f>
        <v/>
      </c>
    </row>
    <row r="3095">
      <c r="A3095" t="inlineStr">
        <is>
          <t>C02364</t>
        </is>
      </c>
      <c r="B3095" t="inlineStr">
        <is>
          <t>Pooja Rao</t>
        </is>
      </c>
      <c r="C3095" t="inlineStr">
        <is>
          <t>South</t>
        </is>
      </c>
      <c r="D3095" t="inlineStr">
        <is>
          <t>Bengaluru</t>
        </is>
      </c>
      <c r="E3095" t="inlineStr">
        <is>
          <t>No</t>
        </is>
      </c>
      <c r="F3095" t="inlineStr">
        <is>
          <t>High Value</t>
        </is>
      </c>
      <c r="G3095" t="n">
        <v>6</v>
      </c>
      <c r="H3095" s="24" t="n">
        <v>35251.25</v>
      </c>
      <c r="I3095" s="24" t="n">
        <v>5000.14</v>
      </c>
      <c r="J3095" s="25" t="n">
        <v>45679</v>
      </c>
      <c r="K3095" s="25" t="n">
        <v>46011</v>
      </c>
      <c r="L3095" t="n">
        <v>5</v>
      </c>
      <c r="M3095" t="n">
        <v>4</v>
      </c>
      <c r="N3095" t="n">
        <v>4</v>
      </c>
      <c r="O3095">
        <f>DATE(2026,1,1)-K3095</f>
        <v/>
      </c>
      <c r="P3095">
        <f>IF(G3095&gt;=2,"Repeat","One-time")</f>
        <v/>
      </c>
    </row>
    <row r="3096">
      <c r="A3096" t="inlineStr">
        <is>
          <t>C07679</t>
        </is>
      </c>
      <c r="B3096" t="inlineStr">
        <is>
          <t>Meera Gupta</t>
        </is>
      </c>
      <c r="C3096" t="inlineStr">
        <is>
          <t>South</t>
        </is>
      </c>
      <c r="D3096" t="inlineStr">
        <is>
          <t>Chennai</t>
        </is>
      </c>
      <c r="E3096" t="inlineStr">
        <is>
          <t>No</t>
        </is>
      </c>
      <c r="F3096" t="inlineStr">
        <is>
          <t>High Value</t>
        </is>
      </c>
      <c r="G3096" t="n">
        <v>13</v>
      </c>
      <c r="H3096" s="24" t="n">
        <v>35226.99</v>
      </c>
      <c r="I3096" s="24" t="n">
        <v>11885.88</v>
      </c>
      <c r="J3096" s="25" t="n">
        <v>45718</v>
      </c>
      <c r="K3096" s="25" t="n">
        <v>45990</v>
      </c>
      <c r="L3096" t="n">
        <v>5</v>
      </c>
      <c r="M3096" t="n">
        <v>5</v>
      </c>
      <c r="N3096" t="n">
        <v>4</v>
      </c>
      <c r="O3096">
        <f>DATE(2026,1,1)-K3096</f>
        <v/>
      </c>
      <c r="P3096">
        <f>IF(G3096&gt;=2,"Repeat","One-time")</f>
        <v/>
      </c>
    </row>
    <row r="3097">
      <c r="A3097" t="inlineStr">
        <is>
          <t>C00887</t>
        </is>
      </c>
      <c r="B3097" t="inlineStr">
        <is>
          <t>Pooja Chopra</t>
        </is>
      </c>
      <c r="C3097" t="inlineStr">
        <is>
          <t>South</t>
        </is>
      </c>
      <c r="D3097" t="inlineStr">
        <is>
          <t>Kochi</t>
        </is>
      </c>
      <c r="E3097" t="inlineStr">
        <is>
          <t>No</t>
        </is>
      </c>
      <c r="F3097" t="inlineStr">
        <is>
          <t>At Risk</t>
        </is>
      </c>
      <c r="G3097" t="n">
        <v>5</v>
      </c>
      <c r="H3097" s="24" t="n">
        <v>35223.75</v>
      </c>
      <c r="I3097" s="24" t="n">
        <v>4104.9</v>
      </c>
      <c r="J3097" s="25" t="n">
        <v>44969</v>
      </c>
      <c r="K3097" s="25" t="n">
        <v>45088</v>
      </c>
      <c r="L3097" t="n">
        <v>1</v>
      </c>
      <c r="M3097" t="n">
        <v>4</v>
      </c>
      <c r="N3097" t="n">
        <v>4</v>
      </c>
      <c r="O3097">
        <f>DATE(2026,1,1)-K3097</f>
        <v/>
      </c>
      <c r="P3097">
        <f>IF(G3097&gt;=2,"Repeat","One-time")</f>
        <v/>
      </c>
    </row>
    <row r="3098">
      <c r="A3098" t="inlineStr">
        <is>
          <t>C08949</t>
        </is>
      </c>
      <c r="B3098" t="inlineStr">
        <is>
          <t>Sanjay Kumar</t>
        </is>
      </c>
      <c r="C3098" t="inlineStr">
        <is>
          <t>West</t>
        </is>
      </c>
      <c r="D3098" t="inlineStr">
        <is>
          <t>Mumbai</t>
        </is>
      </c>
      <c r="E3098" t="inlineStr">
        <is>
          <t>No</t>
        </is>
      </c>
      <c r="F3098" t="inlineStr">
        <is>
          <t>High Value</t>
        </is>
      </c>
      <c r="G3098" t="n">
        <v>8</v>
      </c>
      <c r="H3098" s="24" t="n">
        <v>35219.81</v>
      </c>
      <c r="I3098" s="24" t="n">
        <v>7062.14</v>
      </c>
      <c r="J3098" s="25" t="n">
        <v>45778</v>
      </c>
      <c r="K3098" s="25" t="n">
        <v>45999</v>
      </c>
      <c r="L3098" t="n">
        <v>5</v>
      </c>
      <c r="M3098" t="n">
        <v>5</v>
      </c>
      <c r="N3098" t="n">
        <v>4</v>
      </c>
      <c r="O3098">
        <f>DATE(2026,1,1)-K3098</f>
        <v/>
      </c>
      <c r="P3098">
        <f>IF(G3098&gt;=2,"Repeat","One-time")</f>
        <v/>
      </c>
    </row>
    <row r="3099">
      <c r="A3099" t="inlineStr">
        <is>
          <t>C07161</t>
        </is>
      </c>
      <c r="B3099" t="inlineStr">
        <is>
          <t>Aditya Banerjee</t>
        </is>
      </c>
      <c r="C3099" t="inlineStr">
        <is>
          <t>Central</t>
        </is>
      </c>
      <c r="D3099" t="inlineStr">
        <is>
          <t>Nagpur</t>
        </is>
      </c>
      <c r="E3099" t="inlineStr">
        <is>
          <t>Yes</t>
        </is>
      </c>
      <c r="F3099" t="inlineStr">
        <is>
          <t>High Value</t>
        </is>
      </c>
      <c r="G3099" t="n">
        <v>7</v>
      </c>
      <c r="H3099" s="24" t="n">
        <v>35201.61</v>
      </c>
      <c r="I3099" s="24" t="n">
        <v>8425.27</v>
      </c>
      <c r="J3099" s="25" t="n">
        <v>45623</v>
      </c>
      <c r="K3099" s="25" t="n">
        <v>46020</v>
      </c>
      <c r="L3099" t="n">
        <v>5</v>
      </c>
      <c r="M3099" t="n">
        <v>4</v>
      </c>
      <c r="N3099" t="n">
        <v>4</v>
      </c>
      <c r="O3099">
        <f>DATE(2026,1,1)-K3099</f>
        <v/>
      </c>
      <c r="P3099">
        <f>IF(G3099&gt;=2,"Repeat","One-time")</f>
        <v/>
      </c>
    </row>
    <row r="3100">
      <c r="A3100" t="inlineStr">
        <is>
          <t>C08109</t>
        </is>
      </c>
      <c r="B3100" t="inlineStr">
        <is>
          <t>Swati Gupta</t>
        </is>
      </c>
      <c r="C3100" t="inlineStr">
        <is>
          <t>East</t>
        </is>
      </c>
      <c r="D3100" t="inlineStr">
        <is>
          <t>Kolkata</t>
        </is>
      </c>
      <c r="E3100" t="inlineStr">
        <is>
          <t>No</t>
        </is>
      </c>
      <c r="F3100" t="inlineStr">
        <is>
          <t>Occasional</t>
        </is>
      </c>
      <c r="G3100" t="n">
        <v>2</v>
      </c>
      <c r="H3100" s="24" t="n">
        <v>35195.26</v>
      </c>
      <c r="I3100" s="24" t="n">
        <v>5827.91</v>
      </c>
      <c r="J3100" s="25" t="n">
        <v>45923</v>
      </c>
      <c r="K3100" s="25" t="n">
        <v>45942</v>
      </c>
      <c r="L3100" t="n">
        <v>4</v>
      </c>
      <c r="M3100" t="n">
        <v>2</v>
      </c>
      <c r="N3100" t="n">
        <v>4</v>
      </c>
      <c r="O3100">
        <f>DATE(2026,1,1)-K3100</f>
        <v/>
      </c>
      <c r="P3100">
        <f>IF(G3100&gt;=2,"Repeat","One-time")</f>
        <v/>
      </c>
    </row>
    <row r="3101">
      <c r="A3101" t="inlineStr">
        <is>
          <t>C09464</t>
        </is>
      </c>
      <c r="B3101" t="inlineStr">
        <is>
          <t>Tanvi Joshi</t>
        </is>
      </c>
      <c r="C3101" t="inlineStr">
        <is>
          <t>West</t>
        </is>
      </c>
      <c r="D3101" t="inlineStr">
        <is>
          <t>Pune</t>
        </is>
      </c>
      <c r="E3101" t="inlineStr">
        <is>
          <t>No</t>
        </is>
      </c>
      <c r="F3101" t="inlineStr">
        <is>
          <t>High Value</t>
        </is>
      </c>
      <c r="G3101" t="n">
        <v>4</v>
      </c>
      <c r="H3101" s="24" t="n">
        <v>35193.54</v>
      </c>
      <c r="I3101" s="24" t="n">
        <v>4998.24</v>
      </c>
      <c r="J3101" s="25" t="n">
        <v>45816</v>
      </c>
      <c r="K3101" s="25" t="n">
        <v>45974</v>
      </c>
      <c r="L3101" t="n">
        <v>4</v>
      </c>
      <c r="M3101" t="n">
        <v>4</v>
      </c>
      <c r="N3101" t="n">
        <v>4</v>
      </c>
      <c r="O3101">
        <f>DATE(2026,1,1)-K3101</f>
        <v/>
      </c>
      <c r="P3101">
        <f>IF(G3101&gt;=2,"Repeat","One-time")</f>
        <v/>
      </c>
    </row>
    <row r="3102">
      <c r="A3102" t="inlineStr">
        <is>
          <t>C06364</t>
        </is>
      </c>
      <c r="B3102" t="inlineStr">
        <is>
          <t>Vivaan Gupta</t>
        </is>
      </c>
      <c r="C3102" t="inlineStr">
        <is>
          <t>East</t>
        </is>
      </c>
      <c r="D3102" t="inlineStr">
        <is>
          <t>Guwahati</t>
        </is>
      </c>
      <c r="E3102" t="inlineStr">
        <is>
          <t>No</t>
        </is>
      </c>
      <c r="F3102" t="inlineStr">
        <is>
          <t>High Value</t>
        </is>
      </c>
      <c r="G3102" t="n">
        <v>5</v>
      </c>
      <c r="H3102" s="24" t="n">
        <v>35189.56</v>
      </c>
      <c r="I3102" s="24" t="n">
        <v>5169.63</v>
      </c>
      <c r="J3102" s="25" t="n">
        <v>45623</v>
      </c>
      <c r="K3102" s="25" t="n">
        <v>45885</v>
      </c>
      <c r="L3102" t="n">
        <v>3</v>
      </c>
      <c r="M3102" t="n">
        <v>4</v>
      </c>
      <c r="N3102" t="n">
        <v>4</v>
      </c>
      <c r="O3102">
        <f>DATE(2026,1,1)-K3102</f>
        <v/>
      </c>
      <c r="P3102">
        <f>IF(G3102&gt;=2,"Repeat","One-time")</f>
        <v/>
      </c>
    </row>
    <row r="3103">
      <c r="A3103" t="inlineStr">
        <is>
          <t>C00681</t>
        </is>
      </c>
      <c r="B3103" t="inlineStr">
        <is>
          <t>Maria Mishra</t>
        </is>
      </c>
      <c r="C3103" t="inlineStr">
        <is>
          <t>West</t>
        </is>
      </c>
      <c r="D3103" t="inlineStr">
        <is>
          <t>Pune</t>
        </is>
      </c>
      <c r="E3103" t="inlineStr">
        <is>
          <t>No</t>
        </is>
      </c>
      <c r="F3103" t="inlineStr">
        <is>
          <t>High Value</t>
        </is>
      </c>
      <c r="G3103" t="n">
        <v>5</v>
      </c>
      <c r="H3103" s="24" t="n">
        <v>35178.73</v>
      </c>
      <c r="I3103" s="24" t="n">
        <v>4290.94</v>
      </c>
      <c r="J3103" s="25" t="n">
        <v>45196</v>
      </c>
      <c r="K3103" s="25" t="n">
        <v>45979</v>
      </c>
      <c r="L3103" t="n">
        <v>4</v>
      </c>
      <c r="M3103" t="n">
        <v>4</v>
      </c>
      <c r="N3103" t="n">
        <v>4</v>
      </c>
      <c r="O3103">
        <f>DATE(2026,1,1)-K3103</f>
        <v/>
      </c>
      <c r="P3103">
        <f>IF(G3103&gt;=2,"Repeat","One-time")</f>
        <v/>
      </c>
    </row>
    <row r="3104">
      <c r="A3104" t="inlineStr">
        <is>
          <t>C05531</t>
        </is>
      </c>
      <c r="B3104" t="inlineStr">
        <is>
          <t>Joseph Shah</t>
        </is>
      </c>
      <c r="C3104" t="inlineStr">
        <is>
          <t>North</t>
        </is>
      </c>
      <c r="D3104" t="inlineStr">
        <is>
          <t>Delhi</t>
        </is>
      </c>
      <c r="E3104" t="inlineStr">
        <is>
          <t>Yes</t>
        </is>
      </c>
      <c r="F3104" t="inlineStr">
        <is>
          <t>High Value</t>
        </is>
      </c>
      <c r="G3104" t="n">
        <v>5</v>
      </c>
      <c r="H3104" s="24" t="n">
        <v>35176.12</v>
      </c>
      <c r="I3104" s="24" t="n">
        <v>11913.44</v>
      </c>
      <c r="J3104" s="25" t="n">
        <v>45596</v>
      </c>
      <c r="K3104" s="25" t="n">
        <v>46021</v>
      </c>
      <c r="L3104" t="n">
        <v>5</v>
      </c>
      <c r="M3104" t="n">
        <v>4</v>
      </c>
      <c r="N3104" t="n">
        <v>4</v>
      </c>
      <c r="O3104">
        <f>DATE(2026,1,1)-K3104</f>
        <v/>
      </c>
      <c r="P3104">
        <f>IF(G3104&gt;=2,"Repeat","One-time")</f>
        <v/>
      </c>
    </row>
    <row r="3105">
      <c r="A3105" t="inlineStr">
        <is>
          <t>C01904</t>
        </is>
      </c>
      <c r="B3105" t="inlineStr">
        <is>
          <t>Vikram Khan</t>
        </is>
      </c>
      <c r="C3105" t="inlineStr">
        <is>
          <t>North</t>
        </is>
      </c>
      <c r="D3105" t="inlineStr">
        <is>
          <t>Jaipur</t>
        </is>
      </c>
      <c r="E3105" t="inlineStr">
        <is>
          <t>No</t>
        </is>
      </c>
      <c r="F3105" t="inlineStr">
        <is>
          <t>At Risk</t>
        </is>
      </c>
      <c r="G3105" t="n">
        <v>3</v>
      </c>
      <c r="H3105" s="24" t="n">
        <v>35146.86</v>
      </c>
      <c r="I3105" s="24" t="n">
        <v>6401.67</v>
      </c>
      <c r="J3105" s="25" t="n">
        <v>45201</v>
      </c>
      <c r="K3105" s="25" t="n">
        <v>45485</v>
      </c>
      <c r="L3105" t="n">
        <v>1</v>
      </c>
      <c r="M3105" t="n">
        <v>3</v>
      </c>
      <c r="N3105" t="n">
        <v>4</v>
      </c>
      <c r="O3105">
        <f>DATE(2026,1,1)-K3105</f>
        <v/>
      </c>
      <c r="P3105">
        <f>IF(G3105&gt;=2,"Repeat","One-time")</f>
        <v/>
      </c>
    </row>
    <row r="3106">
      <c r="A3106" t="inlineStr">
        <is>
          <t>C02578</t>
        </is>
      </c>
      <c r="B3106" t="inlineStr">
        <is>
          <t>Varun Mukherjee</t>
        </is>
      </c>
      <c r="C3106" t="inlineStr">
        <is>
          <t>Central</t>
        </is>
      </c>
      <c r="D3106" t="inlineStr">
        <is>
          <t>Indore</t>
        </is>
      </c>
      <c r="E3106" t="inlineStr">
        <is>
          <t>No</t>
        </is>
      </c>
      <c r="F3106" t="inlineStr">
        <is>
          <t>At Risk</t>
        </is>
      </c>
      <c r="G3106" t="n">
        <v>10</v>
      </c>
      <c r="H3106" s="24" t="n">
        <v>35139.38</v>
      </c>
      <c r="I3106" s="24" t="n">
        <v>9487.24</v>
      </c>
      <c r="J3106" s="25" t="n">
        <v>45147</v>
      </c>
      <c r="K3106" s="25" t="n">
        <v>45389</v>
      </c>
      <c r="L3106" t="n">
        <v>1</v>
      </c>
      <c r="M3106" t="n">
        <v>5</v>
      </c>
      <c r="N3106" t="n">
        <v>4</v>
      </c>
      <c r="O3106">
        <f>DATE(2026,1,1)-K3106</f>
        <v/>
      </c>
      <c r="P3106">
        <f>IF(G3106&gt;=2,"Repeat","One-time")</f>
        <v/>
      </c>
    </row>
    <row r="3107">
      <c r="A3107" t="inlineStr">
        <is>
          <t>C02744</t>
        </is>
      </c>
      <c r="B3107" t="inlineStr">
        <is>
          <t>Kavya Sharma</t>
        </is>
      </c>
      <c r="C3107" t="inlineStr">
        <is>
          <t>North</t>
        </is>
      </c>
      <c r="D3107" t="inlineStr">
        <is>
          <t>Delhi</t>
        </is>
      </c>
      <c r="E3107" t="inlineStr">
        <is>
          <t>Yes</t>
        </is>
      </c>
      <c r="F3107" t="inlineStr">
        <is>
          <t>At Risk</t>
        </is>
      </c>
      <c r="G3107" t="n">
        <v>6</v>
      </c>
      <c r="H3107" s="24" t="n">
        <v>35139.24</v>
      </c>
      <c r="I3107" s="24" t="n">
        <v>8460.57</v>
      </c>
      <c r="J3107" s="25" t="n">
        <v>45264</v>
      </c>
      <c r="K3107" s="25" t="n">
        <v>45710</v>
      </c>
      <c r="L3107" t="n">
        <v>2</v>
      </c>
      <c r="M3107" t="n">
        <v>4</v>
      </c>
      <c r="N3107" t="n">
        <v>4</v>
      </c>
      <c r="O3107">
        <f>DATE(2026,1,1)-K3107</f>
        <v/>
      </c>
      <c r="P3107">
        <f>IF(G3107&gt;=2,"Repeat","One-time")</f>
        <v/>
      </c>
    </row>
    <row r="3108">
      <c r="A3108" t="inlineStr">
        <is>
          <t>C01674</t>
        </is>
      </c>
      <c r="B3108" t="inlineStr">
        <is>
          <t>Amit Agarwal</t>
        </is>
      </c>
      <c r="C3108" t="inlineStr">
        <is>
          <t>South</t>
        </is>
      </c>
      <c r="D3108" t="inlineStr">
        <is>
          <t>Bengaluru</t>
        </is>
      </c>
      <c r="E3108" t="inlineStr">
        <is>
          <t>No</t>
        </is>
      </c>
      <c r="F3108" t="inlineStr">
        <is>
          <t>High Value</t>
        </is>
      </c>
      <c r="G3108" t="n">
        <v>7</v>
      </c>
      <c r="H3108" s="24" t="n">
        <v>35134.5</v>
      </c>
      <c r="I3108" s="24" t="n">
        <v>5509.01</v>
      </c>
      <c r="J3108" s="25" t="n">
        <v>45061</v>
      </c>
      <c r="K3108" s="25" t="n">
        <v>45792</v>
      </c>
      <c r="L3108" t="n">
        <v>3</v>
      </c>
      <c r="M3108" t="n">
        <v>4</v>
      </c>
      <c r="N3108" t="n">
        <v>4</v>
      </c>
      <c r="O3108">
        <f>DATE(2026,1,1)-K3108</f>
        <v/>
      </c>
      <c r="P3108">
        <f>IF(G3108&gt;=2,"Repeat","One-time")</f>
        <v/>
      </c>
    </row>
    <row r="3109">
      <c r="A3109" t="inlineStr">
        <is>
          <t>C10590</t>
        </is>
      </c>
      <c r="B3109" t="inlineStr">
        <is>
          <t>Swati Rao</t>
        </is>
      </c>
      <c r="C3109" t="inlineStr">
        <is>
          <t>South</t>
        </is>
      </c>
      <c r="D3109" t="inlineStr">
        <is>
          <t>Hyderabad</t>
        </is>
      </c>
      <c r="E3109" t="inlineStr">
        <is>
          <t>Yes</t>
        </is>
      </c>
      <c r="F3109" t="inlineStr">
        <is>
          <t>High Value</t>
        </is>
      </c>
      <c r="G3109" t="n">
        <v>6</v>
      </c>
      <c r="H3109" s="24" t="n">
        <v>35129.72</v>
      </c>
      <c r="I3109" s="24" t="n">
        <v>9045.08</v>
      </c>
      <c r="J3109" s="25" t="n">
        <v>45904</v>
      </c>
      <c r="K3109" s="25" t="n">
        <v>45977</v>
      </c>
      <c r="L3109" t="n">
        <v>4</v>
      </c>
      <c r="M3109" t="n">
        <v>4</v>
      </c>
      <c r="N3109" t="n">
        <v>4</v>
      </c>
      <c r="O3109">
        <f>DATE(2026,1,1)-K3109</f>
        <v/>
      </c>
      <c r="P3109">
        <f>IF(G3109&gt;=2,"Repeat","One-time")</f>
        <v/>
      </c>
    </row>
    <row r="3110">
      <c r="A3110" t="inlineStr">
        <is>
          <t>C08189</t>
        </is>
      </c>
      <c r="B3110" t="inlineStr">
        <is>
          <t>Sanjay Menon</t>
        </is>
      </c>
      <c r="C3110" t="inlineStr">
        <is>
          <t>West</t>
        </is>
      </c>
      <c r="D3110" t="inlineStr">
        <is>
          <t>Mumbai</t>
        </is>
      </c>
      <c r="E3110" t="inlineStr">
        <is>
          <t>No</t>
        </is>
      </c>
      <c r="F3110" t="inlineStr">
        <is>
          <t>High Value</t>
        </is>
      </c>
      <c r="G3110" t="n">
        <v>6</v>
      </c>
      <c r="H3110" s="24" t="n">
        <v>35129.37</v>
      </c>
      <c r="I3110" s="24" t="n">
        <v>6979.37</v>
      </c>
      <c r="J3110" s="25" t="n">
        <v>45722</v>
      </c>
      <c r="K3110" s="25" t="n">
        <v>46019</v>
      </c>
      <c r="L3110" t="n">
        <v>5</v>
      </c>
      <c r="M3110" t="n">
        <v>4</v>
      </c>
      <c r="N3110" t="n">
        <v>4</v>
      </c>
      <c r="O3110">
        <f>DATE(2026,1,1)-K3110</f>
        <v/>
      </c>
      <c r="P3110">
        <f>IF(G3110&gt;=2,"Repeat","One-time")</f>
        <v/>
      </c>
    </row>
    <row r="3111">
      <c r="A3111" t="inlineStr">
        <is>
          <t>C05775</t>
        </is>
      </c>
      <c r="B3111" t="inlineStr">
        <is>
          <t>Farhan Agarwal</t>
        </is>
      </c>
      <c r="C3111" t="inlineStr">
        <is>
          <t>North</t>
        </is>
      </c>
      <c r="D3111" t="inlineStr">
        <is>
          <t>Jaipur</t>
        </is>
      </c>
      <c r="E3111" t="inlineStr">
        <is>
          <t>No</t>
        </is>
      </c>
      <c r="F3111" t="inlineStr">
        <is>
          <t>Occasional</t>
        </is>
      </c>
      <c r="G3111" t="n">
        <v>2</v>
      </c>
      <c r="H3111" s="24" t="n">
        <v>35127.56</v>
      </c>
      <c r="I3111" s="24" t="n">
        <v>1605.22</v>
      </c>
      <c r="J3111" s="25" t="n">
        <v>45718</v>
      </c>
      <c r="K3111" s="25" t="n">
        <v>45883</v>
      </c>
      <c r="L3111" t="n">
        <v>3</v>
      </c>
      <c r="M3111" t="n">
        <v>2</v>
      </c>
      <c r="N3111" t="n">
        <v>4</v>
      </c>
      <c r="O3111">
        <f>DATE(2026,1,1)-K3111</f>
        <v/>
      </c>
      <c r="P3111">
        <f>IF(G3111&gt;=2,"Repeat","One-time")</f>
        <v/>
      </c>
    </row>
    <row r="3112">
      <c r="A3112" t="inlineStr">
        <is>
          <t>C01113</t>
        </is>
      </c>
      <c r="B3112" t="inlineStr">
        <is>
          <t>Aditya Prasad</t>
        </is>
      </c>
      <c r="C3112" t="inlineStr">
        <is>
          <t>Central</t>
        </is>
      </c>
      <c r="D3112" t="inlineStr">
        <is>
          <t>Raipur</t>
        </is>
      </c>
      <c r="E3112" t="inlineStr">
        <is>
          <t>No</t>
        </is>
      </c>
      <c r="F3112" t="inlineStr">
        <is>
          <t>High Value</t>
        </is>
      </c>
      <c r="G3112" t="n">
        <v>5</v>
      </c>
      <c r="H3112" s="24" t="n">
        <v>35116.17</v>
      </c>
      <c r="I3112" s="24" t="n">
        <v>6139.36</v>
      </c>
      <c r="J3112" s="25" t="n">
        <v>45151</v>
      </c>
      <c r="K3112" s="25" t="n">
        <v>45874</v>
      </c>
      <c r="L3112" t="n">
        <v>3</v>
      </c>
      <c r="M3112" t="n">
        <v>4</v>
      </c>
      <c r="N3112" t="n">
        <v>4</v>
      </c>
      <c r="O3112">
        <f>DATE(2026,1,1)-K3112</f>
        <v/>
      </c>
      <c r="P3112">
        <f>IF(G3112&gt;=2,"Repeat","One-time")</f>
        <v/>
      </c>
    </row>
    <row r="3113">
      <c r="A3113" t="inlineStr">
        <is>
          <t>C02912</t>
        </is>
      </c>
      <c r="B3113" t="inlineStr">
        <is>
          <t>Farhan Menon</t>
        </is>
      </c>
      <c r="C3113" t="inlineStr">
        <is>
          <t>North</t>
        </is>
      </c>
      <c r="D3113" t="inlineStr">
        <is>
          <t>Jaipur</t>
        </is>
      </c>
      <c r="E3113" t="inlineStr">
        <is>
          <t>Yes</t>
        </is>
      </c>
      <c r="F3113" t="inlineStr">
        <is>
          <t>High Value</t>
        </is>
      </c>
      <c r="G3113" t="n">
        <v>5</v>
      </c>
      <c r="H3113" s="24" t="n">
        <v>35115.74</v>
      </c>
      <c r="I3113" s="24" t="n">
        <v>7111.88</v>
      </c>
      <c r="J3113" s="25" t="n">
        <v>45224</v>
      </c>
      <c r="K3113" s="25" t="n">
        <v>45967</v>
      </c>
      <c r="L3113" t="n">
        <v>4</v>
      </c>
      <c r="M3113" t="n">
        <v>4</v>
      </c>
      <c r="N3113" t="n">
        <v>4</v>
      </c>
      <c r="O3113">
        <f>DATE(2026,1,1)-K3113</f>
        <v/>
      </c>
      <c r="P3113">
        <f>IF(G3113&gt;=2,"Repeat","One-time")</f>
        <v/>
      </c>
    </row>
    <row r="3114">
      <c r="A3114" t="inlineStr">
        <is>
          <t>C08226</t>
        </is>
      </c>
      <c r="B3114" t="inlineStr">
        <is>
          <t>Swati Iyer</t>
        </is>
      </c>
      <c r="C3114" t="inlineStr">
        <is>
          <t>East</t>
        </is>
      </c>
      <c r="D3114" t="inlineStr">
        <is>
          <t>Kolkata</t>
        </is>
      </c>
      <c r="E3114" t="inlineStr">
        <is>
          <t>Yes</t>
        </is>
      </c>
      <c r="F3114" t="inlineStr">
        <is>
          <t>New</t>
        </is>
      </c>
      <c r="G3114" t="n">
        <v>5</v>
      </c>
      <c r="H3114" s="24" t="n">
        <v>35104.86</v>
      </c>
      <c r="I3114" s="24" t="n">
        <v>12301.74</v>
      </c>
      <c r="J3114" s="25" t="n">
        <v>45940</v>
      </c>
      <c r="K3114" s="25" t="n">
        <v>46008</v>
      </c>
      <c r="L3114" t="n">
        <v>5</v>
      </c>
      <c r="M3114" t="n">
        <v>4</v>
      </c>
      <c r="N3114" t="n">
        <v>4</v>
      </c>
      <c r="O3114">
        <f>DATE(2026,1,1)-K3114</f>
        <v/>
      </c>
      <c r="P3114">
        <f>IF(G3114&gt;=2,"Repeat","One-time")</f>
        <v/>
      </c>
    </row>
    <row r="3115">
      <c r="A3115" t="inlineStr">
        <is>
          <t>C11126</t>
        </is>
      </c>
      <c r="B3115" t="inlineStr">
        <is>
          <t>Priya Menon</t>
        </is>
      </c>
      <c r="C3115" t="inlineStr">
        <is>
          <t>West</t>
        </is>
      </c>
      <c r="D3115" t="inlineStr">
        <is>
          <t>Mumbai</t>
        </is>
      </c>
      <c r="E3115" t="inlineStr">
        <is>
          <t>Yes</t>
        </is>
      </c>
      <c r="F3115" t="inlineStr">
        <is>
          <t>New</t>
        </is>
      </c>
      <c r="G3115" t="n">
        <v>3</v>
      </c>
      <c r="H3115" s="24" t="n">
        <v>35098.02</v>
      </c>
      <c r="I3115" s="24" t="n">
        <v>5909.05</v>
      </c>
      <c r="J3115" s="25" t="n">
        <v>45949</v>
      </c>
      <c r="K3115" s="25" t="n">
        <v>46000</v>
      </c>
      <c r="L3115" t="n">
        <v>5</v>
      </c>
      <c r="M3115" t="n">
        <v>3</v>
      </c>
      <c r="N3115" t="n">
        <v>4</v>
      </c>
      <c r="O3115">
        <f>DATE(2026,1,1)-K3115</f>
        <v/>
      </c>
      <c r="P3115">
        <f>IF(G3115&gt;=2,"Repeat","One-time")</f>
        <v/>
      </c>
    </row>
    <row r="3116">
      <c r="A3116" t="inlineStr">
        <is>
          <t>C02084</t>
        </is>
      </c>
      <c r="B3116" t="inlineStr">
        <is>
          <t>Riya Sharma</t>
        </is>
      </c>
      <c r="C3116" t="inlineStr">
        <is>
          <t>South</t>
        </is>
      </c>
      <c r="D3116" t="inlineStr">
        <is>
          <t>Bengaluru</t>
        </is>
      </c>
      <c r="E3116" t="inlineStr">
        <is>
          <t>Yes</t>
        </is>
      </c>
      <c r="F3116" t="inlineStr">
        <is>
          <t>At Risk</t>
        </is>
      </c>
      <c r="G3116" t="n">
        <v>7</v>
      </c>
      <c r="H3116" s="24" t="n">
        <v>35097.25</v>
      </c>
      <c r="I3116" s="24" t="n">
        <v>6112.9</v>
      </c>
      <c r="J3116" s="25" t="n">
        <v>45083</v>
      </c>
      <c r="K3116" s="25" t="n">
        <v>45191</v>
      </c>
      <c r="L3116" t="n">
        <v>1</v>
      </c>
      <c r="M3116" t="n">
        <v>4</v>
      </c>
      <c r="N3116" t="n">
        <v>4</v>
      </c>
      <c r="O3116">
        <f>DATE(2026,1,1)-K3116</f>
        <v/>
      </c>
      <c r="P3116">
        <f>IF(G3116&gt;=2,"Repeat","One-time")</f>
        <v/>
      </c>
    </row>
    <row r="3117">
      <c r="A3117" t="inlineStr">
        <is>
          <t>C08280</t>
        </is>
      </c>
      <c r="B3117" t="inlineStr">
        <is>
          <t>Karan Mukherjee</t>
        </is>
      </c>
      <c r="C3117" t="inlineStr">
        <is>
          <t>South</t>
        </is>
      </c>
      <c r="D3117" t="inlineStr">
        <is>
          <t>Bengaluru</t>
        </is>
      </c>
      <c r="E3117" t="inlineStr">
        <is>
          <t>No</t>
        </is>
      </c>
      <c r="F3117" t="inlineStr">
        <is>
          <t>Occasional</t>
        </is>
      </c>
      <c r="G3117" t="n">
        <v>2</v>
      </c>
      <c r="H3117" s="24" t="n">
        <v>35047.29</v>
      </c>
      <c r="I3117" s="24" t="n">
        <v>6123.77</v>
      </c>
      <c r="J3117" s="25" t="n">
        <v>45713</v>
      </c>
      <c r="K3117" s="25" t="n">
        <v>45855</v>
      </c>
      <c r="L3117" t="n">
        <v>3</v>
      </c>
      <c r="M3117" t="n">
        <v>2</v>
      </c>
      <c r="N3117" t="n">
        <v>4</v>
      </c>
      <c r="O3117">
        <f>DATE(2026,1,1)-K3117</f>
        <v/>
      </c>
      <c r="P3117">
        <f>IF(G3117&gt;=2,"Repeat","One-time")</f>
        <v/>
      </c>
    </row>
    <row r="3118">
      <c r="A3118" t="inlineStr">
        <is>
          <t>C07837</t>
        </is>
      </c>
      <c r="B3118" t="inlineStr">
        <is>
          <t>Riya Mishra</t>
        </is>
      </c>
      <c r="C3118" t="inlineStr">
        <is>
          <t>West</t>
        </is>
      </c>
      <c r="D3118" t="inlineStr">
        <is>
          <t>Ahmedabad</t>
        </is>
      </c>
      <c r="E3118" t="inlineStr">
        <is>
          <t>Yes</t>
        </is>
      </c>
      <c r="F3118" t="inlineStr">
        <is>
          <t>High Value</t>
        </is>
      </c>
      <c r="G3118" t="n">
        <v>5</v>
      </c>
      <c r="H3118" s="24" t="n">
        <v>35024.59</v>
      </c>
      <c r="I3118" s="24" t="n">
        <v>7071.45</v>
      </c>
      <c r="J3118" s="25" t="n">
        <v>45681</v>
      </c>
      <c r="K3118" s="25" t="n">
        <v>45808</v>
      </c>
      <c r="L3118" t="n">
        <v>3</v>
      </c>
      <c r="M3118" t="n">
        <v>4</v>
      </c>
      <c r="N3118" t="n">
        <v>4</v>
      </c>
      <c r="O3118">
        <f>DATE(2026,1,1)-K3118</f>
        <v/>
      </c>
      <c r="P3118">
        <f>IF(G3118&gt;=2,"Repeat","One-time")</f>
        <v/>
      </c>
    </row>
    <row r="3119">
      <c r="A3119" t="inlineStr">
        <is>
          <t>C03985</t>
        </is>
      </c>
      <c r="B3119" t="inlineStr">
        <is>
          <t>Tanvi Reddy</t>
        </is>
      </c>
      <c r="C3119" t="inlineStr">
        <is>
          <t>West</t>
        </is>
      </c>
      <c r="D3119" t="inlineStr">
        <is>
          <t>Pune</t>
        </is>
      </c>
      <c r="E3119" t="inlineStr">
        <is>
          <t>Yes</t>
        </is>
      </c>
      <c r="F3119" t="inlineStr">
        <is>
          <t>Loyal</t>
        </is>
      </c>
      <c r="G3119" t="n">
        <v>4</v>
      </c>
      <c r="H3119" s="24" t="n">
        <v>35008.38</v>
      </c>
      <c r="I3119" s="24" t="n">
        <v>7094.24</v>
      </c>
      <c r="J3119" s="25" t="n">
        <v>45413</v>
      </c>
      <c r="K3119" s="25" t="n">
        <v>46010</v>
      </c>
      <c r="L3119" t="n">
        <v>5</v>
      </c>
      <c r="M3119" t="n">
        <v>3</v>
      </c>
      <c r="N3119" t="n">
        <v>4</v>
      </c>
      <c r="O3119">
        <f>DATE(2026,1,1)-K3119</f>
        <v/>
      </c>
      <c r="P3119">
        <f>IF(G3119&gt;=2,"Repeat","One-time")</f>
        <v/>
      </c>
    </row>
    <row r="3120">
      <c r="A3120" t="inlineStr">
        <is>
          <t>C00106</t>
        </is>
      </c>
      <c r="B3120" t="inlineStr">
        <is>
          <t>Varun Menon</t>
        </is>
      </c>
      <c r="C3120" t="inlineStr">
        <is>
          <t>South</t>
        </is>
      </c>
      <c r="D3120" t="inlineStr">
        <is>
          <t>Kochi</t>
        </is>
      </c>
      <c r="E3120" t="inlineStr">
        <is>
          <t>No</t>
        </is>
      </c>
      <c r="F3120" t="inlineStr">
        <is>
          <t>At Risk</t>
        </is>
      </c>
      <c r="G3120" t="n">
        <v>9</v>
      </c>
      <c r="H3120" s="24" t="n">
        <v>34956.6</v>
      </c>
      <c r="I3120" s="24" t="n">
        <v>10522.15</v>
      </c>
      <c r="J3120" s="25" t="n">
        <v>44933</v>
      </c>
      <c r="K3120" s="25" t="n">
        <v>45514</v>
      </c>
      <c r="L3120" t="n">
        <v>2</v>
      </c>
      <c r="M3120" t="n">
        <v>5</v>
      </c>
      <c r="N3120" t="n">
        <v>4</v>
      </c>
      <c r="O3120">
        <f>DATE(2026,1,1)-K3120</f>
        <v/>
      </c>
      <c r="P3120">
        <f>IF(G3120&gt;=2,"Repeat","One-time")</f>
        <v/>
      </c>
    </row>
    <row r="3121">
      <c r="A3121" t="inlineStr">
        <is>
          <t>C00859</t>
        </is>
      </c>
      <c r="B3121" t="inlineStr">
        <is>
          <t>Shreya Prasad</t>
        </is>
      </c>
      <c r="C3121" t="inlineStr">
        <is>
          <t>South</t>
        </is>
      </c>
      <c r="D3121" t="inlineStr">
        <is>
          <t>Bengaluru</t>
        </is>
      </c>
      <c r="E3121" t="inlineStr">
        <is>
          <t>No</t>
        </is>
      </c>
      <c r="F3121" t="inlineStr">
        <is>
          <t>At Risk</t>
        </is>
      </c>
      <c r="G3121" t="n">
        <v>6</v>
      </c>
      <c r="H3121" s="24" t="n">
        <v>34947.36</v>
      </c>
      <c r="I3121" s="24" t="n">
        <v>8873.57</v>
      </c>
      <c r="J3121" s="25" t="n">
        <v>45139</v>
      </c>
      <c r="K3121" s="25" t="n">
        <v>45427</v>
      </c>
      <c r="L3121" t="n">
        <v>1</v>
      </c>
      <c r="M3121" t="n">
        <v>4</v>
      </c>
      <c r="N3121" t="n">
        <v>4</v>
      </c>
      <c r="O3121">
        <f>DATE(2026,1,1)-K3121</f>
        <v/>
      </c>
      <c r="P3121">
        <f>IF(G3121&gt;=2,"Repeat","One-time")</f>
        <v/>
      </c>
    </row>
    <row r="3122">
      <c r="A3122" t="inlineStr">
        <is>
          <t>C05521</t>
        </is>
      </c>
      <c r="B3122" t="inlineStr">
        <is>
          <t>Abhishek Menon</t>
        </is>
      </c>
      <c r="C3122" t="inlineStr">
        <is>
          <t>West</t>
        </is>
      </c>
      <c r="D3122" t="inlineStr">
        <is>
          <t>Pune</t>
        </is>
      </c>
      <c r="E3122" t="inlineStr">
        <is>
          <t>No</t>
        </is>
      </c>
      <c r="F3122" t="inlineStr">
        <is>
          <t>At Risk</t>
        </is>
      </c>
      <c r="G3122" t="n">
        <v>5</v>
      </c>
      <c r="H3122" s="24" t="n">
        <v>34932.26</v>
      </c>
      <c r="I3122" s="24" t="n">
        <v>5126.86</v>
      </c>
      <c r="J3122" s="25" t="n">
        <v>45472</v>
      </c>
      <c r="K3122" s="25" t="n">
        <v>45738</v>
      </c>
      <c r="L3122" t="n">
        <v>2</v>
      </c>
      <c r="M3122" t="n">
        <v>4</v>
      </c>
      <c r="N3122" t="n">
        <v>4</v>
      </c>
      <c r="O3122">
        <f>DATE(2026,1,1)-K3122</f>
        <v/>
      </c>
      <c r="P3122">
        <f>IF(G3122&gt;=2,"Repeat","One-time")</f>
        <v/>
      </c>
    </row>
    <row r="3123">
      <c r="A3123" t="inlineStr">
        <is>
          <t>C07445</t>
        </is>
      </c>
      <c r="B3123" t="inlineStr">
        <is>
          <t>Riya Verma</t>
        </is>
      </c>
      <c r="C3123" t="inlineStr">
        <is>
          <t>West</t>
        </is>
      </c>
      <c r="D3123" t="inlineStr">
        <is>
          <t>Ahmedabad</t>
        </is>
      </c>
      <c r="E3123" t="inlineStr">
        <is>
          <t>Yes</t>
        </is>
      </c>
      <c r="F3123" t="inlineStr">
        <is>
          <t>High Value</t>
        </is>
      </c>
      <c r="G3123" t="n">
        <v>4</v>
      </c>
      <c r="H3123" s="24" t="n">
        <v>34925.99</v>
      </c>
      <c r="I3123" s="24" t="n">
        <v>2680.4</v>
      </c>
      <c r="J3123" s="25" t="n">
        <v>45689</v>
      </c>
      <c r="K3123" s="25" t="n">
        <v>45849</v>
      </c>
      <c r="L3123" t="n">
        <v>3</v>
      </c>
      <c r="M3123" t="n">
        <v>4</v>
      </c>
      <c r="N3123" t="n">
        <v>4</v>
      </c>
      <c r="O3123">
        <f>DATE(2026,1,1)-K3123</f>
        <v/>
      </c>
      <c r="P3123">
        <f>IF(G3123&gt;=2,"Repeat","One-time")</f>
        <v/>
      </c>
    </row>
    <row r="3124">
      <c r="A3124" t="inlineStr">
        <is>
          <t>C00002</t>
        </is>
      </c>
      <c r="B3124" t="inlineStr">
        <is>
          <t>Abhishek Rao</t>
        </is>
      </c>
      <c r="C3124" t="inlineStr">
        <is>
          <t>South</t>
        </is>
      </c>
      <c r="D3124" t="inlineStr">
        <is>
          <t>Bengaluru</t>
        </is>
      </c>
      <c r="E3124" t="inlineStr">
        <is>
          <t>No</t>
        </is>
      </c>
      <c r="F3124" t="inlineStr">
        <is>
          <t>At Risk</t>
        </is>
      </c>
      <c r="G3124" t="n">
        <v>3</v>
      </c>
      <c r="H3124" s="24" t="n">
        <v>34890.03</v>
      </c>
      <c r="I3124" s="24" t="n">
        <v>9209.75</v>
      </c>
      <c r="J3124" s="25" t="n">
        <v>45003</v>
      </c>
      <c r="K3124" s="25" t="n">
        <v>45437</v>
      </c>
      <c r="L3124" t="n">
        <v>1</v>
      </c>
      <c r="M3124" t="n">
        <v>3</v>
      </c>
      <c r="N3124" t="n">
        <v>4</v>
      </c>
      <c r="O3124">
        <f>DATE(2026,1,1)-K3124</f>
        <v/>
      </c>
      <c r="P3124">
        <f>IF(G3124&gt;=2,"Repeat","One-time")</f>
        <v/>
      </c>
    </row>
    <row r="3125">
      <c r="A3125" t="inlineStr">
        <is>
          <t>C03247</t>
        </is>
      </c>
      <c r="B3125" t="inlineStr">
        <is>
          <t>Meera Joshi</t>
        </is>
      </c>
      <c r="C3125" t="inlineStr">
        <is>
          <t>North</t>
        </is>
      </c>
      <c r="D3125" t="inlineStr">
        <is>
          <t>Lucknow</t>
        </is>
      </c>
      <c r="E3125" t="inlineStr">
        <is>
          <t>No</t>
        </is>
      </c>
      <c r="F3125" t="inlineStr">
        <is>
          <t>At Risk</t>
        </is>
      </c>
      <c r="G3125" t="n">
        <v>1</v>
      </c>
      <c r="H3125" s="24" t="n">
        <v>34882.84</v>
      </c>
      <c r="I3125" s="24" t="n">
        <v>3865.64</v>
      </c>
      <c r="J3125" s="25" t="n">
        <v>45332</v>
      </c>
      <c r="K3125" s="25" t="n">
        <v>45332</v>
      </c>
      <c r="L3125" t="n">
        <v>1</v>
      </c>
      <c r="M3125" t="n">
        <v>1</v>
      </c>
      <c r="N3125" t="n">
        <v>4</v>
      </c>
      <c r="O3125">
        <f>DATE(2026,1,1)-K3125</f>
        <v/>
      </c>
      <c r="P3125">
        <f>IF(G3125&gt;=2,"Repeat","One-time")</f>
        <v/>
      </c>
    </row>
    <row r="3126">
      <c r="A3126" t="inlineStr">
        <is>
          <t>C01894</t>
        </is>
      </c>
      <c r="B3126" t="inlineStr">
        <is>
          <t>Diya Thakur</t>
        </is>
      </c>
      <c r="C3126" t="inlineStr">
        <is>
          <t>South</t>
        </is>
      </c>
      <c r="D3126" t="inlineStr">
        <is>
          <t>Hyderabad</t>
        </is>
      </c>
      <c r="E3126" t="inlineStr">
        <is>
          <t>No</t>
        </is>
      </c>
      <c r="F3126" t="inlineStr">
        <is>
          <t>High Value</t>
        </is>
      </c>
      <c r="G3126" t="n">
        <v>7</v>
      </c>
      <c r="H3126" s="24" t="n">
        <v>34865.61</v>
      </c>
      <c r="I3126" s="24" t="n">
        <v>12070.94</v>
      </c>
      <c r="J3126" s="25" t="n">
        <v>45191</v>
      </c>
      <c r="K3126" s="25" t="n">
        <v>45946</v>
      </c>
      <c r="L3126" t="n">
        <v>4</v>
      </c>
      <c r="M3126" t="n">
        <v>4</v>
      </c>
      <c r="N3126" t="n">
        <v>4</v>
      </c>
      <c r="O3126">
        <f>DATE(2026,1,1)-K3126</f>
        <v/>
      </c>
      <c r="P3126">
        <f>IF(G3126&gt;=2,"Repeat","One-time")</f>
        <v/>
      </c>
    </row>
    <row r="3127">
      <c r="A3127" t="inlineStr">
        <is>
          <t>C07191</t>
        </is>
      </c>
      <c r="B3127" t="inlineStr">
        <is>
          <t>Ritu Banerjee</t>
        </is>
      </c>
      <c r="C3127" t="inlineStr">
        <is>
          <t>South</t>
        </is>
      </c>
      <c r="D3127" t="inlineStr">
        <is>
          <t>Chennai</t>
        </is>
      </c>
      <c r="E3127" t="inlineStr">
        <is>
          <t>No</t>
        </is>
      </c>
      <c r="F3127" t="inlineStr">
        <is>
          <t>High Value</t>
        </is>
      </c>
      <c r="G3127" t="n">
        <v>9</v>
      </c>
      <c r="H3127" s="24" t="n">
        <v>34830.6</v>
      </c>
      <c r="I3127" s="24" t="n">
        <v>3984.56</v>
      </c>
      <c r="J3127" s="25" t="n">
        <v>45680</v>
      </c>
      <c r="K3127" s="25" t="n">
        <v>46001</v>
      </c>
      <c r="L3127" t="n">
        <v>5</v>
      </c>
      <c r="M3127" t="n">
        <v>5</v>
      </c>
      <c r="N3127" t="n">
        <v>4</v>
      </c>
      <c r="O3127">
        <f>DATE(2026,1,1)-K3127</f>
        <v/>
      </c>
      <c r="P3127">
        <f>IF(G3127&gt;=2,"Repeat","One-time")</f>
        <v/>
      </c>
    </row>
    <row r="3128">
      <c r="A3128" t="inlineStr">
        <is>
          <t>C08408</t>
        </is>
      </c>
      <c r="B3128" t="inlineStr">
        <is>
          <t>Gurpreet Joshi</t>
        </is>
      </c>
      <c r="C3128" t="inlineStr">
        <is>
          <t>South</t>
        </is>
      </c>
      <c r="D3128" t="inlineStr">
        <is>
          <t>Hyderabad</t>
        </is>
      </c>
      <c r="E3128" t="inlineStr">
        <is>
          <t>Yes</t>
        </is>
      </c>
      <c r="F3128" t="inlineStr">
        <is>
          <t>Occasional</t>
        </is>
      </c>
      <c r="G3128" t="n">
        <v>2</v>
      </c>
      <c r="H3128" s="24" t="n">
        <v>34825.08</v>
      </c>
      <c r="I3128" s="24" t="n">
        <v>4367.48</v>
      </c>
      <c r="J3128" s="25" t="n">
        <v>45924</v>
      </c>
      <c r="K3128" s="25" t="n">
        <v>45962</v>
      </c>
      <c r="L3128" t="n">
        <v>4</v>
      </c>
      <c r="M3128" t="n">
        <v>2</v>
      </c>
      <c r="N3128" t="n">
        <v>4</v>
      </c>
      <c r="O3128">
        <f>DATE(2026,1,1)-K3128</f>
        <v/>
      </c>
      <c r="P3128">
        <f>IF(G3128&gt;=2,"Repeat","One-time")</f>
        <v/>
      </c>
    </row>
    <row r="3129">
      <c r="A3129" t="inlineStr">
        <is>
          <t>C04610</t>
        </is>
      </c>
      <c r="B3129" t="inlineStr">
        <is>
          <t>Lakshmi Mukherjee</t>
        </is>
      </c>
      <c r="C3129" t="inlineStr">
        <is>
          <t>South</t>
        </is>
      </c>
      <c r="D3129" t="inlineStr">
        <is>
          <t>Chennai</t>
        </is>
      </c>
      <c r="E3129" t="inlineStr">
        <is>
          <t>No</t>
        </is>
      </c>
      <c r="F3129" t="inlineStr">
        <is>
          <t>High Value</t>
        </is>
      </c>
      <c r="G3129" t="n">
        <v>6</v>
      </c>
      <c r="H3129" s="24" t="n">
        <v>34816.89</v>
      </c>
      <c r="I3129" s="24" t="n">
        <v>9720.360000000001</v>
      </c>
      <c r="J3129" s="25" t="n">
        <v>45372</v>
      </c>
      <c r="K3129" s="25" t="n">
        <v>45953</v>
      </c>
      <c r="L3129" t="n">
        <v>4</v>
      </c>
      <c r="M3129" t="n">
        <v>4</v>
      </c>
      <c r="N3129" t="n">
        <v>4</v>
      </c>
      <c r="O3129">
        <f>DATE(2026,1,1)-K3129</f>
        <v/>
      </c>
      <c r="P3129">
        <f>IF(G3129&gt;=2,"Repeat","One-time")</f>
        <v/>
      </c>
    </row>
    <row r="3130">
      <c r="A3130" t="inlineStr">
        <is>
          <t>C06285</t>
        </is>
      </c>
      <c r="B3130" t="inlineStr">
        <is>
          <t>Riya Pillai</t>
        </is>
      </c>
      <c r="C3130" t="inlineStr">
        <is>
          <t>West</t>
        </is>
      </c>
      <c r="D3130" t="inlineStr">
        <is>
          <t>Mumbai</t>
        </is>
      </c>
      <c r="E3130" t="inlineStr">
        <is>
          <t>No</t>
        </is>
      </c>
      <c r="F3130" t="inlineStr">
        <is>
          <t>High Value</t>
        </is>
      </c>
      <c r="G3130" t="n">
        <v>8</v>
      </c>
      <c r="H3130" s="24" t="n">
        <v>34791.6</v>
      </c>
      <c r="I3130" s="24" t="n">
        <v>11353.57</v>
      </c>
      <c r="J3130" s="25" t="n">
        <v>45608</v>
      </c>
      <c r="K3130" s="25" t="n">
        <v>45912</v>
      </c>
      <c r="L3130" t="n">
        <v>3</v>
      </c>
      <c r="M3130" t="n">
        <v>5</v>
      </c>
      <c r="N3130" t="n">
        <v>4</v>
      </c>
      <c r="O3130">
        <f>DATE(2026,1,1)-K3130</f>
        <v/>
      </c>
      <c r="P3130">
        <f>IF(G3130&gt;=2,"Repeat","One-time")</f>
        <v/>
      </c>
    </row>
    <row r="3131">
      <c r="A3131" t="inlineStr">
        <is>
          <t>C03866</t>
        </is>
      </c>
      <c r="B3131" t="inlineStr">
        <is>
          <t>Ritu Kapoor</t>
        </is>
      </c>
      <c r="C3131" t="inlineStr">
        <is>
          <t>South</t>
        </is>
      </c>
      <c r="D3131" t="inlineStr">
        <is>
          <t>Kochi</t>
        </is>
      </c>
      <c r="E3131" t="inlineStr">
        <is>
          <t>No</t>
        </is>
      </c>
      <c r="F3131" t="inlineStr">
        <is>
          <t>At Risk</t>
        </is>
      </c>
      <c r="G3131" t="n">
        <v>3</v>
      </c>
      <c r="H3131" s="24" t="n">
        <v>34767.6</v>
      </c>
      <c r="I3131" s="24" t="n">
        <v>6561.01</v>
      </c>
      <c r="J3131" s="25" t="n">
        <v>45330</v>
      </c>
      <c r="K3131" s="25" t="n">
        <v>45422</v>
      </c>
      <c r="L3131" t="n">
        <v>1</v>
      </c>
      <c r="M3131" t="n">
        <v>3</v>
      </c>
      <c r="N3131" t="n">
        <v>4</v>
      </c>
      <c r="O3131">
        <f>DATE(2026,1,1)-K3131</f>
        <v/>
      </c>
      <c r="P3131">
        <f>IF(G3131&gt;=2,"Repeat","One-time")</f>
        <v/>
      </c>
    </row>
    <row r="3132">
      <c r="A3132" t="inlineStr">
        <is>
          <t>C08122</t>
        </is>
      </c>
      <c r="B3132" t="inlineStr">
        <is>
          <t>Rahul Reddy</t>
        </is>
      </c>
      <c r="C3132" t="inlineStr">
        <is>
          <t>South</t>
        </is>
      </c>
      <c r="D3132" t="inlineStr">
        <is>
          <t>Bengaluru</t>
        </is>
      </c>
      <c r="E3132" t="inlineStr">
        <is>
          <t>Yes</t>
        </is>
      </c>
      <c r="F3132" t="inlineStr">
        <is>
          <t>High Value</t>
        </is>
      </c>
      <c r="G3132" t="n">
        <v>5</v>
      </c>
      <c r="H3132" s="24" t="n">
        <v>34750.01</v>
      </c>
      <c r="I3132" s="24" t="n">
        <v>4994.86</v>
      </c>
      <c r="J3132" s="25" t="n">
        <v>45766</v>
      </c>
      <c r="K3132" s="25" t="n">
        <v>46017</v>
      </c>
      <c r="L3132" t="n">
        <v>5</v>
      </c>
      <c r="M3132" t="n">
        <v>4</v>
      </c>
      <c r="N3132" t="n">
        <v>4</v>
      </c>
      <c r="O3132">
        <f>DATE(2026,1,1)-K3132</f>
        <v/>
      </c>
      <c r="P3132">
        <f>IF(G3132&gt;=2,"Repeat","One-time")</f>
        <v/>
      </c>
    </row>
    <row r="3133">
      <c r="A3133" t="inlineStr">
        <is>
          <t>C01982</t>
        </is>
      </c>
      <c r="B3133" t="inlineStr">
        <is>
          <t>Abhishek Mishra</t>
        </is>
      </c>
      <c r="C3133" t="inlineStr">
        <is>
          <t>West</t>
        </is>
      </c>
      <c r="D3133" t="inlineStr">
        <is>
          <t>Ahmedabad</t>
        </is>
      </c>
      <c r="E3133" t="inlineStr">
        <is>
          <t>No</t>
        </is>
      </c>
      <c r="F3133" t="inlineStr">
        <is>
          <t>At Risk</t>
        </is>
      </c>
      <c r="G3133" t="n">
        <v>3</v>
      </c>
      <c r="H3133" s="24" t="n">
        <v>34747.7</v>
      </c>
      <c r="I3133" s="24" t="n">
        <v>4828.49</v>
      </c>
      <c r="J3133" s="25" t="n">
        <v>45203</v>
      </c>
      <c r="K3133" s="25" t="n">
        <v>45267</v>
      </c>
      <c r="L3133" t="n">
        <v>1</v>
      </c>
      <c r="M3133" t="n">
        <v>3</v>
      </c>
      <c r="N3133" t="n">
        <v>4</v>
      </c>
      <c r="O3133">
        <f>DATE(2026,1,1)-K3133</f>
        <v/>
      </c>
      <c r="P3133">
        <f>IF(G3133&gt;=2,"Repeat","One-time")</f>
        <v/>
      </c>
    </row>
    <row r="3134">
      <c r="A3134" t="inlineStr">
        <is>
          <t>C00206</t>
        </is>
      </c>
      <c r="B3134" t="inlineStr">
        <is>
          <t>Joseph Khan</t>
        </is>
      </c>
      <c r="C3134" t="inlineStr">
        <is>
          <t>East</t>
        </is>
      </c>
      <c r="D3134" t="inlineStr">
        <is>
          <t>Patna</t>
        </is>
      </c>
      <c r="E3134" t="inlineStr">
        <is>
          <t>No</t>
        </is>
      </c>
      <c r="F3134" t="inlineStr">
        <is>
          <t>At Risk</t>
        </is>
      </c>
      <c r="G3134" t="n">
        <v>8</v>
      </c>
      <c r="H3134" s="24" t="n">
        <v>34647.28</v>
      </c>
      <c r="I3134" s="24" t="n">
        <v>11194.06</v>
      </c>
      <c r="J3134" s="25" t="n">
        <v>44972</v>
      </c>
      <c r="K3134" s="25" t="n">
        <v>45730</v>
      </c>
      <c r="L3134" t="n">
        <v>2</v>
      </c>
      <c r="M3134" t="n">
        <v>4</v>
      </c>
      <c r="N3134" t="n">
        <v>4</v>
      </c>
      <c r="O3134">
        <f>DATE(2026,1,1)-K3134</f>
        <v/>
      </c>
      <c r="P3134">
        <f>IF(G3134&gt;=2,"Repeat","One-time")</f>
        <v/>
      </c>
    </row>
    <row r="3135">
      <c r="A3135" t="inlineStr">
        <is>
          <t>C01324</t>
        </is>
      </c>
      <c r="B3135" t="inlineStr">
        <is>
          <t>Meera Reddy</t>
        </is>
      </c>
      <c r="C3135" t="inlineStr">
        <is>
          <t>East</t>
        </is>
      </c>
      <c r="D3135" t="inlineStr">
        <is>
          <t>Guwahati</t>
        </is>
      </c>
      <c r="E3135" t="inlineStr">
        <is>
          <t>Yes</t>
        </is>
      </c>
      <c r="F3135" t="inlineStr">
        <is>
          <t>High Value</t>
        </is>
      </c>
      <c r="G3135" t="n">
        <v>5</v>
      </c>
      <c r="H3135" s="24" t="n">
        <v>34646.12</v>
      </c>
      <c r="I3135" s="24" t="n">
        <v>5496.87</v>
      </c>
      <c r="J3135" s="25" t="n">
        <v>45018</v>
      </c>
      <c r="K3135" s="25" t="n">
        <v>45812</v>
      </c>
      <c r="L3135" t="n">
        <v>3</v>
      </c>
      <c r="M3135" t="n">
        <v>4</v>
      </c>
      <c r="N3135" t="n">
        <v>4</v>
      </c>
      <c r="O3135">
        <f>DATE(2026,1,1)-K3135</f>
        <v/>
      </c>
      <c r="P3135">
        <f>IF(G3135&gt;=2,"Repeat","One-time")</f>
        <v/>
      </c>
    </row>
    <row r="3136">
      <c r="A3136" t="inlineStr">
        <is>
          <t>C00790</t>
        </is>
      </c>
      <c r="B3136" t="inlineStr">
        <is>
          <t>Sanjay Ghosh</t>
        </is>
      </c>
      <c r="C3136" t="inlineStr">
        <is>
          <t>North</t>
        </is>
      </c>
      <c r="D3136" t="inlineStr">
        <is>
          <t>Delhi</t>
        </is>
      </c>
      <c r="E3136" t="inlineStr">
        <is>
          <t>No</t>
        </is>
      </c>
      <c r="F3136" t="inlineStr">
        <is>
          <t>At Risk</t>
        </is>
      </c>
      <c r="G3136" t="n">
        <v>2</v>
      </c>
      <c r="H3136" s="24" t="n">
        <v>34633.63</v>
      </c>
      <c r="I3136" s="24" t="n">
        <v>2530.95</v>
      </c>
      <c r="J3136" s="25" t="n">
        <v>45206</v>
      </c>
      <c r="K3136" s="25" t="n">
        <v>45489</v>
      </c>
      <c r="L3136" t="n">
        <v>1</v>
      </c>
      <c r="M3136" t="n">
        <v>2</v>
      </c>
      <c r="N3136" t="n">
        <v>4</v>
      </c>
      <c r="O3136">
        <f>DATE(2026,1,1)-K3136</f>
        <v/>
      </c>
      <c r="P3136">
        <f>IF(G3136&gt;=2,"Repeat","One-time")</f>
        <v/>
      </c>
    </row>
    <row r="3137">
      <c r="A3137" t="inlineStr">
        <is>
          <t>C02095</t>
        </is>
      </c>
      <c r="B3137" t="inlineStr">
        <is>
          <t>Nikhil Shah</t>
        </is>
      </c>
      <c r="C3137" t="inlineStr">
        <is>
          <t>South</t>
        </is>
      </c>
      <c r="D3137" t="inlineStr">
        <is>
          <t>Bengaluru</t>
        </is>
      </c>
      <c r="E3137" t="inlineStr">
        <is>
          <t>No</t>
        </is>
      </c>
      <c r="F3137" t="inlineStr">
        <is>
          <t>At Risk</t>
        </is>
      </c>
      <c r="G3137" t="n">
        <v>2</v>
      </c>
      <c r="H3137" s="24" t="n">
        <v>34591.21</v>
      </c>
      <c r="I3137" s="24" t="n">
        <v>6090.92</v>
      </c>
      <c r="J3137" s="25" t="n">
        <v>45259</v>
      </c>
      <c r="K3137" s="25" t="n">
        <v>45664</v>
      </c>
      <c r="L3137" t="n">
        <v>2</v>
      </c>
      <c r="M3137" t="n">
        <v>2</v>
      </c>
      <c r="N3137" t="n">
        <v>4</v>
      </c>
      <c r="O3137">
        <f>DATE(2026,1,1)-K3137</f>
        <v/>
      </c>
      <c r="P3137">
        <f>IF(G3137&gt;=2,"Repeat","One-time")</f>
        <v/>
      </c>
    </row>
    <row r="3138">
      <c r="A3138" t="inlineStr">
        <is>
          <t>C05309</t>
        </is>
      </c>
      <c r="B3138" t="inlineStr">
        <is>
          <t>Isha Mukherjee</t>
        </is>
      </c>
      <c r="C3138" t="inlineStr">
        <is>
          <t>South</t>
        </is>
      </c>
      <c r="D3138" t="inlineStr">
        <is>
          <t>Hyderabad</t>
        </is>
      </c>
      <c r="E3138" t="inlineStr">
        <is>
          <t>Yes</t>
        </is>
      </c>
      <c r="F3138" t="inlineStr">
        <is>
          <t>Loyal</t>
        </is>
      </c>
      <c r="G3138" t="n">
        <v>3</v>
      </c>
      <c r="H3138" s="24" t="n">
        <v>34580.77</v>
      </c>
      <c r="I3138" s="24" t="n">
        <v>4772.43</v>
      </c>
      <c r="J3138" s="25" t="n">
        <v>45437</v>
      </c>
      <c r="K3138" s="25" t="n">
        <v>45763</v>
      </c>
      <c r="L3138" t="n">
        <v>3</v>
      </c>
      <c r="M3138" t="n">
        <v>3</v>
      </c>
      <c r="N3138" t="n">
        <v>4</v>
      </c>
      <c r="O3138">
        <f>DATE(2026,1,1)-K3138</f>
        <v/>
      </c>
      <c r="P3138">
        <f>IF(G3138&gt;=2,"Repeat","One-time")</f>
        <v/>
      </c>
    </row>
    <row r="3139">
      <c r="A3139" t="inlineStr">
        <is>
          <t>C07253</t>
        </is>
      </c>
      <c r="B3139" t="inlineStr">
        <is>
          <t>Varun Singh</t>
        </is>
      </c>
      <c r="C3139" t="inlineStr">
        <is>
          <t>South</t>
        </is>
      </c>
      <c r="D3139" t="inlineStr">
        <is>
          <t>Coimbatore</t>
        </is>
      </c>
      <c r="E3139" t="inlineStr">
        <is>
          <t>No</t>
        </is>
      </c>
      <c r="F3139" t="inlineStr">
        <is>
          <t>High Value</t>
        </is>
      </c>
      <c r="G3139" t="n">
        <v>6</v>
      </c>
      <c r="H3139" s="24" t="n">
        <v>34550.63</v>
      </c>
      <c r="I3139" s="24" t="n">
        <v>9310.4</v>
      </c>
      <c r="J3139" s="25" t="n">
        <v>45683</v>
      </c>
      <c r="K3139" s="25" t="n">
        <v>46010</v>
      </c>
      <c r="L3139" t="n">
        <v>5</v>
      </c>
      <c r="M3139" t="n">
        <v>4</v>
      </c>
      <c r="N3139" t="n">
        <v>4</v>
      </c>
      <c r="O3139">
        <f>DATE(2026,1,1)-K3139</f>
        <v/>
      </c>
      <c r="P3139">
        <f>IF(G3139&gt;=2,"Repeat","One-time")</f>
        <v/>
      </c>
    </row>
    <row r="3140">
      <c r="A3140" t="inlineStr">
        <is>
          <t>C04662</t>
        </is>
      </c>
      <c r="B3140" t="inlineStr">
        <is>
          <t>Farhan Patel</t>
        </is>
      </c>
      <c r="C3140" t="inlineStr">
        <is>
          <t>South</t>
        </is>
      </c>
      <c r="D3140" t="inlineStr">
        <is>
          <t>Hyderabad</t>
        </is>
      </c>
      <c r="E3140" t="inlineStr">
        <is>
          <t>No</t>
        </is>
      </c>
      <c r="F3140" t="inlineStr">
        <is>
          <t>At Risk</t>
        </is>
      </c>
      <c r="G3140" t="n">
        <v>5</v>
      </c>
      <c r="H3140" s="24" t="n">
        <v>34534.68</v>
      </c>
      <c r="I3140" s="24" t="n">
        <v>5907.02</v>
      </c>
      <c r="J3140" s="25" t="n">
        <v>45555</v>
      </c>
      <c r="K3140" s="25" t="n">
        <v>45706</v>
      </c>
      <c r="L3140" t="n">
        <v>2</v>
      </c>
      <c r="M3140" t="n">
        <v>4</v>
      </c>
      <c r="N3140" t="n">
        <v>4</v>
      </c>
      <c r="O3140">
        <f>DATE(2026,1,1)-K3140</f>
        <v/>
      </c>
      <c r="P3140">
        <f>IF(G3140&gt;=2,"Repeat","One-time")</f>
        <v/>
      </c>
    </row>
    <row r="3141">
      <c r="A3141" t="inlineStr">
        <is>
          <t>C05885</t>
        </is>
      </c>
      <c r="B3141" t="inlineStr">
        <is>
          <t>Swati Reddy</t>
        </is>
      </c>
      <c r="C3141" t="inlineStr">
        <is>
          <t>South</t>
        </is>
      </c>
      <c r="D3141" t="inlineStr">
        <is>
          <t>Chennai</t>
        </is>
      </c>
      <c r="E3141" t="inlineStr">
        <is>
          <t>No</t>
        </is>
      </c>
      <c r="F3141" t="inlineStr">
        <is>
          <t>At Risk</t>
        </is>
      </c>
      <c r="G3141" t="n">
        <v>2</v>
      </c>
      <c r="H3141" s="24" t="n">
        <v>34533.83</v>
      </c>
      <c r="I3141" s="24" t="n">
        <v>2935.88</v>
      </c>
      <c r="J3141" s="25" t="n">
        <v>45536</v>
      </c>
      <c r="K3141" s="25" t="n">
        <v>45585</v>
      </c>
      <c r="L3141" t="n">
        <v>2</v>
      </c>
      <c r="M3141" t="n">
        <v>2</v>
      </c>
      <c r="N3141" t="n">
        <v>4</v>
      </c>
      <c r="O3141">
        <f>DATE(2026,1,1)-K3141</f>
        <v/>
      </c>
      <c r="P3141">
        <f>IF(G3141&gt;=2,"Repeat","One-time")</f>
        <v/>
      </c>
    </row>
    <row r="3142">
      <c r="A3142" t="inlineStr">
        <is>
          <t>C09497</t>
        </is>
      </c>
      <c r="B3142" t="inlineStr">
        <is>
          <t>Lakshmi Reddy</t>
        </is>
      </c>
      <c r="C3142" t="inlineStr">
        <is>
          <t>South</t>
        </is>
      </c>
      <c r="D3142" t="inlineStr">
        <is>
          <t>Bengaluru</t>
        </is>
      </c>
      <c r="E3142" t="inlineStr">
        <is>
          <t>Yes</t>
        </is>
      </c>
      <c r="F3142" t="inlineStr">
        <is>
          <t>Loyal</t>
        </is>
      </c>
      <c r="G3142" t="n">
        <v>3</v>
      </c>
      <c r="H3142" s="24" t="n">
        <v>34529.65</v>
      </c>
      <c r="I3142" s="24" t="n">
        <v>7100.21</v>
      </c>
      <c r="J3142" s="25" t="n">
        <v>45814</v>
      </c>
      <c r="K3142" s="25" t="n">
        <v>45945</v>
      </c>
      <c r="L3142" t="n">
        <v>4</v>
      </c>
      <c r="M3142" t="n">
        <v>3</v>
      </c>
      <c r="N3142" t="n">
        <v>4</v>
      </c>
      <c r="O3142">
        <f>DATE(2026,1,1)-K3142</f>
        <v/>
      </c>
      <c r="P3142">
        <f>IF(G3142&gt;=2,"Repeat","One-time")</f>
        <v/>
      </c>
    </row>
    <row r="3143">
      <c r="A3143" t="inlineStr">
        <is>
          <t>C03182</t>
        </is>
      </c>
      <c r="B3143" t="inlineStr">
        <is>
          <t>Rohan Iyer</t>
        </is>
      </c>
      <c r="C3143" t="inlineStr">
        <is>
          <t>West</t>
        </is>
      </c>
      <c r="D3143" t="inlineStr">
        <is>
          <t>Mumbai</t>
        </is>
      </c>
      <c r="E3143" t="inlineStr">
        <is>
          <t>No</t>
        </is>
      </c>
      <c r="F3143" t="inlineStr">
        <is>
          <t>Loyal</t>
        </is>
      </c>
      <c r="G3143" t="n">
        <v>4</v>
      </c>
      <c r="H3143" s="24" t="n">
        <v>34526.36</v>
      </c>
      <c r="I3143" s="24" t="n">
        <v>10018.53</v>
      </c>
      <c r="J3143" s="25" t="n">
        <v>45225</v>
      </c>
      <c r="K3143" s="25" t="n">
        <v>45971</v>
      </c>
      <c r="L3143" t="n">
        <v>4</v>
      </c>
      <c r="M3143" t="n">
        <v>3</v>
      </c>
      <c r="N3143" t="n">
        <v>4</v>
      </c>
      <c r="O3143">
        <f>DATE(2026,1,1)-K3143</f>
        <v/>
      </c>
      <c r="P3143">
        <f>IF(G3143&gt;=2,"Repeat","One-time")</f>
        <v/>
      </c>
    </row>
    <row r="3144">
      <c r="A3144" t="inlineStr">
        <is>
          <t>C02463</t>
        </is>
      </c>
      <c r="B3144" t="inlineStr">
        <is>
          <t>Shreya Khan</t>
        </is>
      </c>
      <c r="C3144" t="inlineStr">
        <is>
          <t>South</t>
        </is>
      </c>
      <c r="D3144" t="inlineStr">
        <is>
          <t>Hyderabad</t>
        </is>
      </c>
      <c r="E3144" t="inlineStr">
        <is>
          <t>No</t>
        </is>
      </c>
      <c r="F3144" t="inlineStr">
        <is>
          <t>At Risk</t>
        </is>
      </c>
      <c r="G3144" t="n">
        <v>5</v>
      </c>
      <c r="H3144" s="24" t="n">
        <v>34501.39</v>
      </c>
      <c r="I3144" s="24" t="n">
        <v>5341.34</v>
      </c>
      <c r="J3144" s="25" t="n">
        <v>45143</v>
      </c>
      <c r="K3144" s="25" t="n">
        <v>45409</v>
      </c>
      <c r="L3144" t="n">
        <v>1</v>
      </c>
      <c r="M3144" t="n">
        <v>4</v>
      </c>
      <c r="N3144" t="n">
        <v>4</v>
      </c>
      <c r="O3144">
        <f>DATE(2026,1,1)-K3144</f>
        <v/>
      </c>
      <c r="P3144">
        <f>IF(G3144&gt;=2,"Repeat","One-time")</f>
        <v/>
      </c>
    </row>
    <row r="3145">
      <c r="A3145" t="inlineStr">
        <is>
          <t>C08050</t>
        </is>
      </c>
      <c r="B3145" t="inlineStr">
        <is>
          <t>Sanjay Pillai</t>
        </is>
      </c>
      <c r="C3145" t="inlineStr">
        <is>
          <t>East</t>
        </is>
      </c>
      <c r="D3145" t="inlineStr">
        <is>
          <t>Jamshedpur</t>
        </is>
      </c>
      <c r="E3145" t="inlineStr">
        <is>
          <t>Yes</t>
        </is>
      </c>
      <c r="F3145" t="inlineStr">
        <is>
          <t>Loyal</t>
        </is>
      </c>
      <c r="G3145" t="n">
        <v>3</v>
      </c>
      <c r="H3145" s="24" t="n">
        <v>34475.62</v>
      </c>
      <c r="I3145" s="24" t="n">
        <v>1051.93</v>
      </c>
      <c r="J3145" s="25" t="n">
        <v>45695</v>
      </c>
      <c r="K3145" s="25" t="n">
        <v>45791</v>
      </c>
      <c r="L3145" t="n">
        <v>3</v>
      </c>
      <c r="M3145" t="n">
        <v>3</v>
      </c>
      <c r="N3145" t="n">
        <v>4</v>
      </c>
      <c r="O3145">
        <f>DATE(2026,1,1)-K3145</f>
        <v/>
      </c>
      <c r="P3145">
        <f>IF(G3145&gt;=2,"Repeat","One-time")</f>
        <v/>
      </c>
    </row>
    <row r="3146">
      <c r="A3146" t="inlineStr">
        <is>
          <t>C02008</t>
        </is>
      </c>
      <c r="B3146" t="inlineStr">
        <is>
          <t>Sneha Reddy</t>
        </is>
      </c>
      <c r="C3146" t="inlineStr">
        <is>
          <t>West</t>
        </is>
      </c>
      <c r="D3146" t="inlineStr">
        <is>
          <t>Mumbai</t>
        </is>
      </c>
      <c r="E3146" t="inlineStr">
        <is>
          <t>No</t>
        </is>
      </c>
      <c r="F3146" t="inlineStr">
        <is>
          <t>At Risk</t>
        </is>
      </c>
      <c r="G3146" t="n">
        <v>6</v>
      </c>
      <c r="H3146" s="24" t="n">
        <v>34459.53</v>
      </c>
      <c r="I3146" s="24" t="n">
        <v>6982.24</v>
      </c>
      <c r="J3146" s="25" t="n">
        <v>45079</v>
      </c>
      <c r="K3146" s="25" t="n">
        <v>45406</v>
      </c>
      <c r="L3146" t="n">
        <v>1</v>
      </c>
      <c r="M3146" t="n">
        <v>4</v>
      </c>
      <c r="N3146" t="n">
        <v>4</v>
      </c>
      <c r="O3146">
        <f>DATE(2026,1,1)-K3146</f>
        <v/>
      </c>
      <c r="P3146">
        <f>IF(G3146&gt;=2,"Repeat","One-time")</f>
        <v/>
      </c>
    </row>
    <row r="3147">
      <c r="A3147" t="inlineStr">
        <is>
          <t>C07629</t>
        </is>
      </c>
      <c r="B3147" t="inlineStr">
        <is>
          <t>Imran Banerjee</t>
        </is>
      </c>
      <c r="C3147" t="inlineStr">
        <is>
          <t>West</t>
        </is>
      </c>
      <c r="D3147" t="inlineStr">
        <is>
          <t>Mumbai</t>
        </is>
      </c>
      <c r="E3147" t="inlineStr">
        <is>
          <t>No</t>
        </is>
      </c>
      <c r="F3147" t="inlineStr">
        <is>
          <t>High Value</t>
        </is>
      </c>
      <c r="G3147" t="n">
        <v>4</v>
      </c>
      <c r="H3147" s="24" t="n">
        <v>34455.87</v>
      </c>
      <c r="I3147" s="24" t="n">
        <v>8298.459999999999</v>
      </c>
      <c r="J3147" s="25" t="n">
        <v>45858</v>
      </c>
      <c r="K3147" s="25" t="n">
        <v>46017</v>
      </c>
      <c r="L3147" t="n">
        <v>5</v>
      </c>
      <c r="M3147" t="n">
        <v>4</v>
      </c>
      <c r="N3147" t="n">
        <v>4</v>
      </c>
      <c r="O3147">
        <f>DATE(2026,1,1)-K3147</f>
        <v/>
      </c>
      <c r="P3147">
        <f>IF(G3147&gt;=2,"Repeat","One-time")</f>
        <v/>
      </c>
    </row>
    <row r="3148">
      <c r="A3148" t="inlineStr">
        <is>
          <t>C09025</t>
        </is>
      </c>
      <c r="B3148" t="inlineStr">
        <is>
          <t>Swati Patel</t>
        </is>
      </c>
      <c r="C3148" t="inlineStr">
        <is>
          <t>Central</t>
        </is>
      </c>
      <c r="D3148" t="inlineStr">
        <is>
          <t>Bhopal</t>
        </is>
      </c>
      <c r="E3148" t="inlineStr">
        <is>
          <t>Yes</t>
        </is>
      </c>
      <c r="F3148" t="inlineStr">
        <is>
          <t>High Value</t>
        </is>
      </c>
      <c r="G3148" t="n">
        <v>6</v>
      </c>
      <c r="H3148" s="24" t="n">
        <v>34451.63</v>
      </c>
      <c r="I3148" s="24" t="n">
        <v>5958.85</v>
      </c>
      <c r="J3148" s="25" t="n">
        <v>45814</v>
      </c>
      <c r="K3148" s="25" t="n">
        <v>46014</v>
      </c>
      <c r="L3148" t="n">
        <v>5</v>
      </c>
      <c r="M3148" t="n">
        <v>4</v>
      </c>
      <c r="N3148" t="n">
        <v>4</v>
      </c>
      <c r="O3148">
        <f>DATE(2026,1,1)-K3148</f>
        <v/>
      </c>
      <c r="P3148">
        <f>IF(G3148&gt;=2,"Repeat","One-time")</f>
        <v/>
      </c>
    </row>
    <row r="3149">
      <c r="A3149" t="inlineStr">
        <is>
          <t>C08292</t>
        </is>
      </c>
      <c r="B3149" t="inlineStr">
        <is>
          <t>Neha Kapoor</t>
        </is>
      </c>
      <c r="C3149" t="inlineStr">
        <is>
          <t>East</t>
        </is>
      </c>
      <c r="D3149" t="inlineStr">
        <is>
          <t>Kolkata</t>
        </is>
      </c>
      <c r="E3149" t="inlineStr">
        <is>
          <t>Yes</t>
        </is>
      </c>
      <c r="F3149" t="inlineStr">
        <is>
          <t>Occasional</t>
        </is>
      </c>
      <c r="G3149" t="n">
        <v>1</v>
      </c>
      <c r="H3149" s="24" t="n">
        <v>34433.92</v>
      </c>
      <c r="I3149" s="24" t="n">
        <v>6665.64</v>
      </c>
      <c r="J3149" s="25" t="n">
        <v>45927</v>
      </c>
      <c r="K3149" s="25" t="n">
        <v>45927</v>
      </c>
      <c r="L3149" t="n">
        <v>3</v>
      </c>
      <c r="M3149" t="n">
        <v>1</v>
      </c>
      <c r="N3149" t="n">
        <v>4</v>
      </c>
      <c r="O3149">
        <f>DATE(2026,1,1)-K3149</f>
        <v/>
      </c>
      <c r="P3149">
        <f>IF(G3149&gt;=2,"Repeat","One-time")</f>
        <v/>
      </c>
    </row>
    <row r="3150">
      <c r="A3150" t="inlineStr">
        <is>
          <t>C05672</t>
        </is>
      </c>
      <c r="B3150" t="inlineStr">
        <is>
          <t>Farhan Agarwal</t>
        </is>
      </c>
      <c r="C3150" t="inlineStr">
        <is>
          <t>Central</t>
        </is>
      </c>
      <c r="D3150" t="inlineStr">
        <is>
          <t>Indore</t>
        </is>
      </c>
      <c r="E3150" t="inlineStr">
        <is>
          <t>No</t>
        </is>
      </c>
      <c r="F3150" t="inlineStr">
        <is>
          <t>High Value</t>
        </is>
      </c>
      <c r="G3150" t="n">
        <v>7</v>
      </c>
      <c r="H3150" s="24" t="n">
        <v>34412.84</v>
      </c>
      <c r="I3150" s="24" t="n">
        <v>7474.21</v>
      </c>
      <c r="J3150" s="25" t="n">
        <v>45567</v>
      </c>
      <c r="K3150" s="25" t="n">
        <v>45885</v>
      </c>
      <c r="L3150" t="n">
        <v>3</v>
      </c>
      <c r="M3150" t="n">
        <v>4</v>
      </c>
      <c r="N3150" t="n">
        <v>4</v>
      </c>
      <c r="O3150">
        <f>DATE(2026,1,1)-K3150</f>
        <v/>
      </c>
      <c r="P3150">
        <f>IF(G3150&gt;=2,"Repeat","One-time")</f>
        <v/>
      </c>
    </row>
    <row r="3151">
      <c r="A3151" t="inlineStr">
        <is>
          <t>C01723</t>
        </is>
      </c>
      <c r="B3151" t="inlineStr">
        <is>
          <t>Pooja Ghosh</t>
        </is>
      </c>
      <c r="C3151" t="inlineStr">
        <is>
          <t>North</t>
        </is>
      </c>
      <c r="D3151" t="inlineStr">
        <is>
          <t>Jaipur</t>
        </is>
      </c>
      <c r="E3151" t="inlineStr">
        <is>
          <t>No</t>
        </is>
      </c>
      <c r="F3151" t="inlineStr">
        <is>
          <t>High Value</t>
        </is>
      </c>
      <c r="G3151" t="n">
        <v>14</v>
      </c>
      <c r="H3151" s="24" t="n">
        <v>34406.62</v>
      </c>
      <c r="I3151" s="24" t="n">
        <v>12700.74</v>
      </c>
      <c r="J3151" s="25" t="n">
        <v>45050</v>
      </c>
      <c r="K3151" s="25" t="n">
        <v>45927</v>
      </c>
      <c r="L3151" t="n">
        <v>4</v>
      </c>
      <c r="M3151" t="n">
        <v>5</v>
      </c>
      <c r="N3151" t="n">
        <v>4</v>
      </c>
      <c r="O3151">
        <f>DATE(2026,1,1)-K3151</f>
        <v/>
      </c>
      <c r="P3151">
        <f>IF(G3151&gt;=2,"Repeat","One-time")</f>
        <v/>
      </c>
    </row>
    <row r="3152">
      <c r="A3152" t="inlineStr">
        <is>
          <t>C02005</t>
        </is>
      </c>
      <c r="B3152" t="inlineStr">
        <is>
          <t>Ritu Rao</t>
        </is>
      </c>
      <c r="C3152" t="inlineStr">
        <is>
          <t>North</t>
        </is>
      </c>
      <c r="D3152" t="inlineStr">
        <is>
          <t>Gurugram</t>
        </is>
      </c>
      <c r="E3152" t="inlineStr">
        <is>
          <t>Yes</t>
        </is>
      </c>
      <c r="F3152" t="inlineStr">
        <is>
          <t>High Value</t>
        </is>
      </c>
      <c r="G3152" t="n">
        <v>10</v>
      </c>
      <c r="H3152" s="24" t="n">
        <v>34400.31</v>
      </c>
      <c r="I3152" s="24" t="n">
        <v>8449.85</v>
      </c>
      <c r="J3152" s="25" t="n">
        <v>45090</v>
      </c>
      <c r="K3152" s="25" t="n">
        <v>45921</v>
      </c>
      <c r="L3152" t="n">
        <v>3</v>
      </c>
      <c r="M3152" t="n">
        <v>5</v>
      </c>
      <c r="N3152" t="n">
        <v>4</v>
      </c>
      <c r="O3152">
        <f>DATE(2026,1,1)-K3152</f>
        <v/>
      </c>
      <c r="P3152">
        <f>IF(G3152&gt;=2,"Repeat","One-time")</f>
        <v/>
      </c>
    </row>
    <row r="3153">
      <c r="A3153" t="inlineStr">
        <is>
          <t>C00103</t>
        </is>
      </c>
      <c r="B3153" t="inlineStr">
        <is>
          <t>Shreya Patel</t>
        </is>
      </c>
      <c r="C3153" t="inlineStr">
        <is>
          <t>North</t>
        </is>
      </c>
      <c r="D3153" t="inlineStr">
        <is>
          <t>Delhi</t>
        </is>
      </c>
      <c r="E3153" t="inlineStr">
        <is>
          <t>No</t>
        </is>
      </c>
      <c r="F3153" t="inlineStr">
        <is>
          <t>At Risk</t>
        </is>
      </c>
      <c r="G3153" t="n">
        <v>7</v>
      </c>
      <c r="H3153" s="24" t="n">
        <v>34398.15</v>
      </c>
      <c r="I3153" s="24" t="n">
        <v>9663.27</v>
      </c>
      <c r="J3153" s="25" t="n">
        <v>44999</v>
      </c>
      <c r="K3153" s="25" t="n">
        <v>45333</v>
      </c>
      <c r="L3153" t="n">
        <v>1</v>
      </c>
      <c r="M3153" t="n">
        <v>4</v>
      </c>
      <c r="N3153" t="n">
        <v>4</v>
      </c>
      <c r="O3153">
        <f>DATE(2026,1,1)-K3153</f>
        <v/>
      </c>
      <c r="P3153">
        <f>IF(G3153&gt;=2,"Repeat","One-time")</f>
        <v/>
      </c>
    </row>
    <row r="3154">
      <c r="A3154" t="inlineStr">
        <is>
          <t>C05595</t>
        </is>
      </c>
      <c r="B3154" t="inlineStr">
        <is>
          <t>Shreya Verma</t>
        </is>
      </c>
      <c r="C3154" t="inlineStr">
        <is>
          <t>West</t>
        </is>
      </c>
      <c r="D3154" t="inlineStr">
        <is>
          <t>Pune</t>
        </is>
      </c>
      <c r="E3154" t="inlineStr">
        <is>
          <t>No</t>
        </is>
      </c>
      <c r="F3154" t="inlineStr">
        <is>
          <t>At Risk</t>
        </is>
      </c>
      <c r="G3154" t="n">
        <v>3</v>
      </c>
      <c r="H3154" s="24" t="n">
        <v>34386.58</v>
      </c>
      <c r="I3154" s="24" t="n">
        <v>11359.59</v>
      </c>
      <c r="J3154" s="25" t="n">
        <v>45576</v>
      </c>
      <c r="K3154" s="25" t="n">
        <v>45737</v>
      </c>
      <c r="L3154" t="n">
        <v>2</v>
      </c>
      <c r="M3154" t="n">
        <v>3</v>
      </c>
      <c r="N3154" t="n">
        <v>4</v>
      </c>
      <c r="O3154">
        <f>DATE(2026,1,1)-K3154</f>
        <v/>
      </c>
      <c r="P3154">
        <f>IF(G3154&gt;=2,"Repeat","One-time")</f>
        <v/>
      </c>
    </row>
    <row r="3155">
      <c r="A3155" t="inlineStr">
        <is>
          <t>C04271</t>
        </is>
      </c>
      <c r="B3155" t="inlineStr">
        <is>
          <t>Ananya Rao</t>
        </is>
      </c>
      <c r="C3155" t="inlineStr">
        <is>
          <t>East</t>
        </is>
      </c>
      <c r="D3155" t="inlineStr">
        <is>
          <t>Patna</t>
        </is>
      </c>
      <c r="E3155" t="inlineStr">
        <is>
          <t>Yes</t>
        </is>
      </c>
      <c r="F3155" t="inlineStr">
        <is>
          <t>At Risk</t>
        </is>
      </c>
      <c r="G3155" t="n">
        <v>8</v>
      </c>
      <c r="H3155" s="24" t="n">
        <v>34383.23</v>
      </c>
      <c r="I3155" s="24" t="n">
        <v>6415.6</v>
      </c>
      <c r="J3155" s="25" t="n">
        <v>45341</v>
      </c>
      <c r="K3155" s="25" t="n">
        <v>45606</v>
      </c>
      <c r="L3155" t="n">
        <v>2</v>
      </c>
      <c r="M3155" t="n">
        <v>4</v>
      </c>
      <c r="N3155" t="n">
        <v>4</v>
      </c>
      <c r="O3155">
        <f>DATE(2026,1,1)-K3155</f>
        <v/>
      </c>
      <c r="P3155">
        <f>IF(G3155&gt;=2,"Repeat","One-time")</f>
        <v/>
      </c>
    </row>
    <row r="3156">
      <c r="A3156" t="inlineStr">
        <is>
          <t>C01064</t>
        </is>
      </c>
      <c r="B3156" t="inlineStr">
        <is>
          <t>Riya Nair</t>
        </is>
      </c>
      <c r="C3156" t="inlineStr">
        <is>
          <t>North</t>
        </is>
      </c>
      <c r="D3156" t="inlineStr">
        <is>
          <t>Delhi</t>
        </is>
      </c>
      <c r="E3156" t="inlineStr">
        <is>
          <t>No</t>
        </is>
      </c>
      <c r="F3156" t="inlineStr">
        <is>
          <t>Loyal</t>
        </is>
      </c>
      <c r="G3156" t="n">
        <v>4</v>
      </c>
      <c r="H3156" s="24" t="n">
        <v>34364.65</v>
      </c>
      <c r="I3156" s="24" t="n">
        <v>6384.95</v>
      </c>
      <c r="J3156" s="25" t="n">
        <v>45347</v>
      </c>
      <c r="K3156" s="25" t="n">
        <v>45998</v>
      </c>
      <c r="L3156" t="n">
        <v>5</v>
      </c>
      <c r="M3156" t="n">
        <v>3</v>
      </c>
      <c r="N3156" t="n">
        <v>4</v>
      </c>
      <c r="O3156">
        <f>DATE(2026,1,1)-K3156</f>
        <v/>
      </c>
      <c r="P3156">
        <f>IF(G3156&gt;=2,"Repeat","One-time")</f>
        <v/>
      </c>
    </row>
    <row r="3157">
      <c r="A3157" t="inlineStr">
        <is>
          <t>C01633</t>
        </is>
      </c>
      <c r="B3157" t="inlineStr">
        <is>
          <t>Sneha Fernandes</t>
        </is>
      </c>
      <c r="C3157" t="inlineStr">
        <is>
          <t>South</t>
        </is>
      </c>
      <c r="D3157" t="inlineStr">
        <is>
          <t>Coimbatore</t>
        </is>
      </c>
      <c r="E3157" t="inlineStr">
        <is>
          <t>No</t>
        </is>
      </c>
      <c r="F3157" t="inlineStr">
        <is>
          <t>At Risk</t>
        </is>
      </c>
      <c r="G3157" t="n">
        <v>3</v>
      </c>
      <c r="H3157" s="24" t="n">
        <v>34359.45</v>
      </c>
      <c r="I3157" s="24" t="n">
        <v>2814.68</v>
      </c>
      <c r="J3157" s="25" t="n">
        <v>45026</v>
      </c>
      <c r="K3157" s="25" t="n">
        <v>45276</v>
      </c>
      <c r="L3157" t="n">
        <v>1</v>
      </c>
      <c r="M3157" t="n">
        <v>3</v>
      </c>
      <c r="N3157" t="n">
        <v>4</v>
      </c>
      <c r="O3157">
        <f>DATE(2026,1,1)-K3157</f>
        <v/>
      </c>
      <c r="P3157">
        <f>IF(G3157&gt;=2,"Repeat","One-time")</f>
        <v/>
      </c>
    </row>
    <row r="3158">
      <c r="A3158" t="inlineStr">
        <is>
          <t>C07742</t>
        </is>
      </c>
      <c r="B3158" t="inlineStr">
        <is>
          <t>Gurpreet Menon</t>
        </is>
      </c>
      <c r="C3158" t="inlineStr">
        <is>
          <t>North</t>
        </is>
      </c>
      <c r="D3158" t="inlineStr">
        <is>
          <t>Gurugram</t>
        </is>
      </c>
      <c r="E3158" t="inlineStr">
        <is>
          <t>No</t>
        </is>
      </c>
      <c r="F3158" t="inlineStr">
        <is>
          <t>High Value</t>
        </is>
      </c>
      <c r="G3158" t="n">
        <v>5</v>
      </c>
      <c r="H3158" s="24" t="n">
        <v>34352.58</v>
      </c>
      <c r="I3158" s="24" t="n">
        <v>5374.99</v>
      </c>
      <c r="J3158" s="25" t="n">
        <v>45669</v>
      </c>
      <c r="K3158" s="25" t="n">
        <v>45995</v>
      </c>
      <c r="L3158" t="n">
        <v>5</v>
      </c>
      <c r="M3158" t="n">
        <v>4</v>
      </c>
      <c r="N3158" t="n">
        <v>4</v>
      </c>
      <c r="O3158">
        <f>DATE(2026,1,1)-K3158</f>
        <v/>
      </c>
      <c r="P3158">
        <f>IF(G3158&gt;=2,"Repeat","One-time")</f>
        <v/>
      </c>
    </row>
    <row r="3159">
      <c r="A3159" t="inlineStr">
        <is>
          <t>C07255</t>
        </is>
      </c>
      <c r="B3159" t="inlineStr">
        <is>
          <t>Lakshmi Kapoor</t>
        </is>
      </c>
      <c r="C3159" t="inlineStr">
        <is>
          <t>North</t>
        </is>
      </c>
      <c r="D3159" t="inlineStr">
        <is>
          <t>Gurugram</t>
        </is>
      </c>
      <c r="E3159" t="inlineStr">
        <is>
          <t>No</t>
        </is>
      </c>
      <c r="F3159" t="inlineStr">
        <is>
          <t>High Value</t>
        </is>
      </c>
      <c r="G3159" t="n">
        <v>7</v>
      </c>
      <c r="H3159" s="24" t="n">
        <v>34310.58</v>
      </c>
      <c r="I3159" s="24" t="n">
        <v>7714.5</v>
      </c>
      <c r="J3159" s="25" t="n">
        <v>45637</v>
      </c>
      <c r="K3159" s="25" t="n">
        <v>45902</v>
      </c>
      <c r="L3159" t="n">
        <v>3</v>
      </c>
      <c r="M3159" t="n">
        <v>4</v>
      </c>
      <c r="N3159" t="n">
        <v>4</v>
      </c>
      <c r="O3159">
        <f>DATE(2026,1,1)-K3159</f>
        <v/>
      </c>
      <c r="P3159">
        <f>IF(G3159&gt;=2,"Repeat","One-time")</f>
        <v/>
      </c>
    </row>
    <row r="3160">
      <c r="A3160" t="inlineStr">
        <is>
          <t>C03681</t>
        </is>
      </c>
      <c r="B3160" t="inlineStr">
        <is>
          <t>Divya Iyer</t>
        </is>
      </c>
      <c r="C3160" t="inlineStr">
        <is>
          <t>Central</t>
        </is>
      </c>
      <c r="D3160" t="inlineStr">
        <is>
          <t>Nagpur</t>
        </is>
      </c>
      <c r="E3160" t="inlineStr">
        <is>
          <t>No</t>
        </is>
      </c>
      <c r="F3160" t="inlineStr">
        <is>
          <t>High Value</t>
        </is>
      </c>
      <c r="G3160" t="n">
        <v>6</v>
      </c>
      <c r="H3160" s="24" t="n">
        <v>34304.69</v>
      </c>
      <c r="I3160" s="24" t="n">
        <v>8953.280000000001</v>
      </c>
      <c r="J3160" s="25" t="n">
        <v>45411</v>
      </c>
      <c r="K3160" s="25" t="n">
        <v>46019</v>
      </c>
      <c r="L3160" t="n">
        <v>5</v>
      </c>
      <c r="M3160" t="n">
        <v>4</v>
      </c>
      <c r="N3160" t="n">
        <v>4</v>
      </c>
      <c r="O3160">
        <f>DATE(2026,1,1)-K3160</f>
        <v/>
      </c>
      <c r="P3160">
        <f>IF(G3160&gt;=2,"Repeat","One-time")</f>
        <v/>
      </c>
    </row>
    <row r="3161">
      <c r="A3161" t="inlineStr">
        <is>
          <t>C08353</t>
        </is>
      </c>
      <c r="B3161" t="inlineStr">
        <is>
          <t>Sneha Patel</t>
        </is>
      </c>
      <c r="C3161" t="inlineStr">
        <is>
          <t>South</t>
        </is>
      </c>
      <c r="D3161" t="inlineStr">
        <is>
          <t>Bengaluru</t>
        </is>
      </c>
      <c r="E3161" t="inlineStr">
        <is>
          <t>Yes</t>
        </is>
      </c>
      <c r="F3161" t="inlineStr">
        <is>
          <t>Occasional</t>
        </is>
      </c>
      <c r="G3161" t="n">
        <v>2</v>
      </c>
      <c r="H3161" s="24" t="n">
        <v>34283.64</v>
      </c>
      <c r="I3161" s="24" t="n">
        <v>4267.03</v>
      </c>
      <c r="J3161" s="25" t="n">
        <v>45790</v>
      </c>
      <c r="K3161" s="25" t="n">
        <v>45855</v>
      </c>
      <c r="L3161" t="n">
        <v>3</v>
      </c>
      <c r="M3161" t="n">
        <v>2</v>
      </c>
      <c r="N3161" t="n">
        <v>4</v>
      </c>
      <c r="O3161">
        <f>DATE(2026,1,1)-K3161</f>
        <v/>
      </c>
      <c r="P3161">
        <f>IF(G3161&gt;=2,"Repeat","One-time")</f>
        <v/>
      </c>
    </row>
    <row r="3162">
      <c r="A3162" t="inlineStr">
        <is>
          <t>C03133</t>
        </is>
      </c>
      <c r="B3162" t="inlineStr">
        <is>
          <t>Vikram Kumar</t>
        </is>
      </c>
      <c r="C3162" t="inlineStr">
        <is>
          <t>West</t>
        </is>
      </c>
      <c r="D3162" t="inlineStr">
        <is>
          <t>Mumbai</t>
        </is>
      </c>
      <c r="E3162" t="inlineStr">
        <is>
          <t>No</t>
        </is>
      </c>
      <c r="F3162" t="inlineStr">
        <is>
          <t>At Risk</t>
        </is>
      </c>
      <c r="G3162" t="n">
        <v>3</v>
      </c>
      <c r="H3162" s="24" t="n">
        <v>34270.99</v>
      </c>
      <c r="I3162" s="24" t="n">
        <v>4708.13</v>
      </c>
      <c r="J3162" s="25" t="n">
        <v>45288</v>
      </c>
      <c r="K3162" s="25" t="n">
        <v>45598</v>
      </c>
      <c r="L3162" t="n">
        <v>2</v>
      </c>
      <c r="M3162" t="n">
        <v>3</v>
      </c>
      <c r="N3162" t="n">
        <v>4</v>
      </c>
      <c r="O3162">
        <f>DATE(2026,1,1)-K3162</f>
        <v/>
      </c>
      <c r="P3162">
        <f>IF(G3162&gt;=2,"Repeat","One-time")</f>
        <v/>
      </c>
    </row>
    <row r="3163">
      <c r="A3163" t="inlineStr">
        <is>
          <t>C04946</t>
        </is>
      </c>
      <c r="B3163" t="inlineStr">
        <is>
          <t>Meera Mukherjee</t>
        </is>
      </c>
      <c r="C3163" t="inlineStr">
        <is>
          <t>West</t>
        </is>
      </c>
      <c r="D3163" t="inlineStr">
        <is>
          <t>Mumbai</t>
        </is>
      </c>
      <c r="E3163" t="inlineStr">
        <is>
          <t>No</t>
        </is>
      </c>
      <c r="F3163" t="inlineStr">
        <is>
          <t>High Value</t>
        </is>
      </c>
      <c r="G3163" t="n">
        <v>6</v>
      </c>
      <c r="H3163" s="24" t="n">
        <v>34243.92</v>
      </c>
      <c r="I3163" s="24" t="n">
        <v>5892.21</v>
      </c>
      <c r="J3163" s="25" t="n">
        <v>45492</v>
      </c>
      <c r="K3163" s="25" t="n">
        <v>45763</v>
      </c>
      <c r="L3163" t="n">
        <v>3</v>
      </c>
      <c r="M3163" t="n">
        <v>4</v>
      </c>
      <c r="N3163" t="n">
        <v>4</v>
      </c>
      <c r="O3163">
        <f>DATE(2026,1,1)-K3163</f>
        <v/>
      </c>
      <c r="P3163">
        <f>IF(G3163&gt;=2,"Repeat","One-time")</f>
        <v/>
      </c>
    </row>
    <row r="3164">
      <c r="A3164" t="inlineStr">
        <is>
          <t>C03115</t>
        </is>
      </c>
      <c r="B3164" t="inlineStr">
        <is>
          <t>Lakshmi Gupta</t>
        </is>
      </c>
      <c r="C3164" t="inlineStr">
        <is>
          <t>East</t>
        </is>
      </c>
      <c r="D3164" t="inlineStr">
        <is>
          <t>Patna</t>
        </is>
      </c>
      <c r="E3164" t="inlineStr">
        <is>
          <t>No</t>
        </is>
      </c>
      <c r="F3164" t="inlineStr">
        <is>
          <t>High Value</t>
        </is>
      </c>
      <c r="G3164" t="n">
        <v>5</v>
      </c>
      <c r="H3164" s="24" t="n">
        <v>34238.46</v>
      </c>
      <c r="I3164" s="24" t="n">
        <v>2189.12</v>
      </c>
      <c r="J3164" s="25" t="n">
        <v>45227</v>
      </c>
      <c r="K3164" s="25" t="n">
        <v>45872</v>
      </c>
      <c r="L3164" t="n">
        <v>3</v>
      </c>
      <c r="M3164" t="n">
        <v>4</v>
      </c>
      <c r="N3164" t="n">
        <v>4</v>
      </c>
      <c r="O3164">
        <f>DATE(2026,1,1)-K3164</f>
        <v/>
      </c>
      <c r="P3164">
        <f>IF(G3164&gt;=2,"Repeat","One-time")</f>
        <v/>
      </c>
    </row>
    <row r="3165">
      <c r="A3165" t="inlineStr">
        <is>
          <t>C10179</t>
        </is>
      </c>
      <c r="B3165" t="inlineStr">
        <is>
          <t>Aditya Prasad</t>
        </is>
      </c>
      <c r="C3165" t="inlineStr">
        <is>
          <t>North</t>
        </is>
      </c>
      <c r="D3165" t="inlineStr">
        <is>
          <t>Gurugram</t>
        </is>
      </c>
      <c r="E3165" t="inlineStr">
        <is>
          <t>No</t>
        </is>
      </c>
      <c r="F3165" t="inlineStr">
        <is>
          <t>High Value</t>
        </is>
      </c>
      <c r="G3165" t="n">
        <v>5</v>
      </c>
      <c r="H3165" s="24" t="n">
        <v>34236.15</v>
      </c>
      <c r="I3165" s="24" t="n">
        <v>5956.88</v>
      </c>
      <c r="J3165" s="25" t="n">
        <v>45880</v>
      </c>
      <c r="K3165" s="25" t="n">
        <v>45998</v>
      </c>
      <c r="L3165" t="n">
        <v>5</v>
      </c>
      <c r="M3165" t="n">
        <v>4</v>
      </c>
      <c r="N3165" t="n">
        <v>4</v>
      </c>
      <c r="O3165">
        <f>DATE(2026,1,1)-K3165</f>
        <v/>
      </c>
      <c r="P3165">
        <f>IF(G3165&gt;=2,"Repeat","One-time")</f>
        <v/>
      </c>
    </row>
    <row r="3166">
      <c r="A3166" t="inlineStr">
        <is>
          <t>C06366</t>
        </is>
      </c>
      <c r="B3166" t="inlineStr">
        <is>
          <t>Deepak Sinha</t>
        </is>
      </c>
      <c r="C3166" t="inlineStr">
        <is>
          <t>East</t>
        </is>
      </c>
      <c r="D3166" t="inlineStr">
        <is>
          <t>Kolkata</t>
        </is>
      </c>
      <c r="E3166" t="inlineStr">
        <is>
          <t>Yes</t>
        </is>
      </c>
      <c r="F3166" t="inlineStr">
        <is>
          <t>New</t>
        </is>
      </c>
      <c r="G3166" t="n">
        <v>3</v>
      </c>
      <c r="H3166" s="24" t="n">
        <v>34229.88</v>
      </c>
      <c r="I3166" s="24" t="n">
        <v>9318.190000000001</v>
      </c>
      <c r="J3166" s="25" t="n">
        <v>45963</v>
      </c>
      <c r="K3166" s="25" t="n">
        <v>46010</v>
      </c>
      <c r="L3166" t="n">
        <v>5</v>
      </c>
      <c r="M3166" t="n">
        <v>3</v>
      </c>
      <c r="N3166" t="n">
        <v>4</v>
      </c>
      <c r="O3166">
        <f>DATE(2026,1,1)-K3166</f>
        <v/>
      </c>
      <c r="P3166">
        <f>IF(G3166&gt;=2,"Repeat","One-time")</f>
        <v/>
      </c>
    </row>
    <row r="3167">
      <c r="A3167" t="inlineStr">
        <is>
          <t>C04037</t>
        </is>
      </c>
      <c r="B3167" t="inlineStr">
        <is>
          <t>Manish Gupta</t>
        </is>
      </c>
      <c r="C3167" t="inlineStr">
        <is>
          <t>West</t>
        </is>
      </c>
      <c r="D3167" t="inlineStr">
        <is>
          <t>Pune</t>
        </is>
      </c>
      <c r="E3167" t="inlineStr">
        <is>
          <t>No</t>
        </is>
      </c>
      <c r="F3167" t="inlineStr">
        <is>
          <t>At Risk</t>
        </is>
      </c>
      <c r="G3167" t="n">
        <v>5</v>
      </c>
      <c r="H3167" s="24" t="n">
        <v>34202.67</v>
      </c>
      <c r="I3167" s="24" t="n">
        <v>6685.89</v>
      </c>
      <c r="J3167" s="25" t="n">
        <v>45355</v>
      </c>
      <c r="K3167" s="25" t="n">
        <v>45622</v>
      </c>
      <c r="L3167" t="n">
        <v>2</v>
      </c>
      <c r="M3167" t="n">
        <v>4</v>
      </c>
      <c r="N3167" t="n">
        <v>4</v>
      </c>
      <c r="O3167">
        <f>DATE(2026,1,1)-K3167</f>
        <v/>
      </c>
      <c r="P3167">
        <f>IF(G3167&gt;=2,"Repeat","One-time")</f>
        <v/>
      </c>
    </row>
    <row r="3168">
      <c r="A3168" t="inlineStr">
        <is>
          <t>C02617</t>
        </is>
      </c>
      <c r="B3168" t="inlineStr">
        <is>
          <t>Kavya Fernandes</t>
        </is>
      </c>
      <c r="C3168" t="inlineStr">
        <is>
          <t>North</t>
        </is>
      </c>
      <c r="D3168" t="inlineStr">
        <is>
          <t>Chandigarh</t>
        </is>
      </c>
      <c r="E3168" t="inlineStr">
        <is>
          <t>No</t>
        </is>
      </c>
      <c r="F3168" t="inlineStr">
        <is>
          <t>At Risk</t>
        </is>
      </c>
      <c r="G3168" t="n">
        <v>5</v>
      </c>
      <c r="H3168" s="24" t="n">
        <v>34173.31</v>
      </c>
      <c r="I3168" s="24" t="n">
        <v>11375.81</v>
      </c>
      <c r="J3168" s="25" t="n">
        <v>45155</v>
      </c>
      <c r="K3168" s="25" t="n">
        <v>45312</v>
      </c>
      <c r="L3168" t="n">
        <v>1</v>
      </c>
      <c r="M3168" t="n">
        <v>4</v>
      </c>
      <c r="N3168" t="n">
        <v>4</v>
      </c>
      <c r="O3168">
        <f>DATE(2026,1,1)-K3168</f>
        <v/>
      </c>
      <c r="P3168">
        <f>IF(G3168&gt;=2,"Repeat","One-time")</f>
        <v/>
      </c>
    </row>
    <row r="3169">
      <c r="A3169" t="inlineStr">
        <is>
          <t>C01108</t>
        </is>
      </c>
      <c r="B3169" t="inlineStr">
        <is>
          <t>Imran Singh</t>
        </is>
      </c>
      <c r="C3169" t="inlineStr">
        <is>
          <t>East</t>
        </is>
      </c>
      <c r="D3169" t="inlineStr">
        <is>
          <t>Kolkata</t>
        </is>
      </c>
      <c r="E3169" t="inlineStr">
        <is>
          <t>No</t>
        </is>
      </c>
      <c r="F3169" t="inlineStr">
        <is>
          <t>At Risk</t>
        </is>
      </c>
      <c r="G3169" t="n">
        <v>3</v>
      </c>
      <c r="H3169" s="24" t="n">
        <v>34136.15</v>
      </c>
      <c r="I3169" s="24" t="n">
        <v>4411.66</v>
      </c>
      <c r="J3169" s="25" t="n">
        <v>44963</v>
      </c>
      <c r="K3169" s="25" t="n">
        <v>45024</v>
      </c>
      <c r="L3169" t="n">
        <v>1</v>
      </c>
      <c r="M3169" t="n">
        <v>3</v>
      </c>
      <c r="N3169" t="n">
        <v>4</v>
      </c>
      <c r="O3169">
        <f>DATE(2026,1,1)-K3169</f>
        <v/>
      </c>
      <c r="P3169">
        <f>IF(G3169&gt;=2,"Repeat","One-time")</f>
        <v/>
      </c>
    </row>
    <row r="3170">
      <c r="A3170" t="inlineStr">
        <is>
          <t>C08017</t>
        </is>
      </c>
      <c r="B3170" t="inlineStr">
        <is>
          <t>Vivaan Mukherjee</t>
        </is>
      </c>
      <c r="C3170" t="inlineStr">
        <is>
          <t>East</t>
        </is>
      </c>
      <c r="D3170" t="inlineStr">
        <is>
          <t>Bhubaneswar</t>
        </is>
      </c>
      <c r="E3170" t="inlineStr">
        <is>
          <t>No</t>
        </is>
      </c>
      <c r="F3170" t="inlineStr">
        <is>
          <t>High Value</t>
        </is>
      </c>
      <c r="G3170" t="n">
        <v>4</v>
      </c>
      <c r="H3170" s="24" t="n">
        <v>34102.47</v>
      </c>
      <c r="I3170" s="24" t="n">
        <v>4877.03</v>
      </c>
      <c r="J3170" s="25" t="n">
        <v>45767</v>
      </c>
      <c r="K3170" s="25" t="n">
        <v>45912</v>
      </c>
      <c r="L3170" t="n">
        <v>3</v>
      </c>
      <c r="M3170" t="n">
        <v>4</v>
      </c>
      <c r="N3170" t="n">
        <v>4</v>
      </c>
      <c r="O3170">
        <f>DATE(2026,1,1)-K3170</f>
        <v/>
      </c>
      <c r="P3170">
        <f>IF(G3170&gt;=2,"Repeat","One-time")</f>
        <v/>
      </c>
    </row>
    <row r="3171">
      <c r="A3171" t="inlineStr">
        <is>
          <t>C02935</t>
        </is>
      </c>
      <c r="B3171" t="inlineStr">
        <is>
          <t>Divya Mishra</t>
        </is>
      </c>
      <c r="C3171" t="inlineStr">
        <is>
          <t>East</t>
        </is>
      </c>
      <c r="D3171" t="inlineStr">
        <is>
          <t>Patna</t>
        </is>
      </c>
      <c r="E3171" t="inlineStr">
        <is>
          <t>No</t>
        </is>
      </c>
      <c r="F3171" t="inlineStr">
        <is>
          <t>At Risk</t>
        </is>
      </c>
      <c r="G3171" t="n">
        <v>7</v>
      </c>
      <c r="H3171" s="24" t="n">
        <v>34099.03</v>
      </c>
      <c r="I3171" s="24" t="n">
        <v>7973.2</v>
      </c>
      <c r="J3171" s="25" t="n">
        <v>45205</v>
      </c>
      <c r="K3171" s="25" t="n">
        <v>45509</v>
      </c>
      <c r="L3171" t="n">
        <v>2</v>
      </c>
      <c r="M3171" t="n">
        <v>4</v>
      </c>
      <c r="N3171" t="n">
        <v>4</v>
      </c>
      <c r="O3171">
        <f>DATE(2026,1,1)-K3171</f>
        <v/>
      </c>
      <c r="P3171">
        <f>IF(G3171&gt;=2,"Repeat","One-time")</f>
        <v/>
      </c>
    </row>
    <row r="3172">
      <c r="A3172" t="inlineStr">
        <is>
          <t>C02628</t>
        </is>
      </c>
      <c r="B3172" t="inlineStr">
        <is>
          <t>Aditya Kapoor</t>
        </is>
      </c>
      <c r="C3172" t="inlineStr">
        <is>
          <t>West</t>
        </is>
      </c>
      <c r="D3172" t="inlineStr">
        <is>
          <t>Mumbai</t>
        </is>
      </c>
      <c r="E3172" t="inlineStr">
        <is>
          <t>No</t>
        </is>
      </c>
      <c r="F3172" t="inlineStr">
        <is>
          <t>At Risk</t>
        </is>
      </c>
      <c r="G3172" t="n">
        <v>5</v>
      </c>
      <c r="H3172" s="24" t="n">
        <v>34056.23</v>
      </c>
      <c r="I3172" s="24" t="n">
        <v>7198.96</v>
      </c>
      <c r="J3172" s="25" t="n">
        <v>45266</v>
      </c>
      <c r="K3172" s="25" t="n">
        <v>45670</v>
      </c>
      <c r="L3172" t="n">
        <v>2</v>
      </c>
      <c r="M3172" t="n">
        <v>4</v>
      </c>
      <c r="N3172" t="n">
        <v>4</v>
      </c>
      <c r="O3172">
        <f>DATE(2026,1,1)-K3172</f>
        <v/>
      </c>
      <c r="P3172">
        <f>IF(G3172&gt;=2,"Repeat","One-time")</f>
        <v/>
      </c>
    </row>
    <row r="3173">
      <c r="A3173" t="inlineStr">
        <is>
          <t>C08514</t>
        </is>
      </c>
      <c r="B3173" t="inlineStr">
        <is>
          <t>Joseph Menon</t>
        </is>
      </c>
      <c r="C3173" t="inlineStr">
        <is>
          <t>East</t>
        </is>
      </c>
      <c r="D3173" t="inlineStr">
        <is>
          <t>Guwahati</t>
        </is>
      </c>
      <c r="E3173" t="inlineStr">
        <is>
          <t>Yes</t>
        </is>
      </c>
      <c r="F3173" t="inlineStr">
        <is>
          <t>High Value</t>
        </is>
      </c>
      <c r="G3173" t="n">
        <v>5</v>
      </c>
      <c r="H3173" s="24" t="n">
        <v>34056.13</v>
      </c>
      <c r="I3173" s="24" t="n">
        <v>8583.209999999999</v>
      </c>
      <c r="J3173" s="25" t="n">
        <v>45763</v>
      </c>
      <c r="K3173" s="25" t="n">
        <v>45855</v>
      </c>
      <c r="L3173" t="n">
        <v>3</v>
      </c>
      <c r="M3173" t="n">
        <v>4</v>
      </c>
      <c r="N3173" t="n">
        <v>4</v>
      </c>
      <c r="O3173">
        <f>DATE(2026,1,1)-K3173</f>
        <v/>
      </c>
      <c r="P3173">
        <f>IF(G3173&gt;=2,"Repeat","One-time")</f>
        <v/>
      </c>
    </row>
    <row r="3174">
      <c r="A3174" t="inlineStr">
        <is>
          <t>C03469</t>
        </is>
      </c>
      <c r="B3174" t="inlineStr">
        <is>
          <t>Abhishek Sharma</t>
        </is>
      </c>
      <c r="C3174" t="inlineStr">
        <is>
          <t>East</t>
        </is>
      </c>
      <c r="D3174" t="inlineStr">
        <is>
          <t>Guwahati</t>
        </is>
      </c>
      <c r="E3174" t="inlineStr">
        <is>
          <t>No</t>
        </is>
      </c>
      <c r="F3174" t="inlineStr">
        <is>
          <t>Loyal</t>
        </is>
      </c>
      <c r="G3174" t="n">
        <v>4</v>
      </c>
      <c r="H3174" s="24" t="n">
        <v>34054.91</v>
      </c>
      <c r="I3174" s="24" t="n">
        <v>4935.91</v>
      </c>
      <c r="J3174" s="25" t="n">
        <v>45341</v>
      </c>
      <c r="K3174" s="25" t="n">
        <v>45786</v>
      </c>
      <c r="L3174" t="n">
        <v>3</v>
      </c>
      <c r="M3174" t="n">
        <v>3</v>
      </c>
      <c r="N3174" t="n">
        <v>4</v>
      </c>
      <c r="O3174">
        <f>DATE(2026,1,1)-K3174</f>
        <v/>
      </c>
      <c r="P3174">
        <f>IF(G3174&gt;=2,"Repeat","One-time")</f>
        <v/>
      </c>
    </row>
    <row r="3175">
      <c r="A3175" t="inlineStr">
        <is>
          <t>C05457</t>
        </is>
      </c>
      <c r="B3175" t="inlineStr">
        <is>
          <t>Shreya Mukherjee</t>
        </is>
      </c>
      <c r="C3175" t="inlineStr">
        <is>
          <t>North</t>
        </is>
      </c>
      <c r="D3175" t="inlineStr">
        <is>
          <t>Gurugram</t>
        </is>
      </c>
      <c r="E3175" t="inlineStr">
        <is>
          <t>No</t>
        </is>
      </c>
      <c r="F3175" t="inlineStr">
        <is>
          <t>At Risk</t>
        </is>
      </c>
      <c r="G3175" t="n">
        <v>7</v>
      </c>
      <c r="H3175" s="24" t="n">
        <v>34050.47</v>
      </c>
      <c r="I3175" s="24" t="n">
        <v>4758.91</v>
      </c>
      <c r="J3175" s="25" t="n">
        <v>45460</v>
      </c>
      <c r="K3175" s="25" t="n">
        <v>45574</v>
      </c>
      <c r="L3175" t="n">
        <v>2</v>
      </c>
      <c r="M3175" t="n">
        <v>4</v>
      </c>
      <c r="N3175" t="n">
        <v>4</v>
      </c>
      <c r="O3175">
        <f>DATE(2026,1,1)-K3175</f>
        <v/>
      </c>
      <c r="P3175">
        <f>IF(G3175&gt;=2,"Repeat","One-time")</f>
        <v/>
      </c>
    </row>
    <row r="3176">
      <c r="A3176" t="inlineStr">
        <is>
          <t>C07571</t>
        </is>
      </c>
      <c r="B3176" t="inlineStr">
        <is>
          <t>Swati Bose</t>
        </is>
      </c>
      <c r="C3176" t="inlineStr">
        <is>
          <t>West</t>
        </is>
      </c>
      <c r="D3176" t="inlineStr">
        <is>
          <t>Pune</t>
        </is>
      </c>
      <c r="E3176" t="inlineStr">
        <is>
          <t>No</t>
        </is>
      </c>
      <c r="F3176" t="inlineStr">
        <is>
          <t>Loyal</t>
        </is>
      </c>
      <c r="G3176" t="n">
        <v>3</v>
      </c>
      <c r="H3176" s="24" t="n">
        <v>34025.85</v>
      </c>
      <c r="I3176" s="24" t="n">
        <v>7558.56</v>
      </c>
      <c r="J3176" s="25" t="n">
        <v>45713</v>
      </c>
      <c r="K3176" s="25" t="n">
        <v>45868</v>
      </c>
      <c r="L3176" t="n">
        <v>3</v>
      </c>
      <c r="M3176" t="n">
        <v>3</v>
      </c>
      <c r="N3176" t="n">
        <v>4</v>
      </c>
      <c r="O3176">
        <f>DATE(2026,1,1)-K3176</f>
        <v/>
      </c>
      <c r="P3176">
        <f>IF(G3176&gt;=2,"Repeat","One-time")</f>
        <v/>
      </c>
    </row>
    <row r="3177">
      <c r="A3177" t="inlineStr">
        <is>
          <t>C00634</t>
        </is>
      </c>
      <c r="B3177" t="inlineStr">
        <is>
          <t>Nikhil Reddy</t>
        </is>
      </c>
      <c r="C3177" t="inlineStr">
        <is>
          <t>South</t>
        </is>
      </c>
      <c r="D3177" t="inlineStr">
        <is>
          <t>Bengaluru</t>
        </is>
      </c>
      <c r="E3177" t="inlineStr">
        <is>
          <t>No</t>
        </is>
      </c>
      <c r="F3177" t="inlineStr">
        <is>
          <t>At Risk</t>
        </is>
      </c>
      <c r="G3177" t="n">
        <v>4</v>
      </c>
      <c r="H3177" s="24" t="n">
        <v>34023.8</v>
      </c>
      <c r="I3177" s="24" t="n">
        <v>3498.92</v>
      </c>
      <c r="J3177" s="25" t="n">
        <v>44962</v>
      </c>
      <c r="K3177" s="25" t="n">
        <v>45292</v>
      </c>
      <c r="L3177" t="n">
        <v>1</v>
      </c>
      <c r="M3177" t="n">
        <v>3</v>
      </c>
      <c r="N3177" t="n">
        <v>4</v>
      </c>
      <c r="O3177">
        <f>DATE(2026,1,1)-K3177</f>
        <v/>
      </c>
      <c r="P3177">
        <f>IF(G3177&gt;=2,"Repeat","One-time")</f>
        <v/>
      </c>
    </row>
    <row r="3178">
      <c r="A3178" t="inlineStr">
        <is>
          <t>C03637</t>
        </is>
      </c>
      <c r="B3178" t="inlineStr">
        <is>
          <t>Priya Prasad</t>
        </is>
      </c>
      <c r="C3178" t="inlineStr">
        <is>
          <t>East</t>
        </is>
      </c>
      <c r="D3178" t="inlineStr">
        <is>
          <t>Guwahati</t>
        </is>
      </c>
      <c r="E3178" t="inlineStr">
        <is>
          <t>Yes</t>
        </is>
      </c>
      <c r="F3178" t="inlineStr">
        <is>
          <t>High Value</t>
        </is>
      </c>
      <c r="G3178" t="n">
        <v>6</v>
      </c>
      <c r="H3178" s="24" t="n">
        <v>34017.44</v>
      </c>
      <c r="I3178" s="24" t="n">
        <v>6752.42</v>
      </c>
      <c r="J3178" s="25" t="n">
        <v>45312</v>
      </c>
      <c r="K3178" s="25" t="n">
        <v>45987</v>
      </c>
      <c r="L3178" t="n">
        <v>5</v>
      </c>
      <c r="M3178" t="n">
        <v>4</v>
      </c>
      <c r="N3178" t="n">
        <v>4</v>
      </c>
      <c r="O3178">
        <f>DATE(2026,1,1)-K3178</f>
        <v/>
      </c>
      <c r="P3178">
        <f>IF(G3178&gt;=2,"Repeat","One-time")</f>
        <v/>
      </c>
    </row>
    <row r="3179">
      <c r="A3179" t="inlineStr">
        <is>
          <t>C05198</t>
        </is>
      </c>
      <c r="B3179" t="inlineStr">
        <is>
          <t>Gurpreet Chopra</t>
        </is>
      </c>
      <c r="C3179" t="inlineStr">
        <is>
          <t>West</t>
        </is>
      </c>
      <c r="D3179" t="inlineStr">
        <is>
          <t>Pune</t>
        </is>
      </c>
      <c r="E3179" t="inlineStr">
        <is>
          <t>No</t>
        </is>
      </c>
      <c r="F3179" t="inlineStr">
        <is>
          <t>At Risk</t>
        </is>
      </c>
      <c r="G3179" t="n">
        <v>2</v>
      </c>
      <c r="H3179" s="24" t="n">
        <v>34001.91</v>
      </c>
      <c r="I3179" s="24" t="n">
        <v>5648.34</v>
      </c>
      <c r="J3179" s="25" t="n">
        <v>45539</v>
      </c>
      <c r="K3179" s="25" t="n">
        <v>45547</v>
      </c>
      <c r="L3179" t="n">
        <v>2</v>
      </c>
      <c r="M3179" t="n">
        <v>2</v>
      </c>
      <c r="N3179" t="n">
        <v>4</v>
      </c>
      <c r="O3179">
        <f>DATE(2026,1,1)-K3179</f>
        <v/>
      </c>
      <c r="P3179">
        <f>IF(G3179&gt;=2,"Repeat","One-time")</f>
        <v/>
      </c>
    </row>
    <row r="3180">
      <c r="A3180" t="inlineStr">
        <is>
          <t>C02501</t>
        </is>
      </c>
      <c r="B3180" t="inlineStr">
        <is>
          <t>Sanjay Gupta</t>
        </is>
      </c>
      <c r="C3180" t="inlineStr">
        <is>
          <t>North</t>
        </is>
      </c>
      <c r="D3180" t="inlineStr">
        <is>
          <t>Jaipur</t>
        </is>
      </c>
      <c r="E3180" t="inlineStr">
        <is>
          <t>Yes</t>
        </is>
      </c>
      <c r="F3180" t="inlineStr">
        <is>
          <t>At Risk</t>
        </is>
      </c>
      <c r="G3180" t="n">
        <v>3</v>
      </c>
      <c r="H3180" s="24" t="n">
        <v>33980.33</v>
      </c>
      <c r="I3180" s="24" t="n">
        <v>8302.73</v>
      </c>
      <c r="J3180" s="25" t="n">
        <v>45179</v>
      </c>
      <c r="K3180" s="25" t="n">
        <v>45327</v>
      </c>
      <c r="L3180" t="n">
        <v>1</v>
      </c>
      <c r="M3180" t="n">
        <v>3</v>
      </c>
      <c r="N3180" t="n">
        <v>4</v>
      </c>
      <c r="O3180">
        <f>DATE(2026,1,1)-K3180</f>
        <v/>
      </c>
      <c r="P3180">
        <f>IF(G3180&gt;=2,"Repeat","One-time")</f>
        <v/>
      </c>
    </row>
    <row r="3181">
      <c r="A3181" t="inlineStr">
        <is>
          <t>C03941</t>
        </is>
      </c>
      <c r="B3181" t="inlineStr">
        <is>
          <t>Manish Reddy</t>
        </is>
      </c>
      <c r="C3181" t="inlineStr">
        <is>
          <t>South</t>
        </is>
      </c>
      <c r="D3181" t="inlineStr">
        <is>
          <t>Bengaluru</t>
        </is>
      </c>
      <c r="E3181" t="inlineStr">
        <is>
          <t>Yes</t>
        </is>
      </c>
      <c r="F3181" t="inlineStr">
        <is>
          <t>High Value</t>
        </is>
      </c>
      <c r="G3181" t="n">
        <v>7</v>
      </c>
      <c r="H3181" s="24" t="n">
        <v>33978.57</v>
      </c>
      <c r="I3181" s="24" t="n">
        <v>7382.86</v>
      </c>
      <c r="J3181" s="25" t="n">
        <v>45325</v>
      </c>
      <c r="K3181" s="25" t="n">
        <v>45908</v>
      </c>
      <c r="L3181" t="n">
        <v>3</v>
      </c>
      <c r="M3181" t="n">
        <v>4</v>
      </c>
      <c r="N3181" t="n">
        <v>4</v>
      </c>
      <c r="O3181">
        <f>DATE(2026,1,1)-K3181</f>
        <v/>
      </c>
      <c r="P3181">
        <f>IF(G3181&gt;=2,"Repeat","One-time")</f>
        <v/>
      </c>
    </row>
    <row r="3182">
      <c r="A3182" t="inlineStr">
        <is>
          <t>C07139</t>
        </is>
      </c>
      <c r="B3182" t="inlineStr">
        <is>
          <t>Pooja Thakur</t>
        </is>
      </c>
      <c r="C3182" t="inlineStr">
        <is>
          <t>West</t>
        </is>
      </c>
      <c r="D3182" t="inlineStr">
        <is>
          <t>Mumbai</t>
        </is>
      </c>
      <c r="E3182" t="inlineStr">
        <is>
          <t>No</t>
        </is>
      </c>
      <c r="F3182" t="inlineStr">
        <is>
          <t>High Value</t>
        </is>
      </c>
      <c r="G3182" t="n">
        <v>10</v>
      </c>
      <c r="H3182" s="24" t="n">
        <v>33958.8</v>
      </c>
      <c r="I3182" s="24" t="n">
        <v>9462.92</v>
      </c>
      <c r="J3182" s="25" t="n">
        <v>45627</v>
      </c>
      <c r="K3182" s="25" t="n">
        <v>45971</v>
      </c>
      <c r="L3182" t="n">
        <v>4</v>
      </c>
      <c r="M3182" t="n">
        <v>5</v>
      </c>
      <c r="N3182" t="n">
        <v>4</v>
      </c>
      <c r="O3182">
        <f>DATE(2026,1,1)-K3182</f>
        <v/>
      </c>
      <c r="P3182">
        <f>IF(G3182&gt;=2,"Repeat","One-time")</f>
        <v/>
      </c>
    </row>
    <row r="3183">
      <c r="A3183" t="inlineStr">
        <is>
          <t>C01820</t>
        </is>
      </c>
      <c r="B3183" t="inlineStr">
        <is>
          <t>Manish Menon</t>
        </is>
      </c>
      <c r="C3183" t="inlineStr">
        <is>
          <t>North</t>
        </is>
      </c>
      <c r="D3183" t="inlineStr">
        <is>
          <t>Lucknow</t>
        </is>
      </c>
      <c r="E3183" t="inlineStr">
        <is>
          <t>No</t>
        </is>
      </c>
      <c r="F3183" t="inlineStr">
        <is>
          <t>High Value</t>
        </is>
      </c>
      <c r="G3183" t="n">
        <v>10</v>
      </c>
      <c r="H3183" s="24" t="n">
        <v>33957.07</v>
      </c>
      <c r="I3183" s="24" t="n">
        <v>6097.85</v>
      </c>
      <c r="J3183" s="25" t="n">
        <v>45108</v>
      </c>
      <c r="K3183" s="25" t="n">
        <v>45813</v>
      </c>
      <c r="L3183" t="n">
        <v>3</v>
      </c>
      <c r="M3183" t="n">
        <v>5</v>
      </c>
      <c r="N3183" t="n">
        <v>4</v>
      </c>
      <c r="O3183">
        <f>DATE(2026,1,1)-K3183</f>
        <v/>
      </c>
      <c r="P3183">
        <f>IF(G3183&gt;=2,"Repeat","One-time")</f>
        <v/>
      </c>
    </row>
    <row r="3184">
      <c r="A3184" t="inlineStr">
        <is>
          <t>C07160</t>
        </is>
      </c>
      <c r="B3184" t="inlineStr">
        <is>
          <t>Vikram Nair</t>
        </is>
      </c>
      <c r="C3184" t="inlineStr">
        <is>
          <t>South</t>
        </is>
      </c>
      <c r="D3184" t="inlineStr">
        <is>
          <t>Coimbatore</t>
        </is>
      </c>
      <c r="E3184" t="inlineStr">
        <is>
          <t>Yes</t>
        </is>
      </c>
      <c r="F3184" t="inlineStr">
        <is>
          <t>High Value</t>
        </is>
      </c>
      <c r="G3184" t="n">
        <v>5</v>
      </c>
      <c r="H3184" s="24" t="n">
        <v>33956.94</v>
      </c>
      <c r="I3184" s="24" t="n">
        <v>6134.67</v>
      </c>
      <c r="J3184" s="25" t="n">
        <v>45679</v>
      </c>
      <c r="K3184" s="25" t="n">
        <v>45944</v>
      </c>
      <c r="L3184" t="n">
        <v>4</v>
      </c>
      <c r="M3184" t="n">
        <v>4</v>
      </c>
      <c r="N3184" t="n">
        <v>4</v>
      </c>
      <c r="O3184">
        <f>DATE(2026,1,1)-K3184</f>
        <v/>
      </c>
      <c r="P3184">
        <f>IF(G3184&gt;=2,"Repeat","One-time")</f>
        <v/>
      </c>
    </row>
    <row r="3185">
      <c r="A3185" t="inlineStr">
        <is>
          <t>C05241</t>
        </is>
      </c>
      <c r="B3185" t="inlineStr">
        <is>
          <t>Sanjay Menon</t>
        </is>
      </c>
      <c r="C3185" t="inlineStr">
        <is>
          <t>Central</t>
        </is>
      </c>
      <c r="D3185" t="inlineStr">
        <is>
          <t>Nagpur</t>
        </is>
      </c>
      <c r="E3185" t="inlineStr">
        <is>
          <t>No</t>
        </is>
      </c>
      <c r="F3185" t="inlineStr">
        <is>
          <t>At Risk</t>
        </is>
      </c>
      <c r="G3185" t="n">
        <v>9</v>
      </c>
      <c r="H3185" s="24" t="n">
        <v>33940.55</v>
      </c>
      <c r="I3185" s="24" t="n">
        <v>9091.059999999999</v>
      </c>
      <c r="J3185" s="25" t="n">
        <v>45437</v>
      </c>
      <c r="K3185" s="25" t="n">
        <v>45656</v>
      </c>
      <c r="L3185" t="n">
        <v>2</v>
      </c>
      <c r="M3185" t="n">
        <v>5</v>
      </c>
      <c r="N3185" t="n">
        <v>4</v>
      </c>
      <c r="O3185">
        <f>DATE(2026,1,1)-K3185</f>
        <v/>
      </c>
      <c r="P3185">
        <f>IF(G3185&gt;=2,"Repeat","One-time")</f>
        <v/>
      </c>
    </row>
    <row r="3186">
      <c r="A3186" t="inlineStr">
        <is>
          <t>C02001</t>
        </is>
      </c>
      <c r="B3186" t="inlineStr">
        <is>
          <t>Gurpreet Joshi</t>
        </is>
      </c>
      <c r="C3186" t="inlineStr">
        <is>
          <t>South</t>
        </is>
      </c>
      <c r="D3186" t="inlineStr">
        <is>
          <t>Hyderabad</t>
        </is>
      </c>
      <c r="E3186" t="inlineStr">
        <is>
          <t>Yes</t>
        </is>
      </c>
      <c r="F3186" t="inlineStr">
        <is>
          <t>High Value</t>
        </is>
      </c>
      <c r="G3186" t="n">
        <v>6</v>
      </c>
      <c r="H3186" s="24" t="n">
        <v>33916.27</v>
      </c>
      <c r="I3186" s="24" t="n">
        <v>8292.34</v>
      </c>
      <c r="J3186" s="25" t="n">
        <v>45171</v>
      </c>
      <c r="K3186" s="25" t="n">
        <v>45926</v>
      </c>
      <c r="L3186" t="n">
        <v>3</v>
      </c>
      <c r="M3186" t="n">
        <v>4</v>
      </c>
      <c r="N3186" t="n">
        <v>4</v>
      </c>
      <c r="O3186">
        <f>DATE(2026,1,1)-K3186</f>
        <v/>
      </c>
      <c r="P3186">
        <f>IF(G3186&gt;=2,"Repeat","One-time")</f>
        <v/>
      </c>
    </row>
    <row r="3187">
      <c r="A3187" t="inlineStr">
        <is>
          <t>C09925</t>
        </is>
      </c>
      <c r="B3187" t="inlineStr">
        <is>
          <t>Suresh Chopra</t>
        </is>
      </c>
      <c r="C3187" t="inlineStr">
        <is>
          <t>South</t>
        </is>
      </c>
      <c r="D3187" t="inlineStr">
        <is>
          <t>Bengaluru</t>
        </is>
      </c>
      <c r="E3187" t="inlineStr">
        <is>
          <t>No</t>
        </is>
      </c>
      <c r="F3187" t="inlineStr">
        <is>
          <t>High Value</t>
        </is>
      </c>
      <c r="G3187" t="n">
        <v>4</v>
      </c>
      <c r="H3187" s="24" t="n">
        <v>33886.15</v>
      </c>
      <c r="I3187" s="24" t="n">
        <v>11424.35</v>
      </c>
      <c r="J3187" s="25" t="n">
        <v>45856</v>
      </c>
      <c r="K3187" s="25" t="n">
        <v>45928</v>
      </c>
      <c r="L3187" t="n">
        <v>4</v>
      </c>
      <c r="M3187" t="n">
        <v>4</v>
      </c>
      <c r="N3187" t="n">
        <v>4</v>
      </c>
      <c r="O3187">
        <f>DATE(2026,1,1)-K3187</f>
        <v/>
      </c>
      <c r="P3187">
        <f>IF(G3187&gt;=2,"Repeat","One-time")</f>
        <v/>
      </c>
    </row>
    <row r="3188">
      <c r="A3188" t="inlineStr">
        <is>
          <t>C07316</t>
        </is>
      </c>
      <c r="B3188" t="inlineStr">
        <is>
          <t>Ritu Bose</t>
        </is>
      </c>
      <c r="C3188" t="inlineStr">
        <is>
          <t>West</t>
        </is>
      </c>
      <c r="D3188" t="inlineStr">
        <is>
          <t>Ahmedabad</t>
        </is>
      </c>
      <c r="E3188" t="inlineStr">
        <is>
          <t>Yes</t>
        </is>
      </c>
      <c r="F3188" t="inlineStr">
        <is>
          <t>High Value</t>
        </is>
      </c>
      <c r="G3188" t="n">
        <v>5</v>
      </c>
      <c r="H3188" s="24" t="n">
        <v>33865.92</v>
      </c>
      <c r="I3188" s="24" t="n">
        <v>3022.43</v>
      </c>
      <c r="J3188" s="25" t="n">
        <v>45659</v>
      </c>
      <c r="K3188" s="25" t="n">
        <v>45820</v>
      </c>
      <c r="L3188" t="n">
        <v>3</v>
      </c>
      <c r="M3188" t="n">
        <v>4</v>
      </c>
      <c r="N3188" t="n">
        <v>4</v>
      </c>
      <c r="O3188">
        <f>DATE(2026,1,1)-K3188</f>
        <v/>
      </c>
      <c r="P3188">
        <f>IF(G3188&gt;=2,"Repeat","One-time")</f>
        <v/>
      </c>
    </row>
    <row r="3189">
      <c r="A3189" t="inlineStr">
        <is>
          <t>C06574</t>
        </is>
      </c>
      <c r="B3189" t="inlineStr">
        <is>
          <t>Pooja Das</t>
        </is>
      </c>
      <c r="C3189" t="inlineStr">
        <is>
          <t>South</t>
        </is>
      </c>
      <c r="D3189" t="inlineStr">
        <is>
          <t>Chennai</t>
        </is>
      </c>
      <c r="E3189" t="inlineStr">
        <is>
          <t>Yes</t>
        </is>
      </c>
      <c r="F3189" t="inlineStr">
        <is>
          <t>Loyal</t>
        </is>
      </c>
      <c r="G3189" t="n">
        <v>3</v>
      </c>
      <c r="H3189" s="24" t="n">
        <v>33856.19</v>
      </c>
      <c r="I3189" s="24" t="n">
        <v>2744.81</v>
      </c>
      <c r="J3189" s="25" t="n">
        <v>45808</v>
      </c>
      <c r="K3189" s="25" t="n">
        <v>45953</v>
      </c>
      <c r="L3189" t="n">
        <v>4</v>
      </c>
      <c r="M3189" t="n">
        <v>3</v>
      </c>
      <c r="N3189" t="n">
        <v>4</v>
      </c>
      <c r="O3189">
        <f>DATE(2026,1,1)-K3189</f>
        <v/>
      </c>
      <c r="P3189">
        <f>IF(G3189&gt;=2,"Repeat","One-time")</f>
        <v/>
      </c>
    </row>
    <row r="3190">
      <c r="A3190" t="inlineStr">
        <is>
          <t>C05952</t>
        </is>
      </c>
      <c r="B3190" t="inlineStr">
        <is>
          <t>Joseph Shah</t>
        </is>
      </c>
      <c r="C3190" t="inlineStr">
        <is>
          <t>South</t>
        </is>
      </c>
      <c r="D3190" t="inlineStr">
        <is>
          <t>Chennai</t>
        </is>
      </c>
      <c r="E3190" t="inlineStr">
        <is>
          <t>No</t>
        </is>
      </c>
      <c r="F3190" t="inlineStr">
        <is>
          <t>Loyal</t>
        </is>
      </c>
      <c r="G3190" t="n">
        <v>4</v>
      </c>
      <c r="H3190" s="24" t="n">
        <v>33846.4</v>
      </c>
      <c r="I3190" s="24" t="n">
        <v>5343.01</v>
      </c>
      <c r="J3190" s="25" t="n">
        <v>45868</v>
      </c>
      <c r="K3190" s="25" t="n">
        <v>46014</v>
      </c>
      <c r="L3190" t="n">
        <v>5</v>
      </c>
      <c r="M3190" t="n">
        <v>3</v>
      </c>
      <c r="N3190" t="n">
        <v>4</v>
      </c>
      <c r="O3190">
        <f>DATE(2026,1,1)-K3190</f>
        <v/>
      </c>
      <c r="P3190">
        <f>IF(G3190&gt;=2,"Repeat","One-time")</f>
        <v/>
      </c>
    </row>
    <row r="3191">
      <c r="A3191" t="inlineStr">
        <is>
          <t>C06613</t>
        </is>
      </c>
      <c r="B3191" t="inlineStr">
        <is>
          <t>Arjun Fernandes</t>
        </is>
      </c>
      <c r="C3191" t="inlineStr">
        <is>
          <t>South</t>
        </is>
      </c>
      <c r="D3191" t="inlineStr">
        <is>
          <t>Chennai</t>
        </is>
      </c>
      <c r="E3191" t="inlineStr">
        <is>
          <t>No</t>
        </is>
      </c>
      <c r="F3191" t="inlineStr">
        <is>
          <t>Loyal</t>
        </is>
      </c>
      <c r="G3191" t="n">
        <v>3</v>
      </c>
      <c r="H3191" s="24" t="n">
        <v>33841.11</v>
      </c>
      <c r="I3191" s="24" t="n">
        <v>3952.04</v>
      </c>
      <c r="J3191" s="25" t="n">
        <v>45779</v>
      </c>
      <c r="K3191" s="25" t="n">
        <v>45961</v>
      </c>
      <c r="L3191" t="n">
        <v>4</v>
      </c>
      <c r="M3191" t="n">
        <v>3</v>
      </c>
      <c r="N3191" t="n">
        <v>4</v>
      </c>
      <c r="O3191">
        <f>DATE(2026,1,1)-K3191</f>
        <v/>
      </c>
      <c r="P3191">
        <f>IF(G3191&gt;=2,"Repeat","One-time")</f>
        <v/>
      </c>
    </row>
    <row r="3192">
      <c r="A3192" t="inlineStr">
        <is>
          <t>C01857</t>
        </is>
      </c>
      <c r="B3192" t="inlineStr">
        <is>
          <t>Pooja Gupta</t>
        </is>
      </c>
      <c r="C3192" t="inlineStr">
        <is>
          <t>North</t>
        </is>
      </c>
      <c r="D3192" t="inlineStr">
        <is>
          <t>Lucknow</t>
        </is>
      </c>
      <c r="E3192" t="inlineStr">
        <is>
          <t>Yes</t>
        </is>
      </c>
      <c r="F3192" t="inlineStr">
        <is>
          <t>At Risk</t>
        </is>
      </c>
      <c r="G3192" t="n">
        <v>7</v>
      </c>
      <c r="H3192" s="24" t="n">
        <v>33840.67</v>
      </c>
      <c r="I3192" s="24" t="n">
        <v>7759.63</v>
      </c>
      <c r="J3192" s="25" t="n">
        <v>45083</v>
      </c>
      <c r="K3192" s="25" t="n">
        <v>45434</v>
      </c>
      <c r="L3192" t="n">
        <v>1</v>
      </c>
      <c r="M3192" t="n">
        <v>4</v>
      </c>
      <c r="N3192" t="n">
        <v>4</v>
      </c>
      <c r="O3192">
        <f>DATE(2026,1,1)-K3192</f>
        <v/>
      </c>
      <c r="P3192">
        <f>IF(G3192&gt;=2,"Repeat","One-time")</f>
        <v/>
      </c>
    </row>
    <row r="3193">
      <c r="A3193" t="inlineStr">
        <is>
          <t>C01171</t>
        </is>
      </c>
      <c r="B3193" t="inlineStr">
        <is>
          <t>Gurpreet Kapoor</t>
        </is>
      </c>
      <c r="C3193" t="inlineStr">
        <is>
          <t>West</t>
        </is>
      </c>
      <c r="D3193" t="inlineStr">
        <is>
          <t>Ahmedabad</t>
        </is>
      </c>
      <c r="E3193" t="inlineStr">
        <is>
          <t>No</t>
        </is>
      </c>
      <c r="F3193" t="inlineStr">
        <is>
          <t>At Risk</t>
        </is>
      </c>
      <c r="G3193" t="n">
        <v>4</v>
      </c>
      <c r="H3193" s="24" t="n">
        <v>33821.47</v>
      </c>
      <c r="I3193" s="24" t="n">
        <v>4216.77</v>
      </c>
      <c r="J3193" s="25" t="n">
        <v>45150</v>
      </c>
      <c r="K3193" s="25" t="n">
        <v>45490</v>
      </c>
      <c r="L3193" t="n">
        <v>2</v>
      </c>
      <c r="M3193" t="n">
        <v>3</v>
      </c>
      <c r="N3193" t="n">
        <v>4</v>
      </c>
      <c r="O3193">
        <f>DATE(2026,1,1)-K3193</f>
        <v/>
      </c>
      <c r="P3193">
        <f>IF(G3193&gt;=2,"Repeat","One-time")</f>
        <v/>
      </c>
    </row>
    <row r="3194">
      <c r="A3194" t="inlineStr">
        <is>
          <t>C08097</t>
        </is>
      </c>
      <c r="B3194" t="inlineStr">
        <is>
          <t>Ananya Fernandes</t>
        </is>
      </c>
      <c r="C3194" t="inlineStr">
        <is>
          <t>South</t>
        </is>
      </c>
      <c r="D3194" t="inlineStr">
        <is>
          <t>Kochi</t>
        </is>
      </c>
      <c r="E3194" t="inlineStr">
        <is>
          <t>No</t>
        </is>
      </c>
      <c r="F3194" t="inlineStr">
        <is>
          <t>Occasional</t>
        </is>
      </c>
      <c r="G3194" t="n">
        <v>2</v>
      </c>
      <c r="H3194" s="24" t="n">
        <v>33803.89</v>
      </c>
      <c r="I3194" s="24" t="n">
        <v>4806.43</v>
      </c>
      <c r="J3194" s="25" t="n">
        <v>45709</v>
      </c>
      <c r="K3194" s="25" t="n">
        <v>45753</v>
      </c>
      <c r="L3194" t="n">
        <v>3</v>
      </c>
      <c r="M3194" t="n">
        <v>2</v>
      </c>
      <c r="N3194" t="n">
        <v>4</v>
      </c>
      <c r="O3194">
        <f>DATE(2026,1,1)-K3194</f>
        <v/>
      </c>
      <c r="P3194">
        <f>IF(G3194&gt;=2,"Repeat","One-time")</f>
        <v/>
      </c>
    </row>
    <row r="3195">
      <c r="A3195" t="inlineStr">
        <is>
          <t>C04069</t>
        </is>
      </c>
      <c r="B3195" t="inlineStr">
        <is>
          <t>Farhan Verma</t>
        </is>
      </c>
      <c r="C3195" t="inlineStr">
        <is>
          <t>North</t>
        </is>
      </c>
      <c r="D3195" t="inlineStr">
        <is>
          <t>Delhi</t>
        </is>
      </c>
      <c r="E3195" t="inlineStr">
        <is>
          <t>No</t>
        </is>
      </c>
      <c r="F3195" t="inlineStr">
        <is>
          <t>Loyal</t>
        </is>
      </c>
      <c r="G3195" t="n">
        <v>3</v>
      </c>
      <c r="H3195" s="24" t="n">
        <v>33785.42</v>
      </c>
      <c r="I3195" s="24" t="n">
        <v>4825.23</v>
      </c>
      <c r="J3195" s="25" t="n">
        <v>45641</v>
      </c>
      <c r="K3195" s="25" t="n">
        <v>46004</v>
      </c>
      <c r="L3195" t="n">
        <v>5</v>
      </c>
      <c r="M3195" t="n">
        <v>3</v>
      </c>
      <c r="N3195" t="n">
        <v>4</v>
      </c>
      <c r="O3195">
        <f>DATE(2026,1,1)-K3195</f>
        <v/>
      </c>
      <c r="P3195">
        <f>IF(G3195&gt;=2,"Repeat","One-time")</f>
        <v/>
      </c>
    </row>
    <row r="3196">
      <c r="A3196" t="inlineStr">
        <is>
          <t>C00592</t>
        </is>
      </c>
      <c r="B3196" t="inlineStr">
        <is>
          <t>Maria Bose</t>
        </is>
      </c>
      <c r="C3196" t="inlineStr">
        <is>
          <t>North</t>
        </is>
      </c>
      <c r="D3196" t="inlineStr">
        <is>
          <t>Lucknow</t>
        </is>
      </c>
      <c r="E3196" t="inlineStr">
        <is>
          <t>Yes</t>
        </is>
      </c>
      <c r="F3196" t="inlineStr">
        <is>
          <t>At Risk</t>
        </is>
      </c>
      <c r="G3196" t="n">
        <v>4</v>
      </c>
      <c r="H3196" s="24" t="n">
        <v>33779.62</v>
      </c>
      <c r="I3196" s="24" t="n">
        <v>2781.35</v>
      </c>
      <c r="J3196" s="25" t="n">
        <v>45037</v>
      </c>
      <c r="K3196" s="25" t="n">
        <v>45303</v>
      </c>
      <c r="L3196" t="n">
        <v>1</v>
      </c>
      <c r="M3196" t="n">
        <v>3</v>
      </c>
      <c r="N3196" t="n">
        <v>4</v>
      </c>
      <c r="O3196">
        <f>DATE(2026,1,1)-K3196</f>
        <v/>
      </c>
      <c r="P3196">
        <f>IF(G3196&gt;=2,"Repeat","One-time")</f>
        <v/>
      </c>
    </row>
    <row r="3197">
      <c r="A3197" t="inlineStr">
        <is>
          <t>C07783</t>
        </is>
      </c>
      <c r="B3197" t="inlineStr">
        <is>
          <t>Kavya Nair</t>
        </is>
      </c>
      <c r="C3197" t="inlineStr">
        <is>
          <t>East</t>
        </is>
      </c>
      <c r="D3197" t="inlineStr">
        <is>
          <t>Jamshedpur</t>
        </is>
      </c>
      <c r="E3197" t="inlineStr">
        <is>
          <t>Yes</t>
        </is>
      </c>
      <c r="F3197" t="inlineStr">
        <is>
          <t>At Risk</t>
        </is>
      </c>
      <c r="G3197" t="n">
        <v>1</v>
      </c>
      <c r="H3197" s="24" t="n">
        <v>33748.19</v>
      </c>
      <c r="I3197" s="24" t="n">
        <v>2051.43</v>
      </c>
      <c r="J3197" s="25" t="n">
        <v>45728</v>
      </c>
      <c r="K3197" s="25" t="n">
        <v>45728</v>
      </c>
      <c r="L3197" t="n">
        <v>2</v>
      </c>
      <c r="M3197" t="n">
        <v>1</v>
      </c>
      <c r="N3197" t="n">
        <v>4</v>
      </c>
      <c r="O3197">
        <f>DATE(2026,1,1)-K3197</f>
        <v/>
      </c>
      <c r="P3197">
        <f>IF(G3197&gt;=2,"Repeat","One-time")</f>
        <v/>
      </c>
    </row>
    <row r="3198">
      <c r="A3198" t="inlineStr">
        <is>
          <t>C11275</t>
        </is>
      </c>
      <c r="B3198" t="inlineStr">
        <is>
          <t>Ritu Das</t>
        </is>
      </c>
      <c r="C3198" t="inlineStr">
        <is>
          <t>West</t>
        </is>
      </c>
      <c r="D3198" t="inlineStr">
        <is>
          <t>Pune</t>
        </is>
      </c>
      <c r="E3198" t="inlineStr">
        <is>
          <t>No</t>
        </is>
      </c>
      <c r="F3198" t="inlineStr">
        <is>
          <t>New</t>
        </is>
      </c>
      <c r="G3198" t="n">
        <v>1</v>
      </c>
      <c r="H3198" s="24" t="n">
        <v>33748.19</v>
      </c>
      <c r="I3198" s="24" t="n">
        <v>2051.43</v>
      </c>
      <c r="J3198" s="25" t="n">
        <v>46006</v>
      </c>
      <c r="K3198" s="25" t="n">
        <v>46006</v>
      </c>
      <c r="L3198" t="n">
        <v>5</v>
      </c>
      <c r="M3198" t="n">
        <v>2</v>
      </c>
      <c r="N3198" t="n">
        <v>4</v>
      </c>
      <c r="O3198">
        <f>DATE(2026,1,1)-K3198</f>
        <v/>
      </c>
      <c r="P3198">
        <f>IF(G3198&gt;=2,"Repeat","One-time")</f>
        <v/>
      </c>
    </row>
    <row r="3199">
      <c r="A3199" t="inlineStr">
        <is>
          <t>C02254</t>
        </is>
      </c>
      <c r="B3199" t="inlineStr">
        <is>
          <t>Amit Mehta</t>
        </is>
      </c>
      <c r="C3199" t="inlineStr">
        <is>
          <t>West</t>
        </is>
      </c>
      <c r="D3199" t="inlineStr">
        <is>
          <t>Pune</t>
        </is>
      </c>
      <c r="E3199" t="inlineStr">
        <is>
          <t>No</t>
        </is>
      </c>
      <c r="F3199" t="inlineStr">
        <is>
          <t>High Value</t>
        </is>
      </c>
      <c r="G3199" t="n">
        <v>7</v>
      </c>
      <c r="H3199" s="24" t="n">
        <v>33742.49</v>
      </c>
      <c r="I3199" s="24" t="n">
        <v>7015.5</v>
      </c>
      <c r="J3199" s="25" t="n">
        <v>45150</v>
      </c>
      <c r="K3199" s="25" t="n">
        <v>45755</v>
      </c>
      <c r="L3199" t="n">
        <v>3</v>
      </c>
      <c r="M3199" t="n">
        <v>4</v>
      </c>
      <c r="N3199" t="n">
        <v>4</v>
      </c>
      <c r="O3199">
        <f>DATE(2026,1,1)-K3199</f>
        <v/>
      </c>
      <c r="P3199">
        <f>IF(G3199&gt;=2,"Repeat","One-time")</f>
        <v/>
      </c>
    </row>
    <row r="3200">
      <c r="A3200" t="inlineStr">
        <is>
          <t>C09869</t>
        </is>
      </c>
      <c r="B3200" t="inlineStr">
        <is>
          <t>Isha Singh</t>
        </is>
      </c>
      <c r="C3200" t="inlineStr">
        <is>
          <t>South</t>
        </is>
      </c>
      <c r="D3200" t="inlineStr">
        <is>
          <t>Chennai</t>
        </is>
      </c>
      <c r="E3200" t="inlineStr">
        <is>
          <t>Yes</t>
        </is>
      </c>
      <c r="F3200" t="inlineStr">
        <is>
          <t>High Value</t>
        </is>
      </c>
      <c r="G3200" t="n">
        <v>6</v>
      </c>
      <c r="H3200" s="24" t="n">
        <v>33725.89</v>
      </c>
      <c r="I3200" s="24" t="n">
        <v>6705.51</v>
      </c>
      <c r="J3200" s="25" t="n">
        <v>45864</v>
      </c>
      <c r="K3200" s="25" t="n">
        <v>45994</v>
      </c>
      <c r="L3200" t="n">
        <v>5</v>
      </c>
      <c r="M3200" t="n">
        <v>4</v>
      </c>
      <c r="N3200" t="n">
        <v>4</v>
      </c>
      <c r="O3200">
        <f>DATE(2026,1,1)-K3200</f>
        <v/>
      </c>
      <c r="P3200">
        <f>IF(G3200&gt;=2,"Repeat","One-time")</f>
        <v/>
      </c>
    </row>
    <row r="3201">
      <c r="A3201" t="inlineStr">
        <is>
          <t>C02606</t>
        </is>
      </c>
      <c r="B3201" t="inlineStr">
        <is>
          <t>Suresh Singh</t>
        </is>
      </c>
      <c r="C3201" t="inlineStr">
        <is>
          <t>Central</t>
        </is>
      </c>
      <c r="D3201" t="inlineStr">
        <is>
          <t>Bhopal</t>
        </is>
      </c>
      <c r="E3201" t="inlineStr">
        <is>
          <t>Yes</t>
        </is>
      </c>
      <c r="F3201" t="inlineStr">
        <is>
          <t>High Value</t>
        </is>
      </c>
      <c r="G3201" t="n">
        <v>7</v>
      </c>
      <c r="H3201" s="24" t="n">
        <v>33715.01</v>
      </c>
      <c r="I3201" s="24" t="n">
        <v>4316.35</v>
      </c>
      <c r="J3201" s="25" t="n">
        <v>45146</v>
      </c>
      <c r="K3201" s="25" t="n">
        <v>45771</v>
      </c>
      <c r="L3201" t="n">
        <v>3</v>
      </c>
      <c r="M3201" t="n">
        <v>4</v>
      </c>
      <c r="N3201" t="n">
        <v>4</v>
      </c>
      <c r="O3201">
        <f>DATE(2026,1,1)-K3201</f>
        <v/>
      </c>
      <c r="P3201">
        <f>IF(G3201&gt;=2,"Repeat","One-time")</f>
        <v/>
      </c>
    </row>
    <row r="3202">
      <c r="A3202" t="inlineStr">
        <is>
          <t>C04001</t>
        </is>
      </c>
      <c r="B3202" t="inlineStr">
        <is>
          <t>Vikram Gupta</t>
        </is>
      </c>
      <c r="C3202" t="inlineStr">
        <is>
          <t>North</t>
        </is>
      </c>
      <c r="D3202" t="inlineStr">
        <is>
          <t>Lucknow</t>
        </is>
      </c>
      <c r="E3202" t="inlineStr">
        <is>
          <t>No</t>
        </is>
      </c>
      <c r="F3202" t="inlineStr">
        <is>
          <t>At Risk</t>
        </is>
      </c>
      <c r="G3202" t="n">
        <v>3</v>
      </c>
      <c r="H3202" s="24" t="n">
        <v>33703.59</v>
      </c>
      <c r="I3202" s="24" t="n">
        <v>6797.08</v>
      </c>
      <c r="J3202" s="25" t="n">
        <v>45387</v>
      </c>
      <c r="K3202" s="25" t="n">
        <v>45515</v>
      </c>
      <c r="L3202" t="n">
        <v>2</v>
      </c>
      <c r="M3202" t="n">
        <v>3</v>
      </c>
      <c r="N3202" t="n">
        <v>4</v>
      </c>
      <c r="O3202">
        <f>DATE(2026,1,1)-K3202</f>
        <v/>
      </c>
      <c r="P3202">
        <f>IF(G3202&gt;=2,"Repeat","One-time")</f>
        <v/>
      </c>
    </row>
    <row r="3203">
      <c r="A3203" t="inlineStr">
        <is>
          <t>C04322</t>
        </is>
      </c>
      <c r="B3203" t="inlineStr">
        <is>
          <t>Suresh Yadav</t>
        </is>
      </c>
      <c r="C3203" t="inlineStr">
        <is>
          <t>West</t>
        </is>
      </c>
      <c r="D3203" t="inlineStr">
        <is>
          <t>Panaji</t>
        </is>
      </c>
      <c r="E3203" t="inlineStr">
        <is>
          <t>No</t>
        </is>
      </c>
      <c r="F3203" t="inlineStr">
        <is>
          <t>At Risk</t>
        </is>
      </c>
      <c r="G3203" t="n">
        <v>11</v>
      </c>
      <c r="H3203" s="24" t="n">
        <v>33695.79</v>
      </c>
      <c r="I3203" s="24" t="n">
        <v>9381.440000000001</v>
      </c>
      <c r="J3203" s="25" t="n">
        <v>45344</v>
      </c>
      <c r="K3203" s="25" t="n">
        <v>45734</v>
      </c>
      <c r="L3203" t="n">
        <v>2</v>
      </c>
      <c r="M3203" t="n">
        <v>5</v>
      </c>
      <c r="N3203" t="n">
        <v>4</v>
      </c>
      <c r="O3203">
        <f>DATE(2026,1,1)-K3203</f>
        <v/>
      </c>
      <c r="P3203">
        <f>IF(G3203&gt;=2,"Repeat","One-time")</f>
        <v/>
      </c>
    </row>
    <row r="3204">
      <c r="A3204" t="inlineStr">
        <is>
          <t>C00008</t>
        </is>
      </c>
      <c r="B3204" t="inlineStr">
        <is>
          <t>Aarav Reddy</t>
        </is>
      </c>
      <c r="C3204" t="inlineStr">
        <is>
          <t>West</t>
        </is>
      </c>
      <c r="D3204" t="inlineStr">
        <is>
          <t>Mumbai</t>
        </is>
      </c>
      <c r="E3204" t="inlineStr">
        <is>
          <t>No</t>
        </is>
      </c>
      <c r="F3204" t="inlineStr">
        <is>
          <t>At Risk</t>
        </is>
      </c>
      <c r="G3204" t="n">
        <v>5</v>
      </c>
      <c r="H3204" s="24" t="n">
        <v>33686.3</v>
      </c>
      <c r="I3204" s="24" t="n">
        <v>7767.72</v>
      </c>
      <c r="J3204" s="25" t="n">
        <v>44931</v>
      </c>
      <c r="K3204" s="25" t="n">
        <v>45069</v>
      </c>
      <c r="L3204" t="n">
        <v>1</v>
      </c>
      <c r="M3204" t="n">
        <v>4</v>
      </c>
      <c r="N3204" t="n">
        <v>4</v>
      </c>
      <c r="O3204">
        <f>DATE(2026,1,1)-K3204</f>
        <v/>
      </c>
      <c r="P3204">
        <f>IF(G3204&gt;=2,"Repeat","One-time")</f>
        <v/>
      </c>
    </row>
    <row r="3205">
      <c r="A3205" t="inlineStr">
        <is>
          <t>C00691</t>
        </is>
      </c>
      <c r="B3205" t="inlineStr">
        <is>
          <t>Ritu Bose</t>
        </is>
      </c>
      <c r="C3205" t="inlineStr">
        <is>
          <t>South</t>
        </is>
      </c>
      <c r="D3205" t="inlineStr">
        <is>
          <t>Bengaluru</t>
        </is>
      </c>
      <c r="E3205" t="inlineStr">
        <is>
          <t>No</t>
        </is>
      </c>
      <c r="F3205" t="inlineStr">
        <is>
          <t>At Risk</t>
        </is>
      </c>
      <c r="G3205" t="n">
        <v>5</v>
      </c>
      <c r="H3205" s="24" t="n">
        <v>33677.71</v>
      </c>
      <c r="I3205" s="24" t="n">
        <v>2107.39</v>
      </c>
      <c r="J3205" s="25" t="n">
        <v>44964</v>
      </c>
      <c r="K3205" s="25" t="n">
        <v>45410</v>
      </c>
      <c r="L3205" t="n">
        <v>1</v>
      </c>
      <c r="M3205" t="n">
        <v>4</v>
      </c>
      <c r="N3205" t="n">
        <v>4</v>
      </c>
      <c r="O3205">
        <f>DATE(2026,1,1)-K3205</f>
        <v/>
      </c>
      <c r="P3205">
        <f>IF(G3205&gt;=2,"Repeat","One-time")</f>
        <v/>
      </c>
    </row>
    <row r="3206">
      <c r="A3206" t="inlineStr">
        <is>
          <t>C01522</t>
        </is>
      </c>
      <c r="B3206" t="inlineStr">
        <is>
          <t>Rahul Agarwal</t>
        </is>
      </c>
      <c r="C3206" t="inlineStr">
        <is>
          <t>West</t>
        </is>
      </c>
      <c r="D3206" t="inlineStr">
        <is>
          <t>Ahmedabad</t>
        </is>
      </c>
      <c r="E3206" t="inlineStr">
        <is>
          <t>No</t>
        </is>
      </c>
      <c r="F3206" t="inlineStr">
        <is>
          <t>High Value</t>
        </is>
      </c>
      <c r="G3206" t="n">
        <v>11</v>
      </c>
      <c r="H3206" s="24" t="n">
        <v>33664.5</v>
      </c>
      <c r="I3206" s="24" t="n">
        <v>9563.85</v>
      </c>
      <c r="J3206" s="25" t="n">
        <v>45019</v>
      </c>
      <c r="K3206" s="25" t="n">
        <v>45851</v>
      </c>
      <c r="L3206" t="n">
        <v>3</v>
      </c>
      <c r="M3206" t="n">
        <v>5</v>
      </c>
      <c r="N3206" t="n">
        <v>4</v>
      </c>
      <c r="O3206">
        <f>DATE(2026,1,1)-K3206</f>
        <v/>
      </c>
      <c r="P3206">
        <f>IF(G3206&gt;=2,"Repeat","One-time")</f>
        <v/>
      </c>
    </row>
    <row r="3207">
      <c r="A3207" t="inlineStr">
        <is>
          <t>C03153</t>
        </is>
      </c>
      <c r="B3207" t="inlineStr">
        <is>
          <t>Farhan Agarwal</t>
        </is>
      </c>
      <c r="C3207" t="inlineStr">
        <is>
          <t>North</t>
        </is>
      </c>
      <c r="D3207" t="inlineStr">
        <is>
          <t>Jaipur</t>
        </is>
      </c>
      <c r="E3207" t="inlineStr">
        <is>
          <t>No</t>
        </is>
      </c>
      <c r="F3207" t="inlineStr">
        <is>
          <t>High Value</t>
        </is>
      </c>
      <c r="G3207" t="n">
        <v>9</v>
      </c>
      <c r="H3207" s="24" t="n">
        <v>33621.37</v>
      </c>
      <c r="I3207" s="24" t="n">
        <v>7696.16</v>
      </c>
      <c r="J3207" s="25" t="n">
        <v>45240</v>
      </c>
      <c r="K3207" s="25" t="n">
        <v>45928</v>
      </c>
      <c r="L3207" t="n">
        <v>4</v>
      </c>
      <c r="M3207" t="n">
        <v>5</v>
      </c>
      <c r="N3207" t="n">
        <v>4</v>
      </c>
      <c r="O3207">
        <f>DATE(2026,1,1)-K3207</f>
        <v/>
      </c>
      <c r="P3207">
        <f>IF(G3207&gt;=2,"Repeat","One-time")</f>
        <v/>
      </c>
    </row>
    <row r="3208">
      <c r="A3208" t="inlineStr">
        <is>
          <t>C11273</t>
        </is>
      </c>
      <c r="B3208" t="inlineStr">
        <is>
          <t>Ananya Joshi</t>
        </is>
      </c>
      <c r="C3208" t="inlineStr">
        <is>
          <t>South</t>
        </is>
      </c>
      <c r="D3208" t="inlineStr">
        <is>
          <t>Chennai</t>
        </is>
      </c>
      <c r="E3208" t="inlineStr">
        <is>
          <t>Yes</t>
        </is>
      </c>
      <c r="F3208" t="inlineStr">
        <is>
          <t>New</t>
        </is>
      </c>
      <c r="G3208" t="n">
        <v>5</v>
      </c>
      <c r="H3208" s="24" t="n">
        <v>33598.75</v>
      </c>
      <c r="I3208" s="24" t="n">
        <v>6361.18</v>
      </c>
      <c r="J3208" s="25" t="n">
        <v>45965</v>
      </c>
      <c r="K3208" s="25" t="n">
        <v>46012</v>
      </c>
      <c r="L3208" t="n">
        <v>5</v>
      </c>
      <c r="M3208" t="n">
        <v>4</v>
      </c>
      <c r="N3208" t="n">
        <v>4</v>
      </c>
      <c r="O3208">
        <f>DATE(2026,1,1)-K3208</f>
        <v/>
      </c>
      <c r="P3208">
        <f>IF(G3208&gt;=2,"Repeat","One-time")</f>
        <v/>
      </c>
    </row>
    <row r="3209">
      <c r="A3209" t="inlineStr">
        <is>
          <t>C07894</t>
        </is>
      </c>
      <c r="B3209" t="inlineStr">
        <is>
          <t>Isha Mehta</t>
        </is>
      </c>
      <c r="C3209" t="inlineStr">
        <is>
          <t>South</t>
        </is>
      </c>
      <c r="D3209" t="inlineStr">
        <is>
          <t>Chennai</t>
        </is>
      </c>
      <c r="E3209" t="inlineStr">
        <is>
          <t>Yes</t>
        </is>
      </c>
      <c r="F3209" t="inlineStr">
        <is>
          <t>High Value</t>
        </is>
      </c>
      <c r="G3209" t="n">
        <v>9</v>
      </c>
      <c r="H3209" s="24" t="n">
        <v>33598.26</v>
      </c>
      <c r="I3209" s="24" t="n">
        <v>13517.73</v>
      </c>
      <c r="J3209" s="25" t="n">
        <v>45724</v>
      </c>
      <c r="K3209" s="25" t="n">
        <v>46020</v>
      </c>
      <c r="L3209" t="n">
        <v>5</v>
      </c>
      <c r="M3209" t="n">
        <v>5</v>
      </c>
      <c r="N3209" t="n">
        <v>4</v>
      </c>
      <c r="O3209">
        <f>DATE(2026,1,1)-K3209</f>
        <v/>
      </c>
      <c r="P3209">
        <f>IF(G3209&gt;=2,"Repeat","One-time")</f>
        <v/>
      </c>
    </row>
    <row r="3210">
      <c r="A3210" t="inlineStr">
        <is>
          <t>C09054</t>
        </is>
      </c>
      <c r="B3210" t="inlineStr">
        <is>
          <t>Gurpreet Khan</t>
        </is>
      </c>
      <c r="C3210" t="inlineStr">
        <is>
          <t>North</t>
        </is>
      </c>
      <c r="D3210" t="inlineStr">
        <is>
          <t>Delhi</t>
        </is>
      </c>
      <c r="E3210" t="inlineStr">
        <is>
          <t>No</t>
        </is>
      </c>
      <c r="F3210" t="inlineStr">
        <is>
          <t>Occasional</t>
        </is>
      </c>
      <c r="G3210" t="n">
        <v>1</v>
      </c>
      <c r="H3210" s="24" t="n">
        <v>33590.71</v>
      </c>
      <c r="I3210" s="24" t="n">
        <v>513.59</v>
      </c>
      <c r="J3210" s="25" t="n">
        <v>45788</v>
      </c>
      <c r="K3210" s="25" t="n">
        <v>45788</v>
      </c>
      <c r="L3210" t="n">
        <v>3</v>
      </c>
      <c r="M3210" t="n">
        <v>1</v>
      </c>
      <c r="N3210" t="n">
        <v>4</v>
      </c>
      <c r="O3210">
        <f>DATE(2026,1,1)-K3210</f>
        <v/>
      </c>
      <c r="P3210">
        <f>IF(G3210&gt;=2,"Repeat","One-time")</f>
        <v/>
      </c>
    </row>
    <row r="3211">
      <c r="A3211" t="inlineStr">
        <is>
          <t>C01596</t>
        </is>
      </c>
      <c r="B3211" t="inlineStr">
        <is>
          <t>Tanvi Ghosh</t>
        </is>
      </c>
      <c r="C3211" t="inlineStr">
        <is>
          <t>South</t>
        </is>
      </c>
      <c r="D3211" t="inlineStr">
        <is>
          <t>Kochi</t>
        </is>
      </c>
      <c r="E3211" t="inlineStr">
        <is>
          <t>Yes</t>
        </is>
      </c>
      <c r="F3211" t="inlineStr">
        <is>
          <t>At Risk</t>
        </is>
      </c>
      <c r="G3211" t="n">
        <v>2</v>
      </c>
      <c r="H3211" s="24" t="n">
        <v>33581.25</v>
      </c>
      <c r="I3211" s="24" t="n">
        <v>2578.89</v>
      </c>
      <c r="J3211" s="25" t="n">
        <v>45209</v>
      </c>
      <c r="K3211" s="25" t="n">
        <v>45240</v>
      </c>
      <c r="L3211" t="n">
        <v>1</v>
      </c>
      <c r="M3211" t="n">
        <v>2</v>
      </c>
      <c r="N3211" t="n">
        <v>4</v>
      </c>
      <c r="O3211">
        <f>DATE(2026,1,1)-K3211</f>
        <v/>
      </c>
      <c r="P3211">
        <f>IF(G3211&gt;=2,"Repeat","One-time")</f>
        <v/>
      </c>
    </row>
    <row r="3212">
      <c r="A3212" t="inlineStr">
        <is>
          <t>C02324</t>
        </is>
      </c>
      <c r="B3212" t="inlineStr">
        <is>
          <t>Zoya Thakur</t>
        </is>
      </c>
      <c r="C3212" t="inlineStr">
        <is>
          <t>North</t>
        </is>
      </c>
      <c r="D3212" t="inlineStr">
        <is>
          <t>Delhi</t>
        </is>
      </c>
      <c r="E3212" t="inlineStr">
        <is>
          <t>No</t>
        </is>
      </c>
      <c r="F3212" t="inlineStr">
        <is>
          <t>At Risk</t>
        </is>
      </c>
      <c r="G3212" t="n">
        <v>7</v>
      </c>
      <c r="H3212" s="24" t="n">
        <v>33580.18</v>
      </c>
      <c r="I3212" s="24" t="n">
        <v>6961.2</v>
      </c>
      <c r="J3212" s="25" t="n">
        <v>45148</v>
      </c>
      <c r="K3212" s="25" t="n">
        <v>45641</v>
      </c>
      <c r="L3212" t="n">
        <v>2</v>
      </c>
      <c r="M3212" t="n">
        <v>4</v>
      </c>
      <c r="N3212" t="n">
        <v>4</v>
      </c>
      <c r="O3212">
        <f>DATE(2026,1,1)-K3212</f>
        <v/>
      </c>
      <c r="P3212">
        <f>IF(G3212&gt;=2,"Repeat","One-time")</f>
        <v/>
      </c>
    </row>
    <row r="3213">
      <c r="A3213" t="inlineStr">
        <is>
          <t>C00830</t>
        </is>
      </c>
      <c r="B3213" t="inlineStr">
        <is>
          <t>Ritu Verma</t>
        </is>
      </c>
      <c r="C3213" t="inlineStr">
        <is>
          <t>South</t>
        </is>
      </c>
      <c r="D3213" t="inlineStr">
        <is>
          <t>Kochi</t>
        </is>
      </c>
      <c r="E3213" t="inlineStr">
        <is>
          <t>Yes</t>
        </is>
      </c>
      <c r="F3213" t="inlineStr">
        <is>
          <t>At Risk</t>
        </is>
      </c>
      <c r="G3213" t="n">
        <v>3</v>
      </c>
      <c r="H3213" s="24" t="n">
        <v>33561.95</v>
      </c>
      <c r="I3213" s="24" t="n">
        <v>4263.76</v>
      </c>
      <c r="J3213" s="25" t="n">
        <v>44933</v>
      </c>
      <c r="K3213" s="25" t="n">
        <v>45077</v>
      </c>
      <c r="L3213" t="n">
        <v>1</v>
      </c>
      <c r="M3213" t="n">
        <v>3</v>
      </c>
      <c r="N3213" t="n">
        <v>4</v>
      </c>
      <c r="O3213">
        <f>DATE(2026,1,1)-K3213</f>
        <v/>
      </c>
      <c r="P3213">
        <f>IF(G3213&gt;=2,"Repeat","One-time")</f>
        <v/>
      </c>
    </row>
    <row r="3214">
      <c r="A3214" t="inlineStr">
        <is>
          <t>C03189</t>
        </is>
      </c>
      <c r="B3214" t="inlineStr">
        <is>
          <t>Karan Mishra</t>
        </is>
      </c>
      <c r="C3214" t="inlineStr">
        <is>
          <t>Central</t>
        </is>
      </c>
      <c r="D3214" t="inlineStr">
        <is>
          <t>Indore</t>
        </is>
      </c>
      <c r="E3214" t="inlineStr">
        <is>
          <t>Yes</t>
        </is>
      </c>
      <c r="F3214" t="inlineStr">
        <is>
          <t>At Risk</t>
        </is>
      </c>
      <c r="G3214" t="n">
        <v>7</v>
      </c>
      <c r="H3214" s="24" t="n">
        <v>33559.7</v>
      </c>
      <c r="I3214" s="24" t="n">
        <v>1052.79</v>
      </c>
      <c r="J3214" s="25" t="n">
        <v>45217</v>
      </c>
      <c r="K3214" s="25" t="n">
        <v>45286</v>
      </c>
      <c r="L3214" t="n">
        <v>1</v>
      </c>
      <c r="M3214" t="n">
        <v>4</v>
      </c>
      <c r="N3214" t="n">
        <v>4</v>
      </c>
      <c r="O3214">
        <f>DATE(2026,1,1)-K3214</f>
        <v/>
      </c>
      <c r="P3214">
        <f>IF(G3214&gt;=2,"Repeat","One-time")</f>
        <v/>
      </c>
    </row>
    <row r="3215">
      <c r="A3215" t="inlineStr">
        <is>
          <t>C09589</t>
        </is>
      </c>
      <c r="B3215" t="inlineStr">
        <is>
          <t>Farhan Mukherjee</t>
        </is>
      </c>
      <c r="C3215" t="inlineStr">
        <is>
          <t>West</t>
        </is>
      </c>
      <c r="D3215" t="inlineStr">
        <is>
          <t>Ahmedabad</t>
        </is>
      </c>
      <c r="E3215" t="inlineStr">
        <is>
          <t>Yes</t>
        </is>
      </c>
      <c r="F3215" t="inlineStr">
        <is>
          <t>High Value</t>
        </is>
      </c>
      <c r="G3215" t="n">
        <v>4</v>
      </c>
      <c r="H3215" s="24" t="n">
        <v>33558.09</v>
      </c>
      <c r="I3215" s="24" t="n">
        <v>1136.75</v>
      </c>
      <c r="J3215" s="25" t="n">
        <v>45872</v>
      </c>
      <c r="K3215" s="25" t="n">
        <v>45984</v>
      </c>
      <c r="L3215" t="n">
        <v>4</v>
      </c>
      <c r="M3215" t="n">
        <v>4</v>
      </c>
      <c r="N3215" t="n">
        <v>4</v>
      </c>
      <c r="O3215">
        <f>DATE(2026,1,1)-K3215</f>
        <v/>
      </c>
      <c r="P3215">
        <f>IF(G3215&gt;=2,"Repeat","One-time")</f>
        <v/>
      </c>
    </row>
    <row r="3216">
      <c r="A3216" t="inlineStr">
        <is>
          <t>C04492</t>
        </is>
      </c>
      <c r="B3216" t="inlineStr">
        <is>
          <t>Maria Joshi</t>
        </is>
      </c>
      <c r="C3216" t="inlineStr">
        <is>
          <t>West</t>
        </is>
      </c>
      <c r="D3216" t="inlineStr">
        <is>
          <t>Mumbai</t>
        </is>
      </c>
      <c r="E3216" t="inlineStr">
        <is>
          <t>No</t>
        </is>
      </c>
      <c r="F3216" t="inlineStr">
        <is>
          <t>High Value</t>
        </is>
      </c>
      <c r="G3216" t="n">
        <v>7</v>
      </c>
      <c r="H3216" s="24" t="n">
        <v>33551.8</v>
      </c>
      <c r="I3216" s="24" t="n">
        <v>7786.78</v>
      </c>
      <c r="J3216" s="25" t="n">
        <v>45365</v>
      </c>
      <c r="K3216" s="25" t="n">
        <v>45918</v>
      </c>
      <c r="L3216" t="n">
        <v>3</v>
      </c>
      <c r="M3216" t="n">
        <v>4</v>
      </c>
      <c r="N3216" t="n">
        <v>4</v>
      </c>
      <c r="O3216">
        <f>DATE(2026,1,1)-K3216</f>
        <v/>
      </c>
      <c r="P3216">
        <f>IF(G3216&gt;=2,"Repeat","One-time")</f>
        <v/>
      </c>
    </row>
    <row r="3217">
      <c r="A3217" t="inlineStr">
        <is>
          <t>C02486</t>
        </is>
      </c>
      <c r="B3217" t="inlineStr">
        <is>
          <t>Zoya Mehta</t>
        </is>
      </c>
      <c r="C3217" t="inlineStr">
        <is>
          <t>South</t>
        </is>
      </c>
      <c r="D3217" t="inlineStr">
        <is>
          <t>Chennai</t>
        </is>
      </c>
      <c r="E3217" t="inlineStr">
        <is>
          <t>No</t>
        </is>
      </c>
      <c r="F3217" t="inlineStr">
        <is>
          <t>Loyal</t>
        </is>
      </c>
      <c r="G3217" t="n">
        <v>4</v>
      </c>
      <c r="H3217" s="24" t="n">
        <v>33538.04</v>
      </c>
      <c r="I3217" s="24" t="n">
        <v>7236.16</v>
      </c>
      <c r="J3217" s="25" t="n">
        <v>45360</v>
      </c>
      <c r="K3217" s="25" t="n">
        <v>45938</v>
      </c>
      <c r="L3217" t="n">
        <v>4</v>
      </c>
      <c r="M3217" t="n">
        <v>3</v>
      </c>
      <c r="N3217" t="n">
        <v>4</v>
      </c>
      <c r="O3217">
        <f>DATE(2026,1,1)-K3217</f>
        <v/>
      </c>
      <c r="P3217">
        <f>IF(G3217&gt;=2,"Repeat","One-time")</f>
        <v/>
      </c>
    </row>
    <row r="3218">
      <c r="A3218" t="inlineStr">
        <is>
          <t>C06829</t>
        </is>
      </c>
      <c r="B3218" t="inlineStr">
        <is>
          <t>Meera Agarwal</t>
        </is>
      </c>
      <c r="C3218" t="inlineStr">
        <is>
          <t>West</t>
        </is>
      </c>
      <c r="D3218" t="inlineStr">
        <is>
          <t>Ahmedabad</t>
        </is>
      </c>
      <c r="E3218" t="inlineStr">
        <is>
          <t>Yes</t>
        </is>
      </c>
      <c r="F3218" t="inlineStr">
        <is>
          <t>High Value</t>
        </is>
      </c>
      <c r="G3218" t="n">
        <v>5</v>
      </c>
      <c r="H3218" s="24" t="n">
        <v>33537.32</v>
      </c>
      <c r="I3218" s="24" t="n">
        <v>6253.74</v>
      </c>
      <c r="J3218" s="25" t="n">
        <v>45603</v>
      </c>
      <c r="K3218" s="25" t="n">
        <v>45844</v>
      </c>
      <c r="L3218" t="n">
        <v>3</v>
      </c>
      <c r="M3218" t="n">
        <v>4</v>
      </c>
      <c r="N3218" t="n">
        <v>4</v>
      </c>
      <c r="O3218">
        <f>DATE(2026,1,1)-K3218</f>
        <v/>
      </c>
      <c r="P3218">
        <f>IF(G3218&gt;=2,"Repeat","One-time")</f>
        <v/>
      </c>
    </row>
    <row r="3219">
      <c r="A3219" t="inlineStr">
        <is>
          <t>C09868</t>
        </is>
      </c>
      <c r="B3219" t="inlineStr">
        <is>
          <t>Harpreet Khan</t>
        </is>
      </c>
      <c r="C3219" t="inlineStr">
        <is>
          <t>North</t>
        </is>
      </c>
      <c r="D3219" t="inlineStr">
        <is>
          <t>Delhi</t>
        </is>
      </c>
      <c r="E3219" t="inlineStr">
        <is>
          <t>No</t>
        </is>
      </c>
      <c r="F3219" t="inlineStr">
        <is>
          <t>High Value</t>
        </is>
      </c>
      <c r="G3219" t="n">
        <v>7</v>
      </c>
      <c r="H3219" s="24" t="n">
        <v>33535.12</v>
      </c>
      <c r="I3219" s="24" t="n">
        <v>9050.73</v>
      </c>
      <c r="J3219" s="25" t="n">
        <v>45851</v>
      </c>
      <c r="K3219" s="25" t="n">
        <v>45993</v>
      </c>
      <c r="L3219" t="n">
        <v>5</v>
      </c>
      <c r="M3219" t="n">
        <v>4</v>
      </c>
      <c r="N3219" t="n">
        <v>4</v>
      </c>
      <c r="O3219">
        <f>DATE(2026,1,1)-K3219</f>
        <v/>
      </c>
      <c r="P3219">
        <f>IF(G3219&gt;=2,"Repeat","One-time")</f>
        <v/>
      </c>
    </row>
    <row r="3220">
      <c r="A3220" t="inlineStr">
        <is>
          <t>C06580</t>
        </is>
      </c>
      <c r="B3220" t="inlineStr">
        <is>
          <t>Ayesha Das</t>
        </is>
      </c>
      <c r="C3220" t="inlineStr">
        <is>
          <t>North</t>
        </is>
      </c>
      <c r="D3220" t="inlineStr">
        <is>
          <t>Lucknow</t>
        </is>
      </c>
      <c r="E3220" t="inlineStr">
        <is>
          <t>No</t>
        </is>
      </c>
      <c r="F3220" t="inlineStr">
        <is>
          <t>Loyal</t>
        </is>
      </c>
      <c r="G3220" t="n">
        <v>3</v>
      </c>
      <c r="H3220" s="24" t="n">
        <v>33526.53</v>
      </c>
      <c r="I3220" s="24" t="n">
        <v>5016.34</v>
      </c>
      <c r="J3220" s="25" t="n">
        <v>45601</v>
      </c>
      <c r="K3220" s="25" t="n">
        <v>45903</v>
      </c>
      <c r="L3220" t="n">
        <v>3</v>
      </c>
      <c r="M3220" t="n">
        <v>3</v>
      </c>
      <c r="N3220" t="n">
        <v>4</v>
      </c>
      <c r="O3220">
        <f>DATE(2026,1,1)-K3220</f>
        <v/>
      </c>
      <c r="P3220">
        <f>IF(G3220&gt;=2,"Repeat","One-time")</f>
        <v/>
      </c>
    </row>
    <row r="3221">
      <c r="A3221" t="inlineStr">
        <is>
          <t>C00149</t>
        </is>
      </c>
      <c r="B3221" t="inlineStr">
        <is>
          <t>Priya Rao</t>
        </is>
      </c>
      <c r="C3221" t="inlineStr">
        <is>
          <t>North</t>
        </is>
      </c>
      <c r="D3221" t="inlineStr">
        <is>
          <t>Delhi</t>
        </is>
      </c>
      <c r="E3221" t="inlineStr">
        <is>
          <t>Yes</t>
        </is>
      </c>
      <c r="F3221" t="inlineStr">
        <is>
          <t>At Risk</t>
        </is>
      </c>
      <c r="G3221" t="n">
        <v>10</v>
      </c>
      <c r="H3221" s="24" t="n">
        <v>33514.1</v>
      </c>
      <c r="I3221" s="24" t="n">
        <v>8180.76</v>
      </c>
      <c r="J3221" s="25" t="n">
        <v>44953</v>
      </c>
      <c r="K3221" s="25" t="n">
        <v>45261</v>
      </c>
      <c r="L3221" t="n">
        <v>1</v>
      </c>
      <c r="M3221" t="n">
        <v>5</v>
      </c>
      <c r="N3221" t="n">
        <v>4</v>
      </c>
      <c r="O3221">
        <f>DATE(2026,1,1)-K3221</f>
        <v/>
      </c>
      <c r="P3221">
        <f>IF(G3221&gt;=2,"Repeat","One-time")</f>
        <v/>
      </c>
    </row>
    <row r="3222">
      <c r="A3222" t="inlineStr">
        <is>
          <t>C08624</t>
        </is>
      </c>
      <c r="B3222" t="inlineStr">
        <is>
          <t>Varun Shah</t>
        </is>
      </c>
      <c r="C3222" t="inlineStr">
        <is>
          <t>East</t>
        </is>
      </c>
      <c r="D3222" t="inlineStr">
        <is>
          <t>Kolkata</t>
        </is>
      </c>
      <c r="E3222" t="inlineStr">
        <is>
          <t>Yes</t>
        </is>
      </c>
      <c r="F3222" t="inlineStr">
        <is>
          <t>Occasional</t>
        </is>
      </c>
      <c r="G3222" t="n">
        <v>2</v>
      </c>
      <c r="H3222" s="24" t="n">
        <v>33486.28</v>
      </c>
      <c r="I3222" s="24" t="n">
        <v>4232.93</v>
      </c>
      <c r="J3222" s="25" t="n">
        <v>45829</v>
      </c>
      <c r="K3222" s="25" t="n">
        <v>45932</v>
      </c>
      <c r="L3222" t="n">
        <v>4</v>
      </c>
      <c r="M3222" t="n">
        <v>2</v>
      </c>
      <c r="N3222" t="n">
        <v>4</v>
      </c>
      <c r="O3222">
        <f>DATE(2026,1,1)-K3222</f>
        <v/>
      </c>
      <c r="P3222">
        <f>IF(G3222&gt;=2,"Repeat","One-time")</f>
        <v/>
      </c>
    </row>
    <row r="3223">
      <c r="A3223" t="inlineStr">
        <is>
          <t>C02016</t>
        </is>
      </c>
      <c r="B3223" t="inlineStr">
        <is>
          <t>Vivaan Verma</t>
        </is>
      </c>
      <c r="C3223" t="inlineStr">
        <is>
          <t>North</t>
        </is>
      </c>
      <c r="D3223" t="inlineStr">
        <is>
          <t>Delhi</t>
        </is>
      </c>
      <c r="E3223" t="inlineStr">
        <is>
          <t>No</t>
        </is>
      </c>
      <c r="F3223" t="inlineStr">
        <is>
          <t>At Risk</t>
        </is>
      </c>
      <c r="G3223" t="n">
        <v>4</v>
      </c>
      <c r="H3223" s="24" t="n">
        <v>33480.15</v>
      </c>
      <c r="I3223" s="24" t="n">
        <v>6752.43</v>
      </c>
      <c r="J3223" s="25" t="n">
        <v>45151</v>
      </c>
      <c r="K3223" s="25" t="n">
        <v>45627</v>
      </c>
      <c r="L3223" t="n">
        <v>2</v>
      </c>
      <c r="M3223" t="n">
        <v>3</v>
      </c>
      <c r="N3223" t="n">
        <v>4</v>
      </c>
      <c r="O3223">
        <f>DATE(2026,1,1)-K3223</f>
        <v/>
      </c>
      <c r="P3223">
        <f>IF(G3223&gt;=2,"Repeat","One-time")</f>
        <v/>
      </c>
    </row>
    <row r="3224">
      <c r="A3224" t="inlineStr">
        <is>
          <t>C02175</t>
        </is>
      </c>
      <c r="B3224" t="inlineStr">
        <is>
          <t>Ananya Pillai</t>
        </is>
      </c>
      <c r="C3224" t="inlineStr">
        <is>
          <t>South</t>
        </is>
      </c>
      <c r="D3224" t="inlineStr">
        <is>
          <t>Bengaluru</t>
        </is>
      </c>
      <c r="E3224" t="inlineStr">
        <is>
          <t>No</t>
        </is>
      </c>
      <c r="F3224" t="inlineStr">
        <is>
          <t>High Value</t>
        </is>
      </c>
      <c r="G3224" t="n">
        <v>6</v>
      </c>
      <c r="H3224" s="24" t="n">
        <v>33477.27</v>
      </c>
      <c r="I3224" s="24" t="n">
        <v>2520.92</v>
      </c>
      <c r="J3224" s="25" t="n">
        <v>45250</v>
      </c>
      <c r="K3224" s="25" t="n">
        <v>45803</v>
      </c>
      <c r="L3224" t="n">
        <v>3</v>
      </c>
      <c r="M3224" t="n">
        <v>4</v>
      </c>
      <c r="N3224" t="n">
        <v>4</v>
      </c>
      <c r="O3224">
        <f>DATE(2026,1,1)-K3224</f>
        <v/>
      </c>
      <c r="P3224">
        <f>IF(G3224&gt;=2,"Repeat","One-time")</f>
        <v/>
      </c>
    </row>
    <row r="3225">
      <c r="A3225" t="inlineStr">
        <is>
          <t>C02525</t>
        </is>
      </c>
      <c r="B3225" t="inlineStr">
        <is>
          <t>Karan Pillai</t>
        </is>
      </c>
      <c r="C3225" t="inlineStr">
        <is>
          <t>North</t>
        </is>
      </c>
      <c r="D3225" t="inlineStr">
        <is>
          <t>Jaipur</t>
        </is>
      </c>
      <c r="E3225" t="inlineStr">
        <is>
          <t>No</t>
        </is>
      </c>
      <c r="F3225" t="inlineStr">
        <is>
          <t>High Value</t>
        </is>
      </c>
      <c r="G3225" t="n">
        <v>10</v>
      </c>
      <c r="H3225" s="24" t="n">
        <v>33470.84</v>
      </c>
      <c r="I3225" s="24" t="n">
        <v>7116.4</v>
      </c>
      <c r="J3225" s="25" t="n">
        <v>45149</v>
      </c>
      <c r="K3225" s="25" t="n">
        <v>46000</v>
      </c>
      <c r="L3225" t="n">
        <v>5</v>
      </c>
      <c r="M3225" t="n">
        <v>5</v>
      </c>
      <c r="N3225" t="n">
        <v>4</v>
      </c>
      <c r="O3225">
        <f>DATE(2026,1,1)-K3225</f>
        <v/>
      </c>
      <c r="P3225">
        <f>IF(G3225&gt;=2,"Repeat","One-time")</f>
        <v/>
      </c>
    </row>
    <row r="3226">
      <c r="A3226" t="inlineStr">
        <is>
          <t>C10731</t>
        </is>
      </c>
      <c r="B3226" t="inlineStr">
        <is>
          <t>Nikhil Nair</t>
        </is>
      </c>
      <c r="C3226" t="inlineStr">
        <is>
          <t>West</t>
        </is>
      </c>
      <c r="D3226" t="inlineStr">
        <is>
          <t>Mumbai</t>
        </is>
      </c>
      <c r="E3226" t="inlineStr">
        <is>
          <t>No</t>
        </is>
      </c>
      <c r="F3226" t="inlineStr">
        <is>
          <t>New</t>
        </is>
      </c>
      <c r="G3226" t="n">
        <v>1</v>
      </c>
      <c r="H3226" s="24" t="n">
        <v>33456.16</v>
      </c>
      <c r="I3226" s="24" t="n">
        <v>14800.07</v>
      </c>
      <c r="J3226" s="25" t="n">
        <v>46016</v>
      </c>
      <c r="K3226" s="25" t="n">
        <v>46016</v>
      </c>
      <c r="L3226" t="n">
        <v>5</v>
      </c>
      <c r="M3226" t="n">
        <v>2</v>
      </c>
      <c r="N3226" t="n">
        <v>4</v>
      </c>
      <c r="O3226">
        <f>DATE(2026,1,1)-K3226</f>
        <v/>
      </c>
      <c r="P3226">
        <f>IF(G3226&gt;=2,"Repeat","One-time")</f>
        <v/>
      </c>
    </row>
    <row r="3227">
      <c r="A3227" t="inlineStr">
        <is>
          <t>C00415</t>
        </is>
      </c>
      <c r="B3227" t="inlineStr">
        <is>
          <t>Nikhil Yadav</t>
        </is>
      </c>
      <c r="C3227" t="inlineStr">
        <is>
          <t>South</t>
        </is>
      </c>
      <c r="D3227" t="inlineStr">
        <is>
          <t>Bengaluru</t>
        </is>
      </c>
      <c r="E3227" t="inlineStr">
        <is>
          <t>Yes</t>
        </is>
      </c>
      <c r="F3227" t="inlineStr">
        <is>
          <t>At Risk</t>
        </is>
      </c>
      <c r="G3227" t="n">
        <v>1</v>
      </c>
      <c r="H3227" s="24" t="n">
        <v>33437.15</v>
      </c>
      <c r="I3227" s="24" t="n">
        <v>3620.64</v>
      </c>
      <c r="J3227" s="25" t="n">
        <v>45066</v>
      </c>
      <c r="K3227" s="25" t="n">
        <v>45066</v>
      </c>
      <c r="L3227" t="n">
        <v>1</v>
      </c>
      <c r="M3227" t="n">
        <v>1</v>
      </c>
      <c r="N3227" t="n">
        <v>4</v>
      </c>
      <c r="O3227">
        <f>DATE(2026,1,1)-K3227</f>
        <v/>
      </c>
      <c r="P3227">
        <f>IF(G3227&gt;=2,"Repeat","One-time")</f>
        <v/>
      </c>
    </row>
    <row r="3228">
      <c r="A3228" t="inlineStr">
        <is>
          <t>C09516</t>
        </is>
      </c>
      <c r="B3228" t="inlineStr">
        <is>
          <t>Nikhil Kapoor</t>
        </is>
      </c>
      <c r="C3228" t="inlineStr">
        <is>
          <t>East</t>
        </is>
      </c>
      <c r="D3228" t="inlineStr">
        <is>
          <t>Patna</t>
        </is>
      </c>
      <c r="E3228" t="inlineStr">
        <is>
          <t>No</t>
        </is>
      </c>
      <c r="F3228" t="inlineStr">
        <is>
          <t>Occasional</t>
        </is>
      </c>
      <c r="G3228" t="n">
        <v>1</v>
      </c>
      <c r="H3228" s="24" t="n">
        <v>33411.86</v>
      </c>
      <c r="I3228" s="24" t="n">
        <v>6078.33</v>
      </c>
      <c r="J3228" s="25" t="n">
        <v>45814</v>
      </c>
      <c r="K3228" s="25" t="n">
        <v>45814</v>
      </c>
      <c r="L3228" t="n">
        <v>3</v>
      </c>
      <c r="M3228" t="n">
        <v>1</v>
      </c>
      <c r="N3228" t="n">
        <v>4</v>
      </c>
      <c r="O3228">
        <f>DATE(2026,1,1)-K3228</f>
        <v/>
      </c>
      <c r="P3228">
        <f>IF(G3228&gt;=2,"Repeat","One-time")</f>
        <v/>
      </c>
    </row>
    <row r="3229">
      <c r="A3229" t="inlineStr">
        <is>
          <t>C05339</t>
        </is>
      </c>
      <c r="B3229" t="inlineStr">
        <is>
          <t>Zoya Prasad</t>
        </is>
      </c>
      <c r="C3229" t="inlineStr">
        <is>
          <t>North</t>
        </is>
      </c>
      <c r="D3229" t="inlineStr">
        <is>
          <t>Jaipur</t>
        </is>
      </c>
      <c r="E3229" t="inlineStr">
        <is>
          <t>No</t>
        </is>
      </c>
      <c r="F3229" t="inlineStr">
        <is>
          <t>High Value</t>
        </is>
      </c>
      <c r="G3229" t="n">
        <v>5</v>
      </c>
      <c r="H3229" s="24" t="n">
        <v>33396.46</v>
      </c>
      <c r="I3229" s="24" t="n">
        <v>4396.4</v>
      </c>
      <c r="J3229" s="25" t="n">
        <v>45500</v>
      </c>
      <c r="K3229" s="25" t="n">
        <v>46000</v>
      </c>
      <c r="L3229" t="n">
        <v>5</v>
      </c>
      <c r="M3229" t="n">
        <v>4</v>
      </c>
      <c r="N3229" t="n">
        <v>4</v>
      </c>
      <c r="O3229">
        <f>DATE(2026,1,1)-K3229</f>
        <v/>
      </c>
      <c r="P3229">
        <f>IF(G3229&gt;=2,"Repeat","One-time")</f>
        <v/>
      </c>
    </row>
    <row r="3230">
      <c r="A3230" t="inlineStr">
        <is>
          <t>C01787</t>
        </is>
      </c>
      <c r="B3230" t="inlineStr">
        <is>
          <t>Ananya Shah</t>
        </is>
      </c>
      <c r="C3230" t="inlineStr">
        <is>
          <t>East</t>
        </is>
      </c>
      <c r="D3230" t="inlineStr">
        <is>
          <t>Kolkata</t>
        </is>
      </c>
      <c r="E3230" t="inlineStr">
        <is>
          <t>Yes</t>
        </is>
      </c>
      <c r="F3230" t="inlineStr">
        <is>
          <t>High Value</t>
        </is>
      </c>
      <c r="G3230" t="n">
        <v>8</v>
      </c>
      <c r="H3230" s="24" t="n">
        <v>33387.91</v>
      </c>
      <c r="I3230" s="24" t="n">
        <v>6550.65</v>
      </c>
      <c r="J3230" s="25" t="n">
        <v>45050</v>
      </c>
      <c r="K3230" s="25" t="n">
        <v>45970</v>
      </c>
      <c r="L3230" t="n">
        <v>4</v>
      </c>
      <c r="M3230" t="n">
        <v>4</v>
      </c>
      <c r="N3230" t="n">
        <v>4</v>
      </c>
      <c r="O3230">
        <f>DATE(2026,1,1)-K3230</f>
        <v/>
      </c>
      <c r="P3230">
        <f>IF(G3230&gt;=2,"Repeat","One-time")</f>
        <v/>
      </c>
    </row>
    <row r="3231">
      <c r="A3231" t="inlineStr">
        <is>
          <t>C10438</t>
        </is>
      </c>
      <c r="B3231" t="inlineStr">
        <is>
          <t>Ayesha Kapoor</t>
        </is>
      </c>
      <c r="C3231" t="inlineStr">
        <is>
          <t>South</t>
        </is>
      </c>
      <c r="D3231" t="inlineStr">
        <is>
          <t>Kochi</t>
        </is>
      </c>
      <c r="E3231" t="inlineStr">
        <is>
          <t>No</t>
        </is>
      </c>
      <c r="F3231" t="inlineStr">
        <is>
          <t>Loyal</t>
        </is>
      </c>
      <c r="G3231" t="n">
        <v>2</v>
      </c>
      <c r="H3231" s="24" t="n">
        <v>33368.6</v>
      </c>
      <c r="I3231" s="24" t="n">
        <v>2029.61</v>
      </c>
      <c r="J3231" s="25" t="n">
        <v>45918</v>
      </c>
      <c r="K3231" s="25" t="n">
        <v>45978</v>
      </c>
      <c r="L3231" t="n">
        <v>4</v>
      </c>
      <c r="M3231" t="n">
        <v>3</v>
      </c>
      <c r="N3231" t="n">
        <v>4</v>
      </c>
      <c r="O3231">
        <f>DATE(2026,1,1)-K3231</f>
        <v/>
      </c>
      <c r="P3231">
        <f>IF(G3231&gt;=2,"Repeat","One-time")</f>
        <v/>
      </c>
    </row>
    <row r="3232">
      <c r="A3232" t="inlineStr">
        <is>
          <t>C06056</t>
        </is>
      </c>
      <c r="B3232" t="inlineStr">
        <is>
          <t>Neha Ghosh</t>
        </is>
      </c>
      <c r="C3232" t="inlineStr">
        <is>
          <t>North</t>
        </is>
      </c>
      <c r="D3232" t="inlineStr">
        <is>
          <t>Gurugram</t>
        </is>
      </c>
      <c r="E3232" t="inlineStr">
        <is>
          <t>No</t>
        </is>
      </c>
      <c r="F3232" t="inlineStr">
        <is>
          <t>High Value</t>
        </is>
      </c>
      <c r="G3232" t="n">
        <v>7</v>
      </c>
      <c r="H3232" s="24" t="n">
        <v>33365.09</v>
      </c>
      <c r="I3232" s="24" t="n">
        <v>7583.09</v>
      </c>
      <c r="J3232" s="25" t="n">
        <v>45523</v>
      </c>
      <c r="K3232" s="25" t="n">
        <v>45959</v>
      </c>
      <c r="L3232" t="n">
        <v>4</v>
      </c>
      <c r="M3232" t="n">
        <v>4</v>
      </c>
      <c r="N3232" t="n">
        <v>4</v>
      </c>
      <c r="O3232">
        <f>DATE(2026,1,1)-K3232</f>
        <v/>
      </c>
      <c r="P3232">
        <f>IF(G3232&gt;=2,"Repeat","One-time")</f>
        <v/>
      </c>
    </row>
    <row r="3233">
      <c r="A3233" t="inlineStr">
        <is>
          <t>C07142</t>
        </is>
      </c>
      <c r="B3233" t="inlineStr">
        <is>
          <t>Aarav Prasad</t>
        </is>
      </c>
      <c r="C3233" t="inlineStr">
        <is>
          <t>Central</t>
        </is>
      </c>
      <c r="D3233" t="inlineStr">
        <is>
          <t>Nagpur</t>
        </is>
      </c>
      <c r="E3233" t="inlineStr">
        <is>
          <t>Yes</t>
        </is>
      </c>
      <c r="F3233" t="inlineStr">
        <is>
          <t>High Value</t>
        </is>
      </c>
      <c r="G3233" t="n">
        <v>8</v>
      </c>
      <c r="H3233" s="24" t="n">
        <v>33352.42</v>
      </c>
      <c r="I3233" s="24" t="n">
        <v>6341.59</v>
      </c>
      <c r="J3233" s="25" t="n">
        <v>45631</v>
      </c>
      <c r="K3233" s="25" t="n">
        <v>45976</v>
      </c>
      <c r="L3233" t="n">
        <v>4</v>
      </c>
      <c r="M3233" t="n">
        <v>5</v>
      </c>
      <c r="N3233" t="n">
        <v>4</v>
      </c>
      <c r="O3233">
        <f>DATE(2026,1,1)-K3233</f>
        <v/>
      </c>
      <c r="P3233">
        <f>IF(G3233&gt;=2,"Repeat","One-time")</f>
        <v/>
      </c>
    </row>
    <row r="3234">
      <c r="A3234" t="inlineStr">
        <is>
          <t>C04364</t>
        </is>
      </c>
      <c r="B3234" t="inlineStr">
        <is>
          <t>Aditya Bose</t>
        </is>
      </c>
      <c r="C3234" t="inlineStr">
        <is>
          <t>South</t>
        </is>
      </c>
      <c r="D3234" t="inlineStr">
        <is>
          <t>Chennai</t>
        </is>
      </c>
      <c r="E3234" t="inlineStr">
        <is>
          <t>No</t>
        </is>
      </c>
      <c r="F3234" t="inlineStr">
        <is>
          <t>High Value</t>
        </is>
      </c>
      <c r="G3234" t="n">
        <v>5</v>
      </c>
      <c r="H3234" s="24" t="n">
        <v>33330.69</v>
      </c>
      <c r="I3234" s="24" t="n">
        <v>5695.39</v>
      </c>
      <c r="J3234" s="25" t="n">
        <v>45602</v>
      </c>
      <c r="K3234" s="25" t="n">
        <v>45813</v>
      </c>
      <c r="L3234" t="n">
        <v>3</v>
      </c>
      <c r="M3234" t="n">
        <v>4</v>
      </c>
      <c r="N3234" t="n">
        <v>4</v>
      </c>
      <c r="O3234">
        <f>DATE(2026,1,1)-K3234</f>
        <v/>
      </c>
      <c r="P3234">
        <f>IF(G3234&gt;=2,"Repeat","One-time")</f>
        <v/>
      </c>
    </row>
    <row r="3235">
      <c r="A3235" t="inlineStr">
        <is>
          <t>C02480</t>
        </is>
      </c>
      <c r="B3235" t="inlineStr">
        <is>
          <t>Diya Patel</t>
        </is>
      </c>
      <c r="C3235" t="inlineStr">
        <is>
          <t>West</t>
        </is>
      </c>
      <c r="D3235" t="inlineStr">
        <is>
          <t>Mumbai</t>
        </is>
      </c>
      <c r="E3235" t="inlineStr">
        <is>
          <t>No</t>
        </is>
      </c>
      <c r="F3235" t="inlineStr">
        <is>
          <t>At Risk</t>
        </is>
      </c>
      <c r="G3235" t="n">
        <v>3</v>
      </c>
      <c r="H3235" s="24" t="n">
        <v>33326.64</v>
      </c>
      <c r="I3235" s="24" t="n">
        <v>6279.21</v>
      </c>
      <c r="J3235" s="25" t="n">
        <v>45184</v>
      </c>
      <c r="K3235" s="25" t="n">
        <v>45651</v>
      </c>
      <c r="L3235" t="n">
        <v>2</v>
      </c>
      <c r="M3235" t="n">
        <v>3</v>
      </c>
      <c r="N3235" t="n">
        <v>4</v>
      </c>
      <c r="O3235">
        <f>DATE(2026,1,1)-K3235</f>
        <v/>
      </c>
      <c r="P3235">
        <f>IF(G3235&gt;=2,"Repeat","One-time")</f>
        <v/>
      </c>
    </row>
    <row r="3236">
      <c r="A3236" t="inlineStr">
        <is>
          <t>C00382</t>
        </is>
      </c>
      <c r="B3236" t="inlineStr">
        <is>
          <t>Nikhil Rao</t>
        </is>
      </c>
      <c r="C3236" t="inlineStr">
        <is>
          <t>South</t>
        </is>
      </c>
      <c r="D3236" t="inlineStr">
        <is>
          <t>Bengaluru</t>
        </is>
      </c>
      <c r="E3236" t="inlineStr">
        <is>
          <t>No</t>
        </is>
      </c>
      <c r="F3236" t="inlineStr">
        <is>
          <t>High Value</t>
        </is>
      </c>
      <c r="G3236" t="n">
        <v>6</v>
      </c>
      <c r="H3236" s="24" t="n">
        <v>33326.36</v>
      </c>
      <c r="I3236" s="24" t="n">
        <v>5992.2</v>
      </c>
      <c r="J3236" s="25" t="n">
        <v>45001</v>
      </c>
      <c r="K3236" s="25" t="n">
        <v>46002</v>
      </c>
      <c r="L3236" t="n">
        <v>5</v>
      </c>
      <c r="M3236" t="n">
        <v>4</v>
      </c>
      <c r="N3236" t="n">
        <v>4</v>
      </c>
      <c r="O3236">
        <f>DATE(2026,1,1)-K3236</f>
        <v/>
      </c>
      <c r="P3236">
        <f>IF(G3236&gt;=2,"Repeat","One-time")</f>
        <v/>
      </c>
    </row>
    <row r="3237">
      <c r="A3237" t="inlineStr">
        <is>
          <t>C01244</t>
        </is>
      </c>
      <c r="B3237" t="inlineStr">
        <is>
          <t>Diya Mukherjee</t>
        </is>
      </c>
      <c r="C3237" t="inlineStr">
        <is>
          <t>West</t>
        </is>
      </c>
      <c r="D3237" t="inlineStr">
        <is>
          <t>Mumbai</t>
        </is>
      </c>
      <c r="E3237" t="inlineStr">
        <is>
          <t>No</t>
        </is>
      </c>
      <c r="F3237" t="inlineStr">
        <is>
          <t>High Value</t>
        </is>
      </c>
      <c r="G3237" t="n">
        <v>8</v>
      </c>
      <c r="H3237" s="24" t="n">
        <v>33325.29</v>
      </c>
      <c r="I3237" s="24" t="n">
        <v>7940.73</v>
      </c>
      <c r="J3237" s="25" t="n">
        <v>45126</v>
      </c>
      <c r="K3237" s="25" t="n">
        <v>45972</v>
      </c>
      <c r="L3237" t="n">
        <v>4</v>
      </c>
      <c r="M3237" t="n">
        <v>4</v>
      </c>
      <c r="N3237" t="n">
        <v>4</v>
      </c>
      <c r="O3237">
        <f>DATE(2026,1,1)-K3237</f>
        <v/>
      </c>
      <c r="P3237">
        <f>IF(G3237&gt;=2,"Repeat","One-time")</f>
        <v/>
      </c>
    </row>
    <row r="3238">
      <c r="A3238" t="inlineStr">
        <is>
          <t>C07536</t>
        </is>
      </c>
      <c r="B3238" t="inlineStr">
        <is>
          <t>Vikram Menon</t>
        </is>
      </c>
      <c r="C3238" t="inlineStr">
        <is>
          <t>North</t>
        </is>
      </c>
      <c r="D3238" t="inlineStr">
        <is>
          <t>Chandigarh</t>
        </is>
      </c>
      <c r="E3238" t="inlineStr">
        <is>
          <t>No</t>
        </is>
      </c>
      <c r="F3238" t="inlineStr">
        <is>
          <t>High Value</t>
        </is>
      </c>
      <c r="G3238" t="n">
        <v>5</v>
      </c>
      <c r="H3238" s="24" t="n">
        <v>33325.27</v>
      </c>
      <c r="I3238" s="24" t="n">
        <v>5736.33</v>
      </c>
      <c r="J3238" s="25" t="n">
        <v>45701</v>
      </c>
      <c r="K3238" s="25" t="n">
        <v>46022</v>
      </c>
      <c r="L3238" t="n">
        <v>5</v>
      </c>
      <c r="M3238" t="n">
        <v>4</v>
      </c>
      <c r="N3238" t="n">
        <v>4</v>
      </c>
      <c r="O3238">
        <f>DATE(2026,1,1)-K3238</f>
        <v/>
      </c>
      <c r="P3238">
        <f>IF(G3238&gt;=2,"Repeat","One-time")</f>
        <v/>
      </c>
    </row>
    <row r="3239">
      <c r="A3239" t="inlineStr">
        <is>
          <t>C09916</t>
        </is>
      </c>
      <c r="B3239" t="inlineStr">
        <is>
          <t>Vikram Gupta</t>
        </is>
      </c>
      <c r="C3239" t="inlineStr">
        <is>
          <t>South</t>
        </is>
      </c>
      <c r="D3239" t="inlineStr">
        <is>
          <t>Bengaluru</t>
        </is>
      </c>
      <c r="E3239" t="inlineStr">
        <is>
          <t>No</t>
        </is>
      </c>
      <c r="F3239" t="inlineStr">
        <is>
          <t>High Value</t>
        </is>
      </c>
      <c r="G3239" t="n">
        <v>9</v>
      </c>
      <c r="H3239" s="24" t="n">
        <v>33307.85</v>
      </c>
      <c r="I3239" s="24" t="n">
        <v>7396.68</v>
      </c>
      <c r="J3239" s="25" t="n">
        <v>45853</v>
      </c>
      <c r="K3239" s="25" t="n">
        <v>46018</v>
      </c>
      <c r="L3239" t="n">
        <v>5</v>
      </c>
      <c r="M3239" t="n">
        <v>5</v>
      </c>
      <c r="N3239" t="n">
        <v>4</v>
      </c>
      <c r="O3239">
        <f>DATE(2026,1,1)-K3239</f>
        <v/>
      </c>
      <c r="P3239">
        <f>IF(G3239&gt;=2,"Repeat","One-time")</f>
        <v/>
      </c>
    </row>
    <row r="3240">
      <c r="A3240" t="inlineStr">
        <is>
          <t>C00612</t>
        </is>
      </c>
      <c r="B3240" t="inlineStr">
        <is>
          <t>Deepak Sharma</t>
        </is>
      </c>
      <c r="C3240" t="inlineStr">
        <is>
          <t>East</t>
        </is>
      </c>
      <c r="D3240" t="inlineStr">
        <is>
          <t>Guwahati</t>
        </is>
      </c>
      <c r="E3240" t="inlineStr">
        <is>
          <t>No</t>
        </is>
      </c>
      <c r="F3240" t="inlineStr">
        <is>
          <t>At Risk</t>
        </is>
      </c>
      <c r="G3240" t="n">
        <v>9</v>
      </c>
      <c r="H3240" s="24" t="n">
        <v>33297.05</v>
      </c>
      <c r="I3240" s="24" t="n">
        <v>6900.12</v>
      </c>
      <c r="J3240" s="25" t="n">
        <v>44927</v>
      </c>
      <c r="K3240" s="25" t="n">
        <v>45343</v>
      </c>
      <c r="L3240" t="n">
        <v>1</v>
      </c>
      <c r="M3240" t="n">
        <v>5</v>
      </c>
      <c r="N3240" t="n">
        <v>4</v>
      </c>
      <c r="O3240">
        <f>DATE(2026,1,1)-K3240</f>
        <v/>
      </c>
      <c r="P3240">
        <f>IF(G3240&gt;=2,"Repeat","One-time")</f>
        <v/>
      </c>
    </row>
    <row r="3241">
      <c r="A3241" t="inlineStr">
        <is>
          <t>C00888</t>
        </is>
      </c>
      <c r="B3241" t="inlineStr">
        <is>
          <t>Maria Pillai</t>
        </is>
      </c>
      <c r="C3241" t="inlineStr">
        <is>
          <t>South</t>
        </is>
      </c>
      <c r="D3241" t="inlineStr">
        <is>
          <t>Bengaluru</t>
        </is>
      </c>
      <c r="E3241" t="inlineStr">
        <is>
          <t>No</t>
        </is>
      </c>
      <c r="F3241" t="inlineStr">
        <is>
          <t>High Value</t>
        </is>
      </c>
      <c r="G3241" t="n">
        <v>7</v>
      </c>
      <c r="H3241" s="24" t="n">
        <v>33292.84</v>
      </c>
      <c r="I3241" s="24" t="n">
        <v>9291.77</v>
      </c>
      <c r="J3241" s="25" t="n">
        <v>44935</v>
      </c>
      <c r="K3241" s="25" t="n">
        <v>45942</v>
      </c>
      <c r="L3241" t="n">
        <v>4</v>
      </c>
      <c r="M3241" t="n">
        <v>4</v>
      </c>
      <c r="N3241" t="n">
        <v>4</v>
      </c>
      <c r="O3241">
        <f>DATE(2026,1,1)-K3241</f>
        <v/>
      </c>
      <c r="P3241">
        <f>IF(G3241&gt;=2,"Repeat","One-time")</f>
        <v/>
      </c>
    </row>
    <row r="3242">
      <c r="A3242" t="inlineStr">
        <is>
          <t>C00024</t>
        </is>
      </c>
      <c r="B3242" t="inlineStr">
        <is>
          <t>Priya Mukherjee</t>
        </is>
      </c>
      <c r="C3242" t="inlineStr">
        <is>
          <t>South</t>
        </is>
      </c>
      <c r="D3242" t="inlineStr">
        <is>
          <t>Bengaluru</t>
        </is>
      </c>
      <c r="E3242" t="inlineStr">
        <is>
          <t>No</t>
        </is>
      </c>
      <c r="F3242" t="inlineStr">
        <is>
          <t>At Risk</t>
        </is>
      </c>
      <c r="G3242" t="n">
        <v>4</v>
      </c>
      <c r="H3242" s="24" t="n">
        <v>33287.65</v>
      </c>
      <c r="I3242" s="24" t="n">
        <v>8059.51</v>
      </c>
      <c r="J3242" s="25" t="n">
        <v>44970</v>
      </c>
      <c r="K3242" s="25" t="n">
        <v>44995</v>
      </c>
      <c r="L3242" t="n">
        <v>1</v>
      </c>
      <c r="M3242" t="n">
        <v>3</v>
      </c>
      <c r="N3242" t="n">
        <v>4</v>
      </c>
      <c r="O3242">
        <f>DATE(2026,1,1)-K3242</f>
        <v/>
      </c>
      <c r="P3242">
        <f>IF(G3242&gt;=2,"Repeat","One-time")</f>
        <v/>
      </c>
    </row>
    <row r="3243">
      <c r="A3243" t="inlineStr">
        <is>
          <t>C05992</t>
        </is>
      </c>
      <c r="B3243" t="inlineStr">
        <is>
          <t>Ayesha Nair</t>
        </is>
      </c>
      <c r="C3243" t="inlineStr">
        <is>
          <t>North</t>
        </is>
      </c>
      <c r="D3243" t="inlineStr">
        <is>
          <t>Gurugram</t>
        </is>
      </c>
      <c r="E3243" t="inlineStr">
        <is>
          <t>No</t>
        </is>
      </c>
      <c r="F3243" t="inlineStr">
        <is>
          <t>At Risk</t>
        </is>
      </c>
      <c r="G3243" t="n">
        <v>2</v>
      </c>
      <c r="H3243" s="24" t="n">
        <v>33273.75</v>
      </c>
      <c r="I3243" s="24" t="n">
        <v>4048.1</v>
      </c>
      <c r="J3243" s="25" t="n">
        <v>45679</v>
      </c>
      <c r="K3243" s="25" t="n">
        <v>45682</v>
      </c>
      <c r="L3243" t="n">
        <v>2</v>
      </c>
      <c r="M3243" t="n">
        <v>2</v>
      </c>
      <c r="N3243" t="n">
        <v>4</v>
      </c>
      <c r="O3243">
        <f>DATE(2026,1,1)-K3243</f>
        <v/>
      </c>
      <c r="P3243">
        <f>IF(G3243&gt;=2,"Repeat","One-time")</f>
        <v/>
      </c>
    </row>
    <row r="3244">
      <c r="A3244" t="inlineStr">
        <is>
          <t>C03431</t>
        </is>
      </c>
      <c r="B3244" t="inlineStr">
        <is>
          <t>Swati Chopra</t>
        </is>
      </c>
      <c r="C3244" t="inlineStr">
        <is>
          <t>West</t>
        </is>
      </c>
      <c r="D3244" t="inlineStr">
        <is>
          <t>Ahmedabad</t>
        </is>
      </c>
      <c r="E3244" t="inlineStr">
        <is>
          <t>No</t>
        </is>
      </c>
      <c r="F3244" t="inlineStr">
        <is>
          <t>Loyal</t>
        </is>
      </c>
      <c r="G3244" t="n">
        <v>3</v>
      </c>
      <c r="H3244" s="24" t="n">
        <v>33256.59</v>
      </c>
      <c r="I3244" s="24" t="n">
        <v>5538.86</v>
      </c>
      <c r="J3244" s="25" t="n">
        <v>45486</v>
      </c>
      <c r="K3244" s="25" t="n">
        <v>46021</v>
      </c>
      <c r="L3244" t="n">
        <v>5</v>
      </c>
      <c r="M3244" t="n">
        <v>3</v>
      </c>
      <c r="N3244" t="n">
        <v>4</v>
      </c>
      <c r="O3244">
        <f>DATE(2026,1,1)-K3244</f>
        <v/>
      </c>
      <c r="P3244">
        <f>IF(G3244&gt;=2,"Repeat","One-time")</f>
        <v/>
      </c>
    </row>
    <row r="3245">
      <c r="A3245" t="inlineStr">
        <is>
          <t>C02493</t>
        </is>
      </c>
      <c r="B3245" t="inlineStr">
        <is>
          <t>Abhishek Nair</t>
        </is>
      </c>
      <c r="C3245" t="inlineStr">
        <is>
          <t>West</t>
        </is>
      </c>
      <c r="D3245" t="inlineStr">
        <is>
          <t>Surat</t>
        </is>
      </c>
      <c r="E3245" t="inlineStr">
        <is>
          <t>No</t>
        </is>
      </c>
      <c r="F3245" t="inlineStr">
        <is>
          <t>At Risk</t>
        </is>
      </c>
      <c r="G3245" t="n">
        <v>1</v>
      </c>
      <c r="H3245" s="24" t="n">
        <v>33234.34</v>
      </c>
      <c r="I3245" s="24" t="n">
        <v>2755.12</v>
      </c>
      <c r="J3245" s="25" t="n">
        <v>45583</v>
      </c>
      <c r="K3245" s="25" t="n">
        <v>45583</v>
      </c>
      <c r="L3245" t="n">
        <v>2</v>
      </c>
      <c r="M3245" t="n">
        <v>1</v>
      </c>
      <c r="N3245" t="n">
        <v>4</v>
      </c>
      <c r="O3245">
        <f>DATE(2026,1,1)-K3245</f>
        <v/>
      </c>
      <c r="P3245">
        <f>IF(G3245&gt;=2,"Repeat","One-time")</f>
        <v/>
      </c>
    </row>
    <row r="3246">
      <c r="A3246" t="inlineStr">
        <is>
          <t>C04842</t>
        </is>
      </c>
      <c r="B3246" t="inlineStr">
        <is>
          <t>Vivaan Nair</t>
        </is>
      </c>
      <c r="C3246" t="inlineStr">
        <is>
          <t>Central</t>
        </is>
      </c>
      <c r="D3246" t="inlineStr">
        <is>
          <t>Indore</t>
        </is>
      </c>
      <c r="E3246" t="inlineStr">
        <is>
          <t>No</t>
        </is>
      </c>
      <c r="F3246" t="inlineStr">
        <is>
          <t>At Risk</t>
        </is>
      </c>
      <c r="G3246" t="n">
        <v>3</v>
      </c>
      <c r="H3246" s="24" t="n">
        <v>33227.78</v>
      </c>
      <c r="I3246" s="24" t="n">
        <v>4162.16</v>
      </c>
      <c r="J3246" s="25" t="n">
        <v>45413</v>
      </c>
      <c r="K3246" s="25" t="n">
        <v>45488</v>
      </c>
      <c r="L3246" t="n">
        <v>1</v>
      </c>
      <c r="M3246" t="n">
        <v>3</v>
      </c>
      <c r="N3246" t="n">
        <v>4</v>
      </c>
      <c r="O3246">
        <f>DATE(2026,1,1)-K3246</f>
        <v/>
      </c>
      <c r="P3246">
        <f>IF(G3246&gt;=2,"Repeat","One-time")</f>
        <v/>
      </c>
    </row>
    <row r="3247">
      <c r="A3247" t="inlineStr">
        <is>
          <t>C00550</t>
        </is>
      </c>
      <c r="B3247" t="inlineStr">
        <is>
          <t>Ritu Das</t>
        </is>
      </c>
      <c r="C3247" t="inlineStr">
        <is>
          <t>West</t>
        </is>
      </c>
      <c r="D3247" t="inlineStr">
        <is>
          <t>Mumbai</t>
        </is>
      </c>
      <c r="E3247" t="inlineStr">
        <is>
          <t>Yes</t>
        </is>
      </c>
      <c r="F3247" t="inlineStr">
        <is>
          <t>High Value</t>
        </is>
      </c>
      <c r="G3247" t="n">
        <v>7</v>
      </c>
      <c r="H3247" s="24" t="n">
        <v>33221.04</v>
      </c>
      <c r="I3247" s="24" t="n">
        <v>3321.67</v>
      </c>
      <c r="J3247" s="25" t="n">
        <v>44927</v>
      </c>
      <c r="K3247" s="25" t="n">
        <v>45989</v>
      </c>
      <c r="L3247" t="n">
        <v>5</v>
      </c>
      <c r="M3247" t="n">
        <v>4</v>
      </c>
      <c r="N3247" t="n">
        <v>4</v>
      </c>
      <c r="O3247">
        <f>DATE(2026,1,1)-K3247</f>
        <v/>
      </c>
      <c r="P3247">
        <f>IF(G3247&gt;=2,"Repeat","One-time")</f>
        <v/>
      </c>
    </row>
    <row r="3248">
      <c r="A3248" t="inlineStr">
        <is>
          <t>C07281</t>
        </is>
      </c>
      <c r="B3248" t="inlineStr">
        <is>
          <t>Ayesha Agarwal</t>
        </is>
      </c>
      <c r="C3248" t="inlineStr">
        <is>
          <t>West</t>
        </is>
      </c>
      <c r="D3248" t="inlineStr">
        <is>
          <t>Panaji</t>
        </is>
      </c>
      <c r="E3248" t="inlineStr">
        <is>
          <t>No</t>
        </is>
      </c>
      <c r="F3248" t="inlineStr">
        <is>
          <t>High Value</t>
        </is>
      </c>
      <c r="G3248" t="n">
        <v>5</v>
      </c>
      <c r="H3248" s="24" t="n">
        <v>33218.43</v>
      </c>
      <c r="I3248" s="24" t="n">
        <v>12610.56</v>
      </c>
      <c r="J3248" s="25" t="n">
        <v>45656</v>
      </c>
      <c r="K3248" s="25" t="n">
        <v>45886</v>
      </c>
      <c r="L3248" t="n">
        <v>3</v>
      </c>
      <c r="M3248" t="n">
        <v>4</v>
      </c>
      <c r="N3248" t="n">
        <v>4</v>
      </c>
      <c r="O3248">
        <f>DATE(2026,1,1)-K3248</f>
        <v/>
      </c>
      <c r="P3248">
        <f>IF(G3248&gt;=2,"Repeat","One-time")</f>
        <v/>
      </c>
    </row>
    <row r="3249">
      <c r="A3249" t="inlineStr">
        <is>
          <t>C05003</t>
        </is>
      </c>
      <c r="B3249" t="inlineStr">
        <is>
          <t>Karan Joshi</t>
        </is>
      </c>
      <c r="C3249" t="inlineStr">
        <is>
          <t>South</t>
        </is>
      </c>
      <c r="D3249" t="inlineStr">
        <is>
          <t>Hyderabad</t>
        </is>
      </c>
      <c r="E3249" t="inlineStr">
        <is>
          <t>No</t>
        </is>
      </c>
      <c r="F3249" t="inlineStr">
        <is>
          <t>At Risk</t>
        </is>
      </c>
      <c r="G3249" t="n">
        <v>1</v>
      </c>
      <c r="H3249" s="24" t="n">
        <v>33213.75</v>
      </c>
      <c r="I3249" s="24" t="n">
        <v>2008.05</v>
      </c>
      <c r="J3249" s="25" t="n">
        <v>45425</v>
      </c>
      <c r="K3249" s="25" t="n">
        <v>45425</v>
      </c>
      <c r="L3249" t="n">
        <v>1</v>
      </c>
      <c r="M3249" t="n">
        <v>1</v>
      </c>
      <c r="N3249" t="n">
        <v>4</v>
      </c>
      <c r="O3249">
        <f>DATE(2026,1,1)-K3249</f>
        <v/>
      </c>
      <c r="P3249">
        <f>IF(G3249&gt;=2,"Repeat","One-time")</f>
        <v/>
      </c>
    </row>
    <row r="3250">
      <c r="A3250" t="inlineStr">
        <is>
          <t>C04738</t>
        </is>
      </c>
      <c r="B3250" t="inlineStr">
        <is>
          <t>Isha Kapoor</t>
        </is>
      </c>
      <c r="C3250" t="inlineStr">
        <is>
          <t>East</t>
        </is>
      </c>
      <c r="D3250" t="inlineStr">
        <is>
          <t>Jamshedpur</t>
        </is>
      </c>
      <c r="E3250" t="inlineStr">
        <is>
          <t>No</t>
        </is>
      </c>
      <c r="F3250" t="inlineStr">
        <is>
          <t>High Value</t>
        </is>
      </c>
      <c r="G3250" t="n">
        <v>7</v>
      </c>
      <c r="H3250" s="24" t="n">
        <v>33198.08</v>
      </c>
      <c r="I3250" s="24" t="n">
        <v>8270.950000000001</v>
      </c>
      <c r="J3250" s="25" t="n">
        <v>45732</v>
      </c>
      <c r="K3250" s="25" t="n">
        <v>46014</v>
      </c>
      <c r="L3250" t="n">
        <v>5</v>
      </c>
      <c r="M3250" t="n">
        <v>4</v>
      </c>
      <c r="N3250" t="n">
        <v>4</v>
      </c>
      <c r="O3250">
        <f>DATE(2026,1,1)-K3250</f>
        <v/>
      </c>
      <c r="P3250">
        <f>IF(G3250&gt;=2,"Repeat","One-time")</f>
        <v/>
      </c>
    </row>
    <row r="3251">
      <c r="A3251" t="inlineStr">
        <is>
          <t>C07004</t>
        </is>
      </c>
      <c r="B3251" t="inlineStr">
        <is>
          <t>Farhan Kapoor</t>
        </is>
      </c>
      <c r="C3251" t="inlineStr">
        <is>
          <t>East</t>
        </is>
      </c>
      <c r="D3251" t="inlineStr">
        <is>
          <t>Kolkata</t>
        </is>
      </c>
      <c r="E3251" t="inlineStr">
        <is>
          <t>Yes</t>
        </is>
      </c>
      <c r="F3251" t="inlineStr">
        <is>
          <t>At Risk</t>
        </is>
      </c>
      <c r="G3251" t="n">
        <v>1</v>
      </c>
      <c r="H3251" s="24" t="n">
        <v>33193.01</v>
      </c>
      <c r="I3251" s="24" t="n">
        <v>5174.48</v>
      </c>
      <c r="J3251" s="25" t="n">
        <v>45671</v>
      </c>
      <c r="K3251" s="25" t="n">
        <v>45671</v>
      </c>
      <c r="L3251" t="n">
        <v>2</v>
      </c>
      <c r="M3251" t="n">
        <v>1</v>
      </c>
      <c r="N3251" t="n">
        <v>4</v>
      </c>
      <c r="O3251">
        <f>DATE(2026,1,1)-K3251</f>
        <v/>
      </c>
      <c r="P3251">
        <f>IF(G3251&gt;=2,"Repeat","One-time")</f>
        <v/>
      </c>
    </row>
    <row r="3252">
      <c r="A3252" t="inlineStr">
        <is>
          <t>C01448</t>
        </is>
      </c>
      <c r="B3252" t="inlineStr">
        <is>
          <t>Arjun Mehta</t>
        </is>
      </c>
      <c r="C3252" t="inlineStr">
        <is>
          <t>South</t>
        </is>
      </c>
      <c r="D3252" t="inlineStr">
        <is>
          <t>Bengaluru</t>
        </is>
      </c>
      <c r="E3252" t="inlineStr">
        <is>
          <t>No</t>
        </is>
      </c>
      <c r="F3252" t="inlineStr">
        <is>
          <t>At Risk</t>
        </is>
      </c>
      <c r="G3252" t="n">
        <v>1</v>
      </c>
      <c r="H3252" s="24" t="n">
        <v>33191.1</v>
      </c>
      <c r="I3252" s="24" t="n">
        <v>3563.56</v>
      </c>
      <c r="J3252" s="25" t="n">
        <v>45102</v>
      </c>
      <c r="K3252" s="25" t="n">
        <v>45102</v>
      </c>
      <c r="L3252" t="n">
        <v>1</v>
      </c>
      <c r="M3252" t="n">
        <v>1</v>
      </c>
      <c r="N3252" t="n">
        <v>4</v>
      </c>
      <c r="O3252">
        <f>DATE(2026,1,1)-K3252</f>
        <v/>
      </c>
      <c r="P3252">
        <f>IF(G3252&gt;=2,"Repeat","One-time")</f>
        <v/>
      </c>
    </row>
    <row r="3253">
      <c r="A3253" t="inlineStr">
        <is>
          <t>C01068</t>
        </is>
      </c>
      <c r="B3253" t="inlineStr">
        <is>
          <t>Tanvi Ghosh</t>
        </is>
      </c>
      <c r="C3253" t="inlineStr">
        <is>
          <t>West</t>
        </is>
      </c>
      <c r="D3253" t="inlineStr">
        <is>
          <t>Ahmedabad</t>
        </is>
      </c>
      <c r="E3253" t="inlineStr">
        <is>
          <t>No</t>
        </is>
      </c>
      <c r="F3253" t="inlineStr">
        <is>
          <t>At Risk</t>
        </is>
      </c>
      <c r="G3253" t="n">
        <v>3</v>
      </c>
      <c r="H3253" s="24" t="n">
        <v>33190.25</v>
      </c>
      <c r="I3253" s="24" t="n">
        <v>2011.03</v>
      </c>
      <c r="J3253" s="25" t="n">
        <v>44996</v>
      </c>
      <c r="K3253" s="25" t="n">
        <v>45279</v>
      </c>
      <c r="L3253" t="n">
        <v>1</v>
      </c>
      <c r="M3253" t="n">
        <v>3</v>
      </c>
      <c r="N3253" t="n">
        <v>4</v>
      </c>
      <c r="O3253">
        <f>DATE(2026,1,1)-K3253</f>
        <v/>
      </c>
      <c r="P3253">
        <f>IF(G3253&gt;=2,"Repeat","One-time")</f>
        <v/>
      </c>
    </row>
    <row r="3254">
      <c r="A3254" t="inlineStr">
        <is>
          <t>C03572</t>
        </is>
      </c>
      <c r="B3254" t="inlineStr">
        <is>
          <t>Neha Mukherjee</t>
        </is>
      </c>
      <c r="C3254" t="inlineStr">
        <is>
          <t>East</t>
        </is>
      </c>
      <c r="D3254" t="inlineStr">
        <is>
          <t>Bhubaneswar</t>
        </is>
      </c>
      <c r="E3254" t="inlineStr">
        <is>
          <t>No</t>
        </is>
      </c>
      <c r="F3254" t="inlineStr">
        <is>
          <t>At Risk</t>
        </is>
      </c>
      <c r="G3254" t="n">
        <v>3</v>
      </c>
      <c r="H3254" s="24" t="n">
        <v>33184.08</v>
      </c>
      <c r="I3254" s="24" t="n">
        <v>7994.23</v>
      </c>
      <c r="J3254" s="25" t="n">
        <v>45261</v>
      </c>
      <c r="K3254" s="25" t="n">
        <v>45448</v>
      </c>
      <c r="L3254" t="n">
        <v>1</v>
      </c>
      <c r="M3254" t="n">
        <v>3</v>
      </c>
      <c r="N3254" t="n">
        <v>4</v>
      </c>
      <c r="O3254">
        <f>DATE(2026,1,1)-K3254</f>
        <v/>
      </c>
      <c r="P3254">
        <f>IF(G3254&gt;=2,"Repeat","One-time")</f>
        <v/>
      </c>
    </row>
    <row r="3255">
      <c r="A3255" t="inlineStr">
        <is>
          <t>C03302</t>
        </is>
      </c>
      <c r="B3255" t="inlineStr">
        <is>
          <t>Vikram Kumar</t>
        </is>
      </c>
      <c r="C3255" t="inlineStr">
        <is>
          <t>West</t>
        </is>
      </c>
      <c r="D3255" t="inlineStr">
        <is>
          <t>Mumbai</t>
        </is>
      </c>
      <c r="E3255" t="inlineStr">
        <is>
          <t>Yes</t>
        </is>
      </c>
      <c r="F3255" t="inlineStr">
        <is>
          <t>Loyal</t>
        </is>
      </c>
      <c r="G3255" t="n">
        <v>4</v>
      </c>
      <c r="H3255" s="24" t="n">
        <v>33183.81</v>
      </c>
      <c r="I3255" s="24" t="n">
        <v>1114.22</v>
      </c>
      <c r="J3255" s="25" t="n">
        <v>45246</v>
      </c>
      <c r="K3255" s="25" t="n">
        <v>45943</v>
      </c>
      <c r="L3255" t="n">
        <v>4</v>
      </c>
      <c r="M3255" t="n">
        <v>3</v>
      </c>
      <c r="N3255" t="n">
        <v>4</v>
      </c>
      <c r="O3255">
        <f>DATE(2026,1,1)-K3255</f>
        <v/>
      </c>
      <c r="P3255">
        <f>IF(G3255&gt;=2,"Repeat","One-time")</f>
        <v/>
      </c>
    </row>
    <row r="3256">
      <c r="A3256" t="inlineStr">
        <is>
          <t>C06726</t>
        </is>
      </c>
      <c r="B3256" t="inlineStr">
        <is>
          <t>Ayesha Iyer</t>
        </is>
      </c>
      <c r="C3256" t="inlineStr">
        <is>
          <t>South</t>
        </is>
      </c>
      <c r="D3256" t="inlineStr">
        <is>
          <t>Chennai</t>
        </is>
      </c>
      <c r="E3256" t="inlineStr">
        <is>
          <t>No</t>
        </is>
      </c>
      <c r="F3256" t="inlineStr">
        <is>
          <t>High Value</t>
        </is>
      </c>
      <c r="G3256" t="n">
        <v>5</v>
      </c>
      <c r="H3256" s="24" t="n">
        <v>33176.44</v>
      </c>
      <c r="I3256" s="24" t="n">
        <v>6809.86</v>
      </c>
      <c r="J3256" s="25" t="n">
        <v>45584</v>
      </c>
      <c r="K3256" s="25" t="n">
        <v>45960</v>
      </c>
      <c r="L3256" t="n">
        <v>4</v>
      </c>
      <c r="M3256" t="n">
        <v>4</v>
      </c>
      <c r="N3256" t="n">
        <v>4</v>
      </c>
      <c r="O3256">
        <f>DATE(2026,1,1)-K3256</f>
        <v/>
      </c>
      <c r="P3256">
        <f>IF(G3256&gt;=2,"Repeat","One-time")</f>
        <v/>
      </c>
    </row>
    <row r="3257">
      <c r="A3257" t="inlineStr">
        <is>
          <t>C00708</t>
        </is>
      </c>
      <c r="B3257" t="inlineStr">
        <is>
          <t>Pooja Singh</t>
        </is>
      </c>
      <c r="C3257" t="inlineStr">
        <is>
          <t>South</t>
        </is>
      </c>
      <c r="D3257" t="inlineStr">
        <is>
          <t>Bengaluru</t>
        </is>
      </c>
      <c r="E3257" t="inlineStr">
        <is>
          <t>No</t>
        </is>
      </c>
      <c r="F3257" t="inlineStr">
        <is>
          <t>High Value</t>
        </is>
      </c>
      <c r="G3257" t="n">
        <v>8</v>
      </c>
      <c r="H3257" s="24" t="n">
        <v>33162.5</v>
      </c>
      <c r="I3257" s="24" t="n">
        <v>11584.48</v>
      </c>
      <c r="J3257" s="25" t="n">
        <v>44998</v>
      </c>
      <c r="K3257" s="25" t="n">
        <v>46022</v>
      </c>
      <c r="L3257" t="n">
        <v>5</v>
      </c>
      <c r="M3257" t="n">
        <v>4</v>
      </c>
      <c r="N3257" t="n">
        <v>4</v>
      </c>
      <c r="O3257">
        <f>DATE(2026,1,1)-K3257</f>
        <v/>
      </c>
      <c r="P3257">
        <f>IF(G3257&gt;=2,"Repeat","One-time")</f>
        <v/>
      </c>
    </row>
    <row r="3258">
      <c r="A3258" t="inlineStr">
        <is>
          <t>C07297</t>
        </is>
      </c>
      <c r="B3258" t="inlineStr">
        <is>
          <t>Abhishek Verma</t>
        </is>
      </c>
      <c r="C3258" t="inlineStr">
        <is>
          <t>South</t>
        </is>
      </c>
      <c r="D3258" t="inlineStr">
        <is>
          <t>Chennai</t>
        </is>
      </c>
      <c r="E3258" t="inlineStr">
        <is>
          <t>Yes</t>
        </is>
      </c>
      <c r="F3258" t="inlineStr">
        <is>
          <t>High Value</t>
        </is>
      </c>
      <c r="G3258" t="n">
        <v>6</v>
      </c>
      <c r="H3258" s="24" t="n">
        <v>33147.58</v>
      </c>
      <c r="I3258" s="24" t="n">
        <v>6222.53</v>
      </c>
      <c r="J3258" s="25" t="n">
        <v>45666</v>
      </c>
      <c r="K3258" s="25" t="n">
        <v>46019</v>
      </c>
      <c r="L3258" t="n">
        <v>5</v>
      </c>
      <c r="M3258" t="n">
        <v>4</v>
      </c>
      <c r="N3258" t="n">
        <v>4</v>
      </c>
      <c r="O3258">
        <f>DATE(2026,1,1)-K3258</f>
        <v/>
      </c>
      <c r="P3258">
        <f>IF(G3258&gt;=2,"Repeat","One-time")</f>
        <v/>
      </c>
    </row>
    <row r="3259">
      <c r="A3259" t="inlineStr">
        <is>
          <t>C05001</t>
        </is>
      </c>
      <c r="B3259" t="inlineStr">
        <is>
          <t>Aditya Nair</t>
        </is>
      </c>
      <c r="C3259" t="inlineStr">
        <is>
          <t>South</t>
        </is>
      </c>
      <c r="D3259" t="inlineStr">
        <is>
          <t>Bengaluru</t>
        </is>
      </c>
      <c r="E3259" t="inlineStr">
        <is>
          <t>No</t>
        </is>
      </c>
      <c r="F3259" t="inlineStr">
        <is>
          <t>Loyal</t>
        </is>
      </c>
      <c r="G3259" t="n">
        <v>3</v>
      </c>
      <c r="H3259" s="24" t="n">
        <v>33143.41</v>
      </c>
      <c r="I3259" s="24" t="n">
        <v>801.79</v>
      </c>
      <c r="J3259" s="25" t="n">
        <v>45623</v>
      </c>
      <c r="K3259" s="25" t="n">
        <v>45961</v>
      </c>
      <c r="L3259" t="n">
        <v>4</v>
      </c>
      <c r="M3259" t="n">
        <v>3</v>
      </c>
      <c r="N3259" t="n">
        <v>4</v>
      </c>
      <c r="O3259">
        <f>DATE(2026,1,1)-K3259</f>
        <v/>
      </c>
      <c r="P3259">
        <f>IF(G3259&gt;=2,"Repeat","One-time")</f>
        <v/>
      </c>
    </row>
    <row r="3260">
      <c r="A3260" t="inlineStr">
        <is>
          <t>C08425</t>
        </is>
      </c>
      <c r="B3260" t="inlineStr">
        <is>
          <t>Lakshmi Iyer</t>
        </is>
      </c>
      <c r="C3260" t="inlineStr">
        <is>
          <t>South</t>
        </is>
      </c>
      <c r="D3260" t="inlineStr">
        <is>
          <t>Chennai</t>
        </is>
      </c>
      <c r="E3260" t="inlineStr">
        <is>
          <t>Yes</t>
        </is>
      </c>
      <c r="F3260" t="inlineStr">
        <is>
          <t>High Value</t>
        </is>
      </c>
      <c r="G3260" t="n">
        <v>4</v>
      </c>
      <c r="H3260" s="24" t="n">
        <v>33137.68</v>
      </c>
      <c r="I3260" s="24" t="n">
        <v>1949.68</v>
      </c>
      <c r="J3260" s="25" t="n">
        <v>45841</v>
      </c>
      <c r="K3260" s="25" t="n">
        <v>45978</v>
      </c>
      <c r="L3260" t="n">
        <v>4</v>
      </c>
      <c r="M3260" t="n">
        <v>4</v>
      </c>
      <c r="N3260" t="n">
        <v>4</v>
      </c>
      <c r="O3260">
        <f>DATE(2026,1,1)-K3260</f>
        <v/>
      </c>
      <c r="P3260">
        <f>IF(G3260&gt;=2,"Repeat","One-time")</f>
        <v/>
      </c>
    </row>
    <row r="3261">
      <c r="A3261" t="inlineStr">
        <is>
          <t>C11163</t>
        </is>
      </c>
      <c r="B3261" t="inlineStr">
        <is>
          <t>Sneha Das</t>
        </is>
      </c>
      <c r="C3261" t="inlineStr">
        <is>
          <t>East</t>
        </is>
      </c>
      <c r="D3261" t="inlineStr">
        <is>
          <t>Bhubaneswar</t>
        </is>
      </c>
      <c r="E3261" t="inlineStr">
        <is>
          <t>No</t>
        </is>
      </c>
      <c r="F3261" t="inlineStr">
        <is>
          <t>New</t>
        </is>
      </c>
      <c r="G3261" t="n">
        <v>2</v>
      </c>
      <c r="H3261" s="24" t="n">
        <v>33136.22</v>
      </c>
      <c r="I3261" s="24" t="n">
        <v>4015.34</v>
      </c>
      <c r="J3261" s="25" t="n">
        <v>45973</v>
      </c>
      <c r="K3261" s="25" t="n">
        <v>46003</v>
      </c>
      <c r="L3261" t="n">
        <v>5</v>
      </c>
      <c r="M3261" t="n">
        <v>3</v>
      </c>
      <c r="N3261" t="n">
        <v>4</v>
      </c>
      <c r="O3261">
        <f>DATE(2026,1,1)-K3261</f>
        <v/>
      </c>
      <c r="P3261">
        <f>IF(G3261&gt;=2,"Repeat","One-time")</f>
        <v/>
      </c>
    </row>
    <row r="3262">
      <c r="A3262" t="inlineStr">
        <is>
          <t>C05438</t>
        </is>
      </c>
      <c r="B3262" t="inlineStr">
        <is>
          <t>Varun Agarwal</t>
        </is>
      </c>
      <c r="C3262" t="inlineStr">
        <is>
          <t>West</t>
        </is>
      </c>
      <c r="D3262" t="inlineStr">
        <is>
          <t>Pune</t>
        </is>
      </c>
      <c r="E3262" t="inlineStr">
        <is>
          <t>Yes</t>
        </is>
      </c>
      <c r="F3262" t="inlineStr">
        <is>
          <t>High Value</t>
        </is>
      </c>
      <c r="G3262" t="n">
        <v>5</v>
      </c>
      <c r="H3262" s="24" t="n">
        <v>33133.01</v>
      </c>
      <c r="I3262" s="24" t="n">
        <v>6691.8</v>
      </c>
      <c r="J3262" s="25" t="n">
        <v>45480</v>
      </c>
      <c r="K3262" s="25" t="n">
        <v>45943</v>
      </c>
      <c r="L3262" t="n">
        <v>4</v>
      </c>
      <c r="M3262" t="n">
        <v>4</v>
      </c>
      <c r="N3262" t="n">
        <v>4</v>
      </c>
      <c r="O3262">
        <f>DATE(2026,1,1)-K3262</f>
        <v/>
      </c>
      <c r="P3262">
        <f>IF(G3262&gt;=2,"Repeat","One-time")</f>
        <v/>
      </c>
    </row>
    <row r="3263">
      <c r="A3263" t="inlineStr">
        <is>
          <t>C10139</t>
        </is>
      </c>
      <c r="B3263" t="inlineStr">
        <is>
          <t>Amit Menon</t>
        </is>
      </c>
      <c r="C3263" t="inlineStr">
        <is>
          <t>South</t>
        </is>
      </c>
      <c r="D3263" t="inlineStr">
        <is>
          <t>Hyderabad</t>
        </is>
      </c>
      <c r="E3263" t="inlineStr">
        <is>
          <t>Yes</t>
        </is>
      </c>
      <c r="F3263" t="inlineStr">
        <is>
          <t>High Value</t>
        </is>
      </c>
      <c r="G3263" t="n">
        <v>11</v>
      </c>
      <c r="H3263" s="24" t="n">
        <v>33125.73</v>
      </c>
      <c r="I3263" s="24" t="n">
        <v>4417.91</v>
      </c>
      <c r="J3263" s="25" t="n">
        <v>45869</v>
      </c>
      <c r="K3263" s="25" t="n">
        <v>45992</v>
      </c>
      <c r="L3263" t="n">
        <v>5</v>
      </c>
      <c r="M3263" t="n">
        <v>5</v>
      </c>
      <c r="N3263" t="n">
        <v>4</v>
      </c>
      <c r="O3263">
        <f>DATE(2026,1,1)-K3263</f>
        <v/>
      </c>
      <c r="P3263">
        <f>IF(G3263&gt;=2,"Repeat","One-time")</f>
        <v/>
      </c>
    </row>
    <row r="3264">
      <c r="A3264" t="inlineStr">
        <is>
          <t>C11353</t>
        </is>
      </c>
      <c r="B3264" t="inlineStr">
        <is>
          <t>Pooja Pillai</t>
        </is>
      </c>
      <c r="C3264" t="inlineStr">
        <is>
          <t>Central</t>
        </is>
      </c>
      <c r="D3264" t="inlineStr">
        <is>
          <t>Indore</t>
        </is>
      </c>
      <c r="E3264" t="inlineStr">
        <is>
          <t>Yes</t>
        </is>
      </c>
      <c r="F3264" t="inlineStr">
        <is>
          <t>New</t>
        </is>
      </c>
      <c r="G3264" t="n">
        <v>6</v>
      </c>
      <c r="H3264" s="24" t="n">
        <v>33119.83</v>
      </c>
      <c r="I3264" s="24" t="n">
        <v>10044.49</v>
      </c>
      <c r="J3264" s="25" t="n">
        <v>45977</v>
      </c>
      <c r="K3264" s="25" t="n">
        <v>46007</v>
      </c>
      <c r="L3264" t="n">
        <v>5</v>
      </c>
      <c r="M3264" t="n">
        <v>4</v>
      </c>
      <c r="N3264" t="n">
        <v>4</v>
      </c>
      <c r="O3264">
        <f>DATE(2026,1,1)-K3264</f>
        <v/>
      </c>
      <c r="P3264">
        <f>IF(G3264&gt;=2,"Repeat","One-time")</f>
        <v/>
      </c>
    </row>
    <row r="3265">
      <c r="A3265" t="inlineStr">
        <is>
          <t>C09591</t>
        </is>
      </c>
      <c r="B3265" t="inlineStr">
        <is>
          <t>Farhan Verma</t>
        </is>
      </c>
      <c r="C3265" t="inlineStr">
        <is>
          <t>South</t>
        </is>
      </c>
      <c r="D3265" t="inlineStr">
        <is>
          <t>Hyderabad</t>
        </is>
      </c>
      <c r="E3265" t="inlineStr">
        <is>
          <t>Yes</t>
        </is>
      </c>
      <c r="F3265" t="inlineStr">
        <is>
          <t>High Value</t>
        </is>
      </c>
      <c r="G3265" t="n">
        <v>4</v>
      </c>
      <c r="H3265" s="24" t="n">
        <v>33113.07</v>
      </c>
      <c r="I3265" s="24" t="n">
        <v>4648.59</v>
      </c>
      <c r="J3265" s="25" t="n">
        <v>45845</v>
      </c>
      <c r="K3265" s="25" t="n">
        <v>45990</v>
      </c>
      <c r="L3265" t="n">
        <v>5</v>
      </c>
      <c r="M3265" t="n">
        <v>4</v>
      </c>
      <c r="N3265" t="n">
        <v>4</v>
      </c>
      <c r="O3265">
        <f>DATE(2026,1,1)-K3265</f>
        <v/>
      </c>
      <c r="P3265">
        <f>IF(G3265&gt;=2,"Repeat","One-time")</f>
        <v/>
      </c>
    </row>
    <row r="3266">
      <c r="A3266" t="inlineStr">
        <is>
          <t>C02674</t>
        </is>
      </c>
      <c r="B3266" t="inlineStr">
        <is>
          <t>Tanvi Yadav</t>
        </is>
      </c>
      <c r="C3266" t="inlineStr">
        <is>
          <t>South</t>
        </is>
      </c>
      <c r="D3266" t="inlineStr">
        <is>
          <t>Bengaluru</t>
        </is>
      </c>
      <c r="E3266" t="inlineStr">
        <is>
          <t>Yes</t>
        </is>
      </c>
      <c r="F3266" t="inlineStr">
        <is>
          <t>At Risk</t>
        </is>
      </c>
      <c r="G3266" t="n">
        <v>7</v>
      </c>
      <c r="H3266" s="24" t="n">
        <v>33108.42</v>
      </c>
      <c r="I3266" s="24" t="n">
        <v>9471.16</v>
      </c>
      <c r="J3266" s="25" t="n">
        <v>45168</v>
      </c>
      <c r="K3266" s="25" t="n">
        <v>45546</v>
      </c>
      <c r="L3266" t="n">
        <v>2</v>
      </c>
      <c r="M3266" t="n">
        <v>4</v>
      </c>
      <c r="N3266" t="n">
        <v>4</v>
      </c>
      <c r="O3266">
        <f>DATE(2026,1,1)-K3266</f>
        <v/>
      </c>
      <c r="P3266">
        <f>IF(G3266&gt;=2,"Repeat","One-time")</f>
        <v/>
      </c>
    </row>
    <row r="3267">
      <c r="A3267" t="inlineStr">
        <is>
          <t>C09929</t>
        </is>
      </c>
      <c r="B3267" t="inlineStr">
        <is>
          <t>Zoya Pillai</t>
        </is>
      </c>
      <c r="C3267" t="inlineStr">
        <is>
          <t>South</t>
        </is>
      </c>
      <c r="D3267" t="inlineStr">
        <is>
          <t>Chennai</t>
        </is>
      </c>
      <c r="E3267" t="inlineStr">
        <is>
          <t>Yes</t>
        </is>
      </c>
      <c r="F3267" t="inlineStr">
        <is>
          <t>High Value</t>
        </is>
      </c>
      <c r="G3267" t="n">
        <v>4</v>
      </c>
      <c r="H3267" s="24" t="n">
        <v>33091.82</v>
      </c>
      <c r="I3267" s="24" t="n">
        <v>4232.55</v>
      </c>
      <c r="J3267" s="25" t="n">
        <v>45850</v>
      </c>
      <c r="K3267" s="25" t="n">
        <v>45957</v>
      </c>
      <c r="L3267" t="n">
        <v>4</v>
      </c>
      <c r="M3267" t="n">
        <v>4</v>
      </c>
      <c r="N3267" t="n">
        <v>4</v>
      </c>
      <c r="O3267">
        <f>DATE(2026,1,1)-K3267</f>
        <v/>
      </c>
      <c r="P3267">
        <f>IF(G3267&gt;=2,"Repeat","One-time")</f>
        <v/>
      </c>
    </row>
    <row r="3268">
      <c r="A3268" t="inlineStr">
        <is>
          <t>C04617</t>
        </is>
      </c>
      <c r="B3268" t="inlineStr">
        <is>
          <t>Lakshmi Sharma</t>
        </is>
      </c>
      <c r="C3268" t="inlineStr">
        <is>
          <t>West</t>
        </is>
      </c>
      <c r="D3268" t="inlineStr">
        <is>
          <t>Mumbai</t>
        </is>
      </c>
      <c r="E3268" t="inlineStr">
        <is>
          <t>No</t>
        </is>
      </c>
      <c r="F3268" t="inlineStr">
        <is>
          <t>At Risk</t>
        </is>
      </c>
      <c r="G3268" t="n">
        <v>4</v>
      </c>
      <c r="H3268" s="24" t="n">
        <v>33077.49</v>
      </c>
      <c r="I3268" s="24" t="n">
        <v>7458.51</v>
      </c>
      <c r="J3268" s="25" t="n">
        <v>45392</v>
      </c>
      <c r="K3268" s="25" t="n">
        <v>45661</v>
      </c>
      <c r="L3268" t="n">
        <v>2</v>
      </c>
      <c r="M3268" t="n">
        <v>3</v>
      </c>
      <c r="N3268" t="n">
        <v>4</v>
      </c>
      <c r="O3268">
        <f>DATE(2026,1,1)-K3268</f>
        <v/>
      </c>
      <c r="P3268">
        <f>IF(G3268&gt;=2,"Repeat","One-time")</f>
        <v/>
      </c>
    </row>
    <row r="3269">
      <c r="A3269" t="inlineStr">
        <is>
          <t>C05925</t>
        </is>
      </c>
      <c r="B3269" t="inlineStr">
        <is>
          <t>Priya Sharma</t>
        </is>
      </c>
      <c r="C3269" t="inlineStr">
        <is>
          <t>North</t>
        </is>
      </c>
      <c r="D3269" t="inlineStr">
        <is>
          <t>Gurugram</t>
        </is>
      </c>
      <c r="E3269" t="inlineStr">
        <is>
          <t>No</t>
        </is>
      </c>
      <c r="F3269" t="inlineStr">
        <is>
          <t>At Risk</t>
        </is>
      </c>
      <c r="G3269" t="n">
        <v>1</v>
      </c>
      <c r="H3269" s="24" t="n">
        <v>33074.81</v>
      </c>
      <c r="I3269" s="24" t="n">
        <v>1959.67</v>
      </c>
      <c r="J3269" s="25" t="n">
        <v>45572</v>
      </c>
      <c r="K3269" s="25" t="n">
        <v>45572</v>
      </c>
      <c r="L3269" t="n">
        <v>2</v>
      </c>
      <c r="M3269" t="n">
        <v>1</v>
      </c>
      <c r="N3269" t="n">
        <v>4</v>
      </c>
      <c r="O3269">
        <f>DATE(2026,1,1)-K3269</f>
        <v/>
      </c>
      <c r="P3269">
        <f>IF(G3269&gt;=2,"Repeat","One-time")</f>
        <v/>
      </c>
    </row>
    <row r="3270">
      <c r="A3270" t="inlineStr">
        <is>
          <t>C02561</t>
        </is>
      </c>
      <c r="B3270" t="inlineStr">
        <is>
          <t>Farhan Patel</t>
        </is>
      </c>
      <c r="C3270" t="inlineStr">
        <is>
          <t>North</t>
        </is>
      </c>
      <c r="D3270" t="inlineStr">
        <is>
          <t>Gurugram</t>
        </is>
      </c>
      <c r="E3270" t="inlineStr">
        <is>
          <t>No</t>
        </is>
      </c>
      <c r="F3270" t="inlineStr">
        <is>
          <t>At Risk</t>
        </is>
      </c>
      <c r="G3270" t="n">
        <v>4</v>
      </c>
      <c r="H3270" s="24" t="n">
        <v>33070.86</v>
      </c>
      <c r="I3270" s="24" t="n">
        <v>7418.36</v>
      </c>
      <c r="J3270" s="25" t="n">
        <v>45142</v>
      </c>
      <c r="K3270" s="25" t="n">
        <v>45381</v>
      </c>
      <c r="L3270" t="n">
        <v>1</v>
      </c>
      <c r="M3270" t="n">
        <v>3</v>
      </c>
      <c r="N3270" t="n">
        <v>4</v>
      </c>
      <c r="O3270">
        <f>DATE(2026,1,1)-K3270</f>
        <v/>
      </c>
      <c r="P3270">
        <f>IF(G3270&gt;=2,"Repeat","One-time")</f>
        <v/>
      </c>
    </row>
    <row r="3271">
      <c r="A3271" t="inlineStr">
        <is>
          <t>C09022</t>
        </is>
      </c>
      <c r="B3271" t="inlineStr">
        <is>
          <t>Riya Kapoor</t>
        </is>
      </c>
      <c r="C3271" t="inlineStr">
        <is>
          <t>South</t>
        </is>
      </c>
      <c r="D3271" t="inlineStr">
        <is>
          <t>Chennai</t>
        </is>
      </c>
      <c r="E3271" t="inlineStr">
        <is>
          <t>No</t>
        </is>
      </c>
      <c r="F3271" t="inlineStr">
        <is>
          <t>High Value</t>
        </is>
      </c>
      <c r="G3271" t="n">
        <v>7</v>
      </c>
      <c r="H3271" s="24" t="n">
        <v>33064.14</v>
      </c>
      <c r="I3271" s="24" t="n">
        <v>7589.98</v>
      </c>
      <c r="J3271" s="25" t="n">
        <v>45840</v>
      </c>
      <c r="K3271" s="25" t="n">
        <v>46019</v>
      </c>
      <c r="L3271" t="n">
        <v>5</v>
      </c>
      <c r="M3271" t="n">
        <v>4</v>
      </c>
      <c r="N3271" t="n">
        <v>4</v>
      </c>
      <c r="O3271">
        <f>DATE(2026,1,1)-K3271</f>
        <v/>
      </c>
      <c r="P3271">
        <f>IF(G3271&gt;=2,"Repeat","One-time")</f>
        <v/>
      </c>
    </row>
    <row r="3272">
      <c r="A3272" t="inlineStr">
        <is>
          <t>C05099</t>
        </is>
      </c>
      <c r="B3272" t="inlineStr">
        <is>
          <t>Sanjay Agarwal</t>
        </is>
      </c>
      <c r="C3272" t="inlineStr">
        <is>
          <t>West</t>
        </is>
      </c>
      <c r="D3272" t="inlineStr">
        <is>
          <t>Pune</t>
        </is>
      </c>
      <c r="E3272" t="inlineStr">
        <is>
          <t>No</t>
        </is>
      </c>
      <c r="F3272" t="inlineStr">
        <is>
          <t>Occasional</t>
        </is>
      </c>
      <c r="G3272" t="n">
        <v>2</v>
      </c>
      <c r="H3272" s="24" t="n">
        <v>33058.51</v>
      </c>
      <c r="I3272" s="24" t="n">
        <v>2727.53</v>
      </c>
      <c r="J3272" s="25" t="n">
        <v>45554</v>
      </c>
      <c r="K3272" s="25" t="n">
        <v>45900</v>
      </c>
      <c r="L3272" t="n">
        <v>3</v>
      </c>
      <c r="M3272" t="n">
        <v>2</v>
      </c>
      <c r="N3272" t="n">
        <v>4</v>
      </c>
      <c r="O3272">
        <f>DATE(2026,1,1)-K3272</f>
        <v/>
      </c>
      <c r="P3272">
        <f>IF(G3272&gt;=2,"Repeat","One-time")</f>
        <v/>
      </c>
    </row>
    <row r="3273">
      <c r="A3273" t="inlineStr">
        <is>
          <t>C09796</t>
        </is>
      </c>
      <c r="B3273" t="inlineStr">
        <is>
          <t>Meera Khan</t>
        </is>
      </c>
      <c r="C3273" t="inlineStr">
        <is>
          <t>East</t>
        </is>
      </c>
      <c r="D3273" t="inlineStr">
        <is>
          <t>Kolkata</t>
        </is>
      </c>
      <c r="E3273" t="inlineStr">
        <is>
          <t>No</t>
        </is>
      </c>
      <c r="F3273" t="inlineStr">
        <is>
          <t>High Value</t>
        </is>
      </c>
      <c r="G3273" t="n">
        <v>4</v>
      </c>
      <c r="H3273" s="24" t="n">
        <v>33052.83</v>
      </c>
      <c r="I3273" s="24" t="n">
        <v>2679.72</v>
      </c>
      <c r="J3273" s="25" t="n">
        <v>45852</v>
      </c>
      <c r="K3273" s="25" t="n">
        <v>45894</v>
      </c>
      <c r="L3273" t="n">
        <v>3</v>
      </c>
      <c r="M3273" t="n">
        <v>4</v>
      </c>
      <c r="N3273" t="n">
        <v>4</v>
      </c>
      <c r="O3273">
        <f>DATE(2026,1,1)-K3273</f>
        <v/>
      </c>
      <c r="P3273">
        <f>IF(G3273&gt;=2,"Repeat","One-time")</f>
        <v/>
      </c>
    </row>
    <row r="3274">
      <c r="A3274" t="inlineStr">
        <is>
          <t>C02122</t>
        </is>
      </c>
      <c r="B3274" t="inlineStr">
        <is>
          <t>Riya Reddy</t>
        </is>
      </c>
      <c r="C3274" t="inlineStr">
        <is>
          <t>West</t>
        </is>
      </c>
      <c r="D3274" t="inlineStr">
        <is>
          <t>Mumbai</t>
        </is>
      </c>
      <c r="E3274" t="inlineStr">
        <is>
          <t>No</t>
        </is>
      </c>
      <c r="F3274" t="inlineStr">
        <is>
          <t>At Risk</t>
        </is>
      </c>
      <c r="G3274" t="n">
        <v>4</v>
      </c>
      <c r="H3274" s="24" t="n">
        <v>33047.85</v>
      </c>
      <c r="I3274" s="24" t="n">
        <v>4622.99</v>
      </c>
      <c r="J3274" s="25" t="n">
        <v>45198</v>
      </c>
      <c r="K3274" s="25" t="n">
        <v>45248</v>
      </c>
      <c r="L3274" t="n">
        <v>1</v>
      </c>
      <c r="M3274" t="n">
        <v>3</v>
      </c>
      <c r="N3274" t="n">
        <v>4</v>
      </c>
      <c r="O3274">
        <f>DATE(2026,1,1)-K3274</f>
        <v/>
      </c>
      <c r="P3274">
        <f>IF(G3274&gt;=2,"Repeat","One-time")</f>
        <v/>
      </c>
    </row>
    <row r="3275">
      <c r="A3275" t="inlineStr">
        <is>
          <t>C06569</t>
        </is>
      </c>
      <c r="B3275" t="inlineStr">
        <is>
          <t>Pooja Rao</t>
        </is>
      </c>
      <c r="C3275" t="inlineStr">
        <is>
          <t>South</t>
        </is>
      </c>
      <c r="D3275" t="inlineStr">
        <is>
          <t>Bengaluru</t>
        </is>
      </c>
      <c r="E3275" t="inlineStr">
        <is>
          <t>No</t>
        </is>
      </c>
      <c r="F3275" t="inlineStr">
        <is>
          <t>High Value</t>
        </is>
      </c>
      <c r="G3275" t="n">
        <v>5</v>
      </c>
      <c r="H3275" s="24" t="n">
        <v>33041.74</v>
      </c>
      <c r="I3275" s="24" t="n">
        <v>3289.78</v>
      </c>
      <c r="J3275" s="25" t="n">
        <v>45754</v>
      </c>
      <c r="K3275" s="25" t="n">
        <v>45964</v>
      </c>
      <c r="L3275" t="n">
        <v>4</v>
      </c>
      <c r="M3275" t="n">
        <v>4</v>
      </c>
      <c r="N3275" t="n">
        <v>4</v>
      </c>
      <c r="O3275">
        <f>DATE(2026,1,1)-K3275</f>
        <v/>
      </c>
      <c r="P3275">
        <f>IF(G3275&gt;=2,"Repeat","One-time")</f>
        <v/>
      </c>
    </row>
    <row r="3276">
      <c r="A3276" t="inlineStr">
        <is>
          <t>C09601</t>
        </is>
      </c>
      <c r="B3276" t="inlineStr">
        <is>
          <t>Amit Patel</t>
        </is>
      </c>
      <c r="C3276" t="inlineStr">
        <is>
          <t>South</t>
        </is>
      </c>
      <c r="D3276" t="inlineStr">
        <is>
          <t>Chennai</t>
        </is>
      </c>
      <c r="E3276" t="inlineStr">
        <is>
          <t>Yes</t>
        </is>
      </c>
      <c r="F3276" t="inlineStr">
        <is>
          <t>High Value</t>
        </is>
      </c>
      <c r="G3276" t="n">
        <v>4</v>
      </c>
      <c r="H3276" s="24" t="n">
        <v>32990.64</v>
      </c>
      <c r="I3276" s="24" t="n">
        <v>5895.56</v>
      </c>
      <c r="J3276" s="25" t="n">
        <v>45879</v>
      </c>
      <c r="K3276" s="25" t="n">
        <v>45945</v>
      </c>
      <c r="L3276" t="n">
        <v>4</v>
      </c>
      <c r="M3276" t="n">
        <v>4</v>
      </c>
      <c r="N3276" t="n">
        <v>4</v>
      </c>
      <c r="O3276">
        <f>DATE(2026,1,1)-K3276</f>
        <v/>
      </c>
      <c r="P3276">
        <f>IF(G3276&gt;=2,"Repeat","One-time")</f>
        <v/>
      </c>
    </row>
    <row r="3277">
      <c r="A3277" t="inlineStr">
        <is>
          <t>C00172</t>
        </is>
      </c>
      <c r="B3277" t="inlineStr">
        <is>
          <t>Ritu Mukherjee</t>
        </is>
      </c>
      <c r="C3277" t="inlineStr">
        <is>
          <t>North</t>
        </is>
      </c>
      <c r="D3277" t="inlineStr">
        <is>
          <t>Chandigarh</t>
        </is>
      </c>
      <c r="E3277" t="inlineStr">
        <is>
          <t>No</t>
        </is>
      </c>
      <c r="F3277" t="inlineStr">
        <is>
          <t>Loyal</t>
        </is>
      </c>
      <c r="G3277" t="n">
        <v>3</v>
      </c>
      <c r="H3277" s="24" t="n">
        <v>32949.98</v>
      </c>
      <c r="I3277" s="24" t="n">
        <v>3592.59</v>
      </c>
      <c r="J3277" s="25" t="n">
        <v>45464</v>
      </c>
      <c r="K3277" s="25" t="n">
        <v>46007</v>
      </c>
      <c r="L3277" t="n">
        <v>5</v>
      </c>
      <c r="M3277" t="n">
        <v>3</v>
      </c>
      <c r="N3277" t="n">
        <v>4</v>
      </c>
      <c r="O3277">
        <f>DATE(2026,1,1)-K3277</f>
        <v/>
      </c>
      <c r="P3277">
        <f>IF(G3277&gt;=2,"Repeat","One-time")</f>
        <v/>
      </c>
    </row>
    <row r="3278">
      <c r="A3278" t="inlineStr">
        <is>
          <t>C10116</t>
        </is>
      </c>
      <c r="B3278" t="inlineStr">
        <is>
          <t>Meera Yadav</t>
        </is>
      </c>
      <c r="C3278" t="inlineStr">
        <is>
          <t>North</t>
        </is>
      </c>
      <c r="D3278" t="inlineStr">
        <is>
          <t>Chandigarh</t>
        </is>
      </c>
      <c r="E3278" t="inlineStr">
        <is>
          <t>Yes</t>
        </is>
      </c>
      <c r="F3278" t="inlineStr">
        <is>
          <t>Loyal</t>
        </is>
      </c>
      <c r="G3278" t="n">
        <v>2</v>
      </c>
      <c r="H3278" s="24" t="n">
        <v>32929.2</v>
      </c>
      <c r="I3278" s="24" t="n">
        <v>6040.41</v>
      </c>
      <c r="J3278" s="25" t="n">
        <v>45926</v>
      </c>
      <c r="K3278" s="25" t="n">
        <v>45987</v>
      </c>
      <c r="L3278" t="n">
        <v>4</v>
      </c>
      <c r="M3278" t="n">
        <v>3</v>
      </c>
      <c r="N3278" t="n">
        <v>4</v>
      </c>
      <c r="O3278">
        <f>DATE(2026,1,1)-K3278</f>
        <v/>
      </c>
      <c r="P3278">
        <f>IF(G3278&gt;=2,"Repeat","One-time")</f>
        <v/>
      </c>
    </row>
    <row r="3279">
      <c r="A3279" t="inlineStr">
        <is>
          <t>C10862</t>
        </is>
      </c>
      <c r="B3279" t="inlineStr">
        <is>
          <t>Meera Pillai</t>
        </is>
      </c>
      <c r="C3279" t="inlineStr">
        <is>
          <t>West</t>
        </is>
      </c>
      <c r="D3279" t="inlineStr">
        <is>
          <t>Pune</t>
        </is>
      </c>
      <c r="E3279" t="inlineStr">
        <is>
          <t>No</t>
        </is>
      </c>
      <c r="F3279" t="inlineStr">
        <is>
          <t>New</t>
        </is>
      </c>
      <c r="G3279" t="n">
        <v>6</v>
      </c>
      <c r="H3279" s="24" t="n">
        <v>32928.39</v>
      </c>
      <c r="I3279" s="24" t="n">
        <v>7927.8</v>
      </c>
      <c r="J3279" s="25" t="n">
        <v>45936</v>
      </c>
      <c r="K3279" s="25" t="n">
        <v>46018</v>
      </c>
      <c r="L3279" t="n">
        <v>5</v>
      </c>
      <c r="M3279" t="n">
        <v>4</v>
      </c>
      <c r="N3279" t="n">
        <v>4</v>
      </c>
      <c r="O3279">
        <f>DATE(2026,1,1)-K3279</f>
        <v/>
      </c>
      <c r="P3279">
        <f>IF(G3279&gt;=2,"Repeat","One-time")</f>
        <v/>
      </c>
    </row>
    <row r="3280">
      <c r="A3280" t="inlineStr">
        <is>
          <t>C08133</t>
        </is>
      </c>
      <c r="B3280" t="inlineStr">
        <is>
          <t>Rahul Sharma</t>
        </is>
      </c>
      <c r="C3280" t="inlineStr">
        <is>
          <t>West</t>
        </is>
      </c>
      <c r="D3280" t="inlineStr">
        <is>
          <t>Ahmedabad</t>
        </is>
      </c>
      <c r="E3280" t="inlineStr">
        <is>
          <t>No</t>
        </is>
      </c>
      <c r="F3280" t="inlineStr">
        <is>
          <t>New</t>
        </is>
      </c>
      <c r="G3280" t="n">
        <v>3</v>
      </c>
      <c r="H3280" s="24" t="n">
        <v>32927.74</v>
      </c>
      <c r="I3280" s="24" t="n">
        <v>6300.28</v>
      </c>
      <c r="J3280" s="25" t="n">
        <v>45937</v>
      </c>
      <c r="K3280" s="25" t="n">
        <v>46017</v>
      </c>
      <c r="L3280" t="n">
        <v>5</v>
      </c>
      <c r="M3280" t="n">
        <v>3</v>
      </c>
      <c r="N3280" t="n">
        <v>4</v>
      </c>
      <c r="O3280">
        <f>DATE(2026,1,1)-K3280</f>
        <v/>
      </c>
      <c r="P3280">
        <f>IF(G3280&gt;=2,"Repeat","One-time")</f>
        <v/>
      </c>
    </row>
    <row r="3281">
      <c r="A3281" t="inlineStr">
        <is>
          <t>C02823</t>
        </is>
      </c>
      <c r="B3281" t="inlineStr">
        <is>
          <t>Rahul Reddy</t>
        </is>
      </c>
      <c r="C3281" t="inlineStr">
        <is>
          <t>South</t>
        </is>
      </c>
      <c r="D3281" t="inlineStr">
        <is>
          <t>Coimbatore</t>
        </is>
      </c>
      <c r="E3281" t="inlineStr">
        <is>
          <t>No</t>
        </is>
      </c>
      <c r="F3281" t="inlineStr">
        <is>
          <t>High Value</t>
        </is>
      </c>
      <c r="G3281" t="n">
        <v>8</v>
      </c>
      <c r="H3281" s="24" t="n">
        <v>32926.83</v>
      </c>
      <c r="I3281" s="24" t="n">
        <v>11233.43</v>
      </c>
      <c r="J3281" s="25" t="n">
        <v>45327</v>
      </c>
      <c r="K3281" s="25" t="n">
        <v>45905</v>
      </c>
      <c r="L3281" t="n">
        <v>3</v>
      </c>
      <c r="M3281" t="n">
        <v>4</v>
      </c>
      <c r="N3281" t="n">
        <v>4</v>
      </c>
      <c r="O3281">
        <f>DATE(2026,1,1)-K3281</f>
        <v/>
      </c>
      <c r="P3281">
        <f>IF(G3281&gt;=2,"Repeat","One-time")</f>
        <v/>
      </c>
    </row>
    <row r="3282">
      <c r="A3282" t="inlineStr">
        <is>
          <t>C00339</t>
        </is>
      </c>
      <c r="B3282" t="inlineStr">
        <is>
          <t>Ayesha Khan</t>
        </is>
      </c>
      <c r="C3282" t="inlineStr">
        <is>
          <t>West</t>
        </is>
      </c>
      <c r="D3282" t="inlineStr">
        <is>
          <t>Mumbai</t>
        </is>
      </c>
      <c r="E3282" t="inlineStr">
        <is>
          <t>Yes</t>
        </is>
      </c>
      <c r="F3282" t="inlineStr">
        <is>
          <t>High Value</t>
        </is>
      </c>
      <c r="G3282" t="n">
        <v>11</v>
      </c>
      <c r="H3282" s="24" t="n">
        <v>32905.57</v>
      </c>
      <c r="I3282" s="24" t="n">
        <v>10643.48</v>
      </c>
      <c r="J3282" s="25" t="n">
        <v>44931</v>
      </c>
      <c r="K3282" s="25" t="n">
        <v>45943</v>
      </c>
      <c r="L3282" t="n">
        <v>4</v>
      </c>
      <c r="M3282" t="n">
        <v>5</v>
      </c>
      <c r="N3282" t="n">
        <v>4</v>
      </c>
      <c r="O3282">
        <f>DATE(2026,1,1)-K3282</f>
        <v/>
      </c>
      <c r="P3282">
        <f>IF(G3282&gt;=2,"Repeat","One-time")</f>
        <v/>
      </c>
    </row>
    <row r="3283">
      <c r="A3283" t="inlineStr">
        <is>
          <t>C05547</t>
        </is>
      </c>
      <c r="B3283" t="inlineStr">
        <is>
          <t>Vivaan Verma</t>
        </is>
      </c>
      <c r="C3283" t="inlineStr">
        <is>
          <t>South</t>
        </is>
      </c>
      <c r="D3283" t="inlineStr">
        <is>
          <t>Kochi</t>
        </is>
      </c>
      <c r="E3283" t="inlineStr">
        <is>
          <t>No</t>
        </is>
      </c>
      <c r="F3283" t="inlineStr">
        <is>
          <t>Loyal</t>
        </is>
      </c>
      <c r="G3283" t="n">
        <v>3</v>
      </c>
      <c r="H3283" s="24" t="n">
        <v>32887.93</v>
      </c>
      <c r="I3283" s="24" t="n">
        <v>5673</v>
      </c>
      <c r="J3283" s="25" t="n">
        <v>45621</v>
      </c>
      <c r="K3283" s="25" t="n">
        <v>45788</v>
      </c>
      <c r="L3283" t="n">
        <v>3</v>
      </c>
      <c r="M3283" t="n">
        <v>3</v>
      </c>
      <c r="N3283" t="n">
        <v>4</v>
      </c>
      <c r="O3283">
        <f>DATE(2026,1,1)-K3283</f>
        <v/>
      </c>
      <c r="P3283">
        <f>IF(G3283&gt;=2,"Repeat","One-time")</f>
        <v/>
      </c>
    </row>
    <row r="3284">
      <c r="A3284" t="inlineStr">
        <is>
          <t>C05386</t>
        </is>
      </c>
      <c r="B3284" t="inlineStr">
        <is>
          <t>Rahul Rao</t>
        </is>
      </c>
      <c r="C3284" t="inlineStr">
        <is>
          <t>Central</t>
        </is>
      </c>
      <c r="D3284" t="inlineStr">
        <is>
          <t>Nagpur</t>
        </is>
      </c>
      <c r="E3284" t="inlineStr">
        <is>
          <t>No</t>
        </is>
      </c>
      <c r="F3284" t="inlineStr">
        <is>
          <t>At Risk</t>
        </is>
      </c>
      <c r="G3284" t="n">
        <v>4</v>
      </c>
      <c r="H3284" s="24" t="n">
        <v>32864.78</v>
      </c>
      <c r="I3284" s="24" t="n">
        <v>5394.17</v>
      </c>
      <c r="J3284" s="25" t="n">
        <v>45582</v>
      </c>
      <c r="K3284" s="25" t="n">
        <v>45636</v>
      </c>
      <c r="L3284" t="n">
        <v>2</v>
      </c>
      <c r="M3284" t="n">
        <v>3</v>
      </c>
      <c r="N3284" t="n">
        <v>4</v>
      </c>
      <c r="O3284">
        <f>DATE(2026,1,1)-K3284</f>
        <v/>
      </c>
      <c r="P3284">
        <f>IF(G3284&gt;=2,"Repeat","One-time")</f>
        <v/>
      </c>
    </row>
    <row r="3285">
      <c r="A3285" t="inlineStr">
        <is>
          <t>C01308</t>
        </is>
      </c>
      <c r="B3285" t="inlineStr">
        <is>
          <t>Neha Ghosh</t>
        </is>
      </c>
      <c r="C3285" t="inlineStr">
        <is>
          <t>North</t>
        </is>
      </c>
      <c r="D3285" t="inlineStr">
        <is>
          <t>Jaipur</t>
        </is>
      </c>
      <c r="E3285" t="inlineStr">
        <is>
          <t>No</t>
        </is>
      </c>
      <c r="F3285" t="inlineStr">
        <is>
          <t>At Risk</t>
        </is>
      </c>
      <c r="G3285" t="n">
        <v>1</v>
      </c>
      <c r="H3285" s="24" t="n">
        <v>32848.7</v>
      </c>
      <c r="I3285" s="24" t="n">
        <v>5431.5</v>
      </c>
      <c r="J3285" s="25" t="n">
        <v>45029</v>
      </c>
      <c r="K3285" s="25" t="n">
        <v>45029</v>
      </c>
      <c r="L3285" t="n">
        <v>1</v>
      </c>
      <c r="M3285" t="n">
        <v>1</v>
      </c>
      <c r="N3285" t="n">
        <v>4</v>
      </c>
      <c r="O3285">
        <f>DATE(2026,1,1)-K3285</f>
        <v/>
      </c>
      <c r="P3285">
        <f>IF(G3285&gt;=2,"Repeat","One-time")</f>
        <v/>
      </c>
    </row>
    <row r="3286">
      <c r="A3286" t="inlineStr">
        <is>
          <t>C07323</t>
        </is>
      </c>
      <c r="B3286" t="inlineStr">
        <is>
          <t>Zoya Nair</t>
        </is>
      </c>
      <c r="C3286" t="inlineStr">
        <is>
          <t>Central</t>
        </is>
      </c>
      <c r="D3286" t="inlineStr">
        <is>
          <t>Nagpur</t>
        </is>
      </c>
      <c r="E3286" t="inlineStr">
        <is>
          <t>No</t>
        </is>
      </c>
      <c r="F3286" t="inlineStr">
        <is>
          <t>Loyal</t>
        </is>
      </c>
      <c r="G3286" t="n">
        <v>3</v>
      </c>
      <c r="H3286" s="24" t="n">
        <v>32840.08</v>
      </c>
      <c r="I3286" s="24" t="n">
        <v>9798.719999999999</v>
      </c>
      <c r="J3286" s="25" t="n">
        <v>45755</v>
      </c>
      <c r="K3286" s="25" t="n">
        <v>45899</v>
      </c>
      <c r="L3286" t="n">
        <v>3</v>
      </c>
      <c r="M3286" t="n">
        <v>3</v>
      </c>
      <c r="N3286" t="n">
        <v>4</v>
      </c>
      <c r="O3286">
        <f>DATE(2026,1,1)-K3286</f>
        <v/>
      </c>
      <c r="P3286">
        <f>IF(G3286&gt;=2,"Repeat","One-time")</f>
        <v/>
      </c>
    </row>
    <row r="3287">
      <c r="A3287" t="inlineStr">
        <is>
          <t>C02126</t>
        </is>
      </c>
      <c r="B3287" t="inlineStr">
        <is>
          <t>Priya Mishra</t>
        </is>
      </c>
      <c r="C3287" t="inlineStr">
        <is>
          <t>South</t>
        </is>
      </c>
      <c r="D3287" t="inlineStr">
        <is>
          <t>Chennai</t>
        </is>
      </c>
      <c r="E3287" t="inlineStr">
        <is>
          <t>No</t>
        </is>
      </c>
      <c r="F3287" t="inlineStr">
        <is>
          <t>High Value</t>
        </is>
      </c>
      <c r="G3287" t="n">
        <v>15</v>
      </c>
      <c r="H3287" s="24" t="n">
        <v>32817.25</v>
      </c>
      <c r="I3287" s="24" t="n">
        <v>10640.33</v>
      </c>
      <c r="J3287" s="25" t="n">
        <v>45220</v>
      </c>
      <c r="K3287" s="25" t="n">
        <v>45956</v>
      </c>
      <c r="L3287" t="n">
        <v>4</v>
      </c>
      <c r="M3287" t="n">
        <v>5</v>
      </c>
      <c r="N3287" t="n">
        <v>4</v>
      </c>
      <c r="O3287">
        <f>DATE(2026,1,1)-K3287</f>
        <v/>
      </c>
      <c r="P3287">
        <f>IF(G3287&gt;=2,"Repeat","One-time")</f>
        <v/>
      </c>
    </row>
    <row r="3288">
      <c r="A3288" t="inlineStr">
        <is>
          <t>C02224</t>
        </is>
      </c>
      <c r="B3288" t="inlineStr">
        <is>
          <t>Ananya Khan</t>
        </is>
      </c>
      <c r="C3288" t="inlineStr">
        <is>
          <t>West</t>
        </is>
      </c>
      <c r="D3288" t="inlineStr">
        <is>
          <t>Mumbai</t>
        </is>
      </c>
      <c r="E3288" t="inlineStr">
        <is>
          <t>No</t>
        </is>
      </c>
      <c r="F3288" t="inlineStr">
        <is>
          <t>At Risk</t>
        </is>
      </c>
      <c r="G3288" t="n">
        <v>1</v>
      </c>
      <c r="H3288" s="24" t="n">
        <v>32816.55</v>
      </c>
      <c r="I3288" s="24" t="n">
        <v>4903.78</v>
      </c>
      <c r="J3288" s="25" t="n">
        <v>45143</v>
      </c>
      <c r="K3288" s="25" t="n">
        <v>45143</v>
      </c>
      <c r="L3288" t="n">
        <v>1</v>
      </c>
      <c r="M3288" t="n">
        <v>1</v>
      </c>
      <c r="N3288" t="n">
        <v>4</v>
      </c>
      <c r="O3288">
        <f>DATE(2026,1,1)-K3288</f>
        <v/>
      </c>
      <c r="P3288">
        <f>IF(G3288&gt;=2,"Repeat","One-time")</f>
        <v/>
      </c>
    </row>
    <row r="3289">
      <c r="A3289" t="inlineStr">
        <is>
          <t>C02992</t>
        </is>
      </c>
      <c r="B3289" t="inlineStr">
        <is>
          <t>Gurpreet Kumar</t>
        </is>
      </c>
      <c r="C3289" t="inlineStr">
        <is>
          <t>West</t>
        </is>
      </c>
      <c r="D3289" t="inlineStr">
        <is>
          <t>Mumbai</t>
        </is>
      </c>
      <c r="E3289" t="inlineStr">
        <is>
          <t>No</t>
        </is>
      </c>
      <c r="F3289" t="inlineStr">
        <is>
          <t>At Risk</t>
        </is>
      </c>
      <c r="G3289" t="n">
        <v>8</v>
      </c>
      <c r="H3289" s="24" t="n">
        <v>32770.35</v>
      </c>
      <c r="I3289" s="24" t="n">
        <v>6901.02</v>
      </c>
      <c r="J3289" s="25" t="n">
        <v>45219</v>
      </c>
      <c r="K3289" s="25" t="n">
        <v>45600</v>
      </c>
      <c r="L3289" t="n">
        <v>2</v>
      </c>
      <c r="M3289" t="n">
        <v>4</v>
      </c>
      <c r="N3289" t="n">
        <v>4</v>
      </c>
      <c r="O3289">
        <f>DATE(2026,1,1)-K3289</f>
        <v/>
      </c>
      <c r="P3289">
        <f>IF(G3289&gt;=2,"Repeat","One-time")</f>
        <v/>
      </c>
    </row>
    <row r="3290">
      <c r="A3290" t="inlineStr">
        <is>
          <t>C03978</t>
        </is>
      </c>
      <c r="B3290" t="inlineStr">
        <is>
          <t>Neha Chopra</t>
        </is>
      </c>
      <c r="C3290" t="inlineStr">
        <is>
          <t>West</t>
        </is>
      </c>
      <c r="D3290" t="inlineStr">
        <is>
          <t>Mumbai</t>
        </is>
      </c>
      <c r="E3290" t="inlineStr">
        <is>
          <t>Yes</t>
        </is>
      </c>
      <c r="F3290" t="inlineStr">
        <is>
          <t>At Risk</t>
        </is>
      </c>
      <c r="G3290" t="n">
        <v>4</v>
      </c>
      <c r="H3290" s="24" t="n">
        <v>32725.77</v>
      </c>
      <c r="I3290" s="24" t="n">
        <v>9427.59</v>
      </c>
      <c r="J3290" s="25" t="n">
        <v>45316</v>
      </c>
      <c r="K3290" s="25" t="n">
        <v>45523</v>
      </c>
      <c r="L3290" t="n">
        <v>2</v>
      </c>
      <c r="M3290" t="n">
        <v>3</v>
      </c>
      <c r="N3290" t="n">
        <v>4</v>
      </c>
      <c r="O3290">
        <f>DATE(2026,1,1)-K3290</f>
        <v/>
      </c>
      <c r="P3290">
        <f>IF(G3290&gt;=2,"Repeat","One-time")</f>
        <v/>
      </c>
    </row>
    <row r="3291">
      <c r="A3291" t="inlineStr">
        <is>
          <t>C08575</t>
        </is>
      </c>
      <c r="B3291" t="inlineStr">
        <is>
          <t>Nikhil Ghosh</t>
        </is>
      </c>
      <c r="C3291" t="inlineStr">
        <is>
          <t>Central</t>
        </is>
      </c>
      <c r="D3291" t="inlineStr">
        <is>
          <t>Indore</t>
        </is>
      </c>
      <c r="E3291" t="inlineStr">
        <is>
          <t>No</t>
        </is>
      </c>
      <c r="F3291" t="inlineStr">
        <is>
          <t>High Value</t>
        </is>
      </c>
      <c r="G3291" t="n">
        <v>4</v>
      </c>
      <c r="H3291" s="24" t="n">
        <v>32717.37</v>
      </c>
      <c r="I3291" s="24" t="n">
        <v>7214.63</v>
      </c>
      <c r="J3291" s="25" t="n">
        <v>45767</v>
      </c>
      <c r="K3291" s="25" t="n">
        <v>45839</v>
      </c>
      <c r="L3291" t="n">
        <v>3</v>
      </c>
      <c r="M3291" t="n">
        <v>4</v>
      </c>
      <c r="N3291" t="n">
        <v>4</v>
      </c>
      <c r="O3291">
        <f>DATE(2026,1,1)-K3291</f>
        <v/>
      </c>
      <c r="P3291">
        <f>IF(G3291&gt;=2,"Repeat","One-time")</f>
        <v/>
      </c>
    </row>
    <row r="3292">
      <c r="A3292" t="inlineStr">
        <is>
          <t>C00787</t>
        </is>
      </c>
      <c r="B3292" t="inlineStr">
        <is>
          <t>Arjun Das</t>
        </is>
      </c>
      <c r="C3292" t="inlineStr">
        <is>
          <t>North</t>
        </is>
      </c>
      <c r="D3292" t="inlineStr">
        <is>
          <t>Lucknow</t>
        </is>
      </c>
      <c r="E3292" t="inlineStr">
        <is>
          <t>No</t>
        </is>
      </c>
      <c r="F3292" t="inlineStr">
        <is>
          <t>At Risk</t>
        </is>
      </c>
      <c r="G3292" t="n">
        <v>6</v>
      </c>
      <c r="H3292" s="24" t="n">
        <v>32705.05</v>
      </c>
      <c r="I3292" s="24" t="n">
        <v>9088.26</v>
      </c>
      <c r="J3292" s="25" t="n">
        <v>44976</v>
      </c>
      <c r="K3292" s="25" t="n">
        <v>45178</v>
      </c>
      <c r="L3292" t="n">
        <v>1</v>
      </c>
      <c r="M3292" t="n">
        <v>4</v>
      </c>
      <c r="N3292" t="n">
        <v>4</v>
      </c>
      <c r="O3292">
        <f>DATE(2026,1,1)-K3292</f>
        <v/>
      </c>
      <c r="P3292">
        <f>IF(G3292&gt;=2,"Repeat","One-time")</f>
        <v/>
      </c>
    </row>
    <row r="3293">
      <c r="A3293" t="inlineStr">
        <is>
          <t>C07381</t>
        </is>
      </c>
      <c r="B3293" t="inlineStr">
        <is>
          <t>Lakshmi Kapoor</t>
        </is>
      </c>
      <c r="C3293" t="inlineStr">
        <is>
          <t>East</t>
        </is>
      </c>
      <c r="D3293" t="inlineStr">
        <is>
          <t>Kolkata</t>
        </is>
      </c>
      <c r="E3293" t="inlineStr">
        <is>
          <t>Yes</t>
        </is>
      </c>
      <c r="F3293" t="inlineStr">
        <is>
          <t>At Risk</t>
        </is>
      </c>
      <c r="G3293" t="n">
        <v>1</v>
      </c>
      <c r="H3293" s="24" t="n">
        <v>32701.97</v>
      </c>
      <c r="I3293" s="24" t="n">
        <v>1889.33</v>
      </c>
      <c r="J3293" s="25" t="n">
        <v>45656</v>
      </c>
      <c r="K3293" s="25" t="n">
        <v>45656</v>
      </c>
      <c r="L3293" t="n">
        <v>2</v>
      </c>
      <c r="M3293" t="n">
        <v>1</v>
      </c>
      <c r="N3293" t="n">
        <v>4</v>
      </c>
      <c r="O3293">
        <f>DATE(2026,1,1)-K3293</f>
        <v/>
      </c>
      <c r="P3293">
        <f>IF(G3293&gt;=2,"Repeat","One-time")</f>
        <v/>
      </c>
    </row>
    <row r="3294">
      <c r="A3294" t="inlineStr">
        <is>
          <t>C00919</t>
        </is>
      </c>
      <c r="B3294" t="inlineStr">
        <is>
          <t>Lakshmi Chopra</t>
        </is>
      </c>
      <c r="C3294" t="inlineStr">
        <is>
          <t>East</t>
        </is>
      </c>
      <c r="D3294" t="inlineStr">
        <is>
          <t>Jamshedpur</t>
        </is>
      </c>
      <c r="E3294" t="inlineStr">
        <is>
          <t>No</t>
        </is>
      </c>
      <c r="F3294" t="inlineStr">
        <is>
          <t>At Risk</t>
        </is>
      </c>
      <c r="G3294" t="n">
        <v>8</v>
      </c>
      <c r="H3294" s="24" t="n">
        <v>32684.16</v>
      </c>
      <c r="I3294" s="24" t="n">
        <v>7684.83</v>
      </c>
      <c r="J3294" s="25" t="n">
        <v>44955</v>
      </c>
      <c r="K3294" s="25" t="n">
        <v>45436</v>
      </c>
      <c r="L3294" t="n">
        <v>1</v>
      </c>
      <c r="M3294" t="n">
        <v>4</v>
      </c>
      <c r="N3294" t="n">
        <v>4</v>
      </c>
      <c r="O3294">
        <f>DATE(2026,1,1)-K3294</f>
        <v/>
      </c>
      <c r="P3294">
        <f>IF(G3294&gt;=2,"Repeat","One-time")</f>
        <v/>
      </c>
    </row>
    <row r="3295">
      <c r="A3295" t="inlineStr">
        <is>
          <t>C03598</t>
        </is>
      </c>
      <c r="B3295" t="inlineStr">
        <is>
          <t>Sneha Pillai</t>
        </is>
      </c>
      <c r="C3295" t="inlineStr">
        <is>
          <t>North</t>
        </is>
      </c>
      <c r="D3295" t="inlineStr">
        <is>
          <t>Delhi</t>
        </is>
      </c>
      <c r="E3295" t="inlineStr">
        <is>
          <t>Yes</t>
        </is>
      </c>
      <c r="F3295" t="inlineStr">
        <is>
          <t>High Value</t>
        </is>
      </c>
      <c r="G3295" t="n">
        <v>10</v>
      </c>
      <c r="H3295" s="24" t="n">
        <v>32653.67</v>
      </c>
      <c r="I3295" s="24" t="n">
        <v>9796.74</v>
      </c>
      <c r="J3295" s="25" t="n">
        <v>45291</v>
      </c>
      <c r="K3295" s="25" t="n">
        <v>45976</v>
      </c>
      <c r="L3295" t="n">
        <v>4</v>
      </c>
      <c r="M3295" t="n">
        <v>5</v>
      </c>
      <c r="N3295" t="n">
        <v>4</v>
      </c>
      <c r="O3295">
        <f>DATE(2026,1,1)-K3295</f>
        <v/>
      </c>
      <c r="P3295">
        <f>IF(G3295&gt;=2,"Repeat","One-time")</f>
        <v/>
      </c>
    </row>
    <row r="3296">
      <c r="A3296" t="inlineStr">
        <is>
          <t>C04801</t>
        </is>
      </c>
      <c r="B3296" t="inlineStr">
        <is>
          <t>Arjun Fernandes</t>
        </is>
      </c>
      <c r="C3296" t="inlineStr">
        <is>
          <t>North</t>
        </is>
      </c>
      <c r="D3296" t="inlineStr">
        <is>
          <t>Gurugram</t>
        </is>
      </c>
      <c r="E3296" t="inlineStr">
        <is>
          <t>No</t>
        </is>
      </c>
      <c r="F3296" t="inlineStr">
        <is>
          <t>Loyal</t>
        </is>
      </c>
      <c r="G3296" t="n">
        <v>3</v>
      </c>
      <c r="H3296" s="24" t="n">
        <v>32643.8</v>
      </c>
      <c r="I3296" s="24" t="n">
        <v>4712.73</v>
      </c>
      <c r="J3296" s="25" t="n">
        <v>45603</v>
      </c>
      <c r="K3296" s="25" t="n">
        <v>45850</v>
      </c>
      <c r="L3296" t="n">
        <v>3</v>
      </c>
      <c r="M3296" t="n">
        <v>3</v>
      </c>
      <c r="N3296" t="n">
        <v>4</v>
      </c>
      <c r="O3296">
        <f>DATE(2026,1,1)-K3296</f>
        <v/>
      </c>
      <c r="P3296">
        <f>IF(G3296&gt;=2,"Repeat","One-time")</f>
        <v/>
      </c>
    </row>
    <row r="3297">
      <c r="A3297" t="inlineStr">
        <is>
          <t>C01063</t>
        </is>
      </c>
      <c r="B3297" t="inlineStr">
        <is>
          <t>Karan Agarwal</t>
        </is>
      </c>
      <c r="C3297" t="inlineStr">
        <is>
          <t>North</t>
        </is>
      </c>
      <c r="D3297" t="inlineStr">
        <is>
          <t>Lucknow</t>
        </is>
      </c>
      <c r="E3297" t="inlineStr">
        <is>
          <t>No</t>
        </is>
      </c>
      <c r="F3297" t="inlineStr">
        <is>
          <t>At Risk</t>
        </is>
      </c>
      <c r="G3297" t="n">
        <v>5</v>
      </c>
      <c r="H3297" s="24" t="n">
        <v>32569.55</v>
      </c>
      <c r="I3297" s="24" t="n">
        <v>7225.08</v>
      </c>
      <c r="J3297" s="25" t="n">
        <v>44953</v>
      </c>
      <c r="K3297" s="25" t="n">
        <v>45052</v>
      </c>
      <c r="L3297" t="n">
        <v>1</v>
      </c>
      <c r="M3297" t="n">
        <v>4</v>
      </c>
      <c r="N3297" t="n">
        <v>4</v>
      </c>
      <c r="O3297">
        <f>DATE(2026,1,1)-K3297</f>
        <v/>
      </c>
      <c r="P3297">
        <f>IF(G3297&gt;=2,"Repeat","One-time")</f>
        <v/>
      </c>
    </row>
    <row r="3298">
      <c r="A3298" t="inlineStr">
        <is>
          <t>C03412</t>
        </is>
      </c>
      <c r="B3298" t="inlineStr">
        <is>
          <t>Nikhil Patel</t>
        </is>
      </c>
      <c r="C3298" t="inlineStr">
        <is>
          <t>West</t>
        </is>
      </c>
      <c r="D3298" t="inlineStr">
        <is>
          <t>Surat</t>
        </is>
      </c>
      <c r="E3298" t="inlineStr">
        <is>
          <t>No</t>
        </is>
      </c>
      <c r="F3298" t="inlineStr">
        <is>
          <t>At Risk</t>
        </is>
      </c>
      <c r="G3298" t="n">
        <v>9</v>
      </c>
      <c r="H3298" s="24" t="n">
        <v>32559.7</v>
      </c>
      <c r="I3298" s="24" t="n">
        <v>4284.37</v>
      </c>
      <c r="J3298" s="25" t="n">
        <v>45244</v>
      </c>
      <c r="K3298" s="25" t="n">
        <v>45393</v>
      </c>
      <c r="L3298" t="n">
        <v>1</v>
      </c>
      <c r="M3298" t="n">
        <v>5</v>
      </c>
      <c r="N3298" t="n">
        <v>4</v>
      </c>
      <c r="O3298">
        <f>DATE(2026,1,1)-K3298</f>
        <v/>
      </c>
      <c r="P3298">
        <f>IF(G3298&gt;=2,"Repeat","One-time")</f>
        <v/>
      </c>
    </row>
    <row r="3299">
      <c r="A3299" t="inlineStr">
        <is>
          <t>C00332</t>
        </is>
      </c>
      <c r="B3299" t="inlineStr">
        <is>
          <t>Sanjay Menon</t>
        </is>
      </c>
      <c r="C3299" t="inlineStr">
        <is>
          <t>South</t>
        </is>
      </c>
      <c r="D3299" t="inlineStr">
        <is>
          <t>Coimbatore</t>
        </is>
      </c>
      <c r="E3299" t="inlineStr">
        <is>
          <t>No</t>
        </is>
      </c>
      <c r="F3299" t="inlineStr">
        <is>
          <t>At Risk</t>
        </is>
      </c>
      <c r="G3299" t="n">
        <v>7</v>
      </c>
      <c r="H3299" s="24" t="n">
        <v>32546.45</v>
      </c>
      <c r="I3299" s="24" t="n">
        <v>7383.88</v>
      </c>
      <c r="J3299" s="25" t="n">
        <v>45020</v>
      </c>
      <c r="K3299" s="25" t="n">
        <v>45592</v>
      </c>
      <c r="L3299" t="n">
        <v>2</v>
      </c>
      <c r="M3299" t="n">
        <v>4</v>
      </c>
      <c r="N3299" t="n">
        <v>4</v>
      </c>
      <c r="O3299">
        <f>DATE(2026,1,1)-K3299</f>
        <v/>
      </c>
      <c r="P3299">
        <f>IF(G3299&gt;=2,"Repeat","One-time")</f>
        <v/>
      </c>
    </row>
    <row r="3300">
      <c r="A3300" t="inlineStr">
        <is>
          <t>C01219</t>
        </is>
      </c>
      <c r="B3300" t="inlineStr">
        <is>
          <t>Nikhil Agarwal</t>
        </is>
      </c>
      <c r="C3300" t="inlineStr">
        <is>
          <t>West</t>
        </is>
      </c>
      <c r="D3300" t="inlineStr">
        <is>
          <t>Mumbai</t>
        </is>
      </c>
      <c r="E3300" t="inlineStr">
        <is>
          <t>Yes</t>
        </is>
      </c>
      <c r="F3300" t="inlineStr">
        <is>
          <t>At Risk</t>
        </is>
      </c>
      <c r="G3300" t="n">
        <v>9</v>
      </c>
      <c r="H3300" s="24" t="n">
        <v>32531.85</v>
      </c>
      <c r="I3300" s="24" t="n">
        <v>10172.43</v>
      </c>
      <c r="J3300" s="25" t="n">
        <v>44969</v>
      </c>
      <c r="K3300" s="25" t="n">
        <v>45054</v>
      </c>
      <c r="L3300" t="n">
        <v>1</v>
      </c>
      <c r="M3300" t="n">
        <v>5</v>
      </c>
      <c r="N3300" t="n">
        <v>4</v>
      </c>
      <c r="O3300">
        <f>DATE(2026,1,1)-K3300</f>
        <v/>
      </c>
      <c r="P3300">
        <f>IF(G3300&gt;=2,"Repeat","One-time")</f>
        <v/>
      </c>
    </row>
    <row r="3301">
      <c r="A3301" t="inlineStr">
        <is>
          <t>C04157</t>
        </is>
      </c>
      <c r="B3301" t="inlineStr">
        <is>
          <t>Manish Mukherjee</t>
        </is>
      </c>
      <c r="C3301" t="inlineStr">
        <is>
          <t>South</t>
        </is>
      </c>
      <c r="D3301" t="inlineStr">
        <is>
          <t>Bengaluru</t>
        </is>
      </c>
      <c r="E3301" t="inlineStr">
        <is>
          <t>No</t>
        </is>
      </c>
      <c r="F3301" t="inlineStr">
        <is>
          <t>High Value</t>
        </is>
      </c>
      <c r="G3301" t="n">
        <v>5</v>
      </c>
      <c r="H3301" s="24" t="n">
        <v>32523.35</v>
      </c>
      <c r="I3301" s="24" t="n">
        <v>7863.21</v>
      </c>
      <c r="J3301" s="25" t="n">
        <v>45375</v>
      </c>
      <c r="K3301" s="25" t="n">
        <v>45997</v>
      </c>
      <c r="L3301" t="n">
        <v>5</v>
      </c>
      <c r="M3301" t="n">
        <v>4</v>
      </c>
      <c r="N3301" t="n">
        <v>4</v>
      </c>
      <c r="O3301">
        <f>DATE(2026,1,1)-K3301</f>
        <v/>
      </c>
      <c r="P3301">
        <f>IF(G3301&gt;=2,"Repeat","One-time")</f>
        <v/>
      </c>
    </row>
    <row r="3302">
      <c r="A3302" t="inlineStr">
        <is>
          <t>C01509</t>
        </is>
      </c>
      <c r="B3302" t="inlineStr">
        <is>
          <t>Shreya Agarwal</t>
        </is>
      </c>
      <c r="C3302" t="inlineStr">
        <is>
          <t>West</t>
        </is>
      </c>
      <c r="D3302" t="inlineStr">
        <is>
          <t>Pune</t>
        </is>
      </c>
      <c r="E3302" t="inlineStr">
        <is>
          <t>Yes</t>
        </is>
      </c>
      <c r="F3302" t="inlineStr">
        <is>
          <t>At Risk</t>
        </is>
      </c>
      <c r="G3302" t="n">
        <v>4</v>
      </c>
      <c r="H3302" s="24" t="n">
        <v>32522.08</v>
      </c>
      <c r="I3302" s="24" t="n">
        <v>6830.75</v>
      </c>
      <c r="J3302" s="25" t="n">
        <v>45025</v>
      </c>
      <c r="K3302" s="25" t="n">
        <v>45738</v>
      </c>
      <c r="L3302" t="n">
        <v>2</v>
      </c>
      <c r="M3302" t="n">
        <v>3</v>
      </c>
      <c r="N3302" t="n">
        <v>4</v>
      </c>
      <c r="O3302">
        <f>DATE(2026,1,1)-K3302</f>
        <v/>
      </c>
      <c r="P3302">
        <f>IF(G3302&gt;=2,"Repeat","One-time")</f>
        <v/>
      </c>
    </row>
    <row r="3303">
      <c r="A3303" t="inlineStr">
        <is>
          <t>C03020</t>
        </is>
      </c>
      <c r="B3303" t="inlineStr">
        <is>
          <t>Sneha Gupta</t>
        </is>
      </c>
      <c r="C3303" t="inlineStr">
        <is>
          <t>South</t>
        </is>
      </c>
      <c r="D3303" t="inlineStr">
        <is>
          <t>Chennai</t>
        </is>
      </c>
      <c r="E3303" t="inlineStr">
        <is>
          <t>Yes</t>
        </is>
      </c>
      <c r="F3303" t="inlineStr">
        <is>
          <t>At Risk</t>
        </is>
      </c>
      <c r="G3303" t="n">
        <v>1</v>
      </c>
      <c r="H3303" s="24" t="n">
        <v>32519.95</v>
      </c>
      <c r="I3303" s="24" t="n">
        <v>1992.82</v>
      </c>
      <c r="J3303" s="25" t="n">
        <v>45290</v>
      </c>
      <c r="K3303" s="25" t="n">
        <v>45290</v>
      </c>
      <c r="L3303" t="n">
        <v>1</v>
      </c>
      <c r="M3303" t="n">
        <v>1</v>
      </c>
      <c r="N3303" t="n">
        <v>4</v>
      </c>
      <c r="O3303">
        <f>DATE(2026,1,1)-K3303</f>
        <v/>
      </c>
      <c r="P3303">
        <f>IF(G3303&gt;=2,"Repeat","One-time")</f>
        <v/>
      </c>
    </row>
    <row r="3304">
      <c r="A3304" t="inlineStr">
        <is>
          <t>C05104</t>
        </is>
      </c>
      <c r="B3304" t="inlineStr">
        <is>
          <t>Swati Bose</t>
        </is>
      </c>
      <c r="C3304" t="inlineStr">
        <is>
          <t>North</t>
        </is>
      </c>
      <c r="D3304" t="inlineStr">
        <is>
          <t>Delhi</t>
        </is>
      </c>
      <c r="E3304" t="inlineStr">
        <is>
          <t>Yes</t>
        </is>
      </c>
      <c r="F3304" t="inlineStr">
        <is>
          <t>At Risk</t>
        </is>
      </c>
      <c r="G3304" t="n">
        <v>2</v>
      </c>
      <c r="H3304" s="24" t="n">
        <v>32512.95</v>
      </c>
      <c r="I3304" s="24" t="n">
        <v>-836.16</v>
      </c>
      <c r="J3304" s="25" t="n">
        <v>45570</v>
      </c>
      <c r="K3304" s="25" t="n">
        <v>45610</v>
      </c>
      <c r="L3304" t="n">
        <v>2</v>
      </c>
      <c r="M3304" t="n">
        <v>2</v>
      </c>
      <c r="N3304" t="n">
        <v>4</v>
      </c>
      <c r="O3304">
        <f>DATE(2026,1,1)-K3304</f>
        <v/>
      </c>
      <c r="P3304">
        <f>IF(G3304&gt;=2,"Repeat","One-time")</f>
        <v/>
      </c>
    </row>
    <row r="3305">
      <c r="A3305" t="inlineStr">
        <is>
          <t>C00614</t>
        </is>
      </c>
      <c r="B3305" t="inlineStr">
        <is>
          <t>Karan Singh</t>
        </is>
      </c>
      <c r="C3305" t="inlineStr">
        <is>
          <t>Central</t>
        </is>
      </c>
      <c r="D3305" t="inlineStr">
        <is>
          <t>Indore</t>
        </is>
      </c>
      <c r="E3305" t="inlineStr">
        <is>
          <t>No</t>
        </is>
      </c>
      <c r="F3305" t="inlineStr">
        <is>
          <t>At Risk</t>
        </is>
      </c>
      <c r="G3305" t="n">
        <v>7</v>
      </c>
      <c r="H3305" s="24" t="n">
        <v>32502.02</v>
      </c>
      <c r="I3305" s="24" t="n">
        <v>9036</v>
      </c>
      <c r="J3305" s="25" t="n">
        <v>44931</v>
      </c>
      <c r="K3305" s="25" t="n">
        <v>45308</v>
      </c>
      <c r="L3305" t="n">
        <v>1</v>
      </c>
      <c r="M3305" t="n">
        <v>4</v>
      </c>
      <c r="N3305" t="n">
        <v>4</v>
      </c>
      <c r="O3305">
        <f>DATE(2026,1,1)-K3305</f>
        <v/>
      </c>
      <c r="P3305">
        <f>IF(G3305&gt;=2,"Repeat","One-time")</f>
        <v/>
      </c>
    </row>
    <row r="3306">
      <c r="A3306" t="inlineStr">
        <is>
          <t>C05087</t>
        </is>
      </c>
      <c r="B3306" t="inlineStr">
        <is>
          <t>Ayesha Singh</t>
        </is>
      </c>
      <c r="C3306" t="inlineStr">
        <is>
          <t>Central</t>
        </is>
      </c>
      <c r="D3306" t="inlineStr">
        <is>
          <t>Indore</t>
        </is>
      </c>
      <c r="E3306" t="inlineStr">
        <is>
          <t>No</t>
        </is>
      </c>
      <c r="F3306" t="inlineStr">
        <is>
          <t>High Value</t>
        </is>
      </c>
      <c r="G3306" t="n">
        <v>5</v>
      </c>
      <c r="H3306" s="24" t="n">
        <v>32491.11</v>
      </c>
      <c r="I3306" s="24" t="n">
        <v>6354.1</v>
      </c>
      <c r="J3306" s="25" t="n">
        <v>45421</v>
      </c>
      <c r="K3306" s="25" t="n">
        <v>45845</v>
      </c>
      <c r="L3306" t="n">
        <v>3</v>
      </c>
      <c r="M3306" t="n">
        <v>4</v>
      </c>
      <c r="N3306" t="n">
        <v>4</v>
      </c>
      <c r="O3306">
        <f>DATE(2026,1,1)-K3306</f>
        <v/>
      </c>
      <c r="P3306">
        <f>IF(G3306&gt;=2,"Repeat","One-time")</f>
        <v/>
      </c>
    </row>
    <row r="3307">
      <c r="A3307" t="inlineStr">
        <is>
          <t>C01005</t>
        </is>
      </c>
      <c r="B3307" t="inlineStr">
        <is>
          <t>Shreya Verma</t>
        </is>
      </c>
      <c r="C3307" t="inlineStr">
        <is>
          <t>West</t>
        </is>
      </c>
      <c r="D3307" t="inlineStr">
        <is>
          <t>Ahmedabad</t>
        </is>
      </c>
      <c r="E3307" t="inlineStr">
        <is>
          <t>No</t>
        </is>
      </c>
      <c r="F3307" t="inlineStr">
        <is>
          <t>At Risk</t>
        </is>
      </c>
      <c r="G3307" t="n">
        <v>5</v>
      </c>
      <c r="H3307" s="24" t="n">
        <v>32472.95</v>
      </c>
      <c r="I3307" s="24" t="n">
        <v>9308.280000000001</v>
      </c>
      <c r="J3307" s="25" t="n">
        <v>45073</v>
      </c>
      <c r="K3307" s="25" t="n">
        <v>45650</v>
      </c>
      <c r="L3307" t="n">
        <v>2</v>
      </c>
      <c r="M3307" t="n">
        <v>4</v>
      </c>
      <c r="N3307" t="n">
        <v>4</v>
      </c>
      <c r="O3307">
        <f>DATE(2026,1,1)-K3307</f>
        <v/>
      </c>
      <c r="P3307">
        <f>IF(G3307&gt;=2,"Repeat","One-time")</f>
        <v/>
      </c>
    </row>
    <row r="3308">
      <c r="A3308" t="inlineStr">
        <is>
          <t>C03152</t>
        </is>
      </c>
      <c r="B3308" t="inlineStr">
        <is>
          <t>Amit Bose</t>
        </is>
      </c>
      <c r="C3308" t="inlineStr">
        <is>
          <t>West</t>
        </is>
      </c>
      <c r="D3308" t="inlineStr">
        <is>
          <t>Mumbai</t>
        </is>
      </c>
      <c r="E3308" t="inlineStr">
        <is>
          <t>Yes</t>
        </is>
      </c>
      <c r="F3308" t="inlineStr">
        <is>
          <t>At Risk</t>
        </is>
      </c>
      <c r="G3308" t="n">
        <v>6</v>
      </c>
      <c r="H3308" s="24" t="n">
        <v>32442.66</v>
      </c>
      <c r="I3308" s="24" t="n">
        <v>8669.02</v>
      </c>
      <c r="J3308" s="25" t="n">
        <v>45250</v>
      </c>
      <c r="K3308" s="25" t="n">
        <v>45333</v>
      </c>
      <c r="L3308" t="n">
        <v>1</v>
      </c>
      <c r="M3308" t="n">
        <v>4</v>
      </c>
      <c r="N3308" t="n">
        <v>4</v>
      </c>
      <c r="O3308">
        <f>DATE(2026,1,1)-K3308</f>
        <v/>
      </c>
      <c r="P3308">
        <f>IF(G3308&gt;=2,"Repeat","One-time")</f>
        <v/>
      </c>
    </row>
    <row r="3309">
      <c r="A3309" t="inlineStr">
        <is>
          <t>C00141</t>
        </is>
      </c>
      <c r="B3309" t="inlineStr">
        <is>
          <t>Vivaan Mishra</t>
        </is>
      </c>
      <c r="C3309" t="inlineStr">
        <is>
          <t>South</t>
        </is>
      </c>
      <c r="D3309" t="inlineStr">
        <is>
          <t>Kochi</t>
        </is>
      </c>
      <c r="E3309" t="inlineStr">
        <is>
          <t>Yes</t>
        </is>
      </c>
      <c r="F3309" t="inlineStr">
        <is>
          <t>At Risk</t>
        </is>
      </c>
      <c r="G3309" t="n">
        <v>4</v>
      </c>
      <c r="H3309" s="24" t="n">
        <v>32440.55</v>
      </c>
      <c r="I3309" s="24" t="n">
        <v>6069.34</v>
      </c>
      <c r="J3309" s="25" t="n">
        <v>44949</v>
      </c>
      <c r="K3309" s="25" t="n">
        <v>45606</v>
      </c>
      <c r="L3309" t="n">
        <v>2</v>
      </c>
      <c r="M3309" t="n">
        <v>3</v>
      </c>
      <c r="N3309" t="n">
        <v>4</v>
      </c>
      <c r="O3309">
        <f>DATE(2026,1,1)-K3309</f>
        <v/>
      </c>
      <c r="P3309">
        <f>IF(G3309&gt;=2,"Repeat","One-time")</f>
        <v/>
      </c>
    </row>
    <row r="3310">
      <c r="A3310" t="inlineStr">
        <is>
          <t>C06889</t>
        </is>
      </c>
      <c r="B3310" t="inlineStr">
        <is>
          <t>Manish Ghosh</t>
        </is>
      </c>
      <c r="C3310" t="inlineStr">
        <is>
          <t>East</t>
        </is>
      </c>
      <c r="D3310" t="inlineStr">
        <is>
          <t>Guwahati</t>
        </is>
      </c>
      <c r="E3310" t="inlineStr">
        <is>
          <t>Yes</t>
        </is>
      </c>
      <c r="F3310" t="inlineStr">
        <is>
          <t>High Value</t>
        </is>
      </c>
      <c r="G3310" t="n">
        <v>6</v>
      </c>
      <c r="H3310" s="24" t="n">
        <v>32383.26</v>
      </c>
      <c r="I3310" s="24" t="n">
        <v>7635.37</v>
      </c>
      <c r="J3310" s="25" t="n">
        <v>45723</v>
      </c>
      <c r="K3310" s="25" t="n">
        <v>45899</v>
      </c>
      <c r="L3310" t="n">
        <v>3</v>
      </c>
      <c r="M3310" t="n">
        <v>4</v>
      </c>
      <c r="N3310" t="n">
        <v>4</v>
      </c>
      <c r="O3310">
        <f>DATE(2026,1,1)-K3310</f>
        <v/>
      </c>
      <c r="P3310">
        <f>IF(G3310&gt;=2,"Repeat","One-time")</f>
        <v/>
      </c>
    </row>
    <row r="3311">
      <c r="A3311" t="inlineStr">
        <is>
          <t>C09803</t>
        </is>
      </c>
      <c r="B3311" t="inlineStr">
        <is>
          <t>Ayesha Kapoor</t>
        </is>
      </c>
      <c r="C3311" t="inlineStr">
        <is>
          <t>North</t>
        </is>
      </c>
      <c r="D3311" t="inlineStr">
        <is>
          <t>Jaipur</t>
        </is>
      </c>
      <c r="E3311" t="inlineStr">
        <is>
          <t>No</t>
        </is>
      </c>
      <c r="F3311" t="inlineStr">
        <is>
          <t>Occasional</t>
        </is>
      </c>
      <c r="G3311" t="n">
        <v>1</v>
      </c>
      <c r="H3311" s="24" t="n">
        <v>32376.83</v>
      </c>
      <c r="I3311" s="24" t="n">
        <v>6540.81</v>
      </c>
      <c r="J3311" s="25" t="n">
        <v>45881</v>
      </c>
      <c r="K3311" s="25" t="n">
        <v>45881</v>
      </c>
      <c r="L3311" t="n">
        <v>3</v>
      </c>
      <c r="M3311" t="n">
        <v>1</v>
      </c>
      <c r="N3311" t="n">
        <v>4</v>
      </c>
      <c r="O3311">
        <f>DATE(2026,1,1)-K3311</f>
        <v/>
      </c>
      <c r="P3311">
        <f>IF(G3311&gt;=2,"Repeat","One-time")</f>
        <v/>
      </c>
    </row>
    <row r="3312">
      <c r="A3312" t="inlineStr">
        <is>
          <t>C07595</t>
        </is>
      </c>
      <c r="B3312" t="inlineStr">
        <is>
          <t>Joseph Pillai</t>
        </is>
      </c>
      <c r="C3312" t="inlineStr">
        <is>
          <t>West</t>
        </is>
      </c>
      <c r="D3312" t="inlineStr">
        <is>
          <t>Mumbai</t>
        </is>
      </c>
      <c r="E3312" t="inlineStr">
        <is>
          <t>Yes</t>
        </is>
      </c>
      <c r="F3312" t="inlineStr">
        <is>
          <t>High Value</t>
        </is>
      </c>
      <c r="G3312" t="n">
        <v>6</v>
      </c>
      <c r="H3312" s="24" t="n">
        <v>32367.2</v>
      </c>
      <c r="I3312" s="24" t="n">
        <v>6716.6</v>
      </c>
      <c r="J3312" s="25" t="n">
        <v>45729</v>
      </c>
      <c r="K3312" s="25" t="n">
        <v>45985</v>
      </c>
      <c r="L3312" t="n">
        <v>4</v>
      </c>
      <c r="M3312" t="n">
        <v>4</v>
      </c>
      <c r="N3312" t="n">
        <v>4</v>
      </c>
      <c r="O3312">
        <f>DATE(2026,1,1)-K3312</f>
        <v/>
      </c>
      <c r="P3312">
        <f>IF(G3312&gt;=2,"Repeat","One-time")</f>
        <v/>
      </c>
    </row>
    <row r="3313">
      <c r="A3313" t="inlineStr">
        <is>
          <t>C00976</t>
        </is>
      </c>
      <c r="B3313" t="inlineStr">
        <is>
          <t>Swati Sinha</t>
        </is>
      </c>
      <c r="C3313" t="inlineStr">
        <is>
          <t>East</t>
        </is>
      </c>
      <c r="D3313" t="inlineStr">
        <is>
          <t>Kolkata</t>
        </is>
      </c>
      <c r="E3313" t="inlineStr">
        <is>
          <t>Yes</t>
        </is>
      </c>
      <c r="F3313" t="inlineStr">
        <is>
          <t>At Risk</t>
        </is>
      </c>
      <c r="G3313" t="n">
        <v>5</v>
      </c>
      <c r="H3313" s="24" t="n">
        <v>32353.39</v>
      </c>
      <c r="I3313" s="24" t="n">
        <v>4517.7</v>
      </c>
      <c r="J3313" s="25" t="n">
        <v>44948</v>
      </c>
      <c r="K3313" s="25" t="n">
        <v>45681</v>
      </c>
      <c r="L3313" t="n">
        <v>2</v>
      </c>
      <c r="M3313" t="n">
        <v>4</v>
      </c>
      <c r="N3313" t="n">
        <v>4</v>
      </c>
      <c r="O3313">
        <f>DATE(2026,1,1)-K3313</f>
        <v/>
      </c>
      <c r="P3313">
        <f>IF(G3313&gt;=2,"Repeat","One-time")</f>
        <v/>
      </c>
    </row>
    <row r="3314">
      <c r="A3314" t="inlineStr">
        <is>
          <t>C03144</t>
        </is>
      </c>
      <c r="B3314" t="inlineStr">
        <is>
          <t>Tanvi Mukherjee</t>
        </is>
      </c>
      <c r="C3314" t="inlineStr">
        <is>
          <t>South</t>
        </is>
      </c>
      <c r="D3314" t="inlineStr">
        <is>
          <t>Coimbatore</t>
        </is>
      </c>
      <c r="E3314" t="inlineStr">
        <is>
          <t>Yes</t>
        </is>
      </c>
      <c r="F3314" t="inlineStr">
        <is>
          <t>High Value</t>
        </is>
      </c>
      <c r="G3314" t="n">
        <v>8</v>
      </c>
      <c r="H3314" s="24" t="n">
        <v>32336.99</v>
      </c>
      <c r="I3314" s="24" t="n">
        <v>6723.6</v>
      </c>
      <c r="J3314" s="25" t="n">
        <v>45223</v>
      </c>
      <c r="K3314" s="25" t="n">
        <v>45963</v>
      </c>
      <c r="L3314" t="n">
        <v>4</v>
      </c>
      <c r="M3314" t="n">
        <v>4</v>
      </c>
      <c r="N3314" t="n">
        <v>4</v>
      </c>
      <c r="O3314">
        <f>DATE(2026,1,1)-K3314</f>
        <v/>
      </c>
      <c r="P3314">
        <f>IF(G3314&gt;=2,"Repeat","One-time")</f>
        <v/>
      </c>
    </row>
    <row r="3315">
      <c r="A3315" t="inlineStr">
        <is>
          <t>C01184</t>
        </is>
      </c>
      <c r="B3315" t="inlineStr">
        <is>
          <t>Divya Agarwal</t>
        </is>
      </c>
      <c r="C3315" t="inlineStr">
        <is>
          <t>North</t>
        </is>
      </c>
      <c r="D3315" t="inlineStr">
        <is>
          <t>Gurugram</t>
        </is>
      </c>
      <c r="E3315" t="inlineStr">
        <is>
          <t>Yes</t>
        </is>
      </c>
      <c r="F3315" t="inlineStr">
        <is>
          <t>At Risk</t>
        </is>
      </c>
      <c r="G3315" t="n">
        <v>9</v>
      </c>
      <c r="H3315" s="24" t="n">
        <v>32333.77</v>
      </c>
      <c r="I3315" s="24" t="n">
        <v>7522.03</v>
      </c>
      <c r="J3315" s="25" t="n">
        <v>45061</v>
      </c>
      <c r="K3315" s="25" t="n">
        <v>45463</v>
      </c>
      <c r="L3315" t="n">
        <v>1</v>
      </c>
      <c r="M3315" t="n">
        <v>5</v>
      </c>
      <c r="N3315" t="n">
        <v>4</v>
      </c>
      <c r="O3315">
        <f>DATE(2026,1,1)-K3315</f>
        <v/>
      </c>
      <c r="P3315">
        <f>IF(G3315&gt;=2,"Repeat","One-time")</f>
        <v/>
      </c>
    </row>
    <row r="3316">
      <c r="A3316" t="inlineStr">
        <is>
          <t>C00682</t>
        </is>
      </c>
      <c r="B3316" t="inlineStr">
        <is>
          <t>Abhishek Mehta</t>
        </is>
      </c>
      <c r="C3316" t="inlineStr">
        <is>
          <t>South</t>
        </is>
      </c>
      <c r="D3316" t="inlineStr">
        <is>
          <t>Bengaluru</t>
        </is>
      </c>
      <c r="E3316" t="inlineStr">
        <is>
          <t>Yes</t>
        </is>
      </c>
      <c r="F3316" t="inlineStr">
        <is>
          <t>At Risk</t>
        </is>
      </c>
      <c r="G3316" t="n">
        <v>2</v>
      </c>
      <c r="H3316" s="24" t="n">
        <v>32332.6</v>
      </c>
      <c r="I3316" s="24" t="n">
        <v>4580.36</v>
      </c>
      <c r="J3316" s="25" t="n">
        <v>44930</v>
      </c>
      <c r="K3316" s="25" t="n">
        <v>44971</v>
      </c>
      <c r="L3316" t="n">
        <v>1</v>
      </c>
      <c r="M3316" t="n">
        <v>2</v>
      </c>
      <c r="N3316" t="n">
        <v>4</v>
      </c>
      <c r="O3316">
        <f>DATE(2026,1,1)-K3316</f>
        <v/>
      </c>
      <c r="P3316">
        <f>IF(G3316&gt;=2,"Repeat","One-time")</f>
        <v/>
      </c>
    </row>
    <row r="3317">
      <c r="A3317" t="inlineStr">
        <is>
          <t>C11298</t>
        </is>
      </c>
      <c r="B3317" t="inlineStr">
        <is>
          <t>Joseph Fernandes</t>
        </is>
      </c>
      <c r="C3317" t="inlineStr">
        <is>
          <t>North</t>
        </is>
      </c>
      <c r="D3317" t="inlineStr">
        <is>
          <t>Chandigarh</t>
        </is>
      </c>
      <c r="E3317" t="inlineStr">
        <is>
          <t>No</t>
        </is>
      </c>
      <c r="F3317" t="inlineStr">
        <is>
          <t>New</t>
        </is>
      </c>
      <c r="G3317" t="n">
        <v>2</v>
      </c>
      <c r="H3317" s="24" t="n">
        <v>32327.19</v>
      </c>
      <c r="I3317" s="24" t="n">
        <v>185.57</v>
      </c>
      <c r="J3317" s="25" t="n">
        <v>45968</v>
      </c>
      <c r="K3317" s="25" t="n">
        <v>45969</v>
      </c>
      <c r="L3317" t="n">
        <v>4</v>
      </c>
      <c r="M3317" t="n">
        <v>3</v>
      </c>
      <c r="N3317" t="n">
        <v>4</v>
      </c>
      <c r="O3317">
        <f>DATE(2026,1,1)-K3317</f>
        <v/>
      </c>
      <c r="P3317">
        <f>IF(G3317&gt;=2,"Repeat","One-time")</f>
        <v/>
      </c>
    </row>
    <row r="3318">
      <c r="A3318" t="inlineStr">
        <is>
          <t>C10626</t>
        </is>
      </c>
      <c r="B3318" t="inlineStr">
        <is>
          <t>Farhan Pillai</t>
        </is>
      </c>
      <c r="C3318" t="inlineStr">
        <is>
          <t>North</t>
        </is>
      </c>
      <c r="D3318" t="inlineStr">
        <is>
          <t>Delhi</t>
        </is>
      </c>
      <c r="E3318" t="inlineStr">
        <is>
          <t>No</t>
        </is>
      </c>
      <c r="F3318" t="inlineStr">
        <is>
          <t>New</t>
        </is>
      </c>
      <c r="G3318" t="n">
        <v>1</v>
      </c>
      <c r="H3318" s="24" t="n">
        <v>32314.64</v>
      </c>
      <c r="I3318" s="24" t="n">
        <v>3930.04</v>
      </c>
      <c r="J3318" s="25" t="n">
        <v>45941</v>
      </c>
      <c r="K3318" s="25" t="n">
        <v>45941</v>
      </c>
      <c r="L3318" t="n">
        <v>4</v>
      </c>
      <c r="M3318" t="n">
        <v>2</v>
      </c>
      <c r="N3318" t="n">
        <v>4</v>
      </c>
      <c r="O3318">
        <f>DATE(2026,1,1)-K3318</f>
        <v/>
      </c>
      <c r="P3318">
        <f>IF(G3318&gt;=2,"Repeat","One-time")</f>
        <v/>
      </c>
    </row>
    <row r="3319">
      <c r="A3319" t="inlineStr">
        <is>
          <t>C04074</t>
        </is>
      </c>
      <c r="B3319" t="inlineStr">
        <is>
          <t>Neha Pillai</t>
        </is>
      </c>
      <c r="C3319" t="inlineStr">
        <is>
          <t>North</t>
        </is>
      </c>
      <c r="D3319" t="inlineStr">
        <is>
          <t>Chandigarh</t>
        </is>
      </c>
      <c r="E3319" t="inlineStr">
        <is>
          <t>Yes</t>
        </is>
      </c>
      <c r="F3319" t="inlineStr">
        <is>
          <t>High Value</t>
        </is>
      </c>
      <c r="G3319" t="n">
        <v>5</v>
      </c>
      <c r="H3319" s="24" t="n">
        <v>32281.91</v>
      </c>
      <c r="I3319" s="24" t="n">
        <v>4110.97</v>
      </c>
      <c r="J3319" s="25" t="n">
        <v>45407</v>
      </c>
      <c r="K3319" s="25" t="n">
        <v>45880</v>
      </c>
      <c r="L3319" t="n">
        <v>3</v>
      </c>
      <c r="M3319" t="n">
        <v>4</v>
      </c>
      <c r="N3319" t="n">
        <v>4</v>
      </c>
      <c r="O3319">
        <f>DATE(2026,1,1)-K3319</f>
        <v/>
      </c>
      <c r="P3319">
        <f>IF(G3319&gt;=2,"Repeat","One-time")</f>
        <v/>
      </c>
    </row>
    <row r="3320">
      <c r="A3320" t="inlineStr">
        <is>
          <t>C10228</t>
        </is>
      </c>
      <c r="B3320" t="inlineStr">
        <is>
          <t>Kavya Sharma</t>
        </is>
      </c>
      <c r="C3320" t="inlineStr">
        <is>
          <t>South</t>
        </is>
      </c>
      <c r="D3320" t="inlineStr">
        <is>
          <t>Hyderabad</t>
        </is>
      </c>
      <c r="E3320" t="inlineStr">
        <is>
          <t>Yes</t>
        </is>
      </c>
      <c r="F3320" t="inlineStr">
        <is>
          <t>New</t>
        </is>
      </c>
      <c r="G3320" t="n">
        <v>1</v>
      </c>
      <c r="H3320" s="24" t="n">
        <v>32276.84</v>
      </c>
      <c r="I3320" s="24" t="n">
        <v>1003.57</v>
      </c>
      <c r="J3320" s="25" t="n">
        <v>45980</v>
      </c>
      <c r="K3320" s="25" t="n">
        <v>45980</v>
      </c>
      <c r="L3320" t="n">
        <v>4</v>
      </c>
      <c r="M3320" t="n">
        <v>2</v>
      </c>
      <c r="N3320" t="n">
        <v>4</v>
      </c>
      <c r="O3320">
        <f>DATE(2026,1,1)-K3320</f>
        <v/>
      </c>
      <c r="P3320">
        <f>IF(G3320&gt;=2,"Repeat","One-time")</f>
        <v/>
      </c>
    </row>
    <row r="3321">
      <c r="A3321" t="inlineStr">
        <is>
          <t>C09285</t>
        </is>
      </c>
      <c r="B3321" t="inlineStr">
        <is>
          <t>Sneha Patel</t>
        </is>
      </c>
      <c r="C3321" t="inlineStr">
        <is>
          <t>South</t>
        </is>
      </c>
      <c r="D3321" t="inlineStr">
        <is>
          <t>Hyderabad</t>
        </is>
      </c>
      <c r="E3321" t="inlineStr">
        <is>
          <t>No</t>
        </is>
      </c>
      <c r="F3321" t="inlineStr">
        <is>
          <t>High Value</t>
        </is>
      </c>
      <c r="G3321" t="n">
        <v>5</v>
      </c>
      <c r="H3321" s="24" t="n">
        <v>32276.63</v>
      </c>
      <c r="I3321" s="24" t="n">
        <v>5209.88</v>
      </c>
      <c r="J3321" s="25" t="n">
        <v>45825</v>
      </c>
      <c r="K3321" s="25" t="n">
        <v>46021</v>
      </c>
      <c r="L3321" t="n">
        <v>5</v>
      </c>
      <c r="M3321" t="n">
        <v>4</v>
      </c>
      <c r="N3321" t="n">
        <v>4</v>
      </c>
      <c r="O3321">
        <f>DATE(2026,1,1)-K3321</f>
        <v/>
      </c>
      <c r="P3321">
        <f>IF(G3321&gt;=2,"Repeat","One-time")</f>
        <v/>
      </c>
    </row>
    <row r="3322">
      <c r="A3322" t="inlineStr">
        <is>
          <t>C09173</t>
        </is>
      </c>
      <c r="B3322" t="inlineStr">
        <is>
          <t>Sanjay Khan</t>
        </is>
      </c>
      <c r="C3322" t="inlineStr">
        <is>
          <t>South</t>
        </is>
      </c>
      <c r="D3322" t="inlineStr">
        <is>
          <t>Bengaluru</t>
        </is>
      </c>
      <c r="E3322" t="inlineStr">
        <is>
          <t>No</t>
        </is>
      </c>
      <c r="F3322" t="inlineStr">
        <is>
          <t>Loyal</t>
        </is>
      </c>
      <c r="G3322" t="n">
        <v>3</v>
      </c>
      <c r="H3322" s="24" t="n">
        <v>32268.88</v>
      </c>
      <c r="I3322" s="24" t="n">
        <v>5013.58</v>
      </c>
      <c r="J3322" s="25" t="n">
        <v>45878</v>
      </c>
      <c r="K3322" s="25" t="n">
        <v>45983</v>
      </c>
      <c r="L3322" t="n">
        <v>4</v>
      </c>
      <c r="M3322" t="n">
        <v>3</v>
      </c>
      <c r="N3322" t="n">
        <v>4</v>
      </c>
      <c r="O3322">
        <f>DATE(2026,1,1)-K3322</f>
        <v/>
      </c>
      <c r="P3322">
        <f>IF(G3322&gt;=2,"Repeat","One-time")</f>
        <v/>
      </c>
    </row>
    <row r="3323">
      <c r="A3323" t="inlineStr">
        <is>
          <t>C10159</t>
        </is>
      </c>
      <c r="B3323" t="inlineStr">
        <is>
          <t>Meera Pillai</t>
        </is>
      </c>
      <c r="C3323" t="inlineStr">
        <is>
          <t>South</t>
        </is>
      </c>
      <c r="D3323" t="inlineStr">
        <is>
          <t>Bengaluru</t>
        </is>
      </c>
      <c r="E3323" t="inlineStr">
        <is>
          <t>Yes</t>
        </is>
      </c>
      <c r="F3323" t="inlineStr">
        <is>
          <t>High Value</t>
        </is>
      </c>
      <c r="G3323" t="n">
        <v>10</v>
      </c>
      <c r="H3323" s="24" t="n">
        <v>32226.87</v>
      </c>
      <c r="I3323" s="24" t="n">
        <v>8359.9</v>
      </c>
      <c r="J3323" s="25" t="n">
        <v>45884</v>
      </c>
      <c r="K3323" s="25" t="n">
        <v>46002</v>
      </c>
      <c r="L3323" t="n">
        <v>5</v>
      </c>
      <c r="M3323" t="n">
        <v>5</v>
      </c>
      <c r="N3323" t="n">
        <v>4</v>
      </c>
      <c r="O3323">
        <f>DATE(2026,1,1)-K3323</f>
        <v/>
      </c>
      <c r="P3323">
        <f>IF(G3323&gt;=2,"Repeat","One-time")</f>
        <v/>
      </c>
    </row>
    <row r="3324">
      <c r="A3324" t="inlineStr">
        <is>
          <t>C04799</t>
        </is>
      </c>
      <c r="B3324" t="inlineStr">
        <is>
          <t>Lakshmi Mukherjee</t>
        </is>
      </c>
      <c r="C3324" t="inlineStr">
        <is>
          <t>South</t>
        </is>
      </c>
      <c r="D3324" t="inlineStr">
        <is>
          <t>Chennai</t>
        </is>
      </c>
      <c r="E3324" t="inlineStr">
        <is>
          <t>Yes</t>
        </is>
      </c>
      <c r="F3324" t="inlineStr">
        <is>
          <t>At Risk</t>
        </is>
      </c>
      <c r="G3324" t="n">
        <v>3</v>
      </c>
      <c r="H3324" s="24" t="n">
        <v>32222.36</v>
      </c>
      <c r="I3324" s="24" t="n">
        <v>3344.73</v>
      </c>
      <c r="J3324" s="25" t="n">
        <v>45535</v>
      </c>
      <c r="K3324" s="25" t="n">
        <v>45700</v>
      </c>
      <c r="L3324" t="n">
        <v>2</v>
      </c>
      <c r="M3324" t="n">
        <v>3</v>
      </c>
      <c r="N3324" t="n">
        <v>4</v>
      </c>
      <c r="O3324">
        <f>DATE(2026,1,1)-K3324</f>
        <v/>
      </c>
      <c r="P3324">
        <f>IF(G3324&gt;=2,"Repeat","One-time")</f>
        <v/>
      </c>
    </row>
    <row r="3325">
      <c r="A3325" t="inlineStr">
        <is>
          <t>C02980</t>
        </is>
      </c>
      <c r="B3325" t="inlineStr">
        <is>
          <t>Karan Iyer</t>
        </is>
      </c>
      <c r="C3325" t="inlineStr">
        <is>
          <t>North</t>
        </is>
      </c>
      <c r="D3325" t="inlineStr">
        <is>
          <t>Lucknow</t>
        </is>
      </c>
      <c r="E3325" t="inlineStr">
        <is>
          <t>No</t>
        </is>
      </c>
      <c r="F3325" t="inlineStr">
        <is>
          <t>Occasional</t>
        </is>
      </c>
      <c r="G3325" t="n">
        <v>2</v>
      </c>
      <c r="H3325" s="24" t="n">
        <v>32215.96</v>
      </c>
      <c r="I3325" s="24" t="n">
        <v>4071.24</v>
      </c>
      <c r="J3325" s="25" t="n">
        <v>45282</v>
      </c>
      <c r="K3325" s="25" t="n">
        <v>45752</v>
      </c>
      <c r="L3325" t="n">
        <v>3</v>
      </c>
      <c r="M3325" t="n">
        <v>2</v>
      </c>
      <c r="N3325" t="n">
        <v>4</v>
      </c>
      <c r="O3325">
        <f>DATE(2026,1,1)-K3325</f>
        <v/>
      </c>
      <c r="P3325">
        <f>IF(G3325&gt;=2,"Repeat","One-time")</f>
        <v/>
      </c>
    </row>
    <row r="3326">
      <c r="A3326" t="inlineStr">
        <is>
          <t>C06211</t>
        </is>
      </c>
      <c r="B3326" t="inlineStr">
        <is>
          <t>Isha Mishra</t>
        </is>
      </c>
      <c r="C3326" t="inlineStr">
        <is>
          <t>West</t>
        </is>
      </c>
      <c r="D3326" t="inlineStr">
        <is>
          <t>Mumbai</t>
        </is>
      </c>
      <c r="E3326" t="inlineStr">
        <is>
          <t>No</t>
        </is>
      </c>
      <c r="F3326" t="inlineStr">
        <is>
          <t>High Value</t>
        </is>
      </c>
      <c r="G3326" t="n">
        <v>6</v>
      </c>
      <c r="H3326" s="24" t="n">
        <v>32189.29</v>
      </c>
      <c r="I3326" s="24" t="n">
        <v>8770.74</v>
      </c>
      <c r="J3326" s="25" t="n">
        <v>45528</v>
      </c>
      <c r="K3326" s="25" t="n">
        <v>45933</v>
      </c>
      <c r="L3326" t="n">
        <v>4</v>
      </c>
      <c r="M3326" t="n">
        <v>4</v>
      </c>
      <c r="N3326" t="n">
        <v>4</v>
      </c>
      <c r="O3326">
        <f>DATE(2026,1,1)-K3326</f>
        <v/>
      </c>
      <c r="P3326">
        <f>IF(G3326&gt;=2,"Repeat","One-time")</f>
        <v/>
      </c>
    </row>
    <row r="3327">
      <c r="A3327" t="inlineStr">
        <is>
          <t>C08656</t>
        </is>
      </c>
      <c r="B3327" t="inlineStr">
        <is>
          <t>Ananya Bose</t>
        </is>
      </c>
      <c r="C3327" t="inlineStr">
        <is>
          <t>Central</t>
        </is>
      </c>
      <c r="D3327" t="inlineStr">
        <is>
          <t>Raipur</t>
        </is>
      </c>
      <c r="E3327" t="inlineStr">
        <is>
          <t>No</t>
        </is>
      </c>
      <c r="F3327" t="inlineStr">
        <is>
          <t>High Value</t>
        </is>
      </c>
      <c r="G3327" t="n">
        <v>7</v>
      </c>
      <c r="H3327" s="24" t="n">
        <v>32167.1</v>
      </c>
      <c r="I3327" s="24" t="n">
        <v>2854.95</v>
      </c>
      <c r="J3327" s="25" t="n">
        <v>45826</v>
      </c>
      <c r="K3327" s="25" t="n">
        <v>46017</v>
      </c>
      <c r="L3327" t="n">
        <v>5</v>
      </c>
      <c r="M3327" t="n">
        <v>4</v>
      </c>
      <c r="N3327" t="n">
        <v>4</v>
      </c>
      <c r="O3327">
        <f>DATE(2026,1,1)-K3327</f>
        <v/>
      </c>
      <c r="P3327">
        <f>IF(G3327&gt;=2,"Repeat","One-time")</f>
        <v/>
      </c>
    </row>
    <row r="3328">
      <c r="A3328" t="inlineStr">
        <is>
          <t>C06555</t>
        </is>
      </c>
      <c r="B3328" t="inlineStr">
        <is>
          <t>Aditya Mishra</t>
        </is>
      </c>
      <c r="C3328" t="inlineStr">
        <is>
          <t>West</t>
        </is>
      </c>
      <c r="D3328" t="inlineStr">
        <is>
          <t>Ahmedabad</t>
        </is>
      </c>
      <c r="E3328" t="inlineStr">
        <is>
          <t>Yes</t>
        </is>
      </c>
      <c r="F3328" t="inlineStr">
        <is>
          <t>Loyal</t>
        </is>
      </c>
      <c r="G3328" t="n">
        <v>3</v>
      </c>
      <c r="H3328" s="24" t="n">
        <v>32162.93</v>
      </c>
      <c r="I3328" s="24" t="n">
        <v>6746.12</v>
      </c>
      <c r="J3328" s="25" t="n">
        <v>45653</v>
      </c>
      <c r="K3328" s="25" t="n">
        <v>45981</v>
      </c>
      <c r="L3328" t="n">
        <v>4</v>
      </c>
      <c r="M3328" t="n">
        <v>3</v>
      </c>
      <c r="N3328" t="n">
        <v>4</v>
      </c>
      <c r="O3328">
        <f>DATE(2026,1,1)-K3328</f>
        <v/>
      </c>
      <c r="P3328">
        <f>IF(G3328&gt;=2,"Repeat","One-time")</f>
        <v/>
      </c>
    </row>
    <row r="3329">
      <c r="A3329" t="inlineStr">
        <is>
          <t>C01892</t>
        </is>
      </c>
      <c r="B3329" t="inlineStr">
        <is>
          <t>Aarav Chopra</t>
        </is>
      </c>
      <c r="C3329" t="inlineStr">
        <is>
          <t>Central</t>
        </is>
      </c>
      <c r="D3329" t="inlineStr">
        <is>
          <t>Nagpur</t>
        </is>
      </c>
      <c r="E3329" t="inlineStr">
        <is>
          <t>No</t>
        </is>
      </c>
      <c r="F3329" t="inlineStr">
        <is>
          <t>At Risk</t>
        </is>
      </c>
      <c r="G3329" t="n">
        <v>3</v>
      </c>
      <c r="H3329" s="24" t="n">
        <v>32162.77</v>
      </c>
      <c r="I3329" s="24" t="n">
        <v>5688.61</v>
      </c>
      <c r="J3329" s="25" t="n">
        <v>45162</v>
      </c>
      <c r="K3329" s="25" t="n">
        <v>45453</v>
      </c>
      <c r="L3329" t="n">
        <v>1</v>
      </c>
      <c r="M3329" t="n">
        <v>3</v>
      </c>
      <c r="N3329" t="n">
        <v>4</v>
      </c>
      <c r="O3329">
        <f>DATE(2026,1,1)-K3329</f>
        <v/>
      </c>
      <c r="P3329">
        <f>IF(G3329&gt;=2,"Repeat","One-time")</f>
        <v/>
      </c>
    </row>
    <row r="3330">
      <c r="A3330" t="inlineStr">
        <is>
          <t>C04567</t>
        </is>
      </c>
      <c r="B3330" t="inlineStr">
        <is>
          <t>Divya Mehta</t>
        </is>
      </c>
      <c r="C3330" t="inlineStr">
        <is>
          <t>West</t>
        </is>
      </c>
      <c r="D3330" t="inlineStr">
        <is>
          <t>Ahmedabad</t>
        </is>
      </c>
      <c r="E3330" t="inlineStr">
        <is>
          <t>Yes</t>
        </is>
      </c>
      <c r="F3330" t="inlineStr">
        <is>
          <t>At Risk</t>
        </is>
      </c>
      <c r="G3330" t="n">
        <v>6</v>
      </c>
      <c r="H3330" s="24" t="n">
        <v>32124.48</v>
      </c>
      <c r="I3330" s="24" t="n">
        <v>3947.31</v>
      </c>
      <c r="J3330" s="25" t="n">
        <v>45372</v>
      </c>
      <c r="K3330" s="25" t="n">
        <v>45519</v>
      </c>
      <c r="L3330" t="n">
        <v>2</v>
      </c>
      <c r="M3330" t="n">
        <v>4</v>
      </c>
      <c r="N3330" t="n">
        <v>4</v>
      </c>
      <c r="O3330">
        <f>DATE(2026,1,1)-K3330</f>
        <v/>
      </c>
      <c r="P3330">
        <f>IF(G3330&gt;=2,"Repeat","One-time")</f>
        <v/>
      </c>
    </row>
    <row r="3331">
      <c r="A3331" t="inlineStr">
        <is>
          <t>C10547</t>
        </is>
      </c>
      <c r="B3331" t="inlineStr">
        <is>
          <t>Rohan Patel</t>
        </is>
      </c>
      <c r="C3331" t="inlineStr">
        <is>
          <t>North</t>
        </is>
      </c>
      <c r="D3331" t="inlineStr">
        <is>
          <t>Gurugram</t>
        </is>
      </c>
      <c r="E3331" t="inlineStr">
        <is>
          <t>No</t>
        </is>
      </c>
      <c r="F3331" t="inlineStr">
        <is>
          <t>New</t>
        </is>
      </c>
      <c r="G3331" t="n">
        <v>1</v>
      </c>
      <c r="H3331" s="24" t="n">
        <v>32120.6</v>
      </c>
      <c r="I3331" s="24" t="n">
        <v>75.45999999999999</v>
      </c>
      <c r="J3331" s="25" t="n">
        <v>45955</v>
      </c>
      <c r="K3331" s="25" t="n">
        <v>45955</v>
      </c>
      <c r="L3331" t="n">
        <v>4</v>
      </c>
      <c r="M3331" t="n">
        <v>2</v>
      </c>
      <c r="N3331" t="n">
        <v>4</v>
      </c>
      <c r="O3331">
        <f>DATE(2026,1,1)-K3331</f>
        <v/>
      </c>
      <c r="P3331">
        <f>IF(G3331&gt;=2,"Repeat","One-time")</f>
        <v/>
      </c>
    </row>
    <row r="3332">
      <c r="A3332" t="inlineStr">
        <is>
          <t>C09701</t>
        </is>
      </c>
      <c r="B3332" t="inlineStr">
        <is>
          <t>Shreya Kumar</t>
        </is>
      </c>
      <c r="C3332" t="inlineStr">
        <is>
          <t>West</t>
        </is>
      </c>
      <c r="D3332" t="inlineStr">
        <is>
          <t>Pune</t>
        </is>
      </c>
      <c r="E3332" t="inlineStr">
        <is>
          <t>Yes</t>
        </is>
      </c>
      <c r="F3332" t="inlineStr">
        <is>
          <t>Occasional</t>
        </is>
      </c>
      <c r="G3332" t="n">
        <v>1</v>
      </c>
      <c r="H3332" s="24" t="n">
        <v>32059.21</v>
      </c>
      <c r="I3332" s="24" t="n">
        <v>5107.98</v>
      </c>
      <c r="J3332" s="25" t="n">
        <v>45829</v>
      </c>
      <c r="K3332" s="25" t="n">
        <v>45829</v>
      </c>
      <c r="L3332" t="n">
        <v>3</v>
      </c>
      <c r="M3332" t="n">
        <v>1</v>
      </c>
      <c r="N3332" t="n">
        <v>4</v>
      </c>
      <c r="O3332">
        <f>DATE(2026,1,1)-K3332</f>
        <v/>
      </c>
      <c r="P3332">
        <f>IF(G3332&gt;=2,"Repeat","One-time")</f>
        <v/>
      </c>
    </row>
    <row r="3333">
      <c r="A3333" t="inlineStr">
        <is>
          <t>C05103</t>
        </is>
      </c>
      <c r="B3333" t="inlineStr">
        <is>
          <t>Ananya Mukherjee</t>
        </is>
      </c>
      <c r="C3333" t="inlineStr">
        <is>
          <t>South</t>
        </is>
      </c>
      <c r="D3333" t="inlineStr">
        <is>
          <t>Chennai</t>
        </is>
      </c>
      <c r="E3333" t="inlineStr">
        <is>
          <t>Yes</t>
        </is>
      </c>
      <c r="F3333" t="inlineStr">
        <is>
          <t>High Value</t>
        </is>
      </c>
      <c r="G3333" t="n">
        <v>9</v>
      </c>
      <c r="H3333" s="24" t="n">
        <v>32048.93</v>
      </c>
      <c r="I3333" s="24" t="n">
        <v>7916.35</v>
      </c>
      <c r="J3333" s="25" t="n">
        <v>45417</v>
      </c>
      <c r="K3333" s="25" t="n">
        <v>45940</v>
      </c>
      <c r="L3333" t="n">
        <v>4</v>
      </c>
      <c r="M3333" t="n">
        <v>5</v>
      </c>
      <c r="N3333" t="n">
        <v>4</v>
      </c>
      <c r="O3333">
        <f>DATE(2026,1,1)-K3333</f>
        <v/>
      </c>
      <c r="P3333">
        <f>IF(G3333&gt;=2,"Repeat","One-time")</f>
        <v/>
      </c>
    </row>
    <row r="3334">
      <c r="A3334" t="inlineStr">
        <is>
          <t>C09937</t>
        </is>
      </c>
      <c r="B3334" t="inlineStr">
        <is>
          <t>Rahul Mukherjee</t>
        </is>
      </c>
      <c r="C3334" t="inlineStr">
        <is>
          <t>South</t>
        </is>
      </c>
      <c r="D3334" t="inlineStr">
        <is>
          <t>Hyderabad</t>
        </is>
      </c>
      <c r="E3334" t="inlineStr">
        <is>
          <t>No</t>
        </is>
      </c>
      <c r="F3334" t="inlineStr">
        <is>
          <t>High Value</t>
        </is>
      </c>
      <c r="G3334" t="n">
        <v>6</v>
      </c>
      <c r="H3334" s="24" t="n">
        <v>32029.47</v>
      </c>
      <c r="I3334" s="24" t="n">
        <v>6917.85</v>
      </c>
      <c r="J3334" s="25" t="n">
        <v>45881</v>
      </c>
      <c r="K3334" s="25" t="n">
        <v>45987</v>
      </c>
      <c r="L3334" t="n">
        <v>4</v>
      </c>
      <c r="M3334" t="n">
        <v>4</v>
      </c>
      <c r="N3334" t="n">
        <v>4</v>
      </c>
      <c r="O3334">
        <f>DATE(2026,1,1)-K3334</f>
        <v/>
      </c>
      <c r="P3334">
        <f>IF(G3334&gt;=2,"Repeat","One-time")</f>
        <v/>
      </c>
    </row>
    <row r="3335">
      <c r="A3335" t="inlineStr">
        <is>
          <t>C00981</t>
        </is>
      </c>
      <c r="B3335" t="inlineStr">
        <is>
          <t>Ananya Pillai</t>
        </is>
      </c>
      <c r="C3335" t="inlineStr">
        <is>
          <t>West</t>
        </is>
      </c>
      <c r="D3335" t="inlineStr">
        <is>
          <t>Mumbai</t>
        </is>
      </c>
      <c r="E3335" t="inlineStr">
        <is>
          <t>Yes</t>
        </is>
      </c>
      <c r="F3335" t="inlineStr">
        <is>
          <t>At Risk</t>
        </is>
      </c>
      <c r="G3335" t="n">
        <v>4</v>
      </c>
      <c r="H3335" s="24" t="n">
        <v>31975.8</v>
      </c>
      <c r="I3335" s="24" t="n">
        <v>2440.15</v>
      </c>
      <c r="J3335" s="25" t="n">
        <v>45043</v>
      </c>
      <c r="K3335" s="25" t="n">
        <v>45194</v>
      </c>
      <c r="L3335" t="n">
        <v>1</v>
      </c>
      <c r="M3335" t="n">
        <v>3</v>
      </c>
      <c r="N3335" t="n">
        <v>4</v>
      </c>
      <c r="O3335">
        <f>DATE(2026,1,1)-K3335</f>
        <v/>
      </c>
      <c r="P3335">
        <f>IF(G3335&gt;=2,"Repeat","One-time")</f>
        <v/>
      </c>
    </row>
    <row r="3336">
      <c r="A3336" t="inlineStr">
        <is>
          <t>C04378</t>
        </is>
      </c>
      <c r="B3336" t="inlineStr">
        <is>
          <t>Ayesha Singh</t>
        </is>
      </c>
      <c r="C3336" t="inlineStr">
        <is>
          <t>Central</t>
        </is>
      </c>
      <c r="D3336" t="inlineStr">
        <is>
          <t>Indore</t>
        </is>
      </c>
      <c r="E3336" t="inlineStr">
        <is>
          <t>No</t>
        </is>
      </c>
      <c r="F3336" t="inlineStr">
        <is>
          <t>At Risk</t>
        </is>
      </c>
      <c r="G3336" t="n">
        <v>6</v>
      </c>
      <c r="H3336" s="24" t="n">
        <v>31945.88</v>
      </c>
      <c r="I3336" s="24" t="n">
        <v>5530.7</v>
      </c>
      <c r="J3336" s="25" t="n">
        <v>45379</v>
      </c>
      <c r="K3336" s="25" t="n">
        <v>45538</v>
      </c>
      <c r="L3336" t="n">
        <v>2</v>
      </c>
      <c r="M3336" t="n">
        <v>4</v>
      </c>
      <c r="N3336" t="n">
        <v>4</v>
      </c>
      <c r="O3336">
        <f>DATE(2026,1,1)-K3336</f>
        <v/>
      </c>
      <c r="P3336">
        <f>IF(G3336&gt;=2,"Repeat","One-time")</f>
        <v/>
      </c>
    </row>
    <row r="3337">
      <c r="A3337" t="inlineStr">
        <is>
          <t>C03820</t>
        </is>
      </c>
      <c r="B3337" t="inlineStr">
        <is>
          <t>Varun Prasad</t>
        </is>
      </c>
      <c r="C3337" t="inlineStr">
        <is>
          <t>North</t>
        </is>
      </c>
      <c r="D3337" t="inlineStr">
        <is>
          <t>Lucknow</t>
        </is>
      </c>
      <c r="E3337" t="inlineStr">
        <is>
          <t>No</t>
        </is>
      </c>
      <c r="F3337" t="inlineStr">
        <is>
          <t>Loyal</t>
        </is>
      </c>
      <c r="G3337" t="n">
        <v>3</v>
      </c>
      <c r="H3337" s="24" t="n">
        <v>31929.24</v>
      </c>
      <c r="I3337" s="24" t="n">
        <v>6148.78</v>
      </c>
      <c r="J3337" s="25" t="n">
        <v>45513</v>
      </c>
      <c r="K3337" s="25" t="n">
        <v>45839</v>
      </c>
      <c r="L3337" t="n">
        <v>3</v>
      </c>
      <c r="M3337" t="n">
        <v>3</v>
      </c>
      <c r="N3337" t="n">
        <v>4</v>
      </c>
      <c r="O3337">
        <f>DATE(2026,1,1)-K3337</f>
        <v/>
      </c>
      <c r="P3337">
        <f>IF(G3337&gt;=2,"Repeat","One-time")</f>
        <v/>
      </c>
    </row>
    <row r="3338">
      <c r="A3338" t="inlineStr">
        <is>
          <t>C03596</t>
        </is>
      </c>
      <c r="B3338" t="inlineStr">
        <is>
          <t>Arjun Pillai</t>
        </is>
      </c>
      <c r="C3338" t="inlineStr">
        <is>
          <t>West</t>
        </is>
      </c>
      <c r="D3338" t="inlineStr">
        <is>
          <t>Panaji</t>
        </is>
      </c>
      <c r="E3338" t="inlineStr">
        <is>
          <t>No</t>
        </is>
      </c>
      <c r="F3338" t="inlineStr">
        <is>
          <t>At Risk</t>
        </is>
      </c>
      <c r="G3338" t="n">
        <v>4</v>
      </c>
      <c r="H3338" s="24" t="n">
        <v>31926.32</v>
      </c>
      <c r="I3338" s="24" t="n">
        <v>5929.95</v>
      </c>
      <c r="J3338" s="25" t="n">
        <v>45359</v>
      </c>
      <c r="K3338" s="25" t="n">
        <v>45468</v>
      </c>
      <c r="L3338" t="n">
        <v>1</v>
      </c>
      <c r="M3338" t="n">
        <v>3</v>
      </c>
      <c r="N3338" t="n">
        <v>4</v>
      </c>
      <c r="O3338">
        <f>DATE(2026,1,1)-K3338</f>
        <v/>
      </c>
      <c r="P3338">
        <f>IF(G3338&gt;=2,"Repeat","One-time")</f>
        <v/>
      </c>
    </row>
    <row r="3339">
      <c r="A3339" t="inlineStr">
        <is>
          <t>C11067</t>
        </is>
      </c>
      <c r="B3339" t="inlineStr">
        <is>
          <t>Sneha Patel</t>
        </is>
      </c>
      <c r="C3339" t="inlineStr">
        <is>
          <t>South</t>
        </is>
      </c>
      <c r="D3339" t="inlineStr">
        <is>
          <t>Hyderabad</t>
        </is>
      </c>
      <c r="E3339" t="inlineStr">
        <is>
          <t>Yes</t>
        </is>
      </c>
      <c r="F3339" t="inlineStr">
        <is>
          <t>New</t>
        </is>
      </c>
      <c r="G3339" t="n">
        <v>8</v>
      </c>
      <c r="H3339" s="24" t="n">
        <v>31922.5</v>
      </c>
      <c r="I3339" s="24" t="n">
        <v>8475.440000000001</v>
      </c>
      <c r="J3339" s="25" t="n">
        <v>45959</v>
      </c>
      <c r="K3339" s="25" t="n">
        <v>46013</v>
      </c>
      <c r="L3339" t="n">
        <v>5</v>
      </c>
      <c r="M3339" t="n">
        <v>5</v>
      </c>
      <c r="N3339" t="n">
        <v>4</v>
      </c>
      <c r="O3339">
        <f>DATE(2026,1,1)-K3339</f>
        <v/>
      </c>
      <c r="P3339">
        <f>IF(G3339&gt;=2,"Repeat","One-time")</f>
        <v/>
      </c>
    </row>
    <row r="3340">
      <c r="A3340" t="inlineStr">
        <is>
          <t>C04481</t>
        </is>
      </c>
      <c r="B3340" t="inlineStr">
        <is>
          <t>Tanvi Prasad</t>
        </is>
      </c>
      <c r="C3340" t="inlineStr">
        <is>
          <t>East</t>
        </is>
      </c>
      <c r="D3340" t="inlineStr">
        <is>
          <t>Bhubaneswar</t>
        </is>
      </c>
      <c r="E3340" t="inlineStr">
        <is>
          <t>No</t>
        </is>
      </c>
      <c r="F3340" t="inlineStr">
        <is>
          <t>High Value</t>
        </is>
      </c>
      <c r="G3340" t="n">
        <v>5</v>
      </c>
      <c r="H3340" s="24" t="n">
        <v>31920.51</v>
      </c>
      <c r="I3340" s="24" t="n">
        <v>7453</v>
      </c>
      <c r="J3340" s="25" t="n">
        <v>45694</v>
      </c>
      <c r="K3340" s="25" t="n">
        <v>45831</v>
      </c>
      <c r="L3340" t="n">
        <v>3</v>
      </c>
      <c r="M3340" t="n">
        <v>4</v>
      </c>
      <c r="N3340" t="n">
        <v>4</v>
      </c>
      <c r="O3340">
        <f>DATE(2026,1,1)-K3340</f>
        <v/>
      </c>
      <c r="P3340">
        <f>IF(G3340&gt;=2,"Repeat","One-time")</f>
        <v/>
      </c>
    </row>
    <row r="3341">
      <c r="A3341" t="inlineStr">
        <is>
          <t>C01193</t>
        </is>
      </c>
      <c r="B3341" t="inlineStr">
        <is>
          <t>Abhishek Pillai</t>
        </is>
      </c>
      <c r="C3341" t="inlineStr">
        <is>
          <t>North</t>
        </is>
      </c>
      <c r="D3341" t="inlineStr">
        <is>
          <t>Lucknow</t>
        </is>
      </c>
      <c r="E3341" t="inlineStr">
        <is>
          <t>No</t>
        </is>
      </c>
      <c r="F3341" t="inlineStr">
        <is>
          <t>At Risk</t>
        </is>
      </c>
      <c r="G3341" t="n">
        <v>8</v>
      </c>
      <c r="H3341" s="24" t="n">
        <v>31912.1</v>
      </c>
      <c r="I3341" s="24" t="n">
        <v>9423.940000000001</v>
      </c>
      <c r="J3341" s="25" t="n">
        <v>44969</v>
      </c>
      <c r="K3341" s="25" t="n">
        <v>45271</v>
      </c>
      <c r="L3341" t="n">
        <v>1</v>
      </c>
      <c r="M3341" t="n">
        <v>4</v>
      </c>
      <c r="N3341" t="n">
        <v>4</v>
      </c>
      <c r="O3341">
        <f>DATE(2026,1,1)-K3341</f>
        <v/>
      </c>
      <c r="P3341">
        <f>IF(G3341&gt;=2,"Repeat","One-time")</f>
        <v/>
      </c>
    </row>
    <row r="3342">
      <c r="A3342" t="inlineStr">
        <is>
          <t>C08240</t>
        </is>
      </c>
      <c r="B3342" t="inlineStr">
        <is>
          <t>Meera Patel</t>
        </is>
      </c>
      <c r="C3342" t="inlineStr">
        <is>
          <t>West</t>
        </is>
      </c>
      <c r="D3342" t="inlineStr">
        <is>
          <t>Mumbai</t>
        </is>
      </c>
      <c r="E3342" t="inlineStr">
        <is>
          <t>No</t>
        </is>
      </c>
      <c r="F3342" t="inlineStr">
        <is>
          <t>Loyal</t>
        </is>
      </c>
      <c r="G3342" t="n">
        <v>3</v>
      </c>
      <c r="H3342" s="24" t="n">
        <v>31896.66</v>
      </c>
      <c r="I3342" s="24" t="n">
        <v>5215.48</v>
      </c>
      <c r="J3342" s="25" t="n">
        <v>45719</v>
      </c>
      <c r="K3342" s="25" t="n">
        <v>45983</v>
      </c>
      <c r="L3342" t="n">
        <v>4</v>
      </c>
      <c r="M3342" t="n">
        <v>3</v>
      </c>
      <c r="N3342" t="n">
        <v>4</v>
      </c>
      <c r="O3342">
        <f>DATE(2026,1,1)-K3342</f>
        <v/>
      </c>
      <c r="P3342">
        <f>IF(G3342&gt;=2,"Repeat","One-time")</f>
        <v/>
      </c>
    </row>
    <row r="3343">
      <c r="A3343" t="inlineStr">
        <is>
          <t>C06941</t>
        </is>
      </c>
      <c r="B3343" t="inlineStr">
        <is>
          <t>Lakshmi Yadav</t>
        </is>
      </c>
      <c r="C3343" t="inlineStr">
        <is>
          <t>North</t>
        </is>
      </c>
      <c r="D3343" t="inlineStr">
        <is>
          <t>Jaipur</t>
        </is>
      </c>
      <c r="E3343" t="inlineStr">
        <is>
          <t>Yes</t>
        </is>
      </c>
      <c r="F3343" t="inlineStr">
        <is>
          <t>High Value</t>
        </is>
      </c>
      <c r="G3343" t="n">
        <v>10</v>
      </c>
      <c r="H3343" s="24" t="n">
        <v>31874.42</v>
      </c>
      <c r="I3343" s="24" t="n">
        <v>10640.17</v>
      </c>
      <c r="J3343" s="25" t="n">
        <v>45614</v>
      </c>
      <c r="K3343" s="25" t="n">
        <v>45993</v>
      </c>
      <c r="L3343" t="n">
        <v>5</v>
      </c>
      <c r="M3343" t="n">
        <v>5</v>
      </c>
      <c r="N3343" t="n">
        <v>4</v>
      </c>
      <c r="O3343">
        <f>DATE(2026,1,1)-K3343</f>
        <v/>
      </c>
      <c r="P3343">
        <f>IF(G3343&gt;=2,"Repeat","One-time")</f>
        <v/>
      </c>
    </row>
    <row r="3344">
      <c r="A3344" t="inlineStr">
        <is>
          <t>C05596</t>
        </is>
      </c>
      <c r="B3344" t="inlineStr">
        <is>
          <t>Rahul Gupta</t>
        </is>
      </c>
      <c r="C3344" t="inlineStr">
        <is>
          <t>West</t>
        </is>
      </c>
      <c r="D3344" t="inlineStr">
        <is>
          <t>Ahmedabad</t>
        </is>
      </c>
      <c r="E3344" t="inlineStr">
        <is>
          <t>Yes</t>
        </is>
      </c>
      <c r="F3344" t="inlineStr">
        <is>
          <t>At Risk</t>
        </is>
      </c>
      <c r="G3344" t="n">
        <v>1</v>
      </c>
      <c r="H3344" s="24" t="n">
        <v>31837.2</v>
      </c>
      <c r="I3344" s="24" t="n">
        <v>204.24</v>
      </c>
      <c r="J3344" s="25" t="n">
        <v>45572</v>
      </c>
      <c r="K3344" s="25" t="n">
        <v>45572</v>
      </c>
      <c r="L3344" t="n">
        <v>2</v>
      </c>
      <c r="M3344" t="n">
        <v>1</v>
      </c>
      <c r="N3344" t="n">
        <v>4</v>
      </c>
      <c r="O3344">
        <f>DATE(2026,1,1)-K3344</f>
        <v/>
      </c>
      <c r="P3344">
        <f>IF(G3344&gt;=2,"Repeat","One-time")</f>
        <v/>
      </c>
    </row>
    <row r="3345">
      <c r="A3345" t="inlineStr">
        <is>
          <t>C04118</t>
        </is>
      </c>
      <c r="B3345" t="inlineStr">
        <is>
          <t>Manish Kapoor</t>
        </is>
      </c>
      <c r="C3345" t="inlineStr">
        <is>
          <t>West</t>
        </is>
      </c>
      <c r="D3345" t="inlineStr">
        <is>
          <t>Mumbai</t>
        </is>
      </c>
      <c r="E3345" t="inlineStr">
        <is>
          <t>Yes</t>
        </is>
      </c>
      <c r="F3345" t="inlineStr">
        <is>
          <t>At Risk</t>
        </is>
      </c>
      <c r="G3345" t="n">
        <v>3</v>
      </c>
      <c r="H3345" s="24" t="n">
        <v>31827.42</v>
      </c>
      <c r="I3345" s="24" t="n">
        <v>5807.8</v>
      </c>
      <c r="J3345" s="25" t="n">
        <v>45318</v>
      </c>
      <c r="K3345" s="25" t="n">
        <v>45557</v>
      </c>
      <c r="L3345" t="n">
        <v>2</v>
      </c>
      <c r="M3345" t="n">
        <v>3</v>
      </c>
      <c r="N3345" t="n">
        <v>4</v>
      </c>
      <c r="O3345">
        <f>DATE(2026,1,1)-K3345</f>
        <v/>
      </c>
      <c r="P3345">
        <f>IF(G3345&gt;=2,"Repeat","One-time")</f>
        <v/>
      </c>
    </row>
    <row r="3346">
      <c r="A3346" t="inlineStr">
        <is>
          <t>C00453</t>
        </is>
      </c>
      <c r="B3346" t="inlineStr">
        <is>
          <t>Ayesha Yadav</t>
        </is>
      </c>
      <c r="C3346" t="inlineStr">
        <is>
          <t>East</t>
        </is>
      </c>
      <c r="D3346" t="inlineStr">
        <is>
          <t>Jamshedpur</t>
        </is>
      </c>
      <c r="E3346" t="inlineStr">
        <is>
          <t>No</t>
        </is>
      </c>
      <c r="F3346" t="inlineStr">
        <is>
          <t>At Risk</t>
        </is>
      </c>
      <c r="G3346" t="n">
        <v>6</v>
      </c>
      <c r="H3346" s="24" t="n">
        <v>31823.4</v>
      </c>
      <c r="I3346" s="24" t="n">
        <v>7606.07</v>
      </c>
      <c r="J3346" s="25" t="n">
        <v>44938</v>
      </c>
      <c r="K3346" s="25" t="n">
        <v>45044</v>
      </c>
      <c r="L3346" t="n">
        <v>1</v>
      </c>
      <c r="M3346" t="n">
        <v>4</v>
      </c>
      <c r="N3346" t="n">
        <v>4</v>
      </c>
      <c r="O3346">
        <f>DATE(2026,1,1)-K3346</f>
        <v/>
      </c>
      <c r="P3346">
        <f>IF(G3346&gt;=2,"Repeat","One-time")</f>
        <v/>
      </c>
    </row>
    <row r="3347">
      <c r="A3347" t="inlineStr">
        <is>
          <t>C00026</t>
        </is>
      </c>
      <c r="B3347" t="inlineStr">
        <is>
          <t>Vikram Chopra</t>
        </is>
      </c>
      <c r="C3347" t="inlineStr">
        <is>
          <t>North</t>
        </is>
      </c>
      <c r="D3347" t="inlineStr">
        <is>
          <t>Lucknow</t>
        </is>
      </c>
      <c r="E3347" t="inlineStr">
        <is>
          <t>Yes</t>
        </is>
      </c>
      <c r="F3347" t="inlineStr">
        <is>
          <t>High Value</t>
        </is>
      </c>
      <c r="G3347" t="n">
        <v>5</v>
      </c>
      <c r="H3347" s="24" t="n">
        <v>31821.95</v>
      </c>
      <c r="I3347" s="24" t="n">
        <v>5953.07</v>
      </c>
      <c r="J3347" s="25" t="n">
        <v>45361</v>
      </c>
      <c r="K3347" s="25" t="n">
        <v>45812</v>
      </c>
      <c r="L3347" t="n">
        <v>3</v>
      </c>
      <c r="M3347" t="n">
        <v>4</v>
      </c>
      <c r="N3347" t="n">
        <v>4</v>
      </c>
      <c r="O3347">
        <f>DATE(2026,1,1)-K3347</f>
        <v/>
      </c>
      <c r="P3347">
        <f>IF(G3347&gt;=2,"Repeat","One-time")</f>
        <v/>
      </c>
    </row>
    <row r="3348">
      <c r="A3348" t="inlineStr">
        <is>
          <t>C10394</t>
        </is>
      </c>
      <c r="B3348" t="inlineStr">
        <is>
          <t>Pooja Sinha</t>
        </is>
      </c>
      <c r="C3348" t="inlineStr">
        <is>
          <t>West</t>
        </is>
      </c>
      <c r="D3348" t="inlineStr">
        <is>
          <t>Pune</t>
        </is>
      </c>
      <c r="E3348" t="inlineStr">
        <is>
          <t>No</t>
        </is>
      </c>
      <c r="F3348" t="inlineStr">
        <is>
          <t>Loyal</t>
        </is>
      </c>
      <c r="G3348" t="n">
        <v>3</v>
      </c>
      <c r="H3348" s="24" t="n">
        <v>31818.51</v>
      </c>
      <c r="I3348" s="24" t="n">
        <v>5011.29</v>
      </c>
      <c r="J3348" s="25" t="n">
        <v>45888</v>
      </c>
      <c r="K3348" s="25" t="n">
        <v>45989</v>
      </c>
      <c r="L3348" t="n">
        <v>5</v>
      </c>
      <c r="M3348" t="n">
        <v>3</v>
      </c>
      <c r="N3348" t="n">
        <v>4</v>
      </c>
      <c r="O3348">
        <f>DATE(2026,1,1)-K3348</f>
        <v/>
      </c>
      <c r="P3348">
        <f>IF(G3348&gt;=2,"Repeat","One-time")</f>
        <v/>
      </c>
    </row>
    <row r="3349">
      <c r="A3349" t="inlineStr">
        <is>
          <t>C01799</t>
        </is>
      </c>
      <c r="B3349" t="inlineStr">
        <is>
          <t>Diya Banerjee</t>
        </is>
      </c>
      <c r="C3349" t="inlineStr">
        <is>
          <t>West</t>
        </is>
      </c>
      <c r="D3349" t="inlineStr">
        <is>
          <t>Ahmedabad</t>
        </is>
      </c>
      <c r="E3349" t="inlineStr">
        <is>
          <t>No</t>
        </is>
      </c>
      <c r="F3349" t="inlineStr">
        <is>
          <t>At Risk</t>
        </is>
      </c>
      <c r="G3349" t="n">
        <v>7</v>
      </c>
      <c r="H3349" s="24" t="n">
        <v>31810.24</v>
      </c>
      <c r="I3349" s="24" t="n">
        <v>5204.04</v>
      </c>
      <c r="J3349" s="25" t="n">
        <v>45050</v>
      </c>
      <c r="K3349" s="25" t="n">
        <v>45717</v>
      </c>
      <c r="L3349" t="n">
        <v>2</v>
      </c>
      <c r="M3349" t="n">
        <v>4</v>
      </c>
      <c r="N3349" t="n">
        <v>4</v>
      </c>
      <c r="O3349">
        <f>DATE(2026,1,1)-K3349</f>
        <v/>
      </c>
      <c r="P3349">
        <f>IF(G3349&gt;=2,"Repeat","One-time")</f>
        <v/>
      </c>
    </row>
    <row r="3350">
      <c r="A3350" t="inlineStr">
        <is>
          <t>C08419</t>
        </is>
      </c>
      <c r="B3350" t="inlineStr">
        <is>
          <t>Aarav Das</t>
        </is>
      </c>
      <c r="C3350" t="inlineStr">
        <is>
          <t>South</t>
        </is>
      </c>
      <c r="D3350" t="inlineStr">
        <is>
          <t>Chennai</t>
        </is>
      </c>
      <c r="E3350" t="inlineStr">
        <is>
          <t>No</t>
        </is>
      </c>
      <c r="F3350" t="inlineStr">
        <is>
          <t>High Value</t>
        </is>
      </c>
      <c r="G3350" t="n">
        <v>6</v>
      </c>
      <c r="H3350" s="24" t="n">
        <v>31797.62</v>
      </c>
      <c r="I3350" s="24" t="n">
        <v>8879.459999999999</v>
      </c>
      <c r="J3350" s="25" t="n">
        <v>45758</v>
      </c>
      <c r="K3350" s="25" t="n">
        <v>45975</v>
      </c>
      <c r="L3350" t="n">
        <v>4</v>
      </c>
      <c r="M3350" t="n">
        <v>4</v>
      </c>
      <c r="N3350" t="n">
        <v>4</v>
      </c>
      <c r="O3350">
        <f>DATE(2026,1,1)-K3350</f>
        <v/>
      </c>
      <c r="P3350">
        <f>IF(G3350&gt;=2,"Repeat","One-time")</f>
        <v/>
      </c>
    </row>
    <row r="3351">
      <c r="A3351" t="inlineStr">
        <is>
          <t>C02219</t>
        </is>
      </c>
      <c r="B3351" t="inlineStr">
        <is>
          <t>Harpreet Sinha</t>
        </is>
      </c>
      <c r="C3351" t="inlineStr">
        <is>
          <t>South</t>
        </is>
      </c>
      <c r="D3351" t="inlineStr">
        <is>
          <t>Bengaluru</t>
        </is>
      </c>
      <c r="E3351" t="inlineStr">
        <is>
          <t>No</t>
        </is>
      </c>
      <c r="F3351" t="inlineStr">
        <is>
          <t>At Risk</t>
        </is>
      </c>
      <c r="G3351" t="n">
        <v>2</v>
      </c>
      <c r="H3351" s="24" t="n">
        <v>31795.2</v>
      </c>
      <c r="I3351" s="24" t="n">
        <v>6962.75</v>
      </c>
      <c r="J3351" s="25" t="n">
        <v>45120</v>
      </c>
      <c r="K3351" s="25" t="n">
        <v>45191</v>
      </c>
      <c r="L3351" t="n">
        <v>1</v>
      </c>
      <c r="M3351" t="n">
        <v>2</v>
      </c>
      <c r="N3351" t="n">
        <v>4</v>
      </c>
      <c r="O3351">
        <f>DATE(2026,1,1)-K3351</f>
        <v/>
      </c>
      <c r="P3351">
        <f>IF(G3351&gt;=2,"Repeat","One-time")</f>
        <v/>
      </c>
    </row>
    <row r="3352">
      <c r="A3352" t="inlineStr">
        <is>
          <t>C10049</t>
        </is>
      </c>
      <c r="B3352" t="inlineStr">
        <is>
          <t>Nikhil Sinha</t>
        </is>
      </c>
      <c r="C3352" t="inlineStr">
        <is>
          <t>South</t>
        </is>
      </c>
      <c r="D3352" t="inlineStr">
        <is>
          <t>Hyderabad</t>
        </is>
      </c>
      <c r="E3352" t="inlineStr">
        <is>
          <t>Yes</t>
        </is>
      </c>
      <c r="F3352" t="inlineStr">
        <is>
          <t>Loyal</t>
        </is>
      </c>
      <c r="G3352" t="n">
        <v>3</v>
      </c>
      <c r="H3352" s="24" t="n">
        <v>31785.84</v>
      </c>
      <c r="I3352" s="24" t="n">
        <v>4388.36</v>
      </c>
      <c r="J3352" s="25" t="n">
        <v>45914</v>
      </c>
      <c r="K3352" s="25" t="n">
        <v>45977</v>
      </c>
      <c r="L3352" t="n">
        <v>4</v>
      </c>
      <c r="M3352" t="n">
        <v>3</v>
      </c>
      <c r="N3352" t="n">
        <v>4</v>
      </c>
      <c r="O3352">
        <f>DATE(2026,1,1)-K3352</f>
        <v/>
      </c>
      <c r="P3352">
        <f>IF(G3352&gt;=2,"Repeat","One-time")</f>
        <v/>
      </c>
    </row>
    <row r="3353">
      <c r="A3353" t="inlineStr">
        <is>
          <t>C02344</t>
        </is>
      </c>
      <c r="B3353" t="inlineStr">
        <is>
          <t>Ayesha Kumar</t>
        </is>
      </c>
      <c r="C3353" t="inlineStr">
        <is>
          <t>South</t>
        </is>
      </c>
      <c r="D3353" t="inlineStr">
        <is>
          <t>Coimbatore</t>
        </is>
      </c>
      <c r="E3353" t="inlineStr">
        <is>
          <t>No</t>
        </is>
      </c>
      <c r="F3353" t="inlineStr">
        <is>
          <t>Loyal</t>
        </is>
      </c>
      <c r="G3353" t="n">
        <v>3</v>
      </c>
      <c r="H3353" s="24" t="n">
        <v>31784.81</v>
      </c>
      <c r="I3353" s="24" t="n">
        <v>5750.27</v>
      </c>
      <c r="J3353" s="25" t="n">
        <v>45120</v>
      </c>
      <c r="K3353" s="25" t="n">
        <v>45771</v>
      </c>
      <c r="L3353" t="n">
        <v>3</v>
      </c>
      <c r="M3353" t="n">
        <v>3</v>
      </c>
      <c r="N3353" t="n">
        <v>4</v>
      </c>
      <c r="O3353">
        <f>DATE(2026,1,1)-K3353</f>
        <v/>
      </c>
      <c r="P3353">
        <f>IF(G3353&gt;=2,"Repeat","One-time")</f>
        <v/>
      </c>
    </row>
    <row r="3354">
      <c r="A3354" t="inlineStr">
        <is>
          <t>C08625</t>
        </is>
      </c>
      <c r="B3354" t="inlineStr">
        <is>
          <t>Sanjay Singh</t>
        </is>
      </c>
      <c r="C3354" t="inlineStr">
        <is>
          <t>East</t>
        </is>
      </c>
      <c r="D3354" t="inlineStr">
        <is>
          <t>Bhubaneswar</t>
        </is>
      </c>
      <c r="E3354" t="inlineStr">
        <is>
          <t>No</t>
        </is>
      </c>
      <c r="F3354" t="inlineStr">
        <is>
          <t>High Value</t>
        </is>
      </c>
      <c r="G3354" t="n">
        <v>4</v>
      </c>
      <c r="H3354" s="24" t="n">
        <v>31775.89</v>
      </c>
      <c r="I3354" s="24" t="n">
        <v>2421.18</v>
      </c>
      <c r="J3354" s="25" t="n">
        <v>45838</v>
      </c>
      <c r="K3354" s="25" t="n">
        <v>46002</v>
      </c>
      <c r="L3354" t="n">
        <v>5</v>
      </c>
      <c r="M3354" t="n">
        <v>4</v>
      </c>
      <c r="N3354" t="n">
        <v>4</v>
      </c>
      <c r="O3354">
        <f>DATE(2026,1,1)-K3354</f>
        <v/>
      </c>
      <c r="P3354">
        <f>IF(G3354&gt;=2,"Repeat","One-time")</f>
        <v/>
      </c>
    </row>
    <row r="3355">
      <c r="A3355" t="inlineStr">
        <is>
          <t>C00823</t>
        </is>
      </c>
      <c r="B3355" t="inlineStr">
        <is>
          <t>Vivaan Fernandes</t>
        </is>
      </c>
      <c r="C3355" t="inlineStr">
        <is>
          <t>North</t>
        </is>
      </c>
      <c r="D3355" t="inlineStr">
        <is>
          <t>Delhi</t>
        </is>
      </c>
      <c r="E3355" t="inlineStr">
        <is>
          <t>No</t>
        </is>
      </c>
      <c r="F3355" t="inlineStr">
        <is>
          <t>At Risk</t>
        </is>
      </c>
      <c r="G3355" t="n">
        <v>6</v>
      </c>
      <c r="H3355" s="24" t="n">
        <v>31768.1</v>
      </c>
      <c r="I3355" s="24" t="n">
        <v>5989.65</v>
      </c>
      <c r="J3355" s="25" t="n">
        <v>44927</v>
      </c>
      <c r="K3355" s="25" t="n">
        <v>45245</v>
      </c>
      <c r="L3355" t="n">
        <v>1</v>
      </c>
      <c r="M3355" t="n">
        <v>4</v>
      </c>
      <c r="N3355" t="n">
        <v>4</v>
      </c>
      <c r="O3355">
        <f>DATE(2026,1,1)-K3355</f>
        <v/>
      </c>
      <c r="P3355">
        <f>IF(G3355&gt;=2,"Repeat","One-time")</f>
        <v/>
      </c>
    </row>
    <row r="3356">
      <c r="A3356" t="inlineStr">
        <is>
          <t>C04133</t>
        </is>
      </c>
      <c r="B3356" t="inlineStr">
        <is>
          <t>Tanvi Das</t>
        </is>
      </c>
      <c r="C3356" t="inlineStr">
        <is>
          <t>South</t>
        </is>
      </c>
      <c r="D3356" t="inlineStr">
        <is>
          <t>Chennai</t>
        </is>
      </c>
      <c r="E3356" t="inlineStr">
        <is>
          <t>No</t>
        </is>
      </c>
      <c r="F3356" t="inlineStr">
        <is>
          <t>At Risk</t>
        </is>
      </c>
      <c r="G3356" t="n">
        <v>2</v>
      </c>
      <c r="H3356" s="24" t="n">
        <v>31767.43</v>
      </c>
      <c r="I3356" s="24" t="n">
        <v>4504.18</v>
      </c>
      <c r="J3356" s="25" t="n">
        <v>45419</v>
      </c>
      <c r="K3356" s="25" t="n">
        <v>45465</v>
      </c>
      <c r="L3356" t="n">
        <v>1</v>
      </c>
      <c r="M3356" t="n">
        <v>2</v>
      </c>
      <c r="N3356" t="n">
        <v>4</v>
      </c>
      <c r="O3356">
        <f>DATE(2026,1,1)-K3356</f>
        <v/>
      </c>
      <c r="P3356">
        <f>IF(G3356&gt;=2,"Repeat","One-time")</f>
        <v/>
      </c>
    </row>
    <row r="3357">
      <c r="A3357" t="inlineStr">
        <is>
          <t>C00511</t>
        </is>
      </c>
      <c r="B3357" t="inlineStr">
        <is>
          <t>Amit Thakur</t>
        </is>
      </c>
      <c r="C3357" t="inlineStr">
        <is>
          <t>South</t>
        </is>
      </c>
      <c r="D3357" t="inlineStr">
        <is>
          <t>Chennai</t>
        </is>
      </c>
      <c r="E3357" t="inlineStr">
        <is>
          <t>No</t>
        </is>
      </c>
      <c r="F3357" t="inlineStr">
        <is>
          <t>At Risk</t>
        </is>
      </c>
      <c r="G3357" t="n">
        <v>7</v>
      </c>
      <c r="H3357" s="24" t="n">
        <v>31765.31</v>
      </c>
      <c r="I3357" s="24" t="n">
        <v>6611.41</v>
      </c>
      <c r="J3357" s="25" t="n">
        <v>45026</v>
      </c>
      <c r="K3357" s="25" t="n">
        <v>45613</v>
      </c>
      <c r="L3357" t="n">
        <v>2</v>
      </c>
      <c r="M3357" t="n">
        <v>4</v>
      </c>
      <c r="N3357" t="n">
        <v>4</v>
      </c>
      <c r="O3357">
        <f>DATE(2026,1,1)-K3357</f>
        <v/>
      </c>
      <c r="P3357">
        <f>IF(G3357&gt;=2,"Repeat","One-time")</f>
        <v/>
      </c>
    </row>
    <row r="3358">
      <c r="A3358" t="inlineStr">
        <is>
          <t>C06900</t>
        </is>
      </c>
      <c r="B3358" t="inlineStr">
        <is>
          <t>Neha Rao</t>
        </is>
      </c>
      <c r="C3358" t="inlineStr">
        <is>
          <t>South</t>
        </is>
      </c>
      <c r="D3358" t="inlineStr">
        <is>
          <t>Hyderabad</t>
        </is>
      </c>
      <c r="E3358" t="inlineStr">
        <is>
          <t>No</t>
        </is>
      </c>
      <c r="F3358" t="inlineStr">
        <is>
          <t>High Value</t>
        </is>
      </c>
      <c r="G3358" t="n">
        <v>5</v>
      </c>
      <c r="H3358" s="24" t="n">
        <v>31761.54</v>
      </c>
      <c r="I3358" s="24" t="n">
        <v>7553.81</v>
      </c>
      <c r="J3358" s="25" t="n">
        <v>45583</v>
      </c>
      <c r="K3358" s="25" t="n">
        <v>46018</v>
      </c>
      <c r="L3358" t="n">
        <v>5</v>
      </c>
      <c r="M3358" t="n">
        <v>4</v>
      </c>
      <c r="N3358" t="n">
        <v>4</v>
      </c>
      <c r="O3358">
        <f>DATE(2026,1,1)-K3358</f>
        <v/>
      </c>
      <c r="P3358">
        <f>IF(G3358&gt;=2,"Repeat","One-time")</f>
        <v/>
      </c>
    </row>
    <row r="3359">
      <c r="A3359" t="inlineStr">
        <is>
          <t>C06150</t>
        </is>
      </c>
      <c r="B3359" t="inlineStr">
        <is>
          <t>Vivaan Singh</t>
        </is>
      </c>
      <c r="C3359" t="inlineStr">
        <is>
          <t>Central</t>
        </is>
      </c>
      <c r="D3359" t="inlineStr">
        <is>
          <t>Bhopal</t>
        </is>
      </c>
      <c r="E3359" t="inlineStr">
        <is>
          <t>No</t>
        </is>
      </c>
      <c r="F3359" t="inlineStr">
        <is>
          <t>At Risk</t>
        </is>
      </c>
      <c r="G3359" t="n">
        <v>1</v>
      </c>
      <c r="H3359" s="24" t="n">
        <v>31717.29</v>
      </c>
      <c r="I3359" s="24" t="n">
        <v>140.55</v>
      </c>
      <c r="J3359" s="25" t="n">
        <v>45622</v>
      </c>
      <c r="K3359" s="25" t="n">
        <v>45622</v>
      </c>
      <c r="L3359" t="n">
        <v>2</v>
      </c>
      <c r="M3359" t="n">
        <v>1</v>
      </c>
      <c r="N3359" t="n">
        <v>4</v>
      </c>
      <c r="O3359">
        <f>DATE(2026,1,1)-K3359</f>
        <v/>
      </c>
      <c r="P3359">
        <f>IF(G3359&gt;=2,"Repeat","One-time")</f>
        <v/>
      </c>
    </row>
    <row r="3360">
      <c r="A3360" t="inlineStr">
        <is>
          <t>C09340</t>
        </is>
      </c>
      <c r="B3360" t="inlineStr">
        <is>
          <t>Varun Prasad</t>
        </is>
      </c>
      <c r="C3360" t="inlineStr">
        <is>
          <t>South</t>
        </is>
      </c>
      <c r="D3360" t="inlineStr">
        <is>
          <t>Hyderabad</t>
        </is>
      </c>
      <c r="E3360" t="inlineStr">
        <is>
          <t>Yes</t>
        </is>
      </c>
      <c r="F3360" t="inlineStr">
        <is>
          <t>Loyal</t>
        </is>
      </c>
      <c r="G3360" t="n">
        <v>3</v>
      </c>
      <c r="H3360" s="24" t="n">
        <v>31696.98</v>
      </c>
      <c r="I3360" s="24" t="n">
        <v>4099.93</v>
      </c>
      <c r="J3360" s="25" t="n">
        <v>45798</v>
      </c>
      <c r="K3360" s="25" t="n">
        <v>45953</v>
      </c>
      <c r="L3360" t="n">
        <v>4</v>
      </c>
      <c r="M3360" t="n">
        <v>3</v>
      </c>
      <c r="N3360" t="n">
        <v>4</v>
      </c>
      <c r="O3360">
        <f>DATE(2026,1,1)-K3360</f>
        <v/>
      </c>
      <c r="P3360">
        <f>IF(G3360&gt;=2,"Repeat","One-time")</f>
        <v/>
      </c>
    </row>
    <row r="3361">
      <c r="A3361" t="inlineStr">
        <is>
          <t>C03395</t>
        </is>
      </c>
      <c r="B3361" t="inlineStr">
        <is>
          <t>Harpreet Thakur</t>
        </is>
      </c>
      <c r="C3361" t="inlineStr">
        <is>
          <t>West</t>
        </is>
      </c>
      <c r="D3361" t="inlineStr">
        <is>
          <t>Ahmedabad</t>
        </is>
      </c>
      <c r="E3361" t="inlineStr">
        <is>
          <t>No</t>
        </is>
      </c>
      <c r="F3361" t="inlineStr">
        <is>
          <t>At Risk</t>
        </is>
      </c>
      <c r="G3361" t="n">
        <v>2</v>
      </c>
      <c r="H3361" s="24" t="n">
        <v>31696.86</v>
      </c>
      <c r="I3361" s="24" t="n">
        <v>8635.209999999999</v>
      </c>
      <c r="J3361" s="25" t="n">
        <v>45405</v>
      </c>
      <c r="K3361" s="25" t="n">
        <v>45522</v>
      </c>
      <c r="L3361" t="n">
        <v>2</v>
      </c>
      <c r="M3361" t="n">
        <v>2</v>
      </c>
      <c r="N3361" t="n">
        <v>4</v>
      </c>
      <c r="O3361">
        <f>DATE(2026,1,1)-K3361</f>
        <v/>
      </c>
      <c r="P3361">
        <f>IF(G3361&gt;=2,"Repeat","One-time")</f>
        <v/>
      </c>
    </row>
    <row r="3362">
      <c r="A3362" t="inlineStr">
        <is>
          <t>C03848</t>
        </is>
      </c>
      <c r="B3362" t="inlineStr">
        <is>
          <t>Diya Mishra</t>
        </is>
      </c>
      <c r="C3362" t="inlineStr">
        <is>
          <t>South</t>
        </is>
      </c>
      <c r="D3362" t="inlineStr">
        <is>
          <t>Hyderabad</t>
        </is>
      </c>
      <c r="E3362" t="inlineStr">
        <is>
          <t>No</t>
        </is>
      </c>
      <c r="F3362" t="inlineStr">
        <is>
          <t>At Risk</t>
        </is>
      </c>
      <c r="G3362" t="n">
        <v>4</v>
      </c>
      <c r="H3362" s="24" t="n">
        <v>31683.91</v>
      </c>
      <c r="I3362" s="24" t="n">
        <v>10687.02</v>
      </c>
      <c r="J3362" s="25" t="n">
        <v>45306</v>
      </c>
      <c r="K3362" s="25" t="n">
        <v>45494</v>
      </c>
      <c r="L3362" t="n">
        <v>2</v>
      </c>
      <c r="M3362" t="n">
        <v>3</v>
      </c>
      <c r="N3362" t="n">
        <v>4</v>
      </c>
      <c r="O3362">
        <f>DATE(2026,1,1)-K3362</f>
        <v/>
      </c>
      <c r="P3362">
        <f>IF(G3362&gt;=2,"Repeat","One-time")</f>
        <v/>
      </c>
    </row>
    <row r="3363">
      <c r="A3363" t="inlineStr">
        <is>
          <t>C00003</t>
        </is>
      </c>
      <c r="B3363" t="inlineStr">
        <is>
          <t>Ananya Khan</t>
        </is>
      </c>
      <c r="C3363" t="inlineStr">
        <is>
          <t>Central</t>
        </is>
      </c>
      <c r="D3363" t="inlineStr">
        <is>
          <t>Nagpur</t>
        </is>
      </c>
      <c r="E3363" t="inlineStr">
        <is>
          <t>No</t>
        </is>
      </c>
      <c r="F3363" t="inlineStr">
        <is>
          <t>At Risk</t>
        </is>
      </c>
      <c r="G3363" t="n">
        <v>6</v>
      </c>
      <c r="H3363" s="24" t="n">
        <v>31672.75</v>
      </c>
      <c r="I3363" s="24" t="n">
        <v>10702.06</v>
      </c>
      <c r="J3363" s="25" t="n">
        <v>44944</v>
      </c>
      <c r="K3363" s="25" t="n">
        <v>45046</v>
      </c>
      <c r="L3363" t="n">
        <v>1</v>
      </c>
      <c r="M3363" t="n">
        <v>4</v>
      </c>
      <c r="N3363" t="n">
        <v>4</v>
      </c>
      <c r="O3363">
        <f>DATE(2026,1,1)-K3363</f>
        <v/>
      </c>
      <c r="P3363">
        <f>IF(G3363&gt;=2,"Repeat","One-time")</f>
        <v/>
      </c>
    </row>
    <row r="3364">
      <c r="A3364" t="inlineStr">
        <is>
          <t>C02997</t>
        </is>
      </c>
      <c r="B3364" t="inlineStr">
        <is>
          <t>Lakshmi Chopra</t>
        </is>
      </c>
      <c r="C3364" t="inlineStr">
        <is>
          <t>South</t>
        </is>
      </c>
      <c r="D3364" t="inlineStr">
        <is>
          <t>Hyderabad</t>
        </is>
      </c>
      <c r="E3364" t="inlineStr">
        <is>
          <t>No</t>
        </is>
      </c>
      <c r="F3364" t="inlineStr">
        <is>
          <t>At Risk</t>
        </is>
      </c>
      <c r="G3364" t="n">
        <v>6</v>
      </c>
      <c r="H3364" s="24" t="n">
        <v>31672.02</v>
      </c>
      <c r="I3364" s="24" t="n">
        <v>7222.29</v>
      </c>
      <c r="J3364" s="25" t="n">
        <v>45194</v>
      </c>
      <c r="K3364" s="25" t="n">
        <v>45582</v>
      </c>
      <c r="L3364" t="n">
        <v>2</v>
      </c>
      <c r="M3364" t="n">
        <v>4</v>
      </c>
      <c r="N3364" t="n">
        <v>4</v>
      </c>
      <c r="O3364">
        <f>DATE(2026,1,1)-K3364</f>
        <v/>
      </c>
      <c r="P3364">
        <f>IF(G3364&gt;=2,"Repeat","One-time")</f>
        <v/>
      </c>
    </row>
    <row r="3365">
      <c r="A3365" t="inlineStr">
        <is>
          <t>C01176</t>
        </is>
      </c>
      <c r="B3365" t="inlineStr">
        <is>
          <t>Meera Thakur</t>
        </is>
      </c>
      <c r="C3365" t="inlineStr">
        <is>
          <t>South</t>
        </is>
      </c>
      <c r="D3365" t="inlineStr">
        <is>
          <t>Kochi</t>
        </is>
      </c>
      <c r="E3365" t="inlineStr">
        <is>
          <t>No</t>
        </is>
      </c>
      <c r="F3365" t="inlineStr">
        <is>
          <t>At Risk</t>
        </is>
      </c>
      <c r="G3365" t="n">
        <v>10</v>
      </c>
      <c r="H3365" s="24" t="n">
        <v>31666.82</v>
      </c>
      <c r="I3365" s="24" t="n">
        <v>4179.68</v>
      </c>
      <c r="J3365" s="25" t="n">
        <v>44983</v>
      </c>
      <c r="K3365" s="25" t="n">
        <v>45579</v>
      </c>
      <c r="L3365" t="n">
        <v>2</v>
      </c>
      <c r="M3365" t="n">
        <v>5</v>
      </c>
      <c r="N3365" t="n">
        <v>4</v>
      </c>
      <c r="O3365">
        <f>DATE(2026,1,1)-K3365</f>
        <v/>
      </c>
      <c r="P3365">
        <f>IF(G3365&gt;=2,"Repeat","One-time")</f>
        <v/>
      </c>
    </row>
    <row r="3366">
      <c r="A3366" t="inlineStr">
        <is>
          <t>C07272</t>
        </is>
      </c>
      <c r="B3366" t="inlineStr">
        <is>
          <t>Zoya Joshi</t>
        </is>
      </c>
      <c r="C3366" t="inlineStr">
        <is>
          <t>East</t>
        </is>
      </c>
      <c r="D3366" t="inlineStr">
        <is>
          <t>Patna</t>
        </is>
      </c>
      <c r="E3366" t="inlineStr">
        <is>
          <t>Yes</t>
        </is>
      </c>
      <c r="F3366" t="inlineStr">
        <is>
          <t>High Value</t>
        </is>
      </c>
      <c r="G3366" t="n">
        <v>8</v>
      </c>
      <c r="H3366" s="24" t="n">
        <v>31665.18</v>
      </c>
      <c r="I3366" s="24" t="n">
        <v>9339.120000000001</v>
      </c>
      <c r="J3366" s="25" t="n">
        <v>45632</v>
      </c>
      <c r="K3366" s="25" t="n">
        <v>45930</v>
      </c>
      <c r="L3366" t="n">
        <v>4</v>
      </c>
      <c r="M3366" t="n">
        <v>5</v>
      </c>
      <c r="N3366" t="n">
        <v>4</v>
      </c>
      <c r="O3366">
        <f>DATE(2026,1,1)-K3366</f>
        <v/>
      </c>
      <c r="P3366">
        <f>IF(G3366&gt;=2,"Repeat","One-time")</f>
        <v/>
      </c>
    </row>
    <row r="3367">
      <c r="A3367" t="inlineStr">
        <is>
          <t>C06463</t>
        </is>
      </c>
      <c r="B3367" t="inlineStr">
        <is>
          <t>Sanjay Verma</t>
        </is>
      </c>
      <c r="C3367" t="inlineStr">
        <is>
          <t>North</t>
        </is>
      </c>
      <c r="D3367" t="inlineStr">
        <is>
          <t>Jaipur</t>
        </is>
      </c>
      <c r="E3367" t="inlineStr">
        <is>
          <t>No</t>
        </is>
      </c>
      <c r="F3367" t="inlineStr">
        <is>
          <t>High Value</t>
        </is>
      </c>
      <c r="G3367" t="n">
        <v>8</v>
      </c>
      <c r="H3367" s="24" t="n">
        <v>31651.15</v>
      </c>
      <c r="I3367" s="24" t="n">
        <v>6199.49</v>
      </c>
      <c r="J3367" s="25" t="n">
        <v>45615</v>
      </c>
      <c r="K3367" s="25" t="n">
        <v>45998</v>
      </c>
      <c r="L3367" t="n">
        <v>5</v>
      </c>
      <c r="M3367" t="n">
        <v>5</v>
      </c>
      <c r="N3367" t="n">
        <v>4</v>
      </c>
      <c r="O3367">
        <f>DATE(2026,1,1)-K3367</f>
        <v/>
      </c>
      <c r="P3367">
        <f>IF(G3367&gt;=2,"Repeat","One-time")</f>
        <v/>
      </c>
    </row>
    <row r="3368">
      <c r="A3368" t="inlineStr">
        <is>
          <t>C10648</t>
        </is>
      </c>
      <c r="B3368" t="inlineStr">
        <is>
          <t>Gurpreet Prasad</t>
        </is>
      </c>
      <c r="C3368" t="inlineStr">
        <is>
          <t>North</t>
        </is>
      </c>
      <c r="D3368" t="inlineStr">
        <is>
          <t>Delhi</t>
        </is>
      </c>
      <c r="E3368" t="inlineStr">
        <is>
          <t>No</t>
        </is>
      </c>
      <c r="F3368" t="inlineStr">
        <is>
          <t>High Value</t>
        </is>
      </c>
      <c r="G3368" t="n">
        <v>4</v>
      </c>
      <c r="H3368" s="24" t="n">
        <v>31636.31</v>
      </c>
      <c r="I3368" s="24" t="n">
        <v>2007.27</v>
      </c>
      <c r="J3368" s="25" t="n">
        <v>45929</v>
      </c>
      <c r="K3368" s="25" t="n">
        <v>46003</v>
      </c>
      <c r="L3368" t="n">
        <v>5</v>
      </c>
      <c r="M3368" t="n">
        <v>4</v>
      </c>
      <c r="N3368" t="n">
        <v>4</v>
      </c>
      <c r="O3368">
        <f>DATE(2026,1,1)-K3368</f>
        <v/>
      </c>
      <c r="P3368">
        <f>IF(G3368&gt;=2,"Repeat","One-time")</f>
        <v/>
      </c>
    </row>
    <row r="3369">
      <c r="A3369" t="inlineStr">
        <is>
          <t>C05226</t>
        </is>
      </c>
      <c r="B3369" t="inlineStr">
        <is>
          <t>Joseph Mehta</t>
        </is>
      </c>
      <c r="C3369" t="inlineStr">
        <is>
          <t>South</t>
        </is>
      </c>
      <c r="D3369" t="inlineStr">
        <is>
          <t>Bengaluru</t>
        </is>
      </c>
      <c r="E3369" t="inlineStr">
        <is>
          <t>Yes</t>
        </is>
      </c>
      <c r="F3369" t="inlineStr">
        <is>
          <t>High Value</t>
        </is>
      </c>
      <c r="G3369" t="n">
        <v>9</v>
      </c>
      <c r="H3369" s="24" t="n">
        <v>31599.15</v>
      </c>
      <c r="I3369" s="24" t="n">
        <v>9914.93</v>
      </c>
      <c r="J3369" s="25" t="n">
        <v>45546</v>
      </c>
      <c r="K3369" s="25" t="n">
        <v>45963</v>
      </c>
      <c r="L3369" t="n">
        <v>4</v>
      </c>
      <c r="M3369" t="n">
        <v>5</v>
      </c>
      <c r="N3369" t="n">
        <v>4</v>
      </c>
      <c r="O3369">
        <f>DATE(2026,1,1)-K3369</f>
        <v/>
      </c>
      <c r="P3369">
        <f>IF(G3369&gt;=2,"Repeat","One-time")</f>
        <v/>
      </c>
    </row>
    <row r="3370">
      <c r="A3370" t="inlineStr">
        <is>
          <t>C01243</t>
        </is>
      </c>
      <c r="B3370" t="inlineStr">
        <is>
          <t>Aarav Sinha</t>
        </is>
      </c>
      <c r="C3370" t="inlineStr">
        <is>
          <t>West</t>
        </is>
      </c>
      <c r="D3370" t="inlineStr">
        <is>
          <t>Pune</t>
        </is>
      </c>
      <c r="E3370" t="inlineStr">
        <is>
          <t>No</t>
        </is>
      </c>
      <c r="F3370" t="inlineStr">
        <is>
          <t>At Risk</t>
        </is>
      </c>
      <c r="G3370" t="n">
        <v>7</v>
      </c>
      <c r="H3370" s="24" t="n">
        <v>31567.74</v>
      </c>
      <c r="I3370" s="24" t="n">
        <v>6187.39</v>
      </c>
      <c r="J3370" s="25" t="n">
        <v>44981</v>
      </c>
      <c r="K3370" s="25" t="n">
        <v>45374</v>
      </c>
      <c r="L3370" t="n">
        <v>1</v>
      </c>
      <c r="M3370" t="n">
        <v>4</v>
      </c>
      <c r="N3370" t="n">
        <v>4</v>
      </c>
      <c r="O3370">
        <f>DATE(2026,1,1)-K3370</f>
        <v/>
      </c>
      <c r="P3370">
        <f>IF(G3370&gt;=2,"Repeat","One-time")</f>
        <v/>
      </c>
    </row>
    <row r="3371">
      <c r="A3371" t="inlineStr">
        <is>
          <t>C10829</t>
        </is>
      </c>
      <c r="B3371" t="inlineStr">
        <is>
          <t>Abhishek Agarwal</t>
        </is>
      </c>
      <c r="C3371" t="inlineStr">
        <is>
          <t>North</t>
        </is>
      </c>
      <c r="D3371" t="inlineStr">
        <is>
          <t>Delhi</t>
        </is>
      </c>
      <c r="E3371" t="inlineStr">
        <is>
          <t>No</t>
        </is>
      </c>
      <c r="F3371" t="inlineStr">
        <is>
          <t>New</t>
        </is>
      </c>
      <c r="G3371" t="n">
        <v>2</v>
      </c>
      <c r="H3371" s="24" t="n">
        <v>31550.11</v>
      </c>
      <c r="I3371" s="24" t="n">
        <v>5230.54</v>
      </c>
      <c r="J3371" s="25" t="n">
        <v>45988</v>
      </c>
      <c r="K3371" s="25" t="n">
        <v>46014</v>
      </c>
      <c r="L3371" t="n">
        <v>5</v>
      </c>
      <c r="M3371" t="n">
        <v>3</v>
      </c>
      <c r="N3371" t="n">
        <v>4</v>
      </c>
      <c r="O3371">
        <f>DATE(2026,1,1)-K3371</f>
        <v/>
      </c>
      <c r="P3371">
        <f>IF(G3371&gt;=2,"Repeat","One-time")</f>
        <v/>
      </c>
    </row>
    <row r="3372">
      <c r="A3372" t="inlineStr">
        <is>
          <t>C03840</t>
        </is>
      </c>
      <c r="B3372" t="inlineStr">
        <is>
          <t>Shreya Chopra</t>
        </is>
      </c>
      <c r="C3372" t="inlineStr">
        <is>
          <t>South</t>
        </is>
      </c>
      <c r="D3372" t="inlineStr">
        <is>
          <t>Hyderabad</t>
        </is>
      </c>
      <c r="E3372" t="inlineStr">
        <is>
          <t>No</t>
        </is>
      </c>
      <c r="F3372" t="inlineStr">
        <is>
          <t>At Risk</t>
        </is>
      </c>
      <c r="G3372" t="n">
        <v>4</v>
      </c>
      <c r="H3372" s="24" t="n">
        <v>31538.35</v>
      </c>
      <c r="I3372" s="24" t="n">
        <v>5021.6</v>
      </c>
      <c r="J3372" s="25" t="n">
        <v>45320</v>
      </c>
      <c r="K3372" s="25" t="n">
        <v>45390</v>
      </c>
      <c r="L3372" t="n">
        <v>1</v>
      </c>
      <c r="M3372" t="n">
        <v>3</v>
      </c>
      <c r="N3372" t="n">
        <v>4</v>
      </c>
      <c r="O3372">
        <f>DATE(2026,1,1)-K3372</f>
        <v/>
      </c>
      <c r="P3372">
        <f>IF(G3372&gt;=2,"Repeat","One-time")</f>
        <v/>
      </c>
    </row>
    <row r="3373">
      <c r="A3373" t="inlineStr">
        <is>
          <t>C04847</t>
        </is>
      </c>
      <c r="B3373" t="inlineStr">
        <is>
          <t>Ananya Gupta</t>
        </is>
      </c>
      <c r="C3373" t="inlineStr">
        <is>
          <t>West</t>
        </is>
      </c>
      <c r="D3373" t="inlineStr">
        <is>
          <t>Pune</t>
        </is>
      </c>
      <c r="E3373" t="inlineStr">
        <is>
          <t>No</t>
        </is>
      </c>
      <c r="F3373" t="inlineStr">
        <is>
          <t>High Value</t>
        </is>
      </c>
      <c r="G3373" t="n">
        <v>6</v>
      </c>
      <c r="H3373" s="24" t="n">
        <v>31516.17</v>
      </c>
      <c r="I3373" s="24" t="n">
        <v>6651.87</v>
      </c>
      <c r="J3373" s="25" t="n">
        <v>45636</v>
      </c>
      <c r="K3373" s="25" t="n">
        <v>45979</v>
      </c>
      <c r="L3373" t="n">
        <v>4</v>
      </c>
      <c r="M3373" t="n">
        <v>4</v>
      </c>
      <c r="N3373" t="n">
        <v>4</v>
      </c>
      <c r="O3373">
        <f>DATE(2026,1,1)-K3373</f>
        <v/>
      </c>
      <c r="P3373">
        <f>IF(G3373&gt;=2,"Repeat","One-time")</f>
        <v/>
      </c>
    </row>
    <row r="3374">
      <c r="A3374" t="inlineStr">
        <is>
          <t>C02081</t>
        </is>
      </c>
      <c r="B3374" t="inlineStr">
        <is>
          <t>Joseph Reddy</t>
        </is>
      </c>
      <c r="C3374" t="inlineStr">
        <is>
          <t>South</t>
        </is>
      </c>
      <c r="D3374" t="inlineStr">
        <is>
          <t>Hyderabad</t>
        </is>
      </c>
      <c r="E3374" t="inlineStr">
        <is>
          <t>No</t>
        </is>
      </c>
      <c r="F3374" t="inlineStr">
        <is>
          <t>At Risk</t>
        </is>
      </c>
      <c r="G3374" t="n">
        <v>3</v>
      </c>
      <c r="H3374" s="24" t="n">
        <v>31507.13</v>
      </c>
      <c r="I3374" s="24" t="n">
        <v>4415.84</v>
      </c>
      <c r="J3374" s="25" t="n">
        <v>45174</v>
      </c>
      <c r="K3374" s="25" t="n">
        <v>45333</v>
      </c>
      <c r="L3374" t="n">
        <v>1</v>
      </c>
      <c r="M3374" t="n">
        <v>3</v>
      </c>
      <c r="N3374" t="n">
        <v>4</v>
      </c>
      <c r="O3374">
        <f>DATE(2026,1,1)-K3374</f>
        <v/>
      </c>
      <c r="P3374">
        <f>IF(G3374&gt;=2,"Repeat","One-time")</f>
        <v/>
      </c>
    </row>
    <row r="3375">
      <c r="A3375" t="inlineStr">
        <is>
          <t>C08790</t>
        </is>
      </c>
      <c r="B3375" t="inlineStr">
        <is>
          <t>Gurpreet Reddy</t>
        </is>
      </c>
      <c r="C3375" t="inlineStr">
        <is>
          <t>South</t>
        </is>
      </c>
      <c r="D3375" t="inlineStr">
        <is>
          <t>Hyderabad</t>
        </is>
      </c>
      <c r="E3375" t="inlineStr">
        <is>
          <t>No</t>
        </is>
      </c>
      <c r="F3375" t="inlineStr">
        <is>
          <t>High Value</t>
        </is>
      </c>
      <c r="G3375" t="n">
        <v>4</v>
      </c>
      <c r="H3375" s="24" t="n">
        <v>31499.61</v>
      </c>
      <c r="I3375" s="24" t="n">
        <v>5360.43</v>
      </c>
      <c r="J3375" s="25" t="n">
        <v>45786</v>
      </c>
      <c r="K3375" s="25" t="n">
        <v>46013</v>
      </c>
      <c r="L3375" t="n">
        <v>5</v>
      </c>
      <c r="M3375" t="n">
        <v>4</v>
      </c>
      <c r="N3375" t="n">
        <v>4</v>
      </c>
      <c r="O3375">
        <f>DATE(2026,1,1)-K3375</f>
        <v/>
      </c>
      <c r="P3375">
        <f>IF(G3375&gt;=2,"Repeat","One-time")</f>
        <v/>
      </c>
    </row>
    <row r="3376">
      <c r="A3376" t="inlineStr">
        <is>
          <t>C04649</t>
        </is>
      </c>
      <c r="B3376" t="inlineStr">
        <is>
          <t>Divya Singh</t>
        </is>
      </c>
      <c r="C3376" t="inlineStr">
        <is>
          <t>West</t>
        </is>
      </c>
      <c r="D3376" t="inlineStr">
        <is>
          <t>Pune</t>
        </is>
      </c>
      <c r="E3376" t="inlineStr">
        <is>
          <t>Yes</t>
        </is>
      </c>
      <c r="F3376" t="inlineStr">
        <is>
          <t>At Risk</t>
        </is>
      </c>
      <c r="G3376" t="n">
        <v>4</v>
      </c>
      <c r="H3376" s="24" t="n">
        <v>31496.7</v>
      </c>
      <c r="I3376" s="24" t="n">
        <v>7489.27</v>
      </c>
      <c r="J3376" s="25" t="n">
        <v>45424</v>
      </c>
      <c r="K3376" s="25" t="n">
        <v>45534</v>
      </c>
      <c r="L3376" t="n">
        <v>2</v>
      </c>
      <c r="M3376" t="n">
        <v>3</v>
      </c>
      <c r="N3376" t="n">
        <v>4</v>
      </c>
      <c r="O3376">
        <f>DATE(2026,1,1)-K3376</f>
        <v/>
      </c>
      <c r="P3376">
        <f>IF(G3376&gt;=2,"Repeat","One-time")</f>
        <v/>
      </c>
    </row>
    <row r="3377">
      <c r="A3377" t="inlineStr">
        <is>
          <t>C01434</t>
        </is>
      </c>
      <c r="B3377" t="inlineStr">
        <is>
          <t>Ananya Mukherjee</t>
        </is>
      </c>
      <c r="C3377" t="inlineStr">
        <is>
          <t>South</t>
        </is>
      </c>
      <c r="D3377" t="inlineStr">
        <is>
          <t>Coimbatore</t>
        </is>
      </c>
      <c r="E3377" t="inlineStr">
        <is>
          <t>No</t>
        </is>
      </c>
      <c r="F3377" t="inlineStr">
        <is>
          <t>At Risk</t>
        </is>
      </c>
      <c r="G3377" t="n">
        <v>3</v>
      </c>
      <c r="H3377" s="24" t="n">
        <v>31495.7</v>
      </c>
      <c r="I3377" s="24" t="n">
        <v>7268.24</v>
      </c>
      <c r="J3377" s="25" t="n">
        <v>44996</v>
      </c>
      <c r="K3377" s="25" t="n">
        <v>45193</v>
      </c>
      <c r="L3377" t="n">
        <v>1</v>
      </c>
      <c r="M3377" t="n">
        <v>3</v>
      </c>
      <c r="N3377" t="n">
        <v>4</v>
      </c>
      <c r="O3377">
        <f>DATE(2026,1,1)-K3377</f>
        <v/>
      </c>
      <c r="P3377">
        <f>IF(G3377&gt;=2,"Repeat","One-time")</f>
        <v/>
      </c>
    </row>
    <row r="3378">
      <c r="A3378" t="inlineStr">
        <is>
          <t>C05433</t>
        </is>
      </c>
      <c r="B3378" t="inlineStr">
        <is>
          <t>Gurpreet Menon</t>
        </is>
      </c>
      <c r="C3378" t="inlineStr">
        <is>
          <t>East</t>
        </is>
      </c>
      <c r="D3378" t="inlineStr">
        <is>
          <t>Kolkata</t>
        </is>
      </c>
      <c r="E3378" t="inlineStr">
        <is>
          <t>Yes</t>
        </is>
      </c>
      <c r="F3378" t="inlineStr">
        <is>
          <t>Occasional</t>
        </is>
      </c>
      <c r="G3378" t="n">
        <v>2</v>
      </c>
      <c r="H3378" s="24" t="n">
        <v>31484.95</v>
      </c>
      <c r="I3378" s="24" t="n">
        <v>7195.59</v>
      </c>
      <c r="J3378" s="25" t="n">
        <v>45688</v>
      </c>
      <c r="K3378" s="25" t="n">
        <v>45792</v>
      </c>
      <c r="L3378" t="n">
        <v>3</v>
      </c>
      <c r="M3378" t="n">
        <v>2</v>
      </c>
      <c r="N3378" t="n">
        <v>4</v>
      </c>
      <c r="O3378">
        <f>DATE(2026,1,1)-K3378</f>
        <v/>
      </c>
      <c r="P3378">
        <f>IF(G3378&gt;=2,"Repeat","One-time")</f>
        <v/>
      </c>
    </row>
    <row r="3379">
      <c r="A3379" t="inlineStr">
        <is>
          <t>C07135</t>
        </is>
      </c>
      <c r="B3379" t="inlineStr">
        <is>
          <t>Joseph Yadav</t>
        </is>
      </c>
      <c r="C3379" t="inlineStr">
        <is>
          <t>West</t>
        </is>
      </c>
      <c r="D3379" t="inlineStr">
        <is>
          <t>Ahmedabad</t>
        </is>
      </c>
      <c r="E3379" t="inlineStr">
        <is>
          <t>No</t>
        </is>
      </c>
      <c r="F3379" t="inlineStr">
        <is>
          <t>Occasional</t>
        </is>
      </c>
      <c r="G3379" t="n">
        <v>2</v>
      </c>
      <c r="H3379" s="24" t="n">
        <v>31481.75</v>
      </c>
      <c r="I3379" s="24" t="n">
        <v>2201.4</v>
      </c>
      <c r="J3379" s="25" t="n">
        <v>45912</v>
      </c>
      <c r="K3379" s="25" t="n">
        <v>46007</v>
      </c>
      <c r="L3379" t="n">
        <v>5</v>
      </c>
      <c r="M3379" t="n">
        <v>2</v>
      </c>
      <c r="N3379" t="n">
        <v>4</v>
      </c>
      <c r="O3379">
        <f>DATE(2026,1,1)-K3379</f>
        <v/>
      </c>
      <c r="P3379">
        <f>IF(G3379&gt;=2,"Repeat","One-time")</f>
        <v/>
      </c>
    </row>
    <row r="3380">
      <c r="A3380" t="inlineStr">
        <is>
          <t>C06653</t>
        </is>
      </c>
      <c r="B3380" t="inlineStr">
        <is>
          <t>Pooja Mishra</t>
        </is>
      </c>
      <c r="C3380" t="inlineStr">
        <is>
          <t>South</t>
        </is>
      </c>
      <c r="D3380" t="inlineStr">
        <is>
          <t>Bengaluru</t>
        </is>
      </c>
      <c r="E3380" t="inlineStr">
        <is>
          <t>No</t>
        </is>
      </c>
      <c r="F3380" t="inlineStr">
        <is>
          <t>At Risk</t>
        </is>
      </c>
      <c r="G3380" t="n">
        <v>1</v>
      </c>
      <c r="H3380" s="24" t="n">
        <v>31450.38</v>
      </c>
      <c r="I3380" s="24" t="n">
        <v>3769.57</v>
      </c>
      <c r="J3380" s="25" t="n">
        <v>45574</v>
      </c>
      <c r="K3380" s="25" t="n">
        <v>45574</v>
      </c>
      <c r="L3380" t="n">
        <v>2</v>
      </c>
      <c r="M3380" t="n">
        <v>1</v>
      </c>
      <c r="N3380" t="n">
        <v>4</v>
      </c>
      <c r="O3380">
        <f>DATE(2026,1,1)-K3380</f>
        <v/>
      </c>
      <c r="P3380">
        <f>IF(G3380&gt;=2,"Repeat","One-time")</f>
        <v/>
      </c>
    </row>
    <row r="3381">
      <c r="A3381" t="inlineStr">
        <is>
          <t>C09967</t>
        </is>
      </c>
      <c r="B3381" t="inlineStr">
        <is>
          <t>Imran Mukherjee</t>
        </is>
      </c>
      <c r="C3381" t="inlineStr">
        <is>
          <t>Central</t>
        </is>
      </c>
      <c r="D3381" t="inlineStr">
        <is>
          <t>Bhopal</t>
        </is>
      </c>
      <c r="E3381" t="inlineStr">
        <is>
          <t>No</t>
        </is>
      </c>
      <c r="F3381" t="inlineStr">
        <is>
          <t>Loyal</t>
        </is>
      </c>
      <c r="G3381" t="n">
        <v>3</v>
      </c>
      <c r="H3381" s="24" t="n">
        <v>31445.95</v>
      </c>
      <c r="I3381" s="24" t="n">
        <v>2591.6</v>
      </c>
      <c r="J3381" s="25" t="n">
        <v>45930</v>
      </c>
      <c r="K3381" s="25" t="n">
        <v>45970</v>
      </c>
      <c r="L3381" t="n">
        <v>4</v>
      </c>
      <c r="M3381" t="n">
        <v>3</v>
      </c>
      <c r="N3381" t="n">
        <v>4</v>
      </c>
      <c r="O3381">
        <f>DATE(2026,1,1)-K3381</f>
        <v/>
      </c>
      <c r="P3381">
        <f>IF(G3381&gt;=2,"Repeat","One-time")</f>
        <v/>
      </c>
    </row>
    <row r="3382">
      <c r="A3382" t="inlineStr">
        <is>
          <t>C09798</t>
        </is>
      </c>
      <c r="B3382" t="inlineStr">
        <is>
          <t>Aditya Chopra</t>
        </is>
      </c>
      <c r="C3382" t="inlineStr">
        <is>
          <t>South</t>
        </is>
      </c>
      <c r="D3382" t="inlineStr">
        <is>
          <t>Bengaluru</t>
        </is>
      </c>
      <c r="E3382" t="inlineStr">
        <is>
          <t>No</t>
        </is>
      </c>
      <c r="F3382" t="inlineStr">
        <is>
          <t>Occasional</t>
        </is>
      </c>
      <c r="G3382" t="n">
        <v>2</v>
      </c>
      <c r="H3382" s="24" t="n">
        <v>31429.56</v>
      </c>
      <c r="I3382" s="24" t="n">
        <v>3209.86</v>
      </c>
      <c r="J3382" s="25" t="n">
        <v>45863</v>
      </c>
      <c r="K3382" s="25" t="n">
        <v>45900</v>
      </c>
      <c r="L3382" t="n">
        <v>3</v>
      </c>
      <c r="M3382" t="n">
        <v>2</v>
      </c>
      <c r="N3382" t="n">
        <v>4</v>
      </c>
      <c r="O3382">
        <f>DATE(2026,1,1)-K3382</f>
        <v/>
      </c>
      <c r="P3382">
        <f>IF(G3382&gt;=2,"Repeat","One-time")</f>
        <v/>
      </c>
    </row>
    <row r="3383">
      <c r="A3383" t="inlineStr">
        <is>
          <t>C00372</t>
        </is>
      </c>
      <c r="B3383" t="inlineStr">
        <is>
          <t>Lakshmi Shah</t>
        </is>
      </c>
      <c r="C3383" t="inlineStr">
        <is>
          <t>South</t>
        </is>
      </c>
      <c r="D3383" t="inlineStr">
        <is>
          <t>Kochi</t>
        </is>
      </c>
      <c r="E3383" t="inlineStr">
        <is>
          <t>No</t>
        </is>
      </c>
      <c r="F3383" t="inlineStr">
        <is>
          <t>At Risk</t>
        </is>
      </c>
      <c r="G3383" t="n">
        <v>8</v>
      </c>
      <c r="H3383" s="24" t="n">
        <v>31385.95</v>
      </c>
      <c r="I3383" s="24" t="n">
        <v>9471.98</v>
      </c>
      <c r="J3383" s="25" t="n">
        <v>44947</v>
      </c>
      <c r="K3383" s="25" t="n">
        <v>45220</v>
      </c>
      <c r="L3383" t="n">
        <v>1</v>
      </c>
      <c r="M3383" t="n">
        <v>4</v>
      </c>
      <c r="N3383" t="n">
        <v>4</v>
      </c>
      <c r="O3383">
        <f>DATE(2026,1,1)-K3383</f>
        <v/>
      </c>
      <c r="P3383">
        <f>IF(G3383&gt;=2,"Repeat","One-time")</f>
        <v/>
      </c>
    </row>
    <row r="3384">
      <c r="A3384" t="inlineStr">
        <is>
          <t>C02173</t>
        </is>
      </c>
      <c r="B3384" t="inlineStr">
        <is>
          <t>Ayesha Mishra</t>
        </is>
      </c>
      <c r="C3384" t="inlineStr">
        <is>
          <t>West</t>
        </is>
      </c>
      <c r="D3384" t="inlineStr">
        <is>
          <t>Pune</t>
        </is>
      </c>
      <c r="E3384" t="inlineStr">
        <is>
          <t>No</t>
        </is>
      </c>
      <c r="F3384" t="inlineStr">
        <is>
          <t>High Value</t>
        </is>
      </c>
      <c r="G3384" t="n">
        <v>5</v>
      </c>
      <c r="H3384" s="24" t="n">
        <v>31384.76</v>
      </c>
      <c r="I3384" s="24" t="n">
        <v>12376.56</v>
      </c>
      <c r="J3384" s="25" t="n">
        <v>45139</v>
      </c>
      <c r="K3384" s="25" t="n">
        <v>45803</v>
      </c>
      <c r="L3384" t="n">
        <v>3</v>
      </c>
      <c r="M3384" t="n">
        <v>4</v>
      </c>
      <c r="N3384" t="n">
        <v>4</v>
      </c>
      <c r="O3384">
        <f>DATE(2026,1,1)-K3384</f>
        <v/>
      </c>
      <c r="P3384">
        <f>IF(G3384&gt;=2,"Repeat","One-time")</f>
        <v/>
      </c>
    </row>
    <row r="3385">
      <c r="A3385" t="inlineStr">
        <is>
          <t>C09193</t>
        </is>
      </c>
      <c r="B3385" t="inlineStr">
        <is>
          <t>Riya Prasad</t>
        </is>
      </c>
      <c r="C3385" t="inlineStr">
        <is>
          <t>West</t>
        </is>
      </c>
      <c r="D3385" t="inlineStr">
        <is>
          <t>Ahmedabad</t>
        </is>
      </c>
      <c r="E3385" t="inlineStr">
        <is>
          <t>No</t>
        </is>
      </c>
      <c r="F3385" t="inlineStr">
        <is>
          <t>High Value</t>
        </is>
      </c>
      <c r="G3385" t="n">
        <v>4</v>
      </c>
      <c r="H3385" s="24" t="n">
        <v>31378.88</v>
      </c>
      <c r="I3385" s="24" t="n">
        <v>7263.89</v>
      </c>
      <c r="J3385" s="25" t="n">
        <v>45916</v>
      </c>
      <c r="K3385" s="25" t="n">
        <v>45973</v>
      </c>
      <c r="L3385" t="n">
        <v>4</v>
      </c>
      <c r="M3385" t="n">
        <v>4</v>
      </c>
      <c r="N3385" t="n">
        <v>4</v>
      </c>
      <c r="O3385">
        <f>DATE(2026,1,1)-K3385</f>
        <v/>
      </c>
      <c r="P3385">
        <f>IF(G3385&gt;=2,"Repeat","One-time")</f>
        <v/>
      </c>
    </row>
    <row r="3386">
      <c r="A3386" t="inlineStr">
        <is>
          <t>C02289</t>
        </is>
      </c>
      <c r="B3386" t="inlineStr">
        <is>
          <t>Harpreet Ghosh</t>
        </is>
      </c>
      <c r="C3386" t="inlineStr">
        <is>
          <t>West</t>
        </is>
      </c>
      <c r="D3386" t="inlineStr">
        <is>
          <t>Ahmedabad</t>
        </is>
      </c>
      <c r="E3386" t="inlineStr">
        <is>
          <t>Yes</t>
        </is>
      </c>
      <c r="F3386" t="inlineStr">
        <is>
          <t>Loyal</t>
        </is>
      </c>
      <c r="G3386" t="n">
        <v>4</v>
      </c>
      <c r="H3386" s="24" t="n">
        <v>31361.69</v>
      </c>
      <c r="I3386" s="24" t="n">
        <v>7095.5</v>
      </c>
      <c r="J3386" s="25" t="n">
        <v>45160</v>
      </c>
      <c r="K3386" s="25" t="n">
        <v>45843</v>
      </c>
      <c r="L3386" t="n">
        <v>3</v>
      </c>
      <c r="M3386" t="n">
        <v>3</v>
      </c>
      <c r="N3386" t="n">
        <v>4</v>
      </c>
      <c r="O3386">
        <f>DATE(2026,1,1)-K3386</f>
        <v/>
      </c>
      <c r="P3386">
        <f>IF(G3386&gt;=2,"Repeat","One-time")</f>
        <v/>
      </c>
    </row>
    <row r="3387">
      <c r="A3387" t="inlineStr">
        <is>
          <t>C08889</t>
        </is>
      </c>
      <c r="B3387" t="inlineStr">
        <is>
          <t>Riya Nair</t>
        </is>
      </c>
      <c r="C3387" t="inlineStr">
        <is>
          <t>East</t>
        </is>
      </c>
      <c r="D3387" t="inlineStr">
        <is>
          <t>Patna</t>
        </is>
      </c>
      <c r="E3387" t="inlineStr">
        <is>
          <t>No</t>
        </is>
      </c>
      <c r="F3387" t="inlineStr">
        <is>
          <t>New</t>
        </is>
      </c>
      <c r="G3387" t="n">
        <v>3</v>
      </c>
      <c r="H3387" s="24" t="n">
        <v>31351.69</v>
      </c>
      <c r="I3387" s="24" t="n">
        <v>6408.66</v>
      </c>
      <c r="J3387" s="25" t="n">
        <v>45957</v>
      </c>
      <c r="K3387" s="25" t="n">
        <v>46016</v>
      </c>
      <c r="L3387" t="n">
        <v>5</v>
      </c>
      <c r="M3387" t="n">
        <v>3</v>
      </c>
      <c r="N3387" t="n">
        <v>4</v>
      </c>
      <c r="O3387">
        <f>DATE(2026,1,1)-K3387</f>
        <v/>
      </c>
      <c r="P3387">
        <f>IF(G3387&gt;=2,"Repeat","One-time")</f>
        <v/>
      </c>
    </row>
    <row r="3388">
      <c r="A3388" t="inlineStr">
        <is>
          <t>C01979</t>
        </is>
      </c>
      <c r="B3388" t="inlineStr">
        <is>
          <t>Sneha Patel</t>
        </is>
      </c>
      <c r="C3388" t="inlineStr">
        <is>
          <t>North</t>
        </is>
      </c>
      <c r="D3388" t="inlineStr">
        <is>
          <t>Delhi</t>
        </is>
      </c>
      <c r="E3388" t="inlineStr">
        <is>
          <t>Yes</t>
        </is>
      </c>
      <c r="F3388" t="inlineStr">
        <is>
          <t>At Risk</t>
        </is>
      </c>
      <c r="G3388" t="n">
        <v>3</v>
      </c>
      <c r="H3388" s="24" t="n">
        <v>31349.81</v>
      </c>
      <c r="I3388" s="24" t="n">
        <v>5995.17</v>
      </c>
      <c r="J3388" s="25" t="n">
        <v>45410</v>
      </c>
      <c r="K3388" s="25" t="n">
        <v>45465</v>
      </c>
      <c r="L3388" t="n">
        <v>1</v>
      </c>
      <c r="M3388" t="n">
        <v>3</v>
      </c>
      <c r="N3388" t="n">
        <v>4</v>
      </c>
      <c r="O3388">
        <f>DATE(2026,1,1)-K3388</f>
        <v/>
      </c>
      <c r="P3388">
        <f>IF(G3388&gt;=2,"Repeat","One-time")</f>
        <v/>
      </c>
    </row>
    <row r="3389">
      <c r="A3389" t="inlineStr">
        <is>
          <t>C06750</t>
        </is>
      </c>
      <c r="B3389" t="inlineStr">
        <is>
          <t>Manish Verma</t>
        </is>
      </c>
      <c r="C3389" t="inlineStr">
        <is>
          <t>West</t>
        </is>
      </c>
      <c r="D3389" t="inlineStr">
        <is>
          <t>Pune</t>
        </is>
      </c>
      <c r="E3389" t="inlineStr">
        <is>
          <t>Yes</t>
        </is>
      </c>
      <c r="F3389" t="inlineStr">
        <is>
          <t>High Value</t>
        </is>
      </c>
      <c r="G3389" t="n">
        <v>5</v>
      </c>
      <c r="H3389" s="24" t="n">
        <v>31345.58</v>
      </c>
      <c r="I3389" s="24" t="n">
        <v>4851.07</v>
      </c>
      <c r="J3389" s="25" t="n">
        <v>45580</v>
      </c>
      <c r="K3389" s="25" t="n">
        <v>45976</v>
      </c>
      <c r="L3389" t="n">
        <v>4</v>
      </c>
      <c r="M3389" t="n">
        <v>4</v>
      </c>
      <c r="N3389" t="n">
        <v>4</v>
      </c>
      <c r="O3389">
        <f>DATE(2026,1,1)-K3389</f>
        <v/>
      </c>
      <c r="P3389">
        <f>IF(G3389&gt;=2,"Repeat","One-time")</f>
        <v/>
      </c>
    </row>
    <row r="3390">
      <c r="A3390" t="inlineStr">
        <is>
          <t>C03741</t>
        </is>
      </c>
      <c r="B3390" t="inlineStr">
        <is>
          <t>Joseph Thakur</t>
        </is>
      </c>
      <c r="C3390" t="inlineStr">
        <is>
          <t>East</t>
        </is>
      </c>
      <c r="D3390" t="inlineStr">
        <is>
          <t>Patna</t>
        </is>
      </c>
      <c r="E3390" t="inlineStr">
        <is>
          <t>No</t>
        </is>
      </c>
      <c r="F3390" t="inlineStr">
        <is>
          <t>At Risk</t>
        </is>
      </c>
      <c r="G3390" t="n">
        <v>3</v>
      </c>
      <c r="H3390" s="24" t="n">
        <v>31339.81</v>
      </c>
      <c r="I3390" s="24" t="n">
        <v>6484.36</v>
      </c>
      <c r="J3390" s="25" t="n">
        <v>45558</v>
      </c>
      <c r="K3390" s="25" t="n">
        <v>45643</v>
      </c>
      <c r="L3390" t="n">
        <v>2</v>
      </c>
      <c r="M3390" t="n">
        <v>3</v>
      </c>
      <c r="N3390" t="n">
        <v>4</v>
      </c>
      <c r="O3390">
        <f>DATE(2026,1,1)-K3390</f>
        <v/>
      </c>
      <c r="P3390">
        <f>IF(G3390&gt;=2,"Repeat","One-time")</f>
        <v/>
      </c>
    </row>
    <row r="3391">
      <c r="A3391" t="inlineStr">
        <is>
          <t>C01920</t>
        </is>
      </c>
      <c r="B3391" t="inlineStr">
        <is>
          <t>Swati Sinha</t>
        </is>
      </c>
      <c r="C3391" t="inlineStr">
        <is>
          <t>North</t>
        </is>
      </c>
      <c r="D3391" t="inlineStr">
        <is>
          <t>Jaipur</t>
        </is>
      </c>
      <c r="E3391" t="inlineStr">
        <is>
          <t>Yes</t>
        </is>
      </c>
      <c r="F3391" t="inlineStr">
        <is>
          <t>High Value</t>
        </is>
      </c>
      <c r="G3391" t="n">
        <v>6</v>
      </c>
      <c r="H3391" s="24" t="n">
        <v>31337.02</v>
      </c>
      <c r="I3391" s="24" t="n">
        <v>7203.1</v>
      </c>
      <c r="J3391" s="25" t="n">
        <v>45153</v>
      </c>
      <c r="K3391" s="25" t="n">
        <v>45847</v>
      </c>
      <c r="L3391" t="n">
        <v>3</v>
      </c>
      <c r="M3391" t="n">
        <v>4</v>
      </c>
      <c r="N3391" t="n">
        <v>4</v>
      </c>
      <c r="O3391">
        <f>DATE(2026,1,1)-K3391</f>
        <v/>
      </c>
      <c r="P3391">
        <f>IF(G3391&gt;=2,"Repeat","One-time")</f>
        <v/>
      </c>
    </row>
    <row r="3392">
      <c r="A3392" t="inlineStr">
        <is>
          <t>C04267</t>
        </is>
      </c>
      <c r="B3392" t="inlineStr">
        <is>
          <t>Suresh Fernandes</t>
        </is>
      </c>
      <c r="C3392" t="inlineStr">
        <is>
          <t>West</t>
        </is>
      </c>
      <c r="D3392" t="inlineStr">
        <is>
          <t>Mumbai</t>
        </is>
      </c>
      <c r="E3392" t="inlineStr">
        <is>
          <t>No</t>
        </is>
      </c>
      <c r="F3392" t="inlineStr">
        <is>
          <t>At Risk</t>
        </is>
      </c>
      <c r="G3392" t="n">
        <v>1</v>
      </c>
      <c r="H3392" s="24" t="n">
        <v>31315.44</v>
      </c>
      <c r="I3392" s="24" t="n">
        <v>5663.37</v>
      </c>
      <c r="J3392" s="25" t="n">
        <v>45533</v>
      </c>
      <c r="K3392" s="25" t="n">
        <v>45533</v>
      </c>
      <c r="L3392" t="n">
        <v>2</v>
      </c>
      <c r="M3392" t="n">
        <v>1</v>
      </c>
      <c r="N3392" t="n">
        <v>4</v>
      </c>
      <c r="O3392">
        <f>DATE(2026,1,1)-K3392</f>
        <v/>
      </c>
      <c r="P3392">
        <f>IF(G3392&gt;=2,"Repeat","One-time")</f>
        <v/>
      </c>
    </row>
    <row r="3393">
      <c r="A3393" t="inlineStr">
        <is>
          <t>C07389</t>
        </is>
      </c>
      <c r="B3393" t="inlineStr">
        <is>
          <t>Abhishek Reddy</t>
        </is>
      </c>
      <c r="C3393" t="inlineStr">
        <is>
          <t>East</t>
        </is>
      </c>
      <c r="D3393" t="inlineStr">
        <is>
          <t>Bhubaneswar</t>
        </is>
      </c>
      <c r="E3393" t="inlineStr">
        <is>
          <t>Yes</t>
        </is>
      </c>
      <c r="F3393" t="inlineStr">
        <is>
          <t>Loyal</t>
        </is>
      </c>
      <c r="G3393" t="n">
        <v>3</v>
      </c>
      <c r="H3393" s="24" t="n">
        <v>31308.27</v>
      </c>
      <c r="I3393" s="24" t="n">
        <v>7988.49</v>
      </c>
      <c r="J3393" s="25" t="n">
        <v>45781</v>
      </c>
      <c r="K3393" s="25" t="n">
        <v>45974</v>
      </c>
      <c r="L3393" t="n">
        <v>4</v>
      </c>
      <c r="M3393" t="n">
        <v>3</v>
      </c>
      <c r="N3393" t="n">
        <v>4</v>
      </c>
      <c r="O3393">
        <f>DATE(2026,1,1)-K3393</f>
        <v/>
      </c>
      <c r="P3393">
        <f>IF(G3393&gt;=2,"Repeat","One-time")</f>
        <v/>
      </c>
    </row>
    <row r="3394">
      <c r="A3394" t="inlineStr">
        <is>
          <t>C05219</t>
        </is>
      </c>
      <c r="B3394" t="inlineStr">
        <is>
          <t>Arjun Rao</t>
        </is>
      </c>
      <c r="C3394" t="inlineStr">
        <is>
          <t>West</t>
        </is>
      </c>
      <c r="D3394" t="inlineStr">
        <is>
          <t>Mumbai</t>
        </is>
      </c>
      <c r="E3394" t="inlineStr">
        <is>
          <t>Yes</t>
        </is>
      </c>
      <c r="F3394" t="inlineStr">
        <is>
          <t>High Value</t>
        </is>
      </c>
      <c r="G3394" t="n">
        <v>5</v>
      </c>
      <c r="H3394" s="24" t="n">
        <v>31302.73</v>
      </c>
      <c r="I3394" s="24" t="n">
        <v>2340.97</v>
      </c>
      <c r="J3394" s="25" t="n">
        <v>45494</v>
      </c>
      <c r="K3394" s="25" t="n">
        <v>45924</v>
      </c>
      <c r="L3394" t="n">
        <v>3</v>
      </c>
      <c r="M3394" t="n">
        <v>4</v>
      </c>
      <c r="N3394" t="n">
        <v>4</v>
      </c>
      <c r="O3394">
        <f>DATE(2026,1,1)-K3394</f>
        <v/>
      </c>
      <c r="P3394">
        <f>IF(G3394&gt;=2,"Repeat","One-time")</f>
        <v/>
      </c>
    </row>
    <row r="3395">
      <c r="A3395" t="inlineStr">
        <is>
          <t>C05090</t>
        </is>
      </c>
      <c r="B3395" t="inlineStr">
        <is>
          <t>Ritu Prasad</t>
        </is>
      </c>
      <c r="C3395" t="inlineStr">
        <is>
          <t>North</t>
        </is>
      </c>
      <c r="D3395" t="inlineStr">
        <is>
          <t>Delhi</t>
        </is>
      </c>
      <c r="E3395" t="inlineStr">
        <is>
          <t>No</t>
        </is>
      </c>
      <c r="F3395" t="inlineStr">
        <is>
          <t>At Risk</t>
        </is>
      </c>
      <c r="G3395" t="n">
        <v>7</v>
      </c>
      <c r="H3395" s="24" t="n">
        <v>31265.2</v>
      </c>
      <c r="I3395" s="24" t="n">
        <v>7827.19</v>
      </c>
      <c r="J3395" s="25" t="n">
        <v>45472</v>
      </c>
      <c r="K3395" s="25" t="n">
        <v>45616</v>
      </c>
      <c r="L3395" t="n">
        <v>2</v>
      </c>
      <c r="M3395" t="n">
        <v>4</v>
      </c>
      <c r="N3395" t="n">
        <v>4</v>
      </c>
      <c r="O3395">
        <f>DATE(2026,1,1)-K3395</f>
        <v/>
      </c>
      <c r="P3395">
        <f>IF(G3395&gt;=2,"Repeat","One-time")</f>
        <v/>
      </c>
    </row>
    <row r="3396">
      <c r="A3396" t="inlineStr">
        <is>
          <t>C02318</t>
        </is>
      </c>
      <c r="B3396" t="inlineStr">
        <is>
          <t>Gurpreet Sharma</t>
        </is>
      </c>
      <c r="C3396" t="inlineStr">
        <is>
          <t>North</t>
        </is>
      </c>
      <c r="D3396" t="inlineStr">
        <is>
          <t>Gurugram</t>
        </is>
      </c>
      <c r="E3396" t="inlineStr">
        <is>
          <t>No</t>
        </is>
      </c>
      <c r="F3396" t="inlineStr">
        <is>
          <t>At Risk</t>
        </is>
      </c>
      <c r="G3396" t="n">
        <v>2</v>
      </c>
      <c r="H3396" s="24" t="n">
        <v>31259.69</v>
      </c>
      <c r="I3396" s="24" t="n">
        <v>4131.28</v>
      </c>
      <c r="J3396" s="25" t="n">
        <v>45389</v>
      </c>
      <c r="K3396" s="25" t="n">
        <v>45627</v>
      </c>
      <c r="L3396" t="n">
        <v>2</v>
      </c>
      <c r="M3396" t="n">
        <v>2</v>
      </c>
      <c r="N3396" t="n">
        <v>4</v>
      </c>
      <c r="O3396">
        <f>DATE(2026,1,1)-K3396</f>
        <v/>
      </c>
      <c r="P3396">
        <f>IF(G3396&gt;=2,"Repeat","One-time")</f>
        <v/>
      </c>
    </row>
    <row r="3397">
      <c r="A3397" t="inlineStr">
        <is>
          <t>C10147</t>
        </is>
      </c>
      <c r="B3397" t="inlineStr">
        <is>
          <t>Shreya Nair</t>
        </is>
      </c>
      <c r="C3397" t="inlineStr">
        <is>
          <t>East</t>
        </is>
      </c>
      <c r="D3397" t="inlineStr">
        <is>
          <t>Patna</t>
        </is>
      </c>
      <c r="E3397" t="inlineStr">
        <is>
          <t>Yes</t>
        </is>
      </c>
      <c r="F3397" t="inlineStr">
        <is>
          <t>High Value</t>
        </is>
      </c>
      <c r="G3397" t="n">
        <v>6</v>
      </c>
      <c r="H3397" s="24" t="n">
        <v>31232.09</v>
      </c>
      <c r="I3397" s="24" t="n">
        <v>3123.59</v>
      </c>
      <c r="J3397" s="25" t="n">
        <v>45875</v>
      </c>
      <c r="K3397" s="25" t="n">
        <v>46019</v>
      </c>
      <c r="L3397" t="n">
        <v>5</v>
      </c>
      <c r="M3397" t="n">
        <v>4</v>
      </c>
      <c r="N3397" t="n">
        <v>4</v>
      </c>
      <c r="O3397">
        <f>DATE(2026,1,1)-K3397</f>
        <v/>
      </c>
      <c r="P3397">
        <f>IF(G3397&gt;=2,"Repeat","One-time")</f>
        <v/>
      </c>
    </row>
    <row r="3398">
      <c r="A3398" t="inlineStr">
        <is>
          <t>C04520</t>
        </is>
      </c>
      <c r="B3398" t="inlineStr">
        <is>
          <t>Rahul Iyer</t>
        </is>
      </c>
      <c r="C3398" t="inlineStr">
        <is>
          <t>Central</t>
        </is>
      </c>
      <c r="D3398" t="inlineStr">
        <is>
          <t>Indore</t>
        </is>
      </c>
      <c r="E3398" t="inlineStr">
        <is>
          <t>No</t>
        </is>
      </c>
      <c r="F3398" t="inlineStr">
        <is>
          <t>At Risk</t>
        </is>
      </c>
      <c r="G3398" t="n">
        <v>3</v>
      </c>
      <c r="H3398" s="24" t="n">
        <v>31205.5</v>
      </c>
      <c r="I3398" s="24" t="n">
        <v>651.64</v>
      </c>
      <c r="J3398" s="25" t="n">
        <v>45365</v>
      </c>
      <c r="K3398" s="25" t="n">
        <v>45545</v>
      </c>
      <c r="L3398" t="n">
        <v>2</v>
      </c>
      <c r="M3398" t="n">
        <v>3</v>
      </c>
      <c r="N3398" t="n">
        <v>4</v>
      </c>
      <c r="O3398">
        <f>DATE(2026,1,1)-K3398</f>
        <v/>
      </c>
      <c r="P3398">
        <f>IF(G3398&gt;=2,"Repeat","One-time")</f>
        <v/>
      </c>
    </row>
    <row r="3399">
      <c r="A3399" t="inlineStr">
        <is>
          <t>C02734</t>
        </is>
      </c>
      <c r="B3399" t="inlineStr">
        <is>
          <t>Varun Sharma</t>
        </is>
      </c>
      <c r="C3399" t="inlineStr">
        <is>
          <t>East</t>
        </is>
      </c>
      <c r="D3399" t="inlineStr">
        <is>
          <t>Bhubaneswar</t>
        </is>
      </c>
      <c r="E3399" t="inlineStr">
        <is>
          <t>No</t>
        </is>
      </c>
      <c r="F3399" t="inlineStr">
        <is>
          <t>High Value</t>
        </is>
      </c>
      <c r="G3399" t="n">
        <v>5</v>
      </c>
      <c r="H3399" s="24" t="n">
        <v>31205.33</v>
      </c>
      <c r="I3399" s="24" t="n">
        <v>6187.71</v>
      </c>
      <c r="J3399" s="25" t="n">
        <v>45616</v>
      </c>
      <c r="K3399" s="25" t="n">
        <v>45870</v>
      </c>
      <c r="L3399" t="n">
        <v>3</v>
      </c>
      <c r="M3399" t="n">
        <v>4</v>
      </c>
      <c r="N3399" t="n">
        <v>4</v>
      </c>
      <c r="O3399">
        <f>DATE(2026,1,1)-K3399</f>
        <v/>
      </c>
      <c r="P3399">
        <f>IF(G3399&gt;=2,"Repeat","One-time")</f>
        <v/>
      </c>
    </row>
    <row r="3400">
      <c r="A3400" t="inlineStr">
        <is>
          <t>C10109</t>
        </is>
      </c>
      <c r="B3400" t="inlineStr">
        <is>
          <t>Aarav Mehta</t>
        </is>
      </c>
      <c r="C3400" t="inlineStr">
        <is>
          <t>East</t>
        </is>
      </c>
      <c r="D3400" t="inlineStr">
        <is>
          <t>Guwahati</t>
        </is>
      </c>
      <c r="E3400" t="inlineStr">
        <is>
          <t>Yes</t>
        </is>
      </c>
      <c r="F3400" t="inlineStr">
        <is>
          <t>High Value</t>
        </is>
      </c>
      <c r="G3400" t="n">
        <v>14</v>
      </c>
      <c r="H3400" s="24" t="n">
        <v>31189.02</v>
      </c>
      <c r="I3400" s="24" t="n">
        <v>8710.809999999999</v>
      </c>
      <c r="J3400" s="25" t="n">
        <v>45879</v>
      </c>
      <c r="K3400" s="25" t="n">
        <v>46022</v>
      </c>
      <c r="L3400" t="n">
        <v>5</v>
      </c>
      <c r="M3400" t="n">
        <v>5</v>
      </c>
      <c r="N3400" t="n">
        <v>4</v>
      </c>
      <c r="O3400">
        <f>DATE(2026,1,1)-K3400</f>
        <v/>
      </c>
      <c r="P3400">
        <f>IF(G3400&gt;=2,"Repeat","One-time")</f>
        <v/>
      </c>
    </row>
    <row r="3401">
      <c r="A3401" t="inlineStr">
        <is>
          <t>C07518</t>
        </is>
      </c>
      <c r="B3401" t="inlineStr">
        <is>
          <t>Tanvi Gupta</t>
        </is>
      </c>
      <c r="C3401" t="inlineStr">
        <is>
          <t>East</t>
        </is>
      </c>
      <c r="D3401" t="inlineStr">
        <is>
          <t>Bhubaneswar</t>
        </is>
      </c>
      <c r="E3401" t="inlineStr">
        <is>
          <t>No</t>
        </is>
      </c>
      <c r="F3401" t="inlineStr">
        <is>
          <t>Loyal</t>
        </is>
      </c>
      <c r="G3401" t="n">
        <v>3</v>
      </c>
      <c r="H3401" s="24" t="n">
        <v>31186.79</v>
      </c>
      <c r="I3401" s="24" t="n">
        <v>5306.71</v>
      </c>
      <c r="J3401" s="25" t="n">
        <v>45922</v>
      </c>
      <c r="K3401" s="25" t="n">
        <v>45982</v>
      </c>
      <c r="L3401" t="n">
        <v>4</v>
      </c>
      <c r="M3401" t="n">
        <v>3</v>
      </c>
      <c r="N3401" t="n">
        <v>4</v>
      </c>
      <c r="O3401">
        <f>DATE(2026,1,1)-K3401</f>
        <v/>
      </c>
      <c r="P3401">
        <f>IF(G3401&gt;=2,"Repeat","One-time")</f>
        <v/>
      </c>
    </row>
    <row r="3402">
      <c r="A3402" t="inlineStr">
        <is>
          <t>C02802</t>
        </is>
      </c>
      <c r="B3402" t="inlineStr">
        <is>
          <t>Manish Nair</t>
        </is>
      </c>
      <c r="C3402" t="inlineStr">
        <is>
          <t>South</t>
        </is>
      </c>
      <c r="D3402" t="inlineStr">
        <is>
          <t>Bengaluru</t>
        </is>
      </c>
      <c r="E3402" t="inlineStr">
        <is>
          <t>No</t>
        </is>
      </c>
      <c r="F3402" t="inlineStr">
        <is>
          <t>At Risk</t>
        </is>
      </c>
      <c r="G3402" t="n">
        <v>3</v>
      </c>
      <c r="H3402" s="24" t="n">
        <v>31179.17</v>
      </c>
      <c r="I3402" s="24" t="n">
        <v>9233.780000000001</v>
      </c>
      <c r="J3402" s="25" t="n">
        <v>45267</v>
      </c>
      <c r="K3402" s="25" t="n">
        <v>45339</v>
      </c>
      <c r="L3402" t="n">
        <v>1</v>
      </c>
      <c r="M3402" t="n">
        <v>3</v>
      </c>
      <c r="N3402" t="n">
        <v>4</v>
      </c>
      <c r="O3402">
        <f>DATE(2026,1,1)-K3402</f>
        <v/>
      </c>
      <c r="P3402">
        <f>IF(G3402&gt;=2,"Repeat","One-time")</f>
        <v/>
      </c>
    </row>
    <row r="3403">
      <c r="A3403" t="inlineStr">
        <is>
          <t>C03478</t>
        </is>
      </c>
      <c r="B3403" t="inlineStr">
        <is>
          <t>Joseph Thakur</t>
        </is>
      </c>
      <c r="C3403" t="inlineStr">
        <is>
          <t>South</t>
        </is>
      </c>
      <c r="D3403" t="inlineStr">
        <is>
          <t>Bengaluru</t>
        </is>
      </c>
      <c r="E3403" t="inlineStr">
        <is>
          <t>No</t>
        </is>
      </c>
      <c r="F3403" t="inlineStr">
        <is>
          <t>At Risk</t>
        </is>
      </c>
      <c r="G3403" t="n">
        <v>4</v>
      </c>
      <c r="H3403" s="24" t="n">
        <v>31178.83</v>
      </c>
      <c r="I3403" s="24" t="n">
        <v>1137.7</v>
      </c>
      <c r="J3403" s="25" t="n">
        <v>45282</v>
      </c>
      <c r="K3403" s="25" t="n">
        <v>45601</v>
      </c>
      <c r="L3403" t="n">
        <v>2</v>
      </c>
      <c r="M3403" t="n">
        <v>3</v>
      </c>
      <c r="N3403" t="n">
        <v>4</v>
      </c>
      <c r="O3403">
        <f>DATE(2026,1,1)-K3403</f>
        <v/>
      </c>
      <c r="P3403">
        <f>IF(G3403&gt;=2,"Repeat","One-time")</f>
        <v/>
      </c>
    </row>
    <row r="3404">
      <c r="A3404" t="inlineStr">
        <is>
          <t>C03757</t>
        </is>
      </c>
      <c r="B3404" t="inlineStr">
        <is>
          <t>Suresh Ghosh</t>
        </is>
      </c>
      <c r="C3404" t="inlineStr">
        <is>
          <t>West</t>
        </is>
      </c>
      <c r="D3404" t="inlineStr">
        <is>
          <t>Mumbai</t>
        </is>
      </c>
      <c r="E3404" t="inlineStr">
        <is>
          <t>Yes</t>
        </is>
      </c>
      <c r="F3404" t="inlineStr">
        <is>
          <t>High Value</t>
        </is>
      </c>
      <c r="G3404" t="n">
        <v>5</v>
      </c>
      <c r="H3404" s="24" t="n">
        <v>31162.98</v>
      </c>
      <c r="I3404" s="24" t="n">
        <v>7408.36</v>
      </c>
      <c r="J3404" s="25" t="n">
        <v>45367</v>
      </c>
      <c r="K3404" s="25" t="n">
        <v>45873</v>
      </c>
      <c r="L3404" t="n">
        <v>3</v>
      </c>
      <c r="M3404" t="n">
        <v>4</v>
      </c>
      <c r="N3404" t="n">
        <v>4</v>
      </c>
      <c r="O3404">
        <f>DATE(2026,1,1)-K3404</f>
        <v/>
      </c>
      <c r="P3404">
        <f>IF(G3404&gt;=2,"Repeat","One-time")</f>
        <v/>
      </c>
    </row>
    <row r="3405">
      <c r="A3405" t="inlineStr">
        <is>
          <t>C06803</t>
        </is>
      </c>
      <c r="B3405" t="inlineStr">
        <is>
          <t>Riya Kapoor</t>
        </is>
      </c>
      <c r="C3405" t="inlineStr">
        <is>
          <t>South</t>
        </is>
      </c>
      <c r="D3405" t="inlineStr">
        <is>
          <t>Kochi</t>
        </is>
      </c>
      <c r="E3405" t="inlineStr">
        <is>
          <t>No</t>
        </is>
      </c>
      <c r="F3405" t="inlineStr">
        <is>
          <t>Loyal</t>
        </is>
      </c>
      <c r="G3405" t="n">
        <v>3</v>
      </c>
      <c r="H3405" s="24" t="n">
        <v>31148.84</v>
      </c>
      <c r="I3405" s="24" t="n">
        <v>3345.15</v>
      </c>
      <c r="J3405" s="25" t="n">
        <v>45660</v>
      </c>
      <c r="K3405" s="25" t="n">
        <v>45997</v>
      </c>
      <c r="L3405" t="n">
        <v>5</v>
      </c>
      <c r="M3405" t="n">
        <v>3</v>
      </c>
      <c r="N3405" t="n">
        <v>4</v>
      </c>
      <c r="O3405">
        <f>DATE(2026,1,1)-K3405</f>
        <v/>
      </c>
      <c r="P3405">
        <f>IF(G3405&gt;=2,"Repeat","One-time")</f>
        <v/>
      </c>
    </row>
    <row r="3406">
      <c r="A3406" t="inlineStr">
        <is>
          <t>C08341</t>
        </is>
      </c>
      <c r="B3406" t="inlineStr">
        <is>
          <t>Ayesha Thakur</t>
        </is>
      </c>
      <c r="C3406" t="inlineStr">
        <is>
          <t>East</t>
        </is>
      </c>
      <c r="D3406" t="inlineStr">
        <is>
          <t>Kolkata</t>
        </is>
      </c>
      <c r="E3406" t="inlineStr">
        <is>
          <t>No</t>
        </is>
      </c>
      <c r="F3406" t="inlineStr">
        <is>
          <t>Loyal</t>
        </is>
      </c>
      <c r="G3406" t="n">
        <v>3</v>
      </c>
      <c r="H3406" s="24" t="n">
        <v>31118.77</v>
      </c>
      <c r="I3406" s="24" t="n">
        <v>1852.98</v>
      </c>
      <c r="J3406" s="25" t="n">
        <v>45833</v>
      </c>
      <c r="K3406" s="25" t="n">
        <v>45976</v>
      </c>
      <c r="L3406" t="n">
        <v>4</v>
      </c>
      <c r="M3406" t="n">
        <v>3</v>
      </c>
      <c r="N3406" t="n">
        <v>4</v>
      </c>
      <c r="O3406">
        <f>DATE(2026,1,1)-K3406</f>
        <v/>
      </c>
      <c r="P3406">
        <f>IF(G3406&gt;=2,"Repeat","One-time")</f>
        <v/>
      </c>
    </row>
    <row r="3407">
      <c r="A3407" t="inlineStr">
        <is>
          <t>C01003</t>
        </is>
      </c>
      <c r="B3407" t="inlineStr">
        <is>
          <t>Abhishek Fernandes</t>
        </is>
      </c>
      <c r="C3407" t="inlineStr">
        <is>
          <t>East</t>
        </is>
      </c>
      <c r="D3407" t="inlineStr">
        <is>
          <t>Kolkata</t>
        </is>
      </c>
      <c r="E3407" t="inlineStr">
        <is>
          <t>No</t>
        </is>
      </c>
      <c r="F3407" t="inlineStr">
        <is>
          <t>At Risk</t>
        </is>
      </c>
      <c r="G3407" t="n">
        <v>10</v>
      </c>
      <c r="H3407" s="24" t="n">
        <v>31107.86</v>
      </c>
      <c r="I3407" s="24" t="n">
        <v>8526.51</v>
      </c>
      <c r="J3407" s="25" t="n">
        <v>44946</v>
      </c>
      <c r="K3407" s="25" t="n">
        <v>45623</v>
      </c>
      <c r="L3407" t="n">
        <v>2</v>
      </c>
      <c r="M3407" t="n">
        <v>5</v>
      </c>
      <c r="N3407" t="n">
        <v>4</v>
      </c>
      <c r="O3407">
        <f>DATE(2026,1,1)-K3407</f>
        <v/>
      </c>
      <c r="P3407">
        <f>IF(G3407&gt;=2,"Repeat","One-time")</f>
        <v/>
      </c>
    </row>
    <row r="3408">
      <c r="A3408" t="inlineStr">
        <is>
          <t>C06414</t>
        </is>
      </c>
      <c r="B3408" t="inlineStr">
        <is>
          <t>Ananya Reddy</t>
        </is>
      </c>
      <c r="C3408" t="inlineStr">
        <is>
          <t>East</t>
        </is>
      </c>
      <c r="D3408" t="inlineStr">
        <is>
          <t>Jamshedpur</t>
        </is>
      </c>
      <c r="E3408" t="inlineStr">
        <is>
          <t>No</t>
        </is>
      </c>
      <c r="F3408" t="inlineStr">
        <is>
          <t>High Value</t>
        </is>
      </c>
      <c r="G3408" t="n">
        <v>5</v>
      </c>
      <c r="H3408" s="24" t="n">
        <v>31102.93</v>
      </c>
      <c r="I3408" s="24" t="n">
        <v>3239.33</v>
      </c>
      <c r="J3408" s="25" t="n">
        <v>45561</v>
      </c>
      <c r="K3408" s="25" t="n">
        <v>46019</v>
      </c>
      <c r="L3408" t="n">
        <v>5</v>
      </c>
      <c r="M3408" t="n">
        <v>4</v>
      </c>
      <c r="N3408" t="n">
        <v>4</v>
      </c>
      <c r="O3408">
        <f>DATE(2026,1,1)-K3408</f>
        <v/>
      </c>
      <c r="P3408">
        <f>IF(G3408&gt;=2,"Repeat","One-time")</f>
        <v/>
      </c>
    </row>
    <row r="3409">
      <c r="A3409" t="inlineStr">
        <is>
          <t>C03185</t>
        </is>
      </c>
      <c r="B3409" t="inlineStr">
        <is>
          <t>Isha Chopra</t>
        </is>
      </c>
      <c r="C3409" t="inlineStr">
        <is>
          <t>West</t>
        </is>
      </c>
      <c r="D3409" t="inlineStr">
        <is>
          <t>Surat</t>
        </is>
      </c>
      <c r="E3409" t="inlineStr">
        <is>
          <t>No</t>
        </is>
      </c>
      <c r="F3409" t="inlineStr">
        <is>
          <t>Loyal</t>
        </is>
      </c>
      <c r="G3409" t="n">
        <v>4</v>
      </c>
      <c r="H3409" s="24" t="n">
        <v>31098.21</v>
      </c>
      <c r="I3409" s="24" t="n">
        <v>-496.75</v>
      </c>
      <c r="J3409" s="25" t="n">
        <v>45252</v>
      </c>
      <c r="K3409" s="25" t="n">
        <v>45941</v>
      </c>
      <c r="L3409" t="n">
        <v>4</v>
      </c>
      <c r="M3409" t="n">
        <v>3</v>
      </c>
      <c r="N3409" t="n">
        <v>4</v>
      </c>
      <c r="O3409">
        <f>DATE(2026,1,1)-K3409</f>
        <v/>
      </c>
      <c r="P3409">
        <f>IF(G3409&gt;=2,"Repeat","One-time")</f>
        <v/>
      </c>
    </row>
    <row r="3410">
      <c r="A3410" t="inlineStr">
        <is>
          <t>C00673</t>
        </is>
      </c>
      <c r="B3410" t="inlineStr">
        <is>
          <t>Ayesha Sharma</t>
        </is>
      </c>
      <c r="C3410" t="inlineStr">
        <is>
          <t>South</t>
        </is>
      </c>
      <c r="D3410" t="inlineStr">
        <is>
          <t>Kochi</t>
        </is>
      </c>
      <c r="E3410" t="inlineStr">
        <is>
          <t>Yes</t>
        </is>
      </c>
      <c r="F3410" t="inlineStr">
        <is>
          <t>At Risk</t>
        </is>
      </c>
      <c r="G3410" t="n">
        <v>6</v>
      </c>
      <c r="H3410" s="24" t="n">
        <v>31079.47</v>
      </c>
      <c r="I3410" s="24" t="n">
        <v>3653.09</v>
      </c>
      <c r="J3410" s="25" t="n">
        <v>44936</v>
      </c>
      <c r="K3410" s="25" t="n">
        <v>45340</v>
      </c>
      <c r="L3410" t="n">
        <v>1</v>
      </c>
      <c r="M3410" t="n">
        <v>4</v>
      </c>
      <c r="N3410" t="n">
        <v>4</v>
      </c>
      <c r="O3410">
        <f>DATE(2026,1,1)-K3410</f>
        <v/>
      </c>
      <c r="P3410">
        <f>IF(G3410&gt;=2,"Repeat","One-time")</f>
        <v/>
      </c>
    </row>
    <row r="3411">
      <c r="A3411" t="inlineStr">
        <is>
          <t>C01884</t>
        </is>
      </c>
      <c r="B3411" t="inlineStr">
        <is>
          <t>Swati Das</t>
        </is>
      </c>
      <c r="C3411" t="inlineStr">
        <is>
          <t>North</t>
        </is>
      </c>
      <c r="D3411" t="inlineStr">
        <is>
          <t>Jaipur</t>
        </is>
      </c>
      <c r="E3411" t="inlineStr">
        <is>
          <t>No</t>
        </is>
      </c>
      <c r="F3411" t="inlineStr">
        <is>
          <t>High Value</t>
        </is>
      </c>
      <c r="G3411" t="n">
        <v>7</v>
      </c>
      <c r="H3411" s="24" t="n">
        <v>31077.98</v>
      </c>
      <c r="I3411" s="24" t="n">
        <v>5600.75</v>
      </c>
      <c r="J3411" s="25" t="n">
        <v>45077</v>
      </c>
      <c r="K3411" s="25" t="n">
        <v>45985</v>
      </c>
      <c r="L3411" t="n">
        <v>4</v>
      </c>
      <c r="M3411" t="n">
        <v>4</v>
      </c>
      <c r="N3411" t="n">
        <v>4</v>
      </c>
      <c r="O3411">
        <f>DATE(2026,1,1)-K3411</f>
        <v/>
      </c>
      <c r="P3411">
        <f>IF(G3411&gt;=2,"Repeat","One-time")</f>
        <v/>
      </c>
    </row>
    <row r="3412">
      <c r="A3412" t="inlineStr">
        <is>
          <t>C03727</t>
        </is>
      </c>
      <c r="B3412" t="inlineStr">
        <is>
          <t>Rahul Mukherjee</t>
        </is>
      </c>
      <c r="C3412" t="inlineStr">
        <is>
          <t>Central</t>
        </is>
      </c>
      <c r="D3412" t="inlineStr">
        <is>
          <t>Bhopal</t>
        </is>
      </c>
      <c r="E3412" t="inlineStr">
        <is>
          <t>Yes</t>
        </is>
      </c>
      <c r="F3412" t="inlineStr">
        <is>
          <t>High Value</t>
        </is>
      </c>
      <c r="G3412" t="n">
        <v>6</v>
      </c>
      <c r="H3412" s="24" t="n">
        <v>31030.28</v>
      </c>
      <c r="I3412" s="24" t="n">
        <v>10268.63</v>
      </c>
      <c r="J3412" s="25" t="n">
        <v>45295</v>
      </c>
      <c r="K3412" s="25" t="n">
        <v>45921</v>
      </c>
      <c r="L3412" t="n">
        <v>3</v>
      </c>
      <c r="M3412" t="n">
        <v>4</v>
      </c>
      <c r="N3412" t="n">
        <v>4</v>
      </c>
      <c r="O3412">
        <f>DATE(2026,1,1)-K3412</f>
        <v/>
      </c>
      <c r="P3412">
        <f>IF(G3412&gt;=2,"Repeat","One-time")</f>
        <v/>
      </c>
    </row>
    <row r="3413">
      <c r="A3413" t="inlineStr">
        <is>
          <t>C02243</t>
        </is>
      </c>
      <c r="B3413" t="inlineStr">
        <is>
          <t>Zoya Kapoor</t>
        </is>
      </c>
      <c r="C3413" t="inlineStr">
        <is>
          <t>West</t>
        </is>
      </c>
      <c r="D3413" t="inlineStr">
        <is>
          <t>Mumbai</t>
        </is>
      </c>
      <c r="E3413" t="inlineStr">
        <is>
          <t>No</t>
        </is>
      </c>
      <c r="F3413" t="inlineStr">
        <is>
          <t>At Risk</t>
        </is>
      </c>
      <c r="G3413" t="n">
        <v>11</v>
      </c>
      <c r="H3413" s="24" t="n">
        <v>31023.55</v>
      </c>
      <c r="I3413" s="24" t="n">
        <v>9141.200000000001</v>
      </c>
      <c r="J3413" s="25" t="n">
        <v>45207</v>
      </c>
      <c r="K3413" s="25" t="n">
        <v>45568</v>
      </c>
      <c r="L3413" t="n">
        <v>2</v>
      </c>
      <c r="M3413" t="n">
        <v>5</v>
      </c>
      <c r="N3413" t="n">
        <v>4</v>
      </c>
      <c r="O3413">
        <f>DATE(2026,1,1)-K3413</f>
        <v/>
      </c>
      <c r="P3413">
        <f>IF(G3413&gt;=2,"Repeat","One-time")</f>
        <v/>
      </c>
    </row>
    <row r="3414">
      <c r="A3414" t="inlineStr">
        <is>
          <t>C10577</t>
        </is>
      </c>
      <c r="B3414" t="inlineStr">
        <is>
          <t>Zoya Das</t>
        </is>
      </c>
      <c r="C3414" t="inlineStr">
        <is>
          <t>West</t>
        </is>
      </c>
      <c r="D3414" t="inlineStr">
        <is>
          <t>Ahmedabad</t>
        </is>
      </c>
      <c r="E3414" t="inlineStr">
        <is>
          <t>Yes</t>
        </is>
      </c>
      <c r="F3414" t="inlineStr">
        <is>
          <t>New</t>
        </is>
      </c>
      <c r="G3414" t="n">
        <v>5</v>
      </c>
      <c r="H3414" s="24" t="n">
        <v>31019.91</v>
      </c>
      <c r="I3414" s="24" t="n">
        <v>7167.23</v>
      </c>
      <c r="J3414" s="25" t="n">
        <v>45941</v>
      </c>
      <c r="K3414" s="25" t="n">
        <v>46020</v>
      </c>
      <c r="L3414" t="n">
        <v>5</v>
      </c>
      <c r="M3414" t="n">
        <v>4</v>
      </c>
      <c r="N3414" t="n">
        <v>4</v>
      </c>
      <c r="O3414">
        <f>DATE(2026,1,1)-K3414</f>
        <v/>
      </c>
      <c r="P3414">
        <f>IF(G3414&gt;=2,"Repeat","One-time")</f>
        <v/>
      </c>
    </row>
    <row r="3415">
      <c r="A3415" t="inlineStr">
        <is>
          <t>C00679</t>
        </is>
      </c>
      <c r="B3415" t="inlineStr">
        <is>
          <t>Arjun Thakur</t>
        </is>
      </c>
      <c r="C3415" t="inlineStr">
        <is>
          <t>West</t>
        </is>
      </c>
      <c r="D3415" t="inlineStr">
        <is>
          <t>Mumbai</t>
        </is>
      </c>
      <c r="E3415" t="inlineStr">
        <is>
          <t>No</t>
        </is>
      </c>
      <c r="F3415" t="inlineStr">
        <is>
          <t>High Value</t>
        </is>
      </c>
      <c r="G3415" t="n">
        <v>6</v>
      </c>
      <c r="H3415" s="24" t="n">
        <v>30982.33</v>
      </c>
      <c r="I3415" s="24" t="n">
        <v>8462.709999999999</v>
      </c>
      <c r="J3415" s="25" t="n">
        <v>44975</v>
      </c>
      <c r="K3415" s="25" t="n">
        <v>45862</v>
      </c>
      <c r="L3415" t="n">
        <v>3</v>
      </c>
      <c r="M3415" t="n">
        <v>4</v>
      </c>
      <c r="N3415" t="n">
        <v>4</v>
      </c>
      <c r="O3415">
        <f>DATE(2026,1,1)-K3415</f>
        <v/>
      </c>
      <c r="P3415">
        <f>IF(G3415&gt;=2,"Repeat","One-time")</f>
        <v/>
      </c>
    </row>
    <row r="3416">
      <c r="A3416" t="inlineStr">
        <is>
          <t>C06220</t>
        </is>
      </c>
      <c r="B3416" t="inlineStr">
        <is>
          <t>Priya Joshi</t>
        </is>
      </c>
      <c r="C3416" t="inlineStr">
        <is>
          <t>North</t>
        </is>
      </c>
      <c r="D3416" t="inlineStr">
        <is>
          <t>Lucknow</t>
        </is>
      </c>
      <c r="E3416" t="inlineStr">
        <is>
          <t>No</t>
        </is>
      </c>
      <c r="F3416" t="inlineStr">
        <is>
          <t>Occasional</t>
        </is>
      </c>
      <c r="G3416" t="n">
        <v>1</v>
      </c>
      <c r="H3416" s="24" t="n">
        <v>30969.07</v>
      </c>
      <c r="I3416" s="24" t="n">
        <v>3604.29</v>
      </c>
      <c r="J3416" s="25" t="n">
        <v>45840</v>
      </c>
      <c r="K3416" s="25" t="n">
        <v>45840</v>
      </c>
      <c r="L3416" t="n">
        <v>3</v>
      </c>
      <c r="M3416" t="n">
        <v>1</v>
      </c>
      <c r="N3416" t="n">
        <v>4</v>
      </c>
      <c r="O3416">
        <f>DATE(2026,1,1)-K3416</f>
        <v/>
      </c>
      <c r="P3416">
        <f>IF(G3416&gt;=2,"Repeat","One-time")</f>
        <v/>
      </c>
    </row>
    <row r="3417">
      <c r="A3417" t="inlineStr">
        <is>
          <t>C07653</t>
        </is>
      </c>
      <c r="B3417" t="inlineStr">
        <is>
          <t>Suresh Das</t>
        </is>
      </c>
      <c r="C3417" t="inlineStr">
        <is>
          <t>South</t>
        </is>
      </c>
      <c r="D3417" t="inlineStr">
        <is>
          <t>Hyderabad</t>
        </is>
      </c>
      <c r="E3417" t="inlineStr">
        <is>
          <t>Yes</t>
        </is>
      </c>
      <c r="F3417" t="inlineStr">
        <is>
          <t>High Value</t>
        </is>
      </c>
      <c r="G3417" t="n">
        <v>5</v>
      </c>
      <c r="H3417" s="24" t="n">
        <v>30967.01</v>
      </c>
      <c r="I3417" s="24" t="n">
        <v>8114.86</v>
      </c>
      <c r="J3417" s="25" t="n">
        <v>45751</v>
      </c>
      <c r="K3417" s="25" t="n">
        <v>45961</v>
      </c>
      <c r="L3417" t="n">
        <v>4</v>
      </c>
      <c r="M3417" t="n">
        <v>4</v>
      </c>
      <c r="N3417" t="n">
        <v>4</v>
      </c>
      <c r="O3417">
        <f>DATE(2026,1,1)-K3417</f>
        <v/>
      </c>
      <c r="P3417">
        <f>IF(G3417&gt;=2,"Repeat","One-time")</f>
        <v/>
      </c>
    </row>
    <row r="3418">
      <c r="A3418" t="inlineStr">
        <is>
          <t>C04594</t>
        </is>
      </c>
      <c r="B3418" t="inlineStr">
        <is>
          <t>Divya Singh</t>
        </is>
      </c>
      <c r="C3418" t="inlineStr">
        <is>
          <t>South</t>
        </is>
      </c>
      <c r="D3418" t="inlineStr">
        <is>
          <t>Bengaluru</t>
        </is>
      </c>
      <c r="E3418" t="inlineStr">
        <is>
          <t>No</t>
        </is>
      </c>
      <c r="F3418" t="inlineStr">
        <is>
          <t>High Value</t>
        </is>
      </c>
      <c r="G3418" t="n">
        <v>6</v>
      </c>
      <c r="H3418" s="24" t="n">
        <v>30902.87</v>
      </c>
      <c r="I3418" s="24" t="n">
        <v>8373.59</v>
      </c>
      <c r="J3418" s="25" t="n">
        <v>45645</v>
      </c>
      <c r="K3418" s="25" t="n">
        <v>45957</v>
      </c>
      <c r="L3418" t="n">
        <v>4</v>
      </c>
      <c r="M3418" t="n">
        <v>4</v>
      </c>
      <c r="N3418" t="n">
        <v>4</v>
      </c>
      <c r="O3418">
        <f>DATE(2026,1,1)-K3418</f>
        <v/>
      </c>
      <c r="P3418">
        <f>IF(G3418&gt;=2,"Repeat","One-time")</f>
        <v/>
      </c>
    </row>
    <row r="3419">
      <c r="A3419" t="inlineStr">
        <is>
          <t>C03895</t>
        </is>
      </c>
      <c r="B3419" t="inlineStr">
        <is>
          <t>Sanjay Mishra</t>
        </is>
      </c>
      <c r="C3419" t="inlineStr">
        <is>
          <t>South</t>
        </is>
      </c>
      <c r="D3419" t="inlineStr">
        <is>
          <t>Chennai</t>
        </is>
      </c>
      <c r="E3419" t="inlineStr">
        <is>
          <t>No</t>
        </is>
      </c>
      <c r="F3419" t="inlineStr">
        <is>
          <t>Loyal</t>
        </is>
      </c>
      <c r="G3419" t="n">
        <v>4</v>
      </c>
      <c r="H3419" s="24" t="n">
        <v>30868.16</v>
      </c>
      <c r="I3419" s="24" t="n">
        <v>4289.17</v>
      </c>
      <c r="J3419" s="25" t="n">
        <v>45296</v>
      </c>
      <c r="K3419" s="25" t="n">
        <v>45984</v>
      </c>
      <c r="L3419" t="n">
        <v>4</v>
      </c>
      <c r="M3419" t="n">
        <v>3</v>
      </c>
      <c r="N3419" t="n">
        <v>4</v>
      </c>
      <c r="O3419">
        <f>DATE(2026,1,1)-K3419</f>
        <v/>
      </c>
      <c r="P3419">
        <f>IF(G3419&gt;=2,"Repeat","One-time")</f>
        <v/>
      </c>
    </row>
    <row r="3420">
      <c r="A3420" t="inlineStr">
        <is>
          <t>C02594</t>
        </is>
      </c>
      <c r="B3420" t="inlineStr">
        <is>
          <t>Riya Kumar</t>
        </is>
      </c>
      <c r="C3420" t="inlineStr">
        <is>
          <t>South</t>
        </is>
      </c>
      <c r="D3420" t="inlineStr">
        <is>
          <t>Chennai</t>
        </is>
      </c>
      <c r="E3420" t="inlineStr">
        <is>
          <t>No</t>
        </is>
      </c>
      <c r="F3420" t="inlineStr">
        <is>
          <t>High Value</t>
        </is>
      </c>
      <c r="G3420" t="n">
        <v>6</v>
      </c>
      <c r="H3420" s="24" t="n">
        <v>30846.49</v>
      </c>
      <c r="I3420" s="24" t="n">
        <v>4263.58</v>
      </c>
      <c r="J3420" s="25" t="n">
        <v>45253</v>
      </c>
      <c r="K3420" s="25" t="n">
        <v>45897</v>
      </c>
      <c r="L3420" t="n">
        <v>3</v>
      </c>
      <c r="M3420" t="n">
        <v>4</v>
      </c>
      <c r="N3420" t="n">
        <v>4</v>
      </c>
      <c r="O3420">
        <f>DATE(2026,1,1)-K3420</f>
        <v/>
      </c>
      <c r="P3420">
        <f>IF(G3420&gt;=2,"Repeat","One-time")</f>
        <v/>
      </c>
    </row>
    <row r="3421">
      <c r="A3421" t="inlineStr">
        <is>
          <t>C06600</t>
        </is>
      </c>
      <c r="B3421" t="inlineStr">
        <is>
          <t>Divya Ghosh</t>
        </is>
      </c>
      <c r="C3421" t="inlineStr">
        <is>
          <t>East</t>
        </is>
      </c>
      <c r="D3421" t="inlineStr">
        <is>
          <t>Kolkata</t>
        </is>
      </c>
      <c r="E3421" t="inlineStr">
        <is>
          <t>No</t>
        </is>
      </c>
      <c r="F3421" t="inlineStr">
        <is>
          <t>High Value</t>
        </is>
      </c>
      <c r="G3421" t="n">
        <v>6</v>
      </c>
      <c r="H3421" s="24" t="n">
        <v>30833.07</v>
      </c>
      <c r="I3421" s="24" t="n">
        <v>7468.45</v>
      </c>
      <c r="J3421" s="25" t="n">
        <v>45584</v>
      </c>
      <c r="K3421" s="25" t="n">
        <v>45871</v>
      </c>
      <c r="L3421" t="n">
        <v>3</v>
      </c>
      <c r="M3421" t="n">
        <v>4</v>
      </c>
      <c r="N3421" t="n">
        <v>4</v>
      </c>
      <c r="O3421">
        <f>DATE(2026,1,1)-K3421</f>
        <v/>
      </c>
      <c r="P3421">
        <f>IF(G3421&gt;=2,"Repeat","One-time")</f>
        <v/>
      </c>
    </row>
    <row r="3422">
      <c r="A3422" t="inlineStr">
        <is>
          <t>C03363</t>
        </is>
      </c>
      <c r="B3422" t="inlineStr">
        <is>
          <t>Aarav Pillai</t>
        </is>
      </c>
      <c r="C3422" t="inlineStr">
        <is>
          <t>Central</t>
        </is>
      </c>
      <c r="D3422" t="inlineStr">
        <is>
          <t>Indore</t>
        </is>
      </c>
      <c r="E3422" t="inlineStr">
        <is>
          <t>No</t>
        </is>
      </c>
      <c r="F3422" t="inlineStr">
        <is>
          <t>High Value</t>
        </is>
      </c>
      <c r="G3422" t="n">
        <v>6</v>
      </c>
      <c r="H3422" s="24" t="n">
        <v>30780.66</v>
      </c>
      <c r="I3422" s="24" t="n">
        <v>3565.33</v>
      </c>
      <c r="J3422" s="25" t="n">
        <v>45253</v>
      </c>
      <c r="K3422" s="25" t="n">
        <v>45989</v>
      </c>
      <c r="L3422" t="n">
        <v>5</v>
      </c>
      <c r="M3422" t="n">
        <v>4</v>
      </c>
      <c r="N3422" t="n">
        <v>4</v>
      </c>
      <c r="O3422">
        <f>DATE(2026,1,1)-K3422</f>
        <v/>
      </c>
      <c r="P3422">
        <f>IF(G3422&gt;=2,"Repeat","One-time")</f>
        <v/>
      </c>
    </row>
    <row r="3423">
      <c r="A3423" t="inlineStr">
        <is>
          <t>C07206</t>
        </is>
      </c>
      <c r="B3423" t="inlineStr">
        <is>
          <t>Farhan Gupta</t>
        </is>
      </c>
      <c r="C3423" t="inlineStr">
        <is>
          <t>West</t>
        </is>
      </c>
      <c r="D3423" t="inlineStr">
        <is>
          <t>Mumbai</t>
        </is>
      </c>
      <c r="E3423" t="inlineStr">
        <is>
          <t>No</t>
        </is>
      </c>
      <c r="F3423" t="inlineStr">
        <is>
          <t>High Value</t>
        </is>
      </c>
      <c r="G3423" t="n">
        <v>8</v>
      </c>
      <c r="H3423" s="24" t="n">
        <v>30780.26</v>
      </c>
      <c r="I3423" s="24" t="n">
        <v>6121.18</v>
      </c>
      <c r="J3423" s="25" t="n">
        <v>45664</v>
      </c>
      <c r="K3423" s="25" t="n">
        <v>45997</v>
      </c>
      <c r="L3423" t="n">
        <v>5</v>
      </c>
      <c r="M3423" t="n">
        <v>5</v>
      </c>
      <c r="N3423" t="n">
        <v>4</v>
      </c>
      <c r="O3423">
        <f>DATE(2026,1,1)-K3423</f>
        <v/>
      </c>
      <c r="P3423">
        <f>IF(G3423&gt;=2,"Repeat","One-time")</f>
        <v/>
      </c>
    </row>
    <row r="3424">
      <c r="A3424" t="inlineStr">
        <is>
          <t>C08534</t>
        </is>
      </c>
      <c r="B3424" t="inlineStr">
        <is>
          <t>Nikhil Pillai</t>
        </is>
      </c>
      <c r="C3424" t="inlineStr">
        <is>
          <t>West</t>
        </is>
      </c>
      <c r="D3424" t="inlineStr">
        <is>
          <t>Mumbai</t>
        </is>
      </c>
      <c r="E3424" t="inlineStr">
        <is>
          <t>No</t>
        </is>
      </c>
      <c r="F3424" t="inlineStr">
        <is>
          <t>High Value</t>
        </is>
      </c>
      <c r="G3424" t="n">
        <v>4</v>
      </c>
      <c r="H3424" s="24" t="n">
        <v>30749.88</v>
      </c>
      <c r="I3424" s="24" t="n">
        <v>7943.5</v>
      </c>
      <c r="J3424" s="25" t="n">
        <v>45818</v>
      </c>
      <c r="K3424" s="25" t="n">
        <v>45927</v>
      </c>
      <c r="L3424" t="n">
        <v>3</v>
      </c>
      <c r="M3424" t="n">
        <v>4</v>
      </c>
      <c r="N3424" t="n">
        <v>4</v>
      </c>
      <c r="O3424">
        <f>DATE(2026,1,1)-K3424</f>
        <v/>
      </c>
      <c r="P3424">
        <f>IF(G3424&gt;=2,"Repeat","One-time")</f>
        <v/>
      </c>
    </row>
    <row r="3425">
      <c r="A3425" t="inlineStr">
        <is>
          <t>C08453</t>
        </is>
      </c>
      <c r="B3425" t="inlineStr">
        <is>
          <t>Abhishek Mishra</t>
        </is>
      </c>
      <c r="C3425" t="inlineStr">
        <is>
          <t>North</t>
        </is>
      </c>
      <c r="D3425" t="inlineStr">
        <is>
          <t>Delhi</t>
        </is>
      </c>
      <c r="E3425" t="inlineStr">
        <is>
          <t>Yes</t>
        </is>
      </c>
      <c r="F3425" t="inlineStr">
        <is>
          <t>Loyal</t>
        </is>
      </c>
      <c r="G3425" t="n">
        <v>3</v>
      </c>
      <c r="H3425" s="24" t="n">
        <v>30744.92</v>
      </c>
      <c r="I3425" s="24" t="n">
        <v>3802.73</v>
      </c>
      <c r="J3425" s="25" t="n">
        <v>45765</v>
      </c>
      <c r="K3425" s="25" t="n">
        <v>45772</v>
      </c>
      <c r="L3425" t="n">
        <v>3</v>
      </c>
      <c r="M3425" t="n">
        <v>3</v>
      </c>
      <c r="N3425" t="n">
        <v>4</v>
      </c>
      <c r="O3425">
        <f>DATE(2026,1,1)-K3425</f>
        <v/>
      </c>
      <c r="P3425">
        <f>IF(G3425&gt;=2,"Repeat","One-time")</f>
        <v/>
      </c>
    </row>
    <row r="3426">
      <c r="A3426" t="inlineStr">
        <is>
          <t>C06992</t>
        </is>
      </c>
      <c r="B3426" t="inlineStr">
        <is>
          <t>Rohan Joshi</t>
        </is>
      </c>
      <c r="C3426" t="inlineStr">
        <is>
          <t>West</t>
        </is>
      </c>
      <c r="D3426" t="inlineStr">
        <is>
          <t>Mumbai</t>
        </is>
      </c>
      <c r="E3426" t="inlineStr">
        <is>
          <t>No</t>
        </is>
      </c>
      <c r="F3426" t="inlineStr">
        <is>
          <t>Loyal</t>
        </is>
      </c>
      <c r="G3426" t="n">
        <v>3</v>
      </c>
      <c r="H3426" s="24" t="n">
        <v>30717.68</v>
      </c>
      <c r="I3426" s="24" t="n">
        <v>2751.67</v>
      </c>
      <c r="J3426" s="25" t="n">
        <v>45650</v>
      </c>
      <c r="K3426" s="25" t="n">
        <v>45974</v>
      </c>
      <c r="L3426" t="n">
        <v>4</v>
      </c>
      <c r="M3426" t="n">
        <v>3</v>
      </c>
      <c r="N3426" t="n">
        <v>4</v>
      </c>
      <c r="O3426">
        <f>DATE(2026,1,1)-K3426</f>
        <v/>
      </c>
      <c r="P3426">
        <f>IF(G3426&gt;=2,"Repeat","One-time")</f>
        <v/>
      </c>
    </row>
    <row r="3427">
      <c r="A3427" t="inlineStr">
        <is>
          <t>C05507</t>
        </is>
      </c>
      <c r="B3427" t="inlineStr">
        <is>
          <t>Joseph Rao</t>
        </is>
      </c>
      <c r="C3427" t="inlineStr">
        <is>
          <t>North</t>
        </is>
      </c>
      <c r="D3427" t="inlineStr">
        <is>
          <t>Delhi</t>
        </is>
      </c>
      <c r="E3427" t="inlineStr">
        <is>
          <t>No</t>
        </is>
      </c>
      <c r="F3427" t="inlineStr">
        <is>
          <t>Loyal</t>
        </is>
      </c>
      <c r="G3427" t="n">
        <v>3</v>
      </c>
      <c r="H3427" s="24" t="n">
        <v>30715.39</v>
      </c>
      <c r="I3427" s="24" t="n">
        <v>6788.73</v>
      </c>
      <c r="J3427" s="25" t="n">
        <v>45600</v>
      </c>
      <c r="K3427" s="25" t="n">
        <v>45754</v>
      </c>
      <c r="L3427" t="n">
        <v>3</v>
      </c>
      <c r="M3427" t="n">
        <v>3</v>
      </c>
      <c r="N3427" t="n">
        <v>4</v>
      </c>
      <c r="O3427">
        <f>DATE(2026,1,1)-K3427</f>
        <v/>
      </c>
      <c r="P3427">
        <f>IF(G3427&gt;=2,"Repeat","One-time")</f>
        <v/>
      </c>
    </row>
    <row r="3428">
      <c r="A3428" t="inlineStr">
        <is>
          <t>C07339</t>
        </is>
      </c>
      <c r="B3428" t="inlineStr">
        <is>
          <t>Ananya Bose</t>
        </is>
      </c>
      <c r="C3428" t="inlineStr">
        <is>
          <t>South</t>
        </is>
      </c>
      <c r="D3428" t="inlineStr">
        <is>
          <t>Chennai</t>
        </is>
      </c>
      <c r="E3428" t="inlineStr">
        <is>
          <t>No</t>
        </is>
      </c>
      <c r="F3428" t="inlineStr">
        <is>
          <t>Occasional</t>
        </is>
      </c>
      <c r="G3428" t="n">
        <v>2</v>
      </c>
      <c r="H3428" s="24" t="n">
        <v>30714.4</v>
      </c>
      <c r="I3428" s="24" t="n">
        <v>5221.46</v>
      </c>
      <c r="J3428" s="25" t="n">
        <v>45683</v>
      </c>
      <c r="K3428" s="25" t="n">
        <v>45807</v>
      </c>
      <c r="L3428" t="n">
        <v>3</v>
      </c>
      <c r="M3428" t="n">
        <v>2</v>
      </c>
      <c r="N3428" t="n">
        <v>4</v>
      </c>
      <c r="O3428">
        <f>DATE(2026,1,1)-K3428</f>
        <v/>
      </c>
      <c r="P3428">
        <f>IF(G3428&gt;=2,"Repeat","One-time")</f>
        <v/>
      </c>
    </row>
    <row r="3429">
      <c r="A3429" t="inlineStr">
        <is>
          <t>C00395</t>
        </is>
      </c>
      <c r="B3429" t="inlineStr">
        <is>
          <t>Diya Thakur</t>
        </is>
      </c>
      <c r="C3429" t="inlineStr">
        <is>
          <t>South</t>
        </is>
      </c>
      <c r="D3429" t="inlineStr">
        <is>
          <t>Chennai</t>
        </is>
      </c>
      <c r="E3429" t="inlineStr">
        <is>
          <t>No</t>
        </is>
      </c>
      <c r="F3429" t="inlineStr">
        <is>
          <t>High Value</t>
        </is>
      </c>
      <c r="G3429" t="n">
        <v>7</v>
      </c>
      <c r="H3429" s="24" t="n">
        <v>30693.23</v>
      </c>
      <c r="I3429" s="24" t="n">
        <v>6437.02</v>
      </c>
      <c r="J3429" s="25" t="n">
        <v>45260</v>
      </c>
      <c r="K3429" s="25" t="n">
        <v>45780</v>
      </c>
      <c r="L3429" t="n">
        <v>3</v>
      </c>
      <c r="M3429" t="n">
        <v>4</v>
      </c>
      <c r="N3429" t="n">
        <v>4</v>
      </c>
      <c r="O3429">
        <f>DATE(2026,1,1)-K3429</f>
        <v/>
      </c>
      <c r="P3429">
        <f>IF(G3429&gt;=2,"Repeat","One-time")</f>
        <v/>
      </c>
    </row>
    <row r="3430">
      <c r="A3430" t="inlineStr">
        <is>
          <t>C11417</t>
        </is>
      </c>
      <c r="B3430" t="inlineStr">
        <is>
          <t>Swati Rao</t>
        </is>
      </c>
      <c r="C3430" t="inlineStr">
        <is>
          <t>South</t>
        </is>
      </c>
      <c r="D3430" t="inlineStr">
        <is>
          <t>Kochi</t>
        </is>
      </c>
      <c r="E3430" t="inlineStr">
        <is>
          <t>No</t>
        </is>
      </c>
      <c r="F3430" t="inlineStr">
        <is>
          <t>New</t>
        </is>
      </c>
      <c r="G3430" t="n">
        <v>2</v>
      </c>
      <c r="H3430" s="24" t="n">
        <v>30685.63</v>
      </c>
      <c r="I3430" s="24" t="n">
        <v>1053.39</v>
      </c>
      <c r="J3430" s="25" t="n">
        <v>45973</v>
      </c>
      <c r="K3430" s="25" t="n">
        <v>45990</v>
      </c>
      <c r="L3430" t="n">
        <v>5</v>
      </c>
      <c r="M3430" t="n">
        <v>3</v>
      </c>
      <c r="N3430" t="n">
        <v>4</v>
      </c>
      <c r="O3430">
        <f>DATE(2026,1,1)-K3430</f>
        <v/>
      </c>
      <c r="P3430">
        <f>IF(G3430&gt;=2,"Repeat","One-time")</f>
        <v/>
      </c>
    </row>
    <row r="3431">
      <c r="A3431" t="inlineStr">
        <is>
          <t>C01566</t>
        </is>
      </c>
      <c r="B3431" t="inlineStr">
        <is>
          <t>Priya Patel</t>
        </is>
      </c>
      <c r="C3431" t="inlineStr">
        <is>
          <t>East</t>
        </is>
      </c>
      <c r="D3431" t="inlineStr">
        <is>
          <t>Patna</t>
        </is>
      </c>
      <c r="E3431" t="inlineStr">
        <is>
          <t>No</t>
        </is>
      </c>
      <c r="F3431" t="inlineStr">
        <is>
          <t>At Risk</t>
        </is>
      </c>
      <c r="G3431" t="n">
        <v>6</v>
      </c>
      <c r="H3431" s="24" t="n">
        <v>30684.75</v>
      </c>
      <c r="I3431" s="24" t="n">
        <v>6351.78</v>
      </c>
      <c r="J3431" s="25" t="n">
        <v>45052</v>
      </c>
      <c r="K3431" s="25" t="n">
        <v>45246</v>
      </c>
      <c r="L3431" t="n">
        <v>1</v>
      </c>
      <c r="M3431" t="n">
        <v>4</v>
      </c>
      <c r="N3431" t="n">
        <v>4</v>
      </c>
      <c r="O3431">
        <f>DATE(2026,1,1)-K3431</f>
        <v/>
      </c>
      <c r="P3431">
        <f>IF(G3431&gt;=2,"Repeat","One-time")</f>
        <v/>
      </c>
    </row>
    <row r="3432">
      <c r="A3432" t="inlineStr">
        <is>
          <t>C06525</t>
        </is>
      </c>
      <c r="B3432" t="inlineStr">
        <is>
          <t>Joseph Ghosh</t>
        </is>
      </c>
      <c r="C3432" t="inlineStr">
        <is>
          <t>Central</t>
        </is>
      </c>
      <c r="D3432" t="inlineStr">
        <is>
          <t>Indore</t>
        </is>
      </c>
      <c r="E3432" t="inlineStr">
        <is>
          <t>No</t>
        </is>
      </c>
      <c r="F3432" t="inlineStr">
        <is>
          <t>At Risk</t>
        </is>
      </c>
      <c r="G3432" t="n">
        <v>3</v>
      </c>
      <c r="H3432" s="24" t="n">
        <v>30653.73</v>
      </c>
      <c r="I3432" s="24" t="n">
        <v>6054.42</v>
      </c>
      <c r="J3432" s="25" t="n">
        <v>45553</v>
      </c>
      <c r="K3432" s="25" t="n">
        <v>45659</v>
      </c>
      <c r="L3432" t="n">
        <v>2</v>
      </c>
      <c r="M3432" t="n">
        <v>3</v>
      </c>
      <c r="N3432" t="n">
        <v>4</v>
      </c>
      <c r="O3432">
        <f>DATE(2026,1,1)-K3432</f>
        <v/>
      </c>
      <c r="P3432">
        <f>IF(G3432&gt;=2,"Repeat","One-time")</f>
        <v/>
      </c>
    </row>
    <row r="3433">
      <c r="A3433" t="inlineStr">
        <is>
          <t>C06000</t>
        </is>
      </c>
      <c r="B3433" t="inlineStr">
        <is>
          <t>Sneha Yadav</t>
        </is>
      </c>
      <c r="C3433" t="inlineStr">
        <is>
          <t>North</t>
        </is>
      </c>
      <c r="D3433" t="inlineStr">
        <is>
          <t>Gurugram</t>
        </is>
      </c>
      <c r="E3433" t="inlineStr">
        <is>
          <t>No</t>
        </is>
      </c>
      <c r="F3433" t="inlineStr">
        <is>
          <t>High Value</t>
        </is>
      </c>
      <c r="G3433" t="n">
        <v>6</v>
      </c>
      <c r="H3433" s="24" t="n">
        <v>30648.15</v>
      </c>
      <c r="I3433" s="24" t="n">
        <v>7567.08</v>
      </c>
      <c r="J3433" s="25" t="n">
        <v>45512</v>
      </c>
      <c r="K3433" s="25" t="n">
        <v>45765</v>
      </c>
      <c r="L3433" t="n">
        <v>3</v>
      </c>
      <c r="M3433" t="n">
        <v>4</v>
      </c>
      <c r="N3433" t="n">
        <v>4</v>
      </c>
      <c r="O3433">
        <f>DATE(2026,1,1)-K3433</f>
        <v/>
      </c>
      <c r="P3433">
        <f>IF(G3433&gt;=2,"Repeat","One-time")</f>
        <v/>
      </c>
    </row>
    <row r="3434">
      <c r="A3434" t="inlineStr">
        <is>
          <t>C03275</t>
        </is>
      </c>
      <c r="B3434" t="inlineStr">
        <is>
          <t>Gurpreet Khan</t>
        </is>
      </c>
      <c r="C3434" t="inlineStr">
        <is>
          <t>North</t>
        </is>
      </c>
      <c r="D3434" t="inlineStr">
        <is>
          <t>Gurugram</t>
        </is>
      </c>
      <c r="E3434" t="inlineStr">
        <is>
          <t>No</t>
        </is>
      </c>
      <c r="F3434" t="inlineStr">
        <is>
          <t>At Risk</t>
        </is>
      </c>
      <c r="G3434" t="n">
        <v>3</v>
      </c>
      <c r="H3434" s="24" t="n">
        <v>30622.9</v>
      </c>
      <c r="I3434" s="24" t="n">
        <v>5475.33</v>
      </c>
      <c r="J3434" s="25" t="n">
        <v>45251</v>
      </c>
      <c r="K3434" s="25" t="n">
        <v>45439</v>
      </c>
      <c r="L3434" t="n">
        <v>1</v>
      </c>
      <c r="M3434" t="n">
        <v>3</v>
      </c>
      <c r="N3434" t="n">
        <v>4</v>
      </c>
      <c r="O3434">
        <f>DATE(2026,1,1)-K3434</f>
        <v/>
      </c>
      <c r="P3434">
        <f>IF(G3434&gt;=2,"Repeat","One-time")</f>
        <v/>
      </c>
    </row>
    <row r="3435">
      <c r="A3435" t="inlineStr">
        <is>
          <t>C04618</t>
        </is>
      </c>
      <c r="B3435" t="inlineStr">
        <is>
          <t>Amit Nair</t>
        </is>
      </c>
      <c r="C3435" t="inlineStr">
        <is>
          <t>South</t>
        </is>
      </c>
      <c r="D3435" t="inlineStr">
        <is>
          <t>Hyderabad</t>
        </is>
      </c>
      <c r="E3435" t="inlineStr">
        <is>
          <t>No</t>
        </is>
      </c>
      <c r="F3435" t="inlineStr">
        <is>
          <t>High Value</t>
        </is>
      </c>
      <c r="G3435" t="n">
        <v>6</v>
      </c>
      <c r="H3435" s="24" t="n">
        <v>30618.08</v>
      </c>
      <c r="I3435" s="24" t="n">
        <v>4817.91</v>
      </c>
      <c r="J3435" s="25" t="n">
        <v>45528</v>
      </c>
      <c r="K3435" s="25" t="n">
        <v>45988</v>
      </c>
      <c r="L3435" t="n">
        <v>5</v>
      </c>
      <c r="M3435" t="n">
        <v>4</v>
      </c>
      <c r="N3435" t="n">
        <v>4</v>
      </c>
      <c r="O3435">
        <f>DATE(2026,1,1)-K3435</f>
        <v/>
      </c>
      <c r="P3435">
        <f>IF(G3435&gt;=2,"Repeat","One-time")</f>
        <v/>
      </c>
    </row>
    <row r="3436">
      <c r="A3436" t="inlineStr">
        <is>
          <t>C08888</t>
        </is>
      </c>
      <c r="B3436" t="inlineStr">
        <is>
          <t>Isha Prasad</t>
        </is>
      </c>
      <c r="C3436" t="inlineStr">
        <is>
          <t>West</t>
        </is>
      </c>
      <c r="D3436" t="inlineStr">
        <is>
          <t>Mumbai</t>
        </is>
      </c>
      <c r="E3436" t="inlineStr">
        <is>
          <t>No</t>
        </is>
      </c>
      <c r="F3436" t="inlineStr">
        <is>
          <t>Occasional</t>
        </is>
      </c>
      <c r="G3436" t="n">
        <v>2</v>
      </c>
      <c r="H3436" s="24" t="n">
        <v>30594.67</v>
      </c>
      <c r="I3436" s="24" t="n">
        <v>4076.47</v>
      </c>
      <c r="J3436" s="25" t="n">
        <v>45822</v>
      </c>
      <c r="K3436" s="25" t="n">
        <v>45904</v>
      </c>
      <c r="L3436" t="n">
        <v>3</v>
      </c>
      <c r="M3436" t="n">
        <v>2</v>
      </c>
      <c r="N3436" t="n">
        <v>4</v>
      </c>
      <c r="O3436">
        <f>DATE(2026,1,1)-K3436</f>
        <v/>
      </c>
      <c r="P3436">
        <f>IF(G3436&gt;=2,"Repeat","One-time")</f>
        <v/>
      </c>
    </row>
    <row r="3437">
      <c r="A3437" t="inlineStr">
        <is>
          <t>C04021</t>
        </is>
      </c>
      <c r="B3437" t="inlineStr">
        <is>
          <t>Diya Yadav</t>
        </is>
      </c>
      <c r="C3437" t="inlineStr">
        <is>
          <t>Central</t>
        </is>
      </c>
      <c r="D3437" t="inlineStr">
        <is>
          <t>Bhopal</t>
        </is>
      </c>
      <c r="E3437" t="inlineStr">
        <is>
          <t>No</t>
        </is>
      </c>
      <c r="F3437" t="inlineStr">
        <is>
          <t>High Value</t>
        </is>
      </c>
      <c r="G3437" t="n">
        <v>7</v>
      </c>
      <c r="H3437" s="24" t="n">
        <v>30574</v>
      </c>
      <c r="I3437" s="24" t="n">
        <v>8594.34</v>
      </c>
      <c r="J3437" s="25" t="n">
        <v>45425</v>
      </c>
      <c r="K3437" s="25" t="n">
        <v>45867</v>
      </c>
      <c r="L3437" t="n">
        <v>3</v>
      </c>
      <c r="M3437" t="n">
        <v>4</v>
      </c>
      <c r="N3437" t="n">
        <v>4</v>
      </c>
      <c r="O3437">
        <f>DATE(2026,1,1)-K3437</f>
        <v/>
      </c>
      <c r="P3437">
        <f>IF(G3437&gt;=2,"Repeat","One-time")</f>
        <v/>
      </c>
    </row>
    <row r="3438">
      <c r="A3438" t="inlineStr">
        <is>
          <t>C02803</t>
        </is>
      </c>
      <c r="B3438" t="inlineStr">
        <is>
          <t>Harpreet Menon</t>
        </is>
      </c>
      <c r="C3438" t="inlineStr">
        <is>
          <t>North</t>
        </is>
      </c>
      <c r="D3438" t="inlineStr">
        <is>
          <t>Delhi</t>
        </is>
      </c>
      <c r="E3438" t="inlineStr">
        <is>
          <t>No</t>
        </is>
      </c>
      <c r="F3438" t="inlineStr">
        <is>
          <t>At Risk</t>
        </is>
      </c>
      <c r="G3438" t="n">
        <v>4</v>
      </c>
      <c r="H3438" s="24" t="n">
        <v>30570.83</v>
      </c>
      <c r="I3438" s="24" t="n">
        <v>6597.68</v>
      </c>
      <c r="J3438" s="25" t="n">
        <v>45185</v>
      </c>
      <c r="K3438" s="25" t="n">
        <v>45500</v>
      </c>
      <c r="L3438" t="n">
        <v>2</v>
      </c>
      <c r="M3438" t="n">
        <v>3</v>
      </c>
      <c r="N3438" t="n">
        <v>4</v>
      </c>
      <c r="O3438">
        <f>DATE(2026,1,1)-K3438</f>
        <v/>
      </c>
      <c r="P3438">
        <f>IF(G3438&gt;=2,"Repeat","One-time")</f>
        <v/>
      </c>
    </row>
    <row r="3439">
      <c r="A3439" t="inlineStr">
        <is>
          <t>C11149</t>
        </is>
      </c>
      <c r="B3439" t="inlineStr">
        <is>
          <t>Harpreet Shah</t>
        </is>
      </c>
      <c r="C3439" t="inlineStr">
        <is>
          <t>South</t>
        </is>
      </c>
      <c r="D3439" t="inlineStr">
        <is>
          <t>Bengaluru</t>
        </is>
      </c>
      <c r="E3439" t="inlineStr">
        <is>
          <t>Yes</t>
        </is>
      </c>
      <c r="F3439" t="inlineStr">
        <is>
          <t>New</t>
        </is>
      </c>
      <c r="G3439" t="n">
        <v>2</v>
      </c>
      <c r="H3439" s="24" t="n">
        <v>30539.68</v>
      </c>
      <c r="I3439" s="24" t="n">
        <v>6941.15</v>
      </c>
      <c r="J3439" s="25" t="n">
        <v>45954</v>
      </c>
      <c r="K3439" s="25" t="n">
        <v>46020</v>
      </c>
      <c r="L3439" t="n">
        <v>5</v>
      </c>
      <c r="M3439" t="n">
        <v>3</v>
      </c>
      <c r="N3439" t="n">
        <v>4</v>
      </c>
      <c r="O3439">
        <f>DATE(2026,1,1)-K3439</f>
        <v/>
      </c>
      <c r="P3439">
        <f>IF(G3439&gt;=2,"Repeat","One-time")</f>
        <v/>
      </c>
    </row>
    <row r="3440">
      <c r="A3440" t="inlineStr">
        <is>
          <t>C06835</t>
        </is>
      </c>
      <c r="B3440" t="inlineStr">
        <is>
          <t>Priya Nair</t>
        </is>
      </c>
      <c r="C3440" t="inlineStr">
        <is>
          <t>South</t>
        </is>
      </c>
      <c r="D3440" t="inlineStr">
        <is>
          <t>Chennai</t>
        </is>
      </c>
      <c r="E3440" t="inlineStr">
        <is>
          <t>No</t>
        </is>
      </c>
      <c r="F3440" t="inlineStr">
        <is>
          <t>At Risk</t>
        </is>
      </c>
      <c r="G3440" t="n">
        <v>3</v>
      </c>
      <c r="H3440" s="24" t="n">
        <v>30524.14</v>
      </c>
      <c r="I3440" s="24" t="n">
        <v>9507.65</v>
      </c>
      <c r="J3440" s="25" t="n">
        <v>45619</v>
      </c>
      <c r="K3440" s="25" t="n">
        <v>45642</v>
      </c>
      <c r="L3440" t="n">
        <v>2</v>
      </c>
      <c r="M3440" t="n">
        <v>3</v>
      </c>
      <c r="N3440" t="n">
        <v>4</v>
      </c>
      <c r="O3440">
        <f>DATE(2026,1,1)-K3440</f>
        <v/>
      </c>
      <c r="P3440">
        <f>IF(G3440&gt;=2,"Repeat","One-time")</f>
        <v/>
      </c>
    </row>
    <row r="3441">
      <c r="A3441" t="inlineStr">
        <is>
          <t>C04007</t>
        </is>
      </c>
      <c r="B3441" t="inlineStr">
        <is>
          <t>Arjun Sinha</t>
        </is>
      </c>
      <c r="C3441" t="inlineStr">
        <is>
          <t>Central</t>
        </is>
      </c>
      <c r="D3441" t="inlineStr">
        <is>
          <t>Bhopal</t>
        </is>
      </c>
      <c r="E3441" t="inlineStr">
        <is>
          <t>Yes</t>
        </is>
      </c>
      <c r="F3441" t="inlineStr">
        <is>
          <t>Loyal</t>
        </is>
      </c>
      <c r="G3441" t="n">
        <v>4</v>
      </c>
      <c r="H3441" s="24" t="n">
        <v>30502.23</v>
      </c>
      <c r="I3441" s="24" t="n">
        <v>2500.31</v>
      </c>
      <c r="J3441" s="25" t="n">
        <v>45590</v>
      </c>
      <c r="K3441" s="25" t="n">
        <v>45875</v>
      </c>
      <c r="L3441" t="n">
        <v>3</v>
      </c>
      <c r="M3441" t="n">
        <v>3</v>
      </c>
      <c r="N3441" t="n">
        <v>4</v>
      </c>
      <c r="O3441">
        <f>DATE(2026,1,1)-K3441</f>
        <v/>
      </c>
      <c r="P3441">
        <f>IF(G3441&gt;=2,"Repeat","One-time")</f>
        <v/>
      </c>
    </row>
    <row r="3442">
      <c r="A3442" t="inlineStr">
        <is>
          <t>C11033</t>
        </is>
      </c>
      <c r="B3442" t="inlineStr">
        <is>
          <t>Lakshmi Singh</t>
        </is>
      </c>
      <c r="C3442" t="inlineStr">
        <is>
          <t>North</t>
        </is>
      </c>
      <c r="D3442" t="inlineStr">
        <is>
          <t>Delhi</t>
        </is>
      </c>
      <c r="E3442" t="inlineStr">
        <is>
          <t>No</t>
        </is>
      </c>
      <c r="F3442" t="inlineStr">
        <is>
          <t>New</t>
        </is>
      </c>
      <c r="G3442" t="n">
        <v>2</v>
      </c>
      <c r="H3442" s="24" t="n">
        <v>30493.34</v>
      </c>
      <c r="I3442" s="24" t="n">
        <v>1108.56</v>
      </c>
      <c r="J3442" s="25" t="n">
        <v>45952</v>
      </c>
      <c r="K3442" s="25" t="n">
        <v>45963</v>
      </c>
      <c r="L3442" t="n">
        <v>4</v>
      </c>
      <c r="M3442" t="n">
        <v>3</v>
      </c>
      <c r="N3442" t="n">
        <v>4</v>
      </c>
      <c r="O3442">
        <f>DATE(2026,1,1)-K3442</f>
        <v/>
      </c>
      <c r="P3442">
        <f>IF(G3442&gt;=2,"Repeat","One-time")</f>
        <v/>
      </c>
    </row>
    <row r="3443">
      <c r="A3443" t="inlineStr">
        <is>
          <t>C04949</t>
        </is>
      </c>
      <c r="B3443" t="inlineStr">
        <is>
          <t>Karan Ghosh</t>
        </is>
      </c>
      <c r="C3443" t="inlineStr">
        <is>
          <t>South</t>
        </is>
      </c>
      <c r="D3443" t="inlineStr">
        <is>
          <t>Bengaluru</t>
        </is>
      </c>
      <c r="E3443" t="inlineStr">
        <is>
          <t>Yes</t>
        </is>
      </c>
      <c r="F3443" t="inlineStr">
        <is>
          <t>High Value</t>
        </is>
      </c>
      <c r="G3443" t="n">
        <v>7</v>
      </c>
      <c r="H3443" s="24" t="n">
        <v>30474.14</v>
      </c>
      <c r="I3443" s="24" t="n">
        <v>9536.5</v>
      </c>
      <c r="J3443" s="25" t="n">
        <v>45407</v>
      </c>
      <c r="K3443" s="25" t="n">
        <v>45792</v>
      </c>
      <c r="L3443" t="n">
        <v>3</v>
      </c>
      <c r="M3443" t="n">
        <v>4</v>
      </c>
      <c r="N3443" t="n">
        <v>4</v>
      </c>
      <c r="O3443">
        <f>DATE(2026,1,1)-K3443</f>
        <v/>
      </c>
      <c r="P3443">
        <f>IF(G3443&gt;=2,"Repeat","One-time")</f>
        <v/>
      </c>
    </row>
    <row r="3444">
      <c r="A3444" t="inlineStr">
        <is>
          <t>C04092</t>
        </is>
      </c>
      <c r="B3444" t="inlineStr">
        <is>
          <t>Ritu Pillai</t>
        </is>
      </c>
      <c r="C3444" t="inlineStr">
        <is>
          <t>East</t>
        </is>
      </c>
      <c r="D3444" t="inlineStr">
        <is>
          <t>Patna</t>
        </is>
      </c>
      <c r="E3444" t="inlineStr">
        <is>
          <t>No</t>
        </is>
      </c>
      <c r="F3444" t="inlineStr">
        <is>
          <t>At Risk</t>
        </is>
      </c>
      <c r="G3444" t="n">
        <v>6</v>
      </c>
      <c r="H3444" s="24" t="n">
        <v>30462.95</v>
      </c>
      <c r="I3444" s="24" t="n">
        <v>5790.45</v>
      </c>
      <c r="J3444" s="25" t="n">
        <v>45467</v>
      </c>
      <c r="K3444" s="25" t="n">
        <v>45586</v>
      </c>
      <c r="L3444" t="n">
        <v>2</v>
      </c>
      <c r="M3444" t="n">
        <v>4</v>
      </c>
      <c r="N3444" t="n">
        <v>4</v>
      </c>
      <c r="O3444">
        <f>DATE(2026,1,1)-K3444</f>
        <v/>
      </c>
      <c r="P3444">
        <f>IF(G3444&gt;=2,"Repeat","One-time")</f>
        <v/>
      </c>
    </row>
    <row r="3445">
      <c r="A3445" t="inlineStr">
        <is>
          <t>C03742</t>
        </is>
      </c>
      <c r="B3445" t="inlineStr">
        <is>
          <t>Farhan Kapoor</t>
        </is>
      </c>
      <c r="C3445" t="inlineStr">
        <is>
          <t>Central</t>
        </is>
      </c>
      <c r="D3445" t="inlineStr">
        <is>
          <t>Indore</t>
        </is>
      </c>
      <c r="E3445" t="inlineStr">
        <is>
          <t>No</t>
        </is>
      </c>
      <c r="F3445" t="inlineStr">
        <is>
          <t>At Risk</t>
        </is>
      </c>
      <c r="G3445" t="n">
        <v>3</v>
      </c>
      <c r="H3445" s="24" t="n">
        <v>30435.08</v>
      </c>
      <c r="I3445" s="24" t="n">
        <v>4750.43</v>
      </c>
      <c r="J3445" s="25" t="n">
        <v>45345</v>
      </c>
      <c r="K3445" s="25" t="n">
        <v>45366</v>
      </c>
      <c r="L3445" t="n">
        <v>1</v>
      </c>
      <c r="M3445" t="n">
        <v>3</v>
      </c>
      <c r="N3445" t="n">
        <v>4</v>
      </c>
      <c r="O3445">
        <f>DATE(2026,1,1)-K3445</f>
        <v/>
      </c>
      <c r="P3445">
        <f>IF(G3445&gt;=2,"Repeat","One-time")</f>
        <v/>
      </c>
    </row>
    <row r="3446">
      <c r="A3446" t="inlineStr">
        <is>
          <t>C07200</t>
        </is>
      </c>
      <c r="B3446" t="inlineStr">
        <is>
          <t>Aditya Kumar</t>
        </is>
      </c>
      <c r="C3446" t="inlineStr">
        <is>
          <t>East</t>
        </is>
      </c>
      <c r="D3446" t="inlineStr">
        <is>
          <t>Jamshedpur</t>
        </is>
      </c>
      <c r="E3446" t="inlineStr">
        <is>
          <t>No</t>
        </is>
      </c>
      <c r="F3446" t="inlineStr">
        <is>
          <t>Occasional</t>
        </is>
      </c>
      <c r="G3446" t="n">
        <v>2</v>
      </c>
      <c r="H3446" s="24" t="n">
        <v>30427.2</v>
      </c>
      <c r="I3446" s="24" t="n">
        <v>2589.49</v>
      </c>
      <c r="J3446" s="25" t="n">
        <v>45637</v>
      </c>
      <c r="K3446" s="25" t="n">
        <v>46000</v>
      </c>
      <c r="L3446" t="n">
        <v>5</v>
      </c>
      <c r="M3446" t="n">
        <v>2</v>
      </c>
      <c r="N3446" t="n">
        <v>4</v>
      </c>
      <c r="O3446">
        <f>DATE(2026,1,1)-K3446</f>
        <v/>
      </c>
      <c r="P3446">
        <f>IF(G3446&gt;=2,"Repeat","One-time")</f>
        <v/>
      </c>
    </row>
    <row r="3447">
      <c r="A3447" t="inlineStr">
        <is>
          <t>C04609</t>
        </is>
      </c>
      <c r="B3447" t="inlineStr">
        <is>
          <t>Sanjay Kapoor</t>
        </is>
      </c>
      <c r="C3447" t="inlineStr">
        <is>
          <t>West</t>
        </is>
      </c>
      <c r="D3447" t="inlineStr">
        <is>
          <t>Mumbai</t>
        </is>
      </c>
      <c r="E3447" t="inlineStr">
        <is>
          <t>No</t>
        </is>
      </c>
      <c r="F3447" t="inlineStr">
        <is>
          <t>High Value</t>
        </is>
      </c>
      <c r="G3447" t="n">
        <v>7</v>
      </c>
      <c r="H3447" s="24" t="n">
        <v>30425.87</v>
      </c>
      <c r="I3447" s="24" t="n">
        <v>3996.17</v>
      </c>
      <c r="J3447" s="25" t="n">
        <v>45436</v>
      </c>
      <c r="K3447" s="25" t="n">
        <v>45774</v>
      </c>
      <c r="L3447" t="n">
        <v>3</v>
      </c>
      <c r="M3447" t="n">
        <v>4</v>
      </c>
      <c r="N3447" t="n">
        <v>4</v>
      </c>
      <c r="O3447">
        <f>DATE(2026,1,1)-K3447</f>
        <v/>
      </c>
      <c r="P3447">
        <f>IF(G3447&gt;=2,"Repeat","One-time")</f>
        <v/>
      </c>
    </row>
    <row r="3448">
      <c r="A3448" t="inlineStr">
        <is>
          <t>C00858</t>
        </is>
      </c>
      <c r="B3448" t="inlineStr">
        <is>
          <t>Neha Das</t>
        </is>
      </c>
      <c r="C3448" t="inlineStr">
        <is>
          <t>East</t>
        </is>
      </c>
      <c r="D3448" t="inlineStr">
        <is>
          <t>Kolkata</t>
        </is>
      </c>
      <c r="E3448" t="inlineStr">
        <is>
          <t>Yes</t>
        </is>
      </c>
      <c r="F3448" t="inlineStr">
        <is>
          <t>At Risk</t>
        </is>
      </c>
      <c r="G3448" t="n">
        <v>6</v>
      </c>
      <c r="H3448" s="24" t="n">
        <v>30413</v>
      </c>
      <c r="I3448" s="24" t="n">
        <v>5682.68</v>
      </c>
      <c r="J3448" s="25" t="n">
        <v>44984</v>
      </c>
      <c r="K3448" s="25" t="n">
        <v>45113</v>
      </c>
      <c r="L3448" t="n">
        <v>1</v>
      </c>
      <c r="M3448" t="n">
        <v>4</v>
      </c>
      <c r="N3448" t="n">
        <v>4</v>
      </c>
      <c r="O3448">
        <f>DATE(2026,1,1)-K3448</f>
        <v/>
      </c>
      <c r="P3448">
        <f>IF(G3448&gt;=2,"Repeat","One-time")</f>
        <v/>
      </c>
    </row>
    <row r="3449">
      <c r="A3449" t="inlineStr">
        <is>
          <t>C09720</t>
        </is>
      </c>
      <c r="B3449" t="inlineStr">
        <is>
          <t>Farhan Mishra</t>
        </is>
      </c>
      <c r="C3449" t="inlineStr">
        <is>
          <t>North</t>
        </is>
      </c>
      <c r="D3449" t="inlineStr">
        <is>
          <t>Lucknow</t>
        </is>
      </c>
      <c r="E3449" t="inlineStr">
        <is>
          <t>No</t>
        </is>
      </c>
      <c r="F3449" t="inlineStr">
        <is>
          <t>High Value</t>
        </is>
      </c>
      <c r="G3449" t="n">
        <v>5</v>
      </c>
      <c r="H3449" s="24" t="n">
        <v>30411.34</v>
      </c>
      <c r="I3449" s="24" t="n">
        <v>8967.690000000001</v>
      </c>
      <c r="J3449" s="25" t="n">
        <v>45878</v>
      </c>
      <c r="K3449" s="25" t="n">
        <v>46007</v>
      </c>
      <c r="L3449" t="n">
        <v>5</v>
      </c>
      <c r="M3449" t="n">
        <v>4</v>
      </c>
      <c r="N3449" t="n">
        <v>4</v>
      </c>
      <c r="O3449">
        <f>DATE(2026,1,1)-K3449</f>
        <v/>
      </c>
      <c r="P3449">
        <f>IF(G3449&gt;=2,"Repeat","One-time")</f>
        <v/>
      </c>
    </row>
    <row r="3450">
      <c r="A3450" t="inlineStr">
        <is>
          <t>C01921</t>
        </is>
      </c>
      <c r="B3450" t="inlineStr">
        <is>
          <t>Deepak Sharma</t>
        </is>
      </c>
      <c r="C3450" t="inlineStr">
        <is>
          <t>South</t>
        </is>
      </c>
      <c r="D3450" t="inlineStr">
        <is>
          <t>Chennai</t>
        </is>
      </c>
      <c r="E3450" t="inlineStr">
        <is>
          <t>No</t>
        </is>
      </c>
      <c r="F3450" t="inlineStr">
        <is>
          <t>At Risk</t>
        </is>
      </c>
      <c r="G3450" t="n">
        <v>3</v>
      </c>
      <c r="H3450" s="24" t="n">
        <v>30402.5</v>
      </c>
      <c r="I3450" s="24" t="n">
        <v>2951.7</v>
      </c>
      <c r="J3450" s="25" t="n">
        <v>45141</v>
      </c>
      <c r="K3450" s="25" t="n">
        <v>45209</v>
      </c>
      <c r="L3450" t="n">
        <v>1</v>
      </c>
      <c r="M3450" t="n">
        <v>3</v>
      </c>
      <c r="N3450" t="n">
        <v>4</v>
      </c>
      <c r="O3450">
        <f>DATE(2026,1,1)-K3450</f>
        <v/>
      </c>
      <c r="P3450">
        <f>IF(G3450&gt;=2,"Repeat","One-time")</f>
        <v/>
      </c>
    </row>
    <row r="3451">
      <c r="A3451" t="inlineStr">
        <is>
          <t>C01585</t>
        </is>
      </c>
      <c r="B3451" t="inlineStr">
        <is>
          <t>Karan Agarwal</t>
        </is>
      </c>
      <c r="C3451" t="inlineStr">
        <is>
          <t>West</t>
        </is>
      </c>
      <c r="D3451" t="inlineStr">
        <is>
          <t>Pune</t>
        </is>
      </c>
      <c r="E3451" t="inlineStr">
        <is>
          <t>No</t>
        </is>
      </c>
      <c r="F3451" t="inlineStr">
        <is>
          <t>Occasional</t>
        </is>
      </c>
      <c r="G3451" t="n">
        <v>1</v>
      </c>
      <c r="H3451" s="24" t="n">
        <v>30399.67</v>
      </c>
      <c r="I3451" s="24" t="n">
        <v>6543.55</v>
      </c>
      <c r="J3451" s="25" t="n">
        <v>45924</v>
      </c>
      <c r="K3451" s="25" t="n">
        <v>45924</v>
      </c>
      <c r="L3451" t="n">
        <v>3</v>
      </c>
      <c r="M3451" t="n">
        <v>1</v>
      </c>
      <c r="N3451" t="n">
        <v>4</v>
      </c>
      <c r="O3451">
        <f>DATE(2026,1,1)-K3451</f>
        <v/>
      </c>
      <c r="P3451">
        <f>IF(G3451&gt;=2,"Repeat","One-time")</f>
        <v/>
      </c>
    </row>
    <row r="3452">
      <c r="A3452" t="inlineStr">
        <is>
          <t>C01201</t>
        </is>
      </c>
      <c r="B3452" t="inlineStr">
        <is>
          <t>Vivaan Sharma</t>
        </is>
      </c>
      <c r="C3452" t="inlineStr">
        <is>
          <t>South</t>
        </is>
      </c>
      <c r="D3452" t="inlineStr">
        <is>
          <t>Kochi</t>
        </is>
      </c>
      <c r="E3452" t="inlineStr">
        <is>
          <t>No</t>
        </is>
      </c>
      <c r="F3452" t="inlineStr">
        <is>
          <t>At Risk</t>
        </is>
      </c>
      <c r="G3452" t="n">
        <v>5</v>
      </c>
      <c r="H3452" s="24" t="n">
        <v>30392.53</v>
      </c>
      <c r="I3452" s="24" t="n">
        <v>3727.38</v>
      </c>
      <c r="J3452" s="25" t="n">
        <v>44988</v>
      </c>
      <c r="K3452" s="25" t="n">
        <v>45748</v>
      </c>
      <c r="L3452" t="n">
        <v>2</v>
      </c>
      <c r="M3452" t="n">
        <v>4</v>
      </c>
      <c r="N3452" t="n">
        <v>4</v>
      </c>
      <c r="O3452">
        <f>DATE(2026,1,1)-K3452</f>
        <v/>
      </c>
      <c r="P3452">
        <f>IF(G3452&gt;=2,"Repeat","One-time")</f>
        <v/>
      </c>
    </row>
    <row r="3453">
      <c r="A3453" t="inlineStr">
        <is>
          <t>C06980</t>
        </is>
      </c>
      <c r="B3453" t="inlineStr">
        <is>
          <t>Imran Agarwal</t>
        </is>
      </c>
      <c r="C3453" t="inlineStr">
        <is>
          <t>West</t>
        </is>
      </c>
      <c r="D3453" t="inlineStr">
        <is>
          <t>Mumbai</t>
        </is>
      </c>
      <c r="E3453" t="inlineStr">
        <is>
          <t>No</t>
        </is>
      </c>
      <c r="F3453" t="inlineStr">
        <is>
          <t>At Risk</t>
        </is>
      </c>
      <c r="G3453" t="n">
        <v>1</v>
      </c>
      <c r="H3453" s="24" t="n">
        <v>30391.82</v>
      </c>
      <c r="I3453" s="24" t="n">
        <v>2107.91</v>
      </c>
      <c r="J3453" s="25" t="n">
        <v>45596</v>
      </c>
      <c r="K3453" s="25" t="n">
        <v>45596</v>
      </c>
      <c r="L3453" t="n">
        <v>2</v>
      </c>
      <c r="M3453" t="n">
        <v>1</v>
      </c>
      <c r="N3453" t="n">
        <v>4</v>
      </c>
      <c r="O3453">
        <f>DATE(2026,1,1)-K3453</f>
        <v/>
      </c>
      <c r="P3453">
        <f>IF(G3453&gt;=2,"Repeat","One-time")</f>
        <v/>
      </c>
    </row>
    <row r="3454">
      <c r="A3454" t="inlineStr">
        <is>
          <t>C02834</t>
        </is>
      </c>
      <c r="B3454" t="inlineStr">
        <is>
          <t>Imran Rao</t>
        </is>
      </c>
      <c r="C3454" t="inlineStr">
        <is>
          <t>West</t>
        </is>
      </c>
      <c r="D3454" t="inlineStr">
        <is>
          <t>Mumbai</t>
        </is>
      </c>
      <c r="E3454" t="inlineStr">
        <is>
          <t>No</t>
        </is>
      </c>
      <c r="F3454" t="inlineStr">
        <is>
          <t>At Risk</t>
        </is>
      </c>
      <c r="G3454" t="n">
        <v>10</v>
      </c>
      <c r="H3454" s="24" t="n">
        <v>30387.39</v>
      </c>
      <c r="I3454" s="24" t="n">
        <v>8853.120000000001</v>
      </c>
      <c r="J3454" s="25" t="n">
        <v>45189</v>
      </c>
      <c r="K3454" s="25" t="n">
        <v>45307</v>
      </c>
      <c r="L3454" t="n">
        <v>1</v>
      </c>
      <c r="M3454" t="n">
        <v>5</v>
      </c>
      <c r="N3454" t="n">
        <v>4</v>
      </c>
      <c r="O3454">
        <f>DATE(2026,1,1)-K3454</f>
        <v/>
      </c>
      <c r="P3454">
        <f>IF(G3454&gt;=2,"Repeat","One-time")</f>
        <v/>
      </c>
    </row>
    <row r="3455">
      <c r="A3455" t="inlineStr">
        <is>
          <t>C03697</t>
        </is>
      </c>
      <c r="B3455" t="inlineStr">
        <is>
          <t>Diya Khan</t>
        </is>
      </c>
      <c r="C3455" t="inlineStr">
        <is>
          <t>North</t>
        </is>
      </c>
      <c r="D3455" t="inlineStr">
        <is>
          <t>Jaipur</t>
        </is>
      </c>
      <c r="E3455" t="inlineStr">
        <is>
          <t>No</t>
        </is>
      </c>
      <c r="F3455" t="inlineStr">
        <is>
          <t>At Risk</t>
        </is>
      </c>
      <c r="G3455" t="n">
        <v>3</v>
      </c>
      <c r="H3455" s="24" t="n">
        <v>30355.45</v>
      </c>
      <c r="I3455" s="24" t="n">
        <v>7397.93</v>
      </c>
      <c r="J3455" s="25" t="n">
        <v>45294</v>
      </c>
      <c r="K3455" s="25" t="n">
        <v>45424</v>
      </c>
      <c r="L3455" t="n">
        <v>1</v>
      </c>
      <c r="M3455" t="n">
        <v>3</v>
      </c>
      <c r="N3455" t="n">
        <v>4</v>
      </c>
      <c r="O3455">
        <f>DATE(2026,1,1)-K3455</f>
        <v/>
      </c>
      <c r="P3455">
        <f>IF(G3455&gt;=2,"Repeat","One-time")</f>
        <v/>
      </c>
    </row>
    <row r="3456">
      <c r="A3456" t="inlineStr">
        <is>
          <t>C03307</t>
        </is>
      </c>
      <c r="B3456" t="inlineStr">
        <is>
          <t>Aarav Kumar</t>
        </is>
      </c>
      <c r="C3456" t="inlineStr">
        <is>
          <t>East</t>
        </is>
      </c>
      <c r="D3456" t="inlineStr">
        <is>
          <t>Kolkata</t>
        </is>
      </c>
      <c r="E3456" t="inlineStr">
        <is>
          <t>No</t>
        </is>
      </c>
      <c r="F3456" t="inlineStr">
        <is>
          <t>High Value</t>
        </is>
      </c>
      <c r="G3456" t="n">
        <v>7</v>
      </c>
      <c r="H3456" s="24" t="n">
        <v>30345.98</v>
      </c>
      <c r="I3456" s="24" t="n">
        <v>7869.77</v>
      </c>
      <c r="J3456" s="25" t="n">
        <v>45315</v>
      </c>
      <c r="K3456" s="25" t="n">
        <v>45879</v>
      </c>
      <c r="L3456" t="n">
        <v>3</v>
      </c>
      <c r="M3456" t="n">
        <v>4</v>
      </c>
      <c r="N3456" t="n">
        <v>4</v>
      </c>
      <c r="O3456">
        <f>DATE(2026,1,1)-K3456</f>
        <v/>
      </c>
      <c r="P3456">
        <f>IF(G3456&gt;=2,"Repeat","One-time")</f>
        <v/>
      </c>
    </row>
    <row r="3457">
      <c r="A3457" t="inlineStr">
        <is>
          <t>C09996</t>
        </is>
      </c>
      <c r="B3457" t="inlineStr">
        <is>
          <t>Lakshmi Joshi</t>
        </is>
      </c>
      <c r="C3457" t="inlineStr">
        <is>
          <t>East</t>
        </is>
      </c>
      <c r="D3457" t="inlineStr">
        <is>
          <t>Jamshedpur</t>
        </is>
      </c>
      <c r="E3457" t="inlineStr">
        <is>
          <t>No</t>
        </is>
      </c>
      <c r="F3457" t="inlineStr">
        <is>
          <t>Loyal</t>
        </is>
      </c>
      <c r="G3457" t="n">
        <v>2</v>
      </c>
      <c r="H3457" s="24" t="n">
        <v>30310.59</v>
      </c>
      <c r="I3457" s="24" t="n">
        <v>7814.62</v>
      </c>
      <c r="J3457" s="25" t="n">
        <v>45867</v>
      </c>
      <c r="K3457" s="25" t="n">
        <v>45885</v>
      </c>
      <c r="L3457" t="n">
        <v>3</v>
      </c>
      <c r="M3457" t="n">
        <v>3</v>
      </c>
      <c r="N3457" t="n">
        <v>4</v>
      </c>
      <c r="O3457">
        <f>DATE(2026,1,1)-K3457</f>
        <v/>
      </c>
      <c r="P3457">
        <f>IF(G3457&gt;=2,"Repeat","One-time")</f>
        <v/>
      </c>
    </row>
    <row r="3458">
      <c r="A3458" t="inlineStr">
        <is>
          <t>C01690</t>
        </is>
      </c>
      <c r="B3458" t="inlineStr">
        <is>
          <t>Arjun Joshi</t>
        </is>
      </c>
      <c r="C3458" t="inlineStr">
        <is>
          <t>East</t>
        </is>
      </c>
      <c r="D3458" t="inlineStr">
        <is>
          <t>Jamshedpur</t>
        </is>
      </c>
      <c r="E3458" t="inlineStr">
        <is>
          <t>No</t>
        </is>
      </c>
      <c r="F3458" t="inlineStr">
        <is>
          <t>At Risk</t>
        </is>
      </c>
      <c r="G3458" t="n">
        <v>9</v>
      </c>
      <c r="H3458" s="24" t="n">
        <v>30308.1</v>
      </c>
      <c r="I3458" s="24" t="n">
        <v>6924.98</v>
      </c>
      <c r="J3458" s="25" t="n">
        <v>45163</v>
      </c>
      <c r="K3458" s="25" t="n">
        <v>45418</v>
      </c>
      <c r="L3458" t="n">
        <v>1</v>
      </c>
      <c r="M3458" t="n">
        <v>5</v>
      </c>
      <c r="N3458" t="n">
        <v>4</v>
      </c>
      <c r="O3458">
        <f>DATE(2026,1,1)-K3458</f>
        <v/>
      </c>
      <c r="P3458">
        <f>IF(G3458&gt;=2,"Repeat","One-time")</f>
        <v/>
      </c>
    </row>
    <row r="3459">
      <c r="A3459" t="inlineStr">
        <is>
          <t>C05067</t>
        </is>
      </c>
      <c r="B3459" t="inlineStr">
        <is>
          <t>Divya Reddy</t>
        </is>
      </c>
      <c r="C3459" t="inlineStr">
        <is>
          <t>South</t>
        </is>
      </c>
      <c r="D3459" t="inlineStr">
        <is>
          <t>Bengaluru</t>
        </is>
      </c>
      <c r="E3459" t="inlineStr">
        <is>
          <t>No</t>
        </is>
      </c>
      <c r="F3459" t="inlineStr">
        <is>
          <t>At Risk</t>
        </is>
      </c>
      <c r="G3459" t="n">
        <v>4</v>
      </c>
      <c r="H3459" s="24" t="n">
        <v>30303.53</v>
      </c>
      <c r="I3459" s="24" t="n">
        <v>10665.44</v>
      </c>
      <c r="J3459" s="25" t="n">
        <v>45519</v>
      </c>
      <c r="K3459" s="25" t="n">
        <v>45660</v>
      </c>
      <c r="L3459" t="n">
        <v>2</v>
      </c>
      <c r="M3459" t="n">
        <v>3</v>
      </c>
      <c r="N3459" t="n">
        <v>4</v>
      </c>
      <c r="O3459">
        <f>DATE(2026,1,1)-K3459</f>
        <v/>
      </c>
      <c r="P3459">
        <f>IF(G3459&gt;=2,"Repeat","One-time")</f>
        <v/>
      </c>
    </row>
    <row r="3460">
      <c r="A3460" t="inlineStr">
        <is>
          <t>C01369</t>
        </is>
      </c>
      <c r="B3460" t="inlineStr">
        <is>
          <t>Harpreet Reddy</t>
        </is>
      </c>
      <c r="C3460" t="inlineStr">
        <is>
          <t>West</t>
        </is>
      </c>
      <c r="D3460" t="inlineStr">
        <is>
          <t>Mumbai</t>
        </is>
      </c>
      <c r="E3460" t="inlineStr">
        <is>
          <t>Yes</t>
        </is>
      </c>
      <c r="F3460" t="inlineStr">
        <is>
          <t>At Risk</t>
        </is>
      </c>
      <c r="G3460" t="n">
        <v>7</v>
      </c>
      <c r="H3460" s="24" t="n">
        <v>30300.57</v>
      </c>
      <c r="I3460" s="24" t="n">
        <v>6843.86</v>
      </c>
      <c r="J3460" s="25" t="n">
        <v>45018</v>
      </c>
      <c r="K3460" s="25" t="n">
        <v>45640</v>
      </c>
      <c r="L3460" t="n">
        <v>2</v>
      </c>
      <c r="M3460" t="n">
        <v>4</v>
      </c>
      <c r="N3460" t="n">
        <v>4</v>
      </c>
      <c r="O3460">
        <f>DATE(2026,1,1)-K3460</f>
        <v/>
      </c>
      <c r="P3460">
        <f>IF(G3460&gt;=2,"Repeat","One-time")</f>
        <v/>
      </c>
    </row>
    <row r="3461">
      <c r="A3461" t="inlineStr">
        <is>
          <t>C09342</t>
        </is>
      </c>
      <c r="B3461" t="inlineStr">
        <is>
          <t>Sneha Iyer</t>
        </is>
      </c>
      <c r="C3461" t="inlineStr">
        <is>
          <t>North</t>
        </is>
      </c>
      <c r="D3461" t="inlineStr">
        <is>
          <t>Chandigarh</t>
        </is>
      </c>
      <c r="E3461" t="inlineStr">
        <is>
          <t>No</t>
        </is>
      </c>
      <c r="F3461" t="inlineStr">
        <is>
          <t>High Value</t>
        </is>
      </c>
      <c r="G3461" t="n">
        <v>4</v>
      </c>
      <c r="H3461" s="24" t="n">
        <v>30281.5</v>
      </c>
      <c r="I3461" s="24" t="n">
        <v>3923.27</v>
      </c>
      <c r="J3461" s="25" t="n">
        <v>45883</v>
      </c>
      <c r="K3461" s="25" t="n">
        <v>45967</v>
      </c>
      <c r="L3461" t="n">
        <v>4</v>
      </c>
      <c r="M3461" t="n">
        <v>4</v>
      </c>
      <c r="N3461" t="n">
        <v>4</v>
      </c>
      <c r="O3461">
        <f>DATE(2026,1,1)-K3461</f>
        <v/>
      </c>
      <c r="P3461">
        <f>IF(G3461&gt;=2,"Repeat","One-time")</f>
        <v/>
      </c>
    </row>
    <row r="3462">
      <c r="A3462" t="inlineStr">
        <is>
          <t>C03380</t>
        </is>
      </c>
      <c r="B3462" t="inlineStr">
        <is>
          <t>Sneha Kumar</t>
        </is>
      </c>
      <c r="C3462" t="inlineStr">
        <is>
          <t>East</t>
        </is>
      </c>
      <c r="D3462" t="inlineStr">
        <is>
          <t>Bhubaneswar</t>
        </is>
      </c>
      <c r="E3462" t="inlineStr">
        <is>
          <t>Yes</t>
        </is>
      </c>
      <c r="F3462" t="inlineStr">
        <is>
          <t>At Risk</t>
        </is>
      </c>
      <c r="G3462" t="n">
        <v>5</v>
      </c>
      <c r="H3462" s="24" t="n">
        <v>30265.18</v>
      </c>
      <c r="I3462" s="24" t="n">
        <v>7618.32</v>
      </c>
      <c r="J3462" s="25" t="n">
        <v>45248</v>
      </c>
      <c r="K3462" s="25" t="n">
        <v>45446</v>
      </c>
      <c r="L3462" t="n">
        <v>1</v>
      </c>
      <c r="M3462" t="n">
        <v>4</v>
      </c>
      <c r="N3462" t="n">
        <v>4</v>
      </c>
      <c r="O3462">
        <f>DATE(2026,1,1)-K3462</f>
        <v/>
      </c>
      <c r="P3462">
        <f>IF(G3462&gt;=2,"Repeat","One-time")</f>
        <v/>
      </c>
    </row>
    <row r="3463">
      <c r="A3463" t="inlineStr">
        <is>
          <t>C06145</t>
        </is>
      </c>
      <c r="B3463" t="inlineStr">
        <is>
          <t>Farhan Mehta</t>
        </is>
      </c>
      <c r="C3463" t="inlineStr">
        <is>
          <t>South</t>
        </is>
      </c>
      <c r="D3463" t="inlineStr">
        <is>
          <t>Bengaluru</t>
        </is>
      </c>
      <c r="E3463" t="inlineStr">
        <is>
          <t>No</t>
        </is>
      </c>
      <c r="F3463" t="inlineStr">
        <is>
          <t>At Risk</t>
        </is>
      </c>
      <c r="G3463" t="n">
        <v>3</v>
      </c>
      <c r="H3463" s="24" t="n">
        <v>30228.92</v>
      </c>
      <c r="I3463" s="24" t="n">
        <v>4230.36</v>
      </c>
      <c r="J3463" s="25" t="n">
        <v>45615</v>
      </c>
      <c r="K3463" s="25" t="n">
        <v>45683</v>
      </c>
      <c r="L3463" t="n">
        <v>2</v>
      </c>
      <c r="M3463" t="n">
        <v>3</v>
      </c>
      <c r="N3463" t="n">
        <v>4</v>
      </c>
      <c r="O3463">
        <f>DATE(2026,1,1)-K3463</f>
        <v/>
      </c>
      <c r="P3463">
        <f>IF(G3463&gt;=2,"Repeat","One-time")</f>
        <v/>
      </c>
    </row>
    <row r="3464">
      <c r="A3464" t="inlineStr">
        <is>
          <t>C02264</t>
        </is>
      </c>
      <c r="B3464" t="inlineStr">
        <is>
          <t>Amit Prasad</t>
        </is>
      </c>
      <c r="C3464" t="inlineStr">
        <is>
          <t>South</t>
        </is>
      </c>
      <c r="D3464" t="inlineStr">
        <is>
          <t>Kochi</t>
        </is>
      </c>
      <c r="E3464" t="inlineStr">
        <is>
          <t>Yes</t>
        </is>
      </c>
      <c r="F3464" t="inlineStr">
        <is>
          <t>At Risk</t>
        </is>
      </c>
      <c r="G3464" t="n">
        <v>5</v>
      </c>
      <c r="H3464" s="24" t="n">
        <v>30213.32</v>
      </c>
      <c r="I3464" s="24" t="n">
        <v>6111.94</v>
      </c>
      <c r="J3464" s="25" t="n">
        <v>45176</v>
      </c>
      <c r="K3464" s="25" t="n">
        <v>45508</v>
      </c>
      <c r="L3464" t="n">
        <v>2</v>
      </c>
      <c r="M3464" t="n">
        <v>4</v>
      </c>
      <c r="N3464" t="n">
        <v>4</v>
      </c>
      <c r="O3464">
        <f>DATE(2026,1,1)-K3464</f>
        <v/>
      </c>
      <c r="P3464">
        <f>IF(G3464&gt;=2,"Repeat","One-time")</f>
        <v/>
      </c>
    </row>
    <row r="3465">
      <c r="A3465" t="inlineStr">
        <is>
          <t>C00062</t>
        </is>
      </c>
      <c r="B3465" t="inlineStr">
        <is>
          <t>Diya Sharma</t>
        </is>
      </c>
      <c r="C3465" t="inlineStr">
        <is>
          <t>South</t>
        </is>
      </c>
      <c r="D3465" t="inlineStr">
        <is>
          <t>Chennai</t>
        </is>
      </c>
      <c r="E3465" t="inlineStr">
        <is>
          <t>No</t>
        </is>
      </c>
      <c r="F3465" t="inlineStr">
        <is>
          <t>At Risk</t>
        </is>
      </c>
      <c r="G3465" t="n">
        <v>6</v>
      </c>
      <c r="H3465" s="24" t="n">
        <v>30185.45</v>
      </c>
      <c r="I3465" s="24" t="n">
        <v>6723.89</v>
      </c>
      <c r="J3465" s="25" t="n">
        <v>44932</v>
      </c>
      <c r="K3465" s="25" t="n">
        <v>45160</v>
      </c>
      <c r="L3465" t="n">
        <v>1</v>
      </c>
      <c r="M3465" t="n">
        <v>4</v>
      </c>
      <c r="N3465" t="n">
        <v>4</v>
      </c>
      <c r="O3465">
        <f>DATE(2026,1,1)-K3465</f>
        <v/>
      </c>
      <c r="P3465">
        <f>IF(G3465&gt;=2,"Repeat","One-time")</f>
        <v/>
      </c>
    </row>
    <row r="3466">
      <c r="A3466" t="inlineStr">
        <is>
          <t>C08796</t>
        </is>
      </c>
      <c r="B3466" t="inlineStr">
        <is>
          <t>Maria Sharma</t>
        </is>
      </c>
      <c r="C3466" t="inlineStr">
        <is>
          <t>Central</t>
        </is>
      </c>
      <c r="D3466" t="inlineStr">
        <is>
          <t>Raipur</t>
        </is>
      </c>
      <c r="E3466" t="inlineStr">
        <is>
          <t>Yes</t>
        </is>
      </c>
      <c r="F3466" t="inlineStr">
        <is>
          <t>High Value</t>
        </is>
      </c>
      <c r="G3466" t="n">
        <v>4</v>
      </c>
      <c r="H3466" s="24" t="n">
        <v>30152.24</v>
      </c>
      <c r="I3466" s="24" t="n">
        <v>3839.1</v>
      </c>
      <c r="J3466" s="25" t="n">
        <v>45751</v>
      </c>
      <c r="K3466" s="25" t="n">
        <v>45986</v>
      </c>
      <c r="L3466" t="n">
        <v>4</v>
      </c>
      <c r="M3466" t="n">
        <v>4</v>
      </c>
      <c r="N3466" t="n">
        <v>4</v>
      </c>
      <c r="O3466">
        <f>DATE(2026,1,1)-K3466</f>
        <v/>
      </c>
      <c r="P3466">
        <f>IF(G3466&gt;=2,"Repeat","One-time")</f>
        <v/>
      </c>
    </row>
    <row r="3467">
      <c r="A3467" t="inlineStr">
        <is>
          <t>C00768</t>
        </is>
      </c>
      <c r="B3467" t="inlineStr">
        <is>
          <t>Ayesha Sinha</t>
        </is>
      </c>
      <c r="C3467" t="inlineStr">
        <is>
          <t>East</t>
        </is>
      </c>
      <c r="D3467" t="inlineStr">
        <is>
          <t>Kolkata</t>
        </is>
      </c>
      <c r="E3467" t="inlineStr">
        <is>
          <t>No</t>
        </is>
      </c>
      <c r="F3467" t="inlineStr">
        <is>
          <t>High Value</t>
        </is>
      </c>
      <c r="G3467" t="n">
        <v>5</v>
      </c>
      <c r="H3467" s="24" t="n">
        <v>30147.64</v>
      </c>
      <c r="I3467" s="24" t="n">
        <v>8278.57</v>
      </c>
      <c r="J3467" s="25" t="n">
        <v>44960</v>
      </c>
      <c r="K3467" s="25" t="n">
        <v>45973</v>
      </c>
      <c r="L3467" t="n">
        <v>4</v>
      </c>
      <c r="M3467" t="n">
        <v>4</v>
      </c>
      <c r="N3467" t="n">
        <v>4</v>
      </c>
      <c r="O3467">
        <f>DATE(2026,1,1)-K3467</f>
        <v/>
      </c>
      <c r="P3467">
        <f>IF(G3467&gt;=2,"Repeat","One-time")</f>
        <v/>
      </c>
    </row>
    <row r="3468">
      <c r="A3468" t="inlineStr">
        <is>
          <t>C09245</t>
        </is>
      </c>
      <c r="B3468" t="inlineStr">
        <is>
          <t>Joseph Yadav</t>
        </is>
      </c>
      <c r="C3468" t="inlineStr">
        <is>
          <t>East</t>
        </is>
      </c>
      <c r="D3468" t="inlineStr">
        <is>
          <t>Jamshedpur</t>
        </is>
      </c>
      <c r="E3468" t="inlineStr">
        <is>
          <t>Yes</t>
        </is>
      </c>
      <c r="F3468" t="inlineStr">
        <is>
          <t>Occasional</t>
        </is>
      </c>
      <c r="G3468" t="n">
        <v>2</v>
      </c>
      <c r="H3468" s="24" t="n">
        <v>30094.98</v>
      </c>
      <c r="I3468" s="24" t="n">
        <v>516.34</v>
      </c>
      <c r="J3468" s="25" t="n">
        <v>45838</v>
      </c>
      <c r="K3468" s="25" t="n">
        <v>46014</v>
      </c>
      <c r="L3468" t="n">
        <v>5</v>
      </c>
      <c r="M3468" t="n">
        <v>2</v>
      </c>
      <c r="N3468" t="n">
        <v>4</v>
      </c>
      <c r="O3468">
        <f>DATE(2026,1,1)-K3468</f>
        <v/>
      </c>
      <c r="P3468">
        <f>IF(G3468&gt;=2,"Repeat","One-time")</f>
        <v/>
      </c>
    </row>
    <row r="3469">
      <c r="A3469" t="inlineStr">
        <is>
          <t>C05408</t>
        </is>
      </c>
      <c r="B3469" t="inlineStr">
        <is>
          <t>Vikram Iyer</t>
        </is>
      </c>
      <c r="C3469" t="inlineStr">
        <is>
          <t>South</t>
        </is>
      </c>
      <c r="D3469" t="inlineStr">
        <is>
          <t>Chennai</t>
        </is>
      </c>
      <c r="E3469" t="inlineStr">
        <is>
          <t>No</t>
        </is>
      </c>
      <c r="F3469" t="inlineStr">
        <is>
          <t>High Value</t>
        </is>
      </c>
      <c r="G3469" t="n">
        <v>9</v>
      </c>
      <c r="H3469" s="24" t="n">
        <v>30085.45</v>
      </c>
      <c r="I3469" s="24" t="n">
        <v>10981.29</v>
      </c>
      <c r="J3469" s="25" t="n">
        <v>45503</v>
      </c>
      <c r="K3469" s="25" t="n">
        <v>45931</v>
      </c>
      <c r="L3469" t="n">
        <v>4</v>
      </c>
      <c r="M3469" t="n">
        <v>5</v>
      </c>
      <c r="N3469" t="n">
        <v>4</v>
      </c>
      <c r="O3469">
        <f>DATE(2026,1,1)-K3469</f>
        <v/>
      </c>
      <c r="P3469">
        <f>IF(G3469&gt;=2,"Repeat","One-time")</f>
        <v/>
      </c>
    </row>
    <row r="3470">
      <c r="A3470" t="inlineStr">
        <is>
          <t>C09150</t>
        </is>
      </c>
      <c r="B3470" t="inlineStr">
        <is>
          <t>Meera Menon</t>
        </is>
      </c>
      <c r="C3470" t="inlineStr">
        <is>
          <t>West</t>
        </is>
      </c>
      <c r="D3470" t="inlineStr">
        <is>
          <t>Ahmedabad</t>
        </is>
      </c>
      <c r="E3470" t="inlineStr">
        <is>
          <t>No</t>
        </is>
      </c>
      <c r="F3470" t="inlineStr">
        <is>
          <t>High Value</t>
        </is>
      </c>
      <c r="G3470" t="n">
        <v>4</v>
      </c>
      <c r="H3470" s="24" t="n">
        <v>30082.53</v>
      </c>
      <c r="I3470" s="24" t="n">
        <v>8384.67</v>
      </c>
      <c r="J3470" s="25" t="n">
        <v>45870</v>
      </c>
      <c r="K3470" s="25" t="n">
        <v>46022</v>
      </c>
      <c r="L3470" t="n">
        <v>5</v>
      </c>
      <c r="M3470" t="n">
        <v>4</v>
      </c>
      <c r="N3470" t="n">
        <v>4</v>
      </c>
      <c r="O3470">
        <f>DATE(2026,1,1)-K3470</f>
        <v/>
      </c>
      <c r="P3470">
        <f>IF(G3470&gt;=2,"Repeat","One-time")</f>
        <v/>
      </c>
    </row>
    <row r="3471">
      <c r="A3471" t="inlineStr">
        <is>
          <t>C00031</t>
        </is>
      </c>
      <c r="B3471" t="inlineStr">
        <is>
          <t>Kavya Bose</t>
        </is>
      </c>
      <c r="C3471" t="inlineStr">
        <is>
          <t>North</t>
        </is>
      </c>
      <c r="D3471" t="inlineStr">
        <is>
          <t>Jaipur</t>
        </is>
      </c>
      <c r="E3471" t="inlineStr">
        <is>
          <t>Yes</t>
        </is>
      </c>
      <c r="F3471" t="inlineStr">
        <is>
          <t>At Risk</t>
        </is>
      </c>
      <c r="G3471" t="n">
        <v>7</v>
      </c>
      <c r="H3471" s="24" t="n">
        <v>30076.59</v>
      </c>
      <c r="I3471" s="24" t="n">
        <v>6180.17</v>
      </c>
      <c r="J3471" s="25" t="n">
        <v>44982</v>
      </c>
      <c r="K3471" s="25" t="n">
        <v>45624</v>
      </c>
      <c r="L3471" t="n">
        <v>2</v>
      </c>
      <c r="M3471" t="n">
        <v>4</v>
      </c>
      <c r="N3471" t="n">
        <v>4</v>
      </c>
      <c r="O3471">
        <f>DATE(2026,1,1)-K3471</f>
        <v/>
      </c>
      <c r="P3471">
        <f>IF(G3471&gt;=2,"Repeat","One-time")</f>
        <v/>
      </c>
    </row>
    <row r="3472">
      <c r="A3472" t="inlineStr">
        <is>
          <t>C09544</t>
        </is>
      </c>
      <c r="B3472" t="inlineStr">
        <is>
          <t>Tanvi Mehta</t>
        </is>
      </c>
      <c r="C3472" t="inlineStr">
        <is>
          <t>West</t>
        </is>
      </c>
      <c r="D3472" t="inlineStr">
        <is>
          <t>Mumbai</t>
        </is>
      </c>
      <c r="E3472" t="inlineStr">
        <is>
          <t>No</t>
        </is>
      </c>
      <c r="F3472" t="inlineStr">
        <is>
          <t>High Value</t>
        </is>
      </c>
      <c r="G3472" t="n">
        <v>5</v>
      </c>
      <c r="H3472" s="24" t="n">
        <v>30072.47</v>
      </c>
      <c r="I3472" s="24" t="n">
        <v>5688.08</v>
      </c>
      <c r="J3472" s="25" t="n">
        <v>45818</v>
      </c>
      <c r="K3472" s="25" t="n">
        <v>46011</v>
      </c>
      <c r="L3472" t="n">
        <v>5</v>
      </c>
      <c r="M3472" t="n">
        <v>4</v>
      </c>
      <c r="N3472" t="n">
        <v>4</v>
      </c>
      <c r="O3472">
        <f>DATE(2026,1,1)-K3472</f>
        <v/>
      </c>
      <c r="P3472">
        <f>IF(G3472&gt;=2,"Repeat","One-time")</f>
        <v/>
      </c>
    </row>
    <row r="3473">
      <c r="A3473" t="inlineStr">
        <is>
          <t>C03334</t>
        </is>
      </c>
      <c r="B3473" t="inlineStr">
        <is>
          <t>Imran Agarwal</t>
        </is>
      </c>
      <c r="C3473" t="inlineStr">
        <is>
          <t>West</t>
        </is>
      </c>
      <c r="D3473" t="inlineStr">
        <is>
          <t>Mumbai</t>
        </is>
      </c>
      <c r="E3473" t="inlineStr">
        <is>
          <t>No</t>
        </is>
      </c>
      <c r="F3473" t="inlineStr">
        <is>
          <t>At Risk</t>
        </is>
      </c>
      <c r="G3473" t="n">
        <v>4</v>
      </c>
      <c r="H3473" s="24" t="n">
        <v>30049.35</v>
      </c>
      <c r="I3473" s="24" t="n">
        <v>3545.44</v>
      </c>
      <c r="J3473" s="25" t="n">
        <v>45302</v>
      </c>
      <c r="K3473" s="25" t="n">
        <v>45670</v>
      </c>
      <c r="L3473" t="n">
        <v>2</v>
      </c>
      <c r="M3473" t="n">
        <v>3</v>
      </c>
      <c r="N3473" t="n">
        <v>4</v>
      </c>
      <c r="O3473">
        <f>DATE(2026,1,1)-K3473</f>
        <v/>
      </c>
      <c r="P3473">
        <f>IF(G3473&gt;=2,"Repeat","One-time")</f>
        <v/>
      </c>
    </row>
    <row r="3474">
      <c r="A3474" t="inlineStr">
        <is>
          <t>C00351</t>
        </is>
      </c>
      <c r="B3474" t="inlineStr">
        <is>
          <t>Vikram Iyer</t>
        </is>
      </c>
      <c r="C3474" t="inlineStr">
        <is>
          <t>West</t>
        </is>
      </c>
      <c r="D3474" t="inlineStr">
        <is>
          <t>Mumbai</t>
        </is>
      </c>
      <c r="E3474" t="inlineStr">
        <is>
          <t>No</t>
        </is>
      </c>
      <c r="F3474" t="inlineStr">
        <is>
          <t>At Risk</t>
        </is>
      </c>
      <c r="G3474" t="n">
        <v>3</v>
      </c>
      <c r="H3474" s="24" t="n">
        <v>30018.2</v>
      </c>
      <c r="I3474" s="24" t="n">
        <v>3522.9</v>
      </c>
      <c r="J3474" s="25" t="n">
        <v>44999</v>
      </c>
      <c r="K3474" s="25" t="n">
        <v>45094</v>
      </c>
      <c r="L3474" t="n">
        <v>1</v>
      </c>
      <c r="M3474" t="n">
        <v>3</v>
      </c>
      <c r="N3474" t="n">
        <v>4</v>
      </c>
      <c r="O3474">
        <f>DATE(2026,1,1)-K3474</f>
        <v/>
      </c>
      <c r="P3474">
        <f>IF(G3474&gt;=2,"Repeat","One-time")</f>
        <v/>
      </c>
    </row>
    <row r="3475">
      <c r="A3475" t="inlineStr">
        <is>
          <t>C04496</t>
        </is>
      </c>
      <c r="B3475" t="inlineStr">
        <is>
          <t>Joseph Gupta</t>
        </is>
      </c>
      <c r="C3475" t="inlineStr">
        <is>
          <t>North</t>
        </is>
      </c>
      <c r="D3475" t="inlineStr">
        <is>
          <t>Delhi</t>
        </is>
      </c>
      <c r="E3475" t="inlineStr">
        <is>
          <t>No</t>
        </is>
      </c>
      <c r="F3475" t="inlineStr">
        <is>
          <t>At Risk</t>
        </is>
      </c>
      <c r="G3475" t="n">
        <v>9</v>
      </c>
      <c r="H3475" s="24" t="n">
        <v>30016.62</v>
      </c>
      <c r="I3475" s="24" t="n">
        <v>6457.94</v>
      </c>
      <c r="J3475" s="25" t="n">
        <v>45391</v>
      </c>
      <c r="K3475" s="25" t="n">
        <v>45751</v>
      </c>
      <c r="L3475" t="n">
        <v>2</v>
      </c>
      <c r="M3475" t="n">
        <v>5</v>
      </c>
      <c r="N3475" t="n">
        <v>4</v>
      </c>
      <c r="O3475">
        <f>DATE(2026,1,1)-K3475</f>
        <v/>
      </c>
      <c r="P3475">
        <f>IF(G3475&gt;=2,"Repeat","One-time")</f>
        <v/>
      </c>
    </row>
    <row r="3476">
      <c r="A3476" t="inlineStr">
        <is>
          <t>C07542</t>
        </is>
      </c>
      <c r="B3476" t="inlineStr">
        <is>
          <t>Zoya Prasad</t>
        </is>
      </c>
      <c r="C3476" t="inlineStr">
        <is>
          <t>West</t>
        </is>
      </c>
      <c r="D3476" t="inlineStr">
        <is>
          <t>Ahmedabad</t>
        </is>
      </c>
      <c r="E3476" t="inlineStr">
        <is>
          <t>No</t>
        </is>
      </c>
      <c r="F3476" t="inlineStr">
        <is>
          <t>High Value</t>
        </is>
      </c>
      <c r="G3476" t="n">
        <v>5</v>
      </c>
      <c r="H3476" s="24" t="n">
        <v>30011.31</v>
      </c>
      <c r="I3476" s="24" t="n">
        <v>4248.75</v>
      </c>
      <c r="J3476" s="25" t="n">
        <v>45712</v>
      </c>
      <c r="K3476" s="25" t="n">
        <v>45800</v>
      </c>
      <c r="L3476" t="n">
        <v>3</v>
      </c>
      <c r="M3476" t="n">
        <v>4</v>
      </c>
      <c r="N3476" t="n">
        <v>4</v>
      </c>
      <c r="O3476">
        <f>DATE(2026,1,1)-K3476</f>
        <v/>
      </c>
      <c r="P3476">
        <f>IF(G3476&gt;=2,"Repeat","One-time")</f>
        <v/>
      </c>
    </row>
    <row r="3477">
      <c r="A3477" t="inlineStr">
        <is>
          <t>C06796</t>
        </is>
      </c>
      <c r="B3477" t="inlineStr">
        <is>
          <t>Riya Rao</t>
        </is>
      </c>
      <c r="C3477" t="inlineStr">
        <is>
          <t>South</t>
        </is>
      </c>
      <c r="D3477" t="inlineStr">
        <is>
          <t>Kochi</t>
        </is>
      </c>
      <c r="E3477" t="inlineStr">
        <is>
          <t>Yes</t>
        </is>
      </c>
      <c r="F3477" t="inlineStr">
        <is>
          <t>At Risk</t>
        </is>
      </c>
      <c r="G3477" t="n">
        <v>3</v>
      </c>
      <c r="H3477" s="24" t="n">
        <v>30010.01</v>
      </c>
      <c r="I3477" s="24" t="n">
        <v>6457.5</v>
      </c>
      <c r="J3477" s="25" t="n">
        <v>45624</v>
      </c>
      <c r="K3477" s="25" t="n">
        <v>45689</v>
      </c>
      <c r="L3477" t="n">
        <v>2</v>
      </c>
      <c r="M3477" t="n">
        <v>3</v>
      </c>
      <c r="N3477" t="n">
        <v>4</v>
      </c>
      <c r="O3477">
        <f>DATE(2026,1,1)-K3477</f>
        <v/>
      </c>
      <c r="P3477">
        <f>IF(G3477&gt;=2,"Repeat","One-time")</f>
        <v/>
      </c>
    </row>
    <row r="3478">
      <c r="A3478" t="inlineStr">
        <is>
          <t>C06869</t>
        </is>
      </c>
      <c r="B3478" t="inlineStr">
        <is>
          <t>Diya Das</t>
        </is>
      </c>
      <c r="C3478" t="inlineStr">
        <is>
          <t>Central</t>
        </is>
      </c>
      <c r="D3478" t="inlineStr">
        <is>
          <t>Bhopal</t>
        </is>
      </c>
      <c r="E3478" t="inlineStr">
        <is>
          <t>No</t>
        </is>
      </c>
      <c r="F3478" t="inlineStr">
        <is>
          <t>Loyal</t>
        </is>
      </c>
      <c r="G3478" t="n">
        <v>3</v>
      </c>
      <c r="H3478" s="24" t="n">
        <v>30008.51</v>
      </c>
      <c r="I3478" s="24" t="n">
        <v>3011.15</v>
      </c>
      <c r="J3478" s="25" t="n">
        <v>45631</v>
      </c>
      <c r="K3478" s="25" t="n">
        <v>45761</v>
      </c>
      <c r="L3478" t="n">
        <v>3</v>
      </c>
      <c r="M3478" t="n">
        <v>3</v>
      </c>
      <c r="N3478" t="n">
        <v>4</v>
      </c>
      <c r="O3478">
        <f>DATE(2026,1,1)-K3478</f>
        <v/>
      </c>
      <c r="P3478">
        <f>IF(G3478&gt;=2,"Repeat","One-time")</f>
        <v/>
      </c>
    </row>
    <row r="3479">
      <c r="A3479" t="inlineStr">
        <is>
          <t>C03965</t>
        </is>
      </c>
      <c r="B3479" t="inlineStr">
        <is>
          <t>Swati Joshi</t>
        </is>
      </c>
      <c r="C3479" t="inlineStr">
        <is>
          <t>Central</t>
        </is>
      </c>
      <c r="D3479" t="inlineStr">
        <is>
          <t>Indore</t>
        </is>
      </c>
      <c r="E3479" t="inlineStr">
        <is>
          <t>No</t>
        </is>
      </c>
      <c r="F3479" t="inlineStr">
        <is>
          <t>At Risk</t>
        </is>
      </c>
      <c r="G3479" t="n">
        <v>3</v>
      </c>
      <c r="H3479" s="24" t="n">
        <v>29996.77</v>
      </c>
      <c r="I3479" s="24" t="n">
        <v>6743.82</v>
      </c>
      <c r="J3479" s="25" t="n">
        <v>45396</v>
      </c>
      <c r="K3479" s="25" t="n">
        <v>45715</v>
      </c>
      <c r="L3479" t="n">
        <v>2</v>
      </c>
      <c r="M3479" t="n">
        <v>3</v>
      </c>
      <c r="N3479" t="n">
        <v>4</v>
      </c>
      <c r="O3479">
        <f>DATE(2026,1,1)-K3479</f>
        <v/>
      </c>
      <c r="P3479">
        <f>IF(G3479&gt;=2,"Repeat","One-time")</f>
        <v/>
      </c>
    </row>
    <row r="3480">
      <c r="A3480" t="inlineStr">
        <is>
          <t>C07061</t>
        </is>
      </c>
      <c r="B3480" t="inlineStr">
        <is>
          <t>Rohan Patel</t>
        </is>
      </c>
      <c r="C3480" t="inlineStr">
        <is>
          <t>North</t>
        </is>
      </c>
      <c r="D3480" t="inlineStr">
        <is>
          <t>Delhi</t>
        </is>
      </c>
      <c r="E3480" t="inlineStr">
        <is>
          <t>No</t>
        </is>
      </c>
      <c r="F3480" t="inlineStr">
        <is>
          <t>At Risk</t>
        </is>
      </c>
      <c r="G3480" t="n">
        <v>1</v>
      </c>
      <c r="H3480" s="24" t="n">
        <v>29989.2</v>
      </c>
      <c r="I3480" s="24" t="n">
        <v>3972.49</v>
      </c>
      <c r="J3480" s="25" t="n">
        <v>45686</v>
      </c>
      <c r="K3480" s="25" t="n">
        <v>45686</v>
      </c>
      <c r="L3480" t="n">
        <v>2</v>
      </c>
      <c r="M3480" t="n">
        <v>1</v>
      </c>
      <c r="N3480" t="n">
        <v>4</v>
      </c>
      <c r="O3480">
        <f>DATE(2026,1,1)-K3480</f>
        <v/>
      </c>
      <c r="P3480">
        <f>IF(G3480&gt;=2,"Repeat","One-time")</f>
        <v/>
      </c>
    </row>
    <row r="3481">
      <c r="A3481" t="inlineStr">
        <is>
          <t>C04318</t>
        </is>
      </c>
      <c r="B3481" t="inlineStr">
        <is>
          <t>Vikram Kapoor</t>
        </is>
      </c>
      <c r="C3481" t="inlineStr">
        <is>
          <t>East</t>
        </is>
      </c>
      <c r="D3481" t="inlineStr">
        <is>
          <t>Kolkata</t>
        </is>
      </c>
      <c r="E3481" t="inlineStr">
        <is>
          <t>No</t>
        </is>
      </c>
      <c r="F3481" t="inlineStr">
        <is>
          <t>High Value</t>
        </is>
      </c>
      <c r="G3481" t="n">
        <v>5</v>
      </c>
      <c r="H3481" s="24" t="n">
        <v>29987.76</v>
      </c>
      <c r="I3481" s="24" t="n">
        <v>8672.120000000001</v>
      </c>
      <c r="J3481" s="25" t="n">
        <v>45431</v>
      </c>
      <c r="K3481" s="25" t="n">
        <v>46002</v>
      </c>
      <c r="L3481" t="n">
        <v>5</v>
      </c>
      <c r="M3481" t="n">
        <v>4</v>
      </c>
      <c r="N3481" t="n">
        <v>4</v>
      </c>
      <c r="O3481">
        <f>DATE(2026,1,1)-K3481</f>
        <v/>
      </c>
      <c r="P3481">
        <f>IF(G3481&gt;=2,"Repeat","One-time")</f>
        <v/>
      </c>
    </row>
    <row r="3482">
      <c r="A3482" t="inlineStr">
        <is>
          <t>C02031</t>
        </is>
      </c>
      <c r="B3482" t="inlineStr">
        <is>
          <t>Deepak Mishra</t>
        </is>
      </c>
      <c r="C3482" t="inlineStr">
        <is>
          <t>West</t>
        </is>
      </c>
      <c r="D3482" t="inlineStr">
        <is>
          <t>Surat</t>
        </is>
      </c>
      <c r="E3482" t="inlineStr">
        <is>
          <t>No</t>
        </is>
      </c>
      <c r="F3482" t="inlineStr">
        <is>
          <t>High Value</t>
        </is>
      </c>
      <c r="G3482" t="n">
        <v>8</v>
      </c>
      <c r="H3482" s="24" t="n">
        <v>29985.46</v>
      </c>
      <c r="I3482" s="24" t="n">
        <v>6857.67</v>
      </c>
      <c r="J3482" s="25" t="n">
        <v>45166</v>
      </c>
      <c r="K3482" s="25" t="n">
        <v>46012</v>
      </c>
      <c r="L3482" t="n">
        <v>5</v>
      </c>
      <c r="M3482" t="n">
        <v>4</v>
      </c>
      <c r="N3482" t="n">
        <v>4</v>
      </c>
      <c r="O3482">
        <f>DATE(2026,1,1)-K3482</f>
        <v/>
      </c>
      <c r="P3482">
        <f>IF(G3482&gt;=2,"Repeat","One-time")</f>
        <v/>
      </c>
    </row>
    <row r="3483">
      <c r="A3483" t="inlineStr">
        <is>
          <t>C08634</t>
        </is>
      </c>
      <c r="B3483" t="inlineStr">
        <is>
          <t>Abhishek Mehta</t>
        </is>
      </c>
      <c r="C3483" t="inlineStr">
        <is>
          <t>East</t>
        </is>
      </c>
      <c r="D3483" t="inlineStr">
        <is>
          <t>Guwahati</t>
        </is>
      </c>
      <c r="E3483" t="inlineStr">
        <is>
          <t>No</t>
        </is>
      </c>
      <c r="F3483" t="inlineStr">
        <is>
          <t>Loyal</t>
        </is>
      </c>
      <c r="G3483" t="n">
        <v>3</v>
      </c>
      <c r="H3483" s="24" t="n">
        <v>29983.85</v>
      </c>
      <c r="I3483" s="24" t="n">
        <v>7411.08</v>
      </c>
      <c r="J3483" s="25" t="n">
        <v>45783</v>
      </c>
      <c r="K3483" s="25" t="n">
        <v>45902</v>
      </c>
      <c r="L3483" t="n">
        <v>3</v>
      </c>
      <c r="M3483" t="n">
        <v>3</v>
      </c>
      <c r="N3483" t="n">
        <v>4</v>
      </c>
      <c r="O3483">
        <f>DATE(2026,1,1)-K3483</f>
        <v/>
      </c>
      <c r="P3483">
        <f>IF(G3483&gt;=2,"Repeat","One-time")</f>
        <v/>
      </c>
    </row>
    <row r="3484">
      <c r="A3484" t="inlineStr">
        <is>
          <t>C03487</t>
        </is>
      </c>
      <c r="B3484" t="inlineStr">
        <is>
          <t>Meera Banerjee</t>
        </is>
      </c>
      <c r="C3484" t="inlineStr">
        <is>
          <t>East</t>
        </is>
      </c>
      <c r="D3484" t="inlineStr">
        <is>
          <t>Guwahati</t>
        </is>
      </c>
      <c r="E3484" t="inlineStr">
        <is>
          <t>No</t>
        </is>
      </c>
      <c r="F3484" t="inlineStr">
        <is>
          <t>High Value</t>
        </is>
      </c>
      <c r="G3484" t="n">
        <v>10</v>
      </c>
      <c r="H3484" s="24" t="n">
        <v>29983.11</v>
      </c>
      <c r="I3484" s="24" t="n">
        <v>9032.9</v>
      </c>
      <c r="J3484" s="25" t="n">
        <v>45403</v>
      </c>
      <c r="K3484" s="25" t="n">
        <v>45761</v>
      </c>
      <c r="L3484" t="n">
        <v>3</v>
      </c>
      <c r="M3484" t="n">
        <v>5</v>
      </c>
      <c r="N3484" t="n">
        <v>4</v>
      </c>
      <c r="O3484">
        <f>DATE(2026,1,1)-K3484</f>
        <v/>
      </c>
      <c r="P3484">
        <f>IF(G3484&gt;=2,"Repeat","One-time")</f>
        <v/>
      </c>
    </row>
    <row r="3485">
      <c r="A3485" t="inlineStr">
        <is>
          <t>C04875</t>
        </is>
      </c>
      <c r="B3485" t="inlineStr">
        <is>
          <t>Amit Agarwal</t>
        </is>
      </c>
      <c r="C3485" t="inlineStr">
        <is>
          <t>East</t>
        </is>
      </c>
      <c r="D3485" t="inlineStr">
        <is>
          <t>Kolkata</t>
        </is>
      </c>
      <c r="E3485" t="inlineStr">
        <is>
          <t>No</t>
        </is>
      </c>
      <c r="F3485" t="inlineStr">
        <is>
          <t>At Risk</t>
        </is>
      </c>
      <c r="G3485" t="n">
        <v>5</v>
      </c>
      <c r="H3485" s="24" t="n">
        <v>29979.6</v>
      </c>
      <c r="I3485" s="24" t="n">
        <v>3966.85</v>
      </c>
      <c r="J3485" s="25" t="n">
        <v>45417</v>
      </c>
      <c r="K3485" s="25" t="n">
        <v>45517</v>
      </c>
      <c r="L3485" t="n">
        <v>2</v>
      </c>
      <c r="M3485" t="n">
        <v>4</v>
      </c>
      <c r="N3485" t="n">
        <v>4</v>
      </c>
      <c r="O3485">
        <f>DATE(2026,1,1)-K3485</f>
        <v/>
      </c>
      <c r="P3485">
        <f>IF(G3485&gt;=2,"Repeat","One-time")</f>
        <v/>
      </c>
    </row>
    <row r="3486">
      <c r="A3486" t="inlineStr">
        <is>
          <t>C02897</t>
        </is>
      </c>
      <c r="B3486" t="inlineStr">
        <is>
          <t>Rahul Joshi</t>
        </is>
      </c>
      <c r="C3486" t="inlineStr">
        <is>
          <t>North</t>
        </is>
      </c>
      <c r="D3486" t="inlineStr">
        <is>
          <t>Delhi</t>
        </is>
      </c>
      <c r="E3486" t="inlineStr">
        <is>
          <t>Yes</t>
        </is>
      </c>
      <c r="F3486" t="inlineStr">
        <is>
          <t>At Risk</t>
        </is>
      </c>
      <c r="G3486" t="n">
        <v>3</v>
      </c>
      <c r="H3486" s="24" t="n">
        <v>29962.7</v>
      </c>
      <c r="I3486" s="24" t="n">
        <v>3630.8</v>
      </c>
      <c r="J3486" s="25" t="n">
        <v>45343</v>
      </c>
      <c r="K3486" s="25" t="n">
        <v>45541</v>
      </c>
      <c r="L3486" t="n">
        <v>2</v>
      </c>
      <c r="M3486" t="n">
        <v>3</v>
      </c>
      <c r="N3486" t="n">
        <v>4</v>
      </c>
      <c r="O3486">
        <f>DATE(2026,1,1)-K3486</f>
        <v/>
      </c>
      <c r="P3486">
        <f>IF(G3486&gt;=2,"Repeat","One-time")</f>
        <v/>
      </c>
    </row>
    <row r="3487">
      <c r="A3487" t="inlineStr">
        <is>
          <t>C07461</t>
        </is>
      </c>
      <c r="B3487" t="inlineStr">
        <is>
          <t>Swati Banerjee</t>
        </is>
      </c>
      <c r="C3487" t="inlineStr">
        <is>
          <t>Central</t>
        </is>
      </c>
      <c r="D3487" t="inlineStr">
        <is>
          <t>Indore</t>
        </is>
      </c>
      <c r="E3487" t="inlineStr">
        <is>
          <t>No</t>
        </is>
      </c>
      <c r="F3487" t="inlineStr">
        <is>
          <t>High Value</t>
        </is>
      </c>
      <c r="G3487" t="n">
        <v>6</v>
      </c>
      <c r="H3487" s="24" t="n">
        <v>29955.97</v>
      </c>
      <c r="I3487" s="24" t="n">
        <v>6590.94</v>
      </c>
      <c r="J3487" s="25" t="n">
        <v>45736</v>
      </c>
      <c r="K3487" s="25" t="n">
        <v>45953</v>
      </c>
      <c r="L3487" t="n">
        <v>4</v>
      </c>
      <c r="M3487" t="n">
        <v>4</v>
      </c>
      <c r="N3487" t="n">
        <v>4</v>
      </c>
      <c r="O3487">
        <f>DATE(2026,1,1)-K3487</f>
        <v/>
      </c>
      <c r="P3487">
        <f>IF(G3487&gt;=2,"Repeat","One-time")</f>
        <v/>
      </c>
    </row>
    <row r="3488">
      <c r="A3488" t="inlineStr">
        <is>
          <t>C01594</t>
        </is>
      </c>
      <c r="B3488" t="inlineStr">
        <is>
          <t>Harpreet Singh</t>
        </is>
      </c>
      <c r="C3488" t="inlineStr">
        <is>
          <t>East</t>
        </is>
      </c>
      <c r="D3488" t="inlineStr">
        <is>
          <t>Kolkata</t>
        </is>
      </c>
      <c r="E3488" t="inlineStr">
        <is>
          <t>No</t>
        </is>
      </c>
      <c r="F3488" t="inlineStr">
        <is>
          <t>At Risk</t>
        </is>
      </c>
      <c r="G3488" t="n">
        <v>5</v>
      </c>
      <c r="H3488" s="24" t="n">
        <v>29950.76</v>
      </c>
      <c r="I3488" s="24" t="n">
        <v>7324.4</v>
      </c>
      <c r="J3488" s="25" t="n">
        <v>45136</v>
      </c>
      <c r="K3488" s="25" t="n">
        <v>45368</v>
      </c>
      <c r="L3488" t="n">
        <v>1</v>
      </c>
      <c r="M3488" t="n">
        <v>4</v>
      </c>
      <c r="N3488" t="n">
        <v>4</v>
      </c>
      <c r="O3488">
        <f>DATE(2026,1,1)-K3488</f>
        <v/>
      </c>
      <c r="P3488">
        <f>IF(G3488&gt;=2,"Repeat","One-time")</f>
        <v/>
      </c>
    </row>
    <row r="3489">
      <c r="A3489" t="inlineStr">
        <is>
          <t>C02144</t>
        </is>
      </c>
      <c r="B3489" t="inlineStr">
        <is>
          <t>Ayesha Joshi</t>
        </is>
      </c>
      <c r="C3489" t="inlineStr">
        <is>
          <t>East</t>
        </is>
      </c>
      <c r="D3489" t="inlineStr">
        <is>
          <t>Patna</t>
        </is>
      </c>
      <c r="E3489" t="inlineStr">
        <is>
          <t>Yes</t>
        </is>
      </c>
      <c r="F3489" t="inlineStr">
        <is>
          <t>At Risk</t>
        </is>
      </c>
      <c r="G3489" t="n">
        <v>2</v>
      </c>
      <c r="H3489" s="24" t="n">
        <v>29949.15</v>
      </c>
      <c r="I3489" s="24" t="n">
        <v>3575.91</v>
      </c>
      <c r="J3489" s="25" t="n">
        <v>45101</v>
      </c>
      <c r="K3489" s="25" t="n">
        <v>45155</v>
      </c>
      <c r="L3489" t="n">
        <v>1</v>
      </c>
      <c r="M3489" t="n">
        <v>2</v>
      </c>
      <c r="N3489" t="n">
        <v>4</v>
      </c>
      <c r="O3489">
        <f>DATE(2026,1,1)-K3489</f>
        <v/>
      </c>
      <c r="P3489">
        <f>IF(G3489&gt;=2,"Repeat","One-time")</f>
        <v/>
      </c>
    </row>
    <row r="3490">
      <c r="A3490" t="inlineStr">
        <is>
          <t>C10432</t>
        </is>
      </c>
      <c r="B3490" t="inlineStr">
        <is>
          <t>Lakshmi Kapoor</t>
        </is>
      </c>
      <c r="C3490" t="inlineStr">
        <is>
          <t>East</t>
        </is>
      </c>
      <c r="D3490" t="inlineStr">
        <is>
          <t>Kolkata</t>
        </is>
      </c>
      <c r="E3490" t="inlineStr">
        <is>
          <t>No</t>
        </is>
      </c>
      <c r="F3490" t="inlineStr">
        <is>
          <t>High Value</t>
        </is>
      </c>
      <c r="G3490" t="n">
        <v>5</v>
      </c>
      <c r="H3490" s="24" t="n">
        <v>29942.32</v>
      </c>
      <c r="I3490" s="24" t="n">
        <v>4058.73</v>
      </c>
      <c r="J3490" s="25" t="n">
        <v>45901</v>
      </c>
      <c r="K3490" s="25" t="n">
        <v>46012</v>
      </c>
      <c r="L3490" t="n">
        <v>5</v>
      </c>
      <c r="M3490" t="n">
        <v>4</v>
      </c>
      <c r="N3490" t="n">
        <v>4</v>
      </c>
      <c r="O3490">
        <f>DATE(2026,1,1)-K3490</f>
        <v/>
      </c>
      <c r="P3490">
        <f>IF(G3490&gt;=2,"Repeat","One-time")</f>
        <v/>
      </c>
    </row>
    <row r="3491">
      <c r="A3491" t="inlineStr">
        <is>
          <t>C08022</t>
        </is>
      </c>
      <c r="B3491" t="inlineStr">
        <is>
          <t>Zoya Nair</t>
        </is>
      </c>
      <c r="C3491" t="inlineStr">
        <is>
          <t>East</t>
        </is>
      </c>
      <c r="D3491" t="inlineStr">
        <is>
          <t>Patna</t>
        </is>
      </c>
      <c r="E3491" t="inlineStr">
        <is>
          <t>No</t>
        </is>
      </c>
      <c r="F3491" t="inlineStr">
        <is>
          <t>Occasional</t>
        </is>
      </c>
      <c r="G3491" t="n">
        <v>1</v>
      </c>
      <c r="H3491" s="24" t="n">
        <v>29936.8</v>
      </c>
      <c r="I3491" s="24" t="n">
        <v>2554.36</v>
      </c>
      <c r="J3491" s="25" t="n">
        <v>45856</v>
      </c>
      <c r="K3491" s="25" t="n">
        <v>45856</v>
      </c>
      <c r="L3491" t="n">
        <v>3</v>
      </c>
      <c r="M3491" t="n">
        <v>1</v>
      </c>
      <c r="N3491" t="n">
        <v>4</v>
      </c>
      <c r="O3491">
        <f>DATE(2026,1,1)-K3491</f>
        <v/>
      </c>
      <c r="P3491">
        <f>IF(G3491&gt;=2,"Repeat","One-time")</f>
        <v/>
      </c>
    </row>
    <row r="3492">
      <c r="A3492" t="inlineStr">
        <is>
          <t>C06105</t>
        </is>
      </c>
      <c r="B3492" t="inlineStr">
        <is>
          <t>Imran Reddy</t>
        </is>
      </c>
      <c r="C3492" t="inlineStr">
        <is>
          <t>West</t>
        </is>
      </c>
      <c r="D3492" t="inlineStr">
        <is>
          <t>Mumbai</t>
        </is>
      </c>
      <c r="E3492" t="inlineStr">
        <is>
          <t>No</t>
        </is>
      </c>
      <c r="F3492" t="inlineStr">
        <is>
          <t>Occasional</t>
        </is>
      </c>
      <c r="G3492" t="n">
        <v>2</v>
      </c>
      <c r="H3492" s="24" t="n">
        <v>29924.3</v>
      </c>
      <c r="I3492" s="24" t="n">
        <v>6722.08</v>
      </c>
      <c r="J3492" s="25" t="n">
        <v>45678</v>
      </c>
      <c r="K3492" s="25" t="n">
        <v>45974</v>
      </c>
      <c r="L3492" t="n">
        <v>4</v>
      </c>
      <c r="M3492" t="n">
        <v>2</v>
      </c>
      <c r="N3492" t="n">
        <v>4</v>
      </c>
      <c r="O3492">
        <f>DATE(2026,1,1)-K3492</f>
        <v/>
      </c>
      <c r="P3492">
        <f>IF(G3492&gt;=2,"Repeat","One-time")</f>
        <v/>
      </c>
    </row>
    <row r="3493">
      <c r="A3493" t="inlineStr">
        <is>
          <t>C11228</t>
        </is>
      </c>
      <c r="B3493" t="inlineStr">
        <is>
          <t>Neha Reddy</t>
        </is>
      </c>
      <c r="C3493" t="inlineStr">
        <is>
          <t>East</t>
        </is>
      </c>
      <c r="D3493" t="inlineStr">
        <is>
          <t>Guwahati</t>
        </is>
      </c>
      <c r="E3493" t="inlineStr">
        <is>
          <t>Yes</t>
        </is>
      </c>
      <c r="F3493" t="inlineStr">
        <is>
          <t>New</t>
        </is>
      </c>
      <c r="G3493" t="n">
        <v>1</v>
      </c>
      <c r="H3493" s="24" t="n">
        <v>29910.62</v>
      </c>
      <c r="I3493" s="24" t="n">
        <v>657.6</v>
      </c>
      <c r="J3493" s="25" t="n">
        <v>45987</v>
      </c>
      <c r="K3493" s="25" t="n">
        <v>45987</v>
      </c>
      <c r="L3493" t="n">
        <v>4</v>
      </c>
      <c r="M3493" t="n">
        <v>2</v>
      </c>
      <c r="N3493" t="n">
        <v>4</v>
      </c>
      <c r="O3493">
        <f>DATE(2026,1,1)-K3493</f>
        <v/>
      </c>
      <c r="P3493">
        <f>IF(G3493&gt;=2,"Repeat","One-time")</f>
        <v/>
      </c>
    </row>
    <row r="3494">
      <c r="A3494" t="inlineStr">
        <is>
          <t>C01682</t>
        </is>
      </c>
      <c r="B3494" t="inlineStr">
        <is>
          <t>Swati Prasad</t>
        </is>
      </c>
      <c r="C3494" t="inlineStr">
        <is>
          <t>North</t>
        </is>
      </c>
      <c r="D3494" t="inlineStr">
        <is>
          <t>Jaipur</t>
        </is>
      </c>
      <c r="E3494" t="inlineStr">
        <is>
          <t>No</t>
        </is>
      </c>
      <c r="F3494" t="inlineStr">
        <is>
          <t>High Value</t>
        </is>
      </c>
      <c r="G3494" t="n">
        <v>5</v>
      </c>
      <c r="H3494" s="24" t="n">
        <v>29901.97</v>
      </c>
      <c r="I3494" s="24" t="n">
        <v>5226.19</v>
      </c>
      <c r="J3494" s="25" t="n">
        <v>45063</v>
      </c>
      <c r="K3494" s="25" t="n">
        <v>45955</v>
      </c>
      <c r="L3494" t="n">
        <v>4</v>
      </c>
      <c r="M3494" t="n">
        <v>4</v>
      </c>
      <c r="N3494" t="n">
        <v>4</v>
      </c>
      <c r="O3494">
        <f>DATE(2026,1,1)-K3494</f>
        <v/>
      </c>
      <c r="P3494">
        <f>IF(G3494&gt;=2,"Repeat","One-time")</f>
        <v/>
      </c>
    </row>
    <row r="3495">
      <c r="A3495" t="inlineStr">
        <is>
          <t>C02913</t>
        </is>
      </c>
      <c r="B3495" t="inlineStr">
        <is>
          <t>Kavya Mishra</t>
        </is>
      </c>
      <c r="C3495" t="inlineStr">
        <is>
          <t>Central</t>
        </is>
      </c>
      <c r="D3495" t="inlineStr">
        <is>
          <t>Bhopal</t>
        </is>
      </c>
      <c r="E3495" t="inlineStr">
        <is>
          <t>No</t>
        </is>
      </c>
      <c r="F3495" t="inlineStr">
        <is>
          <t>High Value</t>
        </is>
      </c>
      <c r="G3495" t="n">
        <v>7</v>
      </c>
      <c r="H3495" s="24" t="n">
        <v>29887.79</v>
      </c>
      <c r="I3495" s="24" t="n">
        <v>4985.68</v>
      </c>
      <c r="J3495" s="25" t="n">
        <v>45244</v>
      </c>
      <c r="K3495" s="25" t="n">
        <v>45997</v>
      </c>
      <c r="L3495" t="n">
        <v>5</v>
      </c>
      <c r="M3495" t="n">
        <v>4</v>
      </c>
      <c r="N3495" t="n">
        <v>4</v>
      </c>
      <c r="O3495">
        <f>DATE(2026,1,1)-K3495</f>
        <v/>
      </c>
      <c r="P3495">
        <f>IF(G3495&gt;=2,"Repeat","One-time")</f>
        <v/>
      </c>
    </row>
    <row r="3496">
      <c r="A3496" t="inlineStr">
        <is>
          <t>C08061</t>
        </is>
      </c>
      <c r="B3496" t="inlineStr">
        <is>
          <t>Harpreet Sharma</t>
        </is>
      </c>
      <c r="C3496" t="inlineStr">
        <is>
          <t>East</t>
        </is>
      </c>
      <c r="D3496" t="inlineStr">
        <is>
          <t>Kolkata</t>
        </is>
      </c>
      <c r="E3496" t="inlineStr">
        <is>
          <t>Yes</t>
        </is>
      </c>
      <c r="F3496" t="inlineStr">
        <is>
          <t>High Value</t>
        </is>
      </c>
      <c r="G3496" t="n">
        <v>5</v>
      </c>
      <c r="H3496" s="24" t="n">
        <v>29884</v>
      </c>
      <c r="I3496" s="24" t="n">
        <v>4701.93</v>
      </c>
      <c r="J3496" s="25" t="n">
        <v>45723</v>
      </c>
      <c r="K3496" s="25" t="n">
        <v>45867</v>
      </c>
      <c r="L3496" t="n">
        <v>3</v>
      </c>
      <c r="M3496" t="n">
        <v>4</v>
      </c>
      <c r="N3496" t="n">
        <v>4</v>
      </c>
      <c r="O3496">
        <f>DATE(2026,1,1)-K3496</f>
        <v/>
      </c>
      <c r="P3496">
        <f>IF(G3496&gt;=2,"Repeat","One-time")</f>
        <v/>
      </c>
    </row>
    <row r="3497">
      <c r="A3497" t="inlineStr">
        <is>
          <t>C01893</t>
        </is>
      </c>
      <c r="B3497" t="inlineStr">
        <is>
          <t>Priya Yadav</t>
        </is>
      </c>
      <c r="C3497" t="inlineStr">
        <is>
          <t>North</t>
        </is>
      </c>
      <c r="D3497" t="inlineStr">
        <is>
          <t>Chandigarh</t>
        </is>
      </c>
      <c r="E3497" t="inlineStr">
        <is>
          <t>No</t>
        </is>
      </c>
      <c r="F3497" t="inlineStr">
        <is>
          <t>High Value</t>
        </is>
      </c>
      <c r="G3497" t="n">
        <v>8</v>
      </c>
      <c r="H3497" s="24" t="n">
        <v>29878.54</v>
      </c>
      <c r="I3497" s="24" t="n">
        <v>3061.55</v>
      </c>
      <c r="J3497" s="25" t="n">
        <v>45207</v>
      </c>
      <c r="K3497" s="25" t="n">
        <v>45775</v>
      </c>
      <c r="L3497" t="n">
        <v>3</v>
      </c>
      <c r="M3497" t="n">
        <v>4</v>
      </c>
      <c r="N3497" t="n">
        <v>4</v>
      </c>
      <c r="O3497">
        <f>DATE(2026,1,1)-K3497</f>
        <v/>
      </c>
      <c r="P3497">
        <f>IF(G3497&gt;=2,"Repeat","One-time")</f>
        <v/>
      </c>
    </row>
    <row r="3498">
      <c r="A3498" t="inlineStr">
        <is>
          <t>C08446</t>
        </is>
      </c>
      <c r="B3498" t="inlineStr">
        <is>
          <t>Aditya Banerjee</t>
        </is>
      </c>
      <c r="C3498" t="inlineStr">
        <is>
          <t>Central</t>
        </is>
      </c>
      <c r="D3498" t="inlineStr">
        <is>
          <t>Raipur</t>
        </is>
      </c>
      <c r="E3498" t="inlineStr">
        <is>
          <t>No</t>
        </is>
      </c>
      <c r="F3498" t="inlineStr">
        <is>
          <t>Loyal</t>
        </is>
      </c>
      <c r="G3498" t="n">
        <v>3</v>
      </c>
      <c r="H3498" s="24" t="n">
        <v>29848.47</v>
      </c>
      <c r="I3498" s="24" t="n">
        <v>5576.34</v>
      </c>
      <c r="J3498" s="25" t="n">
        <v>45791</v>
      </c>
      <c r="K3498" s="25" t="n">
        <v>45914</v>
      </c>
      <c r="L3498" t="n">
        <v>3</v>
      </c>
      <c r="M3498" t="n">
        <v>3</v>
      </c>
      <c r="N3498" t="n">
        <v>4</v>
      </c>
      <c r="O3498">
        <f>DATE(2026,1,1)-K3498</f>
        <v/>
      </c>
      <c r="P3498">
        <f>IF(G3498&gt;=2,"Repeat","One-time")</f>
        <v/>
      </c>
    </row>
    <row r="3499">
      <c r="A3499" t="inlineStr">
        <is>
          <t>C03262</t>
        </is>
      </c>
      <c r="B3499" t="inlineStr">
        <is>
          <t>Vikram Shah</t>
        </is>
      </c>
      <c r="C3499" t="inlineStr">
        <is>
          <t>West</t>
        </is>
      </c>
      <c r="D3499" t="inlineStr">
        <is>
          <t>Mumbai</t>
        </is>
      </c>
      <c r="E3499" t="inlineStr">
        <is>
          <t>Yes</t>
        </is>
      </c>
      <c r="F3499" t="inlineStr">
        <is>
          <t>At Risk</t>
        </is>
      </c>
      <c r="G3499" t="n">
        <v>5</v>
      </c>
      <c r="H3499" s="24" t="n">
        <v>29825.13</v>
      </c>
      <c r="I3499" s="24" t="n">
        <v>8742.57</v>
      </c>
      <c r="J3499" s="25" t="n">
        <v>45288</v>
      </c>
      <c r="K3499" s="25" t="n">
        <v>45496</v>
      </c>
      <c r="L3499" t="n">
        <v>2</v>
      </c>
      <c r="M3499" t="n">
        <v>4</v>
      </c>
      <c r="N3499" t="n">
        <v>4</v>
      </c>
      <c r="O3499">
        <f>DATE(2026,1,1)-K3499</f>
        <v/>
      </c>
      <c r="P3499">
        <f>IF(G3499&gt;=2,"Repeat","One-time")</f>
        <v/>
      </c>
    </row>
    <row r="3500">
      <c r="A3500" t="inlineStr">
        <is>
          <t>C02529</t>
        </is>
      </c>
      <c r="B3500" t="inlineStr">
        <is>
          <t>Sneha Patel</t>
        </is>
      </c>
      <c r="C3500" t="inlineStr">
        <is>
          <t>North</t>
        </is>
      </c>
      <c r="D3500" t="inlineStr">
        <is>
          <t>Delhi</t>
        </is>
      </c>
      <c r="E3500" t="inlineStr">
        <is>
          <t>No</t>
        </is>
      </c>
      <c r="F3500" t="inlineStr">
        <is>
          <t>High Value</t>
        </is>
      </c>
      <c r="G3500" t="n">
        <v>7</v>
      </c>
      <c r="H3500" s="24" t="n">
        <v>29815.53</v>
      </c>
      <c r="I3500" s="24" t="n">
        <v>8926.219999999999</v>
      </c>
      <c r="J3500" s="25" t="n">
        <v>45183</v>
      </c>
      <c r="K3500" s="25" t="n">
        <v>45774</v>
      </c>
      <c r="L3500" t="n">
        <v>3</v>
      </c>
      <c r="M3500" t="n">
        <v>4</v>
      </c>
      <c r="N3500" t="n">
        <v>4</v>
      </c>
      <c r="O3500">
        <f>DATE(2026,1,1)-K3500</f>
        <v/>
      </c>
      <c r="P3500">
        <f>IF(G3500&gt;=2,"Repeat","One-time")</f>
        <v/>
      </c>
    </row>
    <row r="3501">
      <c r="A3501" t="inlineStr">
        <is>
          <t>C05738</t>
        </is>
      </c>
      <c r="B3501" t="inlineStr">
        <is>
          <t>Vivaan Mishra</t>
        </is>
      </c>
      <c r="C3501" t="inlineStr">
        <is>
          <t>North</t>
        </is>
      </c>
      <c r="D3501" t="inlineStr">
        <is>
          <t>Gurugram</t>
        </is>
      </c>
      <c r="E3501" t="inlineStr">
        <is>
          <t>Yes</t>
        </is>
      </c>
      <c r="F3501" t="inlineStr">
        <is>
          <t>At Risk</t>
        </is>
      </c>
      <c r="G3501" t="n">
        <v>1</v>
      </c>
      <c r="H3501" s="24" t="n">
        <v>29815.16</v>
      </c>
      <c r="I3501" s="24" t="n">
        <v>7120.38</v>
      </c>
      <c r="J3501" s="25" t="n">
        <v>45668</v>
      </c>
      <c r="K3501" s="25" t="n">
        <v>45668</v>
      </c>
      <c r="L3501" t="n">
        <v>2</v>
      </c>
      <c r="M3501" t="n">
        <v>1</v>
      </c>
      <c r="N3501" t="n">
        <v>4</v>
      </c>
      <c r="O3501">
        <f>DATE(2026,1,1)-K3501</f>
        <v/>
      </c>
      <c r="P3501">
        <f>IF(G3501&gt;=2,"Repeat","One-time")</f>
        <v/>
      </c>
    </row>
    <row r="3502">
      <c r="A3502" t="inlineStr">
        <is>
          <t>C03959</t>
        </is>
      </c>
      <c r="B3502" t="inlineStr">
        <is>
          <t>Zoya Pillai</t>
        </is>
      </c>
      <c r="C3502" t="inlineStr">
        <is>
          <t>South</t>
        </is>
      </c>
      <c r="D3502" t="inlineStr">
        <is>
          <t>Chennai</t>
        </is>
      </c>
      <c r="E3502" t="inlineStr">
        <is>
          <t>No</t>
        </is>
      </c>
      <c r="F3502" t="inlineStr">
        <is>
          <t>High Value</t>
        </is>
      </c>
      <c r="G3502" t="n">
        <v>9</v>
      </c>
      <c r="H3502" s="24" t="n">
        <v>29814.55</v>
      </c>
      <c r="I3502" s="24" t="n">
        <v>7647.63</v>
      </c>
      <c r="J3502" s="25" t="n">
        <v>45388</v>
      </c>
      <c r="K3502" s="25" t="n">
        <v>46022</v>
      </c>
      <c r="L3502" t="n">
        <v>5</v>
      </c>
      <c r="M3502" t="n">
        <v>5</v>
      </c>
      <c r="N3502" t="n">
        <v>4</v>
      </c>
      <c r="O3502">
        <f>DATE(2026,1,1)-K3502</f>
        <v/>
      </c>
      <c r="P3502">
        <f>IF(G3502&gt;=2,"Repeat","One-time")</f>
        <v/>
      </c>
    </row>
    <row r="3503">
      <c r="A3503" t="inlineStr">
        <is>
          <t>C09395</t>
        </is>
      </c>
      <c r="B3503" t="inlineStr">
        <is>
          <t>Imran Chopra</t>
        </is>
      </c>
      <c r="C3503" t="inlineStr">
        <is>
          <t>East</t>
        </is>
      </c>
      <c r="D3503" t="inlineStr">
        <is>
          <t>Guwahati</t>
        </is>
      </c>
      <c r="E3503" t="inlineStr">
        <is>
          <t>Yes</t>
        </is>
      </c>
      <c r="F3503" t="inlineStr">
        <is>
          <t>Occasional</t>
        </is>
      </c>
      <c r="G3503" t="n">
        <v>2</v>
      </c>
      <c r="H3503" s="24" t="n">
        <v>29792.61</v>
      </c>
      <c r="I3503" s="24" t="n">
        <v>4882.11</v>
      </c>
      <c r="J3503" s="25" t="n">
        <v>45874</v>
      </c>
      <c r="K3503" s="25" t="n">
        <v>45940</v>
      </c>
      <c r="L3503" t="n">
        <v>4</v>
      </c>
      <c r="M3503" t="n">
        <v>2</v>
      </c>
      <c r="N3503" t="n">
        <v>4</v>
      </c>
      <c r="O3503">
        <f>DATE(2026,1,1)-K3503</f>
        <v/>
      </c>
      <c r="P3503">
        <f>IF(G3503&gt;=2,"Repeat","One-time")</f>
        <v/>
      </c>
    </row>
    <row r="3504">
      <c r="A3504" t="inlineStr">
        <is>
          <t>C02329</t>
        </is>
      </c>
      <c r="B3504" t="inlineStr">
        <is>
          <t>Neha Yadav</t>
        </is>
      </c>
      <c r="C3504" t="inlineStr">
        <is>
          <t>West</t>
        </is>
      </c>
      <c r="D3504" t="inlineStr">
        <is>
          <t>Surat</t>
        </is>
      </c>
      <c r="E3504" t="inlineStr">
        <is>
          <t>No</t>
        </is>
      </c>
      <c r="F3504" t="inlineStr">
        <is>
          <t>At Risk</t>
        </is>
      </c>
      <c r="G3504" t="n">
        <v>4</v>
      </c>
      <c r="H3504" s="24" t="n">
        <v>29790.14</v>
      </c>
      <c r="I3504" s="24" t="n">
        <v>3535.97</v>
      </c>
      <c r="J3504" s="25" t="n">
        <v>45201</v>
      </c>
      <c r="K3504" s="25" t="n">
        <v>45527</v>
      </c>
      <c r="L3504" t="n">
        <v>2</v>
      </c>
      <c r="M3504" t="n">
        <v>3</v>
      </c>
      <c r="N3504" t="n">
        <v>4</v>
      </c>
      <c r="O3504">
        <f>DATE(2026,1,1)-K3504</f>
        <v/>
      </c>
      <c r="P3504">
        <f>IF(G3504&gt;=2,"Repeat","One-time")</f>
        <v/>
      </c>
    </row>
    <row r="3505">
      <c r="A3505" t="inlineStr">
        <is>
          <t>C06399</t>
        </is>
      </c>
      <c r="B3505" t="inlineStr">
        <is>
          <t>Zoya Pillai</t>
        </is>
      </c>
      <c r="C3505" t="inlineStr">
        <is>
          <t>South</t>
        </is>
      </c>
      <c r="D3505" t="inlineStr">
        <is>
          <t>Chennai</t>
        </is>
      </c>
      <c r="E3505" t="inlineStr">
        <is>
          <t>No</t>
        </is>
      </c>
      <c r="F3505" t="inlineStr">
        <is>
          <t>High Value</t>
        </is>
      </c>
      <c r="G3505" t="n">
        <v>6</v>
      </c>
      <c r="H3505" s="24" t="n">
        <v>29786.23</v>
      </c>
      <c r="I3505" s="24" t="n">
        <v>5073.05</v>
      </c>
      <c r="J3505" s="25" t="n">
        <v>45569</v>
      </c>
      <c r="K3505" s="25" t="n">
        <v>45955</v>
      </c>
      <c r="L3505" t="n">
        <v>4</v>
      </c>
      <c r="M3505" t="n">
        <v>4</v>
      </c>
      <c r="N3505" t="n">
        <v>4</v>
      </c>
      <c r="O3505">
        <f>DATE(2026,1,1)-K3505</f>
        <v/>
      </c>
      <c r="P3505">
        <f>IF(G3505&gt;=2,"Repeat","One-time")</f>
        <v/>
      </c>
    </row>
    <row r="3506">
      <c r="A3506" t="inlineStr">
        <is>
          <t>C05616</t>
        </is>
      </c>
      <c r="B3506" t="inlineStr">
        <is>
          <t>Nikhil Prasad</t>
        </is>
      </c>
      <c r="C3506" t="inlineStr">
        <is>
          <t>West</t>
        </is>
      </c>
      <c r="D3506" t="inlineStr">
        <is>
          <t>Mumbai</t>
        </is>
      </c>
      <c r="E3506" t="inlineStr">
        <is>
          <t>Yes</t>
        </is>
      </c>
      <c r="F3506" t="inlineStr">
        <is>
          <t>At Risk</t>
        </is>
      </c>
      <c r="G3506" t="n">
        <v>6</v>
      </c>
      <c r="H3506" s="24" t="n">
        <v>29785.33</v>
      </c>
      <c r="I3506" s="24" t="n">
        <v>4306.18</v>
      </c>
      <c r="J3506" s="25" t="n">
        <v>45486</v>
      </c>
      <c r="K3506" s="25" t="n">
        <v>45706</v>
      </c>
      <c r="L3506" t="n">
        <v>2</v>
      </c>
      <c r="M3506" t="n">
        <v>4</v>
      </c>
      <c r="N3506" t="n">
        <v>4</v>
      </c>
      <c r="O3506">
        <f>DATE(2026,1,1)-K3506</f>
        <v/>
      </c>
      <c r="P3506">
        <f>IF(G3506&gt;=2,"Repeat","One-time")</f>
        <v/>
      </c>
    </row>
    <row r="3507">
      <c r="A3507" t="inlineStr">
        <is>
          <t>C10199</t>
        </is>
      </c>
      <c r="B3507" t="inlineStr">
        <is>
          <t>Lakshmi Verma</t>
        </is>
      </c>
      <c r="C3507" t="inlineStr">
        <is>
          <t>North</t>
        </is>
      </c>
      <c r="D3507" t="inlineStr">
        <is>
          <t>Lucknow</t>
        </is>
      </c>
      <c r="E3507" t="inlineStr">
        <is>
          <t>No</t>
        </is>
      </c>
      <c r="F3507" t="inlineStr">
        <is>
          <t>Occasional</t>
        </is>
      </c>
      <c r="G3507" t="n">
        <v>1</v>
      </c>
      <c r="H3507" s="24" t="n">
        <v>29771.91</v>
      </c>
      <c r="I3507" s="24" t="n">
        <v>3219.56</v>
      </c>
      <c r="J3507" s="25" t="n">
        <v>45922</v>
      </c>
      <c r="K3507" s="25" t="n">
        <v>45922</v>
      </c>
      <c r="L3507" t="n">
        <v>3</v>
      </c>
      <c r="M3507" t="n">
        <v>2</v>
      </c>
      <c r="N3507" t="n">
        <v>4</v>
      </c>
      <c r="O3507">
        <f>DATE(2026,1,1)-K3507</f>
        <v/>
      </c>
      <c r="P3507">
        <f>IF(G3507&gt;=2,"Repeat","One-time")</f>
        <v/>
      </c>
    </row>
    <row r="3508">
      <c r="A3508" t="inlineStr">
        <is>
          <t>C03242</t>
        </is>
      </c>
      <c r="B3508" t="inlineStr">
        <is>
          <t>Riya Kapoor</t>
        </is>
      </c>
      <c r="C3508" t="inlineStr">
        <is>
          <t>West</t>
        </is>
      </c>
      <c r="D3508" t="inlineStr">
        <is>
          <t>Pune</t>
        </is>
      </c>
      <c r="E3508" t="inlineStr">
        <is>
          <t>No</t>
        </is>
      </c>
      <c r="F3508" t="inlineStr">
        <is>
          <t>At Risk</t>
        </is>
      </c>
      <c r="G3508" t="n">
        <v>12</v>
      </c>
      <c r="H3508" s="24" t="n">
        <v>29740.94</v>
      </c>
      <c r="I3508" s="24" t="n">
        <v>8420.120000000001</v>
      </c>
      <c r="J3508" s="25" t="n">
        <v>45245</v>
      </c>
      <c r="K3508" s="25" t="n">
        <v>45583</v>
      </c>
      <c r="L3508" t="n">
        <v>2</v>
      </c>
      <c r="M3508" t="n">
        <v>5</v>
      </c>
      <c r="N3508" t="n">
        <v>4</v>
      </c>
      <c r="O3508">
        <f>DATE(2026,1,1)-K3508</f>
        <v/>
      </c>
      <c r="P3508">
        <f>IF(G3508&gt;=2,"Repeat","One-time")</f>
        <v/>
      </c>
    </row>
    <row r="3509">
      <c r="A3509" t="inlineStr">
        <is>
          <t>C07225</t>
        </is>
      </c>
      <c r="B3509" t="inlineStr">
        <is>
          <t>Nikhil Banerjee</t>
        </is>
      </c>
      <c r="C3509" t="inlineStr">
        <is>
          <t>North</t>
        </is>
      </c>
      <c r="D3509" t="inlineStr">
        <is>
          <t>Delhi</t>
        </is>
      </c>
      <c r="E3509" t="inlineStr">
        <is>
          <t>Yes</t>
        </is>
      </c>
      <c r="F3509" t="inlineStr">
        <is>
          <t>Loyal</t>
        </is>
      </c>
      <c r="G3509" t="n">
        <v>3</v>
      </c>
      <c r="H3509" s="24" t="n">
        <v>29726.27</v>
      </c>
      <c r="I3509" s="24" t="n">
        <v>4097.84</v>
      </c>
      <c r="J3509" s="25" t="n">
        <v>45620</v>
      </c>
      <c r="K3509" s="25" t="n">
        <v>46021</v>
      </c>
      <c r="L3509" t="n">
        <v>5</v>
      </c>
      <c r="M3509" t="n">
        <v>3</v>
      </c>
      <c r="N3509" t="n">
        <v>4</v>
      </c>
      <c r="O3509">
        <f>DATE(2026,1,1)-K3509</f>
        <v/>
      </c>
      <c r="P3509">
        <f>IF(G3509&gt;=2,"Repeat","One-time")</f>
        <v/>
      </c>
    </row>
    <row r="3510">
      <c r="A3510" t="inlineStr">
        <is>
          <t>C07257</t>
        </is>
      </c>
      <c r="B3510" t="inlineStr">
        <is>
          <t>Suresh Bose</t>
        </is>
      </c>
      <c r="C3510" t="inlineStr">
        <is>
          <t>South</t>
        </is>
      </c>
      <c r="D3510" t="inlineStr">
        <is>
          <t>Bengaluru</t>
        </is>
      </c>
      <c r="E3510" t="inlineStr">
        <is>
          <t>No</t>
        </is>
      </c>
      <c r="F3510" t="inlineStr">
        <is>
          <t>Loyal</t>
        </is>
      </c>
      <c r="G3510" t="n">
        <v>3</v>
      </c>
      <c r="H3510" s="24" t="n">
        <v>29704.76</v>
      </c>
      <c r="I3510" s="24" t="n">
        <v>6642.7</v>
      </c>
      <c r="J3510" s="25" t="n">
        <v>45651</v>
      </c>
      <c r="K3510" s="25" t="n">
        <v>45925</v>
      </c>
      <c r="L3510" t="n">
        <v>3</v>
      </c>
      <c r="M3510" t="n">
        <v>3</v>
      </c>
      <c r="N3510" t="n">
        <v>4</v>
      </c>
      <c r="O3510">
        <f>DATE(2026,1,1)-K3510</f>
        <v/>
      </c>
      <c r="P3510">
        <f>IF(G3510&gt;=2,"Repeat","One-time")</f>
        <v/>
      </c>
    </row>
    <row r="3511">
      <c r="A3511" t="inlineStr">
        <is>
          <t>C02778</t>
        </is>
      </c>
      <c r="B3511" t="inlineStr">
        <is>
          <t>Gurpreet Joshi</t>
        </is>
      </c>
      <c r="C3511" t="inlineStr">
        <is>
          <t>East</t>
        </is>
      </c>
      <c r="D3511" t="inlineStr">
        <is>
          <t>Kolkata</t>
        </is>
      </c>
      <c r="E3511" t="inlineStr">
        <is>
          <t>No</t>
        </is>
      </c>
      <c r="F3511" t="inlineStr">
        <is>
          <t>High Value</t>
        </is>
      </c>
      <c r="G3511" t="n">
        <v>6</v>
      </c>
      <c r="H3511" s="24" t="n">
        <v>29691.81</v>
      </c>
      <c r="I3511" s="24" t="n">
        <v>7213.62</v>
      </c>
      <c r="J3511" s="25" t="n">
        <v>45243</v>
      </c>
      <c r="K3511" s="25" t="n">
        <v>45977</v>
      </c>
      <c r="L3511" t="n">
        <v>4</v>
      </c>
      <c r="M3511" t="n">
        <v>4</v>
      </c>
      <c r="N3511" t="n">
        <v>4</v>
      </c>
      <c r="O3511">
        <f>DATE(2026,1,1)-K3511</f>
        <v/>
      </c>
      <c r="P3511">
        <f>IF(G3511&gt;=2,"Repeat","One-time")</f>
        <v/>
      </c>
    </row>
    <row r="3512">
      <c r="A3512" t="inlineStr">
        <is>
          <t>C05250</t>
        </is>
      </c>
      <c r="B3512" t="inlineStr">
        <is>
          <t>Meera Nair</t>
        </is>
      </c>
      <c r="C3512" t="inlineStr">
        <is>
          <t>West</t>
        </is>
      </c>
      <c r="D3512" t="inlineStr">
        <is>
          <t>Mumbai</t>
        </is>
      </c>
      <c r="E3512" t="inlineStr">
        <is>
          <t>Yes</t>
        </is>
      </c>
      <c r="F3512" t="inlineStr">
        <is>
          <t>At Risk</t>
        </is>
      </c>
      <c r="G3512" t="n">
        <v>3</v>
      </c>
      <c r="H3512" s="24" t="n">
        <v>29681.38</v>
      </c>
      <c r="I3512" s="24" t="n">
        <v>6108.47</v>
      </c>
      <c r="J3512" s="25" t="n">
        <v>45632</v>
      </c>
      <c r="K3512" s="25" t="n">
        <v>45703</v>
      </c>
      <c r="L3512" t="n">
        <v>2</v>
      </c>
      <c r="M3512" t="n">
        <v>3</v>
      </c>
      <c r="N3512" t="n">
        <v>4</v>
      </c>
      <c r="O3512">
        <f>DATE(2026,1,1)-K3512</f>
        <v/>
      </c>
      <c r="P3512">
        <f>IF(G3512&gt;=2,"Repeat","One-time")</f>
        <v/>
      </c>
    </row>
    <row r="3513">
      <c r="A3513" t="inlineStr">
        <is>
          <t>C09883</t>
        </is>
      </c>
      <c r="B3513" t="inlineStr">
        <is>
          <t>Farhan Yadav</t>
        </is>
      </c>
      <c r="C3513" t="inlineStr">
        <is>
          <t>Central</t>
        </is>
      </c>
      <c r="D3513" t="inlineStr">
        <is>
          <t>Nagpur</t>
        </is>
      </c>
      <c r="E3513" t="inlineStr">
        <is>
          <t>Yes</t>
        </is>
      </c>
      <c r="F3513" t="inlineStr">
        <is>
          <t>Loyal</t>
        </is>
      </c>
      <c r="G3513" t="n">
        <v>2</v>
      </c>
      <c r="H3513" s="24" t="n">
        <v>29643.41</v>
      </c>
      <c r="I3513" s="24" t="n">
        <v>6184.16</v>
      </c>
      <c r="J3513" s="25" t="n">
        <v>45879</v>
      </c>
      <c r="K3513" s="25" t="n">
        <v>45905</v>
      </c>
      <c r="L3513" t="n">
        <v>3</v>
      </c>
      <c r="M3513" t="n">
        <v>3</v>
      </c>
      <c r="N3513" t="n">
        <v>4</v>
      </c>
      <c r="O3513">
        <f>DATE(2026,1,1)-K3513</f>
        <v/>
      </c>
      <c r="P3513">
        <f>IF(G3513&gt;=2,"Repeat","One-time")</f>
        <v/>
      </c>
    </row>
    <row r="3514">
      <c r="A3514" t="inlineStr">
        <is>
          <t>C06514</t>
        </is>
      </c>
      <c r="B3514" t="inlineStr">
        <is>
          <t>Aditya Pillai</t>
        </is>
      </c>
      <c r="C3514" t="inlineStr">
        <is>
          <t>Central</t>
        </is>
      </c>
      <c r="D3514" t="inlineStr">
        <is>
          <t>Indore</t>
        </is>
      </c>
      <c r="E3514" t="inlineStr">
        <is>
          <t>No</t>
        </is>
      </c>
      <c r="F3514" t="inlineStr">
        <is>
          <t>At Risk</t>
        </is>
      </c>
      <c r="G3514" t="n">
        <v>3</v>
      </c>
      <c r="H3514" s="24" t="n">
        <v>29627.84</v>
      </c>
      <c r="I3514" s="24" t="n">
        <v>4825.66</v>
      </c>
      <c r="J3514" s="25" t="n">
        <v>45607</v>
      </c>
      <c r="K3514" s="25" t="n">
        <v>45688</v>
      </c>
      <c r="L3514" t="n">
        <v>2</v>
      </c>
      <c r="M3514" t="n">
        <v>3</v>
      </c>
      <c r="N3514" t="n">
        <v>4</v>
      </c>
      <c r="O3514">
        <f>DATE(2026,1,1)-K3514</f>
        <v/>
      </c>
      <c r="P3514">
        <f>IF(G3514&gt;=2,"Repeat","One-time")</f>
        <v/>
      </c>
    </row>
    <row r="3515">
      <c r="A3515" t="inlineStr">
        <is>
          <t>C00330</t>
        </is>
      </c>
      <c r="B3515" t="inlineStr">
        <is>
          <t>Abhishek Mishra</t>
        </is>
      </c>
      <c r="C3515" t="inlineStr">
        <is>
          <t>West</t>
        </is>
      </c>
      <c r="D3515" t="inlineStr">
        <is>
          <t>Mumbai</t>
        </is>
      </c>
      <c r="E3515" t="inlineStr">
        <is>
          <t>No</t>
        </is>
      </c>
      <c r="F3515" t="inlineStr">
        <is>
          <t>High Value</t>
        </is>
      </c>
      <c r="G3515" t="n">
        <v>6</v>
      </c>
      <c r="H3515" s="24" t="n">
        <v>29603.92</v>
      </c>
      <c r="I3515" s="24" t="n">
        <v>5043.8</v>
      </c>
      <c r="J3515" s="25" t="n">
        <v>45149</v>
      </c>
      <c r="K3515" s="25" t="n">
        <v>45893</v>
      </c>
      <c r="L3515" t="n">
        <v>3</v>
      </c>
      <c r="M3515" t="n">
        <v>4</v>
      </c>
      <c r="N3515" t="n">
        <v>4</v>
      </c>
      <c r="O3515">
        <f>DATE(2026,1,1)-K3515</f>
        <v/>
      </c>
      <c r="P3515">
        <f>IF(G3515&gt;=2,"Repeat","One-time")</f>
        <v/>
      </c>
    </row>
    <row r="3516">
      <c r="A3516" t="inlineStr">
        <is>
          <t>C08231</t>
        </is>
      </c>
      <c r="B3516" t="inlineStr">
        <is>
          <t>Aditya Mehta</t>
        </is>
      </c>
      <c r="C3516" t="inlineStr">
        <is>
          <t>North</t>
        </is>
      </c>
      <c r="D3516" t="inlineStr">
        <is>
          <t>Jaipur</t>
        </is>
      </c>
      <c r="E3516" t="inlineStr">
        <is>
          <t>No</t>
        </is>
      </c>
      <c r="F3516" t="inlineStr">
        <is>
          <t>High Value</t>
        </is>
      </c>
      <c r="G3516" t="n">
        <v>5</v>
      </c>
      <c r="H3516" s="24" t="n">
        <v>29601.49</v>
      </c>
      <c r="I3516" s="24" t="n">
        <v>9371.34</v>
      </c>
      <c r="J3516" s="25" t="n">
        <v>45723</v>
      </c>
      <c r="K3516" s="25" t="n">
        <v>46015</v>
      </c>
      <c r="L3516" t="n">
        <v>5</v>
      </c>
      <c r="M3516" t="n">
        <v>4</v>
      </c>
      <c r="N3516" t="n">
        <v>4</v>
      </c>
      <c r="O3516">
        <f>DATE(2026,1,1)-K3516</f>
        <v/>
      </c>
      <c r="P3516">
        <f>IF(G3516&gt;=2,"Repeat","One-time")</f>
        <v/>
      </c>
    </row>
    <row r="3517">
      <c r="A3517" t="inlineStr">
        <is>
          <t>C05494</t>
        </is>
      </c>
      <c r="B3517" t="inlineStr">
        <is>
          <t>Sanjay Mukherjee</t>
        </is>
      </c>
      <c r="C3517" t="inlineStr">
        <is>
          <t>Central</t>
        </is>
      </c>
      <c r="D3517" t="inlineStr">
        <is>
          <t>Indore</t>
        </is>
      </c>
      <c r="E3517" t="inlineStr">
        <is>
          <t>No</t>
        </is>
      </c>
      <c r="F3517" t="inlineStr">
        <is>
          <t>Loyal</t>
        </is>
      </c>
      <c r="G3517" t="n">
        <v>3</v>
      </c>
      <c r="H3517" s="24" t="n">
        <v>29600.25</v>
      </c>
      <c r="I3517" s="24" t="n">
        <v>5752.74</v>
      </c>
      <c r="J3517" s="25" t="n">
        <v>45644</v>
      </c>
      <c r="K3517" s="25" t="n">
        <v>45851</v>
      </c>
      <c r="L3517" t="n">
        <v>3</v>
      </c>
      <c r="M3517" t="n">
        <v>3</v>
      </c>
      <c r="N3517" t="n">
        <v>4</v>
      </c>
      <c r="O3517">
        <f>DATE(2026,1,1)-K3517</f>
        <v/>
      </c>
      <c r="P3517">
        <f>IF(G3517&gt;=2,"Repeat","One-time")</f>
        <v/>
      </c>
    </row>
    <row r="3518">
      <c r="A3518" t="inlineStr">
        <is>
          <t>C01698</t>
        </is>
      </c>
      <c r="B3518" t="inlineStr">
        <is>
          <t>Lakshmi Patel</t>
        </is>
      </c>
      <c r="C3518" t="inlineStr">
        <is>
          <t>Central</t>
        </is>
      </c>
      <c r="D3518" t="inlineStr">
        <is>
          <t>Indore</t>
        </is>
      </c>
      <c r="E3518" t="inlineStr">
        <is>
          <t>No</t>
        </is>
      </c>
      <c r="F3518" t="inlineStr">
        <is>
          <t>At Risk</t>
        </is>
      </c>
      <c r="G3518" t="n">
        <v>4</v>
      </c>
      <c r="H3518" s="24" t="n">
        <v>29586.5</v>
      </c>
      <c r="I3518" s="24" t="n">
        <v>1228.64</v>
      </c>
      <c r="J3518" s="25" t="n">
        <v>45170</v>
      </c>
      <c r="K3518" s="25" t="n">
        <v>45240</v>
      </c>
      <c r="L3518" t="n">
        <v>1</v>
      </c>
      <c r="M3518" t="n">
        <v>3</v>
      </c>
      <c r="N3518" t="n">
        <v>4</v>
      </c>
      <c r="O3518">
        <f>DATE(2026,1,1)-K3518</f>
        <v/>
      </c>
      <c r="P3518">
        <f>IF(G3518&gt;=2,"Repeat","One-time")</f>
        <v/>
      </c>
    </row>
    <row r="3519">
      <c r="A3519" t="inlineStr">
        <is>
          <t>C08181</t>
        </is>
      </c>
      <c r="B3519" t="inlineStr">
        <is>
          <t>Sneha Verma</t>
        </is>
      </c>
      <c r="C3519" t="inlineStr">
        <is>
          <t>South</t>
        </is>
      </c>
      <c r="D3519" t="inlineStr">
        <is>
          <t>Coimbatore</t>
        </is>
      </c>
      <c r="E3519" t="inlineStr">
        <is>
          <t>No</t>
        </is>
      </c>
      <c r="F3519" t="inlineStr">
        <is>
          <t>New</t>
        </is>
      </c>
      <c r="G3519" t="n">
        <v>1</v>
      </c>
      <c r="H3519" s="24" t="n">
        <v>29561.64</v>
      </c>
      <c r="I3519" s="24" t="n">
        <v>1444.33</v>
      </c>
      <c r="J3519" s="25" t="n">
        <v>45990</v>
      </c>
      <c r="K3519" s="25" t="n">
        <v>45990</v>
      </c>
      <c r="L3519" t="n">
        <v>5</v>
      </c>
      <c r="M3519" t="n">
        <v>1</v>
      </c>
      <c r="N3519" t="n">
        <v>4</v>
      </c>
      <c r="O3519">
        <f>DATE(2026,1,1)-K3519</f>
        <v/>
      </c>
      <c r="P3519">
        <f>IF(G3519&gt;=2,"Repeat","One-time")</f>
        <v/>
      </c>
    </row>
    <row r="3520">
      <c r="A3520" t="inlineStr">
        <is>
          <t>C00434</t>
        </is>
      </c>
      <c r="B3520" t="inlineStr">
        <is>
          <t>Neha Patel</t>
        </is>
      </c>
      <c r="C3520" t="inlineStr">
        <is>
          <t>South</t>
        </is>
      </c>
      <c r="D3520" t="inlineStr">
        <is>
          <t>Chennai</t>
        </is>
      </c>
      <c r="E3520" t="inlineStr">
        <is>
          <t>No</t>
        </is>
      </c>
      <c r="F3520" t="inlineStr">
        <is>
          <t>At Risk</t>
        </is>
      </c>
      <c r="G3520" t="n">
        <v>5</v>
      </c>
      <c r="H3520" s="24" t="n">
        <v>29552.2</v>
      </c>
      <c r="I3520" s="24" t="n">
        <v>5507.32</v>
      </c>
      <c r="J3520" s="25" t="n">
        <v>45060</v>
      </c>
      <c r="K3520" s="25" t="n">
        <v>45247</v>
      </c>
      <c r="L3520" t="n">
        <v>1</v>
      </c>
      <c r="M3520" t="n">
        <v>4</v>
      </c>
      <c r="N3520" t="n">
        <v>4</v>
      </c>
      <c r="O3520">
        <f>DATE(2026,1,1)-K3520</f>
        <v/>
      </c>
      <c r="P3520">
        <f>IF(G3520&gt;=2,"Repeat","One-time")</f>
        <v/>
      </c>
    </row>
    <row r="3521">
      <c r="A3521" t="inlineStr">
        <is>
          <t>C03273</t>
        </is>
      </c>
      <c r="B3521" t="inlineStr">
        <is>
          <t>Rohan Das</t>
        </is>
      </c>
      <c r="C3521" t="inlineStr">
        <is>
          <t>South</t>
        </is>
      </c>
      <c r="D3521" t="inlineStr">
        <is>
          <t>Hyderabad</t>
        </is>
      </c>
      <c r="E3521" t="inlineStr">
        <is>
          <t>Yes</t>
        </is>
      </c>
      <c r="F3521" t="inlineStr">
        <is>
          <t>High Value</t>
        </is>
      </c>
      <c r="G3521" t="n">
        <v>10</v>
      </c>
      <c r="H3521" s="24" t="n">
        <v>29541.23</v>
      </c>
      <c r="I3521" s="24" t="n">
        <v>6279.8</v>
      </c>
      <c r="J3521" s="25" t="n">
        <v>45242</v>
      </c>
      <c r="K3521" s="25" t="n">
        <v>45923</v>
      </c>
      <c r="L3521" t="n">
        <v>3</v>
      </c>
      <c r="M3521" t="n">
        <v>5</v>
      </c>
      <c r="N3521" t="n">
        <v>4</v>
      </c>
      <c r="O3521">
        <f>DATE(2026,1,1)-K3521</f>
        <v/>
      </c>
      <c r="P3521">
        <f>IF(G3521&gt;=2,"Repeat","One-time")</f>
        <v/>
      </c>
    </row>
    <row r="3522">
      <c r="A3522" t="inlineStr">
        <is>
          <t>C04519</t>
        </is>
      </c>
      <c r="B3522" t="inlineStr">
        <is>
          <t>Nikhil Fernandes</t>
        </is>
      </c>
      <c r="C3522" t="inlineStr">
        <is>
          <t>South</t>
        </is>
      </c>
      <c r="D3522" t="inlineStr">
        <is>
          <t>Bengaluru</t>
        </is>
      </c>
      <c r="E3522" t="inlineStr">
        <is>
          <t>No</t>
        </is>
      </c>
      <c r="F3522" t="inlineStr">
        <is>
          <t>At Risk</t>
        </is>
      </c>
      <c r="G3522" t="n">
        <v>4</v>
      </c>
      <c r="H3522" s="24" t="n">
        <v>29529.79</v>
      </c>
      <c r="I3522" s="24" t="n">
        <v>3731.18</v>
      </c>
      <c r="J3522" s="25" t="n">
        <v>45361</v>
      </c>
      <c r="K3522" s="25" t="n">
        <v>45413</v>
      </c>
      <c r="L3522" t="n">
        <v>1</v>
      </c>
      <c r="M3522" t="n">
        <v>3</v>
      </c>
      <c r="N3522" t="n">
        <v>4</v>
      </c>
      <c r="O3522">
        <f>DATE(2026,1,1)-K3522</f>
        <v/>
      </c>
      <c r="P3522">
        <f>IF(G3522&gt;=2,"Repeat","One-time")</f>
        <v/>
      </c>
    </row>
    <row r="3523">
      <c r="A3523" t="inlineStr">
        <is>
          <t>C03018</t>
        </is>
      </c>
      <c r="B3523" t="inlineStr">
        <is>
          <t>Sanjay Iyer</t>
        </is>
      </c>
      <c r="C3523" t="inlineStr">
        <is>
          <t>Central</t>
        </is>
      </c>
      <c r="D3523" t="inlineStr">
        <is>
          <t>Raipur</t>
        </is>
      </c>
      <c r="E3523" t="inlineStr">
        <is>
          <t>No</t>
        </is>
      </c>
      <c r="F3523" t="inlineStr">
        <is>
          <t>Occasional</t>
        </is>
      </c>
      <c r="G3523" t="n">
        <v>2</v>
      </c>
      <c r="H3523" s="24" t="n">
        <v>29528.99</v>
      </c>
      <c r="I3523" s="24" t="n">
        <v>4593.2</v>
      </c>
      <c r="J3523" s="25" t="n">
        <v>45516</v>
      </c>
      <c r="K3523" s="25" t="n">
        <v>45789</v>
      </c>
      <c r="L3523" t="n">
        <v>3</v>
      </c>
      <c r="M3523" t="n">
        <v>2</v>
      </c>
      <c r="N3523" t="n">
        <v>4</v>
      </c>
      <c r="O3523">
        <f>DATE(2026,1,1)-K3523</f>
        <v/>
      </c>
      <c r="P3523">
        <f>IF(G3523&gt;=2,"Repeat","One-time")</f>
        <v/>
      </c>
    </row>
    <row r="3524">
      <c r="A3524" t="inlineStr">
        <is>
          <t>C05037</t>
        </is>
      </c>
      <c r="B3524" t="inlineStr">
        <is>
          <t>Abhishek Ghosh</t>
        </is>
      </c>
      <c r="C3524" t="inlineStr">
        <is>
          <t>West</t>
        </is>
      </c>
      <c r="D3524" t="inlineStr">
        <is>
          <t>Surat</t>
        </is>
      </c>
      <c r="E3524" t="inlineStr">
        <is>
          <t>No</t>
        </is>
      </c>
      <c r="F3524" t="inlineStr">
        <is>
          <t>Occasional</t>
        </is>
      </c>
      <c r="G3524" t="n">
        <v>1</v>
      </c>
      <c r="H3524" s="24" t="n">
        <v>29504.47</v>
      </c>
      <c r="I3524" s="24" t="n">
        <v>6522.14</v>
      </c>
      <c r="J3524" s="25" t="n">
        <v>45871</v>
      </c>
      <c r="K3524" s="25" t="n">
        <v>45871</v>
      </c>
      <c r="L3524" t="n">
        <v>3</v>
      </c>
      <c r="M3524" t="n">
        <v>1</v>
      </c>
      <c r="N3524" t="n">
        <v>4</v>
      </c>
      <c r="O3524">
        <f>DATE(2026,1,1)-K3524</f>
        <v/>
      </c>
      <c r="P3524">
        <f>IF(G3524&gt;=2,"Repeat","One-time")</f>
        <v/>
      </c>
    </row>
    <row r="3525">
      <c r="A3525" t="inlineStr">
        <is>
          <t>C04280</t>
        </is>
      </c>
      <c r="B3525" t="inlineStr">
        <is>
          <t>Varun Banerjee</t>
        </is>
      </c>
      <c r="C3525" t="inlineStr">
        <is>
          <t>South</t>
        </is>
      </c>
      <c r="D3525" t="inlineStr">
        <is>
          <t>Chennai</t>
        </is>
      </c>
      <c r="E3525" t="inlineStr">
        <is>
          <t>No</t>
        </is>
      </c>
      <c r="F3525" t="inlineStr">
        <is>
          <t>At Risk</t>
        </is>
      </c>
      <c r="G3525" t="n">
        <v>3</v>
      </c>
      <c r="H3525" s="24" t="n">
        <v>29502.36</v>
      </c>
      <c r="I3525" s="24" t="n">
        <v>5188.02</v>
      </c>
      <c r="J3525" s="25" t="n">
        <v>45441</v>
      </c>
      <c r="K3525" s="25" t="n">
        <v>45712</v>
      </c>
      <c r="L3525" t="n">
        <v>2</v>
      </c>
      <c r="M3525" t="n">
        <v>3</v>
      </c>
      <c r="N3525" t="n">
        <v>4</v>
      </c>
      <c r="O3525">
        <f>DATE(2026,1,1)-K3525</f>
        <v/>
      </c>
      <c r="P3525">
        <f>IF(G3525&gt;=2,"Repeat","One-time")</f>
        <v/>
      </c>
    </row>
    <row r="3526">
      <c r="A3526" t="inlineStr">
        <is>
          <t>C07230</t>
        </is>
      </c>
      <c r="B3526" t="inlineStr">
        <is>
          <t>Ayesha Agarwal</t>
        </is>
      </c>
      <c r="C3526" t="inlineStr">
        <is>
          <t>East</t>
        </is>
      </c>
      <c r="D3526" t="inlineStr">
        <is>
          <t>Patna</t>
        </is>
      </c>
      <c r="E3526" t="inlineStr">
        <is>
          <t>Yes</t>
        </is>
      </c>
      <c r="F3526" t="inlineStr">
        <is>
          <t>Occasional</t>
        </is>
      </c>
      <c r="G3526" t="n">
        <v>1</v>
      </c>
      <c r="H3526" s="24" t="n">
        <v>29479.94</v>
      </c>
      <c r="I3526" s="24" t="n">
        <v>3329.09</v>
      </c>
      <c r="J3526" s="25" t="n">
        <v>45619</v>
      </c>
      <c r="K3526" s="25" t="n">
        <v>45619</v>
      </c>
      <c r="L3526" t="n">
        <v>2</v>
      </c>
      <c r="M3526" t="n">
        <v>1</v>
      </c>
      <c r="N3526" t="n">
        <v>3</v>
      </c>
      <c r="O3526">
        <f>DATE(2026,1,1)-K3526</f>
        <v/>
      </c>
      <c r="P3526">
        <f>IF(G3526&gt;=2,"Repeat","One-time")</f>
        <v/>
      </c>
    </row>
    <row r="3527">
      <c r="A3527" t="inlineStr">
        <is>
          <t>C04642</t>
        </is>
      </c>
      <c r="B3527" t="inlineStr">
        <is>
          <t>Isha Reddy</t>
        </is>
      </c>
      <c r="C3527" t="inlineStr">
        <is>
          <t>South</t>
        </is>
      </c>
      <c r="D3527" t="inlineStr">
        <is>
          <t>Bengaluru</t>
        </is>
      </c>
      <c r="E3527" t="inlineStr">
        <is>
          <t>No</t>
        </is>
      </c>
      <c r="F3527" t="inlineStr">
        <is>
          <t>Loyal</t>
        </is>
      </c>
      <c r="G3527" t="n">
        <v>11</v>
      </c>
      <c r="H3527" s="24" t="n">
        <v>29464.98</v>
      </c>
      <c r="I3527" s="24" t="n">
        <v>10206</v>
      </c>
      <c r="J3527" s="25" t="n">
        <v>45385</v>
      </c>
      <c r="K3527" s="25" t="n">
        <v>46017</v>
      </c>
      <c r="L3527" t="n">
        <v>5</v>
      </c>
      <c r="M3527" t="n">
        <v>5</v>
      </c>
      <c r="N3527" t="n">
        <v>3</v>
      </c>
      <c r="O3527">
        <f>DATE(2026,1,1)-K3527</f>
        <v/>
      </c>
      <c r="P3527">
        <f>IF(G3527&gt;=2,"Repeat","One-time")</f>
        <v/>
      </c>
    </row>
    <row r="3528">
      <c r="A3528" t="inlineStr">
        <is>
          <t>C06457</t>
        </is>
      </c>
      <c r="B3528" t="inlineStr">
        <is>
          <t>Ayesha Sinha</t>
        </is>
      </c>
      <c r="C3528" t="inlineStr">
        <is>
          <t>North</t>
        </is>
      </c>
      <c r="D3528" t="inlineStr">
        <is>
          <t>Delhi</t>
        </is>
      </c>
      <c r="E3528" t="inlineStr">
        <is>
          <t>No</t>
        </is>
      </c>
      <c r="F3528" t="inlineStr">
        <is>
          <t>Occasional</t>
        </is>
      </c>
      <c r="G3528" t="n">
        <v>2</v>
      </c>
      <c r="H3528" s="24" t="n">
        <v>29453.91</v>
      </c>
      <c r="I3528" s="24" t="n">
        <v>6814.89</v>
      </c>
      <c r="J3528" s="25" t="n">
        <v>45653</v>
      </c>
      <c r="K3528" s="25" t="n">
        <v>45767</v>
      </c>
      <c r="L3528" t="n">
        <v>3</v>
      </c>
      <c r="M3528" t="n">
        <v>2</v>
      </c>
      <c r="N3528" t="n">
        <v>3</v>
      </c>
      <c r="O3528">
        <f>DATE(2026,1,1)-K3528</f>
        <v/>
      </c>
      <c r="P3528">
        <f>IF(G3528&gt;=2,"Repeat","One-time")</f>
        <v/>
      </c>
    </row>
    <row r="3529">
      <c r="A3529" t="inlineStr">
        <is>
          <t>C01866</t>
        </is>
      </c>
      <c r="B3529" t="inlineStr">
        <is>
          <t>Ananya Mehta</t>
        </is>
      </c>
      <c r="C3529" t="inlineStr">
        <is>
          <t>East</t>
        </is>
      </c>
      <c r="D3529" t="inlineStr">
        <is>
          <t>Guwahati</t>
        </is>
      </c>
      <c r="E3529" t="inlineStr">
        <is>
          <t>Yes</t>
        </is>
      </c>
      <c r="F3529" t="inlineStr">
        <is>
          <t>At Risk</t>
        </is>
      </c>
      <c r="G3529" t="n">
        <v>6</v>
      </c>
      <c r="H3529" s="24" t="n">
        <v>29445.25</v>
      </c>
      <c r="I3529" s="24" t="n">
        <v>3792.66</v>
      </c>
      <c r="J3529" s="25" t="n">
        <v>45113</v>
      </c>
      <c r="K3529" s="25" t="n">
        <v>45237</v>
      </c>
      <c r="L3529" t="n">
        <v>1</v>
      </c>
      <c r="M3529" t="n">
        <v>4</v>
      </c>
      <c r="N3529" t="n">
        <v>3</v>
      </c>
      <c r="O3529">
        <f>DATE(2026,1,1)-K3529</f>
        <v/>
      </c>
      <c r="P3529">
        <f>IF(G3529&gt;=2,"Repeat","One-time")</f>
        <v/>
      </c>
    </row>
    <row r="3530">
      <c r="A3530" t="inlineStr">
        <is>
          <t>C03800</t>
        </is>
      </c>
      <c r="B3530" t="inlineStr">
        <is>
          <t>Arjun Agarwal</t>
        </is>
      </c>
      <c r="C3530" t="inlineStr">
        <is>
          <t>East</t>
        </is>
      </c>
      <c r="D3530" t="inlineStr">
        <is>
          <t>Kolkata</t>
        </is>
      </c>
      <c r="E3530" t="inlineStr">
        <is>
          <t>No</t>
        </is>
      </c>
      <c r="F3530" t="inlineStr">
        <is>
          <t>Loyal</t>
        </is>
      </c>
      <c r="G3530" t="n">
        <v>8</v>
      </c>
      <c r="H3530" s="24" t="n">
        <v>29428.85</v>
      </c>
      <c r="I3530" s="24" t="n">
        <v>10840.4</v>
      </c>
      <c r="J3530" s="25" t="n">
        <v>45286</v>
      </c>
      <c r="K3530" s="25" t="n">
        <v>45956</v>
      </c>
      <c r="L3530" t="n">
        <v>4</v>
      </c>
      <c r="M3530" t="n">
        <v>4</v>
      </c>
      <c r="N3530" t="n">
        <v>3</v>
      </c>
      <c r="O3530">
        <f>DATE(2026,1,1)-K3530</f>
        <v/>
      </c>
      <c r="P3530">
        <f>IF(G3530&gt;=2,"Repeat","One-time")</f>
        <v/>
      </c>
    </row>
    <row r="3531">
      <c r="A3531" t="inlineStr">
        <is>
          <t>C04999</t>
        </is>
      </c>
      <c r="B3531" t="inlineStr">
        <is>
          <t>Farhan Patel</t>
        </is>
      </c>
      <c r="C3531" t="inlineStr">
        <is>
          <t>West</t>
        </is>
      </c>
      <c r="D3531" t="inlineStr">
        <is>
          <t>Ahmedabad</t>
        </is>
      </c>
      <c r="E3531" t="inlineStr">
        <is>
          <t>Yes</t>
        </is>
      </c>
      <c r="F3531" t="inlineStr">
        <is>
          <t>Loyal</t>
        </is>
      </c>
      <c r="G3531" t="n">
        <v>3</v>
      </c>
      <c r="H3531" s="24" t="n">
        <v>29411.51</v>
      </c>
      <c r="I3531" s="24" t="n">
        <v>10354.99</v>
      </c>
      <c r="J3531" s="25" t="n">
        <v>45666</v>
      </c>
      <c r="K3531" s="25" t="n">
        <v>45830</v>
      </c>
      <c r="L3531" t="n">
        <v>3</v>
      </c>
      <c r="M3531" t="n">
        <v>3</v>
      </c>
      <c r="N3531" t="n">
        <v>3</v>
      </c>
      <c r="O3531">
        <f>DATE(2026,1,1)-K3531</f>
        <v/>
      </c>
      <c r="P3531">
        <f>IF(G3531&gt;=2,"Repeat","One-time")</f>
        <v/>
      </c>
    </row>
    <row r="3532">
      <c r="A3532" t="inlineStr">
        <is>
          <t>C08415</t>
        </is>
      </c>
      <c r="B3532" t="inlineStr">
        <is>
          <t>Ananya Mishra</t>
        </is>
      </c>
      <c r="C3532" t="inlineStr">
        <is>
          <t>South</t>
        </is>
      </c>
      <c r="D3532" t="inlineStr">
        <is>
          <t>Bengaluru</t>
        </is>
      </c>
      <c r="E3532" t="inlineStr">
        <is>
          <t>Yes</t>
        </is>
      </c>
      <c r="F3532" t="inlineStr">
        <is>
          <t>Occasional</t>
        </is>
      </c>
      <c r="G3532" t="n">
        <v>2</v>
      </c>
      <c r="H3532" s="24" t="n">
        <v>29404.44</v>
      </c>
      <c r="I3532" s="24" t="n">
        <v>3300.65</v>
      </c>
      <c r="J3532" s="25" t="n">
        <v>45768</v>
      </c>
      <c r="K3532" s="25" t="n">
        <v>45787</v>
      </c>
      <c r="L3532" t="n">
        <v>3</v>
      </c>
      <c r="M3532" t="n">
        <v>2</v>
      </c>
      <c r="N3532" t="n">
        <v>3</v>
      </c>
      <c r="O3532">
        <f>DATE(2026,1,1)-K3532</f>
        <v/>
      </c>
      <c r="P3532">
        <f>IF(G3532&gt;=2,"Repeat","One-time")</f>
        <v/>
      </c>
    </row>
    <row r="3533">
      <c r="A3533" t="inlineStr">
        <is>
          <t>C03332</t>
        </is>
      </c>
      <c r="B3533" t="inlineStr">
        <is>
          <t>Neha Shah</t>
        </is>
      </c>
      <c r="C3533" t="inlineStr">
        <is>
          <t>Central</t>
        </is>
      </c>
      <c r="D3533" t="inlineStr">
        <is>
          <t>Raipur</t>
        </is>
      </c>
      <c r="E3533" t="inlineStr">
        <is>
          <t>No</t>
        </is>
      </c>
      <c r="F3533" t="inlineStr">
        <is>
          <t>Hibernating</t>
        </is>
      </c>
      <c r="G3533" t="n">
        <v>2</v>
      </c>
      <c r="H3533" s="24" t="n">
        <v>29403.6</v>
      </c>
      <c r="I3533" s="24" t="n">
        <v>3976.79</v>
      </c>
      <c r="J3533" s="25" t="n">
        <v>45266</v>
      </c>
      <c r="K3533" s="25" t="n">
        <v>45335</v>
      </c>
      <c r="L3533" t="n">
        <v>1</v>
      </c>
      <c r="M3533" t="n">
        <v>2</v>
      </c>
      <c r="N3533" t="n">
        <v>3</v>
      </c>
      <c r="O3533">
        <f>DATE(2026,1,1)-K3533</f>
        <v/>
      </c>
      <c r="P3533">
        <f>IF(G3533&gt;=2,"Repeat","One-time")</f>
        <v/>
      </c>
    </row>
    <row r="3534">
      <c r="A3534" t="inlineStr">
        <is>
          <t>C04834</t>
        </is>
      </c>
      <c r="B3534" t="inlineStr">
        <is>
          <t>Aarav Iyer</t>
        </is>
      </c>
      <c r="C3534" t="inlineStr">
        <is>
          <t>Central</t>
        </is>
      </c>
      <c r="D3534" t="inlineStr">
        <is>
          <t>Indore</t>
        </is>
      </c>
      <c r="E3534" t="inlineStr">
        <is>
          <t>No</t>
        </is>
      </c>
      <c r="F3534" t="inlineStr">
        <is>
          <t>At Risk</t>
        </is>
      </c>
      <c r="G3534" t="n">
        <v>5</v>
      </c>
      <c r="H3534" s="24" t="n">
        <v>29398.4</v>
      </c>
      <c r="I3534" s="24" t="n">
        <v>7786.97</v>
      </c>
      <c r="J3534" s="25" t="n">
        <v>45493</v>
      </c>
      <c r="K3534" s="25" t="n">
        <v>45564</v>
      </c>
      <c r="L3534" t="n">
        <v>2</v>
      </c>
      <c r="M3534" t="n">
        <v>4</v>
      </c>
      <c r="N3534" t="n">
        <v>3</v>
      </c>
      <c r="O3534">
        <f>DATE(2026,1,1)-K3534</f>
        <v/>
      </c>
      <c r="P3534">
        <f>IF(G3534&gt;=2,"Repeat","One-time")</f>
        <v/>
      </c>
    </row>
    <row r="3535">
      <c r="A3535" t="inlineStr">
        <is>
          <t>C06431</t>
        </is>
      </c>
      <c r="B3535" t="inlineStr">
        <is>
          <t>Priya Joshi</t>
        </is>
      </c>
      <c r="C3535" t="inlineStr">
        <is>
          <t>West</t>
        </is>
      </c>
      <c r="D3535" t="inlineStr">
        <is>
          <t>Pune</t>
        </is>
      </c>
      <c r="E3535" t="inlineStr">
        <is>
          <t>No</t>
        </is>
      </c>
      <c r="F3535" t="inlineStr">
        <is>
          <t>Loyal</t>
        </is>
      </c>
      <c r="G3535" t="n">
        <v>5</v>
      </c>
      <c r="H3535" s="24" t="n">
        <v>29381.42</v>
      </c>
      <c r="I3535" s="24" t="n">
        <v>6756.63</v>
      </c>
      <c r="J3535" s="25" t="n">
        <v>45593</v>
      </c>
      <c r="K3535" s="25" t="n">
        <v>46021</v>
      </c>
      <c r="L3535" t="n">
        <v>5</v>
      </c>
      <c r="M3535" t="n">
        <v>4</v>
      </c>
      <c r="N3535" t="n">
        <v>3</v>
      </c>
      <c r="O3535">
        <f>DATE(2026,1,1)-K3535</f>
        <v/>
      </c>
      <c r="P3535">
        <f>IF(G3535&gt;=2,"Repeat","One-time")</f>
        <v/>
      </c>
    </row>
    <row r="3536">
      <c r="A3536" t="inlineStr">
        <is>
          <t>C04292</t>
        </is>
      </c>
      <c r="B3536" t="inlineStr">
        <is>
          <t>Riya Das</t>
        </is>
      </c>
      <c r="C3536" t="inlineStr">
        <is>
          <t>South</t>
        </is>
      </c>
      <c r="D3536" t="inlineStr">
        <is>
          <t>Kochi</t>
        </is>
      </c>
      <c r="E3536" t="inlineStr">
        <is>
          <t>Yes</t>
        </is>
      </c>
      <c r="F3536" t="inlineStr">
        <is>
          <t>Loyal</t>
        </is>
      </c>
      <c r="G3536" t="n">
        <v>8</v>
      </c>
      <c r="H3536" s="24" t="n">
        <v>29354.01</v>
      </c>
      <c r="I3536" s="24" t="n">
        <v>5353.27</v>
      </c>
      <c r="J3536" s="25" t="n">
        <v>45340</v>
      </c>
      <c r="K3536" s="25" t="n">
        <v>45941</v>
      </c>
      <c r="L3536" t="n">
        <v>4</v>
      </c>
      <c r="M3536" t="n">
        <v>4</v>
      </c>
      <c r="N3536" t="n">
        <v>3</v>
      </c>
      <c r="O3536">
        <f>DATE(2026,1,1)-K3536</f>
        <v/>
      </c>
      <c r="P3536">
        <f>IF(G3536&gt;=2,"Repeat","One-time")</f>
        <v/>
      </c>
    </row>
    <row r="3537">
      <c r="A3537" t="inlineStr">
        <is>
          <t>C08739</t>
        </is>
      </c>
      <c r="B3537" t="inlineStr">
        <is>
          <t>Joseph Thakur</t>
        </is>
      </c>
      <c r="C3537" t="inlineStr">
        <is>
          <t>South</t>
        </is>
      </c>
      <c r="D3537" t="inlineStr">
        <is>
          <t>Chennai</t>
        </is>
      </c>
      <c r="E3537" t="inlineStr">
        <is>
          <t>Yes</t>
        </is>
      </c>
      <c r="F3537" t="inlineStr">
        <is>
          <t>Loyal</t>
        </is>
      </c>
      <c r="G3537" t="n">
        <v>3</v>
      </c>
      <c r="H3537" s="24" t="n">
        <v>29321.96</v>
      </c>
      <c r="I3537" s="24" t="n">
        <v>6104.51</v>
      </c>
      <c r="J3537" s="25" t="n">
        <v>45777</v>
      </c>
      <c r="K3537" s="25" t="n">
        <v>46002</v>
      </c>
      <c r="L3537" t="n">
        <v>5</v>
      </c>
      <c r="M3537" t="n">
        <v>3</v>
      </c>
      <c r="N3537" t="n">
        <v>3</v>
      </c>
      <c r="O3537">
        <f>DATE(2026,1,1)-K3537</f>
        <v/>
      </c>
      <c r="P3537">
        <f>IF(G3537&gt;=2,"Repeat","One-time")</f>
        <v/>
      </c>
    </row>
    <row r="3538">
      <c r="A3538" t="inlineStr">
        <is>
          <t>C04005</t>
        </is>
      </c>
      <c r="B3538" t="inlineStr">
        <is>
          <t>Manish Agarwal</t>
        </is>
      </c>
      <c r="C3538" t="inlineStr">
        <is>
          <t>East</t>
        </is>
      </c>
      <c r="D3538" t="inlineStr">
        <is>
          <t>Kolkata</t>
        </is>
      </c>
      <c r="E3538" t="inlineStr">
        <is>
          <t>Yes</t>
        </is>
      </c>
      <c r="F3538" t="inlineStr">
        <is>
          <t>Loyal</t>
        </is>
      </c>
      <c r="G3538" t="n">
        <v>8</v>
      </c>
      <c r="H3538" s="24" t="n">
        <v>29317.28</v>
      </c>
      <c r="I3538" s="24" t="n">
        <v>6161.54</v>
      </c>
      <c r="J3538" s="25" t="n">
        <v>45312</v>
      </c>
      <c r="K3538" s="25" t="n">
        <v>45954</v>
      </c>
      <c r="L3538" t="n">
        <v>4</v>
      </c>
      <c r="M3538" t="n">
        <v>4</v>
      </c>
      <c r="N3538" t="n">
        <v>3</v>
      </c>
      <c r="O3538">
        <f>DATE(2026,1,1)-K3538</f>
        <v/>
      </c>
      <c r="P3538">
        <f>IF(G3538&gt;=2,"Repeat","One-time")</f>
        <v/>
      </c>
    </row>
    <row r="3539">
      <c r="A3539" t="inlineStr">
        <is>
          <t>C07093</t>
        </is>
      </c>
      <c r="B3539" t="inlineStr">
        <is>
          <t>Sanjay Patel</t>
        </is>
      </c>
      <c r="C3539" t="inlineStr">
        <is>
          <t>West</t>
        </is>
      </c>
      <c r="D3539" t="inlineStr">
        <is>
          <t>Pune</t>
        </is>
      </c>
      <c r="E3539" t="inlineStr">
        <is>
          <t>No</t>
        </is>
      </c>
      <c r="F3539" t="inlineStr">
        <is>
          <t>Loyal</t>
        </is>
      </c>
      <c r="G3539" t="n">
        <v>3</v>
      </c>
      <c r="H3539" s="24" t="n">
        <v>29304.58</v>
      </c>
      <c r="I3539" s="24" t="n">
        <v>9577.040000000001</v>
      </c>
      <c r="J3539" s="25" t="n">
        <v>45623</v>
      </c>
      <c r="K3539" s="25" t="n">
        <v>45968</v>
      </c>
      <c r="L3539" t="n">
        <v>4</v>
      </c>
      <c r="M3539" t="n">
        <v>3</v>
      </c>
      <c r="N3539" t="n">
        <v>3</v>
      </c>
      <c r="O3539">
        <f>DATE(2026,1,1)-K3539</f>
        <v/>
      </c>
      <c r="P3539">
        <f>IF(G3539&gt;=2,"Repeat","One-time")</f>
        <v/>
      </c>
    </row>
    <row r="3540">
      <c r="A3540" t="inlineStr">
        <is>
          <t>C09104</t>
        </is>
      </c>
      <c r="B3540" t="inlineStr">
        <is>
          <t>Pooja Mehta</t>
        </is>
      </c>
      <c r="C3540" t="inlineStr">
        <is>
          <t>South</t>
        </is>
      </c>
      <c r="D3540" t="inlineStr">
        <is>
          <t>Kochi</t>
        </is>
      </c>
      <c r="E3540" t="inlineStr">
        <is>
          <t>Yes</t>
        </is>
      </c>
      <c r="F3540" t="inlineStr">
        <is>
          <t>Loyal</t>
        </is>
      </c>
      <c r="G3540" t="n">
        <v>4</v>
      </c>
      <c r="H3540" s="24" t="n">
        <v>29278.74</v>
      </c>
      <c r="I3540" s="24" t="n">
        <v>5702.76</v>
      </c>
      <c r="J3540" s="25" t="n">
        <v>45874</v>
      </c>
      <c r="K3540" s="25" t="n">
        <v>45991</v>
      </c>
      <c r="L3540" t="n">
        <v>5</v>
      </c>
      <c r="M3540" t="n">
        <v>4</v>
      </c>
      <c r="N3540" t="n">
        <v>3</v>
      </c>
      <c r="O3540">
        <f>DATE(2026,1,1)-K3540</f>
        <v/>
      </c>
      <c r="P3540">
        <f>IF(G3540&gt;=2,"Repeat","One-time")</f>
        <v/>
      </c>
    </row>
    <row r="3541">
      <c r="A3541" t="inlineStr">
        <is>
          <t>C07836</t>
        </is>
      </c>
      <c r="B3541" t="inlineStr">
        <is>
          <t>Shreya Sharma</t>
        </is>
      </c>
      <c r="C3541" t="inlineStr">
        <is>
          <t>North</t>
        </is>
      </c>
      <c r="D3541" t="inlineStr">
        <is>
          <t>Lucknow</t>
        </is>
      </c>
      <c r="E3541" t="inlineStr">
        <is>
          <t>No</t>
        </is>
      </c>
      <c r="F3541" t="inlineStr">
        <is>
          <t>Loyal</t>
        </is>
      </c>
      <c r="G3541" t="n">
        <v>7</v>
      </c>
      <c r="H3541" s="24" t="n">
        <v>29239</v>
      </c>
      <c r="I3541" s="24" t="n">
        <v>9711.719999999999</v>
      </c>
      <c r="J3541" s="25" t="n">
        <v>45761</v>
      </c>
      <c r="K3541" s="25" t="n">
        <v>45918</v>
      </c>
      <c r="L3541" t="n">
        <v>3</v>
      </c>
      <c r="M3541" t="n">
        <v>4</v>
      </c>
      <c r="N3541" t="n">
        <v>3</v>
      </c>
      <c r="O3541">
        <f>DATE(2026,1,1)-K3541</f>
        <v/>
      </c>
      <c r="P3541">
        <f>IF(G3541&gt;=2,"Repeat","One-time")</f>
        <v/>
      </c>
    </row>
    <row r="3542">
      <c r="A3542" t="inlineStr">
        <is>
          <t>C05548</t>
        </is>
      </c>
      <c r="B3542" t="inlineStr">
        <is>
          <t>Gurpreet Das</t>
        </is>
      </c>
      <c r="C3542" t="inlineStr">
        <is>
          <t>South</t>
        </is>
      </c>
      <c r="D3542" t="inlineStr">
        <is>
          <t>Hyderabad</t>
        </is>
      </c>
      <c r="E3542" t="inlineStr">
        <is>
          <t>No</t>
        </is>
      </c>
      <c r="F3542" t="inlineStr">
        <is>
          <t>Loyal</t>
        </is>
      </c>
      <c r="G3542" t="n">
        <v>4</v>
      </c>
      <c r="H3542" s="24" t="n">
        <v>29226.98</v>
      </c>
      <c r="I3542" s="24" t="n">
        <v>6476.47</v>
      </c>
      <c r="J3542" s="25" t="n">
        <v>45568</v>
      </c>
      <c r="K3542" s="25" t="n">
        <v>45911</v>
      </c>
      <c r="L3542" t="n">
        <v>3</v>
      </c>
      <c r="M3542" t="n">
        <v>3</v>
      </c>
      <c r="N3542" t="n">
        <v>3</v>
      </c>
      <c r="O3542">
        <f>DATE(2026,1,1)-K3542</f>
        <v/>
      </c>
      <c r="P3542">
        <f>IF(G3542&gt;=2,"Repeat","One-time")</f>
        <v/>
      </c>
    </row>
    <row r="3543">
      <c r="A3543" t="inlineStr">
        <is>
          <t>C10264</t>
        </is>
      </c>
      <c r="B3543" t="inlineStr">
        <is>
          <t>Swati Kumar</t>
        </is>
      </c>
      <c r="C3543" t="inlineStr">
        <is>
          <t>West</t>
        </is>
      </c>
      <c r="D3543" t="inlineStr">
        <is>
          <t>Pune</t>
        </is>
      </c>
      <c r="E3543" t="inlineStr">
        <is>
          <t>No</t>
        </is>
      </c>
      <c r="F3543" t="inlineStr">
        <is>
          <t>Loyal</t>
        </is>
      </c>
      <c r="G3543" t="n">
        <v>4</v>
      </c>
      <c r="H3543" s="24" t="n">
        <v>29220.34</v>
      </c>
      <c r="I3543" s="24" t="n">
        <v>4129.99</v>
      </c>
      <c r="J3543" s="25" t="n">
        <v>45909</v>
      </c>
      <c r="K3543" s="25" t="n">
        <v>46002</v>
      </c>
      <c r="L3543" t="n">
        <v>5</v>
      </c>
      <c r="M3543" t="n">
        <v>4</v>
      </c>
      <c r="N3543" t="n">
        <v>3</v>
      </c>
      <c r="O3543">
        <f>DATE(2026,1,1)-K3543</f>
        <v/>
      </c>
      <c r="P3543">
        <f>IF(G3543&gt;=2,"Repeat","One-time")</f>
        <v/>
      </c>
    </row>
    <row r="3544">
      <c r="A3544" t="inlineStr">
        <is>
          <t>C08687</t>
        </is>
      </c>
      <c r="B3544" t="inlineStr">
        <is>
          <t>Vikram Das</t>
        </is>
      </c>
      <c r="C3544" t="inlineStr">
        <is>
          <t>South</t>
        </is>
      </c>
      <c r="D3544" t="inlineStr">
        <is>
          <t>Hyderabad</t>
        </is>
      </c>
      <c r="E3544" t="inlineStr">
        <is>
          <t>No</t>
        </is>
      </c>
      <c r="F3544" t="inlineStr">
        <is>
          <t>Loyal</t>
        </is>
      </c>
      <c r="G3544" t="n">
        <v>3</v>
      </c>
      <c r="H3544" s="24" t="n">
        <v>29191.63</v>
      </c>
      <c r="I3544" s="24" t="n">
        <v>2587.74</v>
      </c>
      <c r="J3544" s="25" t="n">
        <v>45875</v>
      </c>
      <c r="K3544" s="25" t="n">
        <v>45968</v>
      </c>
      <c r="L3544" t="n">
        <v>4</v>
      </c>
      <c r="M3544" t="n">
        <v>3</v>
      </c>
      <c r="N3544" t="n">
        <v>3</v>
      </c>
      <c r="O3544">
        <f>DATE(2026,1,1)-K3544</f>
        <v/>
      </c>
      <c r="P3544">
        <f>IF(G3544&gt;=2,"Repeat","One-time")</f>
        <v/>
      </c>
    </row>
    <row r="3545">
      <c r="A3545" t="inlineStr">
        <is>
          <t>C06059</t>
        </is>
      </c>
      <c r="B3545" t="inlineStr">
        <is>
          <t>Swati Sharma</t>
        </is>
      </c>
      <c r="C3545" t="inlineStr">
        <is>
          <t>Central</t>
        </is>
      </c>
      <c r="D3545" t="inlineStr">
        <is>
          <t>Nagpur</t>
        </is>
      </c>
      <c r="E3545" t="inlineStr">
        <is>
          <t>No</t>
        </is>
      </c>
      <c r="F3545" t="inlineStr">
        <is>
          <t>At Risk</t>
        </is>
      </c>
      <c r="G3545" t="n">
        <v>5</v>
      </c>
      <c r="H3545" s="24" t="n">
        <v>29160.88</v>
      </c>
      <c r="I3545" s="24" t="n">
        <v>2490.34</v>
      </c>
      <c r="J3545" s="25" t="n">
        <v>45509</v>
      </c>
      <c r="K3545" s="25" t="n">
        <v>45603</v>
      </c>
      <c r="L3545" t="n">
        <v>2</v>
      </c>
      <c r="M3545" t="n">
        <v>4</v>
      </c>
      <c r="N3545" t="n">
        <v>3</v>
      </c>
      <c r="O3545">
        <f>DATE(2026,1,1)-K3545</f>
        <v/>
      </c>
      <c r="P3545">
        <f>IF(G3545&gt;=2,"Repeat","One-time")</f>
        <v/>
      </c>
    </row>
    <row r="3546">
      <c r="A3546" t="inlineStr">
        <is>
          <t>C01389</t>
        </is>
      </c>
      <c r="B3546" t="inlineStr">
        <is>
          <t>Manish Chopra</t>
        </is>
      </c>
      <c r="C3546" t="inlineStr">
        <is>
          <t>Central</t>
        </is>
      </c>
      <c r="D3546" t="inlineStr">
        <is>
          <t>Nagpur</t>
        </is>
      </c>
      <c r="E3546" t="inlineStr">
        <is>
          <t>No</t>
        </is>
      </c>
      <c r="F3546" t="inlineStr">
        <is>
          <t>Hibernating</t>
        </is>
      </c>
      <c r="G3546" t="n">
        <v>2</v>
      </c>
      <c r="H3546" s="24" t="n">
        <v>29152.8</v>
      </c>
      <c r="I3546" s="24" t="n">
        <v>424.99</v>
      </c>
      <c r="J3546" s="25" t="n">
        <v>44991</v>
      </c>
      <c r="K3546" s="25" t="n">
        <v>45233</v>
      </c>
      <c r="L3546" t="n">
        <v>1</v>
      </c>
      <c r="M3546" t="n">
        <v>2</v>
      </c>
      <c r="N3546" t="n">
        <v>3</v>
      </c>
      <c r="O3546">
        <f>DATE(2026,1,1)-K3546</f>
        <v/>
      </c>
      <c r="P3546">
        <f>IF(G3546&gt;=2,"Repeat","One-time")</f>
        <v/>
      </c>
    </row>
    <row r="3547">
      <c r="A3547" t="inlineStr">
        <is>
          <t>C02371</t>
        </is>
      </c>
      <c r="B3547" t="inlineStr">
        <is>
          <t>Amit Banerjee</t>
        </is>
      </c>
      <c r="C3547" t="inlineStr">
        <is>
          <t>Central</t>
        </is>
      </c>
      <c r="D3547" t="inlineStr">
        <is>
          <t>Indore</t>
        </is>
      </c>
      <c r="E3547" t="inlineStr">
        <is>
          <t>Yes</t>
        </is>
      </c>
      <c r="F3547" t="inlineStr">
        <is>
          <t>At Risk</t>
        </is>
      </c>
      <c r="G3547" t="n">
        <v>6</v>
      </c>
      <c r="H3547" s="24" t="n">
        <v>29129.25</v>
      </c>
      <c r="I3547" s="24" t="n">
        <v>7052.99</v>
      </c>
      <c r="J3547" s="25" t="n">
        <v>45155</v>
      </c>
      <c r="K3547" s="25" t="n">
        <v>45465</v>
      </c>
      <c r="L3547" t="n">
        <v>1</v>
      </c>
      <c r="M3547" t="n">
        <v>4</v>
      </c>
      <c r="N3547" t="n">
        <v>3</v>
      </c>
      <c r="O3547">
        <f>DATE(2026,1,1)-K3547</f>
        <v/>
      </c>
      <c r="P3547">
        <f>IF(G3547&gt;=2,"Repeat","One-time")</f>
        <v/>
      </c>
    </row>
    <row r="3548">
      <c r="A3548" t="inlineStr">
        <is>
          <t>C06024</t>
        </is>
      </c>
      <c r="B3548" t="inlineStr">
        <is>
          <t>Harpreet Singh</t>
        </is>
      </c>
      <c r="C3548" t="inlineStr">
        <is>
          <t>North</t>
        </is>
      </c>
      <c r="D3548" t="inlineStr">
        <is>
          <t>Gurugram</t>
        </is>
      </c>
      <c r="E3548" t="inlineStr">
        <is>
          <t>No</t>
        </is>
      </c>
      <c r="F3548" t="inlineStr">
        <is>
          <t>Loyal</t>
        </is>
      </c>
      <c r="G3548" t="n">
        <v>5</v>
      </c>
      <c r="H3548" s="24" t="n">
        <v>29121.66</v>
      </c>
      <c r="I3548" s="24" t="n">
        <v>2216.55</v>
      </c>
      <c r="J3548" s="25" t="n">
        <v>45518</v>
      </c>
      <c r="K3548" s="25" t="n">
        <v>45773</v>
      </c>
      <c r="L3548" t="n">
        <v>3</v>
      </c>
      <c r="M3548" t="n">
        <v>4</v>
      </c>
      <c r="N3548" t="n">
        <v>3</v>
      </c>
      <c r="O3548">
        <f>DATE(2026,1,1)-K3548</f>
        <v/>
      </c>
      <c r="P3548">
        <f>IF(G3548&gt;=2,"Repeat","One-time")</f>
        <v/>
      </c>
    </row>
    <row r="3549">
      <c r="A3549" t="inlineStr">
        <is>
          <t>C09892</t>
        </is>
      </c>
      <c r="B3549" t="inlineStr">
        <is>
          <t>Varun Gupta</t>
        </is>
      </c>
      <c r="C3549" t="inlineStr">
        <is>
          <t>North</t>
        </is>
      </c>
      <c r="D3549" t="inlineStr">
        <is>
          <t>Delhi</t>
        </is>
      </c>
      <c r="E3549" t="inlineStr">
        <is>
          <t>Yes</t>
        </is>
      </c>
      <c r="F3549" t="inlineStr">
        <is>
          <t>New</t>
        </is>
      </c>
      <c r="G3549" t="n">
        <v>3</v>
      </c>
      <c r="H3549" s="24" t="n">
        <v>29120.63</v>
      </c>
      <c r="I3549" s="24" t="n">
        <v>2036.51</v>
      </c>
      <c r="J3549" s="25" t="n">
        <v>45955</v>
      </c>
      <c r="K3549" s="25" t="n">
        <v>46016</v>
      </c>
      <c r="L3549" t="n">
        <v>5</v>
      </c>
      <c r="M3549" t="n">
        <v>3</v>
      </c>
      <c r="N3549" t="n">
        <v>3</v>
      </c>
      <c r="O3549">
        <f>DATE(2026,1,1)-K3549</f>
        <v/>
      </c>
      <c r="P3549">
        <f>IF(G3549&gt;=2,"Repeat","One-time")</f>
        <v/>
      </c>
    </row>
    <row r="3550">
      <c r="A3550" t="inlineStr">
        <is>
          <t>C00266</t>
        </is>
      </c>
      <c r="B3550" t="inlineStr">
        <is>
          <t>Sanjay Verma</t>
        </is>
      </c>
      <c r="C3550" t="inlineStr">
        <is>
          <t>South</t>
        </is>
      </c>
      <c r="D3550" t="inlineStr">
        <is>
          <t>Hyderabad</t>
        </is>
      </c>
      <c r="E3550" t="inlineStr">
        <is>
          <t>No</t>
        </is>
      </c>
      <c r="F3550" t="inlineStr">
        <is>
          <t>Loyal</t>
        </is>
      </c>
      <c r="G3550" t="n">
        <v>11</v>
      </c>
      <c r="H3550" s="24" t="n">
        <v>29102.8</v>
      </c>
      <c r="I3550" s="24" t="n">
        <v>10701.37</v>
      </c>
      <c r="J3550" s="25" t="n">
        <v>44947</v>
      </c>
      <c r="K3550" s="25" t="n">
        <v>45835</v>
      </c>
      <c r="L3550" t="n">
        <v>3</v>
      </c>
      <c r="M3550" t="n">
        <v>5</v>
      </c>
      <c r="N3550" t="n">
        <v>3</v>
      </c>
      <c r="O3550">
        <f>DATE(2026,1,1)-K3550</f>
        <v/>
      </c>
      <c r="P3550">
        <f>IF(G3550&gt;=2,"Repeat","One-time")</f>
        <v/>
      </c>
    </row>
    <row r="3551">
      <c r="A3551" t="inlineStr">
        <is>
          <t>C03183</t>
        </is>
      </c>
      <c r="B3551" t="inlineStr">
        <is>
          <t>Ananya Sharma</t>
        </is>
      </c>
      <c r="C3551" t="inlineStr">
        <is>
          <t>West</t>
        </is>
      </c>
      <c r="D3551" t="inlineStr">
        <is>
          <t>Ahmedabad</t>
        </is>
      </c>
      <c r="E3551" t="inlineStr">
        <is>
          <t>Yes</t>
        </is>
      </c>
      <c r="F3551" t="inlineStr">
        <is>
          <t>At Risk</t>
        </is>
      </c>
      <c r="G3551" t="n">
        <v>5</v>
      </c>
      <c r="H3551" s="24" t="n">
        <v>29090.97</v>
      </c>
      <c r="I3551" s="24" t="n">
        <v>4774.95</v>
      </c>
      <c r="J3551" s="25" t="n">
        <v>45359</v>
      </c>
      <c r="K3551" s="25" t="n">
        <v>45749</v>
      </c>
      <c r="L3551" t="n">
        <v>2</v>
      </c>
      <c r="M3551" t="n">
        <v>4</v>
      </c>
      <c r="N3551" t="n">
        <v>3</v>
      </c>
      <c r="O3551">
        <f>DATE(2026,1,1)-K3551</f>
        <v/>
      </c>
      <c r="P3551">
        <f>IF(G3551&gt;=2,"Repeat","One-time")</f>
        <v/>
      </c>
    </row>
    <row r="3552">
      <c r="A3552" t="inlineStr">
        <is>
          <t>C03876</t>
        </is>
      </c>
      <c r="B3552" t="inlineStr">
        <is>
          <t>Joseph Yadav</t>
        </is>
      </c>
      <c r="C3552" t="inlineStr">
        <is>
          <t>North</t>
        </is>
      </c>
      <c r="D3552" t="inlineStr">
        <is>
          <t>Gurugram</t>
        </is>
      </c>
      <c r="E3552" t="inlineStr">
        <is>
          <t>Yes</t>
        </is>
      </c>
      <c r="F3552" t="inlineStr">
        <is>
          <t>Hibernating</t>
        </is>
      </c>
      <c r="G3552" t="n">
        <v>2</v>
      </c>
      <c r="H3552" s="24" t="n">
        <v>29089.1</v>
      </c>
      <c r="I3552" s="24" t="n">
        <v>4774.47</v>
      </c>
      <c r="J3552" s="25" t="n">
        <v>45429</v>
      </c>
      <c r="K3552" s="25" t="n">
        <v>45471</v>
      </c>
      <c r="L3552" t="n">
        <v>1</v>
      </c>
      <c r="M3552" t="n">
        <v>2</v>
      </c>
      <c r="N3552" t="n">
        <v>3</v>
      </c>
      <c r="O3552">
        <f>DATE(2026,1,1)-K3552</f>
        <v/>
      </c>
      <c r="P3552">
        <f>IF(G3552&gt;=2,"Repeat","One-time")</f>
        <v/>
      </c>
    </row>
    <row r="3553">
      <c r="A3553" t="inlineStr">
        <is>
          <t>C05131</t>
        </is>
      </c>
      <c r="B3553" t="inlineStr">
        <is>
          <t>Aarav Patel</t>
        </is>
      </c>
      <c r="C3553" t="inlineStr">
        <is>
          <t>South</t>
        </is>
      </c>
      <c r="D3553" t="inlineStr">
        <is>
          <t>Chennai</t>
        </is>
      </c>
      <c r="E3553" t="inlineStr">
        <is>
          <t>No</t>
        </is>
      </c>
      <c r="F3553" t="inlineStr">
        <is>
          <t>Loyal</t>
        </is>
      </c>
      <c r="G3553" t="n">
        <v>8</v>
      </c>
      <c r="H3553" s="24" t="n">
        <v>29079.69</v>
      </c>
      <c r="I3553" s="24" t="n">
        <v>5661.11</v>
      </c>
      <c r="J3553" s="25" t="n">
        <v>45432</v>
      </c>
      <c r="K3553" s="25" t="n">
        <v>46001</v>
      </c>
      <c r="L3553" t="n">
        <v>5</v>
      </c>
      <c r="M3553" t="n">
        <v>4</v>
      </c>
      <c r="N3553" t="n">
        <v>3</v>
      </c>
      <c r="O3553">
        <f>DATE(2026,1,1)-K3553</f>
        <v/>
      </c>
      <c r="P3553">
        <f>IF(G3553&gt;=2,"Repeat","One-time")</f>
        <v/>
      </c>
    </row>
    <row r="3554">
      <c r="A3554" t="inlineStr">
        <is>
          <t>C03398</t>
        </is>
      </c>
      <c r="B3554" t="inlineStr">
        <is>
          <t>Kavya Chopra</t>
        </is>
      </c>
      <c r="C3554" t="inlineStr">
        <is>
          <t>South</t>
        </is>
      </c>
      <c r="D3554" t="inlineStr">
        <is>
          <t>Chennai</t>
        </is>
      </c>
      <c r="E3554" t="inlineStr">
        <is>
          <t>No</t>
        </is>
      </c>
      <c r="F3554" t="inlineStr">
        <is>
          <t>At Risk</t>
        </is>
      </c>
      <c r="G3554" t="n">
        <v>5</v>
      </c>
      <c r="H3554" s="24" t="n">
        <v>29055.36</v>
      </c>
      <c r="I3554" s="24" t="n">
        <v>6884.43</v>
      </c>
      <c r="J3554" s="25" t="n">
        <v>45357</v>
      </c>
      <c r="K3554" s="25" t="n">
        <v>45652</v>
      </c>
      <c r="L3554" t="n">
        <v>2</v>
      </c>
      <c r="M3554" t="n">
        <v>4</v>
      </c>
      <c r="N3554" t="n">
        <v>3</v>
      </c>
      <c r="O3554">
        <f>DATE(2026,1,1)-K3554</f>
        <v/>
      </c>
      <c r="P3554">
        <f>IF(G3554&gt;=2,"Repeat","One-time")</f>
        <v/>
      </c>
    </row>
    <row r="3555">
      <c r="A3555" t="inlineStr">
        <is>
          <t>C08552</t>
        </is>
      </c>
      <c r="B3555" t="inlineStr">
        <is>
          <t>Kavya Agarwal</t>
        </is>
      </c>
      <c r="C3555" t="inlineStr">
        <is>
          <t>East</t>
        </is>
      </c>
      <c r="D3555" t="inlineStr">
        <is>
          <t>Jamshedpur</t>
        </is>
      </c>
      <c r="E3555" t="inlineStr">
        <is>
          <t>No</t>
        </is>
      </c>
      <c r="F3555" t="inlineStr">
        <is>
          <t>Loyal</t>
        </is>
      </c>
      <c r="G3555" t="n">
        <v>3</v>
      </c>
      <c r="H3555" s="24" t="n">
        <v>29050.2</v>
      </c>
      <c r="I3555" s="24" t="n">
        <v>5432.41</v>
      </c>
      <c r="J3555" s="25" t="n">
        <v>45795</v>
      </c>
      <c r="K3555" s="25" t="n">
        <v>45931</v>
      </c>
      <c r="L3555" t="n">
        <v>4</v>
      </c>
      <c r="M3555" t="n">
        <v>3</v>
      </c>
      <c r="N3555" t="n">
        <v>3</v>
      </c>
      <c r="O3555">
        <f>DATE(2026,1,1)-K3555</f>
        <v/>
      </c>
      <c r="P3555">
        <f>IF(G3555&gt;=2,"Repeat","One-time")</f>
        <v/>
      </c>
    </row>
    <row r="3556">
      <c r="A3556" t="inlineStr">
        <is>
          <t>C08520</t>
        </is>
      </c>
      <c r="B3556" t="inlineStr">
        <is>
          <t>Tanvi Kapoor</t>
        </is>
      </c>
      <c r="C3556" t="inlineStr">
        <is>
          <t>Central</t>
        </is>
      </c>
      <c r="D3556" t="inlineStr">
        <is>
          <t>Indore</t>
        </is>
      </c>
      <c r="E3556" t="inlineStr">
        <is>
          <t>No</t>
        </is>
      </c>
      <c r="F3556" t="inlineStr">
        <is>
          <t>Loyal</t>
        </is>
      </c>
      <c r="G3556" t="n">
        <v>5</v>
      </c>
      <c r="H3556" s="24" t="n">
        <v>29036.25</v>
      </c>
      <c r="I3556" s="24" t="n">
        <v>5853.07</v>
      </c>
      <c r="J3556" s="25" t="n">
        <v>45748</v>
      </c>
      <c r="K3556" s="25" t="n">
        <v>45967</v>
      </c>
      <c r="L3556" t="n">
        <v>4</v>
      </c>
      <c r="M3556" t="n">
        <v>4</v>
      </c>
      <c r="N3556" t="n">
        <v>3</v>
      </c>
      <c r="O3556">
        <f>DATE(2026,1,1)-K3556</f>
        <v/>
      </c>
      <c r="P3556">
        <f>IF(G3556&gt;=2,"Repeat","One-time")</f>
        <v/>
      </c>
    </row>
    <row r="3557">
      <c r="A3557" t="inlineStr">
        <is>
          <t>C06715</t>
        </is>
      </c>
      <c r="B3557" t="inlineStr">
        <is>
          <t>Aditya Sharma</t>
        </is>
      </c>
      <c r="C3557" t="inlineStr">
        <is>
          <t>East</t>
        </is>
      </c>
      <c r="D3557" t="inlineStr">
        <is>
          <t>Jamshedpur</t>
        </is>
      </c>
      <c r="E3557" t="inlineStr">
        <is>
          <t>No</t>
        </is>
      </c>
      <c r="F3557" t="inlineStr">
        <is>
          <t>Loyal</t>
        </is>
      </c>
      <c r="G3557" t="n">
        <v>5</v>
      </c>
      <c r="H3557" s="24" t="n">
        <v>29029.6</v>
      </c>
      <c r="I3557" s="24" t="n">
        <v>4977.21</v>
      </c>
      <c r="J3557" s="25" t="n">
        <v>45732</v>
      </c>
      <c r="K3557" s="25" t="n">
        <v>45971</v>
      </c>
      <c r="L3557" t="n">
        <v>4</v>
      </c>
      <c r="M3557" t="n">
        <v>4</v>
      </c>
      <c r="N3557" t="n">
        <v>3</v>
      </c>
      <c r="O3557">
        <f>DATE(2026,1,1)-K3557</f>
        <v/>
      </c>
      <c r="P3557">
        <f>IF(G3557&gt;=2,"Repeat","One-time")</f>
        <v/>
      </c>
    </row>
    <row r="3558">
      <c r="A3558" t="inlineStr">
        <is>
          <t>C02399</t>
        </is>
      </c>
      <c r="B3558" t="inlineStr">
        <is>
          <t>Joseph Bose</t>
        </is>
      </c>
      <c r="C3558" t="inlineStr">
        <is>
          <t>South</t>
        </is>
      </c>
      <c r="D3558" t="inlineStr">
        <is>
          <t>Bengaluru</t>
        </is>
      </c>
      <c r="E3558" t="inlineStr">
        <is>
          <t>No</t>
        </is>
      </c>
      <c r="F3558" t="inlineStr">
        <is>
          <t>At Risk</t>
        </is>
      </c>
      <c r="G3558" t="n">
        <v>8</v>
      </c>
      <c r="H3558" s="24" t="n">
        <v>28989.15</v>
      </c>
      <c r="I3558" s="24" t="n">
        <v>3417.15</v>
      </c>
      <c r="J3558" s="25" t="n">
        <v>45119</v>
      </c>
      <c r="K3558" s="25" t="n">
        <v>45251</v>
      </c>
      <c r="L3558" t="n">
        <v>1</v>
      </c>
      <c r="M3558" t="n">
        <v>4</v>
      </c>
      <c r="N3558" t="n">
        <v>3</v>
      </c>
      <c r="O3558">
        <f>DATE(2026,1,1)-K3558</f>
        <v/>
      </c>
      <c r="P3558">
        <f>IF(G3558&gt;=2,"Repeat","One-time")</f>
        <v/>
      </c>
    </row>
    <row r="3559">
      <c r="A3559" t="inlineStr">
        <is>
          <t>C03024</t>
        </is>
      </c>
      <c r="B3559" t="inlineStr">
        <is>
          <t>Amit Ghosh</t>
        </is>
      </c>
      <c r="C3559" t="inlineStr">
        <is>
          <t>East</t>
        </is>
      </c>
      <c r="D3559" t="inlineStr">
        <is>
          <t>Kolkata</t>
        </is>
      </c>
      <c r="E3559" t="inlineStr">
        <is>
          <t>Yes</t>
        </is>
      </c>
      <c r="F3559" t="inlineStr">
        <is>
          <t>Loyal</t>
        </is>
      </c>
      <c r="G3559" t="n">
        <v>5</v>
      </c>
      <c r="H3559" s="24" t="n">
        <v>28972.02</v>
      </c>
      <c r="I3559" s="24" t="n">
        <v>6841.83</v>
      </c>
      <c r="J3559" s="25" t="n">
        <v>45233</v>
      </c>
      <c r="K3559" s="25" t="n">
        <v>45983</v>
      </c>
      <c r="L3559" t="n">
        <v>4</v>
      </c>
      <c r="M3559" t="n">
        <v>4</v>
      </c>
      <c r="N3559" t="n">
        <v>3</v>
      </c>
      <c r="O3559">
        <f>DATE(2026,1,1)-K3559</f>
        <v/>
      </c>
      <c r="P3559">
        <f>IF(G3559&gt;=2,"Repeat","One-time")</f>
        <v/>
      </c>
    </row>
    <row r="3560">
      <c r="A3560" t="inlineStr">
        <is>
          <t>C05135</t>
        </is>
      </c>
      <c r="B3560" t="inlineStr">
        <is>
          <t>Priya Reddy</t>
        </is>
      </c>
      <c r="C3560" t="inlineStr">
        <is>
          <t>South</t>
        </is>
      </c>
      <c r="D3560" t="inlineStr">
        <is>
          <t>Hyderabad</t>
        </is>
      </c>
      <c r="E3560" t="inlineStr">
        <is>
          <t>No</t>
        </is>
      </c>
      <c r="F3560" t="inlineStr">
        <is>
          <t>Loyal</t>
        </is>
      </c>
      <c r="G3560" t="n">
        <v>3</v>
      </c>
      <c r="H3560" s="24" t="n">
        <v>28968.07</v>
      </c>
      <c r="I3560" s="24" t="n">
        <v>3779.28</v>
      </c>
      <c r="J3560" s="25" t="n">
        <v>45573</v>
      </c>
      <c r="K3560" s="25" t="n">
        <v>45956</v>
      </c>
      <c r="L3560" t="n">
        <v>4</v>
      </c>
      <c r="M3560" t="n">
        <v>3</v>
      </c>
      <c r="N3560" t="n">
        <v>3</v>
      </c>
      <c r="O3560">
        <f>DATE(2026,1,1)-K3560</f>
        <v/>
      </c>
      <c r="P3560">
        <f>IF(G3560&gt;=2,"Repeat","One-time")</f>
        <v/>
      </c>
    </row>
    <row r="3561">
      <c r="A3561" t="inlineStr">
        <is>
          <t>C02619</t>
        </is>
      </c>
      <c r="B3561" t="inlineStr">
        <is>
          <t>Ananya Shah</t>
        </is>
      </c>
      <c r="C3561" t="inlineStr">
        <is>
          <t>West</t>
        </is>
      </c>
      <c r="D3561" t="inlineStr">
        <is>
          <t>Mumbai</t>
        </is>
      </c>
      <c r="E3561" t="inlineStr">
        <is>
          <t>No</t>
        </is>
      </c>
      <c r="F3561" t="inlineStr">
        <is>
          <t>Loyal</t>
        </is>
      </c>
      <c r="G3561" t="n">
        <v>13</v>
      </c>
      <c r="H3561" s="24" t="n">
        <v>28944.54</v>
      </c>
      <c r="I3561" s="24" t="n">
        <v>6562.65</v>
      </c>
      <c r="J3561" s="25" t="n">
        <v>45228</v>
      </c>
      <c r="K3561" s="25" t="n">
        <v>45996</v>
      </c>
      <c r="L3561" t="n">
        <v>5</v>
      </c>
      <c r="M3561" t="n">
        <v>5</v>
      </c>
      <c r="N3561" t="n">
        <v>3</v>
      </c>
      <c r="O3561">
        <f>DATE(2026,1,1)-K3561</f>
        <v/>
      </c>
      <c r="P3561">
        <f>IF(G3561&gt;=2,"Repeat","One-time")</f>
        <v/>
      </c>
    </row>
    <row r="3562">
      <c r="A3562" t="inlineStr">
        <is>
          <t>C07864</t>
        </is>
      </c>
      <c r="B3562" t="inlineStr">
        <is>
          <t>Deepak Sinha</t>
        </is>
      </c>
      <c r="C3562" t="inlineStr">
        <is>
          <t>Central</t>
        </is>
      </c>
      <c r="D3562" t="inlineStr">
        <is>
          <t>Bhopal</t>
        </is>
      </c>
      <c r="E3562" t="inlineStr">
        <is>
          <t>Yes</t>
        </is>
      </c>
      <c r="F3562" t="inlineStr">
        <is>
          <t>Loyal</t>
        </is>
      </c>
      <c r="G3562" t="n">
        <v>3</v>
      </c>
      <c r="H3562" s="24" t="n">
        <v>28934.8</v>
      </c>
      <c r="I3562" s="24" t="n">
        <v>4324.93</v>
      </c>
      <c r="J3562" s="25" t="n">
        <v>45689</v>
      </c>
      <c r="K3562" s="25" t="n">
        <v>45919</v>
      </c>
      <c r="L3562" t="n">
        <v>3</v>
      </c>
      <c r="M3562" t="n">
        <v>3</v>
      </c>
      <c r="N3562" t="n">
        <v>3</v>
      </c>
      <c r="O3562">
        <f>DATE(2026,1,1)-K3562</f>
        <v/>
      </c>
      <c r="P3562">
        <f>IF(G3562&gt;=2,"Repeat","One-time")</f>
        <v/>
      </c>
    </row>
    <row r="3563">
      <c r="A3563" t="inlineStr">
        <is>
          <t>C02732</t>
        </is>
      </c>
      <c r="B3563" t="inlineStr">
        <is>
          <t>Tanvi Sinha</t>
        </is>
      </c>
      <c r="C3563" t="inlineStr">
        <is>
          <t>North</t>
        </is>
      </c>
      <c r="D3563" t="inlineStr">
        <is>
          <t>Delhi</t>
        </is>
      </c>
      <c r="E3563" t="inlineStr">
        <is>
          <t>Yes</t>
        </is>
      </c>
      <c r="F3563" t="inlineStr">
        <is>
          <t>At Risk</t>
        </is>
      </c>
      <c r="G3563" t="n">
        <v>3</v>
      </c>
      <c r="H3563" s="24" t="n">
        <v>28916.05</v>
      </c>
      <c r="I3563" s="24" t="n">
        <v>1845.1</v>
      </c>
      <c r="J3563" s="25" t="n">
        <v>45202</v>
      </c>
      <c r="K3563" s="25" t="n">
        <v>45259</v>
      </c>
      <c r="L3563" t="n">
        <v>1</v>
      </c>
      <c r="M3563" t="n">
        <v>3</v>
      </c>
      <c r="N3563" t="n">
        <v>3</v>
      </c>
      <c r="O3563">
        <f>DATE(2026,1,1)-K3563</f>
        <v/>
      </c>
      <c r="P3563">
        <f>IF(G3563&gt;=2,"Repeat","One-time")</f>
        <v/>
      </c>
    </row>
    <row r="3564">
      <c r="A3564" t="inlineStr">
        <is>
          <t>C06382</t>
        </is>
      </c>
      <c r="B3564" t="inlineStr">
        <is>
          <t>Gurpreet Banerjee</t>
        </is>
      </c>
      <c r="C3564" t="inlineStr">
        <is>
          <t>North</t>
        </is>
      </c>
      <c r="D3564" t="inlineStr">
        <is>
          <t>Delhi</t>
        </is>
      </c>
      <c r="E3564" t="inlineStr">
        <is>
          <t>No</t>
        </is>
      </c>
      <c r="F3564" t="inlineStr">
        <is>
          <t>Occasional</t>
        </is>
      </c>
      <c r="G3564" t="n">
        <v>1</v>
      </c>
      <c r="H3564" s="24" t="n">
        <v>28880.87</v>
      </c>
      <c r="I3564" s="24" t="n">
        <v>2805.08</v>
      </c>
      <c r="J3564" s="25" t="n">
        <v>45919</v>
      </c>
      <c r="K3564" s="25" t="n">
        <v>45919</v>
      </c>
      <c r="L3564" t="n">
        <v>3</v>
      </c>
      <c r="M3564" t="n">
        <v>1</v>
      </c>
      <c r="N3564" t="n">
        <v>3</v>
      </c>
      <c r="O3564">
        <f>DATE(2026,1,1)-K3564</f>
        <v/>
      </c>
      <c r="P3564">
        <f>IF(G3564&gt;=2,"Repeat","One-time")</f>
        <v/>
      </c>
    </row>
    <row r="3565">
      <c r="A3565" t="inlineStr">
        <is>
          <t>C05221</t>
        </is>
      </c>
      <c r="B3565" t="inlineStr">
        <is>
          <t>Tanvi Joshi</t>
        </is>
      </c>
      <c r="C3565" t="inlineStr">
        <is>
          <t>South</t>
        </is>
      </c>
      <c r="D3565" t="inlineStr">
        <is>
          <t>Hyderabad</t>
        </is>
      </c>
      <c r="E3565" t="inlineStr">
        <is>
          <t>No</t>
        </is>
      </c>
      <c r="F3565" t="inlineStr">
        <is>
          <t>Loyal</t>
        </is>
      </c>
      <c r="G3565" t="n">
        <v>3</v>
      </c>
      <c r="H3565" s="24" t="n">
        <v>28871.92</v>
      </c>
      <c r="I3565" s="24" t="n">
        <v>4395.32</v>
      </c>
      <c r="J3565" s="25" t="n">
        <v>45568</v>
      </c>
      <c r="K3565" s="25" t="n">
        <v>45996</v>
      </c>
      <c r="L3565" t="n">
        <v>5</v>
      </c>
      <c r="M3565" t="n">
        <v>3</v>
      </c>
      <c r="N3565" t="n">
        <v>3</v>
      </c>
      <c r="O3565">
        <f>DATE(2026,1,1)-K3565</f>
        <v/>
      </c>
      <c r="P3565">
        <f>IF(G3565&gt;=2,"Repeat","One-time")</f>
        <v/>
      </c>
    </row>
    <row r="3566">
      <c r="A3566" t="inlineStr">
        <is>
          <t>C08659</t>
        </is>
      </c>
      <c r="B3566" t="inlineStr">
        <is>
          <t>Imran Das</t>
        </is>
      </c>
      <c r="C3566" t="inlineStr">
        <is>
          <t>East</t>
        </is>
      </c>
      <c r="D3566" t="inlineStr">
        <is>
          <t>Jamshedpur</t>
        </is>
      </c>
      <c r="E3566" t="inlineStr">
        <is>
          <t>Yes</t>
        </is>
      </c>
      <c r="F3566" t="inlineStr">
        <is>
          <t>Occasional</t>
        </is>
      </c>
      <c r="G3566" t="n">
        <v>2</v>
      </c>
      <c r="H3566" s="24" t="n">
        <v>28863.09</v>
      </c>
      <c r="I3566" s="24" t="n">
        <v>4781.94</v>
      </c>
      <c r="J3566" s="25" t="n">
        <v>45789</v>
      </c>
      <c r="K3566" s="25" t="n">
        <v>45981</v>
      </c>
      <c r="L3566" t="n">
        <v>4</v>
      </c>
      <c r="M3566" t="n">
        <v>2</v>
      </c>
      <c r="N3566" t="n">
        <v>3</v>
      </c>
      <c r="O3566">
        <f>DATE(2026,1,1)-K3566</f>
        <v/>
      </c>
      <c r="P3566">
        <f>IF(G3566&gt;=2,"Repeat","One-time")</f>
        <v/>
      </c>
    </row>
    <row r="3567">
      <c r="A3567" t="inlineStr">
        <is>
          <t>C08853</t>
        </is>
      </c>
      <c r="B3567" t="inlineStr">
        <is>
          <t>Harpreet Singh</t>
        </is>
      </c>
      <c r="C3567" t="inlineStr">
        <is>
          <t>Central</t>
        </is>
      </c>
      <c r="D3567" t="inlineStr">
        <is>
          <t>Indore</t>
        </is>
      </c>
      <c r="E3567" t="inlineStr">
        <is>
          <t>No</t>
        </is>
      </c>
      <c r="F3567" t="inlineStr">
        <is>
          <t>Loyal</t>
        </is>
      </c>
      <c r="G3567" t="n">
        <v>5</v>
      </c>
      <c r="H3567" s="24" t="n">
        <v>28858.99</v>
      </c>
      <c r="I3567" s="24" t="n">
        <v>3530.75</v>
      </c>
      <c r="J3567" s="25" t="n">
        <v>45759</v>
      </c>
      <c r="K3567" s="25" t="n">
        <v>45974</v>
      </c>
      <c r="L3567" t="n">
        <v>4</v>
      </c>
      <c r="M3567" t="n">
        <v>4</v>
      </c>
      <c r="N3567" t="n">
        <v>3</v>
      </c>
      <c r="O3567">
        <f>DATE(2026,1,1)-K3567</f>
        <v/>
      </c>
      <c r="P3567">
        <f>IF(G3567&gt;=2,"Repeat","One-time")</f>
        <v/>
      </c>
    </row>
    <row r="3568">
      <c r="A3568" t="inlineStr">
        <is>
          <t>C09187</t>
        </is>
      </c>
      <c r="B3568" t="inlineStr">
        <is>
          <t>Neha Singh</t>
        </is>
      </c>
      <c r="C3568" t="inlineStr">
        <is>
          <t>West</t>
        </is>
      </c>
      <c r="D3568" t="inlineStr">
        <is>
          <t>Pune</t>
        </is>
      </c>
      <c r="E3568" t="inlineStr">
        <is>
          <t>No</t>
        </is>
      </c>
      <c r="F3568" t="inlineStr">
        <is>
          <t>Occasional</t>
        </is>
      </c>
      <c r="G3568" t="n">
        <v>2</v>
      </c>
      <c r="H3568" s="24" t="n">
        <v>28853.25</v>
      </c>
      <c r="I3568" s="24" t="n">
        <v>1284.35</v>
      </c>
      <c r="J3568" s="25" t="n">
        <v>45844</v>
      </c>
      <c r="K3568" s="25" t="n">
        <v>45895</v>
      </c>
      <c r="L3568" t="n">
        <v>3</v>
      </c>
      <c r="M3568" t="n">
        <v>2</v>
      </c>
      <c r="N3568" t="n">
        <v>3</v>
      </c>
      <c r="O3568">
        <f>DATE(2026,1,1)-K3568</f>
        <v/>
      </c>
      <c r="P3568">
        <f>IF(G3568&gt;=2,"Repeat","One-time")</f>
        <v/>
      </c>
    </row>
    <row r="3569">
      <c r="A3569" t="inlineStr">
        <is>
          <t>C07153</t>
        </is>
      </c>
      <c r="B3569" t="inlineStr">
        <is>
          <t>Suresh Nair</t>
        </is>
      </c>
      <c r="C3569" t="inlineStr">
        <is>
          <t>North</t>
        </is>
      </c>
      <c r="D3569" t="inlineStr">
        <is>
          <t>Delhi</t>
        </is>
      </c>
      <c r="E3569" t="inlineStr">
        <is>
          <t>No</t>
        </is>
      </c>
      <c r="F3569" t="inlineStr">
        <is>
          <t>Loyal</t>
        </is>
      </c>
      <c r="G3569" t="n">
        <v>5</v>
      </c>
      <c r="H3569" s="24" t="n">
        <v>28852.48</v>
      </c>
      <c r="I3569" s="24" t="n">
        <v>7270.42</v>
      </c>
      <c r="J3569" s="25" t="n">
        <v>45662</v>
      </c>
      <c r="K3569" s="25" t="n">
        <v>45975</v>
      </c>
      <c r="L3569" t="n">
        <v>4</v>
      </c>
      <c r="M3569" t="n">
        <v>4</v>
      </c>
      <c r="N3569" t="n">
        <v>3</v>
      </c>
      <c r="O3569">
        <f>DATE(2026,1,1)-K3569</f>
        <v/>
      </c>
      <c r="P3569">
        <f>IF(G3569&gt;=2,"Repeat","One-time")</f>
        <v/>
      </c>
    </row>
    <row r="3570">
      <c r="A3570" t="inlineStr">
        <is>
          <t>C05337</t>
        </is>
      </c>
      <c r="B3570" t="inlineStr">
        <is>
          <t>Manish Fernandes</t>
        </is>
      </c>
      <c r="C3570" t="inlineStr">
        <is>
          <t>East</t>
        </is>
      </c>
      <c r="D3570" t="inlineStr">
        <is>
          <t>Patna</t>
        </is>
      </c>
      <c r="E3570" t="inlineStr">
        <is>
          <t>Yes</t>
        </is>
      </c>
      <c r="F3570" t="inlineStr">
        <is>
          <t>Occasional</t>
        </is>
      </c>
      <c r="G3570" t="n">
        <v>1</v>
      </c>
      <c r="H3570" s="24" t="n">
        <v>28816.99</v>
      </c>
      <c r="I3570" s="24" t="n">
        <v>4328.95</v>
      </c>
      <c r="J3570" s="25" t="n">
        <v>45581</v>
      </c>
      <c r="K3570" s="25" t="n">
        <v>45581</v>
      </c>
      <c r="L3570" t="n">
        <v>2</v>
      </c>
      <c r="M3570" t="n">
        <v>1</v>
      </c>
      <c r="N3570" t="n">
        <v>3</v>
      </c>
      <c r="O3570">
        <f>DATE(2026,1,1)-K3570</f>
        <v/>
      </c>
      <c r="P3570">
        <f>IF(G3570&gt;=2,"Repeat","One-time")</f>
        <v/>
      </c>
    </row>
    <row r="3571">
      <c r="A3571" t="inlineStr">
        <is>
          <t>C10208</t>
        </is>
      </c>
      <c r="B3571" t="inlineStr">
        <is>
          <t>Gurpreet Reddy</t>
        </is>
      </c>
      <c r="C3571" t="inlineStr">
        <is>
          <t>South</t>
        </is>
      </c>
      <c r="D3571" t="inlineStr">
        <is>
          <t>Bengaluru</t>
        </is>
      </c>
      <c r="E3571" t="inlineStr">
        <is>
          <t>Yes</t>
        </is>
      </c>
      <c r="F3571" t="inlineStr">
        <is>
          <t>Loyal</t>
        </is>
      </c>
      <c r="G3571" t="n">
        <v>2</v>
      </c>
      <c r="H3571" s="24" t="n">
        <v>28809.93</v>
      </c>
      <c r="I3571" s="24" t="n">
        <v>848.99</v>
      </c>
      <c r="J3571" s="25" t="n">
        <v>45920</v>
      </c>
      <c r="K3571" s="25" t="n">
        <v>45951</v>
      </c>
      <c r="L3571" t="n">
        <v>4</v>
      </c>
      <c r="M3571" t="n">
        <v>3</v>
      </c>
      <c r="N3571" t="n">
        <v>3</v>
      </c>
      <c r="O3571">
        <f>DATE(2026,1,1)-K3571</f>
        <v/>
      </c>
      <c r="P3571">
        <f>IF(G3571&gt;=2,"Repeat","One-time")</f>
        <v/>
      </c>
    </row>
    <row r="3572">
      <c r="A3572" t="inlineStr">
        <is>
          <t>C05592</t>
        </is>
      </c>
      <c r="B3572" t="inlineStr">
        <is>
          <t>Priya Sinha</t>
        </is>
      </c>
      <c r="C3572" t="inlineStr">
        <is>
          <t>East</t>
        </is>
      </c>
      <c r="D3572" t="inlineStr">
        <is>
          <t>Kolkata</t>
        </is>
      </c>
      <c r="E3572" t="inlineStr">
        <is>
          <t>No</t>
        </is>
      </c>
      <c r="F3572" t="inlineStr">
        <is>
          <t>Loyal</t>
        </is>
      </c>
      <c r="G3572" t="n">
        <v>4</v>
      </c>
      <c r="H3572" s="24" t="n">
        <v>28780.77</v>
      </c>
      <c r="I3572" s="24" t="n">
        <v>7946.04</v>
      </c>
      <c r="J3572" s="25" t="n">
        <v>45493</v>
      </c>
      <c r="K3572" s="25" t="n">
        <v>45802</v>
      </c>
      <c r="L3572" t="n">
        <v>3</v>
      </c>
      <c r="M3572" t="n">
        <v>3</v>
      </c>
      <c r="N3572" t="n">
        <v>3</v>
      </c>
      <c r="O3572">
        <f>DATE(2026,1,1)-K3572</f>
        <v/>
      </c>
      <c r="P3572">
        <f>IF(G3572&gt;=2,"Repeat","One-time")</f>
        <v/>
      </c>
    </row>
    <row r="3573">
      <c r="A3573" t="inlineStr">
        <is>
          <t>C06343</t>
        </is>
      </c>
      <c r="B3573" t="inlineStr">
        <is>
          <t>Neha Banerjee</t>
        </is>
      </c>
      <c r="C3573" t="inlineStr">
        <is>
          <t>West</t>
        </is>
      </c>
      <c r="D3573" t="inlineStr">
        <is>
          <t>Mumbai</t>
        </is>
      </c>
      <c r="E3573" t="inlineStr">
        <is>
          <t>No</t>
        </is>
      </c>
      <c r="F3573" t="inlineStr">
        <is>
          <t>Loyal</t>
        </is>
      </c>
      <c r="G3573" t="n">
        <v>3</v>
      </c>
      <c r="H3573" s="24" t="n">
        <v>28779.77</v>
      </c>
      <c r="I3573" s="24" t="n">
        <v>8176.32</v>
      </c>
      <c r="J3573" s="25" t="n">
        <v>45647</v>
      </c>
      <c r="K3573" s="25" t="n">
        <v>46016</v>
      </c>
      <c r="L3573" t="n">
        <v>5</v>
      </c>
      <c r="M3573" t="n">
        <v>3</v>
      </c>
      <c r="N3573" t="n">
        <v>3</v>
      </c>
      <c r="O3573">
        <f>DATE(2026,1,1)-K3573</f>
        <v/>
      </c>
      <c r="P3573">
        <f>IF(G3573&gt;=2,"Repeat","One-time")</f>
        <v/>
      </c>
    </row>
    <row r="3574">
      <c r="A3574" t="inlineStr">
        <is>
          <t>C01942</t>
        </is>
      </c>
      <c r="B3574" t="inlineStr">
        <is>
          <t>Swati Gupta</t>
        </is>
      </c>
      <c r="C3574" t="inlineStr">
        <is>
          <t>West</t>
        </is>
      </c>
      <c r="D3574" t="inlineStr">
        <is>
          <t>Ahmedabad</t>
        </is>
      </c>
      <c r="E3574" t="inlineStr">
        <is>
          <t>No</t>
        </is>
      </c>
      <c r="F3574" t="inlineStr">
        <is>
          <t>Occasional</t>
        </is>
      </c>
      <c r="G3574" t="n">
        <v>2</v>
      </c>
      <c r="H3574" s="24" t="n">
        <v>28764.51</v>
      </c>
      <c r="I3574" s="24" t="n">
        <v>-1512.7</v>
      </c>
      <c r="J3574" s="25" t="n">
        <v>45505</v>
      </c>
      <c r="K3574" s="25" t="n">
        <v>45941</v>
      </c>
      <c r="L3574" t="n">
        <v>4</v>
      </c>
      <c r="M3574" t="n">
        <v>2</v>
      </c>
      <c r="N3574" t="n">
        <v>3</v>
      </c>
      <c r="O3574">
        <f>DATE(2026,1,1)-K3574</f>
        <v/>
      </c>
      <c r="P3574">
        <f>IF(G3574&gt;=2,"Repeat","One-time")</f>
        <v/>
      </c>
    </row>
    <row r="3575">
      <c r="A3575" t="inlineStr">
        <is>
          <t>C07045</t>
        </is>
      </c>
      <c r="B3575" t="inlineStr">
        <is>
          <t>Kavya Chopra</t>
        </is>
      </c>
      <c r="C3575" t="inlineStr">
        <is>
          <t>South</t>
        </is>
      </c>
      <c r="D3575" t="inlineStr">
        <is>
          <t>Hyderabad</t>
        </is>
      </c>
      <c r="E3575" t="inlineStr">
        <is>
          <t>No</t>
        </is>
      </c>
      <c r="F3575" t="inlineStr">
        <is>
          <t>Loyal</t>
        </is>
      </c>
      <c r="G3575" t="n">
        <v>7</v>
      </c>
      <c r="H3575" s="24" t="n">
        <v>28759.96</v>
      </c>
      <c r="I3575" s="24" t="n">
        <v>8051.52</v>
      </c>
      <c r="J3575" s="25" t="n">
        <v>45598</v>
      </c>
      <c r="K3575" s="25" t="n">
        <v>45851</v>
      </c>
      <c r="L3575" t="n">
        <v>3</v>
      </c>
      <c r="M3575" t="n">
        <v>4</v>
      </c>
      <c r="N3575" t="n">
        <v>3</v>
      </c>
      <c r="O3575">
        <f>DATE(2026,1,1)-K3575</f>
        <v/>
      </c>
      <c r="P3575">
        <f>IF(G3575&gt;=2,"Repeat","One-time")</f>
        <v/>
      </c>
    </row>
    <row r="3576">
      <c r="A3576" t="inlineStr">
        <is>
          <t>C04482</t>
        </is>
      </c>
      <c r="B3576" t="inlineStr">
        <is>
          <t>Varun Khan</t>
        </is>
      </c>
      <c r="C3576" t="inlineStr">
        <is>
          <t>South</t>
        </is>
      </c>
      <c r="D3576" t="inlineStr">
        <is>
          <t>Chennai</t>
        </is>
      </c>
      <c r="E3576" t="inlineStr">
        <is>
          <t>No</t>
        </is>
      </c>
      <c r="F3576" t="inlineStr">
        <is>
          <t>Loyal</t>
        </is>
      </c>
      <c r="G3576" t="n">
        <v>4</v>
      </c>
      <c r="H3576" s="24" t="n">
        <v>28729.96</v>
      </c>
      <c r="I3576" s="24" t="n">
        <v>3609.6</v>
      </c>
      <c r="J3576" s="25" t="n">
        <v>45436</v>
      </c>
      <c r="K3576" s="25" t="n">
        <v>45871</v>
      </c>
      <c r="L3576" t="n">
        <v>3</v>
      </c>
      <c r="M3576" t="n">
        <v>3</v>
      </c>
      <c r="N3576" t="n">
        <v>3</v>
      </c>
      <c r="O3576">
        <f>DATE(2026,1,1)-K3576</f>
        <v/>
      </c>
      <c r="P3576">
        <f>IF(G3576&gt;=2,"Repeat","One-time")</f>
        <v/>
      </c>
    </row>
    <row r="3577">
      <c r="A3577" t="inlineStr">
        <is>
          <t>C01579</t>
        </is>
      </c>
      <c r="B3577" t="inlineStr">
        <is>
          <t>Priya Singh</t>
        </is>
      </c>
      <c r="C3577" t="inlineStr">
        <is>
          <t>West</t>
        </is>
      </c>
      <c r="D3577" t="inlineStr">
        <is>
          <t>Mumbai</t>
        </is>
      </c>
      <c r="E3577" t="inlineStr">
        <is>
          <t>No</t>
        </is>
      </c>
      <c r="F3577" t="inlineStr">
        <is>
          <t>At Risk</t>
        </is>
      </c>
      <c r="G3577" t="n">
        <v>3</v>
      </c>
      <c r="H3577" s="24" t="n">
        <v>28670.77</v>
      </c>
      <c r="I3577" s="24" t="n">
        <v>3802.12</v>
      </c>
      <c r="J3577" s="25" t="n">
        <v>45015</v>
      </c>
      <c r="K3577" s="25" t="n">
        <v>45599</v>
      </c>
      <c r="L3577" t="n">
        <v>2</v>
      </c>
      <c r="M3577" t="n">
        <v>3</v>
      </c>
      <c r="N3577" t="n">
        <v>3</v>
      </c>
      <c r="O3577">
        <f>DATE(2026,1,1)-K3577</f>
        <v/>
      </c>
      <c r="P3577">
        <f>IF(G3577&gt;=2,"Repeat","One-time")</f>
        <v/>
      </c>
    </row>
    <row r="3578">
      <c r="A3578" t="inlineStr">
        <is>
          <t>C05997</t>
        </is>
      </c>
      <c r="B3578" t="inlineStr">
        <is>
          <t>Ayesha Sharma</t>
        </is>
      </c>
      <c r="C3578" t="inlineStr">
        <is>
          <t>South</t>
        </is>
      </c>
      <c r="D3578" t="inlineStr">
        <is>
          <t>Kochi</t>
        </is>
      </c>
      <c r="E3578" t="inlineStr">
        <is>
          <t>Yes</t>
        </is>
      </c>
      <c r="F3578" t="inlineStr">
        <is>
          <t>At Risk</t>
        </is>
      </c>
      <c r="G3578" t="n">
        <v>7</v>
      </c>
      <c r="H3578" s="24" t="n">
        <v>28666.1</v>
      </c>
      <c r="I3578" s="24" t="n">
        <v>9881.139999999999</v>
      </c>
      <c r="J3578" s="25" t="n">
        <v>45521</v>
      </c>
      <c r="K3578" s="25" t="n">
        <v>45671</v>
      </c>
      <c r="L3578" t="n">
        <v>2</v>
      </c>
      <c r="M3578" t="n">
        <v>4</v>
      </c>
      <c r="N3578" t="n">
        <v>3</v>
      </c>
      <c r="O3578">
        <f>DATE(2026,1,1)-K3578</f>
        <v/>
      </c>
      <c r="P3578">
        <f>IF(G3578&gt;=2,"Repeat","One-time")</f>
        <v/>
      </c>
    </row>
    <row r="3579">
      <c r="A3579" t="inlineStr">
        <is>
          <t>C00624</t>
        </is>
      </c>
      <c r="B3579" t="inlineStr">
        <is>
          <t>Priya Pillai</t>
        </is>
      </c>
      <c r="C3579" t="inlineStr">
        <is>
          <t>West</t>
        </is>
      </c>
      <c r="D3579" t="inlineStr">
        <is>
          <t>Ahmedabad</t>
        </is>
      </c>
      <c r="E3579" t="inlineStr">
        <is>
          <t>No</t>
        </is>
      </c>
      <c r="F3579" t="inlineStr">
        <is>
          <t>At Risk</t>
        </is>
      </c>
      <c r="G3579" t="n">
        <v>4</v>
      </c>
      <c r="H3579" s="24" t="n">
        <v>28652.15</v>
      </c>
      <c r="I3579" s="24" t="n">
        <v>6072.31</v>
      </c>
      <c r="J3579" s="25" t="n">
        <v>44962</v>
      </c>
      <c r="K3579" s="25" t="n">
        <v>45112</v>
      </c>
      <c r="L3579" t="n">
        <v>1</v>
      </c>
      <c r="M3579" t="n">
        <v>3</v>
      </c>
      <c r="N3579" t="n">
        <v>3</v>
      </c>
      <c r="O3579">
        <f>DATE(2026,1,1)-K3579</f>
        <v/>
      </c>
      <c r="P3579">
        <f>IF(G3579&gt;=2,"Repeat","One-time")</f>
        <v/>
      </c>
    </row>
    <row r="3580">
      <c r="A3580" t="inlineStr">
        <is>
          <t>C01937</t>
        </is>
      </c>
      <c r="B3580" t="inlineStr">
        <is>
          <t>Priya Reddy</t>
        </is>
      </c>
      <c r="C3580" t="inlineStr">
        <is>
          <t>Central</t>
        </is>
      </c>
      <c r="D3580" t="inlineStr">
        <is>
          <t>Raipur</t>
        </is>
      </c>
      <c r="E3580" t="inlineStr">
        <is>
          <t>No</t>
        </is>
      </c>
      <c r="F3580" t="inlineStr">
        <is>
          <t>At Risk</t>
        </is>
      </c>
      <c r="G3580" t="n">
        <v>5</v>
      </c>
      <c r="H3580" s="24" t="n">
        <v>28632.72</v>
      </c>
      <c r="I3580" s="24" t="n">
        <v>5361.14</v>
      </c>
      <c r="J3580" s="25" t="n">
        <v>45103</v>
      </c>
      <c r="K3580" s="25" t="n">
        <v>45620</v>
      </c>
      <c r="L3580" t="n">
        <v>2</v>
      </c>
      <c r="M3580" t="n">
        <v>4</v>
      </c>
      <c r="N3580" t="n">
        <v>3</v>
      </c>
      <c r="O3580">
        <f>DATE(2026,1,1)-K3580</f>
        <v/>
      </c>
      <c r="P3580">
        <f>IF(G3580&gt;=2,"Repeat","One-time")</f>
        <v/>
      </c>
    </row>
    <row r="3581">
      <c r="A3581" t="inlineStr">
        <is>
          <t>C02056</t>
        </is>
      </c>
      <c r="B3581" t="inlineStr">
        <is>
          <t>Amit Khan</t>
        </is>
      </c>
      <c r="C3581" t="inlineStr">
        <is>
          <t>West</t>
        </is>
      </c>
      <c r="D3581" t="inlineStr">
        <is>
          <t>Panaji</t>
        </is>
      </c>
      <c r="E3581" t="inlineStr">
        <is>
          <t>No</t>
        </is>
      </c>
      <c r="F3581" t="inlineStr">
        <is>
          <t>At Risk</t>
        </is>
      </c>
      <c r="G3581" t="n">
        <v>4</v>
      </c>
      <c r="H3581" s="24" t="n">
        <v>28631.82</v>
      </c>
      <c r="I3581" s="24" t="n">
        <v>5067.36</v>
      </c>
      <c r="J3581" s="25" t="n">
        <v>45137</v>
      </c>
      <c r="K3581" s="25" t="n">
        <v>45358</v>
      </c>
      <c r="L3581" t="n">
        <v>1</v>
      </c>
      <c r="M3581" t="n">
        <v>3</v>
      </c>
      <c r="N3581" t="n">
        <v>3</v>
      </c>
      <c r="O3581">
        <f>DATE(2026,1,1)-K3581</f>
        <v/>
      </c>
      <c r="P3581">
        <f>IF(G3581&gt;=2,"Repeat","One-time")</f>
        <v/>
      </c>
    </row>
    <row r="3582">
      <c r="A3582" t="inlineStr">
        <is>
          <t>C06850</t>
        </is>
      </c>
      <c r="B3582" t="inlineStr">
        <is>
          <t>Tanvi Kapoor</t>
        </is>
      </c>
      <c r="C3582" t="inlineStr">
        <is>
          <t>Central</t>
        </is>
      </c>
      <c r="D3582" t="inlineStr">
        <is>
          <t>Nagpur</t>
        </is>
      </c>
      <c r="E3582" t="inlineStr">
        <is>
          <t>No</t>
        </is>
      </c>
      <c r="F3582" t="inlineStr">
        <is>
          <t>Loyal</t>
        </is>
      </c>
      <c r="G3582" t="n">
        <v>7</v>
      </c>
      <c r="H3582" s="24" t="n">
        <v>28622.25</v>
      </c>
      <c r="I3582" s="24" t="n">
        <v>9245.41</v>
      </c>
      <c r="J3582" s="25" t="n">
        <v>45593</v>
      </c>
      <c r="K3582" s="25" t="n">
        <v>46016</v>
      </c>
      <c r="L3582" t="n">
        <v>5</v>
      </c>
      <c r="M3582" t="n">
        <v>4</v>
      </c>
      <c r="N3582" t="n">
        <v>3</v>
      </c>
      <c r="O3582">
        <f>DATE(2026,1,1)-K3582</f>
        <v/>
      </c>
      <c r="P3582">
        <f>IF(G3582&gt;=2,"Repeat","One-time")</f>
        <v/>
      </c>
    </row>
    <row r="3583">
      <c r="A3583" t="inlineStr">
        <is>
          <t>C03961</t>
        </is>
      </c>
      <c r="B3583" t="inlineStr">
        <is>
          <t>Isha Singh</t>
        </is>
      </c>
      <c r="C3583" t="inlineStr">
        <is>
          <t>North</t>
        </is>
      </c>
      <c r="D3583" t="inlineStr">
        <is>
          <t>Chandigarh</t>
        </is>
      </c>
      <c r="E3583" t="inlineStr">
        <is>
          <t>No</t>
        </is>
      </c>
      <c r="F3583" t="inlineStr">
        <is>
          <t>Hibernating</t>
        </is>
      </c>
      <c r="G3583" t="n">
        <v>1</v>
      </c>
      <c r="H3583" s="24" t="n">
        <v>28599.63</v>
      </c>
      <c r="I3583" s="24" t="n">
        <v>5587.25</v>
      </c>
      <c r="J3583" s="25" t="n">
        <v>45481</v>
      </c>
      <c r="K3583" s="25" t="n">
        <v>45481</v>
      </c>
      <c r="L3583" t="n">
        <v>1</v>
      </c>
      <c r="M3583" t="n">
        <v>1</v>
      </c>
      <c r="N3583" t="n">
        <v>3</v>
      </c>
      <c r="O3583">
        <f>DATE(2026,1,1)-K3583</f>
        <v/>
      </c>
      <c r="P3583">
        <f>IF(G3583&gt;=2,"Repeat","One-time")</f>
        <v/>
      </c>
    </row>
    <row r="3584">
      <c r="A3584" t="inlineStr">
        <is>
          <t>C08982</t>
        </is>
      </c>
      <c r="B3584" t="inlineStr">
        <is>
          <t>Deepak Singh</t>
        </is>
      </c>
      <c r="C3584" t="inlineStr">
        <is>
          <t>West</t>
        </is>
      </c>
      <c r="D3584" t="inlineStr">
        <is>
          <t>Mumbai</t>
        </is>
      </c>
      <c r="E3584" t="inlineStr">
        <is>
          <t>Yes</t>
        </is>
      </c>
      <c r="F3584" t="inlineStr">
        <is>
          <t>Loyal</t>
        </is>
      </c>
      <c r="G3584" t="n">
        <v>6</v>
      </c>
      <c r="H3584" s="24" t="n">
        <v>28585</v>
      </c>
      <c r="I3584" s="24" t="n">
        <v>4991.67</v>
      </c>
      <c r="J3584" s="25" t="n">
        <v>45876</v>
      </c>
      <c r="K3584" s="25" t="n">
        <v>46015</v>
      </c>
      <c r="L3584" t="n">
        <v>5</v>
      </c>
      <c r="M3584" t="n">
        <v>4</v>
      </c>
      <c r="N3584" t="n">
        <v>3</v>
      </c>
      <c r="O3584">
        <f>DATE(2026,1,1)-K3584</f>
        <v/>
      </c>
      <c r="P3584">
        <f>IF(G3584&gt;=2,"Repeat","One-time")</f>
        <v/>
      </c>
    </row>
    <row r="3585">
      <c r="A3585" t="inlineStr">
        <is>
          <t>C07398</t>
        </is>
      </c>
      <c r="B3585" t="inlineStr">
        <is>
          <t>Shreya Agarwal</t>
        </is>
      </c>
      <c r="C3585" t="inlineStr">
        <is>
          <t>Central</t>
        </is>
      </c>
      <c r="D3585" t="inlineStr">
        <is>
          <t>Bhopal</t>
        </is>
      </c>
      <c r="E3585" t="inlineStr">
        <is>
          <t>No</t>
        </is>
      </c>
      <c r="F3585" t="inlineStr">
        <is>
          <t>Loyal</t>
        </is>
      </c>
      <c r="G3585" t="n">
        <v>4</v>
      </c>
      <c r="H3585" s="24" t="n">
        <v>28569.21</v>
      </c>
      <c r="I3585" s="24" t="n">
        <v>1661.75</v>
      </c>
      <c r="J3585" s="25" t="n">
        <v>45688</v>
      </c>
      <c r="K3585" s="25" t="n">
        <v>45901</v>
      </c>
      <c r="L3585" t="n">
        <v>3</v>
      </c>
      <c r="M3585" t="n">
        <v>4</v>
      </c>
      <c r="N3585" t="n">
        <v>3</v>
      </c>
      <c r="O3585">
        <f>DATE(2026,1,1)-K3585</f>
        <v/>
      </c>
      <c r="P3585">
        <f>IF(G3585&gt;=2,"Repeat","One-time")</f>
        <v/>
      </c>
    </row>
    <row r="3586">
      <c r="A3586" t="inlineStr">
        <is>
          <t>C06705</t>
        </is>
      </c>
      <c r="B3586" t="inlineStr">
        <is>
          <t>Gurpreet Khan</t>
        </is>
      </c>
      <c r="C3586" t="inlineStr">
        <is>
          <t>North</t>
        </is>
      </c>
      <c r="D3586" t="inlineStr">
        <is>
          <t>Delhi</t>
        </is>
      </c>
      <c r="E3586" t="inlineStr">
        <is>
          <t>No</t>
        </is>
      </c>
      <c r="F3586" t="inlineStr">
        <is>
          <t>Occasional</t>
        </is>
      </c>
      <c r="G3586" t="n">
        <v>2</v>
      </c>
      <c r="H3586" s="24" t="n">
        <v>28566.08</v>
      </c>
      <c r="I3586" s="24" t="n">
        <v>-309.26</v>
      </c>
      <c r="J3586" s="25" t="n">
        <v>45741</v>
      </c>
      <c r="K3586" s="25" t="n">
        <v>45956</v>
      </c>
      <c r="L3586" t="n">
        <v>4</v>
      </c>
      <c r="M3586" t="n">
        <v>2</v>
      </c>
      <c r="N3586" t="n">
        <v>3</v>
      </c>
      <c r="O3586">
        <f>DATE(2026,1,1)-K3586</f>
        <v/>
      </c>
      <c r="P3586">
        <f>IF(G3586&gt;=2,"Repeat","One-time")</f>
        <v/>
      </c>
    </row>
    <row r="3587">
      <c r="A3587" t="inlineStr">
        <is>
          <t>C03107</t>
        </is>
      </c>
      <c r="B3587" t="inlineStr">
        <is>
          <t>Ananya Reddy</t>
        </is>
      </c>
      <c r="C3587" t="inlineStr">
        <is>
          <t>South</t>
        </is>
      </c>
      <c r="D3587" t="inlineStr">
        <is>
          <t>Hyderabad</t>
        </is>
      </c>
      <c r="E3587" t="inlineStr">
        <is>
          <t>No</t>
        </is>
      </c>
      <c r="F3587" t="inlineStr">
        <is>
          <t>Occasional</t>
        </is>
      </c>
      <c r="G3587" t="n">
        <v>2</v>
      </c>
      <c r="H3587" s="24" t="n">
        <v>28565.89</v>
      </c>
      <c r="I3587" s="24" t="n">
        <v>2247.14</v>
      </c>
      <c r="J3587" s="25" t="n">
        <v>45373</v>
      </c>
      <c r="K3587" s="25" t="n">
        <v>45497</v>
      </c>
      <c r="L3587" t="n">
        <v>2</v>
      </c>
      <c r="M3587" t="n">
        <v>2</v>
      </c>
      <c r="N3587" t="n">
        <v>3</v>
      </c>
      <c r="O3587">
        <f>DATE(2026,1,1)-K3587</f>
        <v/>
      </c>
      <c r="P3587">
        <f>IF(G3587&gt;=2,"Repeat","One-time")</f>
        <v/>
      </c>
    </row>
    <row r="3588">
      <c r="A3588" t="inlineStr">
        <is>
          <t>C01254</t>
        </is>
      </c>
      <c r="B3588" t="inlineStr">
        <is>
          <t>Neha Singh</t>
        </is>
      </c>
      <c r="C3588" t="inlineStr">
        <is>
          <t>North</t>
        </is>
      </c>
      <c r="D3588" t="inlineStr">
        <is>
          <t>Delhi</t>
        </is>
      </c>
      <c r="E3588" t="inlineStr">
        <is>
          <t>No</t>
        </is>
      </c>
      <c r="F3588" t="inlineStr">
        <is>
          <t>Loyal</t>
        </is>
      </c>
      <c r="G3588" t="n">
        <v>4</v>
      </c>
      <c r="H3588" s="24" t="n">
        <v>28561.94</v>
      </c>
      <c r="I3588" s="24" t="n">
        <v>8052.29</v>
      </c>
      <c r="J3588" s="25" t="n">
        <v>45033</v>
      </c>
      <c r="K3588" s="25" t="n">
        <v>45997</v>
      </c>
      <c r="L3588" t="n">
        <v>5</v>
      </c>
      <c r="M3588" t="n">
        <v>3</v>
      </c>
      <c r="N3588" t="n">
        <v>3</v>
      </c>
      <c r="O3588">
        <f>DATE(2026,1,1)-K3588</f>
        <v/>
      </c>
      <c r="P3588">
        <f>IF(G3588&gt;=2,"Repeat","One-time")</f>
        <v/>
      </c>
    </row>
    <row r="3589">
      <c r="A3589" t="inlineStr">
        <is>
          <t>C08285</t>
        </is>
      </c>
      <c r="B3589" t="inlineStr">
        <is>
          <t>Gurpreet Banerjee</t>
        </is>
      </c>
      <c r="C3589" t="inlineStr">
        <is>
          <t>South</t>
        </is>
      </c>
      <c r="D3589" t="inlineStr">
        <is>
          <t>Bengaluru</t>
        </is>
      </c>
      <c r="E3589" t="inlineStr">
        <is>
          <t>No</t>
        </is>
      </c>
      <c r="F3589" t="inlineStr">
        <is>
          <t>Loyal</t>
        </is>
      </c>
      <c r="G3589" t="n">
        <v>4</v>
      </c>
      <c r="H3589" s="24" t="n">
        <v>28552.77</v>
      </c>
      <c r="I3589" s="24" t="n">
        <v>6784.98</v>
      </c>
      <c r="J3589" s="25" t="n">
        <v>45727</v>
      </c>
      <c r="K3589" s="25" t="n">
        <v>46022</v>
      </c>
      <c r="L3589" t="n">
        <v>5</v>
      </c>
      <c r="M3589" t="n">
        <v>4</v>
      </c>
      <c r="N3589" t="n">
        <v>3</v>
      </c>
      <c r="O3589">
        <f>DATE(2026,1,1)-K3589</f>
        <v/>
      </c>
      <c r="P3589">
        <f>IF(G3589&gt;=2,"Repeat","One-time")</f>
        <v/>
      </c>
    </row>
    <row r="3590">
      <c r="A3590" t="inlineStr">
        <is>
          <t>C07697</t>
        </is>
      </c>
      <c r="B3590" t="inlineStr">
        <is>
          <t>Sanjay Singh</t>
        </is>
      </c>
      <c r="C3590" t="inlineStr">
        <is>
          <t>West</t>
        </is>
      </c>
      <c r="D3590" t="inlineStr">
        <is>
          <t>Surat</t>
        </is>
      </c>
      <c r="E3590" t="inlineStr">
        <is>
          <t>No</t>
        </is>
      </c>
      <c r="F3590" t="inlineStr">
        <is>
          <t>Loyal</t>
        </is>
      </c>
      <c r="G3590" t="n">
        <v>4</v>
      </c>
      <c r="H3590" s="24" t="n">
        <v>28544.61</v>
      </c>
      <c r="I3590" s="24" t="n">
        <v>4612.03</v>
      </c>
      <c r="J3590" s="25" t="n">
        <v>45779</v>
      </c>
      <c r="K3590" s="25" t="n">
        <v>46021</v>
      </c>
      <c r="L3590" t="n">
        <v>5</v>
      </c>
      <c r="M3590" t="n">
        <v>4</v>
      </c>
      <c r="N3590" t="n">
        <v>3</v>
      </c>
      <c r="O3590">
        <f>DATE(2026,1,1)-K3590</f>
        <v/>
      </c>
      <c r="P3590">
        <f>IF(G3590&gt;=2,"Repeat","One-time")</f>
        <v/>
      </c>
    </row>
    <row r="3591">
      <c r="A3591" t="inlineStr">
        <is>
          <t>C08650</t>
        </is>
      </c>
      <c r="B3591" t="inlineStr">
        <is>
          <t>Vivaan Singh</t>
        </is>
      </c>
      <c r="C3591" t="inlineStr">
        <is>
          <t>East</t>
        </is>
      </c>
      <c r="D3591" t="inlineStr">
        <is>
          <t>Kolkata</t>
        </is>
      </c>
      <c r="E3591" t="inlineStr">
        <is>
          <t>No</t>
        </is>
      </c>
      <c r="F3591" t="inlineStr">
        <is>
          <t>Loyal</t>
        </is>
      </c>
      <c r="G3591" t="n">
        <v>3</v>
      </c>
      <c r="H3591" s="24" t="n">
        <v>28539.64</v>
      </c>
      <c r="I3591" s="24" t="n">
        <v>3262.17</v>
      </c>
      <c r="J3591" s="25" t="n">
        <v>45785</v>
      </c>
      <c r="K3591" s="25" t="n">
        <v>45966</v>
      </c>
      <c r="L3591" t="n">
        <v>4</v>
      </c>
      <c r="M3591" t="n">
        <v>3</v>
      </c>
      <c r="N3591" t="n">
        <v>3</v>
      </c>
      <c r="O3591">
        <f>DATE(2026,1,1)-K3591</f>
        <v/>
      </c>
      <c r="P3591">
        <f>IF(G3591&gt;=2,"Repeat","One-time")</f>
        <v/>
      </c>
    </row>
    <row r="3592">
      <c r="A3592" t="inlineStr">
        <is>
          <t>C08417</t>
        </is>
      </c>
      <c r="B3592" t="inlineStr">
        <is>
          <t>Imran Kumar</t>
        </is>
      </c>
      <c r="C3592" t="inlineStr">
        <is>
          <t>West</t>
        </is>
      </c>
      <c r="D3592" t="inlineStr">
        <is>
          <t>Pune</t>
        </is>
      </c>
      <c r="E3592" t="inlineStr">
        <is>
          <t>No</t>
        </is>
      </c>
      <c r="F3592" t="inlineStr">
        <is>
          <t>New</t>
        </is>
      </c>
      <c r="G3592" t="n">
        <v>3</v>
      </c>
      <c r="H3592" s="24" t="n">
        <v>28531.85</v>
      </c>
      <c r="I3592" s="24" t="n">
        <v>3984.4</v>
      </c>
      <c r="J3592" s="25" t="n">
        <v>45951</v>
      </c>
      <c r="K3592" s="25" t="n">
        <v>45984</v>
      </c>
      <c r="L3592" t="n">
        <v>4</v>
      </c>
      <c r="M3592" t="n">
        <v>3</v>
      </c>
      <c r="N3592" t="n">
        <v>3</v>
      </c>
      <c r="O3592">
        <f>DATE(2026,1,1)-K3592</f>
        <v/>
      </c>
      <c r="P3592">
        <f>IF(G3592&gt;=2,"Repeat","One-time")</f>
        <v/>
      </c>
    </row>
    <row r="3593">
      <c r="A3593" t="inlineStr">
        <is>
          <t>C07661</t>
        </is>
      </c>
      <c r="B3593" t="inlineStr">
        <is>
          <t>Vikram Nair</t>
        </is>
      </c>
      <c r="C3593" t="inlineStr">
        <is>
          <t>South</t>
        </is>
      </c>
      <c r="D3593" t="inlineStr">
        <is>
          <t>Bengaluru</t>
        </is>
      </c>
      <c r="E3593" t="inlineStr">
        <is>
          <t>No</t>
        </is>
      </c>
      <c r="F3593" t="inlineStr">
        <is>
          <t>Occasional</t>
        </is>
      </c>
      <c r="G3593" t="n">
        <v>2</v>
      </c>
      <c r="H3593" s="24" t="n">
        <v>28530.77</v>
      </c>
      <c r="I3593" s="24" t="n">
        <v>535.47</v>
      </c>
      <c r="J3593" s="25" t="n">
        <v>45667</v>
      </c>
      <c r="K3593" s="25" t="n">
        <v>45945</v>
      </c>
      <c r="L3593" t="n">
        <v>4</v>
      </c>
      <c r="M3593" t="n">
        <v>2</v>
      </c>
      <c r="N3593" t="n">
        <v>3</v>
      </c>
      <c r="O3593">
        <f>DATE(2026,1,1)-K3593</f>
        <v/>
      </c>
      <c r="P3593">
        <f>IF(G3593&gt;=2,"Repeat","One-time")</f>
        <v/>
      </c>
    </row>
    <row r="3594">
      <c r="A3594" t="inlineStr">
        <is>
          <t>C07501</t>
        </is>
      </c>
      <c r="B3594" t="inlineStr">
        <is>
          <t>Suresh Nair</t>
        </is>
      </c>
      <c r="C3594" t="inlineStr">
        <is>
          <t>South</t>
        </is>
      </c>
      <c r="D3594" t="inlineStr">
        <is>
          <t>Hyderabad</t>
        </is>
      </c>
      <c r="E3594" t="inlineStr">
        <is>
          <t>No</t>
        </is>
      </c>
      <c r="F3594" t="inlineStr">
        <is>
          <t>Occasional</t>
        </is>
      </c>
      <c r="G3594" t="n">
        <v>2</v>
      </c>
      <c r="H3594" s="24" t="n">
        <v>28520.7</v>
      </c>
      <c r="I3594" s="24" t="n">
        <v>6631.37</v>
      </c>
      <c r="J3594" s="25" t="n">
        <v>45675</v>
      </c>
      <c r="K3594" s="25" t="n">
        <v>45740</v>
      </c>
      <c r="L3594" t="n">
        <v>2</v>
      </c>
      <c r="M3594" t="n">
        <v>2</v>
      </c>
      <c r="N3594" t="n">
        <v>3</v>
      </c>
      <c r="O3594">
        <f>DATE(2026,1,1)-K3594</f>
        <v/>
      </c>
      <c r="P3594">
        <f>IF(G3594&gt;=2,"Repeat","One-time")</f>
        <v/>
      </c>
    </row>
    <row r="3595">
      <c r="A3595" t="inlineStr">
        <is>
          <t>C06646</t>
        </is>
      </c>
      <c r="B3595" t="inlineStr">
        <is>
          <t>Joseph Mukherjee</t>
        </is>
      </c>
      <c r="C3595" t="inlineStr">
        <is>
          <t>West</t>
        </is>
      </c>
      <c r="D3595" t="inlineStr">
        <is>
          <t>Mumbai</t>
        </is>
      </c>
      <c r="E3595" t="inlineStr">
        <is>
          <t>No</t>
        </is>
      </c>
      <c r="F3595" t="inlineStr">
        <is>
          <t>Occasional</t>
        </is>
      </c>
      <c r="G3595" t="n">
        <v>2</v>
      </c>
      <c r="H3595" s="24" t="n">
        <v>28503.95</v>
      </c>
      <c r="I3595" s="24" t="n">
        <v>3761.09</v>
      </c>
      <c r="J3595" s="25" t="n">
        <v>45740</v>
      </c>
      <c r="K3595" s="25" t="n">
        <v>45967</v>
      </c>
      <c r="L3595" t="n">
        <v>4</v>
      </c>
      <c r="M3595" t="n">
        <v>2</v>
      </c>
      <c r="N3595" t="n">
        <v>3</v>
      </c>
      <c r="O3595">
        <f>DATE(2026,1,1)-K3595</f>
        <v/>
      </c>
      <c r="P3595">
        <f>IF(G3595&gt;=2,"Repeat","One-time")</f>
        <v/>
      </c>
    </row>
    <row r="3596">
      <c r="A3596" t="inlineStr">
        <is>
          <t>C08134</t>
        </is>
      </c>
      <c r="B3596" t="inlineStr">
        <is>
          <t>Diya Fernandes</t>
        </is>
      </c>
      <c r="C3596" t="inlineStr">
        <is>
          <t>South</t>
        </is>
      </c>
      <c r="D3596" t="inlineStr">
        <is>
          <t>Chennai</t>
        </is>
      </c>
      <c r="E3596" t="inlineStr">
        <is>
          <t>Yes</t>
        </is>
      </c>
      <c r="F3596" t="inlineStr">
        <is>
          <t>Occasional</t>
        </is>
      </c>
      <c r="G3596" t="n">
        <v>2</v>
      </c>
      <c r="H3596" s="24" t="n">
        <v>28462.09</v>
      </c>
      <c r="I3596" s="24" t="n">
        <v>2474.71</v>
      </c>
      <c r="J3596" s="25" t="n">
        <v>45920</v>
      </c>
      <c r="K3596" s="25" t="n">
        <v>45992</v>
      </c>
      <c r="L3596" t="n">
        <v>5</v>
      </c>
      <c r="M3596" t="n">
        <v>2</v>
      </c>
      <c r="N3596" t="n">
        <v>3</v>
      </c>
      <c r="O3596">
        <f>DATE(2026,1,1)-K3596</f>
        <v/>
      </c>
      <c r="P3596">
        <f>IF(G3596&gt;=2,"Repeat","One-time")</f>
        <v/>
      </c>
    </row>
    <row r="3597">
      <c r="A3597" t="inlineStr">
        <is>
          <t>C10083</t>
        </is>
      </c>
      <c r="B3597" t="inlineStr">
        <is>
          <t>Diya Kumar</t>
        </is>
      </c>
      <c r="C3597" t="inlineStr">
        <is>
          <t>North</t>
        </is>
      </c>
      <c r="D3597" t="inlineStr">
        <is>
          <t>Gurugram</t>
        </is>
      </c>
      <c r="E3597" t="inlineStr">
        <is>
          <t>Yes</t>
        </is>
      </c>
      <c r="F3597" t="inlineStr">
        <is>
          <t>Loyal</t>
        </is>
      </c>
      <c r="G3597" t="n">
        <v>3</v>
      </c>
      <c r="H3597" s="24" t="n">
        <v>28437.21</v>
      </c>
      <c r="I3597" s="24" t="n">
        <v>3971.16</v>
      </c>
      <c r="J3597" s="25" t="n">
        <v>45899</v>
      </c>
      <c r="K3597" s="25" t="n">
        <v>45998</v>
      </c>
      <c r="L3597" t="n">
        <v>5</v>
      </c>
      <c r="M3597" t="n">
        <v>3</v>
      </c>
      <c r="N3597" t="n">
        <v>3</v>
      </c>
      <c r="O3597">
        <f>DATE(2026,1,1)-K3597</f>
        <v/>
      </c>
      <c r="P3597">
        <f>IF(G3597&gt;=2,"Repeat","One-time")</f>
        <v/>
      </c>
    </row>
    <row r="3598">
      <c r="A3598" t="inlineStr">
        <is>
          <t>C09728</t>
        </is>
      </c>
      <c r="B3598" t="inlineStr">
        <is>
          <t>Gurpreet Bose</t>
        </is>
      </c>
      <c r="C3598" t="inlineStr">
        <is>
          <t>West</t>
        </is>
      </c>
      <c r="D3598" t="inlineStr">
        <is>
          <t>Ahmedabad</t>
        </is>
      </c>
      <c r="E3598" t="inlineStr">
        <is>
          <t>No</t>
        </is>
      </c>
      <c r="F3598" t="inlineStr">
        <is>
          <t>Loyal</t>
        </is>
      </c>
      <c r="G3598" t="n">
        <v>3</v>
      </c>
      <c r="H3598" s="24" t="n">
        <v>28435.76</v>
      </c>
      <c r="I3598" s="24" t="n">
        <v>4263.61</v>
      </c>
      <c r="J3598" s="25" t="n">
        <v>45929</v>
      </c>
      <c r="K3598" s="25" t="n">
        <v>45954</v>
      </c>
      <c r="L3598" t="n">
        <v>4</v>
      </c>
      <c r="M3598" t="n">
        <v>3</v>
      </c>
      <c r="N3598" t="n">
        <v>3</v>
      </c>
      <c r="O3598">
        <f>DATE(2026,1,1)-K3598</f>
        <v/>
      </c>
      <c r="P3598">
        <f>IF(G3598&gt;=2,"Repeat","One-time")</f>
        <v/>
      </c>
    </row>
    <row r="3599">
      <c r="A3599" t="inlineStr">
        <is>
          <t>C04422</t>
        </is>
      </c>
      <c r="B3599" t="inlineStr">
        <is>
          <t>Meera Rao</t>
        </is>
      </c>
      <c r="C3599" t="inlineStr">
        <is>
          <t>South</t>
        </is>
      </c>
      <c r="D3599" t="inlineStr">
        <is>
          <t>Chennai</t>
        </is>
      </c>
      <c r="E3599" t="inlineStr">
        <is>
          <t>No</t>
        </is>
      </c>
      <c r="F3599" t="inlineStr">
        <is>
          <t>At Risk</t>
        </is>
      </c>
      <c r="G3599" t="n">
        <v>3</v>
      </c>
      <c r="H3599" s="24" t="n">
        <v>28435.01</v>
      </c>
      <c r="I3599" s="24" t="n">
        <v>3717.64</v>
      </c>
      <c r="J3599" s="25" t="n">
        <v>45479</v>
      </c>
      <c r="K3599" s="25" t="n">
        <v>45613</v>
      </c>
      <c r="L3599" t="n">
        <v>2</v>
      </c>
      <c r="M3599" t="n">
        <v>3</v>
      </c>
      <c r="N3599" t="n">
        <v>3</v>
      </c>
      <c r="O3599">
        <f>DATE(2026,1,1)-K3599</f>
        <v/>
      </c>
      <c r="P3599">
        <f>IF(G3599&gt;=2,"Repeat","One-time")</f>
        <v/>
      </c>
    </row>
    <row r="3600">
      <c r="A3600" t="inlineStr">
        <is>
          <t>C01973</t>
        </is>
      </c>
      <c r="B3600" t="inlineStr">
        <is>
          <t>Diya Kumar</t>
        </is>
      </c>
      <c r="C3600" t="inlineStr">
        <is>
          <t>South</t>
        </is>
      </c>
      <c r="D3600" t="inlineStr">
        <is>
          <t>Bengaluru</t>
        </is>
      </c>
      <c r="E3600" t="inlineStr">
        <is>
          <t>Yes</t>
        </is>
      </c>
      <c r="F3600" t="inlineStr">
        <is>
          <t>At Risk</t>
        </is>
      </c>
      <c r="G3600" t="n">
        <v>7</v>
      </c>
      <c r="H3600" s="24" t="n">
        <v>28429.16</v>
      </c>
      <c r="I3600" s="24" t="n">
        <v>8128.67</v>
      </c>
      <c r="J3600" s="25" t="n">
        <v>45095</v>
      </c>
      <c r="K3600" s="25" t="n">
        <v>45694</v>
      </c>
      <c r="L3600" t="n">
        <v>2</v>
      </c>
      <c r="M3600" t="n">
        <v>4</v>
      </c>
      <c r="N3600" t="n">
        <v>3</v>
      </c>
      <c r="O3600">
        <f>DATE(2026,1,1)-K3600</f>
        <v/>
      </c>
      <c r="P3600">
        <f>IF(G3600&gt;=2,"Repeat","One-time")</f>
        <v/>
      </c>
    </row>
    <row r="3601">
      <c r="A3601" t="inlineStr">
        <is>
          <t>C08897</t>
        </is>
      </c>
      <c r="B3601" t="inlineStr">
        <is>
          <t>Isha Das</t>
        </is>
      </c>
      <c r="C3601" t="inlineStr">
        <is>
          <t>Central</t>
        </is>
      </c>
      <c r="D3601" t="inlineStr">
        <is>
          <t>Bhopal</t>
        </is>
      </c>
      <c r="E3601" t="inlineStr">
        <is>
          <t>No</t>
        </is>
      </c>
      <c r="F3601" t="inlineStr">
        <is>
          <t>Loyal</t>
        </is>
      </c>
      <c r="G3601" t="n">
        <v>3</v>
      </c>
      <c r="H3601" s="24" t="n">
        <v>28420.82</v>
      </c>
      <c r="I3601" s="24" t="n">
        <v>9234.5</v>
      </c>
      <c r="J3601" s="25" t="n">
        <v>45791</v>
      </c>
      <c r="K3601" s="25" t="n">
        <v>45825</v>
      </c>
      <c r="L3601" t="n">
        <v>3</v>
      </c>
      <c r="M3601" t="n">
        <v>3</v>
      </c>
      <c r="N3601" t="n">
        <v>3</v>
      </c>
      <c r="O3601">
        <f>DATE(2026,1,1)-K3601</f>
        <v/>
      </c>
      <c r="P3601">
        <f>IF(G3601&gt;=2,"Repeat","One-time")</f>
        <v/>
      </c>
    </row>
    <row r="3602">
      <c r="A3602" t="inlineStr">
        <is>
          <t>C02077</t>
        </is>
      </c>
      <c r="B3602" t="inlineStr">
        <is>
          <t>Maria Singh</t>
        </is>
      </c>
      <c r="C3602" t="inlineStr">
        <is>
          <t>West</t>
        </is>
      </c>
      <c r="D3602" t="inlineStr">
        <is>
          <t>Mumbai</t>
        </is>
      </c>
      <c r="E3602" t="inlineStr">
        <is>
          <t>No</t>
        </is>
      </c>
      <c r="F3602" t="inlineStr">
        <is>
          <t>At Risk</t>
        </is>
      </c>
      <c r="G3602" t="n">
        <v>5</v>
      </c>
      <c r="H3602" s="24" t="n">
        <v>28420.4</v>
      </c>
      <c r="I3602" s="24" t="n">
        <v>5770.29</v>
      </c>
      <c r="J3602" s="25" t="n">
        <v>45081</v>
      </c>
      <c r="K3602" s="25" t="n">
        <v>45285</v>
      </c>
      <c r="L3602" t="n">
        <v>1</v>
      </c>
      <c r="M3602" t="n">
        <v>4</v>
      </c>
      <c r="N3602" t="n">
        <v>3</v>
      </c>
      <c r="O3602">
        <f>DATE(2026,1,1)-K3602</f>
        <v/>
      </c>
      <c r="P3602">
        <f>IF(G3602&gt;=2,"Repeat","One-time")</f>
        <v/>
      </c>
    </row>
    <row r="3603">
      <c r="A3603" t="inlineStr">
        <is>
          <t>C01487</t>
        </is>
      </c>
      <c r="B3603" t="inlineStr">
        <is>
          <t>Riya Mehta</t>
        </is>
      </c>
      <c r="C3603" t="inlineStr">
        <is>
          <t>South</t>
        </is>
      </c>
      <c r="D3603" t="inlineStr">
        <is>
          <t>Bengaluru</t>
        </is>
      </c>
      <c r="E3603" t="inlineStr">
        <is>
          <t>No</t>
        </is>
      </c>
      <c r="F3603" t="inlineStr">
        <is>
          <t>At Risk</t>
        </is>
      </c>
      <c r="G3603" t="n">
        <v>4</v>
      </c>
      <c r="H3603" s="24" t="n">
        <v>28418.35</v>
      </c>
      <c r="I3603" s="24" t="n">
        <v>7987.14</v>
      </c>
      <c r="J3603" s="25" t="n">
        <v>45017</v>
      </c>
      <c r="K3603" s="25" t="n">
        <v>45047</v>
      </c>
      <c r="L3603" t="n">
        <v>1</v>
      </c>
      <c r="M3603" t="n">
        <v>3</v>
      </c>
      <c r="N3603" t="n">
        <v>3</v>
      </c>
      <c r="O3603">
        <f>DATE(2026,1,1)-K3603</f>
        <v/>
      </c>
      <c r="P3603">
        <f>IF(G3603&gt;=2,"Repeat","One-time")</f>
        <v/>
      </c>
    </row>
    <row r="3604">
      <c r="A3604" t="inlineStr">
        <is>
          <t>C00347</t>
        </is>
      </c>
      <c r="B3604" t="inlineStr">
        <is>
          <t>Rohan Sharma</t>
        </is>
      </c>
      <c r="C3604" t="inlineStr">
        <is>
          <t>West</t>
        </is>
      </c>
      <c r="D3604" t="inlineStr">
        <is>
          <t>Mumbai</t>
        </is>
      </c>
      <c r="E3604" t="inlineStr">
        <is>
          <t>No</t>
        </is>
      </c>
      <c r="F3604" t="inlineStr">
        <is>
          <t>At Risk</t>
        </is>
      </c>
      <c r="G3604" t="n">
        <v>10</v>
      </c>
      <c r="H3604" s="24" t="n">
        <v>28405.7</v>
      </c>
      <c r="I3604" s="24" t="n">
        <v>10130.56</v>
      </c>
      <c r="J3604" s="25" t="n">
        <v>44976</v>
      </c>
      <c r="K3604" s="25" t="n">
        <v>45451</v>
      </c>
      <c r="L3604" t="n">
        <v>1</v>
      </c>
      <c r="M3604" t="n">
        <v>5</v>
      </c>
      <c r="N3604" t="n">
        <v>3</v>
      </c>
      <c r="O3604">
        <f>DATE(2026,1,1)-K3604</f>
        <v/>
      </c>
      <c r="P3604">
        <f>IF(G3604&gt;=2,"Repeat","One-time")</f>
        <v/>
      </c>
    </row>
    <row r="3605">
      <c r="A3605" t="inlineStr">
        <is>
          <t>C07376</t>
        </is>
      </c>
      <c r="B3605" t="inlineStr">
        <is>
          <t>Sanjay Thakur</t>
        </is>
      </c>
      <c r="C3605" t="inlineStr">
        <is>
          <t>West</t>
        </is>
      </c>
      <c r="D3605" t="inlineStr">
        <is>
          <t>Mumbai</t>
        </is>
      </c>
      <c r="E3605" t="inlineStr">
        <is>
          <t>Yes</t>
        </is>
      </c>
      <c r="F3605" t="inlineStr">
        <is>
          <t>Loyal</t>
        </is>
      </c>
      <c r="G3605" t="n">
        <v>4</v>
      </c>
      <c r="H3605" s="24" t="n">
        <v>28378.19</v>
      </c>
      <c r="I3605" s="24" t="n">
        <v>8307.559999999999</v>
      </c>
      <c r="J3605" s="25" t="n">
        <v>45654</v>
      </c>
      <c r="K3605" s="25" t="n">
        <v>45994</v>
      </c>
      <c r="L3605" t="n">
        <v>5</v>
      </c>
      <c r="M3605" t="n">
        <v>4</v>
      </c>
      <c r="N3605" t="n">
        <v>3</v>
      </c>
      <c r="O3605">
        <f>DATE(2026,1,1)-K3605</f>
        <v/>
      </c>
      <c r="P3605">
        <f>IF(G3605&gt;=2,"Repeat","One-time")</f>
        <v/>
      </c>
    </row>
    <row r="3606">
      <c r="A3606" t="inlineStr">
        <is>
          <t>C08655</t>
        </is>
      </c>
      <c r="B3606" t="inlineStr">
        <is>
          <t>Tanvi Singh</t>
        </is>
      </c>
      <c r="C3606" t="inlineStr">
        <is>
          <t>Central</t>
        </is>
      </c>
      <c r="D3606" t="inlineStr">
        <is>
          <t>Bhopal</t>
        </is>
      </c>
      <c r="E3606" t="inlineStr">
        <is>
          <t>No</t>
        </is>
      </c>
      <c r="F3606" t="inlineStr">
        <is>
          <t>Loyal</t>
        </is>
      </c>
      <c r="G3606" t="n">
        <v>5</v>
      </c>
      <c r="H3606" s="24" t="n">
        <v>28369.27</v>
      </c>
      <c r="I3606" s="24" t="n">
        <v>7503.53</v>
      </c>
      <c r="J3606" s="25" t="n">
        <v>45829</v>
      </c>
      <c r="K3606" s="25" t="n">
        <v>45935</v>
      </c>
      <c r="L3606" t="n">
        <v>4</v>
      </c>
      <c r="M3606" t="n">
        <v>4</v>
      </c>
      <c r="N3606" t="n">
        <v>3</v>
      </c>
      <c r="O3606">
        <f>DATE(2026,1,1)-K3606</f>
        <v/>
      </c>
      <c r="P3606">
        <f>IF(G3606&gt;=2,"Repeat","One-time")</f>
        <v/>
      </c>
    </row>
    <row r="3607">
      <c r="A3607" t="inlineStr">
        <is>
          <t>C10493</t>
        </is>
      </c>
      <c r="B3607" t="inlineStr">
        <is>
          <t>Aditya Sharma</t>
        </is>
      </c>
      <c r="C3607" t="inlineStr">
        <is>
          <t>West</t>
        </is>
      </c>
      <c r="D3607" t="inlineStr">
        <is>
          <t>Pune</t>
        </is>
      </c>
      <c r="E3607" t="inlineStr">
        <is>
          <t>No</t>
        </is>
      </c>
      <c r="F3607" t="inlineStr">
        <is>
          <t>Loyal</t>
        </is>
      </c>
      <c r="G3607" t="n">
        <v>2</v>
      </c>
      <c r="H3607" s="24" t="n">
        <v>28353.17</v>
      </c>
      <c r="I3607" s="24" t="n">
        <v>3908.94</v>
      </c>
      <c r="J3607" s="25" t="n">
        <v>45895</v>
      </c>
      <c r="K3607" s="25" t="n">
        <v>45926</v>
      </c>
      <c r="L3607" t="n">
        <v>3</v>
      </c>
      <c r="M3607" t="n">
        <v>3</v>
      </c>
      <c r="N3607" t="n">
        <v>3</v>
      </c>
      <c r="O3607">
        <f>DATE(2026,1,1)-K3607</f>
        <v/>
      </c>
      <c r="P3607">
        <f>IF(G3607&gt;=2,"Repeat","One-time")</f>
        <v/>
      </c>
    </row>
    <row r="3608">
      <c r="A3608" t="inlineStr">
        <is>
          <t>C11038</t>
        </is>
      </c>
      <c r="B3608" t="inlineStr">
        <is>
          <t>Rahul Joshi</t>
        </is>
      </c>
      <c r="C3608" t="inlineStr">
        <is>
          <t>West</t>
        </is>
      </c>
      <c r="D3608" t="inlineStr">
        <is>
          <t>Pune</t>
        </is>
      </c>
      <c r="E3608" t="inlineStr">
        <is>
          <t>No</t>
        </is>
      </c>
      <c r="F3608" t="inlineStr">
        <is>
          <t>New</t>
        </is>
      </c>
      <c r="G3608" t="n">
        <v>3</v>
      </c>
      <c r="H3608" s="24" t="n">
        <v>28352.09</v>
      </c>
      <c r="I3608" s="24" t="n">
        <v>4051.55</v>
      </c>
      <c r="J3608" s="25" t="n">
        <v>45959</v>
      </c>
      <c r="K3608" s="25" t="n">
        <v>46017</v>
      </c>
      <c r="L3608" t="n">
        <v>5</v>
      </c>
      <c r="M3608" t="n">
        <v>3</v>
      </c>
      <c r="N3608" t="n">
        <v>3</v>
      </c>
      <c r="O3608">
        <f>DATE(2026,1,1)-K3608</f>
        <v/>
      </c>
      <c r="P3608">
        <f>IF(G3608&gt;=2,"Repeat","One-time")</f>
        <v/>
      </c>
    </row>
    <row r="3609">
      <c r="A3609" t="inlineStr">
        <is>
          <t>C08882</t>
        </is>
      </c>
      <c r="B3609" t="inlineStr">
        <is>
          <t>Pooja Mehta</t>
        </is>
      </c>
      <c r="C3609" t="inlineStr">
        <is>
          <t>East</t>
        </is>
      </c>
      <c r="D3609" t="inlineStr">
        <is>
          <t>Bhubaneswar</t>
        </is>
      </c>
      <c r="E3609" t="inlineStr">
        <is>
          <t>Yes</t>
        </is>
      </c>
      <c r="F3609" t="inlineStr">
        <is>
          <t>Loyal</t>
        </is>
      </c>
      <c r="G3609" t="n">
        <v>7</v>
      </c>
      <c r="H3609" s="24" t="n">
        <v>28322.56</v>
      </c>
      <c r="I3609" s="24" t="n">
        <v>8948.889999999999</v>
      </c>
      <c r="J3609" s="25" t="n">
        <v>45806</v>
      </c>
      <c r="K3609" s="25" t="n">
        <v>45977</v>
      </c>
      <c r="L3609" t="n">
        <v>4</v>
      </c>
      <c r="M3609" t="n">
        <v>4</v>
      </c>
      <c r="N3609" t="n">
        <v>3</v>
      </c>
      <c r="O3609">
        <f>DATE(2026,1,1)-K3609</f>
        <v/>
      </c>
      <c r="P3609">
        <f>IF(G3609&gt;=2,"Repeat","One-time")</f>
        <v/>
      </c>
    </row>
    <row r="3610">
      <c r="A3610" t="inlineStr">
        <is>
          <t>C05225</t>
        </is>
      </c>
      <c r="B3610" t="inlineStr">
        <is>
          <t>Vikram Das</t>
        </is>
      </c>
      <c r="C3610" t="inlineStr">
        <is>
          <t>North</t>
        </is>
      </c>
      <c r="D3610" t="inlineStr">
        <is>
          <t>Gurugram</t>
        </is>
      </c>
      <c r="E3610" t="inlineStr">
        <is>
          <t>Yes</t>
        </is>
      </c>
      <c r="F3610" t="inlineStr">
        <is>
          <t>At Risk</t>
        </is>
      </c>
      <c r="G3610" t="n">
        <v>4</v>
      </c>
      <c r="H3610" s="24" t="n">
        <v>28312.64</v>
      </c>
      <c r="I3610" s="24" t="n">
        <v>2796.95</v>
      </c>
      <c r="J3610" s="25" t="n">
        <v>45496</v>
      </c>
      <c r="K3610" s="25" t="n">
        <v>45556</v>
      </c>
      <c r="L3610" t="n">
        <v>2</v>
      </c>
      <c r="M3610" t="n">
        <v>3</v>
      </c>
      <c r="N3610" t="n">
        <v>3</v>
      </c>
      <c r="O3610">
        <f>DATE(2026,1,1)-K3610</f>
        <v/>
      </c>
      <c r="P3610">
        <f>IF(G3610&gt;=2,"Repeat","One-time")</f>
        <v/>
      </c>
    </row>
    <row r="3611">
      <c r="A3611" t="inlineStr">
        <is>
          <t>C10406</t>
        </is>
      </c>
      <c r="B3611" t="inlineStr">
        <is>
          <t>Neha Chopra</t>
        </is>
      </c>
      <c r="C3611" t="inlineStr">
        <is>
          <t>South</t>
        </is>
      </c>
      <c r="D3611" t="inlineStr">
        <is>
          <t>Chennai</t>
        </is>
      </c>
      <c r="E3611" t="inlineStr">
        <is>
          <t>Yes</t>
        </is>
      </c>
      <c r="F3611" t="inlineStr">
        <is>
          <t>Loyal</t>
        </is>
      </c>
      <c r="G3611" t="n">
        <v>2</v>
      </c>
      <c r="H3611" s="24" t="n">
        <v>28299.35</v>
      </c>
      <c r="I3611" s="24" t="n">
        <v>3893.1</v>
      </c>
      <c r="J3611" s="25" t="n">
        <v>45903</v>
      </c>
      <c r="K3611" s="25" t="n">
        <v>45963</v>
      </c>
      <c r="L3611" t="n">
        <v>4</v>
      </c>
      <c r="M3611" t="n">
        <v>3</v>
      </c>
      <c r="N3611" t="n">
        <v>3</v>
      </c>
      <c r="O3611">
        <f>DATE(2026,1,1)-K3611</f>
        <v/>
      </c>
      <c r="P3611">
        <f>IF(G3611&gt;=2,"Repeat","One-time")</f>
        <v/>
      </c>
    </row>
    <row r="3612">
      <c r="A3612" t="inlineStr">
        <is>
          <t>C07436</t>
        </is>
      </c>
      <c r="B3612" t="inlineStr">
        <is>
          <t>Diya Ghosh</t>
        </is>
      </c>
      <c r="C3612" t="inlineStr">
        <is>
          <t>South</t>
        </is>
      </c>
      <c r="D3612" t="inlineStr">
        <is>
          <t>Hyderabad</t>
        </is>
      </c>
      <c r="E3612" t="inlineStr">
        <is>
          <t>Yes</t>
        </is>
      </c>
      <c r="F3612" t="inlineStr">
        <is>
          <t>Occasional</t>
        </is>
      </c>
      <c r="G3612" t="n">
        <v>1</v>
      </c>
      <c r="H3612" s="24" t="n">
        <v>28269.99</v>
      </c>
      <c r="I3612" s="24" t="n">
        <v>6128.49</v>
      </c>
      <c r="J3612" s="25" t="n">
        <v>45759</v>
      </c>
      <c r="K3612" s="25" t="n">
        <v>45759</v>
      </c>
      <c r="L3612" t="n">
        <v>3</v>
      </c>
      <c r="M3612" t="n">
        <v>1</v>
      </c>
      <c r="N3612" t="n">
        <v>3</v>
      </c>
      <c r="O3612">
        <f>DATE(2026,1,1)-K3612</f>
        <v/>
      </c>
      <c r="P3612">
        <f>IF(G3612&gt;=2,"Repeat","One-time")</f>
        <v/>
      </c>
    </row>
    <row r="3613">
      <c r="A3613" t="inlineStr">
        <is>
          <t>C08161</t>
        </is>
      </c>
      <c r="B3613" t="inlineStr">
        <is>
          <t>Imran Fernandes</t>
        </is>
      </c>
      <c r="C3613" t="inlineStr">
        <is>
          <t>West</t>
        </is>
      </c>
      <c r="D3613" t="inlineStr">
        <is>
          <t>Mumbai</t>
        </is>
      </c>
      <c r="E3613" t="inlineStr">
        <is>
          <t>No</t>
        </is>
      </c>
      <c r="F3613" t="inlineStr">
        <is>
          <t>Loyal</t>
        </is>
      </c>
      <c r="G3613" t="n">
        <v>5</v>
      </c>
      <c r="H3613" s="24" t="n">
        <v>28256.63</v>
      </c>
      <c r="I3613" s="24" t="n">
        <v>3592.88</v>
      </c>
      <c r="J3613" s="25" t="n">
        <v>45732</v>
      </c>
      <c r="K3613" s="25" t="n">
        <v>45972</v>
      </c>
      <c r="L3613" t="n">
        <v>4</v>
      </c>
      <c r="M3613" t="n">
        <v>4</v>
      </c>
      <c r="N3613" t="n">
        <v>3</v>
      </c>
      <c r="O3613">
        <f>DATE(2026,1,1)-K3613</f>
        <v/>
      </c>
      <c r="P3613">
        <f>IF(G3613&gt;=2,"Repeat","One-time")</f>
        <v/>
      </c>
    </row>
    <row r="3614">
      <c r="A3614" t="inlineStr">
        <is>
          <t>C01569</t>
        </is>
      </c>
      <c r="B3614" t="inlineStr">
        <is>
          <t>Rahul Singh</t>
        </is>
      </c>
      <c r="C3614" t="inlineStr">
        <is>
          <t>West</t>
        </is>
      </c>
      <c r="D3614" t="inlineStr">
        <is>
          <t>Pune</t>
        </is>
      </c>
      <c r="E3614" t="inlineStr">
        <is>
          <t>No</t>
        </is>
      </c>
      <c r="F3614" t="inlineStr">
        <is>
          <t>At Risk</t>
        </is>
      </c>
      <c r="G3614" t="n">
        <v>4</v>
      </c>
      <c r="H3614" s="24" t="n">
        <v>28228.31</v>
      </c>
      <c r="I3614" s="24" t="n">
        <v>8141.88</v>
      </c>
      <c r="J3614" s="25" t="n">
        <v>45246</v>
      </c>
      <c r="K3614" s="25" t="n">
        <v>45513</v>
      </c>
      <c r="L3614" t="n">
        <v>2</v>
      </c>
      <c r="M3614" t="n">
        <v>3</v>
      </c>
      <c r="N3614" t="n">
        <v>3</v>
      </c>
      <c r="O3614">
        <f>DATE(2026,1,1)-K3614</f>
        <v/>
      </c>
      <c r="P3614">
        <f>IF(G3614&gt;=2,"Repeat","One-time")</f>
        <v/>
      </c>
    </row>
    <row r="3615">
      <c r="A3615" t="inlineStr">
        <is>
          <t>C01094</t>
        </is>
      </c>
      <c r="B3615" t="inlineStr">
        <is>
          <t>Pooja Mishra</t>
        </is>
      </c>
      <c r="C3615" t="inlineStr">
        <is>
          <t>North</t>
        </is>
      </c>
      <c r="D3615" t="inlineStr">
        <is>
          <t>Jaipur</t>
        </is>
      </c>
      <c r="E3615" t="inlineStr">
        <is>
          <t>No</t>
        </is>
      </c>
      <c r="F3615" t="inlineStr">
        <is>
          <t>At Risk</t>
        </is>
      </c>
      <c r="G3615" t="n">
        <v>5</v>
      </c>
      <c r="H3615" s="24" t="n">
        <v>28227.96</v>
      </c>
      <c r="I3615" s="24" t="n">
        <v>5038.48</v>
      </c>
      <c r="J3615" s="25" t="n">
        <v>44972</v>
      </c>
      <c r="K3615" s="25" t="n">
        <v>45353</v>
      </c>
      <c r="L3615" t="n">
        <v>1</v>
      </c>
      <c r="M3615" t="n">
        <v>4</v>
      </c>
      <c r="N3615" t="n">
        <v>3</v>
      </c>
      <c r="O3615">
        <f>DATE(2026,1,1)-K3615</f>
        <v/>
      </c>
      <c r="P3615">
        <f>IF(G3615&gt;=2,"Repeat","One-time")</f>
        <v/>
      </c>
    </row>
    <row r="3616">
      <c r="A3616" t="inlineStr">
        <is>
          <t>C10845</t>
        </is>
      </c>
      <c r="B3616" t="inlineStr">
        <is>
          <t>Amit Agarwal</t>
        </is>
      </c>
      <c r="C3616" t="inlineStr">
        <is>
          <t>West</t>
        </is>
      </c>
      <c r="D3616" t="inlineStr">
        <is>
          <t>Mumbai</t>
        </is>
      </c>
      <c r="E3616" t="inlineStr">
        <is>
          <t>Yes</t>
        </is>
      </c>
      <c r="F3616" t="inlineStr">
        <is>
          <t>Loyal</t>
        </is>
      </c>
      <c r="G3616" t="n">
        <v>3</v>
      </c>
      <c r="H3616" s="24" t="n">
        <v>28224.02</v>
      </c>
      <c r="I3616" s="24" t="n">
        <v>2907.67</v>
      </c>
      <c r="J3616" s="25" t="n">
        <v>45931</v>
      </c>
      <c r="K3616" s="25" t="n">
        <v>45984</v>
      </c>
      <c r="L3616" t="n">
        <v>4</v>
      </c>
      <c r="M3616" t="n">
        <v>3</v>
      </c>
      <c r="N3616" t="n">
        <v>3</v>
      </c>
      <c r="O3616">
        <f>DATE(2026,1,1)-K3616</f>
        <v/>
      </c>
      <c r="P3616">
        <f>IF(G3616&gt;=2,"Repeat","One-time")</f>
        <v/>
      </c>
    </row>
    <row r="3617">
      <c r="A3617" t="inlineStr">
        <is>
          <t>C05557</t>
        </is>
      </c>
      <c r="B3617" t="inlineStr">
        <is>
          <t>Aditya Ghosh</t>
        </is>
      </c>
      <c r="C3617" t="inlineStr">
        <is>
          <t>North</t>
        </is>
      </c>
      <c r="D3617" t="inlineStr">
        <is>
          <t>Delhi</t>
        </is>
      </c>
      <c r="E3617" t="inlineStr">
        <is>
          <t>No</t>
        </is>
      </c>
      <c r="F3617" t="inlineStr">
        <is>
          <t>Occasional</t>
        </is>
      </c>
      <c r="G3617" t="n">
        <v>2</v>
      </c>
      <c r="H3617" s="24" t="n">
        <v>28212.39</v>
      </c>
      <c r="I3617" s="24" t="n">
        <v>5030.56</v>
      </c>
      <c r="J3617" s="25" t="n">
        <v>45515</v>
      </c>
      <c r="K3617" s="25" t="n">
        <v>45588</v>
      </c>
      <c r="L3617" t="n">
        <v>2</v>
      </c>
      <c r="M3617" t="n">
        <v>2</v>
      </c>
      <c r="N3617" t="n">
        <v>3</v>
      </c>
      <c r="O3617">
        <f>DATE(2026,1,1)-K3617</f>
        <v/>
      </c>
      <c r="P3617">
        <f>IF(G3617&gt;=2,"Repeat","One-time")</f>
        <v/>
      </c>
    </row>
    <row r="3618">
      <c r="A3618" t="inlineStr">
        <is>
          <t>C02956</t>
        </is>
      </c>
      <c r="B3618" t="inlineStr">
        <is>
          <t>Aarav Kumar</t>
        </is>
      </c>
      <c r="C3618" t="inlineStr">
        <is>
          <t>Central</t>
        </is>
      </c>
      <c r="D3618" t="inlineStr">
        <is>
          <t>Indore</t>
        </is>
      </c>
      <c r="E3618" t="inlineStr">
        <is>
          <t>No</t>
        </is>
      </c>
      <c r="F3618" t="inlineStr">
        <is>
          <t>At Risk</t>
        </is>
      </c>
      <c r="G3618" t="n">
        <v>7</v>
      </c>
      <c r="H3618" s="24" t="n">
        <v>28198.12</v>
      </c>
      <c r="I3618" s="24" t="n">
        <v>7570.46</v>
      </c>
      <c r="J3618" s="25" t="n">
        <v>45221</v>
      </c>
      <c r="K3618" s="25" t="n">
        <v>45620</v>
      </c>
      <c r="L3618" t="n">
        <v>2</v>
      </c>
      <c r="M3618" t="n">
        <v>4</v>
      </c>
      <c r="N3618" t="n">
        <v>3</v>
      </c>
      <c r="O3618">
        <f>DATE(2026,1,1)-K3618</f>
        <v/>
      </c>
      <c r="P3618">
        <f>IF(G3618&gt;=2,"Repeat","One-time")</f>
        <v/>
      </c>
    </row>
    <row r="3619">
      <c r="A3619" t="inlineStr">
        <is>
          <t>C06155</t>
        </is>
      </c>
      <c r="B3619" t="inlineStr">
        <is>
          <t>Arjun Khan</t>
        </is>
      </c>
      <c r="C3619" t="inlineStr">
        <is>
          <t>South</t>
        </is>
      </c>
      <c r="D3619" t="inlineStr">
        <is>
          <t>Bengaluru</t>
        </is>
      </c>
      <c r="E3619" t="inlineStr">
        <is>
          <t>No</t>
        </is>
      </c>
      <c r="F3619" t="inlineStr">
        <is>
          <t>Loyal</t>
        </is>
      </c>
      <c r="G3619" t="n">
        <v>4</v>
      </c>
      <c r="H3619" s="24" t="n">
        <v>28112.58</v>
      </c>
      <c r="I3619" s="24" t="n">
        <v>5246.46</v>
      </c>
      <c r="J3619" s="25" t="n">
        <v>45535</v>
      </c>
      <c r="K3619" s="25" t="n">
        <v>45960</v>
      </c>
      <c r="L3619" t="n">
        <v>4</v>
      </c>
      <c r="M3619" t="n">
        <v>3</v>
      </c>
      <c r="N3619" t="n">
        <v>3</v>
      </c>
      <c r="O3619">
        <f>DATE(2026,1,1)-K3619</f>
        <v/>
      </c>
      <c r="P3619">
        <f>IF(G3619&gt;=2,"Repeat","One-time")</f>
        <v/>
      </c>
    </row>
    <row r="3620">
      <c r="A3620" t="inlineStr">
        <is>
          <t>C11729</t>
        </is>
      </c>
      <c r="B3620" t="inlineStr">
        <is>
          <t>Nikhil Das</t>
        </is>
      </c>
      <c r="C3620" t="inlineStr">
        <is>
          <t>East</t>
        </is>
      </c>
      <c r="D3620" t="inlineStr">
        <is>
          <t>Kolkata</t>
        </is>
      </c>
      <c r="E3620" t="inlineStr">
        <is>
          <t>No</t>
        </is>
      </c>
      <c r="F3620" t="inlineStr">
        <is>
          <t>New</t>
        </is>
      </c>
      <c r="G3620" t="n">
        <v>1</v>
      </c>
      <c r="H3620" s="24" t="n">
        <v>28094.72</v>
      </c>
      <c r="I3620" s="24" t="n">
        <v>1357.04</v>
      </c>
      <c r="J3620" s="25" t="n">
        <v>46010</v>
      </c>
      <c r="K3620" s="25" t="n">
        <v>46010</v>
      </c>
      <c r="L3620" t="n">
        <v>5</v>
      </c>
      <c r="M3620" t="n">
        <v>2</v>
      </c>
      <c r="N3620" t="n">
        <v>3</v>
      </c>
      <c r="O3620">
        <f>DATE(2026,1,1)-K3620</f>
        <v/>
      </c>
      <c r="P3620">
        <f>IF(G3620&gt;=2,"Repeat","One-time")</f>
        <v/>
      </c>
    </row>
    <row r="3621">
      <c r="A3621" t="inlineStr">
        <is>
          <t>C09365</t>
        </is>
      </c>
      <c r="B3621" t="inlineStr">
        <is>
          <t>Shreya Shah</t>
        </is>
      </c>
      <c r="C3621" t="inlineStr">
        <is>
          <t>Central</t>
        </is>
      </c>
      <c r="D3621" t="inlineStr">
        <is>
          <t>Bhopal</t>
        </is>
      </c>
      <c r="E3621" t="inlineStr">
        <is>
          <t>No</t>
        </is>
      </c>
      <c r="F3621" t="inlineStr">
        <is>
          <t>New</t>
        </is>
      </c>
      <c r="G3621" t="n">
        <v>3</v>
      </c>
      <c r="H3621" s="24" t="n">
        <v>28094.71</v>
      </c>
      <c r="I3621" s="24" t="n">
        <v>3008.92</v>
      </c>
      <c r="J3621" s="25" t="n">
        <v>45941</v>
      </c>
      <c r="K3621" s="25" t="n">
        <v>45971</v>
      </c>
      <c r="L3621" t="n">
        <v>4</v>
      </c>
      <c r="M3621" t="n">
        <v>3</v>
      </c>
      <c r="N3621" t="n">
        <v>3</v>
      </c>
      <c r="O3621">
        <f>DATE(2026,1,1)-K3621</f>
        <v/>
      </c>
      <c r="P3621">
        <f>IF(G3621&gt;=2,"Repeat","One-time")</f>
        <v/>
      </c>
    </row>
    <row r="3622">
      <c r="A3622" t="inlineStr">
        <is>
          <t>C02939</t>
        </is>
      </c>
      <c r="B3622" t="inlineStr">
        <is>
          <t>Abhishek Agarwal</t>
        </is>
      </c>
      <c r="C3622" t="inlineStr">
        <is>
          <t>North</t>
        </is>
      </c>
      <c r="D3622" t="inlineStr">
        <is>
          <t>Delhi</t>
        </is>
      </c>
      <c r="E3622" t="inlineStr">
        <is>
          <t>No</t>
        </is>
      </c>
      <c r="F3622" t="inlineStr">
        <is>
          <t>Loyal</t>
        </is>
      </c>
      <c r="G3622" t="n">
        <v>8</v>
      </c>
      <c r="H3622" s="24" t="n">
        <v>28090.93</v>
      </c>
      <c r="I3622" s="24" t="n">
        <v>7429.13</v>
      </c>
      <c r="J3622" s="25" t="n">
        <v>45201</v>
      </c>
      <c r="K3622" s="25" t="n">
        <v>45849</v>
      </c>
      <c r="L3622" t="n">
        <v>3</v>
      </c>
      <c r="M3622" t="n">
        <v>4</v>
      </c>
      <c r="N3622" t="n">
        <v>3</v>
      </c>
      <c r="O3622">
        <f>DATE(2026,1,1)-K3622</f>
        <v/>
      </c>
      <c r="P3622">
        <f>IF(G3622&gt;=2,"Repeat","One-time")</f>
        <v/>
      </c>
    </row>
    <row r="3623">
      <c r="A3623" t="inlineStr">
        <is>
          <t>C03191</t>
        </is>
      </c>
      <c r="B3623" t="inlineStr">
        <is>
          <t>Farhan Shah</t>
        </is>
      </c>
      <c r="C3623" t="inlineStr">
        <is>
          <t>South</t>
        </is>
      </c>
      <c r="D3623" t="inlineStr">
        <is>
          <t>Coimbatore</t>
        </is>
      </c>
      <c r="E3623" t="inlineStr">
        <is>
          <t>No</t>
        </is>
      </c>
      <c r="F3623" t="inlineStr">
        <is>
          <t>At Risk</t>
        </is>
      </c>
      <c r="G3623" t="n">
        <v>4</v>
      </c>
      <c r="H3623" s="24" t="n">
        <v>28088.35</v>
      </c>
      <c r="I3623" s="24" t="n">
        <v>6476.65</v>
      </c>
      <c r="J3623" s="25" t="n">
        <v>45253</v>
      </c>
      <c r="K3623" s="25" t="n">
        <v>45420</v>
      </c>
      <c r="L3623" t="n">
        <v>1</v>
      </c>
      <c r="M3623" t="n">
        <v>3</v>
      </c>
      <c r="N3623" t="n">
        <v>3</v>
      </c>
      <c r="O3623">
        <f>DATE(2026,1,1)-K3623</f>
        <v/>
      </c>
      <c r="P3623">
        <f>IF(G3623&gt;=2,"Repeat","One-time")</f>
        <v/>
      </c>
    </row>
    <row r="3624">
      <c r="A3624" t="inlineStr">
        <is>
          <t>C02945</t>
        </is>
      </c>
      <c r="B3624" t="inlineStr">
        <is>
          <t>Sneha Mishra</t>
        </is>
      </c>
      <c r="C3624" t="inlineStr">
        <is>
          <t>West</t>
        </is>
      </c>
      <c r="D3624" t="inlineStr">
        <is>
          <t>Ahmedabad</t>
        </is>
      </c>
      <c r="E3624" t="inlineStr">
        <is>
          <t>No</t>
        </is>
      </c>
      <c r="F3624" t="inlineStr">
        <is>
          <t>Loyal</t>
        </is>
      </c>
      <c r="G3624" t="n">
        <v>3</v>
      </c>
      <c r="H3624" s="24" t="n">
        <v>28056.26</v>
      </c>
      <c r="I3624" s="24" t="n">
        <v>3883.82</v>
      </c>
      <c r="J3624" s="25" t="n">
        <v>45396</v>
      </c>
      <c r="K3624" s="25" t="n">
        <v>45896</v>
      </c>
      <c r="L3624" t="n">
        <v>3</v>
      </c>
      <c r="M3624" t="n">
        <v>3</v>
      </c>
      <c r="N3624" t="n">
        <v>3</v>
      </c>
      <c r="O3624">
        <f>DATE(2026,1,1)-K3624</f>
        <v/>
      </c>
      <c r="P3624">
        <f>IF(G3624&gt;=2,"Repeat","One-time")</f>
        <v/>
      </c>
    </row>
    <row r="3625">
      <c r="A3625" t="inlineStr">
        <is>
          <t>C05009</t>
        </is>
      </c>
      <c r="B3625" t="inlineStr">
        <is>
          <t>Deepak Sharma</t>
        </is>
      </c>
      <c r="C3625" t="inlineStr">
        <is>
          <t>West</t>
        </is>
      </c>
      <c r="D3625" t="inlineStr">
        <is>
          <t>Mumbai</t>
        </is>
      </c>
      <c r="E3625" t="inlineStr">
        <is>
          <t>Yes</t>
        </is>
      </c>
      <c r="F3625" t="inlineStr">
        <is>
          <t>Loyal</t>
        </is>
      </c>
      <c r="G3625" t="n">
        <v>3</v>
      </c>
      <c r="H3625" s="24" t="n">
        <v>28056.02</v>
      </c>
      <c r="I3625" s="24" t="n">
        <v>5608.58</v>
      </c>
      <c r="J3625" s="25" t="n">
        <v>45578</v>
      </c>
      <c r="K3625" s="25" t="n">
        <v>45996</v>
      </c>
      <c r="L3625" t="n">
        <v>5</v>
      </c>
      <c r="M3625" t="n">
        <v>3</v>
      </c>
      <c r="N3625" t="n">
        <v>3</v>
      </c>
      <c r="O3625">
        <f>DATE(2026,1,1)-K3625</f>
        <v/>
      </c>
      <c r="P3625">
        <f>IF(G3625&gt;=2,"Repeat","One-time")</f>
        <v/>
      </c>
    </row>
    <row r="3626">
      <c r="A3626" t="inlineStr">
        <is>
          <t>C03014</t>
        </is>
      </c>
      <c r="B3626" t="inlineStr">
        <is>
          <t>Kavya Banerjee</t>
        </is>
      </c>
      <c r="C3626" t="inlineStr">
        <is>
          <t>South</t>
        </is>
      </c>
      <c r="D3626" t="inlineStr">
        <is>
          <t>Hyderabad</t>
        </is>
      </c>
      <c r="E3626" t="inlineStr">
        <is>
          <t>No</t>
        </is>
      </c>
      <c r="F3626" t="inlineStr">
        <is>
          <t>Loyal</t>
        </is>
      </c>
      <c r="G3626" t="n">
        <v>3</v>
      </c>
      <c r="H3626" s="24" t="n">
        <v>28047.56</v>
      </c>
      <c r="I3626" s="24" t="n">
        <v>3660.69</v>
      </c>
      <c r="J3626" s="25" t="n">
        <v>45314</v>
      </c>
      <c r="K3626" s="25" t="n">
        <v>45945</v>
      </c>
      <c r="L3626" t="n">
        <v>4</v>
      </c>
      <c r="M3626" t="n">
        <v>3</v>
      </c>
      <c r="N3626" t="n">
        <v>3</v>
      </c>
      <c r="O3626">
        <f>DATE(2026,1,1)-K3626</f>
        <v/>
      </c>
      <c r="P3626">
        <f>IF(G3626&gt;=2,"Repeat","One-time")</f>
        <v/>
      </c>
    </row>
    <row r="3627">
      <c r="A3627" t="inlineStr">
        <is>
          <t>C05482</t>
        </is>
      </c>
      <c r="B3627" t="inlineStr">
        <is>
          <t>Suresh Mehta</t>
        </is>
      </c>
      <c r="C3627" t="inlineStr">
        <is>
          <t>North</t>
        </is>
      </c>
      <c r="D3627" t="inlineStr">
        <is>
          <t>Delhi</t>
        </is>
      </c>
      <c r="E3627" t="inlineStr">
        <is>
          <t>No</t>
        </is>
      </c>
      <c r="F3627" t="inlineStr">
        <is>
          <t>Loyal</t>
        </is>
      </c>
      <c r="G3627" t="n">
        <v>6</v>
      </c>
      <c r="H3627" s="24" t="n">
        <v>28021.83</v>
      </c>
      <c r="I3627" s="24" t="n">
        <v>3034.85</v>
      </c>
      <c r="J3627" s="25" t="n">
        <v>45532</v>
      </c>
      <c r="K3627" s="25" t="n">
        <v>45871</v>
      </c>
      <c r="L3627" t="n">
        <v>3</v>
      </c>
      <c r="M3627" t="n">
        <v>4</v>
      </c>
      <c r="N3627" t="n">
        <v>3</v>
      </c>
      <c r="O3627">
        <f>DATE(2026,1,1)-K3627</f>
        <v/>
      </c>
      <c r="P3627">
        <f>IF(G3627&gt;=2,"Repeat","One-time")</f>
        <v/>
      </c>
    </row>
    <row r="3628">
      <c r="A3628" t="inlineStr">
        <is>
          <t>C04596</t>
        </is>
      </c>
      <c r="B3628" t="inlineStr">
        <is>
          <t>Abhishek Khan</t>
        </is>
      </c>
      <c r="C3628" t="inlineStr">
        <is>
          <t>West</t>
        </is>
      </c>
      <c r="D3628" t="inlineStr">
        <is>
          <t>Ahmedabad</t>
        </is>
      </c>
      <c r="E3628" t="inlineStr">
        <is>
          <t>No</t>
        </is>
      </c>
      <c r="F3628" t="inlineStr">
        <is>
          <t>Loyal</t>
        </is>
      </c>
      <c r="G3628" t="n">
        <v>8</v>
      </c>
      <c r="H3628" s="24" t="n">
        <v>28021.08</v>
      </c>
      <c r="I3628" s="24" t="n">
        <v>7281.43</v>
      </c>
      <c r="J3628" s="25" t="n">
        <v>45389</v>
      </c>
      <c r="K3628" s="25" t="n">
        <v>45755</v>
      </c>
      <c r="L3628" t="n">
        <v>3</v>
      </c>
      <c r="M3628" t="n">
        <v>4</v>
      </c>
      <c r="N3628" t="n">
        <v>3</v>
      </c>
      <c r="O3628">
        <f>DATE(2026,1,1)-K3628</f>
        <v/>
      </c>
      <c r="P3628">
        <f>IF(G3628&gt;=2,"Repeat","One-time")</f>
        <v/>
      </c>
    </row>
    <row r="3629">
      <c r="A3629" t="inlineStr">
        <is>
          <t>C08437</t>
        </is>
      </c>
      <c r="B3629" t="inlineStr">
        <is>
          <t>Amit Nair</t>
        </is>
      </c>
      <c r="C3629" t="inlineStr">
        <is>
          <t>South</t>
        </is>
      </c>
      <c r="D3629" t="inlineStr">
        <is>
          <t>Hyderabad</t>
        </is>
      </c>
      <c r="E3629" t="inlineStr">
        <is>
          <t>Yes</t>
        </is>
      </c>
      <c r="F3629" t="inlineStr">
        <is>
          <t>Loyal</t>
        </is>
      </c>
      <c r="G3629" t="n">
        <v>3</v>
      </c>
      <c r="H3629" s="24" t="n">
        <v>28018.84</v>
      </c>
      <c r="I3629" s="24" t="n">
        <v>6281.59</v>
      </c>
      <c r="J3629" s="25" t="n">
        <v>45721</v>
      </c>
      <c r="K3629" s="25" t="n">
        <v>45851</v>
      </c>
      <c r="L3629" t="n">
        <v>3</v>
      </c>
      <c r="M3629" t="n">
        <v>3</v>
      </c>
      <c r="N3629" t="n">
        <v>3</v>
      </c>
      <c r="O3629">
        <f>DATE(2026,1,1)-K3629</f>
        <v/>
      </c>
      <c r="P3629">
        <f>IF(G3629&gt;=2,"Repeat","One-time")</f>
        <v/>
      </c>
    </row>
    <row r="3630">
      <c r="A3630" t="inlineStr">
        <is>
          <t>C11260</t>
        </is>
      </c>
      <c r="B3630" t="inlineStr">
        <is>
          <t>Karan Khan</t>
        </is>
      </c>
      <c r="C3630" t="inlineStr">
        <is>
          <t>West</t>
        </is>
      </c>
      <c r="D3630" t="inlineStr">
        <is>
          <t>Mumbai</t>
        </is>
      </c>
      <c r="E3630" t="inlineStr">
        <is>
          <t>No</t>
        </is>
      </c>
      <c r="F3630" t="inlineStr">
        <is>
          <t>New</t>
        </is>
      </c>
      <c r="G3630" t="n">
        <v>3</v>
      </c>
      <c r="H3630" s="24" t="n">
        <v>27996.36</v>
      </c>
      <c r="I3630" s="24" t="n">
        <v>3452.79</v>
      </c>
      <c r="J3630" s="25" t="n">
        <v>45973</v>
      </c>
      <c r="K3630" s="25" t="n">
        <v>46002</v>
      </c>
      <c r="L3630" t="n">
        <v>5</v>
      </c>
      <c r="M3630" t="n">
        <v>3</v>
      </c>
      <c r="N3630" t="n">
        <v>3</v>
      </c>
      <c r="O3630">
        <f>DATE(2026,1,1)-K3630</f>
        <v/>
      </c>
      <c r="P3630">
        <f>IF(G3630&gt;=2,"Repeat","One-time")</f>
        <v/>
      </c>
    </row>
    <row r="3631">
      <c r="A3631" t="inlineStr">
        <is>
          <t>C08471</t>
        </is>
      </c>
      <c r="B3631" t="inlineStr">
        <is>
          <t>Sanjay Kumar</t>
        </is>
      </c>
      <c r="C3631" t="inlineStr">
        <is>
          <t>South</t>
        </is>
      </c>
      <c r="D3631" t="inlineStr">
        <is>
          <t>Bengaluru</t>
        </is>
      </c>
      <c r="E3631" t="inlineStr">
        <is>
          <t>No</t>
        </is>
      </c>
      <c r="F3631" t="inlineStr">
        <is>
          <t>Loyal</t>
        </is>
      </c>
      <c r="G3631" t="n">
        <v>4</v>
      </c>
      <c r="H3631" s="24" t="n">
        <v>27986.93</v>
      </c>
      <c r="I3631" s="24" t="n">
        <v>5543.81</v>
      </c>
      <c r="J3631" s="25" t="n">
        <v>45742</v>
      </c>
      <c r="K3631" s="25" t="n">
        <v>45871</v>
      </c>
      <c r="L3631" t="n">
        <v>3</v>
      </c>
      <c r="M3631" t="n">
        <v>4</v>
      </c>
      <c r="N3631" t="n">
        <v>3</v>
      </c>
      <c r="O3631">
        <f>DATE(2026,1,1)-K3631</f>
        <v/>
      </c>
      <c r="P3631">
        <f>IF(G3631&gt;=2,"Repeat","One-time")</f>
        <v/>
      </c>
    </row>
    <row r="3632">
      <c r="A3632" t="inlineStr">
        <is>
          <t>C00680</t>
        </is>
      </c>
      <c r="B3632" t="inlineStr">
        <is>
          <t>Arjun Menon</t>
        </is>
      </c>
      <c r="C3632" t="inlineStr">
        <is>
          <t>North</t>
        </is>
      </c>
      <c r="D3632" t="inlineStr">
        <is>
          <t>Delhi</t>
        </is>
      </c>
      <c r="E3632" t="inlineStr">
        <is>
          <t>Yes</t>
        </is>
      </c>
      <c r="F3632" t="inlineStr">
        <is>
          <t>At Risk</t>
        </is>
      </c>
      <c r="G3632" t="n">
        <v>4</v>
      </c>
      <c r="H3632" s="24" t="n">
        <v>27974.35</v>
      </c>
      <c r="I3632" s="24" t="n">
        <v>3650.07</v>
      </c>
      <c r="J3632" s="25" t="n">
        <v>44948</v>
      </c>
      <c r="K3632" s="25" t="n">
        <v>44962</v>
      </c>
      <c r="L3632" t="n">
        <v>1</v>
      </c>
      <c r="M3632" t="n">
        <v>3</v>
      </c>
      <c r="N3632" t="n">
        <v>3</v>
      </c>
      <c r="O3632">
        <f>DATE(2026,1,1)-K3632</f>
        <v/>
      </c>
      <c r="P3632">
        <f>IF(G3632&gt;=2,"Repeat","One-time")</f>
        <v/>
      </c>
    </row>
    <row r="3633">
      <c r="A3633" t="inlineStr">
        <is>
          <t>C08737</t>
        </is>
      </c>
      <c r="B3633" t="inlineStr">
        <is>
          <t>Suresh Mishra</t>
        </is>
      </c>
      <c r="C3633" t="inlineStr">
        <is>
          <t>North</t>
        </is>
      </c>
      <c r="D3633" t="inlineStr">
        <is>
          <t>Delhi</t>
        </is>
      </c>
      <c r="E3633" t="inlineStr">
        <is>
          <t>Yes</t>
        </is>
      </c>
      <c r="F3633" t="inlineStr">
        <is>
          <t>Loyal</t>
        </is>
      </c>
      <c r="G3633" t="n">
        <v>3</v>
      </c>
      <c r="H3633" s="24" t="n">
        <v>27969.74</v>
      </c>
      <c r="I3633" s="24" t="n">
        <v>1820.25</v>
      </c>
      <c r="J3633" s="25" t="n">
        <v>45877</v>
      </c>
      <c r="K3633" s="25" t="n">
        <v>45978</v>
      </c>
      <c r="L3633" t="n">
        <v>4</v>
      </c>
      <c r="M3633" t="n">
        <v>3</v>
      </c>
      <c r="N3633" t="n">
        <v>3</v>
      </c>
      <c r="O3633">
        <f>DATE(2026,1,1)-K3633</f>
        <v/>
      </c>
      <c r="P3633">
        <f>IF(G3633&gt;=2,"Repeat","One-time")</f>
        <v/>
      </c>
    </row>
    <row r="3634">
      <c r="A3634" t="inlineStr">
        <is>
          <t>C08348</t>
        </is>
      </c>
      <c r="B3634" t="inlineStr">
        <is>
          <t>Riya Reddy</t>
        </is>
      </c>
      <c r="C3634" t="inlineStr">
        <is>
          <t>South</t>
        </is>
      </c>
      <c r="D3634" t="inlineStr">
        <is>
          <t>Bengaluru</t>
        </is>
      </c>
      <c r="E3634" t="inlineStr">
        <is>
          <t>No</t>
        </is>
      </c>
      <c r="F3634" t="inlineStr">
        <is>
          <t>Loyal</t>
        </is>
      </c>
      <c r="G3634" t="n">
        <v>4</v>
      </c>
      <c r="H3634" s="24" t="n">
        <v>27918.25</v>
      </c>
      <c r="I3634" s="24" t="n">
        <v>4216.69</v>
      </c>
      <c r="J3634" s="25" t="n">
        <v>45726</v>
      </c>
      <c r="K3634" s="25" t="n">
        <v>45956</v>
      </c>
      <c r="L3634" t="n">
        <v>4</v>
      </c>
      <c r="M3634" t="n">
        <v>4</v>
      </c>
      <c r="N3634" t="n">
        <v>3</v>
      </c>
      <c r="O3634">
        <f>DATE(2026,1,1)-K3634</f>
        <v/>
      </c>
      <c r="P3634">
        <f>IF(G3634&gt;=2,"Repeat","One-time")</f>
        <v/>
      </c>
    </row>
    <row r="3635">
      <c r="A3635" t="inlineStr">
        <is>
          <t>C01666</t>
        </is>
      </c>
      <c r="B3635" t="inlineStr">
        <is>
          <t>Abhishek Iyer</t>
        </is>
      </c>
      <c r="C3635" t="inlineStr">
        <is>
          <t>West</t>
        </is>
      </c>
      <c r="D3635" t="inlineStr">
        <is>
          <t>Mumbai</t>
        </is>
      </c>
      <c r="E3635" t="inlineStr">
        <is>
          <t>No</t>
        </is>
      </c>
      <c r="F3635" t="inlineStr">
        <is>
          <t>Hibernating</t>
        </is>
      </c>
      <c r="G3635" t="n">
        <v>2</v>
      </c>
      <c r="H3635" s="24" t="n">
        <v>27904.65</v>
      </c>
      <c r="I3635" s="24" t="n">
        <v>3304.71</v>
      </c>
      <c r="J3635" s="25" t="n">
        <v>45126</v>
      </c>
      <c r="K3635" s="25" t="n">
        <v>45153</v>
      </c>
      <c r="L3635" t="n">
        <v>1</v>
      </c>
      <c r="M3635" t="n">
        <v>2</v>
      </c>
      <c r="N3635" t="n">
        <v>3</v>
      </c>
      <c r="O3635">
        <f>DATE(2026,1,1)-K3635</f>
        <v/>
      </c>
      <c r="P3635">
        <f>IF(G3635&gt;=2,"Repeat","One-time")</f>
        <v/>
      </c>
    </row>
    <row r="3636">
      <c r="A3636" t="inlineStr">
        <is>
          <t>C01286</t>
        </is>
      </c>
      <c r="B3636" t="inlineStr">
        <is>
          <t>Meera Pillai</t>
        </is>
      </c>
      <c r="C3636" t="inlineStr">
        <is>
          <t>West</t>
        </is>
      </c>
      <c r="D3636" t="inlineStr">
        <is>
          <t>Panaji</t>
        </is>
      </c>
      <c r="E3636" t="inlineStr">
        <is>
          <t>No</t>
        </is>
      </c>
      <c r="F3636" t="inlineStr">
        <is>
          <t>Hibernating</t>
        </is>
      </c>
      <c r="G3636" t="n">
        <v>2</v>
      </c>
      <c r="H3636" s="24" t="n">
        <v>27893.61</v>
      </c>
      <c r="I3636" s="24" t="n">
        <v>4644.19</v>
      </c>
      <c r="J3636" s="25" t="n">
        <v>45050</v>
      </c>
      <c r="K3636" s="25" t="n">
        <v>45435</v>
      </c>
      <c r="L3636" t="n">
        <v>1</v>
      </c>
      <c r="M3636" t="n">
        <v>2</v>
      </c>
      <c r="N3636" t="n">
        <v>3</v>
      </c>
      <c r="O3636">
        <f>DATE(2026,1,1)-K3636</f>
        <v/>
      </c>
      <c r="P3636">
        <f>IF(G3636&gt;=2,"Repeat","One-time")</f>
        <v/>
      </c>
    </row>
    <row r="3637">
      <c r="A3637" t="inlineStr">
        <is>
          <t>C05888</t>
        </is>
      </c>
      <c r="B3637" t="inlineStr">
        <is>
          <t>Ananya Mukherjee</t>
        </is>
      </c>
      <c r="C3637" t="inlineStr">
        <is>
          <t>North</t>
        </is>
      </c>
      <c r="D3637" t="inlineStr">
        <is>
          <t>Delhi</t>
        </is>
      </c>
      <c r="E3637" t="inlineStr">
        <is>
          <t>Yes</t>
        </is>
      </c>
      <c r="F3637" t="inlineStr">
        <is>
          <t>Loyal</t>
        </is>
      </c>
      <c r="G3637" t="n">
        <v>4</v>
      </c>
      <c r="H3637" s="24" t="n">
        <v>27891.49</v>
      </c>
      <c r="I3637" s="24" t="n">
        <v>4867.7</v>
      </c>
      <c r="J3637" s="25" t="n">
        <v>45530</v>
      </c>
      <c r="K3637" s="25" t="n">
        <v>45996</v>
      </c>
      <c r="L3637" t="n">
        <v>5</v>
      </c>
      <c r="M3637" t="n">
        <v>3</v>
      </c>
      <c r="N3637" t="n">
        <v>3</v>
      </c>
      <c r="O3637">
        <f>DATE(2026,1,1)-K3637</f>
        <v/>
      </c>
      <c r="P3637">
        <f>IF(G3637&gt;=2,"Repeat","One-time")</f>
        <v/>
      </c>
    </row>
    <row r="3638">
      <c r="A3638" t="inlineStr">
        <is>
          <t>C05015</t>
        </is>
      </c>
      <c r="B3638" t="inlineStr">
        <is>
          <t>Rahul Reddy</t>
        </is>
      </c>
      <c r="C3638" t="inlineStr">
        <is>
          <t>East</t>
        </is>
      </c>
      <c r="D3638" t="inlineStr">
        <is>
          <t>Patna</t>
        </is>
      </c>
      <c r="E3638" t="inlineStr">
        <is>
          <t>Yes</t>
        </is>
      </c>
      <c r="F3638" t="inlineStr">
        <is>
          <t>At Risk</t>
        </is>
      </c>
      <c r="G3638" t="n">
        <v>5</v>
      </c>
      <c r="H3638" s="24" t="n">
        <v>27887.22</v>
      </c>
      <c r="I3638" s="24" t="n">
        <v>3097.89</v>
      </c>
      <c r="J3638" s="25" t="n">
        <v>45554</v>
      </c>
      <c r="K3638" s="25" t="n">
        <v>45658</v>
      </c>
      <c r="L3638" t="n">
        <v>2</v>
      </c>
      <c r="M3638" t="n">
        <v>4</v>
      </c>
      <c r="N3638" t="n">
        <v>3</v>
      </c>
      <c r="O3638">
        <f>DATE(2026,1,1)-K3638</f>
        <v/>
      </c>
      <c r="P3638">
        <f>IF(G3638&gt;=2,"Repeat","One-time")</f>
        <v/>
      </c>
    </row>
    <row r="3639">
      <c r="A3639" t="inlineStr">
        <is>
          <t>C06771</t>
        </is>
      </c>
      <c r="B3639" t="inlineStr">
        <is>
          <t>Deepak Chopra</t>
        </is>
      </c>
      <c r="C3639" t="inlineStr">
        <is>
          <t>West</t>
        </is>
      </c>
      <c r="D3639" t="inlineStr">
        <is>
          <t>Pune</t>
        </is>
      </c>
      <c r="E3639" t="inlineStr">
        <is>
          <t>Yes</t>
        </is>
      </c>
      <c r="F3639" t="inlineStr">
        <is>
          <t>Loyal</t>
        </is>
      </c>
      <c r="G3639" t="n">
        <v>5</v>
      </c>
      <c r="H3639" s="24" t="n">
        <v>27875.79</v>
      </c>
      <c r="I3639" s="24" t="n">
        <v>7092.8</v>
      </c>
      <c r="J3639" s="25" t="n">
        <v>45596</v>
      </c>
      <c r="K3639" s="25" t="n">
        <v>45887</v>
      </c>
      <c r="L3639" t="n">
        <v>3</v>
      </c>
      <c r="M3639" t="n">
        <v>4</v>
      </c>
      <c r="N3639" t="n">
        <v>3</v>
      </c>
      <c r="O3639">
        <f>DATE(2026,1,1)-K3639</f>
        <v/>
      </c>
      <c r="P3639">
        <f>IF(G3639&gt;=2,"Repeat","One-time")</f>
        <v/>
      </c>
    </row>
    <row r="3640">
      <c r="A3640" t="inlineStr">
        <is>
          <t>C08070</t>
        </is>
      </c>
      <c r="B3640" t="inlineStr">
        <is>
          <t>Gurpreet Sharma</t>
        </is>
      </c>
      <c r="C3640" t="inlineStr">
        <is>
          <t>West</t>
        </is>
      </c>
      <c r="D3640" t="inlineStr">
        <is>
          <t>Mumbai</t>
        </is>
      </c>
      <c r="E3640" t="inlineStr">
        <is>
          <t>No</t>
        </is>
      </c>
      <c r="F3640" t="inlineStr">
        <is>
          <t>Loyal</t>
        </is>
      </c>
      <c r="G3640" t="n">
        <v>9</v>
      </c>
      <c r="H3640" s="24" t="n">
        <v>27873.3</v>
      </c>
      <c r="I3640" s="24" t="n">
        <v>5217.39</v>
      </c>
      <c r="J3640" s="25" t="n">
        <v>45753</v>
      </c>
      <c r="K3640" s="25" t="n">
        <v>46012</v>
      </c>
      <c r="L3640" t="n">
        <v>5</v>
      </c>
      <c r="M3640" t="n">
        <v>5</v>
      </c>
      <c r="N3640" t="n">
        <v>3</v>
      </c>
      <c r="O3640">
        <f>DATE(2026,1,1)-K3640</f>
        <v/>
      </c>
      <c r="P3640">
        <f>IF(G3640&gt;=2,"Repeat","One-time")</f>
        <v/>
      </c>
    </row>
    <row r="3641">
      <c r="A3641" t="inlineStr">
        <is>
          <t>C03524</t>
        </is>
      </c>
      <c r="B3641" t="inlineStr">
        <is>
          <t>Arjun Patel</t>
        </is>
      </c>
      <c r="C3641" t="inlineStr">
        <is>
          <t>West</t>
        </is>
      </c>
      <c r="D3641" t="inlineStr">
        <is>
          <t>Surat</t>
        </is>
      </c>
      <c r="E3641" t="inlineStr">
        <is>
          <t>No</t>
        </is>
      </c>
      <c r="F3641" t="inlineStr">
        <is>
          <t>At Risk</t>
        </is>
      </c>
      <c r="G3641" t="n">
        <v>3</v>
      </c>
      <c r="H3641" s="24" t="n">
        <v>27863.63</v>
      </c>
      <c r="I3641" s="24" t="n">
        <v>5967.43</v>
      </c>
      <c r="J3641" s="25" t="n">
        <v>45355</v>
      </c>
      <c r="K3641" s="25" t="n">
        <v>45526</v>
      </c>
      <c r="L3641" t="n">
        <v>2</v>
      </c>
      <c r="M3641" t="n">
        <v>3</v>
      </c>
      <c r="N3641" t="n">
        <v>3</v>
      </c>
      <c r="O3641">
        <f>DATE(2026,1,1)-K3641</f>
        <v/>
      </c>
      <c r="P3641">
        <f>IF(G3641&gt;=2,"Repeat","One-time")</f>
        <v/>
      </c>
    </row>
    <row r="3642">
      <c r="A3642" t="inlineStr">
        <is>
          <t>C06015</t>
        </is>
      </c>
      <c r="B3642" t="inlineStr">
        <is>
          <t>Gurpreet Reddy</t>
        </is>
      </c>
      <c r="C3642" t="inlineStr">
        <is>
          <t>North</t>
        </is>
      </c>
      <c r="D3642" t="inlineStr">
        <is>
          <t>Delhi</t>
        </is>
      </c>
      <c r="E3642" t="inlineStr">
        <is>
          <t>No</t>
        </is>
      </c>
      <c r="F3642" t="inlineStr">
        <is>
          <t>At Risk</t>
        </is>
      </c>
      <c r="G3642" t="n">
        <v>3</v>
      </c>
      <c r="H3642" s="24" t="n">
        <v>27853.85</v>
      </c>
      <c r="I3642" s="24" t="n">
        <v>531.1799999999999</v>
      </c>
      <c r="J3642" s="25" t="n">
        <v>45565</v>
      </c>
      <c r="K3642" s="25" t="n">
        <v>45626</v>
      </c>
      <c r="L3642" t="n">
        <v>2</v>
      </c>
      <c r="M3642" t="n">
        <v>3</v>
      </c>
      <c r="N3642" t="n">
        <v>3</v>
      </c>
      <c r="O3642">
        <f>DATE(2026,1,1)-K3642</f>
        <v/>
      </c>
      <c r="P3642">
        <f>IF(G3642&gt;=2,"Repeat","One-time")</f>
        <v/>
      </c>
    </row>
    <row r="3643">
      <c r="A3643" t="inlineStr">
        <is>
          <t>C04613</t>
        </is>
      </c>
      <c r="B3643" t="inlineStr">
        <is>
          <t>Ritu Mukherjee</t>
        </is>
      </c>
      <c r="C3643" t="inlineStr">
        <is>
          <t>North</t>
        </is>
      </c>
      <c r="D3643" t="inlineStr">
        <is>
          <t>Delhi</t>
        </is>
      </c>
      <c r="E3643" t="inlineStr">
        <is>
          <t>No</t>
        </is>
      </c>
      <c r="F3643" t="inlineStr">
        <is>
          <t>At Risk</t>
        </is>
      </c>
      <c r="G3643" t="n">
        <v>4</v>
      </c>
      <c r="H3643" s="24" t="n">
        <v>27851.83</v>
      </c>
      <c r="I3643" s="24" t="n">
        <v>5367.86</v>
      </c>
      <c r="J3643" s="25" t="n">
        <v>45432</v>
      </c>
      <c r="K3643" s="25" t="n">
        <v>45694</v>
      </c>
      <c r="L3643" t="n">
        <v>2</v>
      </c>
      <c r="M3643" t="n">
        <v>3</v>
      </c>
      <c r="N3643" t="n">
        <v>3</v>
      </c>
      <c r="O3643">
        <f>DATE(2026,1,1)-K3643</f>
        <v/>
      </c>
      <c r="P3643">
        <f>IF(G3643&gt;=2,"Repeat","One-time")</f>
        <v/>
      </c>
    </row>
    <row r="3644">
      <c r="A3644" t="inlineStr">
        <is>
          <t>C00743</t>
        </is>
      </c>
      <c r="B3644" t="inlineStr">
        <is>
          <t>Sneha Pillai</t>
        </is>
      </c>
      <c r="C3644" t="inlineStr">
        <is>
          <t>North</t>
        </is>
      </c>
      <c r="D3644" t="inlineStr">
        <is>
          <t>Jaipur</t>
        </is>
      </c>
      <c r="E3644" t="inlineStr">
        <is>
          <t>Yes</t>
        </is>
      </c>
      <c r="F3644" t="inlineStr">
        <is>
          <t>Loyal</t>
        </is>
      </c>
      <c r="G3644" t="n">
        <v>9</v>
      </c>
      <c r="H3644" s="24" t="n">
        <v>27845.2</v>
      </c>
      <c r="I3644" s="24" t="n">
        <v>10893.68</v>
      </c>
      <c r="J3644" s="25" t="n">
        <v>44975</v>
      </c>
      <c r="K3644" s="25" t="n">
        <v>45882</v>
      </c>
      <c r="L3644" t="n">
        <v>3</v>
      </c>
      <c r="M3644" t="n">
        <v>5</v>
      </c>
      <c r="N3644" t="n">
        <v>3</v>
      </c>
      <c r="O3644">
        <f>DATE(2026,1,1)-K3644</f>
        <v/>
      </c>
      <c r="P3644">
        <f>IF(G3644&gt;=2,"Repeat","One-time")</f>
        <v/>
      </c>
    </row>
    <row r="3645">
      <c r="A3645" t="inlineStr">
        <is>
          <t>C00495</t>
        </is>
      </c>
      <c r="B3645" t="inlineStr">
        <is>
          <t>Varun Shah</t>
        </is>
      </c>
      <c r="C3645" t="inlineStr">
        <is>
          <t>South</t>
        </is>
      </c>
      <c r="D3645" t="inlineStr">
        <is>
          <t>Bengaluru</t>
        </is>
      </c>
      <c r="E3645" t="inlineStr">
        <is>
          <t>No</t>
        </is>
      </c>
      <c r="F3645" t="inlineStr">
        <is>
          <t>At Risk</t>
        </is>
      </c>
      <c r="G3645" t="n">
        <v>9</v>
      </c>
      <c r="H3645" s="24" t="n">
        <v>27842.81</v>
      </c>
      <c r="I3645" s="24" t="n">
        <v>6514.27</v>
      </c>
      <c r="J3645" s="25" t="n">
        <v>44946</v>
      </c>
      <c r="K3645" s="25" t="n">
        <v>45569</v>
      </c>
      <c r="L3645" t="n">
        <v>2</v>
      </c>
      <c r="M3645" t="n">
        <v>5</v>
      </c>
      <c r="N3645" t="n">
        <v>3</v>
      </c>
      <c r="O3645">
        <f>DATE(2026,1,1)-K3645</f>
        <v/>
      </c>
      <c r="P3645">
        <f>IF(G3645&gt;=2,"Repeat","One-time")</f>
        <v/>
      </c>
    </row>
    <row r="3646">
      <c r="A3646" t="inlineStr">
        <is>
          <t>C09752</t>
        </is>
      </c>
      <c r="B3646" t="inlineStr">
        <is>
          <t>Isha Fernandes</t>
        </is>
      </c>
      <c r="C3646" t="inlineStr">
        <is>
          <t>North</t>
        </is>
      </c>
      <c r="D3646" t="inlineStr">
        <is>
          <t>Delhi</t>
        </is>
      </c>
      <c r="E3646" t="inlineStr">
        <is>
          <t>Yes</t>
        </is>
      </c>
      <c r="F3646" t="inlineStr">
        <is>
          <t>New</t>
        </is>
      </c>
      <c r="G3646" t="n">
        <v>2</v>
      </c>
      <c r="H3646" s="24" t="n">
        <v>27835.51</v>
      </c>
      <c r="I3646" s="24" t="n">
        <v>3781.96</v>
      </c>
      <c r="J3646" s="25" t="n">
        <v>45950</v>
      </c>
      <c r="K3646" s="25" t="n">
        <v>46012</v>
      </c>
      <c r="L3646" t="n">
        <v>5</v>
      </c>
      <c r="M3646" t="n">
        <v>2</v>
      </c>
      <c r="N3646" t="n">
        <v>3</v>
      </c>
      <c r="O3646">
        <f>DATE(2026,1,1)-K3646</f>
        <v/>
      </c>
      <c r="P3646">
        <f>IF(G3646&gt;=2,"Repeat","One-time")</f>
        <v/>
      </c>
    </row>
    <row r="3647">
      <c r="A3647" t="inlineStr">
        <is>
          <t>C02499</t>
        </is>
      </c>
      <c r="B3647" t="inlineStr">
        <is>
          <t>Ritu Bose</t>
        </is>
      </c>
      <c r="C3647" t="inlineStr">
        <is>
          <t>West</t>
        </is>
      </c>
      <c r="D3647" t="inlineStr">
        <is>
          <t>Panaji</t>
        </is>
      </c>
      <c r="E3647" t="inlineStr">
        <is>
          <t>No</t>
        </is>
      </c>
      <c r="F3647" t="inlineStr">
        <is>
          <t>At Risk</t>
        </is>
      </c>
      <c r="G3647" t="n">
        <v>4</v>
      </c>
      <c r="H3647" s="24" t="n">
        <v>27821.97</v>
      </c>
      <c r="I3647" s="24" t="n">
        <v>4314.84</v>
      </c>
      <c r="J3647" s="25" t="n">
        <v>45184</v>
      </c>
      <c r="K3647" s="25" t="n">
        <v>45600</v>
      </c>
      <c r="L3647" t="n">
        <v>2</v>
      </c>
      <c r="M3647" t="n">
        <v>3</v>
      </c>
      <c r="N3647" t="n">
        <v>3</v>
      </c>
      <c r="O3647">
        <f>DATE(2026,1,1)-K3647</f>
        <v/>
      </c>
      <c r="P3647">
        <f>IF(G3647&gt;=2,"Repeat","One-time")</f>
        <v/>
      </c>
    </row>
    <row r="3648">
      <c r="A3648" t="inlineStr">
        <is>
          <t>C08761</t>
        </is>
      </c>
      <c r="B3648" t="inlineStr">
        <is>
          <t>Ananya Patel</t>
        </is>
      </c>
      <c r="C3648" t="inlineStr">
        <is>
          <t>Central</t>
        </is>
      </c>
      <c r="D3648" t="inlineStr">
        <is>
          <t>Nagpur</t>
        </is>
      </c>
      <c r="E3648" t="inlineStr">
        <is>
          <t>No</t>
        </is>
      </c>
      <c r="F3648" t="inlineStr">
        <is>
          <t>Loyal</t>
        </is>
      </c>
      <c r="G3648" t="n">
        <v>3</v>
      </c>
      <c r="H3648" s="24" t="n">
        <v>27801.28</v>
      </c>
      <c r="I3648" s="24" t="n">
        <v>2941.82</v>
      </c>
      <c r="J3648" s="25" t="n">
        <v>45857</v>
      </c>
      <c r="K3648" s="25" t="n">
        <v>45998</v>
      </c>
      <c r="L3648" t="n">
        <v>5</v>
      </c>
      <c r="M3648" t="n">
        <v>3</v>
      </c>
      <c r="N3648" t="n">
        <v>3</v>
      </c>
      <c r="O3648">
        <f>DATE(2026,1,1)-K3648</f>
        <v/>
      </c>
      <c r="P3648">
        <f>IF(G3648&gt;=2,"Repeat","One-time")</f>
        <v/>
      </c>
    </row>
    <row r="3649">
      <c r="A3649" t="inlineStr">
        <is>
          <t>C06642</t>
        </is>
      </c>
      <c r="B3649" t="inlineStr">
        <is>
          <t>Kavya Bose</t>
        </is>
      </c>
      <c r="C3649" t="inlineStr">
        <is>
          <t>South</t>
        </is>
      </c>
      <c r="D3649" t="inlineStr">
        <is>
          <t>Hyderabad</t>
        </is>
      </c>
      <c r="E3649" t="inlineStr">
        <is>
          <t>No</t>
        </is>
      </c>
      <c r="F3649" t="inlineStr">
        <is>
          <t>Loyal</t>
        </is>
      </c>
      <c r="G3649" t="n">
        <v>4</v>
      </c>
      <c r="H3649" s="24" t="n">
        <v>27796.29</v>
      </c>
      <c r="I3649" s="24" t="n">
        <v>1890.3</v>
      </c>
      <c r="J3649" s="25" t="n">
        <v>45576</v>
      </c>
      <c r="K3649" s="25" t="n">
        <v>45881</v>
      </c>
      <c r="L3649" t="n">
        <v>3</v>
      </c>
      <c r="M3649" t="n">
        <v>3</v>
      </c>
      <c r="N3649" t="n">
        <v>3</v>
      </c>
      <c r="O3649">
        <f>DATE(2026,1,1)-K3649</f>
        <v/>
      </c>
      <c r="P3649">
        <f>IF(G3649&gt;=2,"Repeat","One-time")</f>
        <v/>
      </c>
    </row>
    <row r="3650">
      <c r="A3650" t="inlineStr">
        <is>
          <t>C02351</t>
        </is>
      </c>
      <c r="B3650" t="inlineStr">
        <is>
          <t>Divya Yadav</t>
        </is>
      </c>
      <c r="C3650" t="inlineStr">
        <is>
          <t>West</t>
        </is>
      </c>
      <c r="D3650" t="inlineStr">
        <is>
          <t>Pune</t>
        </is>
      </c>
      <c r="E3650" t="inlineStr">
        <is>
          <t>No</t>
        </is>
      </c>
      <c r="F3650" t="inlineStr">
        <is>
          <t>Loyal</t>
        </is>
      </c>
      <c r="G3650" t="n">
        <v>8</v>
      </c>
      <c r="H3650" s="24" t="n">
        <v>27794.29</v>
      </c>
      <c r="I3650" s="24" t="n">
        <v>5198.93</v>
      </c>
      <c r="J3650" s="25" t="n">
        <v>45212</v>
      </c>
      <c r="K3650" s="25" t="n">
        <v>45933</v>
      </c>
      <c r="L3650" t="n">
        <v>4</v>
      </c>
      <c r="M3650" t="n">
        <v>4</v>
      </c>
      <c r="N3650" t="n">
        <v>3</v>
      </c>
      <c r="O3650">
        <f>DATE(2026,1,1)-K3650</f>
        <v/>
      </c>
      <c r="P3650">
        <f>IF(G3650&gt;=2,"Repeat","One-time")</f>
        <v/>
      </c>
    </row>
    <row r="3651">
      <c r="A3651" t="inlineStr">
        <is>
          <t>C02748</t>
        </is>
      </c>
      <c r="B3651" t="inlineStr">
        <is>
          <t>Isha Fernandes</t>
        </is>
      </c>
      <c r="C3651" t="inlineStr">
        <is>
          <t>West</t>
        </is>
      </c>
      <c r="D3651" t="inlineStr">
        <is>
          <t>Surat</t>
        </is>
      </c>
      <c r="E3651" t="inlineStr">
        <is>
          <t>No</t>
        </is>
      </c>
      <c r="F3651" t="inlineStr">
        <is>
          <t>Loyal</t>
        </is>
      </c>
      <c r="G3651" t="n">
        <v>7</v>
      </c>
      <c r="H3651" s="24" t="n">
        <v>27791.68</v>
      </c>
      <c r="I3651" s="24" t="n">
        <v>9142.639999999999</v>
      </c>
      <c r="J3651" s="25" t="n">
        <v>45167</v>
      </c>
      <c r="K3651" s="25" t="n">
        <v>45871</v>
      </c>
      <c r="L3651" t="n">
        <v>3</v>
      </c>
      <c r="M3651" t="n">
        <v>4</v>
      </c>
      <c r="N3651" t="n">
        <v>3</v>
      </c>
      <c r="O3651">
        <f>DATE(2026,1,1)-K3651</f>
        <v/>
      </c>
      <c r="P3651">
        <f>IF(G3651&gt;=2,"Repeat","One-time")</f>
        <v/>
      </c>
    </row>
    <row r="3652">
      <c r="A3652" t="inlineStr">
        <is>
          <t>C03061</t>
        </is>
      </c>
      <c r="B3652" t="inlineStr">
        <is>
          <t>Amit Das</t>
        </is>
      </c>
      <c r="C3652" t="inlineStr">
        <is>
          <t>North</t>
        </is>
      </c>
      <c r="D3652" t="inlineStr">
        <is>
          <t>Lucknow</t>
        </is>
      </c>
      <c r="E3652" t="inlineStr">
        <is>
          <t>No</t>
        </is>
      </c>
      <c r="F3652" t="inlineStr">
        <is>
          <t>At Risk</t>
        </is>
      </c>
      <c r="G3652" t="n">
        <v>3</v>
      </c>
      <c r="H3652" s="24" t="n">
        <v>27787.5</v>
      </c>
      <c r="I3652" s="24" t="n">
        <v>1643.4</v>
      </c>
      <c r="J3652" s="25" t="n">
        <v>45242</v>
      </c>
      <c r="K3652" s="25" t="n">
        <v>45383</v>
      </c>
      <c r="L3652" t="n">
        <v>1</v>
      </c>
      <c r="M3652" t="n">
        <v>3</v>
      </c>
      <c r="N3652" t="n">
        <v>3</v>
      </c>
      <c r="O3652">
        <f>DATE(2026,1,1)-K3652</f>
        <v/>
      </c>
      <c r="P3652">
        <f>IF(G3652&gt;=2,"Repeat","One-time")</f>
        <v/>
      </c>
    </row>
    <row r="3653">
      <c r="A3653" t="inlineStr">
        <is>
          <t>C01506</t>
        </is>
      </c>
      <c r="B3653" t="inlineStr">
        <is>
          <t>Aarav Bose</t>
        </is>
      </c>
      <c r="C3653" t="inlineStr">
        <is>
          <t>North</t>
        </is>
      </c>
      <c r="D3653" t="inlineStr">
        <is>
          <t>Delhi</t>
        </is>
      </c>
      <c r="E3653" t="inlineStr">
        <is>
          <t>No</t>
        </is>
      </c>
      <c r="F3653" t="inlineStr">
        <is>
          <t>At Risk</t>
        </is>
      </c>
      <c r="G3653" t="n">
        <v>8</v>
      </c>
      <c r="H3653" s="24" t="n">
        <v>27768.3</v>
      </c>
      <c r="I3653" s="24" t="n">
        <v>11633.63</v>
      </c>
      <c r="J3653" s="25" t="n">
        <v>45028</v>
      </c>
      <c r="K3653" s="25" t="n">
        <v>45134</v>
      </c>
      <c r="L3653" t="n">
        <v>1</v>
      </c>
      <c r="M3653" t="n">
        <v>4</v>
      </c>
      <c r="N3653" t="n">
        <v>3</v>
      </c>
      <c r="O3653">
        <f>DATE(2026,1,1)-K3653</f>
        <v/>
      </c>
      <c r="P3653">
        <f>IF(G3653&gt;=2,"Repeat","One-time")</f>
        <v/>
      </c>
    </row>
    <row r="3654">
      <c r="A3654" t="inlineStr">
        <is>
          <t>C03119</t>
        </is>
      </c>
      <c r="B3654" t="inlineStr">
        <is>
          <t>Meera Reddy</t>
        </is>
      </c>
      <c r="C3654" t="inlineStr">
        <is>
          <t>North</t>
        </is>
      </c>
      <c r="D3654" t="inlineStr">
        <is>
          <t>Lucknow</t>
        </is>
      </c>
      <c r="E3654" t="inlineStr">
        <is>
          <t>No</t>
        </is>
      </c>
      <c r="F3654" t="inlineStr">
        <is>
          <t>Loyal</t>
        </is>
      </c>
      <c r="G3654" t="n">
        <v>5</v>
      </c>
      <c r="H3654" s="24" t="n">
        <v>27762.58</v>
      </c>
      <c r="I3654" s="24" t="n">
        <v>5761.68</v>
      </c>
      <c r="J3654" s="25" t="n">
        <v>45209</v>
      </c>
      <c r="K3654" s="25" t="n">
        <v>45949</v>
      </c>
      <c r="L3654" t="n">
        <v>4</v>
      </c>
      <c r="M3654" t="n">
        <v>4</v>
      </c>
      <c r="N3654" t="n">
        <v>3</v>
      </c>
      <c r="O3654">
        <f>DATE(2026,1,1)-K3654</f>
        <v/>
      </c>
      <c r="P3654">
        <f>IF(G3654&gt;=2,"Repeat","One-time")</f>
        <v/>
      </c>
    </row>
    <row r="3655">
      <c r="A3655" t="inlineStr">
        <is>
          <t>C09047</t>
        </is>
      </c>
      <c r="B3655" t="inlineStr">
        <is>
          <t>Varun Verma</t>
        </is>
      </c>
      <c r="C3655" t="inlineStr">
        <is>
          <t>East</t>
        </is>
      </c>
      <c r="D3655" t="inlineStr">
        <is>
          <t>Kolkata</t>
        </is>
      </c>
      <c r="E3655" t="inlineStr">
        <is>
          <t>No</t>
        </is>
      </c>
      <c r="F3655" t="inlineStr">
        <is>
          <t>Loyal</t>
        </is>
      </c>
      <c r="G3655" t="n">
        <v>3</v>
      </c>
      <c r="H3655" s="24" t="n">
        <v>27753.65</v>
      </c>
      <c r="I3655" s="24" t="n">
        <v>3988.69</v>
      </c>
      <c r="J3655" s="25" t="n">
        <v>45839</v>
      </c>
      <c r="K3655" s="25" t="n">
        <v>45934</v>
      </c>
      <c r="L3655" t="n">
        <v>4</v>
      </c>
      <c r="M3655" t="n">
        <v>3</v>
      </c>
      <c r="N3655" t="n">
        <v>3</v>
      </c>
      <c r="O3655">
        <f>DATE(2026,1,1)-K3655</f>
        <v/>
      </c>
      <c r="P3655">
        <f>IF(G3655&gt;=2,"Repeat","One-time")</f>
        <v/>
      </c>
    </row>
    <row r="3656">
      <c r="A3656" t="inlineStr">
        <is>
          <t>C07062</t>
        </is>
      </c>
      <c r="B3656" t="inlineStr">
        <is>
          <t>Swati Pillai</t>
        </is>
      </c>
      <c r="C3656" t="inlineStr">
        <is>
          <t>West</t>
        </is>
      </c>
      <c r="D3656" t="inlineStr">
        <is>
          <t>Mumbai</t>
        </is>
      </c>
      <c r="E3656" t="inlineStr">
        <is>
          <t>No</t>
        </is>
      </c>
      <c r="F3656" t="inlineStr">
        <is>
          <t>At Risk</t>
        </is>
      </c>
      <c r="G3656" t="n">
        <v>3</v>
      </c>
      <c r="H3656" s="24" t="n">
        <v>27722.85</v>
      </c>
      <c r="I3656" s="24" t="n">
        <v>4484.91</v>
      </c>
      <c r="J3656" s="25" t="n">
        <v>45597</v>
      </c>
      <c r="K3656" s="25" t="n">
        <v>45747</v>
      </c>
      <c r="L3656" t="n">
        <v>2</v>
      </c>
      <c r="M3656" t="n">
        <v>3</v>
      </c>
      <c r="N3656" t="n">
        <v>3</v>
      </c>
      <c r="O3656">
        <f>DATE(2026,1,1)-K3656</f>
        <v/>
      </c>
      <c r="P3656">
        <f>IF(G3656&gt;=2,"Repeat","One-time")</f>
        <v/>
      </c>
    </row>
    <row r="3657">
      <c r="A3657" t="inlineStr">
        <is>
          <t>C08374</t>
        </is>
      </c>
      <c r="B3657" t="inlineStr">
        <is>
          <t>Gurpreet Ghosh</t>
        </is>
      </c>
      <c r="C3657" t="inlineStr">
        <is>
          <t>North</t>
        </is>
      </c>
      <c r="D3657" t="inlineStr">
        <is>
          <t>Delhi</t>
        </is>
      </c>
      <c r="E3657" t="inlineStr">
        <is>
          <t>No</t>
        </is>
      </c>
      <c r="F3657" t="inlineStr">
        <is>
          <t>Occasional</t>
        </is>
      </c>
      <c r="G3657" t="n">
        <v>1</v>
      </c>
      <c r="H3657" s="24" t="n">
        <v>27716.06</v>
      </c>
      <c r="I3657" s="24" t="n">
        <v>3758.14</v>
      </c>
      <c r="J3657" s="25" t="n">
        <v>45852</v>
      </c>
      <c r="K3657" s="25" t="n">
        <v>45852</v>
      </c>
      <c r="L3657" t="n">
        <v>3</v>
      </c>
      <c r="M3657" t="n">
        <v>1</v>
      </c>
      <c r="N3657" t="n">
        <v>3</v>
      </c>
      <c r="O3657">
        <f>DATE(2026,1,1)-K3657</f>
        <v/>
      </c>
      <c r="P3657">
        <f>IF(G3657&gt;=2,"Repeat","One-time")</f>
        <v/>
      </c>
    </row>
    <row r="3658">
      <c r="A3658" t="inlineStr">
        <is>
          <t>C04151</t>
        </is>
      </c>
      <c r="B3658" t="inlineStr">
        <is>
          <t>Joseph Thakur</t>
        </is>
      </c>
      <c r="C3658" t="inlineStr">
        <is>
          <t>North</t>
        </is>
      </c>
      <c r="D3658" t="inlineStr">
        <is>
          <t>Gurugram</t>
        </is>
      </c>
      <c r="E3658" t="inlineStr">
        <is>
          <t>Yes</t>
        </is>
      </c>
      <c r="F3658" t="inlineStr">
        <is>
          <t>Loyal</t>
        </is>
      </c>
      <c r="G3658" t="n">
        <v>5</v>
      </c>
      <c r="H3658" s="24" t="n">
        <v>27683.81</v>
      </c>
      <c r="I3658" s="24" t="n">
        <v>5148.74</v>
      </c>
      <c r="J3658" s="25" t="n">
        <v>45419</v>
      </c>
      <c r="K3658" s="25" t="n">
        <v>45848</v>
      </c>
      <c r="L3658" t="n">
        <v>3</v>
      </c>
      <c r="M3658" t="n">
        <v>4</v>
      </c>
      <c r="N3658" t="n">
        <v>3</v>
      </c>
      <c r="O3658">
        <f>DATE(2026,1,1)-K3658</f>
        <v/>
      </c>
      <c r="P3658">
        <f>IF(G3658&gt;=2,"Repeat","One-time")</f>
        <v/>
      </c>
    </row>
    <row r="3659">
      <c r="A3659" t="inlineStr">
        <is>
          <t>C01114</t>
        </is>
      </c>
      <c r="B3659" t="inlineStr">
        <is>
          <t>Zoya Fernandes</t>
        </is>
      </c>
      <c r="C3659" t="inlineStr">
        <is>
          <t>South</t>
        </is>
      </c>
      <c r="D3659" t="inlineStr">
        <is>
          <t>Kochi</t>
        </is>
      </c>
      <c r="E3659" t="inlineStr">
        <is>
          <t>No</t>
        </is>
      </c>
      <c r="F3659" t="inlineStr">
        <is>
          <t>At Risk</t>
        </is>
      </c>
      <c r="G3659" t="n">
        <v>8</v>
      </c>
      <c r="H3659" s="24" t="n">
        <v>27646.15</v>
      </c>
      <c r="I3659" s="24" t="n">
        <v>8831.59</v>
      </c>
      <c r="J3659" s="25" t="n">
        <v>44961</v>
      </c>
      <c r="K3659" s="25" t="n">
        <v>45304</v>
      </c>
      <c r="L3659" t="n">
        <v>1</v>
      </c>
      <c r="M3659" t="n">
        <v>4</v>
      </c>
      <c r="N3659" t="n">
        <v>3</v>
      </c>
      <c r="O3659">
        <f>DATE(2026,1,1)-K3659</f>
        <v/>
      </c>
      <c r="P3659">
        <f>IF(G3659&gt;=2,"Repeat","One-time")</f>
        <v/>
      </c>
    </row>
    <row r="3660">
      <c r="A3660" t="inlineStr">
        <is>
          <t>C10884</t>
        </is>
      </c>
      <c r="B3660" t="inlineStr">
        <is>
          <t>Suresh Kumar</t>
        </is>
      </c>
      <c r="C3660" t="inlineStr">
        <is>
          <t>West</t>
        </is>
      </c>
      <c r="D3660" t="inlineStr">
        <is>
          <t>Ahmedabad</t>
        </is>
      </c>
      <c r="E3660" t="inlineStr">
        <is>
          <t>No</t>
        </is>
      </c>
      <c r="F3660" t="inlineStr">
        <is>
          <t>New</t>
        </is>
      </c>
      <c r="G3660" t="n">
        <v>1</v>
      </c>
      <c r="H3660" s="24" t="n">
        <v>27632.28</v>
      </c>
      <c r="I3660" s="24" t="n">
        <v>1387.32</v>
      </c>
      <c r="J3660" s="25" t="n">
        <v>45970</v>
      </c>
      <c r="K3660" s="25" t="n">
        <v>45970</v>
      </c>
      <c r="L3660" t="n">
        <v>4</v>
      </c>
      <c r="M3660" t="n">
        <v>2</v>
      </c>
      <c r="N3660" t="n">
        <v>3</v>
      </c>
      <c r="O3660">
        <f>DATE(2026,1,1)-K3660</f>
        <v/>
      </c>
      <c r="P3660">
        <f>IF(G3660&gt;=2,"Repeat","One-time")</f>
        <v/>
      </c>
    </row>
    <row r="3661">
      <c r="A3661" t="inlineStr">
        <is>
          <t>C07021</t>
        </is>
      </c>
      <c r="B3661" t="inlineStr">
        <is>
          <t>Swati Ghosh</t>
        </is>
      </c>
      <c r="C3661" t="inlineStr">
        <is>
          <t>South</t>
        </is>
      </c>
      <c r="D3661" t="inlineStr">
        <is>
          <t>Bengaluru</t>
        </is>
      </c>
      <c r="E3661" t="inlineStr">
        <is>
          <t>No</t>
        </is>
      </c>
      <c r="F3661" t="inlineStr">
        <is>
          <t>Loyal</t>
        </is>
      </c>
      <c r="G3661" t="n">
        <v>7</v>
      </c>
      <c r="H3661" s="24" t="n">
        <v>27614.07</v>
      </c>
      <c r="I3661" s="24" t="n">
        <v>3061.4</v>
      </c>
      <c r="J3661" s="25" t="n">
        <v>45597</v>
      </c>
      <c r="K3661" s="25" t="n">
        <v>45828</v>
      </c>
      <c r="L3661" t="n">
        <v>3</v>
      </c>
      <c r="M3661" t="n">
        <v>4</v>
      </c>
      <c r="N3661" t="n">
        <v>3</v>
      </c>
      <c r="O3661">
        <f>DATE(2026,1,1)-K3661</f>
        <v/>
      </c>
      <c r="P3661">
        <f>IF(G3661&gt;=2,"Repeat","One-time")</f>
        <v/>
      </c>
    </row>
    <row r="3662">
      <c r="A3662" t="inlineStr">
        <is>
          <t>C04919</t>
        </is>
      </c>
      <c r="B3662" t="inlineStr">
        <is>
          <t>Manish Gupta</t>
        </is>
      </c>
      <c r="C3662" t="inlineStr">
        <is>
          <t>North</t>
        </is>
      </c>
      <c r="D3662" t="inlineStr">
        <is>
          <t>Delhi</t>
        </is>
      </c>
      <c r="E3662" t="inlineStr">
        <is>
          <t>Yes</t>
        </is>
      </c>
      <c r="F3662" t="inlineStr">
        <is>
          <t>Loyal</t>
        </is>
      </c>
      <c r="G3662" t="n">
        <v>4</v>
      </c>
      <c r="H3662" s="24" t="n">
        <v>27604.65</v>
      </c>
      <c r="I3662" s="24" t="n">
        <v>4120.65</v>
      </c>
      <c r="J3662" s="25" t="n">
        <v>45507</v>
      </c>
      <c r="K3662" s="25" t="n">
        <v>45934</v>
      </c>
      <c r="L3662" t="n">
        <v>4</v>
      </c>
      <c r="M3662" t="n">
        <v>3</v>
      </c>
      <c r="N3662" t="n">
        <v>3</v>
      </c>
      <c r="O3662">
        <f>DATE(2026,1,1)-K3662</f>
        <v/>
      </c>
      <c r="P3662">
        <f>IF(G3662&gt;=2,"Repeat","One-time")</f>
        <v/>
      </c>
    </row>
    <row r="3663">
      <c r="A3663" t="inlineStr">
        <is>
          <t>C07186</t>
        </is>
      </c>
      <c r="B3663" t="inlineStr">
        <is>
          <t>Meera Mishra</t>
        </is>
      </c>
      <c r="C3663" t="inlineStr">
        <is>
          <t>Central</t>
        </is>
      </c>
      <c r="D3663" t="inlineStr">
        <is>
          <t>Indore</t>
        </is>
      </c>
      <c r="E3663" t="inlineStr">
        <is>
          <t>No</t>
        </is>
      </c>
      <c r="F3663" t="inlineStr">
        <is>
          <t>Loyal</t>
        </is>
      </c>
      <c r="G3663" t="n">
        <v>4</v>
      </c>
      <c r="H3663" s="24" t="n">
        <v>27599.07</v>
      </c>
      <c r="I3663" s="24" t="n">
        <v>3503.8</v>
      </c>
      <c r="J3663" s="25" t="n">
        <v>45871</v>
      </c>
      <c r="K3663" s="25" t="n">
        <v>46018</v>
      </c>
      <c r="L3663" t="n">
        <v>5</v>
      </c>
      <c r="M3663" t="n">
        <v>4</v>
      </c>
      <c r="N3663" t="n">
        <v>3</v>
      </c>
      <c r="O3663">
        <f>DATE(2026,1,1)-K3663</f>
        <v/>
      </c>
      <c r="P3663">
        <f>IF(G3663&gt;=2,"Repeat","One-time")</f>
        <v/>
      </c>
    </row>
    <row r="3664">
      <c r="A3664" t="inlineStr">
        <is>
          <t>C04874</t>
        </is>
      </c>
      <c r="B3664" t="inlineStr">
        <is>
          <t>Zoya Das</t>
        </is>
      </c>
      <c r="C3664" t="inlineStr">
        <is>
          <t>South</t>
        </is>
      </c>
      <c r="D3664" t="inlineStr">
        <is>
          <t>Chennai</t>
        </is>
      </c>
      <c r="E3664" t="inlineStr">
        <is>
          <t>No</t>
        </is>
      </c>
      <c r="F3664" t="inlineStr">
        <is>
          <t>Loyal</t>
        </is>
      </c>
      <c r="G3664" t="n">
        <v>8</v>
      </c>
      <c r="H3664" s="24" t="n">
        <v>27592.4</v>
      </c>
      <c r="I3664" s="24" t="n">
        <v>8687.870000000001</v>
      </c>
      <c r="J3664" s="25" t="n">
        <v>45495</v>
      </c>
      <c r="K3664" s="25" t="n">
        <v>45895</v>
      </c>
      <c r="L3664" t="n">
        <v>3</v>
      </c>
      <c r="M3664" t="n">
        <v>4</v>
      </c>
      <c r="N3664" t="n">
        <v>3</v>
      </c>
      <c r="O3664">
        <f>DATE(2026,1,1)-K3664</f>
        <v/>
      </c>
      <c r="P3664">
        <f>IF(G3664&gt;=2,"Repeat","One-time")</f>
        <v/>
      </c>
    </row>
    <row r="3665">
      <c r="A3665" t="inlineStr">
        <is>
          <t>C02425</t>
        </is>
      </c>
      <c r="B3665" t="inlineStr">
        <is>
          <t>Zoya Rao</t>
        </is>
      </c>
      <c r="C3665" t="inlineStr">
        <is>
          <t>South</t>
        </is>
      </c>
      <c r="D3665" t="inlineStr">
        <is>
          <t>Bengaluru</t>
        </is>
      </c>
      <c r="E3665" t="inlineStr">
        <is>
          <t>Yes</t>
        </is>
      </c>
      <c r="F3665" t="inlineStr">
        <is>
          <t>Loyal</t>
        </is>
      </c>
      <c r="G3665" t="n">
        <v>8</v>
      </c>
      <c r="H3665" s="24" t="n">
        <v>27561.92</v>
      </c>
      <c r="I3665" s="24" t="n">
        <v>9226.68</v>
      </c>
      <c r="J3665" s="25" t="n">
        <v>45220</v>
      </c>
      <c r="K3665" s="25" t="n">
        <v>46012</v>
      </c>
      <c r="L3665" t="n">
        <v>5</v>
      </c>
      <c r="M3665" t="n">
        <v>4</v>
      </c>
      <c r="N3665" t="n">
        <v>3</v>
      </c>
      <c r="O3665">
        <f>DATE(2026,1,1)-K3665</f>
        <v/>
      </c>
      <c r="P3665">
        <f>IF(G3665&gt;=2,"Repeat","One-time")</f>
        <v/>
      </c>
    </row>
    <row r="3666">
      <c r="A3666" t="inlineStr">
        <is>
          <t>C08186</t>
        </is>
      </c>
      <c r="B3666" t="inlineStr">
        <is>
          <t>Varun Bose</t>
        </is>
      </c>
      <c r="C3666" t="inlineStr">
        <is>
          <t>North</t>
        </is>
      </c>
      <c r="D3666" t="inlineStr">
        <is>
          <t>Lucknow</t>
        </is>
      </c>
      <c r="E3666" t="inlineStr">
        <is>
          <t>No</t>
        </is>
      </c>
      <c r="F3666" t="inlineStr">
        <is>
          <t>Loyal</t>
        </is>
      </c>
      <c r="G3666" t="n">
        <v>4</v>
      </c>
      <c r="H3666" s="24" t="n">
        <v>27555.16</v>
      </c>
      <c r="I3666" s="24" t="n">
        <v>5375.08</v>
      </c>
      <c r="J3666" s="25" t="n">
        <v>45708</v>
      </c>
      <c r="K3666" s="25" t="n">
        <v>45910</v>
      </c>
      <c r="L3666" t="n">
        <v>3</v>
      </c>
      <c r="M3666" t="n">
        <v>4</v>
      </c>
      <c r="N3666" t="n">
        <v>3</v>
      </c>
      <c r="O3666">
        <f>DATE(2026,1,1)-K3666</f>
        <v/>
      </c>
      <c r="P3666">
        <f>IF(G3666&gt;=2,"Repeat","One-time")</f>
        <v/>
      </c>
    </row>
    <row r="3667">
      <c r="A3667" t="inlineStr">
        <is>
          <t>C08797</t>
        </is>
      </c>
      <c r="B3667" t="inlineStr">
        <is>
          <t>Lakshmi Mehta</t>
        </is>
      </c>
      <c r="C3667" t="inlineStr">
        <is>
          <t>West</t>
        </is>
      </c>
      <c r="D3667" t="inlineStr">
        <is>
          <t>Ahmedabad</t>
        </is>
      </c>
      <c r="E3667" t="inlineStr">
        <is>
          <t>No</t>
        </is>
      </c>
      <c r="F3667" t="inlineStr">
        <is>
          <t>Loyal</t>
        </is>
      </c>
      <c r="G3667" t="n">
        <v>5</v>
      </c>
      <c r="H3667" s="24" t="n">
        <v>27541.8</v>
      </c>
      <c r="I3667" s="24" t="n">
        <v>4820.15</v>
      </c>
      <c r="J3667" s="25" t="n">
        <v>45781</v>
      </c>
      <c r="K3667" s="25" t="n">
        <v>45976</v>
      </c>
      <c r="L3667" t="n">
        <v>4</v>
      </c>
      <c r="M3667" t="n">
        <v>4</v>
      </c>
      <c r="N3667" t="n">
        <v>3</v>
      </c>
      <c r="O3667">
        <f>DATE(2026,1,1)-K3667</f>
        <v/>
      </c>
      <c r="P3667">
        <f>IF(G3667&gt;=2,"Repeat","One-time")</f>
        <v/>
      </c>
    </row>
    <row r="3668">
      <c r="A3668" t="inlineStr">
        <is>
          <t>C06230</t>
        </is>
      </c>
      <c r="B3668" t="inlineStr">
        <is>
          <t>Ayesha Thakur</t>
        </is>
      </c>
      <c r="C3668" t="inlineStr">
        <is>
          <t>West</t>
        </is>
      </c>
      <c r="D3668" t="inlineStr">
        <is>
          <t>Pune</t>
        </is>
      </c>
      <c r="E3668" t="inlineStr">
        <is>
          <t>No</t>
        </is>
      </c>
      <c r="F3668" t="inlineStr">
        <is>
          <t>Loyal</t>
        </is>
      </c>
      <c r="G3668" t="n">
        <v>4</v>
      </c>
      <c r="H3668" s="24" t="n">
        <v>27528.62</v>
      </c>
      <c r="I3668" s="24" t="n">
        <v>6635.94</v>
      </c>
      <c r="J3668" s="25" t="n">
        <v>45540</v>
      </c>
      <c r="K3668" s="25" t="n">
        <v>45944</v>
      </c>
      <c r="L3668" t="n">
        <v>4</v>
      </c>
      <c r="M3668" t="n">
        <v>3</v>
      </c>
      <c r="N3668" t="n">
        <v>3</v>
      </c>
      <c r="O3668">
        <f>DATE(2026,1,1)-K3668</f>
        <v/>
      </c>
      <c r="P3668">
        <f>IF(G3668&gt;=2,"Repeat","One-time")</f>
        <v/>
      </c>
    </row>
    <row r="3669">
      <c r="A3669" t="inlineStr">
        <is>
          <t>C06988</t>
        </is>
      </c>
      <c r="B3669" t="inlineStr">
        <is>
          <t>Gurpreet Khan</t>
        </is>
      </c>
      <c r="C3669" t="inlineStr">
        <is>
          <t>Central</t>
        </is>
      </c>
      <c r="D3669" t="inlineStr">
        <is>
          <t>Bhopal</t>
        </is>
      </c>
      <c r="E3669" t="inlineStr">
        <is>
          <t>Yes</t>
        </is>
      </c>
      <c r="F3669" t="inlineStr">
        <is>
          <t>Loyal</t>
        </is>
      </c>
      <c r="G3669" t="n">
        <v>4</v>
      </c>
      <c r="H3669" s="24" t="n">
        <v>27523.1</v>
      </c>
      <c r="I3669" s="24" t="n">
        <v>4057.27</v>
      </c>
      <c r="J3669" s="25" t="n">
        <v>45807</v>
      </c>
      <c r="K3669" s="25" t="n">
        <v>45976</v>
      </c>
      <c r="L3669" t="n">
        <v>4</v>
      </c>
      <c r="M3669" t="n">
        <v>3</v>
      </c>
      <c r="N3669" t="n">
        <v>3</v>
      </c>
      <c r="O3669">
        <f>DATE(2026,1,1)-K3669</f>
        <v/>
      </c>
      <c r="P3669">
        <f>IF(G3669&gt;=2,"Repeat","One-time")</f>
        <v/>
      </c>
    </row>
    <row r="3670">
      <c r="A3670" t="inlineStr">
        <is>
          <t>C01786</t>
        </is>
      </c>
      <c r="B3670" t="inlineStr">
        <is>
          <t>Maria Gupta</t>
        </is>
      </c>
      <c r="C3670" t="inlineStr">
        <is>
          <t>Central</t>
        </is>
      </c>
      <c r="D3670" t="inlineStr">
        <is>
          <t>Nagpur</t>
        </is>
      </c>
      <c r="E3670" t="inlineStr">
        <is>
          <t>No</t>
        </is>
      </c>
      <c r="F3670" t="inlineStr">
        <is>
          <t>At Risk</t>
        </is>
      </c>
      <c r="G3670" t="n">
        <v>5</v>
      </c>
      <c r="H3670" s="24" t="n">
        <v>27519.28</v>
      </c>
      <c r="I3670" s="24" t="n">
        <v>8308.200000000001</v>
      </c>
      <c r="J3670" s="25" t="n">
        <v>45057</v>
      </c>
      <c r="K3670" s="25" t="n">
        <v>45411</v>
      </c>
      <c r="L3670" t="n">
        <v>1</v>
      </c>
      <c r="M3670" t="n">
        <v>4</v>
      </c>
      <c r="N3670" t="n">
        <v>3</v>
      </c>
      <c r="O3670">
        <f>DATE(2026,1,1)-K3670</f>
        <v/>
      </c>
      <c r="P3670">
        <f>IF(G3670&gt;=2,"Repeat","One-time")</f>
        <v/>
      </c>
    </row>
    <row r="3671">
      <c r="A3671" t="inlineStr">
        <is>
          <t>C01879</t>
        </is>
      </c>
      <c r="B3671" t="inlineStr">
        <is>
          <t>Gurpreet Agarwal</t>
        </is>
      </c>
      <c r="C3671" t="inlineStr">
        <is>
          <t>West</t>
        </is>
      </c>
      <c r="D3671" t="inlineStr">
        <is>
          <t>Surat</t>
        </is>
      </c>
      <c r="E3671" t="inlineStr">
        <is>
          <t>No</t>
        </is>
      </c>
      <c r="F3671" t="inlineStr">
        <is>
          <t>At Risk</t>
        </is>
      </c>
      <c r="G3671" t="n">
        <v>6</v>
      </c>
      <c r="H3671" s="24" t="n">
        <v>27517.15</v>
      </c>
      <c r="I3671" s="24" t="n">
        <v>8255.219999999999</v>
      </c>
      <c r="J3671" s="25" t="n">
        <v>45061</v>
      </c>
      <c r="K3671" s="25" t="n">
        <v>45149</v>
      </c>
      <c r="L3671" t="n">
        <v>1</v>
      </c>
      <c r="M3671" t="n">
        <v>4</v>
      </c>
      <c r="N3671" t="n">
        <v>3</v>
      </c>
      <c r="O3671">
        <f>DATE(2026,1,1)-K3671</f>
        <v/>
      </c>
      <c r="P3671">
        <f>IF(G3671&gt;=2,"Repeat","One-time")</f>
        <v/>
      </c>
    </row>
    <row r="3672">
      <c r="A3672" t="inlineStr">
        <is>
          <t>C10728</t>
        </is>
      </c>
      <c r="B3672" t="inlineStr">
        <is>
          <t>Shreya Iyer</t>
        </is>
      </c>
      <c r="C3672" t="inlineStr">
        <is>
          <t>East</t>
        </is>
      </c>
      <c r="D3672" t="inlineStr">
        <is>
          <t>Kolkata</t>
        </is>
      </c>
      <c r="E3672" t="inlineStr">
        <is>
          <t>No</t>
        </is>
      </c>
      <c r="F3672" t="inlineStr">
        <is>
          <t>New</t>
        </is>
      </c>
      <c r="G3672" t="n">
        <v>1</v>
      </c>
      <c r="H3672" s="24" t="n">
        <v>27494.38</v>
      </c>
      <c r="I3672" s="24" t="n">
        <v>3398.61</v>
      </c>
      <c r="J3672" s="25" t="n">
        <v>45997</v>
      </c>
      <c r="K3672" s="25" t="n">
        <v>45997</v>
      </c>
      <c r="L3672" t="n">
        <v>5</v>
      </c>
      <c r="M3672" t="n">
        <v>2</v>
      </c>
      <c r="N3672" t="n">
        <v>3</v>
      </c>
      <c r="O3672">
        <f>DATE(2026,1,1)-K3672</f>
        <v/>
      </c>
      <c r="P3672">
        <f>IF(G3672&gt;=2,"Repeat","One-time")</f>
        <v/>
      </c>
    </row>
    <row r="3673">
      <c r="A3673" t="inlineStr">
        <is>
          <t>C01452</t>
        </is>
      </c>
      <c r="B3673" t="inlineStr">
        <is>
          <t>Gurpreet Iyer</t>
        </is>
      </c>
      <c r="C3673" t="inlineStr">
        <is>
          <t>Central</t>
        </is>
      </c>
      <c r="D3673" t="inlineStr">
        <is>
          <t>Nagpur</t>
        </is>
      </c>
      <c r="E3673" t="inlineStr">
        <is>
          <t>Yes</t>
        </is>
      </c>
      <c r="F3673" t="inlineStr">
        <is>
          <t>At Risk</t>
        </is>
      </c>
      <c r="G3673" t="n">
        <v>5</v>
      </c>
      <c r="H3673" s="24" t="n">
        <v>27484.81</v>
      </c>
      <c r="I3673" s="24" t="n">
        <v>6334.56</v>
      </c>
      <c r="J3673" s="25" t="n">
        <v>45110</v>
      </c>
      <c r="K3673" s="25" t="n">
        <v>45613</v>
      </c>
      <c r="L3673" t="n">
        <v>2</v>
      </c>
      <c r="M3673" t="n">
        <v>4</v>
      </c>
      <c r="N3673" t="n">
        <v>3</v>
      </c>
      <c r="O3673">
        <f>DATE(2026,1,1)-K3673</f>
        <v/>
      </c>
      <c r="P3673">
        <f>IF(G3673&gt;=2,"Repeat","One-time")</f>
        <v/>
      </c>
    </row>
    <row r="3674">
      <c r="A3674" t="inlineStr">
        <is>
          <t>C06667</t>
        </is>
      </c>
      <c r="B3674" t="inlineStr">
        <is>
          <t>Pooja Iyer</t>
        </is>
      </c>
      <c r="C3674" t="inlineStr">
        <is>
          <t>South</t>
        </is>
      </c>
      <c r="D3674" t="inlineStr">
        <is>
          <t>Chennai</t>
        </is>
      </c>
      <c r="E3674" t="inlineStr">
        <is>
          <t>No</t>
        </is>
      </c>
      <c r="F3674" t="inlineStr">
        <is>
          <t>Loyal</t>
        </is>
      </c>
      <c r="G3674" t="n">
        <v>7</v>
      </c>
      <c r="H3674" s="24" t="n">
        <v>27475.95</v>
      </c>
      <c r="I3674" s="24" t="n">
        <v>5726.14</v>
      </c>
      <c r="J3674" s="25" t="n">
        <v>45625</v>
      </c>
      <c r="K3674" s="25" t="n">
        <v>45993</v>
      </c>
      <c r="L3674" t="n">
        <v>5</v>
      </c>
      <c r="M3674" t="n">
        <v>4</v>
      </c>
      <c r="N3674" t="n">
        <v>3</v>
      </c>
      <c r="O3674">
        <f>DATE(2026,1,1)-K3674</f>
        <v/>
      </c>
      <c r="P3674">
        <f>IF(G3674&gt;=2,"Repeat","One-time")</f>
        <v/>
      </c>
    </row>
    <row r="3675">
      <c r="A3675" t="inlineStr">
        <is>
          <t>C06239</t>
        </is>
      </c>
      <c r="B3675" t="inlineStr">
        <is>
          <t>Isha Kumar</t>
        </is>
      </c>
      <c r="C3675" t="inlineStr">
        <is>
          <t>East</t>
        </is>
      </c>
      <c r="D3675" t="inlineStr">
        <is>
          <t>Kolkata</t>
        </is>
      </c>
      <c r="E3675" t="inlineStr">
        <is>
          <t>No</t>
        </is>
      </c>
      <c r="F3675" t="inlineStr">
        <is>
          <t>Loyal</t>
        </is>
      </c>
      <c r="G3675" t="n">
        <v>4</v>
      </c>
      <c r="H3675" s="24" t="n">
        <v>27475.49</v>
      </c>
      <c r="I3675" s="24" t="n">
        <v>4890.73</v>
      </c>
      <c r="J3675" s="25" t="n">
        <v>45528</v>
      </c>
      <c r="K3675" s="25" t="n">
        <v>45954</v>
      </c>
      <c r="L3675" t="n">
        <v>4</v>
      </c>
      <c r="M3675" t="n">
        <v>3</v>
      </c>
      <c r="N3675" t="n">
        <v>3</v>
      </c>
      <c r="O3675">
        <f>DATE(2026,1,1)-K3675</f>
        <v/>
      </c>
      <c r="P3675">
        <f>IF(G3675&gt;=2,"Repeat","One-time")</f>
        <v/>
      </c>
    </row>
    <row r="3676">
      <c r="A3676" t="inlineStr">
        <is>
          <t>C09188</t>
        </is>
      </c>
      <c r="B3676" t="inlineStr">
        <is>
          <t>Harpreet Menon</t>
        </is>
      </c>
      <c r="C3676" t="inlineStr">
        <is>
          <t>South</t>
        </is>
      </c>
      <c r="D3676" t="inlineStr">
        <is>
          <t>Hyderabad</t>
        </is>
      </c>
      <c r="E3676" t="inlineStr">
        <is>
          <t>No</t>
        </is>
      </c>
      <c r="F3676" t="inlineStr">
        <is>
          <t>Loyal</t>
        </is>
      </c>
      <c r="G3676" t="n">
        <v>3</v>
      </c>
      <c r="H3676" s="24" t="n">
        <v>27473.23</v>
      </c>
      <c r="I3676" s="24" t="n">
        <v>3081.59</v>
      </c>
      <c r="J3676" s="25" t="n">
        <v>45807</v>
      </c>
      <c r="K3676" s="25" t="n">
        <v>45978</v>
      </c>
      <c r="L3676" t="n">
        <v>4</v>
      </c>
      <c r="M3676" t="n">
        <v>3</v>
      </c>
      <c r="N3676" t="n">
        <v>3</v>
      </c>
      <c r="O3676">
        <f>DATE(2026,1,1)-K3676</f>
        <v/>
      </c>
      <c r="P3676">
        <f>IF(G3676&gt;=2,"Repeat","One-time")</f>
        <v/>
      </c>
    </row>
    <row r="3677">
      <c r="A3677" t="inlineStr">
        <is>
          <t>C01577</t>
        </is>
      </c>
      <c r="B3677" t="inlineStr">
        <is>
          <t>Rohan Iyer</t>
        </is>
      </c>
      <c r="C3677" t="inlineStr">
        <is>
          <t>West</t>
        </is>
      </c>
      <c r="D3677" t="inlineStr">
        <is>
          <t>Panaji</t>
        </is>
      </c>
      <c r="E3677" t="inlineStr">
        <is>
          <t>Yes</t>
        </is>
      </c>
      <c r="F3677" t="inlineStr">
        <is>
          <t>At Risk</t>
        </is>
      </c>
      <c r="G3677" t="n">
        <v>5</v>
      </c>
      <c r="H3677" s="24" t="n">
        <v>27468.53</v>
      </c>
      <c r="I3677" s="24" t="n">
        <v>2064.48</v>
      </c>
      <c r="J3677" s="25" t="n">
        <v>45249</v>
      </c>
      <c r="K3677" s="25" t="n">
        <v>45665</v>
      </c>
      <c r="L3677" t="n">
        <v>2</v>
      </c>
      <c r="M3677" t="n">
        <v>4</v>
      </c>
      <c r="N3677" t="n">
        <v>3</v>
      </c>
      <c r="O3677">
        <f>DATE(2026,1,1)-K3677</f>
        <v/>
      </c>
      <c r="P3677">
        <f>IF(G3677&gt;=2,"Repeat","One-time")</f>
        <v/>
      </c>
    </row>
    <row r="3678">
      <c r="A3678" t="inlineStr">
        <is>
          <t>C01077</t>
        </is>
      </c>
      <c r="B3678" t="inlineStr">
        <is>
          <t>Manish Menon</t>
        </is>
      </c>
      <c r="C3678" t="inlineStr">
        <is>
          <t>North</t>
        </is>
      </c>
      <c r="D3678" t="inlineStr">
        <is>
          <t>Delhi</t>
        </is>
      </c>
      <c r="E3678" t="inlineStr">
        <is>
          <t>No</t>
        </is>
      </c>
      <c r="F3678" t="inlineStr">
        <is>
          <t>At Risk</t>
        </is>
      </c>
      <c r="G3678" t="n">
        <v>4</v>
      </c>
      <c r="H3678" s="24" t="n">
        <v>27456.56</v>
      </c>
      <c r="I3678" s="24" t="n">
        <v>6168.19</v>
      </c>
      <c r="J3678" s="25" t="n">
        <v>45017</v>
      </c>
      <c r="K3678" s="25" t="n">
        <v>45372</v>
      </c>
      <c r="L3678" t="n">
        <v>1</v>
      </c>
      <c r="M3678" t="n">
        <v>3</v>
      </c>
      <c r="N3678" t="n">
        <v>3</v>
      </c>
      <c r="O3678">
        <f>DATE(2026,1,1)-K3678</f>
        <v/>
      </c>
      <c r="P3678">
        <f>IF(G3678&gt;=2,"Repeat","One-time")</f>
        <v/>
      </c>
    </row>
    <row r="3679">
      <c r="A3679" t="inlineStr">
        <is>
          <t>C05759</t>
        </is>
      </c>
      <c r="B3679" t="inlineStr">
        <is>
          <t>Vikram Thakur</t>
        </is>
      </c>
      <c r="C3679" t="inlineStr">
        <is>
          <t>East</t>
        </is>
      </c>
      <c r="D3679" t="inlineStr">
        <is>
          <t>Kolkata</t>
        </is>
      </c>
      <c r="E3679" t="inlineStr">
        <is>
          <t>Yes</t>
        </is>
      </c>
      <c r="F3679" t="inlineStr">
        <is>
          <t>Occasional</t>
        </is>
      </c>
      <c r="G3679" t="n">
        <v>2</v>
      </c>
      <c r="H3679" s="24" t="n">
        <v>27456.11</v>
      </c>
      <c r="I3679" s="24" t="n">
        <v>4747.35</v>
      </c>
      <c r="J3679" s="25" t="n">
        <v>45489</v>
      </c>
      <c r="K3679" s="25" t="n">
        <v>45642</v>
      </c>
      <c r="L3679" t="n">
        <v>2</v>
      </c>
      <c r="M3679" t="n">
        <v>2</v>
      </c>
      <c r="N3679" t="n">
        <v>3</v>
      </c>
      <c r="O3679">
        <f>DATE(2026,1,1)-K3679</f>
        <v/>
      </c>
      <c r="P3679">
        <f>IF(G3679&gt;=2,"Repeat","One-time")</f>
        <v/>
      </c>
    </row>
    <row r="3680">
      <c r="A3680" t="inlineStr">
        <is>
          <t>C03613</t>
        </is>
      </c>
      <c r="B3680" t="inlineStr">
        <is>
          <t>Sneha Banerjee</t>
        </is>
      </c>
      <c r="C3680" t="inlineStr">
        <is>
          <t>South</t>
        </is>
      </c>
      <c r="D3680" t="inlineStr">
        <is>
          <t>Chennai</t>
        </is>
      </c>
      <c r="E3680" t="inlineStr">
        <is>
          <t>No</t>
        </is>
      </c>
      <c r="F3680" t="inlineStr">
        <is>
          <t>Hibernating</t>
        </is>
      </c>
      <c r="G3680" t="n">
        <v>1</v>
      </c>
      <c r="H3680" s="24" t="n">
        <v>27449.13</v>
      </c>
      <c r="I3680" s="24" t="n">
        <v>2705.08</v>
      </c>
      <c r="J3680" s="25" t="n">
        <v>45308</v>
      </c>
      <c r="K3680" s="25" t="n">
        <v>45308</v>
      </c>
      <c r="L3680" t="n">
        <v>1</v>
      </c>
      <c r="M3680" t="n">
        <v>1</v>
      </c>
      <c r="N3680" t="n">
        <v>3</v>
      </c>
      <c r="O3680">
        <f>DATE(2026,1,1)-K3680</f>
        <v/>
      </c>
      <c r="P3680">
        <f>IF(G3680&gt;=2,"Repeat","One-time")</f>
        <v/>
      </c>
    </row>
    <row r="3681">
      <c r="A3681" t="inlineStr">
        <is>
          <t>C10144</t>
        </is>
      </c>
      <c r="B3681" t="inlineStr">
        <is>
          <t>Meera Mehta</t>
        </is>
      </c>
      <c r="C3681" t="inlineStr">
        <is>
          <t>West</t>
        </is>
      </c>
      <c r="D3681" t="inlineStr">
        <is>
          <t>Surat</t>
        </is>
      </c>
      <c r="E3681" t="inlineStr">
        <is>
          <t>No</t>
        </is>
      </c>
      <c r="F3681" t="inlineStr">
        <is>
          <t>Loyal</t>
        </is>
      </c>
      <c r="G3681" t="n">
        <v>2</v>
      </c>
      <c r="H3681" s="24" t="n">
        <v>27404.12</v>
      </c>
      <c r="I3681" s="24" t="n">
        <v>6085.02</v>
      </c>
      <c r="J3681" s="25" t="n">
        <v>45913</v>
      </c>
      <c r="K3681" s="25" t="n">
        <v>46007</v>
      </c>
      <c r="L3681" t="n">
        <v>5</v>
      </c>
      <c r="M3681" t="n">
        <v>3</v>
      </c>
      <c r="N3681" t="n">
        <v>3</v>
      </c>
      <c r="O3681">
        <f>DATE(2026,1,1)-K3681</f>
        <v/>
      </c>
      <c r="P3681">
        <f>IF(G3681&gt;=2,"Repeat","One-time")</f>
        <v/>
      </c>
    </row>
    <row r="3682">
      <c r="A3682" t="inlineStr">
        <is>
          <t>C07660</t>
        </is>
      </c>
      <c r="B3682" t="inlineStr">
        <is>
          <t>Aarav Fernandes</t>
        </is>
      </c>
      <c r="C3682" t="inlineStr">
        <is>
          <t>West</t>
        </is>
      </c>
      <c r="D3682" t="inlineStr">
        <is>
          <t>Mumbai</t>
        </is>
      </c>
      <c r="E3682" t="inlineStr">
        <is>
          <t>Yes</t>
        </is>
      </c>
      <c r="F3682" t="inlineStr">
        <is>
          <t>New</t>
        </is>
      </c>
      <c r="G3682" t="n">
        <v>2</v>
      </c>
      <c r="H3682" s="24" t="n">
        <v>27397.25</v>
      </c>
      <c r="I3682" s="24" t="n">
        <v>2245.93</v>
      </c>
      <c r="J3682" s="25" t="n">
        <v>45983</v>
      </c>
      <c r="K3682" s="25" t="n">
        <v>45986</v>
      </c>
      <c r="L3682" t="n">
        <v>4</v>
      </c>
      <c r="M3682" t="n">
        <v>2</v>
      </c>
      <c r="N3682" t="n">
        <v>3</v>
      </c>
      <c r="O3682">
        <f>DATE(2026,1,1)-K3682</f>
        <v/>
      </c>
      <c r="P3682">
        <f>IF(G3682&gt;=2,"Repeat","One-time")</f>
        <v/>
      </c>
    </row>
    <row r="3683">
      <c r="A3683" t="inlineStr">
        <is>
          <t>C07491</t>
        </is>
      </c>
      <c r="B3683" t="inlineStr">
        <is>
          <t>Deepak Chopra</t>
        </is>
      </c>
      <c r="C3683" t="inlineStr">
        <is>
          <t>South</t>
        </is>
      </c>
      <c r="D3683" t="inlineStr">
        <is>
          <t>Bengaluru</t>
        </is>
      </c>
      <c r="E3683" t="inlineStr">
        <is>
          <t>No</t>
        </is>
      </c>
      <c r="F3683" t="inlineStr">
        <is>
          <t>Occasional</t>
        </is>
      </c>
      <c r="G3683" t="n">
        <v>2</v>
      </c>
      <c r="H3683" s="24" t="n">
        <v>27392.49</v>
      </c>
      <c r="I3683" s="24" t="n">
        <v>4080.77</v>
      </c>
      <c r="J3683" s="25" t="n">
        <v>45904</v>
      </c>
      <c r="K3683" s="25" t="n">
        <v>45968</v>
      </c>
      <c r="L3683" t="n">
        <v>4</v>
      </c>
      <c r="M3683" t="n">
        <v>2</v>
      </c>
      <c r="N3683" t="n">
        <v>3</v>
      </c>
      <c r="O3683">
        <f>DATE(2026,1,1)-K3683</f>
        <v/>
      </c>
      <c r="P3683">
        <f>IF(G3683&gt;=2,"Repeat","One-time")</f>
        <v/>
      </c>
    </row>
    <row r="3684">
      <c r="A3684" t="inlineStr">
        <is>
          <t>C05189</t>
        </is>
      </c>
      <c r="B3684" t="inlineStr">
        <is>
          <t>Aarav Menon</t>
        </is>
      </c>
      <c r="C3684" t="inlineStr">
        <is>
          <t>East</t>
        </is>
      </c>
      <c r="D3684" t="inlineStr">
        <is>
          <t>Guwahati</t>
        </is>
      </c>
      <c r="E3684" t="inlineStr">
        <is>
          <t>No</t>
        </is>
      </c>
      <c r="F3684" t="inlineStr">
        <is>
          <t>Occasional</t>
        </is>
      </c>
      <c r="G3684" t="n">
        <v>2</v>
      </c>
      <c r="H3684" s="24" t="n">
        <v>27391.3</v>
      </c>
      <c r="I3684" s="24" t="n">
        <v>3246.96</v>
      </c>
      <c r="J3684" s="25" t="n">
        <v>45672</v>
      </c>
      <c r="K3684" s="25" t="n">
        <v>45954</v>
      </c>
      <c r="L3684" t="n">
        <v>4</v>
      </c>
      <c r="M3684" t="n">
        <v>2</v>
      </c>
      <c r="N3684" t="n">
        <v>3</v>
      </c>
      <c r="O3684">
        <f>DATE(2026,1,1)-K3684</f>
        <v/>
      </c>
      <c r="P3684">
        <f>IF(G3684&gt;=2,"Repeat","One-time")</f>
        <v/>
      </c>
    </row>
    <row r="3685">
      <c r="A3685" t="inlineStr">
        <is>
          <t>C11116</t>
        </is>
      </c>
      <c r="B3685" t="inlineStr">
        <is>
          <t>Aarav Pillai</t>
        </is>
      </c>
      <c r="C3685" t="inlineStr">
        <is>
          <t>Central</t>
        </is>
      </c>
      <c r="D3685" t="inlineStr">
        <is>
          <t>Raipur</t>
        </is>
      </c>
      <c r="E3685" t="inlineStr">
        <is>
          <t>Yes</t>
        </is>
      </c>
      <c r="F3685" t="inlineStr">
        <is>
          <t>New</t>
        </is>
      </c>
      <c r="G3685" t="n">
        <v>2</v>
      </c>
      <c r="H3685" s="24" t="n">
        <v>27390.49</v>
      </c>
      <c r="I3685" s="24" t="n">
        <v>4221.24</v>
      </c>
      <c r="J3685" s="25" t="n">
        <v>45986</v>
      </c>
      <c r="K3685" s="25" t="n">
        <v>45987</v>
      </c>
      <c r="L3685" t="n">
        <v>4</v>
      </c>
      <c r="M3685" t="n">
        <v>3</v>
      </c>
      <c r="N3685" t="n">
        <v>3</v>
      </c>
      <c r="O3685">
        <f>DATE(2026,1,1)-K3685</f>
        <v/>
      </c>
      <c r="P3685">
        <f>IF(G3685&gt;=2,"Repeat","One-time")</f>
        <v/>
      </c>
    </row>
    <row r="3686">
      <c r="A3686" t="inlineStr">
        <is>
          <t>C09225</t>
        </is>
      </c>
      <c r="B3686" t="inlineStr">
        <is>
          <t>Diya Iyer</t>
        </is>
      </c>
      <c r="C3686" t="inlineStr">
        <is>
          <t>West</t>
        </is>
      </c>
      <c r="D3686" t="inlineStr">
        <is>
          <t>Pune</t>
        </is>
      </c>
      <c r="E3686" t="inlineStr">
        <is>
          <t>Yes</t>
        </is>
      </c>
      <c r="F3686" t="inlineStr">
        <is>
          <t>Loyal</t>
        </is>
      </c>
      <c r="G3686" t="n">
        <v>4</v>
      </c>
      <c r="H3686" s="24" t="n">
        <v>27389.08</v>
      </c>
      <c r="I3686" s="24" t="n">
        <v>7210.46</v>
      </c>
      <c r="J3686" s="25" t="n">
        <v>45799</v>
      </c>
      <c r="K3686" s="25" t="n">
        <v>45966</v>
      </c>
      <c r="L3686" t="n">
        <v>4</v>
      </c>
      <c r="M3686" t="n">
        <v>4</v>
      </c>
      <c r="N3686" t="n">
        <v>3</v>
      </c>
      <c r="O3686">
        <f>DATE(2026,1,1)-K3686</f>
        <v/>
      </c>
      <c r="P3686">
        <f>IF(G3686&gt;=2,"Repeat","One-time")</f>
        <v/>
      </c>
    </row>
    <row r="3687">
      <c r="A3687" t="inlineStr">
        <is>
          <t>C08504</t>
        </is>
      </c>
      <c r="B3687" t="inlineStr">
        <is>
          <t>Kavya Menon</t>
        </is>
      </c>
      <c r="C3687" t="inlineStr">
        <is>
          <t>South</t>
        </is>
      </c>
      <c r="D3687" t="inlineStr">
        <is>
          <t>Hyderabad</t>
        </is>
      </c>
      <c r="E3687" t="inlineStr">
        <is>
          <t>No</t>
        </is>
      </c>
      <c r="F3687" t="inlineStr">
        <is>
          <t>Occasional</t>
        </is>
      </c>
      <c r="G3687" t="n">
        <v>1</v>
      </c>
      <c r="H3687" s="24" t="n">
        <v>27388.87</v>
      </c>
      <c r="I3687" s="24" t="n">
        <v>4993.86</v>
      </c>
      <c r="J3687" s="25" t="n">
        <v>45882</v>
      </c>
      <c r="K3687" s="25" t="n">
        <v>45882</v>
      </c>
      <c r="L3687" t="n">
        <v>3</v>
      </c>
      <c r="M3687" t="n">
        <v>1</v>
      </c>
      <c r="N3687" t="n">
        <v>3</v>
      </c>
      <c r="O3687">
        <f>DATE(2026,1,1)-K3687</f>
        <v/>
      </c>
      <c r="P3687">
        <f>IF(G3687&gt;=2,"Repeat","One-time")</f>
        <v/>
      </c>
    </row>
    <row r="3688">
      <c r="A3688" t="inlineStr">
        <is>
          <t>C03608</t>
        </is>
      </c>
      <c r="B3688" t="inlineStr">
        <is>
          <t>Kavya Nair</t>
        </is>
      </c>
      <c r="C3688" t="inlineStr">
        <is>
          <t>East</t>
        </is>
      </c>
      <c r="D3688" t="inlineStr">
        <is>
          <t>Jamshedpur</t>
        </is>
      </c>
      <c r="E3688" t="inlineStr">
        <is>
          <t>No</t>
        </is>
      </c>
      <c r="F3688" t="inlineStr">
        <is>
          <t>Loyal</t>
        </is>
      </c>
      <c r="G3688" t="n">
        <v>9</v>
      </c>
      <c r="H3688" s="24" t="n">
        <v>27365.08</v>
      </c>
      <c r="I3688" s="24" t="n">
        <v>5282.33</v>
      </c>
      <c r="J3688" s="25" t="n">
        <v>45316</v>
      </c>
      <c r="K3688" s="25" t="n">
        <v>45811</v>
      </c>
      <c r="L3688" t="n">
        <v>3</v>
      </c>
      <c r="M3688" t="n">
        <v>5</v>
      </c>
      <c r="N3688" t="n">
        <v>3</v>
      </c>
      <c r="O3688">
        <f>DATE(2026,1,1)-K3688</f>
        <v/>
      </c>
      <c r="P3688">
        <f>IF(G3688&gt;=2,"Repeat","One-time")</f>
        <v/>
      </c>
    </row>
    <row r="3689">
      <c r="A3689" t="inlineStr">
        <is>
          <t>C07715</t>
        </is>
      </c>
      <c r="B3689" t="inlineStr">
        <is>
          <t>Divya Bose</t>
        </is>
      </c>
      <c r="C3689" t="inlineStr">
        <is>
          <t>West</t>
        </is>
      </c>
      <c r="D3689" t="inlineStr">
        <is>
          <t>Pune</t>
        </is>
      </c>
      <c r="E3689" t="inlineStr">
        <is>
          <t>No</t>
        </is>
      </c>
      <c r="F3689" t="inlineStr">
        <is>
          <t>New</t>
        </is>
      </c>
      <c r="G3689" t="n">
        <v>1</v>
      </c>
      <c r="H3689" s="24" t="n">
        <v>27338.36</v>
      </c>
      <c r="I3689" s="24" t="n">
        <v>5397.47</v>
      </c>
      <c r="J3689" s="25" t="n">
        <v>45987</v>
      </c>
      <c r="K3689" s="25" t="n">
        <v>45987</v>
      </c>
      <c r="L3689" t="n">
        <v>4</v>
      </c>
      <c r="M3689" t="n">
        <v>1</v>
      </c>
      <c r="N3689" t="n">
        <v>3</v>
      </c>
      <c r="O3689">
        <f>DATE(2026,1,1)-K3689</f>
        <v/>
      </c>
      <c r="P3689">
        <f>IF(G3689&gt;=2,"Repeat","One-time")</f>
        <v/>
      </c>
    </row>
    <row r="3690">
      <c r="A3690" t="inlineStr">
        <is>
          <t>C06336</t>
        </is>
      </c>
      <c r="B3690" t="inlineStr">
        <is>
          <t>Zoya Pillai</t>
        </is>
      </c>
      <c r="C3690" t="inlineStr">
        <is>
          <t>East</t>
        </is>
      </c>
      <c r="D3690" t="inlineStr">
        <is>
          <t>Bhubaneswar</t>
        </is>
      </c>
      <c r="E3690" t="inlineStr">
        <is>
          <t>No</t>
        </is>
      </c>
      <c r="F3690" t="inlineStr">
        <is>
          <t>Loyal</t>
        </is>
      </c>
      <c r="G3690" t="n">
        <v>5</v>
      </c>
      <c r="H3690" s="24" t="n">
        <v>27308.75</v>
      </c>
      <c r="I3690" s="24" t="n">
        <v>2317.98</v>
      </c>
      <c r="J3690" s="25" t="n">
        <v>45552</v>
      </c>
      <c r="K3690" s="25" t="n">
        <v>45895</v>
      </c>
      <c r="L3690" t="n">
        <v>3</v>
      </c>
      <c r="M3690" t="n">
        <v>4</v>
      </c>
      <c r="N3690" t="n">
        <v>3</v>
      </c>
      <c r="O3690">
        <f>DATE(2026,1,1)-K3690</f>
        <v/>
      </c>
      <c r="P3690">
        <f>IF(G3690&gt;=2,"Repeat","One-time")</f>
        <v/>
      </c>
    </row>
    <row r="3691">
      <c r="A3691" t="inlineStr">
        <is>
          <t>C05146</t>
        </is>
      </c>
      <c r="B3691" t="inlineStr">
        <is>
          <t>Deepak Ghosh</t>
        </is>
      </c>
      <c r="C3691" t="inlineStr">
        <is>
          <t>South</t>
        </is>
      </c>
      <c r="D3691" t="inlineStr">
        <is>
          <t>Kochi</t>
        </is>
      </c>
      <c r="E3691" t="inlineStr">
        <is>
          <t>Yes</t>
        </is>
      </c>
      <c r="F3691" t="inlineStr">
        <is>
          <t>At Risk</t>
        </is>
      </c>
      <c r="G3691" t="n">
        <v>5</v>
      </c>
      <c r="H3691" s="24" t="n">
        <v>27301.14</v>
      </c>
      <c r="I3691" s="24" t="n">
        <v>2577.69</v>
      </c>
      <c r="J3691" s="25" t="n">
        <v>45451</v>
      </c>
      <c r="K3691" s="25" t="n">
        <v>45616</v>
      </c>
      <c r="L3691" t="n">
        <v>2</v>
      </c>
      <c r="M3691" t="n">
        <v>4</v>
      </c>
      <c r="N3691" t="n">
        <v>3</v>
      </c>
      <c r="O3691">
        <f>DATE(2026,1,1)-K3691</f>
        <v/>
      </c>
      <c r="P3691">
        <f>IF(G3691&gt;=2,"Repeat","One-time")</f>
        <v/>
      </c>
    </row>
    <row r="3692">
      <c r="A3692" t="inlineStr">
        <is>
          <t>C05690</t>
        </is>
      </c>
      <c r="B3692" t="inlineStr">
        <is>
          <t>Abhishek Joshi</t>
        </is>
      </c>
      <c r="C3692" t="inlineStr">
        <is>
          <t>East</t>
        </is>
      </c>
      <c r="D3692" t="inlineStr">
        <is>
          <t>Bhubaneswar</t>
        </is>
      </c>
      <c r="E3692" t="inlineStr">
        <is>
          <t>No</t>
        </is>
      </c>
      <c r="F3692" t="inlineStr">
        <is>
          <t>At Risk</t>
        </is>
      </c>
      <c r="G3692" t="n">
        <v>3</v>
      </c>
      <c r="H3692" s="24" t="n">
        <v>27295.72</v>
      </c>
      <c r="I3692" s="24" t="n">
        <v>6473.48</v>
      </c>
      <c r="J3692" s="25" t="n">
        <v>45611</v>
      </c>
      <c r="K3692" s="25" t="n">
        <v>45635</v>
      </c>
      <c r="L3692" t="n">
        <v>2</v>
      </c>
      <c r="M3692" t="n">
        <v>3</v>
      </c>
      <c r="N3692" t="n">
        <v>3</v>
      </c>
      <c r="O3692">
        <f>DATE(2026,1,1)-K3692</f>
        <v/>
      </c>
      <c r="P3692">
        <f>IF(G3692&gt;=2,"Repeat","One-time")</f>
        <v/>
      </c>
    </row>
    <row r="3693">
      <c r="A3693" t="inlineStr">
        <is>
          <t>C06245</t>
        </is>
      </c>
      <c r="B3693" t="inlineStr">
        <is>
          <t>Amit Thakur</t>
        </is>
      </c>
      <c r="C3693" t="inlineStr">
        <is>
          <t>East</t>
        </is>
      </c>
      <c r="D3693" t="inlineStr">
        <is>
          <t>Kolkata</t>
        </is>
      </c>
      <c r="E3693" t="inlineStr">
        <is>
          <t>No</t>
        </is>
      </c>
      <c r="F3693" t="inlineStr">
        <is>
          <t>Occasional</t>
        </is>
      </c>
      <c r="G3693" t="n">
        <v>2</v>
      </c>
      <c r="H3693" s="24" t="n">
        <v>27256.03</v>
      </c>
      <c r="I3693" s="24" t="n">
        <v>3958.05</v>
      </c>
      <c r="J3693" s="25" t="n">
        <v>45633</v>
      </c>
      <c r="K3693" s="25" t="n">
        <v>45666</v>
      </c>
      <c r="L3693" t="n">
        <v>2</v>
      </c>
      <c r="M3693" t="n">
        <v>2</v>
      </c>
      <c r="N3693" t="n">
        <v>3</v>
      </c>
      <c r="O3693">
        <f>DATE(2026,1,1)-K3693</f>
        <v/>
      </c>
      <c r="P3693">
        <f>IF(G3693&gt;=2,"Repeat","One-time")</f>
        <v/>
      </c>
    </row>
    <row r="3694">
      <c r="A3694" t="inlineStr">
        <is>
          <t>C04843</t>
        </is>
      </c>
      <c r="B3694" t="inlineStr">
        <is>
          <t>Farhan Kapoor</t>
        </is>
      </c>
      <c r="C3694" t="inlineStr">
        <is>
          <t>East</t>
        </is>
      </c>
      <c r="D3694" t="inlineStr">
        <is>
          <t>Kolkata</t>
        </is>
      </c>
      <c r="E3694" t="inlineStr">
        <is>
          <t>Yes</t>
        </is>
      </c>
      <c r="F3694" t="inlineStr">
        <is>
          <t>Loyal</t>
        </is>
      </c>
      <c r="G3694" t="n">
        <v>4</v>
      </c>
      <c r="H3694" s="24" t="n">
        <v>27250.11</v>
      </c>
      <c r="I3694" s="24" t="n">
        <v>3722.37</v>
      </c>
      <c r="J3694" s="25" t="n">
        <v>45510</v>
      </c>
      <c r="K3694" s="25" t="n">
        <v>45792</v>
      </c>
      <c r="L3694" t="n">
        <v>3</v>
      </c>
      <c r="M3694" t="n">
        <v>3</v>
      </c>
      <c r="N3694" t="n">
        <v>3</v>
      </c>
      <c r="O3694">
        <f>DATE(2026,1,1)-K3694</f>
        <v/>
      </c>
      <c r="P3694">
        <f>IF(G3694&gt;=2,"Repeat","One-time")</f>
        <v/>
      </c>
    </row>
    <row r="3695">
      <c r="A3695" t="inlineStr">
        <is>
          <t>C01331</t>
        </is>
      </c>
      <c r="B3695" t="inlineStr">
        <is>
          <t>Neha Iyer</t>
        </is>
      </c>
      <c r="C3695" t="inlineStr">
        <is>
          <t>South</t>
        </is>
      </c>
      <c r="D3695" t="inlineStr">
        <is>
          <t>Bengaluru</t>
        </is>
      </c>
      <c r="E3695" t="inlineStr">
        <is>
          <t>No</t>
        </is>
      </c>
      <c r="F3695" t="inlineStr">
        <is>
          <t>Loyal</t>
        </is>
      </c>
      <c r="G3695" t="n">
        <v>5</v>
      </c>
      <c r="H3695" s="24" t="n">
        <v>27244.32</v>
      </c>
      <c r="I3695" s="24" t="n">
        <v>5204.98</v>
      </c>
      <c r="J3695" s="25" t="n">
        <v>45049</v>
      </c>
      <c r="K3695" s="25" t="n">
        <v>45979</v>
      </c>
      <c r="L3695" t="n">
        <v>4</v>
      </c>
      <c r="M3695" t="n">
        <v>4</v>
      </c>
      <c r="N3695" t="n">
        <v>3</v>
      </c>
      <c r="O3695">
        <f>DATE(2026,1,1)-K3695</f>
        <v/>
      </c>
      <c r="P3695">
        <f>IF(G3695&gt;=2,"Repeat","One-time")</f>
        <v/>
      </c>
    </row>
    <row r="3696">
      <c r="A3696" t="inlineStr">
        <is>
          <t>C02581</t>
        </is>
      </c>
      <c r="B3696" t="inlineStr">
        <is>
          <t>Meera Sinha</t>
        </is>
      </c>
      <c r="C3696" t="inlineStr">
        <is>
          <t>West</t>
        </is>
      </c>
      <c r="D3696" t="inlineStr">
        <is>
          <t>Panaji</t>
        </is>
      </c>
      <c r="E3696" t="inlineStr">
        <is>
          <t>Yes</t>
        </is>
      </c>
      <c r="F3696" t="inlineStr">
        <is>
          <t>At Risk</t>
        </is>
      </c>
      <c r="G3696" t="n">
        <v>3</v>
      </c>
      <c r="H3696" s="24" t="n">
        <v>27239.95</v>
      </c>
      <c r="I3696" s="24" t="n">
        <v>3953.46</v>
      </c>
      <c r="J3696" s="25" t="n">
        <v>45175</v>
      </c>
      <c r="K3696" s="25" t="n">
        <v>45241</v>
      </c>
      <c r="L3696" t="n">
        <v>1</v>
      </c>
      <c r="M3696" t="n">
        <v>3</v>
      </c>
      <c r="N3696" t="n">
        <v>3</v>
      </c>
      <c r="O3696">
        <f>DATE(2026,1,1)-K3696</f>
        <v/>
      </c>
      <c r="P3696">
        <f>IF(G3696&gt;=2,"Repeat","One-time")</f>
        <v/>
      </c>
    </row>
    <row r="3697">
      <c r="A3697" t="inlineStr">
        <is>
          <t>C10074</t>
        </is>
      </c>
      <c r="B3697" t="inlineStr">
        <is>
          <t>Vikram Singh</t>
        </is>
      </c>
      <c r="C3697" t="inlineStr">
        <is>
          <t>East</t>
        </is>
      </c>
      <c r="D3697" t="inlineStr">
        <is>
          <t>Kolkata</t>
        </is>
      </c>
      <c r="E3697" t="inlineStr">
        <is>
          <t>No</t>
        </is>
      </c>
      <c r="F3697" t="inlineStr">
        <is>
          <t>New</t>
        </is>
      </c>
      <c r="G3697" t="n">
        <v>3</v>
      </c>
      <c r="H3697" s="24" t="n">
        <v>27238.42</v>
      </c>
      <c r="I3697" s="24" t="n">
        <v>3923.99</v>
      </c>
      <c r="J3697" s="25" t="n">
        <v>45969</v>
      </c>
      <c r="K3697" s="25" t="n">
        <v>45999</v>
      </c>
      <c r="L3697" t="n">
        <v>5</v>
      </c>
      <c r="M3697" t="n">
        <v>3</v>
      </c>
      <c r="N3697" t="n">
        <v>3</v>
      </c>
      <c r="O3697">
        <f>DATE(2026,1,1)-K3697</f>
        <v/>
      </c>
      <c r="P3697">
        <f>IF(G3697&gt;=2,"Repeat","One-time")</f>
        <v/>
      </c>
    </row>
    <row r="3698">
      <c r="A3698" t="inlineStr">
        <is>
          <t>C00999</t>
        </is>
      </c>
      <c r="B3698" t="inlineStr">
        <is>
          <t>Rahul Mehta</t>
        </is>
      </c>
      <c r="C3698" t="inlineStr">
        <is>
          <t>West</t>
        </is>
      </c>
      <c r="D3698" t="inlineStr">
        <is>
          <t>Surat</t>
        </is>
      </c>
      <c r="E3698" t="inlineStr">
        <is>
          <t>No</t>
        </is>
      </c>
      <c r="F3698" t="inlineStr">
        <is>
          <t>At Risk</t>
        </is>
      </c>
      <c r="G3698" t="n">
        <v>4</v>
      </c>
      <c r="H3698" s="24" t="n">
        <v>27225.52</v>
      </c>
      <c r="I3698" s="24" t="n">
        <v>4958.75</v>
      </c>
      <c r="J3698" s="25" t="n">
        <v>45032</v>
      </c>
      <c r="K3698" s="25" t="n">
        <v>45605</v>
      </c>
      <c r="L3698" t="n">
        <v>2</v>
      </c>
      <c r="M3698" t="n">
        <v>3</v>
      </c>
      <c r="N3698" t="n">
        <v>3</v>
      </c>
      <c r="O3698">
        <f>DATE(2026,1,1)-K3698</f>
        <v/>
      </c>
      <c r="P3698">
        <f>IF(G3698&gt;=2,"Repeat","One-time")</f>
        <v/>
      </c>
    </row>
    <row r="3699">
      <c r="A3699" t="inlineStr">
        <is>
          <t>C05771</t>
        </is>
      </c>
      <c r="B3699" t="inlineStr">
        <is>
          <t>Manish Nair</t>
        </is>
      </c>
      <c r="C3699" t="inlineStr">
        <is>
          <t>South</t>
        </is>
      </c>
      <c r="D3699" t="inlineStr">
        <is>
          <t>Chennai</t>
        </is>
      </c>
      <c r="E3699" t="inlineStr">
        <is>
          <t>Yes</t>
        </is>
      </c>
      <c r="F3699" t="inlineStr">
        <is>
          <t>Loyal</t>
        </is>
      </c>
      <c r="G3699" t="n">
        <v>6</v>
      </c>
      <c r="H3699" s="24" t="n">
        <v>27212.9</v>
      </c>
      <c r="I3699" s="24" t="n">
        <v>3706.17</v>
      </c>
      <c r="J3699" s="25" t="n">
        <v>45513</v>
      </c>
      <c r="K3699" s="25" t="n">
        <v>45854</v>
      </c>
      <c r="L3699" t="n">
        <v>3</v>
      </c>
      <c r="M3699" t="n">
        <v>4</v>
      </c>
      <c r="N3699" t="n">
        <v>3</v>
      </c>
      <c r="O3699">
        <f>DATE(2026,1,1)-K3699</f>
        <v/>
      </c>
      <c r="P3699">
        <f>IF(G3699&gt;=2,"Repeat","One-time")</f>
        <v/>
      </c>
    </row>
    <row r="3700">
      <c r="A3700" t="inlineStr">
        <is>
          <t>C04089</t>
        </is>
      </c>
      <c r="B3700" t="inlineStr">
        <is>
          <t>Priya Khan</t>
        </is>
      </c>
      <c r="C3700" t="inlineStr">
        <is>
          <t>West</t>
        </is>
      </c>
      <c r="D3700" t="inlineStr">
        <is>
          <t>Surat</t>
        </is>
      </c>
      <c r="E3700" t="inlineStr">
        <is>
          <t>No</t>
        </is>
      </c>
      <c r="F3700" t="inlineStr">
        <is>
          <t>Occasional</t>
        </is>
      </c>
      <c r="G3700" t="n">
        <v>2</v>
      </c>
      <c r="H3700" s="24" t="n">
        <v>27212.25</v>
      </c>
      <c r="I3700" s="24" t="n">
        <v>55.82</v>
      </c>
      <c r="J3700" s="25" t="n">
        <v>45424</v>
      </c>
      <c r="K3700" s="25" t="n">
        <v>45794</v>
      </c>
      <c r="L3700" t="n">
        <v>3</v>
      </c>
      <c r="M3700" t="n">
        <v>2</v>
      </c>
      <c r="N3700" t="n">
        <v>3</v>
      </c>
      <c r="O3700">
        <f>DATE(2026,1,1)-K3700</f>
        <v/>
      </c>
      <c r="P3700">
        <f>IF(G3700&gt;=2,"Repeat","One-time")</f>
        <v/>
      </c>
    </row>
    <row r="3701">
      <c r="A3701" t="inlineStr">
        <is>
          <t>C03585</t>
        </is>
      </c>
      <c r="B3701" t="inlineStr">
        <is>
          <t>Harpreet Patel</t>
        </is>
      </c>
      <c r="C3701" t="inlineStr">
        <is>
          <t>North</t>
        </is>
      </c>
      <c r="D3701" t="inlineStr">
        <is>
          <t>Delhi</t>
        </is>
      </c>
      <c r="E3701" t="inlineStr">
        <is>
          <t>Yes</t>
        </is>
      </c>
      <c r="F3701" t="inlineStr">
        <is>
          <t>Loyal</t>
        </is>
      </c>
      <c r="G3701" t="n">
        <v>10</v>
      </c>
      <c r="H3701" s="24" t="n">
        <v>27207.46</v>
      </c>
      <c r="I3701" s="24" t="n">
        <v>10017.5</v>
      </c>
      <c r="J3701" s="25" t="n">
        <v>45315</v>
      </c>
      <c r="K3701" s="25" t="n">
        <v>45829</v>
      </c>
      <c r="L3701" t="n">
        <v>3</v>
      </c>
      <c r="M3701" t="n">
        <v>5</v>
      </c>
      <c r="N3701" t="n">
        <v>3</v>
      </c>
      <c r="O3701">
        <f>DATE(2026,1,1)-K3701</f>
        <v/>
      </c>
      <c r="P3701">
        <f>IF(G3701&gt;=2,"Repeat","One-time")</f>
        <v/>
      </c>
    </row>
    <row r="3702">
      <c r="A3702" t="inlineStr">
        <is>
          <t>C06210</t>
        </is>
      </c>
      <c r="B3702" t="inlineStr">
        <is>
          <t>Abhishek Joshi</t>
        </is>
      </c>
      <c r="C3702" t="inlineStr">
        <is>
          <t>West</t>
        </is>
      </c>
      <c r="D3702" t="inlineStr">
        <is>
          <t>Pune</t>
        </is>
      </c>
      <c r="E3702" t="inlineStr">
        <is>
          <t>No</t>
        </is>
      </c>
      <c r="F3702" t="inlineStr">
        <is>
          <t>Loyal</t>
        </is>
      </c>
      <c r="G3702" t="n">
        <v>5</v>
      </c>
      <c r="H3702" s="24" t="n">
        <v>27204.49</v>
      </c>
      <c r="I3702" s="24" t="n">
        <v>1818.9</v>
      </c>
      <c r="J3702" s="25" t="n">
        <v>45555</v>
      </c>
      <c r="K3702" s="25" t="n">
        <v>45978</v>
      </c>
      <c r="L3702" t="n">
        <v>4</v>
      </c>
      <c r="M3702" t="n">
        <v>4</v>
      </c>
      <c r="N3702" t="n">
        <v>3</v>
      </c>
      <c r="O3702">
        <f>DATE(2026,1,1)-K3702</f>
        <v/>
      </c>
      <c r="P3702">
        <f>IF(G3702&gt;=2,"Repeat","One-time")</f>
        <v/>
      </c>
    </row>
    <row r="3703">
      <c r="A3703" t="inlineStr">
        <is>
          <t>C09733</t>
        </is>
      </c>
      <c r="B3703" t="inlineStr">
        <is>
          <t>Rahul Thakur</t>
        </is>
      </c>
      <c r="C3703" t="inlineStr">
        <is>
          <t>West</t>
        </is>
      </c>
      <c r="D3703" t="inlineStr">
        <is>
          <t>Mumbai</t>
        </is>
      </c>
      <c r="E3703" t="inlineStr">
        <is>
          <t>Yes</t>
        </is>
      </c>
      <c r="F3703" t="inlineStr">
        <is>
          <t>Occasional</t>
        </is>
      </c>
      <c r="G3703" t="n">
        <v>2</v>
      </c>
      <c r="H3703" s="24" t="n">
        <v>27190.02</v>
      </c>
      <c r="I3703" s="24" t="n">
        <v>5173.68</v>
      </c>
      <c r="J3703" s="25" t="n">
        <v>45906</v>
      </c>
      <c r="K3703" s="25" t="n">
        <v>45968</v>
      </c>
      <c r="L3703" t="n">
        <v>4</v>
      </c>
      <c r="M3703" t="n">
        <v>2</v>
      </c>
      <c r="N3703" t="n">
        <v>3</v>
      </c>
      <c r="O3703">
        <f>DATE(2026,1,1)-K3703</f>
        <v/>
      </c>
      <c r="P3703">
        <f>IF(G3703&gt;=2,"Repeat","One-time")</f>
        <v/>
      </c>
    </row>
    <row r="3704">
      <c r="A3704" t="inlineStr">
        <is>
          <t>C07830</t>
        </is>
      </c>
      <c r="B3704" t="inlineStr">
        <is>
          <t>Diya Mehta</t>
        </is>
      </c>
      <c r="C3704" t="inlineStr">
        <is>
          <t>Central</t>
        </is>
      </c>
      <c r="D3704" t="inlineStr">
        <is>
          <t>Raipur</t>
        </is>
      </c>
      <c r="E3704" t="inlineStr">
        <is>
          <t>No</t>
        </is>
      </c>
      <c r="F3704" t="inlineStr">
        <is>
          <t>Loyal</t>
        </is>
      </c>
      <c r="G3704" t="n">
        <v>3</v>
      </c>
      <c r="H3704" s="24" t="n">
        <v>27164.81</v>
      </c>
      <c r="I3704" s="24" t="n">
        <v>4322.56</v>
      </c>
      <c r="J3704" s="25" t="n">
        <v>45696</v>
      </c>
      <c r="K3704" s="25" t="n">
        <v>45784</v>
      </c>
      <c r="L3704" t="n">
        <v>3</v>
      </c>
      <c r="M3704" t="n">
        <v>3</v>
      </c>
      <c r="N3704" t="n">
        <v>3</v>
      </c>
      <c r="O3704">
        <f>DATE(2026,1,1)-K3704</f>
        <v/>
      </c>
      <c r="P3704">
        <f>IF(G3704&gt;=2,"Repeat","One-time")</f>
        <v/>
      </c>
    </row>
    <row r="3705">
      <c r="A3705" t="inlineStr">
        <is>
          <t>C07763</t>
        </is>
      </c>
      <c r="B3705" t="inlineStr">
        <is>
          <t>Zoya Yadav</t>
        </is>
      </c>
      <c r="C3705" t="inlineStr">
        <is>
          <t>East</t>
        </is>
      </c>
      <c r="D3705" t="inlineStr">
        <is>
          <t>Kolkata</t>
        </is>
      </c>
      <c r="E3705" t="inlineStr">
        <is>
          <t>Yes</t>
        </is>
      </c>
      <c r="F3705" t="inlineStr">
        <is>
          <t>Occasional</t>
        </is>
      </c>
      <c r="G3705" t="n">
        <v>2</v>
      </c>
      <c r="H3705" s="24" t="n">
        <v>27136.7</v>
      </c>
      <c r="I3705" s="24" t="n">
        <v>6365.69</v>
      </c>
      <c r="J3705" s="25" t="n">
        <v>45921</v>
      </c>
      <c r="K3705" s="25" t="n">
        <v>45982</v>
      </c>
      <c r="L3705" t="n">
        <v>4</v>
      </c>
      <c r="M3705" t="n">
        <v>2</v>
      </c>
      <c r="N3705" t="n">
        <v>3</v>
      </c>
      <c r="O3705">
        <f>DATE(2026,1,1)-K3705</f>
        <v/>
      </c>
      <c r="P3705">
        <f>IF(G3705&gt;=2,"Repeat","One-time")</f>
        <v/>
      </c>
    </row>
    <row r="3706">
      <c r="A3706" t="inlineStr">
        <is>
          <t>C01561</t>
        </is>
      </c>
      <c r="B3706" t="inlineStr">
        <is>
          <t>Deepak Nair</t>
        </is>
      </c>
      <c r="C3706" t="inlineStr">
        <is>
          <t>South</t>
        </is>
      </c>
      <c r="D3706" t="inlineStr">
        <is>
          <t>Coimbatore</t>
        </is>
      </c>
      <c r="E3706" t="inlineStr">
        <is>
          <t>No</t>
        </is>
      </c>
      <c r="F3706" t="inlineStr">
        <is>
          <t>At Risk</t>
        </is>
      </c>
      <c r="G3706" t="n">
        <v>6</v>
      </c>
      <c r="H3706" s="24" t="n">
        <v>27134.74</v>
      </c>
      <c r="I3706" s="24" t="n">
        <v>6434.76</v>
      </c>
      <c r="J3706" s="25" t="n">
        <v>45123</v>
      </c>
      <c r="K3706" s="25" t="n">
        <v>45359</v>
      </c>
      <c r="L3706" t="n">
        <v>1</v>
      </c>
      <c r="M3706" t="n">
        <v>4</v>
      </c>
      <c r="N3706" t="n">
        <v>3</v>
      </c>
      <c r="O3706">
        <f>DATE(2026,1,1)-K3706</f>
        <v/>
      </c>
      <c r="P3706">
        <f>IF(G3706&gt;=2,"Repeat","One-time")</f>
        <v/>
      </c>
    </row>
    <row r="3707">
      <c r="A3707" t="inlineStr">
        <is>
          <t>C03517</t>
        </is>
      </c>
      <c r="B3707" t="inlineStr">
        <is>
          <t>Joseph Yadav</t>
        </is>
      </c>
      <c r="C3707" t="inlineStr">
        <is>
          <t>West</t>
        </is>
      </c>
      <c r="D3707" t="inlineStr">
        <is>
          <t>Mumbai</t>
        </is>
      </c>
      <c r="E3707" t="inlineStr">
        <is>
          <t>No</t>
        </is>
      </c>
      <c r="F3707" t="inlineStr">
        <is>
          <t>Loyal</t>
        </is>
      </c>
      <c r="G3707" t="n">
        <v>7</v>
      </c>
      <c r="H3707" s="24" t="n">
        <v>27131.12</v>
      </c>
      <c r="I3707" s="24" t="n">
        <v>6469.36</v>
      </c>
      <c r="J3707" s="25" t="n">
        <v>45286</v>
      </c>
      <c r="K3707" s="25" t="n">
        <v>45937</v>
      </c>
      <c r="L3707" t="n">
        <v>4</v>
      </c>
      <c r="M3707" t="n">
        <v>4</v>
      </c>
      <c r="N3707" t="n">
        <v>3</v>
      </c>
      <c r="O3707">
        <f>DATE(2026,1,1)-K3707</f>
        <v/>
      </c>
      <c r="P3707">
        <f>IF(G3707&gt;=2,"Repeat","One-time")</f>
        <v/>
      </c>
    </row>
    <row r="3708">
      <c r="A3708" t="inlineStr">
        <is>
          <t>C09055</t>
        </is>
      </c>
      <c r="B3708" t="inlineStr">
        <is>
          <t>Vikram Rao</t>
        </is>
      </c>
      <c r="C3708" t="inlineStr">
        <is>
          <t>West</t>
        </is>
      </c>
      <c r="D3708" t="inlineStr">
        <is>
          <t>Mumbai</t>
        </is>
      </c>
      <c r="E3708" t="inlineStr">
        <is>
          <t>No</t>
        </is>
      </c>
      <c r="F3708" t="inlineStr">
        <is>
          <t>Occasional</t>
        </is>
      </c>
      <c r="G3708" t="n">
        <v>1</v>
      </c>
      <c r="H3708" s="24" t="n">
        <v>27126.85</v>
      </c>
      <c r="I3708" s="24" t="n">
        <v>1448.83</v>
      </c>
      <c r="J3708" s="25" t="n">
        <v>45919</v>
      </c>
      <c r="K3708" s="25" t="n">
        <v>45919</v>
      </c>
      <c r="L3708" t="n">
        <v>3</v>
      </c>
      <c r="M3708" t="n">
        <v>1</v>
      </c>
      <c r="N3708" t="n">
        <v>3</v>
      </c>
      <c r="O3708">
        <f>DATE(2026,1,1)-K3708</f>
        <v/>
      </c>
      <c r="P3708">
        <f>IF(G3708&gt;=2,"Repeat","One-time")</f>
        <v/>
      </c>
    </row>
    <row r="3709">
      <c r="A3709" t="inlineStr">
        <is>
          <t>C07220</t>
        </is>
      </c>
      <c r="B3709" t="inlineStr">
        <is>
          <t>Aarav Thakur</t>
        </is>
      </c>
      <c r="C3709" t="inlineStr">
        <is>
          <t>South</t>
        </is>
      </c>
      <c r="D3709" t="inlineStr">
        <is>
          <t>Bengaluru</t>
        </is>
      </c>
      <c r="E3709" t="inlineStr">
        <is>
          <t>No</t>
        </is>
      </c>
      <c r="F3709" t="inlineStr">
        <is>
          <t>Loyal</t>
        </is>
      </c>
      <c r="G3709" t="n">
        <v>6</v>
      </c>
      <c r="H3709" s="24" t="n">
        <v>27116.45</v>
      </c>
      <c r="I3709" s="24" t="n">
        <v>5709.46</v>
      </c>
      <c r="J3709" s="25" t="n">
        <v>45782</v>
      </c>
      <c r="K3709" s="25" t="n">
        <v>45999</v>
      </c>
      <c r="L3709" t="n">
        <v>5</v>
      </c>
      <c r="M3709" t="n">
        <v>4</v>
      </c>
      <c r="N3709" t="n">
        <v>3</v>
      </c>
      <c r="O3709">
        <f>DATE(2026,1,1)-K3709</f>
        <v/>
      </c>
      <c r="P3709">
        <f>IF(G3709&gt;=2,"Repeat","One-time")</f>
        <v/>
      </c>
    </row>
    <row r="3710">
      <c r="A3710" t="inlineStr">
        <is>
          <t>C01359</t>
        </is>
      </c>
      <c r="B3710" t="inlineStr">
        <is>
          <t>Rahul Banerjee</t>
        </is>
      </c>
      <c r="C3710" t="inlineStr">
        <is>
          <t>South</t>
        </is>
      </c>
      <c r="D3710" t="inlineStr">
        <is>
          <t>Hyderabad</t>
        </is>
      </c>
      <c r="E3710" t="inlineStr">
        <is>
          <t>No</t>
        </is>
      </c>
      <c r="F3710" t="inlineStr">
        <is>
          <t>At Risk</t>
        </is>
      </c>
      <c r="G3710" t="n">
        <v>3</v>
      </c>
      <c r="H3710" s="24" t="n">
        <v>27094.96</v>
      </c>
      <c r="I3710" s="24" t="n">
        <v>3625.03</v>
      </c>
      <c r="J3710" s="25" t="n">
        <v>45024</v>
      </c>
      <c r="K3710" s="25" t="n">
        <v>45444</v>
      </c>
      <c r="L3710" t="n">
        <v>1</v>
      </c>
      <c r="M3710" t="n">
        <v>3</v>
      </c>
      <c r="N3710" t="n">
        <v>3</v>
      </c>
      <c r="O3710">
        <f>DATE(2026,1,1)-K3710</f>
        <v/>
      </c>
      <c r="P3710">
        <f>IF(G3710&gt;=2,"Repeat","One-time")</f>
        <v/>
      </c>
    </row>
    <row r="3711">
      <c r="A3711" t="inlineStr">
        <is>
          <t>C11034</t>
        </is>
      </c>
      <c r="B3711" t="inlineStr">
        <is>
          <t>Ananya Mishra</t>
        </is>
      </c>
      <c r="C3711" t="inlineStr">
        <is>
          <t>West</t>
        </is>
      </c>
      <c r="D3711" t="inlineStr">
        <is>
          <t>Pune</t>
        </is>
      </c>
      <c r="E3711" t="inlineStr">
        <is>
          <t>No</t>
        </is>
      </c>
      <c r="F3711" t="inlineStr">
        <is>
          <t>New</t>
        </is>
      </c>
      <c r="G3711" t="n">
        <v>2</v>
      </c>
      <c r="H3711" s="24" t="n">
        <v>27094.14</v>
      </c>
      <c r="I3711" s="24" t="n">
        <v>-747.72</v>
      </c>
      <c r="J3711" s="25" t="n">
        <v>45944</v>
      </c>
      <c r="K3711" s="25" t="n">
        <v>45989</v>
      </c>
      <c r="L3711" t="n">
        <v>5</v>
      </c>
      <c r="M3711" t="n">
        <v>3</v>
      </c>
      <c r="N3711" t="n">
        <v>3</v>
      </c>
      <c r="O3711">
        <f>DATE(2026,1,1)-K3711</f>
        <v/>
      </c>
      <c r="P3711">
        <f>IF(G3711&gt;=2,"Repeat","One-time")</f>
        <v/>
      </c>
    </row>
    <row r="3712">
      <c r="A3712" t="inlineStr">
        <is>
          <t>C01396</t>
        </is>
      </c>
      <c r="B3712" t="inlineStr">
        <is>
          <t>Ananya Nair</t>
        </is>
      </c>
      <c r="C3712" t="inlineStr">
        <is>
          <t>West</t>
        </is>
      </c>
      <c r="D3712" t="inlineStr">
        <is>
          <t>Mumbai</t>
        </is>
      </c>
      <c r="E3712" t="inlineStr">
        <is>
          <t>Yes</t>
        </is>
      </c>
      <c r="F3712" t="inlineStr">
        <is>
          <t>At Risk</t>
        </is>
      </c>
      <c r="G3712" t="n">
        <v>6</v>
      </c>
      <c r="H3712" s="24" t="n">
        <v>27093.95</v>
      </c>
      <c r="I3712" s="24" t="n">
        <v>1847.34</v>
      </c>
      <c r="J3712" s="25" t="n">
        <v>44991</v>
      </c>
      <c r="K3712" s="25" t="n">
        <v>45334</v>
      </c>
      <c r="L3712" t="n">
        <v>1</v>
      </c>
      <c r="M3712" t="n">
        <v>4</v>
      </c>
      <c r="N3712" t="n">
        <v>3</v>
      </c>
      <c r="O3712">
        <f>DATE(2026,1,1)-K3712</f>
        <v/>
      </c>
      <c r="P3712">
        <f>IF(G3712&gt;=2,"Repeat","One-time")</f>
        <v/>
      </c>
    </row>
    <row r="3713">
      <c r="A3713" t="inlineStr">
        <is>
          <t>C03326</t>
        </is>
      </c>
      <c r="B3713" t="inlineStr">
        <is>
          <t>Kavya Fernandes</t>
        </is>
      </c>
      <c r="C3713" t="inlineStr">
        <is>
          <t>West</t>
        </is>
      </c>
      <c r="D3713" t="inlineStr">
        <is>
          <t>Mumbai</t>
        </is>
      </c>
      <c r="E3713" t="inlineStr">
        <is>
          <t>No</t>
        </is>
      </c>
      <c r="F3713" t="inlineStr">
        <is>
          <t>Occasional</t>
        </is>
      </c>
      <c r="G3713" t="n">
        <v>2</v>
      </c>
      <c r="H3713" s="24" t="n">
        <v>27082.89</v>
      </c>
      <c r="I3713" s="24" t="n">
        <v>6127.03</v>
      </c>
      <c r="J3713" s="25" t="n">
        <v>45423</v>
      </c>
      <c r="K3713" s="25" t="n">
        <v>45624</v>
      </c>
      <c r="L3713" t="n">
        <v>2</v>
      </c>
      <c r="M3713" t="n">
        <v>2</v>
      </c>
      <c r="N3713" t="n">
        <v>3</v>
      </c>
      <c r="O3713">
        <f>DATE(2026,1,1)-K3713</f>
        <v/>
      </c>
      <c r="P3713">
        <f>IF(G3713&gt;=2,"Repeat","One-time")</f>
        <v/>
      </c>
    </row>
    <row r="3714">
      <c r="A3714" t="inlineStr">
        <is>
          <t>C00770</t>
        </is>
      </c>
      <c r="B3714" t="inlineStr">
        <is>
          <t>Zoya Verma</t>
        </is>
      </c>
      <c r="C3714" t="inlineStr">
        <is>
          <t>West</t>
        </is>
      </c>
      <c r="D3714" t="inlineStr">
        <is>
          <t>Ahmedabad</t>
        </is>
      </c>
      <c r="E3714" t="inlineStr">
        <is>
          <t>Yes</t>
        </is>
      </c>
      <c r="F3714" t="inlineStr">
        <is>
          <t>At Risk</t>
        </is>
      </c>
      <c r="G3714" t="n">
        <v>5</v>
      </c>
      <c r="H3714" s="24" t="n">
        <v>27067.65</v>
      </c>
      <c r="I3714" s="24" t="n">
        <v>7032.21</v>
      </c>
      <c r="J3714" s="25" t="n">
        <v>44952</v>
      </c>
      <c r="K3714" s="25" t="n">
        <v>45194</v>
      </c>
      <c r="L3714" t="n">
        <v>1</v>
      </c>
      <c r="M3714" t="n">
        <v>4</v>
      </c>
      <c r="N3714" t="n">
        <v>3</v>
      </c>
      <c r="O3714">
        <f>DATE(2026,1,1)-K3714</f>
        <v/>
      </c>
      <c r="P3714">
        <f>IF(G3714&gt;=2,"Repeat","One-time")</f>
        <v/>
      </c>
    </row>
    <row r="3715">
      <c r="A3715" t="inlineStr">
        <is>
          <t>C06737</t>
        </is>
      </c>
      <c r="B3715" t="inlineStr">
        <is>
          <t>Lakshmi Shah</t>
        </is>
      </c>
      <c r="C3715" t="inlineStr">
        <is>
          <t>East</t>
        </is>
      </c>
      <c r="D3715" t="inlineStr">
        <is>
          <t>Kolkata</t>
        </is>
      </c>
      <c r="E3715" t="inlineStr">
        <is>
          <t>No</t>
        </is>
      </c>
      <c r="F3715" t="inlineStr">
        <is>
          <t>Loyal</t>
        </is>
      </c>
      <c r="G3715" t="n">
        <v>7</v>
      </c>
      <c r="H3715" s="24" t="n">
        <v>27065.75</v>
      </c>
      <c r="I3715" s="24" t="n">
        <v>5253.32</v>
      </c>
      <c r="J3715" s="25" t="n">
        <v>45591</v>
      </c>
      <c r="K3715" s="25" t="n">
        <v>45988</v>
      </c>
      <c r="L3715" t="n">
        <v>5</v>
      </c>
      <c r="M3715" t="n">
        <v>4</v>
      </c>
      <c r="N3715" t="n">
        <v>3</v>
      </c>
      <c r="O3715">
        <f>DATE(2026,1,1)-K3715</f>
        <v/>
      </c>
      <c r="P3715">
        <f>IF(G3715&gt;=2,"Repeat","One-time")</f>
        <v/>
      </c>
    </row>
    <row r="3716">
      <c r="A3716" t="inlineStr">
        <is>
          <t>C11125</t>
        </is>
      </c>
      <c r="B3716" t="inlineStr">
        <is>
          <t>Ananya Rao</t>
        </is>
      </c>
      <c r="C3716" t="inlineStr">
        <is>
          <t>West</t>
        </is>
      </c>
      <c r="D3716" t="inlineStr">
        <is>
          <t>Mumbai</t>
        </is>
      </c>
      <c r="E3716" t="inlineStr">
        <is>
          <t>No</t>
        </is>
      </c>
      <c r="F3716" t="inlineStr">
        <is>
          <t>New</t>
        </is>
      </c>
      <c r="G3716" t="n">
        <v>2</v>
      </c>
      <c r="H3716" s="24" t="n">
        <v>27064.01</v>
      </c>
      <c r="I3716" s="24" t="n">
        <v>6366.35</v>
      </c>
      <c r="J3716" s="25" t="n">
        <v>45984</v>
      </c>
      <c r="K3716" s="25" t="n">
        <v>46020</v>
      </c>
      <c r="L3716" t="n">
        <v>5</v>
      </c>
      <c r="M3716" t="n">
        <v>3</v>
      </c>
      <c r="N3716" t="n">
        <v>3</v>
      </c>
      <c r="O3716">
        <f>DATE(2026,1,1)-K3716</f>
        <v/>
      </c>
      <c r="P3716">
        <f>IF(G3716&gt;=2,"Repeat","One-time")</f>
        <v/>
      </c>
    </row>
    <row r="3717">
      <c r="A3717" t="inlineStr">
        <is>
          <t>C05558</t>
        </is>
      </c>
      <c r="B3717" t="inlineStr">
        <is>
          <t>Deepak Mehta</t>
        </is>
      </c>
      <c r="C3717" t="inlineStr">
        <is>
          <t>North</t>
        </is>
      </c>
      <c r="D3717" t="inlineStr">
        <is>
          <t>Delhi</t>
        </is>
      </c>
      <c r="E3717" t="inlineStr">
        <is>
          <t>No</t>
        </is>
      </c>
      <c r="F3717" t="inlineStr">
        <is>
          <t>At Risk</t>
        </is>
      </c>
      <c r="G3717" t="n">
        <v>3</v>
      </c>
      <c r="H3717" s="24" t="n">
        <v>27051.43</v>
      </c>
      <c r="I3717" s="24" t="n">
        <v>9300.200000000001</v>
      </c>
      <c r="J3717" s="25" t="n">
        <v>45573</v>
      </c>
      <c r="K3717" s="25" t="n">
        <v>45646</v>
      </c>
      <c r="L3717" t="n">
        <v>2</v>
      </c>
      <c r="M3717" t="n">
        <v>3</v>
      </c>
      <c r="N3717" t="n">
        <v>3</v>
      </c>
      <c r="O3717">
        <f>DATE(2026,1,1)-K3717</f>
        <v/>
      </c>
      <c r="P3717">
        <f>IF(G3717&gt;=2,"Repeat","One-time")</f>
        <v/>
      </c>
    </row>
    <row r="3718">
      <c r="A3718" t="inlineStr">
        <is>
          <t>C06584</t>
        </is>
      </c>
      <c r="B3718" t="inlineStr">
        <is>
          <t>Priya Sinha</t>
        </is>
      </c>
      <c r="C3718" t="inlineStr">
        <is>
          <t>South</t>
        </is>
      </c>
      <c r="D3718" t="inlineStr">
        <is>
          <t>Chennai</t>
        </is>
      </c>
      <c r="E3718" t="inlineStr">
        <is>
          <t>Yes</t>
        </is>
      </c>
      <c r="F3718" t="inlineStr">
        <is>
          <t>Loyal</t>
        </is>
      </c>
      <c r="G3718" t="n">
        <v>6</v>
      </c>
      <c r="H3718" s="24" t="n">
        <v>27040.33</v>
      </c>
      <c r="I3718" s="24" t="n">
        <v>11831.48</v>
      </c>
      <c r="J3718" s="25" t="n">
        <v>45676</v>
      </c>
      <c r="K3718" s="25" t="n">
        <v>45903</v>
      </c>
      <c r="L3718" t="n">
        <v>3</v>
      </c>
      <c r="M3718" t="n">
        <v>4</v>
      </c>
      <c r="N3718" t="n">
        <v>3</v>
      </c>
      <c r="O3718">
        <f>DATE(2026,1,1)-K3718</f>
        <v/>
      </c>
      <c r="P3718">
        <f>IF(G3718&gt;=2,"Repeat","One-time")</f>
        <v/>
      </c>
    </row>
    <row r="3719">
      <c r="A3719" t="inlineStr">
        <is>
          <t>C00969</t>
        </is>
      </c>
      <c r="B3719" t="inlineStr">
        <is>
          <t>Arjun Verma</t>
        </is>
      </c>
      <c r="C3719" t="inlineStr">
        <is>
          <t>East</t>
        </is>
      </c>
      <c r="D3719" t="inlineStr">
        <is>
          <t>Kolkata</t>
        </is>
      </c>
      <c r="E3719" t="inlineStr">
        <is>
          <t>No</t>
        </is>
      </c>
      <c r="F3719" t="inlineStr">
        <is>
          <t>Occasional</t>
        </is>
      </c>
      <c r="G3719" t="n">
        <v>2</v>
      </c>
      <c r="H3719" s="24" t="n">
        <v>27035.87</v>
      </c>
      <c r="I3719" s="24" t="n">
        <v>6523.54</v>
      </c>
      <c r="J3719" s="25" t="n">
        <v>45285</v>
      </c>
      <c r="K3719" s="25" t="n">
        <v>45973</v>
      </c>
      <c r="L3719" t="n">
        <v>4</v>
      </c>
      <c r="M3719" t="n">
        <v>2</v>
      </c>
      <c r="N3719" t="n">
        <v>3</v>
      </c>
      <c r="O3719">
        <f>DATE(2026,1,1)-K3719</f>
        <v/>
      </c>
      <c r="P3719">
        <f>IF(G3719&gt;=2,"Repeat","One-time")</f>
        <v/>
      </c>
    </row>
    <row r="3720">
      <c r="A3720" t="inlineStr">
        <is>
          <t>C10058</t>
        </is>
      </c>
      <c r="B3720" t="inlineStr">
        <is>
          <t>Riya Singh</t>
        </is>
      </c>
      <c r="C3720" t="inlineStr">
        <is>
          <t>North</t>
        </is>
      </c>
      <c r="D3720" t="inlineStr">
        <is>
          <t>Lucknow</t>
        </is>
      </c>
      <c r="E3720" t="inlineStr">
        <is>
          <t>No</t>
        </is>
      </c>
      <c r="F3720" t="inlineStr">
        <is>
          <t>New</t>
        </is>
      </c>
      <c r="G3720" t="n">
        <v>2</v>
      </c>
      <c r="H3720" s="24" t="n">
        <v>27029.23</v>
      </c>
      <c r="I3720" s="24" t="n">
        <v>2962.72</v>
      </c>
      <c r="J3720" s="25" t="n">
        <v>45989</v>
      </c>
      <c r="K3720" s="25" t="n">
        <v>46012</v>
      </c>
      <c r="L3720" t="n">
        <v>5</v>
      </c>
      <c r="M3720" t="n">
        <v>3</v>
      </c>
      <c r="N3720" t="n">
        <v>3</v>
      </c>
      <c r="O3720">
        <f>DATE(2026,1,1)-K3720</f>
        <v/>
      </c>
      <c r="P3720">
        <f>IF(G3720&gt;=2,"Repeat","One-time")</f>
        <v/>
      </c>
    </row>
    <row r="3721">
      <c r="A3721" t="inlineStr">
        <is>
          <t>C04246</t>
        </is>
      </c>
      <c r="B3721" t="inlineStr">
        <is>
          <t>Abhishek Khan</t>
        </is>
      </c>
      <c r="C3721" t="inlineStr">
        <is>
          <t>East</t>
        </is>
      </c>
      <c r="D3721" t="inlineStr">
        <is>
          <t>Kolkata</t>
        </is>
      </c>
      <c r="E3721" t="inlineStr">
        <is>
          <t>No</t>
        </is>
      </c>
      <c r="F3721" t="inlineStr">
        <is>
          <t>At Risk</t>
        </is>
      </c>
      <c r="G3721" t="n">
        <v>8</v>
      </c>
      <c r="H3721" s="24" t="n">
        <v>27019.94</v>
      </c>
      <c r="I3721" s="24" t="n">
        <v>8061.8</v>
      </c>
      <c r="J3721" s="25" t="n">
        <v>45335</v>
      </c>
      <c r="K3721" s="25" t="n">
        <v>45680</v>
      </c>
      <c r="L3721" t="n">
        <v>2</v>
      </c>
      <c r="M3721" t="n">
        <v>4</v>
      </c>
      <c r="N3721" t="n">
        <v>3</v>
      </c>
      <c r="O3721">
        <f>DATE(2026,1,1)-K3721</f>
        <v/>
      </c>
      <c r="P3721">
        <f>IF(G3721&gt;=2,"Repeat","One-time")</f>
        <v/>
      </c>
    </row>
    <row r="3722">
      <c r="A3722" t="inlineStr">
        <is>
          <t>C08032</t>
        </is>
      </c>
      <c r="B3722" t="inlineStr">
        <is>
          <t>Deepak Thakur</t>
        </is>
      </c>
      <c r="C3722" t="inlineStr">
        <is>
          <t>South</t>
        </is>
      </c>
      <c r="D3722" t="inlineStr">
        <is>
          <t>Chennai</t>
        </is>
      </c>
      <c r="E3722" t="inlineStr">
        <is>
          <t>Yes</t>
        </is>
      </c>
      <c r="F3722" t="inlineStr">
        <is>
          <t>Loyal</t>
        </is>
      </c>
      <c r="G3722" t="n">
        <v>7</v>
      </c>
      <c r="H3722" s="24" t="n">
        <v>27015.45</v>
      </c>
      <c r="I3722" s="24" t="n">
        <v>4986.01</v>
      </c>
      <c r="J3722" s="25" t="n">
        <v>45738</v>
      </c>
      <c r="K3722" s="25" t="n">
        <v>45984</v>
      </c>
      <c r="L3722" t="n">
        <v>4</v>
      </c>
      <c r="M3722" t="n">
        <v>4</v>
      </c>
      <c r="N3722" t="n">
        <v>3</v>
      </c>
      <c r="O3722">
        <f>DATE(2026,1,1)-K3722</f>
        <v/>
      </c>
      <c r="P3722">
        <f>IF(G3722&gt;=2,"Repeat","One-time")</f>
        <v/>
      </c>
    </row>
    <row r="3723">
      <c r="A3723" t="inlineStr">
        <is>
          <t>C08512</t>
        </is>
      </c>
      <c r="B3723" t="inlineStr">
        <is>
          <t>Ayesha Gupta</t>
        </is>
      </c>
      <c r="C3723" t="inlineStr">
        <is>
          <t>West</t>
        </is>
      </c>
      <c r="D3723" t="inlineStr">
        <is>
          <t>Mumbai</t>
        </is>
      </c>
      <c r="E3723" t="inlineStr">
        <is>
          <t>Yes</t>
        </is>
      </c>
      <c r="F3723" t="inlineStr">
        <is>
          <t>Loyal</t>
        </is>
      </c>
      <c r="G3723" t="n">
        <v>5</v>
      </c>
      <c r="H3723" s="24" t="n">
        <v>26973.26</v>
      </c>
      <c r="I3723" s="24" t="n">
        <v>5132.29</v>
      </c>
      <c r="J3723" s="25" t="n">
        <v>45857</v>
      </c>
      <c r="K3723" s="25" t="n">
        <v>46004</v>
      </c>
      <c r="L3723" t="n">
        <v>5</v>
      </c>
      <c r="M3723" t="n">
        <v>4</v>
      </c>
      <c r="N3723" t="n">
        <v>3</v>
      </c>
      <c r="O3723">
        <f>DATE(2026,1,1)-K3723</f>
        <v/>
      </c>
      <c r="P3723">
        <f>IF(G3723&gt;=2,"Repeat","One-time")</f>
        <v/>
      </c>
    </row>
    <row r="3724">
      <c r="A3724" t="inlineStr">
        <is>
          <t>C04904</t>
        </is>
      </c>
      <c r="B3724" t="inlineStr">
        <is>
          <t>Joseph Reddy</t>
        </is>
      </c>
      <c r="C3724" t="inlineStr">
        <is>
          <t>North</t>
        </is>
      </c>
      <c r="D3724" t="inlineStr">
        <is>
          <t>Chandigarh</t>
        </is>
      </c>
      <c r="E3724" t="inlineStr">
        <is>
          <t>No</t>
        </is>
      </c>
      <c r="F3724" t="inlineStr">
        <is>
          <t>Loyal</t>
        </is>
      </c>
      <c r="G3724" t="n">
        <v>5</v>
      </c>
      <c r="H3724" s="24" t="n">
        <v>26969.64</v>
      </c>
      <c r="I3724" s="24" t="n">
        <v>9436.450000000001</v>
      </c>
      <c r="J3724" s="25" t="n">
        <v>45420</v>
      </c>
      <c r="K3724" s="25" t="n">
        <v>45925</v>
      </c>
      <c r="L3724" t="n">
        <v>3</v>
      </c>
      <c r="M3724" t="n">
        <v>4</v>
      </c>
      <c r="N3724" t="n">
        <v>3</v>
      </c>
      <c r="O3724">
        <f>DATE(2026,1,1)-K3724</f>
        <v/>
      </c>
      <c r="P3724">
        <f>IF(G3724&gt;=2,"Repeat","One-time")</f>
        <v/>
      </c>
    </row>
    <row r="3725">
      <c r="A3725" t="inlineStr">
        <is>
          <t>C11119</t>
        </is>
      </c>
      <c r="B3725" t="inlineStr">
        <is>
          <t>Neha Fernandes</t>
        </is>
      </c>
      <c r="C3725" t="inlineStr">
        <is>
          <t>West</t>
        </is>
      </c>
      <c r="D3725" t="inlineStr">
        <is>
          <t>Mumbai</t>
        </is>
      </c>
      <c r="E3725" t="inlineStr">
        <is>
          <t>No</t>
        </is>
      </c>
      <c r="F3725" t="inlineStr">
        <is>
          <t>New</t>
        </is>
      </c>
      <c r="G3725" t="n">
        <v>3</v>
      </c>
      <c r="H3725" s="24" t="n">
        <v>26966.02</v>
      </c>
      <c r="I3725" s="24" t="n">
        <v>5232.17</v>
      </c>
      <c r="J3725" s="25" t="n">
        <v>45996</v>
      </c>
      <c r="K3725" s="25" t="n">
        <v>46014</v>
      </c>
      <c r="L3725" t="n">
        <v>5</v>
      </c>
      <c r="M3725" t="n">
        <v>3</v>
      </c>
      <c r="N3725" t="n">
        <v>3</v>
      </c>
      <c r="O3725">
        <f>DATE(2026,1,1)-K3725</f>
        <v/>
      </c>
      <c r="P3725">
        <f>IF(G3725&gt;=2,"Repeat","One-time")</f>
        <v/>
      </c>
    </row>
    <row r="3726">
      <c r="A3726" t="inlineStr">
        <is>
          <t>C05214</t>
        </is>
      </c>
      <c r="B3726" t="inlineStr">
        <is>
          <t>Ananya Pillai</t>
        </is>
      </c>
      <c r="C3726" t="inlineStr">
        <is>
          <t>East</t>
        </is>
      </c>
      <c r="D3726" t="inlineStr">
        <is>
          <t>Kolkata</t>
        </is>
      </c>
      <c r="E3726" t="inlineStr">
        <is>
          <t>No</t>
        </is>
      </c>
      <c r="F3726" t="inlineStr">
        <is>
          <t>Occasional</t>
        </is>
      </c>
      <c r="G3726" t="n">
        <v>2</v>
      </c>
      <c r="H3726" s="24" t="n">
        <v>26965.17</v>
      </c>
      <c r="I3726" s="24" t="n">
        <v>1121.67</v>
      </c>
      <c r="J3726" s="25" t="n">
        <v>45591</v>
      </c>
      <c r="K3726" s="25" t="n">
        <v>45598</v>
      </c>
      <c r="L3726" t="n">
        <v>2</v>
      </c>
      <c r="M3726" t="n">
        <v>2</v>
      </c>
      <c r="N3726" t="n">
        <v>3</v>
      </c>
      <c r="O3726">
        <f>DATE(2026,1,1)-K3726</f>
        <v/>
      </c>
      <c r="P3726">
        <f>IF(G3726&gt;=2,"Repeat","One-time")</f>
        <v/>
      </c>
    </row>
    <row r="3727">
      <c r="A3727" t="inlineStr">
        <is>
          <t>C09623</t>
        </is>
      </c>
      <c r="B3727" t="inlineStr">
        <is>
          <t>Joseph Shah</t>
        </is>
      </c>
      <c r="C3727" t="inlineStr">
        <is>
          <t>North</t>
        </is>
      </c>
      <c r="D3727" t="inlineStr">
        <is>
          <t>Gurugram</t>
        </is>
      </c>
      <c r="E3727" t="inlineStr">
        <is>
          <t>No</t>
        </is>
      </c>
      <c r="F3727" t="inlineStr">
        <is>
          <t>Occasional</t>
        </is>
      </c>
      <c r="G3727" t="n">
        <v>2</v>
      </c>
      <c r="H3727" s="24" t="n">
        <v>26963.79</v>
      </c>
      <c r="I3727" s="24" t="n">
        <v>4924.71</v>
      </c>
      <c r="J3727" s="25" t="n">
        <v>45852</v>
      </c>
      <c r="K3727" s="25" t="n">
        <v>45977</v>
      </c>
      <c r="L3727" t="n">
        <v>4</v>
      </c>
      <c r="M3727" t="n">
        <v>2</v>
      </c>
      <c r="N3727" t="n">
        <v>3</v>
      </c>
      <c r="O3727">
        <f>DATE(2026,1,1)-K3727</f>
        <v/>
      </c>
      <c r="P3727">
        <f>IF(G3727&gt;=2,"Repeat","One-time")</f>
        <v/>
      </c>
    </row>
    <row r="3728">
      <c r="A3728" t="inlineStr">
        <is>
          <t>C08591</t>
        </is>
      </c>
      <c r="B3728" t="inlineStr">
        <is>
          <t>Rohan Reddy</t>
        </is>
      </c>
      <c r="C3728" t="inlineStr">
        <is>
          <t>South</t>
        </is>
      </c>
      <c r="D3728" t="inlineStr">
        <is>
          <t>Bengaluru</t>
        </is>
      </c>
      <c r="E3728" t="inlineStr">
        <is>
          <t>Yes</t>
        </is>
      </c>
      <c r="F3728" t="inlineStr">
        <is>
          <t>Occasional</t>
        </is>
      </c>
      <c r="G3728" t="n">
        <v>2</v>
      </c>
      <c r="H3728" s="24" t="n">
        <v>26963</v>
      </c>
      <c r="I3728" s="24" t="n">
        <v>1965.04</v>
      </c>
      <c r="J3728" s="25" t="n">
        <v>45732</v>
      </c>
      <c r="K3728" s="25" t="n">
        <v>45898</v>
      </c>
      <c r="L3728" t="n">
        <v>3</v>
      </c>
      <c r="M3728" t="n">
        <v>2</v>
      </c>
      <c r="N3728" t="n">
        <v>3</v>
      </c>
      <c r="O3728">
        <f>DATE(2026,1,1)-K3728</f>
        <v/>
      </c>
      <c r="P3728">
        <f>IF(G3728&gt;=2,"Repeat","One-time")</f>
        <v/>
      </c>
    </row>
    <row r="3729">
      <c r="A3729" t="inlineStr">
        <is>
          <t>C01152</t>
        </is>
      </c>
      <c r="B3729" t="inlineStr">
        <is>
          <t>Rohan Kumar</t>
        </is>
      </c>
      <c r="C3729" t="inlineStr">
        <is>
          <t>East</t>
        </is>
      </c>
      <c r="D3729" t="inlineStr">
        <is>
          <t>Guwahati</t>
        </is>
      </c>
      <c r="E3729" t="inlineStr">
        <is>
          <t>Yes</t>
        </is>
      </c>
      <c r="F3729" t="inlineStr">
        <is>
          <t>At Risk</t>
        </is>
      </c>
      <c r="G3729" t="n">
        <v>3</v>
      </c>
      <c r="H3729" s="24" t="n">
        <v>26962.1</v>
      </c>
      <c r="I3729" s="24" t="n">
        <v>5433.84</v>
      </c>
      <c r="J3729" s="25" t="n">
        <v>44993</v>
      </c>
      <c r="K3729" s="25" t="n">
        <v>45017</v>
      </c>
      <c r="L3729" t="n">
        <v>1</v>
      </c>
      <c r="M3729" t="n">
        <v>3</v>
      </c>
      <c r="N3729" t="n">
        <v>3</v>
      </c>
      <c r="O3729">
        <f>DATE(2026,1,1)-K3729</f>
        <v/>
      </c>
      <c r="P3729">
        <f>IF(G3729&gt;=2,"Repeat","One-time")</f>
        <v/>
      </c>
    </row>
    <row r="3730">
      <c r="A3730" t="inlineStr">
        <is>
          <t>C04920</t>
        </is>
      </c>
      <c r="B3730" t="inlineStr">
        <is>
          <t>Suresh Sinha</t>
        </is>
      </c>
      <c r="C3730" t="inlineStr">
        <is>
          <t>South</t>
        </is>
      </c>
      <c r="D3730" t="inlineStr">
        <is>
          <t>Bengaluru</t>
        </is>
      </c>
      <c r="E3730" t="inlineStr">
        <is>
          <t>No</t>
        </is>
      </c>
      <c r="F3730" t="inlineStr">
        <is>
          <t>Hibernating</t>
        </is>
      </c>
      <c r="G3730" t="n">
        <v>1</v>
      </c>
      <c r="H3730" s="24" t="n">
        <v>26952.17</v>
      </c>
      <c r="I3730" s="24" t="n">
        <v>7423.14</v>
      </c>
      <c r="J3730" s="25" t="n">
        <v>45420</v>
      </c>
      <c r="K3730" s="25" t="n">
        <v>45420</v>
      </c>
      <c r="L3730" t="n">
        <v>1</v>
      </c>
      <c r="M3730" t="n">
        <v>1</v>
      </c>
      <c r="N3730" t="n">
        <v>3</v>
      </c>
      <c r="O3730">
        <f>DATE(2026,1,1)-K3730</f>
        <v/>
      </c>
      <c r="P3730">
        <f>IF(G3730&gt;=2,"Repeat","One-time")</f>
        <v/>
      </c>
    </row>
    <row r="3731">
      <c r="A3731" t="inlineStr">
        <is>
          <t>C08365</t>
        </is>
      </c>
      <c r="B3731" t="inlineStr">
        <is>
          <t>Rahul Ghosh</t>
        </is>
      </c>
      <c r="C3731" t="inlineStr">
        <is>
          <t>West</t>
        </is>
      </c>
      <c r="D3731" t="inlineStr">
        <is>
          <t>Ahmedabad</t>
        </is>
      </c>
      <c r="E3731" t="inlineStr">
        <is>
          <t>No</t>
        </is>
      </c>
      <c r="F3731" t="inlineStr">
        <is>
          <t>New</t>
        </is>
      </c>
      <c r="G3731" t="n">
        <v>1</v>
      </c>
      <c r="H3731" s="24" t="n">
        <v>26945.52</v>
      </c>
      <c r="I3731" s="24" t="n">
        <v>180.7</v>
      </c>
      <c r="J3731" s="25" t="n">
        <v>45973</v>
      </c>
      <c r="K3731" s="25" t="n">
        <v>45973</v>
      </c>
      <c r="L3731" t="n">
        <v>4</v>
      </c>
      <c r="M3731" t="n">
        <v>1</v>
      </c>
      <c r="N3731" t="n">
        <v>3</v>
      </c>
      <c r="O3731">
        <f>DATE(2026,1,1)-K3731</f>
        <v/>
      </c>
      <c r="P3731">
        <f>IF(G3731&gt;=2,"Repeat","One-time")</f>
        <v/>
      </c>
    </row>
    <row r="3732">
      <c r="A3732" t="inlineStr">
        <is>
          <t>C05668</t>
        </is>
      </c>
      <c r="B3732" t="inlineStr">
        <is>
          <t>Maria Fernandes</t>
        </is>
      </c>
      <c r="C3732" t="inlineStr">
        <is>
          <t>West</t>
        </is>
      </c>
      <c r="D3732" t="inlineStr">
        <is>
          <t>Ahmedabad</t>
        </is>
      </c>
      <c r="E3732" t="inlineStr">
        <is>
          <t>Yes</t>
        </is>
      </c>
      <c r="F3732" t="inlineStr">
        <is>
          <t>Loyal</t>
        </is>
      </c>
      <c r="G3732" t="n">
        <v>7</v>
      </c>
      <c r="H3732" s="24" t="n">
        <v>26929.4</v>
      </c>
      <c r="I3732" s="24" t="n">
        <v>6496.61</v>
      </c>
      <c r="J3732" s="25" t="n">
        <v>45500</v>
      </c>
      <c r="K3732" s="25" t="n">
        <v>45900</v>
      </c>
      <c r="L3732" t="n">
        <v>3</v>
      </c>
      <c r="M3732" t="n">
        <v>4</v>
      </c>
      <c r="N3732" t="n">
        <v>3</v>
      </c>
      <c r="O3732">
        <f>DATE(2026,1,1)-K3732</f>
        <v/>
      </c>
      <c r="P3732">
        <f>IF(G3732&gt;=2,"Repeat","One-time")</f>
        <v/>
      </c>
    </row>
    <row r="3733">
      <c r="A3733" t="inlineStr">
        <is>
          <t>C06964</t>
        </is>
      </c>
      <c r="B3733" t="inlineStr">
        <is>
          <t>Kavya Verma</t>
        </is>
      </c>
      <c r="C3733" t="inlineStr">
        <is>
          <t>North</t>
        </is>
      </c>
      <c r="D3733" t="inlineStr">
        <is>
          <t>Chandigarh</t>
        </is>
      </c>
      <c r="E3733" t="inlineStr">
        <is>
          <t>Yes</t>
        </is>
      </c>
      <c r="F3733" t="inlineStr">
        <is>
          <t>Loyal</t>
        </is>
      </c>
      <c r="G3733" t="n">
        <v>3</v>
      </c>
      <c r="H3733" s="24" t="n">
        <v>26927.01</v>
      </c>
      <c r="I3733" s="24" t="n">
        <v>482.7</v>
      </c>
      <c r="J3733" s="25" t="n">
        <v>45590</v>
      </c>
      <c r="K3733" s="25" t="n">
        <v>46017</v>
      </c>
      <c r="L3733" t="n">
        <v>5</v>
      </c>
      <c r="M3733" t="n">
        <v>3</v>
      </c>
      <c r="N3733" t="n">
        <v>3</v>
      </c>
      <c r="O3733">
        <f>DATE(2026,1,1)-K3733</f>
        <v/>
      </c>
      <c r="P3733">
        <f>IF(G3733&gt;=2,"Repeat","One-time")</f>
        <v/>
      </c>
    </row>
    <row r="3734">
      <c r="A3734" t="inlineStr">
        <is>
          <t>C07354</t>
        </is>
      </c>
      <c r="B3734" t="inlineStr">
        <is>
          <t>Farhan Joshi</t>
        </is>
      </c>
      <c r="C3734" t="inlineStr">
        <is>
          <t>West</t>
        </is>
      </c>
      <c r="D3734" t="inlineStr">
        <is>
          <t>Pune</t>
        </is>
      </c>
      <c r="E3734" t="inlineStr">
        <is>
          <t>No</t>
        </is>
      </c>
      <c r="F3734" t="inlineStr">
        <is>
          <t>Loyal</t>
        </is>
      </c>
      <c r="G3734" t="n">
        <v>8</v>
      </c>
      <c r="H3734" s="24" t="n">
        <v>26918.6</v>
      </c>
      <c r="I3734" s="24" t="n">
        <v>4640.76</v>
      </c>
      <c r="J3734" s="25" t="n">
        <v>45631</v>
      </c>
      <c r="K3734" s="25" t="n">
        <v>46021</v>
      </c>
      <c r="L3734" t="n">
        <v>5</v>
      </c>
      <c r="M3734" t="n">
        <v>5</v>
      </c>
      <c r="N3734" t="n">
        <v>3</v>
      </c>
      <c r="O3734">
        <f>DATE(2026,1,1)-K3734</f>
        <v/>
      </c>
      <c r="P3734">
        <f>IF(G3734&gt;=2,"Repeat","One-time")</f>
        <v/>
      </c>
    </row>
    <row r="3735">
      <c r="A3735" t="inlineStr">
        <is>
          <t>C06784</t>
        </is>
      </c>
      <c r="B3735" t="inlineStr">
        <is>
          <t>Shreya Sharma</t>
        </is>
      </c>
      <c r="C3735" t="inlineStr">
        <is>
          <t>North</t>
        </is>
      </c>
      <c r="D3735" t="inlineStr">
        <is>
          <t>Chandigarh</t>
        </is>
      </c>
      <c r="E3735" t="inlineStr">
        <is>
          <t>No</t>
        </is>
      </c>
      <c r="F3735" t="inlineStr">
        <is>
          <t>Occasional</t>
        </is>
      </c>
      <c r="G3735" t="n">
        <v>1</v>
      </c>
      <c r="H3735" s="24" t="n">
        <v>26904.42</v>
      </c>
      <c r="I3735" s="24" t="n">
        <v>5832.68</v>
      </c>
      <c r="J3735" s="25" t="n">
        <v>45842</v>
      </c>
      <c r="K3735" s="25" t="n">
        <v>45842</v>
      </c>
      <c r="L3735" t="n">
        <v>3</v>
      </c>
      <c r="M3735" t="n">
        <v>1</v>
      </c>
      <c r="N3735" t="n">
        <v>3</v>
      </c>
      <c r="O3735">
        <f>DATE(2026,1,1)-K3735</f>
        <v/>
      </c>
      <c r="P3735">
        <f>IF(G3735&gt;=2,"Repeat","One-time")</f>
        <v/>
      </c>
    </row>
    <row r="3736">
      <c r="A3736" t="inlineStr">
        <is>
          <t>C00164</t>
        </is>
      </c>
      <c r="B3736" t="inlineStr">
        <is>
          <t>Ananya Verma</t>
        </is>
      </c>
      <c r="C3736" t="inlineStr">
        <is>
          <t>South</t>
        </is>
      </c>
      <c r="D3736" t="inlineStr">
        <is>
          <t>Hyderabad</t>
        </is>
      </c>
      <c r="E3736" t="inlineStr">
        <is>
          <t>No</t>
        </is>
      </c>
      <c r="F3736" t="inlineStr">
        <is>
          <t>At Risk</t>
        </is>
      </c>
      <c r="G3736" t="n">
        <v>4</v>
      </c>
      <c r="H3736" s="24" t="n">
        <v>26902.18</v>
      </c>
      <c r="I3736" s="24" t="n">
        <v>2520.51</v>
      </c>
      <c r="J3736" s="25" t="n">
        <v>45137</v>
      </c>
      <c r="K3736" s="25" t="n">
        <v>45622</v>
      </c>
      <c r="L3736" t="n">
        <v>2</v>
      </c>
      <c r="M3736" t="n">
        <v>3</v>
      </c>
      <c r="N3736" t="n">
        <v>3</v>
      </c>
      <c r="O3736">
        <f>DATE(2026,1,1)-K3736</f>
        <v/>
      </c>
      <c r="P3736">
        <f>IF(G3736&gt;=2,"Repeat","One-time")</f>
        <v/>
      </c>
    </row>
    <row r="3737">
      <c r="A3737" t="inlineStr">
        <is>
          <t>C07198</t>
        </is>
      </c>
      <c r="B3737" t="inlineStr">
        <is>
          <t>Vivaan Yadav</t>
        </is>
      </c>
      <c r="C3737" t="inlineStr">
        <is>
          <t>West</t>
        </is>
      </c>
      <c r="D3737" t="inlineStr">
        <is>
          <t>Mumbai</t>
        </is>
      </c>
      <c r="E3737" t="inlineStr">
        <is>
          <t>No</t>
        </is>
      </c>
      <c r="F3737" t="inlineStr">
        <is>
          <t>Loyal</t>
        </is>
      </c>
      <c r="G3737" t="n">
        <v>4</v>
      </c>
      <c r="H3737" s="24" t="n">
        <v>26899.78</v>
      </c>
      <c r="I3737" s="24" t="n">
        <v>2598.89</v>
      </c>
      <c r="J3737" s="25" t="n">
        <v>45626</v>
      </c>
      <c r="K3737" s="25" t="n">
        <v>45802</v>
      </c>
      <c r="L3737" t="n">
        <v>3</v>
      </c>
      <c r="M3737" t="n">
        <v>4</v>
      </c>
      <c r="N3737" t="n">
        <v>3</v>
      </c>
      <c r="O3737">
        <f>DATE(2026,1,1)-K3737</f>
        <v/>
      </c>
      <c r="P3737">
        <f>IF(G3737&gt;=2,"Repeat","One-time")</f>
        <v/>
      </c>
    </row>
    <row r="3738">
      <c r="A3738" t="inlineStr">
        <is>
          <t>C07197</t>
        </is>
      </c>
      <c r="B3738" t="inlineStr">
        <is>
          <t>Gurpreet Bose</t>
        </is>
      </c>
      <c r="C3738" t="inlineStr">
        <is>
          <t>South</t>
        </is>
      </c>
      <c r="D3738" t="inlineStr">
        <is>
          <t>Kochi</t>
        </is>
      </c>
      <c r="E3738" t="inlineStr">
        <is>
          <t>No</t>
        </is>
      </c>
      <c r="F3738" t="inlineStr">
        <is>
          <t>Loyal</t>
        </is>
      </c>
      <c r="G3738" t="n">
        <v>4</v>
      </c>
      <c r="H3738" s="24" t="n">
        <v>26892.08</v>
      </c>
      <c r="I3738" s="24" t="n">
        <v>4547.6</v>
      </c>
      <c r="J3738" s="25" t="n">
        <v>45713</v>
      </c>
      <c r="K3738" s="25" t="n">
        <v>45843</v>
      </c>
      <c r="L3738" t="n">
        <v>3</v>
      </c>
      <c r="M3738" t="n">
        <v>4</v>
      </c>
      <c r="N3738" t="n">
        <v>3</v>
      </c>
      <c r="O3738">
        <f>DATE(2026,1,1)-K3738</f>
        <v/>
      </c>
      <c r="P3738">
        <f>IF(G3738&gt;=2,"Repeat","One-time")</f>
        <v/>
      </c>
    </row>
    <row r="3739">
      <c r="A3739" t="inlineStr">
        <is>
          <t>C04771</t>
        </is>
      </c>
      <c r="B3739" t="inlineStr">
        <is>
          <t>Sneha Thakur</t>
        </is>
      </c>
      <c r="C3739" t="inlineStr">
        <is>
          <t>North</t>
        </is>
      </c>
      <c r="D3739" t="inlineStr">
        <is>
          <t>Delhi</t>
        </is>
      </c>
      <c r="E3739" t="inlineStr">
        <is>
          <t>No</t>
        </is>
      </c>
      <c r="F3739" t="inlineStr">
        <is>
          <t>Loyal</t>
        </is>
      </c>
      <c r="G3739" t="n">
        <v>4</v>
      </c>
      <c r="H3739" s="24" t="n">
        <v>26890.9</v>
      </c>
      <c r="I3739" s="24" t="n">
        <v>3145.8</v>
      </c>
      <c r="J3739" s="25" t="n">
        <v>45525</v>
      </c>
      <c r="K3739" s="25" t="n">
        <v>45974</v>
      </c>
      <c r="L3739" t="n">
        <v>4</v>
      </c>
      <c r="M3739" t="n">
        <v>3</v>
      </c>
      <c r="N3739" t="n">
        <v>3</v>
      </c>
      <c r="O3739">
        <f>DATE(2026,1,1)-K3739</f>
        <v/>
      </c>
      <c r="P3739">
        <f>IF(G3739&gt;=2,"Repeat","One-time")</f>
        <v/>
      </c>
    </row>
    <row r="3740">
      <c r="A3740" t="inlineStr">
        <is>
          <t>C01791</t>
        </is>
      </c>
      <c r="B3740" t="inlineStr">
        <is>
          <t>Arjun Yadav</t>
        </is>
      </c>
      <c r="C3740" t="inlineStr">
        <is>
          <t>East</t>
        </is>
      </c>
      <c r="D3740" t="inlineStr">
        <is>
          <t>Jamshedpur</t>
        </is>
      </c>
      <c r="E3740" t="inlineStr">
        <is>
          <t>No</t>
        </is>
      </c>
      <c r="F3740" t="inlineStr">
        <is>
          <t>At Risk</t>
        </is>
      </c>
      <c r="G3740" t="n">
        <v>4</v>
      </c>
      <c r="H3740" s="24" t="n">
        <v>26869.55</v>
      </c>
      <c r="I3740" s="24" t="n">
        <v>6780.15</v>
      </c>
      <c r="J3740" s="25" t="n">
        <v>45045</v>
      </c>
      <c r="K3740" s="25" t="n">
        <v>45118</v>
      </c>
      <c r="L3740" t="n">
        <v>1</v>
      </c>
      <c r="M3740" t="n">
        <v>3</v>
      </c>
      <c r="N3740" t="n">
        <v>3</v>
      </c>
      <c r="O3740">
        <f>DATE(2026,1,1)-K3740</f>
        <v/>
      </c>
      <c r="P3740">
        <f>IF(G3740&gt;=2,"Repeat","One-time")</f>
        <v/>
      </c>
    </row>
    <row r="3741">
      <c r="A3741" t="inlineStr">
        <is>
          <t>C01235</t>
        </is>
      </c>
      <c r="B3741" t="inlineStr">
        <is>
          <t>Riya Verma</t>
        </is>
      </c>
      <c r="C3741" t="inlineStr">
        <is>
          <t>East</t>
        </is>
      </c>
      <c r="D3741" t="inlineStr">
        <is>
          <t>Kolkata</t>
        </is>
      </c>
      <c r="E3741" t="inlineStr">
        <is>
          <t>Yes</t>
        </is>
      </c>
      <c r="F3741" t="inlineStr">
        <is>
          <t>Loyal</t>
        </is>
      </c>
      <c r="G3741" t="n">
        <v>4</v>
      </c>
      <c r="H3741" s="24" t="n">
        <v>26869.09</v>
      </c>
      <c r="I3741" s="24" t="n">
        <v>8353.6</v>
      </c>
      <c r="J3741" s="25" t="n">
        <v>45197</v>
      </c>
      <c r="K3741" s="25" t="n">
        <v>45980</v>
      </c>
      <c r="L3741" t="n">
        <v>4</v>
      </c>
      <c r="M3741" t="n">
        <v>3</v>
      </c>
      <c r="N3741" t="n">
        <v>3</v>
      </c>
      <c r="O3741">
        <f>DATE(2026,1,1)-K3741</f>
        <v/>
      </c>
      <c r="P3741">
        <f>IF(G3741&gt;=2,"Repeat","One-time")</f>
        <v/>
      </c>
    </row>
    <row r="3742">
      <c r="A3742" t="inlineStr">
        <is>
          <t>C06544</t>
        </is>
      </c>
      <c r="B3742" t="inlineStr">
        <is>
          <t>Suresh Sharma</t>
        </is>
      </c>
      <c r="C3742" t="inlineStr">
        <is>
          <t>North</t>
        </is>
      </c>
      <c r="D3742" t="inlineStr">
        <is>
          <t>Gurugram</t>
        </is>
      </c>
      <c r="E3742" t="inlineStr">
        <is>
          <t>No</t>
        </is>
      </c>
      <c r="F3742" t="inlineStr">
        <is>
          <t>At Risk</t>
        </is>
      </c>
      <c r="G3742" t="n">
        <v>3</v>
      </c>
      <c r="H3742" s="24" t="n">
        <v>26865.38</v>
      </c>
      <c r="I3742" s="24" t="n">
        <v>6562.01</v>
      </c>
      <c r="J3742" s="25" t="n">
        <v>45582</v>
      </c>
      <c r="K3742" s="25" t="n">
        <v>45697</v>
      </c>
      <c r="L3742" t="n">
        <v>2</v>
      </c>
      <c r="M3742" t="n">
        <v>3</v>
      </c>
      <c r="N3742" t="n">
        <v>3</v>
      </c>
      <c r="O3742">
        <f>DATE(2026,1,1)-K3742</f>
        <v/>
      </c>
      <c r="P3742">
        <f>IF(G3742&gt;=2,"Repeat","One-time")</f>
        <v/>
      </c>
    </row>
    <row r="3743">
      <c r="A3743" t="inlineStr">
        <is>
          <t>C04795</t>
        </is>
      </c>
      <c r="B3743" t="inlineStr">
        <is>
          <t>Nikhil Ghosh</t>
        </is>
      </c>
      <c r="C3743" t="inlineStr">
        <is>
          <t>West</t>
        </is>
      </c>
      <c r="D3743" t="inlineStr">
        <is>
          <t>Surat</t>
        </is>
      </c>
      <c r="E3743" t="inlineStr">
        <is>
          <t>No</t>
        </is>
      </c>
      <c r="F3743" t="inlineStr">
        <is>
          <t>Loyal</t>
        </is>
      </c>
      <c r="G3743" t="n">
        <v>4</v>
      </c>
      <c r="H3743" s="24" t="n">
        <v>26846.37</v>
      </c>
      <c r="I3743" s="24" t="n">
        <v>5418.78</v>
      </c>
      <c r="J3743" s="25" t="n">
        <v>45465</v>
      </c>
      <c r="K3743" s="25" t="n">
        <v>45810</v>
      </c>
      <c r="L3743" t="n">
        <v>3</v>
      </c>
      <c r="M3743" t="n">
        <v>3</v>
      </c>
      <c r="N3743" t="n">
        <v>3</v>
      </c>
      <c r="O3743">
        <f>DATE(2026,1,1)-K3743</f>
        <v/>
      </c>
      <c r="P3743">
        <f>IF(G3743&gt;=2,"Repeat","One-time")</f>
        <v/>
      </c>
    </row>
    <row r="3744">
      <c r="A3744" t="inlineStr">
        <is>
          <t>C05343</t>
        </is>
      </c>
      <c r="B3744" t="inlineStr">
        <is>
          <t>Sneha Shah</t>
        </is>
      </c>
      <c r="C3744" t="inlineStr">
        <is>
          <t>North</t>
        </is>
      </c>
      <c r="D3744" t="inlineStr">
        <is>
          <t>Delhi</t>
        </is>
      </c>
      <c r="E3744" t="inlineStr">
        <is>
          <t>No</t>
        </is>
      </c>
      <c r="F3744" t="inlineStr">
        <is>
          <t>Loyal</t>
        </is>
      </c>
      <c r="G3744" t="n">
        <v>10</v>
      </c>
      <c r="H3744" s="24" t="n">
        <v>26839.91</v>
      </c>
      <c r="I3744" s="24" t="n">
        <v>7168.45</v>
      </c>
      <c r="J3744" s="25" t="n">
        <v>45442</v>
      </c>
      <c r="K3744" s="25" t="n">
        <v>45969</v>
      </c>
      <c r="L3744" t="n">
        <v>4</v>
      </c>
      <c r="M3744" t="n">
        <v>5</v>
      </c>
      <c r="N3744" t="n">
        <v>3</v>
      </c>
      <c r="O3744">
        <f>DATE(2026,1,1)-K3744</f>
        <v/>
      </c>
      <c r="P3744">
        <f>IF(G3744&gt;=2,"Repeat","One-time")</f>
        <v/>
      </c>
    </row>
    <row r="3745">
      <c r="A3745" t="inlineStr">
        <is>
          <t>C02276</t>
        </is>
      </c>
      <c r="B3745" t="inlineStr">
        <is>
          <t>Priya Mehta</t>
        </is>
      </c>
      <c r="C3745" t="inlineStr">
        <is>
          <t>South</t>
        </is>
      </c>
      <c r="D3745" t="inlineStr">
        <is>
          <t>Hyderabad</t>
        </is>
      </c>
      <c r="E3745" t="inlineStr">
        <is>
          <t>No</t>
        </is>
      </c>
      <c r="F3745" t="inlineStr">
        <is>
          <t>At Risk</t>
        </is>
      </c>
      <c r="G3745" t="n">
        <v>3</v>
      </c>
      <c r="H3745" s="24" t="n">
        <v>26816.34</v>
      </c>
      <c r="I3745" s="24" t="n">
        <v>3718.27</v>
      </c>
      <c r="J3745" s="25" t="n">
        <v>45220</v>
      </c>
      <c r="K3745" s="25" t="n">
        <v>45614</v>
      </c>
      <c r="L3745" t="n">
        <v>2</v>
      </c>
      <c r="M3745" t="n">
        <v>3</v>
      </c>
      <c r="N3745" t="n">
        <v>3</v>
      </c>
      <c r="O3745">
        <f>DATE(2026,1,1)-K3745</f>
        <v/>
      </c>
      <c r="P3745">
        <f>IF(G3745&gt;=2,"Repeat","One-time")</f>
        <v/>
      </c>
    </row>
    <row r="3746">
      <c r="A3746" t="inlineStr">
        <is>
          <t>C08201</t>
        </is>
      </c>
      <c r="B3746" t="inlineStr">
        <is>
          <t>Tanvi Joshi</t>
        </is>
      </c>
      <c r="C3746" t="inlineStr">
        <is>
          <t>North</t>
        </is>
      </c>
      <c r="D3746" t="inlineStr">
        <is>
          <t>Lucknow</t>
        </is>
      </c>
      <c r="E3746" t="inlineStr">
        <is>
          <t>No</t>
        </is>
      </c>
      <c r="F3746" t="inlineStr">
        <is>
          <t>At Risk</t>
        </is>
      </c>
      <c r="G3746" t="n">
        <v>4</v>
      </c>
      <c r="H3746" s="24" t="n">
        <v>26793.82</v>
      </c>
      <c r="I3746" s="24" t="n">
        <v>7840.66</v>
      </c>
      <c r="J3746" s="25" t="n">
        <v>45708</v>
      </c>
      <c r="K3746" s="25" t="n">
        <v>45750</v>
      </c>
      <c r="L3746" t="n">
        <v>2</v>
      </c>
      <c r="M3746" t="n">
        <v>4</v>
      </c>
      <c r="N3746" t="n">
        <v>3</v>
      </c>
      <c r="O3746">
        <f>DATE(2026,1,1)-K3746</f>
        <v/>
      </c>
      <c r="P3746">
        <f>IF(G3746&gt;=2,"Repeat","One-time")</f>
        <v/>
      </c>
    </row>
    <row r="3747">
      <c r="A3747" t="inlineStr">
        <is>
          <t>C02295</t>
        </is>
      </c>
      <c r="B3747" t="inlineStr">
        <is>
          <t>Farhan Pillai</t>
        </is>
      </c>
      <c r="C3747" t="inlineStr">
        <is>
          <t>West</t>
        </is>
      </c>
      <c r="D3747" t="inlineStr">
        <is>
          <t>Mumbai</t>
        </is>
      </c>
      <c r="E3747" t="inlineStr">
        <is>
          <t>No</t>
        </is>
      </c>
      <c r="F3747" t="inlineStr">
        <is>
          <t>At Risk</t>
        </is>
      </c>
      <c r="G3747" t="n">
        <v>4</v>
      </c>
      <c r="H3747" s="24" t="n">
        <v>26789.97</v>
      </c>
      <c r="I3747" s="24" t="n">
        <v>5164.63</v>
      </c>
      <c r="J3747" s="25" t="n">
        <v>45120</v>
      </c>
      <c r="K3747" s="25" t="n">
        <v>45371</v>
      </c>
      <c r="L3747" t="n">
        <v>1</v>
      </c>
      <c r="M3747" t="n">
        <v>3</v>
      </c>
      <c r="N3747" t="n">
        <v>3</v>
      </c>
      <c r="O3747">
        <f>DATE(2026,1,1)-K3747</f>
        <v/>
      </c>
      <c r="P3747">
        <f>IF(G3747&gt;=2,"Repeat","One-time")</f>
        <v/>
      </c>
    </row>
    <row r="3748">
      <c r="A3748" t="inlineStr">
        <is>
          <t>C05667</t>
        </is>
      </c>
      <c r="B3748" t="inlineStr">
        <is>
          <t>Imran Bose</t>
        </is>
      </c>
      <c r="C3748" t="inlineStr">
        <is>
          <t>West</t>
        </is>
      </c>
      <c r="D3748" t="inlineStr">
        <is>
          <t>Surat</t>
        </is>
      </c>
      <c r="E3748" t="inlineStr">
        <is>
          <t>No</t>
        </is>
      </c>
      <c r="F3748" t="inlineStr">
        <is>
          <t>Loyal</t>
        </is>
      </c>
      <c r="G3748" t="n">
        <v>3</v>
      </c>
      <c r="H3748" s="24" t="n">
        <v>26782.47</v>
      </c>
      <c r="I3748" s="24" t="n">
        <v>8244.219999999999</v>
      </c>
      <c r="J3748" s="25" t="n">
        <v>45693</v>
      </c>
      <c r="K3748" s="25" t="n">
        <v>45921</v>
      </c>
      <c r="L3748" t="n">
        <v>3</v>
      </c>
      <c r="M3748" t="n">
        <v>3</v>
      </c>
      <c r="N3748" t="n">
        <v>3</v>
      </c>
      <c r="O3748">
        <f>DATE(2026,1,1)-K3748</f>
        <v/>
      </c>
      <c r="P3748">
        <f>IF(G3748&gt;=2,"Repeat","One-time")</f>
        <v/>
      </c>
    </row>
    <row r="3749">
      <c r="A3749" t="inlineStr">
        <is>
          <t>C00647</t>
        </is>
      </c>
      <c r="B3749" t="inlineStr">
        <is>
          <t>Diya Sharma</t>
        </is>
      </c>
      <c r="C3749" t="inlineStr">
        <is>
          <t>North</t>
        </is>
      </c>
      <c r="D3749" t="inlineStr">
        <is>
          <t>Delhi</t>
        </is>
      </c>
      <c r="E3749" t="inlineStr">
        <is>
          <t>Yes</t>
        </is>
      </c>
      <c r="F3749" t="inlineStr">
        <is>
          <t>At Risk</t>
        </is>
      </c>
      <c r="G3749" t="n">
        <v>5</v>
      </c>
      <c r="H3749" s="24" t="n">
        <v>26762</v>
      </c>
      <c r="I3749" s="24" t="n">
        <v>5878.39</v>
      </c>
      <c r="J3749" s="25" t="n">
        <v>44982</v>
      </c>
      <c r="K3749" s="25" t="n">
        <v>45150</v>
      </c>
      <c r="L3749" t="n">
        <v>1</v>
      </c>
      <c r="M3749" t="n">
        <v>4</v>
      </c>
      <c r="N3749" t="n">
        <v>3</v>
      </c>
      <c r="O3749">
        <f>DATE(2026,1,1)-K3749</f>
        <v/>
      </c>
      <c r="P3749">
        <f>IF(G3749&gt;=2,"Repeat","One-time")</f>
        <v/>
      </c>
    </row>
    <row r="3750">
      <c r="A3750" t="inlineStr">
        <is>
          <t>C06441</t>
        </is>
      </c>
      <c r="B3750" t="inlineStr">
        <is>
          <t>Priya Mishra</t>
        </is>
      </c>
      <c r="C3750" t="inlineStr">
        <is>
          <t>West</t>
        </is>
      </c>
      <c r="D3750" t="inlineStr">
        <is>
          <t>Mumbai</t>
        </is>
      </c>
      <c r="E3750" t="inlineStr">
        <is>
          <t>No</t>
        </is>
      </c>
      <c r="F3750" t="inlineStr">
        <is>
          <t>Loyal</t>
        </is>
      </c>
      <c r="G3750" t="n">
        <v>5</v>
      </c>
      <c r="H3750" s="24" t="n">
        <v>26751.81</v>
      </c>
      <c r="I3750" s="24" t="n">
        <v>5261.55</v>
      </c>
      <c r="J3750" s="25" t="n">
        <v>45606</v>
      </c>
      <c r="K3750" s="25" t="n">
        <v>45997</v>
      </c>
      <c r="L3750" t="n">
        <v>5</v>
      </c>
      <c r="M3750" t="n">
        <v>4</v>
      </c>
      <c r="N3750" t="n">
        <v>3</v>
      </c>
      <c r="O3750">
        <f>DATE(2026,1,1)-K3750</f>
        <v/>
      </c>
      <c r="P3750">
        <f>IF(G3750&gt;=2,"Repeat","One-time")</f>
        <v/>
      </c>
    </row>
    <row r="3751">
      <c r="A3751" t="inlineStr">
        <is>
          <t>C02568</t>
        </is>
      </c>
      <c r="B3751" t="inlineStr">
        <is>
          <t>Sanjay Mukherjee</t>
        </is>
      </c>
      <c r="C3751" t="inlineStr">
        <is>
          <t>West</t>
        </is>
      </c>
      <c r="D3751" t="inlineStr">
        <is>
          <t>Surat</t>
        </is>
      </c>
      <c r="E3751" t="inlineStr">
        <is>
          <t>No</t>
        </is>
      </c>
      <c r="F3751" t="inlineStr">
        <is>
          <t>At Risk</t>
        </is>
      </c>
      <c r="G3751" t="n">
        <v>5</v>
      </c>
      <c r="H3751" s="24" t="n">
        <v>26734.04</v>
      </c>
      <c r="I3751" s="24" t="n">
        <v>6590.49</v>
      </c>
      <c r="J3751" s="25" t="n">
        <v>45281</v>
      </c>
      <c r="K3751" s="25" t="n">
        <v>45714</v>
      </c>
      <c r="L3751" t="n">
        <v>2</v>
      </c>
      <c r="M3751" t="n">
        <v>4</v>
      </c>
      <c r="N3751" t="n">
        <v>3</v>
      </c>
      <c r="O3751">
        <f>DATE(2026,1,1)-K3751</f>
        <v/>
      </c>
      <c r="P3751">
        <f>IF(G3751&gt;=2,"Repeat","One-time")</f>
        <v/>
      </c>
    </row>
    <row r="3752">
      <c r="A3752" t="inlineStr">
        <is>
          <t>C03135</t>
        </is>
      </c>
      <c r="B3752" t="inlineStr">
        <is>
          <t>Arjun Joshi</t>
        </is>
      </c>
      <c r="C3752" t="inlineStr">
        <is>
          <t>West</t>
        </is>
      </c>
      <c r="D3752" t="inlineStr">
        <is>
          <t>Surat</t>
        </is>
      </c>
      <c r="E3752" t="inlineStr">
        <is>
          <t>No</t>
        </is>
      </c>
      <c r="F3752" t="inlineStr">
        <is>
          <t>At Risk</t>
        </is>
      </c>
      <c r="G3752" t="n">
        <v>3</v>
      </c>
      <c r="H3752" s="24" t="n">
        <v>26723.55</v>
      </c>
      <c r="I3752" s="24" t="n">
        <v>2227.62</v>
      </c>
      <c r="J3752" s="25" t="n">
        <v>45257</v>
      </c>
      <c r="K3752" s="25" t="n">
        <v>45591</v>
      </c>
      <c r="L3752" t="n">
        <v>2</v>
      </c>
      <c r="M3752" t="n">
        <v>3</v>
      </c>
      <c r="N3752" t="n">
        <v>3</v>
      </c>
      <c r="O3752">
        <f>DATE(2026,1,1)-K3752</f>
        <v/>
      </c>
      <c r="P3752">
        <f>IF(G3752&gt;=2,"Repeat","One-time")</f>
        <v/>
      </c>
    </row>
    <row r="3753">
      <c r="A3753" t="inlineStr">
        <is>
          <t>C03525</t>
        </is>
      </c>
      <c r="B3753" t="inlineStr">
        <is>
          <t>Rahul Mishra</t>
        </is>
      </c>
      <c r="C3753" t="inlineStr">
        <is>
          <t>East</t>
        </is>
      </c>
      <c r="D3753" t="inlineStr">
        <is>
          <t>Patna</t>
        </is>
      </c>
      <c r="E3753" t="inlineStr">
        <is>
          <t>Yes</t>
        </is>
      </c>
      <c r="F3753" t="inlineStr">
        <is>
          <t>At Risk</t>
        </is>
      </c>
      <c r="G3753" t="n">
        <v>5</v>
      </c>
      <c r="H3753" s="24" t="n">
        <v>26705.58</v>
      </c>
      <c r="I3753" s="24" t="n">
        <v>7236.97</v>
      </c>
      <c r="J3753" s="25" t="n">
        <v>45316</v>
      </c>
      <c r="K3753" s="25" t="n">
        <v>45617</v>
      </c>
      <c r="L3753" t="n">
        <v>2</v>
      </c>
      <c r="M3753" t="n">
        <v>4</v>
      </c>
      <c r="N3753" t="n">
        <v>3</v>
      </c>
      <c r="O3753">
        <f>DATE(2026,1,1)-K3753</f>
        <v/>
      </c>
      <c r="P3753">
        <f>IF(G3753&gt;=2,"Repeat","One-time")</f>
        <v/>
      </c>
    </row>
    <row r="3754">
      <c r="A3754" t="inlineStr">
        <is>
          <t>C07689</t>
        </is>
      </c>
      <c r="B3754" t="inlineStr">
        <is>
          <t>Karan Pillai</t>
        </is>
      </c>
      <c r="C3754" t="inlineStr">
        <is>
          <t>West</t>
        </is>
      </c>
      <c r="D3754" t="inlineStr">
        <is>
          <t>Mumbai</t>
        </is>
      </c>
      <c r="E3754" t="inlineStr">
        <is>
          <t>Yes</t>
        </is>
      </c>
      <c r="F3754" t="inlineStr">
        <is>
          <t>Loyal</t>
        </is>
      </c>
      <c r="G3754" t="n">
        <v>4</v>
      </c>
      <c r="H3754" s="24" t="n">
        <v>26688.2</v>
      </c>
      <c r="I3754" s="24" t="n">
        <v>5727.83</v>
      </c>
      <c r="J3754" s="25" t="n">
        <v>45730</v>
      </c>
      <c r="K3754" s="25" t="n">
        <v>45992</v>
      </c>
      <c r="L3754" t="n">
        <v>5</v>
      </c>
      <c r="M3754" t="n">
        <v>4</v>
      </c>
      <c r="N3754" t="n">
        <v>3</v>
      </c>
      <c r="O3754">
        <f>DATE(2026,1,1)-K3754</f>
        <v/>
      </c>
      <c r="P3754">
        <f>IF(G3754&gt;=2,"Repeat","One-time")</f>
        <v/>
      </c>
    </row>
    <row r="3755">
      <c r="A3755" t="inlineStr">
        <is>
          <t>C04710</t>
        </is>
      </c>
      <c r="B3755" t="inlineStr">
        <is>
          <t>Aditya Mukherjee</t>
        </is>
      </c>
      <c r="C3755" t="inlineStr">
        <is>
          <t>North</t>
        </is>
      </c>
      <c r="D3755" t="inlineStr">
        <is>
          <t>Lucknow</t>
        </is>
      </c>
      <c r="E3755" t="inlineStr">
        <is>
          <t>Yes</t>
        </is>
      </c>
      <c r="F3755" t="inlineStr">
        <is>
          <t>Loyal</t>
        </is>
      </c>
      <c r="G3755" t="n">
        <v>6</v>
      </c>
      <c r="H3755" s="24" t="n">
        <v>26677.12</v>
      </c>
      <c r="I3755" s="24" t="n">
        <v>8052.56</v>
      </c>
      <c r="J3755" s="25" t="n">
        <v>45404</v>
      </c>
      <c r="K3755" s="25" t="n">
        <v>45940</v>
      </c>
      <c r="L3755" t="n">
        <v>4</v>
      </c>
      <c r="M3755" t="n">
        <v>4</v>
      </c>
      <c r="N3755" t="n">
        <v>3</v>
      </c>
      <c r="O3755">
        <f>DATE(2026,1,1)-K3755</f>
        <v/>
      </c>
      <c r="P3755">
        <f>IF(G3755&gt;=2,"Repeat","One-time")</f>
        <v/>
      </c>
    </row>
    <row r="3756">
      <c r="A3756" t="inlineStr">
        <is>
          <t>C05621</t>
        </is>
      </c>
      <c r="B3756" t="inlineStr">
        <is>
          <t>Gurpreet Pillai</t>
        </is>
      </c>
      <c r="C3756" t="inlineStr">
        <is>
          <t>West</t>
        </is>
      </c>
      <c r="D3756" t="inlineStr">
        <is>
          <t>Ahmedabad</t>
        </is>
      </c>
      <c r="E3756" t="inlineStr">
        <is>
          <t>No</t>
        </is>
      </c>
      <c r="F3756" t="inlineStr">
        <is>
          <t>At Risk</t>
        </is>
      </c>
      <c r="G3756" t="n">
        <v>6</v>
      </c>
      <c r="H3756" s="24" t="n">
        <v>26675.73</v>
      </c>
      <c r="I3756" s="24" t="n">
        <v>5632.81</v>
      </c>
      <c r="J3756" s="25" t="n">
        <v>45466</v>
      </c>
      <c r="K3756" s="25" t="n">
        <v>45577</v>
      </c>
      <c r="L3756" t="n">
        <v>2</v>
      </c>
      <c r="M3756" t="n">
        <v>4</v>
      </c>
      <c r="N3756" t="n">
        <v>3</v>
      </c>
      <c r="O3756">
        <f>DATE(2026,1,1)-K3756</f>
        <v/>
      </c>
      <c r="P3756">
        <f>IF(G3756&gt;=2,"Repeat","One-time")</f>
        <v/>
      </c>
    </row>
    <row r="3757">
      <c r="A3757" t="inlineStr">
        <is>
          <t>C09719</t>
        </is>
      </c>
      <c r="B3757" t="inlineStr">
        <is>
          <t>Vivaan Fernandes</t>
        </is>
      </c>
      <c r="C3757" t="inlineStr">
        <is>
          <t>West</t>
        </is>
      </c>
      <c r="D3757" t="inlineStr">
        <is>
          <t>Pune</t>
        </is>
      </c>
      <c r="E3757" t="inlineStr">
        <is>
          <t>Yes</t>
        </is>
      </c>
      <c r="F3757" t="inlineStr">
        <is>
          <t>Loyal</t>
        </is>
      </c>
      <c r="G3757" t="n">
        <v>5</v>
      </c>
      <c r="H3757" s="24" t="n">
        <v>26666.58</v>
      </c>
      <c r="I3757" s="24" t="n">
        <v>6016.44</v>
      </c>
      <c r="J3757" s="25" t="n">
        <v>45885</v>
      </c>
      <c r="K3757" s="25" t="n">
        <v>45996</v>
      </c>
      <c r="L3757" t="n">
        <v>5</v>
      </c>
      <c r="M3757" t="n">
        <v>4</v>
      </c>
      <c r="N3757" t="n">
        <v>3</v>
      </c>
      <c r="O3757">
        <f>DATE(2026,1,1)-K3757</f>
        <v/>
      </c>
      <c r="P3757">
        <f>IF(G3757&gt;=2,"Repeat","One-time")</f>
        <v/>
      </c>
    </row>
    <row r="3758">
      <c r="A3758" t="inlineStr">
        <is>
          <t>C01405</t>
        </is>
      </c>
      <c r="B3758" t="inlineStr">
        <is>
          <t>Meera Chopra</t>
        </is>
      </c>
      <c r="C3758" t="inlineStr">
        <is>
          <t>South</t>
        </is>
      </c>
      <c r="D3758" t="inlineStr">
        <is>
          <t>Bengaluru</t>
        </is>
      </c>
      <c r="E3758" t="inlineStr">
        <is>
          <t>Yes</t>
        </is>
      </c>
      <c r="F3758" t="inlineStr">
        <is>
          <t>At Risk</t>
        </is>
      </c>
      <c r="G3758" t="n">
        <v>6</v>
      </c>
      <c r="H3758" s="24" t="n">
        <v>26657.05</v>
      </c>
      <c r="I3758" s="24" t="n">
        <v>5654.21</v>
      </c>
      <c r="J3758" s="25" t="n">
        <v>45015</v>
      </c>
      <c r="K3758" s="25" t="n">
        <v>45227</v>
      </c>
      <c r="L3758" t="n">
        <v>1</v>
      </c>
      <c r="M3758" t="n">
        <v>4</v>
      </c>
      <c r="N3758" t="n">
        <v>3</v>
      </c>
      <c r="O3758">
        <f>DATE(2026,1,1)-K3758</f>
        <v/>
      </c>
      <c r="P3758">
        <f>IF(G3758&gt;=2,"Repeat","One-time")</f>
        <v/>
      </c>
    </row>
    <row r="3759">
      <c r="A3759" t="inlineStr">
        <is>
          <t>C02226</t>
        </is>
      </c>
      <c r="B3759" t="inlineStr">
        <is>
          <t>Gurpreet Patel</t>
        </is>
      </c>
      <c r="C3759" t="inlineStr">
        <is>
          <t>North</t>
        </is>
      </c>
      <c r="D3759" t="inlineStr">
        <is>
          <t>Lucknow</t>
        </is>
      </c>
      <c r="E3759" t="inlineStr">
        <is>
          <t>No</t>
        </is>
      </c>
      <c r="F3759" t="inlineStr">
        <is>
          <t>At Risk</t>
        </is>
      </c>
      <c r="G3759" t="n">
        <v>3</v>
      </c>
      <c r="H3759" s="24" t="n">
        <v>26625.67</v>
      </c>
      <c r="I3759" s="24" t="n">
        <v>6347.66</v>
      </c>
      <c r="J3759" s="25" t="n">
        <v>45166</v>
      </c>
      <c r="K3759" s="25" t="n">
        <v>45364</v>
      </c>
      <c r="L3759" t="n">
        <v>1</v>
      </c>
      <c r="M3759" t="n">
        <v>3</v>
      </c>
      <c r="N3759" t="n">
        <v>3</v>
      </c>
      <c r="O3759">
        <f>DATE(2026,1,1)-K3759</f>
        <v/>
      </c>
      <c r="P3759">
        <f>IF(G3759&gt;=2,"Repeat","One-time")</f>
        <v/>
      </c>
    </row>
    <row r="3760">
      <c r="A3760" t="inlineStr">
        <is>
          <t>C05624</t>
        </is>
      </c>
      <c r="B3760" t="inlineStr">
        <is>
          <t>Amit Sharma</t>
        </is>
      </c>
      <c r="C3760" t="inlineStr">
        <is>
          <t>North</t>
        </is>
      </c>
      <c r="D3760" t="inlineStr">
        <is>
          <t>Jaipur</t>
        </is>
      </c>
      <c r="E3760" t="inlineStr">
        <is>
          <t>No</t>
        </is>
      </c>
      <c r="F3760" t="inlineStr">
        <is>
          <t>Loyal</t>
        </is>
      </c>
      <c r="G3760" t="n">
        <v>4</v>
      </c>
      <c r="H3760" s="24" t="n">
        <v>26616.22</v>
      </c>
      <c r="I3760" s="24" t="n">
        <v>1794.4</v>
      </c>
      <c r="J3760" s="25" t="n">
        <v>45559</v>
      </c>
      <c r="K3760" s="25" t="n">
        <v>45940</v>
      </c>
      <c r="L3760" t="n">
        <v>4</v>
      </c>
      <c r="M3760" t="n">
        <v>3</v>
      </c>
      <c r="N3760" t="n">
        <v>3</v>
      </c>
      <c r="O3760">
        <f>DATE(2026,1,1)-K3760</f>
        <v/>
      </c>
      <c r="P3760">
        <f>IF(G3760&gt;=2,"Repeat","One-time")</f>
        <v/>
      </c>
    </row>
    <row r="3761">
      <c r="A3761" t="inlineStr">
        <is>
          <t>C00728</t>
        </is>
      </c>
      <c r="B3761" t="inlineStr">
        <is>
          <t>Rahul Reddy</t>
        </is>
      </c>
      <c r="C3761" t="inlineStr">
        <is>
          <t>North</t>
        </is>
      </c>
      <c r="D3761" t="inlineStr">
        <is>
          <t>Delhi</t>
        </is>
      </c>
      <c r="E3761" t="inlineStr">
        <is>
          <t>No</t>
        </is>
      </c>
      <c r="F3761" t="inlineStr">
        <is>
          <t>Loyal</t>
        </is>
      </c>
      <c r="G3761" t="n">
        <v>3</v>
      </c>
      <c r="H3761" s="24" t="n">
        <v>26580.65</v>
      </c>
      <c r="I3761" s="24" t="n">
        <v>3645.37</v>
      </c>
      <c r="J3761" s="25" t="n">
        <v>45361</v>
      </c>
      <c r="K3761" s="25" t="n">
        <v>45802</v>
      </c>
      <c r="L3761" t="n">
        <v>3</v>
      </c>
      <c r="M3761" t="n">
        <v>3</v>
      </c>
      <c r="N3761" t="n">
        <v>3</v>
      </c>
      <c r="O3761">
        <f>DATE(2026,1,1)-K3761</f>
        <v/>
      </c>
      <c r="P3761">
        <f>IF(G3761&gt;=2,"Repeat","One-time")</f>
        <v/>
      </c>
    </row>
    <row r="3762">
      <c r="A3762" t="inlineStr">
        <is>
          <t>C05772</t>
        </is>
      </c>
      <c r="B3762" t="inlineStr">
        <is>
          <t>Sneha Thakur</t>
        </is>
      </c>
      <c r="C3762" t="inlineStr">
        <is>
          <t>South</t>
        </is>
      </c>
      <c r="D3762" t="inlineStr">
        <is>
          <t>Chennai</t>
        </is>
      </c>
      <c r="E3762" t="inlineStr">
        <is>
          <t>No</t>
        </is>
      </c>
      <c r="F3762" t="inlineStr">
        <is>
          <t>Occasional</t>
        </is>
      </c>
      <c r="G3762" t="n">
        <v>1</v>
      </c>
      <c r="H3762" s="24" t="n">
        <v>26574.23</v>
      </c>
      <c r="I3762" s="24" t="n">
        <v>5327.01</v>
      </c>
      <c r="J3762" s="25" t="n">
        <v>45501</v>
      </c>
      <c r="K3762" s="25" t="n">
        <v>45501</v>
      </c>
      <c r="L3762" t="n">
        <v>2</v>
      </c>
      <c r="M3762" t="n">
        <v>1</v>
      </c>
      <c r="N3762" t="n">
        <v>3</v>
      </c>
      <c r="O3762">
        <f>DATE(2026,1,1)-K3762</f>
        <v/>
      </c>
      <c r="P3762">
        <f>IF(G3762&gt;=2,"Repeat","One-time")</f>
        <v/>
      </c>
    </row>
    <row r="3763">
      <c r="A3763" t="inlineStr">
        <is>
          <t>C09850</t>
        </is>
      </c>
      <c r="B3763" t="inlineStr">
        <is>
          <t>Gurpreet Khan</t>
        </is>
      </c>
      <c r="C3763" t="inlineStr">
        <is>
          <t>South</t>
        </is>
      </c>
      <c r="D3763" t="inlineStr">
        <is>
          <t>Hyderabad</t>
        </is>
      </c>
      <c r="E3763" t="inlineStr">
        <is>
          <t>No</t>
        </is>
      </c>
      <c r="F3763" t="inlineStr">
        <is>
          <t>Loyal</t>
        </is>
      </c>
      <c r="G3763" t="n">
        <v>3</v>
      </c>
      <c r="H3763" s="24" t="n">
        <v>26567.18</v>
      </c>
      <c r="I3763" s="24" t="n">
        <v>6409.67</v>
      </c>
      <c r="J3763" s="25" t="n">
        <v>45867</v>
      </c>
      <c r="K3763" s="25" t="n">
        <v>45965</v>
      </c>
      <c r="L3763" t="n">
        <v>4</v>
      </c>
      <c r="M3763" t="n">
        <v>3</v>
      </c>
      <c r="N3763" t="n">
        <v>3</v>
      </c>
      <c r="O3763">
        <f>DATE(2026,1,1)-K3763</f>
        <v/>
      </c>
      <c r="P3763">
        <f>IF(G3763&gt;=2,"Repeat","One-time")</f>
        <v/>
      </c>
    </row>
    <row r="3764">
      <c r="A3764" t="inlineStr">
        <is>
          <t>C08807</t>
        </is>
      </c>
      <c r="B3764" t="inlineStr">
        <is>
          <t>Aditya Khan</t>
        </is>
      </c>
      <c r="C3764" t="inlineStr">
        <is>
          <t>South</t>
        </is>
      </c>
      <c r="D3764" t="inlineStr">
        <is>
          <t>Bengaluru</t>
        </is>
      </c>
      <c r="E3764" t="inlineStr">
        <is>
          <t>No</t>
        </is>
      </c>
      <c r="F3764" t="inlineStr">
        <is>
          <t>Loyal</t>
        </is>
      </c>
      <c r="G3764" t="n">
        <v>3</v>
      </c>
      <c r="H3764" s="24" t="n">
        <v>26550.53</v>
      </c>
      <c r="I3764" s="24" t="n">
        <v>4801.23</v>
      </c>
      <c r="J3764" s="25" t="n">
        <v>45916</v>
      </c>
      <c r="K3764" s="25" t="n">
        <v>46021</v>
      </c>
      <c r="L3764" t="n">
        <v>5</v>
      </c>
      <c r="M3764" t="n">
        <v>3</v>
      </c>
      <c r="N3764" t="n">
        <v>3</v>
      </c>
      <c r="O3764">
        <f>DATE(2026,1,1)-K3764</f>
        <v/>
      </c>
      <c r="P3764">
        <f>IF(G3764&gt;=2,"Repeat","One-time")</f>
        <v/>
      </c>
    </row>
    <row r="3765">
      <c r="A3765" t="inlineStr">
        <is>
          <t>C02198</t>
        </is>
      </c>
      <c r="B3765" t="inlineStr">
        <is>
          <t>Varun Shah</t>
        </is>
      </c>
      <c r="C3765" t="inlineStr">
        <is>
          <t>Central</t>
        </is>
      </c>
      <c r="D3765" t="inlineStr">
        <is>
          <t>Bhopal</t>
        </is>
      </c>
      <c r="E3765" t="inlineStr">
        <is>
          <t>Yes</t>
        </is>
      </c>
      <c r="F3765" t="inlineStr">
        <is>
          <t>At Risk</t>
        </is>
      </c>
      <c r="G3765" t="n">
        <v>10</v>
      </c>
      <c r="H3765" s="24" t="n">
        <v>26547.15</v>
      </c>
      <c r="I3765" s="24" t="n">
        <v>9494.83</v>
      </c>
      <c r="J3765" s="25" t="n">
        <v>45098</v>
      </c>
      <c r="K3765" s="25" t="n">
        <v>45183</v>
      </c>
      <c r="L3765" t="n">
        <v>1</v>
      </c>
      <c r="M3765" t="n">
        <v>5</v>
      </c>
      <c r="N3765" t="n">
        <v>3</v>
      </c>
      <c r="O3765">
        <f>DATE(2026,1,1)-K3765</f>
        <v/>
      </c>
      <c r="P3765">
        <f>IF(G3765&gt;=2,"Repeat","One-time")</f>
        <v/>
      </c>
    </row>
    <row r="3766">
      <c r="A3766" t="inlineStr">
        <is>
          <t>C02043</t>
        </is>
      </c>
      <c r="B3766" t="inlineStr">
        <is>
          <t>Imran Sinha</t>
        </is>
      </c>
      <c r="C3766" t="inlineStr">
        <is>
          <t>South</t>
        </is>
      </c>
      <c r="D3766" t="inlineStr">
        <is>
          <t>Bengaluru</t>
        </is>
      </c>
      <c r="E3766" t="inlineStr">
        <is>
          <t>No</t>
        </is>
      </c>
      <c r="F3766" t="inlineStr">
        <is>
          <t>At Risk</t>
        </is>
      </c>
      <c r="G3766" t="n">
        <v>3</v>
      </c>
      <c r="H3766" s="24" t="n">
        <v>26542.37</v>
      </c>
      <c r="I3766" s="24" t="n">
        <v>7149.73</v>
      </c>
      <c r="J3766" s="25" t="n">
        <v>45133</v>
      </c>
      <c r="K3766" s="25" t="n">
        <v>45317</v>
      </c>
      <c r="L3766" t="n">
        <v>1</v>
      </c>
      <c r="M3766" t="n">
        <v>3</v>
      </c>
      <c r="N3766" t="n">
        <v>3</v>
      </c>
      <c r="O3766">
        <f>DATE(2026,1,1)-K3766</f>
        <v/>
      </c>
      <c r="P3766">
        <f>IF(G3766&gt;=2,"Repeat","One-time")</f>
        <v/>
      </c>
    </row>
    <row r="3767">
      <c r="A3767" t="inlineStr">
        <is>
          <t>C02058</t>
        </is>
      </c>
      <c r="B3767" t="inlineStr">
        <is>
          <t>Aditya Chopra</t>
        </is>
      </c>
      <c r="C3767" t="inlineStr">
        <is>
          <t>South</t>
        </is>
      </c>
      <c r="D3767" t="inlineStr">
        <is>
          <t>Hyderabad</t>
        </is>
      </c>
      <c r="E3767" t="inlineStr">
        <is>
          <t>No</t>
        </is>
      </c>
      <c r="F3767" t="inlineStr">
        <is>
          <t>At Risk</t>
        </is>
      </c>
      <c r="G3767" t="n">
        <v>6</v>
      </c>
      <c r="H3767" s="24" t="n">
        <v>26528.79</v>
      </c>
      <c r="I3767" s="24" t="n">
        <v>6710.36</v>
      </c>
      <c r="J3767" s="25" t="n">
        <v>45109</v>
      </c>
      <c r="K3767" s="25" t="n">
        <v>45300</v>
      </c>
      <c r="L3767" t="n">
        <v>1</v>
      </c>
      <c r="M3767" t="n">
        <v>4</v>
      </c>
      <c r="N3767" t="n">
        <v>3</v>
      </c>
      <c r="O3767">
        <f>DATE(2026,1,1)-K3767</f>
        <v/>
      </c>
      <c r="P3767">
        <f>IF(G3767&gt;=2,"Repeat","One-time")</f>
        <v/>
      </c>
    </row>
    <row r="3768">
      <c r="A3768" t="inlineStr">
        <is>
          <t>C03324</t>
        </is>
      </c>
      <c r="B3768" t="inlineStr">
        <is>
          <t>Ananya Nair</t>
        </is>
      </c>
      <c r="C3768" t="inlineStr">
        <is>
          <t>South</t>
        </is>
      </c>
      <c r="D3768" t="inlineStr">
        <is>
          <t>Kochi</t>
        </is>
      </c>
      <c r="E3768" t="inlineStr">
        <is>
          <t>No</t>
        </is>
      </c>
      <c r="F3768" t="inlineStr">
        <is>
          <t>Loyal</t>
        </is>
      </c>
      <c r="G3768" t="n">
        <v>6</v>
      </c>
      <c r="H3768" s="24" t="n">
        <v>26520.56</v>
      </c>
      <c r="I3768" s="24" t="n">
        <v>8845.379999999999</v>
      </c>
      <c r="J3768" s="25" t="n">
        <v>45309</v>
      </c>
      <c r="K3768" s="25" t="n">
        <v>45890</v>
      </c>
      <c r="L3768" t="n">
        <v>3</v>
      </c>
      <c r="M3768" t="n">
        <v>4</v>
      </c>
      <c r="N3768" t="n">
        <v>3</v>
      </c>
      <c r="O3768">
        <f>DATE(2026,1,1)-K3768</f>
        <v/>
      </c>
      <c r="P3768">
        <f>IF(G3768&gt;=2,"Repeat","One-time")</f>
        <v/>
      </c>
    </row>
    <row r="3769">
      <c r="A3769" t="inlineStr">
        <is>
          <t>C06635</t>
        </is>
      </c>
      <c r="B3769" t="inlineStr">
        <is>
          <t>Joseph Sharma</t>
        </is>
      </c>
      <c r="C3769" t="inlineStr">
        <is>
          <t>North</t>
        </is>
      </c>
      <c r="D3769" t="inlineStr">
        <is>
          <t>Delhi</t>
        </is>
      </c>
      <c r="E3769" t="inlineStr">
        <is>
          <t>No</t>
        </is>
      </c>
      <c r="F3769" t="inlineStr">
        <is>
          <t>Loyal</t>
        </is>
      </c>
      <c r="G3769" t="n">
        <v>5</v>
      </c>
      <c r="H3769" s="24" t="n">
        <v>26509.63</v>
      </c>
      <c r="I3769" s="24" t="n">
        <v>6283.72</v>
      </c>
      <c r="J3769" s="25" t="n">
        <v>45609</v>
      </c>
      <c r="K3769" s="25" t="n">
        <v>45896</v>
      </c>
      <c r="L3769" t="n">
        <v>3</v>
      </c>
      <c r="M3769" t="n">
        <v>4</v>
      </c>
      <c r="N3769" t="n">
        <v>3</v>
      </c>
      <c r="O3769">
        <f>DATE(2026,1,1)-K3769</f>
        <v/>
      </c>
      <c r="P3769">
        <f>IF(G3769&gt;=2,"Repeat","One-time")</f>
        <v/>
      </c>
    </row>
    <row r="3770">
      <c r="A3770" t="inlineStr">
        <is>
          <t>C05954</t>
        </is>
      </c>
      <c r="B3770" t="inlineStr">
        <is>
          <t>Sneha Rao</t>
        </is>
      </c>
      <c r="C3770" t="inlineStr">
        <is>
          <t>South</t>
        </is>
      </c>
      <c r="D3770" t="inlineStr">
        <is>
          <t>Chennai</t>
        </is>
      </c>
      <c r="E3770" t="inlineStr">
        <is>
          <t>No</t>
        </is>
      </c>
      <c r="F3770" t="inlineStr">
        <is>
          <t>Loyal</t>
        </is>
      </c>
      <c r="G3770" t="n">
        <v>4</v>
      </c>
      <c r="H3770" s="24" t="n">
        <v>26502.93</v>
      </c>
      <c r="I3770" s="24" t="n">
        <v>5212.43</v>
      </c>
      <c r="J3770" s="25" t="n">
        <v>45503</v>
      </c>
      <c r="K3770" s="25" t="n">
        <v>45859</v>
      </c>
      <c r="L3770" t="n">
        <v>3</v>
      </c>
      <c r="M3770" t="n">
        <v>3</v>
      </c>
      <c r="N3770" t="n">
        <v>3</v>
      </c>
      <c r="O3770">
        <f>DATE(2026,1,1)-K3770</f>
        <v/>
      </c>
      <c r="P3770">
        <f>IF(G3770&gt;=2,"Repeat","One-time")</f>
        <v/>
      </c>
    </row>
    <row r="3771">
      <c r="A3771" t="inlineStr">
        <is>
          <t>C00705</t>
        </is>
      </c>
      <c r="B3771" t="inlineStr">
        <is>
          <t>Ayesha Das</t>
        </is>
      </c>
      <c r="C3771" t="inlineStr">
        <is>
          <t>West</t>
        </is>
      </c>
      <c r="D3771" t="inlineStr">
        <is>
          <t>Mumbai</t>
        </is>
      </c>
      <c r="E3771" t="inlineStr">
        <is>
          <t>Yes</t>
        </is>
      </c>
      <c r="F3771" t="inlineStr">
        <is>
          <t>Loyal</t>
        </is>
      </c>
      <c r="G3771" t="n">
        <v>6</v>
      </c>
      <c r="H3771" s="24" t="n">
        <v>26499.24</v>
      </c>
      <c r="I3771" s="24" t="n">
        <v>7164.6</v>
      </c>
      <c r="J3771" s="25" t="n">
        <v>45046</v>
      </c>
      <c r="K3771" s="25" t="n">
        <v>45778</v>
      </c>
      <c r="L3771" t="n">
        <v>3</v>
      </c>
      <c r="M3771" t="n">
        <v>4</v>
      </c>
      <c r="N3771" t="n">
        <v>3</v>
      </c>
      <c r="O3771">
        <f>DATE(2026,1,1)-K3771</f>
        <v/>
      </c>
      <c r="P3771">
        <f>IF(G3771&gt;=2,"Repeat","One-time")</f>
        <v/>
      </c>
    </row>
    <row r="3772">
      <c r="A3772" t="inlineStr">
        <is>
          <t>C08247</t>
        </is>
      </c>
      <c r="B3772" t="inlineStr">
        <is>
          <t>Sneha Shah</t>
        </is>
      </c>
      <c r="C3772" t="inlineStr">
        <is>
          <t>East</t>
        </is>
      </c>
      <c r="D3772" t="inlineStr">
        <is>
          <t>Patna</t>
        </is>
      </c>
      <c r="E3772" t="inlineStr">
        <is>
          <t>No</t>
        </is>
      </c>
      <c r="F3772" t="inlineStr">
        <is>
          <t>Loyal</t>
        </is>
      </c>
      <c r="G3772" t="n">
        <v>3</v>
      </c>
      <c r="H3772" s="24" t="n">
        <v>26492.61</v>
      </c>
      <c r="I3772" s="24" t="n">
        <v>2343.43</v>
      </c>
      <c r="J3772" s="25" t="n">
        <v>45707</v>
      </c>
      <c r="K3772" s="25" t="n">
        <v>45956</v>
      </c>
      <c r="L3772" t="n">
        <v>4</v>
      </c>
      <c r="M3772" t="n">
        <v>3</v>
      </c>
      <c r="N3772" t="n">
        <v>3</v>
      </c>
      <c r="O3772">
        <f>DATE(2026,1,1)-K3772</f>
        <v/>
      </c>
      <c r="P3772">
        <f>IF(G3772&gt;=2,"Repeat","One-time")</f>
        <v/>
      </c>
    </row>
    <row r="3773">
      <c r="A3773" t="inlineStr">
        <is>
          <t>C04990</t>
        </is>
      </c>
      <c r="B3773" t="inlineStr">
        <is>
          <t>Ayesha Verma</t>
        </is>
      </c>
      <c r="C3773" t="inlineStr">
        <is>
          <t>North</t>
        </is>
      </c>
      <c r="D3773" t="inlineStr">
        <is>
          <t>Lucknow</t>
        </is>
      </c>
      <c r="E3773" t="inlineStr">
        <is>
          <t>Yes</t>
        </is>
      </c>
      <c r="F3773" t="inlineStr">
        <is>
          <t>Occasional</t>
        </is>
      </c>
      <c r="G3773" t="n">
        <v>1</v>
      </c>
      <c r="H3773" s="24" t="n">
        <v>26488.33</v>
      </c>
      <c r="I3773" s="24" t="n">
        <v>4088.91</v>
      </c>
      <c r="J3773" s="25" t="n">
        <v>45557</v>
      </c>
      <c r="K3773" s="25" t="n">
        <v>45557</v>
      </c>
      <c r="L3773" t="n">
        <v>2</v>
      </c>
      <c r="M3773" t="n">
        <v>1</v>
      </c>
      <c r="N3773" t="n">
        <v>3</v>
      </c>
      <c r="O3773">
        <f>DATE(2026,1,1)-K3773</f>
        <v/>
      </c>
      <c r="P3773">
        <f>IF(G3773&gt;=2,"Repeat","One-time")</f>
        <v/>
      </c>
    </row>
    <row r="3774">
      <c r="A3774" t="inlineStr">
        <is>
          <t>C04627</t>
        </is>
      </c>
      <c r="B3774" t="inlineStr">
        <is>
          <t>Lakshmi Sharma</t>
        </is>
      </c>
      <c r="C3774" t="inlineStr">
        <is>
          <t>South</t>
        </is>
      </c>
      <c r="D3774" t="inlineStr">
        <is>
          <t>Chennai</t>
        </is>
      </c>
      <c r="E3774" t="inlineStr">
        <is>
          <t>No</t>
        </is>
      </c>
      <c r="F3774" t="inlineStr">
        <is>
          <t>Loyal</t>
        </is>
      </c>
      <c r="G3774" t="n">
        <v>6</v>
      </c>
      <c r="H3774" s="24" t="n">
        <v>26485.87</v>
      </c>
      <c r="I3774" s="24" t="n">
        <v>8485.67</v>
      </c>
      <c r="J3774" s="25" t="n">
        <v>45397</v>
      </c>
      <c r="K3774" s="25" t="n">
        <v>45774</v>
      </c>
      <c r="L3774" t="n">
        <v>3</v>
      </c>
      <c r="M3774" t="n">
        <v>4</v>
      </c>
      <c r="N3774" t="n">
        <v>3</v>
      </c>
      <c r="O3774">
        <f>DATE(2026,1,1)-K3774</f>
        <v/>
      </c>
      <c r="P3774">
        <f>IF(G3774&gt;=2,"Repeat","One-time")</f>
        <v/>
      </c>
    </row>
    <row r="3775">
      <c r="A3775" t="inlineStr">
        <is>
          <t>C05176</t>
        </is>
      </c>
      <c r="B3775" t="inlineStr">
        <is>
          <t>Abhishek Bose</t>
        </is>
      </c>
      <c r="C3775" t="inlineStr">
        <is>
          <t>East</t>
        </is>
      </c>
      <c r="D3775" t="inlineStr">
        <is>
          <t>Bhubaneswar</t>
        </is>
      </c>
      <c r="E3775" t="inlineStr">
        <is>
          <t>Yes</t>
        </is>
      </c>
      <c r="F3775" t="inlineStr">
        <is>
          <t>Occasional</t>
        </is>
      </c>
      <c r="G3775" t="n">
        <v>2</v>
      </c>
      <c r="H3775" s="24" t="n">
        <v>26485.03</v>
      </c>
      <c r="I3775" s="24" t="n">
        <v>4962.56</v>
      </c>
      <c r="J3775" s="25" t="n">
        <v>45465</v>
      </c>
      <c r="K3775" s="25" t="n">
        <v>45963</v>
      </c>
      <c r="L3775" t="n">
        <v>4</v>
      </c>
      <c r="M3775" t="n">
        <v>2</v>
      </c>
      <c r="N3775" t="n">
        <v>3</v>
      </c>
      <c r="O3775">
        <f>DATE(2026,1,1)-K3775</f>
        <v/>
      </c>
      <c r="P3775">
        <f>IF(G3775&gt;=2,"Repeat","One-time")</f>
        <v/>
      </c>
    </row>
    <row r="3776">
      <c r="A3776" t="inlineStr">
        <is>
          <t>C00311</t>
        </is>
      </c>
      <c r="B3776" t="inlineStr">
        <is>
          <t>Farhan Sinha</t>
        </is>
      </c>
      <c r="C3776" t="inlineStr">
        <is>
          <t>South</t>
        </is>
      </c>
      <c r="D3776" t="inlineStr">
        <is>
          <t>Bengaluru</t>
        </is>
      </c>
      <c r="E3776" t="inlineStr">
        <is>
          <t>No</t>
        </is>
      </c>
      <c r="F3776" t="inlineStr">
        <is>
          <t>At Risk</t>
        </is>
      </c>
      <c r="G3776" t="n">
        <v>5</v>
      </c>
      <c r="H3776" s="24" t="n">
        <v>26476.2</v>
      </c>
      <c r="I3776" s="24" t="n">
        <v>6343.68</v>
      </c>
      <c r="J3776" s="25" t="n">
        <v>44947</v>
      </c>
      <c r="K3776" s="25" t="n">
        <v>44971</v>
      </c>
      <c r="L3776" t="n">
        <v>1</v>
      </c>
      <c r="M3776" t="n">
        <v>4</v>
      </c>
      <c r="N3776" t="n">
        <v>3</v>
      </c>
      <c r="O3776">
        <f>DATE(2026,1,1)-K3776</f>
        <v/>
      </c>
      <c r="P3776">
        <f>IF(G3776&gt;=2,"Repeat","One-time")</f>
        <v/>
      </c>
    </row>
    <row r="3777">
      <c r="A3777" t="inlineStr">
        <is>
          <t>C10028</t>
        </is>
      </c>
      <c r="B3777" t="inlineStr">
        <is>
          <t>Meera Mishra</t>
        </is>
      </c>
      <c r="C3777" t="inlineStr">
        <is>
          <t>South</t>
        </is>
      </c>
      <c r="D3777" t="inlineStr">
        <is>
          <t>Bengaluru</t>
        </is>
      </c>
      <c r="E3777" t="inlineStr">
        <is>
          <t>Yes</t>
        </is>
      </c>
      <c r="F3777" t="inlineStr">
        <is>
          <t>Loyal</t>
        </is>
      </c>
      <c r="G3777" t="n">
        <v>3</v>
      </c>
      <c r="H3777" s="24" t="n">
        <v>26466.8</v>
      </c>
      <c r="I3777" s="24" t="n">
        <v>6552.74</v>
      </c>
      <c r="J3777" s="25" t="n">
        <v>45890</v>
      </c>
      <c r="K3777" s="25" t="n">
        <v>46020</v>
      </c>
      <c r="L3777" t="n">
        <v>5</v>
      </c>
      <c r="M3777" t="n">
        <v>3</v>
      </c>
      <c r="N3777" t="n">
        <v>3</v>
      </c>
      <c r="O3777">
        <f>DATE(2026,1,1)-K3777</f>
        <v/>
      </c>
      <c r="P3777">
        <f>IF(G3777&gt;=2,"Repeat","One-time")</f>
        <v/>
      </c>
    </row>
    <row r="3778">
      <c r="A3778" t="inlineStr">
        <is>
          <t>C00128</t>
        </is>
      </c>
      <c r="B3778" t="inlineStr">
        <is>
          <t>Ayesha Agarwal</t>
        </is>
      </c>
      <c r="C3778" t="inlineStr">
        <is>
          <t>East</t>
        </is>
      </c>
      <c r="D3778" t="inlineStr">
        <is>
          <t>Guwahati</t>
        </is>
      </c>
      <c r="E3778" t="inlineStr">
        <is>
          <t>Yes</t>
        </is>
      </c>
      <c r="F3778" t="inlineStr">
        <is>
          <t>At Risk</t>
        </is>
      </c>
      <c r="G3778" t="n">
        <v>5</v>
      </c>
      <c r="H3778" s="24" t="n">
        <v>26466.8</v>
      </c>
      <c r="I3778" s="24" t="n">
        <v>4835.78</v>
      </c>
      <c r="J3778" s="25" t="n">
        <v>45007</v>
      </c>
      <c r="K3778" s="25" t="n">
        <v>45240</v>
      </c>
      <c r="L3778" t="n">
        <v>1</v>
      </c>
      <c r="M3778" t="n">
        <v>4</v>
      </c>
      <c r="N3778" t="n">
        <v>3</v>
      </c>
      <c r="O3778">
        <f>DATE(2026,1,1)-K3778</f>
        <v/>
      </c>
      <c r="P3778">
        <f>IF(G3778&gt;=2,"Repeat","One-time")</f>
        <v/>
      </c>
    </row>
    <row r="3779">
      <c r="A3779" t="inlineStr">
        <is>
          <t>C04310</t>
        </is>
      </c>
      <c r="B3779" t="inlineStr">
        <is>
          <t>Arjun Prasad</t>
        </is>
      </c>
      <c r="C3779" t="inlineStr">
        <is>
          <t>North</t>
        </is>
      </c>
      <c r="D3779" t="inlineStr">
        <is>
          <t>Lucknow</t>
        </is>
      </c>
      <c r="E3779" t="inlineStr">
        <is>
          <t>Yes</t>
        </is>
      </c>
      <c r="F3779" t="inlineStr">
        <is>
          <t>At Risk</t>
        </is>
      </c>
      <c r="G3779" t="n">
        <v>3</v>
      </c>
      <c r="H3779" s="24" t="n">
        <v>26451.19</v>
      </c>
      <c r="I3779" s="24" t="n">
        <v>5048.25</v>
      </c>
      <c r="J3779" s="25" t="n">
        <v>45357</v>
      </c>
      <c r="K3779" s="25" t="n">
        <v>45444</v>
      </c>
      <c r="L3779" t="n">
        <v>1</v>
      </c>
      <c r="M3779" t="n">
        <v>3</v>
      </c>
      <c r="N3779" t="n">
        <v>3</v>
      </c>
      <c r="O3779">
        <f>DATE(2026,1,1)-K3779</f>
        <v/>
      </c>
      <c r="P3779">
        <f>IF(G3779&gt;=2,"Repeat","One-time")</f>
        <v/>
      </c>
    </row>
    <row r="3780">
      <c r="A3780" t="inlineStr">
        <is>
          <t>C03522</t>
        </is>
      </c>
      <c r="B3780" t="inlineStr">
        <is>
          <t>Karan Shah</t>
        </is>
      </c>
      <c r="C3780" t="inlineStr">
        <is>
          <t>South</t>
        </is>
      </c>
      <c r="D3780" t="inlineStr">
        <is>
          <t>Hyderabad</t>
        </is>
      </c>
      <c r="E3780" t="inlineStr">
        <is>
          <t>No</t>
        </is>
      </c>
      <c r="F3780" t="inlineStr">
        <is>
          <t>New</t>
        </is>
      </c>
      <c r="G3780" t="n">
        <v>1</v>
      </c>
      <c r="H3780" s="24" t="n">
        <v>26442.09</v>
      </c>
      <c r="I3780" s="24" t="n">
        <v>-295.59</v>
      </c>
      <c r="J3780" s="25" t="n">
        <v>45959</v>
      </c>
      <c r="K3780" s="25" t="n">
        <v>45959</v>
      </c>
      <c r="L3780" t="n">
        <v>4</v>
      </c>
      <c r="M3780" t="n">
        <v>1</v>
      </c>
      <c r="N3780" t="n">
        <v>3</v>
      </c>
      <c r="O3780">
        <f>DATE(2026,1,1)-K3780</f>
        <v/>
      </c>
      <c r="P3780">
        <f>IF(G3780&gt;=2,"Repeat","One-time")</f>
        <v/>
      </c>
    </row>
    <row r="3781">
      <c r="A3781" t="inlineStr">
        <is>
          <t>C01477</t>
        </is>
      </c>
      <c r="B3781" t="inlineStr">
        <is>
          <t>Vivaan Joshi</t>
        </is>
      </c>
      <c r="C3781" t="inlineStr">
        <is>
          <t>East</t>
        </is>
      </c>
      <c r="D3781" t="inlineStr">
        <is>
          <t>Jamshedpur</t>
        </is>
      </c>
      <c r="E3781" t="inlineStr">
        <is>
          <t>No</t>
        </is>
      </c>
      <c r="F3781" t="inlineStr">
        <is>
          <t>Hibernating</t>
        </is>
      </c>
      <c r="G3781" t="n">
        <v>2</v>
      </c>
      <c r="H3781" s="24" t="n">
        <v>26440.3</v>
      </c>
      <c r="I3781" s="24" t="n">
        <v>5077.49</v>
      </c>
      <c r="J3781" s="25" t="n">
        <v>45031</v>
      </c>
      <c r="K3781" s="25" t="n">
        <v>45163</v>
      </c>
      <c r="L3781" t="n">
        <v>1</v>
      </c>
      <c r="M3781" t="n">
        <v>2</v>
      </c>
      <c r="N3781" t="n">
        <v>3</v>
      </c>
      <c r="O3781">
        <f>DATE(2026,1,1)-K3781</f>
        <v/>
      </c>
      <c r="P3781">
        <f>IF(G3781&gt;=2,"Repeat","One-time")</f>
        <v/>
      </c>
    </row>
    <row r="3782">
      <c r="A3782" t="inlineStr">
        <is>
          <t>C11963</t>
        </is>
      </c>
      <c r="B3782" t="inlineStr">
        <is>
          <t>Diya Mishra</t>
        </is>
      </c>
      <c r="C3782" t="inlineStr">
        <is>
          <t>South</t>
        </is>
      </c>
      <c r="D3782" t="inlineStr">
        <is>
          <t>Bengaluru</t>
        </is>
      </c>
      <c r="E3782" t="inlineStr">
        <is>
          <t>No</t>
        </is>
      </c>
      <c r="F3782" t="inlineStr">
        <is>
          <t>New</t>
        </is>
      </c>
      <c r="G3782" t="n">
        <v>1</v>
      </c>
      <c r="H3782" s="24" t="n">
        <v>26435.01</v>
      </c>
      <c r="I3782" s="24" t="n">
        <v>2139.6</v>
      </c>
      <c r="J3782" s="25" t="n">
        <v>46020</v>
      </c>
      <c r="K3782" s="25" t="n">
        <v>46020</v>
      </c>
      <c r="L3782" t="n">
        <v>5</v>
      </c>
      <c r="M3782" t="n">
        <v>2</v>
      </c>
      <c r="N3782" t="n">
        <v>3</v>
      </c>
      <c r="O3782">
        <f>DATE(2026,1,1)-K3782</f>
        <v/>
      </c>
      <c r="P3782">
        <f>IF(G3782&gt;=2,"Repeat","One-time")</f>
        <v/>
      </c>
    </row>
    <row r="3783">
      <c r="A3783" t="inlineStr">
        <is>
          <t>C03802</t>
        </is>
      </c>
      <c r="B3783" t="inlineStr">
        <is>
          <t>Abhishek Reddy</t>
        </is>
      </c>
      <c r="C3783" t="inlineStr">
        <is>
          <t>West</t>
        </is>
      </c>
      <c r="D3783" t="inlineStr">
        <is>
          <t>Panaji</t>
        </is>
      </c>
      <c r="E3783" t="inlineStr">
        <is>
          <t>Yes</t>
        </is>
      </c>
      <c r="F3783" t="inlineStr">
        <is>
          <t>Loyal</t>
        </is>
      </c>
      <c r="G3783" t="n">
        <v>8</v>
      </c>
      <c r="H3783" s="24" t="n">
        <v>26430.19</v>
      </c>
      <c r="I3783" s="24" t="n">
        <v>9019.809999999999</v>
      </c>
      <c r="J3783" s="25" t="n">
        <v>45431</v>
      </c>
      <c r="K3783" s="25" t="n">
        <v>45959</v>
      </c>
      <c r="L3783" t="n">
        <v>4</v>
      </c>
      <c r="M3783" t="n">
        <v>4</v>
      </c>
      <c r="N3783" t="n">
        <v>3</v>
      </c>
      <c r="O3783">
        <f>DATE(2026,1,1)-K3783</f>
        <v/>
      </c>
      <c r="P3783">
        <f>IF(G3783&gt;=2,"Repeat","One-time")</f>
        <v/>
      </c>
    </row>
    <row r="3784">
      <c r="A3784" t="inlineStr">
        <is>
          <t>C00638</t>
        </is>
      </c>
      <c r="B3784" t="inlineStr">
        <is>
          <t>Ananya Singh</t>
        </is>
      </c>
      <c r="C3784" t="inlineStr">
        <is>
          <t>East</t>
        </is>
      </c>
      <c r="D3784" t="inlineStr">
        <is>
          <t>Jamshedpur</t>
        </is>
      </c>
      <c r="E3784" t="inlineStr">
        <is>
          <t>No</t>
        </is>
      </c>
      <c r="F3784" t="inlineStr">
        <is>
          <t>Loyal</t>
        </is>
      </c>
      <c r="G3784" t="n">
        <v>8</v>
      </c>
      <c r="H3784" s="24" t="n">
        <v>26427.08</v>
      </c>
      <c r="I3784" s="24" t="n">
        <v>6632.53</v>
      </c>
      <c r="J3784" s="25" t="n">
        <v>45101</v>
      </c>
      <c r="K3784" s="25" t="n">
        <v>46001</v>
      </c>
      <c r="L3784" t="n">
        <v>5</v>
      </c>
      <c r="M3784" t="n">
        <v>4</v>
      </c>
      <c r="N3784" t="n">
        <v>3</v>
      </c>
      <c r="O3784">
        <f>DATE(2026,1,1)-K3784</f>
        <v/>
      </c>
      <c r="P3784">
        <f>IF(G3784&gt;=2,"Repeat","One-time")</f>
        <v/>
      </c>
    </row>
    <row r="3785">
      <c r="A3785" t="inlineStr">
        <is>
          <t>C00767</t>
        </is>
      </c>
      <c r="B3785" t="inlineStr">
        <is>
          <t>Manish Prasad</t>
        </is>
      </c>
      <c r="C3785" t="inlineStr">
        <is>
          <t>North</t>
        </is>
      </c>
      <c r="D3785" t="inlineStr">
        <is>
          <t>Lucknow</t>
        </is>
      </c>
      <c r="E3785" t="inlineStr">
        <is>
          <t>No</t>
        </is>
      </c>
      <c r="F3785" t="inlineStr">
        <is>
          <t>At Risk</t>
        </is>
      </c>
      <c r="G3785" t="n">
        <v>6</v>
      </c>
      <c r="H3785" s="24" t="n">
        <v>26412.45</v>
      </c>
      <c r="I3785" s="24" t="n">
        <v>5944.22</v>
      </c>
      <c r="J3785" s="25" t="n">
        <v>44933</v>
      </c>
      <c r="K3785" s="25" t="n">
        <v>45426</v>
      </c>
      <c r="L3785" t="n">
        <v>1</v>
      </c>
      <c r="M3785" t="n">
        <v>4</v>
      </c>
      <c r="N3785" t="n">
        <v>3</v>
      </c>
      <c r="O3785">
        <f>DATE(2026,1,1)-K3785</f>
        <v/>
      </c>
      <c r="P3785">
        <f>IF(G3785&gt;=2,"Repeat","One-time")</f>
        <v/>
      </c>
    </row>
    <row r="3786">
      <c r="A3786" t="inlineStr">
        <is>
          <t>C07307</t>
        </is>
      </c>
      <c r="B3786" t="inlineStr">
        <is>
          <t>Tanvi Gupta</t>
        </is>
      </c>
      <c r="C3786" t="inlineStr">
        <is>
          <t>South</t>
        </is>
      </c>
      <c r="D3786" t="inlineStr">
        <is>
          <t>Bengaluru</t>
        </is>
      </c>
      <c r="E3786" t="inlineStr">
        <is>
          <t>No</t>
        </is>
      </c>
      <c r="F3786" t="inlineStr">
        <is>
          <t>Occasional</t>
        </is>
      </c>
      <c r="G3786" t="n">
        <v>1</v>
      </c>
      <c r="H3786" s="24" t="n">
        <v>26410.46</v>
      </c>
      <c r="I3786" s="24" t="n">
        <v>2586.81</v>
      </c>
      <c r="J3786" s="25" t="n">
        <v>45660</v>
      </c>
      <c r="K3786" s="25" t="n">
        <v>45660</v>
      </c>
      <c r="L3786" t="n">
        <v>2</v>
      </c>
      <c r="M3786" t="n">
        <v>1</v>
      </c>
      <c r="N3786" t="n">
        <v>3</v>
      </c>
      <c r="O3786">
        <f>DATE(2026,1,1)-K3786</f>
        <v/>
      </c>
      <c r="P3786">
        <f>IF(G3786&gt;=2,"Repeat","One-time")</f>
        <v/>
      </c>
    </row>
    <row r="3787">
      <c r="A3787" t="inlineStr">
        <is>
          <t>C08939</t>
        </is>
      </c>
      <c r="B3787" t="inlineStr">
        <is>
          <t>Varun Iyer</t>
        </is>
      </c>
      <c r="C3787" t="inlineStr">
        <is>
          <t>South</t>
        </is>
      </c>
      <c r="D3787" t="inlineStr">
        <is>
          <t>Chennai</t>
        </is>
      </c>
      <c r="E3787" t="inlineStr">
        <is>
          <t>Yes</t>
        </is>
      </c>
      <c r="F3787" t="inlineStr">
        <is>
          <t>Occasional</t>
        </is>
      </c>
      <c r="G3787" t="n">
        <v>2</v>
      </c>
      <c r="H3787" s="24" t="n">
        <v>26406.89</v>
      </c>
      <c r="I3787" s="24" t="n">
        <v>3156.15</v>
      </c>
      <c r="J3787" s="25" t="n">
        <v>45779</v>
      </c>
      <c r="K3787" s="25" t="n">
        <v>45950</v>
      </c>
      <c r="L3787" t="n">
        <v>4</v>
      </c>
      <c r="M3787" t="n">
        <v>2</v>
      </c>
      <c r="N3787" t="n">
        <v>3</v>
      </c>
      <c r="O3787">
        <f>DATE(2026,1,1)-K3787</f>
        <v/>
      </c>
      <c r="P3787">
        <f>IF(G3787&gt;=2,"Repeat","One-time")</f>
        <v/>
      </c>
    </row>
    <row r="3788">
      <c r="A3788" t="inlineStr">
        <is>
          <t>C09451</t>
        </is>
      </c>
      <c r="B3788" t="inlineStr">
        <is>
          <t>Karan Kapoor</t>
        </is>
      </c>
      <c r="C3788" t="inlineStr">
        <is>
          <t>South</t>
        </is>
      </c>
      <c r="D3788" t="inlineStr">
        <is>
          <t>Bengaluru</t>
        </is>
      </c>
      <c r="E3788" t="inlineStr">
        <is>
          <t>No</t>
        </is>
      </c>
      <c r="F3788" t="inlineStr">
        <is>
          <t>Loyal</t>
        </is>
      </c>
      <c r="G3788" t="n">
        <v>5</v>
      </c>
      <c r="H3788" s="24" t="n">
        <v>26404.39</v>
      </c>
      <c r="I3788" s="24" t="n">
        <v>5997.34</v>
      </c>
      <c r="J3788" s="25" t="n">
        <v>45832</v>
      </c>
      <c r="K3788" s="25" t="n">
        <v>46008</v>
      </c>
      <c r="L3788" t="n">
        <v>5</v>
      </c>
      <c r="M3788" t="n">
        <v>4</v>
      </c>
      <c r="N3788" t="n">
        <v>3</v>
      </c>
      <c r="O3788">
        <f>DATE(2026,1,1)-K3788</f>
        <v/>
      </c>
      <c r="P3788">
        <f>IF(G3788&gt;=2,"Repeat","One-time")</f>
        <v/>
      </c>
    </row>
    <row r="3789">
      <c r="A3789" t="inlineStr">
        <is>
          <t>C03986</t>
        </is>
      </c>
      <c r="B3789" t="inlineStr">
        <is>
          <t>Ritu Mishra</t>
        </is>
      </c>
      <c r="C3789" t="inlineStr">
        <is>
          <t>North</t>
        </is>
      </c>
      <c r="D3789" t="inlineStr">
        <is>
          <t>Gurugram</t>
        </is>
      </c>
      <c r="E3789" t="inlineStr">
        <is>
          <t>Yes</t>
        </is>
      </c>
      <c r="F3789" t="inlineStr">
        <is>
          <t>Loyal</t>
        </is>
      </c>
      <c r="G3789" t="n">
        <v>9</v>
      </c>
      <c r="H3789" s="24" t="n">
        <v>26403.99</v>
      </c>
      <c r="I3789" s="24" t="n">
        <v>9449.48</v>
      </c>
      <c r="J3789" s="25" t="n">
        <v>45309</v>
      </c>
      <c r="K3789" s="25" t="n">
        <v>46017</v>
      </c>
      <c r="L3789" t="n">
        <v>5</v>
      </c>
      <c r="M3789" t="n">
        <v>5</v>
      </c>
      <c r="N3789" t="n">
        <v>3</v>
      </c>
      <c r="O3789">
        <f>DATE(2026,1,1)-K3789</f>
        <v/>
      </c>
      <c r="P3789">
        <f>IF(G3789&gt;=2,"Repeat","One-time")</f>
        <v/>
      </c>
    </row>
    <row r="3790">
      <c r="A3790" t="inlineStr">
        <is>
          <t>C05578</t>
        </is>
      </c>
      <c r="B3790" t="inlineStr">
        <is>
          <t>Joseph Joshi</t>
        </is>
      </c>
      <c r="C3790" t="inlineStr">
        <is>
          <t>South</t>
        </is>
      </c>
      <c r="D3790" t="inlineStr">
        <is>
          <t>Bengaluru</t>
        </is>
      </c>
      <c r="E3790" t="inlineStr">
        <is>
          <t>Yes</t>
        </is>
      </c>
      <c r="F3790" t="inlineStr">
        <is>
          <t>Loyal</t>
        </is>
      </c>
      <c r="G3790" t="n">
        <v>6</v>
      </c>
      <c r="H3790" s="24" t="n">
        <v>26393.73</v>
      </c>
      <c r="I3790" s="24" t="n">
        <v>6736.45</v>
      </c>
      <c r="J3790" s="25" t="n">
        <v>45622</v>
      </c>
      <c r="K3790" s="25" t="n">
        <v>45847</v>
      </c>
      <c r="L3790" t="n">
        <v>3</v>
      </c>
      <c r="M3790" t="n">
        <v>4</v>
      </c>
      <c r="N3790" t="n">
        <v>3</v>
      </c>
      <c r="O3790">
        <f>DATE(2026,1,1)-K3790</f>
        <v/>
      </c>
      <c r="P3790">
        <f>IF(G3790&gt;=2,"Repeat","One-time")</f>
        <v/>
      </c>
    </row>
    <row r="3791">
      <c r="A3791" t="inlineStr">
        <is>
          <t>C07401</t>
        </is>
      </c>
      <c r="B3791" t="inlineStr">
        <is>
          <t>Rohan Patel</t>
        </is>
      </c>
      <c r="C3791" t="inlineStr">
        <is>
          <t>West</t>
        </is>
      </c>
      <c r="D3791" t="inlineStr">
        <is>
          <t>Pune</t>
        </is>
      </c>
      <c r="E3791" t="inlineStr">
        <is>
          <t>No</t>
        </is>
      </c>
      <c r="F3791" t="inlineStr">
        <is>
          <t>Occasional</t>
        </is>
      </c>
      <c r="G3791" t="n">
        <v>2</v>
      </c>
      <c r="H3791" s="24" t="n">
        <v>26380.81</v>
      </c>
      <c r="I3791" s="24" t="n">
        <v>5779.62</v>
      </c>
      <c r="J3791" s="25" t="n">
        <v>45802</v>
      </c>
      <c r="K3791" s="25" t="n">
        <v>45883</v>
      </c>
      <c r="L3791" t="n">
        <v>3</v>
      </c>
      <c r="M3791" t="n">
        <v>2</v>
      </c>
      <c r="N3791" t="n">
        <v>3</v>
      </c>
      <c r="O3791">
        <f>DATE(2026,1,1)-K3791</f>
        <v/>
      </c>
      <c r="P3791">
        <f>IF(G3791&gt;=2,"Repeat","One-time")</f>
        <v/>
      </c>
    </row>
    <row r="3792">
      <c r="A3792" t="inlineStr">
        <is>
          <t>C05955</t>
        </is>
      </c>
      <c r="B3792" t="inlineStr">
        <is>
          <t>Kavya Thakur</t>
        </is>
      </c>
      <c r="C3792" t="inlineStr">
        <is>
          <t>South</t>
        </is>
      </c>
      <c r="D3792" t="inlineStr">
        <is>
          <t>Coimbatore</t>
        </is>
      </c>
      <c r="E3792" t="inlineStr">
        <is>
          <t>No</t>
        </is>
      </c>
      <c r="F3792" t="inlineStr">
        <is>
          <t>Loyal</t>
        </is>
      </c>
      <c r="G3792" t="n">
        <v>3</v>
      </c>
      <c r="H3792" s="24" t="n">
        <v>26374.29</v>
      </c>
      <c r="I3792" s="24" t="n">
        <v>4352.45</v>
      </c>
      <c r="J3792" s="25" t="n">
        <v>45506</v>
      </c>
      <c r="K3792" s="25" t="n">
        <v>45791</v>
      </c>
      <c r="L3792" t="n">
        <v>3</v>
      </c>
      <c r="M3792" t="n">
        <v>3</v>
      </c>
      <c r="N3792" t="n">
        <v>3</v>
      </c>
      <c r="O3792">
        <f>DATE(2026,1,1)-K3792</f>
        <v/>
      </c>
      <c r="P3792">
        <f>IF(G3792&gt;=2,"Repeat","One-time")</f>
        <v/>
      </c>
    </row>
    <row r="3793">
      <c r="A3793" t="inlineStr">
        <is>
          <t>C00785</t>
        </is>
      </c>
      <c r="B3793" t="inlineStr">
        <is>
          <t>Varun Prasad</t>
        </is>
      </c>
      <c r="C3793" t="inlineStr">
        <is>
          <t>North</t>
        </is>
      </c>
      <c r="D3793" t="inlineStr">
        <is>
          <t>Lucknow</t>
        </is>
      </c>
      <c r="E3793" t="inlineStr">
        <is>
          <t>No</t>
        </is>
      </c>
      <c r="F3793" t="inlineStr">
        <is>
          <t>At Risk</t>
        </is>
      </c>
      <c r="G3793" t="n">
        <v>6</v>
      </c>
      <c r="H3793" s="24" t="n">
        <v>26368.8</v>
      </c>
      <c r="I3793" s="24" t="n">
        <v>4414.91</v>
      </c>
      <c r="J3793" s="25" t="n">
        <v>44934</v>
      </c>
      <c r="K3793" s="25" t="n">
        <v>45201</v>
      </c>
      <c r="L3793" t="n">
        <v>1</v>
      </c>
      <c r="M3793" t="n">
        <v>4</v>
      </c>
      <c r="N3793" t="n">
        <v>3</v>
      </c>
      <c r="O3793">
        <f>DATE(2026,1,1)-K3793</f>
        <v/>
      </c>
      <c r="P3793">
        <f>IF(G3793&gt;=2,"Repeat","One-time")</f>
        <v/>
      </c>
    </row>
    <row r="3794">
      <c r="A3794" t="inlineStr">
        <is>
          <t>C02266</t>
        </is>
      </c>
      <c r="B3794" t="inlineStr">
        <is>
          <t>Vikram Verma</t>
        </is>
      </c>
      <c r="C3794" t="inlineStr">
        <is>
          <t>North</t>
        </is>
      </c>
      <c r="D3794" t="inlineStr">
        <is>
          <t>Delhi</t>
        </is>
      </c>
      <c r="E3794" t="inlineStr">
        <is>
          <t>Yes</t>
        </is>
      </c>
      <c r="F3794" t="inlineStr">
        <is>
          <t>At Risk</t>
        </is>
      </c>
      <c r="G3794" t="n">
        <v>10</v>
      </c>
      <c r="H3794" s="24" t="n">
        <v>26339.95</v>
      </c>
      <c r="I3794" s="24" t="n">
        <v>7780.34</v>
      </c>
      <c r="J3794" s="25" t="n">
        <v>45109</v>
      </c>
      <c r="K3794" s="25" t="n">
        <v>45312</v>
      </c>
      <c r="L3794" t="n">
        <v>1</v>
      </c>
      <c r="M3794" t="n">
        <v>5</v>
      </c>
      <c r="N3794" t="n">
        <v>3</v>
      </c>
      <c r="O3794">
        <f>DATE(2026,1,1)-K3794</f>
        <v/>
      </c>
      <c r="P3794">
        <f>IF(G3794&gt;=2,"Repeat","One-time")</f>
        <v/>
      </c>
    </row>
    <row r="3795">
      <c r="A3795" t="inlineStr">
        <is>
          <t>C04893</t>
        </is>
      </c>
      <c r="B3795" t="inlineStr">
        <is>
          <t>Neha Gupta</t>
        </is>
      </c>
      <c r="C3795" t="inlineStr">
        <is>
          <t>South</t>
        </is>
      </c>
      <c r="D3795" t="inlineStr">
        <is>
          <t>Hyderabad</t>
        </is>
      </c>
      <c r="E3795" t="inlineStr">
        <is>
          <t>Yes</t>
        </is>
      </c>
      <c r="F3795" t="inlineStr">
        <is>
          <t>Loyal</t>
        </is>
      </c>
      <c r="G3795" t="n">
        <v>6</v>
      </c>
      <c r="H3795" s="24" t="n">
        <v>26294.41</v>
      </c>
      <c r="I3795" s="24" t="n">
        <v>5184.41</v>
      </c>
      <c r="J3795" s="25" t="n">
        <v>45518</v>
      </c>
      <c r="K3795" s="25" t="n">
        <v>45965</v>
      </c>
      <c r="L3795" t="n">
        <v>4</v>
      </c>
      <c r="M3795" t="n">
        <v>4</v>
      </c>
      <c r="N3795" t="n">
        <v>3</v>
      </c>
      <c r="O3795">
        <f>DATE(2026,1,1)-K3795</f>
        <v/>
      </c>
      <c r="P3795">
        <f>IF(G3795&gt;=2,"Repeat","One-time")</f>
        <v/>
      </c>
    </row>
    <row r="3796">
      <c r="A3796" t="inlineStr">
        <is>
          <t>C04533</t>
        </is>
      </c>
      <c r="B3796" t="inlineStr">
        <is>
          <t>Harpreet Mehta</t>
        </is>
      </c>
      <c r="C3796" t="inlineStr">
        <is>
          <t>North</t>
        </is>
      </c>
      <c r="D3796" t="inlineStr">
        <is>
          <t>Delhi</t>
        </is>
      </c>
      <c r="E3796" t="inlineStr">
        <is>
          <t>No</t>
        </is>
      </c>
      <c r="F3796" t="inlineStr">
        <is>
          <t>Loyal</t>
        </is>
      </c>
      <c r="G3796" t="n">
        <v>8</v>
      </c>
      <c r="H3796" s="24" t="n">
        <v>26283.24</v>
      </c>
      <c r="I3796" s="24" t="n">
        <v>11289.97</v>
      </c>
      <c r="J3796" s="25" t="n">
        <v>45370</v>
      </c>
      <c r="K3796" s="25" t="n">
        <v>45996</v>
      </c>
      <c r="L3796" t="n">
        <v>5</v>
      </c>
      <c r="M3796" t="n">
        <v>4</v>
      </c>
      <c r="N3796" t="n">
        <v>3</v>
      </c>
      <c r="O3796">
        <f>DATE(2026,1,1)-K3796</f>
        <v/>
      </c>
      <c r="P3796">
        <f>IF(G3796&gt;=2,"Repeat","One-time")</f>
        <v/>
      </c>
    </row>
    <row r="3797">
      <c r="A3797" t="inlineStr">
        <is>
          <t>C07987</t>
        </is>
      </c>
      <c r="B3797" t="inlineStr">
        <is>
          <t>Meera Fernandes</t>
        </is>
      </c>
      <c r="C3797" t="inlineStr">
        <is>
          <t>North</t>
        </is>
      </c>
      <c r="D3797" t="inlineStr">
        <is>
          <t>Jaipur</t>
        </is>
      </c>
      <c r="E3797" t="inlineStr">
        <is>
          <t>Yes</t>
        </is>
      </c>
      <c r="F3797" t="inlineStr">
        <is>
          <t>Loyal</t>
        </is>
      </c>
      <c r="G3797" t="n">
        <v>5</v>
      </c>
      <c r="H3797" s="24" t="n">
        <v>26273.69</v>
      </c>
      <c r="I3797" s="24" t="n">
        <v>2193.56</v>
      </c>
      <c r="J3797" s="25" t="n">
        <v>45682</v>
      </c>
      <c r="K3797" s="25" t="n">
        <v>45990</v>
      </c>
      <c r="L3797" t="n">
        <v>5</v>
      </c>
      <c r="M3797" t="n">
        <v>4</v>
      </c>
      <c r="N3797" t="n">
        <v>3</v>
      </c>
      <c r="O3797">
        <f>DATE(2026,1,1)-K3797</f>
        <v/>
      </c>
      <c r="P3797">
        <f>IF(G3797&gt;=2,"Repeat","One-time")</f>
        <v/>
      </c>
    </row>
    <row r="3798">
      <c r="A3798" t="inlineStr">
        <is>
          <t>C10210</t>
        </is>
      </c>
      <c r="B3798" t="inlineStr">
        <is>
          <t>Abhishek Verma</t>
        </is>
      </c>
      <c r="C3798" t="inlineStr">
        <is>
          <t>South</t>
        </is>
      </c>
      <c r="D3798" t="inlineStr">
        <is>
          <t>Bengaluru</t>
        </is>
      </c>
      <c r="E3798" t="inlineStr">
        <is>
          <t>Yes</t>
        </is>
      </c>
      <c r="F3798" t="inlineStr">
        <is>
          <t>Loyal</t>
        </is>
      </c>
      <c r="G3798" t="n">
        <v>6</v>
      </c>
      <c r="H3798" s="24" t="n">
        <v>26270.27</v>
      </c>
      <c r="I3798" s="24" t="n">
        <v>3593.52</v>
      </c>
      <c r="J3798" s="25" t="n">
        <v>45891</v>
      </c>
      <c r="K3798" s="25" t="n">
        <v>45991</v>
      </c>
      <c r="L3798" t="n">
        <v>5</v>
      </c>
      <c r="M3798" t="n">
        <v>4</v>
      </c>
      <c r="N3798" t="n">
        <v>3</v>
      </c>
      <c r="O3798">
        <f>DATE(2026,1,1)-K3798</f>
        <v/>
      </c>
      <c r="P3798">
        <f>IF(G3798&gt;=2,"Repeat","One-time")</f>
        <v/>
      </c>
    </row>
    <row r="3799">
      <c r="A3799" t="inlineStr">
        <is>
          <t>C05439</t>
        </is>
      </c>
      <c r="B3799" t="inlineStr">
        <is>
          <t>Nikhil Sinha</t>
        </is>
      </c>
      <c r="C3799" t="inlineStr">
        <is>
          <t>East</t>
        </is>
      </c>
      <c r="D3799" t="inlineStr">
        <is>
          <t>Jamshedpur</t>
        </is>
      </c>
      <c r="E3799" t="inlineStr">
        <is>
          <t>No</t>
        </is>
      </c>
      <c r="F3799" t="inlineStr">
        <is>
          <t>At Risk</t>
        </is>
      </c>
      <c r="G3799" t="n">
        <v>5</v>
      </c>
      <c r="H3799" s="24" t="n">
        <v>26268.68</v>
      </c>
      <c r="I3799" s="24" t="n">
        <v>449.89</v>
      </c>
      <c r="J3799" s="25" t="n">
        <v>45496</v>
      </c>
      <c r="K3799" s="25" t="n">
        <v>45592</v>
      </c>
      <c r="L3799" t="n">
        <v>2</v>
      </c>
      <c r="M3799" t="n">
        <v>4</v>
      </c>
      <c r="N3799" t="n">
        <v>3</v>
      </c>
      <c r="O3799">
        <f>DATE(2026,1,1)-K3799</f>
        <v/>
      </c>
      <c r="P3799">
        <f>IF(G3799&gt;=2,"Repeat","One-time")</f>
        <v/>
      </c>
    </row>
    <row r="3800">
      <c r="A3800" t="inlineStr">
        <is>
          <t>C03213</t>
        </is>
      </c>
      <c r="B3800" t="inlineStr">
        <is>
          <t>Gurpreet Mishra</t>
        </is>
      </c>
      <c r="C3800" t="inlineStr">
        <is>
          <t>West</t>
        </is>
      </c>
      <c r="D3800" t="inlineStr">
        <is>
          <t>Surat</t>
        </is>
      </c>
      <c r="E3800" t="inlineStr">
        <is>
          <t>No</t>
        </is>
      </c>
      <c r="F3800" t="inlineStr">
        <is>
          <t>At Risk</t>
        </is>
      </c>
      <c r="G3800" t="n">
        <v>8</v>
      </c>
      <c r="H3800" s="24" t="n">
        <v>26265.48</v>
      </c>
      <c r="I3800" s="24" t="n">
        <v>7762.85</v>
      </c>
      <c r="J3800" s="25" t="n">
        <v>45251</v>
      </c>
      <c r="K3800" s="25" t="n">
        <v>45746</v>
      </c>
      <c r="L3800" t="n">
        <v>2</v>
      </c>
      <c r="M3800" t="n">
        <v>4</v>
      </c>
      <c r="N3800" t="n">
        <v>3</v>
      </c>
      <c r="O3800">
        <f>DATE(2026,1,1)-K3800</f>
        <v/>
      </c>
      <c r="P3800">
        <f>IF(G3800&gt;=2,"Repeat","One-time")</f>
        <v/>
      </c>
    </row>
    <row r="3801">
      <c r="A3801" t="inlineStr">
        <is>
          <t>C08480</t>
        </is>
      </c>
      <c r="B3801" t="inlineStr">
        <is>
          <t>Rahul Fernandes</t>
        </is>
      </c>
      <c r="C3801" t="inlineStr">
        <is>
          <t>West</t>
        </is>
      </c>
      <c r="D3801" t="inlineStr">
        <is>
          <t>Mumbai</t>
        </is>
      </c>
      <c r="E3801" t="inlineStr">
        <is>
          <t>No</t>
        </is>
      </c>
      <c r="F3801" t="inlineStr">
        <is>
          <t>Loyal</t>
        </is>
      </c>
      <c r="G3801" t="n">
        <v>4</v>
      </c>
      <c r="H3801" s="24" t="n">
        <v>26258.53</v>
      </c>
      <c r="I3801" s="24" t="n">
        <v>8852.51</v>
      </c>
      <c r="J3801" s="25" t="n">
        <v>45758</v>
      </c>
      <c r="K3801" s="25" t="n">
        <v>45907</v>
      </c>
      <c r="L3801" t="n">
        <v>3</v>
      </c>
      <c r="M3801" t="n">
        <v>4</v>
      </c>
      <c r="N3801" t="n">
        <v>3</v>
      </c>
      <c r="O3801">
        <f>DATE(2026,1,1)-K3801</f>
        <v/>
      </c>
      <c r="P3801">
        <f>IF(G3801&gt;=2,"Repeat","One-time")</f>
        <v/>
      </c>
    </row>
    <row r="3802">
      <c r="A3802" t="inlineStr">
        <is>
          <t>C07724</t>
        </is>
      </c>
      <c r="B3802" t="inlineStr">
        <is>
          <t>Joseph Prasad</t>
        </is>
      </c>
      <c r="C3802" t="inlineStr">
        <is>
          <t>West</t>
        </is>
      </c>
      <c r="D3802" t="inlineStr">
        <is>
          <t>Ahmedabad</t>
        </is>
      </c>
      <c r="E3802" t="inlineStr">
        <is>
          <t>No</t>
        </is>
      </c>
      <c r="F3802" t="inlineStr">
        <is>
          <t>Loyal</t>
        </is>
      </c>
      <c r="G3802" t="n">
        <v>4</v>
      </c>
      <c r="H3802" s="24" t="n">
        <v>26240.2</v>
      </c>
      <c r="I3802" s="24" t="n">
        <v>1147.63</v>
      </c>
      <c r="J3802" s="25" t="n">
        <v>45765</v>
      </c>
      <c r="K3802" s="25" t="n">
        <v>45927</v>
      </c>
      <c r="L3802" t="n">
        <v>4</v>
      </c>
      <c r="M3802" t="n">
        <v>4</v>
      </c>
      <c r="N3802" t="n">
        <v>3</v>
      </c>
      <c r="O3802">
        <f>DATE(2026,1,1)-K3802</f>
        <v/>
      </c>
      <c r="P3802">
        <f>IF(G3802&gt;=2,"Repeat","One-time")</f>
        <v/>
      </c>
    </row>
    <row r="3803">
      <c r="A3803" t="inlineStr">
        <is>
          <t>C00868</t>
        </is>
      </c>
      <c r="B3803" t="inlineStr">
        <is>
          <t>Divya Yadav</t>
        </is>
      </c>
      <c r="C3803" t="inlineStr">
        <is>
          <t>Central</t>
        </is>
      </c>
      <c r="D3803" t="inlineStr">
        <is>
          <t>Indore</t>
        </is>
      </c>
      <c r="E3803" t="inlineStr">
        <is>
          <t>No</t>
        </is>
      </c>
      <c r="F3803" t="inlineStr">
        <is>
          <t>Loyal</t>
        </is>
      </c>
      <c r="G3803" t="n">
        <v>3</v>
      </c>
      <c r="H3803" s="24" t="n">
        <v>26237.7</v>
      </c>
      <c r="I3803" s="24" t="n">
        <v>5976.61</v>
      </c>
      <c r="J3803" s="25" t="n">
        <v>45045</v>
      </c>
      <c r="K3803" s="25" t="n">
        <v>45912</v>
      </c>
      <c r="L3803" t="n">
        <v>3</v>
      </c>
      <c r="M3803" t="n">
        <v>3</v>
      </c>
      <c r="N3803" t="n">
        <v>3</v>
      </c>
      <c r="O3803">
        <f>DATE(2026,1,1)-K3803</f>
        <v/>
      </c>
      <c r="P3803">
        <f>IF(G3803&gt;=2,"Repeat","One-time")</f>
        <v/>
      </c>
    </row>
    <row r="3804">
      <c r="A3804" t="inlineStr">
        <is>
          <t>C06127</t>
        </is>
      </c>
      <c r="B3804" t="inlineStr">
        <is>
          <t>Ritu Prasad</t>
        </is>
      </c>
      <c r="C3804" t="inlineStr">
        <is>
          <t>South</t>
        </is>
      </c>
      <c r="D3804" t="inlineStr">
        <is>
          <t>Kochi</t>
        </is>
      </c>
      <c r="E3804" t="inlineStr">
        <is>
          <t>No</t>
        </is>
      </c>
      <c r="F3804" t="inlineStr">
        <is>
          <t>Occasional</t>
        </is>
      </c>
      <c r="G3804" t="n">
        <v>2</v>
      </c>
      <c r="H3804" s="24" t="n">
        <v>26235.4</v>
      </c>
      <c r="I3804" s="24" t="n">
        <v>4451.58</v>
      </c>
      <c r="J3804" s="25" t="n">
        <v>45661</v>
      </c>
      <c r="K3804" s="25" t="n">
        <v>45784</v>
      </c>
      <c r="L3804" t="n">
        <v>3</v>
      </c>
      <c r="M3804" t="n">
        <v>2</v>
      </c>
      <c r="N3804" t="n">
        <v>3</v>
      </c>
      <c r="O3804">
        <f>DATE(2026,1,1)-K3804</f>
        <v/>
      </c>
      <c r="P3804">
        <f>IF(G3804&gt;=2,"Repeat","One-time")</f>
        <v/>
      </c>
    </row>
    <row r="3805">
      <c r="A3805" t="inlineStr">
        <is>
          <t>C03706</t>
        </is>
      </c>
      <c r="B3805" t="inlineStr">
        <is>
          <t>Aarav Thakur</t>
        </is>
      </c>
      <c r="C3805" t="inlineStr">
        <is>
          <t>South</t>
        </is>
      </c>
      <c r="D3805" t="inlineStr">
        <is>
          <t>Bengaluru</t>
        </is>
      </c>
      <c r="E3805" t="inlineStr">
        <is>
          <t>No</t>
        </is>
      </c>
      <c r="F3805" t="inlineStr">
        <is>
          <t>At Risk</t>
        </is>
      </c>
      <c r="G3805" t="n">
        <v>4</v>
      </c>
      <c r="H3805" s="24" t="n">
        <v>26227.92</v>
      </c>
      <c r="I3805" s="24" t="n">
        <v>7158.97</v>
      </c>
      <c r="J3805" s="25" t="n">
        <v>45318</v>
      </c>
      <c r="K3805" s="25" t="n">
        <v>45639</v>
      </c>
      <c r="L3805" t="n">
        <v>2</v>
      </c>
      <c r="M3805" t="n">
        <v>3</v>
      </c>
      <c r="N3805" t="n">
        <v>3</v>
      </c>
      <c r="O3805">
        <f>DATE(2026,1,1)-K3805</f>
        <v/>
      </c>
      <c r="P3805">
        <f>IF(G3805&gt;=2,"Repeat","One-time")</f>
        <v/>
      </c>
    </row>
    <row r="3806">
      <c r="A3806" t="inlineStr">
        <is>
          <t>C09715</t>
        </is>
      </c>
      <c r="B3806" t="inlineStr">
        <is>
          <t>Varun Kumar</t>
        </is>
      </c>
      <c r="C3806" t="inlineStr">
        <is>
          <t>North</t>
        </is>
      </c>
      <c r="D3806" t="inlineStr">
        <is>
          <t>Delhi</t>
        </is>
      </c>
      <c r="E3806" t="inlineStr">
        <is>
          <t>No</t>
        </is>
      </c>
      <c r="F3806" t="inlineStr">
        <is>
          <t>Loyal</t>
        </is>
      </c>
      <c r="G3806" t="n">
        <v>3</v>
      </c>
      <c r="H3806" s="24" t="n">
        <v>26223.44</v>
      </c>
      <c r="I3806" s="24" t="n">
        <v>6247.19</v>
      </c>
      <c r="J3806" s="25" t="n">
        <v>45892</v>
      </c>
      <c r="K3806" s="25" t="n">
        <v>45991</v>
      </c>
      <c r="L3806" t="n">
        <v>5</v>
      </c>
      <c r="M3806" t="n">
        <v>3</v>
      </c>
      <c r="N3806" t="n">
        <v>3</v>
      </c>
      <c r="O3806">
        <f>DATE(2026,1,1)-K3806</f>
        <v/>
      </c>
      <c r="P3806">
        <f>IF(G3806&gt;=2,"Repeat","One-time")</f>
        <v/>
      </c>
    </row>
    <row r="3807">
      <c r="A3807" t="inlineStr">
        <is>
          <t>C05145</t>
        </is>
      </c>
      <c r="B3807" t="inlineStr">
        <is>
          <t>Ayesha Yadav</t>
        </is>
      </c>
      <c r="C3807" t="inlineStr">
        <is>
          <t>North</t>
        </is>
      </c>
      <c r="D3807" t="inlineStr">
        <is>
          <t>Chandigarh</t>
        </is>
      </c>
      <c r="E3807" t="inlineStr">
        <is>
          <t>No</t>
        </is>
      </c>
      <c r="F3807" t="inlineStr">
        <is>
          <t>Occasional</t>
        </is>
      </c>
      <c r="G3807" t="n">
        <v>2</v>
      </c>
      <c r="H3807" s="24" t="n">
        <v>26218.86</v>
      </c>
      <c r="I3807" s="24" t="n">
        <v>5174.51</v>
      </c>
      <c r="J3807" s="25" t="n">
        <v>45421</v>
      </c>
      <c r="K3807" s="25" t="n">
        <v>45597</v>
      </c>
      <c r="L3807" t="n">
        <v>2</v>
      </c>
      <c r="M3807" t="n">
        <v>2</v>
      </c>
      <c r="N3807" t="n">
        <v>3</v>
      </c>
      <c r="O3807">
        <f>DATE(2026,1,1)-K3807</f>
        <v/>
      </c>
      <c r="P3807">
        <f>IF(G3807&gt;=2,"Repeat","One-time")</f>
        <v/>
      </c>
    </row>
    <row r="3808">
      <c r="A3808" t="inlineStr">
        <is>
          <t>C02574</t>
        </is>
      </c>
      <c r="B3808" t="inlineStr">
        <is>
          <t>Sneha Prasad</t>
        </is>
      </c>
      <c r="C3808" t="inlineStr">
        <is>
          <t>West</t>
        </is>
      </c>
      <c r="D3808" t="inlineStr">
        <is>
          <t>Surat</t>
        </is>
      </c>
      <c r="E3808" t="inlineStr">
        <is>
          <t>No</t>
        </is>
      </c>
      <c r="F3808" t="inlineStr">
        <is>
          <t>At Risk</t>
        </is>
      </c>
      <c r="G3808" t="n">
        <v>4</v>
      </c>
      <c r="H3808" s="24" t="n">
        <v>26199.19</v>
      </c>
      <c r="I3808" s="24" t="n">
        <v>4533.93</v>
      </c>
      <c r="J3808" s="25" t="n">
        <v>45282</v>
      </c>
      <c r="K3808" s="25" t="n">
        <v>45604</v>
      </c>
      <c r="L3808" t="n">
        <v>2</v>
      </c>
      <c r="M3808" t="n">
        <v>3</v>
      </c>
      <c r="N3808" t="n">
        <v>3</v>
      </c>
      <c r="O3808">
        <f>DATE(2026,1,1)-K3808</f>
        <v/>
      </c>
      <c r="P3808">
        <f>IF(G3808&gt;=2,"Repeat","One-time")</f>
        <v/>
      </c>
    </row>
    <row r="3809">
      <c r="A3809" t="inlineStr">
        <is>
          <t>C02505</t>
        </is>
      </c>
      <c r="B3809" t="inlineStr">
        <is>
          <t>Riya Sinha</t>
        </is>
      </c>
      <c r="C3809" t="inlineStr">
        <is>
          <t>East</t>
        </is>
      </c>
      <c r="D3809" t="inlineStr">
        <is>
          <t>Kolkata</t>
        </is>
      </c>
      <c r="E3809" t="inlineStr">
        <is>
          <t>No</t>
        </is>
      </c>
      <c r="F3809" t="inlineStr">
        <is>
          <t>At Risk</t>
        </is>
      </c>
      <c r="G3809" t="n">
        <v>5</v>
      </c>
      <c r="H3809" s="24" t="n">
        <v>26173.6</v>
      </c>
      <c r="I3809" s="24" t="n">
        <v>5906.56</v>
      </c>
      <c r="J3809" s="25" t="n">
        <v>45150</v>
      </c>
      <c r="K3809" s="25" t="n">
        <v>45606</v>
      </c>
      <c r="L3809" t="n">
        <v>2</v>
      </c>
      <c r="M3809" t="n">
        <v>4</v>
      </c>
      <c r="N3809" t="n">
        <v>3</v>
      </c>
      <c r="O3809">
        <f>DATE(2026,1,1)-K3809</f>
        <v/>
      </c>
      <c r="P3809">
        <f>IF(G3809&gt;=2,"Repeat","One-time")</f>
        <v/>
      </c>
    </row>
    <row r="3810">
      <c r="A3810" t="inlineStr">
        <is>
          <t>C08551</t>
        </is>
      </c>
      <c r="B3810" t="inlineStr">
        <is>
          <t>Imran Kumar</t>
        </is>
      </c>
      <c r="C3810" t="inlineStr">
        <is>
          <t>South</t>
        </is>
      </c>
      <c r="D3810" t="inlineStr">
        <is>
          <t>Kochi</t>
        </is>
      </c>
      <c r="E3810" t="inlineStr">
        <is>
          <t>Yes</t>
        </is>
      </c>
      <c r="F3810" t="inlineStr">
        <is>
          <t>Loyal</t>
        </is>
      </c>
      <c r="G3810" t="n">
        <v>4</v>
      </c>
      <c r="H3810" s="24" t="n">
        <v>26169.09</v>
      </c>
      <c r="I3810" s="24" t="n">
        <v>3683.55</v>
      </c>
      <c r="J3810" s="25" t="n">
        <v>45795</v>
      </c>
      <c r="K3810" s="25" t="n">
        <v>45989</v>
      </c>
      <c r="L3810" t="n">
        <v>5</v>
      </c>
      <c r="M3810" t="n">
        <v>4</v>
      </c>
      <c r="N3810" t="n">
        <v>3</v>
      </c>
      <c r="O3810">
        <f>DATE(2026,1,1)-K3810</f>
        <v/>
      </c>
      <c r="P3810">
        <f>IF(G3810&gt;=2,"Repeat","One-time")</f>
        <v/>
      </c>
    </row>
    <row r="3811">
      <c r="A3811" t="inlineStr">
        <is>
          <t>C03295</t>
        </is>
      </c>
      <c r="B3811" t="inlineStr">
        <is>
          <t>Aditya Mishra</t>
        </is>
      </c>
      <c r="C3811" t="inlineStr">
        <is>
          <t>South</t>
        </is>
      </c>
      <c r="D3811" t="inlineStr">
        <is>
          <t>Coimbatore</t>
        </is>
      </c>
      <c r="E3811" t="inlineStr">
        <is>
          <t>No</t>
        </is>
      </c>
      <c r="F3811" t="inlineStr">
        <is>
          <t>At Risk</t>
        </is>
      </c>
      <c r="G3811" t="n">
        <v>3</v>
      </c>
      <c r="H3811" s="24" t="n">
        <v>26168.15</v>
      </c>
      <c r="I3811" s="24" t="n">
        <v>5868.08</v>
      </c>
      <c r="J3811" s="25" t="n">
        <v>45365</v>
      </c>
      <c r="K3811" s="25" t="n">
        <v>45646</v>
      </c>
      <c r="L3811" t="n">
        <v>2</v>
      </c>
      <c r="M3811" t="n">
        <v>3</v>
      </c>
      <c r="N3811" t="n">
        <v>3</v>
      </c>
      <c r="O3811">
        <f>DATE(2026,1,1)-K3811</f>
        <v/>
      </c>
      <c r="P3811">
        <f>IF(G3811&gt;=2,"Repeat","One-time")</f>
        <v/>
      </c>
    </row>
    <row r="3812">
      <c r="A3812" t="inlineStr">
        <is>
          <t>C07735</t>
        </is>
      </c>
      <c r="B3812" t="inlineStr">
        <is>
          <t>Ayesha Ghosh</t>
        </is>
      </c>
      <c r="C3812" t="inlineStr">
        <is>
          <t>West</t>
        </is>
      </c>
      <c r="D3812" t="inlineStr">
        <is>
          <t>Ahmedabad</t>
        </is>
      </c>
      <c r="E3812" t="inlineStr">
        <is>
          <t>Yes</t>
        </is>
      </c>
      <c r="F3812" t="inlineStr">
        <is>
          <t>Occasional</t>
        </is>
      </c>
      <c r="G3812" t="n">
        <v>2</v>
      </c>
      <c r="H3812" s="24" t="n">
        <v>26150.87</v>
      </c>
      <c r="I3812" s="24" t="n">
        <v>10192.04</v>
      </c>
      <c r="J3812" s="25" t="n">
        <v>45744</v>
      </c>
      <c r="K3812" s="25" t="n">
        <v>45781</v>
      </c>
      <c r="L3812" t="n">
        <v>3</v>
      </c>
      <c r="M3812" t="n">
        <v>2</v>
      </c>
      <c r="N3812" t="n">
        <v>3</v>
      </c>
      <c r="O3812">
        <f>DATE(2026,1,1)-K3812</f>
        <v/>
      </c>
      <c r="P3812">
        <f>IF(G3812&gt;=2,"Repeat","One-time")</f>
        <v/>
      </c>
    </row>
    <row r="3813">
      <c r="A3813" t="inlineStr">
        <is>
          <t>C01724</t>
        </is>
      </c>
      <c r="B3813" t="inlineStr">
        <is>
          <t>Sanjay Nair</t>
        </is>
      </c>
      <c r="C3813" t="inlineStr">
        <is>
          <t>East</t>
        </is>
      </c>
      <c r="D3813" t="inlineStr">
        <is>
          <t>Patna</t>
        </is>
      </c>
      <c r="E3813" t="inlineStr">
        <is>
          <t>No</t>
        </is>
      </c>
      <c r="F3813" t="inlineStr">
        <is>
          <t>Occasional</t>
        </is>
      </c>
      <c r="G3813" t="n">
        <v>1</v>
      </c>
      <c r="H3813" s="24" t="n">
        <v>26141.78</v>
      </c>
      <c r="I3813" s="24" t="n">
        <v>4371.84</v>
      </c>
      <c r="J3813" s="25" t="n">
        <v>45786</v>
      </c>
      <c r="K3813" s="25" t="n">
        <v>45786</v>
      </c>
      <c r="L3813" t="n">
        <v>3</v>
      </c>
      <c r="M3813" t="n">
        <v>1</v>
      </c>
      <c r="N3813" t="n">
        <v>3</v>
      </c>
      <c r="O3813">
        <f>DATE(2026,1,1)-K3813</f>
        <v/>
      </c>
      <c r="P3813">
        <f>IF(G3813&gt;=2,"Repeat","One-time")</f>
        <v/>
      </c>
    </row>
    <row r="3814">
      <c r="A3814" t="inlineStr">
        <is>
          <t>C04073</t>
        </is>
      </c>
      <c r="B3814" t="inlineStr">
        <is>
          <t>Manish Pillai</t>
        </is>
      </c>
      <c r="C3814" t="inlineStr">
        <is>
          <t>South</t>
        </is>
      </c>
      <c r="D3814" t="inlineStr">
        <is>
          <t>Bengaluru</t>
        </is>
      </c>
      <c r="E3814" t="inlineStr">
        <is>
          <t>No</t>
        </is>
      </c>
      <c r="F3814" t="inlineStr">
        <is>
          <t>Loyal</t>
        </is>
      </c>
      <c r="G3814" t="n">
        <v>5</v>
      </c>
      <c r="H3814" s="24" t="n">
        <v>26135.79</v>
      </c>
      <c r="I3814" s="24" t="n">
        <v>1496.7</v>
      </c>
      <c r="J3814" s="25" t="n">
        <v>45379</v>
      </c>
      <c r="K3814" s="25" t="n">
        <v>46021</v>
      </c>
      <c r="L3814" t="n">
        <v>5</v>
      </c>
      <c r="M3814" t="n">
        <v>4</v>
      </c>
      <c r="N3814" t="n">
        <v>3</v>
      </c>
      <c r="O3814">
        <f>DATE(2026,1,1)-K3814</f>
        <v/>
      </c>
      <c r="P3814">
        <f>IF(G3814&gt;=2,"Repeat","One-time")</f>
        <v/>
      </c>
    </row>
    <row r="3815">
      <c r="A3815" t="inlineStr">
        <is>
          <t>C05237</t>
        </is>
      </c>
      <c r="B3815" t="inlineStr">
        <is>
          <t>Riya Rao</t>
        </is>
      </c>
      <c r="C3815" t="inlineStr">
        <is>
          <t>North</t>
        </is>
      </c>
      <c r="D3815" t="inlineStr">
        <is>
          <t>Delhi</t>
        </is>
      </c>
      <c r="E3815" t="inlineStr">
        <is>
          <t>No</t>
        </is>
      </c>
      <c r="F3815" t="inlineStr">
        <is>
          <t>Occasional</t>
        </is>
      </c>
      <c r="G3815" t="n">
        <v>1</v>
      </c>
      <c r="H3815" s="24" t="n">
        <v>26132.09</v>
      </c>
      <c r="I3815" s="24" t="n">
        <v>374.08</v>
      </c>
      <c r="J3815" s="25" t="n">
        <v>45590</v>
      </c>
      <c r="K3815" s="25" t="n">
        <v>45590</v>
      </c>
      <c r="L3815" t="n">
        <v>2</v>
      </c>
      <c r="M3815" t="n">
        <v>1</v>
      </c>
      <c r="N3815" t="n">
        <v>3</v>
      </c>
      <c r="O3815">
        <f>DATE(2026,1,1)-K3815</f>
        <v/>
      </c>
      <c r="P3815">
        <f>IF(G3815&gt;=2,"Repeat","One-time")</f>
        <v/>
      </c>
    </row>
    <row r="3816">
      <c r="A3816" t="inlineStr">
        <is>
          <t>C05314</t>
        </is>
      </c>
      <c r="B3816" t="inlineStr">
        <is>
          <t>Divya Iyer</t>
        </is>
      </c>
      <c r="C3816" t="inlineStr">
        <is>
          <t>West</t>
        </is>
      </c>
      <c r="D3816" t="inlineStr">
        <is>
          <t>Pune</t>
        </is>
      </c>
      <c r="E3816" t="inlineStr">
        <is>
          <t>No</t>
        </is>
      </c>
      <c r="F3816" t="inlineStr">
        <is>
          <t>Occasional</t>
        </is>
      </c>
      <c r="G3816" t="n">
        <v>2</v>
      </c>
      <c r="H3816" s="24" t="n">
        <v>26118.93</v>
      </c>
      <c r="I3816" s="24" t="n">
        <v>1310.71</v>
      </c>
      <c r="J3816" s="25" t="n">
        <v>45511</v>
      </c>
      <c r="K3816" s="25" t="n">
        <v>45600</v>
      </c>
      <c r="L3816" t="n">
        <v>2</v>
      </c>
      <c r="M3816" t="n">
        <v>2</v>
      </c>
      <c r="N3816" t="n">
        <v>3</v>
      </c>
      <c r="O3816">
        <f>DATE(2026,1,1)-K3816</f>
        <v/>
      </c>
      <c r="P3816">
        <f>IF(G3816&gt;=2,"Repeat","One-time")</f>
        <v/>
      </c>
    </row>
    <row r="3817">
      <c r="A3817" t="inlineStr">
        <is>
          <t>C09969</t>
        </is>
      </c>
      <c r="B3817" t="inlineStr">
        <is>
          <t>Harpreet Shah</t>
        </is>
      </c>
      <c r="C3817" t="inlineStr">
        <is>
          <t>East</t>
        </is>
      </c>
      <c r="D3817" t="inlineStr">
        <is>
          <t>Patna</t>
        </is>
      </c>
      <c r="E3817" t="inlineStr">
        <is>
          <t>No</t>
        </is>
      </c>
      <c r="F3817" t="inlineStr">
        <is>
          <t>Loyal</t>
        </is>
      </c>
      <c r="G3817" t="n">
        <v>6</v>
      </c>
      <c r="H3817" s="24" t="n">
        <v>26117.93</v>
      </c>
      <c r="I3817" s="24" t="n">
        <v>7439.86</v>
      </c>
      <c r="J3817" s="25" t="n">
        <v>45855</v>
      </c>
      <c r="K3817" s="25" t="n">
        <v>46009</v>
      </c>
      <c r="L3817" t="n">
        <v>5</v>
      </c>
      <c r="M3817" t="n">
        <v>4</v>
      </c>
      <c r="N3817" t="n">
        <v>3</v>
      </c>
      <c r="O3817">
        <f>DATE(2026,1,1)-K3817</f>
        <v/>
      </c>
      <c r="P3817">
        <f>IF(G3817&gt;=2,"Repeat","One-time")</f>
        <v/>
      </c>
    </row>
    <row r="3818">
      <c r="A3818" t="inlineStr">
        <is>
          <t>C07190</t>
        </is>
      </c>
      <c r="B3818" t="inlineStr">
        <is>
          <t>Swati Reddy</t>
        </is>
      </c>
      <c r="C3818" t="inlineStr">
        <is>
          <t>East</t>
        </is>
      </c>
      <c r="D3818" t="inlineStr">
        <is>
          <t>Kolkata</t>
        </is>
      </c>
      <c r="E3818" t="inlineStr">
        <is>
          <t>No</t>
        </is>
      </c>
      <c r="F3818" t="inlineStr">
        <is>
          <t>Loyal</t>
        </is>
      </c>
      <c r="G3818" t="n">
        <v>4</v>
      </c>
      <c r="H3818" s="24" t="n">
        <v>26116.09</v>
      </c>
      <c r="I3818" s="24" t="n">
        <v>4067.06</v>
      </c>
      <c r="J3818" s="25" t="n">
        <v>45919</v>
      </c>
      <c r="K3818" s="25" t="n">
        <v>45991</v>
      </c>
      <c r="L3818" t="n">
        <v>5</v>
      </c>
      <c r="M3818" t="n">
        <v>4</v>
      </c>
      <c r="N3818" t="n">
        <v>3</v>
      </c>
      <c r="O3818">
        <f>DATE(2026,1,1)-K3818</f>
        <v/>
      </c>
      <c r="P3818">
        <f>IF(G3818&gt;=2,"Repeat","One-time")</f>
        <v/>
      </c>
    </row>
    <row r="3819">
      <c r="A3819" t="inlineStr">
        <is>
          <t>C11102</t>
        </is>
      </c>
      <c r="B3819" t="inlineStr">
        <is>
          <t>Neha Gupta</t>
        </is>
      </c>
      <c r="C3819" t="inlineStr">
        <is>
          <t>West</t>
        </is>
      </c>
      <c r="D3819" t="inlineStr">
        <is>
          <t>Ahmedabad</t>
        </is>
      </c>
      <c r="E3819" t="inlineStr">
        <is>
          <t>Yes</t>
        </is>
      </c>
      <c r="F3819" t="inlineStr">
        <is>
          <t>New</t>
        </is>
      </c>
      <c r="G3819" t="n">
        <v>1</v>
      </c>
      <c r="H3819" s="24" t="n">
        <v>26107.12</v>
      </c>
      <c r="I3819" s="24" t="n">
        <v>3003.05</v>
      </c>
      <c r="J3819" s="25" t="n">
        <v>45994</v>
      </c>
      <c r="K3819" s="25" t="n">
        <v>45994</v>
      </c>
      <c r="L3819" t="n">
        <v>5</v>
      </c>
      <c r="M3819" t="n">
        <v>2</v>
      </c>
      <c r="N3819" t="n">
        <v>3</v>
      </c>
      <c r="O3819">
        <f>DATE(2026,1,1)-K3819</f>
        <v/>
      </c>
      <c r="P3819">
        <f>IF(G3819&gt;=2,"Repeat","One-time")</f>
        <v/>
      </c>
    </row>
    <row r="3820">
      <c r="A3820" t="inlineStr">
        <is>
          <t>C05540</t>
        </is>
      </c>
      <c r="B3820" t="inlineStr">
        <is>
          <t>Lakshmi Kumar</t>
        </is>
      </c>
      <c r="C3820" t="inlineStr">
        <is>
          <t>South</t>
        </is>
      </c>
      <c r="D3820" t="inlineStr">
        <is>
          <t>Chennai</t>
        </is>
      </c>
      <c r="E3820" t="inlineStr">
        <is>
          <t>No</t>
        </is>
      </c>
      <c r="F3820" t="inlineStr">
        <is>
          <t>At Risk</t>
        </is>
      </c>
      <c r="G3820" t="n">
        <v>5</v>
      </c>
      <c r="H3820" s="24" t="n">
        <v>26100.41</v>
      </c>
      <c r="I3820" s="24" t="n">
        <v>3414.82</v>
      </c>
      <c r="J3820" s="25" t="n">
        <v>45514</v>
      </c>
      <c r="K3820" s="25" t="n">
        <v>45678</v>
      </c>
      <c r="L3820" t="n">
        <v>2</v>
      </c>
      <c r="M3820" t="n">
        <v>4</v>
      </c>
      <c r="N3820" t="n">
        <v>3</v>
      </c>
      <c r="O3820">
        <f>DATE(2026,1,1)-K3820</f>
        <v/>
      </c>
      <c r="P3820">
        <f>IF(G3820&gt;=2,"Repeat","One-time")</f>
        <v/>
      </c>
    </row>
    <row r="3821">
      <c r="A3821" t="inlineStr">
        <is>
          <t>C03923</t>
        </is>
      </c>
      <c r="B3821" t="inlineStr">
        <is>
          <t>Vivaan Nair</t>
        </is>
      </c>
      <c r="C3821" t="inlineStr">
        <is>
          <t>West</t>
        </is>
      </c>
      <c r="D3821" t="inlineStr">
        <is>
          <t>Pune</t>
        </is>
      </c>
      <c r="E3821" t="inlineStr">
        <is>
          <t>No</t>
        </is>
      </c>
      <c r="F3821" t="inlineStr">
        <is>
          <t>Occasional</t>
        </is>
      </c>
      <c r="G3821" t="n">
        <v>2</v>
      </c>
      <c r="H3821" s="24" t="n">
        <v>26072.33</v>
      </c>
      <c r="I3821" s="24" t="n">
        <v>4496.58</v>
      </c>
      <c r="J3821" s="25" t="n">
        <v>45406</v>
      </c>
      <c r="K3821" s="25" t="n">
        <v>45548</v>
      </c>
      <c r="L3821" t="n">
        <v>2</v>
      </c>
      <c r="M3821" t="n">
        <v>2</v>
      </c>
      <c r="N3821" t="n">
        <v>3</v>
      </c>
      <c r="O3821">
        <f>DATE(2026,1,1)-K3821</f>
        <v/>
      </c>
      <c r="P3821">
        <f>IF(G3821&gt;=2,"Repeat","One-time")</f>
        <v/>
      </c>
    </row>
    <row r="3822">
      <c r="A3822" t="inlineStr">
        <is>
          <t>C02551</t>
        </is>
      </c>
      <c r="B3822" t="inlineStr">
        <is>
          <t>Manish Singh</t>
        </is>
      </c>
      <c r="C3822" t="inlineStr">
        <is>
          <t>North</t>
        </is>
      </c>
      <c r="D3822" t="inlineStr">
        <is>
          <t>Delhi</t>
        </is>
      </c>
      <c r="E3822" t="inlineStr">
        <is>
          <t>No</t>
        </is>
      </c>
      <c r="F3822" t="inlineStr">
        <is>
          <t>Loyal</t>
        </is>
      </c>
      <c r="G3822" t="n">
        <v>3</v>
      </c>
      <c r="H3822" s="24" t="n">
        <v>26062.7</v>
      </c>
      <c r="I3822" s="24" t="n">
        <v>7531</v>
      </c>
      <c r="J3822" s="25" t="n">
        <v>45215</v>
      </c>
      <c r="K3822" s="25" t="n">
        <v>45793</v>
      </c>
      <c r="L3822" t="n">
        <v>3</v>
      </c>
      <c r="M3822" t="n">
        <v>3</v>
      </c>
      <c r="N3822" t="n">
        <v>3</v>
      </c>
      <c r="O3822">
        <f>DATE(2026,1,1)-K3822</f>
        <v/>
      </c>
      <c r="P3822">
        <f>IF(G3822&gt;=2,"Repeat","One-time")</f>
        <v/>
      </c>
    </row>
    <row r="3823">
      <c r="A3823" t="inlineStr">
        <is>
          <t>C04629</t>
        </is>
      </c>
      <c r="B3823" t="inlineStr">
        <is>
          <t>Zoya Verma</t>
        </is>
      </c>
      <c r="C3823" t="inlineStr">
        <is>
          <t>West</t>
        </is>
      </c>
      <c r="D3823" t="inlineStr">
        <is>
          <t>Mumbai</t>
        </is>
      </c>
      <c r="E3823" t="inlineStr">
        <is>
          <t>No</t>
        </is>
      </c>
      <c r="F3823" t="inlineStr">
        <is>
          <t>Occasional</t>
        </is>
      </c>
      <c r="G3823" t="n">
        <v>2</v>
      </c>
      <c r="H3823" s="24" t="n">
        <v>26057.42</v>
      </c>
      <c r="I3823" s="24" t="n">
        <v>3554.56</v>
      </c>
      <c r="J3823" s="25" t="n">
        <v>45732</v>
      </c>
      <c r="K3823" s="25" t="n">
        <v>45972</v>
      </c>
      <c r="L3823" t="n">
        <v>4</v>
      </c>
      <c r="M3823" t="n">
        <v>2</v>
      </c>
      <c r="N3823" t="n">
        <v>3</v>
      </c>
      <c r="O3823">
        <f>DATE(2026,1,1)-K3823</f>
        <v/>
      </c>
      <c r="P3823">
        <f>IF(G3823&gt;=2,"Repeat","One-time")</f>
        <v/>
      </c>
    </row>
    <row r="3824">
      <c r="A3824" t="inlineStr">
        <is>
          <t>C03658</t>
        </is>
      </c>
      <c r="B3824" t="inlineStr">
        <is>
          <t>Varun Reddy</t>
        </is>
      </c>
      <c r="C3824" t="inlineStr">
        <is>
          <t>North</t>
        </is>
      </c>
      <c r="D3824" t="inlineStr">
        <is>
          <t>Lucknow</t>
        </is>
      </c>
      <c r="E3824" t="inlineStr">
        <is>
          <t>No</t>
        </is>
      </c>
      <c r="F3824" t="inlineStr">
        <is>
          <t>At Risk</t>
        </is>
      </c>
      <c r="G3824" t="n">
        <v>4</v>
      </c>
      <c r="H3824" s="24" t="n">
        <v>26054.93</v>
      </c>
      <c r="I3824" s="24" t="n">
        <v>5551.18</v>
      </c>
      <c r="J3824" s="25" t="n">
        <v>45298</v>
      </c>
      <c r="K3824" s="25" t="n">
        <v>45692</v>
      </c>
      <c r="L3824" t="n">
        <v>2</v>
      </c>
      <c r="M3824" t="n">
        <v>3</v>
      </c>
      <c r="N3824" t="n">
        <v>3</v>
      </c>
      <c r="O3824">
        <f>DATE(2026,1,1)-K3824</f>
        <v/>
      </c>
      <c r="P3824">
        <f>IF(G3824&gt;=2,"Repeat","One-time")</f>
        <v/>
      </c>
    </row>
    <row r="3825">
      <c r="A3825" t="inlineStr">
        <is>
          <t>C08775</t>
        </is>
      </c>
      <c r="B3825" t="inlineStr">
        <is>
          <t>Karan Menon</t>
        </is>
      </c>
      <c r="C3825" t="inlineStr">
        <is>
          <t>North</t>
        </is>
      </c>
      <c r="D3825" t="inlineStr">
        <is>
          <t>Jaipur</t>
        </is>
      </c>
      <c r="E3825" t="inlineStr">
        <is>
          <t>No</t>
        </is>
      </c>
      <c r="F3825" t="inlineStr">
        <is>
          <t>Loyal</t>
        </is>
      </c>
      <c r="G3825" t="n">
        <v>3</v>
      </c>
      <c r="H3825" s="24" t="n">
        <v>26050.71</v>
      </c>
      <c r="I3825" s="24" t="n">
        <v>4042.9</v>
      </c>
      <c r="J3825" s="25" t="n">
        <v>45910</v>
      </c>
      <c r="K3825" s="25" t="n">
        <v>45974</v>
      </c>
      <c r="L3825" t="n">
        <v>4</v>
      </c>
      <c r="M3825" t="n">
        <v>3</v>
      </c>
      <c r="N3825" t="n">
        <v>3</v>
      </c>
      <c r="O3825">
        <f>DATE(2026,1,1)-K3825</f>
        <v/>
      </c>
      <c r="P3825">
        <f>IF(G3825&gt;=2,"Repeat","One-time")</f>
        <v/>
      </c>
    </row>
    <row r="3826">
      <c r="A3826" t="inlineStr">
        <is>
          <t>C03960</t>
        </is>
      </c>
      <c r="B3826" t="inlineStr">
        <is>
          <t>Joseph Joshi</t>
        </is>
      </c>
      <c r="C3826" t="inlineStr">
        <is>
          <t>West</t>
        </is>
      </c>
      <c r="D3826" t="inlineStr">
        <is>
          <t>Mumbai</t>
        </is>
      </c>
      <c r="E3826" t="inlineStr">
        <is>
          <t>Yes</t>
        </is>
      </c>
      <c r="F3826" t="inlineStr">
        <is>
          <t>At Risk</t>
        </is>
      </c>
      <c r="G3826" t="n">
        <v>10</v>
      </c>
      <c r="H3826" s="24" t="n">
        <v>26044.96</v>
      </c>
      <c r="I3826" s="24" t="n">
        <v>7403.88</v>
      </c>
      <c r="J3826" s="25" t="n">
        <v>45309</v>
      </c>
      <c r="K3826" s="25" t="n">
        <v>45386</v>
      </c>
      <c r="L3826" t="n">
        <v>1</v>
      </c>
      <c r="M3826" t="n">
        <v>5</v>
      </c>
      <c r="N3826" t="n">
        <v>3</v>
      </c>
      <c r="O3826">
        <f>DATE(2026,1,1)-K3826</f>
        <v/>
      </c>
      <c r="P3826">
        <f>IF(G3826&gt;=2,"Repeat","One-time")</f>
        <v/>
      </c>
    </row>
    <row r="3827">
      <c r="A3827" t="inlineStr">
        <is>
          <t>C01127</t>
        </is>
      </c>
      <c r="B3827" t="inlineStr">
        <is>
          <t>Neha Das</t>
        </is>
      </c>
      <c r="C3827" t="inlineStr">
        <is>
          <t>West</t>
        </is>
      </c>
      <c r="D3827" t="inlineStr">
        <is>
          <t>Surat</t>
        </is>
      </c>
      <c r="E3827" t="inlineStr">
        <is>
          <t>Yes</t>
        </is>
      </c>
      <c r="F3827" t="inlineStr">
        <is>
          <t>At Risk</t>
        </is>
      </c>
      <c r="G3827" t="n">
        <v>5</v>
      </c>
      <c r="H3827" s="24" t="n">
        <v>26038.45</v>
      </c>
      <c r="I3827" s="24" t="n">
        <v>4233.07</v>
      </c>
      <c r="J3827" s="25" t="n">
        <v>44990</v>
      </c>
      <c r="K3827" s="25" t="n">
        <v>45376</v>
      </c>
      <c r="L3827" t="n">
        <v>1</v>
      </c>
      <c r="M3827" t="n">
        <v>4</v>
      </c>
      <c r="N3827" t="n">
        <v>3</v>
      </c>
      <c r="O3827">
        <f>DATE(2026,1,1)-K3827</f>
        <v/>
      </c>
      <c r="P3827">
        <f>IF(G3827&gt;=2,"Repeat","One-time")</f>
        <v/>
      </c>
    </row>
    <row r="3828">
      <c r="A3828" t="inlineStr">
        <is>
          <t>C03198</t>
        </is>
      </c>
      <c r="B3828" t="inlineStr">
        <is>
          <t>Sanjay Mishra</t>
        </is>
      </c>
      <c r="C3828" t="inlineStr">
        <is>
          <t>South</t>
        </is>
      </c>
      <c r="D3828" t="inlineStr">
        <is>
          <t>Coimbatore</t>
        </is>
      </c>
      <c r="E3828" t="inlineStr">
        <is>
          <t>No</t>
        </is>
      </c>
      <c r="F3828" t="inlineStr">
        <is>
          <t>At Risk</t>
        </is>
      </c>
      <c r="G3828" t="n">
        <v>3</v>
      </c>
      <c r="H3828" s="24" t="n">
        <v>26027.57</v>
      </c>
      <c r="I3828" s="24" t="n">
        <v>4844.14</v>
      </c>
      <c r="J3828" s="25" t="n">
        <v>45232</v>
      </c>
      <c r="K3828" s="25" t="n">
        <v>45453</v>
      </c>
      <c r="L3828" t="n">
        <v>1</v>
      </c>
      <c r="M3828" t="n">
        <v>3</v>
      </c>
      <c r="N3828" t="n">
        <v>3</v>
      </c>
      <c r="O3828">
        <f>DATE(2026,1,1)-K3828</f>
        <v/>
      </c>
      <c r="P3828">
        <f>IF(G3828&gt;=2,"Repeat","One-time")</f>
        <v/>
      </c>
    </row>
    <row r="3829">
      <c r="A3829" t="inlineStr">
        <is>
          <t>C09763</t>
        </is>
      </c>
      <c r="B3829" t="inlineStr">
        <is>
          <t>Aditya Shah</t>
        </is>
      </c>
      <c r="C3829" t="inlineStr">
        <is>
          <t>East</t>
        </is>
      </c>
      <c r="D3829" t="inlineStr">
        <is>
          <t>Kolkata</t>
        </is>
      </c>
      <c r="E3829" t="inlineStr">
        <is>
          <t>No</t>
        </is>
      </c>
      <c r="F3829" t="inlineStr">
        <is>
          <t>New</t>
        </is>
      </c>
      <c r="G3829" t="n">
        <v>2</v>
      </c>
      <c r="H3829" s="24" t="n">
        <v>26018.43</v>
      </c>
      <c r="I3829" s="24" t="n">
        <v>6489.9</v>
      </c>
      <c r="J3829" s="25" t="n">
        <v>45944</v>
      </c>
      <c r="K3829" s="25" t="n">
        <v>45993</v>
      </c>
      <c r="L3829" t="n">
        <v>5</v>
      </c>
      <c r="M3829" t="n">
        <v>2</v>
      </c>
      <c r="N3829" t="n">
        <v>3</v>
      </c>
      <c r="O3829">
        <f>DATE(2026,1,1)-K3829</f>
        <v/>
      </c>
      <c r="P3829">
        <f>IF(G3829&gt;=2,"Repeat","One-time")</f>
        <v/>
      </c>
    </row>
    <row r="3830">
      <c r="A3830" t="inlineStr">
        <is>
          <t>C11800</t>
        </is>
      </c>
      <c r="B3830" t="inlineStr">
        <is>
          <t>Tanvi Agarwal</t>
        </is>
      </c>
      <c r="C3830" t="inlineStr">
        <is>
          <t>South</t>
        </is>
      </c>
      <c r="D3830" t="inlineStr">
        <is>
          <t>Bengaluru</t>
        </is>
      </c>
      <c r="E3830" t="inlineStr">
        <is>
          <t>Yes</t>
        </is>
      </c>
      <c r="F3830" t="inlineStr">
        <is>
          <t>New</t>
        </is>
      </c>
      <c r="G3830" t="n">
        <v>5</v>
      </c>
      <c r="H3830" s="24" t="n">
        <v>26014.36</v>
      </c>
      <c r="I3830" s="24" t="n">
        <v>5651.42</v>
      </c>
      <c r="J3830" s="25" t="n">
        <v>46006</v>
      </c>
      <c r="K3830" s="25" t="n">
        <v>46020</v>
      </c>
      <c r="L3830" t="n">
        <v>5</v>
      </c>
      <c r="M3830" t="n">
        <v>4</v>
      </c>
      <c r="N3830" t="n">
        <v>3</v>
      </c>
      <c r="O3830">
        <f>DATE(2026,1,1)-K3830</f>
        <v/>
      </c>
      <c r="P3830">
        <f>IF(G3830&gt;=2,"Repeat","One-time")</f>
        <v/>
      </c>
    </row>
    <row r="3831">
      <c r="A3831" t="inlineStr">
        <is>
          <t>C04884</t>
        </is>
      </c>
      <c r="B3831" t="inlineStr">
        <is>
          <t>Nikhil Ghosh</t>
        </is>
      </c>
      <c r="C3831" t="inlineStr">
        <is>
          <t>South</t>
        </is>
      </c>
      <c r="D3831" t="inlineStr">
        <is>
          <t>Hyderabad</t>
        </is>
      </c>
      <c r="E3831" t="inlineStr">
        <is>
          <t>No</t>
        </is>
      </c>
      <c r="F3831" t="inlineStr">
        <is>
          <t>Loyal</t>
        </is>
      </c>
      <c r="G3831" t="n">
        <v>5</v>
      </c>
      <c r="H3831" s="24" t="n">
        <v>26010</v>
      </c>
      <c r="I3831" s="24" t="n">
        <v>4962.46</v>
      </c>
      <c r="J3831" s="25" t="n">
        <v>45624</v>
      </c>
      <c r="K3831" s="25" t="n">
        <v>45978</v>
      </c>
      <c r="L3831" t="n">
        <v>4</v>
      </c>
      <c r="M3831" t="n">
        <v>4</v>
      </c>
      <c r="N3831" t="n">
        <v>3</v>
      </c>
      <c r="O3831">
        <f>DATE(2026,1,1)-K3831</f>
        <v/>
      </c>
      <c r="P3831">
        <f>IF(G3831&gt;=2,"Repeat","One-time")</f>
        <v/>
      </c>
    </row>
    <row r="3832">
      <c r="A3832" t="inlineStr">
        <is>
          <t>C10969</t>
        </is>
      </c>
      <c r="B3832" t="inlineStr">
        <is>
          <t>Meera Nair</t>
        </is>
      </c>
      <c r="C3832" t="inlineStr">
        <is>
          <t>South</t>
        </is>
      </c>
      <c r="D3832" t="inlineStr">
        <is>
          <t>Chennai</t>
        </is>
      </c>
      <c r="E3832" t="inlineStr">
        <is>
          <t>No</t>
        </is>
      </c>
      <c r="F3832" t="inlineStr">
        <is>
          <t>New</t>
        </is>
      </c>
      <c r="G3832" t="n">
        <v>3</v>
      </c>
      <c r="H3832" s="24" t="n">
        <v>26007.13</v>
      </c>
      <c r="I3832" s="24" t="n">
        <v>1237.13</v>
      </c>
      <c r="J3832" s="25" t="n">
        <v>45952</v>
      </c>
      <c r="K3832" s="25" t="n">
        <v>45987</v>
      </c>
      <c r="L3832" t="n">
        <v>4</v>
      </c>
      <c r="M3832" t="n">
        <v>3</v>
      </c>
      <c r="N3832" t="n">
        <v>3</v>
      </c>
      <c r="O3832">
        <f>DATE(2026,1,1)-K3832</f>
        <v/>
      </c>
      <c r="P3832">
        <f>IF(G3832&gt;=2,"Repeat","One-time")</f>
        <v/>
      </c>
    </row>
    <row r="3833">
      <c r="A3833" t="inlineStr">
        <is>
          <t>C10882</t>
        </is>
      </c>
      <c r="B3833" t="inlineStr">
        <is>
          <t>Ritu Shah</t>
        </is>
      </c>
      <c r="C3833" t="inlineStr">
        <is>
          <t>South</t>
        </is>
      </c>
      <c r="D3833" t="inlineStr">
        <is>
          <t>Bengaluru</t>
        </is>
      </c>
      <c r="E3833" t="inlineStr">
        <is>
          <t>Yes</t>
        </is>
      </c>
      <c r="F3833" t="inlineStr">
        <is>
          <t>New</t>
        </is>
      </c>
      <c r="G3833" t="n">
        <v>6</v>
      </c>
      <c r="H3833" s="24" t="n">
        <v>26001.22</v>
      </c>
      <c r="I3833" s="24" t="n">
        <v>7953.08</v>
      </c>
      <c r="J3833" s="25" t="n">
        <v>45962</v>
      </c>
      <c r="K3833" s="25" t="n">
        <v>46019</v>
      </c>
      <c r="L3833" t="n">
        <v>5</v>
      </c>
      <c r="M3833" t="n">
        <v>4</v>
      </c>
      <c r="N3833" t="n">
        <v>3</v>
      </c>
      <c r="O3833">
        <f>DATE(2026,1,1)-K3833</f>
        <v/>
      </c>
      <c r="P3833">
        <f>IF(G3833&gt;=2,"Repeat","One-time")</f>
        <v/>
      </c>
    </row>
    <row r="3834">
      <c r="A3834" t="inlineStr">
        <is>
          <t>C00478</t>
        </is>
      </c>
      <c r="B3834" t="inlineStr">
        <is>
          <t>Farhan Gupta</t>
        </is>
      </c>
      <c r="C3834" t="inlineStr">
        <is>
          <t>North</t>
        </is>
      </c>
      <c r="D3834" t="inlineStr">
        <is>
          <t>Delhi</t>
        </is>
      </c>
      <c r="E3834" t="inlineStr">
        <is>
          <t>Yes</t>
        </is>
      </c>
      <c r="F3834" t="inlineStr">
        <is>
          <t>Hibernating</t>
        </is>
      </c>
      <c r="G3834" t="n">
        <v>2</v>
      </c>
      <c r="H3834" s="24" t="n">
        <v>26000.05</v>
      </c>
      <c r="I3834" s="24" t="n">
        <v>7438.89</v>
      </c>
      <c r="J3834" s="25" t="n">
        <v>45063</v>
      </c>
      <c r="K3834" s="25" t="n">
        <v>45072</v>
      </c>
      <c r="L3834" t="n">
        <v>1</v>
      </c>
      <c r="M3834" t="n">
        <v>2</v>
      </c>
      <c r="N3834" t="n">
        <v>3</v>
      </c>
      <c r="O3834">
        <f>DATE(2026,1,1)-K3834</f>
        <v/>
      </c>
      <c r="P3834">
        <f>IF(G3834&gt;=2,"Repeat","One-time")</f>
        <v/>
      </c>
    </row>
    <row r="3835">
      <c r="A3835" t="inlineStr">
        <is>
          <t>C06259</t>
        </is>
      </c>
      <c r="B3835" t="inlineStr">
        <is>
          <t>Rahul Shah</t>
        </is>
      </c>
      <c r="C3835" t="inlineStr">
        <is>
          <t>South</t>
        </is>
      </c>
      <c r="D3835" t="inlineStr">
        <is>
          <t>Hyderabad</t>
        </is>
      </c>
      <c r="E3835" t="inlineStr">
        <is>
          <t>No</t>
        </is>
      </c>
      <c r="F3835" t="inlineStr">
        <is>
          <t>Loyal</t>
        </is>
      </c>
      <c r="G3835" t="n">
        <v>6</v>
      </c>
      <c r="H3835" s="24" t="n">
        <v>25993.25</v>
      </c>
      <c r="I3835" s="24" t="n">
        <v>8973.01</v>
      </c>
      <c r="J3835" s="25" t="n">
        <v>45548</v>
      </c>
      <c r="K3835" s="25" t="n">
        <v>45972</v>
      </c>
      <c r="L3835" t="n">
        <v>4</v>
      </c>
      <c r="M3835" t="n">
        <v>4</v>
      </c>
      <c r="N3835" t="n">
        <v>3</v>
      </c>
      <c r="O3835">
        <f>DATE(2026,1,1)-K3835</f>
        <v/>
      </c>
      <c r="P3835">
        <f>IF(G3835&gt;=2,"Repeat","One-time")</f>
        <v/>
      </c>
    </row>
    <row r="3836">
      <c r="A3836" t="inlineStr">
        <is>
          <t>C04252</t>
        </is>
      </c>
      <c r="B3836" t="inlineStr">
        <is>
          <t>Amit Gupta</t>
        </is>
      </c>
      <c r="C3836" t="inlineStr">
        <is>
          <t>North</t>
        </is>
      </c>
      <c r="D3836" t="inlineStr">
        <is>
          <t>Lucknow</t>
        </is>
      </c>
      <c r="E3836" t="inlineStr">
        <is>
          <t>Yes</t>
        </is>
      </c>
      <c r="F3836" t="inlineStr">
        <is>
          <t>At Risk</t>
        </is>
      </c>
      <c r="G3836" t="n">
        <v>4</v>
      </c>
      <c r="H3836" s="24" t="n">
        <v>25990.8</v>
      </c>
      <c r="I3836" s="24" t="n">
        <v>2442.73</v>
      </c>
      <c r="J3836" s="25" t="n">
        <v>45435</v>
      </c>
      <c r="K3836" s="25" t="n">
        <v>45625</v>
      </c>
      <c r="L3836" t="n">
        <v>2</v>
      </c>
      <c r="M3836" t="n">
        <v>3</v>
      </c>
      <c r="N3836" t="n">
        <v>3</v>
      </c>
      <c r="O3836">
        <f>DATE(2026,1,1)-K3836</f>
        <v/>
      </c>
      <c r="P3836">
        <f>IF(G3836&gt;=2,"Repeat","One-time")</f>
        <v/>
      </c>
    </row>
    <row r="3837">
      <c r="A3837" t="inlineStr">
        <is>
          <t>C05748</t>
        </is>
      </c>
      <c r="B3837" t="inlineStr">
        <is>
          <t>Vikram Mehta</t>
        </is>
      </c>
      <c r="C3837" t="inlineStr">
        <is>
          <t>South</t>
        </is>
      </c>
      <c r="D3837" t="inlineStr">
        <is>
          <t>Bengaluru</t>
        </is>
      </c>
      <c r="E3837" t="inlineStr">
        <is>
          <t>Yes</t>
        </is>
      </c>
      <c r="F3837" t="inlineStr">
        <is>
          <t>Loyal</t>
        </is>
      </c>
      <c r="G3837" t="n">
        <v>4</v>
      </c>
      <c r="H3837" s="24" t="n">
        <v>25990.34</v>
      </c>
      <c r="I3837" s="24" t="n">
        <v>4067.91</v>
      </c>
      <c r="J3837" s="25" t="n">
        <v>45524</v>
      </c>
      <c r="K3837" s="25" t="n">
        <v>45838</v>
      </c>
      <c r="L3837" t="n">
        <v>3</v>
      </c>
      <c r="M3837" t="n">
        <v>3</v>
      </c>
      <c r="N3837" t="n">
        <v>3</v>
      </c>
      <c r="O3837">
        <f>DATE(2026,1,1)-K3837</f>
        <v/>
      </c>
      <c r="P3837">
        <f>IF(G3837&gt;=2,"Repeat","One-time")</f>
        <v/>
      </c>
    </row>
    <row r="3838">
      <c r="A3838" t="inlineStr">
        <is>
          <t>C07204</t>
        </is>
      </c>
      <c r="B3838" t="inlineStr">
        <is>
          <t>Maria Singh</t>
        </is>
      </c>
      <c r="C3838" t="inlineStr">
        <is>
          <t>East</t>
        </is>
      </c>
      <c r="D3838" t="inlineStr">
        <is>
          <t>Kolkata</t>
        </is>
      </c>
      <c r="E3838" t="inlineStr">
        <is>
          <t>No</t>
        </is>
      </c>
      <c r="F3838" t="inlineStr">
        <is>
          <t>Occasional</t>
        </is>
      </c>
      <c r="G3838" t="n">
        <v>2</v>
      </c>
      <c r="H3838" s="24" t="n">
        <v>25988.78</v>
      </c>
      <c r="I3838" s="24" t="n">
        <v>4186.75</v>
      </c>
      <c r="J3838" s="25" t="n">
        <v>45626</v>
      </c>
      <c r="K3838" s="25" t="n">
        <v>45891</v>
      </c>
      <c r="L3838" t="n">
        <v>3</v>
      </c>
      <c r="M3838" t="n">
        <v>2</v>
      </c>
      <c r="N3838" t="n">
        <v>3</v>
      </c>
      <c r="O3838">
        <f>DATE(2026,1,1)-K3838</f>
        <v/>
      </c>
      <c r="P3838">
        <f>IF(G3838&gt;=2,"Repeat","One-time")</f>
        <v/>
      </c>
    </row>
    <row r="3839">
      <c r="A3839" t="inlineStr">
        <is>
          <t>C00797</t>
        </is>
      </c>
      <c r="B3839" t="inlineStr">
        <is>
          <t>Swati Pillai</t>
        </is>
      </c>
      <c r="C3839" t="inlineStr">
        <is>
          <t>North</t>
        </is>
      </c>
      <c r="D3839" t="inlineStr">
        <is>
          <t>Delhi</t>
        </is>
      </c>
      <c r="E3839" t="inlineStr">
        <is>
          <t>No</t>
        </is>
      </c>
      <c r="F3839" t="inlineStr">
        <is>
          <t>Hibernating</t>
        </is>
      </c>
      <c r="G3839" t="n">
        <v>1</v>
      </c>
      <c r="H3839" s="24" t="n">
        <v>25970.15</v>
      </c>
      <c r="I3839" s="24" t="n">
        <v>4753.86</v>
      </c>
      <c r="J3839" s="25" t="n">
        <v>45122</v>
      </c>
      <c r="K3839" s="25" t="n">
        <v>45122</v>
      </c>
      <c r="L3839" t="n">
        <v>1</v>
      </c>
      <c r="M3839" t="n">
        <v>1</v>
      </c>
      <c r="N3839" t="n">
        <v>3</v>
      </c>
      <c r="O3839">
        <f>DATE(2026,1,1)-K3839</f>
        <v/>
      </c>
      <c r="P3839">
        <f>IF(G3839&gt;=2,"Repeat","One-time")</f>
        <v/>
      </c>
    </row>
    <row r="3840">
      <c r="A3840" t="inlineStr">
        <is>
          <t>C05893</t>
        </is>
      </c>
      <c r="B3840" t="inlineStr">
        <is>
          <t>Lakshmi Fernandes</t>
        </is>
      </c>
      <c r="C3840" t="inlineStr">
        <is>
          <t>North</t>
        </is>
      </c>
      <c r="D3840" t="inlineStr">
        <is>
          <t>Delhi</t>
        </is>
      </c>
      <c r="E3840" t="inlineStr">
        <is>
          <t>Yes</t>
        </is>
      </c>
      <c r="F3840" t="inlineStr">
        <is>
          <t>Occasional</t>
        </is>
      </c>
      <c r="G3840" t="n">
        <v>2</v>
      </c>
      <c r="H3840" s="24" t="n">
        <v>25962.86</v>
      </c>
      <c r="I3840" s="24" t="n">
        <v>5912.03</v>
      </c>
      <c r="J3840" s="25" t="n">
        <v>45554</v>
      </c>
      <c r="K3840" s="25" t="n">
        <v>45587</v>
      </c>
      <c r="L3840" t="n">
        <v>2</v>
      </c>
      <c r="M3840" t="n">
        <v>2</v>
      </c>
      <c r="N3840" t="n">
        <v>3</v>
      </c>
      <c r="O3840">
        <f>DATE(2026,1,1)-K3840</f>
        <v/>
      </c>
      <c r="P3840">
        <f>IF(G3840&gt;=2,"Repeat","One-time")</f>
        <v/>
      </c>
    </row>
    <row r="3841">
      <c r="A3841" t="inlineStr">
        <is>
          <t>C09036</t>
        </is>
      </c>
      <c r="B3841" t="inlineStr">
        <is>
          <t>Amit Pillai</t>
        </is>
      </c>
      <c r="C3841" t="inlineStr">
        <is>
          <t>South</t>
        </is>
      </c>
      <c r="D3841" t="inlineStr">
        <is>
          <t>Chennai</t>
        </is>
      </c>
      <c r="E3841" t="inlineStr">
        <is>
          <t>No</t>
        </is>
      </c>
      <c r="F3841" t="inlineStr">
        <is>
          <t>Occasional</t>
        </is>
      </c>
      <c r="G3841" t="n">
        <v>2</v>
      </c>
      <c r="H3841" s="24" t="n">
        <v>25947.91</v>
      </c>
      <c r="I3841" s="24" t="n">
        <v>5174.98</v>
      </c>
      <c r="J3841" s="25" t="n">
        <v>45852</v>
      </c>
      <c r="K3841" s="25" t="n">
        <v>45918</v>
      </c>
      <c r="L3841" t="n">
        <v>3</v>
      </c>
      <c r="M3841" t="n">
        <v>2</v>
      </c>
      <c r="N3841" t="n">
        <v>3</v>
      </c>
      <c r="O3841">
        <f>DATE(2026,1,1)-K3841</f>
        <v/>
      </c>
      <c r="P3841">
        <f>IF(G3841&gt;=2,"Repeat","One-time")</f>
        <v/>
      </c>
    </row>
    <row r="3842">
      <c r="A3842" t="inlineStr">
        <is>
          <t>C01521</t>
        </is>
      </c>
      <c r="B3842" t="inlineStr">
        <is>
          <t>Isha Banerjee</t>
        </is>
      </c>
      <c r="C3842" t="inlineStr">
        <is>
          <t>North</t>
        </is>
      </c>
      <c r="D3842" t="inlineStr">
        <is>
          <t>Delhi</t>
        </is>
      </c>
      <c r="E3842" t="inlineStr">
        <is>
          <t>Yes</t>
        </is>
      </c>
      <c r="F3842" t="inlineStr">
        <is>
          <t>At Risk</t>
        </is>
      </c>
      <c r="G3842" t="n">
        <v>6</v>
      </c>
      <c r="H3842" s="24" t="n">
        <v>25909.89</v>
      </c>
      <c r="I3842" s="24" t="n">
        <v>6153.37</v>
      </c>
      <c r="J3842" s="25" t="n">
        <v>45060</v>
      </c>
      <c r="K3842" s="25" t="n">
        <v>45659</v>
      </c>
      <c r="L3842" t="n">
        <v>2</v>
      </c>
      <c r="M3842" t="n">
        <v>4</v>
      </c>
      <c r="N3842" t="n">
        <v>3</v>
      </c>
      <c r="O3842">
        <f>DATE(2026,1,1)-K3842</f>
        <v/>
      </c>
      <c r="P3842">
        <f>IF(G3842&gt;=2,"Repeat","One-time")</f>
        <v/>
      </c>
    </row>
    <row r="3843">
      <c r="A3843" t="inlineStr">
        <is>
          <t>C09653</t>
        </is>
      </c>
      <c r="B3843" t="inlineStr">
        <is>
          <t>Manish Sharma</t>
        </is>
      </c>
      <c r="C3843" t="inlineStr">
        <is>
          <t>West</t>
        </is>
      </c>
      <c r="D3843" t="inlineStr">
        <is>
          <t>Mumbai</t>
        </is>
      </c>
      <c r="E3843" t="inlineStr">
        <is>
          <t>No</t>
        </is>
      </c>
      <c r="F3843" t="inlineStr">
        <is>
          <t>Loyal</t>
        </is>
      </c>
      <c r="G3843" t="n">
        <v>4</v>
      </c>
      <c r="H3843" s="24" t="n">
        <v>25905.55</v>
      </c>
      <c r="I3843" s="24" t="n">
        <v>4277.65</v>
      </c>
      <c r="J3843" s="25" t="n">
        <v>45825</v>
      </c>
      <c r="K3843" s="25" t="n">
        <v>46005</v>
      </c>
      <c r="L3843" t="n">
        <v>5</v>
      </c>
      <c r="M3843" t="n">
        <v>4</v>
      </c>
      <c r="N3843" t="n">
        <v>3</v>
      </c>
      <c r="O3843">
        <f>DATE(2026,1,1)-K3843</f>
        <v/>
      </c>
      <c r="P3843">
        <f>IF(G3843&gt;=2,"Repeat","One-time")</f>
        <v/>
      </c>
    </row>
    <row r="3844">
      <c r="A3844" t="inlineStr">
        <is>
          <t>C01017</t>
        </is>
      </c>
      <c r="B3844" t="inlineStr">
        <is>
          <t>Diya Rao</t>
        </is>
      </c>
      <c r="C3844" t="inlineStr">
        <is>
          <t>West</t>
        </is>
      </c>
      <c r="D3844" t="inlineStr">
        <is>
          <t>Pune</t>
        </is>
      </c>
      <c r="E3844" t="inlineStr">
        <is>
          <t>Yes</t>
        </is>
      </c>
      <c r="F3844" t="inlineStr">
        <is>
          <t>At Risk</t>
        </is>
      </c>
      <c r="G3844" t="n">
        <v>3</v>
      </c>
      <c r="H3844" s="24" t="n">
        <v>25898.3</v>
      </c>
      <c r="I3844" s="24" t="n">
        <v>3925.13</v>
      </c>
      <c r="J3844" s="25" t="n">
        <v>45002</v>
      </c>
      <c r="K3844" s="25" t="n">
        <v>45077</v>
      </c>
      <c r="L3844" t="n">
        <v>1</v>
      </c>
      <c r="M3844" t="n">
        <v>3</v>
      </c>
      <c r="N3844" t="n">
        <v>3</v>
      </c>
      <c r="O3844">
        <f>DATE(2026,1,1)-K3844</f>
        <v/>
      </c>
      <c r="P3844">
        <f>IF(G3844&gt;=2,"Repeat","One-time")</f>
        <v/>
      </c>
    </row>
    <row r="3845">
      <c r="A3845" t="inlineStr">
        <is>
          <t>C02242</t>
        </is>
      </c>
      <c r="B3845" t="inlineStr">
        <is>
          <t>Gurpreet Menon</t>
        </is>
      </c>
      <c r="C3845" t="inlineStr">
        <is>
          <t>North</t>
        </is>
      </c>
      <c r="D3845" t="inlineStr">
        <is>
          <t>Delhi</t>
        </is>
      </c>
      <c r="E3845" t="inlineStr">
        <is>
          <t>No</t>
        </is>
      </c>
      <c r="F3845" t="inlineStr">
        <is>
          <t>At Risk</t>
        </is>
      </c>
      <c r="G3845" t="n">
        <v>8</v>
      </c>
      <c r="H3845" s="24" t="n">
        <v>25898.12</v>
      </c>
      <c r="I3845" s="24" t="n">
        <v>9275.76</v>
      </c>
      <c r="J3845" s="25" t="n">
        <v>45122</v>
      </c>
      <c r="K3845" s="25" t="n">
        <v>45715</v>
      </c>
      <c r="L3845" t="n">
        <v>2</v>
      </c>
      <c r="M3845" t="n">
        <v>4</v>
      </c>
      <c r="N3845" t="n">
        <v>3</v>
      </c>
      <c r="O3845">
        <f>DATE(2026,1,1)-K3845</f>
        <v/>
      </c>
      <c r="P3845">
        <f>IF(G3845&gt;=2,"Repeat","One-time")</f>
        <v/>
      </c>
    </row>
    <row r="3846">
      <c r="A3846" t="inlineStr">
        <is>
          <t>C02844</t>
        </is>
      </c>
      <c r="B3846" t="inlineStr">
        <is>
          <t>Zoya Prasad</t>
        </is>
      </c>
      <c r="C3846" t="inlineStr">
        <is>
          <t>North</t>
        </is>
      </c>
      <c r="D3846" t="inlineStr">
        <is>
          <t>Gurugram</t>
        </is>
      </c>
      <c r="E3846" t="inlineStr">
        <is>
          <t>No</t>
        </is>
      </c>
      <c r="F3846" t="inlineStr">
        <is>
          <t>At Risk</t>
        </is>
      </c>
      <c r="G3846" t="n">
        <v>4</v>
      </c>
      <c r="H3846" s="24" t="n">
        <v>25890.01</v>
      </c>
      <c r="I3846" s="24" t="n">
        <v>6686.09</v>
      </c>
      <c r="J3846" s="25" t="n">
        <v>45197</v>
      </c>
      <c r="K3846" s="25" t="n">
        <v>45744</v>
      </c>
      <c r="L3846" t="n">
        <v>2</v>
      </c>
      <c r="M3846" t="n">
        <v>3</v>
      </c>
      <c r="N3846" t="n">
        <v>3</v>
      </c>
      <c r="O3846">
        <f>DATE(2026,1,1)-K3846</f>
        <v/>
      </c>
      <c r="P3846">
        <f>IF(G3846&gt;=2,"Repeat","One-time")</f>
        <v/>
      </c>
    </row>
    <row r="3847">
      <c r="A3847" t="inlineStr">
        <is>
          <t>C10203</t>
        </is>
      </c>
      <c r="B3847" t="inlineStr">
        <is>
          <t>Ayesha Mukherjee</t>
        </is>
      </c>
      <c r="C3847" t="inlineStr">
        <is>
          <t>North</t>
        </is>
      </c>
      <c r="D3847" t="inlineStr">
        <is>
          <t>Jaipur</t>
        </is>
      </c>
      <c r="E3847" t="inlineStr">
        <is>
          <t>No</t>
        </is>
      </c>
      <c r="F3847" t="inlineStr">
        <is>
          <t>New</t>
        </is>
      </c>
      <c r="G3847" t="n">
        <v>1</v>
      </c>
      <c r="H3847" s="24" t="n">
        <v>25889.66</v>
      </c>
      <c r="I3847" s="24" t="n">
        <v>3254.01</v>
      </c>
      <c r="J3847" s="25" t="n">
        <v>46019</v>
      </c>
      <c r="K3847" s="25" t="n">
        <v>46019</v>
      </c>
      <c r="L3847" t="n">
        <v>5</v>
      </c>
      <c r="M3847" t="n">
        <v>2</v>
      </c>
      <c r="N3847" t="n">
        <v>3</v>
      </c>
      <c r="O3847">
        <f>DATE(2026,1,1)-K3847</f>
        <v/>
      </c>
      <c r="P3847">
        <f>IF(G3847&gt;=2,"Repeat","One-time")</f>
        <v/>
      </c>
    </row>
    <row r="3848">
      <c r="A3848" t="inlineStr">
        <is>
          <t>C07020</t>
        </is>
      </c>
      <c r="B3848" t="inlineStr">
        <is>
          <t>Pooja Gupta</t>
        </is>
      </c>
      <c r="C3848" t="inlineStr">
        <is>
          <t>West</t>
        </is>
      </c>
      <c r="D3848" t="inlineStr">
        <is>
          <t>Mumbai</t>
        </is>
      </c>
      <c r="E3848" t="inlineStr">
        <is>
          <t>No</t>
        </is>
      </c>
      <c r="F3848" t="inlineStr">
        <is>
          <t>Loyal</t>
        </is>
      </c>
      <c r="G3848" t="n">
        <v>3</v>
      </c>
      <c r="H3848" s="24" t="n">
        <v>25881.18</v>
      </c>
      <c r="I3848" s="24" t="n">
        <v>724.72</v>
      </c>
      <c r="J3848" s="25" t="n">
        <v>45914</v>
      </c>
      <c r="K3848" s="25" t="n">
        <v>45981</v>
      </c>
      <c r="L3848" t="n">
        <v>4</v>
      </c>
      <c r="M3848" t="n">
        <v>3</v>
      </c>
      <c r="N3848" t="n">
        <v>3</v>
      </c>
      <c r="O3848">
        <f>DATE(2026,1,1)-K3848</f>
        <v/>
      </c>
      <c r="P3848">
        <f>IF(G3848&gt;=2,"Repeat","One-time")</f>
        <v/>
      </c>
    </row>
    <row r="3849">
      <c r="A3849" t="inlineStr">
        <is>
          <t>C06471</t>
        </is>
      </c>
      <c r="B3849" t="inlineStr">
        <is>
          <t>Sneha Chopra</t>
        </is>
      </c>
      <c r="C3849" t="inlineStr">
        <is>
          <t>Central</t>
        </is>
      </c>
      <c r="D3849" t="inlineStr">
        <is>
          <t>Indore</t>
        </is>
      </c>
      <c r="E3849" t="inlineStr">
        <is>
          <t>Yes</t>
        </is>
      </c>
      <c r="F3849" t="inlineStr">
        <is>
          <t>Loyal</t>
        </is>
      </c>
      <c r="G3849" t="n">
        <v>4</v>
      </c>
      <c r="H3849" s="24" t="n">
        <v>25873.52</v>
      </c>
      <c r="I3849" s="24" t="n">
        <v>7614.3</v>
      </c>
      <c r="J3849" s="25" t="n">
        <v>45560</v>
      </c>
      <c r="K3849" s="25" t="n">
        <v>45985</v>
      </c>
      <c r="L3849" t="n">
        <v>4</v>
      </c>
      <c r="M3849" t="n">
        <v>3</v>
      </c>
      <c r="N3849" t="n">
        <v>3</v>
      </c>
      <c r="O3849">
        <f>DATE(2026,1,1)-K3849</f>
        <v/>
      </c>
      <c r="P3849">
        <f>IF(G3849&gt;=2,"Repeat","One-time")</f>
        <v/>
      </c>
    </row>
    <row r="3850">
      <c r="A3850" t="inlineStr">
        <is>
          <t>C01371</t>
        </is>
      </c>
      <c r="B3850" t="inlineStr">
        <is>
          <t>Lakshmi Thakur</t>
        </is>
      </c>
      <c r="C3850" t="inlineStr">
        <is>
          <t>North</t>
        </is>
      </c>
      <c r="D3850" t="inlineStr">
        <is>
          <t>Chandigarh</t>
        </is>
      </c>
      <c r="E3850" t="inlineStr">
        <is>
          <t>No</t>
        </is>
      </c>
      <c r="F3850" t="inlineStr">
        <is>
          <t>At Risk</t>
        </is>
      </c>
      <c r="G3850" t="n">
        <v>4</v>
      </c>
      <c r="H3850" s="24" t="n">
        <v>25848.25</v>
      </c>
      <c r="I3850" s="24" t="n">
        <v>5433.39</v>
      </c>
      <c r="J3850" s="25" t="n">
        <v>44992</v>
      </c>
      <c r="K3850" s="25" t="n">
        <v>45155</v>
      </c>
      <c r="L3850" t="n">
        <v>1</v>
      </c>
      <c r="M3850" t="n">
        <v>3</v>
      </c>
      <c r="N3850" t="n">
        <v>3</v>
      </c>
      <c r="O3850">
        <f>DATE(2026,1,1)-K3850</f>
        <v/>
      </c>
      <c r="P3850">
        <f>IF(G3850&gt;=2,"Repeat","One-time")</f>
        <v/>
      </c>
    </row>
    <row r="3851">
      <c r="A3851" t="inlineStr">
        <is>
          <t>C10676</t>
        </is>
      </c>
      <c r="B3851" t="inlineStr">
        <is>
          <t>Arjun Ghosh</t>
        </is>
      </c>
      <c r="C3851" t="inlineStr">
        <is>
          <t>West</t>
        </is>
      </c>
      <c r="D3851" t="inlineStr">
        <is>
          <t>Ahmedabad</t>
        </is>
      </c>
      <c r="E3851" t="inlineStr">
        <is>
          <t>Yes</t>
        </is>
      </c>
      <c r="F3851" t="inlineStr">
        <is>
          <t>New</t>
        </is>
      </c>
      <c r="G3851" t="n">
        <v>2</v>
      </c>
      <c r="H3851" s="24" t="n">
        <v>25831.08</v>
      </c>
      <c r="I3851" s="24" t="n">
        <v>3171.41</v>
      </c>
      <c r="J3851" s="25" t="n">
        <v>45937</v>
      </c>
      <c r="K3851" s="25" t="n">
        <v>45971</v>
      </c>
      <c r="L3851" t="n">
        <v>4</v>
      </c>
      <c r="M3851" t="n">
        <v>3</v>
      </c>
      <c r="N3851" t="n">
        <v>3</v>
      </c>
      <c r="O3851">
        <f>DATE(2026,1,1)-K3851</f>
        <v/>
      </c>
      <c r="P3851">
        <f>IF(G3851&gt;=2,"Repeat","One-time")</f>
        <v/>
      </c>
    </row>
    <row r="3852">
      <c r="A3852" t="inlineStr">
        <is>
          <t>C04300</t>
        </is>
      </c>
      <c r="B3852" t="inlineStr">
        <is>
          <t>Vikram Mishra</t>
        </is>
      </c>
      <c r="C3852" t="inlineStr">
        <is>
          <t>West</t>
        </is>
      </c>
      <c r="D3852" t="inlineStr">
        <is>
          <t>Pune</t>
        </is>
      </c>
      <c r="E3852" t="inlineStr">
        <is>
          <t>No</t>
        </is>
      </c>
      <c r="F3852" t="inlineStr">
        <is>
          <t>At Risk</t>
        </is>
      </c>
      <c r="G3852" t="n">
        <v>3</v>
      </c>
      <c r="H3852" s="24" t="n">
        <v>25828.02</v>
      </c>
      <c r="I3852" s="24" t="n">
        <v>6644.22</v>
      </c>
      <c r="J3852" s="25" t="n">
        <v>45353</v>
      </c>
      <c r="K3852" s="25" t="n">
        <v>45472</v>
      </c>
      <c r="L3852" t="n">
        <v>1</v>
      </c>
      <c r="M3852" t="n">
        <v>3</v>
      </c>
      <c r="N3852" t="n">
        <v>3</v>
      </c>
      <c r="O3852">
        <f>DATE(2026,1,1)-K3852</f>
        <v/>
      </c>
      <c r="P3852">
        <f>IF(G3852&gt;=2,"Repeat","One-time")</f>
        <v/>
      </c>
    </row>
    <row r="3853">
      <c r="A3853" t="inlineStr">
        <is>
          <t>C07103</t>
        </is>
      </c>
      <c r="B3853" t="inlineStr">
        <is>
          <t>Deepak Thakur</t>
        </is>
      </c>
      <c r="C3853" t="inlineStr">
        <is>
          <t>West</t>
        </is>
      </c>
      <c r="D3853" t="inlineStr">
        <is>
          <t>Ahmedabad</t>
        </is>
      </c>
      <c r="E3853" t="inlineStr">
        <is>
          <t>No</t>
        </is>
      </c>
      <c r="F3853" t="inlineStr">
        <is>
          <t>Loyal</t>
        </is>
      </c>
      <c r="G3853" t="n">
        <v>5</v>
      </c>
      <c r="H3853" s="24" t="n">
        <v>25825.39</v>
      </c>
      <c r="I3853" s="24" t="n">
        <v>5731.52</v>
      </c>
      <c r="J3853" s="25" t="n">
        <v>45651</v>
      </c>
      <c r="K3853" s="25" t="n">
        <v>45942</v>
      </c>
      <c r="L3853" t="n">
        <v>4</v>
      </c>
      <c r="M3853" t="n">
        <v>4</v>
      </c>
      <c r="N3853" t="n">
        <v>3</v>
      </c>
      <c r="O3853">
        <f>DATE(2026,1,1)-K3853</f>
        <v/>
      </c>
      <c r="P3853">
        <f>IF(G3853&gt;=2,"Repeat","One-time")</f>
        <v/>
      </c>
    </row>
    <row r="3854">
      <c r="A3854" t="inlineStr">
        <is>
          <t>C09296</t>
        </is>
      </c>
      <c r="B3854" t="inlineStr">
        <is>
          <t>Ayesha Reddy</t>
        </is>
      </c>
      <c r="C3854" t="inlineStr">
        <is>
          <t>West</t>
        </is>
      </c>
      <c r="D3854" t="inlineStr">
        <is>
          <t>Mumbai</t>
        </is>
      </c>
      <c r="E3854" t="inlineStr">
        <is>
          <t>No</t>
        </is>
      </c>
      <c r="F3854" t="inlineStr">
        <is>
          <t>Occasional</t>
        </is>
      </c>
      <c r="G3854" t="n">
        <v>2</v>
      </c>
      <c r="H3854" s="24" t="n">
        <v>25814.33</v>
      </c>
      <c r="I3854" s="24" t="n">
        <v>5372.65</v>
      </c>
      <c r="J3854" s="25" t="n">
        <v>45928</v>
      </c>
      <c r="K3854" s="25" t="n">
        <v>46004</v>
      </c>
      <c r="L3854" t="n">
        <v>5</v>
      </c>
      <c r="M3854" t="n">
        <v>2</v>
      </c>
      <c r="N3854" t="n">
        <v>3</v>
      </c>
      <c r="O3854">
        <f>DATE(2026,1,1)-K3854</f>
        <v/>
      </c>
      <c r="P3854">
        <f>IF(G3854&gt;=2,"Repeat","One-time")</f>
        <v/>
      </c>
    </row>
    <row r="3855">
      <c r="A3855" t="inlineStr">
        <is>
          <t>C06023</t>
        </is>
      </c>
      <c r="B3855" t="inlineStr">
        <is>
          <t>Varun Yadav</t>
        </is>
      </c>
      <c r="C3855" t="inlineStr">
        <is>
          <t>South</t>
        </is>
      </c>
      <c r="D3855" t="inlineStr">
        <is>
          <t>Hyderabad</t>
        </is>
      </c>
      <c r="E3855" t="inlineStr">
        <is>
          <t>Yes</t>
        </is>
      </c>
      <c r="F3855" t="inlineStr">
        <is>
          <t>Loyal</t>
        </is>
      </c>
      <c r="G3855" t="n">
        <v>9</v>
      </c>
      <c r="H3855" s="24" t="n">
        <v>25805.25</v>
      </c>
      <c r="I3855" s="24" t="n">
        <v>6839.27</v>
      </c>
      <c r="J3855" s="25" t="n">
        <v>45517</v>
      </c>
      <c r="K3855" s="25" t="n">
        <v>45985</v>
      </c>
      <c r="L3855" t="n">
        <v>4</v>
      </c>
      <c r="M3855" t="n">
        <v>5</v>
      </c>
      <c r="N3855" t="n">
        <v>3</v>
      </c>
      <c r="O3855">
        <f>DATE(2026,1,1)-K3855</f>
        <v/>
      </c>
      <c r="P3855">
        <f>IF(G3855&gt;=2,"Repeat","One-time")</f>
        <v/>
      </c>
    </row>
    <row r="3856">
      <c r="A3856" t="inlineStr">
        <is>
          <t>C07954</t>
        </is>
      </c>
      <c r="B3856" t="inlineStr">
        <is>
          <t>Aarav Sharma</t>
        </is>
      </c>
      <c r="C3856" t="inlineStr">
        <is>
          <t>East</t>
        </is>
      </c>
      <c r="D3856" t="inlineStr">
        <is>
          <t>Kolkata</t>
        </is>
      </c>
      <c r="E3856" t="inlineStr">
        <is>
          <t>No</t>
        </is>
      </c>
      <c r="F3856" t="inlineStr">
        <is>
          <t>Occasional</t>
        </is>
      </c>
      <c r="G3856" t="n">
        <v>2</v>
      </c>
      <c r="H3856" s="24" t="n">
        <v>25800.97</v>
      </c>
      <c r="I3856" s="24" t="n">
        <v>3367.49</v>
      </c>
      <c r="J3856" s="25" t="n">
        <v>45678</v>
      </c>
      <c r="K3856" s="25" t="n">
        <v>45719</v>
      </c>
      <c r="L3856" t="n">
        <v>2</v>
      </c>
      <c r="M3856" t="n">
        <v>2</v>
      </c>
      <c r="N3856" t="n">
        <v>3</v>
      </c>
      <c r="O3856">
        <f>DATE(2026,1,1)-K3856</f>
        <v/>
      </c>
      <c r="P3856">
        <f>IF(G3856&gt;=2,"Repeat","One-time")</f>
        <v/>
      </c>
    </row>
    <row r="3857">
      <c r="A3857" t="inlineStr">
        <is>
          <t>C06867</t>
        </is>
      </c>
      <c r="B3857" t="inlineStr">
        <is>
          <t>Diya Yadav</t>
        </is>
      </c>
      <c r="C3857" t="inlineStr">
        <is>
          <t>North</t>
        </is>
      </c>
      <c r="D3857" t="inlineStr">
        <is>
          <t>Chandigarh</t>
        </is>
      </c>
      <c r="E3857" t="inlineStr">
        <is>
          <t>No</t>
        </is>
      </c>
      <c r="F3857" t="inlineStr">
        <is>
          <t>Loyal</t>
        </is>
      </c>
      <c r="G3857" t="n">
        <v>3</v>
      </c>
      <c r="H3857" s="24" t="n">
        <v>25789.97</v>
      </c>
      <c r="I3857" s="24" t="n">
        <v>3043.2</v>
      </c>
      <c r="J3857" s="25" t="n">
        <v>45636</v>
      </c>
      <c r="K3857" s="25" t="n">
        <v>45997</v>
      </c>
      <c r="L3857" t="n">
        <v>5</v>
      </c>
      <c r="M3857" t="n">
        <v>3</v>
      </c>
      <c r="N3857" t="n">
        <v>3</v>
      </c>
      <c r="O3857">
        <f>DATE(2026,1,1)-K3857</f>
        <v/>
      </c>
      <c r="P3857">
        <f>IF(G3857&gt;=2,"Repeat","One-time")</f>
        <v/>
      </c>
    </row>
    <row r="3858">
      <c r="A3858" t="inlineStr">
        <is>
          <t>C02396</t>
        </is>
      </c>
      <c r="B3858" t="inlineStr">
        <is>
          <t>Aarav Thakur</t>
        </is>
      </c>
      <c r="C3858" t="inlineStr">
        <is>
          <t>North</t>
        </is>
      </c>
      <c r="D3858" t="inlineStr">
        <is>
          <t>Lucknow</t>
        </is>
      </c>
      <c r="E3858" t="inlineStr">
        <is>
          <t>No</t>
        </is>
      </c>
      <c r="F3858" t="inlineStr">
        <is>
          <t>At Risk</t>
        </is>
      </c>
      <c r="G3858" t="n">
        <v>5</v>
      </c>
      <c r="H3858" s="24" t="n">
        <v>25775.95</v>
      </c>
      <c r="I3858" s="24" t="n">
        <v>7348.92</v>
      </c>
      <c r="J3858" s="25" t="n">
        <v>45154</v>
      </c>
      <c r="K3858" s="25" t="n">
        <v>45350</v>
      </c>
      <c r="L3858" t="n">
        <v>1</v>
      </c>
      <c r="M3858" t="n">
        <v>4</v>
      </c>
      <c r="N3858" t="n">
        <v>3</v>
      </c>
      <c r="O3858">
        <f>DATE(2026,1,1)-K3858</f>
        <v/>
      </c>
      <c r="P3858">
        <f>IF(G3858&gt;=2,"Repeat","One-time")</f>
        <v/>
      </c>
    </row>
    <row r="3859">
      <c r="A3859" t="inlineStr">
        <is>
          <t>C10760</t>
        </is>
      </c>
      <c r="B3859" t="inlineStr">
        <is>
          <t>Deepak Nair</t>
        </is>
      </c>
      <c r="C3859" t="inlineStr">
        <is>
          <t>East</t>
        </is>
      </c>
      <c r="D3859" t="inlineStr">
        <is>
          <t>Kolkata</t>
        </is>
      </c>
      <c r="E3859" t="inlineStr">
        <is>
          <t>Yes</t>
        </is>
      </c>
      <c r="F3859" t="inlineStr">
        <is>
          <t>New</t>
        </is>
      </c>
      <c r="G3859" t="n">
        <v>2</v>
      </c>
      <c r="H3859" s="24" t="n">
        <v>25751.86</v>
      </c>
      <c r="I3859" s="24" t="n">
        <v>2157.7</v>
      </c>
      <c r="J3859" s="25" t="n">
        <v>45974</v>
      </c>
      <c r="K3859" s="25" t="n">
        <v>46012</v>
      </c>
      <c r="L3859" t="n">
        <v>5</v>
      </c>
      <c r="M3859" t="n">
        <v>3</v>
      </c>
      <c r="N3859" t="n">
        <v>3</v>
      </c>
      <c r="O3859">
        <f>DATE(2026,1,1)-K3859</f>
        <v/>
      </c>
      <c r="P3859">
        <f>IF(G3859&gt;=2,"Repeat","One-time")</f>
        <v/>
      </c>
    </row>
    <row r="3860">
      <c r="A3860" t="inlineStr">
        <is>
          <t>C06372</t>
        </is>
      </c>
      <c r="B3860" t="inlineStr">
        <is>
          <t>Deepak Agarwal</t>
        </is>
      </c>
      <c r="C3860" t="inlineStr">
        <is>
          <t>South</t>
        </is>
      </c>
      <c r="D3860" t="inlineStr">
        <is>
          <t>Bengaluru</t>
        </is>
      </c>
      <c r="E3860" t="inlineStr">
        <is>
          <t>Yes</t>
        </is>
      </c>
      <c r="F3860" t="inlineStr">
        <is>
          <t>At Risk</t>
        </is>
      </c>
      <c r="G3860" t="n">
        <v>5</v>
      </c>
      <c r="H3860" s="24" t="n">
        <v>25701.36</v>
      </c>
      <c r="I3860" s="24" t="n">
        <v>2572.64</v>
      </c>
      <c r="J3860" s="25" t="n">
        <v>45568</v>
      </c>
      <c r="K3860" s="25" t="n">
        <v>45656</v>
      </c>
      <c r="L3860" t="n">
        <v>2</v>
      </c>
      <c r="M3860" t="n">
        <v>4</v>
      </c>
      <c r="N3860" t="n">
        <v>3</v>
      </c>
      <c r="O3860">
        <f>DATE(2026,1,1)-K3860</f>
        <v/>
      </c>
      <c r="P3860">
        <f>IF(G3860&gt;=2,"Repeat","One-time")</f>
        <v/>
      </c>
    </row>
    <row r="3861">
      <c r="A3861" t="inlineStr">
        <is>
          <t>C05594</t>
        </is>
      </c>
      <c r="B3861" t="inlineStr">
        <is>
          <t>Harpreet Shah</t>
        </is>
      </c>
      <c r="C3861" t="inlineStr">
        <is>
          <t>South</t>
        </is>
      </c>
      <c r="D3861" t="inlineStr">
        <is>
          <t>Hyderabad</t>
        </is>
      </c>
      <c r="E3861" t="inlineStr">
        <is>
          <t>Yes</t>
        </is>
      </c>
      <c r="F3861" t="inlineStr">
        <is>
          <t>Loyal</t>
        </is>
      </c>
      <c r="G3861" t="n">
        <v>3</v>
      </c>
      <c r="H3861" s="24" t="n">
        <v>25686.66</v>
      </c>
      <c r="I3861" s="24" t="n">
        <v>13324.86</v>
      </c>
      <c r="J3861" s="25" t="n">
        <v>45485</v>
      </c>
      <c r="K3861" s="25" t="n">
        <v>45963</v>
      </c>
      <c r="L3861" t="n">
        <v>4</v>
      </c>
      <c r="M3861" t="n">
        <v>3</v>
      </c>
      <c r="N3861" t="n">
        <v>3</v>
      </c>
      <c r="O3861">
        <f>DATE(2026,1,1)-K3861</f>
        <v/>
      </c>
      <c r="P3861">
        <f>IF(G3861&gt;=2,"Repeat","One-time")</f>
        <v/>
      </c>
    </row>
    <row r="3862">
      <c r="A3862" t="inlineStr">
        <is>
          <t>C10576</t>
        </is>
      </c>
      <c r="B3862" t="inlineStr">
        <is>
          <t>Ayesha Iyer</t>
        </is>
      </c>
      <c r="C3862" t="inlineStr">
        <is>
          <t>West</t>
        </is>
      </c>
      <c r="D3862" t="inlineStr">
        <is>
          <t>Mumbai</t>
        </is>
      </c>
      <c r="E3862" t="inlineStr">
        <is>
          <t>Yes</t>
        </is>
      </c>
      <c r="F3862" t="inlineStr">
        <is>
          <t>New</t>
        </is>
      </c>
      <c r="G3862" t="n">
        <v>2</v>
      </c>
      <c r="H3862" s="24" t="n">
        <v>25681.35</v>
      </c>
      <c r="I3862" s="24" t="n">
        <v>4083.23</v>
      </c>
      <c r="J3862" s="25" t="n">
        <v>45991</v>
      </c>
      <c r="K3862" s="25" t="n">
        <v>46017</v>
      </c>
      <c r="L3862" t="n">
        <v>5</v>
      </c>
      <c r="M3862" t="n">
        <v>3</v>
      </c>
      <c r="N3862" t="n">
        <v>3</v>
      </c>
      <c r="O3862">
        <f>DATE(2026,1,1)-K3862</f>
        <v/>
      </c>
      <c r="P3862">
        <f>IF(G3862&gt;=2,"Repeat","One-time")</f>
        <v/>
      </c>
    </row>
    <row r="3863">
      <c r="A3863" t="inlineStr">
        <is>
          <t>C02174</t>
        </is>
      </c>
      <c r="B3863" t="inlineStr">
        <is>
          <t>Maria Kumar</t>
        </is>
      </c>
      <c r="C3863" t="inlineStr">
        <is>
          <t>West</t>
        </is>
      </c>
      <c r="D3863" t="inlineStr">
        <is>
          <t>Mumbai</t>
        </is>
      </c>
      <c r="E3863" t="inlineStr">
        <is>
          <t>No</t>
        </is>
      </c>
      <c r="F3863" t="inlineStr">
        <is>
          <t>At Risk</t>
        </is>
      </c>
      <c r="G3863" t="n">
        <v>5</v>
      </c>
      <c r="H3863" s="24" t="n">
        <v>25671.52</v>
      </c>
      <c r="I3863" s="24" t="n">
        <v>4055.67</v>
      </c>
      <c r="J3863" s="25" t="n">
        <v>45141</v>
      </c>
      <c r="K3863" s="25" t="n">
        <v>45297</v>
      </c>
      <c r="L3863" t="n">
        <v>1</v>
      </c>
      <c r="M3863" t="n">
        <v>4</v>
      </c>
      <c r="N3863" t="n">
        <v>3</v>
      </c>
      <c r="O3863">
        <f>DATE(2026,1,1)-K3863</f>
        <v/>
      </c>
      <c r="P3863">
        <f>IF(G3863&gt;=2,"Repeat","One-time")</f>
        <v/>
      </c>
    </row>
    <row r="3864">
      <c r="A3864" t="inlineStr">
        <is>
          <t>C01907</t>
        </is>
      </c>
      <c r="B3864" t="inlineStr">
        <is>
          <t>Maria Mehta</t>
        </is>
      </c>
      <c r="C3864" t="inlineStr">
        <is>
          <t>Central</t>
        </is>
      </c>
      <c r="D3864" t="inlineStr">
        <is>
          <t>Bhopal</t>
        </is>
      </c>
      <c r="E3864" t="inlineStr">
        <is>
          <t>No</t>
        </is>
      </c>
      <c r="F3864" t="inlineStr">
        <is>
          <t>At Risk</t>
        </is>
      </c>
      <c r="G3864" t="n">
        <v>6</v>
      </c>
      <c r="H3864" s="24" t="n">
        <v>25667.08</v>
      </c>
      <c r="I3864" s="24" t="n">
        <v>4472.17</v>
      </c>
      <c r="J3864" s="25" t="n">
        <v>45199</v>
      </c>
      <c r="K3864" s="25" t="n">
        <v>45322</v>
      </c>
      <c r="L3864" t="n">
        <v>1</v>
      </c>
      <c r="M3864" t="n">
        <v>4</v>
      </c>
      <c r="N3864" t="n">
        <v>3</v>
      </c>
      <c r="O3864">
        <f>DATE(2026,1,1)-K3864</f>
        <v/>
      </c>
      <c r="P3864">
        <f>IF(G3864&gt;=2,"Repeat","One-time")</f>
        <v/>
      </c>
    </row>
    <row r="3865">
      <c r="A3865" t="inlineStr">
        <is>
          <t>C02161</t>
        </is>
      </c>
      <c r="B3865" t="inlineStr">
        <is>
          <t>Aditya Prasad</t>
        </is>
      </c>
      <c r="C3865" t="inlineStr">
        <is>
          <t>South</t>
        </is>
      </c>
      <c r="D3865" t="inlineStr">
        <is>
          <t>Hyderabad</t>
        </is>
      </c>
      <c r="E3865" t="inlineStr">
        <is>
          <t>No</t>
        </is>
      </c>
      <c r="F3865" t="inlineStr">
        <is>
          <t>At Risk</t>
        </is>
      </c>
      <c r="G3865" t="n">
        <v>5</v>
      </c>
      <c r="H3865" s="24" t="n">
        <v>25665.35</v>
      </c>
      <c r="I3865" s="24" t="n">
        <v>3528</v>
      </c>
      <c r="J3865" s="25" t="n">
        <v>45099</v>
      </c>
      <c r="K3865" s="25" t="n">
        <v>45221</v>
      </c>
      <c r="L3865" t="n">
        <v>1</v>
      </c>
      <c r="M3865" t="n">
        <v>4</v>
      </c>
      <c r="N3865" t="n">
        <v>3</v>
      </c>
      <c r="O3865">
        <f>DATE(2026,1,1)-K3865</f>
        <v/>
      </c>
      <c r="P3865">
        <f>IF(G3865&gt;=2,"Repeat","One-time")</f>
        <v/>
      </c>
    </row>
    <row r="3866">
      <c r="A3866" t="inlineStr">
        <is>
          <t>C08528</t>
        </is>
      </c>
      <c r="B3866" t="inlineStr">
        <is>
          <t>Aditya Mishra</t>
        </is>
      </c>
      <c r="C3866" t="inlineStr">
        <is>
          <t>West</t>
        </is>
      </c>
      <c r="D3866" t="inlineStr">
        <is>
          <t>Ahmedabad</t>
        </is>
      </c>
      <c r="E3866" t="inlineStr">
        <is>
          <t>No</t>
        </is>
      </c>
      <c r="F3866" t="inlineStr">
        <is>
          <t>Occasional</t>
        </is>
      </c>
      <c r="G3866" t="n">
        <v>1</v>
      </c>
      <c r="H3866" s="24" t="n">
        <v>25664.37</v>
      </c>
      <c r="I3866" s="24" t="n">
        <v>4198.61</v>
      </c>
      <c r="J3866" s="25" t="n">
        <v>45848</v>
      </c>
      <c r="K3866" s="25" t="n">
        <v>45848</v>
      </c>
      <c r="L3866" t="n">
        <v>3</v>
      </c>
      <c r="M3866" t="n">
        <v>1</v>
      </c>
      <c r="N3866" t="n">
        <v>3</v>
      </c>
      <c r="O3866">
        <f>DATE(2026,1,1)-K3866</f>
        <v/>
      </c>
      <c r="P3866">
        <f>IF(G3866&gt;=2,"Repeat","One-time")</f>
        <v/>
      </c>
    </row>
    <row r="3867">
      <c r="A3867" t="inlineStr">
        <is>
          <t>C05489</t>
        </is>
      </c>
      <c r="B3867" t="inlineStr">
        <is>
          <t>Gurpreet Gupta</t>
        </is>
      </c>
      <c r="C3867" t="inlineStr">
        <is>
          <t>West</t>
        </is>
      </c>
      <c r="D3867" t="inlineStr">
        <is>
          <t>Mumbai</t>
        </is>
      </c>
      <c r="E3867" t="inlineStr">
        <is>
          <t>No</t>
        </is>
      </c>
      <c r="F3867" t="inlineStr">
        <is>
          <t>Loyal</t>
        </is>
      </c>
      <c r="G3867" t="n">
        <v>10</v>
      </c>
      <c r="H3867" s="24" t="n">
        <v>25644.95</v>
      </c>
      <c r="I3867" s="24" t="n">
        <v>5546.13</v>
      </c>
      <c r="J3867" s="25" t="n">
        <v>45474</v>
      </c>
      <c r="K3867" s="25" t="n">
        <v>45983</v>
      </c>
      <c r="L3867" t="n">
        <v>4</v>
      </c>
      <c r="M3867" t="n">
        <v>5</v>
      </c>
      <c r="N3867" t="n">
        <v>3</v>
      </c>
      <c r="O3867">
        <f>DATE(2026,1,1)-K3867</f>
        <v/>
      </c>
      <c r="P3867">
        <f>IF(G3867&gt;=2,"Repeat","One-time")</f>
        <v/>
      </c>
    </row>
    <row r="3868">
      <c r="A3868" t="inlineStr">
        <is>
          <t>C01622</t>
        </is>
      </c>
      <c r="B3868" t="inlineStr">
        <is>
          <t>Vivaan Kumar</t>
        </is>
      </c>
      <c r="C3868" t="inlineStr">
        <is>
          <t>East</t>
        </is>
      </c>
      <c r="D3868" t="inlineStr">
        <is>
          <t>Jamshedpur</t>
        </is>
      </c>
      <c r="E3868" t="inlineStr">
        <is>
          <t>No</t>
        </is>
      </c>
      <c r="F3868" t="inlineStr">
        <is>
          <t>At Risk</t>
        </is>
      </c>
      <c r="G3868" t="n">
        <v>5</v>
      </c>
      <c r="H3868" s="24" t="n">
        <v>25641.81</v>
      </c>
      <c r="I3868" s="24" t="n">
        <v>5664</v>
      </c>
      <c r="J3868" s="25" t="n">
        <v>45021</v>
      </c>
      <c r="K3868" s="25" t="n">
        <v>45487</v>
      </c>
      <c r="L3868" t="n">
        <v>1</v>
      </c>
      <c r="M3868" t="n">
        <v>4</v>
      </c>
      <c r="N3868" t="n">
        <v>3</v>
      </c>
      <c r="O3868">
        <f>DATE(2026,1,1)-K3868</f>
        <v/>
      </c>
      <c r="P3868">
        <f>IF(G3868&gt;=2,"Repeat","One-time")</f>
        <v/>
      </c>
    </row>
    <row r="3869">
      <c r="A3869" t="inlineStr">
        <is>
          <t>C10926</t>
        </is>
      </c>
      <c r="B3869" t="inlineStr">
        <is>
          <t>Meera Fernandes</t>
        </is>
      </c>
      <c r="C3869" t="inlineStr">
        <is>
          <t>South</t>
        </is>
      </c>
      <c r="D3869" t="inlineStr">
        <is>
          <t>Chennai</t>
        </is>
      </c>
      <c r="E3869" t="inlineStr">
        <is>
          <t>No</t>
        </is>
      </c>
      <c r="F3869" t="inlineStr">
        <is>
          <t>New</t>
        </is>
      </c>
      <c r="G3869" t="n">
        <v>2</v>
      </c>
      <c r="H3869" s="24" t="n">
        <v>25639</v>
      </c>
      <c r="I3869" s="24" t="n">
        <v>2353.3</v>
      </c>
      <c r="J3869" s="25" t="n">
        <v>45978</v>
      </c>
      <c r="K3869" s="25" t="n">
        <v>46018</v>
      </c>
      <c r="L3869" t="n">
        <v>5</v>
      </c>
      <c r="M3869" t="n">
        <v>3</v>
      </c>
      <c r="N3869" t="n">
        <v>3</v>
      </c>
      <c r="O3869">
        <f>DATE(2026,1,1)-K3869</f>
        <v/>
      </c>
      <c r="P3869">
        <f>IF(G3869&gt;=2,"Repeat","One-time")</f>
        <v/>
      </c>
    </row>
    <row r="3870">
      <c r="A3870" t="inlineStr">
        <is>
          <t>C00210</t>
        </is>
      </c>
      <c r="B3870" t="inlineStr">
        <is>
          <t>Ritu Bose</t>
        </is>
      </c>
      <c r="C3870" t="inlineStr">
        <is>
          <t>East</t>
        </is>
      </c>
      <c r="D3870" t="inlineStr">
        <is>
          <t>Jamshedpur</t>
        </is>
      </c>
      <c r="E3870" t="inlineStr">
        <is>
          <t>No</t>
        </is>
      </c>
      <c r="F3870" t="inlineStr">
        <is>
          <t>Occasional</t>
        </is>
      </c>
      <c r="G3870" t="n">
        <v>2</v>
      </c>
      <c r="H3870" s="24" t="n">
        <v>25635.32</v>
      </c>
      <c r="I3870" s="24" t="n">
        <v>5983.58</v>
      </c>
      <c r="J3870" s="25" t="n">
        <v>45496</v>
      </c>
      <c r="K3870" s="25" t="n">
        <v>45619</v>
      </c>
      <c r="L3870" t="n">
        <v>2</v>
      </c>
      <c r="M3870" t="n">
        <v>2</v>
      </c>
      <c r="N3870" t="n">
        <v>3</v>
      </c>
      <c r="O3870">
        <f>DATE(2026,1,1)-K3870</f>
        <v/>
      </c>
      <c r="P3870">
        <f>IF(G3870&gt;=2,"Repeat","One-time")</f>
        <v/>
      </c>
    </row>
    <row r="3871">
      <c r="A3871" t="inlineStr">
        <is>
          <t>C10465</t>
        </is>
      </c>
      <c r="B3871" t="inlineStr">
        <is>
          <t>Sneha Sinha</t>
        </is>
      </c>
      <c r="C3871" t="inlineStr">
        <is>
          <t>West</t>
        </is>
      </c>
      <c r="D3871" t="inlineStr">
        <is>
          <t>Pune</t>
        </is>
      </c>
      <c r="E3871" t="inlineStr">
        <is>
          <t>No</t>
        </is>
      </c>
      <c r="F3871" t="inlineStr">
        <is>
          <t>New</t>
        </is>
      </c>
      <c r="G3871" t="n">
        <v>2</v>
      </c>
      <c r="H3871" s="24" t="n">
        <v>25631.06</v>
      </c>
      <c r="I3871" s="24" t="n">
        <v>2385.38</v>
      </c>
      <c r="J3871" s="25" t="n">
        <v>45957</v>
      </c>
      <c r="K3871" s="25" t="n">
        <v>45987</v>
      </c>
      <c r="L3871" t="n">
        <v>4</v>
      </c>
      <c r="M3871" t="n">
        <v>3</v>
      </c>
      <c r="N3871" t="n">
        <v>3</v>
      </c>
      <c r="O3871">
        <f>DATE(2026,1,1)-K3871</f>
        <v/>
      </c>
      <c r="P3871">
        <f>IF(G3871&gt;=2,"Repeat","One-time")</f>
        <v/>
      </c>
    </row>
    <row r="3872">
      <c r="A3872" t="inlineStr">
        <is>
          <t>C04963</t>
        </is>
      </c>
      <c r="B3872" t="inlineStr">
        <is>
          <t>Vikram Singh</t>
        </is>
      </c>
      <c r="C3872" t="inlineStr">
        <is>
          <t>South</t>
        </is>
      </c>
      <c r="D3872" t="inlineStr">
        <is>
          <t>Chennai</t>
        </is>
      </c>
      <c r="E3872" t="inlineStr">
        <is>
          <t>No</t>
        </is>
      </c>
      <c r="F3872" t="inlineStr">
        <is>
          <t>Occasional</t>
        </is>
      </c>
      <c r="G3872" t="n">
        <v>2</v>
      </c>
      <c r="H3872" s="24" t="n">
        <v>25620.93</v>
      </c>
      <c r="I3872" s="24" t="n">
        <v>42.22</v>
      </c>
      <c r="J3872" s="25" t="n">
        <v>45499</v>
      </c>
      <c r="K3872" s="25" t="n">
        <v>45626</v>
      </c>
      <c r="L3872" t="n">
        <v>2</v>
      </c>
      <c r="M3872" t="n">
        <v>2</v>
      </c>
      <c r="N3872" t="n">
        <v>3</v>
      </c>
      <c r="O3872">
        <f>DATE(2026,1,1)-K3872</f>
        <v/>
      </c>
      <c r="P3872">
        <f>IF(G3872&gt;=2,"Repeat","One-time")</f>
        <v/>
      </c>
    </row>
    <row r="3873">
      <c r="A3873" t="inlineStr">
        <is>
          <t>C09509</t>
        </is>
      </c>
      <c r="B3873" t="inlineStr">
        <is>
          <t>Abhishek Khan</t>
        </is>
      </c>
      <c r="C3873" t="inlineStr">
        <is>
          <t>North</t>
        </is>
      </c>
      <c r="D3873" t="inlineStr">
        <is>
          <t>Delhi</t>
        </is>
      </c>
      <c r="E3873" t="inlineStr">
        <is>
          <t>Yes</t>
        </is>
      </c>
      <c r="F3873" t="inlineStr">
        <is>
          <t>Occasional</t>
        </is>
      </c>
      <c r="G3873" t="n">
        <v>2</v>
      </c>
      <c r="H3873" s="24" t="n">
        <v>25617.32</v>
      </c>
      <c r="I3873" s="24" t="n">
        <v>964.14</v>
      </c>
      <c r="J3873" s="25" t="n">
        <v>45855</v>
      </c>
      <c r="K3873" s="25" t="n">
        <v>45970</v>
      </c>
      <c r="L3873" t="n">
        <v>4</v>
      </c>
      <c r="M3873" t="n">
        <v>2</v>
      </c>
      <c r="N3873" t="n">
        <v>3</v>
      </c>
      <c r="O3873">
        <f>DATE(2026,1,1)-K3873</f>
        <v/>
      </c>
      <c r="P3873">
        <f>IF(G3873&gt;=2,"Repeat","One-time")</f>
        <v/>
      </c>
    </row>
    <row r="3874">
      <c r="A3874" t="inlineStr">
        <is>
          <t>C09696</t>
        </is>
      </c>
      <c r="B3874" t="inlineStr">
        <is>
          <t>Tanvi Patel</t>
        </is>
      </c>
      <c r="C3874" t="inlineStr">
        <is>
          <t>South</t>
        </is>
      </c>
      <c r="D3874" t="inlineStr">
        <is>
          <t>Bengaluru</t>
        </is>
      </c>
      <c r="E3874" t="inlineStr">
        <is>
          <t>No</t>
        </is>
      </c>
      <c r="F3874" t="inlineStr">
        <is>
          <t>Loyal</t>
        </is>
      </c>
      <c r="G3874" t="n">
        <v>3</v>
      </c>
      <c r="H3874" s="24" t="n">
        <v>25614.43</v>
      </c>
      <c r="I3874" s="24" t="n">
        <v>4273.5</v>
      </c>
      <c r="J3874" s="25" t="n">
        <v>45870</v>
      </c>
      <c r="K3874" s="25" t="n">
        <v>45990</v>
      </c>
      <c r="L3874" t="n">
        <v>5</v>
      </c>
      <c r="M3874" t="n">
        <v>3</v>
      </c>
      <c r="N3874" t="n">
        <v>3</v>
      </c>
      <c r="O3874">
        <f>DATE(2026,1,1)-K3874</f>
        <v/>
      </c>
      <c r="P3874">
        <f>IF(G3874&gt;=2,"Repeat","One-time")</f>
        <v/>
      </c>
    </row>
    <row r="3875">
      <c r="A3875" t="inlineStr">
        <is>
          <t>C00910</t>
        </is>
      </c>
      <c r="B3875" t="inlineStr">
        <is>
          <t>Kavya Nair</t>
        </is>
      </c>
      <c r="C3875" t="inlineStr">
        <is>
          <t>West</t>
        </is>
      </c>
      <c r="D3875" t="inlineStr">
        <is>
          <t>Mumbai</t>
        </is>
      </c>
      <c r="E3875" t="inlineStr">
        <is>
          <t>No</t>
        </is>
      </c>
      <c r="F3875" t="inlineStr">
        <is>
          <t>At Risk</t>
        </is>
      </c>
      <c r="G3875" t="n">
        <v>7</v>
      </c>
      <c r="H3875" s="24" t="n">
        <v>25609.8</v>
      </c>
      <c r="I3875" s="24" t="n">
        <v>5080.38</v>
      </c>
      <c r="J3875" s="25" t="n">
        <v>44962</v>
      </c>
      <c r="K3875" s="25" t="n">
        <v>45587</v>
      </c>
      <c r="L3875" t="n">
        <v>2</v>
      </c>
      <c r="M3875" t="n">
        <v>4</v>
      </c>
      <c r="N3875" t="n">
        <v>3</v>
      </c>
      <c r="O3875">
        <f>DATE(2026,1,1)-K3875</f>
        <v/>
      </c>
      <c r="P3875">
        <f>IF(G3875&gt;=2,"Repeat","One-time")</f>
        <v/>
      </c>
    </row>
    <row r="3876">
      <c r="A3876" t="inlineStr">
        <is>
          <t>C10661</t>
        </is>
      </c>
      <c r="B3876" t="inlineStr">
        <is>
          <t>Arjun Fernandes</t>
        </is>
      </c>
      <c r="C3876" t="inlineStr">
        <is>
          <t>South</t>
        </is>
      </c>
      <c r="D3876" t="inlineStr">
        <is>
          <t>Bengaluru</t>
        </is>
      </c>
      <c r="E3876" t="inlineStr">
        <is>
          <t>No</t>
        </is>
      </c>
      <c r="F3876" t="inlineStr">
        <is>
          <t>New</t>
        </is>
      </c>
      <c r="G3876" t="n">
        <v>3</v>
      </c>
      <c r="H3876" s="24" t="n">
        <v>25607.3</v>
      </c>
      <c r="I3876" s="24" t="n">
        <v>7081.16</v>
      </c>
      <c r="J3876" s="25" t="n">
        <v>45955</v>
      </c>
      <c r="K3876" s="25" t="n">
        <v>46015</v>
      </c>
      <c r="L3876" t="n">
        <v>5</v>
      </c>
      <c r="M3876" t="n">
        <v>3</v>
      </c>
      <c r="N3876" t="n">
        <v>3</v>
      </c>
      <c r="O3876">
        <f>DATE(2026,1,1)-K3876</f>
        <v/>
      </c>
      <c r="P3876">
        <f>IF(G3876&gt;=2,"Repeat","One-time")</f>
        <v/>
      </c>
    </row>
    <row r="3877">
      <c r="A3877" t="inlineStr">
        <is>
          <t>C00838</t>
        </is>
      </c>
      <c r="B3877" t="inlineStr">
        <is>
          <t>Tanvi Kumar</t>
        </is>
      </c>
      <c r="C3877" t="inlineStr">
        <is>
          <t>North</t>
        </is>
      </c>
      <c r="D3877" t="inlineStr">
        <is>
          <t>Delhi</t>
        </is>
      </c>
      <c r="E3877" t="inlineStr">
        <is>
          <t>Yes</t>
        </is>
      </c>
      <c r="F3877" t="inlineStr">
        <is>
          <t>At Risk</t>
        </is>
      </c>
      <c r="G3877" t="n">
        <v>3</v>
      </c>
      <c r="H3877" s="24" t="n">
        <v>25581.16</v>
      </c>
      <c r="I3877" s="24" t="n">
        <v>3690.68</v>
      </c>
      <c r="J3877" s="25" t="n">
        <v>44949</v>
      </c>
      <c r="K3877" s="25" t="n">
        <v>45622</v>
      </c>
      <c r="L3877" t="n">
        <v>2</v>
      </c>
      <c r="M3877" t="n">
        <v>3</v>
      </c>
      <c r="N3877" t="n">
        <v>3</v>
      </c>
      <c r="O3877">
        <f>DATE(2026,1,1)-K3877</f>
        <v/>
      </c>
      <c r="P3877">
        <f>IF(G3877&gt;=2,"Repeat","One-time")</f>
        <v/>
      </c>
    </row>
    <row r="3878">
      <c r="A3878" t="inlineStr">
        <is>
          <t>C01740</t>
        </is>
      </c>
      <c r="B3878" t="inlineStr">
        <is>
          <t>Kavya Reddy</t>
        </is>
      </c>
      <c r="C3878" t="inlineStr">
        <is>
          <t>South</t>
        </is>
      </c>
      <c r="D3878" t="inlineStr">
        <is>
          <t>Coimbatore</t>
        </is>
      </c>
      <c r="E3878" t="inlineStr">
        <is>
          <t>No</t>
        </is>
      </c>
      <c r="F3878" t="inlineStr">
        <is>
          <t>At Risk</t>
        </is>
      </c>
      <c r="G3878" t="n">
        <v>3</v>
      </c>
      <c r="H3878" s="24" t="n">
        <v>25567.65</v>
      </c>
      <c r="I3878" s="24" t="n">
        <v>4670.56</v>
      </c>
      <c r="J3878" s="25" t="n">
        <v>45081</v>
      </c>
      <c r="K3878" s="25" t="n">
        <v>45549</v>
      </c>
      <c r="L3878" t="n">
        <v>2</v>
      </c>
      <c r="M3878" t="n">
        <v>3</v>
      </c>
      <c r="N3878" t="n">
        <v>3</v>
      </c>
      <c r="O3878">
        <f>DATE(2026,1,1)-K3878</f>
        <v/>
      </c>
      <c r="P3878">
        <f>IF(G3878&gt;=2,"Repeat","One-time")</f>
        <v/>
      </c>
    </row>
    <row r="3879">
      <c r="A3879" t="inlineStr">
        <is>
          <t>C06438</t>
        </is>
      </c>
      <c r="B3879" t="inlineStr">
        <is>
          <t>Karan Shah</t>
        </is>
      </c>
      <c r="C3879" t="inlineStr">
        <is>
          <t>South</t>
        </is>
      </c>
      <c r="D3879" t="inlineStr">
        <is>
          <t>Kochi</t>
        </is>
      </c>
      <c r="E3879" t="inlineStr">
        <is>
          <t>Yes</t>
        </is>
      </c>
      <c r="F3879" t="inlineStr">
        <is>
          <t>At Risk</t>
        </is>
      </c>
      <c r="G3879" t="n">
        <v>4</v>
      </c>
      <c r="H3879" s="24" t="n">
        <v>25564.7</v>
      </c>
      <c r="I3879" s="24" t="n">
        <v>4085.53</v>
      </c>
      <c r="J3879" s="25" t="n">
        <v>45575</v>
      </c>
      <c r="K3879" s="25" t="n">
        <v>45626</v>
      </c>
      <c r="L3879" t="n">
        <v>2</v>
      </c>
      <c r="M3879" t="n">
        <v>3</v>
      </c>
      <c r="N3879" t="n">
        <v>3</v>
      </c>
      <c r="O3879">
        <f>DATE(2026,1,1)-K3879</f>
        <v/>
      </c>
      <c r="P3879">
        <f>IF(G3879&gt;=2,"Repeat","One-time")</f>
        <v/>
      </c>
    </row>
    <row r="3880">
      <c r="A3880" t="inlineStr">
        <is>
          <t>C03442</t>
        </is>
      </c>
      <c r="B3880" t="inlineStr">
        <is>
          <t>Imran Kumar</t>
        </is>
      </c>
      <c r="C3880" t="inlineStr">
        <is>
          <t>South</t>
        </is>
      </c>
      <c r="D3880" t="inlineStr">
        <is>
          <t>Hyderabad</t>
        </is>
      </c>
      <c r="E3880" t="inlineStr">
        <is>
          <t>No</t>
        </is>
      </c>
      <c r="F3880" t="inlineStr">
        <is>
          <t>Loyal</t>
        </is>
      </c>
      <c r="G3880" t="n">
        <v>9</v>
      </c>
      <c r="H3880" s="24" t="n">
        <v>25557.8</v>
      </c>
      <c r="I3880" s="24" t="n">
        <v>5015.23</v>
      </c>
      <c r="J3880" s="25" t="n">
        <v>45261</v>
      </c>
      <c r="K3880" s="25" t="n">
        <v>45973</v>
      </c>
      <c r="L3880" t="n">
        <v>4</v>
      </c>
      <c r="M3880" t="n">
        <v>5</v>
      </c>
      <c r="N3880" t="n">
        <v>3</v>
      </c>
      <c r="O3880">
        <f>DATE(2026,1,1)-K3880</f>
        <v/>
      </c>
      <c r="P3880">
        <f>IF(G3880&gt;=2,"Repeat","One-time")</f>
        <v/>
      </c>
    </row>
    <row r="3881">
      <c r="A3881" t="inlineStr">
        <is>
          <t>C09983</t>
        </is>
      </c>
      <c r="B3881" t="inlineStr">
        <is>
          <t>Shreya Reddy</t>
        </is>
      </c>
      <c r="C3881" t="inlineStr">
        <is>
          <t>West</t>
        </is>
      </c>
      <c r="D3881" t="inlineStr">
        <is>
          <t>Mumbai</t>
        </is>
      </c>
      <c r="E3881" t="inlineStr">
        <is>
          <t>No</t>
        </is>
      </c>
      <c r="F3881" t="inlineStr">
        <is>
          <t>Loyal</t>
        </is>
      </c>
      <c r="G3881" t="n">
        <v>5</v>
      </c>
      <c r="H3881" s="24" t="n">
        <v>25546.91</v>
      </c>
      <c r="I3881" s="24" t="n">
        <v>8829.809999999999</v>
      </c>
      <c r="J3881" s="25" t="n">
        <v>45864</v>
      </c>
      <c r="K3881" s="25" t="n">
        <v>46012</v>
      </c>
      <c r="L3881" t="n">
        <v>5</v>
      </c>
      <c r="M3881" t="n">
        <v>4</v>
      </c>
      <c r="N3881" t="n">
        <v>3</v>
      </c>
      <c r="O3881">
        <f>DATE(2026,1,1)-K3881</f>
        <v/>
      </c>
      <c r="P3881">
        <f>IF(G3881&gt;=2,"Repeat","One-time")</f>
        <v/>
      </c>
    </row>
    <row r="3882">
      <c r="A3882" t="inlineStr">
        <is>
          <t>C06720</t>
        </is>
      </c>
      <c r="B3882" t="inlineStr">
        <is>
          <t>Manish Khan</t>
        </is>
      </c>
      <c r="C3882" t="inlineStr">
        <is>
          <t>West</t>
        </is>
      </c>
      <c r="D3882" t="inlineStr">
        <is>
          <t>Ahmedabad</t>
        </is>
      </c>
      <c r="E3882" t="inlineStr">
        <is>
          <t>Yes</t>
        </is>
      </c>
      <c r="F3882" t="inlineStr">
        <is>
          <t>Loyal</t>
        </is>
      </c>
      <c r="G3882" t="n">
        <v>4</v>
      </c>
      <c r="H3882" s="24" t="n">
        <v>25541.52</v>
      </c>
      <c r="I3882" s="24" t="n">
        <v>3476.01</v>
      </c>
      <c r="J3882" s="25" t="n">
        <v>45575</v>
      </c>
      <c r="K3882" s="25" t="n">
        <v>45949</v>
      </c>
      <c r="L3882" t="n">
        <v>4</v>
      </c>
      <c r="M3882" t="n">
        <v>3</v>
      </c>
      <c r="N3882" t="n">
        <v>3</v>
      </c>
      <c r="O3882">
        <f>DATE(2026,1,1)-K3882</f>
        <v/>
      </c>
      <c r="P3882">
        <f>IF(G3882&gt;=2,"Repeat","One-time")</f>
        <v/>
      </c>
    </row>
    <row r="3883">
      <c r="A3883" t="inlineStr">
        <is>
          <t>C08064</t>
        </is>
      </c>
      <c r="B3883" t="inlineStr">
        <is>
          <t>Aditya Reddy</t>
        </is>
      </c>
      <c r="C3883" t="inlineStr">
        <is>
          <t>East</t>
        </is>
      </c>
      <c r="D3883" t="inlineStr">
        <is>
          <t>Jamshedpur</t>
        </is>
      </c>
      <c r="E3883" t="inlineStr">
        <is>
          <t>No</t>
        </is>
      </c>
      <c r="F3883" t="inlineStr">
        <is>
          <t>Loyal</t>
        </is>
      </c>
      <c r="G3883" t="n">
        <v>3</v>
      </c>
      <c r="H3883" s="24" t="n">
        <v>25537.7</v>
      </c>
      <c r="I3883" s="24" t="n">
        <v>4989.86</v>
      </c>
      <c r="J3883" s="25" t="n">
        <v>45783</v>
      </c>
      <c r="K3883" s="25" t="n">
        <v>45931</v>
      </c>
      <c r="L3883" t="n">
        <v>4</v>
      </c>
      <c r="M3883" t="n">
        <v>3</v>
      </c>
      <c r="N3883" t="n">
        <v>3</v>
      </c>
      <c r="O3883">
        <f>DATE(2026,1,1)-K3883</f>
        <v/>
      </c>
      <c r="P3883">
        <f>IF(G3883&gt;=2,"Repeat","One-time")</f>
        <v/>
      </c>
    </row>
    <row r="3884">
      <c r="A3884" t="inlineStr">
        <is>
          <t>C09403</t>
        </is>
      </c>
      <c r="B3884" t="inlineStr">
        <is>
          <t>Neha Joshi</t>
        </is>
      </c>
      <c r="C3884" t="inlineStr">
        <is>
          <t>South</t>
        </is>
      </c>
      <c r="D3884" t="inlineStr">
        <is>
          <t>Bengaluru</t>
        </is>
      </c>
      <c r="E3884" t="inlineStr">
        <is>
          <t>No</t>
        </is>
      </c>
      <c r="F3884" t="inlineStr">
        <is>
          <t>New</t>
        </is>
      </c>
      <c r="G3884" t="n">
        <v>2</v>
      </c>
      <c r="H3884" s="24" t="n">
        <v>25530.35</v>
      </c>
      <c r="I3884" s="24" t="n">
        <v>4720.39</v>
      </c>
      <c r="J3884" s="25" t="n">
        <v>46003</v>
      </c>
      <c r="K3884" s="25" t="n">
        <v>46006</v>
      </c>
      <c r="L3884" t="n">
        <v>5</v>
      </c>
      <c r="M3884" t="n">
        <v>2</v>
      </c>
      <c r="N3884" t="n">
        <v>3</v>
      </c>
      <c r="O3884">
        <f>DATE(2026,1,1)-K3884</f>
        <v/>
      </c>
      <c r="P3884">
        <f>IF(G3884&gt;=2,"Repeat","One-time")</f>
        <v/>
      </c>
    </row>
    <row r="3885">
      <c r="A3885" t="inlineStr">
        <is>
          <t>C03229</t>
        </is>
      </c>
      <c r="B3885" t="inlineStr">
        <is>
          <t>Manish Agarwal</t>
        </is>
      </c>
      <c r="C3885" t="inlineStr">
        <is>
          <t>South</t>
        </is>
      </c>
      <c r="D3885" t="inlineStr">
        <is>
          <t>Bengaluru</t>
        </is>
      </c>
      <c r="E3885" t="inlineStr">
        <is>
          <t>Yes</t>
        </is>
      </c>
      <c r="F3885" t="inlineStr">
        <is>
          <t>At Risk</t>
        </is>
      </c>
      <c r="G3885" t="n">
        <v>3</v>
      </c>
      <c r="H3885" s="24" t="n">
        <v>25496.49</v>
      </c>
      <c r="I3885" s="24" t="n">
        <v>4873.69</v>
      </c>
      <c r="J3885" s="25" t="n">
        <v>45305</v>
      </c>
      <c r="K3885" s="25" t="n">
        <v>45628</v>
      </c>
      <c r="L3885" t="n">
        <v>2</v>
      </c>
      <c r="M3885" t="n">
        <v>3</v>
      </c>
      <c r="N3885" t="n">
        <v>3</v>
      </c>
      <c r="O3885">
        <f>DATE(2026,1,1)-K3885</f>
        <v/>
      </c>
      <c r="P3885">
        <f>IF(G3885&gt;=2,"Repeat","One-time")</f>
        <v/>
      </c>
    </row>
    <row r="3886">
      <c r="A3886" t="inlineStr">
        <is>
          <t>C11670</t>
        </is>
      </c>
      <c r="B3886" t="inlineStr">
        <is>
          <t>Lakshmi Bose</t>
        </is>
      </c>
      <c r="C3886" t="inlineStr">
        <is>
          <t>North</t>
        </is>
      </c>
      <c r="D3886" t="inlineStr">
        <is>
          <t>Gurugram</t>
        </is>
      </c>
      <c r="E3886" t="inlineStr">
        <is>
          <t>Yes</t>
        </is>
      </c>
      <c r="F3886" t="inlineStr">
        <is>
          <t>New</t>
        </is>
      </c>
      <c r="G3886" t="n">
        <v>2</v>
      </c>
      <c r="H3886" s="24" t="n">
        <v>25491.65</v>
      </c>
      <c r="I3886" s="24" t="n">
        <v>4492.1</v>
      </c>
      <c r="J3886" s="25" t="n">
        <v>46018</v>
      </c>
      <c r="K3886" s="25" t="n">
        <v>46022</v>
      </c>
      <c r="L3886" t="n">
        <v>5</v>
      </c>
      <c r="M3886" t="n">
        <v>3</v>
      </c>
      <c r="N3886" t="n">
        <v>3</v>
      </c>
      <c r="O3886">
        <f>DATE(2026,1,1)-K3886</f>
        <v/>
      </c>
      <c r="P3886">
        <f>IF(G3886&gt;=2,"Repeat","One-time")</f>
        <v/>
      </c>
    </row>
    <row r="3887">
      <c r="A3887" t="inlineStr">
        <is>
          <t>C03675</t>
        </is>
      </c>
      <c r="B3887" t="inlineStr">
        <is>
          <t>Varun Iyer</t>
        </is>
      </c>
      <c r="C3887" t="inlineStr">
        <is>
          <t>South</t>
        </is>
      </c>
      <c r="D3887" t="inlineStr">
        <is>
          <t>Bengaluru</t>
        </is>
      </c>
      <c r="E3887" t="inlineStr">
        <is>
          <t>No</t>
        </is>
      </c>
      <c r="F3887" t="inlineStr">
        <is>
          <t>Occasional</t>
        </is>
      </c>
      <c r="G3887" t="n">
        <v>2</v>
      </c>
      <c r="H3887" s="24" t="n">
        <v>25460.52</v>
      </c>
      <c r="I3887" s="24" t="n">
        <v>2997.37</v>
      </c>
      <c r="J3887" s="25" t="n">
        <v>45374</v>
      </c>
      <c r="K3887" s="25" t="n">
        <v>45675</v>
      </c>
      <c r="L3887" t="n">
        <v>2</v>
      </c>
      <c r="M3887" t="n">
        <v>2</v>
      </c>
      <c r="N3887" t="n">
        <v>3</v>
      </c>
      <c r="O3887">
        <f>DATE(2026,1,1)-K3887</f>
        <v/>
      </c>
      <c r="P3887">
        <f>IF(G3887&gt;=2,"Repeat","One-time")</f>
        <v/>
      </c>
    </row>
    <row r="3888">
      <c r="A3888" t="inlineStr">
        <is>
          <t>C04312</t>
        </is>
      </c>
      <c r="B3888" t="inlineStr">
        <is>
          <t>Zoya Reddy</t>
        </is>
      </c>
      <c r="C3888" t="inlineStr">
        <is>
          <t>East</t>
        </is>
      </c>
      <c r="D3888" t="inlineStr">
        <is>
          <t>Patna</t>
        </is>
      </c>
      <c r="E3888" t="inlineStr">
        <is>
          <t>No</t>
        </is>
      </c>
      <c r="F3888" t="inlineStr">
        <is>
          <t>At Risk</t>
        </is>
      </c>
      <c r="G3888" t="n">
        <v>9</v>
      </c>
      <c r="H3888" s="24" t="n">
        <v>25434.14</v>
      </c>
      <c r="I3888" s="24" t="n">
        <v>6346.38</v>
      </c>
      <c r="J3888" s="25" t="n">
        <v>45378</v>
      </c>
      <c r="K3888" s="25" t="n">
        <v>45709</v>
      </c>
      <c r="L3888" t="n">
        <v>2</v>
      </c>
      <c r="M3888" t="n">
        <v>5</v>
      </c>
      <c r="N3888" t="n">
        <v>3</v>
      </c>
      <c r="O3888">
        <f>DATE(2026,1,1)-K3888</f>
        <v/>
      </c>
      <c r="P3888">
        <f>IF(G3888&gt;=2,"Repeat","One-time")</f>
        <v/>
      </c>
    </row>
    <row r="3889">
      <c r="A3889" t="inlineStr">
        <is>
          <t>C06700</t>
        </is>
      </c>
      <c r="B3889" t="inlineStr">
        <is>
          <t>Rahul Sinha</t>
        </is>
      </c>
      <c r="C3889" t="inlineStr">
        <is>
          <t>East</t>
        </is>
      </c>
      <c r="D3889" t="inlineStr">
        <is>
          <t>Patna</t>
        </is>
      </c>
      <c r="E3889" t="inlineStr">
        <is>
          <t>Yes</t>
        </is>
      </c>
      <c r="F3889" t="inlineStr">
        <is>
          <t>Loyal</t>
        </is>
      </c>
      <c r="G3889" t="n">
        <v>3</v>
      </c>
      <c r="H3889" s="24" t="n">
        <v>25432.94</v>
      </c>
      <c r="I3889" s="24" t="n">
        <v>4300.92</v>
      </c>
      <c r="J3889" s="25" t="n">
        <v>45599</v>
      </c>
      <c r="K3889" s="25" t="n">
        <v>45865</v>
      </c>
      <c r="L3889" t="n">
        <v>3</v>
      </c>
      <c r="M3889" t="n">
        <v>3</v>
      </c>
      <c r="N3889" t="n">
        <v>3</v>
      </c>
      <c r="O3889">
        <f>DATE(2026,1,1)-K3889</f>
        <v/>
      </c>
      <c r="P3889">
        <f>IF(G3889&gt;=2,"Repeat","One-time")</f>
        <v/>
      </c>
    </row>
    <row r="3890">
      <c r="A3890" t="inlineStr">
        <is>
          <t>C04752</t>
        </is>
      </c>
      <c r="B3890" t="inlineStr">
        <is>
          <t>Sanjay Chopra</t>
        </is>
      </c>
      <c r="C3890" t="inlineStr">
        <is>
          <t>South</t>
        </is>
      </c>
      <c r="D3890" t="inlineStr">
        <is>
          <t>Chennai</t>
        </is>
      </c>
      <c r="E3890" t="inlineStr">
        <is>
          <t>Yes</t>
        </is>
      </c>
      <c r="F3890" t="inlineStr">
        <is>
          <t>Occasional</t>
        </is>
      </c>
      <c r="G3890" t="n">
        <v>2</v>
      </c>
      <c r="H3890" s="24" t="n">
        <v>25422.3</v>
      </c>
      <c r="I3890" s="24" t="n">
        <v>-574.37</v>
      </c>
      <c r="J3890" s="25" t="n">
        <v>45607</v>
      </c>
      <c r="K3890" s="25" t="n">
        <v>45996</v>
      </c>
      <c r="L3890" t="n">
        <v>5</v>
      </c>
      <c r="M3890" t="n">
        <v>2</v>
      </c>
      <c r="N3890" t="n">
        <v>3</v>
      </c>
      <c r="O3890">
        <f>DATE(2026,1,1)-K3890</f>
        <v/>
      </c>
      <c r="P3890">
        <f>IF(G3890&gt;=2,"Repeat","One-time")</f>
        <v/>
      </c>
    </row>
    <row r="3891">
      <c r="A3891" t="inlineStr">
        <is>
          <t>C01689</t>
        </is>
      </c>
      <c r="B3891" t="inlineStr">
        <is>
          <t>Amit Banerjee</t>
        </is>
      </c>
      <c r="C3891" t="inlineStr">
        <is>
          <t>North</t>
        </is>
      </c>
      <c r="D3891" t="inlineStr">
        <is>
          <t>Jaipur</t>
        </is>
      </c>
      <c r="E3891" t="inlineStr">
        <is>
          <t>No</t>
        </is>
      </c>
      <c r="F3891" t="inlineStr">
        <is>
          <t>Loyal</t>
        </is>
      </c>
      <c r="G3891" t="n">
        <v>6</v>
      </c>
      <c r="H3891" s="24" t="n">
        <v>25421.45</v>
      </c>
      <c r="I3891" s="24" t="n">
        <v>6295.61</v>
      </c>
      <c r="J3891" s="25" t="n">
        <v>45055</v>
      </c>
      <c r="K3891" s="25" t="n">
        <v>46015</v>
      </c>
      <c r="L3891" t="n">
        <v>5</v>
      </c>
      <c r="M3891" t="n">
        <v>4</v>
      </c>
      <c r="N3891" t="n">
        <v>3</v>
      </c>
      <c r="O3891">
        <f>DATE(2026,1,1)-K3891</f>
        <v/>
      </c>
      <c r="P3891">
        <f>IF(G3891&gt;=2,"Repeat","One-time")</f>
        <v/>
      </c>
    </row>
    <row r="3892">
      <c r="A3892" t="inlineStr">
        <is>
          <t>C07446</t>
        </is>
      </c>
      <c r="B3892" t="inlineStr">
        <is>
          <t>Joseph Pillai</t>
        </is>
      </c>
      <c r="C3892" t="inlineStr">
        <is>
          <t>West</t>
        </is>
      </c>
      <c r="D3892" t="inlineStr">
        <is>
          <t>Pune</t>
        </is>
      </c>
      <c r="E3892" t="inlineStr">
        <is>
          <t>No</t>
        </is>
      </c>
      <c r="F3892" t="inlineStr">
        <is>
          <t>Loyal</t>
        </is>
      </c>
      <c r="G3892" t="n">
        <v>5</v>
      </c>
      <c r="H3892" s="24" t="n">
        <v>25417.48</v>
      </c>
      <c r="I3892" s="24" t="n">
        <v>3533.73</v>
      </c>
      <c r="J3892" s="25" t="n">
        <v>45699</v>
      </c>
      <c r="K3892" s="25" t="n">
        <v>46015</v>
      </c>
      <c r="L3892" t="n">
        <v>5</v>
      </c>
      <c r="M3892" t="n">
        <v>4</v>
      </c>
      <c r="N3892" t="n">
        <v>3</v>
      </c>
      <c r="O3892">
        <f>DATE(2026,1,1)-K3892</f>
        <v/>
      </c>
      <c r="P3892">
        <f>IF(G3892&gt;=2,"Repeat","One-time")</f>
        <v/>
      </c>
    </row>
    <row r="3893">
      <c r="A3893" t="inlineStr">
        <is>
          <t>C05073</t>
        </is>
      </c>
      <c r="B3893" t="inlineStr">
        <is>
          <t>Maria Fernandes</t>
        </is>
      </c>
      <c r="C3893" t="inlineStr">
        <is>
          <t>North</t>
        </is>
      </c>
      <c r="D3893" t="inlineStr">
        <is>
          <t>Chandigarh</t>
        </is>
      </c>
      <c r="E3893" t="inlineStr">
        <is>
          <t>Yes</t>
        </is>
      </c>
      <c r="F3893" t="inlineStr">
        <is>
          <t>Loyal</t>
        </is>
      </c>
      <c r="G3893" t="n">
        <v>9</v>
      </c>
      <c r="H3893" s="24" t="n">
        <v>25398.23</v>
      </c>
      <c r="I3893" s="24" t="n">
        <v>6049.07</v>
      </c>
      <c r="J3893" s="25" t="n">
        <v>45490</v>
      </c>
      <c r="K3893" s="25" t="n">
        <v>45986</v>
      </c>
      <c r="L3893" t="n">
        <v>4</v>
      </c>
      <c r="M3893" t="n">
        <v>5</v>
      </c>
      <c r="N3893" t="n">
        <v>3</v>
      </c>
      <c r="O3893">
        <f>DATE(2026,1,1)-K3893</f>
        <v/>
      </c>
      <c r="P3893">
        <f>IF(G3893&gt;=2,"Repeat","One-time")</f>
        <v/>
      </c>
    </row>
    <row r="3894">
      <c r="A3894" t="inlineStr">
        <is>
          <t>C00470</t>
        </is>
      </c>
      <c r="B3894" t="inlineStr">
        <is>
          <t>Neha Khan</t>
        </is>
      </c>
      <c r="C3894" t="inlineStr">
        <is>
          <t>West</t>
        </is>
      </c>
      <c r="D3894" t="inlineStr">
        <is>
          <t>Mumbai</t>
        </is>
      </c>
      <c r="E3894" t="inlineStr">
        <is>
          <t>Yes</t>
        </is>
      </c>
      <c r="F3894" t="inlineStr">
        <is>
          <t>At Risk</t>
        </is>
      </c>
      <c r="G3894" t="n">
        <v>5</v>
      </c>
      <c r="H3894" s="24" t="n">
        <v>25370.49</v>
      </c>
      <c r="I3894" s="24" t="n">
        <v>2602.09</v>
      </c>
      <c r="J3894" s="25" t="n">
        <v>44940</v>
      </c>
      <c r="K3894" s="25" t="n">
        <v>45430</v>
      </c>
      <c r="L3894" t="n">
        <v>1</v>
      </c>
      <c r="M3894" t="n">
        <v>4</v>
      </c>
      <c r="N3894" t="n">
        <v>3</v>
      </c>
      <c r="O3894">
        <f>DATE(2026,1,1)-K3894</f>
        <v/>
      </c>
      <c r="P3894">
        <f>IF(G3894&gt;=2,"Repeat","One-time")</f>
        <v/>
      </c>
    </row>
    <row r="3895">
      <c r="A3895" t="inlineStr">
        <is>
          <t>C11138</t>
        </is>
      </c>
      <c r="B3895" t="inlineStr">
        <is>
          <t>Ananya Das</t>
        </is>
      </c>
      <c r="C3895" t="inlineStr">
        <is>
          <t>West</t>
        </is>
      </c>
      <c r="D3895" t="inlineStr">
        <is>
          <t>Surat</t>
        </is>
      </c>
      <c r="E3895" t="inlineStr">
        <is>
          <t>No</t>
        </is>
      </c>
      <c r="F3895" t="inlineStr">
        <is>
          <t>New</t>
        </is>
      </c>
      <c r="G3895" t="n">
        <v>4</v>
      </c>
      <c r="H3895" s="24" t="n">
        <v>25359.47</v>
      </c>
      <c r="I3895" s="24" t="n">
        <v>5428.54</v>
      </c>
      <c r="J3895" s="25" t="n">
        <v>45973</v>
      </c>
      <c r="K3895" s="25" t="n">
        <v>46011</v>
      </c>
      <c r="L3895" t="n">
        <v>5</v>
      </c>
      <c r="M3895" t="n">
        <v>4</v>
      </c>
      <c r="N3895" t="n">
        <v>3</v>
      </c>
      <c r="O3895">
        <f>DATE(2026,1,1)-K3895</f>
        <v/>
      </c>
      <c r="P3895">
        <f>IF(G3895&gt;=2,"Repeat","One-time")</f>
        <v/>
      </c>
    </row>
    <row r="3896">
      <c r="A3896" t="inlineStr">
        <is>
          <t>C01300</t>
        </is>
      </c>
      <c r="B3896" t="inlineStr">
        <is>
          <t>Rahul Kapoor</t>
        </is>
      </c>
      <c r="C3896" t="inlineStr">
        <is>
          <t>East</t>
        </is>
      </c>
      <c r="D3896" t="inlineStr">
        <is>
          <t>Bhubaneswar</t>
        </is>
      </c>
      <c r="E3896" t="inlineStr">
        <is>
          <t>Yes</t>
        </is>
      </c>
      <c r="F3896" t="inlineStr">
        <is>
          <t>At Risk</t>
        </is>
      </c>
      <c r="G3896" t="n">
        <v>3</v>
      </c>
      <c r="H3896" s="24" t="n">
        <v>25340.8</v>
      </c>
      <c r="I3896" s="24" t="n">
        <v>4753.5</v>
      </c>
      <c r="J3896" s="25" t="n">
        <v>45015</v>
      </c>
      <c r="K3896" s="25" t="n">
        <v>45151</v>
      </c>
      <c r="L3896" t="n">
        <v>1</v>
      </c>
      <c r="M3896" t="n">
        <v>3</v>
      </c>
      <c r="N3896" t="n">
        <v>3</v>
      </c>
      <c r="O3896">
        <f>DATE(2026,1,1)-K3896</f>
        <v/>
      </c>
      <c r="P3896">
        <f>IF(G3896&gt;=2,"Repeat","One-time")</f>
        <v/>
      </c>
    </row>
    <row r="3897">
      <c r="A3897" t="inlineStr">
        <is>
          <t>C08883</t>
        </is>
      </c>
      <c r="B3897" t="inlineStr">
        <is>
          <t>Suresh Mukherjee</t>
        </is>
      </c>
      <c r="C3897" t="inlineStr">
        <is>
          <t>North</t>
        </is>
      </c>
      <c r="D3897" t="inlineStr">
        <is>
          <t>Delhi</t>
        </is>
      </c>
      <c r="E3897" t="inlineStr">
        <is>
          <t>No</t>
        </is>
      </c>
      <c r="F3897" t="inlineStr">
        <is>
          <t>Loyal</t>
        </is>
      </c>
      <c r="G3897" t="n">
        <v>4</v>
      </c>
      <c r="H3897" s="24" t="n">
        <v>25338.7</v>
      </c>
      <c r="I3897" s="24" t="n">
        <v>4131.36</v>
      </c>
      <c r="J3897" s="25" t="n">
        <v>45779</v>
      </c>
      <c r="K3897" s="25" t="n">
        <v>45940</v>
      </c>
      <c r="L3897" t="n">
        <v>4</v>
      </c>
      <c r="M3897" t="n">
        <v>4</v>
      </c>
      <c r="N3897" t="n">
        <v>3</v>
      </c>
      <c r="O3897">
        <f>DATE(2026,1,1)-K3897</f>
        <v/>
      </c>
      <c r="P3897">
        <f>IF(G3897&gt;=2,"Repeat","One-time")</f>
        <v/>
      </c>
    </row>
    <row r="3898">
      <c r="A3898" t="inlineStr">
        <is>
          <t>C01483</t>
        </is>
      </c>
      <c r="B3898" t="inlineStr">
        <is>
          <t>Priya Sinha</t>
        </is>
      </c>
      <c r="C3898" t="inlineStr">
        <is>
          <t>North</t>
        </is>
      </c>
      <c r="D3898" t="inlineStr">
        <is>
          <t>Lucknow</t>
        </is>
      </c>
      <c r="E3898" t="inlineStr">
        <is>
          <t>No</t>
        </is>
      </c>
      <c r="F3898" t="inlineStr">
        <is>
          <t>At Risk</t>
        </is>
      </c>
      <c r="G3898" t="n">
        <v>5</v>
      </c>
      <c r="H3898" s="24" t="n">
        <v>25333.21</v>
      </c>
      <c r="I3898" s="24" t="n">
        <v>5169.32</v>
      </c>
      <c r="J3898" s="25" t="n">
        <v>45125</v>
      </c>
      <c r="K3898" s="25" t="n">
        <v>45673</v>
      </c>
      <c r="L3898" t="n">
        <v>2</v>
      </c>
      <c r="M3898" t="n">
        <v>4</v>
      </c>
      <c r="N3898" t="n">
        <v>3</v>
      </c>
      <c r="O3898">
        <f>DATE(2026,1,1)-K3898</f>
        <v/>
      </c>
      <c r="P3898">
        <f>IF(G3898&gt;=2,"Repeat","One-time")</f>
        <v/>
      </c>
    </row>
    <row r="3899">
      <c r="A3899" t="inlineStr">
        <is>
          <t>C00543</t>
        </is>
      </c>
      <c r="B3899" t="inlineStr">
        <is>
          <t>Divya Bose</t>
        </is>
      </c>
      <c r="C3899" t="inlineStr">
        <is>
          <t>West</t>
        </is>
      </c>
      <c r="D3899" t="inlineStr">
        <is>
          <t>Surat</t>
        </is>
      </c>
      <c r="E3899" t="inlineStr">
        <is>
          <t>Yes</t>
        </is>
      </c>
      <c r="F3899" t="inlineStr">
        <is>
          <t>At Risk</t>
        </is>
      </c>
      <c r="G3899" t="n">
        <v>5</v>
      </c>
      <c r="H3899" s="24" t="n">
        <v>25330.52</v>
      </c>
      <c r="I3899" s="24" t="n">
        <v>5897.88</v>
      </c>
      <c r="J3899" s="25" t="n">
        <v>45018</v>
      </c>
      <c r="K3899" s="25" t="n">
        <v>45457</v>
      </c>
      <c r="L3899" t="n">
        <v>1</v>
      </c>
      <c r="M3899" t="n">
        <v>4</v>
      </c>
      <c r="N3899" t="n">
        <v>3</v>
      </c>
      <c r="O3899">
        <f>DATE(2026,1,1)-K3899</f>
        <v/>
      </c>
      <c r="P3899">
        <f>IF(G3899&gt;=2,"Repeat","One-time")</f>
        <v/>
      </c>
    </row>
    <row r="3900">
      <c r="A3900" t="inlineStr">
        <is>
          <t>C04343</t>
        </is>
      </c>
      <c r="B3900" t="inlineStr">
        <is>
          <t>Sneha Nair</t>
        </is>
      </c>
      <c r="C3900" t="inlineStr">
        <is>
          <t>South</t>
        </is>
      </c>
      <c r="D3900" t="inlineStr">
        <is>
          <t>Coimbatore</t>
        </is>
      </c>
      <c r="E3900" t="inlineStr">
        <is>
          <t>No</t>
        </is>
      </c>
      <c r="F3900" t="inlineStr">
        <is>
          <t>At Risk</t>
        </is>
      </c>
      <c r="G3900" t="n">
        <v>3</v>
      </c>
      <c r="H3900" s="24" t="n">
        <v>25329.18</v>
      </c>
      <c r="I3900" s="24" t="n">
        <v>5210.11</v>
      </c>
      <c r="J3900" s="25" t="n">
        <v>45500</v>
      </c>
      <c r="K3900" s="25" t="n">
        <v>45720</v>
      </c>
      <c r="L3900" t="n">
        <v>2</v>
      </c>
      <c r="M3900" t="n">
        <v>3</v>
      </c>
      <c r="N3900" t="n">
        <v>3</v>
      </c>
      <c r="O3900">
        <f>DATE(2026,1,1)-K3900</f>
        <v/>
      </c>
      <c r="P3900">
        <f>IF(G3900&gt;=2,"Repeat","One-time")</f>
        <v/>
      </c>
    </row>
    <row r="3901">
      <c r="A3901" t="inlineStr">
        <is>
          <t>C09838</t>
        </is>
      </c>
      <c r="B3901" t="inlineStr">
        <is>
          <t>Meera Verma</t>
        </is>
      </c>
      <c r="C3901" t="inlineStr">
        <is>
          <t>South</t>
        </is>
      </c>
      <c r="D3901" t="inlineStr">
        <is>
          <t>Chennai</t>
        </is>
      </c>
      <c r="E3901" t="inlineStr">
        <is>
          <t>Yes</t>
        </is>
      </c>
      <c r="F3901" t="inlineStr">
        <is>
          <t>Occasional</t>
        </is>
      </c>
      <c r="G3901" t="n">
        <v>2</v>
      </c>
      <c r="H3901" s="24" t="n">
        <v>25313.56</v>
      </c>
      <c r="I3901" s="24" t="n">
        <v>4133.1</v>
      </c>
      <c r="J3901" s="25" t="n">
        <v>45854</v>
      </c>
      <c r="K3901" s="25" t="n">
        <v>45998</v>
      </c>
      <c r="L3901" t="n">
        <v>5</v>
      </c>
      <c r="M3901" t="n">
        <v>2</v>
      </c>
      <c r="N3901" t="n">
        <v>3</v>
      </c>
      <c r="O3901">
        <f>DATE(2026,1,1)-K3901</f>
        <v/>
      </c>
      <c r="P3901">
        <f>IF(G3901&gt;=2,"Repeat","One-time")</f>
        <v/>
      </c>
    </row>
    <row r="3902">
      <c r="A3902" t="inlineStr">
        <is>
          <t>C04223</t>
        </is>
      </c>
      <c r="B3902" t="inlineStr">
        <is>
          <t>Karan Ghosh</t>
        </is>
      </c>
      <c r="C3902" t="inlineStr">
        <is>
          <t>South</t>
        </is>
      </c>
      <c r="D3902" t="inlineStr">
        <is>
          <t>Chennai</t>
        </is>
      </c>
      <c r="E3902" t="inlineStr">
        <is>
          <t>No</t>
        </is>
      </c>
      <c r="F3902" t="inlineStr">
        <is>
          <t>Loyal</t>
        </is>
      </c>
      <c r="G3902" t="n">
        <v>3</v>
      </c>
      <c r="H3902" s="24" t="n">
        <v>25293.65</v>
      </c>
      <c r="I3902" s="24" t="n">
        <v>7596.94</v>
      </c>
      <c r="J3902" s="25" t="n">
        <v>45640</v>
      </c>
      <c r="K3902" s="25" t="n">
        <v>45818</v>
      </c>
      <c r="L3902" t="n">
        <v>3</v>
      </c>
      <c r="M3902" t="n">
        <v>3</v>
      </c>
      <c r="N3902" t="n">
        <v>3</v>
      </c>
      <c r="O3902">
        <f>DATE(2026,1,1)-K3902</f>
        <v/>
      </c>
      <c r="P3902">
        <f>IF(G3902&gt;=2,"Repeat","One-time")</f>
        <v/>
      </c>
    </row>
    <row r="3903">
      <c r="A3903" t="inlineStr">
        <is>
          <t>C06395</t>
        </is>
      </c>
      <c r="B3903" t="inlineStr">
        <is>
          <t>Meera Bose</t>
        </is>
      </c>
      <c r="C3903" t="inlineStr">
        <is>
          <t>East</t>
        </is>
      </c>
      <c r="D3903" t="inlineStr">
        <is>
          <t>Guwahati</t>
        </is>
      </c>
      <c r="E3903" t="inlineStr">
        <is>
          <t>No</t>
        </is>
      </c>
      <c r="F3903" t="inlineStr">
        <is>
          <t>Loyal</t>
        </is>
      </c>
      <c r="G3903" t="n">
        <v>7</v>
      </c>
      <c r="H3903" s="24" t="n">
        <v>25287.38</v>
      </c>
      <c r="I3903" s="24" t="n">
        <v>5827.05</v>
      </c>
      <c r="J3903" s="25" t="n">
        <v>45583</v>
      </c>
      <c r="K3903" s="25" t="n">
        <v>45962</v>
      </c>
      <c r="L3903" t="n">
        <v>4</v>
      </c>
      <c r="M3903" t="n">
        <v>4</v>
      </c>
      <c r="N3903" t="n">
        <v>3</v>
      </c>
      <c r="O3903">
        <f>DATE(2026,1,1)-K3903</f>
        <v/>
      </c>
      <c r="P3903">
        <f>IF(G3903&gt;=2,"Repeat","One-time")</f>
        <v/>
      </c>
    </row>
    <row r="3904">
      <c r="A3904" t="inlineStr">
        <is>
          <t>C05159</t>
        </is>
      </c>
      <c r="B3904" t="inlineStr">
        <is>
          <t>Meera Ghosh</t>
        </is>
      </c>
      <c r="C3904" t="inlineStr">
        <is>
          <t>Central</t>
        </is>
      </c>
      <c r="D3904" t="inlineStr">
        <is>
          <t>Bhopal</t>
        </is>
      </c>
      <c r="E3904" t="inlineStr">
        <is>
          <t>No</t>
        </is>
      </c>
      <c r="F3904" t="inlineStr">
        <is>
          <t>Loyal</t>
        </is>
      </c>
      <c r="G3904" t="n">
        <v>7</v>
      </c>
      <c r="H3904" s="24" t="n">
        <v>25279.91</v>
      </c>
      <c r="I3904" s="24" t="n">
        <v>6125.24</v>
      </c>
      <c r="J3904" s="25" t="n">
        <v>45424</v>
      </c>
      <c r="K3904" s="25" t="n">
        <v>45963</v>
      </c>
      <c r="L3904" t="n">
        <v>4</v>
      </c>
      <c r="M3904" t="n">
        <v>4</v>
      </c>
      <c r="N3904" t="n">
        <v>3</v>
      </c>
      <c r="O3904">
        <f>DATE(2026,1,1)-K3904</f>
        <v/>
      </c>
      <c r="P3904">
        <f>IF(G3904&gt;=2,"Repeat","One-time")</f>
        <v/>
      </c>
    </row>
    <row r="3905">
      <c r="A3905" t="inlineStr">
        <is>
          <t>C02182</t>
        </is>
      </c>
      <c r="B3905" t="inlineStr">
        <is>
          <t>Meera Kumar</t>
        </is>
      </c>
      <c r="C3905" t="inlineStr">
        <is>
          <t>South</t>
        </is>
      </c>
      <c r="D3905" t="inlineStr">
        <is>
          <t>Bengaluru</t>
        </is>
      </c>
      <c r="E3905" t="inlineStr">
        <is>
          <t>Yes</t>
        </is>
      </c>
      <c r="F3905" t="inlineStr">
        <is>
          <t>At Risk</t>
        </is>
      </c>
      <c r="G3905" t="n">
        <v>6</v>
      </c>
      <c r="H3905" s="24" t="n">
        <v>25273.77</v>
      </c>
      <c r="I3905" s="24" t="n">
        <v>6233.62</v>
      </c>
      <c r="J3905" s="25" t="n">
        <v>45149</v>
      </c>
      <c r="K3905" s="25" t="n">
        <v>45408</v>
      </c>
      <c r="L3905" t="n">
        <v>1</v>
      </c>
      <c r="M3905" t="n">
        <v>4</v>
      </c>
      <c r="N3905" t="n">
        <v>3</v>
      </c>
      <c r="O3905">
        <f>DATE(2026,1,1)-K3905</f>
        <v/>
      </c>
      <c r="P3905">
        <f>IF(G3905&gt;=2,"Repeat","One-time")</f>
        <v/>
      </c>
    </row>
    <row r="3906">
      <c r="A3906" t="inlineStr">
        <is>
          <t>C01550</t>
        </is>
      </c>
      <c r="B3906" t="inlineStr">
        <is>
          <t>Vikram Mukherjee</t>
        </is>
      </c>
      <c r="C3906" t="inlineStr">
        <is>
          <t>South</t>
        </is>
      </c>
      <c r="D3906" t="inlineStr">
        <is>
          <t>Hyderabad</t>
        </is>
      </c>
      <c r="E3906" t="inlineStr">
        <is>
          <t>No</t>
        </is>
      </c>
      <c r="F3906" t="inlineStr">
        <is>
          <t>At Risk</t>
        </is>
      </c>
      <c r="G3906" t="n">
        <v>4</v>
      </c>
      <c r="H3906" s="24" t="n">
        <v>25245.71</v>
      </c>
      <c r="I3906" s="24" t="n">
        <v>4239.64</v>
      </c>
      <c r="J3906" s="25" t="n">
        <v>45276</v>
      </c>
      <c r="K3906" s="25" t="n">
        <v>45684</v>
      </c>
      <c r="L3906" t="n">
        <v>2</v>
      </c>
      <c r="M3906" t="n">
        <v>3</v>
      </c>
      <c r="N3906" t="n">
        <v>3</v>
      </c>
      <c r="O3906">
        <f>DATE(2026,1,1)-K3906</f>
        <v/>
      </c>
      <c r="P3906">
        <f>IF(G3906&gt;=2,"Repeat","One-time")</f>
        <v/>
      </c>
    </row>
    <row r="3907">
      <c r="A3907" t="inlineStr">
        <is>
          <t>C03433</t>
        </is>
      </c>
      <c r="B3907" t="inlineStr">
        <is>
          <t>Karan Bose</t>
        </is>
      </c>
      <c r="C3907" t="inlineStr">
        <is>
          <t>South</t>
        </is>
      </c>
      <c r="D3907" t="inlineStr">
        <is>
          <t>Bengaluru</t>
        </is>
      </c>
      <c r="E3907" t="inlineStr">
        <is>
          <t>No</t>
        </is>
      </c>
      <c r="F3907" t="inlineStr">
        <is>
          <t>At Risk</t>
        </is>
      </c>
      <c r="G3907" t="n">
        <v>8</v>
      </c>
      <c r="H3907" s="24" t="n">
        <v>25241.33</v>
      </c>
      <c r="I3907" s="24" t="n">
        <v>8500.52</v>
      </c>
      <c r="J3907" s="25" t="n">
        <v>45252</v>
      </c>
      <c r="K3907" s="25" t="n">
        <v>45647</v>
      </c>
      <c r="L3907" t="n">
        <v>2</v>
      </c>
      <c r="M3907" t="n">
        <v>4</v>
      </c>
      <c r="N3907" t="n">
        <v>3</v>
      </c>
      <c r="O3907">
        <f>DATE(2026,1,1)-K3907</f>
        <v/>
      </c>
      <c r="P3907">
        <f>IF(G3907&gt;=2,"Repeat","One-time")</f>
        <v/>
      </c>
    </row>
    <row r="3908">
      <c r="A3908" t="inlineStr">
        <is>
          <t>C05884</t>
        </is>
      </c>
      <c r="B3908" t="inlineStr">
        <is>
          <t>Kavya Banerjee</t>
        </is>
      </c>
      <c r="C3908" t="inlineStr">
        <is>
          <t>North</t>
        </is>
      </c>
      <c r="D3908" t="inlineStr">
        <is>
          <t>Jaipur</t>
        </is>
      </c>
      <c r="E3908" t="inlineStr">
        <is>
          <t>No</t>
        </is>
      </c>
      <c r="F3908" t="inlineStr">
        <is>
          <t>Loyal</t>
        </is>
      </c>
      <c r="G3908" t="n">
        <v>4</v>
      </c>
      <c r="H3908" s="24" t="n">
        <v>25235.4</v>
      </c>
      <c r="I3908" s="24" t="n">
        <v>4726.23</v>
      </c>
      <c r="J3908" s="25" t="n">
        <v>45497</v>
      </c>
      <c r="K3908" s="25" t="n">
        <v>46004</v>
      </c>
      <c r="L3908" t="n">
        <v>5</v>
      </c>
      <c r="M3908" t="n">
        <v>3</v>
      </c>
      <c r="N3908" t="n">
        <v>3</v>
      </c>
      <c r="O3908">
        <f>DATE(2026,1,1)-K3908</f>
        <v/>
      </c>
      <c r="P3908">
        <f>IF(G3908&gt;=2,"Repeat","One-time")</f>
        <v/>
      </c>
    </row>
    <row r="3909">
      <c r="A3909" t="inlineStr">
        <is>
          <t>C05943</t>
        </is>
      </c>
      <c r="B3909" t="inlineStr">
        <is>
          <t>Aditya Rao</t>
        </is>
      </c>
      <c r="C3909" t="inlineStr">
        <is>
          <t>South</t>
        </is>
      </c>
      <c r="D3909" t="inlineStr">
        <is>
          <t>Bengaluru</t>
        </is>
      </c>
      <c r="E3909" t="inlineStr">
        <is>
          <t>No</t>
        </is>
      </c>
      <c r="F3909" t="inlineStr">
        <is>
          <t>Loyal</t>
        </is>
      </c>
      <c r="G3909" t="n">
        <v>4</v>
      </c>
      <c r="H3909" s="24" t="n">
        <v>25230.58</v>
      </c>
      <c r="I3909" s="24" t="n">
        <v>4428.19</v>
      </c>
      <c r="J3909" s="25" t="n">
        <v>45511</v>
      </c>
      <c r="K3909" s="25" t="n">
        <v>46015</v>
      </c>
      <c r="L3909" t="n">
        <v>5</v>
      </c>
      <c r="M3909" t="n">
        <v>3</v>
      </c>
      <c r="N3909" t="n">
        <v>3</v>
      </c>
      <c r="O3909">
        <f>DATE(2026,1,1)-K3909</f>
        <v/>
      </c>
      <c r="P3909">
        <f>IF(G3909&gt;=2,"Repeat","One-time")</f>
        <v/>
      </c>
    </row>
    <row r="3910">
      <c r="A3910" t="inlineStr">
        <is>
          <t>C00629</t>
        </is>
      </c>
      <c r="B3910" t="inlineStr">
        <is>
          <t>Pooja Pillai</t>
        </is>
      </c>
      <c r="C3910" t="inlineStr">
        <is>
          <t>Central</t>
        </is>
      </c>
      <c r="D3910" t="inlineStr">
        <is>
          <t>Indore</t>
        </is>
      </c>
      <c r="E3910" t="inlineStr">
        <is>
          <t>No</t>
        </is>
      </c>
      <c r="F3910" t="inlineStr">
        <is>
          <t>Loyal</t>
        </is>
      </c>
      <c r="G3910" t="n">
        <v>4</v>
      </c>
      <c r="H3910" s="24" t="n">
        <v>25225.6</v>
      </c>
      <c r="I3910" s="24" t="n">
        <v>7032.88</v>
      </c>
      <c r="J3910" s="25" t="n">
        <v>45041</v>
      </c>
      <c r="K3910" s="25" t="n">
        <v>45974</v>
      </c>
      <c r="L3910" t="n">
        <v>4</v>
      </c>
      <c r="M3910" t="n">
        <v>3</v>
      </c>
      <c r="N3910" t="n">
        <v>3</v>
      </c>
      <c r="O3910">
        <f>DATE(2026,1,1)-K3910</f>
        <v/>
      </c>
      <c r="P3910">
        <f>IF(G3910&gt;=2,"Repeat","One-time")</f>
        <v/>
      </c>
    </row>
    <row r="3911">
      <c r="A3911" t="inlineStr">
        <is>
          <t>C09379</t>
        </is>
      </c>
      <c r="B3911" t="inlineStr">
        <is>
          <t>Suresh Prasad</t>
        </is>
      </c>
      <c r="C3911" t="inlineStr">
        <is>
          <t>South</t>
        </is>
      </c>
      <c r="D3911" t="inlineStr">
        <is>
          <t>Bengaluru</t>
        </is>
      </c>
      <c r="E3911" t="inlineStr">
        <is>
          <t>Yes</t>
        </is>
      </c>
      <c r="F3911" t="inlineStr">
        <is>
          <t>Loyal</t>
        </is>
      </c>
      <c r="G3911" t="n">
        <v>5</v>
      </c>
      <c r="H3911" s="24" t="n">
        <v>25221.62</v>
      </c>
      <c r="I3911" s="24" t="n">
        <v>3655.69</v>
      </c>
      <c r="J3911" s="25" t="n">
        <v>45851</v>
      </c>
      <c r="K3911" s="25" t="n">
        <v>46013</v>
      </c>
      <c r="L3911" t="n">
        <v>5</v>
      </c>
      <c r="M3911" t="n">
        <v>4</v>
      </c>
      <c r="N3911" t="n">
        <v>3</v>
      </c>
      <c r="O3911">
        <f>DATE(2026,1,1)-K3911</f>
        <v/>
      </c>
      <c r="P3911">
        <f>IF(G3911&gt;=2,"Repeat","One-time")</f>
        <v/>
      </c>
    </row>
    <row r="3912">
      <c r="A3912" t="inlineStr">
        <is>
          <t>C05301</t>
        </is>
      </c>
      <c r="B3912" t="inlineStr">
        <is>
          <t>Zoya Singh</t>
        </is>
      </c>
      <c r="C3912" t="inlineStr">
        <is>
          <t>East</t>
        </is>
      </c>
      <c r="D3912" t="inlineStr">
        <is>
          <t>Jamshedpur</t>
        </is>
      </c>
      <c r="E3912" t="inlineStr">
        <is>
          <t>No</t>
        </is>
      </c>
      <c r="F3912" t="inlineStr">
        <is>
          <t>At Risk</t>
        </is>
      </c>
      <c r="G3912" t="n">
        <v>3</v>
      </c>
      <c r="H3912" s="24" t="n">
        <v>25215.41</v>
      </c>
      <c r="I3912" s="24" t="n">
        <v>4180.59</v>
      </c>
      <c r="J3912" s="25" t="n">
        <v>45460</v>
      </c>
      <c r="K3912" s="25" t="n">
        <v>45717</v>
      </c>
      <c r="L3912" t="n">
        <v>2</v>
      </c>
      <c r="M3912" t="n">
        <v>3</v>
      </c>
      <c r="N3912" t="n">
        <v>3</v>
      </c>
      <c r="O3912">
        <f>DATE(2026,1,1)-K3912</f>
        <v/>
      </c>
      <c r="P3912">
        <f>IF(G3912&gt;=2,"Repeat","One-time")</f>
        <v/>
      </c>
    </row>
    <row r="3913">
      <c r="A3913" t="inlineStr">
        <is>
          <t>C07807</t>
        </is>
      </c>
      <c r="B3913" t="inlineStr">
        <is>
          <t>Aarav Mishra</t>
        </is>
      </c>
      <c r="C3913" t="inlineStr">
        <is>
          <t>East</t>
        </is>
      </c>
      <c r="D3913" t="inlineStr">
        <is>
          <t>Kolkata</t>
        </is>
      </c>
      <c r="E3913" t="inlineStr">
        <is>
          <t>Yes</t>
        </is>
      </c>
      <c r="F3913" t="inlineStr">
        <is>
          <t>Loyal</t>
        </is>
      </c>
      <c r="G3913" t="n">
        <v>7</v>
      </c>
      <c r="H3913" s="24" t="n">
        <v>25213.6</v>
      </c>
      <c r="I3913" s="24" t="n">
        <v>7227.74</v>
      </c>
      <c r="J3913" s="25" t="n">
        <v>45689</v>
      </c>
      <c r="K3913" s="25" t="n">
        <v>45975</v>
      </c>
      <c r="L3913" t="n">
        <v>4</v>
      </c>
      <c r="M3913" t="n">
        <v>4</v>
      </c>
      <c r="N3913" t="n">
        <v>3</v>
      </c>
      <c r="O3913">
        <f>DATE(2026,1,1)-K3913</f>
        <v/>
      </c>
      <c r="P3913">
        <f>IF(G3913&gt;=2,"Repeat","One-time")</f>
        <v/>
      </c>
    </row>
    <row r="3914">
      <c r="A3914" t="inlineStr">
        <is>
          <t>C09258</t>
        </is>
      </c>
      <c r="B3914" t="inlineStr">
        <is>
          <t>Pooja Mishra</t>
        </is>
      </c>
      <c r="C3914" t="inlineStr">
        <is>
          <t>Central</t>
        </is>
      </c>
      <c r="D3914" t="inlineStr">
        <is>
          <t>Indore</t>
        </is>
      </c>
      <c r="E3914" t="inlineStr">
        <is>
          <t>No</t>
        </is>
      </c>
      <c r="F3914" t="inlineStr">
        <is>
          <t>Occasional</t>
        </is>
      </c>
      <c r="G3914" t="n">
        <v>2</v>
      </c>
      <c r="H3914" s="24" t="n">
        <v>25185.11</v>
      </c>
      <c r="I3914" s="24" t="n">
        <v>4858.93</v>
      </c>
      <c r="J3914" s="25" t="n">
        <v>45844</v>
      </c>
      <c r="K3914" s="25" t="n">
        <v>46011</v>
      </c>
      <c r="L3914" t="n">
        <v>5</v>
      </c>
      <c r="M3914" t="n">
        <v>2</v>
      </c>
      <c r="N3914" t="n">
        <v>3</v>
      </c>
      <c r="O3914">
        <f>DATE(2026,1,1)-K3914</f>
        <v/>
      </c>
      <c r="P3914">
        <f>IF(G3914&gt;=2,"Repeat","One-time")</f>
        <v/>
      </c>
    </row>
    <row r="3915">
      <c r="A3915" t="inlineStr">
        <is>
          <t>C07428</t>
        </is>
      </c>
      <c r="B3915" t="inlineStr">
        <is>
          <t>Karan Singh</t>
        </is>
      </c>
      <c r="C3915" t="inlineStr">
        <is>
          <t>West</t>
        </is>
      </c>
      <c r="D3915" t="inlineStr">
        <is>
          <t>Mumbai</t>
        </is>
      </c>
      <c r="E3915" t="inlineStr">
        <is>
          <t>Yes</t>
        </is>
      </c>
      <c r="F3915" t="inlineStr">
        <is>
          <t>Occasional</t>
        </is>
      </c>
      <c r="G3915" t="n">
        <v>2</v>
      </c>
      <c r="H3915" s="24" t="n">
        <v>25184.35</v>
      </c>
      <c r="I3915" s="24" t="n">
        <v>4898.05</v>
      </c>
      <c r="J3915" s="25" t="n">
        <v>45702</v>
      </c>
      <c r="K3915" s="25" t="n">
        <v>45964</v>
      </c>
      <c r="L3915" t="n">
        <v>4</v>
      </c>
      <c r="M3915" t="n">
        <v>2</v>
      </c>
      <c r="N3915" t="n">
        <v>3</v>
      </c>
      <c r="O3915">
        <f>DATE(2026,1,1)-K3915</f>
        <v/>
      </c>
      <c r="P3915">
        <f>IF(G3915&gt;=2,"Repeat","One-time")</f>
        <v/>
      </c>
    </row>
    <row r="3916">
      <c r="A3916" t="inlineStr">
        <is>
          <t>C04735</t>
        </is>
      </c>
      <c r="B3916" t="inlineStr">
        <is>
          <t>Gurpreet Kapoor</t>
        </is>
      </c>
      <c r="C3916" t="inlineStr">
        <is>
          <t>North</t>
        </is>
      </c>
      <c r="D3916" t="inlineStr">
        <is>
          <t>Gurugram</t>
        </is>
      </c>
      <c r="E3916" t="inlineStr">
        <is>
          <t>No</t>
        </is>
      </c>
      <c r="F3916" t="inlineStr">
        <is>
          <t>At Risk</t>
        </is>
      </c>
      <c r="G3916" t="n">
        <v>3</v>
      </c>
      <c r="H3916" s="24" t="n">
        <v>25165.43</v>
      </c>
      <c r="I3916" s="24" t="n">
        <v>4424.65</v>
      </c>
      <c r="J3916" s="25" t="n">
        <v>45473</v>
      </c>
      <c r="K3916" s="25" t="n">
        <v>45541</v>
      </c>
      <c r="L3916" t="n">
        <v>2</v>
      </c>
      <c r="M3916" t="n">
        <v>3</v>
      </c>
      <c r="N3916" t="n">
        <v>3</v>
      </c>
      <c r="O3916">
        <f>DATE(2026,1,1)-K3916</f>
        <v/>
      </c>
      <c r="P3916">
        <f>IF(G3916&gt;=2,"Repeat","One-time")</f>
        <v/>
      </c>
    </row>
    <row r="3917">
      <c r="A3917" t="inlineStr">
        <is>
          <t>C00238</t>
        </is>
      </c>
      <c r="B3917" t="inlineStr">
        <is>
          <t>Pooja Kapoor</t>
        </is>
      </c>
      <c r="C3917" t="inlineStr">
        <is>
          <t>Central</t>
        </is>
      </c>
      <c r="D3917" t="inlineStr">
        <is>
          <t>Bhopal</t>
        </is>
      </c>
      <c r="E3917" t="inlineStr">
        <is>
          <t>Yes</t>
        </is>
      </c>
      <c r="F3917" t="inlineStr">
        <is>
          <t>New</t>
        </is>
      </c>
      <c r="G3917" t="n">
        <v>1</v>
      </c>
      <c r="H3917" s="24" t="n">
        <v>25165.42</v>
      </c>
      <c r="I3917" s="24" t="n">
        <v>2350.52</v>
      </c>
      <c r="J3917" s="25" t="n">
        <v>45951</v>
      </c>
      <c r="K3917" s="25" t="n">
        <v>45951</v>
      </c>
      <c r="L3917" t="n">
        <v>4</v>
      </c>
      <c r="M3917" t="n">
        <v>1</v>
      </c>
      <c r="N3917" t="n">
        <v>3</v>
      </c>
      <c r="O3917">
        <f>DATE(2026,1,1)-K3917</f>
        <v/>
      </c>
      <c r="P3917">
        <f>IF(G3917&gt;=2,"Repeat","One-time")</f>
        <v/>
      </c>
    </row>
    <row r="3918">
      <c r="A3918" t="inlineStr">
        <is>
          <t>C10209</t>
        </is>
      </c>
      <c r="B3918" t="inlineStr">
        <is>
          <t>Rohan Mehta</t>
        </is>
      </c>
      <c r="C3918" t="inlineStr">
        <is>
          <t>South</t>
        </is>
      </c>
      <c r="D3918" t="inlineStr">
        <is>
          <t>Hyderabad</t>
        </is>
      </c>
      <c r="E3918" t="inlineStr">
        <is>
          <t>No</t>
        </is>
      </c>
      <c r="F3918" t="inlineStr">
        <is>
          <t>New</t>
        </is>
      </c>
      <c r="G3918" t="n">
        <v>2</v>
      </c>
      <c r="H3918" s="24" t="n">
        <v>25155.69</v>
      </c>
      <c r="I3918" s="24" t="n">
        <v>2173.47</v>
      </c>
      <c r="J3918" s="25" t="n">
        <v>45938</v>
      </c>
      <c r="K3918" s="25" t="n">
        <v>46016</v>
      </c>
      <c r="L3918" t="n">
        <v>5</v>
      </c>
      <c r="M3918" t="n">
        <v>3</v>
      </c>
      <c r="N3918" t="n">
        <v>3</v>
      </c>
      <c r="O3918">
        <f>DATE(2026,1,1)-K3918</f>
        <v/>
      </c>
      <c r="P3918">
        <f>IF(G3918&gt;=2,"Repeat","One-time")</f>
        <v/>
      </c>
    </row>
    <row r="3919">
      <c r="A3919" t="inlineStr">
        <is>
          <t>C09713</t>
        </is>
      </c>
      <c r="B3919" t="inlineStr">
        <is>
          <t>Ayesha Mishra</t>
        </is>
      </c>
      <c r="C3919" t="inlineStr">
        <is>
          <t>West</t>
        </is>
      </c>
      <c r="D3919" t="inlineStr">
        <is>
          <t>Surat</t>
        </is>
      </c>
      <c r="E3919" t="inlineStr">
        <is>
          <t>Yes</t>
        </is>
      </c>
      <c r="F3919" t="inlineStr">
        <is>
          <t>Loyal</t>
        </is>
      </c>
      <c r="G3919" t="n">
        <v>5</v>
      </c>
      <c r="H3919" s="24" t="n">
        <v>25129.58</v>
      </c>
      <c r="I3919" s="24" t="n">
        <v>5622.82</v>
      </c>
      <c r="J3919" s="25" t="n">
        <v>45902</v>
      </c>
      <c r="K3919" s="25" t="n">
        <v>45982</v>
      </c>
      <c r="L3919" t="n">
        <v>4</v>
      </c>
      <c r="M3919" t="n">
        <v>4</v>
      </c>
      <c r="N3919" t="n">
        <v>3</v>
      </c>
      <c r="O3919">
        <f>DATE(2026,1,1)-K3919</f>
        <v/>
      </c>
      <c r="P3919">
        <f>IF(G3919&gt;=2,"Repeat","One-time")</f>
        <v/>
      </c>
    </row>
    <row r="3920">
      <c r="A3920" t="inlineStr">
        <is>
          <t>C10172</t>
        </is>
      </c>
      <c r="B3920" t="inlineStr">
        <is>
          <t>Shreya Mukherjee</t>
        </is>
      </c>
      <c r="C3920" t="inlineStr">
        <is>
          <t>South</t>
        </is>
      </c>
      <c r="D3920" t="inlineStr">
        <is>
          <t>Coimbatore</t>
        </is>
      </c>
      <c r="E3920" t="inlineStr">
        <is>
          <t>No</t>
        </is>
      </c>
      <c r="F3920" t="inlineStr">
        <is>
          <t>Loyal</t>
        </is>
      </c>
      <c r="G3920" t="n">
        <v>3</v>
      </c>
      <c r="H3920" s="24" t="n">
        <v>25114.47</v>
      </c>
      <c r="I3920" s="24" t="n">
        <v>5857.77</v>
      </c>
      <c r="J3920" s="25" t="n">
        <v>45910</v>
      </c>
      <c r="K3920" s="25" t="n">
        <v>45959</v>
      </c>
      <c r="L3920" t="n">
        <v>4</v>
      </c>
      <c r="M3920" t="n">
        <v>3</v>
      </c>
      <c r="N3920" t="n">
        <v>3</v>
      </c>
      <c r="O3920">
        <f>DATE(2026,1,1)-K3920</f>
        <v/>
      </c>
      <c r="P3920">
        <f>IF(G3920&gt;=2,"Repeat","One-time")</f>
        <v/>
      </c>
    </row>
    <row r="3921">
      <c r="A3921" t="inlineStr">
        <is>
          <t>C06843</t>
        </is>
      </c>
      <c r="B3921" t="inlineStr">
        <is>
          <t>Karan Sinha</t>
        </is>
      </c>
      <c r="C3921" t="inlineStr">
        <is>
          <t>West</t>
        </is>
      </c>
      <c r="D3921" t="inlineStr">
        <is>
          <t>Mumbai</t>
        </is>
      </c>
      <c r="E3921" t="inlineStr">
        <is>
          <t>Yes</t>
        </is>
      </c>
      <c r="F3921" t="inlineStr">
        <is>
          <t>Loyal</t>
        </is>
      </c>
      <c r="G3921" t="n">
        <v>4</v>
      </c>
      <c r="H3921" s="24" t="n">
        <v>25111.29</v>
      </c>
      <c r="I3921" s="24" t="n">
        <v>3644.48</v>
      </c>
      <c r="J3921" s="25" t="n">
        <v>45672</v>
      </c>
      <c r="K3921" s="25" t="n">
        <v>46005</v>
      </c>
      <c r="L3921" t="n">
        <v>5</v>
      </c>
      <c r="M3921" t="n">
        <v>3</v>
      </c>
      <c r="N3921" t="n">
        <v>3</v>
      </c>
      <c r="O3921">
        <f>DATE(2026,1,1)-K3921</f>
        <v/>
      </c>
      <c r="P3921">
        <f>IF(G3921&gt;=2,"Repeat","One-time")</f>
        <v/>
      </c>
    </row>
    <row r="3922">
      <c r="A3922" t="inlineStr">
        <is>
          <t>C07384</t>
        </is>
      </c>
      <c r="B3922" t="inlineStr">
        <is>
          <t>Rahul Banerjee</t>
        </is>
      </c>
      <c r="C3922" t="inlineStr">
        <is>
          <t>South</t>
        </is>
      </c>
      <c r="D3922" t="inlineStr">
        <is>
          <t>Kochi</t>
        </is>
      </c>
      <c r="E3922" t="inlineStr">
        <is>
          <t>Yes</t>
        </is>
      </c>
      <c r="F3922" t="inlineStr">
        <is>
          <t>Loyal</t>
        </is>
      </c>
      <c r="G3922" t="n">
        <v>3</v>
      </c>
      <c r="H3922" s="24" t="n">
        <v>25073.32</v>
      </c>
      <c r="I3922" s="24" t="n">
        <v>3429.06</v>
      </c>
      <c r="J3922" s="25" t="n">
        <v>45752</v>
      </c>
      <c r="K3922" s="25" t="n">
        <v>45843</v>
      </c>
      <c r="L3922" t="n">
        <v>3</v>
      </c>
      <c r="M3922" t="n">
        <v>3</v>
      </c>
      <c r="N3922" t="n">
        <v>3</v>
      </c>
      <c r="O3922">
        <f>DATE(2026,1,1)-K3922</f>
        <v/>
      </c>
      <c r="P3922">
        <f>IF(G3922&gt;=2,"Repeat","One-time")</f>
        <v/>
      </c>
    </row>
    <row r="3923">
      <c r="A3923" t="inlineStr">
        <is>
          <t>C04043</t>
        </is>
      </c>
      <c r="B3923" t="inlineStr">
        <is>
          <t>Diya Iyer</t>
        </is>
      </c>
      <c r="C3923" t="inlineStr">
        <is>
          <t>South</t>
        </is>
      </c>
      <c r="D3923" t="inlineStr">
        <is>
          <t>Chennai</t>
        </is>
      </c>
      <c r="E3923" t="inlineStr">
        <is>
          <t>No</t>
        </is>
      </c>
      <c r="F3923" t="inlineStr">
        <is>
          <t>Loyal</t>
        </is>
      </c>
      <c r="G3923" t="n">
        <v>4</v>
      </c>
      <c r="H3923" s="24" t="n">
        <v>25021.9</v>
      </c>
      <c r="I3923" s="24" t="n">
        <v>5133.02</v>
      </c>
      <c r="J3923" s="25" t="n">
        <v>45464</v>
      </c>
      <c r="K3923" s="25" t="n">
        <v>45908</v>
      </c>
      <c r="L3923" t="n">
        <v>3</v>
      </c>
      <c r="M3923" t="n">
        <v>3</v>
      </c>
      <c r="N3923" t="n">
        <v>3</v>
      </c>
      <c r="O3923">
        <f>DATE(2026,1,1)-K3923</f>
        <v/>
      </c>
      <c r="P3923">
        <f>IF(G3923&gt;=2,"Repeat","One-time")</f>
        <v/>
      </c>
    </row>
    <row r="3924">
      <c r="A3924" t="inlineStr">
        <is>
          <t>C05889</t>
        </is>
      </c>
      <c r="B3924" t="inlineStr">
        <is>
          <t>Rahul Kapoor</t>
        </is>
      </c>
      <c r="C3924" t="inlineStr">
        <is>
          <t>South</t>
        </is>
      </c>
      <c r="D3924" t="inlineStr">
        <is>
          <t>Bengaluru</t>
        </is>
      </c>
      <c r="E3924" t="inlineStr">
        <is>
          <t>No</t>
        </is>
      </c>
      <c r="F3924" t="inlineStr">
        <is>
          <t>At Risk</t>
        </is>
      </c>
      <c r="G3924" t="n">
        <v>4</v>
      </c>
      <c r="H3924" s="24" t="n">
        <v>25019.08</v>
      </c>
      <c r="I3924" s="24" t="n">
        <v>4656.52</v>
      </c>
      <c r="J3924" s="25" t="n">
        <v>45529</v>
      </c>
      <c r="K3924" s="25" t="n">
        <v>45688</v>
      </c>
      <c r="L3924" t="n">
        <v>2</v>
      </c>
      <c r="M3924" t="n">
        <v>3</v>
      </c>
      <c r="N3924" t="n">
        <v>3</v>
      </c>
      <c r="O3924">
        <f>DATE(2026,1,1)-K3924</f>
        <v/>
      </c>
      <c r="P3924">
        <f>IF(G3924&gt;=2,"Repeat","One-time")</f>
        <v/>
      </c>
    </row>
    <row r="3925">
      <c r="A3925" t="inlineStr">
        <is>
          <t>C01764</t>
        </is>
      </c>
      <c r="B3925" t="inlineStr">
        <is>
          <t>Maria Joshi</t>
        </is>
      </c>
      <c r="C3925" t="inlineStr">
        <is>
          <t>North</t>
        </is>
      </c>
      <c r="D3925" t="inlineStr">
        <is>
          <t>Jaipur</t>
        </is>
      </c>
      <c r="E3925" t="inlineStr">
        <is>
          <t>No</t>
        </is>
      </c>
      <c r="F3925" t="inlineStr">
        <is>
          <t>Hibernating</t>
        </is>
      </c>
      <c r="G3925" t="n">
        <v>2</v>
      </c>
      <c r="H3925" s="24" t="n">
        <v>25017.55</v>
      </c>
      <c r="I3925" s="24" t="n">
        <v>2074.62</v>
      </c>
      <c r="J3925" s="25" t="n">
        <v>45107</v>
      </c>
      <c r="K3925" s="25" t="n">
        <v>45121</v>
      </c>
      <c r="L3925" t="n">
        <v>1</v>
      </c>
      <c r="M3925" t="n">
        <v>2</v>
      </c>
      <c r="N3925" t="n">
        <v>3</v>
      </c>
      <c r="O3925">
        <f>DATE(2026,1,1)-K3925</f>
        <v/>
      </c>
      <c r="P3925">
        <f>IF(G3925&gt;=2,"Repeat","One-time")</f>
        <v/>
      </c>
    </row>
    <row r="3926">
      <c r="A3926" t="inlineStr">
        <is>
          <t>C02218</t>
        </is>
      </c>
      <c r="B3926" t="inlineStr">
        <is>
          <t>Manish Fernandes</t>
        </is>
      </c>
      <c r="C3926" t="inlineStr">
        <is>
          <t>West</t>
        </is>
      </c>
      <c r="D3926" t="inlineStr">
        <is>
          <t>Mumbai</t>
        </is>
      </c>
      <c r="E3926" t="inlineStr">
        <is>
          <t>No</t>
        </is>
      </c>
      <c r="F3926" t="inlineStr">
        <is>
          <t>At Risk</t>
        </is>
      </c>
      <c r="G3926" t="n">
        <v>3</v>
      </c>
      <c r="H3926" s="24" t="n">
        <v>24996.7</v>
      </c>
      <c r="I3926" s="24" t="n">
        <v>3109.65</v>
      </c>
      <c r="J3926" s="25" t="n">
        <v>45137</v>
      </c>
      <c r="K3926" s="25" t="n">
        <v>45174</v>
      </c>
      <c r="L3926" t="n">
        <v>1</v>
      </c>
      <c r="M3926" t="n">
        <v>3</v>
      </c>
      <c r="N3926" t="n">
        <v>3</v>
      </c>
      <c r="O3926">
        <f>DATE(2026,1,1)-K3926</f>
        <v/>
      </c>
      <c r="P3926">
        <f>IF(G3926&gt;=2,"Repeat","One-time")</f>
        <v/>
      </c>
    </row>
    <row r="3927">
      <c r="A3927" t="inlineStr">
        <is>
          <t>C04697</t>
        </is>
      </c>
      <c r="B3927" t="inlineStr">
        <is>
          <t>Neha Prasad</t>
        </is>
      </c>
      <c r="C3927" t="inlineStr">
        <is>
          <t>South</t>
        </is>
      </c>
      <c r="D3927" t="inlineStr">
        <is>
          <t>Bengaluru</t>
        </is>
      </c>
      <c r="E3927" t="inlineStr">
        <is>
          <t>Yes</t>
        </is>
      </c>
      <c r="F3927" t="inlineStr">
        <is>
          <t>Occasional</t>
        </is>
      </c>
      <c r="G3927" t="n">
        <v>2</v>
      </c>
      <c r="H3927" s="24" t="n">
        <v>24970.16</v>
      </c>
      <c r="I3927" s="24" t="n">
        <v>3061.63</v>
      </c>
      <c r="J3927" s="25" t="n">
        <v>45488</v>
      </c>
      <c r="K3927" s="25" t="n">
        <v>45991</v>
      </c>
      <c r="L3927" t="n">
        <v>5</v>
      </c>
      <c r="M3927" t="n">
        <v>2</v>
      </c>
      <c r="N3927" t="n">
        <v>3</v>
      </c>
      <c r="O3927">
        <f>DATE(2026,1,1)-K3927</f>
        <v/>
      </c>
      <c r="P3927">
        <f>IF(G3927&gt;=2,"Repeat","One-time")</f>
        <v/>
      </c>
    </row>
    <row r="3928">
      <c r="A3928" t="inlineStr">
        <is>
          <t>C00489</t>
        </is>
      </c>
      <c r="B3928" t="inlineStr">
        <is>
          <t>Riya Rao</t>
        </is>
      </c>
      <c r="C3928" t="inlineStr">
        <is>
          <t>South</t>
        </is>
      </c>
      <c r="D3928" t="inlineStr">
        <is>
          <t>Chennai</t>
        </is>
      </c>
      <c r="E3928" t="inlineStr">
        <is>
          <t>Yes</t>
        </is>
      </c>
      <c r="F3928" t="inlineStr">
        <is>
          <t>At Risk</t>
        </is>
      </c>
      <c r="G3928" t="n">
        <v>3</v>
      </c>
      <c r="H3928" s="24" t="n">
        <v>24951.6</v>
      </c>
      <c r="I3928" s="24" t="n">
        <v>3417.49</v>
      </c>
      <c r="J3928" s="25" t="n">
        <v>44928</v>
      </c>
      <c r="K3928" s="25" t="n">
        <v>45205</v>
      </c>
      <c r="L3928" t="n">
        <v>1</v>
      </c>
      <c r="M3928" t="n">
        <v>3</v>
      </c>
      <c r="N3928" t="n">
        <v>3</v>
      </c>
      <c r="O3928">
        <f>DATE(2026,1,1)-K3928</f>
        <v/>
      </c>
      <c r="P3928">
        <f>IF(G3928&gt;=2,"Repeat","One-time")</f>
        <v/>
      </c>
    </row>
    <row r="3929">
      <c r="A3929" t="inlineStr">
        <is>
          <t>C07243</t>
        </is>
      </c>
      <c r="B3929" t="inlineStr">
        <is>
          <t>Maria Mehta</t>
        </is>
      </c>
      <c r="C3929" t="inlineStr">
        <is>
          <t>Central</t>
        </is>
      </c>
      <c r="D3929" t="inlineStr">
        <is>
          <t>Bhopal</t>
        </is>
      </c>
      <c r="E3929" t="inlineStr">
        <is>
          <t>No</t>
        </is>
      </c>
      <c r="F3929" t="inlineStr">
        <is>
          <t>Loyal</t>
        </is>
      </c>
      <c r="G3929" t="n">
        <v>7</v>
      </c>
      <c r="H3929" s="24" t="n">
        <v>24910.28</v>
      </c>
      <c r="I3929" s="24" t="n">
        <v>7398</v>
      </c>
      <c r="J3929" s="25" t="n">
        <v>45643</v>
      </c>
      <c r="K3929" s="25" t="n">
        <v>46019</v>
      </c>
      <c r="L3929" t="n">
        <v>5</v>
      </c>
      <c r="M3929" t="n">
        <v>4</v>
      </c>
      <c r="N3929" t="n">
        <v>3</v>
      </c>
      <c r="O3929">
        <f>DATE(2026,1,1)-K3929</f>
        <v/>
      </c>
      <c r="P3929">
        <f>IF(G3929&gt;=2,"Repeat","One-time")</f>
        <v/>
      </c>
    </row>
    <row r="3930">
      <c r="A3930" t="inlineStr">
        <is>
          <t>C11802</t>
        </is>
      </c>
      <c r="B3930" t="inlineStr">
        <is>
          <t>Tanvi Sharma</t>
        </is>
      </c>
      <c r="C3930" t="inlineStr">
        <is>
          <t>South</t>
        </is>
      </c>
      <c r="D3930" t="inlineStr">
        <is>
          <t>Bengaluru</t>
        </is>
      </c>
      <c r="E3930" t="inlineStr">
        <is>
          <t>No</t>
        </is>
      </c>
      <c r="F3930" t="inlineStr">
        <is>
          <t>New</t>
        </is>
      </c>
      <c r="G3930" t="n">
        <v>2</v>
      </c>
      <c r="H3930" s="24" t="n">
        <v>24906.27</v>
      </c>
      <c r="I3930" s="24" t="n">
        <v>4857.33</v>
      </c>
      <c r="J3930" s="25" t="n">
        <v>46007</v>
      </c>
      <c r="K3930" s="25" t="n">
        <v>46019</v>
      </c>
      <c r="L3930" t="n">
        <v>5</v>
      </c>
      <c r="M3930" t="n">
        <v>3</v>
      </c>
      <c r="N3930" t="n">
        <v>3</v>
      </c>
      <c r="O3930">
        <f>DATE(2026,1,1)-K3930</f>
        <v/>
      </c>
      <c r="P3930">
        <f>IF(G3930&gt;=2,"Repeat","One-time")</f>
        <v/>
      </c>
    </row>
    <row r="3931">
      <c r="A3931" t="inlineStr">
        <is>
          <t>C04886</t>
        </is>
      </c>
      <c r="B3931" t="inlineStr">
        <is>
          <t>Vivaan Agarwal</t>
        </is>
      </c>
      <c r="C3931" t="inlineStr">
        <is>
          <t>South</t>
        </is>
      </c>
      <c r="D3931" t="inlineStr">
        <is>
          <t>Hyderabad</t>
        </is>
      </c>
      <c r="E3931" t="inlineStr">
        <is>
          <t>No</t>
        </is>
      </c>
      <c r="F3931" t="inlineStr">
        <is>
          <t>At Risk</t>
        </is>
      </c>
      <c r="G3931" t="n">
        <v>3</v>
      </c>
      <c r="H3931" s="24" t="n">
        <v>24902.07</v>
      </c>
      <c r="I3931" s="24" t="n">
        <v>3856.4</v>
      </c>
      <c r="J3931" s="25" t="n">
        <v>45399</v>
      </c>
      <c r="K3931" s="25" t="n">
        <v>45573</v>
      </c>
      <c r="L3931" t="n">
        <v>2</v>
      </c>
      <c r="M3931" t="n">
        <v>3</v>
      </c>
      <c r="N3931" t="n">
        <v>3</v>
      </c>
      <c r="O3931">
        <f>DATE(2026,1,1)-K3931</f>
        <v/>
      </c>
      <c r="P3931">
        <f>IF(G3931&gt;=2,"Repeat","One-time")</f>
        <v/>
      </c>
    </row>
    <row r="3932">
      <c r="A3932" t="inlineStr">
        <is>
          <t>C08167</t>
        </is>
      </c>
      <c r="B3932" t="inlineStr">
        <is>
          <t>Priya Yadav</t>
        </is>
      </c>
      <c r="C3932" t="inlineStr">
        <is>
          <t>North</t>
        </is>
      </c>
      <c r="D3932" t="inlineStr">
        <is>
          <t>Jaipur</t>
        </is>
      </c>
      <c r="E3932" t="inlineStr">
        <is>
          <t>No</t>
        </is>
      </c>
      <c r="F3932" t="inlineStr">
        <is>
          <t>Loyal</t>
        </is>
      </c>
      <c r="G3932" t="n">
        <v>4</v>
      </c>
      <c r="H3932" s="24" t="n">
        <v>24901.56</v>
      </c>
      <c r="I3932" s="24" t="n">
        <v>5220.29</v>
      </c>
      <c r="J3932" s="25" t="n">
        <v>45757</v>
      </c>
      <c r="K3932" s="25" t="n">
        <v>45904</v>
      </c>
      <c r="L3932" t="n">
        <v>3</v>
      </c>
      <c r="M3932" t="n">
        <v>4</v>
      </c>
      <c r="N3932" t="n">
        <v>3</v>
      </c>
      <c r="O3932">
        <f>DATE(2026,1,1)-K3932</f>
        <v/>
      </c>
      <c r="P3932">
        <f>IF(G3932&gt;=2,"Repeat","One-time")</f>
        <v/>
      </c>
    </row>
    <row r="3933">
      <c r="A3933" t="inlineStr">
        <is>
          <t>C08574</t>
        </is>
      </c>
      <c r="B3933" t="inlineStr">
        <is>
          <t>Ritu Bose</t>
        </is>
      </c>
      <c r="C3933" t="inlineStr">
        <is>
          <t>South</t>
        </is>
      </c>
      <c r="D3933" t="inlineStr">
        <is>
          <t>Chennai</t>
        </is>
      </c>
      <c r="E3933" t="inlineStr">
        <is>
          <t>No</t>
        </is>
      </c>
      <c r="F3933" t="inlineStr">
        <is>
          <t>Loyal</t>
        </is>
      </c>
      <c r="G3933" t="n">
        <v>3</v>
      </c>
      <c r="H3933" s="24" t="n">
        <v>24880.69</v>
      </c>
      <c r="I3933" s="24" t="n">
        <v>3294.85</v>
      </c>
      <c r="J3933" s="25" t="n">
        <v>45815</v>
      </c>
      <c r="K3933" s="25" t="n">
        <v>45980</v>
      </c>
      <c r="L3933" t="n">
        <v>4</v>
      </c>
      <c r="M3933" t="n">
        <v>3</v>
      </c>
      <c r="N3933" t="n">
        <v>3</v>
      </c>
      <c r="O3933">
        <f>DATE(2026,1,1)-K3933</f>
        <v/>
      </c>
      <c r="P3933">
        <f>IF(G3933&gt;=2,"Repeat","One-time")</f>
        <v/>
      </c>
    </row>
    <row r="3934">
      <c r="A3934" t="inlineStr">
        <is>
          <t>C04086</t>
        </is>
      </c>
      <c r="B3934" t="inlineStr">
        <is>
          <t>Maria Khan</t>
        </is>
      </c>
      <c r="C3934" t="inlineStr">
        <is>
          <t>West</t>
        </is>
      </c>
      <c r="D3934" t="inlineStr">
        <is>
          <t>Pune</t>
        </is>
      </c>
      <c r="E3934" t="inlineStr">
        <is>
          <t>No</t>
        </is>
      </c>
      <c r="F3934" t="inlineStr">
        <is>
          <t>At Risk</t>
        </is>
      </c>
      <c r="G3934" t="n">
        <v>3</v>
      </c>
      <c r="H3934" s="24" t="n">
        <v>24878.46</v>
      </c>
      <c r="I3934" s="24" t="n">
        <v>5000.87</v>
      </c>
      <c r="J3934" s="25" t="n">
        <v>45500</v>
      </c>
      <c r="K3934" s="25" t="n">
        <v>45648</v>
      </c>
      <c r="L3934" t="n">
        <v>2</v>
      </c>
      <c r="M3934" t="n">
        <v>3</v>
      </c>
      <c r="N3934" t="n">
        <v>3</v>
      </c>
      <c r="O3934">
        <f>DATE(2026,1,1)-K3934</f>
        <v/>
      </c>
      <c r="P3934">
        <f>IF(G3934&gt;=2,"Repeat","One-time")</f>
        <v/>
      </c>
    </row>
    <row r="3935">
      <c r="A3935" t="inlineStr">
        <is>
          <t>C03652</t>
        </is>
      </c>
      <c r="B3935" t="inlineStr">
        <is>
          <t>Vikram Reddy</t>
        </is>
      </c>
      <c r="C3935" t="inlineStr">
        <is>
          <t>West</t>
        </is>
      </c>
      <c r="D3935" t="inlineStr">
        <is>
          <t>Pune</t>
        </is>
      </c>
      <c r="E3935" t="inlineStr">
        <is>
          <t>No</t>
        </is>
      </c>
      <c r="F3935" t="inlineStr">
        <is>
          <t>Loyal</t>
        </is>
      </c>
      <c r="G3935" t="n">
        <v>3</v>
      </c>
      <c r="H3935" s="24" t="n">
        <v>24874.17</v>
      </c>
      <c r="I3935" s="24" t="n">
        <v>3650.78</v>
      </c>
      <c r="J3935" s="25" t="n">
        <v>45269</v>
      </c>
      <c r="K3935" s="25" t="n">
        <v>45955</v>
      </c>
      <c r="L3935" t="n">
        <v>4</v>
      </c>
      <c r="M3935" t="n">
        <v>3</v>
      </c>
      <c r="N3935" t="n">
        <v>3</v>
      </c>
      <c r="O3935">
        <f>DATE(2026,1,1)-K3935</f>
        <v/>
      </c>
      <c r="P3935">
        <f>IF(G3935&gt;=2,"Repeat","One-time")</f>
        <v/>
      </c>
    </row>
    <row r="3936">
      <c r="A3936" t="inlineStr">
        <is>
          <t>C05526</t>
        </is>
      </c>
      <c r="B3936" t="inlineStr">
        <is>
          <t>Pooja Khan</t>
        </is>
      </c>
      <c r="C3936" t="inlineStr">
        <is>
          <t>West</t>
        </is>
      </c>
      <c r="D3936" t="inlineStr">
        <is>
          <t>Ahmedabad</t>
        </is>
      </c>
      <c r="E3936" t="inlineStr">
        <is>
          <t>Yes</t>
        </is>
      </c>
      <c r="F3936" t="inlineStr">
        <is>
          <t>Loyal</t>
        </is>
      </c>
      <c r="G3936" t="n">
        <v>7</v>
      </c>
      <c r="H3936" s="24" t="n">
        <v>24852.49</v>
      </c>
      <c r="I3936" s="24" t="n">
        <v>7254.73</v>
      </c>
      <c r="J3936" s="25" t="n">
        <v>45608</v>
      </c>
      <c r="K3936" s="25" t="n">
        <v>45899</v>
      </c>
      <c r="L3936" t="n">
        <v>3</v>
      </c>
      <c r="M3936" t="n">
        <v>4</v>
      </c>
      <c r="N3936" t="n">
        <v>3</v>
      </c>
      <c r="O3936">
        <f>DATE(2026,1,1)-K3936</f>
        <v/>
      </c>
      <c r="P3936">
        <f>IF(G3936&gt;=2,"Repeat","One-time")</f>
        <v/>
      </c>
    </row>
    <row r="3937">
      <c r="A3937" t="inlineStr">
        <is>
          <t>C03265</t>
        </is>
      </c>
      <c r="B3937" t="inlineStr">
        <is>
          <t>Harpreet Gupta</t>
        </is>
      </c>
      <c r="C3937" t="inlineStr">
        <is>
          <t>West</t>
        </is>
      </c>
      <c r="D3937" t="inlineStr">
        <is>
          <t>Mumbai</t>
        </is>
      </c>
      <c r="E3937" t="inlineStr">
        <is>
          <t>No</t>
        </is>
      </c>
      <c r="F3937" t="inlineStr">
        <is>
          <t>At Risk</t>
        </is>
      </c>
      <c r="G3937" t="n">
        <v>3</v>
      </c>
      <c r="H3937" s="24" t="n">
        <v>24841.63</v>
      </c>
      <c r="I3937" s="24" t="n">
        <v>4032.75</v>
      </c>
      <c r="J3937" s="25" t="n">
        <v>45276</v>
      </c>
      <c r="K3937" s="25" t="n">
        <v>45415</v>
      </c>
      <c r="L3937" t="n">
        <v>1</v>
      </c>
      <c r="M3937" t="n">
        <v>3</v>
      </c>
      <c r="N3937" t="n">
        <v>3</v>
      </c>
      <c r="O3937">
        <f>DATE(2026,1,1)-K3937</f>
        <v/>
      </c>
      <c r="P3937">
        <f>IF(G3937&gt;=2,"Repeat","One-time")</f>
        <v/>
      </c>
    </row>
    <row r="3938">
      <c r="A3938" t="inlineStr">
        <is>
          <t>C02593</t>
        </is>
      </c>
      <c r="B3938" t="inlineStr">
        <is>
          <t>Pooja Mishra</t>
        </is>
      </c>
      <c r="C3938" t="inlineStr">
        <is>
          <t>North</t>
        </is>
      </c>
      <c r="D3938" t="inlineStr">
        <is>
          <t>Delhi</t>
        </is>
      </c>
      <c r="E3938" t="inlineStr">
        <is>
          <t>No</t>
        </is>
      </c>
      <c r="F3938" t="inlineStr">
        <is>
          <t>Hibernating</t>
        </is>
      </c>
      <c r="G3938" t="n">
        <v>2</v>
      </c>
      <c r="H3938" s="24" t="n">
        <v>24839.75</v>
      </c>
      <c r="I3938" s="24" t="n">
        <v>4253.65</v>
      </c>
      <c r="J3938" s="25" t="n">
        <v>45199</v>
      </c>
      <c r="K3938" s="25" t="n">
        <v>45209</v>
      </c>
      <c r="L3938" t="n">
        <v>1</v>
      </c>
      <c r="M3938" t="n">
        <v>2</v>
      </c>
      <c r="N3938" t="n">
        <v>3</v>
      </c>
      <c r="O3938">
        <f>DATE(2026,1,1)-K3938</f>
        <v/>
      </c>
      <c r="P3938">
        <f>IF(G3938&gt;=2,"Repeat","One-time")</f>
        <v/>
      </c>
    </row>
    <row r="3939">
      <c r="A3939" t="inlineStr">
        <is>
          <t>C04285</t>
        </is>
      </c>
      <c r="B3939" t="inlineStr">
        <is>
          <t>Joseph Kumar</t>
        </is>
      </c>
      <c r="C3939" t="inlineStr">
        <is>
          <t>West</t>
        </is>
      </c>
      <c r="D3939" t="inlineStr">
        <is>
          <t>Mumbai</t>
        </is>
      </c>
      <c r="E3939" t="inlineStr">
        <is>
          <t>No</t>
        </is>
      </c>
      <c r="F3939" t="inlineStr">
        <is>
          <t>At Risk</t>
        </is>
      </c>
      <c r="G3939" t="n">
        <v>3</v>
      </c>
      <c r="H3939" s="24" t="n">
        <v>24805.5</v>
      </c>
      <c r="I3939" s="24" t="n">
        <v>2979.99</v>
      </c>
      <c r="J3939" s="25" t="n">
        <v>45353</v>
      </c>
      <c r="K3939" s="25" t="n">
        <v>45545</v>
      </c>
      <c r="L3939" t="n">
        <v>2</v>
      </c>
      <c r="M3939" t="n">
        <v>3</v>
      </c>
      <c r="N3939" t="n">
        <v>3</v>
      </c>
      <c r="O3939">
        <f>DATE(2026,1,1)-K3939</f>
        <v/>
      </c>
      <c r="P3939">
        <f>IF(G3939&gt;=2,"Repeat","One-time")</f>
        <v/>
      </c>
    </row>
    <row r="3940">
      <c r="A3940" t="inlineStr">
        <is>
          <t>C10924</t>
        </is>
      </c>
      <c r="B3940" t="inlineStr">
        <is>
          <t>Priya Sinha</t>
        </is>
      </c>
      <c r="C3940" t="inlineStr">
        <is>
          <t>North</t>
        </is>
      </c>
      <c r="D3940" t="inlineStr">
        <is>
          <t>Gurugram</t>
        </is>
      </c>
      <c r="E3940" t="inlineStr">
        <is>
          <t>No</t>
        </is>
      </c>
      <c r="F3940" t="inlineStr">
        <is>
          <t>Loyal</t>
        </is>
      </c>
      <c r="G3940" t="n">
        <v>3</v>
      </c>
      <c r="H3940" s="24" t="n">
        <v>24802.17</v>
      </c>
      <c r="I3940" s="24" t="n">
        <v>2624.16</v>
      </c>
      <c r="J3940" s="25" t="n">
        <v>45931</v>
      </c>
      <c r="K3940" s="25" t="n">
        <v>45990</v>
      </c>
      <c r="L3940" t="n">
        <v>5</v>
      </c>
      <c r="M3940" t="n">
        <v>3</v>
      </c>
      <c r="N3940" t="n">
        <v>3</v>
      </c>
      <c r="O3940">
        <f>DATE(2026,1,1)-K3940</f>
        <v/>
      </c>
      <c r="P3940">
        <f>IF(G3940&gt;=2,"Repeat","One-time")</f>
        <v/>
      </c>
    </row>
    <row r="3941">
      <c r="A3941" t="inlineStr">
        <is>
          <t>C10190</t>
        </is>
      </c>
      <c r="B3941" t="inlineStr">
        <is>
          <t>Imran Singh</t>
        </is>
      </c>
      <c r="C3941" t="inlineStr">
        <is>
          <t>West</t>
        </is>
      </c>
      <c r="D3941" t="inlineStr">
        <is>
          <t>Pune</t>
        </is>
      </c>
      <c r="E3941" t="inlineStr">
        <is>
          <t>Yes</t>
        </is>
      </c>
      <c r="F3941" t="inlineStr">
        <is>
          <t>Loyal</t>
        </is>
      </c>
      <c r="G3941" t="n">
        <v>4</v>
      </c>
      <c r="H3941" s="24" t="n">
        <v>24799.47</v>
      </c>
      <c r="I3941" s="24" t="n">
        <v>3476.43</v>
      </c>
      <c r="J3941" s="25" t="n">
        <v>45919</v>
      </c>
      <c r="K3941" s="25" t="n">
        <v>46004</v>
      </c>
      <c r="L3941" t="n">
        <v>5</v>
      </c>
      <c r="M3941" t="n">
        <v>4</v>
      </c>
      <c r="N3941" t="n">
        <v>3</v>
      </c>
      <c r="O3941">
        <f>DATE(2026,1,1)-K3941</f>
        <v/>
      </c>
      <c r="P3941">
        <f>IF(G3941&gt;=2,"Repeat","One-time")</f>
        <v/>
      </c>
    </row>
    <row r="3942">
      <c r="A3942" t="inlineStr">
        <is>
          <t>C09001</t>
        </is>
      </c>
      <c r="B3942" t="inlineStr">
        <is>
          <t>Sneha Patel</t>
        </is>
      </c>
      <c r="C3942" t="inlineStr">
        <is>
          <t>North</t>
        </is>
      </c>
      <c r="D3942" t="inlineStr">
        <is>
          <t>Gurugram</t>
        </is>
      </c>
      <c r="E3942" t="inlineStr">
        <is>
          <t>Yes</t>
        </is>
      </c>
      <c r="F3942" t="inlineStr">
        <is>
          <t>Occasional</t>
        </is>
      </c>
      <c r="G3942" t="n">
        <v>2</v>
      </c>
      <c r="H3942" s="24" t="n">
        <v>24788.97</v>
      </c>
      <c r="I3942" s="24" t="n">
        <v>6913.17</v>
      </c>
      <c r="J3942" s="25" t="n">
        <v>45779</v>
      </c>
      <c r="K3942" s="25" t="n">
        <v>45882</v>
      </c>
      <c r="L3942" t="n">
        <v>3</v>
      </c>
      <c r="M3942" t="n">
        <v>2</v>
      </c>
      <c r="N3942" t="n">
        <v>3</v>
      </c>
      <c r="O3942">
        <f>DATE(2026,1,1)-K3942</f>
        <v/>
      </c>
      <c r="P3942">
        <f>IF(G3942&gt;=2,"Repeat","One-time")</f>
        <v/>
      </c>
    </row>
    <row r="3943">
      <c r="A3943" t="inlineStr">
        <is>
          <t>C04317</t>
        </is>
      </c>
      <c r="B3943" t="inlineStr">
        <is>
          <t>Sneha Agarwal</t>
        </is>
      </c>
      <c r="C3943" t="inlineStr">
        <is>
          <t>South</t>
        </is>
      </c>
      <c r="D3943" t="inlineStr">
        <is>
          <t>Chennai</t>
        </is>
      </c>
      <c r="E3943" t="inlineStr">
        <is>
          <t>No</t>
        </is>
      </c>
      <c r="F3943" t="inlineStr">
        <is>
          <t>Loyal</t>
        </is>
      </c>
      <c r="G3943" t="n">
        <v>5</v>
      </c>
      <c r="H3943" s="24" t="n">
        <v>24788.52</v>
      </c>
      <c r="I3943" s="24" t="n">
        <v>4332.48</v>
      </c>
      <c r="J3943" s="25" t="n">
        <v>45472</v>
      </c>
      <c r="K3943" s="25" t="n">
        <v>45996</v>
      </c>
      <c r="L3943" t="n">
        <v>5</v>
      </c>
      <c r="M3943" t="n">
        <v>4</v>
      </c>
      <c r="N3943" t="n">
        <v>3</v>
      </c>
      <c r="O3943">
        <f>DATE(2026,1,1)-K3943</f>
        <v/>
      </c>
      <c r="P3943">
        <f>IF(G3943&gt;=2,"Repeat","One-time")</f>
        <v/>
      </c>
    </row>
    <row r="3944">
      <c r="A3944" t="inlineStr">
        <is>
          <t>C02481</t>
        </is>
      </c>
      <c r="B3944" t="inlineStr">
        <is>
          <t>Amit Singh</t>
        </is>
      </c>
      <c r="C3944" t="inlineStr">
        <is>
          <t>North</t>
        </is>
      </c>
      <c r="D3944" t="inlineStr">
        <is>
          <t>Delhi</t>
        </is>
      </c>
      <c r="E3944" t="inlineStr">
        <is>
          <t>No</t>
        </is>
      </c>
      <c r="F3944" t="inlineStr">
        <is>
          <t>At Risk</t>
        </is>
      </c>
      <c r="G3944" t="n">
        <v>7</v>
      </c>
      <c r="H3944" s="24" t="n">
        <v>24787.34</v>
      </c>
      <c r="I3944" s="24" t="n">
        <v>6567.59</v>
      </c>
      <c r="J3944" s="25" t="n">
        <v>45222</v>
      </c>
      <c r="K3944" s="25" t="n">
        <v>45658</v>
      </c>
      <c r="L3944" t="n">
        <v>2</v>
      </c>
      <c r="M3944" t="n">
        <v>4</v>
      </c>
      <c r="N3944" t="n">
        <v>3</v>
      </c>
      <c r="O3944">
        <f>DATE(2026,1,1)-K3944</f>
        <v/>
      </c>
      <c r="P3944">
        <f>IF(G3944&gt;=2,"Repeat","One-time")</f>
        <v/>
      </c>
    </row>
    <row r="3945">
      <c r="A3945" t="inlineStr">
        <is>
          <t>C03956</t>
        </is>
      </c>
      <c r="B3945" t="inlineStr">
        <is>
          <t>Vikram Rao</t>
        </is>
      </c>
      <c r="C3945" t="inlineStr">
        <is>
          <t>East</t>
        </is>
      </c>
      <c r="D3945" t="inlineStr">
        <is>
          <t>Kolkata</t>
        </is>
      </c>
      <c r="E3945" t="inlineStr">
        <is>
          <t>No</t>
        </is>
      </c>
      <c r="F3945" t="inlineStr">
        <is>
          <t>At Risk</t>
        </is>
      </c>
      <c r="G3945" t="n">
        <v>4</v>
      </c>
      <c r="H3945" s="24" t="n">
        <v>24769.73</v>
      </c>
      <c r="I3945" s="24" t="n">
        <v>5398.13</v>
      </c>
      <c r="J3945" s="25" t="n">
        <v>45335</v>
      </c>
      <c r="K3945" s="25" t="n">
        <v>45737</v>
      </c>
      <c r="L3945" t="n">
        <v>2</v>
      </c>
      <c r="M3945" t="n">
        <v>3</v>
      </c>
      <c r="N3945" t="n">
        <v>3</v>
      </c>
      <c r="O3945">
        <f>DATE(2026,1,1)-K3945</f>
        <v/>
      </c>
      <c r="P3945">
        <f>IF(G3945&gt;=2,"Repeat","One-time")</f>
        <v/>
      </c>
    </row>
    <row r="3946">
      <c r="A3946" t="inlineStr">
        <is>
          <t>C09604</t>
        </is>
      </c>
      <c r="B3946" t="inlineStr">
        <is>
          <t>Aditya Menon</t>
        </is>
      </c>
      <c r="C3946" t="inlineStr">
        <is>
          <t>East</t>
        </is>
      </c>
      <c r="D3946" t="inlineStr">
        <is>
          <t>Kolkata</t>
        </is>
      </c>
      <c r="E3946" t="inlineStr">
        <is>
          <t>Yes</t>
        </is>
      </c>
      <c r="F3946" t="inlineStr">
        <is>
          <t>Loyal</t>
        </is>
      </c>
      <c r="G3946" t="n">
        <v>3</v>
      </c>
      <c r="H3946" s="24" t="n">
        <v>24763.77</v>
      </c>
      <c r="I3946" s="24" t="n">
        <v>2288.62</v>
      </c>
      <c r="J3946" s="25" t="n">
        <v>45819</v>
      </c>
      <c r="K3946" s="25" t="n">
        <v>45884</v>
      </c>
      <c r="L3946" t="n">
        <v>3</v>
      </c>
      <c r="M3946" t="n">
        <v>3</v>
      </c>
      <c r="N3946" t="n">
        <v>3</v>
      </c>
      <c r="O3946">
        <f>DATE(2026,1,1)-K3946</f>
        <v/>
      </c>
      <c r="P3946">
        <f>IF(G3946&gt;=2,"Repeat","One-time")</f>
        <v/>
      </c>
    </row>
    <row r="3947">
      <c r="A3947" t="inlineStr">
        <is>
          <t>C02963</t>
        </is>
      </c>
      <c r="B3947" t="inlineStr">
        <is>
          <t>Maria Nair</t>
        </is>
      </c>
      <c r="C3947" t="inlineStr">
        <is>
          <t>North</t>
        </is>
      </c>
      <c r="D3947" t="inlineStr">
        <is>
          <t>Delhi</t>
        </is>
      </c>
      <c r="E3947" t="inlineStr">
        <is>
          <t>Yes</t>
        </is>
      </c>
      <c r="F3947" t="inlineStr">
        <is>
          <t>At Risk</t>
        </is>
      </c>
      <c r="G3947" t="n">
        <v>3</v>
      </c>
      <c r="H3947" s="24" t="n">
        <v>24754.66</v>
      </c>
      <c r="I3947" s="24" t="n">
        <v>2079.2</v>
      </c>
      <c r="J3947" s="25" t="n">
        <v>45305</v>
      </c>
      <c r="K3947" s="25" t="n">
        <v>45613</v>
      </c>
      <c r="L3947" t="n">
        <v>2</v>
      </c>
      <c r="M3947" t="n">
        <v>3</v>
      </c>
      <c r="N3947" t="n">
        <v>3</v>
      </c>
      <c r="O3947">
        <f>DATE(2026,1,1)-K3947</f>
        <v/>
      </c>
      <c r="P3947">
        <f>IF(G3947&gt;=2,"Repeat","One-time")</f>
        <v/>
      </c>
    </row>
    <row r="3948">
      <c r="A3948" t="inlineStr">
        <is>
          <t>C06398</t>
        </is>
      </c>
      <c r="B3948" t="inlineStr">
        <is>
          <t>Neha Kumar</t>
        </is>
      </c>
      <c r="C3948" t="inlineStr">
        <is>
          <t>North</t>
        </is>
      </c>
      <c r="D3948" t="inlineStr">
        <is>
          <t>Delhi</t>
        </is>
      </c>
      <c r="E3948" t="inlineStr">
        <is>
          <t>Yes</t>
        </is>
      </c>
      <c r="F3948" t="inlineStr">
        <is>
          <t>Loyal</t>
        </is>
      </c>
      <c r="G3948" t="n">
        <v>4</v>
      </c>
      <c r="H3948" s="24" t="n">
        <v>24752.49</v>
      </c>
      <c r="I3948" s="24" t="n">
        <v>3049.89</v>
      </c>
      <c r="J3948" s="25" t="n">
        <v>45634</v>
      </c>
      <c r="K3948" s="25" t="n">
        <v>45926</v>
      </c>
      <c r="L3948" t="n">
        <v>3</v>
      </c>
      <c r="M3948" t="n">
        <v>3</v>
      </c>
      <c r="N3948" t="n">
        <v>3</v>
      </c>
      <c r="O3948">
        <f>DATE(2026,1,1)-K3948</f>
        <v/>
      </c>
      <c r="P3948">
        <f>IF(G3948&gt;=2,"Repeat","One-time")</f>
        <v/>
      </c>
    </row>
    <row r="3949">
      <c r="A3949" t="inlineStr">
        <is>
          <t>C09853</t>
        </is>
      </c>
      <c r="B3949" t="inlineStr">
        <is>
          <t>Aditya Shah</t>
        </is>
      </c>
      <c r="C3949" t="inlineStr">
        <is>
          <t>South</t>
        </is>
      </c>
      <c r="D3949" t="inlineStr">
        <is>
          <t>Hyderabad</t>
        </is>
      </c>
      <c r="E3949" t="inlineStr">
        <is>
          <t>Yes</t>
        </is>
      </c>
      <c r="F3949" t="inlineStr">
        <is>
          <t>New</t>
        </is>
      </c>
      <c r="G3949" t="n">
        <v>1</v>
      </c>
      <c r="H3949" s="24" t="n">
        <v>24750.47</v>
      </c>
      <c r="I3949" s="24" t="n">
        <v>2824.54</v>
      </c>
      <c r="J3949" s="25" t="n">
        <v>46018</v>
      </c>
      <c r="K3949" s="25" t="n">
        <v>46018</v>
      </c>
      <c r="L3949" t="n">
        <v>5</v>
      </c>
      <c r="M3949" t="n">
        <v>1</v>
      </c>
      <c r="N3949" t="n">
        <v>3</v>
      </c>
      <c r="O3949">
        <f>DATE(2026,1,1)-K3949</f>
        <v/>
      </c>
      <c r="P3949">
        <f>IF(G3949&gt;=2,"Repeat","One-time")</f>
        <v/>
      </c>
    </row>
    <row r="3950">
      <c r="A3950" t="inlineStr">
        <is>
          <t>C09153</t>
        </is>
      </c>
      <c r="B3950" t="inlineStr">
        <is>
          <t>Ayesha Khan</t>
        </is>
      </c>
      <c r="C3950" t="inlineStr">
        <is>
          <t>West</t>
        </is>
      </c>
      <c r="D3950" t="inlineStr">
        <is>
          <t>Panaji</t>
        </is>
      </c>
      <c r="E3950" t="inlineStr">
        <is>
          <t>No</t>
        </is>
      </c>
      <c r="F3950" t="inlineStr">
        <is>
          <t>Occasional</t>
        </is>
      </c>
      <c r="G3950" t="n">
        <v>2</v>
      </c>
      <c r="H3950" s="24" t="n">
        <v>24738.4</v>
      </c>
      <c r="I3950" s="24" t="n">
        <v>1907.65</v>
      </c>
      <c r="J3950" s="25" t="n">
        <v>45928</v>
      </c>
      <c r="K3950" s="25" t="n">
        <v>45995</v>
      </c>
      <c r="L3950" t="n">
        <v>5</v>
      </c>
      <c r="M3950" t="n">
        <v>2</v>
      </c>
      <c r="N3950" t="n">
        <v>3</v>
      </c>
      <c r="O3950">
        <f>DATE(2026,1,1)-K3950</f>
        <v/>
      </c>
      <c r="P3950">
        <f>IF(G3950&gt;=2,"Repeat","One-time")</f>
        <v/>
      </c>
    </row>
    <row r="3951">
      <c r="A3951" t="inlineStr">
        <is>
          <t>C02695</t>
        </is>
      </c>
      <c r="B3951" t="inlineStr">
        <is>
          <t>Lakshmi Patel</t>
        </is>
      </c>
      <c r="C3951" t="inlineStr">
        <is>
          <t>North</t>
        </is>
      </c>
      <c r="D3951" t="inlineStr">
        <is>
          <t>Delhi</t>
        </is>
      </c>
      <c r="E3951" t="inlineStr">
        <is>
          <t>No</t>
        </is>
      </c>
      <c r="F3951" t="inlineStr">
        <is>
          <t>Loyal</t>
        </is>
      </c>
      <c r="G3951" t="n">
        <v>9</v>
      </c>
      <c r="H3951" s="24" t="n">
        <v>24734.58</v>
      </c>
      <c r="I3951" s="24" t="n">
        <v>5395.44</v>
      </c>
      <c r="J3951" s="25" t="n">
        <v>45214</v>
      </c>
      <c r="K3951" s="25" t="n">
        <v>45992</v>
      </c>
      <c r="L3951" t="n">
        <v>5</v>
      </c>
      <c r="M3951" t="n">
        <v>5</v>
      </c>
      <c r="N3951" t="n">
        <v>3</v>
      </c>
      <c r="O3951">
        <f>DATE(2026,1,1)-K3951</f>
        <v/>
      </c>
      <c r="P3951">
        <f>IF(G3951&gt;=2,"Repeat","One-time")</f>
        <v/>
      </c>
    </row>
    <row r="3952">
      <c r="A3952" t="inlineStr">
        <is>
          <t>C02737</t>
        </is>
      </c>
      <c r="B3952" t="inlineStr">
        <is>
          <t>Joseph Bose</t>
        </is>
      </c>
      <c r="C3952" t="inlineStr">
        <is>
          <t>North</t>
        </is>
      </c>
      <c r="D3952" t="inlineStr">
        <is>
          <t>Delhi</t>
        </is>
      </c>
      <c r="E3952" t="inlineStr">
        <is>
          <t>No</t>
        </is>
      </c>
      <c r="F3952" t="inlineStr">
        <is>
          <t>Loyal</t>
        </is>
      </c>
      <c r="G3952" t="n">
        <v>7</v>
      </c>
      <c r="H3952" s="24" t="n">
        <v>24732.89</v>
      </c>
      <c r="I3952" s="24" t="n">
        <v>7249.72</v>
      </c>
      <c r="J3952" s="25" t="n">
        <v>45251</v>
      </c>
      <c r="K3952" s="25" t="n">
        <v>45964</v>
      </c>
      <c r="L3952" t="n">
        <v>4</v>
      </c>
      <c r="M3952" t="n">
        <v>4</v>
      </c>
      <c r="N3952" t="n">
        <v>3</v>
      </c>
      <c r="O3952">
        <f>DATE(2026,1,1)-K3952</f>
        <v/>
      </c>
      <c r="P3952">
        <f>IF(G3952&gt;=2,"Repeat","One-time")</f>
        <v/>
      </c>
    </row>
    <row r="3953">
      <c r="A3953" t="inlineStr">
        <is>
          <t>C02221</t>
        </is>
      </c>
      <c r="B3953" t="inlineStr">
        <is>
          <t>Aditya Patel</t>
        </is>
      </c>
      <c r="C3953" t="inlineStr">
        <is>
          <t>North</t>
        </is>
      </c>
      <c r="D3953" t="inlineStr">
        <is>
          <t>Chandigarh</t>
        </is>
      </c>
      <c r="E3953" t="inlineStr">
        <is>
          <t>Yes</t>
        </is>
      </c>
      <c r="F3953" t="inlineStr">
        <is>
          <t>At Risk</t>
        </is>
      </c>
      <c r="G3953" t="n">
        <v>8</v>
      </c>
      <c r="H3953" s="24" t="n">
        <v>24718.3</v>
      </c>
      <c r="I3953" s="24" t="n">
        <v>7944.27</v>
      </c>
      <c r="J3953" s="25" t="n">
        <v>45126</v>
      </c>
      <c r="K3953" s="25" t="n">
        <v>45268</v>
      </c>
      <c r="L3953" t="n">
        <v>1</v>
      </c>
      <c r="M3953" t="n">
        <v>4</v>
      </c>
      <c r="N3953" t="n">
        <v>3</v>
      </c>
      <c r="O3953">
        <f>DATE(2026,1,1)-K3953</f>
        <v/>
      </c>
      <c r="P3953">
        <f>IF(G3953&gt;=2,"Repeat","One-time")</f>
        <v/>
      </c>
    </row>
    <row r="3954">
      <c r="A3954" t="inlineStr">
        <is>
          <t>C02044</t>
        </is>
      </c>
      <c r="B3954" t="inlineStr">
        <is>
          <t>Harpreet Nair</t>
        </is>
      </c>
      <c r="C3954" t="inlineStr">
        <is>
          <t>North</t>
        </is>
      </c>
      <c r="D3954" t="inlineStr">
        <is>
          <t>Jaipur</t>
        </is>
      </c>
      <c r="E3954" t="inlineStr">
        <is>
          <t>No</t>
        </is>
      </c>
      <c r="F3954" t="inlineStr">
        <is>
          <t>At Risk</t>
        </is>
      </c>
      <c r="G3954" t="n">
        <v>6</v>
      </c>
      <c r="H3954" s="24" t="n">
        <v>24706.53</v>
      </c>
      <c r="I3954" s="24" t="n">
        <v>6531.54</v>
      </c>
      <c r="J3954" s="25" t="n">
        <v>45112</v>
      </c>
      <c r="K3954" s="25" t="n">
        <v>45481</v>
      </c>
      <c r="L3954" t="n">
        <v>1</v>
      </c>
      <c r="M3954" t="n">
        <v>4</v>
      </c>
      <c r="N3954" t="n">
        <v>3</v>
      </c>
      <c r="O3954">
        <f>DATE(2026,1,1)-K3954</f>
        <v/>
      </c>
      <c r="P3954">
        <f>IF(G3954&gt;=2,"Repeat","One-time")</f>
        <v/>
      </c>
    </row>
    <row r="3955">
      <c r="A3955" t="inlineStr">
        <is>
          <t>C10225</t>
        </is>
      </c>
      <c r="B3955" t="inlineStr">
        <is>
          <t>Aarav Reddy</t>
        </is>
      </c>
      <c r="C3955" t="inlineStr">
        <is>
          <t>North</t>
        </is>
      </c>
      <c r="D3955" t="inlineStr">
        <is>
          <t>Chandigarh</t>
        </is>
      </c>
      <c r="E3955" t="inlineStr">
        <is>
          <t>No</t>
        </is>
      </c>
      <c r="F3955" t="inlineStr">
        <is>
          <t>Loyal</t>
        </is>
      </c>
      <c r="G3955" t="n">
        <v>6</v>
      </c>
      <c r="H3955" s="24" t="n">
        <v>24680.87</v>
      </c>
      <c r="I3955" s="24" t="n">
        <v>4684.66</v>
      </c>
      <c r="J3955" s="25" t="n">
        <v>45881</v>
      </c>
      <c r="K3955" s="25" t="n">
        <v>45997</v>
      </c>
      <c r="L3955" t="n">
        <v>5</v>
      </c>
      <c r="M3955" t="n">
        <v>4</v>
      </c>
      <c r="N3955" t="n">
        <v>3</v>
      </c>
      <c r="O3955">
        <f>DATE(2026,1,1)-K3955</f>
        <v/>
      </c>
      <c r="P3955">
        <f>IF(G3955&gt;=2,"Repeat","One-time")</f>
        <v/>
      </c>
    </row>
    <row r="3956">
      <c r="A3956" t="inlineStr">
        <is>
          <t>C08569</t>
        </is>
      </c>
      <c r="B3956" t="inlineStr">
        <is>
          <t>Isha Mehta</t>
        </is>
      </c>
      <c r="C3956" t="inlineStr">
        <is>
          <t>South</t>
        </is>
      </c>
      <c r="D3956" t="inlineStr">
        <is>
          <t>Hyderabad</t>
        </is>
      </c>
      <c r="E3956" t="inlineStr">
        <is>
          <t>Yes</t>
        </is>
      </c>
      <c r="F3956" t="inlineStr">
        <is>
          <t>Loyal</t>
        </is>
      </c>
      <c r="G3956" t="n">
        <v>4</v>
      </c>
      <c r="H3956" s="24" t="n">
        <v>24678.32</v>
      </c>
      <c r="I3956" s="24" t="n">
        <v>9218.59</v>
      </c>
      <c r="J3956" s="25" t="n">
        <v>45748</v>
      </c>
      <c r="K3956" s="25" t="n">
        <v>45930</v>
      </c>
      <c r="L3956" t="n">
        <v>4</v>
      </c>
      <c r="M3956" t="n">
        <v>4</v>
      </c>
      <c r="N3956" t="n">
        <v>3</v>
      </c>
      <c r="O3956">
        <f>DATE(2026,1,1)-K3956</f>
        <v/>
      </c>
      <c r="P3956">
        <f>IF(G3956&gt;=2,"Repeat","One-time")</f>
        <v/>
      </c>
    </row>
    <row r="3957">
      <c r="A3957" t="inlineStr">
        <is>
          <t>C05684</t>
        </is>
      </c>
      <c r="B3957" t="inlineStr">
        <is>
          <t>Swati Mehta</t>
        </is>
      </c>
      <c r="C3957" t="inlineStr">
        <is>
          <t>North</t>
        </is>
      </c>
      <c r="D3957" t="inlineStr">
        <is>
          <t>Jaipur</t>
        </is>
      </c>
      <c r="E3957" t="inlineStr">
        <is>
          <t>No</t>
        </is>
      </c>
      <c r="F3957" t="inlineStr">
        <is>
          <t>Loyal</t>
        </is>
      </c>
      <c r="G3957" t="n">
        <v>5</v>
      </c>
      <c r="H3957" s="24" t="n">
        <v>24676.29</v>
      </c>
      <c r="I3957" s="24" t="n">
        <v>4363.92</v>
      </c>
      <c r="J3957" s="25" t="n">
        <v>45518</v>
      </c>
      <c r="K3957" s="25" t="n">
        <v>45948</v>
      </c>
      <c r="L3957" t="n">
        <v>4</v>
      </c>
      <c r="M3957" t="n">
        <v>4</v>
      </c>
      <c r="N3957" t="n">
        <v>3</v>
      </c>
      <c r="O3957">
        <f>DATE(2026,1,1)-K3957</f>
        <v/>
      </c>
      <c r="P3957">
        <f>IF(G3957&gt;=2,"Repeat","One-time")</f>
        <v/>
      </c>
    </row>
    <row r="3958">
      <c r="A3958" t="inlineStr">
        <is>
          <t>C06656</t>
        </is>
      </c>
      <c r="B3958" t="inlineStr">
        <is>
          <t>Nikhil Mehta</t>
        </is>
      </c>
      <c r="C3958" t="inlineStr">
        <is>
          <t>North</t>
        </is>
      </c>
      <c r="D3958" t="inlineStr">
        <is>
          <t>Delhi</t>
        </is>
      </c>
      <c r="E3958" t="inlineStr">
        <is>
          <t>Yes</t>
        </is>
      </c>
      <c r="F3958" t="inlineStr">
        <is>
          <t>Occasional</t>
        </is>
      </c>
      <c r="G3958" t="n">
        <v>1</v>
      </c>
      <c r="H3958" s="24" t="n">
        <v>24656.52</v>
      </c>
      <c r="I3958" s="24" t="n">
        <v>7823.88</v>
      </c>
      <c r="J3958" s="25" t="n">
        <v>45642</v>
      </c>
      <c r="K3958" s="25" t="n">
        <v>45642</v>
      </c>
      <c r="L3958" t="n">
        <v>2</v>
      </c>
      <c r="M3958" t="n">
        <v>1</v>
      </c>
      <c r="N3958" t="n">
        <v>3</v>
      </c>
      <c r="O3958">
        <f>DATE(2026,1,1)-K3958</f>
        <v/>
      </c>
      <c r="P3958">
        <f>IF(G3958&gt;=2,"Repeat","One-time")</f>
        <v/>
      </c>
    </row>
    <row r="3959">
      <c r="A3959" t="inlineStr">
        <is>
          <t>C03072</t>
        </is>
      </c>
      <c r="B3959" t="inlineStr">
        <is>
          <t>Sanjay Das</t>
        </is>
      </c>
      <c r="C3959" t="inlineStr">
        <is>
          <t>South</t>
        </is>
      </c>
      <c r="D3959" t="inlineStr">
        <is>
          <t>Hyderabad</t>
        </is>
      </c>
      <c r="E3959" t="inlineStr">
        <is>
          <t>No</t>
        </is>
      </c>
      <c r="F3959" t="inlineStr">
        <is>
          <t>At Risk</t>
        </is>
      </c>
      <c r="G3959" t="n">
        <v>4</v>
      </c>
      <c r="H3959" s="24" t="n">
        <v>24644.7</v>
      </c>
      <c r="I3959" s="24" t="n">
        <v>2931.25</v>
      </c>
      <c r="J3959" s="25" t="n">
        <v>45273</v>
      </c>
      <c r="K3959" s="25" t="n">
        <v>45586</v>
      </c>
      <c r="L3959" t="n">
        <v>2</v>
      </c>
      <c r="M3959" t="n">
        <v>3</v>
      </c>
      <c r="N3959" t="n">
        <v>3</v>
      </c>
      <c r="O3959">
        <f>DATE(2026,1,1)-K3959</f>
        <v/>
      </c>
      <c r="P3959">
        <f>IF(G3959&gt;=2,"Repeat","One-time")</f>
        <v/>
      </c>
    </row>
    <row r="3960">
      <c r="A3960" t="inlineStr">
        <is>
          <t>C05315</t>
        </is>
      </c>
      <c r="B3960" t="inlineStr">
        <is>
          <t>Neha Patel</t>
        </is>
      </c>
      <c r="C3960" t="inlineStr">
        <is>
          <t>South</t>
        </is>
      </c>
      <c r="D3960" t="inlineStr">
        <is>
          <t>Hyderabad</t>
        </is>
      </c>
      <c r="E3960" t="inlineStr">
        <is>
          <t>Yes</t>
        </is>
      </c>
      <c r="F3960" t="inlineStr">
        <is>
          <t>Loyal</t>
        </is>
      </c>
      <c r="G3960" t="n">
        <v>7</v>
      </c>
      <c r="H3960" s="24" t="n">
        <v>24640.82</v>
      </c>
      <c r="I3960" s="24" t="n">
        <v>3047.18</v>
      </c>
      <c r="J3960" s="25" t="n">
        <v>45474</v>
      </c>
      <c r="K3960" s="25" t="n">
        <v>45986</v>
      </c>
      <c r="L3960" t="n">
        <v>4</v>
      </c>
      <c r="M3960" t="n">
        <v>4</v>
      </c>
      <c r="N3960" t="n">
        <v>3</v>
      </c>
      <c r="O3960">
        <f>DATE(2026,1,1)-K3960</f>
        <v/>
      </c>
      <c r="P3960">
        <f>IF(G3960&gt;=2,"Repeat","One-time")</f>
        <v/>
      </c>
    </row>
    <row r="3961">
      <c r="A3961" t="inlineStr">
        <is>
          <t>C08327</t>
        </is>
      </c>
      <c r="B3961" t="inlineStr">
        <is>
          <t>Ananya Banerjee</t>
        </is>
      </c>
      <c r="C3961" t="inlineStr">
        <is>
          <t>South</t>
        </is>
      </c>
      <c r="D3961" t="inlineStr">
        <is>
          <t>Bengaluru</t>
        </is>
      </c>
      <c r="E3961" t="inlineStr">
        <is>
          <t>No</t>
        </is>
      </c>
      <c r="F3961" t="inlineStr">
        <is>
          <t>Loyal</t>
        </is>
      </c>
      <c r="G3961" t="n">
        <v>5</v>
      </c>
      <c r="H3961" s="24" t="n">
        <v>24633.6</v>
      </c>
      <c r="I3961" s="24" t="n">
        <v>5152.41</v>
      </c>
      <c r="J3961" s="25" t="n">
        <v>45836</v>
      </c>
      <c r="K3961" s="25" t="n">
        <v>45998</v>
      </c>
      <c r="L3961" t="n">
        <v>5</v>
      </c>
      <c r="M3961" t="n">
        <v>4</v>
      </c>
      <c r="N3961" t="n">
        <v>3</v>
      </c>
      <c r="O3961">
        <f>DATE(2026,1,1)-K3961</f>
        <v/>
      </c>
      <c r="P3961">
        <f>IF(G3961&gt;=2,"Repeat","One-time")</f>
        <v/>
      </c>
    </row>
    <row r="3962">
      <c r="A3962" t="inlineStr">
        <is>
          <t>C02585</t>
        </is>
      </c>
      <c r="B3962" t="inlineStr">
        <is>
          <t>Sanjay Prasad</t>
        </is>
      </c>
      <c r="C3962" t="inlineStr">
        <is>
          <t>West</t>
        </is>
      </c>
      <c r="D3962" t="inlineStr">
        <is>
          <t>Pune</t>
        </is>
      </c>
      <c r="E3962" t="inlineStr">
        <is>
          <t>No</t>
        </is>
      </c>
      <c r="F3962" t="inlineStr">
        <is>
          <t>Loyal</t>
        </is>
      </c>
      <c r="G3962" t="n">
        <v>4</v>
      </c>
      <c r="H3962" s="24" t="n">
        <v>24620.9</v>
      </c>
      <c r="I3962" s="24" t="n">
        <v>5542.54</v>
      </c>
      <c r="J3962" s="25" t="n">
        <v>45273</v>
      </c>
      <c r="K3962" s="25" t="n">
        <v>45761</v>
      </c>
      <c r="L3962" t="n">
        <v>3</v>
      </c>
      <c r="M3962" t="n">
        <v>3</v>
      </c>
      <c r="N3962" t="n">
        <v>3</v>
      </c>
      <c r="O3962">
        <f>DATE(2026,1,1)-K3962</f>
        <v/>
      </c>
      <c r="P3962">
        <f>IF(G3962&gt;=2,"Repeat","One-time")</f>
        <v/>
      </c>
    </row>
    <row r="3963">
      <c r="A3963" t="inlineStr">
        <is>
          <t>C05231</t>
        </is>
      </c>
      <c r="B3963" t="inlineStr">
        <is>
          <t>Rahul Agarwal</t>
        </is>
      </c>
      <c r="C3963" t="inlineStr">
        <is>
          <t>South</t>
        </is>
      </c>
      <c r="D3963" t="inlineStr">
        <is>
          <t>Hyderabad</t>
        </is>
      </c>
      <c r="E3963" t="inlineStr">
        <is>
          <t>No</t>
        </is>
      </c>
      <c r="F3963" t="inlineStr">
        <is>
          <t>Loyal</t>
        </is>
      </c>
      <c r="G3963" t="n">
        <v>6</v>
      </c>
      <c r="H3963" s="24" t="n">
        <v>24610.65</v>
      </c>
      <c r="I3963" s="24" t="n">
        <v>7347.16</v>
      </c>
      <c r="J3963" s="25" t="n">
        <v>45479</v>
      </c>
      <c r="K3963" s="25" t="n">
        <v>45954</v>
      </c>
      <c r="L3963" t="n">
        <v>4</v>
      </c>
      <c r="M3963" t="n">
        <v>4</v>
      </c>
      <c r="N3963" t="n">
        <v>3</v>
      </c>
      <c r="O3963">
        <f>DATE(2026,1,1)-K3963</f>
        <v/>
      </c>
      <c r="P3963">
        <f>IF(G3963&gt;=2,"Repeat","One-time")</f>
        <v/>
      </c>
    </row>
    <row r="3964">
      <c r="A3964" t="inlineStr">
        <is>
          <t>C08370</t>
        </is>
      </c>
      <c r="B3964" t="inlineStr">
        <is>
          <t>Sanjay Verma</t>
        </is>
      </c>
      <c r="C3964" t="inlineStr">
        <is>
          <t>West</t>
        </is>
      </c>
      <c r="D3964" t="inlineStr">
        <is>
          <t>Mumbai</t>
        </is>
      </c>
      <c r="E3964" t="inlineStr">
        <is>
          <t>No</t>
        </is>
      </c>
      <c r="F3964" t="inlineStr">
        <is>
          <t>Occasional</t>
        </is>
      </c>
      <c r="G3964" t="n">
        <v>2</v>
      </c>
      <c r="H3964" s="24" t="n">
        <v>24593.9</v>
      </c>
      <c r="I3964" s="24" t="n">
        <v>3188.35</v>
      </c>
      <c r="J3964" s="25" t="n">
        <v>45870</v>
      </c>
      <c r="K3964" s="25" t="n">
        <v>45914</v>
      </c>
      <c r="L3964" t="n">
        <v>3</v>
      </c>
      <c r="M3964" t="n">
        <v>2</v>
      </c>
      <c r="N3964" t="n">
        <v>3</v>
      </c>
      <c r="O3964">
        <f>DATE(2026,1,1)-K3964</f>
        <v/>
      </c>
      <c r="P3964">
        <f>IF(G3964&gt;=2,"Repeat","One-time")</f>
        <v/>
      </c>
    </row>
    <row r="3965">
      <c r="A3965" t="inlineStr">
        <is>
          <t>C08385</t>
        </is>
      </c>
      <c r="B3965" t="inlineStr">
        <is>
          <t>Amit Fernandes</t>
        </is>
      </c>
      <c r="C3965" t="inlineStr">
        <is>
          <t>South</t>
        </is>
      </c>
      <c r="D3965" t="inlineStr">
        <is>
          <t>Hyderabad</t>
        </is>
      </c>
      <c r="E3965" t="inlineStr">
        <is>
          <t>No</t>
        </is>
      </c>
      <c r="F3965" t="inlineStr">
        <is>
          <t>Loyal</t>
        </is>
      </c>
      <c r="G3965" t="n">
        <v>3</v>
      </c>
      <c r="H3965" s="24" t="n">
        <v>24573.95</v>
      </c>
      <c r="I3965" s="24" t="n">
        <v>6945.79</v>
      </c>
      <c r="J3965" s="25" t="n">
        <v>45877</v>
      </c>
      <c r="K3965" s="25" t="n">
        <v>45982</v>
      </c>
      <c r="L3965" t="n">
        <v>4</v>
      </c>
      <c r="M3965" t="n">
        <v>3</v>
      </c>
      <c r="N3965" t="n">
        <v>3</v>
      </c>
      <c r="O3965">
        <f>DATE(2026,1,1)-K3965</f>
        <v/>
      </c>
      <c r="P3965">
        <f>IF(G3965&gt;=2,"Repeat","One-time")</f>
        <v/>
      </c>
    </row>
    <row r="3966">
      <c r="A3966" t="inlineStr">
        <is>
          <t>C10063</t>
        </is>
      </c>
      <c r="B3966" t="inlineStr">
        <is>
          <t>Varun Joshi</t>
        </is>
      </c>
      <c r="C3966" t="inlineStr">
        <is>
          <t>East</t>
        </is>
      </c>
      <c r="D3966" t="inlineStr">
        <is>
          <t>Kolkata</t>
        </is>
      </c>
      <c r="E3966" t="inlineStr">
        <is>
          <t>No</t>
        </is>
      </c>
      <c r="F3966" t="inlineStr">
        <is>
          <t>Loyal</t>
        </is>
      </c>
      <c r="G3966" t="n">
        <v>3</v>
      </c>
      <c r="H3966" s="24" t="n">
        <v>24572.12</v>
      </c>
      <c r="I3966" s="24" t="n">
        <v>3011.1</v>
      </c>
      <c r="J3966" s="25" t="n">
        <v>45905</v>
      </c>
      <c r="K3966" s="25" t="n">
        <v>45924</v>
      </c>
      <c r="L3966" t="n">
        <v>3</v>
      </c>
      <c r="M3966" t="n">
        <v>3</v>
      </c>
      <c r="N3966" t="n">
        <v>3</v>
      </c>
      <c r="O3966">
        <f>DATE(2026,1,1)-K3966</f>
        <v/>
      </c>
      <c r="P3966">
        <f>IF(G3966&gt;=2,"Repeat","One-time")</f>
        <v/>
      </c>
    </row>
    <row r="3967">
      <c r="A3967" t="inlineStr">
        <is>
          <t>C04389</t>
        </is>
      </c>
      <c r="B3967" t="inlineStr">
        <is>
          <t>Suresh Thakur</t>
        </is>
      </c>
      <c r="C3967" t="inlineStr">
        <is>
          <t>East</t>
        </is>
      </c>
      <c r="D3967" t="inlineStr">
        <is>
          <t>Kolkata</t>
        </is>
      </c>
      <c r="E3967" t="inlineStr">
        <is>
          <t>No</t>
        </is>
      </c>
      <c r="F3967" t="inlineStr">
        <is>
          <t>Loyal</t>
        </is>
      </c>
      <c r="G3967" t="n">
        <v>9</v>
      </c>
      <c r="H3967" s="24" t="n">
        <v>24548.98</v>
      </c>
      <c r="I3967" s="24" t="n">
        <v>5805.62</v>
      </c>
      <c r="J3967" s="25" t="n">
        <v>45473</v>
      </c>
      <c r="K3967" s="25" t="n">
        <v>45976</v>
      </c>
      <c r="L3967" t="n">
        <v>4</v>
      </c>
      <c r="M3967" t="n">
        <v>5</v>
      </c>
      <c r="N3967" t="n">
        <v>3</v>
      </c>
      <c r="O3967">
        <f>DATE(2026,1,1)-K3967</f>
        <v/>
      </c>
      <c r="P3967">
        <f>IF(G3967&gt;=2,"Repeat","One-time")</f>
        <v/>
      </c>
    </row>
    <row r="3968">
      <c r="A3968" t="inlineStr">
        <is>
          <t>C05937</t>
        </is>
      </c>
      <c r="B3968" t="inlineStr">
        <is>
          <t>Vikram Kumar</t>
        </is>
      </c>
      <c r="C3968" t="inlineStr">
        <is>
          <t>North</t>
        </is>
      </c>
      <c r="D3968" t="inlineStr">
        <is>
          <t>Chandigarh</t>
        </is>
      </c>
      <c r="E3968" t="inlineStr">
        <is>
          <t>No</t>
        </is>
      </c>
      <c r="F3968" t="inlineStr">
        <is>
          <t>Occasional</t>
        </is>
      </c>
      <c r="G3968" t="n">
        <v>2</v>
      </c>
      <c r="H3968" s="24" t="n">
        <v>24529.18</v>
      </c>
      <c r="I3968" s="24" t="n">
        <v>3771.44</v>
      </c>
      <c r="J3968" s="25" t="n">
        <v>45538</v>
      </c>
      <c r="K3968" s="25" t="n">
        <v>45717</v>
      </c>
      <c r="L3968" t="n">
        <v>2</v>
      </c>
      <c r="M3968" t="n">
        <v>2</v>
      </c>
      <c r="N3968" t="n">
        <v>3</v>
      </c>
      <c r="O3968">
        <f>DATE(2026,1,1)-K3968</f>
        <v/>
      </c>
      <c r="P3968">
        <f>IF(G3968&gt;=2,"Repeat","One-time")</f>
        <v/>
      </c>
    </row>
    <row r="3969">
      <c r="A3969" t="inlineStr">
        <is>
          <t>C02995</t>
        </is>
      </c>
      <c r="B3969" t="inlineStr">
        <is>
          <t>Kavya Yadav</t>
        </is>
      </c>
      <c r="C3969" t="inlineStr">
        <is>
          <t>South</t>
        </is>
      </c>
      <c r="D3969" t="inlineStr">
        <is>
          <t>Chennai</t>
        </is>
      </c>
      <c r="E3969" t="inlineStr">
        <is>
          <t>No</t>
        </is>
      </c>
      <c r="F3969" t="inlineStr">
        <is>
          <t>Loyal</t>
        </is>
      </c>
      <c r="G3969" t="n">
        <v>4</v>
      </c>
      <c r="H3969" s="24" t="n">
        <v>24524.57</v>
      </c>
      <c r="I3969" s="24" t="n">
        <v>2958.83</v>
      </c>
      <c r="J3969" s="25" t="n">
        <v>45269</v>
      </c>
      <c r="K3969" s="25" t="n">
        <v>45823</v>
      </c>
      <c r="L3969" t="n">
        <v>3</v>
      </c>
      <c r="M3969" t="n">
        <v>3</v>
      </c>
      <c r="N3969" t="n">
        <v>3</v>
      </c>
      <c r="O3969">
        <f>DATE(2026,1,1)-K3969</f>
        <v/>
      </c>
      <c r="P3969">
        <f>IF(G3969&gt;=2,"Repeat","One-time")</f>
        <v/>
      </c>
    </row>
    <row r="3970">
      <c r="A3970" t="inlineStr">
        <is>
          <t>C07609</t>
        </is>
      </c>
      <c r="B3970" t="inlineStr">
        <is>
          <t>Harpreet Fernandes</t>
        </is>
      </c>
      <c r="C3970" t="inlineStr">
        <is>
          <t>South</t>
        </is>
      </c>
      <c r="D3970" t="inlineStr">
        <is>
          <t>Bengaluru</t>
        </is>
      </c>
      <c r="E3970" t="inlineStr">
        <is>
          <t>Yes</t>
        </is>
      </c>
      <c r="F3970" t="inlineStr">
        <is>
          <t>Loyal</t>
        </is>
      </c>
      <c r="G3970" t="n">
        <v>3</v>
      </c>
      <c r="H3970" s="24" t="n">
        <v>24520.6</v>
      </c>
      <c r="I3970" s="24" t="n">
        <v>4213.82</v>
      </c>
      <c r="J3970" s="25" t="n">
        <v>45648</v>
      </c>
      <c r="K3970" s="25" t="n">
        <v>45922</v>
      </c>
      <c r="L3970" t="n">
        <v>3</v>
      </c>
      <c r="M3970" t="n">
        <v>3</v>
      </c>
      <c r="N3970" t="n">
        <v>3</v>
      </c>
      <c r="O3970">
        <f>DATE(2026,1,1)-K3970</f>
        <v/>
      </c>
      <c r="P3970">
        <f>IF(G3970&gt;=2,"Repeat","One-time")</f>
        <v/>
      </c>
    </row>
    <row r="3971">
      <c r="A3971" t="inlineStr">
        <is>
          <t>C06485</t>
        </is>
      </c>
      <c r="B3971" t="inlineStr">
        <is>
          <t>Karan Agarwal</t>
        </is>
      </c>
      <c r="C3971" t="inlineStr">
        <is>
          <t>West</t>
        </is>
      </c>
      <c r="D3971" t="inlineStr">
        <is>
          <t>Surat</t>
        </is>
      </c>
      <c r="E3971" t="inlineStr">
        <is>
          <t>Yes</t>
        </is>
      </c>
      <c r="F3971" t="inlineStr">
        <is>
          <t>Loyal</t>
        </is>
      </c>
      <c r="G3971" t="n">
        <v>3</v>
      </c>
      <c r="H3971" s="24" t="n">
        <v>24502.14</v>
      </c>
      <c r="I3971" s="24" t="n">
        <v>3853.89</v>
      </c>
      <c r="J3971" s="25" t="n">
        <v>45584</v>
      </c>
      <c r="K3971" s="25" t="n">
        <v>45835</v>
      </c>
      <c r="L3971" t="n">
        <v>3</v>
      </c>
      <c r="M3971" t="n">
        <v>3</v>
      </c>
      <c r="N3971" t="n">
        <v>3</v>
      </c>
      <c r="O3971">
        <f>DATE(2026,1,1)-K3971</f>
        <v/>
      </c>
      <c r="P3971">
        <f>IF(G3971&gt;=2,"Repeat","One-time")</f>
        <v/>
      </c>
    </row>
    <row r="3972">
      <c r="A3972" t="inlineStr">
        <is>
          <t>C05270</t>
        </is>
      </c>
      <c r="B3972" t="inlineStr">
        <is>
          <t>Aditya Joshi</t>
        </is>
      </c>
      <c r="C3972" t="inlineStr">
        <is>
          <t>North</t>
        </is>
      </c>
      <c r="D3972" t="inlineStr">
        <is>
          <t>Chandigarh</t>
        </is>
      </c>
      <c r="E3972" t="inlineStr">
        <is>
          <t>No</t>
        </is>
      </c>
      <c r="F3972" t="inlineStr">
        <is>
          <t>Occasional</t>
        </is>
      </c>
      <c r="G3972" t="n">
        <v>2</v>
      </c>
      <c r="H3972" s="24" t="n">
        <v>24495.11</v>
      </c>
      <c r="I3972" s="24" t="n">
        <v>1720.68</v>
      </c>
      <c r="J3972" s="25" t="n">
        <v>45636</v>
      </c>
      <c r="K3972" s="25" t="n">
        <v>45811</v>
      </c>
      <c r="L3972" t="n">
        <v>3</v>
      </c>
      <c r="M3972" t="n">
        <v>2</v>
      </c>
      <c r="N3972" t="n">
        <v>3</v>
      </c>
      <c r="O3972">
        <f>DATE(2026,1,1)-K3972</f>
        <v/>
      </c>
      <c r="P3972">
        <f>IF(G3972&gt;=2,"Repeat","One-time")</f>
        <v/>
      </c>
    </row>
    <row r="3973">
      <c r="A3973" t="inlineStr">
        <is>
          <t>C02536</t>
        </is>
      </c>
      <c r="B3973" t="inlineStr">
        <is>
          <t>Lakshmi Fernandes</t>
        </is>
      </c>
      <c r="C3973" t="inlineStr">
        <is>
          <t>West</t>
        </is>
      </c>
      <c r="D3973" t="inlineStr">
        <is>
          <t>Ahmedabad</t>
        </is>
      </c>
      <c r="E3973" t="inlineStr">
        <is>
          <t>Yes</t>
        </is>
      </c>
      <c r="F3973" t="inlineStr">
        <is>
          <t>At Risk</t>
        </is>
      </c>
      <c r="G3973" t="n">
        <v>7</v>
      </c>
      <c r="H3973" s="24" t="n">
        <v>24494.48</v>
      </c>
      <c r="I3973" s="24" t="n">
        <v>5987.96</v>
      </c>
      <c r="J3973" s="25" t="n">
        <v>45163</v>
      </c>
      <c r="K3973" s="25" t="n">
        <v>45640</v>
      </c>
      <c r="L3973" t="n">
        <v>2</v>
      </c>
      <c r="M3973" t="n">
        <v>4</v>
      </c>
      <c r="N3973" t="n">
        <v>3</v>
      </c>
      <c r="O3973">
        <f>DATE(2026,1,1)-K3973</f>
        <v/>
      </c>
      <c r="P3973">
        <f>IF(G3973&gt;=2,"Repeat","One-time")</f>
        <v/>
      </c>
    </row>
    <row r="3974">
      <c r="A3974" t="inlineStr">
        <is>
          <t>C07953</t>
        </is>
      </c>
      <c r="B3974" t="inlineStr">
        <is>
          <t>Suresh Sinha</t>
        </is>
      </c>
      <c r="C3974" t="inlineStr">
        <is>
          <t>South</t>
        </is>
      </c>
      <c r="D3974" t="inlineStr">
        <is>
          <t>Chennai</t>
        </is>
      </c>
      <c r="E3974" t="inlineStr">
        <is>
          <t>Yes</t>
        </is>
      </c>
      <c r="F3974" t="inlineStr">
        <is>
          <t>Occasional</t>
        </is>
      </c>
      <c r="G3974" t="n">
        <v>2</v>
      </c>
      <c r="H3974" s="24" t="n">
        <v>24490.34</v>
      </c>
      <c r="I3974" s="24" t="n">
        <v>4546.5</v>
      </c>
      <c r="J3974" s="25" t="n">
        <v>45702</v>
      </c>
      <c r="K3974" s="25" t="n">
        <v>45922</v>
      </c>
      <c r="L3974" t="n">
        <v>3</v>
      </c>
      <c r="M3974" t="n">
        <v>2</v>
      </c>
      <c r="N3974" t="n">
        <v>3</v>
      </c>
      <c r="O3974">
        <f>DATE(2026,1,1)-K3974</f>
        <v/>
      </c>
      <c r="P3974">
        <f>IF(G3974&gt;=2,"Repeat","One-time")</f>
        <v/>
      </c>
    </row>
    <row r="3975">
      <c r="A3975" t="inlineStr">
        <is>
          <t>C07905</t>
        </is>
      </c>
      <c r="B3975" t="inlineStr">
        <is>
          <t>Nikhil Sharma</t>
        </is>
      </c>
      <c r="C3975" t="inlineStr">
        <is>
          <t>North</t>
        </is>
      </c>
      <c r="D3975" t="inlineStr">
        <is>
          <t>Chandigarh</t>
        </is>
      </c>
      <c r="E3975" t="inlineStr">
        <is>
          <t>No</t>
        </is>
      </c>
      <c r="F3975" t="inlineStr">
        <is>
          <t>Occasional</t>
        </is>
      </c>
      <c r="G3975" t="n">
        <v>1</v>
      </c>
      <c r="H3975" s="24" t="n">
        <v>24483.8</v>
      </c>
      <c r="I3975" s="24" t="n">
        <v>5782.71</v>
      </c>
      <c r="J3975" s="25" t="n">
        <v>45789</v>
      </c>
      <c r="K3975" s="25" t="n">
        <v>45789</v>
      </c>
      <c r="L3975" t="n">
        <v>3</v>
      </c>
      <c r="M3975" t="n">
        <v>1</v>
      </c>
      <c r="N3975" t="n">
        <v>3</v>
      </c>
      <c r="O3975">
        <f>DATE(2026,1,1)-K3975</f>
        <v/>
      </c>
      <c r="P3975">
        <f>IF(G3975&gt;=2,"Repeat","One-time")</f>
        <v/>
      </c>
    </row>
    <row r="3976">
      <c r="A3976" t="inlineStr">
        <is>
          <t>C03192</t>
        </is>
      </c>
      <c r="B3976" t="inlineStr">
        <is>
          <t>Joseph Gupta</t>
        </is>
      </c>
      <c r="C3976" t="inlineStr">
        <is>
          <t>West</t>
        </is>
      </c>
      <c r="D3976" t="inlineStr">
        <is>
          <t>Mumbai</t>
        </is>
      </c>
      <c r="E3976" t="inlineStr">
        <is>
          <t>No</t>
        </is>
      </c>
      <c r="F3976" t="inlineStr">
        <is>
          <t>Loyal</t>
        </is>
      </c>
      <c r="G3976" t="n">
        <v>5</v>
      </c>
      <c r="H3976" s="24" t="n">
        <v>24483.34</v>
      </c>
      <c r="I3976" s="24" t="n">
        <v>4470.73</v>
      </c>
      <c r="J3976" s="25" t="n">
        <v>45258</v>
      </c>
      <c r="K3976" s="25" t="n">
        <v>45871</v>
      </c>
      <c r="L3976" t="n">
        <v>3</v>
      </c>
      <c r="M3976" t="n">
        <v>4</v>
      </c>
      <c r="N3976" t="n">
        <v>3</v>
      </c>
      <c r="O3976">
        <f>DATE(2026,1,1)-K3976</f>
        <v/>
      </c>
      <c r="P3976">
        <f>IF(G3976&gt;=2,"Repeat","One-time")</f>
        <v/>
      </c>
    </row>
    <row r="3977">
      <c r="A3977" t="inlineStr">
        <is>
          <t>C04944</t>
        </is>
      </c>
      <c r="B3977" t="inlineStr">
        <is>
          <t>Meera Iyer</t>
        </is>
      </c>
      <c r="C3977" t="inlineStr">
        <is>
          <t>North</t>
        </is>
      </c>
      <c r="D3977" t="inlineStr">
        <is>
          <t>Lucknow</t>
        </is>
      </c>
      <c r="E3977" t="inlineStr">
        <is>
          <t>Yes</t>
        </is>
      </c>
      <c r="F3977" t="inlineStr">
        <is>
          <t>Loyal</t>
        </is>
      </c>
      <c r="G3977" t="n">
        <v>3</v>
      </c>
      <c r="H3977" s="24" t="n">
        <v>24480.07</v>
      </c>
      <c r="I3977" s="24" t="n">
        <v>6301.34</v>
      </c>
      <c r="J3977" s="25" t="n">
        <v>45462</v>
      </c>
      <c r="K3977" s="25" t="n">
        <v>45800</v>
      </c>
      <c r="L3977" t="n">
        <v>3</v>
      </c>
      <c r="M3977" t="n">
        <v>3</v>
      </c>
      <c r="N3977" t="n">
        <v>3</v>
      </c>
      <c r="O3977">
        <f>DATE(2026,1,1)-K3977</f>
        <v/>
      </c>
      <c r="P3977">
        <f>IF(G3977&gt;=2,"Repeat","One-time")</f>
        <v/>
      </c>
    </row>
    <row r="3978">
      <c r="A3978" t="inlineStr">
        <is>
          <t>C03227</t>
        </is>
      </c>
      <c r="B3978" t="inlineStr">
        <is>
          <t>Ayesha Singh</t>
        </is>
      </c>
      <c r="C3978" t="inlineStr">
        <is>
          <t>North</t>
        </is>
      </c>
      <c r="D3978" t="inlineStr">
        <is>
          <t>Jaipur</t>
        </is>
      </c>
      <c r="E3978" t="inlineStr">
        <is>
          <t>No</t>
        </is>
      </c>
      <c r="F3978" t="inlineStr">
        <is>
          <t>Hibernating</t>
        </is>
      </c>
      <c r="G3978" t="n">
        <v>2</v>
      </c>
      <c r="H3978" s="24" t="n">
        <v>24469.74</v>
      </c>
      <c r="I3978" s="24" t="n">
        <v>4145.16</v>
      </c>
      <c r="J3978" s="25" t="n">
        <v>45338</v>
      </c>
      <c r="K3978" s="25" t="n">
        <v>45369</v>
      </c>
      <c r="L3978" t="n">
        <v>1</v>
      </c>
      <c r="M3978" t="n">
        <v>2</v>
      </c>
      <c r="N3978" t="n">
        <v>3</v>
      </c>
      <c r="O3978">
        <f>DATE(2026,1,1)-K3978</f>
        <v/>
      </c>
      <c r="P3978">
        <f>IF(G3978&gt;=2,"Repeat","One-time")</f>
        <v/>
      </c>
    </row>
    <row r="3979">
      <c r="A3979" t="inlineStr">
        <is>
          <t>C00672</t>
        </is>
      </c>
      <c r="B3979" t="inlineStr">
        <is>
          <t>Sneha Fernandes</t>
        </is>
      </c>
      <c r="C3979" t="inlineStr">
        <is>
          <t>East</t>
        </is>
      </c>
      <c r="D3979" t="inlineStr">
        <is>
          <t>Guwahati</t>
        </is>
      </c>
      <c r="E3979" t="inlineStr">
        <is>
          <t>No</t>
        </is>
      </c>
      <c r="F3979" t="inlineStr">
        <is>
          <t>At Risk</t>
        </is>
      </c>
      <c r="G3979" t="n">
        <v>5</v>
      </c>
      <c r="H3979" s="24" t="n">
        <v>24459.91</v>
      </c>
      <c r="I3979" s="24" t="n">
        <v>3434.54</v>
      </c>
      <c r="J3979" s="25" t="n">
        <v>44936</v>
      </c>
      <c r="K3979" s="25" t="n">
        <v>45336</v>
      </c>
      <c r="L3979" t="n">
        <v>1</v>
      </c>
      <c r="M3979" t="n">
        <v>4</v>
      </c>
      <c r="N3979" t="n">
        <v>3</v>
      </c>
      <c r="O3979">
        <f>DATE(2026,1,1)-K3979</f>
        <v/>
      </c>
      <c r="P3979">
        <f>IF(G3979&gt;=2,"Repeat","One-time")</f>
        <v/>
      </c>
    </row>
    <row r="3980">
      <c r="A3980" t="inlineStr">
        <is>
          <t>C04036</t>
        </is>
      </c>
      <c r="B3980" t="inlineStr">
        <is>
          <t>Rohan Chopra</t>
        </is>
      </c>
      <c r="C3980" t="inlineStr">
        <is>
          <t>South</t>
        </is>
      </c>
      <c r="D3980" t="inlineStr">
        <is>
          <t>Coimbatore</t>
        </is>
      </c>
      <c r="E3980" t="inlineStr">
        <is>
          <t>No</t>
        </is>
      </c>
      <c r="F3980" t="inlineStr">
        <is>
          <t>At Risk</t>
        </is>
      </c>
      <c r="G3980" t="n">
        <v>3</v>
      </c>
      <c r="H3980" s="24" t="n">
        <v>24441.19</v>
      </c>
      <c r="I3980" s="24" t="n">
        <v>4997.75</v>
      </c>
      <c r="J3980" s="25" t="n">
        <v>45477</v>
      </c>
      <c r="K3980" s="25" t="n">
        <v>45652</v>
      </c>
      <c r="L3980" t="n">
        <v>2</v>
      </c>
      <c r="M3980" t="n">
        <v>3</v>
      </c>
      <c r="N3980" t="n">
        <v>3</v>
      </c>
      <c r="O3980">
        <f>DATE(2026,1,1)-K3980</f>
        <v/>
      </c>
      <c r="P3980">
        <f>IF(G3980&gt;=2,"Repeat","One-time")</f>
        <v/>
      </c>
    </row>
    <row r="3981">
      <c r="A3981" t="inlineStr">
        <is>
          <t>C01018</t>
        </is>
      </c>
      <c r="B3981" t="inlineStr">
        <is>
          <t>Swati Ghosh</t>
        </is>
      </c>
      <c r="C3981" t="inlineStr">
        <is>
          <t>East</t>
        </is>
      </c>
      <c r="D3981" t="inlineStr">
        <is>
          <t>Kolkata</t>
        </is>
      </c>
      <c r="E3981" t="inlineStr">
        <is>
          <t>No</t>
        </is>
      </c>
      <c r="F3981" t="inlineStr">
        <is>
          <t>At Risk</t>
        </is>
      </c>
      <c r="G3981" t="n">
        <v>6</v>
      </c>
      <c r="H3981" s="24" t="n">
        <v>24438.33</v>
      </c>
      <c r="I3981" s="24" t="n">
        <v>6021.03</v>
      </c>
      <c r="J3981" s="25" t="n">
        <v>44999</v>
      </c>
      <c r="K3981" s="25" t="n">
        <v>45483</v>
      </c>
      <c r="L3981" t="n">
        <v>1</v>
      </c>
      <c r="M3981" t="n">
        <v>4</v>
      </c>
      <c r="N3981" t="n">
        <v>3</v>
      </c>
      <c r="O3981">
        <f>DATE(2026,1,1)-K3981</f>
        <v/>
      </c>
      <c r="P3981">
        <f>IF(G3981&gt;=2,"Repeat","One-time")</f>
        <v/>
      </c>
    </row>
    <row r="3982">
      <c r="A3982" t="inlineStr">
        <is>
          <t>C02875</t>
        </is>
      </c>
      <c r="B3982" t="inlineStr">
        <is>
          <t>Tanvi Ghosh</t>
        </is>
      </c>
      <c r="C3982" t="inlineStr">
        <is>
          <t>North</t>
        </is>
      </c>
      <c r="D3982" t="inlineStr">
        <is>
          <t>Gurugram</t>
        </is>
      </c>
      <c r="E3982" t="inlineStr">
        <is>
          <t>No</t>
        </is>
      </c>
      <c r="F3982" t="inlineStr">
        <is>
          <t>Loyal</t>
        </is>
      </c>
      <c r="G3982" t="n">
        <v>5</v>
      </c>
      <c r="H3982" s="24" t="n">
        <v>24436.39</v>
      </c>
      <c r="I3982" s="24" t="n">
        <v>6057.43</v>
      </c>
      <c r="J3982" s="25" t="n">
        <v>45353</v>
      </c>
      <c r="K3982" s="25" t="n">
        <v>45940</v>
      </c>
      <c r="L3982" t="n">
        <v>4</v>
      </c>
      <c r="M3982" t="n">
        <v>4</v>
      </c>
      <c r="N3982" t="n">
        <v>3</v>
      </c>
      <c r="O3982">
        <f>DATE(2026,1,1)-K3982</f>
        <v/>
      </c>
      <c r="P3982">
        <f>IF(G3982&gt;=2,"Repeat","One-time")</f>
        <v/>
      </c>
    </row>
    <row r="3983">
      <c r="A3983" t="inlineStr">
        <is>
          <t>C06374</t>
        </is>
      </c>
      <c r="B3983" t="inlineStr">
        <is>
          <t>Shreya Gupta</t>
        </is>
      </c>
      <c r="C3983" t="inlineStr">
        <is>
          <t>East</t>
        </is>
      </c>
      <c r="D3983" t="inlineStr">
        <is>
          <t>Guwahati</t>
        </is>
      </c>
      <c r="E3983" t="inlineStr">
        <is>
          <t>No</t>
        </is>
      </c>
      <c r="F3983" t="inlineStr">
        <is>
          <t>Loyal</t>
        </is>
      </c>
      <c r="G3983" t="n">
        <v>3</v>
      </c>
      <c r="H3983" s="24" t="n">
        <v>24428.38</v>
      </c>
      <c r="I3983" s="24" t="n">
        <v>6297.94</v>
      </c>
      <c r="J3983" s="25" t="n">
        <v>45551</v>
      </c>
      <c r="K3983" s="25" t="n">
        <v>45767</v>
      </c>
      <c r="L3983" t="n">
        <v>3</v>
      </c>
      <c r="M3983" t="n">
        <v>3</v>
      </c>
      <c r="N3983" t="n">
        <v>3</v>
      </c>
      <c r="O3983">
        <f>DATE(2026,1,1)-K3983</f>
        <v/>
      </c>
      <c r="P3983">
        <f>IF(G3983&gt;=2,"Repeat","One-time")</f>
        <v/>
      </c>
    </row>
    <row r="3984">
      <c r="A3984" t="inlineStr">
        <is>
          <t>C07552</t>
        </is>
      </c>
      <c r="B3984" t="inlineStr">
        <is>
          <t>Harpreet Kumar</t>
        </is>
      </c>
      <c r="C3984" t="inlineStr">
        <is>
          <t>West</t>
        </is>
      </c>
      <c r="D3984" t="inlineStr">
        <is>
          <t>Mumbai</t>
        </is>
      </c>
      <c r="E3984" t="inlineStr">
        <is>
          <t>Yes</t>
        </is>
      </c>
      <c r="F3984" t="inlineStr">
        <is>
          <t>Loyal</t>
        </is>
      </c>
      <c r="G3984" t="n">
        <v>3</v>
      </c>
      <c r="H3984" s="24" t="n">
        <v>24424.42</v>
      </c>
      <c r="I3984" s="24" t="n">
        <v>4146.85</v>
      </c>
      <c r="J3984" s="25" t="n">
        <v>45819</v>
      </c>
      <c r="K3984" s="25" t="n">
        <v>45977</v>
      </c>
      <c r="L3984" t="n">
        <v>4</v>
      </c>
      <c r="M3984" t="n">
        <v>3</v>
      </c>
      <c r="N3984" t="n">
        <v>3</v>
      </c>
      <c r="O3984">
        <f>DATE(2026,1,1)-K3984</f>
        <v/>
      </c>
      <c r="P3984">
        <f>IF(G3984&gt;=2,"Repeat","One-time")</f>
        <v/>
      </c>
    </row>
    <row r="3985">
      <c r="A3985" t="inlineStr">
        <is>
          <t>C08906</t>
        </is>
      </c>
      <c r="B3985" t="inlineStr">
        <is>
          <t>Suresh Verma</t>
        </is>
      </c>
      <c r="C3985" t="inlineStr">
        <is>
          <t>West</t>
        </is>
      </c>
      <c r="D3985" t="inlineStr">
        <is>
          <t>Pune</t>
        </is>
      </c>
      <c r="E3985" t="inlineStr">
        <is>
          <t>Yes</t>
        </is>
      </c>
      <c r="F3985" t="inlineStr">
        <is>
          <t>Loyal</t>
        </is>
      </c>
      <c r="G3985" t="n">
        <v>5</v>
      </c>
      <c r="H3985" s="24" t="n">
        <v>24423.11</v>
      </c>
      <c r="I3985" s="24" t="n">
        <v>4991.63</v>
      </c>
      <c r="J3985" s="25" t="n">
        <v>45786</v>
      </c>
      <c r="K3985" s="25" t="n">
        <v>45989</v>
      </c>
      <c r="L3985" t="n">
        <v>5</v>
      </c>
      <c r="M3985" t="n">
        <v>4</v>
      </c>
      <c r="N3985" t="n">
        <v>3</v>
      </c>
      <c r="O3985">
        <f>DATE(2026,1,1)-K3985</f>
        <v/>
      </c>
      <c r="P3985">
        <f>IF(G3985&gt;=2,"Repeat","One-time")</f>
        <v/>
      </c>
    </row>
    <row r="3986">
      <c r="A3986" t="inlineStr">
        <is>
          <t>C05043</t>
        </is>
      </c>
      <c r="B3986" t="inlineStr">
        <is>
          <t>Farhan Kumar</t>
        </is>
      </c>
      <c r="C3986" t="inlineStr">
        <is>
          <t>North</t>
        </is>
      </c>
      <c r="D3986" t="inlineStr">
        <is>
          <t>Delhi</t>
        </is>
      </c>
      <c r="E3986" t="inlineStr">
        <is>
          <t>No</t>
        </is>
      </c>
      <c r="F3986" t="inlineStr">
        <is>
          <t>Loyal</t>
        </is>
      </c>
      <c r="G3986" t="n">
        <v>3</v>
      </c>
      <c r="H3986" s="24" t="n">
        <v>24407.56</v>
      </c>
      <c r="I3986" s="24" t="n">
        <v>4096.58</v>
      </c>
      <c r="J3986" s="25" t="n">
        <v>45557</v>
      </c>
      <c r="K3986" s="25" t="n">
        <v>45856</v>
      </c>
      <c r="L3986" t="n">
        <v>3</v>
      </c>
      <c r="M3986" t="n">
        <v>3</v>
      </c>
      <c r="N3986" t="n">
        <v>3</v>
      </c>
      <c r="O3986">
        <f>DATE(2026,1,1)-K3986</f>
        <v/>
      </c>
      <c r="P3986">
        <f>IF(G3986&gt;=2,"Repeat","One-time")</f>
        <v/>
      </c>
    </row>
    <row r="3987">
      <c r="A3987" t="inlineStr">
        <is>
          <t>C03911</t>
        </is>
      </c>
      <c r="B3987" t="inlineStr">
        <is>
          <t>Varun Kapoor</t>
        </is>
      </c>
      <c r="C3987" t="inlineStr">
        <is>
          <t>South</t>
        </is>
      </c>
      <c r="D3987" t="inlineStr">
        <is>
          <t>Hyderabad</t>
        </is>
      </c>
      <c r="E3987" t="inlineStr">
        <is>
          <t>No</t>
        </is>
      </c>
      <c r="F3987" t="inlineStr">
        <is>
          <t>Loyal</t>
        </is>
      </c>
      <c r="G3987" t="n">
        <v>7</v>
      </c>
      <c r="H3987" s="24" t="n">
        <v>24401.74</v>
      </c>
      <c r="I3987" s="24" t="n">
        <v>7221.54</v>
      </c>
      <c r="J3987" s="25" t="n">
        <v>45315</v>
      </c>
      <c r="K3987" s="25" t="n">
        <v>45934</v>
      </c>
      <c r="L3987" t="n">
        <v>4</v>
      </c>
      <c r="M3987" t="n">
        <v>4</v>
      </c>
      <c r="N3987" t="n">
        <v>3</v>
      </c>
      <c r="O3987">
        <f>DATE(2026,1,1)-K3987</f>
        <v/>
      </c>
      <c r="P3987">
        <f>IF(G3987&gt;=2,"Repeat","One-time")</f>
        <v/>
      </c>
    </row>
    <row r="3988">
      <c r="A3988" t="inlineStr">
        <is>
          <t>C02753</t>
        </is>
      </c>
      <c r="B3988" t="inlineStr">
        <is>
          <t>Ananya Ghosh</t>
        </is>
      </c>
      <c r="C3988" t="inlineStr">
        <is>
          <t>Central</t>
        </is>
      </c>
      <c r="D3988" t="inlineStr">
        <is>
          <t>Indore</t>
        </is>
      </c>
      <c r="E3988" t="inlineStr">
        <is>
          <t>No</t>
        </is>
      </c>
      <c r="F3988" t="inlineStr">
        <is>
          <t>Hibernating</t>
        </is>
      </c>
      <c r="G3988" t="n">
        <v>1</v>
      </c>
      <c r="H3988" s="24" t="n">
        <v>24380.4</v>
      </c>
      <c r="I3988" s="24" t="n">
        <v>1346.39</v>
      </c>
      <c r="J3988" s="25" t="n">
        <v>45222</v>
      </c>
      <c r="K3988" s="25" t="n">
        <v>45222</v>
      </c>
      <c r="L3988" t="n">
        <v>1</v>
      </c>
      <c r="M3988" t="n">
        <v>1</v>
      </c>
      <c r="N3988" t="n">
        <v>3</v>
      </c>
      <c r="O3988">
        <f>DATE(2026,1,1)-K3988</f>
        <v/>
      </c>
      <c r="P3988">
        <f>IF(G3988&gt;=2,"Repeat","One-time")</f>
        <v/>
      </c>
    </row>
    <row r="3989">
      <c r="A3989" t="inlineStr">
        <is>
          <t>C01940</t>
        </is>
      </c>
      <c r="B3989" t="inlineStr">
        <is>
          <t>Varun Kapoor</t>
        </is>
      </c>
      <c r="C3989" t="inlineStr">
        <is>
          <t>East</t>
        </is>
      </c>
      <c r="D3989" t="inlineStr">
        <is>
          <t>Jamshedpur</t>
        </is>
      </c>
      <c r="E3989" t="inlineStr">
        <is>
          <t>No</t>
        </is>
      </c>
      <c r="F3989" t="inlineStr">
        <is>
          <t>Loyal</t>
        </is>
      </c>
      <c r="G3989" t="n">
        <v>5</v>
      </c>
      <c r="H3989" s="24" t="n">
        <v>24376.17</v>
      </c>
      <c r="I3989" s="24" t="n">
        <v>7374.1</v>
      </c>
      <c r="J3989" s="25" t="n">
        <v>45121</v>
      </c>
      <c r="K3989" s="25" t="n">
        <v>46017</v>
      </c>
      <c r="L3989" t="n">
        <v>5</v>
      </c>
      <c r="M3989" t="n">
        <v>4</v>
      </c>
      <c r="N3989" t="n">
        <v>3</v>
      </c>
      <c r="O3989">
        <f>DATE(2026,1,1)-K3989</f>
        <v/>
      </c>
      <c r="P3989">
        <f>IF(G3989&gt;=2,"Repeat","One-time")</f>
        <v/>
      </c>
    </row>
    <row r="3990">
      <c r="A3990" t="inlineStr">
        <is>
          <t>C06260</t>
        </is>
      </c>
      <c r="B3990" t="inlineStr">
        <is>
          <t>Sneha Kumar</t>
        </is>
      </c>
      <c r="C3990" t="inlineStr">
        <is>
          <t>West</t>
        </is>
      </c>
      <c r="D3990" t="inlineStr">
        <is>
          <t>Mumbai</t>
        </is>
      </c>
      <c r="E3990" t="inlineStr">
        <is>
          <t>Yes</t>
        </is>
      </c>
      <c r="F3990" t="inlineStr">
        <is>
          <t>At Risk</t>
        </is>
      </c>
      <c r="G3990" t="n">
        <v>4</v>
      </c>
      <c r="H3990" s="24" t="n">
        <v>24364.03</v>
      </c>
      <c r="I3990" s="24" t="n">
        <v>7801.72</v>
      </c>
      <c r="J3990" s="25" t="n">
        <v>45617</v>
      </c>
      <c r="K3990" s="25" t="n">
        <v>45644</v>
      </c>
      <c r="L3990" t="n">
        <v>2</v>
      </c>
      <c r="M3990" t="n">
        <v>3</v>
      </c>
      <c r="N3990" t="n">
        <v>3</v>
      </c>
      <c r="O3990">
        <f>DATE(2026,1,1)-K3990</f>
        <v/>
      </c>
      <c r="P3990">
        <f>IF(G3990&gt;=2,"Repeat","One-time")</f>
        <v/>
      </c>
    </row>
    <row r="3991">
      <c r="A3991" t="inlineStr">
        <is>
          <t>C05287</t>
        </is>
      </c>
      <c r="B3991" t="inlineStr">
        <is>
          <t>Kavya Rao</t>
        </is>
      </c>
      <c r="C3991" t="inlineStr">
        <is>
          <t>West</t>
        </is>
      </c>
      <c r="D3991" t="inlineStr">
        <is>
          <t>Ahmedabad</t>
        </is>
      </c>
      <c r="E3991" t="inlineStr">
        <is>
          <t>No</t>
        </is>
      </c>
      <c r="F3991" t="inlineStr">
        <is>
          <t>Occasional</t>
        </is>
      </c>
      <c r="G3991" t="n">
        <v>2</v>
      </c>
      <c r="H3991" s="24" t="n">
        <v>24358.78</v>
      </c>
      <c r="I3991" s="24" t="n">
        <v>5581.85</v>
      </c>
      <c r="J3991" s="25" t="n">
        <v>45640</v>
      </c>
      <c r="K3991" s="25" t="n">
        <v>45800</v>
      </c>
      <c r="L3991" t="n">
        <v>3</v>
      </c>
      <c r="M3991" t="n">
        <v>2</v>
      </c>
      <c r="N3991" t="n">
        <v>3</v>
      </c>
      <c r="O3991">
        <f>DATE(2026,1,1)-K3991</f>
        <v/>
      </c>
      <c r="P3991">
        <f>IF(G3991&gt;=2,"Repeat","One-time")</f>
        <v/>
      </c>
    </row>
    <row r="3992">
      <c r="A3992" t="inlineStr">
        <is>
          <t>C02862</t>
        </is>
      </c>
      <c r="B3992" t="inlineStr">
        <is>
          <t>Zoya Khan</t>
        </is>
      </c>
      <c r="C3992" t="inlineStr">
        <is>
          <t>Central</t>
        </is>
      </c>
      <c r="D3992" t="inlineStr">
        <is>
          <t>Indore</t>
        </is>
      </c>
      <c r="E3992" t="inlineStr">
        <is>
          <t>No</t>
        </is>
      </c>
      <c r="F3992" t="inlineStr">
        <is>
          <t>Occasional</t>
        </is>
      </c>
      <c r="G3992" t="n">
        <v>1</v>
      </c>
      <c r="H3992" s="24" t="n">
        <v>24352.22</v>
      </c>
      <c r="I3992" s="24" t="n">
        <v>3192.01</v>
      </c>
      <c r="J3992" s="25" t="n">
        <v>45911</v>
      </c>
      <c r="K3992" s="25" t="n">
        <v>45911</v>
      </c>
      <c r="L3992" t="n">
        <v>3</v>
      </c>
      <c r="M3992" t="n">
        <v>1</v>
      </c>
      <c r="N3992" t="n">
        <v>3</v>
      </c>
      <c r="O3992">
        <f>DATE(2026,1,1)-K3992</f>
        <v/>
      </c>
      <c r="P3992">
        <f>IF(G3992&gt;=2,"Repeat","One-time")</f>
        <v/>
      </c>
    </row>
    <row r="3993">
      <c r="A3993" t="inlineStr">
        <is>
          <t>C08527</t>
        </is>
      </c>
      <c r="B3993" t="inlineStr">
        <is>
          <t>Amit Joshi</t>
        </is>
      </c>
      <c r="C3993" t="inlineStr">
        <is>
          <t>West</t>
        </is>
      </c>
      <c r="D3993" t="inlineStr">
        <is>
          <t>Ahmedabad</t>
        </is>
      </c>
      <c r="E3993" t="inlineStr">
        <is>
          <t>Yes</t>
        </is>
      </c>
      <c r="F3993" t="inlineStr">
        <is>
          <t>Occasional</t>
        </is>
      </c>
      <c r="G3993" t="n">
        <v>1</v>
      </c>
      <c r="H3993" s="24" t="n">
        <v>24350.06</v>
      </c>
      <c r="I3993" s="24" t="n">
        <v>4710.66</v>
      </c>
      <c r="J3993" s="25" t="n">
        <v>45832</v>
      </c>
      <c r="K3993" s="25" t="n">
        <v>45832</v>
      </c>
      <c r="L3993" t="n">
        <v>3</v>
      </c>
      <c r="M3993" t="n">
        <v>1</v>
      </c>
      <c r="N3993" t="n">
        <v>3</v>
      </c>
      <c r="O3993">
        <f>DATE(2026,1,1)-K3993</f>
        <v/>
      </c>
      <c r="P3993">
        <f>IF(G3993&gt;=2,"Repeat","One-time")</f>
        <v/>
      </c>
    </row>
    <row r="3994">
      <c r="A3994" t="inlineStr">
        <is>
          <t>C01499</t>
        </is>
      </c>
      <c r="B3994" t="inlineStr">
        <is>
          <t>Isha Verma</t>
        </is>
      </c>
      <c r="C3994" t="inlineStr">
        <is>
          <t>West</t>
        </is>
      </c>
      <c r="D3994" t="inlineStr">
        <is>
          <t>Surat</t>
        </is>
      </c>
      <c r="E3994" t="inlineStr">
        <is>
          <t>No</t>
        </is>
      </c>
      <c r="F3994" t="inlineStr">
        <is>
          <t>At Risk</t>
        </is>
      </c>
      <c r="G3994" t="n">
        <v>4</v>
      </c>
      <c r="H3994" s="24" t="n">
        <v>24333.2</v>
      </c>
      <c r="I3994" s="24" t="n">
        <v>3998.87</v>
      </c>
      <c r="J3994" s="25" t="n">
        <v>45005</v>
      </c>
      <c r="K3994" s="25" t="n">
        <v>45186</v>
      </c>
      <c r="L3994" t="n">
        <v>1</v>
      </c>
      <c r="M3994" t="n">
        <v>3</v>
      </c>
      <c r="N3994" t="n">
        <v>3</v>
      </c>
      <c r="O3994">
        <f>DATE(2026,1,1)-K3994</f>
        <v/>
      </c>
      <c r="P3994">
        <f>IF(G3994&gt;=2,"Repeat","One-time")</f>
        <v/>
      </c>
    </row>
    <row r="3995">
      <c r="A3995" t="inlineStr">
        <is>
          <t>C04022</t>
        </is>
      </c>
      <c r="B3995" t="inlineStr">
        <is>
          <t>Amit Ghosh</t>
        </is>
      </c>
      <c r="C3995" t="inlineStr">
        <is>
          <t>South</t>
        </is>
      </c>
      <c r="D3995" t="inlineStr">
        <is>
          <t>Bengaluru</t>
        </is>
      </c>
      <c r="E3995" t="inlineStr">
        <is>
          <t>No</t>
        </is>
      </c>
      <c r="F3995" t="inlineStr">
        <is>
          <t>Loyal</t>
        </is>
      </c>
      <c r="G3995" t="n">
        <v>5</v>
      </c>
      <c r="H3995" s="24" t="n">
        <v>24325.06</v>
      </c>
      <c r="I3995" s="24" t="n">
        <v>6953.67</v>
      </c>
      <c r="J3995" s="25" t="n">
        <v>45379</v>
      </c>
      <c r="K3995" s="25" t="n">
        <v>45769</v>
      </c>
      <c r="L3995" t="n">
        <v>3</v>
      </c>
      <c r="M3995" t="n">
        <v>4</v>
      </c>
      <c r="N3995" t="n">
        <v>3</v>
      </c>
      <c r="O3995">
        <f>DATE(2026,1,1)-K3995</f>
        <v/>
      </c>
      <c r="P3995">
        <f>IF(G3995&gt;=2,"Repeat","One-time")</f>
        <v/>
      </c>
    </row>
    <row r="3996">
      <c r="A3996" t="inlineStr">
        <is>
          <t>C06106</t>
        </is>
      </c>
      <c r="B3996" t="inlineStr">
        <is>
          <t>Shreya Sinha</t>
        </is>
      </c>
      <c r="C3996" t="inlineStr">
        <is>
          <t>West</t>
        </is>
      </c>
      <c r="D3996" t="inlineStr">
        <is>
          <t>Ahmedabad</t>
        </is>
      </c>
      <c r="E3996" t="inlineStr">
        <is>
          <t>No</t>
        </is>
      </c>
      <c r="F3996" t="inlineStr">
        <is>
          <t>Loyal</t>
        </is>
      </c>
      <c r="G3996" t="n">
        <v>3</v>
      </c>
      <c r="H3996" s="24" t="n">
        <v>24318.55</v>
      </c>
      <c r="I3996" s="24" t="n">
        <v>5111.31</v>
      </c>
      <c r="J3996" s="25" t="n">
        <v>45589</v>
      </c>
      <c r="K3996" s="25" t="n">
        <v>45767</v>
      </c>
      <c r="L3996" t="n">
        <v>3</v>
      </c>
      <c r="M3996" t="n">
        <v>3</v>
      </c>
      <c r="N3996" t="n">
        <v>3</v>
      </c>
      <c r="O3996">
        <f>DATE(2026,1,1)-K3996</f>
        <v/>
      </c>
      <c r="P3996">
        <f>IF(G3996&gt;=2,"Repeat","One-time")</f>
        <v/>
      </c>
    </row>
    <row r="3997">
      <c r="A3997" t="inlineStr">
        <is>
          <t>C03662</t>
        </is>
      </c>
      <c r="B3997" t="inlineStr">
        <is>
          <t>Lakshmi Joshi</t>
        </is>
      </c>
      <c r="C3997" t="inlineStr">
        <is>
          <t>Central</t>
        </is>
      </c>
      <c r="D3997" t="inlineStr">
        <is>
          <t>Indore</t>
        </is>
      </c>
      <c r="E3997" t="inlineStr">
        <is>
          <t>No</t>
        </is>
      </c>
      <c r="F3997" t="inlineStr">
        <is>
          <t>At Risk</t>
        </is>
      </c>
      <c r="G3997" t="n">
        <v>5</v>
      </c>
      <c r="H3997" s="24" t="n">
        <v>24315.4</v>
      </c>
      <c r="I3997" s="24" t="n">
        <v>4890.95</v>
      </c>
      <c r="J3997" s="25" t="n">
        <v>45378</v>
      </c>
      <c r="K3997" s="25" t="n">
        <v>45496</v>
      </c>
      <c r="L3997" t="n">
        <v>2</v>
      </c>
      <c r="M3997" t="n">
        <v>4</v>
      </c>
      <c r="N3997" t="n">
        <v>3</v>
      </c>
      <c r="O3997">
        <f>DATE(2026,1,1)-K3997</f>
        <v/>
      </c>
      <c r="P3997">
        <f>IF(G3997&gt;=2,"Repeat","One-time")</f>
        <v/>
      </c>
    </row>
    <row r="3998">
      <c r="A3998" t="inlineStr">
        <is>
          <t>C05234</t>
        </is>
      </c>
      <c r="B3998" t="inlineStr">
        <is>
          <t>Suresh Gupta</t>
        </is>
      </c>
      <c r="C3998" t="inlineStr">
        <is>
          <t>South</t>
        </is>
      </c>
      <c r="D3998" t="inlineStr">
        <is>
          <t>Hyderabad</t>
        </is>
      </c>
      <c r="E3998" t="inlineStr">
        <is>
          <t>Yes</t>
        </is>
      </c>
      <c r="F3998" t="inlineStr">
        <is>
          <t>At Risk</t>
        </is>
      </c>
      <c r="G3998" t="n">
        <v>5</v>
      </c>
      <c r="H3998" s="24" t="n">
        <v>24310.2</v>
      </c>
      <c r="I3998" s="24" t="n">
        <v>9594.23</v>
      </c>
      <c r="J3998" s="25" t="n">
        <v>45519</v>
      </c>
      <c r="K3998" s="25" t="n">
        <v>45626</v>
      </c>
      <c r="L3998" t="n">
        <v>2</v>
      </c>
      <c r="M3998" t="n">
        <v>4</v>
      </c>
      <c r="N3998" t="n">
        <v>3</v>
      </c>
      <c r="O3998">
        <f>DATE(2026,1,1)-K3998</f>
        <v/>
      </c>
      <c r="P3998">
        <f>IF(G3998&gt;=2,"Repeat","One-time")</f>
        <v/>
      </c>
    </row>
    <row r="3999">
      <c r="A3999" t="inlineStr">
        <is>
          <t>C02018</t>
        </is>
      </c>
      <c r="B3999" t="inlineStr">
        <is>
          <t>Tanvi Sinha</t>
        </is>
      </c>
      <c r="C3999" t="inlineStr">
        <is>
          <t>North</t>
        </is>
      </c>
      <c r="D3999" t="inlineStr">
        <is>
          <t>Delhi</t>
        </is>
      </c>
      <c r="E3999" t="inlineStr">
        <is>
          <t>Yes</t>
        </is>
      </c>
      <c r="F3999" t="inlineStr">
        <is>
          <t>At Risk</t>
        </is>
      </c>
      <c r="G3999" t="n">
        <v>3</v>
      </c>
      <c r="H3999" s="24" t="n">
        <v>24297.97</v>
      </c>
      <c r="I3999" s="24" t="n">
        <v>5469.55</v>
      </c>
      <c r="J3999" s="25" t="n">
        <v>45144</v>
      </c>
      <c r="K3999" s="25" t="n">
        <v>45553</v>
      </c>
      <c r="L3999" t="n">
        <v>2</v>
      </c>
      <c r="M3999" t="n">
        <v>3</v>
      </c>
      <c r="N3999" t="n">
        <v>3</v>
      </c>
      <c r="O3999">
        <f>DATE(2026,1,1)-K3999</f>
        <v/>
      </c>
      <c r="P3999">
        <f>IF(G3999&gt;=2,"Repeat","One-time")</f>
        <v/>
      </c>
    </row>
    <row r="4000">
      <c r="A4000" t="inlineStr">
        <is>
          <t>C05710</t>
        </is>
      </c>
      <c r="B4000" t="inlineStr">
        <is>
          <t>Ayesha Bose</t>
        </is>
      </c>
      <c r="C4000" t="inlineStr">
        <is>
          <t>South</t>
        </is>
      </c>
      <c r="D4000" t="inlineStr">
        <is>
          <t>Hyderabad</t>
        </is>
      </c>
      <c r="E4000" t="inlineStr">
        <is>
          <t>No</t>
        </is>
      </c>
      <c r="F4000" t="inlineStr">
        <is>
          <t>Loyal</t>
        </is>
      </c>
      <c r="G4000" t="n">
        <v>3</v>
      </c>
      <c r="H4000" s="24" t="n">
        <v>24287.75</v>
      </c>
      <c r="I4000" s="24" t="n">
        <v>4874.9</v>
      </c>
      <c r="J4000" s="25" t="n">
        <v>45561</v>
      </c>
      <c r="K4000" s="25" t="n">
        <v>45947</v>
      </c>
      <c r="L4000" t="n">
        <v>4</v>
      </c>
      <c r="M4000" t="n">
        <v>3</v>
      </c>
      <c r="N4000" t="n">
        <v>3</v>
      </c>
      <c r="O4000">
        <f>DATE(2026,1,1)-K4000</f>
        <v/>
      </c>
      <c r="P4000">
        <f>IF(G4000&gt;=2,"Repeat","One-time")</f>
        <v/>
      </c>
    </row>
    <row r="4001">
      <c r="A4001" t="inlineStr">
        <is>
          <t>C05425</t>
        </is>
      </c>
      <c r="B4001" t="inlineStr">
        <is>
          <t>Varun Patel</t>
        </is>
      </c>
      <c r="C4001" t="inlineStr">
        <is>
          <t>East</t>
        </is>
      </c>
      <c r="D4001" t="inlineStr">
        <is>
          <t>Kolkata</t>
        </is>
      </c>
      <c r="E4001" t="inlineStr">
        <is>
          <t>Yes</t>
        </is>
      </c>
      <c r="F4001" t="inlineStr">
        <is>
          <t>Loyal</t>
        </is>
      </c>
      <c r="G4001" t="n">
        <v>6</v>
      </c>
      <c r="H4001" s="24" t="n">
        <v>24286</v>
      </c>
      <c r="I4001" s="24" t="n">
        <v>4222.62</v>
      </c>
      <c r="J4001" s="25" t="n">
        <v>45499</v>
      </c>
      <c r="K4001" s="25" t="n">
        <v>45804</v>
      </c>
      <c r="L4001" t="n">
        <v>3</v>
      </c>
      <c r="M4001" t="n">
        <v>4</v>
      </c>
      <c r="N4001" t="n">
        <v>3</v>
      </c>
      <c r="O4001">
        <f>DATE(2026,1,1)-K4001</f>
        <v/>
      </c>
      <c r="P4001">
        <f>IF(G4001&gt;=2,"Repeat","One-time")</f>
        <v/>
      </c>
    </row>
    <row r="4002">
      <c r="A4002" t="inlineStr">
        <is>
          <t>C01191</t>
        </is>
      </c>
      <c r="B4002" t="inlineStr">
        <is>
          <t>Aarav Sinha</t>
        </is>
      </c>
      <c r="C4002" t="inlineStr">
        <is>
          <t>East</t>
        </is>
      </c>
      <c r="D4002" t="inlineStr">
        <is>
          <t>Kolkata</t>
        </is>
      </c>
      <c r="E4002" t="inlineStr">
        <is>
          <t>No</t>
        </is>
      </c>
      <c r="F4002" t="inlineStr">
        <is>
          <t>At Risk</t>
        </is>
      </c>
      <c r="G4002" t="n">
        <v>7</v>
      </c>
      <c r="H4002" s="24" t="n">
        <v>24283.6</v>
      </c>
      <c r="I4002" s="24" t="n">
        <v>5918.18</v>
      </c>
      <c r="J4002" s="25" t="n">
        <v>44976</v>
      </c>
      <c r="K4002" s="25" t="n">
        <v>45117</v>
      </c>
      <c r="L4002" t="n">
        <v>1</v>
      </c>
      <c r="M4002" t="n">
        <v>4</v>
      </c>
      <c r="N4002" t="n">
        <v>3</v>
      </c>
      <c r="O4002">
        <f>DATE(2026,1,1)-K4002</f>
        <v/>
      </c>
      <c r="P4002">
        <f>IF(G4002&gt;=2,"Repeat","One-time")</f>
        <v/>
      </c>
    </row>
    <row r="4003">
      <c r="A4003" t="inlineStr">
        <is>
          <t>C10541</t>
        </is>
      </c>
      <c r="B4003" t="inlineStr">
        <is>
          <t>Isha Patel</t>
        </is>
      </c>
      <c r="C4003" t="inlineStr">
        <is>
          <t>South</t>
        </is>
      </c>
      <c r="D4003" t="inlineStr">
        <is>
          <t>Bengaluru</t>
        </is>
      </c>
      <c r="E4003" t="inlineStr">
        <is>
          <t>No</t>
        </is>
      </c>
      <c r="F4003" t="inlineStr">
        <is>
          <t>Loyal</t>
        </is>
      </c>
      <c r="G4003" t="n">
        <v>4</v>
      </c>
      <c r="H4003" s="24" t="n">
        <v>24274.67</v>
      </c>
      <c r="I4003" s="24" t="n">
        <v>4127.6</v>
      </c>
      <c r="J4003" s="25" t="n">
        <v>45899</v>
      </c>
      <c r="K4003" s="25" t="n">
        <v>46017</v>
      </c>
      <c r="L4003" t="n">
        <v>5</v>
      </c>
      <c r="M4003" t="n">
        <v>4</v>
      </c>
      <c r="N4003" t="n">
        <v>3</v>
      </c>
      <c r="O4003">
        <f>DATE(2026,1,1)-K4003</f>
        <v/>
      </c>
      <c r="P4003">
        <f>IF(G4003&gt;=2,"Repeat","One-time")</f>
        <v/>
      </c>
    </row>
    <row r="4004">
      <c r="A4004" t="inlineStr">
        <is>
          <t>C08799</t>
        </is>
      </c>
      <c r="B4004" t="inlineStr">
        <is>
          <t>Tanvi Prasad</t>
        </is>
      </c>
      <c r="C4004" t="inlineStr">
        <is>
          <t>West</t>
        </is>
      </c>
      <c r="D4004" t="inlineStr">
        <is>
          <t>Mumbai</t>
        </is>
      </c>
      <c r="E4004" t="inlineStr">
        <is>
          <t>No</t>
        </is>
      </c>
      <c r="F4004" t="inlineStr">
        <is>
          <t>Occasional</t>
        </is>
      </c>
      <c r="G4004" t="n">
        <v>2</v>
      </c>
      <c r="H4004" s="24" t="n">
        <v>24260.51</v>
      </c>
      <c r="I4004" s="24" t="n">
        <v>2711.55</v>
      </c>
      <c r="J4004" s="25" t="n">
        <v>45889</v>
      </c>
      <c r="K4004" s="25" t="n">
        <v>45948</v>
      </c>
      <c r="L4004" t="n">
        <v>4</v>
      </c>
      <c r="M4004" t="n">
        <v>2</v>
      </c>
      <c r="N4004" t="n">
        <v>3</v>
      </c>
      <c r="O4004">
        <f>DATE(2026,1,1)-K4004</f>
        <v/>
      </c>
      <c r="P4004">
        <f>IF(G4004&gt;=2,"Repeat","One-time")</f>
        <v/>
      </c>
    </row>
    <row r="4005">
      <c r="A4005" t="inlineStr">
        <is>
          <t>C07395</t>
        </is>
      </c>
      <c r="B4005" t="inlineStr">
        <is>
          <t>Nikhil Singh</t>
        </is>
      </c>
      <c r="C4005" t="inlineStr">
        <is>
          <t>Central</t>
        </is>
      </c>
      <c r="D4005" t="inlineStr">
        <is>
          <t>Bhopal</t>
        </is>
      </c>
      <c r="E4005" t="inlineStr">
        <is>
          <t>No</t>
        </is>
      </c>
      <c r="F4005" t="inlineStr">
        <is>
          <t>Loyal</t>
        </is>
      </c>
      <c r="G4005" t="n">
        <v>4</v>
      </c>
      <c r="H4005" s="24" t="n">
        <v>24240.55</v>
      </c>
      <c r="I4005" s="24" t="n">
        <v>5353.26</v>
      </c>
      <c r="J4005" s="25" t="n">
        <v>45687</v>
      </c>
      <c r="K4005" s="25" t="n">
        <v>45850</v>
      </c>
      <c r="L4005" t="n">
        <v>3</v>
      </c>
      <c r="M4005" t="n">
        <v>4</v>
      </c>
      <c r="N4005" t="n">
        <v>3</v>
      </c>
      <c r="O4005">
        <f>DATE(2026,1,1)-K4005</f>
        <v/>
      </c>
      <c r="P4005">
        <f>IF(G4005&gt;=2,"Repeat","One-time")</f>
        <v/>
      </c>
    </row>
    <row r="4006">
      <c r="A4006" t="inlineStr">
        <is>
          <t>C02455</t>
        </is>
      </c>
      <c r="B4006" t="inlineStr">
        <is>
          <t>Rahul Banerjee</t>
        </is>
      </c>
      <c r="C4006" t="inlineStr">
        <is>
          <t>South</t>
        </is>
      </c>
      <c r="D4006" t="inlineStr">
        <is>
          <t>Bengaluru</t>
        </is>
      </c>
      <c r="E4006" t="inlineStr">
        <is>
          <t>No</t>
        </is>
      </c>
      <c r="F4006" t="inlineStr">
        <is>
          <t>Occasional</t>
        </is>
      </c>
      <c r="G4006" t="n">
        <v>2</v>
      </c>
      <c r="H4006" s="24" t="n">
        <v>24224.83</v>
      </c>
      <c r="I4006" s="24" t="n">
        <v>3964.59</v>
      </c>
      <c r="J4006" s="25" t="n">
        <v>45467</v>
      </c>
      <c r="K4006" s="25" t="n">
        <v>45580</v>
      </c>
      <c r="L4006" t="n">
        <v>2</v>
      </c>
      <c r="M4006" t="n">
        <v>2</v>
      </c>
      <c r="N4006" t="n">
        <v>3</v>
      </c>
      <c r="O4006">
        <f>DATE(2026,1,1)-K4006</f>
        <v/>
      </c>
      <c r="P4006">
        <f>IF(G4006&gt;=2,"Repeat","One-time")</f>
        <v/>
      </c>
    </row>
    <row r="4007">
      <c r="A4007" t="inlineStr">
        <is>
          <t>C01842</t>
        </is>
      </c>
      <c r="B4007" t="inlineStr">
        <is>
          <t>Kavya Ghosh</t>
        </is>
      </c>
      <c r="C4007" t="inlineStr">
        <is>
          <t>East</t>
        </is>
      </c>
      <c r="D4007" t="inlineStr">
        <is>
          <t>Patna</t>
        </is>
      </c>
      <c r="E4007" t="inlineStr">
        <is>
          <t>No</t>
        </is>
      </c>
      <c r="F4007" t="inlineStr">
        <is>
          <t>At Risk</t>
        </is>
      </c>
      <c r="G4007" t="n">
        <v>8</v>
      </c>
      <c r="H4007" s="24" t="n">
        <v>24212.79</v>
      </c>
      <c r="I4007" s="24" t="n">
        <v>7976.19</v>
      </c>
      <c r="J4007" s="25" t="n">
        <v>45096</v>
      </c>
      <c r="K4007" s="25" t="n">
        <v>45389</v>
      </c>
      <c r="L4007" t="n">
        <v>1</v>
      </c>
      <c r="M4007" t="n">
        <v>4</v>
      </c>
      <c r="N4007" t="n">
        <v>3</v>
      </c>
      <c r="O4007">
        <f>DATE(2026,1,1)-K4007</f>
        <v/>
      </c>
      <c r="P4007">
        <f>IF(G4007&gt;=2,"Repeat","One-time")</f>
        <v/>
      </c>
    </row>
    <row r="4008">
      <c r="A4008" t="inlineStr">
        <is>
          <t>C01346</t>
        </is>
      </c>
      <c r="B4008" t="inlineStr">
        <is>
          <t>Amit Kapoor</t>
        </is>
      </c>
      <c r="C4008" t="inlineStr">
        <is>
          <t>South</t>
        </is>
      </c>
      <c r="D4008" t="inlineStr">
        <is>
          <t>Kochi</t>
        </is>
      </c>
      <c r="E4008" t="inlineStr">
        <is>
          <t>No</t>
        </is>
      </c>
      <c r="F4008" t="inlineStr">
        <is>
          <t>At Risk</t>
        </is>
      </c>
      <c r="G4008" t="n">
        <v>10</v>
      </c>
      <c r="H4008" s="24" t="n">
        <v>24212.53</v>
      </c>
      <c r="I4008" s="24" t="n">
        <v>5496.52</v>
      </c>
      <c r="J4008" s="25" t="n">
        <v>45056</v>
      </c>
      <c r="K4008" s="25" t="n">
        <v>45568</v>
      </c>
      <c r="L4008" t="n">
        <v>2</v>
      </c>
      <c r="M4008" t="n">
        <v>5</v>
      </c>
      <c r="N4008" t="n">
        <v>3</v>
      </c>
      <c r="O4008">
        <f>DATE(2026,1,1)-K4008</f>
        <v/>
      </c>
      <c r="P4008">
        <f>IF(G4008&gt;=2,"Repeat","One-time")</f>
        <v/>
      </c>
    </row>
    <row r="4009">
      <c r="A4009" t="inlineStr">
        <is>
          <t>C11350</t>
        </is>
      </c>
      <c r="B4009" t="inlineStr">
        <is>
          <t>Priya Singh</t>
        </is>
      </c>
      <c r="C4009" t="inlineStr">
        <is>
          <t>North</t>
        </is>
      </c>
      <c r="D4009" t="inlineStr">
        <is>
          <t>Delhi</t>
        </is>
      </c>
      <c r="E4009" t="inlineStr">
        <is>
          <t>No</t>
        </is>
      </c>
      <c r="F4009" t="inlineStr">
        <is>
          <t>New</t>
        </is>
      </c>
      <c r="G4009" t="n">
        <v>1</v>
      </c>
      <c r="H4009" s="24" t="n">
        <v>24172.62</v>
      </c>
      <c r="I4009" s="24" t="n">
        <v>3569.31</v>
      </c>
      <c r="J4009" s="25" t="n">
        <v>45969</v>
      </c>
      <c r="K4009" s="25" t="n">
        <v>45969</v>
      </c>
      <c r="L4009" t="n">
        <v>4</v>
      </c>
      <c r="M4009" t="n">
        <v>2</v>
      </c>
      <c r="N4009" t="n">
        <v>3</v>
      </c>
      <c r="O4009">
        <f>DATE(2026,1,1)-K4009</f>
        <v/>
      </c>
      <c r="P4009">
        <f>IF(G4009&gt;=2,"Repeat","One-time")</f>
        <v/>
      </c>
    </row>
    <row r="4010">
      <c r="A4010" t="inlineStr">
        <is>
          <t>C11063</t>
        </is>
      </c>
      <c r="B4010" t="inlineStr">
        <is>
          <t>Swati Thakur</t>
        </is>
      </c>
      <c r="C4010" t="inlineStr">
        <is>
          <t>South</t>
        </is>
      </c>
      <c r="D4010" t="inlineStr">
        <is>
          <t>Hyderabad</t>
        </is>
      </c>
      <c r="E4010" t="inlineStr">
        <is>
          <t>No</t>
        </is>
      </c>
      <c r="F4010" t="inlineStr">
        <is>
          <t>New</t>
        </is>
      </c>
      <c r="G4010" t="n">
        <v>1</v>
      </c>
      <c r="H4010" s="24" t="n">
        <v>24168.13</v>
      </c>
      <c r="I4010" s="24" t="n">
        <v>512.58</v>
      </c>
      <c r="J4010" s="25" t="n">
        <v>45983</v>
      </c>
      <c r="K4010" s="25" t="n">
        <v>45983</v>
      </c>
      <c r="L4010" t="n">
        <v>4</v>
      </c>
      <c r="M4010" t="n">
        <v>2</v>
      </c>
      <c r="N4010" t="n">
        <v>3</v>
      </c>
      <c r="O4010">
        <f>DATE(2026,1,1)-K4010</f>
        <v/>
      </c>
      <c r="P4010">
        <f>IF(G4010&gt;=2,"Repeat","One-time")</f>
        <v/>
      </c>
    </row>
    <row r="4011">
      <c r="A4011" t="inlineStr">
        <is>
          <t>C00825</t>
        </is>
      </c>
      <c r="B4011" t="inlineStr">
        <is>
          <t>Kavya Reddy</t>
        </is>
      </c>
      <c r="C4011" t="inlineStr">
        <is>
          <t>East</t>
        </is>
      </c>
      <c r="D4011" t="inlineStr">
        <is>
          <t>Bhubaneswar</t>
        </is>
      </c>
      <c r="E4011" t="inlineStr">
        <is>
          <t>No</t>
        </is>
      </c>
      <c r="F4011" t="inlineStr">
        <is>
          <t>At Risk</t>
        </is>
      </c>
      <c r="G4011" t="n">
        <v>4</v>
      </c>
      <c r="H4011" s="24" t="n">
        <v>24159.61</v>
      </c>
      <c r="I4011" s="24" t="n">
        <v>3150.07</v>
      </c>
      <c r="J4011" s="25" t="n">
        <v>44946</v>
      </c>
      <c r="K4011" s="25" t="n">
        <v>45370</v>
      </c>
      <c r="L4011" t="n">
        <v>1</v>
      </c>
      <c r="M4011" t="n">
        <v>3</v>
      </c>
      <c r="N4011" t="n">
        <v>3</v>
      </c>
      <c r="O4011">
        <f>DATE(2026,1,1)-K4011</f>
        <v/>
      </c>
      <c r="P4011">
        <f>IF(G4011&gt;=2,"Repeat","One-time")</f>
        <v/>
      </c>
    </row>
    <row r="4012">
      <c r="A4012" t="inlineStr">
        <is>
          <t>C02132</t>
        </is>
      </c>
      <c r="B4012" t="inlineStr">
        <is>
          <t>Farhan Joshi</t>
        </is>
      </c>
      <c r="C4012" t="inlineStr">
        <is>
          <t>East</t>
        </is>
      </c>
      <c r="D4012" t="inlineStr">
        <is>
          <t>Patna</t>
        </is>
      </c>
      <c r="E4012" t="inlineStr">
        <is>
          <t>Yes</t>
        </is>
      </c>
      <c r="F4012" t="inlineStr">
        <is>
          <t>At Risk</t>
        </is>
      </c>
      <c r="G4012" t="n">
        <v>3</v>
      </c>
      <c r="H4012" s="24" t="n">
        <v>24137.25</v>
      </c>
      <c r="I4012" s="24" t="n">
        <v>4882.71</v>
      </c>
      <c r="J4012" s="25" t="n">
        <v>45095</v>
      </c>
      <c r="K4012" s="25" t="n">
        <v>45152</v>
      </c>
      <c r="L4012" t="n">
        <v>1</v>
      </c>
      <c r="M4012" t="n">
        <v>3</v>
      </c>
      <c r="N4012" t="n">
        <v>3</v>
      </c>
      <c r="O4012">
        <f>DATE(2026,1,1)-K4012</f>
        <v/>
      </c>
      <c r="P4012">
        <f>IF(G4012&gt;=2,"Repeat","One-time")</f>
        <v/>
      </c>
    </row>
    <row r="4013">
      <c r="A4013" t="inlineStr">
        <is>
          <t>C04332</t>
        </is>
      </c>
      <c r="B4013" t="inlineStr">
        <is>
          <t>Pooja Ghosh</t>
        </is>
      </c>
      <c r="C4013" t="inlineStr">
        <is>
          <t>North</t>
        </is>
      </c>
      <c r="D4013" t="inlineStr">
        <is>
          <t>Delhi</t>
        </is>
      </c>
      <c r="E4013" t="inlineStr">
        <is>
          <t>No</t>
        </is>
      </c>
      <c r="F4013" t="inlineStr">
        <is>
          <t>Occasional</t>
        </is>
      </c>
      <c r="G4013" t="n">
        <v>1</v>
      </c>
      <c r="H4013" s="24" t="n">
        <v>24116.77</v>
      </c>
      <c r="I4013" s="24" t="n">
        <v>5075.41</v>
      </c>
      <c r="J4013" s="25" t="n">
        <v>45596</v>
      </c>
      <c r="K4013" s="25" t="n">
        <v>45596</v>
      </c>
      <c r="L4013" t="n">
        <v>2</v>
      </c>
      <c r="M4013" t="n">
        <v>1</v>
      </c>
      <c r="N4013" t="n">
        <v>3</v>
      </c>
      <c r="O4013">
        <f>DATE(2026,1,1)-K4013</f>
        <v/>
      </c>
      <c r="P4013">
        <f>IF(G4013&gt;=2,"Repeat","One-time")</f>
        <v/>
      </c>
    </row>
    <row r="4014">
      <c r="A4014" t="inlineStr">
        <is>
          <t>C03574</t>
        </is>
      </c>
      <c r="B4014" t="inlineStr">
        <is>
          <t>Sneha Sharma</t>
        </is>
      </c>
      <c r="C4014" t="inlineStr">
        <is>
          <t>East</t>
        </is>
      </c>
      <c r="D4014" t="inlineStr">
        <is>
          <t>Kolkata</t>
        </is>
      </c>
      <c r="E4014" t="inlineStr">
        <is>
          <t>No</t>
        </is>
      </c>
      <c r="F4014" t="inlineStr">
        <is>
          <t>Hibernating</t>
        </is>
      </c>
      <c r="G4014" t="n">
        <v>1</v>
      </c>
      <c r="H4014" s="24" t="n">
        <v>24097.47</v>
      </c>
      <c r="I4014" s="24" t="n">
        <v>4600.61</v>
      </c>
      <c r="J4014" s="25" t="n">
        <v>45379</v>
      </c>
      <c r="K4014" s="25" t="n">
        <v>45379</v>
      </c>
      <c r="L4014" t="n">
        <v>1</v>
      </c>
      <c r="M4014" t="n">
        <v>1</v>
      </c>
      <c r="N4014" t="n">
        <v>3</v>
      </c>
      <c r="O4014">
        <f>DATE(2026,1,1)-K4014</f>
        <v/>
      </c>
      <c r="P4014">
        <f>IF(G4014&gt;=2,"Repeat","One-time")</f>
        <v/>
      </c>
    </row>
    <row r="4015">
      <c r="A4015" t="inlineStr">
        <is>
          <t>C07215</t>
        </is>
      </c>
      <c r="B4015" t="inlineStr">
        <is>
          <t>Ananya Iyer</t>
        </is>
      </c>
      <c r="C4015" t="inlineStr">
        <is>
          <t>North</t>
        </is>
      </c>
      <c r="D4015" t="inlineStr">
        <is>
          <t>Gurugram</t>
        </is>
      </c>
      <c r="E4015" t="inlineStr">
        <is>
          <t>No</t>
        </is>
      </c>
      <c r="F4015" t="inlineStr">
        <is>
          <t>Occasional</t>
        </is>
      </c>
      <c r="G4015" t="n">
        <v>2</v>
      </c>
      <c r="H4015" s="24" t="n">
        <v>24075.51</v>
      </c>
      <c r="I4015" s="24" t="n">
        <v>4020.43</v>
      </c>
      <c r="J4015" s="25" t="n">
        <v>45633</v>
      </c>
      <c r="K4015" s="25" t="n">
        <v>45817</v>
      </c>
      <c r="L4015" t="n">
        <v>3</v>
      </c>
      <c r="M4015" t="n">
        <v>2</v>
      </c>
      <c r="N4015" t="n">
        <v>3</v>
      </c>
      <c r="O4015">
        <f>DATE(2026,1,1)-K4015</f>
        <v/>
      </c>
      <c r="P4015">
        <f>IF(G4015&gt;=2,"Repeat","One-time")</f>
        <v/>
      </c>
    </row>
    <row r="4016">
      <c r="A4016" t="inlineStr">
        <is>
          <t>C04544</t>
        </is>
      </c>
      <c r="B4016" t="inlineStr">
        <is>
          <t>Vikram Verma</t>
        </is>
      </c>
      <c r="C4016" t="inlineStr">
        <is>
          <t>East</t>
        </is>
      </c>
      <c r="D4016" t="inlineStr">
        <is>
          <t>Kolkata</t>
        </is>
      </c>
      <c r="E4016" t="inlineStr">
        <is>
          <t>Yes</t>
        </is>
      </c>
      <c r="F4016" t="inlineStr">
        <is>
          <t>Loyal</t>
        </is>
      </c>
      <c r="G4016" t="n">
        <v>9</v>
      </c>
      <c r="H4016" s="24" t="n">
        <v>24036.29</v>
      </c>
      <c r="I4016" s="24" t="n">
        <v>6386.68</v>
      </c>
      <c r="J4016" s="25" t="n">
        <v>45440</v>
      </c>
      <c r="K4016" s="25" t="n">
        <v>45985</v>
      </c>
      <c r="L4016" t="n">
        <v>4</v>
      </c>
      <c r="M4016" t="n">
        <v>5</v>
      </c>
      <c r="N4016" t="n">
        <v>3</v>
      </c>
      <c r="O4016">
        <f>DATE(2026,1,1)-K4016</f>
        <v/>
      </c>
      <c r="P4016">
        <f>IF(G4016&gt;=2,"Repeat","One-time")</f>
        <v/>
      </c>
    </row>
    <row r="4017">
      <c r="A4017" t="inlineStr">
        <is>
          <t>C07778</t>
        </is>
      </c>
      <c r="B4017" t="inlineStr">
        <is>
          <t>Neha Thakur</t>
        </is>
      </c>
      <c r="C4017" t="inlineStr">
        <is>
          <t>North</t>
        </is>
      </c>
      <c r="D4017" t="inlineStr">
        <is>
          <t>Gurugram</t>
        </is>
      </c>
      <c r="E4017" t="inlineStr">
        <is>
          <t>Yes</t>
        </is>
      </c>
      <c r="F4017" t="inlineStr">
        <is>
          <t>Loyal</t>
        </is>
      </c>
      <c r="G4017" t="n">
        <v>6</v>
      </c>
      <c r="H4017" s="24" t="n">
        <v>24029.19</v>
      </c>
      <c r="I4017" s="24" t="n">
        <v>3287.39</v>
      </c>
      <c r="J4017" s="25" t="n">
        <v>45678</v>
      </c>
      <c r="K4017" s="25" t="n">
        <v>45944</v>
      </c>
      <c r="L4017" t="n">
        <v>4</v>
      </c>
      <c r="M4017" t="n">
        <v>4</v>
      </c>
      <c r="N4017" t="n">
        <v>3</v>
      </c>
      <c r="O4017">
        <f>DATE(2026,1,1)-K4017</f>
        <v/>
      </c>
      <c r="P4017">
        <f>IF(G4017&gt;=2,"Repeat","One-time")</f>
        <v/>
      </c>
    </row>
    <row r="4018">
      <c r="A4018" t="inlineStr">
        <is>
          <t>C03749</t>
        </is>
      </c>
      <c r="B4018" t="inlineStr">
        <is>
          <t>Zoya Bose</t>
        </is>
      </c>
      <c r="C4018" t="inlineStr">
        <is>
          <t>West</t>
        </is>
      </c>
      <c r="D4018" t="inlineStr">
        <is>
          <t>Mumbai</t>
        </is>
      </c>
      <c r="E4018" t="inlineStr">
        <is>
          <t>No</t>
        </is>
      </c>
      <c r="F4018" t="inlineStr">
        <is>
          <t>Loyal</t>
        </is>
      </c>
      <c r="G4018" t="n">
        <v>6</v>
      </c>
      <c r="H4018" s="24" t="n">
        <v>24021.04</v>
      </c>
      <c r="I4018" s="24" t="n">
        <v>4535.66</v>
      </c>
      <c r="J4018" s="25" t="n">
        <v>45293</v>
      </c>
      <c r="K4018" s="25" t="n">
        <v>45852</v>
      </c>
      <c r="L4018" t="n">
        <v>3</v>
      </c>
      <c r="M4018" t="n">
        <v>4</v>
      </c>
      <c r="N4018" t="n">
        <v>3</v>
      </c>
      <c r="O4018">
        <f>DATE(2026,1,1)-K4018</f>
        <v/>
      </c>
      <c r="P4018">
        <f>IF(G4018&gt;=2,"Repeat","One-time")</f>
        <v/>
      </c>
    </row>
    <row r="4019">
      <c r="A4019" t="inlineStr">
        <is>
          <t>C06219</t>
        </is>
      </c>
      <c r="B4019" t="inlineStr">
        <is>
          <t>Aditya Thakur</t>
        </is>
      </c>
      <c r="C4019" t="inlineStr">
        <is>
          <t>Central</t>
        </is>
      </c>
      <c r="D4019" t="inlineStr">
        <is>
          <t>Raipur</t>
        </is>
      </c>
      <c r="E4019" t="inlineStr">
        <is>
          <t>No</t>
        </is>
      </c>
      <c r="F4019" t="inlineStr">
        <is>
          <t>Occasional</t>
        </is>
      </c>
      <c r="G4019" t="n">
        <v>2</v>
      </c>
      <c r="H4019" s="24" t="n">
        <v>24015.52</v>
      </c>
      <c r="I4019" s="24" t="n">
        <v>2500.83</v>
      </c>
      <c r="J4019" s="25" t="n">
        <v>45614</v>
      </c>
      <c r="K4019" s="25" t="n">
        <v>45757</v>
      </c>
      <c r="L4019" t="n">
        <v>3</v>
      </c>
      <c r="M4019" t="n">
        <v>2</v>
      </c>
      <c r="N4019" t="n">
        <v>3</v>
      </c>
      <c r="O4019">
        <f>DATE(2026,1,1)-K4019</f>
        <v/>
      </c>
      <c r="P4019">
        <f>IF(G4019&gt;=2,"Repeat","One-time")</f>
        <v/>
      </c>
    </row>
    <row r="4020">
      <c r="A4020" t="inlineStr">
        <is>
          <t>C08956</t>
        </is>
      </c>
      <c r="B4020" t="inlineStr">
        <is>
          <t>Ayesha Mukherjee</t>
        </is>
      </c>
      <c r="C4020" t="inlineStr">
        <is>
          <t>North</t>
        </is>
      </c>
      <c r="D4020" t="inlineStr">
        <is>
          <t>Jaipur</t>
        </is>
      </c>
      <c r="E4020" t="inlineStr">
        <is>
          <t>Yes</t>
        </is>
      </c>
      <c r="F4020" t="inlineStr">
        <is>
          <t>Occasional</t>
        </is>
      </c>
      <c r="G4020" t="n">
        <v>2</v>
      </c>
      <c r="H4020" s="24" t="n">
        <v>24004.92</v>
      </c>
      <c r="I4020" s="24" t="n">
        <v>1479.51</v>
      </c>
      <c r="J4020" s="25" t="n">
        <v>45812</v>
      </c>
      <c r="K4020" s="25" t="n">
        <v>45953</v>
      </c>
      <c r="L4020" t="n">
        <v>4</v>
      </c>
      <c r="M4020" t="n">
        <v>2</v>
      </c>
      <c r="N4020" t="n">
        <v>3</v>
      </c>
      <c r="O4020">
        <f>DATE(2026,1,1)-K4020</f>
        <v/>
      </c>
      <c r="P4020">
        <f>IF(G4020&gt;=2,"Repeat","One-time")</f>
        <v/>
      </c>
    </row>
    <row r="4021">
      <c r="A4021" t="inlineStr">
        <is>
          <t>C04430</t>
        </is>
      </c>
      <c r="B4021" t="inlineStr">
        <is>
          <t>Abhishek Singh</t>
        </is>
      </c>
      <c r="C4021" t="inlineStr">
        <is>
          <t>Central</t>
        </is>
      </c>
      <c r="D4021" t="inlineStr">
        <is>
          <t>Raipur</t>
        </is>
      </c>
      <c r="E4021" t="inlineStr">
        <is>
          <t>No</t>
        </is>
      </c>
      <c r="F4021" t="inlineStr">
        <is>
          <t>Loyal</t>
        </is>
      </c>
      <c r="G4021" t="n">
        <v>3</v>
      </c>
      <c r="H4021" s="24" t="n">
        <v>24001.61</v>
      </c>
      <c r="I4021" s="24" t="n">
        <v>5823.3</v>
      </c>
      <c r="J4021" s="25" t="n">
        <v>45639</v>
      </c>
      <c r="K4021" s="25" t="n">
        <v>46016</v>
      </c>
      <c r="L4021" t="n">
        <v>5</v>
      </c>
      <c r="M4021" t="n">
        <v>3</v>
      </c>
      <c r="N4021" t="n">
        <v>3</v>
      </c>
      <c r="O4021">
        <f>DATE(2026,1,1)-K4021</f>
        <v/>
      </c>
      <c r="P4021">
        <f>IF(G4021&gt;=2,"Repeat","One-time")</f>
        <v/>
      </c>
    </row>
    <row r="4022">
      <c r="A4022" t="inlineStr">
        <is>
          <t>C07171</t>
        </is>
      </c>
      <c r="B4022" t="inlineStr">
        <is>
          <t>Swati Sinha</t>
        </is>
      </c>
      <c r="C4022" t="inlineStr">
        <is>
          <t>South</t>
        </is>
      </c>
      <c r="D4022" t="inlineStr">
        <is>
          <t>Chennai</t>
        </is>
      </c>
      <c r="E4022" t="inlineStr">
        <is>
          <t>No</t>
        </is>
      </c>
      <c r="F4022" t="inlineStr">
        <is>
          <t>Loyal</t>
        </is>
      </c>
      <c r="G4022" t="n">
        <v>6</v>
      </c>
      <c r="H4022" s="24" t="n">
        <v>23973.37</v>
      </c>
      <c r="I4022" s="24" t="n">
        <v>6937.89</v>
      </c>
      <c r="J4022" s="25" t="n">
        <v>45636</v>
      </c>
      <c r="K4022" s="25" t="n">
        <v>45811</v>
      </c>
      <c r="L4022" t="n">
        <v>3</v>
      </c>
      <c r="M4022" t="n">
        <v>4</v>
      </c>
      <c r="N4022" t="n">
        <v>3</v>
      </c>
      <c r="O4022">
        <f>DATE(2026,1,1)-K4022</f>
        <v/>
      </c>
      <c r="P4022">
        <f>IF(G4022&gt;=2,"Repeat","One-time")</f>
        <v/>
      </c>
    </row>
    <row r="4023">
      <c r="A4023" t="inlineStr">
        <is>
          <t>C03843</t>
        </is>
      </c>
      <c r="B4023" t="inlineStr">
        <is>
          <t>Shreya Ghosh</t>
        </is>
      </c>
      <c r="C4023" t="inlineStr">
        <is>
          <t>West</t>
        </is>
      </c>
      <c r="D4023" t="inlineStr">
        <is>
          <t>Mumbai</t>
        </is>
      </c>
      <c r="E4023" t="inlineStr">
        <is>
          <t>Yes</t>
        </is>
      </c>
      <c r="F4023" t="inlineStr">
        <is>
          <t>At Risk</t>
        </is>
      </c>
      <c r="G4023" t="n">
        <v>3</v>
      </c>
      <c r="H4023" s="24" t="n">
        <v>23964.76</v>
      </c>
      <c r="I4023" s="24" t="n">
        <v>4366.84</v>
      </c>
      <c r="J4023" s="25" t="n">
        <v>45310</v>
      </c>
      <c r="K4023" s="25" t="n">
        <v>45346</v>
      </c>
      <c r="L4023" t="n">
        <v>1</v>
      </c>
      <c r="M4023" t="n">
        <v>3</v>
      </c>
      <c r="N4023" t="n">
        <v>3</v>
      </c>
      <c r="O4023">
        <f>DATE(2026,1,1)-K4023</f>
        <v/>
      </c>
      <c r="P4023">
        <f>IF(G4023&gt;=2,"Repeat","One-time")</f>
        <v/>
      </c>
    </row>
    <row r="4024">
      <c r="A4024" t="inlineStr">
        <is>
          <t>C10617</t>
        </is>
      </c>
      <c r="B4024" t="inlineStr">
        <is>
          <t>Divya Menon</t>
        </is>
      </c>
      <c r="C4024" t="inlineStr">
        <is>
          <t>West</t>
        </is>
      </c>
      <c r="D4024" t="inlineStr">
        <is>
          <t>Ahmedabad</t>
        </is>
      </c>
      <c r="E4024" t="inlineStr">
        <is>
          <t>Yes</t>
        </is>
      </c>
      <c r="F4024" t="inlineStr">
        <is>
          <t>Loyal</t>
        </is>
      </c>
      <c r="G4024" t="n">
        <v>2</v>
      </c>
      <c r="H4024" s="24" t="n">
        <v>23957.49</v>
      </c>
      <c r="I4024" s="24" t="n">
        <v>3744.35</v>
      </c>
      <c r="J4024" s="25" t="n">
        <v>45927</v>
      </c>
      <c r="K4024" s="25" t="n">
        <v>45981</v>
      </c>
      <c r="L4024" t="n">
        <v>4</v>
      </c>
      <c r="M4024" t="n">
        <v>3</v>
      </c>
      <c r="N4024" t="n">
        <v>3</v>
      </c>
      <c r="O4024">
        <f>DATE(2026,1,1)-K4024</f>
        <v/>
      </c>
      <c r="P4024">
        <f>IF(G4024&gt;=2,"Repeat","One-time")</f>
        <v/>
      </c>
    </row>
    <row r="4025">
      <c r="A4025" t="inlineStr">
        <is>
          <t>C04178</t>
        </is>
      </c>
      <c r="B4025" t="inlineStr">
        <is>
          <t>Vivaan Patel</t>
        </is>
      </c>
      <c r="C4025" t="inlineStr">
        <is>
          <t>West</t>
        </is>
      </c>
      <c r="D4025" t="inlineStr">
        <is>
          <t>Surat</t>
        </is>
      </c>
      <c r="E4025" t="inlineStr">
        <is>
          <t>Yes</t>
        </is>
      </c>
      <c r="F4025" t="inlineStr">
        <is>
          <t>At Risk</t>
        </is>
      </c>
      <c r="G4025" t="n">
        <v>5</v>
      </c>
      <c r="H4025" s="24" t="n">
        <v>23954.04</v>
      </c>
      <c r="I4025" s="24" t="n">
        <v>5871.37</v>
      </c>
      <c r="J4025" s="25" t="n">
        <v>45395</v>
      </c>
      <c r="K4025" s="25" t="n">
        <v>45647</v>
      </c>
      <c r="L4025" t="n">
        <v>2</v>
      </c>
      <c r="M4025" t="n">
        <v>4</v>
      </c>
      <c r="N4025" t="n">
        <v>3</v>
      </c>
      <c r="O4025">
        <f>DATE(2026,1,1)-K4025</f>
        <v/>
      </c>
      <c r="P4025">
        <f>IF(G4025&gt;=2,"Repeat","One-time")</f>
        <v/>
      </c>
    </row>
    <row r="4026">
      <c r="A4026" t="inlineStr">
        <is>
          <t>C06214</t>
        </is>
      </c>
      <c r="B4026" t="inlineStr">
        <is>
          <t>Lakshmi Gupta</t>
        </is>
      </c>
      <c r="C4026" t="inlineStr">
        <is>
          <t>North</t>
        </is>
      </c>
      <c r="D4026" t="inlineStr">
        <is>
          <t>Delhi</t>
        </is>
      </c>
      <c r="E4026" t="inlineStr">
        <is>
          <t>Yes</t>
        </is>
      </c>
      <c r="F4026" t="inlineStr">
        <is>
          <t>At Risk</t>
        </is>
      </c>
      <c r="G4026" t="n">
        <v>9</v>
      </c>
      <c r="H4026" s="24" t="n">
        <v>23951.92</v>
      </c>
      <c r="I4026" s="24" t="n">
        <v>4768.46</v>
      </c>
      <c r="J4026" s="25" t="n">
        <v>45526</v>
      </c>
      <c r="K4026" s="25" t="n">
        <v>45694</v>
      </c>
      <c r="L4026" t="n">
        <v>2</v>
      </c>
      <c r="M4026" t="n">
        <v>5</v>
      </c>
      <c r="N4026" t="n">
        <v>3</v>
      </c>
      <c r="O4026">
        <f>DATE(2026,1,1)-K4026</f>
        <v/>
      </c>
      <c r="P4026">
        <f>IF(G4026&gt;=2,"Repeat","One-time")</f>
        <v/>
      </c>
    </row>
    <row r="4027">
      <c r="A4027" t="inlineStr">
        <is>
          <t>C05752</t>
        </is>
      </c>
      <c r="B4027" t="inlineStr">
        <is>
          <t>Suresh Shah</t>
        </is>
      </c>
      <c r="C4027" t="inlineStr">
        <is>
          <t>North</t>
        </is>
      </c>
      <c r="D4027" t="inlineStr">
        <is>
          <t>Chandigarh</t>
        </is>
      </c>
      <c r="E4027" t="inlineStr">
        <is>
          <t>No</t>
        </is>
      </c>
      <c r="F4027" t="inlineStr">
        <is>
          <t>Loyal</t>
        </is>
      </c>
      <c r="G4027" t="n">
        <v>4</v>
      </c>
      <c r="H4027" s="24" t="n">
        <v>23947.86</v>
      </c>
      <c r="I4027" s="24" t="n">
        <v>2132.37</v>
      </c>
      <c r="J4027" s="25" t="n">
        <v>45595</v>
      </c>
      <c r="K4027" s="25" t="n">
        <v>45779</v>
      </c>
      <c r="L4027" t="n">
        <v>3</v>
      </c>
      <c r="M4027" t="n">
        <v>3</v>
      </c>
      <c r="N4027" t="n">
        <v>3</v>
      </c>
      <c r="O4027">
        <f>DATE(2026,1,1)-K4027</f>
        <v/>
      </c>
      <c r="P4027">
        <f>IF(G4027&gt;=2,"Repeat","One-time")</f>
        <v/>
      </c>
    </row>
    <row r="4028">
      <c r="A4028" t="inlineStr">
        <is>
          <t>C03604</t>
        </is>
      </c>
      <c r="B4028" t="inlineStr">
        <is>
          <t>Varun Banerjee</t>
        </is>
      </c>
      <c r="C4028" t="inlineStr">
        <is>
          <t>East</t>
        </is>
      </c>
      <c r="D4028" t="inlineStr">
        <is>
          <t>Bhubaneswar</t>
        </is>
      </c>
      <c r="E4028" t="inlineStr">
        <is>
          <t>No</t>
        </is>
      </c>
      <c r="F4028" t="inlineStr">
        <is>
          <t>Loyal</t>
        </is>
      </c>
      <c r="G4028" t="n">
        <v>3</v>
      </c>
      <c r="H4028" s="24" t="n">
        <v>23946.57</v>
      </c>
      <c r="I4028" s="24" t="n">
        <v>2982.87</v>
      </c>
      <c r="J4028" s="25" t="n">
        <v>45296</v>
      </c>
      <c r="K4028" s="25" t="n">
        <v>45774</v>
      </c>
      <c r="L4028" t="n">
        <v>3</v>
      </c>
      <c r="M4028" t="n">
        <v>3</v>
      </c>
      <c r="N4028" t="n">
        <v>3</v>
      </c>
      <c r="O4028">
        <f>DATE(2026,1,1)-K4028</f>
        <v/>
      </c>
      <c r="P4028">
        <f>IF(G4028&gt;=2,"Repeat","One-time")</f>
        <v/>
      </c>
    </row>
    <row r="4029">
      <c r="A4029" t="inlineStr">
        <is>
          <t>C07328</t>
        </is>
      </c>
      <c r="B4029" t="inlineStr">
        <is>
          <t>Rahul Joshi</t>
        </is>
      </c>
      <c r="C4029" t="inlineStr">
        <is>
          <t>East</t>
        </is>
      </c>
      <c r="D4029" t="inlineStr">
        <is>
          <t>Guwahati</t>
        </is>
      </c>
      <c r="E4029" t="inlineStr">
        <is>
          <t>Yes</t>
        </is>
      </c>
      <c r="F4029" t="inlineStr">
        <is>
          <t>Loyal</t>
        </is>
      </c>
      <c r="G4029" t="n">
        <v>4</v>
      </c>
      <c r="H4029" s="24" t="n">
        <v>23927.99</v>
      </c>
      <c r="I4029" s="24" t="n">
        <v>5601.6</v>
      </c>
      <c r="J4029" s="25" t="n">
        <v>45639</v>
      </c>
      <c r="K4029" s="25" t="n">
        <v>45860</v>
      </c>
      <c r="L4029" t="n">
        <v>3</v>
      </c>
      <c r="M4029" t="n">
        <v>4</v>
      </c>
      <c r="N4029" t="n">
        <v>3</v>
      </c>
      <c r="O4029">
        <f>DATE(2026,1,1)-K4029</f>
        <v/>
      </c>
      <c r="P4029">
        <f>IF(G4029&gt;=2,"Repeat","One-time")</f>
        <v/>
      </c>
    </row>
    <row r="4030">
      <c r="A4030" t="inlineStr">
        <is>
          <t>C07380</t>
        </is>
      </c>
      <c r="B4030" t="inlineStr">
        <is>
          <t>Imran Mehta</t>
        </is>
      </c>
      <c r="C4030" t="inlineStr">
        <is>
          <t>West</t>
        </is>
      </c>
      <c r="D4030" t="inlineStr">
        <is>
          <t>Pune</t>
        </is>
      </c>
      <c r="E4030" t="inlineStr">
        <is>
          <t>Yes</t>
        </is>
      </c>
      <c r="F4030" t="inlineStr">
        <is>
          <t>Loyal</t>
        </is>
      </c>
      <c r="G4030" t="n">
        <v>4</v>
      </c>
      <c r="H4030" s="24" t="n">
        <v>23918.84</v>
      </c>
      <c r="I4030" s="24" t="n">
        <v>3619.01</v>
      </c>
      <c r="J4030" s="25" t="n">
        <v>45715</v>
      </c>
      <c r="K4030" s="25" t="n">
        <v>45855</v>
      </c>
      <c r="L4030" t="n">
        <v>3</v>
      </c>
      <c r="M4030" t="n">
        <v>4</v>
      </c>
      <c r="N4030" t="n">
        <v>3</v>
      </c>
      <c r="O4030">
        <f>DATE(2026,1,1)-K4030</f>
        <v/>
      </c>
      <c r="P4030">
        <f>IF(G4030&gt;=2,"Repeat","One-time")</f>
        <v/>
      </c>
    </row>
    <row r="4031">
      <c r="A4031" t="inlineStr">
        <is>
          <t>C00520</t>
        </is>
      </c>
      <c r="B4031" t="inlineStr">
        <is>
          <t>Karan Fernandes</t>
        </is>
      </c>
      <c r="C4031" t="inlineStr">
        <is>
          <t>East</t>
        </is>
      </c>
      <c r="D4031" t="inlineStr">
        <is>
          <t>Bhubaneswar</t>
        </is>
      </c>
      <c r="E4031" t="inlineStr">
        <is>
          <t>No</t>
        </is>
      </c>
      <c r="F4031" t="inlineStr">
        <is>
          <t>Loyal</t>
        </is>
      </c>
      <c r="G4031" t="n">
        <v>6</v>
      </c>
      <c r="H4031" s="24" t="n">
        <v>23885.76</v>
      </c>
      <c r="I4031" s="24" t="n">
        <v>7071.41</v>
      </c>
      <c r="J4031" s="25" t="n">
        <v>44949</v>
      </c>
      <c r="K4031" s="25" t="n">
        <v>45859</v>
      </c>
      <c r="L4031" t="n">
        <v>3</v>
      </c>
      <c r="M4031" t="n">
        <v>4</v>
      </c>
      <c r="N4031" t="n">
        <v>3</v>
      </c>
      <c r="O4031">
        <f>DATE(2026,1,1)-K4031</f>
        <v/>
      </c>
      <c r="P4031">
        <f>IF(G4031&gt;=2,"Repeat","One-time")</f>
        <v/>
      </c>
    </row>
    <row r="4032">
      <c r="A4032" t="inlineStr">
        <is>
          <t>C04421</t>
        </is>
      </c>
      <c r="B4032" t="inlineStr">
        <is>
          <t>Harpreet Kumar</t>
        </is>
      </c>
      <c r="C4032" t="inlineStr">
        <is>
          <t>North</t>
        </is>
      </c>
      <c r="D4032" t="inlineStr">
        <is>
          <t>Delhi</t>
        </is>
      </c>
      <c r="E4032" t="inlineStr">
        <is>
          <t>Yes</t>
        </is>
      </c>
      <c r="F4032" t="inlineStr">
        <is>
          <t>At Risk</t>
        </is>
      </c>
      <c r="G4032" t="n">
        <v>6</v>
      </c>
      <c r="H4032" s="24" t="n">
        <v>23885.46</v>
      </c>
      <c r="I4032" s="24" t="n">
        <v>8646.799999999999</v>
      </c>
      <c r="J4032" s="25" t="n">
        <v>45370</v>
      </c>
      <c r="K4032" s="25" t="n">
        <v>45527</v>
      </c>
      <c r="L4032" t="n">
        <v>2</v>
      </c>
      <c r="M4032" t="n">
        <v>4</v>
      </c>
      <c r="N4032" t="n">
        <v>3</v>
      </c>
      <c r="O4032">
        <f>DATE(2026,1,1)-K4032</f>
        <v/>
      </c>
      <c r="P4032">
        <f>IF(G4032&gt;=2,"Repeat","One-time")</f>
        <v/>
      </c>
    </row>
    <row r="4033">
      <c r="A4033" t="inlineStr">
        <is>
          <t>C09613</t>
        </is>
      </c>
      <c r="B4033" t="inlineStr">
        <is>
          <t>Riya Yadav</t>
        </is>
      </c>
      <c r="C4033" t="inlineStr">
        <is>
          <t>East</t>
        </is>
      </c>
      <c r="D4033" t="inlineStr">
        <is>
          <t>Kolkata</t>
        </is>
      </c>
      <c r="E4033" t="inlineStr">
        <is>
          <t>No</t>
        </is>
      </c>
      <c r="F4033" t="inlineStr">
        <is>
          <t>New</t>
        </is>
      </c>
      <c r="G4033" t="n">
        <v>4</v>
      </c>
      <c r="H4033" s="24" t="n">
        <v>23885.45</v>
      </c>
      <c r="I4033" s="24" t="n">
        <v>3450.2</v>
      </c>
      <c r="J4033" s="25" t="n">
        <v>45956</v>
      </c>
      <c r="K4033" s="25" t="n">
        <v>45997</v>
      </c>
      <c r="L4033" t="n">
        <v>5</v>
      </c>
      <c r="M4033" t="n">
        <v>4</v>
      </c>
      <c r="N4033" t="n">
        <v>3</v>
      </c>
      <c r="O4033">
        <f>DATE(2026,1,1)-K4033</f>
        <v/>
      </c>
      <c r="P4033">
        <f>IF(G4033&gt;=2,"Repeat","One-time")</f>
        <v/>
      </c>
    </row>
    <row r="4034">
      <c r="A4034" t="inlineStr">
        <is>
          <t>C07544</t>
        </is>
      </c>
      <c r="B4034" t="inlineStr">
        <is>
          <t>Neha Singh</t>
        </is>
      </c>
      <c r="C4034" t="inlineStr">
        <is>
          <t>South</t>
        </is>
      </c>
      <c r="D4034" t="inlineStr">
        <is>
          <t>Hyderabad</t>
        </is>
      </c>
      <c r="E4034" t="inlineStr">
        <is>
          <t>No</t>
        </is>
      </c>
      <c r="F4034" t="inlineStr">
        <is>
          <t>Occasional</t>
        </is>
      </c>
      <c r="G4034" t="n">
        <v>2</v>
      </c>
      <c r="H4034" s="24" t="n">
        <v>23883.78</v>
      </c>
      <c r="I4034" s="24" t="n">
        <v>1157.11</v>
      </c>
      <c r="J4034" s="25" t="n">
        <v>45682</v>
      </c>
      <c r="K4034" s="25" t="n">
        <v>45782</v>
      </c>
      <c r="L4034" t="n">
        <v>3</v>
      </c>
      <c r="M4034" t="n">
        <v>2</v>
      </c>
      <c r="N4034" t="n">
        <v>3</v>
      </c>
      <c r="O4034">
        <f>DATE(2026,1,1)-K4034</f>
        <v/>
      </c>
      <c r="P4034">
        <f>IF(G4034&gt;=2,"Repeat","One-time")</f>
        <v/>
      </c>
    </row>
    <row r="4035">
      <c r="A4035" t="inlineStr">
        <is>
          <t>C04473</t>
        </is>
      </c>
      <c r="B4035" t="inlineStr">
        <is>
          <t>Lakshmi Menon</t>
        </is>
      </c>
      <c r="C4035" t="inlineStr">
        <is>
          <t>South</t>
        </is>
      </c>
      <c r="D4035" t="inlineStr">
        <is>
          <t>Coimbatore</t>
        </is>
      </c>
      <c r="E4035" t="inlineStr">
        <is>
          <t>No</t>
        </is>
      </c>
      <c r="F4035" t="inlineStr">
        <is>
          <t>At Risk</t>
        </is>
      </c>
      <c r="G4035" t="n">
        <v>9</v>
      </c>
      <c r="H4035" s="24" t="n">
        <v>23873.9</v>
      </c>
      <c r="I4035" s="24" t="n">
        <v>3668.42</v>
      </c>
      <c r="J4035" s="25" t="n">
        <v>45413</v>
      </c>
      <c r="K4035" s="25" t="n">
        <v>45705</v>
      </c>
      <c r="L4035" t="n">
        <v>2</v>
      </c>
      <c r="M4035" t="n">
        <v>5</v>
      </c>
      <c r="N4035" t="n">
        <v>3</v>
      </c>
      <c r="O4035">
        <f>DATE(2026,1,1)-K4035</f>
        <v/>
      </c>
      <c r="P4035">
        <f>IF(G4035&gt;=2,"Repeat","One-time")</f>
        <v/>
      </c>
    </row>
    <row r="4036">
      <c r="A4036" t="inlineStr">
        <is>
          <t>C00501</t>
        </is>
      </c>
      <c r="B4036" t="inlineStr">
        <is>
          <t>Maria Das</t>
        </is>
      </c>
      <c r="C4036" t="inlineStr">
        <is>
          <t>West</t>
        </is>
      </c>
      <c r="D4036" t="inlineStr">
        <is>
          <t>Surat</t>
        </is>
      </c>
      <c r="E4036" t="inlineStr">
        <is>
          <t>No</t>
        </is>
      </c>
      <c r="F4036" t="inlineStr">
        <is>
          <t>At Risk</t>
        </is>
      </c>
      <c r="G4036" t="n">
        <v>3</v>
      </c>
      <c r="H4036" s="24" t="n">
        <v>23870.7</v>
      </c>
      <c r="I4036" s="24" t="n">
        <v>4868.82</v>
      </c>
      <c r="J4036" s="25" t="n">
        <v>44966</v>
      </c>
      <c r="K4036" s="25" t="n">
        <v>45081</v>
      </c>
      <c r="L4036" t="n">
        <v>1</v>
      </c>
      <c r="M4036" t="n">
        <v>3</v>
      </c>
      <c r="N4036" t="n">
        <v>3</v>
      </c>
      <c r="O4036">
        <f>DATE(2026,1,1)-K4036</f>
        <v/>
      </c>
      <c r="P4036">
        <f>IF(G4036&gt;=2,"Repeat","One-time")</f>
        <v/>
      </c>
    </row>
    <row r="4037">
      <c r="A4037" t="inlineStr">
        <is>
          <t>C04441</t>
        </is>
      </c>
      <c r="B4037" t="inlineStr">
        <is>
          <t>Varun Ghosh</t>
        </is>
      </c>
      <c r="C4037" t="inlineStr">
        <is>
          <t>South</t>
        </is>
      </c>
      <c r="D4037" t="inlineStr">
        <is>
          <t>Hyderabad</t>
        </is>
      </c>
      <c r="E4037" t="inlineStr">
        <is>
          <t>No</t>
        </is>
      </c>
      <c r="F4037" t="inlineStr">
        <is>
          <t>Loyal</t>
        </is>
      </c>
      <c r="G4037" t="n">
        <v>11</v>
      </c>
      <c r="H4037" s="24" t="n">
        <v>23855.79</v>
      </c>
      <c r="I4037" s="24" t="n">
        <v>6128.22</v>
      </c>
      <c r="J4037" s="25" t="n">
        <v>45394</v>
      </c>
      <c r="K4037" s="25" t="n">
        <v>45979</v>
      </c>
      <c r="L4037" t="n">
        <v>4</v>
      </c>
      <c r="M4037" t="n">
        <v>5</v>
      </c>
      <c r="N4037" t="n">
        <v>3</v>
      </c>
      <c r="O4037">
        <f>DATE(2026,1,1)-K4037</f>
        <v/>
      </c>
      <c r="P4037">
        <f>IF(G4037&gt;=2,"Repeat","One-time")</f>
        <v/>
      </c>
    </row>
    <row r="4038">
      <c r="A4038" t="inlineStr">
        <is>
          <t>C06874</t>
        </is>
      </c>
      <c r="B4038" t="inlineStr">
        <is>
          <t>Harpreet Ghosh</t>
        </is>
      </c>
      <c r="C4038" t="inlineStr">
        <is>
          <t>West</t>
        </is>
      </c>
      <c r="D4038" t="inlineStr">
        <is>
          <t>Mumbai</t>
        </is>
      </c>
      <c r="E4038" t="inlineStr">
        <is>
          <t>No</t>
        </is>
      </c>
      <c r="F4038" t="inlineStr">
        <is>
          <t>Occasional</t>
        </is>
      </c>
      <c r="G4038" t="n">
        <v>2</v>
      </c>
      <c r="H4038" s="24" t="n">
        <v>23853.55</v>
      </c>
      <c r="I4038" s="24" t="n">
        <v>-1239.3</v>
      </c>
      <c r="J4038" s="25" t="n">
        <v>45582</v>
      </c>
      <c r="K4038" s="25" t="n">
        <v>45998</v>
      </c>
      <c r="L4038" t="n">
        <v>5</v>
      </c>
      <c r="M4038" t="n">
        <v>2</v>
      </c>
      <c r="N4038" t="n">
        <v>3</v>
      </c>
      <c r="O4038">
        <f>DATE(2026,1,1)-K4038</f>
        <v/>
      </c>
      <c r="P4038">
        <f>IF(G4038&gt;=2,"Repeat","One-time")</f>
        <v/>
      </c>
    </row>
    <row r="4039">
      <c r="A4039" t="inlineStr">
        <is>
          <t>C07812</t>
        </is>
      </c>
      <c r="B4039" t="inlineStr">
        <is>
          <t>Karan Sinha</t>
        </is>
      </c>
      <c r="C4039" t="inlineStr">
        <is>
          <t>South</t>
        </is>
      </c>
      <c r="D4039" t="inlineStr">
        <is>
          <t>Hyderabad</t>
        </is>
      </c>
      <c r="E4039" t="inlineStr">
        <is>
          <t>No</t>
        </is>
      </c>
      <c r="F4039" t="inlineStr">
        <is>
          <t>Loyal</t>
        </is>
      </c>
      <c r="G4039" t="n">
        <v>4</v>
      </c>
      <c r="H4039" s="24" t="n">
        <v>23853.18</v>
      </c>
      <c r="I4039" s="24" t="n">
        <v>5354.85</v>
      </c>
      <c r="J4039" s="25" t="n">
        <v>45697</v>
      </c>
      <c r="K4039" s="25" t="n">
        <v>46014</v>
      </c>
      <c r="L4039" t="n">
        <v>5</v>
      </c>
      <c r="M4039" t="n">
        <v>4</v>
      </c>
      <c r="N4039" t="n">
        <v>3</v>
      </c>
      <c r="O4039">
        <f>DATE(2026,1,1)-K4039</f>
        <v/>
      </c>
      <c r="P4039">
        <f>IF(G4039&gt;=2,"Repeat","One-time")</f>
        <v/>
      </c>
    </row>
    <row r="4040">
      <c r="A4040" t="inlineStr">
        <is>
          <t>C01564</t>
        </is>
      </c>
      <c r="B4040" t="inlineStr">
        <is>
          <t>Vikram Singh</t>
        </is>
      </c>
      <c r="C4040" t="inlineStr">
        <is>
          <t>East</t>
        </is>
      </c>
      <c r="D4040" t="inlineStr">
        <is>
          <t>Kolkata</t>
        </is>
      </c>
      <c r="E4040" t="inlineStr">
        <is>
          <t>No</t>
        </is>
      </c>
      <c r="F4040" t="inlineStr">
        <is>
          <t>Hibernating</t>
        </is>
      </c>
      <c r="G4040" t="n">
        <v>2</v>
      </c>
      <c r="H4040" s="24" t="n">
        <v>23832.81</v>
      </c>
      <c r="I4040" s="24" t="n">
        <v>2954.76</v>
      </c>
      <c r="J4040" s="25" t="n">
        <v>45202</v>
      </c>
      <c r="K4040" s="25" t="n">
        <v>45303</v>
      </c>
      <c r="L4040" t="n">
        <v>1</v>
      </c>
      <c r="M4040" t="n">
        <v>2</v>
      </c>
      <c r="N4040" t="n">
        <v>3</v>
      </c>
      <c r="O4040">
        <f>DATE(2026,1,1)-K4040</f>
        <v/>
      </c>
      <c r="P4040">
        <f>IF(G4040&gt;=2,"Repeat","One-time")</f>
        <v/>
      </c>
    </row>
    <row r="4041">
      <c r="A4041" t="inlineStr">
        <is>
          <t>C10932</t>
        </is>
      </c>
      <c r="B4041" t="inlineStr">
        <is>
          <t>Meera Singh</t>
        </is>
      </c>
      <c r="C4041" t="inlineStr">
        <is>
          <t>North</t>
        </is>
      </c>
      <c r="D4041" t="inlineStr">
        <is>
          <t>Lucknow</t>
        </is>
      </c>
      <c r="E4041" t="inlineStr">
        <is>
          <t>No</t>
        </is>
      </c>
      <c r="F4041" t="inlineStr">
        <is>
          <t>New</t>
        </is>
      </c>
      <c r="G4041" t="n">
        <v>2</v>
      </c>
      <c r="H4041" s="24" t="n">
        <v>23831.49</v>
      </c>
      <c r="I4041" s="24" t="n">
        <v>3873.74</v>
      </c>
      <c r="J4041" s="25" t="n">
        <v>45997</v>
      </c>
      <c r="K4041" s="25" t="n">
        <v>46012</v>
      </c>
      <c r="L4041" t="n">
        <v>5</v>
      </c>
      <c r="M4041" t="n">
        <v>3</v>
      </c>
      <c r="N4041" t="n">
        <v>3</v>
      </c>
      <c r="O4041">
        <f>DATE(2026,1,1)-K4041</f>
        <v/>
      </c>
      <c r="P4041">
        <f>IF(G4041&gt;=2,"Repeat","One-time")</f>
        <v/>
      </c>
    </row>
    <row r="4042">
      <c r="A4042" t="inlineStr">
        <is>
          <t>C07375</t>
        </is>
      </c>
      <c r="B4042" t="inlineStr">
        <is>
          <t>Ayesha Prasad</t>
        </is>
      </c>
      <c r="C4042" t="inlineStr">
        <is>
          <t>South</t>
        </is>
      </c>
      <c r="D4042" t="inlineStr">
        <is>
          <t>Chennai</t>
        </is>
      </c>
      <c r="E4042" t="inlineStr">
        <is>
          <t>No</t>
        </is>
      </c>
      <c r="F4042" t="inlineStr">
        <is>
          <t>Loyal</t>
        </is>
      </c>
      <c r="G4042" t="n">
        <v>4</v>
      </c>
      <c r="H4042" s="24" t="n">
        <v>23816.22</v>
      </c>
      <c r="I4042" s="24" t="n">
        <v>4157.61</v>
      </c>
      <c r="J4042" s="25" t="n">
        <v>45640</v>
      </c>
      <c r="K4042" s="25" t="n">
        <v>45800</v>
      </c>
      <c r="L4042" t="n">
        <v>3</v>
      </c>
      <c r="M4042" t="n">
        <v>4</v>
      </c>
      <c r="N4042" t="n">
        <v>3</v>
      </c>
      <c r="O4042">
        <f>DATE(2026,1,1)-K4042</f>
        <v/>
      </c>
      <c r="P4042">
        <f>IF(G4042&gt;=2,"Repeat","One-time")</f>
        <v/>
      </c>
    </row>
    <row r="4043">
      <c r="A4043" t="inlineStr">
        <is>
          <t>C07096</t>
        </is>
      </c>
      <c r="B4043" t="inlineStr">
        <is>
          <t>Aarav Khan</t>
        </is>
      </c>
      <c r="C4043" t="inlineStr">
        <is>
          <t>South</t>
        </is>
      </c>
      <c r="D4043" t="inlineStr">
        <is>
          <t>Bengaluru</t>
        </is>
      </c>
      <c r="E4043" t="inlineStr">
        <is>
          <t>Yes</t>
        </is>
      </c>
      <c r="F4043" t="inlineStr">
        <is>
          <t>Loyal</t>
        </is>
      </c>
      <c r="G4043" t="n">
        <v>5</v>
      </c>
      <c r="H4043" s="24" t="n">
        <v>23815.76</v>
      </c>
      <c r="I4043" s="24" t="n">
        <v>4131.03</v>
      </c>
      <c r="J4043" s="25" t="n">
        <v>45600</v>
      </c>
      <c r="K4043" s="25" t="n">
        <v>45846</v>
      </c>
      <c r="L4043" t="n">
        <v>3</v>
      </c>
      <c r="M4043" t="n">
        <v>4</v>
      </c>
      <c r="N4043" t="n">
        <v>3</v>
      </c>
      <c r="O4043">
        <f>DATE(2026,1,1)-K4043</f>
        <v/>
      </c>
      <c r="P4043">
        <f>IF(G4043&gt;=2,"Repeat","One-time")</f>
        <v/>
      </c>
    </row>
    <row r="4044">
      <c r="A4044" t="inlineStr">
        <is>
          <t>C11918</t>
        </is>
      </c>
      <c r="B4044" t="inlineStr">
        <is>
          <t>Sneha Fernandes</t>
        </is>
      </c>
      <c r="C4044" t="inlineStr">
        <is>
          <t>East</t>
        </is>
      </c>
      <c r="D4044" t="inlineStr">
        <is>
          <t>Guwahati</t>
        </is>
      </c>
      <c r="E4044" t="inlineStr">
        <is>
          <t>Yes</t>
        </is>
      </c>
      <c r="F4044" t="inlineStr">
        <is>
          <t>New</t>
        </is>
      </c>
      <c r="G4044" t="n">
        <v>1</v>
      </c>
      <c r="H4044" s="24" t="n">
        <v>23813.54</v>
      </c>
      <c r="I4044" s="24" t="n">
        <v>2498.04</v>
      </c>
      <c r="J4044" s="25" t="n">
        <v>46020</v>
      </c>
      <c r="K4044" s="25" t="n">
        <v>46020</v>
      </c>
      <c r="L4044" t="n">
        <v>5</v>
      </c>
      <c r="M4044" t="n">
        <v>2</v>
      </c>
      <c r="N4044" t="n">
        <v>3</v>
      </c>
      <c r="O4044">
        <f>DATE(2026,1,1)-K4044</f>
        <v/>
      </c>
      <c r="P4044">
        <f>IF(G4044&gt;=2,"Repeat","One-time")</f>
        <v/>
      </c>
    </row>
    <row r="4045">
      <c r="A4045" t="inlineStr">
        <is>
          <t>C04761</t>
        </is>
      </c>
      <c r="B4045" t="inlineStr">
        <is>
          <t>Lakshmi Joshi</t>
        </is>
      </c>
      <c r="C4045" t="inlineStr">
        <is>
          <t>Central</t>
        </is>
      </c>
      <c r="D4045" t="inlineStr">
        <is>
          <t>Bhopal</t>
        </is>
      </c>
      <c r="E4045" t="inlineStr">
        <is>
          <t>No</t>
        </is>
      </c>
      <c r="F4045" t="inlineStr">
        <is>
          <t>At Risk</t>
        </is>
      </c>
      <c r="G4045" t="n">
        <v>3</v>
      </c>
      <c r="H4045" s="24" t="n">
        <v>23810.23</v>
      </c>
      <c r="I4045" s="24" t="n">
        <v>2634</v>
      </c>
      <c r="J4045" s="25" t="n">
        <v>45414</v>
      </c>
      <c r="K4045" s="25" t="n">
        <v>45583</v>
      </c>
      <c r="L4045" t="n">
        <v>2</v>
      </c>
      <c r="M4045" t="n">
        <v>3</v>
      </c>
      <c r="N4045" t="n">
        <v>3</v>
      </c>
      <c r="O4045">
        <f>DATE(2026,1,1)-K4045</f>
        <v/>
      </c>
      <c r="P4045">
        <f>IF(G4045&gt;=2,"Repeat","One-time")</f>
        <v/>
      </c>
    </row>
    <row r="4046">
      <c r="A4046" t="inlineStr">
        <is>
          <t>C08502</t>
        </is>
      </c>
      <c r="B4046" t="inlineStr">
        <is>
          <t>Joseph Menon</t>
        </is>
      </c>
      <c r="C4046" t="inlineStr">
        <is>
          <t>Central</t>
        </is>
      </c>
      <c r="D4046" t="inlineStr">
        <is>
          <t>Raipur</t>
        </is>
      </c>
      <c r="E4046" t="inlineStr">
        <is>
          <t>No</t>
        </is>
      </c>
      <c r="F4046" t="inlineStr">
        <is>
          <t>Loyal</t>
        </is>
      </c>
      <c r="G4046" t="n">
        <v>3</v>
      </c>
      <c r="H4046" s="24" t="n">
        <v>23787.63</v>
      </c>
      <c r="I4046" s="24" t="n">
        <v>4612.66</v>
      </c>
      <c r="J4046" s="25" t="n">
        <v>45822</v>
      </c>
      <c r="K4046" s="25" t="n">
        <v>45880</v>
      </c>
      <c r="L4046" t="n">
        <v>3</v>
      </c>
      <c r="M4046" t="n">
        <v>3</v>
      </c>
      <c r="N4046" t="n">
        <v>3</v>
      </c>
      <c r="O4046">
        <f>DATE(2026,1,1)-K4046</f>
        <v/>
      </c>
      <c r="P4046">
        <f>IF(G4046&gt;=2,"Repeat","One-time")</f>
        <v/>
      </c>
    </row>
    <row r="4047">
      <c r="A4047" t="inlineStr">
        <is>
          <t>C05613</t>
        </is>
      </c>
      <c r="B4047" t="inlineStr">
        <is>
          <t>Kavya Reddy</t>
        </is>
      </c>
      <c r="C4047" t="inlineStr">
        <is>
          <t>North</t>
        </is>
      </c>
      <c r="D4047" t="inlineStr">
        <is>
          <t>Gurugram</t>
        </is>
      </c>
      <c r="E4047" t="inlineStr">
        <is>
          <t>No</t>
        </is>
      </c>
      <c r="F4047" t="inlineStr">
        <is>
          <t>Occasional</t>
        </is>
      </c>
      <c r="G4047" t="n">
        <v>2</v>
      </c>
      <c r="H4047" s="24" t="n">
        <v>23773.29</v>
      </c>
      <c r="I4047" s="24" t="n">
        <v>3783.03</v>
      </c>
      <c r="J4047" s="25" t="n">
        <v>45700</v>
      </c>
      <c r="K4047" s="25" t="n">
        <v>45864</v>
      </c>
      <c r="L4047" t="n">
        <v>3</v>
      </c>
      <c r="M4047" t="n">
        <v>2</v>
      </c>
      <c r="N4047" t="n">
        <v>3</v>
      </c>
      <c r="O4047">
        <f>DATE(2026,1,1)-K4047</f>
        <v/>
      </c>
      <c r="P4047">
        <f>IF(G4047&gt;=2,"Repeat","One-time")</f>
        <v/>
      </c>
    </row>
    <row r="4048">
      <c r="A4048" t="inlineStr">
        <is>
          <t>C10494</t>
        </is>
      </c>
      <c r="B4048" t="inlineStr">
        <is>
          <t>Harpreet Thakur</t>
        </is>
      </c>
      <c r="C4048" t="inlineStr">
        <is>
          <t>South</t>
        </is>
      </c>
      <c r="D4048" t="inlineStr">
        <is>
          <t>Bengaluru</t>
        </is>
      </c>
      <c r="E4048" t="inlineStr">
        <is>
          <t>No</t>
        </is>
      </c>
      <c r="F4048" t="inlineStr">
        <is>
          <t>New</t>
        </is>
      </c>
      <c r="G4048" t="n">
        <v>4</v>
      </c>
      <c r="H4048" s="24" t="n">
        <v>23760.65</v>
      </c>
      <c r="I4048" s="24" t="n">
        <v>3330.3</v>
      </c>
      <c r="J4048" s="25" t="n">
        <v>45942</v>
      </c>
      <c r="K4048" s="25" t="n">
        <v>46002</v>
      </c>
      <c r="L4048" t="n">
        <v>5</v>
      </c>
      <c r="M4048" t="n">
        <v>4</v>
      </c>
      <c r="N4048" t="n">
        <v>3</v>
      </c>
      <c r="O4048">
        <f>DATE(2026,1,1)-K4048</f>
        <v/>
      </c>
      <c r="P4048">
        <f>IF(G4048&gt;=2,"Repeat","One-time")</f>
        <v/>
      </c>
    </row>
    <row r="4049">
      <c r="A4049" t="inlineStr">
        <is>
          <t>C04372</t>
        </is>
      </c>
      <c r="B4049" t="inlineStr">
        <is>
          <t>Zoya Banerjee</t>
        </is>
      </c>
      <c r="C4049" t="inlineStr">
        <is>
          <t>North</t>
        </is>
      </c>
      <c r="D4049" t="inlineStr">
        <is>
          <t>Jaipur</t>
        </is>
      </c>
      <c r="E4049" t="inlineStr">
        <is>
          <t>No</t>
        </is>
      </c>
      <c r="F4049" t="inlineStr">
        <is>
          <t>Loyal</t>
        </is>
      </c>
      <c r="G4049" t="n">
        <v>4</v>
      </c>
      <c r="H4049" s="24" t="n">
        <v>23749.41</v>
      </c>
      <c r="I4049" s="24" t="n">
        <v>9077.129999999999</v>
      </c>
      <c r="J4049" s="25" t="n">
        <v>45631</v>
      </c>
      <c r="K4049" s="25" t="n">
        <v>46012</v>
      </c>
      <c r="L4049" t="n">
        <v>5</v>
      </c>
      <c r="M4049" t="n">
        <v>3</v>
      </c>
      <c r="N4049" t="n">
        <v>3</v>
      </c>
      <c r="O4049">
        <f>DATE(2026,1,1)-K4049</f>
        <v/>
      </c>
      <c r="P4049">
        <f>IF(G4049&gt;=2,"Repeat","One-time")</f>
        <v/>
      </c>
    </row>
    <row r="4050">
      <c r="A4050" t="inlineStr">
        <is>
          <t>C05057</t>
        </is>
      </c>
      <c r="B4050" t="inlineStr">
        <is>
          <t>Meera Sinha</t>
        </is>
      </c>
      <c r="C4050" t="inlineStr">
        <is>
          <t>South</t>
        </is>
      </c>
      <c r="D4050" t="inlineStr">
        <is>
          <t>Bengaluru</t>
        </is>
      </c>
      <c r="E4050" t="inlineStr">
        <is>
          <t>No</t>
        </is>
      </c>
      <c r="F4050" t="inlineStr">
        <is>
          <t>Loyal</t>
        </is>
      </c>
      <c r="G4050" t="n">
        <v>10</v>
      </c>
      <c r="H4050" s="24" t="n">
        <v>23734.67</v>
      </c>
      <c r="I4050" s="24" t="n">
        <v>9822.08</v>
      </c>
      <c r="J4050" s="25" t="n">
        <v>45519</v>
      </c>
      <c r="K4050" s="25" t="n">
        <v>45928</v>
      </c>
      <c r="L4050" t="n">
        <v>4</v>
      </c>
      <c r="M4050" t="n">
        <v>5</v>
      </c>
      <c r="N4050" t="n">
        <v>3</v>
      </c>
      <c r="O4050">
        <f>DATE(2026,1,1)-K4050</f>
        <v/>
      </c>
      <c r="P4050">
        <f>IF(G4050&gt;=2,"Repeat","One-time")</f>
        <v/>
      </c>
    </row>
    <row r="4051">
      <c r="A4051" t="inlineStr">
        <is>
          <t>C10241</t>
        </is>
      </c>
      <c r="B4051" t="inlineStr">
        <is>
          <t>Arjun Menon</t>
        </is>
      </c>
      <c r="C4051" t="inlineStr">
        <is>
          <t>East</t>
        </is>
      </c>
      <c r="D4051" t="inlineStr">
        <is>
          <t>Patna</t>
        </is>
      </c>
      <c r="E4051" t="inlineStr">
        <is>
          <t>No</t>
        </is>
      </c>
      <c r="F4051" t="inlineStr">
        <is>
          <t>Loyal</t>
        </is>
      </c>
      <c r="G4051" t="n">
        <v>2</v>
      </c>
      <c r="H4051" s="24" t="n">
        <v>23722.73</v>
      </c>
      <c r="I4051" s="24" t="n">
        <v>5591.73</v>
      </c>
      <c r="J4051" s="25" t="n">
        <v>45881</v>
      </c>
      <c r="K4051" s="25" t="n">
        <v>45996</v>
      </c>
      <c r="L4051" t="n">
        <v>5</v>
      </c>
      <c r="M4051" t="n">
        <v>3</v>
      </c>
      <c r="N4051" t="n">
        <v>3</v>
      </c>
      <c r="O4051">
        <f>DATE(2026,1,1)-K4051</f>
        <v/>
      </c>
      <c r="P4051">
        <f>IF(G4051&gt;=2,"Repeat","One-time")</f>
        <v/>
      </c>
    </row>
    <row r="4052">
      <c r="A4052" t="inlineStr">
        <is>
          <t>C08510</t>
        </is>
      </c>
      <c r="B4052" t="inlineStr">
        <is>
          <t>Diya Mishra</t>
        </is>
      </c>
      <c r="C4052" t="inlineStr">
        <is>
          <t>West</t>
        </is>
      </c>
      <c r="D4052" t="inlineStr">
        <is>
          <t>Surat</t>
        </is>
      </c>
      <c r="E4052" t="inlineStr">
        <is>
          <t>No</t>
        </is>
      </c>
      <c r="F4052" t="inlineStr">
        <is>
          <t>Loyal</t>
        </is>
      </c>
      <c r="G4052" t="n">
        <v>4</v>
      </c>
      <c r="H4052" s="24" t="n">
        <v>23720.51</v>
      </c>
      <c r="I4052" s="24" t="n">
        <v>2922.62</v>
      </c>
      <c r="J4052" s="25" t="n">
        <v>45796</v>
      </c>
      <c r="K4052" s="25" t="n">
        <v>45960</v>
      </c>
      <c r="L4052" t="n">
        <v>4</v>
      </c>
      <c r="M4052" t="n">
        <v>4</v>
      </c>
      <c r="N4052" t="n">
        <v>3</v>
      </c>
      <c r="O4052">
        <f>DATE(2026,1,1)-K4052</f>
        <v/>
      </c>
      <c r="P4052">
        <f>IF(G4052&gt;=2,"Repeat","One-time")</f>
        <v/>
      </c>
    </row>
    <row r="4053">
      <c r="A4053" t="inlineStr">
        <is>
          <t>C08096</t>
        </is>
      </c>
      <c r="B4053" t="inlineStr">
        <is>
          <t>Swati Gupta</t>
        </is>
      </c>
      <c r="C4053" t="inlineStr">
        <is>
          <t>North</t>
        </is>
      </c>
      <c r="D4053" t="inlineStr">
        <is>
          <t>Lucknow</t>
        </is>
      </c>
      <c r="E4053" t="inlineStr">
        <is>
          <t>No</t>
        </is>
      </c>
      <c r="F4053" t="inlineStr">
        <is>
          <t>Loyal</t>
        </is>
      </c>
      <c r="G4053" t="n">
        <v>3</v>
      </c>
      <c r="H4053" s="24" t="n">
        <v>23718.35</v>
      </c>
      <c r="I4053" s="24" t="n">
        <v>4810.29</v>
      </c>
      <c r="J4053" s="25" t="n">
        <v>45720</v>
      </c>
      <c r="K4053" s="25" t="n">
        <v>45933</v>
      </c>
      <c r="L4053" t="n">
        <v>4</v>
      </c>
      <c r="M4053" t="n">
        <v>3</v>
      </c>
      <c r="N4053" t="n">
        <v>3</v>
      </c>
      <c r="O4053">
        <f>DATE(2026,1,1)-K4053</f>
        <v/>
      </c>
      <c r="P4053">
        <f>IF(G4053&gt;=2,"Repeat","One-time")</f>
        <v/>
      </c>
    </row>
    <row r="4054">
      <c r="A4054" t="inlineStr">
        <is>
          <t>C04918</t>
        </is>
      </c>
      <c r="B4054" t="inlineStr">
        <is>
          <t>Aarav Singh</t>
        </is>
      </c>
      <c r="C4054" t="inlineStr">
        <is>
          <t>South</t>
        </is>
      </c>
      <c r="D4054" t="inlineStr">
        <is>
          <t>Kochi</t>
        </is>
      </c>
      <c r="E4054" t="inlineStr">
        <is>
          <t>Yes</t>
        </is>
      </c>
      <c r="F4054" t="inlineStr">
        <is>
          <t>Hibernating</t>
        </is>
      </c>
      <c r="G4054" t="n">
        <v>1</v>
      </c>
      <c r="H4054" s="24" t="n">
        <v>23715.43</v>
      </c>
      <c r="I4054" s="24" t="n">
        <v>4478.58</v>
      </c>
      <c r="J4054" s="25" t="n">
        <v>45460</v>
      </c>
      <c r="K4054" s="25" t="n">
        <v>45460</v>
      </c>
      <c r="L4054" t="n">
        <v>1</v>
      </c>
      <c r="M4054" t="n">
        <v>1</v>
      </c>
      <c r="N4054" t="n">
        <v>3</v>
      </c>
      <c r="O4054">
        <f>DATE(2026,1,1)-K4054</f>
        <v/>
      </c>
      <c r="P4054">
        <f>IF(G4054&gt;=2,"Repeat","One-time")</f>
        <v/>
      </c>
    </row>
    <row r="4055">
      <c r="A4055" t="inlineStr">
        <is>
          <t>C05867</t>
        </is>
      </c>
      <c r="B4055" t="inlineStr">
        <is>
          <t>Nikhil Menon</t>
        </is>
      </c>
      <c r="C4055" t="inlineStr">
        <is>
          <t>West</t>
        </is>
      </c>
      <c r="D4055" t="inlineStr">
        <is>
          <t>Mumbai</t>
        </is>
      </c>
      <c r="E4055" t="inlineStr">
        <is>
          <t>No</t>
        </is>
      </c>
      <c r="F4055" t="inlineStr">
        <is>
          <t>Occasional</t>
        </is>
      </c>
      <c r="G4055" t="n">
        <v>1</v>
      </c>
      <c r="H4055" s="24" t="n">
        <v>23700.29</v>
      </c>
      <c r="I4055" s="24" t="n">
        <v>3945.8</v>
      </c>
      <c r="J4055" s="25" t="n">
        <v>45675</v>
      </c>
      <c r="K4055" s="25" t="n">
        <v>45675</v>
      </c>
      <c r="L4055" t="n">
        <v>2</v>
      </c>
      <c r="M4055" t="n">
        <v>1</v>
      </c>
      <c r="N4055" t="n">
        <v>3</v>
      </c>
      <c r="O4055">
        <f>DATE(2026,1,1)-K4055</f>
        <v/>
      </c>
      <c r="P4055">
        <f>IF(G4055&gt;=2,"Repeat","One-time")</f>
        <v/>
      </c>
    </row>
    <row r="4056">
      <c r="A4056" t="inlineStr">
        <is>
          <t>C07341</t>
        </is>
      </c>
      <c r="B4056" t="inlineStr">
        <is>
          <t>Manish Sinha</t>
        </is>
      </c>
      <c r="C4056" t="inlineStr">
        <is>
          <t>East</t>
        </is>
      </c>
      <c r="D4056" t="inlineStr">
        <is>
          <t>Jamshedpur</t>
        </is>
      </c>
      <c r="E4056" t="inlineStr">
        <is>
          <t>No</t>
        </is>
      </c>
      <c r="F4056" t="inlineStr">
        <is>
          <t>Occasional</t>
        </is>
      </c>
      <c r="G4056" t="n">
        <v>1</v>
      </c>
      <c r="H4056" s="24" t="n">
        <v>23700.07</v>
      </c>
      <c r="I4056" s="24" t="n">
        <v>2176.28</v>
      </c>
      <c r="J4056" s="25" t="n">
        <v>45750</v>
      </c>
      <c r="K4056" s="25" t="n">
        <v>45750</v>
      </c>
      <c r="L4056" t="n">
        <v>2</v>
      </c>
      <c r="M4056" t="n">
        <v>1</v>
      </c>
      <c r="N4056" t="n">
        <v>3</v>
      </c>
      <c r="O4056">
        <f>DATE(2026,1,1)-K4056</f>
        <v/>
      </c>
      <c r="P4056">
        <f>IF(G4056&gt;=2,"Repeat","One-time")</f>
        <v/>
      </c>
    </row>
    <row r="4057">
      <c r="A4057" t="inlineStr">
        <is>
          <t>C01691</t>
        </is>
      </c>
      <c r="B4057" t="inlineStr">
        <is>
          <t>Deepak Fernandes</t>
        </is>
      </c>
      <c r="C4057" t="inlineStr">
        <is>
          <t>North</t>
        </is>
      </c>
      <c r="D4057" t="inlineStr">
        <is>
          <t>Jaipur</t>
        </is>
      </c>
      <c r="E4057" t="inlineStr">
        <is>
          <t>Yes</t>
        </is>
      </c>
      <c r="F4057" t="inlineStr">
        <is>
          <t>At Risk</t>
        </is>
      </c>
      <c r="G4057" t="n">
        <v>4</v>
      </c>
      <c r="H4057" s="24" t="n">
        <v>23693.38</v>
      </c>
      <c r="I4057" s="24" t="n">
        <v>6013.29</v>
      </c>
      <c r="J4057" s="25" t="n">
        <v>45115</v>
      </c>
      <c r="K4057" s="25" t="n">
        <v>45382</v>
      </c>
      <c r="L4057" t="n">
        <v>1</v>
      </c>
      <c r="M4057" t="n">
        <v>3</v>
      </c>
      <c r="N4057" t="n">
        <v>3</v>
      </c>
      <c r="O4057">
        <f>DATE(2026,1,1)-K4057</f>
        <v/>
      </c>
      <c r="P4057">
        <f>IF(G4057&gt;=2,"Repeat","One-time")</f>
        <v/>
      </c>
    </row>
    <row r="4058">
      <c r="A4058" t="inlineStr">
        <is>
          <t>C10736</t>
        </is>
      </c>
      <c r="B4058" t="inlineStr">
        <is>
          <t>Manish Patel</t>
        </is>
      </c>
      <c r="C4058" t="inlineStr">
        <is>
          <t>South</t>
        </is>
      </c>
      <c r="D4058" t="inlineStr">
        <is>
          <t>Kochi</t>
        </is>
      </c>
      <c r="E4058" t="inlineStr">
        <is>
          <t>No</t>
        </is>
      </c>
      <c r="F4058" t="inlineStr">
        <is>
          <t>New</t>
        </is>
      </c>
      <c r="G4058" t="n">
        <v>2</v>
      </c>
      <c r="H4058" s="24" t="n">
        <v>23679.42</v>
      </c>
      <c r="I4058" s="24" t="n">
        <v>7566.97</v>
      </c>
      <c r="J4058" s="25" t="n">
        <v>45994</v>
      </c>
      <c r="K4058" s="25" t="n">
        <v>45997</v>
      </c>
      <c r="L4058" t="n">
        <v>5</v>
      </c>
      <c r="M4058" t="n">
        <v>3</v>
      </c>
      <c r="N4058" t="n">
        <v>3</v>
      </c>
      <c r="O4058">
        <f>DATE(2026,1,1)-K4058</f>
        <v/>
      </c>
      <c r="P4058">
        <f>IF(G4058&gt;=2,"Repeat","One-time")</f>
        <v/>
      </c>
    </row>
    <row r="4059">
      <c r="A4059" t="inlineStr">
        <is>
          <t>C07273</t>
        </is>
      </c>
      <c r="B4059" t="inlineStr">
        <is>
          <t>Manish Shah</t>
        </is>
      </c>
      <c r="C4059" t="inlineStr">
        <is>
          <t>North</t>
        </is>
      </c>
      <c r="D4059" t="inlineStr">
        <is>
          <t>Delhi</t>
        </is>
      </c>
      <c r="E4059" t="inlineStr">
        <is>
          <t>Yes</t>
        </is>
      </c>
      <c r="F4059" t="inlineStr">
        <is>
          <t>At Risk</t>
        </is>
      </c>
      <c r="G4059" t="n">
        <v>3</v>
      </c>
      <c r="H4059" s="24" t="n">
        <v>23661.46</v>
      </c>
      <c r="I4059" s="24" t="n">
        <v>1876.48</v>
      </c>
      <c r="J4059" s="25" t="n">
        <v>45682</v>
      </c>
      <c r="K4059" s="25" t="n">
        <v>45703</v>
      </c>
      <c r="L4059" t="n">
        <v>2</v>
      </c>
      <c r="M4059" t="n">
        <v>3</v>
      </c>
      <c r="N4059" t="n">
        <v>3</v>
      </c>
      <c r="O4059">
        <f>DATE(2026,1,1)-K4059</f>
        <v/>
      </c>
      <c r="P4059">
        <f>IF(G4059&gt;=2,"Repeat","One-time")</f>
        <v/>
      </c>
    </row>
    <row r="4060">
      <c r="A4060" t="inlineStr">
        <is>
          <t>C01525</t>
        </is>
      </c>
      <c r="B4060" t="inlineStr">
        <is>
          <t>Sneha Menon</t>
        </is>
      </c>
      <c r="C4060" t="inlineStr">
        <is>
          <t>West</t>
        </is>
      </c>
      <c r="D4060" t="inlineStr">
        <is>
          <t>Mumbai</t>
        </is>
      </c>
      <c r="E4060" t="inlineStr">
        <is>
          <t>No</t>
        </is>
      </c>
      <c r="F4060" t="inlineStr">
        <is>
          <t>Loyal</t>
        </is>
      </c>
      <c r="G4060" t="n">
        <v>4</v>
      </c>
      <c r="H4060" s="24" t="n">
        <v>23653.01</v>
      </c>
      <c r="I4060" s="24" t="n">
        <v>6711.7</v>
      </c>
      <c r="J4060" s="25" t="n">
        <v>45037</v>
      </c>
      <c r="K4060" s="25" t="n">
        <v>45885</v>
      </c>
      <c r="L4060" t="n">
        <v>3</v>
      </c>
      <c r="M4060" t="n">
        <v>3</v>
      </c>
      <c r="N4060" t="n">
        <v>3</v>
      </c>
      <c r="O4060">
        <f>DATE(2026,1,1)-K4060</f>
        <v/>
      </c>
      <c r="P4060">
        <f>IF(G4060&gt;=2,"Repeat","One-time")</f>
        <v/>
      </c>
    </row>
    <row r="4061">
      <c r="A4061" t="inlineStr">
        <is>
          <t>C10605</t>
        </is>
      </c>
      <c r="B4061" t="inlineStr">
        <is>
          <t>Sneha Mishra</t>
        </is>
      </c>
      <c r="C4061" t="inlineStr">
        <is>
          <t>South</t>
        </is>
      </c>
      <c r="D4061" t="inlineStr">
        <is>
          <t>Bengaluru</t>
        </is>
      </c>
      <c r="E4061" t="inlineStr">
        <is>
          <t>Yes</t>
        </is>
      </c>
      <c r="F4061" t="inlineStr">
        <is>
          <t>New</t>
        </is>
      </c>
      <c r="G4061" t="n">
        <v>2</v>
      </c>
      <c r="H4061" s="24" t="n">
        <v>23641.89</v>
      </c>
      <c r="I4061" s="24" t="n">
        <v>-557.34</v>
      </c>
      <c r="J4061" s="25" t="n">
        <v>45958</v>
      </c>
      <c r="K4061" s="25" t="n">
        <v>45972</v>
      </c>
      <c r="L4061" t="n">
        <v>4</v>
      </c>
      <c r="M4061" t="n">
        <v>3</v>
      </c>
      <c r="N4061" t="n">
        <v>3</v>
      </c>
      <c r="O4061">
        <f>DATE(2026,1,1)-K4061</f>
        <v/>
      </c>
      <c r="P4061">
        <f>IF(G4061&gt;=2,"Repeat","One-time")</f>
        <v/>
      </c>
    </row>
    <row r="4062">
      <c r="A4062" t="inlineStr">
        <is>
          <t>C01354</t>
        </is>
      </c>
      <c r="B4062" t="inlineStr">
        <is>
          <t>Lakshmi Ghosh</t>
        </is>
      </c>
      <c r="C4062" t="inlineStr">
        <is>
          <t>East</t>
        </is>
      </c>
      <c r="D4062" t="inlineStr">
        <is>
          <t>Kolkata</t>
        </is>
      </c>
      <c r="E4062" t="inlineStr">
        <is>
          <t>No</t>
        </is>
      </c>
      <c r="F4062" t="inlineStr">
        <is>
          <t>At Risk</t>
        </is>
      </c>
      <c r="G4062" t="n">
        <v>6</v>
      </c>
      <c r="H4062" s="24" t="n">
        <v>23595.45</v>
      </c>
      <c r="I4062" s="24" t="n">
        <v>3548.55</v>
      </c>
      <c r="J4062" s="25" t="n">
        <v>45046</v>
      </c>
      <c r="K4062" s="25" t="n">
        <v>45238</v>
      </c>
      <c r="L4062" t="n">
        <v>1</v>
      </c>
      <c r="M4062" t="n">
        <v>4</v>
      </c>
      <c r="N4062" t="n">
        <v>3</v>
      </c>
      <c r="O4062">
        <f>DATE(2026,1,1)-K4062</f>
        <v/>
      </c>
      <c r="P4062">
        <f>IF(G4062&gt;=2,"Repeat","One-time")</f>
        <v/>
      </c>
    </row>
    <row r="4063">
      <c r="A4063" t="inlineStr">
        <is>
          <t>C08202</t>
        </is>
      </c>
      <c r="B4063" t="inlineStr">
        <is>
          <t>Manish Sinha</t>
        </is>
      </c>
      <c r="C4063" t="inlineStr">
        <is>
          <t>North</t>
        </is>
      </c>
      <c r="D4063" t="inlineStr">
        <is>
          <t>Gurugram</t>
        </is>
      </c>
      <c r="E4063" t="inlineStr">
        <is>
          <t>No</t>
        </is>
      </c>
      <c r="F4063" t="inlineStr">
        <is>
          <t>Occasional</t>
        </is>
      </c>
      <c r="G4063" t="n">
        <v>1</v>
      </c>
      <c r="H4063" s="24" t="n">
        <v>23588.77</v>
      </c>
      <c r="I4063" s="24" t="n">
        <v>1967.1</v>
      </c>
      <c r="J4063" s="25" t="n">
        <v>45788</v>
      </c>
      <c r="K4063" s="25" t="n">
        <v>45788</v>
      </c>
      <c r="L4063" t="n">
        <v>3</v>
      </c>
      <c r="M4063" t="n">
        <v>1</v>
      </c>
      <c r="N4063" t="n">
        <v>3</v>
      </c>
      <c r="O4063">
        <f>DATE(2026,1,1)-K4063</f>
        <v/>
      </c>
      <c r="P4063">
        <f>IF(G4063&gt;=2,"Repeat","One-time")</f>
        <v/>
      </c>
    </row>
    <row r="4064">
      <c r="A4064" t="inlineStr">
        <is>
          <t>C07078</t>
        </is>
      </c>
      <c r="B4064" t="inlineStr">
        <is>
          <t>Rohan Banerjee</t>
        </is>
      </c>
      <c r="C4064" t="inlineStr">
        <is>
          <t>South</t>
        </is>
      </c>
      <c r="D4064" t="inlineStr">
        <is>
          <t>Bengaluru</t>
        </is>
      </c>
      <c r="E4064" t="inlineStr">
        <is>
          <t>No</t>
        </is>
      </c>
      <c r="F4064" t="inlineStr">
        <is>
          <t>Loyal</t>
        </is>
      </c>
      <c r="G4064" t="n">
        <v>5</v>
      </c>
      <c r="H4064" s="24" t="n">
        <v>23541.54</v>
      </c>
      <c r="I4064" s="24" t="n">
        <v>3791.99</v>
      </c>
      <c r="J4064" s="25" t="n">
        <v>45613</v>
      </c>
      <c r="K4064" s="25" t="n">
        <v>46009</v>
      </c>
      <c r="L4064" t="n">
        <v>5</v>
      </c>
      <c r="M4064" t="n">
        <v>4</v>
      </c>
      <c r="N4064" t="n">
        <v>3</v>
      </c>
      <c r="O4064">
        <f>DATE(2026,1,1)-K4064</f>
        <v/>
      </c>
      <c r="P4064">
        <f>IF(G4064&gt;=2,"Repeat","One-time")</f>
        <v/>
      </c>
    </row>
    <row r="4065">
      <c r="A4065" t="inlineStr">
        <is>
          <t>C03792</t>
        </is>
      </c>
      <c r="B4065" t="inlineStr">
        <is>
          <t>Nikhil Nair</t>
        </is>
      </c>
      <c r="C4065" t="inlineStr">
        <is>
          <t>West</t>
        </is>
      </c>
      <c r="D4065" t="inlineStr">
        <is>
          <t>Surat</t>
        </is>
      </c>
      <c r="E4065" t="inlineStr">
        <is>
          <t>No</t>
        </is>
      </c>
      <c r="F4065" t="inlineStr">
        <is>
          <t>At Risk</t>
        </is>
      </c>
      <c r="G4065" t="n">
        <v>5</v>
      </c>
      <c r="H4065" s="24" t="n">
        <v>23525.17</v>
      </c>
      <c r="I4065" s="24" t="n">
        <v>7167.88</v>
      </c>
      <c r="J4065" s="25" t="n">
        <v>45302</v>
      </c>
      <c r="K4065" s="25" t="n">
        <v>45502</v>
      </c>
      <c r="L4065" t="n">
        <v>2</v>
      </c>
      <c r="M4065" t="n">
        <v>4</v>
      </c>
      <c r="N4065" t="n">
        <v>3</v>
      </c>
      <c r="O4065">
        <f>DATE(2026,1,1)-K4065</f>
        <v/>
      </c>
      <c r="P4065">
        <f>IF(G4065&gt;=2,"Repeat","One-time")</f>
        <v/>
      </c>
    </row>
    <row r="4066">
      <c r="A4066" t="inlineStr">
        <is>
          <t>C09685</t>
        </is>
      </c>
      <c r="B4066" t="inlineStr">
        <is>
          <t>Rohan Mehta</t>
        </is>
      </c>
      <c r="C4066" t="inlineStr">
        <is>
          <t>Central</t>
        </is>
      </c>
      <c r="D4066" t="inlineStr">
        <is>
          <t>Bhopal</t>
        </is>
      </c>
      <c r="E4066" t="inlineStr">
        <is>
          <t>Yes</t>
        </is>
      </c>
      <c r="F4066" t="inlineStr">
        <is>
          <t>Occasional</t>
        </is>
      </c>
      <c r="G4066" t="n">
        <v>2</v>
      </c>
      <c r="H4066" s="24" t="n">
        <v>23512.36</v>
      </c>
      <c r="I4066" s="24" t="n">
        <v>5235.48</v>
      </c>
      <c r="J4066" s="25" t="n">
        <v>45924</v>
      </c>
      <c r="K4066" s="25" t="n">
        <v>45960</v>
      </c>
      <c r="L4066" t="n">
        <v>4</v>
      </c>
      <c r="M4066" t="n">
        <v>2</v>
      </c>
      <c r="N4066" t="n">
        <v>3</v>
      </c>
      <c r="O4066">
        <f>DATE(2026,1,1)-K4066</f>
        <v/>
      </c>
      <c r="P4066">
        <f>IF(G4066&gt;=2,"Repeat","One-time")</f>
        <v/>
      </c>
    </row>
    <row r="4067">
      <c r="A4067" t="inlineStr">
        <is>
          <t>C06400</t>
        </is>
      </c>
      <c r="B4067" t="inlineStr">
        <is>
          <t>Maria Nair</t>
        </is>
      </c>
      <c r="C4067" t="inlineStr">
        <is>
          <t>East</t>
        </is>
      </c>
      <c r="D4067" t="inlineStr">
        <is>
          <t>Guwahati</t>
        </is>
      </c>
      <c r="E4067" t="inlineStr">
        <is>
          <t>No</t>
        </is>
      </c>
      <c r="F4067" t="inlineStr">
        <is>
          <t>Occasional</t>
        </is>
      </c>
      <c r="G4067" t="n">
        <v>1</v>
      </c>
      <c r="H4067" s="24" t="n">
        <v>23501</v>
      </c>
      <c r="I4067" s="24" t="n">
        <v>3890.19</v>
      </c>
      <c r="J4067" s="25" t="n">
        <v>45864</v>
      </c>
      <c r="K4067" s="25" t="n">
        <v>45864</v>
      </c>
      <c r="L4067" t="n">
        <v>3</v>
      </c>
      <c r="M4067" t="n">
        <v>1</v>
      </c>
      <c r="N4067" t="n">
        <v>3</v>
      </c>
      <c r="O4067">
        <f>DATE(2026,1,1)-K4067</f>
        <v/>
      </c>
      <c r="P4067">
        <f>IF(G4067&gt;=2,"Repeat","One-time")</f>
        <v/>
      </c>
    </row>
    <row r="4068">
      <c r="A4068" t="inlineStr">
        <is>
          <t>C04545</t>
        </is>
      </c>
      <c r="B4068" t="inlineStr">
        <is>
          <t>Aarav Bose</t>
        </is>
      </c>
      <c r="C4068" t="inlineStr">
        <is>
          <t>East</t>
        </is>
      </c>
      <c r="D4068" t="inlineStr">
        <is>
          <t>Kolkata</t>
        </is>
      </c>
      <c r="E4068" t="inlineStr">
        <is>
          <t>No</t>
        </is>
      </c>
      <c r="F4068" t="inlineStr">
        <is>
          <t>Hibernating</t>
        </is>
      </c>
      <c r="G4068" t="n">
        <v>1</v>
      </c>
      <c r="H4068" s="24" t="n">
        <v>23483.77</v>
      </c>
      <c r="I4068" s="24" t="n">
        <v>4001.75</v>
      </c>
      <c r="J4068" s="25" t="n">
        <v>45490</v>
      </c>
      <c r="K4068" s="25" t="n">
        <v>45490</v>
      </c>
      <c r="L4068" t="n">
        <v>1</v>
      </c>
      <c r="M4068" t="n">
        <v>1</v>
      </c>
      <c r="N4068" t="n">
        <v>3</v>
      </c>
      <c r="O4068">
        <f>DATE(2026,1,1)-K4068</f>
        <v/>
      </c>
      <c r="P4068">
        <f>IF(G4068&gt;=2,"Repeat","One-time")</f>
        <v/>
      </c>
    </row>
    <row r="4069">
      <c r="A4069" t="inlineStr">
        <is>
          <t>C09192</t>
        </is>
      </c>
      <c r="B4069" t="inlineStr">
        <is>
          <t>Riya Verma</t>
        </is>
      </c>
      <c r="C4069" t="inlineStr">
        <is>
          <t>North</t>
        </is>
      </c>
      <c r="D4069" t="inlineStr">
        <is>
          <t>Chandigarh</t>
        </is>
      </c>
      <c r="E4069" t="inlineStr">
        <is>
          <t>Yes</t>
        </is>
      </c>
      <c r="F4069" t="inlineStr">
        <is>
          <t>Loyal</t>
        </is>
      </c>
      <c r="G4069" t="n">
        <v>3</v>
      </c>
      <c r="H4069" s="24" t="n">
        <v>23473.74</v>
      </c>
      <c r="I4069" s="24" t="n">
        <v>5977.1</v>
      </c>
      <c r="J4069" s="25" t="n">
        <v>45822</v>
      </c>
      <c r="K4069" s="25" t="n">
        <v>45887</v>
      </c>
      <c r="L4069" t="n">
        <v>3</v>
      </c>
      <c r="M4069" t="n">
        <v>3</v>
      </c>
      <c r="N4069" t="n">
        <v>3</v>
      </c>
      <c r="O4069">
        <f>DATE(2026,1,1)-K4069</f>
        <v/>
      </c>
      <c r="P4069">
        <f>IF(G4069&gt;=2,"Repeat","One-time")</f>
        <v/>
      </c>
    </row>
    <row r="4070">
      <c r="A4070" t="inlineStr">
        <is>
          <t>C10873</t>
        </is>
      </c>
      <c r="B4070" t="inlineStr">
        <is>
          <t>Vikram Fernandes</t>
        </is>
      </c>
      <c r="C4070" t="inlineStr">
        <is>
          <t>South</t>
        </is>
      </c>
      <c r="D4070" t="inlineStr">
        <is>
          <t>Hyderabad</t>
        </is>
      </c>
      <c r="E4070" t="inlineStr">
        <is>
          <t>Yes</t>
        </is>
      </c>
      <c r="F4070" t="inlineStr">
        <is>
          <t>New</t>
        </is>
      </c>
      <c r="G4070" t="n">
        <v>5</v>
      </c>
      <c r="H4070" s="24" t="n">
        <v>23465.37</v>
      </c>
      <c r="I4070" s="24" t="n">
        <v>6876.77</v>
      </c>
      <c r="J4070" s="25" t="n">
        <v>45938</v>
      </c>
      <c r="K4070" s="25" t="n">
        <v>46021</v>
      </c>
      <c r="L4070" t="n">
        <v>5</v>
      </c>
      <c r="M4070" t="n">
        <v>4</v>
      </c>
      <c r="N4070" t="n">
        <v>3</v>
      </c>
      <c r="O4070">
        <f>DATE(2026,1,1)-K4070</f>
        <v/>
      </c>
      <c r="P4070">
        <f>IF(G4070&gt;=2,"Repeat","One-time")</f>
        <v/>
      </c>
    </row>
    <row r="4071">
      <c r="A4071" t="inlineStr">
        <is>
          <t>C05496</t>
        </is>
      </c>
      <c r="B4071" t="inlineStr">
        <is>
          <t>Aditya Das</t>
        </is>
      </c>
      <c r="C4071" t="inlineStr">
        <is>
          <t>North</t>
        </is>
      </c>
      <c r="D4071" t="inlineStr">
        <is>
          <t>Gurugram</t>
        </is>
      </c>
      <c r="E4071" t="inlineStr">
        <is>
          <t>No</t>
        </is>
      </c>
      <c r="F4071" t="inlineStr">
        <is>
          <t>At Risk</t>
        </is>
      </c>
      <c r="G4071" t="n">
        <v>4</v>
      </c>
      <c r="H4071" s="24" t="n">
        <v>23456.52</v>
      </c>
      <c r="I4071" s="24" t="n">
        <v>4322.12</v>
      </c>
      <c r="J4071" s="25" t="n">
        <v>45473</v>
      </c>
      <c r="K4071" s="25" t="n">
        <v>45506</v>
      </c>
      <c r="L4071" t="n">
        <v>2</v>
      </c>
      <c r="M4071" t="n">
        <v>3</v>
      </c>
      <c r="N4071" t="n">
        <v>3</v>
      </c>
      <c r="O4071">
        <f>DATE(2026,1,1)-K4071</f>
        <v/>
      </c>
      <c r="P4071">
        <f>IF(G4071&gt;=2,"Repeat","One-time")</f>
        <v/>
      </c>
    </row>
    <row r="4072">
      <c r="A4072" t="inlineStr">
        <is>
          <t>C00322</t>
        </is>
      </c>
      <c r="B4072" t="inlineStr">
        <is>
          <t>Joseph Iyer</t>
        </is>
      </c>
      <c r="C4072" t="inlineStr">
        <is>
          <t>East</t>
        </is>
      </c>
      <c r="D4072" t="inlineStr">
        <is>
          <t>Kolkata</t>
        </is>
      </c>
      <c r="E4072" t="inlineStr">
        <is>
          <t>No</t>
        </is>
      </c>
      <c r="F4072" t="inlineStr">
        <is>
          <t>At Risk</t>
        </is>
      </c>
      <c r="G4072" t="n">
        <v>4</v>
      </c>
      <c r="H4072" s="24" t="n">
        <v>23452.58</v>
      </c>
      <c r="I4072" s="24" t="n">
        <v>4326.84</v>
      </c>
      <c r="J4072" s="25" t="n">
        <v>44933</v>
      </c>
      <c r="K4072" s="25" t="n">
        <v>45576</v>
      </c>
      <c r="L4072" t="n">
        <v>2</v>
      </c>
      <c r="M4072" t="n">
        <v>3</v>
      </c>
      <c r="N4072" t="n">
        <v>3</v>
      </c>
      <c r="O4072">
        <f>DATE(2026,1,1)-K4072</f>
        <v/>
      </c>
      <c r="P4072">
        <f>IF(G4072&gt;=2,"Repeat","One-time")</f>
        <v/>
      </c>
    </row>
    <row r="4073">
      <c r="A4073" t="inlineStr">
        <is>
          <t>C09109</t>
        </is>
      </c>
      <c r="B4073" t="inlineStr">
        <is>
          <t>Riya Menon</t>
        </is>
      </c>
      <c r="C4073" t="inlineStr">
        <is>
          <t>South</t>
        </is>
      </c>
      <c r="D4073" t="inlineStr">
        <is>
          <t>Coimbatore</t>
        </is>
      </c>
      <c r="E4073" t="inlineStr">
        <is>
          <t>No</t>
        </is>
      </c>
      <c r="F4073" t="inlineStr">
        <is>
          <t>Occasional</t>
        </is>
      </c>
      <c r="G4073" t="n">
        <v>2</v>
      </c>
      <c r="H4073" s="24" t="n">
        <v>23445.14</v>
      </c>
      <c r="I4073" s="24" t="n">
        <v>2238.39</v>
      </c>
      <c r="J4073" s="25" t="n">
        <v>45791</v>
      </c>
      <c r="K4073" s="25" t="n">
        <v>45902</v>
      </c>
      <c r="L4073" t="n">
        <v>3</v>
      </c>
      <c r="M4073" t="n">
        <v>2</v>
      </c>
      <c r="N4073" t="n">
        <v>3</v>
      </c>
      <c r="O4073">
        <f>DATE(2026,1,1)-K4073</f>
        <v/>
      </c>
      <c r="P4073">
        <f>IF(G4073&gt;=2,"Repeat","One-time")</f>
        <v/>
      </c>
    </row>
    <row r="4074">
      <c r="A4074" t="inlineStr">
        <is>
          <t>C05601</t>
        </is>
      </c>
      <c r="B4074" t="inlineStr">
        <is>
          <t>Neha Das</t>
        </is>
      </c>
      <c r="C4074" t="inlineStr">
        <is>
          <t>South</t>
        </is>
      </c>
      <c r="D4074" t="inlineStr">
        <is>
          <t>Hyderabad</t>
        </is>
      </c>
      <c r="E4074" t="inlineStr">
        <is>
          <t>Yes</t>
        </is>
      </c>
      <c r="F4074" t="inlineStr">
        <is>
          <t>At Risk</t>
        </is>
      </c>
      <c r="G4074" t="n">
        <v>3</v>
      </c>
      <c r="H4074" s="24" t="n">
        <v>23431.98</v>
      </c>
      <c r="I4074" s="24" t="n">
        <v>4845.81</v>
      </c>
      <c r="J4074" s="25" t="n">
        <v>45511</v>
      </c>
      <c r="K4074" s="25" t="n">
        <v>45596</v>
      </c>
      <c r="L4074" t="n">
        <v>2</v>
      </c>
      <c r="M4074" t="n">
        <v>3</v>
      </c>
      <c r="N4074" t="n">
        <v>3</v>
      </c>
      <c r="O4074">
        <f>DATE(2026,1,1)-K4074</f>
        <v/>
      </c>
      <c r="P4074">
        <f>IF(G4074&gt;=2,"Repeat","One-time")</f>
        <v/>
      </c>
    </row>
    <row r="4075">
      <c r="A4075" t="inlineStr">
        <is>
          <t>C09264</t>
        </is>
      </c>
      <c r="B4075" t="inlineStr">
        <is>
          <t>Rahul Verma</t>
        </is>
      </c>
      <c r="C4075" t="inlineStr">
        <is>
          <t>South</t>
        </is>
      </c>
      <c r="D4075" t="inlineStr">
        <is>
          <t>Bengaluru</t>
        </is>
      </c>
      <c r="E4075" t="inlineStr">
        <is>
          <t>No</t>
        </is>
      </c>
      <c r="F4075" t="inlineStr">
        <is>
          <t>Occasional</t>
        </is>
      </c>
      <c r="G4075" t="n">
        <v>2</v>
      </c>
      <c r="H4075" s="24" t="n">
        <v>23410.05</v>
      </c>
      <c r="I4075" s="24" t="n">
        <v>5569.39</v>
      </c>
      <c r="J4075" s="25" t="n">
        <v>45879</v>
      </c>
      <c r="K4075" s="25" t="n">
        <v>46022</v>
      </c>
      <c r="L4075" t="n">
        <v>5</v>
      </c>
      <c r="M4075" t="n">
        <v>2</v>
      </c>
      <c r="N4075" t="n">
        <v>3</v>
      </c>
      <c r="O4075">
        <f>DATE(2026,1,1)-K4075</f>
        <v/>
      </c>
      <c r="P4075">
        <f>IF(G4075&gt;=2,"Repeat","One-time")</f>
        <v/>
      </c>
    </row>
    <row r="4076">
      <c r="A4076" t="inlineStr">
        <is>
          <t>C11314</t>
        </is>
      </c>
      <c r="B4076" t="inlineStr">
        <is>
          <t>Lakshmi Banerjee</t>
        </is>
      </c>
      <c r="C4076" t="inlineStr">
        <is>
          <t>North</t>
        </is>
      </c>
      <c r="D4076" t="inlineStr">
        <is>
          <t>Delhi</t>
        </is>
      </c>
      <c r="E4076" t="inlineStr">
        <is>
          <t>Yes</t>
        </is>
      </c>
      <c r="F4076" t="inlineStr">
        <is>
          <t>New</t>
        </is>
      </c>
      <c r="G4076" t="n">
        <v>1</v>
      </c>
      <c r="H4076" s="24" t="n">
        <v>23383.92</v>
      </c>
      <c r="I4076" s="24" t="n">
        <v>3613.86</v>
      </c>
      <c r="J4076" s="25" t="n">
        <v>46014</v>
      </c>
      <c r="K4076" s="25" t="n">
        <v>46014</v>
      </c>
      <c r="L4076" t="n">
        <v>5</v>
      </c>
      <c r="M4076" t="n">
        <v>2</v>
      </c>
      <c r="N4076" t="n">
        <v>3</v>
      </c>
      <c r="O4076">
        <f>DATE(2026,1,1)-K4076</f>
        <v/>
      </c>
      <c r="P4076">
        <f>IF(G4076&gt;=2,"Repeat","One-time")</f>
        <v/>
      </c>
    </row>
    <row r="4077">
      <c r="A4077" t="inlineStr">
        <is>
          <t>C09368</t>
        </is>
      </c>
      <c r="B4077" t="inlineStr">
        <is>
          <t>Karan Mukherjee</t>
        </is>
      </c>
      <c r="C4077" t="inlineStr">
        <is>
          <t>North</t>
        </is>
      </c>
      <c r="D4077" t="inlineStr">
        <is>
          <t>Jaipur</t>
        </is>
      </c>
      <c r="E4077" t="inlineStr">
        <is>
          <t>No</t>
        </is>
      </c>
      <c r="F4077" t="inlineStr">
        <is>
          <t>Loyal</t>
        </is>
      </c>
      <c r="G4077" t="n">
        <v>4</v>
      </c>
      <c r="H4077" s="24" t="n">
        <v>23372.19</v>
      </c>
      <c r="I4077" s="24" t="n">
        <v>6596.63</v>
      </c>
      <c r="J4077" s="25" t="n">
        <v>45922</v>
      </c>
      <c r="K4077" s="25" t="n">
        <v>46019</v>
      </c>
      <c r="L4077" t="n">
        <v>5</v>
      </c>
      <c r="M4077" t="n">
        <v>4</v>
      </c>
      <c r="N4077" t="n">
        <v>3</v>
      </c>
      <c r="O4077">
        <f>DATE(2026,1,1)-K4077</f>
        <v/>
      </c>
      <c r="P4077">
        <f>IF(G4077&gt;=2,"Repeat","One-time")</f>
        <v/>
      </c>
    </row>
    <row r="4078">
      <c r="A4078" t="inlineStr">
        <is>
          <t>C06076</t>
        </is>
      </c>
      <c r="B4078" t="inlineStr">
        <is>
          <t>Neha Das</t>
        </is>
      </c>
      <c r="C4078" t="inlineStr">
        <is>
          <t>West</t>
        </is>
      </c>
      <c r="D4078" t="inlineStr">
        <is>
          <t>Panaji</t>
        </is>
      </c>
      <c r="E4078" t="inlineStr">
        <is>
          <t>No</t>
        </is>
      </c>
      <c r="F4078" t="inlineStr">
        <is>
          <t>Loyal</t>
        </is>
      </c>
      <c r="G4078" t="n">
        <v>3</v>
      </c>
      <c r="H4078" s="24" t="n">
        <v>23348.71</v>
      </c>
      <c r="I4078" s="24" t="n">
        <v>2212.84</v>
      </c>
      <c r="J4078" s="25" t="n">
        <v>45859</v>
      </c>
      <c r="K4078" s="25" t="n">
        <v>45950</v>
      </c>
      <c r="L4078" t="n">
        <v>4</v>
      </c>
      <c r="M4078" t="n">
        <v>3</v>
      </c>
      <c r="N4078" t="n">
        <v>3</v>
      </c>
      <c r="O4078">
        <f>DATE(2026,1,1)-K4078</f>
        <v/>
      </c>
      <c r="P4078">
        <f>IF(G4078&gt;=2,"Repeat","One-time")</f>
        <v/>
      </c>
    </row>
    <row r="4079">
      <c r="A4079" t="inlineStr">
        <is>
          <t>C02013</t>
        </is>
      </c>
      <c r="B4079" t="inlineStr">
        <is>
          <t>Swati Pillai</t>
        </is>
      </c>
      <c r="C4079" t="inlineStr">
        <is>
          <t>West</t>
        </is>
      </c>
      <c r="D4079" t="inlineStr">
        <is>
          <t>Mumbai</t>
        </is>
      </c>
      <c r="E4079" t="inlineStr">
        <is>
          <t>No</t>
        </is>
      </c>
      <c r="F4079" t="inlineStr">
        <is>
          <t>Loyal</t>
        </is>
      </c>
      <c r="G4079" t="n">
        <v>5</v>
      </c>
      <c r="H4079" s="24" t="n">
        <v>23343.18</v>
      </c>
      <c r="I4079" s="24" t="n">
        <v>8495.799999999999</v>
      </c>
      <c r="J4079" s="25" t="n">
        <v>45160</v>
      </c>
      <c r="K4079" s="25" t="n">
        <v>45855</v>
      </c>
      <c r="L4079" t="n">
        <v>3</v>
      </c>
      <c r="M4079" t="n">
        <v>4</v>
      </c>
      <c r="N4079" t="n">
        <v>3</v>
      </c>
      <c r="O4079">
        <f>DATE(2026,1,1)-K4079</f>
        <v/>
      </c>
      <c r="P4079">
        <f>IF(G4079&gt;=2,"Repeat","One-time")</f>
        <v/>
      </c>
    </row>
    <row r="4080">
      <c r="A4080" t="inlineStr">
        <is>
          <t>C09067</t>
        </is>
      </c>
      <c r="B4080" t="inlineStr">
        <is>
          <t>Meera Joshi</t>
        </is>
      </c>
      <c r="C4080" t="inlineStr">
        <is>
          <t>North</t>
        </is>
      </c>
      <c r="D4080" t="inlineStr">
        <is>
          <t>Delhi</t>
        </is>
      </c>
      <c r="E4080" t="inlineStr">
        <is>
          <t>No</t>
        </is>
      </c>
      <c r="F4080" t="inlineStr">
        <is>
          <t>Occasional</t>
        </is>
      </c>
      <c r="G4080" t="n">
        <v>1</v>
      </c>
      <c r="H4080" s="24" t="n">
        <v>23341.14</v>
      </c>
      <c r="I4080" s="24" t="n">
        <v>1597.16</v>
      </c>
      <c r="J4080" s="25" t="n">
        <v>45849</v>
      </c>
      <c r="K4080" s="25" t="n">
        <v>45849</v>
      </c>
      <c r="L4080" t="n">
        <v>3</v>
      </c>
      <c r="M4080" t="n">
        <v>1</v>
      </c>
      <c r="N4080" t="n">
        <v>3</v>
      </c>
      <c r="O4080">
        <f>DATE(2026,1,1)-K4080</f>
        <v/>
      </c>
      <c r="P4080">
        <f>IF(G4080&gt;=2,"Repeat","One-time")</f>
        <v/>
      </c>
    </row>
    <row r="4081">
      <c r="A4081" t="inlineStr">
        <is>
          <t>C08146</t>
        </is>
      </c>
      <c r="B4081" t="inlineStr">
        <is>
          <t>Ayesha Kapoor</t>
        </is>
      </c>
      <c r="C4081" t="inlineStr">
        <is>
          <t>West</t>
        </is>
      </c>
      <c r="D4081" t="inlineStr">
        <is>
          <t>Ahmedabad</t>
        </is>
      </c>
      <c r="E4081" t="inlineStr">
        <is>
          <t>Yes</t>
        </is>
      </c>
      <c r="F4081" t="inlineStr">
        <is>
          <t>Loyal</t>
        </is>
      </c>
      <c r="G4081" t="n">
        <v>3</v>
      </c>
      <c r="H4081" s="24" t="n">
        <v>23336.97</v>
      </c>
      <c r="I4081" s="24" t="n">
        <v>4758.92</v>
      </c>
      <c r="J4081" s="25" t="n">
        <v>45761</v>
      </c>
      <c r="K4081" s="25" t="n">
        <v>45889</v>
      </c>
      <c r="L4081" t="n">
        <v>3</v>
      </c>
      <c r="M4081" t="n">
        <v>3</v>
      </c>
      <c r="N4081" t="n">
        <v>3</v>
      </c>
      <c r="O4081">
        <f>DATE(2026,1,1)-K4081</f>
        <v/>
      </c>
      <c r="P4081">
        <f>IF(G4081&gt;=2,"Repeat","One-time")</f>
        <v/>
      </c>
    </row>
    <row r="4082">
      <c r="A4082" t="inlineStr">
        <is>
          <t>C05605</t>
        </is>
      </c>
      <c r="B4082" t="inlineStr">
        <is>
          <t>Aarav Gupta</t>
        </is>
      </c>
      <c r="C4082" t="inlineStr">
        <is>
          <t>South</t>
        </is>
      </c>
      <c r="D4082" t="inlineStr">
        <is>
          <t>Bengaluru</t>
        </is>
      </c>
      <c r="E4082" t="inlineStr">
        <is>
          <t>No</t>
        </is>
      </c>
      <c r="F4082" t="inlineStr">
        <is>
          <t>Loyal</t>
        </is>
      </c>
      <c r="G4082" t="n">
        <v>6</v>
      </c>
      <c r="H4082" s="24" t="n">
        <v>23334.5</v>
      </c>
      <c r="I4082" s="24" t="n">
        <v>6331.34</v>
      </c>
      <c r="J4082" s="25" t="n">
        <v>45587</v>
      </c>
      <c r="K4082" s="25" t="n">
        <v>46020</v>
      </c>
      <c r="L4082" t="n">
        <v>5</v>
      </c>
      <c r="M4082" t="n">
        <v>4</v>
      </c>
      <c r="N4082" t="n">
        <v>3</v>
      </c>
      <c r="O4082">
        <f>DATE(2026,1,1)-K4082</f>
        <v/>
      </c>
      <c r="P4082">
        <f>IF(G4082&gt;=2,"Repeat","One-time")</f>
        <v/>
      </c>
    </row>
    <row r="4083">
      <c r="A4083" t="inlineStr">
        <is>
          <t>C09349</t>
        </is>
      </c>
      <c r="B4083" t="inlineStr">
        <is>
          <t>Deepak Iyer</t>
        </is>
      </c>
      <c r="C4083" t="inlineStr">
        <is>
          <t>West</t>
        </is>
      </c>
      <c r="D4083" t="inlineStr">
        <is>
          <t>Mumbai</t>
        </is>
      </c>
      <c r="E4083" t="inlineStr">
        <is>
          <t>No</t>
        </is>
      </c>
      <c r="F4083" t="inlineStr">
        <is>
          <t>Loyal</t>
        </is>
      </c>
      <c r="G4083" t="n">
        <v>3</v>
      </c>
      <c r="H4083" s="24" t="n">
        <v>23326.83</v>
      </c>
      <c r="I4083" s="24" t="n">
        <v>4337.98</v>
      </c>
      <c r="J4083" s="25" t="n">
        <v>45844</v>
      </c>
      <c r="K4083" s="25" t="n">
        <v>46018</v>
      </c>
      <c r="L4083" t="n">
        <v>5</v>
      </c>
      <c r="M4083" t="n">
        <v>3</v>
      </c>
      <c r="N4083" t="n">
        <v>3</v>
      </c>
      <c r="O4083">
        <f>DATE(2026,1,1)-K4083</f>
        <v/>
      </c>
      <c r="P4083">
        <f>IF(G4083&gt;=2,"Repeat","One-time")</f>
        <v/>
      </c>
    </row>
    <row r="4084">
      <c r="A4084" t="inlineStr">
        <is>
          <t>C02522</t>
        </is>
      </c>
      <c r="B4084" t="inlineStr">
        <is>
          <t>Amit Mishra</t>
        </is>
      </c>
      <c r="C4084" t="inlineStr">
        <is>
          <t>South</t>
        </is>
      </c>
      <c r="D4084" t="inlineStr">
        <is>
          <t>Chennai</t>
        </is>
      </c>
      <c r="E4084" t="inlineStr">
        <is>
          <t>No</t>
        </is>
      </c>
      <c r="F4084" t="inlineStr">
        <is>
          <t>At Risk</t>
        </is>
      </c>
      <c r="G4084" t="n">
        <v>5</v>
      </c>
      <c r="H4084" s="24" t="n">
        <v>23311.71</v>
      </c>
      <c r="I4084" s="24" t="n">
        <v>4415.98</v>
      </c>
      <c r="J4084" s="25" t="n">
        <v>45224</v>
      </c>
      <c r="K4084" s="25" t="n">
        <v>45418</v>
      </c>
      <c r="L4084" t="n">
        <v>1</v>
      </c>
      <c r="M4084" t="n">
        <v>4</v>
      </c>
      <c r="N4084" t="n">
        <v>3</v>
      </c>
      <c r="O4084">
        <f>DATE(2026,1,1)-K4084</f>
        <v/>
      </c>
      <c r="P4084">
        <f>IF(G4084&gt;=2,"Repeat","One-time")</f>
        <v/>
      </c>
    </row>
    <row r="4085">
      <c r="A4085" t="inlineStr">
        <is>
          <t>C03699</t>
        </is>
      </c>
      <c r="B4085" t="inlineStr">
        <is>
          <t>Rahul Menon</t>
        </is>
      </c>
      <c r="C4085" t="inlineStr">
        <is>
          <t>North</t>
        </is>
      </c>
      <c r="D4085" t="inlineStr">
        <is>
          <t>Chandigarh</t>
        </is>
      </c>
      <c r="E4085" t="inlineStr">
        <is>
          <t>No</t>
        </is>
      </c>
      <c r="F4085" t="inlineStr">
        <is>
          <t>Loyal</t>
        </is>
      </c>
      <c r="G4085" t="n">
        <v>7</v>
      </c>
      <c r="H4085" s="24" t="n">
        <v>23305.48</v>
      </c>
      <c r="I4085" s="24" t="n">
        <v>5545.26</v>
      </c>
      <c r="J4085" s="25" t="n">
        <v>45278</v>
      </c>
      <c r="K4085" s="25" t="n">
        <v>45931</v>
      </c>
      <c r="L4085" t="n">
        <v>4</v>
      </c>
      <c r="M4085" t="n">
        <v>4</v>
      </c>
      <c r="N4085" t="n">
        <v>3</v>
      </c>
      <c r="O4085">
        <f>DATE(2026,1,1)-K4085</f>
        <v/>
      </c>
      <c r="P4085">
        <f>IF(G4085&gt;=2,"Repeat","One-time")</f>
        <v/>
      </c>
    </row>
    <row r="4086">
      <c r="A4086" t="inlineStr">
        <is>
          <t>C07785</t>
        </is>
      </c>
      <c r="B4086" t="inlineStr">
        <is>
          <t>Divya Nair</t>
        </is>
      </c>
      <c r="C4086" t="inlineStr">
        <is>
          <t>South</t>
        </is>
      </c>
      <c r="D4086" t="inlineStr">
        <is>
          <t>Kochi</t>
        </is>
      </c>
      <c r="E4086" t="inlineStr">
        <is>
          <t>No</t>
        </is>
      </c>
      <c r="F4086" t="inlineStr">
        <is>
          <t>Loyal</t>
        </is>
      </c>
      <c r="G4086" t="n">
        <v>6</v>
      </c>
      <c r="H4086" s="24" t="n">
        <v>23283.47</v>
      </c>
      <c r="I4086" s="24" t="n">
        <v>5462.33</v>
      </c>
      <c r="J4086" s="25" t="n">
        <v>45688</v>
      </c>
      <c r="K4086" s="25" t="n">
        <v>45922</v>
      </c>
      <c r="L4086" t="n">
        <v>3</v>
      </c>
      <c r="M4086" t="n">
        <v>4</v>
      </c>
      <c r="N4086" t="n">
        <v>3</v>
      </c>
      <c r="O4086">
        <f>DATE(2026,1,1)-K4086</f>
        <v/>
      </c>
      <c r="P4086">
        <f>IF(G4086&gt;=2,"Repeat","One-time")</f>
        <v/>
      </c>
    </row>
    <row r="4087">
      <c r="A4087" t="inlineStr">
        <is>
          <t>C07922</t>
        </is>
      </c>
      <c r="B4087" t="inlineStr">
        <is>
          <t>Swati Kumar</t>
        </is>
      </c>
      <c r="C4087" t="inlineStr">
        <is>
          <t>West</t>
        </is>
      </c>
      <c r="D4087" t="inlineStr">
        <is>
          <t>Mumbai</t>
        </is>
      </c>
      <c r="E4087" t="inlineStr">
        <is>
          <t>No</t>
        </is>
      </c>
      <c r="F4087" t="inlineStr">
        <is>
          <t>Loyal</t>
        </is>
      </c>
      <c r="G4087" t="n">
        <v>3</v>
      </c>
      <c r="H4087" s="24" t="n">
        <v>23280.18</v>
      </c>
      <c r="I4087" s="24" t="n">
        <v>3243</v>
      </c>
      <c r="J4087" s="25" t="n">
        <v>45720</v>
      </c>
      <c r="K4087" s="25" t="n">
        <v>45803</v>
      </c>
      <c r="L4087" t="n">
        <v>3</v>
      </c>
      <c r="M4087" t="n">
        <v>3</v>
      </c>
      <c r="N4087" t="n">
        <v>3</v>
      </c>
      <c r="O4087">
        <f>DATE(2026,1,1)-K4087</f>
        <v/>
      </c>
      <c r="P4087">
        <f>IF(G4087&gt;=2,"Repeat","One-time")</f>
        <v/>
      </c>
    </row>
    <row r="4088">
      <c r="A4088" t="inlineStr">
        <is>
          <t>C01298</t>
        </is>
      </c>
      <c r="B4088" t="inlineStr">
        <is>
          <t>Joseph Singh</t>
        </is>
      </c>
      <c r="C4088" t="inlineStr">
        <is>
          <t>South</t>
        </is>
      </c>
      <c r="D4088" t="inlineStr">
        <is>
          <t>Chennai</t>
        </is>
      </c>
      <c r="E4088" t="inlineStr">
        <is>
          <t>No</t>
        </is>
      </c>
      <c r="F4088" t="inlineStr">
        <is>
          <t>Loyal</t>
        </is>
      </c>
      <c r="G4088" t="n">
        <v>4</v>
      </c>
      <c r="H4088" s="24" t="n">
        <v>23279.69</v>
      </c>
      <c r="I4088" s="24" t="n">
        <v>3000</v>
      </c>
      <c r="J4088" s="25" t="n">
        <v>45139</v>
      </c>
      <c r="K4088" s="25" t="n">
        <v>45774</v>
      </c>
      <c r="L4088" t="n">
        <v>3</v>
      </c>
      <c r="M4088" t="n">
        <v>3</v>
      </c>
      <c r="N4088" t="n">
        <v>3</v>
      </c>
      <c r="O4088">
        <f>DATE(2026,1,1)-K4088</f>
        <v/>
      </c>
      <c r="P4088">
        <f>IF(G4088&gt;=2,"Repeat","One-time")</f>
        <v/>
      </c>
    </row>
    <row r="4089">
      <c r="A4089" t="inlineStr">
        <is>
          <t>C01278</t>
        </is>
      </c>
      <c r="B4089" t="inlineStr">
        <is>
          <t>Divya Joshi</t>
        </is>
      </c>
      <c r="C4089" t="inlineStr">
        <is>
          <t>East</t>
        </is>
      </c>
      <c r="D4089" t="inlineStr">
        <is>
          <t>Kolkata</t>
        </is>
      </c>
      <c r="E4089" t="inlineStr">
        <is>
          <t>No</t>
        </is>
      </c>
      <c r="F4089" t="inlineStr">
        <is>
          <t>Hibernating</t>
        </is>
      </c>
      <c r="G4089" t="n">
        <v>2</v>
      </c>
      <c r="H4089" s="24" t="n">
        <v>23270.9</v>
      </c>
      <c r="I4089" s="24" t="n">
        <v>4906.12</v>
      </c>
      <c r="J4089" s="25" t="n">
        <v>45016</v>
      </c>
      <c r="K4089" s="25" t="n">
        <v>45039</v>
      </c>
      <c r="L4089" t="n">
        <v>1</v>
      </c>
      <c r="M4089" t="n">
        <v>2</v>
      </c>
      <c r="N4089" t="n">
        <v>3</v>
      </c>
      <c r="O4089">
        <f>DATE(2026,1,1)-K4089</f>
        <v/>
      </c>
      <c r="P4089">
        <f>IF(G4089&gt;=2,"Repeat","One-time")</f>
        <v/>
      </c>
    </row>
    <row r="4090">
      <c r="A4090" t="inlineStr">
        <is>
          <t>C07403</t>
        </is>
      </c>
      <c r="B4090" t="inlineStr">
        <is>
          <t>Ritu Reddy</t>
        </is>
      </c>
      <c r="C4090" t="inlineStr">
        <is>
          <t>South</t>
        </is>
      </c>
      <c r="D4090" t="inlineStr">
        <is>
          <t>Chennai</t>
        </is>
      </c>
      <c r="E4090" t="inlineStr">
        <is>
          <t>No</t>
        </is>
      </c>
      <c r="F4090" t="inlineStr">
        <is>
          <t>Loyal</t>
        </is>
      </c>
      <c r="G4090" t="n">
        <v>3</v>
      </c>
      <c r="H4090" s="24" t="n">
        <v>23269.6</v>
      </c>
      <c r="I4090" s="24" t="n">
        <v>1616.88</v>
      </c>
      <c r="J4090" s="25" t="n">
        <v>45683</v>
      </c>
      <c r="K4090" s="25" t="n">
        <v>45932</v>
      </c>
      <c r="L4090" t="n">
        <v>4</v>
      </c>
      <c r="M4090" t="n">
        <v>3</v>
      </c>
      <c r="N4090" t="n">
        <v>3</v>
      </c>
      <c r="O4090">
        <f>DATE(2026,1,1)-K4090</f>
        <v/>
      </c>
      <c r="P4090">
        <f>IF(G4090&gt;=2,"Repeat","One-time")</f>
        <v/>
      </c>
    </row>
    <row r="4091">
      <c r="A4091" t="inlineStr">
        <is>
          <t>C10082</t>
        </is>
      </c>
      <c r="B4091" t="inlineStr">
        <is>
          <t>Manish Menon</t>
        </is>
      </c>
      <c r="C4091" t="inlineStr">
        <is>
          <t>North</t>
        </is>
      </c>
      <c r="D4091" t="inlineStr">
        <is>
          <t>Gurugram</t>
        </is>
      </c>
      <c r="E4091" t="inlineStr">
        <is>
          <t>No</t>
        </is>
      </c>
      <c r="F4091" t="inlineStr">
        <is>
          <t>New</t>
        </is>
      </c>
      <c r="G4091" t="n">
        <v>3</v>
      </c>
      <c r="H4091" s="24" t="n">
        <v>23247.63</v>
      </c>
      <c r="I4091" s="24" t="n">
        <v>2197.99</v>
      </c>
      <c r="J4091" s="25" t="n">
        <v>45955</v>
      </c>
      <c r="K4091" s="25" t="n">
        <v>46019</v>
      </c>
      <c r="L4091" t="n">
        <v>5</v>
      </c>
      <c r="M4091" t="n">
        <v>3</v>
      </c>
      <c r="N4091" t="n">
        <v>3</v>
      </c>
      <c r="O4091">
        <f>DATE(2026,1,1)-K4091</f>
        <v/>
      </c>
      <c r="P4091">
        <f>IF(G4091&gt;=2,"Repeat","One-time")</f>
        <v/>
      </c>
    </row>
    <row r="4092">
      <c r="A4092" t="inlineStr">
        <is>
          <t>C05366</t>
        </is>
      </c>
      <c r="B4092" t="inlineStr">
        <is>
          <t>Rahul Pillai</t>
        </is>
      </c>
      <c r="C4092" t="inlineStr">
        <is>
          <t>South</t>
        </is>
      </c>
      <c r="D4092" t="inlineStr">
        <is>
          <t>Hyderabad</t>
        </is>
      </c>
      <c r="E4092" t="inlineStr">
        <is>
          <t>No</t>
        </is>
      </c>
      <c r="F4092" t="inlineStr">
        <is>
          <t>Occasional</t>
        </is>
      </c>
      <c r="G4092" t="n">
        <v>1</v>
      </c>
      <c r="H4092" s="24" t="n">
        <v>23241.41</v>
      </c>
      <c r="I4092" s="24" t="n">
        <v>1316.14</v>
      </c>
      <c r="J4092" s="25" t="n">
        <v>45612</v>
      </c>
      <c r="K4092" s="25" t="n">
        <v>45612</v>
      </c>
      <c r="L4092" t="n">
        <v>2</v>
      </c>
      <c r="M4092" t="n">
        <v>1</v>
      </c>
      <c r="N4092" t="n">
        <v>3</v>
      </c>
      <c r="O4092">
        <f>DATE(2026,1,1)-K4092</f>
        <v/>
      </c>
      <c r="P4092">
        <f>IF(G4092&gt;=2,"Repeat","One-time")</f>
        <v/>
      </c>
    </row>
    <row r="4093">
      <c r="A4093" t="inlineStr">
        <is>
          <t>C11274</t>
        </is>
      </c>
      <c r="B4093" t="inlineStr">
        <is>
          <t>Lakshmi Singh</t>
        </is>
      </c>
      <c r="C4093" t="inlineStr">
        <is>
          <t>West</t>
        </is>
      </c>
      <c r="D4093" t="inlineStr">
        <is>
          <t>Mumbai</t>
        </is>
      </c>
      <c r="E4093" t="inlineStr">
        <is>
          <t>No</t>
        </is>
      </c>
      <c r="F4093" t="inlineStr">
        <is>
          <t>New</t>
        </is>
      </c>
      <c r="G4093" t="n">
        <v>2</v>
      </c>
      <c r="H4093" s="24" t="n">
        <v>23231.03</v>
      </c>
      <c r="I4093" s="24" t="n">
        <v>2182.19</v>
      </c>
      <c r="J4093" s="25" t="n">
        <v>45976</v>
      </c>
      <c r="K4093" s="25" t="n">
        <v>46012</v>
      </c>
      <c r="L4093" t="n">
        <v>5</v>
      </c>
      <c r="M4093" t="n">
        <v>3</v>
      </c>
      <c r="N4093" t="n">
        <v>3</v>
      </c>
      <c r="O4093">
        <f>DATE(2026,1,1)-K4093</f>
        <v/>
      </c>
      <c r="P4093">
        <f>IF(G4093&gt;=2,"Repeat","One-time")</f>
        <v/>
      </c>
    </row>
    <row r="4094">
      <c r="A4094" t="inlineStr">
        <is>
          <t>C06725</t>
        </is>
      </c>
      <c r="B4094" t="inlineStr">
        <is>
          <t>Sneha Sharma</t>
        </is>
      </c>
      <c r="C4094" t="inlineStr">
        <is>
          <t>East</t>
        </is>
      </c>
      <c r="D4094" t="inlineStr">
        <is>
          <t>Jamshedpur</t>
        </is>
      </c>
      <c r="E4094" t="inlineStr">
        <is>
          <t>No</t>
        </is>
      </c>
      <c r="F4094" t="inlineStr">
        <is>
          <t>Occasional</t>
        </is>
      </c>
      <c r="G4094" t="n">
        <v>2</v>
      </c>
      <c r="H4094" s="24" t="n">
        <v>23212.43</v>
      </c>
      <c r="I4094" s="24" t="n">
        <v>1513.2</v>
      </c>
      <c r="J4094" s="25" t="n">
        <v>45710</v>
      </c>
      <c r="K4094" s="25" t="n">
        <v>45990</v>
      </c>
      <c r="L4094" t="n">
        <v>5</v>
      </c>
      <c r="M4094" t="n">
        <v>2</v>
      </c>
      <c r="N4094" t="n">
        <v>3</v>
      </c>
      <c r="O4094">
        <f>DATE(2026,1,1)-K4094</f>
        <v/>
      </c>
      <c r="P4094">
        <f>IF(G4094&gt;=2,"Repeat","One-time")</f>
        <v/>
      </c>
    </row>
    <row r="4095">
      <c r="A4095" t="inlineStr">
        <is>
          <t>C04966</t>
        </is>
      </c>
      <c r="B4095" t="inlineStr">
        <is>
          <t>Aarav Rao</t>
        </is>
      </c>
      <c r="C4095" t="inlineStr">
        <is>
          <t>North</t>
        </is>
      </c>
      <c r="D4095" t="inlineStr">
        <is>
          <t>Lucknow</t>
        </is>
      </c>
      <c r="E4095" t="inlineStr">
        <is>
          <t>No</t>
        </is>
      </c>
      <c r="F4095" t="inlineStr">
        <is>
          <t>Occasional</t>
        </is>
      </c>
      <c r="G4095" t="n">
        <v>2</v>
      </c>
      <c r="H4095" s="24" t="n">
        <v>23202.87</v>
      </c>
      <c r="I4095" s="24" t="n">
        <v>4165.5</v>
      </c>
      <c r="J4095" s="25" t="n">
        <v>45432</v>
      </c>
      <c r="K4095" s="25" t="n">
        <v>45606</v>
      </c>
      <c r="L4095" t="n">
        <v>2</v>
      </c>
      <c r="M4095" t="n">
        <v>2</v>
      </c>
      <c r="N4095" t="n">
        <v>3</v>
      </c>
      <c r="O4095">
        <f>DATE(2026,1,1)-K4095</f>
        <v/>
      </c>
      <c r="P4095">
        <f>IF(G4095&gt;=2,"Repeat","One-time")</f>
        <v/>
      </c>
    </row>
    <row r="4096">
      <c r="A4096" t="inlineStr">
        <is>
          <t>C09316</t>
        </is>
      </c>
      <c r="B4096" t="inlineStr">
        <is>
          <t>Deepak Joshi</t>
        </is>
      </c>
      <c r="C4096" t="inlineStr">
        <is>
          <t>North</t>
        </is>
      </c>
      <c r="D4096" t="inlineStr">
        <is>
          <t>Delhi</t>
        </is>
      </c>
      <c r="E4096" t="inlineStr">
        <is>
          <t>No</t>
        </is>
      </c>
      <c r="F4096" t="inlineStr">
        <is>
          <t>Loyal</t>
        </is>
      </c>
      <c r="G4096" t="n">
        <v>3</v>
      </c>
      <c r="H4096" s="24" t="n">
        <v>23201.94</v>
      </c>
      <c r="I4096" s="24" t="n">
        <v>4464.77</v>
      </c>
      <c r="J4096" s="25" t="n">
        <v>45793</v>
      </c>
      <c r="K4096" s="25" t="n">
        <v>45812</v>
      </c>
      <c r="L4096" t="n">
        <v>3</v>
      </c>
      <c r="M4096" t="n">
        <v>3</v>
      </c>
      <c r="N4096" t="n">
        <v>3</v>
      </c>
      <c r="O4096">
        <f>DATE(2026,1,1)-K4096</f>
        <v/>
      </c>
      <c r="P4096">
        <f>IF(G4096&gt;=2,"Repeat","One-time")</f>
        <v/>
      </c>
    </row>
    <row r="4097">
      <c r="A4097" t="inlineStr">
        <is>
          <t>C03012</t>
        </is>
      </c>
      <c r="B4097" t="inlineStr">
        <is>
          <t>Aditya Rao</t>
        </is>
      </c>
      <c r="C4097" t="inlineStr">
        <is>
          <t>West</t>
        </is>
      </c>
      <c r="D4097" t="inlineStr">
        <is>
          <t>Mumbai</t>
        </is>
      </c>
      <c r="E4097" t="inlineStr">
        <is>
          <t>Yes</t>
        </is>
      </c>
      <c r="F4097" t="inlineStr">
        <is>
          <t>Loyal</t>
        </is>
      </c>
      <c r="G4097" t="n">
        <v>6</v>
      </c>
      <c r="H4097" s="24" t="n">
        <v>23191.88</v>
      </c>
      <c r="I4097" s="24" t="n">
        <v>2789.88</v>
      </c>
      <c r="J4097" s="25" t="n">
        <v>45243</v>
      </c>
      <c r="K4097" s="25" t="n">
        <v>45877</v>
      </c>
      <c r="L4097" t="n">
        <v>3</v>
      </c>
      <c r="M4097" t="n">
        <v>4</v>
      </c>
      <c r="N4097" t="n">
        <v>3</v>
      </c>
      <c r="O4097">
        <f>DATE(2026,1,1)-K4097</f>
        <v/>
      </c>
      <c r="P4097">
        <f>IF(G4097&gt;=2,"Repeat","One-time")</f>
        <v/>
      </c>
    </row>
    <row r="4098">
      <c r="A4098" t="inlineStr">
        <is>
          <t>C08865</t>
        </is>
      </c>
      <c r="B4098" t="inlineStr">
        <is>
          <t>Nikhil Reddy</t>
        </is>
      </c>
      <c r="C4098" t="inlineStr">
        <is>
          <t>South</t>
        </is>
      </c>
      <c r="D4098" t="inlineStr">
        <is>
          <t>Bengaluru</t>
        </is>
      </c>
      <c r="E4098" t="inlineStr">
        <is>
          <t>No</t>
        </is>
      </c>
      <c r="F4098" t="inlineStr">
        <is>
          <t>Occasional</t>
        </is>
      </c>
      <c r="G4098" t="n">
        <v>2</v>
      </c>
      <c r="H4098" s="24" t="n">
        <v>23189.82</v>
      </c>
      <c r="I4098" s="24" t="n">
        <v>5518.53</v>
      </c>
      <c r="J4098" s="25" t="n">
        <v>45785</v>
      </c>
      <c r="K4098" s="25" t="n">
        <v>45792</v>
      </c>
      <c r="L4098" t="n">
        <v>3</v>
      </c>
      <c r="M4098" t="n">
        <v>2</v>
      </c>
      <c r="N4098" t="n">
        <v>3</v>
      </c>
      <c r="O4098">
        <f>DATE(2026,1,1)-K4098</f>
        <v/>
      </c>
      <c r="P4098">
        <f>IF(G4098&gt;=2,"Repeat","One-time")</f>
        <v/>
      </c>
    </row>
    <row r="4099">
      <c r="A4099" t="inlineStr">
        <is>
          <t>C09567</t>
        </is>
      </c>
      <c r="B4099" t="inlineStr">
        <is>
          <t>Meera Mehta</t>
        </is>
      </c>
      <c r="C4099" t="inlineStr">
        <is>
          <t>North</t>
        </is>
      </c>
      <c r="D4099" t="inlineStr">
        <is>
          <t>Gurugram</t>
        </is>
      </c>
      <c r="E4099" t="inlineStr">
        <is>
          <t>No</t>
        </is>
      </c>
      <c r="F4099" t="inlineStr">
        <is>
          <t>Occasional</t>
        </is>
      </c>
      <c r="G4099" t="n">
        <v>1</v>
      </c>
      <c r="H4099" s="24" t="n">
        <v>23176.52</v>
      </c>
      <c r="I4099" s="24" t="n">
        <v>2893.25</v>
      </c>
      <c r="J4099" s="25" t="n">
        <v>45856</v>
      </c>
      <c r="K4099" s="25" t="n">
        <v>45856</v>
      </c>
      <c r="L4099" t="n">
        <v>3</v>
      </c>
      <c r="M4099" t="n">
        <v>1</v>
      </c>
      <c r="N4099" t="n">
        <v>3</v>
      </c>
      <c r="O4099">
        <f>DATE(2026,1,1)-K4099</f>
        <v/>
      </c>
      <c r="P4099">
        <f>IF(G4099&gt;=2,"Repeat","One-time")</f>
        <v/>
      </c>
    </row>
    <row r="4100">
      <c r="A4100" t="inlineStr">
        <is>
          <t>C10185</t>
        </is>
      </c>
      <c r="B4100" t="inlineStr">
        <is>
          <t>Riya Sharma</t>
        </is>
      </c>
      <c r="C4100" t="inlineStr">
        <is>
          <t>North</t>
        </is>
      </c>
      <c r="D4100" t="inlineStr">
        <is>
          <t>Delhi</t>
        </is>
      </c>
      <c r="E4100" t="inlineStr">
        <is>
          <t>No</t>
        </is>
      </c>
      <c r="F4100" t="inlineStr">
        <is>
          <t>Loyal</t>
        </is>
      </c>
      <c r="G4100" t="n">
        <v>4</v>
      </c>
      <c r="H4100" s="24" t="n">
        <v>23157.11</v>
      </c>
      <c r="I4100" s="24" t="n">
        <v>1031.77</v>
      </c>
      <c r="J4100" s="25" t="n">
        <v>45904</v>
      </c>
      <c r="K4100" s="25" t="n">
        <v>45940</v>
      </c>
      <c r="L4100" t="n">
        <v>4</v>
      </c>
      <c r="M4100" t="n">
        <v>4</v>
      </c>
      <c r="N4100" t="n">
        <v>3</v>
      </c>
      <c r="O4100">
        <f>DATE(2026,1,1)-K4100</f>
        <v/>
      </c>
      <c r="P4100">
        <f>IF(G4100&gt;=2,"Repeat","One-time")</f>
        <v/>
      </c>
    </row>
    <row r="4101">
      <c r="A4101" t="inlineStr">
        <is>
          <t>C04782</t>
        </is>
      </c>
      <c r="B4101" t="inlineStr">
        <is>
          <t>Lakshmi Patel</t>
        </is>
      </c>
      <c r="C4101" t="inlineStr">
        <is>
          <t>East</t>
        </is>
      </c>
      <c r="D4101" t="inlineStr">
        <is>
          <t>Guwahati</t>
        </is>
      </c>
      <c r="E4101" t="inlineStr">
        <is>
          <t>No</t>
        </is>
      </c>
      <c r="F4101" t="inlineStr">
        <is>
          <t>Occasional</t>
        </is>
      </c>
      <c r="G4101" t="n">
        <v>2</v>
      </c>
      <c r="H4101" s="24" t="n">
        <v>23155.13</v>
      </c>
      <c r="I4101" s="24" t="n">
        <v>3631.87</v>
      </c>
      <c r="J4101" s="25" t="n">
        <v>45425</v>
      </c>
      <c r="K4101" s="25" t="n">
        <v>45593</v>
      </c>
      <c r="L4101" t="n">
        <v>2</v>
      </c>
      <c r="M4101" t="n">
        <v>2</v>
      </c>
      <c r="N4101" t="n">
        <v>3</v>
      </c>
      <c r="O4101">
        <f>DATE(2026,1,1)-K4101</f>
        <v/>
      </c>
      <c r="P4101">
        <f>IF(G4101&gt;=2,"Repeat","One-time")</f>
        <v/>
      </c>
    </row>
    <row r="4102">
      <c r="A4102" t="inlineStr">
        <is>
          <t>C02724</t>
        </is>
      </c>
      <c r="B4102" t="inlineStr">
        <is>
          <t>Sanjay Singh</t>
        </is>
      </c>
      <c r="C4102" t="inlineStr">
        <is>
          <t>North</t>
        </is>
      </c>
      <c r="D4102" t="inlineStr">
        <is>
          <t>Chandigarh</t>
        </is>
      </c>
      <c r="E4102" t="inlineStr">
        <is>
          <t>Yes</t>
        </is>
      </c>
      <c r="F4102" t="inlineStr">
        <is>
          <t>At Risk</t>
        </is>
      </c>
      <c r="G4102" t="n">
        <v>4</v>
      </c>
      <c r="H4102" s="24" t="n">
        <v>23152.55</v>
      </c>
      <c r="I4102" s="24" t="n">
        <v>4118.43</v>
      </c>
      <c r="J4102" s="25" t="n">
        <v>45215</v>
      </c>
      <c r="K4102" s="25" t="n">
        <v>45610</v>
      </c>
      <c r="L4102" t="n">
        <v>2</v>
      </c>
      <c r="M4102" t="n">
        <v>3</v>
      </c>
      <c r="N4102" t="n">
        <v>3</v>
      </c>
      <c r="O4102">
        <f>DATE(2026,1,1)-K4102</f>
        <v/>
      </c>
      <c r="P4102">
        <f>IF(G4102&gt;=2,"Repeat","One-time")</f>
        <v/>
      </c>
    </row>
    <row r="4103">
      <c r="A4103" t="inlineStr">
        <is>
          <t>C00457</t>
        </is>
      </c>
      <c r="B4103" t="inlineStr">
        <is>
          <t>Divya Das</t>
        </is>
      </c>
      <c r="C4103" t="inlineStr">
        <is>
          <t>East</t>
        </is>
      </c>
      <c r="D4103" t="inlineStr">
        <is>
          <t>Patna</t>
        </is>
      </c>
      <c r="E4103" t="inlineStr">
        <is>
          <t>No</t>
        </is>
      </c>
      <c r="F4103" t="inlineStr">
        <is>
          <t>Hibernating</t>
        </is>
      </c>
      <c r="G4103" t="n">
        <v>2</v>
      </c>
      <c r="H4103" s="24" t="n">
        <v>23107.95</v>
      </c>
      <c r="I4103" s="24" t="n">
        <v>3618.06</v>
      </c>
      <c r="J4103" s="25" t="n">
        <v>45002</v>
      </c>
      <c r="K4103" s="25" t="n">
        <v>45067</v>
      </c>
      <c r="L4103" t="n">
        <v>1</v>
      </c>
      <c r="M4103" t="n">
        <v>2</v>
      </c>
      <c r="N4103" t="n">
        <v>3</v>
      </c>
      <c r="O4103">
        <f>DATE(2026,1,1)-K4103</f>
        <v/>
      </c>
      <c r="P4103">
        <f>IF(G4103&gt;=2,"Repeat","One-time")</f>
        <v/>
      </c>
    </row>
    <row r="4104">
      <c r="A4104" t="inlineStr">
        <is>
          <t>C09449</t>
        </is>
      </c>
      <c r="B4104" t="inlineStr">
        <is>
          <t>Vikram Verma</t>
        </is>
      </c>
      <c r="C4104" t="inlineStr">
        <is>
          <t>East</t>
        </is>
      </c>
      <c r="D4104" t="inlineStr">
        <is>
          <t>Guwahati</t>
        </is>
      </c>
      <c r="E4104" t="inlineStr">
        <is>
          <t>No</t>
        </is>
      </c>
      <c r="F4104" t="inlineStr">
        <is>
          <t>New</t>
        </is>
      </c>
      <c r="G4104" t="n">
        <v>2</v>
      </c>
      <c r="H4104" s="24" t="n">
        <v>23106.98</v>
      </c>
      <c r="I4104" s="24" t="n">
        <v>1960.49</v>
      </c>
      <c r="J4104" s="25" t="n">
        <v>45967</v>
      </c>
      <c r="K4104" s="25" t="n">
        <v>46010</v>
      </c>
      <c r="L4104" t="n">
        <v>5</v>
      </c>
      <c r="M4104" t="n">
        <v>2</v>
      </c>
      <c r="N4104" t="n">
        <v>3</v>
      </c>
      <c r="O4104">
        <f>DATE(2026,1,1)-K4104</f>
        <v/>
      </c>
      <c r="P4104">
        <f>IF(G4104&gt;=2,"Repeat","One-time")</f>
        <v/>
      </c>
    </row>
    <row r="4105">
      <c r="A4105" t="inlineStr">
        <is>
          <t>C02247</t>
        </is>
      </c>
      <c r="B4105" t="inlineStr">
        <is>
          <t>Diya Rao</t>
        </is>
      </c>
      <c r="C4105" t="inlineStr">
        <is>
          <t>East</t>
        </is>
      </c>
      <c r="D4105" t="inlineStr">
        <is>
          <t>Kolkata</t>
        </is>
      </c>
      <c r="E4105" t="inlineStr">
        <is>
          <t>No</t>
        </is>
      </c>
      <c r="F4105" t="inlineStr">
        <is>
          <t>Loyal</t>
        </is>
      </c>
      <c r="G4105" t="n">
        <v>4</v>
      </c>
      <c r="H4105" s="24" t="n">
        <v>23103.4</v>
      </c>
      <c r="I4105" s="24" t="n">
        <v>3928.06</v>
      </c>
      <c r="J4105" s="25" t="n">
        <v>45128</v>
      </c>
      <c r="K4105" s="25" t="n">
        <v>45834</v>
      </c>
      <c r="L4105" t="n">
        <v>3</v>
      </c>
      <c r="M4105" t="n">
        <v>3</v>
      </c>
      <c r="N4105" t="n">
        <v>3</v>
      </c>
      <c r="O4105">
        <f>DATE(2026,1,1)-K4105</f>
        <v/>
      </c>
      <c r="P4105">
        <f>IF(G4105&gt;=2,"Repeat","One-time")</f>
        <v/>
      </c>
    </row>
    <row r="4106">
      <c r="A4106" t="inlineStr">
        <is>
          <t>C03586</t>
        </is>
      </c>
      <c r="B4106" t="inlineStr">
        <is>
          <t>Shreya Prasad</t>
        </is>
      </c>
      <c r="C4106" t="inlineStr">
        <is>
          <t>North</t>
        </is>
      </c>
      <c r="D4106" t="inlineStr">
        <is>
          <t>Delhi</t>
        </is>
      </c>
      <c r="E4106" t="inlineStr">
        <is>
          <t>Yes</t>
        </is>
      </c>
      <c r="F4106" t="inlineStr">
        <is>
          <t>At Risk</t>
        </is>
      </c>
      <c r="G4106" t="n">
        <v>3</v>
      </c>
      <c r="H4106" s="24" t="n">
        <v>23094.49</v>
      </c>
      <c r="I4106" s="24" t="n">
        <v>262.28</v>
      </c>
      <c r="J4106" s="25" t="n">
        <v>45599</v>
      </c>
      <c r="K4106" s="25" t="n">
        <v>45728</v>
      </c>
      <c r="L4106" t="n">
        <v>2</v>
      </c>
      <c r="M4106" t="n">
        <v>3</v>
      </c>
      <c r="N4106" t="n">
        <v>3</v>
      </c>
      <c r="O4106">
        <f>DATE(2026,1,1)-K4106</f>
        <v/>
      </c>
      <c r="P4106">
        <f>IF(G4106&gt;=2,"Repeat","One-time")</f>
        <v/>
      </c>
    </row>
    <row r="4107">
      <c r="A4107" t="inlineStr">
        <is>
          <t>C06143</t>
        </is>
      </c>
      <c r="B4107" t="inlineStr">
        <is>
          <t>Sneha Mishra</t>
        </is>
      </c>
      <c r="C4107" t="inlineStr">
        <is>
          <t>West</t>
        </is>
      </c>
      <c r="D4107" t="inlineStr">
        <is>
          <t>Pune</t>
        </is>
      </c>
      <c r="E4107" t="inlineStr">
        <is>
          <t>Yes</t>
        </is>
      </c>
      <c r="F4107" t="inlineStr">
        <is>
          <t>Loyal</t>
        </is>
      </c>
      <c r="G4107" t="n">
        <v>4</v>
      </c>
      <c r="H4107" s="24" t="n">
        <v>23094.05</v>
      </c>
      <c r="I4107" s="24" t="n">
        <v>7383.45</v>
      </c>
      <c r="J4107" s="25" t="n">
        <v>45696</v>
      </c>
      <c r="K4107" s="25" t="n">
        <v>45896</v>
      </c>
      <c r="L4107" t="n">
        <v>3</v>
      </c>
      <c r="M4107" t="n">
        <v>3</v>
      </c>
      <c r="N4107" t="n">
        <v>3</v>
      </c>
      <c r="O4107">
        <f>DATE(2026,1,1)-K4107</f>
        <v/>
      </c>
      <c r="P4107">
        <f>IF(G4107&gt;=2,"Repeat","One-time")</f>
        <v/>
      </c>
    </row>
    <row r="4108">
      <c r="A4108" t="inlineStr">
        <is>
          <t>C11010</t>
        </is>
      </c>
      <c r="B4108" t="inlineStr">
        <is>
          <t>Suresh Thakur</t>
        </is>
      </c>
      <c r="C4108" t="inlineStr">
        <is>
          <t>West</t>
        </is>
      </c>
      <c r="D4108" t="inlineStr">
        <is>
          <t>Mumbai</t>
        </is>
      </c>
      <c r="E4108" t="inlineStr">
        <is>
          <t>No</t>
        </is>
      </c>
      <c r="F4108" t="inlineStr">
        <is>
          <t>New</t>
        </is>
      </c>
      <c r="G4108" t="n">
        <v>2</v>
      </c>
      <c r="H4108" s="24" t="n">
        <v>23090.41</v>
      </c>
      <c r="I4108" s="24" t="n">
        <v>419.85</v>
      </c>
      <c r="J4108" s="25" t="n">
        <v>45984</v>
      </c>
      <c r="K4108" s="25" t="n">
        <v>46002</v>
      </c>
      <c r="L4108" t="n">
        <v>5</v>
      </c>
      <c r="M4108" t="n">
        <v>3</v>
      </c>
      <c r="N4108" t="n">
        <v>3</v>
      </c>
      <c r="O4108">
        <f>DATE(2026,1,1)-K4108</f>
        <v/>
      </c>
      <c r="P4108">
        <f>IF(G4108&gt;=2,"Repeat","One-time")</f>
        <v/>
      </c>
    </row>
    <row r="4109">
      <c r="A4109" t="inlineStr">
        <is>
          <t>C04664</t>
        </is>
      </c>
      <c r="B4109" t="inlineStr">
        <is>
          <t>Tanvi Gupta</t>
        </is>
      </c>
      <c r="C4109" t="inlineStr">
        <is>
          <t>East</t>
        </is>
      </c>
      <c r="D4109" t="inlineStr">
        <is>
          <t>Bhubaneswar</t>
        </is>
      </c>
      <c r="E4109" t="inlineStr">
        <is>
          <t>No</t>
        </is>
      </c>
      <c r="F4109" t="inlineStr">
        <is>
          <t>At Risk</t>
        </is>
      </c>
      <c r="G4109" t="n">
        <v>6</v>
      </c>
      <c r="H4109" s="24" t="n">
        <v>23079.87</v>
      </c>
      <c r="I4109" s="24" t="n">
        <v>5043.9</v>
      </c>
      <c r="J4109" s="25" t="n">
        <v>45382</v>
      </c>
      <c r="K4109" s="25" t="n">
        <v>45615</v>
      </c>
      <c r="L4109" t="n">
        <v>2</v>
      </c>
      <c r="M4109" t="n">
        <v>4</v>
      </c>
      <c r="N4109" t="n">
        <v>3</v>
      </c>
      <c r="O4109">
        <f>DATE(2026,1,1)-K4109</f>
        <v/>
      </c>
      <c r="P4109">
        <f>IF(G4109&gt;=2,"Repeat","One-time")</f>
        <v/>
      </c>
    </row>
    <row r="4110">
      <c r="A4110" t="inlineStr">
        <is>
          <t>C09974</t>
        </is>
      </c>
      <c r="B4110" t="inlineStr">
        <is>
          <t>Ritu Verma</t>
        </is>
      </c>
      <c r="C4110" t="inlineStr">
        <is>
          <t>West</t>
        </is>
      </c>
      <c r="D4110" t="inlineStr">
        <is>
          <t>Pune</t>
        </is>
      </c>
      <c r="E4110" t="inlineStr">
        <is>
          <t>No</t>
        </is>
      </c>
      <c r="F4110" t="inlineStr">
        <is>
          <t>Occasional</t>
        </is>
      </c>
      <c r="G4110" t="n">
        <v>1</v>
      </c>
      <c r="H4110" s="24" t="n">
        <v>23063.99</v>
      </c>
      <c r="I4110" s="24" t="n">
        <v>300.15</v>
      </c>
      <c r="J4110" s="25" t="n">
        <v>45868</v>
      </c>
      <c r="K4110" s="25" t="n">
        <v>45868</v>
      </c>
      <c r="L4110" t="n">
        <v>3</v>
      </c>
      <c r="M4110" t="n">
        <v>2</v>
      </c>
      <c r="N4110" t="n">
        <v>3</v>
      </c>
      <c r="O4110">
        <f>DATE(2026,1,1)-K4110</f>
        <v/>
      </c>
      <c r="P4110">
        <f>IF(G4110&gt;=2,"Repeat","One-time")</f>
        <v/>
      </c>
    </row>
    <row r="4111">
      <c r="A4111" t="inlineStr">
        <is>
          <t>C04719</t>
        </is>
      </c>
      <c r="B4111" t="inlineStr">
        <is>
          <t>Divya Yadav</t>
        </is>
      </c>
      <c r="C4111" t="inlineStr">
        <is>
          <t>East</t>
        </is>
      </c>
      <c r="D4111" t="inlineStr">
        <is>
          <t>Jamshedpur</t>
        </is>
      </c>
      <c r="E4111" t="inlineStr">
        <is>
          <t>No</t>
        </is>
      </c>
      <c r="F4111" t="inlineStr">
        <is>
          <t>At Risk</t>
        </is>
      </c>
      <c r="G4111" t="n">
        <v>3</v>
      </c>
      <c r="H4111" s="24" t="n">
        <v>23056.14</v>
      </c>
      <c r="I4111" s="24" t="n">
        <v>4946.65</v>
      </c>
      <c r="J4111" s="25" t="n">
        <v>45446</v>
      </c>
      <c r="K4111" s="25" t="n">
        <v>45687</v>
      </c>
      <c r="L4111" t="n">
        <v>2</v>
      </c>
      <c r="M4111" t="n">
        <v>3</v>
      </c>
      <c r="N4111" t="n">
        <v>3</v>
      </c>
      <c r="O4111">
        <f>DATE(2026,1,1)-K4111</f>
        <v/>
      </c>
      <c r="P4111">
        <f>IF(G4111&gt;=2,"Repeat","One-time")</f>
        <v/>
      </c>
    </row>
    <row r="4112">
      <c r="A4112" t="inlineStr">
        <is>
          <t>C01009</t>
        </is>
      </c>
      <c r="B4112" t="inlineStr">
        <is>
          <t>Lakshmi Chopra</t>
        </is>
      </c>
      <c r="C4112" t="inlineStr">
        <is>
          <t>North</t>
        </is>
      </c>
      <c r="D4112" t="inlineStr">
        <is>
          <t>Delhi</t>
        </is>
      </c>
      <c r="E4112" t="inlineStr">
        <is>
          <t>No</t>
        </is>
      </c>
      <c r="F4112" t="inlineStr">
        <is>
          <t>At Risk</t>
        </is>
      </c>
      <c r="G4112" t="n">
        <v>4</v>
      </c>
      <c r="H4112" s="24" t="n">
        <v>23047.55</v>
      </c>
      <c r="I4112" s="24" t="n">
        <v>7445.81</v>
      </c>
      <c r="J4112" s="25" t="n">
        <v>44983</v>
      </c>
      <c r="K4112" s="25" t="n">
        <v>45120</v>
      </c>
      <c r="L4112" t="n">
        <v>1</v>
      </c>
      <c r="M4112" t="n">
        <v>3</v>
      </c>
      <c r="N4112" t="n">
        <v>3</v>
      </c>
      <c r="O4112">
        <f>DATE(2026,1,1)-K4112</f>
        <v/>
      </c>
      <c r="P4112">
        <f>IF(G4112&gt;=2,"Repeat","One-time")</f>
        <v/>
      </c>
    </row>
    <row r="4113">
      <c r="A4113" t="inlineStr">
        <is>
          <t>C03105</t>
        </is>
      </c>
      <c r="B4113" t="inlineStr">
        <is>
          <t>Divya Ghosh</t>
        </is>
      </c>
      <c r="C4113" t="inlineStr">
        <is>
          <t>North</t>
        </is>
      </c>
      <c r="D4113" t="inlineStr">
        <is>
          <t>Delhi</t>
        </is>
      </c>
      <c r="E4113" t="inlineStr">
        <is>
          <t>Yes</t>
        </is>
      </c>
      <c r="F4113" t="inlineStr">
        <is>
          <t>Occasional</t>
        </is>
      </c>
      <c r="G4113" t="n">
        <v>2</v>
      </c>
      <c r="H4113" s="24" t="n">
        <v>23043.74</v>
      </c>
      <c r="I4113" s="24" t="n">
        <v>2340.46</v>
      </c>
      <c r="J4113" s="25" t="n">
        <v>45264</v>
      </c>
      <c r="K4113" s="25" t="n">
        <v>45712</v>
      </c>
      <c r="L4113" t="n">
        <v>2</v>
      </c>
      <c r="M4113" t="n">
        <v>2</v>
      </c>
      <c r="N4113" t="n">
        <v>3</v>
      </c>
      <c r="O4113">
        <f>DATE(2026,1,1)-K4113</f>
        <v/>
      </c>
      <c r="P4113">
        <f>IF(G4113&gt;=2,"Repeat","One-time")</f>
        <v/>
      </c>
    </row>
    <row r="4114">
      <c r="A4114" t="inlineStr">
        <is>
          <t>C07945</t>
        </is>
      </c>
      <c r="B4114" t="inlineStr">
        <is>
          <t>Rahul Chopra</t>
        </is>
      </c>
      <c r="C4114" t="inlineStr">
        <is>
          <t>West</t>
        </is>
      </c>
      <c r="D4114" t="inlineStr">
        <is>
          <t>Mumbai</t>
        </is>
      </c>
      <c r="E4114" t="inlineStr">
        <is>
          <t>No</t>
        </is>
      </c>
      <c r="F4114" t="inlineStr">
        <is>
          <t>Loyal</t>
        </is>
      </c>
      <c r="G4114" t="n">
        <v>3</v>
      </c>
      <c r="H4114" s="24" t="n">
        <v>23041.48</v>
      </c>
      <c r="I4114" s="24" t="n">
        <v>978.8099999999999</v>
      </c>
      <c r="J4114" s="25" t="n">
        <v>45731</v>
      </c>
      <c r="K4114" s="25" t="n">
        <v>45973</v>
      </c>
      <c r="L4114" t="n">
        <v>4</v>
      </c>
      <c r="M4114" t="n">
        <v>3</v>
      </c>
      <c r="N4114" t="n">
        <v>3</v>
      </c>
      <c r="O4114">
        <f>DATE(2026,1,1)-K4114</f>
        <v/>
      </c>
      <c r="P4114">
        <f>IF(G4114&gt;=2,"Repeat","One-time")</f>
        <v/>
      </c>
    </row>
    <row r="4115">
      <c r="A4115" t="inlineStr">
        <is>
          <t>C03036</t>
        </is>
      </c>
      <c r="B4115" t="inlineStr">
        <is>
          <t>Ananya Iyer</t>
        </is>
      </c>
      <c r="C4115" t="inlineStr">
        <is>
          <t>South</t>
        </is>
      </c>
      <c r="D4115" t="inlineStr">
        <is>
          <t>Kochi</t>
        </is>
      </c>
      <c r="E4115" t="inlineStr">
        <is>
          <t>No</t>
        </is>
      </c>
      <c r="F4115" t="inlineStr">
        <is>
          <t>At Risk</t>
        </is>
      </c>
      <c r="G4115" t="n">
        <v>5</v>
      </c>
      <c r="H4115" s="24" t="n">
        <v>23035.37</v>
      </c>
      <c r="I4115" s="24" t="n">
        <v>5780.15</v>
      </c>
      <c r="J4115" s="25" t="n">
        <v>45212</v>
      </c>
      <c r="K4115" s="25" t="n">
        <v>45699</v>
      </c>
      <c r="L4115" t="n">
        <v>2</v>
      </c>
      <c r="M4115" t="n">
        <v>4</v>
      </c>
      <c r="N4115" t="n">
        <v>3</v>
      </c>
      <c r="O4115">
        <f>DATE(2026,1,1)-K4115</f>
        <v/>
      </c>
      <c r="P4115">
        <f>IF(G4115&gt;=2,"Repeat","One-time")</f>
        <v/>
      </c>
    </row>
    <row r="4116">
      <c r="A4116" t="inlineStr">
        <is>
          <t>C06231</t>
        </is>
      </c>
      <c r="B4116" t="inlineStr">
        <is>
          <t>Abhishek Mukherjee</t>
        </is>
      </c>
      <c r="C4116" t="inlineStr">
        <is>
          <t>South</t>
        </is>
      </c>
      <c r="D4116" t="inlineStr">
        <is>
          <t>Bengaluru</t>
        </is>
      </c>
      <c r="E4116" t="inlineStr">
        <is>
          <t>Yes</t>
        </is>
      </c>
      <c r="F4116" t="inlineStr">
        <is>
          <t>Occasional</t>
        </is>
      </c>
      <c r="G4116" t="n">
        <v>2</v>
      </c>
      <c r="H4116" s="24" t="n">
        <v>23026.54</v>
      </c>
      <c r="I4116" s="24" t="n">
        <v>610.88</v>
      </c>
      <c r="J4116" s="25" t="n">
        <v>45587</v>
      </c>
      <c r="K4116" s="25" t="n">
        <v>45614</v>
      </c>
      <c r="L4116" t="n">
        <v>2</v>
      </c>
      <c r="M4116" t="n">
        <v>2</v>
      </c>
      <c r="N4116" t="n">
        <v>3</v>
      </c>
      <c r="O4116">
        <f>DATE(2026,1,1)-K4116</f>
        <v/>
      </c>
      <c r="P4116">
        <f>IF(G4116&gt;=2,"Repeat","One-time")</f>
        <v/>
      </c>
    </row>
    <row r="4117">
      <c r="A4117" t="inlineStr">
        <is>
          <t>C00491</t>
        </is>
      </c>
      <c r="B4117" t="inlineStr">
        <is>
          <t>Farhan Patel</t>
        </is>
      </c>
      <c r="C4117" t="inlineStr">
        <is>
          <t>South</t>
        </is>
      </c>
      <c r="D4117" t="inlineStr">
        <is>
          <t>Bengaluru</t>
        </is>
      </c>
      <c r="E4117" t="inlineStr">
        <is>
          <t>No</t>
        </is>
      </c>
      <c r="F4117" t="inlineStr">
        <is>
          <t>Loyal</t>
        </is>
      </c>
      <c r="G4117" t="n">
        <v>8</v>
      </c>
      <c r="H4117" s="24" t="n">
        <v>23025.91</v>
      </c>
      <c r="I4117" s="24" t="n">
        <v>4606.09</v>
      </c>
      <c r="J4117" s="25" t="n">
        <v>45178</v>
      </c>
      <c r="K4117" s="25" t="n">
        <v>45759</v>
      </c>
      <c r="L4117" t="n">
        <v>3</v>
      </c>
      <c r="M4117" t="n">
        <v>4</v>
      </c>
      <c r="N4117" t="n">
        <v>3</v>
      </c>
      <c r="O4117">
        <f>DATE(2026,1,1)-K4117</f>
        <v/>
      </c>
      <c r="P4117">
        <f>IF(G4117&gt;=2,"Repeat","One-time")</f>
        <v/>
      </c>
    </row>
    <row r="4118">
      <c r="A4118" t="inlineStr">
        <is>
          <t>C02250</t>
        </is>
      </c>
      <c r="B4118" t="inlineStr">
        <is>
          <t>Amit Gupta</t>
        </is>
      </c>
      <c r="C4118" t="inlineStr">
        <is>
          <t>North</t>
        </is>
      </c>
      <c r="D4118" t="inlineStr">
        <is>
          <t>Jaipur</t>
        </is>
      </c>
      <c r="E4118" t="inlineStr">
        <is>
          <t>No</t>
        </is>
      </c>
      <c r="F4118" t="inlineStr">
        <is>
          <t>Loyal</t>
        </is>
      </c>
      <c r="G4118" t="n">
        <v>3</v>
      </c>
      <c r="H4118" s="24" t="n">
        <v>23016.69</v>
      </c>
      <c r="I4118" s="24" t="n">
        <v>4317.14</v>
      </c>
      <c r="J4118" s="25" t="n">
        <v>45214</v>
      </c>
      <c r="K4118" s="25" t="n">
        <v>45957</v>
      </c>
      <c r="L4118" t="n">
        <v>4</v>
      </c>
      <c r="M4118" t="n">
        <v>3</v>
      </c>
      <c r="N4118" t="n">
        <v>3</v>
      </c>
      <c r="O4118">
        <f>DATE(2026,1,1)-K4118</f>
        <v/>
      </c>
      <c r="P4118">
        <f>IF(G4118&gt;=2,"Repeat","One-time")</f>
        <v/>
      </c>
    </row>
    <row r="4119">
      <c r="A4119" t="inlineStr">
        <is>
          <t>C11229</t>
        </is>
      </c>
      <c r="B4119" t="inlineStr">
        <is>
          <t>Gurpreet Bose</t>
        </is>
      </c>
      <c r="C4119" t="inlineStr">
        <is>
          <t>East</t>
        </is>
      </c>
      <c r="D4119" t="inlineStr">
        <is>
          <t>Kolkata</t>
        </is>
      </c>
      <c r="E4119" t="inlineStr">
        <is>
          <t>Yes</t>
        </is>
      </c>
      <c r="F4119" t="inlineStr">
        <is>
          <t>New</t>
        </is>
      </c>
      <c r="G4119" t="n">
        <v>4</v>
      </c>
      <c r="H4119" s="24" t="n">
        <v>23009.36</v>
      </c>
      <c r="I4119" s="24" t="n">
        <v>7347.18</v>
      </c>
      <c r="J4119" s="25" t="n">
        <v>45963</v>
      </c>
      <c r="K4119" s="25" t="n">
        <v>46011</v>
      </c>
      <c r="L4119" t="n">
        <v>5</v>
      </c>
      <c r="M4119" t="n">
        <v>4</v>
      </c>
      <c r="N4119" t="n">
        <v>3</v>
      </c>
      <c r="O4119">
        <f>DATE(2026,1,1)-K4119</f>
        <v/>
      </c>
      <c r="P4119">
        <f>IF(G4119&gt;=2,"Repeat","One-time")</f>
        <v/>
      </c>
    </row>
    <row r="4120">
      <c r="A4120" t="inlineStr">
        <is>
          <t>C01718</t>
        </is>
      </c>
      <c r="B4120" t="inlineStr">
        <is>
          <t>Lakshmi Mishra</t>
        </is>
      </c>
      <c r="C4120" t="inlineStr">
        <is>
          <t>East</t>
        </is>
      </c>
      <c r="D4120" t="inlineStr">
        <is>
          <t>Kolkata</t>
        </is>
      </c>
      <c r="E4120" t="inlineStr">
        <is>
          <t>Yes</t>
        </is>
      </c>
      <c r="F4120" t="inlineStr">
        <is>
          <t>Loyal</t>
        </is>
      </c>
      <c r="G4120" t="n">
        <v>6</v>
      </c>
      <c r="H4120" s="24" t="n">
        <v>23008.74</v>
      </c>
      <c r="I4120" s="24" t="n">
        <v>6045.34</v>
      </c>
      <c r="J4120" s="25" t="n">
        <v>45129</v>
      </c>
      <c r="K4120" s="25" t="n">
        <v>45868</v>
      </c>
      <c r="L4120" t="n">
        <v>3</v>
      </c>
      <c r="M4120" t="n">
        <v>4</v>
      </c>
      <c r="N4120" t="n">
        <v>3</v>
      </c>
      <c r="O4120">
        <f>DATE(2026,1,1)-K4120</f>
        <v/>
      </c>
      <c r="P4120">
        <f>IF(G4120&gt;=2,"Repeat","One-time")</f>
        <v/>
      </c>
    </row>
    <row r="4121">
      <c r="A4121" t="inlineStr">
        <is>
          <t>C10877</t>
        </is>
      </c>
      <c r="B4121" t="inlineStr">
        <is>
          <t>Suresh Sinha</t>
        </is>
      </c>
      <c r="C4121" t="inlineStr">
        <is>
          <t>East</t>
        </is>
      </c>
      <c r="D4121" t="inlineStr">
        <is>
          <t>Bhubaneswar</t>
        </is>
      </c>
      <c r="E4121" t="inlineStr">
        <is>
          <t>Yes</t>
        </is>
      </c>
      <c r="F4121" t="inlineStr">
        <is>
          <t>New</t>
        </is>
      </c>
      <c r="G4121" t="n">
        <v>3</v>
      </c>
      <c r="H4121" s="24" t="n">
        <v>22993.35</v>
      </c>
      <c r="I4121" s="24" t="n">
        <v>9705.98</v>
      </c>
      <c r="J4121" s="25" t="n">
        <v>45967</v>
      </c>
      <c r="K4121" s="25" t="n">
        <v>45991</v>
      </c>
      <c r="L4121" t="n">
        <v>5</v>
      </c>
      <c r="M4121" t="n">
        <v>3</v>
      </c>
      <c r="N4121" t="n">
        <v>3</v>
      </c>
      <c r="O4121">
        <f>DATE(2026,1,1)-K4121</f>
        <v/>
      </c>
      <c r="P4121">
        <f>IF(G4121&gt;=2,"Repeat","One-time")</f>
        <v/>
      </c>
    </row>
    <row r="4122">
      <c r="A4122" t="inlineStr">
        <is>
          <t>C02350</t>
        </is>
      </c>
      <c r="B4122" t="inlineStr">
        <is>
          <t>Varun Bose</t>
        </is>
      </c>
      <c r="C4122" t="inlineStr">
        <is>
          <t>South</t>
        </is>
      </c>
      <c r="D4122" t="inlineStr">
        <is>
          <t>Hyderabad</t>
        </is>
      </c>
      <c r="E4122" t="inlineStr">
        <is>
          <t>Yes</t>
        </is>
      </c>
      <c r="F4122" t="inlineStr">
        <is>
          <t>At Risk</t>
        </is>
      </c>
      <c r="G4122" t="n">
        <v>5</v>
      </c>
      <c r="H4122" s="24" t="n">
        <v>22980.85</v>
      </c>
      <c r="I4122" s="24" t="n">
        <v>3955.7</v>
      </c>
      <c r="J4122" s="25" t="n">
        <v>45152</v>
      </c>
      <c r="K4122" s="25" t="n">
        <v>45711</v>
      </c>
      <c r="L4122" t="n">
        <v>2</v>
      </c>
      <c r="M4122" t="n">
        <v>4</v>
      </c>
      <c r="N4122" t="n">
        <v>3</v>
      </c>
      <c r="O4122">
        <f>DATE(2026,1,1)-K4122</f>
        <v/>
      </c>
      <c r="P4122">
        <f>IF(G4122&gt;=2,"Repeat","One-time")</f>
        <v/>
      </c>
    </row>
    <row r="4123">
      <c r="A4123" t="inlineStr">
        <is>
          <t>C02903</t>
        </is>
      </c>
      <c r="B4123" t="inlineStr">
        <is>
          <t>Imran Rao</t>
        </is>
      </c>
      <c r="C4123" t="inlineStr">
        <is>
          <t>East</t>
        </is>
      </c>
      <c r="D4123" t="inlineStr">
        <is>
          <t>Guwahati</t>
        </is>
      </c>
      <c r="E4123" t="inlineStr">
        <is>
          <t>Yes</t>
        </is>
      </c>
      <c r="F4123" t="inlineStr">
        <is>
          <t>At Risk</t>
        </is>
      </c>
      <c r="G4123" t="n">
        <v>7</v>
      </c>
      <c r="H4123" s="24" t="n">
        <v>22971.89</v>
      </c>
      <c r="I4123" s="24" t="n">
        <v>-1191.64</v>
      </c>
      <c r="J4123" s="25" t="n">
        <v>45186</v>
      </c>
      <c r="K4123" s="25" t="n">
        <v>45325</v>
      </c>
      <c r="L4123" t="n">
        <v>1</v>
      </c>
      <c r="M4123" t="n">
        <v>4</v>
      </c>
      <c r="N4123" t="n">
        <v>3</v>
      </c>
      <c r="O4123">
        <f>DATE(2026,1,1)-K4123</f>
        <v/>
      </c>
      <c r="P4123">
        <f>IF(G4123&gt;=2,"Repeat","One-time")</f>
        <v/>
      </c>
    </row>
    <row r="4124">
      <c r="A4124" t="inlineStr">
        <is>
          <t>C02685</t>
        </is>
      </c>
      <c r="B4124" t="inlineStr">
        <is>
          <t>Diya Yadav</t>
        </is>
      </c>
      <c r="C4124" t="inlineStr">
        <is>
          <t>South</t>
        </is>
      </c>
      <c r="D4124" t="inlineStr">
        <is>
          <t>Bengaluru</t>
        </is>
      </c>
      <c r="E4124" t="inlineStr">
        <is>
          <t>No</t>
        </is>
      </c>
      <c r="F4124" t="inlineStr">
        <is>
          <t>Loyal</t>
        </is>
      </c>
      <c r="G4124" t="n">
        <v>6</v>
      </c>
      <c r="H4124" s="24" t="n">
        <v>22966.94</v>
      </c>
      <c r="I4124" s="24" t="n">
        <v>4039.99</v>
      </c>
      <c r="J4124" s="25" t="n">
        <v>45184</v>
      </c>
      <c r="K4124" s="25" t="n">
        <v>45991</v>
      </c>
      <c r="L4124" t="n">
        <v>5</v>
      </c>
      <c r="M4124" t="n">
        <v>4</v>
      </c>
      <c r="N4124" t="n">
        <v>3</v>
      </c>
      <c r="O4124">
        <f>DATE(2026,1,1)-K4124</f>
        <v/>
      </c>
      <c r="P4124">
        <f>IF(G4124&gt;=2,"Repeat","One-time")</f>
        <v/>
      </c>
    </row>
    <row r="4125">
      <c r="A4125" t="inlineStr">
        <is>
          <t>C11382</t>
        </is>
      </c>
      <c r="B4125" t="inlineStr">
        <is>
          <t>Ritu Mukherjee</t>
        </is>
      </c>
      <c r="C4125" t="inlineStr">
        <is>
          <t>West</t>
        </is>
      </c>
      <c r="D4125" t="inlineStr">
        <is>
          <t>Pune</t>
        </is>
      </c>
      <c r="E4125" t="inlineStr">
        <is>
          <t>Yes</t>
        </is>
      </c>
      <c r="F4125" t="inlineStr">
        <is>
          <t>New</t>
        </is>
      </c>
      <c r="G4125" t="n">
        <v>6</v>
      </c>
      <c r="H4125" s="24" t="n">
        <v>22960</v>
      </c>
      <c r="I4125" s="24" t="n">
        <v>8342.809999999999</v>
      </c>
      <c r="J4125" s="25" t="n">
        <v>45983</v>
      </c>
      <c r="K4125" s="25" t="n">
        <v>46017</v>
      </c>
      <c r="L4125" t="n">
        <v>5</v>
      </c>
      <c r="M4125" t="n">
        <v>4</v>
      </c>
      <c r="N4125" t="n">
        <v>3</v>
      </c>
      <c r="O4125">
        <f>DATE(2026,1,1)-K4125</f>
        <v/>
      </c>
      <c r="P4125">
        <f>IF(G4125&gt;=2,"Repeat","One-time")</f>
        <v/>
      </c>
    </row>
    <row r="4126">
      <c r="A4126" t="inlineStr">
        <is>
          <t>C00739</t>
        </is>
      </c>
      <c r="B4126" t="inlineStr">
        <is>
          <t>Priya Das</t>
        </is>
      </c>
      <c r="C4126" t="inlineStr">
        <is>
          <t>South</t>
        </is>
      </c>
      <c r="D4126" t="inlineStr">
        <is>
          <t>Bengaluru</t>
        </is>
      </c>
      <c r="E4126" t="inlineStr">
        <is>
          <t>No</t>
        </is>
      </c>
      <c r="F4126" t="inlineStr">
        <is>
          <t>Occasional</t>
        </is>
      </c>
      <c r="G4126" t="n">
        <v>2</v>
      </c>
      <c r="H4126" s="24" t="n">
        <v>22956.38</v>
      </c>
      <c r="I4126" s="24" t="n">
        <v>4018.49</v>
      </c>
      <c r="J4126" s="25" t="n">
        <v>45049</v>
      </c>
      <c r="K4126" s="25" t="n">
        <v>46017</v>
      </c>
      <c r="L4126" t="n">
        <v>5</v>
      </c>
      <c r="M4126" t="n">
        <v>2</v>
      </c>
      <c r="N4126" t="n">
        <v>3</v>
      </c>
      <c r="O4126">
        <f>DATE(2026,1,1)-K4126</f>
        <v/>
      </c>
      <c r="P4126">
        <f>IF(G4126&gt;=2,"Repeat","One-time")</f>
        <v/>
      </c>
    </row>
    <row r="4127">
      <c r="A4127" t="inlineStr">
        <is>
          <t>C07651</t>
        </is>
      </c>
      <c r="B4127" t="inlineStr">
        <is>
          <t>Priya Singh</t>
        </is>
      </c>
      <c r="C4127" t="inlineStr">
        <is>
          <t>North</t>
        </is>
      </c>
      <c r="D4127" t="inlineStr">
        <is>
          <t>Chandigarh</t>
        </is>
      </c>
      <c r="E4127" t="inlineStr">
        <is>
          <t>No</t>
        </is>
      </c>
      <c r="F4127" t="inlineStr">
        <is>
          <t>Loyal</t>
        </is>
      </c>
      <c r="G4127" t="n">
        <v>3</v>
      </c>
      <c r="H4127" s="24" t="n">
        <v>22943.87</v>
      </c>
      <c r="I4127" s="24" t="n">
        <v>3172.93</v>
      </c>
      <c r="J4127" s="25" t="n">
        <v>45753</v>
      </c>
      <c r="K4127" s="25" t="n">
        <v>45860</v>
      </c>
      <c r="L4127" t="n">
        <v>3</v>
      </c>
      <c r="M4127" t="n">
        <v>3</v>
      </c>
      <c r="N4127" t="n">
        <v>3</v>
      </c>
      <c r="O4127">
        <f>DATE(2026,1,1)-K4127</f>
        <v/>
      </c>
      <c r="P4127">
        <f>IF(G4127&gt;=2,"Repeat","One-time")</f>
        <v/>
      </c>
    </row>
    <row r="4128">
      <c r="A4128" t="inlineStr">
        <is>
          <t>C01557</t>
        </is>
      </c>
      <c r="B4128" t="inlineStr">
        <is>
          <t>Shreya Prasad</t>
        </is>
      </c>
      <c r="C4128" t="inlineStr">
        <is>
          <t>East</t>
        </is>
      </c>
      <c r="D4128" t="inlineStr">
        <is>
          <t>Kolkata</t>
        </is>
      </c>
      <c r="E4128" t="inlineStr">
        <is>
          <t>No</t>
        </is>
      </c>
      <c r="F4128" t="inlineStr">
        <is>
          <t>At Risk</t>
        </is>
      </c>
      <c r="G4128" t="n">
        <v>7</v>
      </c>
      <c r="H4128" s="24" t="n">
        <v>22942.35</v>
      </c>
      <c r="I4128" s="24" t="n">
        <v>2587.57</v>
      </c>
      <c r="J4128" s="25" t="n">
        <v>45017</v>
      </c>
      <c r="K4128" s="25" t="n">
        <v>45209</v>
      </c>
      <c r="L4128" t="n">
        <v>1</v>
      </c>
      <c r="M4128" t="n">
        <v>4</v>
      </c>
      <c r="N4128" t="n">
        <v>3</v>
      </c>
      <c r="O4128">
        <f>DATE(2026,1,1)-K4128</f>
        <v/>
      </c>
      <c r="P4128">
        <f>IF(G4128&gt;=2,"Repeat","One-time")</f>
        <v/>
      </c>
    </row>
    <row r="4129">
      <c r="A4129" t="inlineStr">
        <is>
          <t>C01170</t>
        </is>
      </c>
      <c r="B4129" t="inlineStr">
        <is>
          <t>Manish Das</t>
        </is>
      </c>
      <c r="C4129" t="inlineStr">
        <is>
          <t>West</t>
        </is>
      </c>
      <c r="D4129" t="inlineStr">
        <is>
          <t>Mumbai</t>
        </is>
      </c>
      <c r="E4129" t="inlineStr">
        <is>
          <t>Yes</t>
        </is>
      </c>
      <c r="F4129" t="inlineStr">
        <is>
          <t>Hibernating</t>
        </is>
      </c>
      <c r="G4129" t="n">
        <v>2</v>
      </c>
      <c r="H4129" s="24" t="n">
        <v>22938.95</v>
      </c>
      <c r="I4129" s="24" t="n">
        <v>4361.87</v>
      </c>
      <c r="J4129" s="25" t="n">
        <v>44994</v>
      </c>
      <c r="K4129" s="25" t="n">
        <v>45048</v>
      </c>
      <c r="L4129" t="n">
        <v>1</v>
      </c>
      <c r="M4129" t="n">
        <v>2</v>
      </c>
      <c r="N4129" t="n">
        <v>3</v>
      </c>
      <c r="O4129">
        <f>DATE(2026,1,1)-K4129</f>
        <v/>
      </c>
      <c r="P4129">
        <f>IF(G4129&gt;=2,"Repeat","One-time")</f>
        <v/>
      </c>
    </row>
    <row r="4130">
      <c r="A4130" t="inlineStr">
        <is>
          <t>C07116</t>
        </is>
      </c>
      <c r="B4130" t="inlineStr">
        <is>
          <t>Lakshmi Mukherjee</t>
        </is>
      </c>
      <c r="C4130" t="inlineStr">
        <is>
          <t>South</t>
        </is>
      </c>
      <c r="D4130" t="inlineStr">
        <is>
          <t>Chennai</t>
        </is>
      </c>
      <c r="E4130" t="inlineStr">
        <is>
          <t>No</t>
        </is>
      </c>
      <c r="F4130" t="inlineStr">
        <is>
          <t>At Risk</t>
        </is>
      </c>
      <c r="G4130" t="n">
        <v>5</v>
      </c>
      <c r="H4130" s="24" t="n">
        <v>22889.16</v>
      </c>
      <c r="I4130" s="24" t="n">
        <v>5408.77</v>
      </c>
      <c r="J4130" s="25" t="n">
        <v>45619</v>
      </c>
      <c r="K4130" s="25" t="n">
        <v>45682</v>
      </c>
      <c r="L4130" t="n">
        <v>2</v>
      </c>
      <c r="M4130" t="n">
        <v>4</v>
      </c>
      <c r="N4130" t="n">
        <v>3</v>
      </c>
      <c r="O4130">
        <f>DATE(2026,1,1)-K4130</f>
        <v/>
      </c>
      <c r="P4130">
        <f>IF(G4130&gt;=2,"Repeat","One-time")</f>
        <v/>
      </c>
    </row>
    <row r="4131">
      <c r="A4131" t="inlineStr">
        <is>
          <t>C10088</t>
        </is>
      </c>
      <c r="B4131" t="inlineStr">
        <is>
          <t>Shreya Das</t>
        </is>
      </c>
      <c r="C4131" t="inlineStr">
        <is>
          <t>Central</t>
        </is>
      </c>
      <c r="D4131" t="inlineStr">
        <is>
          <t>Bhopal</t>
        </is>
      </c>
      <c r="E4131" t="inlineStr">
        <is>
          <t>No</t>
        </is>
      </c>
      <c r="F4131" t="inlineStr">
        <is>
          <t>Loyal</t>
        </is>
      </c>
      <c r="G4131" t="n">
        <v>3</v>
      </c>
      <c r="H4131" s="24" t="n">
        <v>22882.33</v>
      </c>
      <c r="I4131" s="24" t="n">
        <v>4811.22</v>
      </c>
      <c r="J4131" s="25" t="n">
        <v>45916</v>
      </c>
      <c r="K4131" s="25" t="n">
        <v>46017</v>
      </c>
      <c r="L4131" t="n">
        <v>5</v>
      </c>
      <c r="M4131" t="n">
        <v>3</v>
      </c>
      <c r="N4131" t="n">
        <v>3</v>
      </c>
      <c r="O4131">
        <f>DATE(2026,1,1)-K4131</f>
        <v/>
      </c>
      <c r="P4131">
        <f>IF(G4131&gt;=2,"Repeat","One-time")</f>
        <v/>
      </c>
    </row>
    <row r="4132">
      <c r="A4132" t="inlineStr">
        <is>
          <t>C07030</t>
        </is>
      </c>
      <c r="B4132" t="inlineStr">
        <is>
          <t>Vivaan Reddy</t>
        </is>
      </c>
      <c r="C4132" t="inlineStr">
        <is>
          <t>South</t>
        </is>
      </c>
      <c r="D4132" t="inlineStr">
        <is>
          <t>Chennai</t>
        </is>
      </c>
      <c r="E4132" t="inlineStr">
        <is>
          <t>Yes</t>
        </is>
      </c>
      <c r="F4132" t="inlineStr">
        <is>
          <t>At Risk</t>
        </is>
      </c>
      <c r="G4132" t="n">
        <v>3</v>
      </c>
      <c r="H4132" s="24" t="n">
        <v>22878.11</v>
      </c>
      <c r="I4132" s="24" t="n">
        <v>5901.97</v>
      </c>
      <c r="J4132" s="25" t="n">
        <v>45699</v>
      </c>
      <c r="K4132" s="25" t="n">
        <v>45714</v>
      </c>
      <c r="L4132" t="n">
        <v>2</v>
      </c>
      <c r="M4132" t="n">
        <v>3</v>
      </c>
      <c r="N4132" t="n">
        <v>3</v>
      </c>
      <c r="O4132">
        <f>DATE(2026,1,1)-K4132</f>
        <v/>
      </c>
      <c r="P4132">
        <f>IF(G4132&gt;=2,"Repeat","One-time")</f>
        <v/>
      </c>
    </row>
    <row r="4133">
      <c r="A4133" t="inlineStr">
        <is>
          <t>C06464</t>
        </is>
      </c>
      <c r="B4133" t="inlineStr">
        <is>
          <t>Ayesha Kumar</t>
        </is>
      </c>
      <c r="C4133" t="inlineStr">
        <is>
          <t>West</t>
        </is>
      </c>
      <c r="D4133" t="inlineStr">
        <is>
          <t>Mumbai</t>
        </is>
      </c>
      <c r="E4133" t="inlineStr">
        <is>
          <t>Yes</t>
        </is>
      </c>
      <c r="F4133" t="inlineStr">
        <is>
          <t>Loyal</t>
        </is>
      </c>
      <c r="G4133" t="n">
        <v>4</v>
      </c>
      <c r="H4133" s="24" t="n">
        <v>22877.26</v>
      </c>
      <c r="I4133" s="24" t="n">
        <v>706.27</v>
      </c>
      <c r="J4133" s="25" t="n">
        <v>45584</v>
      </c>
      <c r="K4133" s="25" t="n">
        <v>45961</v>
      </c>
      <c r="L4133" t="n">
        <v>4</v>
      </c>
      <c r="M4133" t="n">
        <v>3</v>
      </c>
      <c r="N4133" t="n">
        <v>3</v>
      </c>
      <c r="O4133">
        <f>DATE(2026,1,1)-K4133</f>
        <v/>
      </c>
      <c r="P4133">
        <f>IF(G4133&gt;=2,"Repeat","One-time")</f>
        <v/>
      </c>
    </row>
    <row r="4134">
      <c r="A4134" t="inlineStr">
        <is>
          <t>C01484</t>
        </is>
      </c>
      <c r="B4134" t="inlineStr">
        <is>
          <t>Shreya Thakur</t>
        </is>
      </c>
      <c r="C4134" t="inlineStr">
        <is>
          <t>North</t>
        </is>
      </c>
      <c r="D4134" t="inlineStr">
        <is>
          <t>Delhi</t>
        </is>
      </c>
      <c r="E4134" t="inlineStr">
        <is>
          <t>No</t>
        </is>
      </c>
      <c r="F4134" t="inlineStr">
        <is>
          <t>At Risk</t>
        </is>
      </c>
      <c r="G4134" t="n">
        <v>7</v>
      </c>
      <c r="H4134" s="24" t="n">
        <v>22869.45</v>
      </c>
      <c r="I4134" s="24" t="n">
        <v>4894.97</v>
      </c>
      <c r="J4134" s="25" t="n">
        <v>45007</v>
      </c>
      <c r="K4134" s="25" t="n">
        <v>45283</v>
      </c>
      <c r="L4134" t="n">
        <v>1</v>
      </c>
      <c r="M4134" t="n">
        <v>4</v>
      </c>
      <c r="N4134" t="n">
        <v>3</v>
      </c>
      <c r="O4134">
        <f>DATE(2026,1,1)-K4134</f>
        <v/>
      </c>
      <c r="P4134">
        <f>IF(G4134&gt;=2,"Repeat","One-time")</f>
        <v/>
      </c>
    </row>
    <row r="4135">
      <c r="A4135" t="inlineStr">
        <is>
          <t>C00355</t>
        </is>
      </c>
      <c r="B4135" t="inlineStr">
        <is>
          <t>Abhishek Gupta</t>
        </is>
      </c>
      <c r="C4135" t="inlineStr">
        <is>
          <t>Central</t>
        </is>
      </c>
      <c r="D4135" t="inlineStr">
        <is>
          <t>Nagpur</t>
        </is>
      </c>
      <c r="E4135" t="inlineStr">
        <is>
          <t>No</t>
        </is>
      </c>
      <c r="F4135" t="inlineStr">
        <is>
          <t>At Risk</t>
        </is>
      </c>
      <c r="G4135" t="n">
        <v>4</v>
      </c>
      <c r="H4135" s="24" t="n">
        <v>22855</v>
      </c>
      <c r="I4135" s="24" t="n">
        <v>4069.83</v>
      </c>
      <c r="J4135" s="25" t="n">
        <v>44948</v>
      </c>
      <c r="K4135" s="25" t="n">
        <v>45230</v>
      </c>
      <c r="L4135" t="n">
        <v>1</v>
      </c>
      <c r="M4135" t="n">
        <v>3</v>
      </c>
      <c r="N4135" t="n">
        <v>3</v>
      </c>
      <c r="O4135">
        <f>DATE(2026,1,1)-K4135</f>
        <v/>
      </c>
      <c r="P4135">
        <f>IF(G4135&gt;=2,"Repeat","One-time")</f>
        <v/>
      </c>
    </row>
    <row r="4136">
      <c r="A4136" t="inlineStr">
        <is>
          <t>C02438</t>
        </is>
      </c>
      <c r="B4136" t="inlineStr">
        <is>
          <t>Divya Chopra</t>
        </is>
      </c>
      <c r="C4136" t="inlineStr">
        <is>
          <t>East</t>
        </is>
      </c>
      <c r="D4136" t="inlineStr">
        <is>
          <t>Guwahati</t>
        </is>
      </c>
      <c r="E4136" t="inlineStr">
        <is>
          <t>No</t>
        </is>
      </c>
      <c r="F4136" t="inlineStr">
        <is>
          <t>At Risk</t>
        </is>
      </c>
      <c r="G4136" t="n">
        <v>6</v>
      </c>
      <c r="H4136" s="24" t="n">
        <v>22843.81</v>
      </c>
      <c r="I4136" s="24" t="n">
        <v>9554.389999999999</v>
      </c>
      <c r="J4136" s="25" t="n">
        <v>45152</v>
      </c>
      <c r="K4136" s="25" t="n">
        <v>45418</v>
      </c>
      <c r="L4136" t="n">
        <v>1</v>
      </c>
      <c r="M4136" t="n">
        <v>4</v>
      </c>
      <c r="N4136" t="n">
        <v>3</v>
      </c>
      <c r="O4136">
        <f>DATE(2026,1,1)-K4136</f>
        <v/>
      </c>
      <c r="P4136">
        <f>IF(G4136&gt;=2,"Repeat","One-time")</f>
        <v/>
      </c>
    </row>
    <row r="4137">
      <c r="A4137" t="inlineStr">
        <is>
          <t>C04675</t>
        </is>
      </c>
      <c r="B4137" t="inlineStr">
        <is>
          <t>Neha Gupta</t>
        </is>
      </c>
      <c r="C4137" t="inlineStr">
        <is>
          <t>North</t>
        </is>
      </c>
      <c r="D4137" t="inlineStr">
        <is>
          <t>Delhi</t>
        </is>
      </c>
      <c r="E4137" t="inlineStr">
        <is>
          <t>Yes</t>
        </is>
      </c>
      <c r="F4137" t="inlineStr">
        <is>
          <t>At Risk</t>
        </is>
      </c>
      <c r="G4137" t="n">
        <v>6</v>
      </c>
      <c r="H4137" s="24" t="n">
        <v>22808.8</v>
      </c>
      <c r="I4137" s="24" t="n">
        <v>8082.32</v>
      </c>
      <c r="J4137" s="25" t="n">
        <v>45378</v>
      </c>
      <c r="K4137" s="25" t="n">
        <v>45557</v>
      </c>
      <c r="L4137" t="n">
        <v>2</v>
      </c>
      <c r="M4137" t="n">
        <v>4</v>
      </c>
      <c r="N4137" t="n">
        <v>3</v>
      </c>
      <c r="O4137">
        <f>DATE(2026,1,1)-K4137</f>
        <v/>
      </c>
      <c r="P4137">
        <f>IF(G4137&gt;=2,"Repeat","One-time")</f>
        <v/>
      </c>
    </row>
    <row r="4138">
      <c r="A4138" t="inlineStr">
        <is>
          <t>C07459</t>
        </is>
      </c>
      <c r="B4138" t="inlineStr">
        <is>
          <t>Aarav Verma</t>
        </is>
      </c>
      <c r="C4138" t="inlineStr">
        <is>
          <t>South</t>
        </is>
      </c>
      <c r="D4138" t="inlineStr">
        <is>
          <t>Bengaluru</t>
        </is>
      </c>
      <c r="E4138" t="inlineStr">
        <is>
          <t>No</t>
        </is>
      </c>
      <c r="F4138" t="inlineStr">
        <is>
          <t>Occasional</t>
        </is>
      </c>
      <c r="G4138" t="n">
        <v>1</v>
      </c>
      <c r="H4138" s="24" t="n">
        <v>22800.5</v>
      </c>
      <c r="I4138" s="24" t="n">
        <v>2781.53</v>
      </c>
      <c r="J4138" s="25" t="n">
        <v>45725</v>
      </c>
      <c r="K4138" s="25" t="n">
        <v>45725</v>
      </c>
      <c r="L4138" t="n">
        <v>2</v>
      </c>
      <c r="M4138" t="n">
        <v>1</v>
      </c>
      <c r="N4138" t="n">
        <v>3</v>
      </c>
      <c r="O4138">
        <f>DATE(2026,1,1)-K4138</f>
        <v/>
      </c>
      <c r="P4138">
        <f>IF(G4138&gt;=2,"Repeat","One-time")</f>
        <v/>
      </c>
    </row>
    <row r="4139">
      <c r="A4139" t="inlineStr">
        <is>
          <t>C00982</t>
        </is>
      </c>
      <c r="B4139" t="inlineStr">
        <is>
          <t>Shreya Reddy</t>
        </is>
      </c>
      <c r="C4139" t="inlineStr">
        <is>
          <t>West</t>
        </is>
      </c>
      <c r="D4139" t="inlineStr">
        <is>
          <t>Pune</t>
        </is>
      </c>
      <c r="E4139" t="inlineStr">
        <is>
          <t>No</t>
        </is>
      </c>
      <c r="F4139" t="inlineStr">
        <is>
          <t>At Risk</t>
        </is>
      </c>
      <c r="G4139" t="n">
        <v>4</v>
      </c>
      <c r="H4139" s="24" t="n">
        <v>22790.95</v>
      </c>
      <c r="I4139" s="24" t="n">
        <v>7285.74</v>
      </c>
      <c r="J4139" s="25" t="n">
        <v>44980</v>
      </c>
      <c r="K4139" s="25" t="n">
        <v>45522</v>
      </c>
      <c r="L4139" t="n">
        <v>2</v>
      </c>
      <c r="M4139" t="n">
        <v>3</v>
      </c>
      <c r="N4139" t="n">
        <v>3</v>
      </c>
      <c r="O4139">
        <f>DATE(2026,1,1)-K4139</f>
        <v/>
      </c>
      <c r="P4139">
        <f>IF(G4139&gt;=2,"Repeat","One-time")</f>
        <v/>
      </c>
    </row>
    <row r="4140">
      <c r="A4140" t="inlineStr">
        <is>
          <t>C01492</t>
        </is>
      </c>
      <c r="B4140" t="inlineStr">
        <is>
          <t>Priya Prasad</t>
        </is>
      </c>
      <c r="C4140" t="inlineStr">
        <is>
          <t>South</t>
        </is>
      </c>
      <c r="D4140" t="inlineStr">
        <is>
          <t>Kochi</t>
        </is>
      </c>
      <c r="E4140" t="inlineStr">
        <is>
          <t>No</t>
        </is>
      </c>
      <c r="F4140" t="inlineStr">
        <is>
          <t>At Risk</t>
        </is>
      </c>
      <c r="G4140" t="n">
        <v>6</v>
      </c>
      <c r="H4140" s="24" t="n">
        <v>22789.5</v>
      </c>
      <c r="I4140" s="24" t="n">
        <v>5980.29</v>
      </c>
      <c r="J4140" s="25" t="n">
        <v>45060</v>
      </c>
      <c r="K4140" s="25" t="n">
        <v>45470</v>
      </c>
      <c r="L4140" t="n">
        <v>1</v>
      </c>
      <c r="M4140" t="n">
        <v>4</v>
      </c>
      <c r="N4140" t="n">
        <v>3</v>
      </c>
      <c r="O4140">
        <f>DATE(2026,1,1)-K4140</f>
        <v/>
      </c>
      <c r="P4140">
        <f>IF(G4140&gt;=2,"Repeat","One-time")</f>
        <v/>
      </c>
    </row>
    <row r="4141">
      <c r="A4141" t="inlineStr">
        <is>
          <t>C08649</t>
        </is>
      </c>
      <c r="B4141" t="inlineStr">
        <is>
          <t>Shreya Nair</t>
        </is>
      </c>
      <c r="C4141" t="inlineStr">
        <is>
          <t>East</t>
        </is>
      </c>
      <c r="D4141" t="inlineStr">
        <is>
          <t>Patna</t>
        </is>
      </c>
      <c r="E4141" t="inlineStr">
        <is>
          <t>No</t>
        </is>
      </c>
      <c r="F4141" t="inlineStr">
        <is>
          <t>New</t>
        </is>
      </c>
      <c r="G4141" t="n">
        <v>2</v>
      </c>
      <c r="H4141" s="24" t="n">
        <v>22787.31</v>
      </c>
      <c r="I4141" s="24" t="n">
        <v>3165.47</v>
      </c>
      <c r="J4141" s="25" t="n">
        <v>45948</v>
      </c>
      <c r="K4141" s="25" t="n">
        <v>45990</v>
      </c>
      <c r="L4141" t="n">
        <v>5</v>
      </c>
      <c r="M4141" t="n">
        <v>2</v>
      </c>
      <c r="N4141" t="n">
        <v>3</v>
      </c>
      <c r="O4141">
        <f>DATE(2026,1,1)-K4141</f>
        <v/>
      </c>
      <c r="P4141">
        <f>IF(G4141&gt;=2,"Repeat","One-time")</f>
        <v/>
      </c>
    </row>
    <row r="4142">
      <c r="A4142" t="inlineStr">
        <is>
          <t>C02836</t>
        </is>
      </c>
      <c r="B4142" t="inlineStr">
        <is>
          <t>Varun Reddy</t>
        </is>
      </c>
      <c r="C4142" t="inlineStr">
        <is>
          <t>West</t>
        </is>
      </c>
      <c r="D4142" t="inlineStr">
        <is>
          <t>Surat</t>
        </is>
      </c>
      <c r="E4142" t="inlineStr">
        <is>
          <t>Yes</t>
        </is>
      </c>
      <c r="F4142" t="inlineStr">
        <is>
          <t>Loyal</t>
        </is>
      </c>
      <c r="G4142" t="n">
        <v>3</v>
      </c>
      <c r="H4142" s="24" t="n">
        <v>22782.89</v>
      </c>
      <c r="I4142" s="24" t="n">
        <v>3109.81</v>
      </c>
      <c r="J4142" s="25" t="n">
        <v>45266</v>
      </c>
      <c r="K4142" s="25" t="n">
        <v>45759</v>
      </c>
      <c r="L4142" t="n">
        <v>3</v>
      </c>
      <c r="M4142" t="n">
        <v>3</v>
      </c>
      <c r="N4142" t="n">
        <v>3</v>
      </c>
      <c r="O4142">
        <f>DATE(2026,1,1)-K4142</f>
        <v/>
      </c>
      <c r="P4142">
        <f>IF(G4142&gt;=2,"Repeat","One-time")</f>
        <v/>
      </c>
    </row>
    <row r="4143">
      <c r="A4143" t="inlineStr">
        <is>
          <t>C01059</t>
        </is>
      </c>
      <c r="B4143" t="inlineStr">
        <is>
          <t>Shreya Mukherjee</t>
        </is>
      </c>
      <c r="C4143" t="inlineStr">
        <is>
          <t>West</t>
        </is>
      </c>
      <c r="D4143" t="inlineStr">
        <is>
          <t>Mumbai</t>
        </is>
      </c>
      <c r="E4143" t="inlineStr">
        <is>
          <t>No</t>
        </is>
      </c>
      <c r="F4143" t="inlineStr">
        <is>
          <t>At Risk</t>
        </is>
      </c>
      <c r="G4143" t="n">
        <v>3</v>
      </c>
      <c r="H4143" s="24" t="n">
        <v>22781.95</v>
      </c>
      <c r="I4143" s="24" t="n">
        <v>5509.61</v>
      </c>
      <c r="J4143" s="25" t="n">
        <v>45101</v>
      </c>
      <c r="K4143" s="25" t="n">
        <v>45236</v>
      </c>
      <c r="L4143" t="n">
        <v>1</v>
      </c>
      <c r="M4143" t="n">
        <v>3</v>
      </c>
      <c r="N4143" t="n">
        <v>3</v>
      </c>
      <c r="O4143">
        <f>DATE(2026,1,1)-K4143</f>
        <v/>
      </c>
      <c r="P4143">
        <f>IF(G4143&gt;=2,"Repeat","One-time")</f>
        <v/>
      </c>
    </row>
    <row r="4144">
      <c r="A4144" t="inlineStr">
        <is>
          <t>C09879</t>
        </is>
      </c>
      <c r="B4144" t="inlineStr">
        <is>
          <t>Ritu Iyer</t>
        </is>
      </c>
      <c r="C4144" t="inlineStr">
        <is>
          <t>Central</t>
        </is>
      </c>
      <c r="D4144" t="inlineStr">
        <is>
          <t>Bhopal</t>
        </is>
      </c>
      <c r="E4144" t="inlineStr">
        <is>
          <t>No</t>
        </is>
      </c>
      <c r="F4144" t="inlineStr">
        <is>
          <t>Occasional</t>
        </is>
      </c>
      <c r="G4144" t="n">
        <v>1</v>
      </c>
      <c r="H4144" s="24" t="n">
        <v>22780.5</v>
      </c>
      <c r="I4144" s="24" t="n">
        <v>2629.42</v>
      </c>
      <c r="J4144" s="25" t="n">
        <v>45895</v>
      </c>
      <c r="K4144" s="25" t="n">
        <v>45895</v>
      </c>
      <c r="L4144" t="n">
        <v>3</v>
      </c>
      <c r="M4144" t="n">
        <v>1</v>
      </c>
      <c r="N4144" t="n">
        <v>3</v>
      </c>
      <c r="O4144">
        <f>DATE(2026,1,1)-K4144</f>
        <v/>
      </c>
      <c r="P4144">
        <f>IF(G4144&gt;=2,"Repeat","One-time")</f>
        <v/>
      </c>
    </row>
    <row r="4145">
      <c r="A4145" t="inlineStr">
        <is>
          <t>C04759</t>
        </is>
      </c>
      <c r="B4145" t="inlineStr">
        <is>
          <t>Gurpreet Singh</t>
        </is>
      </c>
      <c r="C4145" t="inlineStr">
        <is>
          <t>West</t>
        </is>
      </c>
      <c r="D4145" t="inlineStr">
        <is>
          <t>Surat</t>
        </is>
      </c>
      <c r="E4145" t="inlineStr">
        <is>
          <t>Yes</t>
        </is>
      </c>
      <c r="F4145" t="inlineStr">
        <is>
          <t>Occasional</t>
        </is>
      </c>
      <c r="G4145" t="n">
        <v>1</v>
      </c>
      <c r="H4145" s="24" t="n">
        <v>22761.54</v>
      </c>
      <c r="I4145" s="24" t="n">
        <v>1817.44</v>
      </c>
      <c r="J4145" s="25" t="n">
        <v>45611</v>
      </c>
      <c r="K4145" s="25" t="n">
        <v>45611</v>
      </c>
      <c r="L4145" t="n">
        <v>2</v>
      </c>
      <c r="M4145" t="n">
        <v>1</v>
      </c>
      <c r="N4145" t="n">
        <v>3</v>
      </c>
      <c r="O4145">
        <f>DATE(2026,1,1)-K4145</f>
        <v/>
      </c>
      <c r="P4145">
        <f>IF(G4145&gt;=2,"Repeat","One-time")</f>
        <v/>
      </c>
    </row>
    <row r="4146">
      <c r="A4146" t="inlineStr">
        <is>
          <t>C06272</t>
        </is>
      </c>
      <c r="B4146" t="inlineStr">
        <is>
          <t>Arjun Verma</t>
        </is>
      </c>
      <c r="C4146" t="inlineStr">
        <is>
          <t>West</t>
        </is>
      </c>
      <c r="D4146" t="inlineStr">
        <is>
          <t>Ahmedabad</t>
        </is>
      </c>
      <c r="E4146" t="inlineStr">
        <is>
          <t>Yes</t>
        </is>
      </c>
      <c r="F4146" t="inlineStr">
        <is>
          <t>Loyal</t>
        </is>
      </c>
      <c r="G4146" t="n">
        <v>4</v>
      </c>
      <c r="H4146" s="24" t="n">
        <v>22760.59</v>
      </c>
      <c r="I4146" s="24" t="n">
        <v>3411.23</v>
      </c>
      <c r="J4146" s="25" t="n">
        <v>45845</v>
      </c>
      <c r="K4146" s="25" t="n">
        <v>45977</v>
      </c>
      <c r="L4146" t="n">
        <v>4</v>
      </c>
      <c r="M4146" t="n">
        <v>3</v>
      </c>
      <c r="N4146" t="n">
        <v>3</v>
      </c>
      <c r="O4146">
        <f>DATE(2026,1,1)-K4146</f>
        <v/>
      </c>
      <c r="P4146">
        <f>IF(G4146&gt;=2,"Repeat","One-time")</f>
        <v/>
      </c>
    </row>
    <row r="4147">
      <c r="A4147" t="inlineStr">
        <is>
          <t>C06361</t>
        </is>
      </c>
      <c r="B4147" t="inlineStr">
        <is>
          <t>Maria Khan</t>
        </is>
      </c>
      <c r="C4147" t="inlineStr">
        <is>
          <t>South</t>
        </is>
      </c>
      <c r="D4147" t="inlineStr">
        <is>
          <t>Bengaluru</t>
        </is>
      </c>
      <c r="E4147" t="inlineStr">
        <is>
          <t>No</t>
        </is>
      </c>
      <c r="F4147" t="inlineStr">
        <is>
          <t>Loyal</t>
        </is>
      </c>
      <c r="G4147" t="n">
        <v>3</v>
      </c>
      <c r="H4147" s="24" t="n">
        <v>22756.89</v>
      </c>
      <c r="I4147" s="24" t="n">
        <v>824.6799999999999</v>
      </c>
      <c r="J4147" s="25" t="n">
        <v>45606</v>
      </c>
      <c r="K4147" s="25" t="n">
        <v>45932</v>
      </c>
      <c r="L4147" t="n">
        <v>4</v>
      </c>
      <c r="M4147" t="n">
        <v>3</v>
      </c>
      <c r="N4147" t="n">
        <v>3</v>
      </c>
      <c r="O4147">
        <f>DATE(2026,1,1)-K4147</f>
        <v/>
      </c>
      <c r="P4147">
        <f>IF(G4147&gt;=2,"Repeat","One-time")</f>
        <v/>
      </c>
    </row>
    <row r="4148">
      <c r="A4148" t="inlineStr">
        <is>
          <t>C02813</t>
        </is>
      </c>
      <c r="B4148" t="inlineStr">
        <is>
          <t>Divya Sharma</t>
        </is>
      </c>
      <c r="C4148" t="inlineStr">
        <is>
          <t>South</t>
        </is>
      </c>
      <c r="D4148" t="inlineStr">
        <is>
          <t>Chennai</t>
        </is>
      </c>
      <c r="E4148" t="inlineStr">
        <is>
          <t>No</t>
        </is>
      </c>
      <c r="F4148" t="inlineStr">
        <is>
          <t>Hibernating</t>
        </is>
      </c>
      <c r="G4148" t="n">
        <v>1</v>
      </c>
      <c r="H4148" s="24" t="n">
        <v>22746.4</v>
      </c>
      <c r="I4148" s="24" t="n">
        <v>1054.86</v>
      </c>
      <c r="J4148" s="25" t="n">
        <v>45251</v>
      </c>
      <c r="K4148" s="25" t="n">
        <v>45251</v>
      </c>
      <c r="L4148" t="n">
        <v>1</v>
      </c>
      <c r="M4148" t="n">
        <v>1</v>
      </c>
      <c r="N4148" t="n">
        <v>3</v>
      </c>
      <c r="O4148">
        <f>DATE(2026,1,1)-K4148</f>
        <v/>
      </c>
      <c r="P4148">
        <f>IF(G4148&gt;=2,"Repeat","One-time")</f>
        <v/>
      </c>
    </row>
    <row r="4149">
      <c r="A4149" t="inlineStr">
        <is>
          <t>C11272</t>
        </is>
      </c>
      <c r="B4149" t="inlineStr">
        <is>
          <t>Kavya Prasad</t>
        </is>
      </c>
      <c r="C4149" t="inlineStr">
        <is>
          <t>West</t>
        </is>
      </c>
      <c r="D4149" t="inlineStr">
        <is>
          <t>Mumbai</t>
        </is>
      </c>
      <c r="E4149" t="inlineStr">
        <is>
          <t>Yes</t>
        </is>
      </c>
      <c r="F4149" t="inlineStr">
        <is>
          <t>New</t>
        </is>
      </c>
      <c r="G4149" t="n">
        <v>3</v>
      </c>
      <c r="H4149" s="24" t="n">
        <v>22745.13</v>
      </c>
      <c r="I4149" s="24" t="n">
        <v>3211.41</v>
      </c>
      <c r="J4149" s="25" t="n">
        <v>45965</v>
      </c>
      <c r="K4149" s="25" t="n">
        <v>46018</v>
      </c>
      <c r="L4149" t="n">
        <v>5</v>
      </c>
      <c r="M4149" t="n">
        <v>3</v>
      </c>
      <c r="N4149" t="n">
        <v>3</v>
      </c>
      <c r="O4149">
        <f>DATE(2026,1,1)-K4149</f>
        <v/>
      </c>
      <c r="P4149">
        <f>IF(G4149&gt;=2,"Repeat","One-time")</f>
        <v/>
      </c>
    </row>
    <row r="4150">
      <c r="A4150" t="inlineStr">
        <is>
          <t>C08981</t>
        </is>
      </c>
      <c r="B4150" t="inlineStr">
        <is>
          <t>Rohan Singh</t>
        </is>
      </c>
      <c r="C4150" t="inlineStr">
        <is>
          <t>West</t>
        </is>
      </c>
      <c r="D4150" t="inlineStr">
        <is>
          <t>Pune</t>
        </is>
      </c>
      <c r="E4150" t="inlineStr">
        <is>
          <t>No</t>
        </is>
      </c>
      <c r="F4150" t="inlineStr">
        <is>
          <t>Occasional</t>
        </is>
      </c>
      <c r="G4150" t="n">
        <v>2</v>
      </c>
      <c r="H4150" s="24" t="n">
        <v>22740.1</v>
      </c>
      <c r="I4150" s="24" t="n">
        <v>2712.16</v>
      </c>
      <c r="J4150" s="25" t="n">
        <v>45874</v>
      </c>
      <c r="K4150" s="25" t="n">
        <v>45925</v>
      </c>
      <c r="L4150" t="n">
        <v>3</v>
      </c>
      <c r="M4150" t="n">
        <v>2</v>
      </c>
      <c r="N4150" t="n">
        <v>3</v>
      </c>
      <c r="O4150">
        <f>DATE(2026,1,1)-K4150</f>
        <v/>
      </c>
      <c r="P4150">
        <f>IF(G4150&gt;=2,"Repeat","One-time")</f>
        <v/>
      </c>
    </row>
    <row r="4151">
      <c r="A4151" t="inlineStr">
        <is>
          <t>C08460</t>
        </is>
      </c>
      <c r="B4151" t="inlineStr">
        <is>
          <t>Varun Verma</t>
        </is>
      </c>
      <c r="C4151" t="inlineStr">
        <is>
          <t>North</t>
        </is>
      </c>
      <c r="D4151" t="inlineStr">
        <is>
          <t>Jaipur</t>
        </is>
      </c>
      <c r="E4151" t="inlineStr">
        <is>
          <t>Yes</t>
        </is>
      </c>
      <c r="F4151" t="inlineStr">
        <is>
          <t>Loyal</t>
        </is>
      </c>
      <c r="G4151" t="n">
        <v>4</v>
      </c>
      <c r="H4151" s="24" t="n">
        <v>22734.62</v>
      </c>
      <c r="I4151" s="24" t="n">
        <v>4084.24</v>
      </c>
      <c r="J4151" s="25" t="n">
        <v>45736</v>
      </c>
      <c r="K4151" s="25" t="n">
        <v>45957</v>
      </c>
      <c r="L4151" t="n">
        <v>4</v>
      </c>
      <c r="M4151" t="n">
        <v>4</v>
      </c>
      <c r="N4151" t="n">
        <v>3</v>
      </c>
      <c r="O4151">
        <f>DATE(2026,1,1)-K4151</f>
        <v/>
      </c>
      <c r="P4151">
        <f>IF(G4151&gt;=2,"Repeat","One-time")</f>
        <v/>
      </c>
    </row>
    <row r="4152">
      <c r="A4152" t="inlineStr">
        <is>
          <t>C07263</t>
        </is>
      </c>
      <c r="B4152" t="inlineStr">
        <is>
          <t>Nikhil Nair</t>
        </is>
      </c>
      <c r="C4152" t="inlineStr">
        <is>
          <t>North</t>
        </is>
      </c>
      <c r="D4152" t="inlineStr">
        <is>
          <t>Jaipur</t>
        </is>
      </c>
      <c r="E4152" t="inlineStr">
        <is>
          <t>No</t>
        </is>
      </c>
      <c r="F4152" t="inlineStr">
        <is>
          <t>At Risk</t>
        </is>
      </c>
      <c r="G4152" t="n">
        <v>3</v>
      </c>
      <c r="H4152" s="24" t="n">
        <v>22709.36</v>
      </c>
      <c r="I4152" s="24" t="n">
        <v>1994.96</v>
      </c>
      <c r="J4152" s="25" t="n">
        <v>45617</v>
      </c>
      <c r="K4152" s="25" t="n">
        <v>45691</v>
      </c>
      <c r="L4152" t="n">
        <v>2</v>
      </c>
      <c r="M4152" t="n">
        <v>3</v>
      </c>
      <c r="N4152" t="n">
        <v>3</v>
      </c>
      <c r="O4152">
        <f>DATE(2026,1,1)-K4152</f>
        <v/>
      </c>
      <c r="P4152">
        <f>IF(G4152&gt;=2,"Repeat","One-time")</f>
        <v/>
      </c>
    </row>
    <row r="4153">
      <c r="A4153" t="inlineStr">
        <is>
          <t>C10033</t>
        </is>
      </c>
      <c r="B4153" t="inlineStr">
        <is>
          <t>Deepak Khan</t>
        </is>
      </c>
      <c r="C4153" t="inlineStr">
        <is>
          <t>South</t>
        </is>
      </c>
      <c r="D4153" t="inlineStr">
        <is>
          <t>Bengaluru</t>
        </is>
      </c>
      <c r="E4153" t="inlineStr">
        <is>
          <t>No</t>
        </is>
      </c>
      <c r="F4153" t="inlineStr">
        <is>
          <t>New</t>
        </is>
      </c>
      <c r="G4153" t="n">
        <v>1</v>
      </c>
      <c r="H4153" s="24" t="n">
        <v>22695.48</v>
      </c>
      <c r="I4153" s="24" t="n">
        <v>33.57</v>
      </c>
      <c r="J4153" s="25" t="n">
        <v>45985</v>
      </c>
      <c r="K4153" s="25" t="n">
        <v>45985</v>
      </c>
      <c r="L4153" t="n">
        <v>4</v>
      </c>
      <c r="M4153" t="n">
        <v>2</v>
      </c>
      <c r="N4153" t="n">
        <v>3</v>
      </c>
      <c r="O4153">
        <f>DATE(2026,1,1)-K4153</f>
        <v/>
      </c>
      <c r="P4153">
        <f>IF(G4153&gt;=2,"Repeat","One-time")</f>
        <v/>
      </c>
    </row>
    <row r="4154">
      <c r="A4154" t="inlineStr">
        <is>
          <t>C03361</t>
        </is>
      </c>
      <c r="B4154" t="inlineStr">
        <is>
          <t>Ananya Menon</t>
        </is>
      </c>
      <c r="C4154" t="inlineStr">
        <is>
          <t>North</t>
        </is>
      </c>
      <c r="D4154" t="inlineStr">
        <is>
          <t>Lucknow</t>
        </is>
      </c>
      <c r="E4154" t="inlineStr">
        <is>
          <t>No</t>
        </is>
      </c>
      <c r="F4154" t="inlineStr">
        <is>
          <t>At Risk</t>
        </is>
      </c>
      <c r="G4154" t="n">
        <v>7</v>
      </c>
      <c r="H4154" s="24" t="n">
        <v>22692.98</v>
      </c>
      <c r="I4154" s="24" t="n">
        <v>5888.71</v>
      </c>
      <c r="J4154" s="25" t="n">
        <v>45311</v>
      </c>
      <c r="K4154" s="25" t="n">
        <v>45552</v>
      </c>
      <c r="L4154" t="n">
        <v>2</v>
      </c>
      <c r="M4154" t="n">
        <v>4</v>
      </c>
      <c r="N4154" t="n">
        <v>3</v>
      </c>
      <c r="O4154">
        <f>DATE(2026,1,1)-K4154</f>
        <v/>
      </c>
      <c r="P4154">
        <f>IF(G4154&gt;=2,"Repeat","One-time")</f>
        <v/>
      </c>
    </row>
    <row r="4155">
      <c r="A4155" t="inlineStr">
        <is>
          <t>C07308</t>
        </is>
      </c>
      <c r="B4155" t="inlineStr">
        <is>
          <t>Varun Patel</t>
        </is>
      </c>
      <c r="C4155" t="inlineStr">
        <is>
          <t>West</t>
        </is>
      </c>
      <c r="D4155" t="inlineStr">
        <is>
          <t>Ahmedabad</t>
        </is>
      </c>
      <c r="E4155" t="inlineStr">
        <is>
          <t>No</t>
        </is>
      </c>
      <c r="F4155" t="inlineStr">
        <is>
          <t>Occasional</t>
        </is>
      </c>
      <c r="G4155" t="n">
        <v>1</v>
      </c>
      <c r="H4155" s="24" t="n">
        <v>22692.88</v>
      </c>
      <c r="I4155" s="24" t="n">
        <v>6830.38</v>
      </c>
      <c r="J4155" s="25" t="n">
        <v>45660</v>
      </c>
      <c r="K4155" s="25" t="n">
        <v>45660</v>
      </c>
      <c r="L4155" t="n">
        <v>2</v>
      </c>
      <c r="M4155" t="n">
        <v>1</v>
      </c>
      <c r="N4155" t="n">
        <v>3</v>
      </c>
      <c r="O4155">
        <f>DATE(2026,1,1)-K4155</f>
        <v/>
      </c>
      <c r="P4155">
        <f>IF(G4155&gt;=2,"Repeat","One-time")</f>
        <v/>
      </c>
    </row>
    <row r="4156">
      <c r="A4156" t="inlineStr">
        <is>
          <t>C01638</t>
        </is>
      </c>
      <c r="B4156" t="inlineStr">
        <is>
          <t>Ritu Mehta</t>
        </is>
      </c>
      <c r="C4156" t="inlineStr">
        <is>
          <t>North</t>
        </is>
      </c>
      <c r="D4156" t="inlineStr">
        <is>
          <t>Lucknow</t>
        </is>
      </c>
      <c r="E4156" t="inlineStr">
        <is>
          <t>No</t>
        </is>
      </c>
      <c r="F4156" t="inlineStr">
        <is>
          <t>At Risk</t>
        </is>
      </c>
      <c r="G4156" t="n">
        <v>3</v>
      </c>
      <c r="H4156" s="24" t="n">
        <v>22685.3</v>
      </c>
      <c r="I4156" s="24" t="n">
        <v>3660.39</v>
      </c>
      <c r="J4156" s="25" t="n">
        <v>45066</v>
      </c>
      <c r="K4156" s="25" t="n">
        <v>45246</v>
      </c>
      <c r="L4156" t="n">
        <v>1</v>
      </c>
      <c r="M4156" t="n">
        <v>3</v>
      </c>
      <c r="N4156" t="n">
        <v>3</v>
      </c>
      <c r="O4156">
        <f>DATE(2026,1,1)-K4156</f>
        <v/>
      </c>
      <c r="P4156">
        <f>IF(G4156&gt;=2,"Repeat","One-time")</f>
        <v/>
      </c>
    </row>
    <row r="4157">
      <c r="A4157" t="inlineStr">
        <is>
          <t>C10031</t>
        </is>
      </c>
      <c r="B4157" t="inlineStr">
        <is>
          <t>Rohan Reddy</t>
        </is>
      </c>
      <c r="C4157" t="inlineStr">
        <is>
          <t>North</t>
        </is>
      </c>
      <c r="D4157" t="inlineStr">
        <is>
          <t>Delhi</t>
        </is>
      </c>
      <c r="E4157" t="inlineStr">
        <is>
          <t>No</t>
        </is>
      </c>
      <c r="F4157" t="inlineStr">
        <is>
          <t>New</t>
        </is>
      </c>
      <c r="G4157" t="n">
        <v>3</v>
      </c>
      <c r="H4157" s="24" t="n">
        <v>22678.93</v>
      </c>
      <c r="I4157" s="24" t="n">
        <v>1876.37</v>
      </c>
      <c r="J4157" s="25" t="n">
        <v>45963</v>
      </c>
      <c r="K4157" s="25" t="n">
        <v>46010</v>
      </c>
      <c r="L4157" t="n">
        <v>5</v>
      </c>
      <c r="M4157" t="n">
        <v>3</v>
      </c>
      <c r="N4157" t="n">
        <v>3</v>
      </c>
      <c r="O4157">
        <f>DATE(2026,1,1)-K4157</f>
        <v/>
      </c>
      <c r="P4157">
        <f>IF(G4157&gt;=2,"Repeat","One-time")</f>
        <v/>
      </c>
    </row>
    <row r="4158">
      <c r="A4158" t="inlineStr">
        <is>
          <t>C02517</t>
        </is>
      </c>
      <c r="B4158" t="inlineStr">
        <is>
          <t>Swati Ghosh</t>
        </is>
      </c>
      <c r="C4158" t="inlineStr">
        <is>
          <t>East</t>
        </is>
      </c>
      <c r="D4158" t="inlineStr">
        <is>
          <t>Kolkata</t>
        </is>
      </c>
      <c r="E4158" t="inlineStr">
        <is>
          <t>No</t>
        </is>
      </c>
      <c r="F4158" t="inlineStr">
        <is>
          <t>At Risk</t>
        </is>
      </c>
      <c r="G4158" t="n">
        <v>3</v>
      </c>
      <c r="H4158" s="24" t="n">
        <v>22670.6</v>
      </c>
      <c r="I4158" s="24" t="n">
        <v>2925.45</v>
      </c>
      <c r="J4158" s="25" t="n">
        <v>45137</v>
      </c>
      <c r="K4158" s="25" t="n">
        <v>45166</v>
      </c>
      <c r="L4158" t="n">
        <v>1</v>
      </c>
      <c r="M4158" t="n">
        <v>3</v>
      </c>
      <c r="N4158" t="n">
        <v>3</v>
      </c>
      <c r="O4158">
        <f>DATE(2026,1,1)-K4158</f>
        <v/>
      </c>
      <c r="P4158">
        <f>IF(G4158&gt;=2,"Repeat","One-time")</f>
        <v/>
      </c>
    </row>
    <row r="4159">
      <c r="A4159" t="inlineStr">
        <is>
          <t>C01835</t>
        </is>
      </c>
      <c r="B4159" t="inlineStr">
        <is>
          <t>Priya Fernandes</t>
        </is>
      </c>
      <c r="C4159" t="inlineStr">
        <is>
          <t>West</t>
        </is>
      </c>
      <c r="D4159" t="inlineStr">
        <is>
          <t>Mumbai</t>
        </is>
      </c>
      <c r="E4159" t="inlineStr">
        <is>
          <t>Yes</t>
        </is>
      </c>
      <c r="F4159" t="inlineStr">
        <is>
          <t>At Risk</t>
        </is>
      </c>
      <c r="G4159" t="n">
        <v>4</v>
      </c>
      <c r="H4159" s="24" t="n">
        <v>22666.6</v>
      </c>
      <c r="I4159" s="24" t="n">
        <v>1972.58</v>
      </c>
      <c r="J4159" s="25" t="n">
        <v>45195</v>
      </c>
      <c r="K4159" s="25" t="n">
        <v>45702</v>
      </c>
      <c r="L4159" t="n">
        <v>2</v>
      </c>
      <c r="M4159" t="n">
        <v>3</v>
      </c>
      <c r="N4159" t="n">
        <v>3</v>
      </c>
      <c r="O4159">
        <f>DATE(2026,1,1)-K4159</f>
        <v/>
      </c>
      <c r="P4159">
        <f>IF(G4159&gt;=2,"Repeat","One-time")</f>
        <v/>
      </c>
    </row>
    <row r="4160">
      <c r="A4160" t="inlineStr">
        <is>
          <t>C05863</t>
        </is>
      </c>
      <c r="B4160" t="inlineStr">
        <is>
          <t>Arjun Banerjee</t>
        </is>
      </c>
      <c r="C4160" t="inlineStr">
        <is>
          <t>South</t>
        </is>
      </c>
      <c r="D4160" t="inlineStr">
        <is>
          <t>Bengaluru</t>
        </is>
      </c>
      <c r="E4160" t="inlineStr">
        <is>
          <t>No</t>
        </is>
      </c>
      <c r="F4160" t="inlineStr">
        <is>
          <t>Loyal</t>
        </is>
      </c>
      <c r="G4160" t="n">
        <v>8</v>
      </c>
      <c r="H4160" s="24" t="n">
        <v>22663.43</v>
      </c>
      <c r="I4160" s="24" t="n">
        <v>8727.309999999999</v>
      </c>
      <c r="J4160" s="25" t="n">
        <v>45508</v>
      </c>
      <c r="K4160" s="25" t="n">
        <v>45867</v>
      </c>
      <c r="L4160" t="n">
        <v>3</v>
      </c>
      <c r="M4160" t="n">
        <v>4</v>
      </c>
      <c r="N4160" t="n">
        <v>3</v>
      </c>
      <c r="O4160">
        <f>DATE(2026,1,1)-K4160</f>
        <v/>
      </c>
      <c r="P4160">
        <f>IF(G4160&gt;=2,"Repeat","One-time")</f>
        <v/>
      </c>
    </row>
    <row r="4161">
      <c r="A4161" t="inlineStr">
        <is>
          <t>C01048</t>
        </is>
      </c>
      <c r="B4161" t="inlineStr">
        <is>
          <t>Gurpreet Kapoor</t>
        </is>
      </c>
      <c r="C4161" t="inlineStr">
        <is>
          <t>West</t>
        </is>
      </c>
      <c r="D4161" t="inlineStr">
        <is>
          <t>Mumbai</t>
        </is>
      </c>
      <c r="E4161" t="inlineStr">
        <is>
          <t>No</t>
        </is>
      </c>
      <c r="F4161" t="inlineStr">
        <is>
          <t>At Risk</t>
        </is>
      </c>
      <c r="G4161" t="n">
        <v>7</v>
      </c>
      <c r="H4161" s="24" t="n">
        <v>22652.07</v>
      </c>
      <c r="I4161" s="24" t="n">
        <v>7234.81</v>
      </c>
      <c r="J4161" s="25" t="n">
        <v>45001</v>
      </c>
      <c r="K4161" s="25" t="n">
        <v>45712</v>
      </c>
      <c r="L4161" t="n">
        <v>2</v>
      </c>
      <c r="M4161" t="n">
        <v>4</v>
      </c>
      <c r="N4161" t="n">
        <v>3</v>
      </c>
      <c r="O4161">
        <f>DATE(2026,1,1)-K4161</f>
        <v/>
      </c>
      <c r="P4161">
        <f>IF(G4161&gt;=2,"Repeat","One-time")</f>
        <v/>
      </c>
    </row>
    <row r="4162">
      <c r="A4162" t="inlineStr">
        <is>
          <t>C05534</t>
        </is>
      </c>
      <c r="B4162" t="inlineStr">
        <is>
          <t>Swati Nair</t>
        </is>
      </c>
      <c r="C4162" t="inlineStr">
        <is>
          <t>South</t>
        </is>
      </c>
      <c r="D4162" t="inlineStr">
        <is>
          <t>Chennai</t>
        </is>
      </c>
      <c r="E4162" t="inlineStr">
        <is>
          <t>No</t>
        </is>
      </c>
      <c r="F4162" t="inlineStr">
        <is>
          <t>Occasional</t>
        </is>
      </c>
      <c r="G4162" t="n">
        <v>2</v>
      </c>
      <c r="H4162" s="24" t="n">
        <v>22640.27</v>
      </c>
      <c r="I4162" s="24" t="n">
        <v>5061.26</v>
      </c>
      <c r="J4162" s="25" t="n">
        <v>45612</v>
      </c>
      <c r="K4162" s="25" t="n">
        <v>45710</v>
      </c>
      <c r="L4162" t="n">
        <v>2</v>
      </c>
      <c r="M4162" t="n">
        <v>2</v>
      </c>
      <c r="N4162" t="n">
        <v>3</v>
      </c>
      <c r="O4162">
        <f>DATE(2026,1,1)-K4162</f>
        <v/>
      </c>
      <c r="P4162">
        <f>IF(G4162&gt;=2,"Repeat","One-time")</f>
        <v/>
      </c>
    </row>
    <row r="4163">
      <c r="A4163" t="inlineStr">
        <is>
          <t>C02828</t>
        </is>
      </c>
      <c r="B4163" t="inlineStr">
        <is>
          <t>Vivaan Chopra</t>
        </is>
      </c>
      <c r="C4163" t="inlineStr">
        <is>
          <t>South</t>
        </is>
      </c>
      <c r="D4163" t="inlineStr">
        <is>
          <t>Chennai</t>
        </is>
      </c>
      <c r="E4163" t="inlineStr">
        <is>
          <t>No</t>
        </is>
      </c>
      <c r="F4163" t="inlineStr">
        <is>
          <t>Loyal</t>
        </is>
      </c>
      <c r="G4163" t="n">
        <v>6</v>
      </c>
      <c r="H4163" s="24" t="n">
        <v>22634.75</v>
      </c>
      <c r="I4163" s="24" t="n">
        <v>4452.52</v>
      </c>
      <c r="J4163" s="25" t="n">
        <v>45244</v>
      </c>
      <c r="K4163" s="25" t="n">
        <v>45971</v>
      </c>
      <c r="L4163" t="n">
        <v>4</v>
      </c>
      <c r="M4163" t="n">
        <v>4</v>
      </c>
      <c r="N4163" t="n">
        <v>3</v>
      </c>
      <c r="O4163">
        <f>DATE(2026,1,1)-K4163</f>
        <v/>
      </c>
      <c r="P4163">
        <f>IF(G4163&gt;=2,"Repeat","One-time")</f>
        <v/>
      </c>
    </row>
    <row r="4164">
      <c r="A4164" t="inlineStr">
        <is>
          <t>C00373</t>
        </is>
      </c>
      <c r="B4164" t="inlineStr">
        <is>
          <t>Sneha Rao</t>
        </is>
      </c>
      <c r="C4164" t="inlineStr">
        <is>
          <t>North</t>
        </is>
      </c>
      <c r="D4164" t="inlineStr">
        <is>
          <t>Delhi</t>
        </is>
      </c>
      <c r="E4164" t="inlineStr">
        <is>
          <t>Yes</t>
        </is>
      </c>
      <c r="F4164" t="inlineStr">
        <is>
          <t>At Risk</t>
        </is>
      </c>
      <c r="G4164" t="n">
        <v>4</v>
      </c>
      <c r="H4164" s="24" t="n">
        <v>22632.4</v>
      </c>
      <c r="I4164" s="24" t="n">
        <v>5374.23</v>
      </c>
      <c r="J4164" s="25" t="n">
        <v>44965</v>
      </c>
      <c r="K4164" s="25" t="n">
        <v>45675</v>
      </c>
      <c r="L4164" t="n">
        <v>2</v>
      </c>
      <c r="M4164" t="n">
        <v>3</v>
      </c>
      <c r="N4164" t="n">
        <v>3</v>
      </c>
      <c r="O4164">
        <f>DATE(2026,1,1)-K4164</f>
        <v/>
      </c>
      <c r="P4164">
        <f>IF(G4164&gt;=2,"Repeat","One-time")</f>
        <v/>
      </c>
    </row>
    <row r="4165">
      <c r="A4165" t="inlineStr">
        <is>
          <t>C02625</t>
        </is>
      </c>
      <c r="B4165" t="inlineStr">
        <is>
          <t>Harpreet Singh</t>
        </is>
      </c>
      <c r="C4165" t="inlineStr">
        <is>
          <t>South</t>
        </is>
      </c>
      <c r="D4165" t="inlineStr">
        <is>
          <t>Kochi</t>
        </is>
      </c>
      <c r="E4165" t="inlineStr">
        <is>
          <t>Yes</t>
        </is>
      </c>
      <c r="F4165" t="inlineStr">
        <is>
          <t>At Risk</t>
        </is>
      </c>
      <c r="G4165" t="n">
        <v>5</v>
      </c>
      <c r="H4165" s="24" t="n">
        <v>22622.71</v>
      </c>
      <c r="I4165" s="24" t="n">
        <v>5601</v>
      </c>
      <c r="J4165" s="25" t="n">
        <v>45181</v>
      </c>
      <c r="K4165" s="25" t="n">
        <v>45490</v>
      </c>
      <c r="L4165" t="n">
        <v>2</v>
      </c>
      <c r="M4165" t="n">
        <v>4</v>
      </c>
      <c r="N4165" t="n">
        <v>3</v>
      </c>
      <c r="O4165">
        <f>DATE(2026,1,1)-K4165</f>
        <v/>
      </c>
      <c r="P4165">
        <f>IF(G4165&gt;=2,"Repeat","One-time")</f>
        <v/>
      </c>
    </row>
    <row r="4166">
      <c r="A4166" t="inlineStr">
        <is>
          <t>C03170</t>
        </is>
      </c>
      <c r="B4166" t="inlineStr">
        <is>
          <t>Arjun Sharma</t>
        </is>
      </c>
      <c r="C4166" t="inlineStr">
        <is>
          <t>East</t>
        </is>
      </c>
      <c r="D4166" t="inlineStr">
        <is>
          <t>Bhubaneswar</t>
        </is>
      </c>
      <c r="E4166" t="inlineStr">
        <is>
          <t>Yes</t>
        </is>
      </c>
      <c r="F4166" t="inlineStr">
        <is>
          <t>Loyal</t>
        </is>
      </c>
      <c r="G4166" t="n">
        <v>4</v>
      </c>
      <c r="H4166" s="24" t="n">
        <v>22618.18</v>
      </c>
      <c r="I4166" s="24" t="n">
        <v>4009.94</v>
      </c>
      <c r="J4166" s="25" t="n">
        <v>45321</v>
      </c>
      <c r="K4166" s="25" t="n">
        <v>45771</v>
      </c>
      <c r="L4166" t="n">
        <v>3</v>
      </c>
      <c r="M4166" t="n">
        <v>3</v>
      </c>
      <c r="N4166" t="n">
        <v>3</v>
      </c>
      <c r="O4166">
        <f>DATE(2026,1,1)-K4166</f>
        <v/>
      </c>
      <c r="P4166">
        <f>IF(G4166&gt;=2,"Repeat","One-time")</f>
        <v/>
      </c>
    </row>
    <row r="4167">
      <c r="A4167" t="inlineStr">
        <is>
          <t>C03336</t>
        </is>
      </c>
      <c r="B4167" t="inlineStr">
        <is>
          <t>Tanvi Singh</t>
        </is>
      </c>
      <c r="C4167" t="inlineStr">
        <is>
          <t>North</t>
        </is>
      </c>
      <c r="D4167" t="inlineStr">
        <is>
          <t>Jaipur</t>
        </is>
      </c>
      <c r="E4167" t="inlineStr">
        <is>
          <t>No</t>
        </is>
      </c>
      <c r="F4167" t="inlineStr">
        <is>
          <t>At Risk</t>
        </is>
      </c>
      <c r="G4167" t="n">
        <v>5</v>
      </c>
      <c r="H4167" s="24" t="n">
        <v>22609.43</v>
      </c>
      <c r="I4167" s="24" t="n">
        <v>5657.55</v>
      </c>
      <c r="J4167" s="25" t="n">
        <v>45234</v>
      </c>
      <c r="K4167" s="25" t="n">
        <v>45603</v>
      </c>
      <c r="L4167" t="n">
        <v>2</v>
      </c>
      <c r="M4167" t="n">
        <v>4</v>
      </c>
      <c r="N4167" t="n">
        <v>3</v>
      </c>
      <c r="O4167">
        <f>DATE(2026,1,1)-K4167</f>
        <v/>
      </c>
      <c r="P4167">
        <f>IF(G4167&gt;=2,"Repeat","One-time")</f>
        <v/>
      </c>
    </row>
    <row r="4168">
      <c r="A4168" t="inlineStr">
        <is>
          <t>C04631</t>
        </is>
      </c>
      <c r="B4168" t="inlineStr">
        <is>
          <t>Ananya Singh</t>
        </is>
      </c>
      <c r="C4168" t="inlineStr">
        <is>
          <t>East</t>
        </is>
      </c>
      <c r="D4168" t="inlineStr">
        <is>
          <t>Kolkata</t>
        </is>
      </c>
      <c r="E4168" t="inlineStr">
        <is>
          <t>No</t>
        </is>
      </c>
      <c r="F4168" t="inlineStr">
        <is>
          <t>At Risk</t>
        </is>
      </c>
      <c r="G4168" t="n">
        <v>4</v>
      </c>
      <c r="H4168" s="24" t="n">
        <v>22609.19</v>
      </c>
      <c r="I4168" s="24" t="n">
        <v>4468.36</v>
      </c>
      <c r="J4168" s="25" t="n">
        <v>45384</v>
      </c>
      <c r="K4168" s="25" t="n">
        <v>45510</v>
      </c>
      <c r="L4168" t="n">
        <v>2</v>
      </c>
      <c r="M4168" t="n">
        <v>3</v>
      </c>
      <c r="N4168" t="n">
        <v>3</v>
      </c>
      <c r="O4168">
        <f>DATE(2026,1,1)-K4168</f>
        <v/>
      </c>
      <c r="P4168">
        <f>IF(G4168&gt;=2,"Repeat","One-time")</f>
        <v/>
      </c>
    </row>
    <row r="4169">
      <c r="A4169" t="inlineStr">
        <is>
          <t>C04484</t>
        </is>
      </c>
      <c r="B4169" t="inlineStr">
        <is>
          <t>Nikhil Mehta</t>
        </is>
      </c>
      <c r="C4169" t="inlineStr">
        <is>
          <t>West</t>
        </is>
      </c>
      <c r="D4169" t="inlineStr">
        <is>
          <t>Panaji</t>
        </is>
      </c>
      <c r="E4169" t="inlineStr">
        <is>
          <t>No</t>
        </is>
      </c>
      <c r="F4169" t="inlineStr">
        <is>
          <t>At Risk</t>
        </is>
      </c>
      <c r="G4169" t="n">
        <v>3</v>
      </c>
      <c r="H4169" s="24" t="n">
        <v>22604.71</v>
      </c>
      <c r="I4169" s="24" t="n">
        <v>3101.16</v>
      </c>
      <c r="J4169" s="25" t="n">
        <v>45582</v>
      </c>
      <c r="K4169" s="25" t="n">
        <v>45704</v>
      </c>
      <c r="L4169" t="n">
        <v>2</v>
      </c>
      <c r="M4169" t="n">
        <v>3</v>
      </c>
      <c r="N4169" t="n">
        <v>3</v>
      </c>
      <c r="O4169">
        <f>DATE(2026,1,1)-K4169</f>
        <v/>
      </c>
      <c r="P4169">
        <f>IF(G4169&gt;=2,"Repeat","One-time")</f>
        <v/>
      </c>
    </row>
    <row r="4170">
      <c r="A4170" t="inlineStr">
        <is>
          <t>C09405</t>
        </is>
      </c>
      <c r="B4170" t="inlineStr">
        <is>
          <t>Tanvi Yadav</t>
        </is>
      </c>
      <c r="C4170" t="inlineStr">
        <is>
          <t>West</t>
        </is>
      </c>
      <c r="D4170" t="inlineStr">
        <is>
          <t>Mumbai</t>
        </is>
      </c>
      <c r="E4170" t="inlineStr">
        <is>
          <t>Yes</t>
        </is>
      </c>
      <c r="F4170" t="inlineStr">
        <is>
          <t>Occasional</t>
        </is>
      </c>
      <c r="G4170" t="n">
        <v>1</v>
      </c>
      <c r="H4170" s="24" t="n">
        <v>22591.38</v>
      </c>
      <c r="I4170" s="24" t="n">
        <v>4473.47</v>
      </c>
      <c r="J4170" s="25" t="n">
        <v>45844</v>
      </c>
      <c r="K4170" s="25" t="n">
        <v>45844</v>
      </c>
      <c r="L4170" t="n">
        <v>3</v>
      </c>
      <c r="M4170" t="n">
        <v>1</v>
      </c>
      <c r="N4170" t="n">
        <v>3</v>
      </c>
      <c r="O4170">
        <f>DATE(2026,1,1)-K4170</f>
        <v/>
      </c>
      <c r="P4170">
        <f>IF(G4170&gt;=2,"Repeat","One-time")</f>
        <v/>
      </c>
    </row>
    <row r="4171">
      <c r="A4171" t="inlineStr">
        <is>
          <t>C05529</t>
        </is>
      </c>
      <c r="B4171" t="inlineStr">
        <is>
          <t>Abhishek Iyer</t>
        </is>
      </c>
      <c r="C4171" t="inlineStr">
        <is>
          <t>West</t>
        </is>
      </c>
      <c r="D4171" t="inlineStr">
        <is>
          <t>Pune</t>
        </is>
      </c>
      <c r="E4171" t="inlineStr">
        <is>
          <t>No</t>
        </is>
      </c>
      <c r="F4171" t="inlineStr">
        <is>
          <t>Loyal</t>
        </is>
      </c>
      <c r="G4171" t="n">
        <v>6</v>
      </c>
      <c r="H4171" s="24" t="n">
        <v>22570.59</v>
      </c>
      <c r="I4171" s="24" t="n">
        <v>7605.64</v>
      </c>
      <c r="J4171" s="25" t="n">
        <v>45647</v>
      </c>
      <c r="K4171" s="25" t="n">
        <v>45955</v>
      </c>
      <c r="L4171" t="n">
        <v>4</v>
      </c>
      <c r="M4171" t="n">
        <v>4</v>
      </c>
      <c r="N4171" t="n">
        <v>3</v>
      </c>
      <c r="O4171">
        <f>DATE(2026,1,1)-K4171</f>
        <v/>
      </c>
      <c r="P4171">
        <f>IF(G4171&gt;=2,"Repeat","One-time")</f>
        <v/>
      </c>
    </row>
    <row r="4172">
      <c r="A4172" t="inlineStr">
        <is>
          <t>C10200</t>
        </is>
      </c>
      <c r="B4172" t="inlineStr">
        <is>
          <t>Neha Fernandes</t>
        </is>
      </c>
      <c r="C4172" t="inlineStr">
        <is>
          <t>North</t>
        </is>
      </c>
      <c r="D4172" t="inlineStr">
        <is>
          <t>Delhi</t>
        </is>
      </c>
      <c r="E4172" t="inlineStr">
        <is>
          <t>Yes</t>
        </is>
      </c>
      <c r="F4172" t="inlineStr">
        <is>
          <t>Loyal</t>
        </is>
      </c>
      <c r="G4172" t="n">
        <v>2</v>
      </c>
      <c r="H4172" s="24" t="n">
        <v>22570.4</v>
      </c>
      <c r="I4172" s="24" t="n">
        <v>1890.58</v>
      </c>
      <c r="J4172" s="25" t="n">
        <v>45910</v>
      </c>
      <c r="K4172" s="25" t="n">
        <v>45984</v>
      </c>
      <c r="L4172" t="n">
        <v>4</v>
      </c>
      <c r="M4172" t="n">
        <v>3</v>
      </c>
      <c r="N4172" t="n">
        <v>3</v>
      </c>
      <c r="O4172">
        <f>DATE(2026,1,1)-K4172</f>
        <v/>
      </c>
      <c r="P4172">
        <f>IF(G4172&gt;=2,"Repeat","One-time")</f>
        <v/>
      </c>
    </row>
    <row r="4173">
      <c r="A4173" t="inlineStr">
        <is>
          <t>C05449</t>
        </is>
      </c>
      <c r="B4173" t="inlineStr">
        <is>
          <t>Farhan Rao</t>
        </is>
      </c>
      <c r="C4173" t="inlineStr">
        <is>
          <t>North</t>
        </is>
      </c>
      <c r="D4173" t="inlineStr">
        <is>
          <t>Chandigarh</t>
        </is>
      </c>
      <c r="E4173" t="inlineStr">
        <is>
          <t>No</t>
        </is>
      </c>
      <c r="F4173" t="inlineStr">
        <is>
          <t>At Risk</t>
        </is>
      </c>
      <c r="G4173" t="n">
        <v>4</v>
      </c>
      <c r="H4173" s="24" t="n">
        <v>22561.31</v>
      </c>
      <c r="I4173" s="24" t="n">
        <v>1883.52</v>
      </c>
      <c r="J4173" s="25" t="n">
        <v>45452</v>
      </c>
      <c r="K4173" s="25" t="n">
        <v>45703</v>
      </c>
      <c r="L4173" t="n">
        <v>2</v>
      </c>
      <c r="M4173" t="n">
        <v>3</v>
      </c>
      <c r="N4173" t="n">
        <v>3</v>
      </c>
      <c r="O4173">
        <f>DATE(2026,1,1)-K4173</f>
        <v/>
      </c>
      <c r="P4173">
        <f>IF(G4173&gt;=2,"Repeat","One-time")</f>
        <v/>
      </c>
    </row>
    <row r="4174">
      <c r="A4174" t="inlineStr">
        <is>
          <t>C04780</t>
        </is>
      </c>
      <c r="B4174" t="inlineStr">
        <is>
          <t>Imran Sinha</t>
        </is>
      </c>
      <c r="C4174" t="inlineStr">
        <is>
          <t>North</t>
        </is>
      </c>
      <c r="D4174" t="inlineStr">
        <is>
          <t>Chandigarh</t>
        </is>
      </c>
      <c r="E4174" t="inlineStr">
        <is>
          <t>No</t>
        </is>
      </c>
      <c r="F4174" t="inlineStr">
        <is>
          <t>Loyal</t>
        </is>
      </c>
      <c r="G4174" t="n">
        <v>9</v>
      </c>
      <c r="H4174" s="24" t="n">
        <v>22538.64</v>
      </c>
      <c r="I4174" s="24" t="n">
        <v>7885.29</v>
      </c>
      <c r="J4174" s="25" t="n">
        <v>45399</v>
      </c>
      <c r="K4174" s="25" t="n">
        <v>46007</v>
      </c>
      <c r="L4174" t="n">
        <v>5</v>
      </c>
      <c r="M4174" t="n">
        <v>5</v>
      </c>
      <c r="N4174" t="n">
        <v>3</v>
      </c>
      <c r="O4174">
        <f>DATE(2026,1,1)-K4174</f>
        <v/>
      </c>
      <c r="P4174">
        <f>IF(G4174&gt;=2,"Repeat","One-time")</f>
        <v/>
      </c>
    </row>
    <row r="4175">
      <c r="A4175" t="inlineStr">
        <is>
          <t>C00616</t>
        </is>
      </c>
      <c r="B4175" t="inlineStr">
        <is>
          <t>Rahul Kumar</t>
        </is>
      </c>
      <c r="C4175" t="inlineStr">
        <is>
          <t>West</t>
        </is>
      </c>
      <c r="D4175" t="inlineStr">
        <is>
          <t>Pune</t>
        </is>
      </c>
      <c r="E4175" t="inlineStr">
        <is>
          <t>No</t>
        </is>
      </c>
      <c r="F4175" t="inlineStr">
        <is>
          <t>Loyal</t>
        </is>
      </c>
      <c r="G4175" t="n">
        <v>3</v>
      </c>
      <c r="H4175" s="24" t="n">
        <v>22535.12</v>
      </c>
      <c r="I4175" s="24" t="n">
        <v>3606.74</v>
      </c>
      <c r="J4175" s="25" t="n">
        <v>45120</v>
      </c>
      <c r="K4175" s="25" t="n">
        <v>45781</v>
      </c>
      <c r="L4175" t="n">
        <v>3</v>
      </c>
      <c r="M4175" t="n">
        <v>3</v>
      </c>
      <c r="N4175" t="n">
        <v>3</v>
      </c>
      <c r="O4175">
        <f>DATE(2026,1,1)-K4175</f>
        <v/>
      </c>
      <c r="P4175">
        <f>IF(G4175&gt;=2,"Repeat","One-time")</f>
        <v/>
      </c>
    </row>
    <row r="4176">
      <c r="A4176" t="inlineStr">
        <is>
          <t>C03599</t>
        </is>
      </c>
      <c r="B4176" t="inlineStr">
        <is>
          <t>Priya Prasad</t>
        </is>
      </c>
      <c r="C4176" t="inlineStr">
        <is>
          <t>West</t>
        </is>
      </c>
      <c r="D4176" t="inlineStr">
        <is>
          <t>Pune</t>
        </is>
      </c>
      <c r="E4176" t="inlineStr">
        <is>
          <t>Yes</t>
        </is>
      </c>
      <c r="F4176" t="inlineStr">
        <is>
          <t>Loyal</t>
        </is>
      </c>
      <c r="G4176" t="n">
        <v>9</v>
      </c>
      <c r="H4176" s="24" t="n">
        <v>22526.81</v>
      </c>
      <c r="I4176" s="24" t="n">
        <v>8718.09</v>
      </c>
      <c r="J4176" s="25" t="n">
        <v>45264</v>
      </c>
      <c r="K4176" s="25" t="n">
        <v>45981</v>
      </c>
      <c r="L4176" t="n">
        <v>4</v>
      </c>
      <c r="M4176" t="n">
        <v>5</v>
      </c>
      <c r="N4176" t="n">
        <v>3</v>
      </c>
      <c r="O4176">
        <f>DATE(2026,1,1)-K4176</f>
        <v/>
      </c>
      <c r="P4176">
        <f>IF(G4176&gt;=2,"Repeat","One-time")</f>
        <v/>
      </c>
    </row>
    <row r="4177">
      <c r="A4177" t="inlineStr">
        <is>
          <t>C07829</t>
        </is>
      </c>
      <c r="B4177" t="inlineStr">
        <is>
          <t>Ritu Fernandes</t>
        </is>
      </c>
      <c r="C4177" t="inlineStr">
        <is>
          <t>North</t>
        </is>
      </c>
      <c r="D4177" t="inlineStr">
        <is>
          <t>Gurugram</t>
        </is>
      </c>
      <c r="E4177" t="inlineStr">
        <is>
          <t>Yes</t>
        </is>
      </c>
      <c r="F4177" t="inlineStr">
        <is>
          <t>Loyal</t>
        </is>
      </c>
      <c r="G4177" t="n">
        <v>5</v>
      </c>
      <c r="H4177" s="24" t="n">
        <v>22517.13</v>
      </c>
      <c r="I4177" s="24" t="n">
        <v>8827.18</v>
      </c>
      <c r="J4177" s="25" t="n">
        <v>45688</v>
      </c>
      <c r="K4177" s="25" t="n">
        <v>45993</v>
      </c>
      <c r="L4177" t="n">
        <v>5</v>
      </c>
      <c r="M4177" t="n">
        <v>4</v>
      </c>
      <c r="N4177" t="n">
        <v>3</v>
      </c>
      <c r="O4177">
        <f>DATE(2026,1,1)-K4177</f>
        <v/>
      </c>
      <c r="P4177">
        <f>IF(G4177&gt;=2,"Repeat","One-time")</f>
        <v/>
      </c>
    </row>
    <row r="4178">
      <c r="A4178" t="inlineStr">
        <is>
          <t>C05909</t>
        </is>
      </c>
      <c r="B4178" t="inlineStr">
        <is>
          <t>Tanvi Chopra</t>
        </is>
      </c>
      <c r="C4178" t="inlineStr">
        <is>
          <t>South</t>
        </is>
      </c>
      <c r="D4178" t="inlineStr">
        <is>
          <t>Chennai</t>
        </is>
      </c>
      <c r="E4178" t="inlineStr">
        <is>
          <t>No</t>
        </is>
      </c>
      <c r="F4178" t="inlineStr">
        <is>
          <t>At Risk</t>
        </is>
      </c>
      <c r="G4178" t="n">
        <v>3</v>
      </c>
      <c r="H4178" s="24" t="n">
        <v>22514.35</v>
      </c>
      <c r="I4178" s="24" t="n">
        <v>3960.25</v>
      </c>
      <c r="J4178" s="25" t="n">
        <v>45542</v>
      </c>
      <c r="K4178" s="25" t="n">
        <v>45701</v>
      </c>
      <c r="L4178" t="n">
        <v>2</v>
      </c>
      <c r="M4178" t="n">
        <v>3</v>
      </c>
      <c r="N4178" t="n">
        <v>3</v>
      </c>
      <c r="O4178">
        <f>DATE(2026,1,1)-K4178</f>
        <v/>
      </c>
      <c r="P4178">
        <f>IF(G4178&gt;=2,"Repeat","One-time")</f>
        <v/>
      </c>
    </row>
    <row r="4179">
      <c r="A4179" t="inlineStr">
        <is>
          <t>C08147</t>
        </is>
      </c>
      <c r="B4179" t="inlineStr">
        <is>
          <t>Joseph Pillai</t>
        </is>
      </c>
      <c r="C4179" t="inlineStr">
        <is>
          <t>West</t>
        </is>
      </c>
      <c r="D4179" t="inlineStr">
        <is>
          <t>Pune</t>
        </is>
      </c>
      <c r="E4179" t="inlineStr">
        <is>
          <t>No</t>
        </is>
      </c>
      <c r="F4179" t="inlineStr">
        <is>
          <t>Occasional</t>
        </is>
      </c>
      <c r="G4179" t="n">
        <v>1</v>
      </c>
      <c r="H4179" s="24" t="n">
        <v>22503.71</v>
      </c>
      <c r="I4179" s="24" t="n">
        <v>2530.28</v>
      </c>
      <c r="J4179" s="25" t="n">
        <v>45703</v>
      </c>
      <c r="K4179" s="25" t="n">
        <v>45703</v>
      </c>
      <c r="L4179" t="n">
        <v>2</v>
      </c>
      <c r="M4179" t="n">
        <v>1</v>
      </c>
      <c r="N4179" t="n">
        <v>3</v>
      </c>
      <c r="O4179">
        <f>DATE(2026,1,1)-K4179</f>
        <v/>
      </c>
      <c r="P4179">
        <f>IF(G4179&gt;=2,"Repeat","One-time")</f>
        <v/>
      </c>
    </row>
    <row r="4180">
      <c r="A4180" t="inlineStr">
        <is>
          <t>C03750</t>
        </is>
      </c>
      <c r="B4180" t="inlineStr">
        <is>
          <t>Manish Khan</t>
        </is>
      </c>
      <c r="C4180" t="inlineStr">
        <is>
          <t>West</t>
        </is>
      </c>
      <c r="D4180" t="inlineStr">
        <is>
          <t>Pune</t>
        </is>
      </c>
      <c r="E4180" t="inlineStr">
        <is>
          <t>Yes</t>
        </is>
      </c>
      <c r="F4180" t="inlineStr">
        <is>
          <t>Loyal</t>
        </is>
      </c>
      <c r="G4180" t="n">
        <v>6</v>
      </c>
      <c r="H4180" s="24" t="n">
        <v>22498.54</v>
      </c>
      <c r="I4180" s="24" t="n">
        <v>4300.02</v>
      </c>
      <c r="J4180" s="25" t="n">
        <v>45352</v>
      </c>
      <c r="K4180" s="25" t="n">
        <v>45946</v>
      </c>
      <c r="L4180" t="n">
        <v>4</v>
      </c>
      <c r="M4180" t="n">
        <v>4</v>
      </c>
      <c r="N4180" t="n">
        <v>3</v>
      </c>
      <c r="O4180">
        <f>DATE(2026,1,1)-K4180</f>
        <v/>
      </c>
      <c r="P4180">
        <f>IF(G4180&gt;=2,"Repeat","One-time")</f>
        <v/>
      </c>
    </row>
    <row r="4181">
      <c r="A4181" t="inlineStr">
        <is>
          <t>C01978</t>
        </is>
      </c>
      <c r="B4181" t="inlineStr">
        <is>
          <t>Gurpreet Agarwal</t>
        </is>
      </c>
      <c r="C4181" t="inlineStr">
        <is>
          <t>South</t>
        </is>
      </c>
      <c r="D4181" t="inlineStr">
        <is>
          <t>Coimbatore</t>
        </is>
      </c>
      <c r="E4181" t="inlineStr">
        <is>
          <t>No</t>
        </is>
      </c>
      <c r="F4181" t="inlineStr">
        <is>
          <t>At Risk</t>
        </is>
      </c>
      <c r="G4181" t="n">
        <v>4</v>
      </c>
      <c r="H4181" s="24" t="n">
        <v>22483.82</v>
      </c>
      <c r="I4181" s="24" t="n">
        <v>5655.82</v>
      </c>
      <c r="J4181" s="25" t="n">
        <v>45163</v>
      </c>
      <c r="K4181" s="25" t="n">
        <v>45444</v>
      </c>
      <c r="L4181" t="n">
        <v>1</v>
      </c>
      <c r="M4181" t="n">
        <v>3</v>
      </c>
      <c r="N4181" t="n">
        <v>3</v>
      </c>
      <c r="O4181">
        <f>DATE(2026,1,1)-K4181</f>
        <v/>
      </c>
      <c r="P4181">
        <f>IF(G4181&gt;=2,"Repeat","One-time")</f>
        <v/>
      </c>
    </row>
    <row r="4182">
      <c r="A4182" t="inlineStr">
        <is>
          <t>C02707</t>
        </is>
      </c>
      <c r="B4182" t="inlineStr">
        <is>
          <t>Rahul Kumar</t>
        </is>
      </c>
      <c r="C4182" t="inlineStr">
        <is>
          <t>West</t>
        </is>
      </c>
      <c r="D4182" t="inlineStr">
        <is>
          <t>Mumbai</t>
        </is>
      </c>
      <c r="E4182" t="inlineStr">
        <is>
          <t>No</t>
        </is>
      </c>
      <c r="F4182" t="inlineStr">
        <is>
          <t>At Risk</t>
        </is>
      </c>
      <c r="G4182" t="n">
        <v>3</v>
      </c>
      <c r="H4182" s="24" t="n">
        <v>22458.57</v>
      </c>
      <c r="I4182" s="24" t="n">
        <v>241.75</v>
      </c>
      <c r="J4182" s="25" t="n">
        <v>45212</v>
      </c>
      <c r="K4182" s="25" t="n">
        <v>45572</v>
      </c>
      <c r="L4182" t="n">
        <v>2</v>
      </c>
      <c r="M4182" t="n">
        <v>3</v>
      </c>
      <c r="N4182" t="n">
        <v>3</v>
      </c>
      <c r="O4182">
        <f>DATE(2026,1,1)-K4182</f>
        <v/>
      </c>
      <c r="P4182">
        <f>IF(G4182&gt;=2,"Repeat","One-time")</f>
        <v/>
      </c>
    </row>
    <row r="4183">
      <c r="A4183" t="inlineStr">
        <is>
          <t>C05551</t>
        </is>
      </c>
      <c r="B4183" t="inlineStr">
        <is>
          <t>Nikhil Yadav</t>
        </is>
      </c>
      <c r="C4183" t="inlineStr">
        <is>
          <t>North</t>
        </is>
      </c>
      <c r="D4183" t="inlineStr">
        <is>
          <t>Delhi</t>
        </is>
      </c>
      <c r="E4183" t="inlineStr">
        <is>
          <t>No</t>
        </is>
      </c>
      <c r="F4183" t="inlineStr">
        <is>
          <t>Occasional</t>
        </is>
      </c>
      <c r="G4183" t="n">
        <v>2</v>
      </c>
      <c r="H4183" s="24" t="n">
        <v>22457.6</v>
      </c>
      <c r="I4183" s="24" t="n">
        <v>3899.7</v>
      </c>
      <c r="J4183" s="25" t="n">
        <v>45512</v>
      </c>
      <c r="K4183" s="25" t="n">
        <v>45546</v>
      </c>
      <c r="L4183" t="n">
        <v>2</v>
      </c>
      <c r="M4183" t="n">
        <v>2</v>
      </c>
      <c r="N4183" t="n">
        <v>3</v>
      </c>
      <c r="O4183">
        <f>DATE(2026,1,1)-K4183</f>
        <v/>
      </c>
      <c r="P4183">
        <f>IF(G4183&gt;=2,"Repeat","One-time")</f>
        <v/>
      </c>
    </row>
    <row r="4184">
      <c r="A4184" t="inlineStr">
        <is>
          <t>C08277</t>
        </is>
      </c>
      <c r="B4184" t="inlineStr">
        <is>
          <t>Kavya Nair</t>
        </is>
      </c>
      <c r="C4184" t="inlineStr">
        <is>
          <t>East</t>
        </is>
      </c>
      <c r="D4184" t="inlineStr">
        <is>
          <t>Kolkata</t>
        </is>
      </c>
      <c r="E4184" t="inlineStr">
        <is>
          <t>No</t>
        </is>
      </c>
      <c r="F4184" t="inlineStr">
        <is>
          <t>Occasional</t>
        </is>
      </c>
      <c r="G4184" t="n">
        <v>2</v>
      </c>
      <c r="H4184" s="24" t="n">
        <v>22455.21</v>
      </c>
      <c r="I4184" s="24" t="n">
        <v>3208.35</v>
      </c>
      <c r="J4184" s="25" t="n">
        <v>45878</v>
      </c>
      <c r="K4184" s="25" t="n">
        <v>45958</v>
      </c>
      <c r="L4184" t="n">
        <v>4</v>
      </c>
      <c r="M4184" t="n">
        <v>2</v>
      </c>
      <c r="N4184" t="n">
        <v>3</v>
      </c>
      <c r="O4184">
        <f>DATE(2026,1,1)-K4184</f>
        <v/>
      </c>
      <c r="P4184">
        <f>IF(G4184&gt;=2,"Repeat","One-time")</f>
        <v/>
      </c>
    </row>
    <row r="4185">
      <c r="A4185" t="inlineStr">
        <is>
          <t>C01237</t>
        </is>
      </c>
      <c r="B4185" t="inlineStr">
        <is>
          <t>Gurpreet Sinha</t>
        </is>
      </c>
      <c r="C4185" t="inlineStr">
        <is>
          <t>South</t>
        </is>
      </c>
      <c r="D4185" t="inlineStr">
        <is>
          <t>Chennai</t>
        </is>
      </c>
      <c r="E4185" t="inlineStr">
        <is>
          <t>No</t>
        </is>
      </c>
      <c r="F4185" t="inlineStr">
        <is>
          <t>Hibernating</t>
        </is>
      </c>
      <c r="G4185" t="n">
        <v>1</v>
      </c>
      <c r="H4185" s="24" t="n">
        <v>22441.9</v>
      </c>
      <c r="I4185" s="24" t="n">
        <v>1904.35</v>
      </c>
      <c r="J4185" s="25" t="n">
        <v>45329</v>
      </c>
      <c r="K4185" s="25" t="n">
        <v>45329</v>
      </c>
      <c r="L4185" t="n">
        <v>1</v>
      </c>
      <c r="M4185" t="n">
        <v>1</v>
      </c>
      <c r="N4185" t="n">
        <v>3</v>
      </c>
      <c r="O4185">
        <f>DATE(2026,1,1)-K4185</f>
        <v/>
      </c>
      <c r="P4185">
        <f>IF(G4185&gt;=2,"Repeat","One-time")</f>
        <v/>
      </c>
    </row>
    <row r="4186">
      <c r="A4186" t="inlineStr">
        <is>
          <t>C07734</t>
        </is>
      </c>
      <c r="B4186" t="inlineStr">
        <is>
          <t>Maria Menon</t>
        </is>
      </c>
      <c r="C4186" t="inlineStr">
        <is>
          <t>South</t>
        </is>
      </c>
      <c r="D4186" t="inlineStr">
        <is>
          <t>Bengaluru</t>
        </is>
      </c>
      <c r="E4186" t="inlineStr">
        <is>
          <t>No</t>
        </is>
      </c>
      <c r="F4186" t="inlineStr">
        <is>
          <t>Occasional</t>
        </is>
      </c>
      <c r="G4186" t="n">
        <v>2</v>
      </c>
      <c r="H4186" s="24" t="n">
        <v>22435.78</v>
      </c>
      <c r="I4186" s="24" t="n">
        <v>4474.29</v>
      </c>
      <c r="J4186" s="25" t="n">
        <v>45805</v>
      </c>
      <c r="K4186" s="25" t="n">
        <v>45831</v>
      </c>
      <c r="L4186" t="n">
        <v>3</v>
      </c>
      <c r="M4186" t="n">
        <v>2</v>
      </c>
      <c r="N4186" t="n">
        <v>3</v>
      </c>
      <c r="O4186">
        <f>DATE(2026,1,1)-K4186</f>
        <v/>
      </c>
      <c r="P4186">
        <f>IF(G4186&gt;=2,"Repeat","One-time")</f>
        <v/>
      </c>
    </row>
    <row r="4187">
      <c r="A4187" t="inlineStr">
        <is>
          <t>C04559</t>
        </is>
      </c>
      <c r="B4187" t="inlineStr">
        <is>
          <t>Ritu Iyer</t>
        </is>
      </c>
      <c r="C4187" t="inlineStr">
        <is>
          <t>East</t>
        </is>
      </c>
      <c r="D4187" t="inlineStr">
        <is>
          <t>Kolkata</t>
        </is>
      </c>
      <c r="E4187" t="inlineStr">
        <is>
          <t>Yes</t>
        </is>
      </c>
      <c r="F4187" t="inlineStr">
        <is>
          <t>Occasional</t>
        </is>
      </c>
      <c r="G4187" t="n">
        <v>2</v>
      </c>
      <c r="H4187" s="24" t="n">
        <v>22424.39</v>
      </c>
      <c r="I4187" s="24" t="n">
        <v>5127.3</v>
      </c>
      <c r="J4187" s="25" t="n">
        <v>45680</v>
      </c>
      <c r="K4187" s="25" t="n">
        <v>45719</v>
      </c>
      <c r="L4187" t="n">
        <v>2</v>
      </c>
      <c r="M4187" t="n">
        <v>2</v>
      </c>
      <c r="N4187" t="n">
        <v>3</v>
      </c>
      <c r="O4187">
        <f>DATE(2026,1,1)-K4187</f>
        <v/>
      </c>
      <c r="P4187">
        <f>IF(G4187&gt;=2,"Repeat","One-time")</f>
        <v/>
      </c>
    </row>
    <row r="4188">
      <c r="A4188" t="inlineStr">
        <is>
          <t>C09652</t>
        </is>
      </c>
      <c r="B4188" t="inlineStr">
        <is>
          <t>Tanvi Prasad</t>
        </is>
      </c>
      <c r="C4188" t="inlineStr">
        <is>
          <t>South</t>
        </is>
      </c>
      <c r="D4188" t="inlineStr">
        <is>
          <t>Bengaluru</t>
        </is>
      </c>
      <c r="E4188" t="inlineStr">
        <is>
          <t>No</t>
        </is>
      </c>
      <c r="F4188" t="inlineStr">
        <is>
          <t>Loyal</t>
        </is>
      </c>
      <c r="G4188" t="n">
        <v>3</v>
      </c>
      <c r="H4188" s="24" t="n">
        <v>22418.42</v>
      </c>
      <c r="I4188" s="24" t="n">
        <v>2571.73</v>
      </c>
      <c r="J4188" s="25" t="n">
        <v>45849</v>
      </c>
      <c r="K4188" s="25" t="n">
        <v>46018</v>
      </c>
      <c r="L4188" t="n">
        <v>5</v>
      </c>
      <c r="M4188" t="n">
        <v>3</v>
      </c>
      <c r="N4188" t="n">
        <v>3</v>
      </c>
      <c r="O4188">
        <f>DATE(2026,1,1)-K4188</f>
        <v/>
      </c>
      <c r="P4188">
        <f>IF(G4188&gt;=2,"Repeat","One-time")</f>
        <v/>
      </c>
    </row>
    <row r="4189">
      <c r="A4189" t="inlineStr">
        <is>
          <t>C03028</t>
        </is>
      </c>
      <c r="B4189" t="inlineStr">
        <is>
          <t>Shreya Menon</t>
        </is>
      </c>
      <c r="C4189" t="inlineStr">
        <is>
          <t>West</t>
        </is>
      </c>
      <c r="D4189" t="inlineStr">
        <is>
          <t>Mumbai</t>
        </is>
      </c>
      <c r="E4189" t="inlineStr">
        <is>
          <t>No</t>
        </is>
      </c>
      <c r="F4189" t="inlineStr">
        <is>
          <t>Hibernating</t>
        </is>
      </c>
      <c r="G4189" t="n">
        <v>2</v>
      </c>
      <c r="H4189" s="24" t="n">
        <v>22417.45</v>
      </c>
      <c r="I4189" s="24" t="n">
        <v>3087.4</v>
      </c>
      <c r="J4189" s="25" t="n">
        <v>45323</v>
      </c>
      <c r="K4189" s="25" t="n">
        <v>45390</v>
      </c>
      <c r="L4189" t="n">
        <v>1</v>
      </c>
      <c r="M4189" t="n">
        <v>2</v>
      </c>
      <c r="N4189" t="n">
        <v>3</v>
      </c>
      <c r="O4189">
        <f>DATE(2026,1,1)-K4189</f>
        <v/>
      </c>
      <c r="P4189">
        <f>IF(G4189&gt;=2,"Repeat","One-time")</f>
        <v/>
      </c>
    </row>
    <row r="4190">
      <c r="A4190" t="inlineStr">
        <is>
          <t>C02354</t>
        </is>
      </c>
      <c r="B4190" t="inlineStr">
        <is>
          <t>Arjun Kapoor</t>
        </is>
      </c>
      <c r="C4190" t="inlineStr">
        <is>
          <t>East</t>
        </is>
      </c>
      <c r="D4190" t="inlineStr">
        <is>
          <t>Kolkata</t>
        </is>
      </c>
      <c r="E4190" t="inlineStr">
        <is>
          <t>Yes</t>
        </is>
      </c>
      <c r="F4190" t="inlineStr">
        <is>
          <t>At Risk</t>
        </is>
      </c>
      <c r="G4190" t="n">
        <v>3</v>
      </c>
      <c r="H4190" s="24" t="n">
        <v>22410.61</v>
      </c>
      <c r="I4190" s="24" t="n">
        <v>3151.55</v>
      </c>
      <c r="J4190" s="25" t="n">
        <v>45131</v>
      </c>
      <c r="K4190" s="25" t="n">
        <v>45312</v>
      </c>
      <c r="L4190" t="n">
        <v>1</v>
      </c>
      <c r="M4190" t="n">
        <v>3</v>
      </c>
      <c r="N4190" t="n">
        <v>3</v>
      </c>
      <c r="O4190">
        <f>DATE(2026,1,1)-K4190</f>
        <v/>
      </c>
      <c r="P4190">
        <f>IF(G4190&gt;=2,"Repeat","One-time")</f>
        <v/>
      </c>
    </row>
    <row r="4191">
      <c r="A4191" t="inlineStr">
        <is>
          <t>C00004</t>
        </is>
      </c>
      <c r="B4191" t="inlineStr">
        <is>
          <t>Swati Singh</t>
        </is>
      </c>
      <c r="C4191" t="inlineStr">
        <is>
          <t>Central</t>
        </is>
      </c>
      <c r="D4191" t="inlineStr">
        <is>
          <t>Indore</t>
        </is>
      </c>
      <c r="E4191" t="inlineStr">
        <is>
          <t>No</t>
        </is>
      </c>
      <c r="F4191" t="inlineStr">
        <is>
          <t>Hibernating</t>
        </is>
      </c>
      <c r="G4191" t="n">
        <v>1</v>
      </c>
      <c r="H4191" s="24" t="n">
        <v>22408.2</v>
      </c>
      <c r="I4191" s="24" t="n">
        <v>1511.42</v>
      </c>
      <c r="J4191" s="25" t="n">
        <v>45002</v>
      </c>
      <c r="K4191" s="25" t="n">
        <v>45002</v>
      </c>
      <c r="L4191" t="n">
        <v>1</v>
      </c>
      <c r="M4191" t="n">
        <v>1</v>
      </c>
      <c r="N4191" t="n">
        <v>3</v>
      </c>
      <c r="O4191">
        <f>DATE(2026,1,1)-K4191</f>
        <v/>
      </c>
      <c r="P4191">
        <f>IF(G4191&gt;=2,"Repeat","One-time")</f>
        <v/>
      </c>
    </row>
    <row r="4192">
      <c r="A4192" t="inlineStr">
        <is>
          <t>C07842</t>
        </is>
      </c>
      <c r="B4192" t="inlineStr">
        <is>
          <t>Shreya Patel</t>
        </is>
      </c>
      <c r="C4192" t="inlineStr">
        <is>
          <t>West</t>
        </is>
      </c>
      <c r="D4192" t="inlineStr">
        <is>
          <t>Panaji</t>
        </is>
      </c>
      <c r="E4192" t="inlineStr">
        <is>
          <t>No</t>
        </is>
      </c>
      <c r="F4192" t="inlineStr">
        <is>
          <t>Loyal</t>
        </is>
      </c>
      <c r="G4192" t="n">
        <v>3</v>
      </c>
      <c r="H4192" s="24" t="n">
        <v>22384.79</v>
      </c>
      <c r="I4192" s="24" t="n">
        <v>643.64</v>
      </c>
      <c r="J4192" s="25" t="n">
        <v>45672</v>
      </c>
      <c r="K4192" s="25" t="n">
        <v>45833</v>
      </c>
      <c r="L4192" t="n">
        <v>3</v>
      </c>
      <c r="M4192" t="n">
        <v>3</v>
      </c>
      <c r="N4192" t="n">
        <v>3</v>
      </c>
      <c r="O4192">
        <f>DATE(2026,1,1)-K4192</f>
        <v/>
      </c>
      <c r="P4192">
        <f>IF(G4192&gt;=2,"Repeat","One-time")</f>
        <v/>
      </c>
    </row>
    <row r="4193">
      <c r="A4193" t="inlineStr">
        <is>
          <t>C10445</t>
        </is>
      </c>
      <c r="B4193" t="inlineStr">
        <is>
          <t>Shreya Singh</t>
        </is>
      </c>
      <c r="C4193" t="inlineStr">
        <is>
          <t>South</t>
        </is>
      </c>
      <c r="D4193" t="inlineStr">
        <is>
          <t>Hyderabad</t>
        </is>
      </c>
      <c r="E4193" t="inlineStr">
        <is>
          <t>Yes</t>
        </is>
      </c>
      <c r="F4193" t="inlineStr">
        <is>
          <t>Loyal</t>
        </is>
      </c>
      <c r="G4193" t="n">
        <v>4</v>
      </c>
      <c r="H4193" s="24" t="n">
        <v>22359.01</v>
      </c>
      <c r="I4193" s="24" t="n">
        <v>3399.09</v>
      </c>
      <c r="J4193" s="25" t="n">
        <v>45931</v>
      </c>
      <c r="K4193" s="25" t="n">
        <v>45980</v>
      </c>
      <c r="L4193" t="n">
        <v>4</v>
      </c>
      <c r="M4193" t="n">
        <v>4</v>
      </c>
      <c r="N4193" t="n">
        <v>3</v>
      </c>
      <c r="O4193">
        <f>DATE(2026,1,1)-K4193</f>
        <v/>
      </c>
      <c r="P4193">
        <f>IF(G4193&gt;=2,"Repeat","One-time")</f>
        <v/>
      </c>
    </row>
    <row r="4194">
      <c r="A4194" t="inlineStr">
        <is>
          <t>C08129</t>
        </is>
      </c>
      <c r="B4194" t="inlineStr">
        <is>
          <t>Varun Ghosh</t>
        </is>
      </c>
      <c r="C4194" t="inlineStr">
        <is>
          <t>Central</t>
        </is>
      </c>
      <c r="D4194" t="inlineStr">
        <is>
          <t>Indore</t>
        </is>
      </c>
      <c r="E4194" t="inlineStr">
        <is>
          <t>Yes</t>
        </is>
      </c>
      <c r="F4194" t="inlineStr">
        <is>
          <t>Loyal</t>
        </is>
      </c>
      <c r="G4194" t="n">
        <v>4</v>
      </c>
      <c r="H4194" s="24" t="n">
        <v>22350.12</v>
      </c>
      <c r="I4194" s="24" t="n">
        <v>4163.95</v>
      </c>
      <c r="J4194" s="25" t="n">
        <v>45698</v>
      </c>
      <c r="K4194" s="25" t="n">
        <v>45986</v>
      </c>
      <c r="L4194" t="n">
        <v>4</v>
      </c>
      <c r="M4194" t="n">
        <v>4</v>
      </c>
      <c r="N4194" t="n">
        <v>3</v>
      </c>
      <c r="O4194">
        <f>DATE(2026,1,1)-K4194</f>
        <v/>
      </c>
      <c r="P4194">
        <f>IF(G4194&gt;=2,"Repeat","One-time")</f>
        <v/>
      </c>
    </row>
    <row r="4195">
      <c r="A4195" t="inlineStr">
        <is>
          <t>C03561</t>
        </is>
      </c>
      <c r="B4195" t="inlineStr">
        <is>
          <t>Aditya Mukherjee</t>
        </is>
      </c>
      <c r="C4195" t="inlineStr">
        <is>
          <t>East</t>
        </is>
      </c>
      <c r="D4195" t="inlineStr">
        <is>
          <t>Guwahati</t>
        </is>
      </c>
      <c r="E4195" t="inlineStr">
        <is>
          <t>No</t>
        </is>
      </c>
      <c r="F4195" t="inlineStr">
        <is>
          <t>Loyal</t>
        </is>
      </c>
      <c r="G4195" t="n">
        <v>4</v>
      </c>
      <c r="H4195" s="24" t="n">
        <v>22334.19</v>
      </c>
      <c r="I4195" s="24" t="n">
        <v>5481.67</v>
      </c>
      <c r="J4195" s="25" t="n">
        <v>45573</v>
      </c>
      <c r="K4195" s="25" t="n">
        <v>45858</v>
      </c>
      <c r="L4195" t="n">
        <v>3</v>
      </c>
      <c r="M4195" t="n">
        <v>3</v>
      </c>
      <c r="N4195" t="n">
        <v>3</v>
      </c>
      <c r="O4195">
        <f>DATE(2026,1,1)-K4195</f>
        <v/>
      </c>
      <c r="P4195">
        <f>IF(G4195&gt;=2,"Repeat","One-time")</f>
        <v/>
      </c>
    </row>
    <row r="4196">
      <c r="A4196" t="inlineStr">
        <is>
          <t>C02496</t>
        </is>
      </c>
      <c r="B4196" t="inlineStr">
        <is>
          <t>Swati Mukherjee</t>
        </is>
      </c>
      <c r="C4196" t="inlineStr">
        <is>
          <t>South</t>
        </is>
      </c>
      <c r="D4196" t="inlineStr">
        <is>
          <t>Chennai</t>
        </is>
      </c>
      <c r="E4196" t="inlineStr">
        <is>
          <t>Yes</t>
        </is>
      </c>
      <c r="F4196" t="inlineStr">
        <is>
          <t>Loyal</t>
        </is>
      </c>
      <c r="G4196" t="n">
        <v>5</v>
      </c>
      <c r="H4196" s="24" t="n">
        <v>22333.91</v>
      </c>
      <c r="I4196" s="24" t="n">
        <v>5317.42</v>
      </c>
      <c r="J4196" s="25" t="n">
        <v>45219</v>
      </c>
      <c r="K4196" s="25" t="n">
        <v>45794</v>
      </c>
      <c r="L4196" t="n">
        <v>3</v>
      </c>
      <c r="M4196" t="n">
        <v>4</v>
      </c>
      <c r="N4196" t="n">
        <v>3</v>
      </c>
      <c r="O4196">
        <f>DATE(2026,1,1)-K4196</f>
        <v/>
      </c>
      <c r="P4196">
        <f>IF(G4196&gt;=2,"Repeat","One-time")</f>
        <v/>
      </c>
    </row>
    <row r="4197">
      <c r="A4197" t="inlineStr">
        <is>
          <t>C10005</t>
        </is>
      </c>
      <c r="B4197" t="inlineStr">
        <is>
          <t>Suresh Gupta</t>
        </is>
      </c>
      <c r="C4197" t="inlineStr">
        <is>
          <t>West</t>
        </is>
      </c>
      <c r="D4197" t="inlineStr">
        <is>
          <t>Ahmedabad</t>
        </is>
      </c>
      <c r="E4197" t="inlineStr">
        <is>
          <t>Yes</t>
        </is>
      </c>
      <c r="F4197" t="inlineStr">
        <is>
          <t>New</t>
        </is>
      </c>
      <c r="G4197" t="n">
        <v>3</v>
      </c>
      <c r="H4197" s="24" t="n">
        <v>22313.73</v>
      </c>
      <c r="I4197" s="24" t="n">
        <v>1794.41</v>
      </c>
      <c r="J4197" s="25" t="n">
        <v>45978</v>
      </c>
      <c r="K4197" s="25" t="n">
        <v>46006</v>
      </c>
      <c r="L4197" t="n">
        <v>5</v>
      </c>
      <c r="M4197" t="n">
        <v>3</v>
      </c>
      <c r="N4197" t="n">
        <v>3</v>
      </c>
      <c r="O4197">
        <f>DATE(2026,1,1)-K4197</f>
        <v/>
      </c>
      <c r="P4197">
        <f>IF(G4197&gt;=2,"Repeat","One-time")</f>
        <v/>
      </c>
    </row>
    <row r="4198">
      <c r="A4198" t="inlineStr">
        <is>
          <t>C04932</t>
        </is>
      </c>
      <c r="B4198" t="inlineStr">
        <is>
          <t>Shreya Bose</t>
        </is>
      </c>
      <c r="C4198" t="inlineStr">
        <is>
          <t>North</t>
        </is>
      </c>
      <c r="D4198" t="inlineStr">
        <is>
          <t>Gurugram</t>
        </is>
      </c>
      <c r="E4198" t="inlineStr">
        <is>
          <t>No</t>
        </is>
      </c>
      <c r="F4198" t="inlineStr">
        <is>
          <t>At Risk</t>
        </is>
      </c>
      <c r="G4198" t="n">
        <v>4</v>
      </c>
      <c r="H4198" s="24" t="n">
        <v>22312.26</v>
      </c>
      <c r="I4198" s="24" t="n">
        <v>6239.94</v>
      </c>
      <c r="J4198" s="25" t="n">
        <v>45481</v>
      </c>
      <c r="K4198" s="25" t="n">
        <v>45601</v>
      </c>
      <c r="L4198" t="n">
        <v>2</v>
      </c>
      <c r="M4198" t="n">
        <v>3</v>
      </c>
      <c r="N4198" t="n">
        <v>3</v>
      </c>
      <c r="O4198">
        <f>DATE(2026,1,1)-K4198</f>
        <v/>
      </c>
      <c r="P4198">
        <f>IF(G4198&gt;=2,"Repeat","One-time")</f>
        <v/>
      </c>
    </row>
    <row r="4199">
      <c r="A4199" t="inlineStr">
        <is>
          <t>C02825</t>
        </is>
      </c>
      <c r="B4199" t="inlineStr">
        <is>
          <t>Arjun Menon</t>
        </is>
      </c>
      <c r="C4199" t="inlineStr">
        <is>
          <t>West</t>
        </is>
      </c>
      <c r="D4199" t="inlineStr">
        <is>
          <t>Ahmedabad</t>
        </is>
      </c>
      <c r="E4199" t="inlineStr">
        <is>
          <t>No</t>
        </is>
      </c>
      <c r="F4199" t="inlineStr">
        <is>
          <t>Loyal</t>
        </is>
      </c>
      <c r="G4199" t="n">
        <v>3</v>
      </c>
      <c r="H4199" s="24" t="n">
        <v>22292.27</v>
      </c>
      <c r="I4199" s="24" t="n">
        <v>3642.03</v>
      </c>
      <c r="J4199" s="25" t="n">
        <v>45186</v>
      </c>
      <c r="K4199" s="25" t="n">
        <v>46014</v>
      </c>
      <c r="L4199" t="n">
        <v>5</v>
      </c>
      <c r="M4199" t="n">
        <v>3</v>
      </c>
      <c r="N4199" t="n">
        <v>3</v>
      </c>
      <c r="O4199">
        <f>DATE(2026,1,1)-K4199</f>
        <v/>
      </c>
      <c r="P4199">
        <f>IF(G4199&gt;=2,"Repeat","One-time")</f>
        <v/>
      </c>
    </row>
    <row r="4200">
      <c r="A4200" t="inlineStr">
        <is>
          <t>C02057</t>
        </is>
      </c>
      <c r="B4200" t="inlineStr">
        <is>
          <t>Suresh Joshi</t>
        </is>
      </c>
      <c r="C4200" t="inlineStr">
        <is>
          <t>South</t>
        </is>
      </c>
      <c r="D4200" t="inlineStr">
        <is>
          <t>Hyderabad</t>
        </is>
      </c>
      <c r="E4200" t="inlineStr">
        <is>
          <t>No</t>
        </is>
      </c>
      <c r="F4200" t="inlineStr">
        <is>
          <t>Loyal</t>
        </is>
      </c>
      <c r="G4200" t="n">
        <v>6</v>
      </c>
      <c r="H4200" s="24" t="n">
        <v>22277.71</v>
      </c>
      <c r="I4200" s="24" t="n">
        <v>6892.38</v>
      </c>
      <c r="J4200" s="25" t="n">
        <v>45188</v>
      </c>
      <c r="K4200" s="25" t="n">
        <v>45801</v>
      </c>
      <c r="L4200" t="n">
        <v>3</v>
      </c>
      <c r="M4200" t="n">
        <v>4</v>
      </c>
      <c r="N4200" t="n">
        <v>3</v>
      </c>
      <c r="O4200">
        <f>DATE(2026,1,1)-K4200</f>
        <v/>
      </c>
      <c r="P4200">
        <f>IF(G4200&gt;=2,"Repeat","One-time")</f>
        <v/>
      </c>
    </row>
    <row r="4201">
      <c r="A4201" t="inlineStr">
        <is>
          <t>C02868</t>
        </is>
      </c>
      <c r="B4201" t="inlineStr">
        <is>
          <t>Isha Verma</t>
        </is>
      </c>
      <c r="C4201" t="inlineStr">
        <is>
          <t>West</t>
        </is>
      </c>
      <c r="D4201" t="inlineStr">
        <is>
          <t>Ahmedabad</t>
        </is>
      </c>
      <c r="E4201" t="inlineStr">
        <is>
          <t>Yes</t>
        </is>
      </c>
      <c r="F4201" t="inlineStr">
        <is>
          <t>Occasional</t>
        </is>
      </c>
      <c r="G4201" t="n">
        <v>2</v>
      </c>
      <c r="H4201" s="24" t="n">
        <v>22271.7</v>
      </c>
      <c r="I4201" s="24" t="n">
        <v>4544.64</v>
      </c>
      <c r="J4201" s="25" t="n">
        <v>45377</v>
      </c>
      <c r="K4201" s="25" t="n">
        <v>45504</v>
      </c>
      <c r="L4201" t="n">
        <v>2</v>
      </c>
      <c r="M4201" t="n">
        <v>2</v>
      </c>
      <c r="N4201" t="n">
        <v>3</v>
      </c>
      <c r="O4201">
        <f>DATE(2026,1,1)-K4201</f>
        <v/>
      </c>
      <c r="P4201">
        <f>IF(G4201&gt;=2,"Repeat","One-time")</f>
        <v/>
      </c>
    </row>
    <row r="4202">
      <c r="A4202" t="inlineStr">
        <is>
          <t>C04835</t>
        </is>
      </c>
      <c r="B4202" t="inlineStr">
        <is>
          <t>Joseph Gupta</t>
        </is>
      </c>
      <c r="C4202" t="inlineStr">
        <is>
          <t>North</t>
        </is>
      </c>
      <c r="D4202" t="inlineStr">
        <is>
          <t>Gurugram</t>
        </is>
      </c>
      <c r="E4202" t="inlineStr">
        <is>
          <t>No</t>
        </is>
      </c>
      <c r="F4202" t="inlineStr">
        <is>
          <t>Occasional</t>
        </is>
      </c>
      <c r="G4202" t="n">
        <v>2</v>
      </c>
      <c r="H4202" s="24" t="n">
        <v>22266.67</v>
      </c>
      <c r="I4202" s="24" t="n">
        <v>3985.32</v>
      </c>
      <c r="J4202" s="25" t="n">
        <v>45403</v>
      </c>
      <c r="K4202" s="25" t="n">
        <v>45784</v>
      </c>
      <c r="L4202" t="n">
        <v>3</v>
      </c>
      <c r="M4202" t="n">
        <v>2</v>
      </c>
      <c r="N4202" t="n">
        <v>3</v>
      </c>
      <c r="O4202">
        <f>DATE(2026,1,1)-K4202</f>
        <v/>
      </c>
      <c r="P4202">
        <f>IF(G4202&gt;=2,"Repeat","One-time")</f>
        <v/>
      </c>
    </row>
    <row r="4203">
      <c r="A4203" t="inlineStr">
        <is>
          <t>C08621</t>
        </is>
      </c>
      <c r="B4203" t="inlineStr">
        <is>
          <t>Maria Fernandes</t>
        </is>
      </c>
      <c r="C4203" t="inlineStr">
        <is>
          <t>South</t>
        </is>
      </c>
      <c r="D4203" t="inlineStr">
        <is>
          <t>Chennai</t>
        </is>
      </c>
      <c r="E4203" t="inlineStr">
        <is>
          <t>No</t>
        </is>
      </c>
      <c r="F4203" t="inlineStr">
        <is>
          <t>Loyal</t>
        </is>
      </c>
      <c r="G4203" t="n">
        <v>3</v>
      </c>
      <c r="H4203" s="24" t="n">
        <v>22265.71</v>
      </c>
      <c r="I4203" s="24" t="n">
        <v>6086.42</v>
      </c>
      <c r="J4203" s="25" t="n">
        <v>45786</v>
      </c>
      <c r="K4203" s="25" t="n">
        <v>45875</v>
      </c>
      <c r="L4203" t="n">
        <v>3</v>
      </c>
      <c r="M4203" t="n">
        <v>3</v>
      </c>
      <c r="N4203" t="n">
        <v>3</v>
      </c>
      <c r="O4203">
        <f>DATE(2026,1,1)-K4203</f>
        <v/>
      </c>
      <c r="P4203">
        <f>IF(G4203&gt;=2,"Repeat","One-time")</f>
        <v/>
      </c>
    </row>
    <row r="4204">
      <c r="A4204" t="inlineStr">
        <is>
          <t>C00678</t>
        </is>
      </c>
      <c r="B4204" t="inlineStr">
        <is>
          <t>Isha Yadav</t>
        </is>
      </c>
      <c r="C4204" t="inlineStr">
        <is>
          <t>South</t>
        </is>
      </c>
      <c r="D4204" t="inlineStr">
        <is>
          <t>Hyderabad</t>
        </is>
      </c>
      <c r="E4204" t="inlineStr">
        <is>
          <t>No</t>
        </is>
      </c>
      <c r="F4204" t="inlineStr">
        <is>
          <t>At Risk</t>
        </is>
      </c>
      <c r="G4204" t="n">
        <v>9</v>
      </c>
      <c r="H4204" s="24" t="n">
        <v>22256.02</v>
      </c>
      <c r="I4204" s="24" t="n">
        <v>6246.7</v>
      </c>
      <c r="J4204" s="25" t="n">
        <v>44960</v>
      </c>
      <c r="K4204" s="25" t="n">
        <v>45617</v>
      </c>
      <c r="L4204" t="n">
        <v>2</v>
      </c>
      <c r="M4204" t="n">
        <v>5</v>
      </c>
      <c r="N4204" t="n">
        <v>3</v>
      </c>
      <c r="O4204">
        <f>DATE(2026,1,1)-K4204</f>
        <v/>
      </c>
      <c r="P4204">
        <f>IF(G4204&gt;=2,"Repeat","One-time")</f>
        <v/>
      </c>
    </row>
    <row r="4205">
      <c r="A4205" t="inlineStr">
        <is>
          <t>C06921</t>
        </is>
      </c>
      <c r="B4205" t="inlineStr">
        <is>
          <t>Sneha Agarwal</t>
        </is>
      </c>
      <c r="C4205" t="inlineStr">
        <is>
          <t>West</t>
        </is>
      </c>
      <c r="D4205" t="inlineStr">
        <is>
          <t>Mumbai</t>
        </is>
      </c>
      <c r="E4205" t="inlineStr">
        <is>
          <t>No</t>
        </is>
      </c>
      <c r="F4205" t="inlineStr">
        <is>
          <t>Loyal</t>
        </is>
      </c>
      <c r="G4205" t="n">
        <v>3</v>
      </c>
      <c r="H4205" s="24" t="n">
        <v>22255.7</v>
      </c>
      <c r="I4205" s="24" t="n">
        <v>4509.86</v>
      </c>
      <c r="J4205" s="25" t="n">
        <v>45839</v>
      </c>
      <c r="K4205" s="25" t="n">
        <v>45975</v>
      </c>
      <c r="L4205" t="n">
        <v>4</v>
      </c>
      <c r="M4205" t="n">
        <v>3</v>
      </c>
      <c r="N4205" t="n">
        <v>3</v>
      </c>
      <c r="O4205">
        <f>DATE(2026,1,1)-K4205</f>
        <v/>
      </c>
      <c r="P4205">
        <f>IF(G4205&gt;=2,"Repeat","One-time")</f>
        <v/>
      </c>
    </row>
    <row r="4206">
      <c r="A4206" t="inlineStr">
        <is>
          <t>C04027</t>
        </is>
      </c>
      <c r="B4206" t="inlineStr">
        <is>
          <t>Isha Ghosh</t>
        </is>
      </c>
      <c r="C4206" t="inlineStr">
        <is>
          <t>North</t>
        </is>
      </c>
      <c r="D4206" t="inlineStr">
        <is>
          <t>Delhi</t>
        </is>
      </c>
      <c r="E4206" t="inlineStr">
        <is>
          <t>No</t>
        </is>
      </c>
      <c r="F4206" t="inlineStr">
        <is>
          <t>Hibernating</t>
        </is>
      </c>
      <c r="G4206" t="n">
        <v>1</v>
      </c>
      <c r="H4206" s="24" t="n">
        <v>22247.78</v>
      </c>
      <c r="I4206" s="24" t="n">
        <v>2765.76</v>
      </c>
      <c r="J4206" s="25" t="n">
        <v>45365</v>
      </c>
      <c r="K4206" s="25" t="n">
        <v>45365</v>
      </c>
      <c r="L4206" t="n">
        <v>1</v>
      </c>
      <c r="M4206" t="n">
        <v>1</v>
      </c>
      <c r="N4206" t="n">
        <v>3</v>
      </c>
      <c r="O4206">
        <f>DATE(2026,1,1)-K4206</f>
        <v/>
      </c>
      <c r="P4206">
        <f>IF(G4206&gt;=2,"Repeat","One-time")</f>
        <v/>
      </c>
    </row>
    <row r="4207">
      <c r="A4207" t="inlineStr">
        <is>
          <t>C08233</t>
        </is>
      </c>
      <c r="B4207" t="inlineStr">
        <is>
          <t>Ayesha Das</t>
        </is>
      </c>
      <c r="C4207" t="inlineStr">
        <is>
          <t>South</t>
        </is>
      </c>
      <c r="D4207" t="inlineStr">
        <is>
          <t>Chennai</t>
        </is>
      </c>
      <c r="E4207" t="inlineStr">
        <is>
          <t>Yes</t>
        </is>
      </c>
      <c r="F4207" t="inlineStr">
        <is>
          <t>Occasional</t>
        </is>
      </c>
      <c r="G4207" t="n">
        <v>1</v>
      </c>
      <c r="H4207" s="24" t="n">
        <v>22237.75</v>
      </c>
      <c r="I4207" s="24" t="n">
        <v>721.5700000000001</v>
      </c>
      <c r="J4207" s="25" t="n">
        <v>45731</v>
      </c>
      <c r="K4207" s="25" t="n">
        <v>45731</v>
      </c>
      <c r="L4207" t="n">
        <v>2</v>
      </c>
      <c r="M4207" t="n">
        <v>1</v>
      </c>
      <c r="N4207" t="n">
        <v>3</v>
      </c>
      <c r="O4207">
        <f>DATE(2026,1,1)-K4207</f>
        <v/>
      </c>
      <c r="P4207">
        <f>IF(G4207&gt;=2,"Repeat","One-time")</f>
        <v/>
      </c>
    </row>
    <row r="4208">
      <c r="A4208" t="inlineStr">
        <is>
          <t>C03079</t>
        </is>
      </c>
      <c r="B4208" t="inlineStr">
        <is>
          <t>Farhan Gupta</t>
        </is>
      </c>
      <c r="C4208" t="inlineStr">
        <is>
          <t>South</t>
        </is>
      </c>
      <c r="D4208" t="inlineStr">
        <is>
          <t>Hyderabad</t>
        </is>
      </c>
      <c r="E4208" t="inlineStr">
        <is>
          <t>No</t>
        </is>
      </c>
      <c r="F4208" t="inlineStr">
        <is>
          <t>Hibernating</t>
        </is>
      </c>
      <c r="G4208" t="n">
        <v>1</v>
      </c>
      <c r="H4208" s="24" t="n">
        <v>22222.85</v>
      </c>
      <c r="I4208" s="24" t="n">
        <v>1012.08</v>
      </c>
      <c r="J4208" s="25" t="n">
        <v>45238</v>
      </c>
      <c r="K4208" s="25" t="n">
        <v>45238</v>
      </c>
      <c r="L4208" t="n">
        <v>1</v>
      </c>
      <c r="M4208" t="n">
        <v>1</v>
      </c>
      <c r="N4208" t="n">
        <v>3</v>
      </c>
      <c r="O4208">
        <f>DATE(2026,1,1)-K4208</f>
        <v/>
      </c>
      <c r="P4208">
        <f>IF(G4208&gt;=2,"Repeat","One-time")</f>
        <v/>
      </c>
    </row>
    <row r="4209">
      <c r="A4209" t="inlineStr">
        <is>
          <t>C04370</t>
        </is>
      </c>
      <c r="B4209" t="inlineStr">
        <is>
          <t>Varun Iyer</t>
        </is>
      </c>
      <c r="C4209" t="inlineStr">
        <is>
          <t>West</t>
        </is>
      </c>
      <c r="D4209" t="inlineStr">
        <is>
          <t>Pune</t>
        </is>
      </c>
      <c r="E4209" t="inlineStr">
        <is>
          <t>No</t>
        </is>
      </c>
      <c r="F4209" t="inlineStr">
        <is>
          <t>Occasional</t>
        </is>
      </c>
      <c r="G4209" t="n">
        <v>2</v>
      </c>
      <c r="H4209" s="24" t="n">
        <v>22217.96</v>
      </c>
      <c r="I4209" s="24" t="n">
        <v>2976.61</v>
      </c>
      <c r="J4209" s="25" t="n">
        <v>45398</v>
      </c>
      <c r="K4209" s="25" t="n">
        <v>45795</v>
      </c>
      <c r="L4209" t="n">
        <v>3</v>
      </c>
      <c r="M4209" t="n">
        <v>2</v>
      </c>
      <c r="N4209" t="n">
        <v>3</v>
      </c>
      <c r="O4209">
        <f>DATE(2026,1,1)-K4209</f>
        <v/>
      </c>
      <c r="P4209">
        <f>IF(G4209&gt;=2,"Repeat","One-time")</f>
        <v/>
      </c>
    </row>
    <row r="4210">
      <c r="A4210" t="inlineStr">
        <is>
          <t>C05058</t>
        </is>
      </c>
      <c r="B4210" t="inlineStr">
        <is>
          <t>Manish Agarwal</t>
        </is>
      </c>
      <c r="C4210" t="inlineStr">
        <is>
          <t>North</t>
        </is>
      </c>
      <c r="D4210" t="inlineStr">
        <is>
          <t>Delhi</t>
        </is>
      </c>
      <c r="E4210" t="inlineStr">
        <is>
          <t>No</t>
        </is>
      </c>
      <c r="F4210" t="inlineStr">
        <is>
          <t>Loyal</t>
        </is>
      </c>
      <c r="G4210" t="n">
        <v>6</v>
      </c>
      <c r="H4210" s="24" t="n">
        <v>22215.5</v>
      </c>
      <c r="I4210" s="24" t="n">
        <v>2372.5</v>
      </c>
      <c r="J4210" s="25" t="n">
        <v>45491</v>
      </c>
      <c r="K4210" s="25" t="n">
        <v>45779</v>
      </c>
      <c r="L4210" t="n">
        <v>3</v>
      </c>
      <c r="M4210" t="n">
        <v>4</v>
      </c>
      <c r="N4210" t="n">
        <v>3</v>
      </c>
      <c r="O4210">
        <f>DATE(2026,1,1)-K4210</f>
        <v/>
      </c>
      <c r="P4210">
        <f>IF(G4210&gt;=2,"Repeat","One-time")</f>
        <v/>
      </c>
    </row>
    <row r="4211">
      <c r="A4211" t="inlineStr">
        <is>
          <t>C06113</t>
        </is>
      </c>
      <c r="B4211" t="inlineStr">
        <is>
          <t>Pooja Chopra</t>
        </is>
      </c>
      <c r="C4211" t="inlineStr">
        <is>
          <t>North</t>
        </is>
      </c>
      <c r="D4211" t="inlineStr">
        <is>
          <t>Delhi</t>
        </is>
      </c>
      <c r="E4211" t="inlineStr">
        <is>
          <t>No</t>
        </is>
      </c>
      <c r="F4211" t="inlineStr">
        <is>
          <t>Loyal</t>
        </is>
      </c>
      <c r="G4211" t="n">
        <v>7</v>
      </c>
      <c r="H4211" s="24" t="n">
        <v>22212.11</v>
      </c>
      <c r="I4211" s="24" t="n">
        <v>7675.51</v>
      </c>
      <c r="J4211" s="25" t="n">
        <v>45551</v>
      </c>
      <c r="K4211" s="25" t="n">
        <v>45892</v>
      </c>
      <c r="L4211" t="n">
        <v>3</v>
      </c>
      <c r="M4211" t="n">
        <v>4</v>
      </c>
      <c r="N4211" t="n">
        <v>3</v>
      </c>
      <c r="O4211">
        <f>DATE(2026,1,1)-K4211</f>
        <v/>
      </c>
      <c r="P4211">
        <f>IF(G4211&gt;=2,"Repeat","One-time")</f>
        <v/>
      </c>
    </row>
    <row r="4212">
      <c r="A4212" t="inlineStr">
        <is>
          <t>C01023</t>
        </is>
      </c>
      <c r="B4212" t="inlineStr">
        <is>
          <t>Ritu Mishra</t>
        </is>
      </c>
      <c r="C4212" t="inlineStr">
        <is>
          <t>West</t>
        </is>
      </c>
      <c r="D4212" t="inlineStr">
        <is>
          <t>Mumbai</t>
        </is>
      </c>
      <c r="E4212" t="inlineStr">
        <is>
          <t>No</t>
        </is>
      </c>
      <c r="F4212" t="inlineStr">
        <is>
          <t>Hibernating</t>
        </is>
      </c>
      <c r="G4212" t="n">
        <v>2</v>
      </c>
      <c r="H4212" s="24" t="n">
        <v>22192.4</v>
      </c>
      <c r="I4212" s="24" t="n">
        <v>4566.75</v>
      </c>
      <c r="J4212" s="25" t="n">
        <v>44982</v>
      </c>
      <c r="K4212" s="25" t="n">
        <v>45028</v>
      </c>
      <c r="L4212" t="n">
        <v>1</v>
      </c>
      <c r="M4212" t="n">
        <v>2</v>
      </c>
      <c r="N4212" t="n">
        <v>3</v>
      </c>
      <c r="O4212">
        <f>DATE(2026,1,1)-K4212</f>
        <v/>
      </c>
      <c r="P4212">
        <f>IF(G4212&gt;=2,"Repeat","One-time")</f>
        <v/>
      </c>
    </row>
    <row r="4213">
      <c r="A4213" t="inlineStr">
        <is>
          <t>C04532</t>
        </is>
      </c>
      <c r="B4213" t="inlineStr">
        <is>
          <t>Aditya Bose</t>
        </is>
      </c>
      <c r="C4213" t="inlineStr">
        <is>
          <t>South</t>
        </is>
      </c>
      <c r="D4213" t="inlineStr">
        <is>
          <t>Chennai</t>
        </is>
      </c>
      <c r="E4213" t="inlineStr">
        <is>
          <t>Yes</t>
        </is>
      </c>
      <c r="F4213" t="inlineStr">
        <is>
          <t>Loyal</t>
        </is>
      </c>
      <c r="G4213" t="n">
        <v>3</v>
      </c>
      <c r="H4213" s="24" t="n">
        <v>22168.91</v>
      </c>
      <c r="I4213" s="24" t="n">
        <v>1977.78</v>
      </c>
      <c r="J4213" s="25" t="n">
        <v>45434</v>
      </c>
      <c r="K4213" s="25" t="n">
        <v>45983</v>
      </c>
      <c r="L4213" t="n">
        <v>4</v>
      </c>
      <c r="M4213" t="n">
        <v>3</v>
      </c>
      <c r="N4213" t="n">
        <v>3</v>
      </c>
      <c r="O4213">
        <f>DATE(2026,1,1)-K4213</f>
        <v/>
      </c>
      <c r="P4213">
        <f>IF(G4213&gt;=2,"Repeat","One-time")</f>
        <v/>
      </c>
    </row>
    <row r="4214">
      <c r="A4214" t="inlineStr">
        <is>
          <t>C02968</t>
        </is>
      </c>
      <c r="B4214" t="inlineStr">
        <is>
          <t>Suresh Menon</t>
        </is>
      </c>
      <c r="C4214" t="inlineStr">
        <is>
          <t>South</t>
        </is>
      </c>
      <c r="D4214" t="inlineStr">
        <is>
          <t>Bengaluru</t>
        </is>
      </c>
      <c r="E4214" t="inlineStr">
        <is>
          <t>No</t>
        </is>
      </c>
      <c r="F4214" t="inlineStr">
        <is>
          <t>At Risk</t>
        </is>
      </c>
      <c r="G4214" t="n">
        <v>3</v>
      </c>
      <c r="H4214" s="24" t="n">
        <v>22167.23</v>
      </c>
      <c r="I4214" s="24" t="n">
        <v>4128.79</v>
      </c>
      <c r="J4214" s="25" t="n">
        <v>45375</v>
      </c>
      <c r="K4214" s="25" t="n">
        <v>45742</v>
      </c>
      <c r="L4214" t="n">
        <v>2</v>
      </c>
      <c r="M4214" t="n">
        <v>3</v>
      </c>
      <c r="N4214" t="n">
        <v>3</v>
      </c>
      <c r="O4214">
        <f>DATE(2026,1,1)-K4214</f>
        <v/>
      </c>
      <c r="P4214">
        <f>IF(G4214&gt;=2,"Repeat","One-time")</f>
        <v/>
      </c>
    </row>
    <row r="4215">
      <c r="A4215" t="inlineStr">
        <is>
          <t>C10674</t>
        </is>
      </c>
      <c r="B4215" t="inlineStr">
        <is>
          <t>Gurpreet Sharma</t>
        </is>
      </c>
      <c r="C4215" t="inlineStr">
        <is>
          <t>North</t>
        </is>
      </c>
      <c r="D4215" t="inlineStr">
        <is>
          <t>Delhi</t>
        </is>
      </c>
      <c r="E4215" t="inlineStr">
        <is>
          <t>No</t>
        </is>
      </c>
      <c r="F4215" t="inlineStr">
        <is>
          <t>Loyal</t>
        </is>
      </c>
      <c r="G4215" t="n">
        <v>4</v>
      </c>
      <c r="H4215" s="24" t="n">
        <v>22162.04</v>
      </c>
      <c r="I4215" s="24" t="n">
        <v>3648.14</v>
      </c>
      <c r="J4215" s="25" t="n">
        <v>45911</v>
      </c>
      <c r="K4215" s="25" t="n">
        <v>46007</v>
      </c>
      <c r="L4215" t="n">
        <v>5</v>
      </c>
      <c r="M4215" t="n">
        <v>4</v>
      </c>
      <c r="N4215" t="n">
        <v>3</v>
      </c>
      <c r="O4215">
        <f>DATE(2026,1,1)-K4215</f>
        <v/>
      </c>
      <c r="P4215">
        <f>IF(G4215&gt;=2,"Repeat","One-time")</f>
        <v/>
      </c>
    </row>
    <row r="4216">
      <c r="A4216" t="inlineStr">
        <is>
          <t>C05805</t>
        </is>
      </c>
      <c r="B4216" t="inlineStr">
        <is>
          <t>Karan Iyer</t>
        </is>
      </c>
      <c r="C4216" t="inlineStr">
        <is>
          <t>West</t>
        </is>
      </c>
      <c r="D4216" t="inlineStr">
        <is>
          <t>Mumbai</t>
        </is>
      </c>
      <c r="E4216" t="inlineStr">
        <is>
          <t>No</t>
        </is>
      </c>
      <c r="F4216" t="inlineStr">
        <is>
          <t>Loyal</t>
        </is>
      </c>
      <c r="G4216" t="n">
        <v>5</v>
      </c>
      <c r="H4216" s="24" t="n">
        <v>22157.8</v>
      </c>
      <c r="I4216" s="24" t="n">
        <v>4043.36</v>
      </c>
      <c r="J4216" s="25" t="n">
        <v>45755</v>
      </c>
      <c r="K4216" s="25" t="n">
        <v>45951</v>
      </c>
      <c r="L4216" t="n">
        <v>4</v>
      </c>
      <c r="M4216" t="n">
        <v>4</v>
      </c>
      <c r="N4216" t="n">
        <v>3</v>
      </c>
      <c r="O4216">
        <f>DATE(2026,1,1)-K4216</f>
        <v/>
      </c>
      <c r="P4216">
        <f>IF(G4216&gt;=2,"Repeat","One-time")</f>
        <v/>
      </c>
    </row>
    <row r="4217">
      <c r="A4217" t="inlineStr">
        <is>
          <t>C05584</t>
        </is>
      </c>
      <c r="B4217" t="inlineStr">
        <is>
          <t>Aarav Nair</t>
        </is>
      </c>
      <c r="C4217" t="inlineStr">
        <is>
          <t>East</t>
        </is>
      </c>
      <c r="D4217" t="inlineStr">
        <is>
          <t>Jamshedpur</t>
        </is>
      </c>
      <c r="E4217" t="inlineStr">
        <is>
          <t>No</t>
        </is>
      </c>
      <c r="F4217" t="inlineStr">
        <is>
          <t>Occasional</t>
        </is>
      </c>
      <c r="G4217" t="n">
        <v>1</v>
      </c>
      <c r="H4217" s="24" t="n">
        <v>22121.48</v>
      </c>
      <c r="I4217" s="24" t="n">
        <v>1780.48</v>
      </c>
      <c r="J4217" s="25" t="n">
        <v>45855</v>
      </c>
      <c r="K4217" s="25" t="n">
        <v>45855</v>
      </c>
      <c r="L4217" t="n">
        <v>3</v>
      </c>
      <c r="M4217" t="n">
        <v>1</v>
      </c>
      <c r="N4217" t="n">
        <v>3</v>
      </c>
      <c r="O4217">
        <f>DATE(2026,1,1)-K4217</f>
        <v/>
      </c>
      <c r="P4217">
        <f>IF(G4217&gt;=2,"Repeat","One-time")</f>
        <v/>
      </c>
    </row>
    <row r="4218">
      <c r="A4218" t="inlineStr">
        <is>
          <t>C11307</t>
        </is>
      </c>
      <c r="B4218" t="inlineStr">
        <is>
          <t>Pooja Chopra</t>
        </is>
      </c>
      <c r="C4218" t="inlineStr">
        <is>
          <t>West</t>
        </is>
      </c>
      <c r="D4218" t="inlineStr">
        <is>
          <t>Pune</t>
        </is>
      </c>
      <c r="E4218" t="inlineStr">
        <is>
          <t>No</t>
        </is>
      </c>
      <c r="F4218" t="inlineStr">
        <is>
          <t>New</t>
        </is>
      </c>
      <c r="G4218" t="n">
        <v>1</v>
      </c>
      <c r="H4218" s="24" t="n">
        <v>22116.01</v>
      </c>
      <c r="I4218" s="24" t="n">
        <v>272.25</v>
      </c>
      <c r="J4218" s="25" t="n">
        <v>45965</v>
      </c>
      <c r="K4218" s="25" t="n">
        <v>45965</v>
      </c>
      <c r="L4218" t="n">
        <v>4</v>
      </c>
      <c r="M4218" t="n">
        <v>2</v>
      </c>
      <c r="N4218" t="n">
        <v>3</v>
      </c>
      <c r="O4218">
        <f>DATE(2026,1,1)-K4218</f>
        <v/>
      </c>
      <c r="P4218">
        <f>IF(G4218&gt;=2,"Repeat","One-time")</f>
        <v/>
      </c>
    </row>
    <row r="4219">
      <c r="A4219" t="inlineStr">
        <is>
          <t>C03473</t>
        </is>
      </c>
      <c r="B4219" t="inlineStr">
        <is>
          <t>Ayesha Mehta</t>
        </is>
      </c>
      <c r="C4219" t="inlineStr">
        <is>
          <t>West</t>
        </is>
      </c>
      <c r="D4219" t="inlineStr">
        <is>
          <t>Mumbai</t>
        </is>
      </c>
      <c r="E4219" t="inlineStr">
        <is>
          <t>No</t>
        </is>
      </c>
      <c r="F4219" t="inlineStr">
        <is>
          <t>Loyal</t>
        </is>
      </c>
      <c r="G4219" t="n">
        <v>7</v>
      </c>
      <c r="H4219" s="24" t="n">
        <v>22103.38</v>
      </c>
      <c r="I4219" s="24" t="n">
        <v>5804.52</v>
      </c>
      <c r="J4219" s="25" t="n">
        <v>45441</v>
      </c>
      <c r="K4219" s="25" t="n">
        <v>45856</v>
      </c>
      <c r="L4219" t="n">
        <v>3</v>
      </c>
      <c r="M4219" t="n">
        <v>4</v>
      </c>
      <c r="N4219" t="n">
        <v>3</v>
      </c>
      <c r="O4219">
        <f>DATE(2026,1,1)-K4219</f>
        <v/>
      </c>
      <c r="P4219">
        <f>IF(G4219&gt;=2,"Repeat","One-time")</f>
        <v/>
      </c>
    </row>
    <row r="4220">
      <c r="A4220" t="inlineStr">
        <is>
          <t>C05005</t>
        </is>
      </c>
      <c r="B4220" t="inlineStr">
        <is>
          <t>Imran Agarwal</t>
        </is>
      </c>
      <c r="C4220" t="inlineStr">
        <is>
          <t>North</t>
        </is>
      </c>
      <c r="D4220" t="inlineStr">
        <is>
          <t>Chandigarh</t>
        </is>
      </c>
      <c r="E4220" t="inlineStr">
        <is>
          <t>Yes</t>
        </is>
      </c>
      <c r="F4220" t="inlineStr">
        <is>
          <t>Occasional</t>
        </is>
      </c>
      <c r="G4220" t="n">
        <v>2</v>
      </c>
      <c r="H4220" s="24" t="n">
        <v>22091.06</v>
      </c>
      <c r="I4220" s="24" t="n">
        <v>3547.29</v>
      </c>
      <c r="J4220" s="25" t="n">
        <v>45479</v>
      </c>
      <c r="K4220" s="25" t="n">
        <v>45661</v>
      </c>
      <c r="L4220" t="n">
        <v>2</v>
      </c>
      <c r="M4220" t="n">
        <v>2</v>
      </c>
      <c r="N4220" t="n">
        <v>3</v>
      </c>
      <c r="O4220">
        <f>DATE(2026,1,1)-K4220</f>
        <v/>
      </c>
      <c r="P4220">
        <f>IF(G4220&gt;=2,"Repeat","One-time")</f>
        <v/>
      </c>
    </row>
    <row r="4221">
      <c r="A4221" t="inlineStr">
        <is>
          <t>C02003</t>
        </is>
      </c>
      <c r="B4221" t="inlineStr">
        <is>
          <t>Sanjay Shah</t>
        </is>
      </c>
      <c r="C4221" t="inlineStr">
        <is>
          <t>Central</t>
        </is>
      </c>
      <c r="D4221" t="inlineStr">
        <is>
          <t>Raipur</t>
        </is>
      </c>
      <c r="E4221" t="inlineStr">
        <is>
          <t>Yes</t>
        </is>
      </c>
      <c r="F4221" t="inlineStr">
        <is>
          <t>Hibernating</t>
        </is>
      </c>
      <c r="G4221" t="n">
        <v>2</v>
      </c>
      <c r="H4221" s="24" t="n">
        <v>22082.08</v>
      </c>
      <c r="I4221" s="24" t="n">
        <v>1479.33</v>
      </c>
      <c r="J4221" s="25" t="n">
        <v>45164</v>
      </c>
      <c r="K4221" s="25" t="n">
        <v>45440</v>
      </c>
      <c r="L4221" t="n">
        <v>1</v>
      </c>
      <c r="M4221" t="n">
        <v>2</v>
      </c>
      <c r="N4221" t="n">
        <v>3</v>
      </c>
      <c r="O4221">
        <f>DATE(2026,1,1)-K4221</f>
        <v/>
      </c>
      <c r="P4221">
        <f>IF(G4221&gt;=2,"Repeat","One-time")</f>
        <v/>
      </c>
    </row>
    <row r="4222">
      <c r="A4222" t="inlineStr">
        <is>
          <t>C07593</t>
        </is>
      </c>
      <c r="B4222" t="inlineStr">
        <is>
          <t>Harpreet Mehta</t>
        </is>
      </c>
      <c r="C4222" t="inlineStr">
        <is>
          <t>South</t>
        </is>
      </c>
      <c r="D4222" t="inlineStr">
        <is>
          <t>Bengaluru</t>
        </is>
      </c>
      <c r="E4222" t="inlineStr">
        <is>
          <t>No</t>
        </is>
      </c>
      <c r="F4222" t="inlineStr">
        <is>
          <t>Loyal</t>
        </is>
      </c>
      <c r="G4222" t="n">
        <v>3</v>
      </c>
      <c r="H4222" s="24" t="n">
        <v>22043.93</v>
      </c>
      <c r="I4222" s="24" t="n">
        <v>4494.24</v>
      </c>
      <c r="J4222" s="25" t="n">
        <v>45832</v>
      </c>
      <c r="K4222" s="25" t="n">
        <v>45998</v>
      </c>
      <c r="L4222" t="n">
        <v>5</v>
      </c>
      <c r="M4222" t="n">
        <v>3</v>
      </c>
      <c r="N4222" t="n">
        <v>3</v>
      </c>
      <c r="O4222">
        <f>DATE(2026,1,1)-K4222</f>
        <v/>
      </c>
      <c r="P4222">
        <f>IF(G4222&gt;=2,"Repeat","One-time")</f>
        <v/>
      </c>
    </row>
    <row r="4223">
      <c r="A4223" t="inlineStr">
        <is>
          <t>C01104</t>
        </is>
      </c>
      <c r="B4223" t="inlineStr">
        <is>
          <t>Deepak Mukherjee</t>
        </is>
      </c>
      <c r="C4223" t="inlineStr">
        <is>
          <t>West</t>
        </is>
      </c>
      <c r="D4223" t="inlineStr">
        <is>
          <t>Surat</t>
        </is>
      </c>
      <c r="E4223" t="inlineStr">
        <is>
          <t>No</t>
        </is>
      </c>
      <c r="F4223" t="inlineStr">
        <is>
          <t>Loyal</t>
        </is>
      </c>
      <c r="G4223" t="n">
        <v>8</v>
      </c>
      <c r="H4223" s="24" t="n">
        <v>22036.88</v>
      </c>
      <c r="I4223" s="24" t="n">
        <v>6900.72</v>
      </c>
      <c r="J4223" s="25" t="n">
        <v>44995</v>
      </c>
      <c r="K4223" s="25" t="n">
        <v>45921</v>
      </c>
      <c r="L4223" t="n">
        <v>3</v>
      </c>
      <c r="M4223" t="n">
        <v>4</v>
      </c>
      <c r="N4223" t="n">
        <v>3</v>
      </c>
      <c r="O4223">
        <f>DATE(2026,1,1)-K4223</f>
        <v/>
      </c>
      <c r="P4223">
        <f>IF(G4223&gt;=2,"Repeat","One-time")</f>
        <v/>
      </c>
    </row>
    <row r="4224">
      <c r="A4224" t="inlineStr">
        <is>
          <t>C08356</t>
        </is>
      </c>
      <c r="B4224" t="inlineStr">
        <is>
          <t>Riya Ghosh</t>
        </is>
      </c>
      <c r="C4224" t="inlineStr">
        <is>
          <t>North</t>
        </is>
      </c>
      <c r="D4224" t="inlineStr">
        <is>
          <t>Gurugram</t>
        </is>
      </c>
      <c r="E4224" t="inlineStr">
        <is>
          <t>Yes</t>
        </is>
      </c>
      <c r="F4224" t="inlineStr">
        <is>
          <t>Loyal</t>
        </is>
      </c>
      <c r="G4224" t="n">
        <v>5</v>
      </c>
      <c r="H4224" s="24" t="n">
        <v>22035.88</v>
      </c>
      <c r="I4224" s="24" t="n">
        <v>8720.360000000001</v>
      </c>
      <c r="J4224" s="25" t="n">
        <v>45778</v>
      </c>
      <c r="K4224" s="25" t="n">
        <v>45986</v>
      </c>
      <c r="L4224" t="n">
        <v>4</v>
      </c>
      <c r="M4224" t="n">
        <v>4</v>
      </c>
      <c r="N4224" t="n">
        <v>3</v>
      </c>
      <c r="O4224">
        <f>DATE(2026,1,1)-K4224</f>
        <v/>
      </c>
      <c r="P4224">
        <f>IF(G4224&gt;=2,"Repeat","One-time")</f>
        <v/>
      </c>
    </row>
    <row r="4225">
      <c r="A4225" t="inlineStr">
        <is>
          <t>C01168</t>
        </is>
      </c>
      <c r="B4225" t="inlineStr">
        <is>
          <t>Ananya Mehta</t>
        </is>
      </c>
      <c r="C4225" t="inlineStr">
        <is>
          <t>East</t>
        </is>
      </c>
      <c r="D4225" t="inlineStr">
        <is>
          <t>Kolkata</t>
        </is>
      </c>
      <c r="E4225" t="inlineStr">
        <is>
          <t>No</t>
        </is>
      </c>
      <c r="F4225" t="inlineStr">
        <is>
          <t>Hibernating</t>
        </is>
      </c>
      <c r="G4225" t="n">
        <v>2</v>
      </c>
      <c r="H4225" s="24" t="n">
        <v>22035.25</v>
      </c>
      <c r="I4225" s="24" t="n">
        <v>4173</v>
      </c>
      <c r="J4225" s="25" t="n">
        <v>45017</v>
      </c>
      <c r="K4225" s="25" t="n">
        <v>45024</v>
      </c>
      <c r="L4225" t="n">
        <v>1</v>
      </c>
      <c r="M4225" t="n">
        <v>2</v>
      </c>
      <c r="N4225" t="n">
        <v>3</v>
      </c>
      <c r="O4225">
        <f>DATE(2026,1,1)-K4225</f>
        <v/>
      </c>
      <c r="P4225">
        <f>IF(G4225&gt;=2,"Repeat","One-time")</f>
        <v/>
      </c>
    </row>
    <row r="4226">
      <c r="A4226" t="inlineStr">
        <is>
          <t>C07311</t>
        </is>
      </c>
      <c r="B4226" t="inlineStr">
        <is>
          <t>Lakshmi Gupta</t>
        </is>
      </c>
      <c r="C4226" t="inlineStr">
        <is>
          <t>South</t>
        </is>
      </c>
      <c r="D4226" t="inlineStr">
        <is>
          <t>Kochi</t>
        </is>
      </c>
      <c r="E4226" t="inlineStr">
        <is>
          <t>No</t>
        </is>
      </c>
      <c r="F4226" t="inlineStr">
        <is>
          <t>Occasional</t>
        </is>
      </c>
      <c r="G4226" t="n">
        <v>2</v>
      </c>
      <c r="H4226" s="24" t="n">
        <v>22024.35</v>
      </c>
      <c r="I4226" s="24" t="n">
        <v>1003.92</v>
      </c>
      <c r="J4226" s="25" t="n">
        <v>45707</v>
      </c>
      <c r="K4226" s="25" t="n">
        <v>45847</v>
      </c>
      <c r="L4226" t="n">
        <v>3</v>
      </c>
      <c r="M4226" t="n">
        <v>2</v>
      </c>
      <c r="N4226" t="n">
        <v>3</v>
      </c>
      <c r="O4226">
        <f>DATE(2026,1,1)-K4226</f>
        <v/>
      </c>
      <c r="P4226">
        <f>IF(G4226&gt;=2,"Repeat","One-time")</f>
        <v/>
      </c>
    </row>
    <row r="4227">
      <c r="A4227" t="inlineStr">
        <is>
          <t>C02584</t>
        </is>
      </c>
      <c r="B4227" t="inlineStr">
        <is>
          <t>Deepak Banerjee</t>
        </is>
      </c>
      <c r="C4227" t="inlineStr">
        <is>
          <t>East</t>
        </is>
      </c>
      <c r="D4227" t="inlineStr">
        <is>
          <t>Guwahati</t>
        </is>
      </c>
      <c r="E4227" t="inlineStr">
        <is>
          <t>No</t>
        </is>
      </c>
      <c r="F4227" t="inlineStr">
        <is>
          <t>Loyal</t>
        </is>
      </c>
      <c r="G4227" t="n">
        <v>3</v>
      </c>
      <c r="H4227" s="24" t="n">
        <v>22023.18</v>
      </c>
      <c r="I4227" s="24" t="n">
        <v>3910.98</v>
      </c>
      <c r="J4227" s="25" t="n">
        <v>45196</v>
      </c>
      <c r="K4227" s="25" t="n">
        <v>45883</v>
      </c>
      <c r="L4227" t="n">
        <v>3</v>
      </c>
      <c r="M4227" t="n">
        <v>3</v>
      </c>
      <c r="N4227" t="n">
        <v>3</v>
      </c>
      <c r="O4227">
        <f>DATE(2026,1,1)-K4227</f>
        <v/>
      </c>
      <c r="P4227">
        <f>IF(G4227&gt;=2,"Repeat","One-time")</f>
        <v/>
      </c>
    </row>
    <row r="4228">
      <c r="A4228" t="inlineStr">
        <is>
          <t>C06046</t>
        </is>
      </c>
      <c r="B4228" t="inlineStr">
        <is>
          <t>Divya Yadav</t>
        </is>
      </c>
      <c r="C4228" t="inlineStr">
        <is>
          <t>South</t>
        </is>
      </c>
      <c r="D4228" t="inlineStr">
        <is>
          <t>Chennai</t>
        </is>
      </c>
      <c r="E4228" t="inlineStr">
        <is>
          <t>Yes</t>
        </is>
      </c>
      <c r="F4228" t="inlineStr">
        <is>
          <t>Occasional</t>
        </is>
      </c>
      <c r="G4228" t="n">
        <v>1</v>
      </c>
      <c r="H4228" s="24" t="n">
        <v>22009.83</v>
      </c>
      <c r="I4228" s="24" t="n">
        <v>277.17</v>
      </c>
      <c r="J4228" s="25" t="n">
        <v>45640</v>
      </c>
      <c r="K4228" s="25" t="n">
        <v>45640</v>
      </c>
      <c r="L4228" t="n">
        <v>2</v>
      </c>
      <c r="M4228" t="n">
        <v>1</v>
      </c>
      <c r="N4228" t="n">
        <v>3</v>
      </c>
      <c r="O4228">
        <f>DATE(2026,1,1)-K4228</f>
        <v/>
      </c>
      <c r="P4228">
        <f>IF(G4228&gt;=2,"Repeat","One-time")</f>
        <v/>
      </c>
    </row>
    <row r="4229">
      <c r="A4229" t="inlineStr">
        <is>
          <t>C06864</t>
        </is>
      </c>
      <c r="B4229" t="inlineStr">
        <is>
          <t>Shreya Khan</t>
        </is>
      </c>
      <c r="C4229" t="inlineStr">
        <is>
          <t>South</t>
        </is>
      </c>
      <c r="D4229" t="inlineStr">
        <is>
          <t>Bengaluru</t>
        </is>
      </c>
      <c r="E4229" t="inlineStr">
        <is>
          <t>Yes</t>
        </is>
      </c>
      <c r="F4229" t="inlineStr">
        <is>
          <t>Occasional</t>
        </is>
      </c>
      <c r="G4229" t="n">
        <v>2</v>
      </c>
      <c r="H4229" s="24" t="n">
        <v>21997.7</v>
      </c>
      <c r="I4229" s="24" t="n">
        <v>2498.26</v>
      </c>
      <c r="J4229" s="25" t="n">
        <v>45759</v>
      </c>
      <c r="K4229" s="25" t="n">
        <v>45953</v>
      </c>
      <c r="L4229" t="n">
        <v>4</v>
      </c>
      <c r="M4229" t="n">
        <v>2</v>
      </c>
      <c r="N4229" t="n">
        <v>3</v>
      </c>
      <c r="O4229">
        <f>DATE(2026,1,1)-K4229</f>
        <v/>
      </c>
      <c r="P4229">
        <f>IF(G4229&gt;=2,"Repeat","One-time")</f>
        <v/>
      </c>
    </row>
    <row r="4230">
      <c r="A4230" t="inlineStr">
        <is>
          <t>C05872</t>
        </is>
      </c>
      <c r="B4230" t="inlineStr">
        <is>
          <t>Maria Sinha</t>
        </is>
      </c>
      <c r="C4230" t="inlineStr">
        <is>
          <t>North</t>
        </is>
      </c>
      <c r="D4230" t="inlineStr">
        <is>
          <t>Delhi</t>
        </is>
      </c>
      <c r="E4230" t="inlineStr">
        <is>
          <t>No</t>
        </is>
      </c>
      <c r="F4230" t="inlineStr">
        <is>
          <t>Occasional</t>
        </is>
      </c>
      <c r="G4230" t="n">
        <v>1</v>
      </c>
      <c r="H4230" s="24" t="n">
        <v>21985.81</v>
      </c>
      <c r="I4230" s="24" t="n">
        <v>2673.28</v>
      </c>
      <c r="J4230" s="25" t="n">
        <v>45507</v>
      </c>
      <c r="K4230" s="25" t="n">
        <v>45507</v>
      </c>
      <c r="L4230" t="n">
        <v>2</v>
      </c>
      <c r="M4230" t="n">
        <v>1</v>
      </c>
      <c r="N4230" t="n">
        <v>3</v>
      </c>
      <c r="O4230">
        <f>DATE(2026,1,1)-K4230</f>
        <v/>
      </c>
      <c r="P4230">
        <f>IF(G4230&gt;=2,"Repeat","One-time")</f>
        <v/>
      </c>
    </row>
    <row r="4231">
      <c r="A4231" t="inlineStr">
        <is>
          <t>C03938</t>
        </is>
      </c>
      <c r="B4231" t="inlineStr">
        <is>
          <t>Manish Sharma</t>
        </is>
      </c>
      <c r="C4231" t="inlineStr">
        <is>
          <t>South</t>
        </is>
      </c>
      <c r="D4231" t="inlineStr">
        <is>
          <t>Bengaluru</t>
        </is>
      </c>
      <c r="E4231" t="inlineStr">
        <is>
          <t>Yes</t>
        </is>
      </c>
      <c r="F4231" t="inlineStr">
        <is>
          <t>At Risk</t>
        </is>
      </c>
      <c r="G4231" t="n">
        <v>8</v>
      </c>
      <c r="H4231" s="24" t="n">
        <v>21951.63</v>
      </c>
      <c r="I4231" s="24" t="n">
        <v>5534.11</v>
      </c>
      <c r="J4231" s="25" t="n">
        <v>45310</v>
      </c>
      <c r="K4231" s="25" t="n">
        <v>45505</v>
      </c>
      <c r="L4231" t="n">
        <v>2</v>
      </c>
      <c r="M4231" t="n">
        <v>4</v>
      </c>
      <c r="N4231" t="n">
        <v>3</v>
      </c>
      <c r="O4231">
        <f>DATE(2026,1,1)-K4231</f>
        <v/>
      </c>
      <c r="P4231">
        <f>IF(G4231&gt;=2,"Repeat","One-time")</f>
        <v/>
      </c>
    </row>
    <row r="4232">
      <c r="A4232" t="inlineStr">
        <is>
          <t>C03488</t>
        </is>
      </c>
      <c r="B4232" t="inlineStr">
        <is>
          <t>Imran Agarwal</t>
        </is>
      </c>
      <c r="C4232" t="inlineStr">
        <is>
          <t>North</t>
        </is>
      </c>
      <c r="D4232" t="inlineStr">
        <is>
          <t>Gurugram</t>
        </is>
      </c>
      <c r="E4232" t="inlineStr">
        <is>
          <t>No</t>
        </is>
      </c>
      <c r="F4232" t="inlineStr">
        <is>
          <t>At Risk</t>
        </is>
      </c>
      <c r="G4232" t="n">
        <v>5</v>
      </c>
      <c r="H4232" s="24" t="n">
        <v>21947.21</v>
      </c>
      <c r="I4232" s="24" t="n">
        <v>7048.97</v>
      </c>
      <c r="J4232" s="25" t="n">
        <v>45297</v>
      </c>
      <c r="K4232" s="25" t="n">
        <v>45503</v>
      </c>
      <c r="L4232" t="n">
        <v>2</v>
      </c>
      <c r="M4232" t="n">
        <v>4</v>
      </c>
      <c r="N4232" t="n">
        <v>3</v>
      </c>
      <c r="O4232">
        <f>DATE(2026,1,1)-K4232</f>
        <v/>
      </c>
      <c r="P4232">
        <f>IF(G4232&gt;=2,"Repeat","One-time")</f>
        <v/>
      </c>
    </row>
    <row r="4233">
      <c r="A4233" t="inlineStr">
        <is>
          <t>C01319</t>
        </is>
      </c>
      <c r="B4233" t="inlineStr">
        <is>
          <t>Ananya Patel</t>
        </is>
      </c>
      <c r="C4233" t="inlineStr">
        <is>
          <t>East</t>
        </is>
      </c>
      <c r="D4233" t="inlineStr">
        <is>
          <t>Kolkata</t>
        </is>
      </c>
      <c r="E4233" t="inlineStr">
        <is>
          <t>Yes</t>
        </is>
      </c>
      <c r="F4233" t="inlineStr">
        <is>
          <t>At Risk</t>
        </is>
      </c>
      <c r="G4233" t="n">
        <v>4</v>
      </c>
      <c r="H4233" s="24" t="n">
        <v>21935.66</v>
      </c>
      <c r="I4233" s="24" t="n">
        <v>3042.66</v>
      </c>
      <c r="J4233" s="25" t="n">
        <v>44996</v>
      </c>
      <c r="K4233" s="25" t="n">
        <v>45574</v>
      </c>
      <c r="L4233" t="n">
        <v>2</v>
      </c>
      <c r="M4233" t="n">
        <v>3</v>
      </c>
      <c r="N4233" t="n">
        <v>3</v>
      </c>
      <c r="O4233">
        <f>DATE(2026,1,1)-K4233</f>
        <v/>
      </c>
      <c r="P4233">
        <f>IF(G4233&gt;=2,"Repeat","One-time")</f>
        <v/>
      </c>
    </row>
    <row r="4234">
      <c r="A4234" t="inlineStr">
        <is>
          <t>C08787</t>
        </is>
      </c>
      <c r="B4234" t="inlineStr">
        <is>
          <t>Priya Thakur</t>
        </is>
      </c>
      <c r="C4234" t="inlineStr">
        <is>
          <t>North</t>
        </is>
      </c>
      <c r="D4234" t="inlineStr">
        <is>
          <t>Lucknow</t>
        </is>
      </c>
      <c r="E4234" t="inlineStr">
        <is>
          <t>No</t>
        </is>
      </c>
      <c r="F4234" t="inlineStr">
        <is>
          <t>Loyal</t>
        </is>
      </c>
      <c r="G4234" t="n">
        <v>8</v>
      </c>
      <c r="H4234" s="24" t="n">
        <v>21929.22</v>
      </c>
      <c r="I4234" s="24" t="n">
        <v>6808.72</v>
      </c>
      <c r="J4234" s="25" t="n">
        <v>45758</v>
      </c>
      <c r="K4234" s="25" t="n">
        <v>46022</v>
      </c>
      <c r="L4234" t="n">
        <v>5</v>
      </c>
      <c r="M4234" t="n">
        <v>5</v>
      </c>
      <c r="N4234" t="n">
        <v>3</v>
      </c>
      <c r="O4234">
        <f>DATE(2026,1,1)-K4234</f>
        <v/>
      </c>
      <c r="P4234">
        <f>IF(G4234&gt;=2,"Repeat","One-time")</f>
        <v/>
      </c>
    </row>
    <row r="4235">
      <c r="A4235" t="inlineStr">
        <is>
          <t>C10532</t>
        </is>
      </c>
      <c r="B4235" t="inlineStr">
        <is>
          <t>Aarav Yadav</t>
        </is>
      </c>
      <c r="C4235" t="inlineStr">
        <is>
          <t>South</t>
        </is>
      </c>
      <c r="D4235" t="inlineStr">
        <is>
          <t>Bengaluru</t>
        </is>
      </c>
      <c r="E4235" t="inlineStr">
        <is>
          <t>No</t>
        </is>
      </c>
      <c r="F4235" t="inlineStr">
        <is>
          <t>New</t>
        </is>
      </c>
      <c r="G4235" t="n">
        <v>1</v>
      </c>
      <c r="H4235" s="24" t="n">
        <v>21925.77</v>
      </c>
      <c r="I4235" s="24" t="n">
        <v>752.12</v>
      </c>
      <c r="J4235" s="25" t="n">
        <v>45961</v>
      </c>
      <c r="K4235" s="25" t="n">
        <v>45961</v>
      </c>
      <c r="L4235" t="n">
        <v>4</v>
      </c>
      <c r="M4235" t="n">
        <v>2</v>
      </c>
      <c r="N4235" t="n">
        <v>3</v>
      </c>
      <c r="O4235">
        <f>DATE(2026,1,1)-K4235</f>
        <v/>
      </c>
      <c r="P4235">
        <f>IF(G4235&gt;=2,"Repeat","One-time")</f>
        <v/>
      </c>
    </row>
    <row r="4236">
      <c r="A4236" t="inlineStr">
        <is>
          <t>C06590</t>
        </is>
      </c>
      <c r="B4236" t="inlineStr">
        <is>
          <t>Lakshmi Iyer</t>
        </is>
      </c>
      <c r="C4236" t="inlineStr">
        <is>
          <t>West</t>
        </is>
      </c>
      <c r="D4236" t="inlineStr">
        <is>
          <t>Surat</t>
        </is>
      </c>
      <c r="E4236" t="inlineStr">
        <is>
          <t>No</t>
        </is>
      </c>
      <c r="F4236" t="inlineStr">
        <is>
          <t>Loyal</t>
        </is>
      </c>
      <c r="G4236" t="n">
        <v>3</v>
      </c>
      <c r="H4236" s="24" t="n">
        <v>21922.36</v>
      </c>
      <c r="I4236" s="24" t="n">
        <v>7222.23</v>
      </c>
      <c r="J4236" s="25" t="n">
        <v>45856</v>
      </c>
      <c r="K4236" s="25" t="n">
        <v>45936</v>
      </c>
      <c r="L4236" t="n">
        <v>4</v>
      </c>
      <c r="M4236" t="n">
        <v>3</v>
      </c>
      <c r="N4236" t="n">
        <v>3</v>
      </c>
      <c r="O4236">
        <f>DATE(2026,1,1)-K4236</f>
        <v/>
      </c>
      <c r="P4236">
        <f>IF(G4236&gt;=2,"Repeat","One-time")</f>
        <v/>
      </c>
    </row>
    <row r="4237">
      <c r="A4237" t="inlineStr">
        <is>
          <t>C07512</t>
        </is>
      </c>
      <c r="B4237" t="inlineStr">
        <is>
          <t>Joseph Mehta</t>
        </is>
      </c>
      <c r="C4237" t="inlineStr">
        <is>
          <t>North</t>
        </is>
      </c>
      <c r="D4237" t="inlineStr">
        <is>
          <t>Gurugram</t>
        </is>
      </c>
      <c r="E4237" t="inlineStr">
        <is>
          <t>No</t>
        </is>
      </c>
      <c r="F4237" t="inlineStr">
        <is>
          <t>Loyal</t>
        </is>
      </c>
      <c r="G4237" t="n">
        <v>6</v>
      </c>
      <c r="H4237" s="24" t="n">
        <v>21905.59</v>
      </c>
      <c r="I4237" s="24" t="n">
        <v>4306.39</v>
      </c>
      <c r="J4237" s="25" t="n">
        <v>45767</v>
      </c>
      <c r="K4237" s="25" t="n">
        <v>45973</v>
      </c>
      <c r="L4237" t="n">
        <v>4</v>
      </c>
      <c r="M4237" t="n">
        <v>4</v>
      </c>
      <c r="N4237" t="n">
        <v>3</v>
      </c>
      <c r="O4237">
        <f>DATE(2026,1,1)-K4237</f>
        <v/>
      </c>
      <c r="P4237">
        <f>IF(G4237&gt;=2,"Repeat","One-time")</f>
        <v/>
      </c>
    </row>
    <row r="4238">
      <c r="A4238" t="inlineStr">
        <is>
          <t>C00620</t>
        </is>
      </c>
      <c r="B4238" t="inlineStr">
        <is>
          <t>Joseph Agarwal</t>
        </is>
      </c>
      <c r="C4238" t="inlineStr">
        <is>
          <t>North</t>
        </is>
      </c>
      <c r="D4238" t="inlineStr">
        <is>
          <t>Delhi</t>
        </is>
      </c>
      <c r="E4238" t="inlineStr">
        <is>
          <t>No</t>
        </is>
      </c>
      <c r="F4238" t="inlineStr">
        <is>
          <t>Loyal</t>
        </is>
      </c>
      <c r="G4238" t="n">
        <v>8</v>
      </c>
      <c r="H4238" s="24" t="n">
        <v>21904.03</v>
      </c>
      <c r="I4238" s="24" t="n">
        <v>8207.02</v>
      </c>
      <c r="J4238" s="25" t="n">
        <v>45047</v>
      </c>
      <c r="K4238" s="25" t="n">
        <v>45977</v>
      </c>
      <c r="L4238" t="n">
        <v>4</v>
      </c>
      <c r="M4238" t="n">
        <v>4</v>
      </c>
      <c r="N4238" t="n">
        <v>3</v>
      </c>
      <c r="O4238">
        <f>DATE(2026,1,1)-K4238</f>
        <v/>
      </c>
      <c r="P4238">
        <f>IF(G4238&gt;=2,"Repeat","One-time")</f>
        <v/>
      </c>
    </row>
    <row r="4239">
      <c r="A4239" t="inlineStr">
        <is>
          <t>C09169</t>
        </is>
      </c>
      <c r="B4239" t="inlineStr">
        <is>
          <t>Maria Patel</t>
        </is>
      </c>
      <c r="C4239" t="inlineStr">
        <is>
          <t>East</t>
        </is>
      </c>
      <c r="D4239" t="inlineStr">
        <is>
          <t>Bhubaneswar</t>
        </is>
      </c>
      <c r="E4239" t="inlineStr">
        <is>
          <t>No</t>
        </is>
      </c>
      <c r="F4239" t="inlineStr">
        <is>
          <t>New</t>
        </is>
      </c>
      <c r="G4239" t="n">
        <v>1</v>
      </c>
      <c r="H4239" s="24" t="n">
        <v>21894.39</v>
      </c>
      <c r="I4239" s="24" t="n">
        <v>1736.53</v>
      </c>
      <c r="J4239" s="25" t="n">
        <v>45957</v>
      </c>
      <c r="K4239" s="25" t="n">
        <v>45957</v>
      </c>
      <c r="L4239" t="n">
        <v>4</v>
      </c>
      <c r="M4239" t="n">
        <v>1</v>
      </c>
      <c r="N4239" t="n">
        <v>3</v>
      </c>
      <c r="O4239">
        <f>DATE(2026,1,1)-K4239</f>
        <v/>
      </c>
      <c r="P4239">
        <f>IF(G4239&gt;=2,"Repeat","One-time")</f>
        <v/>
      </c>
    </row>
    <row r="4240">
      <c r="A4240" t="inlineStr">
        <is>
          <t>C09887</t>
        </is>
      </c>
      <c r="B4240" t="inlineStr">
        <is>
          <t>Nikhil Patel</t>
        </is>
      </c>
      <c r="C4240" t="inlineStr">
        <is>
          <t>Central</t>
        </is>
      </c>
      <c r="D4240" t="inlineStr">
        <is>
          <t>Indore</t>
        </is>
      </c>
      <c r="E4240" t="inlineStr">
        <is>
          <t>Yes</t>
        </is>
      </c>
      <c r="F4240" t="inlineStr">
        <is>
          <t>Loyal</t>
        </is>
      </c>
      <c r="G4240" t="n">
        <v>3</v>
      </c>
      <c r="H4240" s="24" t="n">
        <v>21889.69</v>
      </c>
      <c r="I4240" s="24" t="n">
        <v>4406.75</v>
      </c>
      <c r="J4240" s="25" t="n">
        <v>45893</v>
      </c>
      <c r="K4240" s="25" t="n">
        <v>46013</v>
      </c>
      <c r="L4240" t="n">
        <v>5</v>
      </c>
      <c r="M4240" t="n">
        <v>3</v>
      </c>
      <c r="N4240" t="n">
        <v>3</v>
      </c>
      <c r="O4240">
        <f>DATE(2026,1,1)-K4240</f>
        <v/>
      </c>
      <c r="P4240">
        <f>IF(G4240&gt;=2,"Repeat","One-time")</f>
        <v/>
      </c>
    </row>
    <row r="4241">
      <c r="A4241" t="inlineStr">
        <is>
          <t>C05197</t>
        </is>
      </c>
      <c r="B4241" t="inlineStr">
        <is>
          <t>Ayesha Bose</t>
        </is>
      </c>
      <c r="C4241" t="inlineStr">
        <is>
          <t>East</t>
        </is>
      </c>
      <c r="D4241" t="inlineStr">
        <is>
          <t>Kolkata</t>
        </is>
      </c>
      <c r="E4241" t="inlineStr">
        <is>
          <t>Yes</t>
        </is>
      </c>
      <c r="F4241" t="inlineStr">
        <is>
          <t>Loyal</t>
        </is>
      </c>
      <c r="G4241" t="n">
        <v>4</v>
      </c>
      <c r="H4241" s="24" t="n">
        <v>21878.66</v>
      </c>
      <c r="I4241" s="24" t="n">
        <v>4264.29</v>
      </c>
      <c r="J4241" s="25" t="n">
        <v>45515</v>
      </c>
      <c r="K4241" s="25" t="n">
        <v>45789</v>
      </c>
      <c r="L4241" t="n">
        <v>3</v>
      </c>
      <c r="M4241" t="n">
        <v>3</v>
      </c>
      <c r="N4241" t="n">
        <v>3</v>
      </c>
      <c r="O4241">
        <f>DATE(2026,1,1)-K4241</f>
        <v/>
      </c>
      <c r="P4241">
        <f>IF(G4241&gt;=2,"Repeat","One-time")</f>
        <v/>
      </c>
    </row>
    <row r="4242">
      <c r="A4242" t="inlineStr">
        <is>
          <t>C09078</t>
        </is>
      </c>
      <c r="B4242" t="inlineStr">
        <is>
          <t>Karan Agarwal</t>
        </is>
      </c>
      <c r="C4242" t="inlineStr">
        <is>
          <t>West</t>
        </is>
      </c>
      <c r="D4242" t="inlineStr">
        <is>
          <t>Surat</t>
        </is>
      </c>
      <c r="E4242" t="inlineStr">
        <is>
          <t>Yes</t>
        </is>
      </c>
      <c r="F4242" t="inlineStr">
        <is>
          <t>Loyal</t>
        </is>
      </c>
      <c r="G4242" t="n">
        <v>5</v>
      </c>
      <c r="H4242" s="24" t="n">
        <v>21868.43</v>
      </c>
      <c r="I4242" s="24" t="n">
        <v>8855.35</v>
      </c>
      <c r="J4242" s="25" t="n">
        <v>45786</v>
      </c>
      <c r="K4242" s="25" t="n">
        <v>45954</v>
      </c>
      <c r="L4242" t="n">
        <v>4</v>
      </c>
      <c r="M4242" t="n">
        <v>4</v>
      </c>
      <c r="N4242" t="n">
        <v>3</v>
      </c>
      <c r="O4242">
        <f>DATE(2026,1,1)-K4242</f>
        <v/>
      </c>
      <c r="P4242">
        <f>IF(G4242&gt;=2,"Repeat","One-time")</f>
        <v/>
      </c>
    </row>
    <row r="4243">
      <c r="A4243" t="inlineStr">
        <is>
          <t>C08346</t>
        </is>
      </c>
      <c r="B4243" t="inlineStr">
        <is>
          <t>Kavya Kumar</t>
        </is>
      </c>
      <c r="C4243" t="inlineStr">
        <is>
          <t>East</t>
        </is>
      </c>
      <c r="D4243" t="inlineStr">
        <is>
          <t>Patna</t>
        </is>
      </c>
      <c r="E4243" t="inlineStr">
        <is>
          <t>No</t>
        </is>
      </c>
      <c r="F4243" t="inlineStr">
        <is>
          <t>Loyal</t>
        </is>
      </c>
      <c r="G4243" t="n">
        <v>3</v>
      </c>
      <c r="H4243" s="24" t="n">
        <v>21860</v>
      </c>
      <c r="I4243" s="24" t="n">
        <v>4990.98</v>
      </c>
      <c r="J4243" s="25" t="n">
        <v>45725</v>
      </c>
      <c r="K4243" s="25" t="n">
        <v>45871</v>
      </c>
      <c r="L4243" t="n">
        <v>3</v>
      </c>
      <c r="M4243" t="n">
        <v>3</v>
      </c>
      <c r="N4243" t="n">
        <v>3</v>
      </c>
      <c r="O4243">
        <f>DATE(2026,1,1)-K4243</f>
        <v/>
      </c>
      <c r="P4243">
        <f>IF(G4243&gt;=2,"Repeat","One-time")</f>
        <v/>
      </c>
    </row>
    <row r="4244">
      <c r="A4244" t="inlineStr">
        <is>
          <t>C09666</t>
        </is>
      </c>
      <c r="B4244" t="inlineStr">
        <is>
          <t>Manish Rao</t>
        </is>
      </c>
      <c r="C4244" t="inlineStr">
        <is>
          <t>East</t>
        </is>
      </c>
      <c r="D4244" t="inlineStr">
        <is>
          <t>Guwahati</t>
        </is>
      </c>
      <c r="E4244" t="inlineStr">
        <is>
          <t>No</t>
        </is>
      </c>
      <c r="F4244" t="inlineStr">
        <is>
          <t>Loyal</t>
        </is>
      </c>
      <c r="G4244" t="n">
        <v>5</v>
      </c>
      <c r="H4244" s="24" t="n">
        <v>21809.22</v>
      </c>
      <c r="I4244" s="24" t="n">
        <v>6944.03</v>
      </c>
      <c r="J4244" s="25" t="n">
        <v>45845</v>
      </c>
      <c r="K4244" s="25" t="n">
        <v>46008</v>
      </c>
      <c r="L4244" t="n">
        <v>5</v>
      </c>
      <c r="M4244" t="n">
        <v>4</v>
      </c>
      <c r="N4244" t="n">
        <v>3</v>
      </c>
      <c r="O4244">
        <f>DATE(2026,1,1)-K4244</f>
        <v/>
      </c>
      <c r="P4244">
        <f>IF(G4244&gt;=2,"Repeat","One-time")</f>
        <v/>
      </c>
    </row>
    <row r="4245">
      <c r="A4245" t="inlineStr">
        <is>
          <t>C02232</t>
        </is>
      </c>
      <c r="B4245" t="inlineStr">
        <is>
          <t>Aarav Mishra</t>
        </is>
      </c>
      <c r="C4245" t="inlineStr">
        <is>
          <t>Central</t>
        </is>
      </c>
      <c r="D4245" t="inlineStr">
        <is>
          <t>Bhopal</t>
        </is>
      </c>
      <c r="E4245" t="inlineStr">
        <is>
          <t>No</t>
        </is>
      </c>
      <c r="F4245" t="inlineStr">
        <is>
          <t>Loyal</t>
        </is>
      </c>
      <c r="G4245" t="n">
        <v>6</v>
      </c>
      <c r="H4245" s="24" t="n">
        <v>21808.7</v>
      </c>
      <c r="I4245" s="24" t="n">
        <v>4923.22</v>
      </c>
      <c r="J4245" s="25" t="n">
        <v>45356</v>
      </c>
      <c r="K4245" s="25" t="n">
        <v>45990</v>
      </c>
      <c r="L4245" t="n">
        <v>5</v>
      </c>
      <c r="M4245" t="n">
        <v>4</v>
      </c>
      <c r="N4245" t="n">
        <v>3</v>
      </c>
      <c r="O4245">
        <f>DATE(2026,1,1)-K4245</f>
        <v/>
      </c>
      <c r="P4245">
        <f>IF(G4245&gt;=2,"Repeat","One-time")</f>
        <v/>
      </c>
    </row>
    <row r="4246">
      <c r="A4246" t="inlineStr">
        <is>
          <t>C05021</t>
        </is>
      </c>
      <c r="B4246" t="inlineStr">
        <is>
          <t>Deepak Kumar</t>
        </is>
      </c>
      <c r="C4246" t="inlineStr">
        <is>
          <t>East</t>
        </is>
      </c>
      <c r="D4246" t="inlineStr">
        <is>
          <t>Kolkata</t>
        </is>
      </c>
      <c r="E4246" t="inlineStr">
        <is>
          <t>No</t>
        </is>
      </c>
      <c r="F4246" t="inlineStr">
        <is>
          <t>At Risk</t>
        </is>
      </c>
      <c r="G4246" t="n">
        <v>3</v>
      </c>
      <c r="H4246" s="24" t="n">
        <v>21796.26</v>
      </c>
      <c r="I4246" s="24" t="n">
        <v>3811.56</v>
      </c>
      <c r="J4246" s="25" t="n">
        <v>45422</v>
      </c>
      <c r="K4246" s="25" t="n">
        <v>45543</v>
      </c>
      <c r="L4246" t="n">
        <v>2</v>
      </c>
      <c r="M4246" t="n">
        <v>3</v>
      </c>
      <c r="N4246" t="n">
        <v>3</v>
      </c>
      <c r="O4246">
        <f>DATE(2026,1,1)-K4246</f>
        <v/>
      </c>
      <c r="P4246">
        <f>IF(G4246&gt;=2,"Repeat","One-time")</f>
        <v/>
      </c>
    </row>
    <row r="4247">
      <c r="A4247" t="inlineStr">
        <is>
          <t>C03552</t>
        </is>
      </c>
      <c r="B4247" t="inlineStr">
        <is>
          <t>Abhishek Chopra</t>
        </is>
      </c>
      <c r="C4247" t="inlineStr">
        <is>
          <t>North</t>
        </is>
      </c>
      <c r="D4247" t="inlineStr">
        <is>
          <t>Jaipur</t>
        </is>
      </c>
      <c r="E4247" t="inlineStr">
        <is>
          <t>No</t>
        </is>
      </c>
      <c r="F4247" t="inlineStr">
        <is>
          <t>Loyal</t>
        </is>
      </c>
      <c r="G4247" t="n">
        <v>8</v>
      </c>
      <c r="H4247" s="24" t="n">
        <v>21792.75</v>
      </c>
      <c r="I4247" s="24" t="n">
        <v>7853.66</v>
      </c>
      <c r="J4247" s="25" t="n">
        <v>45278</v>
      </c>
      <c r="K4247" s="25" t="n">
        <v>45963</v>
      </c>
      <c r="L4247" t="n">
        <v>4</v>
      </c>
      <c r="M4247" t="n">
        <v>4</v>
      </c>
      <c r="N4247" t="n">
        <v>3</v>
      </c>
      <c r="O4247">
        <f>DATE(2026,1,1)-K4247</f>
        <v/>
      </c>
      <c r="P4247">
        <f>IF(G4247&gt;=2,"Repeat","One-time")</f>
        <v/>
      </c>
    </row>
    <row r="4248">
      <c r="A4248" t="inlineStr">
        <is>
          <t>C04244</t>
        </is>
      </c>
      <c r="B4248" t="inlineStr">
        <is>
          <t>Farhan Sinha</t>
        </is>
      </c>
      <c r="C4248" t="inlineStr">
        <is>
          <t>South</t>
        </is>
      </c>
      <c r="D4248" t="inlineStr">
        <is>
          <t>Bengaluru</t>
        </is>
      </c>
      <c r="E4248" t="inlineStr">
        <is>
          <t>No</t>
        </is>
      </c>
      <c r="F4248" t="inlineStr">
        <is>
          <t>Loyal</t>
        </is>
      </c>
      <c r="G4248" t="n">
        <v>4</v>
      </c>
      <c r="H4248" s="24" t="n">
        <v>21782.25</v>
      </c>
      <c r="I4248" s="24" t="n">
        <v>3687.18</v>
      </c>
      <c r="J4248" s="25" t="n">
        <v>45332</v>
      </c>
      <c r="K4248" s="25" t="n">
        <v>45912</v>
      </c>
      <c r="L4248" t="n">
        <v>3</v>
      </c>
      <c r="M4248" t="n">
        <v>3</v>
      </c>
      <c r="N4248" t="n">
        <v>3</v>
      </c>
      <c r="O4248">
        <f>DATE(2026,1,1)-K4248</f>
        <v/>
      </c>
      <c r="P4248">
        <f>IF(G4248&gt;=2,"Repeat","One-time")</f>
        <v/>
      </c>
    </row>
    <row r="4249">
      <c r="A4249" t="inlineStr">
        <is>
          <t>C06973</t>
        </is>
      </c>
      <c r="B4249" t="inlineStr">
        <is>
          <t>Abhishek Mukherjee</t>
        </is>
      </c>
      <c r="C4249" t="inlineStr">
        <is>
          <t>West</t>
        </is>
      </c>
      <c r="D4249" t="inlineStr">
        <is>
          <t>Surat</t>
        </is>
      </c>
      <c r="E4249" t="inlineStr">
        <is>
          <t>Yes</t>
        </is>
      </c>
      <c r="F4249" t="inlineStr">
        <is>
          <t>Occasional</t>
        </is>
      </c>
      <c r="G4249" t="n">
        <v>2</v>
      </c>
      <c r="H4249" s="24" t="n">
        <v>21768.22</v>
      </c>
      <c r="I4249" s="24" t="n">
        <v>1709.41</v>
      </c>
      <c r="J4249" s="25" t="n">
        <v>45705</v>
      </c>
      <c r="K4249" s="25" t="n">
        <v>45778</v>
      </c>
      <c r="L4249" t="n">
        <v>3</v>
      </c>
      <c r="M4249" t="n">
        <v>2</v>
      </c>
      <c r="N4249" t="n">
        <v>3</v>
      </c>
      <c r="O4249">
        <f>DATE(2026,1,1)-K4249</f>
        <v/>
      </c>
      <c r="P4249">
        <f>IF(G4249&gt;=2,"Repeat","One-time")</f>
        <v/>
      </c>
    </row>
    <row r="4250">
      <c r="A4250" t="inlineStr">
        <is>
          <t>C11080</t>
        </is>
      </c>
      <c r="B4250" t="inlineStr">
        <is>
          <t>Isha Sinha</t>
        </is>
      </c>
      <c r="C4250" t="inlineStr">
        <is>
          <t>East</t>
        </is>
      </c>
      <c r="D4250" t="inlineStr">
        <is>
          <t>Bhubaneswar</t>
        </is>
      </c>
      <c r="E4250" t="inlineStr">
        <is>
          <t>Yes</t>
        </is>
      </c>
      <c r="F4250" t="inlineStr">
        <is>
          <t>New</t>
        </is>
      </c>
      <c r="G4250" t="n">
        <v>3</v>
      </c>
      <c r="H4250" s="24" t="n">
        <v>21766.6</v>
      </c>
      <c r="I4250" s="24" t="n">
        <v>576.29</v>
      </c>
      <c r="J4250" s="25" t="n">
        <v>45952</v>
      </c>
      <c r="K4250" s="25" t="n">
        <v>45969</v>
      </c>
      <c r="L4250" t="n">
        <v>4</v>
      </c>
      <c r="M4250" t="n">
        <v>3</v>
      </c>
      <c r="N4250" t="n">
        <v>3</v>
      </c>
      <c r="O4250">
        <f>DATE(2026,1,1)-K4250</f>
        <v/>
      </c>
      <c r="P4250">
        <f>IF(G4250&gt;=2,"Repeat","One-time")</f>
        <v/>
      </c>
    </row>
    <row r="4251">
      <c r="A4251" t="inlineStr">
        <is>
          <t>C04185</t>
        </is>
      </c>
      <c r="B4251" t="inlineStr">
        <is>
          <t>Suresh Fernandes</t>
        </is>
      </c>
      <c r="C4251" t="inlineStr">
        <is>
          <t>West</t>
        </is>
      </c>
      <c r="D4251" t="inlineStr">
        <is>
          <t>Surat</t>
        </is>
      </c>
      <c r="E4251" t="inlineStr">
        <is>
          <t>Yes</t>
        </is>
      </c>
      <c r="F4251" t="inlineStr">
        <is>
          <t>Hibernating</t>
        </is>
      </c>
      <c r="G4251" t="n">
        <v>2</v>
      </c>
      <c r="H4251" s="24" t="n">
        <v>21765.02</v>
      </c>
      <c r="I4251" s="24" t="n">
        <v>3532.09</v>
      </c>
      <c r="J4251" s="25" t="n">
        <v>45393</v>
      </c>
      <c r="K4251" s="25" t="n">
        <v>45439</v>
      </c>
      <c r="L4251" t="n">
        <v>1</v>
      </c>
      <c r="M4251" t="n">
        <v>2</v>
      </c>
      <c r="N4251" t="n">
        <v>3</v>
      </c>
      <c r="O4251">
        <f>DATE(2026,1,1)-K4251</f>
        <v/>
      </c>
      <c r="P4251">
        <f>IF(G4251&gt;=2,"Repeat","One-time")</f>
        <v/>
      </c>
    </row>
    <row r="4252">
      <c r="A4252" t="inlineStr">
        <is>
          <t>C03484</t>
        </is>
      </c>
      <c r="B4252" t="inlineStr">
        <is>
          <t>Ananya Banerjee</t>
        </is>
      </c>
      <c r="C4252" t="inlineStr">
        <is>
          <t>West</t>
        </is>
      </c>
      <c r="D4252" t="inlineStr">
        <is>
          <t>Pune</t>
        </is>
      </c>
      <c r="E4252" t="inlineStr">
        <is>
          <t>Yes</t>
        </is>
      </c>
      <c r="F4252" t="inlineStr">
        <is>
          <t>At Risk</t>
        </is>
      </c>
      <c r="G4252" t="n">
        <v>3</v>
      </c>
      <c r="H4252" s="24" t="n">
        <v>21764.39</v>
      </c>
      <c r="I4252" s="24" t="n">
        <v>3973.85</v>
      </c>
      <c r="J4252" s="25" t="n">
        <v>45253</v>
      </c>
      <c r="K4252" s="25" t="n">
        <v>45301</v>
      </c>
      <c r="L4252" t="n">
        <v>1</v>
      </c>
      <c r="M4252" t="n">
        <v>3</v>
      </c>
      <c r="N4252" t="n">
        <v>3</v>
      </c>
      <c r="O4252">
        <f>DATE(2026,1,1)-K4252</f>
        <v/>
      </c>
      <c r="P4252">
        <f>IF(G4252&gt;=2,"Repeat","One-time")</f>
        <v/>
      </c>
    </row>
    <row r="4253">
      <c r="A4253" t="inlineStr">
        <is>
          <t>C01580</t>
        </is>
      </c>
      <c r="B4253" t="inlineStr">
        <is>
          <t>Amit Reddy</t>
        </is>
      </c>
      <c r="C4253" t="inlineStr">
        <is>
          <t>North</t>
        </is>
      </c>
      <c r="D4253" t="inlineStr">
        <is>
          <t>Delhi</t>
        </is>
      </c>
      <c r="E4253" t="inlineStr">
        <is>
          <t>No</t>
        </is>
      </c>
      <c r="F4253" t="inlineStr">
        <is>
          <t>At Risk</t>
        </is>
      </c>
      <c r="G4253" t="n">
        <v>3</v>
      </c>
      <c r="H4253" s="24" t="n">
        <v>21762.3</v>
      </c>
      <c r="I4253" s="24" t="n">
        <v>3360.64</v>
      </c>
      <c r="J4253" s="25" t="n">
        <v>45027</v>
      </c>
      <c r="K4253" s="25" t="n">
        <v>45079</v>
      </c>
      <c r="L4253" t="n">
        <v>1</v>
      </c>
      <c r="M4253" t="n">
        <v>3</v>
      </c>
      <c r="N4253" t="n">
        <v>3</v>
      </c>
      <c r="O4253">
        <f>DATE(2026,1,1)-K4253</f>
        <v/>
      </c>
      <c r="P4253">
        <f>IF(G4253&gt;=2,"Repeat","One-time")</f>
        <v/>
      </c>
    </row>
    <row r="4254">
      <c r="A4254" t="inlineStr">
        <is>
          <t>C06746</t>
        </is>
      </c>
      <c r="B4254" t="inlineStr">
        <is>
          <t>Priya Mukherjee</t>
        </is>
      </c>
      <c r="C4254" t="inlineStr">
        <is>
          <t>South</t>
        </is>
      </c>
      <c r="D4254" t="inlineStr">
        <is>
          <t>Coimbatore</t>
        </is>
      </c>
      <c r="E4254" t="inlineStr">
        <is>
          <t>Yes</t>
        </is>
      </c>
      <c r="F4254" t="inlineStr">
        <is>
          <t>Loyal</t>
        </is>
      </c>
      <c r="G4254" t="n">
        <v>5</v>
      </c>
      <c r="H4254" s="24" t="n">
        <v>21761.68</v>
      </c>
      <c r="I4254" s="24" t="n">
        <v>3444.18</v>
      </c>
      <c r="J4254" s="25" t="n">
        <v>45656</v>
      </c>
      <c r="K4254" s="25" t="n">
        <v>46004</v>
      </c>
      <c r="L4254" t="n">
        <v>5</v>
      </c>
      <c r="M4254" t="n">
        <v>4</v>
      </c>
      <c r="N4254" t="n">
        <v>3</v>
      </c>
      <c r="O4254">
        <f>DATE(2026,1,1)-K4254</f>
        <v/>
      </c>
      <c r="P4254">
        <f>IF(G4254&gt;=2,"Repeat","One-time")</f>
        <v/>
      </c>
    </row>
    <row r="4255">
      <c r="A4255" t="inlineStr">
        <is>
          <t>C09491</t>
        </is>
      </c>
      <c r="B4255" t="inlineStr">
        <is>
          <t>Ayesha Fernandes</t>
        </is>
      </c>
      <c r="C4255" t="inlineStr">
        <is>
          <t>North</t>
        </is>
      </c>
      <c r="D4255" t="inlineStr">
        <is>
          <t>Lucknow</t>
        </is>
      </c>
      <c r="E4255" t="inlineStr">
        <is>
          <t>No</t>
        </is>
      </c>
      <c r="F4255" t="inlineStr">
        <is>
          <t>Loyal</t>
        </is>
      </c>
      <c r="G4255" t="n">
        <v>4</v>
      </c>
      <c r="H4255" s="24" t="n">
        <v>21760.71</v>
      </c>
      <c r="I4255" s="24" t="n">
        <v>3875.76</v>
      </c>
      <c r="J4255" s="25" t="n">
        <v>45899</v>
      </c>
      <c r="K4255" s="25" t="n">
        <v>45939</v>
      </c>
      <c r="L4255" t="n">
        <v>4</v>
      </c>
      <c r="M4255" t="n">
        <v>4</v>
      </c>
      <c r="N4255" t="n">
        <v>3</v>
      </c>
      <c r="O4255">
        <f>DATE(2026,1,1)-K4255</f>
        <v/>
      </c>
      <c r="P4255">
        <f>IF(G4255&gt;=2,"Repeat","One-time")</f>
        <v/>
      </c>
    </row>
    <row r="4256">
      <c r="A4256" t="inlineStr">
        <is>
          <t>C04131</t>
        </is>
      </c>
      <c r="B4256" t="inlineStr">
        <is>
          <t>Divya Yadav</t>
        </is>
      </c>
      <c r="C4256" t="inlineStr">
        <is>
          <t>East</t>
        </is>
      </c>
      <c r="D4256" t="inlineStr">
        <is>
          <t>Bhubaneswar</t>
        </is>
      </c>
      <c r="E4256" t="inlineStr">
        <is>
          <t>No</t>
        </is>
      </c>
      <c r="F4256" t="inlineStr">
        <is>
          <t>Hibernating</t>
        </is>
      </c>
      <c r="G4256" t="n">
        <v>2</v>
      </c>
      <c r="H4256" s="24" t="n">
        <v>21757.11</v>
      </c>
      <c r="I4256" s="24" t="n">
        <v>3049.39</v>
      </c>
      <c r="J4256" s="25" t="n">
        <v>45418</v>
      </c>
      <c r="K4256" s="25" t="n">
        <v>45435</v>
      </c>
      <c r="L4256" t="n">
        <v>1</v>
      </c>
      <c r="M4256" t="n">
        <v>2</v>
      </c>
      <c r="N4256" t="n">
        <v>3</v>
      </c>
      <c r="O4256">
        <f>DATE(2026,1,1)-K4256</f>
        <v/>
      </c>
      <c r="P4256">
        <f>IF(G4256&gt;=2,"Repeat","One-time")</f>
        <v/>
      </c>
    </row>
    <row r="4257">
      <c r="A4257" t="inlineStr">
        <is>
          <t>C10718</t>
        </is>
      </c>
      <c r="B4257" t="inlineStr">
        <is>
          <t>Aarav Agarwal</t>
        </is>
      </c>
      <c r="C4257" t="inlineStr">
        <is>
          <t>South</t>
        </is>
      </c>
      <c r="D4257" t="inlineStr">
        <is>
          <t>Bengaluru</t>
        </is>
      </c>
      <c r="E4257" t="inlineStr">
        <is>
          <t>Yes</t>
        </is>
      </c>
      <c r="F4257" t="inlineStr">
        <is>
          <t>Loyal</t>
        </is>
      </c>
      <c r="G4257" t="n">
        <v>4</v>
      </c>
      <c r="H4257" s="24" t="n">
        <v>21754.16</v>
      </c>
      <c r="I4257" s="24" t="n">
        <v>8325.52</v>
      </c>
      <c r="J4257" s="25" t="n">
        <v>45929</v>
      </c>
      <c r="K4257" s="25" t="n">
        <v>46001</v>
      </c>
      <c r="L4257" t="n">
        <v>5</v>
      </c>
      <c r="M4257" t="n">
        <v>4</v>
      </c>
      <c r="N4257" t="n">
        <v>3</v>
      </c>
      <c r="O4257">
        <f>DATE(2026,1,1)-K4257</f>
        <v/>
      </c>
      <c r="P4257">
        <f>IF(G4257&gt;=2,"Repeat","One-time")</f>
        <v/>
      </c>
    </row>
    <row r="4258">
      <c r="A4258" t="inlineStr">
        <is>
          <t>C03709</t>
        </is>
      </c>
      <c r="B4258" t="inlineStr">
        <is>
          <t>Vivaan Mukherjee</t>
        </is>
      </c>
      <c r="C4258" t="inlineStr">
        <is>
          <t>East</t>
        </is>
      </c>
      <c r="D4258" t="inlineStr">
        <is>
          <t>Kolkata</t>
        </is>
      </c>
      <c r="E4258" t="inlineStr">
        <is>
          <t>Yes</t>
        </is>
      </c>
      <c r="F4258" t="inlineStr">
        <is>
          <t>Hibernating</t>
        </is>
      </c>
      <c r="G4258" t="n">
        <v>2</v>
      </c>
      <c r="H4258" s="24" t="n">
        <v>21743.44</v>
      </c>
      <c r="I4258" s="24" t="n">
        <v>5491.85</v>
      </c>
      <c r="J4258" s="25" t="n">
        <v>45275</v>
      </c>
      <c r="K4258" s="25" t="n">
        <v>45388</v>
      </c>
      <c r="L4258" t="n">
        <v>1</v>
      </c>
      <c r="M4258" t="n">
        <v>2</v>
      </c>
      <c r="N4258" t="n">
        <v>3</v>
      </c>
      <c r="O4258">
        <f>DATE(2026,1,1)-K4258</f>
        <v/>
      </c>
      <c r="P4258">
        <f>IF(G4258&gt;=2,"Repeat","One-time")</f>
        <v/>
      </c>
    </row>
    <row r="4259">
      <c r="A4259" t="inlineStr">
        <is>
          <t>C01270</t>
        </is>
      </c>
      <c r="B4259" t="inlineStr">
        <is>
          <t>Swati Sharma</t>
        </is>
      </c>
      <c r="C4259" t="inlineStr">
        <is>
          <t>North</t>
        </is>
      </c>
      <c r="D4259" t="inlineStr">
        <is>
          <t>Jaipur</t>
        </is>
      </c>
      <c r="E4259" t="inlineStr">
        <is>
          <t>Yes</t>
        </is>
      </c>
      <c r="F4259" t="inlineStr">
        <is>
          <t>Hibernating</t>
        </is>
      </c>
      <c r="G4259" t="n">
        <v>1</v>
      </c>
      <c r="H4259" s="24" t="n">
        <v>21734.55</v>
      </c>
      <c r="I4259" s="24" t="n">
        <v>3677.14</v>
      </c>
      <c r="J4259" s="25" t="n">
        <v>45044</v>
      </c>
      <c r="K4259" s="25" t="n">
        <v>45044</v>
      </c>
      <c r="L4259" t="n">
        <v>1</v>
      </c>
      <c r="M4259" t="n">
        <v>1</v>
      </c>
      <c r="N4259" t="n">
        <v>3</v>
      </c>
      <c r="O4259">
        <f>DATE(2026,1,1)-K4259</f>
        <v/>
      </c>
      <c r="P4259">
        <f>IF(G4259&gt;=2,"Repeat","One-time")</f>
        <v/>
      </c>
    </row>
    <row r="4260">
      <c r="A4260" t="inlineStr">
        <is>
          <t>C02852</t>
        </is>
      </c>
      <c r="B4260" t="inlineStr">
        <is>
          <t>Imran Pillai</t>
        </is>
      </c>
      <c r="C4260" t="inlineStr">
        <is>
          <t>West</t>
        </is>
      </c>
      <c r="D4260" t="inlineStr">
        <is>
          <t>Ahmedabad</t>
        </is>
      </c>
      <c r="E4260" t="inlineStr">
        <is>
          <t>No</t>
        </is>
      </c>
      <c r="F4260" t="inlineStr">
        <is>
          <t>Loyal</t>
        </is>
      </c>
      <c r="G4260" t="n">
        <v>4</v>
      </c>
      <c r="H4260" s="24" t="n">
        <v>21734.51</v>
      </c>
      <c r="I4260" s="24" t="n">
        <v>7063.79</v>
      </c>
      <c r="J4260" s="25" t="n">
        <v>45279</v>
      </c>
      <c r="K4260" s="25" t="n">
        <v>45875</v>
      </c>
      <c r="L4260" t="n">
        <v>3</v>
      </c>
      <c r="M4260" t="n">
        <v>3</v>
      </c>
      <c r="N4260" t="n">
        <v>3</v>
      </c>
      <c r="O4260">
        <f>DATE(2026,1,1)-K4260</f>
        <v/>
      </c>
      <c r="P4260">
        <f>IF(G4260&gt;=2,"Repeat","One-time")</f>
        <v/>
      </c>
    </row>
    <row r="4261">
      <c r="A4261" t="inlineStr">
        <is>
          <t>C06202</t>
        </is>
      </c>
      <c r="B4261" t="inlineStr">
        <is>
          <t>Rahul Khan</t>
        </is>
      </c>
      <c r="C4261" t="inlineStr">
        <is>
          <t>North</t>
        </is>
      </c>
      <c r="D4261" t="inlineStr">
        <is>
          <t>Delhi</t>
        </is>
      </c>
      <c r="E4261" t="inlineStr">
        <is>
          <t>Yes</t>
        </is>
      </c>
      <c r="F4261" t="inlineStr">
        <is>
          <t>Loyal</t>
        </is>
      </c>
      <c r="G4261" t="n">
        <v>8</v>
      </c>
      <c r="H4261" s="24" t="n">
        <v>21663.07</v>
      </c>
      <c r="I4261" s="24" t="n">
        <v>5730.72</v>
      </c>
      <c r="J4261" s="25" t="n">
        <v>45556</v>
      </c>
      <c r="K4261" s="25" t="n">
        <v>46019</v>
      </c>
      <c r="L4261" t="n">
        <v>5</v>
      </c>
      <c r="M4261" t="n">
        <v>5</v>
      </c>
      <c r="N4261" t="n">
        <v>3</v>
      </c>
      <c r="O4261">
        <f>DATE(2026,1,1)-K4261</f>
        <v/>
      </c>
      <c r="P4261">
        <f>IF(G4261&gt;=2,"Repeat","One-time")</f>
        <v/>
      </c>
    </row>
    <row r="4262">
      <c r="A4262" t="inlineStr">
        <is>
          <t>C09033</t>
        </is>
      </c>
      <c r="B4262" t="inlineStr">
        <is>
          <t>Isha Gupta</t>
        </is>
      </c>
      <c r="C4262" t="inlineStr">
        <is>
          <t>East</t>
        </is>
      </c>
      <c r="D4262" t="inlineStr">
        <is>
          <t>Jamshedpur</t>
        </is>
      </c>
      <c r="E4262" t="inlineStr">
        <is>
          <t>No</t>
        </is>
      </c>
      <c r="F4262" t="inlineStr">
        <is>
          <t>Loyal</t>
        </is>
      </c>
      <c r="G4262" t="n">
        <v>3</v>
      </c>
      <c r="H4262" s="24" t="n">
        <v>21654.93</v>
      </c>
      <c r="I4262" s="24" t="n">
        <v>7301.03</v>
      </c>
      <c r="J4262" s="25" t="n">
        <v>45883</v>
      </c>
      <c r="K4262" s="25" t="n">
        <v>45993</v>
      </c>
      <c r="L4262" t="n">
        <v>5</v>
      </c>
      <c r="M4262" t="n">
        <v>3</v>
      </c>
      <c r="N4262" t="n">
        <v>3</v>
      </c>
      <c r="O4262">
        <f>DATE(2026,1,1)-K4262</f>
        <v/>
      </c>
      <c r="P4262">
        <f>IF(G4262&gt;=2,"Repeat","One-time")</f>
        <v/>
      </c>
    </row>
    <row r="4263">
      <c r="A4263" t="inlineStr">
        <is>
          <t>C03064</t>
        </is>
      </c>
      <c r="B4263" t="inlineStr">
        <is>
          <t>Aarav Iyer</t>
        </is>
      </c>
      <c r="C4263" t="inlineStr">
        <is>
          <t>North</t>
        </is>
      </c>
      <c r="D4263" t="inlineStr">
        <is>
          <t>Chandigarh</t>
        </is>
      </c>
      <c r="E4263" t="inlineStr">
        <is>
          <t>Yes</t>
        </is>
      </c>
      <c r="F4263" t="inlineStr">
        <is>
          <t>Loyal</t>
        </is>
      </c>
      <c r="G4263" t="n">
        <v>4</v>
      </c>
      <c r="H4263" s="24" t="n">
        <v>21646.6</v>
      </c>
      <c r="I4263" s="24" t="n">
        <v>5762.02</v>
      </c>
      <c r="J4263" s="25" t="n">
        <v>45320</v>
      </c>
      <c r="K4263" s="25" t="n">
        <v>45765</v>
      </c>
      <c r="L4263" t="n">
        <v>3</v>
      </c>
      <c r="M4263" t="n">
        <v>3</v>
      </c>
      <c r="N4263" t="n">
        <v>3</v>
      </c>
      <c r="O4263">
        <f>DATE(2026,1,1)-K4263</f>
        <v/>
      </c>
      <c r="P4263">
        <f>IF(G4263&gt;=2,"Repeat","One-time")</f>
        <v/>
      </c>
    </row>
    <row r="4264">
      <c r="A4264" t="inlineStr">
        <is>
          <t>C08746</t>
        </is>
      </c>
      <c r="B4264" t="inlineStr">
        <is>
          <t>Maria Iyer</t>
        </is>
      </c>
      <c r="C4264" t="inlineStr">
        <is>
          <t>South</t>
        </is>
      </c>
      <c r="D4264" t="inlineStr">
        <is>
          <t>Bengaluru</t>
        </is>
      </c>
      <c r="E4264" t="inlineStr">
        <is>
          <t>Yes</t>
        </is>
      </c>
      <c r="F4264" t="inlineStr">
        <is>
          <t>Loyal</t>
        </is>
      </c>
      <c r="G4264" t="n">
        <v>3</v>
      </c>
      <c r="H4264" s="24" t="n">
        <v>21635.73</v>
      </c>
      <c r="I4264" s="24" t="n">
        <v>3933.43</v>
      </c>
      <c r="J4264" s="25" t="n">
        <v>45769</v>
      </c>
      <c r="K4264" s="25" t="n">
        <v>45847</v>
      </c>
      <c r="L4264" t="n">
        <v>3</v>
      </c>
      <c r="M4264" t="n">
        <v>3</v>
      </c>
      <c r="N4264" t="n">
        <v>3</v>
      </c>
      <c r="O4264">
        <f>DATE(2026,1,1)-K4264</f>
        <v/>
      </c>
      <c r="P4264">
        <f>IF(G4264&gt;=2,"Repeat","One-time")</f>
        <v/>
      </c>
    </row>
    <row r="4265">
      <c r="A4265" t="inlineStr">
        <is>
          <t>C08593</t>
        </is>
      </c>
      <c r="B4265" t="inlineStr">
        <is>
          <t>Arjun Chopra</t>
        </is>
      </c>
      <c r="C4265" t="inlineStr">
        <is>
          <t>West</t>
        </is>
      </c>
      <c r="D4265" t="inlineStr">
        <is>
          <t>Ahmedabad</t>
        </is>
      </c>
      <c r="E4265" t="inlineStr">
        <is>
          <t>No</t>
        </is>
      </c>
      <c r="F4265" t="inlineStr">
        <is>
          <t>New</t>
        </is>
      </c>
      <c r="G4265" t="n">
        <v>1</v>
      </c>
      <c r="H4265" s="24" t="n">
        <v>21635.03</v>
      </c>
      <c r="I4265" s="24" t="n">
        <v>3918.7</v>
      </c>
      <c r="J4265" s="25" t="n">
        <v>45942</v>
      </c>
      <c r="K4265" s="25" t="n">
        <v>45942</v>
      </c>
      <c r="L4265" t="n">
        <v>4</v>
      </c>
      <c r="M4265" t="n">
        <v>1</v>
      </c>
      <c r="N4265" t="n">
        <v>3</v>
      </c>
      <c r="O4265">
        <f>DATE(2026,1,1)-K4265</f>
        <v/>
      </c>
      <c r="P4265">
        <f>IF(G4265&gt;=2,"Repeat","One-time")</f>
        <v/>
      </c>
    </row>
    <row r="4266">
      <c r="A4266" t="inlineStr">
        <is>
          <t>C05827</t>
        </is>
      </c>
      <c r="B4266" t="inlineStr">
        <is>
          <t>Arjun Mishra</t>
        </is>
      </c>
      <c r="C4266" t="inlineStr">
        <is>
          <t>East</t>
        </is>
      </c>
      <c r="D4266" t="inlineStr">
        <is>
          <t>Patna</t>
        </is>
      </c>
      <c r="E4266" t="inlineStr">
        <is>
          <t>No</t>
        </is>
      </c>
      <c r="F4266" t="inlineStr">
        <is>
          <t>Loyal</t>
        </is>
      </c>
      <c r="G4266" t="n">
        <v>4</v>
      </c>
      <c r="H4266" s="24" t="n">
        <v>21627.03</v>
      </c>
      <c r="I4266" s="24" t="n">
        <v>3616.58</v>
      </c>
      <c r="J4266" s="25" t="n">
        <v>45808</v>
      </c>
      <c r="K4266" s="25" t="n">
        <v>45976</v>
      </c>
      <c r="L4266" t="n">
        <v>4</v>
      </c>
      <c r="M4266" t="n">
        <v>3</v>
      </c>
      <c r="N4266" t="n">
        <v>3</v>
      </c>
      <c r="O4266">
        <f>DATE(2026,1,1)-K4266</f>
        <v/>
      </c>
      <c r="P4266">
        <f>IF(G4266&gt;=2,"Repeat","One-time")</f>
        <v/>
      </c>
    </row>
    <row r="4267">
      <c r="A4267" t="inlineStr">
        <is>
          <t>C09863</t>
        </is>
      </c>
      <c r="B4267" t="inlineStr">
        <is>
          <t>Suresh Mishra</t>
        </is>
      </c>
      <c r="C4267" t="inlineStr">
        <is>
          <t>West</t>
        </is>
      </c>
      <c r="D4267" t="inlineStr">
        <is>
          <t>Surat</t>
        </is>
      </c>
      <c r="E4267" t="inlineStr">
        <is>
          <t>No</t>
        </is>
      </c>
      <c r="F4267" t="inlineStr">
        <is>
          <t>Occasional</t>
        </is>
      </c>
      <c r="G4267" t="n">
        <v>1</v>
      </c>
      <c r="H4267" s="24" t="n">
        <v>21626.74</v>
      </c>
      <c r="I4267" s="24" t="n">
        <v>2764.92</v>
      </c>
      <c r="J4267" s="25" t="n">
        <v>45881</v>
      </c>
      <c r="K4267" s="25" t="n">
        <v>45881</v>
      </c>
      <c r="L4267" t="n">
        <v>3</v>
      </c>
      <c r="M4267" t="n">
        <v>1</v>
      </c>
      <c r="N4267" t="n">
        <v>3</v>
      </c>
      <c r="O4267">
        <f>DATE(2026,1,1)-K4267</f>
        <v/>
      </c>
      <c r="P4267">
        <f>IF(G4267&gt;=2,"Repeat","One-time")</f>
        <v/>
      </c>
    </row>
    <row r="4268">
      <c r="A4268" t="inlineStr">
        <is>
          <t>C04408</t>
        </is>
      </c>
      <c r="B4268" t="inlineStr">
        <is>
          <t>Ritu Pillai</t>
        </is>
      </c>
      <c r="C4268" t="inlineStr">
        <is>
          <t>West</t>
        </is>
      </c>
      <c r="D4268" t="inlineStr">
        <is>
          <t>Surat</t>
        </is>
      </c>
      <c r="E4268" t="inlineStr">
        <is>
          <t>No</t>
        </is>
      </c>
      <c r="F4268" t="inlineStr">
        <is>
          <t>At Risk</t>
        </is>
      </c>
      <c r="G4268" t="n">
        <v>4</v>
      </c>
      <c r="H4268" s="24" t="n">
        <v>21615.04</v>
      </c>
      <c r="I4268" s="24" t="n">
        <v>4711.05</v>
      </c>
      <c r="J4268" s="25" t="n">
        <v>45429</v>
      </c>
      <c r="K4268" s="25" t="n">
        <v>45691</v>
      </c>
      <c r="L4268" t="n">
        <v>2</v>
      </c>
      <c r="M4268" t="n">
        <v>3</v>
      </c>
      <c r="N4268" t="n">
        <v>3</v>
      </c>
      <c r="O4268">
        <f>DATE(2026,1,1)-K4268</f>
        <v/>
      </c>
      <c r="P4268">
        <f>IF(G4268&gt;=2,"Repeat","One-time")</f>
        <v/>
      </c>
    </row>
    <row r="4269">
      <c r="A4269" t="inlineStr">
        <is>
          <t>C10951</t>
        </is>
      </c>
      <c r="B4269" t="inlineStr">
        <is>
          <t>Vivaan Singh</t>
        </is>
      </c>
      <c r="C4269" t="inlineStr">
        <is>
          <t>South</t>
        </is>
      </c>
      <c r="D4269" t="inlineStr">
        <is>
          <t>Chennai</t>
        </is>
      </c>
      <c r="E4269" t="inlineStr">
        <is>
          <t>Yes</t>
        </is>
      </c>
      <c r="F4269" t="inlineStr">
        <is>
          <t>New</t>
        </is>
      </c>
      <c r="G4269" t="n">
        <v>3</v>
      </c>
      <c r="H4269" s="24" t="n">
        <v>21605.45</v>
      </c>
      <c r="I4269" s="24" t="n">
        <v>3668.38</v>
      </c>
      <c r="J4269" s="25" t="n">
        <v>45982</v>
      </c>
      <c r="K4269" s="25" t="n">
        <v>46020</v>
      </c>
      <c r="L4269" t="n">
        <v>5</v>
      </c>
      <c r="M4269" t="n">
        <v>3</v>
      </c>
      <c r="N4269" t="n">
        <v>3</v>
      </c>
      <c r="O4269">
        <f>DATE(2026,1,1)-K4269</f>
        <v/>
      </c>
      <c r="P4269">
        <f>IF(G4269&gt;=2,"Repeat","One-time")</f>
        <v/>
      </c>
    </row>
    <row r="4270">
      <c r="A4270" t="inlineStr">
        <is>
          <t>C03836</t>
        </is>
      </c>
      <c r="B4270" t="inlineStr">
        <is>
          <t>Farhan Mehta</t>
        </is>
      </c>
      <c r="C4270" t="inlineStr">
        <is>
          <t>East</t>
        </is>
      </c>
      <c r="D4270" t="inlineStr">
        <is>
          <t>Kolkata</t>
        </is>
      </c>
      <c r="E4270" t="inlineStr">
        <is>
          <t>No</t>
        </is>
      </c>
      <c r="F4270" t="inlineStr">
        <is>
          <t>Loyal</t>
        </is>
      </c>
      <c r="G4270" t="n">
        <v>7</v>
      </c>
      <c r="H4270" s="24" t="n">
        <v>21599.54</v>
      </c>
      <c r="I4270" s="24" t="n">
        <v>6375.35</v>
      </c>
      <c r="J4270" s="25" t="n">
        <v>45582</v>
      </c>
      <c r="K4270" s="25" t="n">
        <v>45991</v>
      </c>
      <c r="L4270" t="n">
        <v>5</v>
      </c>
      <c r="M4270" t="n">
        <v>4</v>
      </c>
      <c r="N4270" t="n">
        <v>3</v>
      </c>
      <c r="O4270">
        <f>DATE(2026,1,1)-K4270</f>
        <v/>
      </c>
      <c r="P4270">
        <f>IF(G4270&gt;=2,"Repeat","One-time")</f>
        <v/>
      </c>
    </row>
    <row r="4271">
      <c r="A4271" t="inlineStr">
        <is>
          <t>C07770</t>
        </is>
      </c>
      <c r="B4271" t="inlineStr">
        <is>
          <t>Pooja Prasad</t>
        </is>
      </c>
      <c r="C4271" t="inlineStr">
        <is>
          <t>Central</t>
        </is>
      </c>
      <c r="D4271" t="inlineStr">
        <is>
          <t>Bhopal</t>
        </is>
      </c>
      <c r="E4271" t="inlineStr">
        <is>
          <t>No</t>
        </is>
      </c>
      <c r="F4271" t="inlineStr">
        <is>
          <t>Loyal</t>
        </is>
      </c>
      <c r="G4271" t="n">
        <v>10</v>
      </c>
      <c r="H4271" s="24" t="n">
        <v>21599.41</v>
      </c>
      <c r="I4271" s="24" t="n">
        <v>4468.73</v>
      </c>
      <c r="J4271" s="25" t="n">
        <v>45816</v>
      </c>
      <c r="K4271" s="25" t="n">
        <v>46017</v>
      </c>
      <c r="L4271" t="n">
        <v>5</v>
      </c>
      <c r="M4271" t="n">
        <v>5</v>
      </c>
      <c r="N4271" t="n">
        <v>3</v>
      </c>
      <c r="O4271">
        <f>DATE(2026,1,1)-K4271</f>
        <v/>
      </c>
      <c r="P4271">
        <f>IF(G4271&gt;=2,"Repeat","One-time")</f>
        <v/>
      </c>
    </row>
    <row r="4272">
      <c r="A4272" t="inlineStr">
        <is>
          <t>C05512</t>
        </is>
      </c>
      <c r="B4272" t="inlineStr">
        <is>
          <t>Neha Patel</t>
        </is>
      </c>
      <c r="C4272" t="inlineStr">
        <is>
          <t>West</t>
        </is>
      </c>
      <c r="D4272" t="inlineStr">
        <is>
          <t>Surat</t>
        </is>
      </c>
      <c r="E4272" t="inlineStr">
        <is>
          <t>No</t>
        </is>
      </c>
      <c r="F4272" t="inlineStr">
        <is>
          <t>At Risk</t>
        </is>
      </c>
      <c r="G4272" t="n">
        <v>3</v>
      </c>
      <c r="H4272" s="24" t="n">
        <v>21582.2</v>
      </c>
      <c r="I4272" s="24" t="n">
        <v>6364.01</v>
      </c>
      <c r="J4272" s="25" t="n">
        <v>45502</v>
      </c>
      <c r="K4272" s="25" t="n">
        <v>45669</v>
      </c>
      <c r="L4272" t="n">
        <v>2</v>
      </c>
      <c r="M4272" t="n">
        <v>3</v>
      </c>
      <c r="N4272" t="n">
        <v>3</v>
      </c>
      <c r="O4272">
        <f>DATE(2026,1,1)-K4272</f>
        <v/>
      </c>
      <c r="P4272">
        <f>IF(G4272&gt;=2,"Repeat","One-time")</f>
        <v/>
      </c>
    </row>
    <row r="4273">
      <c r="A4273" t="inlineStr">
        <is>
          <t>C03649</t>
        </is>
      </c>
      <c r="B4273" t="inlineStr">
        <is>
          <t>Riya Gupta</t>
        </is>
      </c>
      <c r="C4273" t="inlineStr">
        <is>
          <t>East</t>
        </is>
      </c>
      <c r="D4273" t="inlineStr">
        <is>
          <t>Kolkata</t>
        </is>
      </c>
      <c r="E4273" t="inlineStr">
        <is>
          <t>Yes</t>
        </is>
      </c>
      <c r="F4273" t="inlineStr">
        <is>
          <t>Hibernating</t>
        </is>
      </c>
      <c r="G4273" t="n">
        <v>1</v>
      </c>
      <c r="H4273" s="24" t="n">
        <v>21580.2</v>
      </c>
      <c r="I4273" s="24" t="n">
        <v>1476.66</v>
      </c>
      <c r="J4273" s="25" t="n">
        <v>45291</v>
      </c>
      <c r="K4273" s="25" t="n">
        <v>45291</v>
      </c>
      <c r="L4273" t="n">
        <v>1</v>
      </c>
      <c r="M4273" t="n">
        <v>1</v>
      </c>
      <c r="N4273" t="n">
        <v>3</v>
      </c>
      <c r="O4273">
        <f>DATE(2026,1,1)-K4273</f>
        <v/>
      </c>
      <c r="P4273">
        <f>IF(G4273&gt;=2,"Repeat","One-time")</f>
        <v/>
      </c>
    </row>
    <row r="4274">
      <c r="A4274" t="inlineStr">
        <is>
          <t>C09031</t>
        </is>
      </c>
      <c r="B4274" t="inlineStr">
        <is>
          <t>Neha Banerjee</t>
        </is>
      </c>
      <c r="C4274" t="inlineStr">
        <is>
          <t>North</t>
        </is>
      </c>
      <c r="D4274" t="inlineStr">
        <is>
          <t>Jaipur</t>
        </is>
      </c>
      <c r="E4274" t="inlineStr">
        <is>
          <t>No</t>
        </is>
      </c>
      <c r="F4274" t="inlineStr">
        <is>
          <t>Loyal</t>
        </is>
      </c>
      <c r="G4274" t="n">
        <v>5</v>
      </c>
      <c r="H4274" s="24" t="n">
        <v>21578.02</v>
      </c>
      <c r="I4274" s="24" t="n">
        <v>3366.85</v>
      </c>
      <c r="J4274" s="25" t="n">
        <v>45877</v>
      </c>
      <c r="K4274" s="25" t="n">
        <v>46013</v>
      </c>
      <c r="L4274" t="n">
        <v>5</v>
      </c>
      <c r="M4274" t="n">
        <v>4</v>
      </c>
      <c r="N4274" t="n">
        <v>3</v>
      </c>
      <c r="O4274">
        <f>DATE(2026,1,1)-K4274</f>
        <v/>
      </c>
      <c r="P4274">
        <f>IF(G4274&gt;=2,"Repeat","One-time")</f>
        <v/>
      </c>
    </row>
    <row r="4275">
      <c r="A4275" t="inlineStr">
        <is>
          <t>C11794</t>
        </is>
      </c>
      <c r="B4275" t="inlineStr">
        <is>
          <t>Farhan Kumar</t>
        </is>
      </c>
      <c r="C4275" t="inlineStr">
        <is>
          <t>West</t>
        </is>
      </c>
      <c r="D4275" t="inlineStr">
        <is>
          <t>Mumbai</t>
        </is>
      </c>
      <c r="E4275" t="inlineStr">
        <is>
          <t>No</t>
        </is>
      </c>
      <c r="F4275" t="inlineStr">
        <is>
          <t>New</t>
        </is>
      </c>
      <c r="G4275" t="n">
        <v>1</v>
      </c>
      <c r="H4275" s="24" t="n">
        <v>21569.38</v>
      </c>
      <c r="I4275" s="24" t="n">
        <v>4480.8</v>
      </c>
      <c r="J4275" s="25" t="n">
        <v>46006</v>
      </c>
      <c r="K4275" s="25" t="n">
        <v>46006</v>
      </c>
      <c r="L4275" t="n">
        <v>5</v>
      </c>
      <c r="M4275" t="n">
        <v>2</v>
      </c>
      <c r="N4275" t="n">
        <v>3</v>
      </c>
      <c r="O4275">
        <f>DATE(2026,1,1)-K4275</f>
        <v/>
      </c>
      <c r="P4275">
        <f>IF(G4275&gt;=2,"Repeat","One-time")</f>
        <v/>
      </c>
    </row>
    <row r="4276">
      <c r="A4276" t="inlineStr">
        <is>
          <t>C02395</t>
        </is>
      </c>
      <c r="B4276" t="inlineStr">
        <is>
          <t>Suresh Sinha</t>
        </is>
      </c>
      <c r="C4276" t="inlineStr">
        <is>
          <t>South</t>
        </is>
      </c>
      <c r="D4276" t="inlineStr">
        <is>
          <t>Chennai</t>
        </is>
      </c>
      <c r="E4276" t="inlineStr">
        <is>
          <t>No</t>
        </is>
      </c>
      <c r="F4276" t="inlineStr">
        <is>
          <t>At Risk</t>
        </is>
      </c>
      <c r="G4276" t="n">
        <v>3</v>
      </c>
      <c r="H4276" s="24" t="n">
        <v>21555.76</v>
      </c>
      <c r="I4276" s="24" t="n">
        <v>1300.09</v>
      </c>
      <c r="J4276" s="25" t="n">
        <v>45623</v>
      </c>
      <c r="K4276" s="25" t="n">
        <v>45660</v>
      </c>
      <c r="L4276" t="n">
        <v>2</v>
      </c>
      <c r="M4276" t="n">
        <v>3</v>
      </c>
      <c r="N4276" t="n">
        <v>3</v>
      </c>
      <c r="O4276">
        <f>DATE(2026,1,1)-K4276</f>
        <v/>
      </c>
      <c r="P4276">
        <f>IF(G4276&gt;=2,"Repeat","One-time")</f>
        <v/>
      </c>
    </row>
    <row r="4277">
      <c r="A4277" t="inlineStr">
        <is>
          <t>C09250</t>
        </is>
      </c>
      <c r="B4277" t="inlineStr">
        <is>
          <t>Isha Nair</t>
        </is>
      </c>
      <c r="C4277" t="inlineStr">
        <is>
          <t>North</t>
        </is>
      </c>
      <c r="D4277" t="inlineStr">
        <is>
          <t>Lucknow</t>
        </is>
      </c>
      <c r="E4277" t="inlineStr">
        <is>
          <t>Yes</t>
        </is>
      </c>
      <c r="F4277" t="inlineStr">
        <is>
          <t>Loyal</t>
        </is>
      </c>
      <c r="G4277" t="n">
        <v>4</v>
      </c>
      <c r="H4277" s="24" t="n">
        <v>21551.21</v>
      </c>
      <c r="I4277" s="24" t="n">
        <v>5285.07</v>
      </c>
      <c r="J4277" s="25" t="n">
        <v>45818</v>
      </c>
      <c r="K4277" s="25" t="n">
        <v>45883</v>
      </c>
      <c r="L4277" t="n">
        <v>3</v>
      </c>
      <c r="M4277" t="n">
        <v>4</v>
      </c>
      <c r="N4277" t="n">
        <v>3</v>
      </c>
      <c r="O4277">
        <f>DATE(2026,1,1)-K4277</f>
        <v/>
      </c>
      <c r="P4277">
        <f>IF(G4277&gt;=2,"Repeat","One-time")</f>
        <v/>
      </c>
    </row>
    <row r="4278">
      <c r="A4278" t="inlineStr">
        <is>
          <t>C04072</t>
        </is>
      </c>
      <c r="B4278" t="inlineStr">
        <is>
          <t>Ayesha Das</t>
        </is>
      </c>
      <c r="C4278" t="inlineStr">
        <is>
          <t>Central</t>
        </is>
      </c>
      <c r="D4278" t="inlineStr">
        <is>
          <t>Nagpur</t>
        </is>
      </c>
      <c r="E4278" t="inlineStr">
        <is>
          <t>No</t>
        </is>
      </c>
      <c r="F4278" t="inlineStr">
        <is>
          <t>Loyal</t>
        </is>
      </c>
      <c r="G4278" t="n">
        <v>3</v>
      </c>
      <c r="H4278" s="24" t="n">
        <v>21543.27</v>
      </c>
      <c r="I4278" s="24" t="n">
        <v>1179.04</v>
      </c>
      <c r="J4278" s="25" t="n">
        <v>45342</v>
      </c>
      <c r="K4278" s="25" t="n">
        <v>45921</v>
      </c>
      <c r="L4278" t="n">
        <v>3</v>
      </c>
      <c r="M4278" t="n">
        <v>3</v>
      </c>
      <c r="N4278" t="n">
        <v>3</v>
      </c>
      <c r="O4278">
        <f>DATE(2026,1,1)-K4278</f>
        <v/>
      </c>
      <c r="P4278">
        <f>IF(G4278&gt;=2,"Repeat","One-time")</f>
        <v/>
      </c>
    </row>
    <row r="4279">
      <c r="A4279" t="inlineStr">
        <is>
          <t>C08387</t>
        </is>
      </c>
      <c r="B4279" t="inlineStr">
        <is>
          <t>Karan Agarwal</t>
        </is>
      </c>
      <c r="C4279" t="inlineStr">
        <is>
          <t>South</t>
        </is>
      </c>
      <c r="D4279" t="inlineStr">
        <is>
          <t>Chennai</t>
        </is>
      </c>
      <c r="E4279" t="inlineStr">
        <is>
          <t>Yes</t>
        </is>
      </c>
      <c r="F4279" t="inlineStr">
        <is>
          <t>Loyal</t>
        </is>
      </c>
      <c r="G4279" t="n">
        <v>5</v>
      </c>
      <c r="H4279" s="24" t="n">
        <v>21541.36</v>
      </c>
      <c r="I4279" s="24" t="n">
        <v>2908.37</v>
      </c>
      <c r="J4279" s="25" t="n">
        <v>45723</v>
      </c>
      <c r="K4279" s="25" t="n">
        <v>45934</v>
      </c>
      <c r="L4279" t="n">
        <v>4</v>
      </c>
      <c r="M4279" t="n">
        <v>4</v>
      </c>
      <c r="N4279" t="n">
        <v>3</v>
      </c>
      <c r="O4279">
        <f>DATE(2026,1,1)-K4279</f>
        <v/>
      </c>
      <c r="P4279">
        <f>IF(G4279&gt;=2,"Repeat","One-time")</f>
        <v/>
      </c>
    </row>
    <row r="4280">
      <c r="A4280" t="inlineStr">
        <is>
          <t>C05894</t>
        </is>
      </c>
      <c r="B4280" t="inlineStr">
        <is>
          <t>Isha Khan</t>
        </is>
      </c>
      <c r="C4280" t="inlineStr">
        <is>
          <t>East</t>
        </is>
      </c>
      <c r="D4280" t="inlineStr">
        <is>
          <t>Bhubaneswar</t>
        </is>
      </c>
      <c r="E4280" t="inlineStr">
        <is>
          <t>No</t>
        </is>
      </c>
      <c r="F4280" t="inlineStr">
        <is>
          <t>Occasional</t>
        </is>
      </c>
      <c r="G4280" t="n">
        <v>2</v>
      </c>
      <c r="H4280" s="24" t="n">
        <v>21541.05</v>
      </c>
      <c r="I4280" s="24" t="n">
        <v>4510.2</v>
      </c>
      <c r="J4280" s="25" t="n">
        <v>45527</v>
      </c>
      <c r="K4280" s="25" t="n">
        <v>45580</v>
      </c>
      <c r="L4280" t="n">
        <v>2</v>
      </c>
      <c r="M4280" t="n">
        <v>2</v>
      </c>
      <c r="N4280" t="n">
        <v>3</v>
      </c>
      <c r="O4280">
        <f>DATE(2026,1,1)-K4280</f>
        <v/>
      </c>
      <c r="P4280">
        <f>IF(G4280&gt;=2,"Repeat","One-time")</f>
        <v/>
      </c>
    </row>
    <row r="4281">
      <c r="A4281" t="inlineStr">
        <is>
          <t>C09352</t>
        </is>
      </c>
      <c r="B4281" t="inlineStr">
        <is>
          <t>Riya Kumar</t>
        </is>
      </c>
      <c r="C4281" t="inlineStr">
        <is>
          <t>West</t>
        </is>
      </c>
      <c r="D4281" t="inlineStr">
        <is>
          <t>Mumbai</t>
        </is>
      </c>
      <c r="E4281" t="inlineStr">
        <is>
          <t>No</t>
        </is>
      </c>
      <c r="F4281" t="inlineStr">
        <is>
          <t>Loyal</t>
        </is>
      </c>
      <c r="G4281" t="n">
        <v>7</v>
      </c>
      <c r="H4281" s="24" t="n">
        <v>21539.09</v>
      </c>
      <c r="I4281" s="24" t="n">
        <v>8785.530000000001</v>
      </c>
      <c r="J4281" s="25" t="n">
        <v>45834</v>
      </c>
      <c r="K4281" s="25" t="n">
        <v>45997</v>
      </c>
      <c r="L4281" t="n">
        <v>5</v>
      </c>
      <c r="M4281" t="n">
        <v>4</v>
      </c>
      <c r="N4281" t="n">
        <v>3</v>
      </c>
      <c r="O4281">
        <f>DATE(2026,1,1)-K4281</f>
        <v/>
      </c>
      <c r="P4281">
        <f>IF(G4281&gt;=2,"Repeat","One-time")</f>
        <v/>
      </c>
    </row>
    <row r="4282">
      <c r="A4282" t="inlineStr">
        <is>
          <t>C00466</t>
        </is>
      </c>
      <c r="B4282" t="inlineStr">
        <is>
          <t>Karan Pillai</t>
        </is>
      </c>
      <c r="C4282" t="inlineStr">
        <is>
          <t>West</t>
        </is>
      </c>
      <c r="D4282" t="inlineStr">
        <is>
          <t>Ahmedabad</t>
        </is>
      </c>
      <c r="E4282" t="inlineStr">
        <is>
          <t>No</t>
        </is>
      </c>
      <c r="F4282" t="inlineStr">
        <is>
          <t>At Risk</t>
        </is>
      </c>
      <c r="G4282" t="n">
        <v>9</v>
      </c>
      <c r="H4282" s="24" t="n">
        <v>21537.8</v>
      </c>
      <c r="I4282" s="24" t="n">
        <v>6616.73</v>
      </c>
      <c r="J4282" s="25" t="n">
        <v>44939</v>
      </c>
      <c r="K4282" s="25" t="n">
        <v>45183</v>
      </c>
      <c r="L4282" t="n">
        <v>1</v>
      </c>
      <c r="M4282" t="n">
        <v>5</v>
      </c>
      <c r="N4282" t="n">
        <v>3</v>
      </c>
      <c r="O4282">
        <f>DATE(2026,1,1)-K4282</f>
        <v/>
      </c>
      <c r="P4282">
        <f>IF(G4282&gt;=2,"Repeat","One-time")</f>
        <v/>
      </c>
    </row>
    <row r="4283">
      <c r="A4283" t="inlineStr">
        <is>
          <t>C04996</t>
        </is>
      </c>
      <c r="B4283" t="inlineStr">
        <is>
          <t>Karan Mishra</t>
        </is>
      </c>
      <c r="C4283" t="inlineStr">
        <is>
          <t>West</t>
        </is>
      </c>
      <c r="D4283" t="inlineStr">
        <is>
          <t>Surat</t>
        </is>
      </c>
      <c r="E4283" t="inlineStr">
        <is>
          <t>Yes</t>
        </is>
      </c>
      <c r="F4283" t="inlineStr">
        <is>
          <t>At Risk</t>
        </is>
      </c>
      <c r="G4283" t="n">
        <v>4</v>
      </c>
      <c r="H4283" s="24" t="n">
        <v>21512.23</v>
      </c>
      <c r="I4283" s="24" t="n">
        <v>4199.32</v>
      </c>
      <c r="J4283" s="25" t="n">
        <v>45479</v>
      </c>
      <c r="K4283" s="25" t="n">
        <v>45626</v>
      </c>
      <c r="L4283" t="n">
        <v>2</v>
      </c>
      <c r="M4283" t="n">
        <v>3</v>
      </c>
      <c r="N4283" t="n">
        <v>3</v>
      </c>
      <c r="O4283">
        <f>DATE(2026,1,1)-K4283</f>
        <v/>
      </c>
      <c r="P4283">
        <f>IF(G4283&gt;=2,"Repeat","One-time")</f>
        <v/>
      </c>
    </row>
    <row r="4284">
      <c r="A4284" t="inlineStr">
        <is>
          <t>C00519</t>
        </is>
      </c>
      <c r="B4284" t="inlineStr">
        <is>
          <t>Arjun Ghosh</t>
        </is>
      </c>
      <c r="C4284" t="inlineStr">
        <is>
          <t>South</t>
        </is>
      </c>
      <c r="D4284" t="inlineStr">
        <is>
          <t>Bengaluru</t>
        </is>
      </c>
      <c r="E4284" t="inlineStr">
        <is>
          <t>Yes</t>
        </is>
      </c>
      <c r="F4284" t="inlineStr">
        <is>
          <t>At Risk</t>
        </is>
      </c>
      <c r="G4284" t="n">
        <v>5</v>
      </c>
      <c r="H4284" s="24" t="n">
        <v>21506.08</v>
      </c>
      <c r="I4284" s="24" t="n">
        <v>9299.07</v>
      </c>
      <c r="J4284" s="25" t="n">
        <v>44985</v>
      </c>
      <c r="K4284" s="25" t="n">
        <v>45637</v>
      </c>
      <c r="L4284" t="n">
        <v>2</v>
      </c>
      <c r="M4284" t="n">
        <v>4</v>
      </c>
      <c r="N4284" t="n">
        <v>3</v>
      </c>
      <c r="O4284">
        <f>DATE(2026,1,1)-K4284</f>
        <v/>
      </c>
      <c r="P4284">
        <f>IF(G4284&gt;=2,"Repeat","One-time")</f>
        <v/>
      </c>
    </row>
    <row r="4285">
      <c r="A4285" t="inlineStr">
        <is>
          <t>C05263</t>
        </is>
      </c>
      <c r="B4285" t="inlineStr">
        <is>
          <t>Farhan Iyer</t>
        </is>
      </c>
      <c r="C4285" t="inlineStr">
        <is>
          <t>South</t>
        </is>
      </c>
      <c r="D4285" t="inlineStr">
        <is>
          <t>Bengaluru</t>
        </is>
      </c>
      <c r="E4285" t="inlineStr">
        <is>
          <t>Yes</t>
        </is>
      </c>
      <c r="F4285" t="inlineStr">
        <is>
          <t>Loyal</t>
        </is>
      </c>
      <c r="G4285" t="n">
        <v>4</v>
      </c>
      <c r="H4285" s="24" t="n">
        <v>21498.72</v>
      </c>
      <c r="I4285" s="24" t="n">
        <v>3945.39</v>
      </c>
      <c r="J4285" s="25" t="n">
        <v>45594</v>
      </c>
      <c r="K4285" s="25" t="n">
        <v>45968</v>
      </c>
      <c r="L4285" t="n">
        <v>4</v>
      </c>
      <c r="M4285" t="n">
        <v>3</v>
      </c>
      <c r="N4285" t="n">
        <v>3</v>
      </c>
      <c r="O4285">
        <f>DATE(2026,1,1)-K4285</f>
        <v/>
      </c>
      <c r="P4285">
        <f>IF(G4285&gt;=2,"Repeat","One-time")</f>
        <v/>
      </c>
    </row>
    <row r="4286">
      <c r="A4286" t="inlineStr">
        <is>
          <t>C02706</t>
        </is>
      </c>
      <c r="B4286" t="inlineStr">
        <is>
          <t>Amit Thakur</t>
        </is>
      </c>
      <c r="C4286" t="inlineStr">
        <is>
          <t>West</t>
        </is>
      </c>
      <c r="D4286" t="inlineStr">
        <is>
          <t>Mumbai</t>
        </is>
      </c>
      <c r="E4286" t="inlineStr">
        <is>
          <t>No</t>
        </is>
      </c>
      <c r="F4286" t="inlineStr">
        <is>
          <t>At Risk</t>
        </is>
      </c>
      <c r="G4286" t="n">
        <v>9</v>
      </c>
      <c r="H4286" s="24" t="n">
        <v>21498.06</v>
      </c>
      <c r="I4286" s="24" t="n">
        <v>6638.55</v>
      </c>
      <c r="J4286" s="25" t="n">
        <v>45187</v>
      </c>
      <c r="K4286" s="25" t="n">
        <v>45574</v>
      </c>
      <c r="L4286" t="n">
        <v>2</v>
      </c>
      <c r="M4286" t="n">
        <v>5</v>
      </c>
      <c r="N4286" t="n">
        <v>3</v>
      </c>
      <c r="O4286">
        <f>DATE(2026,1,1)-K4286</f>
        <v/>
      </c>
      <c r="P4286">
        <f>IF(G4286&gt;=2,"Repeat","One-time")</f>
        <v/>
      </c>
    </row>
    <row r="4287">
      <c r="A4287" t="inlineStr">
        <is>
          <t>C07603</t>
        </is>
      </c>
      <c r="B4287" t="inlineStr">
        <is>
          <t>Ayesha Sinha</t>
        </is>
      </c>
      <c r="C4287" t="inlineStr">
        <is>
          <t>North</t>
        </is>
      </c>
      <c r="D4287" t="inlineStr">
        <is>
          <t>Lucknow</t>
        </is>
      </c>
      <c r="E4287" t="inlineStr">
        <is>
          <t>No</t>
        </is>
      </c>
      <c r="F4287" t="inlineStr">
        <is>
          <t>Loyal</t>
        </is>
      </c>
      <c r="G4287" t="n">
        <v>3</v>
      </c>
      <c r="H4287" s="24" t="n">
        <v>21495.55</v>
      </c>
      <c r="I4287" s="24" t="n">
        <v>6680.54</v>
      </c>
      <c r="J4287" s="25" t="n">
        <v>45693</v>
      </c>
      <c r="K4287" s="25" t="n">
        <v>45793</v>
      </c>
      <c r="L4287" t="n">
        <v>3</v>
      </c>
      <c r="M4287" t="n">
        <v>3</v>
      </c>
      <c r="N4287" t="n">
        <v>3</v>
      </c>
      <c r="O4287">
        <f>DATE(2026,1,1)-K4287</f>
        <v/>
      </c>
      <c r="P4287">
        <f>IF(G4287&gt;=2,"Repeat","One-time")</f>
        <v/>
      </c>
    </row>
    <row r="4288">
      <c r="A4288" t="inlineStr">
        <is>
          <t>C09674</t>
        </is>
      </c>
      <c r="B4288" t="inlineStr">
        <is>
          <t>Ritu Mukherjee</t>
        </is>
      </c>
      <c r="C4288" t="inlineStr">
        <is>
          <t>East</t>
        </is>
      </c>
      <c r="D4288" t="inlineStr">
        <is>
          <t>Kolkata</t>
        </is>
      </c>
      <c r="E4288" t="inlineStr">
        <is>
          <t>Yes</t>
        </is>
      </c>
      <c r="F4288" t="inlineStr">
        <is>
          <t>Occasional</t>
        </is>
      </c>
      <c r="G4288" t="n">
        <v>2</v>
      </c>
      <c r="H4288" s="24" t="n">
        <v>21484.47</v>
      </c>
      <c r="I4288" s="24" t="n">
        <v>3873</v>
      </c>
      <c r="J4288" s="25" t="n">
        <v>45849</v>
      </c>
      <c r="K4288" s="25" t="n">
        <v>46014</v>
      </c>
      <c r="L4288" t="n">
        <v>5</v>
      </c>
      <c r="M4288" t="n">
        <v>2</v>
      </c>
      <c r="N4288" t="n">
        <v>3</v>
      </c>
      <c r="O4288">
        <f>DATE(2026,1,1)-K4288</f>
        <v/>
      </c>
      <c r="P4288">
        <f>IF(G4288&gt;=2,"Repeat","One-time")</f>
        <v/>
      </c>
    </row>
    <row r="4289">
      <c r="A4289" t="inlineStr">
        <is>
          <t>C11386</t>
        </is>
      </c>
      <c r="B4289" t="inlineStr">
        <is>
          <t>Sanjay Mishra</t>
        </is>
      </c>
      <c r="C4289" t="inlineStr">
        <is>
          <t>West</t>
        </is>
      </c>
      <c r="D4289" t="inlineStr">
        <is>
          <t>Surat</t>
        </is>
      </c>
      <c r="E4289" t="inlineStr">
        <is>
          <t>No</t>
        </is>
      </c>
      <c r="F4289" t="inlineStr">
        <is>
          <t>New</t>
        </is>
      </c>
      <c r="G4289" t="n">
        <v>1</v>
      </c>
      <c r="H4289" s="24" t="n">
        <v>21476.63</v>
      </c>
      <c r="I4289" s="24" t="n">
        <v>3169.61</v>
      </c>
      <c r="J4289" s="25" t="n">
        <v>46019</v>
      </c>
      <c r="K4289" s="25" t="n">
        <v>46019</v>
      </c>
      <c r="L4289" t="n">
        <v>5</v>
      </c>
      <c r="M4289" t="n">
        <v>2</v>
      </c>
      <c r="N4289" t="n">
        <v>3</v>
      </c>
      <c r="O4289">
        <f>DATE(2026,1,1)-K4289</f>
        <v/>
      </c>
      <c r="P4289">
        <f>IF(G4289&gt;=2,"Repeat","One-time")</f>
        <v/>
      </c>
    </row>
    <row r="4290">
      <c r="A4290" t="inlineStr">
        <is>
          <t>C06570</t>
        </is>
      </c>
      <c r="B4290" t="inlineStr">
        <is>
          <t>Pooja Pillai</t>
        </is>
      </c>
      <c r="C4290" t="inlineStr">
        <is>
          <t>South</t>
        </is>
      </c>
      <c r="D4290" t="inlineStr">
        <is>
          <t>Bengaluru</t>
        </is>
      </c>
      <c r="E4290" t="inlineStr">
        <is>
          <t>Yes</t>
        </is>
      </c>
      <c r="F4290" t="inlineStr">
        <is>
          <t>Loyal</t>
        </is>
      </c>
      <c r="G4290" t="n">
        <v>4</v>
      </c>
      <c r="H4290" s="24" t="n">
        <v>21476.19</v>
      </c>
      <c r="I4290" s="24" t="n">
        <v>328.16</v>
      </c>
      <c r="J4290" s="25" t="n">
        <v>45573</v>
      </c>
      <c r="K4290" s="25" t="n">
        <v>45979</v>
      </c>
      <c r="L4290" t="n">
        <v>4</v>
      </c>
      <c r="M4290" t="n">
        <v>3</v>
      </c>
      <c r="N4290" t="n">
        <v>3</v>
      </c>
      <c r="O4290">
        <f>DATE(2026,1,1)-K4290</f>
        <v/>
      </c>
      <c r="P4290">
        <f>IF(G4290&gt;=2,"Repeat","One-time")</f>
        <v/>
      </c>
    </row>
    <row r="4291">
      <c r="A4291" t="inlineStr">
        <is>
          <t>C05962</t>
        </is>
      </c>
      <c r="B4291" t="inlineStr">
        <is>
          <t>Neha Ghosh</t>
        </is>
      </c>
      <c r="C4291" t="inlineStr">
        <is>
          <t>West</t>
        </is>
      </c>
      <c r="D4291" t="inlineStr">
        <is>
          <t>Ahmedabad</t>
        </is>
      </c>
      <c r="E4291" t="inlineStr">
        <is>
          <t>Yes</t>
        </is>
      </c>
      <c r="F4291" t="inlineStr">
        <is>
          <t>Loyal</t>
        </is>
      </c>
      <c r="G4291" t="n">
        <v>3</v>
      </c>
      <c r="H4291" s="24" t="n">
        <v>21470.92</v>
      </c>
      <c r="I4291" s="24" t="n">
        <v>3809.98</v>
      </c>
      <c r="J4291" s="25" t="n">
        <v>45577</v>
      </c>
      <c r="K4291" s="25" t="n">
        <v>45769</v>
      </c>
      <c r="L4291" t="n">
        <v>3</v>
      </c>
      <c r="M4291" t="n">
        <v>3</v>
      </c>
      <c r="N4291" t="n">
        <v>3</v>
      </c>
      <c r="O4291">
        <f>DATE(2026,1,1)-K4291</f>
        <v/>
      </c>
      <c r="P4291">
        <f>IF(G4291&gt;=2,"Repeat","One-time")</f>
        <v/>
      </c>
    </row>
    <row r="4292">
      <c r="A4292" t="inlineStr">
        <is>
          <t>C09167</t>
        </is>
      </c>
      <c r="B4292" t="inlineStr">
        <is>
          <t>Farhan Sharma</t>
        </is>
      </c>
      <c r="C4292" t="inlineStr">
        <is>
          <t>South</t>
        </is>
      </c>
      <c r="D4292" t="inlineStr">
        <is>
          <t>Hyderabad</t>
        </is>
      </c>
      <c r="E4292" t="inlineStr">
        <is>
          <t>No</t>
        </is>
      </c>
      <c r="F4292" t="inlineStr">
        <is>
          <t>Occasional</t>
        </is>
      </c>
      <c r="G4292" t="n">
        <v>1</v>
      </c>
      <c r="H4292" s="24" t="n">
        <v>21468.68</v>
      </c>
      <c r="I4292" s="24" t="n">
        <v>2897.15</v>
      </c>
      <c r="J4292" s="25" t="n">
        <v>45884</v>
      </c>
      <c r="K4292" s="25" t="n">
        <v>45884</v>
      </c>
      <c r="L4292" t="n">
        <v>3</v>
      </c>
      <c r="M4292" t="n">
        <v>1</v>
      </c>
      <c r="N4292" t="n">
        <v>3</v>
      </c>
      <c r="O4292">
        <f>DATE(2026,1,1)-K4292</f>
        <v/>
      </c>
      <c r="P4292">
        <f>IF(G4292&gt;=2,"Repeat","One-time")</f>
        <v/>
      </c>
    </row>
    <row r="4293">
      <c r="A4293" t="inlineStr">
        <is>
          <t>C04428</t>
        </is>
      </c>
      <c r="B4293" t="inlineStr">
        <is>
          <t>Rahul Bose</t>
        </is>
      </c>
      <c r="C4293" t="inlineStr">
        <is>
          <t>South</t>
        </is>
      </c>
      <c r="D4293" t="inlineStr">
        <is>
          <t>Chennai</t>
        </is>
      </c>
      <c r="E4293" t="inlineStr">
        <is>
          <t>No</t>
        </is>
      </c>
      <c r="F4293" t="inlineStr">
        <is>
          <t>At Risk</t>
        </is>
      </c>
      <c r="G4293" t="n">
        <v>6</v>
      </c>
      <c r="H4293" s="24" t="n">
        <v>21465.06</v>
      </c>
      <c r="I4293" s="24" t="n">
        <v>6768.17</v>
      </c>
      <c r="J4293" s="25" t="n">
        <v>45354</v>
      </c>
      <c r="K4293" s="25" t="n">
        <v>45654</v>
      </c>
      <c r="L4293" t="n">
        <v>2</v>
      </c>
      <c r="M4293" t="n">
        <v>4</v>
      </c>
      <c r="N4293" t="n">
        <v>3</v>
      </c>
      <c r="O4293">
        <f>DATE(2026,1,1)-K4293</f>
        <v/>
      </c>
      <c r="P4293">
        <f>IF(G4293&gt;=2,"Repeat","One-time")</f>
        <v/>
      </c>
    </row>
    <row r="4294">
      <c r="A4294" t="inlineStr">
        <is>
          <t>C03641</t>
        </is>
      </c>
      <c r="B4294" t="inlineStr">
        <is>
          <t>Priya Mukherjee</t>
        </is>
      </c>
      <c r="C4294" t="inlineStr">
        <is>
          <t>East</t>
        </is>
      </c>
      <c r="D4294" t="inlineStr">
        <is>
          <t>Kolkata</t>
        </is>
      </c>
      <c r="E4294" t="inlineStr">
        <is>
          <t>No</t>
        </is>
      </c>
      <c r="F4294" t="inlineStr">
        <is>
          <t>Hibernating</t>
        </is>
      </c>
      <c r="G4294" t="n">
        <v>1</v>
      </c>
      <c r="H4294" s="24" t="n">
        <v>21462.22</v>
      </c>
      <c r="I4294" s="24" t="n">
        <v>2530.2</v>
      </c>
      <c r="J4294" s="25" t="n">
        <v>45328</v>
      </c>
      <c r="K4294" s="25" t="n">
        <v>45328</v>
      </c>
      <c r="L4294" t="n">
        <v>1</v>
      </c>
      <c r="M4294" t="n">
        <v>1</v>
      </c>
      <c r="N4294" t="n">
        <v>3</v>
      </c>
      <c r="O4294">
        <f>DATE(2026,1,1)-K4294</f>
        <v/>
      </c>
      <c r="P4294">
        <f>IF(G4294&gt;=2,"Repeat","One-time")</f>
        <v/>
      </c>
    </row>
    <row r="4295">
      <c r="A4295" t="inlineStr">
        <is>
          <t>C05398</t>
        </is>
      </c>
      <c r="B4295" t="inlineStr">
        <is>
          <t>Abhishek Verma</t>
        </is>
      </c>
      <c r="C4295" t="inlineStr">
        <is>
          <t>North</t>
        </is>
      </c>
      <c r="D4295" t="inlineStr">
        <is>
          <t>Jaipur</t>
        </is>
      </c>
      <c r="E4295" t="inlineStr">
        <is>
          <t>No</t>
        </is>
      </c>
      <c r="F4295" t="inlineStr">
        <is>
          <t>Loyal</t>
        </is>
      </c>
      <c r="G4295" t="n">
        <v>6</v>
      </c>
      <c r="H4295" s="24" t="n">
        <v>21460.71</v>
      </c>
      <c r="I4295" s="24" t="n">
        <v>7102.19</v>
      </c>
      <c r="J4295" s="25" t="n">
        <v>45533</v>
      </c>
      <c r="K4295" s="25" t="n">
        <v>45918</v>
      </c>
      <c r="L4295" t="n">
        <v>3</v>
      </c>
      <c r="M4295" t="n">
        <v>4</v>
      </c>
      <c r="N4295" t="n">
        <v>3</v>
      </c>
      <c r="O4295">
        <f>DATE(2026,1,1)-K4295</f>
        <v/>
      </c>
      <c r="P4295">
        <f>IF(G4295&gt;=2,"Repeat","One-time")</f>
        <v/>
      </c>
    </row>
    <row r="4296">
      <c r="A4296" t="inlineStr">
        <is>
          <t>C01696</t>
        </is>
      </c>
      <c r="B4296" t="inlineStr">
        <is>
          <t>Vikram Joshi</t>
        </is>
      </c>
      <c r="C4296" t="inlineStr">
        <is>
          <t>North</t>
        </is>
      </c>
      <c r="D4296" t="inlineStr">
        <is>
          <t>Gurugram</t>
        </is>
      </c>
      <c r="E4296" t="inlineStr">
        <is>
          <t>Yes</t>
        </is>
      </c>
      <c r="F4296" t="inlineStr">
        <is>
          <t>At Risk</t>
        </is>
      </c>
      <c r="G4296" t="n">
        <v>3</v>
      </c>
      <c r="H4296" s="24" t="n">
        <v>21458.45</v>
      </c>
      <c r="I4296" s="24" t="n">
        <v>1861.56</v>
      </c>
      <c r="J4296" s="25" t="n">
        <v>45069</v>
      </c>
      <c r="K4296" s="25" t="n">
        <v>45084</v>
      </c>
      <c r="L4296" t="n">
        <v>1</v>
      </c>
      <c r="M4296" t="n">
        <v>3</v>
      </c>
      <c r="N4296" t="n">
        <v>3</v>
      </c>
      <c r="O4296">
        <f>DATE(2026,1,1)-K4296</f>
        <v/>
      </c>
      <c r="P4296">
        <f>IF(G4296&gt;=2,"Repeat","One-time")</f>
        <v/>
      </c>
    </row>
    <row r="4297">
      <c r="A4297" t="inlineStr">
        <is>
          <t>C00079</t>
        </is>
      </c>
      <c r="B4297" t="inlineStr">
        <is>
          <t>Manish Menon</t>
        </is>
      </c>
      <c r="C4297" t="inlineStr">
        <is>
          <t>Central</t>
        </is>
      </c>
      <c r="D4297" t="inlineStr">
        <is>
          <t>Indore</t>
        </is>
      </c>
      <c r="E4297" t="inlineStr">
        <is>
          <t>Yes</t>
        </is>
      </c>
      <c r="F4297" t="inlineStr">
        <is>
          <t>At Risk</t>
        </is>
      </c>
      <c r="G4297" t="n">
        <v>5</v>
      </c>
      <c r="H4297" s="24" t="n">
        <v>21433.73</v>
      </c>
      <c r="I4297" s="24" t="n">
        <v>3524.12</v>
      </c>
      <c r="J4297" s="25" t="n">
        <v>44991</v>
      </c>
      <c r="K4297" s="25" t="n">
        <v>45591</v>
      </c>
      <c r="L4297" t="n">
        <v>2</v>
      </c>
      <c r="M4297" t="n">
        <v>4</v>
      </c>
      <c r="N4297" t="n">
        <v>3</v>
      </c>
      <c r="O4297">
        <f>DATE(2026,1,1)-K4297</f>
        <v/>
      </c>
      <c r="P4297">
        <f>IF(G4297&gt;=2,"Repeat","One-time")</f>
        <v/>
      </c>
    </row>
    <row r="4298">
      <c r="A4298" t="inlineStr">
        <is>
          <t>C03350</t>
        </is>
      </c>
      <c r="B4298" t="inlineStr">
        <is>
          <t>Neha Das</t>
        </is>
      </c>
      <c r="C4298" t="inlineStr">
        <is>
          <t>North</t>
        </is>
      </c>
      <c r="D4298" t="inlineStr">
        <is>
          <t>Delhi</t>
        </is>
      </c>
      <c r="E4298" t="inlineStr">
        <is>
          <t>No</t>
        </is>
      </c>
      <c r="F4298" t="inlineStr">
        <is>
          <t>Hibernating</t>
        </is>
      </c>
      <c r="G4298" t="n">
        <v>2</v>
      </c>
      <c r="H4298" s="24" t="n">
        <v>21415.05</v>
      </c>
      <c r="I4298" s="24" t="n">
        <v>4125.44</v>
      </c>
      <c r="J4298" s="25" t="n">
        <v>45254</v>
      </c>
      <c r="K4298" s="25" t="n">
        <v>45264</v>
      </c>
      <c r="L4298" t="n">
        <v>1</v>
      </c>
      <c r="M4298" t="n">
        <v>2</v>
      </c>
      <c r="N4298" t="n">
        <v>3</v>
      </c>
      <c r="O4298">
        <f>DATE(2026,1,1)-K4298</f>
        <v/>
      </c>
      <c r="P4298">
        <f>IF(G4298&gt;=2,"Repeat","One-time")</f>
        <v/>
      </c>
    </row>
    <row r="4299">
      <c r="A4299" t="inlineStr">
        <is>
          <t>C02398</t>
        </is>
      </c>
      <c r="B4299" t="inlineStr">
        <is>
          <t>Sneha Reddy</t>
        </is>
      </c>
      <c r="C4299" t="inlineStr">
        <is>
          <t>West</t>
        </is>
      </c>
      <c r="D4299" t="inlineStr">
        <is>
          <t>Surat</t>
        </is>
      </c>
      <c r="E4299" t="inlineStr">
        <is>
          <t>Yes</t>
        </is>
      </c>
      <c r="F4299" t="inlineStr">
        <is>
          <t>Occasional</t>
        </is>
      </c>
      <c r="G4299" t="n">
        <v>1</v>
      </c>
      <c r="H4299" s="24" t="n">
        <v>21411.84</v>
      </c>
      <c r="I4299" s="24" t="n">
        <v>14.2</v>
      </c>
      <c r="J4299" s="25" t="n">
        <v>45783</v>
      </c>
      <c r="K4299" s="25" t="n">
        <v>45783</v>
      </c>
      <c r="L4299" t="n">
        <v>3</v>
      </c>
      <c r="M4299" t="n">
        <v>1</v>
      </c>
      <c r="N4299" t="n">
        <v>3</v>
      </c>
      <c r="O4299">
        <f>DATE(2026,1,1)-K4299</f>
        <v/>
      </c>
      <c r="P4299">
        <f>IF(G4299&gt;=2,"Repeat","One-time")</f>
        <v/>
      </c>
    </row>
    <row r="4300">
      <c r="A4300" t="inlineStr">
        <is>
          <t>C03220</t>
        </is>
      </c>
      <c r="B4300" t="inlineStr">
        <is>
          <t>Deepak Das</t>
        </is>
      </c>
      <c r="C4300" t="inlineStr">
        <is>
          <t>West</t>
        </is>
      </c>
      <c r="D4300" t="inlineStr">
        <is>
          <t>Ahmedabad</t>
        </is>
      </c>
      <c r="E4300" t="inlineStr">
        <is>
          <t>No</t>
        </is>
      </c>
      <c r="F4300" t="inlineStr">
        <is>
          <t>At Risk</t>
        </is>
      </c>
      <c r="G4300" t="n">
        <v>3</v>
      </c>
      <c r="H4300" s="24" t="n">
        <v>21392.59</v>
      </c>
      <c r="I4300" s="24" t="n">
        <v>4400.96</v>
      </c>
      <c r="J4300" s="25" t="n">
        <v>45234</v>
      </c>
      <c r="K4300" s="25" t="n">
        <v>45326</v>
      </c>
      <c r="L4300" t="n">
        <v>1</v>
      </c>
      <c r="M4300" t="n">
        <v>3</v>
      </c>
      <c r="N4300" t="n">
        <v>3</v>
      </c>
      <c r="O4300">
        <f>DATE(2026,1,1)-K4300</f>
        <v/>
      </c>
      <c r="P4300">
        <f>IF(G4300&gt;=2,"Repeat","One-time")</f>
        <v/>
      </c>
    </row>
    <row r="4301">
      <c r="A4301" t="inlineStr">
        <is>
          <t>C02376</t>
        </is>
      </c>
      <c r="B4301" t="inlineStr">
        <is>
          <t>Sneha Kapoor</t>
        </is>
      </c>
      <c r="C4301" t="inlineStr">
        <is>
          <t>South</t>
        </is>
      </c>
      <c r="D4301" t="inlineStr">
        <is>
          <t>Chennai</t>
        </is>
      </c>
      <c r="E4301" t="inlineStr">
        <is>
          <t>No</t>
        </is>
      </c>
      <c r="F4301" t="inlineStr">
        <is>
          <t>Hibernating</t>
        </is>
      </c>
      <c r="G4301" t="n">
        <v>2</v>
      </c>
      <c r="H4301" s="24" t="n">
        <v>21390.65</v>
      </c>
      <c r="I4301" s="24" t="n">
        <v>842</v>
      </c>
      <c r="J4301" s="25" t="n">
        <v>45164</v>
      </c>
      <c r="K4301" s="25" t="n">
        <v>45231</v>
      </c>
      <c r="L4301" t="n">
        <v>1</v>
      </c>
      <c r="M4301" t="n">
        <v>2</v>
      </c>
      <c r="N4301" t="n">
        <v>3</v>
      </c>
      <c r="O4301">
        <f>DATE(2026,1,1)-K4301</f>
        <v/>
      </c>
      <c r="P4301">
        <f>IF(G4301&gt;=2,"Repeat","One-time")</f>
        <v/>
      </c>
    </row>
    <row r="4302">
      <c r="A4302" t="inlineStr">
        <is>
          <t>C05500</t>
        </is>
      </c>
      <c r="B4302" t="inlineStr">
        <is>
          <t>Karan Khan</t>
        </is>
      </c>
      <c r="C4302" t="inlineStr">
        <is>
          <t>South</t>
        </is>
      </c>
      <c r="D4302" t="inlineStr">
        <is>
          <t>Coimbatore</t>
        </is>
      </c>
      <c r="E4302" t="inlineStr">
        <is>
          <t>No</t>
        </is>
      </c>
      <c r="F4302" t="inlineStr">
        <is>
          <t>Loyal</t>
        </is>
      </c>
      <c r="G4302" t="n">
        <v>4</v>
      </c>
      <c r="H4302" s="24" t="n">
        <v>21375.42</v>
      </c>
      <c r="I4302" s="24" t="n">
        <v>4086.78</v>
      </c>
      <c r="J4302" s="25" t="n">
        <v>45499</v>
      </c>
      <c r="K4302" s="25" t="n">
        <v>45935</v>
      </c>
      <c r="L4302" t="n">
        <v>4</v>
      </c>
      <c r="M4302" t="n">
        <v>3</v>
      </c>
      <c r="N4302" t="n">
        <v>3</v>
      </c>
      <c r="O4302">
        <f>DATE(2026,1,1)-K4302</f>
        <v/>
      </c>
      <c r="P4302">
        <f>IF(G4302&gt;=2,"Repeat","One-time")</f>
        <v/>
      </c>
    </row>
    <row r="4303">
      <c r="A4303" t="inlineStr">
        <is>
          <t>C06376</t>
        </is>
      </c>
      <c r="B4303" t="inlineStr">
        <is>
          <t>Tanvi Kapoor</t>
        </is>
      </c>
      <c r="C4303" t="inlineStr">
        <is>
          <t>South</t>
        </is>
      </c>
      <c r="D4303" t="inlineStr">
        <is>
          <t>Coimbatore</t>
        </is>
      </c>
      <c r="E4303" t="inlineStr">
        <is>
          <t>No</t>
        </is>
      </c>
      <c r="F4303" t="inlineStr">
        <is>
          <t>Loyal</t>
        </is>
      </c>
      <c r="G4303" t="n">
        <v>4</v>
      </c>
      <c r="H4303" s="24" t="n">
        <v>21374.46</v>
      </c>
      <c r="I4303" s="24" t="n">
        <v>3978.74</v>
      </c>
      <c r="J4303" s="25" t="n">
        <v>45562</v>
      </c>
      <c r="K4303" s="25" t="n">
        <v>45919</v>
      </c>
      <c r="L4303" t="n">
        <v>3</v>
      </c>
      <c r="M4303" t="n">
        <v>3</v>
      </c>
      <c r="N4303" t="n">
        <v>3</v>
      </c>
      <c r="O4303">
        <f>DATE(2026,1,1)-K4303</f>
        <v/>
      </c>
      <c r="P4303">
        <f>IF(G4303&gt;=2,"Repeat","One-time")</f>
        <v/>
      </c>
    </row>
    <row r="4304">
      <c r="A4304" t="inlineStr">
        <is>
          <t>C10888</t>
        </is>
      </c>
      <c r="B4304" t="inlineStr">
        <is>
          <t>Tanvi Pillai</t>
        </is>
      </c>
      <c r="C4304" t="inlineStr">
        <is>
          <t>South</t>
        </is>
      </c>
      <c r="D4304" t="inlineStr">
        <is>
          <t>Bengaluru</t>
        </is>
      </c>
      <c r="E4304" t="inlineStr">
        <is>
          <t>Yes</t>
        </is>
      </c>
      <c r="F4304" t="inlineStr">
        <is>
          <t>Loyal</t>
        </is>
      </c>
      <c r="G4304" t="n">
        <v>4</v>
      </c>
      <c r="H4304" s="24" t="n">
        <v>21372.85</v>
      </c>
      <c r="I4304" s="24" t="n">
        <v>1564.99</v>
      </c>
      <c r="J4304" s="25" t="n">
        <v>45930</v>
      </c>
      <c r="K4304" s="25" t="n">
        <v>46004</v>
      </c>
      <c r="L4304" t="n">
        <v>5</v>
      </c>
      <c r="M4304" t="n">
        <v>4</v>
      </c>
      <c r="N4304" t="n">
        <v>3</v>
      </c>
      <c r="O4304">
        <f>DATE(2026,1,1)-K4304</f>
        <v/>
      </c>
      <c r="P4304">
        <f>IF(G4304&gt;=2,"Repeat","One-time")</f>
        <v/>
      </c>
    </row>
    <row r="4305">
      <c r="A4305" t="inlineStr">
        <is>
          <t>C01274</t>
        </is>
      </c>
      <c r="B4305" t="inlineStr">
        <is>
          <t>Varun Yadav</t>
        </is>
      </c>
      <c r="C4305" t="inlineStr">
        <is>
          <t>West</t>
        </is>
      </c>
      <c r="D4305" t="inlineStr">
        <is>
          <t>Surat</t>
        </is>
      </c>
      <c r="E4305" t="inlineStr">
        <is>
          <t>Yes</t>
        </is>
      </c>
      <c r="F4305" t="inlineStr">
        <is>
          <t>At Risk</t>
        </is>
      </c>
      <c r="G4305" t="n">
        <v>3</v>
      </c>
      <c r="H4305" s="24" t="n">
        <v>21362.85</v>
      </c>
      <c r="I4305" s="24" t="n">
        <v>3292.23</v>
      </c>
      <c r="J4305" s="25" t="n">
        <v>45007</v>
      </c>
      <c r="K4305" s="25" t="n">
        <v>45051</v>
      </c>
      <c r="L4305" t="n">
        <v>1</v>
      </c>
      <c r="M4305" t="n">
        <v>3</v>
      </c>
      <c r="N4305" t="n">
        <v>3</v>
      </c>
      <c r="O4305">
        <f>DATE(2026,1,1)-K4305</f>
        <v/>
      </c>
      <c r="P4305">
        <f>IF(G4305&gt;=2,"Repeat","One-time")</f>
        <v/>
      </c>
    </row>
    <row r="4306">
      <c r="A4306" t="inlineStr">
        <is>
          <t>C01705</t>
        </is>
      </c>
      <c r="B4306" t="inlineStr">
        <is>
          <t>Shreya Ghosh</t>
        </is>
      </c>
      <c r="C4306" t="inlineStr">
        <is>
          <t>South</t>
        </is>
      </c>
      <c r="D4306" t="inlineStr">
        <is>
          <t>Bengaluru</t>
        </is>
      </c>
      <c r="E4306" t="inlineStr">
        <is>
          <t>No</t>
        </is>
      </c>
      <c r="F4306" t="inlineStr">
        <is>
          <t>Loyal</t>
        </is>
      </c>
      <c r="G4306" t="n">
        <v>3</v>
      </c>
      <c r="H4306" s="24" t="n">
        <v>21362.55</v>
      </c>
      <c r="I4306" s="24" t="n">
        <v>1466.15</v>
      </c>
      <c r="J4306" s="25" t="n">
        <v>45239</v>
      </c>
      <c r="K4306" s="25" t="n">
        <v>45976</v>
      </c>
      <c r="L4306" t="n">
        <v>4</v>
      </c>
      <c r="M4306" t="n">
        <v>3</v>
      </c>
      <c r="N4306" t="n">
        <v>3</v>
      </c>
      <c r="O4306">
        <f>DATE(2026,1,1)-K4306</f>
        <v/>
      </c>
      <c r="P4306">
        <f>IF(G4306&gt;=2,"Repeat","One-time")</f>
        <v/>
      </c>
    </row>
    <row r="4307">
      <c r="A4307" t="inlineStr">
        <is>
          <t>C05052</t>
        </is>
      </c>
      <c r="B4307" t="inlineStr">
        <is>
          <t>Isha Fernandes</t>
        </is>
      </c>
      <c r="C4307" t="inlineStr">
        <is>
          <t>Central</t>
        </is>
      </c>
      <c r="D4307" t="inlineStr">
        <is>
          <t>Indore</t>
        </is>
      </c>
      <c r="E4307" t="inlineStr">
        <is>
          <t>Yes</t>
        </is>
      </c>
      <c r="F4307" t="inlineStr">
        <is>
          <t>Loyal</t>
        </is>
      </c>
      <c r="G4307" t="n">
        <v>7</v>
      </c>
      <c r="H4307" s="24" t="n">
        <v>21351.61</v>
      </c>
      <c r="I4307" s="24" t="n">
        <v>6844.04</v>
      </c>
      <c r="J4307" s="25" t="n">
        <v>45442</v>
      </c>
      <c r="K4307" s="25" t="n">
        <v>45938</v>
      </c>
      <c r="L4307" t="n">
        <v>4</v>
      </c>
      <c r="M4307" t="n">
        <v>4</v>
      </c>
      <c r="N4307" t="n">
        <v>3</v>
      </c>
      <c r="O4307">
        <f>DATE(2026,1,1)-K4307</f>
        <v/>
      </c>
      <c r="P4307">
        <f>IF(G4307&gt;=2,"Repeat","One-time")</f>
        <v/>
      </c>
    </row>
    <row r="4308">
      <c r="A4308" t="inlineStr">
        <is>
          <t>C04041</t>
        </is>
      </c>
      <c r="B4308" t="inlineStr">
        <is>
          <t>Sneha Sinha</t>
        </is>
      </c>
      <c r="C4308" t="inlineStr">
        <is>
          <t>West</t>
        </is>
      </c>
      <c r="D4308" t="inlineStr">
        <is>
          <t>Mumbai</t>
        </is>
      </c>
      <c r="E4308" t="inlineStr">
        <is>
          <t>No</t>
        </is>
      </c>
      <c r="F4308" t="inlineStr">
        <is>
          <t>Hibernating</t>
        </is>
      </c>
      <c r="G4308" t="n">
        <v>1</v>
      </c>
      <c r="H4308" s="24" t="n">
        <v>21349.53</v>
      </c>
      <c r="I4308" s="24" t="n">
        <v>1846.47</v>
      </c>
      <c r="J4308" s="25" t="n">
        <v>45355</v>
      </c>
      <c r="K4308" s="25" t="n">
        <v>45355</v>
      </c>
      <c r="L4308" t="n">
        <v>1</v>
      </c>
      <c r="M4308" t="n">
        <v>1</v>
      </c>
      <c r="N4308" t="n">
        <v>3</v>
      </c>
      <c r="O4308">
        <f>DATE(2026,1,1)-K4308</f>
        <v/>
      </c>
      <c r="P4308">
        <f>IF(G4308&gt;=2,"Repeat","One-time")</f>
        <v/>
      </c>
    </row>
    <row r="4309">
      <c r="A4309" t="inlineStr">
        <is>
          <t>C10365</t>
        </is>
      </c>
      <c r="B4309" t="inlineStr">
        <is>
          <t>Farhan Ghosh</t>
        </is>
      </c>
      <c r="C4309" t="inlineStr">
        <is>
          <t>East</t>
        </is>
      </c>
      <c r="D4309" t="inlineStr">
        <is>
          <t>Kolkata</t>
        </is>
      </c>
      <c r="E4309" t="inlineStr">
        <is>
          <t>No</t>
        </is>
      </c>
      <c r="F4309" t="inlineStr">
        <is>
          <t>New</t>
        </is>
      </c>
      <c r="G4309" t="n">
        <v>1</v>
      </c>
      <c r="H4309" s="24" t="n">
        <v>21347.54</v>
      </c>
      <c r="I4309" s="24" t="n">
        <v>10455.65</v>
      </c>
      <c r="J4309" s="25" t="n">
        <v>45970</v>
      </c>
      <c r="K4309" s="25" t="n">
        <v>45970</v>
      </c>
      <c r="L4309" t="n">
        <v>4</v>
      </c>
      <c r="M4309" t="n">
        <v>2</v>
      </c>
      <c r="N4309" t="n">
        <v>3</v>
      </c>
      <c r="O4309">
        <f>DATE(2026,1,1)-K4309</f>
        <v/>
      </c>
      <c r="P4309">
        <f>IF(G4309&gt;=2,"Repeat","One-time")</f>
        <v/>
      </c>
    </row>
    <row r="4310">
      <c r="A4310" t="inlineStr">
        <is>
          <t>C04746</t>
        </is>
      </c>
      <c r="B4310" t="inlineStr">
        <is>
          <t>Priya Joshi</t>
        </is>
      </c>
      <c r="C4310" t="inlineStr">
        <is>
          <t>East</t>
        </is>
      </c>
      <c r="D4310" t="inlineStr">
        <is>
          <t>Jamshedpur</t>
        </is>
      </c>
      <c r="E4310" t="inlineStr">
        <is>
          <t>No</t>
        </is>
      </c>
      <c r="F4310" t="inlineStr">
        <is>
          <t>Loyal</t>
        </is>
      </c>
      <c r="G4310" t="n">
        <v>4</v>
      </c>
      <c r="H4310" s="24" t="n">
        <v>21329.53</v>
      </c>
      <c r="I4310" s="24" t="n">
        <v>8820.68</v>
      </c>
      <c r="J4310" s="25" t="n">
        <v>45590</v>
      </c>
      <c r="K4310" s="25" t="n">
        <v>45997</v>
      </c>
      <c r="L4310" t="n">
        <v>5</v>
      </c>
      <c r="M4310" t="n">
        <v>3</v>
      </c>
      <c r="N4310" t="n">
        <v>3</v>
      </c>
      <c r="O4310">
        <f>DATE(2026,1,1)-K4310</f>
        <v/>
      </c>
      <c r="P4310">
        <f>IF(G4310&gt;=2,"Repeat","One-time")</f>
        <v/>
      </c>
    </row>
    <row r="4311">
      <c r="A4311" t="inlineStr">
        <is>
          <t>C09632</t>
        </is>
      </c>
      <c r="B4311" t="inlineStr">
        <is>
          <t>Amit Das</t>
        </is>
      </c>
      <c r="C4311" t="inlineStr">
        <is>
          <t>South</t>
        </is>
      </c>
      <c r="D4311" t="inlineStr">
        <is>
          <t>Bengaluru</t>
        </is>
      </c>
      <c r="E4311" t="inlineStr">
        <is>
          <t>No</t>
        </is>
      </c>
      <c r="F4311" t="inlineStr">
        <is>
          <t>Occasional</t>
        </is>
      </c>
      <c r="G4311" t="n">
        <v>1</v>
      </c>
      <c r="H4311" s="24" t="n">
        <v>21326.12</v>
      </c>
      <c r="I4311" s="24" t="n">
        <v>642.0700000000001</v>
      </c>
      <c r="J4311" s="25" t="n">
        <v>45880</v>
      </c>
      <c r="K4311" s="25" t="n">
        <v>45880</v>
      </c>
      <c r="L4311" t="n">
        <v>3</v>
      </c>
      <c r="M4311" t="n">
        <v>1</v>
      </c>
      <c r="N4311" t="n">
        <v>3</v>
      </c>
      <c r="O4311">
        <f>DATE(2026,1,1)-K4311</f>
        <v/>
      </c>
      <c r="P4311">
        <f>IF(G4311&gt;=2,"Repeat","One-time")</f>
        <v/>
      </c>
    </row>
    <row r="4312">
      <c r="A4312" t="inlineStr">
        <is>
          <t>C01976</t>
        </is>
      </c>
      <c r="B4312" t="inlineStr">
        <is>
          <t>Ritu Mukherjee</t>
        </is>
      </c>
      <c r="C4312" t="inlineStr">
        <is>
          <t>South</t>
        </is>
      </c>
      <c r="D4312" t="inlineStr">
        <is>
          <t>Kochi</t>
        </is>
      </c>
      <c r="E4312" t="inlineStr">
        <is>
          <t>No</t>
        </is>
      </c>
      <c r="F4312" t="inlineStr">
        <is>
          <t>At Risk</t>
        </is>
      </c>
      <c r="G4312" t="n">
        <v>3</v>
      </c>
      <c r="H4312" s="24" t="n">
        <v>21320.9</v>
      </c>
      <c r="I4312" s="24" t="n">
        <v>1274.16</v>
      </c>
      <c r="J4312" s="25" t="n">
        <v>45107</v>
      </c>
      <c r="K4312" s="25" t="n">
        <v>45249</v>
      </c>
      <c r="L4312" t="n">
        <v>1</v>
      </c>
      <c r="M4312" t="n">
        <v>3</v>
      </c>
      <c r="N4312" t="n">
        <v>3</v>
      </c>
      <c r="O4312">
        <f>DATE(2026,1,1)-K4312</f>
        <v/>
      </c>
      <c r="P4312">
        <f>IF(G4312&gt;=2,"Repeat","One-time")</f>
        <v/>
      </c>
    </row>
    <row r="4313">
      <c r="A4313" t="inlineStr">
        <is>
          <t>C06492</t>
        </is>
      </c>
      <c r="B4313" t="inlineStr">
        <is>
          <t>Gurpreet Singh</t>
        </is>
      </c>
      <c r="C4313" t="inlineStr">
        <is>
          <t>South</t>
        </is>
      </c>
      <c r="D4313" t="inlineStr">
        <is>
          <t>Hyderabad</t>
        </is>
      </c>
      <c r="E4313" t="inlineStr">
        <is>
          <t>No</t>
        </is>
      </c>
      <c r="F4313" t="inlineStr">
        <is>
          <t>Occasional</t>
        </is>
      </c>
      <c r="G4313" t="n">
        <v>2</v>
      </c>
      <c r="H4313" s="24" t="n">
        <v>21310.37</v>
      </c>
      <c r="I4313" s="24" t="n">
        <v>1093.04</v>
      </c>
      <c r="J4313" s="25" t="n">
        <v>45596</v>
      </c>
      <c r="K4313" s="25" t="n">
        <v>45773</v>
      </c>
      <c r="L4313" t="n">
        <v>3</v>
      </c>
      <c r="M4313" t="n">
        <v>2</v>
      </c>
      <c r="N4313" t="n">
        <v>3</v>
      </c>
      <c r="O4313">
        <f>DATE(2026,1,1)-K4313</f>
        <v/>
      </c>
      <c r="P4313">
        <f>IF(G4313&gt;=2,"Repeat","One-time")</f>
        <v/>
      </c>
    </row>
    <row r="4314">
      <c r="A4314" t="inlineStr">
        <is>
          <t>C02554</t>
        </is>
      </c>
      <c r="B4314" t="inlineStr">
        <is>
          <t>Gurpreet Singh</t>
        </is>
      </c>
      <c r="C4314" t="inlineStr">
        <is>
          <t>East</t>
        </is>
      </c>
      <c r="D4314" t="inlineStr">
        <is>
          <t>Kolkata</t>
        </is>
      </c>
      <c r="E4314" t="inlineStr">
        <is>
          <t>No</t>
        </is>
      </c>
      <c r="F4314" t="inlineStr">
        <is>
          <t>At Risk</t>
        </is>
      </c>
      <c r="G4314" t="n">
        <v>5</v>
      </c>
      <c r="H4314" s="24" t="n">
        <v>21310.03</v>
      </c>
      <c r="I4314" s="24" t="n">
        <v>4841.71</v>
      </c>
      <c r="J4314" s="25" t="n">
        <v>45142</v>
      </c>
      <c r="K4314" s="25" t="n">
        <v>45435</v>
      </c>
      <c r="L4314" t="n">
        <v>1</v>
      </c>
      <c r="M4314" t="n">
        <v>4</v>
      </c>
      <c r="N4314" t="n">
        <v>3</v>
      </c>
      <c r="O4314">
        <f>DATE(2026,1,1)-K4314</f>
        <v/>
      </c>
      <c r="P4314">
        <f>IF(G4314&gt;=2,"Repeat","One-time")</f>
        <v/>
      </c>
    </row>
    <row r="4315">
      <c r="A4315" t="inlineStr">
        <is>
          <t>C10212</t>
        </is>
      </c>
      <c r="B4315" t="inlineStr">
        <is>
          <t>Diya Agarwal</t>
        </is>
      </c>
      <c r="C4315" t="inlineStr">
        <is>
          <t>East</t>
        </is>
      </c>
      <c r="D4315" t="inlineStr">
        <is>
          <t>Guwahati</t>
        </is>
      </c>
      <c r="E4315" t="inlineStr">
        <is>
          <t>Yes</t>
        </is>
      </c>
      <c r="F4315" t="inlineStr">
        <is>
          <t>Loyal</t>
        </is>
      </c>
      <c r="G4315" t="n">
        <v>2</v>
      </c>
      <c r="H4315" s="24" t="n">
        <v>21309.41</v>
      </c>
      <c r="I4315" s="24" t="n">
        <v>2729.22</v>
      </c>
      <c r="J4315" s="25" t="n">
        <v>45906</v>
      </c>
      <c r="K4315" s="25" t="n">
        <v>45986</v>
      </c>
      <c r="L4315" t="n">
        <v>4</v>
      </c>
      <c r="M4315" t="n">
        <v>3</v>
      </c>
      <c r="N4315" t="n">
        <v>3</v>
      </c>
      <c r="O4315">
        <f>DATE(2026,1,1)-K4315</f>
        <v/>
      </c>
      <c r="P4315">
        <f>IF(G4315&gt;=2,"Repeat","One-time")</f>
        <v/>
      </c>
    </row>
    <row r="4316">
      <c r="A4316" t="inlineStr">
        <is>
          <t>C06179</t>
        </is>
      </c>
      <c r="B4316" t="inlineStr">
        <is>
          <t>Sneha Rao</t>
        </is>
      </c>
      <c r="C4316" t="inlineStr">
        <is>
          <t>South</t>
        </is>
      </c>
      <c r="D4316" t="inlineStr">
        <is>
          <t>Hyderabad</t>
        </is>
      </c>
      <c r="E4316" t="inlineStr">
        <is>
          <t>Yes</t>
        </is>
      </c>
      <c r="F4316" t="inlineStr">
        <is>
          <t>Occasional</t>
        </is>
      </c>
      <c r="G4316" t="n">
        <v>2</v>
      </c>
      <c r="H4316" s="24" t="n">
        <v>21306.41</v>
      </c>
      <c r="I4316" s="24" t="n">
        <v>2709.41</v>
      </c>
      <c r="J4316" s="25" t="n">
        <v>45527</v>
      </c>
      <c r="K4316" s="25" t="n">
        <v>45617</v>
      </c>
      <c r="L4316" t="n">
        <v>2</v>
      </c>
      <c r="M4316" t="n">
        <v>2</v>
      </c>
      <c r="N4316" t="n">
        <v>3</v>
      </c>
      <c r="O4316">
        <f>DATE(2026,1,1)-K4316</f>
        <v/>
      </c>
      <c r="P4316">
        <f>IF(G4316&gt;=2,"Repeat","One-time")</f>
        <v/>
      </c>
    </row>
    <row r="4317">
      <c r="A4317" t="inlineStr">
        <is>
          <t>C01148</t>
        </is>
      </c>
      <c r="B4317" t="inlineStr">
        <is>
          <t>Farhan Nair</t>
        </is>
      </c>
      <c r="C4317" t="inlineStr">
        <is>
          <t>North</t>
        </is>
      </c>
      <c r="D4317" t="inlineStr">
        <is>
          <t>Gurugram</t>
        </is>
      </c>
      <c r="E4317" t="inlineStr">
        <is>
          <t>No</t>
        </is>
      </c>
      <c r="F4317" t="inlineStr">
        <is>
          <t>Hibernating</t>
        </is>
      </c>
      <c r="G4317" t="n">
        <v>1</v>
      </c>
      <c r="H4317" s="24" t="n">
        <v>21298.47</v>
      </c>
      <c r="I4317" s="24" t="n">
        <v>3254.49</v>
      </c>
      <c r="J4317" s="25" t="n">
        <v>45364</v>
      </c>
      <c r="K4317" s="25" t="n">
        <v>45364</v>
      </c>
      <c r="L4317" t="n">
        <v>1</v>
      </c>
      <c r="M4317" t="n">
        <v>1</v>
      </c>
      <c r="N4317" t="n">
        <v>3</v>
      </c>
      <c r="O4317">
        <f>DATE(2026,1,1)-K4317</f>
        <v/>
      </c>
      <c r="P4317">
        <f>IF(G4317&gt;=2,"Repeat","One-time")</f>
        <v/>
      </c>
    </row>
    <row r="4318">
      <c r="A4318" t="inlineStr">
        <is>
          <t>C07228</t>
        </is>
      </c>
      <c r="B4318" t="inlineStr">
        <is>
          <t>Imran Iyer</t>
        </is>
      </c>
      <c r="C4318" t="inlineStr">
        <is>
          <t>South</t>
        </is>
      </c>
      <c r="D4318" t="inlineStr">
        <is>
          <t>Bengaluru</t>
        </is>
      </c>
      <c r="E4318" t="inlineStr">
        <is>
          <t>No</t>
        </is>
      </c>
      <c r="F4318" t="inlineStr">
        <is>
          <t>Occasional</t>
        </is>
      </c>
      <c r="G4318" t="n">
        <v>2</v>
      </c>
      <c r="H4318" s="24" t="n">
        <v>21273.72</v>
      </c>
      <c r="I4318" s="24" t="n">
        <v>4670.81</v>
      </c>
      <c r="J4318" s="25" t="n">
        <v>45828</v>
      </c>
      <c r="K4318" s="25" t="n">
        <v>45912</v>
      </c>
      <c r="L4318" t="n">
        <v>3</v>
      </c>
      <c r="M4318" t="n">
        <v>2</v>
      </c>
      <c r="N4318" t="n">
        <v>3</v>
      </c>
      <c r="O4318">
        <f>DATE(2026,1,1)-K4318</f>
        <v/>
      </c>
      <c r="P4318">
        <f>IF(G4318&gt;=2,"Repeat","One-time")</f>
        <v/>
      </c>
    </row>
    <row r="4319">
      <c r="A4319" t="inlineStr">
        <is>
          <t>C11641</t>
        </is>
      </c>
      <c r="B4319" t="inlineStr">
        <is>
          <t>Vivaan Nair</t>
        </is>
      </c>
      <c r="C4319" t="inlineStr">
        <is>
          <t>West</t>
        </is>
      </c>
      <c r="D4319" t="inlineStr">
        <is>
          <t>Pune</t>
        </is>
      </c>
      <c r="E4319" t="inlineStr">
        <is>
          <t>No</t>
        </is>
      </c>
      <c r="F4319" t="inlineStr">
        <is>
          <t>New</t>
        </is>
      </c>
      <c r="G4319" t="n">
        <v>2</v>
      </c>
      <c r="H4319" s="24" t="n">
        <v>21267.87</v>
      </c>
      <c r="I4319" s="24" t="n">
        <v>7709.16</v>
      </c>
      <c r="J4319" s="25" t="n">
        <v>46001</v>
      </c>
      <c r="K4319" s="25" t="n">
        <v>46020</v>
      </c>
      <c r="L4319" t="n">
        <v>5</v>
      </c>
      <c r="M4319" t="n">
        <v>3</v>
      </c>
      <c r="N4319" t="n">
        <v>3</v>
      </c>
      <c r="O4319">
        <f>DATE(2026,1,1)-K4319</f>
        <v/>
      </c>
      <c r="P4319">
        <f>IF(G4319&gt;=2,"Repeat","One-time")</f>
        <v/>
      </c>
    </row>
    <row r="4320">
      <c r="A4320" t="inlineStr">
        <is>
          <t>C06422</t>
        </is>
      </c>
      <c r="B4320" t="inlineStr">
        <is>
          <t>Abhishek Chopra</t>
        </is>
      </c>
      <c r="C4320" t="inlineStr">
        <is>
          <t>North</t>
        </is>
      </c>
      <c r="D4320" t="inlineStr">
        <is>
          <t>Delhi</t>
        </is>
      </c>
      <c r="E4320" t="inlineStr">
        <is>
          <t>No</t>
        </is>
      </c>
      <c r="F4320" t="inlineStr">
        <is>
          <t>Occasional</t>
        </is>
      </c>
      <c r="G4320" t="n">
        <v>2</v>
      </c>
      <c r="H4320" s="24" t="n">
        <v>21255.54</v>
      </c>
      <c r="I4320" s="24" t="n">
        <v>4429.24</v>
      </c>
      <c r="J4320" s="25" t="n">
        <v>45610</v>
      </c>
      <c r="K4320" s="25" t="n">
        <v>45999</v>
      </c>
      <c r="L4320" t="n">
        <v>5</v>
      </c>
      <c r="M4320" t="n">
        <v>2</v>
      </c>
      <c r="N4320" t="n">
        <v>3</v>
      </c>
      <c r="O4320">
        <f>DATE(2026,1,1)-K4320</f>
        <v/>
      </c>
      <c r="P4320">
        <f>IF(G4320&gt;=2,"Repeat","One-time")</f>
        <v/>
      </c>
    </row>
    <row r="4321">
      <c r="A4321" t="inlineStr">
        <is>
          <t>C07952</t>
        </is>
      </c>
      <c r="B4321" t="inlineStr">
        <is>
          <t>Neha Reddy</t>
        </is>
      </c>
      <c r="C4321" t="inlineStr">
        <is>
          <t>South</t>
        </is>
      </c>
      <c r="D4321" t="inlineStr">
        <is>
          <t>Chennai</t>
        </is>
      </c>
      <c r="E4321" t="inlineStr">
        <is>
          <t>No</t>
        </is>
      </c>
      <c r="F4321" t="inlineStr">
        <is>
          <t>Loyal</t>
        </is>
      </c>
      <c r="G4321" t="n">
        <v>4</v>
      </c>
      <c r="H4321" s="24" t="n">
        <v>21253.31</v>
      </c>
      <c r="I4321" s="24" t="n">
        <v>4114.52</v>
      </c>
      <c r="J4321" s="25" t="n">
        <v>45833</v>
      </c>
      <c r="K4321" s="25" t="n">
        <v>46022</v>
      </c>
      <c r="L4321" t="n">
        <v>5</v>
      </c>
      <c r="M4321" t="n">
        <v>4</v>
      </c>
      <c r="N4321" t="n">
        <v>3</v>
      </c>
      <c r="O4321">
        <f>DATE(2026,1,1)-K4321</f>
        <v/>
      </c>
      <c r="P4321">
        <f>IF(G4321&gt;=2,"Repeat","One-time")</f>
        <v/>
      </c>
    </row>
    <row r="4322">
      <c r="A4322" t="inlineStr">
        <is>
          <t>C01453</t>
        </is>
      </c>
      <c r="B4322" t="inlineStr">
        <is>
          <t>Lakshmi Iyer</t>
        </is>
      </c>
      <c r="C4322" t="inlineStr">
        <is>
          <t>West</t>
        </is>
      </c>
      <c r="D4322" t="inlineStr">
        <is>
          <t>Ahmedabad</t>
        </is>
      </c>
      <c r="E4322" t="inlineStr">
        <is>
          <t>No</t>
        </is>
      </c>
      <c r="F4322" t="inlineStr">
        <is>
          <t>At Risk</t>
        </is>
      </c>
      <c r="G4322" t="n">
        <v>3</v>
      </c>
      <c r="H4322" s="24" t="n">
        <v>21248.2</v>
      </c>
      <c r="I4322" s="24" t="n">
        <v>5608.62</v>
      </c>
      <c r="J4322" s="25" t="n">
        <v>45018</v>
      </c>
      <c r="K4322" s="25" t="n">
        <v>45217</v>
      </c>
      <c r="L4322" t="n">
        <v>1</v>
      </c>
      <c r="M4322" t="n">
        <v>3</v>
      </c>
      <c r="N4322" t="n">
        <v>3</v>
      </c>
      <c r="O4322">
        <f>DATE(2026,1,1)-K4322</f>
        <v/>
      </c>
      <c r="P4322">
        <f>IF(G4322&gt;=2,"Repeat","One-time")</f>
        <v/>
      </c>
    </row>
    <row r="4323">
      <c r="A4323" t="inlineStr">
        <is>
          <t>C05520</t>
        </is>
      </c>
      <c r="B4323" t="inlineStr">
        <is>
          <t>Joseph Joshi</t>
        </is>
      </c>
      <c r="C4323" t="inlineStr">
        <is>
          <t>West</t>
        </is>
      </c>
      <c r="D4323" t="inlineStr">
        <is>
          <t>Mumbai</t>
        </is>
      </c>
      <c r="E4323" t="inlineStr">
        <is>
          <t>No</t>
        </is>
      </c>
      <c r="F4323" t="inlineStr">
        <is>
          <t>Occasional</t>
        </is>
      </c>
      <c r="G4323" t="n">
        <v>1</v>
      </c>
      <c r="H4323" s="24" t="n">
        <v>21243.22</v>
      </c>
      <c r="I4323" s="24" t="n">
        <v>4234.6</v>
      </c>
      <c r="J4323" s="25" t="n">
        <v>45769</v>
      </c>
      <c r="K4323" s="25" t="n">
        <v>45769</v>
      </c>
      <c r="L4323" t="n">
        <v>3</v>
      </c>
      <c r="M4323" t="n">
        <v>1</v>
      </c>
      <c r="N4323" t="n">
        <v>3</v>
      </c>
      <c r="O4323">
        <f>DATE(2026,1,1)-K4323</f>
        <v/>
      </c>
      <c r="P4323">
        <f>IF(G4323&gt;=2,"Repeat","One-time")</f>
        <v/>
      </c>
    </row>
    <row r="4324">
      <c r="A4324" t="inlineStr">
        <is>
          <t>C01810</t>
        </is>
      </c>
      <c r="B4324" t="inlineStr">
        <is>
          <t>Deepak Ghosh</t>
        </is>
      </c>
      <c r="C4324" t="inlineStr">
        <is>
          <t>South</t>
        </is>
      </c>
      <c r="D4324" t="inlineStr">
        <is>
          <t>Bengaluru</t>
        </is>
      </c>
      <c r="E4324" t="inlineStr">
        <is>
          <t>Yes</t>
        </is>
      </c>
      <c r="F4324" t="inlineStr">
        <is>
          <t>Occasional</t>
        </is>
      </c>
      <c r="G4324" t="n">
        <v>2</v>
      </c>
      <c r="H4324" s="24" t="n">
        <v>21231.2</v>
      </c>
      <c r="I4324" s="24" t="n">
        <v>-1017.74</v>
      </c>
      <c r="J4324" s="25" t="n">
        <v>45230</v>
      </c>
      <c r="K4324" s="25" t="n">
        <v>45829</v>
      </c>
      <c r="L4324" t="n">
        <v>3</v>
      </c>
      <c r="M4324" t="n">
        <v>2</v>
      </c>
      <c r="N4324" t="n">
        <v>3</v>
      </c>
      <c r="O4324">
        <f>DATE(2026,1,1)-K4324</f>
        <v/>
      </c>
      <c r="P4324">
        <f>IF(G4324&gt;=2,"Repeat","One-time")</f>
        <v/>
      </c>
    </row>
    <row r="4325">
      <c r="A4325" t="inlineStr">
        <is>
          <t>C09312</t>
        </is>
      </c>
      <c r="B4325" t="inlineStr">
        <is>
          <t>Rohan Prasad</t>
        </is>
      </c>
      <c r="C4325" t="inlineStr">
        <is>
          <t>North</t>
        </is>
      </c>
      <c r="D4325" t="inlineStr">
        <is>
          <t>Lucknow</t>
        </is>
      </c>
      <c r="E4325" t="inlineStr">
        <is>
          <t>Yes</t>
        </is>
      </c>
      <c r="F4325" t="inlineStr">
        <is>
          <t>Occasional</t>
        </is>
      </c>
      <c r="G4325" t="n">
        <v>1</v>
      </c>
      <c r="H4325" s="24" t="n">
        <v>21228.56</v>
      </c>
      <c r="I4325" s="24" t="n">
        <v>1079.41</v>
      </c>
      <c r="J4325" s="25" t="n">
        <v>45827</v>
      </c>
      <c r="K4325" s="25" t="n">
        <v>45827</v>
      </c>
      <c r="L4325" t="n">
        <v>3</v>
      </c>
      <c r="M4325" t="n">
        <v>1</v>
      </c>
      <c r="N4325" t="n">
        <v>3</v>
      </c>
      <c r="O4325">
        <f>DATE(2026,1,1)-K4325</f>
        <v/>
      </c>
      <c r="P4325">
        <f>IF(G4325&gt;=2,"Repeat","One-time")</f>
        <v/>
      </c>
    </row>
    <row r="4326">
      <c r="A4326" t="inlineStr">
        <is>
          <t>C02281</t>
        </is>
      </c>
      <c r="B4326" t="inlineStr">
        <is>
          <t>Deepak Kapoor</t>
        </is>
      </c>
      <c r="C4326" t="inlineStr">
        <is>
          <t>Central</t>
        </is>
      </c>
      <c r="D4326" t="inlineStr">
        <is>
          <t>Indore</t>
        </is>
      </c>
      <c r="E4326" t="inlineStr">
        <is>
          <t>No</t>
        </is>
      </c>
      <c r="F4326" t="inlineStr">
        <is>
          <t>Loyal</t>
        </is>
      </c>
      <c r="G4326" t="n">
        <v>7</v>
      </c>
      <c r="H4326" s="24" t="n">
        <v>21213.25</v>
      </c>
      <c r="I4326" s="24" t="n">
        <v>5765.91</v>
      </c>
      <c r="J4326" s="25" t="n">
        <v>45178</v>
      </c>
      <c r="K4326" s="25" t="n">
        <v>45999</v>
      </c>
      <c r="L4326" t="n">
        <v>5</v>
      </c>
      <c r="M4326" t="n">
        <v>4</v>
      </c>
      <c r="N4326" t="n">
        <v>3</v>
      </c>
      <c r="O4326">
        <f>DATE(2026,1,1)-K4326</f>
        <v/>
      </c>
      <c r="P4326">
        <f>IF(G4326&gt;=2,"Repeat","One-time")</f>
        <v/>
      </c>
    </row>
    <row r="4327">
      <c r="A4327" t="inlineStr">
        <is>
          <t>C04483</t>
        </is>
      </c>
      <c r="B4327" t="inlineStr">
        <is>
          <t>Farhan Kumar</t>
        </is>
      </c>
      <c r="C4327" t="inlineStr">
        <is>
          <t>North</t>
        </is>
      </c>
      <c r="D4327" t="inlineStr">
        <is>
          <t>Delhi</t>
        </is>
      </c>
      <c r="E4327" t="inlineStr">
        <is>
          <t>Yes</t>
        </is>
      </c>
      <c r="F4327" t="inlineStr">
        <is>
          <t>Loyal</t>
        </is>
      </c>
      <c r="G4327" t="n">
        <v>3</v>
      </c>
      <c r="H4327" s="24" t="n">
        <v>21211.81</v>
      </c>
      <c r="I4327" s="24" t="n">
        <v>1731.45</v>
      </c>
      <c r="J4327" s="25" t="n">
        <v>45603</v>
      </c>
      <c r="K4327" s="25" t="n">
        <v>45973</v>
      </c>
      <c r="L4327" t="n">
        <v>4</v>
      </c>
      <c r="M4327" t="n">
        <v>3</v>
      </c>
      <c r="N4327" t="n">
        <v>3</v>
      </c>
      <c r="O4327">
        <f>DATE(2026,1,1)-K4327</f>
        <v/>
      </c>
      <c r="P4327">
        <f>IF(G4327&gt;=2,"Repeat","One-time")</f>
        <v/>
      </c>
    </row>
    <row r="4328">
      <c r="A4328" t="inlineStr">
        <is>
          <t>C04498</t>
        </is>
      </c>
      <c r="B4328" t="inlineStr">
        <is>
          <t>Isha Banerjee</t>
        </is>
      </c>
      <c r="C4328" t="inlineStr">
        <is>
          <t>West</t>
        </is>
      </c>
      <c r="D4328" t="inlineStr">
        <is>
          <t>Mumbai</t>
        </is>
      </c>
      <c r="E4328" t="inlineStr">
        <is>
          <t>No</t>
        </is>
      </c>
      <c r="F4328" t="inlineStr">
        <is>
          <t>Occasional</t>
        </is>
      </c>
      <c r="G4328" t="n">
        <v>1</v>
      </c>
      <c r="H4328" s="24" t="n">
        <v>21198.11</v>
      </c>
      <c r="I4328" s="24" t="n">
        <v>1380.62</v>
      </c>
      <c r="J4328" s="25" t="n">
        <v>45801</v>
      </c>
      <c r="K4328" s="25" t="n">
        <v>45801</v>
      </c>
      <c r="L4328" t="n">
        <v>3</v>
      </c>
      <c r="M4328" t="n">
        <v>1</v>
      </c>
      <c r="N4328" t="n">
        <v>3</v>
      </c>
      <c r="O4328">
        <f>DATE(2026,1,1)-K4328</f>
        <v/>
      </c>
      <c r="P4328">
        <f>IF(G4328&gt;=2,"Repeat","One-time")</f>
        <v/>
      </c>
    </row>
    <row r="4329">
      <c r="A4329" t="inlineStr">
        <is>
          <t>C10135</t>
        </is>
      </c>
      <c r="B4329" t="inlineStr">
        <is>
          <t>Priya Nair</t>
        </is>
      </c>
      <c r="C4329" t="inlineStr">
        <is>
          <t>East</t>
        </is>
      </c>
      <c r="D4329" t="inlineStr">
        <is>
          <t>Jamshedpur</t>
        </is>
      </c>
      <c r="E4329" t="inlineStr">
        <is>
          <t>No</t>
        </is>
      </c>
      <c r="F4329" t="inlineStr">
        <is>
          <t>Loyal</t>
        </is>
      </c>
      <c r="G4329" t="n">
        <v>5</v>
      </c>
      <c r="H4329" s="24" t="n">
        <v>21191.83</v>
      </c>
      <c r="I4329" s="24" t="n">
        <v>5989.85</v>
      </c>
      <c r="J4329" s="25" t="n">
        <v>45909</v>
      </c>
      <c r="K4329" s="25" t="n">
        <v>45999</v>
      </c>
      <c r="L4329" t="n">
        <v>5</v>
      </c>
      <c r="M4329" t="n">
        <v>4</v>
      </c>
      <c r="N4329" t="n">
        <v>3</v>
      </c>
      <c r="O4329">
        <f>DATE(2026,1,1)-K4329</f>
        <v/>
      </c>
      <c r="P4329">
        <f>IF(G4329&gt;=2,"Repeat","One-time")</f>
        <v/>
      </c>
    </row>
    <row r="4330">
      <c r="A4330" t="inlineStr">
        <is>
          <t>C06162</t>
        </is>
      </c>
      <c r="B4330" t="inlineStr">
        <is>
          <t>Meera Yadav</t>
        </is>
      </c>
      <c r="C4330" t="inlineStr">
        <is>
          <t>North</t>
        </is>
      </c>
      <c r="D4330" t="inlineStr">
        <is>
          <t>Gurugram</t>
        </is>
      </c>
      <c r="E4330" t="inlineStr">
        <is>
          <t>No</t>
        </is>
      </c>
      <c r="F4330" t="inlineStr">
        <is>
          <t>Occasional</t>
        </is>
      </c>
      <c r="G4330" t="n">
        <v>1</v>
      </c>
      <c r="H4330" s="24" t="n">
        <v>21185.41</v>
      </c>
      <c r="I4330" s="24" t="n">
        <v>3308.79</v>
      </c>
      <c r="J4330" s="25" t="n">
        <v>45778</v>
      </c>
      <c r="K4330" s="25" t="n">
        <v>45778</v>
      </c>
      <c r="L4330" t="n">
        <v>3</v>
      </c>
      <c r="M4330" t="n">
        <v>1</v>
      </c>
      <c r="N4330" t="n">
        <v>3</v>
      </c>
      <c r="O4330">
        <f>DATE(2026,1,1)-K4330</f>
        <v/>
      </c>
      <c r="P4330">
        <f>IF(G4330&gt;=2,"Repeat","One-time")</f>
        <v/>
      </c>
    </row>
    <row r="4331">
      <c r="A4331" t="inlineStr">
        <is>
          <t>C07027</t>
        </is>
      </c>
      <c r="B4331" t="inlineStr">
        <is>
          <t>Maria Khan</t>
        </is>
      </c>
      <c r="C4331" t="inlineStr">
        <is>
          <t>North</t>
        </is>
      </c>
      <c r="D4331" t="inlineStr">
        <is>
          <t>Delhi</t>
        </is>
      </c>
      <c r="E4331" t="inlineStr">
        <is>
          <t>No</t>
        </is>
      </c>
      <c r="F4331" t="inlineStr">
        <is>
          <t>Loyal</t>
        </is>
      </c>
      <c r="G4331" t="n">
        <v>4</v>
      </c>
      <c r="H4331" s="24" t="n">
        <v>21182.96</v>
      </c>
      <c r="I4331" s="24" t="n">
        <v>2797.67</v>
      </c>
      <c r="J4331" s="25" t="n">
        <v>45619</v>
      </c>
      <c r="K4331" s="25" t="n">
        <v>45949</v>
      </c>
      <c r="L4331" t="n">
        <v>4</v>
      </c>
      <c r="M4331" t="n">
        <v>3</v>
      </c>
      <c r="N4331" t="n">
        <v>3</v>
      </c>
      <c r="O4331">
        <f>DATE(2026,1,1)-K4331</f>
        <v/>
      </c>
      <c r="P4331">
        <f>IF(G4331&gt;=2,"Repeat","One-time")</f>
        <v/>
      </c>
    </row>
    <row r="4332">
      <c r="A4332" t="inlineStr">
        <is>
          <t>C08054</t>
        </is>
      </c>
      <c r="B4332" t="inlineStr">
        <is>
          <t>Swati Banerjee</t>
        </is>
      </c>
      <c r="C4332" t="inlineStr">
        <is>
          <t>West</t>
        </is>
      </c>
      <c r="D4332" t="inlineStr">
        <is>
          <t>Pune</t>
        </is>
      </c>
      <c r="E4332" t="inlineStr">
        <is>
          <t>No</t>
        </is>
      </c>
      <c r="F4332" t="inlineStr">
        <is>
          <t>Loyal</t>
        </is>
      </c>
      <c r="G4332" t="n">
        <v>4</v>
      </c>
      <c r="H4332" s="24" t="n">
        <v>21174.85</v>
      </c>
      <c r="I4332" s="24" t="n">
        <v>3097.14</v>
      </c>
      <c r="J4332" s="25" t="n">
        <v>45806</v>
      </c>
      <c r="K4332" s="25" t="n">
        <v>45990</v>
      </c>
      <c r="L4332" t="n">
        <v>5</v>
      </c>
      <c r="M4332" t="n">
        <v>4</v>
      </c>
      <c r="N4332" t="n">
        <v>3</v>
      </c>
      <c r="O4332">
        <f>DATE(2026,1,1)-K4332</f>
        <v/>
      </c>
      <c r="P4332">
        <f>IF(G4332&gt;=2,"Repeat","One-time")</f>
        <v/>
      </c>
    </row>
    <row r="4333">
      <c r="A4333" t="inlineStr">
        <is>
          <t>C01076</t>
        </is>
      </c>
      <c r="B4333" t="inlineStr">
        <is>
          <t>Varun Reddy</t>
        </is>
      </c>
      <c r="C4333" t="inlineStr">
        <is>
          <t>West</t>
        </is>
      </c>
      <c r="D4333" t="inlineStr">
        <is>
          <t>Pune</t>
        </is>
      </c>
      <c r="E4333" t="inlineStr">
        <is>
          <t>No</t>
        </is>
      </c>
      <c r="F4333" t="inlineStr">
        <is>
          <t>Loyal</t>
        </is>
      </c>
      <c r="G4333" t="n">
        <v>9</v>
      </c>
      <c r="H4333" s="24" t="n">
        <v>21160.54</v>
      </c>
      <c r="I4333" s="24" t="n">
        <v>7157.06</v>
      </c>
      <c r="J4333" s="25" t="n">
        <v>44954</v>
      </c>
      <c r="K4333" s="25" t="n">
        <v>45838</v>
      </c>
      <c r="L4333" t="n">
        <v>3</v>
      </c>
      <c r="M4333" t="n">
        <v>5</v>
      </c>
      <c r="N4333" t="n">
        <v>3</v>
      </c>
      <c r="O4333">
        <f>DATE(2026,1,1)-K4333</f>
        <v/>
      </c>
      <c r="P4333">
        <f>IF(G4333&gt;=2,"Repeat","One-time")</f>
        <v/>
      </c>
    </row>
    <row r="4334">
      <c r="A4334" t="inlineStr">
        <is>
          <t>C09475</t>
        </is>
      </c>
      <c r="B4334" t="inlineStr">
        <is>
          <t>Nikhil Iyer</t>
        </is>
      </c>
      <c r="C4334" t="inlineStr">
        <is>
          <t>Central</t>
        </is>
      </c>
      <c r="D4334" t="inlineStr">
        <is>
          <t>Indore</t>
        </is>
      </c>
      <c r="E4334" t="inlineStr">
        <is>
          <t>No</t>
        </is>
      </c>
      <c r="F4334" t="inlineStr">
        <is>
          <t>Loyal</t>
        </is>
      </c>
      <c r="G4334" t="n">
        <v>5</v>
      </c>
      <c r="H4334" s="24" t="n">
        <v>21156.38</v>
      </c>
      <c r="I4334" s="24" t="n">
        <v>4814.93</v>
      </c>
      <c r="J4334" s="25" t="n">
        <v>45884</v>
      </c>
      <c r="K4334" s="25" t="n">
        <v>45989</v>
      </c>
      <c r="L4334" t="n">
        <v>5</v>
      </c>
      <c r="M4334" t="n">
        <v>4</v>
      </c>
      <c r="N4334" t="n">
        <v>3</v>
      </c>
      <c r="O4334">
        <f>DATE(2026,1,1)-K4334</f>
        <v/>
      </c>
      <c r="P4334">
        <f>IF(G4334&gt;=2,"Repeat","One-time")</f>
        <v/>
      </c>
    </row>
    <row r="4335">
      <c r="A4335" t="inlineStr">
        <is>
          <t>C07494</t>
        </is>
      </c>
      <c r="B4335" t="inlineStr">
        <is>
          <t>Amit Sinha</t>
        </is>
      </c>
      <c r="C4335" t="inlineStr">
        <is>
          <t>South</t>
        </is>
      </c>
      <c r="D4335" t="inlineStr">
        <is>
          <t>Hyderabad</t>
        </is>
      </c>
      <c r="E4335" t="inlineStr">
        <is>
          <t>No</t>
        </is>
      </c>
      <c r="F4335" t="inlineStr">
        <is>
          <t>Occasional</t>
        </is>
      </c>
      <c r="G4335" t="n">
        <v>1</v>
      </c>
      <c r="H4335" s="24" t="n">
        <v>21155.06</v>
      </c>
      <c r="I4335" s="24" t="n">
        <v>2501.7</v>
      </c>
      <c r="J4335" s="25" t="n">
        <v>45756</v>
      </c>
      <c r="K4335" s="25" t="n">
        <v>45756</v>
      </c>
      <c r="L4335" t="n">
        <v>3</v>
      </c>
      <c r="M4335" t="n">
        <v>1</v>
      </c>
      <c r="N4335" t="n">
        <v>3</v>
      </c>
      <c r="O4335">
        <f>DATE(2026,1,1)-K4335</f>
        <v/>
      </c>
      <c r="P4335">
        <f>IF(G4335&gt;=2,"Repeat","One-time")</f>
        <v/>
      </c>
    </row>
    <row r="4336">
      <c r="A4336" t="inlineStr">
        <is>
          <t>C08286</t>
        </is>
      </c>
      <c r="B4336" t="inlineStr">
        <is>
          <t>Vivaan Kapoor</t>
        </is>
      </c>
      <c r="C4336" t="inlineStr">
        <is>
          <t>North</t>
        </is>
      </c>
      <c r="D4336" t="inlineStr">
        <is>
          <t>Delhi</t>
        </is>
      </c>
      <c r="E4336" t="inlineStr">
        <is>
          <t>Yes</t>
        </is>
      </c>
      <c r="F4336" t="inlineStr">
        <is>
          <t>Loyal</t>
        </is>
      </c>
      <c r="G4336" t="n">
        <v>4</v>
      </c>
      <c r="H4336" s="24" t="n">
        <v>21152.69</v>
      </c>
      <c r="I4336" s="24" t="n">
        <v>3939.28</v>
      </c>
      <c r="J4336" s="25" t="n">
        <v>45743</v>
      </c>
      <c r="K4336" s="25" t="n">
        <v>45928</v>
      </c>
      <c r="L4336" t="n">
        <v>4</v>
      </c>
      <c r="M4336" t="n">
        <v>4</v>
      </c>
      <c r="N4336" t="n">
        <v>3</v>
      </c>
      <c r="O4336">
        <f>DATE(2026,1,1)-K4336</f>
        <v/>
      </c>
      <c r="P4336">
        <f>IF(G4336&gt;=2,"Repeat","One-time")</f>
        <v/>
      </c>
    </row>
    <row r="4337">
      <c r="A4337" t="inlineStr">
        <is>
          <t>C06596</t>
        </is>
      </c>
      <c r="B4337" t="inlineStr">
        <is>
          <t>Ayesha Das</t>
        </is>
      </c>
      <c r="C4337" t="inlineStr">
        <is>
          <t>North</t>
        </is>
      </c>
      <c r="D4337" t="inlineStr">
        <is>
          <t>Delhi</t>
        </is>
      </c>
      <c r="E4337" t="inlineStr">
        <is>
          <t>Yes</t>
        </is>
      </c>
      <c r="F4337" t="inlineStr">
        <is>
          <t>Occasional</t>
        </is>
      </c>
      <c r="G4337" t="n">
        <v>2</v>
      </c>
      <c r="H4337" s="24" t="n">
        <v>21149.45</v>
      </c>
      <c r="I4337" s="24" t="n">
        <v>3678.05</v>
      </c>
      <c r="J4337" s="25" t="n">
        <v>45724</v>
      </c>
      <c r="K4337" s="25" t="n">
        <v>45938</v>
      </c>
      <c r="L4337" t="n">
        <v>4</v>
      </c>
      <c r="M4337" t="n">
        <v>2</v>
      </c>
      <c r="N4337" t="n">
        <v>3</v>
      </c>
      <c r="O4337">
        <f>DATE(2026,1,1)-K4337</f>
        <v/>
      </c>
      <c r="P4337">
        <f>IF(G4337&gt;=2,"Repeat","One-time")</f>
        <v/>
      </c>
    </row>
    <row r="4338">
      <c r="A4338" t="inlineStr">
        <is>
          <t>C05228</t>
        </is>
      </c>
      <c r="B4338" t="inlineStr">
        <is>
          <t>Aarav Verma</t>
        </is>
      </c>
      <c r="C4338" t="inlineStr">
        <is>
          <t>South</t>
        </is>
      </c>
      <c r="D4338" t="inlineStr">
        <is>
          <t>Chennai</t>
        </is>
      </c>
      <c r="E4338" t="inlineStr">
        <is>
          <t>No</t>
        </is>
      </c>
      <c r="F4338" t="inlineStr">
        <is>
          <t>Loyal</t>
        </is>
      </c>
      <c r="G4338" t="n">
        <v>4</v>
      </c>
      <c r="H4338" s="24" t="n">
        <v>21145.6</v>
      </c>
      <c r="I4338" s="24" t="n">
        <v>4556.48</v>
      </c>
      <c r="J4338" s="25" t="n">
        <v>45460</v>
      </c>
      <c r="K4338" s="25" t="n">
        <v>46019</v>
      </c>
      <c r="L4338" t="n">
        <v>5</v>
      </c>
      <c r="M4338" t="n">
        <v>3</v>
      </c>
      <c r="N4338" t="n">
        <v>3</v>
      </c>
      <c r="O4338">
        <f>DATE(2026,1,1)-K4338</f>
        <v/>
      </c>
      <c r="P4338">
        <f>IF(G4338&gt;=2,"Repeat","One-time")</f>
        <v/>
      </c>
    </row>
    <row r="4339">
      <c r="A4339" t="inlineStr">
        <is>
          <t>C06319</t>
        </is>
      </c>
      <c r="B4339" t="inlineStr">
        <is>
          <t>Aarav Chopra</t>
        </is>
      </c>
      <c r="C4339" t="inlineStr">
        <is>
          <t>East</t>
        </is>
      </c>
      <c r="D4339" t="inlineStr">
        <is>
          <t>Kolkata</t>
        </is>
      </c>
      <c r="E4339" t="inlineStr">
        <is>
          <t>No</t>
        </is>
      </c>
      <c r="F4339" t="inlineStr">
        <is>
          <t>Loyal</t>
        </is>
      </c>
      <c r="G4339" t="n">
        <v>5</v>
      </c>
      <c r="H4339" s="24" t="n">
        <v>21140.5</v>
      </c>
      <c r="I4339" s="24" t="n">
        <v>6544.32</v>
      </c>
      <c r="J4339" s="25" t="n">
        <v>45639</v>
      </c>
      <c r="K4339" s="25" t="n">
        <v>45777</v>
      </c>
      <c r="L4339" t="n">
        <v>3</v>
      </c>
      <c r="M4339" t="n">
        <v>4</v>
      </c>
      <c r="N4339" t="n">
        <v>3</v>
      </c>
      <c r="O4339">
        <f>DATE(2026,1,1)-K4339</f>
        <v/>
      </c>
      <c r="P4339">
        <f>IF(G4339&gt;=2,"Repeat","One-time")</f>
        <v/>
      </c>
    </row>
    <row r="4340">
      <c r="A4340" t="inlineStr">
        <is>
          <t>C08702</t>
        </is>
      </c>
      <c r="B4340" t="inlineStr">
        <is>
          <t>Neha Gupta</t>
        </is>
      </c>
      <c r="C4340" t="inlineStr">
        <is>
          <t>East</t>
        </is>
      </c>
      <c r="D4340" t="inlineStr">
        <is>
          <t>Kolkata</t>
        </is>
      </c>
      <c r="E4340" t="inlineStr">
        <is>
          <t>No</t>
        </is>
      </c>
      <c r="F4340" t="inlineStr">
        <is>
          <t>Loyal</t>
        </is>
      </c>
      <c r="G4340" t="n">
        <v>5</v>
      </c>
      <c r="H4340" s="24" t="n">
        <v>21134.07</v>
      </c>
      <c r="I4340" s="24" t="n">
        <v>1064.01</v>
      </c>
      <c r="J4340" s="25" t="n">
        <v>45826</v>
      </c>
      <c r="K4340" s="25" t="n">
        <v>45949</v>
      </c>
      <c r="L4340" t="n">
        <v>4</v>
      </c>
      <c r="M4340" t="n">
        <v>4</v>
      </c>
      <c r="N4340" t="n">
        <v>3</v>
      </c>
      <c r="O4340">
        <f>DATE(2026,1,1)-K4340</f>
        <v/>
      </c>
      <c r="P4340">
        <f>IF(G4340&gt;=2,"Repeat","One-time")</f>
        <v/>
      </c>
    </row>
    <row r="4341">
      <c r="A4341" t="inlineStr">
        <is>
          <t>C08890</t>
        </is>
      </c>
      <c r="B4341" t="inlineStr">
        <is>
          <t>Ritu Mehta</t>
        </is>
      </c>
      <c r="C4341" t="inlineStr">
        <is>
          <t>South</t>
        </is>
      </c>
      <c r="D4341" t="inlineStr">
        <is>
          <t>Chennai</t>
        </is>
      </c>
      <c r="E4341" t="inlineStr">
        <is>
          <t>No</t>
        </is>
      </c>
      <c r="F4341" t="inlineStr">
        <is>
          <t>Loyal</t>
        </is>
      </c>
      <c r="G4341" t="n">
        <v>5</v>
      </c>
      <c r="H4341" s="24" t="n">
        <v>21133.39</v>
      </c>
      <c r="I4341" s="24" t="n">
        <v>4360.03</v>
      </c>
      <c r="J4341" s="25" t="n">
        <v>45772</v>
      </c>
      <c r="K4341" s="25" t="n">
        <v>45934</v>
      </c>
      <c r="L4341" t="n">
        <v>4</v>
      </c>
      <c r="M4341" t="n">
        <v>4</v>
      </c>
      <c r="N4341" t="n">
        <v>3</v>
      </c>
      <c r="O4341">
        <f>DATE(2026,1,1)-K4341</f>
        <v/>
      </c>
      <c r="P4341">
        <f>IF(G4341&gt;=2,"Repeat","One-time")</f>
        <v/>
      </c>
    </row>
    <row r="4342">
      <c r="A4342" t="inlineStr">
        <is>
          <t>C05984</t>
        </is>
      </c>
      <c r="B4342" t="inlineStr">
        <is>
          <t>Meera Reddy</t>
        </is>
      </c>
      <c r="C4342" t="inlineStr">
        <is>
          <t>Central</t>
        </is>
      </c>
      <c r="D4342" t="inlineStr">
        <is>
          <t>Indore</t>
        </is>
      </c>
      <c r="E4342" t="inlineStr">
        <is>
          <t>No</t>
        </is>
      </c>
      <c r="F4342" t="inlineStr">
        <is>
          <t>Loyal</t>
        </is>
      </c>
      <c r="G4342" t="n">
        <v>8</v>
      </c>
      <c r="H4342" s="24" t="n">
        <v>21127.86</v>
      </c>
      <c r="I4342" s="24" t="n">
        <v>3585.74</v>
      </c>
      <c r="J4342" s="25" t="n">
        <v>45525</v>
      </c>
      <c r="K4342" s="25" t="n">
        <v>46000</v>
      </c>
      <c r="L4342" t="n">
        <v>5</v>
      </c>
      <c r="M4342" t="n">
        <v>4</v>
      </c>
      <c r="N4342" t="n">
        <v>3</v>
      </c>
      <c r="O4342">
        <f>DATE(2026,1,1)-K4342</f>
        <v/>
      </c>
      <c r="P4342">
        <f>IF(G4342&gt;=2,"Repeat","One-time")</f>
        <v/>
      </c>
    </row>
    <row r="4343">
      <c r="A4343" t="inlineStr">
        <is>
          <t>C10105</t>
        </is>
      </c>
      <c r="B4343" t="inlineStr">
        <is>
          <t>Zoya Sharma</t>
        </is>
      </c>
      <c r="C4343" t="inlineStr">
        <is>
          <t>North</t>
        </is>
      </c>
      <c r="D4343" t="inlineStr">
        <is>
          <t>Chandigarh</t>
        </is>
      </c>
      <c r="E4343" t="inlineStr">
        <is>
          <t>No</t>
        </is>
      </c>
      <c r="F4343" t="inlineStr">
        <is>
          <t>New</t>
        </is>
      </c>
      <c r="G4343" t="n">
        <v>2</v>
      </c>
      <c r="H4343" s="24" t="n">
        <v>21120.03</v>
      </c>
      <c r="I4343" s="24" t="n">
        <v>1591.91</v>
      </c>
      <c r="J4343" s="25" t="n">
        <v>45950</v>
      </c>
      <c r="K4343" s="25" t="n">
        <v>45976</v>
      </c>
      <c r="L4343" t="n">
        <v>4</v>
      </c>
      <c r="M4343" t="n">
        <v>3</v>
      </c>
      <c r="N4343" t="n">
        <v>3</v>
      </c>
      <c r="O4343">
        <f>DATE(2026,1,1)-K4343</f>
        <v/>
      </c>
      <c r="P4343">
        <f>IF(G4343&gt;=2,"Repeat","One-time")</f>
        <v/>
      </c>
    </row>
    <row r="4344">
      <c r="A4344" t="inlineStr">
        <is>
          <t>C10779</t>
        </is>
      </c>
      <c r="B4344" t="inlineStr">
        <is>
          <t>Ritu Agarwal</t>
        </is>
      </c>
      <c r="C4344" t="inlineStr">
        <is>
          <t>West</t>
        </is>
      </c>
      <c r="D4344" t="inlineStr">
        <is>
          <t>Ahmedabad</t>
        </is>
      </c>
      <c r="E4344" t="inlineStr">
        <is>
          <t>No</t>
        </is>
      </c>
      <c r="F4344" t="inlineStr">
        <is>
          <t>New</t>
        </is>
      </c>
      <c r="G4344" t="n">
        <v>1</v>
      </c>
      <c r="H4344" s="24" t="n">
        <v>21119.53</v>
      </c>
      <c r="I4344" s="24" t="n">
        <v>401.43</v>
      </c>
      <c r="J4344" s="25" t="n">
        <v>45968</v>
      </c>
      <c r="K4344" s="25" t="n">
        <v>45968</v>
      </c>
      <c r="L4344" t="n">
        <v>4</v>
      </c>
      <c r="M4344" t="n">
        <v>2</v>
      </c>
      <c r="N4344" t="n">
        <v>3</v>
      </c>
      <c r="O4344">
        <f>DATE(2026,1,1)-K4344</f>
        <v/>
      </c>
      <c r="P4344">
        <f>IF(G4344&gt;=2,"Repeat","One-time")</f>
        <v/>
      </c>
    </row>
    <row r="4345">
      <c r="A4345" t="inlineStr">
        <is>
          <t>C00702</t>
        </is>
      </c>
      <c r="B4345" t="inlineStr">
        <is>
          <t>Vivaan Chopra</t>
        </is>
      </c>
      <c r="C4345" t="inlineStr">
        <is>
          <t>North</t>
        </is>
      </c>
      <c r="D4345" t="inlineStr">
        <is>
          <t>Delhi</t>
        </is>
      </c>
      <c r="E4345" t="inlineStr">
        <is>
          <t>No</t>
        </is>
      </c>
      <c r="F4345" t="inlineStr">
        <is>
          <t>Loyal</t>
        </is>
      </c>
      <c r="G4345" t="n">
        <v>6</v>
      </c>
      <c r="H4345" s="24" t="n">
        <v>21096.78</v>
      </c>
      <c r="I4345" s="24" t="n">
        <v>2163.06</v>
      </c>
      <c r="J4345" s="25" t="n">
        <v>44990</v>
      </c>
      <c r="K4345" s="25" t="n">
        <v>45860</v>
      </c>
      <c r="L4345" t="n">
        <v>3</v>
      </c>
      <c r="M4345" t="n">
        <v>4</v>
      </c>
      <c r="N4345" t="n">
        <v>3</v>
      </c>
      <c r="O4345">
        <f>DATE(2026,1,1)-K4345</f>
        <v/>
      </c>
      <c r="P4345">
        <f>IF(G4345&gt;=2,"Repeat","One-time")</f>
        <v/>
      </c>
    </row>
    <row r="4346">
      <c r="A4346" t="inlineStr">
        <is>
          <t>C02368</t>
        </is>
      </c>
      <c r="B4346" t="inlineStr">
        <is>
          <t>Isha Thakur</t>
        </is>
      </c>
      <c r="C4346" t="inlineStr">
        <is>
          <t>West</t>
        </is>
      </c>
      <c r="D4346" t="inlineStr">
        <is>
          <t>Panaji</t>
        </is>
      </c>
      <c r="E4346" t="inlineStr">
        <is>
          <t>No</t>
        </is>
      </c>
      <c r="F4346" t="inlineStr">
        <is>
          <t>Loyal</t>
        </is>
      </c>
      <c r="G4346" t="n">
        <v>5</v>
      </c>
      <c r="H4346" s="24" t="n">
        <v>21086.64</v>
      </c>
      <c r="I4346" s="24" t="n">
        <v>6378.55</v>
      </c>
      <c r="J4346" s="25" t="n">
        <v>45323</v>
      </c>
      <c r="K4346" s="25" t="n">
        <v>45981</v>
      </c>
      <c r="L4346" t="n">
        <v>4</v>
      </c>
      <c r="M4346" t="n">
        <v>4</v>
      </c>
      <c r="N4346" t="n">
        <v>3</v>
      </c>
      <c r="O4346">
        <f>DATE(2026,1,1)-K4346</f>
        <v/>
      </c>
      <c r="P4346">
        <f>IF(G4346&gt;=2,"Repeat","One-time")</f>
        <v/>
      </c>
    </row>
    <row r="4347">
      <c r="A4347" t="inlineStr">
        <is>
          <t>C05187</t>
        </is>
      </c>
      <c r="B4347" t="inlineStr">
        <is>
          <t>Nikhil Fernandes</t>
        </is>
      </c>
      <c r="C4347" t="inlineStr">
        <is>
          <t>West</t>
        </is>
      </c>
      <c r="D4347" t="inlineStr">
        <is>
          <t>Ahmedabad</t>
        </is>
      </c>
      <c r="E4347" t="inlineStr">
        <is>
          <t>No</t>
        </is>
      </c>
      <c r="F4347" t="inlineStr">
        <is>
          <t>Loyal</t>
        </is>
      </c>
      <c r="G4347" t="n">
        <v>3</v>
      </c>
      <c r="H4347" s="24" t="n">
        <v>21083.39</v>
      </c>
      <c r="I4347" s="24" t="n">
        <v>6385.72</v>
      </c>
      <c r="J4347" s="25" t="n">
        <v>45494</v>
      </c>
      <c r="K4347" s="25" t="n">
        <v>45807</v>
      </c>
      <c r="L4347" t="n">
        <v>3</v>
      </c>
      <c r="M4347" t="n">
        <v>3</v>
      </c>
      <c r="N4347" t="n">
        <v>3</v>
      </c>
      <c r="O4347">
        <f>DATE(2026,1,1)-K4347</f>
        <v/>
      </c>
      <c r="P4347">
        <f>IF(G4347&gt;=2,"Repeat","One-time")</f>
        <v/>
      </c>
    </row>
    <row r="4348">
      <c r="A4348" t="inlineStr">
        <is>
          <t>C06032</t>
        </is>
      </c>
      <c r="B4348" t="inlineStr">
        <is>
          <t>Suresh Bose</t>
        </is>
      </c>
      <c r="C4348" t="inlineStr">
        <is>
          <t>East</t>
        </is>
      </c>
      <c r="D4348" t="inlineStr">
        <is>
          <t>Jamshedpur</t>
        </is>
      </c>
      <c r="E4348" t="inlineStr">
        <is>
          <t>No</t>
        </is>
      </c>
      <c r="F4348" t="inlineStr">
        <is>
          <t>At Risk</t>
        </is>
      </c>
      <c r="G4348" t="n">
        <v>4</v>
      </c>
      <c r="H4348" s="24" t="n">
        <v>21078.46</v>
      </c>
      <c r="I4348" s="24" t="n">
        <v>8024.88</v>
      </c>
      <c r="J4348" s="25" t="n">
        <v>45535</v>
      </c>
      <c r="K4348" s="25" t="n">
        <v>45654</v>
      </c>
      <c r="L4348" t="n">
        <v>2</v>
      </c>
      <c r="M4348" t="n">
        <v>3</v>
      </c>
      <c r="N4348" t="n">
        <v>3</v>
      </c>
      <c r="O4348">
        <f>DATE(2026,1,1)-K4348</f>
        <v/>
      </c>
      <c r="P4348">
        <f>IF(G4348&gt;=2,"Repeat","One-time")</f>
        <v/>
      </c>
    </row>
    <row r="4349">
      <c r="A4349" t="inlineStr">
        <is>
          <t>C03088</t>
        </is>
      </c>
      <c r="B4349" t="inlineStr">
        <is>
          <t>Aarav Iyer</t>
        </is>
      </c>
      <c r="C4349" t="inlineStr">
        <is>
          <t>North</t>
        </is>
      </c>
      <c r="D4349" t="inlineStr">
        <is>
          <t>Delhi</t>
        </is>
      </c>
      <c r="E4349" t="inlineStr">
        <is>
          <t>Yes</t>
        </is>
      </c>
      <c r="F4349" t="inlineStr">
        <is>
          <t>Hibernating</t>
        </is>
      </c>
      <c r="G4349" t="n">
        <v>1</v>
      </c>
      <c r="H4349" s="24" t="n">
        <v>21068.95</v>
      </c>
      <c r="I4349" s="24" t="n">
        <v>391.49</v>
      </c>
      <c r="J4349" s="25" t="n">
        <v>45257</v>
      </c>
      <c r="K4349" s="25" t="n">
        <v>45257</v>
      </c>
      <c r="L4349" t="n">
        <v>1</v>
      </c>
      <c r="M4349" t="n">
        <v>1</v>
      </c>
      <c r="N4349" t="n">
        <v>3</v>
      </c>
      <c r="O4349">
        <f>DATE(2026,1,1)-K4349</f>
        <v/>
      </c>
      <c r="P4349">
        <f>IF(G4349&gt;=2,"Repeat","One-time")</f>
        <v/>
      </c>
    </row>
    <row r="4350">
      <c r="A4350" t="inlineStr">
        <is>
          <t>C07821</t>
        </is>
      </c>
      <c r="B4350" t="inlineStr">
        <is>
          <t>Kavya Patel</t>
        </is>
      </c>
      <c r="C4350" t="inlineStr">
        <is>
          <t>East</t>
        </is>
      </c>
      <c r="D4350" t="inlineStr">
        <is>
          <t>Kolkata</t>
        </is>
      </c>
      <c r="E4350" t="inlineStr">
        <is>
          <t>No</t>
        </is>
      </c>
      <c r="F4350" t="inlineStr">
        <is>
          <t>Occasional</t>
        </is>
      </c>
      <c r="G4350" t="n">
        <v>2</v>
      </c>
      <c r="H4350" s="24" t="n">
        <v>21065.13</v>
      </c>
      <c r="I4350" s="24" t="n">
        <v>3763.89</v>
      </c>
      <c r="J4350" s="25" t="n">
        <v>45857</v>
      </c>
      <c r="K4350" s="25" t="n">
        <v>45936</v>
      </c>
      <c r="L4350" t="n">
        <v>4</v>
      </c>
      <c r="M4350" t="n">
        <v>2</v>
      </c>
      <c r="N4350" t="n">
        <v>3</v>
      </c>
      <c r="O4350">
        <f>DATE(2026,1,1)-K4350</f>
        <v/>
      </c>
      <c r="P4350">
        <f>IF(G4350&gt;=2,"Repeat","One-time")</f>
        <v/>
      </c>
    </row>
    <row r="4351">
      <c r="A4351" t="inlineStr">
        <is>
          <t>C04431</t>
        </is>
      </c>
      <c r="B4351" t="inlineStr">
        <is>
          <t>Tanvi Shah</t>
        </is>
      </c>
      <c r="C4351" t="inlineStr">
        <is>
          <t>East</t>
        </is>
      </c>
      <c r="D4351" t="inlineStr">
        <is>
          <t>Patna</t>
        </is>
      </c>
      <c r="E4351" t="inlineStr">
        <is>
          <t>No</t>
        </is>
      </c>
      <c r="F4351" t="inlineStr">
        <is>
          <t>At Risk</t>
        </is>
      </c>
      <c r="G4351" t="n">
        <v>4</v>
      </c>
      <c r="H4351" s="24" t="n">
        <v>21058.74</v>
      </c>
      <c r="I4351" s="24" t="n">
        <v>4629.8</v>
      </c>
      <c r="J4351" s="25" t="n">
        <v>45355</v>
      </c>
      <c r="K4351" s="25" t="n">
        <v>45496</v>
      </c>
      <c r="L4351" t="n">
        <v>2</v>
      </c>
      <c r="M4351" t="n">
        <v>3</v>
      </c>
      <c r="N4351" t="n">
        <v>3</v>
      </c>
      <c r="O4351">
        <f>DATE(2026,1,1)-K4351</f>
        <v/>
      </c>
      <c r="P4351">
        <f>IF(G4351&gt;=2,"Repeat","One-time")</f>
        <v/>
      </c>
    </row>
    <row r="4352">
      <c r="A4352" t="inlineStr">
        <is>
          <t>C05271</t>
        </is>
      </c>
      <c r="B4352" t="inlineStr">
        <is>
          <t>Meera Reddy</t>
        </is>
      </c>
      <c r="C4352" t="inlineStr">
        <is>
          <t>Central</t>
        </is>
      </c>
      <c r="D4352" t="inlineStr">
        <is>
          <t>Indore</t>
        </is>
      </c>
      <c r="E4352" t="inlineStr">
        <is>
          <t>Yes</t>
        </is>
      </c>
      <c r="F4352" t="inlineStr">
        <is>
          <t>Loyal</t>
        </is>
      </c>
      <c r="G4352" t="n">
        <v>6</v>
      </c>
      <c r="H4352" s="24" t="n">
        <v>21047.43</v>
      </c>
      <c r="I4352" s="24" t="n">
        <v>7124.17</v>
      </c>
      <c r="J4352" s="25" t="n">
        <v>45538</v>
      </c>
      <c r="K4352" s="25" t="n">
        <v>45962</v>
      </c>
      <c r="L4352" t="n">
        <v>4</v>
      </c>
      <c r="M4352" t="n">
        <v>4</v>
      </c>
      <c r="N4352" t="n">
        <v>3</v>
      </c>
      <c r="O4352">
        <f>DATE(2026,1,1)-K4352</f>
        <v/>
      </c>
      <c r="P4352">
        <f>IF(G4352&gt;=2,"Repeat","One-time")</f>
        <v/>
      </c>
    </row>
    <row r="4353">
      <c r="A4353" t="inlineStr">
        <is>
          <t>C04729</t>
        </is>
      </c>
      <c r="B4353" t="inlineStr">
        <is>
          <t>Kavya Nair</t>
        </is>
      </c>
      <c r="C4353" t="inlineStr">
        <is>
          <t>South</t>
        </is>
      </c>
      <c r="D4353" t="inlineStr">
        <is>
          <t>Bengaluru</t>
        </is>
      </c>
      <c r="E4353" t="inlineStr">
        <is>
          <t>No</t>
        </is>
      </c>
      <c r="F4353" t="inlineStr">
        <is>
          <t>Hibernating</t>
        </is>
      </c>
      <c r="G4353" t="n">
        <v>1</v>
      </c>
      <c r="H4353" s="24" t="n">
        <v>21046.07</v>
      </c>
      <c r="I4353" s="24" t="n">
        <v>3355.62</v>
      </c>
      <c r="J4353" s="25" t="n">
        <v>45443</v>
      </c>
      <c r="K4353" s="25" t="n">
        <v>45443</v>
      </c>
      <c r="L4353" t="n">
        <v>1</v>
      </c>
      <c r="M4353" t="n">
        <v>1</v>
      </c>
      <c r="N4353" t="n">
        <v>3</v>
      </c>
      <c r="O4353">
        <f>DATE(2026,1,1)-K4353</f>
        <v/>
      </c>
      <c r="P4353">
        <f>IF(G4353&gt;=2,"Repeat","One-time")</f>
        <v/>
      </c>
    </row>
    <row r="4354">
      <c r="A4354" t="inlineStr">
        <is>
          <t>C10767</t>
        </is>
      </c>
      <c r="B4354" t="inlineStr">
        <is>
          <t>Vivaan Pillai</t>
        </is>
      </c>
      <c r="C4354" t="inlineStr">
        <is>
          <t>West</t>
        </is>
      </c>
      <c r="D4354" t="inlineStr">
        <is>
          <t>Mumbai</t>
        </is>
      </c>
      <c r="E4354" t="inlineStr">
        <is>
          <t>Yes</t>
        </is>
      </c>
      <c r="F4354" t="inlineStr">
        <is>
          <t>New</t>
        </is>
      </c>
      <c r="G4354" t="n">
        <v>1</v>
      </c>
      <c r="H4354" s="24" t="n">
        <v>21040.63</v>
      </c>
      <c r="I4354" s="24" t="n">
        <v>-231.68</v>
      </c>
      <c r="J4354" s="25" t="n">
        <v>45956</v>
      </c>
      <c r="K4354" s="25" t="n">
        <v>45956</v>
      </c>
      <c r="L4354" t="n">
        <v>4</v>
      </c>
      <c r="M4354" t="n">
        <v>2</v>
      </c>
      <c r="N4354" t="n">
        <v>3</v>
      </c>
      <c r="O4354">
        <f>DATE(2026,1,1)-K4354</f>
        <v/>
      </c>
      <c r="P4354">
        <f>IF(G4354&gt;=2,"Repeat","One-time")</f>
        <v/>
      </c>
    </row>
    <row r="4355">
      <c r="A4355" t="inlineStr">
        <is>
          <t>C06114</t>
        </is>
      </c>
      <c r="B4355" t="inlineStr">
        <is>
          <t>Abhishek Banerjee</t>
        </is>
      </c>
      <c r="C4355" t="inlineStr">
        <is>
          <t>West</t>
        </is>
      </c>
      <c r="D4355" t="inlineStr">
        <is>
          <t>Mumbai</t>
        </is>
      </c>
      <c r="E4355" t="inlineStr">
        <is>
          <t>Yes</t>
        </is>
      </c>
      <c r="F4355" t="inlineStr">
        <is>
          <t>Occasional</t>
        </is>
      </c>
      <c r="G4355" t="n">
        <v>2</v>
      </c>
      <c r="H4355" s="24" t="n">
        <v>21036.39</v>
      </c>
      <c r="I4355" s="24" t="n">
        <v>1044.65</v>
      </c>
      <c r="J4355" s="25" t="n">
        <v>45518</v>
      </c>
      <c r="K4355" s="25" t="n">
        <v>45531</v>
      </c>
      <c r="L4355" t="n">
        <v>2</v>
      </c>
      <c r="M4355" t="n">
        <v>2</v>
      </c>
      <c r="N4355" t="n">
        <v>3</v>
      </c>
      <c r="O4355">
        <f>DATE(2026,1,1)-K4355</f>
        <v/>
      </c>
      <c r="P4355">
        <f>IF(G4355&gt;=2,"Repeat","One-time")</f>
        <v/>
      </c>
    </row>
    <row r="4356">
      <c r="A4356" t="inlineStr">
        <is>
          <t>C09420</t>
        </is>
      </c>
      <c r="B4356" t="inlineStr">
        <is>
          <t>Vivaan Nair</t>
        </is>
      </c>
      <c r="C4356" t="inlineStr">
        <is>
          <t>Central</t>
        </is>
      </c>
      <c r="D4356" t="inlineStr">
        <is>
          <t>Nagpur</t>
        </is>
      </c>
      <c r="E4356" t="inlineStr">
        <is>
          <t>Yes</t>
        </is>
      </c>
      <c r="F4356" t="inlineStr">
        <is>
          <t>Occasional</t>
        </is>
      </c>
      <c r="G4356" t="n">
        <v>2</v>
      </c>
      <c r="H4356" s="24" t="n">
        <v>21025.17</v>
      </c>
      <c r="I4356" s="24" t="n">
        <v>3992.78</v>
      </c>
      <c r="J4356" s="25" t="n">
        <v>45875</v>
      </c>
      <c r="K4356" s="25" t="n">
        <v>45894</v>
      </c>
      <c r="L4356" t="n">
        <v>3</v>
      </c>
      <c r="M4356" t="n">
        <v>2</v>
      </c>
      <c r="N4356" t="n">
        <v>3</v>
      </c>
      <c r="O4356">
        <f>DATE(2026,1,1)-K4356</f>
        <v/>
      </c>
      <c r="P4356">
        <f>IF(G4356&gt;=2,"Repeat","One-time")</f>
        <v/>
      </c>
    </row>
    <row r="4357">
      <c r="A4357" t="inlineStr">
        <is>
          <t>C06002</t>
        </is>
      </c>
      <c r="B4357" t="inlineStr">
        <is>
          <t>Sanjay Shah</t>
        </is>
      </c>
      <c r="C4357" t="inlineStr">
        <is>
          <t>South</t>
        </is>
      </c>
      <c r="D4357" t="inlineStr">
        <is>
          <t>Hyderabad</t>
        </is>
      </c>
      <c r="E4357" t="inlineStr">
        <is>
          <t>No</t>
        </is>
      </c>
      <c r="F4357" t="inlineStr">
        <is>
          <t>Occasional</t>
        </is>
      </c>
      <c r="G4357" t="n">
        <v>1</v>
      </c>
      <c r="H4357" s="24" t="n">
        <v>21008.35</v>
      </c>
      <c r="I4357" s="24" t="n">
        <v>3154.09</v>
      </c>
      <c r="J4357" s="25" t="n">
        <v>45718</v>
      </c>
      <c r="K4357" s="25" t="n">
        <v>45718</v>
      </c>
      <c r="L4357" t="n">
        <v>2</v>
      </c>
      <c r="M4357" t="n">
        <v>1</v>
      </c>
      <c r="N4357" t="n">
        <v>3</v>
      </c>
      <c r="O4357">
        <f>DATE(2026,1,1)-K4357</f>
        <v/>
      </c>
      <c r="P4357">
        <f>IF(G4357&gt;=2,"Repeat","One-time")</f>
        <v/>
      </c>
    </row>
    <row r="4358">
      <c r="A4358" t="inlineStr">
        <is>
          <t>C10618</t>
        </is>
      </c>
      <c r="B4358" t="inlineStr">
        <is>
          <t>Gurpreet Kumar</t>
        </is>
      </c>
      <c r="C4358" t="inlineStr">
        <is>
          <t>South</t>
        </is>
      </c>
      <c r="D4358" t="inlineStr">
        <is>
          <t>Chennai</t>
        </is>
      </c>
      <c r="E4358" t="inlineStr">
        <is>
          <t>No</t>
        </is>
      </c>
      <c r="F4358" t="inlineStr">
        <is>
          <t>Loyal</t>
        </is>
      </c>
      <c r="G4358" t="n">
        <v>6</v>
      </c>
      <c r="H4358" s="24" t="n">
        <v>21006.03</v>
      </c>
      <c r="I4358" s="24" t="n">
        <v>4178.51</v>
      </c>
      <c r="J4358" s="25" t="n">
        <v>45912</v>
      </c>
      <c r="K4358" s="25" t="n">
        <v>45999</v>
      </c>
      <c r="L4358" t="n">
        <v>5</v>
      </c>
      <c r="M4358" t="n">
        <v>4</v>
      </c>
      <c r="N4358" t="n">
        <v>3</v>
      </c>
      <c r="O4358">
        <f>DATE(2026,1,1)-K4358</f>
        <v/>
      </c>
      <c r="P4358">
        <f>IF(G4358&gt;=2,"Repeat","One-time")</f>
        <v/>
      </c>
    </row>
    <row r="4359">
      <c r="A4359" t="inlineStr">
        <is>
          <t>C06094</t>
        </is>
      </c>
      <c r="B4359" t="inlineStr">
        <is>
          <t>Suresh Das</t>
        </is>
      </c>
      <c r="C4359" t="inlineStr">
        <is>
          <t>South</t>
        </is>
      </c>
      <c r="D4359" t="inlineStr">
        <is>
          <t>Chennai</t>
        </is>
      </c>
      <c r="E4359" t="inlineStr">
        <is>
          <t>No</t>
        </is>
      </c>
      <c r="F4359" t="inlineStr">
        <is>
          <t>Occasional</t>
        </is>
      </c>
      <c r="G4359" t="n">
        <v>2</v>
      </c>
      <c r="H4359" s="24" t="n">
        <v>21005.25</v>
      </c>
      <c r="I4359" s="24" t="n">
        <v>886.45</v>
      </c>
      <c r="J4359" s="25" t="n">
        <v>45533</v>
      </c>
      <c r="K4359" s="25" t="n">
        <v>45602</v>
      </c>
      <c r="L4359" t="n">
        <v>2</v>
      </c>
      <c r="M4359" t="n">
        <v>2</v>
      </c>
      <c r="N4359" t="n">
        <v>3</v>
      </c>
      <c r="O4359">
        <f>DATE(2026,1,1)-K4359</f>
        <v/>
      </c>
      <c r="P4359">
        <f>IF(G4359&gt;=2,"Repeat","One-time")</f>
        <v/>
      </c>
    </row>
    <row r="4360">
      <c r="A4360" t="inlineStr">
        <is>
          <t>C09669</t>
        </is>
      </c>
      <c r="B4360" t="inlineStr">
        <is>
          <t>Rohan Shah</t>
        </is>
      </c>
      <c r="C4360" t="inlineStr">
        <is>
          <t>West</t>
        </is>
      </c>
      <c r="D4360" t="inlineStr">
        <is>
          <t>Ahmedabad</t>
        </is>
      </c>
      <c r="E4360" t="inlineStr">
        <is>
          <t>No</t>
        </is>
      </c>
      <c r="F4360" t="inlineStr">
        <is>
          <t>New</t>
        </is>
      </c>
      <c r="G4360" t="n">
        <v>1</v>
      </c>
      <c r="H4360" s="24" t="n">
        <v>20992.4</v>
      </c>
      <c r="I4360" s="24" t="n">
        <v>3641.9</v>
      </c>
      <c r="J4360" s="25" t="n">
        <v>45952</v>
      </c>
      <c r="K4360" s="25" t="n">
        <v>45952</v>
      </c>
      <c r="L4360" t="n">
        <v>4</v>
      </c>
      <c r="M4360" t="n">
        <v>1</v>
      </c>
      <c r="N4360" t="n">
        <v>3</v>
      </c>
      <c r="O4360">
        <f>DATE(2026,1,1)-K4360</f>
        <v/>
      </c>
      <c r="P4360">
        <f>IF(G4360&gt;=2,"Repeat","One-time")</f>
        <v/>
      </c>
    </row>
    <row r="4361">
      <c r="A4361" t="inlineStr">
        <is>
          <t>C10782</t>
        </is>
      </c>
      <c r="B4361" t="inlineStr">
        <is>
          <t>Vivaan Mukherjee</t>
        </is>
      </c>
      <c r="C4361" t="inlineStr">
        <is>
          <t>West</t>
        </is>
      </c>
      <c r="D4361" t="inlineStr">
        <is>
          <t>Surat</t>
        </is>
      </c>
      <c r="E4361" t="inlineStr">
        <is>
          <t>No</t>
        </is>
      </c>
      <c r="F4361" t="inlineStr">
        <is>
          <t>New</t>
        </is>
      </c>
      <c r="G4361" t="n">
        <v>1</v>
      </c>
      <c r="H4361" s="24" t="n">
        <v>20986.83</v>
      </c>
      <c r="I4361" s="24" t="n">
        <v>3037.58</v>
      </c>
      <c r="J4361" s="25" t="n">
        <v>45993</v>
      </c>
      <c r="K4361" s="25" t="n">
        <v>45993</v>
      </c>
      <c r="L4361" t="n">
        <v>5</v>
      </c>
      <c r="M4361" t="n">
        <v>2</v>
      </c>
      <c r="N4361" t="n">
        <v>3</v>
      </c>
      <c r="O4361">
        <f>DATE(2026,1,1)-K4361</f>
        <v/>
      </c>
      <c r="P4361">
        <f>IF(G4361&gt;=2,"Repeat","One-time")</f>
        <v/>
      </c>
    </row>
    <row r="4362">
      <c r="A4362" t="inlineStr">
        <is>
          <t>C07687</t>
        </is>
      </c>
      <c r="B4362" t="inlineStr">
        <is>
          <t>Aditya Yadav</t>
        </is>
      </c>
      <c r="C4362" t="inlineStr">
        <is>
          <t>North</t>
        </is>
      </c>
      <c r="D4362" t="inlineStr">
        <is>
          <t>Chandigarh</t>
        </is>
      </c>
      <c r="E4362" t="inlineStr">
        <is>
          <t>No</t>
        </is>
      </c>
      <c r="F4362" t="inlineStr">
        <is>
          <t>Occasional</t>
        </is>
      </c>
      <c r="G4362" t="n">
        <v>2</v>
      </c>
      <c r="H4362" s="24" t="n">
        <v>20968.88</v>
      </c>
      <c r="I4362" s="24" t="n">
        <v>2388.44</v>
      </c>
      <c r="J4362" s="25" t="n">
        <v>45810</v>
      </c>
      <c r="K4362" s="25" t="n">
        <v>45890</v>
      </c>
      <c r="L4362" t="n">
        <v>3</v>
      </c>
      <c r="M4362" t="n">
        <v>2</v>
      </c>
      <c r="N4362" t="n">
        <v>3</v>
      </c>
      <c r="O4362">
        <f>DATE(2026,1,1)-K4362</f>
        <v/>
      </c>
      <c r="P4362">
        <f>IF(G4362&gt;=2,"Repeat","One-time")</f>
        <v/>
      </c>
    </row>
    <row r="4363">
      <c r="A4363" t="inlineStr">
        <is>
          <t>C08009</t>
        </is>
      </c>
      <c r="B4363" t="inlineStr">
        <is>
          <t>Maria Verma</t>
        </is>
      </c>
      <c r="C4363" t="inlineStr">
        <is>
          <t>North</t>
        </is>
      </c>
      <c r="D4363" t="inlineStr">
        <is>
          <t>Delhi</t>
        </is>
      </c>
      <c r="E4363" t="inlineStr">
        <is>
          <t>No</t>
        </is>
      </c>
      <c r="F4363" t="inlineStr">
        <is>
          <t>Loyal</t>
        </is>
      </c>
      <c r="G4363" t="n">
        <v>3</v>
      </c>
      <c r="H4363" s="24" t="n">
        <v>20968.71</v>
      </c>
      <c r="I4363" s="24" t="n">
        <v>4964.34</v>
      </c>
      <c r="J4363" s="25" t="n">
        <v>45684</v>
      </c>
      <c r="K4363" s="25" t="n">
        <v>45873</v>
      </c>
      <c r="L4363" t="n">
        <v>3</v>
      </c>
      <c r="M4363" t="n">
        <v>3</v>
      </c>
      <c r="N4363" t="n">
        <v>3</v>
      </c>
      <c r="O4363">
        <f>DATE(2026,1,1)-K4363</f>
        <v/>
      </c>
      <c r="P4363">
        <f>IF(G4363&gt;=2,"Repeat","One-time")</f>
        <v/>
      </c>
    </row>
    <row r="4364">
      <c r="A4364" t="inlineStr">
        <is>
          <t>C11332</t>
        </is>
      </c>
      <c r="B4364" t="inlineStr">
        <is>
          <t>Divya Reddy</t>
        </is>
      </c>
      <c r="C4364" t="inlineStr">
        <is>
          <t>North</t>
        </is>
      </c>
      <c r="D4364" t="inlineStr">
        <is>
          <t>Gurugram</t>
        </is>
      </c>
      <c r="E4364" t="inlineStr">
        <is>
          <t>Yes</t>
        </is>
      </c>
      <c r="F4364" t="inlineStr">
        <is>
          <t>New</t>
        </is>
      </c>
      <c r="G4364" t="n">
        <v>4</v>
      </c>
      <c r="H4364" s="24" t="n">
        <v>20967.94</v>
      </c>
      <c r="I4364" s="24" t="n">
        <v>2051.23</v>
      </c>
      <c r="J4364" s="25" t="n">
        <v>45988</v>
      </c>
      <c r="K4364" s="25" t="n">
        <v>46018</v>
      </c>
      <c r="L4364" t="n">
        <v>5</v>
      </c>
      <c r="M4364" t="n">
        <v>4</v>
      </c>
      <c r="N4364" t="n">
        <v>3</v>
      </c>
      <c r="O4364">
        <f>DATE(2026,1,1)-K4364</f>
        <v/>
      </c>
      <c r="P4364">
        <f>IF(G4364&gt;=2,"Repeat","One-time")</f>
        <v/>
      </c>
    </row>
    <row r="4365">
      <c r="A4365" t="inlineStr">
        <is>
          <t>C05824</t>
        </is>
      </c>
      <c r="B4365" t="inlineStr">
        <is>
          <t>Varun Yadav</t>
        </is>
      </c>
      <c r="C4365" t="inlineStr">
        <is>
          <t>East</t>
        </is>
      </c>
      <c r="D4365" t="inlineStr">
        <is>
          <t>Kolkata</t>
        </is>
      </c>
      <c r="E4365" t="inlineStr">
        <is>
          <t>Yes</t>
        </is>
      </c>
      <c r="F4365" t="inlineStr">
        <is>
          <t>Occasional</t>
        </is>
      </c>
      <c r="G4365" t="n">
        <v>2</v>
      </c>
      <c r="H4365" s="24" t="n">
        <v>20963.07</v>
      </c>
      <c r="I4365" s="24" t="n">
        <v>4065.39</v>
      </c>
      <c r="J4365" s="25" t="n">
        <v>45515</v>
      </c>
      <c r="K4365" s="25" t="n">
        <v>45522</v>
      </c>
      <c r="L4365" t="n">
        <v>2</v>
      </c>
      <c r="M4365" t="n">
        <v>2</v>
      </c>
      <c r="N4365" t="n">
        <v>3</v>
      </c>
      <c r="O4365">
        <f>DATE(2026,1,1)-K4365</f>
        <v/>
      </c>
      <c r="P4365">
        <f>IF(G4365&gt;=2,"Repeat","One-time")</f>
        <v/>
      </c>
    </row>
    <row r="4366">
      <c r="A4366" t="inlineStr">
        <is>
          <t>C10165</t>
        </is>
      </c>
      <c r="B4366" t="inlineStr">
        <is>
          <t>Lakshmi Bose</t>
        </is>
      </c>
      <c r="C4366" t="inlineStr">
        <is>
          <t>West</t>
        </is>
      </c>
      <c r="D4366" t="inlineStr">
        <is>
          <t>Pune</t>
        </is>
      </c>
      <c r="E4366" t="inlineStr">
        <is>
          <t>No</t>
        </is>
      </c>
      <c r="F4366" t="inlineStr">
        <is>
          <t>Loyal</t>
        </is>
      </c>
      <c r="G4366" t="n">
        <v>3</v>
      </c>
      <c r="H4366" s="24" t="n">
        <v>20943.08</v>
      </c>
      <c r="I4366" s="24" t="n">
        <v>3125.29</v>
      </c>
      <c r="J4366" s="25" t="n">
        <v>45886</v>
      </c>
      <c r="K4366" s="25" t="n">
        <v>45941</v>
      </c>
      <c r="L4366" t="n">
        <v>4</v>
      </c>
      <c r="M4366" t="n">
        <v>3</v>
      </c>
      <c r="N4366" t="n">
        <v>3</v>
      </c>
      <c r="O4366">
        <f>DATE(2026,1,1)-K4366</f>
        <v/>
      </c>
      <c r="P4366">
        <f>IF(G4366&gt;=2,"Repeat","One-time")</f>
        <v/>
      </c>
    </row>
    <row r="4367">
      <c r="A4367" t="inlineStr">
        <is>
          <t>C04477</t>
        </is>
      </c>
      <c r="B4367" t="inlineStr">
        <is>
          <t>Nikhil Chopra</t>
        </is>
      </c>
      <c r="C4367" t="inlineStr">
        <is>
          <t>North</t>
        </is>
      </c>
      <c r="D4367" t="inlineStr">
        <is>
          <t>Gurugram</t>
        </is>
      </c>
      <c r="E4367" t="inlineStr">
        <is>
          <t>No</t>
        </is>
      </c>
      <c r="F4367" t="inlineStr">
        <is>
          <t>Loyal</t>
        </is>
      </c>
      <c r="G4367" t="n">
        <v>4</v>
      </c>
      <c r="H4367" s="24" t="n">
        <v>20941.13</v>
      </c>
      <c r="I4367" s="24" t="n">
        <v>2793.27</v>
      </c>
      <c r="J4367" s="25" t="n">
        <v>45576</v>
      </c>
      <c r="K4367" s="25" t="n">
        <v>45757</v>
      </c>
      <c r="L4367" t="n">
        <v>3</v>
      </c>
      <c r="M4367" t="n">
        <v>3</v>
      </c>
      <c r="N4367" t="n">
        <v>3</v>
      </c>
      <c r="O4367">
        <f>DATE(2026,1,1)-K4367</f>
        <v/>
      </c>
      <c r="P4367">
        <f>IF(G4367&gt;=2,"Repeat","One-time")</f>
        <v/>
      </c>
    </row>
    <row r="4368">
      <c r="A4368" t="inlineStr">
        <is>
          <t>C00437</t>
        </is>
      </c>
      <c r="B4368" t="inlineStr">
        <is>
          <t>Farhan Menon</t>
        </is>
      </c>
      <c r="C4368" t="inlineStr">
        <is>
          <t>North</t>
        </is>
      </c>
      <c r="D4368" t="inlineStr">
        <is>
          <t>Delhi</t>
        </is>
      </c>
      <c r="E4368" t="inlineStr">
        <is>
          <t>Yes</t>
        </is>
      </c>
      <c r="F4368" t="inlineStr">
        <is>
          <t>Loyal</t>
        </is>
      </c>
      <c r="G4368" t="n">
        <v>10</v>
      </c>
      <c r="H4368" s="24" t="n">
        <v>20940.21</v>
      </c>
      <c r="I4368" s="24" t="n">
        <v>5433.09</v>
      </c>
      <c r="J4368" s="25" t="n">
        <v>45014</v>
      </c>
      <c r="K4368" s="25" t="n">
        <v>45965</v>
      </c>
      <c r="L4368" t="n">
        <v>4</v>
      </c>
      <c r="M4368" t="n">
        <v>5</v>
      </c>
      <c r="N4368" t="n">
        <v>3</v>
      </c>
      <c r="O4368">
        <f>DATE(2026,1,1)-K4368</f>
        <v/>
      </c>
      <c r="P4368">
        <f>IF(G4368&gt;=2,"Repeat","One-time")</f>
        <v/>
      </c>
    </row>
    <row r="4369">
      <c r="A4369" t="inlineStr">
        <is>
          <t>C09161</t>
        </is>
      </c>
      <c r="B4369" t="inlineStr">
        <is>
          <t>Ritu Mukherjee</t>
        </is>
      </c>
      <c r="C4369" t="inlineStr">
        <is>
          <t>South</t>
        </is>
      </c>
      <c r="D4369" t="inlineStr">
        <is>
          <t>Kochi</t>
        </is>
      </c>
      <c r="E4369" t="inlineStr">
        <is>
          <t>Yes</t>
        </is>
      </c>
      <c r="F4369" t="inlineStr">
        <is>
          <t>New</t>
        </is>
      </c>
      <c r="G4369" t="n">
        <v>1</v>
      </c>
      <c r="H4369" s="24" t="n">
        <v>20938.81</v>
      </c>
      <c r="I4369" s="24" t="n">
        <v>4414.82</v>
      </c>
      <c r="J4369" s="25" t="n">
        <v>45962</v>
      </c>
      <c r="K4369" s="25" t="n">
        <v>45962</v>
      </c>
      <c r="L4369" t="n">
        <v>4</v>
      </c>
      <c r="M4369" t="n">
        <v>1</v>
      </c>
      <c r="N4369" t="n">
        <v>3</v>
      </c>
      <c r="O4369">
        <f>DATE(2026,1,1)-K4369</f>
        <v/>
      </c>
      <c r="P4369">
        <f>IF(G4369&gt;=2,"Repeat","One-time")</f>
        <v/>
      </c>
    </row>
    <row r="4370">
      <c r="A4370" t="inlineStr">
        <is>
          <t>C03645</t>
        </is>
      </c>
      <c r="B4370" t="inlineStr">
        <is>
          <t>Maria Fernandes</t>
        </is>
      </c>
      <c r="C4370" t="inlineStr">
        <is>
          <t>South</t>
        </is>
      </c>
      <c r="D4370" t="inlineStr">
        <is>
          <t>Coimbatore</t>
        </is>
      </c>
      <c r="E4370" t="inlineStr">
        <is>
          <t>No</t>
        </is>
      </c>
      <c r="F4370" t="inlineStr">
        <is>
          <t>Loyal</t>
        </is>
      </c>
      <c r="G4370" t="n">
        <v>5</v>
      </c>
      <c r="H4370" s="24" t="n">
        <v>20933.82</v>
      </c>
      <c r="I4370" s="24" t="n">
        <v>2998.77</v>
      </c>
      <c r="J4370" s="25" t="n">
        <v>45333</v>
      </c>
      <c r="K4370" s="25" t="n">
        <v>45779</v>
      </c>
      <c r="L4370" t="n">
        <v>3</v>
      </c>
      <c r="M4370" t="n">
        <v>4</v>
      </c>
      <c r="N4370" t="n">
        <v>3</v>
      </c>
      <c r="O4370">
        <f>DATE(2026,1,1)-K4370</f>
        <v/>
      </c>
      <c r="P4370">
        <f>IF(G4370&gt;=2,"Repeat","One-time")</f>
        <v/>
      </c>
    </row>
    <row r="4371">
      <c r="A4371" t="inlineStr">
        <is>
          <t>C10038</t>
        </is>
      </c>
      <c r="B4371" t="inlineStr">
        <is>
          <t>Rahul Agarwal</t>
        </is>
      </c>
      <c r="C4371" t="inlineStr">
        <is>
          <t>South</t>
        </is>
      </c>
      <c r="D4371" t="inlineStr">
        <is>
          <t>Coimbatore</t>
        </is>
      </c>
      <c r="E4371" t="inlineStr">
        <is>
          <t>No</t>
        </is>
      </c>
      <c r="F4371" t="inlineStr">
        <is>
          <t>Occasional</t>
        </is>
      </c>
      <c r="G4371" t="n">
        <v>1</v>
      </c>
      <c r="H4371" s="24" t="n">
        <v>20897.55</v>
      </c>
      <c r="I4371" s="24" t="n">
        <v>4048.46</v>
      </c>
      <c r="J4371" s="25" t="n">
        <v>45922</v>
      </c>
      <c r="K4371" s="25" t="n">
        <v>45922</v>
      </c>
      <c r="L4371" t="n">
        <v>3</v>
      </c>
      <c r="M4371" t="n">
        <v>2</v>
      </c>
      <c r="N4371" t="n">
        <v>3</v>
      </c>
      <c r="O4371">
        <f>DATE(2026,1,1)-K4371</f>
        <v/>
      </c>
      <c r="P4371">
        <f>IF(G4371&gt;=2,"Repeat","One-time")</f>
        <v/>
      </c>
    </row>
    <row r="4372">
      <c r="A4372" t="inlineStr">
        <is>
          <t>C08121</t>
        </is>
      </c>
      <c r="B4372" t="inlineStr">
        <is>
          <t>Divya Chopra</t>
        </is>
      </c>
      <c r="C4372" t="inlineStr">
        <is>
          <t>South</t>
        </is>
      </c>
      <c r="D4372" t="inlineStr">
        <is>
          <t>Hyderabad</t>
        </is>
      </c>
      <c r="E4372" t="inlineStr">
        <is>
          <t>Yes</t>
        </is>
      </c>
      <c r="F4372" t="inlineStr">
        <is>
          <t>Loyal</t>
        </is>
      </c>
      <c r="G4372" t="n">
        <v>3</v>
      </c>
      <c r="H4372" s="24" t="n">
        <v>20882.19</v>
      </c>
      <c r="I4372" s="24" t="n">
        <v>3580.13</v>
      </c>
      <c r="J4372" s="25" t="n">
        <v>45904</v>
      </c>
      <c r="K4372" s="25" t="n">
        <v>46011</v>
      </c>
      <c r="L4372" t="n">
        <v>5</v>
      </c>
      <c r="M4372" t="n">
        <v>3</v>
      </c>
      <c r="N4372" t="n">
        <v>3</v>
      </c>
      <c r="O4372">
        <f>DATE(2026,1,1)-K4372</f>
        <v/>
      </c>
      <c r="P4372">
        <f>IF(G4372&gt;=2,"Repeat","One-time")</f>
        <v/>
      </c>
    </row>
    <row r="4373">
      <c r="A4373" t="inlineStr">
        <is>
          <t>C07068</t>
        </is>
      </c>
      <c r="B4373" t="inlineStr">
        <is>
          <t>Kavya Verma</t>
        </is>
      </c>
      <c r="C4373" t="inlineStr">
        <is>
          <t>West</t>
        </is>
      </c>
      <c r="D4373" t="inlineStr">
        <is>
          <t>Mumbai</t>
        </is>
      </c>
      <c r="E4373" t="inlineStr">
        <is>
          <t>No</t>
        </is>
      </c>
      <c r="F4373" t="inlineStr">
        <is>
          <t>Loyal</t>
        </is>
      </c>
      <c r="G4373" t="n">
        <v>6</v>
      </c>
      <c r="H4373" s="24" t="n">
        <v>20873.1</v>
      </c>
      <c r="I4373" s="24" t="n">
        <v>6748.23</v>
      </c>
      <c r="J4373" s="25" t="n">
        <v>45605</v>
      </c>
      <c r="K4373" s="25" t="n">
        <v>45998</v>
      </c>
      <c r="L4373" t="n">
        <v>5</v>
      </c>
      <c r="M4373" t="n">
        <v>4</v>
      </c>
      <c r="N4373" t="n">
        <v>3</v>
      </c>
      <c r="O4373">
        <f>DATE(2026,1,1)-K4373</f>
        <v/>
      </c>
      <c r="P4373">
        <f>IF(G4373&gt;=2,"Repeat","One-time")</f>
        <v/>
      </c>
    </row>
    <row r="4374">
      <c r="A4374" t="inlineStr">
        <is>
          <t>C11489</t>
        </is>
      </c>
      <c r="B4374" t="inlineStr">
        <is>
          <t>Karan Kumar</t>
        </is>
      </c>
      <c r="C4374" t="inlineStr">
        <is>
          <t>South</t>
        </is>
      </c>
      <c r="D4374" t="inlineStr">
        <is>
          <t>Bengaluru</t>
        </is>
      </c>
      <c r="E4374" t="inlineStr">
        <is>
          <t>No</t>
        </is>
      </c>
      <c r="F4374" t="inlineStr">
        <is>
          <t>New</t>
        </is>
      </c>
      <c r="G4374" t="n">
        <v>2</v>
      </c>
      <c r="H4374" s="24" t="n">
        <v>20871.26</v>
      </c>
      <c r="I4374" s="24" t="n">
        <v>768.97</v>
      </c>
      <c r="J4374" s="25" t="n">
        <v>45985</v>
      </c>
      <c r="K4374" s="25" t="n">
        <v>46004</v>
      </c>
      <c r="L4374" t="n">
        <v>5</v>
      </c>
      <c r="M4374" t="n">
        <v>3</v>
      </c>
      <c r="N4374" t="n">
        <v>3</v>
      </c>
      <c r="O4374">
        <f>DATE(2026,1,1)-K4374</f>
        <v/>
      </c>
      <c r="P4374">
        <f>IF(G4374&gt;=2,"Repeat","One-time")</f>
        <v/>
      </c>
    </row>
    <row r="4375">
      <c r="A4375" t="inlineStr">
        <is>
          <t>C03975</t>
        </is>
      </c>
      <c r="B4375" t="inlineStr">
        <is>
          <t>Shreya Reddy</t>
        </is>
      </c>
      <c r="C4375" t="inlineStr">
        <is>
          <t>North</t>
        </is>
      </c>
      <c r="D4375" t="inlineStr">
        <is>
          <t>Gurugram</t>
        </is>
      </c>
      <c r="E4375" t="inlineStr">
        <is>
          <t>No</t>
        </is>
      </c>
      <c r="F4375" t="inlineStr">
        <is>
          <t>Loyal</t>
        </is>
      </c>
      <c r="G4375" t="n">
        <v>7</v>
      </c>
      <c r="H4375" s="24" t="n">
        <v>20858.26</v>
      </c>
      <c r="I4375" s="24" t="n">
        <v>3325.13</v>
      </c>
      <c r="J4375" s="25" t="n">
        <v>45443</v>
      </c>
      <c r="K4375" s="25" t="n">
        <v>45934</v>
      </c>
      <c r="L4375" t="n">
        <v>4</v>
      </c>
      <c r="M4375" t="n">
        <v>4</v>
      </c>
      <c r="N4375" t="n">
        <v>3</v>
      </c>
      <c r="O4375">
        <f>DATE(2026,1,1)-K4375</f>
        <v/>
      </c>
      <c r="P4375">
        <f>IF(G4375&gt;=2,"Repeat","One-time")</f>
        <v/>
      </c>
    </row>
    <row r="4376">
      <c r="A4376" t="inlineStr">
        <is>
          <t>C07247</t>
        </is>
      </c>
      <c r="B4376" t="inlineStr">
        <is>
          <t>Joseph Yadav</t>
        </is>
      </c>
      <c r="C4376" t="inlineStr">
        <is>
          <t>North</t>
        </is>
      </c>
      <c r="D4376" t="inlineStr">
        <is>
          <t>Lucknow</t>
        </is>
      </c>
      <c r="E4376" t="inlineStr">
        <is>
          <t>No</t>
        </is>
      </c>
      <c r="F4376" t="inlineStr">
        <is>
          <t>Occasional</t>
        </is>
      </c>
      <c r="G4376" t="n">
        <v>1</v>
      </c>
      <c r="H4376" s="24" t="n">
        <v>20856.22</v>
      </c>
      <c r="I4376" s="24" t="n">
        <v>1010.1</v>
      </c>
      <c r="J4376" s="25" t="n">
        <v>45677</v>
      </c>
      <c r="K4376" s="25" t="n">
        <v>45677</v>
      </c>
      <c r="L4376" t="n">
        <v>2</v>
      </c>
      <c r="M4376" t="n">
        <v>1</v>
      </c>
      <c r="N4376" t="n">
        <v>3</v>
      </c>
      <c r="O4376">
        <f>DATE(2026,1,1)-K4376</f>
        <v/>
      </c>
      <c r="P4376">
        <f>IF(G4376&gt;=2,"Repeat","One-time")</f>
        <v/>
      </c>
    </row>
    <row r="4377">
      <c r="A4377" t="inlineStr">
        <is>
          <t>C01975</t>
        </is>
      </c>
      <c r="B4377" t="inlineStr">
        <is>
          <t>Shreya Chopra</t>
        </is>
      </c>
      <c r="C4377" t="inlineStr">
        <is>
          <t>North</t>
        </is>
      </c>
      <c r="D4377" t="inlineStr">
        <is>
          <t>Chandigarh</t>
        </is>
      </c>
      <c r="E4377" t="inlineStr">
        <is>
          <t>No</t>
        </is>
      </c>
      <c r="F4377" t="inlineStr">
        <is>
          <t>At Risk</t>
        </is>
      </c>
      <c r="G4377" t="n">
        <v>3</v>
      </c>
      <c r="H4377" s="24" t="n">
        <v>20842.8</v>
      </c>
      <c r="I4377" s="24" t="n">
        <v>2276.98</v>
      </c>
      <c r="J4377" s="25" t="n">
        <v>45098</v>
      </c>
      <c r="K4377" s="25" t="n">
        <v>45169</v>
      </c>
      <c r="L4377" t="n">
        <v>1</v>
      </c>
      <c r="M4377" t="n">
        <v>3</v>
      </c>
      <c r="N4377" t="n">
        <v>3</v>
      </c>
      <c r="O4377">
        <f>DATE(2026,1,1)-K4377</f>
        <v/>
      </c>
      <c r="P4377">
        <f>IF(G4377&gt;=2,"Repeat","One-time")</f>
        <v/>
      </c>
    </row>
    <row r="4378">
      <c r="A4378" t="inlineStr">
        <is>
          <t>C07610</t>
        </is>
      </c>
      <c r="B4378" t="inlineStr">
        <is>
          <t>Sanjay Khan</t>
        </is>
      </c>
      <c r="C4378" t="inlineStr">
        <is>
          <t>South</t>
        </is>
      </c>
      <c r="D4378" t="inlineStr">
        <is>
          <t>Hyderabad</t>
        </is>
      </c>
      <c r="E4378" t="inlineStr">
        <is>
          <t>No</t>
        </is>
      </c>
      <c r="F4378" t="inlineStr">
        <is>
          <t>Occasional</t>
        </is>
      </c>
      <c r="G4378" t="n">
        <v>2</v>
      </c>
      <c r="H4378" s="24" t="n">
        <v>20804.14</v>
      </c>
      <c r="I4378" s="24" t="n">
        <v>3898.36</v>
      </c>
      <c r="J4378" s="25" t="n">
        <v>45783</v>
      </c>
      <c r="K4378" s="25" t="n">
        <v>46019</v>
      </c>
      <c r="L4378" t="n">
        <v>5</v>
      </c>
      <c r="M4378" t="n">
        <v>2</v>
      </c>
      <c r="N4378" t="n">
        <v>3</v>
      </c>
      <c r="O4378">
        <f>DATE(2026,1,1)-K4378</f>
        <v/>
      </c>
      <c r="P4378">
        <f>IF(G4378&gt;=2,"Repeat","One-time")</f>
        <v/>
      </c>
    </row>
    <row r="4379">
      <c r="A4379" t="inlineStr">
        <is>
          <t>C11517</t>
        </is>
      </c>
      <c r="B4379" t="inlineStr">
        <is>
          <t>Kavya Sinha</t>
        </is>
      </c>
      <c r="C4379" t="inlineStr">
        <is>
          <t>Central</t>
        </is>
      </c>
      <c r="D4379" t="inlineStr">
        <is>
          <t>Indore</t>
        </is>
      </c>
      <c r="E4379" t="inlineStr">
        <is>
          <t>No</t>
        </is>
      </c>
      <c r="F4379" t="inlineStr">
        <is>
          <t>New</t>
        </is>
      </c>
      <c r="G4379" t="n">
        <v>3</v>
      </c>
      <c r="H4379" s="24" t="n">
        <v>20801.38</v>
      </c>
      <c r="I4379" s="24" t="n">
        <v>1485.66</v>
      </c>
      <c r="J4379" s="25" t="n">
        <v>45985</v>
      </c>
      <c r="K4379" s="25" t="n">
        <v>46017</v>
      </c>
      <c r="L4379" t="n">
        <v>5</v>
      </c>
      <c r="M4379" t="n">
        <v>3</v>
      </c>
      <c r="N4379" t="n">
        <v>3</v>
      </c>
      <c r="O4379">
        <f>DATE(2026,1,1)-K4379</f>
        <v/>
      </c>
      <c r="P4379">
        <f>IF(G4379&gt;=2,"Repeat","One-time")</f>
        <v/>
      </c>
    </row>
    <row r="4380">
      <c r="A4380" t="inlineStr">
        <is>
          <t>C10417</t>
        </is>
      </c>
      <c r="B4380" t="inlineStr">
        <is>
          <t>Nikhil Prasad</t>
        </is>
      </c>
      <c r="C4380" t="inlineStr">
        <is>
          <t>East</t>
        </is>
      </c>
      <c r="D4380" t="inlineStr">
        <is>
          <t>Kolkata</t>
        </is>
      </c>
      <c r="E4380" t="inlineStr">
        <is>
          <t>No</t>
        </is>
      </c>
      <c r="F4380" t="inlineStr">
        <is>
          <t>Occasional</t>
        </is>
      </c>
      <c r="G4380" t="n">
        <v>1</v>
      </c>
      <c r="H4380" s="24" t="n">
        <v>20799.38</v>
      </c>
      <c r="I4380" s="24" t="n">
        <v>1387.7</v>
      </c>
      <c r="J4380" s="25" t="n">
        <v>45902</v>
      </c>
      <c r="K4380" s="25" t="n">
        <v>45902</v>
      </c>
      <c r="L4380" t="n">
        <v>3</v>
      </c>
      <c r="M4380" t="n">
        <v>2</v>
      </c>
      <c r="N4380" t="n">
        <v>3</v>
      </c>
      <c r="O4380">
        <f>DATE(2026,1,1)-K4380</f>
        <v/>
      </c>
      <c r="P4380">
        <f>IF(G4380&gt;=2,"Repeat","One-time")</f>
        <v/>
      </c>
    </row>
    <row r="4381">
      <c r="A4381" t="inlineStr">
        <is>
          <t>C09223</t>
        </is>
      </c>
      <c r="B4381" t="inlineStr">
        <is>
          <t>Swati Prasad</t>
        </is>
      </c>
      <c r="C4381" t="inlineStr">
        <is>
          <t>West</t>
        </is>
      </c>
      <c r="D4381" t="inlineStr">
        <is>
          <t>Pune</t>
        </is>
      </c>
      <c r="E4381" t="inlineStr">
        <is>
          <t>No</t>
        </is>
      </c>
      <c r="F4381" t="inlineStr">
        <is>
          <t>Loyal</t>
        </is>
      </c>
      <c r="G4381" t="n">
        <v>6</v>
      </c>
      <c r="H4381" s="24" t="n">
        <v>20787.92</v>
      </c>
      <c r="I4381" s="24" t="n">
        <v>4950.32</v>
      </c>
      <c r="J4381" s="25" t="n">
        <v>45865</v>
      </c>
      <c r="K4381" s="25" t="n">
        <v>46019</v>
      </c>
      <c r="L4381" t="n">
        <v>5</v>
      </c>
      <c r="M4381" t="n">
        <v>4</v>
      </c>
      <c r="N4381" t="n">
        <v>3</v>
      </c>
      <c r="O4381">
        <f>DATE(2026,1,1)-K4381</f>
        <v/>
      </c>
      <c r="P4381">
        <f>IF(G4381&gt;=2,"Repeat","One-time")</f>
        <v/>
      </c>
    </row>
    <row r="4382">
      <c r="A4382" t="inlineStr">
        <is>
          <t>C01265</t>
        </is>
      </c>
      <c r="B4382" t="inlineStr">
        <is>
          <t>Ananya Chopra</t>
        </is>
      </c>
      <c r="C4382" t="inlineStr">
        <is>
          <t>East</t>
        </is>
      </c>
      <c r="D4382" t="inlineStr">
        <is>
          <t>Patna</t>
        </is>
      </c>
      <c r="E4382" t="inlineStr">
        <is>
          <t>Yes</t>
        </is>
      </c>
      <c r="F4382" t="inlineStr">
        <is>
          <t>At Risk</t>
        </is>
      </c>
      <c r="G4382" t="n">
        <v>6</v>
      </c>
      <c r="H4382" s="24" t="n">
        <v>20781.25</v>
      </c>
      <c r="I4382" s="24" t="n">
        <v>7532.36</v>
      </c>
      <c r="J4382" s="25" t="n">
        <v>44988</v>
      </c>
      <c r="K4382" s="25" t="n">
        <v>45094</v>
      </c>
      <c r="L4382" t="n">
        <v>1</v>
      </c>
      <c r="M4382" t="n">
        <v>4</v>
      </c>
      <c r="N4382" t="n">
        <v>3</v>
      </c>
      <c r="O4382">
        <f>DATE(2026,1,1)-K4382</f>
        <v/>
      </c>
      <c r="P4382">
        <f>IF(G4382&gt;=2,"Repeat","One-time")</f>
        <v/>
      </c>
    </row>
    <row r="4383">
      <c r="A4383" t="inlineStr">
        <is>
          <t>C08785</t>
        </is>
      </c>
      <c r="B4383" t="inlineStr">
        <is>
          <t>Lakshmi Banerjee</t>
        </is>
      </c>
      <c r="C4383" t="inlineStr">
        <is>
          <t>South</t>
        </is>
      </c>
      <c r="D4383" t="inlineStr">
        <is>
          <t>Bengaluru</t>
        </is>
      </c>
      <c r="E4383" t="inlineStr">
        <is>
          <t>Yes</t>
        </is>
      </c>
      <c r="F4383" t="inlineStr">
        <is>
          <t>Loyal</t>
        </is>
      </c>
      <c r="G4383" t="n">
        <v>3</v>
      </c>
      <c r="H4383" s="24" t="n">
        <v>20780.19</v>
      </c>
      <c r="I4383" s="24" t="n">
        <v>2647.95</v>
      </c>
      <c r="J4383" s="25" t="n">
        <v>45839</v>
      </c>
      <c r="K4383" s="25" t="n">
        <v>45929</v>
      </c>
      <c r="L4383" t="n">
        <v>4</v>
      </c>
      <c r="M4383" t="n">
        <v>3</v>
      </c>
      <c r="N4383" t="n">
        <v>3</v>
      </c>
      <c r="O4383">
        <f>DATE(2026,1,1)-K4383</f>
        <v/>
      </c>
      <c r="P4383">
        <f>IF(G4383&gt;=2,"Repeat","One-time")</f>
        <v/>
      </c>
    </row>
    <row r="4384">
      <c r="A4384" t="inlineStr">
        <is>
          <t>C11183</t>
        </is>
      </c>
      <c r="B4384" t="inlineStr">
        <is>
          <t>Suresh Fernandes</t>
        </is>
      </c>
      <c r="C4384" t="inlineStr">
        <is>
          <t>East</t>
        </is>
      </c>
      <c r="D4384" t="inlineStr">
        <is>
          <t>Patna</t>
        </is>
      </c>
      <c r="E4384" t="inlineStr">
        <is>
          <t>Yes</t>
        </is>
      </c>
      <c r="F4384" t="inlineStr">
        <is>
          <t>New</t>
        </is>
      </c>
      <c r="G4384" t="n">
        <v>5</v>
      </c>
      <c r="H4384" s="24" t="n">
        <v>20778.35</v>
      </c>
      <c r="I4384" s="24" t="n">
        <v>8582.5</v>
      </c>
      <c r="J4384" s="25" t="n">
        <v>45976</v>
      </c>
      <c r="K4384" s="25" t="n">
        <v>46012</v>
      </c>
      <c r="L4384" t="n">
        <v>5</v>
      </c>
      <c r="M4384" t="n">
        <v>4</v>
      </c>
      <c r="N4384" t="n">
        <v>3</v>
      </c>
      <c r="O4384">
        <f>DATE(2026,1,1)-K4384</f>
        <v/>
      </c>
      <c r="P4384">
        <f>IF(G4384&gt;=2,"Repeat","One-time")</f>
        <v/>
      </c>
    </row>
    <row r="4385">
      <c r="A4385" t="inlineStr">
        <is>
          <t>C06780</t>
        </is>
      </c>
      <c r="B4385" t="inlineStr">
        <is>
          <t>Maria Patel</t>
        </is>
      </c>
      <c r="C4385" t="inlineStr">
        <is>
          <t>South</t>
        </is>
      </c>
      <c r="D4385" t="inlineStr">
        <is>
          <t>Bengaluru</t>
        </is>
      </c>
      <c r="E4385" t="inlineStr">
        <is>
          <t>No</t>
        </is>
      </c>
      <c r="F4385" t="inlineStr">
        <is>
          <t>Occasional</t>
        </is>
      </c>
      <c r="G4385" t="n">
        <v>2</v>
      </c>
      <c r="H4385" s="24" t="n">
        <v>20776.89</v>
      </c>
      <c r="I4385" s="24" t="n">
        <v>5489.03</v>
      </c>
      <c r="J4385" s="25" t="n">
        <v>45765</v>
      </c>
      <c r="K4385" s="25" t="n">
        <v>45890</v>
      </c>
      <c r="L4385" t="n">
        <v>3</v>
      </c>
      <c r="M4385" t="n">
        <v>2</v>
      </c>
      <c r="N4385" t="n">
        <v>3</v>
      </c>
      <c r="O4385">
        <f>DATE(2026,1,1)-K4385</f>
        <v/>
      </c>
      <c r="P4385">
        <f>IF(G4385&gt;=2,"Repeat","One-time")</f>
        <v/>
      </c>
    </row>
    <row r="4386">
      <c r="A4386" t="inlineStr">
        <is>
          <t>C09665</t>
        </is>
      </c>
      <c r="B4386" t="inlineStr">
        <is>
          <t>Tanvi Prasad</t>
        </is>
      </c>
      <c r="C4386" t="inlineStr">
        <is>
          <t>North</t>
        </is>
      </c>
      <c r="D4386" t="inlineStr">
        <is>
          <t>Delhi</t>
        </is>
      </c>
      <c r="E4386" t="inlineStr">
        <is>
          <t>No</t>
        </is>
      </c>
      <c r="F4386" t="inlineStr">
        <is>
          <t>Occasional</t>
        </is>
      </c>
      <c r="G4386" t="n">
        <v>2</v>
      </c>
      <c r="H4386" s="24" t="n">
        <v>20761.53</v>
      </c>
      <c r="I4386" s="24" t="n">
        <v>4165.85</v>
      </c>
      <c r="J4386" s="25" t="n">
        <v>45866</v>
      </c>
      <c r="K4386" s="25" t="n">
        <v>45884</v>
      </c>
      <c r="L4386" t="n">
        <v>3</v>
      </c>
      <c r="M4386" t="n">
        <v>2</v>
      </c>
      <c r="N4386" t="n">
        <v>3</v>
      </c>
      <c r="O4386">
        <f>DATE(2026,1,1)-K4386</f>
        <v/>
      </c>
      <c r="P4386">
        <f>IF(G4386&gt;=2,"Repeat","One-time")</f>
        <v/>
      </c>
    </row>
    <row r="4387">
      <c r="A4387" t="inlineStr">
        <is>
          <t>C10671</t>
        </is>
      </c>
      <c r="B4387" t="inlineStr">
        <is>
          <t>Aditya Fernandes</t>
        </is>
      </c>
      <c r="C4387" t="inlineStr">
        <is>
          <t>South</t>
        </is>
      </c>
      <c r="D4387" t="inlineStr">
        <is>
          <t>Hyderabad</t>
        </is>
      </c>
      <c r="E4387" t="inlineStr">
        <is>
          <t>No</t>
        </is>
      </c>
      <c r="F4387" t="inlineStr">
        <is>
          <t>Loyal</t>
        </is>
      </c>
      <c r="G4387" t="n">
        <v>2</v>
      </c>
      <c r="H4387" s="24" t="n">
        <v>20757.9</v>
      </c>
      <c r="I4387" s="24" t="n">
        <v>2133.54</v>
      </c>
      <c r="J4387" s="25" t="n">
        <v>45927</v>
      </c>
      <c r="K4387" s="25" t="n">
        <v>45929</v>
      </c>
      <c r="L4387" t="n">
        <v>4</v>
      </c>
      <c r="M4387" t="n">
        <v>3</v>
      </c>
      <c r="N4387" t="n">
        <v>3</v>
      </c>
      <c r="O4387">
        <f>DATE(2026,1,1)-K4387</f>
        <v/>
      </c>
      <c r="P4387">
        <f>IF(G4387&gt;=2,"Repeat","One-time")</f>
        <v/>
      </c>
    </row>
    <row r="4388">
      <c r="A4388" t="inlineStr">
        <is>
          <t>C02544</t>
        </is>
      </c>
      <c r="B4388" t="inlineStr">
        <is>
          <t>Kavya Singh</t>
        </is>
      </c>
      <c r="C4388" t="inlineStr">
        <is>
          <t>North</t>
        </is>
      </c>
      <c r="D4388" t="inlineStr">
        <is>
          <t>Gurugram</t>
        </is>
      </c>
      <c r="E4388" t="inlineStr">
        <is>
          <t>No</t>
        </is>
      </c>
      <c r="F4388" t="inlineStr">
        <is>
          <t>Occasional</t>
        </is>
      </c>
      <c r="G4388" t="n">
        <v>2</v>
      </c>
      <c r="H4388" s="24" t="n">
        <v>20754.23</v>
      </c>
      <c r="I4388" s="24" t="n">
        <v>2019.21</v>
      </c>
      <c r="J4388" s="25" t="n">
        <v>45572</v>
      </c>
      <c r="K4388" s="25" t="n">
        <v>45831</v>
      </c>
      <c r="L4388" t="n">
        <v>3</v>
      </c>
      <c r="M4388" t="n">
        <v>2</v>
      </c>
      <c r="N4388" t="n">
        <v>3</v>
      </c>
      <c r="O4388">
        <f>DATE(2026,1,1)-K4388</f>
        <v/>
      </c>
      <c r="P4388">
        <f>IF(G4388&gt;=2,"Repeat","One-time")</f>
        <v/>
      </c>
    </row>
    <row r="4389">
      <c r="A4389" t="inlineStr">
        <is>
          <t>C07029</t>
        </is>
      </c>
      <c r="B4389" t="inlineStr">
        <is>
          <t>Arjun Ghosh</t>
        </is>
      </c>
      <c r="C4389" t="inlineStr">
        <is>
          <t>East</t>
        </is>
      </c>
      <c r="D4389" t="inlineStr">
        <is>
          <t>Bhubaneswar</t>
        </is>
      </c>
      <c r="E4389" t="inlineStr">
        <is>
          <t>Yes</t>
        </is>
      </c>
      <c r="F4389" t="inlineStr">
        <is>
          <t>Loyal</t>
        </is>
      </c>
      <c r="G4389" t="n">
        <v>4</v>
      </c>
      <c r="H4389" s="24" t="n">
        <v>20745.36</v>
      </c>
      <c r="I4389" s="24" t="n">
        <v>6665.49</v>
      </c>
      <c r="J4389" s="25" t="n">
        <v>45668</v>
      </c>
      <c r="K4389" s="25" t="n">
        <v>45879</v>
      </c>
      <c r="L4389" t="n">
        <v>3</v>
      </c>
      <c r="M4389" t="n">
        <v>4</v>
      </c>
      <c r="N4389" t="n">
        <v>3</v>
      </c>
      <c r="O4389">
        <f>DATE(2026,1,1)-K4389</f>
        <v/>
      </c>
      <c r="P4389">
        <f>IF(G4389&gt;=2,"Repeat","One-time")</f>
        <v/>
      </c>
    </row>
    <row r="4390">
      <c r="A4390" t="inlineStr">
        <is>
          <t>C05820</t>
        </is>
      </c>
      <c r="B4390" t="inlineStr">
        <is>
          <t>Imran Kumar</t>
        </is>
      </c>
      <c r="C4390" t="inlineStr">
        <is>
          <t>Central</t>
        </is>
      </c>
      <c r="D4390" t="inlineStr">
        <is>
          <t>Bhopal</t>
        </is>
      </c>
      <c r="E4390" t="inlineStr">
        <is>
          <t>No</t>
        </is>
      </c>
      <c r="F4390" t="inlineStr">
        <is>
          <t>Loyal</t>
        </is>
      </c>
      <c r="G4390" t="n">
        <v>4</v>
      </c>
      <c r="H4390" s="24" t="n">
        <v>20743.9</v>
      </c>
      <c r="I4390" s="24" t="n">
        <v>6127.22</v>
      </c>
      <c r="J4390" s="25" t="n">
        <v>45682</v>
      </c>
      <c r="K4390" s="25" t="n">
        <v>45968</v>
      </c>
      <c r="L4390" t="n">
        <v>4</v>
      </c>
      <c r="M4390" t="n">
        <v>3</v>
      </c>
      <c r="N4390" t="n">
        <v>3</v>
      </c>
      <c r="O4390">
        <f>DATE(2026,1,1)-K4390</f>
        <v/>
      </c>
      <c r="P4390">
        <f>IF(G4390&gt;=2,"Repeat","One-time")</f>
        <v/>
      </c>
    </row>
    <row r="4391">
      <c r="A4391" t="inlineStr">
        <is>
          <t>C03321</t>
        </is>
      </c>
      <c r="B4391" t="inlineStr">
        <is>
          <t>Sanjay Mishra</t>
        </is>
      </c>
      <c r="C4391" t="inlineStr">
        <is>
          <t>South</t>
        </is>
      </c>
      <c r="D4391" t="inlineStr">
        <is>
          <t>Bengaluru</t>
        </is>
      </c>
      <c r="E4391" t="inlineStr">
        <is>
          <t>No</t>
        </is>
      </c>
      <c r="F4391" t="inlineStr">
        <is>
          <t>Loyal</t>
        </is>
      </c>
      <c r="G4391" t="n">
        <v>5</v>
      </c>
      <c r="H4391" s="24" t="n">
        <v>20743.83</v>
      </c>
      <c r="I4391" s="24" t="n">
        <v>6391.97</v>
      </c>
      <c r="J4391" s="25" t="n">
        <v>45232</v>
      </c>
      <c r="K4391" s="25" t="n">
        <v>45894</v>
      </c>
      <c r="L4391" t="n">
        <v>3</v>
      </c>
      <c r="M4391" t="n">
        <v>4</v>
      </c>
      <c r="N4391" t="n">
        <v>3</v>
      </c>
      <c r="O4391">
        <f>DATE(2026,1,1)-K4391</f>
        <v/>
      </c>
      <c r="P4391">
        <f>IF(G4391&gt;=2,"Repeat","One-time")</f>
        <v/>
      </c>
    </row>
    <row r="4392">
      <c r="A4392" t="inlineStr">
        <is>
          <t>C00011</t>
        </is>
      </c>
      <c r="B4392" t="inlineStr">
        <is>
          <t>Nikhil Bose</t>
        </is>
      </c>
      <c r="C4392" t="inlineStr">
        <is>
          <t>North</t>
        </is>
      </c>
      <c r="D4392" t="inlineStr">
        <is>
          <t>Delhi</t>
        </is>
      </c>
      <c r="E4392" t="inlineStr">
        <is>
          <t>No</t>
        </is>
      </c>
      <c r="F4392" t="inlineStr">
        <is>
          <t>At Risk</t>
        </is>
      </c>
      <c r="G4392" t="n">
        <v>4</v>
      </c>
      <c r="H4392" s="24" t="n">
        <v>20741.05</v>
      </c>
      <c r="I4392" s="24" t="n">
        <v>4684.32</v>
      </c>
      <c r="J4392" s="25" t="n">
        <v>45043</v>
      </c>
      <c r="K4392" s="25" t="n">
        <v>45244</v>
      </c>
      <c r="L4392" t="n">
        <v>1</v>
      </c>
      <c r="M4392" t="n">
        <v>3</v>
      </c>
      <c r="N4392" t="n">
        <v>3</v>
      </c>
      <c r="O4392">
        <f>DATE(2026,1,1)-K4392</f>
        <v/>
      </c>
      <c r="P4392">
        <f>IF(G4392&gt;=2,"Repeat","One-time")</f>
        <v/>
      </c>
    </row>
    <row r="4393">
      <c r="A4393" t="inlineStr">
        <is>
          <t>C05817</t>
        </is>
      </c>
      <c r="B4393" t="inlineStr">
        <is>
          <t>Sneha Shah</t>
        </is>
      </c>
      <c r="C4393" t="inlineStr">
        <is>
          <t>South</t>
        </is>
      </c>
      <c r="D4393" t="inlineStr">
        <is>
          <t>Bengaluru</t>
        </is>
      </c>
      <c r="E4393" t="inlineStr">
        <is>
          <t>No</t>
        </is>
      </c>
      <c r="F4393" t="inlineStr">
        <is>
          <t>Loyal</t>
        </is>
      </c>
      <c r="G4393" t="n">
        <v>6</v>
      </c>
      <c r="H4393" s="24" t="n">
        <v>20740.27</v>
      </c>
      <c r="I4393" s="24" t="n">
        <v>5640.8</v>
      </c>
      <c r="J4393" s="25" t="n">
        <v>45522</v>
      </c>
      <c r="K4393" s="25" t="n">
        <v>45792</v>
      </c>
      <c r="L4393" t="n">
        <v>3</v>
      </c>
      <c r="M4393" t="n">
        <v>4</v>
      </c>
      <c r="N4393" t="n">
        <v>3</v>
      </c>
      <c r="O4393">
        <f>DATE(2026,1,1)-K4393</f>
        <v/>
      </c>
      <c r="P4393">
        <f>IF(G4393&gt;=2,"Repeat","One-time")</f>
        <v/>
      </c>
    </row>
    <row r="4394">
      <c r="A4394" t="inlineStr">
        <is>
          <t>C01066</t>
        </is>
      </c>
      <c r="B4394" t="inlineStr">
        <is>
          <t>Imran Chopra</t>
        </is>
      </c>
      <c r="C4394" t="inlineStr">
        <is>
          <t>North</t>
        </is>
      </c>
      <c r="D4394" t="inlineStr">
        <is>
          <t>Jaipur</t>
        </is>
      </c>
      <c r="E4394" t="inlineStr">
        <is>
          <t>Yes</t>
        </is>
      </c>
      <c r="F4394" t="inlineStr">
        <is>
          <t>At Risk</t>
        </is>
      </c>
      <c r="G4394" t="n">
        <v>5</v>
      </c>
      <c r="H4394" s="24" t="n">
        <v>20738.96</v>
      </c>
      <c r="I4394" s="24" t="n">
        <v>6752.17</v>
      </c>
      <c r="J4394" s="25" t="n">
        <v>45200</v>
      </c>
      <c r="K4394" s="25" t="n">
        <v>45524</v>
      </c>
      <c r="L4394" t="n">
        <v>2</v>
      </c>
      <c r="M4394" t="n">
        <v>4</v>
      </c>
      <c r="N4394" t="n">
        <v>3</v>
      </c>
      <c r="O4394">
        <f>DATE(2026,1,1)-K4394</f>
        <v/>
      </c>
      <c r="P4394">
        <f>IF(G4394&gt;=2,"Repeat","One-time")</f>
        <v/>
      </c>
    </row>
    <row r="4395">
      <c r="A4395" t="inlineStr">
        <is>
          <t>C09736</t>
        </is>
      </c>
      <c r="B4395" t="inlineStr">
        <is>
          <t>Rahul Kapoor</t>
        </is>
      </c>
      <c r="C4395" t="inlineStr">
        <is>
          <t>North</t>
        </is>
      </c>
      <c r="D4395" t="inlineStr">
        <is>
          <t>Gurugram</t>
        </is>
      </c>
      <c r="E4395" t="inlineStr">
        <is>
          <t>No</t>
        </is>
      </c>
      <c r="F4395" t="inlineStr">
        <is>
          <t>Loyal</t>
        </is>
      </c>
      <c r="G4395" t="n">
        <v>3</v>
      </c>
      <c r="H4395" s="24" t="n">
        <v>20737.03</v>
      </c>
      <c r="I4395" s="24" t="n">
        <v>1655.44</v>
      </c>
      <c r="J4395" s="25" t="n">
        <v>45843</v>
      </c>
      <c r="K4395" s="25" t="n">
        <v>46003</v>
      </c>
      <c r="L4395" t="n">
        <v>5</v>
      </c>
      <c r="M4395" t="n">
        <v>3</v>
      </c>
      <c r="N4395" t="n">
        <v>3</v>
      </c>
      <c r="O4395">
        <f>DATE(2026,1,1)-K4395</f>
        <v/>
      </c>
      <c r="P4395">
        <f>IF(G4395&gt;=2,"Repeat","One-time")</f>
        <v/>
      </c>
    </row>
    <row r="4396">
      <c r="A4396" t="inlineStr">
        <is>
          <t>C03124</t>
        </is>
      </c>
      <c r="B4396" t="inlineStr">
        <is>
          <t>Manish Agarwal</t>
        </is>
      </c>
      <c r="C4396" t="inlineStr">
        <is>
          <t>South</t>
        </is>
      </c>
      <c r="D4396" t="inlineStr">
        <is>
          <t>Bengaluru</t>
        </is>
      </c>
      <c r="E4396" t="inlineStr">
        <is>
          <t>No</t>
        </is>
      </c>
      <c r="F4396" t="inlineStr">
        <is>
          <t>At Risk</t>
        </is>
      </c>
      <c r="G4396" t="n">
        <v>4</v>
      </c>
      <c r="H4396" s="24" t="n">
        <v>20730.36</v>
      </c>
      <c r="I4396" s="24" t="n">
        <v>4984.29</v>
      </c>
      <c r="J4396" s="25" t="n">
        <v>45240</v>
      </c>
      <c r="K4396" s="25" t="n">
        <v>45687</v>
      </c>
      <c r="L4396" t="n">
        <v>2</v>
      </c>
      <c r="M4396" t="n">
        <v>3</v>
      </c>
      <c r="N4396" t="n">
        <v>3</v>
      </c>
      <c r="O4396">
        <f>DATE(2026,1,1)-K4396</f>
        <v/>
      </c>
      <c r="P4396">
        <f>IF(G4396&gt;=2,"Repeat","One-time")</f>
        <v/>
      </c>
    </row>
    <row r="4397">
      <c r="A4397" t="inlineStr">
        <is>
          <t>C07668</t>
        </is>
      </c>
      <c r="B4397" t="inlineStr">
        <is>
          <t>Manish Shah</t>
        </is>
      </c>
      <c r="C4397" t="inlineStr">
        <is>
          <t>East</t>
        </is>
      </c>
      <c r="D4397" t="inlineStr">
        <is>
          <t>Jamshedpur</t>
        </is>
      </c>
      <c r="E4397" t="inlineStr">
        <is>
          <t>Yes</t>
        </is>
      </c>
      <c r="F4397" t="inlineStr">
        <is>
          <t>Occasional</t>
        </is>
      </c>
      <c r="G4397" t="n">
        <v>2</v>
      </c>
      <c r="H4397" s="24" t="n">
        <v>20723.45</v>
      </c>
      <c r="I4397" s="24" t="n">
        <v>-510.53</v>
      </c>
      <c r="J4397" s="25" t="n">
        <v>45809</v>
      </c>
      <c r="K4397" s="25" t="n">
        <v>45969</v>
      </c>
      <c r="L4397" t="n">
        <v>4</v>
      </c>
      <c r="M4397" t="n">
        <v>2</v>
      </c>
      <c r="N4397" t="n">
        <v>3</v>
      </c>
      <c r="O4397">
        <f>DATE(2026,1,1)-K4397</f>
        <v/>
      </c>
      <c r="P4397">
        <f>IF(G4397&gt;=2,"Repeat","One-time")</f>
        <v/>
      </c>
    </row>
    <row r="4398">
      <c r="A4398" t="inlineStr">
        <is>
          <t>C03556</t>
        </is>
      </c>
      <c r="B4398" t="inlineStr">
        <is>
          <t>Swati Mukherjee</t>
        </is>
      </c>
      <c r="C4398" t="inlineStr">
        <is>
          <t>East</t>
        </is>
      </c>
      <c r="D4398" t="inlineStr">
        <is>
          <t>Guwahati</t>
        </is>
      </c>
      <c r="E4398" t="inlineStr">
        <is>
          <t>No</t>
        </is>
      </c>
      <c r="F4398" t="inlineStr">
        <is>
          <t>Hibernating</t>
        </is>
      </c>
      <c r="G4398" t="n">
        <v>2</v>
      </c>
      <c r="H4398" s="24" t="n">
        <v>20714.98</v>
      </c>
      <c r="I4398" s="24" t="n">
        <v>2096.75</v>
      </c>
      <c r="J4398" s="25" t="n">
        <v>45403</v>
      </c>
      <c r="K4398" s="25" t="n">
        <v>45443</v>
      </c>
      <c r="L4398" t="n">
        <v>1</v>
      </c>
      <c r="M4398" t="n">
        <v>2</v>
      </c>
      <c r="N4398" t="n">
        <v>3</v>
      </c>
      <c r="O4398">
        <f>DATE(2026,1,1)-K4398</f>
        <v/>
      </c>
      <c r="P4398">
        <f>IF(G4398&gt;=2,"Repeat","One-time")</f>
        <v/>
      </c>
    </row>
    <row r="4399">
      <c r="A4399" t="inlineStr">
        <is>
          <t>C05151</t>
        </is>
      </c>
      <c r="B4399" t="inlineStr">
        <is>
          <t>Lakshmi Kapoor</t>
        </is>
      </c>
      <c r="C4399" t="inlineStr">
        <is>
          <t>South</t>
        </is>
      </c>
      <c r="D4399" t="inlineStr">
        <is>
          <t>Chennai</t>
        </is>
      </c>
      <c r="E4399" t="inlineStr">
        <is>
          <t>Yes</t>
        </is>
      </c>
      <c r="F4399" t="inlineStr">
        <is>
          <t>Loyal</t>
        </is>
      </c>
      <c r="G4399" t="n">
        <v>4</v>
      </c>
      <c r="H4399" s="24" t="n">
        <v>20712.63</v>
      </c>
      <c r="I4399" s="24" t="n">
        <v>1425.81</v>
      </c>
      <c r="J4399" s="25" t="n">
        <v>45445</v>
      </c>
      <c r="K4399" s="25" t="n">
        <v>45840</v>
      </c>
      <c r="L4399" t="n">
        <v>3</v>
      </c>
      <c r="M4399" t="n">
        <v>3</v>
      </c>
      <c r="N4399" t="n">
        <v>3</v>
      </c>
      <c r="O4399">
        <f>DATE(2026,1,1)-K4399</f>
        <v/>
      </c>
      <c r="P4399">
        <f>IF(G4399&gt;=2,"Repeat","One-time")</f>
        <v/>
      </c>
    </row>
    <row r="4400">
      <c r="A4400" t="inlineStr">
        <is>
          <t>C07412</t>
        </is>
      </c>
      <c r="B4400" t="inlineStr">
        <is>
          <t>Suresh Verma</t>
        </is>
      </c>
      <c r="C4400" t="inlineStr">
        <is>
          <t>Central</t>
        </is>
      </c>
      <c r="D4400" t="inlineStr">
        <is>
          <t>Bhopal</t>
        </is>
      </c>
      <c r="E4400" t="inlineStr">
        <is>
          <t>No</t>
        </is>
      </c>
      <c r="F4400" t="inlineStr">
        <is>
          <t>Occasional</t>
        </is>
      </c>
      <c r="G4400" t="n">
        <v>1</v>
      </c>
      <c r="H4400" s="24" t="n">
        <v>20705.05</v>
      </c>
      <c r="I4400" s="24" t="n">
        <v>-449.69</v>
      </c>
      <c r="J4400" s="25" t="n">
        <v>45630</v>
      </c>
      <c r="K4400" s="25" t="n">
        <v>45630</v>
      </c>
      <c r="L4400" t="n">
        <v>2</v>
      </c>
      <c r="M4400" t="n">
        <v>1</v>
      </c>
      <c r="N4400" t="n">
        <v>3</v>
      </c>
      <c r="O4400">
        <f>DATE(2026,1,1)-K4400</f>
        <v/>
      </c>
      <c r="P4400">
        <f>IF(G4400&gt;=2,"Repeat","One-time")</f>
        <v/>
      </c>
    </row>
    <row r="4401">
      <c r="A4401" t="inlineStr">
        <is>
          <t>C05276</t>
        </is>
      </c>
      <c r="B4401" t="inlineStr">
        <is>
          <t>Priya Nair</t>
        </is>
      </c>
      <c r="C4401" t="inlineStr">
        <is>
          <t>East</t>
        </is>
      </c>
      <c r="D4401" t="inlineStr">
        <is>
          <t>Jamshedpur</t>
        </is>
      </c>
      <c r="E4401" t="inlineStr">
        <is>
          <t>No</t>
        </is>
      </c>
      <c r="F4401" t="inlineStr">
        <is>
          <t>New</t>
        </is>
      </c>
      <c r="G4401" t="n">
        <v>1</v>
      </c>
      <c r="H4401" s="24" t="n">
        <v>20687.48</v>
      </c>
      <c r="I4401" s="24" t="n">
        <v>2330.47</v>
      </c>
      <c r="J4401" s="25" t="n">
        <v>46022</v>
      </c>
      <c r="K4401" s="25" t="n">
        <v>46022</v>
      </c>
      <c r="L4401" t="n">
        <v>5</v>
      </c>
      <c r="M4401" t="n">
        <v>1</v>
      </c>
      <c r="N4401" t="n">
        <v>3</v>
      </c>
      <c r="O4401">
        <f>DATE(2026,1,1)-K4401</f>
        <v/>
      </c>
      <c r="P4401">
        <f>IF(G4401&gt;=2,"Repeat","One-time")</f>
        <v/>
      </c>
    </row>
    <row r="4402">
      <c r="A4402" t="inlineStr">
        <is>
          <t>C01111</t>
        </is>
      </c>
      <c r="B4402" t="inlineStr">
        <is>
          <t>Nikhil Kapoor</t>
        </is>
      </c>
      <c r="C4402" t="inlineStr">
        <is>
          <t>West</t>
        </is>
      </c>
      <c r="D4402" t="inlineStr">
        <is>
          <t>Pune</t>
        </is>
      </c>
      <c r="E4402" t="inlineStr">
        <is>
          <t>No</t>
        </is>
      </c>
      <c r="F4402" t="inlineStr">
        <is>
          <t>Hibernating</t>
        </is>
      </c>
      <c r="G4402" t="n">
        <v>2</v>
      </c>
      <c r="H4402" s="24" t="n">
        <v>20680.3</v>
      </c>
      <c r="I4402" s="24" t="n">
        <v>2859.36</v>
      </c>
      <c r="J4402" s="25" t="n">
        <v>44971</v>
      </c>
      <c r="K4402" s="25" t="n">
        <v>45041</v>
      </c>
      <c r="L4402" t="n">
        <v>1</v>
      </c>
      <c r="M4402" t="n">
        <v>2</v>
      </c>
      <c r="N4402" t="n">
        <v>3</v>
      </c>
      <c r="O4402">
        <f>DATE(2026,1,1)-K4402</f>
        <v/>
      </c>
      <c r="P4402">
        <f>IF(G4402&gt;=2,"Repeat","One-time")</f>
        <v/>
      </c>
    </row>
    <row r="4403">
      <c r="A4403" t="inlineStr">
        <is>
          <t>C10276</t>
        </is>
      </c>
      <c r="B4403" t="inlineStr">
        <is>
          <t>Aarav Joshi</t>
        </is>
      </c>
      <c r="C4403" t="inlineStr">
        <is>
          <t>West</t>
        </is>
      </c>
      <c r="D4403" t="inlineStr">
        <is>
          <t>Mumbai</t>
        </is>
      </c>
      <c r="E4403" t="inlineStr">
        <is>
          <t>Yes</t>
        </is>
      </c>
      <c r="F4403" t="inlineStr">
        <is>
          <t>Loyal</t>
        </is>
      </c>
      <c r="G4403" t="n">
        <v>4</v>
      </c>
      <c r="H4403" s="24" t="n">
        <v>20676.18</v>
      </c>
      <c r="I4403" s="24" t="n">
        <v>3519.84</v>
      </c>
      <c r="J4403" s="25" t="n">
        <v>45896</v>
      </c>
      <c r="K4403" s="25" t="n">
        <v>46007</v>
      </c>
      <c r="L4403" t="n">
        <v>5</v>
      </c>
      <c r="M4403" t="n">
        <v>4</v>
      </c>
      <c r="N4403" t="n">
        <v>3</v>
      </c>
      <c r="O4403">
        <f>DATE(2026,1,1)-K4403</f>
        <v/>
      </c>
      <c r="P4403">
        <f>IF(G4403&gt;=2,"Repeat","One-time")</f>
        <v/>
      </c>
    </row>
    <row r="4404">
      <c r="A4404" t="inlineStr">
        <is>
          <t>C03631</t>
        </is>
      </c>
      <c r="B4404" t="inlineStr">
        <is>
          <t>Shreya Pillai</t>
        </is>
      </c>
      <c r="C4404" t="inlineStr">
        <is>
          <t>West</t>
        </is>
      </c>
      <c r="D4404" t="inlineStr">
        <is>
          <t>Mumbai</t>
        </is>
      </c>
      <c r="E4404" t="inlineStr">
        <is>
          <t>No</t>
        </is>
      </c>
      <c r="F4404" t="inlineStr">
        <is>
          <t>At Risk</t>
        </is>
      </c>
      <c r="G4404" t="n">
        <v>4</v>
      </c>
      <c r="H4404" s="24" t="n">
        <v>20672.34</v>
      </c>
      <c r="I4404" s="24" t="n">
        <v>4729.72</v>
      </c>
      <c r="J4404" s="25" t="n">
        <v>45360</v>
      </c>
      <c r="K4404" s="25" t="n">
        <v>45521</v>
      </c>
      <c r="L4404" t="n">
        <v>2</v>
      </c>
      <c r="M4404" t="n">
        <v>3</v>
      </c>
      <c r="N4404" t="n">
        <v>3</v>
      </c>
      <c r="O4404">
        <f>DATE(2026,1,1)-K4404</f>
        <v/>
      </c>
      <c r="P4404">
        <f>IF(G4404&gt;=2,"Repeat","One-time")</f>
        <v/>
      </c>
    </row>
    <row r="4405">
      <c r="A4405" t="inlineStr">
        <is>
          <t>C08549</t>
        </is>
      </c>
      <c r="B4405" t="inlineStr">
        <is>
          <t>Karan Prasad</t>
        </is>
      </c>
      <c r="C4405" t="inlineStr">
        <is>
          <t>East</t>
        </is>
      </c>
      <c r="D4405" t="inlineStr">
        <is>
          <t>Kolkata</t>
        </is>
      </c>
      <c r="E4405" t="inlineStr">
        <is>
          <t>No</t>
        </is>
      </c>
      <c r="F4405" t="inlineStr">
        <is>
          <t>New</t>
        </is>
      </c>
      <c r="G4405" t="n">
        <v>2</v>
      </c>
      <c r="H4405" s="24" t="n">
        <v>20671.86</v>
      </c>
      <c r="I4405" s="24" t="n">
        <v>3134.86</v>
      </c>
      <c r="J4405" s="25" t="n">
        <v>45934</v>
      </c>
      <c r="K4405" s="25" t="n">
        <v>46015</v>
      </c>
      <c r="L4405" t="n">
        <v>5</v>
      </c>
      <c r="M4405" t="n">
        <v>2</v>
      </c>
      <c r="N4405" t="n">
        <v>3</v>
      </c>
      <c r="O4405">
        <f>DATE(2026,1,1)-K4405</f>
        <v/>
      </c>
      <c r="P4405">
        <f>IF(G4405&gt;=2,"Repeat","One-time")</f>
        <v/>
      </c>
    </row>
    <row r="4406">
      <c r="A4406" t="inlineStr">
        <is>
          <t>C06317</t>
        </is>
      </c>
      <c r="B4406" t="inlineStr">
        <is>
          <t>Meera Banerjee</t>
        </is>
      </c>
      <c r="C4406" t="inlineStr">
        <is>
          <t>South</t>
        </is>
      </c>
      <c r="D4406" t="inlineStr">
        <is>
          <t>Chennai</t>
        </is>
      </c>
      <c r="E4406" t="inlineStr">
        <is>
          <t>No</t>
        </is>
      </c>
      <c r="F4406" t="inlineStr">
        <is>
          <t>Occasional</t>
        </is>
      </c>
      <c r="G4406" t="n">
        <v>1</v>
      </c>
      <c r="H4406" s="24" t="n">
        <v>20665.64</v>
      </c>
      <c r="I4406" s="24" t="n">
        <v>1156.74</v>
      </c>
      <c r="J4406" s="25" t="n">
        <v>45572</v>
      </c>
      <c r="K4406" s="25" t="n">
        <v>45572</v>
      </c>
      <c r="L4406" t="n">
        <v>2</v>
      </c>
      <c r="M4406" t="n">
        <v>1</v>
      </c>
      <c r="N4406" t="n">
        <v>3</v>
      </c>
      <c r="O4406">
        <f>DATE(2026,1,1)-K4406</f>
        <v/>
      </c>
      <c r="P4406">
        <f>IF(G4406&gt;=2,"Repeat","One-time")</f>
        <v/>
      </c>
    </row>
    <row r="4407">
      <c r="A4407" t="inlineStr">
        <is>
          <t>C07626</t>
        </is>
      </c>
      <c r="B4407" t="inlineStr">
        <is>
          <t>Arjun Nair</t>
        </is>
      </c>
      <c r="C4407" t="inlineStr">
        <is>
          <t>South</t>
        </is>
      </c>
      <c r="D4407" t="inlineStr">
        <is>
          <t>Bengaluru</t>
        </is>
      </c>
      <c r="E4407" t="inlineStr">
        <is>
          <t>No</t>
        </is>
      </c>
      <c r="F4407" t="inlineStr">
        <is>
          <t>Loyal</t>
        </is>
      </c>
      <c r="G4407" t="n">
        <v>5</v>
      </c>
      <c r="H4407" s="24" t="n">
        <v>20660.34</v>
      </c>
      <c r="I4407" s="24" t="n">
        <v>3916.52</v>
      </c>
      <c r="J4407" s="25" t="n">
        <v>45691</v>
      </c>
      <c r="K4407" s="25" t="n">
        <v>45981</v>
      </c>
      <c r="L4407" t="n">
        <v>4</v>
      </c>
      <c r="M4407" t="n">
        <v>4</v>
      </c>
      <c r="N4407" t="n">
        <v>3</v>
      </c>
      <c r="O4407">
        <f>DATE(2026,1,1)-K4407</f>
        <v/>
      </c>
      <c r="P4407">
        <f>IF(G4407&gt;=2,"Repeat","One-time")</f>
        <v/>
      </c>
    </row>
    <row r="4408">
      <c r="A4408" t="inlineStr">
        <is>
          <t>C01045</t>
        </is>
      </c>
      <c r="B4408" t="inlineStr">
        <is>
          <t>Diya Sinha</t>
        </is>
      </c>
      <c r="C4408" t="inlineStr">
        <is>
          <t>North</t>
        </is>
      </c>
      <c r="D4408" t="inlineStr">
        <is>
          <t>Gurugram</t>
        </is>
      </c>
      <c r="E4408" t="inlineStr">
        <is>
          <t>Yes</t>
        </is>
      </c>
      <c r="F4408" t="inlineStr">
        <is>
          <t>Hibernating</t>
        </is>
      </c>
      <c r="G4408" t="n">
        <v>2</v>
      </c>
      <c r="H4408" s="24" t="n">
        <v>20657.9</v>
      </c>
      <c r="I4408" s="24" t="n">
        <v>2183.01</v>
      </c>
      <c r="J4408" s="25" t="n">
        <v>45021</v>
      </c>
      <c r="K4408" s="25" t="n">
        <v>45069</v>
      </c>
      <c r="L4408" t="n">
        <v>1</v>
      </c>
      <c r="M4408" t="n">
        <v>2</v>
      </c>
      <c r="N4408" t="n">
        <v>3</v>
      </c>
      <c r="O4408">
        <f>DATE(2026,1,1)-K4408</f>
        <v/>
      </c>
      <c r="P4408">
        <f>IF(G4408&gt;=2,"Repeat","One-time")</f>
        <v/>
      </c>
    </row>
    <row r="4409">
      <c r="A4409" t="inlineStr">
        <is>
          <t>C01386</t>
        </is>
      </c>
      <c r="B4409" t="inlineStr">
        <is>
          <t>Diya Pillai</t>
        </is>
      </c>
      <c r="C4409" t="inlineStr">
        <is>
          <t>South</t>
        </is>
      </c>
      <c r="D4409" t="inlineStr">
        <is>
          <t>Coimbatore</t>
        </is>
      </c>
      <c r="E4409" t="inlineStr">
        <is>
          <t>No</t>
        </is>
      </c>
      <c r="F4409" t="inlineStr">
        <is>
          <t>At Risk</t>
        </is>
      </c>
      <c r="G4409" t="n">
        <v>3</v>
      </c>
      <c r="H4409" s="24" t="n">
        <v>20635.7</v>
      </c>
      <c r="I4409" s="24" t="n">
        <v>5087.01</v>
      </c>
      <c r="J4409" s="25" t="n">
        <v>45040</v>
      </c>
      <c r="K4409" s="25" t="n">
        <v>45114</v>
      </c>
      <c r="L4409" t="n">
        <v>1</v>
      </c>
      <c r="M4409" t="n">
        <v>3</v>
      </c>
      <c r="N4409" t="n">
        <v>3</v>
      </c>
      <c r="O4409">
        <f>DATE(2026,1,1)-K4409</f>
        <v/>
      </c>
      <c r="P4409">
        <f>IF(G4409&gt;=2,"Repeat","One-time")</f>
        <v/>
      </c>
    </row>
    <row r="4410">
      <c r="A4410" t="inlineStr">
        <is>
          <t>C09288</t>
        </is>
      </c>
      <c r="B4410" t="inlineStr">
        <is>
          <t>Arjun Ghosh</t>
        </is>
      </c>
      <c r="C4410" t="inlineStr">
        <is>
          <t>North</t>
        </is>
      </c>
      <c r="D4410" t="inlineStr">
        <is>
          <t>Jaipur</t>
        </is>
      </c>
      <c r="E4410" t="inlineStr">
        <is>
          <t>No</t>
        </is>
      </c>
      <c r="F4410" t="inlineStr">
        <is>
          <t>New</t>
        </is>
      </c>
      <c r="G4410" t="n">
        <v>1</v>
      </c>
      <c r="H4410" s="24" t="n">
        <v>20618.54</v>
      </c>
      <c r="I4410" s="24" t="n">
        <v>-359.87</v>
      </c>
      <c r="J4410" s="25" t="n">
        <v>45987</v>
      </c>
      <c r="K4410" s="25" t="n">
        <v>45987</v>
      </c>
      <c r="L4410" t="n">
        <v>4</v>
      </c>
      <c r="M4410" t="n">
        <v>1</v>
      </c>
      <c r="N4410" t="n">
        <v>3</v>
      </c>
      <c r="O4410">
        <f>DATE(2026,1,1)-K4410</f>
        <v/>
      </c>
      <c r="P4410">
        <f>IF(G4410&gt;=2,"Repeat","One-time")</f>
        <v/>
      </c>
    </row>
    <row r="4411">
      <c r="A4411" t="inlineStr">
        <is>
          <t>C02479</t>
        </is>
      </c>
      <c r="B4411" t="inlineStr">
        <is>
          <t>Ayesha Joshi</t>
        </is>
      </c>
      <c r="C4411" t="inlineStr">
        <is>
          <t>South</t>
        </is>
      </c>
      <c r="D4411" t="inlineStr">
        <is>
          <t>Bengaluru</t>
        </is>
      </c>
      <c r="E4411" t="inlineStr">
        <is>
          <t>No</t>
        </is>
      </c>
      <c r="F4411" t="inlineStr">
        <is>
          <t>Loyal</t>
        </is>
      </c>
      <c r="G4411" t="n">
        <v>5</v>
      </c>
      <c r="H4411" s="24" t="n">
        <v>20612.84</v>
      </c>
      <c r="I4411" s="24" t="n">
        <v>7089.87</v>
      </c>
      <c r="J4411" s="25" t="n">
        <v>45295</v>
      </c>
      <c r="K4411" s="25" t="n">
        <v>45938</v>
      </c>
      <c r="L4411" t="n">
        <v>4</v>
      </c>
      <c r="M4411" t="n">
        <v>4</v>
      </c>
      <c r="N4411" t="n">
        <v>3</v>
      </c>
      <c r="O4411">
        <f>DATE(2026,1,1)-K4411</f>
        <v/>
      </c>
      <c r="P4411">
        <f>IF(G4411&gt;=2,"Repeat","One-time")</f>
        <v/>
      </c>
    </row>
    <row r="4412">
      <c r="A4412" t="inlineStr">
        <is>
          <t>C04243</t>
        </is>
      </c>
      <c r="B4412" t="inlineStr">
        <is>
          <t>Karan Rao</t>
        </is>
      </c>
      <c r="C4412" t="inlineStr">
        <is>
          <t>East</t>
        </is>
      </c>
      <c r="D4412" t="inlineStr">
        <is>
          <t>Kolkata</t>
        </is>
      </c>
      <c r="E4412" t="inlineStr">
        <is>
          <t>No</t>
        </is>
      </c>
      <c r="F4412" t="inlineStr">
        <is>
          <t>Loyal</t>
        </is>
      </c>
      <c r="G4412" t="n">
        <v>4</v>
      </c>
      <c r="H4412" s="24" t="n">
        <v>20598.14</v>
      </c>
      <c r="I4412" s="24" t="n">
        <v>4493.39</v>
      </c>
      <c r="J4412" s="25" t="n">
        <v>45523</v>
      </c>
      <c r="K4412" s="25" t="n">
        <v>45793</v>
      </c>
      <c r="L4412" t="n">
        <v>3</v>
      </c>
      <c r="M4412" t="n">
        <v>3</v>
      </c>
      <c r="N4412" t="n">
        <v>3</v>
      </c>
      <c r="O4412">
        <f>DATE(2026,1,1)-K4412</f>
        <v/>
      </c>
      <c r="P4412">
        <f>IF(G4412&gt;=2,"Repeat","One-time")</f>
        <v/>
      </c>
    </row>
    <row r="4413">
      <c r="A4413" t="inlineStr">
        <is>
          <t>C08505</t>
        </is>
      </c>
      <c r="B4413" t="inlineStr">
        <is>
          <t>Vikram Ghosh</t>
        </is>
      </c>
      <c r="C4413" t="inlineStr">
        <is>
          <t>South</t>
        </is>
      </c>
      <c r="D4413" t="inlineStr">
        <is>
          <t>Bengaluru</t>
        </is>
      </c>
      <c r="E4413" t="inlineStr">
        <is>
          <t>No</t>
        </is>
      </c>
      <c r="F4413" t="inlineStr">
        <is>
          <t>Occasional</t>
        </is>
      </c>
      <c r="G4413" t="n">
        <v>2</v>
      </c>
      <c r="H4413" s="24" t="n">
        <v>20597.01</v>
      </c>
      <c r="I4413" s="24" t="n">
        <v>7305.87</v>
      </c>
      <c r="J4413" s="25" t="n">
        <v>45744</v>
      </c>
      <c r="K4413" s="25" t="n">
        <v>45851</v>
      </c>
      <c r="L4413" t="n">
        <v>3</v>
      </c>
      <c r="M4413" t="n">
        <v>2</v>
      </c>
      <c r="N4413" t="n">
        <v>3</v>
      </c>
      <c r="O4413">
        <f>DATE(2026,1,1)-K4413</f>
        <v/>
      </c>
      <c r="P4413">
        <f>IF(G4413&gt;=2,"Repeat","One-time")</f>
        <v/>
      </c>
    </row>
    <row r="4414">
      <c r="A4414" t="inlineStr">
        <is>
          <t>C08178</t>
        </is>
      </c>
      <c r="B4414" t="inlineStr">
        <is>
          <t>Imran Mehta</t>
        </is>
      </c>
      <c r="C4414" t="inlineStr">
        <is>
          <t>North</t>
        </is>
      </c>
      <c r="D4414" t="inlineStr">
        <is>
          <t>Delhi</t>
        </is>
      </c>
      <c r="E4414" t="inlineStr">
        <is>
          <t>No</t>
        </is>
      </c>
      <c r="F4414" t="inlineStr">
        <is>
          <t>Loyal</t>
        </is>
      </c>
      <c r="G4414" t="n">
        <v>4</v>
      </c>
      <c r="H4414" s="24" t="n">
        <v>20590.37</v>
      </c>
      <c r="I4414" s="24" t="n">
        <v>3744.33</v>
      </c>
      <c r="J4414" s="25" t="n">
        <v>45759</v>
      </c>
      <c r="K4414" s="25" t="n">
        <v>45829</v>
      </c>
      <c r="L4414" t="n">
        <v>3</v>
      </c>
      <c r="M4414" t="n">
        <v>4</v>
      </c>
      <c r="N4414" t="n">
        <v>3</v>
      </c>
      <c r="O4414">
        <f>DATE(2026,1,1)-K4414</f>
        <v/>
      </c>
      <c r="P4414">
        <f>IF(G4414&gt;=2,"Repeat","One-time")</f>
        <v/>
      </c>
    </row>
    <row r="4415">
      <c r="A4415" t="inlineStr">
        <is>
          <t>C03495</t>
        </is>
      </c>
      <c r="B4415" t="inlineStr">
        <is>
          <t>Ayesha Banerjee</t>
        </is>
      </c>
      <c r="C4415" t="inlineStr">
        <is>
          <t>West</t>
        </is>
      </c>
      <c r="D4415" t="inlineStr">
        <is>
          <t>Mumbai</t>
        </is>
      </c>
      <c r="E4415" t="inlineStr">
        <is>
          <t>No</t>
        </is>
      </c>
      <c r="F4415" t="inlineStr">
        <is>
          <t>At Risk</t>
        </is>
      </c>
      <c r="G4415" t="n">
        <v>3</v>
      </c>
      <c r="H4415" s="24" t="n">
        <v>20588.36</v>
      </c>
      <c r="I4415" s="24" t="n">
        <v>3621.14</v>
      </c>
      <c r="J4415" s="25" t="n">
        <v>45353</v>
      </c>
      <c r="K4415" s="25" t="n">
        <v>45740</v>
      </c>
      <c r="L4415" t="n">
        <v>2</v>
      </c>
      <c r="M4415" t="n">
        <v>3</v>
      </c>
      <c r="N4415" t="n">
        <v>3</v>
      </c>
      <c r="O4415">
        <f>DATE(2026,1,1)-K4415</f>
        <v/>
      </c>
      <c r="P4415">
        <f>IF(G4415&gt;=2,"Repeat","One-time")</f>
        <v/>
      </c>
    </row>
    <row r="4416">
      <c r="A4416" t="inlineStr">
        <is>
          <t>C02374</t>
        </is>
      </c>
      <c r="B4416" t="inlineStr">
        <is>
          <t>Nikhil Pillai</t>
        </is>
      </c>
      <c r="C4416" t="inlineStr">
        <is>
          <t>West</t>
        </is>
      </c>
      <c r="D4416" t="inlineStr">
        <is>
          <t>Ahmedabad</t>
        </is>
      </c>
      <c r="E4416" t="inlineStr">
        <is>
          <t>No</t>
        </is>
      </c>
      <c r="F4416" t="inlineStr">
        <is>
          <t>At Risk</t>
        </is>
      </c>
      <c r="G4416" t="n">
        <v>4</v>
      </c>
      <c r="H4416" s="24" t="n">
        <v>20581.4</v>
      </c>
      <c r="I4416" s="24" t="n">
        <v>4928.97</v>
      </c>
      <c r="J4416" s="25" t="n">
        <v>45147</v>
      </c>
      <c r="K4416" s="25" t="n">
        <v>45225</v>
      </c>
      <c r="L4416" t="n">
        <v>1</v>
      </c>
      <c r="M4416" t="n">
        <v>3</v>
      </c>
      <c r="N4416" t="n">
        <v>3</v>
      </c>
      <c r="O4416">
        <f>DATE(2026,1,1)-K4416</f>
        <v/>
      </c>
      <c r="P4416">
        <f>IF(G4416&gt;=2,"Repeat","One-time")</f>
        <v/>
      </c>
    </row>
    <row r="4417">
      <c r="A4417" t="inlineStr">
        <is>
          <t>C04242</t>
        </is>
      </c>
      <c r="B4417" t="inlineStr">
        <is>
          <t>Isha Chopra</t>
        </is>
      </c>
      <c r="C4417" t="inlineStr">
        <is>
          <t>West</t>
        </is>
      </c>
      <c r="D4417" t="inlineStr">
        <is>
          <t>Pune</t>
        </is>
      </c>
      <c r="E4417" t="inlineStr">
        <is>
          <t>No</t>
        </is>
      </c>
      <c r="F4417" t="inlineStr">
        <is>
          <t>Occasional</t>
        </is>
      </c>
      <c r="G4417" t="n">
        <v>2</v>
      </c>
      <c r="H4417" s="24" t="n">
        <v>20579.29</v>
      </c>
      <c r="I4417" s="24" t="n">
        <v>3531.31</v>
      </c>
      <c r="J4417" s="25" t="n">
        <v>45463</v>
      </c>
      <c r="K4417" s="25" t="n">
        <v>45658</v>
      </c>
      <c r="L4417" t="n">
        <v>2</v>
      </c>
      <c r="M4417" t="n">
        <v>2</v>
      </c>
      <c r="N4417" t="n">
        <v>3</v>
      </c>
      <c r="O4417">
        <f>DATE(2026,1,1)-K4417</f>
        <v/>
      </c>
      <c r="P4417">
        <f>IF(G4417&gt;=2,"Repeat","One-time")</f>
        <v/>
      </c>
    </row>
    <row r="4418">
      <c r="A4418" t="inlineStr">
        <is>
          <t>C07420</t>
        </is>
      </c>
      <c r="B4418" t="inlineStr">
        <is>
          <t>Imran Gupta</t>
        </is>
      </c>
      <c r="C4418" t="inlineStr">
        <is>
          <t>South</t>
        </is>
      </c>
      <c r="D4418" t="inlineStr">
        <is>
          <t>Hyderabad</t>
        </is>
      </c>
      <c r="E4418" t="inlineStr">
        <is>
          <t>No</t>
        </is>
      </c>
      <c r="F4418" t="inlineStr">
        <is>
          <t>Occasional</t>
        </is>
      </c>
      <c r="G4418" t="n">
        <v>1</v>
      </c>
      <c r="H4418" s="24" t="n">
        <v>20572.25</v>
      </c>
      <c r="I4418" s="24" t="n">
        <v>999.66</v>
      </c>
      <c r="J4418" s="25" t="n">
        <v>45796</v>
      </c>
      <c r="K4418" s="25" t="n">
        <v>45796</v>
      </c>
      <c r="L4418" t="n">
        <v>3</v>
      </c>
      <c r="M4418" t="n">
        <v>1</v>
      </c>
      <c r="N4418" t="n">
        <v>3</v>
      </c>
      <c r="O4418">
        <f>DATE(2026,1,1)-K4418</f>
        <v/>
      </c>
      <c r="P4418">
        <f>IF(G4418&gt;=2,"Repeat","One-time")</f>
        <v/>
      </c>
    </row>
    <row r="4419">
      <c r="A4419" t="inlineStr">
        <is>
          <t>C09353</t>
        </is>
      </c>
      <c r="B4419" t="inlineStr">
        <is>
          <t>Nikhil Nair</t>
        </is>
      </c>
      <c r="C4419" t="inlineStr">
        <is>
          <t>North</t>
        </is>
      </c>
      <c r="D4419" t="inlineStr">
        <is>
          <t>Delhi</t>
        </is>
      </c>
      <c r="E4419" t="inlineStr">
        <is>
          <t>Yes</t>
        </is>
      </c>
      <c r="F4419" t="inlineStr">
        <is>
          <t>New</t>
        </is>
      </c>
      <c r="G4419" t="n">
        <v>1</v>
      </c>
      <c r="H4419" s="24" t="n">
        <v>20566.84</v>
      </c>
      <c r="I4419" s="24" t="n">
        <v>305.54</v>
      </c>
      <c r="J4419" s="25" t="n">
        <v>45976</v>
      </c>
      <c r="K4419" s="25" t="n">
        <v>45976</v>
      </c>
      <c r="L4419" t="n">
        <v>4</v>
      </c>
      <c r="M4419" t="n">
        <v>1</v>
      </c>
      <c r="N4419" t="n">
        <v>3</v>
      </c>
      <c r="O4419">
        <f>DATE(2026,1,1)-K4419</f>
        <v/>
      </c>
      <c r="P4419">
        <f>IF(G4419&gt;=2,"Repeat","One-time")</f>
        <v/>
      </c>
    </row>
    <row r="4420">
      <c r="A4420" t="inlineStr">
        <is>
          <t>C04924</t>
        </is>
      </c>
      <c r="B4420" t="inlineStr">
        <is>
          <t>Harpreet Banerjee</t>
        </is>
      </c>
      <c r="C4420" t="inlineStr">
        <is>
          <t>East</t>
        </is>
      </c>
      <c r="D4420" t="inlineStr">
        <is>
          <t>Patna</t>
        </is>
      </c>
      <c r="E4420" t="inlineStr">
        <is>
          <t>Yes</t>
        </is>
      </c>
      <c r="F4420" t="inlineStr">
        <is>
          <t>Occasional</t>
        </is>
      </c>
      <c r="G4420" t="n">
        <v>1</v>
      </c>
      <c r="H4420" s="24" t="n">
        <v>20558.08</v>
      </c>
      <c r="I4420" s="24" t="n">
        <v>497.13</v>
      </c>
      <c r="J4420" s="25" t="n">
        <v>45835</v>
      </c>
      <c r="K4420" s="25" t="n">
        <v>45835</v>
      </c>
      <c r="L4420" t="n">
        <v>3</v>
      </c>
      <c r="M4420" t="n">
        <v>1</v>
      </c>
      <c r="N4420" t="n">
        <v>3</v>
      </c>
      <c r="O4420">
        <f>DATE(2026,1,1)-K4420</f>
        <v/>
      </c>
      <c r="P4420">
        <f>IF(G4420&gt;=2,"Repeat","One-time")</f>
        <v/>
      </c>
    </row>
    <row r="4421">
      <c r="A4421" t="inlineStr">
        <is>
          <t>C07106</t>
        </is>
      </c>
      <c r="B4421" t="inlineStr">
        <is>
          <t>Swati Gupta</t>
        </is>
      </c>
      <c r="C4421" t="inlineStr">
        <is>
          <t>South</t>
        </is>
      </c>
      <c r="D4421" t="inlineStr">
        <is>
          <t>Bengaluru</t>
        </is>
      </c>
      <c r="E4421" t="inlineStr">
        <is>
          <t>Yes</t>
        </is>
      </c>
      <c r="F4421" t="inlineStr">
        <is>
          <t>Loyal</t>
        </is>
      </c>
      <c r="G4421" t="n">
        <v>3</v>
      </c>
      <c r="H4421" s="24" t="n">
        <v>20539.04</v>
      </c>
      <c r="I4421" s="24" t="n">
        <v>4752.49</v>
      </c>
      <c r="J4421" s="25" t="n">
        <v>45880</v>
      </c>
      <c r="K4421" s="25" t="n">
        <v>45922</v>
      </c>
      <c r="L4421" t="n">
        <v>3</v>
      </c>
      <c r="M4421" t="n">
        <v>3</v>
      </c>
      <c r="N4421" t="n">
        <v>3</v>
      </c>
      <c r="O4421">
        <f>DATE(2026,1,1)-K4421</f>
        <v/>
      </c>
      <c r="P4421">
        <f>IF(G4421&gt;=2,"Repeat","One-time")</f>
        <v/>
      </c>
    </row>
    <row r="4422">
      <c r="A4422" t="inlineStr">
        <is>
          <t>C07149</t>
        </is>
      </c>
      <c r="B4422" t="inlineStr">
        <is>
          <t>Neha Yadav</t>
        </is>
      </c>
      <c r="C4422" t="inlineStr">
        <is>
          <t>South</t>
        </is>
      </c>
      <c r="D4422" t="inlineStr">
        <is>
          <t>Coimbatore</t>
        </is>
      </c>
      <c r="E4422" t="inlineStr">
        <is>
          <t>Yes</t>
        </is>
      </c>
      <c r="F4422" t="inlineStr">
        <is>
          <t>Occasional</t>
        </is>
      </c>
      <c r="G4422" t="n">
        <v>1</v>
      </c>
      <c r="H4422" s="24" t="n">
        <v>20526.93</v>
      </c>
      <c r="I4422" s="24" t="n">
        <v>1608.25</v>
      </c>
      <c r="J4422" s="25" t="n">
        <v>45780</v>
      </c>
      <c r="K4422" s="25" t="n">
        <v>45780</v>
      </c>
      <c r="L4422" t="n">
        <v>3</v>
      </c>
      <c r="M4422" t="n">
        <v>1</v>
      </c>
      <c r="N4422" t="n">
        <v>3</v>
      </c>
      <c r="O4422">
        <f>DATE(2026,1,1)-K4422</f>
        <v/>
      </c>
      <c r="P4422">
        <f>IF(G4422&gt;=2,"Repeat","One-time")</f>
        <v/>
      </c>
    </row>
    <row r="4423">
      <c r="A4423" t="inlineStr">
        <is>
          <t>C10376</t>
        </is>
      </c>
      <c r="B4423" t="inlineStr">
        <is>
          <t>Aditya Ghosh</t>
        </is>
      </c>
      <c r="C4423" t="inlineStr">
        <is>
          <t>West</t>
        </is>
      </c>
      <c r="D4423" t="inlineStr">
        <is>
          <t>Panaji</t>
        </is>
      </c>
      <c r="E4423" t="inlineStr">
        <is>
          <t>No</t>
        </is>
      </c>
      <c r="F4423" t="inlineStr">
        <is>
          <t>Loyal</t>
        </is>
      </c>
      <c r="G4423" t="n">
        <v>2</v>
      </c>
      <c r="H4423" s="24" t="n">
        <v>20522.65</v>
      </c>
      <c r="I4423" s="24" t="n">
        <v>2800.13</v>
      </c>
      <c r="J4423" s="25" t="n">
        <v>45909</v>
      </c>
      <c r="K4423" s="25" t="n">
        <v>45948</v>
      </c>
      <c r="L4423" t="n">
        <v>4</v>
      </c>
      <c r="M4423" t="n">
        <v>3</v>
      </c>
      <c r="N4423" t="n">
        <v>3</v>
      </c>
      <c r="O4423">
        <f>DATE(2026,1,1)-K4423</f>
        <v/>
      </c>
      <c r="P4423">
        <f>IF(G4423&gt;=2,"Repeat","One-time")</f>
        <v/>
      </c>
    </row>
    <row r="4424">
      <c r="A4424" t="inlineStr">
        <is>
          <t>C08093</t>
        </is>
      </c>
      <c r="B4424" t="inlineStr">
        <is>
          <t>Aditya Verma</t>
        </is>
      </c>
      <c r="C4424" t="inlineStr">
        <is>
          <t>South</t>
        </is>
      </c>
      <c r="D4424" t="inlineStr">
        <is>
          <t>Kochi</t>
        </is>
      </c>
      <c r="E4424" t="inlineStr">
        <is>
          <t>Yes</t>
        </is>
      </c>
      <c r="F4424" t="inlineStr">
        <is>
          <t>Loyal</t>
        </is>
      </c>
      <c r="G4424" t="n">
        <v>5</v>
      </c>
      <c r="H4424" s="24" t="n">
        <v>20522.34</v>
      </c>
      <c r="I4424" s="24" t="n">
        <v>4431.52</v>
      </c>
      <c r="J4424" s="25" t="n">
        <v>45724</v>
      </c>
      <c r="K4424" s="25" t="n">
        <v>45962</v>
      </c>
      <c r="L4424" t="n">
        <v>4</v>
      </c>
      <c r="M4424" t="n">
        <v>4</v>
      </c>
      <c r="N4424" t="n">
        <v>3</v>
      </c>
      <c r="O4424">
        <f>DATE(2026,1,1)-K4424</f>
        <v/>
      </c>
      <c r="P4424">
        <f>IF(G4424&gt;=2,"Repeat","One-time")</f>
        <v/>
      </c>
    </row>
    <row r="4425">
      <c r="A4425" t="inlineStr">
        <is>
          <t>C02726</t>
        </is>
      </c>
      <c r="B4425" t="inlineStr">
        <is>
          <t>Gurpreet Das</t>
        </is>
      </c>
      <c r="C4425" t="inlineStr">
        <is>
          <t>Central</t>
        </is>
      </c>
      <c r="D4425" t="inlineStr">
        <is>
          <t>Indore</t>
        </is>
      </c>
      <c r="E4425" t="inlineStr">
        <is>
          <t>No</t>
        </is>
      </c>
      <c r="F4425" t="inlineStr">
        <is>
          <t>At Risk</t>
        </is>
      </c>
      <c r="G4425" t="n">
        <v>3</v>
      </c>
      <c r="H4425" s="24" t="n">
        <v>20514.81</v>
      </c>
      <c r="I4425" s="24" t="n">
        <v>2705.74</v>
      </c>
      <c r="J4425" s="25" t="n">
        <v>45254</v>
      </c>
      <c r="K4425" s="25" t="n">
        <v>45296</v>
      </c>
      <c r="L4425" t="n">
        <v>1</v>
      </c>
      <c r="M4425" t="n">
        <v>3</v>
      </c>
      <c r="N4425" t="n">
        <v>3</v>
      </c>
      <c r="O4425">
        <f>DATE(2026,1,1)-K4425</f>
        <v/>
      </c>
      <c r="P4425">
        <f>IF(G4425&gt;=2,"Repeat","One-time")</f>
        <v/>
      </c>
    </row>
    <row r="4426">
      <c r="A4426" t="inlineStr">
        <is>
          <t>C04479</t>
        </is>
      </c>
      <c r="B4426" t="inlineStr">
        <is>
          <t>Priya Thakur</t>
        </is>
      </c>
      <c r="C4426" t="inlineStr">
        <is>
          <t>South</t>
        </is>
      </c>
      <c r="D4426" t="inlineStr">
        <is>
          <t>Coimbatore</t>
        </is>
      </c>
      <c r="E4426" t="inlineStr">
        <is>
          <t>No</t>
        </is>
      </c>
      <c r="F4426" t="inlineStr">
        <is>
          <t>Loyal</t>
        </is>
      </c>
      <c r="G4426" t="n">
        <v>3</v>
      </c>
      <c r="H4426" s="24" t="n">
        <v>20509.4</v>
      </c>
      <c r="I4426" s="24" t="n">
        <v>4171.86</v>
      </c>
      <c r="J4426" s="25" t="n">
        <v>45437</v>
      </c>
      <c r="K4426" s="25" t="n">
        <v>45921</v>
      </c>
      <c r="L4426" t="n">
        <v>3</v>
      </c>
      <c r="M4426" t="n">
        <v>3</v>
      </c>
      <c r="N4426" t="n">
        <v>3</v>
      </c>
      <c r="O4426">
        <f>DATE(2026,1,1)-K4426</f>
        <v/>
      </c>
      <c r="P4426">
        <f>IF(G4426&gt;=2,"Repeat","One-time")</f>
        <v/>
      </c>
    </row>
    <row r="4427">
      <c r="A4427" t="inlineStr">
        <is>
          <t>C10699</t>
        </is>
      </c>
      <c r="B4427" t="inlineStr">
        <is>
          <t>Kavya Das</t>
        </is>
      </c>
      <c r="C4427" t="inlineStr">
        <is>
          <t>West</t>
        </is>
      </c>
      <c r="D4427" t="inlineStr">
        <is>
          <t>Panaji</t>
        </is>
      </c>
      <c r="E4427" t="inlineStr">
        <is>
          <t>No</t>
        </is>
      </c>
      <c r="F4427" t="inlineStr">
        <is>
          <t>Loyal</t>
        </is>
      </c>
      <c r="G4427" t="n">
        <v>2</v>
      </c>
      <c r="H4427" s="24" t="n">
        <v>20508.16</v>
      </c>
      <c r="I4427" s="24" t="n">
        <v>2844.65</v>
      </c>
      <c r="J4427" s="25" t="n">
        <v>45913</v>
      </c>
      <c r="K4427" s="25" t="n">
        <v>45922</v>
      </c>
      <c r="L4427" t="n">
        <v>3</v>
      </c>
      <c r="M4427" t="n">
        <v>3</v>
      </c>
      <c r="N4427" t="n">
        <v>3</v>
      </c>
      <c r="O4427">
        <f>DATE(2026,1,1)-K4427</f>
        <v/>
      </c>
      <c r="P4427">
        <f>IF(G4427&gt;=2,"Repeat","One-time")</f>
        <v/>
      </c>
    </row>
    <row r="4428">
      <c r="A4428" t="inlineStr">
        <is>
          <t>C07965</t>
        </is>
      </c>
      <c r="B4428" t="inlineStr">
        <is>
          <t>Neha Kumar</t>
        </is>
      </c>
      <c r="C4428" t="inlineStr">
        <is>
          <t>West</t>
        </is>
      </c>
      <c r="D4428" t="inlineStr">
        <is>
          <t>Mumbai</t>
        </is>
      </c>
      <c r="E4428" t="inlineStr">
        <is>
          <t>No</t>
        </is>
      </c>
      <c r="F4428" t="inlineStr">
        <is>
          <t>Occasional</t>
        </is>
      </c>
      <c r="G4428" t="n">
        <v>2</v>
      </c>
      <c r="H4428" s="24" t="n">
        <v>20507.24</v>
      </c>
      <c r="I4428" s="24" t="n">
        <v>2460.2</v>
      </c>
      <c r="J4428" s="25" t="n">
        <v>45822</v>
      </c>
      <c r="K4428" s="25" t="n">
        <v>45891</v>
      </c>
      <c r="L4428" t="n">
        <v>3</v>
      </c>
      <c r="M4428" t="n">
        <v>2</v>
      </c>
      <c r="N4428" t="n">
        <v>3</v>
      </c>
      <c r="O4428">
        <f>DATE(2026,1,1)-K4428</f>
        <v/>
      </c>
      <c r="P4428">
        <f>IF(G4428&gt;=2,"Repeat","One-time")</f>
        <v/>
      </c>
    </row>
    <row r="4429">
      <c r="A4429" t="inlineStr">
        <is>
          <t>C05916</t>
        </is>
      </c>
      <c r="B4429" t="inlineStr">
        <is>
          <t>Manish Iyer</t>
        </is>
      </c>
      <c r="C4429" t="inlineStr">
        <is>
          <t>West</t>
        </is>
      </c>
      <c r="D4429" t="inlineStr">
        <is>
          <t>Mumbai</t>
        </is>
      </c>
      <c r="E4429" t="inlineStr">
        <is>
          <t>No</t>
        </is>
      </c>
      <c r="F4429" t="inlineStr">
        <is>
          <t>New</t>
        </is>
      </c>
      <c r="G4429" t="n">
        <v>1</v>
      </c>
      <c r="H4429" s="24" t="n">
        <v>20479.23</v>
      </c>
      <c r="I4429" s="24" t="n">
        <v>2282.39</v>
      </c>
      <c r="J4429" s="25" t="n">
        <v>45986</v>
      </c>
      <c r="K4429" s="25" t="n">
        <v>45986</v>
      </c>
      <c r="L4429" t="n">
        <v>4</v>
      </c>
      <c r="M4429" t="n">
        <v>1</v>
      </c>
      <c r="N4429" t="n">
        <v>3</v>
      </c>
      <c r="O4429">
        <f>DATE(2026,1,1)-K4429</f>
        <v/>
      </c>
      <c r="P4429">
        <f>IF(G4429&gt;=2,"Repeat","One-time")</f>
        <v/>
      </c>
    </row>
    <row r="4430">
      <c r="A4430" t="inlineStr">
        <is>
          <t>C09494</t>
        </is>
      </c>
      <c r="B4430" t="inlineStr">
        <is>
          <t>Ritu Khan</t>
        </is>
      </c>
      <c r="C4430" t="inlineStr">
        <is>
          <t>West</t>
        </is>
      </c>
      <c r="D4430" t="inlineStr">
        <is>
          <t>Mumbai</t>
        </is>
      </c>
      <c r="E4430" t="inlineStr">
        <is>
          <t>Yes</t>
        </is>
      </c>
      <c r="F4430" t="inlineStr">
        <is>
          <t>Occasional</t>
        </is>
      </c>
      <c r="G4430" t="n">
        <v>2</v>
      </c>
      <c r="H4430" s="24" t="n">
        <v>20448.94</v>
      </c>
      <c r="I4430" s="24" t="n">
        <v>1625.58</v>
      </c>
      <c r="J4430" s="25" t="n">
        <v>45855</v>
      </c>
      <c r="K4430" s="25" t="n">
        <v>45983</v>
      </c>
      <c r="L4430" t="n">
        <v>4</v>
      </c>
      <c r="M4430" t="n">
        <v>2</v>
      </c>
      <c r="N4430" t="n">
        <v>3</v>
      </c>
      <c r="O4430">
        <f>DATE(2026,1,1)-K4430</f>
        <v/>
      </c>
      <c r="P4430">
        <f>IF(G4430&gt;=2,"Repeat","One-time")</f>
        <v/>
      </c>
    </row>
    <row r="4431">
      <c r="A4431" t="inlineStr">
        <is>
          <t>C02586</t>
        </is>
      </c>
      <c r="B4431" t="inlineStr">
        <is>
          <t>Vivaan Das</t>
        </is>
      </c>
      <c r="C4431" t="inlineStr">
        <is>
          <t>West</t>
        </is>
      </c>
      <c r="D4431" t="inlineStr">
        <is>
          <t>Surat</t>
        </is>
      </c>
      <c r="E4431" t="inlineStr">
        <is>
          <t>No</t>
        </is>
      </c>
      <c r="F4431" t="inlineStr">
        <is>
          <t>Hibernating</t>
        </is>
      </c>
      <c r="G4431" t="n">
        <v>2</v>
      </c>
      <c r="H4431" s="24" t="n">
        <v>20440.91</v>
      </c>
      <c r="I4431" s="24" t="n">
        <v>2869.31</v>
      </c>
      <c r="J4431" s="25" t="n">
        <v>45278</v>
      </c>
      <c r="K4431" s="25" t="n">
        <v>45306</v>
      </c>
      <c r="L4431" t="n">
        <v>1</v>
      </c>
      <c r="M4431" t="n">
        <v>2</v>
      </c>
      <c r="N4431" t="n">
        <v>3</v>
      </c>
      <c r="O4431">
        <f>DATE(2026,1,1)-K4431</f>
        <v/>
      </c>
      <c r="P4431">
        <f>IF(G4431&gt;=2,"Repeat","One-time")</f>
        <v/>
      </c>
    </row>
    <row r="4432">
      <c r="A4432" t="inlineStr">
        <is>
          <t>C04196</t>
        </is>
      </c>
      <c r="B4432" t="inlineStr">
        <is>
          <t>Sanjay Ghosh</t>
        </is>
      </c>
      <c r="C4432" t="inlineStr">
        <is>
          <t>East</t>
        </is>
      </c>
      <c r="D4432" t="inlineStr">
        <is>
          <t>Bhubaneswar</t>
        </is>
      </c>
      <c r="E4432" t="inlineStr">
        <is>
          <t>No</t>
        </is>
      </c>
      <c r="F4432" t="inlineStr">
        <is>
          <t>Occasional</t>
        </is>
      </c>
      <c r="G4432" t="n">
        <v>2</v>
      </c>
      <c r="H4432" s="24" t="n">
        <v>20421.28</v>
      </c>
      <c r="I4432" s="24" t="n">
        <v>1113.04</v>
      </c>
      <c r="J4432" s="25" t="n">
        <v>45440</v>
      </c>
      <c r="K4432" s="25" t="n">
        <v>45515</v>
      </c>
      <c r="L4432" t="n">
        <v>2</v>
      </c>
      <c r="M4432" t="n">
        <v>2</v>
      </c>
      <c r="N4432" t="n">
        <v>3</v>
      </c>
      <c r="O4432">
        <f>DATE(2026,1,1)-K4432</f>
        <v/>
      </c>
      <c r="P4432">
        <f>IF(G4432&gt;=2,"Repeat","One-time")</f>
        <v/>
      </c>
    </row>
    <row r="4433">
      <c r="A4433" t="inlineStr">
        <is>
          <t>C01846</t>
        </is>
      </c>
      <c r="B4433" t="inlineStr">
        <is>
          <t>Neha Reddy</t>
        </is>
      </c>
      <c r="C4433" t="inlineStr">
        <is>
          <t>North</t>
        </is>
      </c>
      <c r="D4433" t="inlineStr">
        <is>
          <t>Jaipur</t>
        </is>
      </c>
      <c r="E4433" t="inlineStr">
        <is>
          <t>No</t>
        </is>
      </c>
      <c r="F4433" t="inlineStr">
        <is>
          <t>Hibernating</t>
        </is>
      </c>
      <c r="G4433" t="n">
        <v>1</v>
      </c>
      <c r="H4433" s="24" t="n">
        <v>20418.3</v>
      </c>
      <c r="I4433" s="24" t="n">
        <v>2466.39</v>
      </c>
      <c r="J4433" s="25" t="n">
        <v>45065</v>
      </c>
      <c r="K4433" s="25" t="n">
        <v>45065</v>
      </c>
      <c r="L4433" t="n">
        <v>1</v>
      </c>
      <c r="M4433" t="n">
        <v>1</v>
      </c>
      <c r="N4433" t="n">
        <v>3</v>
      </c>
      <c r="O4433">
        <f>DATE(2026,1,1)-K4433</f>
        <v/>
      </c>
      <c r="P4433">
        <f>IF(G4433&gt;=2,"Repeat","One-time")</f>
        <v/>
      </c>
    </row>
    <row r="4434">
      <c r="A4434" t="inlineStr">
        <is>
          <t>C03589</t>
        </is>
      </c>
      <c r="B4434" t="inlineStr">
        <is>
          <t>Deepak Fernandes</t>
        </is>
      </c>
      <c r="C4434" t="inlineStr">
        <is>
          <t>East</t>
        </is>
      </c>
      <c r="D4434" t="inlineStr">
        <is>
          <t>Patna</t>
        </is>
      </c>
      <c r="E4434" t="inlineStr">
        <is>
          <t>No</t>
        </is>
      </c>
      <c r="F4434" t="inlineStr">
        <is>
          <t>At Risk</t>
        </is>
      </c>
      <c r="G4434" t="n">
        <v>5</v>
      </c>
      <c r="H4434" s="24" t="n">
        <v>20415.09</v>
      </c>
      <c r="I4434" s="24" t="n">
        <v>4879.6</v>
      </c>
      <c r="J4434" s="25" t="n">
        <v>45306</v>
      </c>
      <c r="K4434" s="25" t="n">
        <v>45729</v>
      </c>
      <c r="L4434" t="n">
        <v>2</v>
      </c>
      <c r="M4434" t="n">
        <v>4</v>
      </c>
      <c r="N4434" t="n">
        <v>3</v>
      </c>
      <c r="O4434">
        <f>DATE(2026,1,1)-K4434</f>
        <v/>
      </c>
      <c r="P4434">
        <f>IF(G4434&gt;=2,"Repeat","One-time")</f>
        <v/>
      </c>
    </row>
    <row r="4435">
      <c r="A4435" t="inlineStr">
        <is>
          <t>C07219</t>
        </is>
      </c>
      <c r="B4435" t="inlineStr">
        <is>
          <t>Aditya Pillai</t>
        </is>
      </c>
      <c r="C4435" t="inlineStr">
        <is>
          <t>East</t>
        </is>
      </c>
      <c r="D4435" t="inlineStr">
        <is>
          <t>Kolkata</t>
        </is>
      </c>
      <c r="E4435" t="inlineStr">
        <is>
          <t>Yes</t>
        </is>
      </c>
      <c r="F4435" t="inlineStr">
        <is>
          <t>Occasional</t>
        </is>
      </c>
      <c r="G4435" t="n">
        <v>2</v>
      </c>
      <c r="H4435" s="24" t="n">
        <v>20408.5</v>
      </c>
      <c r="I4435" s="24" t="n">
        <v>2777.05</v>
      </c>
      <c r="J4435" s="25" t="n">
        <v>45840</v>
      </c>
      <c r="K4435" s="25" t="n">
        <v>45995</v>
      </c>
      <c r="L4435" t="n">
        <v>5</v>
      </c>
      <c r="M4435" t="n">
        <v>2</v>
      </c>
      <c r="N4435" t="n">
        <v>3</v>
      </c>
      <c r="O4435">
        <f>DATE(2026,1,1)-K4435</f>
        <v/>
      </c>
      <c r="P4435">
        <f>IF(G4435&gt;=2,"Repeat","One-time")</f>
        <v/>
      </c>
    </row>
    <row r="4436">
      <c r="A4436" t="inlineStr">
        <is>
          <t>C06128</t>
        </is>
      </c>
      <c r="B4436" t="inlineStr">
        <is>
          <t>Nikhil Prasad</t>
        </is>
      </c>
      <c r="C4436" t="inlineStr">
        <is>
          <t>North</t>
        </is>
      </c>
      <c r="D4436" t="inlineStr">
        <is>
          <t>Gurugram</t>
        </is>
      </c>
      <c r="E4436" t="inlineStr">
        <is>
          <t>No</t>
        </is>
      </c>
      <c r="F4436" t="inlineStr">
        <is>
          <t>Loyal</t>
        </is>
      </c>
      <c r="G4436" t="n">
        <v>4</v>
      </c>
      <c r="H4436" s="24" t="n">
        <v>20393.35</v>
      </c>
      <c r="I4436" s="24" t="n">
        <v>3907</v>
      </c>
      <c r="J4436" s="25" t="n">
        <v>45824</v>
      </c>
      <c r="K4436" s="25" t="n">
        <v>45941</v>
      </c>
      <c r="L4436" t="n">
        <v>4</v>
      </c>
      <c r="M4436" t="n">
        <v>3</v>
      </c>
      <c r="N4436" t="n">
        <v>3</v>
      </c>
      <c r="O4436">
        <f>DATE(2026,1,1)-K4436</f>
        <v/>
      </c>
      <c r="P4436">
        <f>IF(G4436&gt;=2,"Repeat","One-time")</f>
        <v/>
      </c>
    </row>
    <row r="4437">
      <c r="A4437" t="inlineStr">
        <is>
          <t>C01837</t>
        </is>
      </c>
      <c r="B4437" t="inlineStr">
        <is>
          <t>Lakshmi Verma</t>
        </is>
      </c>
      <c r="C4437" t="inlineStr">
        <is>
          <t>East</t>
        </is>
      </c>
      <c r="D4437" t="inlineStr">
        <is>
          <t>Patna</t>
        </is>
      </c>
      <c r="E4437" t="inlineStr">
        <is>
          <t>Yes</t>
        </is>
      </c>
      <c r="F4437" t="inlineStr">
        <is>
          <t>Hibernating</t>
        </is>
      </c>
      <c r="G4437" t="n">
        <v>2</v>
      </c>
      <c r="H4437" s="24" t="n">
        <v>20393.1</v>
      </c>
      <c r="I4437" s="24" t="n">
        <v>6931.31</v>
      </c>
      <c r="J4437" s="25" t="n">
        <v>45118</v>
      </c>
      <c r="K4437" s="25" t="n">
        <v>45235</v>
      </c>
      <c r="L4437" t="n">
        <v>1</v>
      </c>
      <c r="M4437" t="n">
        <v>2</v>
      </c>
      <c r="N4437" t="n">
        <v>3</v>
      </c>
      <c r="O4437">
        <f>DATE(2026,1,1)-K4437</f>
        <v/>
      </c>
      <c r="P4437">
        <f>IF(G4437&gt;=2,"Repeat","One-time")</f>
        <v/>
      </c>
    </row>
    <row r="4438">
      <c r="A4438" t="inlineStr">
        <is>
          <t>C00228</t>
        </is>
      </c>
      <c r="B4438" t="inlineStr">
        <is>
          <t>Neha Mishra</t>
        </is>
      </c>
      <c r="C4438" t="inlineStr">
        <is>
          <t>West</t>
        </is>
      </c>
      <c r="D4438" t="inlineStr">
        <is>
          <t>Mumbai</t>
        </is>
      </c>
      <c r="E4438" t="inlineStr">
        <is>
          <t>No</t>
        </is>
      </c>
      <c r="F4438" t="inlineStr">
        <is>
          <t>Hibernating</t>
        </is>
      </c>
      <c r="G4438" t="n">
        <v>1</v>
      </c>
      <c r="H4438" s="24" t="n">
        <v>20379.65</v>
      </c>
      <c r="I4438" s="24" t="n">
        <v>4114.04</v>
      </c>
      <c r="J4438" s="25" t="n">
        <v>44967</v>
      </c>
      <c r="K4438" s="25" t="n">
        <v>44967</v>
      </c>
      <c r="L4438" t="n">
        <v>1</v>
      </c>
      <c r="M4438" t="n">
        <v>1</v>
      </c>
      <c r="N4438" t="n">
        <v>3</v>
      </c>
      <c r="O4438">
        <f>DATE(2026,1,1)-K4438</f>
        <v/>
      </c>
      <c r="P4438">
        <f>IF(G4438&gt;=2,"Repeat","One-time")</f>
        <v/>
      </c>
    </row>
    <row r="4439">
      <c r="A4439" t="inlineStr">
        <is>
          <t>C00029</t>
        </is>
      </c>
      <c r="B4439" t="inlineStr">
        <is>
          <t>Neha Khan</t>
        </is>
      </c>
      <c r="C4439" t="inlineStr">
        <is>
          <t>West</t>
        </is>
      </c>
      <c r="D4439" t="inlineStr">
        <is>
          <t>Mumbai</t>
        </is>
      </c>
      <c r="E4439" t="inlineStr">
        <is>
          <t>No</t>
        </is>
      </c>
      <c r="F4439" t="inlineStr">
        <is>
          <t>At Risk</t>
        </is>
      </c>
      <c r="G4439" t="n">
        <v>4</v>
      </c>
      <c r="H4439" s="24" t="n">
        <v>20374.4</v>
      </c>
      <c r="I4439" s="24" t="n">
        <v>6892</v>
      </c>
      <c r="J4439" s="25" t="n">
        <v>44932</v>
      </c>
      <c r="K4439" s="25" t="n">
        <v>45258</v>
      </c>
      <c r="L4439" t="n">
        <v>1</v>
      </c>
      <c r="M4439" t="n">
        <v>3</v>
      </c>
      <c r="N4439" t="n">
        <v>3</v>
      </c>
      <c r="O4439">
        <f>DATE(2026,1,1)-K4439</f>
        <v/>
      </c>
      <c r="P4439">
        <f>IF(G4439&gt;=2,"Repeat","One-time")</f>
        <v/>
      </c>
    </row>
    <row r="4440">
      <c r="A4440" t="inlineStr">
        <is>
          <t>C07482</t>
        </is>
      </c>
      <c r="B4440" t="inlineStr">
        <is>
          <t>Ayesha Mehta</t>
        </is>
      </c>
      <c r="C4440" t="inlineStr">
        <is>
          <t>South</t>
        </is>
      </c>
      <c r="D4440" t="inlineStr">
        <is>
          <t>Bengaluru</t>
        </is>
      </c>
      <c r="E4440" t="inlineStr">
        <is>
          <t>No</t>
        </is>
      </c>
      <c r="F4440" t="inlineStr">
        <is>
          <t>Loyal</t>
        </is>
      </c>
      <c r="G4440" t="n">
        <v>4</v>
      </c>
      <c r="H4440" s="24" t="n">
        <v>20361.01</v>
      </c>
      <c r="I4440" s="24" t="n">
        <v>3669.37</v>
      </c>
      <c r="J4440" s="25" t="n">
        <v>45836</v>
      </c>
      <c r="K4440" s="25" t="n">
        <v>45894</v>
      </c>
      <c r="L4440" t="n">
        <v>3</v>
      </c>
      <c r="M4440" t="n">
        <v>4</v>
      </c>
      <c r="N4440" t="n">
        <v>3</v>
      </c>
      <c r="O4440">
        <f>DATE(2026,1,1)-K4440</f>
        <v/>
      </c>
      <c r="P4440">
        <f>IF(G4440&gt;=2,"Repeat","One-time")</f>
        <v/>
      </c>
    </row>
    <row r="4441">
      <c r="A4441" t="inlineStr">
        <is>
          <t>C07127</t>
        </is>
      </c>
      <c r="B4441" t="inlineStr">
        <is>
          <t>Ritu Pillai</t>
        </is>
      </c>
      <c r="C4441" t="inlineStr">
        <is>
          <t>North</t>
        </is>
      </c>
      <c r="D4441" t="inlineStr">
        <is>
          <t>Lucknow</t>
        </is>
      </c>
      <c r="E4441" t="inlineStr">
        <is>
          <t>No</t>
        </is>
      </c>
      <c r="F4441" t="inlineStr">
        <is>
          <t>Occasional</t>
        </is>
      </c>
      <c r="G4441" t="n">
        <v>2</v>
      </c>
      <c r="H4441" s="24" t="n">
        <v>20360.62</v>
      </c>
      <c r="I4441" s="24" t="n">
        <v>6268.44</v>
      </c>
      <c r="J4441" s="25" t="n">
        <v>45728</v>
      </c>
      <c r="K4441" s="25" t="n">
        <v>45797</v>
      </c>
      <c r="L4441" t="n">
        <v>3</v>
      </c>
      <c r="M4441" t="n">
        <v>2</v>
      </c>
      <c r="N4441" t="n">
        <v>3</v>
      </c>
      <c r="O4441">
        <f>DATE(2026,1,1)-K4441</f>
        <v/>
      </c>
      <c r="P4441">
        <f>IF(G4441&gt;=2,"Repeat","One-time")</f>
        <v/>
      </c>
    </row>
    <row r="4442">
      <c r="A4442" t="inlineStr">
        <is>
          <t>C00886</t>
        </is>
      </c>
      <c r="B4442" t="inlineStr">
        <is>
          <t>Harpreet Yadav</t>
        </is>
      </c>
      <c r="C4442" t="inlineStr">
        <is>
          <t>Central</t>
        </is>
      </c>
      <c r="D4442" t="inlineStr">
        <is>
          <t>Bhopal</t>
        </is>
      </c>
      <c r="E4442" t="inlineStr">
        <is>
          <t>No</t>
        </is>
      </c>
      <c r="F4442" t="inlineStr">
        <is>
          <t>At Risk</t>
        </is>
      </c>
      <c r="G4442" t="n">
        <v>3</v>
      </c>
      <c r="H4442" s="24" t="n">
        <v>20333.45</v>
      </c>
      <c r="I4442" s="24" t="n">
        <v>3970.07</v>
      </c>
      <c r="J4442" s="25" t="n">
        <v>45000</v>
      </c>
      <c r="K4442" s="25" t="n">
        <v>45094</v>
      </c>
      <c r="L4442" t="n">
        <v>1</v>
      </c>
      <c r="M4442" t="n">
        <v>3</v>
      </c>
      <c r="N4442" t="n">
        <v>3</v>
      </c>
      <c r="O4442">
        <f>DATE(2026,1,1)-K4442</f>
        <v/>
      </c>
      <c r="P4442">
        <f>IF(G4442&gt;=2,"Repeat","One-time")</f>
        <v/>
      </c>
    </row>
    <row r="4443">
      <c r="A4443" t="inlineStr">
        <is>
          <t>C10965</t>
        </is>
      </c>
      <c r="B4443" t="inlineStr">
        <is>
          <t>Suresh Fernandes</t>
        </is>
      </c>
      <c r="C4443" t="inlineStr">
        <is>
          <t>South</t>
        </is>
      </c>
      <c r="D4443" t="inlineStr">
        <is>
          <t>Hyderabad</t>
        </is>
      </c>
      <c r="E4443" t="inlineStr">
        <is>
          <t>No</t>
        </is>
      </c>
      <c r="F4443" t="inlineStr">
        <is>
          <t>New</t>
        </is>
      </c>
      <c r="G4443" t="n">
        <v>7</v>
      </c>
      <c r="H4443" s="24" t="n">
        <v>20327.47</v>
      </c>
      <c r="I4443" s="24" t="n">
        <v>6723.26</v>
      </c>
      <c r="J4443" s="25" t="n">
        <v>45968</v>
      </c>
      <c r="K4443" s="25" t="n">
        <v>46011</v>
      </c>
      <c r="L4443" t="n">
        <v>5</v>
      </c>
      <c r="M4443" t="n">
        <v>4</v>
      </c>
      <c r="N4443" t="n">
        <v>3</v>
      </c>
      <c r="O4443">
        <f>DATE(2026,1,1)-K4443</f>
        <v/>
      </c>
      <c r="P4443">
        <f>IF(G4443&gt;=2,"Repeat","One-time")</f>
        <v/>
      </c>
    </row>
    <row r="4444">
      <c r="A4444" t="inlineStr">
        <is>
          <t>C05704</t>
        </is>
      </c>
      <c r="B4444" t="inlineStr">
        <is>
          <t>Gurpreet Nair</t>
        </is>
      </c>
      <c r="C4444" t="inlineStr">
        <is>
          <t>South</t>
        </is>
      </c>
      <c r="D4444" t="inlineStr">
        <is>
          <t>Chennai</t>
        </is>
      </c>
      <c r="E4444" t="inlineStr">
        <is>
          <t>No</t>
        </is>
      </c>
      <c r="F4444" t="inlineStr">
        <is>
          <t>Occasional</t>
        </is>
      </c>
      <c r="G4444" t="n">
        <v>1</v>
      </c>
      <c r="H4444" s="24" t="n">
        <v>20327.11</v>
      </c>
      <c r="I4444" s="24" t="n">
        <v>3055.61</v>
      </c>
      <c r="J4444" s="25" t="n">
        <v>45529</v>
      </c>
      <c r="K4444" s="25" t="n">
        <v>45529</v>
      </c>
      <c r="L4444" t="n">
        <v>2</v>
      </c>
      <c r="M4444" t="n">
        <v>1</v>
      </c>
      <c r="N4444" t="n">
        <v>3</v>
      </c>
      <c r="O4444">
        <f>DATE(2026,1,1)-K4444</f>
        <v/>
      </c>
      <c r="P4444">
        <f>IF(G4444&gt;=2,"Repeat","One-time")</f>
        <v/>
      </c>
    </row>
    <row r="4445">
      <c r="A4445" t="inlineStr">
        <is>
          <t>C00313</t>
        </is>
      </c>
      <c r="B4445" t="inlineStr">
        <is>
          <t>Riya Nair</t>
        </is>
      </c>
      <c r="C4445" t="inlineStr">
        <is>
          <t>South</t>
        </is>
      </c>
      <c r="D4445" t="inlineStr">
        <is>
          <t>Hyderabad</t>
        </is>
      </c>
      <c r="E4445" t="inlineStr">
        <is>
          <t>No</t>
        </is>
      </c>
      <c r="F4445" t="inlineStr">
        <is>
          <t>Occasional</t>
        </is>
      </c>
      <c r="G4445" t="n">
        <v>2</v>
      </c>
      <c r="H4445" s="24" t="n">
        <v>20326.9</v>
      </c>
      <c r="I4445" s="24" t="n">
        <v>2601.3</v>
      </c>
      <c r="J4445" s="25" t="n">
        <v>45432</v>
      </c>
      <c r="K4445" s="25" t="n">
        <v>45597</v>
      </c>
      <c r="L4445" t="n">
        <v>2</v>
      </c>
      <c r="M4445" t="n">
        <v>2</v>
      </c>
      <c r="N4445" t="n">
        <v>3</v>
      </c>
      <c r="O4445">
        <f>DATE(2026,1,1)-K4445</f>
        <v/>
      </c>
      <c r="P4445">
        <f>IF(G4445&gt;=2,"Repeat","One-time")</f>
        <v/>
      </c>
    </row>
    <row r="4446">
      <c r="A4446" t="inlineStr">
        <is>
          <t>C05640</t>
        </is>
      </c>
      <c r="B4446" t="inlineStr">
        <is>
          <t>Ayesha Shah</t>
        </is>
      </c>
      <c r="C4446" t="inlineStr">
        <is>
          <t>East</t>
        </is>
      </c>
      <c r="D4446" t="inlineStr">
        <is>
          <t>Patna</t>
        </is>
      </c>
      <c r="E4446" t="inlineStr">
        <is>
          <t>No</t>
        </is>
      </c>
      <c r="F4446" t="inlineStr">
        <is>
          <t>At Risk</t>
        </is>
      </c>
      <c r="G4446" t="n">
        <v>7</v>
      </c>
      <c r="H4446" s="24" t="n">
        <v>20326.42</v>
      </c>
      <c r="I4446" s="24" t="n">
        <v>6787.89</v>
      </c>
      <c r="J4446" s="25" t="n">
        <v>45476</v>
      </c>
      <c r="K4446" s="25" t="n">
        <v>45594</v>
      </c>
      <c r="L4446" t="n">
        <v>2</v>
      </c>
      <c r="M4446" t="n">
        <v>4</v>
      </c>
      <c r="N4446" t="n">
        <v>3</v>
      </c>
      <c r="O4446">
        <f>DATE(2026,1,1)-K4446</f>
        <v/>
      </c>
      <c r="P4446">
        <f>IF(G4446&gt;=2,"Repeat","One-time")</f>
        <v/>
      </c>
    </row>
    <row r="4447">
      <c r="A4447" t="inlineStr">
        <is>
          <t>C05951</t>
        </is>
      </c>
      <c r="B4447" t="inlineStr">
        <is>
          <t>Imran Ghosh</t>
        </is>
      </c>
      <c r="C4447" t="inlineStr">
        <is>
          <t>West</t>
        </is>
      </c>
      <c r="D4447" t="inlineStr">
        <is>
          <t>Pune</t>
        </is>
      </c>
      <c r="E4447" t="inlineStr">
        <is>
          <t>Yes</t>
        </is>
      </c>
      <c r="F4447" t="inlineStr">
        <is>
          <t>Occasional</t>
        </is>
      </c>
      <c r="G4447" t="n">
        <v>2</v>
      </c>
      <c r="H4447" s="24" t="n">
        <v>20305.85</v>
      </c>
      <c r="I4447" s="24" t="n">
        <v>9247.59</v>
      </c>
      <c r="J4447" s="25" t="n">
        <v>45756</v>
      </c>
      <c r="K4447" s="25" t="n">
        <v>45779</v>
      </c>
      <c r="L4447" t="n">
        <v>3</v>
      </c>
      <c r="M4447" t="n">
        <v>2</v>
      </c>
      <c r="N4447" t="n">
        <v>3</v>
      </c>
      <c r="O4447">
        <f>DATE(2026,1,1)-K4447</f>
        <v/>
      </c>
      <c r="P4447">
        <f>IF(G4447&gt;=2,"Repeat","One-time")</f>
        <v/>
      </c>
    </row>
    <row r="4448">
      <c r="A4448" t="inlineStr">
        <is>
          <t>C08626</t>
        </is>
      </c>
      <c r="B4448" t="inlineStr">
        <is>
          <t>Vikram Mukherjee</t>
        </is>
      </c>
      <c r="C4448" t="inlineStr">
        <is>
          <t>West</t>
        </is>
      </c>
      <c r="D4448" t="inlineStr">
        <is>
          <t>Mumbai</t>
        </is>
      </c>
      <c r="E4448" t="inlineStr">
        <is>
          <t>No</t>
        </is>
      </c>
      <c r="F4448" t="inlineStr">
        <is>
          <t>Occasional</t>
        </is>
      </c>
      <c r="G4448" t="n">
        <v>2</v>
      </c>
      <c r="H4448" s="24" t="n">
        <v>20281.08</v>
      </c>
      <c r="I4448" s="24" t="n">
        <v>288.4</v>
      </c>
      <c r="J4448" s="25" t="n">
        <v>45736</v>
      </c>
      <c r="K4448" s="25" t="n">
        <v>45754</v>
      </c>
      <c r="L4448" t="n">
        <v>3</v>
      </c>
      <c r="M4448" t="n">
        <v>2</v>
      </c>
      <c r="N4448" t="n">
        <v>3</v>
      </c>
      <c r="O4448">
        <f>DATE(2026,1,1)-K4448</f>
        <v/>
      </c>
      <c r="P4448">
        <f>IF(G4448&gt;=2,"Repeat","One-time")</f>
        <v/>
      </c>
    </row>
    <row r="4449">
      <c r="A4449" t="inlineStr">
        <is>
          <t>C06553</t>
        </is>
      </c>
      <c r="B4449" t="inlineStr">
        <is>
          <t>Tanvi Menon</t>
        </is>
      </c>
      <c r="C4449" t="inlineStr">
        <is>
          <t>West</t>
        </is>
      </c>
      <c r="D4449" t="inlineStr">
        <is>
          <t>Pune</t>
        </is>
      </c>
      <c r="E4449" t="inlineStr">
        <is>
          <t>Yes</t>
        </is>
      </c>
      <c r="F4449" t="inlineStr">
        <is>
          <t>Occasional</t>
        </is>
      </c>
      <c r="G4449" t="n">
        <v>2</v>
      </c>
      <c r="H4449" s="24" t="n">
        <v>20279.4</v>
      </c>
      <c r="I4449" s="24" t="n">
        <v>2068.26</v>
      </c>
      <c r="J4449" s="25" t="n">
        <v>45888</v>
      </c>
      <c r="K4449" s="25" t="n">
        <v>45892</v>
      </c>
      <c r="L4449" t="n">
        <v>3</v>
      </c>
      <c r="M4449" t="n">
        <v>2</v>
      </c>
      <c r="N4449" t="n">
        <v>3</v>
      </c>
      <c r="O4449">
        <f>DATE(2026,1,1)-K4449</f>
        <v/>
      </c>
      <c r="P4449">
        <f>IF(G4449&gt;=2,"Repeat","One-time")</f>
        <v/>
      </c>
    </row>
    <row r="4450">
      <c r="A4450" t="inlineStr">
        <is>
          <t>C07348</t>
        </is>
      </c>
      <c r="B4450" t="inlineStr">
        <is>
          <t>Sneha Kumar</t>
        </is>
      </c>
      <c r="C4450" t="inlineStr">
        <is>
          <t>West</t>
        </is>
      </c>
      <c r="D4450" t="inlineStr">
        <is>
          <t>Mumbai</t>
        </is>
      </c>
      <c r="E4450" t="inlineStr">
        <is>
          <t>No</t>
        </is>
      </c>
      <c r="F4450" t="inlineStr">
        <is>
          <t>Occasional</t>
        </is>
      </c>
      <c r="G4450" t="n">
        <v>1</v>
      </c>
      <c r="H4450" s="24" t="n">
        <v>20274.7</v>
      </c>
      <c r="I4450" s="24" t="n">
        <v>879.27</v>
      </c>
      <c r="J4450" s="25" t="n">
        <v>45866</v>
      </c>
      <c r="K4450" s="25" t="n">
        <v>45866</v>
      </c>
      <c r="L4450" t="n">
        <v>3</v>
      </c>
      <c r="M4450" t="n">
        <v>1</v>
      </c>
      <c r="N4450" t="n">
        <v>3</v>
      </c>
      <c r="O4450">
        <f>DATE(2026,1,1)-K4450</f>
        <v/>
      </c>
      <c r="P4450">
        <f>IF(G4450&gt;=2,"Repeat","One-time")</f>
        <v/>
      </c>
    </row>
    <row r="4451">
      <c r="A4451" t="inlineStr">
        <is>
          <t>C05712</t>
        </is>
      </c>
      <c r="B4451" t="inlineStr">
        <is>
          <t>Priya Khan</t>
        </is>
      </c>
      <c r="C4451" t="inlineStr">
        <is>
          <t>East</t>
        </is>
      </c>
      <c r="D4451" t="inlineStr">
        <is>
          <t>Jamshedpur</t>
        </is>
      </c>
      <c r="E4451" t="inlineStr">
        <is>
          <t>No</t>
        </is>
      </c>
      <c r="F4451" t="inlineStr">
        <is>
          <t>Occasional</t>
        </is>
      </c>
      <c r="G4451" t="n">
        <v>1</v>
      </c>
      <c r="H4451" s="24" t="n">
        <v>20272.82</v>
      </c>
      <c r="I4451" s="24" t="n">
        <v>1442.63</v>
      </c>
      <c r="J4451" s="25" t="n">
        <v>45656</v>
      </c>
      <c r="K4451" s="25" t="n">
        <v>45656</v>
      </c>
      <c r="L4451" t="n">
        <v>2</v>
      </c>
      <c r="M4451" t="n">
        <v>1</v>
      </c>
      <c r="N4451" t="n">
        <v>3</v>
      </c>
      <c r="O4451">
        <f>DATE(2026,1,1)-K4451</f>
        <v/>
      </c>
      <c r="P4451">
        <f>IF(G4451&gt;=2,"Repeat","One-time")</f>
        <v/>
      </c>
    </row>
    <row r="4452">
      <c r="A4452" t="inlineStr">
        <is>
          <t>C08707</t>
        </is>
      </c>
      <c r="B4452" t="inlineStr">
        <is>
          <t>Imran Iyer</t>
        </is>
      </c>
      <c r="C4452" t="inlineStr">
        <is>
          <t>South</t>
        </is>
      </c>
      <c r="D4452" t="inlineStr">
        <is>
          <t>Chennai</t>
        </is>
      </c>
      <c r="E4452" t="inlineStr">
        <is>
          <t>No</t>
        </is>
      </c>
      <c r="F4452" t="inlineStr">
        <is>
          <t>Occasional</t>
        </is>
      </c>
      <c r="G4452" t="n">
        <v>2</v>
      </c>
      <c r="H4452" s="24" t="n">
        <v>20269.89</v>
      </c>
      <c r="I4452" s="24" t="n">
        <v>4455.97</v>
      </c>
      <c r="J4452" s="25" t="n">
        <v>45804</v>
      </c>
      <c r="K4452" s="25" t="n">
        <v>45905</v>
      </c>
      <c r="L4452" t="n">
        <v>3</v>
      </c>
      <c r="M4452" t="n">
        <v>2</v>
      </c>
      <c r="N4452" t="n">
        <v>3</v>
      </c>
      <c r="O4452">
        <f>DATE(2026,1,1)-K4452</f>
        <v/>
      </c>
      <c r="P4452">
        <f>IF(G4452&gt;=2,"Repeat","One-time")</f>
        <v/>
      </c>
    </row>
    <row r="4453">
      <c r="A4453" t="inlineStr">
        <is>
          <t>C06929</t>
        </is>
      </c>
      <c r="B4453" t="inlineStr">
        <is>
          <t>Ayesha Bose</t>
        </is>
      </c>
      <c r="C4453" t="inlineStr">
        <is>
          <t>West</t>
        </is>
      </c>
      <c r="D4453" t="inlineStr">
        <is>
          <t>Mumbai</t>
        </is>
      </c>
      <c r="E4453" t="inlineStr">
        <is>
          <t>No</t>
        </is>
      </c>
      <c r="F4453" t="inlineStr">
        <is>
          <t>Loyal</t>
        </is>
      </c>
      <c r="G4453" t="n">
        <v>5</v>
      </c>
      <c r="H4453" s="24" t="n">
        <v>20252.09</v>
      </c>
      <c r="I4453" s="24" t="n">
        <v>2575.88</v>
      </c>
      <c r="J4453" s="25" t="n">
        <v>45661</v>
      </c>
      <c r="K4453" s="25" t="n">
        <v>45942</v>
      </c>
      <c r="L4453" t="n">
        <v>4</v>
      </c>
      <c r="M4453" t="n">
        <v>4</v>
      </c>
      <c r="N4453" t="n">
        <v>3</v>
      </c>
      <c r="O4453">
        <f>DATE(2026,1,1)-K4453</f>
        <v/>
      </c>
      <c r="P4453">
        <f>IF(G4453&gt;=2,"Repeat","One-time")</f>
        <v/>
      </c>
    </row>
    <row r="4454">
      <c r="A4454" t="inlineStr">
        <is>
          <t>C06866</t>
        </is>
      </c>
      <c r="B4454" t="inlineStr">
        <is>
          <t>Rohan Nair</t>
        </is>
      </c>
      <c r="C4454" t="inlineStr">
        <is>
          <t>Central</t>
        </is>
      </c>
      <c r="D4454" t="inlineStr">
        <is>
          <t>Raipur</t>
        </is>
      </c>
      <c r="E4454" t="inlineStr">
        <is>
          <t>Yes</t>
        </is>
      </c>
      <c r="F4454" t="inlineStr">
        <is>
          <t>Loyal</t>
        </is>
      </c>
      <c r="G4454" t="n">
        <v>4</v>
      </c>
      <c r="H4454" s="24" t="n">
        <v>20248.89</v>
      </c>
      <c r="I4454" s="24" t="n">
        <v>4462.95</v>
      </c>
      <c r="J4454" s="25" t="n">
        <v>45670</v>
      </c>
      <c r="K4454" s="25" t="n">
        <v>46020</v>
      </c>
      <c r="L4454" t="n">
        <v>5</v>
      </c>
      <c r="M4454" t="n">
        <v>3</v>
      </c>
      <c r="N4454" t="n">
        <v>3</v>
      </c>
      <c r="O4454">
        <f>DATE(2026,1,1)-K4454</f>
        <v/>
      </c>
      <c r="P4454">
        <f>IF(G4454&gt;=2,"Repeat","One-time")</f>
        <v/>
      </c>
    </row>
    <row r="4455">
      <c r="A4455" t="inlineStr">
        <is>
          <t>C10296</t>
        </is>
      </c>
      <c r="B4455" t="inlineStr">
        <is>
          <t>Riya Mehta</t>
        </is>
      </c>
      <c r="C4455" t="inlineStr">
        <is>
          <t>East</t>
        </is>
      </c>
      <c r="D4455" t="inlineStr">
        <is>
          <t>Kolkata</t>
        </is>
      </c>
      <c r="E4455" t="inlineStr">
        <is>
          <t>No</t>
        </is>
      </c>
      <c r="F4455" t="inlineStr">
        <is>
          <t>Loyal</t>
        </is>
      </c>
      <c r="G4455" t="n">
        <v>2</v>
      </c>
      <c r="H4455" s="24" t="n">
        <v>20239.77</v>
      </c>
      <c r="I4455" s="24" t="n">
        <v>1250.46</v>
      </c>
      <c r="J4455" s="25" t="n">
        <v>45890</v>
      </c>
      <c r="K4455" s="25" t="n">
        <v>45952</v>
      </c>
      <c r="L4455" t="n">
        <v>4</v>
      </c>
      <c r="M4455" t="n">
        <v>3</v>
      </c>
      <c r="N4455" t="n">
        <v>3</v>
      </c>
      <c r="O4455">
        <f>DATE(2026,1,1)-K4455</f>
        <v/>
      </c>
      <c r="P4455">
        <f>IF(G4455&gt;=2,"Repeat","One-time")</f>
        <v/>
      </c>
    </row>
    <row r="4456">
      <c r="A4456" t="inlineStr">
        <is>
          <t>C00572</t>
        </is>
      </c>
      <c r="B4456" t="inlineStr">
        <is>
          <t>Gurpreet Bose</t>
        </is>
      </c>
      <c r="C4456" t="inlineStr">
        <is>
          <t>West</t>
        </is>
      </c>
      <c r="D4456" t="inlineStr">
        <is>
          <t>Mumbai</t>
        </is>
      </c>
      <c r="E4456" t="inlineStr">
        <is>
          <t>No</t>
        </is>
      </c>
      <c r="F4456" t="inlineStr">
        <is>
          <t>At Risk</t>
        </is>
      </c>
      <c r="G4456" t="n">
        <v>6</v>
      </c>
      <c r="H4456" s="24" t="n">
        <v>20223.5</v>
      </c>
      <c r="I4456" s="24" t="n">
        <v>4442.44</v>
      </c>
      <c r="J4456" s="25" t="n">
        <v>44949</v>
      </c>
      <c r="K4456" s="25" t="n">
        <v>45158</v>
      </c>
      <c r="L4456" t="n">
        <v>1</v>
      </c>
      <c r="M4456" t="n">
        <v>4</v>
      </c>
      <c r="N4456" t="n">
        <v>3</v>
      </c>
      <c r="O4456">
        <f>DATE(2026,1,1)-K4456</f>
        <v/>
      </c>
      <c r="P4456">
        <f>IF(G4456&gt;=2,"Repeat","One-time")</f>
        <v/>
      </c>
    </row>
    <row r="4457">
      <c r="A4457" t="inlineStr">
        <is>
          <t>C00996</t>
        </is>
      </c>
      <c r="B4457" t="inlineStr">
        <is>
          <t>Kavya Fernandes</t>
        </is>
      </c>
      <c r="C4457" t="inlineStr">
        <is>
          <t>South</t>
        </is>
      </c>
      <c r="D4457" t="inlineStr">
        <is>
          <t>Kochi</t>
        </is>
      </c>
      <c r="E4457" t="inlineStr">
        <is>
          <t>No</t>
        </is>
      </c>
      <c r="F4457" t="inlineStr">
        <is>
          <t>At Risk</t>
        </is>
      </c>
      <c r="G4457" t="n">
        <v>4</v>
      </c>
      <c r="H4457" s="24" t="n">
        <v>20221.87</v>
      </c>
      <c r="I4457" s="24" t="n">
        <v>4593.07</v>
      </c>
      <c r="J4457" s="25" t="n">
        <v>44948</v>
      </c>
      <c r="K4457" s="25" t="n">
        <v>45356</v>
      </c>
      <c r="L4457" t="n">
        <v>1</v>
      </c>
      <c r="M4457" t="n">
        <v>3</v>
      </c>
      <c r="N4457" t="n">
        <v>3</v>
      </c>
      <c r="O4457">
        <f>DATE(2026,1,1)-K4457</f>
        <v/>
      </c>
      <c r="P4457">
        <f>IF(G4457&gt;=2,"Repeat","One-time")</f>
        <v/>
      </c>
    </row>
    <row r="4458">
      <c r="A4458" t="inlineStr">
        <is>
          <t>C04570</t>
        </is>
      </c>
      <c r="B4458" t="inlineStr">
        <is>
          <t>Swati Sharma</t>
        </is>
      </c>
      <c r="C4458" t="inlineStr">
        <is>
          <t>South</t>
        </is>
      </c>
      <c r="D4458" t="inlineStr">
        <is>
          <t>Bengaluru</t>
        </is>
      </c>
      <c r="E4458" t="inlineStr">
        <is>
          <t>No</t>
        </is>
      </c>
      <c r="F4458" t="inlineStr">
        <is>
          <t>At Risk</t>
        </is>
      </c>
      <c r="G4458" t="n">
        <v>3</v>
      </c>
      <c r="H4458" s="24" t="n">
        <v>20219.11</v>
      </c>
      <c r="I4458" s="24" t="n">
        <v>2359.67</v>
      </c>
      <c r="J4458" s="25" t="n">
        <v>45518</v>
      </c>
      <c r="K4458" s="25" t="n">
        <v>45544</v>
      </c>
      <c r="L4458" t="n">
        <v>2</v>
      </c>
      <c r="M4458" t="n">
        <v>3</v>
      </c>
      <c r="N4458" t="n">
        <v>3</v>
      </c>
      <c r="O4458">
        <f>DATE(2026,1,1)-K4458</f>
        <v/>
      </c>
      <c r="P4458">
        <f>IF(G4458&gt;=2,"Repeat","One-time")</f>
        <v/>
      </c>
    </row>
    <row r="4459">
      <c r="A4459" t="inlineStr">
        <is>
          <t>C07978</t>
        </is>
      </c>
      <c r="B4459" t="inlineStr">
        <is>
          <t>Riya Joshi</t>
        </is>
      </c>
      <c r="C4459" t="inlineStr">
        <is>
          <t>Central</t>
        </is>
      </c>
      <c r="D4459" t="inlineStr">
        <is>
          <t>Bhopal</t>
        </is>
      </c>
      <c r="E4459" t="inlineStr">
        <is>
          <t>Yes</t>
        </is>
      </c>
      <c r="F4459" t="inlineStr">
        <is>
          <t>Occasional</t>
        </is>
      </c>
      <c r="G4459" t="n">
        <v>2</v>
      </c>
      <c r="H4459" s="24" t="n">
        <v>20211.27</v>
      </c>
      <c r="I4459" s="24" t="n">
        <v>3046.67</v>
      </c>
      <c r="J4459" s="25" t="n">
        <v>45831</v>
      </c>
      <c r="K4459" s="25" t="n">
        <v>45996</v>
      </c>
      <c r="L4459" t="n">
        <v>5</v>
      </c>
      <c r="M4459" t="n">
        <v>2</v>
      </c>
      <c r="N4459" t="n">
        <v>3</v>
      </c>
      <c r="O4459">
        <f>DATE(2026,1,1)-K4459</f>
        <v/>
      </c>
      <c r="P4459">
        <f>IF(G4459&gt;=2,"Repeat","One-time")</f>
        <v/>
      </c>
    </row>
    <row r="4460">
      <c r="A4460" t="inlineStr">
        <is>
          <t>C02421</t>
        </is>
      </c>
      <c r="B4460" t="inlineStr">
        <is>
          <t>Sanjay Rao</t>
        </is>
      </c>
      <c r="C4460" t="inlineStr">
        <is>
          <t>West</t>
        </is>
      </c>
      <c r="D4460" t="inlineStr">
        <is>
          <t>Ahmedabad</t>
        </is>
      </c>
      <c r="E4460" t="inlineStr">
        <is>
          <t>No</t>
        </is>
      </c>
      <c r="F4460" t="inlineStr">
        <is>
          <t>At Risk</t>
        </is>
      </c>
      <c r="G4460" t="n">
        <v>3</v>
      </c>
      <c r="H4460" s="24" t="n">
        <v>20210.62</v>
      </c>
      <c r="I4460" s="24" t="n">
        <v>2352.7</v>
      </c>
      <c r="J4460" s="25" t="n">
        <v>45130</v>
      </c>
      <c r="K4460" s="25" t="n">
        <v>45477</v>
      </c>
      <c r="L4460" t="n">
        <v>1</v>
      </c>
      <c r="M4460" t="n">
        <v>3</v>
      </c>
      <c r="N4460" t="n">
        <v>3</v>
      </c>
      <c r="O4460">
        <f>DATE(2026,1,1)-K4460</f>
        <v/>
      </c>
      <c r="P4460">
        <f>IF(G4460&gt;=2,"Repeat","One-time")</f>
        <v/>
      </c>
    </row>
    <row r="4461">
      <c r="A4461" t="inlineStr">
        <is>
          <t>C04143</t>
        </is>
      </c>
      <c r="B4461" t="inlineStr">
        <is>
          <t>Arjun Ghosh</t>
        </is>
      </c>
      <c r="C4461" t="inlineStr">
        <is>
          <t>South</t>
        </is>
      </c>
      <c r="D4461" t="inlineStr">
        <is>
          <t>Hyderabad</t>
        </is>
      </c>
      <c r="E4461" t="inlineStr">
        <is>
          <t>Yes</t>
        </is>
      </c>
      <c r="F4461" t="inlineStr">
        <is>
          <t>At Risk</t>
        </is>
      </c>
      <c r="G4461" t="n">
        <v>3</v>
      </c>
      <c r="H4461" s="24" t="n">
        <v>20207.4</v>
      </c>
      <c r="I4461" s="24" t="n">
        <v>1240.19</v>
      </c>
      <c r="J4461" s="25" t="n">
        <v>45481</v>
      </c>
      <c r="K4461" s="25" t="n">
        <v>45501</v>
      </c>
      <c r="L4461" t="n">
        <v>2</v>
      </c>
      <c r="M4461" t="n">
        <v>3</v>
      </c>
      <c r="N4461" t="n">
        <v>3</v>
      </c>
      <c r="O4461">
        <f>DATE(2026,1,1)-K4461</f>
        <v/>
      </c>
      <c r="P4461">
        <f>IF(G4461&gt;=2,"Repeat","One-time")</f>
        <v/>
      </c>
    </row>
    <row r="4462">
      <c r="A4462" t="inlineStr">
        <is>
          <t>C03903</t>
        </is>
      </c>
      <c r="B4462" t="inlineStr">
        <is>
          <t>Maria Rao</t>
        </is>
      </c>
      <c r="C4462" t="inlineStr">
        <is>
          <t>North</t>
        </is>
      </c>
      <c r="D4462" t="inlineStr">
        <is>
          <t>Jaipur</t>
        </is>
      </c>
      <c r="E4462" t="inlineStr">
        <is>
          <t>No</t>
        </is>
      </c>
      <c r="F4462" t="inlineStr">
        <is>
          <t>Loyal</t>
        </is>
      </c>
      <c r="G4462" t="n">
        <v>6</v>
      </c>
      <c r="H4462" s="24" t="n">
        <v>20206.28</v>
      </c>
      <c r="I4462" s="24" t="n">
        <v>9167.99</v>
      </c>
      <c r="J4462" s="25" t="n">
        <v>45355</v>
      </c>
      <c r="K4462" s="25" t="n">
        <v>45996</v>
      </c>
      <c r="L4462" t="n">
        <v>5</v>
      </c>
      <c r="M4462" t="n">
        <v>4</v>
      </c>
      <c r="N4462" t="n">
        <v>3</v>
      </c>
      <c r="O4462">
        <f>DATE(2026,1,1)-K4462</f>
        <v/>
      </c>
      <c r="P4462">
        <f>IF(G4462&gt;=2,"Repeat","One-time")</f>
        <v/>
      </c>
    </row>
    <row r="4463">
      <c r="A4463" t="inlineStr">
        <is>
          <t>C07157</t>
        </is>
      </c>
      <c r="B4463" t="inlineStr">
        <is>
          <t>Rahul Menon</t>
        </is>
      </c>
      <c r="C4463" t="inlineStr">
        <is>
          <t>West</t>
        </is>
      </c>
      <c r="D4463" t="inlineStr">
        <is>
          <t>Mumbai</t>
        </is>
      </c>
      <c r="E4463" t="inlineStr">
        <is>
          <t>No</t>
        </is>
      </c>
      <c r="F4463" t="inlineStr">
        <is>
          <t>New</t>
        </is>
      </c>
      <c r="G4463" t="n">
        <v>1</v>
      </c>
      <c r="H4463" s="24" t="n">
        <v>20200.98</v>
      </c>
      <c r="I4463" s="24" t="n">
        <v>4223.03</v>
      </c>
      <c r="J4463" s="25" t="n">
        <v>46019</v>
      </c>
      <c r="K4463" s="25" t="n">
        <v>46019</v>
      </c>
      <c r="L4463" t="n">
        <v>5</v>
      </c>
      <c r="M4463" t="n">
        <v>1</v>
      </c>
      <c r="N4463" t="n">
        <v>3</v>
      </c>
      <c r="O4463">
        <f>DATE(2026,1,1)-K4463</f>
        <v/>
      </c>
      <c r="P4463">
        <f>IF(G4463&gt;=2,"Repeat","One-time")</f>
        <v/>
      </c>
    </row>
    <row r="4464">
      <c r="A4464" t="inlineStr">
        <is>
          <t>C10967</t>
        </is>
      </c>
      <c r="B4464" t="inlineStr">
        <is>
          <t>Aarav Mehta</t>
        </is>
      </c>
      <c r="C4464" t="inlineStr">
        <is>
          <t>East</t>
        </is>
      </c>
      <c r="D4464" t="inlineStr">
        <is>
          <t>Guwahati</t>
        </is>
      </c>
      <c r="E4464" t="inlineStr">
        <is>
          <t>Yes</t>
        </is>
      </c>
      <c r="F4464" t="inlineStr">
        <is>
          <t>New</t>
        </is>
      </c>
      <c r="G4464" t="n">
        <v>4</v>
      </c>
      <c r="H4464" s="24" t="n">
        <v>20194.4</v>
      </c>
      <c r="I4464" s="24" t="n">
        <v>2660.67</v>
      </c>
      <c r="J4464" s="25" t="n">
        <v>45939</v>
      </c>
      <c r="K4464" s="25" t="n">
        <v>46014</v>
      </c>
      <c r="L4464" t="n">
        <v>5</v>
      </c>
      <c r="M4464" t="n">
        <v>4</v>
      </c>
      <c r="N4464" t="n">
        <v>3</v>
      </c>
      <c r="O4464">
        <f>DATE(2026,1,1)-K4464</f>
        <v/>
      </c>
      <c r="P4464">
        <f>IF(G4464&gt;=2,"Repeat","One-time")</f>
        <v/>
      </c>
    </row>
    <row r="4465">
      <c r="A4465" t="inlineStr">
        <is>
          <t>C03981</t>
        </is>
      </c>
      <c r="B4465" t="inlineStr">
        <is>
          <t>Pooja Iyer</t>
        </is>
      </c>
      <c r="C4465" t="inlineStr">
        <is>
          <t>West</t>
        </is>
      </c>
      <c r="D4465" t="inlineStr">
        <is>
          <t>Mumbai</t>
        </is>
      </c>
      <c r="E4465" t="inlineStr">
        <is>
          <t>No</t>
        </is>
      </c>
      <c r="F4465" t="inlineStr">
        <is>
          <t>At Risk</t>
        </is>
      </c>
      <c r="G4465" t="n">
        <v>3</v>
      </c>
      <c r="H4465" s="24" t="n">
        <v>20177.24</v>
      </c>
      <c r="I4465" s="24" t="n">
        <v>5600.56</v>
      </c>
      <c r="J4465" s="25" t="n">
        <v>45402</v>
      </c>
      <c r="K4465" s="25" t="n">
        <v>45690</v>
      </c>
      <c r="L4465" t="n">
        <v>2</v>
      </c>
      <c r="M4465" t="n">
        <v>3</v>
      </c>
      <c r="N4465" t="n">
        <v>3</v>
      </c>
      <c r="O4465">
        <f>DATE(2026,1,1)-K4465</f>
        <v/>
      </c>
      <c r="P4465">
        <f>IF(G4465&gt;=2,"Repeat","One-time")</f>
        <v/>
      </c>
    </row>
    <row r="4466">
      <c r="A4466" t="inlineStr">
        <is>
          <t>C01611</t>
        </is>
      </c>
      <c r="B4466" t="inlineStr">
        <is>
          <t>Tanvi Joshi</t>
        </is>
      </c>
      <c r="C4466" t="inlineStr">
        <is>
          <t>North</t>
        </is>
      </c>
      <c r="D4466" t="inlineStr">
        <is>
          <t>Chandigarh</t>
        </is>
      </c>
      <c r="E4466" t="inlineStr">
        <is>
          <t>No</t>
        </is>
      </c>
      <c r="F4466" t="inlineStr">
        <is>
          <t>Loyal</t>
        </is>
      </c>
      <c r="G4466" t="n">
        <v>7</v>
      </c>
      <c r="H4466" s="24" t="n">
        <v>20164.59</v>
      </c>
      <c r="I4466" s="24" t="n">
        <v>4925.3</v>
      </c>
      <c r="J4466" s="25" t="n">
        <v>45045</v>
      </c>
      <c r="K4466" s="25" t="n">
        <v>45912</v>
      </c>
      <c r="L4466" t="n">
        <v>3</v>
      </c>
      <c r="M4466" t="n">
        <v>4</v>
      </c>
      <c r="N4466" t="n">
        <v>3</v>
      </c>
      <c r="O4466">
        <f>DATE(2026,1,1)-K4466</f>
        <v/>
      </c>
      <c r="P4466">
        <f>IF(G4466&gt;=2,"Repeat","One-time")</f>
        <v/>
      </c>
    </row>
    <row r="4467">
      <c r="A4467" t="inlineStr">
        <is>
          <t>C07241</t>
        </is>
      </c>
      <c r="B4467" t="inlineStr">
        <is>
          <t>Vikram Singh</t>
        </is>
      </c>
      <c r="C4467" t="inlineStr">
        <is>
          <t>West</t>
        </is>
      </c>
      <c r="D4467" t="inlineStr">
        <is>
          <t>Surat</t>
        </is>
      </c>
      <c r="E4467" t="inlineStr">
        <is>
          <t>No</t>
        </is>
      </c>
      <c r="F4467" t="inlineStr">
        <is>
          <t>Loyal</t>
        </is>
      </c>
      <c r="G4467" t="n">
        <v>3</v>
      </c>
      <c r="H4467" s="24" t="n">
        <v>20152.23</v>
      </c>
      <c r="I4467" s="24" t="n">
        <v>3300.3</v>
      </c>
      <c r="J4467" s="25" t="n">
        <v>45624</v>
      </c>
      <c r="K4467" s="25" t="n">
        <v>45835</v>
      </c>
      <c r="L4467" t="n">
        <v>3</v>
      </c>
      <c r="M4467" t="n">
        <v>3</v>
      </c>
      <c r="N4467" t="n">
        <v>3</v>
      </c>
      <c r="O4467">
        <f>DATE(2026,1,1)-K4467</f>
        <v/>
      </c>
      <c r="P4467">
        <f>IF(G4467&gt;=2,"Repeat","One-time")</f>
        <v/>
      </c>
    </row>
    <row r="4468">
      <c r="A4468" t="inlineStr">
        <is>
          <t>C01901</t>
        </is>
      </c>
      <c r="B4468" t="inlineStr">
        <is>
          <t>Zoya Mishra</t>
        </is>
      </c>
      <c r="C4468" t="inlineStr">
        <is>
          <t>East</t>
        </is>
      </c>
      <c r="D4468" t="inlineStr">
        <is>
          <t>Patna</t>
        </is>
      </c>
      <c r="E4468" t="inlineStr">
        <is>
          <t>No</t>
        </is>
      </c>
      <c r="F4468" t="inlineStr">
        <is>
          <t>Hibernating</t>
        </is>
      </c>
      <c r="G4468" t="n">
        <v>2</v>
      </c>
      <c r="H4468" s="24" t="n">
        <v>20147.6</v>
      </c>
      <c r="I4468" s="24" t="n">
        <v>2201.18</v>
      </c>
      <c r="J4468" s="25" t="n">
        <v>45061</v>
      </c>
      <c r="K4468" s="25" t="n">
        <v>45162</v>
      </c>
      <c r="L4468" t="n">
        <v>1</v>
      </c>
      <c r="M4468" t="n">
        <v>2</v>
      </c>
      <c r="N4468" t="n">
        <v>3</v>
      </c>
      <c r="O4468">
        <f>DATE(2026,1,1)-K4468</f>
        <v/>
      </c>
      <c r="P4468">
        <f>IF(G4468&gt;=2,"Repeat","One-time")</f>
        <v/>
      </c>
    </row>
    <row r="4469">
      <c r="A4469" t="inlineStr">
        <is>
          <t>C10612</t>
        </is>
      </c>
      <c r="B4469" t="inlineStr">
        <is>
          <t>Divya Menon</t>
        </is>
      </c>
      <c r="C4469" t="inlineStr">
        <is>
          <t>South</t>
        </is>
      </c>
      <c r="D4469" t="inlineStr">
        <is>
          <t>Chennai</t>
        </is>
      </c>
      <c r="E4469" t="inlineStr">
        <is>
          <t>No</t>
        </is>
      </c>
      <c r="F4469" t="inlineStr">
        <is>
          <t>Loyal</t>
        </is>
      </c>
      <c r="G4469" t="n">
        <v>4</v>
      </c>
      <c r="H4469" s="24" t="n">
        <v>20101.27</v>
      </c>
      <c r="I4469" s="24" t="n">
        <v>5985.21</v>
      </c>
      <c r="J4469" s="25" t="n">
        <v>45906</v>
      </c>
      <c r="K4469" s="25" t="n">
        <v>45944</v>
      </c>
      <c r="L4469" t="n">
        <v>4</v>
      </c>
      <c r="M4469" t="n">
        <v>4</v>
      </c>
      <c r="N4469" t="n">
        <v>3</v>
      </c>
      <c r="O4469">
        <f>DATE(2026,1,1)-K4469</f>
        <v/>
      </c>
      <c r="P4469">
        <f>IF(G4469&gt;=2,"Repeat","One-time")</f>
        <v/>
      </c>
    </row>
    <row r="4470">
      <c r="A4470" t="inlineStr">
        <is>
          <t>C05657</t>
        </is>
      </c>
      <c r="B4470" t="inlineStr">
        <is>
          <t>Neha Pillai</t>
        </is>
      </c>
      <c r="C4470" t="inlineStr">
        <is>
          <t>Central</t>
        </is>
      </c>
      <c r="D4470" t="inlineStr">
        <is>
          <t>Indore</t>
        </is>
      </c>
      <c r="E4470" t="inlineStr">
        <is>
          <t>No</t>
        </is>
      </c>
      <c r="F4470" t="inlineStr">
        <is>
          <t>Occasional</t>
        </is>
      </c>
      <c r="G4470" t="n">
        <v>2</v>
      </c>
      <c r="H4470" s="24" t="n">
        <v>20095.26</v>
      </c>
      <c r="I4470" s="24" t="n">
        <v>4505.79</v>
      </c>
      <c r="J4470" s="25" t="n">
        <v>45696</v>
      </c>
      <c r="K4470" s="25" t="n">
        <v>45786</v>
      </c>
      <c r="L4470" t="n">
        <v>3</v>
      </c>
      <c r="M4470" t="n">
        <v>2</v>
      </c>
      <c r="N4470" t="n">
        <v>3</v>
      </c>
      <c r="O4470">
        <f>DATE(2026,1,1)-K4470</f>
        <v/>
      </c>
      <c r="P4470">
        <f>IF(G4470&gt;=2,"Repeat","One-time")</f>
        <v/>
      </c>
    </row>
    <row r="4471">
      <c r="A4471" t="inlineStr">
        <is>
          <t>C01996</t>
        </is>
      </c>
      <c r="B4471" t="inlineStr">
        <is>
          <t>Vivaan Chopra</t>
        </is>
      </c>
      <c r="C4471" t="inlineStr">
        <is>
          <t>North</t>
        </is>
      </c>
      <c r="D4471" t="inlineStr">
        <is>
          <t>Chandigarh</t>
        </is>
      </c>
      <c r="E4471" t="inlineStr">
        <is>
          <t>No</t>
        </is>
      </c>
      <c r="F4471" t="inlineStr">
        <is>
          <t>At Risk</t>
        </is>
      </c>
      <c r="G4471" t="n">
        <v>3</v>
      </c>
      <c r="H4471" s="24" t="n">
        <v>20092.9</v>
      </c>
      <c r="I4471" s="24" t="n">
        <v>4354.36</v>
      </c>
      <c r="J4471" s="25" t="n">
        <v>45085</v>
      </c>
      <c r="K4471" s="25" t="n">
        <v>45274</v>
      </c>
      <c r="L4471" t="n">
        <v>1</v>
      </c>
      <c r="M4471" t="n">
        <v>3</v>
      </c>
      <c r="N4471" t="n">
        <v>3</v>
      </c>
      <c r="O4471">
        <f>DATE(2026,1,1)-K4471</f>
        <v/>
      </c>
      <c r="P4471">
        <f>IF(G4471&gt;=2,"Repeat","One-time")</f>
        <v/>
      </c>
    </row>
    <row r="4472">
      <c r="A4472" t="inlineStr">
        <is>
          <t>C09396</t>
        </is>
      </c>
      <c r="B4472" t="inlineStr">
        <is>
          <t>Deepak Ghosh</t>
        </is>
      </c>
      <c r="C4472" t="inlineStr">
        <is>
          <t>South</t>
        </is>
      </c>
      <c r="D4472" t="inlineStr">
        <is>
          <t>Coimbatore</t>
        </is>
      </c>
      <c r="E4472" t="inlineStr">
        <is>
          <t>No</t>
        </is>
      </c>
      <c r="F4472" t="inlineStr">
        <is>
          <t>Loyal</t>
        </is>
      </c>
      <c r="G4472" t="n">
        <v>4</v>
      </c>
      <c r="H4472" s="24" t="n">
        <v>20092.82</v>
      </c>
      <c r="I4472" s="24" t="n">
        <v>2989.78</v>
      </c>
      <c r="J4472" s="25" t="n">
        <v>45853</v>
      </c>
      <c r="K4472" s="25" t="n">
        <v>45955</v>
      </c>
      <c r="L4472" t="n">
        <v>4</v>
      </c>
      <c r="M4472" t="n">
        <v>4</v>
      </c>
      <c r="N4472" t="n">
        <v>3</v>
      </c>
      <c r="O4472">
        <f>DATE(2026,1,1)-K4472</f>
        <v/>
      </c>
      <c r="P4472">
        <f>IF(G4472&gt;=2,"Repeat","One-time")</f>
        <v/>
      </c>
    </row>
    <row r="4473">
      <c r="A4473" t="inlineStr">
        <is>
          <t>C10344</t>
        </is>
      </c>
      <c r="B4473" t="inlineStr">
        <is>
          <t>Maria Mishra</t>
        </is>
      </c>
      <c r="C4473" t="inlineStr">
        <is>
          <t>South</t>
        </is>
      </c>
      <c r="D4473" t="inlineStr">
        <is>
          <t>Bengaluru</t>
        </is>
      </c>
      <c r="E4473" t="inlineStr">
        <is>
          <t>No</t>
        </is>
      </c>
      <c r="F4473" t="inlineStr">
        <is>
          <t>New</t>
        </is>
      </c>
      <c r="G4473" t="n">
        <v>1</v>
      </c>
      <c r="H4473" s="24" t="n">
        <v>20090.83</v>
      </c>
      <c r="I4473" s="24" t="n">
        <v>1572.77</v>
      </c>
      <c r="J4473" s="25" t="n">
        <v>46011</v>
      </c>
      <c r="K4473" s="25" t="n">
        <v>46011</v>
      </c>
      <c r="L4473" t="n">
        <v>5</v>
      </c>
      <c r="M4473" t="n">
        <v>2</v>
      </c>
      <c r="N4473" t="n">
        <v>3</v>
      </c>
      <c r="O4473">
        <f>DATE(2026,1,1)-K4473</f>
        <v/>
      </c>
      <c r="P4473">
        <f>IF(G4473&gt;=2,"Repeat","One-time")</f>
        <v/>
      </c>
    </row>
    <row r="4474">
      <c r="A4474" t="inlineStr">
        <is>
          <t>C06355</t>
        </is>
      </c>
      <c r="B4474" t="inlineStr">
        <is>
          <t>Kavya Das</t>
        </is>
      </c>
      <c r="C4474" t="inlineStr">
        <is>
          <t>South</t>
        </is>
      </c>
      <c r="D4474" t="inlineStr">
        <is>
          <t>Bengaluru</t>
        </is>
      </c>
      <c r="E4474" t="inlineStr">
        <is>
          <t>No</t>
        </is>
      </c>
      <c r="F4474" t="inlineStr">
        <is>
          <t>Loyal</t>
        </is>
      </c>
      <c r="G4474" t="n">
        <v>5</v>
      </c>
      <c r="H4474" s="24" t="n">
        <v>20090.21</v>
      </c>
      <c r="I4474" s="24" t="n">
        <v>4751.35</v>
      </c>
      <c r="J4474" s="25" t="n">
        <v>45646</v>
      </c>
      <c r="K4474" s="25" t="n">
        <v>45979</v>
      </c>
      <c r="L4474" t="n">
        <v>4</v>
      </c>
      <c r="M4474" t="n">
        <v>4</v>
      </c>
      <c r="N4474" t="n">
        <v>3</v>
      </c>
      <c r="O4474">
        <f>DATE(2026,1,1)-K4474</f>
        <v/>
      </c>
      <c r="P4474">
        <f>IF(G4474&gt;=2,"Repeat","One-time")</f>
        <v/>
      </c>
    </row>
    <row r="4475">
      <c r="A4475" t="inlineStr">
        <is>
          <t>C00178</t>
        </is>
      </c>
      <c r="B4475" t="inlineStr">
        <is>
          <t>Kavya Pillai</t>
        </is>
      </c>
      <c r="C4475" t="inlineStr">
        <is>
          <t>South</t>
        </is>
      </c>
      <c r="D4475" t="inlineStr">
        <is>
          <t>Chennai</t>
        </is>
      </c>
      <c r="E4475" t="inlineStr">
        <is>
          <t>Yes</t>
        </is>
      </c>
      <c r="F4475" t="inlineStr">
        <is>
          <t>At Risk</t>
        </is>
      </c>
      <c r="G4475" t="n">
        <v>3</v>
      </c>
      <c r="H4475" s="24" t="n">
        <v>20088.54</v>
      </c>
      <c r="I4475" s="24" t="n">
        <v>5168.17</v>
      </c>
      <c r="J4475" s="25" t="n">
        <v>44939</v>
      </c>
      <c r="K4475" s="25" t="n">
        <v>45445</v>
      </c>
      <c r="L4475" t="n">
        <v>1</v>
      </c>
      <c r="M4475" t="n">
        <v>3</v>
      </c>
      <c r="N4475" t="n">
        <v>3</v>
      </c>
      <c r="O4475">
        <f>DATE(2026,1,1)-K4475</f>
        <v/>
      </c>
      <c r="P4475">
        <f>IF(G4475&gt;=2,"Repeat","One-time")</f>
        <v/>
      </c>
    </row>
    <row r="4476">
      <c r="A4476" t="inlineStr">
        <is>
          <t>C10780</t>
        </is>
      </c>
      <c r="B4476" t="inlineStr">
        <is>
          <t>Sanjay Bose</t>
        </is>
      </c>
      <c r="C4476" t="inlineStr">
        <is>
          <t>South</t>
        </is>
      </c>
      <c r="D4476" t="inlineStr">
        <is>
          <t>Chennai</t>
        </is>
      </c>
      <c r="E4476" t="inlineStr">
        <is>
          <t>No</t>
        </is>
      </c>
      <c r="F4476" t="inlineStr">
        <is>
          <t>New</t>
        </is>
      </c>
      <c r="G4476" t="n">
        <v>1</v>
      </c>
      <c r="H4476" s="24" t="n">
        <v>20086.29</v>
      </c>
      <c r="I4476" s="24" t="n">
        <v>6920.77</v>
      </c>
      <c r="J4476" s="25" t="n">
        <v>45947</v>
      </c>
      <c r="K4476" s="25" t="n">
        <v>45947</v>
      </c>
      <c r="L4476" t="n">
        <v>4</v>
      </c>
      <c r="M4476" t="n">
        <v>2</v>
      </c>
      <c r="N4476" t="n">
        <v>3</v>
      </c>
      <c r="O4476">
        <f>DATE(2026,1,1)-K4476</f>
        <v/>
      </c>
      <c r="P4476">
        <f>IF(G4476&gt;=2,"Repeat","One-time")</f>
        <v/>
      </c>
    </row>
    <row r="4477">
      <c r="A4477" t="inlineStr">
        <is>
          <t>C00142</t>
        </is>
      </c>
      <c r="B4477" t="inlineStr">
        <is>
          <t>Lakshmi Iyer</t>
        </is>
      </c>
      <c r="C4477" t="inlineStr">
        <is>
          <t>North</t>
        </is>
      </c>
      <c r="D4477" t="inlineStr">
        <is>
          <t>Delhi</t>
        </is>
      </c>
      <c r="E4477" t="inlineStr">
        <is>
          <t>No</t>
        </is>
      </c>
      <c r="F4477" t="inlineStr">
        <is>
          <t>Hibernating</t>
        </is>
      </c>
      <c r="G4477" t="n">
        <v>2</v>
      </c>
      <c r="H4477" s="24" t="n">
        <v>20085.85</v>
      </c>
      <c r="I4477" s="24" t="n">
        <v>2795.87</v>
      </c>
      <c r="J4477" s="25" t="n">
        <v>44952</v>
      </c>
      <c r="K4477" s="25" t="n">
        <v>44993</v>
      </c>
      <c r="L4477" t="n">
        <v>1</v>
      </c>
      <c r="M4477" t="n">
        <v>2</v>
      </c>
      <c r="N4477" t="n">
        <v>3</v>
      </c>
      <c r="O4477">
        <f>DATE(2026,1,1)-K4477</f>
        <v/>
      </c>
      <c r="P4477">
        <f>IF(G4477&gt;=2,"Repeat","One-time")</f>
        <v/>
      </c>
    </row>
    <row r="4478">
      <c r="A4478" t="inlineStr">
        <is>
          <t>C10596</t>
        </is>
      </c>
      <c r="B4478" t="inlineStr">
        <is>
          <t>Sanjay Agarwal</t>
        </is>
      </c>
      <c r="C4478" t="inlineStr">
        <is>
          <t>North</t>
        </is>
      </c>
      <c r="D4478" t="inlineStr">
        <is>
          <t>Gurugram</t>
        </is>
      </c>
      <c r="E4478" t="inlineStr">
        <is>
          <t>No</t>
        </is>
      </c>
      <c r="F4478" t="inlineStr">
        <is>
          <t>New</t>
        </is>
      </c>
      <c r="G4478" t="n">
        <v>3</v>
      </c>
      <c r="H4478" s="24" t="n">
        <v>20081.32</v>
      </c>
      <c r="I4478" s="24" t="n">
        <v>441.05</v>
      </c>
      <c r="J4478" s="25" t="n">
        <v>45941</v>
      </c>
      <c r="K4478" s="25" t="n">
        <v>45988</v>
      </c>
      <c r="L4478" t="n">
        <v>5</v>
      </c>
      <c r="M4478" t="n">
        <v>3</v>
      </c>
      <c r="N4478" t="n">
        <v>3</v>
      </c>
      <c r="O4478">
        <f>DATE(2026,1,1)-K4478</f>
        <v/>
      </c>
      <c r="P4478">
        <f>IF(G4478&gt;=2,"Repeat","One-time")</f>
        <v/>
      </c>
    </row>
    <row r="4479">
      <c r="A4479" t="inlineStr">
        <is>
          <t>C06116</t>
        </is>
      </c>
      <c r="B4479" t="inlineStr">
        <is>
          <t>Arjun Iyer</t>
        </is>
      </c>
      <c r="C4479" t="inlineStr">
        <is>
          <t>East</t>
        </is>
      </c>
      <c r="D4479" t="inlineStr">
        <is>
          <t>Patna</t>
        </is>
      </c>
      <c r="E4479" t="inlineStr">
        <is>
          <t>No</t>
        </is>
      </c>
      <c r="F4479" t="inlineStr">
        <is>
          <t>Occasional</t>
        </is>
      </c>
      <c r="G4479" t="n">
        <v>2</v>
      </c>
      <c r="H4479" s="24" t="n">
        <v>20077.91</v>
      </c>
      <c r="I4479" s="24" t="n">
        <v>3584.27</v>
      </c>
      <c r="J4479" s="25" t="n">
        <v>45565</v>
      </c>
      <c r="K4479" s="25" t="n">
        <v>45597</v>
      </c>
      <c r="L4479" t="n">
        <v>2</v>
      </c>
      <c r="M4479" t="n">
        <v>2</v>
      </c>
      <c r="N4479" t="n">
        <v>3</v>
      </c>
      <c r="O4479">
        <f>DATE(2026,1,1)-K4479</f>
        <v/>
      </c>
      <c r="P4479">
        <f>IF(G4479&gt;=2,"Repeat","One-time")</f>
        <v/>
      </c>
    </row>
    <row r="4480">
      <c r="A4480" t="inlineStr">
        <is>
          <t>C09495</t>
        </is>
      </c>
      <c r="B4480" t="inlineStr">
        <is>
          <t>Joseph Mishra</t>
        </is>
      </c>
      <c r="C4480" t="inlineStr">
        <is>
          <t>North</t>
        </is>
      </c>
      <c r="D4480" t="inlineStr">
        <is>
          <t>Gurugram</t>
        </is>
      </c>
      <c r="E4480" t="inlineStr">
        <is>
          <t>Yes</t>
        </is>
      </c>
      <c r="F4480" t="inlineStr">
        <is>
          <t>Loyal</t>
        </is>
      </c>
      <c r="G4480" t="n">
        <v>8</v>
      </c>
      <c r="H4480" s="24" t="n">
        <v>20077.52</v>
      </c>
      <c r="I4480" s="24" t="n">
        <v>5995.94</v>
      </c>
      <c r="J4480" s="25" t="n">
        <v>45914</v>
      </c>
      <c r="K4480" s="25" t="n">
        <v>46020</v>
      </c>
      <c r="L4480" t="n">
        <v>5</v>
      </c>
      <c r="M4480" t="n">
        <v>5</v>
      </c>
      <c r="N4480" t="n">
        <v>3</v>
      </c>
      <c r="O4480">
        <f>DATE(2026,1,1)-K4480</f>
        <v/>
      </c>
      <c r="P4480">
        <f>IF(G4480&gt;=2,"Repeat","One-time")</f>
        <v/>
      </c>
    </row>
    <row r="4481">
      <c r="A4481" t="inlineStr">
        <is>
          <t>C03485</t>
        </is>
      </c>
      <c r="B4481" t="inlineStr">
        <is>
          <t>Swati Chopra</t>
        </is>
      </c>
      <c r="C4481" t="inlineStr">
        <is>
          <t>North</t>
        </is>
      </c>
      <c r="D4481" t="inlineStr">
        <is>
          <t>Lucknow</t>
        </is>
      </c>
      <c r="E4481" t="inlineStr">
        <is>
          <t>No</t>
        </is>
      </c>
      <c r="F4481" t="inlineStr">
        <is>
          <t>At Risk</t>
        </is>
      </c>
      <c r="G4481" t="n">
        <v>3</v>
      </c>
      <c r="H4481" s="24" t="n">
        <v>20067.89</v>
      </c>
      <c r="I4481" s="24" t="n">
        <v>4274.3</v>
      </c>
      <c r="J4481" s="25" t="n">
        <v>45249</v>
      </c>
      <c r="K4481" s="25" t="n">
        <v>45457</v>
      </c>
      <c r="L4481" t="n">
        <v>1</v>
      </c>
      <c r="M4481" t="n">
        <v>3</v>
      </c>
      <c r="N4481" t="n">
        <v>3</v>
      </c>
      <c r="O4481">
        <f>DATE(2026,1,1)-K4481</f>
        <v/>
      </c>
      <c r="P4481">
        <f>IF(G4481&gt;=2,"Repeat","One-time")</f>
        <v/>
      </c>
    </row>
    <row r="4482">
      <c r="A4482" t="inlineStr">
        <is>
          <t>C09289</t>
        </is>
      </c>
      <c r="B4482" t="inlineStr">
        <is>
          <t>Nikhil Singh</t>
        </is>
      </c>
      <c r="C4482" t="inlineStr">
        <is>
          <t>West</t>
        </is>
      </c>
      <c r="D4482" t="inlineStr">
        <is>
          <t>Mumbai</t>
        </is>
      </c>
      <c r="E4482" t="inlineStr">
        <is>
          <t>Yes</t>
        </is>
      </c>
      <c r="F4482" t="inlineStr">
        <is>
          <t>Loyal</t>
        </is>
      </c>
      <c r="G4482" t="n">
        <v>3</v>
      </c>
      <c r="H4482" s="24" t="n">
        <v>20059.18</v>
      </c>
      <c r="I4482" s="24" t="n">
        <v>4868.4</v>
      </c>
      <c r="J4482" s="25" t="n">
        <v>45868</v>
      </c>
      <c r="K4482" s="25" t="n">
        <v>45945</v>
      </c>
      <c r="L4482" t="n">
        <v>4</v>
      </c>
      <c r="M4482" t="n">
        <v>3</v>
      </c>
      <c r="N4482" t="n">
        <v>3</v>
      </c>
      <c r="O4482">
        <f>DATE(2026,1,1)-K4482</f>
        <v/>
      </c>
      <c r="P4482">
        <f>IF(G4482&gt;=2,"Repeat","One-time")</f>
        <v/>
      </c>
    </row>
    <row r="4483">
      <c r="A4483" t="inlineStr">
        <is>
          <t>C03901</t>
        </is>
      </c>
      <c r="B4483" t="inlineStr">
        <is>
          <t>Neha Prasad</t>
        </is>
      </c>
      <c r="C4483" t="inlineStr">
        <is>
          <t>East</t>
        </is>
      </c>
      <c r="D4483" t="inlineStr">
        <is>
          <t>Bhubaneswar</t>
        </is>
      </c>
      <c r="E4483" t="inlineStr">
        <is>
          <t>No</t>
        </is>
      </c>
      <c r="F4483" t="inlineStr">
        <is>
          <t>Hibernating</t>
        </is>
      </c>
      <c r="G4483" t="n">
        <v>2</v>
      </c>
      <c r="H4483" s="24" t="n">
        <v>20007.58</v>
      </c>
      <c r="I4483" s="24" t="n">
        <v>1229.34</v>
      </c>
      <c r="J4483" s="25" t="n">
        <v>45342</v>
      </c>
      <c r="K4483" s="25" t="n">
        <v>45397</v>
      </c>
      <c r="L4483" t="n">
        <v>1</v>
      </c>
      <c r="M4483" t="n">
        <v>2</v>
      </c>
      <c r="N4483" t="n">
        <v>3</v>
      </c>
      <c r="O4483">
        <f>DATE(2026,1,1)-K4483</f>
        <v/>
      </c>
      <c r="P4483">
        <f>IF(G4483&gt;=2,"Repeat","One-time")</f>
        <v/>
      </c>
    </row>
    <row r="4484">
      <c r="A4484" t="inlineStr">
        <is>
          <t>C07638</t>
        </is>
      </c>
      <c r="B4484" t="inlineStr">
        <is>
          <t>Sneha Shah</t>
        </is>
      </c>
      <c r="C4484" t="inlineStr">
        <is>
          <t>East</t>
        </is>
      </c>
      <c r="D4484" t="inlineStr">
        <is>
          <t>Kolkata</t>
        </is>
      </c>
      <c r="E4484" t="inlineStr">
        <is>
          <t>No</t>
        </is>
      </c>
      <c r="F4484" t="inlineStr">
        <is>
          <t>Occasional</t>
        </is>
      </c>
      <c r="G4484" t="n">
        <v>2</v>
      </c>
      <c r="H4484" s="24" t="n">
        <v>19999.62</v>
      </c>
      <c r="I4484" s="24" t="n">
        <v>2355.88</v>
      </c>
      <c r="J4484" s="25" t="n">
        <v>45654</v>
      </c>
      <c r="K4484" s="25" t="n">
        <v>45883</v>
      </c>
      <c r="L4484" t="n">
        <v>3</v>
      </c>
      <c r="M4484" t="n">
        <v>2</v>
      </c>
      <c r="N4484" t="n">
        <v>3</v>
      </c>
      <c r="O4484">
        <f>DATE(2026,1,1)-K4484</f>
        <v/>
      </c>
      <c r="P4484">
        <f>IF(G4484&gt;=2,"Repeat","One-time")</f>
        <v/>
      </c>
    </row>
    <row r="4485">
      <c r="A4485" t="inlineStr">
        <is>
          <t>C04172</t>
        </is>
      </c>
      <c r="B4485" t="inlineStr">
        <is>
          <t>Amit Menon</t>
        </is>
      </c>
      <c r="C4485" t="inlineStr">
        <is>
          <t>South</t>
        </is>
      </c>
      <c r="D4485" t="inlineStr">
        <is>
          <t>Hyderabad</t>
        </is>
      </c>
      <c r="E4485" t="inlineStr">
        <is>
          <t>No</t>
        </is>
      </c>
      <c r="F4485" t="inlineStr">
        <is>
          <t>Hibernating</t>
        </is>
      </c>
      <c r="G4485" t="n">
        <v>2</v>
      </c>
      <c r="H4485" s="24" t="n">
        <v>19994.42</v>
      </c>
      <c r="I4485" s="24" t="n">
        <v>1701.2</v>
      </c>
      <c r="J4485" s="25" t="n">
        <v>45430</v>
      </c>
      <c r="K4485" s="25" t="n">
        <v>45485</v>
      </c>
      <c r="L4485" t="n">
        <v>1</v>
      </c>
      <c r="M4485" t="n">
        <v>2</v>
      </c>
      <c r="N4485" t="n">
        <v>3</v>
      </c>
      <c r="O4485">
        <f>DATE(2026,1,1)-K4485</f>
        <v/>
      </c>
      <c r="P4485">
        <f>IF(G4485&gt;=2,"Repeat","One-time")</f>
        <v/>
      </c>
    </row>
    <row r="4486">
      <c r="A4486" t="inlineStr">
        <is>
          <t>C04564</t>
        </is>
      </c>
      <c r="B4486" t="inlineStr">
        <is>
          <t>Aditya Menon</t>
        </is>
      </c>
      <c r="C4486" t="inlineStr">
        <is>
          <t>West</t>
        </is>
      </c>
      <c r="D4486" t="inlineStr">
        <is>
          <t>Ahmedabad</t>
        </is>
      </c>
      <c r="E4486" t="inlineStr">
        <is>
          <t>No</t>
        </is>
      </c>
      <c r="F4486" t="inlineStr">
        <is>
          <t>At Risk</t>
        </is>
      </c>
      <c r="G4486" t="n">
        <v>6</v>
      </c>
      <c r="H4486" s="24" t="n">
        <v>19980.55</v>
      </c>
      <c r="I4486" s="24" t="n">
        <v>7359.04</v>
      </c>
      <c r="J4486" s="25" t="n">
        <v>45423</v>
      </c>
      <c r="K4486" s="25" t="n">
        <v>45743</v>
      </c>
      <c r="L4486" t="n">
        <v>2</v>
      </c>
      <c r="M4486" t="n">
        <v>4</v>
      </c>
      <c r="N4486" t="n">
        <v>3</v>
      </c>
      <c r="O4486">
        <f>DATE(2026,1,1)-K4486</f>
        <v/>
      </c>
      <c r="P4486">
        <f>IF(G4486&gt;=2,"Repeat","One-time")</f>
        <v/>
      </c>
    </row>
    <row r="4487">
      <c r="A4487" t="inlineStr">
        <is>
          <t>C07359</t>
        </is>
      </c>
      <c r="B4487" t="inlineStr">
        <is>
          <t>Neha Gupta</t>
        </is>
      </c>
      <c r="C4487" t="inlineStr">
        <is>
          <t>North</t>
        </is>
      </c>
      <c r="D4487" t="inlineStr">
        <is>
          <t>Delhi</t>
        </is>
      </c>
      <c r="E4487" t="inlineStr">
        <is>
          <t>Yes</t>
        </is>
      </c>
      <c r="F4487" t="inlineStr">
        <is>
          <t>Loyal</t>
        </is>
      </c>
      <c r="G4487" t="n">
        <v>3</v>
      </c>
      <c r="H4487" s="24" t="n">
        <v>19974.38</v>
      </c>
      <c r="I4487" s="24" t="n">
        <v>2088.69</v>
      </c>
      <c r="J4487" s="25" t="n">
        <v>45698</v>
      </c>
      <c r="K4487" s="25" t="n">
        <v>45975</v>
      </c>
      <c r="L4487" t="n">
        <v>4</v>
      </c>
      <c r="M4487" t="n">
        <v>3</v>
      </c>
      <c r="N4487" t="n">
        <v>3</v>
      </c>
      <c r="O4487">
        <f>DATE(2026,1,1)-K4487</f>
        <v/>
      </c>
      <c r="P4487">
        <f>IF(G4487&gt;=2,"Repeat","One-time")</f>
        <v/>
      </c>
    </row>
    <row r="4488">
      <c r="A4488" t="inlineStr">
        <is>
          <t>C03099</t>
        </is>
      </c>
      <c r="B4488" t="inlineStr">
        <is>
          <t>Joseph Joshi</t>
        </is>
      </c>
      <c r="C4488" t="inlineStr">
        <is>
          <t>East</t>
        </is>
      </c>
      <c r="D4488" t="inlineStr">
        <is>
          <t>Jamshedpur</t>
        </is>
      </c>
      <c r="E4488" t="inlineStr">
        <is>
          <t>No</t>
        </is>
      </c>
      <c r="F4488" t="inlineStr">
        <is>
          <t>Hibernating</t>
        </is>
      </c>
      <c r="G4488" t="n">
        <v>2</v>
      </c>
      <c r="H4488" s="24" t="n">
        <v>19953.8</v>
      </c>
      <c r="I4488" s="24" t="n">
        <v>-863.72</v>
      </c>
      <c r="J4488" s="25" t="n">
        <v>45220</v>
      </c>
      <c r="K4488" s="25" t="n">
        <v>45257</v>
      </c>
      <c r="L4488" t="n">
        <v>1</v>
      </c>
      <c r="M4488" t="n">
        <v>2</v>
      </c>
      <c r="N4488" t="n">
        <v>3</v>
      </c>
      <c r="O4488">
        <f>DATE(2026,1,1)-K4488</f>
        <v/>
      </c>
      <c r="P4488">
        <f>IF(G4488&gt;=2,"Repeat","One-time")</f>
        <v/>
      </c>
    </row>
    <row r="4489">
      <c r="A4489" t="inlineStr">
        <is>
          <t>C04033</t>
        </is>
      </c>
      <c r="B4489" t="inlineStr">
        <is>
          <t>Isha Shah</t>
        </is>
      </c>
      <c r="C4489" t="inlineStr">
        <is>
          <t>East</t>
        </is>
      </c>
      <c r="D4489" t="inlineStr">
        <is>
          <t>Kolkata</t>
        </is>
      </c>
      <c r="E4489" t="inlineStr">
        <is>
          <t>No</t>
        </is>
      </c>
      <c r="F4489" t="inlineStr">
        <is>
          <t>At Risk</t>
        </is>
      </c>
      <c r="G4489" t="n">
        <v>7</v>
      </c>
      <c r="H4489" s="24" t="n">
        <v>19950.25</v>
      </c>
      <c r="I4489" s="24" t="n">
        <v>4392.06</v>
      </c>
      <c r="J4489" s="25" t="n">
        <v>45333</v>
      </c>
      <c r="K4489" s="25" t="n">
        <v>45566</v>
      </c>
      <c r="L4489" t="n">
        <v>2</v>
      </c>
      <c r="M4489" t="n">
        <v>4</v>
      </c>
      <c r="N4489" t="n">
        <v>3</v>
      </c>
      <c r="O4489">
        <f>DATE(2026,1,1)-K4489</f>
        <v/>
      </c>
      <c r="P4489">
        <f>IF(G4489&gt;=2,"Repeat","One-time")</f>
        <v/>
      </c>
    </row>
    <row r="4490">
      <c r="A4490" t="inlineStr">
        <is>
          <t>C11701</t>
        </is>
      </c>
      <c r="B4490" t="inlineStr">
        <is>
          <t>Ananya Verma</t>
        </is>
      </c>
      <c r="C4490" t="inlineStr">
        <is>
          <t>South</t>
        </is>
      </c>
      <c r="D4490" t="inlineStr">
        <is>
          <t>Bengaluru</t>
        </is>
      </c>
      <c r="E4490" t="inlineStr">
        <is>
          <t>Yes</t>
        </is>
      </c>
      <c r="F4490" t="inlineStr">
        <is>
          <t>New</t>
        </is>
      </c>
      <c r="G4490" t="n">
        <v>1</v>
      </c>
      <c r="H4490" s="24" t="n">
        <v>19932.53</v>
      </c>
      <c r="I4490" s="24" t="n">
        <v>901.13</v>
      </c>
      <c r="J4490" s="25" t="n">
        <v>46013</v>
      </c>
      <c r="K4490" s="25" t="n">
        <v>46013</v>
      </c>
      <c r="L4490" t="n">
        <v>5</v>
      </c>
      <c r="M4490" t="n">
        <v>2</v>
      </c>
      <c r="N4490" t="n">
        <v>3</v>
      </c>
      <c r="O4490">
        <f>DATE(2026,1,1)-K4490</f>
        <v/>
      </c>
      <c r="P4490">
        <f>IF(G4490&gt;=2,"Repeat","One-time")</f>
        <v/>
      </c>
    </row>
    <row r="4491">
      <c r="A4491" t="inlineStr">
        <is>
          <t>C07858</t>
        </is>
      </c>
      <c r="B4491" t="inlineStr">
        <is>
          <t>Ayesha Chopra</t>
        </is>
      </c>
      <c r="C4491" t="inlineStr">
        <is>
          <t>East</t>
        </is>
      </c>
      <c r="D4491" t="inlineStr">
        <is>
          <t>Kolkata</t>
        </is>
      </c>
      <c r="E4491" t="inlineStr">
        <is>
          <t>Yes</t>
        </is>
      </c>
      <c r="F4491" t="inlineStr">
        <is>
          <t>Loyal</t>
        </is>
      </c>
      <c r="G4491" t="n">
        <v>4</v>
      </c>
      <c r="H4491" s="24" t="n">
        <v>19932.04</v>
      </c>
      <c r="I4491" s="24" t="n">
        <v>3070.16</v>
      </c>
      <c r="J4491" s="25" t="n">
        <v>45717</v>
      </c>
      <c r="K4491" s="25" t="n">
        <v>45766</v>
      </c>
      <c r="L4491" t="n">
        <v>3</v>
      </c>
      <c r="M4491" t="n">
        <v>4</v>
      </c>
      <c r="N4491" t="n">
        <v>3</v>
      </c>
      <c r="O4491">
        <f>DATE(2026,1,1)-K4491</f>
        <v/>
      </c>
      <c r="P4491">
        <f>IF(G4491&gt;=2,"Repeat","One-time")</f>
        <v/>
      </c>
    </row>
    <row r="4492">
      <c r="A4492" t="inlineStr">
        <is>
          <t>C09881</t>
        </is>
      </c>
      <c r="B4492" t="inlineStr">
        <is>
          <t>Varun Sinha</t>
        </is>
      </c>
      <c r="C4492" t="inlineStr">
        <is>
          <t>North</t>
        </is>
      </c>
      <c r="D4492" t="inlineStr">
        <is>
          <t>Gurugram</t>
        </is>
      </c>
      <c r="E4492" t="inlineStr">
        <is>
          <t>No</t>
        </is>
      </c>
      <c r="F4492" t="inlineStr">
        <is>
          <t>Occasional</t>
        </is>
      </c>
      <c r="G4492" t="n">
        <v>1</v>
      </c>
      <c r="H4492" s="24" t="n">
        <v>19925.77</v>
      </c>
      <c r="I4492" s="24" t="n">
        <v>-781.8099999999999</v>
      </c>
      <c r="J4492" s="25" t="n">
        <v>45878</v>
      </c>
      <c r="K4492" s="25" t="n">
        <v>45878</v>
      </c>
      <c r="L4492" t="n">
        <v>3</v>
      </c>
      <c r="M4492" t="n">
        <v>1</v>
      </c>
      <c r="N4492" t="n">
        <v>3</v>
      </c>
      <c r="O4492">
        <f>DATE(2026,1,1)-K4492</f>
        <v/>
      </c>
      <c r="P4492">
        <f>IF(G4492&gt;=2,"Repeat","One-time")</f>
        <v/>
      </c>
    </row>
    <row r="4493">
      <c r="A4493" t="inlineStr">
        <is>
          <t>C03436</t>
        </is>
      </c>
      <c r="B4493" t="inlineStr">
        <is>
          <t>Harpreet Shah</t>
        </is>
      </c>
      <c r="C4493" t="inlineStr">
        <is>
          <t>West</t>
        </is>
      </c>
      <c r="D4493" t="inlineStr">
        <is>
          <t>Pune</t>
        </is>
      </c>
      <c r="E4493" t="inlineStr">
        <is>
          <t>No</t>
        </is>
      </c>
      <c r="F4493" t="inlineStr">
        <is>
          <t>Loyal</t>
        </is>
      </c>
      <c r="G4493" t="n">
        <v>3</v>
      </c>
      <c r="H4493" s="24" t="n">
        <v>19924.16</v>
      </c>
      <c r="I4493" s="24" t="n">
        <v>5408.25</v>
      </c>
      <c r="J4493" s="25" t="n">
        <v>45737</v>
      </c>
      <c r="K4493" s="25" t="n">
        <v>45927</v>
      </c>
      <c r="L4493" t="n">
        <v>4</v>
      </c>
      <c r="M4493" t="n">
        <v>3</v>
      </c>
      <c r="N4493" t="n">
        <v>3</v>
      </c>
      <c r="O4493">
        <f>DATE(2026,1,1)-K4493</f>
        <v/>
      </c>
      <c r="P4493">
        <f>IF(G4493&gt;=2,"Repeat","One-time")</f>
        <v/>
      </c>
    </row>
    <row r="4494">
      <c r="A4494" t="inlineStr">
        <is>
          <t>C01510</t>
        </is>
      </c>
      <c r="B4494" t="inlineStr">
        <is>
          <t>Rohan Iyer</t>
        </is>
      </c>
      <c r="C4494" t="inlineStr">
        <is>
          <t>South</t>
        </is>
      </c>
      <c r="D4494" t="inlineStr">
        <is>
          <t>Chennai</t>
        </is>
      </c>
      <c r="E4494" t="inlineStr">
        <is>
          <t>Yes</t>
        </is>
      </c>
      <c r="F4494" t="inlineStr">
        <is>
          <t>At Risk</t>
        </is>
      </c>
      <c r="G4494" t="n">
        <v>4</v>
      </c>
      <c r="H4494" s="24" t="n">
        <v>19906.75</v>
      </c>
      <c r="I4494" s="24" t="n">
        <v>4806.28</v>
      </c>
      <c r="J4494" s="25" t="n">
        <v>45009</v>
      </c>
      <c r="K4494" s="25" t="n">
        <v>45284</v>
      </c>
      <c r="L4494" t="n">
        <v>1</v>
      </c>
      <c r="M4494" t="n">
        <v>3</v>
      </c>
      <c r="N4494" t="n">
        <v>3</v>
      </c>
      <c r="O4494">
        <f>DATE(2026,1,1)-K4494</f>
        <v/>
      </c>
      <c r="P4494">
        <f>IF(G4494&gt;=2,"Repeat","One-time")</f>
        <v/>
      </c>
    </row>
    <row r="4495">
      <c r="A4495" t="inlineStr">
        <is>
          <t>C03672</t>
        </is>
      </c>
      <c r="B4495" t="inlineStr">
        <is>
          <t>Divya Reddy</t>
        </is>
      </c>
      <c r="C4495" t="inlineStr">
        <is>
          <t>West</t>
        </is>
      </c>
      <c r="D4495" t="inlineStr">
        <is>
          <t>Mumbai</t>
        </is>
      </c>
      <c r="E4495" t="inlineStr">
        <is>
          <t>No</t>
        </is>
      </c>
      <c r="F4495" t="inlineStr">
        <is>
          <t>At Risk</t>
        </is>
      </c>
      <c r="G4495" t="n">
        <v>3</v>
      </c>
      <c r="H4495" s="24" t="n">
        <v>19884.4</v>
      </c>
      <c r="I4495" s="24" t="n">
        <v>873.4299999999999</v>
      </c>
      <c r="J4495" s="25" t="n">
        <v>45271</v>
      </c>
      <c r="K4495" s="25" t="n">
        <v>45303</v>
      </c>
      <c r="L4495" t="n">
        <v>1</v>
      </c>
      <c r="M4495" t="n">
        <v>3</v>
      </c>
      <c r="N4495" t="n">
        <v>3</v>
      </c>
      <c r="O4495">
        <f>DATE(2026,1,1)-K4495</f>
        <v/>
      </c>
      <c r="P4495">
        <f>IF(G4495&gt;=2,"Repeat","One-time")</f>
        <v/>
      </c>
    </row>
    <row r="4496">
      <c r="A4496" t="inlineStr">
        <is>
          <t>C09921</t>
        </is>
      </c>
      <c r="B4496" t="inlineStr">
        <is>
          <t>Nikhil Prasad</t>
        </is>
      </c>
      <c r="C4496" t="inlineStr">
        <is>
          <t>West</t>
        </is>
      </c>
      <c r="D4496" t="inlineStr">
        <is>
          <t>Mumbai</t>
        </is>
      </c>
      <c r="E4496" t="inlineStr">
        <is>
          <t>No</t>
        </is>
      </c>
      <c r="F4496" t="inlineStr">
        <is>
          <t>New</t>
        </is>
      </c>
      <c r="G4496" t="n">
        <v>2</v>
      </c>
      <c r="H4496" s="24" t="n">
        <v>19879.86</v>
      </c>
      <c r="I4496" s="24" t="n">
        <v>2110.16</v>
      </c>
      <c r="J4496" s="25" t="n">
        <v>45975</v>
      </c>
      <c r="K4496" s="25" t="n">
        <v>46017</v>
      </c>
      <c r="L4496" t="n">
        <v>5</v>
      </c>
      <c r="M4496" t="n">
        <v>3</v>
      </c>
      <c r="N4496" t="n">
        <v>3</v>
      </c>
      <c r="O4496">
        <f>DATE(2026,1,1)-K4496</f>
        <v/>
      </c>
      <c r="P4496">
        <f>IF(G4496&gt;=2,"Repeat","One-time")</f>
        <v/>
      </c>
    </row>
    <row r="4497">
      <c r="A4497" t="inlineStr">
        <is>
          <t>C05305</t>
        </is>
      </c>
      <c r="B4497" t="inlineStr">
        <is>
          <t>Priya Bose</t>
        </is>
      </c>
      <c r="C4497" t="inlineStr">
        <is>
          <t>East</t>
        </is>
      </c>
      <c r="D4497" t="inlineStr">
        <is>
          <t>Jamshedpur</t>
        </is>
      </c>
      <c r="E4497" t="inlineStr">
        <is>
          <t>No</t>
        </is>
      </c>
      <c r="F4497" t="inlineStr">
        <is>
          <t>Occasional</t>
        </is>
      </c>
      <c r="G4497" t="n">
        <v>2</v>
      </c>
      <c r="H4497" s="24" t="n">
        <v>19859.88</v>
      </c>
      <c r="I4497" s="24" t="n">
        <v>1615.88</v>
      </c>
      <c r="J4497" s="25" t="n">
        <v>45529</v>
      </c>
      <c r="K4497" s="25" t="n">
        <v>45583</v>
      </c>
      <c r="L4497" t="n">
        <v>2</v>
      </c>
      <c r="M4497" t="n">
        <v>2</v>
      </c>
      <c r="N4497" t="n">
        <v>3</v>
      </c>
      <c r="O4497">
        <f>DATE(2026,1,1)-K4497</f>
        <v/>
      </c>
      <c r="P4497">
        <f>IF(G4497&gt;=2,"Repeat","One-time")</f>
        <v/>
      </c>
    </row>
    <row r="4498">
      <c r="A4498" t="inlineStr">
        <is>
          <t>C06423</t>
        </is>
      </c>
      <c r="B4498" t="inlineStr">
        <is>
          <t>Swati Verma</t>
        </is>
      </c>
      <c r="C4498" t="inlineStr">
        <is>
          <t>West</t>
        </is>
      </c>
      <c r="D4498" t="inlineStr">
        <is>
          <t>Mumbai</t>
        </is>
      </c>
      <c r="E4498" t="inlineStr">
        <is>
          <t>No</t>
        </is>
      </c>
      <c r="F4498" t="inlineStr">
        <is>
          <t>Loyal</t>
        </is>
      </c>
      <c r="G4498" t="n">
        <v>3</v>
      </c>
      <c r="H4498" s="24" t="n">
        <v>19858.73</v>
      </c>
      <c r="I4498" s="24" t="n">
        <v>2225.9</v>
      </c>
      <c r="J4498" s="25" t="n">
        <v>45621</v>
      </c>
      <c r="K4498" s="25" t="n">
        <v>45823</v>
      </c>
      <c r="L4498" t="n">
        <v>3</v>
      </c>
      <c r="M4498" t="n">
        <v>3</v>
      </c>
      <c r="N4498" t="n">
        <v>3</v>
      </c>
      <c r="O4498">
        <f>DATE(2026,1,1)-K4498</f>
        <v/>
      </c>
      <c r="P4498">
        <f>IF(G4498&gt;=2,"Repeat","One-time")</f>
        <v/>
      </c>
    </row>
    <row r="4499">
      <c r="A4499" t="inlineStr">
        <is>
          <t>C03907</t>
        </is>
      </c>
      <c r="B4499" t="inlineStr">
        <is>
          <t>Meera Prasad</t>
        </is>
      </c>
      <c r="C4499" t="inlineStr">
        <is>
          <t>South</t>
        </is>
      </c>
      <c r="D4499" t="inlineStr">
        <is>
          <t>Chennai</t>
        </is>
      </c>
      <c r="E4499" t="inlineStr">
        <is>
          <t>No</t>
        </is>
      </c>
      <c r="F4499" t="inlineStr">
        <is>
          <t>Loyal</t>
        </is>
      </c>
      <c r="G4499" t="n">
        <v>3</v>
      </c>
      <c r="H4499" s="24" t="n">
        <v>19836.08</v>
      </c>
      <c r="I4499" s="24" t="n">
        <v>5216.66</v>
      </c>
      <c r="J4499" s="25" t="n">
        <v>45592</v>
      </c>
      <c r="K4499" s="25" t="n">
        <v>45998</v>
      </c>
      <c r="L4499" t="n">
        <v>5</v>
      </c>
      <c r="M4499" t="n">
        <v>3</v>
      </c>
      <c r="N4499" t="n">
        <v>3</v>
      </c>
      <c r="O4499">
        <f>DATE(2026,1,1)-K4499</f>
        <v/>
      </c>
      <c r="P4499">
        <f>IF(G4499&gt;=2,"Repeat","One-time")</f>
        <v/>
      </c>
    </row>
    <row r="4500">
      <c r="A4500" t="inlineStr">
        <is>
          <t>C02819</t>
        </is>
      </c>
      <c r="B4500" t="inlineStr">
        <is>
          <t>Sneha Fernandes</t>
        </is>
      </c>
      <c r="C4500" t="inlineStr">
        <is>
          <t>West</t>
        </is>
      </c>
      <c r="D4500" t="inlineStr">
        <is>
          <t>Mumbai</t>
        </is>
      </c>
      <c r="E4500" t="inlineStr">
        <is>
          <t>No</t>
        </is>
      </c>
      <c r="F4500" t="inlineStr">
        <is>
          <t>Occasional</t>
        </is>
      </c>
      <c r="G4500" t="n">
        <v>2</v>
      </c>
      <c r="H4500" s="24" t="n">
        <v>19828.65</v>
      </c>
      <c r="I4500" s="24" t="n">
        <v>1322.59</v>
      </c>
      <c r="J4500" s="25" t="n">
        <v>45364</v>
      </c>
      <c r="K4500" s="25" t="n">
        <v>45748</v>
      </c>
      <c r="L4500" t="n">
        <v>2</v>
      </c>
      <c r="M4500" t="n">
        <v>2</v>
      </c>
      <c r="N4500" t="n">
        <v>3</v>
      </c>
      <c r="O4500">
        <f>DATE(2026,1,1)-K4500</f>
        <v/>
      </c>
      <c r="P4500">
        <f>IF(G4500&gt;=2,"Repeat","One-time")</f>
        <v/>
      </c>
    </row>
    <row r="4501">
      <c r="A4501" t="inlineStr">
        <is>
          <t>C00789</t>
        </is>
      </c>
      <c r="B4501" t="inlineStr">
        <is>
          <t>Gurpreet Thakur</t>
        </is>
      </c>
      <c r="C4501" t="inlineStr">
        <is>
          <t>North</t>
        </is>
      </c>
      <c r="D4501" t="inlineStr">
        <is>
          <t>Lucknow</t>
        </is>
      </c>
      <c r="E4501" t="inlineStr">
        <is>
          <t>Yes</t>
        </is>
      </c>
      <c r="F4501" t="inlineStr">
        <is>
          <t>Hibernating</t>
        </is>
      </c>
      <c r="G4501" t="n">
        <v>1</v>
      </c>
      <c r="H4501" s="24" t="n">
        <v>19825.2</v>
      </c>
      <c r="I4501" s="24" t="n">
        <v>1690.02</v>
      </c>
      <c r="J4501" s="25" t="n">
        <v>44931</v>
      </c>
      <c r="K4501" s="25" t="n">
        <v>44931</v>
      </c>
      <c r="L4501" t="n">
        <v>1</v>
      </c>
      <c r="M4501" t="n">
        <v>1</v>
      </c>
      <c r="N4501" t="n">
        <v>3</v>
      </c>
      <c r="O4501">
        <f>DATE(2026,1,1)-K4501</f>
        <v/>
      </c>
      <c r="P4501">
        <f>IF(G4501&gt;=2,"Repeat","One-time")</f>
        <v/>
      </c>
    </row>
    <row r="4502">
      <c r="A4502" t="inlineStr">
        <is>
          <t>C00598</t>
        </is>
      </c>
      <c r="B4502" t="inlineStr">
        <is>
          <t>Arjun Rao</t>
        </is>
      </c>
      <c r="C4502" t="inlineStr">
        <is>
          <t>South</t>
        </is>
      </c>
      <c r="D4502" t="inlineStr">
        <is>
          <t>Chennai</t>
        </is>
      </c>
      <c r="E4502" t="inlineStr">
        <is>
          <t>Yes</t>
        </is>
      </c>
      <c r="F4502" t="inlineStr">
        <is>
          <t>Occasional</t>
        </is>
      </c>
      <c r="G4502" t="n">
        <v>2</v>
      </c>
      <c r="H4502" s="24" t="n">
        <v>19801.04</v>
      </c>
      <c r="I4502" s="24" t="n">
        <v>1911.09</v>
      </c>
      <c r="J4502" s="25" t="n">
        <v>45593</v>
      </c>
      <c r="K4502" s="25" t="n">
        <v>45724</v>
      </c>
      <c r="L4502" t="n">
        <v>2</v>
      </c>
      <c r="M4502" t="n">
        <v>2</v>
      </c>
      <c r="N4502" t="n">
        <v>3</v>
      </c>
      <c r="O4502">
        <f>DATE(2026,1,1)-K4502</f>
        <v/>
      </c>
      <c r="P4502">
        <f>IF(G4502&gt;=2,"Repeat","One-time")</f>
        <v/>
      </c>
    </row>
    <row r="4503">
      <c r="A4503" t="inlineStr">
        <is>
          <t>C06851</t>
        </is>
      </c>
      <c r="B4503" t="inlineStr">
        <is>
          <t>Shreya Thakur</t>
        </is>
      </c>
      <c r="C4503" t="inlineStr">
        <is>
          <t>North</t>
        </is>
      </c>
      <c r="D4503" t="inlineStr">
        <is>
          <t>Lucknow</t>
        </is>
      </c>
      <c r="E4503" t="inlineStr">
        <is>
          <t>No</t>
        </is>
      </c>
      <c r="F4503" t="inlineStr">
        <is>
          <t>New</t>
        </is>
      </c>
      <c r="G4503" t="n">
        <v>1</v>
      </c>
      <c r="H4503" s="24" t="n">
        <v>19792.9</v>
      </c>
      <c r="I4503" s="24" t="n">
        <v>-548.1</v>
      </c>
      <c r="J4503" s="25" t="n">
        <v>45990</v>
      </c>
      <c r="K4503" s="25" t="n">
        <v>45990</v>
      </c>
      <c r="L4503" t="n">
        <v>5</v>
      </c>
      <c r="M4503" t="n">
        <v>1</v>
      </c>
      <c r="N4503" t="n">
        <v>3</v>
      </c>
      <c r="O4503">
        <f>DATE(2026,1,1)-K4503</f>
        <v/>
      </c>
      <c r="P4503">
        <f>IF(G4503&gt;=2,"Repeat","One-time")</f>
        <v/>
      </c>
    </row>
    <row r="4504">
      <c r="A4504" t="inlineStr">
        <is>
          <t>C01027</t>
        </is>
      </c>
      <c r="B4504" t="inlineStr">
        <is>
          <t>Diya Yadav</t>
        </is>
      </c>
      <c r="C4504" t="inlineStr">
        <is>
          <t>Central</t>
        </is>
      </c>
      <c r="D4504" t="inlineStr">
        <is>
          <t>Bhopal</t>
        </is>
      </c>
      <c r="E4504" t="inlineStr">
        <is>
          <t>No</t>
        </is>
      </c>
      <c r="F4504" t="inlineStr">
        <is>
          <t>At Risk</t>
        </is>
      </c>
      <c r="G4504" t="n">
        <v>5</v>
      </c>
      <c r="H4504" s="24" t="n">
        <v>19788.6</v>
      </c>
      <c r="I4504" s="24" t="n">
        <v>8029.15</v>
      </c>
      <c r="J4504" s="25" t="n">
        <v>45068</v>
      </c>
      <c r="K4504" s="25" t="n">
        <v>45382</v>
      </c>
      <c r="L4504" t="n">
        <v>1</v>
      </c>
      <c r="M4504" t="n">
        <v>4</v>
      </c>
      <c r="N4504" t="n">
        <v>3</v>
      </c>
      <c r="O4504">
        <f>DATE(2026,1,1)-K4504</f>
        <v/>
      </c>
      <c r="P4504">
        <f>IF(G4504&gt;=2,"Repeat","One-time")</f>
        <v/>
      </c>
    </row>
    <row r="4505">
      <c r="A4505" t="inlineStr">
        <is>
          <t>C07755</t>
        </is>
      </c>
      <c r="B4505" t="inlineStr">
        <is>
          <t>Ritu Das</t>
        </is>
      </c>
      <c r="C4505" t="inlineStr">
        <is>
          <t>East</t>
        </is>
      </c>
      <c r="D4505" t="inlineStr">
        <is>
          <t>Jamshedpur</t>
        </is>
      </c>
      <c r="E4505" t="inlineStr">
        <is>
          <t>No</t>
        </is>
      </c>
      <c r="F4505" t="inlineStr">
        <is>
          <t>Loyal</t>
        </is>
      </c>
      <c r="G4505" t="n">
        <v>4</v>
      </c>
      <c r="H4505" s="24" t="n">
        <v>19769.04</v>
      </c>
      <c r="I4505" s="24" t="n">
        <v>5722.04</v>
      </c>
      <c r="J4505" s="25" t="n">
        <v>45675</v>
      </c>
      <c r="K4505" s="25" t="n">
        <v>45839</v>
      </c>
      <c r="L4505" t="n">
        <v>3</v>
      </c>
      <c r="M4505" t="n">
        <v>4</v>
      </c>
      <c r="N4505" t="n">
        <v>3</v>
      </c>
      <c r="O4505">
        <f>DATE(2026,1,1)-K4505</f>
        <v/>
      </c>
      <c r="P4505">
        <f>IF(G4505&gt;=2,"Repeat","One-time")</f>
        <v/>
      </c>
    </row>
    <row r="4506">
      <c r="A4506" t="inlineStr">
        <is>
          <t>C04652</t>
        </is>
      </c>
      <c r="B4506" t="inlineStr">
        <is>
          <t>Neha Nair</t>
        </is>
      </c>
      <c r="C4506" t="inlineStr">
        <is>
          <t>North</t>
        </is>
      </c>
      <c r="D4506" t="inlineStr">
        <is>
          <t>Delhi</t>
        </is>
      </c>
      <c r="E4506" t="inlineStr">
        <is>
          <t>Yes</t>
        </is>
      </c>
      <c r="F4506" t="inlineStr">
        <is>
          <t>Hibernating</t>
        </is>
      </c>
      <c r="G4506" t="n">
        <v>2</v>
      </c>
      <c r="H4506" s="24" t="n">
        <v>19765.92</v>
      </c>
      <c r="I4506" s="24" t="n">
        <v>3060.93</v>
      </c>
      <c r="J4506" s="25" t="n">
        <v>45386</v>
      </c>
      <c r="K4506" s="25" t="n">
        <v>45422</v>
      </c>
      <c r="L4506" t="n">
        <v>1</v>
      </c>
      <c r="M4506" t="n">
        <v>2</v>
      </c>
      <c r="N4506" t="n">
        <v>3</v>
      </c>
      <c r="O4506">
        <f>DATE(2026,1,1)-K4506</f>
        <v/>
      </c>
      <c r="P4506">
        <f>IF(G4506&gt;=2,"Repeat","One-time")</f>
        <v/>
      </c>
    </row>
    <row r="4507">
      <c r="A4507" t="inlineStr">
        <is>
          <t>C08143</t>
        </is>
      </c>
      <c r="B4507" t="inlineStr">
        <is>
          <t>Manish Khan</t>
        </is>
      </c>
      <c r="C4507" t="inlineStr">
        <is>
          <t>South</t>
        </is>
      </c>
      <c r="D4507" t="inlineStr">
        <is>
          <t>Coimbatore</t>
        </is>
      </c>
      <c r="E4507" t="inlineStr">
        <is>
          <t>Yes</t>
        </is>
      </c>
      <c r="F4507" t="inlineStr">
        <is>
          <t>Loyal</t>
        </is>
      </c>
      <c r="G4507" t="n">
        <v>7</v>
      </c>
      <c r="H4507" s="24" t="n">
        <v>19758.95</v>
      </c>
      <c r="I4507" s="24" t="n">
        <v>6240.25</v>
      </c>
      <c r="J4507" s="25" t="n">
        <v>45730</v>
      </c>
      <c r="K4507" s="25" t="n">
        <v>45959</v>
      </c>
      <c r="L4507" t="n">
        <v>4</v>
      </c>
      <c r="M4507" t="n">
        <v>4</v>
      </c>
      <c r="N4507" t="n">
        <v>3</v>
      </c>
      <c r="O4507">
        <f>DATE(2026,1,1)-K4507</f>
        <v/>
      </c>
      <c r="P4507">
        <f>IF(G4507&gt;=2,"Repeat","One-time")</f>
        <v/>
      </c>
    </row>
    <row r="4508">
      <c r="A4508" t="inlineStr">
        <is>
          <t>C06542</t>
        </is>
      </c>
      <c r="B4508" t="inlineStr">
        <is>
          <t>Nikhil Nair</t>
        </is>
      </c>
      <c r="C4508" t="inlineStr">
        <is>
          <t>North</t>
        </is>
      </c>
      <c r="D4508" t="inlineStr">
        <is>
          <t>Chandigarh</t>
        </is>
      </c>
      <c r="E4508" t="inlineStr">
        <is>
          <t>Yes</t>
        </is>
      </c>
      <c r="F4508" t="inlineStr">
        <is>
          <t>Occasional</t>
        </is>
      </c>
      <c r="G4508" t="n">
        <v>2</v>
      </c>
      <c r="H4508" s="24" t="n">
        <v>19758.93</v>
      </c>
      <c r="I4508" s="24" t="n">
        <v>3850.02</v>
      </c>
      <c r="J4508" s="25" t="n">
        <v>45689</v>
      </c>
      <c r="K4508" s="25" t="n">
        <v>45949</v>
      </c>
      <c r="L4508" t="n">
        <v>4</v>
      </c>
      <c r="M4508" t="n">
        <v>2</v>
      </c>
      <c r="N4508" t="n">
        <v>3</v>
      </c>
      <c r="O4508">
        <f>DATE(2026,1,1)-K4508</f>
        <v/>
      </c>
      <c r="P4508">
        <f>IF(G4508&gt;=2,"Repeat","One-time")</f>
        <v/>
      </c>
    </row>
    <row r="4509">
      <c r="A4509" t="inlineStr">
        <is>
          <t>C00180</t>
        </is>
      </c>
      <c r="B4509" t="inlineStr">
        <is>
          <t>Tanvi Pillai</t>
        </is>
      </c>
      <c r="C4509" t="inlineStr">
        <is>
          <t>West</t>
        </is>
      </c>
      <c r="D4509" t="inlineStr">
        <is>
          <t>Surat</t>
        </is>
      </c>
      <c r="E4509" t="inlineStr">
        <is>
          <t>Yes</t>
        </is>
      </c>
      <c r="F4509" t="inlineStr">
        <is>
          <t>At Risk</t>
        </is>
      </c>
      <c r="G4509" t="n">
        <v>8</v>
      </c>
      <c r="H4509" s="24" t="n">
        <v>19754.15</v>
      </c>
      <c r="I4509" s="24" t="n">
        <v>7992.07</v>
      </c>
      <c r="J4509" s="25" t="n">
        <v>44927</v>
      </c>
      <c r="K4509" s="25" t="n">
        <v>45087</v>
      </c>
      <c r="L4509" t="n">
        <v>1</v>
      </c>
      <c r="M4509" t="n">
        <v>4</v>
      </c>
      <c r="N4509" t="n">
        <v>3</v>
      </c>
      <c r="O4509">
        <f>DATE(2026,1,1)-K4509</f>
        <v/>
      </c>
      <c r="P4509">
        <f>IF(G4509&gt;=2,"Repeat","One-time")</f>
        <v/>
      </c>
    </row>
    <row r="4510">
      <c r="A4510" t="inlineStr">
        <is>
          <t>C10535</t>
        </is>
      </c>
      <c r="B4510" t="inlineStr">
        <is>
          <t>Kavya Patel</t>
        </is>
      </c>
      <c r="C4510" t="inlineStr">
        <is>
          <t>North</t>
        </is>
      </c>
      <c r="D4510" t="inlineStr">
        <is>
          <t>Gurugram</t>
        </is>
      </c>
      <c r="E4510" t="inlineStr">
        <is>
          <t>No</t>
        </is>
      </c>
      <c r="F4510" t="inlineStr">
        <is>
          <t>New</t>
        </is>
      </c>
      <c r="G4510" t="n">
        <v>4</v>
      </c>
      <c r="H4510" s="24" t="n">
        <v>19752.5</v>
      </c>
      <c r="I4510" s="24" t="n">
        <v>5287.32</v>
      </c>
      <c r="J4510" s="25" t="n">
        <v>45941</v>
      </c>
      <c r="K4510" s="25" t="n">
        <v>46020</v>
      </c>
      <c r="L4510" t="n">
        <v>5</v>
      </c>
      <c r="M4510" t="n">
        <v>4</v>
      </c>
      <c r="N4510" t="n">
        <v>3</v>
      </c>
      <c r="O4510">
        <f>DATE(2026,1,1)-K4510</f>
        <v/>
      </c>
      <c r="P4510">
        <f>IF(G4510&gt;=2,"Repeat","One-time")</f>
        <v/>
      </c>
    </row>
    <row r="4511">
      <c r="A4511" t="inlineStr">
        <is>
          <t>C08142</t>
        </is>
      </c>
      <c r="B4511" t="inlineStr">
        <is>
          <t>Meera Ghosh</t>
        </is>
      </c>
      <c r="C4511" t="inlineStr">
        <is>
          <t>East</t>
        </is>
      </c>
      <c r="D4511" t="inlineStr">
        <is>
          <t>Guwahati</t>
        </is>
      </c>
      <c r="E4511" t="inlineStr">
        <is>
          <t>No</t>
        </is>
      </c>
      <c r="F4511" t="inlineStr">
        <is>
          <t>New</t>
        </is>
      </c>
      <c r="G4511" t="n">
        <v>2</v>
      </c>
      <c r="H4511" s="24" t="n">
        <v>19748.5</v>
      </c>
      <c r="I4511" s="24" t="n">
        <v>4885.7</v>
      </c>
      <c r="J4511" s="25" t="n">
        <v>45946</v>
      </c>
      <c r="K4511" s="25" t="n">
        <v>46003</v>
      </c>
      <c r="L4511" t="n">
        <v>5</v>
      </c>
      <c r="M4511" t="n">
        <v>2</v>
      </c>
      <c r="N4511" t="n">
        <v>3</v>
      </c>
      <c r="O4511">
        <f>DATE(2026,1,1)-K4511</f>
        <v/>
      </c>
      <c r="P4511">
        <f>IF(G4511&gt;=2,"Repeat","One-time")</f>
        <v/>
      </c>
    </row>
    <row r="4512">
      <c r="A4512" t="inlineStr">
        <is>
          <t>C01056</t>
        </is>
      </c>
      <c r="B4512" t="inlineStr">
        <is>
          <t>Harpreet Prasad</t>
        </is>
      </c>
      <c r="C4512" t="inlineStr">
        <is>
          <t>North</t>
        </is>
      </c>
      <c r="D4512" t="inlineStr">
        <is>
          <t>Gurugram</t>
        </is>
      </c>
      <c r="E4512" t="inlineStr">
        <is>
          <t>No</t>
        </is>
      </c>
      <c r="F4512" t="inlineStr">
        <is>
          <t>Occasional</t>
        </is>
      </c>
      <c r="G4512" t="n">
        <v>2</v>
      </c>
      <c r="H4512" s="24" t="n">
        <v>19744.49</v>
      </c>
      <c r="I4512" s="24" t="n">
        <v>4982.82</v>
      </c>
      <c r="J4512" s="25" t="n">
        <v>44950</v>
      </c>
      <c r="K4512" s="25" t="n">
        <v>45513</v>
      </c>
      <c r="L4512" t="n">
        <v>2</v>
      </c>
      <c r="M4512" t="n">
        <v>2</v>
      </c>
      <c r="N4512" t="n">
        <v>3</v>
      </c>
      <c r="O4512">
        <f>DATE(2026,1,1)-K4512</f>
        <v/>
      </c>
      <c r="P4512">
        <f>IF(G4512&gt;=2,"Repeat","One-time")</f>
        <v/>
      </c>
    </row>
    <row r="4513">
      <c r="A4513" t="inlineStr">
        <is>
          <t>C05804</t>
        </is>
      </c>
      <c r="B4513" t="inlineStr">
        <is>
          <t>Deepak Bose</t>
        </is>
      </c>
      <c r="C4513" t="inlineStr">
        <is>
          <t>South</t>
        </is>
      </c>
      <c r="D4513" t="inlineStr">
        <is>
          <t>Chennai</t>
        </is>
      </c>
      <c r="E4513" t="inlineStr">
        <is>
          <t>No</t>
        </is>
      </c>
      <c r="F4513" t="inlineStr">
        <is>
          <t>Occasional</t>
        </is>
      </c>
      <c r="G4513" t="n">
        <v>1</v>
      </c>
      <c r="H4513" s="24" t="n">
        <v>19724.84</v>
      </c>
      <c r="I4513" s="24" t="n">
        <v>3401.08</v>
      </c>
      <c r="J4513" s="25" t="n">
        <v>45531</v>
      </c>
      <c r="K4513" s="25" t="n">
        <v>45531</v>
      </c>
      <c r="L4513" t="n">
        <v>2</v>
      </c>
      <c r="M4513" t="n">
        <v>1</v>
      </c>
      <c r="N4513" t="n">
        <v>3</v>
      </c>
      <c r="O4513">
        <f>DATE(2026,1,1)-K4513</f>
        <v/>
      </c>
      <c r="P4513">
        <f>IF(G4513&gt;=2,"Repeat","One-time")</f>
        <v/>
      </c>
    </row>
    <row r="4514">
      <c r="A4514" t="inlineStr">
        <is>
          <t>C11797</t>
        </is>
      </c>
      <c r="B4514" t="inlineStr">
        <is>
          <t>Aditya Fernandes</t>
        </is>
      </c>
      <c r="C4514" t="inlineStr">
        <is>
          <t>West</t>
        </is>
      </c>
      <c r="D4514" t="inlineStr">
        <is>
          <t>Mumbai</t>
        </is>
      </c>
      <c r="E4514" t="inlineStr">
        <is>
          <t>No</t>
        </is>
      </c>
      <c r="F4514" t="inlineStr">
        <is>
          <t>New</t>
        </is>
      </c>
      <c r="G4514" t="n">
        <v>2</v>
      </c>
      <c r="H4514" s="24" t="n">
        <v>19693.99</v>
      </c>
      <c r="I4514" s="24" t="n">
        <v>4242.35</v>
      </c>
      <c r="J4514" s="25" t="n">
        <v>46010</v>
      </c>
      <c r="K4514" s="25" t="n">
        <v>46020</v>
      </c>
      <c r="L4514" t="n">
        <v>5</v>
      </c>
      <c r="M4514" t="n">
        <v>3</v>
      </c>
      <c r="N4514" t="n">
        <v>3</v>
      </c>
      <c r="O4514">
        <f>DATE(2026,1,1)-K4514</f>
        <v/>
      </c>
      <c r="P4514">
        <f>IF(G4514&gt;=2,"Repeat","One-time")</f>
        <v/>
      </c>
    </row>
    <row r="4515">
      <c r="A4515" t="inlineStr">
        <is>
          <t>C07805</t>
        </is>
      </c>
      <c r="B4515" t="inlineStr">
        <is>
          <t>Isha Mishra</t>
        </is>
      </c>
      <c r="C4515" t="inlineStr">
        <is>
          <t>Central</t>
        </is>
      </c>
      <c r="D4515" t="inlineStr">
        <is>
          <t>Indore</t>
        </is>
      </c>
      <c r="E4515" t="inlineStr">
        <is>
          <t>No</t>
        </is>
      </c>
      <c r="F4515" t="inlineStr">
        <is>
          <t>Occasional</t>
        </is>
      </c>
      <c r="G4515" t="n">
        <v>2</v>
      </c>
      <c r="H4515" s="24" t="n">
        <v>19690.85</v>
      </c>
      <c r="I4515" s="24" t="n">
        <v>4321.22</v>
      </c>
      <c r="J4515" s="25" t="n">
        <v>45667</v>
      </c>
      <c r="K4515" s="25" t="n">
        <v>45806</v>
      </c>
      <c r="L4515" t="n">
        <v>3</v>
      </c>
      <c r="M4515" t="n">
        <v>2</v>
      </c>
      <c r="N4515" t="n">
        <v>3</v>
      </c>
      <c r="O4515">
        <f>DATE(2026,1,1)-K4515</f>
        <v/>
      </c>
      <c r="P4515">
        <f>IF(G4515&gt;=2,"Repeat","One-time")</f>
        <v/>
      </c>
    </row>
    <row r="4516">
      <c r="A4516" t="inlineStr">
        <is>
          <t>C10683</t>
        </is>
      </c>
      <c r="B4516" t="inlineStr">
        <is>
          <t>Sanjay Das</t>
        </is>
      </c>
      <c r="C4516" t="inlineStr">
        <is>
          <t>North</t>
        </is>
      </c>
      <c r="D4516" t="inlineStr">
        <is>
          <t>Gurugram</t>
        </is>
      </c>
      <c r="E4516" t="inlineStr">
        <is>
          <t>No</t>
        </is>
      </c>
      <c r="F4516" t="inlineStr">
        <is>
          <t>Loyal</t>
        </is>
      </c>
      <c r="G4516" t="n">
        <v>2</v>
      </c>
      <c r="H4516" s="24" t="n">
        <v>19686.69</v>
      </c>
      <c r="I4516" s="24" t="n">
        <v>3191.78</v>
      </c>
      <c r="J4516" s="25" t="n">
        <v>45916</v>
      </c>
      <c r="K4516" s="25" t="n">
        <v>45963</v>
      </c>
      <c r="L4516" t="n">
        <v>4</v>
      </c>
      <c r="M4516" t="n">
        <v>3</v>
      </c>
      <c r="N4516" t="n">
        <v>3</v>
      </c>
      <c r="O4516">
        <f>DATE(2026,1,1)-K4516</f>
        <v/>
      </c>
      <c r="P4516">
        <f>IF(G4516&gt;=2,"Repeat","One-time")</f>
        <v/>
      </c>
    </row>
    <row r="4517">
      <c r="A4517" t="inlineStr">
        <is>
          <t>C10864</t>
        </is>
      </c>
      <c r="B4517" t="inlineStr">
        <is>
          <t>Vikram Banerjee</t>
        </is>
      </c>
      <c r="C4517" t="inlineStr">
        <is>
          <t>South</t>
        </is>
      </c>
      <c r="D4517" t="inlineStr">
        <is>
          <t>Bengaluru</t>
        </is>
      </c>
      <c r="E4517" t="inlineStr">
        <is>
          <t>No</t>
        </is>
      </c>
      <c r="F4517" t="inlineStr">
        <is>
          <t>New</t>
        </is>
      </c>
      <c r="G4517" t="n">
        <v>2</v>
      </c>
      <c r="H4517" s="24" t="n">
        <v>19685.66</v>
      </c>
      <c r="I4517" s="24" t="n">
        <v>1839.22</v>
      </c>
      <c r="J4517" s="25" t="n">
        <v>45975</v>
      </c>
      <c r="K4517" s="25" t="n">
        <v>46018</v>
      </c>
      <c r="L4517" t="n">
        <v>5</v>
      </c>
      <c r="M4517" t="n">
        <v>3</v>
      </c>
      <c r="N4517" t="n">
        <v>3</v>
      </c>
      <c r="O4517">
        <f>DATE(2026,1,1)-K4517</f>
        <v/>
      </c>
      <c r="P4517">
        <f>IF(G4517&gt;=2,"Repeat","One-time")</f>
        <v/>
      </c>
    </row>
    <row r="4518">
      <c r="A4518" t="inlineStr">
        <is>
          <t>C10103</t>
        </is>
      </c>
      <c r="B4518" t="inlineStr">
        <is>
          <t>Sneha Khan</t>
        </is>
      </c>
      <c r="C4518" t="inlineStr">
        <is>
          <t>South</t>
        </is>
      </c>
      <c r="D4518" t="inlineStr">
        <is>
          <t>Chennai</t>
        </is>
      </c>
      <c r="E4518" t="inlineStr">
        <is>
          <t>No</t>
        </is>
      </c>
      <c r="F4518" t="inlineStr">
        <is>
          <t>Loyal</t>
        </is>
      </c>
      <c r="G4518" t="n">
        <v>2</v>
      </c>
      <c r="H4518" s="24" t="n">
        <v>19682.69</v>
      </c>
      <c r="I4518" s="24" t="n">
        <v>3212.46</v>
      </c>
      <c r="J4518" s="25" t="n">
        <v>45921</v>
      </c>
      <c r="K4518" s="25" t="n">
        <v>45967</v>
      </c>
      <c r="L4518" t="n">
        <v>4</v>
      </c>
      <c r="M4518" t="n">
        <v>3</v>
      </c>
      <c r="N4518" t="n">
        <v>3</v>
      </c>
      <c r="O4518">
        <f>DATE(2026,1,1)-K4518</f>
        <v/>
      </c>
      <c r="P4518">
        <f>IF(G4518&gt;=2,"Repeat","One-time")</f>
        <v/>
      </c>
    </row>
    <row r="4519">
      <c r="A4519" t="inlineStr">
        <is>
          <t>C01685</t>
        </is>
      </c>
      <c r="B4519" t="inlineStr">
        <is>
          <t>Pooja Mehta</t>
        </is>
      </c>
      <c r="C4519" t="inlineStr">
        <is>
          <t>South</t>
        </is>
      </c>
      <c r="D4519" t="inlineStr">
        <is>
          <t>Bengaluru</t>
        </is>
      </c>
      <c r="E4519" t="inlineStr">
        <is>
          <t>No</t>
        </is>
      </c>
      <c r="F4519" t="inlineStr">
        <is>
          <t>At Risk</t>
        </is>
      </c>
      <c r="G4519" t="n">
        <v>3</v>
      </c>
      <c r="H4519" s="24" t="n">
        <v>19674.55</v>
      </c>
      <c r="I4519" s="24" t="n">
        <v>4256.05</v>
      </c>
      <c r="J4519" s="25" t="n">
        <v>45177</v>
      </c>
      <c r="K4519" s="25" t="n">
        <v>45284</v>
      </c>
      <c r="L4519" t="n">
        <v>1</v>
      </c>
      <c r="M4519" t="n">
        <v>3</v>
      </c>
      <c r="N4519" t="n">
        <v>3</v>
      </c>
      <c r="O4519">
        <f>DATE(2026,1,1)-K4519</f>
        <v/>
      </c>
      <c r="P4519">
        <f>IF(G4519&gt;=2,"Repeat","One-time")</f>
        <v/>
      </c>
    </row>
    <row r="4520">
      <c r="A4520" t="inlineStr">
        <is>
          <t>C11327</t>
        </is>
      </c>
      <c r="B4520" t="inlineStr">
        <is>
          <t>Swati Rao</t>
        </is>
      </c>
      <c r="C4520" t="inlineStr">
        <is>
          <t>South</t>
        </is>
      </c>
      <c r="D4520" t="inlineStr">
        <is>
          <t>Coimbatore</t>
        </is>
      </c>
      <c r="E4520" t="inlineStr">
        <is>
          <t>No</t>
        </is>
      </c>
      <c r="F4520" t="inlineStr">
        <is>
          <t>New</t>
        </is>
      </c>
      <c r="G4520" t="n">
        <v>1</v>
      </c>
      <c r="H4520" s="24" t="n">
        <v>19668.3</v>
      </c>
      <c r="I4520" s="24" t="n">
        <v>1704.51</v>
      </c>
      <c r="J4520" s="25" t="n">
        <v>45976</v>
      </c>
      <c r="K4520" s="25" t="n">
        <v>45976</v>
      </c>
      <c r="L4520" t="n">
        <v>4</v>
      </c>
      <c r="M4520" t="n">
        <v>2</v>
      </c>
      <c r="N4520" t="n">
        <v>3</v>
      </c>
      <c r="O4520">
        <f>DATE(2026,1,1)-K4520</f>
        <v/>
      </c>
      <c r="P4520">
        <f>IF(G4520&gt;=2,"Repeat","One-time")</f>
        <v/>
      </c>
    </row>
    <row r="4521">
      <c r="A4521" t="inlineStr">
        <is>
          <t>C01164</t>
        </is>
      </c>
      <c r="B4521" t="inlineStr">
        <is>
          <t>Sanjay Pillai</t>
        </is>
      </c>
      <c r="C4521" t="inlineStr">
        <is>
          <t>East</t>
        </is>
      </c>
      <c r="D4521" t="inlineStr">
        <is>
          <t>Kolkata</t>
        </is>
      </c>
      <c r="E4521" t="inlineStr">
        <is>
          <t>Yes</t>
        </is>
      </c>
      <c r="F4521" t="inlineStr">
        <is>
          <t>At Risk</t>
        </is>
      </c>
      <c r="G4521" t="n">
        <v>9</v>
      </c>
      <c r="H4521" s="24" t="n">
        <v>19667.15</v>
      </c>
      <c r="I4521" s="24" t="n">
        <v>5703.95</v>
      </c>
      <c r="J4521" s="25" t="n">
        <v>44975</v>
      </c>
      <c r="K4521" s="25" t="n">
        <v>45218</v>
      </c>
      <c r="L4521" t="n">
        <v>1</v>
      </c>
      <c r="M4521" t="n">
        <v>5</v>
      </c>
      <c r="N4521" t="n">
        <v>3</v>
      </c>
      <c r="O4521">
        <f>DATE(2026,1,1)-K4521</f>
        <v/>
      </c>
      <c r="P4521">
        <f>IF(G4521&gt;=2,"Repeat","One-time")</f>
        <v/>
      </c>
    </row>
    <row r="4522">
      <c r="A4522" t="inlineStr">
        <is>
          <t>C03372</t>
        </is>
      </c>
      <c r="B4522" t="inlineStr">
        <is>
          <t>Rahul Yadav</t>
        </is>
      </c>
      <c r="C4522" t="inlineStr">
        <is>
          <t>North</t>
        </is>
      </c>
      <c r="D4522" t="inlineStr">
        <is>
          <t>Delhi</t>
        </is>
      </c>
      <c r="E4522" t="inlineStr">
        <is>
          <t>No</t>
        </is>
      </c>
      <c r="F4522" t="inlineStr">
        <is>
          <t>Hibernating</t>
        </is>
      </c>
      <c r="G4522" t="n">
        <v>2</v>
      </c>
      <c r="H4522" s="24" t="n">
        <v>19658.19</v>
      </c>
      <c r="I4522" s="24" t="n">
        <v>3579.11</v>
      </c>
      <c r="J4522" s="25" t="n">
        <v>45324</v>
      </c>
      <c r="K4522" s="25" t="n">
        <v>45352</v>
      </c>
      <c r="L4522" t="n">
        <v>1</v>
      </c>
      <c r="M4522" t="n">
        <v>2</v>
      </c>
      <c r="N4522" t="n">
        <v>3</v>
      </c>
      <c r="O4522">
        <f>DATE(2026,1,1)-K4522</f>
        <v/>
      </c>
      <c r="P4522">
        <f>IF(G4522&gt;=2,"Repeat","One-time")</f>
        <v/>
      </c>
    </row>
    <row r="4523">
      <c r="A4523" t="inlineStr">
        <is>
          <t>C02257</t>
        </is>
      </c>
      <c r="B4523" t="inlineStr">
        <is>
          <t>Diya Joshi</t>
        </is>
      </c>
      <c r="C4523" t="inlineStr">
        <is>
          <t>West</t>
        </is>
      </c>
      <c r="D4523" t="inlineStr">
        <is>
          <t>Mumbai</t>
        </is>
      </c>
      <c r="E4523" t="inlineStr">
        <is>
          <t>No</t>
        </is>
      </c>
      <c r="F4523" t="inlineStr">
        <is>
          <t>At Risk</t>
        </is>
      </c>
      <c r="G4523" t="n">
        <v>3</v>
      </c>
      <c r="H4523" s="24" t="n">
        <v>19652.04</v>
      </c>
      <c r="I4523" s="24" t="n">
        <v>3464.4</v>
      </c>
      <c r="J4523" s="25" t="n">
        <v>45438</v>
      </c>
      <c r="K4523" s="25" t="n">
        <v>45667</v>
      </c>
      <c r="L4523" t="n">
        <v>2</v>
      </c>
      <c r="M4523" t="n">
        <v>3</v>
      </c>
      <c r="N4523" t="n">
        <v>3</v>
      </c>
      <c r="O4523">
        <f>DATE(2026,1,1)-K4523</f>
        <v/>
      </c>
      <c r="P4523">
        <f>IF(G4523&gt;=2,"Repeat","One-time")</f>
        <v/>
      </c>
    </row>
    <row r="4524">
      <c r="A4524" t="inlineStr">
        <is>
          <t>C03226</t>
        </is>
      </c>
      <c r="B4524" t="inlineStr">
        <is>
          <t>Divya Kapoor</t>
        </is>
      </c>
      <c r="C4524" t="inlineStr">
        <is>
          <t>West</t>
        </is>
      </c>
      <c r="D4524" t="inlineStr">
        <is>
          <t>Mumbai</t>
        </is>
      </c>
      <c r="E4524" t="inlineStr">
        <is>
          <t>No</t>
        </is>
      </c>
      <c r="F4524" t="inlineStr">
        <is>
          <t>Hibernating</t>
        </is>
      </c>
      <c r="G4524" t="n">
        <v>1</v>
      </c>
      <c r="H4524" s="24" t="n">
        <v>19652.04</v>
      </c>
      <c r="I4524" s="24" t="n">
        <v>4643.72</v>
      </c>
      <c r="J4524" s="25" t="n">
        <v>45423</v>
      </c>
      <c r="K4524" s="25" t="n">
        <v>45423</v>
      </c>
      <c r="L4524" t="n">
        <v>1</v>
      </c>
      <c r="M4524" t="n">
        <v>1</v>
      </c>
      <c r="N4524" t="n">
        <v>3</v>
      </c>
      <c r="O4524">
        <f>DATE(2026,1,1)-K4524</f>
        <v/>
      </c>
      <c r="P4524">
        <f>IF(G4524&gt;=2,"Repeat","One-time")</f>
        <v/>
      </c>
    </row>
    <row r="4525">
      <c r="A4525" t="inlineStr">
        <is>
          <t>C05850</t>
        </is>
      </c>
      <c r="B4525" t="inlineStr">
        <is>
          <t>Kavya Shah</t>
        </is>
      </c>
      <c r="C4525" t="inlineStr">
        <is>
          <t>East</t>
        </is>
      </c>
      <c r="D4525" t="inlineStr">
        <is>
          <t>Kolkata</t>
        </is>
      </c>
      <c r="E4525" t="inlineStr">
        <is>
          <t>No</t>
        </is>
      </c>
      <c r="F4525" t="inlineStr">
        <is>
          <t>Occasional</t>
        </is>
      </c>
      <c r="G4525" t="n">
        <v>2</v>
      </c>
      <c r="H4525" s="24" t="n">
        <v>19640.55</v>
      </c>
      <c r="I4525" s="24" t="n">
        <v>2557.89</v>
      </c>
      <c r="J4525" s="25" t="n">
        <v>45516</v>
      </c>
      <c r="K4525" s="25" t="n">
        <v>45612</v>
      </c>
      <c r="L4525" t="n">
        <v>2</v>
      </c>
      <c r="M4525" t="n">
        <v>2</v>
      </c>
      <c r="N4525" t="n">
        <v>3</v>
      </c>
      <c r="O4525">
        <f>DATE(2026,1,1)-K4525</f>
        <v/>
      </c>
      <c r="P4525">
        <f>IF(G4525&gt;=2,"Repeat","One-time")</f>
        <v/>
      </c>
    </row>
    <row r="4526">
      <c r="A4526" t="inlineStr">
        <is>
          <t>C04507</t>
        </is>
      </c>
      <c r="B4526" t="inlineStr">
        <is>
          <t>Harpreet Prasad</t>
        </is>
      </c>
      <c r="C4526" t="inlineStr">
        <is>
          <t>North</t>
        </is>
      </c>
      <c r="D4526" t="inlineStr">
        <is>
          <t>Jaipur</t>
        </is>
      </c>
      <c r="E4526" t="inlineStr">
        <is>
          <t>No</t>
        </is>
      </c>
      <c r="F4526" t="inlineStr">
        <is>
          <t>At Risk</t>
        </is>
      </c>
      <c r="G4526" t="n">
        <v>4</v>
      </c>
      <c r="H4526" s="24" t="n">
        <v>19638.99</v>
      </c>
      <c r="I4526" s="24" t="n">
        <v>3301.01</v>
      </c>
      <c r="J4526" s="25" t="n">
        <v>45424</v>
      </c>
      <c r="K4526" s="25" t="n">
        <v>45667</v>
      </c>
      <c r="L4526" t="n">
        <v>2</v>
      </c>
      <c r="M4526" t="n">
        <v>3</v>
      </c>
      <c r="N4526" t="n">
        <v>3</v>
      </c>
      <c r="O4526">
        <f>DATE(2026,1,1)-K4526</f>
        <v/>
      </c>
      <c r="P4526">
        <f>IF(G4526&gt;=2,"Repeat","One-time")</f>
        <v/>
      </c>
    </row>
    <row r="4527">
      <c r="A4527" t="inlineStr">
        <is>
          <t>C03817</t>
        </is>
      </c>
      <c r="B4527" t="inlineStr">
        <is>
          <t>Maria Rao</t>
        </is>
      </c>
      <c r="C4527" t="inlineStr">
        <is>
          <t>East</t>
        </is>
      </c>
      <c r="D4527" t="inlineStr">
        <is>
          <t>Kolkata</t>
        </is>
      </c>
      <c r="E4527" t="inlineStr">
        <is>
          <t>No</t>
        </is>
      </c>
      <c r="F4527" t="inlineStr">
        <is>
          <t>At Risk</t>
        </is>
      </c>
      <c r="G4527" t="n">
        <v>6</v>
      </c>
      <c r="H4527" s="24" t="n">
        <v>19633.28</v>
      </c>
      <c r="I4527" s="24" t="n">
        <v>2897.62</v>
      </c>
      <c r="J4527" s="25" t="n">
        <v>45314</v>
      </c>
      <c r="K4527" s="25" t="n">
        <v>45452</v>
      </c>
      <c r="L4527" t="n">
        <v>1</v>
      </c>
      <c r="M4527" t="n">
        <v>4</v>
      </c>
      <c r="N4527" t="n">
        <v>3</v>
      </c>
      <c r="O4527">
        <f>DATE(2026,1,1)-K4527</f>
        <v/>
      </c>
      <c r="P4527">
        <f>IF(G4527&gt;=2,"Repeat","One-time")</f>
        <v/>
      </c>
    </row>
    <row r="4528">
      <c r="A4528" t="inlineStr">
        <is>
          <t>C00454</t>
        </is>
      </c>
      <c r="B4528" t="inlineStr">
        <is>
          <t>Shreya Mehta</t>
        </is>
      </c>
      <c r="C4528" t="inlineStr">
        <is>
          <t>South</t>
        </is>
      </c>
      <c r="D4528" t="inlineStr">
        <is>
          <t>Chennai</t>
        </is>
      </c>
      <c r="E4528" t="inlineStr">
        <is>
          <t>No</t>
        </is>
      </c>
      <c r="F4528" t="inlineStr">
        <is>
          <t>At Risk</t>
        </is>
      </c>
      <c r="G4528" t="n">
        <v>4</v>
      </c>
      <c r="H4528" s="24" t="n">
        <v>19630.19</v>
      </c>
      <c r="I4528" s="24" t="n">
        <v>4895</v>
      </c>
      <c r="J4528" s="25" t="n">
        <v>44992</v>
      </c>
      <c r="K4528" s="25" t="n">
        <v>45713</v>
      </c>
      <c r="L4528" t="n">
        <v>2</v>
      </c>
      <c r="M4528" t="n">
        <v>3</v>
      </c>
      <c r="N4528" t="n">
        <v>3</v>
      </c>
      <c r="O4528">
        <f>DATE(2026,1,1)-K4528</f>
        <v/>
      </c>
      <c r="P4528">
        <f>IF(G4528&gt;=2,"Repeat","One-time")</f>
        <v/>
      </c>
    </row>
    <row r="4529">
      <c r="A4529" t="inlineStr">
        <is>
          <t>C01238</t>
        </is>
      </c>
      <c r="B4529" t="inlineStr">
        <is>
          <t>Varun Mishra</t>
        </is>
      </c>
      <c r="C4529" t="inlineStr">
        <is>
          <t>South</t>
        </is>
      </c>
      <c r="D4529" t="inlineStr">
        <is>
          <t>Hyderabad</t>
        </is>
      </c>
      <c r="E4529" t="inlineStr">
        <is>
          <t>No</t>
        </is>
      </c>
      <c r="F4529" t="inlineStr">
        <is>
          <t>Hibernating</t>
        </is>
      </c>
      <c r="G4529" t="n">
        <v>1</v>
      </c>
      <c r="H4529" s="24" t="n">
        <v>19626.05</v>
      </c>
      <c r="I4529" s="24" t="n">
        <v>2230.25</v>
      </c>
      <c r="J4529" s="25" t="n">
        <v>45341</v>
      </c>
      <c r="K4529" s="25" t="n">
        <v>45341</v>
      </c>
      <c r="L4529" t="n">
        <v>1</v>
      </c>
      <c r="M4529" t="n">
        <v>1</v>
      </c>
      <c r="N4529" t="n">
        <v>3</v>
      </c>
      <c r="O4529">
        <f>DATE(2026,1,1)-K4529</f>
        <v/>
      </c>
      <c r="P4529">
        <f>IF(G4529&gt;=2,"Repeat","One-time")</f>
        <v/>
      </c>
    </row>
    <row r="4530">
      <c r="A4530" t="inlineStr">
        <is>
          <t>C05568</t>
        </is>
      </c>
      <c r="B4530" t="inlineStr">
        <is>
          <t>Suresh Rao</t>
        </is>
      </c>
      <c r="C4530" t="inlineStr">
        <is>
          <t>Central</t>
        </is>
      </c>
      <c r="D4530" t="inlineStr">
        <is>
          <t>Bhopal</t>
        </is>
      </c>
      <c r="E4530" t="inlineStr">
        <is>
          <t>No</t>
        </is>
      </c>
      <c r="F4530" t="inlineStr">
        <is>
          <t>Loyal</t>
        </is>
      </c>
      <c r="G4530" t="n">
        <v>7</v>
      </c>
      <c r="H4530" s="24" t="n">
        <v>19614.86</v>
      </c>
      <c r="I4530" s="24" t="n">
        <v>4953.8</v>
      </c>
      <c r="J4530" s="25" t="n">
        <v>45521</v>
      </c>
      <c r="K4530" s="25" t="n">
        <v>45927</v>
      </c>
      <c r="L4530" t="n">
        <v>4</v>
      </c>
      <c r="M4530" t="n">
        <v>4</v>
      </c>
      <c r="N4530" t="n">
        <v>3</v>
      </c>
      <c r="O4530">
        <f>DATE(2026,1,1)-K4530</f>
        <v/>
      </c>
      <c r="P4530">
        <f>IF(G4530&gt;=2,"Repeat","One-time")</f>
        <v/>
      </c>
    </row>
    <row r="4531">
      <c r="A4531" t="inlineStr">
        <is>
          <t>C04922</t>
        </is>
      </c>
      <c r="B4531" t="inlineStr">
        <is>
          <t>Priya Menon</t>
        </is>
      </c>
      <c r="C4531" t="inlineStr">
        <is>
          <t>Central</t>
        </is>
      </c>
      <c r="D4531" t="inlineStr">
        <is>
          <t>Nagpur</t>
        </is>
      </c>
      <c r="E4531" t="inlineStr">
        <is>
          <t>Yes</t>
        </is>
      </c>
      <c r="F4531" t="inlineStr">
        <is>
          <t>At Risk</t>
        </is>
      </c>
      <c r="G4531" t="n">
        <v>4</v>
      </c>
      <c r="H4531" s="24" t="n">
        <v>19608.99</v>
      </c>
      <c r="I4531" s="24" t="n">
        <v>7317.79</v>
      </c>
      <c r="J4531" s="25" t="n">
        <v>45426</v>
      </c>
      <c r="K4531" s="25" t="n">
        <v>45743</v>
      </c>
      <c r="L4531" t="n">
        <v>2</v>
      </c>
      <c r="M4531" t="n">
        <v>3</v>
      </c>
      <c r="N4531" t="n">
        <v>3</v>
      </c>
      <c r="O4531">
        <f>DATE(2026,1,1)-K4531</f>
        <v/>
      </c>
      <c r="P4531">
        <f>IF(G4531&gt;=2,"Repeat","One-time")</f>
        <v/>
      </c>
    </row>
    <row r="4532">
      <c r="A4532" t="inlineStr">
        <is>
          <t>C07996</t>
        </is>
      </c>
      <c r="B4532" t="inlineStr">
        <is>
          <t>Nikhil Rao</t>
        </is>
      </c>
      <c r="C4532" t="inlineStr">
        <is>
          <t>West</t>
        </is>
      </c>
      <c r="D4532" t="inlineStr">
        <is>
          <t>Mumbai</t>
        </is>
      </c>
      <c r="E4532" t="inlineStr">
        <is>
          <t>No</t>
        </is>
      </c>
      <c r="F4532" t="inlineStr">
        <is>
          <t>Loyal</t>
        </is>
      </c>
      <c r="G4532" t="n">
        <v>4</v>
      </c>
      <c r="H4532" s="24" t="n">
        <v>19602.92</v>
      </c>
      <c r="I4532" s="24" t="n">
        <v>7274.76</v>
      </c>
      <c r="J4532" s="25" t="n">
        <v>45744</v>
      </c>
      <c r="K4532" s="25" t="n">
        <v>45995</v>
      </c>
      <c r="L4532" t="n">
        <v>5</v>
      </c>
      <c r="M4532" t="n">
        <v>4</v>
      </c>
      <c r="N4532" t="n">
        <v>3</v>
      </c>
      <c r="O4532">
        <f>DATE(2026,1,1)-K4532</f>
        <v/>
      </c>
      <c r="P4532">
        <f>IF(G4532&gt;=2,"Repeat","One-time")</f>
        <v/>
      </c>
    </row>
    <row r="4533">
      <c r="A4533" t="inlineStr">
        <is>
          <t>C04625</t>
        </is>
      </c>
      <c r="B4533" t="inlineStr">
        <is>
          <t>Amit Bose</t>
        </is>
      </c>
      <c r="C4533" t="inlineStr">
        <is>
          <t>South</t>
        </is>
      </c>
      <c r="D4533" t="inlineStr">
        <is>
          <t>Coimbatore</t>
        </is>
      </c>
      <c r="E4533" t="inlineStr">
        <is>
          <t>No</t>
        </is>
      </c>
      <c r="F4533" t="inlineStr">
        <is>
          <t>Loyal</t>
        </is>
      </c>
      <c r="G4533" t="n">
        <v>6</v>
      </c>
      <c r="H4533" s="24" t="n">
        <v>19602.65</v>
      </c>
      <c r="I4533" s="24" t="n">
        <v>4579.37</v>
      </c>
      <c r="J4533" s="25" t="n">
        <v>45408</v>
      </c>
      <c r="K4533" s="25" t="n">
        <v>45975</v>
      </c>
      <c r="L4533" t="n">
        <v>4</v>
      </c>
      <c r="M4533" t="n">
        <v>4</v>
      </c>
      <c r="N4533" t="n">
        <v>3</v>
      </c>
      <c r="O4533">
        <f>DATE(2026,1,1)-K4533</f>
        <v/>
      </c>
      <c r="P4533">
        <f>IF(G4533&gt;=2,"Repeat","One-time")</f>
        <v/>
      </c>
    </row>
    <row r="4534">
      <c r="A4534" t="inlineStr">
        <is>
          <t>C10859</t>
        </is>
      </c>
      <c r="B4534" t="inlineStr">
        <is>
          <t>Deepak Banerjee</t>
        </is>
      </c>
      <c r="C4534" t="inlineStr">
        <is>
          <t>South</t>
        </is>
      </c>
      <c r="D4534" t="inlineStr">
        <is>
          <t>Chennai</t>
        </is>
      </c>
      <c r="E4534" t="inlineStr">
        <is>
          <t>No</t>
        </is>
      </c>
      <c r="F4534" t="inlineStr">
        <is>
          <t>New</t>
        </is>
      </c>
      <c r="G4534" t="n">
        <v>1</v>
      </c>
      <c r="H4534" s="24" t="n">
        <v>19593.89</v>
      </c>
      <c r="I4534" s="24" t="n">
        <v>2423.49</v>
      </c>
      <c r="J4534" s="25" t="n">
        <v>45980</v>
      </c>
      <c r="K4534" s="25" t="n">
        <v>45980</v>
      </c>
      <c r="L4534" t="n">
        <v>4</v>
      </c>
      <c r="M4534" t="n">
        <v>2</v>
      </c>
      <c r="N4534" t="n">
        <v>3</v>
      </c>
      <c r="O4534">
        <f>DATE(2026,1,1)-K4534</f>
        <v/>
      </c>
      <c r="P4534">
        <f>IF(G4534&gt;=2,"Repeat","One-time")</f>
        <v/>
      </c>
    </row>
    <row r="4535">
      <c r="A4535" t="inlineStr">
        <is>
          <t>C03787</t>
        </is>
      </c>
      <c r="B4535" t="inlineStr">
        <is>
          <t>Ritu Singh</t>
        </is>
      </c>
      <c r="C4535" t="inlineStr">
        <is>
          <t>South</t>
        </is>
      </c>
      <c r="D4535" t="inlineStr">
        <is>
          <t>Chennai</t>
        </is>
      </c>
      <c r="E4535" t="inlineStr">
        <is>
          <t>Yes</t>
        </is>
      </c>
      <c r="F4535" t="inlineStr">
        <is>
          <t>Loyal</t>
        </is>
      </c>
      <c r="G4535" t="n">
        <v>4</v>
      </c>
      <c r="H4535" s="24" t="n">
        <v>19588.92</v>
      </c>
      <c r="I4535" s="24" t="n">
        <v>6106.36</v>
      </c>
      <c r="J4535" s="25" t="n">
        <v>45479</v>
      </c>
      <c r="K4535" s="25" t="n">
        <v>45759</v>
      </c>
      <c r="L4535" t="n">
        <v>3</v>
      </c>
      <c r="M4535" t="n">
        <v>3</v>
      </c>
      <c r="N4535" t="n">
        <v>3</v>
      </c>
      <c r="O4535">
        <f>DATE(2026,1,1)-K4535</f>
        <v/>
      </c>
      <c r="P4535">
        <f>IF(G4535&gt;=2,"Repeat","One-time")</f>
        <v/>
      </c>
    </row>
    <row r="4536">
      <c r="A4536" t="inlineStr">
        <is>
          <t>C03767</t>
        </is>
      </c>
      <c r="B4536" t="inlineStr">
        <is>
          <t>Suresh Nair</t>
        </is>
      </c>
      <c r="C4536" t="inlineStr">
        <is>
          <t>South</t>
        </is>
      </c>
      <c r="D4536" t="inlineStr">
        <is>
          <t>Chennai</t>
        </is>
      </c>
      <c r="E4536" t="inlineStr">
        <is>
          <t>Yes</t>
        </is>
      </c>
      <c r="F4536" t="inlineStr">
        <is>
          <t>At Risk</t>
        </is>
      </c>
      <c r="G4536" t="n">
        <v>4</v>
      </c>
      <c r="H4536" s="24" t="n">
        <v>19584.6</v>
      </c>
      <c r="I4536" s="24" t="n">
        <v>8338.209999999999</v>
      </c>
      <c r="J4536" s="25" t="n">
        <v>45311</v>
      </c>
      <c r="K4536" s="25" t="n">
        <v>45391</v>
      </c>
      <c r="L4536" t="n">
        <v>1</v>
      </c>
      <c r="M4536" t="n">
        <v>3</v>
      </c>
      <c r="N4536" t="n">
        <v>3</v>
      </c>
      <c r="O4536">
        <f>DATE(2026,1,1)-K4536</f>
        <v/>
      </c>
      <c r="P4536">
        <f>IF(G4536&gt;=2,"Repeat","One-time")</f>
        <v/>
      </c>
    </row>
    <row r="4537">
      <c r="A4537" t="inlineStr">
        <is>
          <t>C03921</t>
        </is>
      </c>
      <c r="B4537" t="inlineStr">
        <is>
          <t>Neha Reddy</t>
        </is>
      </c>
      <c r="C4537" t="inlineStr">
        <is>
          <t>North</t>
        </is>
      </c>
      <c r="D4537" t="inlineStr">
        <is>
          <t>Gurugram</t>
        </is>
      </c>
      <c r="E4537" t="inlineStr">
        <is>
          <t>No</t>
        </is>
      </c>
      <c r="F4537" t="inlineStr">
        <is>
          <t>Loyal</t>
        </is>
      </c>
      <c r="G4537" t="n">
        <v>4</v>
      </c>
      <c r="H4537" s="24" t="n">
        <v>19581.54</v>
      </c>
      <c r="I4537" s="24" t="n">
        <v>5106.49</v>
      </c>
      <c r="J4537" s="25" t="n">
        <v>45517</v>
      </c>
      <c r="K4537" s="25" t="n">
        <v>45957</v>
      </c>
      <c r="L4537" t="n">
        <v>4</v>
      </c>
      <c r="M4537" t="n">
        <v>3</v>
      </c>
      <c r="N4537" t="n">
        <v>3</v>
      </c>
      <c r="O4537">
        <f>DATE(2026,1,1)-K4537</f>
        <v/>
      </c>
      <c r="P4537">
        <f>IF(G4537&gt;=2,"Repeat","One-time")</f>
        <v/>
      </c>
    </row>
    <row r="4538">
      <c r="A4538" t="inlineStr">
        <is>
          <t>C05989</t>
        </is>
      </c>
      <c r="B4538" t="inlineStr">
        <is>
          <t>Divya Singh</t>
        </is>
      </c>
      <c r="C4538" t="inlineStr">
        <is>
          <t>South</t>
        </is>
      </c>
      <c r="D4538" t="inlineStr">
        <is>
          <t>Bengaluru</t>
        </is>
      </c>
      <c r="E4538" t="inlineStr">
        <is>
          <t>No</t>
        </is>
      </c>
      <c r="F4538" t="inlineStr">
        <is>
          <t>Loyal</t>
        </is>
      </c>
      <c r="G4538" t="n">
        <v>4</v>
      </c>
      <c r="H4538" s="24" t="n">
        <v>19580.03</v>
      </c>
      <c r="I4538" s="24" t="n">
        <v>3447.13</v>
      </c>
      <c r="J4538" s="25" t="n">
        <v>45532</v>
      </c>
      <c r="K4538" s="25" t="n">
        <v>46021</v>
      </c>
      <c r="L4538" t="n">
        <v>5</v>
      </c>
      <c r="M4538" t="n">
        <v>3</v>
      </c>
      <c r="N4538" t="n">
        <v>3</v>
      </c>
      <c r="O4538">
        <f>DATE(2026,1,1)-K4538</f>
        <v/>
      </c>
      <c r="P4538">
        <f>IF(G4538&gt;=2,"Repeat","One-time")</f>
        <v/>
      </c>
    </row>
    <row r="4539">
      <c r="A4539" t="inlineStr">
        <is>
          <t>C10891</t>
        </is>
      </c>
      <c r="B4539" t="inlineStr">
        <is>
          <t>Farhan Joshi</t>
        </is>
      </c>
      <c r="C4539" t="inlineStr">
        <is>
          <t>South</t>
        </is>
      </c>
      <c r="D4539" t="inlineStr">
        <is>
          <t>Hyderabad</t>
        </is>
      </c>
      <c r="E4539" t="inlineStr">
        <is>
          <t>No</t>
        </is>
      </c>
      <c r="F4539" t="inlineStr">
        <is>
          <t>Loyal</t>
        </is>
      </c>
      <c r="G4539" t="n">
        <v>3</v>
      </c>
      <c r="H4539" s="24" t="n">
        <v>19561.17</v>
      </c>
      <c r="I4539" s="24" t="n">
        <v>6711.96</v>
      </c>
      <c r="J4539" s="25" t="n">
        <v>45932</v>
      </c>
      <c r="K4539" s="25" t="n">
        <v>45992</v>
      </c>
      <c r="L4539" t="n">
        <v>5</v>
      </c>
      <c r="M4539" t="n">
        <v>3</v>
      </c>
      <c r="N4539" t="n">
        <v>3</v>
      </c>
      <c r="O4539">
        <f>DATE(2026,1,1)-K4539</f>
        <v/>
      </c>
      <c r="P4539">
        <f>IF(G4539&gt;=2,"Repeat","One-time")</f>
        <v/>
      </c>
    </row>
    <row r="4540">
      <c r="A4540" t="inlineStr">
        <is>
          <t>C04635</t>
        </is>
      </c>
      <c r="B4540" t="inlineStr">
        <is>
          <t>Deepak Sharma</t>
        </is>
      </c>
      <c r="C4540" t="inlineStr">
        <is>
          <t>North</t>
        </is>
      </c>
      <c r="D4540" t="inlineStr">
        <is>
          <t>Lucknow</t>
        </is>
      </c>
      <c r="E4540" t="inlineStr">
        <is>
          <t>No</t>
        </is>
      </c>
      <c r="F4540" t="inlineStr">
        <is>
          <t>At Risk</t>
        </is>
      </c>
      <c r="G4540" t="n">
        <v>4</v>
      </c>
      <c r="H4540" s="24" t="n">
        <v>19536.8</v>
      </c>
      <c r="I4540" s="24" t="n">
        <v>4789.15</v>
      </c>
      <c r="J4540" s="25" t="n">
        <v>45402</v>
      </c>
      <c r="K4540" s="25" t="n">
        <v>45511</v>
      </c>
      <c r="L4540" t="n">
        <v>2</v>
      </c>
      <c r="M4540" t="n">
        <v>3</v>
      </c>
      <c r="N4540" t="n">
        <v>3</v>
      </c>
      <c r="O4540">
        <f>DATE(2026,1,1)-K4540</f>
        <v/>
      </c>
      <c r="P4540">
        <f>IF(G4540&gt;=2,"Repeat","One-time")</f>
        <v/>
      </c>
    </row>
    <row r="4541">
      <c r="A4541" t="inlineStr">
        <is>
          <t>C02117</t>
        </is>
      </c>
      <c r="B4541" t="inlineStr">
        <is>
          <t>Sneha Kapoor</t>
        </is>
      </c>
      <c r="C4541" t="inlineStr">
        <is>
          <t>South</t>
        </is>
      </c>
      <c r="D4541" t="inlineStr">
        <is>
          <t>Chennai</t>
        </is>
      </c>
      <c r="E4541" t="inlineStr">
        <is>
          <t>No</t>
        </is>
      </c>
      <c r="F4541" t="inlineStr">
        <is>
          <t>At Risk</t>
        </is>
      </c>
      <c r="G4541" t="n">
        <v>3</v>
      </c>
      <c r="H4541" s="24" t="n">
        <v>19507.05</v>
      </c>
      <c r="I4541" s="24" t="n">
        <v>1910.84</v>
      </c>
      <c r="J4541" s="25" t="n">
        <v>45142</v>
      </c>
      <c r="K4541" s="25" t="n">
        <v>45380</v>
      </c>
      <c r="L4541" t="n">
        <v>1</v>
      </c>
      <c r="M4541" t="n">
        <v>3</v>
      </c>
      <c r="N4541" t="n">
        <v>3</v>
      </c>
      <c r="O4541">
        <f>DATE(2026,1,1)-K4541</f>
        <v/>
      </c>
      <c r="P4541">
        <f>IF(G4541&gt;=2,"Repeat","One-time")</f>
        <v/>
      </c>
    </row>
    <row r="4542">
      <c r="A4542" t="inlineStr">
        <is>
          <t>C05579</t>
        </is>
      </c>
      <c r="B4542" t="inlineStr">
        <is>
          <t>Joseph Bose</t>
        </is>
      </c>
      <c r="C4542" t="inlineStr">
        <is>
          <t>East</t>
        </is>
      </c>
      <c r="D4542" t="inlineStr">
        <is>
          <t>Kolkata</t>
        </is>
      </c>
      <c r="E4542" t="inlineStr">
        <is>
          <t>No</t>
        </is>
      </c>
      <c r="F4542" t="inlineStr">
        <is>
          <t>At Risk</t>
        </is>
      </c>
      <c r="G4542" t="n">
        <v>3</v>
      </c>
      <c r="H4542" s="24" t="n">
        <v>19497.08</v>
      </c>
      <c r="I4542" s="24" t="n">
        <v>2178.81</v>
      </c>
      <c r="J4542" s="25" t="n">
        <v>45467</v>
      </c>
      <c r="K4542" s="25" t="n">
        <v>45626</v>
      </c>
      <c r="L4542" t="n">
        <v>2</v>
      </c>
      <c r="M4542" t="n">
        <v>3</v>
      </c>
      <c r="N4542" t="n">
        <v>3</v>
      </c>
      <c r="O4542">
        <f>DATE(2026,1,1)-K4542</f>
        <v/>
      </c>
      <c r="P4542">
        <f>IF(G4542&gt;=2,"Repeat","One-time")</f>
        <v/>
      </c>
    </row>
    <row r="4543">
      <c r="A4543" t="inlineStr">
        <is>
          <t>C01033</t>
        </is>
      </c>
      <c r="B4543" t="inlineStr">
        <is>
          <t>Ayesha Yadav</t>
        </is>
      </c>
      <c r="C4543" t="inlineStr">
        <is>
          <t>North</t>
        </is>
      </c>
      <c r="D4543" t="inlineStr">
        <is>
          <t>Delhi</t>
        </is>
      </c>
      <c r="E4543" t="inlineStr">
        <is>
          <t>Yes</t>
        </is>
      </c>
      <c r="F4543" t="inlineStr">
        <is>
          <t>Hibernating</t>
        </is>
      </c>
      <c r="G4543" t="n">
        <v>2</v>
      </c>
      <c r="H4543" s="24" t="n">
        <v>19490.35</v>
      </c>
      <c r="I4543" s="24" t="n">
        <v>3414.12</v>
      </c>
      <c r="J4543" s="25" t="n">
        <v>44973</v>
      </c>
      <c r="K4543" s="25" t="n">
        <v>45002</v>
      </c>
      <c r="L4543" t="n">
        <v>1</v>
      </c>
      <c r="M4543" t="n">
        <v>2</v>
      </c>
      <c r="N4543" t="n">
        <v>3</v>
      </c>
      <c r="O4543">
        <f>DATE(2026,1,1)-K4543</f>
        <v/>
      </c>
      <c r="P4543">
        <f>IF(G4543&gt;=2,"Repeat","One-time")</f>
        <v/>
      </c>
    </row>
    <row r="4544">
      <c r="A4544" t="inlineStr">
        <is>
          <t>C00209</t>
        </is>
      </c>
      <c r="B4544" t="inlineStr">
        <is>
          <t>Maria Pillai</t>
        </is>
      </c>
      <c r="C4544" t="inlineStr">
        <is>
          <t>West</t>
        </is>
      </c>
      <c r="D4544" t="inlineStr">
        <is>
          <t>Mumbai</t>
        </is>
      </c>
      <c r="E4544" t="inlineStr">
        <is>
          <t>Yes</t>
        </is>
      </c>
      <c r="F4544" t="inlineStr">
        <is>
          <t>At Risk</t>
        </is>
      </c>
      <c r="G4544" t="n">
        <v>6</v>
      </c>
      <c r="H4544" s="24" t="n">
        <v>19482.21</v>
      </c>
      <c r="I4544" s="24" t="n">
        <v>3294.72</v>
      </c>
      <c r="J4544" s="25" t="n">
        <v>44952</v>
      </c>
      <c r="K4544" s="25" t="n">
        <v>45320</v>
      </c>
      <c r="L4544" t="n">
        <v>1</v>
      </c>
      <c r="M4544" t="n">
        <v>4</v>
      </c>
      <c r="N4544" t="n">
        <v>3</v>
      </c>
      <c r="O4544">
        <f>DATE(2026,1,1)-K4544</f>
        <v/>
      </c>
      <c r="P4544">
        <f>IF(G4544&gt;=2,"Repeat","One-time")</f>
        <v/>
      </c>
    </row>
    <row r="4545">
      <c r="A4545" t="inlineStr">
        <is>
          <t>C00714</t>
        </is>
      </c>
      <c r="B4545" t="inlineStr">
        <is>
          <t>Karan Iyer</t>
        </is>
      </c>
      <c r="C4545" t="inlineStr">
        <is>
          <t>North</t>
        </is>
      </c>
      <c r="D4545" t="inlineStr">
        <is>
          <t>Lucknow</t>
        </is>
      </c>
      <c r="E4545" t="inlineStr">
        <is>
          <t>No</t>
        </is>
      </c>
      <c r="F4545" t="inlineStr">
        <is>
          <t>Hibernating</t>
        </is>
      </c>
      <c r="G4545" t="n">
        <v>2</v>
      </c>
      <c r="H4545" s="24" t="n">
        <v>19470.6</v>
      </c>
      <c r="I4545" s="24" t="n">
        <v>2509.09</v>
      </c>
      <c r="J4545" s="25" t="n">
        <v>45006</v>
      </c>
      <c r="K4545" s="25" t="n">
        <v>45169</v>
      </c>
      <c r="L4545" t="n">
        <v>1</v>
      </c>
      <c r="M4545" t="n">
        <v>2</v>
      </c>
      <c r="N4545" t="n">
        <v>3</v>
      </c>
      <c r="O4545">
        <f>DATE(2026,1,1)-K4545</f>
        <v/>
      </c>
      <c r="P4545">
        <f>IF(G4545&gt;=2,"Repeat","One-time")</f>
        <v/>
      </c>
    </row>
    <row r="4546">
      <c r="A4546" t="inlineStr">
        <is>
          <t>C11075</t>
        </is>
      </c>
      <c r="B4546" t="inlineStr">
        <is>
          <t>Shreya Iyer</t>
        </is>
      </c>
      <c r="C4546" t="inlineStr">
        <is>
          <t>West</t>
        </is>
      </c>
      <c r="D4546" t="inlineStr">
        <is>
          <t>Pune</t>
        </is>
      </c>
      <c r="E4546" t="inlineStr">
        <is>
          <t>Yes</t>
        </is>
      </c>
      <c r="F4546" t="inlineStr">
        <is>
          <t>New</t>
        </is>
      </c>
      <c r="G4546" t="n">
        <v>3</v>
      </c>
      <c r="H4546" s="24" t="n">
        <v>19450.91</v>
      </c>
      <c r="I4546" s="24" t="n">
        <v>1948.54</v>
      </c>
      <c r="J4546" s="25" t="n">
        <v>45953</v>
      </c>
      <c r="K4546" s="25" t="n">
        <v>45975</v>
      </c>
      <c r="L4546" t="n">
        <v>4</v>
      </c>
      <c r="M4546" t="n">
        <v>3</v>
      </c>
      <c r="N4546" t="n">
        <v>3</v>
      </c>
      <c r="O4546">
        <f>DATE(2026,1,1)-K4546</f>
        <v/>
      </c>
      <c r="P4546">
        <f>IF(G4546&gt;=2,"Repeat","One-time")</f>
        <v/>
      </c>
    </row>
    <row r="4547">
      <c r="A4547" t="inlineStr">
        <is>
          <t>C07108</t>
        </is>
      </c>
      <c r="B4547" t="inlineStr">
        <is>
          <t>Pooja Sharma</t>
        </is>
      </c>
      <c r="C4547" t="inlineStr">
        <is>
          <t>South</t>
        </is>
      </c>
      <c r="D4547" t="inlineStr">
        <is>
          <t>Hyderabad</t>
        </is>
      </c>
      <c r="E4547" t="inlineStr">
        <is>
          <t>No</t>
        </is>
      </c>
      <c r="F4547" t="inlineStr">
        <is>
          <t>Loyal</t>
        </is>
      </c>
      <c r="G4547" t="n">
        <v>3</v>
      </c>
      <c r="H4547" s="24" t="n">
        <v>19439.91</v>
      </c>
      <c r="I4547" s="24" t="n">
        <v>1274.82</v>
      </c>
      <c r="J4547" s="25" t="n">
        <v>45620</v>
      </c>
      <c r="K4547" s="25" t="n">
        <v>45981</v>
      </c>
      <c r="L4547" t="n">
        <v>4</v>
      </c>
      <c r="M4547" t="n">
        <v>3</v>
      </c>
      <c r="N4547" t="n">
        <v>3</v>
      </c>
      <c r="O4547">
        <f>DATE(2026,1,1)-K4547</f>
        <v/>
      </c>
      <c r="P4547">
        <f>IF(G4547&gt;=2,"Repeat","One-time")</f>
        <v/>
      </c>
    </row>
    <row r="4548">
      <c r="A4548" t="inlineStr">
        <is>
          <t>C07180</t>
        </is>
      </c>
      <c r="B4548" t="inlineStr">
        <is>
          <t>Imran Shah</t>
        </is>
      </c>
      <c r="C4548" t="inlineStr">
        <is>
          <t>Central</t>
        </is>
      </c>
      <c r="D4548" t="inlineStr">
        <is>
          <t>Bhopal</t>
        </is>
      </c>
      <c r="E4548" t="inlineStr">
        <is>
          <t>Yes</t>
        </is>
      </c>
      <c r="F4548" t="inlineStr">
        <is>
          <t>Occasional</t>
        </is>
      </c>
      <c r="G4548" t="n">
        <v>1</v>
      </c>
      <c r="H4548" s="24" t="n">
        <v>19428.24</v>
      </c>
      <c r="I4548" s="24" t="n">
        <v>1875.27</v>
      </c>
      <c r="J4548" s="25" t="n">
        <v>45637</v>
      </c>
      <c r="K4548" s="25" t="n">
        <v>45637</v>
      </c>
      <c r="L4548" t="n">
        <v>2</v>
      </c>
      <c r="M4548" t="n">
        <v>1</v>
      </c>
      <c r="N4548" t="n">
        <v>3</v>
      </c>
      <c r="O4548">
        <f>DATE(2026,1,1)-K4548</f>
        <v/>
      </c>
      <c r="P4548">
        <f>IF(G4548&gt;=2,"Repeat","One-time")</f>
        <v/>
      </c>
    </row>
    <row r="4549">
      <c r="A4549" t="inlineStr">
        <is>
          <t>C08491</t>
        </is>
      </c>
      <c r="B4549" t="inlineStr">
        <is>
          <t>Amit Fernandes</t>
        </is>
      </c>
      <c r="C4549" t="inlineStr">
        <is>
          <t>South</t>
        </is>
      </c>
      <c r="D4549" t="inlineStr">
        <is>
          <t>Chennai</t>
        </is>
      </c>
      <c r="E4549" t="inlineStr">
        <is>
          <t>No</t>
        </is>
      </c>
      <c r="F4549" t="inlineStr">
        <is>
          <t>Occasional</t>
        </is>
      </c>
      <c r="G4549" t="n">
        <v>2</v>
      </c>
      <c r="H4549" s="24" t="n">
        <v>19420.57</v>
      </c>
      <c r="I4549" s="24" t="n">
        <v>3099.73</v>
      </c>
      <c r="J4549" s="25" t="n">
        <v>45876</v>
      </c>
      <c r="K4549" s="25" t="n">
        <v>45985</v>
      </c>
      <c r="L4549" t="n">
        <v>4</v>
      </c>
      <c r="M4549" t="n">
        <v>2</v>
      </c>
      <c r="N4549" t="n">
        <v>3</v>
      </c>
      <c r="O4549">
        <f>DATE(2026,1,1)-K4549</f>
        <v/>
      </c>
      <c r="P4549">
        <f>IF(G4549&gt;=2,"Repeat","One-time")</f>
        <v/>
      </c>
    </row>
    <row r="4550">
      <c r="A4550" t="inlineStr">
        <is>
          <t>C11829</t>
        </is>
      </c>
      <c r="B4550" t="inlineStr">
        <is>
          <t>Amit Kapoor</t>
        </is>
      </c>
      <c r="C4550" t="inlineStr">
        <is>
          <t>West</t>
        </is>
      </c>
      <c r="D4550" t="inlineStr">
        <is>
          <t>Ahmedabad</t>
        </is>
      </c>
      <c r="E4550" t="inlineStr">
        <is>
          <t>No</t>
        </is>
      </c>
      <c r="F4550" t="inlineStr">
        <is>
          <t>New</t>
        </is>
      </c>
      <c r="G4550" t="n">
        <v>1</v>
      </c>
      <c r="H4550" s="24" t="n">
        <v>19415.96</v>
      </c>
      <c r="I4550" s="24" t="n">
        <v>-644.99</v>
      </c>
      <c r="J4550" s="25" t="n">
        <v>46019</v>
      </c>
      <c r="K4550" s="25" t="n">
        <v>46019</v>
      </c>
      <c r="L4550" t="n">
        <v>5</v>
      </c>
      <c r="M4550" t="n">
        <v>2</v>
      </c>
      <c r="N4550" t="n">
        <v>3</v>
      </c>
      <c r="O4550">
        <f>DATE(2026,1,1)-K4550</f>
        <v/>
      </c>
      <c r="P4550">
        <f>IF(G4550&gt;=2,"Repeat","One-time")</f>
        <v/>
      </c>
    </row>
    <row r="4551">
      <c r="A4551" t="inlineStr">
        <is>
          <t>C01512</t>
        </is>
      </c>
      <c r="B4551" t="inlineStr">
        <is>
          <t>Imran Bose</t>
        </is>
      </c>
      <c r="C4551" t="inlineStr">
        <is>
          <t>South</t>
        </is>
      </c>
      <c r="D4551" t="inlineStr">
        <is>
          <t>Bengaluru</t>
        </is>
      </c>
      <c r="E4551" t="inlineStr">
        <is>
          <t>No</t>
        </is>
      </c>
      <c r="F4551" t="inlineStr">
        <is>
          <t>At Risk</t>
        </is>
      </c>
      <c r="G4551" t="n">
        <v>3</v>
      </c>
      <c r="H4551" s="24" t="n">
        <v>19412.4</v>
      </c>
      <c r="I4551" s="24" t="n">
        <v>4225.64</v>
      </c>
      <c r="J4551" s="25" t="n">
        <v>45009</v>
      </c>
      <c r="K4551" s="25" t="n">
        <v>45180</v>
      </c>
      <c r="L4551" t="n">
        <v>1</v>
      </c>
      <c r="M4551" t="n">
        <v>3</v>
      </c>
      <c r="N4551" t="n">
        <v>3</v>
      </c>
      <c r="O4551">
        <f>DATE(2026,1,1)-K4551</f>
        <v/>
      </c>
      <c r="P4551">
        <f>IF(G4551&gt;=2,"Repeat","One-time")</f>
        <v/>
      </c>
    </row>
    <row r="4552">
      <c r="A4552" t="inlineStr">
        <is>
          <t>C02639</t>
        </is>
      </c>
      <c r="B4552" t="inlineStr">
        <is>
          <t>Farhan Mishra</t>
        </is>
      </c>
      <c r="C4552" t="inlineStr">
        <is>
          <t>East</t>
        </is>
      </c>
      <c r="D4552" t="inlineStr">
        <is>
          <t>Kolkata</t>
        </is>
      </c>
      <c r="E4552" t="inlineStr">
        <is>
          <t>No</t>
        </is>
      </c>
      <c r="F4552" t="inlineStr">
        <is>
          <t>Loyal</t>
        </is>
      </c>
      <c r="G4552" t="n">
        <v>3</v>
      </c>
      <c r="H4552" s="24" t="n">
        <v>19402.28</v>
      </c>
      <c r="I4552" s="24" t="n">
        <v>2173.62</v>
      </c>
      <c r="J4552" s="25" t="n">
        <v>45195</v>
      </c>
      <c r="K4552" s="25" t="n">
        <v>46013</v>
      </c>
      <c r="L4552" t="n">
        <v>5</v>
      </c>
      <c r="M4552" t="n">
        <v>3</v>
      </c>
      <c r="N4552" t="n">
        <v>3</v>
      </c>
      <c r="O4552">
        <f>DATE(2026,1,1)-K4552</f>
        <v/>
      </c>
      <c r="P4552">
        <f>IF(G4552&gt;=2,"Repeat","One-time")</f>
        <v/>
      </c>
    </row>
    <row r="4553">
      <c r="A4553" t="inlineStr">
        <is>
          <t>C03354</t>
        </is>
      </c>
      <c r="B4553" t="inlineStr">
        <is>
          <t>Riya Mukherjee</t>
        </is>
      </c>
      <c r="C4553" t="inlineStr">
        <is>
          <t>North</t>
        </is>
      </c>
      <c r="D4553" t="inlineStr">
        <is>
          <t>Jaipur</t>
        </is>
      </c>
      <c r="E4553" t="inlineStr">
        <is>
          <t>Yes</t>
        </is>
      </c>
      <c r="F4553" t="inlineStr">
        <is>
          <t>At Risk</t>
        </is>
      </c>
      <c r="G4553" t="n">
        <v>4</v>
      </c>
      <c r="H4553" s="24" t="n">
        <v>19390.6</v>
      </c>
      <c r="I4553" s="24" t="n">
        <v>7445.39</v>
      </c>
      <c r="J4553" s="25" t="n">
        <v>45239</v>
      </c>
      <c r="K4553" s="25" t="n">
        <v>45351</v>
      </c>
      <c r="L4553" t="n">
        <v>1</v>
      </c>
      <c r="M4553" t="n">
        <v>3</v>
      </c>
      <c r="N4553" t="n">
        <v>3</v>
      </c>
      <c r="O4553">
        <f>DATE(2026,1,1)-K4553</f>
        <v/>
      </c>
      <c r="P4553">
        <f>IF(G4553&gt;=2,"Repeat","One-time")</f>
        <v/>
      </c>
    </row>
    <row r="4554">
      <c r="A4554" t="inlineStr">
        <is>
          <t>C10297</t>
        </is>
      </c>
      <c r="B4554" t="inlineStr">
        <is>
          <t>Meera Nair</t>
        </is>
      </c>
      <c r="C4554" t="inlineStr">
        <is>
          <t>North</t>
        </is>
      </c>
      <c r="D4554" t="inlineStr">
        <is>
          <t>Lucknow</t>
        </is>
      </c>
      <c r="E4554" t="inlineStr">
        <is>
          <t>No</t>
        </is>
      </c>
      <c r="F4554" t="inlineStr">
        <is>
          <t>Occasional</t>
        </is>
      </c>
      <c r="G4554" t="n">
        <v>1</v>
      </c>
      <c r="H4554" s="24" t="n">
        <v>19380.11</v>
      </c>
      <c r="I4554" s="24" t="n">
        <v>3642.51</v>
      </c>
      <c r="J4554" s="25" t="n">
        <v>45900</v>
      </c>
      <c r="K4554" s="25" t="n">
        <v>45900</v>
      </c>
      <c r="L4554" t="n">
        <v>3</v>
      </c>
      <c r="M4554" t="n">
        <v>2</v>
      </c>
      <c r="N4554" t="n">
        <v>3</v>
      </c>
      <c r="O4554">
        <f>DATE(2026,1,1)-K4554</f>
        <v/>
      </c>
      <c r="P4554">
        <f>IF(G4554&gt;=2,"Repeat","One-time")</f>
        <v/>
      </c>
    </row>
    <row r="4555">
      <c r="A4555" t="inlineStr">
        <is>
          <t>C00911</t>
        </is>
      </c>
      <c r="B4555" t="inlineStr">
        <is>
          <t>Ritu Singh</t>
        </is>
      </c>
      <c r="C4555" t="inlineStr">
        <is>
          <t>West</t>
        </is>
      </c>
      <c r="D4555" t="inlineStr">
        <is>
          <t>Panaji</t>
        </is>
      </c>
      <c r="E4555" t="inlineStr">
        <is>
          <t>No</t>
        </is>
      </c>
      <c r="F4555" t="inlineStr">
        <is>
          <t>At Risk</t>
        </is>
      </c>
      <c r="G4555" t="n">
        <v>5</v>
      </c>
      <c r="H4555" s="24" t="n">
        <v>19380.09</v>
      </c>
      <c r="I4555" s="24" t="n">
        <v>6747.65</v>
      </c>
      <c r="J4555" s="25" t="n">
        <v>44938</v>
      </c>
      <c r="K4555" s="25" t="n">
        <v>45607</v>
      </c>
      <c r="L4555" t="n">
        <v>2</v>
      </c>
      <c r="M4555" t="n">
        <v>4</v>
      </c>
      <c r="N4555" t="n">
        <v>3</v>
      </c>
      <c r="O4555">
        <f>DATE(2026,1,1)-K4555</f>
        <v/>
      </c>
      <c r="P4555">
        <f>IF(G4555&gt;=2,"Repeat","One-time")</f>
        <v/>
      </c>
    </row>
    <row r="4556">
      <c r="A4556" t="inlineStr">
        <is>
          <t>C06548</t>
        </is>
      </c>
      <c r="B4556" t="inlineStr">
        <is>
          <t>Harpreet Patel</t>
        </is>
      </c>
      <c r="C4556" t="inlineStr">
        <is>
          <t>North</t>
        </is>
      </c>
      <c r="D4556" t="inlineStr">
        <is>
          <t>Gurugram</t>
        </is>
      </c>
      <c r="E4556" t="inlineStr">
        <is>
          <t>No</t>
        </is>
      </c>
      <c r="F4556" t="inlineStr">
        <is>
          <t>At Risk</t>
        </is>
      </c>
      <c r="G4556" t="n">
        <v>4</v>
      </c>
      <c r="H4556" s="24" t="n">
        <v>19364.85</v>
      </c>
      <c r="I4556" s="24" t="n">
        <v>4791.67</v>
      </c>
      <c r="J4556" s="25" t="n">
        <v>45598</v>
      </c>
      <c r="K4556" s="25" t="n">
        <v>45739</v>
      </c>
      <c r="L4556" t="n">
        <v>2</v>
      </c>
      <c r="M4556" t="n">
        <v>3</v>
      </c>
      <c r="N4556" t="n">
        <v>3</v>
      </c>
      <c r="O4556">
        <f>DATE(2026,1,1)-K4556</f>
        <v/>
      </c>
      <c r="P4556">
        <f>IF(G4556&gt;=2,"Repeat","One-time")</f>
        <v/>
      </c>
    </row>
    <row r="4557">
      <c r="A4557" t="inlineStr">
        <is>
          <t>C11310</t>
        </is>
      </c>
      <c r="B4557" t="inlineStr">
        <is>
          <t>Imran Mehta</t>
        </is>
      </c>
      <c r="C4557" t="inlineStr">
        <is>
          <t>North</t>
        </is>
      </c>
      <c r="D4557" t="inlineStr">
        <is>
          <t>Lucknow</t>
        </is>
      </c>
      <c r="E4557" t="inlineStr">
        <is>
          <t>Yes</t>
        </is>
      </c>
      <c r="F4557" t="inlineStr">
        <is>
          <t>New</t>
        </is>
      </c>
      <c r="G4557" t="n">
        <v>3</v>
      </c>
      <c r="H4557" s="24" t="n">
        <v>19352.69</v>
      </c>
      <c r="I4557" s="24" t="n">
        <v>2333.79</v>
      </c>
      <c r="J4557" s="25" t="n">
        <v>45966</v>
      </c>
      <c r="K4557" s="25" t="n">
        <v>45985</v>
      </c>
      <c r="L4557" t="n">
        <v>4</v>
      </c>
      <c r="M4557" t="n">
        <v>3</v>
      </c>
      <c r="N4557" t="n">
        <v>3</v>
      </c>
      <c r="O4557">
        <f>DATE(2026,1,1)-K4557</f>
        <v/>
      </c>
      <c r="P4557">
        <f>IF(G4557&gt;=2,"Repeat","One-time")</f>
        <v/>
      </c>
    </row>
    <row r="4558">
      <c r="A4558" t="inlineStr">
        <is>
          <t>C03831</t>
        </is>
      </c>
      <c r="B4558" t="inlineStr">
        <is>
          <t>Lakshmi Iyer</t>
        </is>
      </c>
      <c r="C4558" t="inlineStr">
        <is>
          <t>North</t>
        </is>
      </c>
      <c r="D4558" t="inlineStr">
        <is>
          <t>Delhi</t>
        </is>
      </c>
      <c r="E4558" t="inlineStr">
        <is>
          <t>Yes</t>
        </is>
      </c>
      <c r="F4558" t="inlineStr">
        <is>
          <t>Occasional</t>
        </is>
      </c>
      <c r="G4558" t="n">
        <v>1</v>
      </c>
      <c r="H4558" s="24" t="n">
        <v>19336.84</v>
      </c>
      <c r="I4558" s="24" t="n">
        <v>2993.36</v>
      </c>
      <c r="J4558" s="25" t="n">
        <v>45775</v>
      </c>
      <c r="K4558" s="25" t="n">
        <v>45775</v>
      </c>
      <c r="L4558" t="n">
        <v>3</v>
      </c>
      <c r="M4558" t="n">
        <v>1</v>
      </c>
      <c r="N4558" t="n">
        <v>3</v>
      </c>
      <c r="O4558">
        <f>DATE(2026,1,1)-K4558</f>
        <v/>
      </c>
      <c r="P4558">
        <f>IF(G4558&gt;=2,"Repeat","One-time")</f>
        <v/>
      </c>
    </row>
    <row r="4559">
      <c r="A4559" t="inlineStr">
        <is>
          <t>C01329</t>
        </is>
      </c>
      <c r="B4559" t="inlineStr">
        <is>
          <t>Sneha Menon</t>
        </is>
      </c>
      <c r="C4559" t="inlineStr">
        <is>
          <t>West</t>
        </is>
      </c>
      <c r="D4559" t="inlineStr">
        <is>
          <t>Pune</t>
        </is>
      </c>
      <c r="E4559" t="inlineStr">
        <is>
          <t>No</t>
        </is>
      </c>
      <c r="F4559" t="inlineStr">
        <is>
          <t>Hibernating</t>
        </is>
      </c>
      <c r="G4559" t="n">
        <v>2</v>
      </c>
      <c r="H4559" s="24" t="n">
        <v>19334.55</v>
      </c>
      <c r="I4559" s="24" t="n">
        <v>5687.68</v>
      </c>
      <c r="J4559" s="25" t="n">
        <v>45068</v>
      </c>
      <c r="K4559" s="25" t="n">
        <v>45188</v>
      </c>
      <c r="L4559" t="n">
        <v>1</v>
      </c>
      <c r="M4559" t="n">
        <v>2</v>
      </c>
      <c r="N4559" t="n">
        <v>3</v>
      </c>
      <c r="O4559">
        <f>DATE(2026,1,1)-K4559</f>
        <v/>
      </c>
      <c r="P4559">
        <f>IF(G4559&gt;=2,"Repeat","One-time")</f>
        <v/>
      </c>
    </row>
    <row r="4560">
      <c r="A4560" t="inlineStr">
        <is>
          <t>C03926</t>
        </is>
      </c>
      <c r="B4560" t="inlineStr">
        <is>
          <t>Farhan Chopra</t>
        </is>
      </c>
      <c r="C4560" t="inlineStr">
        <is>
          <t>North</t>
        </is>
      </c>
      <c r="D4560" t="inlineStr">
        <is>
          <t>Lucknow</t>
        </is>
      </c>
      <c r="E4560" t="inlineStr">
        <is>
          <t>Yes</t>
        </is>
      </c>
      <c r="F4560" t="inlineStr">
        <is>
          <t>Loyal</t>
        </is>
      </c>
      <c r="G4560" t="n">
        <v>3</v>
      </c>
      <c r="H4560" s="24" t="n">
        <v>19323.86</v>
      </c>
      <c r="I4560" s="24" t="n">
        <v>4632.16</v>
      </c>
      <c r="J4560" s="25" t="n">
        <v>45527</v>
      </c>
      <c r="K4560" s="25" t="n">
        <v>45845</v>
      </c>
      <c r="L4560" t="n">
        <v>3</v>
      </c>
      <c r="M4560" t="n">
        <v>3</v>
      </c>
      <c r="N4560" t="n">
        <v>3</v>
      </c>
      <c r="O4560">
        <f>DATE(2026,1,1)-K4560</f>
        <v/>
      </c>
      <c r="P4560">
        <f>IF(G4560&gt;=2,"Repeat","One-time")</f>
        <v/>
      </c>
    </row>
    <row r="4561">
      <c r="A4561" t="inlineStr">
        <is>
          <t>C06543</t>
        </is>
      </c>
      <c r="B4561" t="inlineStr">
        <is>
          <t>Varun Reddy</t>
        </is>
      </c>
      <c r="C4561" t="inlineStr">
        <is>
          <t>North</t>
        </is>
      </c>
      <c r="D4561" t="inlineStr">
        <is>
          <t>Delhi</t>
        </is>
      </c>
      <c r="E4561" t="inlineStr">
        <is>
          <t>No</t>
        </is>
      </c>
      <c r="F4561" t="inlineStr">
        <is>
          <t>Occasional</t>
        </is>
      </c>
      <c r="G4561" t="n">
        <v>1</v>
      </c>
      <c r="H4561" s="24" t="n">
        <v>19322.67</v>
      </c>
      <c r="I4561" s="24" t="n">
        <v>2079.33</v>
      </c>
      <c r="J4561" s="25" t="n">
        <v>45615</v>
      </c>
      <c r="K4561" s="25" t="n">
        <v>45615</v>
      </c>
      <c r="L4561" t="n">
        <v>2</v>
      </c>
      <c r="M4561" t="n">
        <v>1</v>
      </c>
      <c r="N4561" t="n">
        <v>3</v>
      </c>
      <c r="O4561">
        <f>DATE(2026,1,1)-K4561</f>
        <v/>
      </c>
      <c r="P4561">
        <f>IF(G4561&gt;=2,"Repeat","One-time")</f>
        <v/>
      </c>
    </row>
    <row r="4562">
      <c r="A4562" t="inlineStr">
        <is>
          <t>C09926</t>
        </is>
      </c>
      <c r="B4562" t="inlineStr">
        <is>
          <t>Diya Singh</t>
        </is>
      </c>
      <c r="C4562" t="inlineStr">
        <is>
          <t>East</t>
        </is>
      </c>
      <c r="D4562" t="inlineStr">
        <is>
          <t>Guwahati</t>
        </is>
      </c>
      <c r="E4562" t="inlineStr">
        <is>
          <t>No</t>
        </is>
      </c>
      <c r="F4562" t="inlineStr">
        <is>
          <t>Loyal</t>
        </is>
      </c>
      <c r="G4562" t="n">
        <v>3</v>
      </c>
      <c r="H4562" s="24" t="n">
        <v>19315.69</v>
      </c>
      <c r="I4562" s="24" t="n">
        <v>1790.65</v>
      </c>
      <c r="J4562" s="25" t="n">
        <v>45890</v>
      </c>
      <c r="K4562" s="25" t="n">
        <v>46007</v>
      </c>
      <c r="L4562" t="n">
        <v>5</v>
      </c>
      <c r="M4562" t="n">
        <v>3</v>
      </c>
      <c r="N4562" t="n">
        <v>3</v>
      </c>
      <c r="O4562">
        <f>DATE(2026,1,1)-K4562</f>
        <v/>
      </c>
      <c r="P4562">
        <f>IF(G4562&gt;=2,"Repeat","One-time")</f>
        <v/>
      </c>
    </row>
    <row r="4563">
      <c r="A4563" t="inlineStr">
        <is>
          <t>C04838</t>
        </is>
      </c>
      <c r="B4563" t="inlineStr">
        <is>
          <t>Lakshmi Agarwal</t>
        </is>
      </c>
      <c r="C4563" t="inlineStr">
        <is>
          <t>South</t>
        </is>
      </c>
      <c r="D4563" t="inlineStr">
        <is>
          <t>Chennai</t>
        </is>
      </c>
      <c r="E4563" t="inlineStr">
        <is>
          <t>Yes</t>
        </is>
      </c>
      <c r="F4563" t="inlineStr">
        <is>
          <t>At Risk</t>
        </is>
      </c>
      <c r="G4563" t="n">
        <v>3</v>
      </c>
      <c r="H4563" s="24" t="n">
        <v>19302.84</v>
      </c>
      <c r="I4563" s="24" t="n">
        <v>5214.88</v>
      </c>
      <c r="J4563" s="25" t="n">
        <v>45416</v>
      </c>
      <c r="K4563" s="25" t="n">
        <v>45720</v>
      </c>
      <c r="L4563" t="n">
        <v>2</v>
      </c>
      <c r="M4563" t="n">
        <v>3</v>
      </c>
      <c r="N4563" t="n">
        <v>3</v>
      </c>
      <c r="O4563">
        <f>DATE(2026,1,1)-K4563</f>
        <v/>
      </c>
      <c r="P4563">
        <f>IF(G4563&gt;=2,"Repeat","One-time")</f>
        <v/>
      </c>
    </row>
    <row r="4564">
      <c r="A4564" t="inlineStr">
        <is>
          <t>C06048</t>
        </is>
      </c>
      <c r="B4564" t="inlineStr">
        <is>
          <t>Karan Prasad</t>
        </is>
      </c>
      <c r="C4564" t="inlineStr">
        <is>
          <t>West</t>
        </is>
      </c>
      <c r="D4564" t="inlineStr">
        <is>
          <t>Ahmedabad</t>
        </is>
      </c>
      <c r="E4564" t="inlineStr">
        <is>
          <t>No</t>
        </is>
      </c>
      <c r="F4564" t="inlineStr">
        <is>
          <t>Loyal</t>
        </is>
      </c>
      <c r="G4564" t="n">
        <v>5</v>
      </c>
      <c r="H4564" s="24" t="n">
        <v>19302.61</v>
      </c>
      <c r="I4564" s="24" t="n">
        <v>7084.56</v>
      </c>
      <c r="J4564" s="25" t="n">
        <v>45539</v>
      </c>
      <c r="K4564" s="25" t="n">
        <v>45910</v>
      </c>
      <c r="L4564" t="n">
        <v>3</v>
      </c>
      <c r="M4564" t="n">
        <v>4</v>
      </c>
      <c r="N4564" t="n">
        <v>3</v>
      </c>
      <c r="O4564">
        <f>DATE(2026,1,1)-K4564</f>
        <v/>
      </c>
      <c r="P4564">
        <f>IF(G4564&gt;=2,"Repeat","One-time")</f>
        <v/>
      </c>
    </row>
    <row r="4565">
      <c r="A4565" t="inlineStr">
        <is>
          <t>C03977</t>
        </is>
      </c>
      <c r="B4565" t="inlineStr">
        <is>
          <t>Aditya Agarwal</t>
        </is>
      </c>
      <c r="C4565" t="inlineStr">
        <is>
          <t>South</t>
        </is>
      </c>
      <c r="D4565" t="inlineStr">
        <is>
          <t>Bengaluru</t>
        </is>
      </c>
      <c r="E4565" t="inlineStr">
        <is>
          <t>No</t>
        </is>
      </c>
      <c r="F4565" t="inlineStr">
        <is>
          <t>Hibernating</t>
        </is>
      </c>
      <c r="G4565" t="n">
        <v>2</v>
      </c>
      <c r="H4565" s="24" t="n">
        <v>19294.95</v>
      </c>
      <c r="I4565" s="24" t="n">
        <v>4052.88</v>
      </c>
      <c r="J4565" s="25" t="n">
        <v>45363</v>
      </c>
      <c r="K4565" s="25" t="n">
        <v>45368</v>
      </c>
      <c r="L4565" t="n">
        <v>1</v>
      </c>
      <c r="M4565" t="n">
        <v>2</v>
      </c>
      <c r="N4565" t="n">
        <v>3</v>
      </c>
      <c r="O4565">
        <f>DATE(2026,1,1)-K4565</f>
        <v/>
      </c>
      <c r="P4565">
        <f>IF(G4565&gt;=2,"Repeat","One-time")</f>
        <v/>
      </c>
    </row>
    <row r="4566">
      <c r="A4566" t="inlineStr">
        <is>
          <t>C06876</t>
        </is>
      </c>
      <c r="B4566" t="inlineStr">
        <is>
          <t>Shreya Bose</t>
        </is>
      </c>
      <c r="C4566" t="inlineStr">
        <is>
          <t>North</t>
        </is>
      </c>
      <c r="D4566" t="inlineStr">
        <is>
          <t>Gurugram</t>
        </is>
      </c>
      <c r="E4566" t="inlineStr">
        <is>
          <t>No</t>
        </is>
      </c>
      <c r="F4566" t="inlineStr">
        <is>
          <t>Loyal</t>
        </is>
      </c>
      <c r="G4566" t="n">
        <v>3</v>
      </c>
      <c r="H4566" s="24" t="n">
        <v>19292.5</v>
      </c>
      <c r="I4566" s="24" t="n">
        <v>4466.21</v>
      </c>
      <c r="J4566" s="25" t="n">
        <v>45744</v>
      </c>
      <c r="K4566" s="25" t="n">
        <v>45903</v>
      </c>
      <c r="L4566" t="n">
        <v>3</v>
      </c>
      <c r="M4566" t="n">
        <v>3</v>
      </c>
      <c r="N4566" t="n">
        <v>3</v>
      </c>
      <c r="O4566">
        <f>DATE(2026,1,1)-K4566</f>
        <v/>
      </c>
      <c r="P4566">
        <f>IF(G4566&gt;=2,"Repeat","One-time")</f>
        <v/>
      </c>
    </row>
    <row r="4567">
      <c r="A4567" t="inlineStr">
        <is>
          <t>C00600</t>
        </is>
      </c>
      <c r="B4567" t="inlineStr">
        <is>
          <t>Rahul Rao</t>
        </is>
      </c>
      <c r="C4567" t="inlineStr">
        <is>
          <t>South</t>
        </is>
      </c>
      <c r="D4567" t="inlineStr">
        <is>
          <t>Bengaluru</t>
        </is>
      </c>
      <c r="E4567" t="inlineStr">
        <is>
          <t>No</t>
        </is>
      </c>
      <c r="F4567" t="inlineStr">
        <is>
          <t>Occasional</t>
        </is>
      </c>
      <c r="G4567" t="n">
        <v>2</v>
      </c>
      <c r="H4567" s="24" t="n">
        <v>19284.39</v>
      </c>
      <c r="I4567" s="24" t="n">
        <v>3340.68</v>
      </c>
      <c r="J4567" s="25" t="n">
        <v>45261</v>
      </c>
      <c r="K4567" s="25" t="n">
        <v>45955</v>
      </c>
      <c r="L4567" t="n">
        <v>4</v>
      </c>
      <c r="M4567" t="n">
        <v>2</v>
      </c>
      <c r="N4567" t="n">
        <v>3</v>
      </c>
      <c r="O4567">
        <f>DATE(2026,1,1)-K4567</f>
        <v/>
      </c>
      <c r="P4567">
        <f>IF(G4567&gt;=2,"Repeat","One-time")</f>
        <v/>
      </c>
    </row>
    <row r="4568">
      <c r="A4568" t="inlineStr">
        <is>
          <t>C04503</t>
        </is>
      </c>
      <c r="B4568" t="inlineStr">
        <is>
          <t>Divya Prasad</t>
        </is>
      </c>
      <c r="C4568" t="inlineStr">
        <is>
          <t>South</t>
        </is>
      </c>
      <c r="D4568" t="inlineStr">
        <is>
          <t>Hyderabad</t>
        </is>
      </c>
      <c r="E4568" t="inlineStr">
        <is>
          <t>Yes</t>
        </is>
      </c>
      <c r="F4568" t="inlineStr">
        <is>
          <t>At Risk</t>
        </is>
      </c>
      <c r="G4568" t="n">
        <v>4</v>
      </c>
      <c r="H4568" s="24" t="n">
        <v>19275.99</v>
      </c>
      <c r="I4568" s="24" t="n">
        <v>2849.56</v>
      </c>
      <c r="J4568" s="25" t="n">
        <v>45427</v>
      </c>
      <c r="K4568" s="25" t="n">
        <v>45585</v>
      </c>
      <c r="L4568" t="n">
        <v>2</v>
      </c>
      <c r="M4568" t="n">
        <v>3</v>
      </c>
      <c r="N4568" t="n">
        <v>3</v>
      </c>
      <c r="O4568">
        <f>DATE(2026,1,1)-K4568</f>
        <v/>
      </c>
      <c r="P4568">
        <f>IF(G4568&gt;=2,"Repeat","One-time")</f>
        <v/>
      </c>
    </row>
    <row r="4569">
      <c r="A4569" t="inlineStr">
        <is>
          <t>C04829</t>
        </is>
      </c>
      <c r="B4569" t="inlineStr">
        <is>
          <t>Meera Khan</t>
        </is>
      </c>
      <c r="C4569" t="inlineStr">
        <is>
          <t>Central</t>
        </is>
      </c>
      <c r="D4569" t="inlineStr">
        <is>
          <t>Indore</t>
        </is>
      </c>
      <c r="E4569" t="inlineStr">
        <is>
          <t>No</t>
        </is>
      </c>
      <c r="F4569" t="inlineStr">
        <is>
          <t>At Risk</t>
        </is>
      </c>
      <c r="G4569" t="n">
        <v>3</v>
      </c>
      <c r="H4569" s="24" t="n">
        <v>19275.3</v>
      </c>
      <c r="I4569" s="24" t="n">
        <v>10377.56</v>
      </c>
      <c r="J4569" s="25" t="n">
        <v>45548</v>
      </c>
      <c r="K4569" s="25" t="n">
        <v>45585</v>
      </c>
      <c r="L4569" t="n">
        <v>2</v>
      </c>
      <c r="M4569" t="n">
        <v>3</v>
      </c>
      <c r="N4569" t="n">
        <v>3</v>
      </c>
      <c r="O4569">
        <f>DATE(2026,1,1)-K4569</f>
        <v/>
      </c>
      <c r="P4569">
        <f>IF(G4569&gt;=2,"Repeat","One-time")</f>
        <v/>
      </c>
    </row>
    <row r="4570">
      <c r="A4570" t="inlineStr">
        <is>
          <t>C01845</t>
        </is>
      </c>
      <c r="B4570" t="inlineStr">
        <is>
          <t>Meera Pillai</t>
        </is>
      </c>
      <c r="C4570" t="inlineStr">
        <is>
          <t>West</t>
        </is>
      </c>
      <c r="D4570" t="inlineStr">
        <is>
          <t>Pune</t>
        </is>
      </c>
      <c r="E4570" t="inlineStr">
        <is>
          <t>No</t>
        </is>
      </c>
      <c r="F4570" t="inlineStr">
        <is>
          <t>Loyal</t>
        </is>
      </c>
      <c r="G4570" t="n">
        <v>4</v>
      </c>
      <c r="H4570" s="24" t="n">
        <v>19258.8</v>
      </c>
      <c r="I4570" s="24" t="n">
        <v>6563.55</v>
      </c>
      <c r="J4570" s="25" t="n">
        <v>45138</v>
      </c>
      <c r="K4570" s="25" t="n">
        <v>45830</v>
      </c>
      <c r="L4570" t="n">
        <v>3</v>
      </c>
      <c r="M4570" t="n">
        <v>3</v>
      </c>
      <c r="N4570" t="n">
        <v>3</v>
      </c>
      <c r="O4570">
        <f>DATE(2026,1,1)-K4570</f>
        <v/>
      </c>
      <c r="P4570">
        <f>IF(G4570&gt;=2,"Repeat","One-time")</f>
        <v/>
      </c>
    </row>
    <row r="4571">
      <c r="A4571" t="inlineStr">
        <is>
          <t>C11160</t>
        </is>
      </c>
      <c r="B4571" t="inlineStr">
        <is>
          <t>Sanjay Rao</t>
        </is>
      </c>
      <c r="C4571" t="inlineStr">
        <is>
          <t>West</t>
        </is>
      </c>
      <c r="D4571" t="inlineStr">
        <is>
          <t>Mumbai</t>
        </is>
      </c>
      <c r="E4571" t="inlineStr">
        <is>
          <t>Yes</t>
        </is>
      </c>
      <c r="F4571" t="inlineStr">
        <is>
          <t>New</t>
        </is>
      </c>
      <c r="G4571" t="n">
        <v>1</v>
      </c>
      <c r="H4571" s="24" t="n">
        <v>19257.4</v>
      </c>
      <c r="I4571" s="24" t="n">
        <v>2512.63</v>
      </c>
      <c r="J4571" s="25" t="n">
        <v>45996</v>
      </c>
      <c r="K4571" s="25" t="n">
        <v>45996</v>
      </c>
      <c r="L4571" t="n">
        <v>5</v>
      </c>
      <c r="M4571" t="n">
        <v>2</v>
      </c>
      <c r="N4571" t="n">
        <v>3</v>
      </c>
      <c r="O4571">
        <f>DATE(2026,1,1)-K4571</f>
        <v/>
      </c>
      <c r="P4571">
        <f>IF(G4571&gt;=2,"Repeat","One-time")</f>
        <v/>
      </c>
    </row>
    <row r="4572">
      <c r="A4572" t="inlineStr">
        <is>
          <t>C06774</t>
        </is>
      </c>
      <c r="B4572" t="inlineStr">
        <is>
          <t>Farhan Iyer</t>
        </is>
      </c>
      <c r="C4572" t="inlineStr">
        <is>
          <t>West</t>
        </is>
      </c>
      <c r="D4572" t="inlineStr">
        <is>
          <t>Mumbai</t>
        </is>
      </c>
      <c r="E4572" t="inlineStr">
        <is>
          <t>No</t>
        </is>
      </c>
      <c r="F4572" t="inlineStr">
        <is>
          <t>Occasional</t>
        </is>
      </c>
      <c r="G4572" t="n">
        <v>2</v>
      </c>
      <c r="H4572" s="24" t="n">
        <v>19254.92</v>
      </c>
      <c r="I4572" s="24" t="n">
        <v>1915.96</v>
      </c>
      <c r="J4572" s="25" t="n">
        <v>45624</v>
      </c>
      <c r="K4572" s="25" t="n">
        <v>45655</v>
      </c>
      <c r="L4572" t="n">
        <v>2</v>
      </c>
      <c r="M4572" t="n">
        <v>2</v>
      </c>
      <c r="N4572" t="n">
        <v>3</v>
      </c>
      <c r="O4572">
        <f>DATE(2026,1,1)-K4572</f>
        <v/>
      </c>
      <c r="P4572">
        <f>IF(G4572&gt;=2,"Repeat","One-time")</f>
        <v/>
      </c>
    </row>
    <row r="4573">
      <c r="A4573" t="inlineStr">
        <is>
          <t>C09524</t>
        </is>
      </c>
      <c r="B4573" t="inlineStr">
        <is>
          <t>Diya Agarwal</t>
        </is>
      </c>
      <c r="C4573" t="inlineStr">
        <is>
          <t>South</t>
        </is>
      </c>
      <c r="D4573" t="inlineStr">
        <is>
          <t>Bengaluru</t>
        </is>
      </c>
      <c r="E4573" t="inlineStr">
        <is>
          <t>Yes</t>
        </is>
      </c>
      <c r="F4573" t="inlineStr">
        <is>
          <t>Loyal</t>
        </is>
      </c>
      <c r="G4573" t="n">
        <v>3</v>
      </c>
      <c r="H4573" s="24" t="n">
        <v>19245.61</v>
      </c>
      <c r="I4573" s="24" t="n">
        <v>4765.06</v>
      </c>
      <c r="J4573" s="25" t="n">
        <v>45811</v>
      </c>
      <c r="K4573" s="25" t="n">
        <v>45955</v>
      </c>
      <c r="L4573" t="n">
        <v>4</v>
      </c>
      <c r="M4573" t="n">
        <v>3</v>
      </c>
      <c r="N4573" t="n">
        <v>3</v>
      </c>
      <c r="O4573">
        <f>DATE(2026,1,1)-K4573</f>
        <v/>
      </c>
      <c r="P4573">
        <f>IF(G4573&gt;=2,"Repeat","One-time")</f>
        <v/>
      </c>
    </row>
    <row r="4574">
      <c r="A4574" t="inlineStr">
        <is>
          <t>C10998</t>
        </is>
      </c>
      <c r="B4574" t="inlineStr">
        <is>
          <t>Sanjay Mehta</t>
        </is>
      </c>
      <c r="C4574" t="inlineStr">
        <is>
          <t>West</t>
        </is>
      </c>
      <c r="D4574" t="inlineStr">
        <is>
          <t>Pune</t>
        </is>
      </c>
      <c r="E4574" t="inlineStr">
        <is>
          <t>No</t>
        </is>
      </c>
      <c r="F4574" t="inlineStr">
        <is>
          <t>New</t>
        </is>
      </c>
      <c r="G4574" t="n">
        <v>4</v>
      </c>
      <c r="H4574" s="24" t="n">
        <v>19233.34</v>
      </c>
      <c r="I4574" s="24" t="n">
        <v>3646.38</v>
      </c>
      <c r="J4574" s="25" t="n">
        <v>45945</v>
      </c>
      <c r="K4574" s="25" t="n">
        <v>46004</v>
      </c>
      <c r="L4574" t="n">
        <v>5</v>
      </c>
      <c r="M4574" t="n">
        <v>4</v>
      </c>
      <c r="N4574" t="n">
        <v>3</v>
      </c>
      <c r="O4574">
        <f>DATE(2026,1,1)-K4574</f>
        <v/>
      </c>
      <c r="P4574">
        <f>IF(G4574&gt;=2,"Repeat","One-time")</f>
        <v/>
      </c>
    </row>
    <row r="4575">
      <c r="A4575" t="inlineStr">
        <is>
          <t>C00983</t>
        </is>
      </c>
      <c r="B4575" t="inlineStr">
        <is>
          <t>Kavya Rao</t>
        </is>
      </c>
      <c r="C4575" t="inlineStr">
        <is>
          <t>South</t>
        </is>
      </c>
      <c r="D4575" t="inlineStr">
        <is>
          <t>Hyderabad</t>
        </is>
      </c>
      <c r="E4575" t="inlineStr">
        <is>
          <t>No</t>
        </is>
      </c>
      <c r="F4575" t="inlineStr">
        <is>
          <t>At Risk</t>
        </is>
      </c>
      <c r="G4575" t="n">
        <v>7</v>
      </c>
      <c r="H4575" s="24" t="n">
        <v>19223.33</v>
      </c>
      <c r="I4575" s="24" t="n">
        <v>7845.25</v>
      </c>
      <c r="J4575" s="25" t="n">
        <v>45046</v>
      </c>
      <c r="K4575" s="25" t="n">
        <v>45479</v>
      </c>
      <c r="L4575" t="n">
        <v>1</v>
      </c>
      <c r="M4575" t="n">
        <v>4</v>
      </c>
      <c r="N4575" t="n">
        <v>3</v>
      </c>
      <c r="O4575">
        <f>DATE(2026,1,1)-K4575</f>
        <v/>
      </c>
      <c r="P4575">
        <f>IF(G4575&gt;=2,"Repeat","One-time")</f>
        <v/>
      </c>
    </row>
    <row r="4576">
      <c r="A4576" t="inlineStr">
        <is>
          <t>C09622</t>
        </is>
      </c>
      <c r="B4576" t="inlineStr">
        <is>
          <t>Deepak Prasad</t>
        </is>
      </c>
      <c r="C4576" t="inlineStr">
        <is>
          <t>West</t>
        </is>
      </c>
      <c r="D4576" t="inlineStr">
        <is>
          <t>Pune</t>
        </is>
      </c>
      <c r="E4576" t="inlineStr">
        <is>
          <t>No</t>
        </is>
      </c>
      <c r="F4576" t="inlineStr">
        <is>
          <t>Loyal</t>
        </is>
      </c>
      <c r="G4576" t="n">
        <v>3</v>
      </c>
      <c r="H4576" s="24" t="n">
        <v>19212.69</v>
      </c>
      <c r="I4576" s="24" t="n">
        <v>3440.25</v>
      </c>
      <c r="J4576" s="25" t="n">
        <v>45854</v>
      </c>
      <c r="K4576" s="25" t="n">
        <v>45897</v>
      </c>
      <c r="L4576" t="n">
        <v>3</v>
      </c>
      <c r="M4576" t="n">
        <v>3</v>
      </c>
      <c r="N4576" t="n">
        <v>3</v>
      </c>
      <c r="O4576">
        <f>DATE(2026,1,1)-K4576</f>
        <v/>
      </c>
      <c r="P4576">
        <f>IF(G4576&gt;=2,"Repeat","One-time")</f>
        <v/>
      </c>
    </row>
    <row r="4577">
      <c r="A4577" t="inlineStr">
        <is>
          <t>C02989</t>
        </is>
      </c>
      <c r="B4577" t="inlineStr">
        <is>
          <t>Rohan Mishra</t>
        </is>
      </c>
      <c r="C4577" t="inlineStr">
        <is>
          <t>West</t>
        </is>
      </c>
      <c r="D4577" t="inlineStr">
        <is>
          <t>Pune</t>
        </is>
      </c>
      <c r="E4577" t="inlineStr">
        <is>
          <t>No</t>
        </is>
      </c>
      <c r="F4577" t="inlineStr">
        <is>
          <t>At Risk</t>
        </is>
      </c>
      <c r="G4577" t="n">
        <v>6</v>
      </c>
      <c r="H4577" s="24" t="n">
        <v>19211.38</v>
      </c>
      <c r="I4577" s="24" t="n">
        <v>4151.3</v>
      </c>
      <c r="J4577" s="25" t="n">
        <v>45218</v>
      </c>
      <c r="K4577" s="25" t="n">
        <v>45347</v>
      </c>
      <c r="L4577" t="n">
        <v>1</v>
      </c>
      <c r="M4577" t="n">
        <v>4</v>
      </c>
      <c r="N4577" t="n">
        <v>3</v>
      </c>
      <c r="O4577">
        <f>DATE(2026,1,1)-K4577</f>
        <v/>
      </c>
      <c r="P4577">
        <f>IF(G4577&gt;=2,"Repeat","One-time")</f>
        <v/>
      </c>
    </row>
    <row r="4578">
      <c r="A4578" t="inlineStr">
        <is>
          <t>C07906</t>
        </is>
      </c>
      <c r="B4578" t="inlineStr">
        <is>
          <t>Abhishek Gupta</t>
        </is>
      </c>
      <c r="C4578" t="inlineStr">
        <is>
          <t>South</t>
        </is>
      </c>
      <c r="D4578" t="inlineStr">
        <is>
          <t>Bengaluru</t>
        </is>
      </c>
      <c r="E4578" t="inlineStr">
        <is>
          <t>No</t>
        </is>
      </c>
      <c r="F4578" t="inlineStr">
        <is>
          <t>Occasional</t>
        </is>
      </c>
      <c r="G4578" t="n">
        <v>2</v>
      </c>
      <c r="H4578" s="24" t="n">
        <v>19202.88</v>
      </c>
      <c r="I4578" s="24" t="n">
        <v>5079</v>
      </c>
      <c r="J4578" s="25" t="n">
        <v>45782</v>
      </c>
      <c r="K4578" s="25" t="n">
        <v>45894</v>
      </c>
      <c r="L4578" t="n">
        <v>3</v>
      </c>
      <c r="M4578" t="n">
        <v>2</v>
      </c>
      <c r="N4578" t="n">
        <v>3</v>
      </c>
      <c r="O4578">
        <f>DATE(2026,1,1)-K4578</f>
        <v/>
      </c>
      <c r="P4578">
        <f>IF(G4578&gt;=2,"Repeat","One-time")</f>
        <v/>
      </c>
    </row>
    <row r="4579">
      <c r="A4579" t="inlineStr">
        <is>
          <t>C05249</t>
        </is>
      </c>
      <c r="B4579" t="inlineStr">
        <is>
          <t>Ritu Rao</t>
        </is>
      </c>
      <c r="C4579" t="inlineStr">
        <is>
          <t>North</t>
        </is>
      </c>
      <c r="D4579" t="inlineStr">
        <is>
          <t>Lucknow</t>
        </is>
      </c>
      <c r="E4579" t="inlineStr">
        <is>
          <t>No</t>
        </is>
      </c>
      <c r="F4579" t="inlineStr">
        <is>
          <t>Loyal</t>
        </is>
      </c>
      <c r="G4579" t="n">
        <v>7</v>
      </c>
      <c r="H4579" s="24" t="n">
        <v>19201.31</v>
      </c>
      <c r="I4579" s="24" t="n">
        <v>5573.51</v>
      </c>
      <c r="J4579" s="25" t="n">
        <v>45451</v>
      </c>
      <c r="K4579" s="25" t="n">
        <v>46006</v>
      </c>
      <c r="L4579" t="n">
        <v>5</v>
      </c>
      <c r="M4579" t="n">
        <v>4</v>
      </c>
      <c r="N4579" t="n">
        <v>3</v>
      </c>
      <c r="O4579">
        <f>DATE(2026,1,1)-K4579</f>
        <v/>
      </c>
      <c r="P4579">
        <f>IF(G4579&gt;=2,"Repeat","One-time")</f>
        <v/>
      </c>
    </row>
    <row r="4580">
      <c r="A4580" t="inlineStr">
        <is>
          <t>C01325</t>
        </is>
      </c>
      <c r="B4580" t="inlineStr">
        <is>
          <t>Amit Kapoor</t>
        </is>
      </c>
      <c r="C4580" t="inlineStr">
        <is>
          <t>West</t>
        </is>
      </c>
      <c r="D4580" t="inlineStr">
        <is>
          <t>Pune</t>
        </is>
      </c>
      <c r="E4580" t="inlineStr">
        <is>
          <t>No</t>
        </is>
      </c>
      <c r="F4580" t="inlineStr">
        <is>
          <t>At Risk</t>
        </is>
      </c>
      <c r="G4580" t="n">
        <v>6</v>
      </c>
      <c r="H4580" s="24" t="n">
        <v>19197.31</v>
      </c>
      <c r="I4580" s="24" t="n">
        <v>6134</v>
      </c>
      <c r="J4580" s="25" t="n">
        <v>45023</v>
      </c>
      <c r="K4580" s="25" t="n">
        <v>45682</v>
      </c>
      <c r="L4580" t="n">
        <v>2</v>
      </c>
      <c r="M4580" t="n">
        <v>4</v>
      </c>
      <c r="N4580" t="n">
        <v>3</v>
      </c>
      <c r="O4580">
        <f>DATE(2026,1,1)-K4580</f>
        <v/>
      </c>
      <c r="P4580">
        <f>IF(G4580&gt;=2,"Repeat","One-time")</f>
        <v/>
      </c>
    </row>
    <row r="4581">
      <c r="A4581" t="inlineStr">
        <is>
          <t>C07391</t>
        </is>
      </c>
      <c r="B4581" t="inlineStr">
        <is>
          <t>Rahul Sinha</t>
        </is>
      </c>
      <c r="C4581" t="inlineStr">
        <is>
          <t>East</t>
        </is>
      </c>
      <c r="D4581" t="inlineStr">
        <is>
          <t>Kolkata</t>
        </is>
      </c>
      <c r="E4581" t="inlineStr">
        <is>
          <t>No</t>
        </is>
      </c>
      <c r="F4581" t="inlineStr">
        <is>
          <t>Loyal</t>
        </is>
      </c>
      <c r="G4581" t="n">
        <v>6</v>
      </c>
      <c r="H4581" s="24" t="n">
        <v>19175.16</v>
      </c>
      <c r="I4581" s="24" t="n">
        <v>5992.48</v>
      </c>
      <c r="J4581" s="25" t="n">
        <v>45638</v>
      </c>
      <c r="K4581" s="25" t="n">
        <v>46000</v>
      </c>
      <c r="L4581" t="n">
        <v>5</v>
      </c>
      <c r="M4581" t="n">
        <v>4</v>
      </c>
      <c r="N4581" t="n">
        <v>3</v>
      </c>
      <c r="O4581">
        <f>DATE(2026,1,1)-K4581</f>
        <v/>
      </c>
      <c r="P4581">
        <f>IF(G4581&gt;=2,"Repeat","One-time")</f>
        <v/>
      </c>
    </row>
    <row r="4582">
      <c r="A4582" t="inlineStr">
        <is>
          <t>C02958</t>
        </is>
      </c>
      <c r="B4582" t="inlineStr">
        <is>
          <t>Abhishek Ghosh</t>
        </is>
      </c>
      <c r="C4582" t="inlineStr">
        <is>
          <t>West</t>
        </is>
      </c>
      <c r="D4582" t="inlineStr">
        <is>
          <t>Mumbai</t>
        </is>
      </c>
      <c r="E4582" t="inlineStr">
        <is>
          <t>No</t>
        </is>
      </c>
      <c r="F4582" t="inlineStr">
        <is>
          <t>At Risk</t>
        </is>
      </c>
      <c r="G4582" t="n">
        <v>3</v>
      </c>
      <c r="H4582" s="24" t="n">
        <v>19166.27</v>
      </c>
      <c r="I4582" s="24" t="n">
        <v>2699.4</v>
      </c>
      <c r="J4582" s="25" t="n">
        <v>45205</v>
      </c>
      <c r="K4582" s="25" t="n">
        <v>45344</v>
      </c>
      <c r="L4582" t="n">
        <v>1</v>
      </c>
      <c r="M4582" t="n">
        <v>3</v>
      </c>
      <c r="N4582" t="n">
        <v>3</v>
      </c>
      <c r="O4582">
        <f>DATE(2026,1,1)-K4582</f>
        <v/>
      </c>
      <c r="P4582">
        <f>IF(G4582&gt;=2,"Repeat","One-time")</f>
        <v/>
      </c>
    </row>
    <row r="4583">
      <c r="A4583" t="inlineStr">
        <is>
          <t>C01753</t>
        </is>
      </c>
      <c r="B4583" t="inlineStr">
        <is>
          <t>Farhan Kumar</t>
        </is>
      </c>
      <c r="C4583" t="inlineStr">
        <is>
          <t>North</t>
        </is>
      </c>
      <c r="D4583" t="inlineStr">
        <is>
          <t>Gurugram</t>
        </is>
      </c>
      <c r="E4583" t="inlineStr">
        <is>
          <t>No</t>
        </is>
      </c>
      <c r="F4583" t="inlineStr">
        <is>
          <t>Loyal</t>
        </is>
      </c>
      <c r="G4583" t="n">
        <v>3</v>
      </c>
      <c r="H4583" s="24" t="n">
        <v>19147.84</v>
      </c>
      <c r="I4583" s="24" t="n">
        <v>3562.26</v>
      </c>
      <c r="J4583" s="25" t="n">
        <v>45083</v>
      </c>
      <c r="K4583" s="25" t="n">
        <v>45887</v>
      </c>
      <c r="L4583" t="n">
        <v>3</v>
      </c>
      <c r="M4583" t="n">
        <v>3</v>
      </c>
      <c r="N4583" t="n">
        <v>3</v>
      </c>
      <c r="O4583">
        <f>DATE(2026,1,1)-K4583</f>
        <v/>
      </c>
      <c r="P4583">
        <f>IF(G4583&gt;=2,"Repeat","One-time")</f>
        <v/>
      </c>
    </row>
    <row r="4584">
      <c r="A4584" t="inlineStr">
        <is>
          <t>C08681</t>
        </is>
      </c>
      <c r="B4584" t="inlineStr">
        <is>
          <t>Shreya Singh</t>
        </is>
      </c>
      <c r="C4584" t="inlineStr">
        <is>
          <t>East</t>
        </is>
      </c>
      <c r="D4584" t="inlineStr">
        <is>
          <t>Guwahati</t>
        </is>
      </c>
      <c r="E4584" t="inlineStr">
        <is>
          <t>No</t>
        </is>
      </c>
      <c r="F4584" t="inlineStr">
        <is>
          <t>Loyal</t>
        </is>
      </c>
      <c r="G4584" t="n">
        <v>3</v>
      </c>
      <c r="H4584" s="24" t="n">
        <v>19141.03</v>
      </c>
      <c r="I4584" s="24" t="n">
        <v>4585.35</v>
      </c>
      <c r="J4584" s="25" t="n">
        <v>45784</v>
      </c>
      <c r="K4584" s="25" t="n">
        <v>46018</v>
      </c>
      <c r="L4584" t="n">
        <v>5</v>
      </c>
      <c r="M4584" t="n">
        <v>3</v>
      </c>
      <c r="N4584" t="n">
        <v>3</v>
      </c>
      <c r="O4584">
        <f>DATE(2026,1,1)-K4584</f>
        <v/>
      </c>
      <c r="P4584">
        <f>IF(G4584&gt;=2,"Repeat","One-time")</f>
        <v/>
      </c>
    </row>
    <row r="4585">
      <c r="A4585" t="inlineStr">
        <is>
          <t>C05322</t>
        </is>
      </c>
      <c r="B4585" t="inlineStr">
        <is>
          <t>Priya Prasad</t>
        </is>
      </c>
      <c r="C4585" t="inlineStr">
        <is>
          <t>West</t>
        </is>
      </c>
      <c r="D4585" t="inlineStr">
        <is>
          <t>Pune</t>
        </is>
      </c>
      <c r="E4585" t="inlineStr">
        <is>
          <t>Yes</t>
        </is>
      </c>
      <c r="F4585" t="inlineStr">
        <is>
          <t>Loyal</t>
        </is>
      </c>
      <c r="G4585" t="n">
        <v>6</v>
      </c>
      <c r="H4585" s="24" t="n">
        <v>19131.94</v>
      </c>
      <c r="I4585" s="24" t="n">
        <v>3682.05</v>
      </c>
      <c r="J4585" s="25" t="n">
        <v>45577</v>
      </c>
      <c r="K4585" s="25" t="n">
        <v>46009</v>
      </c>
      <c r="L4585" t="n">
        <v>5</v>
      </c>
      <c r="M4585" t="n">
        <v>4</v>
      </c>
      <c r="N4585" t="n">
        <v>3</v>
      </c>
      <c r="O4585">
        <f>DATE(2026,1,1)-K4585</f>
        <v/>
      </c>
      <c r="P4585">
        <f>IF(G4585&gt;=2,"Repeat","One-time")</f>
        <v/>
      </c>
    </row>
    <row r="4586">
      <c r="A4586" t="inlineStr">
        <is>
          <t>C03737</t>
        </is>
      </c>
      <c r="B4586" t="inlineStr">
        <is>
          <t>Karan Khan</t>
        </is>
      </c>
      <c r="C4586" t="inlineStr">
        <is>
          <t>North</t>
        </is>
      </c>
      <c r="D4586" t="inlineStr">
        <is>
          <t>Jaipur</t>
        </is>
      </c>
      <c r="E4586" t="inlineStr">
        <is>
          <t>Yes</t>
        </is>
      </c>
      <c r="F4586" t="inlineStr">
        <is>
          <t>Loyal</t>
        </is>
      </c>
      <c r="G4586" t="n">
        <v>6</v>
      </c>
      <c r="H4586" s="24" t="n">
        <v>19127.04</v>
      </c>
      <c r="I4586" s="24" t="n">
        <v>5592.68</v>
      </c>
      <c r="J4586" s="25" t="n">
        <v>45329</v>
      </c>
      <c r="K4586" s="25" t="n">
        <v>45970</v>
      </c>
      <c r="L4586" t="n">
        <v>4</v>
      </c>
      <c r="M4586" t="n">
        <v>4</v>
      </c>
      <c r="N4586" t="n">
        <v>3</v>
      </c>
      <c r="O4586">
        <f>DATE(2026,1,1)-K4586</f>
        <v/>
      </c>
      <c r="P4586">
        <f>IF(G4586&gt;=2,"Repeat","One-time")</f>
        <v/>
      </c>
    </row>
    <row r="4587">
      <c r="A4587" t="inlineStr">
        <is>
          <t>C04530</t>
        </is>
      </c>
      <c r="B4587" t="inlineStr">
        <is>
          <t>Deepak Sinha</t>
        </is>
      </c>
      <c r="C4587" t="inlineStr">
        <is>
          <t>West</t>
        </is>
      </c>
      <c r="D4587" t="inlineStr">
        <is>
          <t>Mumbai</t>
        </is>
      </c>
      <c r="E4587" t="inlineStr">
        <is>
          <t>No</t>
        </is>
      </c>
      <c r="F4587" t="inlineStr">
        <is>
          <t>Loyal</t>
        </is>
      </c>
      <c r="G4587" t="n">
        <v>7</v>
      </c>
      <c r="H4587" s="24" t="n">
        <v>19126.24</v>
      </c>
      <c r="I4587" s="24" t="n">
        <v>4239.59</v>
      </c>
      <c r="J4587" s="25" t="n">
        <v>45498</v>
      </c>
      <c r="K4587" s="25" t="n">
        <v>45844</v>
      </c>
      <c r="L4587" t="n">
        <v>3</v>
      </c>
      <c r="M4587" t="n">
        <v>4</v>
      </c>
      <c r="N4587" t="n">
        <v>3</v>
      </c>
      <c r="O4587">
        <f>DATE(2026,1,1)-K4587</f>
        <v/>
      </c>
      <c r="P4587">
        <f>IF(G4587&gt;=2,"Repeat","One-time")</f>
        <v/>
      </c>
    </row>
    <row r="4588">
      <c r="A4588" t="inlineStr">
        <is>
          <t>C06178</t>
        </is>
      </c>
      <c r="B4588" t="inlineStr">
        <is>
          <t>Diya Mishra</t>
        </is>
      </c>
      <c r="C4588" t="inlineStr">
        <is>
          <t>West</t>
        </is>
      </c>
      <c r="D4588" t="inlineStr">
        <is>
          <t>Ahmedabad</t>
        </is>
      </c>
      <c r="E4588" t="inlineStr">
        <is>
          <t>No</t>
        </is>
      </c>
      <c r="F4588" t="inlineStr">
        <is>
          <t>Occasional</t>
        </is>
      </c>
      <c r="G4588" t="n">
        <v>1</v>
      </c>
      <c r="H4588" s="24" t="n">
        <v>19121.02</v>
      </c>
      <c r="I4588" s="24" t="n">
        <v>3689.18</v>
      </c>
      <c r="J4588" s="25" t="n">
        <v>45567</v>
      </c>
      <c r="K4588" s="25" t="n">
        <v>45567</v>
      </c>
      <c r="L4588" t="n">
        <v>2</v>
      </c>
      <c r="M4588" t="n">
        <v>1</v>
      </c>
      <c r="N4588" t="n">
        <v>3</v>
      </c>
      <c r="O4588">
        <f>DATE(2026,1,1)-K4588</f>
        <v/>
      </c>
      <c r="P4588">
        <f>IF(G4588&gt;=2,"Repeat","One-time")</f>
        <v/>
      </c>
    </row>
    <row r="4589">
      <c r="A4589" t="inlineStr">
        <is>
          <t>C05626</t>
        </is>
      </c>
      <c r="B4589" t="inlineStr">
        <is>
          <t>Manish Gupta</t>
        </is>
      </c>
      <c r="C4589" t="inlineStr">
        <is>
          <t>South</t>
        </is>
      </c>
      <c r="D4589" t="inlineStr">
        <is>
          <t>Bengaluru</t>
        </is>
      </c>
      <c r="E4589" t="inlineStr">
        <is>
          <t>No</t>
        </is>
      </c>
      <c r="F4589" t="inlineStr">
        <is>
          <t>Occasional</t>
        </is>
      </c>
      <c r="G4589" t="n">
        <v>2</v>
      </c>
      <c r="H4589" s="24" t="n">
        <v>19110.67</v>
      </c>
      <c r="I4589" s="24" t="n">
        <v>3321.8</v>
      </c>
      <c r="J4589" s="25" t="n">
        <v>45469</v>
      </c>
      <c r="K4589" s="25" t="n">
        <v>45782</v>
      </c>
      <c r="L4589" t="n">
        <v>3</v>
      </c>
      <c r="M4589" t="n">
        <v>2</v>
      </c>
      <c r="N4589" t="n">
        <v>3</v>
      </c>
      <c r="O4589">
        <f>DATE(2026,1,1)-K4589</f>
        <v/>
      </c>
      <c r="P4589">
        <f>IF(G4589&gt;=2,"Repeat","One-time")</f>
        <v/>
      </c>
    </row>
    <row r="4590">
      <c r="A4590" t="inlineStr">
        <is>
          <t>C07823</t>
        </is>
      </c>
      <c r="B4590" t="inlineStr">
        <is>
          <t>Karan Prasad</t>
        </is>
      </c>
      <c r="C4590" t="inlineStr">
        <is>
          <t>South</t>
        </is>
      </c>
      <c r="D4590" t="inlineStr">
        <is>
          <t>Chennai</t>
        </is>
      </c>
      <c r="E4590" t="inlineStr">
        <is>
          <t>No</t>
        </is>
      </c>
      <c r="F4590" t="inlineStr">
        <is>
          <t>Loyal</t>
        </is>
      </c>
      <c r="G4590" t="n">
        <v>4</v>
      </c>
      <c r="H4590" s="24" t="n">
        <v>19095.05</v>
      </c>
      <c r="I4590" s="24" t="n">
        <v>2760.66</v>
      </c>
      <c r="J4590" s="25" t="n">
        <v>45724</v>
      </c>
      <c r="K4590" s="25" t="n">
        <v>45961</v>
      </c>
      <c r="L4590" t="n">
        <v>4</v>
      </c>
      <c r="M4590" t="n">
        <v>4</v>
      </c>
      <c r="N4590" t="n">
        <v>3</v>
      </c>
      <c r="O4590">
        <f>DATE(2026,1,1)-K4590</f>
        <v/>
      </c>
      <c r="P4590">
        <f>IF(G4590&gt;=2,"Repeat","One-time")</f>
        <v/>
      </c>
    </row>
    <row r="4591">
      <c r="A4591" t="inlineStr">
        <is>
          <t>C02600</t>
        </is>
      </c>
      <c r="B4591" t="inlineStr">
        <is>
          <t>Harpreet Bose</t>
        </is>
      </c>
      <c r="C4591" t="inlineStr">
        <is>
          <t>South</t>
        </is>
      </c>
      <c r="D4591" t="inlineStr">
        <is>
          <t>Coimbatore</t>
        </is>
      </c>
      <c r="E4591" t="inlineStr">
        <is>
          <t>No</t>
        </is>
      </c>
      <c r="F4591" t="inlineStr">
        <is>
          <t>Hibernating</t>
        </is>
      </c>
      <c r="G4591" t="n">
        <v>2</v>
      </c>
      <c r="H4591" s="24" t="n">
        <v>19084.33</v>
      </c>
      <c r="I4591" s="24" t="n">
        <v>2110.09</v>
      </c>
      <c r="J4591" s="25" t="n">
        <v>45232</v>
      </c>
      <c r="K4591" s="25" t="n">
        <v>45383</v>
      </c>
      <c r="L4591" t="n">
        <v>1</v>
      </c>
      <c r="M4591" t="n">
        <v>2</v>
      </c>
      <c r="N4591" t="n">
        <v>3</v>
      </c>
      <c r="O4591">
        <f>DATE(2026,1,1)-K4591</f>
        <v/>
      </c>
      <c r="P4591">
        <f>IF(G4591&gt;=2,"Repeat","One-time")</f>
        <v/>
      </c>
    </row>
    <row r="4592">
      <c r="A4592" t="inlineStr">
        <is>
          <t>C05919</t>
        </is>
      </c>
      <c r="B4592" t="inlineStr">
        <is>
          <t>Harpreet Reddy</t>
        </is>
      </c>
      <c r="C4592" t="inlineStr">
        <is>
          <t>West</t>
        </is>
      </c>
      <c r="D4592" t="inlineStr">
        <is>
          <t>Pune</t>
        </is>
      </c>
      <c r="E4592" t="inlineStr">
        <is>
          <t>No</t>
        </is>
      </c>
      <c r="F4592" t="inlineStr">
        <is>
          <t>New</t>
        </is>
      </c>
      <c r="G4592" t="n">
        <v>1</v>
      </c>
      <c r="H4592" s="24" t="n">
        <v>19080.77</v>
      </c>
      <c r="I4592" s="24" t="n">
        <v>-1588.86</v>
      </c>
      <c r="J4592" s="25" t="n">
        <v>45939</v>
      </c>
      <c r="K4592" s="25" t="n">
        <v>45939</v>
      </c>
      <c r="L4592" t="n">
        <v>4</v>
      </c>
      <c r="M4592" t="n">
        <v>1</v>
      </c>
      <c r="N4592" t="n">
        <v>3</v>
      </c>
      <c r="O4592">
        <f>DATE(2026,1,1)-K4592</f>
        <v/>
      </c>
      <c r="P4592">
        <f>IF(G4592&gt;=2,"Repeat","One-time")</f>
        <v/>
      </c>
    </row>
    <row r="4593">
      <c r="A4593" t="inlineStr">
        <is>
          <t>C03393</t>
        </is>
      </c>
      <c r="B4593" t="inlineStr">
        <is>
          <t>Aarav Fernandes</t>
        </is>
      </c>
      <c r="C4593" t="inlineStr">
        <is>
          <t>West</t>
        </is>
      </c>
      <c r="D4593" t="inlineStr">
        <is>
          <t>Ahmedabad</t>
        </is>
      </c>
      <c r="E4593" t="inlineStr">
        <is>
          <t>Yes</t>
        </is>
      </c>
      <c r="F4593" t="inlineStr">
        <is>
          <t>Loyal</t>
        </is>
      </c>
      <c r="G4593" t="n">
        <v>3</v>
      </c>
      <c r="H4593" s="24" t="n">
        <v>19063.36</v>
      </c>
      <c r="I4593" s="24" t="n">
        <v>3636.61</v>
      </c>
      <c r="J4593" s="25" t="n">
        <v>45364</v>
      </c>
      <c r="K4593" s="25" t="n">
        <v>45873</v>
      </c>
      <c r="L4593" t="n">
        <v>3</v>
      </c>
      <c r="M4593" t="n">
        <v>3</v>
      </c>
      <c r="N4593" t="n">
        <v>3</v>
      </c>
      <c r="O4593">
        <f>DATE(2026,1,1)-K4593</f>
        <v/>
      </c>
      <c r="P4593">
        <f>IF(G4593&gt;=2,"Repeat","One-time")</f>
        <v/>
      </c>
    </row>
    <row r="4594">
      <c r="A4594" t="inlineStr">
        <is>
          <t>C07848</t>
        </is>
      </c>
      <c r="B4594" t="inlineStr">
        <is>
          <t>Swati Mukherjee</t>
        </is>
      </c>
      <c r="C4594" t="inlineStr">
        <is>
          <t>North</t>
        </is>
      </c>
      <c r="D4594" t="inlineStr">
        <is>
          <t>Gurugram</t>
        </is>
      </c>
      <c r="E4594" t="inlineStr">
        <is>
          <t>No</t>
        </is>
      </c>
      <c r="F4594" t="inlineStr">
        <is>
          <t>Occasional</t>
        </is>
      </c>
      <c r="G4594" t="n">
        <v>2</v>
      </c>
      <c r="H4594" s="24" t="n">
        <v>19060.12</v>
      </c>
      <c r="I4594" s="24" t="n">
        <v>1402.89</v>
      </c>
      <c r="J4594" s="25" t="n">
        <v>45909</v>
      </c>
      <c r="K4594" s="25" t="n">
        <v>46001</v>
      </c>
      <c r="L4594" t="n">
        <v>5</v>
      </c>
      <c r="M4594" t="n">
        <v>2</v>
      </c>
      <c r="N4594" t="n">
        <v>3</v>
      </c>
      <c r="O4594">
        <f>DATE(2026,1,1)-K4594</f>
        <v/>
      </c>
      <c r="P4594">
        <f>IF(G4594&gt;=2,"Repeat","One-time")</f>
        <v/>
      </c>
    </row>
    <row r="4595">
      <c r="A4595" t="inlineStr">
        <is>
          <t>C05966</t>
        </is>
      </c>
      <c r="B4595" t="inlineStr">
        <is>
          <t>Manish Fernandes</t>
        </is>
      </c>
      <c r="C4595" t="inlineStr">
        <is>
          <t>South</t>
        </is>
      </c>
      <c r="D4595" t="inlineStr">
        <is>
          <t>Chennai</t>
        </is>
      </c>
      <c r="E4595" t="inlineStr">
        <is>
          <t>No</t>
        </is>
      </c>
      <c r="F4595" t="inlineStr">
        <is>
          <t>At Risk</t>
        </is>
      </c>
      <c r="G4595" t="n">
        <v>4</v>
      </c>
      <c r="H4595" s="24" t="n">
        <v>19057.67</v>
      </c>
      <c r="I4595" s="24" t="n">
        <v>5572.41</v>
      </c>
      <c r="J4595" s="25" t="n">
        <v>45508</v>
      </c>
      <c r="K4595" s="25" t="n">
        <v>45646</v>
      </c>
      <c r="L4595" t="n">
        <v>2</v>
      </c>
      <c r="M4595" t="n">
        <v>3</v>
      </c>
      <c r="N4595" t="n">
        <v>3</v>
      </c>
      <c r="O4595">
        <f>DATE(2026,1,1)-K4595</f>
        <v/>
      </c>
      <c r="P4595">
        <f>IF(G4595&gt;=2,"Repeat","One-time")</f>
        <v/>
      </c>
    </row>
    <row r="4596">
      <c r="A4596" t="inlineStr">
        <is>
          <t>C06174</t>
        </is>
      </c>
      <c r="B4596" t="inlineStr">
        <is>
          <t>Sneha Pillai</t>
        </is>
      </c>
      <c r="C4596" t="inlineStr">
        <is>
          <t>North</t>
        </is>
      </c>
      <c r="D4596" t="inlineStr">
        <is>
          <t>Delhi</t>
        </is>
      </c>
      <c r="E4596" t="inlineStr">
        <is>
          <t>No</t>
        </is>
      </c>
      <c r="F4596" t="inlineStr">
        <is>
          <t>Occasional</t>
        </is>
      </c>
      <c r="G4596" t="n">
        <v>2</v>
      </c>
      <c r="H4596" s="24" t="n">
        <v>19057.27</v>
      </c>
      <c r="I4596" s="24" t="n">
        <v>2139.15</v>
      </c>
      <c r="J4596" s="25" t="n">
        <v>45639</v>
      </c>
      <c r="K4596" s="25" t="n">
        <v>45858</v>
      </c>
      <c r="L4596" t="n">
        <v>3</v>
      </c>
      <c r="M4596" t="n">
        <v>2</v>
      </c>
      <c r="N4596" t="n">
        <v>3</v>
      </c>
      <c r="O4596">
        <f>DATE(2026,1,1)-K4596</f>
        <v/>
      </c>
      <c r="P4596">
        <f>IF(G4596&gt;=2,"Repeat","One-time")</f>
        <v/>
      </c>
    </row>
    <row r="4597">
      <c r="A4597" t="inlineStr">
        <is>
          <t>C02910</t>
        </is>
      </c>
      <c r="B4597" t="inlineStr">
        <is>
          <t>Ayesha Reddy</t>
        </is>
      </c>
      <c r="C4597" t="inlineStr">
        <is>
          <t>North</t>
        </is>
      </c>
      <c r="D4597" t="inlineStr">
        <is>
          <t>Chandigarh</t>
        </is>
      </c>
      <c r="E4597" t="inlineStr">
        <is>
          <t>Yes</t>
        </is>
      </c>
      <c r="F4597" t="inlineStr">
        <is>
          <t>Hibernating</t>
        </is>
      </c>
      <c r="G4597" t="n">
        <v>2</v>
      </c>
      <c r="H4597" s="24" t="n">
        <v>19042.97</v>
      </c>
      <c r="I4597" s="24" t="n">
        <v>2093.67</v>
      </c>
      <c r="J4597" s="25" t="n">
        <v>45245</v>
      </c>
      <c r="K4597" s="25" t="n">
        <v>45371</v>
      </c>
      <c r="L4597" t="n">
        <v>1</v>
      </c>
      <c r="M4597" t="n">
        <v>2</v>
      </c>
      <c r="N4597" t="n">
        <v>3</v>
      </c>
      <c r="O4597">
        <f>DATE(2026,1,1)-K4597</f>
        <v/>
      </c>
      <c r="P4597">
        <f>IF(G4597&gt;=2,"Repeat","One-time")</f>
        <v/>
      </c>
    </row>
    <row r="4598">
      <c r="A4598" t="inlineStr">
        <is>
          <t>C07920</t>
        </is>
      </c>
      <c r="B4598" t="inlineStr">
        <is>
          <t>Harpreet Shah</t>
        </is>
      </c>
      <c r="C4598" t="inlineStr">
        <is>
          <t>East</t>
        </is>
      </c>
      <c r="D4598" t="inlineStr">
        <is>
          <t>Kolkata</t>
        </is>
      </c>
      <c r="E4598" t="inlineStr">
        <is>
          <t>No</t>
        </is>
      </c>
      <c r="F4598" t="inlineStr">
        <is>
          <t>Occasional</t>
        </is>
      </c>
      <c r="G4598" t="n">
        <v>1</v>
      </c>
      <c r="H4598" s="24" t="n">
        <v>19042.87</v>
      </c>
      <c r="I4598" s="24" t="n">
        <v>4120</v>
      </c>
      <c r="J4598" s="25" t="n">
        <v>45822</v>
      </c>
      <c r="K4598" s="25" t="n">
        <v>45822</v>
      </c>
      <c r="L4598" t="n">
        <v>3</v>
      </c>
      <c r="M4598" t="n">
        <v>1</v>
      </c>
      <c r="N4598" t="n">
        <v>3</v>
      </c>
      <c r="O4598">
        <f>DATE(2026,1,1)-K4598</f>
        <v/>
      </c>
      <c r="P4598">
        <f>IF(G4598&gt;=2,"Repeat","One-time")</f>
        <v/>
      </c>
    </row>
    <row r="4599">
      <c r="A4599" t="inlineStr">
        <is>
          <t>C04219</t>
        </is>
      </c>
      <c r="B4599" t="inlineStr">
        <is>
          <t>Aditya Sinha</t>
        </is>
      </c>
      <c r="C4599" t="inlineStr">
        <is>
          <t>North</t>
        </is>
      </c>
      <c r="D4599" t="inlineStr">
        <is>
          <t>Delhi</t>
        </is>
      </c>
      <c r="E4599" t="inlineStr">
        <is>
          <t>No</t>
        </is>
      </c>
      <c r="F4599" t="inlineStr">
        <is>
          <t>Hibernating</t>
        </is>
      </c>
      <c r="G4599" t="n">
        <v>1</v>
      </c>
      <c r="H4599" s="24" t="n">
        <v>19036.78</v>
      </c>
      <c r="I4599" s="24" t="n">
        <v>2564.15</v>
      </c>
      <c r="J4599" s="25" t="n">
        <v>45353</v>
      </c>
      <c r="K4599" s="25" t="n">
        <v>45353</v>
      </c>
      <c r="L4599" t="n">
        <v>1</v>
      </c>
      <c r="M4599" t="n">
        <v>1</v>
      </c>
      <c r="N4599" t="n">
        <v>3</v>
      </c>
      <c r="O4599">
        <f>DATE(2026,1,1)-K4599</f>
        <v/>
      </c>
      <c r="P4599">
        <f>IF(G4599&gt;=2,"Repeat","One-time")</f>
        <v/>
      </c>
    </row>
    <row r="4600">
      <c r="A4600" t="inlineStr">
        <is>
          <t>C04586</t>
        </is>
      </c>
      <c r="B4600" t="inlineStr">
        <is>
          <t>Joseph Das</t>
        </is>
      </c>
      <c r="C4600" t="inlineStr">
        <is>
          <t>West</t>
        </is>
      </c>
      <c r="D4600" t="inlineStr">
        <is>
          <t>Panaji</t>
        </is>
      </c>
      <c r="E4600" t="inlineStr">
        <is>
          <t>No</t>
        </is>
      </c>
      <c r="F4600" t="inlineStr">
        <is>
          <t>Occasional</t>
        </is>
      </c>
      <c r="G4600" t="n">
        <v>1</v>
      </c>
      <c r="H4600" s="24" t="n">
        <v>19027.62</v>
      </c>
      <c r="I4600" s="24" t="n">
        <v>2342.52</v>
      </c>
      <c r="J4600" s="25" t="n">
        <v>45881</v>
      </c>
      <c r="K4600" s="25" t="n">
        <v>45881</v>
      </c>
      <c r="L4600" t="n">
        <v>3</v>
      </c>
      <c r="M4600" t="n">
        <v>1</v>
      </c>
      <c r="N4600" t="n">
        <v>3</v>
      </c>
      <c r="O4600">
        <f>DATE(2026,1,1)-K4600</f>
        <v/>
      </c>
      <c r="P4600">
        <f>IF(G4600&gt;=2,"Repeat","One-time")</f>
        <v/>
      </c>
    </row>
    <row r="4601">
      <c r="A4601" t="inlineStr">
        <is>
          <t>C00089</t>
        </is>
      </c>
      <c r="B4601" t="inlineStr">
        <is>
          <t>Ayesha Gupta</t>
        </is>
      </c>
      <c r="C4601" t="inlineStr">
        <is>
          <t>South</t>
        </is>
      </c>
      <c r="D4601" t="inlineStr">
        <is>
          <t>Chennai</t>
        </is>
      </c>
      <c r="E4601" t="inlineStr">
        <is>
          <t>No</t>
        </is>
      </c>
      <c r="F4601" t="inlineStr">
        <is>
          <t>Occasional</t>
        </is>
      </c>
      <c r="G4601" t="n">
        <v>2</v>
      </c>
      <c r="H4601" s="24" t="n">
        <v>19017.85</v>
      </c>
      <c r="I4601" s="24" t="n">
        <v>2570.68</v>
      </c>
      <c r="J4601" s="25" t="n">
        <v>44962</v>
      </c>
      <c r="K4601" s="25" t="n">
        <v>45841</v>
      </c>
      <c r="L4601" t="n">
        <v>3</v>
      </c>
      <c r="M4601" t="n">
        <v>2</v>
      </c>
      <c r="N4601" t="n">
        <v>3</v>
      </c>
      <c r="O4601">
        <f>DATE(2026,1,1)-K4601</f>
        <v/>
      </c>
      <c r="P4601">
        <f>IF(G4601&gt;=2,"Repeat","One-time")</f>
        <v/>
      </c>
    </row>
    <row r="4602">
      <c r="A4602" t="inlineStr">
        <is>
          <t>C07291</t>
        </is>
      </c>
      <c r="B4602" t="inlineStr">
        <is>
          <t>Farhan Prasad</t>
        </is>
      </c>
      <c r="C4602" t="inlineStr">
        <is>
          <t>North</t>
        </is>
      </c>
      <c r="D4602" t="inlineStr">
        <is>
          <t>Delhi</t>
        </is>
      </c>
      <c r="E4602" t="inlineStr">
        <is>
          <t>No</t>
        </is>
      </c>
      <c r="F4602" t="inlineStr">
        <is>
          <t>Occasional</t>
        </is>
      </c>
      <c r="G4602" t="n">
        <v>1</v>
      </c>
      <c r="H4602" s="24" t="n">
        <v>19009.83</v>
      </c>
      <c r="I4602" s="24" t="n">
        <v>2213.95</v>
      </c>
      <c r="J4602" s="25" t="n">
        <v>45828</v>
      </c>
      <c r="K4602" s="25" t="n">
        <v>45828</v>
      </c>
      <c r="L4602" t="n">
        <v>3</v>
      </c>
      <c r="M4602" t="n">
        <v>1</v>
      </c>
      <c r="N4602" t="n">
        <v>3</v>
      </c>
      <c r="O4602">
        <f>DATE(2026,1,1)-K4602</f>
        <v/>
      </c>
      <c r="P4602">
        <f>IF(G4602&gt;=2,"Repeat","One-time")</f>
        <v/>
      </c>
    </row>
    <row r="4603">
      <c r="A4603" t="inlineStr">
        <is>
          <t>C08260</t>
        </is>
      </c>
      <c r="B4603" t="inlineStr">
        <is>
          <t>Ritu Joshi</t>
        </is>
      </c>
      <c r="C4603" t="inlineStr">
        <is>
          <t>South</t>
        </is>
      </c>
      <c r="D4603" t="inlineStr">
        <is>
          <t>Coimbatore</t>
        </is>
      </c>
      <c r="E4603" t="inlineStr">
        <is>
          <t>No</t>
        </is>
      </c>
      <c r="F4603" t="inlineStr">
        <is>
          <t>Loyal</t>
        </is>
      </c>
      <c r="G4603" t="n">
        <v>5</v>
      </c>
      <c r="H4603" s="24" t="n">
        <v>18999.44</v>
      </c>
      <c r="I4603" s="24" t="n">
        <v>4084.68</v>
      </c>
      <c r="J4603" s="25" t="n">
        <v>45891</v>
      </c>
      <c r="K4603" s="25" t="n">
        <v>45994</v>
      </c>
      <c r="L4603" t="n">
        <v>5</v>
      </c>
      <c r="M4603" t="n">
        <v>4</v>
      </c>
      <c r="N4603" t="n">
        <v>3</v>
      </c>
      <c r="O4603">
        <f>DATE(2026,1,1)-K4603</f>
        <v/>
      </c>
      <c r="P4603">
        <f>IF(G4603&gt;=2,"Repeat","One-time")</f>
        <v/>
      </c>
    </row>
    <row r="4604">
      <c r="A4604" t="inlineStr">
        <is>
          <t>C11130</t>
        </is>
      </c>
      <c r="B4604" t="inlineStr">
        <is>
          <t>Farhan Chopra</t>
        </is>
      </c>
      <c r="C4604" t="inlineStr">
        <is>
          <t>North</t>
        </is>
      </c>
      <c r="D4604" t="inlineStr">
        <is>
          <t>Gurugram</t>
        </is>
      </c>
      <c r="E4604" t="inlineStr">
        <is>
          <t>No</t>
        </is>
      </c>
      <c r="F4604" t="inlineStr">
        <is>
          <t>New</t>
        </is>
      </c>
      <c r="G4604" t="n">
        <v>1</v>
      </c>
      <c r="H4604" s="24" t="n">
        <v>18996.35</v>
      </c>
      <c r="I4604" s="24" t="n">
        <v>1837.76</v>
      </c>
      <c r="J4604" s="25" t="n">
        <v>46005</v>
      </c>
      <c r="K4604" s="25" t="n">
        <v>46005</v>
      </c>
      <c r="L4604" t="n">
        <v>5</v>
      </c>
      <c r="M4604" t="n">
        <v>2</v>
      </c>
      <c r="N4604" t="n">
        <v>3</v>
      </c>
      <c r="O4604">
        <f>DATE(2026,1,1)-K4604</f>
        <v/>
      </c>
      <c r="P4604">
        <f>IF(G4604&gt;=2,"Repeat","One-time")</f>
        <v/>
      </c>
    </row>
    <row r="4605">
      <c r="A4605" t="inlineStr">
        <is>
          <t>C00558</t>
        </is>
      </c>
      <c r="B4605" t="inlineStr">
        <is>
          <t>Nikhil Bose</t>
        </is>
      </c>
      <c r="C4605" t="inlineStr">
        <is>
          <t>West</t>
        </is>
      </c>
      <c r="D4605" t="inlineStr">
        <is>
          <t>Ahmedabad</t>
        </is>
      </c>
      <c r="E4605" t="inlineStr">
        <is>
          <t>No</t>
        </is>
      </c>
      <c r="F4605" t="inlineStr">
        <is>
          <t>Loyal</t>
        </is>
      </c>
      <c r="G4605" t="n">
        <v>6</v>
      </c>
      <c r="H4605" s="24" t="n">
        <v>18986.13</v>
      </c>
      <c r="I4605" s="24" t="n">
        <v>4322.2</v>
      </c>
      <c r="J4605" s="25" t="n">
        <v>45142</v>
      </c>
      <c r="K4605" s="25" t="n">
        <v>45921</v>
      </c>
      <c r="L4605" t="n">
        <v>3</v>
      </c>
      <c r="M4605" t="n">
        <v>4</v>
      </c>
      <c r="N4605" t="n">
        <v>3</v>
      </c>
      <c r="O4605">
        <f>DATE(2026,1,1)-K4605</f>
        <v/>
      </c>
      <c r="P4605">
        <f>IF(G4605&gt;=2,"Repeat","One-time")</f>
        <v/>
      </c>
    </row>
    <row r="4606">
      <c r="A4606" t="inlineStr">
        <is>
          <t>C07854</t>
        </is>
      </c>
      <c r="B4606" t="inlineStr">
        <is>
          <t>Ananya Kapoor</t>
        </is>
      </c>
      <c r="C4606" t="inlineStr">
        <is>
          <t>West</t>
        </is>
      </c>
      <c r="D4606" t="inlineStr">
        <is>
          <t>Ahmedabad</t>
        </is>
      </c>
      <c r="E4606" t="inlineStr">
        <is>
          <t>No</t>
        </is>
      </c>
      <c r="F4606" t="inlineStr">
        <is>
          <t>Loyal</t>
        </is>
      </c>
      <c r="G4606" t="n">
        <v>5</v>
      </c>
      <c r="H4606" s="24" t="n">
        <v>18978.13</v>
      </c>
      <c r="I4606" s="24" t="n">
        <v>2796.28</v>
      </c>
      <c r="J4606" s="25" t="n">
        <v>45737</v>
      </c>
      <c r="K4606" s="25" t="n">
        <v>45978</v>
      </c>
      <c r="L4606" t="n">
        <v>4</v>
      </c>
      <c r="M4606" t="n">
        <v>4</v>
      </c>
      <c r="N4606" t="n">
        <v>3</v>
      </c>
      <c r="O4606">
        <f>DATE(2026,1,1)-K4606</f>
        <v/>
      </c>
      <c r="P4606">
        <f>IF(G4606&gt;=2,"Repeat","One-time")</f>
        <v/>
      </c>
    </row>
    <row r="4607">
      <c r="A4607" t="inlineStr">
        <is>
          <t>C02614</t>
        </is>
      </c>
      <c r="B4607" t="inlineStr">
        <is>
          <t>Ananya Kumar</t>
        </is>
      </c>
      <c r="C4607" t="inlineStr">
        <is>
          <t>West</t>
        </is>
      </c>
      <c r="D4607" t="inlineStr">
        <is>
          <t>Ahmedabad</t>
        </is>
      </c>
      <c r="E4607" t="inlineStr">
        <is>
          <t>No</t>
        </is>
      </c>
      <c r="F4607" t="inlineStr">
        <is>
          <t>At Risk</t>
        </is>
      </c>
      <c r="G4607" t="n">
        <v>3</v>
      </c>
      <c r="H4607" s="24" t="n">
        <v>18974.64</v>
      </c>
      <c r="I4607" s="24" t="n">
        <v>4811.92</v>
      </c>
      <c r="J4607" s="25" t="n">
        <v>45211</v>
      </c>
      <c r="K4607" s="25" t="n">
        <v>45370</v>
      </c>
      <c r="L4607" t="n">
        <v>1</v>
      </c>
      <c r="M4607" t="n">
        <v>3</v>
      </c>
      <c r="N4607" t="n">
        <v>3</v>
      </c>
      <c r="O4607">
        <f>DATE(2026,1,1)-K4607</f>
        <v/>
      </c>
      <c r="P4607">
        <f>IF(G4607&gt;=2,"Repeat","One-time")</f>
        <v/>
      </c>
    </row>
    <row r="4608">
      <c r="A4608" t="inlineStr">
        <is>
          <t>C04499</t>
        </is>
      </c>
      <c r="B4608" t="inlineStr">
        <is>
          <t>Pooja Patel</t>
        </is>
      </c>
      <c r="C4608" t="inlineStr">
        <is>
          <t>West</t>
        </is>
      </c>
      <c r="D4608" t="inlineStr">
        <is>
          <t>Pune</t>
        </is>
      </c>
      <c r="E4608" t="inlineStr">
        <is>
          <t>Yes</t>
        </is>
      </c>
      <c r="F4608" t="inlineStr">
        <is>
          <t>Occasional</t>
        </is>
      </c>
      <c r="G4608" t="n">
        <v>1</v>
      </c>
      <c r="H4608" s="24" t="n">
        <v>18967.99</v>
      </c>
      <c r="I4608" s="24" t="n">
        <v>1240.93</v>
      </c>
      <c r="J4608" s="25" t="n">
        <v>45616</v>
      </c>
      <c r="K4608" s="25" t="n">
        <v>45616</v>
      </c>
      <c r="L4608" t="n">
        <v>2</v>
      </c>
      <c r="M4608" t="n">
        <v>1</v>
      </c>
      <c r="N4608" t="n">
        <v>3</v>
      </c>
      <c r="O4608">
        <f>DATE(2026,1,1)-K4608</f>
        <v/>
      </c>
      <c r="P4608">
        <f>IF(G4608&gt;=2,"Repeat","One-time")</f>
        <v/>
      </c>
    </row>
    <row r="4609">
      <c r="A4609" t="inlineStr">
        <is>
          <t>C10433</t>
        </is>
      </c>
      <c r="B4609" t="inlineStr">
        <is>
          <t>Harpreet Pillai</t>
        </is>
      </c>
      <c r="C4609" t="inlineStr">
        <is>
          <t>North</t>
        </is>
      </c>
      <c r="D4609" t="inlineStr">
        <is>
          <t>Delhi</t>
        </is>
      </c>
      <c r="E4609" t="inlineStr">
        <is>
          <t>Yes</t>
        </is>
      </c>
      <c r="F4609" t="inlineStr">
        <is>
          <t>Loyal</t>
        </is>
      </c>
      <c r="G4609" t="n">
        <v>3</v>
      </c>
      <c r="H4609" s="24" t="n">
        <v>18962.17</v>
      </c>
      <c r="I4609" s="24" t="n">
        <v>2919.36</v>
      </c>
      <c r="J4609" s="25" t="n">
        <v>45900</v>
      </c>
      <c r="K4609" s="25" t="n">
        <v>45964</v>
      </c>
      <c r="L4609" t="n">
        <v>4</v>
      </c>
      <c r="M4609" t="n">
        <v>3</v>
      </c>
      <c r="N4609" t="n">
        <v>3</v>
      </c>
      <c r="O4609">
        <f>DATE(2026,1,1)-K4609</f>
        <v/>
      </c>
      <c r="P4609">
        <f>IF(G4609&gt;=2,"Repeat","One-time")</f>
        <v/>
      </c>
    </row>
    <row r="4610">
      <c r="A4610" t="inlineStr">
        <is>
          <t>C01427</t>
        </is>
      </c>
      <c r="B4610" t="inlineStr">
        <is>
          <t>Priya Sinha</t>
        </is>
      </c>
      <c r="C4610" t="inlineStr">
        <is>
          <t>West</t>
        </is>
      </c>
      <c r="D4610" t="inlineStr">
        <is>
          <t>Mumbai</t>
        </is>
      </c>
      <c r="E4610" t="inlineStr">
        <is>
          <t>No</t>
        </is>
      </c>
      <c r="F4610" t="inlineStr">
        <is>
          <t>At Risk</t>
        </is>
      </c>
      <c r="G4610" t="n">
        <v>6</v>
      </c>
      <c r="H4610" s="24" t="n">
        <v>18960.38</v>
      </c>
      <c r="I4610" s="24" t="n">
        <v>3466.36</v>
      </c>
      <c r="J4610" s="25" t="n">
        <v>45056</v>
      </c>
      <c r="K4610" s="25" t="n">
        <v>45444</v>
      </c>
      <c r="L4610" t="n">
        <v>1</v>
      </c>
      <c r="M4610" t="n">
        <v>4</v>
      </c>
      <c r="N4610" t="n">
        <v>3</v>
      </c>
      <c r="O4610">
        <f>DATE(2026,1,1)-K4610</f>
        <v/>
      </c>
      <c r="P4610">
        <f>IF(G4610&gt;=2,"Repeat","One-time")</f>
        <v/>
      </c>
    </row>
    <row r="4611">
      <c r="A4611" t="inlineStr">
        <is>
          <t>C08773</t>
        </is>
      </c>
      <c r="B4611" t="inlineStr">
        <is>
          <t>Lakshmi Yadav</t>
        </is>
      </c>
      <c r="C4611" t="inlineStr">
        <is>
          <t>West</t>
        </is>
      </c>
      <c r="D4611" t="inlineStr">
        <is>
          <t>Pune</t>
        </is>
      </c>
      <c r="E4611" t="inlineStr">
        <is>
          <t>Yes</t>
        </is>
      </c>
      <c r="F4611" t="inlineStr">
        <is>
          <t>Occasional</t>
        </is>
      </c>
      <c r="G4611" t="n">
        <v>2</v>
      </c>
      <c r="H4611" s="24" t="n">
        <v>18946.77</v>
      </c>
      <c r="I4611" s="24" t="n">
        <v>1408.09</v>
      </c>
      <c r="J4611" s="25" t="n">
        <v>45887</v>
      </c>
      <c r="K4611" s="25" t="n">
        <v>45904</v>
      </c>
      <c r="L4611" t="n">
        <v>3</v>
      </c>
      <c r="M4611" t="n">
        <v>2</v>
      </c>
      <c r="N4611" t="n">
        <v>3</v>
      </c>
      <c r="O4611">
        <f>DATE(2026,1,1)-K4611</f>
        <v/>
      </c>
      <c r="P4611">
        <f>IF(G4611&gt;=2,"Repeat","One-time")</f>
        <v/>
      </c>
    </row>
    <row r="4612">
      <c r="A4612" t="inlineStr">
        <is>
          <t>C01038</t>
        </is>
      </c>
      <c r="B4612" t="inlineStr">
        <is>
          <t>Rohan Menon</t>
        </is>
      </c>
      <c r="C4612" t="inlineStr">
        <is>
          <t>East</t>
        </is>
      </c>
      <c r="D4612" t="inlineStr">
        <is>
          <t>Kolkata</t>
        </is>
      </c>
      <c r="E4612" t="inlineStr">
        <is>
          <t>No</t>
        </is>
      </c>
      <c r="F4612" t="inlineStr">
        <is>
          <t>At Risk</t>
        </is>
      </c>
      <c r="G4612" t="n">
        <v>3</v>
      </c>
      <c r="H4612" s="24" t="n">
        <v>18940.41</v>
      </c>
      <c r="I4612" s="24" t="n">
        <v>7323.95</v>
      </c>
      <c r="J4612" s="25" t="n">
        <v>45157</v>
      </c>
      <c r="K4612" s="25" t="n">
        <v>45606</v>
      </c>
      <c r="L4612" t="n">
        <v>2</v>
      </c>
      <c r="M4612" t="n">
        <v>3</v>
      </c>
      <c r="N4612" t="n">
        <v>3</v>
      </c>
      <c r="O4612">
        <f>DATE(2026,1,1)-K4612</f>
        <v/>
      </c>
      <c r="P4612">
        <f>IF(G4612&gt;=2,"Repeat","One-time")</f>
        <v/>
      </c>
    </row>
    <row r="4613">
      <c r="A4613" t="inlineStr">
        <is>
          <t>C03082</t>
        </is>
      </c>
      <c r="B4613" t="inlineStr">
        <is>
          <t>Shreya Agarwal</t>
        </is>
      </c>
      <c r="C4613" t="inlineStr">
        <is>
          <t>East</t>
        </is>
      </c>
      <c r="D4613" t="inlineStr">
        <is>
          <t>Kolkata</t>
        </is>
      </c>
      <c r="E4613" t="inlineStr">
        <is>
          <t>No</t>
        </is>
      </c>
      <c r="F4613" t="inlineStr">
        <is>
          <t>At Risk</t>
        </is>
      </c>
      <c r="G4613" t="n">
        <v>7</v>
      </c>
      <c r="H4613" s="24" t="n">
        <v>18939.75</v>
      </c>
      <c r="I4613" s="24" t="n">
        <v>3672.32</v>
      </c>
      <c r="J4613" s="25" t="n">
        <v>45219</v>
      </c>
      <c r="K4613" s="25" t="n">
        <v>45279</v>
      </c>
      <c r="L4613" t="n">
        <v>1</v>
      </c>
      <c r="M4613" t="n">
        <v>4</v>
      </c>
      <c r="N4613" t="n">
        <v>3</v>
      </c>
      <c r="O4613">
        <f>DATE(2026,1,1)-K4613</f>
        <v/>
      </c>
      <c r="P4613">
        <f>IF(G4613&gt;=2,"Repeat","One-time")</f>
        <v/>
      </c>
    </row>
    <row r="4614">
      <c r="A4614" t="inlineStr">
        <is>
          <t>C11084</t>
        </is>
      </c>
      <c r="B4614" t="inlineStr">
        <is>
          <t>Riya Yadav</t>
        </is>
      </c>
      <c r="C4614" t="inlineStr">
        <is>
          <t>North</t>
        </is>
      </c>
      <c r="D4614" t="inlineStr">
        <is>
          <t>Delhi</t>
        </is>
      </c>
      <c r="E4614" t="inlineStr">
        <is>
          <t>No</t>
        </is>
      </c>
      <c r="F4614" t="inlineStr">
        <is>
          <t>New</t>
        </is>
      </c>
      <c r="G4614" t="n">
        <v>1</v>
      </c>
      <c r="H4614" s="24" t="n">
        <v>18929.52</v>
      </c>
      <c r="I4614" s="24" t="n">
        <v>4475.51</v>
      </c>
      <c r="J4614" s="25" t="n">
        <v>46001</v>
      </c>
      <c r="K4614" s="25" t="n">
        <v>46001</v>
      </c>
      <c r="L4614" t="n">
        <v>5</v>
      </c>
      <c r="M4614" t="n">
        <v>2</v>
      </c>
      <c r="N4614" t="n">
        <v>3</v>
      </c>
      <c r="O4614">
        <f>DATE(2026,1,1)-K4614</f>
        <v/>
      </c>
      <c r="P4614">
        <f>IF(G4614&gt;=2,"Repeat","One-time")</f>
        <v/>
      </c>
    </row>
    <row r="4615">
      <c r="A4615" t="inlineStr">
        <is>
          <t>C09336</t>
        </is>
      </c>
      <c r="B4615" t="inlineStr">
        <is>
          <t>Neha Joshi</t>
        </is>
      </c>
      <c r="C4615" t="inlineStr">
        <is>
          <t>West</t>
        </is>
      </c>
      <c r="D4615" t="inlineStr">
        <is>
          <t>Pune</t>
        </is>
      </c>
      <c r="E4615" t="inlineStr">
        <is>
          <t>No</t>
        </is>
      </c>
      <c r="F4615" t="inlineStr">
        <is>
          <t>Loyal</t>
        </is>
      </c>
      <c r="G4615" t="n">
        <v>4</v>
      </c>
      <c r="H4615" s="24" t="n">
        <v>18913.71</v>
      </c>
      <c r="I4615" s="24" t="n">
        <v>5864.49</v>
      </c>
      <c r="J4615" s="25" t="n">
        <v>45874</v>
      </c>
      <c r="K4615" s="25" t="n">
        <v>46010</v>
      </c>
      <c r="L4615" t="n">
        <v>5</v>
      </c>
      <c r="M4615" t="n">
        <v>4</v>
      </c>
      <c r="N4615" t="n">
        <v>3</v>
      </c>
      <c r="O4615">
        <f>DATE(2026,1,1)-K4615</f>
        <v/>
      </c>
      <c r="P4615">
        <f>IF(G4615&gt;=2,"Repeat","One-time")</f>
        <v/>
      </c>
    </row>
    <row r="4616">
      <c r="A4616" t="inlineStr">
        <is>
          <t>C05127</t>
        </is>
      </c>
      <c r="B4616" t="inlineStr">
        <is>
          <t>Shreya Das</t>
        </is>
      </c>
      <c r="C4616" t="inlineStr">
        <is>
          <t>North</t>
        </is>
      </c>
      <c r="D4616" t="inlineStr">
        <is>
          <t>Gurugram</t>
        </is>
      </c>
      <c r="E4616" t="inlineStr">
        <is>
          <t>Yes</t>
        </is>
      </c>
      <c r="F4616" t="inlineStr">
        <is>
          <t>At Risk</t>
        </is>
      </c>
      <c r="G4616" t="n">
        <v>4</v>
      </c>
      <c r="H4616" s="24" t="n">
        <v>18907.41</v>
      </c>
      <c r="I4616" s="24" t="n">
        <v>6933.14</v>
      </c>
      <c r="J4616" s="25" t="n">
        <v>45426</v>
      </c>
      <c r="K4616" s="25" t="n">
        <v>45519</v>
      </c>
      <c r="L4616" t="n">
        <v>2</v>
      </c>
      <c r="M4616" t="n">
        <v>3</v>
      </c>
      <c r="N4616" t="n">
        <v>3</v>
      </c>
      <c r="O4616">
        <f>DATE(2026,1,1)-K4616</f>
        <v/>
      </c>
      <c r="P4616">
        <f>IF(G4616&gt;=2,"Repeat","One-time")</f>
        <v/>
      </c>
    </row>
    <row r="4617">
      <c r="A4617" t="inlineStr">
        <is>
          <t>C10770</t>
        </is>
      </c>
      <c r="B4617" t="inlineStr">
        <is>
          <t>Karan Joshi</t>
        </is>
      </c>
      <c r="C4617" t="inlineStr">
        <is>
          <t>South</t>
        </is>
      </c>
      <c r="D4617" t="inlineStr">
        <is>
          <t>Bengaluru</t>
        </is>
      </c>
      <c r="E4617" t="inlineStr">
        <is>
          <t>No</t>
        </is>
      </c>
      <c r="F4617" t="inlineStr">
        <is>
          <t>New</t>
        </is>
      </c>
      <c r="G4617" t="n">
        <v>1</v>
      </c>
      <c r="H4617" s="24" t="n">
        <v>18894.47</v>
      </c>
      <c r="I4617" s="24" t="n">
        <v>2871.9</v>
      </c>
      <c r="J4617" s="25" t="n">
        <v>45945</v>
      </c>
      <c r="K4617" s="25" t="n">
        <v>45945</v>
      </c>
      <c r="L4617" t="n">
        <v>4</v>
      </c>
      <c r="M4617" t="n">
        <v>2</v>
      </c>
      <c r="N4617" t="n">
        <v>3</v>
      </c>
      <c r="O4617">
        <f>DATE(2026,1,1)-K4617</f>
        <v/>
      </c>
      <c r="P4617">
        <f>IF(G4617&gt;=2,"Repeat","One-time")</f>
        <v/>
      </c>
    </row>
    <row r="4618">
      <c r="A4618" t="inlineStr">
        <is>
          <t>C06014</t>
        </is>
      </c>
      <c r="B4618" t="inlineStr">
        <is>
          <t>Ananya Iyer</t>
        </is>
      </c>
      <c r="C4618" t="inlineStr">
        <is>
          <t>West</t>
        </is>
      </c>
      <c r="D4618" t="inlineStr">
        <is>
          <t>Mumbai</t>
        </is>
      </c>
      <c r="E4618" t="inlineStr">
        <is>
          <t>No</t>
        </is>
      </c>
      <c r="F4618" t="inlineStr">
        <is>
          <t>Occasional</t>
        </is>
      </c>
      <c r="G4618" t="n">
        <v>1</v>
      </c>
      <c r="H4618" s="24" t="n">
        <v>18894.47</v>
      </c>
      <c r="I4618" s="24" t="n">
        <v>2871.9</v>
      </c>
      <c r="J4618" s="25" t="n">
        <v>45757</v>
      </c>
      <c r="K4618" s="25" t="n">
        <v>45757</v>
      </c>
      <c r="L4618" t="n">
        <v>3</v>
      </c>
      <c r="M4618" t="n">
        <v>1</v>
      </c>
      <c r="N4618" t="n">
        <v>3</v>
      </c>
      <c r="O4618">
        <f>DATE(2026,1,1)-K4618</f>
        <v/>
      </c>
      <c r="P4618">
        <f>IF(G4618&gt;=2,"Repeat","One-time")</f>
        <v/>
      </c>
    </row>
    <row r="4619">
      <c r="A4619" t="inlineStr">
        <is>
          <t>C01628</t>
        </is>
      </c>
      <c r="B4619" t="inlineStr">
        <is>
          <t>Karan Menon</t>
        </is>
      </c>
      <c r="C4619" t="inlineStr">
        <is>
          <t>West</t>
        </is>
      </c>
      <c r="D4619" t="inlineStr">
        <is>
          <t>Ahmedabad</t>
        </is>
      </c>
      <c r="E4619" t="inlineStr">
        <is>
          <t>No</t>
        </is>
      </c>
      <c r="F4619" t="inlineStr">
        <is>
          <t>Hibernating</t>
        </is>
      </c>
      <c r="G4619" t="n">
        <v>2</v>
      </c>
      <c r="H4619" s="24" t="n">
        <v>18894.15</v>
      </c>
      <c r="I4619" s="24" t="n">
        <v>4675.37</v>
      </c>
      <c r="J4619" s="25" t="n">
        <v>45051</v>
      </c>
      <c r="K4619" s="25" t="n">
        <v>45107</v>
      </c>
      <c r="L4619" t="n">
        <v>1</v>
      </c>
      <c r="M4619" t="n">
        <v>2</v>
      </c>
      <c r="N4619" t="n">
        <v>3</v>
      </c>
      <c r="O4619">
        <f>DATE(2026,1,1)-K4619</f>
        <v/>
      </c>
      <c r="P4619">
        <f>IF(G4619&gt;=2,"Repeat","One-time")</f>
        <v/>
      </c>
    </row>
    <row r="4620">
      <c r="A4620" t="inlineStr">
        <is>
          <t>C05719</t>
        </is>
      </c>
      <c r="B4620" t="inlineStr">
        <is>
          <t>Arjun Verma</t>
        </is>
      </c>
      <c r="C4620" t="inlineStr">
        <is>
          <t>West</t>
        </is>
      </c>
      <c r="D4620" t="inlineStr">
        <is>
          <t>Surat</t>
        </is>
      </c>
      <c r="E4620" t="inlineStr">
        <is>
          <t>No</t>
        </is>
      </c>
      <c r="F4620" t="inlineStr">
        <is>
          <t>Occasional</t>
        </is>
      </c>
      <c r="G4620" t="n">
        <v>2</v>
      </c>
      <c r="H4620" s="24" t="n">
        <v>18892.42</v>
      </c>
      <c r="I4620" s="24" t="n">
        <v>129.3</v>
      </c>
      <c r="J4620" s="25" t="n">
        <v>45495</v>
      </c>
      <c r="K4620" s="25" t="n">
        <v>45753</v>
      </c>
      <c r="L4620" t="n">
        <v>3</v>
      </c>
      <c r="M4620" t="n">
        <v>2</v>
      </c>
      <c r="N4620" t="n">
        <v>3</v>
      </c>
      <c r="O4620">
        <f>DATE(2026,1,1)-K4620</f>
        <v/>
      </c>
      <c r="P4620">
        <f>IF(G4620&gt;=2,"Repeat","One-time")</f>
        <v/>
      </c>
    </row>
    <row r="4621">
      <c r="A4621" t="inlineStr">
        <is>
          <t>C06453</t>
        </is>
      </c>
      <c r="B4621" t="inlineStr">
        <is>
          <t>Ritu Sharma</t>
        </is>
      </c>
      <c r="C4621" t="inlineStr">
        <is>
          <t>Central</t>
        </is>
      </c>
      <c r="D4621" t="inlineStr">
        <is>
          <t>Indore</t>
        </is>
      </c>
      <c r="E4621" t="inlineStr">
        <is>
          <t>No</t>
        </is>
      </c>
      <c r="F4621" t="inlineStr">
        <is>
          <t>Occasional</t>
        </is>
      </c>
      <c r="G4621" t="n">
        <v>2</v>
      </c>
      <c r="H4621" s="24" t="n">
        <v>18892.06</v>
      </c>
      <c r="I4621" s="24" t="n">
        <v>3156.02</v>
      </c>
      <c r="J4621" s="25" t="n">
        <v>45552</v>
      </c>
      <c r="K4621" s="25" t="n">
        <v>45711</v>
      </c>
      <c r="L4621" t="n">
        <v>2</v>
      </c>
      <c r="M4621" t="n">
        <v>2</v>
      </c>
      <c r="N4621" t="n">
        <v>3</v>
      </c>
      <c r="O4621">
        <f>DATE(2026,1,1)-K4621</f>
        <v/>
      </c>
      <c r="P4621">
        <f>IF(G4621&gt;=2,"Repeat","One-time")</f>
        <v/>
      </c>
    </row>
    <row r="4622">
      <c r="A4622" t="inlineStr">
        <is>
          <t>C10409</t>
        </is>
      </c>
      <c r="B4622" t="inlineStr">
        <is>
          <t>Deepak Das</t>
        </is>
      </c>
      <c r="C4622" t="inlineStr">
        <is>
          <t>South</t>
        </is>
      </c>
      <c r="D4622" t="inlineStr">
        <is>
          <t>Hyderabad</t>
        </is>
      </c>
      <c r="E4622" t="inlineStr">
        <is>
          <t>No</t>
        </is>
      </c>
      <c r="F4622" t="inlineStr">
        <is>
          <t>New</t>
        </is>
      </c>
      <c r="G4622" t="n">
        <v>2</v>
      </c>
      <c r="H4622" s="24" t="n">
        <v>18890.79</v>
      </c>
      <c r="I4622" s="24" t="n">
        <v>3056.51</v>
      </c>
      <c r="J4622" s="25" t="n">
        <v>46004</v>
      </c>
      <c r="K4622" s="25" t="n">
        <v>46010</v>
      </c>
      <c r="L4622" t="n">
        <v>5</v>
      </c>
      <c r="M4622" t="n">
        <v>3</v>
      </c>
      <c r="N4622" t="n">
        <v>3</v>
      </c>
      <c r="O4622">
        <f>DATE(2026,1,1)-K4622</f>
        <v/>
      </c>
      <c r="P4622">
        <f>IF(G4622&gt;=2,"Repeat","One-time")</f>
        <v/>
      </c>
    </row>
    <row r="4623">
      <c r="A4623" t="inlineStr">
        <is>
          <t>C06084</t>
        </is>
      </c>
      <c r="B4623" t="inlineStr">
        <is>
          <t>Farhan Joshi</t>
        </is>
      </c>
      <c r="C4623" t="inlineStr">
        <is>
          <t>South</t>
        </is>
      </c>
      <c r="D4623" t="inlineStr">
        <is>
          <t>Coimbatore</t>
        </is>
      </c>
      <c r="E4623" t="inlineStr">
        <is>
          <t>No</t>
        </is>
      </c>
      <c r="F4623" t="inlineStr">
        <is>
          <t>Loyal</t>
        </is>
      </c>
      <c r="G4623" t="n">
        <v>4</v>
      </c>
      <c r="H4623" s="24" t="n">
        <v>18885.06</v>
      </c>
      <c r="I4623" s="24" t="n">
        <v>3906.72</v>
      </c>
      <c r="J4623" s="25" t="n">
        <v>45620</v>
      </c>
      <c r="K4623" s="25" t="n">
        <v>45990</v>
      </c>
      <c r="L4623" t="n">
        <v>5</v>
      </c>
      <c r="M4623" t="n">
        <v>3</v>
      </c>
      <c r="N4623" t="n">
        <v>3</v>
      </c>
      <c r="O4623">
        <f>DATE(2026,1,1)-K4623</f>
        <v/>
      </c>
      <c r="P4623">
        <f>IF(G4623&gt;=2,"Repeat","One-time")</f>
        <v/>
      </c>
    </row>
    <row r="4624">
      <c r="A4624" t="inlineStr">
        <is>
          <t>C04201</t>
        </is>
      </c>
      <c r="B4624" t="inlineStr">
        <is>
          <t>Aditya Patel</t>
        </is>
      </c>
      <c r="C4624" t="inlineStr">
        <is>
          <t>South</t>
        </is>
      </c>
      <c r="D4624" t="inlineStr">
        <is>
          <t>Bengaluru</t>
        </is>
      </c>
      <c r="E4624" t="inlineStr">
        <is>
          <t>No</t>
        </is>
      </c>
      <c r="F4624" t="inlineStr">
        <is>
          <t>At Risk</t>
        </is>
      </c>
      <c r="G4624" t="n">
        <v>5</v>
      </c>
      <c r="H4624" s="24" t="n">
        <v>18881.55</v>
      </c>
      <c r="I4624" s="24" t="n">
        <v>7204.03</v>
      </c>
      <c r="J4624" s="25" t="n">
        <v>45351</v>
      </c>
      <c r="K4624" s="25" t="n">
        <v>45565</v>
      </c>
      <c r="L4624" t="n">
        <v>2</v>
      </c>
      <c r="M4624" t="n">
        <v>4</v>
      </c>
      <c r="N4624" t="n">
        <v>3</v>
      </c>
      <c r="O4624">
        <f>DATE(2026,1,1)-K4624</f>
        <v/>
      </c>
      <c r="P4624">
        <f>IF(G4624&gt;=2,"Repeat","One-time")</f>
        <v/>
      </c>
    </row>
    <row r="4625">
      <c r="A4625" t="inlineStr">
        <is>
          <t>C11443</t>
        </is>
      </c>
      <c r="B4625" t="inlineStr">
        <is>
          <t>Ananya Mukherjee</t>
        </is>
      </c>
      <c r="C4625" t="inlineStr">
        <is>
          <t>West</t>
        </is>
      </c>
      <c r="D4625" t="inlineStr">
        <is>
          <t>Mumbai</t>
        </is>
      </c>
      <c r="E4625" t="inlineStr">
        <is>
          <t>Yes</t>
        </is>
      </c>
      <c r="F4625" t="inlineStr">
        <is>
          <t>New</t>
        </is>
      </c>
      <c r="G4625" t="n">
        <v>2</v>
      </c>
      <c r="H4625" s="24" t="n">
        <v>18862.51</v>
      </c>
      <c r="I4625" s="24" t="n">
        <v>139.6</v>
      </c>
      <c r="J4625" s="25" t="n">
        <v>45981</v>
      </c>
      <c r="K4625" s="25" t="n">
        <v>46015</v>
      </c>
      <c r="L4625" t="n">
        <v>5</v>
      </c>
      <c r="M4625" t="n">
        <v>3</v>
      </c>
      <c r="N4625" t="n">
        <v>3</v>
      </c>
      <c r="O4625">
        <f>DATE(2026,1,1)-K4625</f>
        <v/>
      </c>
      <c r="P4625">
        <f>IF(G4625&gt;=2,"Repeat","One-time")</f>
        <v/>
      </c>
    </row>
    <row r="4626">
      <c r="A4626" t="inlineStr">
        <is>
          <t>C04156</t>
        </is>
      </c>
      <c r="B4626" t="inlineStr">
        <is>
          <t>Vikram Das</t>
        </is>
      </c>
      <c r="C4626" t="inlineStr">
        <is>
          <t>East</t>
        </is>
      </c>
      <c r="D4626" t="inlineStr">
        <is>
          <t>Patna</t>
        </is>
      </c>
      <c r="E4626" t="inlineStr">
        <is>
          <t>Yes</t>
        </is>
      </c>
      <c r="F4626" t="inlineStr">
        <is>
          <t>Loyal</t>
        </is>
      </c>
      <c r="G4626" t="n">
        <v>9</v>
      </c>
      <c r="H4626" s="24" t="n">
        <v>18860.64</v>
      </c>
      <c r="I4626" s="24" t="n">
        <v>5586.9</v>
      </c>
      <c r="J4626" s="25" t="n">
        <v>45363</v>
      </c>
      <c r="K4626" s="25" t="n">
        <v>45950</v>
      </c>
      <c r="L4626" t="n">
        <v>4</v>
      </c>
      <c r="M4626" t="n">
        <v>5</v>
      </c>
      <c r="N4626" t="n">
        <v>3</v>
      </c>
      <c r="O4626">
        <f>DATE(2026,1,1)-K4626</f>
        <v/>
      </c>
      <c r="P4626">
        <f>IF(G4626&gt;=2,"Repeat","One-time")</f>
        <v/>
      </c>
    </row>
    <row r="4627">
      <c r="A4627" t="inlineStr">
        <is>
          <t>C04827</t>
        </is>
      </c>
      <c r="B4627" t="inlineStr">
        <is>
          <t>Amit Nair</t>
        </is>
      </c>
      <c r="C4627" t="inlineStr">
        <is>
          <t>West</t>
        </is>
      </c>
      <c r="D4627" t="inlineStr">
        <is>
          <t>Pune</t>
        </is>
      </c>
      <c r="E4627" t="inlineStr">
        <is>
          <t>No</t>
        </is>
      </c>
      <c r="F4627" t="inlineStr">
        <is>
          <t>Occasional</t>
        </is>
      </c>
      <c r="G4627" t="n">
        <v>2</v>
      </c>
      <c r="H4627" s="24" t="n">
        <v>18841.73</v>
      </c>
      <c r="I4627" s="24" t="n">
        <v>2012.13</v>
      </c>
      <c r="J4627" s="25" t="n">
        <v>45476</v>
      </c>
      <c r="K4627" s="25" t="n">
        <v>45586</v>
      </c>
      <c r="L4627" t="n">
        <v>2</v>
      </c>
      <c r="M4627" t="n">
        <v>2</v>
      </c>
      <c r="N4627" t="n">
        <v>3</v>
      </c>
      <c r="O4627">
        <f>DATE(2026,1,1)-K4627</f>
        <v/>
      </c>
      <c r="P4627">
        <f>IF(G4627&gt;=2,"Repeat","One-time")</f>
        <v/>
      </c>
    </row>
    <row r="4628">
      <c r="A4628" t="inlineStr">
        <is>
          <t>C02436</t>
        </is>
      </c>
      <c r="B4628" t="inlineStr">
        <is>
          <t>Varun Fernandes</t>
        </is>
      </c>
      <c r="C4628" t="inlineStr">
        <is>
          <t>North</t>
        </is>
      </c>
      <c r="D4628" t="inlineStr">
        <is>
          <t>Delhi</t>
        </is>
      </c>
      <c r="E4628" t="inlineStr">
        <is>
          <t>No</t>
        </is>
      </c>
      <c r="F4628" t="inlineStr">
        <is>
          <t>Hibernating</t>
        </is>
      </c>
      <c r="G4628" t="n">
        <v>2</v>
      </c>
      <c r="H4628" s="24" t="n">
        <v>18841.6</v>
      </c>
      <c r="I4628" s="24" t="n">
        <v>3591.43</v>
      </c>
      <c r="J4628" s="25" t="n">
        <v>45174</v>
      </c>
      <c r="K4628" s="25" t="n">
        <v>45209</v>
      </c>
      <c r="L4628" t="n">
        <v>1</v>
      </c>
      <c r="M4628" t="n">
        <v>2</v>
      </c>
      <c r="N4628" t="n">
        <v>3</v>
      </c>
      <c r="O4628">
        <f>DATE(2026,1,1)-K4628</f>
        <v/>
      </c>
      <c r="P4628">
        <f>IF(G4628&gt;=2,"Repeat","One-time")</f>
        <v/>
      </c>
    </row>
    <row r="4629">
      <c r="A4629" t="inlineStr">
        <is>
          <t>C02332</t>
        </is>
      </c>
      <c r="B4629" t="inlineStr">
        <is>
          <t>Harpreet Fernandes</t>
        </is>
      </c>
      <c r="C4629" t="inlineStr">
        <is>
          <t>West</t>
        </is>
      </c>
      <c r="D4629" t="inlineStr">
        <is>
          <t>Mumbai</t>
        </is>
      </c>
      <c r="E4629" t="inlineStr">
        <is>
          <t>No</t>
        </is>
      </c>
      <c r="F4629" t="inlineStr">
        <is>
          <t>At Risk</t>
        </is>
      </c>
      <c r="G4629" t="n">
        <v>3</v>
      </c>
      <c r="H4629" s="24" t="n">
        <v>18804.3</v>
      </c>
      <c r="I4629" s="24" t="n">
        <v>5161.97</v>
      </c>
      <c r="J4629" s="25" t="n">
        <v>45136</v>
      </c>
      <c r="K4629" s="25" t="n">
        <v>45154</v>
      </c>
      <c r="L4629" t="n">
        <v>1</v>
      </c>
      <c r="M4629" t="n">
        <v>3</v>
      </c>
      <c r="N4629" t="n">
        <v>3</v>
      </c>
      <c r="O4629">
        <f>DATE(2026,1,1)-K4629</f>
        <v/>
      </c>
      <c r="P4629">
        <f>IF(G4629&gt;=2,"Repeat","One-time")</f>
        <v/>
      </c>
    </row>
    <row r="4630">
      <c r="A4630" t="inlineStr">
        <is>
          <t>C08476</t>
        </is>
      </c>
      <c r="B4630" t="inlineStr">
        <is>
          <t>Ritu Iyer</t>
        </is>
      </c>
      <c r="C4630" t="inlineStr">
        <is>
          <t>North</t>
        </is>
      </c>
      <c r="D4630" t="inlineStr">
        <is>
          <t>Jaipur</t>
        </is>
      </c>
      <c r="E4630" t="inlineStr">
        <is>
          <t>No</t>
        </is>
      </c>
      <c r="F4630" t="inlineStr">
        <is>
          <t>Loyal</t>
        </is>
      </c>
      <c r="G4630" t="n">
        <v>3</v>
      </c>
      <c r="H4630" s="24" t="n">
        <v>18801.62</v>
      </c>
      <c r="I4630" s="24" t="n">
        <v>3655.26</v>
      </c>
      <c r="J4630" s="25" t="n">
        <v>45734</v>
      </c>
      <c r="K4630" s="25" t="n">
        <v>45862</v>
      </c>
      <c r="L4630" t="n">
        <v>3</v>
      </c>
      <c r="M4630" t="n">
        <v>3</v>
      </c>
      <c r="N4630" t="n">
        <v>3</v>
      </c>
      <c r="O4630">
        <f>DATE(2026,1,1)-K4630</f>
        <v/>
      </c>
      <c r="P4630">
        <f>IF(G4630&gt;=2,"Repeat","One-time")</f>
        <v/>
      </c>
    </row>
    <row r="4631">
      <c r="A4631" t="inlineStr">
        <is>
          <t>C02127</t>
        </is>
      </c>
      <c r="B4631" t="inlineStr">
        <is>
          <t>Sanjay Prasad</t>
        </is>
      </c>
      <c r="C4631" t="inlineStr">
        <is>
          <t>North</t>
        </is>
      </c>
      <c r="D4631" t="inlineStr">
        <is>
          <t>Lucknow</t>
        </is>
      </c>
      <c r="E4631" t="inlineStr">
        <is>
          <t>Yes</t>
        </is>
      </c>
      <c r="F4631" t="inlineStr">
        <is>
          <t>At Risk</t>
        </is>
      </c>
      <c r="G4631" t="n">
        <v>4</v>
      </c>
      <c r="H4631" s="24" t="n">
        <v>18781.7</v>
      </c>
      <c r="I4631" s="24" t="n">
        <v>4854.49</v>
      </c>
      <c r="J4631" s="25" t="n">
        <v>45182</v>
      </c>
      <c r="K4631" s="25" t="n">
        <v>45225</v>
      </c>
      <c r="L4631" t="n">
        <v>1</v>
      </c>
      <c r="M4631" t="n">
        <v>3</v>
      </c>
      <c r="N4631" t="n">
        <v>3</v>
      </c>
      <c r="O4631">
        <f>DATE(2026,1,1)-K4631</f>
        <v/>
      </c>
      <c r="P4631">
        <f>IF(G4631&gt;=2,"Repeat","One-time")</f>
        <v/>
      </c>
    </row>
    <row r="4632">
      <c r="A4632" t="inlineStr">
        <is>
          <t>C08006</t>
        </is>
      </c>
      <c r="B4632" t="inlineStr">
        <is>
          <t>Divya Rao</t>
        </is>
      </c>
      <c r="C4632" t="inlineStr">
        <is>
          <t>Central</t>
        </is>
      </c>
      <c r="D4632" t="inlineStr">
        <is>
          <t>Bhopal</t>
        </is>
      </c>
      <c r="E4632" t="inlineStr">
        <is>
          <t>Yes</t>
        </is>
      </c>
      <c r="F4632" t="inlineStr">
        <is>
          <t>Loyal</t>
        </is>
      </c>
      <c r="G4632" t="n">
        <v>3</v>
      </c>
      <c r="H4632" s="24" t="n">
        <v>18774.3</v>
      </c>
      <c r="I4632" s="24" t="n">
        <v>5942.72</v>
      </c>
      <c r="J4632" s="25" t="n">
        <v>45735</v>
      </c>
      <c r="K4632" s="25" t="n">
        <v>45791</v>
      </c>
      <c r="L4632" t="n">
        <v>3</v>
      </c>
      <c r="M4632" t="n">
        <v>3</v>
      </c>
      <c r="N4632" t="n">
        <v>3</v>
      </c>
      <c r="O4632">
        <f>DATE(2026,1,1)-K4632</f>
        <v/>
      </c>
      <c r="P4632">
        <f>IF(G4632&gt;=2,"Repeat","One-time")</f>
        <v/>
      </c>
    </row>
    <row r="4633">
      <c r="A4633" t="inlineStr">
        <is>
          <t>C09058</t>
        </is>
      </c>
      <c r="B4633" t="inlineStr">
        <is>
          <t>Abhishek Pillai</t>
        </is>
      </c>
      <c r="C4633" t="inlineStr">
        <is>
          <t>North</t>
        </is>
      </c>
      <c r="D4633" t="inlineStr">
        <is>
          <t>Delhi</t>
        </is>
      </c>
      <c r="E4633" t="inlineStr">
        <is>
          <t>No</t>
        </is>
      </c>
      <c r="F4633" t="inlineStr">
        <is>
          <t>New</t>
        </is>
      </c>
      <c r="G4633" t="n">
        <v>2</v>
      </c>
      <c r="H4633" s="24" t="n">
        <v>18763.65</v>
      </c>
      <c r="I4633" s="24" t="n">
        <v>1048.02</v>
      </c>
      <c r="J4633" s="25" t="n">
        <v>45962</v>
      </c>
      <c r="K4633" s="25" t="n">
        <v>45981</v>
      </c>
      <c r="L4633" t="n">
        <v>4</v>
      </c>
      <c r="M4633" t="n">
        <v>2</v>
      </c>
      <c r="N4633" t="n">
        <v>3</v>
      </c>
      <c r="O4633">
        <f>DATE(2026,1,1)-K4633</f>
        <v/>
      </c>
      <c r="P4633">
        <f>IF(G4633&gt;=2,"Repeat","One-time")</f>
        <v/>
      </c>
    </row>
    <row r="4634">
      <c r="A4634" t="inlineStr">
        <is>
          <t>C02061</t>
        </is>
      </c>
      <c r="B4634" t="inlineStr">
        <is>
          <t>Sanjay Menon</t>
        </is>
      </c>
      <c r="C4634" t="inlineStr">
        <is>
          <t>South</t>
        </is>
      </c>
      <c r="D4634" t="inlineStr">
        <is>
          <t>Bengaluru</t>
        </is>
      </c>
      <c r="E4634" t="inlineStr">
        <is>
          <t>No</t>
        </is>
      </c>
      <c r="F4634" t="inlineStr">
        <is>
          <t>Hibernating</t>
        </is>
      </c>
      <c r="G4634" t="n">
        <v>1</v>
      </c>
      <c r="H4634" s="24" t="n">
        <v>18760.25</v>
      </c>
      <c r="I4634" s="24" t="n">
        <v>347.76</v>
      </c>
      <c r="J4634" s="25" t="n">
        <v>45099</v>
      </c>
      <c r="K4634" s="25" t="n">
        <v>45099</v>
      </c>
      <c r="L4634" t="n">
        <v>1</v>
      </c>
      <c r="M4634" t="n">
        <v>1</v>
      </c>
      <c r="N4634" t="n">
        <v>3</v>
      </c>
      <c r="O4634">
        <f>DATE(2026,1,1)-K4634</f>
        <v/>
      </c>
      <c r="P4634">
        <f>IF(G4634&gt;=2,"Repeat","One-time")</f>
        <v/>
      </c>
    </row>
    <row r="4635">
      <c r="A4635" t="inlineStr">
        <is>
          <t>C08929</t>
        </is>
      </c>
      <c r="B4635" t="inlineStr">
        <is>
          <t>Amit Mukherjee</t>
        </is>
      </c>
      <c r="C4635" t="inlineStr">
        <is>
          <t>East</t>
        </is>
      </c>
      <c r="D4635" t="inlineStr">
        <is>
          <t>Guwahati</t>
        </is>
      </c>
      <c r="E4635" t="inlineStr">
        <is>
          <t>No</t>
        </is>
      </c>
      <c r="F4635" t="inlineStr">
        <is>
          <t>Occasional</t>
        </is>
      </c>
      <c r="G4635" t="n">
        <v>2</v>
      </c>
      <c r="H4635" s="24" t="n">
        <v>18759.65</v>
      </c>
      <c r="I4635" s="24" t="n">
        <v>2260.2</v>
      </c>
      <c r="J4635" s="25" t="n">
        <v>45858</v>
      </c>
      <c r="K4635" s="25" t="n">
        <v>45963</v>
      </c>
      <c r="L4635" t="n">
        <v>4</v>
      </c>
      <c r="M4635" t="n">
        <v>2</v>
      </c>
      <c r="N4635" t="n">
        <v>3</v>
      </c>
      <c r="O4635">
        <f>DATE(2026,1,1)-K4635</f>
        <v/>
      </c>
      <c r="P4635">
        <f>IF(G4635&gt;=2,"Repeat","One-time")</f>
        <v/>
      </c>
    </row>
    <row r="4636">
      <c r="A4636" t="inlineStr">
        <is>
          <t>C04129</t>
        </is>
      </c>
      <c r="B4636" t="inlineStr">
        <is>
          <t>Isha Nair</t>
        </is>
      </c>
      <c r="C4636" t="inlineStr">
        <is>
          <t>West</t>
        </is>
      </c>
      <c r="D4636" t="inlineStr">
        <is>
          <t>Pune</t>
        </is>
      </c>
      <c r="E4636" t="inlineStr">
        <is>
          <t>No</t>
        </is>
      </c>
      <c r="F4636" t="inlineStr">
        <is>
          <t>At Risk</t>
        </is>
      </c>
      <c r="G4636" t="n">
        <v>3</v>
      </c>
      <c r="H4636" s="24" t="n">
        <v>18756.6</v>
      </c>
      <c r="I4636" s="24" t="n">
        <v>2450.1</v>
      </c>
      <c r="J4636" s="25" t="n">
        <v>45343</v>
      </c>
      <c r="K4636" s="25" t="n">
        <v>45473</v>
      </c>
      <c r="L4636" t="n">
        <v>1</v>
      </c>
      <c r="M4636" t="n">
        <v>3</v>
      </c>
      <c r="N4636" t="n">
        <v>3</v>
      </c>
      <c r="O4636">
        <f>DATE(2026,1,1)-K4636</f>
        <v/>
      </c>
      <c r="P4636">
        <f>IF(G4636&gt;=2,"Repeat","One-time")</f>
        <v/>
      </c>
    </row>
    <row r="4637">
      <c r="A4637" t="inlineStr">
        <is>
          <t>C06533</t>
        </is>
      </c>
      <c r="B4637" t="inlineStr">
        <is>
          <t>Amit Prasad</t>
        </is>
      </c>
      <c r="C4637" t="inlineStr">
        <is>
          <t>South</t>
        </is>
      </c>
      <c r="D4637" t="inlineStr">
        <is>
          <t>Hyderabad</t>
        </is>
      </c>
      <c r="E4637" t="inlineStr">
        <is>
          <t>Yes</t>
        </is>
      </c>
      <c r="F4637" t="inlineStr">
        <is>
          <t>Loyal</t>
        </is>
      </c>
      <c r="G4637" t="n">
        <v>4</v>
      </c>
      <c r="H4637" s="24" t="n">
        <v>18754.84</v>
      </c>
      <c r="I4637" s="24" t="n">
        <v>2726.89</v>
      </c>
      <c r="J4637" s="25" t="n">
        <v>45681</v>
      </c>
      <c r="K4637" s="25" t="n">
        <v>45807</v>
      </c>
      <c r="L4637" t="n">
        <v>3</v>
      </c>
      <c r="M4637" t="n">
        <v>3</v>
      </c>
      <c r="N4637" t="n">
        <v>3</v>
      </c>
      <c r="O4637">
        <f>DATE(2026,1,1)-K4637</f>
        <v/>
      </c>
      <c r="P4637">
        <f>IF(G4637&gt;=2,"Repeat","One-time")</f>
        <v/>
      </c>
    </row>
    <row r="4638">
      <c r="A4638" t="inlineStr">
        <is>
          <t>C00129</t>
        </is>
      </c>
      <c r="B4638" t="inlineStr">
        <is>
          <t>Vikram Banerjee</t>
        </is>
      </c>
      <c r="C4638" t="inlineStr">
        <is>
          <t>East</t>
        </is>
      </c>
      <c r="D4638" t="inlineStr">
        <is>
          <t>Guwahati</t>
        </is>
      </c>
      <c r="E4638" t="inlineStr">
        <is>
          <t>Yes</t>
        </is>
      </c>
      <c r="F4638" t="inlineStr">
        <is>
          <t>Hibernating</t>
        </is>
      </c>
      <c r="G4638" t="n">
        <v>2</v>
      </c>
      <c r="H4638" s="24" t="n">
        <v>18754.8</v>
      </c>
      <c r="I4638" s="24" t="n">
        <v>4219.32</v>
      </c>
      <c r="J4638" s="25" t="n">
        <v>44951</v>
      </c>
      <c r="K4638" s="25" t="n">
        <v>45002</v>
      </c>
      <c r="L4638" t="n">
        <v>1</v>
      </c>
      <c r="M4638" t="n">
        <v>2</v>
      </c>
      <c r="N4638" t="n">
        <v>3</v>
      </c>
      <c r="O4638">
        <f>DATE(2026,1,1)-K4638</f>
        <v/>
      </c>
      <c r="P4638">
        <f>IF(G4638&gt;=2,"Repeat","One-time")</f>
        <v/>
      </c>
    </row>
    <row r="4639">
      <c r="A4639" t="inlineStr">
        <is>
          <t>C04964</t>
        </is>
      </c>
      <c r="B4639" t="inlineStr">
        <is>
          <t>Maria Yadav</t>
        </is>
      </c>
      <c r="C4639" t="inlineStr">
        <is>
          <t>East</t>
        </is>
      </c>
      <c r="D4639" t="inlineStr">
        <is>
          <t>Bhubaneswar</t>
        </is>
      </c>
      <c r="E4639" t="inlineStr">
        <is>
          <t>No</t>
        </is>
      </c>
      <c r="F4639" t="inlineStr">
        <is>
          <t>Loyal</t>
        </is>
      </c>
      <c r="G4639" t="n">
        <v>6</v>
      </c>
      <c r="H4639" s="24" t="n">
        <v>18753.99</v>
      </c>
      <c r="I4639" s="24" t="n">
        <v>6198.48</v>
      </c>
      <c r="J4639" s="25" t="n">
        <v>45454</v>
      </c>
      <c r="K4639" s="25" t="n">
        <v>46018</v>
      </c>
      <c r="L4639" t="n">
        <v>5</v>
      </c>
      <c r="M4639" t="n">
        <v>4</v>
      </c>
      <c r="N4639" t="n">
        <v>3</v>
      </c>
      <c r="O4639">
        <f>DATE(2026,1,1)-K4639</f>
        <v/>
      </c>
      <c r="P4639">
        <f>IF(G4639&gt;=2,"Repeat","One-time")</f>
        <v/>
      </c>
    </row>
    <row r="4640">
      <c r="A4640" t="inlineStr">
        <is>
          <t>C04602</t>
        </is>
      </c>
      <c r="B4640" t="inlineStr">
        <is>
          <t>Rahul Sharma</t>
        </is>
      </c>
      <c r="C4640" t="inlineStr">
        <is>
          <t>East</t>
        </is>
      </c>
      <c r="D4640" t="inlineStr">
        <is>
          <t>Kolkata</t>
        </is>
      </c>
      <c r="E4640" t="inlineStr">
        <is>
          <t>No</t>
        </is>
      </c>
      <c r="F4640" t="inlineStr">
        <is>
          <t>Occasional</t>
        </is>
      </c>
      <c r="G4640" t="n">
        <v>2</v>
      </c>
      <c r="H4640" s="24" t="n">
        <v>18751.09</v>
      </c>
      <c r="I4640" s="24" t="n">
        <v>4940.78</v>
      </c>
      <c r="J4640" s="25" t="n">
        <v>45375</v>
      </c>
      <c r="K4640" s="25" t="n">
        <v>45564</v>
      </c>
      <c r="L4640" t="n">
        <v>2</v>
      </c>
      <c r="M4640" t="n">
        <v>2</v>
      </c>
      <c r="N4640" t="n">
        <v>3</v>
      </c>
      <c r="O4640">
        <f>DATE(2026,1,1)-K4640</f>
        <v/>
      </c>
      <c r="P4640">
        <f>IF(G4640&gt;=2,"Repeat","One-time")</f>
        <v/>
      </c>
    </row>
    <row r="4641">
      <c r="A4641" t="inlineStr">
        <is>
          <t>C07960</t>
        </is>
      </c>
      <c r="B4641" t="inlineStr">
        <is>
          <t>Deepak Menon</t>
        </is>
      </c>
      <c r="C4641" t="inlineStr">
        <is>
          <t>South</t>
        </is>
      </c>
      <c r="D4641" t="inlineStr">
        <is>
          <t>Chennai</t>
        </is>
      </c>
      <c r="E4641" t="inlineStr">
        <is>
          <t>Yes</t>
        </is>
      </c>
      <c r="F4641" t="inlineStr">
        <is>
          <t>Occasional</t>
        </is>
      </c>
      <c r="G4641" t="n">
        <v>1</v>
      </c>
      <c r="H4641" s="24" t="n">
        <v>18737.79</v>
      </c>
      <c r="I4641" s="24" t="n">
        <v>1846.28</v>
      </c>
      <c r="J4641" s="25" t="n">
        <v>45755</v>
      </c>
      <c r="K4641" s="25" t="n">
        <v>45755</v>
      </c>
      <c r="L4641" t="n">
        <v>3</v>
      </c>
      <c r="M4641" t="n">
        <v>1</v>
      </c>
      <c r="N4641" t="n">
        <v>3</v>
      </c>
      <c r="O4641">
        <f>DATE(2026,1,1)-K4641</f>
        <v/>
      </c>
      <c r="P4641">
        <f>IF(G4641&gt;=2,"Repeat","One-time")</f>
        <v/>
      </c>
    </row>
    <row r="4642">
      <c r="A4642" t="inlineStr">
        <is>
          <t>C08753</t>
        </is>
      </c>
      <c r="B4642" t="inlineStr">
        <is>
          <t>Aarav Das</t>
        </is>
      </c>
      <c r="C4642" t="inlineStr">
        <is>
          <t>West</t>
        </is>
      </c>
      <c r="D4642" t="inlineStr">
        <is>
          <t>Surat</t>
        </is>
      </c>
      <c r="E4642" t="inlineStr">
        <is>
          <t>No</t>
        </is>
      </c>
      <c r="F4642" t="inlineStr">
        <is>
          <t>Loyal</t>
        </is>
      </c>
      <c r="G4642" t="n">
        <v>3</v>
      </c>
      <c r="H4642" s="24" t="n">
        <v>18730.99</v>
      </c>
      <c r="I4642" s="24" t="n">
        <v>5240.71</v>
      </c>
      <c r="J4642" s="25" t="n">
        <v>45748</v>
      </c>
      <c r="K4642" s="25" t="n">
        <v>45874</v>
      </c>
      <c r="L4642" t="n">
        <v>3</v>
      </c>
      <c r="M4642" t="n">
        <v>3</v>
      </c>
      <c r="N4642" t="n">
        <v>3</v>
      </c>
      <c r="O4642">
        <f>DATE(2026,1,1)-K4642</f>
        <v/>
      </c>
      <c r="P4642">
        <f>IF(G4642&gt;=2,"Repeat","One-time")</f>
        <v/>
      </c>
    </row>
    <row r="4643">
      <c r="A4643" t="inlineStr">
        <is>
          <t>C02809</t>
        </is>
      </c>
      <c r="B4643" t="inlineStr">
        <is>
          <t>Aditya Sharma</t>
        </is>
      </c>
      <c r="C4643" t="inlineStr">
        <is>
          <t>West</t>
        </is>
      </c>
      <c r="D4643" t="inlineStr">
        <is>
          <t>Pune</t>
        </is>
      </c>
      <c r="E4643" t="inlineStr">
        <is>
          <t>No</t>
        </is>
      </c>
      <c r="F4643" t="inlineStr">
        <is>
          <t>Occasional</t>
        </is>
      </c>
      <c r="G4643" t="n">
        <v>2</v>
      </c>
      <c r="H4643" s="24" t="n">
        <v>18712.84</v>
      </c>
      <c r="I4643" s="24" t="n">
        <v>1315.19</v>
      </c>
      <c r="J4643" s="25" t="n">
        <v>45392</v>
      </c>
      <c r="K4643" s="25" t="n">
        <v>45918</v>
      </c>
      <c r="L4643" t="n">
        <v>3</v>
      </c>
      <c r="M4643" t="n">
        <v>2</v>
      </c>
      <c r="N4643" t="n">
        <v>3</v>
      </c>
      <c r="O4643">
        <f>DATE(2026,1,1)-K4643</f>
        <v/>
      </c>
      <c r="P4643">
        <f>IF(G4643&gt;=2,"Repeat","One-time")</f>
        <v/>
      </c>
    </row>
    <row r="4644">
      <c r="A4644" t="inlineStr">
        <is>
          <t>C08734</t>
        </is>
      </c>
      <c r="B4644" t="inlineStr">
        <is>
          <t>Ritu Yadav</t>
        </is>
      </c>
      <c r="C4644" t="inlineStr">
        <is>
          <t>North</t>
        </is>
      </c>
      <c r="D4644" t="inlineStr">
        <is>
          <t>Jaipur</t>
        </is>
      </c>
      <c r="E4644" t="inlineStr">
        <is>
          <t>Yes</t>
        </is>
      </c>
      <c r="F4644" t="inlineStr">
        <is>
          <t>Occasional</t>
        </is>
      </c>
      <c r="G4644" t="n">
        <v>1</v>
      </c>
      <c r="H4644" s="24" t="n">
        <v>18702.38</v>
      </c>
      <c r="I4644" s="24" t="n">
        <v>214.27</v>
      </c>
      <c r="J4644" s="25" t="n">
        <v>45908</v>
      </c>
      <c r="K4644" s="25" t="n">
        <v>45908</v>
      </c>
      <c r="L4644" t="n">
        <v>3</v>
      </c>
      <c r="M4644" t="n">
        <v>1</v>
      </c>
      <c r="N4644" t="n">
        <v>3</v>
      </c>
      <c r="O4644">
        <f>DATE(2026,1,1)-K4644</f>
        <v/>
      </c>
      <c r="P4644">
        <f>IF(G4644&gt;=2,"Repeat","One-time")</f>
        <v/>
      </c>
    </row>
    <row r="4645">
      <c r="A4645" t="inlineStr">
        <is>
          <t>C05368</t>
        </is>
      </c>
      <c r="B4645" t="inlineStr">
        <is>
          <t>Ritu Menon</t>
        </is>
      </c>
      <c r="C4645" t="inlineStr">
        <is>
          <t>West</t>
        </is>
      </c>
      <c r="D4645" t="inlineStr">
        <is>
          <t>Ahmedabad</t>
        </is>
      </c>
      <c r="E4645" t="inlineStr">
        <is>
          <t>No</t>
        </is>
      </c>
      <c r="F4645" t="inlineStr">
        <is>
          <t>Loyal</t>
        </is>
      </c>
      <c r="G4645" t="n">
        <v>4</v>
      </c>
      <c r="H4645" s="24" t="n">
        <v>18691.42</v>
      </c>
      <c r="I4645" s="24" t="n">
        <v>5630.17</v>
      </c>
      <c r="J4645" s="25" t="n">
        <v>45518</v>
      </c>
      <c r="K4645" s="25" t="n">
        <v>45867</v>
      </c>
      <c r="L4645" t="n">
        <v>3</v>
      </c>
      <c r="M4645" t="n">
        <v>3</v>
      </c>
      <c r="N4645" t="n">
        <v>3</v>
      </c>
      <c r="O4645">
        <f>DATE(2026,1,1)-K4645</f>
        <v/>
      </c>
      <c r="P4645">
        <f>IF(G4645&gt;=2,"Repeat","One-time")</f>
        <v/>
      </c>
    </row>
    <row r="4646">
      <c r="A4646" t="inlineStr">
        <is>
          <t>C01071</t>
        </is>
      </c>
      <c r="B4646" t="inlineStr">
        <is>
          <t>Varun Fernandes</t>
        </is>
      </c>
      <c r="C4646" t="inlineStr">
        <is>
          <t>East</t>
        </is>
      </c>
      <c r="D4646" t="inlineStr">
        <is>
          <t>Kolkata</t>
        </is>
      </c>
      <c r="E4646" t="inlineStr">
        <is>
          <t>No</t>
        </is>
      </c>
      <c r="F4646" t="inlineStr">
        <is>
          <t>At Risk</t>
        </is>
      </c>
      <c r="G4646" t="n">
        <v>6</v>
      </c>
      <c r="H4646" s="24" t="n">
        <v>18671.85</v>
      </c>
      <c r="I4646" s="24" t="n">
        <v>4116.42</v>
      </c>
      <c r="J4646" s="25" t="n">
        <v>44959</v>
      </c>
      <c r="K4646" s="25" t="n">
        <v>45201</v>
      </c>
      <c r="L4646" t="n">
        <v>1</v>
      </c>
      <c r="M4646" t="n">
        <v>4</v>
      </c>
      <c r="N4646" t="n">
        <v>3</v>
      </c>
      <c r="O4646">
        <f>DATE(2026,1,1)-K4646</f>
        <v/>
      </c>
      <c r="P4646">
        <f>IF(G4646&gt;=2,"Repeat","One-time")</f>
        <v/>
      </c>
    </row>
    <row r="4647">
      <c r="A4647" t="inlineStr">
        <is>
          <t>C09366</t>
        </is>
      </c>
      <c r="B4647" t="inlineStr">
        <is>
          <t>Kavya Prasad</t>
        </is>
      </c>
      <c r="C4647" t="inlineStr">
        <is>
          <t>South</t>
        </is>
      </c>
      <c r="D4647" t="inlineStr">
        <is>
          <t>Bengaluru</t>
        </is>
      </c>
      <c r="E4647" t="inlineStr">
        <is>
          <t>No</t>
        </is>
      </c>
      <c r="F4647" t="inlineStr">
        <is>
          <t>Loyal</t>
        </is>
      </c>
      <c r="G4647" t="n">
        <v>3</v>
      </c>
      <c r="H4647" s="24" t="n">
        <v>18669.66</v>
      </c>
      <c r="I4647" s="24" t="n">
        <v>1412.96</v>
      </c>
      <c r="J4647" s="25" t="n">
        <v>45843</v>
      </c>
      <c r="K4647" s="25" t="n">
        <v>45987</v>
      </c>
      <c r="L4647" t="n">
        <v>4</v>
      </c>
      <c r="M4647" t="n">
        <v>3</v>
      </c>
      <c r="N4647" t="n">
        <v>3</v>
      </c>
      <c r="O4647">
        <f>DATE(2026,1,1)-K4647</f>
        <v/>
      </c>
      <c r="P4647">
        <f>IF(G4647&gt;=2,"Repeat","One-time")</f>
        <v/>
      </c>
    </row>
    <row r="4648">
      <c r="A4648" t="inlineStr">
        <is>
          <t>C05658</t>
        </is>
      </c>
      <c r="B4648" t="inlineStr">
        <is>
          <t>Gurpreet Singh</t>
        </is>
      </c>
      <c r="C4648" t="inlineStr">
        <is>
          <t>South</t>
        </is>
      </c>
      <c r="D4648" t="inlineStr">
        <is>
          <t>Bengaluru</t>
        </is>
      </c>
      <c r="E4648" t="inlineStr">
        <is>
          <t>No</t>
        </is>
      </c>
      <c r="F4648" t="inlineStr">
        <is>
          <t>At Risk</t>
        </is>
      </c>
      <c r="G4648" t="n">
        <v>6</v>
      </c>
      <c r="H4648" s="24" t="n">
        <v>18659.75</v>
      </c>
      <c r="I4648" s="24" t="n">
        <v>6649.94</v>
      </c>
      <c r="J4648" s="25" t="n">
        <v>45479</v>
      </c>
      <c r="K4648" s="25" t="n">
        <v>45668</v>
      </c>
      <c r="L4648" t="n">
        <v>2</v>
      </c>
      <c r="M4648" t="n">
        <v>4</v>
      </c>
      <c r="N4648" t="n">
        <v>3</v>
      </c>
      <c r="O4648">
        <f>DATE(2026,1,1)-K4648</f>
        <v/>
      </c>
      <c r="P4648">
        <f>IF(G4648&gt;=2,"Repeat","One-time")</f>
        <v/>
      </c>
    </row>
    <row r="4649">
      <c r="A4649" t="inlineStr">
        <is>
          <t>C01288</t>
        </is>
      </c>
      <c r="B4649" t="inlineStr">
        <is>
          <t>Tanvi Fernandes</t>
        </is>
      </c>
      <c r="C4649" t="inlineStr">
        <is>
          <t>South</t>
        </is>
      </c>
      <c r="D4649" t="inlineStr">
        <is>
          <t>Hyderabad</t>
        </is>
      </c>
      <c r="E4649" t="inlineStr">
        <is>
          <t>No</t>
        </is>
      </c>
      <c r="F4649" t="inlineStr">
        <is>
          <t>At Risk</t>
        </is>
      </c>
      <c r="G4649" t="n">
        <v>5</v>
      </c>
      <c r="H4649" s="24" t="n">
        <v>18654.1</v>
      </c>
      <c r="I4649" s="24" t="n">
        <v>4365.57</v>
      </c>
      <c r="J4649" s="25" t="n">
        <v>44980</v>
      </c>
      <c r="K4649" s="25" t="n">
        <v>45045</v>
      </c>
      <c r="L4649" t="n">
        <v>1</v>
      </c>
      <c r="M4649" t="n">
        <v>4</v>
      </c>
      <c r="N4649" t="n">
        <v>3</v>
      </c>
      <c r="O4649">
        <f>DATE(2026,1,1)-K4649</f>
        <v/>
      </c>
      <c r="P4649">
        <f>IF(G4649&gt;=2,"Repeat","One-time")</f>
        <v/>
      </c>
    </row>
    <row r="4650">
      <c r="A4650" t="inlineStr">
        <is>
          <t>C00191</t>
        </is>
      </c>
      <c r="B4650" t="inlineStr">
        <is>
          <t>Ritu Agarwal</t>
        </is>
      </c>
      <c r="C4650" t="inlineStr">
        <is>
          <t>West</t>
        </is>
      </c>
      <c r="D4650" t="inlineStr">
        <is>
          <t>Pune</t>
        </is>
      </c>
      <c r="E4650" t="inlineStr">
        <is>
          <t>No</t>
        </is>
      </c>
      <c r="F4650" t="inlineStr">
        <is>
          <t>Hibernating</t>
        </is>
      </c>
      <c r="G4650" t="n">
        <v>1</v>
      </c>
      <c r="H4650" s="24" t="n">
        <v>18638</v>
      </c>
      <c r="I4650" s="24" t="n">
        <v>2837.11</v>
      </c>
      <c r="J4650" s="25" t="n">
        <v>44937</v>
      </c>
      <c r="K4650" s="25" t="n">
        <v>44937</v>
      </c>
      <c r="L4650" t="n">
        <v>1</v>
      </c>
      <c r="M4650" t="n">
        <v>1</v>
      </c>
      <c r="N4650" t="n">
        <v>3</v>
      </c>
      <c r="O4650">
        <f>DATE(2026,1,1)-K4650</f>
        <v/>
      </c>
      <c r="P4650">
        <f>IF(G4650&gt;=2,"Repeat","One-time")</f>
        <v/>
      </c>
    </row>
    <row r="4651">
      <c r="A4651" t="inlineStr">
        <is>
          <t>C08540</t>
        </is>
      </c>
      <c r="B4651" t="inlineStr">
        <is>
          <t>Varun Banerjee</t>
        </is>
      </c>
      <c r="C4651" t="inlineStr">
        <is>
          <t>East</t>
        </is>
      </c>
      <c r="D4651" t="inlineStr">
        <is>
          <t>Kolkata</t>
        </is>
      </c>
      <c r="E4651" t="inlineStr">
        <is>
          <t>No</t>
        </is>
      </c>
      <c r="F4651" t="inlineStr">
        <is>
          <t>Occasional</t>
        </is>
      </c>
      <c r="G4651" t="n">
        <v>1</v>
      </c>
      <c r="H4651" s="24" t="n">
        <v>18622.88</v>
      </c>
      <c r="I4651" s="24" t="n">
        <v>2598.72</v>
      </c>
      <c r="J4651" s="25" t="n">
        <v>45732</v>
      </c>
      <c r="K4651" s="25" t="n">
        <v>45732</v>
      </c>
      <c r="L4651" t="n">
        <v>2</v>
      </c>
      <c r="M4651" t="n">
        <v>1</v>
      </c>
      <c r="N4651" t="n">
        <v>3</v>
      </c>
      <c r="O4651">
        <f>DATE(2026,1,1)-K4651</f>
        <v/>
      </c>
      <c r="P4651">
        <f>IF(G4651&gt;=2,"Repeat","One-time")</f>
        <v/>
      </c>
    </row>
    <row r="4652">
      <c r="A4652" t="inlineStr">
        <is>
          <t>C05765</t>
        </is>
      </c>
      <c r="B4652" t="inlineStr">
        <is>
          <t>Amit Pillai</t>
        </is>
      </c>
      <c r="C4652" t="inlineStr">
        <is>
          <t>North</t>
        </is>
      </c>
      <c r="D4652" t="inlineStr">
        <is>
          <t>Delhi</t>
        </is>
      </c>
      <c r="E4652" t="inlineStr">
        <is>
          <t>No</t>
        </is>
      </c>
      <c r="F4652" t="inlineStr">
        <is>
          <t>At Risk</t>
        </is>
      </c>
      <c r="G4652" t="n">
        <v>3</v>
      </c>
      <c r="H4652" s="24" t="n">
        <v>18620.36</v>
      </c>
      <c r="I4652" s="24" t="n">
        <v>5294.34</v>
      </c>
      <c r="J4652" s="25" t="n">
        <v>45533</v>
      </c>
      <c r="K4652" s="25" t="n">
        <v>45655</v>
      </c>
      <c r="L4652" t="n">
        <v>2</v>
      </c>
      <c r="M4652" t="n">
        <v>3</v>
      </c>
      <c r="N4652" t="n">
        <v>3</v>
      </c>
      <c r="O4652">
        <f>DATE(2026,1,1)-K4652</f>
        <v/>
      </c>
      <c r="P4652">
        <f>IF(G4652&gt;=2,"Repeat","One-time")</f>
        <v/>
      </c>
    </row>
    <row r="4653">
      <c r="A4653" t="inlineStr">
        <is>
          <t>C06937</t>
        </is>
      </c>
      <c r="B4653" t="inlineStr">
        <is>
          <t>Priya Menon</t>
        </is>
      </c>
      <c r="C4653" t="inlineStr">
        <is>
          <t>West</t>
        </is>
      </c>
      <c r="D4653" t="inlineStr">
        <is>
          <t>Ahmedabad</t>
        </is>
      </c>
      <c r="E4653" t="inlineStr">
        <is>
          <t>No</t>
        </is>
      </c>
      <c r="F4653" t="inlineStr">
        <is>
          <t>Occasional</t>
        </is>
      </c>
      <c r="G4653" t="n">
        <v>2</v>
      </c>
      <c r="H4653" s="24" t="n">
        <v>18615.04</v>
      </c>
      <c r="I4653" s="24" t="n">
        <v>1983.64</v>
      </c>
      <c r="J4653" s="25" t="n">
        <v>45690</v>
      </c>
      <c r="K4653" s="25" t="n">
        <v>45697</v>
      </c>
      <c r="L4653" t="n">
        <v>2</v>
      </c>
      <c r="M4653" t="n">
        <v>2</v>
      </c>
      <c r="N4653" t="n">
        <v>3</v>
      </c>
      <c r="O4653">
        <f>DATE(2026,1,1)-K4653</f>
        <v/>
      </c>
      <c r="P4653">
        <f>IF(G4653&gt;=2,"Repeat","One-time")</f>
        <v/>
      </c>
    </row>
    <row r="4654">
      <c r="A4654" t="inlineStr">
        <is>
          <t>C03041</t>
        </is>
      </c>
      <c r="B4654" t="inlineStr">
        <is>
          <t>Harpreet Fernandes</t>
        </is>
      </c>
      <c r="C4654" t="inlineStr">
        <is>
          <t>South</t>
        </is>
      </c>
      <c r="D4654" t="inlineStr">
        <is>
          <t>Kochi</t>
        </is>
      </c>
      <c r="E4654" t="inlineStr">
        <is>
          <t>No</t>
        </is>
      </c>
      <c r="F4654" t="inlineStr">
        <is>
          <t>At Risk</t>
        </is>
      </c>
      <c r="G4654" t="n">
        <v>4</v>
      </c>
      <c r="H4654" s="24" t="n">
        <v>18610.09</v>
      </c>
      <c r="I4654" s="24" t="n">
        <v>6332.99</v>
      </c>
      <c r="J4654" s="25" t="n">
        <v>45285</v>
      </c>
      <c r="K4654" s="25" t="n">
        <v>45623</v>
      </c>
      <c r="L4654" t="n">
        <v>2</v>
      </c>
      <c r="M4654" t="n">
        <v>3</v>
      </c>
      <c r="N4654" t="n">
        <v>3</v>
      </c>
      <c r="O4654">
        <f>DATE(2026,1,1)-K4654</f>
        <v/>
      </c>
      <c r="P4654">
        <f>IF(G4654&gt;=2,"Repeat","One-time")</f>
        <v/>
      </c>
    </row>
    <row r="4655">
      <c r="A4655" t="inlineStr">
        <is>
          <t>C05932</t>
        </is>
      </c>
      <c r="B4655" t="inlineStr">
        <is>
          <t>Ayesha Kapoor</t>
        </is>
      </c>
      <c r="C4655" t="inlineStr">
        <is>
          <t>South</t>
        </is>
      </c>
      <c r="D4655" t="inlineStr">
        <is>
          <t>Hyderabad</t>
        </is>
      </c>
      <c r="E4655" t="inlineStr">
        <is>
          <t>No</t>
        </is>
      </c>
      <c r="F4655" t="inlineStr">
        <is>
          <t>Loyal</t>
        </is>
      </c>
      <c r="G4655" t="n">
        <v>5</v>
      </c>
      <c r="H4655" s="24" t="n">
        <v>18605.92</v>
      </c>
      <c r="I4655" s="24" t="n">
        <v>3420.21</v>
      </c>
      <c r="J4655" s="25" t="n">
        <v>45516</v>
      </c>
      <c r="K4655" s="25" t="n">
        <v>45938</v>
      </c>
      <c r="L4655" t="n">
        <v>4</v>
      </c>
      <c r="M4655" t="n">
        <v>4</v>
      </c>
      <c r="N4655" t="n">
        <v>3</v>
      </c>
      <c r="O4655">
        <f>DATE(2026,1,1)-K4655</f>
        <v/>
      </c>
      <c r="P4655">
        <f>IF(G4655&gt;=2,"Repeat","One-time")</f>
        <v/>
      </c>
    </row>
    <row r="4656">
      <c r="A4656" t="inlineStr">
        <is>
          <t>C09744</t>
        </is>
      </c>
      <c r="B4656" t="inlineStr">
        <is>
          <t>Isha Agarwal</t>
        </is>
      </c>
      <c r="C4656" t="inlineStr">
        <is>
          <t>West</t>
        </is>
      </c>
      <c r="D4656" t="inlineStr">
        <is>
          <t>Mumbai</t>
        </is>
      </c>
      <c r="E4656" t="inlineStr">
        <is>
          <t>No</t>
        </is>
      </c>
      <c r="F4656" t="inlineStr">
        <is>
          <t>New</t>
        </is>
      </c>
      <c r="G4656" t="n">
        <v>1</v>
      </c>
      <c r="H4656" s="24" t="n">
        <v>18603.41</v>
      </c>
      <c r="I4656" s="24" t="n">
        <v>2695.09</v>
      </c>
      <c r="J4656" s="25" t="n">
        <v>46017</v>
      </c>
      <c r="K4656" s="25" t="n">
        <v>46017</v>
      </c>
      <c r="L4656" t="n">
        <v>5</v>
      </c>
      <c r="M4656" t="n">
        <v>1</v>
      </c>
      <c r="N4656" t="n">
        <v>3</v>
      </c>
      <c r="O4656">
        <f>DATE(2026,1,1)-K4656</f>
        <v/>
      </c>
      <c r="P4656">
        <f>IF(G4656&gt;=2,"Repeat","One-time")</f>
        <v/>
      </c>
    </row>
    <row r="4657">
      <c r="A4657" t="inlineStr">
        <is>
          <t>C10837</t>
        </is>
      </c>
      <c r="B4657" t="inlineStr">
        <is>
          <t>Varun Fernandes</t>
        </is>
      </c>
      <c r="C4657" t="inlineStr">
        <is>
          <t>South</t>
        </is>
      </c>
      <c r="D4657" t="inlineStr">
        <is>
          <t>Chennai</t>
        </is>
      </c>
      <c r="E4657" t="inlineStr">
        <is>
          <t>No</t>
        </is>
      </c>
      <c r="F4657" t="inlineStr">
        <is>
          <t>Loyal</t>
        </is>
      </c>
      <c r="G4657" t="n">
        <v>2</v>
      </c>
      <c r="H4657" s="24" t="n">
        <v>18600.22</v>
      </c>
      <c r="I4657" s="24" t="n">
        <v>4941.38</v>
      </c>
      <c r="J4657" s="25" t="n">
        <v>45928</v>
      </c>
      <c r="K4657" s="25" t="n">
        <v>45984</v>
      </c>
      <c r="L4657" t="n">
        <v>4</v>
      </c>
      <c r="M4657" t="n">
        <v>3</v>
      </c>
      <c r="N4657" t="n">
        <v>3</v>
      </c>
      <c r="O4657">
        <f>DATE(2026,1,1)-K4657</f>
        <v/>
      </c>
      <c r="P4657">
        <f>IF(G4657&gt;=2,"Repeat","One-time")</f>
        <v/>
      </c>
    </row>
    <row r="4658">
      <c r="A4658" t="inlineStr">
        <is>
          <t>C09840</t>
        </is>
      </c>
      <c r="B4658" t="inlineStr">
        <is>
          <t>Shreya Nair</t>
        </is>
      </c>
      <c r="C4658" t="inlineStr">
        <is>
          <t>South</t>
        </is>
      </c>
      <c r="D4658" t="inlineStr">
        <is>
          <t>Chennai</t>
        </is>
      </c>
      <c r="E4658" t="inlineStr">
        <is>
          <t>Yes</t>
        </is>
      </c>
      <c r="F4658" t="inlineStr">
        <is>
          <t>New</t>
        </is>
      </c>
      <c r="G4658" t="n">
        <v>2</v>
      </c>
      <c r="H4658" s="24" t="n">
        <v>18599.14</v>
      </c>
      <c r="I4658" s="24" t="n">
        <v>3155.67</v>
      </c>
      <c r="J4658" s="25" t="n">
        <v>45959</v>
      </c>
      <c r="K4658" s="25" t="n">
        <v>45961</v>
      </c>
      <c r="L4658" t="n">
        <v>4</v>
      </c>
      <c r="M4658" t="n">
        <v>2</v>
      </c>
      <c r="N4658" t="n">
        <v>3</v>
      </c>
      <c r="O4658">
        <f>DATE(2026,1,1)-K4658</f>
        <v/>
      </c>
      <c r="P4658">
        <f>IF(G4658&gt;=2,"Repeat","One-time")</f>
        <v/>
      </c>
    </row>
    <row r="4659">
      <c r="A4659" t="inlineStr">
        <is>
          <t>C09178</t>
        </is>
      </c>
      <c r="B4659" t="inlineStr">
        <is>
          <t>Deepak Shah</t>
        </is>
      </c>
      <c r="C4659" t="inlineStr">
        <is>
          <t>South</t>
        </is>
      </c>
      <c r="D4659" t="inlineStr">
        <is>
          <t>Kochi</t>
        </is>
      </c>
      <c r="E4659" t="inlineStr">
        <is>
          <t>Yes</t>
        </is>
      </c>
      <c r="F4659" t="inlineStr">
        <is>
          <t>Loyal</t>
        </is>
      </c>
      <c r="G4659" t="n">
        <v>3</v>
      </c>
      <c r="H4659" s="24" t="n">
        <v>18594.49</v>
      </c>
      <c r="I4659" s="24" t="n">
        <v>3576.14</v>
      </c>
      <c r="J4659" s="25" t="n">
        <v>45898</v>
      </c>
      <c r="K4659" s="25" t="n">
        <v>45956</v>
      </c>
      <c r="L4659" t="n">
        <v>4</v>
      </c>
      <c r="M4659" t="n">
        <v>3</v>
      </c>
      <c r="N4659" t="n">
        <v>3</v>
      </c>
      <c r="O4659">
        <f>DATE(2026,1,1)-K4659</f>
        <v/>
      </c>
      <c r="P4659">
        <f>IF(G4659&gt;=2,"Repeat","One-time")</f>
        <v/>
      </c>
    </row>
    <row r="4660">
      <c r="A4660" t="inlineStr">
        <is>
          <t>C05972</t>
        </is>
      </c>
      <c r="B4660" t="inlineStr">
        <is>
          <t>Gurpreet Fernandes</t>
        </is>
      </c>
      <c r="C4660" t="inlineStr">
        <is>
          <t>East</t>
        </is>
      </c>
      <c r="D4660" t="inlineStr">
        <is>
          <t>Jamshedpur</t>
        </is>
      </c>
      <c r="E4660" t="inlineStr">
        <is>
          <t>Yes</t>
        </is>
      </c>
      <c r="F4660" t="inlineStr">
        <is>
          <t>Occasional</t>
        </is>
      </c>
      <c r="G4660" t="n">
        <v>2</v>
      </c>
      <c r="H4660" s="24" t="n">
        <v>18588.94</v>
      </c>
      <c r="I4660" s="24" t="n">
        <v>5432.84</v>
      </c>
      <c r="J4660" s="25" t="n">
        <v>45519</v>
      </c>
      <c r="K4660" s="25" t="n">
        <v>45708</v>
      </c>
      <c r="L4660" t="n">
        <v>2</v>
      </c>
      <c r="M4660" t="n">
        <v>2</v>
      </c>
      <c r="N4660" t="n">
        <v>3</v>
      </c>
      <c r="O4660">
        <f>DATE(2026,1,1)-K4660</f>
        <v/>
      </c>
      <c r="P4660">
        <f>IF(G4660&gt;=2,"Repeat","One-time")</f>
        <v/>
      </c>
    </row>
    <row r="4661">
      <c r="A4661" t="inlineStr">
        <is>
          <t>C09660</t>
        </is>
      </c>
      <c r="B4661" t="inlineStr">
        <is>
          <t>Nikhil Sinha</t>
        </is>
      </c>
      <c r="C4661" t="inlineStr">
        <is>
          <t>West</t>
        </is>
      </c>
      <c r="D4661" t="inlineStr">
        <is>
          <t>Ahmedabad</t>
        </is>
      </c>
      <c r="E4661" t="inlineStr">
        <is>
          <t>No</t>
        </is>
      </c>
      <c r="F4661" t="inlineStr">
        <is>
          <t>Loyal</t>
        </is>
      </c>
      <c r="G4661" t="n">
        <v>4</v>
      </c>
      <c r="H4661" s="24" t="n">
        <v>18587.4</v>
      </c>
      <c r="I4661" s="24" t="n">
        <v>3984.65</v>
      </c>
      <c r="J4661" s="25" t="n">
        <v>45828</v>
      </c>
      <c r="K4661" s="25" t="n">
        <v>45964</v>
      </c>
      <c r="L4661" t="n">
        <v>4</v>
      </c>
      <c r="M4661" t="n">
        <v>4</v>
      </c>
      <c r="N4661" t="n">
        <v>3</v>
      </c>
      <c r="O4661">
        <f>DATE(2026,1,1)-K4661</f>
        <v/>
      </c>
      <c r="P4661">
        <f>IF(G4661&gt;=2,"Repeat","One-time")</f>
        <v/>
      </c>
    </row>
    <row r="4662">
      <c r="A4662" t="inlineStr">
        <is>
          <t>C00742</t>
        </is>
      </c>
      <c r="B4662" t="inlineStr">
        <is>
          <t>Imran Joshi</t>
        </is>
      </c>
      <c r="C4662" t="inlineStr">
        <is>
          <t>North</t>
        </is>
      </c>
      <c r="D4662" t="inlineStr">
        <is>
          <t>Lucknow</t>
        </is>
      </c>
      <c r="E4662" t="inlineStr">
        <is>
          <t>Yes</t>
        </is>
      </c>
      <c r="F4662" t="inlineStr">
        <is>
          <t>At Risk</t>
        </is>
      </c>
      <c r="G4662" t="n">
        <v>4</v>
      </c>
      <c r="H4662" s="24" t="n">
        <v>18583.35</v>
      </c>
      <c r="I4662" s="24" t="n">
        <v>5925.51</v>
      </c>
      <c r="J4662" s="25" t="n">
        <v>45000</v>
      </c>
      <c r="K4662" s="25" t="n">
        <v>45176</v>
      </c>
      <c r="L4662" t="n">
        <v>1</v>
      </c>
      <c r="M4662" t="n">
        <v>3</v>
      </c>
      <c r="N4662" t="n">
        <v>3</v>
      </c>
      <c r="O4662">
        <f>DATE(2026,1,1)-K4662</f>
        <v/>
      </c>
      <c r="P4662">
        <f>IF(G4662&gt;=2,"Repeat","One-time")</f>
        <v/>
      </c>
    </row>
    <row r="4663">
      <c r="A4663" t="inlineStr">
        <is>
          <t>C05826</t>
        </is>
      </c>
      <c r="B4663" t="inlineStr">
        <is>
          <t>Rohan Rao</t>
        </is>
      </c>
      <c r="C4663" t="inlineStr">
        <is>
          <t>West</t>
        </is>
      </c>
      <c r="D4663" t="inlineStr">
        <is>
          <t>Ahmedabad</t>
        </is>
      </c>
      <c r="E4663" t="inlineStr">
        <is>
          <t>Yes</t>
        </is>
      </c>
      <c r="F4663" t="inlineStr">
        <is>
          <t>Loyal</t>
        </is>
      </c>
      <c r="G4663" t="n">
        <v>3</v>
      </c>
      <c r="H4663" s="24" t="n">
        <v>18578.42</v>
      </c>
      <c r="I4663" s="24" t="n">
        <v>2995.74</v>
      </c>
      <c r="J4663" s="25" t="n">
        <v>45735</v>
      </c>
      <c r="K4663" s="25" t="n">
        <v>45899</v>
      </c>
      <c r="L4663" t="n">
        <v>3</v>
      </c>
      <c r="M4663" t="n">
        <v>3</v>
      </c>
      <c r="N4663" t="n">
        <v>3</v>
      </c>
      <c r="O4663">
        <f>DATE(2026,1,1)-K4663</f>
        <v/>
      </c>
      <c r="P4663">
        <f>IF(G4663&gt;=2,"Repeat","One-time")</f>
        <v/>
      </c>
    </row>
    <row r="4664">
      <c r="A4664" t="inlineStr">
        <is>
          <t>C06443</t>
        </is>
      </c>
      <c r="B4664" t="inlineStr">
        <is>
          <t>Suresh Chopra</t>
        </is>
      </c>
      <c r="C4664" t="inlineStr">
        <is>
          <t>East</t>
        </is>
      </c>
      <c r="D4664" t="inlineStr">
        <is>
          <t>Kolkata</t>
        </is>
      </c>
      <c r="E4664" t="inlineStr">
        <is>
          <t>No</t>
        </is>
      </c>
      <c r="F4664" t="inlineStr">
        <is>
          <t>Occasional</t>
        </is>
      </c>
      <c r="G4664" t="n">
        <v>1</v>
      </c>
      <c r="H4664" s="24" t="n">
        <v>18527.76</v>
      </c>
      <c r="I4664" s="24" t="n">
        <v>2307.78</v>
      </c>
      <c r="J4664" s="25" t="n">
        <v>45626</v>
      </c>
      <c r="K4664" s="25" t="n">
        <v>45626</v>
      </c>
      <c r="L4664" t="n">
        <v>2</v>
      </c>
      <c r="M4664" t="n">
        <v>1</v>
      </c>
      <c r="N4664" t="n">
        <v>3</v>
      </c>
      <c r="O4664">
        <f>DATE(2026,1,1)-K4664</f>
        <v/>
      </c>
      <c r="P4664">
        <f>IF(G4664&gt;=2,"Repeat","One-time")</f>
        <v/>
      </c>
    </row>
    <row r="4665">
      <c r="A4665" t="inlineStr">
        <is>
          <t>C00709</t>
        </is>
      </c>
      <c r="B4665" t="inlineStr">
        <is>
          <t>Maria Mehta</t>
        </is>
      </c>
      <c r="C4665" t="inlineStr">
        <is>
          <t>East</t>
        </is>
      </c>
      <c r="D4665" t="inlineStr">
        <is>
          <t>Kolkata</t>
        </is>
      </c>
      <c r="E4665" t="inlineStr">
        <is>
          <t>No</t>
        </is>
      </c>
      <c r="F4665" t="inlineStr">
        <is>
          <t>Hibernating</t>
        </is>
      </c>
      <c r="G4665" t="n">
        <v>1</v>
      </c>
      <c r="H4665" s="24" t="n">
        <v>18488.65</v>
      </c>
      <c r="I4665" s="24" t="n">
        <v>4113.83</v>
      </c>
      <c r="J4665" s="25" t="n">
        <v>44966</v>
      </c>
      <c r="K4665" s="25" t="n">
        <v>44966</v>
      </c>
      <c r="L4665" t="n">
        <v>1</v>
      </c>
      <c r="M4665" t="n">
        <v>1</v>
      </c>
      <c r="N4665" t="n">
        <v>3</v>
      </c>
      <c r="O4665">
        <f>DATE(2026,1,1)-K4665</f>
        <v/>
      </c>
      <c r="P4665">
        <f>IF(G4665&gt;=2,"Repeat","One-time")</f>
        <v/>
      </c>
    </row>
    <row r="4666">
      <c r="A4666" t="inlineStr">
        <is>
          <t>C06993</t>
        </is>
      </c>
      <c r="B4666" t="inlineStr">
        <is>
          <t>Rahul Prasad</t>
        </is>
      </c>
      <c r="C4666" t="inlineStr">
        <is>
          <t>South</t>
        </is>
      </c>
      <c r="D4666" t="inlineStr">
        <is>
          <t>Kochi</t>
        </is>
      </c>
      <c r="E4666" t="inlineStr">
        <is>
          <t>No</t>
        </is>
      </c>
      <c r="F4666" t="inlineStr">
        <is>
          <t>Loyal</t>
        </is>
      </c>
      <c r="G4666" t="n">
        <v>4</v>
      </c>
      <c r="H4666" s="24" t="n">
        <v>18486.15</v>
      </c>
      <c r="I4666" s="24" t="n">
        <v>5266.38</v>
      </c>
      <c r="J4666" s="25" t="n">
        <v>45855</v>
      </c>
      <c r="K4666" s="25" t="n">
        <v>45969</v>
      </c>
      <c r="L4666" t="n">
        <v>4</v>
      </c>
      <c r="M4666" t="n">
        <v>3</v>
      </c>
      <c r="N4666" t="n">
        <v>3</v>
      </c>
      <c r="O4666">
        <f>DATE(2026,1,1)-K4666</f>
        <v/>
      </c>
      <c r="P4666">
        <f>IF(G4666&gt;=2,"Repeat","One-time")</f>
        <v/>
      </c>
    </row>
    <row r="4667">
      <c r="A4667" t="inlineStr">
        <is>
          <t>C08511</t>
        </is>
      </c>
      <c r="B4667" t="inlineStr">
        <is>
          <t>Aditya Thakur</t>
        </is>
      </c>
      <c r="C4667" t="inlineStr">
        <is>
          <t>South</t>
        </is>
      </c>
      <c r="D4667" t="inlineStr">
        <is>
          <t>Hyderabad</t>
        </is>
      </c>
      <c r="E4667" t="inlineStr">
        <is>
          <t>No</t>
        </is>
      </c>
      <c r="F4667" t="inlineStr">
        <is>
          <t>Occasional</t>
        </is>
      </c>
      <c r="G4667" t="n">
        <v>1</v>
      </c>
      <c r="H4667" s="24" t="n">
        <v>18484.71</v>
      </c>
      <c r="I4667" s="24" t="n">
        <v>1161.36</v>
      </c>
      <c r="J4667" s="25" t="n">
        <v>45783</v>
      </c>
      <c r="K4667" s="25" t="n">
        <v>45783</v>
      </c>
      <c r="L4667" t="n">
        <v>3</v>
      </c>
      <c r="M4667" t="n">
        <v>1</v>
      </c>
      <c r="N4667" t="n">
        <v>3</v>
      </c>
      <c r="O4667">
        <f>DATE(2026,1,1)-K4667</f>
        <v/>
      </c>
      <c r="P4667">
        <f>IF(G4667&gt;=2,"Repeat","One-time")</f>
        <v/>
      </c>
    </row>
    <row r="4668">
      <c r="A4668" t="inlineStr">
        <is>
          <t>C01684</t>
        </is>
      </c>
      <c r="B4668" t="inlineStr">
        <is>
          <t>Aditya Agarwal</t>
        </is>
      </c>
      <c r="C4668" t="inlineStr">
        <is>
          <t>South</t>
        </is>
      </c>
      <c r="D4668" t="inlineStr">
        <is>
          <t>Hyderabad</t>
        </is>
      </c>
      <c r="E4668" t="inlineStr">
        <is>
          <t>No</t>
        </is>
      </c>
      <c r="F4668" t="inlineStr">
        <is>
          <t>Hibernating</t>
        </is>
      </c>
      <c r="G4668" t="n">
        <v>2</v>
      </c>
      <c r="H4668" s="24" t="n">
        <v>18483.8</v>
      </c>
      <c r="I4668" s="24" t="n">
        <v>3605.38</v>
      </c>
      <c r="J4668" s="25" t="n">
        <v>45081</v>
      </c>
      <c r="K4668" s="25" t="n">
        <v>45178</v>
      </c>
      <c r="L4668" t="n">
        <v>1</v>
      </c>
      <c r="M4668" t="n">
        <v>2</v>
      </c>
      <c r="N4668" t="n">
        <v>3</v>
      </c>
      <c r="O4668">
        <f>DATE(2026,1,1)-K4668</f>
        <v/>
      </c>
      <c r="P4668">
        <f>IF(G4668&gt;=2,"Repeat","One-time")</f>
        <v/>
      </c>
    </row>
    <row r="4669">
      <c r="A4669" t="inlineStr">
        <is>
          <t>C01640</t>
        </is>
      </c>
      <c r="B4669" t="inlineStr">
        <is>
          <t>Aditya Patel</t>
        </is>
      </c>
      <c r="C4669" t="inlineStr">
        <is>
          <t>South</t>
        </is>
      </c>
      <c r="D4669" t="inlineStr">
        <is>
          <t>Kochi</t>
        </is>
      </c>
      <c r="E4669" t="inlineStr">
        <is>
          <t>No</t>
        </is>
      </c>
      <c r="F4669" t="inlineStr">
        <is>
          <t>At Risk</t>
        </is>
      </c>
      <c r="G4669" t="n">
        <v>5</v>
      </c>
      <c r="H4669" s="24" t="n">
        <v>18483.62</v>
      </c>
      <c r="I4669" s="24" t="n">
        <v>3722.89</v>
      </c>
      <c r="J4669" s="25" t="n">
        <v>45107</v>
      </c>
      <c r="K4669" s="25" t="n">
        <v>45529</v>
      </c>
      <c r="L4669" t="n">
        <v>2</v>
      </c>
      <c r="M4669" t="n">
        <v>4</v>
      </c>
      <c r="N4669" t="n">
        <v>3</v>
      </c>
      <c r="O4669">
        <f>DATE(2026,1,1)-K4669</f>
        <v/>
      </c>
      <c r="P4669">
        <f>IF(G4669&gt;=2,"Repeat","One-time")</f>
        <v/>
      </c>
    </row>
    <row r="4670">
      <c r="A4670" t="inlineStr">
        <is>
          <t>C10840</t>
        </is>
      </c>
      <c r="B4670" t="inlineStr">
        <is>
          <t>Varun Gupta</t>
        </is>
      </c>
      <c r="C4670" t="inlineStr">
        <is>
          <t>South</t>
        </is>
      </c>
      <c r="D4670" t="inlineStr">
        <is>
          <t>Hyderabad</t>
        </is>
      </c>
      <c r="E4670" t="inlineStr">
        <is>
          <t>No</t>
        </is>
      </c>
      <c r="F4670" t="inlineStr">
        <is>
          <t>New</t>
        </is>
      </c>
      <c r="G4670" t="n">
        <v>6</v>
      </c>
      <c r="H4670" s="24" t="n">
        <v>18474.38</v>
      </c>
      <c r="I4670" s="24" t="n">
        <v>3411.19</v>
      </c>
      <c r="J4670" s="25" t="n">
        <v>45937</v>
      </c>
      <c r="K4670" s="25" t="n">
        <v>46009</v>
      </c>
      <c r="L4670" t="n">
        <v>5</v>
      </c>
      <c r="M4670" t="n">
        <v>4</v>
      </c>
      <c r="N4670" t="n">
        <v>3</v>
      </c>
      <c r="O4670">
        <f>DATE(2026,1,1)-K4670</f>
        <v/>
      </c>
      <c r="P4670">
        <f>IF(G4670&gt;=2,"Repeat","One-time")</f>
        <v/>
      </c>
    </row>
    <row r="4671">
      <c r="A4671" t="inlineStr">
        <is>
          <t>C07407</t>
        </is>
      </c>
      <c r="B4671" t="inlineStr">
        <is>
          <t>Priya Agarwal</t>
        </is>
      </c>
      <c r="C4671" t="inlineStr">
        <is>
          <t>East</t>
        </is>
      </c>
      <c r="D4671" t="inlineStr">
        <is>
          <t>Guwahati</t>
        </is>
      </c>
      <c r="E4671" t="inlineStr">
        <is>
          <t>Yes</t>
        </is>
      </c>
      <c r="F4671" t="inlineStr">
        <is>
          <t>Loyal</t>
        </is>
      </c>
      <c r="G4671" t="n">
        <v>5</v>
      </c>
      <c r="H4671" s="24" t="n">
        <v>18466.85</v>
      </c>
      <c r="I4671" s="24" t="n">
        <v>4691.59</v>
      </c>
      <c r="J4671" s="25" t="n">
        <v>45700</v>
      </c>
      <c r="K4671" s="25" t="n">
        <v>45955</v>
      </c>
      <c r="L4671" t="n">
        <v>4</v>
      </c>
      <c r="M4671" t="n">
        <v>4</v>
      </c>
      <c r="N4671" t="n">
        <v>3</v>
      </c>
      <c r="O4671">
        <f>DATE(2026,1,1)-K4671</f>
        <v/>
      </c>
      <c r="P4671">
        <f>IF(G4671&gt;=2,"Repeat","One-time")</f>
        <v/>
      </c>
    </row>
    <row r="4672">
      <c r="A4672" t="inlineStr">
        <is>
          <t>C06275</t>
        </is>
      </c>
      <c r="B4672" t="inlineStr">
        <is>
          <t>Swati Bose</t>
        </is>
      </c>
      <c r="C4672" t="inlineStr">
        <is>
          <t>East</t>
        </is>
      </c>
      <c r="D4672" t="inlineStr">
        <is>
          <t>Bhubaneswar</t>
        </is>
      </c>
      <c r="E4672" t="inlineStr">
        <is>
          <t>No</t>
        </is>
      </c>
      <c r="F4672" t="inlineStr">
        <is>
          <t>Occasional</t>
        </is>
      </c>
      <c r="G4672" t="n">
        <v>1</v>
      </c>
      <c r="H4672" s="24" t="n">
        <v>18451.58</v>
      </c>
      <c r="I4672" s="24" t="n">
        <v>561.75</v>
      </c>
      <c r="J4672" s="25" t="n">
        <v>45597</v>
      </c>
      <c r="K4672" s="25" t="n">
        <v>45597</v>
      </c>
      <c r="L4672" t="n">
        <v>2</v>
      </c>
      <c r="M4672" t="n">
        <v>1</v>
      </c>
      <c r="N4672" t="n">
        <v>3</v>
      </c>
      <c r="O4672">
        <f>DATE(2026,1,1)-K4672</f>
        <v/>
      </c>
      <c r="P4672">
        <f>IF(G4672&gt;=2,"Repeat","One-time")</f>
        <v/>
      </c>
    </row>
    <row r="4673">
      <c r="A4673" t="inlineStr">
        <is>
          <t>C07991</t>
        </is>
      </c>
      <c r="B4673" t="inlineStr">
        <is>
          <t>Diya Chopra</t>
        </is>
      </c>
      <c r="C4673" t="inlineStr">
        <is>
          <t>North</t>
        </is>
      </c>
      <c r="D4673" t="inlineStr">
        <is>
          <t>Gurugram</t>
        </is>
      </c>
      <c r="E4673" t="inlineStr">
        <is>
          <t>No</t>
        </is>
      </c>
      <c r="F4673" t="inlineStr">
        <is>
          <t>Occasional</t>
        </is>
      </c>
      <c r="G4673" t="n">
        <v>2</v>
      </c>
      <c r="H4673" s="24" t="n">
        <v>18416.4</v>
      </c>
      <c r="I4673" s="24" t="n">
        <v>2638.35</v>
      </c>
      <c r="J4673" s="25" t="n">
        <v>45683</v>
      </c>
      <c r="K4673" s="25" t="n">
        <v>46009</v>
      </c>
      <c r="L4673" t="n">
        <v>5</v>
      </c>
      <c r="M4673" t="n">
        <v>2</v>
      </c>
      <c r="N4673" t="n">
        <v>3</v>
      </c>
      <c r="O4673">
        <f>DATE(2026,1,1)-K4673</f>
        <v/>
      </c>
      <c r="P4673">
        <f>IF(G4673&gt;=2,"Repeat","One-time")</f>
        <v/>
      </c>
    </row>
    <row r="4674">
      <c r="A4674" t="inlineStr">
        <is>
          <t>C07202</t>
        </is>
      </c>
      <c r="B4674" t="inlineStr">
        <is>
          <t>Ayesha Mishra</t>
        </is>
      </c>
      <c r="C4674" t="inlineStr">
        <is>
          <t>West</t>
        </is>
      </c>
      <c r="D4674" t="inlineStr">
        <is>
          <t>Mumbai</t>
        </is>
      </c>
      <c r="E4674" t="inlineStr">
        <is>
          <t>No</t>
        </is>
      </c>
      <c r="F4674" t="inlineStr">
        <is>
          <t>Occasional</t>
        </is>
      </c>
      <c r="G4674" t="n">
        <v>2</v>
      </c>
      <c r="H4674" s="24" t="n">
        <v>18411.69</v>
      </c>
      <c r="I4674" s="24" t="n">
        <v>6439.33</v>
      </c>
      <c r="J4674" s="25" t="n">
        <v>45659</v>
      </c>
      <c r="K4674" s="25" t="n">
        <v>45661</v>
      </c>
      <c r="L4674" t="n">
        <v>2</v>
      </c>
      <c r="M4674" t="n">
        <v>2</v>
      </c>
      <c r="N4674" t="n">
        <v>3</v>
      </c>
      <c r="O4674">
        <f>DATE(2026,1,1)-K4674</f>
        <v/>
      </c>
      <c r="P4674">
        <f>IF(G4674&gt;=2,"Repeat","One-time")</f>
        <v/>
      </c>
    </row>
    <row r="4675">
      <c r="A4675" t="inlineStr">
        <is>
          <t>C06316</t>
        </is>
      </c>
      <c r="B4675" t="inlineStr">
        <is>
          <t>Arjun Singh</t>
        </is>
      </c>
      <c r="C4675" t="inlineStr">
        <is>
          <t>North</t>
        </is>
      </c>
      <c r="D4675" t="inlineStr">
        <is>
          <t>Delhi</t>
        </is>
      </c>
      <c r="E4675" t="inlineStr">
        <is>
          <t>No</t>
        </is>
      </c>
      <c r="F4675" t="inlineStr">
        <is>
          <t>Occasional</t>
        </is>
      </c>
      <c r="G4675" t="n">
        <v>2</v>
      </c>
      <c r="H4675" s="24" t="n">
        <v>18410.18</v>
      </c>
      <c r="I4675" s="24" t="n">
        <v>-256.64</v>
      </c>
      <c r="J4675" s="25" t="n">
        <v>45658</v>
      </c>
      <c r="K4675" s="25" t="n">
        <v>45955</v>
      </c>
      <c r="L4675" t="n">
        <v>4</v>
      </c>
      <c r="M4675" t="n">
        <v>2</v>
      </c>
      <c r="N4675" t="n">
        <v>3</v>
      </c>
      <c r="O4675">
        <f>DATE(2026,1,1)-K4675</f>
        <v/>
      </c>
      <c r="P4675">
        <f>IF(G4675&gt;=2,"Repeat","One-time")</f>
        <v/>
      </c>
    </row>
    <row r="4676">
      <c r="A4676" t="inlineStr">
        <is>
          <t>C01480</t>
        </is>
      </c>
      <c r="B4676" t="inlineStr">
        <is>
          <t>Rohan Patel</t>
        </is>
      </c>
      <c r="C4676" t="inlineStr">
        <is>
          <t>West</t>
        </is>
      </c>
      <c r="D4676" t="inlineStr">
        <is>
          <t>Mumbai</t>
        </is>
      </c>
      <c r="E4676" t="inlineStr">
        <is>
          <t>Yes</t>
        </is>
      </c>
      <c r="F4676" t="inlineStr">
        <is>
          <t>Hibernating</t>
        </is>
      </c>
      <c r="G4676" t="n">
        <v>1</v>
      </c>
      <c r="H4676" s="24" t="n">
        <v>18409.95</v>
      </c>
      <c r="I4676" s="24" t="n">
        <v>2786.21</v>
      </c>
      <c r="J4676" s="25" t="n">
        <v>45031</v>
      </c>
      <c r="K4676" s="25" t="n">
        <v>45031</v>
      </c>
      <c r="L4676" t="n">
        <v>1</v>
      </c>
      <c r="M4676" t="n">
        <v>1</v>
      </c>
      <c r="N4676" t="n">
        <v>3</v>
      </c>
      <c r="O4676">
        <f>DATE(2026,1,1)-K4676</f>
        <v/>
      </c>
      <c r="P4676">
        <f>IF(G4676&gt;=2,"Repeat","One-time")</f>
        <v/>
      </c>
    </row>
    <row r="4677">
      <c r="A4677" t="inlineStr">
        <is>
          <t>C00073</t>
        </is>
      </c>
      <c r="B4677" t="inlineStr">
        <is>
          <t>Priya Yadav</t>
        </is>
      </c>
      <c r="C4677" t="inlineStr">
        <is>
          <t>South</t>
        </is>
      </c>
      <c r="D4677" t="inlineStr">
        <is>
          <t>Hyderabad</t>
        </is>
      </c>
      <c r="E4677" t="inlineStr">
        <is>
          <t>No</t>
        </is>
      </c>
      <c r="F4677" t="inlineStr">
        <is>
          <t>At Risk</t>
        </is>
      </c>
      <c r="G4677" t="n">
        <v>4</v>
      </c>
      <c r="H4677" s="24" t="n">
        <v>18399.1</v>
      </c>
      <c r="I4677" s="24" t="n">
        <v>5109.28</v>
      </c>
      <c r="J4677" s="25" t="n">
        <v>44939</v>
      </c>
      <c r="K4677" s="25" t="n">
        <v>44973</v>
      </c>
      <c r="L4677" t="n">
        <v>1</v>
      </c>
      <c r="M4677" t="n">
        <v>3</v>
      </c>
      <c r="N4677" t="n">
        <v>3</v>
      </c>
      <c r="O4677">
        <f>DATE(2026,1,1)-K4677</f>
        <v/>
      </c>
      <c r="P4677">
        <f>IF(G4677&gt;=2,"Repeat","One-time")</f>
        <v/>
      </c>
    </row>
    <row r="4678">
      <c r="A4678" t="inlineStr">
        <is>
          <t>C09638</t>
        </is>
      </c>
      <c r="B4678" t="inlineStr">
        <is>
          <t>Rahul Joshi</t>
        </is>
      </c>
      <c r="C4678" t="inlineStr">
        <is>
          <t>East</t>
        </is>
      </c>
      <c r="D4678" t="inlineStr">
        <is>
          <t>Guwahati</t>
        </is>
      </c>
      <c r="E4678" t="inlineStr">
        <is>
          <t>No</t>
        </is>
      </c>
      <c r="F4678" t="inlineStr">
        <is>
          <t>Loyal</t>
        </is>
      </c>
      <c r="G4678" t="n">
        <v>3</v>
      </c>
      <c r="H4678" s="24" t="n">
        <v>18390.22</v>
      </c>
      <c r="I4678" s="24" t="n">
        <v>3170.53</v>
      </c>
      <c r="J4678" s="25" t="n">
        <v>45858</v>
      </c>
      <c r="K4678" s="25" t="n">
        <v>45905</v>
      </c>
      <c r="L4678" t="n">
        <v>3</v>
      </c>
      <c r="M4678" t="n">
        <v>3</v>
      </c>
      <c r="N4678" t="n">
        <v>3</v>
      </c>
      <c r="O4678">
        <f>DATE(2026,1,1)-K4678</f>
        <v/>
      </c>
      <c r="P4678">
        <f>IF(G4678&gt;=2,"Repeat","One-time")</f>
        <v/>
      </c>
    </row>
    <row r="4679">
      <c r="A4679" t="inlineStr">
        <is>
          <t>C05403</t>
        </is>
      </c>
      <c r="B4679" t="inlineStr">
        <is>
          <t>Maria Kapoor</t>
        </is>
      </c>
      <c r="C4679" t="inlineStr">
        <is>
          <t>South</t>
        </is>
      </c>
      <c r="D4679" t="inlineStr">
        <is>
          <t>Bengaluru</t>
        </is>
      </c>
      <c r="E4679" t="inlineStr">
        <is>
          <t>No</t>
        </is>
      </c>
      <c r="F4679" t="inlineStr">
        <is>
          <t>At Risk</t>
        </is>
      </c>
      <c r="G4679" t="n">
        <v>5</v>
      </c>
      <c r="H4679" s="24" t="n">
        <v>18388.86</v>
      </c>
      <c r="I4679" s="24" t="n">
        <v>3894.68</v>
      </c>
      <c r="J4679" s="25" t="n">
        <v>45495</v>
      </c>
      <c r="K4679" s="25" t="n">
        <v>45622</v>
      </c>
      <c r="L4679" t="n">
        <v>2</v>
      </c>
      <c r="M4679" t="n">
        <v>4</v>
      </c>
      <c r="N4679" t="n">
        <v>3</v>
      </c>
      <c r="O4679">
        <f>DATE(2026,1,1)-K4679</f>
        <v/>
      </c>
      <c r="P4679">
        <f>IF(G4679&gt;=2,"Repeat","One-time")</f>
        <v/>
      </c>
    </row>
    <row r="4680">
      <c r="A4680" t="inlineStr">
        <is>
          <t>C03352</t>
        </is>
      </c>
      <c r="B4680" t="inlineStr">
        <is>
          <t>Aarav Gupta</t>
        </is>
      </c>
      <c r="C4680" t="inlineStr">
        <is>
          <t>East</t>
        </is>
      </c>
      <c r="D4680" t="inlineStr">
        <is>
          <t>Bhubaneswar</t>
        </is>
      </c>
      <c r="E4680" t="inlineStr">
        <is>
          <t>Yes</t>
        </is>
      </c>
      <c r="F4680" t="inlineStr">
        <is>
          <t>Occasional</t>
        </is>
      </c>
      <c r="G4680" t="n">
        <v>2</v>
      </c>
      <c r="H4680" s="24" t="n">
        <v>18379.43</v>
      </c>
      <c r="I4680" s="24" t="n">
        <v>3772.27</v>
      </c>
      <c r="J4680" s="25" t="n">
        <v>45260</v>
      </c>
      <c r="K4680" s="25" t="n">
        <v>45491</v>
      </c>
      <c r="L4680" t="n">
        <v>2</v>
      </c>
      <c r="M4680" t="n">
        <v>2</v>
      </c>
      <c r="N4680" t="n">
        <v>3</v>
      </c>
      <c r="O4680">
        <f>DATE(2026,1,1)-K4680</f>
        <v/>
      </c>
      <c r="P4680">
        <f>IF(G4680&gt;=2,"Repeat","One-time")</f>
        <v/>
      </c>
    </row>
    <row r="4681">
      <c r="A4681" t="inlineStr">
        <is>
          <t>C05075</t>
        </is>
      </c>
      <c r="B4681" t="inlineStr">
        <is>
          <t>Karan Fernandes</t>
        </is>
      </c>
      <c r="C4681" t="inlineStr">
        <is>
          <t>Central</t>
        </is>
      </c>
      <c r="D4681" t="inlineStr">
        <is>
          <t>Bhopal</t>
        </is>
      </c>
      <c r="E4681" t="inlineStr">
        <is>
          <t>No</t>
        </is>
      </c>
      <c r="F4681" t="inlineStr">
        <is>
          <t>Hibernating</t>
        </is>
      </c>
      <c r="G4681" t="n">
        <v>1</v>
      </c>
      <c r="H4681" s="24" t="n">
        <v>18360.26</v>
      </c>
      <c r="I4681" s="24" t="n">
        <v>4238.84</v>
      </c>
      <c r="J4681" s="25" t="n">
        <v>45483</v>
      </c>
      <c r="K4681" s="25" t="n">
        <v>45483</v>
      </c>
      <c r="L4681" t="n">
        <v>1</v>
      </c>
      <c r="M4681" t="n">
        <v>1</v>
      </c>
      <c r="N4681" t="n">
        <v>3</v>
      </c>
      <c r="O4681">
        <f>DATE(2026,1,1)-K4681</f>
        <v/>
      </c>
      <c r="P4681">
        <f>IF(G4681&gt;=2,"Repeat","One-time")</f>
        <v/>
      </c>
    </row>
    <row r="4682">
      <c r="A4682" t="inlineStr">
        <is>
          <t>C02021</t>
        </is>
      </c>
      <c r="B4682" t="inlineStr">
        <is>
          <t>Swati Sinha</t>
        </is>
      </c>
      <c r="C4682" t="inlineStr">
        <is>
          <t>South</t>
        </is>
      </c>
      <c r="D4682" t="inlineStr">
        <is>
          <t>Coimbatore</t>
        </is>
      </c>
      <c r="E4682" t="inlineStr">
        <is>
          <t>Yes</t>
        </is>
      </c>
      <c r="F4682" t="inlineStr">
        <is>
          <t>Hibernating</t>
        </is>
      </c>
      <c r="G4682" t="n">
        <v>2</v>
      </c>
      <c r="H4682" s="24" t="n">
        <v>18353.95</v>
      </c>
      <c r="I4682" s="24" t="n">
        <v>1515.23</v>
      </c>
      <c r="J4682" s="25" t="n">
        <v>45213</v>
      </c>
      <c r="K4682" s="25" t="n">
        <v>45213</v>
      </c>
      <c r="L4682" t="n">
        <v>1</v>
      </c>
      <c r="M4682" t="n">
        <v>2</v>
      </c>
      <c r="N4682" t="n">
        <v>3</v>
      </c>
      <c r="O4682">
        <f>DATE(2026,1,1)-K4682</f>
        <v/>
      </c>
      <c r="P4682">
        <f>IF(G4682&gt;=2,"Repeat","One-time")</f>
        <v/>
      </c>
    </row>
    <row r="4683">
      <c r="A4683" t="inlineStr">
        <is>
          <t>C01746</t>
        </is>
      </c>
      <c r="B4683" t="inlineStr">
        <is>
          <t>Ayesha Bose</t>
        </is>
      </c>
      <c r="C4683" t="inlineStr">
        <is>
          <t>West</t>
        </is>
      </c>
      <c r="D4683" t="inlineStr">
        <is>
          <t>Surat</t>
        </is>
      </c>
      <c r="E4683" t="inlineStr">
        <is>
          <t>No</t>
        </is>
      </c>
      <c r="F4683" t="inlineStr">
        <is>
          <t>Hibernating</t>
        </is>
      </c>
      <c r="G4683" t="n">
        <v>2</v>
      </c>
      <c r="H4683" s="24" t="n">
        <v>18347.3</v>
      </c>
      <c r="I4683" s="24" t="n">
        <v>2648.2</v>
      </c>
      <c r="J4683" s="25" t="n">
        <v>45097</v>
      </c>
      <c r="K4683" s="25" t="n">
        <v>45152</v>
      </c>
      <c r="L4683" t="n">
        <v>1</v>
      </c>
      <c r="M4683" t="n">
        <v>2</v>
      </c>
      <c r="N4683" t="n">
        <v>3</v>
      </c>
      <c r="O4683">
        <f>DATE(2026,1,1)-K4683</f>
        <v/>
      </c>
      <c r="P4683">
        <f>IF(G4683&gt;=2,"Repeat","One-time")</f>
        <v/>
      </c>
    </row>
    <row r="4684">
      <c r="A4684" t="inlineStr">
        <is>
          <t>C04003</t>
        </is>
      </c>
      <c r="B4684" t="inlineStr">
        <is>
          <t>Deepak Reddy</t>
        </is>
      </c>
      <c r="C4684" t="inlineStr">
        <is>
          <t>East</t>
        </is>
      </c>
      <c r="D4684" t="inlineStr">
        <is>
          <t>Bhubaneswar</t>
        </is>
      </c>
      <c r="E4684" t="inlineStr">
        <is>
          <t>Yes</t>
        </is>
      </c>
      <c r="F4684" t="inlineStr">
        <is>
          <t>At Risk</t>
        </is>
      </c>
      <c r="G4684" t="n">
        <v>3</v>
      </c>
      <c r="H4684" s="24" t="n">
        <v>18342.73</v>
      </c>
      <c r="I4684" s="24" t="n">
        <v>6492.74</v>
      </c>
      <c r="J4684" s="25" t="n">
        <v>45307</v>
      </c>
      <c r="K4684" s="25" t="n">
        <v>45364</v>
      </c>
      <c r="L4684" t="n">
        <v>1</v>
      </c>
      <c r="M4684" t="n">
        <v>3</v>
      </c>
      <c r="N4684" t="n">
        <v>3</v>
      </c>
      <c r="O4684">
        <f>DATE(2026,1,1)-K4684</f>
        <v/>
      </c>
      <c r="P4684">
        <f>IF(G4684&gt;=2,"Repeat","One-time")</f>
        <v/>
      </c>
    </row>
    <row r="4685">
      <c r="A4685" t="inlineStr">
        <is>
          <t>C03729</t>
        </is>
      </c>
      <c r="B4685" t="inlineStr">
        <is>
          <t>Varun Joshi</t>
        </is>
      </c>
      <c r="C4685" t="inlineStr">
        <is>
          <t>South</t>
        </is>
      </c>
      <c r="D4685" t="inlineStr">
        <is>
          <t>Hyderabad</t>
        </is>
      </c>
      <c r="E4685" t="inlineStr">
        <is>
          <t>No</t>
        </is>
      </c>
      <c r="F4685" t="inlineStr">
        <is>
          <t>Occasional</t>
        </is>
      </c>
      <c r="G4685" t="n">
        <v>2</v>
      </c>
      <c r="H4685" s="24" t="n">
        <v>18329.99</v>
      </c>
      <c r="I4685" s="24" t="n">
        <v>1034.42</v>
      </c>
      <c r="J4685" s="25" t="n">
        <v>45616</v>
      </c>
      <c r="K4685" s="25" t="n">
        <v>45716</v>
      </c>
      <c r="L4685" t="n">
        <v>2</v>
      </c>
      <c r="M4685" t="n">
        <v>2</v>
      </c>
      <c r="N4685" t="n">
        <v>3</v>
      </c>
      <c r="O4685">
        <f>DATE(2026,1,1)-K4685</f>
        <v/>
      </c>
      <c r="P4685">
        <f>IF(G4685&gt;=2,"Repeat","One-time")</f>
        <v/>
      </c>
    </row>
    <row r="4686">
      <c r="A4686" t="inlineStr">
        <is>
          <t>C09089</t>
        </is>
      </c>
      <c r="B4686" t="inlineStr">
        <is>
          <t>Suresh Sinha</t>
        </is>
      </c>
      <c r="C4686" t="inlineStr">
        <is>
          <t>East</t>
        </is>
      </c>
      <c r="D4686" t="inlineStr">
        <is>
          <t>Kolkata</t>
        </is>
      </c>
      <c r="E4686" t="inlineStr">
        <is>
          <t>No</t>
        </is>
      </c>
      <c r="F4686" t="inlineStr">
        <is>
          <t>Occasional</t>
        </is>
      </c>
      <c r="G4686" t="n">
        <v>1</v>
      </c>
      <c r="H4686" s="24" t="n">
        <v>18315.17</v>
      </c>
      <c r="I4686" s="24" t="n">
        <v>3403.86</v>
      </c>
      <c r="J4686" s="25" t="n">
        <v>45809</v>
      </c>
      <c r="K4686" s="25" t="n">
        <v>45809</v>
      </c>
      <c r="L4686" t="n">
        <v>3</v>
      </c>
      <c r="M4686" t="n">
        <v>1</v>
      </c>
      <c r="N4686" t="n">
        <v>3</v>
      </c>
      <c r="O4686">
        <f>DATE(2026,1,1)-K4686</f>
        <v/>
      </c>
      <c r="P4686">
        <f>IF(G4686&gt;=2,"Repeat","One-time")</f>
        <v/>
      </c>
    </row>
    <row r="4687">
      <c r="A4687" t="inlineStr">
        <is>
          <t>C02940</t>
        </is>
      </c>
      <c r="B4687" t="inlineStr">
        <is>
          <t>Aarav Fernandes</t>
        </is>
      </c>
      <c r="C4687" t="inlineStr">
        <is>
          <t>East</t>
        </is>
      </c>
      <c r="D4687" t="inlineStr">
        <is>
          <t>Kolkata</t>
        </is>
      </c>
      <c r="E4687" t="inlineStr">
        <is>
          <t>Yes</t>
        </is>
      </c>
      <c r="F4687" t="inlineStr">
        <is>
          <t>At Risk</t>
        </is>
      </c>
      <c r="G4687" t="n">
        <v>6</v>
      </c>
      <c r="H4687" s="24" t="n">
        <v>18305.5</v>
      </c>
      <c r="I4687" s="24" t="n">
        <v>3354.27</v>
      </c>
      <c r="J4687" s="25" t="n">
        <v>45384</v>
      </c>
      <c r="K4687" s="25" t="n">
        <v>45618</v>
      </c>
      <c r="L4687" t="n">
        <v>2</v>
      </c>
      <c r="M4687" t="n">
        <v>4</v>
      </c>
      <c r="N4687" t="n">
        <v>3</v>
      </c>
      <c r="O4687">
        <f>DATE(2026,1,1)-K4687</f>
        <v/>
      </c>
      <c r="P4687">
        <f>IF(G4687&gt;=2,"Repeat","One-time")</f>
        <v/>
      </c>
    </row>
    <row r="4688">
      <c r="A4688" t="inlineStr">
        <is>
          <t>C04059</t>
        </is>
      </c>
      <c r="B4688" t="inlineStr">
        <is>
          <t>Neha Menon</t>
        </is>
      </c>
      <c r="C4688" t="inlineStr">
        <is>
          <t>West</t>
        </is>
      </c>
      <c r="D4688" t="inlineStr">
        <is>
          <t>Mumbai</t>
        </is>
      </c>
      <c r="E4688" t="inlineStr">
        <is>
          <t>Yes</t>
        </is>
      </c>
      <c r="F4688" t="inlineStr">
        <is>
          <t>Loyal</t>
        </is>
      </c>
      <c r="G4688" t="n">
        <v>6</v>
      </c>
      <c r="H4688" s="24" t="n">
        <v>18293.88</v>
      </c>
      <c r="I4688" s="24" t="n">
        <v>4275.79</v>
      </c>
      <c r="J4688" s="25" t="n">
        <v>45478</v>
      </c>
      <c r="K4688" s="25" t="n">
        <v>46017</v>
      </c>
      <c r="L4688" t="n">
        <v>5</v>
      </c>
      <c r="M4688" t="n">
        <v>4</v>
      </c>
      <c r="N4688" t="n">
        <v>3</v>
      </c>
      <c r="O4688">
        <f>DATE(2026,1,1)-K4688</f>
        <v/>
      </c>
      <c r="P4688">
        <f>IF(G4688&gt;=2,"Repeat","One-time")</f>
        <v/>
      </c>
    </row>
    <row r="4689">
      <c r="A4689" t="inlineStr">
        <is>
          <t>C03993</t>
        </is>
      </c>
      <c r="B4689" t="inlineStr">
        <is>
          <t>Nikhil Sharma</t>
        </is>
      </c>
      <c r="C4689" t="inlineStr">
        <is>
          <t>East</t>
        </is>
      </c>
      <c r="D4689" t="inlineStr">
        <is>
          <t>Kolkata</t>
        </is>
      </c>
      <c r="E4689" t="inlineStr">
        <is>
          <t>Yes</t>
        </is>
      </c>
      <c r="F4689" t="inlineStr">
        <is>
          <t>At Risk</t>
        </is>
      </c>
      <c r="G4689" t="n">
        <v>5</v>
      </c>
      <c r="H4689" s="24" t="n">
        <v>18275.7</v>
      </c>
      <c r="I4689" s="24" t="n">
        <v>4933.99</v>
      </c>
      <c r="J4689" s="25" t="n">
        <v>45324</v>
      </c>
      <c r="K4689" s="25" t="n">
        <v>45647</v>
      </c>
      <c r="L4689" t="n">
        <v>2</v>
      </c>
      <c r="M4689" t="n">
        <v>4</v>
      </c>
      <c r="N4689" t="n">
        <v>3</v>
      </c>
      <c r="O4689">
        <f>DATE(2026,1,1)-K4689</f>
        <v/>
      </c>
      <c r="P4689">
        <f>IF(G4689&gt;=2,"Repeat","One-time")</f>
        <v/>
      </c>
    </row>
    <row r="4690">
      <c r="A4690" t="inlineStr">
        <is>
          <t>C05981</t>
        </is>
      </c>
      <c r="B4690" t="inlineStr">
        <is>
          <t>Harpreet Nair</t>
        </is>
      </c>
      <c r="C4690" t="inlineStr">
        <is>
          <t>South</t>
        </is>
      </c>
      <c r="D4690" t="inlineStr">
        <is>
          <t>Bengaluru</t>
        </is>
      </c>
      <c r="E4690" t="inlineStr">
        <is>
          <t>No</t>
        </is>
      </c>
      <c r="F4690" t="inlineStr">
        <is>
          <t>Loyal</t>
        </is>
      </c>
      <c r="G4690" t="n">
        <v>3</v>
      </c>
      <c r="H4690" s="24" t="n">
        <v>18252.06</v>
      </c>
      <c r="I4690" s="24" t="n">
        <v>1809.74</v>
      </c>
      <c r="J4690" s="25" t="n">
        <v>45652</v>
      </c>
      <c r="K4690" s="25" t="n">
        <v>45963</v>
      </c>
      <c r="L4690" t="n">
        <v>4</v>
      </c>
      <c r="M4690" t="n">
        <v>3</v>
      </c>
      <c r="N4690" t="n">
        <v>3</v>
      </c>
      <c r="O4690">
        <f>DATE(2026,1,1)-K4690</f>
        <v/>
      </c>
      <c r="P4690">
        <f>IF(G4690&gt;=2,"Repeat","One-time")</f>
        <v/>
      </c>
    </row>
    <row r="4691">
      <c r="A4691" t="inlineStr">
        <is>
          <t>C06716</t>
        </is>
      </c>
      <c r="B4691" t="inlineStr">
        <is>
          <t>Rohan Nair</t>
        </is>
      </c>
      <c r="C4691" t="inlineStr">
        <is>
          <t>South</t>
        </is>
      </c>
      <c r="D4691" t="inlineStr">
        <is>
          <t>Bengaluru</t>
        </is>
      </c>
      <c r="E4691" t="inlineStr">
        <is>
          <t>Yes</t>
        </is>
      </c>
      <c r="F4691" t="inlineStr">
        <is>
          <t>Occasional</t>
        </is>
      </c>
      <c r="G4691" t="n">
        <v>2</v>
      </c>
      <c r="H4691" s="24" t="n">
        <v>18227.73</v>
      </c>
      <c r="I4691" s="24" t="n">
        <v>1104.23</v>
      </c>
      <c r="J4691" s="25" t="n">
        <v>45605</v>
      </c>
      <c r="K4691" s="25" t="n">
        <v>45971</v>
      </c>
      <c r="L4691" t="n">
        <v>4</v>
      </c>
      <c r="M4691" t="n">
        <v>2</v>
      </c>
      <c r="N4691" t="n">
        <v>3</v>
      </c>
      <c r="O4691">
        <f>DATE(2026,1,1)-K4691</f>
        <v/>
      </c>
      <c r="P4691">
        <f>IF(G4691&gt;=2,"Repeat","One-time")</f>
        <v/>
      </c>
    </row>
    <row r="4692">
      <c r="A4692" t="inlineStr">
        <is>
          <t>C05533</t>
        </is>
      </c>
      <c r="B4692" t="inlineStr">
        <is>
          <t>Ananya Gupta</t>
        </is>
      </c>
      <c r="C4692" t="inlineStr">
        <is>
          <t>South</t>
        </is>
      </c>
      <c r="D4692" t="inlineStr">
        <is>
          <t>Coimbatore</t>
        </is>
      </c>
      <c r="E4692" t="inlineStr">
        <is>
          <t>No</t>
        </is>
      </c>
      <c r="F4692" t="inlineStr">
        <is>
          <t>Hibernating</t>
        </is>
      </c>
      <c r="G4692" t="n">
        <v>1</v>
      </c>
      <c r="H4692" s="24" t="n">
        <v>18226.83</v>
      </c>
      <c r="I4692" s="24" t="n">
        <v>716.52</v>
      </c>
      <c r="J4692" s="25" t="n">
        <v>45486</v>
      </c>
      <c r="K4692" s="25" t="n">
        <v>45486</v>
      </c>
      <c r="L4692" t="n">
        <v>1</v>
      </c>
      <c r="M4692" t="n">
        <v>1</v>
      </c>
      <c r="N4692" t="n">
        <v>3</v>
      </c>
      <c r="O4692">
        <f>DATE(2026,1,1)-K4692</f>
        <v/>
      </c>
      <c r="P4692">
        <f>IF(G4692&gt;=2,"Repeat","One-time")</f>
        <v/>
      </c>
    </row>
    <row r="4693">
      <c r="A4693" t="inlineStr">
        <is>
          <t>C09928</t>
        </is>
      </c>
      <c r="B4693" t="inlineStr">
        <is>
          <t>Zoya Fernandes</t>
        </is>
      </c>
      <c r="C4693" t="inlineStr">
        <is>
          <t>West</t>
        </is>
      </c>
      <c r="D4693" t="inlineStr">
        <is>
          <t>Mumbai</t>
        </is>
      </c>
      <c r="E4693" t="inlineStr">
        <is>
          <t>No</t>
        </is>
      </c>
      <c r="F4693" t="inlineStr">
        <is>
          <t>Loyal</t>
        </is>
      </c>
      <c r="G4693" t="n">
        <v>3</v>
      </c>
      <c r="H4693" s="24" t="n">
        <v>18221.01</v>
      </c>
      <c r="I4693" s="24" t="n">
        <v>3640.39</v>
      </c>
      <c r="J4693" s="25" t="n">
        <v>45847</v>
      </c>
      <c r="K4693" s="25" t="n">
        <v>45958</v>
      </c>
      <c r="L4693" t="n">
        <v>4</v>
      </c>
      <c r="M4693" t="n">
        <v>3</v>
      </c>
      <c r="N4693" t="n">
        <v>3</v>
      </c>
      <c r="O4693">
        <f>DATE(2026,1,1)-K4693</f>
        <v/>
      </c>
      <c r="P4693">
        <f>IF(G4693&gt;=2,"Repeat","One-time")</f>
        <v/>
      </c>
    </row>
    <row r="4694">
      <c r="A4694" t="inlineStr">
        <is>
          <t>C08434</t>
        </is>
      </c>
      <c r="B4694" t="inlineStr">
        <is>
          <t>Neha Mukherjee</t>
        </is>
      </c>
      <c r="C4694" t="inlineStr">
        <is>
          <t>South</t>
        </is>
      </c>
      <c r="D4694" t="inlineStr">
        <is>
          <t>Bengaluru</t>
        </is>
      </c>
      <c r="E4694" t="inlineStr">
        <is>
          <t>No</t>
        </is>
      </c>
      <c r="F4694" t="inlineStr">
        <is>
          <t>Loyal</t>
        </is>
      </c>
      <c r="G4694" t="n">
        <v>3</v>
      </c>
      <c r="H4694" s="24" t="n">
        <v>18220.47</v>
      </c>
      <c r="I4694" s="24" t="n">
        <v>3719.63</v>
      </c>
      <c r="J4694" s="25" t="n">
        <v>45905</v>
      </c>
      <c r="K4694" s="25" t="n">
        <v>45995</v>
      </c>
      <c r="L4694" t="n">
        <v>5</v>
      </c>
      <c r="M4694" t="n">
        <v>3</v>
      </c>
      <c r="N4694" t="n">
        <v>3</v>
      </c>
      <c r="O4694">
        <f>DATE(2026,1,1)-K4694</f>
        <v/>
      </c>
      <c r="P4694">
        <f>IF(G4694&gt;=2,"Repeat","One-time")</f>
        <v/>
      </c>
    </row>
    <row r="4695">
      <c r="A4695" t="inlineStr">
        <is>
          <t>C00923</t>
        </is>
      </c>
      <c r="B4695" t="inlineStr">
        <is>
          <t>Neha Sinha</t>
        </is>
      </c>
      <c r="C4695" t="inlineStr">
        <is>
          <t>South</t>
        </is>
      </c>
      <c r="D4695" t="inlineStr">
        <is>
          <t>Chennai</t>
        </is>
      </c>
      <c r="E4695" t="inlineStr">
        <is>
          <t>Yes</t>
        </is>
      </c>
      <c r="F4695" t="inlineStr">
        <is>
          <t>At Risk</t>
        </is>
      </c>
      <c r="G4695" t="n">
        <v>4</v>
      </c>
      <c r="H4695" s="24" t="n">
        <v>18212.9</v>
      </c>
      <c r="I4695" s="24" t="n">
        <v>6710.27</v>
      </c>
      <c r="J4695" s="25" t="n">
        <v>44930</v>
      </c>
      <c r="K4695" s="25" t="n">
        <v>45059</v>
      </c>
      <c r="L4695" t="n">
        <v>1</v>
      </c>
      <c r="M4695" t="n">
        <v>3</v>
      </c>
      <c r="N4695" t="n">
        <v>3</v>
      </c>
      <c r="O4695">
        <f>DATE(2026,1,1)-K4695</f>
        <v/>
      </c>
      <c r="P4695">
        <f>IF(G4695&gt;=2,"Repeat","One-time")</f>
        <v/>
      </c>
    </row>
    <row r="4696">
      <c r="A4696" t="inlineStr">
        <is>
          <t>C03847</t>
        </is>
      </c>
      <c r="B4696" t="inlineStr">
        <is>
          <t>Ritu Gupta</t>
        </is>
      </c>
      <c r="C4696" t="inlineStr">
        <is>
          <t>West</t>
        </is>
      </c>
      <c r="D4696" t="inlineStr">
        <is>
          <t>Surat</t>
        </is>
      </c>
      <c r="E4696" t="inlineStr">
        <is>
          <t>No</t>
        </is>
      </c>
      <c r="F4696" t="inlineStr">
        <is>
          <t>Loyal</t>
        </is>
      </c>
      <c r="G4696" t="n">
        <v>6</v>
      </c>
      <c r="H4696" s="24" t="n">
        <v>18207.04</v>
      </c>
      <c r="I4696" s="24" t="n">
        <v>3648.84</v>
      </c>
      <c r="J4696" s="25" t="n">
        <v>45527</v>
      </c>
      <c r="K4696" s="25" t="n">
        <v>45798</v>
      </c>
      <c r="L4696" t="n">
        <v>3</v>
      </c>
      <c r="M4696" t="n">
        <v>4</v>
      </c>
      <c r="N4696" t="n">
        <v>3</v>
      </c>
      <c r="O4696">
        <f>DATE(2026,1,1)-K4696</f>
        <v/>
      </c>
      <c r="P4696">
        <f>IF(G4696&gt;=2,"Repeat","One-time")</f>
        <v/>
      </c>
    </row>
    <row r="4697">
      <c r="A4697" t="inlineStr">
        <is>
          <t>C06981</t>
        </is>
      </c>
      <c r="B4697" t="inlineStr">
        <is>
          <t>Swati Gupta</t>
        </is>
      </c>
      <c r="C4697" t="inlineStr">
        <is>
          <t>South</t>
        </is>
      </c>
      <c r="D4697" t="inlineStr">
        <is>
          <t>Chennai</t>
        </is>
      </c>
      <c r="E4697" t="inlineStr">
        <is>
          <t>Yes</t>
        </is>
      </c>
      <c r="F4697" t="inlineStr">
        <is>
          <t>Loyal</t>
        </is>
      </c>
      <c r="G4697" t="n">
        <v>5</v>
      </c>
      <c r="H4697" s="24" t="n">
        <v>18205.13</v>
      </c>
      <c r="I4697" s="24" t="n">
        <v>6075.2</v>
      </c>
      <c r="J4697" s="25" t="n">
        <v>45740</v>
      </c>
      <c r="K4697" s="25" t="n">
        <v>45938</v>
      </c>
      <c r="L4697" t="n">
        <v>4</v>
      </c>
      <c r="M4697" t="n">
        <v>4</v>
      </c>
      <c r="N4697" t="n">
        <v>3</v>
      </c>
      <c r="O4697">
        <f>DATE(2026,1,1)-K4697</f>
        <v/>
      </c>
      <c r="P4697">
        <f>IF(G4697&gt;=2,"Repeat","One-time")</f>
        <v/>
      </c>
    </row>
    <row r="4698">
      <c r="A4698" t="inlineStr">
        <is>
          <t>C09404</t>
        </is>
      </c>
      <c r="B4698" t="inlineStr">
        <is>
          <t>Meera Chopra</t>
        </is>
      </c>
      <c r="C4698" t="inlineStr">
        <is>
          <t>South</t>
        </is>
      </c>
      <c r="D4698" t="inlineStr">
        <is>
          <t>Chennai</t>
        </is>
      </c>
      <c r="E4698" t="inlineStr">
        <is>
          <t>No</t>
        </is>
      </c>
      <c r="F4698" t="inlineStr">
        <is>
          <t>New</t>
        </is>
      </c>
      <c r="G4698" t="n">
        <v>1</v>
      </c>
      <c r="H4698" s="24" t="n">
        <v>18203.76</v>
      </c>
      <c r="I4698" s="24" t="n">
        <v>6.92</v>
      </c>
      <c r="J4698" s="25" t="n">
        <v>45933</v>
      </c>
      <c r="K4698" s="25" t="n">
        <v>45933</v>
      </c>
      <c r="L4698" t="n">
        <v>4</v>
      </c>
      <c r="M4698" t="n">
        <v>1</v>
      </c>
      <c r="N4698" t="n">
        <v>3</v>
      </c>
      <c r="O4698">
        <f>DATE(2026,1,1)-K4698</f>
        <v/>
      </c>
      <c r="P4698">
        <f>IF(G4698&gt;=2,"Repeat","One-time")</f>
        <v/>
      </c>
    </row>
    <row r="4699">
      <c r="A4699" t="inlineStr">
        <is>
          <t>C07488</t>
        </is>
      </c>
      <c r="B4699" t="inlineStr">
        <is>
          <t>Aditya Nair</t>
        </is>
      </c>
      <c r="C4699" t="inlineStr">
        <is>
          <t>South</t>
        </is>
      </c>
      <c r="D4699" t="inlineStr">
        <is>
          <t>Bengaluru</t>
        </is>
      </c>
      <c r="E4699" t="inlineStr">
        <is>
          <t>No</t>
        </is>
      </c>
      <c r="F4699" t="inlineStr">
        <is>
          <t>Loyal</t>
        </is>
      </c>
      <c r="G4699" t="n">
        <v>3</v>
      </c>
      <c r="H4699" s="24" t="n">
        <v>18197.98</v>
      </c>
      <c r="I4699" s="24" t="n">
        <v>6937.75</v>
      </c>
      <c r="J4699" s="25" t="n">
        <v>45686</v>
      </c>
      <c r="K4699" s="25" t="n">
        <v>45920</v>
      </c>
      <c r="L4699" t="n">
        <v>3</v>
      </c>
      <c r="M4699" t="n">
        <v>3</v>
      </c>
      <c r="N4699" t="n">
        <v>3</v>
      </c>
      <c r="O4699">
        <f>DATE(2026,1,1)-K4699</f>
        <v/>
      </c>
      <c r="P4699">
        <f>IF(G4699&gt;=2,"Repeat","One-time")</f>
        <v/>
      </c>
    </row>
    <row r="4700">
      <c r="A4700" t="inlineStr">
        <is>
          <t>C02123</t>
        </is>
      </c>
      <c r="B4700" t="inlineStr">
        <is>
          <t>Gurpreet Khan</t>
        </is>
      </c>
      <c r="C4700" t="inlineStr">
        <is>
          <t>Central</t>
        </is>
      </c>
      <c r="D4700" t="inlineStr">
        <is>
          <t>Indore</t>
        </is>
      </c>
      <c r="E4700" t="inlineStr">
        <is>
          <t>No</t>
        </is>
      </c>
      <c r="F4700" t="inlineStr">
        <is>
          <t>Hibernating</t>
        </is>
      </c>
      <c r="G4700" t="n">
        <v>2</v>
      </c>
      <c r="H4700" s="24" t="n">
        <v>18177.85</v>
      </c>
      <c r="I4700" s="24" t="n">
        <v>2627.38</v>
      </c>
      <c r="J4700" s="25" t="n">
        <v>45117</v>
      </c>
      <c r="K4700" s="25" t="n">
        <v>45172</v>
      </c>
      <c r="L4700" t="n">
        <v>1</v>
      </c>
      <c r="M4700" t="n">
        <v>2</v>
      </c>
      <c r="N4700" t="n">
        <v>3</v>
      </c>
      <c r="O4700">
        <f>DATE(2026,1,1)-K4700</f>
        <v/>
      </c>
      <c r="P4700">
        <f>IF(G4700&gt;=2,"Repeat","One-time")</f>
        <v/>
      </c>
    </row>
    <row r="4701">
      <c r="A4701" t="inlineStr">
        <is>
          <t>C04486</t>
        </is>
      </c>
      <c r="B4701" t="inlineStr">
        <is>
          <t>Abhishek Kumar</t>
        </is>
      </c>
      <c r="C4701" t="inlineStr">
        <is>
          <t>West</t>
        </is>
      </c>
      <c r="D4701" t="inlineStr">
        <is>
          <t>Mumbai</t>
        </is>
      </c>
      <c r="E4701" t="inlineStr">
        <is>
          <t>Yes</t>
        </is>
      </c>
      <c r="F4701" t="inlineStr">
        <is>
          <t>Occasional</t>
        </is>
      </c>
      <c r="G4701" t="n">
        <v>1</v>
      </c>
      <c r="H4701" s="24" t="n">
        <v>18167.76</v>
      </c>
      <c r="I4701" s="24" t="n">
        <v>2761.44</v>
      </c>
      <c r="J4701" s="25" t="n">
        <v>45514</v>
      </c>
      <c r="K4701" s="25" t="n">
        <v>45514</v>
      </c>
      <c r="L4701" t="n">
        <v>2</v>
      </c>
      <c r="M4701" t="n">
        <v>1</v>
      </c>
      <c r="N4701" t="n">
        <v>3</v>
      </c>
      <c r="O4701">
        <f>DATE(2026,1,1)-K4701</f>
        <v/>
      </c>
      <c r="P4701">
        <f>IF(G4701&gt;=2,"Repeat","One-time")</f>
        <v/>
      </c>
    </row>
    <row r="4702">
      <c r="A4702" t="inlineStr">
        <is>
          <t>C03688</t>
        </is>
      </c>
      <c r="B4702" t="inlineStr">
        <is>
          <t>Tanvi Das</t>
        </is>
      </c>
      <c r="C4702" t="inlineStr">
        <is>
          <t>North</t>
        </is>
      </c>
      <c r="D4702" t="inlineStr">
        <is>
          <t>Delhi</t>
        </is>
      </c>
      <c r="E4702" t="inlineStr">
        <is>
          <t>No</t>
        </is>
      </c>
      <c r="F4702" t="inlineStr">
        <is>
          <t>Hibernating</t>
        </is>
      </c>
      <c r="G4702" t="n">
        <v>1</v>
      </c>
      <c r="H4702" s="24" t="n">
        <v>18167.76</v>
      </c>
      <c r="I4702" s="24" t="n">
        <v>2761.44</v>
      </c>
      <c r="J4702" s="25" t="n">
        <v>45394</v>
      </c>
      <c r="K4702" s="25" t="n">
        <v>45394</v>
      </c>
      <c r="L4702" t="n">
        <v>1</v>
      </c>
      <c r="M4702" t="n">
        <v>1</v>
      </c>
      <c r="N4702" t="n">
        <v>3</v>
      </c>
      <c r="O4702">
        <f>DATE(2026,1,1)-K4702</f>
        <v/>
      </c>
      <c r="P4702">
        <f>IF(G4702&gt;=2,"Repeat","One-time")</f>
        <v/>
      </c>
    </row>
    <row r="4703">
      <c r="A4703" t="inlineStr">
        <is>
          <t>C03256</t>
        </is>
      </c>
      <c r="B4703" t="inlineStr">
        <is>
          <t>Sneha Menon</t>
        </is>
      </c>
      <c r="C4703" t="inlineStr">
        <is>
          <t>Central</t>
        </is>
      </c>
      <c r="D4703" t="inlineStr">
        <is>
          <t>Indore</t>
        </is>
      </c>
      <c r="E4703" t="inlineStr">
        <is>
          <t>Yes</t>
        </is>
      </c>
      <c r="F4703" t="inlineStr">
        <is>
          <t>Hibernating</t>
        </is>
      </c>
      <c r="G4703" t="n">
        <v>1</v>
      </c>
      <c r="H4703" s="24" t="n">
        <v>18167.76</v>
      </c>
      <c r="I4703" s="24" t="n">
        <v>2761.44</v>
      </c>
      <c r="J4703" s="25" t="n">
        <v>45342</v>
      </c>
      <c r="K4703" s="25" t="n">
        <v>45342</v>
      </c>
      <c r="L4703" t="n">
        <v>1</v>
      </c>
      <c r="M4703" t="n">
        <v>1</v>
      </c>
      <c r="N4703" t="n">
        <v>3</v>
      </c>
      <c r="O4703">
        <f>DATE(2026,1,1)-K4703</f>
        <v/>
      </c>
      <c r="P4703">
        <f>IF(G4703&gt;=2,"Repeat","One-time")</f>
        <v/>
      </c>
    </row>
    <row r="4704">
      <c r="A4704" t="inlineStr">
        <is>
          <t>C06153</t>
        </is>
      </c>
      <c r="B4704" t="inlineStr">
        <is>
          <t>Farhan Iyer</t>
        </is>
      </c>
      <c r="C4704" t="inlineStr">
        <is>
          <t>North</t>
        </is>
      </c>
      <c r="D4704" t="inlineStr">
        <is>
          <t>Chandigarh</t>
        </is>
      </c>
      <c r="E4704" t="inlineStr">
        <is>
          <t>No</t>
        </is>
      </c>
      <c r="F4704" t="inlineStr">
        <is>
          <t>Occasional</t>
        </is>
      </c>
      <c r="G4704" t="n">
        <v>2</v>
      </c>
      <c r="H4704" s="24" t="n">
        <v>18152.94</v>
      </c>
      <c r="I4704" s="24" t="n">
        <v>2764.66</v>
      </c>
      <c r="J4704" s="25" t="n">
        <v>45621</v>
      </c>
      <c r="K4704" s="25" t="n">
        <v>45655</v>
      </c>
      <c r="L4704" t="n">
        <v>2</v>
      </c>
      <c r="M4704" t="n">
        <v>2</v>
      </c>
      <c r="N4704" t="n">
        <v>3</v>
      </c>
      <c r="O4704">
        <f>DATE(2026,1,1)-K4704</f>
        <v/>
      </c>
      <c r="P4704">
        <f>IF(G4704&gt;=2,"Repeat","One-time")</f>
        <v/>
      </c>
    </row>
    <row r="4705">
      <c r="A4705" t="inlineStr">
        <is>
          <t>C07585</t>
        </is>
      </c>
      <c r="B4705" t="inlineStr">
        <is>
          <t>Vivaan Fernandes</t>
        </is>
      </c>
      <c r="C4705" t="inlineStr">
        <is>
          <t>North</t>
        </is>
      </c>
      <c r="D4705" t="inlineStr">
        <is>
          <t>Delhi</t>
        </is>
      </c>
      <c r="E4705" t="inlineStr">
        <is>
          <t>Yes</t>
        </is>
      </c>
      <c r="F4705" t="inlineStr">
        <is>
          <t>Loyal</t>
        </is>
      </c>
      <c r="G4705" t="n">
        <v>4</v>
      </c>
      <c r="H4705" s="24" t="n">
        <v>18152.06</v>
      </c>
      <c r="I4705" s="24" t="n">
        <v>5446.6</v>
      </c>
      <c r="J4705" s="25" t="n">
        <v>45703</v>
      </c>
      <c r="K4705" s="25" t="n">
        <v>45913</v>
      </c>
      <c r="L4705" t="n">
        <v>3</v>
      </c>
      <c r="M4705" t="n">
        <v>4</v>
      </c>
      <c r="N4705" t="n">
        <v>3</v>
      </c>
      <c r="O4705">
        <f>DATE(2026,1,1)-K4705</f>
        <v/>
      </c>
      <c r="P4705">
        <f>IF(G4705&gt;=2,"Repeat","One-time")</f>
        <v/>
      </c>
    </row>
    <row r="4706">
      <c r="A4706" t="inlineStr">
        <is>
          <t>C10078</t>
        </is>
      </c>
      <c r="B4706" t="inlineStr">
        <is>
          <t>Vikram Mishra</t>
        </is>
      </c>
      <c r="C4706" t="inlineStr">
        <is>
          <t>North</t>
        </is>
      </c>
      <c r="D4706" t="inlineStr">
        <is>
          <t>Lucknow</t>
        </is>
      </c>
      <c r="E4706" t="inlineStr">
        <is>
          <t>No</t>
        </is>
      </c>
      <c r="F4706" t="inlineStr">
        <is>
          <t>New</t>
        </is>
      </c>
      <c r="G4706" t="n">
        <v>1</v>
      </c>
      <c r="H4706" s="24" t="n">
        <v>18121.62</v>
      </c>
      <c r="I4706" s="24" t="n">
        <v>2450.76</v>
      </c>
      <c r="J4706" s="25" t="n">
        <v>46022</v>
      </c>
      <c r="K4706" s="25" t="n">
        <v>46022</v>
      </c>
      <c r="L4706" t="n">
        <v>5</v>
      </c>
      <c r="M4706" t="n">
        <v>2</v>
      </c>
      <c r="N4706" t="n">
        <v>3</v>
      </c>
      <c r="O4706">
        <f>DATE(2026,1,1)-K4706</f>
        <v/>
      </c>
      <c r="P4706">
        <f>IF(G4706&gt;=2,"Repeat","One-time")</f>
        <v/>
      </c>
    </row>
    <row r="4707">
      <c r="A4707" t="inlineStr">
        <is>
          <t>C04576</t>
        </is>
      </c>
      <c r="B4707" t="inlineStr">
        <is>
          <t>Maria Thakur</t>
        </is>
      </c>
      <c r="C4707" t="inlineStr">
        <is>
          <t>South</t>
        </is>
      </c>
      <c r="D4707" t="inlineStr">
        <is>
          <t>Bengaluru</t>
        </is>
      </c>
      <c r="E4707" t="inlineStr">
        <is>
          <t>No</t>
        </is>
      </c>
      <c r="F4707" t="inlineStr">
        <is>
          <t>Hibernating</t>
        </is>
      </c>
      <c r="G4707" t="n">
        <v>1</v>
      </c>
      <c r="H4707" s="24" t="n">
        <v>18119.81</v>
      </c>
      <c r="I4707" s="24" t="n">
        <v>2763.91</v>
      </c>
      <c r="J4707" s="25" t="n">
        <v>45455</v>
      </c>
      <c r="K4707" s="25" t="n">
        <v>45455</v>
      </c>
      <c r="L4707" t="n">
        <v>1</v>
      </c>
      <c r="M4707" t="n">
        <v>1</v>
      </c>
      <c r="N4707" t="n">
        <v>3</v>
      </c>
      <c r="O4707">
        <f>DATE(2026,1,1)-K4707</f>
        <v/>
      </c>
      <c r="P4707">
        <f>IF(G4707&gt;=2,"Repeat","One-time")</f>
        <v/>
      </c>
    </row>
    <row r="4708">
      <c r="A4708" t="inlineStr">
        <is>
          <t>C02274</t>
        </is>
      </c>
      <c r="B4708" t="inlineStr">
        <is>
          <t>Priya Verma</t>
        </is>
      </c>
      <c r="C4708" t="inlineStr">
        <is>
          <t>South</t>
        </is>
      </c>
      <c r="D4708" t="inlineStr">
        <is>
          <t>Hyderabad</t>
        </is>
      </c>
      <c r="E4708" t="inlineStr">
        <is>
          <t>No</t>
        </is>
      </c>
      <c r="F4708" t="inlineStr">
        <is>
          <t>At Risk</t>
        </is>
      </c>
      <c r="G4708" t="n">
        <v>3</v>
      </c>
      <c r="H4708" s="24" t="n">
        <v>18116.21</v>
      </c>
      <c r="I4708" s="24" t="n">
        <v>2784.53</v>
      </c>
      <c r="J4708" s="25" t="n">
        <v>45204</v>
      </c>
      <c r="K4708" s="25" t="n">
        <v>45569</v>
      </c>
      <c r="L4708" t="n">
        <v>2</v>
      </c>
      <c r="M4708" t="n">
        <v>3</v>
      </c>
      <c r="N4708" t="n">
        <v>3</v>
      </c>
      <c r="O4708">
        <f>DATE(2026,1,1)-K4708</f>
        <v/>
      </c>
      <c r="P4708">
        <f>IF(G4708&gt;=2,"Repeat","One-time")</f>
        <v/>
      </c>
    </row>
    <row r="4709">
      <c r="A4709" t="inlineStr">
        <is>
          <t>C03731</t>
        </is>
      </c>
      <c r="B4709" t="inlineStr">
        <is>
          <t>Aarav Bose</t>
        </is>
      </c>
      <c r="C4709" t="inlineStr">
        <is>
          <t>East</t>
        </is>
      </c>
      <c r="D4709" t="inlineStr">
        <is>
          <t>Patna</t>
        </is>
      </c>
      <c r="E4709" t="inlineStr">
        <is>
          <t>Yes</t>
        </is>
      </c>
      <c r="F4709" t="inlineStr">
        <is>
          <t>Loyal</t>
        </is>
      </c>
      <c r="G4709" t="n">
        <v>5</v>
      </c>
      <c r="H4709" s="24" t="n">
        <v>18107.12</v>
      </c>
      <c r="I4709" s="24" t="n">
        <v>4095.7</v>
      </c>
      <c r="J4709" s="25" t="n">
        <v>45360</v>
      </c>
      <c r="K4709" s="25" t="n">
        <v>46015</v>
      </c>
      <c r="L4709" t="n">
        <v>5</v>
      </c>
      <c r="M4709" t="n">
        <v>4</v>
      </c>
      <c r="N4709" t="n">
        <v>3</v>
      </c>
      <c r="O4709">
        <f>DATE(2026,1,1)-K4709</f>
        <v/>
      </c>
      <c r="P4709">
        <f>IF(G4709&gt;=2,"Repeat","One-time")</f>
        <v/>
      </c>
    </row>
    <row r="4710">
      <c r="A4710" t="inlineStr">
        <is>
          <t>C06523</t>
        </is>
      </c>
      <c r="B4710" t="inlineStr">
        <is>
          <t>Imran Singh</t>
        </is>
      </c>
      <c r="C4710" t="inlineStr">
        <is>
          <t>East</t>
        </is>
      </c>
      <c r="D4710" t="inlineStr">
        <is>
          <t>Bhubaneswar</t>
        </is>
      </c>
      <c r="E4710" t="inlineStr">
        <is>
          <t>Yes</t>
        </is>
      </c>
      <c r="F4710" t="inlineStr">
        <is>
          <t>Loyal</t>
        </is>
      </c>
      <c r="G4710" t="n">
        <v>3</v>
      </c>
      <c r="H4710" s="24" t="n">
        <v>18106.46</v>
      </c>
      <c r="I4710" s="24" t="n">
        <v>6524.65</v>
      </c>
      <c r="J4710" s="25" t="n">
        <v>45752</v>
      </c>
      <c r="K4710" s="25" t="n">
        <v>45935</v>
      </c>
      <c r="L4710" t="n">
        <v>4</v>
      </c>
      <c r="M4710" t="n">
        <v>3</v>
      </c>
      <c r="N4710" t="n">
        <v>3</v>
      </c>
      <c r="O4710">
        <f>DATE(2026,1,1)-K4710</f>
        <v/>
      </c>
      <c r="P4710">
        <f>IF(G4710&gt;=2,"Repeat","One-time")</f>
        <v/>
      </c>
    </row>
    <row r="4711">
      <c r="A4711" t="inlineStr">
        <is>
          <t>C04060</t>
        </is>
      </c>
      <c r="B4711" t="inlineStr">
        <is>
          <t>Rahul Pillai</t>
        </is>
      </c>
      <c r="C4711" t="inlineStr">
        <is>
          <t>West</t>
        </is>
      </c>
      <c r="D4711" t="inlineStr">
        <is>
          <t>Mumbai</t>
        </is>
      </c>
      <c r="E4711" t="inlineStr">
        <is>
          <t>Yes</t>
        </is>
      </c>
      <c r="F4711" t="inlineStr">
        <is>
          <t>Occasional</t>
        </is>
      </c>
      <c r="G4711" t="n">
        <v>2</v>
      </c>
      <c r="H4711" s="24" t="n">
        <v>18101.88</v>
      </c>
      <c r="I4711" s="24" t="n">
        <v>2442.58</v>
      </c>
      <c r="J4711" s="25" t="n">
        <v>45514</v>
      </c>
      <c r="K4711" s="25" t="n">
        <v>45776</v>
      </c>
      <c r="L4711" t="n">
        <v>3</v>
      </c>
      <c r="M4711" t="n">
        <v>2</v>
      </c>
      <c r="N4711" t="n">
        <v>3</v>
      </c>
      <c r="O4711">
        <f>DATE(2026,1,1)-K4711</f>
        <v/>
      </c>
      <c r="P4711">
        <f>IF(G4711&gt;=2,"Repeat","One-time")</f>
        <v/>
      </c>
    </row>
    <row r="4712">
      <c r="A4712" t="inlineStr">
        <is>
          <t>C07933</t>
        </is>
      </c>
      <c r="B4712" t="inlineStr">
        <is>
          <t>Sneha Chopra</t>
        </is>
      </c>
      <c r="C4712" t="inlineStr">
        <is>
          <t>East</t>
        </is>
      </c>
      <c r="D4712" t="inlineStr">
        <is>
          <t>Kolkata</t>
        </is>
      </c>
      <c r="E4712" t="inlineStr">
        <is>
          <t>No</t>
        </is>
      </c>
      <c r="F4712" t="inlineStr">
        <is>
          <t>Occasional</t>
        </is>
      </c>
      <c r="G4712" t="n">
        <v>1</v>
      </c>
      <c r="H4712" s="24" t="n">
        <v>18101.76</v>
      </c>
      <c r="I4712" s="24" t="n">
        <v>3897.97</v>
      </c>
      <c r="J4712" s="25" t="n">
        <v>45683</v>
      </c>
      <c r="K4712" s="25" t="n">
        <v>45683</v>
      </c>
      <c r="L4712" t="n">
        <v>2</v>
      </c>
      <c r="M4712" t="n">
        <v>1</v>
      </c>
      <c r="N4712" t="n">
        <v>3</v>
      </c>
      <c r="O4712">
        <f>DATE(2026,1,1)-K4712</f>
        <v/>
      </c>
      <c r="P4712">
        <f>IF(G4712&gt;=2,"Repeat","One-time")</f>
        <v/>
      </c>
    </row>
    <row r="4713">
      <c r="A4713" t="inlineStr">
        <is>
          <t>C10737</t>
        </is>
      </c>
      <c r="B4713" t="inlineStr">
        <is>
          <t>Diya Thakur</t>
        </is>
      </c>
      <c r="C4713" t="inlineStr">
        <is>
          <t>North</t>
        </is>
      </c>
      <c r="D4713" t="inlineStr">
        <is>
          <t>Jaipur</t>
        </is>
      </c>
      <c r="E4713" t="inlineStr">
        <is>
          <t>Yes</t>
        </is>
      </c>
      <c r="F4713" t="inlineStr">
        <is>
          <t>New</t>
        </is>
      </c>
      <c r="G4713" t="n">
        <v>3</v>
      </c>
      <c r="H4713" s="24" t="n">
        <v>18063.96</v>
      </c>
      <c r="I4713" s="24" t="n">
        <v>4150.41</v>
      </c>
      <c r="J4713" s="25" t="n">
        <v>45944</v>
      </c>
      <c r="K4713" s="25" t="n">
        <v>45994</v>
      </c>
      <c r="L4713" t="n">
        <v>5</v>
      </c>
      <c r="M4713" t="n">
        <v>3</v>
      </c>
      <c r="N4713" t="n">
        <v>3</v>
      </c>
      <c r="O4713">
        <f>DATE(2026,1,1)-K4713</f>
        <v/>
      </c>
      <c r="P4713">
        <f>IF(G4713&gt;=2,"Repeat","One-time")</f>
        <v/>
      </c>
    </row>
    <row r="4714">
      <c r="A4714" t="inlineStr">
        <is>
          <t>C03711</t>
        </is>
      </c>
      <c r="B4714" t="inlineStr">
        <is>
          <t>Rohan Menon</t>
        </is>
      </c>
      <c r="C4714" t="inlineStr">
        <is>
          <t>East</t>
        </is>
      </c>
      <c r="D4714" t="inlineStr">
        <is>
          <t>Jamshedpur</t>
        </is>
      </c>
      <c r="E4714" t="inlineStr">
        <is>
          <t>No</t>
        </is>
      </c>
      <c r="F4714" t="inlineStr">
        <is>
          <t>Occasional</t>
        </is>
      </c>
      <c r="G4714" t="n">
        <v>1</v>
      </c>
      <c r="H4714" s="24" t="n">
        <v>18059.65</v>
      </c>
      <c r="I4714" s="24" t="n">
        <v>2876.54</v>
      </c>
      <c r="J4714" s="25" t="n">
        <v>45597</v>
      </c>
      <c r="K4714" s="25" t="n">
        <v>45597</v>
      </c>
      <c r="L4714" t="n">
        <v>2</v>
      </c>
      <c r="M4714" t="n">
        <v>1</v>
      </c>
      <c r="N4714" t="n">
        <v>3</v>
      </c>
      <c r="O4714">
        <f>DATE(2026,1,1)-K4714</f>
        <v/>
      </c>
      <c r="P4714">
        <f>IF(G4714&gt;=2,"Repeat","One-time")</f>
        <v/>
      </c>
    </row>
    <row r="4715">
      <c r="A4715" t="inlineStr">
        <is>
          <t>C10166</t>
        </is>
      </c>
      <c r="B4715" t="inlineStr">
        <is>
          <t>Kavya Pillai</t>
        </is>
      </c>
      <c r="C4715" t="inlineStr">
        <is>
          <t>Central</t>
        </is>
      </c>
      <c r="D4715" t="inlineStr">
        <is>
          <t>Nagpur</t>
        </is>
      </c>
      <c r="E4715" t="inlineStr">
        <is>
          <t>No</t>
        </is>
      </c>
      <c r="F4715" t="inlineStr">
        <is>
          <t>Loyal</t>
        </is>
      </c>
      <c r="G4715" t="n">
        <v>5</v>
      </c>
      <c r="H4715" s="24" t="n">
        <v>18042.17</v>
      </c>
      <c r="I4715" s="24" t="n">
        <v>5990.06</v>
      </c>
      <c r="J4715" s="25" t="n">
        <v>45881</v>
      </c>
      <c r="K4715" s="25" t="n">
        <v>46021</v>
      </c>
      <c r="L4715" t="n">
        <v>5</v>
      </c>
      <c r="M4715" t="n">
        <v>4</v>
      </c>
      <c r="N4715" t="n">
        <v>3</v>
      </c>
      <c r="O4715">
        <f>DATE(2026,1,1)-K4715</f>
        <v/>
      </c>
      <c r="P4715">
        <f>IF(G4715&gt;=2,"Repeat","One-time")</f>
        <v/>
      </c>
    </row>
    <row r="4716">
      <c r="A4716" t="inlineStr">
        <is>
          <t>C01840</t>
        </is>
      </c>
      <c r="B4716" t="inlineStr">
        <is>
          <t>Rahul Mukherjee</t>
        </is>
      </c>
      <c r="C4716" t="inlineStr">
        <is>
          <t>South</t>
        </is>
      </c>
      <c r="D4716" t="inlineStr">
        <is>
          <t>Kochi</t>
        </is>
      </c>
      <c r="E4716" t="inlineStr">
        <is>
          <t>Yes</t>
        </is>
      </c>
      <c r="F4716" t="inlineStr">
        <is>
          <t>At Risk</t>
        </is>
      </c>
      <c r="G4716" t="n">
        <v>4</v>
      </c>
      <c r="H4716" s="24" t="n">
        <v>18039.51</v>
      </c>
      <c r="I4716" s="24" t="n">
        <v>2689.17</v>
      </c>
      <c r="J4716" s="25" t="n">
        <v>45152</v>
      </c>
      <c r="K4716" s="25" t="n">
        <v>45635</v>
      </c>
      <c r="L4716" t="n">
        <v>2</v>
      </c>
      <c r="M4716" t="n">
        <v>3</v>
      </c>
      <c r="N4716" t="n">
        <v>3</v>
      </c>
      <c r="O4716">
        <f>DATE(2026,1,1)-K4716</f>
        <v/>
      </c>
      <c r="P4716">
        <f>IF(G4716&gt;=2,"Repeat","One-time")</f>
        <v/>
      </c>
    </row>
    <row r="4717">
      <c r="A4717" t="inlineStr">
        <is>
          <t>C08671</t>
        </is>
      </c>
      <c r="B4717" t="inlineStr">
        <is>
          <t>Lakshmi Yadav</t>
        </is>
      </c>
      <c r="C4717" t="inlineStr">
        <is>
          <t>South</t>
        </is>
      </c>
      <c r="D4717" t="inlineStr">
        <is>
          <t>Bengaluru</t>
        </is>
      </c>
      <c r="E4717" t="inlineStr">
        <is>
          <t>Yes</t>
        </is>
      </c>
      <c r="F4717" t="inlineStr">
        <is>
          <t>Loyal</t>
        </is>
      </c>
      <c r="G4717" t="n">
        <v>3</v>
      </c>
      <c r="H4717" s="24" t="n">
        <v>18038.76</v>
      </c>
      <c r="I4717" s="24" t="n">
        <v>3832.81</v>
      </c>
      <c r="J4717" s="25" t="n">
        <v>45894</v>
      </c>
      <c r="K4717" s="25" t="n">
        <v>45958</v>
      </c>
      <c r="L4717" t="n">
        <v>4</v>
      </c>
      <c r="M4717" t="n">
        <v>3</v>
      </c>
      <c r="N4717" t="n">
        <v>3</v>
      </c>
      <c r="O4717">
        <f>DATE(2026,1,1)-K4717</f>
        <v/>
      </c>
      <c r="P4717">
        <f>IF(G4717&gt;=2,"Repeat","One-time")</f>
        <v/>
      </c>
    </row>
    <row r="4718">
      <c r="A4718" t="inlineStr">
        <is>
          <t>C03179</t>
        </is>
      </c>
      <c r="B4718" t="inlineStr">
        <is>
          <t>Divya Mishra</t>
        </is>
      </c>
      <c r="C4718" t="inlineStr">
        <is>
          <t>South</t>
        </is>
      </c>
      <c r="D4718" t="inlineStr">
        <is>
          <t>Hyderabad</t>
        </is>
      </c>
      <c r="E4718" t="inlineStr">
        <is>
          <t>No</t>
        </is>
      </c>
      <c r="F4718" t="inlineStr">
        <is>
          <t>Hibernating</t>
        </is>
      </c>
      <c r="G4718" t="n">
        <v>1</v>
      </c>
      <c r="H4718" s="24" t="n">
        <v>18036.35</v>
      </c>
      <c r="I4718" s="24" t="n">
        <v>628.5700000000001</v>
      </c>
      <c r="J4718" s="25" t="n">
        <v>45250</v>
      </c>
      <c r="K4718" s="25" t="n">
        <v>45250</v>
      </c>
      <c r="L4718" t="n">
        <v>1</v>
      </c>
      <c r="M4718" t="n">
        <v>1</v>
      </c>
      <c r="N4718" t="n">
        <v>3</v>
      </c>
      <c r="O4718">
        <f>DATE(2026,1,1)-K4718</f>
        <v/>
      </c>
      <c r="P4718">
        <f>IF(G4718&gt;=2,"Repeat","One-time")</f>
        <v/>
      </c>
    </row>
    <row r="4719">
      <c r="A4719" t="inlineStr">
        <is>
          <t>C03720</t>
        </is>
      </c>
      <c r="B4719" t="inlineStr">
        <is>
          <t>Varun Iyer</t>
        </is>
      </c>
      <c r="C4719" t="inlineStr">
        <is>
          <t>South</t>
        </is>
      </c>
      <c r="D4719" t="inlineStr">
        <is>
          <t>Chennai</t>
        </is>
      </c>
      <c r="E4719" t="inlineStr">
        <is>
          <t>No</t>
        </is>
      </c>
      <c r="F4719" t="inlineStr">
        <is>
          <t>Loyal</t>
        </is>
      </c>
      <c r="G4719" t="n">
        <v>7</v>
      </c>
      <c r="H4719" s="24" t="n">
        <v>18030.58</v>
      </c>
      <c r="I4719" s="24" t="n">
        <v>7292.13</v>
      </c>
      <c r="J4719" s="25" t="n">
        <v>45339</v>
      </c>
      <c r="K4719" s="25" t="n">
        <v>45871</v>
      </c>
      <c r="L4719" t="n">
        <v>3</v>
      </c>
      <c r="M4719" t="n">
        <v>4</v>
      </c>
      <c r="N4719" t="n">
        <v>3</v>
      </c>
      <c r="O4719">
        <f>DATE(2026,1,1)-K4719</f>
        <v/>
      </c>
      <c r="P4719">
        <f>IF(G4719&gt;=2,"Repeat","One-time")</f>
        <v/>
      </c>
    </row>
    <row r="4720">
      <c r="A4720" t="inlineStr">
        <is>
          <t>C10653</t>
        </is>
      </c>
      <c r="B4720" t="inlineStr">
        <is>
          <t>Varun Mehta</t>
        </is>
      </c>
      <c r="C4720" t="inlineStr">
        <is>
          <t>North</t>
        </is>
      </c>
      <c r="D4720" t="inlineStr">
        <is>
          <t>Delhi</t>
        </is>
      </c>
      <c r="E4720" t="inlineStr">
        <is>
          <t>Yes</t>
        </is>
      </c>
      <c r="F4720" t="inlineStr">
        <is>
          <t>Occasional</t>
        </is>
      </c>
      <c r="G4720" t="n">
        <v>1</v>
      </c>
      <c r="H4720" s="24" t="n">
        <v>18027.95</v>
      </c>
      <c r="I4720" s="24" t="n">
        <v>4523.92</v>
      </c>
      <c r="J4720" s="25" t="n">
        <v>45930</v>
      </c>
      <c r="K4720" s="25" t="n">
        <v>45930</v>
      </c>
      <c r="L4720" t="n">
        <v>4</v>
      </c>
      <c r="M4720" t="n">
        <v>2</v>
      </c>
      <c r="N4720" t="n">
        <v>3</v>
      </c>
      <c r="O4720">
        <f>DATE(2026,1,1)-K4720</f>
        <v/>
      </c>
      <c r="P4720">
        <f>IF(G4720&gt;=2,"Repeat","One-time")</f>
        <v/>
      </c>
    </row>
    <row r="4721">
      <c r="A4721" t="inlineStr">
        <is>
          <t>C07268</t>
        </is>
      </c>
      <c r="B4721" t="inlineStr">
        <is>
          <t>Nikhil Mehta</t>
        </is>
      </c>
      <c r="C4721" t="inlineStr">
        <is>
          <t>South</t>
        </is>
      </c>
      <c r="D4721" t="inlineStr">
        <is>
          <t>Kochi</t>
        </is>
      </c>
      <c r="E4721" t="inlineStr">
        <is>
          <t>No</t>
        </is>
      </c>
      <c r="F4721" t="inlineStr">
        <is>
          <t>Occasional</t>
        </is>
      </c>
      <c r="G4721" t="n">
        <v>2</v>
      </c>
      <c r="H4721" s="24" t="n">
        <v>18015.5</v>
      </c>
      <c r="I4721" s="24" t="n">
        <v>3073.28</v>
      </c>
      <c r="J4721" s="25" t="n">
        <v>45624</v>
      </c>
      <c r="K4721" s="25" t="n">
        <v>45722</v>
      </c>
      <c r="L4721" t="n">
        <v>2</v>
      </c>
      <c r="M4721" t="n">
        <v>2</v>
      </c>
      <c r="N4721" t="n">
        <v>3</v>
      </c>
      <c r="O4721">
        <f>DATE(2026,1,1)-K4721</f>
        <v/>
      </c>
      <c r="P4721">
        <f>IF(G4721&gt;=2,"Repeat","One-time")</f>
        <v/>
      </c>
    </row>
    <row r="4722">
      <c r="A4722" t="inlineStr">
        <is>
          <t>C09952</t>
        </is>
      </c>
      <c r="B4722" t="inlineStr">
        <is>
          <t>Sneha Fernandes</t>
        </is>
      </c>
      <c r="C4722" t="inlineStr">
        <is>
          <t>North</t>
        </is>
      </c>
      <c r="D4722" t="inlineStr">
        <is>
          <t>Gurugram</t>
        </is>
      </c>
      <c r="E4722" t="inlineStr">
        <is>
          <t>No</t>
        </is>
      </c>
      <c r="F4722" t="inlineStr">
        <is>
          <t>Loyal</t>
        </is>
      </c>
      <c r="G4722" t="n">
        <v>3</v>
      </c>
      <c r="H4722" s="24" t="n">
        <v>18002.85</v>
      </c>
      <c r="I4722" s="24" t="n">
        <v>5581.91</v>
      </c>
      <c r="J4722" s="25" t="n">
        <v>45867</v>
      </c>
      <c r="K4722" s="25" t="n">
        <v>45977</v>
      </c>
      <c r="L4722" t="n">
        <v>4</v>
      </c>
      <c r="M4722" t="n">
        <v>3</v>
      </c>
      <c r="N4722" t="n">
        <v>3</v>
      </c>
      <c r="O4722">
        <f>DATE(2026,1,1)-K4722</f>
        <v/>
      </c>
      <c r="P4722">
        <f>IF(G4722&gt;=2,"Repeat","One-time")</f>
        <v/>
      </c>
    </row>
    <row r="4723">
      <c r="A4723" t="inlineStr">
        <is>
          <t>C06223</t>
        </is>
      </c>
      <c r="B4723" t="inlineStr">
        <is>
          <t>Aarav Bose</t>
        </is>
      </c>
      <c r="C4723" t="inlineStr">
        <is>
          <t>South</t>
        </is>
      </c>
      <c r="D4723" t="inlineStr">
        <is>
          <t>Kochi</t>
        </is>
      </c>
      <c r="E4723" t="inlineStr">
        <is>
          <t>No</t>
        </is>
      </c>
      <c r="F4723" t="inlineStr">
        <is>
          <t>At Risk</t>
        </is>
      </c>
      <c r="G4723" t="n">
        <v>3</v>
      </c>
      <c r="H4723" s="24" t="n">
        <v>18002.19</v>
      </c>
      <c r="I4723" s="24" t="n">
        <v>4417.72</v>
      </c>
      <c r="J4723" s="25" t="n">
        <v>45524</v>
      </c>
      <c r="K4723" s="25" t="n">
        <v>45618</v>
      </c>
      <c r="L4723" t="n">
        <v>2</v>
      </c>
      <c r="M4723" t="n">
        <v>3</v>
      </c>
      <c r="N4723" t="n">
        <v>3</v>
      </c>
      <c r="O4723">
        <f>DATE(2026,1,1)-K4723</f>
        <v/>
      </c>
      <c r="P4723">
        <f>IF(G4723&gt;=2,"Repeat","One-time")</f>
        <v/>
      </c>
    </row>
    <row r="4724">
      <c r="A4724" t="inlineStr">
        <is>
          <t>C09293</t>
        </is>
      </c>
      <c r="B4724" t="inlineStr">
        <is>
          <t>Shreya Verma</t>
        </is>
      </c>
      <c r="C4724" t="inlineStr">
        <is>
          <t>South</t>
        </is>
      </c>
      <c r="D4724" t="inlineStr">
        <is>
          <t>Bengaluru</t>
        </is>
      </c>
      <c r="E4724" t="inlineStr">
        <is>
          <t>No</t>
        </is>
      </c>
      <c r="F4724" t="inlineStr">
        <is>
          <t>New</t>
        </is>
      </c>
      <c r="G4724" t="n">
        <v>2</v>
      </c>
      <c r="H4724" s="24" t="n">
        <v>17996.7</v>
      </c>
      <c r="I4724" s="24" t="n">
        <v>7694.38</v>
      </c>
      <c r="J4724" s="25" t="n">
        <v>45936</v>
      </c>
      <c r="K4724" s="25" t="n">
        <v>46012</v>
      </c>
      <c r="L4724" t="n">
        <v>5</v>
      </c>
      <c r="M4724" t="n">
        <v>2</v>
      </c>
      <c r="N4724" t="n">
        <v>3</v>
      </c>
      <c r="O4724">
        <f>DATE(2026,1,1)-K4724</f>
        <v/>
      </c>
      <c r="P4724">
        <f>IF(G4724&gt;=2,"Repeat","One-time")</f>
        <v/>
      </c>
    </row>
    <row r="4725">
      <c r="A4725" t="inlineStr">
        <is>
          <t>C02160</t>
        </is>
      </c>
      <c r="B4725" t="inlineStr">
        <is>
          <t>Zoya Khan</t>
        </is>
      </c>
      <c r="C4725" t="inlineStr">
        <is>
          <t>West</t>
        </is>
      </c>
      <c r="D4725" t="inlineStr">
        <is>
          <t>Panaji</t>
        </is>
      </c>
      <c r="E4725" t="inlineStr">
        <is>
          <t>Yes</t>
        </is>
      </c>
      <c r="F4725" t="inlineStr">
        <is>
          <t>Loyal</t>
        </is>
      </c>
      <c r="G4725" t="n">
        <v>3</v>
      </c>
      <c r="H4725" s="24" t="n">
        <v>17992.86</v>
      </c>
      <c r="I4725" s="24" t="n">
        <v>3932.4</v>
      </c>
      <c r="J4725" s="25" t="n">
        <v>45284</v>
      </c>
      <c r="K4725" s="25" t="n">
        <v>45983</v>
      </c>
      <c r="L4725" t="n">
        <v>4</v>
      </c>
      <c r="M4725" t="n">
        <v>3</v>
      </c>
      <c r="N4725" t="n">
        <v>3</v>
      </c>
      <c r="O4725">
        <f>DATE(2026,1,1)-K4725</f>
        <v/>
      </c>
      <c r="P4725">
        <f>IF(G4725&gt;=2,"Repeat","One-time")</f>
        <v/>
      </c>
    </row>
    <row r="4726">
      <c r="A4726" t="inlineStr">
        <is>
          <t>C04939</t>
        </is>
      </c>
      <c r="B4726" t="inlineStr">
        <is>
          <t>Swati Mukherjee</t>
        </is>
      </c>
      <c r="C4726" t="inlineStr">
        <is>
          <t>North</t>
        </is>
      </c>
      <c r="D4726" t="inlineStr">
        <is>
          <t>Delhi</t>
        </is>
      </c>
      <c r="E4726" t="inlineStr">
        <is>
          <t>No</t>
        </is>
      </c>
      <c r="F4726" t="inlineStr">
        <is>
          <t>Hibernating</t>
        </is>
      </c>
      <c r="G4726" t="n">
        <v>1</v>
      </c>
      <c r="H4726" s="24" t="n">
        <v>17984.82</v>
      </c>
      <c r="I4726" s="24" t="n">
        <v>4807.65</v>
      </c>
      <c r="J4726" s="25" t="n">
        <v>45453</v>
      </c>
      <c r="K4726" s="25" t="n">
        <v>45453</v>
      </c>
      <c r="L4726" t="n">
        <v>1</v>
      </c>
      <c r="M4726" t="n">
        <v>1</v>
      </c>
      <c r="N4726" t="n">
        <v>3</v>
      </c>
      <c r="O4726">
        <f>DATE(2026,1,1)-K4726</f>
        <v/>
      </c>
      <c r="P4726">
        <f>IF(G4726&gt;=2,"Repeat","One-time")</f>
        <v/>
      </c>
    </row>
    <row r="4727">
      <c r="A4727" t="inlineStr">
        <is>
          <t>C00669</t>
        </is>
      </c>
      <c r="B4727" t="inlineStr">
        <is>
          <t>Kavya Shah</t>
        </is>
      </c>
      <c r="C4727" t="inlineStr">
        <is>
          <t>South</t>
        </is>
      </c>
      <c r="D4727" t="inlineStr">
        <is>
          <t>Bengaluru</t>
        </is>
      </c>
      <c r="E4727" t="inlineStr">
        <is>
          <t>No</t>
        </is>
      </c>
      <c r="F4727" t="inlineStr">
        <is>
          <t>At Risk</t>
        </is>
      </c>
      <c r="G4727" t="n">
        <v>9</v>
      </c>
      <c r="H4727" s="24" t="n">
        <v>17983.5</v>
      </c>
      <c r="I4727" s="24" t="n">
        <v>5990.72</v>
      </c>
      <c r="J4727" s="25" t="n">
        <v>44935</v>
      </c>
      <c r="K4727" s="25" t="n">
        <v>45276</v>
      </c>
      <c r="L4727" t="n">
        <v>1</v>
      </c>
      <c r="M4727" t="n">
        <v>5</v>
      </c>
      <c r="N4727" t="n">
        <v>3</v>
      </c>
      <c r="O4727">
        <f>DATE(2026,1,1)-K4727</f>
        <v/>
      </c>
      <c r="P4727">
        <f>IF(G4727&gt;=2,"Repeat","One-time")</f>
        <v/>
      </c>
    </row>
    <row r="4728">
      <c r="A4728" t="inlineStr">
        <is>
          <t>C05181</t>
        </is>
      </c>
      <c r="B4728" t="inlineStr">
        <is>
          <t>Neha Fernandes</t>
        </is>
      </c>
      <c r="C4728" t="inlineStr">
        <is>
          <t>South</t>
        </is>
      </c>
      <c r="D4728" t="inlineStr">
        <is>
          <t>Hyderabad</t>
        </is>
      </c>
      <c r="E4728" t="inlineStr">
        <is>
          <t>Yes</t>
        </is>
      </c>
      <c r="F4728" t="inlineStr">
        <is>
          <t>Occasional</t>
        </is>
      </c>
      <c r="G4728" t="n">
        <v>2</v>
      </c>
      <c r="H4728" s="24" t="n">
        <v>17977.59</v>
      </c>
      <c r="I4728" s="24" t="n">
        <v>2286.73</v>
      </c>
      <c r="J4728" s="25" t="n">
        <v>45608</v>
      </c>
      <c r="K4728" s="25" t="n">
        <v>45685</v>
      </c>
      <c r="L4728" t="n">
        <v>2</v>
      </c>
      <c r="M4728" t="n">
        <v>2</v>
      </c>
      <c r="N4728" t="n">
        <v>3</v>
      </c>
      <c r="O4728">
        <f>DATE(2026,1,1)-K4728</f>
        <v/>
      </c>
      <c r="P4728">
        <f>IF(G4728&gt;=2,"Repeat","One-time")</f>
        <v/>
      </c>
    </row>
    <row r="4729">
      <c r="A4729" t="inlineStr">
        <is>
          <t>C05407</t>
        </is>
      </c>
      <c r="B4729" t="inlineStr">
        <is>
          <t>Farhan Khan</t>
        </is>
      </c>
      <c r="C4729" t="inlineStr">
        <is>
          <t>South</t>
        </is>
      </c>
      <c r="D4729" t="inlineStr">
        <is>
          <t>Hyderabad</t>
        </is>
      </c>
      <c r="E4729" t="inlineStr">
        <is>
          <t>No</t>
        </is>
      </c>
      <c r="F4729" t="inlineStr">
        <is>
          <t>Occasional</t>
        </is>
      </c>
      <c r="G4729" t="n">
        <v>1</v>
      </c>
      <c r="H4729" s="24" t="n">
        <v>17968.75</v>
      </c>
      <c r="I4729" s="24" t="n">
        <v>2037.37</v>
      </c>
      <c r="J4729" s="25" t="n">
        <v>45515</v>
      </c>
      <c r="K4729" s="25" t="n">
        <v>45515</v>
      </c>
      <c r="L4729" t="n">
        <v>2</v>
      </c>
      <c r="M4729" t="n">
        <v>1</v>
      </c>
      <c r="N4729" t="n">
        <v>3</v>
      </c>
      <c r="O4729">
        <f>DATE(2026,1,1)-K4729</f>
        <v/>
      </c>
      <c r="P4729">
        <f>IF(G4729&gt;=2,"Repeat","One-time")</f>
        <v/>
      </c>
    </row>
    <row r="4730">
      <c r="A4730" t="inlineStr">
        <is>
          <t>C08821</t>
        </is>
      </c>
      <c r="B4730" t="inlineStr">
        <is>
          <t>Farhan Shah</t>
        </is>
      </c>
      <c r="C4730" t="inlineStr">
        <is>
          <t>South</t>
        </is>
      </c>
      <c r="D4730" t="inlineStr">
        <is>
          <t>Bengaluru</t>
        </is>
      </c>
      <c r="E4730" t="inlineStr">
        <is>
          <t>No</t>
        </is>
      </c>
      <c r="F4730" t="inlineStr">
        <is>
          <t>Loyal</t>
        </is>
      </c>
      <c r="G4730" t="n">
        <v>4</v>
      </c>
      <c r="H4730" s="24" t="n">
        <v>17966.88</v>
      </c>
      <c r="I4730" s="24" t="n">
        <v>3881.91</v>
      </c>
      <c r="J4730" s="25" t="n">
        <v>45762</v>
      </c>
      <c r="K4730" s="25" t="n">
        <v>45930</v>
      </c>
      <c r="L4730" t="n">
        <v>4</v>
      </c>
      <c r="M4730" t="n">
        <v>4</v>
      </c>
      <c r="N4730" t="n">
        <v>3</v>
      </c>
      <c r="O4730">
        <f>DATE(2026,1,1)-K4730</f>
        <v/>
      </c>
      <c r="P4730">
        <f>IF(G4730&gt;=2,"Repeat","One-time")</f>
        <v/>
      </c>
    </row>
    <row r="4731">
      <c r="A4731" t="inlineStr">
        <is>
          <t>C06309</t>
        </is>
      </c>
      <c r="B4731" t="inlineStr">
        <is>
          <t>Aarav Sharma</t>
        </is>
      </c>
      <c r="C4731" t="inlineStr">
        <is>
          <t>North</t>
        </is>
      </c>
      <c r="D4731" t="inlineStr">
        <is>
          <t>Lucknow</t>
        </is>
      </c>
      <c r="E4731" t="inlineStr">
        <is>
          <t>No</t>
        </is>
      </c>
      <c r="F4731" t="inlineStr">
        <is>
          <t>Occasional</t>
        </is>
      </c>
      <c r="G4731" t="n">
        <v>1</v>
      </c>
      <c r="H4731" s="24" t="n">
        <v>17949.98</v>
      </c>
      <c r="I4731" s="24" t="n">
        <v>2139.14</v>
      </c>
      <c r="J4731" s="25" t="n">
        <v>45587</v>
      </c>
      <c r="K4731" s="25" t="n">
        <v>45587</v>
      </c>
      <c r="L4731" t="n">
        <v>2</v>
      </c>
      <c r="M4731" t="n">
        <v>1</v>
      </c>
      <c r="N4731" t="n">
        <v>3</v>
      </c>
      <c r="O4731">
        <f>DATE(2026,1,1)-K4731</f>
        <v/>
      </c>
      <c r="P4731">
        <f>IF(G4731&gt;=2,"Repeat","One-time")</f>
        <v/>
      </c>
    </row>
    <row r="4732">
      <c r="A4732" t="inlineStr">
        <is>
          <t>C05930</t>
        </is>
      </c>
      <c r="B4732" t="inlineStr">
        <is>
          <t>Suresh Iyer</t>
        </is>
      </c>
      <c r="C4732" t="inlineStr">
        <is>
          <t>West</t>
        </is>
      </c>
      <c r="D4732" t="inlineStr">
        <is>
          <t>Pune</t>
        </is>
      </c>
      <c r="E4732" t="inlineStr">
        <is>
          <t>No</t>
        </is>
      </c>
      <c r="F4732" t="inlineStr">
        <is>
          <t>Occasional</t>
        </is>
      </c>
      <c r="G4732" t="n">
        <v>1</v>
      </c>
      <c r="H4732" s="24" t="n">
        <v>17949.75</v>
      </c>
      <c r="I4732" s="24" t="n">
        <v>1927.18</v>
      </c>
      <c r="J4732" s="25" t="n">
        <v>45738</v>
      </c>
      <c r="K4732" s="25" t="n">
        <v>45738</v>
      </c>
      <c r="L4732" t="n">
        <v>2</v>
      </c>
      <c r="M4732" t="n">
        <v>1</v>
      </c>
      <c r="N4732" t="n">
        <v>3</v>
      </c>
      <c r="O4732">
        <f>DATE(2026,1,1)-K4732</f>
        <v/>
      </c>
      <c r="P4732">
        <f>IF(G4732&gt;=2,"Repeat","One-time")</f>
        <v/>
      </c>
    </row>
    <row r="4733">
      <c r="A4733" t="inlineStr">
        <is>
          <t>C02292</t>
        </is>
      </c>
      <c r="B4733" t="inlineStr">
        <is>
          <t>Ritu Khan</t>
        </is>
      </c>
      <c r="C4733" t="inlineStr">
        <is>
          <t>South</t>
        </is>
      </c>
      <c r="D4733" t="inlineStr">
        <is>
          <t>Hyderabad</t>
        </is>
      </c>
      <c r="E4733" t="inlineStr">
        <is>
          <t>No</t>
        </is>
      </c>
      <c r="F4733" t="inlineStr">
        <is>
          <t>At Risk</t>
        </is>
      </c>
      <c r="G4733" t="n">
        <v>4</v>
      </c>
      <c r="H4733" s="24" t="n">
        <v>17945.15</v>
      </c>
      <c r="I4733" s="24" t="n">
        <v>4085.18</v>
      </c>
      <c r="J4733" s="25" t="n">
        <v>45111</v>
      </c>
      <c r="K4733" s="25" t="n">
        <v>45259</v>
      </c>
      <c r="L4733" t="n">
        <v>1</v>
      </c>
      <c r="M4733" t="n">
        <v>3</v>
      </c>
      <c r="N4733" t="n">
        <v>3</v>
      </c>
      <c r="O4733">
        <f>DATE(2026,1,1)-K4733</f>
        <v/>
      </c>
      <c r="P4733">
        <f>IF(G4733&gt;=2,"Repeat","One-time")</f>
        <v/>
      </c>
    </row>
    <row r="4734">
      <c r="A4734" t="inlineStr">
        <is>
          <t>C03193</t>
        </is>
      </c>
      <c r="B4734" t="inlineStr">
        <is>
          <t>Swati Sharma</t>
        </is>
      </c>
      <c r="C4734" t="inlineStr">
        <is>
          <t>West</t>
        </is>
      </c>
      <c r="D4734" t="inlineStr">
        <is>
          <t>Pune</t>
        </is>
      </c>
      <c r="E4734" t="inlineStr">
        <is>
          <t>Yes</t>
        </is>
      </c>
      <c r="F4734" t="inlineStr">
        <is>
          <t>Hibernating</t>
        </is>
      </c>
      <c r="G4734" t="n">
        <v>1</v>
      </c>
      <c r="H4734" s="24" t="n">
        <v>17943.69</v>
      </c>
      <c r="I4734" s="24" t="n">
        <v>2070.29</v>
      </c>
      <c r="J4734" s="25" t="n">
        <v>45302</v>
      </c>
      <c r="K4734" s="25" t="n">
        <v>45302</v>
      </c>
      <c r="L4734" t="n">
        <v>1</v>
      </c>
      <c r="M4734" t="n">
        <v>1</v>
      </c>
      <c r="N4734" t="n">
        <v>3</v>
      </c>
      <c r="O4734">
        <f>DATE(2026,1,1)-K4734</f>
        <v/>
      </c>
      <c r="P4734">
        <f>IF(G4734&gt;=2,"Repeat","One-time")</f>
        <v/>
      </c>
    </row>
    <row r="4735">
      <c r="A4735" t="inlineStr">
        <is>
          <t>C02857</t>
        </is>
      </c>
      <c r="B4735" t="inlineStr">
        <is>
          <t>Karan Bose</t>
        </is>
      </c>
      <c r="C4735" t="inlineStr">
        <is>
          <t>North</t>
        </is>
      </c>
      <c r="D4735" t="inlineStr">
        <is>
          <t>Gurugram</t>
        </is>
      </c>
      <c r="E4735" t="inlineStr">
        <is>
          <t>No</t>
        </is>
      </c>
      <c r="F4735" t="inlineStr">
        <is>
          <t>Loyal</t>
        </is>
      </c>
      <c r="G4735" t="n">
        <v>7</v>
      </c>
      <c r="H4735" s="24" t="n">
        <v>17906.16</v>
      </c>
      <c r="I4735" s="24" t="n">
        <v>5016.68</v>
      </c>
      <c r="J4735" s="25" t="n">
        <v>45282</v>
      </c>
      <c r="K4735" s="25" t="n">
        <v>45797</v>
      </c>
      <c r="L4735" t="n">
        <v>3</v>
      </c>
      <c r="M4735" t="n">
        <v>4</v>
      </c>
      <c r="N4735" t="n">
        <v>3</v>
      </c>
      <c r="O4735">
        <f>DATE(2026,1,1)-K4735</f>
        <v/>
      </c>
      <c r="P4735">
        <f>IF(G4735&gt;=2,"Repeat","One-time")</f>
        <v/>
      </c>
    </row>
    <row r="4736">
      <c r="A4736" t="inlineStr">
        <is>
          <t>C02012</t>
        </is>
      </c>
      <c r="B4736" t="inlineStr">
        <is>
          <t>Lakshmi Nair</t>
        </is>
      </c>
      <c r="C4736" t="inlineStr">
        <is>
          <t>South</t>
        </is>
      </c>
      <c r="D4736" t="inlineStr">
        <is>
          <t>Chennai</t>
        </is>
      </c>
      <c r="E4736" t="inlineStr">
        <is>
          <t>No</t>
        </is>
      </c>
      <c r="F4736" t="inlineStr">
        <is>
          <t>Loyal</t>
        </is>
      </c>
      <c r="G4736" t="n">
        <v>4</v>
      </c>
      <c r="H4736" s="24" t="n">
        <v>17903.25</v>
      </c>
      <c r="I4736" s="24" t="n">
        <v>2980.26</v>
      </c>
      <c r="J4736" s="25" t="n">
        <v>45136</v>
      </c>
      <c r="K4736" s="25" t="n">
        <v>45872</v>
      </c>
      <c r="L4736" t="n">
        <v>3</v>
      </c>
      <c r="M4736" t="n">
        <v>3</v>
      </c>
      <c r="N4736" t="n">
        <v>3</v>
      </c>
      <c r="O4736">
        <f>DATE(2026,1,1)-K4736</f>
        <v/>
      </c>
      <c r="P4736">
        <f>IF(G4736&gt;=2,"Repeat","One-time")</f>
        <v/>
      </c>
    </row>
    <row r="4737">
      <c r="A4737" t="inlineStr">
        <is>
          <t>C08808</t>
        </is>
      </c>
      <c r="B4737" t="inlineStr">
        <is>
          <t>Imran Iyer</t>
        </is>
      </c>
      <c r="C4737" t="inlineStr">
        <is>
          <t>North</t>
        </is>
      </c>
      <c r="D4737" t="inlineStr">
        <is>
          <t>Gurugram</t>
        </is>
      </c>
      <c r="E4737" t="inlineStr">
        <is>
          <t>No</t>
        </is>
      </c>
      <c r="F4737" t="inlineStr">
        <is>
          <t>Loyal</t>
        </is>
      </c>
      <c r="G4737" t="n">
        <v>3</v>
      </c>
      <c r="H4737" s="24" t="n">
        <v>17878.37</v>
      </c>
      <c r="I4737" s="24" t="n">
        <v>4195.78</v>
      </c>
      <c r="J4737" s="25" t="n">
        <v>45783</v>
      </c>
      <c r="K4737" s="25" t="n">
        <v>45940</v>
      </c>
      <c r="L4737" t="n">
        <v>4</v>
      </c>
      <c r="M4737" t="n">
        <v>3</v>
      </c>
      <c r="N4737" t="n">
        <v>3</v>
      </c>
      <c r="O4737">
        <f>DATE(2026,1,1)-K4737</f>
        <v/>
      </c>
      <c r="P4737">
        <f>IF(G4737&gt;=2,"Repeat","One-time")</f>
        <v/>
      </c>
    </row>
    <row r="4738">
      <c r="A4738" t="inlineStr">
        <is>
          <t>C07437</t>
        </is>
      </c>
      <c r="B4738" t="inlineStr">
        <is>
          <t>Suresh Patel</t>
        </is>
      </c>
      <c r="C4738" t="inlineStr">
        <is>
          <t>West</t>
        </is>
      </c>
      <c r="D4738" t="inlineStr">
        <is>
          <t>Pune</t>
        </is>
      </c>
      <c r="E4738" t="inlineStr">
        <is>
          <t>No</t>
        </is>
      </c>
      <c r="F4738" t="inlineStr">
        <is>
          <t>Occasional</t>
        </is>
      </c>
      <c r="G4738" t="n">
        <v>2</v>
      </c>
      <c r="H4738" s="24" t="n">
        <v>17873.17</v>
      </c>
      <c r="I4738" s="24" t="n">
        <v>2373.17</v>
      </c>
      <c r="J4738" s="25" t="n">
        <v>45668</v>
      </c>
      <c r="K4738" s="25" t="n">
        <v>45927</v>
      </c>
      <c r="L4738" t="n">
        <v>4</v>
      </c>
      <c r="M4738" t="n">
        <v>2</v>
      </c>
      <c r="N4738" t="n">
        <v>3</v>
      </c>
      <c r="O4738">
        <f>DATE(2026,1,1)-K4738</f>
        <v/>
      </c>
      <c r="P4738">
        <f>IF(G4738&gt;=2,"Repeat","One-time")</f>
        <v/>
      </c>
    </row>
    <row r="4739">
      <c r="A4739" t="inlineStr">
        <is>
          <t>C10558</t>
        </is>
      </c>
      <c r="B4739" t="inlineStr">
        <is>
          <t>Vikram Sinha</t>
        </is>
      </c>
      <c r="C4739" t="inlineStr">
        <is>
          <t>North</t>
        </is>
      </c>
      <c r="D4739" t="inlineStr">
        <is>
          <t>Jaipur</t>
        </is>
      </c>
      <c r="E4739" t="inlineStr">
        <is>
          <t>No</t>
        </is>
      </c>
      <c r="F4739" t="inlineStr">
        <is>
          <t>Loyal</t>
        </is>
      </c>
      <c r="G4739" t="n">
        <v>2</v>
      </c>
      <c r="H4739" s="24" t="n">
        <v>17871.13</v>
      </c>
      <c r="I4739" s="24" t="n">
        <v>2619.8</v>
      </c>
      <c r="J4739" s="25" t="n">
        <v>45921</v>
      </c>
      <c r="K4739" s="25" t="n">
        <v>45948</v>
      </c>
      <c r="L4739" t="n">
        <v>4</v>
      </c>
      <c r="M4739" t="n">
        <v>3</v>
      </c>
      <c r="N4739" t="n">
        <v>3</v>
      </c>
      <c r="O4739">
        <f>DATE(2026,1,1)-K4739</f>
        <v/>
      </c>
      <c r="P4739">
        <f>IF(G4739&gt;=2,"Repeat","One-time")</f>
        <v/>
      </c>
    </row>
    <row r="4740">
      <c r="A4740" t="inlineStr">
        <is>
          <t>C09429</t>
        </is>
      </c>
      <c r="B4740" t="inlineStr">
        <is>
          <t>Divya Kapoor</t>
        </is>
      </c>
      <c r="C4740" t="inlineStr">
        <is>
          <t>North</t>
        </is>
      </c>
      <c r="D4740" t="inlineStr">
        <is>
          <t>Delhi</t>
        </is>
      </c>
      <c r="E4740" t="inlineStr">
        <is>
          <t>Yes</t>
        </is>
      </c>
      <c r="F4740" t="inlineStr">
        <is>
          <t>Occasional</t>
        </is>
      </c>
      <c r="G4740" t="n">
        <v>1</v>
      </c>
      <c r="H4740" s="24" t="n">
        <v>17856.78</v>
      </c>
      <c r="I4740" s="24" t="n">
        <v>2747.1</v>
      </c>
      <c r="J4740" s="25" t="n">
        <v>45894</v>
      </c>
      <c r="K4740" s="25" t="n">
        <v>45894</v>
      </c>
      <c r="L4740" t="n">
        <v>3</v>
      </c>
      <c r="M4740" t="n">
        <v>1</v>
      </c>
      <c r="N4740" t="n">
        <v>3</v>
      </c>
      <c r="O4740">
        <f>DATE(2026,1,1)-K4740</f>
        <v/>
      </c>
      <c r="P4740">
        <f>IF(G4740&gt;=2,"Repeat","One-time")</f>
        <v/>
      </c>
    </row>
    <row r="4741">
      <c r="A4741" t="inlineStr">
        <is>
          <t>C01602</t>
        </is>
      </c>
      <c r="B4741" t="inlineStr">
        <is>
          <t>Riya Nair</t>
        </is>
      </c>
      <c r="C4741" t="inlineStr">
        <is>
          <t>Central</t>
        </is>
      </c>
      <c r="D4741" t="inlineStr">
        <is>
          <t>Bhopal</t>
        </is>
      </c>
      <c r="E4741" t="inlineStr">
        <is>
          <t>No</t>
        </is>
      </c>
      <c r="F4741" t="inlineStr">
        <is>
          <t>Hibernating</t>
        </is>
      </c>
      <c r="G4741" t="n">
        <v>1</v>
      </c>
      <c r="H4741" s="24" t="n">
        <v>17846.1</v>
      </c>
      <c r="I4741" s="24" t="n">
        <v>2811.08</v>
      </c>
      <c r="J4741" s="25" t="n">
        <v>45286</v>
      </c>
      <c r="K4741" s="25" t="n">
        <v>45286</v>
      </c>
      <c r="L4741" t="n">
        <v>1</v>
      </c>
      <c r="M4741" t="n">
        <v>1</v>
      </c>
      <c r="N4741" t="n">
        <v>3</v>
      </c>
      <c r="O4741">
        <f>DATE(2026,1,1)-K4741</f>
        <v/>
      </c>
      <c r="P4741">
        <f>IF(G4741&gt;=2,"Repeat","One-time")</f>
        <v/>
      </c>
    </row>
    <row r="4742">
      <c r="A4742" t="inlineStr">
        <is>
          <t>C01430</t>
        </is>
      </c>
      <c r="B4742" t="inlineStr">
        <is>
          <t>Diya Chopra</t>
        </is>
      </c>
      <c r="C4742" t="inlineStr">
        <is>
          <t>West</t>
        </is>
      </c>
      <c r="D4742" t="inlineStr">
        <is>
          <t>Panaji</t>
        </is>
      </c>
      <c r="E4742" t="inlineStr">
        <is>
          <t>Yes</t>
        </is>
      </c>
      <c r="F4742" t="inlineStr">
        <is>
          <t>Hibernating</t>
        </is>
      </c>
      <c r="G4742" t="n">
        <v>1</v>
      </c>
      <c r="H4742" s="24" t="n">
        <v>17840.3</v>
      </c>
      <c r="I4742" s="24" t="n">
        <v>3323.42</v>
      </c>
      <c r="J4742" s="25" t="n">
        <v>44996</v>
      </c>
      <c r="K4742" s="25" t="n">
        <v>44996</v>
      </c>
      <c r="L4742" t="n">
        <v>1</v>
      </c>
      <c r="M4742" t="n">
        <v>1</v>
      </c>
      <c r="N4742" t="n">
        <v>3</v>
      </c>
      <c r="O4742">
        <f>DATE(2026,1,1)-K4742</f>
        <v/>
      </c>
      <c r="P4742">
        <f>IF(G4742&gt;=2,"Repeat","One-time")</f>
        <v/>
      </c>
    </row>
    <row r="4743">
      <c r="A4743" t="inlineStr">
        <is>
          <t>C07182</t>
        </is>
      </c>
      <c r="B4743" t="inlineStr">
        <is>
          <t>Meera Kapoor</t>
        </is>
      </c>
      <c r="C4743" t="inlineStr">
        <is>
          <t>West</t>
        </is>
      </c>
      <c r="D4743" t="inlineStr">
        <is>
          <t>Mumbai</t>
        </is>
      </c>
      <c r="E4743" t="inlineStr">
        <is>
          <t>No</t>
        </is>
      </c>
      <c r="F4743" t="inlineStr">
        <is>
          <t>Loyal</t>
        </is>
      </c>
      <c r="G4743" t="n">
        <v>4</v>
      </c>
      <c r="H4743" s="24" t="n">
        <v>17836.33</v>
      </c>
      <c r="I4743" s="24" t="n">
        <v>6661.19</v>
      </c>
      <c r="J4743" s="25" t="n">
        <v>45725</v>
      </c>
      <c r="K4743" s="25" t="n">
        <v>45906</v>
      </c>
      <c r="L4743" t="n">
        <v>3</v>
      </c>
      <c r="M4743" t="n">
        <v>4</v>
      </c>
      <c r="N4743" t="n">
        <v>3</v>
      </c>
      <c r="O4743">
        <f>DATE(2026,1,1)-K4743</f>
        <v/>
      </c>
      <c r="P4743">
        <f>IF(G4743&gt;=2,"Repeat","One-time")</f>
        <v/>
      </c>
    </row>
    <row r="4744">
      <c r="A4744" t="inlineStr">
        <is>
          <t>C06206</t>
        </is>
      </c>
      <c r="B4744" t="inlineStr">
        <is>
          <t>Harpreet Verma</t>
        </is>
      </c>
      <c r="C4744" t="inlineStr">
        <is>
          <t>East</t>
        </is>
      </c>
      <c r="D4744" t="inlineStr">
        <is>
          <t>Kolkata</t>
        </is>
      </c>
      <c r="E4744" t="inlineStr">
        <is>
          <t>No</t>
        </is>
      </c>
      <c r="F4744" t="inlineStr">
        <is>
          <t>Occasional</t>
        </is>
      </c>
      <c r="G4744" t="n">
        <v>2</v>
      </c>
      <c r="H4744" s="24" t="n">
        <v>17835.1</v>
      </c>
      <c r="I4744" s="24" t="n">
        <v>3043.02</v>
      </c>
      <c r="J4744" s="25" t="n">
        <v>45560</v>
      </c>
      <c r="K4744" s="25" t="n">
        <v>45983</v>
      </c>
      <c r="L4744" t="n">
        <v>4</v>
      </c>
      <c r="M4744" t="n">
        <v>2</v>
      </c>
      <c r="N4744" t="n">
        <v>3</v>
      </c>
      <c r="O4744">
        <f>DATE(2026,1,1)-K4744</f>
        <v/>
      </c>
      <c r="P4744">
        <f>IF(G4744&gt;=2,"Repeat","One-time")</f>
        <v/>
      </c>
    </row>
    <row r="4745">
      <c r="A4745" t="inlineStr">
        <is>
          <t>C08581</t>
        </is>
      </c>
      <c r="B4745" t="inlineStr">
        <is>
          <t>Meera Bose</t>
        </is>
      </c>
      <c r="C4745" t="inlineStr">
        <is>
          <t>South</t>
        </is>
      </c>
      <c r="D4745" t="inlineStr">
        <is>
          <t>Chennai</t>
        </is>
      </c>
      <c r="E4745" t="inlineStr">
        <is>
          <t>No</t>
        </is>
      </c>
      <c r="F4745" t="inlineStr">
        <is>
          <t>Occasional</t>
        </is>
      </c>
      <c r="G4745" t="n">
        <v>2</v>
      </c>
      <c r="H4745" s="24" t="n">
        <v>17829.42</v>
      </c>
      <c r="I4745" s="24" t="n">
        <v>2657.39</v>
      </c>
      <c r="J4745" s="25" t="n">
        <v>45901</v>
      </c>
      <c r="K4745" s="25" t="n">
        <v>45975</v>
      </c>
      <c r="L4745" t="n">
        <v>4</v>
      </c>
      <c r="M4745" t="n">
        <v>2</v>
      </c>
      <c r="N4745" t="n">
        <v>3</v>
      </c>
      <c r="O4745">
        <f>DATE(2026,1,1)-K4745</f>
        <v/>
      </c>
      <c r="P4745">
        <f>IF(G4745&gt;=2,"Repeat","One-time")</f>
        <v/>
      </c>
    </row>
    <row r="4746">
      <c r="A4746" t="inlineStr">
        <is>
          <t>C03653</t>
        </is>
      </c>
      <c r="B4746" t="inlineStr">
        <is>
          <t>Neha Ghosh</t>
        </is>
      </c>
      <c r="C4746" t="inlineStr">
        <is>
          <t>North</t>
        </is>
      </c>
      <c r="D4746" t="inlineStr">
        <is>
          <t>Jaipur</t>
        </is>
      </c>
      <c r="E4746" t="inlineStr">
        <is>
          <t>No</t>
        </is>
      </c>
      <c r="F4746" t="inlineStr">
        <is>
          <t>At Risk</t>
        </is>
      </c>
      <c r="G4746" t="n">
        <v>6</v>
      </c>
      <c r="H4746" s="24" t="n">
        <v>17824.46</v>
      </c>
      <c r="I4746" s="24" t="n">
        <v>6115.5</v>
      </c>
      <c r="J4746" s="25" t="n">
        <v>45281</v>
      </c>
      <c r="K4746" s="25" t="n">
        <v>45481</v>
      </c>
      <c r="L4746" t="n">
        <v>1</v>
      </c>
      <c r="M4746" t="n">
        <v>4</v>
      </c>
      <c r="N4746" t="n">
        <v>3</v>
      </c>
      <c r="O4746">
        <f>DATE(2026,1,1)-K4746</f>
        <v/>
      </c>
      <c r="P4746">
        <f>IF(G4746&gt;=2,"Repeat","One-time")</f>
        <v/>
      </c>
    </row>
    <row r="4747">
      <c r="A4747" t="inlineStr">
        <is>
          <t>C01239</t>
        </is>
      </c>
      <c r="B4747" t="inlineStr">
        <is>
          <t>Riya Banerjee</t>
        </is>
      </c>
      <c r="C4747" t="inlineStr">
        <is>
          <t>North</t>
        </is>
      </c>
      <c r="D4747" t="inlineStr">
        <is>
          <t>Lucknow</t>
        </is>
      </c>
      <c r="E4747" t="inlineStr">
        <is>
          <t>Yes</t>
        </is>
      </c>
      <c r="F4747" t="inlineStr">
        <is>
          <t>At Risk</t>
        </is>
      </c>
      <c r="G4747" t="n">
        <v>3</v>
      </c>
      <c r="H4747" s="24" t="n">
        <v>17824.3</v>
      </c>
      <c r="I4747" s="24" t="n">
        <v>4029.71</v>
      </c>
      <c r="J4747" s="25" t="n">
        <v>44983</v>
      </c>
      <c r="K4747" s="25" t="n">
        <v>45021</v>
      </c>
      <c r="L4747" t="n">
        <v>1</v>
      </c>
      <c r="M4747" t="n">
        <v>3</v>
      </c>
      <c r="N4747" t="n">
        <v>3</v>
      </c>
      <c r="O4747">
        <f>DATE(2026,1,1)-K4747</f>
        <v/>
      </c>
      <c r="P4747">
        <f>IF(G4747&gt;=2,"Repeat","One-time")</f>
        <v/>
      </c>
    </row>
    <row r="4748">
      <c r="A4748" t="inlineStr">
        <is>
          <t>C03400</t>
        </is>
      </c>
      <c r="B4748" t="inlineStr">
        <is>
          <t>Sneha Verma</t>
        </is>
      </c>
      <c r="C4748" t="inlineStr">
        <is>
          <t>North</t>
        </is>
      </c>
      <c r="D4748" t="inlineStr">
        <is>
          <t>Jaipur</t>
        </is>
      </c>
      <c r="E4748" t="inlineStr">
        <is>
          <t>No</t>
        </is>
      </c>
      <c r="F4748" t="inlineStr">
        <is>
          <t>Loyal</t>
        </is>
      </c>
      <c r="G4748" t="n">
        <v>3</v>
      </c>
      <c r="H4748" s="24" t="n">
        <v>17824.28</v>
      </c>
      <c r="I4748" s="24" t="n">
        <v>6721.6</v>
      </c>
      <c r="J4748" s="25" t="n">
        <v>45320</v>
      </c>
      <c r="K4748" s="25" t="n">
        <v>45830</v>
      </c>
      <c r="L4748" t="n">
        <v>3</v>
      </c>
      <c r="M4748" t="n">
        <v>3</v>
      </c>
      <c r="N4748" t="n">
        <v>3</v>
      </c>
      <c r="O4748">
        <f>DATE(2026,1,1)-K4748</f>
        <v/>
      </c>
      <c r="P4748">
        <f>IF(G4748&gt;=2,"Repeat","One-time")</f>
        <v/>
      </c>
    </row>
    <row r="4749">
      <c r="A4749" t="inlineStr">
        <is>
          <t>C00905</t>
        </is>
      </c>
      <c r="B4749" t="inlineStr">
        <is>
          <t>Lakshmi Kapoor</t>
        </is>
      </c>
      <c r="C4749" t="inlineStr">
        <is>
          <t>North</t>
        </is>
      </c>
      <c r="D4749" t="inlineStr">
        <is>
          <t>Jaipur</t>
        </is>
      </c>
      <c r="E4749" t="inlineStr">
        <is>
          <t>No</t>
        </is>
      </c>
      <c r="F4749" t="inlineStr">
        <is>
          <t>Occasional</t>
        </is>
      </c>
      <c r="G4749" t="n">
        <v>2</v>
      </c>
      <c r="H4749" s="24" t="n">
        <v>17818.09</v>
      </c>
      <c r="I4749" s="24" t="n">
        <v>4003.14</v>
      </c>
      <c r="J4749" s="25" t="n">
        <v>44944</v>
      </c>
      <c r="K4749" s="25" t="n">
        <v>45920</v>
      </c>
      <c r="L4749" t="n">
        <v>3</v>
      </c>
      <c r="M4749" t="n">
        <v>2</v>
      </c>
      <c r="N4749" t="n">
        <v>3</v>
      </c>
      <c r="O4749">
        <f>DATE(2026,1,1)-K4749</f>
        <v/>
      </c>
      <c r="P4749">
        <f>IF(G4749&gt;=2,"Repeat","One-time")</f>
        <v/>
      </c>
    </row>
    <row r="4750">
      <c r="A4750" t="inlineStr">
        <is>
          <t>C03285</t>
        </is>
      </c>
      <c r="B4750" t="inlineStr">
        <is>
          <t>Sneha Singh</t>
        </is>
      </c>
      <c r="C4750" t="inlineStr">
        <is>
          <t>West</t>
        </is>
      </c>
      <c r="D4750" t="inlineStr">
        <is>
          <t>Ahmedabad</t>
        </is>
      </c>
      <c r="E4750" t="inlineStr">
        <is>
          <t>Yes</t>
        </is>
      </c>
      <c r="F4750" t="inlineStr">
        <is>
          <t>Occasional</t>
        </is>
      </c>
      <c r="G4750" t="n">
        <v>2</v>
      </c>
      <c r="H4750" s="24" t="n">
        <v>17806.09</v>
      </c>
      <c r="I4750" s="24" t="n">
        <v>2976.01</v>
      </c>
      <c r="J4750" s="25" t="n">
        <v>45527</v>
      </c>
      <c r="K4750" s="25" t="n">
        <v>45808</v>
      </c>
      <c r="L4750" t="n">
        <v>3</v>
      </c>
      <c r="M4750" t="n">
        <v>2</v>
      </c>
      <c r="N4750" t="n">
        <v>3</v>
      </c>
      <c r="O4750">
        <f>DATE(2026,1,1)-K4750</f>
        <v/>
      </c>
      <c r="P4750">
        <f>IF(G4750&gt;=2,"Repeat","One-time")</f>
        <v/>
      </c>
    </row>
    <row r="4751">
      <c r="A4751" t="inlineStr">
        <is>
          <t>C05254</t>
        </is>
      </c>
      <c r="B4751" t="inlineStr">
        <is>
          <t>Gurpreet Kumar</t>
        </is>
      </c>
      <c r="C4751" t="inlineStr">
        <is>
          <t>South</t>
        </is>
      </c>
      <c r="D4751" t="inlineStr">
        <is>
          <t>Coimbatore</t>
        </is>
      </c>
      <c r="E4751" t="inlineStr">
        <is>
          <t>Yes</t>
        </is>
      </c>
      <c r="F4751" t="inlineStr">
        <is>
          <t>Loyal</t>
        </is>
      </c>
      <c r="G4751" t="n">
        <v>3</v>
      </c>
      <c r="H4751" s="24" t="n">
        <v>17806</v>
      </c>
      <c r="I4751" s="24" t="n">
        <v>3307.33</v>
      </c>
      <c r="J4751" s="25" t="n">
        <v>45695</v>
      </c>
      <c r="K4751" s="25" t="n">
        <v>45981</v>
      </c>
      <c r="L4751" t="n">
        <v>4</v>
      </c>
      <c r="M4751" t="n">
        <v>3</v>
      </c>
      <c r="N4751" t="n">
        <v>3</v>
      </c>
      <c r="O4751">
        <f>DATE(2026,1,1)-K4751</f>
        <v/>
      </c>
      <c r="P4751">
        <f>IF(G4751&gt;=2,"Repeat","One-time")</f>
        <v/>
      </c>
    </row>
    <row r="4752">
      <c r="A4752" t="inlineStr">
        <is>
          <t>C06460</t>
        </is>
      </c>
      <c r="B4752" t="inlineStr">
        <is>
          <t>Gurpreet Das</t>
        </is>
      </c>
      <c r="C4752" t="inlineStr">
        <is>
          <t>North</t>
        </is>
      </c>
      <c r="D4752" t="inlineStr">
        <is>
          <t>Delhi</t>
        </is>
      </c>
      <c r="E4752" t="inlineStr">
        <is>
          <t>Yes</t>
        </is>
      </c>
      <c r="F4752" t="inlineStr">
        <is>
          <t>Loyal</t>
        </is>
      </c>
      <c r="G4752" t="n">
        <v>4</v>
      </c>
      <c r="H4752" s="24" t="n">
        <v>17803.66</v>
      </c>
      <c r="I4752" s="24" t="n">
        <v>2608.27</v>
      </c>
      <c r="J4752" s="25" t="n">
        <v>45607</v>
      </c>
      <c r="K4752" s="25" t="n">
        <v>46015</v>
      </c>
      <c r="L4752" t="n">
        <v>5</v>
      </c>
      <c r="M4752" t="n">
        <v>3</v>
      </c>
      <c r="N4752" t="n">
        <v>3</v>
      </c>
      <c r="O4752">
        <f>DATE(2026,1,1)-K4752</f>
        <v/>
      </c>
      <c r="P4752">
        <f>IF(G4752&gt;=2,"Repeat","One-time")</f>
        <v/>
      </c>
    </row>
    <row r="4753">
      <c r="A4753" t="inlineStr">
        <is>
          <t>C07223</t>
        </is>
      </c>
      <c r="B4753" t="inlineStr">
        <is>
          <t>Amit Yadav</t>
        </is>
      </c>
      <c r="C4753" t="inlineStr">
        <is>
          <t>West</t>
        </is>
      </c>
      <c r="D4753" t="inlineStr">
        <is>
          <t>Mumbai</t>
        </is>
      </c>
      <c r="E4753" t="inlineStr">
        <is>
          <t>Yes</t>
        </is>
      </c>
      <c r="F4753" t="inlineStr">
        <is>
          <t>Occasional</t>
        </is>
      </c>
      <c r="G4753" t="n">
        <v>2</v>
      </c>
      <c r="H4753" s="24" t="n">
        <v>17801.81</v>
      </c>
      <c r="I4753" s="24" t="n">
        <v>2143.86</v>
      </c>
      <c r="J4753" s="25" t="n">
        <v>45613</v>
      </c>
      <c r="K4753" s="25" t="n">
        <v>45984</v>
      </c>
      <c r="L4753" t="n">
        <v>4</v>
      </c>
      <c r="M4753" t="n">
        <v>2</v>
      </c>
      <c r="N4753" t="n">
        <v>3</v>
      </c>
      <c r="O4753">
        <f>DATE(2026,1,1)-K4753</f>
        <v/>
      </c>
      <c r="P4753">
        <f>IF(G4753&gt;=2,"Repeat","One-time")</f>
        <v/>
      </c>
    </row>
    <row r="4754">
      <c r="A4754" t="inlineStr">
        <is>
          <t>C06962</t>
        </is>
      </c>
      <c r="B4754" t="inlineStr">
        <is>
          <t>Aarav Singh</t>
        </is>
      </c>
      <c r="C4754" t="inlineStr">
        <is>
          <t>South</t>
        </is>
      </c>
      <c r="D4754" t="inlineStr">
        <is>
          <t>Bengaluru</t>
        </is>
      </c>
      <c r="E4754" t="inlineStr">
        <is>
          <t>No</t>
        </is>
      </c>
      <c r="F4754" t="inlineStr">
        <is>
          <t>Loyal</t>
        </is>
      </c>
      <c r="G4754" t="n">
        <v>6</v>
      </c>
      <c r="H4754" s="24" t="n">
        <v>17795.14</v>
      </c>
      <c r="I4754" s="24" t="n">
        <v>4307.5</v>
      </c>
      <c r="J4754" s="25" t="n">
        <v>45600</v>
      </c>
      <c r="K4754" s="25" t="n">
        <v>45894</v>
      </c>
      <c r="L4754" t="n">
        <v>3</v>
      </c>
      <c r="M4754" t="n">
        <v>4</v>
      </c>
      <c r="N4754" t="n">
        <v>3</v>
      </c>
      <c r="O4754">
        <f>DATE(2026,1,1)-K4754</f>
        <v/>
      </c>
      <c r="P4754">
        <f>IF(G4754&gt;=2,"Repeat","One-time")</f>
        <v/>
      </c>
    </row>
    <row r="4755">
      <c r="A4755" t="inlineStr">
        <is>
          <t>C01672</t>
        </is>
      </c>
      <c r="B4755" t="inlineStr">
        <is>
          <t>Abhishek Shah</t>
        </is>
      </c>
      <c r="C4755" t="inlineStr">
        <is>
          <t>West</t>
        </is>
      </c>
      <c r="D4755" t="inlineStr">
        <is>
          <t>Panaji</t>
        </is>
      </c>
      <c r="E4755" t="inlineStr">
        <is>
          <t>No</t>
        </is>
      </c>
      <c r="F4755" t="inlineStr">
        <is>
          <t>At Risk</t>
        </is>
      </c>
      <c r="G4755" t="n">
        <v>4</v>
      </c>
      <c r="H4755" s="24" t="n">
        <v>17791.8</v>
      </c>
      <c r="I4755" s="24" t="n">
        <v>4252.41</v>
      </c>
      <c r="J4755" s="25" t="n">
        <v>45034</v>
      </c>
      <c r="K4755" s="25" t="n">
        <v>45392</v>
      </c>
      <c r="L4755" t="n">
        <v>1</v>
      </c>
      <c r="M4755" t="n">
        <v>3</v>
      </c>
      <c r="N4755" t="n">
        <v>3</v>
      </c>
      <c r="O4755">
        <f>DATE(2026,1,1)-K4755</f>
        <v/>
      </c>
      <c r="P4755">
        <f>IF(G4755&gt;=2,"Repeat","One-time")</f>
        <v/>
      </c>
    </row>
    <row r="4756">
      <c r="A4756" t="inlineStr">
        <is>
          <t>C04116</t>
        </is>
      </c>
      <c r="B4756" t="inlineStr">
        <is>
          <t>Priya Khan</t>
        </is>
      </c>
      <c r="C4756" t="inlineStr">
        <is>
          <t>South</t>
        </is>
      </c>
      <c r="D4756" t="inlineStr">
        <is>
          <t>Bengaluru</t>
        </is>
      </c>
      <c r="E4756" t="inlineStr">
        <is>
          <t>No</t>
        </is>
      </c>
      <c r="F4756" t="inlineStr">
        <is>
          <t>Loyal</t>
        </is>
      </c>
      <c r="G4756" t="n">
        <v>4</v>
      </c>
      <c r="H4756" s="24" t="n">
        <v>17791.51</v>
      </c>
      <c r="I4756" s="24" t="n">
        <v>6666.57</v>
      </c>
      <c r="J4756" s="25" t="n">
        <v>45413</v>
      </c>
      <c r="K4756" s="25" t="n">
        <v>45906</v>
      </c>
      <c r="L4756" t="n">
        <v>3</v>
      </c>
      <c r="M4756" t="n">
        <v>3</v>
      </c>
      <c r="N4756" t="n">
        <v>3</v>
      </c>
      <c r="O4756">
        <f>DATE(2026,1,1)-K4756</f>
        <v/>
      </c>
      <c r="P4756">
        <f>IF(G4756&gt;=2,"Repeat","One-time")</f>
        <v/>
      </c>
    </row>
    <row r="4757">
      <c r="A4757" t="inlineStr">
        <is>
          <t>C06299</t>
        </is>
      </c>
      <c r="B4757" t="inlineStr">
        <is>
          <t>Pooja Thakur</t>
        </is>
      </c>
      <c r="C4757" t="inlineStr">
        <is>
          <t>North</t>
        </is>
      </c>
      <c r="D4757" t="inlineStr">
        <is>
          <t>Lucknow</t>
        </is>
      </c>
      <c r="E4757" t="inlineStr">
        <is>
          <t>No</t>
        </is>
      </c>
      <c r="F4757" t="inlineStr">
        <is>
          <t>Occasional</t>
        </is>
      </c>
      <c r="G4757" t="n">
        <v>2</v>
      </c>
      <c r="H4757" s="24" t="n">
        <v>17785.4</v>
      </c>
      <c r="I4757" s="24" t="n">
        <v>2319.29</v>
      </c>
      <c r="J4757" s="25" t="n">
        <v>45542</v>
      </c>
      <c r="K4757" s="25" t="n">
        <v>45578</v>
      </c>
      <c r="L4757" t="n">
        <v>2</v>
      </c>
      <c r="M4757" t="n">
        <v>2</v>
      </c>
      <c r="N4757" t="n">
        <v>3</v>
      </c>
      <c r="O4757">
        <f>DATE(2026,1,1)-K4757</f>
        <v/>
      </c>
      <c r="P4757">
        <f>IF(G4757&gt;=2,"Repeat","One-time")</f>
        <v/>
      </c>
    </row>
    <row r="4758">
      <c r="A4758" t="inlineStr">
        <is>
          <t>C03408</t>
        </is>
      </c>
      <c r="B4758" t="inlineStr">
        <is>
          <t>Aditya Singh</t>
        </is>
      </c>
      <c r="C4758" t="inlineStr">
        <is>
          <t>West</t>
        </is>
      </c>
      <c r="D4758" t="inlineStr">
        <is>
          <t>Mumbai</t>
        </is>
      </c>
      <c r="E4758" t="inlineStr">
        <is>
          <t>No</t>
        </is>
      </c>
      <c r="F4758" t="inlineStr">
        <is>
          <t>Occasional</t>
        </is>
      </c>
      <c r="G4758" t="n">
        <v>1</v>
      </c>
      <c r="H4758" s="24" t="n">
        <v>17771.99</v>
      </c>
      <c r="I4758" s="24" t="n">
        <v>2381.22</v>
      </c>
      <c r="J4758" s="25" t="n">
        <v>45649</v>
      </c>
      <c r="K4758" s="25" t="n">
        <v>45649</v>
      </c>
      <c r="L4758" t="n">
        <v>2</v>
      </c>
      <c r="M4758" t="n">
        <v>1</v>
      </c>
      <c r="N4758" t="n">
        <v>3</v>
      </c>
      <c r="O4758">
        <f>DATE(2026,1,1)-K4758</f>
        <v/>
      </c>
      <c r="P4758">
        <f>IF(G4758&gt;=2,"Repeat","One-time")</f>
        <v/>
      </c>
    </row>
    <row r="4759">
      <c r="A4759" t="inlineStr">
        <is>
          <t>C03857</t>
        </is>
      </c>
      <c r="B4759" t="inlineStr">
        <is>
          <t>Manish Sinha</t>
        </is>
      </c>
      <c r="C4759" t="inlineStr">
        <is>
          <t>South</t>
        </is>
      </c>
      <c r="D4759" t="inlineStr">
        <is>
          <t>Bengaluru</t>
        </is>
      </c>
      <c r="E4759" t="inlineStr">
        <is>
          <t>No</t>
        </is>
      </c>
      <c r="F4759" t="inlineStr">
        <is>
          <t>Hibernating</t>
        </is>
      </c>
      <c r="G4759" t="n">
        <v>1</v>
      </c>
      <c r="H4759" s="24" t="n">
        <v>17771.15</v>
      </c>
      <c r="I4759" s="24" t="n">
        <v>3613.1</v>
      </c>
      <c r="J4759" s="25" t="n">
        <v>45325</v>
      </c>
      <c r="K4759" s="25" t="n">
        <v>45325</v>
      </c>
      <c r="L4759" t="n">
        <v>1</v>
      </c>
      <c r="M4759" t="n">
        <v>1</v>
      </c>
      <c r="N4759" t="n">
        <v>3</v>
      </c>
      <c r="O4759">
        <f>DATE(2026,1,1)-K4759</f>
        <v/>
      </c>
      <c r="P4759">
        <f>IF(G4759&gt;=2,"Repeat","One-time")</f>
        <v/>
      </c>
    </row>
    <row r="4760">
      <c r="A4760" t="inlineStr">
        <is>
          <t>C07301</t>
        </is>
      </c>
      <c r="B4760" t="inlineStr">
        <is>
          <t>Farhan Menon</t>
        </is>
      </c>
      <c r="C4760" t="inlineStr">
        <is>
          <t>South</t>
        </is>
      </c>
      <c r="D4760" t="inlineStr">
        <is>
          <t>Hyderabad</t>
        </is>
      </c>
      <c r="E4760" t="inlineStr">
        <is>
          <t>No</t>
        </is>
      </c>
      <c r="F4760" t="inlineStr">
        <is>
          <t>Loyal</t>
        </is>
      </c>
      <c r="G4760" t="n">
        <v>4</v>
      </c>
      <c r="H4760" s="24" t="n">
        <v>17757.87</v>
      </c>
      <c r="I4760" s="24" t="n">
        <v>4213.82</v>
      </c>
      <c r="J4760" s="25" t="n">
        <v>45641</v>
      </c>
      <c r="K4760" s="25" t="n">
        <v>45775</v>
      </c>
      <c r="L4760" t="n">
        <v>3</v>
      </c>
      <c r="M4760" t="n">
        <v>4</v>
      </c>
      <c r="N4760" t="n">
        <v>3</v>
      </c>
      <c r="O4760">
        <f>DATE(2026,1,1)-K4760</f>
        <v/>
      </c>
      <c r="P4760">
        <f>IF(G4760&gt;=2,"Repeat","One-time")</f>
        <v/>
      </c>
    </row>
    <row r="4761">
      <c r="A4761" t="inlineStr">
        <is>
          <t>C02694</t>
        </is>
      </c>
      <c r="B4761" t="inlineStr">
        <is>
          <t>Abhishek Reddy</t>
        </is>
      </c>
      <c r="C4761" t="inlineStr">
        <is>
          <t>West</t>
        </is>
      </c>
      <c r="D4761" t="inlineStr">
        <is>
          <t>Ahmedabad</t>
        </is>
      </c>
      <c r="E4761" t="inlineStr">
        <is>
          <t>Yes</t>
        </is>
      </c>
      <c r="F4761" t="inlineStr">
        <is>
          <t>Occasional</t>
        </is>
      </c>
      <c r="G4761" t="n">
        <v>1</v>
      </c>
      <c r="H4761" s="24" t="n">
        <v>17746.46</v>
      </c>
      <c r="I4761" s="24" t="n">
        <v>1954.93</v>
      </c>
      <c r="J4761" s="25" t="n">
        <v>45602</v>
      </c>
      <c r="K4761" s="25" t="n">
        <v>45602</v>
      </c>
      <c r="L4761" t="n">
        <v>2</v>
      </c>
      <c r="M4761" t="n">
        <v>1</v>
      </c>
      <c r="N4761" t="n">
        <v>3</v>
      </c>
      <c r="O4761">
        <f>DATE(2026,1,1)-K4761</f>
        <v/>
      </c>
      <c r="P4761">
        <f>IF(G4761&gt;=2,"Repeat","One-time")</f>
        <v/>
      </c>
    </row>
    <row r="4762">
      <c r="A4762" t="inlineStr">
        <is>
          <t>C03670</t>
        </is>
      </c>
      <c r="B4762" t="inlineStr">
        <is>
          <t>Rohan Thakur</t>
        </is>
      </c>
      <c r="C4762" t="inlineStr">
        <is>
          <t>West</t>
        </is>
      </c>
      <c r="D4762" t="inlineStr">
        <is>
          <t>Ahmedabad</t>
        </is>
      </c>
      <c r="E4762" t="inlineStr">
        <is>
          <t>No</t>
        </is>
      </c>
      <c r="F4762" t="inlineStr">
        <is>
          <t>Loyal</t>
        </is>
      </c>
      <c r="G4762" t="n">
        <v>4</v>
      </c>
      <c r="H4762" s="24" t="n">
        <v>17732.75</v>
      </c>
      <c r="I4762" s="24" t="n">
        <v>6330.02</v>
      </c>
      <c r="J4762" s="25" t="n">
        <v>45470</v>
      </c>
      <c r="K4762" s="25" t="n">
        <v>45964</v>
      </c>
      <c r="L4762" t="n">
        <v>4</v>
      </c>
      <c r="M4762" t="n">
        <v>3</v>
      </c>
      <c r="N4762" t="n">
        <v>3</v>
      </c>
      <c r="O4762">
        <f>DATE(2026,1,1)-K4762</f>
        <v/>
      </c>
      <c r="P4762">
        <f>IF(G4762&gt;=2,"Repeat","One-time")</f>
        <v/>
      </c>
    </row>
    <row r="4763">
      <c r="A4763" t="inlineStr">
        <is>
          <t>C03758</t>
        </is>
      </c>
      <c r="B4763" t="inlineStr">
        <is>
          <t>Ananya Fernandes</t>
        </is>
      </c>
      <c r="C4763" t="inlineStr">
        <is>
          <t>West</t>
        </is>
      </c>
      <c r="D4763" t="inlineStr">
        <is>
          <t>Surat</t>
        </is>
      </c>
      <c r="E4763" t="inlineStr">
        <is>
          <t>No</t>
        </is>
      </c>
      <c r="F4763" t="inlineStr">
        <is>
          <t>At Risk</t>
        </is>
      </c>
      <c r="G4763" t="n">
        <v>5</v>
      </c>
      <c r="H4763" s="24" t="n">
        <v>17729.56</v>
      </c>
      <c r="I4763" s="24" t="n">
        <v>5973.95</v>
      </c>
      <c r="J4763" s="25" t="n">
        <v>45324</v>
      </c>
      <c r="K4763" s="25" t="n">
        <v>45632</v>
      </c>
      <c r="L4763" t="n">
        <v>2</v>
      </c>
      <c r="M4763" t="n">
        <v>4</v>
      </c>
      <c r="N4763" t="n">
        <v>3</v>
      </c>
      <c r="O4763">
        <f>DATE(2026,1,1)-K4763</f>
        <v/>
      </c>
      <c r="P4763">
        <f>IF(G4763&gt;=2,"Repeat","One-time")</f>
        <v/>
      </c>
    </row>
    <row r="4764">
      <c r="A4764" t="inlineStr">
        <is>
          <t>C00605</t>
        </is>
      </c>
      <c r="B4764" t="inlineStr">
        <is>
          <t>Joseph Prasad</t>
        </is>
      </c>
      <c r="C4764" t="inlineStr">
        <is>
          <t>North</t>
        </is>
      </c>
      <c r="D4764" t="inlineStr">
        <is>
          <t>Delhi</t>
        </is>
      </c>
      <c r="E4764" t="inlineStr">
        <is>
          <t>No</t>
        </is>
      </c>
      <c r="F4764" t="inlineStr">
        <is>
          <t>At Risk</t>
        </is>
      </c>
      <c r="G4764" t="n">
        <v>5</v>
      </c>
      <c r="H4764" s="24" t="n">
        <v>17726.27</v>
      </c>
      <c r="I4764" s="24" t="n">
        <v>5871.89</v>
      </c>
      <c r="J4764" s="25" t="n">
        <v>44994</v>
      </c>
      <c r="K4764" s="25" t="n">
        <v>45362</v>
      </c>
      <c r="L4764" t="n">
        <v>1</v>
      </c>
      <c r="M4764" t="n">
        <v>4</v>
      </c>
      <c r="N4764" t="n">
        <v>3</v>
      </c>
      <c r="O4764">
        <f>DATE(2026,1,1)-K4764</f>
        <v/>
      </c>
      <c r="P4764">
        <f>IF(G4764&gt;=2,"Repeat","One-time")</f>
        <v/>
      </c>
    </row>
    <row r="4765">
      <c r="A4765" t="inlineStr">
        <is>
          <t>C10668</t>
        </is>
      </c>
      <c r="B4765" t="inlineStr">
        <is>
          <t>Gurpreet Bose</t>
        </is>
      </c>
      <c r="C4765" t="inlineStr">
        <is>
          <t>West</t>
        </is>
      </c>
      <c r="D4765" t="inlineStr">
        <is>
          <t>Mumbai</t>
        </is>
      </c>
      <c r="E4765" t="inlineStr">
        <is>
          <t>No</t>
        </is>
      </c>
      <c r="F4765" t="inlineStr">
        <is>
          <t>New</t>
        </is>
      </c>
      <c r="G4765" t="n">
        <v>3</v>
      </c>
      <c r="H4765" s="24" t="n">
        <v>17723.63</v>
      </c>
      <c r="I4765" s="24" t="n">
        <v>5228.57</v>
      </c>
      <c r="J4765" s="25" t="n">
        <v>45963</v>
      </c>
      <c r="K4765" s="25" t="n">
        <v>46015</v>
      </c>
      <c r="L4765" t="n">
        <v>5</v>
      </c>
      <c r="M4765" t="n">
        <v>3</v>
      </c>
      <c r="N4765" t="n">
        <v>3</v>
      </c>
      <c r="O4765">
        <f>DATE(2026,1,1)-K4765</f>
        <v/>
      </c>
      <c r="P4765">
        <f>IF(G4765&gt;=2,"Repeat","One-time")</f>
        <v/>
      </c>
    </row>
    <row r="4766">
      <c r="A4766" t="inlineStr">
        <is>
          <t>C10131</t>
        </is>
      </c>
      <c r="B4766" t="inlineStr">
        <is>
          <t>Tanvi Thakur</t>
        </is>
      </c>
      <c r="C4766" t="inlineStr">
        <is>
          <t>East</t>
        </is>
      </c>
      <c r="D4766" t="inlineStr">
        <is>
          <t>Kolkata</t>
        </is>
      </c>
      <c r="E4766" t="inlineStr">
        <is>
          <t>Yes</t>
        </is>
      </c>
      <c r="F4766" t="inlineStr">
        <is>
          <t>New</t>
        </is>
      </c>
      <c r="G4766" t="n">
        <v>1</v>
      </c>
      <c r="H4766" s="24" t="n">
        <v>17713.86</v>
      </c>
      <c r="I4766" s="24" t="n">
        <v>2408.66</v>
      </c>
      <c r="J4766" s="25" t="n">
        <v>45969</v>
      </c>
      <c r="K4766" s="25" t="n">
        <v>45969</v>
      </c>
      <c r="L4766" t="n">
        <v>4</v>
      </c>
      <c r="M4766" t="n">
        <v>2</v>
      </c>
      <c r="N4766" t="n">
        <v>3</v>
      </c>
      <c r="O4766">
        <f>DATE(2026,1,1)-K4766</f>
        <v/>
      </c>
      <c r="P4766">
        <f>IF(G4766&gt;=2,"Repeat","One-time")</f>
        <v/>
      </c>
    </row>
    <row r="4767">
      <c r="A4767" t="inlineStr">
        <is>
          <t>C08401</t>
        </is>
      </c>
      <c r="B4767" t="inlineStr">
        <is>
          <t>Aditya Reddy</t>
        </is>
      </c>
      <c r="C4767" t="inlineStr">
        <is>
          <t>West</t>
        </is>
      </c>
      <c r="D4767" t="inlineStr">
        <is>
          <t>Mumbai</t>
        </is>
      </c>
      <c r="E4767" t="inlineStr">
        <is>
          <t>No</t>
        </is>
      </c>
      <c r="F4767" t="inlineStr">
        <is>
          <t>Loyal</t>
        </is>
      </c>
      <c r="G4767" t="n">
        <v>4</v>
      </c>
      <c r="H4767" s="24" t="n">
        <v>17706.56</v>
      </c>
      <c r="I4767" s="24" t="n">
        <v>4401.89</v>
      </c>
      <c r="J4767" s="25" t="n">
        <v>45848</v>
      </c>
      <c r="K4767" s="25" t="n">
        <v>45955</v>
      </c>
      <c r="L4767" t="n">
        <v>4</v>
      </c>
      <c r="M4767" t="n">
        <v>4</v>
      </c>
      <c r="N4767" t="n">
        <v>3</v>
      </c>
      <c r="O4767">
        <f>DATE(2026,1,1)-K4767</f>
        <v/>
      </c>
      <c r="P4767">
        <f>IF(G4767&gt;=2,"Repeat","One-time")</f>
        <v/>
      </c>
    </row>
    <row r="4768">
      <c r="A4768" t="inlineStr">
        <is>
          <t>C04179</t>
        </is>
      </c>
      <c r="B4768" t="inlineStr">
        <is>
          <t>Karan Bose</t>
        </is>
      </c>
      <c r="C4768" t="inlineStr">
        <is>
          <t>East</t>
        </is>
      </c>
      <c r="D4768" t="inlineStr">
        <is>
          <t>Guwahati</t>
        </is>
      </c>
      <c r="E4768" t="inlineStr">
        <is>
          <t>No</t>
        </is>
      </c>
      <c r="F4768" t="inlineStr">
        <is>
          <t>Loyal</t>
        </is>
      </c>
      <c r="G4768" t="n">
        <v>3</v>
      </c>
      <c r="H4768" s="24" t="n">
        <v>17704.83</v>
      </c>
      <c r="I4768" s="24" t="n">
        <v>3908.47</v>
      </c>
      <c r="J4768" s="25" t="n">
        <v>45385</v>
      </c>
      <c r="K4768" s="25" t="n">
        <v>45891</v>
      </c>
      <c r="L4768" t="n">
        <v>3</v>
      </c>
      <c r="M4768" t="n">
        <v>3</v>
      </c>
      <c r="N4768" t="n">
        <v>3</v>
      </c>
      <c r="O4768">
        <f>DATE(2026,1,1)-K4768</f>
        <v/>
      </c>
      <c r="P4768">
        <f>IF(G4768&gt;=2,"Repeat","One-time")</f>
        <v/>
      </c>
    </row>
    <row r="4769">
      <c r="A4769" t="inlineStr">
        <is>
          <t>C07509</t>
        </is>
      </c>
      <c r="B4769" t="inlineStr">
        <is>
          <t>Farhan Chopra</t>
        </is>
      </c>
      <c r="C4769" t="inlineStr">
        <is>
          <t>South</t>
        </is>
      </c>
      <c r="D4769" t="inlineStr">
        <is>
          <t>Bengaluru</t>
        </is>
      </c>
      <c r="E4769" t="inlineStr">
        <is>
          <t>No</t>
        </is>
      </c>
      <c r="F4769" t="inlineStr">
        <is>
          <t>New</t>
        </is>
      </c>
      <c r="G4769" t="n">
        <v>1</v>
      </c>
      <c r="H4769" s="24" t="n">
        <v>17702.82</v>
      </c>
      <c r="I4769" s="24" t="n">
        <v>6484.87</v>
      </c>
      <c r="J4769" s="25" t="n">
        <v>45984</v>
      </c>
      <c r="K4769" s="25" t="n">
        <v>45984</v>
      </c>
      <c r="L4769" t="n">
        <v>4</v>
      </c>
      <c r="M4769" t="n">
        <v>1</v>
      </c>
      <c r="N4769" t="n">
        <v>3</v>
      </c>
      <c r="O4769">
        <f>DATE(2026,1,1)-K4769</f>
        <v/>
      </c>
      <c r="P4769">
        <f>IF(G4769&gt;=2,"Repeat","One-time")</f>
        <v/>
      </c>
    </row>
    <row r="4770">
      <c r="A4770" t="inlineStr">
        <is>
          <t>C02701</t>
        </is>
      </c>
      <c r="B4770" t="inlineStr">
        <is>
          <t>Zoya Yadav</t>
        </is>
      </c>
      <c r="C4770" t="inlineStr">
        <is>
          <t>East</t>
        </is>
      </c>
      <c r="D4770" t="inlineStr">
        <is>
          <t>Kolkata</t>
        </is>
      </c>
      <c r="E4770" t="inlineStr">
        <is>
          <t>Yes</t>
        </is>
      </c>
      <c r="F4770" t="inlineStr">
        <is>
          <t>Loyal</t>
        </is>
      </c>
      <c r="G4770" t="n">
        <v>5</v>
      </c>
      <c r="H4770" s="24" t="n">
        <v>17696.14</v>
      </c>
      <c r="I4770" s="24" t="n">
        <v>5908.96</v>
      </c>
      <c r="J4770" s="25" t="n">
        <v>45251</v>
      </c>
      <c r="K4770" s="25" t="n">
        <v>45981</v>
      </c>
      <c r="L4770" t="n">
        <v>4</v>
      </c>
      <c r="M4770" t="n">
        <v>4</v>
      </c>
      <c r="N4770" t="n">
        <v>3</v>
      </c>
      <c r="O4770">
        <f>DATE(2026,1,1)-K4770</f>
        <v/>
      </c>
      <c r="P4770">
        <f>IF(G4770&gt;=2,"Repeat","One-time")</f>
        <v/>
      </c>
    </row>
    <row r="4771">
      <c r="A4771" t="inlineStr">
        <is>
          <t>C08296</t>
        </is>
      </c>
      <c r="B4771" t="inlineStr">
        <is>
          <t>Neha Mishra</t>
        </is>
      </c>
      <c r="C4771" t="inlineStr">
        <is>
          <t>North</t>
        </is>
      </c>
      <c r="D4771" t="inlineStr">
        <is>
          <t>Delhi</t>
        </is>
      </c>
      <c r="E4771" t="inlineStr">
        <is>
          <t>Yes</t>
        </is>
      </c>
      <c r="F4771" t="inlineStr">
        <is>
          <t>New</t>
        </is>
      </c>
      <c r="G4771" t="n">
        <v>2</v>
      </c>
      <c r="H4771" s="24" t="n">
        <v>17680.91</v>
      </c>
      <c r="I4771" s="24" t="n">
        <v>-1332.49</v>
      </c>
      <c r="J4771" s="25" t="n">
        <v>45936</v>
      </c>
      <c r="K4771" s="25" t="n">
        <v>45977</v>
      </c>
      <c r="L4771" t="n">
        <v>4</v>
      </c>
      <c r="M4771" t="n">
        <v>2</v>
      </c>
      <c r="N4771" t="n">
        <v>3</v>
      </c>
      <c r="O4771">
        <f>DATE(2026,1,1)-K4771</f>
        <v/>
      </c>
      <c r="P4771">
        <f>IF(G4771&gt;=2,"Repeat","One-time")</f>
        <v/>
      </c>
    </row>
    <row r="4772">
      <c r="A4772" t="inlineStr">
        <is>
          <t>C09657</t>
        </is>
      </c>
      <c r="B4772" t="inlineStr">
        <is>
          <t>Ritu Iyer</t>
        </is>
      </c>
      <c r="C4772" t="inlineStr">
        <is>
          <t>North</t>
        </is>
      </c>
      <c r="D4772" t="inlineStr">
        <is>
          <t>Lucknow</t>
        </is>
      </c>
      <c r="E4772" t="inlineStr">
        <is>
          <t>Yes</t>
        </is>
      </c>
      <c r="F4772" t="inlineStr">
        <is>
          <t>Loyal</t>
        </is>
      </c>
      <c r="G4772" t="n">
        <v>5</v>
      </c>
      <c r="H4772" s="24" t="n">
        <v>17678.22</v>
      </c>
      <c r="I4772" s="24" t="n">
        <v>4438.92</v>
      </c>
      <c r="J4772" s="25" t="n">
        <v>45876</v>
      </c>
      <c r="K4772" s="25" t="n">
        <v>45989</v>
      </c>
      <c r="L4772" t="n">
        <v>5</v>
      </c>
      <c r="M4772" t="n">
        <v>4</v>
      </c>
      <c r="N4772" t="n">
        <v>3</v>
      </c>
      <c r="O4772">
        <f>DATE(2026,1,1)-K4772</f>
        <v/>
      </c>
      <c r="P4772">
        <f>IF(G4772&gt;=2,"Repeat","One-time")</f>
        <v/>
      </c>
    </row>
    <row r="4773">
      <c r="A4773" t="inlineStr">
        <is>
          <t>C08055</t>
        </is>
      </c>
      <c r="B4773" t="inlineStr">
        <is>
          <t>Sanjay Gupta</t>
        </is>
      </c>
      <c r="C4773" t="inlineStr">
        <is>
          <t>South</t>
        </is>
      </c>
      <c r="D4773" t="inlineStr">
        <is>
          <t>Bengaluru</t>
        </is>
      </c>
      <c r="E4773" t="inlineStr">
        <is>
          <t>No</t>
        </is>
      </c>
      <c r="F4773" t="inlineStr">
        <is>
          <t>Occasional</t>
        </is>
      </c>
      <c r="G4773" t="n">
        <v>2</v>
      </c>
      <c r="H4773" s="24" t="n">
        <v>17649.82</v>
      </c>
      <c r="I4773" s="24" t="n">
        <v>6732.99</v>
      </c>
      <c r="J4773" s="25" t="n">
        <v>45713</v>
      </c>
      <c r="K4773" s="25" t="n">
        <v>45781</v>
      </c>
      <c r="L4773" t="n">
        <v>3</v>
      </c>
      <c r="M4773" t="n">
        <v>2</v>
      </c>
      <c r="N4773" t="n">
        <v>3</v>
      </c>
      <c r="O4773">
        <f>DATE(2026,1,1)-K4773</f>
        <v/>
      </c>
      <c r="P4773">
        <f>IF(G4773&gt;=2,"Repeat","One-time")</f>
        <v/>
      </c>
    </row>
    <row r="4774">
      <c r="A4774" t="inlineStr">
        <is>
          <t>C08490</t>
        </is>
      </c>
      <c r="B4774" t="inlineStr">
        <is>
          <t>Lakshmi Singh</t>
        </is>
      </c>
      <c r="C4774" t="inlineStr">
        <is>
          <t>South</t>
        </is>
      </c>
      <c r="D4774" t="inlineStr">
        <is>
          <t>Chennai</t>
        </is>
      </c>
      <c r="E4774" t="inlineStr">
        <is>
          <t>No</t>
        </is>
      </c>
      <c r="F4774" t="inlineStr">
        <is>
          <t>Loyal</t>
        </is>
      </c>
      <c r="G4774" t="n">
        <v>3</v>
      </c>
      <c r="H4774" s="24" t="n">
        <v>17643.65</v>
      </c>
      <c r="I4774" s="24" t="n">
        <v>3471.64</v>
      </c>
      <c r="J4774" s="25" t="n">
        <v>45798</v>
      </c>
      <c r="K4774" s="25" t="n">
        <v>45985</v>
      </c>
      <c r="L4774" t="n">
        <v>4</v>
      </c>
      <c r="M4774" t="n">
        <v>3</v>
      </c>
      <c r="N4774" t="n">
        <v>3</v>
      </c>
      <c r="O4774">
        <f>DATE(2026,1,1)-K4774</f>
        <v/>
      </c>
      <c r="P4774">
        <f>IF(G4774&gt;=2,"Repeat","One-time")</f>
        <v/>
      </c>
    </row>
    <row r="4775">
      <c r="A4775" t="inlineStr">
        <is>
          <t>C00715</t>
        </is>
      </c>
      <c r="B4775" t="inlineStr">
        <is>
          <t>Rahul Reddy</t>
        </is>
      </c>
      <c r="C4775" t="inlineStr">
        <is>
          <t>North</t>
        </is>
      </c>
      <c r="D4775" t="inlineStr">
        <is>
          <t>Gurugram</t>
        </is>
      </c>
      <c r="E4775" t="inlineStr">
        <is>
          <t>No</t>
        </is>
      </c>
      <c r="F4775" t="inlineStr">
        <is>
          <t>Loyal</t>
        </is>
      </c>
      <c r="G4775" t="n">
        <v>3</v>
      </c>
      <c r="H4775" s="24" t="n">
        <v>17629.14</v>
      </c>
      <c r="I4775" s="24" t="n">
        <v>4830.75</v>
      </c>
      <c r="J4775" s="25" t="n">
        <v>44928</v>
      </c>
      <c r="K4775" s="25" t="n">
        <v>45782</v>
      </c>
      <c r="L4775" t="n">
        <v>3</v>
      </c>
      <c r="M4775" t="n">
        <v>3</v>
      </c>
      <c r="N4775" t="n">
        <v>3</v>
      </c>
      <c r="O4775">
        <f>DATE(2026,1,1)-K4775</f>
        <v/>
      </c>
      <c r="P4775">
        <f>IF(G4775&gt;=2,"Repeat","One-time")</f>
        <v/>
      </c>
    </row>
    <row r="4776">
      <c r="A4776" t="inlineStr">
        <is>
          <t>C05318</t>
        </is>
      </c>
      <c r="B4776" t="inlineStr">
        <is>
          <t>Swati Khan</t>
        </is>
      </c>
      <c r="C4776" t="inlineStr">
        <is>
          <t>North</t>
        </is>
      </c>
      <c r="D4776" t="inlineStr">
        <is>
          <t>Chandigarh</t>
        </is>
      </c>
      <c r="E4776" t="inlineStr">
        <is>
          <t>No</t>
        </is>
      </c>
      <c r="F4776" t="inlineStr">
        <is>
          <t>New</t>
        </is>
      </c>
      <c r="G4776" t="n">
        <v>1</v>
      </c>
      <c r="H4776" s="24" t="n">
        <v>17627.48</v>
      </c>
      <c r="I4776" s="24" t="n">
        <v>5236.22</v>
      </c>
      <c r="J4776" s="25" t="n">
        <v>46010</v>
      </c>
      <c r="K4776" s="25" t="n">
        <v>46010</v>
      </c>
      <c r="L4776" t="n">
        <v>5</v>
      </c>
      <c r="M4776" t="n">
        <v>1</v>
      </c>
      <c r="N4776" t="n">
        <v>3</v>
      </c>
      <c r="O4776">
        <f>DATE(2026,1,1)-K4776</f>
        <v/>
      </c>
      <c r="P4776">
        <f>IF(G4776&gt;=2,"Repeat","One-time")</f>
        <v/>
      </c>
    </row>
    <row r="4777">
      <c r="A4777" t="inlineStr">
        <is>
          <t>C05473</t>
        </is>
      </c>
      <c r="B4777" t="inlineStr">
        <is>
          <t>Vivaan Fernandes</t>
        </is>
      </c>
      <c r="C4777" t="inlineStr">
        <is>
          <t>South</t>
        </is>
      </c>
      <c r="D4777" t="inlineStr">
        <is>
          <t>Coimbatore</t>
        </is>
      </c>
      <c r="E4777" t="inlineStr">
        <is>
          <t>No</t>
        </is>
      </c>
      <c r="F4777" t="inlineStr">
        <is>
          <t>Occasional</t>
        </is>
      </c>
      <c r="G4777" t="n">
        <v>2</v>
      </c>
      <c r="H4777" s="24" t="n">
        <v>17625.97</v>
      </c>
      <c r="I4777" s="24" t="n">
        <v>2743.65</v>
      </c>
      <c r="J4777" s="25" t="n">
        <v>45577</v>
      </c>
      <c r="K4777" s="25" t="n">
        <v>45716</v>
      </c>
      <c r="L4777" t="n">
        <v>2</v>
      </c>
      <c r="M4777" t="n">
        <v>2</v>
      </c>
      <c r="N4777" t="n">
        <v>3</v>
      </c>
      <c r="O4777">
        <f>DATE(2026,1,1)-K4777</f>
        <v/>
      </c>
      <c r="P4777">
        <f>IF(G4777&gt;=2,"Repeat","One-time")</f>
        <v/>
      </c>
    </row>
    <row r="4778">
      <c r="A4778" t="inlineStr">
        <is>
          <t>C04065</t>
        </is>
      </c>
      <c r="B4778" t="inlineStr">
        <is>
          <t>Rohan Fernandes</t>
        </is>
      </c>
      <c r="C4778" t="inlineStr">
        <is>
          <t>East</t>
        </is>
      </c>
      <c r="D4778" t="inlineStr">
        <is>
          <t>Kolkata</t>
        </is>
      </c>
      <c r="E4778" t="inlineStr">
        <is>
          <t>No</t>
        </is>
      </c>
      <c r="F4778" t="inlineStr">
        <is>
          <t>Occasional</t>
        </is>
      </c>
      <c r="G4778" t="n">
        <v>2</v>
      </c>
      <c r="H4778" s="24" t="n">
        <v>17620.07</v>
      </c>
      <c r="I4778" s="24" t="n">
        <v>3437.07</v>
      </c>
      <c r="J4778" s="25" t="n">
        <v>45694</v>
      </c>
      <c r="K4778" s="25" t="n">
        <v>45753</v>
      </c>
      <c r="L4778" t="n">
        <v>3</v>
      </c>
      <c r="M4778" t="n">
        <v>2</v>
      </c>
      <c r="N4778" t="n">
        <v>3</v>
      </c>
      <c r="O4778">
        <f>DATE(2026,1,1)-K4778</f>
        <v/>
      </c>
      <c r="P4778">
        <f>IF(G4778&gt;=2,"Repeat","One-time")</f>
        <v/>
      </c>
    </row>
    <row r="4779">
      <c r="A4779" t="inlineStr">
        <is>
          <t>C06420</t>
        </is>
      </c>
      <c r="B4779" t="inlineStr">
        <is>
          <t>Rahul Yadav</t>
        </is>
      </c>
      <c r="C4779" t="inlineStr">
        <is>
          <t>West</t>
        </is>
      </c>
      <c r="D4779" t="inlineStr">
        <is>
          <t>Mumbai</t>
        </is>
      </c>
      <c r="E4779" t="inlineStr">
        <is>
          <t>No</t>
        </is>
      </c>
      <c r="F4779" t="inlineStr">
        <is>
          <t>Occasional</t>
        </is>
      </c>
      <c r="G4779" t="n">
        <v>2</v>
      </c>
      <c r="H4779" s="24" t="n">
        <v>17605.63</v>
      </c>
      <c r="I4779" s="24" t="n">
        <v>2986.75</v>
      </c>
      <c r="J4779" s="25" t="n">
        <v>45727</v>
      </c>
      <c r="K4779" s="25" t="n">
        <v>45735</v>
      </c>
      <c r="L4779" t="n">
        <v>2</v>
      </c>
      <c r="M4779" t="n">
        <v>2</v>
      </c>
      <c r="N4779" t="n">
        <v>3</v>
      </c>
      <c r="O4779">
        <f>DATE(2026,1,1)-K4779</f>
        <v/>
      </c>
      <c r="P4779">
        <f>IF(G4779&gt;=2,"Repeat","One-time")</f>
        <v/>
      </c>
    </row>
    <row r="4780">
      <c r="A4780" t="inlineStr">
        <is>
          <t>C05513</t>
        </is>
      </c>
      <c r="B4780" t="inlineStr">
        <is>
          <t>Isha Sharma</t>
        </is>
      </c>
      <c r="C4780" t="inlineStr">
        <is>
          <t>North</t>
        </is>
      </c>
      <c r="D4780" t="inlineStr">
        <is>
          <t>Delhi</t>
        </is>
      </c>
      <c r="E4780" t="inlineStr">
        <is>
          <t>Yes</t>
        </is>
      </c>
      <c r="F4780" t="inlineStr">
        <is>
          <t>Occasional</t>
        </is>
      </c>
      <c r="G4780" t="n">
        <v>2</v>
      </c>
      <c r="H4780" s="24" t="n">
        <v>17602.15</v>
      </c>
      <c r="I4780" s="24" t="n">
        <v>2276.83</v>
      </c>
      <c r="J4780" s="25" t="n">
        <v>45631</v>
      </c>
      <c r="K4780" s="25" t="n">
        <v>45921</v>
      </c>
      <c r="L4780" t="n">
        <v>3</v>
      </c>
      <c r="M4780" t="n">
        <v>2</v>
      </c>
      <c r="N4780" t="n">
        <v>3</v>
      </c>
      <c r="O4780">
        <f>DATE(2026,1,1)-K4780</f>
        <v/>
      </c>
      <c r="P4780">
        <f>IF(G4780&gt;=2,"Repeat","One-time")</f>
        <v/>
      </c>
    </row>
    <row r="4781">
      <c r="A4781" t="inlineStr">
        <is>
          <t>C03190</t>
        </is>
      </c>
      <c r="B4781" t="inlineStr">
        <is>
          <t>Riya Khan</t>
        </is>
      </c>
      <c r="C4781" t="inlineStr">
        <is>
          <t>West</t>
        </is>
      </c>
      <c r="D4781" t="inlineStr">
        <is>
          <t>Mumbai</t>
        </is>
      </c>
      <c r="E4781" t="inlineStr">
        <is>
          <t>No</t>
        </is>
      </c>
      <c r="F4781" t="inlineStr">
        <is>
          <t>Occasional</t>
        </is>
      </c>
      <c r="G4781" t="n">
        <v>2</v>
      </c>
      <c r="H4781" s="24" t="n">
        <v>17580.73</v>
      </c>
      <c r="I4781" s="24" t="n">
        <v>1908.8</v>
      </c>
      <c r="J4781" s="25" t="n">
        <v>45598</v>
      </c>
      <c r="K4781" s="25" t="n">
        <v>45646</v>
      </c>
      <c r="L4781" t="n">
        <v>2</v>
      </c>
      <c r="M4781" t="n">
        <v>2</v>
      </c>
      <c r="N4781" t="n">
        <v>3</v>
      </c>
      <c r="O4781">
        <f>DATE(2026,1,1)-K4781</f>
        <v/>
      </c>
      <c r="P4781">
        <f>IF(G4781&gt;=2,"Repeat","One-time")</f>
        <v/>
      </c>
    </row>
    <row r="4782">
      <c r="A4782" t="inlineStr">
        <is>
          <t>C00095</t>
        </is>
      </c>
      <c r="B4782" t="inlineStr">
        <is>
          <t>Nikhil Verma</t>
        </is>
      </c>
      <c r="C4782" t="inlineStr">
        <is>
          <t>South</t>
        </is>
      </c>
      <c r="D4782" t="inlineStr">
        <is>
          <t>Bengaluru</t>
        </is>
      </c>
      <c r="E4782" t="inlineStr">
        <is>
          <t>No</t>
        </is>
      </c>
      <c r="F4782" t="inlineStr">
        <is>
          <t>At Risk</t>
        </is>
      </c>
      <c r="G4782" t="n">
        <v>3</v>
      </c>
      <c r="H4782" s="24" t="n">
        <v>17573.95</v>
      </c>
      <c r="I4782" s="24" t="n">
        <v>4394.14</v>
      </c>
      <c r="J4782" s="25" t="n">
        <v>45042</v>
      </c>
      <c r="K4782" s="25" t="n">
        <v>45135</v>
      </c>
      <c r="L4782" t="n">
        <v>1</v>
      </c>
      <c r="M4782" t="n">
        <v>3</v>
      </c>
      <c r="N4782" t="n">
        <v>3</v>
      </c>
      <c r="O4782">
        <f>DATE(2026,1,1)-K4782</f>
        <v/>
      </c>
      <c r="P4782">
        <f>IF(G4782&gt;=2,"Repeat","One-time")</f>
        <v/>
      </c>
    </row>
    <row r="4783">
      <c r="A4783" t="inlineStr">
        <is>
          <t>C02970</t>
        </is>
      </c>
      <c r="B4783" t="inlineStr">
        <is>
          <t>Rohan Das</t>
        </is>
      </c>
      <c r="C4783" t="inlineStr">
        <is>
          <t>North</t>
        </is>
      </c>
      <c r="D4783" t="inlineStr">
        <is>
          <t>Delhi</t>
        </is>
      </c>
      <c r="E4783" t="inlineStr">
        <is>
          <t>Yes</t>
        </is>
      </c>
      <c r="F4783" t="inlineStr">
        <is>
          <t>At Risk</t>
        </is>
      </c>
      <c r="G4783" t="n">
        <v>4</v>
      </c>
      <c r="H4783" s="24" t="n">
        <v>17555.42</v>
      </c>
      <c r="I4783" s="24" t="n">
        <v>6017.71</v>
      </c>
      <c r="J4783" s="25" t="n">
        <v>45205</v>
      </c>
      <c r="K4783" s="25" t="n">
        <v>45488</v>
      </c>
      <c r="L4783" t="n">
        <v>1</v>
      </c>
      <c r="M4783" t="n">
        <v>3</v>
      </c>
      <c r="N4783" t="n">
        <v>3</v>
      </c>
      <c r="O4783">
        <f>DATE(2026,1,1)-K4783</f>
        <v/>
      </c>
      <c r="P4783">
        <f>IF(G4783&gt;=2,"Repeat","One-time")</f>
        <v/>
      </c>
    </row>
    <row r="4784">
      <c r="A4784" t="inlineStr">
        <is>
          <t>C06687</t>
        </is>
      </c>
      <c r="B4784" t="inlineStr">
        <is>
          <t>Ritu Shah</t>
        </is>
      </c>
      <c r="C4784" t="inlineStr">
        <is>
          <t>North</t>
        </is>
      </c>
      <c r="D4784" t="inlineStr">
        <is>
          <t>Lucknow</t>
        </is>
      </c>
      <c r="E4784" t="inlineStr">
        <is>
          <t>Yes</t>
        </is>
      </c>
      <c r="F4784" t="inlineStr">
        <is>
          <t>At Risk</t>
        </is>
      </c>
      <c r="G4784" t="n">
        <v>5</v>
      </c>
      <c r="H4784" s="24" t="n">
        <v>17545.32</v>
      </c>
      <c r="I4784" s="24" t="n">
        <v>4488.2</v>
      </c>
      <c r="J4784" s="25" t="n">
        <v>45594</v>
      </c>
      <c r="K4784" s="25" t="n">
        <v>45718</v>
      </c>
      <c r="L4784" t="n">
        <v>2</v>
      </c>
      <c r="M4784" t="n">
        <v>4</v>
      </c>
      <c r="N4784" t="n">
        <v>3</v>
      </c>
      <c r="O4784">
        <f>DATE(2026,1,1)-K4784</f>
        <v/>
      </c>
      <c r="P4784">
        <f>IF(G4784&gt;=2,"Repeat","One-time")</f>
        <v/>
      </c>
    </row>
    <row r="4785">
      <c r="A4785" t="inlineStr">
        <is>
          <t>C00114</t>
        </is>
      </c>
      <c r="B4785" t="inlineStr">
        <is>
          <t>Abhishek Mishra</t>
        </is>
      </c>
      <c r="C4785" t="inlineStr">
        <is>
          <t>East</t>
        </is>
      </c>
      <c r="D4785" t="inlineStr">
        <is>
          <t>Patna</t>
        </is>
      </c>
      <c r="E4785" t="inlineStr">
        <is>
          <t>No</t>
        </is>
      </c>
      <c r="F4785" t="inlineStr">
        <is>
          <t>Hibernating</t>
        </is>
      </c>
      <c r="G4785" t="n">
        <v>1</v>
      </c>
      <c r="H4785" s="24" t="n">
        <v>17533.4</v>
      </c>
      <c r="I4785" s="24" t="n">
        <v>2701.6</v>
      </c>
      <c r="J4785" s="25" t="n">
        <v>44941</v>
      </c>
      <c r="K4785" s="25" t="n">
        <v>44941</v>
      </c>
      <c r="L4785" t="n">
        <v>1</v>
      </c>
      <c r="M4785" t="n">
        <v>1</v>
      </c>
      <c r="N4785" t="n">
        <v>3</v>
      </c>
      <c r="O4785">
        <f>DATE(2026,1,1)-K4785</f>
        <v/>
      </c>
      <c r="P4785">
        <f>IF(G4785&gt;=2,"Repeat","One-time")</f>
        <v/>
      </c>
    </row>
    <row r="4786">
      <c r="A4786" t="inlineStr">
        <is>
          <t>C03807</t>
        </is>
      </c>
      <c r="B4786" t="inlineStr">
        <is>
          <t>Sanjay Menon</t>
        </is>
      </c>
      <c r="C4786" t="inlineStr">
        <is>
          <t>North</t>
        </is>
      </c>
      <c r="D4786" t="inlineStr">
        <is>
          <t>Gurugram</t>
        </is>
      </c>
      <c r="E4786" t="inlineStr">
        <is>
          <t>No</t>
        </is>
      </c>
      <c r="F4786" t="inlineStr">
        <is>
          <t>Occasional</t>
        </is>
      </c>
      <c r="G4786" t="n">
        <v>1</v>
      </c>
      <c r="H4786" s="24" t="n">
        <v>17527.44</v>
      </c>
      <c r="I4786" s="24" t="n">
        <v>2504.84</v>
      </c>
      <c r="J4786" s="25" t="n">
        <v>45862</v>
      </c>
      <c r="K4786" s="25" t="n">
        <v>45862</v>
      </c>
      <c r="L4786" t="n">
        <v>3</v>
      </c>
      <c r="M4786" t="n">
        <v>1</v>
      </c>
      <c r="N4786" t="n">
        <v>3</v>
      </c>
      <c r="O4786">
        <f>DATE(2026,1,1)-K4786</f>
        <v/>
      </c>
      <c r="P4786">
        <f>IF(G4786&gt;=2,"Repeat","One-time")</f>
        <v/>
      </c>
    </row>
    <row r="4787">
      <c r="A4787" t="inlineStr">
        <is>
          <t>C10415</t>
        </is>
      </c>
      <c r="B4787" t="inlineStr">
        <is>
          <t>Vikram Agarwal</t>
        </is>
      </c>
      <c r="C4787" t="inlineStr">
        <is>
          <t>Central</t>
        </is>
      </c>
      <c r="D4787" t="inlineStr">
        <is>
          <t>Indore</t>
        </is>
      </c>
      <c r="E4787" t="inlineStr">
        <is>
          <t>No</t>
        </is>
      </c>
      <c r="F4787" t="inlineStr">
        <is>
          <t>New</t>
        </is>
      </c>
      <c r="G4787" t="n">
        <v>1</v>
      </c>
      <c r="H4787" s="24" t="n">
        <v>17509.75</v>
      </c>
      <c r="I4787" s="24" t="n">
        <v>1200.48</v>
      </c>
      <c r="J4787" s="25" t="n">
        <v>45951</v>
      </c>
      <c r="K4787" s="25" t="n">
        <v>45951</v>
      </c>
      <c r="L4787" t="n">
        <v>4</v>
      </c>
      <c r="M4787" t="n">
        <v>2</v>
      </c>
      <c r="N4787" t="n">
        <v>3</v>
      </c>
      <c r="O4787">
        <f>DATE(2026,1,1)-K4787</f>
        <v/>
      </c>
      <c r="P4787">
        <f>IF(G4787&gt;=2,"Repeat","One-time")</f>
        <v/>
      </c>
    </row>
    <row r="4788">
      <c r="A4788" t="inlineStr">
        <is>
          <t>C04763</t>
        </is>
      </c>
      <c r="B4788" t="inlineStr">
        <is>
          <t>Rohan Rao</t>
        </is>
      </c>
      <c r="C4788" t="inlineStr">
        <is>
          <t>East</t>
        </is>
      </c>
      <c r="D4788" t="inlineStr">
        <is>
          <t>Jamshedpur</t>
        </is>
      </c>
      <c r="E4788" t="inlineStr">
        <is>
          <t>No</t>
        </is>
      </c>
      <c r="F4788" t="inlineStr">
        <is>
          <t>Loyal</t>
        </is>
      </c>
      <c r="G4788" t="n">
        <v>6</v>
      </c>
      <c r="H4788" s="24" t="n">
        <v>17499.87</v>
      </c>
      <c r="I4788" s="24" t="n">
        <v>4522.15</v>
      </c>
      <c r="J4788" s="25" t="n">
        <v>45427</v>
      </c>
      <c r="K4788" s="25" t="n">
        <v>46008</v>
      </c>
      <c r="L4788" t="n">
        <v>5</v>
      </c>
      <c r="M4788" t="n">
        <v>4</v>
      </c>
      <c r="N4788" t="n">
        <v>3</v>
      </c>
      <c r="O4788">
        <f>DATE(2026,1,1)-K4788</f>
        <v/>
      </c>
      <c r="P4788">
        <f>IF(G4788&gt;=2,"Repeat","One-time")</f>
        <v/>
      </c>
    </row>
    <row r="4789">
      <c r="A4789" t="inlineStr">
        <is>
          <t>C05612</t>
        </is>
      </c>
      <c r="B4789" t="inlineStr">
        <is>
          <t>Joseph Das</t>
        </is>
      </c>
      <c r="C4789" t="inlineStr">
        <is>
          <t>North</t>
        </is>
      </c>
      <c r="D4789" t="inlineStr">
        <is>
          <t>Delhi</t>
        </is>
      </c>
      <c r="E4789" t="inlineStr">
        <is>
          <t>No</t>
        </is>
      </c>
      <c r="F4789" t="inlineStr">
        <is>
          <t>Occasional</t>
        </is>
      </c>
      <c r="G4789" t="n">
        <v>1</v>
      </c>
      <c r="H4789" s="24" t="n">
        <v>17497.06</v>
      </c>
      <c r="I4789" s="24" t="n">
        <v>2735.04</v>
      </c>
      <c r="J4789" s="25" t="n">
        <v>45511</v>
      </c>
      <c r="K4789" s="25" t="n">
        <v>45511</v>
      </c>
      <c r="L4789" t="n">
        <v>2</v>
      </c>
      <c r="M4789" t="n">
        <v>1</v>
      </c>
      <c r="N4789" t="n">
        <v>3</v>
      </c>
      <c r="O4789">
        <f>DATE(2026,1,1)-K4789</f>
        <v/>
      </c>
      <c r="P4789">
        <f>IF(G4789&gt;=2,"Repeat","One-time")</f>
        <v/>
      </c>
    </row>
    <row r="4790">
      <c r="A4790" t="inlineStr">
        <is>
          <t>C03384</t>
        </is>
      </c>
      <c r="B4790" t="inlineStr">
        <is>
          <t>Deepak Pillai</t>
        </is>
      </c>
      <c r="C4790" t="inlineStr">
        <is>
          <t>South</t>
        </is>
      </c>
      <c r="D4790" t="inlineStr">
        <is>
          <t>Bengaluru</t>
        </is>
      </c>
      <c r="E4790" t="inlineStr">
        <is>
          <t>No</t>
        </is>
      </c>
      <c r="F4790" t="inlineStr">
        <is>
          <t>At Risk</t>
        </is>
      </c>
      <c r="G4790" t="n">
        <v>6</v>
      </c>
      <c r="H4790" s="24" t="n">
        <v>17493.83</v>
      </c>
      <c r="I4790" s="24" t="n">
        <v>7726.87</v>
      </c>
      <c r="J4790" s="25" t="n">
        <v>45360</v>
      </c>
      <c r="K4790" s="25" t="n">
        <v>45481</v>
      </c>
      <c r="L4790" t="n">
        <v>1</v>
      </c>
      <c r="M4790" t="n">
        <v>4</v>
      </c>
      <c r="N4790" t="n">
        <v>3</v>
      </c>
      <c r="O4790">
        <f>DATE(2026,1,1)-K4790</f>
        <v/>
      </c>
      <c r="P4790">
        <f>IF(G4790&gt;=2,"Repeat","One-time")</f>
        <v/>
      </c>
    </row>
    <row r="4791">
      <c r="A4791" t="inlineStr">
        <is>
          <t>C06855</t>
        </is>
      </c>
      <c r="B4791" t="inlineStr">
        <is>
          <t>Priya Singh</t>
        </is>
      </c>
      <c r="C4791" t="inlineStr">
        <is>
          <t>North</t>
        </is>
      </c>
      <c r="D4791" t="inlineStr">
        <is>
          <t>Delhi</t>
        </is>
      </c>
      <c r="E4791" t="inlineStr">
        <is>
          <t>Yes</t>
        </is>
      </c>
      <c r="F4791" t="inlineStr">
        <is>
          <t>Loyal</t>
        </is>
      </c>
      <c r="G4791" t="n">
        <v>4</v>
      </c>
      <c r="H4791" s="24" t="n">
        <v>17485.84</v>
      </c>
      <c r="I4791" s="24" t="n">
        <v>1264.36</v>
      </c>
      <c r="J4791" s="25" t="n">
        <v>45642</v>
      </c>
      <c r="K4791" s="25" t="n">
        <v>45961</v>
      </c>
      <c r="L4791" t="n">
        <v>4</v>
      </c>
      <c r="M4791" t="n">
        <v>3</v>
      </c>
      <c r="N4791" t="n">
        <v>3</v>
      </c>
      <c r="O4791">
        <f>DATE(2026,1,1)-K4791</f>
        <v/>
      </c>
      <c r="P4791">
        <f>IF(G4791&gt;=2,"Repeat","One-time")</f>
        <v/>
      </c>
    </row>
    <row r="4792">
      <c r="A4792" t="inlineStr">
        <is>
          <t>C00253</t>
        </is>
      </c>
      <c r="B4792" t="inlineStr">
        <is>
          <t>Gurpreet Menon</t>
        </is>
      </c>
      <c r="C4792" t="inlineStr">
        <is>
          <t>East</t>
        </is>
      </c>
      <c r="D4792" t="inlineStr">
        <is>
          <t>Jamshedpur</t>
        </is>
      </c>
      <c r="E4792" t="inlineStr">
        <is>
          <t>No</t>
        </is>
      </c>
      <c r="F4792" t="inlineStr">
        <is>
          <t>Loyal</t>
        </is>
      </c>
      <c r="G4792" t="n">
        <v>4</v>
      </c>
      <c r="H4792" s="24" t="n">
        <v>17457.64</v>
      </c>
      <c r="I4792" s="24" t="n">
        <v>4102.46</v>
      </c>
      <c r="J4792" s="25" t="n">
        <v>45313</v>
      </c>
      <c r="K4792" s="25" t="n">
        <v>45899</v>
      </c>
      <c r="L4792" t="n">
        <v>3</v>
      </c>
      <c r="M4792" t="n">
        <v>3</v>
      </c>
      <c r="N4792" t="n">
        <v>3</v>
      </c>
      <c r="O4792">
        <f>DATE(2026,1,1)-K4792</f>
        <v/>
      </c>
      <c r="P4792">
        <f>IF(G4792&gt;=2,"Repeat","One-time")</f>
        <v/>
      </c>
    </row>
    <row r="4793">
      <c r="A4793" t="inlineStr">
        <is>
          <t>C05814</t>
        </is>
      </c>
      <c r="B4793" t="inlineStr">
        <is>
          <t>Ayesha Khan</t>
        </is>
      </c>
      <c r="C4793" t="inlineStr">
        <is>
          <t>South</t>
        </is>
      </c>
      <c r="D4793" t="inlineStr">
        <is>
          <t>Hyderabad</t>
        </is>
      </c>
      <c r="E4793" t="inlineStr">
        <is>
          <t>No</t>
        </is>
      </c>
      <c r="F4793" t="inlineStr">
        <is>
          <t>Loyal</t>
        </is>
      </c>
      <c r="G4793" t="n">
        <v>7</v>
      </c>
      <c r="H4793" s="24" t="n">
        <v>17456.7</v>
      </c>
      <c r="I4793" s="24" t="n">
        <v>2259.82</v>
      </c>
      <c r="J4793" s="25" t="n">
        <v>45521</v>
      </c>
      <c r="K4793" s="25" t="n">
        <v>45803</v>
      </c>
      <c r="L4793" t="n">
        <v>3</v>
      </c>
      <c r="M4793" t="n">
        <v>4</v>
      </c>
      <c r="N4793" t="n">
        <v>3</v>
      </c>
      <c r="O4793">
        <f>DATE(2026,1,1)-K4793</f>
        <v/>
      </c>
      <c r="P4793">
        <f>IF(G4793&gt;=2,"Repeat","One-time")</f>
        <v/>
      </c>
    </row>
    <row r="4794">
      <c r="A4794" t="inlineStr">
        <is>
          <t>C01060</t>
        </is>
      </c>
      <c r="B4794" t="inlineStr">
        <is>
          <t>Ayesha Sinha</t>
        </is>
      </c>
      <c r="C4794" t="inlineStr">
        <is>
          <t>North</t>
        </is>
      </c>
      <c r="D4794" t="inlineStr">
        <is>
          <t>Delhi</t>
        </is>
      </c>
      <c r="E4794" t="inlineStr">
        <is>
          <t>No</t>
        </is>
      </c>
      <c r="F4794" t="inlineStr">
        <is>
          <t>At Risk</t>
        </is>
      </c>
      <c r="G4794" t="n">
        <v>6</v>
      </c>
      <c r="H4794" s="24" t="n">
        <v>17452.85</v>
      </c>
      <c r="I4794" s="24" t="n">
        <v>4994.89</v>
      </c>
      <c r="J4794" s="25" t="n">
        <v>44955</v>
      </c>
      <c r="K4794" s="25" t="n">
        <v>45376</v>
      </c>
      <c r="L4794" t="n">
        <v>1</v>
      </c>
      <c r="M4794" t="n">
        <v>4</v>
      </c>
      <c r="N4794" t="n">
        <v>3</v>
      </c>
      <c r="O4794">
        <f>DATE(2026,1,1)-K4794</f>
        <v/>
      </c>
      <c r="P4794">
        <f>IF(G4794&gt;=2,"Repeat","One-time")</f>
        <v/>
      </c>
    </row>
    <row r="4795">
      <c r="A4795" t="inlineStr">
        <is>
          <t>C04203</t>
        </is>
      </c>
      <c r="B4795" t="inlineStr">
        <is>
          <t>Rohan Agarwal</t>
        </is>
      </c>
      <c r="C4795" t="inlineStr">
        <is>
          <t>South</t>
        </is>
      </c>
      <c r="D4795" t="inlineStr">
        <is>
          <t>Kochi</t>
        </is>
      </c>
      <c r="E4795" t="inlineStr">
        <is>
          <t>No</t>
        </is>
      </c>
      <c r="F4795" t="inlineStr">
        <is>
          <t>Occasional</t>
        </is>
      </c>
      <c r="G4795" t="n">
        <v>2</v>
      </c>
      <c r="H4795" s="24" t="n">
        <v>17451.26</v>
      </c>
      <c r="I4795" s="24" t="n">
        <v>2834.31</v>
      </c>
      <c r="J4795" s="25" t="n">
        <v>45511</v>
      </c>
      <c r="K4795" s="25" t="n">
        <v>45688</v>
      </c>
      <c r="L4795" t="n">
        <v>2</v>
      </c>
      <c r="M4795" t="n">
        <v>2</v>
      </c>
      <c r="N4795" t="n">
        <v>3</v>
      </c>
      <c r="O4795">
        <f>DATE(2026,1,1)-K4795</f>
        <v/>
      </c>
      <c r="P4795">
        <f>IF(G4795&gt;=2,"Repeat","One-time")</f>
        <v/>
      </c>
    </row>
    <row r="4796">
      <c r="A4796" t="inlineStr">
        <is>
          <t>C05162</t>
        </is>
      </c>
      <c r="B4796" t="inlineStr">
        <is>
          <t>Riya Kapoor</t>
        </is>
      </c>
      <c r="C4796" t="inlineStr">
        <is>
          <t>South</t>
        </is>
      </c>
      <c r="D4796" t="inlineStr">
        <is>
          <t>Hyderabad</t>
        </is>
      </c>
      <c r="E4796" t="inlineStr">
        <is>
          <t>No</t>
        </is>
      </c>
      <c r="F4796" t="inlineStr">
        <is>
          <t>Occasional</t>
        </is>
      </c>
      <c r="G4796" t="n">
        <v>1</v>
      </c>
      <c r="H4796" s="24" t="n">
        <v>17434.87</v>
      </c>
      <c r="I4796" s="24" t="n">
        <v>1229.45</v>
      </c>
      <c r="J4796" s="25" t="n">
        <v>45559</v>
      </c>
      <c r="K4796" s="25" t="n">
        <v>45559</v>
      </c>
      <c r="L4796" t="n">
        <v>2</v>
      </c>
      <c r="M4796" t="n">
        <v>1</v>
      </c>
      <c r="N4796" t="n">
        <v>3</v>
      </c>
      <c r="O4796">
        <f>DATE(2026,1,1)-K4796</f>
        <v/>
      </c>
      <c r="P4796">
        <f>IF(G4796&gt;=2,"Repeat","One-time")</f>
        <v/>
      </c>
    </row>
    <row r="4797">
      <c r="A4797" t="inlineStr">
        <is>
          <t>C06754</t>
        </is>
      </c>
      <c r="B4797" t="inlineStr">
        <is>
          <t>Swati Reddy</t>
        </is>
      </c>
      <c r="C4797" t="inlineStr">
        <is>
          <t>East</t>
        </is>
      </c>
      <c r="D4797" t="inlineStr">
        <is>
          <t>Guwahati</t>
        </is>
      </c>
      <c r="E4797" t="inlineStr">
        <is>
          <t>No</t>
        </is>
      </c>
      <c r="F4797" t="inlineStr">
        <is>
          <t>Occasional</t>
        </is>
      </c>
      <c r="G4797" t="n">
        <v>1</v>
      </c>
      <c r="H4797" s="24" t="n">
        <v>17431.39</v>
      </c>
      <c r="I4797" s="24" t="n">
        <v>1053.1</v>
      </c>
      <c r="J4797" s="25" t="n">
        <v>45697</v>
      </c>
      <c r="K4797" s="25" t="n">
        <v>45697</v>
      </c>
      <c r="L4797" t="n">
        <v>2</v>
      </c>
      <c r="M4797" t="n">
        <v>1</v>
      </c>
      <c r="N4797" t="n">
        <v>3</v>
      </c>
      <c r="O4797">
        <f>DATE(2026,1,1)-K4797</f>
        <v/>
      </c>
      <c r="P4797">
        <f>IF(G4797&gt;=2,"Repeat","One-time")</f>
        <v/>
      </c>
    </row>
    <row r="4798">
      <c r="A4798" t="inlineStr">
        <is>
          <t>C03223</t>
        </is>
      </c>
      <c r="B4798" t="inlineStr">
        <is>
          <t>Isha Thakur</t>
        </is>
      </c>
      <c r="C4798" t="inlineStr">
        <is>
          <t>West</t>
        </is>
      </c>
      <c r="D4798" t="inlineStr">
        <is>
          <t>Mumbai</t>
        </is>
      </c>
      <c r="E4798" t="inlineStr">
        <is>
          <t>No</t>
        </is>
      </c>
      <c r="F4798" t="inlineStr">
        <is>
          <t>Hibernating</t>
        </is>
      </c>
      <c r="G4798" t="n">
        <v>2</v>
      </c>
      <c r="H4798" s="24" t="n">
        <v>17407.37</v>
      </c>
      <c r="I4798" s="24" t="n">
        <v>2518.02</v>
      </c>
      <c r="J4798" s="25" t="n">
        <v>45219</v>
      </c>
      <c r="K4798" s="25" t="n">
        <v>45345</v>
      </c>
      <c r="L4798" t="n">
        <v>1</v>
      </c>
      <c r="M4798" t="n">
        <v>2</v>
      </c>
      <c r="N4798" t="n">
        <v>3</v>
      </c>
      <c r="O4798">
        <f>DATE(2026,1,1)-K4798</f>
        <v/>
      </c>
      <c r="P4798">
        <f>IF(G4798&gt;=2,"Repeat","One-time")</f>
        <v/>
      </c>
    </row>
    <row r="4799">
      <c r="A4799" t="inlineStr">
        <is>
          <t>C04039</t>
        </is>
      </c>
      <c r="B4799" t="inlineStr">
        <is>
          <t>Karan Mishra</t>
        </is>
      </c>
      <c r="C4799" t="inlineStr">
        <is>
          <t>North</t>
        </is>
      </c>
      <c r="D4799" t="inlineStr">
        <is>
          <t>Gurugram</t>
        </is>
      </c>
      <c r="E4799" t="inlineStr">
        <is>
          <t>Yes</t>
        </is>
      </c>
      <c r="F4799" t="inlineStr">
        <is>
          <t>Hibernating</t>
        </is>
      </c>
      <c r="G4799" t="n">
        <v>2</v>
      </c>
      <c r="H4799" s="24" t="n">
        <v>17405.64</v>
      </c>
      <c r="I4799" s="24" t="n">
        <v>3716.22</v>
      </c>
      <c r="J4799" s="25" t="n">
        <v>45421</v>
      </c>
      <c r="K4799" s="25" t="n">
        <v>45460</v>
      </c>
      <c r="L4799" t="n">
        <v>1</v>
      </c>
      <c r="M4799" t="n">
        <v>2</v>
      </c>
      <c r="N4799" t="n">
        <v>3</v>
      </c>
      <c r="O4799">
        <f>DATE(2026,1,1)-K4799</f>
        <v/>
      </c>
      <c r="P4799">
        <f>IF(G4799&gt;=2,"Repeat","One-time")</f>
        <v/>
      </c>
    </row>
    <row r="4800">
      <c r="A4800" t="inlineStr">
        <is>
          <t>C02877</t>
        </is>
      </c>
      <c r="B4800" t="inlineStr">
        <is>
          <t>Kavya Rao</t>
        </is>
      </c>
      <c r="C4800" t="inlineStr">
        <is>
          <t>Central</t>
        </is>
      </c>
      <c r="D4800" t="inlineStr">
        <is>
          <t>Raipur</t>
        </is>
      </c>
      <c r="E4800" t="inlineStr">
        <is>
          <t>No</t>
        </is>
      </c>
      <c r="F4800" t="inlineStr">
        <is>
          <t>At Risk</t>
        </is>
      </c>
      <c r="G4800" t="n">
        <v>4</v>
      </c>
      <c r="H4800" s="24" t="n">
        <v>17399.1</v>
      </c>
      <c r="I4800" s="24" t="n">
        <v>2806.46</v>
      </c>
      <c r="J4800" s="25" t="n">
        <v>45206</v>
      </c>
      <c r="K4800" s="25" t="n">
        <v>45437</v>
      </c>
      <c r="L4800" t="n">
        <v>1</v>
      </c>
      <c r="M4800" t="n">
        <v>3</v>
      </c>
      <c r="N4800" t="n">
        <v>3</v>
      </c>
      <c r="O4800">
        <f>DATE(2026,1,1)-K4800</f>
        <v/>
      </c>
      <c r="P4800">
        <f>IF(G4800&gt;=2,"Repeat","One-time")</f>
        <v/>
      </c>
    </row>
    <row r="4801">
      <c r="A4801" t="inlineStr">
        <is>
          <t>C00607</t>
        </is>
      </c>
      <c r="B4801" t="inlineStr">
        <is>
          <t>Ritu Pillai</t>
        </is>
      </c>
      <c r="C4801" t="inlineStr">
        <is>
          <t>North</t>
        </is>
      </c>
      <c r="D4801" t="inlineStr">
        <is>
          <t>Delhi</t>
        </is>
      </c>
      <c r="E4801" t="inlineStr">
        <is>
          <t>No</t>
        </is>
      </c>
      <c r="F4801" t="inlineStr">
        <is>
          <t>Hibernating</t>
        </is>
      </c>
      <c r="G4801" t="n">
        <v>2</v>
      </c>
      <c r="H4801" s="24" t="n">
        <v>17394.3</v>
      </c>
      <c r="I4801" s="24" t="n">
        <v>2118.55</v>
      </c>
      <c r="J4801" s="25" t="n">
        <v>44968</v>
      </c>
      <c r="K4801" s="25" t="n">
        <v>45078</v>
      </c>
      <c r="L4801" t="n">
        <v>1</v>
      </c>
      <c r="M4801" t="n">
        <v>2</v>
      </c>
      <c r="N4801" t="n">
        <v>3</v>
      </c>
      <c r="O4801">
        <f>DATE(2026,1,1)-K4801</f>
        <v/>
      </c>
      <c r="P4801">
        <f>IF(G4801&gt;=2,"Repeat","One-time")</f>
        <v/>
      </c>
    </row>
    <row r="4802">
      <c r="A4802" t="inlineStr">
        <is>
          <t>C00512</t>
        </is>
      </c>
      <c r="B4802" t="inlineStr">
        <is>
          <t>Diya Chopra</t>
        </is>
      </c>
      <c r="C4802" t="inlineStr">
        <is>
          <t>East</t>
        </is>
      </c>
      <c r="D4802" t="inlineStr">
        <is>
          <t>Bhubaneswar</t>
        </is>
      </c>
      <c r="E4802" t="inlineStr">
        <is>
          <t>No</t>
        </is>
      </c>
      <c r="F4802" t="inlineStr">
        <is>
          <t>At Risk</t>
        </is>
      </c>
      <c r="G4802" t="n">
        <v>7</v>
      </c>
      <c r="H4802" s="24" t="n">
        <v>17394</v>
      </c>
      <c r="I4802" s="24" t="n">
        <v>6098.05</v>
      </c>
      <c r="J4802" s="25" t="n">
        <v>44938</v>
      </c>
      <c r="K4802" s="25" t="n">
        <v>45232</v>
      </c>
      <c r="L4802" t="n">
        <v>1</v>
      </c>
      <c r="M4802" t="n">
        <v>4</v>
      </c>
      <c r="N4802" t="n">
        <v>3</v>
      </c>
      <c r="O4802">
        <f>DATE(2026,1,1)-K4802</f>
        <v/>
      </c>
      <c r="P4802">
        <f>IF(G4802&gt;=2,"Repeat","One-time")</f>
        <v/>
      </c>
    </row>
    <row r="4803">
      <c r="A4803" t="inlineStr">
        <is>
          <t>C03865</t>
        </is>
      </c>
      <c r="B4803" t="inlineStr">
        <is>
          <t>Harpreet Kapoor</t>
        </is>
      </c>
      <c r="C4803" t="inlineStr">
        <is>
          <t>South</t>
        </is>
      </c>
      <c r="D4803" t="inlineStr">
        <is>
          <t>Chennai</t>
        </is>
      </c>
      <c r="E4803" t="inlineStr">
        <is>
          <t>No</t>
        </is>
      </c>
      <c r="F4803" t="inlineStr">
        <is>
          <t>Occasional</t>
        </is>
      </c>
      <c r="G4803" t="n">
        <v>1</v>
      </c>
      <c r="H4803" s="24" t="n">
        <v>17390.42</v>
      </c>
      <c r="I4803" s="24" t="n">
        <v>259.26</v>
      </c>
      <c r="J4803" s="25" t="n">
        <v>45568</v>
      </c>
      <c r="K4803" s="25" t="n">
        <v>45568</v>
      </c>
      <c r="L4803" t="n">
        <v>2</v>
      </c>
      <c r="M4803" t="n">
        <v>1</v>
      </c>
      <c r="N4803" t="n">
        <v>3</v>
      </c>
      <c r="O4803">
        <f>DATE(2026,1,1)-K4803</f>
        <v/>
      </c>
      <c r="P4803">
        <f>IF(G4803&gt;=2,"Repeat","One-time")</f>
        <v/>
      </c>
    </row>
    <row r="4804">
      <c r="A4804" t="inlineStr">
        <is>
          <t>C02298</t>
        </is>
      </c>
      <c r="B4804" t="inlineStr">
        <is>
          <t>Riya Pillai</t>
        </is>
      </c>
      <c r="C4804" t="inlineStr">
        <is>
          <t>East</t>
        </is>
      </c>
      <c r="D4804" t="inlineStr">
        <is>
          <t>Kolkata</t>
        </is>
      </c>
      <c r="E4804" t="inlineStr">
        <is>
          <t>No</t>
        </is>
      </c>
      <c r="F4804" t="inlineStr">
        <is>
          <t>Occasional</t>
        </is>
      </c>
      <c r="G4804" t="n">
        <v>2</v>
      </c>
      <c r="H4804" s="24" t="n">
        <v>17389.63</v>
      </c>
      <c r="I4804" s="24" t="n">
        <v>6983.47</v>
      </c>
      <c r="J4804" s="25" t="n">
        <v>45292</v>
      </c>
      <c r="K4804" s="25" t="n">
        <v>45612</v>
      </c>
      <c r="L4804" t="n">
        <v>2</v>
      </c>
      <c r="M4804" t="n">
        <v>2</v>
      </c>
      <c r="N4804" t="n">
        <v>3</v>
      </c>
      <c r="O4804">
        <f>DATE(2026,1,1)-K4804</f>
        <v/>
      </c>
      <c r="P4804">
        <f>IF(G4804&gt;=2,"Repeat","One-time")</f>
        <v/>
      </c>
    </row>
    <row r="4805">
      <c r="A4805" t="inlineStr">
        <is>
          <t>C07533</t>
        </is>
      </c>
      <c r="B4805" t="inlineStr">
        <is>
          <t>Arjun Iyer</t>
        </is>
      </c>
      <c r="C4805" t="inlineStr">
        <is>
          <t>West</t>
        </is>
      </c>
      <c r="D4805" t="inlineStr">
        <is>
          <t>Ahmedabad</t>
        </is>
      </c>
      <c r="E4805" t="inlineStr">
        <is>
          <t>No</t>
        </is>
      </c>
      <c r="F4805" t="inlineStr">
        <is>
          <t>Loyal</t>
        </is>
      </c>
      <c r="G4805" t="n">
        <v>3</v>
      </c>
      <c r="H4805" s="24" t="n">
        <v>17388.13</v>
      </c>
      <c r="I4805" s="24" t="n">
        <v>2897.19</v>
      </c>
      <c r="J4805" s="25" t="n">
        <v>45651</v>
      </c>
      <c r="K4805" s="25" t="n">
        <v>45988</v>
      </c>
      <c r="L4805" t="n">
        <v>5</v>
      </c>
      <c r="M4805" t="n">
        <v>3</v>
      </c>
      <c r="N4805" t="n">
        <v>3</v>
      </c>
      <c r="O4805">
        <f>DATE(2026,1,1)-K4805</f>
        <v/>
      </c>
      <c r="P4805">
        <f>IF(G4805&gt;=2,"Repeat","One-time")</f>
        <v/>
      </c>
    </row>
    <row r="4806">
      <c r="A4806" t="inlineStr">
        <is>
          <t>C02317</t>
        </is>
      </c>
      <c r="B4806" t="inlineStr">
        <is>
          <t>Shreya Das</t>
        </is>
      </c>
      <c r="C4806" t="inlineStr">
        <is>
          <t>West</t>
        </is>
      </c>
      <c r="D4806" t="inlineStr">
        <is>
          <t>Mumbai</t>
        </is>
      </c>
      <c r="E4806" t="inlineStr">
        <is>
          <t>No</t>
        </is>
      </c>
      <c r="F4806" t="inlineStr">
        <is>
          <t>At Risk</t>
        </is>
      </c>
      <c r="G4806" t="n">
        <v>8</v>
      </c>
      <c r="H4806" s="24" t="n">
        <v>17383.75</v>
      </c>
      <c r="I4806" s="24" t="n">
        <v>2990.94</v>
      </c>
      <c r="J4806" s="25" t="n">
        <v>45137</v>
      </c>
      <c r="K4806" s="25" t="n">
        <v>45413</v>
      </c>
      <c r="L4806" t="n">
        <v>1</v>
      </c>
      <c r="M4806" t="n">
        <v>4</v>
      </c>
      <c r="N4806" t="n">
        <v>3</v>
      </c>
      <c r="O4806">
        <f>DATE(2026,1,1)-K4806</f>
        <v/>
      </c>
      <c r="P4806">
        <f>IF(G4806&gt;=2,"Repeat","One-time")</f>
        <v/>
      </c>
    </row>
    <row r="4807">
      <c r="A4807" t="inlineStr">
        <is>
          <t>C04650</t>
        </is>
      </c>
      <c r="B4807" t="inlineStr">
        <is>
          <t>Arjun Rao</t>
        </is>
      </c>
      <c r="C4807" t="inlineStr">
        <is>
          <t>South</t>
        </is>
      </c>
      <c r="D4807" t="inlineStr">
        <is>
          <t>Chennai</t>
        </is>
      </c>
      <c r="E4807" t="inlineStr">
        <is>
          <t>No</t>
        </is>
      </c>
      <c r="F4807" t="inlineStr">
        <is>
          <t>Hibernating</t>
        </is>
      </c>
      <c r="G4807" t="n">
        <v>2</v>
      </c>
      <c r="H4807" s="24" t="n">
        <v>17365.59</v>
      </c>
      <c r="I4807" s="24" t="n">
        <v>2462.05</v>
      </c>
      <c r="J4807" s="25" t="n">
        <v>45379</v>
      </c>
      <c r="K4807" s="25" t="n">
        <v>45381</v>
      </c>
      <c r="L4807" t="n">
        <v>1</v>
      </c>
      <c r="M4807" t="n">
        <v>2</v>
      </c>
      <c r="N4807" t="n">
        <v>3</v>
      </c>
      <c r="O4807">
        <f>DATE(2026,1,1)-K4807</f>
        <v/>
      </c>
      <c r="P4807">
        <f>IF(G4807&gt;=2,"Repeat","One-time")</f>
        <v/>
      </c>
    </row>
    <row r="4808">
      <c r="A4808" t="inlineStr">
        <is>
          <t>C05650</t>
        </is>
      </c>
      <c r="B4808" t="inlineStr">
        <is>
          <t>Manish Prasad</t>
        </is>
      </c>
      <c r="C4808" t="inlineStr">
        <is>
          <t>West</t>
        </is>
      </c>
      <c r="D4808" t="inlineStr">
        <is>
          <t>Pune</t>
        </is>
      </c>
      <c r="E4808" t="inlineStr">
        <is>
          <t>No</t>
        </is>
      </c>
      <c r="F4808" t="inlineStr">
        <is>
          <t>Occasional</t>
        </is>
      </c>
      <c r="G4808" t="n">
        <v>1</v>
      </c>
      <c r="H4808" s="24" t="n">
        <v>17364.51</v>
      </c>
      <c r="I4808" s="24" t="n">
        <v>3592.38</v>
      </c>
      <c r="J4808" s="25" t="n">
        <v>45589</v>
      </c>
      <c r="K4808" s="25" t="n">
        <v>45589</v>
      </c>
      <c r="L4808" t="n">
        <v>2</v>
      </c>
      <c r="M4808" t="n">
        <v>1</v>
      </c>
      <c r="N4808" t="n">
        <v>3</v>
      </c>
      <c r="O4808">
        <f>DATE(2026,1,1)-K4808</f>
        <v/>
      </c>
      <c r="P4808">
        <f>IF(G4808&gt;=2,"Repeat","One-time")</f>
        <v/>
      </c>
    </row>
    <row r="4809">
      <c r="A4809" t="inlineStr">
        <is>
          <t>C04940</t>
        </is>
      </c>
      <c r="B4809" t="inlineStr">
        <is>
          <t>Kavya Das</t>
        </is>
      </c>
      <c r="C4809" t="inlineStr">
        <is>
          <t>East</t>
        </is>
      </c>
      <c r="D4809" t="inlineStr">
        <is>
          <t>Kolkata</t>
        </is>
      </c>
      <c r="E4809" t="inlineStr">
        <is>
          <t>No</t>
        </is>
      </c>
      <c r="F4809" t="inlineStr">
        <is>
          <t>Occasional</t>
        </is>
      </c>
      <c r="G4809" t="n">
        <v>2</v>
      </c>
      <c r="H4809" s="24" t="n">
        <v>17360.66</v>
      </c>
      <c r="I4809" s="24" t="n">
        <v>1936.01</v>
      </c>
      <c r="J4809" s="25" t="n">
        <v>45441</v>
      </c>
      <c r="K4809" s="25" t="n">
        <v>45619</v>
      </c>
      <c r="L4809" t="n">
        <v>2</v>
      </c>
      <c r="M4809" t="n">
        <v>2</v>
      </c>
      <c r="N4809" t="n">
        <v>3</v>
      </c>
      <c r="O4809">
        <f>DATE(2026,1,1)-K4809</f>
        <v/>
      </c>
      <c r="P4809">
        <f>IF(G4809&gt;=2,"Repeat","One-time")</f>
        <v/>
      </c>
    </row>
    <row r="4810">
      <c r="A4810" t="inlineStr">
        <is>
          <t>C07909</t>
        </is>
      </c>
      <c r="B4810" t="inlineStr">
        <is>
          <t>Swati Kapoor</t>
        </is>
      </c>
      <c r="C4810" t="inlineStr">
        <is>
          <t>West</t>
        </is>
      </c>
      <c r="D4810" t="inlineStr">
        <is>
          <t>Surat</t>
        </is>
      </c>
      <c r="E4810" t="inlineStr">
        <is>
          <t>No</t>
        </is>
      </c>
      <c r="F4810" t="inlineStr">
        <is>
          <t>Occasional</t>
        </is>
      </c>
      <c r="G4810" t="n">
        <v>1</v>
      </c>
      <c r="H4810" s="24" t="n">
        <v>17360.28</v>
      </c>
      <c r="I4810" s="24" t="n">
        <v>3486.27</v>
      </c>
      <c r="J4810" s="25" t="n">
        <v>45859</v>
      </c>
      <c r="K4810" s="25" t="n">
        <v>45859</v>
      </c>
      <c r="L4810" t="n">
        <v>3</v>
      </c>
      <c r="M4810" t="n">
        <v>1</v>
      </c>
      <c r="N4810" t="n">
        <v>3</v>
      </c>
      <c r="O4810">
        <f>DATE(2026,1,1)-K4810</f>
        <v/>
      </c>
      <c r="P4810">
        <f>IF(G4810&gt;=2,"Repeat","One-time")</f>
        <v/>
      </c>
    </row>
    <row r="4811">
      <c r="A4811" t="inlineStr">
        <is>
          <t>C10446</t>
        </is>
      </c>
      <c r="B4811" t="inlineStr">
        <is>
          <t>Arjun Khan</t>
        </is>
      </c>
      <c r="C4811" t="inlineStr">
        <is>
          <t>North</t>
        </is>
      </c>
      <c r="D4811" t="inlineStr">
        <is>
          <t>Chandigarh</t>
        </is>
      </c>
      <c r="E4811" t="inlineStr">
        <is>
          <t>Yes</t>
        </is>
      </c>
      <c r="F4811" t="inlineStr">
        <is>
          <t>Loyal</t>
        </is>
      </c>
      <c r="G4811" t="n">
        <v>2</v>
      </c>
      <c r="H4811" s="24" t="n">
        <v>17359.14</v>
      </c>
      <c r="I4811" s="24" t="n">
        <v>566.13</v>
      </c>
      <c r="J4811" s="25" t="n">
        <v>45924</v>
      </c>
      <c r="K4811" s="25" t="n">
        <v>45958</v>
      </c>
      <c r="L4811" t="n">
        <v>4</v>
      </c>
      <c r="M4811" t="n">
        <v>3</v>
      </c>
      <c r="N4811" t="n">
        <v>3</v>
      </c>
      <c r="O4811">
        <f>DATE(2026,1,1)-K4811</f>
        <v/>
      </c>
      <c r="P4811">
        <f>IF(G4811&gt;=2,"Repeat","One-time")</f>
        <v/>
      </c>
    </row>
    <row r="4812">
      <c r="A4812" t="inlineStr">
        <is>
          <t>C05007</t>
        </is>
      </c>
      <c r="B4812" t="inlineStr">
        <is>
          <t>Nikhil Iyer</t>
        </is>
      </c>
      <c r="C4812" t="inlineStr">
        <is>
          <t>South</t>
        </is>
      </c>
      <c r="D4812" t="inlineStr">
        <is>
          <t>Chennai</t>
        </is>
      </c>
      <c r="E4812" t="inlineStr">
        <is>
          <t>No</t>
        </is>
      </c>
      <c r="F4812" t="inlineStr">
        <is>
          <t>Occasional</t>
        </is>
      </c>
      <c r="G4812" t="n">
        <v>2</v>
      </c>
      <c r="H4812" s="24" t="n">
        <v>17358.55</v>
      </c>
      <c r="I4812" s="24" t="n">
        <v>6290.92</v>
      </c>
      <c r="J4812" s="25" t="n">
        <v>45466</v>
      </c>
      <c r="K4812" s="25" t="n">
        <v>45833</v>
      </c>
      <c r="L4812" t="n">
        <v>3</v>
      </c>
      <c r="M4812" t="n">
        <v>2</v>
      </c>
      <c r="N4812" t="n">
        <v>3</v>
      </c>
      <c r="O4812">
        <f>DATE(2026,1,1)-K4812</f>
        <v/>
      </c>
      <c r="P4812">
        <f>IF(G4812&gt;=2,"Repeat","One-time")</f>
        <v/>
      </c>
    </row>
    <row r="4813">
      <c r="A4813" t="inlineStr">
        <is>
          <t>C10009</t>
        </is>
      </c>
      <c r="B4813" t="inlineStr">
        <is>
          <t>Zoya Prasad</t>
        </is>
      </c>
      <c r="C4813" t="inlineStr">
        <is>
          <t>North</t>
        </is>
      </c>
      <c r="D4813" t="inlineStr">
        <is>
          <t>Lucknow</t>
        </is>
      </c>
      <c r="E4813" t="inlineStr">
        <is>
          <t>No</t>
        </is>
      </c>
      <c r="F4813" t="inlineStr">
        <is>
          <t>Loyal</t>
        </is>
      </c>
      <c r="G4813" t="n">
        <v>3</v>
      </c>
      <c r="H4813" s="24" t="n">
        <v>17355.57</v>
      </c>
      <c r="I4813" s="24" t="n">
        <v>5477.38</v>
      </c>
      <c r="J4813" s="25" t="n">
        <v>45895</v>
      </c>
      <c r="K4813" s="25" t="n">
        <v>45953</v>
      </c>
      <c r="L4813" t="n">
        <v>4</v>
      </c>
      <c r="M4813" t="n">
        <v>3</v>
      </c>
      <c r="N4813" t="n">
        <v>3</v>
      </c>
      <c r="O4813">
        <f>DATE(2026,1,1)-K4813</f>
        <v/>
      </c>
      <c r="P4813">
        <f>IF(G4813&gt;=2,"Repeat","One-time")</f>
        <v/>
      </c>
    </row>
    <row r="4814">
      <c r="A4814" t="inlineStr">
        <is>
          <t>C11364</t>
        </is>
      </c>
      <c r="B4814" t="inlineStr">
        <is>
          <t>Deepak Iyer</t>
        </is>
      </c>
      <c r="C4814" t="inlineStr">
        <is>
          <t>South</t>
        </is>
      </c>
      <c r="D4814" t="inlineStr">
        <is>
          <t>Bengaluru</t>
        </is>
      </c>
      <c r="E4814" t="inlineStr">
        <is>
          <t>No</t>
        </is>
      </c>
      <c r="F4814" t="inlineStr">
        <is>
          <t>New</t>
        </is>
      </c>
      <c r="G4814" t="n">
        <v>2</v>
      </c>
      <c r="H4814" s="24" t="n">
        <v>17355.04</v>
      </c>
      <c r="I4814" s="24" t="n">
        <v>1115.31</v>
      </c>
      <c r="J4814" s="25" t="n">
        <v>45978</v>
      </c>
      <c r="K4814" s="25" t="n">
        <v>45997</v>
      </c>
      <c r="L4814" t="n">
        <v>5</v>
      </c>
      <c r="M4814" t="n">
        <v>3</v>
      </c>
      <c r="N4814" t="n">
        <v>3</v>
      </c>
      <c r="O4814">
        <f>DATE(2026,1,1)-K4814</f>
        <v/>
      </c>
      <c r="P4814">
        <f>IF(G4814&gt;=2,"Repeat","One-time")</f>
        <v/>
      </c>
    </row>
    <row r="4815">
      <c r="A4815" t="inlineStr">
        <is>
          <t>C06196</t>
        </is>
      </c>
      <c r="B4815" t="inlineStr">
        <is>
          <t>Maria Agarwal</t>
        </is>
      </c>
      <c r="C4815" t="inlineStr">
        <is>
          <t>West</t>
        </is>
      </c>
      <c r="D4815" t="inlineStr">
        <is>
          <t>Mumbai</t>
        </is>
      </c>
      <c r="E4815" t="inlineStr">
        <is>
          <t>No</t>
        </is>
      </c>
      <c r="F4815" t="inlineStr">
        <is>
          <t>Loyal</t>
        </is>
      </c>
      <c r="G4815" t="n">
        <v>6</v>
      </c>
      <c r="H4815" s="24" t="n">
        <v>17354.71</v>
      </c>
      <c r="I4815" s="24" t="n">
        <v>6233.32</v>
      </c>
      <c r="J4815" s="25" t="n">
        <v>45583</v>
      </c>
      <c r="K4815" s="25" t="n">
        <v>45867</v>
      </c>
      <c r="L4815" t="n">
        <v>3</v>
      </c>
      <c r="M4815" t="n">
        <v>4</v>
      </c>
      <c r="N4815" t="n">
        <v>3</v>
      </c>
      <c r="O4815">
        <f>DATE(2026,1,1)-K4815</f>
        <v/>
      </c>
      <c r="P4815">
        <f>IF(G4815&gt;=2,"Repeat","One-time")</f>
        <v/>
      </c>
    </row>
    <row r="4816">
      <c r="A4816" t="inlineStr">
        <is>
          <t>C06303</t>
        </is>
      </c>
      <c r="B4816" t="inlineStr">
        <is>
          <t>Varun Das</t>
        </is>
      </c>
      <c r="C4816" t="inlineStr">
        <is>
          <t>West</t>
        </is>
      </c>
      <c r="D4816" t="inlineStr">
        <is>
          <t>Ahmedabad</t>
        </is>
      </c>
      <c r="E4816" t="inlineStr">
        <is>
          <t>Yes</t>
        </is>
      </c>
      <c r="F4816" t="inlineStr">
        <is>
          <t>At Risk</t>
        </is>
      </c>
      <c r="G4816" t="n">
        <v>3</v>
      </c>
      <c r="H4816" s="24" t="n">
        <v>17342.54</v>
      </c>
      <c r="I4816" s="24" t="n">
        <v>3432.71</v>
      </c>
      <c r="J4816" s="25" t="n">
        <v>45556</v>
      </c>
      <c r="K4816" s="25" t="n">
        <v>45734</v>
      </c>
      <c r="L4816" t="n">
        <v>2</v>
      </c>
      <c r="M4816" t="n">
        <v>3</v>
      </c>
      <c r="N4816" t="n">
        <v>3</v>
      </c>
      <c r="O4816">
        <f>DATE(2026,1,1)-K4816</f>
        <v/>
      </c>
      <c r="P4816">
        <f>IF(G4816&gt;=2,"Repeat","One-time")</f>
        <v/>
      </c>
    </row>
    <row r="4817">
      <c r="A4817" t="inlineStr">
        <is>
          <t>C05780</t>
        </is>
      </c>
      <c r="B4817" t="inlineStr">
        <is>
          <t>Neha Yadav</t>
        </is>
      </c>
      <c r="C4817" t="inlineStr">
        <is>
          <t>North</t>
        </is>
      </c>
      <c r="D4817" t="inlineStr">
        <is>
          <t>Delhi</t>
        </is>
      </c>
      <c r="E4817" t="inlineStr">
        <is>
          <t>No</t>
        </is>
      </c>
      <c r="F4817" t="inlineStr">
        <is>
          <t>Loyal</t>
        </is>
      </c>
      <c r="G4817" t="n">
        <v>7</v>
      </c>
      <c r="H4817" s="24" t="n">
        <v>17339.94</v>
      </c>
      <c r="I4817" s="24" t="n">
        <v>5574.46</v>
      </c>
      <c r="J4817" s="25" t="n">
        <v>45501</v>
      </c>
      <c r="K4817" s="25" t="n">
        <v>45947</v>
      </c>
      <c r="L4817" t="n">
        <v>4</v>
      </c>
      <c r="M4817" t="n">
        <v>4</v>
      </c>
      <c r="N4817" t="n">
        <v>3</v>
      </c>
      <c r="O4817">
        <f>DATE(2026,1,1)-K4817</f>
        <v/>
      </c>
      <c r="P4817">
        <f>IF(G4817&gt;=2,"Repeat","One-time")</f>
        <v/>
      </c>
    </row>
    <row r="4818">
      <c r="A4818" t="inlineStr">
        <is>
          <t>C03370</t>
        </is>
      </c>
      <c r="B4818" t="inlineStr">
        <is>
          <t>Diya Mehta</t>
        </is>
      </c>
      <c r="C4818" t="inlineStr">
        <is>
          <t>North</t>
        </is>
      </c>
      <c r="D4818" t="inlineStr">
        <is>
          <t>Delhi</t>
        </is>
      </c>
      <c r="E4818" t="inlineStr">
        <is>
          <t>No</t>
        </is>
      </c>
      <c r="F4818" t="inlineStr">
        <is>
          <t>Hibernating</t>
        </is>
      </c>
      <c r="G4818" t="n">
        <v>1</v>
      </c>
      <c r="H4818" s="24" t="n">
        <v>17329.2</v>
      </c>
      <c r="I4818" s="24" t="n">
        <v>2883.32</v>
      </c>
      <c r="J4818" s="25" t="n">
        <v>45350</v>
      </c>
      <c r="K4818" s="25" t="n">
        <v>45350</v>
      </c>
      <c r="L4818" t="n">
        <v>1</v>
      </c>
      <c r="M4818" t="n">
        <v>1</v>
      </c>
      <c r="N4818" t="n">
        <v>3</v>
      </c>
      <c r="O4818">
        <f>DATE(2026,1,1)-K4818</f>
        <v/>
      </c>
      <c r="P4818">
        <f>IF(G4818&gt;=2,"Repeat","One-time")</f>
        <v/>
      </c>
    </row>
    <row r="4819">
      <c r="A4819" t="inlineStr">
        <is>
          <t>C06849</t>
        </is>
      </c>
      <c r="B4819" t="inlineStr">
        <is>
          <t>Rahul Gupta</t>
        </is>
      </c>
      <c r="C4819" t="inlineStr">
        <is>
          <t>South</t>
        </is>
      </c>
      <c r="D4819" t="inlineStr">
        <is>
          <t>Hyderabad</t>
        </is>
      </c>
      <c r="E4819" t="inlineStr">
        <is>
          <t>Yes</t>
        </is>
      </c>
      <c r="F4819" t="inlineStr">
        <is>
          <t>Loyal</t>
        </is>
      </c>
      <c r="G4819" t="n">
        <v>6</v>
      </c>
      <c r="H4819" s="24" t="n">
        <v>17326.2</v>
      </c>
      <c r="I4819" s="24" t="n">
        <v>4216.76</v>
      </c>
      <c r="J4819" s="25" t="n">
        <v>45653</v>
      </c>
      <c r="K4819" s="25" t="n">
        <v>45826</v>
      </c>
      <c r="L4819" t="n">
        <v>3</v>
      </c>
      <c r="M4819" t="n">
        <v>4</v>
      </c>
      <c r="N4819" t="n">
        <v>3</v>
      </c>
      <c r="O4819">
        <f>DATE(2026,1,1)-K4819</f>
        <v/>
      </c>
      <c r="P4819">
        <f>IF(G4819&gt;=2,"Repeat","One-time")</f>
        <v/>
      </c>
    </row>
    <row r="4820">
      <c r="A4820" t="inlineStr">
        <is>
          <t>C04877</t>
        </is>
      </c>
      <c r="B4820" t="inlineStr">
        <is>
          <t>Nikhil Agarwal</t>
        </is>
      </c>
      <c r="C4820" t="inlineStr">
        <is>
          <t>North</t>
        </is>
      </c>
      <c r="D4820" t="inlineStr">
        <is>
          <t>Delhi</t>
        </is>
      </c>
      <c r="E4820" t="inlineStr">
        <is>
          <t>Yes</t>
        </is>
      </c>
      <c r="F4820" t="inlineStr">
        <is>
          <t>At Risk</t>
        </is>
      </c>
      <c r="G4820" t="n">
        <v>4</v>
      </c>
      <c r="H4820" s="24" t="n">
        <v>17313.23</v>
      </c>
      <c r="I4820" s="24" t="n">
        <v>5363.33</v>
      </c>
      <c r="J4820" s="25" t="n">
        <v>45406</v>
      </c>
      <c r="K4820" s="25" t="n">
        <v>45512</v>
      </c>
      <c r="L4820" t="n">
        <v>2</v>
      </c>
      <c r="M4820" t="n">
        <v>3</v>
      </c>
      <c r="N4820" t="n">
        <v>3</v>
      </c>
      <c r="O4820">
        <f>DATE(2026,1,1)-K4820</f>
        <v/>
      </c>
      <c r="P4820">
        <f>IF(G4820&gt;=2,"Repeat","One-time")</f>
        <v/>
      </c>
    </row>
    <row r="4821">
      <c r="A4821" t="inlineStr">
        <is>
          <t>C07168</t>
        </is>
      </c>
      <c r="B4821" t="inlineStr">
        <is>
          <t>Ayesha Sharma</t>
        </is>
      </c>
      <c r="C4821" t="inlineStr">
        <is>
          <t>North</t>
        </is>
      </c>
      <c r="D4821" t="inlineStr">
        <is>
          <t>Delhi</t>
        </is>
      </c>
      <c r="E4821" t="inlineStr">
        <is>
          <t>Yes</t>
        </is>
      </c>
      <c r="F4821" t="inlineStr">
        <is>
          <t>New</t>
        </is>
      </c>
      <c r="G4821" t="n">
        <v>1</v>
      </c>
      <c r="H4821" s="24" t="n">
        <v>17291.33</v>
      </c>
      <c r="I4821" s="24" t="n">
        <v>113.11</v>
      </c>
      <c r="J4821" s="25" t="n">
        <v>45980</v>
      </c>
      <c r="K4821" s="25" t="n">
        <v>45980</v>
      </c>
      <c r="L4821" t="n">
        <v>4</v>
      </c>
      <c r="M4821" t="n">
        <v>1</v>
      </c>
      <c r="N4821" t="n">
        <v>3</v>
      </c>
      <c r="O4821">
        <f>DATE(2026,1,1)-K4821</f>
        <v/>
      </c>
      <c r="P4821">
        <f>IF(G4821&gt;=2,"Repeat","One-time")</f>
        <v/>
      </c>
    </row>
    <row r="4822">
      <c r="A4822" t="inlineStr">
        <is>
          <t>C02020</t>
        </is>
      </c>
      <c r="B4822" t="inlineStr">
        <is>
          <t>Ayesha Mehta</t>
        </is>
      </c>
      <c r="C4822" t="inlineStr">
        <is>
          <t>North</t>
        </is>
      </c>
      <c r="D4822" t="inlineStr">
        <is>
          <t>Delhi</t>
        </is>
      </c>
      <c r="E4822" t="inlineStr">
        <is>
          <t>No</t>
        </is>
      </c>
      <c r="F4822" t="inlineStr">
        <is>
          <t>Hibernating</t>
        </is>
      </c>
      <c r="G4822" t="n">
        <v>1</v>
      </c>
      <c r="H4822" s="24" t="n">
        <v>17284.75</v>
      </c>
      <c r="I4822" s="24" t="n">
        <v>-211.78</v>
      </c>
      <c r="J4822" s="25" t="n">
        <v>45219</v>
      </c>
      <c r="K4822" s="25" t="n">
        <v>45219</v>
      </c>
      <c r="L4822" t="n">
        <v>1</v>
      </c>
      <c r="M4822" t="n">
        <v>1</v>
      </c>
      <c r="N4822" t="n">
        <v>3</v>
      </c>
      <c r="O4822">
        <f>DATE(2026,1,1)-K4822</f>
        <v/>
      </c>
      <c r="P4822">
        <f>IF(G4822&gt;=2,"Repeat","One-time")</f>
        <v/>
      </c>
    </row>
    <row r="4823">
      <c r="A4823" t="inlineStr">
        <is>
          <t>C01652</t>
        </is>
      </c>
      <c r="B4823" t="inlineStr">
        <is>
          <t>Gurpreet Nair</t>
        </is>
      </c>
      <c r="C4823" t="inlineStr">
        <is>
          <t>East</t>
        </is>
      </c>
      <c r="D4823" t="inlineStr">
        <is>
          <t>Bhubaneswar</t>
        </is>
      </c>
      <c r="E4823" t="inlineStr">
        <is>
          <t>No</t>
        </is>
      </c>
      <c r="F4823" t="inlineStr">
        <is>
          <t>Occasional</t>
        </is>
      </c>
      <c r="G4823" t="n">
        <v>1</v>
      </c>
      <c r="H4823" s="24" t="n">
        <v>17281.86</v>
      </c>
      <c r="I4823" s="24" t="n">
        <v>1432.67</v>
      </c>
      <c r="J4823" s="25" t="n">
        <v>45667</v>
      </c>
      <c r="K4823" s="25" t="n">
        <v>45667</v>
      </c>
      <c r="L4823" t="n">
        <v>2</v>
      </c>
      <c r="M4823" t="n">
        <v>1</v>
      </c>
      <c r="N4823" t="n">
        <v>3</v>
      </c>
      <c r="O4823">
        <f>DATE(2026,1,1)-K4823</f>
        <v/>
      </c>
      <c r="P4823">
        <f>IF(G4823&gt;=2,"Repeat","One-time")</f>
        <v/>
      </c>
    </row>
    <row r="4824">
      <c r="A4824" t="inlineStr">
        <is>
          <t>C07000</t>
        </is>
      </c>
      <c r="B4824" t="inlineStr">
        <is>
          <t>Swati Das</t>
        </is>
      </c>
      <c r="C4824" t="inlineStr">
        <is>
          <t>West</t>
        </is>
      </c>
      <c r="D4824" t="inlineStr">
        <is>
          <t>Pune</t>
        </is>
      </c>
      <c r="E4824" t="inlineStr">
        <is>
          <t>No</t>
        </is>
      </c>
      <c r="F4824" t="inlineStr">
        <is>
          <t>Occasional</t>
        </is>
      </c>
      <c r="G4824" t="n">
        <v>1</v>
      </c>
      <c r="H4824" s="24" t="n">
        <v>17281.86</v>
      </c>
      <c r="I4824" s="24" t="n">
        <v>1432.67</v>
      </c>
      <c r="J4824" s="25" t="n">
        <v>45774</v>
      </c>
      <c r="K4824" s="25" t="n">
        <v>45774</v>
      </c>
      <c r="L4824" t="n">
        <v>3</v>
      </c>
      <c r="M4824" t="n">
        <v>1</v>
      </c>
      <c r="N4824" t="n">
        <v>3</v>
      </c>
      <c r="O4824">
        <f>DATE(2026,1,1)-K4824</f>
        <v/>
      </c>
      <c r="P4824">
        <f>IF(G4824&gt;=2,"Repeat","One-time")</f>
        <v/>
      </c>
    </row>
    <row r="4825">
      <c r="A4825" t="inlineStr">
        <is>
          <t>C07682</t>
        </is>
      </c>
      <c r="B4825" t="inlineStr">
        <is>
          <t>Diya Kumar</t>
        </is>
      </c>
      <c r="C4825" t="inlineStr">
        <is>
          <t>West</t>
        </is>
      </c>
      <c r="D4825" t="inlineStr">
        <is>
          <t>Mumbai</t>
        </is>
      </c>
      <c r="E4825" t="inlineStr">
        <is>
          <t>No</t>
        </is>
      </c>
      <c r="F4825" t="inlineStr">
        <is>
          <t>Occasional</t>
        </is>
      </c>
      <c r="G4825" t="n">
        <v>2</v>
      </c>
      <c r="H4825" s="24" t="n">
        <v>17265.91</v>
      </c>
      <c r="I4825" s="24" t="n">
        <v>2042.11</v>
      </c>
      <c r="J4825" s="25" t="n">
        <v>45802</v>
      </c>
      <c r="K4825" s="25" t="n">
        <v>45963</v>
      </c>
      <c r="L4825" t="n">
        <v>4</v>
      </c>
      <c r="M4825" t="n">
        <v>2</v>
      </c>
      <c r="N4825" t="n">
        <v>3</v>
      </c>
      <c r="O4825">
        <f>DATE(2026,1,1)-K4825</f>
        <v/>
      </c>
      <c r="P4825">
        <f>IF(G4825&gt;=2,"Repeat","One-time")</f>
        <v/>
      </c>
    </row>
    <row r="4826">
      <c r="A4826" t="inlineStr">
        <is>
          <t>C09042</t>
        </is>
      </c>
      <c r="B4826" t="inlineStr">
        <is>
          <t>Deepak Chopra</t>
        </is>
      </c>
      <c r="C4826" t="inlineStr">
        <is>
          <t>West</t>
        </is>
      </c>
      <c r="D4826" t="inlineStr">
        <is>
          <t>Mumbai</t>
        </is>
      </c>
      <c r="E4826" t="inlineStr">
        <is>
          <t>No</t>
        </is>
      </c>
      <c r="F4826" t="inlineStr">
        <is>
          <t>Loyal</t>
        </is>
      </c>
      <c r="G4826" t="n">
        <v>3</v>
      </c>
      <c r="H4826" s="24" t="n">
        <v>17261.36</v>
      </c>
      <c r="I4826" s="24" t="n">
        <v>-977.4299999999999</v>
      </c>
      <c r="J4826" s="25" t="n">
        <v>45795</v>
      </c>
      <c r="K4826" s="25" t="n">
        <v>45989</v>
      </c>
      <c r="L4826" t="n">
        <v>5</v>
      </c>
      <c r="M4826" t="n">
        <v>3</v>
      </c>
      <c r="N4826" t="n">
        <v>3</v>
      </c>
      <c r="O4826">
        <f>DATE(2026,1,1)-K4826</f>
        <v/>
      </c>
      <c r="P4826">
        <f>IF(G4826&gt;=2,"Repeat","One-time")</f>
        <v/>
      </c>
    </row>
    <row r="4827">
      <c r="A4827" t="inlineStr">
        <is>
          <t>C03075</t>
        </is>
      </c>
      <c r="B4827" t="inlineStr">
        <is>
          <t>Vivaan Nair</t>
        </is>
      </c>
      <c r="C4827" t="inlineStr">
        <is>
          <t>West</t>
        </is>
      </c>
      <c r="D4827" t="inlineStr">
        <is>
          <t>Pune</t>
        </is>
      </c>
      <c r="E4827" t="inlineStr">
        <is>
          <t>No</t>
        </is>
      </c>
      <c r="F4827" t="inlineStr">
        <is>
          <t>Loyal</t>
        </is>
      </c>
      <c r="G4827" t="n">
        <v>3</v>
      </c>
      <c r="H4827" s="24" t="n">
        <v>17253.56</v>
      </c>
      <c r="I4827" s="24" t="n">
        <v>3173.43</v>
      </c>
      <c r="J4827" s="25" t="n">
        <v>45309</v>
      </c>
      <c r="K4827" s="25" t="n">
        <v>45905</v>
      </c>
      <c r="L4827" t="n">
        <v>3</v>
      </c>
      <c r="M4827" t="n">
        <v>3</v>
      </c>
      <c r="N4827" t="n">
        <v>3</v>
      </c>
      <c r="O4827">
        <f>DATE(2026,1,1)-K4827</f>
        <v/>
      </c>
      <c r="P4827">
        <f>IF(G4827&gt;=2,"Repeat","One-time")</f>
        <v/>
      </c>
    </row>
    <row r="4828">
      <c r="A4828" t="inlineStr">
        <is>
          <t>C05369</t>
        </is>
      </c>
      <c r="B4828" t="inlineStr">
        <is>
          <t>Meera Das</t>
        </is>
      </c>
      <c r="C4828" t="inlineStr">
        <is>
          <t>West</t>
        </is>
      </c>
      <c r="D4828" t="inlineStr">
        <is>
          <t>Pune</t>
        </is>
      </c>
      <c r="E4828" t="inlineStr">
        <is>
          <t>Yes</t>
        </is>
      </c>
      <c r="F4828" t="inlineStr">
        <is>
          <t>Occasional</t>
        </is>
      </c>
      <c r="G4828" t="n">
        <v>2</v>
      </c>
      <c r="H4828" s="24" t="n">
        <v>17247.47</v>
      </c>
      <c r="I4828" s="24" t="n">
        <v>3561.28</v>
      </c>
      <c r="J4828" s="25" t="n">
        <v>45665</v>
      </c>
      <c r="K4828" s="25" t="n">
        <v>45968</v>
      </c>
      <c r="L4828" t="n">
        <v>4</v>
      </c>
      <c r="M4828" t="n">
        <v>2</v>
      </c>
      <c r="N4828" t="n">
        <v>3</v>
      </c>
      <c r="O4828">
        <f>DATE(2026,1,1)-K4828</f>
        <v/>
      </c>
      <c r="P4828">
        <f>IF(G4828&gt;=2,"Repeat","One-time")</f>
        <v/>
      </c>
    </row>
    <row r="4829">
      <c r="A4829" t="inlineStr">
        <is>
          <t>C10705</t>
        </is>
      </c>
      <c r="B4829" t="inlineStr">
        <is>
          <t>Harpreet Pillai</t>
        </is>
      </c>
      <c r="C4829" t="inlineStr">
        <is>
          <t>South</t>
        </is>
      </c>
      <c r="D4829" t="inlineStr">
        <is>
          <t>Hyderabad</t>
        </is>
      </c>
      <c r="E4829" t="inlineStr">
        <is>
          <t>Yes</t>
        </is>
      </c>
      <c r="F4829" t="inlineStr">
        <is>
          <t>New</t>
        </is>
      </c>
      <c r="G4829" t="n">
        <v>2</v>
      </c>
      <c r="H4829" s="24" t="n">
        <v>17239.78</v>
      </c>
      <c r="I4829" s="24" t="n">
        <v>4697.45</v>
      </c>
      <c r="J4829" s="25" t="n">
        <v>45983</v>
      </c>
      <c r="K4829" s="25" t="n">
        <v>45992</v>
      </c>
      <c r="L4829" t="n">
        <v>5</v>
      </c>
      <c r="M4829" t="n">
        <v>3</v>
      </c>
      <c r="N4829" t="n">
        <v>3</v>
      </c>
      <c r="O4829">
        <f>DATE(2026,1,1)-K4829</f>
        <v/>
      </c>
      <c r="P4829">
        <f>IF(G4829&gt;=2,"Repeat","One-time")</f>
        <v/>
      </c>
    </row>
    <row r="4830">
      <c r="A4830" t="inlineStr">
        <is>
          <t>C03695</t>
        </is>
      </c>
      <c r="B4830" t="inlineStr">
        <is>
          <t>Aditya Gupta</t>
        </is>
      </c>
      <c r="C4830" t="inlineStr">
        <is>
          <t>West</t>
        </is>
      </c>
      <c r="D4830" t="inlineStr">
        <is>
          <t>Mumbai</t>
        </is>
      </c>
      <c r="E4830" t="inlineStr">
        <is>
          <t>No</t>
        </is>
      </c>
      <c r="F4830" t="inlineStr">
        <is>
          <t>At Risk</t>
        </is>
      </c>
      <c r="G4830" t="n">
        <v>7</v>
      </c>
      <c r="H4830" s="24" t="n">
        <v>17228.59</v>
      </c>
      <c r="I4830" s="24" t="n">
        <v>6356.9</v>
      </c>
      <c r="J4830" s="25" t="n">
        <v>45390</v>
      </c>
      <c r="K4830" s="25" t="n">
        <v>45595</v>
      </c>
      <c r="L4830" t="n">
        <v>2</v>
      </c>
      <c r="M4830" t="n">
        <v>4</v>
      </c>
      <c r="N4830" t="n">
        <v>3</v>
      </c>
      <c r="O4830">
        <f>DATE(2026,1,1)-K4830</f>
        <v/>
      </c>
      <c r="P4830">
        <f>IF(G4830&gt;=2,"Repeat","One-time")</f>
        <v/>
      </c>
    </row>
    <row r="4831">
      <c r="A4831" t="inlineStr">
        <is>
          <t>C05716</t>
        </is>
      </c>
      <c r="B4831" t="inlineStr">
        <is>
          <t>Nikhil Iyer</t>
        </is>
      </c>
      <c r="C4831" t="inlineStr">
        <is>
          <t>West</t>
        </is>
      </c>
      <c r="D4831" t="inlineStr">
        <is>
          <t>Pune</t>
        </is>
      </c>
      <c r="E4831" t="inlineStr">
        <is>
          <t>No</t>
        </is>
      </c>
      <c r="F4831" t="inlineStr">
        <is>
          <t>Loyal</t>
        </is>
      </c>
      <c r="G4831" t="n">
        <v>4</v>
      </c>
      <c r="H4831" s="24" t="n">
        <v>17225.84</v>
      </c>
      <c r="I4831" s="24" t="n">
        <v>3130.28</v>
      </c>
      <c r="J4831" s="25" t="n">
        <v>45520</v>
      </c>
      <c r="K4831" s="25" t="n">
        <v>45765</v>
      </c>
      <c r="L4831" t="n">
        <v>3</v>
      </c>
      <c r="M4831" t="n">
        <v>3</v>
      </c>
      <c r="N4831" t="n">
        <v>3</v>
      </c>
      <c r="O4831">
        <f>DATE(2026,1,1)-K4831</f>
        <v/>
      </c>
      <c r="P4831">
        <f>IF(G4831&gt;=2,"Repeat","One-time")</f>
        <v/>
      </c>
    </row>
    <row r="4832">
      <c r="A4832" t="inlineStr">
        <is>
          <t>C06592</t>
        </is>
      </c>
      <c r="B4832" t="inlineStr">
        <is>
          <t>Nikhil Kumar</t>
        </is>
      </c>
      <c r="C4832" t="inlineStr">
        <is>
          <t>North</t>
        </is>
      </c>
      <c r="D4832" t="inlineStr">
        <is>
          <t>Jaipur</t>
        </is>
      </c>
      <c r="E4832" t="inlineStr">
        <is>
          <t>No</t>
        </is>
      </c>
      <c r="F4832" t="inlineStr">
        <is>
          <t>At Risk</t>
        </is>
      </c>
      <c r="G4832" t="n">
        <v>4</v>
      </c>
      <c r="H4832" s="24" t="n">
        <v>17224.56</v>
      </c>
      <c r="I4832" s="24" t="n">
        <v>1470.91</v>
      </c>
      <c r="J4832" s="25" t="n">
        <v>45591</v>
      </c>
      <c r="K4832" s="25" t="n">
        <v>45679</v>
      </c>
      <c r="L4832" t="n">
        <v>2</v>
      </c>
      <c r="M4832" t="n">
        <v>3</v>
      </c>
      <c r="N4832" t="n">
        <v>3</v>
      </c>
      <c r="O4832">
        <f>DATE(2026,1,1)-K4832</f>
        <v/>
      </c>
      <c r="P4832">
        <f>IF(G4832&gt;=2,"Repeat","One-time")</f>
        <v/>
      </c>
    </row>
    <row r="4833">
      <c r="A4833" t="inlineStr">
        <is>
          <t>C02767</t>
        </is>
      </c>
      <c r="B4833" t="inlineStr">
        <is>
          <t>Harpreet Rao</t>
        </is>
      </c>
      <c r="C4833" t="inlineStr">
        <is>
          <t>East</t>
        </is>
      </c>
      <c r="D4833" t="inlineStr">
        <is>
          <t>Kolkata</t>
        </is>
      </c>
      <c r="E4833" t="inlineStr">
        <is>
          <t>No</t>
        </is>
      </c>
      <c r="F4833" t="inlineStr">
        <is>
          <t>Loyal</t>
        </is>
      </c>
      <c r="G4833" t="n">
        <v>7</v>
      </c>
      <c r="H4833" s="24" t="n">
        <v>17219.13</v>
      </c>
      <c r="I4833" s="24" t="n">
        <v>6038.52</v>
      </c>
      <c r="J4833" s="25" t="n">
        <v>45208</v>
      </c>
      <c r="K4833" s="25" t="n">
        <v>45976</v>
      </c>
      <c r="L4833" t="n">
        <v>4</v>
      </c>
      <c r="M4833" t="n">
        <v>4</v>
      </c>
      <c r="N4833" t="n">
        <v>3</v>
      </c>
      <c r="O4833">
        <f>DATE(2026,1,1)-K4833</f>
        <v/>
      </c>
      <c r="P4833">
        <f>IF(G4833&gt;=2,"Repeat","One-time")</f>
        <v/>
      </c>
    </row>
    <row r="4834">
      <c r="A4834" t="inlineStr">
        <is>
          <t>C00648</t>
        </is>
      </c>
      <c r="B4834" t="inlineStr">
        <is>
          <t>Aarav Joshi</t>
        </is>
      </c>
      <c r="C4834" t="inlineStr">
        <is>
          <t>North</t>
        </is>
      </c>
      <c r="D4834" t="inlineStr">
        <is>
          <t>Jaipur</t>
        </is>
      </c>
      <c r="E4834" t="inlineStr">
        <is>
          <t>Yes</t>
        </is>
      </c>
      <c r="F4834" t="inlineStr">
        <is>
          <t>Hibernating</t>
        </is>
      </c>
      <c r="G4834" t="n">
        <v>1</v>
      </c>
      <c r="H4834" s="24" t="n">
        <v>17211.1</v>
      </c>
      <c r="I4834" s="24" t="n">
        <v>1727.64</v>
      </c>
      <c r="J4834" s="25" t="n">
        <v>44932</v>
      </c>
      <c r="K4834" s="25" t="n">
        <v>44932</v>
      </c>
      <c r="L4834" t="n">
        <v>1</v>
      </c>
      <c r="M4834" t="n">
        <v>1</v>
      </c>
      <c r="N4834" t="n">
        <v>3</v>
      </c>
      <c r="O4834">
        <f>DATE(2026,1,1)-K4834</f>
        <v/>
      </c>
      <c r="P4834">
        <f>IF(G4834&gt;=2,"Repeat","One-time")</f>
        <v/>
      </c>
    </row>
    <row r="4835">
      <c r="A4835" t="inlineStr">
        <is>
          <t>C05663</t>
        </is>
      </c>
      <c r="B4835" t="inlineStr">
        <is>
          <t>Varun Reddy</t>
        </is>
      </c>
      <c r="C4835" t="inlineStr">
        <is>
          <t>South</t>
        </is>
      </c>
      <c r="D4835" t="inlineStr">
        <is>
          <t>Chennai</t>
        </is>
      </c>
      <c r="E4835" t="inlineStr">
        <is>
          <t>No</t>
        </is>
      </c>
      <c r="F4835" t="inlineStr">
        <is>
          <t>Loyal</t>
        </is>
      </c>
      <c r="G4835" t="n">
        <v>3</v>
      </c>
      <c r="H4835" s="24" t="n">
        <v>17185.03</v>
      </c>
      <c r="I4835" s="24" t="n">
        <v>6679.48</v>
      </c>
      <c r="J4835" s="25" t="n">
        <v>45482</v>
      </c>
      <c r="K4835" s="25" t="n">
        <v>45966</v>
      </c>
      <c r="L4835" t="n">
        <v>4</v>
      </c>
      <c r="M4835" t="n">
        <v>3</v>
      </c>
      <c r="N4835" t="n">
        <v>3</v>
      </c>
      <c r="O4835">
        <f>DATE(2026,1,1)-K4835</f>
        <v/>
      </c>
      <c r="P4835">
        <f>IF(G4835&gt;=2,"Repeat","One-time")</f>
        <v/>
      </c>
    </row>
    <row r="4836">
      <c r="A4836" t="inlineStr">
        <is>
          <t>C02377</t>
        </is>
      </c>
      <c r="B4836" t="inlineStr">
        <is>
          <t>Pooja Nair</t>
        </is>
      </c>
      <c r="C4836" t="inlineStr">
        <is>
          <t>West</t>
        </is>
      </c>
      <c r="D4836" t="inlineStr">
        <is>
          <t>Ahmedabad</t>
        </is>
      </c>
      <c r="E4836" t="inlineStr">
        <is>
          <t>No</t>
        </is>
      </c>
      <c r="F4836" t="inlineStr">
        <is>
          <t>At Risk</t>
        </is>
      </c>
      <c r="G4836" t="n">
        <v>7</v>
      </c>
      <c r="H4836" s="24" t="n">
        <v>17170.49</v>
      </c>
      <c r="I4836" s="24" t="n">
        <v>5782.65</v>
      </c>
      <c r="J4836" s="25" t="n">
        <v>45131</v>
      </c>
      <c r="K4836" s="25" t="n">
        <v>45383</v>
      </c>
      <c r="L4836" t="n">
        <v>1</v>
      </c>
      <c r="M4836" t="n">
        <v>4</v>
      </c>
      <c r="N4836" t="n">
        <v>3</v>
      </c>
      <c r="O4836">
        <f>DATE(2026,1,1)-K4836</f>
        <v/>
      </c>
      <c r="P4836">
        <f>IF(G4836&gt;=2,"Repeat","One-time")</f>
        <v/>
      </c>
    </row>
    <row r="4837">
      <c r="A4837" t="inlineStr">
        <is>
          <t>C05348</t>
        </is>
      </c>
      <c r="B4837" t="inlineStr">
        <is>
          <t>Lakshmi Iyer</t>
        </is>
      </c>
      <c r="C4837" t="inlineStr">
        <is>
          <t>South</t>
        </is>
      </c>
      <c r="D4837" t="inlineStr">
        <is>
          <t>Bengaluru</t>
        </is>
      </c>
      <c r="E4837" t="inlineStr">
        <is>
          <t>No</t>
        </is>
      </c>
      <c r="F4837" t="inlineStr">
        <is>
          <t>Loyal</t>
        </is>
      </c>
      <c r="G4837" t="n">
        <v>4</v>
      </c>
      <c r="H4837" s="24" t="n">
        <v>17160.58</v>
      </c>
      <c r="I4837" s="24" t="n">
        <v>3247.2</v>
      </c>
      <c r="J4837" s="25" t="n">
        <v>45608</v>
      </c>
      <c r="K4837" s="25" t="n">
        <v>46004</v>
      </c>
      <c r="L4837" t="n">
        <v>5</v>
      </c>
      <c r="M4837" t="n">
        <v>3</v>
      </c>
      <c r="N4837" t="n">
        <v>3</v>
      </c>
      <c r="O4837">
        <f>DATE(2026,1,1)-K4837</f>
        <v/>
      </c>
      <c r="P4837">
        <f>IF(G4837&gt;=2,"Repeat","One-time")</f>
        <v/>
      </c>
    </row>
    <row r="4838">
      <c r="A4838" t="inlineStr">
        <is>
          <t>C03219</t>
        </is>
      </c>
      <c r="B4838" t="inlineStr">
        <is>
          <t>Amit Thakur</t>
        </is>
      </c>
      <c r="C4838" t="inlineStr">
        <is>
          <t>South</t>
        </is>
      </c>
      <c r="D4838" t="inlineStr">
        <is>
          <t>Bengaluru</t>
        </is>
      </c>
      <c r="E4838" t="inlineStr">
        <is>
          <t>Yes</t>
        </is>
      </c>
      <c r="F4838" t="inlineStr">
        <is>
          <t>Hibernating</t>
        </is>
      </c>
      <c r="G4838" t="n">
        <v>1</v>
      </c>
      <c r="H4838" s="24" t="n">
        <v>17155.35</v>
      </c>
      <c r="I4838" s="24" t="n">
        <v>1132.37</v>
      </c>
      <c r="J4838" s="25" t="n">
        <v>45286</v>
      </c>
      <c r="K4838" s="25" t="n">
        <v>45286</v>
      </c>
      <c r="L4838" t="n">
        <v>1</v>
      </c>
      <c r="M4838" t="n">
        <v>1</v>
      </c>
      <c r="N4838" t="n">
        <v>3</v>
      </c>
      <c r="O4838">
        <f>DATE(2026,1,1)-K4838</f>
        <v/>
      </c>
      <c r="P4838">
        <f>IF(G4838&gt;=2,"Repeat","One-time")</f>
        <v/>
      </c>
    </row>
    <row r="4839">
      <c r="A4839" t="inlineStr">
        <is>
          <t>C09479</t>
        </is>
      </c>
      <c r="B4839" t="inlineStr">
        <is>
          <t>Harpreet Das</t>
        </is>
      </c>
      <c r="C4839" t="inlineStr">
        <is>
          <t>North</t>
        </is>
      </c>
      <c r="D4839" t="inlineStr">
        <is>
          <t>Delhi</t>
        </is>
      </c>
      <c r="E4839" t="inlineStr">
        <is>
          <t>Yes</t>
        </is>
      </c>
      <c r="F4839" t="inlineStr">
        <is>
          <t>Occasional</t>
        </is>
      </c>
      <c r="G4839" t="n">
        <v>1</v>
      </c>
      <c r="H4839" s="24" t="n">
        <v>17136.71</v>
      </c>
      <c r="I4839" s="24" t="n">
        <v>4564.13</v>
      </c>
      <c r="J4839" s="25" t="n">
        <v>45882</v>
      </c>
      <c r="K4839" s="25" t="n">
        <v>45882</v>
      </c>
      <c r="L4839" t="n">
        <v>3</v>
      </c>
      <c r="M4839" t="n">
        <v>1</v>
      </c>
      <c r="N4839" t="n">
        <v>3</v>
      </c>
      <c r="O4839">
        <f>DATE(2026,1,1)-K4839</f>
        <v/>
      </c>
      <c r="P4839">
        <f>IF(G4839&gt;=2,"Repeat","One-time")</f>
        <v/>
      </c>
    </row>
    <row r="4840">
      <c r="A4840" t="inlineStr">
        <is>
          <t>C03260</t>
        </is>
      </c>
      <c r="B4840" t="inlineStr">
        <is>
          <t>Imran Kumar</t>
        </is>
      </c>
      <c r="C4840" t="inlineStr">
        <is>
          <t>North</t>
        </is>
      </c>
      <c r="D4840" t="inlineStr">
        <is>
          <t>Lucknow</t>
        </is>
      </c>
      <c r="E4840" t="inlineStr">
        <is>
          <t>Yes</t>
        </is>
      </c>
      <c r="F4840" t="inlineStr">
        <is>
          <t>Hibernating</t>
        </is>
      </c>
      <c r="G4840" t="n">
        <v>2</v>
      </c>
      <c r="H4840" s="24" t="n">
        <v>17133.77</v>
      </c>
      <c r="I4840" s="24" t="n">
        <v>1070.9</v>
      </c>
      <c r="J4840" s="25" t="n">
        <v>45233</v>
      </c>
      <c r="K4840" s="25" t="n">
        <v>45391</v>
      </c>
      <c r="L4840" t="n">
        <v>1</v>
      </c>
      <c r="M4840" t="n">
        <v>2</v>
      </c>
      <c r="N4840" t="n">
        <v>3</v>
      </c>
      <c r="O4840">
        <f>DATE(2026,1,1)-K4840</f>
        <v/>
      </c>
      <c r="P4840">
        <f>IF(G4840&gt;=2,"Repeat","One-time")</f>
        <v/>
      </c>
    </row>
    <row r="4841">
      <c r="A4841" t="inlineStr">
        <is>
          <t>C02258</t>
        </is>
      </c>
      <c r="B4841" t="inlineStr">
        <is>
          <t>Neha Ghosh</t>
        </is>
      </c>
      <c r="C4841" t="inlineStr">
        <is>
          <t>South</t>
        </is>
      </c>
      <c r="D4841" t="inlineStr">
        <is>
          <t>Kochi</t>
        </is>
      </c>
      <c r="E4841" t="inlineStr">
        <is>
          <t>No</t>
        </is>
      </c>
      <c r="F4841" t="inlineStr">
        <is>
          <t>At Risk</t>
        </is>
      </c>
      <c r="G4841" t="n">
        <v>3</v>
      </c>
      <c r="H4841" s="24" t="n">
        <v>17127.1</v>
      </c>
      <c r="I4841" s="24" t="n">
        <v>3761.46</v>
      </c>
      <c r="J4841" s="25" t="n">
        <v>45119</v>
      </c>
      <c r="K4841" s="25" t="n">
        <v>45181</v>
      </c>
      <c r="L4841" t="n">
        <v>1</v>
      </c>
      <c r="M4841" t="n">
        <v>3</v>
      </c>
      <c r="N4841" t="n">
        <v>3</v>
      </c>
      <c r="O4841">
        <f>DATE(2026,1,1)-K4841</f>
        <v/>
      </c>
      <c r="P4841">
        <f>IF(G4841&gt;=2,"Repeat","One-time")</f>
        <v/>
      </c>
    </row>
    <row r="4842">
      <c r="A4842" t="inlineStr">
        <is>
          <t>C09362</t>
        </is>
      </c>
      <c r="B4842" t="inlineStr">
        <is>
          <t>Imran Kumar</t>
        </is>
      </c>
      <c r="C4842" t="inlineStr">
        <is>
          <t>North</t>
        </is>
      </c>
      <c r="D4842" t="inlineStr">
        <is>
          <t>Lucknow</t>
        </is>
      </c>
      <c r="E4842" t="inlineStr">
        <is>
          <t>No</t>
        </is>
      </c>
      <c r="F4842" t="inlineStr">
        <is>
          <t>Loyal</t>
        </is>
      </c>
      <c r="G4842" t="n">
        <v>3</v>
      </c>
      <c r="H4842" s="24" t="n">
        <v>17108.21</v>
      </c>
      <c r="I4842" s="24" t="n">
        <v>5747.25</v>
      </c>
      <c r="J4842" s="25" t="n">
        <v>45893</v>
      </c>
      <c r="K4842" s="25" t="n">
        <v>45998</v>
      </c>
      <c r="L4842" t="n">
        <v>5</v>
      </c>
      <c r="M4842" t="n">
        <v>3</v>
      </c>
      <c r="N4842" t="n">
        <v>3</v>
      </c>
      <c r="O4842">
        <f>DATE(2026,1,1)-K4842</f>
        <v/>
      </c>
      <c r="P4842">
        <f>IF(G4842&gt;=2,"Repeat","One-time")</f>
        <v/>
      </c>
    </row>
    <row r="4843">
      <c r="A4843" t="inlineStr">
        <is>
          <t>C05100</t>
        </is>
      </c>
      <c r="B4843" t="inlineStr">
        <is>
          <t>Nikhil Sinha</t>
        </is>
      </c>
      <c r="C4843" t="inlineStr">
        <is>
          <t>South</t>
        </is>
      </c>
      <c r="D4843" t="inlineStr">
        <is>
          <t>Bengaluru</t>
        </is>
      </c>
      <c r="E4843" t="inlineStr">
        <is>
          <t>Yes</t>
        </is>
      </c>
      <c r="F4843" t="inlineStr">
        <is>
          <t>Loyal</t>
        </is>
      </c>
      <c r="G4843" t="n">
        <v>6</v>
      </c>
      <c r="H4843" s="24" t="n">
        <v>17106.61</v>
      </c>
      <c r="I4843" s="24" t="n">
        <v>5675.2</v>
      </c>
      <c r="J4843" s="25" t="n">
        <v>45459</v>
      </c>
      <c r="K4843" s="25" t="n">
        <v>45970</v>
      </c>
      <c r="L4843" t="n">
        <v>4</v>
      </c>
      <c r="M4843" t="n">
        <v>4</v>
      </c>
      <c r="N4843" t="n">
        <v>3</v>
      </c>
      <c r="O4843">
        <f>DATE(2026,1,1)-K4843</f>
        <v/>
      </c>
      <c r="P4843">
        <f>IF(G4843&gt;=2,"Repeat","One-time")</f>
        <v/>
      </c>
    </row>
    <row r="4844">
      <c r="A4844" t="inlineStr">
        <is>
          <t>C03221</t>
        </is>
      </c>
      <c r="B4844" t="inlineStr">
        <is>
          <t>Divya Shah</t>
        </is>
      </c>
      <c r="C4844" t="inlineStr">
        <is>
          <t>South</t>
        </is>
      </c>
      <c r="D4844" t="inlineStr">
        <is>
          <t>Bengaluru</t>
        </is>
      </c>
      <c r="E4844" t="inlineStr">
        <is>
          <t>Yes</t>
        </is>
      </c>
      <c r="F4844" t="inlineStr">
        <is>
          <t>At Risk</t>
        </is>
      </c>
      <c r="G4844" t="n">
        <v>4</v>
      </c>
      <c r="H4844" s="24" t="n">
        <v>17100.66</v>
      </c>
      <c r="I4844" s="24" t="n">
        <v>4259.87</v>
      </c>
      <c r="J4844" s="25" t="n">
        <v>45244</v>
      </c>
      <c r="K4844" s="25" t="n">
        <v>45669</v>
      </c>
      <c r="L4844" t="n">
        <v>2</v>
      </c>
      <c r="M4844" t="n">
        <v>3</v>
      </c>
      <c r="N4844" t="n">
        <v>3</v>
      </c>
      <c r="O4844">
        <f>DATE(2026,1,1)-K4844</f>
        <v/>
      </c>
      <c r="P4844">
        <f>IF(G4844&gt;=2,"Repeat","One-time")</f>
        <v/>
      </c>
    </row>
    <row r="4845">
      <c r="A4845" t="inlineStr">
        <is>
          <t>C00615</t>
        </is>
      </c>
      <c r="B4845" t="inlineStr">
        <is>
          <t>Varun Nair</t>
        </is>
      </c>
      <c r="C4845" t="inlineStr">
        <is>
          <t>West</t>
        </is>
      </c>
      <c r="D4845" t="inlineStr">
        <is>
          <t>Mumbai</t>
        </is>
      </c>
      <c r="E4845" t="inlineStr">
        <is>
          <t>No</t>
        </is>
      </c>
      <c r="F4845" t="inlineStr">
        <is>
          <t>At Risk</t>
        </is>
      </c>
      <c r="G4845" t="n">
        <v>6</v>
      </c>
      <c r="H4845" s="24" t="n">
        <v>17094.28</v>
      </c>
      <c r="I4845" s="24" t="n">
        <v>3101.44</v>
      </c>
      <c r="J4845" s="25" t="n">
        <v>44952</v>
      </c>
      <c r="K4845" s="25" t="n">
        <v>45427</v>
      </c>
      <c r="L4845" t="n">
        <v>1</v>
      </c>
      <c r="M4845" t="n">
        <v>4</v>
      </c>
      <c r="N4845" t="n">
        <v>3</v>
      </c>
      <c r="O4845">
        <f>DATE(2026,1,1)-K4845</f>
        <v/>
      </c>
      <c r="P4845">
        <f>IF(G4845&gt;=2,"Repeat","One-time")</f>
        <v/>
      </c>
    </row>
    <row r="4846">
      <c r="A4846" t="inlineStr">
        <is>
          <t>C00671</t>
        </is>
      </c>
      <c r="B4846" t="inlineStr">
        <is>
          <t>Swati Pillai</t>
        </is>
      </c>
      <c r="C4846" t="inlineStr">
        <is>
          <t>Central</t>
        </is>
      </c>
      <c r="D4846" t="inlineStr">
        <is>
          <t>Bhopal</t>
        </is>
      </c>
      <c r="E4846" t="inlineStr">
        <is>
          <t>No</t>
        </is>
      </c>
      <c r="F4846" t="inlineStr">
        <is>
          <t>At Risk</t>
        </is>
      </c>
      <c r="G4846" t="n">
        <v>3</v>
      </c>
      <c r="H4846" s="24" t="n">
        <v>17088.17</v>
      </c>
      <c r="I4846" s="24" t="n">
        <v>2530.22</v>
      </c>
      <c r="J4846" s="25" t="n">
        <v>45037</v>
      </c>
      <c r="K4846" s="25" t="n">
        <v>45711</v>
      </c>
      <c r="L4846" t="n">
        <v>2</v>
      </c>
      <c r="M4846" t="n">
        <v>3</v>
      </c>
      <c r="N4846" t="n">
        <v>3</v>
      </c>
      <c r="O4846">
        <f>DATE(2026,1,1)-K4846</f>
        <v/>
      </c>
      <c r="P4846">
        <f>IF(G4846&gt;=2,"Repeat","One-time")</f>
        <v/>
      </c>
    </row>
    <row r="4847">
      <c r="A4847" t="inlineStr">
        <is>
          <t>C09977</t>
        </is>
      </c>
      <c r="B4847" t="inlineStr">
        <is>
          <t>Ayesha Verma</t>
        </is>
      </c>
      <c r="C4847" t="inlineStr">
        <is>
          <t>North</t>
        </is>
      </c>
      <c r="D4847" t="inlineStr">
        <is>
          <t>Gurugram</t>
        </is>
      </c>
      <c r="E4847" t="inlineStr">
        <is>
          <t>No</t>
        </is>
      </c>
      <c r="F4847" t="inlineStr">
        <is>
          <t>Loyal</t>
        </is>
      </c>
      <c r="G4847" t="n">
        <v>2</v>
      </c>
      <c r="H4847" s="24" t="n">
        <v>17087.87</v>
      </c>
      <c r="I4847" s="24" t="n">
        <v>5857.75</v>
      </c>
      <c r="J4847" s="25" t="n">
        <v>45858</v>
      </c>
      <c r="K4847" s="25" t="n">
        <v>45916</v>
      </c>
      <c r="L4847" t="n">
        <v>3</v>
      </c>
      <c r="M4847" t="n">
        <v>3</v>
      </c>
      <c r="N4847" t="n">
        <v>3</v>
      </c>
      <c r="O4847">
        <f>DATE(2026,1,1)-K4847</f>
        <v/>
      </c>
      <c r="P4847">
        <f>IF(G4847&gt;=2,"Repeat","One-time")</f>
        <v/>
      </c>
    </row>
    <row r="4848">
      <c r="A4848" t="inlineStr">
        <is>
          <t>C02041</t>
        </is>
      </c>
      <c r="B4848" t="inlineStr">
        <is>
          <t>Imran Mukherjee</t>
        </is>
      </c>
      <c r="C4848" t="inlineStr">
        <is>
          <t>West</t>
        </is>
      </c>
      <c r="D4848" t="inlineStr">
        <is>
          <t>Mumbai</t>
        </is>
      </c>
      <c r="E4848" t="inlineStr">
        <is>
          <t>No</t>
        </is>
      </c>
      <c r="F4848" t="inlineStr">
        <is>
          <t>At Risk</t>
        </is>
      </c>
      <c r="G4848" t="n">
        <v>3</v>
      </c>
      <c r="H4848" s="24" t="n">
        <v>17081</v>
      </c>
      <c r="I4848" s="24" t="n">
        <v>2327.53</v>
      </c>
      <c r="J4848" s="25" t="n">
        <v>45166</v>
      </c>
      <c r="K4848" s="25" t="n">
        <v>45202</v>
      </c>
      <c r="L4848" t="n">
        <v>1</v>
      </c>
      <c r="M4848" t="n">
        <v>3</v>
      </c>
      <c r="N4848" t="n">
        <v>3</v>
      </c>
      <c r="O4848">
        <f>DATE(2026,1,1)-K4848</f>
        <v/>
      </c>
      <c r="P4848">
        <f>IF(G4848&gt;=2,"Repeat","One-time")</f>
        <v/>
      </c>
    </row>
    <row r="4849">
      <c r="A4849" t="inlineStr">
        <is>
          <t>C09587</t>
        </is>
      </c>
      <c r="B4849" t="inlineStr">
        <is>
          <t>Divya Gupta</t>
        </is>
      </c>
      <c r="C4849" t="inlineStr">
        <is>
          <t>West</t>
        </is>
      </c>
      <c r="D4849" t="inlineStr">
        <is>
          <t>Ahmedabad</t>
        </is>
      </c>
      <c r="E4849" t="inlineStr">
        <is>
          <t>No</t>
        </is>
      </c>
      <c r="F4849" t="inlineStr">
        <is>
          <t>New</t>
        </is>
      </c>
      <c r="G4849" t="n">
        <v>2</v>
      </c>
      <c r="H4849" s="24" t="n">
        <v>17079.32</v>
      </c>
      <c r="I4849" s="24" t="n">
        <v>3372.23</v>
      </c>
      <c r="J4849" s="25" t="n">
        <v>46000</v>
      </c>
      <c r="K4849" s="25" t="n">
        <v>46004</v>
      </c>
      <c r="L4849" t="n">
        <v>5</v>
      </c>
      <c r="M4849" t="n">
        <v>2</v>
      </c>
      <c r="N4849" t="n">
        <v>3</v>
      </c>
      <c r="O4849">
        <f>DATE(2026,1,1)-K4849</f>
        <v/>
      </c>
      <c r="P4849">
        <f>IF(G4849&gt;=2,"Repeat","One-time")</f>
        <v/>
      </c>
    </row>
    <row r="4850">
      <c r="A4850" t="inlineStr">
        <is>
          <t>C00384</t>
        </is>
      </c>
      <c r="B4850" t="inlineStr">
        <is>
          <t>Zoya Yadav</t>
        </is>
      </c>
      <c r="C4850" t="inlineStr">
        <is>
          <t>East</t>
        </is>
      </c>
      <c r="D4850" t="inlineStr">
        <is>
          <t>Kolkata</t>
        </is>
      </c>
      <c r="E4850" t="inlineStr">
        <is>
          <t>Yes</t>
        </is>
      </c>
      <c r="F4850" t="inlineStr">
        <is>
          <t>Loyal</t>
        </is>
      </c>
      <c r="G4850" t="n">
        <v>3</v>
      </c>
      <c r="H4850" s="24" t="n">
        <v>17075.78</v>
      </c>
      <c r="I4850" s="24" t="n">
        <v>7504.67</v>
      </c>
      <c r="J4850" s="25" t="n">
        <v>44964</v>
      </c>
      <c r="K4850" s="25" t="n">
        <v>45967</v>
      </c>
      <c r="L4850" t="n">
        <v>4</v>
      </c>
      <c r="M4850" t="n">
        <v>3</v>
      </c>
      <c r="N4850" t="n">
        <v>3</v>
      </c>
      <c r="O4850">
        <f>DATE(2026,1,1)-K4850</f>
        <v/>
      </c>
      <c r="P4850">
        <f>IF(G4850&gt;=2,"Repeat","One-time")</f>
        <v/>
      </c>
    </row>
    <row r="4851">
      <c r="A4851" t="inlineStr">
        <is>
          <t>C06768</t>
        </is>
      </c>
      <c r="B4851" t="inlineStr">
        <is>
          <t>Sanjay Shah</t>
        </is>
      </c>
      <c r="C4851" t="inlineStr">
        <is>
          <t>Central</t>
        </is>
      </c>
      <c r="D4851" t="inlineStr">
        <is>
          <t>Nagpur</t>
        </is>
      </c>
      <c r="E4851" t="inlineStr">
        <is>
          <t>No</t>
        </is>
      </c>
      <c r="F4851" t="inlineStr">
        <is>
          <t>Occasional</t>
        </is>
      </c>
      <c r="G4851" t="n">
        <v>2</v>
      </c>
      <c r="H4851" s="24" t="n">
        <v>17074.63</v>
      </c>
      <c r="I4851" s="24" t="n">
        <v>1590.22</v>
      </c>
      <c r="J4851" s="25" t="n">
        <v>45676</v>
      </c>
      <c r="K4851" s="25" t="n">
        <v>45682</v>
      </c>
      <c r="L4851" t="n">
        <v>2</v>
      </c>
      <c r="M4851" t="n">
        <v>2</v>
      </c>
      <c r="N4851" t="n">
        <v>3</v>
      </c>
      <c r="O4851">
        <f>DATE(2026,1,1)-K4851</f>
        <v/>
      </c>
      <c r="P4851">
        <f>IF(G4851&gt;=2,"Repeat","One-time")</f>
        <v/>
      </c>
    </row>
    <row r="4852">
      <c r="A4852" t="inlineStr">
        <is>
          <t>C05243</t>
        </is>
      </c>
      <c r="B4852" t="inlineStr">
        <is>
          <t>Manish Prasad</t>
        </is>
      </c>
      <c r="C4852" t="inlineStr">
        <is>
          <t>South</t>
        </is>
      </c>
      <c r="D4852" t="inlineStr">
        <is>
          <t>Coimbatore</t>
        </is>
      </c>
      <c r="E4852" t="inlineStr">
        <is>
          <t>Yes</t>
        </is>
      </c>
      <c r="F4852" t="inlineStr">
        <is>
          <t>New</t>
        </is>
      </c>
      <c r="G4852" t="n">
        <v>1</v>
      </c>
      <c r="H4852" s="24" t="n">
        <v>17046.17</v>
      </c>
      <c r="I4852" s="24" t="n">
        <v>1418.8</v>
      </c>
      <c r="J4852" s="25" t="n">
        <v>45956</v>
      </c>
      <c r="K4852" s="25" t="n">
        <v>45956</v>
      </c>
      <c r="L4852" t="n">
        <v>4</v>
      </c>
      <c r="M4852" t="n">
        <v>1</v>
      </c>
      <c r="N4852" t="n">
        <v>3</v>
      </c>
      <c r="O4852">
        <f>DATE(2026,1,1)-K4852</f>
        <v/>
      </c>
      <c r="P4852">
        <f>IF(G4852&gt;=2,"Repeat","One-time")</f>
        <v/>
      </c>
    </row>
    <row r="4853">
      <c r="A4853" t="inlineStr">
        <is>
          <t>C00956</t>
        </is>
      </c>
      <c r="B4853" t="inlineStr">
        <is>
          <t>Ayesha Chopra</t>
        </is>
      </c>
      <c r="C4853" t="inlineStr">
        <is>
          <t>South</t>
        </is>
      </c>
      <c r="D4853" t="inlineStr">
        <is>
          <t>Coimbatore</t>
        </is>
      </c>
      <c r="E4853" t="inlineStr">
        <is>
          <t>No</t>
        </is>
      </c>
      <c r="F4853" t="inlineStr">
        <is>
          <t>Loyal</t>
        </is>
      </c>
      <c r="G4853" t="n">
        <v>5</v>
      </c>
      <c r="H4853" s="24" t="n">
        <v>17045.42</v>
      </c>
      <c r="I4853" s="24" t="n">
        <v>5426.16</v>
      </c>
      <c r="J4853" s="25" t="n">
        <v>45097</v>
      </c>
      <c r="K4853" s="25" t="n">
        <v>45792</v>
      </c>
      <c r="L4853" t="n">
        <v>3</v>
      </c>
      <c r="M4853" t="n">
        <v>4</v>
      </c>
      <c r="N4853" t="n">
        <v>3</v>
      </c>
      <c r="O4853">
        <f>DATE(2026,1,1)-K4853</f>
        <v/>
      </c>
      <c r="P4853">
        <f>IF(G4853&gt;=2,"Repeat","One-time")</f>
        <v/>
      </c>
    </row>
    <row r="4854">
      <c r="A4854" t="inlineStr">
        <is>
          <t>C04957</t>
        </is>
      </c>
      <c r="B4854" t="inlineStr">
        <is>
          <t>Amit Agarwal</t>
        </is>
      </c>
      <c r="C4854" t="inlineStr">
        <is>
          <t>North</t>
        </is>
      </c>
      <c r="D4854" t="inlineStr">
        <is>
          <t>Gurugram</t>
        </is>
      </c>
      <c r="E4854" t="inlineStr">
        <is>
          <t>No</t>
        </is>
      </c>
      <c r="F4854" t="inlineStr">
        <is>
          <t>Hibernating</t>
        </is>
      </c>
      <c r="G4854" t="n">
        <v>1</v>
      </c>
      <c r="H4854" s="24" t="n">
        <v>17040.55</v>
      </c>
      <c r="I4854" s="24" t="n">
        <v>8198.9</v>
      </c>
      <c r="J4854" s="25" t="n">
        <v>45406</v>
      </c>
      <c r="K4854" s="25" t="n">
        <v>45406</v>
      </c>
      <c r="L4854" t="n">
        <v>1</v>
      </c>
      <c r="M4854" t="n">
        <v>1</v>
      </c>
      <c r="N4854" t="n">
        <v>3</v>
      </c>
      <c r="O4854">
        <f>DATE(2026,1,1)-K4854</f>
        <v/>
      </c>
      <c r="P4854">
        <f>IF(G4854&gt;=2,"Repeat","One-time")</f>
        <v/>
      </c>
    </row>
    <row r="4855">
      <c r="A4855" t="inlineStr">
        <is>
          <t>C01819</t>
        </is>
      </c>
      <c r="B4855" t="inlineStr">
        <is>
          <t>Manish Das</t>
        </is>
      </c>
      <c r="C4855" t="inlineStr">
        <is>
          <t>South</t>
        </is>
      </c>
      <c r="D4855" t="inlineStr">
        <is>
          <t>Kochi</t>
        </is>
      </c>
      <c r="E4855" t="inlineStr">
        <is>
          <t>No</t>
        </is>
      </c>
      <c r="F4855" t="inlineStr">
        <is>
          <t>Hibernating</t>
        </is>
      </c>
      <c r="G4855" t="n">
        <v>2</v>
      </c>
      <c r="H4855" s="24" t="n">
        <v>17037.35</v>
      </c>
      <c r="I4855" s="24" t="n">
        <v>1261.81</v>
      </c>
      <c r="J4855" s="25" t="n">
        <v>45189</v>
      </c>
      <c r="K4855" s="25" t="n">
        <v>45193</v>
      </c>
      <c r="L4855" t="n">
        <v>1</v>
      </c>
      <c r="M4855" t="n">
        <v>2</v>
      </c>
      <c r="N4855" t="n">
        <v>3</v>
      </c>
      <c r="O4855">
        <f>DATE(2026,1,1)-K4855</f>
        <v/>
      </c>
      <c r="P4855">
        <f>IF(G4855&gt;=2,"Repeat","One-time")</f>
        <v/>
      </c>
    </row>
    <row r="4856">
      <c r="A4856" t="inlineStr">
        <is>
          <t>C08658</t>
        </is>
      </c>
      <c r="B4856" t="inlineStr">
        <is>
          <t>Abhishek Kapoor</t>
        </is>
      </c>
      <c r="C4856" t="inlineStr">
        <is>
          <t>West</t>
        </is>
      </c>
      <c r="D4856" t="inlineStr">
        <is>
          <t>Mumbai</t>
        </is>
      </c>
      <c r="E4856" t="inlineStr">
        <is>
          <t>No</t>
        </is>
      </c>
      <c r="F4856" t="inlineStr">
        <is>
          <t>New</t>
        </is>
      </c>
      <c r="G4856" t="n">
        <v>1</v>
      </c>
      <c r="H4856" s="24" t="n">
        <v>17028.55</v>
      </c>
      <c r="I4856" s="24" t="n">
        <v>490.71</v>
      </c>
      <c r="J4856" s="25" t="n">
        <v>45959</v>
      </c>
      <c r="K4856" s="25" t="n">
        <v>45959</v>
      </c>
      <c r="L4856" t="n">
        <v>4</v>
      </c>
      <c r="M4856" t="n">
        <v>1</v>
      </c>
      <c r="N4856" t="n">
        <v>3</v>
      </c>
      <c r="O4856">
        <f>DATE(2026,1,1)-K4856</f>
        <v/>
      </c>
      <c r="P4856">
        <f>IF(G4856&gt;=2,"Repeat","One-time")</f>
        <v/>
      </c>
    </row>
    <row r="4857">
      <c r="A4857" t="inlineStr">
        <is>
          <t>C07878</t>
        </is>
      </c>
      <c r="B4857" t="inlineStr">
        <is>
          <t>Ritu Menon</t>
        </is>
      </c>
      <c r="C4857" t="inlineStr">
        <is>
          <t>West</t>
        </is>
      </c>
      <c r="D4857" t="inlineStr">
        <is>
          <t>Panaji</t>
        </is>
      </c>
      <c r="E4857" t="inlineStr">
        <is>
          <t>Yes</t>
        </is>
      </c>
      <c r="F4857" t="inlineStr">
        <is>
          <t>Occasional</t>
        </is>
      </c>
      <c r="G4857" t="n">
        <v>2</v>
      </c>
      <c r="H4857" s="24" t="n">
        <v>17015.51</v>
      </c>
      <c r="I4857" s="24" t="n">
        <v>5452.45</v>
      </c>
      <c r="J4857" s="25" t="n">
        <v>45755</v>
      </c>
      <c r="K4857" s="25" t="n">
        <v>45822</v>
      </c>
      <c r="L4857" t="n">
        <v>3</v>
      </c>
      <c r="M4857" t="n">
        <v>2</v>
      </c>
      <c r="N4857" t="n">
        <v>3</v>
      </c>
      <c r="O4857">
        <f>DATE(2026,1,1)-K4857</f>
        <v/>
      </c>
      <c r="P4857">
        <f>IF(G4857&gt;=2,"Repeat","One-time")</f>
        <v/>
      </c>
    </row>
    <row r="4858">
      <c r="A4858" t="inlineStr">
        <is>
          <t>C06770</t>
        </is>
      </c>
      <c r="B4858" t="inlineStr">
        <is>
          <t>Swati Verma</t>
        </is>
      </c>
      <c r="C4858" t="inlineStr">
        <is>
          <t>North</t>
        </is>
      </c>
      <c r="D4858" t="inlineStr">
        <is>
          <t>Delhi</t>
        </is>
      </c>
      <c r="E4858" t="inlineStr">
        <is>
          <t>Yes</t>
        </is>
      </c>
      <c r="F4858" t="inlineStr">
        <is>
          <t>At Risk</t>
        </is>
      </c>
      <c r="G4858" t="n">
        <v>3</v>
      </c>
      <c r="H4858" s="24" t="n">
        <v>17012.63</v>
      </c>
      <c r="I4858" s="24" t="n">
        <v>3950.86</v>
      </c>
      <c r="J4858" s="25" t="n">
        <v>45609</v>
      </c>
      <c r="K4858" s="25" t="n">
        <v>45699</v>
      </c>
      <c r="L4858" t="n">
        <v>2</v>
      </c>
      <c r="M4858" t="n">
        <v>3</v>
      </c>
      <c r="N4858" t="n">
        <v>3</v>
      </c>
      <c r="O4858">
        <f>DATE(2026,1,1)-K4858</f>
        <v/>
      </c>
      <c r="P4858">
        <f>IF(G4858&gt;=2,"Repeat","One-time")</f>
        <v/>
      </c>
    </row>
    <row r="4859">
      <c r="A4859" t="inlineStr">
        <is>
          <t>C08078</t>
        </is>
      </c>
      <c r="B4859" t="inlineStr">
        <is>
          <t>Arjun Iyer</t>
        </is>
      </c>
      <c r="C4859" t="inlineStr">
        <is>
          <t>East</t>
        </is>
      </c>
      <c r="D4859" t="inlineStr">
        <is>
          <t>Bhubaneswar</t>
        </is>
      </c>
      <c r="E4859" t="inlineStr">
        <is>
          <t>No</t>
        </is>
      </c>
      <c r="F4859" t="inlineStr">
        <is>
          <t>Occasional</t>
        </is>
      </c>
      <c r="G4859" t="n">
        <v>1</v>
      </c>
      <c r="H4859" s="24" t="n">
        <v>17005.02</v>
      </c>
      <c r="I4859" s="24" t="n">
        <v>982.45</v>
      </c>
      <c r="J4859" s="25" t="n">
        <v>45785</v>
      </c>
      <c r="K4859" s="25" t="n">
        <v>45785</v>
      </c>
      <c r="L4859" t="n">
        <v>3</v>
      </c>
      <c r="M4859" t="n">
        <v>1</v>
      </c>
      <c r="N4859" t="n">
        <v>3</v>
      </c>
      <c r="O4859">
        <f>DATE(2026,1,1)-K4859</f>
        <v/>
      </c>
      <c r="P4859">
        <f>IF(G4859&gt;=2,"Repeat","One-time")</f>
        <v/>
      </c>
    </row>
    <row r="4860">
      <c r="A4860" t="inlineStr">
        <is>
          <t>C09641</t>
        </is>
      </c>
      <c r="B4860" t="inlineStr">
        <is>
          <t>Deepak Fernandes</t>
        </is>
      </c>
      <c r="C4860" t="inlineStr">
        <is>
          <t>East</t>
        </is>
      </c>
      <c r="D4860" t="inlineStr">
        <is>
          <t>Kolkata</t>
        </is>
      </c>
      <c r="E4860" t="inlineStr">
        <is>
          <t>No</t>
        </is>
      </c>
      <c r="F4860" t="inlineStr">
        <is>
          <t>Occasional</t>
        </is>
      </c>
      <c r="G4860" t="n">
        <v>1</v>
      </c>
      <c r="H4860" s="24" t="n">
        <v>17005.02</v>
      </c>
      <c r="I4860" s="24" t="n">
        <v>982.45</v>
      </c>
      <c r="J4860" s="25" t="n">
        <v>45844</v>
      </c>
      <c r="K4860" s="25" t="n">
        <v>45844</v>
      </c>
      <c r="L4860" t="n">
        <v>3</v>
      </c>
      <c r="M4860" t="n">
        <v>1</v>
      </c>
      <c r="N4860" t="n">
        <v>3</v>
      </c>
      <c r="O4860">
        <f>DATE(2026,1,1)-K4860</f>
        <v/>
      </c>
      <c r="P4860">
        <f>IF(G4860&gt;=2,"Repeat","One-time")</f>
        <v/>
      </c>
    </row>
    <row r="4861">
      <c r="A4861" t="inlineStr">
        <is>
          <t>C09614</t>
        </is>
      </c>
      <c r="B4861" t="inlineStr">
        <is>
          <t>Joseph Rao</t>
        </is>
      </c>
      <c r="C4861" t="inlineStr">
        <is>
          <t>South</t>
        </is>
      </c>
      <c r="D4861" t="inlineStr">
        <is>
          <t>Bengaluru</t>
        </is>
      </c>
      <c r="E4861" t="inlineStr">
        <is>
          <t>Yes</t>
        </is>
      </c>
      <c r="F4861" t="inlineStr">
        <is>
          <t>New</t>
        </is>
      </c>
      <c r="G4861" t="n">
        <v>1</v>
      </c>
      <c r="H4861" s="24" t="n">
        <v>17005.02</v>
      </c>
      <c r="I4861" s="24" t="n">
        <v>982.45</v>
      </c>
      <c r="J4861" s="25" t="n">
        <v>45944</v>
      </c>
      <c r="K4861" s="25" t="n">
        <v>45944</v>
      </c>
      <c r="L4861" t="n">
        <v>4</v>
      </c>
      <c r="M4861" t="n">
        <v>1</v>
      </c>
      <c r="N4861" t="n">
        <v>3</v>
      </c>
      <c r="O4861">
        <f>DATE(2026,1,1)-K4861</f>
        <v/>
      </c>
      <c r="P4861">
        <f>IF(G4861&gt;=2,"Repeat","One-time")</f>
        <v/>
      </c>
    </row>
    <row r="4862">
      <c r="A4862" t="inlineStr">
        <is>
          <t>C00469</t>
        </is>
      </c>
      <c r="B4862" t="inlineStr">
        <is>
          <t>Ananya Shah</t>
        </is>
      </c>
      <c r="C4862" t="inlineStr">
        <is>
          <t>West</t>
        </is>
      </c>
      <c r="D4862" t="inlineStr">
        <is>
          <t>Surat</t>
        </is>
      </c>
      <c r="E4862" t="inlineStr">
        <is>
          <t>Yes</t>
        </is>
      </c>
      <c r="F4862" t="inlineStr">
        <is>
          <t>Occasional</t>
        </is>
      </c>
      <c r="G4862" t="n">
        <v>2</v>
      </c>
      <c r="H4862" s="24" t="n">
        <v>16993.65</v>
      </c>
      <c r="I4862" s="24" t="n">
        <v>1489.04</v>
      </c>
      <c r="J4862" s="25" t="n">
        <v>44995</v>
      </c>
      <c r="K4862" s="25" t="n">
        <v>45791</v>
      </c>
      <c r="L4862" t="n">
        <v>3</v>
      </c>
      <c r="M4862" t="n">
        <v>2</v>
      </c>
      <c r="N4862" t="n">
        <v>3</v>
      </c>
      <c r="O4862">
        <f>DATE(2026,1,1)-K4862</f>
        <v/>
      </c>
      <c r="P4862">
        <f>IF(G4862&gt;=2,"Repeat","One-time")</f>
        <v/>
      </c>
    </row>
    <row r="4863">
      <c r="A4863" t="inlineStr">
        <is>
          <t>C01728</t>
        </is>
      </c>
      <c r="B4863" t="inlineStr">
        <is>
          <t>Joseph Prasad</t>
        </is>
      </c>
      <c r="C4863" t="inlineStr">
        <is>
          <t>West</t>
        </is>
      </c>
      <c r="D4863" t="inlineStr">
        <is>
          <t>Ahmedabad</t>
        </is>
      </c>
      <c r="E4863" t="inlineStr">
        <is>
          <t>No</t>
        </is>
      </c>
      <c r="F4863" t="inlineStr">
        <is>
          <t>At Risk</t>
        </is>
      </c>
      <c r="G4863" t="n">
        <v>5</v>
      </c>
      <c r="H4863" s="24" t="n">
        <v>16986.5</v>
      </c>
      <c r="I4863" s="24" t="n">
        <v>3082.9</v>
      </c>
      <c r="J4863" s="25" t="n">
        <v>45047</v>
      </c>
      <c r="K4863" s="25" t="n">
        <v>45246</v>
      </c>
      <c r="L4863" t="n">
        <v>1</v>
      </c>
      <c r="M4863" t="n">
        <v>4</v>
      </c>
      <c r="N4863" t="n">
        <v>3</v>
      </c>
      <c r="O4863">
        <f>DATE(2026,1,1)-K4863</f>
        <v/>
      </c>
      <c r="P4863">
        <f>IF(G4863&gt;=2,"Repeat","One-time")</f>
        <v/>
      </c>
    </row>
    <row r="4864">
      <c r="A4864" t="inlineStr">
        <is>
          <t>C04306</t>
        </is>
      </c>
      <c r="B4864" t="inlineStr">
        <is>
          <t>Priya Rao</t>
        </is>
      </c>
      <c r="C4864" t="inlineStr">
        <is>
          <t>West</t>
        </is>
      </c>
      <c r="D4864" t="inlineStr">
        <is>
          <t>Surat</t>
        </is>
      </c>
      <c r="E4864" t="inlineStr">
        <is>
          <t>No</t>
        </is>
      </c>
      <c r="F4864" t="inlineStr">
        <is>
          <t>Loyal</t>
        </is>
      </c>
      <c r="G4864" t="n">
        <v>3</v>
      </c>
      <c r="H4864" s="24" t="n">
        <v>16962.47</v>
      </c>
      <c r="I4864" s="24" t="n">
        <v>6467.19</v>
      </c>
      <c r="J4864" s="25" t="n">
        <v>45387</v>
      </c>
      <c r="K4864" s="25" t="n">
        <v>45780</v>
      </c>
      <c r="L4864" t="n">
        <v>3</v>
      </c>
      <c r="M4864" t="n">
        <v>3</v>
      </c>
      <c r="N4864" t="n">
        <v>3</v>
      </c>
      <c r="O4864">
        <f>DATE(2026,1,1)-K4864</f>
        <v/>
      </c>
      <c r="P4864">
        <f>IF(G4864&gt;=2,"Repeat","One-time")</f>
        <v/>
      </c>
    </row>
    <row r="4865">
      <c r="A4865" t="inlineStr">
        <is>
          <t>C00094</t>
        </is>
      </c>
      <c r="B4865" t="inlineStr">
        <is>
          <t>Ritu Joshi</t>
        </is>
      </c>
      <c r="C4865" t="inlineStr">
        <is>
          <t>East</t>
        </is>
      </c>
      <c r="D4865" t="inlineStr">
        <is>
          <t>Kolkata</t>
        </is>
      </c>
      <c r="E4865" t="inlineStr">
        <is>
          <t>No</t>
        </is>
      </c>
      <c r="F4865" t="inlineStr">
        <is>
          <t>At Risk</t>
        </is>
      </c>
      <c r="G4865" t="n">
        <v>3</v>
      </c>
      <c r="H4865" s="24" t="n">
        <v>16961.99</v>
      </c>
      <c r="I4865" s="24" t="n">
        <v>4680.06</v>
      </c>
      <c r="J4865" s="25" t="n">
        <v>45045</v>
      </c>
      <c r="K4865" s="25" t="n">
        <v>45515</v>
      </c>
      <c r="L4865" t="n">
        <v>2</v>
      </c>
      <c r="M4865" t="n">
        <v>3</v>
      </c>
      <c r="N4865" t="n">
        <v>3</v>
      </c>
      <c r="O4865">
        <f>DATE(2026,1,1)-K4865</f>
        <v/>
      </c>
      <c r="P4865">
        <f>IF(G4865&gt;=2,"Repeat","One-time")</f>
        <v/>
      </c>
    </row>
    <row r="4866">
      <c r="A4866" t="inlineStr">
        <is>
          <t>C01339</t>
        </is>
      </c>
      <c r="B4866" t="inlineStr">
        <is>
          <t>Varun Verma</t>
        </is>
      </c>
      <c r="C4866" t="inlineStr">
        <is>
          <t>South</t>
        </is>
      </c>
      <c r="D4866" t="inlineStr">
        <is>
          <t>Kochi</t>
        </is>
      </c>
      <c r="E4866" t="inlineStr">
        <is>
          <t>Yes</t>
        </is>
      </c>
      <c r="F4866" t="inlineStr">
        <is>
          <t>At Risk</t>
        </is>
      </c>
      <c r="G4866" t="n">
        <v>5</v>
      </c>
      <c r="H4866" s="24" t="n">
        <v>16955.84</v>
      </c>
      <c r="I4866" s="24" t="n">
        <v>7171.22</v>
      </c>
      <c r="J4866" s="25" t="n">
        <v>45141</v>
      </c>
      <c r="K4866" s="25" t="n">
        <v>45566</v>
      </c>
      <c r="L4866" t="n">
        <v>2</v>
      </c>
      <c r="M4866" t="n">
        <v>4</v>
      </c>
      <c r="N4866" t="n">
        <v>3</v>
      </c>
      <c r="O4866">
        <f>DATE(2026,1,1)-K4866</f>
        <v/>
      </c>
      <c r="P4866">
        <f>IF(G4866&gt;=2,"Repeat","One-time")</f>
        <v/>
      </c>
    </row>
    <row r="4867">
      <c r="A4867" t="inlineStr">
        <is>
          <t>C03898</t>
        </is>
      </c>
      <c r="B4867" t="inlineStr">
        <is>
          <t>Deepak Rao</t>
        </is>
      </c>
      <c r="C4867" t="inlineStr">
        <is>
          <t>South</t>
        </is>
      </c>
      <c r="D4867" t="inlineStr">
        <is>
          <t>Chennai</t>
        </is>
      </c>
      <c r="E4867" t="inlineStr">
        <is>
          <t>Yes</t>
        </is>
      </c>
      <c r="F4867" t="inlineStr">
        <is>
          <t>At Risk</t>
        </is>
      </c>
      <c r="G4867" t="n">
        <v>3</v>
      </c>
      <c r="H4867" s="24" t="n">
        <v>16945.34</v>
      </c>
      <c r="I4867" s="24" t="n">
        <v>1875.92</v>
      </c>
      <c r="J4867" s="25" t="n">
        <v>45296</v>
      </c>
      <c r="K4867" s="25" t="n">
        <v>45310</v>
      </c>
      <c r="L4867" t="n">
        <v>1</v>
      </c>
      <c r="M4867" t="n">
        <v>3</v>
      </c>
      <c r="N4867" t="n">
        <v>3</v>
      </c>
      <c r="O4867">
        <f>DATE(2026,1,1)-K4867</f>
        <v/>
      </c>
      <c r="P4867">
        <f>IF(G4867&gt;=2,"Repeat","One-time")</f>
        <v/>
      </c>
    </row>
    <row r="4868">
      <c r="A4868" t="inlineStr">
        <is>
          <t>C08559</t>
        </is>
      </c>
      <c r="B4868" t="inlineStr">
        <is>
          <t>Pooja Das</t>
        </is>
      </c>
      <c r="C4868" t="inlineStr">
        <is>
          <t>South</t>
        </is>
      </c>
      <c r="D4868" t="inlineStr">
        <is>
          <t>Bengaluru</t>
        </is>
      </c>
      <c r="E4868" t="inlineStr">
        <is>
          <t>Yes</t>
        </is>
      </c>
      <c r="F4868" t="inlineStr">
        <is>
          <t>Occasional</t>
        </is>
      </c>
      <c r="G4868" t="n">
        <v>2</v>
      </c>
      <c r="H4868" s="24" t="n">
        <v>16940.18</v>
      </c>
      <c r="I4868" s="24" t="n">
        <v>3155.05</v>
      </c>
      <c r="J4868" s="25" t="n">
        <v>45876</v>
      </c>
      <c r="K4868" s="25" t="n">
        <v>45913</v>
      </c>
      <c r="L4868" t="n">
        <v>3</v>
      </c>
      <c r="M4868" t="n">
        <v>2</v>
      </c>
      <c r="N4868" t="n">
        <v>3</v>
      </c>
      <c r="O4868">
        <f>DATE(2026,1,1)-K4868</f>
        <v/>
      </c>
      <c r="P4868">
        <f>IF(G4868&gt;=2,"Repeat","One-time")</f>
        <v/>
      </c>
    </row>
    <row r="4869">
      <c r="A4869" t="inlineStr">
        <is>
          <t>C03123</t>
        </is>
      </c>
      <c r="B4869" t="inlineStr">
        <is>
          <t>Sanjay Singh</t>
        </is>
      </c>
      <c r="C4869" t="inlineStr">
        <is>
          <t>West</t>
        </is>
      </c>
      <c r="D4869" t="inlineStr">
        <is>
          <t>Pune</t>
        </is>
      </c>
      <c r="E4869" t="inlineStr">
        <is>
          <t>No</t>
        </is>
      </c>
      <c r="F4869" t="inlineStr">
        <is>
          <t>Occasional</t>
        </is>
      </c>
      <c r="G4869" t="n">
        <v>1</v>
      </c>
      <c r="H4869" s="24" t="n">
        <v>16914.77</v>
      </c>
      <c r="I4869" s="24" t="n">
        <v>2979.12</v>
      </c>
      <c r="J4869" s="25" t="n">
        <v>45571</v>
      </c>
      <c r="K4869" s="25" t="n">
        <v>45571</v>
      </c>
      <c r="L4869" t="n">
        <v>2</v>
      </c>
      <c r="M4869" t="n">
        <v>1</v>
      </c>
      <c r="N4869" t="n">
        <v>3</v>
      </c>
      <c r="O4869">
        <f>DATE(2026,1,1)-K4869</f>
        <v/>
      </c>
      <c r="P4869">
        <f>IF(G4869&gt;=2,"Repeat","One-time")</f>
        <v/>
      </c>
    </row>
    <row r="4870">
      <c r="A4870" t="inlineStr">
        <is>
          <t>C08407</t>
        </is>
      </c>
      <c r="B4870" t="inlineStr">
        <is>
          <t>Kavya Verma</t>
        </is>
      </c>
      <c r="C4870" t="inlineStr">
        <is>
          <t>North</t>
        </is>
      </c>
      <c r="D4870" t="inlineStr">
        <is>
          <t>Jaipur</t>
        </is>
      </c>
      <c r="E4870" t="inlineStr">
        <is>
          <t>No</t>
        </is>
      </c>
      <c r="F4870" t="inlineStr">
        <is>
          <t>Occasional</t>
        </is>
      </c>
      <c r="G4870" t="n">
        <v>1</v>
      </c>
      <c r="H4870" s="24" t="n">
        <v>16911.25</v>
      </c>
      <c r="I4870" s="24" t="n">
        <v>2384.14</v>
      </c>
      <c r="J4870" s="25" t="n">
        <v>45782</v>
      </c>
      <c r="K4870" s="25" t="n">
        <v>45782</v>
      </c>
      <c r="L4870" t="n">
        <v>3</v>
      </c>
      <c r="M4870" t="n">
        <v>1</v>
      </c>
      <c r="N4870" t="n">
        <v>3</v>
      </c>
      <c r="O4870">
        <f>DATE(2026,1,1)-K4870</f>
        <v/>
      </c>
      <c r="P4870">
        <f>IF(G4870&gt;=2,"Repeat","One-time")</f>
        <v/>
      </c>
    </row>
    <row r="4871">
      <c r="A4871" t="inlineStr">
        <is>
          <t>C10876</t>
        </is>
      </c>
      <c r="B4871" t="inlineStr">
        <is>
          <t>Divya Sharma</t>
        </is>
      </c>
      <c r="C4871" t="inlineStr">
        <is>
          <t>South</t>
        </is>
      </c>
      <c r="D4871" t="inlineStr">
        <is>
          <t>Kochi</t>
        </is>
      </c>
      <c r="E4871" t="inlineStr">
        <is>
          <t>Yes</t>
        </is>
      </c>
      <c r="F4871" t="inlineStr">
        <is>
          <t>New</t>
        </is>
      </c>
      <c r="G4871" t="n">
        <v>2</v>
      </c>
      <c r="H4871" s="24" t="n">
        <v>16889.67</v>
      </c>
      <c r="I4871" s="24" t="n">
        <v>4213.88</v>
      </c>
      <c r="J4871" s="25" t="n">
        <v>45946</v>
      </c>
      <c r="K4871" s="25" t="n">
        <v>45986</v>
      </c>
      <c r="L4871" t="n">
        <v>4</v>
      </c>
      <c r="M4871" t="n">
        <v>3</v>
      </c>
      <c r="N4871" t="n">
        <v>3</v>
      </c>
      <c r="O4871">
        <f>DATE(2026,1,1)-K4871</f>
        <v/>
      </c>
      <c r="P4871">
        <f>IF(G4871&gt;=2,"Repeat","One-time")</f>
        <v/>
      </c>
    </row>
    <row r="4872">
      <c r="A4872" t="inlineStr">
        <is>
          <t>C06621</t>
        </is>
      </c>
      <c r="B4872" t="inlineStr">
        <is>
          <t>Varun Iyer</t>
        </is>
      </c>
      <c r="C4872" t="inlineStr">
        <is>
          <t>West</t>
        </is>
      </c>
      <c r="D4872" t="inlineStr">
        <is>
          <t>Mumbai</t>
        </is>
      </c>
      <c r="E4872" t="inlineStr">
        <is>
          <t>No</t>
        </is>
      </c>
      <c r="F4872" t="inlineStr">
        <is>
          <t>Occasional</t>
        </is>
      </c>
      <c r="G4872" t="n">
        <v>1</v>
      </c>
      <c r="H4872" s="24" t="n">
        <v>16878.94</v>
      </c>
      <c r="I4872" s="24" t="n">
        <v>2408.11</v>
      </c>
      <c r="J4872" s="25" t="n">
        <v>45606</v>
      </c>
      <c r="K4872" s="25" t="n">
        <v>45606</v>
      </c>
      <c r="L4872" t="n">
        <v>2</v>
      </c>
      <c r="M4872" t="n">
        <v>1</v>
      </c>
      <c r="N4872" t="n">
        <v>3</v>
      </c>
      <c r="O4872">
        <f>DATE(2026,1,1)-K4872</f>
        <v/>
      </c>
      <c r="P4872">
        <f>IF(G4872&gt;=2,"Repeat","One-time")</f>
        <v/>
      </c>
    </row>
    <row r="4873">
      <c r="A4873" t="inlineStr">
        <is>
          <t>C08159</t>
        </is>
      </c>
      <c r="B4873" t="inlineStr">
        <is>
          <t>Riya Fernandes</t>
        </is>
      </c>
      <c r="C4873" t="inlineStr">
        <is>
          <t>South</t>
        </is>
      </c>
      <c r="D4873" t="inlineStr">
        <is>
          <t>Chennai</t>
        </is>
      </c>
      <c r="E4873" t="inlineStr">
        <is>
          <t>No</t>
        </is>
      </c>
      <c r="F4873" t="inlineStr">
        <is>
          <t>Occasional</t>
        </is>
      </c>
      <c r="G4873" t="n">
        <v>1</v>
      </c>
      <c r="H4873" s="24" t="n">
        <v>16878.69</v>
      </c>
      <c r="I4873" s="24" t="n">
        <v>4078.12</v>
      </c>
      <c r="J4873" s="25" t="n">
        <v>45879</v>
      </c>
      <c r="K4873" s="25" t="n">
        <v>45879</v>
      </c>
      <c r="L4873" t="n">
        <v>3</v>
      </c>
      <c r="M4873" t="n">
        <v>1</v>
      </c>
      <c r="N4873" t="n">
        <v>3</v>
      </c>
      <c r="O4873">
        <f>DATE(2026,1,1)-K4873</f>
        <v/>
      </c>
      <c r="P4873">
        <f>IF(G4873&gt;=2,"Repeat","One-time")</f>
        <v/>
      </c>
    </row>
    <row r="4874">
      <c r="A4874" t="inlineStr">
        <is>
          <t>C06208</t>
        </is>
      </c>
      <c r="B4874" t="inlineStr">
        <is>
          <t>Neha Sharma</t>
        </is>
      </c>
      <c r="C4874" t="inlineStr">
        <is>
          <t>South</t>
        </is>
      </c>
      <c r="D4874" t="inlineStr">
        <is>
          <t>Bengaluru</t>
        </is>
      </c>
      <c r="E4874" t="inlineStr">
        <is>
          <t>No</t>
        </is>
      </c>
      <c r="F4874" t="inlineStr">
        <is>
          <t>Occasional</t>
        </is>
      </c>
      <c r="G4874" t="n">
        <v>2</v>
      </c>
      <c r="H4874" s="24" t="n">
        <v>16866.2</v>
      </c>
      <c r="I4874" s="24" t="n">
        <v>2368.77</v>
      </c>
      <c r="J4874" s="25" t="n">
        <v>45779</v>
      </c>
      <c r="K4874" s="25" t="n">
        <v>45784</v>
      </c>
      <c r="L4874" t="n">
        <v>3</v>
      </c>
      <c r="M4874" t="n">
        <v>2</v>
      </c>
      <c r="N4874" t="n">
        <v>3</v>
      </c>
      <c r="O4874">
        <f>DATE(2026,1,1)-K4874</f>
        <v/>
      </c>
      <c r="P4874">
        <f>IF(G4874&gt;=2,"Repeat","One-time")</f>
        <v/>
      </c>
    </row>
    <row r="4875">
      <c r="A4875" t="inlineStr">
        <is>
          <t>C06526</t>
        </is>
      </c>
      <c r="B4875" t="inlineStr">
        <is>
          <t>Amit Sharma</t>
        </is>
      </c>
      <c r="C4875" t="inlineStr">
        <is>
          <t>South</t>
        </is>
      </c>
      <c r="D4875" t="inlineStr">
        <is>
          <t>Bengaluru</t>
        </is>
      </c>
      <c r="E4875" t="inlineStr">
        <is>
          <t>Yes</t>
        </is>
      </c>
      <c r="F4875" t="inlineStr">
        <is>
          <t>Occasional</t>
        </is>
      </c>
      <c r="G4875" t="n">
        <v>1</v>
      </c>
      <c r="H4875" s="24" t="n">
        <v>16858.68</v>
      </c>
      <c r="I4875" s="24" t="n">
        <v>222.94</v>
      </c>
      <c r="J4875" s="25" t="n">
        <v>45758</v>
      </c>
      <c r="K4875" s="25" t="n">
        <v>45758</v>
      </c>
      <c r="L4875" t="n">
        <v>3</v>
      </c>
      <c r="M4875" t="n">
        <v>1</v>
      </c>
      <c r="N4875" t="n">
        <v>3</v>
      </c>
      <c r="O4875">
        <f>DATE(2026,1,1)-K4875</f>
        <v/>
      </c>
      <c r="P4875">
        <f>IF(G4875&gt;=2,"Repeat","One-time")</f>
        <v/>
      </c>
    </row>
    <row r="4876">
      <c r="A4876" t="inlineStr">
        <is>
          <t>C01220</t>
        </is>
      </c>
      <c r="B4876" t="inlineStr">
        <is>
          <t>Karan Joshi</t>
        </is>
      </c>
      <c r="C4876" t="inlineStr">
        <is>
          <t>North</t>
        </is>
      </c>
      <c r="D4876" t="inlineStr">
        <is>
          <t>Lucknow</t>
        </is>
      </c>
      <c r="E4876" t="inlineStr">
        <is>
          <t>No</t>
        </is>
      </c>
      <c r="F4876" t="inlineStr">
        <is>
          <t>At Risk</t>
        </is>
      </c>
      <c r="G4876" t="n">
        <v>4</v>
      </c>
      <c r="H4876" s="24" t="n">
        <v>16841.55</v>
      </c>
      <c r="I4876" s="24" t="n">
        <v>5892.7</v>
      </c>
      <c r="J4876" s="25" t="n">
        <v>45123</v>
      </c>
      <c r="K4876" s="25" t="n">
        <v>45153</v>
      </c>
      <c r="L4876" t="n">
        <v>1</v>
      </c>
      <c r="M4876" t="n">
        <v>3</v>
      </c>
      <c r="N4876" t="n">
        <v>3</v>
      </c>
      <c r="O4876">
        <f>DATE(2026,1,1)-K4876</f>
        <v/>
      </c>
      <c r="P4876">
        <f>IF(G4876&gt;=2,"Repeat","One-time")</f>
        <v/>
      </c>
    </row>
    <row r="4877">
      <c r="A4877" t="inlineStr">
        <is>
          <t>C02262</t>
        </is>
      </c>
      <c r="B4877" t="inlineStr">
        <is>
          <t>Amit Thakur</t>
        </is>
      </c>
      <c r="C4877" t="inlineStr">
        <is>
          <t>South</t>
        </is>
      </c>
      <c r="D4877" t="inlineStr">
        <is>
          <t>Chennai</t>
        </is>
      </c>
      <c r="E4877" t="inlineStr">
        <is>
          <t>No</t>
        </is>
      </c>
      <c r="F4877" t="inlineStr">
        <is>
          <t>Occasional</t>
        </is>
      </c>
      <c r="G4877" t="n">
        <v>1</v>
      </c>
      <c r="H4877" s="24" t="n">
        <v>16839</v>
      </c>
      <c r="I4877" s="24" t="n">
        <v>1135.3</v>
      </c>
      <c r="J4877" s="25" t="n">
        <v>45745</v>
      </c>
      <c r="K4877" s="25" t="n">
        <v>45745</v>
      </c>
      <c r="L4877" t="n">
        <v>2</v>
      </c>
      <c r="M4877" t="n">
        <v>1</v>
      </c>
      <c r="N4877" t="n">
        <v>3</v>
      </c>
      <c r="O4877">
        <f>DATE(2026,1,1)-K4877</f>
        <v/>
      </c>
      <c r="P4877">
        <f>IF(G4877&gt;=2,"Repeat","One-time")</f>
        <v/>
      </c>
    </row>
    <row r="4878">
      <c r="A4878" t="inlineStr">
        <is>
          <t>C10034</t>
        </is>
      </c>
      <c r="B4878" t="inlineStr">
        <is>
          <t>Pooja Fernandes</t>
        </is>
      </c>
      <c r="C4878" t="inlineStr">
        <is>
          <t>Central</t>
        </is>
      </c>
      <c r="D4878" t="inlineStr">
        <is>
          <t>Nagpur</t>
        </is>
      </c>
      <c r="E4878" t="inlineStr">
        <is>
          <t>Yes</t>
        </is>
      </c>
      <c r="F4878" t="inlineStr">
        <is>
          <t>New</t>
        </is>
      </c>
      <c r="G4878" t="n">
        <v>2</v>
      </c>
      <c r="H4878" s="24" t="n">
        <v>16820.56</v>
      </c>
      <c r="I4878" s="24" t="n">
        <v>4430.12</v>
      </c>
      <c r="J4878" s="25" t="n">
        <v>45990</v>
      </c>
      <c r="K4878" s="25" t="n">
        <v>46018</v>
      </c>
      <c r="L4878" t="n">
        <v>5</v>
      </c>
      <c r="M4878" t="n">
        <v>3</v>
      </c>
      <c r="N4878" t="n">
        <v>3</v>
      </c>
      <c r="O4878">
        <f>DATE(2026,1,1)-K4878</f>
        <v/>
      </c>
      <c r="P4878">
        <f>IF(G4878&gt;=2,"Repeat","One-time")</f>
        <v/>
      </c>
    </row>
    <row r="4879">
      <c r="A4879" t="inlineStr">
        <is>
          <t>C00316</t>
        </is>
      </c>
      <c r="B4879" t="inlineStr">
        <is>
          <t>Isha Das</t>
        </is>
      </c>
      <c r="C4879" t="inlineStr">
        <is>
          <t>South</t>
        </is>
      </c>
      <c r="D4879" t="inlineStr">
        <is>
          <t>Hyderabad</t>
        </is>
      </c>
      <c r="E4879" t="inlineStr">
        <is>
          <t>Yes</t>
        </is>
      </c>
      <c r="F4879" t="inlineStr">
        <is>
          <t>At Risk</t>
        </is>
      </c>
      <c r="G4879" t="n">
        <v>5</v>
      </c>
      <c r="H4879" s="24" t="n">
        <v>16813.45</v>
      </c>
      <c r="I4879" s="24" t="n">
        <v>4764.26</v>
      </c>
      <c r="J4879" s="25" t="n">
        <v>44935</v>
      </c>
      <c r="K4879" s="25" t="n">
        <v>45082</v>
      </c>
      <c r="L4879" t="n">
        <v>1</v>
      </c>
      <c r="M4879" t="n">
        <v>4</v>
      </c>
      <c r="N4879" t="n">
        <v>3</v>
      </c>
      <c r="O4879">
        <f>DATE(2026,1,1)-K4879</f>
        <v/>
      </c>
      <c r="P4879">
        <f>IF(G4879&gt;=2,"Repeat","One-time")</f>
        <v/>
      </c>
    </row>
    <row r="4880">
      <c r="A4880" t="inlineStr">
        <is>
          <t>C00993</t>
        </is>
      </c>
      <c r="B4880" t="inlineStr">
        <is>
          <t>Karan Patel</t>
        </is>
      </c>
      <c r="C4880" t="inlineStr">
        <is>
          <t>South</t>
        </is>
      </c>
      <c r="D4880" t="inlineStr">
        <is>
          <t>Bengaluru</t>
        </is>
      </c>
      <c r="E4880" t="inlineStr">
        <is>
          <t>No</t>
        </is>
      </c>
      <c r="F4880" t="inlineStr">
        <is>
          <t>Occasional</t>
        </is>
      </c>
      <c r="G4880" t="n">
        <v>2</v>
      </c>
      <c r="H4880" s="24" t="n">
        <v>16808</v>
      </c>
      <c r="I4880" s="24" t="n">
        <v>2237.92</v>
      </c>
      <c r="J4880" s="25" t="n">
        <v>45209</v>
      </c>
      <c r="K4880" s="25" t="n">
        <v>45899</v>
      </c>
      <c r="L4880" t="n">
        <v>3</v>
      </c>
      <c r="M4880" t="n">
        <v>2</v>
      </c>
      <c r="N4880" t="n">
        <v>3</v>
      </c>
      <c r="O4880">
        <f>DATE(2026,1,1)-K4880</f>
        <v/>
      </c>
      <c r="P4880">
        <f>IF(G4880&gt;=2,"Repeat","One-time")</f>
        <v/>
      </c>
    </row>
    <row r="4881">
      <c r="A4881" t="inlineStr">
        <is>
          <t>C06118</t>
        </is>
      </c>
      <c r="B4881" t="inlineStr">
        <is>
          <t>Manish Reddy</t>
        </is>
      </c>
      <c r="C4881" t="inlineStr">
        <is>
          <t>North</t>
        </is>
      </c>
      <c r="D4881" t="inlineStr">
        <is>
          <t>Delhi</t>
        </is>
      </c>
      <c r="E4881" t="inlineStr">
        <is>
          <t>Yes</t>
        </is>
      </c>
      <c r="F4881" t="inlineStr">
        <is>
          <t>At Risk</t>
        </is>
      </c>
      <c r="G4881" t="n">
        <v>10</v>
      </c>
      <c r="H4881" s="24" t="n">
        <v>16765.45</v>
      </c>
      <c r="I4881" s="24" t="n">
        <v>6538.24</v>
      </c>
      <c r="J4881" s="25" t="n">
        <v>45520</v>
      </c>
      <c r="K4881" s="25" t="n">
        <v>45652</v>
      </c>
      <c r="L4881" t="n">
        <v>2</v>
      </c>
      <c r="M4881" t="n">
        <v>5</v>
      </c>
      <c r="N4881" t="n">
        <v>3</v>
      </c>
      <c r="O4881">
        <f>DATE(2026,1,1)-K4881</f>
        <v/>
      </c>
      <c r="P4881">
        <f>IF(G4881&gt;=2,"Repeat","One-time")</f>
        <v/>
      </c>
    </row>
    <row r="4882">
      <c r="A4882" t="inlineStr">
        <is>
          <t>C01100</t>
        </is>
      </c>
      <c r="B4882" t="inlineStr">
        <is>
          <t>Neha Mishra</t>
        </is>
      </c>
      <c r="C4882" t="inlineStr">
        <is>
          <t>South</t>
        </is>
      </c>
      <c r="D4882" t="inlineStr">
        <is>
          <t>Kochi</t>
        </is>
      </c>
      <c r="E4882" t="inlineStr">
        <is>
          <t>No</t>
        </is>
      </c>
      <c r="F4882" t="inlineStr">
        <is>
          <t>At Risk</t>
        </is>
      </c>
      <c r="G4882" t="n">
        <v>4</v>
      </c>
      <c r="H4882" s="24" t="n">
        <v>16739.58</v>
      </c>
      <c r="I4882" s="24" t="n">
        <v>6634.39</v>
      </c>
      <c r="J4882" s="25" t="n">
        <v>45015</v>
      </c>
      <c r="K4882" s="25" t="n">
        <v>45670</v>
      </c>
      <c r="L4882" t="n">
        <v>2</v>
      </c>
      <c r="M4882" t="n">
        <v>3</v>
      </c>
      <c r="N4882" t="n">
        <v>3</v>
      </c>
      <c r="O4882">
        <f>DATE(2026,1,1)-K4882</f>
        <v/>
      </c>
      <c r="P4882">
        <f>IF(G4882&gt;=2,"Repeat","One-time")</f>
        <v/>
      </c>
    </row>
    <row r="4883">
      <c r="A4883" t="inlineStr">
        <is>
          <t>C01584</t>
        </is>
      </c>
      <c r="B4883" t="inlineStr">
        <is>
          <t>Amit Khan</t>
        </is>
      </c>
      <c r="C4883" t="inlineStr">
        <is>
          <t>North</t>
        </is>
      </c>
      <c r="D4883" t="inlineStr">
        <is>
          <t>Chandigarh</t>
        </is>
      </c>
      <c r="E4883" t="inlineStr">
        <is>
          <t>No</t>
        </is>
      </c>
      <c r="F4883" t="inlineStr">
        <is>
          <t>At Risk</t>
        </is>
      </c>
      <c r="G4883" t="n">
        <v>6</v>
      </c>
      <c r="H4883" s="24" t="n">
        <v>16734.3</v>
      </c>
      <c r="I4883" s="24" t="n">
        <v>4315.38</v>
      </c>
      <c r="J4883" s="25" t="n">
        <v>45016</v>
      </c>
      <c r="K4883" s="25" t="n">
        <v>45173</v>
      </c>
      <c r="L4883" t="n">
        <v>1</v>
      </c>
      <c r="M4883" t="n">
        <v>4</v>
      </c>
      <c r="N4883" t="n">
        <v>3</v>
      </c>
      <c r="O4883">
        <f>DATE(2026,1,1)-K4883</f>
        <v/>
      </c>
      <c r="P4883">
        <f>IF(G4883&gt;=2,"Repeat","One-time")</f>
        <v/>
      </c>
    </row>
    <row r="4884">
      <c r="A4884" t="inlineStr">
        <is>
          <t>C03143</t>
        </is>
      </c>
      <c r="B4884" t="inlineStr">
        <is>
          <t>Abhishek Das</t>
        </is>
      </c>
      <c r="C4884" t="inlineStr">
        <is>
          <t>North</t>
        </is>
      </c>
      <c r="D4884" t="inlineStr">
        <is>
          <t>Lucknow</t>
        </is>
      </c>
      <c r="E4884" t="inlineStr">
        <is>
          <t>Yes</t>
        </is>
      </c>
      <c r="F4884" t="inlineStr">
        <is>
          <t>Hibernating</t>
        </is>
      </c>
      <c r="G4884" t="n">
        <v>2</v>
      </c>
      <c r="H4884" s="24" t="n">
        <v>16721.63</v>
      </c>
      <c r="I4884" s="24" t="n">
        <v>1559.54</v>
      </c>
      <c r="J4884" s="25" t="n">
        <v>45291</v>
      </c>
      <c r="K4884" s="25" t="n">
        <v>45350</v>
      </c>
      <c r="L4884" t="n">
        <v>1</v>
      </c>
      <c r="M4884" t="n">
        <v>2</v>
      </c>
      <c r="N4884" t="n">
        <v>3</v>
      </c>
      <c r="O4884">
        <f>DATE(2026,1,1)-K4884</f>
        <v/>
      </c>
      <c r="P4884">
        <f>IF(G4884&gt;=2,"Repeat","One-time")</f>
        <v/>
      </c>
    </row>
    <row r="4885">
      <c r="A4885" t="inlineStr">
        <is>
          <t>C10470</t>
        </is>
      </c>
      <c r="B4885" t="inlineStr">
        <is>
          <t>Kavya Das</t>
        </is>
      </c>
      <c r="C4885" t="inlineStr">
        <is>
          <t>South</t>
        </is>
      </c>
      <c r="D4885" t="inlineStr">
        <is>
          <t>Bengaluru</t>
        </is>
      </c>
      <c r="E4885" t="inlineStr">
        <is>
          <t>No</t>
        </is>
      </c>
      <c r="F4885" t="inlineStr">
        <is>
          <t>New</t>
        </is>
      </c>
      <c r="G4885" t="n">
        <v>3</v>
      </c>
      <c r="H4885" s="24" t="n">
        <v>16720.55</v>
      </c>
      <c r="I4885" s="24" t="n">
        <v>2831.01</v>
      </c>
      <c r="J4885" s="25" t="n">
        <v>45949</v>
      </c>
      <c r="K4885" s="25" t="n">
        <v>45991</v>
      </c>
      <c r="L4885" t="n">
        <v>5</v>
      </c>
      <c r="M4885" t="n">
        <v>3</v>
      </c>
      <c r="N4885" t="n">
        <v>3</v>
      </c>
      <c r="O4885">
        <f>DATE(2026,1,1)-K4885</f>
        <v/>
      </c>
      <c r="P4885">
        <f>IF(G4885&gt;=2,"Repeat","One-time")</f>
        <v/>
      </c>
    </row>
    <row r="4886">
      <c r="A4886" t="inlineStr">
        <is>
          <t>C04797</t>
        </is>
      </c>
      <c r="B4886" t="inlineStr">
        <is>
          <t>Rohan Chopra</t>
        </is>
      </c>
      <c r="C4886" t="inlineStr">
        <is>
          <t>West</t>
        </is>
      </c>
      <c r="D4886" t="inlineStr">
        <is>
          <t>Ahmedabad</t>
        </is>
      </c>
      <c r="E4886" t="inlineStr">
        <is>
          <t>Yes</t>
        </is>
      </c>
      <c r="F4886" t="inlineStr">
        <is>
          <t>At Risk</t>
        </is>
      </c>
      <c r="G4886" t="n">
        <v>5</v>
      </c>
      <c r="H4886" s="24" t="n">
        <v>16711.17</v>
      </c>
      <c r="I4886" s="24" t="n">
        <v>5741.74</v>
      </c>
      <c r="J4886" s="25" t="n">
        <v>45390</v>
      </c>
      <c r="K4886" s="25" t="n">
        <v>45542</v>
      </c>
      <c r="L4886" t="n">
        <v>2</v>
      </c>
      <c r="M4886" t="n">
        <v>4</v>
      </c>
      <c r="N4886" t="n">
        <v>3</v>
      </c>
      <c r="O4886">
        <f>DATE(2026,1,1)-K4886</f>
        <v/>
      </c>
      <c r="P4886">
        <f>IF(G4886&gt;=2,"Repeat","One-time")</f>
        <v/>
      </c>
    </row>
    <row r="4887">
      <c r="A4887" t="inlineStr">
        <is>
          <t>C05732</t>
        </is>
      </c>
      <c r="B4887" t="inlineStr">
        <is>
          <t>Deepak Kapoor</t>
        </is>
      </c>
      <c r="C4887" t="inlineStr">
        <is>
          <t>North</t>
        </is>
      </c>
      <c r="D4887" t="inlineStr">
        <is>
          <t>Delhi</t>
        </is>
      </c>
      <c r="E4887" t="inlineStr">
        <is>
          <t>No</t>
        </is>
      </c>
      <c r="F4887" t="inlineStr">
        <is>
          <t>Loyal</t>
        </is>
      </c>
      <c r="G4887" t="n">
        <v>3</v>
      </c>
      <c r="H4887" s="24" t="n">
        <v>16706.77</v>
      </c>
      <c r="I4887" s="24" t="n">
        <v>3403.99</v>
      </c>
      <c r="J4887" s="25" t="n">
        <v>45741</v>
      </c>
      <c r="K4887" s="25" t="n">
        <v>45916</v>
      </c>
      <c r="L4887" t="n">
        <v>3</v>
      </c>
      <c r="M4887" t="n">
        <v>3</v>
      </c>
      <c r="N4887" t="n">
        <v>3</v>
      </c>
      <c r="O4887">
        <f>DATE(2026,1,1)-K4887</f>
        <v/>
      </c>
      <c r="P4887">
        <f>IF(G4887&gt;=2,"Repeat","One-time")</f>
        <v/>
      </c>
    </row>
    <row r="4888">
      <c r="A4888" t="inlineStr">
        <is>
          <t>C08503</t>
        </is>
      </c>
      <c r="B4888" t="inlineStr">
        <is>
          <t>Joseph Patel</t>
        </is>
      </c>
      <c r="C4888" t="inlineStr">
        <is>
          <t>West</t>
        </is>
      </c>
      <c r="D4888" t="inlineStr">
        <is>
          <t>Pune</t>
        </is>
      </c>
      <c r="E4888" t="inlineStr">
        <is>
          <t>No</t>
        </is>
      </c>
      <c r="F4888" t="inlineStr">
        <is>
          <t>New</t>
        </is>
      </c>
      <c r="G4888" t="n">
        <v>1</v>
      </c>
      <c r="H4888" s="24" t="n">
        <v>16694.23</v>
      </c>
      <c r="I4888" s="24" t="n">
        <v>2824.17</v>
      </c>
      <c r="J4888" s="25" t="n">
        <v>46011</v>
      </c>
      <c r="K4888" s="25" t="n">
        <v>46011</v>
      </c>
      <c r="L4888" t="n">
        <v>5</v>
      </c>
      <c r="M4888" t="n">
        <v>1</v>
      </c>
      <c r="N4888" t="n">
        <v>3</v>
      </c>
      <c r="O4888">
        <f>DATE(2026,1,1)-K4888</f>
        <v/>
      </c>
      <c r="P4888">
        <f>IF(G4888&gt;=2,"Repeat","One-time")</f>
        <v/>
      </c>
    </row>
    <row r="4889">
      <c r="A4889" t="inlineStr">
        <is>
          <t>C02532</t>
        </is>
      </c>
      <c r="B4889" t="inlineStr">
        <is>
          <t>Rahul Fernandes</t>
        </is>
      </c>
      <c r="C4889" t="inlineStr">
        <is>
          <t>West</t>
        </is>
      </c>
      <c r="D4889" t="inlineStr">
        <is>
          <t>Surat</t>
        </is>
      </c>
      <c r="E4889" t="inlineStr">
        <is>
          <t>Yes</t>
        </is>
      </c>
      <c r="F4889" t="inlineStr">
        <is>
          <t>Hibernating</t>
        </is>
      </c>
      <c r="G4889" t="n">
        <v>1</v>
      </c>
      <c r="H4889" s="24" t="n">
        <v>16692.3</v>
      </c>
      <c r="I4889" s="24" t="n">
        <v>953.34</v>
      </c>
      <c r="J4889" s="25" t="n">
        <v>45242</v>
      </c>
      <c r="K4889" s="25" t="n">
        <v>45242</v>
      </c>
      <c r="L4889" t="n">
        <v>1</v>
      </c>
      <c r="M4889" t="n">
        <v>1</v>
      </c>
      <c r="N4889" t="n">
        <v>3</v>
      </c>
      <c r="O4889">
        <f>DATE(2026,1,1)-K4889</f>
        <v/>
      </c>
      <c r="P4889">
        <f>IF(G4889&gt;=2,"Repeat","One-time")</f>
        <v/>
      </c>
    </row>
    <row r="4890">
      <c r="A4890" t="inlineStr">
        <is>
          <t>C04050</t>
        </is>
      </c>
      <c r="B4890" t="inlineStr">
        <is>
          <t>Zoya Kumar</t>
        </is>
      </c>
      <c r="C4890" t="inlineStr">
        <is>
          <t>North</t>
        </is>
      </c>
      <c r="D4890" t="inlineStr">
        <is>
          <t>Delhi</t>
        </is>
      </c>
      <c r="E4890" t="inlineStr">
        <is>
          <t>Yes</t>
        </is>
      </c>
      <c r="F4890" t="inlineStr">
        <is>
          <t>At Risk</t>
        </is>
      </c>
      <c r="G4890" t="n">
        <v>3</v>
      </c>
      <c r="H4890" s="24" t="n">
        <v>16668.08</v>
      </c>
      <c r="I4890" s="24" t="n">
        <v>2724.65</v>
      </c>
      <c r="J4890" s="25" t="n">
        <v>45436</v>
      </c>
      <c r="K4890" s="25" t="n">
        <v>45589</v>
      </c>
      <c r="L4890" t="n">
        <v>2</v>
      </c>
      <c r="M4890" t="n">
        <v>3</v>
      </c>
      <c r="N4890" t="n">
        <v>3</v>
      </c>
      <c r="O4890">
        <f>DATE(2026,1,1)-K4890</f>
        <v/>
      </c>
      <c r="P4890">
        <f>IF(G4890&gt;=2,"Repeat","One-time")</f>
        <v/>
      </c>
    </row>
    <row r="4891">
      <c r="A4891" t="inlineStr">
        <is>
          <t>C08970</t>
        </is>
      </c>
      <c r="B4891" t="inlineStr">
        <is>
          <t>Ananya Das</t>
        </is>
      </c>
      <c r="C4891" t="inlineStr">
        <is>
          <t>West</t>
        </is>
      </c>
      <c r="D4891" t="inlineStr">
        <is>
          <t>Mumbai</t>
        </is>
      </c>
      <c r="E4891" t="inlineStr">
        <is>
          <t>No</t>
        </is>
      </c>
      <c r="F4891" t="inlineStr">
        <is>
          <t>Loyal</t>
        </is>
      </c>
      <c r="G4891" t="n">
        <v>3</v>
      </c>
      <c r="H4891" s="24" t="n">
        <v>16661.99</v>
      </c>
      <c r="I4891" s="24" t="n">
        <v>2380.98</v>
      </c>
      <c r="J4891" s="25" t="n">
        <v>45868</v>
      </c>
      <c r="K4891" s="25" t="n">
        <v>46007</v>
      </c>
      <c r="L4891" t="n">
        <v>5</v>
      </c>
      <c r="M4891" t="n">
        <v>3</v>
      </c>
      <c r="N4891" t="n">
        <v>3</v>
      </c>
      <c r="O4891">
        <f>DATE(2026,1,1)-K4891</f>
        <v/>
      </c>
      <c r="P4891">
        <f>IF(G4891&gt;=2,"Repeat","One-time")</f>
        <v/>
      </c>
    </row>
    <row r="4892">
      <c r="A4892" t="inlineStr">
        <is>
          <t>C00165</t>
        </is>
      </c>
      <c r="B4892" t="inlineStr">
        <is>
          <t>Lakshmi Kumar</t>
        </is>
      </c>
      <c r="C4892" t="inlineStr">
        <is>
          <t>West</t>
        </is>
      </c>
      <c r="D4892" t="inlineStr">
        <is>
          <t>Mumbai</t>
        </is>
      </c>
      <c r="E4892" t="inlineStr">
        <is>
          <t>Yes</t>
        </is>
      </c>
      <c r="F4892" t="inlineStr">
        <is>
          <t>At Risk</t>
        </is>
      </c>
      <c r="G4892" t="n">
        <v>6</v>
      </c>
      <c r="H4892" s="24" t="n">
        <v>16659.21</v>
      </c>
      <c r="I4892" s="24" t="n">
        <v>6681.15</v>
      </c>
      <c r="J4892" s="25" t="n">
        <v>44931</v>
      </c>
      <c r="K4892" s="25" t="n">
        <v>45353</v>
      </c>
      <c r="L4892" t="n">
        <v>1</v>
      </c>
      <c r="M4892" t="n">
        <v>4</v>
      </c>
      <c r="N4892" t="n">
        <v>3</v>
      </c>
      <c r="O4892">
        <f>DATE(2026,1,1)-K4892</f>
        <v/>
      </c>
      <c r="P4892">
        <f>IF(G4892&gt;=2,"Repeat","One-time")</f>
        <v/>
      </c>
    </row>
    <row r="4893">
      <c r="A4893" t="inlineStr">
        <is>
          <t>C06798</t>
        </is>
      </c>
      <c r="B4893" t="inlineStr">
        <is>
          <t>Kavya Mehta</t>
        </is>
      </c>
      <c r="C4893" t="inlineStr">
        <is>
          <t>South</t>
        </is>
      </c>
      <c r="D4893" t="inlineStr">
        <is>
          <t>Kochi</t>
        </is>
      </c>
      <c r="E4893" t="inlineStr">
        <is>
          <t>No</t>
        </is>
      </c>
      <c r="F4893" t="inlineStr">
        <is>
          <t>Occasional</t>
        </is>
      </c>
      <c r="G4893" t="n">
        <v>1</v>
      </c>
      <c r="H4893" s="24" t="n">
        <v>16646.53</v>
      </c>
      <c r="I4893" s="24" t="n">
        <v>2756.97</v>
      </c>
      <c r="J4893" s="25" t="n">
        <v>45773</v>
      </c>
      <c r="K4893" s="25" t="n">
        <v>45773</v>
      </c>
      <c r="L4893" t="n">
        <v>3</v>
      </c>
      <c r="M4893" t="n">
        <v>1</v>
      </c>
      <c r="N4893" t="n">
        <v>3</v>
      </c>
      <c r="O4893">
        <f>DATE(2026,1,1)-K4893</f>
        <v/>
      </c>
      <c r="P4893">
        <f>IF(G4893&gt;=2,"Repeat","One-time")</f>
        <v/>
      </c>
    </row>
    <row r="4894">
      <c r="A4894" t="inlineStr">
        <is>
          <t>C03683</t>
        </is>
      </c>
      <c r="B4894" t="inlineStr">
        <is>
          <t>Meera Mishra</t>
        </is>
      </c>
      <c r="C4894" t="inlineStr">
        <is>
          <t>West</t>
        </is>
      </c>
      <c r="D4894" t="inlineStr">
        <is>
          <t>Mumbai</t>
        </is>
      </c>
      <c r="E4894" t="inlineStr">
        <is>
          <t>No</t>
        </is>
      </c>
      <c r="F4894" t="inlineStr">
        <is>
          <t>Hibernating</t>
        </is>
      </c>
      <c r="G4894" t="n">
        <v>2</v>
      </c>
      <c r="H4894" s="24" t="n">
        <v>16646.36</v>
      </c>
      <c r="I4894" s="24" t="n">
        <v>2620.74</v>
      </c>
      <c r="J4894" s="25" t="n">
        <v>45275</v>
      </c>
      <c r="K4894" s="25" t="n">
        <v>45309</v>
      </c>
      <c r="L4894" t="n">
        <v>1</v>
      </c>
      <c r="M4894" t="n">
        <v>2</v>
      </c>
      <c r="N4894" t="n">
        <v>3</v>
      </c>
      <c r="O4894">
        <f>DATE(2026,1,1)-K4894</f>
        <v/>
      </c>
      <c r="P4894">
        <f>IF(G4894&gt;=2,"Repeat","One-time")</f>
        <v/>
      </c>
    </row>
    <row r="4895">
      <c r="A4895" t="inlineStr">
        <is>
          <t>C02560</t>
        </is>
      </c>
      <c r="B4895" t="inlineStr">
        <is>
          <t>Joseph Shah</t>
        </is>
      </c>
      <c r="C4895" t="inlineStr">
        <is>
          <t>Central</t>
        </is>
      </c>
      <c r="D4895" t="inlineStr">
        <is>
          <t>Raipur</t>
        </is>
      </c>
      <c r="E4895" t="inlineStr">
        <is>
          <t>Yes</t>
        </is>
      </c>
      <c r="F4895" t="inlineStr">
        <is>
          <t>At Risk</t>
        </is>
      </c>
      <c r="G4895" t="n">
        <v>4</v>
      </c>
      <c r="H4895" s="24" t="n">
        <v>16642.43</v>
      </c>
      <c r="I4895" s="24" t="n">
        <v>1098.05</v>
      </c>
      <c r="J4895" s="25" t="n">
        <v>45169</v>
      </c>
      <c r="K4895" s="25" t="n">
        <v>45597</v>
      </c>
      <c r="L4895" t="n">
        <v>2</v>
      </c>
      <c r="M4895" t="n">
        <v>3</v>
      </c>
      <c r="N4895" t="n">
        <v>3</v>
      </c>
      <c r="O4895">
        <f>DATE(2026,1,1)-K4895</f>
        <v/>
      </c>
      <c r="P4895">
        <f>IF(G4895&gt;=2,"Repeat","One-time")</f>
        <v/>
      </c>
    </row>
    <row r="4896">
      <c r="A4896" t="inlineStr">
        <is>
          <t>C07343</t>
        </is>
      </c>
      <c r="B4896" t="inlineStr">
        <is>
          <t>Harpreet Iyer</t>
        </is>
      </c>
      <c r="C4896" t="inlineStr">
        <is>
          <t>South</t>
        </is>
      </c>
      <c r="D4896" t="inlineStr">
        <is>
          <t>Chennai</t>
        </is>
      </c>
      <c r="E4896" t="inlineStr">
        <is>
          <t>Yes</t>
        </is>
      </c>
      <c r="F4896" t="inlineStr">
        <is>
          <t>Occasional</t>
        </is>
      </c>
      <c r="G4896" t="n">
        <v>2</v>
      </c>
      <c r="H4896" s="24" t="n">
        <v>16638.8</v>
      </c>
      <c r="I4896" s="24" t="n">
        <v>2234.77</v>
      </c>
      <c r="J4896" s="25" t="n">
        <v>45898</v>
      </c>
      <c r="K4896" s="25" t="n">
        <v>46010</v>
      </c>
      <c r="L4896" t="n">
        <v>5</v>
      </c>
      <c r="M4896" t="n">
        <v>2</v>
      </c>
      <c r="N4896" t="n">
        <v>3</v>
      </c>
      <c r="O4896">
        <f>DATE(2026,1,1)-K4896</f>
        <v/>
      </c>
      <c r="P4896">
        <f>IF(G4896&gt;=2,"Repeat","One-time")</f>
        <v/>
      </c>
    </row>
    <row r="4897">
      <c r="A4897" t="inlineStr">
        <is>
          <t>C05479</t>
        </is>
      </c>
      <c r="B4897" t="inlineStr">
        <is>
          <t>Lakshmi Pillai</t>
        </is>
      </c>
      <c r="C4897" t="inlineStr">
        <is>
          <t>South</t>
        </is>
      </c>
      <c r="D4897" t="inlineStr">
        <is>
          <t>Bengaluru</t>
        </is>
      </c>
      <c r="E4897" t="inlineStr">
        <is>
          <t>Yes</t>
        </is>
      </c>
      <c r="F4897" t="inlineStr">
        <is>
          <t>At Risk</t>
        </is>
      </c>
      <c r="G4897" t="n">
        <v>3</v>
      </c>
      <c r="H4897" s="24" t="n">
        <v>16633.56</v>
      </c>
      <c r="I4897" s="24" t="n">
        <v>3084.29</v>
      </c>
      <c r="J4897" s="25" t="n">
        <v>45477</v>
      </c>
      <c r="K4897" s="25" t="n">
        <v>45635</v>
      </c>
      <c r="L4897" t="n">
        <v>2</v>
      </c>
      <c r="M4897" t="n">
        <v>3</v>
      </c>
      <c r="N4897" t="n">
        <v>3</v>
      </c>
      <c r="O4897">
        <f>DATE(2026,1,1)-K4897</f>
        <v/>
      </c>
      <c r="P4897">
        <f>IF(G4897&gt;=2,"Repeat","One-time")</f>
        <v/>
      </c>
    </row>
    <row r="4898">
      <c r="A4898" t="inlineStr">
        <is>
          <t>C02556</t>
        </is>
      </c>
      <c r="B4898" t="inlineStr">
        <is>
          <t>Divya Khan</t>
        </is>
      </c>
      <c r="C4898" t="inlineStr">
        <is>
          <t>West</t>
        </is>
      </c>
      <c r="D4898" t="inlineStr">
        <is>
          <t>Mumbai</t>
        </is>
      </c>
      <c r="E4898" t="inlineStr">
        <is>
          <t>No</t>
        </is>
      </c>
      <c r="F4898" t="inlineStr">
        <is>
          <t>Loyal</t>
        </is>
      </c>
      <c r="G4898" t="n">
        <v>6</v>
      </c>
      <c r="H4898" s="24" t="n">
        <v>16613.17</v>
      </c>
      <c r="I4898" s="24" t="n">
        <v>5826.1</v>
      </c>
      <c r="J4898" s="25" t="n">
        <v>45297</v>
      </c>
      <c r="K4898" s="25" t="n">
        <v>45985</v>
      </c>
      <c r="L4898" t="n">
        <v>4</v>
      </c>
      <c r="M4898" t="n">
        <v>4</v>
      </c>
      <c r="N4898" t="n">
        <v>3</v>
      </c>
      <c r="O4898">
        <f>DATE(2026,1,1)-K4898</f>
        <v/>
      </c>
      <c r="P4898">
        <f>IF(G4898&gt;=2,"Repeat","One-time")</f>
        <v/>
      </c>
    </row>
    <row r="4899">
      <c r="A4899" t="inlineStr">
        <is>
          <t>C08992</t>
        </is>
      </c>
      <c r="B4899" t="inlineStr">
        <is>
          <t>Divya Joshi</t>
        </is>
      </c>
      <c r="C4899" t="inlineStr">
        <is>
          <t>East</t>
        </is>
      </c>
      <c r="D4899" t="inlineStr">
        <is>
          <t>Kolkata</t>
        </is>
      </c>
      <c r="E4899" t="inlineStr">
        <is>
          <t>Yes</t>
        </is>
      </c>
      <c r="F4899" t="inlineStr">
        <is>
          <t>Loyal</t>
        </is>
      </c>
      <c r="G4899" t="n">
        <v>3</v>
      </c>
      <c r="H4899" s="24" t="n">
        <v>16610.51</v>
      </c>
      <c r="I4899" s="24" t="n">
        <v>4461.21</v>
      </c>
      <c r="J4899" s="25" t="n">
        <v>45778</v>
      </c>
      <c r="K4899" s="25" t="n">
        <v>45854</v>
      </c>
      <c r="L4899" t="n">
        <v>3</v>
      </c>
      <c r="M4899" t="n">
        <v>3</v>
      </c>
      <c r="N4899" t="n">
        <v>3</v>
      </c>
      <c r="O4899">
        <f>DATE(2026,1,1)-K4899</f>
        <v/>
      </c>
      <c r="P4899">
        <f>IF(G4899&gt;=2,"Repeat","One-time")</f>
        <v/>
      </c>
    </row>
    <row r="4900">
      <c r="A4900" t="inlineStr">
        <is>
          <t>C06054</t>
        </is>
      </c>
      <c r="B4900" t="inlineStr">
        <is>
          <t>Sneha Chopra</t>
        </is>
      </c>
      <c r="C4900" t="inlineStr">
        <is>
          <t>South</t>
        </is>
      </c>
      <c r="D4900" t="inlineStr">
        <is>
          <t>Chennai</t>
        </is>
      </c>
      <c r="E4900" t="inlineStr">
        <is>
          <t>No</t>
        </is>
      </c>
      <c r="F4900" t="inlineStr">
        <is>
          <t>At Risk</t>
        </is>
      </c>
      <c r="G4900" t="n">
        <v>4</v>
      </c>
      <c r="H4900" s="24" t="n">
        <v>16608.53</v>
      </c>
      <c r="I4900" s="24" t="n">
        <v>5480.09</v>
      </c>
      <c r="J4900" s="25" t="n">
        <v>45533</v>
      </c>
      <c r="K4900" s="25" t="n">
        <v>45752</v>
      </c>
      <c r="L4900" t="n">
        <v>2</v>
      </c>
      <c r="M4900" t="n">
        <v>3</v>
      </c>
      <c r="N4900" t="n">
        <v>3</v>
      </c>
      <c r="O4900">
        <f>DATE(2026,1,1)-K4900</f>
        <v/>
      </c>
      <c r="P4900">
        <f>IF(G4900&gt;=2,"Repeat","One-time")</f>
        <v/>
      </c>
    </row>
    <row r="4901">
      <c r="A4901" t="inlineStr">
        <is>
          <t>C02321</t>
        </is>
      </c>
      <c r="B4901" t="inlineStr">
        <is>
          <t>Ritu Rao</t>
        </is>
      </c>
      <c r="C4901" t="inlineStr">
        <is>
          <t>East</t>
        </is>
      </c>
      <c r="D4901" t="inlineStr">
        <is>
          <t>Bhubaneswar</t>
        </is>
      </c>
      <c r="E4901" t="inlineStr">
        <is>
          <t>No</t>
        </is>
      </c>
      <c r="F4901" t="inlineStr">
        <is>
          <t>At Risk</t>
        </is>
      </c>
      <c r="G4901" t="n">
        <v>6</v>
      </c>
      <c r="H4901" s="24" t="n">
        <v>16608.35</v>
      </c>
      <c r="I4901" s="24" t="n">
        <v>4273.04</v>
      </c>
      <c r="J4901" s="25" t="n">
        <v>45127</v>
      </c>
      <c r="K4901" s="25" t="n">
        <v>45248</v>
      </c>
      <c r="L4901" t="n">
        <v>1</v>
      </c>
      <c r="M4901" t="n">
        <v>4</v>
      </c>
      <c r="N4901" t="n">
        <v>3</v>
      </c>
      <c r="O4901">
        <f>DATE(2026,1,1)-K4901</f>
        <v/>
      </c>
      <c r="P4901">
        <f>IF(G4901&gt;=2,"Repeat","One-time")</f>
        <v/>
      </c>
    </row>
    <row r="4902">
      <c r="A4902" t="inlineStr">
        <is>
          <t>C00883</t>
        </is>
      </c>
      <c r="B4902" t="inlineStr">
        <is>
          <t>Divya Nair</t>
        </is>
      </c>
      <c r="C4902" t="inlineStr">
        <is>
          <t>South</t>
        </is>
      </c>
      <c r="D4902" t="inlineStr">
        <is>
          <t>Hyderabad</t>
        </is>
      </c>
      <c r="E4902" t="inlineStr">
        <is>
          <t>No</t>
        </is>
      </c>
      <c r="F4902" t="inlineStr">
        <is>
          <t>Hibernating</t>
        </is>
      </c>
      <c r="G4902" t="n">
        <v>2</v>
      </c>
      <c r="H4902" s="24" t="n">
        <v>16601.1</v>
      </c>
      <c r="I4902" s="24" t="n">
        <v>3830.98</v>
      </c>
      <c r="J4902" s="25" t="n">
        <v>45002</v>
      </c>
      <c r="K4902" s="25" t="n">
        <v>45041</v>
      </c>
      <c r="L4902" t="n">
        <v>1</v>
      </c>
      <c r="M4902" t="n">
        <v>2</v>
      </c>
      <c r="N4902" t="n">
        <v>3</v>
      </c>
      <c r="O4902">
        <f>DATE(2026,1,1)-K4902</f>
        <v/>
      </c>
      <c r="P4902">
        <f>IF(G4902&gt;=2,"Repeat","One-time")</f>
        <v/>
      </c>
    </row>
    <row r="4903">
      <c r="A4903" t="inlineStr">
        <is>
          <t>C01631</t>
        </is>
      </c>
      <c r="B4903" t="inlineStr">
        <is>
          <t>Manish Mukherjee</t>
        </is>
      </c>
      <c r="C4903" t="inlineStr">
        <is>
          <t>North</t>
        </is>
      </c>
      <c r="D4903" t="inlineStr">
        <is>
          <t>Jaipur</t>
        </is>
      </c>
      <c r="E4903" t="inlineStr">
        <is>
          <t>No</t>
        </is>
      </c>
      <c r="F4903" t="inlineStr">
        <is>
          <t>Hibernating</t>
        </is>
      </c>
      <c r="G4903" t="n">
        <v>1</v>
      </c>
      <c r="H4903" s="24" t="n">
        <v>16595.55</v>
      </c>
      <c r="I4903" s="24" t="n">
        <v>1781.78</v>
      </c>
      <c r="J4903" s="25" t="n">
        <v>45050</v>
      </c>
      <c r="K4903" s="25" t="n">
        <v>45050</v>
      </c>
      <c r="L4903" t="n">
        <v>1</v>
      </c>
      <c r="M4903" t="n">
        <v>1</v>
      </c>
      <c r="N4903" t="n">
        <v>3</v>
      </c>
      <c r="O4903">
        <f>DATE(2026,1,1)-K4903</f>
        <v/>
      </c>
      <c r="P4903">
        <f>IF(G4903&gt;=2,"Repeat","One-time")</f>
        <v/>
      </c>
    </row>
    <row r="4904">
      <c r="A4904" t="inlineStr">
        <is>
          <t>C09110</t>
        </is>
      </c>
      <c r="B4904" t="inlineStr">
        <is>
          <t>Maria Iyer</t>
        </is>
      </c>
      <c r="C4904" t="inlineStr">
        <is>
          <t>North</t>
        </is>
      </c>
      <c r="D4904" t="inlineStr">
        <is>
          <t>Jaipur</t>
        </is>
      </c>
      <c r="E4904" t="inlineStr">
        <is>
          <t>Yes</t>
        </is>
      </c>
      <c r="F4904" t="inlineStr">
        <is>
          <t>Loyal</t>
        </is>
      </c>
      <c r="G4904" t="n">
        <v>4</v>
      </c>
      <c r="H4904" s="24" t="n">
        <v>16592.29</v>
      </c>
      <c r="I4904" s="24" t="n">
        <v>4467.52</v>
      </c>
      <c r="J4904" s="25" t="n">
        <v>45786</v>
      </c>
      <c r="K4904" s="25" t="n">
        <v>45980</v>
      </c>
      <c r="L4904" t="n">
        <v>4</v>
      </c>
      <c r="M4904" t="n">
        <v>4</v>
      </c>
      <c r="N4904" t="n">
        <v>3</v>
      </c>
      <c r="O4904">
        <f>DATE(2026,1,1)-K4904</f>
        <v/>
      </c>
      <c r="P4904">
        <f>IF(G4904&gt;=2,"Repeat","One-time")</f>
        <v/>
      </c>
    </row>
    <row r="4905">
      <c r="A4905" t="inlineStr">
        <is>
          <t>C04817</t>
        </is>
      </c>
      <c r="B4905" t="inlineStr">
        <is>
          <t>Manish Nair</t>
        </is>
      </c>
      <c r="C4905" t="inlineStr">
        <is>
          <t>West</t>
        </is>
      </c>
      <c r="D4905" t="inlineStr">
        <is>
          <t>Pune</t>
        </is>
      </c>
      <c r="E4905" t="inlineStr">
        <is>
          <t>No</t>
        </is>
      </c>
      <c r="F4905" t="inlineStr">
        <is>
          <t>At Risk</t>
        </is>
      </c>
      <c r="G4905" t="n">
        <v>3</v>
      </c>
      <c r="H4905" s="24" t="n">
        <v>16587.69</v>
      </c>
      <c r="I4905" s="24" t="n">
        <v>5471.98</v>
      </c>
      <c r="J4905" s="25" t="n">
        <v>45539</v>
      </c>
      <c r="K4905" s="25" t="n">
        <v>45714</v>
      </c>
      <c r="L4905" t="n">
        <v>2</v>
      </c>
      <c r="M4905" t="n">
        <v>3</v>
      </c>
      <c r="N4905" t="n">
        <v>3</v>
      </c>
      <c r="O4905">
        <f>DATE(2026,1,1)-K4905</f>
        <v/>
      </c>
      <c r="P4905">
        <f>IF(G4905&gt;=2,"Repeat","One-time")</f>
        <v/>
      </c>
    </row>
    <row r="4906">
      <c r="A4906" t="inlineStr">
        <is>
          <t>C10308</t>
        </is>
      </c>
      <c r="B4906" t="inlineStr">
        <is>
          <t>Karan Joshi</t>
        </is>
      </c>
      <c r="C4906" t="inlineStr">
        <is>
          <t>North</t>
        </is>
      </c>
      <c r="D4906" t="inlineStr">
        <is>
          <t>Delhi</t>
        </is>
      </c>
      <c r="E4906" t="inlineStr">
        <is>
          <t>Yes</t>
        </is>
      </c>
      <c r="F4906" t="inlineStr">
        <is>
          <t>Loyal</t>
        </is>
      </c>
      <c r="G4906" t="n">
        <v>5</v>
      </c>
      <c r="H4906" s="24" t="n">
        <v>16579.41</v>
      </c>
      <c r="I4906" s="24" t="n">
        <v>4874.79</v>
      </c>
      <c r="J4906" s="25" t="n">
        <v>45901</v>
      </c>
      <c r="K4906" s="25" t="n">
        <v>45956</v>
      </c>
      <c r="L4906" t="n">
        <v>4</v>
      </c>
      <c r="M4906" t="n">
        <v>4</v>
      </c>
      <c r="N4906" t="n">
        <v>3</v>
      </c>
      <c r="O4906">
        <f>DATE(2026,1,1)-K4906</f>
        <v/>
      </c>
      <c r="P4906">
        <f>IF(G4906&gt;=2,"Repeat","One-time")</f>
        <v/>
      </c>
    </row>
    <row r="4907">
      <c r="A4907" t="inlineStr">
        <is>
          <t>C07972</t>
        </is>
      </c>
      <c r="B4907" t="inlineStr">
        <is>
          <t>Varun Gupta</t>
        </is>
      </c>
      <c r="C4907" t="inlineStr">
        <is>
          <t>West</t>
        </is>
      </c>
      <c r="D4907" t="inlineStr">
        <is>
          <t>Pune</t>
        </is>
      </c>
      <c r="E4907" t="inlineStr">
        <is>
          <t>No</t>
        </is>
      </c>
      <c r="F4907" t="inlineStr">
        <is>
          <t>New</t>
        </is>
      </c>
      <c r="G4907" t="n">
        <v>1</v>
      </c>
      <c r="H4907" s="24" t="n">
        <v>16565.95</v>
      </c>
      <c r="I4907" s="24" t="n">
        <v>-218.25</v>
      </c>
      <c r="J4907" s="25" t="n">
        <v>45949</v>
      </c>
      <c r="K4907" s="25" t="n">
        <v>45949</v>
      </c>
      <c r="L4907" t="n">
        <v>4</v>
      </c>
      <c r="M4907" t="n">
        <v>1</v>
      </c>
      <c r="N4907" t="n">
        <v>3</v>
      </c>
      <c r="O4907">
        <f>DATE(2026,1,1)-K4907</f>
        <v/>
      </c>
      <c r="P4907">
        <f>IF(G4907&gt;=2,"Repeat","One-time")</f>
        <v/>
      </c>
    </row>
    <row r="4908">
      <c r="A4908" t="inlineStr">
        <is>
          <t>C07838</t>
        </is>
      </c>
      <c r="B4908" t="inlineStr">
        <is>
          <t>Gurpreet Patel</t>
        </is>
      </c>
      <c r="C4908" t="inlineStr">
        <is>
          <t>West</t>
        </is>
      </c>
      <c r="D4908" t="inlineStr">
        <is>
          <t>Ahmedabad</t>
        </is>
      </c>
      <c r="E4908" t="inlineStr">
        <is>
          <t>No</t>
        </is>
      </c>
      <c r="F4908" t="inlineStr">
        <is>
          <t>Loyal</t>
        </is>
      </c>
      <c r="G4908" t="n">
        <v>3</v>
      </c>
      <c r="H4908" s="24" t="n">
        <v>16554.49</v>
      </c>
      <c r="I4908" s="24" t="n">
        <v>-44.36</v>
      </c>
      <c r="J4908" s="25" t="n">
        <v>45710</v>
      </c>
      <c r="K4908" s="25" t="n">
        <v>45938</v>
      </c>
      <c r="L4908" t="n">
        <v>4</v>
      </c>
      <c r="M4908" t="n">
        <v>3</v>
      </c>
      <c r="N4908" t="n">
        <v>3</v>
      </c>
      <c r="O4908">
        <f>DATE(2026,1,1)-K4908</f>
        <v/>
      </c>
      <c r="P4908">
        <f>IF(G4908&gt;=2,"Repeat","One-time")</f>
        <v/>
      </c>
    </row>
    <row r="4909">
      <c r="A4909" t="inlineStr">
        <is>
          <t>C05041</t>
        </is>
      </c>
      <c r="B4909" t="inlineStr">
        <is>
          <t>Joseph Bose</t>
        </is>
      </c>
      <c r="C4909" t="inlineStr">
        <is>
          <t>South</t>
        </is>
      </c>
      <c r="D4909" t="inlineStr">
        <is>
          <t>Hyderabad</t>
        </is>
      </c>
      <c r="E4909" t="inlineStr">
        <is>
          <t>No</t>
        </is>
      </c>
      <c r="F4909" t="inlineStr">
        <is>
          <t>Occasional</t>
        </is>
      </c>
      <c r="G4909" t="n">
        <v>2</v>
      </c>
      <c r="H4909" s="24" t="n">
        <v>16552.79</v>
      </c>
      <c r="I4909" s="24" t="n">
        <v>3878.84</v>
      </c>
      <c r="J4909" s="25" t="n">
        <v>45489</v>
      </c>
      <c r="K4909" s="25" t="n">
        <v>45632</v>
      </c>
      <c r="L4909" t="n">
        <v>2</v>
      </c>
      <c r="M4909" t="n">
        <v>2</v>
      </c>
      <c r="N4909" t="n">
        <v>3</v>
      </c>
      <c r="O4909">
        <f>DATE(2026,1,1)-K4909</f>
        <v/>
      </c>
      <c r="P4909">
        <f>IF(G4909&gt;=2,"Repeat","One-time")</f>
        <v/>
      </c>
    </row>
    <row r="4910">
      <c r="A4910" t="inlineStr">
        <is>
          <t>C00046</t>
        </is>
      </c>
      <c r="B4910" t="inlineStr">
        <is>
          <t>Gurpreet Fernandes</t>
        </is>
      </c>
      <c r="C4910" t="inlineStr">
        <is>
          <t>East</t>
        </is>
      </c>
      <c r="D4910" t="inlineStr">
        <is>
          <t>Jamshedpur</t>
        </is>
      </c>
      <c r="E4910" t="inlineStr">
        <is>
          <t>Yes</t>
        </is>
      </c>
      <c r="F4910" t="inlineStr">
        <is>
          <t>At Risk</t>
        </is>
      </c>
      <c r="G4910" t="n">
        <v>6</v>
      </c>
      <c r="H4910" s="24" t="n">
        <v>16520.63</v>
      </c>
      <c r="I4910" s="24" t="n">
        <v>4675.83</v>
      </c>
      <c r="J4910" s="25" t="n">
        <v>44933</v>
      </c>
      <c r="K4910" s="25" t="n">
        <v>45489</v>
      </c>
      <c r="L4910" t="n">
        <v>1</v>
      </c>
      <c r="M4910" t="n">
        <v>4</v>
      </c>
      <c r="N4910" t="n">
        <v>3</v>
      </c>
      <c r="O4910">
        <f>DATE(2026,1,1)-K4910</f>
        <v/>
      </c>
      <c r="P4910">
        <f>IF(G4910&gt;=2,"Repeat","One-time")</f>
        <v/>
      </c>
    </row>
    <row r="4911">
      <c r="A4911" t="inlineStr">
        <is>
          <t>C01443</t>
        </is>
      </c>
      <c r="B4911" t="inlineStr">
        <is>
          <t>Abhishek Chopra</t>
        </is>
      </c>
      <c r="C4911" t="inlineStr">
        <is>
          <t>East</t>
        </is>
      </c>
      <c r="D4911" t="inlineStr">
        <is>
          <t>Guwahati</t>
        </is>
      </c>
      <c r="E4911" t="inlineStr">
        <is>
          <t>No</t>
        </is>
      </c>
      <c r="F4911" t="inlineStr">
        <is>
          <t>At Risk</t>
        </is>
      </c>
      <c r="G4911" t="n">
        <v>6</v>
      </c>
      <c r="H4911" s="24" t="n">
        <v>16519.63</v>
      </c>
      <c r="I4911" s="24" t="n">
        <v>5212.26</v>
      </c>
      <c r="J4911" s="25" t="n">
        <v>45013</v>
      </c>
      <c r="K4911" s="25" t="n">
        <v>45629</v>
      </c>
      <c r="L4911" t="n">
        <v>2</v>
      </c>
      <c r="M4911" t="n">
        <v>4</v>
      </c>
      <c r="N4911" t="n">
        <v>3</v>
      </c>
      <c r="O4911">
        <f>DATE(2026,1,1)-K4911</f>
        <v/>
      </c>
      <c r="P4911">
        <f>IF(G4911&gt;=2,"Repeat","One-time")</f>
        <v/>
      </c>
    </row>
    <row r="4912">
      <c r="A4912" t="inlineStr">
        <is>
          <t>C09064</t>
        </is>
      </c>
      <c r="B4912" t="inlineStr">
        <is>
          <t>Vikram Mukherjee</t>
        </is>
      </c>
      <c r="C4912" t="inlineStr">
        <is>
          <t>East</t>
        </is>
      </c>
      <c r="D4912" t="inlineStr">
        <is>
          <t>Kolkata</t>
        </is>
      </c>
      <c r="E4912" t="inlineStr">
        <is>
          <t>Yes</t>
        </is>
      </c>
      <c r="F4912" t="inlineStr">
        <is>
          <t>Occasional</t>
        </is>
      </c>
      <c r="G4912" t="n">
        <v>2</v>
      </c>
      <c r="H4912" s="24" t="n">
        <v>16503.81</v>
      </c>
      <c r="I4912" s="24" t="n">
        <v>4116.97</v>
      </c>
      <c r="J4912" s="25" t="n">
        <v>45778</v>
      </c>
      <c r="K4912" s="25" t="n">
        <v>45963</v>
      </c>
      <c r="L4912" t="n">
        <v>4</v>
      </c>
      <c r="M4912" t="n">
        <v>2</v>
      </c>
      <c r="N4912" t="n">
        <v>3</v>
      </c>
      <c r="O4912">
        <f>DATE(2026,1,1)-K4912</f>
        <v/>
      </c>
      <c r="P4912">
        <f>IF(G4912&gt;=2,"Repeat","One-time")</f>
        <v/>
      </c>
    </row>
    <row r="4913">
      <c r="A4913" t="inlineStr">
        <is>
          <t>C07112</t>
        </is>
      </c>
      <c r="B4913" t="inlineStr">
        <is>
          <t>Vivaan Khan</t>
        </is>
      </c>
      <c r="C4913" t="inlineStr">
        <is>
          <t>North</t>
        </is>
      </c>
      <c r="D4913" t="inlineStr">
        <is>
          <t>Chandigarh</t>
        </is>
      </c>
      <c r="E4913" t="inlineStr">
        <is>
          <t>No</t>
        </is>
      </c>
      <c r="F4913" t="inlineStr">
        <is>
          <t>Loyal</t>
        </is>
      </c>
      <c r="G4913" t="n">
        <v>3</v>
      </c>
      <c r="H4913" s="24" t="n">
        <v>16496.76</v>
      </c>
      <c r="I4913" s="24" t="n">
        <v>4549.86</v>
      </c>
      <c r="J4913" s="25" t="n">
        <v>45654</v>
      </c>
      <c r="K4913" s="25" t="n">
        <v>45895</v>
      </c>
      <c r="L4913" t="n">
        <v>3</v>
      </c>
      <c r="M4913" t="n">
        <v>3</v>
      </c>
      <c r="N4913" t="n">
        <v>3</v>
      </c>
      <c r="O4913">
        <f>DATE(2026,1,1)-K4913</f>
        <v/>
      </c>
      <c r="P4913">
        <f>IF(G4913&gt;=2,"Repeat","One-time")</f>
        <v/>
      </c>
    </row>
    <row r="4914">
      <c r="A4914" t="inlineStr">
        <is>
          <t>C00777</t>
        </is>
      </c>
      <c r="B4914" t="inlineStr">
        <is>
          <t>Rohan Yadav</t>
        </is>
      </c>
      <c r="C4914" t="inlineStr">
        <is>
          <t>South</t>
        </is>
      </c>
      <c r="D4914" t="inlineStr">
        <is>
          <t>Coimbatore</t>
        </is>
      </c>
      <c r="E4914" t="inlineStr">
        <is>
          <t>No</t>
        </is>
      </c>
      <c r="F4914" t="inlineStr">
        <is>
          <t>At Risk</t>
        </is>
      </c>
      <c r="G4914" t="n">
        <v>4</v>
      </c>
      <c r="H4914" s="24" t="n">
        <v>16482.58</v>
      </c>
      <c r="I4914" s="24" t="n">
        <v>4702.6</v>
      </c>
      <c r="J4914" s="25" t="n">
        <v>45136</v>
      </c>
      <c r="K4914" s="25" t="n">
        <v>45720</v>
      </c>
      <c r="L4914" t="n">
        <v>2</v>
      </c>
      <c r="M4914" t="n">
        <v>3</v>
      </c>
      <c r="N4914" t="n">
        <v>3</v>
      </c>
      <c r="O4914">
        <f>DATE(2026,1,1)-K4914</f>
        <v/>
      </c>
      <c r="P4914">
        <f>IF(G4914&gt;=2,"Repeat","One-time")</f>
        <v/>
      </c>
    </row>
    <row r="4915">
      <c r="A4915" t="inlineStr">
        <is>
          <t>C05897</t>
        </is>
      </c>
      <c r="B4915" t="inlineStr">
        <is>
          <t>Manish Sinha</t>
        </is>
      </c>
      <c r="C4915" t="inlineStr">
        <is>
          <t>West</t>
        </is>
      </c>
      <c r="D4915" t="inlineStr">
        <is>
          <t>Ahmedabad</t>
        </is>
      </c>
      <c r="E4915" t="inlineStr">
        <is>
          <t>Yes</t>
        </is>
      </c>
      <c r="F4915" t="inlineStr">
        <is>
          <t>Occasional</t>
        </is>
      </c>
      <c r="G4915" t="n">
        <v>2</v>
      </c>
      <c r="H4915" s="24" t="n">
        <v>16477.97</v>
      </c>
      <c r="I4915" s="24" t="n">
        <v>1213.64</v>
      </c>
      <c r="J4915" s="25" t="n">
        <v>45668</v>
      </c>
      <c r="K4915" s="25" t="n">
        <v>45759</v>
      </c>
      <c r="L4915" t="n">
        <v>3</v>
      </c>
      <c r="M4915" t="n">
        <v>2</v>
      </c>
      <c r="N4915" t="n">
        <v>3</v>
      </c>
      <c r="O4915">
        <f>DATE(2026,1,1)-K4915</f>
        <v/>
      </c>
      <c r="P4915">
        <f>IF(G4915&gt;=2,"Repeat","One-time")</f>
        <v/>
      </c>
    </row>
    <row r="4916">
      <c r="A4916" t="inlineStr">
        <is>
          <t>C06250</t>
        </is>
      </c>
      <c r="B4916" t="inlineStr">
        <is>
          <t>Lakshmi Kapoor</t>
        </is>
      </c>
      <c r="C4916" t="inlineStr">
        <is>
          <t>North</t>
        </is>
      </c>
      <c r="D4916" t="inlineStr">
        <is>
          <t>Gurugram</t>
        </is>
      </c>
      <c r="E4916" t="inlineStr">
        <is>
          <t>No</t>
        </is>
      </c>
      <c r="F4916" t="inlineStr">
        <is>
          <t>Occasional</t>
        </is>
      </c>
      <c r="G4916" t="n">
        <v>1</v>
      </c>
      <c r="H4916" s="24" t="n">
        <v>16463.72</v>
      </c>
      <c r="I4916" s="24" t="n">
        <v>4918.42</v>
      </c>
      <c r="J4916" s="25" t="n">
        <v>45560</v>
      </c>
      <c r="K4916" s="25" t="n">
        <v>45560</v>
      </c>
      <c r="L4916" t="n">
        <v>2</v>
      </c>
      <c r="M4916" t="n">
        <v>1</v>
      </c>
      <c r="N4916" t="n">
        <v>3</v>
      </c>
      <c r="O4916">
        <f>DATE(2026,1,1)-K4916</f>
        <v/>
      </c>
      <c r="P4916">
        <f>IF(G4916&gt;=2,"Repeat","One-time")</f>
        <v/>
      </c>
    </row>
    <row r="4917">
      <c r="A4917" t="inlineStr">
        <is>
          <t>C05747</t>
        </is>
      </c>
      <c r="B4917" t="inlineStr">
        <is>
          <t>Sneha Pillai</t>
        </is>
      </c>
      <c r="C4917" t="inlineStr">
        <is>
          <t>Central</t>
        </is>
      </c>
      <c r="D4917" t="inlineStr">
        <is>
          <t>Indore</t>
        </is>
      </c>
      <c r="E4917" t="inlineStr">
        <is>
          <t>No</t>
        </is>
      </c>
      <c r="F4917" t="inlineStr">
        <is>
          <t>Occasional</t>
        </is>
      </c>
      <c r="G4917" t="n">
        <v>1</v>
      </c>
      <c r="H4917" s="24" t="n">
        <v>16450.87</v>
      </c>
      <c r="I4917" s="24" t="n">
        <v>2297.46</v>
      </c>
      <c r="J4917" s="25" t="n">
        <v>45510</v>
      </c>
      <c r="K4917" s="25" t="n">
        <v>45510</v>
      </c>
      <c r="L4917" t="n">
        <v>2</v>
      </c>
      <c r="M4917" t="n">
        <v>1</v>
      </c>
      <c r="N4917" t="n">
        <v>3</v>
      </c>
      <c r="O4917">
        <f>DATE(2026,1,1)-K4917</f>
        <v/>
      </c>
      <c r="P4917">
        <f>IF(G4917&gt;=2,"Repeat","One-time")</f>
        <v/>
      </c>
    </row>
    <row r="4918">
      <c r="A4918" t="inlineStr">
        <is>
          <t>C03555</t>
        </is>
      </c>
      <c r="B4918" t="inlineStr">
        <is>
          <t>Maria Agarwal</t>
        </is>
      </c>
      <c r="C4918" t="inlineStr">
        <is>
          <t>South</t>
        </is>
      </c>
      <c r="D4918" t="inlineStr">
        <is>
          <t>Bengaluru</t>
        </is>
      </c>
      <c r="E4918" t="inlineStr">
        <is>
          <t>Yes</t>
        </is>
      </c>
      <c r="F4918" t="inlineStr">
        <is>
          <t>New</t>
        </is>
      </c>
      <c r="G4918" t="n">
        <v>1</v>
      </c>
      <c r="H4918" s="24" t="n">
        <v>16437.78</v>
      </c>
      <c r="I4918" s="24" t="n">
        <v>228.8</v>
      </c>
      <c r="J4918" s="25" t="n">
        <v>45995</v>
      </c>
      <c r="K4918" s="25" t="n">
        <v>45995</v>
      </c>
      <c r="L4918" t="n">
        <v>5</v>
      </c>
      <c r="M4918" t="n">
        <v>1</v>
      </c>
      <c r="N4918" t="n">
        <v>3</v>
      </c>
      <c r="O4918">
        <f>DATE(2026,1,1)-K4918</f>
        <v/>
      </c>
      <c r="P4918">
        <f>IF(G4918&gt;=2,"Repeat","One-time")</f>
        <v/>
      </c>
    </row>
    <row r="4919">
      <c r="A4919" t="inlineStr">
        <is>
          <t>C09482</t>
        </is>
      </c>
      <c r="B4919" t="inlineStr">
        <is>
          <t>Ayesha Iyer</t>
        </is>
      </c>
      <c r="C4919" t="inlineStr">
        <is>
          <t>South</t>
        </is>
      </c>
      <c r="D4919" t="inlineStr">
        <is>
          <t>Kochi</t>
        </is>
      </c>
      <c r="E4919" t="inlineStr">
        <is>
          <t>Yes</t>
        </is>
      </c>
      <c r="F4919" t="inlineStr">
        <is>
          <t>Occasional</t>
        </is>
      </c>
      <c r="G4919" t="n">
        <v>2</v>
      </c>
      <c r="H4919" s="24" t="n">
        <v>16436.54</v>
      </c>
      <c r="I4919" s="24" t="n">
        <v>949.92</v>
      </c>
      <c r="J4919" s="25" t="n">
        <v>45827</v>
      </c>
      <c r="K4919" s="25" t="n">
        <v>45945</v>
      </c>
      <c r="L4919" t="n">
        <v>4</v>
      </c>
      <c r="M4919" t="n">
        <v>2</v>
      </c>
      <c r="N4919" t="n">
        <v>3</v>
      </c>
      <c r="O4919">
        <f>DATE(2026,1,1)-K4919</f>
        <v/>
      </c>
      <c r="P4919">
        <f>IF(G4919&gt;=2,"Repeat","One-time")</f>
        <v/>
      </c>
    </row>
    <row r="4920">
      <c r="A4920" t="inlineStr">
        <is>
          <t>C06608</t>
        </is>
      </c>
      <c r="B4920" t="inlineStr">
        <is>
          <t>Varun Kapoor</t>
        </is>
      </c>
      <c r="C4920" t="inlineStr">
        <is>
          <t>East</t>
        </is>
      </c>
      <c r="D4920" t="inlineStr">
        <is>
          <t>Kolkata</t>
        </is>
      </c>
      <c r="E4920" t="inlineStr">
        <is>
          <t>Yes</t>
        </is>
      </c>
      <c r="F4920" t="inlineStr">
        <is>
          <t>Occasional</t>
        </is>
      </c>
      <c r="G4920" t="n">
        <v>2</v>
      </c>
      <c r="H4920" s="24" t="n">
        <v>16420.9</v>
      </c>
      <c r="I4920" s="24" t="n">
        <v>1538.81</v>
      </c>
      <c r="J4920" s="25" t="n">
        <v>45820</v>
      </c>
      <c r="K4920" s="25" t="n">
        <v>45874</v>
      </c>
      <c r="L4920" t="n">
        <v>3</v>
      </c>
      <c r="M4920" t="n">
        <v>2</v>
      </c>
      <c r="N4920" t="n">
        <v>3</v>
      </c>
      <c r="O4920">
        <f>DATE(2026,1,1)-K4920</f>
        <v/>
      </c>
      <c r="P4920">
        <f>IF(G4920&gt;=2,"Repeat","One-time")</f>
        <v/>
      </c>
    </row>
    <row r="4921">
      <c r="A4921" t="inlineStr">
        <is>
          <t>C01562</t>
        </is>
      </c>
      <c r="B4921" t="inlineStr">
        <is>
          <t>Imran Singh</t>
        </is>
      </c>
      <c r="C4921" t="inlineStr">
        <is>
          <t>North</t>
        </is>
      </c>
      <c r="D4921" t="inlineStr">
        <is>
          <t>Jaipur</t>
        </is>
      </c>
      <c r="E4921" t="inlineStr">
        <is>
          <t>Yes</t>
        </is>
      </c>
      <c r="F4921" t="inlineStr">
        <is>
          <t>At Risk</t>
        </is>
      </c>
      <c r="G4921" t="n">
        <v>4</v>
      </c>
      <c r="H4921" s="24" t="n">
        <v>16416.73</v>
      </c>
      <c r="I4921" s="24" t="n">
        <v>4446.17</v>
      </c>
      <c r="J4921" s="25" t="n">
        <v>45280</v>
      </c>
      <c r="K4921" s="25" t="n">
        <v>45490</v>
      </c>
      <c r="L4921" t="n">
        <v>2</v>
      </c>
      <c r="M4921" t="n">
        <v>3</v>
      </c>
      <c r="N4921" t="n">
        <v>3</v>
      </c>
      <c r="O4921">
        <f>DATE(2026,1,1)-K4921</f>
        <v/>
      </c>
      <c r="P4921">
        <f>IF(G4921&gt;=2,"Repeat","One-time")</f>
        <v/>
      </c>
    </row>
    <row r="4922">
      <c r="A4922" t="inlineStr">
        <is>
          <t>C05014</t>
        </is>
      </c>
      <c r="B4922" t="inlineStr">
        <is>
          <t>Joseph Shah</t>
        </is>
      </c>
      <c r="C4922" t="inlineStr">
        <is>
          <t>West</t>
        </is>
      </c>
      <c r="D4922" t="inlineStr">
        <is>
          <t>Mumbai</t>
        </is>
      </c>
      <c r="E4922" t="inlineStr">
        <is>
          <t>No</t>
        </is>
      </c>
      <c r="F4922" t="inlineStr">
        <is>
          <t>Occasional</t>
        </is>
      </c>
      <c r="G4922" t="n">
        <v>1</v>
      </c>
      <c r="H4922" s="24" t="n">
        <v>16414.63</v>
      </c>
      <c r="I4922" s="24" t="n">
        <v>2940.7</v>
      </c>
      <c r="J4922" s="25" t="n">
        <v>45564</v>
      </c>
      <c r="K4922" s="25" t="n">
        <v>45564</v>
      </c>
      <c r="L4922" t="n">
        <v>2</v>
      </c>
      <c r="M4922" t="n">
        <v>1</v>
      </c>
      <c r="N4922" t="n">
        <v>3</v>
      </c>
      <c r="O4922">
        <f>DATE(2026,1,1)-K4922</f>
        <v/>
      </c>
      <c r="P4922">
        <f>IF(G4922&gt;=2,"Repeat","One-time")</f>
        <v/>
      </c>
    </row>
    <row r="4923">
      <c r="A4923" t="inlineStr">
        <is>
          <t>C06151</t>
        </is>
      </c>
      <c r="B4923" t="inlineStr">
        <is>
          <t>Arjun Mukherjee</t>
        </is>
      </c>
      <c r="C4923" t="inlineStr">
        <is>
          <t>South</t>
        </is>
      </c>
      <c r="D4923" t="inlineStr">
        <is>
          <t>Chennai</t>
        </is>
      </c>
      <c r="E4923" t="inlineStr">
        <is>
          <t>No</t>
        </is>
      </c>
      <c r="F4923" t="inlineStr">
        <is>
          <t>Loyal</t>
        </is>
      </c>
      <c r="G4923" t="n">
        <v>5</v>
      </c>
      <c r="H4923" s="24" t="n">
        <v>16408.43</v>
      </c>
      <c r="I4923" s="24" t="n">
        <v>5453.38</v>
      </c>
      <c r="J4923" s="25" t="n">
        <v>45542</v>
      </c>
      <c r="K4923" s="25" t="n">
        <v>45810</v>
      </c>
      <c r="L4923" t="n">
        <v>3</v>
      </c>
      <c r="M4923" t="n">
        <v>4</v>
      </c>
      <c r="N4923" t="n">
        <v>3</v>
      </c>
      <c r="O4923">
        <f>DATE(2026,1,1)-K4923</f>
        <v/>
      </c>
      <c r="P4923">
        <f>IF(G4923&gt;=2,"Repeat","One-time")</f>
        <v/>
      </c>
    </row>
    <row r="4924">
      <c r="A4924" t="inlineStr">
        <is>
          <t>C10362</t>
        </is>
      </c>
      <c r="B4924" t="inlineStr">
        <is>
          <t>Zoya Yadav</t>
        </is>
      </c>
      <c r="C4924" t="inlineStr">
        <is>
          <t>East</t>
        </is>
      </c>
      <c r="D4924" t="inlineStr">
        <is>
          <t>Bhubaneswar</t>
        </is>
      </c>
      <c r="E4924" t="inlineStr">
        <is>
          <t>Yes</t>
        </is>
      </c>
      <c r="F4924" t="inlineStr">
        <is>
          <t>New</t>
        </is>
      </c>
      <c r="G4924" t="n">
        <v>1</v>
      </c>
      <c r="H4924" s="24" t="n">
        <v>16408.26</v>
      </c>
      <c r="I4924" s="24" t="n">
        <v>2553.81</v>
      </c>
      <c r="J4924" s="25" t="n">
        <v>45976</v>
      </c>
      <c r="K4924" s="25" t="n">
        <v>45976</v>
      </c>
      <c r="L4924" t="n">
        <v>4</v>
      </c>
      <c r="M4924" t="n">
        <v>2</v>
      </c>
      <c r="N4924" t="n">
        <v>3</v>
      </c>
      <c r="O4924">
        <f>DATE(2026,1,1)-K4924</f>
        <v/>
      </c>
      <c r="P4924">
        <f>IF(G4924&gt;=2,"Repeat","One-time")</f>
        <v/>
      </c>
    </row>
    <row r="4925">
      <c r="A4925" t="inlineStr">
        <is>
          <t>C09271</t>
        </is>
      </c>
      <c r="B4925" t="inlineStr">
        <is>
          <t>Shreya Shah</t>
        </is>
      </c>
      <c r="C4925" t="inlineStr">
        <is>
          <t>Central</t>
        </is>
      </c>
      <c r="D4925" t="inlineStr">
        <is>
          <t>Raipur</t>
        </is>
      </c>
      <c r="E4925" t="inlineStr">
        <is>
          <t>Yes</t>
        </is>
      </c>
      <c r="F4925" t="inlineStr">
        <is>
          <t>New</t>
        </is>
      </c>
      <c r="G4925" t="n">
        <v>1</v>
      </c>
      <c r="H4925" s="24" t="n">
        <v>16385.16</v>
      </c>
      <c r="I4925" s="24" t="n">
        <v>2776.46</v>
      </c>
      <c r="J4925" s="25" t="n">
        <v>46005</v>
      </c>
      <c r="K4925" s="25" t="n">
        <v>46005</v>
      </c>
      <c r="L4925" t="n">
        <v>5</v>
      </c>
      <c r="M4925" t="n">
        <v>1</v>
      </c>
      <c r="N4925" t="n">
        <v>3</v>
      </c>
      <c r="O4925">
        <f>DATE(2026,1,1)-K4925</f>
        <v/>
      </c>
      <c r="P4925">
        <f>IF(G4925&gt;=2,"Repeat","One-time")</f>
        <v/>
      </c>
    </row>
    <row r="4926">
      <c r="A4926" t="inlineStr">
        <is>
          <t>C01425</t>
        </is>
      </c>
      <c r="B4926" t="inlineStr">
        <is>
          <t>Harpreet Iyer</t>
        </is>
      </c>
      <c r="C4926" t="inlineStr">
        <is>
          <t>West</t>
        </is>
      </c>
      <c r="D4926" t="inlineStr">
        <is>
          <t>Ahmedabad</t>
        </is>
      </c>
      <c r="E4926" t="inlineStr">
        <is>
          <t>No</t>
        </is>
      </c>
      <c r="F4926" t="inlineStr">
        <is>
          <t>At Risk</t>
        </is>
      </c>
      <c r="G4926" t="n">
        <v>4</v>
      </c>
      <c r="H4926" s="24" t="n">
        <v>16376.4</v>
      </c>
      <c r="I4926" s="24" t="n">
        <v>5975.16</v>
      </c>
      <c r="J4926" s="25" t="n">
        <v>45057</v>
      </c>
      <c r="K4926" s="25" t="n">
        <v>45200</v>
      </c>
      <c r="L4926" t="n">
        <v>1</v>
      </c>
      <c r="M4926" t="n">
        <v>3</v>
      </c>
      <c r="N4926" t="n">
        <v>3</v>
      </c>
      <c r="O4926">
        <f>DATE(2026,1,1)-K4926</f>
        <v/>
      </c>
      <c r="P4926">
        <f>IF(G4926&gt;=2,"Repeat","One-time")</f>
        <v/>
      </c>
    </row>
    <row r="4927">
      <c r="A4927" t="inlineStr">
        <is>
          <t>C04424</t>
        </is>
      </c>
      <c r="B4927" t="inlineStr">
        <is>
          <t>Diya Mehta</t>
        </is>
      </c>
      <c r="C4927" t="inlineStr">
        <is>
          <t>West</t>
        </is>
      </c>
      <c r="D4927" t="inlineStr">
        <is>
          <t>Ahmedabad</t>
        </is>
      </c>
      <c r="E4927" t="inlineStr">
        <is>
          <t>No</t>
        </is>
      </c>
      <c r="F4927" t="inlineStr">
        <is>
          <t>At Risk</t>
        </is>
      </c>
      <c r="G4927" t="n">
        <v>4</v>
      </c>
      <c r="H4927" s="24" t="n">
        <v>16362.57</v>
      </c>
      <c r="I4927" s="24" t="n">
        <v>2993.31</v>
      </c>
      <c r="J4927" s="25" t="n">
        <v>45481</v>
      </c>
      <c r="K4927" s="25" t="n">
        <v>45626</v>
      </c>
      <c r="L4927" t="n">
        <v>2</v>
      </c>
      <c r="M4927" t="n">
        <v>3</v>
      </c>
      <c r="N4927" t="n">
        <v>3</v>
      </c>
      <c r="O4927">
        <f>DATE(2026,1,1)-K4927</f>
        <v/>
      </c>
      <c r="P4927">
        <f>IF(G4927&gt;=2,"Repeat","One-time")</f>
        <v/>
      </c>
    </row>
    <row r="4928">
      <c r="A4928" t="inlineStr">
        <is>
          <t>C09174</t>
        </is>
      </c>
      <c r="B4928" t="inlineStr">
        <is>
          <t>Farhan Das</t>
        </is>
      </c>
      <c r="C4928" t="inlineStr">
        <is>
          <t>East</t>
        </is>
      </c>
      <c r="D4928" t="inlineStr">
        <is>
          <t>Guwahati</t>
        </is>
      </c>
      <c r="E4928" t="inlineStr">
        <is>
          <t>No</t>
        </is>
      </c>
      <c r="F4928" t="inlineStr">
        <is>
          <t>Occasional</t>
        </is>
      </c>
      <c r="G4928" t="n">
        <v>1</v>
      </c>
      <c r="H4928" s="24" t="n">
        <v>16354.5</v>
      </c>
      <c r="I4928" s="24" t="n">
        <v>2576.89</v>
      </c>
      <c r="J4928" s="25" t="n">
        <v>45837</v>
      </c>
      <c r="K4928" s="25" t="n">
        <v>45837</v>
      </c>
      <c r="L4928" t="n">
        <v>3</v>
      </c>
      <c r="M4928" t="n">
        <v>1</v>
      </c>
      <c r="N4928" t="n">
        <v>3</v>
      </c>
      <c r="O4928">
        <f>DATE(2026,1,1)-K4928</f>
        <v/>
      </c>
      <c r="P4928">
        <f>IF(G4928&gt;=2,"Repeat","One-time")</f>
        <v/>
      </c>
    </row>
    <row r="4929">
      <c r="A4929" t="inlineStr">
        <is>
          <t>C02887</t>
        </is>
      </c>
      <c r="B4929" t="inlineStr">
        <is>
          <t>Ritu Banerjee</t>
        </is>
      </c>
      <c r="C4929" t="inlineStr">
        <is>
          <t>East</t>
        </is>
      </c>
      <c r="D4929" t="inlineStr">
        <is>
          <t>Kolkata</t>
        </is>
      </c>
      <c r="E4929" t="inlineStr">
        <is>
          <t>No</t>
        </is>
      </c>
      <c r="F4929" t="inlineStr">
        <is>
          <t>Hibernating</t>
        </is>
      </c>
      <c r="G4929" t="n">
        <v>2</v>
      </c>
      <c r="H4929" s="24" t="n">
        <v>16352.55</v>
      </c>
      <c r="I4929" s="24" t="n">
        <v>1848.15</v>
      </c>
      <c r="J4929" s="25" t="n">
        <v>45212</v>
      </c>
      <c r="K4929" s="25" t="n">
        <v>45218</v>
      </c>
      <c r="L4929" t="n">
        <v>1</v>
      </c>
      <c r="M4929" t="n">
        <v>2</v>
      </c>
      <c r="N4929" t="n">
        <v>3</v>
      </c>
      <c r="O4929">
        <f>DATE(2026,1,1)-K4929</f>
        <v/>
      </c>
      <c r="P4929">
        <f>IF(G4929&gt;=2,"Repeat","One-time")</f>
        <v/>
      </c>
    </row>
    <row r="4930">
      <c r="A4930" t="inlineStr">
        <is>
          <t>C06221</t>
        </is>
      </c>
      <c r="B4930" t="inlineStr">
        <is>
          <t>Rohan Sinha</t>
        </is>
      </c>
      <c r="C4930" t="inlineStr">
        <is>
          <t>South</t>
        </is>
      </c>
      <c r="D4930" t="inlineStr">
        <is>
          <t>Chennai</t>
        </is>
      </c>
      <c r="E4930" t="inlineStr">
        <is>
          <t>No</t>
        </is>
      </c>
      <c r="F4930" t="inlineStr">
        <is>
          <t>Loyal</t>
        </is>
      </c>
      <c r="G4930" t="n">
        <v>4</v>
      </c>
      <c r="H4930" s="24" t="n">
        <v>16324.37</v>
      </c>
      <c r="I4930" s="24" t="n">
        <v>1207.31</v>
      </c>
      <c r="J4930" s="25" t="n">
        <v>45888</v>
      </c>
      <c r="K4930" s="25" t="n">
        <v>45976</v>
      </c>
      <c r="L4930" t="n">
        <v>4</v>
      </c>
      <c r="M4930" t="n">
        <v>3</v>
      </c>
      <c r="N4930" t="n">
        <v>3</v>
      </c>
      <c r="O4930">
        <f>DATE(2026,1,1)-K4930</f>
        <v/>
      </c>
      <c r="P4930">
        <f>IF(G4930&gt;=2,"Repeat","One-time")</f>
        <v/>
      </c>
    </row>
    <row r="4931">
      <c r="A4931" t="inlineStr">
        <is>
          <t>C08105</t>
        </is>
      </c>
      <c r="B4931" t="inlineStr">
        <is>
          <t>Joseph Mukherjee</t>
        </is>
      </c>
      <c r="C4931" t="inlineStr">
        <is>
          <t>East</t>
        </is>
      </c>
      <c r="D4931" t="inlineStr">
        <is>
          <t>Kolkata</t>
        </is>
      </c>
      <c r="E4931" t="inlineStr">
        <is>
          <t>Yes</t>
        </is>
      </c>
      <c r="F4931" t="inlineStr">
        <is>
          <t>Loyal</t>
        </is>
      </c>
      <c r="G4931" t="n">
        <v>3</v>
      </c>
      <c r="H4931" s="24" t="n">
        <v>16321.71</v>
      </c>
      <c r="I4931" s="24" t="n">
        <v>5342.99</v>
      </c>
      <c r="J4931" s="25" t="n">
        <v>45846</v>
      </c>
      <c r="K4931" s="25" t="n">
        <v>46005</v>
      </c>
      <c r="L4931" t="n">
        <v>5</v>
      </c>
      <c r="M4931" t="n">
        <v>3</v>
      </c>
      <c r="N4931" t="n">
        <v>3</v>
      </c>
      <c r="O4931">
        <f>DATE(2026,1,1)-K4931</f>
        <v/>
      </c>
      <c r="P4931">
        <f>IF(G4931&gt;=2,"Repeat","One-time")</f>
        <v/>
      </c>
    </row>
    <row r="4932">
      <c r="A4932" t="inlineStr">
        <is>
          <t>C04879</t>
        </is>
      </c>
      <c r="B4932" t="inlineStr">
        <is>
          <t>Nikhil Shah</t>
        </is>
      </c>
      <c r="C4932" t="inlineStr">
        <is>
          <t>South</t>
        </is>
      </c>
      <c r="D4932" t="inlineStr">
        <is>
          <t>Hyderabad</t>
        </is>
      </c>
      <c r="E4932" t="inlineStr">
        <is>
          <t>No</t>
        </is>
      </c>
      <c r="F4932" t="inlineStr">
        <is>
          <t>Loyal</t>
        </is>
      </c>
      <c r="G4932" t="n">
        <v>3</v>
      </c>
      <c r="H4932" s="24" t="n">
        <v>16320.92</v>
      </c>
      <c r="I4932" s="24" t="n">
        <v>4003.49</v>
      </c>
      <c r="J4932" s="25" t="n">
        <v>45643</v>
      </c>
      <c r="K4932" s="25" t="n">
        <v>45976</v>
      </c>
      <c r="L4932" t="n">
        <v>4</v>
      </c>
      <c r="M4932" t="n">
        <v>3</v>
      </c>
      <c r="N4932" t="n">
        <v>3</v>
      </c>
      <c r="O4932">
        <f>DATE(2026,1,1)-K4932</f>
        <v/>
      </c>
      <c r="P4932">
        <f>IF(G4932&gt;=2,"Repeat","One-time")</f>
        <v/>
      </c>
    </row>
    <row r="4933">
      <c r="A4933" t="inlineStr">
        <is>
          <t>C06627</t>
        </is>
      </c>
      <c r="B4933" t="inlineStr">
        <is>
          <t>Tanvi Mishra</t>
        </is>
      </c>
      <c r="C4933" t="inlineStr">
        <is>
          <t>East</t>
        </is>
      </c>
      <c r="D4933" t="inlineStr">
        <is>
          <t>Kolkata</t>
        </is>
      </c>
      <c r="E4933" t="inlineStr">
        <is>
          <t>No</t>
        </is>
      </c>
      <c r="F4933" t="inlineStr">
        <is>
          <t>Occasional</t>
        </is>
      </c>
      <c r="G4933" t="n">
        <v>1</v>
      </c>
      <c r="H4933" s="24" t="n">
        <v>16317.12</v>
      </c>
      <c r="I4933" s="24" t="n">
        <v>3202.52</v>
      </c>
      <c r="J4933" s="25" t="n">
        <v>45863</v>
      </c>
      <c r="K4933" s="25" t="n">
        <v>45863</v>
      </c>
      <c r="L4933" t="n">
        <v>3</v>
      </c>
      <c r="M4933" t="n">
        <v>1</v>
      </c>
      <c r="N4933" t="n">
        <v>3</v>
      </c>
      <c r="O4933">
        <f>DATE(2026,1,1)-K4933</f>
        <v/>
      </c>
      <c r="P4933">
        <f>IF(G4933&gt;=2,"Repeat","One-time")</f>
        <v/>
      </c>
    </row>
    <row r="4934">
      <c r="A4934" t="inlineStr">
        <is>
          <t>C09357</t>
        </is>
      </c>
      <c r="B4934" t="inlineStr">
        <is>
          <t>Imran Kumar</t>
        </is>
      </c>
      <c r="C4934" t="inlineStr">
        <is>
          <t>South</t>
        </is>
      </c>
      <c r="D4934" t="inlineStr">
        <is>
          <t>Coimbatore</t>
        </is>
      </c>
      <c r="E4934" t="inlineStr">
        <is>
          <t>No</t>
        </is>
      </c>
      <c r="F4934" t="inlineStr">
        <is>
          <t>Loyal</t>
        </is>
      </c>
      <c r="G4934" t="n">
        <v>3</v>
      </c>
      <c r="H4934" s="24" t="n">
        <v>16311.06</v>
      </c>
      <c r="I4934" s="24" t="n">
        <v>2562.89</v>
      </c>
      <c r="J4934" s="25" t="n">
        <v>45808</v>
      </c>
      <c r="K4934" s="25" t="n">
        <v>45967</v>
      </c>
      <c r="L4934" t="n">
        <v>4</v>
      </c>
      <c r="M4934" t="n">
        <v>3</v>
      </c>
      <c r="N4934" t="n">
        <v>3</v>
      </c>
      <c r="O4934">
        <f>DATE(2026,1,1)-K4934</f>
        <v/>
      </c>
      <c r="P4934">
        <f>IF(G4934&gt;=2,"Repeat","One-time")</f>
        <v/>
      </c>
    </row>
    <row r="4935">
      <c r="A4935" t="inlineStr">
        <is>
          <t>C00387</t>
        </is>
      </c>
      <c r="B4935" t="inlineStr">
        <is>
          <t>Tanvi Reddy</t>
        </is>
      </c>
      <c r="C4935" t="inlineStr">
        <is>
          <t>South</t>
        </is>
      </c>
      <c r="D4935" t="inlineStr">
        <is>
          <t>Chennai</t>
        </is>
      </c>
      <c r="E4935" t="inlineStr">
        <is>
          <t>No</t>
        </is>
      </c>
      <c r="F4935" t="inlineStr">
        <is>
          <t>Hibernating</t>
        </is>
      </c>
      <c r="G4935" t="n">
        <v>1</v>
      </c>
      <c r="H4935" s="24" t="n">
        <v>16308.95</v>
      </c>
      <c r="I4935" s="24" t="n">
        <v>859.9</v>
      </c>
      <c r="J4935" s="25" t="n">
        <v>45026</v>
      </c>
      <c r="K4935" s="25" t="n">
        <v>45026</v>
      </c>
      <c r="L4935" t="n">
        <v>1</v>
      </c>
      <c r="M4935" t="n">
        <v>1</v>
      </c>
      <c r="N4935" t="n">
        <v>3</v>
      </c>
      <c r="O4935">
        <f>DATE(2026,1,1)-K4935</f>
        <v/>
      </c>
      <c r="P4935">
        <f>IF(G4935&gt;=2,"Repeat","One-time")</f>
        <v/>
      </c>
    </row>
    <row r="4936">
      <c r="A4936" t="inlineStr">
        <is>
          <t>C08395</t>
        </is>
      </c>
      <c r="B4936" t="inlineStr">
        <is>
          <t>Deepak Rao</t>
        </is>
      </c>
      <c r="C4936" t="inlineStr">
        <is>
          <t>East</t>
        </is>
      </c>
      <c r="D4936" t="inlineStr">
        <is>
          <t>Bhubaneswar</t>
        </is>
      </c>
      <c r="E4936" t="inlineStr">
        <is>
          <t>No</t>
        </is>
      </c>
      <c r="F4936" t="inlineStr">
        <is>
          <t>Loyal</t>
        </is>
      </c>
      <c r="G4936" t="n">
        <v>4</v>
      </c>
      <c r="H4936" s="24" t="n">
        <v>16306.16</v>
      </c>
      <c r="I4936" s="24" t="n">
        <v>2612.69</v>
      </c>
      <c r="J4936" s="25" t="n">
        <v>45726</v>
      </c>
      <c r="K4936" s="25" t="n">
        <v>45969</v>
      </c>
      <c r="L4936" t="n">
        <v>4</v>
      </c>
      <c r="M4936" t="n">
        <v>4</v>
      </c>
      <c r="N4936" t="n">
        <v>3</v>
      </c>
      <c r="O4936">
        <f>DATE(2026,1,1)-K4936</f>
        <v/>
      </c>
      <c r="P4936">
        <f>IF(G4936&gt;=2,"Repeat","One-time")</f>
        <v/>
      </c>
    </row>
    <row r="4937">
      <c r="A4937" t="inlineStr">
        <is>
          <t>C00900</t>
        </is>
      </c>
      <c r="B4937" t="inlineStr">
        <is>
          <t>Aditya Sharma</t>
        </is>
      </c>
      <c r="C4937" t="inlineStr">
        <is>
          <t>Central</t>
        </is>
      </c>
      <c r="D4937" t="inlineStr">
        <is>
          <t>Indore</t>
        </is>
      </c>
      <c r="E4937" t="inlineStr">
        <is>
          <t>No</t>
        </is>
      </c>
      <c r="F4937" t="inlineStr">
        <is>
          <t>At Risk</t>
        </is>
      </c>
      <c r="G4937" t="n">
        <v>8</v>
      </c>
      <c r="H4937" s="24" t="n">
        <v>16305.58</v>
      </c>
      <c r="I4937" s="24" t="n">
        <v>5148.35</v>
      </c>
      <c r="J4937" s="25" t="n">
        <v>44948</v>
      </c>
      <c r="K4937" s="25" t="n">
        <v>45443</v>
      </c>
      <c r="L4937" t="n">
        <v>1</v>
      </c>
      <c r="M4937" t="n">
        <v>4</v>
      </c>
      <c r="N4937" t="n">
        <v>3</v>
      </c>
      <c r="O4937">
        <f>DATE(2026,1,1)-K4937</f>
        <v/>
      </c>
      <c r="P4937">
        <f>IF(G4937&gt;=2,"Repeat","One-time")</f>
        <v/>
      </c>
    </row>
    <row r="4938">
      <c r="A4938" t="inlineStr">
        <is>
          <t>C07572</t>
        </is>
      </c>
      <c r="B4938" t="inlineStr">
        <is>
          <t>Lakshmi Kumar</t>
        </is>
      </c>
      <c r="C4938" t="inlineStr">
        <is>
          <t>West</t>
        </is>
      </c>
      <c r="D4938" t="inlineStr">
        <is>
          <t>Surat</t>
        </is>
      </c>
      <c r="E4938" t="inlineStr">
        <is>
          <t>Yes</t>
        </is>
      </c>
      <c r="F4938" t="inlineStr">
        <is>
          <t>Loyal</t>
        </is>
      </c>
      <c r="G4938" t="n">
        <v>5</v>
      </c>
      <c r="H4938" s="24" t="n">
        <v>16305.32</v>
      </c>
      <c r="I4938" s="24" t="n">
        <v>5743.82</v>
      </c>
      <c r="J4938" s="25" t="n">
        <v>45643</v>
      </c>
      <c r="K4938" s="25" t="n">
        <v>45964</v>
      </c>
      <c r="L4938" t="n">
        <v>4</v>
      </c>
      <c r="M4938" t="n">
        <v>4</v>
      </c>
      <c r="N4938" t="n">
        <v>3</v>
      </c>
      <c r="O4938">
        <f>DATE(2026,1,1)-K4938</f>
        <v/>
      </c>
      <c r="P4938">
        <f>IF(G4938&gt;=2,"Repeat","One-time")</f>
        <v/>
      </c>
    </row>
    <row r="4939">
      <c r="A4939" t="inlineStr">
        <is>
          <t>C11340</t>
        </is>
      </c>
      <c r="B4939" t="inlineStr">
        <is>
          <t>Manish Sinha</t>
        </is>
      </c>
      <c r="C4939" t="inlineStr">
        <is>
          <t>South</t>
        </is>
      </c>
      <c r="D4939" t="inlineStr">
        <is>
          <t>Bengaluru</t>
        </is>
      </c>
      <c r="E4939" t="inlineStr">
        <is>
          <t>No</t>
        </is>
      </c>
      <c r="F4939" t="inlineStr">
        <is>
          <t>New</t>
        </is>
      </c>
      <c r="G4939" t="n">
        <v>1</v>
      </c>
      <c r="H4939" s="24" t="n">
        <v>16296.09</v>
      </c>
      <c r="I4939" s="24" t="n">
        <v>2652.98</v>
      </c>
      <c r="J4939" s="25" t="n">
        <v>45970</v>
      </c>
      <c r="K4939" s="25" t="n">
        <v>45970</v>
      </c>
      <c r="L4939" t="n">
        <v>4</v>
      </c>
      <c r="M4939" t="n">
        <v>2</v>
      </c>
      <c r="N4939" t="n">
        <v>3</v>
      </c>
      <c r="O4939">
        <f>DATE(2026,1,1)-K4939</f>
        <v/>
      </c>
      <c r="P4939">
        <f>IF(G4939&gt;=2,"Repeat","One-time")</f>
        <v/>
      </c>
    </row>
    <row r="4940">
      <c r="A4940" t="inlineStr">
        <is>
          <t>C00514</t>
        </is>
      </c>
      <c r="B4940" t="inlineStr">
        <is>
          <t>Rahul Shah</t>
        </is>
      </c>
      <c r="C4940" t="inlineStr">
        <is>
          <t>East</t>
        </is>
      </c>
      <c r="D4940" t="inlineStr">
        <is>
          <t>Patna</t>
        </is>
      </c>
      <c r="E4940" t="inlineStr">
        <is>
          <t>No</t>
        </is>
      </c>
      <c r="F4940" t="inlineStr">
        <is>
          <t>At Risk</t>
        </is>
      </c>
      <c r="G4940" t="n">
        <v>5</v>
      </c>
      <c r="H4940" s="24" t="n">
        <v>16284.55</v>
      </c>
      <c r="I4940" s="24" t="n">
        <v>3486.35</v>
      </c>
      <c r="J4940" s="25" t="n">
        <v>44959</v>
      </c>
      <c r="K4940" s="25" t="n">
        <v>45025</v>
      </c>
      <c r="L4940" t="n">
        <v>1</v>
      </c>
      <c r="M4940" t="n">
        <v>4</v>
      </c>
      <c r="N4940" t="n">
        <v>3</v>
      </c>
      <c r="O4940">
        <f>DATE(2026,1,1)-K4940</f>
        <v/>
      </c>
      <c r="P4940">
        <f>IF(G4940&gt;=2,"Repeat","One-time")</f>
        <v/>
      </c>
    </row>
    <row r="4941">
      <c r="A4941" t="inlineStr">
        <is>
          <t>C03687</t>
        </is>
      </c>
      <c r="B4941" t="inlineStr">
        <is>
          <t>Priya Pillai</t>
        </is>
      </c>
      <c r="C4941" t="inlineStr">
        <is>
          <t>East</t>
        </is>
      </c>
      <c r="D4941" t="inlineStr">
        <is>
          <t>Patna</t>
        </is>
      </c>
      <c r="E4941" t="inlineStr">
        <is>
          <t>No</t>
        </is>
      </c>
      <c r="F4941" t="inlineStr">
        <is>
          <t>Loyal</t>
        </is>
      </c>
      <c r="G4941" t="n">
        <v>4</v>
      </c>
      <c r="H4941" s="24" t="n">
        <v>16282.45</v>
      </c>
      <c r="I4941" s="24" t="n">
        <v>3544.75</v>
      </c>
      <c r="J4941" s="25" t="n">
        <v>45296</v>
      </c>
      <c r="K4941" s="25" t="n">
        <v>45754</v>
      </c>
      <c r="L4941" t="n">
        <v>3</v>
      </c>
      <c r="M4941" t="n">
        <v>3</v>
      </c>
      <c r="N4941" t="n">
        <v>3</v>
      </c>
      <c r="O4941">
        <f>DATE(2026,1,1)-K4941</f>
        <v/>
      </c>
      <c r="P4941">
        <f>IF(G4941&gt;=2,"Repeat","One-time")</f>
        <v/>
      </c>
    </row>
    <row r="4942">
      <c r="A4942" t="inlineStr">
        <is>
          <t>C02241</t>
        </is>
      </c>
      <c r="B4942" t="inlineStr">
        <is>
          <t>Isha Mishra</t>
        </is>
      </c>
      <c r="C4942" t="inlineStr">
        <is>
          <t>West</t>
        </is>
      </c>
      <c r="D4942" t="inlineStr">
        <is>
          <t>Mumbai</t>
        </is>
      </c>
      <c r="E4942" t="inlineStr">
        <is>
          <t>No</t>
        </is>
      </c>
      <c r="F4942" t="inlineStr">
        <is>
          <t>Hibernating</t>
        </is>
      </c>
      <c r="G4942" t="n">
        <v>2</v>
      </c>
      <c r="H4942" s="24" t="n">
        <v>16281.6</v>
      </c>
      <c r="I4942" s="24" t="n">
        <v>4194.32</v>
      </c>
      <c r="J4942" s="25" t="n">
        <v>45120</v>
      </c>
      <c r="K4942" s="25" t="n">
        <v>45142</v>
      </c>
      <c r="L4942" t="n">
        <v>1</v>
      </c>
      <c r="M4942" t="n">
        <v>2</v>
      </c>
      <c r="N4942" t="n">
        <v>3</v>
      </c>
      <c r="O4942">
        <f>DATE(2026,1,1)-K4942</f>
        <v/>
      </c>
      <c r="P4942">
        <f>IF(G4942&gt;=2,"Repeat","One-time")</f>
        <v/>
      </c>
    </row>
    <row r="4943">
      <c r="A4943" t="inlineStr">
        <is>
          <t>C06618</t>
        </is>
      </c>
      <c r="B4943" t="inlineStr">
        <is>
          <t>Aarav Bose</t>
        </is>
      </c>
      <c r="C4943" t="inlineStr">
        <is>
          <t>North</t>
        </is>
      </c>
      <c r="D4943" t="inlineStr">
        <is>
          <t>Gurugram</t>
        </is>
      </c>
      <c r="E4943" t="inlineStr">
        <is>
          <t>No</t>
        </is>
      </c>
      <c r="F4943" t="inlineStr">
        <is>
          <t>Occasional</t>
        </is>
      </c>
      <c r="G4943" t="n">
        <v>2</v>
      </c>
      <c r="H4943" s="24" t="n">
        <v>16275.69</v>
      </c>
      <c r="I4943" s="24" t="n">
        <v>2624.9</v>
      </c>
      <c r="J4943" s="25" t="n">
        <v>45642</v>
      </c>
      <c r="K4943" s="25" t="n">
        <v>45648</v>
      </c>
      <c r="L4943" t="n">
        <v>2</v>
      </c>
      <c r="M4943" t="n">
        <v>2</v>
      </c>
      <c r="N4943" t="n">
        <v>3</v>
      </c>
      <c r="O4943">
        <f>DATE(2026,1,1)-K4943</f>
        <v/>
      </c>
      <c r="P4943">
        <f>IF(G4943&gt;=2,"Repeat","One-time")</f>
        <v/>
      </c>
    </row>
    <row r="4944">
      <c r="A4944" t="inlineStr">
        <is>
          <t>C00687</t>
        </is>
      </c>
      <c r="B4944" t="inlineStr">
        <is>
          <t>Aditya Sharma</t>
        </is>
      </c>
      <c r="C4944" t="inlineStr">
        <is>
          <t>Central</t>
        </is>
      </c>
      <c r="D4944" t="inlineStr">
        <is>
          <t>Indore</t>
        </is>
      </c>
      <c r="E4944" t="inlineStr">
        <is>
          <t>No</t>
        </is>
      </c>
      <c r="F4944" t="inlineStr">
        <is>
          <t>Hibernating</t>
        </is>
      </c>
      <c r="G4944" t="n">
        <v>1</v>
      </c>
      <c r="H4944" s="24" t="n">
        <v>16258</v>
      </c>
      <c r="I4944" s="24" t="n">
        <v>3409.8</v>
      </c>
      <c r="J4944" s="25" t="n">
        <v>44943</v>
      </c>
      <c r="K4944" s="25" t="n">
        <v>44943</v>
      </c>
      <c r="L4944" t="n">
        <v>1</v>
      </c>
      <c r="M4944" t="n">
        <v>1</v>
      </c>
      <c r="N4944" t="n">
        <v>3</v>
      </c>
      <c r="O4944">
        <f>DATE(2026,1,1)-K4944</f>
        <v/>
      </c>
      <c r="P4944">
        <f>IF(G4944&gt;=2,"Repeat","One-time")</f>
        <v/>
      </c>
    </row>
    <row r="4945">
      <c r="A4945" t="inlineStr">
        <is>
          <t>C06186</t>
        </is>
      </c>
      <c r="B4945" t="inlineStr">
        <is>
          <t>Farhan Verma</t>
        </is>
      </c>
      <c r="C4945" t="inlineStr">
        <is>
          <t>North</t>
        </is>
      </c>
      <c r="D4945" t="inlineStr">
        <is>
          <t>Lucknow</t>
        </is>
      </c>
      <c r="E4945" t="inlineStr">
        <is>
          <t>Yes</t>
        </is>
      </c>
      <c r="F4945" t="inlineStr">
        <is>
          <t>Loyal</t>
        </is>
      </c>
      <c r="G4945" t="n">
        <v>4</v>
      </c>
      <c r="H4945" s="24" t="n">
        <v>16230.92</v>
      </c>
      <c r="I4945" s="24" t="n">
        <v>4451.78</v>
      </c>
      <c r="J4945" s="25" t="n">
        <v>45543</v>
      </c>
      <c r="K4945" s="25" t="n">
        <v>45919</v>
      </c>
      <c r="L4945" t="n">
        <v>3</v>
      </c>
      <c r="M4945" t="n">
        <v>3</v>
      </c>
      <c r="N4945" t="n">
        <v>3</v>
      </c>
      <c r="O4945">
        <f>DATE(2026,1,1)-K4945</f>
        <v/>
      </c>
      <c r="P4945">
        <f>IF(G4945&gt;=2,"Repeat","One-time")</f>
        <v/>
      </c>
    </row>
    <row r="4946">
      <c r="A4946" t="inlineStr">
        <is>
          <t>C07995</t>
        </is>
      </c>
      <c r="B4946" t="inlineStr">
        <is>
          <t>Neha Reddy</t>
        </is>
      </c>
      <c r="C4946" t="inlineStr">
        <is>
          <t>North</t>
        </is>
      </c>
      <c r="D4946" t="inlineStr">
        <is>
          <t>Chandigarh</t>
        </is>
      </c>
      <c r="E4946" t="inlineStr">
        <is>
          <t>No</t>
        </is>
      </c>
      <c r="F4946" t="inlineStr">
        <is>
          <t>Loyal</t>
        </is>
      </c>
      <c r="G4946" t="n">
        <v>5</v>
      </c>
      <c r="H4946" s="24" t="n">
        <v>16224.11</v>
      </c>
      <c r="I4946" s="24" t="n">
        <v>5367.9</v>
      </c>
      <c r="J4946" s="25" t="n">
        <v>45694</v>
      </c>
      <c r="K4946" s="25" t="n">
        <v>45956</v>
      </c>
      <c r="L4946" t="n">
        <v>4</v>
      </c>
      <c r="M4946" t="n">
        <v>4</v>
      </c>
      <c r="N4946" t="n">
        <v>3</v>
      </c>
      <c r="O4946">
        <f>DATE(2026,1,1)-K4946</f>
        <v/>
      </c>
      <c r="P4946">
        <f>IF(G4946&gt;=2,"Repeat","One-time")</f>
        <v/>
      </c>
    </row>
    <row r="4947">
      <c r="A4947" t="inlineStr">
        <is>
          <t>C03752</t>
        </is>
      </c>
      <c r="B4947" t="inlineStr">
        <is>
          <t>Suresh Sharma</t>
        </is>
      </c>
      <c r="C4947" t="inlineStr">
        <is>
          <t>South</t>
        </is>
      </c>
      <c r="D4947" t="inlineStr">
        <is>
          <t>Chennai</t>
        </is>
      </c>
      <c r="E4947" t="inlineStr">
        <is>
          <t>No</t>
        </is>
      </c>
      <c r="F4947" t="inlineStr">
        <is>
          <t>Loyal</t>
        </is>
      </c>
      <c r="G4947" t="n">
        <v>3</v>
      </c>
      <c r="H4947" s="24" t="n">
        <v>16208.72</v>
      </c>
      <c r="I4947" s="24" t="n">
        <v>3343.62</v>
      </c>
      <c r="J4947" s="25" t="n">
        <v>45292</v>
      </c>
      <c r="K4947" s="25" t="n">
        <v>46013</v>
      </c>
      <c r="L4947" t="n">
        <v>5</v>
      </c>
      <c r="M4947" t="n">
        <v>3</v>
      </c>
      <c r="N4947" t="n">
        <v>3</v>
      </c>
      <c r="O4947">
        <f>DATE(2026,1,1)-K4947</f>
        <v/>
      </c>
      <c r="P4947">
        <f>IF(G4947&gt;=2,"Repeat","One-time")</f>
        <v/>
      </c>
    </row>
    <row r="4948">
      <c r="A4948" t="inlineStr">
        <is>
          <t>C08115</t>
        </is>
      </c>
      <c r="B4948" t="inlineStr">
        <is>
          <t>Aarav Ghosh</t>
        </is>
      </c>
      <c r="C4948" t="inlineStr">
        <is>
          <t>Central</t>
        </is>
      </c>
      <c r="D4948" t="inlineStr">
        <is>
          <t>Indore</t>
        </is>
      </c>
      <c r="E4948" t="inlineStr">
        <is>
          <t>No</t>
        </is>
      </c>
      <c r="F4948" t="inlineStr">
        <is>
          <t>Loyal</t>
        </is>
      </c>
      <c r="G4948" t="n">
        <v>5</v>
      </c>
      <c r="H4948" s="24" t="n">
        <v>16202.46</v>
      </c>
      <c r="I4948" s="24" t="n">
        <v>3800.3</v>
      </c>
      <c r="J4948" s="25" t="n">
        <v>45808</v>
      </c>
      <c r="K4948" s="25" t="n">
        <v>46006</v>
      </c>
      <c r="L4948" t="n">
        <v>5</v>
      </c>
      <c r="M4948" t="n">
        <v>4</v>
      </c>
      <c r="N4948" t="n">
        <v>3</v>
      </c>
      <c r="O4948">
        <f>DATE(2026,1,1)-K4948</f>
        <v/>
      </c>
      <c r="P4948">
        <f>IF(G4948&gt;=2,"Repeat","One-time")</f>
        <v/>
      </c>
    </row>
    <row r="4949">
      <c r="A4949" t="inlineStr">
        <is>
          <t>C00334</t>
        </is>
      </c>
      <c r="B4949" t="inlineStr">
        <is>
          <t>Sneha Mukherjee</t>
        </is>
      </c>
      <c r="C4949" t="inlineStr">
        <is>
          <t>North</t>
        </is>
      </c>
      <c r="D4949" t="inlineStr">
        <is>
          <t>Delhi</t>
        </is>
      </c>
      <c r="E4949" t="inlineStr">
        <is>
          <t>No</t>
        </is>
      </c>
      <c r="F4949" t="inlineStr">
        <is>
          <t>At Risk</t>
        </is>
      </c>
      <c r="G4949" t="n">
        <v>5</v>
      </c>
      <c r="H4949" s="24" t="n">
        <v>16201.3</v>
      </c>
      <c r="I4949" s="24" t="n">
        <v>5556.32</v>
      </c>
      <c r="J4949" s="25" t="n">
        <v>44958</v>
      </c>
      <c r="K4949" s="25" t="n">
        <v>45720</v>
      </c>
      <c r="L4949" t="n">
        <v>2</v>
      </c>
      <c r="M4949" t="n">
        <v>4</v>
      </c>
      <c r="N4949" t="n">
        <v>3</v>
      </c>
      <c r="O4949">
        <f>DATE(2026,1,1)-K4949</f>
        <v/>
      </c>
      <c r="P4949">
        <f>IF(G4949&gt;=2,"Repeat","One-time")</f>
        <v/>
      </c>
    </row>
    <row r="4950">
      <c r="A4950" t="inlineStr">
        <is>
          <t>C06965</t>
        </is>
      </c>
      <c r="B4950" t="inlineStr">
        <is>
          <t>Vivaan Das</t>
        </is>
      </c>
      <c r="C4950" t="inlineStr">
        <is>
          <t>North</t>
        </is>
      </c>
      <c r="D4950" t="inlineStr">
        <is>
          <t>Delhi</t>
        </is>
      </c>
      <c r="E4950" t="inlineStr">
        <is>
          <t>No</t>
        </is>
      </c>
      <c r="F4950" t="inlineStr">
        <is>
          <t>Loyal</t>
        </is>
      </c>
      <c r="G4950" t="n">
        <v>3</v>
      </c>
      <c r="H4950" s="24" t="n">
        <v>16200.72</v>
      </c>
      <c r="I4950" s="24" t="n">
        <v>6039.8</v>
      </c>
      <c r="J4950" s="25" t="n">
        <v>45646</v>
      </c>
      <c r="K4950" s="25" t="n">
        <v>45845</v>
      </c>
      <c r="L4950" t="n">
        <v>3</v>
      </c>
      <c r="M4950" t="n">
        <v>3</v>
      </c>
      <c r="N4950" t="n">
        <v>3</v>
      </c>
      <c r="O4950">
        <f>DATE(2026,1,1)-K4950</f>
        <v/>
      </c>
      <c r="P4950">
        <f>IF(G4950&gt;=2,"Repeat","One-time")</f>
        <v/>
      </c>
    </row>
    <row r="4951">
      <c r="A4951" t="inlineStr">
        <is>
          <t>C07390</t>
        </is>
      </c>
      <c r="B4951" t="inlineStr">
        <is>
          <t>Sanjay Iyer</t>
        </is>
      </c>
      <c r="C4951" t="inlineStr">
        <is>
          <t>South</t>
        </is>
      </c>
      <c r="D4951" t="inlineStr">
        <is>
          <t>Hyderabad</t>
        </is>
      </c>
      <c r="E4951" t="inlineStr">
        <is>
          <t>Yes</t>
        </is>
      </c>
      <c r="F4951" t="inlineStr">
        <is>
          <t>Loyal</t>
        </is>
      </c>
      <c r="G4951" t="n">
        <v>7</v>
      </c>
      <c r="H4951" s="24" t="n">
        <v>16198.37</v>
      </c>
      <c r="I4951" s="24" t="n">
        <v>4795.22</v>
      </c>
      <c r="J4951" s="25" t="n">
        <v>45703</v>
      </c>
      <c r="K4951" s="25" t="n">
        <v>45926</v>
      </c>
      <c r="L4951" t="n">
        <v>3</v>
      </c>
      <c r="M4951" t="n">
        <v>4</v>
      </c>
      <c r="N4951" t="n">
        <v>3</v>
      </c>
      <c r="O4951">
        <f>DATE(2026,1,1)-K4951</f>
        <v/>
      </c>
      <c r="P4951">
        <f>IF(G4951&gt;=2,"Repeat","One-time")</f>
        <v/>
      </c>
    </row>
    <row r="4952">
      <c r="A4952" t="inlineStr">
        <is>
          <t>C01022</t>
        </is>
      </c>
      <c r="B4952" t="inlineStr">
        <is>
          <t>Harpreet Chopra</t>
        </is>
      </c>
      <c r="C4952" t="inlineStr">
        <is>
          <t>West</t>
        </is>
      </c>
      <c r="D4952" t="inlineStr">
        <is>
          <t>Surat</t>
        </is>
      </c>
      <c r="E4952" t="inlineStr">
        <is>
          <t>Yes</t>
        </is>
      </c>
      <c r="F4952" t="inlineStr">
        <is>
          <t>Loyal</t>
        </is>
      </c>
      <c r="G4952" t="n">
        <v>10</v>
      </c>
      <c r="H4952" s="24" t="n">
        <v>16185.1</v>
      </c>
      <c r="I4952" s="24" t="n">
        <v>5829.73</v>
      </c>
      <c r="J4952" s="25" t="n">
        <v>44990</v>
      </c>
      <c r="K4952" s="25" t="n">
        <v>45879</v>
      </c>
      <c r="L4952" t="n">
        <v>3</v>
      </c>
      <c r="M4952" t="n">
        <v>5</v>
      </c>
      <c r="N4952" t="n">
        <v>3</v>
      </c>
      <c r="O4952">
        <f>DATE(2026,1,1)-K4952</f>
        <v/>
      </c>
      <c r="P4952">
        <f>IF(G4952&gt;=2,"Repeat","One-time")</f>
        <v/>
      </c>
    </row>
    <row r="4953">
      <c r="A4953" t="inlineStr">
        <is>
          <t>C08000</t>
        </is>
      </c>
      <c r="B4953" t="inlineStr">
        <is>
          <t>Ritu Shah</t>
        </is>
      </c>
      <c r="C4953" t="inlineStr">
        <is>
          <t>West</t>
        </is>
      </c>
      <c r="D4953" t="inlineStr">
        <is>
          <t>Ahmedabad</t>
        </is>
      </c>
      <c r="E4953" t="inlineStr">
        <is>
          <t>No</t>
        </is>
      </c>
      <c r="F4953" t="inlineStr">
        <is>
          <t>Occasional</t>
        </is>
      </c>
      <c r="G4953" t="n">
        <v>1</v>
      </c>
      <c r="H4953" s="24" t="n">
        <v>16174.41</v>
      </c>
      <c r="I4953" s="24" t="n">
        <v>1602.34</v>
      </c>
      <c r="J4953" s="25" t="n">
        <v>45760</v>
      </c>
      <c r="K4953" s="25" t="n">
        <v>45760</v>
      </c>
      <c r="L4953" t="n">
        <v>3</v>
      </c>
      <c r="M4953" t="n">
        <v>1</v>
      </c>
      <c r="N4953" t="n">
        <v>3</v>
      </c>
      <c r="O4953">
        <f>DATE(2026,1,1)-K4953</f>
        <v/>
      </c>
      <c r="P4953">
        <f>IF(G4953&gt;=2,"Repeat","One-time")</f>
        <v/>
      </c>
    </row>
    <row r="4954">
      <c r="A4954" t="inlineStr">
        <is>
          <t>C05822</t>
        </is>
      </c>
      <c r="B4954" t="inlineStr">
        <is>
          <t>Suresh Agarwal</t>
        </is>
      </c>
      <c r="C4954" t="inlineStr">
        <is>
          <t>East</t>
        </is>
      </c>
      <c r="D4954" t="inlineStr">
        <is>
          <t>Guwahati</t>
        </is>
      </c>
      <c r="E4954" t="inlineStr">
        <is>
          <t>No</t>
        </is>
      </c>
      <c r="F4954" t="inlineStr">
        <is>
          <t>Occasional</t>
        </is>
      </c>
      <c r="G4954" t="n">
        <v>2</v>
      </c>
      <c r="H4954" s="24" t="n">
        <v>16168.24</v>
      </c>
      <c r="I4954" s="24" t="n">
        <v>1721.87</v>
      </c>
      <c r="J4954" s="25" t="n">
        <v>45567</v>
      </c>
      <c r="K4954" s="25" t="n">
        <v>45991</v>
      </c>
      <c r="L4954" t="n">
        <v>5</v>
      </c>
      <c r="M4954" t="n">
        <v>2</v>
      </c>
      <c r="N4954" t="n">
        <v>3</v>
      </c>
      <c r="O4954">
        <f>DATE(2026,1,1)-K4954</f>
        <v/>
      </c>
      <c r="P4954">
        <f>IF(G4954&gt;=2,"Repeat","One-time")</f>
        <v/>
      </c>
    </row>
    <row r="4955">
      <c r="A4955" t="inlineStr">
        <is>
          <t>C07792</t>
        </is>
      </c>
      <c r="B4955" t="inlineStr">
        <is>
          <t>Vikram Das</t>
        </is>
      </c>
      <c r="C4955" t="inlineStr">
        <is>
          <t>North</t>
        </is>
      </c>
      <c r="D4955" t="inlineStr">
        <is>
          <t>Lucknow</t>
        </is>
      </c>
      <c r="E4955" t="inlineStr">
        <is>
          <t>No</t>
        </is>
      </c>
      <c r="F4955" t="inlineStr">
        <is>
          <t>Occasional</t>
        </is>
      </c>
      <c r="G4955" t="n">
        <v>2</v>
      </c>
      <c r="H4955" s="24" t="n">
        <v>16161.81</v>
      </c>
      <c r="I4955" s="24" t="n">
        <v>5090.51</v>
      </c>
      <c r="J4955" s="25" t="n">
        <v>45857</v>
      </c>
      <c r="K4955" s="25" t="n">
        <v>45969</v>
      </c>
      <c r="L4955" t="n">
        <v>4</v>
      </c>
      <c r="M4955" t="n">
        <v>2</v>
      </c>
      <c r="N4955" t="n">
        <v>3</v>
      </c>
      <c r="O4955">
        <f>DATE(2026,1,1)-K4955</f>
        <v/>
      </c>
      <c r="P4955">
        <f>IF(G4955&gt;=2,"Repeat","One-time")</f>
        <v/>
      </c>
    </row>
    <row r="4956">
      <c r="A4956" t="inlineStr">
        <is>
          <t>C09066</t>
        </is>
      </c>
      <c r="B4956" t="inlineStr">
        <is>
          <t>Sneha Kapoor</t>
        </is>
      </c>
      <c r="C4956" t="inlineStr">
        <is>
          <t>West</t>
        </is>
      </c>
      <c r="D4956" t="inlineStr">
        <is>
          <t>Mumbai</t>
        </is>
      </c>
      <c r="E4956" t="inlineStr">
        <is>
          <t>Yes</t>
        </is>
      </c>
      <c r="F4956" t="inlineStr">
        <is>
          <t>Loyal</t>
        </is>
      </c>
      <c r="G4956" t="n">
        <v>3</v>
      </c>
      <c r="H4956" s="24" t="n">
        <v>16161.49</v>
      </c>
      <c r="I4956" s="24" t="n">
        <v>1485.55</v>
      </c>
      <c r="J4956" s="25" t="n">
        <v>45783</v>
      </c>
      <c r="K4956" s="25" t="n">
        <v>45983</v>
      </c>
      <c r="L4956" t="n">
        <v>4</v>
      </c>
      <c r="M4956" t="n">
        <v>3</v>
      </c>
      <c r="N4956" t="n">
        <v>3</v>
      </c>
      <c r="O4956">
        <f>DATE(2026,1,1)-K4956</f>
        <v/>
      </c>
      <c r="P4956">
        <f>IF(G4956&gt;=2,"Repeat","One-time")</f>
        <v/>
      </c>
    </row>
    <row r="4957">
      <c r="A4957" t="inlineStr">
        <is>
          <t>C06175</t>
        </is>
      </c>
      <c r="B4957" t="inlineStr">
        <is>
          <t>Ananya Nair</t>
        </is>
      </c>
      <c r="C4957" t="inlineStr">
        <is>
          <t>South</t>
        </is>
      </c>
      <c r="D4957" t="inlineStr">
        <is>
          <t>Chennai</t>
        </is>
      </c>
      <c r="E4957" t="inlineStr">
        <is>
          <t>Yes</t>
        </is>
      </c>
      <c r="F4957" t="inlineStr">
        <is>
          <t>At Risk</t>
        </is>
      </c>
      <c r="G4957" t="n">
        <v>4</v>
      </c>
      <c r="H4957" s="24" t="n">
        <v>16159.06</v>
      </c>
      <c r="I4957" s="24" t="n">
        <v>146.28</v>
      </c>
      <c r="J4957" s="25" t="n">
        <v>45549</v>
      </c>
      <c r="K4957" s="25" t="n">
        <v>45635</v>
      </c>
      <c r="L4957" t="n">
        <v>2</v>
      </c>
      <c r="M4957" t="n">
        <v>3</v>
      </c>
      <c r="N4957" t="n">
        <v>3</v>
      </c>
      <c r="O4957">
        <f>DATE(2026,1,1)-K4957</f>
        <v/>
      </c>
      <c r="P4957">
        <f>IF(G4957&gt;=2,"Repeat","One-time")</f>
        <v/>
      </c>
    </row>
    <row r="4958">
      <c r="A4958" t="inlineStr">
        <is>
          <t>C03239</t>
        </is>
      </c>
      <c r="B4958" t="inlineStr">
        <is>
          <t>Ayesha Yadav</t>
        </is>
      </c>
      <c r="C4958" t="inlineStr">
        <is>
          <t>West</t>
        </is>
      </c>
      <c r="D4958" t="inlineStr">
        <is>
          <t>Pune</t>
        </is>
      </c>
      <c r="E4958" t="inlineStr">
        <is>
          <t>No</t>
        </is>
      </c>
      <c r="F4958" t="inlineStr">
        <is>
          <t>At Risk</t>
        </is>
      </c>
      <c r="G4958" t="n">
        <v>3</v>
      </c>
      <c r="H4958" s="24" t="n">
        <v>16145.4</v>
      </c>
      <c r="I4958" s="24" t="n">
        <v>1372.9</v>
      </c>
      <c r="J4958" s="25" t="n">
        <v>45253</v>
      </c>
      <c r="K4958" s="25" t="n">
        <v>45290</v>
      </c>
      <c r="L4958" t="n">
        <v>1</v>
      </c>
      <c r="M4958" t="n">
        <v>3</v>
      </c>
      <c r="N4958" t="n">
        <v>3</v>
      </c>
      <c r="O4958">
        <f>DATE(2026,1,1)-K4958</f>
        <v/>
      </c>
      <c r="P4958">
        <f>IF(G4958&gt;=2,"Repeat","One-time")</f>
        <v/>
      </c>
    </row>
    <row r="4959">
      <c r="A4959" t="inlineStr">
        <is>
          <t>C02166</t>
        </is>
      </c>
      <c r="B4959" t="inlineStr">
        <is>
          <t>Suresh Kapoor</t>
        </is>
      </c>
      <c r="C4959" t="inlineStr">
        <is>
          <t>North</t>
        </is>
      </c>
      <c r="D4959" t="inlineStr">
        <is>
          <t>Delhi</t>
        </is>
      </c>
      <c r="E4959" t="inlineStr">
        <is>
          <t>No</t>
        </is>
      </c>
      <c r="F4959" t="inlineStr">
        <is>
          <t>At Risk</t>
        </is>
      </c>
      <c r="G4959" t="n">
        <v>3</v>
      </c>
      <c r="H4959" s="24" t="n">
        <v>16139.45</v>
      </c>
      <c r="I4959" s="24" t="n">
        <v>2519.83</v>
      </c>
      <c r="J4959" s="25" t="n">
        <v>45191</v>
      </c>
      <c r="K4959" s="25" t="n">
        <v>45705</v>
      </c>
      <c r="L4959" t="n">
        <v>2</v>
      </c>
      <c r="M4959" t="n">
        <v>3</v>
      </c>
      <c r="N4959" t="n">
        <v>3</v>
      </c>
      <c r="O4959">
        <f>DATE(2026,1,1)-K4959</f>
        <v/>
      </c>
      <c r="P4959">
        <f>IF(G4959&gt;=2,"Repeat","One-time")</f>
        <v/>
      </c>
    </row>
    <row r="4960">
      <c r="A4960" t="inlineStr">
        <is>
          <t>C03979</t>
        </is>
      </c>
      <c r="B4960" t="inlineStr">
        <is>
          <t>Karan Rao</t>
        </is>
      </c>
      <c r="C4960" t="inlineStr">
        <is>
          <t>North</t>
        </is>
      </c>
      <c r="D4960" t="inlineStr">
        <is>
          <t>Jaipur</t>
        </is>
      </c>
      <c r="E4960" t="inlineStr">
        <is>
          <t>No</t>
        </is>
      </c>
      <c r="F4960" t="inlineStr">
        <is>
          <t>At Risk</t>
        </is>
      </c>
      <c r="G4960" t="n">
        <v>5</v>
      </c>
      <c r="H4960" s="24" t="n">
        <v>16138.82</v>
      </c>
      <c r="I4960" s="24" t="n">
        <v>3990.93</v>
      </c>
      <c r="J4960" s="25" t="n">
        <v>45315</v>
      </c>
      <c r="K4960" s="25" t="n">
        <v>45590</v>
      </c>
      <c r="L4960" t="n">
        <v>2</v>
      </c>
      <c r="M4960" t="n">
        <v>4</v>
      </c>
      <c r="N4960" t="n">
        <v>3</v>
      </c>
      <c r="O4960">
        <f>DATE(2026,1,1)-K4960</f>
        <v/>
      </c>
      <c r="P4960">
        <f>IF(G4960&gt;=2,"Repeat","One-time")</f>
        <v/>
      </c>
    </row>
    <row r="4961">
      <c r="A4961" t="inlineStr">
        <is>
          <t>C04231</t>
        </is>
      </c>
      <c r="B4961" t="inlineStr">
        <is>
          <t>Neha Nair</t>
        </is>
      </c>
      <c r="C4961" t="inlineStr">
        <is>
          <t>North</t>
        </is>
      </c>
      <c r="D4961" t="inlineStr">
        <is>
          <t>Delhi</t>
        </is>
      </c>
      <c r="E4961" t="inlineStr">
        <is>
          <t>No</t>
        </is>
      </c>
      <c r="F4961" t="inlineStr">
        <is>
          <t>Loyal</t>
        </is>
      </c>
      <c r="G4961" t="n">
        <v>3</v>
      </c>
      <c r="H4961" s="24" t="n">
        <v>16136.89</v>
      </c>
      <c r="I4961" s="24" t="n">
        <v>4823.05</v>
      </c>
      <c r="J4961" s="25" t="n">
        <v>45423</v>
      </c>
      <c r="K4961" s="25" t="n">
        <v>46021</v>
      </c>
      <c r="L4961" t="n">
        <v>5</v>
      </c>
      <c r="M4961" t="n">
        <v>3</v>
      </c>
      <c r="N4961" t="n">
        <v>3</v>
      </c>
      <c r="O4961">
        <f>DATE(2026,1,1)-K4961</f>
        <v/>
      </c>
      <c r="P4961">
        <f>IF(G4961&gt;=2,"Repeat","One-time")</f>
        <v/>
      </c>
    </row>
    <row r="4962">
      <c r="A4962" t="inlineStr">
        <is>
          <t>C01760</t>
        </is>
      </c>
      <c r="B4962" t="inlineStr">
        <is>
          <t>Rahul Singh</t>
        </is>
      </c>
      <c r="C4962" t="inlineStr">
        <is>
          <t>West</t>
        </is>
      </c>
      <c r="D4962" t="inlineStr">
        <is>
          <t>Mumbai</t>
        </is>
      </c>
      <c r="E4962" t="inlineStr">
        <is>
          <t>Yes</t>
        </is>
      </c>
      <c r="F4962" t="inlineStr">
        <is>
          <t>Hibernating</t>
        </is>
      </c>
      <c r="G4962" t="n">
        <v>2</v>
      </c>
      <c r="H4962" s="24" t="n">
        <v>16131.75</v>
      </c>
      <c r="I4962" s="24" t="n">
        <v>4060.12</v>
      </c>
      <c r="J4962" s="25" t="n">
        <v>45077</v>
      </c>
      <c r="K4962" s="25" t="n">
        <v>45115</v>
      </c>
      <c r="L4962" t="n">
        <v>1</v>
      </c>
      <c r="M4962" t="n">
        <v>2</v>
      </c>
      <c r="N4962" t="n">
        <v>3</v>
      </c>
      <c r="O4962">
        <f>DATE(2026,1,1)-K4962</f>
        <v/>
      </c>
      <c r="P4962">
        <f>IF(G4962&gt;=2,"Repeat","One-time")</f>
        <v/>
      </c>
    </row>
    <row r="4963">
      <c r="A4963" t="inlineStr">
        <is>
          <t>C02469</t>
        </is>
      </c>
      <c r="B4963" t="inlineStr">
        <is>
          <t>Aditya Sinha</t>
        </is>
      </c>
      <c r="C4963" t="inlineStr">
        <is>
          <t>West</t>
        </is>
      </c>
      <c r="D4963" t="inlineStr">
        <is>
          <t>Mumbai</t>
        </is>
      </c>
      <c r="E4963" t="inlineStr">
        <is>
          <t>Yes</t>
        </is>
      </c>
      <c r="F4963" t="inlineStr">
        <is>
          <t>At Risk</t>
        </is>
      </c>
      <c r="G4963" t="n">
        <v>8</v>
      </c>
      <c r="H4963" s="24" t="n">
        <v>16120.8</v>
      </c>
      <c r="I4963" s="24" t="n">
        <v>4686.99</v>
      </c>
      <c r="J4963" s="25" t="n">
        <v>45228</v>
      </c>
      <c r="K4963" s="25" t="n">
        <v>45418</v>
      </c>
      <c r="L4963" t="n">
        <v>1</v>
      </c>
      <c r="M4963" t="n">
        <v>4</v>
      </c>
      <c r="N4963" t="n">
        <v>3</v>
      </c>
      <c r="O4963">
        <f>DATE(2026,1,1)-K4963</f>
        <v/>
      </c>
      <c r="P4963">
        <f>IF(G4963&gt;=2,"Repeat","One-time")</f>
        <v/>
      </c>
    </row>
    <row r="4964">
      <c r="A4964" t="inlineStr">
        <is>
          <t>C10318</t>
        </is>
      </c>
      <c r="B4964" t="inlineStr">
        <is>
          <t>Pooja Reddy</t>
        </is>
      </c>
      <c r="C4964" t="inlineStr">
        <is>
          <t>East</t>
        </is>
      </c>
      <c r="D4964" t="inlineStr">
        <is>
          <t>Patna</t>
        </is>
      </c>
      <c r="E4964" t="inlineStr">
        <is>
          <t>Yes</t>
        </is>
      </c>
      <c r="F4964" t="inlineStr">
        <is>
          <t>Loyal</t>
        </is>
      </c>
      <c r="G4964" t="n">
        <v>6</v>
      </c>
      <c r="H4964" s="24" t="n">
        <v>16114.59</v>
      </c>
      <c r="I4964" s="24" t="n">
        <v>2703.92</v>
      </c>
      <c r="J4964" s="25" t="n">
        <v>45925</v>
      </c>
      <c r="K4964" s="25" t="n">
        <v>46011</v>
      </c>
      <c r="L4964" t="n">
        <v>5</v>
      </c>
      <c r="M4964" t="n">
        <v>4</v>
      </c>
      <c r="N4964" t="n">
        <v>3</v>
      </c>
      <c r="O4964">
        <f>DATE(2026,1,1)-K4964</f>
        <v/>
      </c>
      <c r="P4964">
        <f>IF(G4964&gt;=2,"Repeat","One-time")</f>
        <v/>
      </c>
    </row>
    <row r="4965">
      <c r="A4965" t="inlineStr">
        <is>
          <t>C02718</t>
        </is>
      </c>
      <c r="B4965" t="inlineStr">
        <is>
          <t>Karan Gupta</t>
        </is>
      </c>
      <c r="C4965" t="inlineStr">
        <is>
          <t>South</t>
        </is>
      </c>
      <c r="D4965" t="inlineStr">
        <is>
          <t>Kochi</t>
        </is>
      </c>
      <c r="E4965" t="inlineStr">
        <is>
          <t>No</t>
        </is>
      </c>
      <c r="F4965" t="inlineStr">
        <is>
          <t>At Risk</t>
        </is>
      </c>
      <c r="G4965" t="n">
        <v>4</v>
      </c>
      <c r="H4965" s="24" t="n">
        <v>16111.99</v>
      </c>
      <c r="I4965" s="24" t="n">
        <v>3583.23</v>
      </c>
      <c r="J4965" s="25" t="n">
        <v>45187</v>
      </c>
      <c r="K4965" s="25" t="n">
        <v>45488</v>
      </c>
      <c r="L4965" t="n">
        <v>1</v>
      </c>
      <c r="M4965" t="n">
        <v>3</v>
      </c>
      <c r="N4965" t="n">
        <v>3</v>
      </c>
      <c r="O4965">
        <f>DATE(2026,1,1)-K4965</f>
        <v/>
      </c>
      <c r="P4965">
        <f>IF(G4965&gt;=2,"Repeat","One-time")</f>
        <v/>
      </c>
    </row>
    <row r="4966">
      <c r="A4966" t="inlineStr">
        <is>
          <t>C04543</t>
        </is>
      </c>
      <c r="B4966" t="inlineStr">
        <is>
          <t>Joseph Reddy</t>
        </is>
      </c>
      <c r="C4966" t="inlineStr">
        <is>
          <t>North</t>
        </is>
      </c>
      <c r="D4966" t="inlineStr">
        <is>
          <t>Jaipur</t>
        </is>
      </c>
      <c r="E4966" t="inlineStr">
        <is>
          <t>No</t>
        </is>
      </c>
      <c r="F4966" t="inlineStr">
        <is>
          <t>Hibernating</t>
        </is>
      </c>
      <c r="G4966" t="n">
        <v>2</v>
      </c>
      <c r="H4966" s="24" t="n">
        <v>16107.62</v>
      </c>
      <c r="I4966" s="24" t="n">
        <v>7821.42</v>
      </c>
      <c r="J4966" s="25" t="n">
        <v>45393</v>
      </c>
      <c r="K4966" s="25" t="n">
        <v>45450</v>
      </c>
      <c r="L4966" t="n">
        <v>1</v>
      </c>
      <c r="M4966" t="n">
        <v>2</v>
      </c>
      <c r="N4966" t="n">
        <v>3</v>
      </c>
      <c r="O4966">
        <f>DATE(2026,1,1)-K4966</f>
        <v/>
      </c>
      <c r="P4966">
        <f>IF(G4966&gt;=2,"Repeat","One-time")</f>
        <v/>
      </c>
    </row>
    <row r="4967">
      <c r="A4967" t="inlineStr">
        <is>
          <t>C09948</t>
        </is>
      </c>
      <c r="B4967" t="inlineStr">
        <is>
          <t>Meera Verma</t>
        </is>
      </c>
      <c r="C4967" t="inlineStr">
        <is>
          <t>West</t>
        </is>
      </c>
      <c r="D4967" t="inlineStr">
        <is>
          <t>Mumbai</t>
        </is>
      </c>
      <c r="E4967" t="inlineStr">
        <is>
          <t>Yes</t>
        </is>
      </c>
      <c r="F4967" t="inlineStr">
        <is>
          <t>New</t>
        </is>
      </c>
      <c r="G4967" t="n">
        <v>3</v>
      </c>
      <c r="H4967" s="24" t="n">
        <v>16076.24</v>
      </c>
      <c r="I4967" s="24" t="n">
        <v>3512.64</v>
      </c>
      <c r="J4967" s="25" t="n">
        <v>45978</v>
      </c>
      <c r="K4967" s="25" t="n">
        <v>45989</v>
      </c>
      <c r="L4967" t="n">
        <v>5</v>
      </c>
      <c r="M4967" t="n">
        <v>3</v>
      </c>
      <c r="N4967" t="n">
        <v>3</v>
      </c>
      <c r="O4967">
        <f>DATE(2026,1,1)-K4967</f>
        <v/>
      </c>
      <c r="P4967">
        <f>IF(G4967&gt;=2,"Repeat","One-time")</f>
        <v/>
      </c>
    </row>
    <row r="4968">
      <c r="A4968" t="inlineStr">
        <is>
          <t>C04965</t>
        </is>
      </c>
      <c r="B4968" t="inlineStr">
        <is>
          <t>Arjun Pillai</t>
        </is>
      </c>
      <c r="C4968" t="inlineStr">
        <is>
          <t>West</t>
        </is>
      </c>
      <c r="D4968" t="inlineStr">
        <is>
          <t>Mumbai</t>
        </is>
      </c>
      <c r="E4968" t="inlineStr">
        <is>
          <t>Yes</t>
        </is>
      </c>
      <c r="F4968" t="inlineStr">
        <is>
          <t>Loyal</t>
        </is>
      </c>
      <c r="G4968" t="n">
        <v>3</v>
      </c>
      <c r="H4968" s="24" t="n">
        <v>16074.71</v>
      </c>
      <c r="I4968" s="24" t="n">
        <v>6726.61</v>
      </c>
      <c r="J4968" s="25" t="n">
        <v>45411</v>
      </c>
      <c r="K4968" s="25" t="n">
        <v>45834</v>
      </c>
      <c r="L4968" t="n">
        <v>3</v>
      </c>
      <c r="M4968" t="n">
        <v>3</v>
      </c>
      <c r="N4968" t="n">
        <v>3</v>
      </c>
      <c r="O4968">
        <f>DATE(2026,1,1)-K4968</f>
        <v/>
      </c>
      <c r="P4968">
        <f>IF(G4968&gt;=2,"Repeat","One-time")</f>
        <v/>
      </c>
    </row>
    <row r="4969">
      <c r="A4969" t="inlineStr">
        <is>
          <t>C01605</t>
        </is>
      </c>
      <c r="B4969" t="inlineStr">
        <is>
          <t>Priya Kumar</t>
        </is>
      </c>
      <c r="C4969" t="inlineStr">
        <is>
          <t>Central</t>
        </is>
      </c>
      <c r="D4969" t="inlineStr">
        <is>
          <t>Bhopal</t>
        </is>
      </c>
      <c r="E4969" t="inlineStr">
        <is>
          <t>No</t>
        </is>
      </c>
      <c r="F4969" t="inlineStr">
        <is>
          <t>Hibernating</t>
        </is>
      </c>
      <c r="G4969" t="n">
        <v>2</v>
      </c>
      <c r="H4969" s="24" t="n">
        <v>16073.94</v>
      </c>
      <c r="I4969" s="24" t="n">
        <v>34.04</v>
      </c>
      <c r="J4969" s="25" t="n">
        <v>45120</v>
      </c>
      <c r="K4969" s="25" t="n">
        <v>45323</v>
      </c>
      <c r="L4969" t="n">
        <v>1</v>
      </c>
      <c r="M4969" t="n">
        <v>2</v>
      </c>
      <c r="N4969" t="n">
        <v>3</v>
      </c>
      <c r="O4969">
        <f>DATE(2026,1,1)-K4969</f>
        <v/>
      </c>
      <c r="P4969">
        <f>IF(G4969&gt;=2,"Repeat","One-time")</f>
        <v/>
      </c>
    </row>
    <row r="4970">
      <c r="A4970" t="inlineStr">
        <is>
          <t>C01998</t>
        </is>
      </c>
      <c r="B4970" t="inlineStr">
        <is>
          <t>Swati Thakur</t>
        </is>
      </c>
      <c r="C4970" t="inlineStr">
        <is>
          <t>North</t>
        </is>
      </c>
      <c r="D4970" t="inlineStr">
        <is>
          <t>Delhi</t>
        </is>
      </c>
      <c r="E4970" t="inlineStr">
        <is>
          <t>No</t>
        </is>
      </c>
      <c r="F4970" t="inlineStr">
        <is>
          <t>Hibernating</t>
        </is>
      </c>
      <c r="G4970" t="n">
        <v>2</v>
      </c>
      <c r="H4970" s="24" t="n">
        <v>16073.84</v>
      </c>
      <c r="I4970" s="24" t="n">
        <v>3020.96</v>
      </c>
      <c r="J4970" s="25" t="n">
        <v>45170</v>
      </c>
      <c r="K4970" s="25" t="n">
        <v>45477</v>
      </c>
      <c r="L4970" t="n">
        <v>1</v>
      </c>
      <c r="M4970" t="n">
        <v>2</v>
      </c>
      <c r="N4970" t="n">
        <v>3</v>
      </c>
      <c r="O4970">
        <f>DATE(2026,1,1)-K4970</f>
        <v/>
      </c>
      <c r="P4970">
        <f>IF(G4970&gt;=2,"Repeat","One-time")</f>
        <v/>
      </c>
    </row>
    <row r="4971">
      <c r="A4971" t="inlineStr">
        <is>
          <t>C01823</t>
        </is>
      </c>
      <c r="B4971" t="inlineStr">
        <is>
          <t>Amit Banerjee</t>
        </is>
      </c>
      <c r="C4971" t="inlineStr">
        <is>
          <t>West</t>
        </is>
      </c>
      <c r="D4971" t="inlineStr">
        <is>
          <t>Panaji</t>
        </is>
      </c>
      <c r="E4971" t="inlineStr">
        <is>
          <t>No</t>
        </is>
      </c>
      <c r="F4971" t="inlineStr">
        <is>
          <t>Loyal</t>
        </is>
      </c>
      <c r="G4971" t="n">
        <v>8</v>
      </c>
      <c r="H4971" s="24" t="n">
        <v>16057.69</v>
      </c>
      <c r="I4971" s="24" t="n">
        <v>7279.94</v>
      </c>
      <c r="J4971" s="25" t="n">
        <v>45088</v>
      </c>
      <c r="K4971" s="25" t="n">
        <v>45772</v>
      </c>
      <c r="L4971" t="n">
        <v>3</v>
      </c>
      <c r="M4971" t="n">
        <v>4</v>
      </c>
      <c r="N4971" t="n">
        <v>3</v>
      </c>
      <c r="O4971">
        <f>DATE(2026,1,1)-K4971</f>
        <v/>
      </c>
      <c r="P4971">
        <f>IF(G4971&gt;=2,"Repeat","One-time")</f>
        <v/>
      </c>
    </row>
    <row r="4972">
      <c r="A4972" t="inlineStr">
        <is>
          <t>C02477</t>
        </is>
      </c>
      <c r="B4972" t="inlineStr">
        <is>
          <t>Manish Fernandes</t>
        </is>
      </c>
      <c r="C4972" t="inlineStr">
        <is>
          <t>North</t>
        </is>
      </c>
      <c r="D4972" t="inlineStr">
        <is>
          <t>Gurugram</t>
        </is>
      </c>
      <c r="E4972" t="inlineStr">
        <is>
          <t>No</t>
        </is>
      </c>
      <c r="F4972" t="inlineStr">
        <is>
          <t>At Risk</t>
        </is>
      </c>
      <c r="G4972" t="n">
        <v>4</v>
      </c>
      <c r="H4972" s="24" t="n">
        <v>16057</v>
      </c>
      <c r="I4972" s="24" t="n">
        <v>5350.14</v>
      </c>
      <c r="J4972" s="25" t="n">
        <v>45180</v>
      </c>
      <c r="K4972" s="25" t="n">
        <v>45275</v>
      </c>
      <c r="L4972" t="n">
        <v>1</v>
      </c>
      <c r="M4972" t="n">
        <v>3</v>
      </c>
      <c r="N4972" t="n">
        <v>3</v>
      </c>
      <c r="O4972">
        <f>DATE(2026,1,1)-K4972</f>
        <v/>
      </c>
      <c r="P4972">
        <f>IF(G4972&gt;=2,"Repeat","One-time")</f>
        <v/>
      </c>
    </row>
    <row r="4973">
      <c r="A4973" t="inlineStr">
        <is>
          <t>C07898</t>
        </is>
      </c>
      <c r="B4973" t="inlineStr">
        <is>
          <t>Gurpreet Patel</t>
        </is>
      </c>
      <c r="C4973" t="inlineStr">
        <is>
          <t>West</t>
        </is>
      </c>
      <c r="D4973" t="inlineStr">
        <is>
          <t>Mumbai</t>
        </is>
      </c>
      <c r="E4973" t="inlineStr">
        <is>
          <t>No</t>
        </is>
      </c>
      <c r="F4973" t="inlineStr">
        <is>
          <t>Loyal</t>
        </is>
      </c>
      <c r="G4973" t="n">
        <v>4</v>
      </c>
      <c r="H4973" s="24" t="n">
        <v>16056.61</v>
      </c>
      <c r="I4973" s="24" t="n">
        <v>5629.24</v>
      </c>
      <c r="J4973" s="25" t="n">
        <v>45790</v>
      </c>
      <c r="K4973" s="25" t="n">
        <v>45970</v>
      </c>
      <c r="L4973" t="n">
        <v>4</v>
      </c>
      <c r="M4973" t="n">
        <v>4</v>
      </c>
      <c r="N4973" t="n">
        <v>3</v>
      </c>
      <c r="O4973">
        <f>DATE(2026,1,1)-K4973</f>
        <v/>
      </c>
      <c r="P4973">
        <f>IF(G4973&gt;=2,"Repeat","One-time")</f>
        <v/>
      </c>
    </row>
    <row r="4974">
      <c r="A4974" t="inlineStr">
        <is>
          <t>C06694</t>
        </is>
      </c>
      <c r="B4974" t="inlineStr">
        <is>
          <t>Manish Rao</t>
        </is>
      </c>
      <c r="C4974" t="inlineStr">
        <is>
          <t>West</t>
        </is>
      </c>
      <c r="D4974" t="inlineStr">
        <is>
          <t>Mumbai</t>
        </is>
      </c>
      <c r="E4974" t="inlineStr">
        <is>
          <t>Yes</t>
        </is>
      </c>
      <c r="F4974" t="inlineStr">
        <is>
          <t>Loyal</t>
        </is>
      </c>
      <c r="G4974" t="n">
        <v>3</v>
      </c>
      <c r="H4974" s="24" t="n">
        <v>16040.6</v>
      </c>
      <c r="I4974" s="24" t="n">
        <v>1102.16</v>
      </c>
      <c r="J4974" s="25" t="n">
        <v>45650</v>
      </c>
      <c r="K4974" s="25" t="n">
        <v>45995</v>
      </c>
      <c r="L4974" t="n">
        <v>5</v>
      </c>
      <c r="M4974" t="n">
        <v>3</v>
      </c>
      <c r="N4974" t="n">
        <v>3</v>
      </c>
      <c r="O4974">
        <f>DATE(2026,1,1)-K4974</f>
        <v/>
      </c>
      <c r="P4974">
        <f>IF(G4974&gt;=2,"Repeat","One-time")</f>
        <v/>
      </c>
    </row>
    <row r="4975">
      <c r="A4975" t="inlineStr">
        <is>
          <t>C07963</t>
        </is>
      </c>
      <c r="B4975" t="inlineStr">
        <is>
          <t>Neha Agarwal</t>
        </is>
      </c>
      <c r="C4975" t="inlineStr">
        <is>
          <t>West</t>
        </is>
      </c>
      <c r="D4975" t="inlineStr">
        <is>
          <t>Surat</t>
        </is>
      </c>
      <c r="E4975" t="inlineStr">
        <is>
          <t>No</t>
        </is>
      </c>
      <c r="F4975" t="inlineStr">
        <is>
          <t>Occasional</t>
        </is>
      </c>
      <c r="G4975" t="n">
        <v>1</v>
      </c>
      <c r="H4975" s="24" t="n">
        <v>16039.05</v>
      </c>
      <c r="I4975" s="24" t="n">
        <v>2534.31</v>
      </c>
      <c r="J4975" s="25" t="n">
        <v>45786</v>
      </c>
      <c r="K4975" s="25" t="n">
        <v>45786</v>
      </c>
      <c r="L4975" t="n">
        <v>3</v>
      </c>
      <c r="M4975" t="n">
        <v>1</v>
      </c>
      <c r="N4975" t="n">
        <v>3</v>
      </c>
      <c r="O4975">
        <f>DATE(2026,1,1)-K4975</f>
        <v/>
      </c>
      <c r="P4975">
        <f>IF(G4975&gt;=2,"Repeat","One-time")</f>
        <v/>
      </c>
    </row>
    <row r="4976">
      <c r="A4976" t="inlineStr">
        <is>
          <t>C09156</t>
        </is>
      </c>
      <c r="B4976" t="inlineStr">
        <is>
          <t>Riya Verma</t>
        </is>
      </c>
      <c r="C4976" t="inlineStr">
        <is>
          <t>South</t>
        </is>
      </c>
      <c r="D4976" t="inlineStr">
        <is>
          <t>Kochi</t>
        </is>
      </c>
      <c r="E4976" t="inlineStr">
        <is>
          <t>Yes</t>
        </is>
      </c>
      <c r="F4976" t="inlineStr">
        <is>
          <t>Occasional</t>
        </is>
      </c>
      <c r="G4976" t="n">
        <v>2</v>
      </c>
      <c r="H4976" s="24" t="n">
        <v>16038.61</v>
      </c>
      <c r="I4976" s="24" t="n">
        <v>5055.99</v>
      </c>
      <c r="J4976" s="25" t="n">
        <v>45812</v>
      </c>
      <c r="K4976" s="25" t="n">
        <v>45878</v>
      </c>
      <c r="L4976" t="n">
        <v>3</v>
      </c>
      <c r="M4976" t="n">
        <v>2</v>
      </c>
      <c r="N4976" t="n">
        <v>3</v>
      </c>
      <c r="O4976">
        <f>DATE(2026,1,1)-K4976</f>
        <v/>
      </c>
      <c r="P4976">
        <f>IF(G4976&gt;=2,"Repeat","One-time")</f>
        <v/>
      </c>
    </row>
    <row r="4977">
      <c r="A4977" t="inlineStr">
        <is>
          <t>C07843</t>
        </is>
      </c>
      <c r="B4977" t="inlineStr">
        <is>
          <t>Farhan Pillai</t>
        </is>
      </c>
      <c r="C4977" t="inlineStr">
        <is>
          <t>West</t>
        </is>
      </c>
      <c r="D4977" t="inlineStr">
        <is>
          <t>Pune</t>
        </is>
      </c>
      <c r="E4977" t="inlineStr">
        <is>
          <t>No</t>
        </is>
      </c>
      <c r="F4977" t="inlineStr">
        <is>
          <t>Occasional</t>
        </is>
      </c>
      <c r="G4977" t="n">
        <v>2</v>
      </c>
      <c r="H4977" s="24" t="n">
        <v>16036.46</v>
      </c>
      <c r="I4977" s="24" t="n">
        <v>756.5700000000001</v>
      </c>
      <c r="J4977" s="25" t="n">
        <v>45769</v>
      </c>
      <c r="K4977" s="25" t="n">
        <v>46015</v>
      </c>
      <c r="L4977" t="n">
        <v>5</v>
      </c>
      <c r="M4977" t="n">
        <v>2</v>
      </c>
      <c r="N4977" t="n">
        <v>3</v>
      </c>
      <c r="O4977">
        <f>DATE(2026,1,1)-K4977</f>
        <v/>
      </c>
      <c r="P4977">
        <f>IF(G4977&gt;=2,"Repeat","One-time")</f>
        <v/>
      </c>
    </row>
    <row r="4978">
      <c r="A4978" t="inlineStr">
        <is>
          <t>C01754</t>
        </is>
      </c>
      <c r="B4978" t="inlineStr">
        <is>
          <t>Diya Iyer</t>
        </is>
      </c>
      <c r="C4978" t="inlineStr">
        <is>
          <t>South</t>
        </is>
      </c>
      <c r="D4978" t="inlineStr">
        <is>
          <t>Kochi</t>
        </is>
      </c>
      <c r="E4978" t="inlineStr">
        <is>
          <t>Yes</t>
        </is>
      </c>
      <c r="F4978" t="inlineStr">
        <is>
          <t>At Risk</t>
        </is>
      </c>
      <c r="G4978" t="n">
        <v>4</v>
      </c>
      <c r="H4978" s="24" t="n">
        <v>16031.75</v>
      </c>
      <c r="I4978" s="24" t="n">
        <v>4245.31</v>
      </c>
      <c r="J4978" s="25" t="n">
        <v>45050</v>
      </c>
      <c r="K4978" s="25" t="n">
        <v>45119</v>
      </c>
      <c r="L4978" t="n">
        <v>1</v>
      </c>
      <c r="M4978" t="n">
        <v>3</v>
      </c>
      <c r="N4978" t="n">
        <v>3</v>
      </c>
      <c r="O4978">
        <f>DATE(2026,1,1)-K4978</f>
        <v/>
      </c>
      <c r="P4978">
        <f>IF(G4978&gt;=2,"Repeat","One-time")</f>
        <v/>
      </c>
    </row>
    <row r="4979">
      <c r="A4979" t="inlineStr">
        <is>
          <t>C09232</t>
        </is>
      </c>
      <c r="B4979" t="inlineStr">
        <is>
          <t>Divya Mukherjee</t>
        </is>
      </c>
      <c r="C4979" t="inlineStr">
        <is>
          <t>West</t>
        </is>
      </c>
      <c r="D4979" t="inlineStr">
        <is>
          <t>Mumbai</t>
        </is>
      </c>
      <c r="E4979" t="inlineStr">
        <is>
          <t>No</t>
        </is>
      </c>
      <c r="F4979" t="inlineStr">
        <is>
          <t>Occasional</t>
        </is>
      </c>
      <c r="G4979" t="n">
        <v>1</v>
      </c>
      <c r="H4979" s="24" t="n">
        <v>16030.88</v>
      </c>
      <c r="I4979" s="24" t="n">
        <v>1152.26</v>
      </c>
      <c r="J4979" s="25" t="n">
        <v>45856</v>
      </c>
      <c r="K4979" s="25" t="n">
        <v>45856</v>
      </c>
      <c r="L4979" t="n">
        <v>3</v>
      </c>
      <c r="M4979" t="n">
        <v>1</v>
      </c>
      <c r="N4979" t="n">
        <v>3</v>
      </c>
      <c r="O4979">
        <f>DATE(2026,1,1)-K4979</f>
        <v/>
      </c>
      <c r="P4979">
        <f>IF(G4979&gt;=2,"Repeat","One-time")</f>
        <v/>
      </c>
    </row>
    <row r="4980">
      <c r="A4980" t="inlineStr">
        <is>
          <t>C06858</t>
        </is>
      </c>
      <c r="B4980" t="inlineStr">
        <is>
          <t>Isha Joshi</t>
        </is>
      </c>
      <c r="C4980" t="inlineStr">
        <is>
          <t>North</t>
        </is>
      </c>
      <c r="D4980" t="inlineStr">
        <is>
          <t>Gurugram</t>
        </is>
      </c>
      <c r="E4980" t="inlineStr">
        <is>
          <t>No</t>
        </is>
      </c>
      <c r="F4980" t="inlineStr">
        <is>
          <t>New</t>
        </is>
      </c>
      <c r="G4980" t="n">
        <v>1</v>
      </c>
      <c r="H4980" s="24" t="n">
        <v>16023.31</v>
      </c>
      <c r="I4980" s="24" t="n">
        <v>7522.25</v>
      </c>
      <c r="J4980" s="25" t="n">
        <v>45959</v>
      </c>
      <c r="K4980" s="25" t="n">
        <v>45959</v>
      </c>
      <c r="L4980" t="n">
        <v>4</v>
      </c>
      <c r="M4980" t="n">
        <v>1</v>
      </c>
      <c r="N4980" t="n">
        <v>3</v>
      </c>
      <c r="O4980">
        <f>DATE(2026,1,1)-K4980</f>
        <v/>
      </c>
      <c r="P4980">
        <f>IF(G4980&gt;=2,"Repeat","One-time")</f>
        <v/>
      </c>
    </row>
    <row r="4981">
      <c r="A4981" t="inlineStr">
        <is>
          <t>C02059</t>
        </is>
      </c>
      <c r="B4981" t="inlineStr">
        <is>
          <t>Aditya Patel</t>
        </is>
      </c>
      <c r="C4981" t="inlineStr">
        <is>
          <t>South</t>
        </is>
      </c>
      <c r="D4981" t="inlineStr">
        <is>
          <t>Chennai</t>
        </is>
      </c>
      <c r="E4981" t="inlineStr">
        <is>
          <t>No</t>
        </is>
      </c>
      <c r="F4981" t="inlineStr">
        <is>
          <t>Occasional</t>
        </is>
      </c>
      <c r="G4981" t="n">
        <v>2</v>
      </c>
      <c r="H4981" s="24" t="n">
        <v>16016.52</v>
      </c>
      <c r="I4981" s="24" t="n">
        <v>3512.35</v>
      </c>
      <c r="J4981" s="25" t="n">
        <v>45503</v>
      </c>
      <c r="K4981" s="25" t="n">
        <v>45972</v>
      </c>
      <c r="L4981" t="n">
        <v>4</v>
      </c>
      <c r="M4981" t="n">
        <v>2</v>
      </c>
      <c r="N4981" t="n">
        <v>3</v>
      </c>
      <c r="O4981">
        <f>DATE(2026,1,1)-K4981</f>
        <v/>
      </c>
      <c r="P4981">
        <f>IF(G4981&gt;=2,"Repeat","One-time")</f>
        <v/>
      </c>
    </row>
    <row r="4982">
      <c r="A4982" t="inlineStr">
        <is>
          <t>C10024</t>
        </is>
      </c>
      <c r="B4982" t="inlineStr">
        <is>
          <t>Karan Yadav</t>
        </is>
      </c>
      <c r="C4982" t="inlineStr">
        <is>
          <t>Central</t>
        </is>
      </c>
      <c r="D4982" t="inlineStr">
        <is>
          <t>Bhopal</t>
        </is>
      </c>
      <c r="E4982" t="inlineStr">
        <is>
          <t>No</t>
        </is>
      </c>
      <c r="F4982" t="inlineStr">
        <is>
          <t>Loyal</t>
        </is>
      </c>
      <c r="G4982" t="n">
        <v>7</v>
      </c>
      <c r="H4982" s="24" t="n">
        <v>16012.47</v>
      </c>
      <c r="I4982" s="24" t="n">
        <v>4159.51</v>
      </c>
      <c r="J4982" s="25" t="n">
        <v>45856</v>
      </c>
      <c r="K4982" s="25" t="n">
        <v>46013</v>
      </c>
      <c r="L4982" t="n">
        <v>5</v>
      </c>
      <c r="M4982" t="n">
        <v>4</v>
      </c>
      <c r="N4982" t="n">
        <v>3</v>
      </c>
      <c r="O4982">
        <f>DATE(2026,1,1)-K4982</f>
        <v/>
      </c>
      <c r="P4982">
        <f>IF(G4982&gt;=2,"Repeat","One-time")</f>
        <v/>
      </c>
    </row>
    <row r="4983">
      <c r="A4983" t="inlineStr">
        <is>
          <t>C06794</t>
        </is>
      </c>
      <c r="B4983" t="inlineStr">
        <is>
          <t>Varun Prasad</t>
        </is>
      </c>
      <c r="C4983" t="inlineStr">
        <is>
          <t>Central</t>
        </is>
      </c>
      <c r="D4983" t="inlineStr">
        <is>
          <t>Raipur</t>
        </is>
      </c>
      <c r="E4983" t="inlineStr">
        <is>
          <t>Yes</t>
        </is>
      </c>
      <c r="F4983" t="inlineStr">
        <is>
          <t>Loyal</t>
        </is>
      </c>
      <c r="G4983" t="n">
        <v>4</v>
      </c>
      <c r="H4983" s="24" t="n">
        <v>15996.97</v>
      </c>
      <c r="I4983" s="24" t="n">
        <v>6056.68</v>
      </c>
      <c r="J4983" s="25" t="n">
        <v>45672</v>
      </c>
      <c r="K4983" s="25" t="n">
        <v>45946</v>
      </c>
      <c r="L4983" t="n">
        <v>4</v>
      </c>
      <c r="M4983" t="n">
        <v>3</v>
      </c>
      <c r="N4983" t="n">
        <v>3</v>
      </c>
      <c r="O4983">
        <f>DATE(2026,1,1)-K4983</f>
        <v/>
      </c>
      <c r="P4983">
        <f>IF(G4983&gt;=2,"Repeat","One-time")</f>
        <v/>
      </c>
    </row>
    <row r="4984">
      <c r="A4984" t="inlineStr">
        <is>
          <t>C06325</t>
        </is>
      </c>
      <c r="B4984" t="inlineStr">
        <is>
          <t>Sneha Mishra</t>
        </is>
      </c>
      <c r="C4984" t="inlineStr">
        <is>
          <t>Central</t>
        </is>
      </c>
      <c r="D4984" t="inlineStr">
        <is>
          <t>Raipur</t>
        </is>
      </c>
      <c r="E4984" t="inlineStr">
        <is>
          <t>No</t>
        </is>
      </c>
      <c r="F4984" t="inlineStr">
        <is>
          <t>Occasional</t>
        </is>
      </c>
      <c r="G4984" t="n">
        <v>2</v>
      </c>
      <c r="H4984" s="24" t="n">
        <v>15995.14</v>
      </c>
      <c r="I4984" s="24" t="n">
        <v>6749.76</v>
      </c>
      <c r="J4984" s="25" t="n">
        <v>45657</v>
      </c>
      <c r="K4984" s="25" t="n">
        <v>45915</v>
      </c>
      <c r="L4984" t="n">
        <v>3</v>
      </c>
      <c r="M4984" t="n">
        <v>2</v>
      </c>
      <c r="N4984" t="n">
        <v>3</v>
      </c>
      <c r="O4984">
        <f>DATE(2026,1,1)-K4984</f>
        <v/>
      </c>
      <c r="P4984">
        <f>IF(G4984&gt;=2,"Repeat","One-time")</f>
        <v/>
      </c>
    </row>
    <row r="4985">
      <c r="A4985" t="inlineStr">
        <is>
          <t>C03518</t>
        </is>
      </c>
      <c r="B4985" t="inlineStr">
        <is>
          <t>Sneha Ghosh</t>
        </is>
      </c>
      <c r="C4985" t="inlineStr">
        <is>
          <t>North</t>
        </is>
      </c>
      <c r="D4985" t="inlineStr">
        <is>
          <t>Jaipur</t>
        </is>
      </c>
      <c r="E4985" t="inlineStr">
        <is>
          <t>Yes</t>
        </is>
      </c>
      <c r="F4985" t="inlineStr">
        <is>
          <t>New</t>
        </is>
      </c>
      <c r="G4985" t="n">
        <v>1</v>
      </c>
      <c r="H4985" s="24" t="n">
        <v>15984.91</v>
      </c>
      <c r="I4985" s="24" t="n">
        <v>3844.71</v>
      </c>
      <c r="J4985" s="25" t="n">
        <v>45973</v>
      </c>
      <c r="K4985" s="25" t="n">
        <v>45973</v>
      </c>
      <c r="L4985" t="n">
        <v>4</v>
      </c>
      <c r="M4985" t="n">
        <v>1</v>
      </c>
      <c r="N4985" t="n">
        <v>3</v>
      </c>
      <c r="O4985">
        <f>DATE(2026,1,1)-K4985</f>
        <v/>
      </c>
      <c r="P4985">
        <f>IF(G4985&gt;=2,"Repeat","One-time")</f>
        <v/>
      </c>
    </row>
    <row r="4986">
      <c r="A4986" t="inlineStr">
        <is>
          <t>C10693</t>
        </is>
      </c>
      <c r="B4986" t="inlineStr">
        <is>
          <t>Zoya Kapoor</t>
        </is>
      </c>
      <c r="C4986" t="inlineStr">
        <is>
          <t>South</t>
        </is>
      </c>
      <c r="D4986" t="inlineStr">
        <is>
          <t>Coimbatore</t>
        </is>
      </c>
      <c r="E4986" t="inlineStr">
        <is>
          <t>No</t>
        </is>
      </c>
      <c r="F4986" t="inlineStr">
        <is>
          <t>New</t>
        </is>
      </c>
      <c r="G4986" t="n">
        <v>3</v>
      </c>
      <c r="H4986" s="24" t="n">
        <v>15981.07</v>
      </c>
      <c r="I4986" s="24" t="n">
        <v>1601.91</v>
      </c>
      <c r="J4986" s="25" t="n">
        <v>45964</v>
      </c>
      <c r="K4986" s="25" t="n">
        <v>46015</v>
      </c>
      <c r="L4986" t="n">
        <v>5</v>
      </c>
      <c r="M4986" t="n">
        <v>3</v>
      </c>
      <c r="N4986" t="n">
        <v>3</v>
      </c>
      <c r="O4986">
        <f>DATE(2026,1,1)-K4986</f>
        <v/>
      </c>
      <c r="P4986">
        <f>IF(G4986&gt;=2,"Repeat","One-time")</f>
        <v/>
      </c>
    </row>
    <row r="4987">
      <c r="A4987" t="inlineStr">
        <is>
          <t>C09101</t>
        </is>
      </c>
      <c r="B4987" t="inlineStr">
        <is>
          <t>Zoya Agarwal</t>
        </is>
      </c>
      <c r="C4987" t="inlineStr">
        <is>
          <t>South</t>
        </is>
      </c>
      <c r="D4987" t="inlineStr">
        <is>
          <t>Bengaluru</t>
        </is>
      </c>
      <c r="E4987" t="inlineStr">
        <is>
          <t>Yes</t>
        </is>
      </c>
      <c r="F4987" t="inlineStr">
        <is>
          <t>Loyal</t>
        </is>
      </c>
      <c r="G4987" t="n">
        <v>5</v>
      </c>
      <c r="H4987" s="24" t="n">
        <v>15980.11</v>
      </c>
      <c r="I4987" s="24" t="n">
        <v>6550.74</v>
      </c>
      <c r="J4987" s="25" t="n">
        <v>45843</v>
      </c>
      <c r="K4987" s="25" t="n">
        <v>46018</v>
      </c>
      <c r="L4987" t="n">
        <v>5</v>
      </c>
      <c r="M4987" t="n">
        <v>4</v>
      </c>
      <c r="N4987" t="n">
        <v>3</v>
      </c>
      <c r="O4987">
        <f>DATE(2026,1,1)-K4987</f>
        <v/>
      </c>
      <c r="P4987">
        <f>IF(G4987&gt;=2,"Repeat","One-time")</f>
        <v/>
      </c>
    </row>
    <row r="4988">
      <c r="A4988" t="inlineStr">
        <is>
          <t>C03042</t>
        </is>
      </c>
      <c r="B4988" t="inlineStr">
        <is>
          <t>Varun Gupta</t>
        </is>
      </c>
      <c r="C4988" t="inlineStr">
        <is>
          <t>Central</t>
        </is>
      </c>
      <c r="D4988" t="inlineStr">
        <is>
          <t>Nagpur</t>
        </is>
      </c>
      <c r="E4988" t="inlineStr">
        <is>
          <t>No</t>
        </is>
      </c>
      <c r="F4988" t="inlineStr">
        <is>
          <t>Hibernating</t>
        </is>
      </c>
      <c r="G4988" t="n">
        <v>1</v>
      </c>
      <c r="H4988" s="24" t="n">
        <v>15972.25</v>
      </c>
      <c r="I4988" s="24" t="n">
        <v>47.59</v>
      </c>
      <c r="J4988" s="25" t="n">
        <v>45220</v>
      </c>
      <c r="K4988" s="25" t="n">
        <v>45220</v>
      </c>
      <c r="L4988" t="n">
        <v>1</v>
      </c>
      <c r="M4988" t="n">
        <v>1</v>
      </c>
      <c r="N4988" t="n">
        <v>3</v>
      </c>
      <c r="O4988">
        <f>DATE(2026,1,1)-K4988</f>
        <v/>
      </c>
      <c r="P4988">
        <f>IF(G4988&gt;=2,"Repeat","One-time")</f>
        <v/>
      </c>
    </row>
    <row r="4989">
      <c r="A4989" t="inlineStr">
        <is>
          <t>C01505</t>
        </is>
      </c>
      <c r="B4989" t="inlineStr">
        <is>
          <t>Shreya Menon</t>
        </is>
      </c>
      <c r="C4989" t="inlineStr">
        <is>
          <t>South</t>
        </is>
      </c>
      <c r="D4989" t="inlineStr">
        <is>
          <t>Hyderabad</t>
        </is>
      </c>
      <c r="E4989" t="inlineStr">
        <is>
          <t>Yes</t>
        </is>
      </c>
      <c r="F4989" t="inlineStr">
        <is>
          <t>At Risk</t>
        </is>
      </c>
      <c r="G4989" t="n">
        <v>5</v>
      </c>
      <c r="H4989" s="24" t="n">
        <v>15969.9</v>
      </c>
      <c r="I4989" s="24" t="n">
        <v>3489.51</v>
      </c>
      <c r="J4989" s="25" t="n">
        <v>45085</v>
      </c>
      <c r="K4989" s="25" t="n">
        <v>45232</v>
      </c>
      <c r="L4989" t="n">
        <v>1</v>
      </c>
      <c r="M4989" t="n">
        <v>4</v>
      </c>
      <c r="N4989" t="n">
        <v>3</v>
      </c>
      <c r="O4989">
        <f>DATE(2026,1,1)-K4989</f>
        <v/>
      </c>
      <c r="P4989">
        <f>IF(G4989&gt;=2,"Repeat","One-time")</f>
        <v/>
      </c>
    </row>
    <row r="4990">
      <c r="A4990" t="inlineStr">
        <is>
          <t>C00971</t>
        </is>
      </c>
      <c r="B4990" t="inlineStr">
        <is>
          <t>Rahul Fernandes</t>
        </is>
      </c>
      <c r="C4990" t="inlineStr">
        <is>
          <t>West</t>
        </is>
      </c>
      <c r="D4990" t="inlineStr">
        <is>
          <t>Pune</t>
        </is>
      </c>
      <c r="E4990" t="inlineStr">
        <is>
          <t>Yes</t>
        </is>
      </c>
      <c r="F4990" t="inlineStr">
        <is>
          <t>Hibernating</t>
        </is>
      </c>
      <c r="G4990" t="n">
        <v>2</v>
      </c>
      <c r="H4990" s="24" t="n">
        <v>15959.3</v>
      </c>
      <c r="I4990" s="24" t="n">
        <v>2247.26</v>
      </c>
      <c r="J4990" s="25" t="n">
        <v>44948</v>
      </c>
      <c r="K4990" s="25" t="n">
        <v>44987</v>
      </c>
      <c r="L4990" t="n">
        <v>1</v>
      </c>
      <c r="M4990" t="n">
        <v>2</v>
      </c>
      <c r="N4990" t="n">
        <v>3</v>
      </c>
      <c r="O4990">
        <f>DATE(2026,1,1)-K4990</f>
        <v/>
      </c>
      <c r="P4990">
        <f>IF(G4990&gt;=2,"Repeat","One-time")</f>
        <v/>
      </c>
    </row>
    <row r="4991">
      <c r="A4991" t="inlineStr">
        <is>
          <t>C01983</t>
        </is>
      </c>
      <c r="B4991" t="inlineStr">
        <is>
          <t>Riya Nair</t>
        </is>
      </c>
      <c r="C4991" t="inlineStr">
        <is>
          <t>East</t>
        </is>
      </c>
      <c r="D4991" t="inlineStr">
        <is>
          <t>Patna</t>
        </is>
      </c>
      <c r="E4991" t="inlineStr">
        <is>
          <t>No</t>
        </is>
      </c>
      <c r="F4991" t="inlineStr">
        <is>
          <t>Occasional</t>
        </is>
      </c>
      <c r="G4991" t="n">
        <v>2</v>
      </c>
      <c r="H4991" s="24" t="n">
        <v>15948.47</v>
      </c>
      <c r="I4991" s="24" t="n">
        <v>2813.12</v>
      </c>
      <c r="J4991" s="25" t="n">
        <v>45754</v>
      </c>
      <c r="K4991" s="25" t="n">
        <v>46020</v>
      </c>
      <c r="L4991" t="n">
        <v>5</v>
      </c>
      <c r="M4991" t="n">
        <v>2</v>
      </c>
      <c r="N4991" t="n">
        <v>3</v>
      </c>
      <c r="O4991">
        <f>DATE(2026,1,1)-K4991</f>
        <v/>
      </c>
      <c r="P4991">
        <f>IF(G4991&gt;=2,"Repeat","One-time")</f>
        <v/>
      </c>
    </row>
    <row r="4992">
      <c r="A4992" t="inlineStr">
        <is>
          <t>C06945</t>
        </is>
      </c>
      <c r="B4992" t="inlineStr">
        <is>
          <t>Divya Ghosh</t>
        </is>
      </c>
      <c r="C4992" t="inlineStr">
        <is>
          <t>Central</t>
        </is>
      </c>
      <c r="D4992" t="inlineStr">
        <is>
          <t>Bhopal</t>
        </is>
      </c>
      <c r="E4992" t="inlineStr">
        <is>
          <t>No</t>
        </is>
      </c>
      <c r="F4992" t="inlineStr">
        <is>
          <t>Loyal</t>
        </is>
      </c>
      <c r="G4992" t="n">
        <v>4</v>
      </c>
      <c r="H4992" s="24" t="n">
        <v>15935.41</v>
      </c>
      <c r="I4992" s="24" t="n">
        <v>3816.64</v>
      </c>
      <c r="J4992" s="25" t="n">
        <v>45615</v>
      </c>
      <c r="K4992" s="25" t="n">
        <v>45967</v>
      </c>
      <c r="L4992" t="n">
        <v>4</v>
      </c>
      <c r="M4992" t="n">
        <v>3</v>
      </c>
      <c r="N4992" t="n">
        <v>3</v>
      </c>
      <c r="O4992">
        <f>DATE(2026,1,1)-K4992</f>
        <v/>
      </c>
      <c r="P4992">
        <f>IF(G4992&gt;=2,"Repeat","One-time")</f>
        <v/>
      </c>
    </row>
    <row r="4993">
      <c r="A4993" t="inlineStr">
        <is>
          <t>C09633</t>
        </is>
      </c>
      <c r="B4993" t="inlineStr">
        <is>
          <t>Amit Patel</t>
        </is>
      </c>
      <c r="C4993" t="inlineStr">
        <is>
          <t>East</t>
        </is>
      </c>
      <c r="D4993" t="inlineStr">
        <is>
          <t>Jamshedpur</t>
        </is>
      </c>
      <c r="E4993" t="inlineStr">
        <is>
          <t>No</t>
        </is>
      </c>
      <c r="F4993" t="inlineStr">
        <is>
          <t>Occasional</t>
        </is>
      </c>
      <c r="G4993" t="n">
        <v>2</v>
      </c>
      <c r="H4993" s="24" t="n">
        <v>15926.29</v>
      </c>
      <c r="I4993" s="24" t="n">
        <v>1706.19</v>
      </c>
      <c r="J4993" s="25" t="n">
        <v>45836</v>
      </c>
      <c r="K4993" s="25" t="n">
        <v>46005</v>
      </c>
      <c r="L4993" t="n">
        <v>5</v>
      </c>
      <c r="M4993" t="n">
        <v>2</v>
      </c>
      <c r="N4993" t="n">
        <v>3</v>
      </c>
      <c r="O4993">
        <f>DATE(2026,1,1)-K4993</f>
        <v/>
      </c>
      <c r="P4993">
        <f>IF(G4993&gt;=2,"Repeat","One-time")</f>
        <v/>
      </c>
    </row>
    <row r="4994">
      <c r="A4994" t="inlineStr">
        <is>
          <t>C06396</t>
        </is>
      </c>
      <c r="B4994" t="inlineStr">
        <is>
          <t>Manish Sharma</t>
        </is>
      </c>
      <c r="C4994" t="inlineStr">
        <is>
          <t>North</t>
        </is>
      </c>
      <c r="D4994" t="inlineStr">
        <is>
          <t>Gurugram</t>
        </is>
      </c>
      <c r="E4994" t="inlineStr">
        <is>
          <t>No</t>
        </is>
      </c>
      <c r="F4994" t="inlineStr">
        <is>
          <t>Loyal</t>
        </is>
      </c>
      <c r="G4994" t="n">
        <v>3</v>
      </c>
      <c r="H4994" s="24" t="n">
        <v>15916.33</v>
      </c>
      <c r="I4994" s="24" t="n">
        <v>3769</v>
      </c>
      <c r="J4994" s="25" t="n">
        <v>45595</v>
      </c>
      <c r="K4994" s="25" t="n">
        <v>45844</v>
      </c>
      <c r="L4994" t="n">
        <v>3</v>
      </c>
      <c r="M4994" t="n">
        <v>3</v>
      </c>
      <c r="N4994" t="n">
        <v>3</v>
      </c>
      <c r="O4994">
        <f>DATE(2026,1,1)-K4994</f>
        <v/>
      </c>
      <c r="P4994">
        <f>IF(G4994&gt;=2,"Repeat","One-time")</f>
        <v/>
      </c>
    </row>
    <row r="4995">
      <c r="A4995" t="inlineStr">
        <is>
          <t>C05429</t>
        </is>
      </c>
      <c r="B4995" t="inlineStr">
        <is>
          <t>Riya Mishra</t>
        </is>
      </c>
      <c r="C4995" t="inlineStr">
        <is>
          <t>North</t>
        </is>
      </c>
      <c r="D4995" t="inlineStr">
        <is>
          <t>Jaipur</t>
        </is>
      </c>
      <c r="E4995" t="inlineStr">
        <is>
          <t>Yes</t>
        </is>
      </c>
      <c r="F4995" t="inlineStr">
        <is>
          <t>Hibernating</t>
        </is>
      </c>
      <c r="G4995" t="n">
        <v>1</v>
      </c>
      <c r="H4995" s="24" t="n">
        <v>15914.39</v>
      </c>
      <c r="I4995" s="24" t="n">
        <v>1331.99</v>
      </c>
      <c r="J4995" s="25" t="n">
        <v>45458</v>
      </c>
      <c r="K4995" s="25" t="n">
        <v>45458</v>
      </c>
      <c r="L4995" t="n">
        <v>1</v>
      </c>
      <c r="M4995" t="n">
        <v>1</v>
      </c>
      <c r="N4995" t="n">
        <v>3</v>
      </c>
      <c r="O4995">
        <f>DATE(2026,1,1)-K4995</f>
        <v/>
      </c>
      <c r="P4995">
        <f>IF(G4995&gt;=2,"Repeat","One-time")</f>
        <v/>
      </c>
    </row>
    <row r="4996">
      <c r="A4996" t="inlineStr">
        <is>
          <t>C01776</t>
        </is>
      </c>
      <c r="B4996" t="inlineStr">
        <is>
          <t>Kavya Agarwal</t>
        </is>
      </c>
      <c r="C4996" t="inlineStr">
        <is>
          <t>South</t>
        </is>
      </c>
      <c r="D4996" t="inlineStr">
        <is>
          <t>Bengaluru</t>
        </is>
      </c>
      <c r="E4996" t="inlineStr">
        <is>
          <t>No</t>
        </is>
      </c>
      <c r="F4996" t="inlineStr">
        <is>
          <t>Loyal</t>
        </is>
      </c>
      <c r="G4996" t="n">
        <v>4</v>
      </c>
      <c r="H4996" s="24" t="n">
        <v>15913.65</v>
      </c>
      <c r="I4996" s="24" t="n">
        <v>6057.16</v>
      </c>
      <c r="J4996" s="25" t="n">
        <v>45108</v>
      </c>
      <c r="K4996" s="25" t="n">
        <v>46010</v>
      </c>
      <c r="L4996" t="n">
        <v>5</v>
      </c>
      <c r="M4996" t="n">
        <v>3</v>
      </c>
      <c r="N4996" t="n">
        <v>3</v>
      </c>
      <c r="O4996">
        <f>DATE(2026,1,1)-K4996</f>
        <v/>
      </c>
      <c r="P4996">
        <f>IF(G4996&gt;=2,"Repeat","One-time")</f>
        <v/>
      </c>
    </row>
    <row r="4997">
      <c r="A4997" t="inlineStr">
        <is>
          <t>C09361</t>
        </is>
      </c>
      <c r="B4997" t="inlineStr">
        <is>
          <t>Joseph Yadav</t>
        </is>
      </c>
      <c r="C4997" t="inlineStr">
        <is>
          <t>North</t>
        </is>
      </c>
      <c r="D4997" t="inlineStr">
        <is>
          <t>Gurugram</t>
        </is>
      </c>
      <c r="E4997" t="inlineStr">
        <is>
          <t>Yes</t>
        </is>
      </c>
      <c r="F4997" t="inlineStr">
        <is>
          <t>Loyal</t>
        </is>
      </c>
      <c r="G4997" t="n">
        <v>3</v>
      </c>
      <c r="H4997" s="24" t="n">
        <v>15912.39</v>
      </c>
      <c r="I4997" s="24" t="n">
        <v>3633.32</v>
      </c>
      <c r="J4997" s="25" t="n">
        <v>45829</v>
      </c>
      <c r="K4997" s="25" t="n">
        <v>45914</v>
      </c>
      <c r="L4997" t="n">
        <v>3</v>
      </c>
      <c r="M4997" t="n">
        <v>3</v>
      </c>
      <c r="N4997" t="n">
        <v>3</v>
      </c>
      <c r="O4997">
        <f>DATE(2026,1,1)-K4997</f>
        <v/>
      </c>
      <c r="P4997">
        <f>IF(G4997&gt;=2,"Repeat","One-time")</f>
        <v/>
      </c>
    </row>
    <row r="4998">
      <c r="A4998" t="inlineStr">
        <is>
          <t>C01507</t>
        </is>
      </c>
      <c r="B4998" t="inlineStr">
        <is>
          <t>Farhan Mehta</t>
        </is>
      </c>
      <c r="C4998" t="inlineStr">
        <is>
          <t>East</t>
        </is>
      </c>
      <c r="D4998" t="inlineStr">
        <is>
          <t>Bhubaneswar</t>
        </is>
      </c>
      <c r="E4998" t="inlineStr">
        <is>
          <t>No</t>
        </is>
      </c>
      <c r="F4998" t="inlineStr">
        <is>
          <t>Hibernating</t>
        </is>
      </c>
      <c r="G4998" t="n">
        <v>2</v>
      </c>
      <c r="H4998" s="24" t="n">
        <v>15911.7</v>
      </c>
      <c r="I4998" s="24" t="n">
        <v>3228.92</v>
      </c>
      <c r="J4998" s="25" t="n">
        <v>45062</v>
      </c>
      <c r="K4998" s="25" t="n">
        <v>45132</v>
      </c>
      <c r="L4998" t="n">
        <v>1</v>
      </c>
      <c r="M4998" t="n">
        <v>2</v>
      </c>
      <c r="N4998" t="n">
        <v>3</v>
      </c>
      <c r="O4998">
        <f>DATE(2026,1,1)-K4998</f>
        <v/>
      </c>
      <c r="P4998">
        <f>IF(G4998&gt;=2,"Repeat","One-time")</f>
        <v/>
      </c>
    </row>
    <row r="4999">
      <c r="A4999" t="inlineStr">
        <is>
          <t>C02589</t>
        </is>
      </c>
      <c r="B4999" t="inlineStr">
        <is>
          <t>Karan Sinha</t>
        </is>
      </c>
      <c r="C4999" t="inlineStr">
        <is>
          <t>North</t>
        </is>
      </c>
      <c r="D4999" t="inlineStr">
        <is>
          <t>Lucknow</t>
        </is>
      </c>
      <c r="E4999" t="inlineStr">
        <is>
          <t>No</t>
        </is>
      </c>
      <c r="F4999" t="inlineStr">
        <is>
          <t>Loyal</t>
        </is>
      </c>
      <c r="G4999" t="n">
        <v>3</v>
      </c>
      <c r="H4999" s="24" t="n">
        <v>15899.83</v>
      </c>
      <c r="I4999" s="24" t="n">
        <v>3105.7</v>
      </c>
      <c r="J4999" s="25" t="n">
        <v>45398</v>
      </c>
      <c r="K4999" s="25" t="n">
        <v>45878</v>
      </c>
      <c r="L4999" t="n">
        <v>3</v>
      </c>
      <c r="M4999" t="n">
        <v>3</v>
      </c>
      <c r="N4999" t="n">
        <v>3</v>
      </c>
      <c r="O4999">
        <f>DATE(2026,1,1)-K4999</f>
        <v/>
      </c>
      <c r="P4999">
        <f>IF(G4999&gt;=2,"Repeat","One-time")</f>
        <v/>
      </c>
    </row>
    <row r="5000">
      <c r="A5000" t="inlineStr">
        <is>
          <t>C02510</t>
        </is>
      </c>
      <c r="B5000" t="inlineStr">
        <is>
          <t>Divya Mehta</t>
        </is>
      </c>
      <c r="C5000" t="inlineStr">
        <is>
          <t>West</t>
        </is>
      </c>
      <c r="D5000" t="inlineStr">
        <is>
          <t>Surat</t>
        </is>
      </c>
      <c r="E5000" t="inlineStr">
        <is>
          <t>No</t>
        </is>
      </c>
      <c r="F5000" t="inlineStr">
        <is>
          <t>At Risk</t>
        </is>
      </c>
      <c r="G5000" t="n">
        <v>4</v>
      </c>
      <c r="H5000" s="24" t="n">
        <v>15894.5</v>
      </c>
      <c r="I5000" s="24" t="n">
        <v>2498.15</v>
      </c>
      <c r="J5000" s="25" t="n">
        <v>45191</v>
      </c>
      <c r="K5000" s="25" t="n">
        <v>45416</v>
      </c>
      <c r="L5000" t="n">
        <v>1</v>
      </c>
      <c r="M5000" t="n">
        <v>3</v>
      </c>
      <c r="N5000" t="n">
        <v>3</v>
      </c>
      <c r="O5000">
        <f>DATE(2026,1,1)-K5000</f>
        <v/>
      </c>
      <c r="P5000">
        <f>IF(G5000&gt;=2,"Repeat","One-time")</f>
        <v/>
      </c>
    </row>
    <row r="5001">
      <c r="A5001" t="inlineStr">
        <is>
          <t>C01630</t>
        </is>
      </c>
      <c r="B5001" t="inlineStr">
        <is>
          <t>Sanjay Joshi</t>
        </is>
      </c>
      <c r="C5001" t="inlineStr">
        <is>
          <t>West</t>
        </is>
      </c>
      <c r="D5001" t="inlineStr">
        <is>
          <t>Mumbai</t>
        </is>
      </c>
      <c r="E5001" t="inlineStr">
        <is>
          <t>No</t>
        </is>
      </c>
      <c r="F5001" t="inlineStr">
        <is>
          <t>At Risk</t>
        </is>
      </c>
      <c r="G5001" t="n">
        <v>6</v>
      </c>
      <c r="H5001" s="24" t="n">
        <v>15889.27</v>
      </c>
      <c r="I5001" s="24" t="n">
        <v>3968.6</v>
      </c>
      <c r="J5001" s="25" t="n">
        <v>45093</v>
      </c>
      <c r="K5001" s="25" t="n">
        <v>45355</v>
      </c>
      <c r="L5001" t="n">
        <v>1</v>
      </c>
      <c r="M5001" t="n">
        <v>4</v>
      </c>
      <c r="N5001" t="n">
        <v>3</v>
      </c>
      <c r="O5001">
        <f>DATE(2026,1,1)-K5001</f>
        <v/>
      </c>
      <c r="P5001">
        <f>IF(G5001&gt;=2,"Repeat","One-time")</f>
        <v/>
      </c>
    </row>
    <row r="5002">
      <c r="A5002" t="inlineStr">
        <is>
          <t>C06252</t>
        </is>
      </c>
      <c r="B5002" t="inlineStr">
        <is>
          <t>Harpreet Kumar</t>
        </is>
      </c>
      <c r="C5002" t="inlineStr">
        <is>
          <t>East</t>
        </is>
      </c>
      <c r="D5002" t="inlineStr">
        <is>
          <t>Jamshedpur</t>
        </is>
      </c>
      <c r="E5002" t="inlineStr">
        <is>
          <t>Yes</t>
        </is>
      </c>
      <c r="F5002" t="inlineStr">
        <is>
          <t>Loyal</t>
        </is>
      </c>
      <c r="G5002" t="n">
        <v>7</v>
      </c>
      <c r="H5002" s="24" t="n">
        <v>15880.38</v>
      </c>
      <c r="I5002" s="24" t="n">
        <v>5332.09</v>
      </c>
      <c r="J5002" s="25" t="n">
        <v>45595</v>
      </c>
      <c r="K5002" s="25" t="n">
        <v>45782</v>
      </c>
      <c r="L5002" t="n">
        <v>3</v>
      </c>
      <c r="M5002" t="n">
        <v>4</v>
      </c>
      <c r="N5002" t="n">
        <v>3</v>
      </c>
      <c r="O5002">
        <f>DATE(2026,1,1)-K5002</f>
        <v/>
      </c>
      <c r="P5002">
        <f>IF(G5002&gt;=2,"Repeat","One-time")</f>
        <v/>
      </c>
    </row>
    <row r="5003">
      <c r="A5003" t="inlineStr">
        <is>
          <t>C01053</t>
        </is>
      </c>
      <c r="B5003" t="inlineStr">
        <is>
          <t>Riya Iyer</t>
        </is>
      </c>
      <c r="C5003" t="inlineStr">
        <is>
          <t>West</t>
        </is>
      </c>
      <c r="D5003" t="inlineStr">
        <is>
          <t>Mumbai</t>
        </is>
      </c>
      <c r="E5003" t="inlineStr">
        <is>
          <t>No</t>
        </is>
      </c>
      <c r="F5003" t="inlineStr">
        <is>
          <t>Hibernating</t>
        </is>
      </c>
      <c r="G5003" t="n">
        <v>2</v>
      </c>
      <c r="H5003" s="24" t="n">
        <v>15872.21</v>
      </c>
      <c r="I5003" s="24" t="n">
        <v>3638.16</v>
      </c>
      <c r="J5003" s="25" t="n">
        <v>45305</v>
      </c>
      <c r="K5003" s="25" t="n">
        <v>45339</v>
      </c>
      <c r="L5003" t="n">
        <v>1</v>
      </c>
      <c r="M5003" t="n">
        <v>2</v>
      </c>
      <c r="N5003" t="n">
        <v>3</v>
      </c>
      <c r="O5003">
        <f>DATE(2026,1,1)-K5003</f>
        <v/>
      </c>
      <c r="P5003">
        <f>IF(G5003&gt;=2,"Repeat","One-time")</f>
        <v/>
      </c>
    </row>
    <row r="5004">
      <c r="A5004" t="inlineStr">
        <is>
          <t>C04585</t>
        </is>
      </c>
      <c r="B5004" t="inlineStr">
        <is>
          <t>Amit Kumar</t>
        </is>
      </c>
      <c r="C5004" t="inlineStr">
        <is>
          <t>West</t>
        </is>
      </c>
      <c r="D5004" t="inlineStr">
        <is>
          <t>Pune</t>
        </is>
      </c>
      <c r="E5004" t="inlineStr">
        <is>
          <t>No</t>
        </is>
      </c>
      <c r="F5004" t="inlineStr">
        <is>
          <t>At Risk</t>
        </is>
      </c>
      <c r="G5004" t="n">
        <v>5</v>
      </c>
      <c r="H5004" s="24" t="n">
        <v>15864.36</v>
      </c>
      <c r="I5004" s="24" t="n">
        <v>4135.18</v>
      </c>
      <c r="J5004" s="25" t="n">
        <v>45409</v>
      </c>
      <c r="K5004" s="25" t="n">
        <v>45501</v>
      </c>
      <c r="L5004" t="n">
        <v>2</v>
      </c>
      <c r="M5004" t="n">
        <v>4</v>
      </c>
      <c r="N5004" t="n">
        <v>3</v>
      </c>
      <c r="O5004">
        <f>DATE(2026,1,1)-K5004</f>
        <v/>
      </c>
      <c r="P5004">
        <f>IF(G5004&gt;=2,"Repeat","One-time")</f>
        <v/>
      </c>
    </row>
    <row r="5005">
      <c r="A5005" t="inlineStr">
        <is>
          <t>C09616</t>
        </is>
      </c>
      <c r="B5005" t="inlineStr">
        <is>
          <t>Joseph Agarwal</t>
        </is>
      </c>
      <c r="C5005" t="inlineStr">
        <is>
          <t>North</t>
        </is>
      </c>
      <c r="D5005" t="inlineStr">
        <is>
          <t>Delhi</t>
        </is>
      </c>
      <c r="E5005" t="inlineStr">
        <is>
          <t>No</t>
        </is>
      </c>
      <c r="F5005" t="inlineStr">
        <is>
          <t>Occasional</t>
        </is>
      </c>
      <c r="G5005" t="n">
        <v>1</v>
      </c>
      <c r="H5005" s="24" t="n">
        <v>15859.17</v>
      </c>
      <c r="I5005" s="24" t="n">
        <v>1679.82</v>
      </c>
      <c r="J5005" s="25" t="n">
        <v>45855</v>
      </c>
      <c r="K5005" s="25" t="n">
        <v>45855</v>
      </c>
      <c r="L5005" t="n">
        <v>3</v>
      </c>
      <c r="M5005" t="n">
        <v>1</v>
      </c>
      <c r="N5005" t="n">
        <v>3</v>
      </c>
      <c r="O5005">
        <f>DATE(2026,1,1)-K5005</f>
        <v/>
      </c>
      <c r="P5005">
        <f>IF(G5005&gt;=2,"Repeat","One-time")</f>
        <v/>
      </c>
    </row>
    <row r="5006">
      <c r="A5006" t="inlineStr">
        <is>
          <t>C05373</t>
        </is>
      </c>
      <c r="B5006" t="inlineStr">
        <is>
          <t>Suresh Mehta</t>
        </is>
      </c>
      <c r="C5006" t="inlineStr">
        <is>
          <t>East</t>
        </is>
      </c>
      <c r="D5006" t="inlineStr">
        <is>
          <t>Guwahati</t>
        </is>
      </c>
      <c r="E5006" t="inlineStr">
        <is>
          <t>No</t>
        </is>
      </c>
      <c r="F5006" t="inlineStr">
        <is>
          <t>Loyal</t>
        </is>
      </c>
      <c r="G5006" t="n">
        <v>4</v>
      </c>
      <c r="H5006" s="24" t="n">
        <v>15857.69</v>
      </c>
      <c r="I5006" s="24" t="n">
        <v>6066.75</v>
      </c>
      <c r="J5006" s="25" t="n">
        <v>45480</v>
      </c>
      <c r="K5006" s="25" t="n">
        <v>46002</v>
      </c>
      <c r="L5006" t="n">
        <v>5</v>
      </c>
      <c r="M5006" t="n">
        <v>3</v>
      </c>
      <c r="N5006" t="n">
        <v>3</v>
      </c>
      <c r="O5006">
        <f>DATE(2026,1,1)-K5006</f>
        <v/>
      </c>
      <c r="P5006">
        <f>IF(G5006&gt;=2,"Repeat","One-time")</f>
        <v/>
      </c>
    </row>
    <row r="5007">
      <c r="A5007" t="inlineStr">
        <is>
          <t>C05375</t>
        </is>
      </c>
      <c r="B5007" t="inlineStr">
        <is>
          <t>Ayesha Rao</t>
        </is>
      </c>
      <c r="C5007" t="inlineStr">
        <is>
          <t>North</t>
        </is>
      </c>
      <c r="D5007" t="inlineStr">
        <is>
          <t>Lucknow</t>
        </is>
      </c>
      <c r="E5007" t="inlineStr">
        <is>
          <t>No</t>
        </is>
      </c>
      <c r="F5007" t="inlineStr">
        <is>
          <t>Loyal</t>
        </is>
      </c>
      <c r="G5007" t="n">
        <v>3</v>
      </c>
      <c r="H5007" s="24" t="n">
        <v>15853.33</v>
      </c>
      <c r="I5007" s="24" t="n">
        <v>1688.93</v>
      </c>
      <c r="J5007" s="25" t="n">
        <v>45678</v>
      </c>
      <c r="K5007" s="25" t="n">
        <v>45979</v>
      </c>
      <c r="L5007" t="n">
        <v>4</v>
      </c>
      <c r="M5007" t="n">
        <v>3</v>
      </c>
      <c r="N5007" t="n">
        <v>3</v>
      </c>
      <c r="O5007">
        <f>DATE(2026,1,1)-K5007</f>
        <v/>
      </c>
      <c r="P5007">
        <f>IF(G5007&gt;=2,"Repeat","One-time")</f>
        <v/>
      </c>
    </row>
    <row r="5008">
      <c r="A5008" t="inlineStr">
        <is>
          <t>C10032</t>
        </is>
      </c>
      <c r="B5008" t="inlineStr">
        <is>
          <t>Tanvi Sinha</t>
        </is>
      </c>
      <c r="C5008" t="inlineStr">
        <is>
          <t>West</t>
        </is>
      </c>
      <c r="D5008" t="inlineStr">
        <is>
          <t>Mumbai</t>
        </is>
      </c>
      <c r="E5008" t="inlineStr">
        <is>
          <t>Yes</t>
        </is>
      </c>
      <c r="F5008" t="inlineStr">
        <is>
          <t>New</t>
        </is>
      </c>
      <c r="G5008" t="n">
        <v>2</v>
      </c>
      <c r="H5008" s="24" t="n">
        <v>15847.72</v>
      </c>
      <c r="I5008" s="24" t="n">
        <v>4644.37</v>
      </c>
      <c r="J5008" s="25" t="n">
        <v>46007</v>
      </c>
      <c r="K5008" s="25" t="n">
        <v>46010</v>
      </c>
      <c r="L5008" t="n">
        <v>5</v>
      </c>
      <c r="M5008" t="n">
        <v>3</v>
      </c>
      <c r="N5008" t="n">
        <v>3</v>
      </c>
      <c r="O5008">
        <f>DATE(2026,1,1)-K5008</f>
        <v/>
      </c>
      <c r="P5008">
        <f>IF(G5008&gt;=2,"Repeat","One-time")</f>
        <v/>
      </c>
    </row>
    <row r="5009">
      <c r="A5009" t="inlineStr">
        <is>
          <t>C10869</t>
        </is>
      </c>
      <c r="B5009" t="inlineStr">
        <is>
          <t>Lakshmi Rao</t>
        </is>
      </c>
      <c r="C5009" t="inlineStr">
        <is>
          <t>East</t>
        </is>
      </c>
      <c r="D5009" t="inlineStr">
        <is>
          <t>Kolkata</t>
        </is>
      </c>
      <c r="E5009" t="inlineStr">
        <is>
          <t>No</t>
        </is>
      </c>
      <c r="F5009" t="inlineStr">
        <is>
          <t>New</t>
        </is>
      </c>
      <c r="G5009" t="n">
        <v>2</v>
      </c>
      <c r="H5009" s="24" t="n">
        <v>15844.74</v>
      </c>
      <c r="I5009" s="24" t="n">
        <v>3536.71</v>
      </c>
      <c r="J5009" s="25" t="n">
        <v>45942</v>
      </c>
      <c r="K5009" s="25" t="n">
        <v>45978</v>
      </c>
      <c r="L5009" t="n">
        <v>4</v>
      </c>
      <c r="M5009" t="n">
        <v>3</v>
      </c>
      <c r="N5009" t="n">
        <v>3</v>
      </c>
      <c r="O5009">
        <f>DATE(2026,1,1)-K5009</f>
        <v/>
      </c>
      <c r="P5009">
        <f>IF(G5009&gt;=2,"Repeat","One-time")</f>
        <v/>
      </c>
    </row>
    <row r="5010">
      <c r="A5010" t="inlineStr">
        <is>
          <t>C04998</t>
        </is>
      </c>
      <c r="B5010" t="inlineStr">
        <is>
          <t>Kavya Yadav</t>
        </is>
      </c>
      <c r="C5010" t="inlineStr">
        <is>
          <t>Central</t>
        </is>
      </c>
      <c r="D5010" t="inlineStr">
        <is>
          <t>Nagpur</t>
        </is>
      </c>
      <c r="E5010" t="inlineStr">
        <is>
          <t>No</t>
        </is>
      </c>
      <c r="F5010" t="inlineStr">
        <is>
          <t>Loyal</t>
        </is>
      </c>
      <c r="G5010" t="n">
        <v>3</v>
      </c>
      <c r="H5010" s="24" t="n">
        <v>15844.72</v>
      </c>
      <c r="I5010" s="24" t="n">
        <v>5954.09</v>
      </c>
      <c r="J5010" s="25" t="n">
        <v>45551</v>
      </c>
      <c r="K5010" s="25" t="n">
        <v>45956</v>
      </c>
      <c r="L5010" t="n">
        <v>4</v>
      </c>
      <c r="M5010" t="n">
        <v>3</v>
      </c>
      <c r="N5010" t="n">
        <v>3</v>
      </c>
      <c r="O5010">
        <f>DATE(2026,1,1)-K5010</f>
        <v/>
      </c>
      <c r="P5010">
        <f>IF(G5010&gt;=2,"Repeat","One-time")</f>
        <v/>
      </c>
    </row>
    <row r="5011">
      <c r="A5011" t="inlineStr">
        <is>
          <t>C10366</t>
        </is>
      </c>
      <c r="B5011" t="inlineStr">
        <is>
          <t>Varun Fernandes</t>
        </is>
      </c>
      <c r="C5011" t="inlineStr">
        <is>
          <t>North</t>
        </is>
      </c>
      <c r="D5011" t="inlineStr">
        <is>
          <t>Chandigarh</t>
        </is>
      </c>
      <c r="E5011" t="inlineStr">
        <is>
          <t>No</t>
        </is>
      </c>
      <c r="F5011" t="inlineStr">
        <is>
          <t>Loyal</t>
        </is>
      </c>
      <c r="G5011" t="n">
        <v>7</v>
      </c>
      <c r="H5011" s="24" t="n">
        <v>15843.37</v>
      </c>
      <c r="I5011" s="24" t="n">
        <v>4111.34</v>
      </c>
      <c r="J5011" s="25" t="n">
        <v>45884</v>
      </c>
      <c r="K5011" s="25" t="n">
        <v>46002</v>
      </c>
      <c r="L5011" t="n">
        <v>5</v>
      </c>
      <c r="M5011" t="n">
        <v>4</v>
      </c>
      <c r="N5011" t="n">
        <v>3</v>
      </c>
      <c r="O5011">
        <f>DATE(2026,1,1)-K5011</f>
        <v/>
      </c>
      <c r="P5011">
        <f>IF(G5011&gt;=2,"Repeat","One-time")</f>
        <v/>
      </c>
    </row>
    <row r="5012">
      <c r="A5012" t="inlineStr">
        <is>
          <t>C01313</t>
        </is>
      </c>
      <c r="B5012" t="inlineStr">
        <is>
          <t>Gurpreet Shah</t>
        </is>
      </c>
      <c r="C5012" t="inlineStr">
        <is>
          <t>West</t>
        </is>
      </c>
      <c r="D5012" t="inlineStr">
        <is>
          <t>Surat</t>
        </is>
      </c>
      <c r="E5012" t="inlineStr">
        <is>
          <t>No</t>
        </is>
      </c>
      <c r="F5012" t="inlineStr">
        <is>
          <t>Loyal</t>
        </is>
      </c>
      <c r="G5012" t="n">
        <v>3</v>
      </c>
      <c r="H5012" s="24" t="n">
        <v>15842.93</v>
      </c>
      <c r="I5012" s="24" t="n">
        <v>4040.95</v>
      </c>
      <c r="J5012" s="25" t="n">
        <v>45230</v>
      </c>
      <c r="K5012" s="25" t="n">
        <v>45896</v>
      </c>
      <c r="L5012" t="n">
        <v>3</v>
      </c>
      <c r="M5012" t="n">
        <v>3</v>
      </c>
      <c r="N5012" t="n">
        <v>3</v>
      </c>
      <c r="O5012">
        <f>DATE(2026,1,1)-K5012</f>
        <v/>
      </c>
      <c r="P5012">
        <f>IF(G5012&gt;=2,"Repeat","One-time")</f>
        <v/>
      </c>
    </row>
    <row r="5013">
      <c r="A5013" t="inlineStr">
        <is>
          <t>C06647</t>
        </is>
      </c>
      <c r="B5013" t="inlineStr">
        <is>
          <t>Arjun Joshi</t>
        </is>
      </c>
      <c r="C5013" t="inlineStr">
        <is>
          <t>North</t>
        </is>
      </c>
      <c r="D5013" t="inlineStr">
        <is>
          <t>Chandigarh</t>
        </is>
      </c>
      <c r="E5013" t="inlineStr">
        <is>
          <t>No</t>
        </is>
      </c>
      <c r="F5013" t="inlineStr">
        <is>
          <t>Occasional</t>
        </is>
      </c>
      <c r="G5013" t="n">
        <v>2</v>
      </c>
      <c r="H5013" s="24" t="n">
        <v>15826.41</v>
      </c>
      <c r="I5013" s="24" t="n">
        <v>1076.77</v>
      </c>
      <c r="J5013" s="25" t="n">
        <v>45575</v>
      </c>
      <c r="K5013" s="25" t="n">
        <v>45625</v>
      </c>
      <c r="L5013" t="n">
        <v>2</v>
      </c>
      <c r="M5013" t="n">
        <v>2</v>
      </c>
      <c r="N5013" t="n">
        <v>3</v>
      </c>
      <c r="O5013">
        <f>DATE(2026,1,1)-K5013</f>
        <v/>
      </c>
      <c r="P5013">
        <f>IF(G5013&gt;=2,"Repeat","One-time")</f>
        <v/>
      </c>
    </row>
    <row r="5014">
      <c r="A5014" t="inlineStr">
        <is>
          <t>C03405</t>
        </is>
      </c>
      <c r="B5014" t="inlineStr">
        <is>
          <t>Arjun Mishra</t>
        </is>
      </c>
      <c r="C5014" t="inlineStr">
        <is>
          <t>North</t>
        </is>
      </c>
      <c r="D5014" t="inlineStr">
        <is>
          <t>Gurugram</t>
        </is>
      </c>
      <c r="E5014" t="inlineStr">
        <is>
          <t>No</t>
        </is>
      </c>
      <c r="F5014" t="inlineStr">
        <is>
          <t>Occasional</t>
        </is>
      </c>
      <c r="G5014" t="n">
        <v>2</v>
      </c>
      <c r="H5014" s="24" t="n">
        <v>15812.06</v>
      </c>
      <c r="I5014" s="24" t="n">
        <v>2320.3</v>
      </c>
      <c r="J5014" s="25" t="n">
        <v>45311</v>
      </c>
      <c r="K5014" s="25" t="n">
        <v>45818</v>
      </c>
      <c r="L5014" t="n">
        <v>3</v>
      </c>
      <c r="M5014" t="n">
        <v>2</v>
      </c>
      <c r="N5014" t="n">
        <v>3</v>
      </c>
      <c r="O5014">
        <f>DATE(2026,1,1)-K5014</f>
        <v/>
      </c>
      <c r="P5014">
        <f>IF(G5014&gt;=2,"Repeat","One-time")</f>
        <v/>
      </c>
    </row>
    <row r="5015">
      <c r="A5015" t="inlineStr">
        <is>
          <t>C05949</t>
        </is>
      </c>
      <c r="B5015" t="inlineStr">
        <is>
          <t>Varun Yadav</t>
        </is>
      </c>
      <c r="C5015" t="inlineStr">
        <is>
          <t>North</t>
        </is>
      </c>
      <c r="D5015" t="inlineStr">
        <is>
          <t>Lucknow</t>
        </is>
      </c>
      <c r="E5015" t="inlineStr">
        <is>
          <t>No</t>
        </is>
      </c>
      <c r="F5015" t="inlineStr">
        <is>
          <t>Loyal</t>
        </is>
      </c>
      <c r="G5015" t="n">
        <v>5</v>
      </c>
      <c r="H5015" s="24" t="n">
        <v>15796.03</v>
      </c>
      <c r="I5015" s="24" t="n">
        <v>5427.57</v>
      </c>
      <c r="J5015" s="25" t="n">
        <v>45538</v>
      </c>
      <c r="K5015" s="25" t="n">
        <v>45782</v>
      </c>
      <c r="L5015" t="n">
        <v>3</v>
      </c>
      <c r="M5015" t="n">
        <v>4</v>
      </c>
      <c r="N5015" t="n">
        <v>3</v>
      </c>
      <c r="O5015">
        <f>DATE(2026,1,1)-K5015</f>
        <v/>
      </c>
      <c r="P5015">
        <f>IF(G5015&gt;=2,"Repeat","One-time")</f>
        <v/>
      </c>
    </row>
    <row r="5016">
      <c r="A5016" t="inlineStr">
        <is>
          <t>C04071</t>
        </is>
      </c>
      <c r="B5016" t="inlineStr">
        <is>
          <t>Zoya Gupta</t>
        </is>
      </c>
      <c r="C5016" t="inlineStr">
        <is>
          <t>North</t>
        </is>
      </c>
      <c r="D5016" t="inlineStr">
        <is>
          <t>Lucknow</t>
        </is>
      </c>
      <c r="E5016" t="inlineStr">
        <is>
          <t>No</t>
        </is>
      </c>
      <c r="F5016" t="inlineStr">
        <is>
          <t>At Risk</t>
        </is>
      </c>
      <c r="G5016" t="n">
        <v>3</v>
      </c>
      <c r="H5016" s="24" t="n">
        <v>15793.96</v>
      </c>
      <c r="I5016" s="24" t="n">
        <v>6849.03</v>
      </c>
      <c r="J5016" s="25" t="n">
        <v>45575</v>
      </c>
      <c r="K5016" s="25" t="n">
        <v>45732</v>
      </c>
      <c r="L5016" t="n">
        <v>2</v>
      </c>
      <c r="M5016" t="n">
        <v>3</v>
      </c>
      <c r="N5016" t="n">
        <v>3</v>
      </c>
      <c r="O5016">
        <f>DATE(2026,1,1)-K5016</f>
        <v/>
      </c>
      <c r="P5016">
        <f>IF(G5016&gt;=2,"Repeat","One-time")</f>
        <v/>
      </c>
    </row>
    <row r="5017">
      <c r="A5017" t="inlineStr">
        <is>
          <t>C05148</t>
        </is>
      </c>
      <c r="B5017" t="inlineStr">
        <is>
          <t>Ayesha Mehta</t>
        </is>
      </c>
      <c r="C5017" t="inlineStr">
        <is>
          <t>North</t>
        </is>
      </c>
      <c r="D5017" t="inlineStr">
        <is>
          <t>Gurugram</t>
        </is>
      </c>
      <c r="E5017" t="inlineStr">
        <is>
          <t>Yes</t>
        </is>
      </c>
      <c r="F5017" t="inlineStr">
        <is>
          <t>Hibernating</t>
        </is>
      </c>
      <c r="G5017" t="n">
        <v>1</v>
      </c>
      <c r="H5017" s="24" t="n">
        <v>15784.76</v>
      </c>
      <c r="I5017" s="24" t="n">
        <v>204.79</v>
      </c>
      <c r="J5017" s="25" t="n">
        <v>45471</v>
      </c>
      <c r="K5017" s="25" t="n">
        <v>45471</v>
      </c>
      <c r="L5017" t="n">
        <v>1</v>
      </c>
      <c r="M5017" t="n">
        <v>1</v>
      </c>
      <c r="N5017" t="n">
        <v>3</v>
      </c>
      <c r="O5017">
        <f>DATE(2026,1,1)-K5017</f>
        <v/>
      </c>
      <c r="P5017">
        <f>IF(G5017&gt;=2,"Repeat","One-time")</f>
        <v/>
      </c>
    </row>
    <row r="5018">
      <c r="A5018" t="inlineStr">
        <is>
          <t>C02183</t>
        </is>
      </c>
      <c r="B5018" t="inlineStr">
        <is>
          <t>Isha Kapoor</t>
        </is>
      </c>
      <c r="C5018" t="inlineStr">
        <is>
          <t>South</t>
        </is>
      </c>
      <c r="D5018" t="inlineStr">
        <is>
          <t>Chennai</t>
        </is>
      </c>
      <c r="E5018" t="inlineStr">
        <is>
          <t>Yes</t>
        </is>
      </c>
      <c r="F5018" t="inlineStr">
        <is>
          <t>At Risk</t>
        </is>
      </c>
      <c r="G5018" t="n">
        <v>5</v>
      </c>
      <c r="H5018" s="24" t="n">
        <v>15780.05</v>
      </c>
      <c r="I5018" s="24" t="n">
        <v>5307.7</v>
      </c>
      <c r="J5018" s="25" t="n">
        <v>45107</v>
      </c>
      <c r="K5018" s="25" t="n">
        <v>45160</v>
      </c>
      <c r="L5018" t="n">
        <v>1</v>
      </c>
      <c r="M5018" t="n">
        <v>4</v>
      </c>
      <c r="N5018" t="n">
        <v>3</v>
      </c>
      <c r="O5018">
        <f>DATE(2026,1,1)-K5018</f>
        <v/>
      </c>
      <c r="P5018">
        <f>IF(G5018&gt;=2,"Repeat","One-time")</f>
        <v/>
      </c>
    </row>
    <row r="5019">
      <c r="A5019" t="inlineStr">
        <is>
          <t>C08414</t>
        </is>
      </c>
      <c r="B5019" t="inlineStr">
        <is>
          <t>Neha Ghosh</t>
        </is>
      </c>
      <c r="C5019" t="inlineStr">
        <is>
          <t>Central</t>
        </is>
      </c>
      <c r="D5019" t="inlineStr">
        <is>
          <t>Raipur</t>
        </is>
      </c>
      <c r="E5019" t="inlineStr">
        <is>
          <t>No</t>
        </is>
      </c>
      <c r="F5019" t="inlineStr">
        <is>
          <t>Loyal</t>
        </is>
      </c>
      <c r="G5019" t="n">
        <v>4</v>
      </c>
      <c r="H5019" s="24" t="n">
        <v>15775.94</v>
      </c>
      <c r="I5019" s="24" t="n">
        <v>3358.22</v>
      </c>
      <c r="J5019" s="25" t="n">
        <v>45795</v>
      </c>
      <c r="K5019" s="25" t="n">
        <v>45830</v>
      </c>
      <c r="L5019" t="n">
        <v>3</v>
      </c>
      <c r="M5019" t="n">
        <v>4</v>
      </c>
      <c r="N5019" t="n">
        <v>3</v>
      </c>
      <c r="O5019">
        <f>DATE(2026,1,1)-K5019</f>
        <v/>
      </c>
      <c r="P5019">
        <f>IF(G5019&gt;=2,"Repeat","One-time")</f>
        <v/>
      </c>
    </row>
    <row r="5020">
      <c r="A5020" t="inlineStr">
        <is>
          <t>C08047</t>
        </is>
      </c>
      <c r="B5020" t="inlineStr">
        <is>
          <t>Vikram Rao</t>
        </is>
      </c>
      <c r="C5020" t="inlineStr">
        <is>
          <t>North</t>
        </is>
      </c>
      <c r="D5020" t="inlineStr">
        <is>
          <t>Gurugram</t>
        </is>
      </c>
      <c r="E5020" t="inlineStr">
        <is>
          <t>Yes</t>
        </is>
      </c>
      <c r="F5020" t="inlineStr">
        <is>
          <t>Occasional</t>
        </is>
      </c>
      <c r="G5020" t="n">
        <v>2</v>
      </c>
      <c r="H5020" s="24" t="n">
        <v>15772.81</v>
      </c>
      <c r="I5020" s="24" t="n">
        <v>2696.51</v>
      </c>
      <c r="J5020" s="25" t="n">
        <v>45747</v>
      </c>
      <c r="K5020" s="25" t="n">
        <v>45813</v>
      </c>
      <c r="L5020" t="n">
        <v>3</v>
      </c>
      <c r="M5020" t="n">
        <v>2</v>
      </c>
      <c r="N5020" t="n">
        <v>3</v>
      </c>
      <c r="O5020">
        <f>DATE(2026,1,1)-K5020</f>
        <v/>
      </c>
      <c r="P5020">
        <f>IF(G5020&gt;=2,"Repeat","One-time")</f>
        <v/>
      </c>
    </row>
    <row r="5021">
      <c r="A5021" t="inlineStr">
        <is>
          <t>C06836</t>
        </is>
      </c>
      <c r="B5021" t="inlineStr">
        <is>
          <t>Lakshmi Rao</t>
        </is>
      </c>
      <c r="C5021" t="inlineStr">
        <is>
          <t>North</t>
        </is>
      </c>
      <c r="D5021" t="inlineStr">
        <is>
          <t>Jaipur</t>
        </is>
      </c>
      <c r="E5021" t="inlineStr">
        <is>
          <t>No</t>
        </is>
      </c>
      <c r="F5021" t="inlineStr">
        <is>
          <t>Occasional</t>
        </is>
      </c>
      <c r="G5021" t="n">
        <v>1</v>
      </c>
      <c r="H5021" s="24" t="n">
        <v>15769.79</v>
      </c>
      <c r="I5021" s="24" t="n">
        <v>3042.83</v>
      </c>
      <c r="J5021" s="25" t="n">
        <v>45603</v>
      </c>
      <c r="K5021" s="25" t="n">
        <v>45603</v>
      </c>
      <c r="L5021" t="n">
        <v>2</v>
      </c>
      <c r="M5021" t="n">
        <v>1</v>
      </c>
      <c r="N5021" t="n">
        <v>3</v>
      </c>
      <c r="O5021">
        <f>DATE(2026,1,1)-K5021</f>
        <v/>
      </c>
      <c r="P5021">
        <f>IF(G5021&gt;=2,"Repeat","One-time")</f>
        <v/>
      </c>
    </row>
    <row r="5022">
      <c r="A5022" t="inlineStr">
        <is>
          <t>C03584</t>
        </is>
      </c>
      <c r="B5022" t="inlineStr">
        <is>
          <t>Rahul Das</t>
        </is>
      </c>
      <c r="C5022" t="inlineStr">
        <is>
          <t>South</t>
        </is>
      </c>
      <c r="D5022" t="inlineStr">
        <is>
          <t>Chennai</t>
        </is>
      </c>
      <c r="E5022" t="inlineStr">
        <is>
          <t>No</t>
        </is>
      </c>
      <c r="F5022" t="inlineStr">
        <is>
          <t>Hibernating</t>
        </is>
      </c>
      <c r="G5022" t="n">
        <v>1</v>
      </c>
      <c r="H5022" s="24" t="n">
        <v>15742.58</v>
      </c>
      <c r="I5022" s="24" t="n">
        <v>502.97</v>
      </c>
      <c r="J5022" s="25" t="n">
        <v>45425</v>
      </c>
      <c r="K5022" s="25" t="n">
        <v>45425</v>
      </c>
      <c r="L5022" t="n">
        <v>1</v>
      </c>
      <c r="M5022" t="n">
        <v>1</v>
      </c>
      <c r="N5022" t="n">
        <v>3</v>
      </c>
      <c r="O5022">
        <f>DATE(2026,1,1)-K5022</f>
        <v/>
      </c>
      <c r="P5022">
        <f>IF(G5022&gt;=2,"Repeat","One-time")</f>
        <v/>
      </c>
    </row>
    <row r="5023">
      <c r="A5023" t="inlineStr">
        <is>
          <t>C08600</t>
        </is>
      </c>
      <c r="B5023" t="inlineStr">
        <is>
          <t>Ayesha Prasad</t>
        </is>
      </c>
      <c r="C5023" t="inlineStr">
        <is>
          <t>South</t>
        </is>
      </c>
      <c r="D5023" t="inlineStr">
        <is>
          <t>Chennai</t>
        </is>
      </c>
      <c r="E5023" t="inlineStr">
        <is>
          <t>No</t>
        </is>
      </c>
      <c r="F5023" t="inlineStr">
        <is>
          <t>Loyal</t>
        </is>
      </c>
      <c r="G5023" t="n">
        <v>5</v>
      </c>
      <c r="H5023" s="24" t="n">
        <v>15735.87</v>
      </c>
      <c r="I5023" s="24" t="n">
        <v>5677.08</v>
      </c>
      <c r="J5023" s="25" t="n">
        <v>45801</v>
      </c>
      <c r="K5023" s="25" t="n">
        <v>46004</v>
      </c>
      <c r="L5023" t="n">
        <v>5</v>
      </c>
      <c r="M5023" t="n">
        <v>4</v>
      </c>
      <c r="N5023" t="n">
        <v>3</v>
      </c>
      <c r="O5023">
        <f>DATE(2026,1,1)-K5023</f>
        <v/>
      </c>
      <c r="P5023">
        <f>IF(G5023&gt;=2,"Repeat","One-time")</f>
        <v/>
      </c>
    </row>
    <row r="5024">
      <c r="A5024" t="inlineStr">
        <is>
          <t>C09046</t>
        </is>
      </c>
      <c r="B5024" t="inlineStr">
        <is>
          <t>Zoya Kapoor</t>
        </is>
      </c>
      <c r="C5024" t="inlineStr">
        <is>
          <t>West</t>
        </is>
      </c>
      <c r="D5024" t="inlineStr">
        <is>
          <t>Surat</t>
        </is>
      </c>
      <c r="E5024" t="inlineStr">
        <is>
          <t>No</t>
        </is>
      </c>
      <c r="F5024" t="inlineStr">
        <is>
          <t>Occasional</t>
        </is>
      </c>
      <c r="G5024" t="n">
        <v>2</v>
      </c>
      <c r="H5024" s="24" t="n">
        <v>15732.78</v>
      </c>
      <c r="I5024" s="24" t="n">
        <v>5363.26</v>
      </c>
      <c r="J5024" s="25" t="n">
        <v>45850</v>
      </c>
      <c r="K5024" s="25" t="n">
        <v>45990</v>
      </c>
      <c r="L5024" t="n">
        <v>5</v>
      </c>
      <c r="M5024" t="n">
        <v>2</v>
      </c>
      <c r="N5024" t="n">
        <v>3</v>
      </c>
      <c r="O5024">
        <f>DATE(2026,1,1)-K5024</f>
        <v/>
      </c>
      <c r="P5024">
        <f>IF(G5024&gt;=2,"Repeat","One-time")</f>
        <v/>
      </c>
    </row>
    <row r="5025">
      <c r="A5025" t="inlineStr">
        <is>
          <t>C01163</t>
        </is>
      </c>
      <c r="B5025" t="inlineStr">
        <is>
          <t>Sneha Ghosh</t>
        </is>
      </c>
      <c r="C5025" t="inlineStr">
        <is>
          <t>West</t>
        </is>
      </c>
      <c r="D5025" t="inlineStr">
        <is>
          <t>Pune</t>
        </is>
      </c>
      <c r="E5025" t="inlineStr">
        <is>
          <t>No</t>
        </is>
      </c>
      <c r="F5025" t="inlineStr">
        <is>
          <t>At Risk</t>
        </is>
      </c>
      <c r="G5025" t="n">
        <v>3</v>
      </c>
      <c r="H5025" s="24" t="n">
        <v>15730.29</v>
      </c>
      <c r="I5025" s="24" t="n">
        <v>5204.98</v>
      </c>
      <c r="J5025" s="25" t="n">
        <v>45001</v>
      </c>
      <c r="K5025" s="25" t="n">
        <v>45314</v>
      </c>
      <c r="L5025" t="n">
        <v>1</v>
      </c>
      <c r="M5025" t="n">
        <v>3</v>
      </c>
      <c r="N5025" t="n">
        <v>3</v>
      </c>
      <c r="O5025">
        <f>DATE(2026,1,1)-K5025</f>
        <v/>
      </c>
      <c r="P5025">
        <f>IF(G5025&gt;=2,"Repeat","One-time")</f>
        <v/>
      </c>
    </row>
    <row r="5026">
      <c r="A5026" t="inlineStr">
        <is>
          <t>C00428</t>
        </is>
      </c>
      <c r="B5026" t="inlineStr">
        <is>
          <t>Rohan Patel</t>
        </is>
      </c>
      <c r="C5026" t="inlineStr">
        <is>
          <t>West</t>
        </is>
      </c>
      <c r="D5026" t="inlineStr">
        <is>
          <t>Pune</t>
        </is>
      </c>
      <c r="E5026" t="inlineStr">
        <is>
          <t>No</t>
        </is>
      </c>
      <c r="F5026" t="inlineStr">
        <is>
          <t>Loyal</t>
        </is>
      </c>
      <c r="G5026" t="n">
        <v>7</v>
      </c>
      <c r="H5026" s="24" t="n">
        <v>15724.1</v>
      </c>
      <c r="I5026" s="24" t="n">
        <v>6191.12</v>
      </c>
      <c r="J5026" s="25" t="n">
        <v>44958</v>
      </c>
      <c r="K5026" s="25" t="n">
        <v>45821</v>
      </c>
      <c r="L5026" t="n">
        <v>3</v>
      </c>
      <c r="M5026" t="n">
        <v>4</v>
      </c>
      <c r="N5026" t="n">
        <v>3</v>
      </c>
      <c r="O5026">
        <f>DATE(2026,1,1)-K5026</f>
        <v/>
      </c>
      <c r="P5026">
        <f>IF(G5026&gt;=2,"Repeat","One-time")</f>
        <v/>
      </c>
    </row>
    <row r="5027">
      <c r="A5027" t="inlineStr">
        <is>
          <t>C07508</t>
        </is>
      </c>
      <c r="B5027" t="inlineStr">
        <is>
          <t>Maria Pillai</t>
        </is>
      </c>
      <c r="C5027" t="inlineStr">
        <is>
          <t>East</t>
        </is>
      </c>
      <c r="D5027" t="inlineStr">
        <is>
          <t>Guwahati</t>
        </is>
      </c>
      <c r="E5027" t="inlineStr">
        <is>
          <t>No</t>
        </is>
      </c>
      <c r="F5027" t="inlineStr">
        <is>
          <t>Loyal</t>
        </is>
      </c>
      <c r="G5027" t="n">
        <v>3</v>
      </c>
      <c r="H5027" s="24" t="n">
        <v>15718.57</v>
      </c>
      <c r="I5027" s="24" t="n">
        <v>3000.91</v>
      </c>
      <c r="J5027" s="25" t="n">
        <v>45748</v>
      </c>
      <c r="K5027" s="25" t="n">
        <v>46010</v>
      </c>
      <c r="L5027" t="n">
        <v>5</v>
      </c>
      <c r="M5027" t="n">
        <v>3</v>
      </c>
      <c r="N5027" t="n">
        <v>3</v>
      </c>
      <c r="O5027">
        <f>DATE(2026,1,1)-K5027</f>
        <v/>
      </c>
      <c r="P5027">
        <f>IF(G5027&gt;=2,"Repeat","One-time")</f>
        <v/>
      </c>
    </row>
    <row r="5028">
      <c r="A5028" t="inlineStr">
        <is>
          <t>C10091</t>
        </is>
      </c>
      <c r="B5028" t="inlineStr">
        <is>
          <t>Nikhil Khan</t>
        </is>
      </c>
      <c r="C5028" t="inlineStr">
        <is>
          <t>West</t>
        </is>
      </c>
      <c r="D5028" t="inlineStr">
        <is>
          <t>Surat</t>
        </is>
      </c>
      <c r="E5028" t="inlineStr">
        <is>
          <t>Yes</t>
        </is>
      </c>
      <c r="F5028" t="inlineStr">
        <is>
          <t>New</t>
        </is>
      </c>
      <c r="G5028" t="n">
        <v>1</v>
      </c>
      <c r="H5028" s="24" t="n">
        <v>15716.58</v>
      </c>
      <c r="I5028" s="24" t="n">
        <v>4555.52</v>
      </c>
      <c r="J5028" s="25" t="n">
        <v>45952</v>
      </c>
      <c r="K5028" s="25" t="n">
        <v>45952</v>
      </c>
      <c r="L5028" t="n">
        <v>4</v>
      </c>
      <c r="M5028" t="n">
        <v>2</v>
      </c>
      <c r="N5028" t="n">
        <v>3</v>
      </c>
      <c r="O5028">
        <f>DATE(2026,1,1)-K5028</f>
        <v/>
      </c>
      <c r="P5028">
        <f>IF(G5028&gt;=2,"Repeat","One-time")</f>
        <v/>
      </c>
    </row>
    <row r="5029">
      <c r="A5029" t="inlineStr">
        <is>
          <t>C02190</t>
        </is>
      </c>
      <c r="B5029" t="inlineStr">
        <is>
          <t>Gurpreet Chopra</t>
        </is>
      </c>
      <c r="C5029" t="inlineStr">
        <is>
          <t>West</t>
        </is>
      </c>
      <c r="D5029" t="inlineStr">
        <is>
          <t>Mumbai</t>
        </is>
      </c>
      <c r="E5029" t="inlineStr">
        <is>
          <t>No</t>
        </is>
      </c>
      <c r="F5029" t="inlineStr">
        <is>
          <t>At Risk</t>
        </is>
      </c>
      <c r="G5029" t="n">
        <v>5</v>
      </c>
      <c r="H5029" s="24" t="n">
        <v>15706.78</v>
      </c>
      <c r="I5029" s="24" t="n">
        <v>2300.6</v>
      </c>
      <c r="J5029" s="25" t="n">
        <v>45132</v>
      </c>
      <c r="K5029" s="25" t="n">
        <v>45451</v>
      </c>
      <c r="L5029" t="n">
        <v>1</v>
      </c>
      <c r="M5029" t="n">
        <v>4</v>
      </c>
      <c r="N5029" t="n">
        <v>3</v>
      </c>
      <c r="O5029">
        <f>DATE(2026,1,1)-K5029</f>
        <v/>
      </c>
      <c r="P5029">
        <f>IF(G5029&gt;=2,"Repeat","One-time")</f>
        <v/>
      </c>
    </row>
    <row r="5030">
      <c r="A5030" t="inlineStr">
        <is>
          <t>C11085</t>
        </is>
      </c>
      <c r="B5030" t="inlineStr">
        <is>
          <t>Maria Das</t>
        </is>
      </c>
      <c r="C5030" t="inlineStr">
        <is>
          <t>West</t>
        </is>
      </c>
      <c r="D5030" t="inlineStr">
        <is>
          <t>Pune</t>
        </is>
      </c>
      <c r="E5030" t="inlineStr">
        <is>
          <t>Yes</t>
        </is>
      </c>
      <c r="F5030" t="inlineStr">
        <is>
          <t>New</t>
        </is>
      </c>
      <c r="G5030" t="n">
        <v>2</v>
      </c>
      <c r="H5030" s="24" t="n">
        <v>15690.61</v>
      </c>
      <c r="I5030" s="24" t="n">
        <v>2690.28</v>
      </c>
      <c r="J5030" s="25" t="n">
        <v>45947</v>
      </c>
      <c r="K5030" s="25" t="n">
        <v>45991</v>
      </c>
      <c r="L5030" t="n">
        <v>5</v>
      </c>
      <c r="M5030" t="n">
        <v>3</v>
      </c>
      <c r="N5030" t="n">
        <v>3</v>
      </c>
      <c r="O5030">
        <f>DATE(2026,1,1)-K5030</f>
        <v/>
      </c>
      <c r="P5030">
        <f>IF(G5030&gt;=2,"Repeat","One-time")</f>
        <v/>
      </c>
    </row>
    <row r="5031">
      <c r="A5031" t="inlineStr">
        <is>
          <t>C00048</t>
        </is>
      </c>
      <c r="B5031" t="inlineStr">
        <is>
          <t>Ritu Verma</t>
        </is>
      </c>
      <c r="C5031" t="inlineStr">
        <is>
          <t>South</t>
        </is>
      </c>
      <c r="D5031" t="inlineStr">
        <is>
          <t>Hyderabad</t>
        </is>
      </c>
      <c r="E5031" t="inlineStr">
        <is>
          <t>No</t>
        </is>
      </c>
      <c r="F5031" t="inlineStr">
        <is>
          <t>At Risk</t>
        </is>
      </c>
      <c r="G5031" t="n">
        <v>3</v>
      </c>
      <c r="H5031" s="24" t="n">
        <v>15684.4</v>
      </c>
      <c r="I5031" s="24" t="n">
        <v>1255.87</v>
      </c>
      <c r="J5031" s="25" t="n">
        <v>44953</v>
      </c>
      <c r="K5031" s="25" t="n">
        <v>45034</v>
      </c>
      <c r="L5031" t="n">
        <v>1</v>
      </c>
      <c r="M5031" t="n">
        <v>3</v>
      </c>
      <c r="N5031" t="n">
        <v>3</v>
      </c>
      <c r="O5031">
        <f>DATE(2026,1,1)-K5031</f>
        <v/>
      </c>
      <c r="P5031">
        <f>IF(G5031&gt;=2,"Repeat","One-time")</f>
        <v/>
      </c>
    </row>
    <row r="5032">
      <c r="A5032" t="inlineStr">
        <is>
          <t>C01902</t>
        </is>
      </c>
      <c r="B5032" t="inlineStr">
        <is>
          <t>Zoya Mishra</t>
        </is>
      </c>
      <c r="C5032" t="inlineStr">
        <is>
          <t>North</t>
        </is>
      </c>
      <c r="D5032" t="inlineStr">
        <is>
          <t>Delhi</t>
        </is>
      </c>
      <c r="E5032" t="inlineStr">
        <is>
          <t>No</t>
        </is>
      </c>
      <c r="F5032" t="inlineStr">
        <is>
          <t>At Risk</t>
        </is>
      </c>
      <c r="G5032" t="n">
        <v>3</v>
      </c>
      <c r="H5032" s="24" t="n">
        <v>15665.3</v>
      </c>
      <c r="I5032" s="24" t="n">
        <v>3752.6</v>
      </c>
      <c r="J5032" s="25" t="n">
        <v>45074</v>
      </c>
      <c r="K5032" s="25" t="n">
        <v>45342</v>
      </c>
      <c r="L5032" t="n">
        <v>1</v>
      </c>
      <c r="M5032" t="n">
        <v>3</v>
      </c>
      <c r="N5032" t="n">
        <v>3</v>
      </c>
      <c r="O5032">
        <f>DATE(2026,1,1)-K5032</f>
        <v/>
      </c>
      <c r="P5032">
        <f>IF(G5032&gt;=2,"Repeat","One-time")</f>
        <v/>
      </c>
    </row>
    <row r="5033">
      <c r="A5033" t="inlineStr">
        <is>
          <t>C05261</t>
        </is>
      </c>
      <c r="B5033" t="inlineStr">
        <is>
          <t>Neha Sinha</t>
        </is>
      </c>
      <c r="C5033" t="inlineStr">
        <is>
          <t>South</t>
        </is>
      </c>
      <c r="D5033" t="inlineStr">
        <is>
          <t>Chennai</t>
        </is>
      </c>
      <c r="E5033" t="inlineStr">
        <is>
          <t>No</t>
        </is>
      </c>
      <c r="F5033" t="inlineStr">
        <is>
          <t>Occasional</t>
        </is>
      </c>
      <c r="G5033" t="n">
        <v>2</v>
      </c>
      <c r="H5033" s="24" t="n">
        <v>15665</v>
      </c>
      <c r="I5033" s="24" t="n">
        <v>1972.18</v>
      </c>
      <c r="J5033" s="25" t="n">
        <v>45498</v>
      </c>
      <c r="K5033" s="25" t="n">
        <v>45633</v>
      </c>
      <c r="L5033" t="n">
        <v>2</v>
      </c>
      <c r="M5033" t="n">
        <v>2</v>
      </c>
      <c r="N5033" t="n">
        <v>3</v>
      </c>
      <c r="O5033">
        <f>DATE(2026,1,1)-K5033</f>
        <v/>
      </c>
      <c r="P5033">
        <f>IF(G5033&gt;=2,"Repeat","One-time")</f>
        <v/>
      </c>
    </row>
    <row r="5034">
      <c r="A5034" t="inlineStr">
        <is>
          <t>C03187</t>
        </is>
      </c>
      <c r="B5034" t="inlineStr">
        <is>
          <t>Karan Pillai</t>
        </is>
      </c>
      <c r="C5034" t="inlineStr">
        <is>
          <t>South</t>
        </is>
      </c>
      <c r="D5034" t="inlineStr">
        <is>
          <t>Bengaluru</t>
        </is>
      </c>
      <c r="E5034" t="inlineStr">
        <is>
          <t>No</t>
        </is>
      </c>
      <c r="F5034" t="inlineStr">
        <is>
          <t>At Risk</t>
        </is>
      </c>
      <c r="G5034" t="n">
        <v>5</v>
      </c>
      <c r="H5034" s="24" t="n">
        <v>15650.23</v>
      </c>
      <c r="I5034" s="24" t="n">
        <v>4945.19</v>
      </c>
      <c r="J5034" s="25" t="n">
        <v>45255</v>
      </c>
      <c r="K5034" s="25" t="n">
        <v>45621</v>
      </c>
      <c r="L5034" t="n">
        <v>2</v>
      </c>
      <c r="M5034" t="n">
        <v>4</v>
      </c>
      <c r="N5034" t="n">
        <v>3</v>
      </c>
      <c r="O5034">
        <f>DATE(2026,1,1)-K5034</f>
        <v/>
      </c>
      <c r="P5034">
        <f>IF(G5034&gt;=2,"Repeat","One-time")</f>
        <v/>
      </c>
    </row>
    <row r="5035">
      <c r="A5035" t="inlineStr">
        <is>
          <t>C10955</t>
        </is>
      </c>
      <c r="B5035" t="inlineStr">
        <is>
          <t>Ananya Das</t>
        </is>
      </c>
      <c r="C5035" t="inlineStr">
        <is>
          <t>South</t>
        </is>
      </c>
      <c r="D5035" t="inlineStr">
        <is>
          <t>Coimbatore</t>
        </is>
      </c>
      <c r="E5035" t="inlineStr">
        <is>
          <t>No</t>
        </is>
      </c>
      <c r="F5035" t="inlineStr">
        <is>
          <t>New</t>
        </is>
      </c>
      <c r="G5035" t="n">
        <v>2</v>
      </c>
      <c r="H5035" s="24" t="n">
        <v>15644.53</v>
      </c>
      <c r="I5035" s="24" t="n">
        <v>3418.51</v>
      </c>
      <c r="J5035" s="25" t="n">
        <v>45939</v>
      </c>
      <c r="K5035" s="25" t="n">
        <v>45941</v>
      </c>
      <c r="L5035" t="n">
        <v>4</v>
      </c>
      <c r="M5035" t="n">
        <v>3</v>
      </c>
      <c r="N5035" t="n">
        <v>3</v>
      </c>
      <c r="O5035">
        <f>DATE(2026,1,1)-K5035</f>
        <v/>
      </c>
      <c r="P5035">
        <f>IF(G5035&gt;=2,"Repeat","One-time")</f>
        <v/>
      </c>
    </row>
    <row r="5036">
      <c r="A5036" t="inlineStr">
        <is>
          <t>C04925</t>
        </is>
      </c>
      <c r="B5036" t="inlineStr">
        <is>
          <t>Ananya Yadav</t>
        </is>
      </c>
      <c r="C5036" t="inlineStr">
        <is>
          <t>North</t>
        </is>
      </c>
      <c r="D5036" t="inlineStr">
        <is>
          <t>Delhi</t>
        </is>
      </c>
      <c r="E5036" t="inlineStr">
        <is>
          <t>No</t>
        </is>
      </c>
      <c r="F5036" t="inlineStr">
        <is>
          <t>Occasional</t>
        </is>
      </c>
      <c r="G5036" t="n">
        <v>2</v>
      </c>
      <c r="H5036" s="24" t="n">
        <v>15638.16</v>
      </c>
      <c r="I5036" s="24" t="n">
        <v>5373.4</v>
      </c>
      <c r="J5036" s="25" t="n">
        <v>45584</v>
      </c>
      <c r="K5036" s="25" t="n">
        <v>45978</v>
      </c>
      <c r="L5036" t="n">
        <v>4</v>
      </c>
      <c r="M5036" t="n">
        <v>2</v>
      </c>
      <c r="N5036" t="n">
        <v>3</v>
      </c>
      <c r="O5036">
        <f>DATE(2026,1,1)-K5036</f>
        <v/>
      </c>
      <c r="P5036">
        <f>IF(G5036&gt;=2,"Repeat","One-time")</f>
        <v/>
      </c>
    </row>
    <row r="5037">
      <c r="A5037" t="inlineStr">
        <is>
          <t>C06701</t>
        </is>
      </c>
      <c r="B5037" t="inlineStr">
        <is>
          <t>Amit Kumar</t>
        </is>
      </c>
      <c r="C5037" t="inlineStr">
        <is>
          <t>East</t>
        </is>
      </c>
      <c r="D5037" t="inlineStr">
        <is>
          <t>Kolkata</t>
        </is>
      </c>
      <c r="E5037" t="inlineStr">
        <is>
          <t>No</t>
        </is>
      </c>
      <c r="F5037" t="inlineStr">
        <is>
          <t>Loyal</t>
        </is>
      </c>
      <c r="G5037" t="n">
        <v>4</v>
      </c>
      <c r="H5037" s="24" t="n">
        <v>15633.99</v>
      </c>
      <c r="I5037" s="24" t="n">
        <v>5225.83</v>
      </c>
      <c r="J5037" s="25" t="n">
        <v>45570</v>
      </c>
      <c r="K5037" s="25" t="n">
        <v>45977</v>
      </c>
      <c r="L5037" t="n">
        <v>4</v>
      </c>
      <c r="M5037" t="n">
        <v>3</v>
      </c>
      <c r="N5037" t="n">
        <v>3</v>
      </c>
      <c r="O5037">
        <f>DATE(2026,1,1)-K5037</f>
        <v/>
      </c>
      <c r="P5037">
        <f>IF(G5037&gt;=2,"Repeat","One-time")</f>
        <v/>
      </c>
    </row>
    <row r="5038">
      <c r="A5038" t="inlineStr">
        <is>
          <t>C04080</t>
        </is>
      </c>
      <c r="B5038" t="inlineStr">
        <is>
          <t>Joseph Fernandes</t>
        </is>
      </c>
      <c r="C5038" t="inlineStr">
        <is>
          <t>East</t>
        </is>
      </c>
      <c r="D5038" t="inlineStr">
        <is>
          <t>Guwahati</t>
        </is>
      </c>
      <c r="E5038" t="inlineStr">
        <is>
          <t>No</t>
        </is>
      </c>
      <c r="F5038" t="inlineStr">
        <is>
          <t>Hibernating</t>
        </is>
      </c>
      <c r="G5038" t="n">
        <v>2</v>
      </c>
      <c r="H5038" s="24" t="n">
        <v>15624.49</v>
      </c>
      <c r="I5038" s="24" t="n">
        <v>2286.46</v>
      </c>
      <c r="J5038" s="25" t="n">
        <v>45332</v>
      </c>
      <c r="K5038" s="25" t="n">
        <v>45438</v>
      </c>
      <c r="L5038" t="n">
        <v>1</v>
      </c>
      <c r="M5038" t="n">
        <v>2</v>
      </c>
      <c r="N5038" t="n">
        <v>3</v>
      </c>
      <c r="O5038">
        <f>DATE(2026,1,1)-K5038</f>
        <v/>
      </c>
      <c r="P5038">
        <f>IF(G5038&gt;=2,"Repeat","One-time")</f>
        <v/>
      </c>
    </row>
    <row r="5039">
      <c r="A5039" t="inlineStr">
        <is>
          <t>C08930</t>
        </is>
      </c>
      <c r="B5039" t="inlineStr">
        <is>
          <t>Swati Iyer</t>
        </is>
      </c>
      <c r="C5039" t="inlineStr">
        <is>
          <t>North</t>
        </is>
      </c>
      <c r="D5039" t="inlineStr">
        <is>
          <t>Jaipur</t>
        </is>
      </c>
      <c r="E5039" t="inlineStr">
        <is>
          <t>No</t>
        </is>
      </c>
      <c r="F5039" t="inlineStr">
        <is>
          <t>Loyal</t>
        </is>
      </c>
      <c r="G5039" t="n">
        <v>3</v>
      </c>
      <c r="H5039" s="24" t="n">
        <v>15622.57</v>
      </c>
      <c r="I5039" s="24" t="n">
        <v>3566.37</v>
      </c>
      <c r="J5039" s="25" t="n">
        <v>45890</v>
      </c>
      <c r="K5039" s="25" t="n">
        <v>45968</v>
      </c>
      <c r="L5039" t="n">
        <v>4</v>
      </c>
      <c r="M5039" t="n">
        <v>3</v>
      </c>
      <c r="N5039" t="n">
        <v>3</v>
      </c>
      <c r="O5039">
        <f>DATE(2026,1,1)-K5039</f>
        <v/>
      </c>
      <c r="P5039">
        <f>IF(G5039&gt;=2,"Repeat","One-time")</f>
        <v/>
      </c>
    </row>
    <row r="5040">
      <c r="A5040" t="inlineStr">
        <is>
          <t>C10015</t>
        </is>
      </c>
      <c r="B5040" t="inlineStr">
        <is>
          <t>Diya Fernandes</t>
        </is>
      </c>
      <c r="C5040" t="inlineStr">
        <is>
          <t>West</t>
        </is>
      </c>
      <c r="D5040" t="inlineStr">
        <is>
          <t>Ahmedabad</t>
        </is>
      </c>
      <c r="E5040" t="inlineStr">
        <is>
          <t>No</t>
        </is>
      </c>
      <c r="F5040" t="inlineStr">
        <is>
          <t>New</t>
        </is>
      </c>
      <c r="G5040" t="n">
        <v>1</v>
      </c>
      <c r="H5040" s="24" t="n">
        <v>15596.99</v>
      </c>
      <c r="I5040" s="24" t="n">
        <v>2476.07</v>
      </c>
      <c r="J5040" s="25" t="n">
        <v>46017</v>
      </c>
      <c r="K5040" s="25" t="n">
        <v>46017</v>
      </c>
      <c r="L5040" t="n">
        <v>5</v>
      </c>
      <c r="M5040" t="n">
        <v>2</v>
      </c>
      <c r="N5040" t="n">
        <v>3</v>
      </c>
      <c r="O5040">
        <f>DATE(2026,1,1)-K5040</f>
        <v/>
      </c>
      <c r="P5040">
        <f>IF(G5040&gt;=2,"Repeat","One-time")</f>
        <v/>
      </c>
    </row>
    <row r="5041">
      <c r="A5041" t="inlineStr">
        <is>
          <t>C01262</t>
        </is>
      </c>
      <c r="B5041" t="inlineStr">
        <is>
          <t>Rahul Gupta</t>
        </is>
      </c>
      <c r="C5041" t="inlineStr">
        <is>
          <t>East</t>
        </is>
      </c>
      <c r="D5041" t="inlineStr">
        <is>
          <t>Kolkata</t>
        </is>
      </c>
      <c r="E5041" t="inlineStr">
        <is>
          <t>No</t>
        </is>
      </c>
      <c r="F5041" t="inlineStr">
        <is>
          <t>At Risk</t>
        </is>
      </c>
      <c r="G5041" t="n">
        <v>4</v>
      </c>
      <c r="H5041" s="24" t="n">
        <v>15581.55</v>
      </c>
      <c r="I5041" s="24" t="n">
        <v>2720.18</v>
      </c>
      <c r="J5041" s="25" t="n">
        <v>44981</v>
      </c>
      <c r="K5041" s="25" t="n">
        <v>45034</v>
      </c>
      <c r="L5041" t="n">
        <v>1</v>
      </c>
      <c r="M5041" t="n">
        <v>3</v>
      </c>
      <c r="N5041" t="n">
        <v>3</v>
      </c>
      <c r="O5041">
        <f>DATE(2026,1,1)-K5041</f>
        <v/>
      </c>
      <c r="P5041">
        <f>IF(G5041&gt;=2,"Repeat","One-time")</f>
        <v/>
      </c>
    </row>
    <row r="5042">
      <c r="A5042" t="inlineStr">
        <is>
          <t>C00590</t>
        </is>
      </c>
      <c r="B5042" t="inlineStr">
        <is>
          <t>Zoya Mukherjee</t>
        </is>
      </c>
      <c r="C5042" t="inlineStr">
        <is>
          <t>West</t>
        </is>
      </c>
      <c r="D5042" t="inlineStr">
        <is>
          <t>Ahmedabad</t>
        </is>
      </c>
      <c r="E5042" t="inlineStr">
        <is>
          <t>No</t>
        </is>
      </c>
      <c r="F5042" t="inlineStr">
        <is>
          <t>Hibernating</t>
        </is>
      </c>
      <c r="G5042" t="n">
        <v>2</v>
      </c>
      <c r="H5042" s="24" t="n">
        <v>15562.05</v>
      </c>
      <c r="I5042" s="24" t="n">
        <v>3281.16</v>
      </c>
      <c r="J5042" s="25" t="n">
        <v>44951</v>
      </c>
      <c r="K5042" s="25" t="n">
        <v>45170</v>
      </c>
      <c r="L5042" t="n">
        <v>1</v>
      </c>
      <c r="M5042" t="n">
        <v>2</v>
      </c>
      <c r="N5042" t="n">
        <v>3</v>
      </c>
      <c r="O5042">
        <f>DATE(2026,1,1)-K5042</f>
        <v/>
      </c>
      <c r="P5042">
        <f>IF(G5042&gt;=2,"Repeat","One-time")</f>
        <v/>
      </c>
    </row>
    <row r="5043">
      <c r="A5043" t="inlineStr">
        <is>
          <t>C05498</t>
        </is>
      </c>
      <c r="B5043" t="inlineStr">
        <is>
          <t>Ritu Pillai</t>
        </is>
      </c>
      <c r="C5043" t="inlineStr">
        <is>
          <t>North</t>
        </is>
      </c>
      <c r="D5043" t="inlineStr">
        <is>
          <t>Lucknow</t>
        </is>
      </c>
      <c r="E5043" t="inlineStr">
        <is>
          <t>Yes</t>
        </is>
      </c>
      <c r="F5043" t="inlineStr">
        <is>
          <t>Occasional</t>
        </is>
      </c>
      <c r="G5043" t="n">
        <v>1</v>
      </c>
      <c r="H5043" s="24" t="n">
        <v>15558.14</v>
      </c>
      <c r="I5043" s="24" t="n">
        <v>1575.78</v>
      </c>
      <c r="J5043" s="25" t="n">
        <v>45520</v>
      </c>
      <c r="K5043" s="25" t="n">
        <v>45520</v>
      </c>
      <c r="L5043" t="n">
        <v>2</v>
      </c>
      <c r="M5043" t="n">
        <v>1</v>
      </c>
      <c r="N5043" t="n">
        <v>3</v>
      </c>
      <c r="O5043">
        <f>DATE(2026,1,1)-K5043</f>
        <v/>
      </c>
      <c r="P5043">
        <f>IF(G5043&gt;=2,"Repeat","One-time")</f>
        <v/>
      </c>
    </row>
    <row r="5044">
      <c r="A5044" t="inlineStr">
        <is>
          <t>C07553</t>
        </is>
      </c>
      <c r="B5044" t="inlineStr">
        <is>
          <t>Divya Agarwal</t>
        </is>
      </c>
      <c r="C5044" t="inlineStr">
        <is>
          <t>West</t>
        </is>
      </c>
      <c r="D5044" t="inlineStr">
        <is>
          <t>Ahmedabad</t>
        </is>
      </c>
      <c r="E5044" t="inlineStr">
        <is>
          <t>Yes</t>
        </is>
      </c>
      <c r="F5044" t="inlineStr">
        <is>
          <t>Loyal</t>
        </is>
      </c>
      <c r="G5044" t="n">
        <v>4</v>
      </c>
      <c r="H5044" s="24" t="n">
        <v>15557.53</v>
      </c>
      <c r="I5044" s="24" t="n">
        <v>4103.8</v>
      </c>
      <c r="J5044" s="25" t="n">
        <v>45655</v>
      </c>
      <c r="K5044" s="25" t="n">
        <v>45767</v>
      </c>
      <c r="L5044" t="n">
        <v>3</v>
      </c>
      <c r="M5044" t="n">
        <v>4</v>
      </c>
      <c r="N5044" t="n">
        <v>3</v>
      </c>
      <c r="O5044">
        <f>DATE(2026,1,1)-K5044</f>
        <v/>
      </c>
      <c r="P5044">
        <f>IF(G5044&gt;=2,"Repeat","One-time")</f>
        <v/>
      </c>
    </row>
    <row r="5045">
      <c r="A5045" t="inlineStr">
        <is>
          <t>C08257</t>
        </is>
      </c>
      <c r="B5045" t="inlineStr">
        <is>
          <t>Aarav Shah</t>
        </is>
      </c>
      <c r="C5045" t="inlineStr">
        <is>
          <t>Central</t>
        </is>
      </c>
      <c r="D5045" t="inlineStr">
        <is>
          <t>Indore</t>
        </is>
      </c>
      <c r="E5045" t="inlineStr">
        <is>
          <t>No</t>
        </is>
      </c>
      <c r="F5045" t="inlineStr">
        <is>
          <t>Loyal</t>
        </is>
      </c>
      <c r="G5045" t="n">
        <v>3</v>
      </c>
      <c r="H5045" s="24" t="n">
        <v>15553.84</v>
      </c>
      <c r="I5045" s="24" t="n">
        <v>7447.43</v>
      </c>
      <c r="J5045" s="25" t="n">
        <v>45765</v>
      </c>
      <c r="K5045" s="25" t="n">
        <v>45838</v>
      </c>
      <c r="L5045" t="n">
        <v>3</v>
      </c>
      <c r="M5045" t="n">
        <v>3</v>
      </c>
      <c r="N5045" t="n">
        <v>3</v>
      </c>
      <c r="O5045">
        <f>DATE(2026,1,1)-K5045</f>
        <v/>
      </c>
      <c r="P5045">
        <f>IF(G5045&gt;=2,"Repeat","One-time")</f>
        <v/>
      </c>
    </row>
    <row r="5046">
      <c r="A5046" t="inlineStr">
        <is>
          <t>C03214</t>
        </is>
      </c>
      <c r="B5046" t="inlineStr">
        <is>
          <t>Aarav Verma</t>
        </is>
      </c>
      <c r="C5046" t="inlineStr">
        <is>
          <t>North</t>
        </is>
      </c>
      <c r="D5046" t="inlineStr">
        <is>
          <t>Delhi</t>
        </is>
      </c>
      <c r="E5046" t="inlineStr">
        <is>
          <t>No</t>
        </is>
      </c>
      <c r="F5046" t="inlineStr">
        <is>
          <t>Hibernating</t>
        </is>
      </c>
      <c r="G5046" t="n">
        <v>2</v>
      </c>
      <c r="H5046" s="24" t="n">
        <v>15553.54</v>
      </c>
      <c r="I5046" s="24" t="n">
        <v>1732.95</v>
      </c>
      <c r="J5046" s="25" t="n">
        <v>45227</v>
      </c>
      <c r="K5046" s="25" t="n">
        <v>45307</v>
      </c>
      <c r="L5046" t="n">
        <v>1</v>
      </c>
      <c r="M5046" t="n">
        <v>2</v>
      </c>
      <c r="N5046" t="n">
        <v>3</v>
      </c>
      <c r="O5046">
        <f>DATE(2026,1,1)-K5046</f>
        <v/>
      </c>
      <c r="P5046">
        <f>IF(G5046&gt;=2,"Repeat","One-time")</f>
        <v/>
      </c>
    </row>
    <row r="5047">
      <c r="A5047" t="inlineStr">
        <is>
          <t>C01565</t>
        </is>
      </c>
      <c r="B5047" t="inlineStr">
        <is>
          <t>Gurpreet Singh</t>
        </is>
      </c>
      <c r="C5047" t="inlineStr">
        <is>
          <t>South</t>
        </is>
      </c>
      <c r="D5047" t="inlineStr">
        <is>
          <t>Bengaluru</t>
        </is>
      </c>
      <c r="E5047" t="inlineStr">
        <is>
          <t>Yes</t>
        </is>
      </c>
      <c r="F5047" t="inlineStr">
        <is>
          <t>At Risk</t>
        </is>
      </c>
      <c r="G5047" t="n">
        <v>10</v>
      </c>
      <c r="H5047" s="24" t="n">
        <v>15551.89</v>
      </c>
      <c r="I5047" s="24" t="n">
        <v>5777.55</v>
      </c>
      <c r="J5047" s="25" t="n">
        <v>45016</v>
      </c>
      <c r="K5047" s="25" t="n">
        <v>45712</v>
      </c>
      <c r="L5047" t="n">
        <v>2</v>
      </c>
      <c r="M5047" t="n">
        <v>5</v>
      </c>
      <c r="N5047" t="n">
        <v>3</v>
      </c>
      <c r="O5047">
        <f>DATE(2026,1,1)-K5047</f>
        <v/>
      </c>
      <c r="P5047">
        <f>IF(G5047&gt;=2,"Repeat","One-time")</f>
        <v/>
      </c>
    </row>
    <row r="5048">
      <c r="A5048" t="inlineStr">
        <is>
          <t>C00844</t>
        </is>
      </c>
      <c r="B5048" t="inlineStr">
        <is>
          <t>Joseph Khan</t>
        </is>
      </c>
      <c r="C5048" t="inlineStr">
        <is>
          <t>South</t>
        </is>
      </c>
      <c r="D5048" t="inlineStr">
        <is>
          <t>Chennai</t>
        </is>
      </c>
      <c r="E5048" t="inlineStr">
        <is>
          <t>Yes</t>
        </is>
      </c>
      <c r="F5048" t="inlineStr">
        <is>
          <t>At Risk</t>
        </is>
      </c>
      <c r="G5048" t="n">
        <v>5</v>
      </c>
      <c r="H5048" s="24" t="n">
        <v>15550.5</v>
      </c>
      <c r="I5048" s="24" t="n">
        <v>2771.76</v>
      </c>
      <c r="J5048" s="25" t="n">
        <v>44958</v>
      </c>
      <c r="K5048" s="25" t="n">
        <v>45111</v>
      </c>
      <c r="L5048" t="n">
        <v>1</v>
      </c>
      <c r="M5048" t="n">
        <v>4</v>
      </c>
      <c r="N5048" t="n">
        <v>3</v>
      </c>
      <c r="O5048">
        <f>DATE(2026,1,1)-K5048</f>
        <v/>
      </c>
      <c r="P5048">
        <f>IF(G5048&gt;=2,"Repeat","One-time")</f>
        <v/>
      </c>
    </row>
    <row r="5049">
      <c r="A5049" t="inlineStr">
        <is>
          <t>C01197</t>
        </is>
      </c>
      <c r="B5049" t="inlineStr">
        <is>
          <t>Meera Agarwal</t>
        </is>
      </c>
      <c r="C5049" t="inlineStr">
        <is>
          <t>West</t>
        </is>
      </c>
      <c r="D5049" t="inlineStr">
        <is>
          <t>Surat</t>
        </is>
      </c>
      <c r="E5049" t="inlineStr">
        <is>
          <t>Yes</t>
        </is>
      </c>
      <c r="F5049" t="inlineStr">
        <is>
          <t>At Risk</t>
        </is>
      </c>
      <c r="G5049" t="n">
        <v>5</v>
      </c>
      <c r="H5049" s="24" t="n">
        <v>15531.85</v>
      </c>
      <c r="I5049" s="24" t="n">
        <v>5538.11</v>
      </c>
      <c r="J5049" s="25" t="n">
        <v>44996</v>
      </c>
      <c r="K5049" s="25" t="n">
        <v>45211</v>
      </c>
      <c r="L5049" t="n">
        <v>1</v>
      </c>
      <c r="M5049" t="n">
        <v>4</v>
      </c>
      <c r="N5049" t="n">
        <v>3</v>
      </c>
      <c r="O5049">
        <f>DATE(2026,1,1)-K5049</f>
        <v/>
      </c>
      <c r="P5049">
        <f>IF(G5049&gt;=2,"Repeat","One-time")</f>
        <v/>
      </c>
    </row>
    <row r="5050">
      <c r="A5050" t="inlineStr">
        <is>
          <t>C00300</t>
        </is>
      </c>
      <c r="B5050" t="inlineStr">
        <is>
          <t>Joseph Menon</t>
        </is>
      </c>
      <c r="C5050" t="inlineStr">
        <is>
          <t>West</t>
        </is>
      </c>
      <c r="D5050" t="inlineStr">
        <is>
          <t>Surat</t>
        </is>
      </c>
      <c r="E5050" t="inlineStr">
        <is>
          <t>No</t>
        </is>
      </c>
      <c r="F5050" t="inlineStr">
        <is>
          <t>Occasional</t>
        </is>
      </c>
      <c r="G5050" t="n">
        <v>1</v>
      </c>
      <c r="H5050" s="24" t="n">
        <v>15530.91</v>
      </c>
      <c r="I5050" s="24" t="n">
        <v>-599.76</v>
      </c>
      <c r="J5050" s="25" t="n">
        <v>45807</v>
      </c>
      <c r="K5050" s="25" t="n">
        <v>45807</v>
      </c>
      <c r="L5050" t="n">
        <v>3</v>
      </c>
      <c r="M5050" t="n">
        <v>1</v>
      </c>
      <c r="N5050" t="n">
        <v>3</v>
      </c>
      <c r="O5050">
        <f>DATE(2026,1,1)-K5050</f>
        <v/>
      </c>
      <c r="P5050">
        <f>IF(G5050&gt;=2,"Repeat","One-time")</f>
        <v/>
      </c>
    </row>
    <row r="5051">
      <c r="A5051" t="inlineStr">
        <is>
          <t>C01635</t>
        </is>
      </c>
      <c r="B5051" t="inlineStr">
        <is>
          <t>Shreya Singh</t>
        </is>
      </c>
      <c r="C5051" t="inlineStr">
        <is>
          <t>South</t>
        </is>
      </c>
      <c r="D5051" t="inlineStr">
        <is>
          <t>Bengaluru</t>
        </is>
      </c>
      <c r="E5051" t="inlineStr">
        <is>
          <t>No</t>
        </is>
      </c>
      <c r="F5051" t="inlineStr">
        <is>
          <t>Hibernating</t>
        </is>
      </c>
      <c r="G5051" t="n">
        <v>1</v>
      </c>
      <c r="H5051" s="24" t="n">
        <v>15529</v>
      </c>
      <c r="I5051" s="24" t="n">
        <v>3087.52</v>
      </c>
      <c r="J5051" s="25" t="n">
        <v>45058</v>
      </c>
      <c r="K5051" s="25" t="n">
        <v>45058</v>
      </c>
      <c r="L5051" t="n">
        <v>1</v>
      </c>
      <c r="M5051" t="n">
        <v>1</v>
      </c>
      <c r="N5051" t="n">
        <v>3</v>
      </c>
      <c r="O5051">
        <f>DATE(2026,1,1)-K5051</f>
        <v/>
      </c>
      <c r="P5051">
        <f>IF(G5051&gt;=2,"Repeat","One-time")</f>
        <v/>
      </c>
    </row>
    <row r="5052">
      <c r="A5052" t="inlineStr">
        <is>
          <t>C04867</t>
        </is>
      </c>
      <c r="B5052" t="inlineStr">
        <is>
          <t>Tanvi Gupta</t>
        </is>
      </c>
      <c r="C5052" t="inlineStr">
        <is>
          <t>South</t>
        </is>
      </c>
      <c r="D5052" t="inlineStr">
        <is>
          <t>Bengaluru</t>
        </is>
      </c>
      <c r="E5052" t="inlineStr">
        <is>
          <t>No</t>
        </is>
      </c>
      <c r="F5052" t="inlineStr">
        <is>
          <t>Loyal</t>
        </is>
      </c>
      <c r="G5052" t="n">
        <v>7</v>
      </c>
      <c r="H5052" s="24" t="n">
        <v>15527.82</v>
      </c>
      <c r="I5052" s="24" t="n">
        <v>5066.18</v>
      </c>
      <c r="J5052" s="25" t="n">
        <v>45400</v>
      </c>
      <c r="K5052" s="25" t="n">
        <v>45994</v>
      </c>
      <c r="L5052" t="n">
        <v>5</v>
      </c>
      <c r="M5052" t="n">
        <v>4</v>
      </c>
      <c r="N5052" t="n">
        <v>3</v>
      </c>
      <c r="O5052">
        <f>DATE(2026,1,1)-K5052</f>
        <v/>
      </c>
      <c r="P5052">
        <f>IF(G5052&gt;=2,"Repeat","One-time")</f>
        <v/>
      </c>
    </row>
    <row r="5053">
      <c r="A5053" t="inlineStr">
        <is>
          <t>C06045</t>
        </is>
      </c>
      <c r="B5053" t="inlineStr">
        <is>
          <t>Pooja Sinha</t>
        </is>
      </c>
      <c r="C5053" t="inlineStr">
        <is>
          <t>South</t>
        </is>
      </c>
      <c r="D5053" t="inlineStr">
        <is>
          <t>Hyderabad</t>
        </is>
      </c>
      <c r="E5053" t="inlineStr">
        <is>
          <t>No</t>
        </is>
      </c>
      <c r="F5053" t="inlineStr">
        <is>
          <t>Loyal</t>
        </is>
      </c>
      <c r="G5053" t="n">
        <v>4</v>
      </c>
      <c r="H5053" s="24" t="n">
        <v>15523.62</v>
      </c>
      <c r="I5053" s="24" t="n">
        <v>5839.53</v>
      </c>
      <c r="J5053" s="25" t="n">
        <v>45531</v>
      </c>
      <c r="K5053" s="25" t="n">
        <v>45860</v>
      </c>
      <c r="L5053" t="n">
        <v>3</v>
      </c>
      <c r="M5053" t="n">
        <v>3</v>
      </c>
      <c r="N5053" t="n">
        <v>3</v>
      </c>
      <c r="O5053">
        <f>DATE(2026,1,1)-K5053</f>
        <v/>
      </c>
      <c r="P5053">
        <f>IF(G5053&gt;=2,"Repeat","One-time")</f>
        <v/>
      </c>
    </row>
    <row r="5054">
      <c r="A5054" t="inlineStr">
        <is>
          <t>C02171</t>
        </is>
      </c>
      <c r="B5054" t="inlineStr">
        <is>
          <t>Pooja Yadav</t>
        </is>
      </c>
      <c r="C5054" t="inlineStr">
        <is>
          <t>South</t>
        </is>
      </c>
      <c r="D5054" t="inlineStr">
        <is>
          <t>Hyderabad</t>
        </is>
      </c>
      <c r="E5054" t="inlineStr">
        <is>
          <t>Yes</t>
        </is>
      </c>
      <c r="F5054" t="inlineStr">
        <is>
          <t>At Risk</t>
        </is>
      </c>
      <c r="G5054" t="n">
        <v>4</v>
      </c>
      <c r="H5054" s="24" t="n">
        <v>15521.31</v>
      </c>
      <c r="I5054" s="24" t="n">
        <v>2274.42</v>
      </c>
      <c r="J5054" s="25" t="n">
        <v>45150</v>
      </c>
      <c r="K5054" s="25" t="n">
        <v>45518</v>
      </c>
      <c r="L5054" t="n">
        <v>2</v>
      </c>
      <c r="M5054" t="n">
        <v>3</v>
      </c>
      <c r="N5054" t="n">
        <v>3</v>
      </c>
      <c r="O5054">
        <f>DATE(2026,1,1)-K5054</f>
        <v/>
      </c>
      <c r="P5054">
        <f>IF(G5054&gt;=2,"Repeat","One-time")</f>
        <v/>
      </c>
    </row>
    <row r="5055">
      <c r="A5055" t="inlineStr">
        <is>
          <t>C03006</t>
        </is>
      </c>
      <c r="B5055" t="inlineStr">
        <is>
          <t>Varun Khan</t>
        </is>
      </c>
      <c r="C5055" t="inlineStr">
        <is>
          <t>East</t>
        </is>
      </c>
      <c r="D5055" t="inlineStr">
        <is>
          <t>Kolkata</t>
        </is>
      </c>
      <c r="E5055" t="inlineStr">
        <is>
          <t>Yes</t>
        </is>
      </c>
      <c r="F5055" t="inlineStr">
        <is>
          <t>At Risk</t>
        </is>
      </c>
      <c r="G5055" t="n">
        <v>4</v>
      </c>
      <c r="H5055" s="24" t="n">
        <v>15487.13</v>
      </c>
      <c r="I5055" s="24" t="n">
        <v>5120.55</v>
      </c>
      <c r="J5055" s="25" t="n">
        <v>45278</v>
      </c>
      <c r="K5055" s="25" t="n">
        <v>45415</v>
      </c>
      <c r="L5055" t="n">
        <v>1</v>
      </c>
      <c r="M5055" t="n">
        <v>3</v>
      </c>
      <c r="N5055" t="n">
        <v>3</v>
      </c>
      <c r="O5055">
        <f>DATE(2026,1,1)-K5055</f>
        <v/>
      </c>
      <c r="P5055">
        <f>IF(G5055&gt;=2,"Repeat","One-time")</f>
        <v/>
      </c>
    </row>
    <row r="5056">
      <c r="A5056" t="inlineStr">
        <is>
          <t>C00166</t>
        </is>
      </c>
      <c r="B5056" t="inlineStr">
        <is>
          <t>Vikram Reddy</t>
        </is>
      </c>
      <c r="C5056" t="inlineStr">
        <is>
          <t>West</t>
        </is>
      </c>
      <c r="D5056" t="inlineStr">
        <is>
          <t>Pune</t>
        </is>
      </c>
      <c r="E5056" t="inlineStr">
        <is>
          <t>No</t>
        </is>
      </c>
      <c r="F5056" t="inlineStr">
        <is>
          <t>At Risk</t>
        </is>
      </c>
      <c r="G5056" t="n">
        <v>5</v>
      </c>
      <c r="H5056" s="24" t="n">
        <v>15486.65</v>
      </c>
      <c r="I5056" s="24" t="n">
        <v>4065.14</v>
      </c>
      <c r="J5056" s="25" t="n">
        <v>44931</v>
      </c>
      <c r="K5056" s="25" t="n">
        <v>45592</v>
      </c>
      <c r="L5056" t="n">
        <v>2</v>
      </c>
      <c r="M5056" t="n">
        <v>4</v>
      </c>
      <c r="N5056" t="n">
        <v>3</v>
      </c>
      <c r="O5056">
        <f>DATE(2026,1,1)-K5056</f>
        <v/>
      </c>
      <c r="P5056">
        <f>IF(G5056&gt;=2,"Repeat","One-time")</f>
        <v/>
      </c>
    </row>
    <row r="5057">
      <c r="A5057" t="inlineStr">
        <is>
          <t>C11506</t>
        </is>
      </c>
      <c r="B5057" t="inlineStr">
        <is>
          <t>Kavya Agarwal</t>
        </is>
      </c>
      <c r="C5057" t="inlineStr">
        <is>
          <t>East</t>
        </is>
      </c>
      <c r="D5057" t="inlineStr">
        <is>
          <t>Kolkata</t>
        </is>
      </c>
      <c r="E5057" t="inlineStr">
        <is>
          <t>Yes</t>
        </is>
      </c>
      <c r="F5057" t="inlineStr">
        <is>
          <t>New</t>
        </is>
      </c>
      <c r="G5057" t="n">
        <v>1</v>
      </c>
      <c r="H5057" s="24" t="n">
        <v>15486.46</v>
      </c>
      <c r="I5057" s="24" t="n">
        <v>2063.03</v>
      </c>
      <c r="J5057" s="25" t="n">
        <v>46012</v>
      </c>
      <c r="K5057" s="25" t="n">
        <v>46012</v>
      </c>
      <c r="L5057" t="n">
        <v>5</v>
      </c>
      <c r="M5057" t="n">
        <v>2</v>
      </c>
      <c r="N5057" t="n">
        <v>3</v>
      </c>
      <c r="O5057">
        <f>DATE(2026,1,1)-K5057</f>
        <v/>
      </c>
      <c r="P5057">
        <f>IF(G5057&gt;=2,"Repeat","One-time")</f>
        <v/>
      </c>
    </row>
    <row r="5058">
      <c r="A5058" t="inlineStr">
        <is>
          <t>C06184</t>
        </is>
      </c>
      <c r="B5058" t="inlineStr">
        <is>
          <t>Sneha Khan</t>
        </is>
      </c>
      <c r="C5058" t="inlineStr">
        <is>
          <t>North</t>
        </is>
      </c>
      <c r="D5058" t="inlineStr">
        <is>
          <t>Delhi</t>
        </is>
      </c>
      <c r="E5058" t="inlineStr">
        <is>
          <t>No</t>
        </is>
      </c>
      <c r="F5058" t="inlineStr">
        <is>
          <t>Occasional</t>
        </is>
      </c>
      <c r="G5058" t="n">
        <v>2</v>
      </c>
      <c r="H5058" s="24" t="n">
        <v>15485.7</v>
      </c>
      <c r="I5058" s="24" t="n">
        <v>2275.48</v>
      </c>
      <c r="J5058" s="25" t="n">
        <v>45886</v>
      </c>
      <c r="K5058" s="25" t="n">
        <v>45933</v>
      </c>
      <c r="L5058" t="n">
        <v>4</v>
      </c>
      <c r="M5058" t="n">
        <v>2</v>
      </c>
      <c r="N5058" t="n">
        <v>3</v>
      </c>
      <c r="O5058">
        <f>DATE(2026,1,1)-K5058</f>
        <v/>
      </c>
      <c r="P5058">
        <f>IF(G5058&gt;=2,"Repeat","One-time")</f>
        <v/>
      </c>
    </row>
    <row r="5059">
      <c r="A5059" t="inlineStr">
        <is>
          <t>C01744</t>
        </is>
      </c>
      <c r="B5059" t="inlineStr">
        <is>
          <t>Ayesha Agarwal</t>
        </is>
      </c>
      <c r="C5059" t="inlineStr">
        <is>
          <t>South</t>
        </is>
      </c>
      <c r="D5059" t="inlineStr">
        <is>
          <t>Bengaluru</t>
        </is>
      </c>
      <c r="E5059" t="inlineStr">
        <is>
          <t>No</t>
        </is>
      </c>
      <c r="F5059" t="inlineStr">
        <is>
          <t>Hibernating</t>
        </is>
      </c>
      <c r="G5059" t="n">
        <v>1</v>
      </c>
      <c r="H5059" s="24" t="n">
        <v>15483.6</v>
      </c>
      <c r="I5059" s="24" t="n">
        <v>4663.98</v>
      </c>
      <c r="J5059" s="25" t="n">
        <v>45112</v>
      </c>
      <c r="K5059" s="25" t="n">
        <v>45112</v>
      </c>
      <c r="L5059" t="n">
        <v>1</v>
      </c>
      <c r="M5059" t="n">
        <v>1</v>
      </c>
      <c r="N5059" t="n">
        <v>3</v>
      </c>
      <c r="O5059">
        <f>DATE(2026,1,1)-K5059</f>
        <v/>
      </c>
      <c r="P5059">
        <f>IF(G5059&gt;=2,"Repeat","One-time")</f>
        <v/>
      </c>
    </row>
    <row r="5060">
      <c r="A5060" t="inlineStr">
        <is>
          <t>C03803</t>
        </is>
      </c>
      <c r="B5060" t="inlineStr">
        <is>
          <t>Riya Chopra</t>
        </is>
      </c>
      <c r="C5060" t="inlineStr">
        <is>
          <t>South</t>
        </is>
      </c>
      <c r="D5060" t="inlineStr">
        <is>
          <t>Chennai</t>
        </is>
      </c>
      <c r="E5060" t="inlineStr">
        <is>
          <t>No</t>
        </is>
      </c>
      <c r="F5060" t="inlineStr">
        <is>
          <t>At Risk</t>
        </is>
      </c>
      <c r="G5060" t="n">
        <v>3</v>
      </c>
      <c r="H5060" s="24" t="n">
        <v>15478.54</v>
      </c>
      <c r="I5060" s="24" t="n">
        <v>1028.7</v>
      </c>
      <c r="J5060" s="25" t="n">
        <v>45331</v>
      </c>
      <c r="K5060" s="25" t="n">
        <v>45457</v>
      </c>
      <c r="L5060" t="n">
        <v>1</v>
      </c>
      <c r="M5060" t="n">
        <v>3</v>
      </c>
      <c r="N5060" t="n">
        <v>3</v>
      </c>
      <c r="O5060">
        <f>DATE(2026,1,1)-K5060</f>
        <v/>
      </c>
      <c r="P5060">
        <f>IF(G5060&gt;=2,"Repeat","One-time")</f>
        <v/>
      </c>
    </row>
    <row r="5061">
      <c r="A5061" t="inlineStr">
        <is>
          <t>C06134</t>
        </is>
      </c>
      <c r="B5061" t="inlineStr">
        <is>
          <t>Sanjay Verma</t>
        </is>
      </c>
      <c r="C5061" t="inlineStr">
        <is>
          <t>West</t>
        </is>
      </c>
      <c r="D5061" t="inlineStr">
        <is>
          <t>Ahmedabad</t>
        </is>
      </c>
      <c r="E5061" t="inlineStr">
        <is>
          <t>No</t>
        </is>
      </c>
      <c r="F5061" t="inlineStr">
        <is>
          <t>Occasional</t>
        </is>
      </c>
      <c r="G5061" t="n">
        <v>2</v>
      </c>
      <c r="H5061" s="24" t="n">
        <v>15471.97</v>
      </c>
      <c r="I5061" s="24" t="n">
        <v>2477.63</v>
      </c>
      <c r="J5061" s="25" t="n">
        <v>45850</v>
      </c>
      <c r="K5061" s="25" t="n">
        <v>45985</v>
      </c>
      <c r="L5061" t="n">
        <v>4</v>
      </c>
      <c r="M5061" t="n">
        <v>2</v>
      </c>
      <c r="N5061" t="n">
        <v>3</v>
      </c>
      <c r="O5061">
        <f>DATE(2026,1,1)-K5061</f>
        <v/>
      </c>
      <c r="P5061">
        <f>IF(G5061&gt;=2,"Repeat","One-time")</f>
        <v/>
      </c>
    </row>
    <row r="5062">
      <c r="A5062" t="inlineStr">
        <is>
          <t>C09994</t>
        </is>
      </c>
      <c r="B5062" t="inlineStr">
        <is>
          <t>Lakshmi Iyer</t>
        </is>
      </c>
      <c r="C5062" t="inlineStr">
        <is>
          <t>West</t>
        </is>
      </c>
      <c r="D5062" t="inlineStr">
        <is>
          <t>Pune</t>
        </is>
      </c>
      <c r="E5062" t="inlineStr">
        <is>
          <t>No</t>
        </is>
      </c>
      <c r="F5062" t="inlineStr">
        <is>
          <t>New</t>
        </is>
      </c>
      <c r="G5062" t="n">
        <v>1</v>
      </c>
      <c r="H5062" s="24" t="n">
        <v>15465.04</v>
      </c>
      <c r="I5062" s="24" t="n">
        <v>594.65</v>
      </c>
      <c r="J5062" s="25" t="n">
        <v>45948</v>
      </c>
      <c r="K5062" s="25" t="n">
        <v>45948</v>
      </c>
      <c r="L5062" t="n">
        <v>4</v>
      </c>
      <c r="M5062" t="n">
        <v>2</v>
      </c>
      <c r="N5062" t="n">
        <v>3</v>
      </c>
      <c r="O5062">
        <f>DATE(2026,1,1)-K5062</f>
        <v/>
      </c>
      <c r="P5062">
        <f>IF(G5062&gt;=2,"Repeat","One-time")</f>
        <v/>
      </c>
    </row>
    <row r="5063">
      <c r="A5063" t="inlineStr">
        <is>
          <t>C03017</t>
        </is>
      </c>
      <c r="B5063" t="inlineStr">
        <is>
          <t>Lakshmi Sharma</t>
        </is>
      </c>
      <c r="C5063" t="inlineStr">
        <is>
          <t>South</t>
        </is>
      </c>
      <c r="D5063" t="inlineStr">
        <is>
          <t>Hyderabad</t>
        </is>
      </c>
      <c r="E5063" t="inlineStr">
        <is>
          <t>No</t>
        </is>
      </c>
      <c r="F5063" t="inlineStr">
        <is>
          <t>At Risk</t>
        </is>
      </c>
      <c r="G5063" t="n">
        <v>5</v>
      </c>
      <c r="H5063" s="24" t="n">
        <v>15462.98</v>
      </c>
      <c r="I5063" s="24" t="n">
        <v>3757.3</v>
      </c>
      <c r="J5063" s="25" t="n">
        <v>45244</v>
      </c>
      <c r="K5063" s="25" t="n">
        <v>45642</v>
      </c>
      <c r="L5063" t="n">
        <v>2</v>
      </c>
      <c r="M5063" t="n">
        <v>4</v>
      </c>
      <c r="N5063" t="n">
        <v>3</v>
      </c>
      <c r="O5063">
        <f>DATE(2026,1,1)-K5063</f>
        <v/>
      </c>
      <c r="P5063">
        <f>IF(G5063&gt;=2,"Repeat","One-time")</f>
        <v/>
      </c>
    </row>
    <row r="5064">
      <c r="A5064" t="inlineStr">
        <is>
          <t>C11336</t>
        </is>
      </c>
      <c r="B5064" t="inlineStr">
        <is>
          <t>Shreya Nair</t>
        </is>
      </c>
      <c r="C5064" t="inlineStr">
        <is>
          <t>West</t>
        </is>
      </c>
      <c r="D5064" t="inlineStr">
        <is>
          <t>Surat</t>
        </is>
      </c>
      <c r="E5064" t="inlineStr">
        <is>
          <t>No</t>
        </is>
      </c>
      <c r="F5064" t="inlineStr">
        <is>
          <t>New</t>
        </is>
      </c>
      <c r="G5064" t="n">
        <v>1</v>
      </c>
      <c r="H5064" s="24" t="n">
        <v>15462.72</v>
      </c>
      <c r="I5064" s="24" t="n">
        <v>-386.47</v>
      </c>
      <c r="J5064" s="25" t="n">
        <v>45983</v>
      </c>
      <c r="K5064" s="25" t="n">
        <v>45983</v>
      </c>
      <c r="L5064" t="n">
        <v>4</v>
      </c>
      <c r="M5064" t="n">
        <v>2</v>
      </c>
      <c r="N5064" t="n">
        <v>3</v>
      </c>
      <c r="O5064">
        <f>DATE(2026,1,1)-K5064</f>
        <v/>
      </c>
      <c r="P5064">
        <f>IF(G5064&gt;=2,"Repeat","One-time")</f>
        <v/>
      </c>
    </row>
    <row r="5065">
      <c r="A5065" t="inlineStr">
        <is>
          <t>C05522</t>
        </is>
      </c>
      <c r="B5065" t="inlineStr">
        <is>
          <t>Aditya Fernandes</t>
        </is>
      </c>
      <c r="C5065" t="inlineStr">
        <is>
          <t>West</t>
        </is>
      </c>
      <c r="D5065" t="inlineStr">
        <is>
          <t>Mumbai</t>
        </is>
      </c>
      <c r="E5065" t="inlineStr">
        <is>
          <t>Yes</t>
        </is>
      </c>
      <c r="F5065" t="inlineStr">
        <is>
          <t>Occasional</t>
        </is>
      </c>
      <c r="G5065" t="n">
        <v>2</v>
      </c>
      <c r="H5065" s="24" t="n">
        <v>15456.33</v>
      </c>
      <c r="I5065" s="24" t="n">
        <v>4999.88</v>
      </c>
      <c r="J5065" s="25" t="n">
        <v>45763</v>
      </c>
      <c r="K5065" s="25" t="n">
        <v>46009</v>
      </c>
      <c r="L5065" t="n">
        <v>5</v>
      </c>
      <c r="M5065" t="n">
        <v>2</v>
      </c>
      <c r="N5065" t="n">
        <v>3</v>
      </c>
      <c r="O5065">
        <f>DATE(2026,1,1)-K5065</f>
        <v/>
      </c>
      <c r="P5065">
        <f>IF(G5065&gt;=2,"Repeat","One-time")</f>
        <v/>
      </c>
    </row>
    <row r="5066">
      <c r="A5066" t="inlineStr">
        <is>
          <t>C02040</t>
        </is>
      </c>
      <c r="B5066" t="inlineStr">
        <is>
          <t>Kavya Das</t>
        </is>
      </c>
      <c r="C5066" t="inlineStr">
        <is>
          <t>South</t>
        </is>
      </c>
      <c r="D5066" t="inlineStr">
        <is>
          <t>Chennai</t>
        </is>
      </c>
      <c r="E5066" t="inlineStr">
        <is>
          <t>No</t>
        </is>
      </c>
      <c r="F5066" t="inlineStr">
        <is>
          <t>Hibernating</t>
        </is>
      </c>
      <c r="G5066" t="n">
        <v>1</v>
      </c>
      <c r="H5066" s="24" t="n">
        <v>15442.6</v>
      </c>
      <c r="I5066" s="24" t="n">
        <v>36.28</v>
      </c>
      <c r="J5066" s="25" t="n">
        <v>45330</v>
      </c>
      <c r="K5066" s="25" t="n">
        <v>45330</v>
      </c>
      <c r="L5066" t="n">
        <v>1</v>
      </c>
      <c r="M5066" t="n">
        <v>1</v>
      </c>
      <c r="N5066" t="n">
        <v>3</v>
      </c>
      <c r="O5066">
        <f>DATE(2026,1,1)-K5066</f>
        <v/>
      </c>
      <c r="P5066">
        <f>IF(G5066&gt;=2,"Repeat","One-time")</f>
        <v/>
      </c>
    </row>
    <row r="5067">
      <c r="A5067" t="inlineStr">
        <is>
          <t>C07877</t>
        </is>
      </c>
      <c r="B5067" t="inlineStr">
        <is>
          <t>Harpreet Iyer</t>
        </is>
      </c>
      <c r="C5067" t="inlineStr">
        <is>
          <t>West</t>
        </is>
      </c>
      <c r="D5067" t="inlineStr">
        <is>
          <t>Ahmedabad</t>
        </is>
      </c>
      <c r="E5067" t="inlineStr">
        <is>
          <t>No</t>
        </is>
      </c>
      <c r="F5067" t="inlineStr">
        <is>
          <t>Occasional</t>
        </is>
      </c>
      <c r="G5067" t="n">
        <v>2</v>
      </c>
      <c r="H5067" s="24" t="n">
        <v>15441.62</v>
      </c>
      <c r="I5067" s="24" t="n">
        <v>1930.7</v>
      </c>
      <c r="J5067" s="25" t="n">
        <v>45673</v>
      </c>
      <c r="K5067" s="25" t="n">
        <v>45787</v>
      </c>
      <c r="L5067" t="n">
        <v>3</v>
      </c>
      <c r="M5067" t="n">
        <v>2</v>
      </c>
      <c r="N5067" t="n">
        <v>3</v>
      </c>
      <c r="O5067">
        <f>DATE(2026,1,1)-K5067</f>
        <v/>
      </c>
      <c r="P5067">
        <f>IF(G5067&gt;=2,"Repeat","One-time")</f>
        <v/>
      </c>
    </row>
    <row r="5068">
      <c r="A5068" t="inlineStr">
        <is>
          <t>C04453</t>
        </is>
      </c>
      <c r="B5068" t="inlineStr">
        <is>
          <t>Abhishek Mukherjee</t>
        </is>
      </c>
      <c r="C5068" t="inlineStr">
        <is>
          <t>West</t>
        </is>
      </c>
      <c r="D5068" t="inlineStr">
        <is>
          <t>Pune</t>
        </is>
      </c>
      <c r="E5068" t="inlineStr">
        <is>
          <t>Yes</t>
        </is>
      </c>
      <c r="F5068" t="inlineStr">
        <is>
          <t>Occasional</t>
        </is>
      </c>
      <c r="G5068" t="n">
        <v>1</v>
      </c>
      <c r="H5068" s="24" t="n">
        <v>15432.93</v>
      </c>
      <c r="I5068" s="24" t="n">
        <v>-1036.24</v>
      </c>
      <c r="J5068" s="25" t="n">
        <v>45573</v>
      </c>
      <c r="K5068" s="25" t="n">
        <v>45573</v>
      </c>
      <c r="L5068" t="n">
        <v>2</v>
      </c>
      <c r="M5068" t="n">
        <v>1</v>
      </c>
      <c r="N5068" t="n">
        <v>3</v>
      </c>
      <c r="O5068">
        <f>DATE(2026,1,1)-K5068</f>
        <v/>
      </c>
      <c r="P5068">
        <f>IF(G5068&gt;=2,"Repeat","One-time")</f>
        <v/>
      </c>
    </row>
    <row r="5069">
      <c r="A5069" t="inlineStr">
        <is>
          <t>C02342</t>
        </is>
      </c>
      <c r="B5069" t="inlineStr">
        <is>
          <t>Abhishek Banerjee</t>
        </is>
      </c>
      <c r="C5069" t="inlineStr">
        <is>
          <t>South</t>
        </is>
      </c>
      <c r="D5069" t="inlineStr">
        <is>
          <t>Bengaluru</t>
        </is>
      </c>
      <c r="E5069" t="inlineStr">
        <is>
          <t>No</t>
        </is>
      </c>
      <c r="F5069" t="inlineStr">
        <is>
          <t>At Risk</t>
        </is>
      </c>
      <c r="G5069" t="n">
        <v>4</v>
      </c>
      <c r="H5069" s="24" t="n">
        <v>15429.95</v>
      </c>
      <c r="I5069" s="24" t="n">
        <v>4989.58</v>
      </c>
      <c r="J5069" s="25" t="n">
        <v>45174</v>
      </c>
      <c r="K5069" s="25" t="n">
        <v>45225</v>
      </c>
      <c r="L5069" t="n">
        <v>1</v>
      </c>
      <c r="M5069" t="n">
        <v>3</v>
      </c>
      <c r="N5069" t="n">
        <v>3</v>
      </c>
      <c r="O5069">
        <f>DATE(2026,1,1)-K5069</f>
        <v/>
      </c>
      <c r="P5069">
        <f>IF(G5069&gt;=2,"Repeat","One-time")</f>
        <v/>
      </c>
    </row>
    <row r="5070">
      <c r="A5070" t="inlineStr">
        <is>
          <t>C05091</t>
        </is>
      </c>
      <c r="B5070" t="inlineStr">
        <is>
          <t>Kavya Rao</t>
        </is>
      </c>
      <c r="C5070" t="inlineStr">
        <is>
          <t>South</t>
        </is>
      </c>
      <c r="D5070" t="inlineStr">
        <is>
          <t>Hyderabad</t>
        </is>
      </c>
      <c r="E5070" t="inlineStr">
        <is>
          <t>No</t>
        </is>
      </c>
      <c r="F5070" t="inlineStr">
        <is>
          <t>At Risk</t>
        </is>
      </c>
      <c r="G5070" t="n">
        <v>3</v>
      </c>
      <c r="H5070" s="24" t="n">
        <v>15426.63</v>
      </c>
      <c r="I5070" s="24" t="n">
        <v>4253.4</v>
      </c>
      <c r="J5070" s="25" t="n">
        <v>45622</v>
      </c>
      <c r="K5070" s="25" t="n">
        <v>45744</v>
      </c>
      <c r="L5070" t="n">
        <v>2</v>
      </c>
      <c r="M5070" t="n">
        <v>3</v>
      </c>
      <c r="N5070" t="n">
        <v>3</v>
      </c>
      <c r="O5070">
        <f>DATE(2026,1,1)-K5070</f>
        <v/>
      </c>
      <c r="P5070">
        <f>IF(G5070&gt;=2,"Repeat","One-time")</f>
        <v/>
      </c>
    </row>
    <row r="5071">
      <c r="A5071" t="inlineStr">
        <is>
          <t>C08745</t>
        </is>
      </c>
      <c r="B5071" t="inlineStr">
        <is>
          <t>Amit Verma</t>
        </is>
      </c>
      <c r="C5071" t="inlineStr">
        <is>
          <t>South</t>
        </is>
      </c>
      <c r="D5071" t="inlineStr">
        <is>
          <t>Hyderabad</t>
        </is>
      </c>
      <c r="E5071" t="inlineStr">
        <is>
          <t>Yes</t>
        </is>
      </c>
      <c r="F5071" t="inlineStr">
        <is>
          <t>Loyal</t>
        </is>
      </c>
      <c r="G5071" t="n">
        <v>3</v>
      </c>
      <c r="H5071" s="24" t="n">
        <v>15422.37</v>
      </c>
      <c r="I5071" s="24" t="n">
        <v>3685.21</v>
      </c>
      <c r="J5071" s="25" t="n">
        <v>45863</v>
      </c>
      <c r="K5071" s="25" t="n">
        <v>46016</v>
      </c>
      <c r="L5071" t="n">
        <v>5</v>
      </c>
      <c r="M5071" t="n">
        <v>3</v>
      </c>
      <c r="N5071" t="n">
        <v>3</v>
      </c>
      <c r="O5071">
        <f>DATE(2026,1,1)-K5071</f>
        <v/>
      </c>
      <c r="P5071">
        <f>IF(G5071&gt;=2,"Repeat","One-time")</f>
        <v/>
      </c>
    </row>
    <row r="5072">
      <c r="A5072" t="inlineStr">
        <is>
          <t>C00476</t>
        </is>
      </c>
      <c r="B5072" t="inlineStr">
        <is>
          <t>Diya Bose</t>
        </is>
      </c>
      <c r="C5072" t="inlineStr">
        <is>
          <t>South</t>
        </is>
      </c>
      <c r="D5072" t="inlineStr">
        <is>
          <t>Hyderabad</t>
        </is>
      </c>
      <c r="E5072" t="inlineStr">
        <is>
          <t>No</t>
        </is>
      </c>
      <c r="F5072" t="inlineStr">
        <is>
          <t>Hibernating</t>
        </is>
      </c>
      <c r="G5072" t="n">
        <v>1</v>
      </c>
      <c r="H5072" s="24" t="n">
        <v>15412.75</v>
      </c>
      <c r="I5072" s="24" t="n">
        <v>1271.21</v>
      </c>
      <c r="J5072" s="25" t="n">
        <v>44930</v>
      </c>
      <c r="K5072" s="25" t="n">
        <v>44930</v>
      </c>
      <c r="L5072" t="n">
        <v>1</v>
      </c>
      <c r="M5072" t="n">
        <v>1</v>
      </c>
      <c r="N5072" t="n">
        <v>3</v>
      </c>
      <c r="O5072">
        <f>DATE(2026,1,1)-K5072</f>
        <v/>
      </c>
      <c r="P5072">
        <f>IF(G5072&gt;=2,"Repeat","One-time")</f>
        <v/>
      </c>
    </row>
    <row r="5073">
      <c r="A5073" t="inlineStr">
        <is>
          <t>C05317</t>
        </is>
      </c>
      <c r="B5073" t="inlineStr">
        <is>
          <t>Swati Ghosh</t>
        </is>
      </c>
      <c r="C5073" t="inlineStr">
        <is>
          <t>South</t>
        </is>
      </c>
      <c r="D5073" t="inlineStr">
        <is>
          <t>Bengaluru</t>
        </is>
      </c>
      <c r="E5073" t="inlineStr">
        <is>
          <t>No</t>
        </is>
      </c>
      <c r="F5073" t="inlineStr">
        <is>
          <t>At Risk</t>
        </is>
      </c>
      <c r="G5073" t="n">
        <v>3</v>
      </c>
      <c r="H5073" s="24" t="n">
        <v>15410.84</v>
      </c>
      <c r="I5073" s="24" t="n">
        <v>5658.57</v>
      </c>
      <c r="J5073" s="25" t="n">
        <v>45506</v>
      </c>
      <c r="K5073" s="25" t="n">
        <v>45724</v>
      </c>
      <c r="L5073" t="n">
        <v>2</v>
      </c>
      <c r="M5073" t="n">
        <v>3</v>
      </c>
      <c r="N5073" t="n">
        <v>3</v>
      </c>
      <c r="O5073">
        <f>DATE(2026,1,1)-K5073</f>
        <v/>
      </c>
      <c r="P5073">
        <f>IF(G5073&gt;=2,"Repeat","One-time")</f>
        <v/>
      </c>
    </row>
    <row r="5074">
      <c r="A5074" t="inlineStr">
        <is>
          <t>C10451</t>
        </is>
      </c>
      <c r="B5074" t="inlineStr">
        <is>
          <t>Kavya Mukherjee</t>
        </is>
      </c>
      <c r="C5074" t="inlineStr">
        <is>
          <t>South</t>
        </is>
      </c>
      <c r="D5074" t="inlineStr">
        <is>
          <t>Hyderabad</t>
        </is>
      </c>
      <c r="E5074" t="inlineStr">
        <is>
          <t>No</t>
        </is>
      </c>
      <c r="F5074" t="inlineStr">
        <is>
          <t>New</t>
        </is>
      </c>
      <c r="G5074" t="n">
        <v>4</v>
      </c>
      <c r="H5074" s="24" t="n">
        <v>15402.58</v>
      </c>
      <c r="I5074" s="24" t="n">
        <v>5184.86</v>
      </c>
      <c r="J5074" s="25" t="n">
        <v>45966</v>
      </c>
      <c r="K5074" s="25" t="n">
        <v>46012</v>
      </c>
      <c r="L5074" t="n">
        <v>5</v>
      </c>
      <c r="M5074" t="n">
        <v>4</v>
      </c>
      <c r="N5074" t="n">
        <v>3</v>
      </c>
      <c r="O5074">
        <f>DATE(2026,1,1)-K5074</f>
        <v/>
      </c>
      <c r="P5074">
        <f>IF(G5074&gt;=2,"Repeat","One-time")</f>
        <v/>
      </c>
    </row>
    <row r="5075">
      <c r="A5075" t="inlineStr">
        <is>
          <t>C04554</t>
        </is>
      </c>
      <c r="B5075" t="inlineStr">
        <is>
          <t>Varun Khan</t>
        </is>
      </c>
      <c r="C5075" t="inlineStr">
        <is>
          <t>West</t>
        </is>
      </c>
      <c r="D5075" t="inlineStr">
        <is>
          <t>Pune</t>
        </is>
      </c>
      <c r="E5075" t="inlineStr">
        <is>
          <t>No</t>
        </is>
      </c>
      <c r="F5075" t="inlineStr">
        <is>
          <t>Loyal</t>
        </is>
      </c>
      <c r="G5075" t="n">
        <v>6</v>
      </c>
      <c r="H5075" s="24" t="n">
        <v>15398.51</v>
      </c>
      <c r="I5075" s="24" t="n">
        <v>5357.82</v>
      </c>
      <c r="J5075" s="25" t="n">
        <v>45378</v>
      </c>
      <c r="K5075" s="25" t="n">
        <v>45819</v>
      </c>
      <c r="L5075" t="n">
        <v>3</v>
      </c>
      <c r="M5075" t="n">
        <v>4</v>
      </c>
      <c r="N5075" t="n">
        <v>3</v>
      </c>
      <c r="O5075">
        <f>DATE(2026,1,1)-K5075</f>
        <v/>
      </c>
      <c r="P5075">
        <f>IF(G5075&gt;=2,"Repeat","One-time")</f>
        <v/>
      </c>
    </row>
    <row r="5076">
      <c r="A5076" t="inlineStr">
        <is>
          <t>C06916</t>
        </is>
      </c>
      <c r="B5076" t="inlineStr">
        <is>
          <t>Sanjay Mukherjee</t>
        </is>
      </c>
      <c r="C5076" t="inlineStr">
        <is>
          <t>West</t>
        </is>
      </c>
      <c r="D5076" t="inlineStr">
        <is>
          <t>Pune</t>
        </is>
      </c>
      <c r="E5076" t="inlineStr">
        <is>
          <t>Yes</t>
        </is>
      </c>
      <c r="F5076" t="inlineStr">
        <is>
          <t>Occasional</t>
        </is>
      </c>
      <c r="G5076" t="n">
        <v>2</v>
      </c>
      <c r="H5076" s="24" t="n">
        <v>15386.06</v>
      </c>
      <c r="I5076" s="24" t="n">
        <v>2590.04</v>
      </c>
      <c r="J5076" s="25" t="n">
        <v>45653</v>
      </c>
      <c r="K5076" s="25" t="n">
        <v>45674</v>
      </c>
      <c r="L5076" t="n">
        <v>2</v>
      </c>
      <c r="M5076" t="n">
        <v>2</v>
      </c>
      <c r="N5076" t="n">
        <v>3</v>
      </c>
      <c r="O5076">
        <f>DATE(2026,1,1)-K5076</f>
        <v/>
      </c>
      <c r="P5076">
        <f>IF(G5076&gt;=2,"Repeat","One-time")</f>
        <v/>
      </c>
    </row>
    <row r="5077">
      <c r="A5077" t="inlineStr">
        <is>
          <t>C09030</t>
        </is>
      </c>
      <c r="B5077" t="inlineStr">
        <is>
          <t>Varun Nair</t>
        </is>
      </c>
      <c r="C5077" t="inlineStr">
        <is>
          <t>North</t>
        </is>
      </c>
      <c r="D5077" t="inlineStr">
        <is>
          <t>Lucknow</t>
        </is>
      </c>
      <c r="E5077" t="inlineStr">
        <is>
          <t>Yes</t>
        </is>
      </c>
      <c r="F5077" t="inlineStr">
        <is>
          <t>New</t>
        </is>
      </c>
      <c r="G5077" t="n">
        <v>2</v>
      </c>
      <c r="H5077" s="24" t="n">
        <v>15384.9</v>
      </c>
      <c r="I5077" s="24" t="n">
        <v>3087.35</v>
      </c>
      <c r="J5077" s="25" t="n">
        <v>45952</v>
      </c>
      <c r="K5077" s="25" t="n">
        <v>46016</v>
      </c>
      <c r="L5077" t="n">
        <v>5</v>
      </c>
      <c r="M5077" t="n">
        <v>2</v>
      </c>
      <c r="N5077" t="n">
        <v>3</v>
      </c>
      <c r="O5077">
        <f>DATE(2026,1,1)-K5077</f>
        <v/>
      </c>
      <c r="P5077">
        <f>IF(G5077&gt;=2,"Repeat","One-time")</f>
        <v/>
      </c>
    </row>
    <row r="5078">
      <c r="A5078" t="inlineStr">
        <is>
          <t>C03065</t>
        </is>
      </c>
      <c r="B5078" t="inlineStr">
        <is>
          <t>Priya Thakur</t>
        </is>
      </c>
      <c r="C5078" t="inlineStr">
        <is>
          <t>East</t>
        </is>
      </c>
      <c r="D5078" t="inlineStr">
        <is>
          <t>Kolkata</t>
        </is>
      </c>
      <c r="E5078" t="inlineStr">
        <is>
          <t>No</t>
        </is>
      </c>
      <c r="F5078" t="inlineStr">
        <is>
          <t>At Risk</t>
        </is>
      </c>
      <c r="G5078" t="n">
        <v>3</v>
      </c>
      <c r="H5078" s="24" t="n">
        <v>15373.5</v>
      </c>
      <c r="I5078" s="24" t="n">
        <v>3267.69</v>
      </c>
      <c r="J5078" s="25" t="n">
        <v>45234</v>
      </c>
      <c r="K5078" s="25" t="n">
        <v>45283</v>
      </c>
      <c r="L5078" t="n">
        <v>1</v>
      </c>
      <c r="M5078" t="n">
        <v>3</v>
      </c>
      <c r="N5078" t="n">
        <v>3</v>
      </c>
      <c r="O5078">
        <f>DATE(2026,1,1)-K5078</f>
        <v/>
      </c>
      <c r="P5078">
        <f>IF(G5078&gt;=2,"Repeat","One-time")</f>
        <v/>
      </c>
    </row>
    <row r="5079">
      <c r="A5079" t="inlineStr">
        <is>
          <t>C05853</t>
        </is>
      </c>
      <c r="B5079" t="inlineStr">
        <is>
          <t>Ananya Verma</t>
        </is>
      </c>
      <c r="C5079" t="inlineStr">
        <is>
          <t>South</t>
        </is>
      </c>
      <c r="D5079" t="inlineStr">
        <is>
          <t>Hyderabad</t>
        </is>
      </c>
      <c r="E5079" t="inlineStr">
        <is>
          <t>No</t>
        </is>
      </c>
      <c r="F5079" t="inlineStr">
        <is>
          <t>Occasional</t>
        </is>
      </c>
      <c r="G5079" t="n">
        <v>1</v>
      </c>
      <c r="H5079" s="24" t="n">
        <v>15368.18</v>
      </c>
      <c r="I5079" s="24" t="n">
        <v>1765.79</v>
      </c>
      <c r="J5079" s="25" t="n">
        <v>45528</v>
      </c>
      <c r="K5079" s="25" t="n">
        <v>45528</v>
      </c>
      <c r="L5079" t="n">
        <v>2</v>
      </c>
      <c r="M5079" t="n">
        <v>1</v>
      </c>
      <c r="N5079" t="n">
        <v>3</v>
      </c>
      <c r="O5079">
        <f>DATE(2026,1,1)-K5079</f>
        <v/>
      </c>
      <c r="P5079">
        <f>IF(G5079&gt;=2,"Repeat","One-time")</f>
        <v/>
      </c>
    </row>
    <row r="5080">
      <c r="A5080" t="inlineStr">
        <is>
          <t>C08035</t>
        </is>
      </c>
      <c r="B5080" t="inlineStr">
        <is>
          <t>Neha Kapoor</t>
        </is>
      </c>
      <c r="C5080" t="inlineStr">
        <is>
          <t>East</t>
        </is>
      </c>
      <c r="D5080" t="inlineStr">
        <is>
          <t>Jamshedpur</t>
        </is>
      </c>
      <c r="E5080" t="inlineStr">
        <is>
          <t>No</t>
        </is>
      </c>
      <c r="F5080" t="inlineStr">
        <is>
          <t>Occasional</t>
        </is>
      </c>
      <c r="G5080" t="n">
        <v>2</v>
      </c>
      <c r="H5080" s="24" t="n">
        <v>15366.13</v>
      </c>
      <c r="I5080" s="24" t="n">
        <v>424.4</v>
      </c>
      <c r="J5080" s="25" t="n">
        <v>45823</v>
      </c>
      <c r="K5080" s="25" t="n">
        <v>45996</v>
      </c>
      <c r="L5080" t="n">
        <v>5</v>
      </c>
      <c r="M5080" t="n">
        <v>2</v>
      </c>
      <c r="N5080" t="n">
        <v>3</v>
      </c>
      <c r="O5080">
        <f>DATE(2026,1,1)-K5080</f>
        <v/>
      </c>
      <c r="P5080">
        <f>IF(G5080&gt;=2,"Repeat","One-time")</f>
        <v/>
      </c>
    </row>
    <row r="5081">
      <c r="A5081" t="inlineStr">
        <is>
          <t>C03348</t>
        </is>
      </c>
      <c r="B5081" t="inlineStr">
        <is>
          <t>Ananya Rao</t>
        </is>
      </c>
      <c r="C5081" t="inlineStr">
        <is>
          <t>North</t>
        </is>
      </c>
      <c r="D5081" t="inlineStr">
        <is>
          <t>Delhi</t>
        </is>
      </c>
      <c r="E5081" t="inlineStr">
        <is>
          <t>No</t>
        </is>
      </c>
      <c r="F5081" t="inlineStr">
        <is>
          <t>Occasional</t>
        </is>
      </c>
      <c r="G5081" t="n">
        <v>1</v>
      </c>
      <c r="H5081" s="24" t="n">
        <v>15342.65</v>
      </c>
      <c r="I5081" s="24" t="n">
        <v>2403.51</v>
      </c>
      <c r="J5081" s="25" t="n">
        <v>45552</v>
      </c>
      <c r="K5081" s="25" t="n">
        <v>45552</v>
      </c>
      <c r="L5081" t="n">
        <v>2</v>
      </c>
      <c r="M5081" t="n">
        <v>1</v>
      </c>
      <c r="N5081" t="n">
        <v>3</v>
      </c>
      <c r="O5081">
        <f>DATE(2026,1,1)-K5081</f>
        <v/>
      </c>
      <c r="P5081">
        <f>IF(G5081&gt;=2,"Repeat","One-time")</f>
        <v/>
      </c>
    </row>
    <row r="5082">
      <c r="A5082" t="inlineStr">
        <is>
          <t>C09760</t>
        </is>
      </c>
      <c r="B5082" t="inlineStr">
        <is>
          <t>Varun Reddy</t>
        </is>
      </c>
      <c r="C5082" t="inlineStr">
        <is>
          <t>West</t>
        </is>
      </c>
      <c r="D5082" t="inlineStr">
        <is>
          <t>Ahmedabad</t>
        </is>
      </c>
      <c r="E5082" t="inlineStr">
        <is>
          <t>No</t>
        </is>
      </c>
      <c r="F5082" t="inlineStr">
        <is>
          <t>Loyal</t>
        </is>
      </c>
      <c r="G5082" t="n">
        <v>7</v>
      </c>
      <c r="H5082" s="24" t="n">
        <v>15330.48</v>
      </c>
      <c r="I5082" s="24" t="n">
        <v>4422.46</v>
      </c>
      <c r="J5082" s="25" t="n">
        <v>45871</v>
      </c>
      <c r="K5082" s="25" t="n">
        <v>45998</v>
      </c>
      <c r="L5082" t="n">
        <v>5</v>
      </c>
      <c r="M5082" t="n">
        <v>4</v>
      </c>
      <c r="N5082" t="n">
        <v>3</v>
      </c>
      <c r="O5082">
        <f>DATE(2026,1,1)-K5082</f>
        <v/>
      </c>
      <c r="P5082">
        <f>IF(G5082&gt;=2,"Repeat","One-time")</f>
        <v/>
      </c>
    </row>
    <row r="5083">
      <c r="A5083" t="inlineStr">
        <is>
          <t>C03782</t>
        </is>
      </c>
      <c r="B5083" t="inlineStr">
        <is>
          <t>Aarav Ghosh</t>
        </is>
      </c>
      <c r="C5083" t="inlineStr">
        <is>
          <t>South</t>
        </is>
      </c>
      <c r="D5083" t="inlineStr">
        <is>
          <t>Bengaluru</t>
        </is>
      </c>
      <c r="E5083" t="inlineStr">
        <is>
          <t>No</t>
        </is>
      </c>
      <c r="F5083" t="inlineStr">
        <is>
          <t>Loyal</t>
        </is>
      </c>
      <c r="G5083" t="n">
        <v>4</v>
      </c>
      <c r="H5083" s="24" t="n">
        <v>15324.39</v>
      </c>
      <c r="I5083" s="24" t="n">
        <v>6800.39</v>
      </c>
      <c r="J5083" s="25" t="n">
        <v>45461</v>
      </c>
      <c r="K5083" s="25" t="n">
        <v>45870</v>
      </c>
      <c r="L5083" t="n">
        <v>3</v>
      </c>
      <c r="M5083" t="n">
        <v>3</v>
      </c>
      <c r="N5083" t="n">
        <v>3</v>
      </c>
      <c r="O5083">
        <f>DATE(2026,1,1)-K5083</f>
        <v/>
      </c>
      <c r="P5083">
        <f>IF(G5083&gt;=2,"Repeat","One-time")</f>
        <v/>
      </c>
    </row>
    <row r="5084">
      <c r="A5084" t="inlineStr">
        <is>
          <t>C01050</t>
        </is>
      </c>
      <c r="B5084" t="inlineStr">
        <is>
          <t>Ayesha Mishra</t>
        </is>
      </c>
      <c r="C5084" t="inlineStr">
        <is>
          <t>North</t>
        </is>
      </c>
      <c r="D5084" t="inlineStr">
        <is>
          <t>Delhi</t>
        </is>
      </c>
      <c r="E5084" t="inlineStr">
        <is>
          <t>No</t>
        </is>
      </c>
      <c r="F5084" t="inlineStr">
        <is>
          <t>Loyal</t>
        </is>
      </c>
      <c r="G5084" t="n">
        <v>4</v>
      </c>
      <c r="H5084" s="24" t="n">
        <v>15316.89</v>
      </c>
      <c r="I5084" s="24" t="n">
        <v>5142.02</v>
      </c>
      <c r="J5084" s="25" t="n">
        <v>45127</v>
      </c>
      <c r="K5084" s="25" t="n">
        <v>46013</v>
      </c>
      <c r="L5084" t="n">
        <v>5</v>
      </c>
      <c r="M5084" t="n">
        <v>3</v>
      </c>
      <c r="N5084" t="n">
        <v>3</v>
      </c>
      <c r="O5084">
        <f>DATE(2026,1,1)-K5084</f>
        <v/>
      </c>
      <c r="P5084">
        <f>IF(G5084&gt;=2,"Repeat","One-time")</f>
        <v/>
      </c>
    </row>
    <row r="5085">
      <c r="A5085" t="inlineStr">
        <is>
          <t>C09210</t>
        </is>
      </c>
      <c r="B5085" t="inlineStr">
        <is>
          <t>Tanvi Pillai</t>
        </is>
      </c>
      <c r="C5085" t="inlineStr">
        <is>
          <t>North</t>
        </is>
      </c>
      <c r="D5085" t="inlineStr">
        <is>
          <t>Lucknow</t>
        </is>
      </c>
      <c r="E5085" t="inlineStr">
        <is>
          <t>Yes</t>
        </is>
      </c>
      <c r="F5085" t="inlineStr">
        <is>
          <t>Occasional</t>
        </is>
      </c>
      <c r="G5085" t="n">
        <v>2</v>
      </c>
      <c r="H5085" s="24" t="n">
        <v>15303.34</v>
      </c>
      <c r="I5085" s="24" t="n">
        <v>1088.25</v>
      </c>
      <c r="J5085" s="25" t="n">
        <v>45802</v>
      </c>
      <c r="K5085" s="25" t="n">
        <v>45837</v>
      </c>
      <c r="L5085" t="n">
        <v>3</v>
      </c>
      <c r="M5085" t="n">
        <v>2</v>
      </c>
      <c r="N5085" t="n">
        <v>3</v>
      </c>
      <c r="O5085">
        <f>DATE(2026,1,1)-K5085</f>
        <v/>
      </c>
      <c r="P5085">
        <f>IF(G5085&gt;=2,"Repeat","One-time")</f>
        <v/>
      </c>
    </row>
    <row r="5086">
      <c r="A5086" t="inlineStr">
        <is>
          <t>C01772</t>
        </is>
      </c>
      <c r="B5086" t="inlineStr">
        <is>
          <t>Aditya Yadav</t>
        </is>
      </c>
      <c r="C5086" t="inlineStr">
        <is>
          <t>South</t>
        </is>
      </c>
      <c r="D5086" t="inlineStr">
        <is>
          <t>Bengaluru</t>
        </is>
      </c>
      <c r="E5086" t="inlineStr">
        <is>
          <t>No</t>
        </is>
      </c>
      <c r="F5086" t="inlineStr">
        <is>
          <t>At Risk</t>
        </is>
      </c>
      <c r="G5086" t="n">
        <v>6</v>
      </c>
      <c r="H5086" s="24" t="n">
        <v>15299.55</v>
      </c>
      <c r="I5086" s="24" t="n">
        <v>6452.36</v>
      </c>
      <c r="J5086" s="25" t="n">
        <v>45047</v>
      </c>
      <c r="K5086" s="25" t="n">
        <v>45469</v>
      </c>
      <c r="L5086" t="n">
        <v>1</v>
      </c>
      <c r="M5086" t="n">
        <v>4</v>
      </c>
      <c r="N5086" t="n">
        <v>3</v>
      </c>
      <c r="O5086">
        <f>DATE(2026,1,1)-K5086</f>
        <v/>
      </c>
      <c r="P5086">
        <f>IF(G5086&gt;=2,"Repeat","One-time")</f>
        <v/>
      </c>
    </row>
    <row r="5087">
      <c r="A5087" t="inlineStr">
        <is>
          <t>C10686</t>
        </is>
      </c>
      <c r="B5087" t="inlineStr">
        <is>
          <t>Suresh Patel</t>
        </is>
      </c>
      <c r="C5087" t="inlineStr">
        <is>
          <t>East</t>
        </is>
      </c>
      <c r="D5087" t="inlineStr">
        <is>
          <t>Patna</t>
        </is>
      </c>
      <c r="E5087" t="inlineStr">
        <is>
          <t>No</t>
        </is>
      </c>
      <c r="F5087" t="inlineStr">
        <is>
          <t>New</t>
        </is>
      </c>
      <c r="G5087" t="n">
        <v>2</v>
      </c>
      <c r="H5087" s="24" t="n">
        <v>15288.52</v>
      </c>
      <c r="I5087" s="24" t="n">
        <v>5366.1</v>
      </c>
      <c r="J5087" s="25" t="n">
        <v>45964</v>
      </c>
      <c r="K5087" s="25" t="n">
        <v>46016</v>
      </c>
      <c r="L5087" t="n">
        <v>5</v>
      </c>
      <c r="M5087" t="n">
        <v>3</v>
      </c>
      <c r="N5087" t="n">
        <v>3</v>
      </c>
      <c r="O5087">
        <f>DATE(2026,1,1)-K5087</f>
        <v/>
      </c>
      <c r="P5087">
        <f>IF(G5087&gt;=2,"Repeat","One-time")</f>
        <v/>
      </c>
    </row>
    <row r="5088">
      <c r="A5088" t="inlineStr">
        <is>
          <t>C08248</t>
        </is>
      </c>
      <c r="B5088" t="inlineStr">
        <is>
          <t>Priya Thakur</t>
        </is>
      </c>
      <c r="C5088" t="inlineStr">
        <is>
          <t>South</t>
        </is>
      </c>
      <c r="D5088" t="inlineStr">
        <is>
          <t>Hyderabad</t>
        </is>
      </c>
      <c r="E5088" t="inlineStr">
        <is>
          <t>No</t>
        </is>
      </c>
      <c r="F5088" t="inlineStr">
        <is>
          <t>New</t>
        </is>
      </c>
      <c r="G5088" t="n">
        <v>2</v>
      </c>
      <c r="H5088" s="24" t="n">
        <v>15287.65</v>
      </c>
      <c r="I5088" s="24" t="n">
        <v>1966.79</v>
      </c>
      <c r="J5088" s="25" t="n">
        <v>45972</v>
      </c>
      <c r="K5088" s="25" t="n">
        <v>46003</v>
      </c>
      <c r="L5088" t="n">
        <v>5</v>
      </c>
      <c r="M5088" t="n">
        <v>2</v>
      </c>
      <c r="N5088" t="n">
        <v>3</v>
      </c>
      <c r="O5088">
        <f>DATE(2026,1,1)-K5088</f>
        <v/>
      </c>
      <c r="P5088">
        <f>IF(G5088&gt;=2,"Repeat","One-time")</f>
        <v/>
      </c>
    </row>
    <row r="5089">
      <c r="A5089" t="inlineStr">
        <is>
          <t>C10180</t>
        </is>
      </c>
      <c r="B5089" t="inlineStr">
        <is>
          <t>Ritu Banerjee</t>
        </is>
      </c>
      <c r="C5089" t="inlineStr">
        <is>
          <t>West</t>
        </is>
      </c>
      <c r="D5089" t="inlineStr">
        <is>
          <t>Ahmedabad</t>
        </is>
      </c>
      <c r="E5089" t="inlineStr">
        <is>
          <t>Yes</t>
        </is>
      </c>
      <c r="F5089" t="inlineStr">
        <is>
          <t>Loyal</t>
        </is>
      </c>
      <c r="G5089" t="n">
        <v>2</v>
      </c>
      <c r="H5089" s="24" t="n">
        <v>15281.39</v>
      </c>
      <c r="I5089" s="24" t="n">
        <v>2083.07</v>
      </c>
      <c r="J5089" s="25" t="n">
        <v>45928</v>
      </c>
      <c r="K5089" s="25" t="n">
        <v>45966</v>
      </c>
      <c r="L5089" t="n">
        <v>4</v>
      </c>
      <c r="M5089" t="n">
        <v>3</v>
      </c>
      <c r="N5089" t="n">
        <v>3</v>
      </c>
      <c r="O5089">
        <f>DATE(2026,1,1)-K5089</f>
        <v/>
      </c>
      <c r="P5089">
        <f>IF(G5089&gt;=2,"Repeat","One-time")</f>
        <v/>
      </c>
    </row>
    <row r="5090">
      <c r="A5090" t="inlineStr">
        <is>
          <t>C09281</t>
        </is>
      </c>
      <c r="B5090" t="inlineStr">
        <is>
          <t>Karan Patel</t>
        </is>
      </c>
      <c r="C5090" t="inlineStr">
        <is>
          <t>East</t>
        </is>
      </c>
      <c r="D5090" t="inlineStr">
        <is>
          <t>Kolkata</t>
        </is>
      </c>
      <c r="E5090" t="inlineStr">
        <is>
          <t>No</t>
        </is>
      </c>
      <c r="F5090" t="inlineStr">
        <is>
          <t>Loyal</t>
        </is>
      </c>
      <c r="G5090" t="n">
        <v>4</v>
      </c>
      <c r="H5090" s="24" t="n">
        <v>15279.8</v>
      </c>
      <c r="I5090" s="24" t="n">
        <v>5323.36</v>
      </c>
      <c r="J5090" s="25" t="n">
        <v>45867</v>
      </c>
      <c r="K5090" s="25" t="n">
        <v>45969</v>
      </c>
      <c r="L5090" t="n">
        <v>4</v>
      </c>
      <c r="M5090" t="n">
        <v>4</v>
      </c>
      <c r="N5090" t="n">
        <v>3</v>
      </c>
      <c r="O5090">
        <f>DATE(2026,1,1)-K5090</f>
        <v/>
      </c>
      <c r="P5090">
        <f>IF(G5090&gt;=2,"Repeat","One-time")</f>
        <v/>
      </c>
    </row>
    <row r="5091">
      <c r="A5091" t="inlineStr">
        <is>
          <t>C10708</t>
        </is>
      </c>
      <c r="B5091" t="inlineStr">
        <is>
          <t>Isha Kumar</t>
        </is>
      </c>
      <c r="C5091" t="inlineStr">
        <is>
          <t>North</t>
        </is>
      </c>
      <c r="D5091" t="inlineStr">
        <is>
          <t>Gurugram</t>
        </is>
      </c>
      <c r="E5091" t="inlineStr">
        <is>
          <t>No</t>
        </is>
      </c>
      <c r="F5091" t="inlineStr">
        <is>
          <t>New</t>
        </is>
      </c>
      <c r="G5091" t="n">
        <v>1</v>
      </c>
      <c r="H5091" s="24" t="n">
        <v>15279.54</v>
      </c>
      <c r="I5091" s="24" t="n">
        <v>3705.53</v>
      </c>
      <c r="J5091" s="25" t="n">
        <v>45990</v>
      </c>
      <c r="K5091" s="25" t="n">
        <v>45990</v>
      </c>
      <c r="L5091" t="n">
        <v>5</v>
      </c>
      <c r="M5091" t="n">
        <v>2</v>
      </c>
      <c r="N5091" t="n">
        <v>3</v>
      </c>
      <c r="O5091">
        <f>DATE(2026,1,1)-K5091</f>
        <v/>
      </c>
      <c r="P5091">
        <f>IF(G5091&gt;=2,"Repeat","One-time")</f>
        <v/>
      </c>
    </row>
    <row r="5092">
      <c r="A5092" t="inlineStr">
        <is>
          <t>C10497</t>
        </is>
      </c>
      <c r="B5092" t="inlineStr">
        <is>
          <t>Riya Iyer</t>
        </is>
      </c>
      <c r="C5092" t="inlineStr">
        <is>
          <t>South</t>
        </is>
      </c>
      <c r="D5092" t="inlineStr">
        <is>
          <t>Chennai</t>
        </is>
      </c>
      <c r="E5092" t="inlineStr">
        <is>
          <t>No</t>
        </is>
      </c>
      <c r="F5092" t="inlineStr">
        <is>
          <t>New</t>
        </is>
      </c>
      <c r="G5092" t="n">
        <v>3</v>
      </c>
      <c r="H5092" s="24" t="n">
        <v>15275.32</v>
      </c>
      <c r="I5092" s="24" t="n">
        <v>3189.01</v>
      </c>
      <c r="J5092" s="25" t="n">
        <v>45982</v>
      </c>
      <c r="K5092" s="25" t="n">
        <v>46008</v>
      </c>
      <c r="L5092" t="n">
        <v>5</v>
      </c>
      <c r="M5092" t="n">
        <v>3</v>
      </c>
      <c r="N5092" t="n">
        <v>3</v>
      </c>
      <c r="O5092">
        <f>DATE(2026,1,1)-K5092</f>
        <v/>
      </c>
      <c r="P5092">
        <f>IF(G5092&gt;=2,"Repeat","One-time")</f>
        <v/>
      </c>
    </row>
    <row r="5093">
      <c r="A5093" t="inlineStr">
        <is>
          <t>C08950</t>
        </is>
      </c>
      <c r="B5093" t="inlineStr">
        <is>
          <t>Maria Chopra</t>
        </is>
      </c>
      <c r="C5093" t="inlineStr">
        <is>
          <t>North</t>
        </is>
      </c>
      <c r="D5093" t="inlineStr">
        <is>
          <t>Gurugram</t>
        </is>
      </c>
      <c r="E5093" t="inlineStr">
        <is>
          <t>No</t>
        </is>
      </c>
      <c r="F5093" t="inlineStr">
        <is>
          <t>Loyal</t>
        </is>
      </c>
      <c r="G5093" t="n">
        <v>3</v>
      </c>
      <c r="H5093" s="24" t="n">
        <v>15272.52</v>
      </c>
      <c r="I5093" s="24" t="n">
        <v>1969.8</v>
      </c>
      <c r="J5093" s="25" t="n">
        <v>45778</v>
      </c>
      <c r="K5093" s="25" t="n">
        <v>45932</v>
      </c>
      <c r="L5093" t="n">
        <v>4</v>
      </c>
      <c r="M5093" t="n">
        <v>3</v>
      </c>
      <c r="N5093" t="n">
        <v>3</v>
      </c>
      <c r="O5093">
        <f>DATE(2026,1,1)-K5093</f>
        <v/>
      </c>
      <c r="P5093">
        <f>IF(G5093&gt;=2,"Repeat","One-time")</f>
        <v/>
      </c>
    </row>
    <row r="5094">
      <c r="A5094" t="inlineStr">
        <is>
          <t>C08312</t>
        </is>
      </c>
      <c r="B5094" t="inlineStr">
        <is>
          <t>Arjun Banerjee</t>
        </is>
      </c>
      <c r="C5094" t="inlineStr">
        <is>
          <t>West</t>
        </is>
      </c>
      <c r="D5094" t="inlineStr">
        <is>
          <t>Mumbai</t>
        </is>
      </c>
      <c r="E5094" t="inlineStr">
        <is>
          <t>Yes</t>
        </is>
      </c>
      <c r="F5094" t="inlineStr">
        <is>
          <t>Loyal</t>
        </is>
      </c>
      <c r="G5094" t="n">
        <v>5</v>
      </c>
      <c r="H5094" s="24" t="n">
        <v>15263.87</v>
      </c>
      <c r="I5094" s="24" t="n">
        <v>5122</v>
      </c>
      <c r="J5094" s="25" t="n">
        <v>45773</v>
      </c>
      <c r="K5094" s="25" t="n">
        <v>45975</v>
      </c>
      <c r="L5094" t="n">
        <v>4</v>
      </c>
      <c r="M5094" t="n">
        <v>4</v>
      </c>
      <c r="N5094" t="n">
        <v>3</v>
      </c>
      <c r="O5094">
        <f>DATE(2026,1,1)-K5094</f>
        <v/>
      </c>
      <c r="P5094">
        <f>IF(G5094&gt;=2,"Repeat","One-time")</f>
        <v/>
      </c>
    </row>
    <row r="5095">
      <c r="A5095" t="inlineStr">
        <is>
          <t>C01182</t>
        </is>
      </c>
      <c r="B5095" t="inlineStr">
        <is>
          <t>Zoya Singh</t>
        </is>
      </c>
      <c r="C5095" t="inlineStr">
        <is>
          <t>West</t>
        </is>
      </c>
      <c r="D5095" t="inlineStr">
        <is>
          <t>Pune</t>
        </is>
      </c>
      <c r="E5095" t="inlineStr">
        <is>
          <t>No</t>
        </is>
      </c>
      <c r="F5095" t="inlineStr">
        <is>
          <t>Occasional</t>
        </is>
      </c>
      <c r="G5095" t="n">
        <v>2</v>
      </c>
      <c r="H5095" s="24" t="n">
        <v>15239.9</v>
      </c>
      <c r="I5095" s="24" t="n">
        <v>6957.12</v>
      </c>
      <c r="J5095" s="25" t="n">
        <v>45443</v>
      </c>
      <c r="K5095" s="25" t="n">
        <v>45502</v>
      </c>
      <c r="L5095" t="n">
        <v>2</v>
      </c>
      <c r="M5095" t="n">
        <v>2</v>
      </c>
      <c r="N5095" t="n">
        <v>3</v>
      </c>
      <c r="O5095">
        <f>DATE(2026,1,1)-K5095</f>
        <v/>
      </c>
      <c r="P5095">
        <f>IF(G5095&gt;=2,"Repeat","One-time")</f>
        <v/>
      </c>
    </row>
    <row r="5096">
      <c r="A5096" t="inlineStr">
        <is>
          <t>C00500</t>
        </is>
      </c>
      <c r="B5096" t="inlineStr">
        <is>
          <t>Amit Ghosh</t>
        </is>
      </c>
      <c r="C5096" t="inlineStr">
        <is>
          <t>South</t>
        </is>
      </c>
      <c r="D5096" t="inlineStr">
        <is>
          <t>Hyderabad</t>
        </is>
      </c>
      <c r="E5096" t="inlineStr">
        <is>
          <t>Yes</t>
        </is>
      </c>
      <c r="F5096" t="inlineStr">
        <is>
          <t>At Risk</t>
        </is>
      </c>
      <c r="G5096" t="n">
        <v>5</v>
      </c>
      <c r="H5096" s="24" t="n">
        <v>15238.67</v>
      </c>
      <c r="I5096" s="24" t="n">
        <v>3037.26</v>
      </c>
      <c r="J5096" s="25" t="n">
        <v>44996</v>
      </c>
      <c r="K5096" s="25" t="n">
        <v>45396</v>
      </c>
      <c r="L5096" t="n">
        <v>1</v>
      </c>
      <c r="M5096" t="n">
        <v>4</v>
      </c>
      <c r="N5096" t="n">
        <v>3</v>
      </c>
      <c r="O5096">
        <f>DATE(2026,1,1)-K5096</f>
        <v/>
      </c>
      <c r="P5096">
        <f>IF(G5096&gt;=2,"Repeat","One-time")</f>
        <v/>
      </c>
    </row>
    <row r="5097">
      <c r="A5097" t="inlineStr">
        <is>
          <t>C08802</t>
        </is>
      </c>
      <c r="B5097" t="inlineStr">
        <is>
          <t>Ayesha Fernandes</t>
        </is>
      </c>
      <c r="C5097" t="inlineStr">
        <is>
          <t>North</t>
        </is>
      </c>
      <c r="D5097" t="inlineStr">
        <is>
          <t>Lucknow</t>
        </is>
      </c>
      <c r="E5097" t="inlineStr">
        <is>
          <t>No</t>
        </is>
      </c>
      <c r="F5097" t="inlineStr">
        <is>
          <t>Loyal</t>
        </is>
      </c>
      <c r="G5097" t="n">
        <v>3</v>
      </c>
      <c r="H5097" s="24" t="n">
        <v>15238.56</v>
      </c>
      <c r="I5097" s="24" t="n">
        <v>4191.79</v>
      </c>
      <c r="J5097" s="25" t="n">
        <v>45762</v>
      </c>
      <c r="K5097" s="25" t="n">
        <v>45858</v>
      </c>
      <c r="L5097" t="n">
        <v>3</v>
      </c>
      <c r="M5097" t="n">
        <v>3</v>
      </c>
      <c r="N5097" t="n">
        <v>3</v>
      </c>
      <c r="O5097">
        <f>DATE(2026,1,1)-K5097</f>
        <v/>
      </c>
      <c r="P5097">
        <f>IF(G5097&gt;=2,"Repeat","One-time")</f>
        <v/>
      </c>
    </row>
    <row r="5098">
      <c r="A5098" t="inlineStr">
        <is>
          <t>C10016</t>
        </is>
      </c>
      <c r="B5098" t="inlineStr">
        <is>
          <t>Tanvi Gupta</t>
        </is>
      </c>
      <c r="C5098" t="inlineStr">
        <is>
          <t>South</t>
        </is>
      </c>
      <c r="D5098" t="inlineStr">
        <is>
          <t>Kochi</t>
        </is>
      </c>
      <c r="E5098" t="inlineStr">
        <is>
          <t>No</t>
        </is>
      </c>
      <c r="F5098" t="inlineStr">
        <is>
          <t>Occasional</t>
        </is>
      </c>
      <c r="G5098" t="n">
        <v>1</v>
      </c>
      <c r="H5098" s="24" t="n">
        <v>15236.34</v>
      </c>
      <c r="I5098" s="24" t="n">
        <v>977.11</v>
      </c>
      <c r="J5098" s="25" t="n">
        <v>45880</v>
      </c>
      <c r="K5098" s="25" t="n">
        <v>45880</v>
      </c>
      <c r="L5098" t="n">
        <v>3</v>
      </c>
      <c r="M5098" t="n">
        <v>2</v>
      </c>
      <c r="N5098" t="n">
        <v>3</v>
      </c>
      <c r="O5098">
        <f>DATE(2026,1,1)-K5098</f>
        <v/>
      </c>
      <c r="P5098">
        <f>IF(G5098&gt;=2,"Repeat","One-time")</f>
        <v/>
      </c>
    </row>
    <row r="5099">
      <c r="A5099" t="inlineStr">
        <is>
          <t>C08217</t>
        </is>
      </c>
      <c r="B5099" t="inlineStr">
        <is>
          <t>Riya Gupta</t>
        </is>
      </c>
      <c r="C5099" t="inlineStr">
        <is>
          <t>North</t>
        </is>
      </c>
      <c r="D5099" t="inlineStr">
        <is>
          <t>Delhi</t>
        </is>
      </c>
      <c r="E5099" t="inlineStr">
        <is>
          <t>Yes</t>
        </is>
      </c>
      <c r="F5099" t="inlineStr">
        <is>
          <t>New</t>
        </is>
      </c>
      <c r="G5099" t="n">
        <v>1</v>
      </c>
      <c r="H5099" s="24" t="n">
        <v>15231.9</v>
      </c>
      <c r="I5099" s="24" t="n">
        <v>3829.7</v>
      </c>
      <c r="J5099" s="25" t="n">
        <v>45983</v>
      </c>
      <c r="K5099" s="25" t="n">
        <v>45983</v>
      </c>
      <c r="L5099" t="n">
        <v>4</v>
      </c>
      <c r="M5099" t="n">
        <v>1</v>
      </c>
      <c r="N5099" t="n">
        <v>3</v>
      </c>
      <c r="O5099">
        <f>DATE(2026,1,1)-K5099</f>
        <v/>
      </c>
      <c r="P5099">
        <f>IF(G5099&gt;=2,"Repeat","One-time")</f>
        <v/>
      </c>
    </row>
    <row r="5100">
      <c r="A5100" t="inlineStr">
        <is>
          <t>C01276</t>
        </is>
      </c>
      <c r="B5100" t="inlineStr">
        <is>
          <t>Deepak Banerjee</t>
        </is>
      </c>
      <c r="C5100" t="inlineStr">
        <is>
          <t>South</t>
        </is>
      </c>
      <c r="D5100" t="inlineStr">
        <is>
          <t>Chennai</t>
        </is>
      </c>
      <c r="E5100" t="inlineStr">
        <is>
          <t>Yes</t>
        </is>
      </c>
      <c r="F5100" t="inlineStr">
        <is>
          <t>Loyal</t>
        </is>
      </c>
      <c r="G5100" t="n">
        <v>5</v>
      </c>
      <c r="H5100" s="24" t="n">
        <v>15225.42</v>
      </c>
      <c r="I5100" s="24" t="n">
        <v>5869.82</v>
      </c>
      <c r="J5100" s="25" t="n">
        <v>45190</v>
      </c>
      <c r="K5100" s="25" t="n">
        <v>45985</v>
      </c>
      <c r="L5100" t="n">
        <v>4</v>
      </c>
      <c r="M5100" t="n">
        <v>4</v>
      </c>
      <c r="N5100" t="n">
        <v>3</v>
      </c>
      <c r="O5100">
        <f>DATE(2026,1,1)-K5100</f>
        <v/>
      </c>
      <c r="P5100">
        <f>IF(G5100&gt;=2,"Repeat","One-time")</f>
        <v/>
      </c>
    </row>
    <row r="5101">
      <c r="A5101" t="inlineStr">
        <is>
          <t>C11003</t>
        </is>
      </c>
      <c r="B5101" t="inlineStr">
        <is>
          <t>Harpreet Joshi</t>
        </is>
      </c>
      <c r="C5101" t="inlineStr">
        <is>
          <t>South</t>
        </is>
      </c>
      <c r="D5101" t="inlineStr">
        <is>
          <t>Coimbatore</t>
        </is>
      </c>
      <c r="E5101" t="inlineStr">
        <is>
          <t>No</t>
        </is>
      </c>
      <c r="F5101" t="inlineStr">
        <is>
          <t>New</t>
        </is>
      </c>
      <c r="G5101" t="n">
        <v>4</v>
      </c>
      <c r="H5101" s="24" t="n">
        <v>15217.9</v>
      </c>
      <c r="I5101" s="24" t="n">
        <v>3192.64</v>
      </c>
      <c r="J5101" s="25" t="n">
        <v>45956</v>
      </c>
      <c r="K5101" s="25" t="n">
        <v>46003</v>
      </c>
      <c r="L5101" t="n">
        <v>5</v>
      </c>
      <c r="M5101" t="n">
        <v>4</v>
      </c>
      <c r="N5101" t="n">
        <v>3</v>
      </c>
      <c r="O5101">
        <f>DATE(2026,1,1)-K5101</f>
        <v/>
      </c>
      <c r="P5101">
        <f>IF(G5101&gt;=2,"Repeat","One-time")</f>
        <v/>
      </c>
    </row>
    <row r="5102">
      <c r="A5102" t="inlineStr">
        <is>
          <t>C09119</t>
        </is>
      </c>
      <c r="B5102" t="inlineStr">
        <is>
          <t>Rohan Rao</t>
        </is>
      </c>
      <c r="C5102" t="inlineStr">
        <is>
          <t>Central</t>
        </is>
      </c>
      <c r="D5102" t="inlineStr">
        <is>
          <t>Indore</t>
        </is>
      </c>
      <c r="E5102" t="inlineStr">
        <is>
          <t>No</t>
        </is>
      </c>
      <c r="F5102" t="inlineStr">
        <is>
          <t>Occasional</t>
        </is>
      </c>
      <c r="G5102" t="n">
        <v>1</v>
      </c>
      <c r="H5102" s="24" t="n">
        <v>15217.74</v>
      </c>
      <c r="I5102" s="24" t="n">
        <v>2645.77</v>
      </c>
      <c r="J5102" s="25" t="n">
        <v>45798</v>
      </c>
      <c r="K5102" s="25" t="n">
        <v>45798</v>
      </c>
      <c r="L5102" t="n">
        <v>3</v>
      </c>
      <c r="M5102" t="n">
        <v>1</v>
      </c>
      <c r="N5102" t="n">
        <v>3</v>
      </c>
      <c r="O5102">
        <f>DATE(2026,1,1)-K5102</f>
        <v/>
      </c>
      <c r="P5102">
        <f>IF(G5102&gt;=2,"Repeat","One-time")</f>
        <v/>
      </c>
    </row>
    <row r="5103">
      <c r="A5103" t="inlineStr">
        <is>
          <t>C10559</t>
        </is>
      </c>
      <c r="B5103" t="inlineStr">
        <is>
          <t>Pooja Banerjee</t>
        </is>
      </c>
      <c r="C5103" t="inlineStr">
        <is>
          <t>East</t>
        </is>
      </c>
      <c r="D5103" t="inlineStr">
        <is>
          <t>Guwahati</t>
        </is>
      </c>
      <c r="E5103" t="inlineStr">
        <is>
          <t>Yes</t>
        </is>
      </c>
      <c r="F5103" t="inlineStr">
        <is>
          <t>New</t>
        </is>
      </c>
      <c r="G5103" t="n">
        <v>2</v>
      </c>
      <c r="H5103" s="24" t="n">
        <v>15216.21</v>
      </c>
      <c r="I5103" s="24" t="n">
        <v>3068.39</v>
      </c>
      <c r="J5103" s="25" t="n">
        <v>45940</v>
      </c>
      <c r="K5103" s="25" t="n">
        <v>46000</v>
      </c>
      <c r="L5103" t="n">
        <v>5</v>
      </c>
      <c r="M5103" t="n">
        <v>3</v>
      </c>
      <c r="N5103" t="n">
        <v>3</v>
      </c>
      <c r="O5103">
        <f>DATE(2026,1,1)-K5103</f>
        <v/>
      </c>
      <c r="P5103">
        <f>IF(G5103&gt;=2,"Repeat","One-time")</f>
        <v/>
      </c>
    </row>
    <row r="5104">
      <c r="A5104" t="inlineStr">
        <is>
          <t>C05950</t>
        </is>
      </c>
      <c r="B5104" t="inlineStr">
        <is>
          <t>Pooja Nair</t>
        </is>
      </c>
      <c r="C5104" t="inlineStr">
        <is>
          <t>South</t>
        </is>
      </c>
      <c r="D5104" t="inlineStr">
        <is>
          <t>Hyderabad</t>
        </is>
      </c>
      <c r="E5104" t="inlineStr">
        <is>
          <t>No</t>
        </is>
      </c>
      <c r="F5104" t="inlineStr">
        <is>
          <t>Loyal</t>
        </is>
      </c>
      <c r="G5104" t="n">
        <v>6</v>
      </c>
      <c r="H5104" s="24" t="n">
        <v>15183.42</v>
      </c>
      <c r="I5104" s="24" t="n">
        <v>5041.15</v>
      </c>
      <c r="J5104" s="25" t="n">
        <v>45501</v>
      </c>
      <c r="K5104" s="25" t="n">
        <v>45807</v>
      </c>
      <c r="L5104" t="n">
        <v>3</v>
      </c>
      <c r="M5104" t="n">
        <v>4</v>
      </c>
      <c r="N5104" t="n">
        <v>3</v>
      </c>
      <c r="O5104">
        <f>DATE(2026,1,1)-K5104</f>
        <v/>
      </c>
      <c r="P5104">
        <f>IF(G5104&gt;=2,"Repeat","One-time")</f>
        <v/>
      </c>
    </row>
    <row r="5105">
      <c r="A5105" t="inlineStr">
        <is>
          <t>C07048</t>
        </is>
      </c>
      <c r="B5105" t="inlineStr">
        <is>
          <t>Varun Rao</t>
        </is>
      </c>
      <c r="C5105" t="inlineStr">
        <is>
          <t>East</t>
        </is>
      </c>
      <c r="D5105" t="inlineStr">
        <is>
          <t>Kolkata</t>
        </is>
      </c>
      <c r="E5105" t="inlineStr">
        <is>
          <t>No</t>
        </is>
      </c>
      <c r="F5105" t="inlineStr">
        <is>
          <t>Occasional</t>
        </is>
      </c>
      <c r="G5105" t="n">
        <v>1</v>
      </c>
      <c r="H5105" s="24" t="n">
        <v>15181.29</v>
      </c>
      <c r="I5105" s="24" t="n">
        <v>1848.53</v>
      </c>
      <c r="J5105" s="25" t="n">
        <v>45621</v>
      </c>
      <c r="K5105" s="25" t="n">
        <v>45621</v>
      </c>
      <c r="L5105" t="n">
        <v>2</v>
      </c>
      <c r="M5105" t="n">
        <v>1</v>
      </c>
      <c r="N5105" t="n">
        <v>3</v>
      </c>
      <c r="O5105">
        <f>DATE(2026,1,1)-K5105</f>
        <v/>
      </c>
      <c r="P5105">
        <f>IF(G5105&gt;=2,"Repeat","One-time")</f>
        <v/>
      </c>
    </row>
    <row r="5106">
      <c r="A5106" t="inlineStr">
        <is>
          <t>C08684</t>
        </is>
      </c>
      <c r="B5106" t="inlineStr">
        <is>
          <t>Vikram Kumar</t>
        </is>
      </c>
      <c r="C5106" t="inlineStr">
        <is>
          <t>West</t>
        </is>
      </c>
      <c r="D5106" t="inlineStr">
        <is>
          <t>Ahmedabad</t>
        </is>
      </c>
      <c r="E5106" t="inlineStr">
        <is>
          <t>No</t>
        </is>
      </c>
      <c r="F5106" t="inlineStr">
        <is>
          <t>Loyal</t>
        </is>
      </c>
      <c r="G5106" t="n">
        <v>5</v>
      </c>
      <c r="H5106" s="24" t="n">
        <v>15177.39</v>
      </c>
      <c r="I5106" s="24" t="n">
        <v>2110.08</v>
      </c>
      <c r="J5106" s="25" t="n">
        <v>45870</v>
      </c>
      <c r="K5106" s="25" t="n">
        <v>45968</v>
      </c>
      <c r="L5106" t="n">
        <v>4</v>
      </c>
      <c r="M5106" t="n">
        <v>4</v>
      </c>
      <c r="N5106" t="n">
        <v>3</v>
      </c>
      <c r="O5106">
        <f>DATE(2026,1,1)-K5106</f>
        <v/>
      </c>
      <c r="P5106">
        <f>IF(G5106&gt;=2,"Repeat","One-time")</f>
        <v/>
      </c>
    </row>
    <row r="5107">
      <c r="A5107" t="inlineStr">
        <is>
          <t>C07066</t>
        </is>
      </c>
      <c r="B5107" t="inlineStr">
        <is>
          <t>Manish Agarwal</t>
        </is>
      </c>
      <c r="C5107" t="inlineStr">
        <is>
          <t>West</t>
        </is>
      </c>
      <c r="D5107" t="inlineStr">
        <is>
          <t>Mumbai</t>
        </is>
      </c>
      <c r="E5107" t="inlineStr">
        <is>
          <t>No</t>
        </is>
      </c>
      <c r="F5107" t="inlineStr">
        <is>
          <t>Loyal</t>
        </is>
      </c>
      <c r="G5107" t="n">
        <v>7</v>
      </c>
      <c r="H5107" s="24" t="n">
        <v>15173.11</v>
      </c>
      <c r="I5107" s="24" t="n">
        <v>5233.31</v>
      </c>
      <c r="J5107" s="25" t="n">
        <v>45678</v>
      </c>
      <c r="K5107" s="25" t="n">
        <v>45974</v>
      </c>
      <c r="L5107" t="n">
        <v>4</v>
      </c>
      <c r="M5107" t="n">
        <v>4</v>
      </c>
      <c r="N5107" t="n">
        <v>3</v>
      </c>
      <c r="O5107">
        <f>DATE(2026,1,1)-K5107</f>
        <v/>
      </c>
      <c r="P5107">
        <f>IF(G5107&gt;=2,"Repeat","One-time")</f>
        <v/>
      </c>
    </row>
    <row r="5108">
      <c r="A5108" t="inlineStr">
        <is>
          <t>C03619</t>
        </is>
      </c>
      <c r="B5108" t="inlineStr">
        <is>
          <t>Swati Menon</t>
        </is>
      </c>
      <c r="C5108" t="inlineStr">
        <is>
          <t>South</t>
        </is>
      </c>
      <c r="D5108" t="inlineStr">
        <is>
          <t>Hyderabad</t>
        </is>
      </c>
      <c r="E5108" t="inlineStr">
        <is>
          <t>Yes</t>
        </is>
      </c>
      <c r="F5108" t="inlineStr">
        <is>
          <t>Hibernating</t>
        </is>
      </c>
      <c r="G5108" t="n">
        <v>2</v>
      </c>
      <c r="H5108" s="24" t="n">
        <v>15167.97</v>
      </c>
      <c r="I5108" s="24" t="n">
        <v>4897.86</v>
      </c>
      <c r="J5108" s="25" t="n">
        <v>45287</v>
      </c>
      <c r="K5108" s="25" t="n">
        <v>45375</v>
      </c>
      <c r="L5108" t="n">
        <v>1</v>
      </c>
      <c r="M5108" t="n">
        <v>2</v>
      </c>
      <c r="N5108" t="n">
        <v>3</v>
      </c>
      <c r="O5108">
        <f>DATE(2026,1,1)-K5108</f>
        <v/>
      </c>
      <c r="P5108">
        <f>IF(G5108&gt;=2,"Repeat","One-time")</f>
        <v/>
      </c>
    </row>
    <row r="5109">
      <c r="A5109" t="inlineStr">
        <is>
          <t>C06826</t>
        </is>
      </c>
      <c r="B5109" t="inlineStr">
        <is>
          <t>Imran Thakur</t>
        </is>
      </c>
      <c r="C5109" t="inlineStr">
        <is>
          <t>East</t>
        </is>
      </c>
      <c r="D5109" t="inlineStr">
        <is>
          <t>Patna</t>
        </is>
      </c>
      <c r="E5109" t="inlineStr">
        <is>
          <t>No</t>
        </is>
      </c>
      <c r="F5109" t="inlineStr">
        <is>
          <t>Occasional</t>
        </is>
      </c>
      <c r="G5109" t="n">
        <v>2</v>
      </c>
      <c r="H5109" s="24" t="n">
        <v>15163.76</v>
      </c>
      <c r="I5109" s="24" t="n">
        <v>1671.07</v>
      </c>
      <c r="J5109" s="25" t="n">
        <v>45658</v>
      </c>
      <c r="K5109" s="25" t="n">
        <v>45745</v>
      </c>
      <c r="L5109" t="n">
        <v>2</v>
      </c>
      <c r="M5109" t="n">
        <v>2</v>
      </c>
      <c r="N5109" t="n">
        <v>3</v>
      </c>
      <c r="O5109">
        <f>DATE(2026,1,1)-K5109</f>
        <v/>
      </c>
      <c r="P5109">
        <f>IF(G5109&gt;=2,"Repeat","One-time")</f>
        <v/>
      </c>
    </row>
    <row r="5110">
      <c r="A5110" t="inlineStr">
        <is>
          <t>C11516</t>
        </is>
      </c>
      <c r="B5110" t="inlineStr">
        <is>
          <t>Aarav Pillai</t>
        </is>
      </c>
      <c r="C5110" t="inlineStr">
        <is>
          <t>South</t>
        </is>
      </c>
      <c r="D5110" t="inlineStr">
        <is>
          <t>Kochi</t>
        </is>
      </c>
      <c r="E5110" t="inlineStr">
        <is>
          <t>Yes</t>
        </is>
      </c>
      <c r="F5110" t="inlineStr">
        <is>
          <t>New</t>
        </is>
      </c>
      <c r="G5110" t="n">
        <v>1</v>
      </c>
      <c r="H5110" s="24" t="n">
        <v>15163.11</v>
      </c>
      <c r="I5110" s="24" t="n">
        <v>5444.58</v>
      </c>
      <c r="J5110" s="25" t="n">
        <v>46018</v>
      </c>
      <c r="K5110" s="25" t="n">
        <v>46018</v>
      </c>
      <c r="L5110" t="n">
        <v>5</v>
      </c>
      <c r="M5110" t="n">
        <v>2</v>
      </c>
      <c r="N5110" t="n">
        <v>3</v>
      </c>
      <c r="O5110">
        <f>DATE(2026,1,1)-K5110</f>
        <v/>
      </c>
      <c r="P5110">
        <f>IF(G5110&gt;=2,"Repeat","One-time")</f>
        <v/>
      </c>
    </row>
    <row r="5111">
      <c r="A5111" t="inlineStr">
        <is>
          <t>C02461</t>
        </is>
      </c>
      <c r="B5111" t="inlineStr">
        <is>
          <t>Ritu Singh</t>
        </is>
      </c>
      <c r="C5111" t="inlineStr">
        <is>
          <t>East</t>
        </is>
      </c>
      <c r="D5111" t="inlineStr">
        <is>
          <t>Patna</t>
        </is>
      </c>
      <c r="E5111" t="inlineStr">
        <is>
          <t>No</t>
        </is>
      </c>
      <c r="F5111" t="inlineStr">
        <is>
          <t>Loyal</t>
        </is>
      </c>
      <c r="G5111" t="n">
        <v>3</v>
      </c>
      <c r="H5111" s="24" t="n">
        <v>15162.83</v>
      </c>
      <c r="I5111" s="24" t="n">
        <v>4943.12</v>
      </c>
      <c r="J5111" s="25" t="n">
        <v>45327</v>
      </c>
      <c r="K5111" s="25" t="n">
        <v>45795</v>
      </c>
      <c r="L5111" t="n">
        <v>3</v>
      </c>
      <c r="M5111" t="n">
        <v>3</v>
      </c>
      <c r="N5111" t="n">
        <v>3</v>
      </c>
      <c r="O5111">
        <f>DATE(2026,1,1)-K5111</f>
        <v/>
      </c>
      <c r="P5111">
        <f>IF(G5111&gt;=2,"Repeat","One-time")</f>
        <v/>
      </c>
    </row>
    <row r="5112">
      <c r="A5112" t="inlineStr">
        <is>
          <t>C10904</t>
        </is>
      </c>
      <c r="B5112" t="inlineStr">
        <is>
          <t>Rohan Ghosh</t>
        </is>
      </c>
      <c r="C5112" t="inlineStr">
        <is>
          <t>North</t>
        </is>
      </c>
      <c r="D5112" t="inlineStr">
        <is>
          <t>Lucknow</t>
        </is>
      </c>
      <c r="E5112" t="inlineStr">
        <is>
          <t>No</t>
        </is>
      </c>
      <c r="F5112" t="inlineStr">
        <is>
          <t>New</t>
        </is>
      </c>
      <c r="G5112" t="n">
        <v>1</v>
      </c>
      <c r="H5112" s="24" t="n">
        <v>15156.09</v>
      </c>
      <c r="I5112" s="24" t="n">
        <v>1013.18</v>
      </c>
      <c r="J5112" s="25" t="n">
        <v>45940</v>
      </c>
      <c r="K5112" s="25" t="n">
        <v>45940</v>
      </c>
      <c r="L5112" t="n">
        <v>4</v>
      </c>
      <c r="M5112" t="n">
        <v>2</v>
      </c>
      <c r="N5112" t="n">
        <v>3</v>
      </c>
      <c r="O5112">
        <f>DATE(2026,1,1)-K5112</f>
        <v/>
      </c>
      <c r="P5112">
        <f>IF(G5112&gt;=2,"Repeat","One-time")</f>
        <v/>
      </c>
    </row>
    <row r="5113">
      <c r="A5113" t="inlineStr">
        <is>
          <t>C07717</t>
        </is>
      </c>
      <c r="B5113" t="inlineStr">
        <is>
          <t>Neha Mukherjee</t>
        </is>
      </c>
      <c r="C5113" t="inlineStr">
        <is>
          <t>Central</t>
        </is>
      </c>
      <c r="D5113" t="inlineStr">
        <is>
          <t>Raipur</t>
        </is>
      </c>
      <c r="E5113" t="inlineStr">
        <is>
          <t>No</t>
        </is>
      </c>
      <c r="F5113" t="inlineStr">
        <is>
          <t>Loyal</t>
        </is>
      </c>
      <c r="G5113" t="n">
        <v>5</v>
      </c>
      <c r="H5113" s="24" t="n">
        <v>15145.15</v>
      </c>
      <c r="I5113" s="24" t="n">
        <v>3971.19</v>
      </c>
      <c r="J5113" s="25" t="n">
        <v>45688</v>
      </c>
      <c r="K5113" s="25" t="n">
        <v>45759</v>
      </c>
      <c r="L5113" t="n">
        <v>3</v>
      </c>
      <c r="M5113" t="n">
        <v>4</v>
      </c>
      <c r="N5113" t="n">
        <v>3</v>
      </c>
      <c r="O5113">
        <f>DATE(2026,1,1)-K5113</f>
        <v/>
      </c>
      <c r="P5113">
        <f>IF(G5113&gt;=2,"Repeat","One-time")</f>
        <v/>
      </c>
    </row>
    <row r="5114">
      <c r="A5114" t="inlineStr">
        <is>
          <t>C09442</t>
        </is>
      </c>
      <c r="B5114" t="inlineStr">
        <is>
          <t>Rohan Gupta</t>
        </is>
      </c>
      <c r="C5114" t="inlineStr">
        <is>
          <t>South</t>
        </is>
      </c>
      <c r="D5114" t="inlineStr">
        <is>
          <t>Hyderabad</t>
        </is>
      </c>
      <c r="E5114" t="inlineStr">
        <is>
          <t>No</t>
        </is>
      </c>
      <c r="F5114" t="inlineStr">
        <is>
          <t>Occasional</t>
        </is>
      </c>
      <c r="G5114" t="n">
        <v>1</v>
      </c>
      <c r="H5114" s="24" t="n">
        <v>15144.08</v>
      </c>
      <c r="I5114" s="24" t="n">
        <v>1953.88</v>
      </c>
      <c r="J5114" s="25" t="n">
        <v>45874</v>
      </c>
      <c r="K5114" s="25" t="n">
        <v>45874</v>
      </c>
      <c r="L5114" t="n">
        <v>3</v>
      </c>
      <c r="M5114" t="n">
        <v>1</v>
      </c>
      <c r="N5114" t="n">
        <v>3</v>
      </c>
      <c r="O5114">
        <f>DATE(2026,1,1)-K5114</f>
        <v/>
      </c>
      <c r="P5114">
        <f>IF(G5114&gt;=2,"Repeat","One-time")</f>
        <v/>
      </c>
    </row>
    <row r="5115">
      <c r="A5115" t="inlineStr">
        <is>
          <t>C02860</t>
        </is>
      </c>
      <c r="B5115" t="inlineStr">
        <is>
          <t>Arjun Singh</t>
        </is>
      </c>
      <c r="C5115" t="inlineStr">
        <is>
          <t>West</t>
        </is>
      </c>
      <c r="D5115" t="inlineStr">
        <is>
          <t>Pune</t>
        </is>
      </c>
      <c r="E5115" t="inlineStr">
        <is>
          <t>No</t>
        </is>
      </c>
      <c r="F5115" t="inlineStr">
        <is>
          <t>Loyal</t>
        </is>
      </c>
      <c r="G5115" t="n">
        <v>3</v>
      </c>
      <c r="H5115" s="24" t="n">
        <v>15142.68</v>
      </c>
      <c r="I5115" s="24" t="n">
        <v>4278.05</v>
      </c>
      <c r="J5115" s="25" t="n">
        <v>45375</v>
      </c>
      <c r="K5115" s="25" t="n">
        <v>45793</v>
      </c>
      <c r="L5115" t="n">
        <v>3</v>
      </c>
      <c r="M5115" t="n">
        <v>3</v>
      </c>
      <c r="N5115" t="n">
        <v>3</v>
      </c>
      <c r="O5115">
        <f>DATE(2026,1,1)-K5115</f>
        <v/>
      </c>
      <c r="P5115">
        <f>IF(G5115&gt;=2,"Repeat","One-time")</f>
        <v/>
      </c>
    </row>
    <row r="5116">
      <c r="A5116" t="inlineStr">
        <is>
          <t>C10594</t>
        </is>
      </c>
      <c r="B5116" t="inlineStr">
        <is>
          <t>Vikram Das</t>
        </is>
      </c>
      <c r="C5116" t="inlineStr">
        <is>
          <t>East</t>
        </is>
      </c>
      <c r="D5116" t="inlineStr">
        <is>
          <t>Kolkata</t>
        </is>
      </c>
      <c r="E5116" t="inlineStr">
        <is>
          <t>Yes</t>
        </is>
      </c>
      <c r="F5116" t="inlineStr">
        <is>
          <t>New</t>
        </is>
      </c>
      <c r="G5116" t="n">
        <v>4</v>
      </c>
      <c r="H5116" s="24" t="n">
        <v>15141.85</v>
      </c>
      <c r="I5116" s="24" t="n">
        <v>3388.15</v>
      </c>
      <c r="J5116" s="25" t="n">
        <v>45937</v>
      </c>
      <c r="K5116" s="25" t="n">
        <v>45987</v>
      </c>
      <c r="L5116" t="n">
        <v>4</v>
      </c>
      <c r="M5116" t="n">
        <v>4</v>
      </c>
      <c r="N5116" t="n">
        <v>3</v>
      </c>
      <c r="O5116">
        <f>DATE(2026,1,1)-K5116</f>
        <v/>
      </c>
      <c r="P5116">
        <f>IF(G5116&gt;=2,"Repeat","One-time")</f>
        <v/>
      </c>
    </row>
    <row r="5117">
      <c r="A5117" t="inlineStr">
        <is>
          <t>C07831</t>
        </is>
      </c>
      <c r="B5117" t="inlineStr">
        <is>
          <t>Diya Thakur</t>
        </is>
      </c>
      <c r="C5117" t="inlineStr">
        <is>
          <t>South</t>
        </is>
      </c>
      <c r="D5117" t="inlineStr">
        <is>
          <t>Bengaluru</t>
        </is>
      </c>
      <c r="E5117" t="inlineStr">
        <is>
          <t>No</t>
        </is>
      </c>
      <c r="F5117" t="inlineStr">
        <is>
          <t>Loyal</t>
        </is>
      </c>
      <c r="G5117" t="n">
        <v>4</v>
      </c>
      <c r="H5117" s="24" t="n">
        <v>15136.22</v>
      </c>
      <c r="I5117" s="24" t="n">
        <v>3983.03</v>
      </c>
      <c r="J5117" s="25" t="n">
        <v>45900</v>
      </c>
      <c r="K5117" s="25" t="n">
        <v>45984</v>
      </c>
      <c r="L5117" t="n">
        <v>4</v>
      </c>
      <c r="M5117" t="n">
        <v>4</v>
      </c>
      <c r="N5117" t="n">
        <v>3</v>
      </c>
      <c r="O5117">
        <f>DATE(2026,1,1)-K5117</f>
        <v/>
      </c>
      <c r="P5117">
        <f>IF(G5117&gt;=2,"Repeat","One-time")</f>
        <v/>
      </c>
    </row>
    <row r="5118">
      <c r="A5118" t="inlineStr">
        <is>
          <t>C08112</t>
        </is>
      </c>
      <c r="B5118" t="inlineStr">
        <is>
          <t>Sneha Chopra</t>
        </is>
      </c>
      <c r="C5118" t="inlineStr">
        <is>
          <t>North</t>
        </is>
      </c>
      <c r="D5118" t="inlineStr">
        <is>
          <t>Lucknow</t>
        </is>
      </c>
      <c r="E5118" t="inlineStr">
        <is>
          <t>No</t>
        </is>
      </c>
      <c r="F5118" t="inlineStr">
        <is>
          <t>Loyal</t>
        </is>
      </c>
      <c r="G5118" t="n">
        <v>4</v>
      </c>
      <c r="H5118" s="24" t="n">
        <v>15129.86</v>
      </c>
      <c r="I5118" s="24" t="n">
        <v>4851.33</v>
      </c>
      <c r="J5118" s="25" t="n">
        <v>45817</v>
      </c>
      <c r="K5118" s="25" t="n">
        <v>45984</v>
      </c>
      <c r="L5118" t="n">
        <v>4</v>
      </c>
      <c r="M5118" t="n">
        <v>4</v>
      </c>
      <c r="N5118" t="n">
        <v>3</v>
      </c>
      <c r="O5118">
        <f>DATE(2026,1,1)-K5118</f>
        <v/>
      </c>
      <c r="P5118">
        <f>IF(G5118&gt;=2,"Repeat","One-time")</f>
        <v/>
      </c>
    </row>
    <row r="5119">
      <c r="A5119" t="inlineStr">
        <is>
          <t>C05034</t>
        </is>
      </c>
      <c r="B5119" t="inlineStr">
        <is>
          <t>Neha Kumar</t>
        </is>
      </c>
      <c r="C5119" t="inlineStr">
        <is>
          <t>West</t>
        </is>
      </c>
      <c r="D5119" t="inlineStr">
        <is>
          <t>Ahmedabad</t>
        </is>
      </c>
      <c r="E5119" t="inlineStr">
        <is>
          <t>Yes</t>
        </is>
      </c>
      <c r="F5119" t="inlineStr">
        <is>
          <t>Occasional</t>
        </is>
      </c>
      <c r="G5119" t="n">
        <v>1</v>
      </c>
      <c r="H5119" s="24" t="n">
        <v>15119.52</v>
      </c>
      <c r="I5119" s="24" t="n">
        <v>2805.22</v>
      </c>
      <c r="J5119" s="25" t="n">
        <v>45603</v>
      </c>
      <c r="K5119" s="25" t="n">
        <v>45603</v>
      </c>
      <c r="L5119" t="n">
        <v>2</v>
      </c>
      <c r="M5119" t="n">
        <v>1</v>
      </c>
      <c r="N5119" t="n">
        <v>3</v>
      </c>
      <c r="O5119">
        <f>DATE(2026,1,1)-K5119</f>
        <v/>
      </c>
      <c r="P5119">
        <f>IF(G5119&gt;=2,"Repeat","One-time")</f>
        <v/>
      </c>
    </row>
    <row r="5120">
      <c r="A5120" t="inlineStr">
        <is>
          <t>C11486</t>
        </is>
      </c>
      <c r="B5120" t="inlineStr">
        <is>
          <t>Abhishek Yadav</t>
        </is>
      </c>
      <c r="C5120" t="inlineStr">
        <is>
          <t>West</t>
        </is>
      </c>
      <c r="D5120" t="inlineStr">
        <is>
          <t>Mumbai</t>
        </is>
      </c>
      <c r="E5120" t="inlineStr">
        <is>
          <t>No</t>
        </is>
      </c>
      <c r="F5120" t="inlineStr">
        <is>
          <t>New</t>
        </is>
      </c>
      <c r="G5120" t="n">
        <v>1</v>
      </c>
      <c r="H5120" s="24" t="n">
        <v>15116.55</v>
      </c>
      <c r="I5120" s="24" t="n">
        <v>1659.85</v>
      </c>
      <c r="J5120" s="25" t="n">
        <v>45993</v>
      </c>
      <c r="K5120" s="25" t="n">
        <v>45993</v>
      </c>
      <c r="L5120" t="n">
        <v>5</v>
      </c>
      <c r="M5120" t="n">
        <v>2</v>
      </c>
      <c r="N5120" t="n">
        <v>3</v>
      </c>
      <c r="O5120">
        <f>DATE(2026,1,1)-K5120</f>
        <v/>
      </c>
      <c r="P5120">
        <f>IF(G5120&gt;=2,"Repeat","One-time")</f>
        <v/>
      </c>
    </row>
    <row r="5121">
      <c r="A5121" t="inlineStr">
        <is>
          <t>C08622</t>
        </is>
      </c>
      <c r="B5121" t="inlineStr">
        <is>
          <t>Maria Menon</t>
        </is>
      </c>
      <c r="C5121" t="inlineStr">
        <is>
          <t>Central</t>
        </is>
      </c>
      <c r="D5121" t="inlineStr">
        <is>
          <t>Indore</t>
        </is>
      </c>
      <c r="E5121" t="inlineStr">
        <is>
          <t>Yes</t>
        </is>
      </c>
      <c r="F5121" t="inlineStr">
        <is>
          <t>Occasional</t>
        </is>
      </c>
      <c r="G5121" t="n">
        <v>2</v>
      </c>
      <c r="H5121" s="24" t="n">
        <v>15113.63</v>
      </c>
      <c r="I5121" s="24" t="n">
        <v>1705.07</v>
      </c>
      <c r="J5121" s="25" t="n">
        <v>45835</v>
      </c>
      <c r="K5121" s="25" t="n">
        <v>45966</v>
      </c>
      <c r="L5121" t="n">
        <v>4</v>
      </c>
      <c r="M5121" t="n">
        <v>2</v>
      </c>
      <c r="N5121" t="n">
        <v>3</v>
      </c>
      <c r="O5121">
        <f>DATE(2026,1,1)-K5121</f>
        <v/>
      </c>
      <c r="P5121">
        <f>IF(G5121&gt;=2,"Repeat","One-time")</f>
        <v/>
      </c>
    </row>
    <row r="5122">
      <c r="A5122" t="inlineStr">
        <is>
          <t>C04429</t>
        </is>
      </c>
      <c r="B5122" t="inlineStr">
        <is>
          <t>Rahul Singh</t>
        </is>
      </c>
      <c r="C5122" t="inlineStr">
        <is>
          <t>North</t>
        </is>
      </c>
      <c r="D5122" t="inlineStr">
        <is>
          <t>Jaipur</t>
        </is>
      </c>
      <c r="E5122" t="inlineStr">
        <is>
          <t>No</t>
        </is>
      </c>
      <c r="F5122" t="inlineStr">
        <is>
          <t>Loyal</t>
        </is>
      </c>
      <c r="G5122" t="n">
        <v>6</v>
      </c>
      <c r="H5122" s="24" t="n">
        <v>15105.47</v>
      </c>
      <c r="I5122" s="24" t="n">
        <v>4092.79</v>
      </c>
      <c r="J5122" s="25" t="n">
        <v>45525</v>
      </c>
      <c r="K5122" s="25" t="n">
        <v>46000</v>
      </c>
      <c r="L5122" t="n">
        <v>5</v>
      </c>
      <c r="M5122" t="n">
        <v>4</v>
      </c>
      <c r="N5122" t="n">
        <v>3</v>
      </c>
      <c r="O5122">
        <f>DATE(2026,1,1)-K5122</f>
        <v/>
      </c>
      <c r="P5122">
        <f>IF(G5122&gt;=2,"Repeat","One-time")</f>
        <v/>
      </c>
    </row>
    <row r="5123">
      <c r="A5123" t="inlineStr">
        <is>
          <t>C09592</t>
        </is>
      </c>
      <c r="B5123" t="inlineStr">
        <is>
          <t>Ananya Nair</t>
        </is>
      </c>
      <c r="C5123" t="inlineStr">
        <is>
          <t>South</t>
        </is>
      </c>
      <c r="D5123" t="inlineStr">
        <is>
          <t>Chennai</t>
        </is>
      </c>
      <c r="E5123" t="inlineStr">
        <is>
          <t>No</t>
        </is>
      </c>
      <c r="F5123" t="inlineStr">
        <is>
          <t>Occasional</t>
        </is>
      </c>
      <c r="G5123" t="n">
        <v>2</v>
      </c>
      <c r="H5123" s="24" t="n">
        <v>15092.48</v>
      </c>
      <c r="I5123" s="24" t="n">
        <v>1049.44</v>
      </c>
      <c r="J5123" s="25" t="n">
        <v>45432</v>
      </c>
      <c r="K5123" s="25" t="n">
        <v>45962</v>
      </c>
      <c r="L5123" t="n">
        <v>4</v>
      </c>
      <c r="M5123" t="n">
        <v>2</v>
      </c>
      <c r="N5123" t="n">
        <v>3</v>
      </c>
      <c r="O5123">
        <f>DATE(2026,1,1)-K5123</f>
        <v/>
      </c>
      <c r="P5123">
        <f>IF(G5123&gt;=2,"Repeat","One-time")</f>
        <v/>
      </c>
    </row>
    <row r="5124">
      <c r="A5124" t="inlineStr">
        <is>
          <t>C00317</t>
        </is>
      </c>
      <c r="B5124" t="inlineStr">
        <is>
          <t>Divya Nair</t>
        </is>
      </c>
      <c r="C5124" t="inlineStr">
        <is>
          <t>East</t>
        </is>
      </c>
      <c r="D5124" t="inlineStr">
        <is>
          <t>Kolkata</t>
        </is>
      </c>
      <c r="E5124" t="inlineStr">
        <is>
          <t>Yes</t>
        </is>
      </c>
      <c r="F5124" t="inlineStr">
        <is>
          <t>At Risk</t>
        </is>
      </c>
      <c r="G5124" t="n">
        <v>5</v>
      </c>
      <c r="H5124" s="24" t="n">
        <v>15082.87</v>
      </c>
      <c r="I5124" s="24" t="n">
        <v>2929.1</v>
      </c>
      <c r="J5124" s="25" t="n">
        <v>44978</v>
      </c>
      <c r="K5124" s="25" t="n">
        <v>45597</v>
      </c>
      <c r="L5124" t="n">
        <v>2</v>
      </c>
      <c r="M5124" t="n">
        <v>4</v>
      </c>
      <c r="N5124" t="n">
        <v>3</v>
      </c>
      <c r="O5124">
        <f>DATE(2026,1,1)-K5124</f>
        <v/>
      </c>
      <c r="P5124">
        <f>IF(G5124&gt;=2,"Repeat","One-time")</f>
        <v/>
      </c>
    </row>
    <row r="5125">
      <c r="A5125" t="inlineStr">
        <is>
          <t>C08660</t>
        </is>
      </c>
      <c r="B5125" t="inlineStr">
        <is>
          <t>Ritu Verma</t>
        </is>
      </c>
      <c r="C5125" t="inlineStr">
        <is>
          <t>South</t>
        </is>
      </c>
      <c r="D5125" t="inlineStr">
        <is>
          <t>Bengaluru</t>
        </is>
      </c>
      <c r="E5125" t="inlineStr">
        <is>
          <t>No</t>
        </is>
      </c>
      <c r="F5125" t="inlineStr">
        <is>
          <t>Loyal</t>
        </is>
      </c>
      <c r="G5125" t="n">
        <v>7</v>
      </c>
      <c r="H5125" s="24" t="n">
        <v>15079.17</v>
      </c>
      <c r="I5125" s="24" t="n">
        <v>6380.87</v>
      </c>
      <c r="J5125" s="25" t="n">
        <v>45738</v>
      </c>
      <c r="K5125" s="25" t="n">
        <v>45997</v>
      </c>
      <c r="L5125" t="n">
        <v>5</v>
      </c>
      <c r="M5125" t="n">
        <v>4</v>
      </c>
      <c r="N5125" t="n">
        <v>3</v>
      </c>
      <c r="O5125">
        <f>DATE(2026,1,1)-K5125</f>
        <v/>
      </c>
      <c r="P5125">
        <f>IF(G5125&gt;=2,"Repeat","One-time")</f>
        <v/>
      </c>
    </row>
    <row r="5126">
      <c r="A5126" t="inlineStr">
        <is>
          <t>C10227</t>
        </is>
      </c>
      <c r="B5126" t="inlineStr">
        <is>
          <t>Harpreet Joshi</t>
        </is>
      </c>
      <c r="C5126" t="inlineStr">
        <is>
          <t>East</t>
        </is>
      </c>
      <c r="D5126" t="inlineStr">
        <is>
          <t>Jamshedpur</t>
        </is>
      </c>
      <c r="E5126" t="inlineStr">
        <is>
          <t>No</t>
        </is>
      </c>
      <c r="F5126" t="inlineStr">
        <is>
          <t>New</t>
        </is>
      </c>
      <c r="G5126" t="n">
        <v>2</v>
      </c>
      <c r="H5126" s="24" t="n">
        <v>15078.7</v>
      </c>
      <c r="I5126" s="24" t="n">
        <v>2775.08</v>
      </c>
      <c r="J5126" s="25" t="n">
        <v>45948</v>
      </c>
      <c r="K5126" s="25" t="n">
        <v>45956</v>
      </c>
      <c r="L5126" t="n">
        <v>4</v>
      </c>
      <c r="M5126" t="n">
        <v>3</v>
      </c>
      <c r="N5126" t="n">
        <v>3</v>
      </c>
      <c r="O5126">
        <f>DATE(2026,1,1)-K5126</f>
        <v/>
      </c>
      <c r="P5126">
        <f>IF(G5126&gt;=2,"Repeat","One-time")</f>
        <v/>
      </c>
    </row>
    <row r="5127">
      <c r="A5127" t="inlineStr">
        <is>
          <t>C04456</t>
        </is>
      </c>
      <c r="B5127" t="inlineStr">
        <is>
          <t>Diya Nair</t>
        </is>
      </c>
      <c r="C5127" t="inlineStr">
        <is>
          <t>South</t>
        </is>
      </c>
      <c r="D5127" t="inlineStr">
        <is>
          <t>Hyderabad</t>
        </is>
      </c>
      <c r="E5127" t="inlineStr">
        <is>
          <t>No</t>
        </is>
      </c>
      <c r="F5127" t="inlineStr">
        <is>
          <t>Occasional</t>
        </is>
      </c>
      <c r="G5127" t="n">
        <v>2</v>
      </c>
      <c r="H5127" s="24" t="n">
        <v>15067.47</v>
      </c>
      <c r="I5127" s="24" t="n">
        <v>3475</v>
      </c>
      <c r="J5127" s="25" t="n">
        <v>45526</v>
      </c>
      <c r="K5127" s="25" t="n">
        <v>45884</v>
      </c>
      <c r="L5127" t="n">
        <v>3</v>
      </c>
      <c r="M5127" t="n">
        <v>2</v>
      </c>
      <c r="N5127" t="n">
        <v>3</v>
      </c>
      <c r="O5127">
        <f>DATE(2026,1,1)-K5127</f>
        <v/>
      </c>
      <c r="P5127">
        <f>IF(G5127&gt;=2,"Repeat","One-time")</f>
        <v/>
      </c>
    </row>
    <row r="5128">
      <c r="A5128" t="inlineStr">
        <is>
          <t>C02047</t>
        </is>
      </c>
      <c r="B5128" t="inlineStr">
        <is>
          <t>Pooja Mukherjee</t>
        </is>
      </c>
      <c r="C5128" t="inlineStr">
        <is>
          <t>North</t>
        </is>
      </c>
      <c r="D5128" t="inlineStr">
        <is>
          <t>Jaipur</t>
        </is>
      </c>
      <c r="E5128" t="inlineStr">
        <is>
          <t>No</t>
        </is>
      </c>
      <c r="F5128" t="inlineStr">
        <is>
          <t>Occasional</t>
        </is>
      </c>
      <c r="G5128" t="n">
        <v>2</v>
      </c>
      <c r="H5128" s="24" t="n">
        <v>15060.81</v>
      </c>
      <c r="I5128" s="24" t="n">
        <v>2678.19</v>
      </c>
      <c r="J5128" s="25" t="n">
        <v>45473</v>
      </c>
      <c r="K5128" s="25" t="n">
        <v>45555</v>
      </c>
      <c r="L5128" t="n">
        <v>2</v>
      </c>
      <c r="M5128" t="n">
        <v>2</v>
      </c>
      <c r="N5128" t="n">
        <v>3</v>
      </c>
      <c r="O5128">
        <f>DATE(2026,1,1)-K5128</f>
        <v/>
      </c>
      <c r="P5128">
        <f>IF(G5128&gt;=2,"Repeat","One-time")</f>
        <v/>
      </c>
    </row>
    <row r="5129">
      <c r="A5129" t="inlineStr">
        <is>
          <t>C01600</t>
        </is>
      </c>
      <c r="B5129" t="inlineStr">
        <is>
          <t>Karan Ghosh</t>
        </is>
      </c>
      <c r="C5129" t="inlineStr">
        <is>
          <t>Central</t>
        </is>
      </c>
      <c r="D5129" t="inlineStr">
        <is>
          <t>Nagpur</t>
        </is>
      </c>
      <c r="E5129" t="inlineStr">
        <is>
          <t>No</t>
        </is>
      </c>
      <c r="F5129" t="inlineStr">
        <is>
          <t>At Risk</t>
        </is>
      </c>
      <c r="G5129" t="n">
        <v>4</v>
      </c>
      <c r="H5129" s="24" t="n">
        <v>15058.4</v>
      </c>
      <c r="I5129" s="24" t="n">
        <v>1554.31</v>
      </c>
      <c r="J5129" s="25" t="n">
        <v>45028</v>
      </c>
      <c r="K5129" s="25" t="n">
        <v>45285</v>
      </c>
      <c r="L5129" t="n">
        <v>1</v>
      </c>
      <c r="M5129" t="n">
        <v>3</v>
      </c>
      <c r="N5129" t="n">
        <v>3</v>
      </c>
      <c r="O5129">
        <f>DATE(2026,1,1)-K5129</f>
        <v/>
      </c>
      <c r="P5129">
        <f>IF(G5129&gt;=2,"Repeat","One-time")</f>
        <v/>
      </c>
    </row>
    <row r="5130">
      <c r="A5130" t="inlineStr">
        <is>
          <t>C01529</t>
        </is>
      </c>
      <c r="B5130" t="inlineStr">
        <is>
          <t>Vivaan Prasad</t>
        </is>
      </c>
      <c r="C5130" t="inlineStr">
        <is>
          <t>South</t>
        </is>
      </c>
      <c r="D5130" t="inlineStr">
        <is>
          <t>Bengaluru</t>
        </is>
      </c>
      <c r="E5130" t="inlineStr">
        <is>
          <t>No</t>
        </is>
      </c>
      <c r="F5130" t="inlineStr">
        <is>
          <t>At Risk</t>
        </is>
      </c>
      <c r="G5130" t="n">
        <v>6</v>
      </c>
      <c r="H5130" s="24" t="n">
        <v>15056.85</v>
      </c>
      <c r="I5130" s="24" t="n">
        <v>4470.68</v>
      </c>
      <c r="J5130" s="25" t="n">
        <v>45154</v>
      </c>
      <c r="K5130" s="25" t="n">
        <v>45444</v>
      </c>
      <c r="L5130" t="n">
        <v>1</v>
      </c>
      <c r="M5130" t="n">
        <v>4</v>
      </c>
      <c r="N5130" t="n">
        <v>3</v>
      </c>
      <c r="O5130">
        <f>DATE(2026,1,1)-K5130</f>
        <v/>
      </c>
      <c r="P5130">
        <f>IF(G5130&gt;=2,"Repeat","One-time")</f>
        <v/>
      </c>
    </row>
    <row r="5131">
      <c r="A5131" t="inlineStr">
        <is>
          <t>C00233</t>
        </is>
      </c>
      <c r="B5131" t="inlineStr">
        <is>
          <t>Rohan Sharma</t>
        </is>
      </c>
      <c r="C5131" t="inlineStr">
        <is>
          <t>North</t>
        </is>
      </c>
      <c r="D5131" t="inlineStr">
        <is>
          <t>Jaipur</t>
        </is>
      </c>
      <c r="E5131" t="inlineStr">
        <is>
          <t>Yes</t>
        </is>
      </c>
      <c r="F5131" t="inlineStr">
        <is>
          <t>At Risk</t>
        </is>
      </c>
      <c r="G5131" t="n">
        <v>4</v>
      </c>
      <c r="H5131" s="24" t="n">
        <v>15051.4</v>
      </c>
      <c r="I5131" s="24" t="n">
        <v>2928.8</v>
      </c>
      <c r="J5131" s="25" t="n">
        <v>44928</v>
      </c>
      <c r="K5131" s="25" t="n">
        <v>45209</v>
      </c>
      <c r="L5131" t="n">
        <v>1</v>
      </c>
      <c r="M5131" t="n">
        <v>3</v>
      </c>
      <c r="N5131" t="n">
        <v>3</v>
      </c>
      <c r="O5131">
        <f>DATE(2026,1,1)-K5131</f>
        <v/>
      </c>
      <c r="P5131">
        <f>IF(G5131&gt;=2,"Repeat","One-time")</f>
        <v/>
      </c>
    </row>
    <row r="5132">
      <c r="A5132" t="inlineStr">
        <is>
          <t>C01860</t>
        </is>
      </c>
      <c r="B5132" t="inlineStr">
        <is>
          <t>Harpreet Singh</t>
        </is>
      </c>
      <c r="C5132" t="inlineStr">
        <is>
          <t>South</t>
        </is>
      </c>
      <c r="D5132" t="inlineStr">
        <is>
          <t>Kochi</t>
        </is>
      </c>
      <c r="E5132" t="inlineStr">
        <is>
          <t>No</t>
        </is>
      </c>
      <c r="F5132" t="inlineStr">
        <is>
          <t>At Risk</t>
        </is>
      </c>
      <c r="G5132" t="n">
        <v>3</v>
      </c>
      <c r="H5132" s="24" t="n">
        <v>15048.9</v>
      </c>
      <c r="I5132" s="24" t="n">
        <v>2931.25</v>
      </c>
      <c r="J5132" s="25" t="n">
        <v>45216</v>
      </c>
      <c r="K5132" s="25" t="n">
        <v>45408</v>
      </c>
      <c r="L5132" t="n">
        <v>1</v>
      </c>
      <c r="M5132" t="n">
        <v>3</v>
      </c>
      <c r="N5132" t="n">
        <v>3</v>
      </c>
      <c r="O5132">
        <f>DATE(2026,1,1)-K5132</f>
        <v/>
      </c>
      <c r="P5132">
        <f>IF(G5132&gt;=2,"Repeat","One-time")</f>
        <v/>
      </c>
    </row>
    <row r="5133">
      <c r="A5133" t="inlineStr">
        <is>
          <t>C02923</t>
        </is>
      </c>
      <c r="B5133" t="inlineStr">
        <is>
          <t>Suresh Ghosh</t>
        </is>
      </c>
      <c r="C5133" t="inlineStr">
        <is>
          <t>North</t>
        </is>
      </c>
      <c r="D5133" t="inlineStr">
        <is>
          <t>Lucknow</t>
        </is>
      </c>
      <c r="E5133" t="inlineStr">
        <is>
          <t>No</t>
        </is>
      </c>
      <c r="F5133" t="inlineStr">
        <is>
          <t>At Risk</t>
        </is>
      </c>
      <c r="G5133" t="n">
        <v>6</v>
      </c>
      <c r="H5133" s="24" t="n">
        <v>15046.83</v>
      </c>
      <c r="I5133" s="24" t="n">
        <v>4894.12</v>
      </c>
      <c r="J5133" s="25" t="n">
        <v>45223</v>
      </c>
      <c r="K5133" s="25" t="n">
        <v>45727</v>
      </c>
      <c r="L5133" t="n">
        <v>2</v>
      </c>
      <c r="M5133" t="n">
        <v>4</v>
      </c>
      <c r="N5133" t="n">
        <v>3</v>
      </c>
      <c r="O5133">
        <f>DATE(2026,1,1)-K5133</f>
        <v/>
      </c>
      <c r="P5133">
        <f>IF(G5133&gt;=2,"Repeat","One-time")</f>
        <v/>
      </c>
    </row>
    <row r="5134">
      <c r="A5134" t="inlineStr">
        <is>
          <t>C06678</t>
        </is>
      </c>
      <c r="B5134" t="inlineStr">
        <is>
          <t>Karan Joshi</t>
        </is>
      </c>
      <c r="C5134" t="inlineStr">
        <is>
          <t>North</t>
        </is>
      </c>
      <c r="D5134" t="inlineStr">
        <is>
          <t>Delhi</t>
        </is>
      </c>
      <c r="E5134" t="inlineStr">
        <is>
          <t>No</t>
        </is>
      </c>
      <c r="F5134" t="inlineStr">
        <is>
          <t>Occasional</t>
        </is>
      </c>
      <c r="G5134" t="n">
        <v>2</v>
      </c>
      <c r="H5134" s="24" t="n">
        <v>15023.58</v>
      </c>
      <c r="I5134" s="24" t="n">
        <v>934.63</v>
      </c>
      <c r="J5134" s="25" t="n">
        <v>45613</v>
      </c>
      <c r="K5134" s="25" t="n">
        <v>45625</v>
      </c>
      <c r="L5134" t="n">
        <v>2</v>
      </c>
      <c r="M5134" t="n">
        <v>2</v>
      </c>
      <c r="N5134" t="n">
        <v>3</v>
      </c>
      <c r="O5134">
        <f>DATE(2026,1,1)-K5134</f>
        <v/>
      </c>
      <c r="P5134">
        <f>IF(G5134&gt;=2,"Repeat","One-time")</f>
        <v/>
      </c>
    </row>
    <row r="5135">
      <c r="A5135" t="inlineStr">
        <is>
          <t>C08392</t>
        </is>
      </c>
      <c r="B5135" t="inlineStr">
        <is>
          <t>Aditya Nair</t>
        </is>
      </c>
      <c r="C5135" t="inlineStr">
        <is>
          <t>East</t>
        </is>
      </c>
      <c r="D5135" t="inlineStr">
        <is>
          <t>Jamshedpur</t>
        </is>
      </c>
      <c r="E5135" t="inlineStr">
        <is>
          <t>Yes</t>
        </is>
      </c>
      <c r="F5135" t="inlineStr">
        <is>
          <t>Loyal</t>
        </is>
      </c>
      <c r="G5135" t="n">
        <v>5</v>
      </c>
      <c r="H5135" s="24" t="n">
        <v>15005.09</v>
      </c>
      <c r="I5135" s="24" t="n">
        <v>3434.63</v>
      </c>
      <c r="J5135" s="25" t="n">
        <v>45760</v>
      </c>
      <c r="K5135" s="25" t="n">
        <v>46015</v>
      </c>
      <c r="L5135" t="n">
        <v>5</v>
      </c>
      <c r="M5135" t="n">
        <v>4</v>
      </c>
      <c r="N5135" t="n">
        <v>3</v>
      </c>
      <c r="O5135">
        <f>DATE(2026,1,1)-K5135</f>
        <v/>
      </c>
      <c r="P5135">
        <f>IF(G5135&gt;=2,"Repeat","One-time")</f>
        <v/>
      </c>
    </row>
    <row r="5136">
      <c r="A5136" t="inlineStr">
        <is>
          <t>C10919</t>
        </is>
      </c>
      <c r="B5136" t="inlineStr">
        <is>
          <t>Ananya Menon</t>
        </is>
      </c>
      <c r="C5136" t="inlineStr">
        <is>
          <t>South</t>
        </is>
      </c>
      <c r="D5136" t="inlineStr">
        <is>
          <t>Bengaluru</t>
        </is>
      </c>
      <c r="E5136" t="inlineStr">
        <is>
          <t>No</t>
        </is>
      </c>
      <c r="F5136" t="inlineStr">
        <is>
          <t>New</t>
        </is>
      </c>
      <c r="G5136" t="n">
        <v>2</v>
      </c>
      <c r="H5136" s="24" t="n">
        <v>14996.82</v>
      </c>
      <c r="I5136" s="24" t="n">
        <v>1215.68</v>
      </c>
      <c r="J5136" s="25" t="n">
        <v>45935</v>
      </c>
      <c r="K5136" s="25" t="n">
        <v>45976</v>
      </c>
      <c r="L5136" t="n">
        <v>4</v>
      </c>
      <c r="M5136" t="n">
        <v>3</v>
      </c>
      <c r="N5136" t="n">
        <v>3</v>
      </c>
      <c r="O5136">
        <f>DATE(2026,1,1)-K5136</f>
        <v/>
      </c>
      <c r="P5136">
        <f>IF(G5136&gt;=2,"Repeat","One-time")</f>
        <v/>
      </c>
    </row>
    <row r="5137">
      <c r="A5137" t="inlineStr">
        <is>
          <t>C10749</t>
        </is>
      </c>
      <c r="B5137" t="inlineStr">
        <is>
          <t>Vivaan Iyer</t>
        </is>
      </c>
      <c r="C5137" t="inlineStr">
        <is>
          <t>South</t>
        </is>
      </c>
      <c r="D5137" t="inlineStr">
        <is>
          <t>Hyderabad</t>
        </is>
      </c>
      <c r="E5137" t="inlineStr">
        <is>
          <t>Yes</t>
        </is>
      </c>
      <c r="F5137" t="inlineStr">
        <is>
          <t>New</t>
        </is>
      </c>
      <c r="G5137" t="n">
        <v>3</v>
      </c>
      <c r="H5137" s="24" t="n">
        <v>14983.72</v>
      </c>
      <c r="I5137" s="24" t="n">
        <v>3050.15</v>
      </c>
      <c r="J5137" s="25" t="n">
        <v>45988</v>
      </c>
      <c r="K5137" s="25" t="n">
        <v>46016</v>
      </c>
      <c r="L5137" t="n">
        <v>5</v>
      </c>
      <c r="M5137" t="n">
        <v>3</v>
      </c>
      <c r="N5137" t="n">
        <v>3</v>
      </c>
      <c r="O5137">
        <f>DATE(2026,1,1)-K5137</f>
        <v/>
      </c>
      <c r="P5137">
        <f>IF(G5137&gt;=2,"Repeat","One-time")</f>
        <v/>
      </c>
    </row>
    <row r="5138">
      <c r="A5138" t="inlineStr">
        <is>
          <t>C03726</t>
        </is>
      </c>
      <c r="B5138" t="inlineStr">
        <is>
          <t>Riya Shah</t>
        </is>
      </c>
      <c r="C5138" t="inlineStr">
        <is>
          <t>West</t>
        </is>
      </c>
      <c r="D5138" t="inlineStr">
        <is>
          <t>Pune</t>
        </is>
      </c>
      <c r="E5138" t="inlineStr">
        <is>
          <t>No</t>
        </is>
      </c>
      <c r="F5138" t="inlineStr">
        <is>
          <t>Occasional</t>
        </is>
      </c>
      <c r="G5138" t="n">
        <v>2</v>
      </c>
      <c r="H5138" s="24" t="n">
        <v>14975.69</v>
      </c>
      <c r="I5138" s="24" t="n">
        <v>2315.68</v>
      </c>
      <c r="J5138" s="25" t="n">
        <v>45627</v>
      </c>
      <c r="K5138" s="25" t="n">
        <v>45653</v>
      </c>
      <c r="L5138" t="n">
        <v>2</v>
      </c>
      <c r="M5138" t="n">
        <v>2</v>
      </c>
      <c r="N5138" t="n">
        <v>3</v>
      </c>
      <c r="O5138">
        <f>DATE(2026,1,1)-K5138</f>
        <v/>
      </c>
      <c r="P5138">
        <f>IF(G5138&gt;=2,"Repeat","One-time")</f>
        <v/>
      </c>
    </row>
    <row r="5139">
      <c r="A5139" t="inlineStr">
        <is>
          <t>C06053</t>
        </is>
      </c>
      <c r="B5139" t="inlineStr">
        <is>
          <t>Zoya Chopra</t>
        </is>
      </c>
      <c r="C5139" t="inlineStr">
        <is>
          <t>Central</t>
        </is>
      </c>
      <c r="D5139" t="inlineStr">
        <is>
          <t>Indore</t>
        </is>
      </c>
      <c r="E5139" t="inlineStr">
        <is>
          <t>No</t>
        </is>
      </c>
      <c r="F5139" t="inlineStr">
        <is>
          <t>Occasional</t>
        </is>
      </c>
      <c r="G5139" t="n">
        <v>2</v>
      </c>
      <c r="H5139" s="24" t="n">
        <v>14959.22</v>
      </c>
      <c r="I5139" s="24" t="n">
        <v>1748.28</v>
      </c>
      <c r="J5139" s="25" t="n">
        <v>45561</v>
      </c>
      <c r="K5139" s="25" t="n">
        <v>45669</v>
      </c>
      <c r="L5139" t="n">
        <v>2</v>
      </c>
      <c r="M5139" t="n">
        <v>2</v>
      </c>
      <c r="N5139" t="n">
        <v>3</v>
      </c>
      <c r="O5139">
        <f>DATE(2026,1,1)-K5139</f>
        <v/>
      </c>
      <c r="P5139">
        <f>IF(G5139&gt;=2,"Repeat","One-time")</f>
        <v/>
      </c>
    </row>
    <row r="5140">
      <c r="A5140" t="inlineStr">
        <is>
          <t>C05426</t>
        </is>
      </c>
      <c r="B5140" t="inlineStr">
        <is>
          <t>Imran Iyer</t>
        </is>
      </c>
      <c r="C5140" t="inlineStr">
        <is>
          <t>North</t>
        </is>
      </c>
      <c r="D5140" t="inlineStr">
        <is>
          <t>Delhi</t>
        </is>
      </c>
      <c r="E5140" t="inlineStr">
        <is>
          <t>Yes</t>
        </is>
      </c>
      <c r="F5140" t="inlineStr">
        <is>
          <t>At Risk</t>
        </is>
      </c>
      <c r="G5140" t="n">
        <v>3</v>
      </c>
      <c r="H5140" s="24" t="n">
        <v>14952.1</v>
      </c>
      <c r="I5140" s="24" t="n">
        <v>5452.36</v>
      </c>
      <c r="J5140" s="25" t="n">
        <v>45528</v>
      </c>
      <c r="K5140" s="25" t="n">
        <v>45690</v>
      </c>
      <c r="L5140" t="n">
        <v>2</v>
      </c>
      <c r="M5140" t="n">
        <v>3</v>
      </c>
      <c r="N5140" t="n">
        <v>3</v>
      </c>
      <c r="O5140">
        <f>DATE(2026,1,1)-K5140</f>
        <v/>
      </c>
      <c r="P5140">
        <f>IF(G5140&gt;=2,"Repeat","One-time")</f>
        <v/>
      </c>
    </row>
    <row r="5141">
      <c r="A5141" t="inlineStr">
        <is>
          <t>C03939</t>
        </is>
      </c>
      <c r="B5141" t="inlineStr">
        <is>
          <t>Nikhil Mehta</t>
        </is>
      </c>
      <c r="C5141" t="inlineStr">
        <is>
          <t>South</t>
        </is>
      </c>
      <c r="D5141" t="inlineStr">
        <is>
          <t>Kochi</t>
        </is>
      </c>
      <c r="E5141" t="inlineStr">
        <is>
          <t>No</t>
        </is>
      </c>
      <c r="F5141" t="inlineStr">
        <is>
          <t>Hibernating</t>
        </is>
      </c>
      <c r="G5141" t="n">
        <v>1</v>
      </c>
      <c r="H5141" s="24" t="n">
        <v>14946.98</v>
      </c>
      <c r="I5141" s="24" t="n">
        <v>1943.38</v>
      </c>
      <c r="J5141" s="25" t="n">
        <v>45361</v>
      </c>
      <c r="K5141" s="25" t="n">
        <v>45361</v>
      </c>
      <c r="L5141" t="n">
        <v>1</v>
      </c>
      <c r="M5141" t="n">
        <v>1</v>
      </c>
      <c r="N5141" t="n">
        <v>3</v>
      </c>
      <c r="O5141">
        <f>DATE(2026,1,1)-K5141</f>
        <v/>
      </c>
      <c r="P5141">
        <f>IF(G5141&gt;=2,"Repeat","One-time")</f>
        <v/>
      </c>
    </row>
    <row r="5142">
      <c r="A5142" t="inlineStr">
        <is>
          <t>C09279</t>
        </is>
      </c>
      <c r="B5142" t="inlineStr">
        <is>
          <t>Amit Khan</t>
        </is>
      </c>
      <c r="C5142" t="inlineStr">
        <is>
          <t>North</t>
        </is>
      </c>
      <c r="D5142" t="inlineStr">
        <is>
          <t>Gurugram</t>
        </is>
      </c>
      <c r="E5142" t="inlineStr">
        <is>
          <t>No</t>
        </is>
      </c>
      <c r="F5142" t="inlineStr">
        <is>
          <t>Occasional</t>
        </is>
      </c>
      <c r="G5142" t="n">
        <v>1</v>
      </c>
      <c r="H5142" s="24" t="n">
        <v>14938.09</v>
      </c>
      <c r="I5142" s="24" t="n">
        <v>2131.21</v>
      </c>
      <c r="J5142" s="25" t="n">
        <v>45823</v>
      </c>
      <c r="K5142" s="25" t="n">
        <v>45823</v>
      </c>
      <c r="L5142" t="n">
        <v>3</v>
      </c>
      <c r="M5142" t="n">
        <v>1</v>
      </c>
      <c r="N5142" t="n">
        <v>3</v>
      </c>
      <c r="O5142">
        <f>DATE(2026,1,1)-K5142</f>
        <v/>
      </c>
      <c r="P5142">
        <f>IF(G5142&gt;=2,"Repeat","One-time")</f>
        <v/>
      </c>
    </row>
    <row r="5143">
      <c r="A5143" t="inlineStr">
        <is>
          <t>C06685</t>
        </is>
      </c>
      <c r="B5143" t="inlineStr">
        <is>
          <t>Swati Khan</t>
        </is>
      </c>
      <c r="C5143" t="inlineStr">
        <is>
          <t>North</t>
        </is>
      </c>
      <c r="D5143" t="inlineStr">
        <is>
          <t>Lucknow</t>
        </is>
      </c>
      <c r="E5143" t="inlineStr">
        <is>
          <t>No</t>
        </is>
      </c>
      <c r="F5143" t="inlineStr">
        <is>
          <t>Occasional</t>
        </is>
      </c>
      <c r="G5143" t="n">
        <v>2</v>
      </c>
      <c r="H5143" s="24" t="n">
        <v>14919.46</v>
      </c>
      <c r="I5143" s="24" t="n">
        <v>3325.31</v>
      </c>
      <c r="J5143" s="25" t="n">
        <v>45626</v>
      </c>
      <c r="K5143" s="25" t="n">
        <v>45818</v>
      </c>
      <c r="L5143" t="n">
        <v>3</v>
      </c>
      <c r="M5143" t="n">
        <v>2</v>
      </c>
      <c r="N5143" t="n">
        <v>3</v>
      </c>
      <c r="O5143">
        <f>DATE(2026,1,1)-K5143</f>
        <v/>
      </c>
      <c r="P5143">
        <f>IF(G5143&gt;=2,"Repeat","One-time")</f>
        <v/>
      </c>
    </row>
    <row r="5144">
      <c r="A5144" t="inlineStr">
        <is>
          <t>C00374</t>
        </is>
      </c>
      <c r="B5144" t="inlineStr">
        <is>
          <t>Karan Thakur</t>
        </is>
      </c>
      <c r="C5144" t="inlineStr">
        <is>
          <t>North</t>
        </is>
      </c>
      <c r="D5144" t="inlineStr">
        <is>
          <t>Delhi</t>
        </is>
      </c>
      <c r="E5144" t="inlineStr">
        <is>
          <t>Yes</t>
        </is>
      </c>
      <c r="F5144" t="inlineStr">
        <is>
          <t>At Risk</t>
        </is>
      </c>
      <c r="G5144" t="n">
        <v>3</v>
      </c>
      <c r="H5144" s="24" t="n">
        <v>14917.4</v>
      </c>
      <c r="I5144" s="24" t="n">
        <v>3508.41</v>
      </c>
      <c r="J5144" s="25" t="n">
        <v>44962</v>
      </c>
      <c r="K5144" s="25" t="n">
        <v>45143</v>
      </c>
      <c r="L5144" t="n">
        <v>1</v>
      </c>
      <c r="M5144" t="n">
        <v>3</v>
      </c>
      <c r="N5144" t="n">
        <v>3</v>
      </c>
      <c r="O5144">
        <f>DATE(2026,1,1)-K5144</f>
        <v/>
      </c>
      <c r="P5144">
        <f>IF(G5144&gt;=2,"Repeat","One-time")</f>
        <v/>
      </c>
    </row>
    <row r="5145">
      <c r="A5145" t="inlineStr">
        <is>
          <t>C09190</t>
        </is>
      </c>
      <c r="B5145" t="inlineStr">
        <is>
          <t>Sanjay Ghosh</t>
        </is>
      </c>
      <c r="C5145" t="inlineStr">
        <is>
          <t>North</t>
        </is>
      </c>
      <c r="D5145" t="inlineStr">
        <is>
          <t>Jaipur</t>
        </is>
      </c>
      <c r="E5145" t="inlineStr">
        <is>
          <t>No</t>
        </is>
      </c>
      <c r="F5145" t="inlineStr">
        <is>
          <t>Occasional</t>
        </is>
      </c>
      <c r="G5145" t="n">
        <v>2</v>
      </c>
      <c r="H5145" s="24" t="n">
        <v>14907.1</v>
      </c>
      <c r="I5145" s="24" t="n">
        <v>2261.44</v>
      </c>
      <c r="J5145" s="25" t="n">
        <v>45871</v>
      </c>
      <c r="K5145" s="25" t="n">
        <v>45902</v>
      </c>
      <c r="L5145" t="n">
        <v>3</v>
      </c>
      <c r="M5145" t="n">
        <v>2</v>
      </c>
      <c r="N5145" t="n">
        <v>3</v>
      </c>
      <c r="O5145">
        <f>DATE(2026,1,1)-K5145</f>
        <v/>
      </c>
      <c r="P5145">
        <f>IF(G5145&gt;=2,"Repeat","One-time")</f>
        <v/>
      </c>
    </row>
    <row r="5146">
      <c r="A5146" t="inlineStr">
        <is>
          <t>C01309</t>
        </is>
      </c>
      <c r="B5146" t="inlineStr">
        <is>
          <t>Suresh Sinha</t>
        </is>
      </c>
      <c r="C5146" t="inlineStr">
        <is>
          <t>North</t>
        </is>
      </c>
      <c r="D5146" t="inlineStr">
        <is>
          <t>Jaipur</t>
        </is>
      </c>
      <c r="E5146" t="inlineStr">
        <is>
          <t>No</t>
        </is>
      </c>
      <c r="F5146" t="inlineStr">
        <is>
          <t>At Risk</t>
        </is>
      </c>
      <c r="G5146" t="n">
        <v>3</v>
      </c>
      <c r="H5146" s="24" t="n">
        <v>14904.57</v>
      </c>
      <c r="I5146" s="24" t="n">
        <v>7068.31</v>
      </c>
      <c r="J5146" s="25" t="n">
        <v>45157</v>
      </c>
      <c r="K5146" s="25" t="n">
        <v>45696</v>
      </c>
      <c r="L5146" t="n">
        <v>2</v>
      </c>
      <c r="M5146" t="n">
        <v>3</v>
      </c>
      <c r="N5146" t="n">
        <v>3</v>
      </c>
      <c r="O5146">
        <f>DATE(2026,1,1)-K5146</f>
        <v/>
      </c>
      <c r="P5146">
        <f>IF(G5146&gt;=2,"Repeat","One-time")</f>
        <v/>
      </c>
    </row>
    <row r="5147">
      <c r="A5147" t="inlineStr">
        <is>
          <t>C02129</t>
        </is>
      </c>
      <c r="B5147" t="inlineStr">
        <is>
          <t>Varun Mukherjee</t>
        </is>
      </c>
      <c r="C5147" t="inlineStr">
        <is>
          <t>West</t>
        </is>
      </c>
      <c r="D5147" t="inlineStr">
        <is>
          <t>Pune</t>
        </is>
      </c>
      <c r="E5147" t="inlineStr">
        <is>
          <t>Yes</t>
        </is>
      </c>
      <c r="F5147" t="inlineStr">
        <is>
          <t>Hibernating</t>
        </is>
      </c>
      <c r="G5147" t="n">
        <v>2</v>
      </c>
      <c r="H5147" s="24" t="n">
        <v>14904.08</v>
      </c>
      <c r="I5147" s="24" t="n">
        <v>2699.75</v>
      </c>
      <c r="J5147" s="25" t="n">
        <v>45247</v>
      </c>
      <c r="K5147" s="25" t="n">
        <v>45316</v>
      </c>
      <c r="L5147" t="n">
        <v>1</v>
      </c>
      <c r="M5147" t="n">
        <v>2</v>
      </c>
      <c r="N5147" t="n">
        <v>3</v>
      </c>
      <c r="O5147">
        <f>DATE(2026,1,1)-K5147</f>
        <v/>
      </c>
      <c r="P5147">
        <f>IF(G5147&gt;=2,"Repeat","One-time")</f>
        <v/>
      </c>
    </row>
    <row r="5148">
      <c r="A5148" t="inlineStr">
        <is>
          <t>C08344</t>
        </is>
      </c>
      <c r="B5148" t="inlineStr">
        <is>
          <t>Joseph Ghosh</t>
        </is>
      </c>
      <c r="C5148" t="inlineStr">
        <is>
          <t>East</t>
        </is>
      </c>
      <c r="D5148" t="inlineStr">
        <is>
          <t>Kolkata</t>
        </is>
      </c>
      <c r="E5148" t="inlineStr">
        <is>
          <t>Yes</t>
        </is>
      </c>
      <c r="F5148" t="inlineStr">
        <is>
          <t>New</t>
        </is>
      </c>
      <c r="G5148" t="n">
        <v>2</v>
      </c>
      <c r="H5148" s="24" t="n">
        <v>14902.17</v>
      </c>
      <c r="I5148" s="24" t="n">
        <v>4379.42</v>
      </c>
      <c r="J5148" s="25" t="n">
        <v>45964</v>
      </c>
      <c r="K5148" s="25" t="n">
        <v>45999</v>
      </c>
      <c r="L5148" t="n">
        <v>5</v>
      </c>
      <c r="M5148" t="n">
        <v>2</v>
      </c>
      <c r="N5148" t="n">
        <v>3</v>
      </c>
      <c r="O5148">
        <f>DATE(2026,1,1)-K5148</f>
        <v/>
      </c>
      <c r="P5148">
        <f>IF(G5148&gt;=2,"Repeat","One-time")</f>
        <v/>
      </c>
    </row>
    <row r="5149">
      <c r="A5149" t="inlineStr">
        <is>
          <t>C08418</t>
        </is>
      </c>
      <c r="B5149" t="inlineStr">
        <is>
          <t>Varun Das</t>
        </is>
      </c>
      <c r="C5149" t="inlineStr">
        <is>
          <t>North</t>
        </is>
      </c>
      <c r="D5149" t="inlineStr">
        <is>
          <t>Delhi</t>
        </is>
      </c>
      <c r="E5149" t="inlineStr">
        <is>
          <t>Yes</t>
        </is>
      </c>
      <c r="F5149" t="inlineStr">
        <is>
          <t>Occasional</t>
        </is>
      </c>
      <c r="G5149" t="n">
        <v>2</v>
      </c>
      <c r="H5149" s="24" t="n">
        <v>14899.46</v>
      </c>
      <c r="I5149" s="24" t="n">
        <v>2412.2</v>
      </c>
      <c r="J5149" s="25" t="n">
        <v>45731</v>
      </c>
      <c r="K5149" s="25" t="n">
        <v>45800</v>
      </c>
      <c r="L5149" t="n">
        <v>3</v>
      </c>
      <c r="M5149" t="n">
        <v>2</v>
      </c>
      <c r="N5149" t="n">
        <v>3</v>
      </c>
      <c r="O5149">
        <f>DATE(2026,1,1)-K5149</f>
        <v/>
      </c>
      <c r="P5149">
        <f>IF(G5149&gt;=2,"Repeat","One-time")</f>
        <v/>
      </c>
    </row>
    <row r="5150">
      <c r="A5150" t="inlineStr">
        <is>
          <t>C02801</t>
        </is>
      </c>
      <c r="B5150" t="inlineStr">
        <is>
          <t>Aditya Menon</t>
        </is>
      </c>
      <c r="C5150" t="inlineStr">
        <is>
          <t>West</t>
        </is>
      </c>
      <c r="D5150" t="inlineStr">
        <is>
          <t>Mumbai</t>
        </is>
      </c>
      <c r="E5150" t="inlineStr">
        <is>
          <t>No</t>
        </is>
      </c>
      <c r="F5150" t="inlineStr">
        <is>
          <t>Occasional</t>
        </is>
      </c>
      <c r="G5150" t="n">
        <v>1</v>
      </c>
      <c r="H5150" s="24" t="n">
        <v>14897.37</v>
      </c>
      <c r="I5150" s="24" t="n">
        <v>2037.72</v>
      </c>
      <c r="J5150" s="25" t="n">
        <v>45490</v>
      </c>
      <c r="K5150" s="25" t="n">
        <v>45490</v>
      </c>
      <c r="L5150" t="n">
        <v>2</v>
      </c>
      <c r="M5150" t="n">
        <v>1</v>
      </c>
      <c r="N5150" t="n">
        <v>3</v>
      </c>
      <c r="O5150">
        <f>DATE(2026,1,1)-K5150</f>
        <v/>
      </c>
      <c r="P5150">
        <f>IF(G5150&gt;=2,"Repeat","One-time")</f>
        <v/>
      </c>
    </row>
    <row r="5151">
      <c r="A5151" t="inlineStr">
        <is>
          <t>C07344</t>
        </is>
      </c>
      <c r="B5151" t="inlineStr">
        <is>
          <t>Diya Nair</t>
        </is>
      </c>
      <c r="C5151" t="inlineStr">
        <is>
          <t>North</t>
        </is>
      </c>
      <c r="D5151" t="inlineStr">
        <is>
          <t>Delhi</t>
        </is>
      </c>
      <c r="E5151" t="inlineStr">
        <is>
          <t>No</t>
        </is>
      </c>
      <c r="F5151" t="inlineStr">
        <is>
          <t>Loyal</t>
        </is>
      </c>
      <c r="G5151" t="n">
        <v>3</v>
      </c>
      <c r="H5151" s="24" t="n">
        <v>14871.35</v>
      </c>
      <c r="I5151" s="24" t="n">
        <v>4771.65</v>
      </c>
      <c r="J5151" s="25" t="n">
        <v>45774</v>
      </c>
      <c r="K5151" s="25" t="n">
        <v>45930</v>
      </c>
      <c r="L5151" t="n">
        <v>4</v>
      </c>
      <c r="M5151" t="n">
        <v>3</v>
      </c>
      <c r="N5151" t="n">
        <v>3</v>
      </c>
      <c r="O5151">
        <f>DATE(2026,1,1)-K5151</f>
        <v/>
      </c>
      <c r="P5151">
        <f>IF(G5151&gt;=2,"Repeat","One-time")</f>
        <v/>
      </c>
    </row>
    <row r="5152">
      <c r="A5152" t="inlineStr">
        <is>
          <t>C05188</t>
        </is>
      </c>
      <c r="B5152" t="inlineStr">
        <is>
          <t>Vikram Reddy</t>
        </is>
      </c>
      <c r="C5152" t="inlineStr">
        <is>
          <t>East</t>
        </is>
      </c>
      <c r="D5152" t="inlineStr">
        <is>
          <t>Kolkata</t>
        </is>
      </c>
      <c r="E5152" t="inlineStr">
        <is>
          <t>No</t>
        </is>
      </c>
      <c r="F5152" t="inlineStr">
        <is>
          <t>Occasional</t>
        </is>
      </c>
      <c r="G5152" t="n">
        <v>2</v>
      </c>
      <c r="H5152" s="24" t="n">
        <v>14859.93</v>
      </c>
      <c r="I5152" s="24" t="n">
        <v>6895.67</v>
      </c>
      <c r="J5152" s="25" t="n">
        <v>45580</v>
      </c>
      <c r="K5152" s="25" t="n">
        <v>45612</v>
      </c>
      <c r="L5152" t="n">
        <v>2</v>
      </c>
      <c r="M5152" t="n">
        <v>2</v>
      </c>
      <c r="N5152" t="n">
        <v>3</v>
      </c>
      <c r="O5152">
        <f>DATE(2026,1,1)-K5152</f>
        <v/>
      </c>
      <c r="P5152">
        <f>IF(G5152&gt;=2,"Repeat","One-time")</f>
        <v/>
      </c>
    </row>
    <row r="5153">
      <c r="A5153" t="inlineStr">
        <is>
          <t>C02880</t>
        </is>
      </c>
      <c r="B5153" t="inlineStr">
        <is>
          <t>Rahul Shah</t>
        </is>
      </c>
      <c r="C5153" t="inlineStr">
        <is>
          <t>South</t>
        </is>
      </c>
      <c r="D5153" t="inlineStr">
        <is>
          <t>Bengaluru</t>
        </is>
      </c>
      <c r="E5153" t="inlineStr">
        <is>
          <t>No</t>
        </is>
      </c>
      <c r="F5153" t="inlineStr">
        <is>
          <t>Hibernating</t>
        </is>
      </c>
      <c r="G5153" t="n">
        <v>2</v>
      </c>
      <c r="H5153" s="24" t="n">
        <v>14856.07</v>
      </c>
      <c r="I5153" s="24" t="n">
        <v>1627.99</v>
      </c>
      <c r="J5153" s="25" t="n">
        <v>45212</v>
      </c>
      <c r="K5153" s="25" t="n">
        <v>45317</v>
      </c>
      <c r="L5153" t="n">
        <v>1</v>
      </c>
      <c r="M5153" t="n">
        <v>2</v>
      </c>
      <c r="N5153" t="n">
        <v>3</v>
      </c>
      <c r="O5153">
        <f>DATE(2026,1,1)-K5153</f>
        <v/>
      </c>
      <c r="P5153">
        <f>IF(G5153&gt;=2,"Repeat","One-time")</f>
        <v/>
      </c>
    </row>
    <row r="5154">
      <c r="A5154" t="inlineStr">
        <is>
          <t>C09121</t>
        </is>
      </c>
      <c r="B5154" t="inlineStr">
        <is>
          <t>Joseph Sinha</t>
        </is>
      </c>
      <c r="C5154" t="inlineStr">
        <is>
          <t>East</t>
        </is>
      </c>
      <c r="D5154" t="inlineStr">
        <is>
          <t>Kolkata</t>
        </is>
      </c>
      <c r="E5154" t="inlineStr">
        <is>
          <t>Yes</t>
        </is>
      </c>
      <c r="F5154" t="inlineStr">
        <is>
          <t>Occasional</t>
        </is>
      </c>
      <c r="G5154" t="n">
        <v>2</v>
      </c>
      <c r="H5154" s="24" t="n">
        <v>14850.36</v>
      </c>
      <c r="I5154" s="24" t="n">
        <v>3625.32</v>
      </c>
      <c r="J5154" s="25" t="n">
        <v>45775</v>
      </c>
      <c r="K5154" s="25" t="n">
        <v>45840</v>
      </c>
      <c r="L5154" t="n">
        <v>3</v>
      </c>
      <c r="M5154" t="n">
        <v>2</v>
      </c>
      <c r="N5154" t="n">
        <v>3</v>
      </c>
      <c r="O5154">
        <f>DATE(2026,1,1)-K5154</f>
        <v/>
      </c>
      <c r="P5154">
        <f>IF(G5154&gt;=2,"Repeat","One-time")</f>
        <v/>
      </c>
    </row>
    <row r="5155">
      <c r="A5155" t="inlineStr">
        <is>
          <t>C01016</t>
        </is>
      </c>
      <c r="B5155" t="inlineStr">
        <is>
          <t>Varun Prasad</t>
        </is>
      </c>
      <c r="C5155" t="inlineStr">
        <is>
          <t>South</t>
        </is>
      </c>
      <c r="D5155" t="inlineStr">
        <is>
          <t>Bengaluru</t>
        </is>
      </c>
      <c r="E5155" t="inlineStr">
        <is>
          <t>No</t>
        </is>
      </c>
      <c r="F5155" t="inlineStr">
        <is>
          <t>Hibernating</t>
        </is>
      </c>
      <c r="G5155" t="n">
        <v>1</v>
      </c>
      <c r="H5155" s="24" t="n">
        <v>14848.65</v>
      </c>
      <c r="I5155" s="24" t="n">
        <v>34.88</v>
      </c>
      <c r="J5155" s="25" t="n">
        <v>44946</v>
      </c>
      <c r="K5155" s="25" t="n">
        <v>44946</v>
      </c>
      <c r="L5155" t="n">
        <v>1</v>
      </c>
      <c r="M5155" t="n">
        <v>1</v>
      </c>
      <c r="N5155" t="n">
        <v>3</v>
      </c>
      <c r="O5155">
        <f>DATE(2026,1,1)-K5155</f>
        <v/>
      </c>
      <c r="P5155">
        <f>IF(G5155&gt;=2,"Repeat","One-time")</f>
        <v/>
      </c>
    </row>
    <row r="5156">
      <c r="A5156" t="inlineStr">
        <is>
          <t>C02629</t>
        </is>
      </c>
      <c r="B5156" t="inlineStr">
        <is>
          <t>Suresh Shah</t>
        </is>
      </c>
      <c r="C5156" t="inlineStr">
        <is>
          <t>West</t>
        </is>
      </c>
      <c r="D5156" t="inlineStr">
        <is>
          <t>Surat</t>
        </is>
      </c>
      <c r="E5156" t="inlineStr">
        <is>
          <t>No</t>
        </is>
      </c>
      <c r="F5156" t="inlineStr">
        <is>
          <t>Hibernating</t>
        </is>
      </c>
      <c r="G5156" t="n">
        <v>1</v>
      </c>
      <c r="H5156" s="24" t="n">
        <v>14848.65</v>
      </c>
      <c r="I5156" s="24" t="n">
        <v>34.88</v>
      </c>
      <c r="J5156" s="25" t="n">
        <v>45228</v>
      </c>
      <c r="K5156" s="25" t="n">
        <v>45228</v>
      </c>
      <c r="L5156" t="n">
        <v>1</v>
      </c>
      <c r="M5156" t="n">
        <v>1</v>
      </c>
      <c r="N5156" t="n">
        <v>3</v>
      </c>
      <c r="O5156">
        <f>DATE(2026,1,1)-K5156</f>
        <v/>
      </c>
      <c r="P5156">
        <f>IF(G5156&gt;=2,"Repeat","One-time")</f>
        <v/>
      </c>
    </row>
    <row r="5157">
      <c r="A5157" t="inlineStr">
        <is>
          <t>C04785</t>
        </is>
      </c>
      <c r="B5157" t="inlineStr">
        <is>
          <t>Farhan Verma</t>
        </is>
      </c>
      <c r="C5157" t="inlineStr">
        <is>
          <t>West</t>
        </is>
      </c>
      <c r="D5157" t="inlineStr">
        <is>
          <t>Mumbai</t>
        </is>
      </c>
      <c r="E5157" t="inlineStr">
        <is>
          <t>No</t>
        </is>
      </c>
      <c r="F5157" t="inlineStr">
        <is>
          <t>At Risk</t>
        </is>
      </c>
      <c r="G5157" t="n">
        <v>4</v>
      </c>
      <c r="H5157" s="24" t="n">
        <v>14847.09</v>
      </c>
      <c r="I5157" s="24" t="n">
        <v>4806.37</v>
      </c>
      <c r="J5157" s="25" t="n">
        <v>45514</v>
      </c>
      <c r="K5157" s="25" t="n">
        <v>45640</v>
      </c>
      <c r="L5157" t="n">
        <v>2</v>
      </c>
      <c r="M5157" t="n">
        <v>3</v>
      </c>
      <c r="N5157" t="n">
        <v>3</v>
      </c>
      <c r="O5157">
        <f>DATE(2026,1,1)-K5157</f>
        <v/>
      </c>
      <c r="P5157">
        <f>IF(G5157&gt;=2,"Repeat","One-time")</f>
        <v/>
      </c>
    </row>
    <row r="5158">
      <c r="A5158" t="inlineStr">
        <is>
          <t>C10453</t>
        </is>
      </c>
      <c r="B5158" t="inlineStr">
        <is>
          <t>Deepak Nair</t>
        </is>
      </c>
      <c r="C5158" t="inlineStr">
        <is>
          <t>Central</t>
        </is>
      </c>
      <c r="D5158" t="inlineStr">
        <is>
          <t>Bhopal</t>
        </is>
      </c>
      <c r="E5158" t="inlineStr">
        <is>
          <t>No</t>
        </is>
      </c>
      <c r="F5158" t="inlineStr">
        <is>
          <t>New</t>
        </is>
      </c>
      <c r="G5158" t="n">
        <v>1</v>
      </c>
      <c r="H5158" s="24" t="n">
        <v>14842.64</v>
      </c>
      <c r="I5158" s="24" t="n">
        <v>4587.64</v>
      </c>
      <c r="J5158" s="25" t="n">
        <v>45982</v>
      </c>
      <c r="K5158" s="25" t="n">
        <v>45982</v>
      </c>
      <c r="L5158" t="n">
        <v>4</v>
      </c>
      <c r="M5158" t="n">
        <v>2</v>
      </c>
      <c r="N5158" t="n">
        <v>3</v>
      </c>
      <c r="O5158">
        <f>DATE(2026,1,1)-K5158</f>
        <v/>
      </c>
      <c r="P5158">
        <f>IF(G5158&gt;=2,"Repeat","One-time")</f>
        <v/>
      </c>
    </row>
    <row r="5159">
      <c r="A5159" t="inlineStr">
        <is>
          <t>C04668</t>
        </is>
      </c>
      <c r="B5159" t="inlineStr">
        <is>
          <t>Sneha Bose</t>
        </is>
      </c>
      <c r="C5159" t="inlineStr">
        <is>
          <t>North</t>
        </is>
      </c>
      <c r="D5159" t="inlineStr">
        <is>
          <t>Lucknow</t>
        </is>
      </c>
      <c r="E5159" t="inlineStr">
        <is>
          <t>No</t>
        </is>
      </c>
      <c r="F5159" t="inlineStr">
        <is>
          <t>At Risk</t>
        </is>
      </c>
      <c r="G5159" t="n">
        <v>7</v>
      </c>
      <c r="H5159" s="24" t="n">
        <v>14832.96</v>
      </c>
      <c r="I5159" s="24" t="n">
        <v>5851.2</v>
      </c>
      <c r="J5159" s="25" t="n">
        <v>45402</v>
      </c>
      <c r="K5159" s="25" t="n">
        <v>45671</v>
      </c>
      <c r="L5159" t="n">
        <v>2</v>
      </c>
      <c r="M5159" t="n">
        <v>4</v>
      </c>
      <c r="N5159" t="n">
        <v>3</v>
      </c>
      <c r="O5159">
        <f>DATE(2026,1,1)-K5159</f>
        <v/>
      </c>
      <c r="P5159">
        <f>IF(G5159&gt;=2,"Repeat","One-time")</f>
        <v/>
      </c>
    </row>
    <row r="5160">
      <c r="A5160" t="inlineStr">
        <is>
          <t>C01876</t>
        </is>
      </c>
      <c r="B5160" t="inlineStr">
        <is>
          <t>Kavya Joshi</t>
        </is>
      </c>
      <c r="C5160" t="inlineStr">
        <is>
          <t>East</t>
        </is>
      </c>
      <c r="D5160" t="inlineStr">
        <is>
          <t>Kolkata</t>
        </is>
      </c>
      <c r="E5160" t="inlineStr">
        <is>
          <t>No</t>
        </is>
      </c>
      <c r="F5160" t="inlineStr">
        <is>
          <t>Loyal</t>
        </is>
      </c>
      <c r="G5160" t="n">
        <v>4</v>
      </c>
      <c r="H5160" s="24" t="n">
        <v>14823.96</v>
      </c>
      <c r="I5160" s="24" t="n">
        <v>3794.49</v>
      </c>
      <c r="J5160" s="25" t="n">
        <v>45179</v>
      </c>
      <c r="K5160" s="25" t="n">
        <v>45928</v>
      </c>
      <c r="L5160" t="n">
        <v>4</v>
      </c>
      <c r="M5160" t="n">
        <v>3</v>
      </c>
      <c r="N5160" t="n">
        <v>3</v>
      </c>
      <c r="O5160">
        <f>DATE(2026,1,1)-K5160</f>
        <v/>
      </c>
      <c r="P5160">
        <f>IF(G5160&gt;=2,"Repeat","One-time")</f>
        <v/>
      </c>
    </row>
    <row r="5161">
      <c r="A5161" t="inlineStr">
        <is>
          <t>C03180</t>
        </is>
      </c>
      <c r="B5161" t="inlineStr">
        <is>
          <t>Karan Ghosh</t>
        </is>
      </c>
      <c r="C5161" t="inlineStr">
        <is>
          <t>South</t>
        </is>
      </c>
      <c r="D5161" t="inlineStr">
        <is>
          <t>Chennai</t>
        </is>
      </c>
      <c r="E5161" t="inlineStr">
        <is>
          <t>No</t>
        </is>
      </c>
      <c r="F5161" t="inlineStr">
        <is>
          <t>At Risk</t>
        </is>
      </c>
      <c r="G5161" t="n">
        <v>3</v>
      </c>
      <c r="H5161" s="24" t="n">
        <v>14820.77</v>
      </c>
      <c r="I5161" s="24" t="n">
        <v>6262.12</v>
      </c>
      <c r="J5161" s="25" t="n">
        <v>45223</v>
      </c>
      <c r="K5161" s="25" t="n">
        <v>45430</v>
      </c>
      <c r="L5161" t="n">
        <v>1</v>
      </c>
      <c r="M5161" t="n">
        <v>3</v>
      </c>
      <c r="N5161" t="n">
        <v>3</v>
      </c>
      <c r="O5161">
        <f>DATE(2026,1,1)-K5161</f>
        <v/>
      </c>
      <c r="P5161">
        <f>IF(G5161&gt;=2,"Repeat","One-time")</f>
        <v/>
      </c>
    </row>
    <row r="5162">
      <c r="A5162" t="inlineStr">
        <is>
          <t>C11464</t>
        </is>
      </c>
      <c r="B5162" t="inlineStr">
        <is>
          <t>Neha Yadav</t>
        </is>
      </c>
      <c r="C5162" t="inlineStr">
        <is>
          <t>East</t>
        </is>
      </c>
      <c r="D5162" t="inlineStr">
        <is>
          <t>Kolkata</t>
        </is>
      </c>
      <c r="E5162" t="inlineStr">
        <is>
          <t>Yes</t>
        </is>
      </c>
      <c r="F5162" t="inlineStr">
        <is>
          <t>New</t>
        </is>
      </c>
      <c r="G5162" t="n">
        <v>2</v>
      </c>
      <c r="H5162" s="24" t="n">
        <v>14809.05</v>
      </c>
      <c r="I5162" s="24" t="n">
        <v>936.8200000000001</v>
      </c>
      <c r="J5162" s="25" t="n">
        <v>45987</v>
      </c>
      <c r="K5162" s="25" t="n">
        <v>45990</v>
      </c>
      <c r="L5162" t="n">
        <v>5</v>
      </c>
      <c r="M5162" t="n">
        <v>3</v>
      </c>
      <c r="N5162" t="n">
        <v>3</v>
      </c>
      <c r="O5162">
        <f>DATE(2026,1,1)-K5162</f>
        <v/>
      </c>
      <c r="P5162">
        <f>IF(G5162&gt;=2,"Repeat","One-time")</f>
        <v/>
      </c>
    </row>
    <row r="5163">
      <c r="A5163" t="inlineStr">
        <is>
          <t>C09487</t>
        </is>
      </c>
      <c r="B5163" t="inlineStr">
        <is>
          <t>Gurpreet Mukherjee</t>
        </is>
      </c>
      <c r="C5163" t="inlineStr">
        <is>
          <t>South</t>
        </is>
      </c>
      <c r="D5163" t="inlineStr">
        <is>
          <t>Hyderabad</t>
        </is>
      </c>
      <c r="E5163" t="inlineStr">
        <is>
          <t>Yes</t>
        </is>
      </c>
      <c r="F5163" t="inlineStr">
        <is>
          <t>New</t>
        </is>
      </c>
      <c r="G5163" t="n">
        <v>1</v>
      </c>
      <c r="H5163" s="24" t="n">
        <v>14807.04</v>
      </c>
      <c r="I5163" s="24" t="n">
        <v>1030.96</v>
      </c>
      <c r="J5163" s="25" t="n">
        <v>46008</v>
      </c>
      <c r="K5163" s="25" t="n">
        <v>46008</v>
      </c>
      <c r="L5163" t="n">
        <v>5</v>
      </c>
      <c r="M5163" t="n">
        <v>1</v>
      </c>
      <c r="N5163" t="n">
        <v>3</v>
      </c>
      <c r="O5163">
        <f>DATE(2026,1,1)-K5163</f>
        <v/>
      </c>
      <c r="P5163">
        <f>IF(G5163&gt;=2,"Repeat","One-time")</f>
        <v/>
      </c>
    </row>
    <row r="5164">
      <c r="A5164" t="inlineStr">
        <is>
          <t>C07049</t>
        </is>
      </c>
      <c r="B5164" t="inlineStr">
        <is>
          <t>Lakshmi Joshi</t>
        </is>
      </c>
      <c r="C5164" t="inlineStr">
        <is>
          <t>East</t>
        </is>
      </c>
      <c r="D5164" t="inlineStr">
        <is>
          <t>Kolkata</t>
        </is>
      </c>
      <c r="E5164" t="inlineStr">
        <is>
          <t>No</t>
        </is>
      </c>
      <c r="F5164" t="inlineStr">
        <is>
          <t>Occasional</t>
        </is>
      </c>
      <c r="G5164" t="n">
        <v>1</v>
      </c>
      <c r="H5164" s="24" t="n">
        <v>14778.07</v>
      </c>
      <c r="I5164" s="24" t="n">
        <v>1641.52</v>
      </c>
      <c r="J5164" s="25" t="n">
        <v>45734</v>
      </c>
      <c r="K5164" s="25" t="n">
        <v>45734</v>
      </c>
      <c r="L5164" t="n">
        <v>2</v>
      </c>
      <c r="M5164" t="n">
        <v>1</v>
      </c>
      <c r="N5164" t="n">
        <v>3</v>
      </c>
      <c r="O5164">
        <f>DATE(2026,1,1)-K5164</f>
        <v/>
      </c>
      <c r="P5164">
        <f>IF(G5164&gt;=2,"Repeat","One-time")</f>
        <v/>
      </c>
    </row>
    <row r="5165">
      <c r="A5165" t="inlineStr">
        <is>
          <t>C10971</t>
        </is>
      </c>
      <c r="B5165" t="inlineStr">
        <is>
          <t>Neha Fernandes</t>
        </is>
      </c>
      <c r="C5165" t="inlineStr">
        <is>
          <t>West</t>
        </is>
      </c>
      <c r="D5165" t="inlineStr">
        <is>
          <t>Surat</t>
        </is>
      </c>
      <c r="E5165" t="inlineStr">
        <is>
          <t>No</t>
        </is>
      </c>
      <c r="F5165" t="inlineStr">
        <is>
          <t>New</t>
        </is>
      </c>
      <c r="G5165" t="n">
        <v>4</v>
      </c>
      <c r="H5165" s="24" t="n">
        <v>14776.66</v>
      </c>
      <c r="I5165" s="24" t="n">
        <v>5512.47</v>
      </c>
      <c r="J5165" s="25" t="n">
        <v>45942</v>
      </c>
      <c r="K5165" s="25" t="n">
        <v>46003</v>
      </c>
      <c r="L5165" t="n">
        <v>5</v>
      </c>
      <c r="M5165" t="n">
        <v>4</v>
      </c>
      <c r="N5165" t="n">
        <v>3</v>
      </c>
      <c r="O5165">
        <f>DATE(2026,1,1)-K5165</f>
        <v/>
      </c>
      <c r="P5165">
        <f>IF(G5165&gt;=2,"Repeat","One-time")</f>
        <v/>
      </c>
    </row>
    <row r="5166">
      <c r="A5166" t="inlineStr">
        <is>
          <t>C08363</t>
        </is>
      </c>
      <c r="B5166" t="inlineStr">
        <is>
          <t>Shreya Gupta</t>
        </is>
      </c>
      <c r="C5166" t="inlineStr">
        <is>
          <t>South</t>
        </is>
      </c>
      <c r="D5166" t="inlineStr">
        <is>
          <t>Hyderabad</t>
        </is>
      </c>
      <c r="E5166" t="inlineStr">
        <is>
          <t>No</t>
        </is>
      </c>
      <c r="F5166" t="inlineStr">
        <is>
          <t>Loyal</t>
        </is>
      </c>
      <c r="G5166" t="n">
        <v>3</v>
      </c>
      <c r="H5166" s="24" t="n">
        <v>14775.63</v>
      </c>
      <c r="I5166" s="24" t="n">
        <v>5274.1</v>
      </c>
      <c r="J5166" s="25" t="n">
        <v>45799</v>
      </c>
      <c r="K5166" s="25" t="n">
        <v>45841</v>
      </c>
      <c r="L5166" t="n">
        <v>3</v>
      </c>
      <c r="M5166" t="n">
        <v>3</v>
      </c>
      <c r="N5166" t="n">
        <v>3</v>
      </c>
      <c r="O5166">
        <f>DATE(2026,1,1)-K5166</f>
        <v/>
      </c>
      <c r="P5166">
        <f>IF(G5166&gt;=2,"Repeat","One-time")</f>
        <v/>
      </c>
    </row>
    <row r="5167">
      <c r="A5167" t="inlineStr">
        <is>
          <t>C04774</t>
        </is>
      </c>
      <c r="B5167" t="inlineStr">
        <is>
          <t>Vikram Gupta</t>
        </is>
      </c>
      <c r="C5167" t="inlineStr">
        <is>
          <t>East</t>
        </is>
      </c>
      <c r="D5167" t="inlineStr">
        <is>
          <t>Kolkata</t>
        </is>
      </c>
      <c r="E5167" t="inlineStr">
        <is>
          <t>No</t>
        </is>
      </c>
      <c r="F5167" t="inlineStr">
        <is>
          <t>At Risk</t>
        </is>
      </c>
      <c r="G5167" t="n">
        <v>3</v>
      </c>
      <c r="H5167" s="24" t="n">
        <v>14771.95</v>
      </c>
      <c r="I5167" s="24" t="n">
        <v>5102.61</v>
      </c>
      <c r="J5167" s="25" t="n">
        <v>45479</v>
      </c>
      <c r="K5167" s="25" t="n">
        <v>45580</v>
      </c>
      <c r="L5167" t="n">
        <v>2</v>
      </c>
      <c r="M5167" t="n">
        <v>3</v>
      </c>
      <c r="N5167" t="n">
        <v>3</v>
      </c>
      <c r="O5167">
        <f>DATE(2026,1,1)-K5167</f>
        <v/>
      </c>
      <c r="P5167">
        <f>IF(G5167&gt;=2,"Repeat","One-time")</f>
        <v/>
      </c>
    </row>
    <row r="5168">
      <c r="A5168" t="inlineStr">
        <is>
          <t>C08445</t>
        </is>
      </c>
      <c r="B5168" t="inlineStr">
        <is>
          <t>Deepak Yadav</t>
        </is>
      </c>
      <c r="C5168" t="inlineStr">
        <is>
          <t>South</t>
        </is>
      </c>
      <c r="D5168" t="inlineStr">
        <is>
          <t>Bengaluru</t>
        </is>
      </c>
      <c r="E5168" t="inlineStr">
        <is>
          <t>No</t>
        </is>
      </c>
      <c r="F5168" t="inlineStr">
        <is>
          <t>Loyal</t>
        </is>
      </c>
      <c r="G5168" t="n">
        <v>4</v>
      </c>
      <c r="H5168" s="24" t="n">
        <v>14770.83</v>
      </c>
      <c r="I5168" s="24" t="n">
        <v>4825.37</v>
      </c>
      <c r="J5168" s="25" t="n">
        <v>45731</v>
      </c>
      <c r="K5168" s="25" t="n">
        <v>45967</v>
      </c>
      <c r="L5168" t="n">
        <v>4</v>
      </c>
      <c r="M5168" t="n">
        <v>4</v>
      </c>
      <c r="N5168" t="n">
        <v>3</v>
      </c>
      <c r="O5168">
        <f>DATE(2026,1,1)-K5168</f>
        <v/>
      </c>
      <c r="P5168">
        <f>IF(G5168&gt;=2,"Repeat","One-time")</f>
        <v/>
      </c>
    </row>
    <row r="5169">
      <c r="A5169" t="inlineStr">
        <is>
          <t>C04832</t>
        </is>
      </c>
      <c r="B5169" t="inlineStr">
        <is>
          <t>Abhishek Sinha</t>
        </is>
      </c>
      <c r="C5169" t="inlineStr">
        <is>
          <t>West</t>
        </is>
      </c>
      <c r="D5169" t="inlineStr">
        <is>
          <t>Ahmedabad</t>
        </is>
      </c>
      <c r="E5169" t="inlineStr">
        <is>
          <t>No</t>
        </is>
      </c>
      <c r="F5169" t="inlineStr">
        <is>
          <t>At Risk</t>
        </is>
      </c>
      <c r="G5169" t="n">
        <v>3</v>
      </c>
      <c r="H5169" s="24" t="n">
        <v>14752.88</v>
      </c>
      <c r="I5169" s="24" t="n">
        <v>3598.91</v>
      </c>
      <c r="J5169" s="25" t="n">
        <v>45567</v>
      </c>
      <c r="K5169" s="25" t="n">
        <v>45703</v>
      </c>
      <c r="L5169" t="n">
        <v>2</v>
      </c>
      <c r="M5169" t="n">
        <v>3</v>
      </c>
      <c r="N5169" t="n">
        <v>3</v>
      </c>
      <c r="O5169">
        <f>DATE(2026,1,1)-K5169</f>
        <v/>
      </c>
      <c r="P5169">
        <f>IF(G5169&gt;=2,"Repeat","One-time")</f>
        <v/>
      </c>
    </row>
    <row r="5170">
      <c r="A5170" t="inlineStr">
        <is>
          <t>C10056</t>
        </is>
      </c>
      <c r="B5170" t="inlineStr">
        <is>
          <t>Vivaan Sharma</t>
        </is>
      </c>
      <c r="C5170" t="inlineStr">
        <is>
          <t>South</t>
        </is>
      </c>
      <c r="D5170" t="inlineStr">
        <is>
          <t>Hyderabad</t>
        </is>
      </c>
      <c r="E5170" t="inlineStr">
        <is>
          <t>No</t>
        </is>
      </c>
      <c r="F5170" t="inlineStr">
        <is>
          <t>New</t>
        </is>
      </c>
      <c r="G5170" t="n">
        <v>1</v>
      </c>
      <c r="H5170" s="24" t="n">
        <v>14750.1</v>
      </c>
      <c r="I5170" s="24" t="n">
        <v>2416.59</v>
      </c>
      <c r="J5170" s="25" t="n">
        <v>45944</v>
      </c>
      <c r="K5170" s="25" t="n">
        <v>45944</v>
      </c>
      <c r="L5170" t="n">
        <v>4</v>
      </c>
      <c r="M5170" t="n">
        <v>2</v>
      </c>
      <c r="N5170" t="n">
        <v>3</v>
      </c>
      <c r="O5170">
        <f>DATE(2026,1,1)-K5170</f>
        <v/>
      </c>
      <c r="P5170">
        <f>IF(G5170&gt;=2,"Repeat","One-time")</f>
        <v/>
      </c>
    </row>
    <row r="5171">
      <c r="A5171" t="inlineStr">
        <is>
          <t>C05881</t>
        </is>
      </c>
      <c r="B5171" t="inlineStr">
        <is>
          <t>Rahul Pillai</t>
        </is>
      </c>
      <c r="C5171" t="inlineStr">
        <is>
          <t>South</t>
        </is>
      </c>
      <c r="D5171" t="inlineStr">
        <is>
          <t>Chennai</t>
        </is>
      </c>
      <c r="E5171" t="inlineStr">
        <is>
          <t>No</t>
        </is>
      </c>
      <c r="F5171" t="inlineStr">
        <is>
          <t>New</t>
        </is>
      </c>
      <c r="G5171" t="n">
        <v>2</v>
      </c>
      <c r="H5171" s="24" t="n">
        <v>14745.34</v>
      </c>
      <c r="I5171" s="24" t="n">
        <v>2751.31</v>
      </c>
      <c r="J5171" s="25" t="n">
        <v>45979</v>
      </c>
      <c r="K5171" s="25" t="n">
        <v>46000</v>
      </c>
      <c r="L5171" t="n">
        <v>5</v>
      </c>
      <c r="M5171" t="n">
        <v>2</v>
      </c>
      <c r="N5171" t="n">
        <v>3</v>
      </c>
      <c r="O5171">
        <f>DATE(2026,1,1)-K5171</f>
        <v/>
      </c>
      <c r="P5171">
        <f>IF(G5171&gt;=2,"Repeat","One-time")</f>
        <v/>
      </c>
    </row>
    <row r="5172">
      <c r="A5172" t="inlineStr">
        <is>
          <t>C02375</t>
        </is>
      </c>
      <c r="B5172" t="inlineStr">
        <is>
          <t>Gurpreet Bose</t>
        </is>
      </c>
      <c r="C5172" t="inlineStr">
        <is>
          <t>East</t>
        </is>
      </c>
      <c r="D5172" t="inlineStr">
        <is>
          <t>Kolkata</t>
        </is>
      </c>
      <c r="E5172" t="inlineStr">
        <is>
          <t>No</t>
        </is>
      </c>
      <c r="F5172" t="inlineStr">
        <is>
          <t>Loyal</t>
        </is>
      </c>
      <c r="G5172" t="n">
        <v>8</v>
      </c>
      <c r="H5172" s="24" t="n">
        <v>14740.3</v>
      </c>
      <c r="I5172" s="24" t="n">
        <v>5321.58</v>
      </c>
      <c r="J5172" s="25" t="n">
        <v>45197</v>
      </c>
      <c r="K5172" s="25" t="n">
        <v>45913</v>
      </c>
      <c r="L5172" t="n">
        <v>3</v>
      </c>
      <c r="M5172" t="n">
        <v>4</v>
      </c>
      <c r="N5172" t="n">
        <v>3</v>
      </c>
      <c r="O5172">
        <f>DATE(2026,1,1)-K5172</f>
        <v/>
      </c>
      <c r="P5172">
        <f>IF(G5172&gt;=2,"Repeat","One-time")</f>
        <v/>
      </c>
    </row>
    <row r="5173">
      <c r="A5173" t="inlineStr">
        <is>
          <t>C08708</t>
        </is>
      </c>
      <c r="B5173" t="inlineStr">
        <is>
          <t>Zoya Iyer</t>
        </is>
      </c>
      <c r="C5173" t="inlineStr">
        <is>
          <t>East</t>
        </is>
      </c>
      <c r="D5173" t="inlineStr">
        <is>
          <t>Bhubaneswar</t>
        </is>
      </c>
      <c r="E5173" t="inlineStr">
        <is>
          <t>No</t>
        </is>
      </c>
      <c r="F5173" t="inlineStr">
        <is>
          <t>Loyal</t>
        </is>
      </c>
      <c r="G5173" t="n">
        <v>3</v>
      </c>
      <c r="H5173" s="24" t="n">
        <v>14729.11</v>
      </c>
      <c r="I5173" s="24" t="n">
        <v>2922.26</v>
      </c>
      <c r="J5173" s="25" t="n">
        <v>45916</v>
      </c>
      <c r="K5173" s="25" t="n">
        <v>46001</v>
      </c>
      <c r="L5173" t="n">
        <v>5</v>
      </c>
      <c r="M5173" t="n">
        <v>3</v>
      </c>
      <c r="N5173" t="n">
        <v>3</v>
      </c>
      <c r="O5173">
        <f>DATE(2026,1,1)-K5173</f>
        <v/>
      </c>
      <c r="P5173">
        <f>IF(G5173&gt;=2,"Repeat","One-time")</f>
        <v/>
      </c>
    </row>
    <row r="5174">
      <c r="A5174" t="inlineStr">
        <is>
          <t>C07472</t>
        </is>
      </c>
      <c r="B5174" t="inlineStr">
        <is>
          <t>Sanjay Fernandes</t>
        </is>
      </c>
      <c r="C5174" t="inlineStr">
        <is>
          <t>East</t>
        </is>
      </c>
      <c r="D5174" t="inlineStr">
        <is>
          <t>Patna</t>
        </is>
      </c>
      <c r="E5174" t="inlineStr">
        <is>
          <t>No</t>
        </is>
      </c>
      <c r="F5174" t="inlineStr">
        <is>
          <t>Loyal</t>
        </is>
      </c>
      <c r="G5174" t="n">
        <v>5</v>
      </c>
      <c r="H5174" s="24" t="n">
        <v>14710.3</v>
      </c>
      <c r="I5174" s="24" t="n">
        <v>6202.5</v>
      </c>
      <c r="J5174" s="25" t="n">
        <v>45663</v>
      </c>
      <c r="K5174" s="25" t="n">
        <v>45817</v>
      </c>
      <c r="L5174" t="n">
        <v>3</v>
      </c>
      <c r="M5174" t="n">
        <v>4</v>
      </c>
      <c r="N5174" t="n">
        <v>3</v>
      </c>
      <c r="O5174">
        <f>DATE(2026,1,1)-K5174</f>
        <v/>
      </c>
      <c r="P5174">
        <f>IF(G5174&gt;=2,"Repeat","One-time")</f>
        <v/>
      </c>
    </row>
    <row r="5175">
      <c r="A5175" t="inlineStr">
        <is>
          <t>C01260</t>
        </is>
      </c>
      <c r="B5175" t="inlineStr">
        <is>
          <t>Sanjay Ghosh</t>
        </is>
      </c>
      <c r="C5175" t="inlineStr">
        <is>
          <t>North</t>
        </is>
      </c>
      <c r="D5175" t="inlineStr">
        <is>
          <t>Delhi</t>
        </is>
      </c>
      <c r="E5175" t="inlineStr">
        <is>
          <t>Yes</t>
        </is>
      </c>
      <c r="F5175" t="inlineStr">
        <is>
          <t>Occasional</t>
        </is>
      </c>
      <c r="G5175" t="n">
        <v>2</v>
      </c>
      <c r="H5175" s="24" t="n">
        <v>14700.98</v>
      </c>
      <c r="I5175" s="24" t="n">
        <v>2075.16</v>
      </c>
      <c r="J5175" s="25" t="n">
        <v>45530</v>
      </c>
      <c r="K5175" s="25" t="n">
        <v>45613</v>
      </c>
      <c r="L5175" t="n">
        <v>2</v>
      </c>
      <c r="M5175" t="n">
        <v>2</v>
      </c>
      <c r="N5175" t="n">
        <v>3</v>
      </c>
      <c r="O5175">
        <f>DATE(2026,1,1)-K5175</f>
        <v/>
      </c>
      <c r="P5175">
        <f>IF(G5175&gt;=2,"Repeat","One-time")</f>
        <v/>
      </c>
    </row>
    <row r="5176">
      <c r="A5176" t="inlineStr">
        <is>
          <t>C00353</t>
        </is>
      </c>
      <c r="B5176" t="inlineStr">
        <is>
          <t>Shreya Gupta</t>
        </is>
      </c>
      <c r="C5176" t="inlineStr">
        <is>
          <t>Central</t>
        </is>
      </c>
      <c r="D5176" t="inlineStr">
        <is>
          <t>Indore</t>
        </is>
      </c>
      <c r="E5176" t="inlineStr">
        <is>
          <t>No</t>
        </is>
      </c>
      <c r="F5176" t="inlineStr">
        <is>
          <t>Hibernating</t>
        </is>
      </c>
      <c r="G5176" t="n">
        <v>2</v>
      </c>
      <c r="H5176" s="24" t="n">
        <v>14690.25</v>
      </c>
      <c r="I5176" s="24" t="n">
        <v>2920.68</v>
      </c>
      <c r="J5176" s="25" t="n">
        <v>45022</v>
      </c>
      <c r="K5176" s="25" t="n">
        <v>45080</v>
      </c>
      <c r="L5176" t="n">
        <v>1</v>
      </c>
      <c r="M5176" t="n">
        <v>2</v>
      </c>
      <c r="N5176" t="n">
        <v>3</v>
      </c>
      <c r="O5176">
        <f>DATE(2026,1,1)-K5176</f>
        <v/>
      </c>
      <c r="P5176">
        <f>IF(G5176&gt;=2,"Repeat","One-time")</f>
        <v/>
      </c>
    </row>
    <row r="5177">
      <c r="A5177" t="inlineStr">
        <is>
          <t>C06013</t>
        </is>
      </c>
      <c r="B5177" t="inlineStr">
        <is>
          <t>Amit Rao</t>
        </is>
      </c>
      <c r="C5177" t="inlineStr">
        <is>
          <t>North</t>
        </is>
      </c>
      <c r="D5177" t="inlineStr">
        <is>
          <t>Jaipur</t>
        </is>
      </c>
      <c r="E5177" t="inlineStr">
        <is>
          <t>No</t>
        </is>
      </c>
      <c r="F5177" t="inlineStr">
        <is>
          <t>Occasional</t>
        </is>
      </c>
      <c r="G5177" t="n">
        <v>2</v>
      </c>
      <c r="H5177" s="24" t="n">
        <v>14675.38</v>
      </c>
      <c r="I5177" s="24" t="n">
        <v>242.68</v>
      </c>
      <c r="J5177" s="25" t="n">
        <v>45589</v>
      </c>
      <c r="K5177" s="25" t="n">
        <v>45683</v>
      </c>
      <c r="L5177" t="n">
        <v>2</v>
      </c>
      <c r="M5177" t="n">
        <v>2</v>
      </c>
      <c r="N5177" t="n">
        <v>3</v>
      </c>
      <c r="O5177">
        <f>DATE(2026,1,1)-K5177</f>
        <v/>
      </c>
      <c r="P5177">
        <f>IF(G5177&gt;=2,"Repeat","One-time")</f>
        <v/>
      </c>
    </row>
    <row r="5178">
      <c r="A5178" t="inlineStr">
        <is>
          <t>C05869</t>
        </is>
      </c>
      <c r="B5178" t="inlineStr">
        <is>
          <t>Shreya Shah</t>
        </is>
      </c>
      <c r="C5178" t="inlineStr">
        <is>
          <t>West</t>
        </is>
      </c>
      <c r="D5178" t="inlineStr">
        <is>
          <t>Mumbai</t>
        </is>
      </c>
      <c r="E5178" t="inlineStr">
        <is>
          <t>No</t>
        </is>
      </c>
      <c r="F5178" t="inlineStr">
        <is>
          <t>At Risk</t>
        </is>
      </c>
      <c r="G5178" t="n">
        <v>5</v>
      </c>
      <c r="H5178" s="24" t="n">
        <v>14671.81</v>
      </c>
      <c r="I5178" s="24" t="n">
        <v>4591.23</v>
      </c>
      <c r="J5178" s="25" t="n">
        <v>45490</v>
      </c>
      <c r="K5178" s="25" t="n">
        <v>45536</v>
      </c>
      <c r="L5178" t="n">
        <v>2</v>
      </c>
      <c r="M5178" t="n">
        <v>4</v>
      </c>
      <c r="N5178" t="n">
        <v>3</v>
      </c>
      <c r="O5178">
        <f>DATE(2026,1,1)-K5178</f>
        <v/>
      </c>
      <c r="P5178">
        <f>IF(G5178&gt;=2,"Repeat","One-time")</f>
        <v/>
      </c>
    </row>
    <row r="5179">
      <c r="A5179" t="inlineStr">
        <is>
          <t>C00664</t>
        </is>
      </c>
      <c r="B5179" t="inlineStr">
        <is>
          <t>Priya Verma</t>
        </is>
      </c>
      <c r="C5179" t="inlineStr">
        <is>
          <t>East</t>
        </is>
      </c>
      <c r="D5179" t="inlineStr">
        <is>
          <t>Guwahati</t>
        </is>
      </c>
      <c r="E5179" t="inlineStr">
        <is>
          <t>No</t>
        </is>
      </c>
      <c r="F5179" t="inlineStr">
        <is>
          <t>At Risk</t>
        </is>
      </c>
      <c r="G5179" t="n">
        <v>5</v>
      </c>
      <c r="H5179" s="24" t="n">
        <v>14670.1</v>
      </c>
      <c r="I5179" s="24" t="n">
        <v>4570.4</v>
      </c>
      <c r="J5179" s="25" t="n">
        <v>44992</v>
      </c>
      <c r="K5179" s="25" t="n">
        <v>45080</v>
      </c>
      <c r="L5179" t="n">
        <v>1</v>
      </c>
      <c r="M5179" t="n">
        <v>4</v>
      </c>
      <c r="N5179" t="n">
        <v>3</v>
      </c>
      <c r="O5179">
        <f>DATE(2026,1,1)-K5179</f>
        <v/>
      </c>
      <c r="P5179">
        <f>IF(G5179&gt;=2,"Repeat","One-time")</f>
        <v/>
      </c>
    </row>
    <row r="5180">
      <c r="A5180" t="inlineStr">
        <is>
          <t>C03507</t>
        </is>
      </c>
      <c r="B5180" t="inlineStr">
        <is>
          <t>Tanvi Banerjee</t>
        </is>
      </c>
      <c r="C5180" t="inlineStr">
        <is>
          <t>South</t>
        </is>
      </c>
      <c r="D5180" t="inlineStr">
        <is>
          <t>Bengaluru</t>
        </is>
      </c>
      <c r="E5180" t="inlineStr">
        <is>
          <t>No</t>
        </is>
      </c>
      <c r="F5180" t="inlineStr">
        <is>
          <t>At Risk</t>
        </is>
      </c>
      <c r="G5180" t="n">
        <v>4</v>
      </c>
      <c r="H5180" s="24" t="n">
        <v>14669.8</v>
      </c>
      <c r="I5180" s="24" t="n">
        <v>3651.74</v>
      </c>
      <c r="J5180" s="25" t="n">
        <v>45276</v>
      </c>
      <c r="K5180" s="25" t="n">
        <v>45384</v>
      </c>
      <c r="L5180" t="n">
        <v>1</v>
      </c>
      <c r="M5180" t="n">
        <v>3</v>
      </c>
      <c r="N5180" t="n">
        <v>3</v>
      </c>
      <c r="O5180">
        <f>DATE(2026,1,1)-K5180</f>
        <v/>
      </c>
      <c r="P5180">
        <f>IF(G5180&gt;=2,"Repeat","One-time")</f>
        <v/>
      </c>
    </row>
    <row r="5181">
      <c r="A5181" t="inlineStr">
        <is>
          <t>C00212</t>
        </is>
      </c>
      <c r="B5181" t="inlineStr">
        <is>
          <t>Deepak Kapoor</t>
        </is>
      </c>
      <c r="C5181" t="inlineStr">
        <is>
          <t>South</t>
        </is>
      </c>
      <c r="D5181" t="inlineStr">
        <is>
          <t>Hyderabad</t>
        </is>
      </c>
      <c r="E5181" t="inlineStr">
        <is>
          <t>No</t>
        </is>
      </c>
      <c r="F5181" t="inlineStr">
        <is>
          <t>At Risk</t>
        </is>
      </c>
      <c r="G5181" t="n">
        <v>3</v>
      </c>
      <c r="H5181" s="24" t="n">
        <v>14659.35</v>
      </c>
      <c r="I5181" s="24" t="n">
        <v>3020.42</v>
      </c>
      <c r="J5181" s="25" t="n">
        <v>44943</v>
      </c>
      <c r="K5181" s="25" t="n">
        <v>45200</v>
      </c>
      <c r="L5181" t="n">
        <v>1</v>
      </c>
      <c r="M5181" t="n">
        <v>3</v>
      </c>
      <c r="N5181" t="n">
        <v>3</v>
      </c>
      <c r="O5181">
        <f>DATE(2026,1,1)-K5181</f>
        <v/>
      </c>
      <c r="P5181">
        <f>IF(G5181&gt;=2,"Repeat","One-time")</f>
        <v/>
      </c>
    </row>
    <row r="5182">
      <c r="A5182" t="inlineStr">
        <is>
          <t>C01984</t>
        </is>
      </c>
      <c r="B5182" t="inlineStr">
        <is>
          <t>Priya Joshi</t>
        </is>
      </c>
      <c r="C5182" t="inlineStr">
        <is>
          <t>East</t>
        </is>
      </c>
      <c r="D5182" t="inlineStr">
        <is>
          <t>Kolkata</t>
        </is>
      </c>
      <c r="E5182" t="inlineStr">
        <is>
          <t>No</t>
        </is>
      </c>
      <c r="F5182" t="inlineStr">
        <is>
          <t>At Risk</t>
        </is>
      </c>
      <c r="G5182" t="n">
        <v>5</v>
      </c>
      <c r="H5182" s="24" t="n">
        <v>14654.14</v>
      </c>
      <c r="I5182" s="24" t="n">
        <v>4125.73</v>
      </c>
      <c r="J5182" s="25" t="n">
        <v>45077</v>
      </c>
      <c r="K5182" s="25" t="n">
        <v>45319</v>
      </c>
      <c r="L5182" t="n">
        <v>1</v>
      </c>
      <c r="M5182" t="n">
        <v>4</v>
      </c>
      <c r="N5182" t="n">
        <v>3</v>
      </c>
      <c r="O5182">
        <f>DATE(2026,1,1)-K5182</f>
        <v/>
      </c>
      <c r="P5182">
        <f>IF(G5182&gt;=2,"Repeat","One-time")</f>
        <v/>
      </c>
    </row>
    <row r="5183">
      <c r="A5183" t="inlineStr">
        <is>
          <t>C06515</t>
        </is>
      </c>
      <c r="B5183" t="inlineStr">
        <is>
          <t>Maria Thakur</t>
        </is>
      </c>
      <c r="C5183" t="inlineStr">
        <is>
          <t>Central</t>
        </is>
      </c>
      <c r="D5183" t="inlineStr">
        <is>
          <t>Bhopal</t>
        </is>
      </c>
      <c r="E5183" t="inlineStr">
        <is>
          <t>No</t>
        </is>
      </c>
      <c r="F5183" t="inlineStr">
        <is>
          <t>At Risk</t>
        </is>
      </c>
      <c r="G5183" t="n">
        <v>3</v>
      </c>
      <c r="H5183" s="24" t="n">
        <v>14650.17</v>
      </c>
      <c r="I5183" s="24" t="n">
        <v>5830.23</v>
      </c>
      <c r="J5183" s="25" t="n">
        <v>45569</v>
      </c>
      <c r="K5183" s="25" t="n">
        <v>45619</v>
      </c>
      <c r="L5183" t="n">
        <v>2</v>
      </c>
      <c r="M5183" t="n">
        <v>3</v>
      </c>
      <c r="N5183" t="n">
        <v>3</v>
      </c>
      <c r="O5183">
        <f>DATE(2026,1,1)-K5183</f>
        <v/>
      </c>
      <c r="P5183">
        <f>IF(G5183&gt;=2,"Repeat","One-time")</f>
        <v/>
      </c>
    </row>
    <row r="5184">
      <c r="A5184" t="inlineStr">
        <is>
          <t>C02700</t>
        </is>
      </c>
      <c r="B5184" t="inlineStr">
        <is>
          <t>Joseph Pillai</t>
        </is>
      </c>
      <c r="C5184" t="inlineStr">
        <is>
          <t>East</t>
        </is>
      </c>
      <c r="D5184" t="inlineStr">
        <is>
          <t>Kolkata</t>
        </is>
      </c>
      <c r="E5184" t="inlineStr">
        <is>
          <t>No</t>
        </is>
      </c>
      <c r="F5184" t="inlineStr">
        <is>
          <t>At Risk</t>
        </is>
      </c>
      <c r="G5184" t="n">
        <v>4</v>
      </c>
      <c r="H5184" s="24" t="n">
        <v>14647.47</v>
      </c>
      <c r="I5184" s="24" t="n">
        <v>2572.19</v>
      </c>
      <c r="J5184" s="25" t="n">
        <v>45231</v>
      </c>
      <c r="K5184" s="25" t="n">
        <v>45372</v>
      </c>
      <c r="L5184" t="n">
        <v>1</v>
      </c>
      <c r="M5184" t="n">
        <v>3</v>
      </c>
      <c r="N5184" t="n">
        <v>3</v>
      </c>
      <c r="O5184">
        <f>DATE(2026,1,1)-K5184</f>
        <v/>
      </c>
      <c r="P5184">
        <f>IF(G5184&gt;=2,"Repeat","One-time")</f>
        <v/>
      </c>
    </row>
    <row r="5185">
      <c r="A5185" t="inlineStr">
        <is>
          <t>C09367</t>
        </is>
      </c>
      <c r="B5185" t="inlineStr">
        <is>
          <t>Varun Shah</t>
        </is>
      </c>
      <c r="C5185" t="inlineStr">
        <is>
          <t>West</t>
        </is>
      </c>
      <c r="D5185" t="inlineStr">
        <is>
          <t>Mumbai</t>
        </is>
      </c>
      <c r="E5185" t="inlineStr">
        <is>
          <t>No</t>
        </is>
      </c>
      <c r="F5185" t="inlineStr">
        <is>
          <t>Loyal</t>
        </is>
      </c>
      <c r="G5185" t="n">
        <v>3</v>
      </c>
      <c r="H5185" s="24" t="n">
        <v>14647.3</v>
      </c>
      <c r="I5185" s="24" t="n">
        <v>4390.81</v>
      </c>
      <c r="J5185" s="25" t="n">
        <v>45844</v>
      </c>
      <c r="K5185" s="25" t="n">
        <v>45979</v>
      </c>
      <c r="L5185" t="n">
        <v>4</v>
      </c>
      <c r="M5185" t="n">
        <v>3</v>
      </c>
      <c r="N5185" t="n">
        <v>3</v>
      </c>
      <c r="O5185">
        <f>DATE(2026,1,1)-K5185</f>
        <v/>
      </c>
      <c r="P5185">
        <f>IF(G5185&gt;=2,"Repeat","One-time")</f>
        <v/>
      </c>
    </row>
    <row r="5186">
      <c r="A5186" t="inlineStr">
        <is>
          <t>C02520</t>
        </is>
      </c>
      <c r="B5186" t="inlineStr">
        <is>
          <t>Amit Iyer</t>
        </is>
      </c>
      <c r="C5186" t="inlineStr">
        <is>
          <t>East</t>
        </is>
      </c>
      <c r="D5186" t="inlineStr">
        <is>
          <t>Bhubaneswar</t>
        </is>
      </c>
      <c r="E5186" t="inlineStr">
        <is>
          <t>No</t>
        </is>
      </c>
      <c r="F5186" t="inlineStr">
        <is>
          <t>Hibernating</t>
        </is>
      </c>
      <c r="G5186" t="n">
        <v>1</v>
      </c>
      <c r="H5186" s="24" t="n">
        <v>14642.95</v>
      </c>
      <c r="I5186" s="24" t="n">
        <v>1223.67</v>
      </c>
      <c r="J5186" s="25" t="n">
        <v>45224</v>
      </c>
      <c r="K5186" s="25" t="n">
        <v>45224</v>
      </c>
      <c r="L5186" t="n">
        <v>1</v>
      </c>
      <c r="M5186" t="n">
        <v>1</v>
      </c>
      <c r="N5186" t="n">
        <v>3</v>
      </c>
      <c r="O5186">
        <f>DATE(2026,1,1)-K5186</f>
        <v/>
      </c>
      <c r="P5186">
        <f>IF(G5186&gt;=2,"Repeat","One-time")</f>
        <v/>
      </c>
    </row>
    <row r="5187">
      <c r="A5187" t="inlineStr">
        <is>
          <t>C07550</t>
        </is>
      </c>
      <c r="B5187" t="inlineStr">
        <is>
          <t>Isha Mukherjee</t>
        </is>
      </c>
      <c r="C5187" t="inlineStr">
        <is>
          <t>East</t>
        </is>
      </c>
      <c r="D5187" t="inlineStr">
        <is>
          <t>Kolkata</t>
        </is>
      </c>
      <c r="E5187" t="inlineStr">
        <is>
          <t>No</t>
        </is>
      </c>
      <c r="F5187" t="inlineStr">
        <is>
          <t>Occasional</t>
        </is>
      </c>
      <c r="G5187" t="n">
        <v>2</v>
      </c>
      <c r="H5187" s="24" t="n">
        <v>14615.83</v>
      </c>
      <c r="I5187" s="24" t="n">
        <v>4688.33</v>
      </c>
      <c r="J5187" s="25" t="n">
        <v>45684</v>
      </c>
      <c r="K5187" s="25" t="n">
        <v>45935</v>
      </c>
      <c r="L5187" t="n">
        <v>4</v>
      </c>
      <c r="M5187" t="n">
        <v>2</v>
      </c>
      <c r="N5187" t="n">
        <v>3</v>
      </c>
      <c r="O5187">
        <f>DATE(2026,1,1)-K5187</f>
        <v/>
      </c>
      <c r="P5187">
        <f>IF(G5187&gt;=2,"Repeat","One-time")</f>
        <v/>
      </c>
    </row>
    <row r="5188">
      <c r="A5188" t="inlineStr">
        <is>
          <t>C02775</t>
        </is>
      </c>
      <c r="B5188" t="inlineStr">
        <is>
          <t>Priya Ghosh</t>
        </is>
      </c>
      <c r="C5188" t="inlineStr">
        <is>
          <t>South</t>
        </is>
      </c>
      <c r="D5188" t="inlineStr">
        <is>
          <t>Bengaluru</t>
        </is>
      </c>
      <c r="E5188" t="inlineStr">
        <is>
          <t>No</t>
        </is>
      </c>
      <c r="F5188" t="inlineStr">
        <is>
          <t>At Risk</t>
        </is>
      </c>
      <c r="G5188" t="n">
        <v>5</v>
      </c>
      <c r="H5188" s="24" t="n">
        <v>14614.72</v>
      </c>
      <c r="I5188" s="24" t="n">
        <v>3552.2</v>
      </c>
      <c r="J5188" s="25" t="n">
        <v>45186</v>
      </c>
      <c r="K5188" s="25" t="n">
        <v>45364</v>
      </c>
      <c r="L5188" t="n">
        <v>1</v>
      </c>
      <c r="M5188" t="n">
        <v>4</v>
      </c>
      <c r="N5188" t="n">
        <v>3</v>
      </c>
      <c r="O5188">
        <f>DATE(2026,1,1)-K5188</f>
        <v/>
      </c>
      <c r="P5188">
        <f>IF(G5188&gt;=2,"Repeat","One-time")</f>
        <v/>
      </c>
    </row>
    <row r="5189">
      <c r="A5189" t="inlineStr">
        <is>
          <t>C08740</t>
        </is>
      </c>
      <c r="B5189" t="inlineStr">
        <is>
          <t>Maria Singh</t>
        </is>
      </c>
      <c r="C5189" t="inlineStr">
        <is>
          <t>South</t>
        </is>
      </c>
      <c r="D5189" t="inlineStr">
        <is>
          <t>Bengaluru</t>
        </is>
      </c>
      <c r="E5189" t="inlineStr">
        <is>
          <t>No</t>
        </is>
      </c>
      <c r="F5189" t="inlineStr">
        <is>
          <t>Occasional</t>
        </is>
      </c>
      <c r="G5189" t="n">
        <v>1</v>
      </c>
      <c r="H5189" s="24" t="n">
        <v>14607.01</v>
      </c>
      <c r="I5189" s="24" t="n">
        <v>5279.64</v>
      </c>
      <c r="J5189" s="25" t="n">
        <v>45837</v>
      </c>
      <c r="K5189" s="25" t="n">
        <v>45837</v>
      </c>
      <c r="L5189" t="n">
        <v>3</v>
      </c>
      <c r="M5189" t="n">
        <v>1</v>
      </c>
      <c r="N5189" t="n">
        <v>3</v>
      </c>
      <c r="O5189">
        <f>DATE(2026,1,1)-K5189</f>
        <v/>
      </c>
      <c r="P5189">
        <f>IF(G5189&gt;=2,"Repeat","One-time")</f>
        <v/>
      </c>
    </row>
    <row r="5190">
      <c r="A5190" t="inlineStr">
        <is>
          <t>C02157</t>
        </is>
      </c>
      <c r="B5190" t="inlineStr">
        <is>
          <t>Zoya Kapoor</t>
        </is>
      </c>
      <c r="C5190" t="inlineStr">
        <is>
          <t>South</t>
        </is>
      </c>
      <c r="D5190" t="inlineStr">
        <is>
          <t>Chennai</t>
        </is>
      </c>
      <c r="E5190" t="inlineStr">
        <is>
          <t>Yes</t>
        </is>
      </c>
      <c r="F5190" t="inlineStr">
        <is>
          <t>At Risk</t>
        </is>
      </c>
      <c r="G5190" t="n">
        <v>3</v>
      </c>
      <c r="H5190" s="24" t="n">
        <v>14599.95</v>
      </c>
      <c r="I5190" s="24" t="n">
        <v>3717.03</v>
      </c>
      <c r="J5190" s="25" t="n">
        <v>45162</v>
      </c>
      <c r="K5190" s="25" t="n">
        <v>45527</v>
      </c>
      <c r="L5190" t="n">
        <v>2</v>
      </c>
      <c r="M5190" t="n">
        <v>3</v>
      </c>
      <c r="N5190" t="n">
        <v>3</v>
      </c>
      <c r="O5190">
        <f>DATE(2026,1,1)-K5190</f>
        <v/>
      </c>
      <c r="P5190">
        <f>IF(G5190&gt;=2,"Repeat","One-time")</f>
        <v/>
      </c>
    </row>
    <row r="5191">
      <c r="A5191" t="inlineStr">
        <is>
          <t>C08813</t>
        </is>
      </c>
      <c r="B5191" t="inlineStr">
        <is>
          <t>Vivaan Agarwal</t>
        </is>
      </c>
      <c r="C5191" t="inlineStr">
        <is>
          <t>West</t>
        </is>
      </c>
      <c r="D5191" t="inlineStr">
        <is>
          <t>Pune</t>
        </is>
      </c>
      <c r="E5191" t="inlineStr">
        <is>
          <t>Yes</t>
        </is>
      </c>
      <c r="F5191" t="inlineStr">
        <is>
          <t>Occasional</t>
        </is>
      </c>
      <c r="G5191" t="n">
        <v>2</v>
      </c>
      <c r="H5191" s="24" t="n">
        <v>14596.56</v>
      </c>
      <c r="I5191" s="24" t="n">
        <v>5014.76</v>
      </c>
      <c r="J5191" s="25" t="n">
        <v>45765</v>
      </c>
      <c r="K5191" s="25" t="n">
        <v>45778</v>
      </c>
      <c r="L5191" t="n">
        <v>3</v>
      </c>
      <c r="M5191" t="n">
        <v>2</v>
      </c>
      <c r="N5191" t="n">
        <v>3</v>
      </c>
      <c r="O5191">
        <f>DATE(2026,1,1)-K5191</f>
        <v/>
      </c>
      <c r="P5191">
        <f>IF(G5191&gt;=2,"Repeat","One-time")</f>
        <v/>
      </c>
    </row>
    <row r="5192">
      <c r="A5192" t="inlineStr">
        <is>
          <t>C00603</t>
        </is>
      </c>
      <c r="B5192" t="inlineStr">
        <is>
          <t>Aarav Chopra</t>
        </is>
      </c>
      <c r="C5192" t="inlineStr">
        <is>
          <t>Central</t>
        </is>
      </c>
      <c r="D5192" t="inlineStr">
        <is>
          <t>Nagpur</t>
        </is>
      </c>
      <c r="E5192" t="inlineStr">
        <is>
          <t>No</t>
        </is>
      </c>
      <c r="F5192" t="inlineStr">
        <is>
          <t>At Risk</t>
        </is>
      </c>
      <c r="G5192" t="n">
        <v>3</v>
      </c>
      <c r="H5192" s="24" t="n">
        <v>14594.1</v>
      </c>
      <c r="I5192" s="24" t="n">
        <v>765.26</v>
      </c>
      <c r="J5192" s="25" t="n">
        <v>44984</v>
      </c>
      <c r="K5192" s="25" t="n">
        <v>45023</v>
      </c>
      <c r="L5192" t="n">
        <v>1</v>
      </c>
      <c r="M5192" t="n">
        <v>3</v>
      </c>
      <c r="N5192" t="n">
        <v>3</v>
      </c>
      <c r="O5192">
        <f>DATE(2026,1,1)-K5192</f>
        <v/>
      </c>
      <c r="P5192">
        <f>IF(G5192&gt;=2,"Repeat","One-time")</f>
        <v/>
      </c>
    </row>
    <row r="5193">
      <c r="A5193" t="inlineStr">
        <is>
          <t>C02017</t>
        </is>
      </c>
      <c r="B5193" t="inlineStr">
        <is>
          <t>Imran Agarwal</t>
        </is>
      </c>
      <c r="C5193" t="inlineStr">
        <is>
          <t>North</t>
        </is>
      </c>
      <c r="D5193" t="inlineStr">
        <is>
          <t>Lucknow</t>
        </is>
      </c>
      <c r="E5193" t="inlineStr">
        <is>
          <t>No</t>
        </is>
      </c>
      <c r="F5193" t="inlineStr">
        <is>
          <t>At Risk</t>
        </is>
      </c>
      <c r="G5193" t="n">
        <v>3</v>
      </c>
      <c r="H5193" s="24" t="n">
        <v>14592.65</v>
      </c>
      <c r="I5193" s="24" t="n">
        <v>2932.82</v>
      </c>
      <c r="J5193" s="25" t="n">
        <v>45174</v>
      </c>
      <c r="K5193" s="25" t="n">
        <v>45225</v>
      </c>
      <c r="L5193" t="n">
        <v>1</v>
      </c>
      <c r="M5193" t="n">
        <v>3</v>
      </c>
      <c r="N5193" t="n">
        <v>3</v>
      </c>
      <c r="O5193">
        <f>DATE(2026,1,1)-K5193</f>
        <v/>
      </c>
      <c r="P5193">
        <f>IF(G5193&gt;=2,"Repeat","One-time")</f>
        <v/>
      </c>
    </row>
    <row r="5194">
      <c r="A5194" t="inlineStr">
        <is>
          <t>C09438</t>
        </is>
      </c>
      <c r="B5194" t="inlineStr">
        <is>
          <t>Nikhil Agarwal</t>
        </is>
      </c>
      <c r="C5194" t="inlineStr">
        <is>
          <t>West</t>
        </is>
      </c>
      <c r="D5194" t="inlineStr">
        <is>
          <t>Mumbai</t>
        </is>
      </c>
      <c r="E5194" t="inlineStr">
        <is>
          <t>No</t>
        </is>
      </c>
      <c r="F5194" t="inlineStr">
        <is>
          <t>Loyal</t>
        </is>
      </c>
      <c r="G5194" t="n">
        <v>4</v>
      </c>
      <c r="H5194" s="24" t="n">
        <v>14584.19</v>
      </c>
      <c r="I5194" s="24" t="n">
        <v>3146.72</v>
      </c>
      <c r="J5194" s="25" t="n">
        <v>45921</v>
      </c>
      <c r="K5194" s="25" t="n">
        <v>45988</v>
      </c>
      <c r="L5194" t="n">
        <v>5</v>
      </c>
      <c r="M5194" t="n">
        <v>4</v>
      </c>
      <c r="N5194" t="n">
        <v>3</v>
      </c>
      <c r="O5194">
        <f>DATE(2026,1,1)-K5194</f>
        <v/>
      </c>
      <c r="P5194">
        <f>IF(G5194&gt;=2,"Repeat","One-time")</f>
        <v/>
      </c>
    </row>
    <row r="5195">
      <c r="A5195" t="inlineStr">
        <is>
          <t>C02752</t>
        </is>
      </c>
      <c r="B5195" t="inlineStr">
        <is>
          <t>Rahul Patel</t>
        </is>
      </c>
      <c r="C5195" t="inlineStr">
        <is>
          <t>North</t>
        </is>
      </c>
      <c r="D5195" t="inlineStr">
        <is>
          <t>Jaipur</t>
        </is>
      </c>
      <c r="E5195" t="inlineStr">
        <is>
          <t>Yes</t>
        </is>
      </c>
      <c r="F5195" t="inlineStr">
        <is>
          <t>Hibernating</t>
        </is>
      </c>
      <c r="G5195" t="n">
        <v>2</v>
      </c>
      <c r="H5195" s="24" t="n">
        <v>14567.18</v>
      </c>
      <c r="I5195" s="24" t="n">
        <v>2603.7</v>
      </c>
      <c r="J5195" s="25" t="n">
        <v>45169</v>
      </c>
      <c r="K5195" s="25" t="n">
        <v>45356</v>
      </c>
      <c r="L5195" t="n">
        <v>1</v>
      </c>
      <c r="M5195" t="n">
        <v>2</v>
      </c>
      <c r="N5195" t="n">
        <v>3</v>
      </c>
      <c r="O5195">
        <f>DATE(2026,1,1)-K5195</f>
        <v/>
      </c>
      <c r="P5195">
        <f>IF(G5195&gt;=2,"Repeat","One-time")</f>
        <v/>
      </c>
    </row>
    <row r="5196">
      <c r="A5196" t="inlineStr">
        <is>
          <t>C07736</t>
        </is>
      </c>
      <c r="B5196" t="inlineStr">
        <is>
          <t>Sneha Prasad</t>
        </is>
      </c>
      <c r="C5196" t="inlineStr">
        <is>
          <t>South</t>
        </is>
      </c>
      <c r="D5196" t="inlineStr">
        <is>
          <t>Kochi</t>
        </is>
      </c>
      <c r="E5196" t="inlineStr">
        <is>
          <t>No</t>
        </is>
      </c>
      <c r="F5196" t="inlineStr">
        <is>
          <t>Occasional</t>
        </is>
      </c>
      <c r="G5196" t="n">
        <v>1</v>
      </c>
      <c r="H5196" s="24" t="n">
        <v>14552.98</v>
      </c>
      <c r="I5196" s="24" t="n">
        <v>2024.61</v>
      </c>
      <c r="J5196" s="25" t="n">
        <v>45693</v>
      </c>
      <c r="K5196" s="25" t="n">
        <v>45693</v>
      </c>
      <c r="L5196" t="n">
        <v>2</v>
      </c>
      <c r="M5196" t="n">
        <v>1</v>
      </c>
      <c r="N5196" t="n">
        <v>3</v>
      </c>
      <c r="O5196">
        <f>DATE(2026,1,1)-K5196</f>
        <v/>
      </c>
      <c r="P5196">
        <f>IF(G5196&gt;=2,"Repeat","One-time")</f>
        <v/>
      </c>
    </row>
    <row r="5197">
      <c r="A5197" t="inlineStr">
        <is>
          <t>C08822</t>
        </is>
      </c>
      <c r="B5197" t="inlineStr">
        <is>
          <t>Ayesha Menon</t>
        </is>
      </c>
      <c r="C5197" t="inlineStr">
        <is>
          <t>West</t>
        </is>
      </c>
      <c r="D5197" t="inlineStr">
        <is>
          <t>Surat</t>
        </is>
      </c>
      <c r="E5197" t="inlineStr">
        <is>
          <t>Yes</t>
        </is>
      </c>
      <c r="F5197" t="inlineStr">
        <is>
          <t>Occasional</t>
        </is>
      </c>
      <c r="G5197" t="n">
        <v>1</v>
      </c>
      <c r="H5197" s="24" t="n">
        <v>14550.01</v>
      </c>
      <c r="I5197" s="24" t="n">
        <v>935.08</v>
      </c>
      <c r="J5197" s="25" t="n">
        <v>45776</v>
      </c>
      <c r="K5197" s="25" t="n">
        <v>45776</v>
      </c>
      <c r="L5197" t="n">
        <v>3</v>
      </c>
      <c r="M5197" t="n">
        <v>1</v>
      </c>
      <c r="N5197" t="n">
        <v>3</v>
      </c>
      <c r="O5197">
        <f>DATE(2026,1,1)-K5197</f>
        <v/>
      </c>
      <c r="P5197">
        <f>IF(G5197&gt;=2,"Repeat","One-time")</f>
        <v/>
      </c>
    </row>
    <row r="5198">
      <c r="A5198" t="inlineStr">
        <is>
          <t>C09522</t>
        </is>
      </c>
      <c r="B5198" t="inlineStr">
        <is>
          <t>Manish Joshi</t>
        </is>
      </c>
      <c r="C5198" t="inlineStr">
        <is>
          <t>East</t>
        </is>
      </c>
      <c r="D5198" t="inlineStr">
        <is>
          <t>Bhubaneswar</t>
        </is>
      </c>
      <c r="E5198" t="inlineStr">
        <is>
          <t>No</t>
        </is>
      </c>
      <c r="F5198" t="inlineStr">
        <is>
          <t>Loyal</t>
        </is>
      </c>
      <c r="G5198" t="n">
        <v>3</v>
      </c>
      <c r="H5198" s="24" t="n">
        <v>14538.6</v>
      </c>
      <c r="I5198" s="24" t="n">
        <v>1867.17</v>
      </c>
      <c r="J5198" s="25" t="n">
        <v>45885</v>
      </c>
      <c r="K5198" s="25" t="n">
        <v>45972</v>
      </c>
      <c r="L5198" t="n">
        <v>4</v>
      </c>
      <c r="M5198" t="n">
        <v>3</v>
      </c>
      <c r="N5198" t="n">
        <v>3</v>
      </c>
      <c r="O5198">
        <f>DATE(2026,1,1)-K5198</f>
        <v/>
      </c>
      <c r="P5198">
        <f>IF(G5198&gt;=2,"Repeat","One-time")</f>
        <v/>
      </c>
    </row>
    <row r="5199">
      <c r="A5199" t="inlineStr">
        <is>
          <t>C03386</t>
        </is>
      </c>
      <c r="B5199" t="inlineStr">
        <is>
          <t>Manish Thakur</t>
        </is>
      </c>
      <c r="C5199" t="inlineStr">
        <is>
          <t>East</t>
        </is>
      </c>
      <c r="D5199" t="inlineStr">
        <is>
          <t>Kolkata</t>
        </is>
      </c>
      <c r="E5199" t="inlineStr">
        <is>
          <t>Yes</t>
        </is>
      </c>
      <c r="F5199" t="inlineStr">
        <is>
          <t>Hibernating</t>
        </is>
      </c>
      <c r="G5199" t="n">
        <v>1</v>
      </c>
      <c r="H5199" s="24" t="n">
        <v>14535.65</v>
      </c>
      <c r="I5199" s="24" t="n">
        <v>1530.21</v>
      </c>
      <c r="J5199" s="25" t="n">
        <v>45284</v>
      </c>
      <c r="K5199" s="25" t="n">
        <v>45284</v>
      </c>
      <c r="L5199" t="n">
        <v>1</v>
      </c>
      <c r="M5199" t="n">
        <v>1</v>
      </c>
      <c r="N5199" t="n">
        <v>3</v>
      </c>
      <c r="O5199">
        <f>DATE(2026,1,1)-K5199</f>
        <v/>
      </c>
      <c r="P5199">
        <f>IF(G5199&gt;=2,"Repeat","One-time")</f>
        <v/>
      </c>
    </row>
    <row r="5200">
      <c r="A5200" t="inlineStr">
        <is>
          <t>C01625</t>
        </is>
      </c>
      <c r="B5200" t="inlineStr">
        <is>
          <t>Abhishek Banerjee</t>
        </is>
      </c>
      <c r="C5200" t="inlineStr">
        <is>
          <t>West</t>
        </is>
      </c>
      <c r="D5200" t="inlineStr">
        <is>
          <t>Panaji</t>
        </is>
      </c>
      <c r="E5200" t="inlineStr">
        <is>
          <t>Yes</t>
        </is>
      </c>
      <c r="F5200" t="inlineStr">
        <is>
          <t>Hibernating</t>
        </is>
      </c>
      <c r="G5200" t="n">
        <v>2</v>
      </c>
      <c r="H5200" s="24" t="n">
        <v>14527.4</v>
      </c>
      <c r="I5200" s="24" t="n">
        <v>2295.39</v>
      </c>
      <c r="J5200" s="25" t="n">
        <v>45124</v>
      </c>
      <c r="K5200" s="25" t="n">
        <v>45343</v>
      </c>
      <c r="L5200" t="n">
        <v>1</v>
      </c>
      <c r="M5200" t="n">
        <v>2</v>
      </c>
      <c r="N5200" t="n">
        <v>3</v>
      </c>
      <c r="O5200">
        <f>DATE(2026,1,1)-K5200</f>
        <v/>
      </c>
      <c r="P5200">
        <f>IF(G5200&gt;=2,"Repeat","One-time")</f>
        <v/>
      </c>
    </row>
    <row r="5201">
      <c r="A5201" t="inlineStr">
        <is>
          <t>C00287</t>
        </is>
      </c>
      <c r="B5201" t="inlineStr">
        <is>
          <t>Abhishek Fernandes</t>
        </is>
      </c>
      <c r="C5201" t="inlineStr">
        <is>
          <t>West</t>
        </is>
      </c>
      <c r="D5201" t="inlineStr">
        <is>
          <t>Surat</t>
        </is>
      </c>
      <c r="E5201" t="inlineStr">
        <is>
          <t>No</t>
        </is>
      </c>
      <c r="F5201" t="inlineStr">
        <is>
          <t>At Risk</t>
        </is>
      </c>
      <c r="G5201" t="n">
        <v>3</v>
      </c>
      <c r="H5201" s="24" t="n">
        <v>14505.47</v>
      </c>
      <c r="I5201" s="24" t="n">
        <v>2722.58</v>
      </c>
      <c r="J5201" s="25" t="n">
        <v>44963</v>
      </c>
      <c r="K5201" s="25" t="n">
        <v>45732</v>
      </c>
      <c r="L5201" t="n">
        <v>2</v>
      </c>
      <c r="M5201" t="n">
        <v>3</v>
      </c>
      <c r="N5201" t="n">
        <v>3</v>
      </c>
      <c r="O5201">
        <f>DATE(2026,1,1)-K5201</f>
        <v/>
      </c>
      <c r="P5201">
        <f>IF(G5201&gt;=2,"Repeat","One-time")</f>
        <v/>
      </c>
    </row>
    <row r="5202">
      <c r="A5202" t="inlineStr">
        <is>
          <t>C04367</t>
        </is>
      </c>
      <c r="B5202" t="inlineStr">
        <is>
          <t>Divya Bose</t>
        </is>
      </c>
      <c r="C5202" t="inlineStr">
        <is>
          <t>North</t>
        </is>
      </c>
      <c r="D5202" t="inlineStr">
        <is>
          <t>Lucknow</t>
        </is>
      </c>
      <c r="E5202" t="inlineStr">
        <is>
          <t>Yes</t>
        </is>
      </c>
      <c r="F5202" t="inlineStr">
        <is>
          <t>At Risk</t>
        </is>
      </c>
      <c r="G5202" t="n">
        <v>6</v>
      </c>
      <c r="H5202" s="24" t="n">
        <v>14500.66</v>
      </c>
      <c r="I5202" s="24" t="n">
        <v>5358.13</v>
      </c>
      <c r="J5202" s="25" t="n">
        <v>45407</v>
      </c>
      <c r="K5202" s="25" t="n">
        <v>45605</v>
      </c>
      <c r="L5202" t="n">
        <v>2</v>
      </c>
      <c r="M5202" t="n">
        <v>4</v>
      </c>
      <c r="N5202" t="n">
        <v>3</v>
      </c>
      <c r="O5202">
        <f>DATE(2026,1,1)-K5202</f>
        <v/>
      </c>
      <c r="P5202">
        <f>IF(G5202&gt;=2,"Repeat","One-time")</f>
        <v/>
      </c>
    </row>
    <row r="5203">
      <c r="A5203" t="inlineStr">
        <is>
          <t>C01601</t>
        </is>
      </c>
      <c r="B5203" t="inlineStr">
        <is>
          <t>Ritu Bose</t>
        </is>
      </c>
      <c r="C5203" t="inlineStr">
        <is>
          <t>North</t>
        </is>
      </c>
      <c r="D5203" t="inlineStr">
        <is>
          <t>Delhi</t>
        </is>
      </c>
      <c r="E5203" t="inlineStr">
        <is>
          <t>Yes</t>
        </is>
      </c>
      <c r="F5203" t="inlineStr">
        <is>
          <t>At Risk</t>
        </is>
      </c>
      <c r="G5203" t="n">
        <v>8</v>
      </c>
      <c r="H5203" s="24" t="n">
        <v>14483.81</v>
      </c>
      <c r="I5203" s="24" t="n">
        <v>4599.76</v>
      </c>
      <c r="J5203" s="25" t="n">
        <v>45158</v>
      </c>
      <c r="K5203" s="25" t="n">
        <v>45626</v>
      </c>
      <c r="L5203" t="n">
        <v>2</v>
      </c>
      <c r="M5203" t="n">
        <v>4</v>
      </c>
      <c r="N5203" t="n">
        <v>3</v>
      </c>
      <c r="O5203">
        <f>DATE(2026,1,1)-K5203</f>
        <v/>
      </c>
      <c r="P5203">
        <f>IF(G5203&gt;=2,"Repeat","One-time")</f>
        <v/>
      </c>
    </row>
    <row r="5204">
      <c r="A5204" t="inlineStr">
        <is>
          <t>C08653</t>
        </is>
      </c>
      <c r="B5204" t="inlineStr">
        <is>
          <t>Abhishek Chopra</t>
        </is>
      </c>
      <c r="C5204" t="inlineStr">
        <is>
          <t>Central</t>
        </is>
      </c>
      <c r="D5204" t="inlineStr">
        <is>
          <t>Indore</t>
        </is>
      </c>
      <c r="E5204" t="inlineStr">
        <is>
          <t>No</t>
        </is>
      </c>
      <c r="F5204" t="inlineStr">
        <is>
          <t>Loyal</t>
        </is>
      </c>
      <c r="G5204" t="n">
        <v>3</v>
      </c>
      <c r="H5204" s="24" t="n">
        <v>14483.6</v>
      </c>
      <c r="I5204" s="24" t="n">
        <v>3113.01</v>
      </c>
      <c r="J5204" s="25" t="n">
        <v>45746</v>
      </c>
      <c r="K5204" s="25" t="n">
        <v>45932</v>
      </c>
      <c r="L5204" t="n">
        <v>4</v>
      </c>
      <c r="M5204" t="n">
        <v>3</v>
      </c>
      <c r="N5204" t="n">
        <v>3</v>
      </c>
      <c r="O5204">
        <f>DATE(2026,1,1)-K5204</f>
        <v/>
      </c>
      <c r="P5204">
        <f>IF(G5204&gt;=2,"Repeat","One-time")</f>
        <v/>
      </c>
    </row>
    <row r="5205">
      <c r="A5205" t="inlineStr">
        <is>
          <t>C01774</t>
        </is>
      </c>
      <c r="B5205" t="inlineStr">
        <is>
          <t>Vikram Mishra</t>
        </is>
      </c>
      <c r="C5205" t="inlineStr">
        <is>
          <t>East</t>
        </is>
      </c>
      <c r="D5205" t="inlineStr">
        <is>
          <t>Guwahati</t>
        </is>
      </c>
      <c r="E5205" t="inlineStr">
        <is>
          <t>Yes</t>
        </is>
      </c>
      <c r="F5205" t="inlineStr">
        <is>
          <t>At Risk</t>
        </is>
      </c>
      <c r="G5205" t="n">
        <v>3</v>
      </c>
      <c r="H5205" s="24" t="n">
        <v>14455.07</v>
      </c>
      <c r="I5205" s="24" t="n">
        <v>2959.12</v>
      </c>
      <c r="J5205" s="25" t="n">
        <v>45070</v>
      </c>
      <c r="K5205" s="25" t="n">
        <v>45618</v>
      </c>
      <c r="L5205" t="n">
        <v>2</v>
      </c>
      <c r="M5205" t="n">
        <v>3</v>
      </c>
      <c r="N5205" t="n">
        <v>3</v>
      </c>
      <c r="O5205">
        <f>DATE(2026,1,1)-K5205</f>
        <v/>
      </c>
      <c r="P5205">
        <f>IF(G5205&gt;=2,"Repeat","One-time")</f>
        <v/>
      </c>
    </row>
    <row r="5206">
      <c r="A5206" t="inlineStr">
        <is>
          <t>C09303</t>
        </is>
      </c>
      <c r="B5206" t="inlineStr">
        <is>
          <t>Maria Khan</t>
        </is>
      </c>
      <c r="C5206" t="inlineStr">
        <is>
          <t>West</t>
        </is>
      </c>
      <c r="D5206" t="inlineStr">
        <is>
          <t>Pune</t>
        </is>
      </c>
      <c r="E5206" t="inlineStr">
        <is>
          <t>No</t>
        </is>
      </c>
      <c r="F5206" t="inlineStr">
        <is>
          <t>Loyal</t>
        </is>
      </c>
      <c r="G5206" t="n">
        <v>3</v>
      </c>
      <c r="H5206" s="24" t="n">
        <v>14450.99</v>
      </c>
      <c r="I5206" s="24" t="n">
        <v>3046.76</v>
      </c>
      <c r="J5206" s="25" t="n">
        <v>45891</v>
      </c>
      <c r="K5206" s="25" t="n">
        <v>45954</v>
      </c>
      <c r="L5206" t="n">
        <v>4</v>
      </c>
      <c r="M5206" t="n">
        <v>3</v>
      </c>
      <c r="N5206" t="n">
        <v>3</v>
      </c>
      <c r="O5206">
        <f>DATE(2026,1,1)-K5206</f>
        <v/>
      </c>
      <c r="P5206">
        <f>IF(G5206&gt;=2,"Repeat","One-time")</f>
        <v/>
      </c>
    </row>
    <row r="5207">
      <c r="A5207" t="inlineStr">
        <is>
          <t>C10122</t>
        </is>
      </c>
      <c r="B5207" t="inlineStr">
        <is>
          <t>Gurpreet Chopra</t>
        </is>
      </c>
      <c r="C5207" t="inlineStr">
        <is>
          <t>East</t>
        </is>
      </c>
      <c r="D5207" t="inlineStr">
        <is>
          <t>Kolkata</t>
        </is>
      </c>
      <c r="E5207" t="inlineStr">
        <is>
          <t>No</t>
        </is>
      </c>
      <c r="F5207" t="inlineStr">
        <is>
          <t>New</t>
        </is>
      </c>
      <c r="G5207" t="n">
        <v>1</v>
      </c>
      <c r="H5207" s="24" t="n">
        <v>14442.71</v>
      </c>
      <c r="I5207" s="24" t="n">
        <v>2036.44</v>
      </c>
      <c r="J5207" s="25" t="n">
        <v>46003</v>
      </c>
      <c r="K5207" s="25" t="n">
        <v>46003</v>
      </c>
      <c r="L5207" t="n">
        <v>5</v>
      </c>
      <c r="M5207" t="n">
        <v>2</v>
      </c>
      <c r="N5207" t="n">
        <v>3</v>
      </c>
      <c r="O5207">
        <f>DATE(2026,1,1)-K5207</f>
        <v/>
      </c>
      <c r="P5207">
        <f>IF(G5207&gt;=2,"Repeat","One-time")</f>
        <v/>
      </c>
    </row>
    <row r="5208">
      <c r="A5208" t="inlineStr">
        <is>
          <t>C01848</t>
        </is>
      </c>
      <c r="B5208" t="inlineStr">
        <is>
          <t>Sanjay Shah</t>
        </is>
      </c>
      <c r="C5208" t="inlineStr">
        <is>
          <t>South</t>
        </is>
      </c>
      <c r="D5208" t="inlineStr">
        <is>
          <t>Hyderabad</t>
        </is>
      </c>
      <c r="E5208" t="inlineStr">
        <is>
          <t>No</t>
        </is>
      </c>
      <c r="F5208" t="inlineStr">
        <is>
          <t>At Risk</t>
        </is>
      </c>
      <c r="G5208" t="n">
        <v>7</v>
      </c>
      <c r="H5208" s="24" t="n">
        <v>14409.1</v>
      </c>
      <c r="I5208" s="24" t="n">
        <v>5093.38</v>
      </c>
      <c r="J5208" s="25" t="n">
        <v>45080</v>
      </c>
      <c r="K5208" s="25" t="n">
        <v>45274</v>
      </c>
      <c r="L5208" t="n">
        <v>1</v>
      </c>
      <c r="M5208" t="n">
        <v>4</v>
      </c>
      <c r="N5208" t="n">
        <v>3</v>
      </c>
      <c r="O5208">
        <f>DATE(2026,1,1)-K5208</f>
        <v/>
      </c>
      <c r="P5208">
        <f>IF(G5208&gt;=2,"Repeat","One-time")</f>
        <v/>
      </c>
    </row>
    <row r="5209">
      <c r="A5209" t="inlineStr">
        <is>
          <t>C05967</t>
        </is>
      </c>
      <c r="B5209" t="inlineStr">
        <is>
          <t>Diya Rao</t>
        </is>
      </c>
      <c r="C5209" t="inlineStr">
        <is>
          <t>West</t>
        </is>
      </c>
      <c r="D5209" t="inlineStr">
        <is>
          <t>Ahmedabad</t>
        </is>
      </c>
      <c r="E5209" t="inlineStr">
        <is>
          <t>No</t>
        </is>
      </c>
      <c r="F5209" t="inlineStr">
        <is>
          <t>Loyal</t>
        </is>
      </c>
      <c r="G5209" t="n">
        <v>6</v>
      </c>
      <c r="H5209" s="24" t="n">
        <v>14403.12</v>
      </c>
      <c r="I5209" s="24" t="n">
        <v>4706.26</v>
      </c>
      <c r="J5209" s="25" t="n">
        <v>45580</v>
      </c>
      <c r="K5209" s="25" t="n">
        <v>45989</v>
      </c>
      <c r="L5209" t="n">
        <v>5</v>
      </c>
      <c r="M5209" t="n">
        <v>4</v>
      </c>
      <c r="N5209" t="n">
        <v>3</v>
      </c>
      <c r="O5209">
        <f>DATE(2026,1,1)-K5209</f>
        <v/>
      </c>
      <c r="P5209">
        <f>IF(G5209&gt;=2,"Repeat","One-time")</f>
        <v/>
      </c>
    </row>
    <row r="5210">
      <c r="A5210" t="inlineStr">
        <is>
          <t>C08228</t>
        </is>
      </c>
      <c r="B5210" t="inlineStr">
        <is>
          <t>Gurpreet Thakur</t>
        </is>
      </c>
      <c r="C5210" t="inlineStr">
        <is>
          <t>South</t>
        </is>
      </c>
      <c r="D5210" t="inlineStr">
        <is>
          <t>Bengaluru</t>
        </is>
      </c>
      <c r="E5210" t="inlineStr">
        <is>
          <t>No</t>
        </is>
      </c>
      <c r="F5210" t="inlineStr">
        <is>
          <t>Loyal</t>
        </is>
      </c>
      <c r="G5210" t="n">
        <v>3</v>
      </c>
      <c r="H5210" s="24" t="n">
        <v>14401.24</v>
      </c>
      <c r="I5210" s="24" t="n">
        <v>3289.64</v>
      </c>
      <c r="J5210" s="25" t="n">
        <v>45877</v>
      </c>
      <c r="K5210" s="25" t="n">
        <v>45942</v>
      </c>
      <c r="L5210" t="n">
        <v>4</v>
      </c>
      <c r="M5210" t="n">
        <v>3</v>
      </c>
      <c r="N5210" t="n">
        <v>3</v>
      </c>
      <c r="O5210">
        <f>DATE(2026,1,1)-K5210</f>
        <v/>
      </c>
      <c r="P5210">
        <f>IF(G5210&gt;=2,"Repeat","One-time")</f>
        <v/>
      </c>
    </row>
    <row r="5211">
      <c r="A5211" t="inlineStr">
        <is>
          <t>C10644</t>
        </is>
      </c>
      <c r="B5211" t="inlineStr">
        <is>
          <t>Karan Ghosh</t>
        </is>
      </c>
      <c r="C5211" t="inlineStr">
        <is>
          <t>West</t>
        </is>
      </c>
      <c r="D5211" t="inlineStr">
        <is>
          <t>Pune</t>
        </is>
      </c>
      <c r="E5211" t="inlineStr">
        <is>
          <t>No</t>
        </is>
      </c>
      <c r="F5211" t="inlineStr">
        <is>
          <t>Loyal</t>
        </is>
      </c>
      <c r="G5211" t="n">
        <v>4</v>
      </c>
      <c r="H5211" s="24" t="n">
        <v>14385.38</v>
      </c>
      <c r="I5211" s="24" t="n">
        <v>6161.95</v>
      </c>
      <c r="J5211" s="25" t="n">
        <v>45927</v>
      </c>
      <c r="K5211" s="25" t="n">
        <v>46021</v>
      </c>
      <c r="L5211" t="n">
        <v>5</v>
      </c>
      <c r="M5211" t="n">
        <v>4</v>
      </c>
      <c r="N5211" t="n">
        <v>3</v>
      </c>
      <c r="O5211">
        <f>DATE(2026,1,1)-K5211</f>
        <v/>
      </c>
      <c r="P5211">
        <f>IF(G5211&gt;=2,"Repeat","One-time")</f>
        <v/>
      </c>
    </row>
    <row r="5212">
      <c r="A5212" t="inlineStr">
        <is>
          <t>C03736</t>
        </is>
      </c>
      <c r="B5212" t="inlineStr">
        <is>
          <t>Tanvi Verma</t>
        </is>
      </c>
      <c r="C5212" t="inlineStr">
        <is>
          <t>North</t>
        </is>
      </c>
      <c r="D5212" t="inlineStr">
        <is>
          <t>Lucknow</t>
        </is>
      </c>
      <c r="E5212" t="inlineStr">
        <is>
          <t>No</t>
        </is>
      </c>
      <c r="F5212" t="inlineStr">
        <is>
          <t>At Risk</t>
        </is>
      </c>
      <c r="G5212" t="n">
        <v>6</v>
      </c>
      <c r="H5212" s="24" t="n">
        <v>14378.01</v>
      </c>
      <c r="I5212" s="24" t="n">
        <v>3681.89</v>
      </c>
      <c r="J5212" s="25" t="n">
        <v>45306</v>
      </c>
      <c r="K5212" s="25" t="n">
        <v>45579</v>
      </c>
      <c r="L5212" t="n">
        <v>2</v>
      </c>
      <c r="M5212" t="n">
        <v>4</v>
      </c>
      <c r="N5212" t="n">
        <v>3</v>
      </c>
      <c r="O5212">
        <f>DATE(2026,1,1)-K5212</f>
        <v/>
      </c>
      <c r="P5212">
        <f>IF(G5212&gt;=2,"Repeat","One-time")</f>
        <v/>
      </c>
    </row>
    <row r="5213">
      <c r="A5213" t="inlineStr">
        <is>
          <t>C03894</t>
        </is>
      </c>
      <c r="B5213" t="inlineStr">
        <is>
          <t>Manish Shah</t>
        </is>
      </c>
      <c r="C5213" t="inlineStr">
        <is>
          <t>North</t>
        </is>
      </c>
      <c r="D5213" t="inlineStr">
        <is>
          <t>Chandigarh</t>
        </is>
      </c>
      <c r="E5213" t="inlineStr">
        <is>
          <t>No</t>
        </is>
      </c>
      <c r="F5213" t="inlineStr">
        <is>
          <t>Loyal</t>
        </is>
      </c>
      <c r="G5213" t="n">
        <v>6</v>
      </c>
      <c r="H5213" s="24" t="n">
        <v>14371.19</v>
      </c>
      <c r="I5213" s="24" t="n">
        <v>4537.71</v>
      </c>
      <c r="J5213" s="25" t="n">
        <v>45431</v>
      </c>
      <c r="K5213" s="25" t="n">
        <v>45878</v>
      </c>
      <c r="L5213" t="n">
        <v>3</v>
      </c>
      <c r="M5213" t="n">
        <v>4</v>
      </c>
      <c r="N5213" t="n">
        <v>3</v>
      </c>
      <c r="O5213">
        <f>DATE(2026,1,1)-K5213</f>
        <v/>
      </c>
      <c r="P5213">
        <f>IF(G5213&gt;=2,"Repeat","One-time")</f>
        <v/>
      </c>
    </row>
    <row r="5214">
      <c r="A5214" t="inlineStr">
        <is>
          <t>C04352</t>
        </is>
      </c>
      <c r="B5214" t="inlineStr">
        <is>
          <t>Vivaan Iyer</t>
        </is>
      </c>
      <c r="C5214" t="inlineStr">
        <is>
          <t>East</t>
        </is>
      </c>
      <c r="D5214" t="inlineStr">
        <is>
          <t>Bhubaneswar</t>
        </is>
      </c>
      <c r="E5214" t="inlineStr">
        <is>
          <t>No</t>
        </is>
      </c>
      <c r="F5214" t="inlineStr">
        <is>
          <t>Hibernating</t>
        </is>
      </c>
      <c r="G5214" t="n">
        <v>2</v>
      </c>
      <c r="H5214" s="24" t="n">
        <v>14360.42</v>
      </c>
      <c r="I5214" s="24" t="n">
        <v>2503.58</v>
      </c>
      <c r="J5214" s="25" t="n">
        <v>45445</v>
      </c>
      <c r="K5214" s="25" t="n">
        <v>45487</v>
      </c>
      <c r="L5214" t="n">
        <v>1</v>
      </c>
      <c r="M5214" t="n">
        <v>2</v>
      </c>
      <c r="N5214" t="n">
        <v>3</v>
      </c>
      <c r="O5214">
        <f>DATE(2026,1,1)-K5214</f>
        <v/>
      </c>
      <c r="P5214">
        <f>IF(G5214&gt;=2,"Repeat","One-time")</f>
        <v/>
      </c>
    </row>
    <row r="5215">
      <c r="A5215" t="inlineStr">
        <is>
          <t>C06853</t>
        </is>
      </c>
      <c r="B5215" t="inlineStr">
        <is>
          <t>Divya Sinha</t>
        </is>
      </c>
      <c r="C5215" t="inlineStr">
        <is>
          <t>West</t>
        </is>
      </c>
      <c r="D5215" t="inlineStr">
        <is>
          <t>Mumbai</t>
        </is>
      </c>
      <c r="E5215" t="inlineStr">
        <is>
          <t>No</t>
        </is>
      </c>
      <c r="F5215" t="inlineStr">
        <is>
          <t>Loyal</t>
        </is>
      </c>
      <c r="G5215" t="n">
        <v>3</v>
      </c>
      <c r="H5215" s="24" t="n">
        <v>14359.49</v>
      </c>
      <c r="I5215" s="24" t="n">
        <v>3885.59</v>
      </c>
      <c r="J5215" s="25" t="n">
        <v>45657</v>
      </c>
      <c r="K5215" s="25" t="n">
        <v>45828</v>
      </c>
      <c r="L5215" t="n">
        <v>3</v>
      </c>
      <c r="M5215" t="n">
        <v>3</v>
      </c>
      <c r="N5215" t="n">
        <v>3</v>
      </c>
      <c r="O5215">
        <f>DATE(2026,1,1)-K5215</f>
        <v/>
      </c>
      <c r="P5215">
        <f>IF(G5215&gt;=2,"Repeat","One-time")</f>
        <v/>
      </c>
    </row>
    <row r="5216">
      <c r="A5216" t="inlineStr">
        <is>
          <t>C03347</t>
        </is>
      </c>
      <c r="B5216" t="inlineStr">
        <is>
          <t>Tanvi Sharma</t>
        </is>
      </c>
      <c r="C5216" t="inlineStr">
        <is>
          <t>West</t>
        </is>
      </c>
      <c r="D5216" t="inlineStr">
        <is>
          <t>Pune</t>
        </is>
      </c>
      <c r="E5216" t="inlineStr">
        <is>
          <t>No</t>
        </is>
      </c>
      <c r="F5216" t="inlineStr">
        <is>
          <t>At Risk</t>
        </is>
      </c>
      <c r="G5216" t="n">
        <v>7</v>
      </c>
      <c r="H5216" s="24" t="n">
        <v>14343.1</v>
      </c>
      <c r="I5216" s="24" t="n">
        <v>3620.83</v>
      </c>
      <c r="J5216" s="25" t="n">
        <v>45275</v>
      </c>
      <c r="K5216" s="25" t="n">
        <v>45719</v>
      </c>
      <c r="L5216" t="n">
        <v>2</v>
      </c>
      <c r="M5216" t="n">
        <v>4</v>
      </c>
      <c r="N5216" t="n">
        <v>3</v>
      </c>
      <c r="O5216">
        <f>DATE(2026,1,1)-K5216</f>
        <v/>
      </c>
      <c r="P5216">
        <f>IF(G5216&gt;=2,"Repeat","One-time")</f>
        <v/>
      </c>
    </row>
    <row r="5217">
      <c r="A5217" t="inlineStr">
        <is>
          <t>C02565</t>
        </is>
      </c>
      <c r="B5217" t="inlineStr">
        <is>
          <t>Meera Rao</t>
        </is>
      </c>
      <c r="C5217" t="inlineStr">
        <is>
          <t>North</t>
        </is>
      </c>
      <c r="D5217" t="inlineStr">
        <is>
          <t>Delhi</t>
        </is>
      </c>
      <c r="E5217" t="inlineStr">
        <is>
          <t>No</t>
        </is>
      </c>
      <c r="F5217" t="inlineStr">
        <is>
          <t>Hibernating</t>
        </is>
      </c>
      <c r="G5217" t="n">
        <v>1</v>
      </c>
      <c r="H5217" s="24" t="n">
        <v>14340.55</v>
      </c>
      <c r="I5217" s="24" t="n">
        <v>2.74</v>
      </c>
      <c r="J5217" s="25" t="n">
        <v>45240</v>
      </c>
      <c r="K5217" s="25" t="n">
        <v>45240</v>
      </c>
      <c r="L5217" t="n">
        <v>1</v>
      </c>
      <c r="M5217" t="n">
        <v>1</v>
      </c>
      <c r="N5217" t="n">
        <v>3</v>
      </c>
      <c r="O5217">
        <f>DATE(2026,1,1)-K5217</f>
        <v/>
      </c>
      <c r="P5217">
        <f>IF(G5217&gt;=2,"Repeat","One-time")</f>
        <v/>
      </c>
    </row>
    <row r="5218">
      <c r="A5218" t="inlineStr">
        <is>
          <t>C01493</t>
        </is>
      </c>
      <c r="B5218" t="inlineStr">
        <is>
          <t>Joseph Mukherjee</t>
        </is>
      </c>
      <c r="C5218" t="inlineStr">
        <is>
          <t>West</t>
        </is>
      </c>
      <c r="D5218" t="inlineStr">
        <is>
          <t>Ahmedabad</t>
        </is>
      </c>
      <c r="E5218" t="inlineStr">
        <is>
          <t>No</t>
        </is>
      </c>
      <c r="F5218" t="inlineStr">
        <is>
          <t>At Risk</t>
        </is>
      </c>
      <c r="G5218" t="n">
        <v>5</v>
      </c>
      <c r="H5218" s="24" t="n">
        <v>14310.55</v>
      </c>
      <c r="I5218" s="24" t="n">
        <v>5384.39</v>
      </c>
      <c r="J5218" s="25" t="n">
        <v>45004</v>
      </c>
      <c r="K5218" s="25" t="n">
        <v>45062</v>
      </c>
      <c r="L5218" t="n">
        <v>1</v>
      </c>
      <c r="M5218" t="n">
        <v>4</v>
      </c>
      <c r="N5218" t="n">
        <v>3</v>
      </c>
      <c r="O5218">
        <f>DATE(2026,1,1)-K5218</f>
        <v/>
      </c>
      <c r="P5218">
        <f>IF(G5218&gt;=2,"Repeat","One-time")</f>
        <v/>
      </c>
    </row>
    <row r="5219">
      <c r="A5219" t="inlineStr">
        <is>
          <t>C00085</t>
        </is>
      </c>
      <c r="B5219" t="inlineStr">
        <is>
          <t>Shreya Fernandes</t>
        </is>
      </c>
      <c r="C5219" t="inlineStr">
        <is>
          <t>Central</t>
        </is>
      </c>
      <c r="D5219" t="inlineStr">
        <is>
          <t>Bhopal</t>
        </is>
      </c>
      <c r="E5219" t="inlineStr">
        <is>
          <t>No</t>
        </is>
      </c>
      <c r="F5219" t="inlineStr">
        <is>
          <t>Loyal</t>
        </is>
      </c>
      <c r="G5219" t="n">
        <v>4</v>
      </c>
      <c r="H5219" s="24" t="n">
        <v>14299.97</v>
      </c>
      <c r="I5219" s="24" t="n">
        <v>4322.27</v>
      </c>
      <c r="J5219" s="25" t="n">
        <v>45312</v>
      </c>
      <c r="K5219" s="25" t="n">
        <v>45775</v>
      </c>
      <c r="L5219" t="n">
        <v>3</v>
      </c>
      <c r="M5219" t="n">
        <v>3</v>
      </c>
      <c r="N5219" t="n">
        <v>3</v>
      </c>
      <c r="O5219">
        <f>DATE(2026,1,1)-K5219</f>
        <v/>
      </c>
      <c r="P5219">
        <f>IF(G5219&gt;=2,"Repeat","One-time")</f>
        <v/>
      </c>
    </row>
    <row r="5220">
      <c r="A5220" t="inlineStr">
        <is>
          <t>C02820</t>
        </is>
      </c>
      <c r="B5220" t="inlineStr">
        <is>
          <t>Joseph Chopra</t>
        </is>
      </c>
      <c r="C5220" t="inlineStr">
        <is>
          <t>South</t>
        </is>
      </c>
      <c r="D5220" t="inlineStr">
        <is>
          <t>Chennai</t>
        </is>
      </c>
      <c r="E5220" t="inlineStr">
        <is>
          <t>No</t>
        </is>
      </c>
      <c r="F5220" t="inlineStr">
        <is>
          <t>Hibernating</t>
        </is>
      </c>
      <c r="G5220" t="n">
        <v>1</v>
      </c>
      <c r="H5220" s="24" t="n">
        <v>14296.15</v>
      </c>
      <c r="I5220" s="24" t="n">
        <v>-357.32</v>
      </c>
      <c r="J5220" s="25" t="n">
        <v>45176</v>
      </c>
      <c r="K5220" s="25" t="n">
        <v>45176</v>
      </c>
      <c r="L5220" t="n">
        <v>1</v>
      </c>
      <c r="M5220" t="n">
        <v>1</v>
      </c>
      <c r="N5220" t="n">
        <v>3</v>
      </c>
      <c r="O5220">
        <f>DATE(2026,1,1)-K5220</f>
        <v/>
      </c>
      <c r="P5220">
        <f>IF(G5220&gt;=2,"Repeat","One-time")</f>
        <v/>
      </c>
    </row>
    <row r="5221">
      <c r="A5221" t="inlineStr">
        <is>
          <t>C02143</t>
        </is>
      </c>
      <c r="B5221" t="inlineStr">
        <is>
          <t>Farhan Shah</t>
        </is>
      </c>
      <c r="C5221" t="inlineStr">
        <is>
          <t>East</t>
        </is>
      </c>
      <c r="D5221" t="inlineStr">
        <is>
          <t>Kolkata</t>
        </is>
      </c>
      <c r="E5221" t="inlineStr">
        <is>
          <t>No</t>
        </is>
      </c>
      <c r="F5221" t="inlineStr">
        <is>
          <t>New</t>
        </is>
      </c>
      <c r="G5221" t="n">
        <v>1</v>
      </c>
      <c r="H5221" s="24" t="n">
        <v>14291.78</v>
      </c>
      <c r="I5221" s="24" t="n">
        <v>1596.13</v>
      </c>
      <c r="J5221" s="25" t="n">
        <v>45982</v>
      </c>
      <c r="K5221" s="25" t="n">
        <v>45982</v>
      </c>
      <c r="L5221" t="n">
        <v>4</v>
      </c>
      <c r="M5221" t="n">
        <v>1</v>
      </c>
      <c r="N5221" t="n">
        <v>3</v>
      </c>
      <c r="O5221">
        <f>DATE(2026,1,1)-K5221</f>
        <v/>
      </c>
      <c r="P5221">
        <f>IF(G5221&gt;=2,"Repeat","One-time")</f>
        <v/>
      </c>
    </row>
    <row r="5222">
      <c r="A5222" t="inlineStr">
        <is>
          <t>C08444</t>
        </is>
      </c>
      <c r="B5222" t="inlineStr">
        <is>
          <t>Rohan Gupta</t>
        </is>
      </c>
      <c r="C5222" t="inlineStr">
        <is>
          <t>North</t>
        </is>
      </c>
      <c r="D5222" t="inlineStr">
        <is>
          <t>Gurugram</t>
        </is>
      </c>
      <c r="E5222" t="inlineStr">
        <is>
          <t>No</t>
        </is>
      </c>
      <c r="F5222" t="inlineStr">
        <is>
          <t>Occasional</t>
        </is>
      </c>
      <c r="G5222" t="n">
        <v>1</v>
      </c>
      <c r="H5222" s="24" t="n">
        <v>14291.78</v>
      </c>
      <c r="I5222" s="24" t="n">
        <v>1596.13</v>
      </c>
      <c r="J5222" s="25" t="n">
        <v>45855</v>
      </c>
      <c r="K5222" s="25" t="n">
        <v>45855</v>
      </c>
      <c r="L5222" t="n">
        <v>3</v>
      </c>
      <c r="M5222" t="n">
        <v>1</v>
      </c>
      <c r="N5222" t="n">
        <v>3</v>
      </c>
      <c r="O5222">
        <f>DATE(2026,1,1)-K5222</f>
        <v/>
      </c>
      <c r="P5222">
        <f>IF(G5222&gt;=2,"Repeat","One-time")</f>
        <v/>
      </c>
    </row>
    <row r="5223">
      <c r="A5223" t="inlineStr">
        <is>
          <t>C01008</t>
        </is>
      </c>
      <c r="B5223" t="inlineStr">
        <is>
          <t>Swati Rao</t>
        </is>
      </c>
      <c r="C5223" t="inlineStr">
        <is>
          <t>South</t>
        </is>
      </c>
      <c r="D5223" t="inlineStr">
        <is>
          <t>Bengaluru</t>
        </is>
      </c>
      <c r="E5223" t="inlineStr">
        <is>
          <t>No</t>
        </is>
      </c>
      <c r="F5223" t="inlineStr">
        <is>
          <t>At Risk</t>
        </is>
      </c>
      <c r="G5223" t="n">
        <v>4</v>
      </c>
      <c r="H5223" s="24" t="n">
        <v>14290.79</v>
      </c>
      <c r="I5223" s="24" t="n">
        <v>5236.22</v>
      </c>
      <c r="J5223" s="25" t="n">
        <v>44979</v>
      </c>
      <c r="K5223" s="25" t="n">
        <v>45507</v>
      </c>
      <c r="L5223" t="n">
        <v>2</v>
      </c>
      <c r="M5223" t="n">
        <v>3</v>
      </c>
      <c r="N5223" t="n">
        <v>3</v>
      </c>
      <c r="O5223">
        <f>DATE(2026,1,1)-K5223</f>
        <v/>
      </c>
      <c r="P5223">
        <f>IF(G5223&gt;=2,"Repeat","One-time")</f>
        <v/>
      </c>
    </row>
    <row r="5224">
      <c r="A5224" t="inlineStr">
        <is>
          <t>C06585</t>
        </is>
      </c>
      <c r="B5224" t="inlineStr">
        <is>
          <t>Divya Kapoor</t>
        </is>
      </c>
      <c r="C5224" t="inlineStr">
        <is>
          <t>East</t>
        </is>
      </c>
      <c r="D5224" t="inlineStr">
        <is>
          <t>Bhubaneswar</t>
        </is>
      </c>
      <c r="E5224" t="inlineStr">
        <is>
          <t>Yes</t>
        </is>
      </c>
      <c r="F5224" t="inlineStr">
        <is>
          <t>At Risk</t>
        </is>
      </c>
      <c r="G5224" t="n">
        <v>3</v>
      </c>
      <c r="H5224" s="24" t="n">
        <v>14278.65</v>
      </c>
      <c r="I5224" s="24" t="n">
        <v>5327.5</v>
      </c>
      <c r="J5224" s="25" t="n">
        <v>45595</v>
      </c>
      <c r="K5224" s="25" t="n">
        <v>45738</v>
      </c>
      <c r="L5224" t="n">
        <v>2</v>
      </c>
      <c r="M5224" t="n">
        <v>3</v>
      </c>
      <c r="N5224" t="n">
        <v>3</v>
      </c>
      <c r="O5224">
        <f>DATE(2026,1,1)-K5224</f>
        <v/>
      </c>
      <c r="P5224">
        <f>IF(G5224&gt;=2,"Repeat","One-time")</f>
        <v/>
      </c>
    </row>
    <row r="5225">
      <c r="A5225" t="inlineStr">
        <is>
          <t>C01642</t>
        </is>
      </c>
      <c r="B5225" t="inlineStr">
        <is>
          <t>Aarav Singh</t>
        </is>
      </c>
      <c r="C5225" t="inlineStr">
        <is>
          <t>West</t>
        </is>
      </c>
      <c r="D5225" t="inlineStr">
        <is>
          <t>Mumbai</t>
        </is>
      </c>
      <c r="E5225" t="inlineStr">
        <is>
          <t>No</t>
        </is>
      </c>
      <c r="F5225" t="inlineStr">
        <is>
          <t>Loyal</t>
        </is>
      </c>
      <c r="G5225" t="n">
        <v>5</v>
      </c>
      <c r="H5225" s="24" t="n">
        <v>14274.87</v>
      </c>
      <c r="I5225" s="24" t="n">
        <v>3684.1</v>
      </c>
      <c r="J5225" s="25" t="n">
        <v>45121</v>
      </c>
      <c r="K5225" s="25" t="n">
        <v>45887</v>
      </c>
      <c r="L5225" t="n">
        <v>3</v>
      </c>
      <c r="M5225" t="n">
        <v>4</v>
      </c>
      <c r="N5225" t="n">
        <v>3</v>
      </c>
      <c r="O5225">
        <f>DATE(2026,1,1)-K5225</f>
        <v/>
      </c>
      <c r="P5225">
        <f>IF(G5225&gt;=2,"Repeat","One-time")</f>
        <v/>
      </c>
    </row>
    <row r="5226">
      <c r="A5226" t="inlineStr">
        <is>
          <t>C03093</t>
        </is>
      </c>
      <c r="B5226" t="inlineStr">
        <is>
          <t>Karan Rao</t>
        </is>
      </c>
      <c r="C5226" t="inlineStr">
        <is>
          <t>West</t>
        </is>
      </c>
      <c r="D5226" t="inlineStr">
        <is>
          <t>Ahmedabad</t>
        </is>
      </c>
      <c r="E5226" t="inlineStr">
        <is>
          <t>No</t>
        </is>
      </c>
      <c r="F5226" t="inlineStr">
        <is>
          <t>Loyal</t>
        </is>
      </c>
      <c r="G5226" t="n">
        <v>4</v>
      </c>
      <c r="H5226" s="24" t="n">
        <v>14272.72</v>
      </c>
      <c r="I5226" s="24" t="n">
        <v>909.02</v>
      </c>
      <c r="J5226" s="25" t="n">
        <v>45213</v>
      </c>
      <c r="K5226" s="25" t="n">
        <v>45830</v>
      </c>
      <c r="L5226" t="n">
        <v>3</v>
      </c>
      <c r="M5226" t="n">
        <v>3</v>
      </c>
      <c r="N5226" t="n">
        <v>3</v>
      </c>
      <c r="O5226">
        <f>DATE(2026,1,1)-K5226</f>
        <v/>
      </c>
      <c r="P5226">
        <f>IF(G5226&gt;=2,"Repeat","One-time")</f>
        <v/>
      </c>
    </row>
    <row r="5227">
      <c r="A5227" t="inlineStr">
        <is>
          <t>C09060</t>
        </is>
      </c>
      <c r="B5227" t="inlineStr">
        <is>
          <t>Swati Shah</t>
        </is>
      </c>
      <c r="C5227" t="inlineStr">
        <is>
          <t>South</t>
        </is>
      </c>
      <c r="D5227" t="inlineStr">
        <is>
          <t>Chennai</t>
        </is>
      </c>
      <c r="E5227" t="inlineStr">
        <is>
          <t>No</t>
        </is>
      </c>
      <c r="F5227" t="inlineStr">
        <is>
          <t>Occasional</t>
        </is>
      </c>
      <c r="G5227" t="n">
        <v>2</v>
      </c>
      <c r="H5227" s="24" t="n">
        <v>14260.03</v>
      </c>
      <c r="I5227" s="24" t="n">
        <v>5964.48</v>
      </c>
      <c r="J5227" s="25" t="n">
        <v>45793</v>
      </c>
      <c r="K5227" s="25" t="n">
        <v>45940</v>
      </c>
      <c r="L5227" t="n">
        <v>4</v>
      </c>
      <c r="M5227" t="n">
        <v>2</v>
      </c>
      <c r="N5227" t="n">
        <v>3</v>
      </c>
      <c r="O5227">
        <f>DATE(2026,1,1)-K5227</f>
        <v/>
      </c>
      <c r="P5227">
        <f>IF(G5227&gt;=2,"Repeat","One-time")</f>
        <v/>
      </c>
    </row>
    <row r="5228">
      <c r="A5228" t="inlineStr">
        <is>
          <t>C05582</t>
        </is>
      </c>
      <c r="B5228" t="inlineStr">
        <is>
          <t>Suresh Mukherjee</t>
        </is>
      </c>
      <c r="C5228" t="inlineStr">
        <is>
          <t>East</t>
        </is>
      </c>
      <c r="D5228" t="inlineStr">
        <is>
          <t>Guwahati</t>
        </is>
      </c>
      <c r="E5228" t="inlineStr">
        <is>
          <t>No</t>
        </is>
      </c>
      <c r="F5228" t="inlineStr">
        <is>
          <t>Loyal</t>
        </is>
      </c>
      <c r="G5228" t="n">
        <v>5</v>
      </c>
      <c r="H5228" s="24" t="n">
        <v>14257.81</v>
      </c>
      <c r="I5228" s="24" t="n">
        <v>5696.75</v>
      </c>
      <c r="J5228" s="25" t="n">
        <v>45577</v>
      </c>
      <c r="K5228" s="25" t="n">
        <v>45798</v>
      </c>
      <c r="L5228" t="n">
        <v>3</v>
      </c>
      <c r="M5228" t="n">
        <v>4</v>
      </c>
      <c r="N5228" t="n">
        <v>3</v>
      </c>
      <c r="O5228">
        <f>DATE(2026,1,1)-K5228</f>
        <v/>
      </c>
      <c r="P5228">
        <f>IF(G5228&gt;=2,"Repeat","One-time")</f>
        <v/>
      </c>
    </row>
    <row r="5229">
      <c r="A5229" t="inlineStr">
        <is>
          <t>C02240</t>
        </is>
      </c>
      <c r="B5229" t="inlineStr">
        <is>
          <t>Sneha Mishra</t>
        </is>
      </c>
      <c r="C5229" t="inlineStr">
        <is>
          <t>South</t>
        </is>
      </c>
      <c r="D5229" t="inlineStr">
        <is>
          <t>Bengaluru</t>
        </is>
      </c>
      <c r="E5229" t="inlineStr">
        <is>
          <t>Yes</t>
        </is>
      </c>
      <c r="F5229" t="inlineStr">
        <is>
          <t>Occasional</t>
        </is>
      </c>
      <c r="G5229" t="n">
        <v>2</v>
      </c>
      <c r="H5229" s="24" t="n">
        <v>14257.57</v>
      </c>
      <c r="I5229" s="24" t="n">
        <v>1385.21</v>
      </c>
      <c r="J5229" s="25" t="n">
        <v>45425</v>
      </c>
      <c r="K5229" s="25" t="n">
        <v>45587</v>
      </c>
      <c r="L5229" t="n">
        <v>2</v>
      </c>
      <c r="M5229" t="n">
        <v>2</v>
      </c>
      <c r="N5229" t="n">
        <v>3</v>
      </c>
      <c r="O5229">
        <f>DATE(2026,1,1)-K5229</f>
        <v/>
      </c>
      <c r="P5229">
        <f>IF(G5229&gt;=2,"Repeat","One-time")</f>
        <v/>
      </c>
    </row>
    <row r="5230">
      <c r="A5230" t="inlineStr">
        <is>
          <t>C04836</t>
        </is>
      </c>
      <c r="B5230" t="inlineStr">
        <is>
          <t>Neha Pillai</t>
        </is>
      </c>
      <c r="C5230" t="inlineStr">
        <is>
          <t>West</t>
        </is>
      </c>
      <c r="D5230" t="inlineStr">
        <is>
          <t>Ahmedabad</t>
        </is>
      </c>
      <c r="E5230" t="inlineStr">
        <is>
          <t>No</t>
        </is>
      </c>
      <c r="F5230" t="inlineStr">
        <is>
          <t>At Risk</t>
        </is>
      </c>
      <c r="G5230" t="n">
        <v>6</v>
      </c>
      <c r="H5230" s="24" t="n">
        <v>14249.71</v>
      </c>
      <c r="I5230" s="24" t="n">
        <v>4256.66</v>
      </c>
      <c r="J5230" s="25" t="n">
        <v>45461</v>
      </c>
      <c r="K5230" s="25" t="n">
        <v>45604</v>
      </c>
      <c r="L5230" t="n">
        <v>2</v>
      </c>
      <c r="M5230" t="n">
        <v>4</v>
      </c>
      <c r="N5230" t="n">
        <v>3</v>
      </c>
      <c r="O5230">
        <f>DATE(2026,1,1)-K5230</f>
        <v/>
      </c>
      <c r="P5230">
        <f>IF(G5230&gt;=2,"Repeat","One-time")</f>
        <v/>
      </c>
    </row>
    <row r="5231">
      <c r="A5231" t="inlineStr">
        <is>
          <t>C02971</t>
        </is>
      </c>
      <c r="B5231" t="inlineStr">
        <is>
          <t>Gurpreet Reddy</t>
        </is>
      </c>
      <c r="C5231" t="inlineStr">
        <is>
          <t>East</t>
        </is>
      </c>
      <c r="D5231" t="inlineStr">
        <is>
          <t>Kolkata</t>
        </is>
      </c>
      <c r="E5231" t="inlineStr">
        <is>
          <t>No</t>
        </is>
      </c>
      <c r="F5231" t="inlineStr">
        <is>
          <t>At Risk</t>
        </is>
      </c>
      <c r="G5231" t="n">
        <v>6</v>
      </c>
      <c r="H5231" s="24" t="n">
        <v>14242.58</v>
      </c>
      <c r="I5231" s="24" t="n">
        <v>5515.96</v>
      </c>
      <c r="J5231" s="25" t="n">
        <v>45212</v>
      </c>
      <c r="K5231" s="25" t="n">
        <v>45535</v>
      </c>
      <c r="L5231" t="n">
        <v>2</v>
      </c>
      <c r="M5231" t="n">
        <v>4</v>
      </c>
      <c r="N5231" t="n">
        <v>3</v>
      </c>
      <c r="O5231">
        <f>DATE(2026,1,1)-K5231</f>
        <v/>
      </c>
      <c r="P5231">
        <f>IF(G5231&gt;=2,"Repeat","One-time")</f>
        <v/>
      </c>
    </row>
    <row r="5232">
      <c r="A5232" t="inlineStr">
        <is>
          <t>C10007</t>
        </is>
      </c>
      <c r="B5232" t="inlineStr">
        <is>
          <t>Ananya Fernandes</t>
        </is>
      </c>
      <c r="C5232" t="inlineStr">
        <is>
          <t>South</t>
        </is>
      </c>
      <c r="D5232" t="inlineStr">
        <is>
          <t>Bengaluru</t>
        </is>
      </c>
      <c r="E5232" t="inlineStr">
        <is>
          <t>No</t>
        </is>
      </c>
      <c r="F5232" t="inlineStr">
        <is>
          <t>New</t>
        </is>
      </c>
      <c r="G5232" t="n">
        <v>2</v>
      </c>
      <c r="H5232" s="24" t="n">
        <v>14222.45</v>
      </c>
      <c r="I5232" s="24" t="n">
        <v>2005.04</v>
      </c>
      <c r="J5232" s="25" t="n">
        <v>45949</v>
      </c>
      <c r="K5232" s="25" t="n">
        <v>45979</v>
      </c>
      <c r="L5232" t="n">
        <v>4</v>
      </c>
      <c r="M5232" t="n">
        <v>3</v>
      </c>
      <c r="N5232" t="n">
        <v>3</v>
      </c>
      <c r="O5232">
        <f>DATE(2026,1,1)-K5232</f>
        <v/>
      </c>
      <c r="P5232">
        <f>IF(G5232&gt;=2,"Repeat","One-time")</f>
        <v/>
      </c>
    </row>
    <row r="5233">
      <c r="A5233" t="inlineStr">
        <is>
          <t>C00321</t>
        </is>
      </c>
      <c r="B5233" t="inlineStr">
        <is>
          <t>Vivaan Nair</t>
        </is>
      </c>
      <c r="C5233" t="inlineStr">
        <is>
          <t>Central</t>
        </is>
      </c>
      <c r="D5233" t="inlineStr">
        <is>
          <t>Bhopal</t>
        </is>
      </c>
      <c r="E5233" t="inlineStr">
        <is>
          <t>No</t>
        </is>
      </c>
      <c r="F5233" t="inlineStr">
        <is>
          <t>Loyal</t>
        </is>
      </c>
      <c r="G5233" t="n">
        <v>10</v>
      </c>
      <c r="H5233" s="24" t="n">
        <v>14218.02</v>
      </c>
      <c r="I5233" s="24" t="n">
        <v>3992.68</v>
      </c>
      <c r="J5233" s="25" t="n">
        <v>45094</v>
      </c>
      <c r="K5233" s="25" t="n">
        <v>45850</v>
      </c>
      <c r="L5233" t="n">
        <v>3</v>
      </c>
      <c r="M5233" t="n">
        <v>5</v>
      </c>
      <c r="N5233" t="n">
        <v>3</v>
      </c>
      <c r="O5233">
        <f>DATE(2026,1,1)-K5233</f>
        <v/>
      </c>
      <c r="P5233">
        <f>IF(G5233&gt;=2,"Repeat","One-time")</f>
        <v/>
      </c>
    </row>
    <row r="5234">
      <c r="A5234" t="inlineStr">
        <is>
          <t>C11722</t>
        </is>
      </c>
      <c r="B5234" t="inlineStr">
        <is>
          <t>Karan Bose</t>
        </is>
      </c>
      <c r="C5234" t="inlineStr">
        <is>
          <t>West</t>
        </is>
      </c>
      <c r="D5234" t="inlineStr">
        <is>
          <t>Pune</t>
        </is>
      </c>
      <c r="E5234" t="inlineStr">
        <is>
          <t>No</t>
        </is>
      </c>
      <c r="F5234" t="inlineStr">
        <is>
          <t>New</t>
        </is>
      </c>
      <c r="G5234" t="n">
        <v>1</v>
      </c>
      <c r="H5234" s="24" t="n">
        <v>14210.88</v>
      </c>
      <c r="I5234" s="24" t="n">
        <v>1245.63</v>
      </c>
      <c r="J5234" s="25" t="n">
        <v>46020</v>
      </c>
      <c r="K5234" s="25" t="n">
        <v>46020</v>
      </c>
      <c r="L5234" t="n">
        <v>5</v>
      </c>
      <c r="M5234" t="n">
        <v>2</v>
      </c>
      <c r="N5234" t="n">
        <v>3</v>
      </c>
      <c r="O5234">
        <f>DATE(2026,1,1)-K5234</f>
        <v/>
      </c>
      <c r="P5234">
        <f>IF(G5234&gt;=2,"Repeat","One-time")</f>
        <v/>
      </c>
    </row>
    <row r="5235">
      <c r="A5235" t="inlineStr">
        <is>
          <t>C05481</t>
        </is>
      </c>
      <c r="B5235" t="inlineStr">
        <is>
          <t>Priya Verma</t>
        </is>
      </c>
      <c r="C5235" t="inlineStr">
        <is>
          <t>East</t>
        </is>
      </c>
      <c r="D5235" t="inlineStr">
        <is>
          <t>Kolkata</t>
        </is>
      </c>
      <c r="E5235" t="inlineStr">
        <is>
          <t>No</t>
        </is>
      </c>
      <c r="F5235" t="inlineStr">
        <is>
          <t>Occasional</t>
        </is>
      </c>
      <c r="G5235" t="n">
        <v>1</v>
      </c>
      <c r="H5235" s="24" t="n">
        <v>14196.33</v>
      </c>
      <c r="I5235" s="24" t="n">
        <v>991.09</v>
      </c>
      <c r="J5235" s="25" t="n">
        <v>45747</v>
      </c>
      <c r="K5235" s="25" t="n">
        <v>45747</v>
      </c>
      <c r="L5235" t="n">
        <v>2</v>
      </c>
      <c r="M5235" t="n">
        <v>1</v>
      </c>
      <c r="N5235" t="n">
        <v>3</v>
      </c>
      <c r="O5235">
        <f>DATE(2026,1,1)-K5235</f>
        <v/>
      </c>
      <c r="P5235">
        <f>IF(G5235&gt;=2,"Repeat","One-time")</f>
        <v/>
      </c>
    </row>
    <row r="5236">
      <c r="A5236" t="inlineStr">
        <is>
          <t>C03516</t>
        </is>
      </c>
      <c r="B5236" t="inlineStr">
        <is>
          <t>Ananya Iyer</t>
        </is>
      </c>
      <c r="C5236" t="inlineStr">
        <is>
          <t>South</t>
        </is>
      </c>
      <c r="D5236" t="inlineStr">
        <is>
          <t>Hyderabad</t>
        </is>
      </c>
      <c r="E5236" t="inlineStr">
        <is>
          <t>Yes</t>
        </is>
      </c>
      <c r="F5236" t="inlineStr">
        <is>
          <t>At Risk</t>
        </is>
      </c>
      <c r="G5236" t="n">
        <v>10</v>
      </c>
      <c r="H5236" s="24" t="n">
        <v>14183</v>
      </c>
      <c r="I5236" s="24" t="n">
        <v>4983.25</v>
      </c>
      <c r="J5236" s="25" t="n">
        <v>45278</v>
      </c>
      <c r="K5236" s="25" t="n">
        <v>45480</v>
      </c>
      <c r="L5236" t="n">
        <v>1</v>
      </c>
      <c r="M5236" t="n">
        <v>5</v>
      </c>
      <c r="N5236" t="n">
        <v>3</v>
      </c>
      <c r="O5236">
        <f>DATE(2026,1,1)-K5236</f>
        <v/>
      </c>
      <c r="P5236">
        <f>IF(G5236&gt;=2,"Repeat","One-time")</f>
        <v/>
      </c>
    </row>
    <row r="5237">
      <c r="A5237" t="inlineStr">
        <is>
          <t>C02397</t>
        </is>
      </c>
      <c r="B5237" t="inlineStr">
        <is>
          <t>Farhan Verma</t>
        </is>
      </c>
      <c r="C5237" t="inlineStr">
        <is>
          <t>East</t>
        </is>
      </c>
      <c r="D5237" t="inlineStr">
        <is>
          <t>Jamshedpur</t>
        </is>
      </c>
      <c r="E5237" t="inlineStr">
        <is>
          <t>No</t>
        </is>
      </c>
      <c r="F5237" t="inlineStr">
        <is>
          <t>Hibernating</t>
        </is>
      </c>
      <c r="G5237" t="n">
        <v>2</v>
      </c>
      <c r="H5237" s="24" t="n">
        <v>14181.35</v>
      </c>
      <c r="I5237" s="24" t="n">
        <v>2738.17</v>
      </c>
      <c r="J5237" s="25" t="n">
        <v>45179</v>
      </c>
      <c r="K5237" s="25" t="n">
        <v>45262</v>
      </c>
      <c r="L5237" t="n">
        <v>1</v>
      </c>
      <c r="M5237" t="n">
        <v>2</v>
      </c>
      <c r="N5237" t="n">
        <v>3</v>
      </c>
      <c r="O5237">
        <f>DATE(2026,1,1)-K5237</f>
        <v/>
      </c>
      <c r="P5237">
        <f>IF(G5237&gt;=2,"Repeat","One-time")</f>
        <v/>
      </c>
    </row>
    <row r="5238">
      <c r="A5238" t="inlineStr">
        <is>
          <t>C01393</t>
        </is>
      </c>
      <c r="B5238" t="inlineStr">
        <is>
          <t>Sanjay Gupta</t>
        </is>
      </c>
      <c r="C5238" t="inlineStr">
        <is>
          <t>North</t>
        </is>
      </c>
      <c r="D5238" t="inlineStr">
        <is>
          <t>Delhi</t>
        </is>
      </c>
      <c r="E5238" t="inlineStr">
        <is>
          <t>Yes</t>
        </is>
      </c>
      <c r="F5238" t="inlineStr">
        <is>
          <t>Loyal</t>
        </is>
      </c>
      <c r="G5238" t="n">
        <v>4</v>
      </c>
      <c r="H5238" s="24" t="n">
        <v>14180.13</v>
      </c>
      <c r="I5238" s="24" t="n">
        <v>4753.72</v>
      </c>
      <c r="J5238" s="25" t="n">
        <v>45010</v>
      </c>
      <c r="K5238" s="25" t="n">
        <v>45860</v>
      </c>
      <c r="L5238" t="n">
        <v>3</v>
      </c>
      <c r="M5238" t="n">
        <v>3</v>
      </c>
      <c r="N5238" t="n">
        <v>3</v>
      </c>
      <c r="O5238">
        <f>DATE(2026,1,1)-K5238</f>
        <v/>
      </c>
      <c r="P5238">
        <f>IF(G5238&gt;=2,"Repeat","One-time")</f>
        <v/>
      </c>
    </row>
    <row r="5239">
      <c r="A5239" t="inlineStr">
        <is>
          <t>C08384</t>
        </is>
      </c>
      <c r="B5239" t="inlineStr">
        <is>
          <t>Divya Iyer</t>
        </is>
      </c>
      <c r="C5239" t="inlineStr">
        <is>
          <t>North</t>
        </is>
      </c>
      <c r="D5239" t="inlineStr">
        <is>
          <t>Delhi</t>
        </is>
      </c>
      <c r="E5239" t="inlineStr">
        <is>
          <t>No</t>
        </is>
      </c>
      <c r="F5239" t="inlineStr">
        <is>
          <t>New</t>
        </is>
      </c>
      <c r="G5239" t="n">
        <v>1</v>
      </c>
      <c r="H5239" s="24" t="n">
        <v>14176.69</v>
      </c>
      <c r="I5239" s="24" t="n">
        <v>1966.82</v>
      </c>
      <c r="J5239" s="25" t="n">
        <v>46002</v>
      </c>
      <c r="K5239" s="25" t="n">
        <v>46002</v>
      </c>
      <c r="L5239" t="n">
        <v>5</v>
      </c>
      <c r="M5239" t="n">
        <v>1</v>
      </c>
      <c r="N5239" t="n">
        <v>3</v>
      </c>
      <c r="O5239">
        <f>DATE(2026,1,1)-K5239</f>
        <v/>
      </c>
      <c r="P5239">
        <f>IF(G5239&gt;=2,"Repeat","One-time")</f>
        <v/>
      </c>
    </row>
    <row r="5240">
      <c r="A5240" t="inlineStr">
        <is>
          <t>C03756</t>
        </is>
      </c>
      <c r="B5240" t="inlineStr">
        <is>
          <t>Isha Reddy</t>
        </is>
      </c>
      <c r="C5240" t="inlineStr">
        <is>
          <t>West</t>
        </is>
      </c>
      <c r="D5240" t="inlineStr">
        <is>
          <t>Mumbai</t>
        </is>
      </c>
      <c r="E5240" t="inlineStr">
        <is>
          <t>Yes</t>
        </is>
      </c>
      <c r="F5240" t="inlineStr">
        <is>
          <t>Occasional</t>
        </is>
      </c>
      <c r="G5240" t="n">
        <v>2</v>
      </c>
      <c r="H5240" s="24" t="n">
        <v>14175.05</v>
      </c>
      <c r="I5240" s="24" t="n">
        <v>1436.91</v>
      </c>
      <c r="J5240" s="25" t="n">
        <v>45284</v>
      </c>
      <c r="K5240" s="25" t="n">
        <v>45929</v>
      </c>
      <c r="L5240" t="n">
        <v>4</v>
      </c>
      <c r="M5240" t="n">
        <v>2</v>
      </c>
      <c r="N5240" t="n">
        <v>3</v>
      </c>
      <c r="O5240">
        <f>DATE(2026,1,1)-K5240</f>
        <v/>
      </c>
      <c r="P5240">
        <f>IF(G5240&gt;=2,"Repeat","One-time")</f>
        <v/>
      </c>
    </row>
    <row r="5241">
      <c r="A5241" t="inlineStr">
        <is>
          <t>C09640</t>
        </is>
      </c>
      <c r="B5241" t="inlineStr">
        <is>
          <t>Meera Kumar</t>
        </is>
      </c>
      <c r="C5241" t="inlineStr">
        <is>
          <t>North</t>
        </is>
      </c>
      <c r="D5241" t="inlineStr">
        <is>
          <t>Delhi</t>
        </is>
      </c>
      <c r="E5241" t="inlineStr">
        <is>
          <t>Yes</t>
        </is>
      </c>
      <c r="F5241" t="inlineStr">
        <is>
          <t>Loyal</t>
        </is>
      </c>
      <c r="G5241" t="n">
        <v>4</v>
      </c>
      <c r="H5241" s="24" t="n">
        <v>14173.6</v>
      </c>
      <c r="I5241" s="24" t="n">
        <v>2093.62</v>
      </c>
      <c r="J5241" s="25" t="n">
        <v>45823</v>
      </c>
      <c r="K5241" s="25" t="n">
        <v>46011</v>
      </c>
      <c r="L5241" t="n">
        <v>5</v>
      </c>
      <c r="M5241" t="n">
        <v>4</v>
      </c>
      <c r="N5241" t="n">
        <v>3</v>
      </c>
      <c r="O5241">
        <f>DATE(2026,1,1)-K5241</f>
        <v/>
      </c>
      <c r="P5241">
        <f>IF(G5241&gt;=2,"Repeat","One-time")</f>
        <v/>
      </c>
    </row>
    <row r="5242">
      <c r="A5242" t="inlineStr">
        <is>
          <t>C11297</t>
        </is>
      </c>
      <c r="B5242" t="inlineStr">
        <is>
          <t>Divya Kumar</t>
        </is>
      </c>
      <c r="C5242" t="inlineStr">
        <is>
          <t>West</t>
        </is>
      </c>
      <c r="D5242" t="inlineStr">
        <is>
          <t>Mumbai</t>
        </is>
      </c>
      <c r="E5242" t="inlineStr">
        <is>
          <t>No</t>
        </is>
      </c>
      <c r="F5242" t="inlineStr">
        <is>
          <t>New</t>
        </is>
      </c>
      <c r="G5242" t="n">
        <v>1</v>
      </c>
      <c r="H5242" s="24" t="n">
        <v>14170.85</v>
      </c>
      <c r="I5242" s="24" t="n">
        <v>-1851.72</v>
      </c>
      <c r="J5242" s="25" t="n">
        <v>45986</v>
      </c>
      <c r="K5242" s="25" t="n">
        <v>45986</v>
      </c>
      <c r="L5242" t="n">
        <v>4</v>
      </c>
      <c r="M5242" t="n">
        <v>2</v>
      </c>
      <c r="N5242" t="n">
        <v>3</v>
      </c>
      <c r="O5242">
        <f>DATE(2026,1,1)-K5242</f>
        <v/>
      </c>
      <c r="P5242">
        <f>IF(G5242&gt;=2,"Repeat","One-time")</f>
        <v/>
      </c>
    </row>
    <row r="5243">
      <c r="A5243" t="inlineStr">
        <is>
          <t>C07632</t>
        </is>
      </c>
      <c r="B5243" t="inlineStr">
        <is>
          <t>Vikram Menon</t>
        </is>
      </c>
      <c r="C5243" t="inlineStr">
        <is>
          <t>North</t>
        </is>
      </c>
      <c r="D5243" t="inlineStr">
        <is>
          <t>Lucknow</t>
        </is>
      </c>
      <c r="E5243" t="inlineStr">
        <is>
          <t>No</t>
        </is>
      </c>
      <c r="F5243" t="inlineStr">
        <is>
          <t>New</t>
        </is>
      </c>
      <c r="G5243" t="n">
        <v>1</v>
      </c>
      <c r="H5243" s="24" t="n">
        <v>14161.36</v>
      </c>
      <c r="I5243" s="24" t="n">
        <v>4153.75</v>
      </c>
      <c r="J5243" s="25" t="n">
        <v>46022</v>
      </c>
      <c r="K5243" s="25" t="n">
        <v>46022</v>
      </c>
      <c r="L5243" t="n">
        <v>5</v>
      </c>
      <c r="M5243" t="n">
        <v>1</v>
      </c>
      <c r="N5243" t="n">
        <v>3</v>
      </c>
      <c r="O5243">
        <f>DATE(2026,1,1)-K5243</f>
        <v/>
      </c>
      <c r="P5243">
        <f>IF(G5243&gt;=2,"Repeat","One-time")</f>
        <v/>
      </c>
    </row>
    <row r="5244">
      <c r="A5244" t="inlineStr">
        <is>
          <t>C08598</t>
        </is>
      </c>
      <c r="B5244" t="inlineStr">
        <is>
          <t>Ananya Iyer</t>
        </is>
      </c>
      <c r="C5244" t="inlineStr">
        <is>
          <t>West</t>
        </is>
      </c>
      <c r="D5244" t="inlineStr">
        <is>
          <t>Mumbai</t>
        </is>
      </c>
      <c r="E5244" t="inlineStr">
        <is>
          <t>No</t>
        </is>
      </c>
      <c r="F5244" t="inlineStr">
        <is>
          <t>Occasional</t>
        </is>
      </c>
      <c r="G5244" t="n">
        <v>1</v>
      </c>
      <c r="H5244" s="24" t="n">
        <v>14148.14</v>
      </c>
      <c r="I5244" s="24" t="n">
        <v>986.9299999999999</v>
      </c>
      <c r="J5244" s="25" t="n">
        <v>45911</v>
      </c>
      <c r="K5244" s="25" t="n">
        <v>45911</v>
      </c>
      <c r="L5244" t="n">
        <v>3</v>
      </c>
      <c r="M5244" t="n">
        <v>1</v>
      </c>
      <c r="N5244" t="n">
        <v>3</v>
      </c>
      <c r="O5244">
        <f>DATE(2026,1,1)-K5244</f>
        <v/>
      </c>
      <c r="P5244">
        <f>IF(G5244&gt;=2,"Repeat","One-time")</f>
        <v/>
      </c>
    </row>
    <row r="5245">
      <c r="A5245" t="inlineStr">
        <is>
          <t>C03905</t>
        </is>
      </c>
      <c r="B5245" t="inlineStr">
        <is>
          <t>Vivaan Pillai</t>
        </is>
      </c>
      <c r="C5245" t="inlineStr">
        <is>
          <t>South</t>
        </is>
      </c>
      <c r="D5245" t="inlineStr">
        <is>
          <t>Bengaluru</t>
        </is>
      </c>
      <c r="E5245" t="inlineStr">
        <is>
          <t>No</t>
        </is>
      </c>
      <c r="F5245" t="inlineStr">
        <is>
          <t>At Risk</t>
        </is>
      </c>
      <c r="G5245" t="n">
        <v>5</v>
      </c>
      <c r="H5245" s="24" t="n">
        <v>14143.79</v>
      </c>
      <c r="I5245" s="24" t="n">
        <v>4673.3</v>
      </c>
      <c r="J5245" s="25" t="n">
        <v>45457</v>
      </c>
      <c r="K5245" s="25" t="n">
        <v>45634</v>
      </c>
      <c r="L5245" t="n">
        <v>2</v>
      </c>
      <c r="M5245" t="n">
        <v>4</v>
      </c>
      <c r="N5245" t="n">
        <v>3</v>
      </c>
      <c r="O5245">
        <f>DATE(2026,1,1)-K5245</f>
        <v/>
      </c>
      <c r="P5245">
        <f>IF(G5245&gt;=2,"Repeat","One-time")</f>
        <v/>
      </c>
    </row>
    <row r="5246">
      <c r="A5246" t="inlineStr">
        <is>
          <t>C03664</t>
        </is>
      </c>
      <c r="B5246" t="inlineStr">
        <is>
          <t>Pooja Agarwal</t>
        </is>
      </c>
      <c r="C5246" t="inlineStr">
        <is>
          <t>Central</t>
        </is>
      </c>
      <c r="D5246" t="inlineStr">
        <is>
          <t>Bhopal</t>
        </is>
      </c>
      <c r="E5246" t="inlineStr">
        <is>
          <t>No</t>
        </is>
      </c>
      <c r="F5246" t="inlineStr">
        <is>
          <t>At Risk</t>
        </is>
      </c>
      <c r="G5246" t="n">
        <v>4</v>
      </c>
      <c r="H5246" s="24" t="n">
        <v>14131.62</v>
      </c>
      <c r="I5246" s="24" t="n">
        <v>4528.89</v>
      </c>
      <c r="J5246" s="25" t="n">
        <v>45289</v>
      </c>
      <c r="K5246" s="25" t="n">
        <v>45441</v>
      </c>
      <c r="L5246" t="n">
        <v>1</v>
      </c>
      <c r="M5246" t="n">
        <v>3</v>
      </c>
      <c r="N5246" t="n">
        <v>3</v>
      </c>
      <c r="O5246">
        <f>DATE(2026,1,1)-K5246</f>
        <v/>
      </c>
      <c r="P5246">
        <f>IF(G5246&gt;=2,"Repeat","One-time")</f>
        <v/>
      </c>
    </row>
    <row r="5247">
      <c r="A5247" t="inlineStr">
        <is>
          <t>C04699</t>
        </is>
      </c>
      <c r="B5247" t="inlineStr">
        <is>
          <t>Riya Prasad</t>
        </is>
      </c>
      <c r="C5247" t="inlineStr">
        <is>
          <t>North</t>
        </is>
      </c>
      <c r="D5247" t="inlineStr">
        <is>
          <t>Lucknow</t>
        </is>
      </c>
      <c r="E5247" t="inlineStr">
        <is>
          <t>Yes</t>
        </is>
      </c>
      <c r="F5247" t="inlineStr">
        <is>
          <t>Occasional</t>
        </is>
      </c>
      <c r="G5247" t="n">
        <v>1</v>
      </c>
      <c r="H5247" s="24" t="n">
        <v>14129.54</v>
      </c>
      <c r="I5247" s="24" t="n">
        <v>3461.08</v>
      </c>
      <c r="J5247" s="25" t="n">
        <v>45522</v>
      </c>
      <c r="K5247" s="25" t="n">
        <v>45522</v>
      </c>
      <c r="L5247" t="n">
        <v>2</v>
      </c>
      <c r="M5247" t="n">
        <v>1</v>
      </c>
      <c r="N5247" t="n">
        <v>3</v>
      </c>
      <c r="O5247">
        <f>DATE(2026,1,1)-K5247</f>
        <v/>
      </c>
      <c r="P5247">
        <f>IF(G5247&gt;=2,"Repeat","One-time")</f>
        <v/>
      </c>
    </row>
    <row r="5248">
      <c r="A5248" t="inlineStr">
        <is>
          <t>C10357</t>
        </is>
      </c>
      <c r="B5248" t="inlineStr">
        <is>
          <t>Rohan Fernandes</t>
        </is>
      </c>
      <c r="C5248" t="inlineStr">
        <is>
          <t>North</t>
        </is>
      </c>
      <c r="D5248" t="inlineStr">
        <is>
          <t>Lucknow</t>
        </is>
      </c>
      <c r="E5248" t="inlineStr">
        <is>
          <t>No</t>
        </is>
      </c>
      <c r="F5248" t="inlineStr">
        <is>
          <t>Occasional</t>
        </is>
      </c>
      <c r="G5248" t="n">
        <v>1</v>
      </c>
      <c r="H5248" s="24" t="n">
        <v>14083.08</v>
      </c>
      <c r="I5248" s="24" t="n">
        <v>3796.99</v>
      </c>
      <c r="J5248" s="25" t="n">
        <v>45902</v>
      </c>
      <c r="K5248" s="25" t="n">
        <v>45902</v>
      </c>
      <c r="L5248" t="n">
        <v>3</v>
      </c>
      <c r="M5248" t="n">
        <v>2</v>
      </c>
      <c r="N5248" t="n">
        <v>3</v>
      </c>
      <c r="O5248">
        <f>DATE(2026,1,1)-K5248</f>
        <v/>
      </c>
      <c r="P5248">
        <f>IF(G5248&gt;=2,"Repeat","One-time")</f>
        <v/>
      </c>
    </row>
    <row r="5249">
      <c r="A5249" t="inlineStr">
        <is>
          <t>C09526</t>
        </is>
      </c>
      <c r="B5249" t="inlineStr">
        <is>
          <t>Aarav Das</t>
        </is>
      </c>
      <c r="C5249" t="inlineStr">
        <is>
          <t>North</t>
        </is>
      </c>
      <c r="D5249" t="inlineStr">
        <is>
          <t>Jaipur</t>
        </is>
      </c>
      <c r="E5249" t="inlineStr">
        <is>
          <t>No</t>
        </is>
      </c>
      <c r="F5249" t="inlineStr">
        <is>
          <t>Occasional</t>
        </is>
      </c>
      <c r="G5249" t="n">
        <v>1</v>
      </c>
      <c r="H5249" s="24" t="n">
        <v>14083.03</v>
      </c>
      <c r="I5249" s="24" t="n">
        <v>2888.5</v>
      </c>
      <c r="J5249" s="25" t="n">
        <v>45858</v>
      </c>
      <c r="K5249" s="25" t="n">
        <v>45858</v>
      </c>
      <c r="L5249" t="n">
        <v>3</v>
      </c>
      <c r="M5249" t="n">
        <v>1</v>
      </c>
      <c r="N5249" t="n">
        <v>3</v>
      </c>
      <c r="O5249">
        <f>DATE(2026,1,1)-K5249</f>
        <v/>
      </c>
      <c r="P5249">
        <f>IF(G5249&gt;=2,"Repeat","One-time")</f>
        <v/>
      </c>
    </row>
    <row r="5250">
      <c r="A5250" t="inlineStr">
        <is>
          <t>C04566</t>
        </is>
      </c>
      <c r="B5250" t="inlineStr">
        <is>
          <t>Abhishek Joshi</t>
        </is>
      </c>
      <c r="C5250" t="inlineStr">
        <is>
          <t>South</t>
        </is>
      </c>
      <c r="D5250" t="inlineStr">
        <is>
          <t>Hyderabad</t>
        </is>
      </c>
      <c r="E5250" t="inlineStr">
        <is>
          <t>No</t>
        </is>
      </c>
      <c r="F5250" t="inlineStr">
        <is>
          <t>At Risk</t>
        </is>
      </c>
      <c r="G5250" t="n">
        <v>3</v>
      </c>
      <c r="H5250" s="24" t="n">
        <v>14081.35</v>
      </c>
      <c r="I5250" s="24" t="n">
        <v>5689.06</v>
      </c>
      <c r="J5250" s="25" t="n">
        <v>45591</v>
      </c>
      <c r="K5250" s="25" t="n">
        <v>45685</v>
      </c>
      <c r="L5250" t="n">
        <v>2</v>
      </c>
      <c r="M5250" t="n">
        <v>3</v>
      </c>
      <c r="N5250" t="n">
        <v>3</v>
      </c>
      <c r="O5250">
        <f>DATE(2026,1,1)-K5250</f>
        <v/>
      </c>
      <c r="P5250">
        <f>IF(G5250&gt;=2,"Repeat","One-time")</f>
        <v/>
      </c>
    </row>
    <row r="5251">
      <c r="A5251" t="inlineStr">
        <is>
          <t>C00119</t>
        </is>
      </c>
      <c r="B5251" t="inlineStr">
        <is>
          <t>Swati Das</t>
        </is>
      </c>
      <c r="C5251" t="inlineStr">
        <is>
          <t>South</t>
        </is>
      </c>
      <c r="D5251" t="inlineStr">
        <is>
          <t>Kochi</t>
        </is>
      </c>
      <c r="E5251" t="inlineStr">
        <is>
          <t>No</t>
        </is>
      </c>
      <c r="F5251" t="inlineStr">
        <is>
          <t>At Risk</t>
        </is>
      </c>
      <c r="G5251" t="n">
        <v>3</v>
      </c>
      <c r="H5251" s="24" t="n">
        <v>14079.92</v>
      </c>
      <c r="I5251" s="24" t="n">
        <v>5490.48</v>
      </c>
      <c r="J5251" s="25" t="n">
        <v>45053</v>
      </c>
      <c r="K5251" s="25" t="n">
        <v>45337</v>
      </c>
      <c r="L5251" t="n">
        <v>1</v>
      </c>
      <c r="M5251" t="n">
        <v>3</v>
      </c>
      <c r="N5251" t="n">
        <v>3</v>
      </c>
      <c r="O5251">
        <f>DATE(2026,1,1)-K5251</f>
        <v/>
      </c>
      <c r="P5251">
        <f>IF(G5251&gt;=2,"Repeat","One-time")</f>
        <v/>
      </c>
    </row>
    <row r="5252">
      <c r="A5252" t="inlineStr">
        <is>
          <t>C08164</t>
        </is>
      </c>
      <c r="B5252" t="inlineStr">
        <is>
          <t>Farhan Banerjee</t>
        </is>
      </c>
      <c r="C5252" t="inlineStr">
        <is>
          <t>South</t>
        </is>
      </c>
      <c r="D5252" t="inlineStr">
        <is>
          <t>Chennai</t>
        </is>
      </c>
      <c r="E5252" t="inlineStr">
        <is>
          <t>Yes</t>
        </is>
      </c>
      <c r="F5252" t="inlineStr">
        <is>
          <t>Occasional</t>
        </is>
      </c>
      <c r="G5252" t="n">
        <v>1</v>
      </c>
      <c r="H5252" s="24" t="n">
        <v>14076.87</v>
      </c>
      <c r="I5252" s="24" t="n">
        <v>1638.09</v>
      </c>
      <c r="J5252" s="25" t="n">
        <v>45725</v>
      </c>
      <c r="K5252" s="25" t="n">
        <v>45725</v>
      </c>
      <c r="L5252" t="n">
        <v>2</v>
      </c>
      <c r="M5252" t="n">
        <v>1</v>
      </c>
      <c r="N5252" t="n">
        <v>3</v>
      </c>
      <c r="O5252">
        <f>DATE(2026,1,1)-K5252</f>
        <v/>
      </c>
      <c r="P5252">
        <f>IF(G5252&gt;=2,"Repeat","One-time")</f>
        <v/>
      </c>
    </row>
    <row r="5253">
      <c r="A5253" t="inlineStr">
        <is>
          <t>C06073</t>
        </is>
      </c>
      <c r="B5253" t="inlineStr">
        <is>
          <t>Amit Prasad</t>
        </is>
      </c>
      <c r="C5253" t="inlineStr">
        <is>
          <t>North</t>
        </is>
      </c>
      <c r="D5253" t="inlineStr">
        <is>
          <t>Delhi</t>
        </is>
      </c>
      <c r="E5253" t="inlineStr">
        <is>
          <t>No</t>
        </is>
      </c>
      <c r="F5253" t="inlineStr">
        <is>
          <t>Loyal</t>
        </is>
      </c>
      <c r="G5253" t="n">
        <v>4</v>
      </c>
      <c r="H5253" s="24" t="n">
        <v>14075.63</v>
      </c>
      <c r="I5253" s="24" t="n">
        <v>5529.25</v>
      </c>
      <c r="J5253" s="25" t="n">
        <v>45528</v>
      </c>
      <c r="K5253" s="25" t="n">
        <v>45813</v>
      </c>
      <c r="L5253" t="n">
        <v>3</v>
      </c>
      <c r="M5253" t="n">
        <v>3</v>
      </c>
      <c r="N5253" t="n">
        <v>3</v>
      </c>
      <c r="O5253">
        <f>DATE(2026,1,1)-K5253</f>
        <v/>
      </c>
      <c r="P5253">
        <f>IF(G5253&gt;=2,"Repeat","One-time")</f>
        <v/>
      </c>
    </row>
    <row r="5254">
      <c r="A5254" t="inlineStr">
        <is>
          <t>C05183</t>
        </is>
      </c>
      <c r="B5254" t="inlineStr">
        <is>
          <t>Priya Kapoor</t>
        </is>
      </c>
      <c r="C5254" t="inlineStr">
        <is>
          <t>North</t>
        </is>
      </c>
      <c r="D5254" t="inlineStr">
        <is>
          <t>Jaipur</t>
        </is>
      </c>
      <c r="E5254" t="inlineStr">
        <is>
          <t>No</t>
        </is>
      </c>
      <c r="F5254" t="inlineStr">
        <is>
          <t>Loyal</t>
        </is>
      </c>
      <c r="G5254" t="n">
        <v>3</v>
      </c>
      <c r="H5254" s="24" t="n">
        <v>14075.17</v>
      </c>
      <c r="I5254" s="24" t="n">
        <v>2857.77</v>
      </c>
      <c r="J5254" s="25" t="n">
        <v>45426</v>
      </c>
      <c r="K5254" s="25" t="n">
        <v>45801</v>
      </c>
      <c r="L5254" t="n">
        <v>3</v>
      </c>
      <c r="M5254" t="n">
        <v>3</v>
      </c>
      <c r="N5254" t="n">
        <v>3</v>
      </c>
      <c r="O5254">
        <f>DATE(2026,1,1)-K5254</f>
        <v/>
      </c>
      <c r="P5254">
        <f>IF(G5254&gt;=2,"Repeat","One-time")</f>
        <v/>
      </c>
    </row>
    <row r="5255">
      <c r="A5255" t="inlineStr">
        <is>
          <t>C01844</t>
        </is>
      </c>
      <c r="B5255" t="inlineStr">
        <is>
          <t>Sneha Banerjee</t>
        </is>
      </c>
      <c r="C5255" t="inlineStr">
        <is>
          <t>East</t>
        </is>
      </c>
      <c r="D5255" t="inlineStr">
        <is>
          <t>Jamshedpur</t>
        </is>
      </c>
      <c r="E5255" t="inlineStr">
        <is>
          <t>No</t>
        </is>
      </c>
      <c r="F5255" t="inlineStr">
        <is>
          <t>At Risk</t>
        </is>
      </c>
      <c r="G5255" t="n">
        <v>3</v>
      </c>
      <c r="H5255" s="24" t="n">
        <v>14073.8</v>
      </c>
      <c r="I5255" s="24" t="n">
        <v>1894.18</v>
      </c>
      <c r="J5255" s="25" t="n">
        <v>45108</v>
      </c>
      <c r="K5255" s="25" t="n">
        <v>45246</v>
      </c>
      <c r="L5255" t="n">
        <v>1</v>
      </c>
      <c r="M5255" t="n">
        <v>3</v>
      </c>
      <c r="N5255" t="n">
        <v>3</v>
      </c>
      <c r="O5255">
        <f>DATE(2026,1,1)-K5255</f>
        <v/>
      </c>
      <c r="P5255">
        <f>IF(G5255&gt;=2,"Repeat","One-time")</f>
        <v/>
      </c>
    </row>
    <row r="5256">
      <c r="A5256" t="inlineStr">
        <is>
          <t>C09995</t>
        </is>
      </c>
      <c r="B5256" t="inlineStr">
        <is>
          <t>Tanvi Iyer</t>
        </is>
      </c>
      <c r="C5256" t="inlineStr">
        <is>
          <t>South</t>
        </is>
      </c>
      <c r="D5256" t="inlineStr">
        <is>
          <t>Hyderabad</t>
        </is>
      </c>
      <c r="E5256" t="inlineStr">
        <is>
          <t>No</t>
        </is>
      </c>
      <c r="F5256" t="inlineStr">
        <is>
          <t>Loyal</t>
        </is>
      </c>
      <c r="G5256" t="n">
        <v>3</v>
      </c>
      <c r="H5256" s="24" t="n">
        <v>14064.2</v>
      </c>
      <c r="I5256" s="24" t="n">
        <v>3832.72</v>
      </c>
      <c r="J5256" s="25" t="n">
        <v>45859</v>
      </c>
      <c r="K5256" s="25" t="n">
        <v>45994</v>
      </c>
      <c r="L5256" t="n">
        <v>5</v>
      </c>
      <c r="M5256" t="n">
        <v>3</v>
      </c>
      <c r="N5256" t="n">
        <v>3</v>
      </c>
      <c r="O5256">
        <f>DATE(2026,1,1)-K5256</f>
        <v/>
      </c>
      <c r="P5256">
        <f>IF(G5256&gt;=2,"Repeat","One-time")</f>
        <v/>
      </c>
    </row>
    <row r="5257">
      <c r="A5257" t="inlineStr">
        <is>
          <t>C07302</t>
        </is>
      </c>
      <c r="B5257" t="inlineStr">
        <is>
          <t>Farhan Thakur</t>
        </is>
      </c>
      <c r="C5257" t="inlineStr">
        <is>
          <t>East</t>
        </is>
      </c>
      <c r="D5257" t="inlineStr">
        <is>
          <t>Guwahati</t>
        </is>
      </c>
      <c r="E5257" t="inlineStr">
        <is>
          <t>Yes</t>
        </is>
      </c>
      <c r="F5257" t="inlineStr">
        <is>
          <t>Loyal</t>
        </is>
      </c>
      <c r="G5257" t="n">
        <v>4</v>
      </c>
      <c r="H5257" s="24" t="n">
        <v>14062.74</v>
      </c>
      <c r="I5257" s="24" t="n">
        <v>4961.73</v>
      </c>
      <c r="J5257" s="25" t="n">
        <v>45724</v>
      </c>
      <c r="K5257" s="25" t="n">
        <v>45936</v>
      </c>
      <c r="L5257" t="n">
        <v>4</v>
      </c>
      <c r="M5257" t="n">
        <v>4</v>
      </c>
      <c r="N5257" t="n">
        <v>3</v>
      </c>
      <c r="O5257">
        <f>DATE(2026,1,1)-K5257</f>
        <v/>
      </c>
      <c r="P5257">
        <f>IF(G5257&gt;=2,"Repeat","One-time")</f>
        <v/>
      </c>
    </row>
    <row r="5258">
      <c r="A5258" t="inlineStr">
        <is>
          <t>C02690</t>
        </is>
      </c>
      <c r="B5258" t="inlineStr">
        <is>
          <t>Kavya Sinha</t>
        </is>
      </c>
      <c r="C5258" t="inlineStr">
        <is>
          <t>North</t>
        </is>
      </c>
      <c r="D5258" t="inlineStr">
        <is>
          <t>Chandigarh</t>
        </is>
      </c>
      <c r="E5258" t="inlineStr">
        <is>
          <t>No</t>
        </is>
      </c>
      <c r="F5258" t="inlineStr">
        <is>
          <t>At Risk</t>
        </is>
      </c>
      <c r="G5258" t="n">
        <v>3</v>
      </c>
      <c r="H5258" s="24" t="n">
        <v>14060</v>
      </c>
      <c r="I5258" s="24" t="n">
        <v>3216.86</v>
      </c>
      <c r="J5258" s="25" t="n">
        <v>45284</v>
      </c>
      <c r="K5258" s="25" t="n">
        <v>45607</v>
      </c>
      <c r="L5258" t="n">
        <v>2</v>
      </c>
      <c r="M5258" t="n">
        <v>3</v>
      </c>
      <c r="N5258" t="n">
        <v>3</v>
      </c>
      <c r="O5258">
        <f>DATE(2026,1,1)-K5258</f>
        <v/>
      </c>
      <c r="P5258">
        <f>IF(G5258&gt;=2,"Repeat","One-time")</f>
        <v/>
      </c>
    </row>
    <row r="5259">
      <c r="A5259" t="inlineStr">
        <is>
          <t>C03914</t>
        </is>
      </c>
      <c r="B5259" t="inlineStr">
        <is>
          <t>Rohan Singh</t>
        </is>
      </c>
      <c r="C5259" t="inlineStr">
        <is>
          <t>North</t>
        </is>
      </c>
      <c r="D5259" t="inlineStr">
        <is>
          <t>Chandigarh</t>
        </is>
      </c>
      <c r="E5259" t="inlineStr">
        <is>
          <t>No</t>
        </is>
      </c>
      <c r="F5259" t="inlineStr">
        <is>
          <t>Occasional</t>
        </is>
      </c>
      <c r="G5259" t="n">
        <v>2</v>
      </c>
      <c r="H5259" s="24" t="n">
        <v>14044.78</v>
      </c>
      <c r="I5259" s="24" t="n">
        <v>3097.9</v>
      </c>
      <c r="J5259" s="25" t="n">
        <v>45451</v>
      </c>
      <c r="K5259" s="25" t="n">
        <v>45495</v>
      </c>
      <c r="L5259" t="n">
        <v>2</v>
      </c>
      <c r="M5259" t="n">
        <v>2</v>
      </c>
      <c r="N5259" t="n">
        <v>3</v>
      </c>
      <c r="O5259">
        <f>DATE(2026,1,1)-K5259</f>
        <v/>
      </c>
      <c r="P5259">
        <f>IF(G5259&gt;=2,"Repeat","One-time")</f>
        <v/>
      </c>
    </row>
    <row r="5260">
      <c r="A5260" t="inlineStr">
        <is>
          <t>C03000</t>
        </is>
      </c>
      <c r="B5260" t="inlineStr">
        <is>
          <t>Karan Rao</t>
        </is>
      </c>
      <c r="C5260" t="inlineStr">
        <is>
          <t>North</t>
        </is>
      </c>
      <c r="D5260" t="inlineStr">
        <is>
          <t>Delhi</t>
        </is>
      </c>
      <c r="E5260" t="inlineStr">
        <is>
          <t>Yes</t>
        </is>
      </c>
      <c r="F5260" t="inlineStr">
        <is>
          <t>At Risk</t>
        </is>
      </c>
      <c r="G5260" t="n">
        <v>3</v>
      </c>
      <c r="H5260" s="24" t="n">
        <v>14038.76</v>
      </c>
      <c r="I5260" s="24" t="n">
        <v>1436.89</v>
      </c>
      <c r="J5260" s="25" t="n">
        <v>45195</v>
      </c>
      <c r="K5260" s="25" t="n">
        <v>45545</v>
      </c>
      <c r="L5260" t="n">
        <v>2</v>
      </c>
      <c r="M5260" t="n">
        <v>3</v>
      </c>
      <c r="N5260" t="n">
        <v>3</v>
      </c>
      <c r="O5260">
        <f>DATE(2026,1,1)-K5260</f>
        <v/>
      </c>
      <c r="P5260">
        <f>IF(G5260&gt;=2,"Repeat","One-time")</f>
        <v/>
      </c>
    </row>
    <row r="5261">
      <c r="A5261" t="inlineStr">
        <is>
          <t>C09877</t>
        </is>
      </c>
      <c r="B5261" t="inlineStr">
        <is>
          <t>Ananya Shah</t>
        </is>
      </c>
      <c r="C5261" t="inlineStr">
        <is>
          <t>North</t>
        </is>
      </c>
      <c r="D5261" t="inlineStr">
        <is>
          <t>Delhi</t>
        </is>
      </c>
      <c r="E5261" t="inlineStr">
        <is>
          <t>Yes</t>
        </is>
      </c>
      <c r="F5261" t="inlineStr">
        <is>
          <t>Loyal</t>
        </is>
      </c>
      <c r="G5261" t="n">
        <v>3</v>
      </c>
      <c r="H5261" s="24" t="n">
        <v>14022.03</v>
      </c>
      <c r="I5261" s="24" t="n">
        <v>2868.04</v>
      </c>
      <c r="J5261" s="25" t="n">
        <v>45846</v>
      </c>
      <c r="K5261" s="25" t="n">
        <v>45879</v>
      </c>
      <c r="L5261" t="n">
        <v>3</v>
      </c>
      <c r="M5261" t="n">
        <v>3</v>
      </c>
      <c r="N5261" t="n">
        <v>3</v>
      </c>
      <c r="O5261">
        <f>DATE(2026,1,1)-K5261</f>
        <v/>
      </c>
      <c r="P5261">
        <f>IF(G5261&gt;=2,"Repeat","One-time")</f>
        <v/>
      </c>
    </row>
    <row r="5262">
      <c r="A5262" t="inlineStr">
        <is>
          <t>C10195</t>
        </is>
      </c>
      <c r="B5262" t="inlineStr">
        <is>
          <t>Maria Rao</t>
        </is>
      </c>
      <c r="C5262" t="inlineStr">
        <is>
          <t>West</t>
        </is>
      </c>
      <c r="D5262" t="inlineStr">
        <is>
          <t>Mumbai</t>
        </is>
      </c>
      <c r="E5262" t="inlineStr">
        <is>
          <t>Yes</t>
        </is>
      </c>
      <c r="F5262" t="inlineStr">
        <is>
          <t>New</t>
        </is>
      </c>
      <c r="G5262" t="n">
        <v>1</v>
      </c>
      <c r="H5262" s="24" t="n">
        <v>14016.35</v>
      </c>
      <c r="I5262" s="24" t="n">
        <v>1105.22</v>
      </c>
      <c r="J5262" s="25" t="n">
        <v>45935</v>
      </c>
      <c r="K5262" s="25" t="n">
        <v>45935</v>
      </c>
      <c r="L5262" t="n">
        <v>4</v>
      </c>
      <c r="M5262" t="n">
        <v>2</v>
      </c>
      <c r="N5262" t="n">
        <v>3</v>
      </c>
      <c r="O5262">
        <f>DATE(2026,1,1)-K5262</f>
        <v/>
      </c>
      <c r="P5262">
        <f>IF(G5262&gt;=2,"Repeat","One-time")</f>
        <v/>
      </c>
    </row>
    <row r="5263">
      <c r="A5263" t="inlineStr">
        <is>
          <t>C10905</t>
        </is>
      </c>
      <c r="B5263" t="inlineStr">
        <is>
          <t>Nikhil Joshi</t>
        </is>
      </c>
      <c r="C5263" t="inlineStr">
        <is>
          <t>West</t>
        </is>
      </c>
      <c r="D5263" t="inlineStr">
        <is>
          <t>Mumbai</t>
        </is>
      </c>
      <c r="E5263" t="inlineStr">
        <is>
          <t>No</t>
        </is>
      </c>
      <c r="F5263" t="inlineStr">
        <is>
          <t>New</t>
        </is>
      </c>
      <c r="G5263" t="n">
        <v>2</v>
      </c>
      <c r="H5263" s="24" t="n">
        <v>14013.15</v>
      </c>
      <c r="I5263" s="24" t="n">
        <v>1798.54</v>
      </c>
      <c r="J5263" s="25" t="n">
        <v>45962</v>
      </c>
      <c r="K5263" s="25" t="n">
        <v>45999</v>
      </c>
      <c r="L5263" t="n">
        <v>5</v>
      </c>
      <c r="M5263" t="n">
        <v>3</v>
      </c>
      <c r="N5263" t="n">
        <v>3</v>
      </c>
      <c r="O5263">
        <f>DATE(2026,1,1)-K5263</f>
        <v/>
      </c>
      <c r="P5263">
        <f>IF(G5263&gt;=2,"Repeat","One-time")</f>
        <v/>
      </c>
    </row>
    <row r="5264">
      <c r="A5264" t="inlineStr">
        <is>
          <t>C07113</t>
        </is>
      </c>
      <c r="B5264" t="inlineStr">
        <is>
          <t>Suresh Reddy</t>
        </is>
      </c>
      <c r="C5264" t="inlineStr">
        <is>
          <t>West</t>
        </is>
      </c>
      <c r="D5264" t="inlineStr">
        <is>
          <t>Mumbai</t>
        </is>
      </c>
      <c r="E5264" t="inlineStr">
        <is>
          <t>No</t>
        </is>
      </c>
      <c r="F5264" t="inlineStr">
        <is>
          <t>At Risk</t>
        </is>
      </c>
      <c r="G5264" t="n">
        <v>3</v>
      </c>
      <c r="H5264" s="24" t="n">
        <v>14011.9</v>
      </c>
      <c r="I5264" s="24" t="n">
        <v>3472.83</v>
      </c>
      <c r="J5264" s="25" t="n">
        <v>45604</v>
      </c>
      <c r="K5264" s="25" t="n">
        <v>45672</v>
      </c>
      <c r="L5264" t="n">
        <v>2</v>
      </c>
      <c r="M5264" t="n">
        <v>3</v>
      </c>
      <c r="N5264" t="n">
        <v>3</v>
      </c>
      <c r="O5264">
        <f>DATE(2026,1,1)-K5264</f>
        <v/>
      </c>
      <c r="P5264">
        <f>IF(G5264&gt;=2,"Repeat","One-time")</f>
        <v/>
      </c>
    </row>
    <row r="5265">
      <c r="A5265" t="inlineStr">
        <is>
          <t>C00686</t>
        </is>
      </c>
      <c r="B5265" t="inlineStr">
        <is>
          <t>Tanvi Menon</t>
        </is>
      </c>
      <c r="C5265" t="inlineStr">
        <is>
          <t>East</t>
        </is>
      </c>
      <c r="D5265" t="inlineStr">
        <is>
          <t>Patna</t>
        </is>
      </c>
      <c r="E5265" t="inlineStr">
        <is>
          <t>No</t>
        </is>
      </c>
      <c r="F5265" t="inlineStr">
        <is>
          <t>Hibernating</t>
        </is>
      </c>
      <c r="G5265" t="n">
        <v>1</v>
      </c>
      <c r="H5265" s="24" t="n">
        <v>14008.65</v>
      </c>
      <c r="I5265" s="24" t="n">
        <v>1873.67</v>
      </c>
      <c r="J5265" s="25" t="n">
        <v>44987</v>
      </c>
      <c r="K5265" s="25" t="n">
        <v>44987</v>
      </c>
      <c r="L5265" t="n">
        <v>1</v>
      </c>
      <c r="M5265" t="n">
        <v>1</v>
      </c>
      <c r="N5265" t="n">
        <v>3</v>
      </c>
      <c r="O5265">
        <f>DATE(2026,1,1)-K5265</f>
        <v/>
      </c>
      <c r="P5265">
        <f>IF(G5265&gt;=2,"Repeat","One-time")</f>
        <v/>
      </c>
    </row>
    <row r="5266">
      <c r="A5266" t="inlineStr">
        <is>
          <t>C05564</t>
        </is>
      </c>
      <c r="B5266" t="inlineStr">
        <is>
          <t>Harpreet Banerjee</t>
        </is>
      </c>
      <c r="C5266" t="inlineStr">
        <is>
          <t>South</t>
        </is>
      </c>
      <c r="D5266" t="inlineStr">
        <is>
          <t>Coimbatore</t>
        </is>
      </c>
      <c r="E5266" t="inlineStr">
        <is>
          <t>No</t>
        </is>
      </c>
      <c r="F5266" t="inlineStr">
        <is>
          <t>Occasional</t>
        </is>
      </c>
      <c r="G5266" t="n">
        <v>1</v>
      </c>
      <c r="H5266" s="24" t="n">
        <v>14005.63</v>
      </c>
      <c r="I5266" s="24" t="n">
        <v>5676.92</v>
      </c>
      <c r="J5266" s="25" t="n">
        <v>45544</v>
      </c>
      <c r="K5266" s="25" t="n">
        <v>45544</v>
      </c>
      <c r="L5266" t="n">
        <v>2</v>
      </c>
      <c r="M5266" t="n">
        <v>1</v>
      </c>
      <c r="N5266" t="n">
        <v>3</v>
      </c>
      <c r="O5266">
        <f>DATE(2026,1,1)-K5266</f>
        <v/>
      </c>
      <c r="P5266">
        <f>IF(G5266&gt;=2,"Repeat","One-time")</f>
        <v/>
      </c>
    </row>
    <row r="5267">
      <c r="A5267" t="inlineStr">
        <is>
          <t>C07397</t>
        </is>
      </c>
      <c r="B5267" t="inlineStr">
        <is>
          <t>Aarav Das</t>
        </is>
      </c>
      <c r="C5267" t="inlineStr">
        <is>
          <t>West</t>
        </is>
      </c>
      <c r="D5267" t="inlineStr">
        <is>
          <t>Pune</t>
        </is>
      </c>
      <c r="E5267" t="inlineStr">
        <is>
          <t>No</t>
        </is>
      </c>
      <c r="F5267" t="inlineStr">
        <is>
          <t>Loyal</t>
        </is>
      </c>
      <c r="G5267" t="n">
        <v>6</v>
      </c>
      <c r="H5267" s="24" t="n">
        <v>13996.54</v>
      </c>
      <c r="I5267" s="24" t="n">
        <v>4689.85</v>
      </c>
      <c r="J5267" s="25" t="n">
        <v>45728</v>
      </c>
      <c r="K5267" s="25" t="n">
        <v>45917</v>
      </c>
      <c r="L5267" t="n">
        <v>3</v>
      </c>
      <c r="M5267" t="n">
        <v>4</v>
      </c>
      <c r="N5267" t="n">
        <v>3</v>
      </c>
      <c r="O5267">
        <f>DATE(2026,1,1)-K5267</f>
        <v/>
      </c>
      <c r="P5267">
        <f>IF(G5267&gt;=2,"Repeat","One-time")</f>
        <v/>
      </c>
    </row>
    <row r="5268">
      <c r="A5268" t="inlineStr">
        <is>
          <t>C03053</t>
        </is>
      </c>
      <c r="B5268" t="inlineStr">
        <is>
          <t>Ananya Iyer</t>
        </is>
      </c>
      <c r="C5268" t="inlineStr">
        <is>
          <t>North</t>
        </is>
      </c>
      <c r="D5268" t="inlineStr">
        <is>
          <t>Delhi</t>
        </is>
      </c>
      <c r="E5268" t="inlineStr">
        <is>
          <t>No</t>
        </is>
      </c>
      <c r="F5268" t="inlineStr">
        <is>
          <t>Loyal</t>
        </is>
      </c>
      <c r="G5268" t="n">
        <v>4</v>
      </c>
      <c r="H5268" s="24" t="n">
        <v>13988.93</v>
      </c>
      <c r="I5268" s="24" t="n">
        <v>2554.46</v>
      </c>
      <c r="J5268" s="25" t="n">
        <v>45263</v>
      </c>
      <c r="K5268" s="25" t="n">
        <v>45873</v>
      </c>
      <c r="L5268" t="n">
        <v>3</v>
      </c>
      <c r="M5268" t="n">
        <v>3</v>
      </c>
      <c r="N5268" t="n">
        <v>3</v>
      </c>
      <c r="O5268">
        <f>DATE(2026,1,1)-K5268</f>
        <v/>
      </c>
      <c r="P5268">
        <f>IF(G5268&gt;=2,"Repeat","One-time")</f>
        <v/>
      </c>
    </row>
    <row r="5269">
      <c r="A5269" t="inlineStr">
        <is>
          <t>C08204</t>
        </is>
      </c>
      <c r="B5269" t="inlineStr">
        <is>
          <t>Aarav Singh</t>
        </is>
      </c>
      <c r="C5269" t="inlineStr">
        <is>
          <t>South</t>
        </is>
      </c>
      <c r="D5269" t="inlineStr">
        <is>
          <t>Kochi</t>
        </is>
      </c>
      <c r="E5269" t="inlineStr">
        <is>
          <t>No</t>
        </is>
      </c>
      <c r="F5269" t="inlineStr">
        <is>
          <t>Loyal</t>
        </is>
      </c>
      <c r="G5269" t="n">
        <v>3</v>
      </c>
      <c r="H5269" s="24" t="n">
        <v>13987.95</v>
      </c>
      <c r="I5269" s="24" t="n">
        <v>3461.54</v>
      </c>
      <c r="J5269" s="25" t="n">
        <v>45714</v>
      </c>
      <c r="K5269" s="25" t="n">
        <v>46004</v>
      </c>
      <c r="L5269" t="n">
        <v>5</v>
      </c>
      <c r="M5269" t="n">
        <v>3</v>
      </c>
      <c r="N5269" t="n">
        <v>3</v>
      </c>
      <c r="O5269">
        <f>DATE(2026,1,1)-K5269</f>
        <v/>
      </c>
      <c r="P5269">
        <f>IF(G5269&gt;=2,"Repeat","One-time")</f>
        <v/>
      </c>
    </row>
    <row r="5270">
      <c r="A5270" t="inlineStr">
        <is>
          <t>C07368</t>
        </is>
      </c>
      <c r="B5270" t="inlineStr">
        <is>
          <t>Sneha Yadav</t>
        </is>
      </c>
      <c r="C5270" t="inlineStr">
        <is>
          <t>South</t>
        </is>
      </c>
      <c r="D5270" t="inlineStr">
        <is>
          <t>Hyderabad</t>
        </is>
      </c>
      <c r="E5270" t="inlineStr">
        <is>
          <t>No</t>
        </is>
      </c>
      <c r="F5270" t="inlineStr">
        <is>
          <t>Occasional</t>
        </is>
      </c>
      <c r="G5270" t="n">
        <v>2</v>
      </c>
      <c r="H5270" s="24" t="n">
        <v>13984.23</v>
      </c>
      <c r="I5270" s="24" t="n">
        <v>3525.46</v>
      </c>
      <c r="J5270" s="25" t="n">
        <v>45808</v>
      </c>
      <c r="K5270" s="25" t="n">
        <v>45830</v>
      </c>
      <c r="L5270" t="n">
        <v>3</v>
      </c>
      <c r="M5270" t="n">
        <v>2</v>
      </c>
      <c r="N5270" t="n">
        <v>3</v>
      </c>
      <c r="O5270">
        <f>DATE(2026,1,1)-K5270</f>
        <v/>
      </c>
      <c r="P5270">
        <f>IF(G5270&gt;=2,"Repeat","One-time")</f>
        <v/>
      </c>
    </row>
    <row r="5271">
      <c r="A5271" t="inlineStr">
        <is>
          <t>C09026</t>
        </is>
      </c>
      <c r="B5271" t="inlineStr">
        <is>
          <t>Zoya Das</t>
        </is>
      </c>
      <c r="C5271" t="inlineStr">
        <is>
          <t>East</t>
        </is>
      </c>
      <c r="D5271" t="inlineStr">
        <is>
          <t>Guwahati</t>
        </is>
      </c>
      <c r="E5271" t="inlineStr">
        <is>
          <t>No</t>
        </is>
      </c>
      <c r="F5271" t="inlineStr">
        <is>
          <t>Loyal</t>
        </is>
      </c>
      <c r="G5271" t="n">
        <v>4</v>
      </c>
      <c r="H5271" s="24" t="n">
        <v>13980.93</v>
      </c>
      <c r="I5271" s="24" t="n">
        <v>3316.28</v>
      </c>
      <c r="J5271" s="25" t="n">
        <v>45852</v>
      </c>
      <c r="K5271" s="25" t="n">
        <v>46004</v>
      </c>
      <c r="L5271" t="n">
        <v>5</v>
      </c>
      <c r="M5271" t="n">
        <v>4</v>
      </c>
      <c r="N5271" t="n">
        <v>3</v>
      </c>
      <c r="O5271">
        <f>DATE(2026,1,1)-K5271</f>
        <v/>
      </c>
      <c r="P5271">
        <f>IF(G5271&gt;=2,"Repeat","One-time")</f>
        <v/>
      </c>
    </row>
    <row r="5272">
      <c r="A5272" t="inlineStr">
        <is>
          <t>C03455</t>
        </is>
      </c>
      <c r="B5272" t="inlineStr">
        <is>
          <t>Riya Ghosh</t>
        </is>
      </c>
      <c r="C5272" t="inlineStr">
        <is>
          <t>South</t>
        </is>
      </c>
      <c r="D5272" t="inlineStr">
        <is>
          <t>Coimbatore</t>
        </is>
      </c>
      <c r="E5272" t="inlineStr">
        <is>
          <t>No</t>
        </is>
      </c>
      <c r="F5272" t="inlineStr">
        <is>
          <t>Loyal</t>
        </is>
      </c>
      <c r="G5272" t="n">
        <v>4</v>
      </c>
      <c r="H5272" s="24" t="n">
        <v>13978.51</v>
      </c>
      <c r="I5272" s="24" t="n">
        <v>3930.02</v>
      </c>
      <c r="J5272" s="25" t="n">
        <v>45337</v>
      </c>
      <c r="K5272" s="25" t="n">
        <v>45923</v>
      </c>
      <c r="L5272" t="n">
        <v>3</v>
      </c>
      <c r="M5272" t="n">
        <v>3</v>
      </c>
      <c r="N5272" t="n">
        <v>3</v>
      </c>
      <c r="O5272">
        <f>DATE(2026,1,1)-K5272</f>
        <v/>
      </c>
      <c r="P5272">
        <f>IF(G5272&gt;=2,"Repeat","One-time")</f>
        <v/>
      </c>
    </row>
    <row r="5273">
      <c r="A5273" t="inlineStr">
        <is>
          <t>C04098</t>
        </is>
      </c>
      <c r="B5273" t="inlineStr">
        <is>
          <t>Vivaan Rao</t>
        </is>
      </c>
      <c r="C5273" t="inlineStr">
        <is>
          <t>North</t>
        </is>
      </c>
      <c r="D5273" t="inlineStr">
        <is>
          <t>Delhi</t>
        </is>
      </c>
      <c r="E5273" t="inlineStr">
        <is>
          <t>No</t>
        </is>
      </c>
      <c r="F5273" t="inlineStr">
        <is>
          <t>Occasional</t>
        </is>
      </c>
      <c r="G5273" t="n">
        <v>2</v>
      </c>
      <c r="H5273" s="24" t="n">
        <v>13975.65</v>
      </c>
      <c r="I5273" s="24" t="n">
        <v>3293.46</v>
      </c>
      <c r="J5273" s="25" t="n">
        <v>45474</v>
      </c>
      <c r="K5273" s="25" t="n">
        <v>45866</v>
      </c>
      <c r="L5273" t="n">
        <v>3</v>
      </c>
      <c r="M5273" t="n">
        <v>2</v>
      </c>
      <c r="N5273" t="n">
        <v>3</v>
      </c>
      <c r="O5273">
        <f>DATE(2026,1,1)-K5273</f>
        <v/>
      </c>
      <c r="P5273">
        <f>IF(G5273&gt;=2,"Repeat","One-time")</f>
        <v/>
      </c>
    </row>
    <row r="5274">
      <c r="A5274" t="inlineStr">
        <is>
          <t>C01745</t>
        </is>
      </c>
      <c r="B5274" t="inlineStr">
        <is>
          <t>Aarav Singh</t>
        </is>
      </c>
      <c r="C5274" t="inlineStr">
        <is>
          <t>North</t>
        </is>
      </c>
      <c r="D5274" t="inlineStr">
        <is>
          <t>Lucknow</t>
        </is>
      </c>
      <c r="E5274" t="inlineStr">
        <is>
          <t>No</t>
        </is>
      </c>
      <c r="F5274" t="inlineStr">
        <is>
          <t>At Risk</t>
        </is>
      </c>
      <c r="G5274" t="n">
        <v>4</v>
      </c>
      <c r="H5274" s="24" t="n">
        <v>13974.9</v>
      </c>
      <c r="I5274" s="24" t="n">
        <v>5627.79</v>
      </c>
      <c r="J5274" s="25" t="n">
        <v>45042</v>
      </c>
      <c r="K5274" s="25" t="n">
        <v>45459</v>
      </c>
      <c r="L5274" t="n">
        <v>1</v>
      </c>
      <c r="M5274" t="n">
        <v>3</v>
      </c>
      <c r="N5274" t="n">
        <v>3</v>
      </c>
      <c r="O5274">
        <f>DATE(2026,1,1)-K5274</f>
        <v/>
      </c>
      <c r="P5274">
        <f>IF(G5274&gt;=2,"Repeat","One-time")</f>
        <v/>
      </c>
    </row>
    <row r="5275">
      <c r="A5275" t="inlineStr">
        <is>
          <t>C05629</t>
        </is>
      </c>
      <c r="B5275" t="inlineStr">
        <is>
          <t>Manish Singh</t>
        </is>
      </c>
      <c r="C5275" t="inlineStr">
        <is>
          <t>East</t>
        </is>
      </c>
      <c r="D5275" t="inlineStr">
        <is>
          <t>Patna</t>
        </is>
      </c>
      <c r="E5275" t="inlineStr">
        <is>
          <t>Yes</t>
        </is>
      </c>
      <c r="F5275" t="inlineStr">
        <is>
          <t>At Risk</t>
        </is>
      </c>
      <c r="G5275" t="n">
        <v>4</v>
      </c>
      <c r="H5275" s="24" t="n">
        <v>13962.88</v>
      </c>
      <c r="I5275" s="24" t="n">
        <v>1995.59</v>
      </c>
      <c r="J5275" s="25" t="n">
        <v>45484</v>
      </c>
      <c r="K5275" s="25" t="n">
        <v>45616</v>
      </c>
      <c r="L5275" t="n">
        <v>2</v>
      </c>
      <c r="M5275" t="n">
        <v>3</v>
      </c>
      <c r="N5275" t="n">
        <v>3</v>
      </c>
      <c r="O5275">
        <f>DATE(2026,1,1)-K5275</f>
        <v/>
      </c>
      <c r="P5275">
        <f>IF(G5275&gt;=2,"Repeat","One-time")</f>
        <v/>
      </c>
    </row>
    <row r="5276">
      <c r="A5276" t="inlineStr">
        <is>
          <t>C10055</t>
        </is>
      </c>
      <c r="B5276" t="inlineStr">
        <is>
          <t>Divya Singh</t>
        </is>
      </c>
      <c r="C5276" t="inlineStr">
        <is>
          <t>South</t>
        </is>
      </c>
      <c r="D5276" t="inlineStr">
        <is>
          <t>Coimbatore</t>
        </is>
      </c>
      <c r="E5276" t="inlineStr">
        <is>
          <t>No</t>
        </is>
      </c>
      <c r="F5276" t="inlineStr">
        <is>
          <t>New</t>
        </is>
      </c>
      <c r="G5276" t="n">
        <v>5</v>
      </c>
      <c r="H5276" s="24" t="n">
        <v>13958.21</v>
      </c>
      <c r="I5276" s="24" t="n">
        <v>4170.35</v>
      </c>
      <c r="J5276" s="25" t="n">
        <v>45948</v>
      </c>
      <c r="K5276" s="25" t="n">
        <v>46000</v>
      </c>
      <c r="L5276" t="n">
        <v>5</v>
      </c>
      <c r="M5276" t="n">
        <v>4</v>
      </c>
      <c r="N5276" t="n">
        <v>3</v>
      </c>
      <c r="O5276">
        <f>DATE(2026,1,1)-K5276</f>
        <v/>
      </c>
      <c r="P5276">
        <f>IF(G5276&gt;=2,"Repeat","One-time")</f>
        <v/>
      </c>
    </row>
    <row r="5277">
      <c r="A5277" t="inlineStr">
        <is>
          <t>C03417</t>
        </is>
      </c>
      <c r="B5277" t="inlineStr">
        <is>
          <t>Ayesha Verma</t>
        </is>
      </c>
      <c r="C5277" t="inlineStr">
        <is>
          <t>South</t>
        </is>
      </c>
      <c r="D5277" t="inlineStr">
        <is>
          <t>Hyderabad</t>
        </is>
      </c>
      <c r="E5277" t="inlineStr">
        <is>
          <t>Yes</t>
        </is>
      </c>
      <c r="F5277" t="inlineStr">
        <is>
          <t>Hibernating</t>
        </is>
      </c>
      <c r="G5277" t="n">
        <v>1</v>
      </c>
      <c r="H5277" s="24" t="n">
        <v>13946.03</v>
      </c>
      <c r="I5277" s="24" t="n">
        <v>2214.72</v>
      </c>
      <c r="J5277" s="25" t="n">
        <v>45432</v>
      </c>
      <c r="K5277" s="25" t="n">
        <v>45432</v>
      </c>
      <c r="L5277" t="n">
        <v>1</v>
      </c>
      <c r="M5277" t="n">
        <v>1</v>
      </c>
      <c r="N5277" t="n">
        <v>3</v>
      </c>
      <c r="O5277">
        <f>DATE(2026,1,1)-K5277</f>
        <v/>
      </c>
      <c r="P5277">
        <f>IF(G5277&gt;=2,"Repeat","One-time")</f>
        <v/>
      </c>
    </row>
    <row r="5278">
      <c r="A5278" t="inlineStr">
        <is>
          <t>C01328</t>
        </is>
      </c>
      <c r="B5278" t="inlineStr">
        <is>
          <t>Harpreet Gupta</t>
        </is>
      </c>
      <c r="C5278" t="inlineStr">
        <is>
          <t>South</t>
        </is>
      </c>
      <c r="D5278" t="inlineStr">
        <is>
          <t>Bengaluru</t>
        </is>
      </c>
      <c r="E5278" t="inlineStr">
        <is>
          <t>No</t>
        </is>
      </c>
      <c r="F5278" t="inlineStr">
        <is>
          <t>Hibernating</t>
        </is>
      </c>
      <c r="G5278" t="n">
        <v>2</v>
      </c>
      <c r="H5278" s="24" t="n">
        <v>13943.15</v>
      </c>
      <c r="I5278" s="24" t="n">
        <v>1498.48</v>
      </c>
      <c r="J5278" s="25" t="n">
        <v>45140</v>
      </c>
      <c r="K5278" s="25" t="n">
        <v>45148</v>
      </c>
      <c r="L5278" t="n">
        <v>1</v>
      </c>
      <c r="M5278" t="n">
        <v>2</v>
      </c>
      <c r="N5278" t="n">
        <v>3</v>
      </c>
      <c r="O5278">
        <f>DATE(2026,1,1)-K5278</f>
        <v/>
      </c>
      <c r="P5278">
        <f>IF(G5278&gt;=2,"Repeat","One-time")</f>
        <v/>
      </c>
    </row>
    <row r="5279">
      <c r="A5279" t="inlineStr">
        <is>
          <t>C01496</t>
        </is>
      </c>
      <c r="B5279" t="inlineStr">
        <is>
          <t>Pooja Nair</t>
        </is>
      </c>
      <c r="C5279" t="inlineStr">
        <is>
          <t>North</t>
        </is>
      </c>
      <c r="D5279" t="inlineStr">
        <is>
          <t>Gurugram</t>
        </is>
      </c>
      <c r="E5279" t="inlineStr">
        <is>
          <t>No</t>
        </is>
      </c>
      <c r="F5279" t="inlineStr">
        <is>
          <t>At Risk</t>
        </is>
      </c>
      <c r="G5279" t="n">
        <v>3</v>
      </c>
      <c r="H5279" s="24" t="n">
        <v>13941.82</v>
      </c>
      <c r="I5279" s="24" t="n">
        <v>6208.71</v>
      </c>
      <c r="J5279" s="25" t="n">
        <v>45480</v>
      </c>
      <c r="K5279" s="25" t="n">
        <v>45630</v>
      </c>
      <c r="L5279" t="n">
        <v>2</v>
      </c>
      <c r="M5279" t="n">
        <v>3</v>
      </c>
      <c r="N5279" t="n">
        <v>3</v>
      </c>
      <c r="O5279">
        <f>DATE(2026,1,1)-K5279</f>
        <v/>
      </c>
      <c r="P5279">
        <f>IF(G5279&gt;=2,"Repeat","One-time")</f>
        <v/>
      </c>
    </row>
    <row r="5280">
      <c r="A5280" t="inlineStr">
        <is>
          <t>C07559</t>
        </is>
      </c>
      <c r="B5280" t="inlineStr">
        <is>
          <t>Gurpreet Khan</t>
        </is>
      </c>
      <c r="C5280" t="inlineStr">
        <is>
          <t>South</t>
        </is>
      </c>
      <c r="D5280" t="inlineStr">
        <is>
          <t>Coimbatore</t>
        </is>
      </c>
      <c r="E5280" t="inlineStr">
        <is>
          <t>Yes</t>
        </is>
      </c>
      <c r="F5280" t="inlineStr">
        <is>
          <t>Occasional</t>
        </is>
      </c>
      <c r="G5280" t="n">
        <v>1</v>
      </c>
      <c r="H5280" s="24" t="n">
        <v>13939.06</v>
      </c>
      <c r="I5280" s="24" t="n">
        <v>2800.29</v>
      </c>
      <c r="J5280" s="25" t="n">
        <v>45761</v>
      </c>
      <c r="K5280" s="25" t="n">
        <v>45761</v>
      </c>
      <c r="L5280" t="n">
        <v>3</v>
      </c>
      <c r="M5280" t="n">
        <v>1</v>
      </c>
      <c r="N5280" t="n">
        <v>3</v>
      </c>
      <c r="O5280">
        <f>DATE(2026,1,1)-K5280</f>
        <v/>
      </c>
      <c r="P5280">
        <f>IF(G5280&gt;=2,"Repeat","One-time")</f>
        <v/>
      </c>
    </row>
    <row r="5281">
      <c r="A5281" t="inlineStr">
        <is>
          <t>C01513</t>
        </is>
      </c>
      <c r="B5281" t="inlineStr">
        <is>
          <t>Gurpreet Yadav</t>
        </is>
      </c>
      <c r="C5281" t="inlineStr">
        <is>
          <t>North</t>
        </is>
      </c>
      <c r="D5281" t="inlineStr">
        <is>
          <t>Jaipur</t>
        </is>
      </c>
      <c r="E5281" t="inlineStr">
        <is>
          <t>No</t>
        </is>
      </c>
      <c r="F5281" t="inlineStr">
        <is>
          <t>Hibernating</t>
        </is>
      </c>
      <c r="G5281" t="n">
        <v>1</v>
      </c>
      <c r="H5281" s="24" t="n">
        <v>13937.85</v>
      </c>
      <c r="I5281" s="24" t="n">
        <v>4120.57</v>
      </c>
      <c r="J5281" s="25" t="n">
        <v>45215</v>
      </c>
      <c r="K5281" s="25" t="n">
        <v>45215</v>
      </c>
      <c r="L5281" t="n">
        <v>1</v>
      </c>
      <c r="M5281" t="n">
        <v>1</v>
      </c>
      <c r="N5281" t="n">
        <v>3</v>
      </c>
      <c r="O5281">
        <f>DATE(2026,1,1)-K5281</f>
        <v/>
      </c>
      <c r="P5281">
        <f>IF(G5281&gt;=2,"Repeat","One-time")</f>
        <v/>
      </c>
    </row>
    <row r="5282">
      <c r="A5282" t="inlineStr">
        <is>
          <t>C04807</t>
        </is>
      </c>
      <c r="B5282" t="inlineStr">
        <is>
          <t>Divya Rao</t>
        </is>
      </c>
      <c r="C5282" t="inlineStr">
        <is>
          <t>North</t>
        </is>
      </c>
      <c r="D5282" t="inlineStr">
        <is>
          <t>Jaipur</t>
        </is>
      </c>
      <c r="E5282" t="inlineStr">
        <is>
          <t>Yes</t>
        </is>
      </c>
      <c r="F5282" t="inlineStr">
        <is>
          <t>Occasional</t>
        </is>
      </c>
      <c r="G5282" t="n">
        <v>1</v>
      </c>
      <c r="H5282" s="24" t="n">
        <v>13927.38</v>
      </c>
      <c r="I5282" s="24" t="n">
        <v>318.68</v>
      </c>
      <c r="J5282" s="25" t="n">
        <v>45930</v>
      </c>
      <c r="K5282" s="25" t="n">
        <v>45930</v>
      </c>
      <c r="L5282" t="n">
        <v>4</v>
      </c>
      <c r="M5282" t="n">
        <v>1</v>
      </c>
      <c r="N5282" t="n">
        <v>3</v>
      </c>
      <c r="O5282">
        <f>DATE(2026,1,1)-K5282</f>
        <v/>
      </c>
      <c r="P5282">
        <f>IF(G5282&gt;=2,"Repeat","One-time")</f>
        <v/>
      </c>
    </row>
    <row r="5283">
      <c r="A5283" t="inlineStr">
        <is>
          <t>C05344</t>
        </is>
      </c>
      <c r="B5283" t="inlineStr">
        <is>
          <t>Harpreet Mishra</t>
        </is>
      </c>
      <c r="C5283" t="inlineStr">
        <is>
          <t>West</t>
        </is>
      </c>
      <c r="D5283" t="inlineStr">
        <is>
          <t>Pune</t>
        </is>
      </c>
      <c r="E5283" t="inlineStr">
        <is>
          <t>No</t>
        </is>
      </c>
      <c r="F5283" t="inlineStr">
        <is>
          <t>Occasional</t>
        </is>
      </c>
      <c r="G5283" t="n">
        <v>1</v>
      </c>
      <c r="H5283" s="24" t="n">
        <v>13927.38</v>
      </c>
      <c r="I5283" s="24" t="n">
        <v>318.68</v>
      </c>
      <c r="J5283" s="25" t="n">
        <v>45905</v>
      </c>
      <c r="K5283" s="25" t="n">
        <v>45905</v>
      </c>
      <c r="L5283" t="n">
        <v>3</v>
      </c>
      <c r="M5283" t="n">
        <v>1</v>
      </c>
      <c r="N5283" t="n">
        <v>3</v>
      </c>
      <c r="O5283">
        <f>DATE(2026,1,1)-K5283</f>
        <v/>
      </c>
      <c r="P5283">
        <f>IF(G5283&gt;=2,"Repeat","One-time")</f>
        <v/>
      </c>
    </row>
    <row r="5284">
      <c r="A5284" t="inlineStr">
        <is>
          <t>C05367</t>
        </is>
      </c>
      <c r="B5284" t="inlineStr">
        <is>
          <t>Ananya Khan</t>
        </is>
      </c>
      <c r="C5284" t="inlineStr">
        <is>
          <t>North</t>
        </is>
      </c>
      <c r="D5284" t="inlineStr">
        <is>
          <t>Jaipur</t>
        </is>
      </c>
      <c r="E5284" t="inlineStr">
        <is>
          <t>No</t>
        </is>
      </c>
      <c r="F5284" t="inlineStr">
        <is>
          <t>At Risk</t>
        </is>
      </c>
      <c r="G5284" t="n">
        <v>3</v>
      </c>
      <c r="H5284" s="24" t="n">
        <v>13924.39</v>
      </c>
      <c r="I5284" s="24" t="n">
        <v>2804.84</v>
      </c>
      <c r="J5284" s="25" t="n">
        <v>45473</v>
      </c>
      <c r="K5284" s="25" t="n">
        <v>45633</v>
      </c>
      <c r="L5284" t="n">
        <v>2</v>
      </c>
      <c r="M5284" t="n">
        <v>3</v>
      </c>
      <c r="N5284" t="n">
        <v>3</v>
      </c>
      <c r="O5284">
        <f>DATE(2026,1,1)-K5284</f>
        <v/>
      </c>
      <c r="P5284">
        <f>IF(G5284&gt;=2,"Repeat","One-time")</f>
        <v/>
      </c>
    </row>
    <row r="5285">
      <c r="A5285" t="inlineStr">
        <is>
          <t>C01362</t>
        </is>
      </c>
      <c r="B5285" t="inlineStr">
        <is>
          <t>Isha Nair</t>
        </is>
      </c>
      <c r="C5285" t="inlineStr">
        <is>
          <t>South</t>
        </is>
      </c>
      <c r="D5285" t="inlineStr">
        <is>
          <t>Bengaluru</t>
        </is>
      </c>
      <c r="E5285" t="inlineStr">
        <is>
          <t>No</t>
        </is>
      </c>
      <c r="F5285" t="inlineStr">
        <is>
          <t>At Risk</t>
        </is>
      </c>
      <c r="G5285" t="n">
        <v>3</v>
      </c>
      <c r="H5285" s="24" t="n">
        <v>13913.53</v>
      </c>
      <c r="I5285" s="24" t="n">
        <v>5004.5</v>
      </c>
      <c r="J5285" s="25" t="n">
        <v>45100</v>
      </c>
      <c r="K5285" s="25" t="n">
        <v>45361</v>
      </c>
      <c r="L5285" t="n">
        <v>1</v>
      </c>
      <c r="M5285" t="n">
        <v>3</v>
      </c>
      <c r="N5285" t="n">
        <v>3</v>
      </c>
      <c r="O5285">
        <f>DATE(2026,1,1)-K5285</f>
        <v/>
      </c>
      <c r="P5285">
        <f>IF(G5285&gt;=2,"Repeat","One-time")</f>
        <v/>
      </c>
    </row>
    <row r="5286">
      <c r="A5286" t="inlineStr">
        <is>
          <t>C08302</t>
        </is>
      </c>
      <c r="B5286" t="inlineStr">
        <is>
          <t>Ritu Yadav</t>
        </is>
      </c>
      <c r="C5286" t="inlineStr">
        <is>
          <t>North</t>
        </is>
      </c>
      <c r="D5286" t="inlineStr">
        <is>
          <t>Delhi</t>
        </is>
      </c>
      <c r="E5286" t="inlineStr">
        <is>
          <t>Yes</t>
        </is>
      </c>
      <c r="F5286" t="inlineStr">
        <is>
          <t>Occasional</t>
        </is>
      </c>
      <c r="G5286" t="n">
        <v>2</v>
      </c>
      <c r="H5286" s="24" t="n">
        <v>13911.65</v>
      </c>
      <c r="I5286" s="24" t="n">
        <v>5146.8</v>
      </c>
      <c r="J5286" s="25" t="n">
        <v>45881</v>
      </c>
      <c r="K5286" s="25" t="n">
        <v>45964</v>
      </c>
      <c r="L5286" t="n">
        <v>4</v>
      </c>
      <c r="M5286" t="n">
        <v>2</v>
      </c>
      <c r="N5286" t="n">
        <v>2</v>
      </c>
      <c r="O5286">
        <f>DATE(2026,1,1)-K5286</f>
        <v/>
      </c>
      <c r="P5286">
        <f>IF(G5286&gt;=2,"Repeat","One-time")</f>
        <v/>
      </c>
    </row>
    <row r="5287">
      <c r="A5287" t="inlineStr">
        <is>
          <t>C07600</t>
        </is>
      </c>
      <c r="B5287" t="inlineStr">
        <is>
          <t>Sanjay Singh</t>
        </is>
      </c>
      <c r="C5287" t="inlineStr">
        <is>
          <t>South</t>
        </is>
      </c>
      <c r="D5287" t="inlineStr">
        <is>
          <t>Kochi</t>
        </is>
      </c>
      <c r="E5287" t="inlineStr">
        <is>
          <t>No</t>
        </is>
      </c>
      <c r="F5287" t="inlineStr">
        <is>
          <t>Occasional</t>
        </is>
      </c>
      <c r="G5287" t="n">
        <v>1</v>
      </c>
      <c r="H5287" s="24" t="n">
        <v>13895.58</v>
      </c>
      <c r="I5287" s="24" t="n">
        <v>1439.97</v>
      </c>
      <c r="J5287" s="25" t="n">
        <v>45755</v>
      </c>
      <c r="K5287" s="25" t="n">
        <v>45755</v>
      </c>
      <c r="L5287" t="n">
        <v>3</v>
      </c>
      <c r="M5287" t="n">
        <v>1</v>
      </c>
      <c r="N5287" t="n">
        <v>2</v>
      </c>
      <c r="O5287">
        <f>DATE(2026,1,1)-K5287</f>
        <v/>
      </c>
      <c r="P5287">
        <f>IF(G5287&gt;=2,"Repeat","One-time")</f>
        <v/>
      </c>
    </row>
    <row r="5288">
      <c r="A5288" t="inlineStr">
        <is>
          <t>C02201</t>
        </is>
      </c>
      <c r="B5288" t="inlineStr">
        <is>
          <t>Pooja Mishra</t>
        </is>
      </c>
      <c r="C5288" t="inlineStr">
        <is>
          <t>South</t>
        </is>
      </c>
      <c r="D5288" t="inlineStr">
        <is>
          <t>Chennai</t>
        </is>
      </c>
      <c r="E5288" t="inlineStr">
        <is>
          <t>No</t>
        </is>
      </c>
      <c r="F5288" t="inlineStr">
        <is>
          <t>At Risk</t>
        </is>
      </c>
      <c r="G5288" t="n">
        <v>4</v>
      </c>
      <c r="H5288" s="24" t="n">
        <v>13885.06</v>
      </c>
      <c r="I5288" s="24" t="n">
        <v>2517.84</v>
      </c>
      <c r="J5288" s="25" t="n">
        <v>45173</v>
      </c>
      <c r="K5288" s="25" t="n">
        <v>45627</v>
      </c>
      <c r="L5288" t="n">
        <v>2</v>
      </c>
      <c r="M5288" t="n">
        <v>3</v>
      </c>
      <c r="N5288" t="n">
        <v>2</v>
      </c>
      <c r="O5288">
        <f>DATE(2026,1,1)-K5288</f>
        <v/>
      </c>
      <c r="P5288">
        <f>IF(G5288&gt;=2,"Repeat","One-time")</f>
        <v/>
      </c>
    </row>
    <row r="5289">
      <c r="A5289" t="inlineStr">
        <is>
          <t>C01199</t>
        </is>
      </c>
      <c r="B5289" t="inlineStr">
        <is>
          <t>Gurpreet Rao</t>
        </is>
      </c>
      <c r="C5289" t="inlineStr">
        <is>
          <t>Central</t>
        </is>
      </c>
      <c r="D5289" t="inlineStr">
        <is>
          <t>Indore</t>
        </is>
      </c>
      <c r="E5289" t="inlineStr">
        <is>
          <t>No</t>
        </is>
      </c>
      <c r="F5289" t="inlineStr">
        <is>
          <t>Hibernating</t>
        </is>
      </c>
      <c r="G5289" t="n">
        <v>2</v>
      </c>
      <c r="H5289" s="24" t="n">
        <v>13881.25</v>
      </c>
      <c r="I5289" s="24" t="n">
        <v>1951.01</v>
      </c>
      <c r="J5289" s="25" t="n">
        <v>45096</v>
      </c>
      <c r="K5289" s="25" t="n">
        <v>45117</v>
      </c>
      <c r="L5289" t="n">
        <v>1</v>
      </c>
      <c r="M5289" t="n">
        <v>2</v>
      </c>
      <c r="N5289" t="n">
        <v>2</v>
      </c>
      <c r="O5289">
        <f>DATE(2026,1,1)-K5289</f>
        <v/>
      </c>
      <c r="P5289">
        <f>IF(G5289&gt;=2,"Repeat","One-time")</f>
        <v/>
      </c>
    </row>
    <row r="5290">
      <c r="A5290" t="inlineStr">
        <is>
          <t>C04686</t>
        </is>
      </c>
      <c r="B5290" t="inlineStr">
        <is>
          <t>Aarav Rao</t>
        </is>
      </c>
      <c r="C5290" t="inlineStr">
        <is>
          <t>East</t>
        </is>
      </c>
      <c r="D5290" t="inlineStr">
        <is>
          <t>Patna</t>
        </is>
      </c>
      <c r="E5290" t="inlineStr">
        <is>
          <t>No</t>
        </is>
      </c>
      <c r="F5290" t="inlineStr">
        <is>
          <t>At Risk</t>
        </is>
      </c>
      <c r="G5290" t="n">
        <v>6</v>
      </c>
      <c r="H5290" s="24" t="n">
        <v>13879.77</v>
      </c>
      <c r="I5290" s="24" t="n">
        <v>4928.74</v>
      </c>
      <c r="J5290" s="25" t="n">
        <v>45431</v>
      </c>
      <c r="K5290" s="25" t="n">
        <v>45749</v>
      </c>
      <c r="L5290" t="n">
        <v>2</v>
      </c>
      <c r="M5290" t="n">
        <v>4</v>
      </c>
      <c r="N5290" t="n">
        <v>2</v>
      </c>
      <c r="O5290">
        <f>DATE(2026,1,1)-K5290</f>
        <v/>
      </c>
      <c r="P5290">
        <f>IF(G5290&gt;=2,"Repeat","One-time")</f>
        <v/>
      </c>
    </row>
    <row r="5291">
      <c r="A5291" t="inlineStr">
        <is>
          <t>C09043</t>
        </is>
      </c>
      <c r="B5291" t="inlineStr">
        <is>
          <t>Rahul Gupta</t>
        </is>
      </c>
      <c r="C5291" t="inlineStr">
        <is>
          <t>West</t>
        </is>
      </c>
      <c r="D5291" t="inlineStr">
        <is>
          <t>Ahmedabad</t>
        </is>
      </c>
      <c r="E5291" t="inlineStr">
        <is>
          <t>Yes</t>
        </is>
      </c>
      <c r="F5291" t="inlineStr">
        <is>
          <t>Loyal</t>
        </is>
      </c>
      <c r="G5291" t="n">
        <v>3</v>
      </c>
      <c r="H5291" s="24" t="n">
        <v>13874.38</v>
      </c>
      <c r="I5291" s="24" t="n">
        <v>6191.25</v>
      </c>
      <c r="J5291" s="25" t="n">
        <v>45928</v>
      </c>
      <c r="K5291" s="25" t="n">
        <v>45973</v>
      </c>
      <c r="L5291" t="n">
        <v>4</v>
      </c>
      <c r="M5291" t="n">
        <v>3</v>
      </c>
      <c r="N5291" t="n">
        <v>2</v>
      </c>
      <c r="O5291">
        <f>DATE(2026,1,1)-K5291</f>
        <v/>
      </c>
      <c r="P5291">
        <f>IF(G5291&gt;=2,"Repeat","One-time")</f>
        <v/>
      </c>
    </row>
    <row r="5292">
      <c r="A5292" t="inlineStr">
        <is>
          <t>C04110</t>
        </is>
      </c>
      <c r="B5292" t="inlineStr">
        <is>
          <t>Zoya Kumar</t>
        </is>
      </c>
      <c r="C5292" t="inlineStr">
        <is>
          <t>East</t>
        </is>
      </c>
      <c r="D5292" t="inlineStr">
        <is>
          <t>Guwahati</t>
        </is>
      </c>
      <c r="E5292" t="inlineStr">
        <is>
          <t>No</t>
        </is>
      </c>
      <c r="F5292" t="inlineStr">
        <is>
          <t>Loyal</t>
        </is>
      </c>
      <c r="G5292" t="n">
        <v>5</v>
      </c>
      <c r="H5292" s="24" t="n">
        <v>13874.21</v>
      </c>
      <c r="I5292" s="24" t="n">
        <v>3479.1</v>
      </c>
      <c r="J5292" s="25" t="n">
        <v>45361</v>
      </c>
      <c r="K5292" s="25" t="n">
        <v>45975</v>
      </c>
      <c r="L5292" t="n">
        <v>4</v>
      </c>
      <c r="M5292" t="n">
        <v>4</v>
      </c>
      <c r="N5292" t="n">
        <v>2</v>
      </c>
      <c r="O5292">
        <f>DATE(2026,1,1)-K5292</f>
        <v/>
      </c>
      <c r="P5292">
        <f>IF(G5292&gt;=2,"Repeat","One-time")</f>
        <v/>
      </c>
    </row>
    <row r="5293">
      <c r="A5293" t="inlineStr">
        <is>
          <t>C10353</t>
        </is>
      </c>
      <c r="B5293" t="inlineStr">
        <is>
          <t>Vivaan Banerjee</t>
        </is>
      </c>
      <c r="C5293" t="inlineStr">
        <is>
          <t>South</t>
        </is>
      </c>
      <c r="D5293" t="inlineStr">
        <is>
          <t>Chennai</t>
        </is>
      </c>
      <c r="E5293" t="inlineStr">
        <is>
          <t>No</t>
        </is>
      </c>
      <c r="F5293" t="inlineStr">
        <is>
          <t>New</t>
        </is>
      </c>
      <c r="G5293" t="n">
        <v>2</v>
      </c>
      <c r="H5293" s="24" t="n">
        <v>13870.06</v>
      </c>
      <c r="I5293" s="24" t="n">
        <v>5323.58</v>
      </c>
      <c r="J5293" s="25" t="n">
        <v>45958</v>
      </c>
      <c r="K5293" s="25" t="n">
        <v>45999</v>
      </c>
      <c r="L5293" t="n">
        <v>5</v>
      </c>
      <c r="M5293" t="n">
        <v>3</v>
      </c>
      <c r="N5293" t="n">
        <v>2</v>
      </c>
      <c r="O5293">
        <f>DATE(2026,1,1)-K5293</f>
        <v/>
      </c>
      <c r="P5293">
        <f>IF(G5293&gt;=2,"Repeat","One-time")</f>
        <v/>
      </c>
    </row>
    <row r="5294">
      <c r="A5294" t="inlineStr">
        <is>
          <t>C09563</t>
        </is>
      </c>
      <c r="B5294" t="inlineStr">
        <is>
          <t>Aditya Menon</t>
        </is>
      </c>
      <c r="C5294" t="inlineStr">
        <is>
          <t>South</t>
        </is>
      </c>
      <c r="D5294" t="inlineStr">
        <is>
          <t>Bengaluru</t>
        </is>
      </c>
      <c r="E5294" t="inlineStr">
        <is>
          <t>Yes</t>
        </is>
      </c>
      <c r="F5294" t="inlineStr">
        <is>
          <t>Occasional</t>
        </is>
      </c>
      <c r="G5294" t="n">
        <v>1</v>
      </c>
      <c r="H5294" s="24" t="n">
        <v>13869.46</v>
      </c>
      <c r="I5294" s="24" t="n">
        <v>1372.07</v>
      </c>
      <c r="J5294" s="25" t="n">
        <v>45901</v>
      </c>
      <c r="K5294" s="25" t="n">
        <v>45901</v>
      </c>
      <c r="L5294" t="n">
        <v>3</v>
      </c>
      <c r="M5294" t="n">
        <v>1</v>
      </c>
      <c r="N5294" t="n">
        <v>2</v>
      </c>
      <c r="O5294">
        <f>DATE(2026,1,1)-K5294</f>
        <v/>
      </c>
      <c r="P5294">
        <f>IF(G5294&gt;=2,"Repeat","One-time")</f>
        <v/>
      </c>
    </row>
    <row r="5295">
      <c r="A5295" t="inlineStr">
        <is>
          <t>C03733</t>
        </is>
      </c>
      <c r="B5295" t="inlineStr">
        <is>
          <t>Karan Prasad</t>
        </is>
      </c>
      <c r="C5295" t="inlineStr">
        <is>
          <t>East</t>
        </is>
      </c>
      <c r="D5295" t="inlineStr">
        <is>
          <t>Patna</t>
        </is>
      </c>
      <c r="E5295" t="inlineStr">
        <is>
          <t>No</t>
        </is>
      </c>
      <c r="F5295" t="inlineStr">
        <is>
          <t>At Risk</t>
        </is>
      </c>
      <c r="G5295" t="n">
        <v>3</v>
      </c>
      <c r="H5295" s="24" t="n">
        <v>13865.43</v>
      </c>
      <c r="I5295" s="24" t="n">
        <v>4119.19</v>
      </c>
      <c r="J5295" s="25" t="n">
        <v>45370</v>
      </c>
      <c r="K5295" s="25" t="n">
        <v>45507</v>
      </c>
      <c r="L5295" t="n">
        <v>2</v>
      </c>
      <c r="M5295" t="n">
        <v>3</v>
      </c>
      <c r="N5295" t="n">
        <v>2</v>
      </c>
      <c r="O5295">
        <f>DATE(2026,1,1)-K5295</f>
        <v/>
      </c>
      <c r="P5295">
        <f>IF(G5295&gt;=2,"Repeat","One-time")</f>
        <v/>
      </c>
    </row>
    <row r="5296">
      <c r="A5296" t="inlineStr">
        <is>
          <t>C01520</t>
        </is>
      </c>
      <c r="B5296" t="inlineStr">
        <is>
          <t>Diya Khan</t>
        </is>
      </c>
      <c r="C5296" t="inlineStr">
        <is>
          <t>North</t>
        </is>
      </c>
      <c r="D5296" t="inlineStr">
        <is>
          <t>Gurugram</t>
        </is>
      </c>
      <c r="E5296" t="inlineStr">
        <is>
          <t>No</t>
        </is>
      </c>
      <c r="F5296" t="inlineStr">
        <is>
          <t>At Risk</t>
        </is>
      </c>
      <c r="G5296" t="n">
        <v>3</v>
      </c>
      <c r="H5296" s="24" t="n">
        <v>13865.02</v>
      </c>
      <c r="I5296" s="24" t="n">
        <v>5504.59</v>
      </c>
      <c r="J5296" s="25" t="n">
        <v>45106</v>
      </c>
      <c r="K5296" s="25" t="n">
        <v>45370</v>
      </c>
      <c r="L5296" t="n">
        <v>1</v>
      </c>
      <c r="M5296" t="n">
        <v>3</v>
      </c>
      <c r="N5296" t="n">
        <v>2</v>
      </c>
      <c r="O5296">
        <f>DATE(2026,1,1)-K5296</f>
        <v/>
      </c>
      <c r="P5296">
        <f>IF(G5296&gt;=2,"Repeat","One-time")</f>
        <v/>
      </c>
    </row>
    <row r="5297">
      <c r="A5297" t="inlineStr">
        <is>
          <t>C07458</t>
        </is>
      </c>
      <c r="B5297" t="inlineStr">
        <is>
          <t>Zoya Bose</t>
        </is>
      </c>
      <c r="C5297" t="inlineStr">
        <is>
          <t>South</t>
        </is>
      </c>
      <c r="D5297" t="inlineStr">
        <is>
          <t>Chennai</t>
        </is>
      </c>
      <c r="E5297" t="inlineStr">
        <is>
          <t>No</t>
        </is>
      </c>
      <c r="F5297" t="inlineStr">
        <is>
          <t>Loyal</t>
        </is>
      </c>
      <c r="G5297" t="n">
        <v>4</v>
      </c>
      <c r="H5297" s="24" t="n">
        <v>13862.11</v>
      </c>
      <c r="I5297" s="24" t="n">
        <v>4367.72</v>
      </c>
      <c r="J5297" s="25" t="n">
        <v>45811</v>
      </c>
      <c r="K5297" s="25" t="n">
        <v>45992</v>
      </c>
      <c r="L5297" t="n">
        <v>5</v>
      </c>
      <c r="M5297" t="n">
        <v>4</v>
      </c>
      <c r="N5297" t="n">
        <v>2</v>
      </c>
      <c r="O5297">
        <f>DATE(2026,1,1)-K5297</f>
        <v/>
      </c>
      <c r="P5297">
        <f>IF(G5297&gt;=2,"Repeat","One-time")</f>
        <v/>
      </c>
    </row>
    <row r="5298">
      <c r="A5298" t="inlineStr">
        <is>
          <t>C05412</t>
        </is>
      </c>
      <c r="B5298" t="inlineStr">
        <is>
          <t>Divya Sharma</t>
        </is>
      </c>
      <c r="C5298" t="inlineStr">
        <is>
          <t>West</t>
        </is>
      </c>
      <c r="D5298" t="inlineStr">
        <is>
          <t>Pune</t>
        </is>
      </c>
      <c r="E5298" t="inlineStr">
        <is>
          <t>Yes</t>
        </is>
      </c>
      <c r="F5298" t="inlineStr">
        <is>
          <t>Occasional</t>
        </is>
      </c>
      <c r="G5298" t="n">
        <v>2</v>
      </c>
      <c r="H5298" s="24" t="n">
        <v>13859.78</v>
      </c>
      <c r="I5298" s="24" t="n">
        <v>3392.3</v>
      </c>
      <c r="J5298" s="25" t="n">
        <v>45644</v>
      </c>
      <c r="K5298" s="25" t="n">
        <v>45707</v>
      </c>
      <c r="L5298" t="n">
        <v>2</v>
      </c>
      <c r="M5298" t="n">
        <v>2</v>
      </c>
      <c r="N5298" t="n">
        <v>2</v>
      </c>
      <c r="O5298">
        <f>DATE(2026,1,1)-K5298</f>
        <v/>
      </c>
      <c r="P5298">
        <f>IF(G5298&gt;=2,"Repeat","One-time")</f>
        <v/>
      </c>
    </row>
    <row r="5299">
      <c r="A5299" t="inlineStr">
        <is>
          <t>C01491</t>
        </is>
      </c>
      <c r="B5299" t="inlineStr">
        <is>
          <t>Lakshmi Fernandes</t>
        </is>
      </c>
      <c r="C5299" t="inlineStr">
        <is>
          <t>South</t>
        </is>
      </c>
      <c r="D5299" t="inlineStr">
        <is>
          <t>Bengaluru</t>
        </is>
      </c>
      <c r="E5299" t="inlineStr">
        <is>
          <t>No</t>
        </is>
      </c>
      <c r="F5299" t="inlineStr">
        <is>
          <t>At Risk</t>
        </is>
      </c>
      <c r="G5299" t="n">
        <v>3</v>
      </c>
      <c r="H5299" s="24" t="n">
        <v>13855.73</v>
      </c>
      <c r="I5299" s="24" t="n">
        <v>711.3</v>
      </c>
      <c r="J5299" s="25" t="n">
        <v>45153</v>
      </c>
      <c r="K5299" s="25" t="n">
        <v>45615</v>
      </c>
      <c r="L5299" t="n">
        <v>2</v>
      </c>
      <c r="M5299" t="n">
        <v>3</v>
      </c>
      <c r="N5299" t="n">
        <v>2</v>
      </c>
      <c r="O5299">
        <f>DATE(2026,1,1)-K5299</f>
        <v/>
      </c>
      <c r="P5299">
        <f>IF(G5299&gt;=2,"Repeat","One-time")</f>
        <v/>
      </c>
    </row>
    <row r="5300">
      <c r="A5300" t="inlineStr">
        <is>
          <t>C10486</t>
        </is>
      </c>
      <c r="B5300" t="inlineStr">
        <is>
          <t>Joseph Sinha</t>
        </is>
      </c>
      <c r="C5300" t="inlineStr">
        <is>
          <t>North</t>
        </is>
      </c>
      <c r="D5300" t="inlineStr">
        <is>
          <t>Jaipur</t>
        </is>
      </c>
      <c r="E5300" t="inlineStr">
        <is>
          <t>No</t>
        </is>
      </c>
      <c r="F5300" t="inlineStr">
        <is>
          <t>Loyal</t>
        </is>
      </c>
      <c r="G5300" t="n">
        <v>3</v>
      </c>
      <c r="H5300" s="24" t="n">
        <v>13855.35</v>
      </c>
      <c r="I5300" s="24" t="n">
        <v>4286</v>
      </c>
      <c r="J5300" s="25" t="n">
        <v>45907</v>
      </c>
      <c r="K5300" s="25" t="n">
        <v>45928</v>
      </c>
      <c r="L5300" t="n">
        <v>4</v>
      </c>
      <c r="M5300" t="n">
        <v>3</v>
      </c>
      <c r="N5300" t="n">
        <v>2</v>
      </c>
      <c r="O5300">
        <f>DATE(2026,1,1)-K5300</f>
        <v/>
      </c>
      <c r="P5300">
        <f>IF(G5300&gt;=2,"Repeat","One-time")</f>
        <v/>
      </c>
    </row>
    <row r="5301">
      <c r="A5301" t="inlineStr">
        <is>
          <t>C05666</t>
        </is>
      </c>
      <c r="B5301" t="inlineStr">
        <is>
          <t>Amit Verma</t>
        </is>
      </c>
      <c r="C5301" t="inlineStr">
        <is>
          <t>West</t>
        </is>
      </c>
      <c r="D5301" t="inlineStr">
        <is>
          <t>Mumbai</t>
        </is>
      </c>
      <c r="E5301" t="inlineStr">
        <is>
          <t>No</t>
        </is>
      </c>
      <c r="F5301" t="inlineStr">
        <is>
          <t>New</t>
        </is>
      </c>
      <c r="G5301" t="n">
        <v>1</v>
      </c>
      <c r="H5301" s="24" t="n">
        <v>13839.4</v>
      </c>
      <c r="I5301" s="24" t="n">
        <v>3232.42</v>
      </c>
      <c r="J5301" s="25" t="n">
        <v>46019</v>
      </c>
      <c r="K5301" s="25" t="n">
        <v>46019</v>
      </c>
      <c r="L5301" t="n">
        <v>5</v>
      </c>
      <c r="M5301" t="n">
        <v>1</v>
      </c>
      <c r="N5301" t="n">
        <v>2</v>
      </c>
      <c r="O5301">
        <f>DATE(2026,1,1)-K5301</f>
        <v/>
      </c>
      <c r="P5301">
        <f>IF(G5301&gt;=2,"Repeat","One-time")</f>
        <v/>
      </c>
    </row>
    <row r="5302">
      <c r="A5302" t="inlineStr">
        <is>
          <t>C07802</t>
        </is>
      </c>
      <c r="B5302" t="inlineStr">
        <is>
          <t>Isha Bose</t>
        </is>
      </c>
      <c r="C5302" t="inlineStr">
        <is>
          <t>Central</t>
        </is>
      </c>
      <c r="D5302" t="inlineStr">
        <is>
          <t>Nagpur</t>
        </is>
      </c>
      <c r="E5302" t="inlineStr">
        <is>
          <t>No</t>
        </is>
      </c>
      <c r="F5302" t="inlineStr">
        <is>
          <t>Loyal</t>
        </is>
      </c>
      <c r="G5302" t="n">
        <v>3</v>
      </c>
      <c r="H5302" s="24" t="n">
        <v>13839.38</v>
      </c>
      <c r="I5302" s="24" t="n">
        <v>3368.77</v>
      </c>
      <c r="J5302" s="25" t="n">
        <v>45683</v>
      </c>
      <c r="K5302" s="25" t="n">
        <v>45972</v>
      </c>
      <c r="L5302" t="n">
        <v>4</v>
      </c>
      <c r="M5302" t="n">
        <v>3</v>
      </c>
      <c r="N5302" t="n">
        <v>2</v>
      </c>
      <c r="O5302">
        <f>DATE(2026,1,1)-K5302</f>
        <v/>
      </c>
      <c r="P5302">
        <f>IF(G5302&gt;=2,"Repeat","One-time")</f>
        <v/>
      </c>
    </row>
    <row r="5303">
      <c r="A5303" t="inlineStr">
        <is>
          <t>C08452</t>
        </is>
      </c>
      <c r="B5303" t="inlineStr">
        <is>
          <t>Sanjay Pillai</t>
        </is>
      </c>
      <c r="C5303" t="inlineStr">
        <is>
          <t>North</t>
        </is>
      </c>
      <c r="D5303" t="inlineStr">
        <is>
          <t>Delhi</t>
        </is>
      </c>
      <c r="E5303" t="inlineStr">
        <is>
          <t>Yes</t>
        </is>
      </c>
      <c r="F5303" t="inlineStr">
        <is>
          <t>Occasional</t>
        </is>
      </c>
      <c r="G5303" t="n">
        <v>1</v>
      </c>
      <c r="H5303" s="24" t="n">
        <v>13829.71</v>
      </c>
      <c r="I5303" s="24" t="n">
        <v>2049.81</v>
      </c>
      <c r="J5303" s="25" t="n">
        <v>45859</v>
      </c>
      <c r="K5303" s="25" t="n">
        <v>45859</v>
      </c>
      <c r="L5303" t="n">
        <v>3</v>
      </c>
      <c r="M5303" t="n">
        <v>1</v>
      </c>
      <c r="N5303" t="n">
        <v>2</v>
      </c>
      <c r="O5303">
        <f>DATE(2026,1,1)-K5303</f>
        <v/>
      </c>
      <c r="P5303">
        <f>IF(G5303&gt;=2,"Repeat","One-time")</f>
        <v/>
      </c>
    </row>
    <row r="5304">
      <c r="A5304" t="inlineStr">
        <is>
          <t>C04075</t>
        </is>
      </c>
      <c r="B5304" t="inlineStr">
        <is>
          <t>Ritu Prasad</t>
        </is>
      </c>
      <c r="C5304" t="inlineStr">
        <is>
          <t>North</t>
        </is>
      </c>
      <c r="D5304" t="inlineStr">
        <is>
          <t>Lucknow</t>
        </is>
      </c>
      <c r="E5304" t="inlineStr">
        <is>
          <t>No</t>
        </is>
      </c>
      <c r="F5304" t="inlineStr">
        <is>
          <t>Occasional</t>
        </is>
      </c>
      <c r="G5304" t="n">
        <v>2</v>
      </c>
      <c r="H5304" s="24" t="n">
        <v>13822.97</v>
      </c>
      <c r="I5304" s="24" t="n">
        <v>4609.39</v>
      </c>
      <c r="J5304" s="25" t="n">
        <v>45509</v>
      </c>
      <c r="K5304" s="25" t="n">
        <v>45690</v>
      </c>
      <c r="L5304" t="n">
        <v>2</v>
      </c>
      <c r="M5304" t="n">
        <v>2</v>
      </c>
      <c r="N5304" t="n">
        <v>2</v>
      </c>
      <c r="O5304">
        <f>DATE(2026,1,1)-K5304</f>
        <v/>
      </c>
      <c r="P5304">
        <f>IF(G5304&gt;=2,"Repeat","One-time")</f>
        <v/>
      </c>
    </row>
    <row r="5305">
      <c r="A5305" t="inlineStr">
        <is>
          <t>C00661</t>
        </is>
      </c>
      <c r="B5305" t="inlineStr">
        <is>
          <t>Tanvi Kapoor</t>
        </is>
      </c>
      <c r="C5305" t="inlineStr">
        <is>
          <t>West</t>
        </is>
      </c>
      <c r="D5305" t="inlineStr">
        <is>
          <t>Mumbai</t>
        </is>
      </c>
      <c r="E5305" t="inlineStr">
        <is>
          <t>Yes</t>
        </is>
      </c>
      <c r="F5305" t="inlineStr">
        <is>
          <t>At Risk</t>
        </is>
      </c>
      <c r="G5305" t="n">
        <v>5</v>
      </c>
      <c r="H5305" s="24" t="n">
        <v>13822.19</v>
      </c>
      <c r="I5305" s="24" t="n">
        <v>5198.66</v>
      </c>
      <c r="J5305" s="25" t="n">
        <v>44937</v>
      </c>
      <c r="K5305" s="25" t="n">
        <v>45333</v>
      </c>
      <c r="L5305" t="n">
        <v>1</v>
      </c>
      <c r="M5305" t="n">
        <v>4</v>
      </c>
      <c r="N5305" t="n">
        <v>2</v>
      </c>
      <c r="O5305">
        <f>DATE(2026,1,1)-K5305</f>
        <v/>
      </c>
      <c r="P5305">
        <f>IF(G5305&gt;=2,"Repeat","One-time")</f>
        <v/>
      </c>
    </row>
    <row r="5306">
      <c r="A5306" t="inlineStr">
        <is>
          <t>C06226</t>
        </is>
      </c>
      <c r="B5306" t="inlineStr">
        <is>
          <t>Rohan Rao</t>
        </is>
      </c>
      <c r="C5306" t="inlineStr">
        <is>
          <t>Central</t>
        </is>
      </c>
      <c r="D5306" t="inlineStr">
        <is>
          <t>Bhopal</t>
        </is>
      </c>
      <c r="E5306" t="inlineStr">
        <is>
          <t>No</t>
        </is>
      </c>
      <c r="F5306" t="inlineStr">
        <is>
          <t>Loyal</t>
        </is>
      </c>
      <c r="G5306" t="n">
        <v>3</v>
      </c>
      <c r="H5306" s="24" t="n">
        <v>13821.43</v>
      </c>
      <c r="I5306" s="24" t="n">
        <v>4977.06</v>
      </c>
      <c r="J5306" s="25" t="n">
        <v>45526</v>
      </c>
      <c r="K5306" s="25" t="n">
        <v>45795</v>
      </c>
      <c r="L5306" t="n">
        <v>3</v>
      </c>
      <c r="M5306" t="n">
        <v>3</v>
      </c>
      <c r="N5306" t="n">
        <v>2</v>
      </c>
      <c r="O5306">
        <f>DATE(2026,1,1)-K5306</f>
        <v/>
      </c>
      <c r="P5306">
        <f>IF(G5306&gt;=2,"Repeat","One-time")</f>
        <v/>
      </c>
    </row>
    <row r="5307">
      <c r="A5307" t="inlineStr">
        <is>
          <t>C06793</t>
        </is>
      </c>
      <c r="B5307" t="inlineStr">
        <is>
          <t>Karan Fernandes</t>
        </is>
      </c>
      <c r="C5307" t="inlineStr">
        <is>
          <t>North</t>
        </is>
      </c>
      <c r="D5307" t="inlineStr">
        <is>
          <t>Delhi</t>
        </is>
      </c>
      <c r="E5307" t="inlineStr">
        <is>
          <t>No</t>
        </is>
      </c>
      <c r="F5307" t="inlineStr">
        <is>
          <t>Loyal</t>
        </is>
      </c>
      <c r="G5307" t="n">
        <v>3</v>
      </c>
      <c r="H5307" s="24" t="n">
        <v>13820.89</v>
      </c>
      <c r="I5307" s="24" t="n">
        <v>2617.36</v>
      </c>
      <c r="J5307" s="25" t="n">
        <v>45603</v>
      </c>
      <c r="K5307" s="25" t="n">
        <v>45821</v>
      </c>
      <c r="L5307" t="n">
        <v>3</v>
      </c>
      <c r="M5307" t="n">
        <v>3</v>
      </c>
      <c r="N5307" t="n">
        <v>2</v>
      </c>
      <c r="O5307">
        <f>DATE(2026,1,1)-K5307</f>
        <v/>
      </c>
      <c r="P5307">
        <f>IF(G5307&gt;=2,"Repeat","One-time")</f>
        <v/>
      </c>
    </row>
    <row r="5308">
      <c r="A5308" t="inlineStr">
        <is>
          <t>C05532</t>
        </is>
      </c>
      <c r="B5308" t="inlineStr">
        <is>
          <t>Ritu Banerjee</t>
        </is>
      </c>
      <c r="C5308" t="inlineStr">
        <is>
          <t>West</t>
        </is>
      </c>
      <c r="D5308" t="inlineStr">
        <is>
          <t>Pune</t>
        </is>
      </c>
      <c r="E5308" t="inlineStr">
        <is>
          <t>No</t>
        </is>
      </c>
      <c r="F5308" t="inlineStr">
        <is>
          <t>Occasional</t>
        </is>
      </c>
      <c r="G5308" t="n">
        <v>2</v>
      </c>
      <c r="H5308" s="24" t="n">
        <v>13818.7</v>
      </c>
      <c r="I5308" s="24" t="n">
        <v>2344.63</v>
      </c>
      <c r="J5308" s="25" t="n">
        <v>45482</v>
      </c>
      <c r="K5308" s="25" t="n">
        <v>45857</v>
      </c>
      <c r="L5308" t="n">
        <v>3</v>
      </c>
      <c r="M5308" t="n">
        <v>2</v>
      </c>
      <c r="N5308" t="n">
        <v>2</v>
      </c>
      <c r="O5308">
        <f>DATE(2026,1,1)-K5308</f>
        <v/>
      </c>
      <c r="P5308">
        <f>IF(G5308&gt;=2,"Repeat","One-time")</f>
        <v/>
      </c>
    </row>
    <row r="5309">
      <c r="A5309" t="inlineStr">
        <is>
          <t>C00041</t>
        </is>
      </c>
      <c r="B5309" t="inlineStr">
        <is>
          <t>Manish Agarwal</t>
        </is>
      </c>
      <c r="C5309" t="inlineStr">
        <is>
          <t>North</t>
        </is>
      </c>
      <c r="D5309" t="inlineStr">
        <is>
          <t>Jaipur</t>
        </is>
      </c>
      <c r="E5309" t="inlineStr">
        <is>
          <t>No</t>
        </is>
      </c>
      <c r="F5309" t="inlineStr">
        <is>
          <t>At Risk</t>
        </is>
      </c>
      <c r="G5309" t="n">
        <v>3</v>
      </c>
      <c r="H5309" s="24" t="n">
        <v>13817.6</v>
      </c>
      <c r="I5309" s="24" t="n">
        <v>4379.73</v>
      </c>
      <c r="J5309" s="25" t="n">
        <v>44935</v>
      </c>
      <c r="K5309" s="25" t="n">
        <v>45177</v>
      </c>
      <c r="L5309" t="n">
        <v>1</v>
      </c>
      <c r="M5309" t="n">
        <v>3</v>
      </c>
      <c r="N5309" t="n">
        <v>2</v>
      </c>
      <c r="O5309">
        <f>DATE(2026,1,1)-K5309</f>
        <v/>
      </c>
      <c r="P5309">
        <f>IF(G5309&gt;=2,"Repeat","One-time")</f>
        <v/>
      </c>
    </row>
    <row r="5310">
      <c r="A5310" t="inlineStr">
        <is>
          <t>C00005</t>
        </is>
      </c>
      <c r="B5310" t="inlineStr">
        <is>
          <t>Abhishek Banerjee</t>
        </is>
      </c>
      <c r="C5310" t="inlineStr">
        <is>
          <t>North</t>
        </is>
      </c>
      <c r="D5310" t="inlineStr">
        <is>
          <t>Jaipur</t>
        </is>
      </c>
      <c r="E5310" t="inlineStr">
        <is>
          <t>No</t>
        </is>
      </c>
      <c r="F5310" t="inlineStr">
        <is>
          <t>At Risk</t>
        </is>
      </c>
      <c r="G5310" t="n">
        <v>4</v>
      </c>
      <c r="H5310" s="24" t="n">
        <v>13811.45</v>
      </c>
      <c r="I5310" s="24" t="n">
        <v>5233.95</v>
      </c>
      <c r="J5310" s="25" t="n">
        <v>45177</v>
      </c>
      <c r="K5310" s="25" t="n">
        <v>45243</v>
      </c>
      <c r="L5310" t="n">
        <v>1</v>
      </c>
      <c r="M5310" t="n">
        <v>3</v>
      </c>
      <c r="N5310" t="n">
        <v>2</v>
      </c>
      <c r="O5310">
        <f>DATE(2026,1,1)-K5310</f>
        <v/>
      </c>
      <c r="P5310">
        <f>IF(G5310&gt;=2,"Repeat","One-time")</f>
        <v/>
      </c>
    </row>
    <row r="5311">
      <c r="A5311" t="inlineStr">
        <is>
          <t>C09476</t>
        </is>
      </c>
      <c r="B5311" t="inlineStr">
        <is>
          <t>Zoya Khan</t>
        </is>
      </c>
      <c r="C5311" t="inlineStr">
        <is>
          <t>South</t>
        </is>
      </c>
      <c r="D5311" t="inlineStr">
        <is>
          <t>Hyderabad</t>
        </is>
      </c>
      <c r="E5311" t="inlineStr">
        <is>
          <t>No</t>
        </is>
      </c>
      <c r="F5311" t="inlineStr">
        <is>
          <t>Occasional</t>
        </is>
      </c>
      <c r="G5311" t="n">
        <v>2</v>
      </c>
      <c r="H5311" s="24" t="n">
        <v>13808.03</v>
      </c>
      <c r="I5311" s="24" t="n">
        <v>2603.85</v>
      </c>
      <c r="J5311" s="25" t="n">
        <v>45891</v>
      </c>
      <c r="K5311" s="25" t="n">
        <v>45955</v>
      </c>
      <c r="L5311" t="n">
        <v>4</v>
      </c>
      <c r="M5311" t="n">
        <v>2</v>
      </c>
      <c r="N5311" t="n">
        <v>2</v>
      </c>
      <c r="O5311">
        <f>DATE(2026,1,1)-K5311</f>
        <v/>
      </c>
      <c r="P5311">
        <f>IF(G5311&gt;=2,"Repeat","One-time")</f>
        <v/>
      </c>
    </row>
    <row r="5312">
      <c r="A5312" t="inlineStr">
        <is>
          <t>C08988</t>
        </is>
      </c>
      <c r="B5312" t="inlineStr">
        <is>
          <t>Diya Reddy</t>
        </is>
      </c>
      <c r="C5312" t="inlineStr">
        <is>
          <t>North</t>
        </is>
      </c>
      <c r="D5312" t="inlineStr">
        <is>
          <t>Delhi</t>
        </is>
      </c>
      <c r="E5312" t="inlineStr">
        <is>
          <t>No</t>
        </is>
      </c>
      <c r="F5312" t="inlineStr">
        <is>
          <t>Loyal</t>
        </is>
      </c>
      <c r="G5312" t="n">
        <v>4</v>
      </c>
      <c r="H5312" s="24" t="n">
        <v>13794.46</v>
      </c>
      <c r="I5312" s="24" t="n">
        <v>5735.62</v>
      </c>
      <c r="J5312" s="25" t="n">
        <v>45779</v>
      </c>
      <c r="K5312" s="25" t="n">
        <v>45886</v>
      </c>
      <c r="L5312" t="n">
        <v>3</v>
      </c>
      <c r="M5312" t="n">
        <v>4</v>
      </c>
      <c r="N5312" t="n">
        <v>2</v>
      </c>
      <c r="O5312">
        <f>DATE(2026,1,1)-K5312</f>
        <v/>
      </c>
      <c r="P5312">
        <f>IF(G5312&gt;=2,"Repeat","One-time")</f>
        <v/>
      </c>
    </row>
    <row r="5313">
      <c r="A5313" t="inlineStr">
        <is>
          <t>C05789</t>
        </is>
      </c>
      <c r="B5313" t="inlineStr">
        <is>
          <t>Ananya Sinha</t>
        </is>
      </c>
      <c r="C5313" t="inlineStr">
        <is>
          <t>North</t>
        </is>
      </c>
      <c r="D5313" t="inlineStr">
        <is>
          <t>Delhi</t>
        </is>
      </c>
      <c r="E5313" t="inlineStr">
        <is>
          <t>Yes</t>
        </is>
      </c>
      <c r="F5313" t="inlineStr">
        <is>
          <t>At Risk</t>
        </is>
      </c>
      <c r="G5313" t="n">
        <v>5</v>
      </c>
      <c r="H5313" s="24" t="n">
        <v>13794.45</v>
      </c>
      <c r="I5313" s="24" t="n">
        <v>3453.74</v>
      </c>
      <c r="J5313" s="25" t="n">
        <v>45495</v>
      </c>
      <c r="K5313" s="25" t="n">
        <v>45585</v>
      </c>
      <c r="L5313" t="n">
        <v>2</v>
      </c>
      <c r="M5313" t="n">
        <v>4</v>
      </c>
      <c r="N5313" t="n">
        <v>2</v>
      </c>
      <c r="O5313">
        <f>DATE(2026,1,1)-K5313</f>
        <v/>
      </c>
      <c r="P5313">
        <f>IF(G5313&gt;=2,"Repeat","One-time")</f>
        <v/>
      </c>
    </row>
    <row r="5314">
      <c r="A5314" t="inlineStr">
        <is>
          <t>C08138</t>
        </is>
      </c>
      <c r="B5314" t="inlineStr">
        <is>
          <t>Farhan Yadav</t>
        </is>
      </c>
      <c r="C5314" t="inlineStr">
        <is>
          <t>West</t>
        </is>
      </c>
      <c r="D5314" t="inlineStr">
        <is>
          <t>Ahmedabad</t>
        </is>
      </c>
      <c r="E5314" t="inlineStr">
        <is>
          <t>No</t>
        </is>
      </c>
      <c r="F5314" t="inlineStr">
        <is>
          <t>Occasional</t>
        </is>
      </c>
      <c r="G5314" t="n">
        <v>2</v>
      </c>
      <c r="H5314" s="24" t="n">
        <v>13792.46</v>
      </c>
      <c r="I5314" s="24" t="n">
        <v>3274.69</v>
      </c>
      <c r="J5314" s="25" t="n">
        <v>45806</v>
      </c>
      <c r="K5314" s="25" t="n">
        <v>45917</v>
      </c>
      <c r="L5314" t="n">
        <v>3</v>
      </c>
      <c r="M5314" t="n">
        <v>2</v>
      </c>
      <c r="N5314" t="n">
        <v>2</v>
      </c>
      <c r="O5314">
        <f>DATE(2026,1,1)-K5314</f>
        <v/>
      </c>
      <c r="P5314">
        <f>IF(G5314&gt;=2,"Repeat","One-time")</f>
        <v/>
      </c>
    </row>
    <row r="5315">
      <c r="A5315" t="inlineStr">
        <is>
          <t>C02252</t>
        </is>
      </c>
      <c r="B5315" t="inlineStr">
        <is>
          <t>Pooja Pillai</t>
        </is>
      </c>
      <c r="C5315" t="inlineStr">
        <is>
          <t>West</t>
        </is>
      </c>
      <c r="D5315" t="inlineStr">
        <is>
          <t>Pune</t>
        </is>
      </c>
      <c r="E5315" t="inlineStr">
        <is>
          <t>No</t>
        </is>
      </c>
      <c r="F5315" t="inlineStr">
        <is>
          <t>Hibernating</t>
        </is>
      </c>
      <c r="G5315" t="n">
        <v>2</v>
      </c>
      <c r="H5315" s="24" t="n">
        <v>13791.75</v>
      </c>
      <c r="I5315" s="24" t="n">
        <v>3010.1</v>
      </c>
      <c r="J5315" s="25" t="n">
        <v>45157</v>
      </c>
      <c r="K5315" s="25" t="n">
        <v>45244</v>
      </c>
      <c r="L5315" t="n">
        <v>1</v>
      </c>
      <c r="M5315" t="n">
        <v>2</v>
      </c>
      <c r="N5315" t="n">
        <v>2</v>
      </c>
      <c r="O5315">
        <f>DATE(2026,1,1)-K5315</f>
        <v/>
      </c>
      <c r="P5315">
        <f>IF(G5315&gt;=2,"Repeat","One-time")</f>
        <v/>
      </c>
    </row>
    <row r="5316">
      <c r="A5316" t="inlineStr">
        <is>
          <t>C09520</t>
        </is>
      </c>
      <c r="B5316" t="inlineStr">
        <is>
          <t>Shreya Bose</t>
        </is>
      </c>
      <c r="C5316" t="inlineStr">
        <is>
          <t>East</t>
        </is>
      </c>
      <c r="D5316" t="inlineStr">
        <is>
          <t>Jamshedpur</t>
        </is>
      </c>
      <c r="E5316" t="inlineStr">
        <is>
          <t>No</t>
        </is>
      </c>
      <c r="F5316" t="inlineStr">
        <is>
          <t>Loyal</t>
        </is>
      </c>
      <c r="G5316" t="n">
        <v>3</v>
      </c>
      <c r="H5316" s="24" t="n">
        <v>13785.96</v>
      </c>
      <c r="I5316" s="24" t="n">
        <v>4978.88</v>
      </c>
      <c r="J5316" s="25" t="n">
        <v>45432</v>
      </c>
      <c r="K5316" s="25" t="n">
        <v>46016</v>
      </c>
      <c r="L5316" t="n">
        <v>5</v>
      </c>
      <c r="M5316" t="n">
        <v>3</v>
      </c>
      <c r="N5316" t="n">
        <v>2</v>
      </c>
      <c r="O5316">
        <f>DATE(2026,1,1)-K5316</f>
        <v/>
      </c>
      <c r="P5316">
        <f>IF(G5316&gt;=2,"Repeat","One-time")</f>
        <v/>
      </c>
    </row>
    <row r="5317">
      <c r="A5317" t="inlineStr">
        <is>
          <t>C01948</t>
        </is>
      </c>
      <c r="B5317" t="inlineStr">
        <is>
          <t>Joseph Fernandes</t>
        </is>
      </c>
      <c r="C5317" t="inlineStr">
        <is>
          <t>South</t>
        </is>
      </c>
      <c r="D5317" t="inlineStr">
        <is>
          <t>Hyderabad</t>
        </is>
      </c>
      <c r="E5317" t="inlineStr">
        <is>
          <t>Yes</t>
        </is>
      </c>
      <c r="F5317" t="inlineStr">
        <is>
          <t>Hibernating</t>
        </is>
      </c>
      <c r="G5317" t="n">
        <v>2</v>
      </c>
      <c r="H5317" s="24" t="n">
        <v>13778.3</v>
      </c>
      <c r="I5317" s="24" t="n">
        <v>3250.87</v>
      </c>
      <c r="J5317" s="25" t="n">
        <v>45126</v>
      </c>
      <c r="K5317" s="25" t="n">
        <v>45173</v>
      </c>
      <c r="L5317" t="n">
        <v>1</v>
      </c>
      <c r="M5317" t="n">
        <v>2</v>
      </c>
      <c r="N5317" t="n">
        <v>2</v>
      </c>
      <c r="O5317">
        <f>DATE(2026,1,1)-K5317</f>
        <v/>
      </c>
      <c r="P5317">
        <f>IF(G5317&gt;=2,"Repeat","One-time")</f>
        <v/>
      </c>
    </row>
    <row r="5318">
      <c r="A5318" t="inlineStr">
        <is>
          <t>C01700</t>
        </is>
      </c>
      <c r="B5318" t="inlineStr">
        <is>
          <t>Maria Agarwal</t>
        </is>
      </c>
      <c r="C5318" t="inlineStr">
        <is>
          <t>East</t>
        </is>
      </c>
      <c r="D5318" t="inlineStr">
        <is>
          <t>Guwahati</t>
        </is>
      </c>
      <c r="E5318" t="inlineStr">
        <is>
          <t>No</t>
        </is>
      </c>
      <c r="F5318" t="inlineStr">
        <is>
          <t>At Risk</t>
        </is>
      </c>
      <c r="G5318" t="n">
        <v>3</v>
      </c>
      <c r="H5318" s="24" t="n">
        <v>13769.25</v>
      </c>
      <c r="I5318" s="24" t="n">
        <v>3367.05</v>
      </c>
      <c r="J5318" s="25" t="n">
        <v>45114</v>
      </c>
      <c r="K5318" s="25" t="n">
        <v>45217</v>
      </c>
      <c r="L5318" t="n">
        <v>1</v>
      </c>
      <c r="M5318" t="n">
        <v>3</v>
      </c>
      <c r="N5318" t="n">
        <v>2</v>
      </c>
      <c r="O5318">
        <f>DATE(2026,1,1)-K5318</f>
        <v/>
      </c>
      <c r="P5318">
        <f>IF(G5318&gt;=2,"Repeat","One-time")</f>
        <v/>
      </c>
    </row>
    <row r="5319">
      <c r="A5319" t="inlineStr">
        <is>
          <t>C06166</t>
        </is>
      </c>
      <c r="B5319" t="inlineStr">
        <is>
          <t>Abhishek Rao</t>
        </is>
      </c>
      <c r="C5319" t="inlineStr">
        <is>
          <t>West</t>
        </is>
      </c>
      <c r="D5319" t="inlineStr">
        <is>
          <t>Mumbai</t>
        </is>
      </c>
      <c r="E5319" t="inlineStr">
        <is>
          <t>No</t>
        </is>
      </c>
      <c r="F5319" t="inlineStr">
        <is>
          <t>Occasional</t>
        </is>
      </c>
      <c r="G5319" t="n">
        <v>1</v>
      </c>
      <c r="H5319" s="24" t="n">
        <v>13747.29</v>
      </c>
      <c r="I5319" s="24" t="n">
        <v>2462.97</v>
      </c>
      <c r="J5319" s="25" t="n">
        <v>45530</v>
      </c>
      <c r="K5319" s="25" t="n">
        <v>45530</v>
      </c>
      <c r="L5319" t="n">
        <v>2</v>
      </c>
      <c r="M5319" t="n">
        <v>1</v>
      </c>
      <c r="N5319" t="n">
        <v>2</v>
      </c>
      <c r="O5319">
        <f>DATE(2026,1,1)-K5319</f>
        <v/>
      </c>
      <c r="P5319">
        <f>IF(G5319&gt;=2,"Repeat","One-time")</f>
        <v/>
      </c>
    </row>
    <row r="5320">
      <c r="A5320" t="inlineStr">
        <is>
          <t>C08509</t>
        </is>
      </c>
      <c r="B5320" t="inlineStr">
        <is>
          <t>Vikram Yadav</t>
        </is>
      </c>
      <c r="C5320" t="inlineStr">
        <is>
          <t>West</t>
        </is>
      </c>
      <c r="D5320" t="inlineStr">
        <is>
          <t>Mumbai</t>
        </is>
      </c>
      <c r="E5320" t="inlineStr">
        <is>
          <t>No</t>
        </is>
      </c>
      <c r="F5320" t="inlineStr">
        <is>
          <t>Loyal</t>
        </is>
      </c>
      <c r="G5320" t="n">
        <v>4</v>
      </c>
      <c r="H5320" s="24" t="n">
        <v>13743.99</v>
      </c>
      <c r="I5320" s="24" t="n">
        <v>5448.97</v>
      </c>
      <c r="J5320" s="25" t="n">
        <v>45774</v>
      </c>
      <c r="K5320" s="25" t="n">
        <v>45916</v>
      </c>
      <c r="L5320" t="n">
        <v>3</v>
      </c>
      <c r="M5320" t="n">
        <v>4</v>
      </c>
      <c r="N5320" t="n">
        <v>2</v>
      </c>
      <c r="O5320">
        <f>DATE(2026,1,1)-K5320</f>
        <v/>
      </c>
      <c r="P5320">
        <f>IF(G5320&gt;=2,"Repeat","One-time")</f>
        <v/>
      </c>
    </row>
    <row r="5321">
      <c r="A5321" t="inlineStr">
        <is>
          <t>C08241</t>
        </is>
      </c>
      <c r="B5321" t="inlineStr">
        <is>
          <t>Neha Verma</t>
        </is>
      </c>
      <c r="C5321" t="inlineStr">
        <is>
          <t>North</t>
        </is>
      </c>
      <c r="D5321" t="inlineStr">
        <is>
          <t>Jaipur</t>
        </is>
      </c>
      <c r="E5321" t="inlineStr">
        <is>
          <t>Yes</t>
        </is>
      </c>
      <c r="F5321" t="inlineStr">
        <is>
          <t>Loyal</t>
        </is>
      </c>
      <c r="G5321" t="n">
        <v>3</v>
      </c>
      <c r="H5321" s="24" t="n">
        <v>13726.97</v>
      </c>
      <c r="I5321" s="24" t="n">
        <v>5157.29</v>
      </c>
      <c r="J5321" s="25" t="n">
        <v>45740</v>
      </c>
      <c r="K5321" s="25" t="n">
        <v>45884</v>
      </c>
      <c r="L5321" t="n">
        <v>3</v>
      </c>
      <c r="M5321" t="n">
        <v>3</v>
      </c>
      <c r="N5321" t="n">
        <v>2</v>
      </c>
      <c r="O5321">
        <f>DATE(2026,1,1)-K5321</f>
        <v/>
      </c>
      <c r="P5321">
        <f>IF(G5321&gt;=2,"Repeat","One-time")</f>
        <v/>
      </c>
    </row>
    <row r="5322">
      <c r="A5322" t="inlineStr">
        <is>
          <t>C00484</t>
        </is>
      </c>
      <c r="B5322" t="inlineStr">
        <is>
          <t>Nikhil Agarwal</t>
        </is>
      </c>
      <c r="C5322" t="inlineStr">
        <is>
          <t>North</t>
        </is>
      </c>
      <c r="D5322" t="inlineStr">
        <is>
          <t>Delhi</t>
        </is>
      </c>
      <c r="E5322" t="inlineStr">
        <is>
          <t>No</t>
        </is>
      </c>
      <c r="F5322" t="inlineStr">
        <is>
          <t>Hibernating</t>
        </is>
      </c>
      <c r="G5322" t="n">
        <v>2</v>
      </c>
      <c r="H5322" s="24" t="n">
        <v>13725.55</v>
      </c>
      <c r="I5322" s="24" t="n">
        <v>795.5700000000001</v>
      </c>
      <c r="J5322" s="25" t="n">
        <v>45013</v>
      </c>
      <c r="K5322" s="25" t="n">
        <v>45049</v>
      </c>
      <c r="L5322" t="n">
        <v>1</v>
      </c>
      <c r="M5322" t="n">
        <v>2</v>
      </c>
      <c r="N5322" t="n">
        <v>2</v>
      </c>
      <c r="O5322">
        <f>DATE(2026,1,1)-K5322</f>
        <v/>
      </c>
      <c r="P5322">
        <f>IF(G5322&gt;=2,"Repeat","One-time")</f>
        <v/>
      </c>
    </row>
    <row r="5323">
      <c r="A5323" t="inlineStr">
        <is>
          <t>C04316</t>
        </is>
      </c>
      <c r="B5323" t="inlineStr">
        <is>
          <t>Divya Joshi</t>
        </is>
      </c>
      <c r="C5323" t="inlineStr">
        <is>
          <t>South</t>
        </is>
      </c>
      <c r="D5323" t="inlineStr">
        <is>
          <t>Kochi</t>
        </is>
      </c>
      <c r="E5323" t="inlineStr">
        <is>
          <t>No</t>
        </is>
      </c>
      <c r="F5323" t="inlineStr">
        <is>
          <t>Loyal</t>
        </is>
      </c>
      <c r="G5323" t="n">
        <v>3</v>
      </c>
      <c r="H5323" s="24" t="n">
        <v>13720.41</v>
      </c>
      <c r="I5323" s="24" t="n">
        <v>4024.64</v>
      </c>
      <c r="J5323" s="25" t="n">
        <v>45739</v>
      </c>
      <c r="K5323" s="25" t="n">
        <v>45853</v>
      </c>
      <c r="L5323" t="n">
        <v>3</v>
      </c>
      <c r="M5323" t="n">
        <v>3</v>
      </c>
      <c r="N5323" t="n">
        <v>2</v>
      </c>
      <c r="O5323">
        <f>DATE(2026,1,1)-K5323</f>
        <v/>
      </c>
      <c r="P5323">
        <f>IF(G5323&gt;=2,"Repeat","One-time")</f>
        <v/>
      </c>
    </row>
    <row r="5324">
      <c r="A5324" t="inlineStr">
        <is>
          <t>C08379</t>
        </is>
      </c>
      <c r="B5324" t="inlineStr">
        <is>
          <t>Abhishek Banerjee</t>
        </is>
      </c>
      <c r="C5324" t="inlineStr">
        <is>
          <t>South</t>
        </is>
      </c>
      <c r="D5324" t="inlineStr">
        <is>
          <t>Coimbatore</t>
        </is>
      </c>
      <c r="E5324" t="inlineStr">
        <is>
          <t>Yes</t>
        </is>
      </c>
      <c r="F5324" t="inlineStr">
        <is>
          <t>Occasional</t>
        </is>
      </c>
      <c r="G5324" t="n">
        <v>2</v>
      </c>
      <c r="H5324" s="24" t="n">
        <v>13713.76</v>
      </c>
      <c r="I5324" s="24" t="n">
        <v>4961.71</v>
      </c>
      <c r="J5324" s="25" t="n">
        <v>45926</v>
      </c>
      <c r="K5324" s="25" t="n">
        <v>45963</v>
      </c>
      <c r="L5324" t="n">
        <v>4</v>
      </c>
      <c r="M5324" t="n">
        <v>2</v>
      </c>
      <c r="N5324" t="n">
        <v>2</v>
      </c>
      <c r="O5324">
        <f>DATE(2026,1,1)-K5324</f>
        <v/>
      </c>
      <c r="P5324">
        <f>IF(G5324&gt;=2,"Repeat","One-time")</f>
        <v/>
      </c>
    </row>
    <row r="5325">
      <c r="A5325" t="inlineStr">
        <is>
          <t>C04809</t>
        </is>
      </c>
      <c r="B5325" t="inlineStr">
        <is>
          <t>Suresh Thakur</t>
        </is>
      </c>
      <c r="C5325" t="inlineStr">
        <is>
          <t>East</t>
        </is>
      </c>
      <c r="D5325" t="inlineStr">
        <is>
          <t>Kolkata</t>
        </is>
      </c>
      <c r="E5325" t="inlineStr">
        <is>
          <t>No</t>
        </is>
      </c>
      <c r="F5325" t="inlineStr">
        <is>
          <t>Loyal</t>
        </is>
      </c>
      <c r="G5325" t="n">
        <v>5</v>
      </c>
      <c r="H5325" s="24" t="n">
        <v>13713.05</v>
      </c>
      <c r="I5325" s="24" t="n">
        <v>6130.06</v>
      </c>
      <c r="J5325" s="25" t="n">
        <v>45438</v>
      </c>
      <c r="K5325" s="25" t="n">
        <v>45880</v>
      </c>
      <c r="L5325" t="n">
        <v>3</v>
      </c>
      <c r="M5325" t="n">
        <v>4</v>
      </c>
      <c r="N5325" t="n">
        <v>2</v>
      </c>
      <c r="O5325">
        <f>DATE(2026,1,1)-K5325</f>
        <v/>
      </c>
      <c r="P5325">
        <f>IF(G5325&gt;=2,"Repeat","One-time")</f>
        <v/>
      </c>
    </row>
    <row r="5326">
      <c r="A5326" t="inlineStr">
        <is>
          <t>C05125</t>
        </is>
      </c>
      <c r="B5326" t="inlineStr">
        <is>
          <t>Amit Gupta</t>
        </is>
      </c>
      <c r="C5326" t="inlineStr">
        <is>
          <t>South</t>
        </is>
      </c>
      <c r="D5326" t="inlineStr">
        <is>
          <t>Hyderabad</t>
        </is>
      </c>
      <c r="E5326" t="inlineStr">
        <is>
          <t>No</t>
        </is>
      </c>
      <c r="F5326" t="inlineStr">
        <is>
          <t>Occasional</t>
        </is>
      </c>
      <c r="G5326" t="n">
        <v>2</v>
      </c>
      <c r="H5326" s="24" t="n">
        <v>13692.35</v>
      </c>
      <c r="I5326" s="24" t="n">
        <v>6333.87</v>
      </c>
      <c r="J5326" s="25" t="n">
        <v>45585</v>
      </c>
      <c r="K5326" s="25" t="n">
        <v>45952</v>
      </c>
      <c r="L5326" t="n">
        <v>4</v>
      </c>
      <c r="M5326" t="n">
        <v>2</v>
      </c>
      <c r="N5326" t="n">
        <v>2</v>
      </c>
      <c r="O5326">
        <f>DATE(2026,1,1)-K5326</f>
        <v/>
      </c>
      <c r="P5326">
        <f>IF(G5326&gt;=2,"Repeat","One-time")</f>
        <v/>
      </c>
    </row>
    <row r="5327">
      <c r="A5327" t="inlineStr">
        <is>
          <t>C00255</t>
        </is>
      </c>
      <c r="B5327" t="inlineStr">
        <is>
          <t>Sanjay Iyer</t>
        </is>
      </c>
      <c r="C5327" t="inlineStr">
        <is>
          <t>East</t>
        </is>
      </c>
      <c r="D5327" t="inlineStr">
        <is>
          <t>Kolkata</t>
        </is>
      </c>
      <c r="E5327" t="inlineStr">
        <is>
          <t>No</t>
        </is>
      </c>
      <c r="F5327" t="inlineStr">
        <is>
          <t>Loyal</t>
        </is>
      </c>
      <c r="G5327" t="n">
        <v>4</v>
      </c>
      <c r="H5327" s="24" t="n">
        <v>13662.49</v>
      </c>
      <c r="I5327" s="24" t="n">
        <v>3524.38</v>
      </c>
      <c r="J5327" s="25" t="n">
        <v>44991</v>
      </c>
      <c r="K5327" s="25" t="n">
        <v>45939</v>
      </c>
      <c r="L5327" t="n">
        <v>4</v>
      </c>
      <c r="M5327" t="n">
        <v>3</v>
      </c>
      <c r="N5327" t="n">
        <v>2</v>
      </c>
      <c r="O5327">
        <f>DATE(2026,1,1)-K5327</f>
        <v/>
      </c>
      <c r="P5327">
        <f>IF(G5327&gt;=2,"Repeat","One-time")</f>
        <v/>
      </c>
    </row>
    <row r="5328">
      <c r="A5328" t="inlineStr">
        <is>
          <t>C01432</t>
        </is>
      </c>
      <c r="B5328" t="inlineStr">
        <is>
          <t>Sneha Khan</t>
        </is>
      </c>
      <c r="C5328" t="inlineStr">
        <is>
          <t>West</t>
        </is>
      </c>
      <c r="D5328" t="inlineStr">
        <is>
          <t>Surat</t>
        </is>
      </c>
      <c r="E5328" t="inlineStr">
        <is>
          <t>No</t>
        </is>
      </c>
      <c r="F5328" t="inlineStr">
        <is>
          <t>At Risk</t>
        </is>
      </c>
      <c r="G5328" t="n">
        <v>4</v>
      </c>
      <c r="H5328" s="24" t="n">
        <v>13648.52</v>
      </c>
      <c r="I5328" s="24" t="n">
        <v>4106.41</v>
      </c>
      <c r="J5328" s="25" t="n">
        <v>45031</v>
      </c>
      <c r="K5328" s="25" t="n">
        <v>45363</v>
      </c>
      <c r="L5328" t="n">
        <v>1</v>
      </c>
      <c r="M5328" t="n">
        <v>3</v>
      </c>
      <c r="N5328" t="n">
        <v>2</v>
      </c>
      <c r="O5328">
        <f>DATE(2026,1,1)-K5328</f>
        <v/>
      </c>
      <c r="P5328">
        <f>IF(G5328&gt;=2,"Repeat","One-time")</f>
        <v/>
      </c>
    </row>
    <row r="5329">
      <c r="A5329" t="inlineStr">
        <is>
          <t>C03761</t>
        </is>
      </c>
      <c r="B5329" t="inlineStr">
        <is>
          <t>Gurpreet Rao</t>
        </is>
      </c>
      <c r="C5329" t="inlineStr">
        <is>
          <t>South</t>
        </is>
      </c>
      <c r="D5329" t="inlineStr">
        <is>
          <t>Bengaluru</t>
        </is>
      </c>
      <c r="E5329" t="inlineStr">
        <is>
          <t>Yes</t>
        </is>
      </c>
      <c r="F5329" t="inlineStr">
        <is>
          <t>Hibernating</t>
        </is>
      </c>
      <c r="G5329" t="n">
        <v>2</v>
      </c>
      <c r="H5329" s="24" t="n">
        <v>13642.25</v>
      </c>
      <c r="I5329" s="24" t="n">
        <v>1792.57</v>
      </c>
      <c r="J5329" s="25" t="n">
        <v>45308</v>
      </c>
      <c r="K5329" s="25" t="n">
        <v>45421</v>
      </c>
      <c r="L5329" t="n">
        <v>1</v>
      </c>
      <c r="M5329" t="n">
        <v>2</v>
      </c>
      <c r="N5329" t="n">
        <v>2</v>
      </c>
      <c r="O5329">
        <f>DATE(2026,1,1)-K5329</f>
        <v/>
      </c>
      <c r="P5329">
        <f>IF(G5329&gt;=2,"Repeat","One-time")</f>
        <v/>
      </c>
    </row>
    <row r="5330">
      <c r="A5330" t="inlineStr">
        <is>
          <t>C01335</t>
        </is>
      </c>
      <c r="B5330" t="inlineStr">
        <is>
          <t>Rohan Kumar</t>
        </is>
      </c>
      <c r="C5330" t="inlineStr">
        <is>
          <t>Central</t>
        </is>
      </c>
      <c r="D5330" t="inlineStr">
        <is>
          <t>Raipur</t>
        </is>
      </c>
      <c r="E5330" t="inlineStr">
        <is>
          <t>No</t>
        </is>
      </c>
      <c r="F5330" t="inlineStr">
        <is>
          <t>Hibernating</t>
        </is>
      </c>
      <c r="G5330" t="n">
        <v>2</v>
      </c>
      <c r="H5330" s="24" t="n">
        <v>13641.6</v>
      </c>
      <c r="I5330" s="24" t="n">
        <v>3633.57</v>
      </c>
      <c r="J5330" s="25" t="n">
        <v>44996</v>
      </c>
      <c r="K5330" s="25" t="n">
        <v>45006</v>
      </c>
      <c r="L5330" t="n">
        <v>1</v>
      </c>
      <c r="M5330" t="n">
        <v>2</v>
      </c>
      <c r="N5330" t="n">
        <v>2</v>
      </c>
      <c r="O5330">
        <f>DATE(2026,1,1)-K5330</f>
        <v/>
      </c>
      <c r="P5330">
        <f>IF(G5330&gt;=2,"Repeat","One-time")</f>
        <v/>
      </c>
    </row>
    <row r="5331">
      <c r="A5331" t="inlineStr">
        <is>
          <t>C04866</t>
        </is>
      </c>
      <c r="B5331" t="inlineStr">
        <is>
          <t>Ananya Chopra</t>
        </is>
      </c>
      <c r="C5331" t="inlineStr">
        <is>
          <t>South</t>
        </is>
      </c>
      <c r="D5331" t="inlineStr">
        <is>
          <t>Hyderabad</t>
        </is>
      </c>
      <c r="E5331" t="inlineStr">
        <is>
          <t>No</t>
        </is>
      </c>
      <c r="F5331" t="inlineStr">
        <is>
          <t>Occasional</t>
        </is>
      </c>
      <c r="G5331" t="n">
        <v>2</v>
      </c>
      <c r="H5331" s="24" t="n">
        <v>13641.37</v>
      </c>
      <c r="I5331" s="24" t="n">
        <v>3490.12</v>
      </c>
      <c r="J5331" s="25" t="n">
        <v>45648</v>
      </c>
      <c r="K5331" s="25" t="n">
        <v>45815</v>
      </c>
      <c r="L5331" t="n">
        <v>3</v>
      </c>
      <c r="M5331" t="n">
        <v>2</v>
      </c>
      <c r="N5331" t="n">
        <v>2</v>
      </c>
      <c r="O5331">
        <f>DATE(2026,1,1)-K5331</f>
        <v/>
      </c>
      <c r="P5331">
        <f>IF(G5331&gt;=2,"Repeat","One-time")</f>
        <v/>
      </c>
    </row>
    <row r="5332">
      <c r="A5332" t="inlineStr">
        <is>
          <t>C10391</t>
        </is>
      </c>
      <c r="B5332" t="inlineStr">
        <is>
          <t>Tanvi Kapoor</t>
        </is>
      </c>
      <c r="C5332" t="inlineStr">
        <is>
          <t>South</t>
        </is>
      </c>
      <c r="D5332" t="inlineStr">
        <is>
          <t>Bengaluru</t>
        </is>
      </c>
      <c r="E5332" t="inlineStr">
        <is>
          <t>No</t>
        </is>
      </c>
      <c r="F5332" t="inlineStr">
        <is>
          <t>New</t>
        </is>
      </c>
      <c r="G5332" t="n">
        <v>1</v>
      </c>
      <c r="H5332" s="24" t="n">
        <v>13638.6</v>
      </c>
      <c r="I5332" s="24" t="n">
        <v>559.54</v>
      </c>
      <c r="J5332" s="25" t="n">
        <v>45988</v>
      </c>
      <c r="K5332" s="25" t="n">
        <v>45988</v>
      </c>
      <c r="L5332" t="n">
        <v>5</v>
      </c>
      <c r="M5332" t="n">
        <v>2</v>
      </c>
      <c r="N5332" t="n">
        <v>2</v>
      </c>
      <c r="O5332">
        <f>DATE(2026,1,1)-K5332</f>
        <v/>
      </c>
      <c r="P5332">
        <f>IF(G5332&gt;=2,"Repeat","One-time")</f>
        <v/>
      </c>
    </row>
    <row r="5333">
      <c r="A5333" t="inlineStr">
        <is>
          <t>C07752</t>
        </is>
      </c>
      <c r="B5333" t="inlineStr">
        <is>
          <t>Maria Khan</t>
        </is>
      </c>
      <c r="C5333" t="inlineStr">
        <is>
          <t>Central</t>
        </is>
      </c>
      <c r="D5333" t="inlineStr">
        <is>
          <t>Bhopal</t>
        </is>
      </c>
      <c r="E5333" t="inlineStr">
        <is>
          <t>No</t>
        </is>
      </c>
      <c r="F5333" t="inlineStr">
        <is>
          <t>New</t>
        </is>
      </c>
      <c r="G5333" t="n">
        <v>2</v>
      </c>
      <c r="H5333" s="24" t="n">
        <v>13636.37</v>
      </c>
      <c r="I5333" s="24" t="n">
        <v>1043.76</v>
      </c>
      <c r="J5333" s="25" t="n">
        <v>45989</v>
      </c>
      <c r="K5333" s="25" t="n">
        <v>46014</v>
      </c>
      <c r="L5333" t="n">
        <v>5</v>
      </c>
      <c r="M5333" t="n">
        <v>2</v>
      </c>
      <c r="N5333" t="n">
        <v>2</v>
      </c>
      <c r="O5333">
        <f>DATE(2026,1,1)-K5333</f>
        <v/>
      </c>
      <c r="P5333">
        <f>IF(G5333&gt;=2,"Repeat","One-time")</f>
        <v/>
      </c>
    </row>
    <row r="5334">
      <c r="A5334" t="inlineStr">
        <is>
          <t>C06244</t>
        </is>
      </c>
      <c r="B5334" t="inlineStr">
        <is>
          <t>Kavya Patel</t>
        </is>
      </c>
      <c r="C5334" t="inlineStr">
        <is>
          <t>East</t>
        </is>
      </c>
      <c r="D5334" t="inlineStr">
        <is>
          <t>Jamshedpur</t>
        </is>
      </c>
      <c r="E5334" t="inlineStr">
        <is>
          <t>No</t>
        </is>
      </c>
      <c r="F5334" t="inlineStr">
        <is>
          <t>Occasional</t>
        </is>
      </c>
      <c r="G5334" t="n">
        <v>1</v>
      </c>
      <c r="H5334" s="24" t="n">
        <v>13628.32</v>
      </c>
      <c r="I5334" s="24" t="n">
        <v>539.52</v>
      </c>
      <c r="J5334" s="25" t="n">
        <v>45883</v>
      </c>
      <c r="K5334" s="25" t="n">
        <v>45883</v>
      </c>
      <c r="L5334" t="n">
        <v>3</v>
      </c>
      <c r="M5334" t="n">
        <v>1</v>
      </c>
      <c r="N5334" t="n">
        <v>2</v>
      </c>
      <c r="O5334">
        <f>DATE(2026,1,1)-K5334</f>
        <v/>
      </c>
      <c r="P5334">
        <f>IF(G5334&gt;=2,"Repeat","One-time")</f>
        <v/>
      </c>
    </row>
    <row r="5335">
      <c r="A5335" t="inlineStr">
        <is>
          <t>C03289</t>
        </is>
      </c>
      <c r="B5335" t="inlineStr">
        <is>
          <t>Diya Fernandes</t>
        </is>
      </c>
      <c r="C5335" t="inlineStr">
        <is>
          <t>West</t>
        </is>
      </c>
      <c r="D5335" t="inlineStr">
        <is>
          <t>Mumbai</t>
        </is>
      </c>
      <c r="E5335" t="inlineStr">
        <is>
          <t>Yes</t>
        </is>
      </c>
      <c r="F5335" t="inlineStr">
        <is>
          <t>At Risk</t>
        </is>
      </c>
      <c r="G5335" t="n">
        <v>6</v>
      </c>
      <c r="H5335" s="24" t="n">
        <v>13623.36</v>
      </c>
      <c r="I5335" s="24" t="n">
        <v>3861.29</v>
      </c>
      <c r="J5335" s="25" t="n">
        <v>45238</v>
      </c>
      <c r="K5335" s="25" t="n">
        <v>45487</v>
      </c>
      <c r="L5335" t="n">
        <v>1</v>
      </c>
      <c r="M5335" t="n">
        <v>4</v>
      </c>
      <c r="N5335" t="n">
        <v>2</v>
      </c>
      <c r="O5335">
        <f>DATE(2026,1,1)-K5335</f>
        <v/>
      </c>
      <c r="P5335">
        <f>IF(G5335&gt;=2,"Repeat","One-time")</f>
        <v/>
      </c>
    </row>
    <row r="5336">
      <c r="A5336" t="inlineStr">
        <is>
          <t>C02403</t>
        </is>
      </c>
      <c r="B5336" t="inlineStr">
        <is>
          <t>Varun Prasad</t>
        </is>
      </c>
      <c r="C5336" t="inlineStr">
        <is>
          <t>Central</t>
        </is>
      </c>
      <c r="D5336" t="inlineStr">
        <is>
          <t>Bhopal</t>
        </is>
      </c>
      <c r="E5336" t="inlineStr">
        <is>
          <t>No</t>
        </is>
      </c>
      <c r="F5336" t="inlineStr">
        <is>
          <t>Loyal</t>
        </is>
      </c>
      <c r="G5336" t="n">
        <v>3</v>
      </c>
      <c r="H5336" s="24" t="n">
        <v>13616.4</v>
      </c>
      <c r="I5336" s="24" t="n">
        <v>901.8099999999999</v>
      </c>
      <c r="J5336" s="25" t="n">
        <v>45598</v>
      </c>
      <c r="K5336" s="25" t="n">
        <v>45977</v>
      </c>
      <c r="L5336" t="n">
        <v>4</v>
      </c>
      <c r="M5336" t="n">
        <v>3</v>
      </c>
      <c r="N5336" t="n">
        <v>2</v>
      </c>
      <c r="O5336">
        <f>DATE(2026,1,1)-K5336</f>
        <v/>
      </c>
      <c r="P5336">
        <f>IF(G5336&gt;=2,"Repeat","One-time")</f>
        <v/>
      </c>
    </row>
    <row r="5337">
      <c r="A5337" t="inlineStr">
        <is>
          <t>C08738</t>
        </is>
      </c>
      <c r="B5337" t="inlineStr">
        <is>
          <t>Imran Chopra</t>
        </is>
      </c>
      <c r="C5337" t="inlineStr">
        <is>
          <t>North</t>
        </is>
      </c>
      <c r="D5337" t="inlineStr">
        <is>
          <t>Jaipur</t>
        </is>
      </c>
      <c r="E5337" t="inlineStr">
        <is>
          <t>No</t>
        </is>
      </c>
      <c r="F5337" t="inlineStr">
        <is>
          <t>Loyal</t>
        </is>
      </c>
      <c r="G5337" t="n">
        <v>3</v>
      </c>
      <c r="H5337" s="24" t="n">
        <v>13608.2</v>
      </c>
      <c r="I5337" s="24" t="n">
        <v>2028.27</v>
      </c>
      <c r="J5337" s="25" t="n">
        <v>45912</v>
      </c>
      <c r="K5337" s="25" t="n">
        <v>45992</v>
      </c>
      <c r="L5337" t="n">
        <v>5</v>
      </c>
      <c r="M5337" t="n">
        <v>3</v>
      </c>
      <c r="N5337" t="n">
        <v>2</v>
      </c>
      <c r="O5337">
        <f>DATE(2026,1,1)-K5337</f>
        <v/>
      </c>
      <c r="P5337">
        <f>IF(G5337&gt;=2,"Repeat","One-time")</f>
        <v/>
      </c>
    </row>
    <row r="5338">
      <c r="A5338" t="inlineStr">
        <is>
          <t>C05769</t>
        </is>
      </c>
      <c r="B5338" t="inlineStr">
        <is>
          <t>Maria Kapoor</t>
        </is>
      </c>
      <c r="C5338" t="inlineStr">
        <is>
          <t>West</t>
        </is>
      </c>
      <c r="D5338" t="inlineStr">
        <is>
          <t>Mumbai</t>
        </is>
      </c>
      <c r="E5338" t="inlineStr">
        <is>
          <t>No</t>
        </is>
      </c>
      <c r="F5338" t="inlineStr">
        <is>
          <t>Loyal</t>
        </is>
      </c>
      <c r="G5338" t="n">
        <v>4</v>
      </c>
      <c r="H5338" s="24" t="n">
        <v>13606.19</v>
      </c>
      <c r="I5338" s="24" t="n">
        <v>2093.59</v>
      </c>
      <c r="J5338" s="25" t="n">
        <v>45576</v>
      </c>
      <c r="K5338" s="25" t="n">
        <v>45980</v>
      </c>
      <c r="L5338" t="n">
        <v>4</v>
      </c>
      <c r="M5338" t="n">
        <v>3</v>
      </c>
      <c r="N5338" t="n">
        <v>2</v>
      </c>
      <c r="O5338">
        <f>DATE(2026,1,1)-K5338</f>
        <v/>
      </c>
      <c r="P5338">
        <f>IF(G5338&gt;=2,"Repeat","One-time")</f>
        <v/>
      </c>
    </row>
    <row r="5339">
      <c r="A5339" t="inlineStr">
        <is>
          <t>C05300</t>
        </is>
      </c>
      <c r="B5339" t="inlineStr">
        <is>
          <t>Riya Sharma</t>
        </is>
      </c>
      <c r="C5339" t="inlineStr">
        <is>
          <t>West</t>
        </is>
      </c>
      <c r="D5339" t="inlineStr">
        <is>
          <t>Surat</t>
        </is>
      </c>
      <c r="E5339" t="inlineStr">
        <is>
          <t>Yes</t>
        </is>
      </c>
      <c r="F5339" t="inlineStr">
        <is>
          <t>Occasional</t>
        </is>
      </c>
      <c r="G5339" t="n">
        <v>1</v>
      </c>
      <c r="H5339" s="24" t="n">
        <v>13601.98</v>
      </c>
      <c r="I5339" s="24" t="n">
        <v>2348.84</v>
      </c>
      <c r="J5339" s="25" t="n">
        <v>45804</v>
      </c>
      <c r="K5339" s="25" t="n">
        <v>45804</v>
      </c>
      <c r="L5339" t="n">
        <v>3</v>
      </c>
      <c r="M5339" t="n">
        <v>1</v>
      </c>
      <c r="N5339" t="n">
        <v>2</v>
      </c>
      <c r="O5339">
        <f>DATE(2026,1,1)-K5339</f>
        <v/>
      </c>
      <c r="P5339">
        <f>IF(G5339&gt;=2,"Repeat","One-time")</f>
        <v/>
      </c>
    </row>
    <row r="5340">
      <c r="A5340" t="inlineStr">
        <is>
          <t>C10571</t>
        </is>
      </c>
      <c r="B5340" t="inlineStr">
        <is>
          <t>Maria Mishra</t>
        </is>
      </c>
      <c r="C5340" t="inlineStr">
        <is>
          <t>North</t>
        </is>
      </c>
      <c r="D5340" t="inlineStr">
        <is>
          <t>Delhi</t>
        </is>
      </c>
      <c r="E5340" t="inlineStr">
        <is>
          <t>No</t>
        </is>
      </c>
      <c r="F5340" t="inlineStr">
        <is>
          <t>New</t>
        </is>
      </c>
      <c r="G5340" t="n">
        <v>2</v>
      </c>
      <c r="H5340" s="24" t="n">
        <v>13589.08</v>
      </c>
      <c r="I5340" s="24" t="n">
        <v>2136.61</v>
      </c>
      <c r="J5340" s="25" t="n">
        <v>45939</v>
      </c>
      <c r="K5340" s="25" t="n">
        <v>45959</v>
      </c>
      <c r="L5340" t="n">
        <v>4</v>
      </c>
      <c r="M5340" t="n">
        <v>3</v>
      </c>
      <c r="N5340" t="n">
        <v>2</v>
      </c>
      <c r="O5340">
        <f>DATE(2026,1,1)-K5340</f>
        <v/>
      </c>
      <c r="P5340">
        <f>IF(G5340&gt;=2,"Repeat","One-time")</f>
        <v/>
      </c>
    </row>
    <row r="5341">
      <c r="A5341" t="inlineStr">
        <is>
          <t>C11474</t>
        </is>
      </c>
      <c r="B5341" t="inlineStr">
        <is>
          <t>Deepak Banerjee</t>
        </is>
      </c>
      <c r="C5341" t="inlineStr">
        <is>
          <t>North</t>
        </is>
      </c>
      <c r="D5341" t="inlineStr">
        <is>
          <t>Delhi</t>
        </is>
      </c>
      <c r="E5341" t="inlineStr">
        <is>
          <t>Yes</t>
        </is>
      </c>
      <c r="F5341" t="inlineStr">
        <is>
          <t>New</t>
        </is>
      </c>
      <c r="G5341" t="n">
        <v>1</v>
      </c>
      <c r="H5341" s="24" t="n">
        <v>13569.11</v>
      </c>
      <c r="I5341" s="24" t="n">
        <v>5056.05</v>
      </c>
      <c r="J5341" s="25" t="n">
        <v>46004</v>
      </c>
      <c r="K5341" s="25" t="n">
        <v>46004</v>
      </c>
      <c r="L5341" t="n">
        <v>5</v>
      </c>
      <c r="M5341" t="n">
        <v>2</v>
      </c>
      <c r="N5341" t="n">
        <v>2</v>
      </c>
      <c r="O5341">
        <f>DATE(2026,1,1)-K5341</f>
        <v/>
      </c>
      <c r="P5341">
        <f>IF(G5341&gt;=2,"Repeat","One-time")</f>
        <v/>
      </c>
    </row>
    <row r="5342">
      <c r="A5342" t="inlineStr">
        <is>
          <t>C03081</t>
        </is>
      </c>
      <c r="B5342" t="inlineStr">
        <is>
          <t>Priya Kapoor</t>
        </is>
      </c>
      <c r="C5342" t="inlineStr">
        <is>
          <t>West</t>
        </is>
      </c>
      <c r="D5342" t="inlineStr">
        <is>
          <t>Ahmedabad</t>
        </is>
      </c>
      <c r="E5342" t="inlineStr">
        <is>
          <t>Yes</t>
        </is>
      </c>
      <c r="F5342" t="inlineStr">
        <is>
          <t>At Risk</t>
        </is>
      </c>
      <c r="G5342" t="n">
        <v>3</v>
      </c>
      <c r="H5342" s="24" t="n">
        <v>13560.75</v>
      </c>
      <c r="I5342" s="24" t="n">
        <v>5543.28</v>
      </c>
      <c r="J5342" s="25" t="n">
        <v>45228</v>
      </c>
      <c r="K5342" s="25" t="n">
        <v>45360</v>
      </c>
      <c r="L5342" t="n">
        <v>1</v>
      </c>
      <c r="M5342" t="n">
        <v>3</v>
      </c>
      <c r="N5342" t="n">
        <v>2</v>
      </c>
      <c r="O5342">
        <f>DATE(2026,1,1)-K5342</f>
        <v/>
      </c>
      <c r="P5342">
        <f>IF(G5342&gt;=2,"Repeat","One-time")</f>
        <v/>
      </c>
    </row>
    <row r="5343">
      <c r="A5343" t="inlineStr">
        <is>
          <t>C09220</t>
        </is>
      </c>
      <c r="B5343" t="inlineStr">
        <is>
          <t>Imran Gupta</t>
        </is>
      </c>
      <c r="C5343" t="inlineStr">
        <is>
          <t>West</t>
        </is>
      </c>
      <c r="D5343" t="inlineStr">
        <is>
          <t>Ahmedabad</t>
        </is>
      </c>
      <c r="E5343" t="inlineStr">
        <is>
          <t>No</t>
        </is>
      </c>
      <c r="F5343" t="inlineStr">
        <is>
          <t>Occasional</t>
        </is>
      </c>
      <c r="G5343" t="n">
        <v>2</v>
      </c>
      <c r="H5343" s="24" t="n">
        <v>13555.74</v>
      </c>
      <c r="I5343" s="24" t="n">
        <v>3690.58</v>
      </c>
      <c r="J5343" s="25" t="n">
        <v>45792</v>
      </c>
      <c r="K5343" s="25" t="n">
        <v>45942</v>
      </c>
      <c r="L5343" t="n">
        <v>4</v>
      </c>
      <c r="M5343" t="n">
        <v>2</v>
      </c>
      <c r="N5343" t="n">
        <v>2</v>
      </c>
      <c r="O5343">
        <f>DATE(2026,1,1)-K5343</f>
        <v/>
      </c>
      <c r="P5343">
        <f>IF(G5343&gt;=2,"Repeat","One-time")</f>
        <v/>
      </c>
    </row>
    <row r="5344">
      <c r="A5344" t="inlineStr">
        <is>
          <t>C03244</t>
        </is>
      </c>
      <c r="B5344" t="inlineStr">
        <is>
          <t>Vivaan Singh</t>
        </is>
      </c>
      <c r="C5344" t="inlineStr">
        <is>
          <t>North</t>
        </is>
      </c>
      <c r="D5344" t="inlineStr">
        <is>
          <t>Lucknow</t>
        </is>
      </c>
      <c r="E5344" t="inlineStr">
        <is>
          <t>No</t>
        </is>
      </c>
      <c r="F5344" t="inlineStr">
        <is>
          <t>At Risk</t>
        </is>
      </c>
      <c r="G5344" t="n">
        <v>7</v>
      </c>
      <c r="H5344" s="24" t="n">
        <v>13555.65</v>
      </c>
      <c r="I5344" s="24" t="n">
        <v>3502.13</v>
      </c>
      <c r="J5344" s="25" t="n">
        <v>45235</v>
      </c>
      <c r="K5344" s="25" t="n">
        <v>45457</v>
      </c>
      <c r="L5344" t="n">
        <v>1</v>
      </c>
      <c r="M5344" t="n">
        <v>4</v>
      </c>
      <c r="N5344" t="n">
        <v>2</v>
      </c>
      <c r="O5344">
        <f>DATE(2026,1,1)-K5344</f>
        <v/>
      </c>
      <c r="P5344">
        <f>IF(G5344&gt;=2,"Repeat","One-time")</f>
        <v/>
      </c>
    </row>
    <row r="5345">
      <c r="A5345" t="inlineStr">
        <is>
          <t>C08015</t>
        </is>
      </c>
      <c r="B5345" t="inlineStr">
        <is>
          <t>Aditya Nair</t>
        </is>
      </c>
      <c r="C5345" t="inlineStr">
        <is>
          <t>West</t>
        </is>
      </c>
      <c r="D5345" t="inlineStr">
        <is>
          <t>Pune</t>
        </is>
      </c>
      <c r="E5345" t="inlineStr">
        <is>
          <t>Yes</t>
        </is>
      </c>
      <c r="F5345" t="inlineStr">
        <is>
          <t>Occasional</t>
        </is>
      </c>
      <c r="G5345" t="n">
        <v>1</v>
      </c>
      <c r="H5345" s="24" t="n">
        <v>13553.7</v>
      </c>
      <c r="I5345" s="24" t="n">
        <v>3457.04</v>
      </c>
      <c r="J5345" s="25" t="n">
        <v>45726</v>
      </c>
      <c r="K5345" s="25" t="n">
        <v>45726</v>
      </c>
      <c r="L5345" t="n">
        <v>2</v>
      </c>
      <c r="M5345" t="n">
        <v>1</v>
      </c>
      <c r="N5345" t="n">
        <v>2</v>
      </c>
      <c r="O5345">
        <f>DATE(2026,1,1)-K5345</f>
        <v/>
      </c>
      <c r="P5345">
        <f>IF(G5345&gt;=2,"Repeat","One-time")</f>
        <v/>
      </c>
    </row>
    <row r="5346">
      <c r="A5346" t="inlineStr">
        <is>
          <t>C07005</t>
        </is>
      </c>
      <c r="B5346" t="inlineStr">
        <is>
          <t>Ritu Sinha</t>
        </is>
      </c>
      <c r="C5346" t="inlineStr">
        <is>
          <t>South</t>
        </is>
      </c>
      <c r="D5346" t="inlineStr">
        <is>
          <t>Chennai</t>
        </is>
      </c>
      <c r="E5346" t="inlineStr">
        <is>
          <t>No</t>
        </is>
      </c>
      <c r="F5346" t="inlineStr">
        <is>
          <t>New</t>
        </is>
      </c>
      <c r="G5346" t="n">
        <v>1</v>
      </c>
      <c r="H5346" s="24" t="n">
        <v>13539.58</v>
      </c>
      <c r="I5346" s="24" t="n">
        <v>843.9299999999999</v>
      </c>
      <c r="J5346" s="25" t="n">
        <v>45977</v>
      </c>
      <c r="K5346" s="25" t="n">
        <v>45977</v>
      </c>
      <c r="L5346" t="n">
        <v>4</v>
      </c>
      <c r="M5346" t="n">
        <v>1</v>
      </c>
      <c r="N5346" t="n">
        <v>2</v>
      </c>
      <c r="O5346">
        <f>DATE(2026,1,1)-K5346</f>
        <v/>
      </c>
      <c r="P5346">
        <f>IF(G5346&gt;=2,"Repeat","One-time")</f>
        <v/>
      </c>
    </row>
    <row r="5347">
      <c r="A5347" t="inlineStr">
        <is>
          <t>C05833</t>
        </is>
      </c>
      <c r="B5347" t="inlineStr">
        <is>
          <t>Manish Gupta</t>
        </is>
      </c>
      <c r="C5347" t="inlineStr">
        <is>
          <t>West</t>
        </is>
      </c>
      <c r="D5347" t="inlineStr">
        <is>
          <t>Surat</t>
        </is>
      </c>
      <c r="E5347" t="inlineStr">
        <is>
          <t>No</t>
        </is>
      </c>
      <c r="F5347" t="inlineStr">
        <is>
          <t>At Risk</t>
        </is>
      </c>
      <c r="G5347" t="n">
        <v>3</v>
      </c>
      <c r="H5347" s="24" t="n">
        <v>13531.53</v>
      </c>
      <c r="I5347" s="24" t="n">
        <v>2358.77</v>
      </c>
      <c r="J5347" s="25" t="n">
        <v>45513</v>
      </c>
      <c r="K5347" s="25" t="n">
        <v>45619</v>
      </c>
      <c r="L5347" t="n">
        <v>2</v>
      </c>
      <c r="M5347" t="n">
        <v>3</v>
      </c>
      <c r="N5347" t="n">
        <v>2</v>
      </c>
      <c r="O5347">
        <f>DATE(2026,1,1)-K5347</f>
        <v/>
      </c>
      <c r="P5347">
        <f>IF(G5347&gt;=2,"Repeat","One-time")</f>
        <v/>
      </c>
    </row>
    <row r="5348">
      <c r="A5348" t="inlineStr">
        <is>
          <t>C04325</t>
        </is>
      </c>
      <c r="B5348" t="inlineStr">
        <is>
          <t>Varun Kapoor</t>
        </is>
      </c>
      <c r="C5348" t="inlineStr">
        <is>
          <t>East</t>
        </is>
      </c>
      <c r="D5348" t="inlineStr">
        <is>
          <t>Kolkata</t>
        </is>
      </c>
      <c r="E5348" t="inlineStr">
        <is>
          <t>No</t>
        </is>
      </c>
      <c r="F5348" t="inlineStr">
        <is>
          <t>At Risk</t>
        </is>
      </c>
      <c r="G5348" t="n">
        <v>4</v>
      </c>
      <c r="H5348" s="24" t="n">
        <v>13521.46</v>
      </c>
      <c r="I5348" s="24" t="n">
        <v>5416.33</v>
      </c>
      <c r="J5348" s="25" t="n">
        <v>45355</v>
      </c>
      <c r="K5348" s="25" t="n">
        <v>45441</v>
      </c>
      <c r="L5348" t="n">
        <v>1</v>
      </c>
      <c r="M5348" t="n">
        <v>3</v>
      </c>
      <c r="N5348" t="n">
        <v>2</v>
      </c>
      <c r="O5348">
        <f>DATE(2026,1,1)-K5348</f>
        <v/>
      </c>
      <c r="P5348">
        <f>IF(G5348&gt;=2,"Repeat","One-time")</f>
        <v/>
      </c>
    </row>
    <row r="5349">
      <c r="A5349" t="inlineStr">
        <is>
          <t>C08039</t>
        </is>
      </c>
      <c r="B5349" t="inlineStr">
        <is>
          <t>Imran Joshi</t>
        </is>
      </c>
      <c r="C5349" t="inlineStr">
        <is>
          <t>North</t>
        </is>
      </c>
      <c r="D5349" t="inlineStr">
        <is>
          <t>Delhi</t>
        </is>
      </c>
      <c r="E5349" t="inlineStr">
        <is>
          <t>No</t>
        </is>
      </c>
      <c r="F5349" t="inlineStr">
        <is>
          <t>Loyal</t>
        </is>
      </c>
      <c r="G5349" t="n">
        <v>3</v>
      </c>
      <c r="H5349" s="24" t="n">
        <v>13511.62</v>
      </c>
      <c r="I5349" s="24" t="n">
        <v>2097.25</v>
      </c>
      <c r="J5349" s="25" t="n">
        <v>45906</v>
      </c>
      <c r="K5349" s="25" t="n">
        <v>46004</v>
      </c>
      <c r="L5349" t="n">
        <v>5</v>
      </c>
      <c r="M5349" t="n">
        <v>3</v>
      </c>
      <c r="N5349" t="n">
        <v>2</v>
      </c>
      <c r="O5349">
        <f>DATE(2026,1,1)-K5349</f>
        <v/>
      </c>
      <c r="P5349">
        <f>IF(G5349&gt;=2,"Repeat","One-time")</f>
        <v/>
      </c>
    </row>
    <row r="5350">
      <c r="A5350" t="inlineStr">
        <is>
          <t>C06140</t>
        </is>
      </c>
      <c r="B5350" t="inlineStr">
        <is>
          <t>Pooja Prasad</t>
        </is>
      </c>
      <c r="C5350" t="inlineStr">
        <is>
          <t>Central</t>
        </is>
      </c>
      <c r="D5350" t="inlineStr">
        <is>
          <t>Bhopal</t>
        </is>
      </c>
      <c r="E5350" t="inlineStr">
        <is>
          <t>No</t>
        </is>
      </c>
      <c r="F5350" t="inlineStr">
        <is>
          <t>At Risk</t>
        </is>
      </c>
      <c r="G5350" t="n">
        <v>4</v>
      </c>
      <c r="H5350" s="24" t="n">
        <v>13506.63</v>
      </c>
      <c r="I5350" s="24" t="n">
        <v>4928.58</v>
      </c>
      <c r="J5350" s="25" t="n">
        <v>45515</v>
      </c>
      <c r="K5350" s="25" t="n">
        <v>45634</v>
      </c>
      <c r="L5350" t="n">
        <v>2</v>
      </c>
      <c r="M5350" t="n">
        <v>3</v>
      </c>
      <c r="N5350" t="n">
        <v>2</v>
      </c>
      <c r="O5350">
        <f>DATE(2026,1,1)-K5350</f>
        <v/>
      </c>
      <c r="P5350">
        <f>IF(G5350&gt;=2,"Repeat","One-time")</f>
        <v/>
      </c>
    </row>
    <row r="5351">
      <c r="A5351" t="inlineStr">
        <is>
          <t>C08619</t>
        </is>
      </c>
      <c r="B5351" t="inlineStr">
        <is>
          <t>Neha Shah</t>
        </is>
      </c>
      <c r="C5351" t="inlineStr">
        <is>
          <t>North</t>
        </is>
      </c>
      <c r="D5351" t="inlineStr">
        <is>
          <t>Delhi</t>
        </is>
      </c>
      <c r="E5351" t="inlineStr">
        <is>
          <t>No</t>
        </is>
      </c>
      <c r="F5351" t="inlineStr">
        <is>
          <t>Loyal</t>
        </is>
      </c>
      <c r="G5351" t="n">
        <v>3</v>
      </c>
      <c r="H5351" s="24" t="n">
        <v>13498.48</v>
      </c>
      <c r="I5351" s="24" t="n">
        <v>2156.8</v>
      </c>
      <c r="J5351" s="25" t="n">
        <v>45880</v>
      </c>
      <c r="K5351" s="25" t="n">
        <v>45934</v>
      </c>
      <c r="L5351" t="n">
        <v>4</v>
      </c>
      <c r="M5351" t="n">
        <v>3</v>
      </c>
      <c r="N5351" t="n">
        <v>2</v>
      </c>
      <c r="O5351">
        <f>DATE(2026,1,1)-K5351</f>
        <v/>
      </c>
      <c r="P5351">
        <f>IF(G5351&gt;=2,"Repeat","One-time")</f>
        <v/>
      </c>
    </row>
    <row r="5352">
      <c r="A5352" t="inlineStr">
        <is>
          <t>C09004</t>
        </is>
      </c>
      <c r="B5352" t="inlineStr">
        <is>
          <t>Zoya Patel</t>
        </is>
      </c>
      <c r="C5352" t="inlineStr">
        <is>
          <t>East</t>
        </is>
      </c>
      <c r="D5352" t="inlineStr">
        <is>
          <t>Guwahati</t>
        </is>
      </c>
      <c r="E5352" t="inlineStr">
        <is>
          <t>No</t>
        </is>
      </c>
      <c r="F5352" t="inlineStr">
        <is>
          <t>New</t>
        </is>
      </c>
      <c r="G5352" t="n">
        <v>3</v>
      </c>
      <c r="H5352" s="24" t="n">
        <v>13498.47</v>
      </c>
      <c r="I5352" s="24" t="n">
        <v>5562.21</v>
      </c>
      <c r="J5352" s="25" t="n">
        <v>45937</v>
      </c>
      <c r="K5352" s="25" t="n">
        <v>46018</v>
      </c>
      <c r="L5352" t="n">
        <v>5</v>
      </c>
      <c r="M5352" t="n">
        <v>3</v>
      </c>
      <c r="N5352" t="n">
        <v>2</v>
      </c>
      <c r="O5352">
        <f>DATE(2026,1,1)-K5352</f>
        <v/>
      </c>
      <c r="P5352">
        <f>IF(G5352&gt;=2,"Repeat","One-time")</f>
        <v/>
      </c>
    </row>
    <row r="5353">
      <c r="A5353" t="inlineStr">
        <is>
          <t>C04977</t>
        </is>
      </c>
      <c r="B5353" t="inlineStr">
        <is>
          <t>Suresh Joshi</t>
        </is>
      </c>
      <c r="C5353" t="inlineStr">
        <is>
          <t>South</t>
        </is>
      </c>
      <c r="D5353" t="inlineStr">
        <is>
          <t>Bengaluru</t>
        </is>
      </c>
      <c r="E5353" t="inlineStr">
        <is>
          <t>No</t>
        </is>
      </c>
      <c r="F5353" t="inlineStr">
        <is>
          <t>Loyal</t>
        </is>
      </c>
      <c r="G5353" t="n">
        <v>6</v>
      </c>
      <c r="H5353" s="24" t="n">
        <v>13490.7</v>
      </c>
      <c r="I5353" s="24" t="n">
        <v>5345.47</v>
      </c>
      <c r="J5353" s="25" t="n">
        <v>45430</v>
      </c>
      <c r="K5353" s="25" t="n">
        <v>45879</v>
      </c>
      <c r="L5353" t="n">
        <v>3</v>
      </c>
      <c r="M5353" t="n">
        <v>4</v>
      </c>
      <c r="N5353" t="n">
        <v>2</v>
      </c>
      <c r="O5353">
        <f>DATE(2026,1,1)-K5353</f>
        <v/>
      </c>
      <c r="P5353">
        <f>IF(G5353&gt;=2,"Repeat","One-time")</f>
        <v/>
      </c>
    </row>
    <row r="5354">
      <c r="A5354" t="inlineStr">
        <is>
          <t>C08507</t>
        </is>
      </c>
      <c r="B5354" t="inlineStr">
        <is>
          <t>Ayesha Sinha</t>
        </is>
      </c>
      <c r="C5354" t="inlineStr">
        <is>
          <t>West</t>
        </is>
      </c>
      <c r="D5354" t="inlineStr">
        <is>
          <t>Mumbai</t>
        </is>
      </c>
      <c r="E5354" t="inlineStr">
        <is>
          <t>No</t>
        </is>
      </c>
      <c r="F5354" t="inlineStr">
        <is>
          <t>Loyal</t>
        </is>
      </c>
      <c r="G5354" t="n">
        <v>5</v>
      </c>
      <c r="H5354" s="24" t="n">
        <v>13486.15</v>
      </c>
      <c r="I5354" s="24" t="n">
        <v>4076.78</v>
      </c>
      <c r="J5354" s="25" t="n">
        <v>45808</v>
      </c>
      <c r="K5354" s="25" t="n">
        <v>45949</v>
      </c>
      <c r="L5354" t="n">
        <v>4</v>
      </c>
      <c r="M5354" t="n">
        <v>4</v>
      </c>
      <c r="N5354" t="n">
        <v>2</v>
      </c>
      <c r="O5354">
        <f>DATE(2026,1,1)-K5354</f>
        <v/>
      </c>
      <c r="P5354">
        <f>IF(G5354&gt;=2,"Repeat","One-time")</f>
        <v/>
      </c>
    </row>
    <row r="5355">
      <c r="A5355" t="inlineStr">
        <is>
          <t>C00766</t>
        </is>
      </c>
      <c r="B5355" t="inlineStr">
        <is>
          <t>Suresh Reddy</t>
        </is>
      </c>
      <c r="C5355" t="inlineStr">
        <is>
          <t>Central</t>
        </is>
      </c>
      <c r="D5355" t="inlineStr">
        <is>
          <t>Bhopal</t>
        </is>
      </c>
      <c r="E5355" t="inlineStr">
        <is>
          <t>No</t>
        </is>
      </c>
      <c r="F5355" t="inlineStr">
        <is>
          <t>Hibernating</t>
        </is>
      </c>
      <c r="G5355" t="n">
        <v>2</v>
      </c>
      <c r="H5355" s="24" t="n">
        <v>13465.2</v>
      </c>
      <c r="I5355" s="24" t="n">
        <v>3080.19</v>
      </c>
      <c r="J5355" s="25" t="n">
        <v>45077</v>
      </c>
      <c r="K5355" s="25" t="n">
        <v>45099</v>
      </c>
      <c r="L5355" t="n">
        <v>1</v>
      </c>
      <c r="M5355" t="n">
        <v>2</v>
      </c>
      <c r="N5355" t="n">
        <v>2</v>
      </c>
      <c r="O5355">
        <f>DATE(2026,1,1)-K5355</f>
        <v/>
      </c>
      <c r="P5355">
        <f>IF(G5355&gt;=2,"Repeat","One-time")</f>
        <v/>
      </c>
    </row>
    <row r="5356">
      <c r="A5356" t="inlineStr">
        <is>
          <t>C07289</t>
        </is>
      </c>
      <c r="B5356" t="inlineStr">
        <is>
          <t>Divya Reddy</t>
        </is>
      </c>
      <c r="C5356" t="inlineStr">
        <is>
          <t>West</t>
        </is>
      </c>
      <c r="D5356" t="inlineStr">
        <is>
          <t>Ahmedabad</t>
        </is>
      </c>
      <c r="E5356" t="inlineStr">
        <is>
          <t>Yes</t>
        </is>
      </c>
      <c r="F5356" t="inlineStr">
        <is>
          <t>Loyal</t>
        </is>
      </c>
      <c r="G5356" t="n">
        <v>5</v>
      </c>
      <c r="H5356" s="24" t="n">
        <v>13454.45</v>
      </c>
      <c r="I5356" s="24" t="n">
        <v>4452.67</v>
      </c>
      <c r="J5356" s="25" t="n">
        <v>45674</v>
      </c>
      <c r="K5356" s="25" t="n">
        <v>45917</v>
      </c>
      <c r="L5356" t="n">
        <v>3</v>
      </c>
      <c r="M5356" t="n">
        <v>4</v>
      </c>
      <c r="N5356" t="n">
        <v>2</v>
      </c>
      <c r="O5356">
        <f>DATE(2026,1,1)-K5356</f>
        <v/>
      </c>
      <c r="P5356">
        <f>IF(G5356&gt;=2,"Repeat","One-time")</f>
        <v/>
      </c>
    </row>
    <row r="5357">
      <c r="A5357" t="inlineStr">
        <is>
          <t>C06305</t>
        </is>
      </c>
      <c r="B5357" t="inlineStr">
        <is>
          <t>Priya Verma</t>
        </is>
      </c>
      <c r="C5357" t="inlineStr">
        <is>
          <t>South</t>
        </is>
      </c>
      <c r="D5357" t="inlineStr">
        <is>
          <t>Bengaluru</t>
        </is>
      </c>
      <c r="E5357" t="inlineStr">
        <is>
          <t>Yes</t>
        </is>
      </c>
      <c r="F5357" t="inlineStr">
        <is>
          <t>Loyal</t>
        </is>
      </c>
      <c r="G5357" t="n">
        <v>4</v>
      </c>
      <c r="H5357" s="24" t="n">
        <v>13442.84</v>
      </c>
      <c r="I5357" s="24" t="n">
        <v>4399.79</v>
      </c>
      <c r="J5357" s="25" t="n">
        <v>45621</v>
      </c>
      <c r="K5357" s="25" t="n">
        <v>45995</v>
      </c>
      <c r="L5357" t="n">
        <v>5</v>
      </c>
      <c r="M5357" t="n">
        <v>3</v>
      </c>
      <c r="N5357" t="n">
        <v>2</v>
      </c>
      <c r="O5357">
        <f>DATE(2026,1,1)-K5357</f>
        <v/>
      </c>
      <c r="P5357">
        <f>IF(G5357&gt;=2,"Repeat","One-time")</f>
        <v/>
      </c>
    </row>
    <row r="5358">
      <c r="A5358" t="inlineStr">
        <is>
          <t>C10329</t>
        </is>
      </c>
      <c r="B5358" t="inlineStr">
        <is>
          <t>Sneha Joshi</t>
        </is>
      </c>
      <c r="C5358" t="inlineStr">
        <is>
          <t>South</t>
        </is>
      </c>
      <c r="D5358" t="inlineStr">
        <is>
          <t>Chennai</t>
        </is>
      </c>
      <c r="E5358" t="inlineStr">
        <is>
          <t>No</t>
        </is>
      </c>
      <c r="F5358" t="inlineStr">
        <is>
          <t>Loyal</t>
        </is>
      </c>
      <c r="G5358" t="n">
        <v>4</v>
      </c>
      <c r="H5358" s="24" t="n">
        <v>13429.96</v>
      </c>
      <c r="I5358" s="24" t="n">
        <v>3197.2</v>
      </c>
      <c r="J5358" s="25" t="n">
        <v>45913</v>
      </c>
      <c r="K5358" s="25" t="n">
        <v>45966</v>
      </c>
      <c r="L5358" t="n">
        <v>4</v>
      </c>
      <c r="M5358" t="n">
        <v>4</v>
      </c>
      <c r="N5358" t="n">
        <v>2</v>
      </c>
      <c r="O5358">
        <f>DATE(2026,1,1)-K5358</f>
        <v/>
      </c>
      <c r="P5358">
        <f>IF(G5358&gt;=2,"Repeat","One-time")</f>
        <v/>
      </c>
    </row>
    <row r="5359">
      <c r="A5359" t="inlineStr">
        <is>
          <t>C02618</t>
        </is>
      </c>
      <c r="B5359" t="inlineStr">
        <is>
          <t>Arjun Khan</t>
        </is>
      </c>
      <c r="C5359" t="inlineStr">
        <is>
          <t>North</t>
        </is>
      </c>
      <c r="D5359" t="inlineStr">
        <is>
          <t>Delhi</t>
        </is>
      </c>
      <c r="E5359" t="inlineStr">
        <is>
          <t>No</t>
        </is>
      </c>
      <c r="F5359" t="inlineStr">
        <is>
          <t>Hibernating</t>
        </is>
      </c>
      <c r="G5359" t="n">
        <v>2</v>
      </c>
      <c r="H5359" s="24" t="n">
        <v>13426.5</v>
      </c>
      <c r="I5359" s="24" t="n">
        <v>5629.47</v>
      </c>
      <c r="J5359" s="25" t="n">
        <v>45255</v>
      </c>
      <c r="K5359" s="25" t="n">
        <v>45283</v>
      </c>
      <c r="L5359" t="n">
        <v>1</v>
      </c>
      <c r="M5359" t="n">
        <v>2</v>
      </c>
      <c r="N5359" t="n">
        <v>2</v>
      </c>
      <c r="O5359">
        <f>DATE(2026,1,1)-K5359</f>
        <v/>
      </c>
      <c r="P5359">
        <f>IF(G5359&gt;=2,"Repeat","One-time")</f>
        <v/>
      </c>
    </row>
    <row r="5360">
      <c r="A5360" t="inlineStr">
        <is>
          <t>C07447</t>
        </is>
      </c>
      <c r="B5360" t="inlineStr">
        <is>
          <t>Nikhil Bose</t>
        </is>
      </c>
      <c r="C5360" t="inlineStr">
        <is>
          <t>South</t>
        </is>
      </c>
      <c r="D5360" t="inlineStr">
        <is>
          <t>Hyderabad</t>
        </is>
      </c>
      <c r="E5360" t="inlineStr">
        <is>
          <t>Yes</t>
        </is>
      </c>
      <c r="F5360" t="inlineStr">
        <is>
          <t>Loyal</t>
        </is>
      </c>
      <c r="G5360" t="n">
        <v>4</v>
      </c>
      <c r="H5360" s="24" t="n">
        <v>13425.18</v>
      </c>
      <c r="I5360" s="24" t="n">
        <v>5409.12</v>
      </c>
      <c r="J5360" s="25" t="n">
        <v>45683</v>
      </c>
      <c r="K5360" s="25" t="n">
        <v>45996</v>
      </c>
      <c r="L5360" t="n">
        <v>5</v>
      </c>
      <c r="M5360" t="n">
        <v>4</v>
      </c>
      <c r="N5360" t="n">
        <v>2</v>
      </c>
      <c r="O5360">
        <f>DATE(2026,1,1)-K5360</f>
        <v/>
      </c>
      <c r="P5360">
        <f>IF(G5360&gt;=2,"Repeat","One-time")</f>
        <v/>
      </c>
    </row>
    <row r="5361">
      <c r="A5361" t="inlineStr">
        <is>
          <t>C08255</t>
        </is>
      </c>
      <c r="B5361" t="inlineStr">
        <is>
          <t>Riya Joshi</t>
        </is>
      </c>
      <c r="C5361" t="inlineStr">
        <is>
          <t>West</t>
        </is>
      </c>
      <c r="D5361" t="inlineStr">
        <is>
          <t>Pune</t>
        </is>
      </c>
      <c r="E5361" t="inlineStr">
        <is>
          <t>Yes</t>
        </is>
      </c>
      <c r="F5361" t="inlineStr">
        <is>
          <t>Loyal</t>
        </is>
      </c>
      <c r="G5361" t="n">
        <v>4</v>
      </c>
      <c r="H5361" s="24" t="n">
        <v>13416.43</v>
      </c>
      <c r="I5361" s="24" t="n">
        <v>2345.11</v>
      </c>
      <c r="J5361" s="25" t="n">
        <v>45735</v>
      </c>
      <c r="K5361" s="25" t="n">
        <v>46010</v>
      </c>
      <c r="L5361" t="n">
        <v>5</v>
      </c>
      <c r="M5361" t="n">
        <v>4</v>
      </c>
      <c r="N5361" t="n">
        <v>2</v>
      </c>
      <c r="O5361">
        <f>DATE(2026,1,1)-K5361</f>
        <v/>
      </c>
      <c r="P5361">
        <f>IF(G5361&gt;=2,"Repeat","One-time")</f>
        <v/>
      </c>
    </row>
    <row r="5362">
      <c r="A5362" t="inlineStr">
        <is>
          <t>C09705</t>
        </is>
      </c>
      <c r="B5362" t="inlineStr">
        <is>
          <t>Joseph Ghosh</t>
        </is>
      </c>
      <c r="C5362" t="inlineStr">
        <is>
          <t>South</t>
        </is>
      </c>
      <c r="D5362" t="inlineStr">
        <is>
          <t>Bengaluru</t>
        </is>
      </c>
      <c r="E5362" t="inlineStr">
        <is>
          <t>No</t>
        </is>
      </c>
      <c r="F5362" t="inlineStr">
        <is>
          <t>Occasional</t>
        </is>
      </c>
      <c r="G5362" t="n">
        <v>2</v>
      </c>
      <c r="H5362" s="24" t="n">
        <v>13412.26</v>
      </c>
      <c r="I5362" s="24" t="n">
        <v>1531.2</v>
      </c>
      <c r="J5362" s="25" t="n">
        <v>45917</v>
      </c>
      <c r="K5362" s="25" t="n">
        <v>46019</v>
      </c>
      <c r="L5362" t="n">
        <v>5</v>
      </c>
      <c r="M5362" t="n">
        <v>2</v>
      </c>
      <c r="N5362" t="n">
        <v>2</v>
      </c>
      <c r="O5362">
        <f>DATE(2026,1,1)-K5362</f>
        <v/>
      </c>
      <c r="P5362">
        <f>IF(G5362&gt;=2,"Repeat","One-time")</f>
        <v/>
      </c>
    </row>
    <row r="5363">
      <c r="A5363" t="inlineStr">
        <is>
          <t>C02696</t>
        </is>
      </c>
      <c r="B5363" t="inlineStr">
        <is>
          <t>Nikhil Mukherjee</t>
        </is>
      </c>
      <c r="C5363" t="inlineStr">
        <is>
          <t>South</t>
        </is>
      </c>
      <c r="D5363" t="inlineStr">
        <is>
          <t>Bengaluru</t>
        </is>
      </c>
      <c r="E5363" t="inlineStr">
        <is>
          <t>No</t>
        </is>
      </c>
      <c r="F5363" t="inlineStr">
        <is>
          <t>At Risk</t>
        </is>
      </c>
      <c r="G5363" t="n">
        <v>5</v>
      </c>
      <c r="H5363" s="24" t="n">
        <v>13404.29</v>
      </c>
      <c r="I5363" s="24" t="n">
        <v>4392.27</v>
      </c>
      <c r="J5363" s="25" t="n">
        <v>45235</v>
      </c>
      <c r="K5363" s="25" t="n">
        <v>45414</v>
      </c>
      <c r="L5363" t="n">
        <v>1</v>
      </c>
      <c r="M5363" t="n">
        <v>4</v>
      </c>
      <c r="N5363" t="n">
        <v>2</v>
      </c>
      <c r="O5363">
        <f>DATE(2026,1,1)-K5363</f>
        <v/>
      </c>
      <c r="P5363">
        <f>IF(G5363&gt;=2,"Repeat","One-time")</f>
        <v/>
      </c>
    </row>
    <row r="5364">
      <c r="A5364" t="inlineStr">
        <is>
          <t>C10029</t>
        </is>
      </c>
      <c r="B5364" t="inlineStr">
        <is>
          <t>Swati Verma</t>
        </is>
      </c>
      <c r="C5364" t="inlineStr">
        <is>
          <t>North</t>
        </is>
      </c>
      <c r="D5364" t="inlineStr">
        <is>
          <t>Lucknow</t>
        </is>
      </c>
      <c r="E5364" t="inlineStr">
        <is>
          <t>No</t>
        </is>
      </c>
      <c r="F5364" t="inlineStr">
        <is>
          <t>New</t>
        </is>
      </c>
      <c r="G5364" t="n">
        <v>3</v>
      </c>
      <c r="H5364" s="24" t="n">
        <v>13397.13</v>
      </c>
      <c r="I5364" s="24" t="n">
        <v>3399.11</v>
      </c>
      <c r="J5364" s="25" t="n">
        <v>45954</v>
      </c>
      <c r="K5364" s="25" t="n">
        <v>46016</v>
      </c>
      <c r="L5364" t="n">
        <v>5</v>
      </c>
      <c r="M5364" t="n">
        <v>3</v>
      </c>
      <c r="N5364" t="n">
        <v>2</v>
      </c>
      <c r="O5364">
        <f>DATE(2026,1,1)-K5364</f>
        <v/>
      </c>
      <c r="P5364">
        <f>IF(G5364&gt;=2,"Repeat","One-time")</f>
        <v/>
      </c>
    </row>
    <row r="5365">
      <c r="A5365" t="inlineStr">
        <is>
          <t>C01473</t>
        </is>
      </c>
      <c r="B5365" t="inlineStr">
        <is>
          <t>Tanvi Iyer</t>
        </is>
      </c>
      <c r="C5365" t="inlineStr">
        <is>
          <t>South</t>
        </is>
      </c>
      <c r="D5365" t="inlineStr">
        <is>
          <t>Bengaluru</t>
        </is>
      </c>
      <c r="E5365" t="inlineStr">
        <is>
          <t>No</t>
        </is>
      </c>
      <c r="F5365" t="inlineStr">
        <is>
          <t>Hibernating</t>
        </is>
      </c>
      <c r="G5365" t="n">
        <v>2</v>
      </c>
      <c r="H5365" s="24" t="n">
        <v>13386.25</v>
      </c>
      <c r="I5365" s="24" t="n">
        <v>1686.61</v>
      </c>
      <c r="J5365" s="25" t="n">
        <v>45185</v>
      </c>
      <c r="K5365" s="25" t="n">
        <v>45195</v>
      </c>
      <c r="L5365" t="n">
        <v>1</v>
      </c>
      <c r="M5365" t="n">
        <v>2</v>
      </c>
      <c r="N5365" t="n">
        <v>2</v>
      </c>
      <c r="O5365">
        <f>DATE(2026,1,1)-K5365</f>
        <v/>
      </c>
      <c r="P5365">
        <f>IF(G5365&gt;=2,"Repeat","One-time")</f>
        <v/>
      </c>
    </row>
    <row r="5366">
      <c r="A5366" t="inlineStr">
        <is>
          <t>C02055</t>
        </is>
      </c>
      <c r="B5366" t="inlineStr">
        <is>
          <t>Harpreet Das</t>
        </is>
      </c>
      <c r="C5366" t="inlineStr">
        <is>
          <t>Central</t>
        </is>
      </c>
      <c r="D5366" t="inlineStr">
        <is>
          <t>Indore</t>
        </is>
      </c>
      <c r="E5366" t="inlineStr">
        <is>
          <t>No</t>
        </is>
      </c>
      <c r="F5366" t="inlineStr">
        <is>
          <t>Hibernating</t>
        </is>
      </c>
      <c r="G5366" t="n">
        <v>1</v>
      </c>
      <c r="H5366" s="24" t="n">
        <v>13386</v>
      </c>
      <c r="I5366" s="24" t="n">
        <v>2635.44</v>
      </c>
      <c r="J5366" s="25" t="n">
        <v>45141</v>
      </c>
      <c r="K5366" s="25" t="n">
        <v>45141</v>
      </c>
      <c r="L5366" t="n">
        <v>1</v>
      </c>
      <c r="M5366" t="n">
        <v>1</v>
      </c>
      <c r="N5366" t="n">
        <v>2</v>
      </c>
      <c r="O5366">
        <f>DATE(2026,1,1)-K5366</f>
        <v/>
      </c>
      <c r="P5366">
        <f>IF(G5366&gt;=2,"Repeat","One-time")</f>
        <v/>
      </c>
    </row>
    <row r="5367">
      <c r="A5367" t="inlineStr">
        <is>
          <t>C07340</t>
        </is>
      </c>
      <c r="B5367" t="inlineStr">
        <is>
          <t>Lakshmi Das</t>
        </is>
      </c>
      <c r="C5367" t="inlineStr">
        <is>
          <t>West</t>
        </is>
      </c>
      <c r="D5367" t="inlineStr">
        <is>
          <t>Mumbai</t>
        </is>
      </c>
      <c r="E5367" t="inlineStr">
        <is>
          <t>No</t>
        </is>
      </c>
      <c r="F5367" t="inlineStr">
        <is>
          <t>Loyal</t>
        </is>
      </c>
      <c r="G5367" t="n">
        <v>4</v>
      </c>
      <c r="H5367" s="24" t="n">
        <v>13380.09</v>
      </c>
      <c r="I5367" s="24" t="n">
        <v>1971.46</v>
      </c>
      <c r="J5367" s="25" t="n">
        <v>45874</v>
      </c>
      <c r="K5367" s="25" t="n">
        <v>45998</v>
      </c>
      <c r="L5367" t="n">
        <v>5</v>
      </c>
      <c r="M5367" t="n">
        <v>4</v>
      </c>
      <c r="N5367" t="n">
        <v>2</v>
      </c>
      <c r="O5367">
        <f>DATE(2026,1,1)-K5367</f>
        <v/>
      </c>
      <c r="P5367">
        <f>IF(G5367&gt;=2,"Repeat","One-time")</f>
        <v/>
      </c>
    </row>
    <row r="5368">
      <c r="A5368" t="inlineStr">
        <is>
          <t>C07534</t>
        </is>
      </c>
      <c r="B5368" t="inlineStr">
        <is>
          <t>Shreya Agarwal</t>
        </is>
      </c>
      <c r="C5368" t="inlineStr">
        <is>
          <t>East</t>
        </is>
      </c>
      <c r="D5368" t="inlineStr">
        <is>
          <t>Kolkata</t>
        </is>
      </c>
      <c r="E5368" t="inlineStr">
        <is>
          <t>No</t>
        </is>
      </c>
      <c r="F5368" t="inlineStr">
        <is>
          <t>New</t>
        </is>
      </c>
      <c r="G5368" t="n">
        <v>1</v>
      </c>
      <c r="H5368" s="24" t="n">
        <v>13375.29</v>
      </c>
      <c r="I5368" s="24" t="n">
        <v>1764.16</v>
      </c>
      <c r="J5368" s="25" t="n">
        <v>45956</v>
      </c>
      <c r="K5368" s="25" t="n">
        <v>45956</v>
      </c>
      <c r="L5368" t="n">
        <v>4</v>
      </c>
      <c r="M5368" t="n">
        <v>1</v>
      </c>
      <c r="N5368" t="n">
        <v>2</v>
      </c>
      <c r="O5368">
        <f>DATE(2026,1,1)-K5368</f>
        <v/>
      </c>
      <c r="P5368">
        <f>IF(G5368&gt;=2,"Repeat","One-time")</f>
        <v/>
      </c>
    </row>
    <row r="5369">
      <c r="A5369" t="inlineStr">
        <is>
          <t>C05688</t>
        </is>
      </c>
      <c r="B5369" t="inlineStr">
        <is>
          <t>Pooja Joshi</t>
        </is>
      </c>
      <c r="C5369" t="inlineStr">
        <is>
          <t>East</t>
        </is>
      </c>
      <c r="D5369" t="inlineStr">
        <is>
          <t>Patna</t>
        </is>
      </c>
      <c r="E5369" t="inlineStr">
        <is>
          <t>No</t>
        </is>
      </c>
      <c r="F5369" t="inlineStr">
        <is>
          <t>Occasional</t>
        </is>
      </c>
      <c r="G5369" t="n">
        <v>2</v>
      </c>
      <c r="H5369" s="24" t="n">
        <v>13374.65</v>
      </c>
      <c r="I5369" s="24" t="n">
        <v>1768</v>
      </c>
      <c r="J5369" s="25" t="n">
        <v>45522</v>
      </c>
      <c r="K5369" s="25" t="n">
        <v>45543</v>
      </c>
      <c r="L5369" t="n">
        <v>2</v>
      </c>
      <c r="M5369" t="n">
        <v>2</v>
      </c>
      <c r="N5369" t="n">
        <v>2</v>
      </c>
      <c r="O5369">
        <f>DATE(2026,1,1)-K5369</f>
        <v/>
      </c>
      <c r="P5369">
        <f>IF(G5369&gt;=2,"Repeat","One-time")</f>
        <v/>
      </c>
    </row>
    <row r="5370">
      <c r="A5370" t="inlineStr">
        <is>
          <t>C00788</t>
        </is>
      </c>
      <c r="B5370" t="inlineStr">
        <is>
          <t>Aarav Patel</t>
        </is>
      </c>
      <c r="C5370" t="inlineStr">
        <is>
          <t>West</t>
        </is>
      </c>
      <c r="D5370" t="inlineStr">
        <is>
          <t>Surat</t>
        </is>
      </c>
      <c r="E5370" t="inlineStr">
        <is>
          <t>No</t>
        </is>
      </c>
      <c r="F5370" t="inlineStr">
        <is>
          <t>At Risk</t>
        </is>
      </c>
      <c r="G5370" t="n">
        <v>3</v>
      </c>
      <c r="H5370" s="24" t="n">
        <v>13363.1</v>
      </c>
      <c r="I5370" s="24" t="n">
        <v>2020.49</v>
      </c>
      <c r="J5370" s="25" t="n">
        <v>45358</v>
      </c>
      <c r="K5370" s="25" t="n">
        <v>45737</v>
      </c>
      <c r="L5370" t="n">
        <v>2</v>
      </c>
      <c r="M5370" t="n">
        <v>3</v>
      </c>
      <c r="N5370" t="n">
        <v>2</v>
      </c>
      <c r="O5370">
        <f>DATE(2026,1,1)-K5370</f>
        <v/>
      </c>
      <c r="P5370">
        <f>IF(G5370&gt;=2,"Repeat","One-time")</f>
        <v/>
      </c>
    </row>
    <row r="5371">
      <c r="A5371" t="inlineStr">
        <is>
          <t>C03131</t>
        </is>
      </c>
      <c r="B5371" t="inlineStr">
        <is>
          <t>Tanvi Reddy</t>
        </is>
      </c>
      <c r="C5371" t="inlineStr">
        <is>
          <t>South</t>
        </is>
      </c>
      <c r="D5371" t="inlineStr">
        <is>
          <t>Chennai</t>
        </is>
      </c>
      <c r="E5371" t="inlineStr">
        <is>
          <t>Yes</t>
        </is>
      </c>
      <c r="F5371" t="inlineStr">
        <is>
          <t>At Risk</t>
        </is>
      </c>
      <c r="G5371" t="n">
        <v>5</v>
      </c>
      <c r="H5371" s="24" t="n">
        <v>13352.21</v>
      </c>
      <c r="I5371" s="24" t="n">
        <v>3124.42</v>
      </c>
      <c r="J5371" s="25" t="n">
        <v>45229</v>
      </c>
      <c r="K5371" s="25" t="n">
        <v>45445</v>
      </c>
      <c r="L5371" t="n">
        <v>1</v>
      </c>
      <c r="M5371" t="n">
        <v>4</v>
      </c>
      <c r="N5371" t="n">
        <v>2</v>
      </c>
      <c r="O5371">
        <f>DATE(2026,1,1)-K5371</f>
        <v/>
      </c>
      <c r="P5371">
        <f>IF(G5371&gt;=2,"Repeat","One-time")</f>
        <v/>
      </c>
    </row>
    <row r="5372">
      <c r="A5372" t="inlineStr">
        <is>
          <t>C03364</t>
        </is>
      </c>
      <c r="B5372" t="inlineStr">
        <is>
          <t>Ayesha Mehta</t>
        </is>
      </c>
      <c r="C5372" t="inlineStr">
        <is>
          <t>South</t>
        </is>
      </c>
      <c r="D5372" t="inlineStr">
        <is>
          <t>Hyderabad</t>
        </is>
      </c>
      <c r="E5372" t="inlineStr">
        <is>
          <t>No</t>
        </is>
      </c>
      <c r="F5372" t="inlineStr">
        <is>
          <t>Hibernating</t>
        </is>
      </c>
      <c r="G5372" t="n">
        <v>2</v>
      </c>
      <c r="H5372" s="24" t="n">
        <v>13348.81</v>
      </c>
      <c r="I5372" s="24" t="n">
        <v>3000.44</v>
      </c>
      <c r="J5372" s="25" t="n">
        <v>45297</v>
      </c>
      <c r="K5372" s="25" t="n">
        <v>45373</v>
      </c>
      <c r="L5372" t="n">
        <v>1</v>
      </c>
      <c r="M5372" t="n">
        <v>2</v>
      </c>
      <c r="N5372" t="n">
        <v>2</v>
      </c>
      <c r="O5372">
        <f>DATE(2026,1,1)-K5372</f>
        <v/>
      </c>
      <c r="P5372">
        <f>IF(G5372&gt;=2,"Repeat","One-time")</f>
        <v/>
      </c>
    </row>
    <row r="5373">
      <c r="A5373" t="inlineStr">
        <is>
          <t>C03913</t>
        </is>
      </c>
      <c r="B5373" t="inlineStr">
        <is>
          <t>Imran Pillai</t>
        </is>
      </c>
      <c r="C5373" t="inlineStr">
        <is>
          <t>West</t>
        </is>
      </c>
      <c r="D5373" t="inlineStr">
        <is>
          <t>Mumbai</t>
        </is>
      </c>
      <c r="E5373" t="inlineStr">
        <is>
          <t>No</t>
        </is>
      </c>
      <c r="F5373" t="inlineStr">
        <is>
          <t>Loyal</t>
        </is>
      </c>
      <c r="G5373" t="n">
        <v>4</v>
      </c>
      <c r="H5373" s="24" t="n">
        <v>13345.38</v>
      </c>
      <c r="I5373" s="24" t="n">
        <v>4366.56</v>
      </c>
      <c r="J5373" s="25" t="n">
        <v>45484</v>
      </c>
      <c r="K5373" s="25" t="n">
        <v>45915</v>
      </c>
      <c r="L5373" t="n">
        <v>3</v>
      </c>
      <c r="M5373" t="n">
        <v>3</v>
      </c>
      <c r="N5373" t="n">
        <v>2</v>
      </c>
      <c r="O5373">
        <f>DATE(2026,1,1)-K5373</f>
        <v/>
      </c>
      <c r="P5373">
        <f>IF(G5373&gt;=2,"Repeat","One-time")</f>
        <v/>
      </c>
    </row>
    <row r="5374">
      <c r="A5374" t="inlineStr">
        <is>
          <t>C07977</t>
        </is>
      </c>
      <c r="B5374" t="inlineStr">
        <is>
          <t>Diya Ghosh</t>
        </is>
      </c>
      <c r="C5374" t="inlineStr">
        <is>
          <t>West</t>
        </is>
      </c>
      <c r="D5374" t="inlineStr">
        <is>
          <t>Pune</t>
        </is>
      </c>
      <c r="E5374" t="inlineStr">
        <is>
          <t>Yes</t>
        </is>
      </c>
      <c r="F5374" t="inlineStr">
        <is>
          <t>Loyal</t>
        </is>
      </c>
      <c r="G5374" t="n">
        <v>3</v>
      </c>
      <c r="H5374" s="24" t="n">
        <v>13330.29</v>
      </c>
      <c r="I5374" s="24" t="n">
        <v>2315.29</v>
      </c>
      <c r="J5374" s="25" t="n">
        <v>45681</v>
      </c>
      <c r="K5374" s="25" t="n">
        <v>45942</v>
      </c>
      <c r="L5374" t="n">
        <v>4</v>
      </c>
      <c r="M5374" t="n">
        <v>3</v>
      </c>
      <c r="N5374" t="n">
        <v>2</v>
      </c>
      <c r="O5374">
        <f>DATE(2026,1,1)-K5374</f>
        <v/>
      </c>
      <c r="P5374">
        <f>IF(G5374&gt;=2,"Repeat","One-time")</f>
        <v/>
      </c>
    </row>
    <row r="5375">
      <c r="A5375" t="inlineStr">
        <is>
          <t>C01358</t>
        </is>
      </c>
      <c r="B5375" t="inlineStr">
        <is>
          <t>Sanjay Kumar</t>
        </is>
      </c>
      <c r="C5375" t="inlineStr">
        <is>
          <t>South</t>
        </is>
      </c>
      <c r="D5375" t="inlineStr">
        <is>
          <t>Bengaluru</t>
        </is>
      </c>
      <c r="E5375" t="inlineStr">
        <is>
          <t>No</t>
        </is>
      </c>
      <c r="F5375" t="inlineStr">
        <is>
          <t>Hibernating</t>
        </is>
      </c>
      <c r="G5375" t="n">
        <v>2</v>
      </c>
      <c r="H5375" s="24" t="n">
        <v>13328.25</v>
      </c>
      <c r="I5375" s="24" t="n">
        <v>4016.8</v>
      </c>
      <c r="J5375" s="25" t="n">
        <v>45020</v>
      </c>
      <c r="K5375" s="25" t="n">
        <v>45285</v>
      </c>
      <c r="L5375" t="n">
        <v>1</v>
      </c>
      <c r="M5375" t="n">
        <v>2</v>
      </c>
      <c r="N5375" t="n">
        <v>2</v>
      </c>
      <c r="O5375">
        <f>DATE(2026,1,1)-K5375</f>
        <v/>
      </c>
      <c r="P5375">
        <f>IF(G5375&gt;=2,"Repeat","One-time")</f>
        <v/>
      </c>
    </row>
    <row r="5376">
      <c r="A5376" t="inlineStr">
        <is>
          <t>C02134</t>
        </is>
      </c>
      <c r="B5376" t="inlineStr">
        <is>
          <t>Sanjay Menon</t>
        </is>
      </c>
      <c r="C5376" t="inlineStr">
        <is>
          <t>South</t>
        </is>
      </c>
      <c r="D5376" t="inlineStr">
        <is>
          <t>Hyderabad</t>
        </is>
      </c>
      <c r="E5376" t="inlineStr">
        <is>
          <t>No</t>
        </is>
      </c>
      <c r="F5376" t="inlineStr">
        <is>
          <t>At Risk</t>
        </is>
      </c>
      <c r="G5376" t="n">
        <v>4</v>
      </c>
      <c r="H5376" s="24" t="n">
        <v>13322.58</v>
      </c>
      <c r="I5376" s="24" t="n">
        <v>3028.57</v>
      </c>
      <c r="J5376" s="25" t="n">
        <v>45179</v>
      </c>
      <c r="K5376" s="25" t="n">
        <v>45292</v>
      </c>
      <c r="L5376" t="n">
        <v>1</v>
      </c>
      <c r="M5376" t="n">
        <v>3</v>
      </c>
      <c r="N5376" t="n">
        <v>2</v>
      </c>
      <c r="O5376">
        <f>DATE(2026,1,1)-K5376</f>
        <v/>
      </c>
      <c r="P5376">
        <f>IF(G5376&gt;=2,"Repeat","One-time")</f>
        <v/>
      </c>
    </row>
    <row r="5377">
      <c r="A5377" t="inlineStr">
        <is>
          <t>C02323</t>
        </is>
      </c>
      <c r="B5377" t="inlineStr">
        <is>
          <t>Meera Khan</t>
        </is>
      </c>
      <c r="C5377" t="inlineStr">
        <is>
          <t>North</t>
        </is>
      </c>
      <c r="D5377" t="inlineStr">
        <is>
          <t>Delhi</t>
        </is>
      </c>
      <c r="E5377" t="inlineStr">
        <is>
          <t>Yes</t>
        </is>
      </c>
      <c r="F5377" t="inlineStr">
        <is>
          <t>Loyal</t>
        </is>
      </c>
      <c r="G5377" t="n">
        <v>3</v>
      </c>
      <c r="H5377" s="24" t="n">
        <v>13317.11</v>
      </c>
      <c r="I5377" s="24" t="n">
        <v>5554.35</v>
      </c>
      <c r="J5377" s="25" t="n">
        <v>45634</v>
      </c>
      <c r="K5377" s="25" t="n">
        <v>45928</v>
      </c>
      <c r="L5377" t="n">
        <v>4</v>
      </c>
      <c r="M5377" t="n">
        <v>3</v>
      </c>
      <c r="N5377" t="n">
        <v>2</v>
      </c>
      <c r="O5377">
        <f>DATE(2026,1,1)-K5377</f>
        <v/>
      </c>
      <c r="P5377">
        <f>IF(G5377&gt;=2,"Repeat","One-time")</f>
        <v/>
      </c>
    </row>
    <row r="5378">
      <c r="A5378" t="inlineStr">
        <is>
          <t>C06511</t>
        </is>
      </c>
      <c r="B5378" t="inlineStr">
        <is>
          <t>Varun Kumar</t>
        </is>
      </c>
      <c r="C5378" t="inlineStr">
        <is>
          <t>Central</t>
        </is>
      </c>
      <c r="D5378" t="inlineStr">
        <is>
          <t>Bhopal</t>
        </is>
      </c>
      <c r="E5378" t="inlineStr">
        <is>
          <t>Yes</t>
        </is>
      </c>
      <c r="F5378" t="inlineStr">
        <is>
          <t>Loyal</t>
        </is>
      </c>
      <c r="G5378" t="n">
        <v>4</v>
      </c>
      <c r="H5378" s="24" t="n">
        <v>13314.61</v>
      </c>
      <c r="I5378" s="24" t="n">
        <v>3598.39</v>
      </c>
      <c r="J5378" s="25" t="n">
        <v>45576</v>
      </c>
      <c r="K5378" s="25" t="n">
        <v>45791</v>
      </c>
      <c r="L5378" t="n">
        <v>3</v>
      </c>
      <c r="M5378" t="n">
        <v>3</v>
      </c>
      <c r="N5378" t="n">
        <v>2</v>
      </c>
      <c r="O5378">
        <f>DATE(2026,1,1)-K5378</f>
        <v/>
      </c>
      <c r="P5378">
        <f>IF(G5378&gt;=2,"Repeat","One-time")</f>
        <v/>
      </c>
    </row>
    <row r="5379">
      <c r="A5379" t="inlineStr">
        <is>
          <t>C04155</t>
        </is>
      </c>
      <c r="B5379" t="inlineStr">
        <is>
          <t>Gurpreet Mehta</t>
        </is>
      </c>
      <c r="C5379" t="inlineStr">
        <is>
          <t>South</t>
        </is>
      </c>
      <c r="D5379" t="inlineStr">
        <is>
          <t>Hyderabad</t>
        </is>
      </c>
      <c r="E5379" t="inlineStr">
        <is>
          <t>No</t>
        </is>
      </c>
      <c r="F5379" t="inlineStr">
        <is>
          <t>Hibernating</t>
        </is>
      </c>
      <c r="G5379" t="n">
        <v>2</v>
      </c>
      <c r="H5379" s="24" t="n">
        <v>13306.85</v>
      </c>
      <c r="I5379" s="24" t="n">
        <v>1854.99</v>
      </c>
      <c r="J5379" s="25" t="n">
        <v>45431</v>
      </c>
      <c r="K5379" s="25" t="n">
        <v>45485</v>
      </c>
      <c r="L5379" t="n">
        <v>1</v>
      </c>
      <c r="M5379" t="n">
        <v>2</v>
      </c>
      <c r="N5379" t="n">
        <v>2</v>
      </c>
      <c r="O5379">
        <f>DATE(2026,1,1)-K5379</f>
        <v/>
      </c>
      <c r="P5379">
        <f>IF(G5379&gt;=2,"Repeat","One-time")</f>
        <v/>
      </c>
    </row>
    <row r="5380">
      <c r="A5380" t="inlineStr">
        <is>
          <t>C06834</t>
        </is>
      </c>
      <c r="B5380" t="inlineStr">
        <is>
          <t>Sanjay Mehta</t>
        </is>
      </c>
      <c r="C5380" t="inlineStr">
        <is>
          <t>South</t>
        </is>
      </c>
      <c r="D5380" t="inlineStr">
        <is>
          <t>Chennai</t>
        </is>
      </c>
      <c r="E5380" t="inlineStr">
        <is>
          <t>No</t>
        </is>
      </c>
      <c r="F5380" t="inlineStr">
        <is>
          <t>Occasional</t>
        </is>
      </c>
      <c r="G5380" t="n">
        <v>1</v>
      </c>
      <c r="H5380" s="24" t="n">
        <v>13306.18</v>
      </c>
      <c r="I5380" s="24" t="n">
        <v>3920.94</v>
      </c>
      <c r="J5380" s="25" t="n">
        <v>45629</v>
      </c>
      <c r="K5380" s="25" t="n">
        <v>45629</v>
      </c>
      <c r="L5380" t="n">
        <v>2</v>
      </c>
      <c r="M5380" t="n">
        <v>1</v>
      </c>
      <c r="N5380" t="n">
        <v>2</v>
      </c>
      <c r="O5380">
        <f>DATE(2026,1,1)-K5380</f>
        <v/>
      </c>
      <c r="P5380">
        <f>IF(G5380&gt;=2,"Repeat","One-time")</f>
        <v/>
      </c>
    </row>
    <row r="5381">
      <c r="A5381" t="inlineStr">
        <is>
          <t>C08516</t>
        </is>
      </c>
      <c r="B5381" t="inlineStr">
        <is>
          <t>Riya Sharma</t>
        </is>
      </c>
      <c r="C5381" t="inlineStr">
        <is>
          <t>West</t>
        </is>
      </c>
      <c r="D5381" t="inlineStr">
        <is>
          <t>Pune</t>
        </is>
      </c>
      <c r="E5381" t="inlineStr">
        <is>
          <t>No</t>
        </is>
      </c>
      <c r="F5381" t="inlineStr">
        <is>
          <t>Occasional</t>
        </is>
      </c>
      <c r="G5381" t="n">
        <v>1</v>
      </c>
      <c r="H5381" s="24" t="n">
        <v>13299.68</v>
      </c>
      <c r="I5381" s="24" t="n">
        <v>2245.45</v>
      </c>
      <c r="J5381" s="25" t="n">
        <v>45828</v>
      </c>
      <c r="K5381" s="25" t="n">
        <v>45828</v>
      </c>
      <c r="L5381" t="n">
        <v>3</v>
      </c>
      <c r="M5381" t="n">
        <v>1</v>
      </c>
      <c r="N5381" t="n">
        <v>2</v>
      </c>
      <c r="O5381">
        <f>DATE(2026,1,1)-K5381</f>
        <v/>
      </c>
      <c r="P5381">
        <f>IF(G5381&gt;=2,"Repeat","One-time")</f>
        <v/>
      </c>
    </row>
    <row r="5382">
      <c r="A5382" t="inlineStr">
        <is>
          <t>C07675</t>
        </is>
      </c>
      <c r="B5382" t="inlineStr">
        <is>
          <t>Imran Joshi</t>
        </is>
      </c>
      <c r="C5382" t="inlineStr">
        <is>
          <t>South</t>
        </is>
      </c>
      <c r="D5382" t="inlineStr">
        <is>
          <t>Bengaluru</t>
        </is>
      </c>
      <c r="E5382" t="inlineStr">
        <is>
          <t>No</t>
        </is>
      </c>
      <c r="F5382" t="inlineStr">
        <is>
          <t>Loyal</t>
        </is>
      </c>
      <c r="G5382" t="n">
        <v>5</v>
      </c>
      <c r="H5382" s="24" t="n">
        <v>13296.84</v>
      </c>
      <c r="I5382" s="24" t="n">
        <v>2874.99</v>
      </c>
      <c r="J5382" s="25" t="n">
        <v>45656</v>
      </c>
      <c r="K5382" s="25" t="n">
        <v>45973</v>
      </c>
      <c r="L5382" t="n">
        <v>4</v>
      </c>
      <c r="M5382" t="n">
        <v>4</v>
      </c>
      <c r="N5382" t="n">
        <v>2</v>
      </c>
      <c r="O5382">
        <f>DATE(2026,1,1)-K5382</f>
        <v/>
      </c>
      <c r="P5382">
        <f>IF(G5382&gt;=2,"Repeat","One-time")</f>
        <v/>
      </c>
    </row>
    <row r="5383">
      <c r="A5383" t="inlineStr">
        <is>
          <t>C04365</t>
        </is>
      </c>
      <c r="B5383" t="inlineStr">
        <is>
          <t>Rahul Bose</t>
        </is>
      </c>
      <c r="C5383" t="inlineStr">
        <is>
          <t>South</t>
        </is>
      </c>
      <c r="D5383" t="inlineStr">
        <is>
          <t>Kochi</t>
        </is>
      </c>
      <c r="E5383" t="inlineStr">
        <is>
          <t>No</t>
        </is>
      </c>
      <c r="F5383" t="inlineStr">
        <is>
          <t>Loyal</t>
        </is>
      </c>
      <c r="G5383" t="n">
        <v>4</v>
      </c>
      <c r="H5383" s="24" t="n">
        <v>13289.32</v>
      </c>
      <c r="I5383" s="24" t="n">
        <v>3438.96</v>
      </c>
      <c r="J5383" s="25" t="n">
        <v>45633</v>
      </c>
      <c r="K5383" s="25" t="n">
        <v>46008</v>
      </c>
      <c r="L5383" t="n">
        <v>5</v>
      </c>
      <c r="M5383" t="n">
        <v>3</v>
      </c>
      <c r="N5383" t="n">
        <v>2</v>
      </c>
      <c r="O5383">
        <f>DATE(2026,1,1)-K5383</f>
        <v/>
      </c>
      <c r="P5383">
        <f>IF(G5383&gt;=2,"Repeat","One-time")</f>
        <v/>
      </c>
    </row>
    <row r="5384">
      <c r="A5384" t="inlineStr">
        <is>
          <t>C09263</t>
        </is>
      </c>
      <c r="B5384" t="inlineStr">
        <is>
          <t>Rahul Nair</t>
        </is>
      </c>
      <c r="C5384" t="inlineStr">
        <is>
          <t>South</t>
        </is>
      </c>
      <c r="D5384" t="inlineStr">
        <is>
          <t>Bengaluru</t>
        </is>
      </c>
      <c r="E5384" t="inlineStr">
        <is>
          <t>No</t>
        </is>
      </c>
      <c r="F5384" t="inlineStr">
        <is>
          <t>Loyal</t>
        </is>
      </c>
      <c r="G5384" t="n">
        <v>4</v>
      </c>
      <c r="H5384" s="24" t="n">
        <v>13287.39</v>
      </c>
      <c r="I5384" s="24" t="n">
        <v>4051.52</v>
      </c>
      <c r="J5384" s="25" t="n">
        <v>45837</v>
      </c>
      <c r="K5384" s="25" t="n">
        <v>45980</v>
      </c>
      <c r="L5384" t="n">
        <v>4</v>
      </c>
      <c r="M5384" t="n">
        <v>4</v>
      </c>
      <c r="N5384" t="n">
        <v>2</v>
      </c>
      <c r="O5384">
        <f>DATE(2026,1,1)-K5384</f>
        <v/>
      </c>
      <c r="P5384">
        <f>IF(G5384&gt;=2,"Repeat","One-time")</f>
        <v/>
      </c>
    </row>
    <row r="5385">
      <c r="A5385" t="inlineStr">
        <is>
          <t>C06406</t>
        </is>
      </c>
      <c r="B5385" t="inlineStr">
        <is>
          <t>Vivaan Yadav</t>
        </is>
      </c>
      <c r="C5385" t="inlineStr">
        <is>
          <t>East</t>
        </is>
      </c>
      <c r="D5385" t="inlineStr">
        <is>
          <t>Guwahati</t>
        </is>
      </c>
      <c r="E5385" t="inlineStr">
        <is>
          <t>No</t>
        </is>
      </c>
      <c r="F5385" t="inlineStr">
        <is>
          <t>Occasional</t>
        </is>
      </c>
      <c r="G5385" t="n">
        <v>2</v>
      </c>
      <c r="H5385" s="24" t="n">
        <v>13283.53</v>
      </c>
      <c r="I5385" s="24" t="n">
        <v>2541.36</v>
      </c>
      <c r="J5385" s="25" t="n">
        <v>45591</v>
      </c>
      <c r="K5385" s="25" t="n">
        <v>46012</v>
      </c>
      <c r="L5385" t="n">
        <v>5</v>
      </c>
      <c r="M5385" t="n">
        <v>2</v>
      </c>
      <c r="N5385" t="n">
        <v>2</v>
      </c>
      <c r="O5385">
        <f>DATE(2026,1,1)-K5385</f>
        <v/>
      </c>
      <c r="P5385">
        <f>IF(G5385&gt;=2,"Repeat","One-time")</f>
        <v/>
      </c>
    </row>
    <row r="5386">
      <c r="A5386" t="inlineStr">
        <is>
          <t>C04665</t>
        </is>
      </c>
      <c r="B5386" t="inlineStr">
        <is>
          <t>Diya Ghosh</t>
        </is>
      </c>
      <c r="C5386" t="inlineStr">
        <is>
          <t>South</t>
        </is>
      </c>
      <c r="D5386" t="inlineStr">
        <is>
          <t>Bengaluru</t>
        </is>
      </c>
      <c r="E5386" t="inlineStr">
        <is>
          <t>No</t>
        </is>
      </c>
      <c r="F5386" t="inlineStr">
        <is>
          <t>At Risk</t>
        </is>
      </c>
      <c r="G5386" t="n">
        <v>4</v>
      </c>
      <c r="H5386" s="24" t="n">
        <v>13278.67</v>
      </c>
      <c r="I5386" s="24" t="n">
        <v>2469.71</v>
      </c>
      <c r="J5386" s="25" t="n">
        <v>45413</v>
      </c>
      <c r="K5386" s="25" t="n">
        <v>45584</v>
      </c>
      <c r="L5386" t="n">
        <v>2</v>
      </c>
      <c r="M5386" t="n">
        <v>3</v>
      </c>
      <c r="N5386" t="n">
        <v>2</v>
      </c>
      <c r="O5386">
        <f>DATE(2026,1,1)-K5386</f>
        <v/>
      </c>
      <c r="P5386">
        <f>IF(G5386&gt;=2,"Repeat","One-time")</f>
        <v/>
      </c>
    </row>
    <row r="5387">
      <c r="A5387" t="inlineStr">
        <is>
          <t>C05751</t>
        </is>
      </c>
      <c r="B5387" t="inlineStr">
        <is>
          <t>Sneha Ghosh</t>
        </is>
      </c>
      <c r="C5387" t="inlineStr">
        <is>
          <t>South</t>
        </is>
      </c>
      <c r="D5387" t="inlineStr">
        <is>
          <t>Hyderabad</t>
        </is>
      </c>
      <c r="E5387" t="inlineStr">
        <is>
          <t>No</t>
        </is>
      </c>
      <c r="F5387" t="inlineStr">
        <is>
          <t>Loyal</t>
        </is>
      </c>
      <c r="G5387" t="n">
        <v>3</v>
      </c>
      <c r="H5387" s="24" t="n">
        <v>13275.59</v>
      </c>
      <c r="I5387" s="24" t="n">
        <v>2432.14</v>
      </c>
      <c r="J5387" s="25" t="n">
        <v>45582</v>
      </c>
      <c r="K5387" s="25" t="n">
        <v>45955</v>
      </c>
      <c r="L5387" t="n">
        <v>4</v>
      </c>
      <c r="M5387" t="n">
        <v>3</v>
      </c>
      <c r="N5387" t="n">
        <v>2</v>
      </c>
      <c r="O5387">
        <f>DATE(2026,1,1)-K5387</f>
        <v/>
      </c>
      <c r="P5387">
        <f>IF(G5387&gt;=2,"Repeat","One-time")</f>
        <v/>
      </c>
    </row>
    <row r="5388">
      <c r="A5388" t="inlineStr">
        <is>
          <t>C06693</t>
        </is>
      </c>
      <c r="B5388" t="inlineStr">
        <is>
          <t>Aditya Nair</t>
        </is>
      </c>
      <c r="C5388" t="inlineStr">
        <is>
          <t>South</t>
        </is>
      </c>
      <c r="D5388" t="inlineStr">
        <is>
          <t>Bengaluru</t>
        </is>
      </c>
      <c r="E5388" t="inlineStr">
        <is>
          <t>No</t>
        </is>
      </c>
      <c r="F5388" t="inlineStr">
        <is>
          <t>Occasional</t>
        </is>
      </c>
      <c r="G5388" t="n">
        <v>1</v>
      </c>
      <c r="H5388" s="24" t="n">
        <v>13275.03</v>
      </c>
      <c r="I5388" s="24" t="n">
        <v>298.04</v>
      </c>
      <c r="J5388" s="25" t="n">
        <v>45605</v>
      </c>
      <c r="K5388" s="25" t="n">
        <v>45605</v>
      </c>
      <c r="L5388" t="n">
        <v>2</v>
      </c>
      <c r="M5388" t="n">
        <v>1</v>
      </c>
      <c r="N5388" t="n">
        <v>2</v>
      </c>
      <c r="O5388">
        <f>DATE(2026,1,1)-K5388</f>
        <v/>
      </c>
      <c r="P5388">
        <f>IF(G5388&gt;=2,"Repeat","One-time")</f>
        <v/>
      </c>
    </row>
    <row r="5389">
      <c r="A5389" t="inlineStr">
        <is>
          <t>C01342</t>
        </is>
      </c>
      <c r="B5389" t="inlineStr">
        <is>
          <t>Sneha Patel</t>
        </is>
      </c>
      <c r="C5389" t="inlineStr">
        <is>
          <t>West</t>
        </is>
      </c>
      <c r="D5389" t="inlineStr">
        <is>
          <t>Pune</t>
        </is>
      </c>
      <c r="E5389" t="inlineStr">
        <is>
          <t>No</t>
        </is>
      </c>
      <c r="F5389" t="inlineStr">
        <is>
          <t>Hibernating</t>
        </is>
      </c>
      <c r="G5389" t="n">
        <v>2</v>
      </c>
      <c r="H5389" s="24" t="n">
        <v>13265.95</v>
      </c>
      <c r="I5389" s="24" t="n">
        <v>4446.67</v>
      </c>
      <c r="J5389" s="25" t="n">
        <v>45040</v>
      </c>
      <c r="K5389" s="25" t="n">
        <v>45113</v>
      </c>
      <c r="L5389" t="n">
        <v>1</v>
      </c>
      <c r="M5389" t="n">
        <v>2</v>
      </c>
      <c r="N5389" t="n">
        <v>2</v>
      </c>
      <c r="O5389">
        <f>DATE(2026,1,1)-K5389</f>
        <v/>
      </c>
      <c r="P5389">
        <f>IF(G5389&gt;=2,"Repeat","One-time")</f>
        <v/>
      </c>
    </row>
    <row r="5390">
      <c r="A5390" t="inlineStr">
        <is>
          <t>C11378</t>
        </is>
      </c>
      <c r="B5390" t="inlineStr">
        <is>
          <t>Diya Pillai</t>
        </is>
      </c>
      <c r="C5390" t="inlineStr">
        <is>
          <t>East</t>
        </is>
      </c>
      <c r="D5390" t="inlineStr">
        <is>
          <t>Patna</t>
        </is>
      </c>
      <c r="E5390" t="inlineStr">
        <is>
          <t>No</t>
        </is>
      </c>
      <c r="F5390" t="inlineStr">
        <is>
          <t>New</t>
        </is>
      </c>
      <c r="G5390" t="n">
        <v>1</v>
      </c>
      <c r="H5390" s="24" t="n">
        <v>13249.76</v>
      </c>
      <c r="I5390" s="24" t="n">
        <v>561.28</v>
      </c>
      <c r="J5390" s="25" t="n">
        <v>45987</v>
      </c>
      <c r="K5390" s="25" t="n">
        <v>45987</v>
      </c>
      <c r="L5390" t="n">
        <v>4</v>
      </c>
      <c r="M5390" t="n">
        <v>2</v>
      </c>
      <c r="N5390" t="n">
        <v>2</v>
      </c>
      <c r="O5390">
        <f>DATE(2026,1,1)-K5390</f>
        <v/>
      </c>
      <c r="P5390">
        <f>IF(G5390&gt;=2,"Repeat","One-time")</f>
        <v/>
      </c>
    </row>
    <row r="5391">
      <c r="A5391" t="inlineStr">
        <is>
          <t>C09154</t>
        </is>
      </c>
      <c r="B5391" t="inlineStr">
        <is>
          <t>Pooja Ghosh</t>
        </is>
      </c>
      <c r="C5391" t="inlineStr">
        <is>
          <t>South</t>
        </is>
      </c>
      <c r="D5391" t="inlineStr">
        <is>
          <t>Coimbatore</t>
        </is>
      </c>
      <c r="E5391" t="inlineStr">
        <is>
          <t>No</t>
        </is>
      </c>
      <c r="F5391" t="inlineStr">
        <is>
          <t>Loyal</t>
        </is>
      </c>
      <c r="G5391" t="n">
        <v>3</v>
      </c>
      <c r="H5391" s="24" t="n">
        <v>13242.63</v>
      </c>
      <c r="I5391" s="24" t="n">
        <v>5463.26</v>
      </c>
      <c r="J5391" s="25" t="n">
        <v>45786</v>
      </c>
      <c r="K5391" s="25" t="n">
        <v>45891</v>
      </c>
      <c r="L5391" t="n">
        <v>3</v>
      </c>
      <c r="M5391" t="n">
        <v>3</v>
      </c>
      <c r="N5391" t="n">
        <v>2</v>
      </c>
      <c r="O5391">
        <f>DATE(2026,1,1)-K5391</f>
        <v/>
      </c>
      <c r="P5391">
        <f>IF(G5391&gt;=2,"Repeat","One-time")</f>
        <v/>
      </c>
    </row>
    <row r="5392">
      <c r="A5392" t="inlineStr">
        <is>
          <t>C10589</t>
        </is>
      </c>
      <c r="B5392" t="inlineStr">
        <is>
          <t>Sanjay Rao</t>
        </is>
      </c>
      <c r="C5392" t="inlineStr">
        <is>
          <t>West</t>
        </is>
      </c>
      <c r="D5392" t="inlineStr">
        <is>
          <t>Ahmedabad</t>
        </is>
      </c>
      <c r="E5392" t="inlineStr">
        <is>
          <t>No</t>
        </is>
      </c>
      <c r="F5392" t="inlineStr">
        <is>
          <t>New</t>
        </is>
      </c>
      <c r="G5392" t="n">
        <v>1</v>
      </c>
      <c r="H5392" s="24" t="n">
        <v>13219.64</v>
      </c>
      <c r="I5392" s="24" t="n">
        <v>1532.02</v>
      </c>
      <c r="J5392" s="25" t="n">
        <v>45951</v>
      </c>
      <c r="K5392" s="25" t="n">
        <v>45951</v>
      </c>
      <c r="L5392" t="n">
        <v>4</v>
      </c>
      <c r="M5392" t="n">
        <v>2</v>
      </c>
      <c r="N5392" t="n">
        <v>2</v>
      </c>
      <c r="O5392">
        <f>DATE(2026,1,1)-K5392</f>
        <v/>
      </c>
      <c r="P5392">
        <f>IF(G5392&gt;=2,"Repeat","One-time")</f>
        <v/>
      </c>
    </row>
    <row r="5393">
      <c r="A5393" t="inlineStr">
        <is>
          <t>C04606</t>
        </is>
      </c>
      <c r="B5393" t="inlineStr">
        <is>
          <t>Tanvi Chopra</t>
        </is>
      </c>
      <c r="C5393" t="inlineStr">
        <is>
          <t>South</t>
        </is>
      </c>
      <c r="D5393" t="inlineStr">
        <is>
          <t>Bengaluru</t>
        </is>
      </c>
      <c r="E5393" t="inlineStr">
        <is>
          <t>Yes</t>
        </is>
      </c>
      <c r="F5393" t="inlineStr">
        <is>
          <t>At Risk</t>
        </is>
      </c>
      <c r="G5393" t="n">
        <v>5</v>
      </c>
      <c r="H5393" s="24" t="n">
        <v>13206.92</v>
      </c>
      <c r="I5393" s="24" t="n">
        <v>4900.4</v>
      </c>
      <c r="J5393" s="25" t="n">
        <v>45389</v>
      </c>
      <c r="K5393" s="25" t="n">
        <v>45689</v>
      </c>
      <c r="L5393" t="n">
        <v>2</v>
      </c>
      <c r="M5393" t="n">
        <v>4</v>
      </c>
      <c r="N5393" t="n">
        <v>2</v>
      </c>
      <c r="O5393">
        <f>DATE(2026,1,1)-K5393</f>
        <v/>
      </c>
      <c r="P5393">
        <f>IF(G5393&gt;=2,"Repeat","One-time")</f>
        <v/>
      </c>
    </row>
    <row r="5394">
      <c r="A5394" t="inlineStr">
        <is>
          <t>C05726</t>
        </is>
      </c>
      <c r="B5394" t="inlineStr">
        <is>
          <t>Manish Yadav</t>
        </is>
      </c>
      <c r="C5394" t="inlineStr">
        <is>
          <t>North</t>
        </is>
      </c>
      <c r="D5394" t="inlineStr">
        <is>
          <t>Delhi</t>
        </is>
      </c>
      <c r="E5394" t="inlineStr">
        <is>
          <t>Yes</t>
        </is>
      </c>
      <c r="F5394" t="inlineStr">
        <is>
          <t>At Risk</t>
        </is>
      </c>
      <c r="G5394" t="n">
        <v>3</v>
      </c>
      <c r="H5394" s="24" t="n">
        <v>13205.6</v>
      </c>
      <c r="I5394" s="24" t="n">
        <v>4276.52</v>
      </c>
      <c r="J5394" s="25" t="n">
        <v>45521</v>
      </c>
      <c r="K5394" s="25" t="n">
        <v>45569</v>
      </c>
      <c r="L5394" t="n">
        <v>2</v>
      </c>
      <c r="M5394" t="n">
        <v>3</v>
      </c>
      <c r="N5394" t="n">
        <v>2</v>
      </c>
      <c r="O5394">
        <f>DATE(2026,1,1)-K5394</f>
        <v/>
      </c>
      <c r="P5394">
        <f>IF(G5394&gt;=2,"Repeat","One-time")</f>
        <v/>
      </c>
    </row>
    <row r="5395">
      <c r="A5395" t="inlineStr">
        <is>
          <t>C10124</t>
        </is>
      </c>
      <c r="B5395" t="inlineStr">
        <is>
          <t>Nikhil Shah</t>
        </is>
      </c>
      <c r="C5395" t="inlineStr">
        <is>
          <t>North</t>
        </is>
      </c>
      <c r="D5395" t="inlineStr">
        <is>
          <t>Delhi</t>
        </is>
      </c>
      <c r="E5395" t="inlineStr">
        <is>
          <t>No</t>
        </is>
      </c>
      <c r="F5395" t="inlineStr">
        <is>
          <t>Loyal</t>
        </is>
      </c>
      <c r="G5395" t="n">
        <v>3</v>
      </c>
      <c r="H5395" s="24" t="n">
        <v>13202.44</v>
      </c>
      <c r="I5395" s="24" t="n">
        <v>3536.92</v>
      </c>
      <c r="J5395" s="25" t="n">
        <v>45912</v>
      </c>
      <c r="K5395" s="25" t="n">
        <v>46021</v>
      </c>
      <c r="L5395" t="n">
        <v>5</v>
      </c>
      <c r="M5395" t="n">
        <v>3</v>
      </c>
      <c r="N5395" t="n">
        <v>2</v>
      </c>
      <c r="O5395">
        <f>DATE(2026,1,1)-K5395</f>
        <v/>
      </c>
      <c r="P5395">
        <f>IF(G5395&gt;=2,"Repeat","One-time")</f>
        <v/>
      </c>
    </row>
    <row r="5396">
      <c r="A5396" t="inlineStr">
        <is>
          <t>C02130</t>
        </is>
      </c>
      <c r="B5396" t="inlineStr">
        <is>
          <t>Suresh Sharma</t>
        </is>
      </c>
      <c r="C5396" t="inlineStr">
        <is>
          <t>East</t>
        </is>
      </c>
      <c r="D5396" t="inlineStr">
        <is>
          <t>Kolkata</t>
        </is>
      </c>
      <c r="E5396" t="inlineStr">
        <is>
          <t>No</t>
        </is>
      </c>
      <c r="F5396" t="inlineStr">
        <is>
          <t>Hibernating</t>
        </is>
      </c>
      <c r="G5396" t="n">
        <v>1</v>
      </c>
      <c r="H5396" s="24" t="n">
        <v>13199.65</v>
      </c>
      <c r="I5396" s="24" t="n">
        <v>758.17</v>
      </c>
      <c r="J5396" s="25" t="n">
        <v>45116</v>
      </c>
      <c r="K5396" s="25" t="n">
        <v>45116</v>
      </c>
      <c r="L5396" t="n">
        <v>1</v>
      </c>
      <c r="M5396" t="n">
        <v>1</v>
      </c>
      <c r="N5396" t="n">
        <v>2</v>
      </c>
      <c r="O5396">
        <f>DATE(2026,1,1)-K5396</f>
        <v/>
      </c>
      <c r="P5396">
        <f>IF(G5396&gt;=2,"Repeat","One-time")</f>
        <v/>
      </c>
    </row>
    <row r="5397">
      <c r="A5397" t="inlineStr">
        <is>
          <t>C00841</t>
        </is>
      </c>
      <c r="B5397" t="inlineStr">
        <is>
          <t>Aarav Menon</t>
        </is>
      </c>
      <c r="C5397" t="inlineStr">
        <is>
          <t>South</t>
        </is>
      </c>
      <c r="D5397" t="inlineStr">
        <is>
          <t>Chennai</t>
        </is>
      </c>
      <c r="E5397" t="inlineStr">
        <is>
          <t>No</t>
        </is>
      </c>
      <c r="F5397" t="inlineStr">
        <is>
          <t>Hibernating</t>
        </is>
      </c>
      <c r="G5397" t="n">
        <v>1</v>
      </c>
      <c r="H5397" s="24" t="n">
        <v>13199.65</v>
      </c>
      <c r="I5397" s="24" t="n">
        <v>758.17</v>
      </c>
      <c r="J5397" s="25" t="n">
        <v>45176</v>
      </c>
      <c r="K5397" s="25" t="n">
        <v>45176</v>
      </c>
      <c r="L5397" t="n">
        <v>1</v>
      </c>
      <c r="M5397" t="n">
        <v>1</v>
      </c>
      <c r="N5397" t="n">
        <v>2</v>
      </c>
      <c r="O5397">
        <f>DATE(2026,1,1)-K5397</f>
        <v/>
      </c>
      <c r="P5397">
        <f>IF(G5397&gt;=2,"Repeat","One-time")</f>
        <v/>
      </c>
    </row>
    <row r="5398">
      <c r="A5398" t="inlineStr">
        <is>
          <t>C06415</t>
        </is>
      </c>
      <c r="B5398" t="inlineStr">
        <is>
          <t>Joseph Thakur</t>
        </is>
      </c>
      <c r="C5398" t="inlineStr">
        <is>
          <t>South</t>
        </is>
      </c>
      <c r="D5398" t="inlineStr">
        <is>
          <t>Hyderabad</t>
        </is>
      </c>
      <c r="E5398" t="inlineStr">
        <is>
          <t>No</t>
        </is>
      </c>
      <c r="F5398" t="inlineStr">
        <is>
          <t>Occasional</t>
        </is>
      </c>
      <c r="G5398" t="n">
        <v>2</v>
      </c>
      <c r="H5398" s="24" t="n">
        <v>13180.7</v>
      </c>
      <c r="I5398" s="24" t="n">
        <v>2592.46</v>
      </c>
      <c r="J5398" s="25" t="n">
        <v>45660</v>
      </c>
      <c r="K5398" s="25" t="n">
        <v>45890</v>
      </c>
      <c r="L5398" t="n">
        <v>3</v>
      </c>
      <c r="M5398" t="n">
        <v>2</v>
      </c>
      <c r="N5398" t="n">
        <v>2</v>
      </c>
      <c r="O5398">
        <f>DATE(2026,1,1)-K5398</f>
        <v/>
      </c>
      <c r="P5398">
        <f>IF(G5398&gt;=2,"Repeat","One-time")</f>
        <v/>
      </c>
    </row>
    <row r="5399">
      <c r="A5399" t="inlineStr">
        <is>
          <t>C03116</t>
        </is>
      </c>
      <c r="B5399" t="inlineStr">
        <is>
          <t>Rahul Joshi</t>
        </is>
      </c>
      <c r="C5399" t="inlineStr">
        <is>
          <t>North</t>
        </is>
      </c>
      <c r="D5399" t="inlineStr">
        <is>
          <t>Delhi</t>
        </is>
      </c>
      <c r="E5399" t="inlineStr">
        <is>
          <t>No</t>
        </is>
      </c>
      <c r="F5399" t="inlineStr">
        <is>
          <t>Occasional</t>
        </is>
      </c>
      <c r="G5399" t="n">
        <v>2</v>
      </c>
      <c r="H5399" s="24" t="n">
        <v>13175.81</v>
      </c>
      <c r="I5399" s="24" t="n">
        <v>5075.45</v>
      </c>
      <c r="J5399" s="25" t="n">
        <v>45539</v>
      </c>
      <c r="K5399" s="25" t="n">
        <v>45569</v>
      </c>
      <c r="L5399" t="n">
        <v>2</v>
      </c>
      <c r="M5399" t="n">
        <v>2</v>
      </c>
      <c r="N5399" t="n">
        <v>2</v>
      </c>
      <c r="O5399">
        <f>DATE(2026,1,1)-K5399</f>
        <v/>
      </c>
      <c r="P5399">
        <f>IF(G5399&gt;=2,"Repeat","One-time")</f>
        <v/>
      </c>
    </row>
    <row r="5400">
      <c r="A5400" t="inlineStr">
        <is>
          <t>C09777</t>
        </is>
      </c>
      <c r="B5400" t="inlineStr">
        <is>
          <t>Meera Mehta</t>
        </is>
      </c>
      <c r="C5400" t="inlineStr">
        <is>
          <t>Central</t>
        </is>
      </c>
      <c r="D5400" t="inlineStr">
        <is>
          <t>Raipur</t>
        </is>
      </c>
      <c r="E5400" t="inlineStr">
        <is>
          <t>No</t>
        </is>
      </c>
      <c r="F5400" t="inlineStr">
        <is>
          <t>Loyal</t>
        </is>
      </c>
      <c r="G5400" t="n">
        <v>4</v>
      </c>
      <c r="H5400" s="24" t="n">
        <v>13175.45</v>
      </c>
      <c r="I5400" s="24" t="n">
        <v>4386.34</v>
      </c>
      <c r="J5400" s="25" t="n">
        <v>45904</v>
      </c>
      <c r="K5400" s="25" t="n">
        <v>45992</v>
      </c>
      <c r="L5400" t="n">
        <v>5</v>
      </c>
      <c r="M5400" t="n">
        <v>4</v>
      </c>
      <c r="N5400" t="n">
        <v>2</v>
      </c>
      <c r="O5400">
        <f>DATE(2026,1,1)-K5400</f>
        <v/>
      </c>
      <c r="P5400">
        <f>IF(G5400&gt;=2,"Repeat","One-time")</f>
        <v/>
      </c>
    </row>
    <row r="5401">
      <c r="A5401" t="inlineStr">
        <is>
          <t>C04805</t>
        </is>
      </c>
      <c r="B5401" t="inlineStr">
        <is>
          <t>Swati Yadav</t>
        </is>
      </c>
      <c r="C5401" t="inlineStr">
        <is>
          <t>West</t>
        </is>
      </c>
      <c r="D5401" t="inlineStr">
        <is>
          <t>Mumbai</t>
        </is>
      </c>
      <c r="E5401" t="inlineStr">
        <is>
          <t>No</t>
        </is>
      </c>
      <c r="F5401" t="inlineStr">
        <is>
          <t>At Risk</t>
        </is>
      </c>
      <c r="G5401" t="n">
        <v>4</v>
      </c>
      <c r="H5401" s="24" t="n">
        <v>13173.64</v>
      </c>
      <c r="I5401" s="24" t="n">
        <v>6299.95</v>
      </c>
      <c r="J5401" s="25" t="n">
        <v>45417</v>
      </c>
      <c r="K5401" s="25" t="n">
        <v>45667</v>
      </c>
      <c r="L5401" t="n">
        <v>2</v>
      </c>
      <c r="M5401" t="n">
        <v>3</v>
      </c>
      <c r="N5401" t="n">
        <v>2</v>
      </c>
      <c r="O5401">
        <f>DATE(2026,1,1)-K5401</f>
        <v/>
      </c>
      <c r="P5401">
        <f>IF(G5401&gt;=2,"Repeat","One-time")</f>
        <v/>
      </c>
    </row>
    <row r="5402">
      <c r="A5402" t="inlineStr">
        <is>
          <t>C07032</t>
        </is>
      </c>
      <c r="B5402" t="inlineStr">
        <is>
          <t>Tanvi Menon</t>
        </is>
      </c>
      <c r="C5402" t="inlineStr">
        <is>
          <t>North</t>
        </is>
      </c>
      <c r="D5402" t="inlineStr">
        <is>
          <t>Chandigarh</t>
        </is>
      </c>
      <c r="E5402" t="inlineStr">
        <is>
          <t>Yes</t>
        </is>
      </c>
      <c r="F5402" t="inlineStr">
        <is>
          <t>Occasional</t>
        </is>
      </c>
      <c r="G5402" t="n">
        <v>2</v>
      </c>
      <c r="H5402" s="24" t="n">
        <v>13173.32</v>
      </c>
      <c r="I5402" s="24" t="n">
        <v>3312.67</v>
      </c>
      <c r="J5402" s="25" t="n">
        <v>45620</v>
      </c>
      <c r="K5402" s="25" t="n">
        <v>45907</v>
      </c>
      <c r="L5402" t="n">
        <v>3</v>
      </c>
      <c r="M5402" t="n">
        <v>2</v>
      </c>
      <c r="N5402" t="n">
        <v>2</v>
      </c>
      <c r="O5402">
        <f>DATE(2026,1,1)-K5402</f>
        <v/>
      </c>
      <c r="P5402">
        <f>IF(G5402&gt;=2,"Repeat","One-time")</f>
        <v/>
      </c>
    </row>
    <row r="5403">
      <c r="A5403" t="inlineStr">
        <is>
          <t>C01141</t>
        </is>
      </c>
      <c r="B5403" t="inlineStr">
        <is>
          <t>Neha Agarwal</t>
        </is>
      </c>
      <c r="C5403" t="inlineStr">
        <is>
          <t>East</t>
        </is>
      </c>
      <c r="D5403" t="inlineStr">
        <is>
          <t>Kolkata</t>
        </is>
      </c>
      <c r="E5403" t="inlineStr">
        <is>
          <t>No</t>
        </is>
      </c>
      <c r="F5403" t="inlineStr">
        <is>
          <t>At Risk</t>
        </is>
      </c>
      <c r="G5403" t="n">
        <v>4</v>
      </c>
      <c r="H5403" s="24" t="n">
        <v>13166.85</v>
      </c>
      <c r="I5403" s="24" t="n">
        <v>3242.74</v>
      </c>
      <c r="J5403" s="25" t="n">
        <v>44956</v>
      </c>
      <c r="K5403" s="25" t="n">
        <v>45041</v>
      </c>
      <c r="L5403" t="n">
        <v>1</v>
      </c>
      <c r="M5403" t="n">
        <v>3</v>
      </c>
      <c r="N5403" t="n">
        <v>2</v>
      </c>
      <c r="O5403">
        <f>DATE(2026,1,1)-K5403</f>
        <v/>
      </c>
      <c r="P5403">
        <f>IF(G5403&gt;=2,"Repeat","One-time")</f>
        <v/>
      </c>
    </row>
    <row r="5404">
      <c r="A5404" t="inlineStr">
        <is>
          <t>C05807</t>
        </is>
      </c>
      <c r="B5404" t="inlineStr">
        <is>
          <t>Amit Ghosh</t>
        </is>
      </c>
      <c r="C5404" t="inlineStr">
        <is>
          <t>South</t>
        </is>
      </c>
      <c r="D5404" t="inlineStr">
        <is>
          <t>Chennai</t>
        </is>
      </c>
      <c r="E5404" t="inlineStr">
        <is>
          <t>No</t>
        </is>
      </c>
      <c r="F5404" t="inlineStr">
        <is>
          <t>Occasional</t>
        </is>
      </c>
      <c r="G5404" t="n">
        <v>2</v>
      </c>
      <c r="H5404" s="24" t="n">
        <v>13151.82</v>
      </c>
      <c r="I5404" s="24" t="n">
        <v>4851.64</v>
      </c>
      <c r="J5404" s="25" t="n">
        <v>45776</v>
      </c>
      <c r="K5404" s="25" t="n">
        <v>45967</v>
      </c>
      <c r="L5404" t="n">
        <v>4</v>
      </c>
      <c r="M5404" t="n">
        <v>2</v>
      </c>
      <c r="N5404" t="n">
        <v>2</v>
      </c>
      <c r="O5404">
        <f>DATE(2026,1,1)-K5404</f>
        <v/>
      </c>
      <c r="P5404">
        <f>IF(G5404&gt;=2,"Repeat","One-time")</f>
        <v/>
      </c>
    </row>
    <row r="5405">
      <c r="A5405" t="inlineStr">
        <is>
          <t>C09504</t>
        </is>
      </c>
      <c r="B5405" t="inlineStr">
        <is>
          <t>Farhan Nair</t>
        </is>
      </c>
      <c r="C5405" t="inlineStr">
        <is>
          <t>South</t>
        </is>
      </c>
      <c r="D5405" t="inlineStr">
        <is>
          <t>Bengaluru</t>
        </is>
      </c>
      <c r="E5405" t="inlineStr">
        <is>
          <t>Yes</t>
        </is>
      </c>
      <c r="F5405" t="inlineStr">
        <is>
          <t>Occasional</t>
        </is>
      </c>
      <c r="G5405" t="n">
        <v>2</v>
      </c>
      <c r="H5405" s="24" t="n">
        <v>13132.84</v>
      </c>
      <c r="I5405" s="24" t="n">
        <v>1706.62</v>
      </c>
      <c r="J5405" s="25" t="n">
        <v>45869</v>
      </c>
      <c r="K5405" s="25" t="n">
        <v>45900</v>
      </c>
      <c r="L5405" t="n">
        <v>3</v>
      </c>
      <c r="M5405" t="n">
        <v>2</v>
      </c>
      <c r="N5405" t="n">
        <v>2</v>
      </c>
      <c r="O5405">
        <f>DATE(2026,1,1)-K5405</f>
        <v/>
      </c>
      <c r="P5405">
        <f>IF(G5405&gt;=2,"Repeat","One-time")</f>
        <v/>
      </c>
    </row>
    <row r="5406">
      <c r="A5406" t="inlineStr">
        <is>
          <t>C05040</t>
        </is>
      </c>
      <c r="B5406" t="inlineStr">
        <is>
          <t>Arjun Nair</t>
        </is>
      </c>
      <c r="C5406" t="inlineStr">
        <is>
          <t>North</t>
        </is>
      </c>
      <c r="D5406" t="inlineStr">
        <is>
          <t>Lucknow</t>
        </is>
      </c>
      <c r="E5406" t="inlineStr">
        <is>
          <t>Yes</t>
        </is>
      </c>
      <c r="F5406" t="inlineStr">
        <is>
          <t>New</t>
        </is>
      </c>
      <c r="G5406" t="n">
        <v>1</v>
      </c>
      <c r="H5406" s="24" t="n">
        <v>13131.38</v>
      </c>
      <c r="I5406" s="24" t="n">
        <v>1128.19</v>
      </c>
      <c r="J5406" s="25" t="n">
        <v>45954</v>
      </c>
      <c r="K5406" s="25" t="n">
        <v>45954</v>
      </c>
      <c r="L5406" t="n">
        <v>4</v>
      </c>
      <c r="M5406" t="n">
        <v>1</v>
      </c>
      <c r="N5406" t="n">
        <v>2</v>
      </c>
      <c r="O5406">
        <f>DATE(2026,1,1)-K5406</f>
        <v/>
      </c>
      <c r="P5406">
        <f>IF(G5406&gt;=2,"Repeat","One-time")</f>
        <v/>
      </c>
    </row>
    <row r="5407">
      <c r="A5407" t="inlineStr">
        <is>
          <t>C07979</t>
        </is>
      </c>
      <c r="B5407" t="inlineStr">
        <is>
          <t>Arjun Kapoor</t>
        </is>
      </c>
      <c r="C5407" t="inlineStr">
        <is>
          <t>West</t>
        </is>
      </c>
      <c r="D5407" t="inlineStr">
        <is>
          <t>Ahmedabad</t>
        </is>
      </c>
      <c r="E5407" t="inlineStr">
        <is>
          <t>No</t>
        </is>
      </c>
      <c r="F5407" t="inlineStr">
        <is>
          <t>New</t>
        </is>
      </c>
      <c r="G5407" t="n">
        <v>1</v>
      </c>
      <c r="H5407" s="24" t="n">
        <v>13126.19</v>
      </c>
      <c r="I5407" s="24" t="n">
        <v>1816.85</v>
      </c>
      <c r="J5407" s="25" t="n">
        <v>45941</v>
      </c>
      <c r="K5407" s="25" t="n">
        <v>45941</v>
      </c>
      <c r="L5407" t="n">
        <v>4</v>
      </c>
      <c r="M5407" t="n">
        <v>1</v>
      </c>
      <c r="N5407" t="n">
        <v>2</v>
      </c>
      <c r="O5407">
        <f>DATE(2026,1,1)-K5407</f>
        <v/>
      </c>
      <c r="P5407">
        <f>IF(G5407&gt;=2,"Repeat","One-time")</f>
        <v/>
      </c>
    </row>
    <row r="5408">
      <c r="A5408" t="inlineStr">
        <is>
          <t>C01634</t>
        </is>
      </c>
      <c r="B5408" t="inlineStr">
        <is>
          <t>Aarav Sharma</t>
        </is>
      </c>
      <c r="C5408" t="inlineStr">
        <is>
          <t>North</t>
        </is>
      </c>
      <c r="D5408" t="inlineStr">
        <is>
          <t>Delhi</t>
        </is>
      </c>
      <c r="E5408" t="inlineStr">
        <is>
          <t>No</t>
        </is>
      </c>
      <c r="F5408" t="inlineStr">
        <is>
          <t>Hibernating</t>
        </is>
      </c>
      <c r="G5408" t="n">
        <v>1</v>
      </c>
      <c r="H5408" s="24" t="n">
        <v>13118.2</v>
      </c>
      <c r="I5408" s="24" t="n">
        <v>1901.48</v>
      </c>
      <c r="J5408" s="25" t="n">
        <v>45094</v>
      </c>
      <c r="K5408" s="25" t="n">
        <v>45094</v>
      </c>
      <c r="L5408" t="n">
        <v>1</v>
      </c>
      <c r="M5408" t="n">
        <v>1</v>
      </c>
      <c r="N5408" t="n">
        <v>2</v>
      </c>
      <c r="O5408">
        <f>DATE(2026,1,1)-K5408</f>
        <v/>
      </c>
      <c r="P5408">
        <f>IF(G5408&gt;=2,"Repeat","One-time")</f>
        <v/>
      </c>
    </row>
    <row r="5409">
      <c r="A5409" t="inlineStr">
        <is>
          <t>C01409</t>
        </is>
      </c>
      <c r="B5409" t="inlineStr">
        <is>
          <t>Arjun Das</t>
        </is>
      </c>
      <c r="C5409" t="inlineStr">
        <is>
          <t>West</t>
        </is>
      </c>
      <c r="D5409" t="inlineStr">
        <is>
          <t>Mumbai</t>
        </is>
      </c>
      <c r="E5409" t="inlineStr">
        <is>
          <t>Yes</t>
        </is>
      </c>
      <c r="F5409" t="inlineStr">
        <is>
          <t>Hibernating</t>
        </is>
      </c>
      <c r="G5409" t="n">
        <v>1</v>
      </c>
      <c r="H5409" s="24" t="n">
        <v>13118</v>
      </c>
      <c r="I5409" s="24" t="n">
        <v>4085.38</v>
      </c>
      <c r="J5409" s="25" t="n">
        <v>45097</v>
      </c>
      <c r="K5409" s="25" t="n">
        <v>45097</v>
      </c>
      <c r="L5409" t="n">
        <v>1</v>
      </c>
      <c r="M5409" t="n">
        <v>1</v>
      </c>
      <c r="N5409" t="n">
        <v>2</v>
      </c>
      <c r="O5409">
        <f>DATE(2026,1,1)-K5409</f>
        <v/>
      </c>
      <c r="P5409">
        <f>IF(G5409&gt;=2,"Repeat","One-time")</f>
        <v/>
      </c>
    </row>
    <row r="5410">
      <c r="A5410" t="inlineStr">
        <is>
          <t>C00977</t>
        </is>
      </c>
      <c r="B5410" t="inlineStr">
        <is>
          <t>Isha Mukherjee</t>
        </is>
      </c>
      <c r="C5410" t="inlineStr">
        <is>
          <t>South</t>
        </is>
      </c>
      <c r="D5410" t="inlineStr">
        <is>
          <t>Coimbatore</t>
        </is>
      </c>
      <c r="E5410" t="inlineStr">
        <is>
          <t>No</t>
        </is>
      </c>
      <c r="F5410" t="inlineStr">
        <is>
          <t>At Risk</t>
        </is>
      </c>
      <c r="G5410" t="n">
        <v>3</v>
      </c>
      <c r="H5410" s="24" t="n">
        <v>13110.7</v>
      </c>
      <c r="I5410" s="24" t="n">
        <v>4175.3</v>
      </c>
      <c r="J5410" s="25" t="n">
        <v>45043</v>
      </c>
      <c r="K5410" s="25" t="n">
        <v>45085</v>
      </c>
      <c r="L5410" t="n">
        <v>1</v>
      </c>
      <c r="M5410" t="n">
        <v>3</v>
      </c>
      <c r="N5410" t="n">
        <v>2</v>
      </c>
      <c r="O5410">
        <f>DATE(2026,1,1)-K5410</f>
        <v/>
      </c>
      <c r="P5410">
        <f>IF(G5410&gt;=2,"Repeat","One-time")</f>
        <v/>
      </c>
    </row>
    <row r="5411">
      <c r="A5411" t="inlineStr">
        <is>
          <t>C04850</t>
        </is>
      </c>
      <c r="B5411" t="inlineStr">
        <is>
          <t>Ananya Sinha</t>
        </is>
      </c>
      <c r="C5411" t="inlineStr">
        <is>
          <t>West</t>
        </is>
      </c>
      <c r="D5411" t="inlineStr">
        <is>
          <t>Pune</t>
        </is>
      </c>
      <c r="E5411" t="inlineStr">
        <is>
          <t>No</t>
        </is>
      </c>
      <c r="F5411" t="inlineStr">
        <is>
          <t>At Risk</t>
        </is>
      </c>
      <c r="G5411" t="n">
        <v>4</v>
      </c>
      <c r="H5411" s="24" t="n">
        <v>13097.6</v>
      </c>
      <c r="I5411" s="24" t="n">
        <v>2100.32</v>
      </c>
      <c r="J5411" s="25" t="n">
        <v>45454</v>
      </c>
      <c r="K5411" s="25" t="n">
        <v>45508</v>
      </c>
      <c r="L5411" t="n">
        <v>2</v>
      </c>
      <c r="M5411" t="n">
        <v>3</v>
      </c>
      <c r="N5411" t="n">
        <v>2</v>
      </c>
      <c r="O5411">
        <f>DATE(2026,1,1)-K5411</f>
        <v/>
      </c>
      <c r="P5411">
        <f>IF(G5411&gt;=2,"Repeat","One-time")</f>
        <v/>
      </c>
    </row>
    <row r="5412">
      <c r="A5412" t="inlineStr">
        <is>
          <t>C00438</t>
        </is>
      </c>
      <c r="B5412" t="inlineStr">
        <is>
          <t>Amit Sinha</t>
        </is>
      </c>
      <c r="C5412" t="inlineStr">
        <is>
          <t>Central</t>
        </is>
      </c>
      <c r="D5412" t="inlineStr">
        <is>
          <t>Raipur</t>
        </is>
      </c>
      <c r="E5412" t="inlineStr">
        <is>
          <t>No</t>
        </is>
      </c>
      <c r="F5412" t="inlineStr">
        <is>
          <t>At Risk</t>
        </is>
      </c>
      <c r="G5412" t="n">
        <v>5</v>
      </c>
      <c r="H5412" s="24" t="n">
        <v>13086.66</v>
      </c>
      <c r="I5412" s="24" t="n">
        <v>4086.93</v>
      </c>
      <c r="J5412" s="25" t="n">
        <v>45033</v>
      </c>
      <c r="K5412" s="25" t="n">
        <v>45551</v>
      </c>
      <c r="L5412" t="n">
        <v>2</v>
      </c>
      <c r="M5412" t="n">
        <v>4</v>
      </c>
      <c r="N5412" t="n">
        <v>2</v>
      </c>
      <c r="O5412">
        <f>DATE(2026,1,1)-K5412</f>
        <v/>
      </c>
      <c r="P5412">
        <f>IF(G5412&gt;=2,"Repeat","One-time")</f>
        <v/>
      </c>
    </row>
    <row r="5413">
      <c r="A5413" t="inlineStr">
        <is>
          <t>C04010</t>
        </is>
      </c>
      <c r="B5413" t="inlineStr">
        <is>
          <t>Sanjay Agarwal</t>
        </is>
      </c>
      <c r="C5413" t="inlineStr">
        <is>
          <t>North</t>
        </is>
      </c>
      <c r="D5413" t="inlineStr">
        <is>
          <t>Lucknow</t>
        </is>
      </c>
      <c r="E5413" t="inlineStr">
        <is>
          <t>No</t>
        </is>
      </c>
      <c r="F5413" t="inlineStr">
        <is>
          <t>Occasional</t>
        </is>
      </c>
      <c r="G5413" t="n">
        <v>1</v>
      </c>
      <c r="H5413" s="24" t="n">
        <v>13084.34</v>
      </c>
      <c r="I5413" s="24" t="n">
        <v>1126.56</v>
      </c>
      <c r="J5413" s="25" t="n">
        <v>45653</v>
      </c>
      <c r="K5413" s="25" t="n">
        <v>45653</v>
      </c>
      <c r="L5413" t="n">
        <v>2</v>
      </c>
      <c r="M5413" t="n">
        <v>1</v>
      </c>
      <c r="N5413" t="n">
        <v>2</v>
      </c>
      <c r="O5413">
        <f>DATE(2026,1,1)-K5413</f>
        <v/>
      </c>
      <c r="P5413">
        <f>IF(G5413&gt;=2,"Repeat","One-time")</f>
        <v/>
      </c>
    </row>
    <row r="5414">
      <c r="A5414" t="inlineStr">
        <is>
          <t>C04881</t>
        </is>
      </c>
      <c r="B5414" t="inlineStr">
        <is>
          <t>Abhishek Kumar</t>
        </is>
      </c>
      <c r="C5414" t="inlineStr">
        <is>
          <t>North</t>
        </is>
      </c>
      <c r="D5414" t="inlineStr">
        <is>
          <t>Delhi</t>
        </is>
      </c>
      <c r="E5414" t="inlineStr">
        <is>
          <t>No</t>
        </is>
      </c>
      <c r="F5414" t="inlineStr">
        <is>
          <t>At Risk</t>
        </is>
      </c>
      <c r="G5414" t="n">
        <v>5</v>
      </c>
      <c r="H5414" s="24" t="n">
        <v>13075.09</v>
      </c>
      <c r="I5414" s="24" t="n">
        <v>4211.16</v>
      </c>
      <c r="J5414" s="25" t="n">
        <v>45399</v>
      </c>
      <c r="K5414" s="25" t="n">
        <v>45584</v>
      </c>
      <c r="L5414" t="n">
        <v>2</v>
      </c>
      <c r="M5414" t="n">
        <v>4</v>
      </c>
      <c r="N5414" t="n">
        <v>2</v>
      </c>
      <c r="O5414">
        <f>DATE(2026,1,1)-K5414</f>
        <v/>
      </c>
      <c r="P5414">
        <f>IF(G5414&gt;=2,"Repeat","One-time")</f>
        <v/>
      </c>
    </row>
    <row r="5415">
      <c r="A5415" t="inlineStr">
        <is>
          <t>C02153</t>
        </is>
      </c>
      <c r="B5415" t="inlineStr">
        <is>
          <t>Ananya Gupta</t>
        </is>
      </c>
      <c r="C5415" t="inlineStr">
        <is>
          <t>South</t>
        </is>
      </c>
      <c r="D5415" t="inlineStr">
        <is>
          <t>Hyderabad</t>
        </is>
      </c>
      <c r="E5415" t="inlineStr">
        <is>
          <t>Yes</t>
        </is>
      </c>
      <c r="F5415" t="inlineStr">
        <is>
          <t>At Risk</t>
        </is>
      </c>
      <c r="G5415" t="n">
        <v>4</v>
      </c>
      <c r="H5415" s="24" t="n">
        <v>13070.64</v>
      </c>
      <c r="I5415" s="24" t="n">
        <v>3387.8</v>
      </c>
      <c r="J5415" s="25" t="n">
        <v>45178</v>
      </c>
      <c r="K5415" s="25" t="n">
        <v>45339</v>
      </c>
      <c r="L5415" t="n">
        <v>1</v>
      </c>
      <c r="M5415" t="n">
        <v>3</v>
      </c>
      <c r="N5415" t="n">
        <v>2</v>
      </c>
      <c r="O5415">
        <f>DATE(2026,1,1)-K5415</f>
        <v/>
      </c>
      <c r="P5415">
        <f>IF(G5415&gt;=2,"Repeat","One-time")</f>
        <v/>
      </c>
    </row>
    <row r="5416">
      <c r="A5416" t="inlineStr">
        <is>
          <t>C01709</t>
        </is>
      </c>
      <c r="B5416" t="inlineStr">
        <is>
          <t>Imran Iyer</t>
        </is>
      </c>
      <c r="C5416" t="inlineStr">
        <is>
          <t>South</t>
        </is>
      </c>
      <c r="D5416" t="inlineStr">
        <is>
          <t>Bengaluru</t>
        </is>
      </c>
      <c r="E5416" t="inlineStr">
        <is>
          <t>No</t>
        </is>
      </c>
      <c r="F5416" t="inlineStr">
        <is>
          <t>Hibernating</t>
        </is>
      </c>
      <c r="G5416" t="n">
        <v>2</v>
      </c>
      <c r="H5416" s="24" t="n">
        <v>13067.85</v>
      </c>
      <c r="I5416" s="24" t="n">
        <v>1831.4</v>
      </c>
      <c r="J5416" s="25" t="n">
        <v>45041</v>
      </c>
      <c r="K5416" s="25" t="n">
        <v>45115</v>
      </c>
      <c r="L5416" t="n">
        <v>1</v>
      </c>
      <c r="M5416" t="n">
        <v>2</v>
      </c>
      <c r="N5416" t="n">
        <v>2</v>
      </c>
      <c r="O5416">
        <f>DATE(2026,1,1)-K5416</f>
        <v/>
      </c>
      <c r="P5416">
        <f>IF(G5416&gt;=2,"Repeat","One-time")</f>
        <v/>
      </c>
    </row>
    <row r="5417">
      <c r="A5417" t="inlineStr">
        <is>
          <t>C00950</t>
        </is>
      </c>
      <c r="B5417" t="inlineStr">
        <is>
          <t>Gurpreet Sinha</t>
        </is>
      </c>
      <c r="C5417" t="inlineStr">
        <is>
          <t>West</t>
        </is>
      </c>
      <c r="D5417" t="inlineStr">
        <is>
          <t>Mumbai</t>
        </is>
      </c>
      <c r="E5417" t="inlineStr">
        <is>
          <t>No</t>
        </is>
      </c>
      <c r="F5417" t="inlineStr">
        <is>
          <t>At Risk</t>
        </is>
      </c>
      <c r="G5417" t="n">
        <v>5</v>
      </c>
      <c r="H5417" s="24" t="n">
        <v>13061.04</v>
      </c>
      <c r="I5417" s="24" t="n">
        <v>2344.27</v>
      </c>
      <c r="J5417" s="25" t="n">
        <v>45069</v>
      </c>
      <c r="K5417" s="25" t="n">
        <v>45590</v>
      </c>
      <c r="L5417" t="n">
        <v>2</v>
      </c>
      <c r="M5417" t="n">
        <v>4</v>
      </c>
      <c r="N5417" t="n">
        <v>2</v>
      </c>
      <c r="O5417">
        <f>DATE(2026,1,1)-K5417</f>
        <v/>
      </c>
      <c r="P5417">
        <f>IF(G5417&gt;=2,"Repeat","One-time")</f>
        <v/>
      </c>
    </row>
    <row r="5418">
      <c r="A5418" t="inlineStr">
        <is>
          <t>C03656</t>
        </is>
      </c>
      <c r="B5418" t="inlineStr">
        <is>
          <t>Swati Mishra</t>
        </is>
      </c>
      <c r="C5418" t="inlineStr">
        <is>
          <t>North</t>
        </is>
      </c>
      <c r="D5418" t="inlineStr">
        <is>
          <t>Gurugram</t>
        </is>
      </c>
      <c r="E5418" t="inlineStr">
        <is>
          <t>No</t>
        </is>
      </c>
      <c r="F5418" t="inlineStr">
        <is>
          <t>Loyal</t>
        </is>
      </c>
      <c r="G5418" t="n">
        <v>5</v>
      </c>
      <c r="H5418" s="24" t="n">
        <v>13059.04</v>
      </c>
      <c r="I5418" s="24" t="n">
        <v>4644.3</v>
      </c>
      <c r="J5418" s="25" t="n">
        <v>45270</v>
      </c>
      <c r="K5418" s="25" t="n">
        <v>46004</v>
      </c>
      <c r="L5418" t="n">
        <v>5</v>
      </c>
      <c r="M5418" t="n">
        <v>4</v>
      </c>
      <c r="N5418" t="n">
        <v>2</v>
      </c>
      <c r="O5418">
        <f>DATE(2026,1,1)-K5418</f>
        <v/>
      </c>
      <c r="P5418">
        <f>IF(G5418&gt;=2,"Repeat","One-time")</f>
        <v/>
      </c>
    </row>
    <row r="5419">
      <c r="A5419" t="inlineStr">
        <is>
          <t>C00426</t>
        </is>
      </c>
      <c r="B5419" t="inlineStr">
        <is>
          <t>Rahul Joshi</t>
        </is>
      </c>
      <c r="C5419" t="inlineStr">
        <is>
          <t>West</t>
        </is>
      </c>
      <c r="D5419" t="inlineStr">
        <is>
          <t>Mumbai</t>
        </is>
      </c>
      <c r="E5419" t="inlineStr">
        <is>
          <t>No</t>
        </is>
      </c>
      <c r="F5419" t="inlineStr">
        <is>
          <t>At Risk</t>
        </is>
      </c>
      <c r="G5419" t="n">
        <v>4</v>
      </c>
      <c r="H5419" s="24" t="n">
        <v>13038.35</v>
      </c>
      <c r="I5419" s="24" t="n">
        <v>3493.16</v>
      </c>
      <c r="J5419" s="25" t="n">
        <v>45072</v>
      </c>
      <c r="K5419" s="25" t="n">
        <v>45712</v>
      </c>
      <c r="L5419" t="n">
        <v>2</v>
      </c>
      <c r="M5419" t="n">
        <v>3</v>
      </c>
      <c r="N5419" t="n">
        <v>2</v>
      </c>
      <c r="O5419">
        <f>DATE(2026,1,1)-K5419</f>
        <v/>
      </c>
      <c r="P5419">
        <f>IF(G5419&gt;=2,"Repeat","One-time")</f>
        <v/>
      </c>
    </row>
    <row r="5420">
      <c r="A5420" t="inlineStr">
        <is>
          <t>C00965</t>
        </is>
      </c>
      <c r="B5420" t="inlineStr">
        <is>
          <t>Imran Banerjee</t>
        </is>
      </c>
      <c r="C5420" t="inlineStr">
        <is>
          <t>West</t>
        </is>
      </c>
      <c r="D5420" t="inlineStr">
        <is>
          <t>Surat</t>
        </is>
      </c>
      <c r="E5420" t="inlineStr">
        <is>
          <t>Yes</t>
        </is>
      </c>
      <c r="F5420" t="inlineStr">
        <is>
          <t>At Risk</t>
        </is>
      </c>
      <c r="G5420" t="n">
        <v>5</v>
      </c>
      <c r="H5420" s="24" t="n">
        <v>13026.55</v>
      </c>
      <c r="I5420" s="24" t="n">
        <v>4342.09</v>
      </c>
      <c r="J5420" s="25" t="n">
        <v>44992</v>
      </c>
      <c r="K5420" s="25" t="n">
        <v>45094</v>
      </c>
      <c r="L5420" t="n">
        <v>1</v>
      </c>
      <c r="M5420" t="n">
        <v>4</v>
      </c>
      <c r="N5420" t="n">
        <v>2</v>
      </c>
      <c r="O5420">
        <f>DATE(2026,1,1)-K5420</f>
        <v/>
      </c>
      <c r="P5420">
        <f>IF(G5420&gt;=2,"Repeat","One-time")</f>
        <v/>
      </c>
    </row>
    <row r="5421">
      <c r="A5421" t="inlineStr">
        <is>
          <t>C06079</t>
        </is>
      </c>
      <c r="B5421" t="inlineStr">
        <is>
          <t>Rohan Das</t>
        </is>
      </c>
      <c r="C5421" t="inlineStr">
        <is>
          <t>South</t>
        </is>
      </c>
      <c r="D5421" t="inlineStr">
        <is>
          <t>Chennai</t>
        </is>
      </c>
      <c r="E5421" t="inlineStr">
        <is>
          <t>No</t>
        </is>
      </c>
      <c r="F5421" t="inlineStr">
        <is>
          <t>Occasional</t>
        </is>
      </c>
      <c r="G5421" t="n">
        <v>2</v>
      </c>
      <c r="H5421" s="24" t="n">
        <v>13025.18</v>
      </c>
      <c r="I5421" s="24" t="n">
        <v>144.08</v>
      </c>
      <c r="J5421" s="25" t="n">
        <v>45616</v>
      </c>
      <c r="K5421" s="25" t="n">
        <v>45676</v>
      </c>
      <c r="L5421" t="n">
        <v>2</v>
      </c>
      <c r="M5421" t="n">
        <v>2</v>
      </c>
      <c r="N5421" t="n">
        <v>2</v>
      </c>
      <c r="O5421">
        <f>DATE(2026,1,1)-K5421</f>
        <v/>
      </c>
      <c r="P5421">
        <f>IF(G5421&gt;=2,"Repeat","One-time")</f>
        <v/>
      </c>
    </row>
    <row r="5422">
      <c r="A5422" t="inlineStr">
        <is>
          <t>C00528</t>
        </is>
      </c>
      <c r="B5422" t="inlineStr">
        <is>
          <t>Riya Yadav</t>
        </is>
      </c>
      <c r="C5422" t="inlineStr">
        <is>
          <t>North</t>
        </is>
      </c>
      <c r="D5422" t="inlineStr">
        <is>
          <t>Gurugram</t>
        </is>
      </c>
      <c r="E5422" t="inlineStr">
        <is>
          <t>No</t>
        </is>
      </c>
      <c r="F5422" t="inlineStr">
        <is>
          <t>At Risk</t>
        </is>
      </c>
      <c r="G5422" t="n">
        <v>4</v>
      </c>
      <c r="H5422" s="24" t="n">
        <v>12985.55</v>
      </c>
      <c r="I5422" s="24" t="n">
        <v>4153.26</v>
      </c>
      <c r="J5422" s="25" t="n">
        <v>44971</v>
      </c>
      <c r="K5422" s="25" t="n">
        <v>45175</v>
      </c>
      <c r="L5422" t="n">
        <v>1</v>
      </c>
      <c r="M5422" t="n">
        <v>3</v>
      </c>
      <c r="N5422" t="n">
        <v>2</v>
      </c>
      <c r="O5422">
        <f>DATE(2026,1,1)-K5422</f>
        <v/>
      </c>
      <c r="P5422">
        <f>IF(G5422&gt;=2,"Repeat","One-time")</f>
        <v/>
      </c>
    </row>
    <row r="5423">
      <c r="A5423" t="inlineStr">
        <is>
          <t>C02679</t>
        </is>
      </c>
      <c r="B5423" t="inlineStr">
        <is>
          <t>Rahul Patel</t>
        </is>
      </c>
      <c r="C5423" t="inlineStr">
        <is>
          <t>West</t>
        </is>
      </c>
      <c r="D5423" t="inlineStr">
        <is>
          <t>Ahmedabad</t>
        </is>
      </c>
      <c r="E5423" t="inlineStr">
        <is>
          <t>Yes</t>
        </is>
      </c>
      <c r="F5423" t="inlineStr">
        <is>
          <t>Loyal</t>
        </is>
      </c>
      <c r="G5423" t="n">
        <v>5</v>
      </c>
      <c r="H5423" s="24" t="n">
        <v>12956.79</v>
      </c>
      <c r="I5423" s="24" t="n">
        <v>2722.37</v>
      </c>
      <c r="J5423" s="25" t="n">
        <v>45173</v>
      </c>
      <c r="K5423" s="25" t="n">
        <v>45957</v>
      </c>
      <c r="L5423" t="n">
        <v>4</v>
      </c>
      <c r="M5423" t="n">
        <v>4</v>
      </c>
      <c r="N5423" t="n">
        <v>2</v>
      </c>
      <c r="O5423">
        <f>DATE(2026,1,1)-K5423</f>
        <v/>
      </c>
      <c r="P5423">
        <f>IF(G5423&gt;=2,"Repeat","One-time")</f>
        <v/>
      </c>
    </row>
    <row r="5424">
      <c r="A5424" t="inlineStr">
        <is>
          <t>C07893</t>
        </is>
      </c>
      <c r="B5424" t="inlineStr">
        <is>
          <t>Divya Verma</t>
        </is>
      </c>
      <c r="C5424" t="inlineStr">
        <is>
          <t>North</t>
        </is>
      </c>
      <c r="D5424" t="inlineStr">
        <is>
          <t>Jaipur</t>
        </is>
      </c>
      <c r="E5424" t="inlineStr">
        <is>
          <t>No</t>
        </is>
      </c>
      <c r="F5424" t="inlineStr">
        <is>
          <t>Occasional</t>
        </is>
      </c>
      <c r="G5424" t="n">
        <v>1</v>
      </c>
      <c r="H5424" s="24" t="n">
        <v>12948.21</v>
      </c>
      <c r="I5424" s="24" t="n">
        <v>2280.26</v>
      </c>
      <c r="J5424" s="25" t="n">
        <v>45889</v>
      </c>
      <c r="K5424" s="25" t="n">
        <v>45889</v>
      </c>
      <c r="L5424" t="n">
        <v>3</v>
      </c>
      <c r="M5424" t="n">
        <v>1</v>
      </c>
      <c r="N5424" t="n">
        <v>2</v>
      </c>
      <c r="O5424">
        <f>DATE(2026,1,1)-K5424</f>
        <v/>
      </c>
      <c r="P5424">
        <f>IF(G5424&gt;=2,"Repeat","One-time")</f>
        <v/>
      </c>
    </row>
    <row r="5425">
      <c r="A5425" t="inlineStr">
        <is>
          <t>C07795</t>
        </is>
      </c>
      <c r="B5425" t="inlineStr">
        <is>
          <t>Arjun Menon</t>
        </is>
      </c>
      <c r="C5425" t="inlineStr">
        <is>
          <t>South</t>
        </is>
      </c>
      <c r="D5425" t="inlineStr">
        <is>
          <t>Chennai</t>
        </is>
      </c>
      <c r="E5425" t="inlineStr">
        <is>
          <t>Yes</t>
        </is>
      </c>
      <c r="F5425" t="inlineStr">
        <is>
          <t>Loyal</t>
        </is>
      </c>
      <c r="G5425" t="n">
        <v>4</v>
      </c>
      <c r="H5425" s="24" t="n">
        <v>12934.38</v>
      </c>
      <c r="I5425" s="24" t="n">
        <v>4485.24</v>
      </c>
      <c r="J5425" s="25" t="n">
        <v>45680</v>
      </c>
      <c r="K5425" s="25" t="n">
        <v>45847</v>
      </c>
      <c r="L5425" t="n">
        <v>3</v>
      </c>
      <c r="M5425" t="n">
        <v>4</v>
      </c>
      <c r="N5425" t="n">
        <v>2</v>
      </c>
      <c r="O5425">
        <f>DATE(2026,1,1)-K5425</f>
        <v/>
      </c>
      <c r="P5425">
        <f>IF(G5425&gt;=2,"Repeat","One-time")</f>
        <v/>
      </c>
    </row>
    <row r="5426">
      <c r="A5426" t="inlineStr">
        <is>
          <t>C02302</t>
        </is>
      </c>
      <c r="B5426" t="inlineStr">
        <is>
          <t>Lakshmi Kapoor</t>
        </is>
      </c>
      <c r="C5426" t="inlineStr">
        <is>
          <t>North</t>
        </is>
      </c>
      <c r="D5426" t="inlineStr">
        <is>
          <t>Delhi</t>
        </is>
      </c>
      <c r="E5426" t="inlineStr">
        <is>
          <t>Yes</t>
        </is>
      </c>
      <c r="F5426" t="inlineStr">
        <is>
          <t>Hibernating</t>
        </is>
      </c>
      <c r="G5426" t="n">
        <v>2</v>
      </c>
      <c r="H5426" s="24" t="n">
        <v>12919.8</v>
      </c>
      <c r="I5426" s="24" t="n">
        <v>4625.29</v>
      </c>
      <c r="J5426" s="25" t="n">
        <v>45296</v>
      </c>
      <c r="K5426" s="25" t="n">
        <v>45358</v>
      </c>
      <c r="L5426" t="n">
        <v>1</v>
      </c>
      <c r="M5426" t="n">
        <v>2</v>
      </c>
      <c r="N5426" t="n">
        <v>2</v>
      </c>
      <c r="O5426">
        <f>DATE(2026,1,1)-K5426</f>
        <v/>
      </c>
      <c r="P5426">
        <f>IF(G5426&gt;=2,"Repeat","One-time")</f>
        <v/>
      </c>
    </row>
    <row r="5427">
      <c r="A5427" t="inlineStr">
        <is>
          <t>C08101</t>
        </is>
      </c>
      <c r="B5427" t="inlineStr">
        <is>
          <t>Maria Sinha</t>
        </is>
      </c>
      <c r="C5427" t="inlineStr">
        <is>
          <t>South</t>
        </is>
      </c>
      <c r="D5427" t="inlineStr">
        <is>
          <t>Kochi</t>
        </is>
      </c>
      <c r="E5427" t="inlineStr">
        <is>
          <t>No</t>
        </is>
      </c>
      <c r="F5427" t="inlineStr">
        <is>
          <t>Loyal</t>
        </is>
      </c>
      <c r="G5427" t="n">
        <v>3</v>
      </c>
      <c r="H5427" s="24" t="n">
        <v>12917.39</v>
      </c>
      <c r="I5427" s="24" t="n">
        <v>3812.65</v>
      </c>
      <c r="J5427" s="25" t="n">
        <v>45773</v>
      </c>
      <c r="K5427" s="25" t="n">
        <v>46003</v>
      </c>
      <c r="L5427" t="n">
        <v>5</v>
      </c>
      <c r="M5427" t="n">
        <v>3</v>
      </c>
      <c r="N5427" t="n">
        <v>2</v>
      </c>
      <c r="O5427">
        <f>DATE(2026,1,1)-K5427</f>
        <v/>
      </c>
      <c r="P5427">
        <f>IF(G5427&gt;=2,"Repeat","One-time")</f>
        <v/>
      </c>
    </row>
    <row r="5428">
      <c r="A5428" t="inlineStr">
        <is>
          <t>C09111</t>
        </is>
      </c>
      <c r="B5428" t="inlineStr">
        <is>
          <t>Karan Chopra</t>
        </is>
      </c>
      <c r="C5428" t="inlineStr">
        <is>
          <t>North</t>
        </is>
      </c>
      <c r="D5428" t="inlineStr">
        <is>
          <t>Delhi</t>
        </is>
      </c>
      <c r="E5428" t="inlineStr">
        <is>
          <t>No</t>
        </is>
      </c>
      <c r="F5428" t="inlineStr">
        <is>
          <t>Occasional</t>
        </is>
      </c>
      <c r="G5428" t="n">
        <v>2</v>
      </c>
      <c r="H5428" s="24" t="n">
        <v>12916.68</v>
      </c>
      <c r="I5428" s="24" t="n">
        <v>4761.78</v>
      </c>
      <c r="J5428" s="25" t="n">
        <v>45869</v>
      </c>
      <c r="K5428" s="25" t="n">
        <v>45892</v>
      </c>
      <c r="L5428" t="n">
        <v>3</v>
      </c>
      <c r="M5428" t="n">
        <v>2</v>
      </c>
      <c r="N5428" t="n">
        <v>2</v>
      </c>
      <c r="O5428">
        <f>DATE(2026,1,1)-K5428</f>
        <v/>
      </c>
      <c r="P5428">
        <f>IF(G5428&gt;=2,"Repeat","One-time")</f>
        <v/>
      </c>
    </row>
    <row r="5429">
      <c r="A5429" t="inlineStr">
        <is>
          <t>C06071</t>
        </is>
      </c>
      <c r="B5429" t="inlineStr">
        <is>
          <t>Ananya Shah</t>
        </is>
      </c>
      <c r="C5429" t="inlineStr">
        <is>
          <t>West</t>
        </is>
      </c>
      <c r="D5429" t="inlineStr">
        <is>
          <t>Pune</t>
        </is>
      </c>
      <c r="E5429" t="inlineStr">
        <is>
          <t>Yes</t>
        </is>
      </c>
      <c r="F5429" t="inlineStr">
        <is>
          <t>Occasional</t>
        </is>
      </c>
      <c r="G5429" t="n">
        <v>2</v>
      </c>
      <c r="H5429" s="24" t="n">
        <v>12916.62</v>
      </c>
      <c r="I5429" s="24" t="n">
        <v>5415.11</v>
      </c>
      <c r="J5429" s="25" t="n">
        <v>45579</v>
      </c>
      <c r="K5429" s="25" t="n">
        <v>45817</v>
      </c>
      <c r="L5429" t="n">
        <v>3</v>
      </c>
      <c r="M5429" t="n">
        <v>2</v>
      </c>
      <c r="N5429" t="n">
        <v>2</v>
      </c>
      <c r="O5429">
        <f>DATE(2026,1,1)-K5429</f>
        <v/>
      </c>
      <c r="P5429">
        <f>IF(G5429&gt;=2,"Repeat","One-time")</f>
        <v/>
      </c>
    </row>
    <row r="5430">
      <c r="A5430" t="inlineStr">
        <is>
          <t>C03160</t>
        </is>
      </c>
      <c r="B5430" t="inlineStr">
        <is>
          <t>Shreya Fernandes</t>
        </is>
      </c>
      <c r="C5430" t="inlineStr">
        <is>
          <t>West</t>
        </is>
      </c>
      <c r="D5430" t="inlineStr">
        <is>
          <t>Mumbai</t>
        </is>
      </c>
      <c r="E5430" t="inlineStr">
        <is>
          <t>No</t>
        </is>
      </c>
      <c r="F5430" t="inlineStr">
        <is>
          <t>Loyal</t>
        </is>
      </c>
      <c r="G5430" t="n">
        <v>5</v>
      </c>
      <c r="H5430" s="24" t="n">
        <v>12900.31</v>
      </c>
      <c r="I5430" s="24" t="n">
        <v>2832.63</v>
      </c>
      <c r="J5430" s="25" t="n">
        <v>45230</v>
      </c>
      <c r="K5430" s="25" t="n">
        <v>45770</v>
      </c>
      <c r="L5430" t="n">
        <v>3</v>
      </c>
      <c r="M5430" t="n">
        <v>4</v>
      </c>
      <c r="N5430" t="n">
        <v>2</v>
      </c>
      <c r="O5430">
        <f>DATE(2026,1,1)-K5430</f>
        <v/>
      </c>
      <c r="P5430">
        <f>IF(G5430&gt;=2,"Repeat","One-time")</f>
        <v/>
      </c>
    </row>
    <row r="5431">
      <c r="A5431" t="inlineStr">
        <is>
          <t>C07737</t>
        </is>
      </c>
      <c r="B5431" t="inlineStr">
        <is>
          <t>Vivaan Mehta</t>
        </is>
      </c>
      <c r="C5431" t="inlineStr">
        <is>
          <t>West</t>
        </is>
      </c>
      <c r="D5431" t="inlineStr">
        <is>
          <t>Mumbai</t>
        </is>
      </c>
      <c r="E5431" t="inlineStr">
        <is>
          <t>No</t>
        </is>
      </c>
      <c r="F5431" t="inlineStr">
        <is>
          <t>Loyal</t>
        </is>
      </c>
      <c r="G5431" t="n">
        <v>4</v>
      </c>
      <c r="H5431" s="24" t="n">
        <v>12898.52</v>
      </c>
      <c r="I5431" s="24" t="n">
        <v>4704.44</v>
      </c>
      <c r="J5431" s="25" t="n">
        <v>45728</v>
      </c>
      <c r="K5431" s="25" t="n">
        <v>45902</v>
      </c>
      <c r="L5431" t="n">
        <v>3</v>
      </c>
      <c r="M5431" t="n">
        <v>4</v>
      </c>
      <c r="N5431" t="n">
        <v>2</v>
      </c>
      <c r="O5431">
        <f>DATE(2026,1,1)-K5431</f>
        <v/>
      </c>
      <c r="P5431">
        <f>IF(G5431&gt;=2,"Repeat","One-time")</f>
        <v/>
      </c>
    </row>
    <row r="5432">
      <c r="A5432" t="inlineStr">
        <is>
          <t>C05277</t>
        </is>
      </c>
      <c r="B5432" t="inlineStr">
        <is>
          <t>Rohan Nair</t>
        </is>
      </c>
      <c r="C5432" t="inlineStr">
        <is>
          <t>West</t>
        </is>
      </c>
      <c r="D5432" t="inlineStr">
        <is>
          <t>Mumbai</t>
        </is>
      </c>
      <c r="E5432" t="inlineStr">
        <is>
          <t>No</t>
        </is>
      </c>
      <c r="F5432" t="inlineStr">
        <is>
          <t>Occasional</t>
        </is>
      </c>
      <c r="G5432" t="n">
        <v>2</v>
      </c>
      <c r="H5432" s="24" t="n">
        <v>12896.2</v>
      </c>
      <c r="I5432" s="24" t="n">
        <v>3184.18</v>
      </c>
      <c r="J5432" s="25" t="n">
        <v>45501</v>
      </c>
      <c r="K5432" s="25" t="n">
        <v>45527</v>
      </c>
      <c r="L5432" t="n">
        <v>2</v>
      </c>
      <c r="M5432" t="n">
        <v>2</v>
      </c>
      <c r="N5432" t="n">
        <v>2</v>
      </c>
      <c r="O5432">
        <f>DATE(2026,1,1)-K5432</f>
        <v/>
      </c>
      <c r="P5432">
        <f>IF(G5432&gt;=2,"Repeat","One-time")</f>
        <v/>
      </c>
    </row>
    <row r="5433">
      <c r="A5433" t="inlineStr">
        <is>
          <t>C05102</t>
        </is>
      </c>
      <c r="B5433" t="inlineStr">
        <is>
          <t>Rohan Das</t>
        </is>
      </c>
      <c r="C5433" t="inlineStr">
        <is>
          <t>East</t>
        </is>
      </c>
      <c r="D5433" t="inlineStr">
        <is>
          <t>Kolkata</t>
        </is>
      </c>
      <c r="E5433" t="inlineStr">
        <is>
          <t>No</t>
        </is>
      </c>
      <c r="F5433" t="inlineStr">
        <is>
          <t>At Risk</t>
        </is>
      </c>
      <c r="G5433" t="n">
        <v>5</v>
      </c>
      <c r="H5433" s="24" t="n">
        <v>12895.47</v>
      </c>
      <c r="I5433" s="24" t="n">
        <v>4157.92</v>
      </c>
      <c r="J5433" s="25" t="n">
        <v>45462</v>
      </c>
      <c r="K5433" s="25" t="n">
        <v>45609</v>
      </c>
      <c r="L5433" t="n">
        <v>2</v>
      </c>
      <c r="M5433" t="n">
        <v>4</v>
      </c>
      <c r="N5433" t="n">
        <v>2</v>
      </c>
      <c r="O5433">
        <f>DATE(2026,1,1)-K5433</f>
        <v/>
      </c>
      <c r="P5433">
        <f>IF(G5433&gt;=2,"Repeat","One-time")</f>
        <v/>
      </c>
    </row>
    <row r="5434">
      <c r="A5434" t="inlineStr">
        <is>
          <t>C01214</t>
        </is>
      </c>
      <c r="B5434" t="inlineStr">
        <is>
          <t>Sanjay Sinha</t>
        </is>
      </c>
      <c r="C5434" t="inlineStr">
        <is>
          <t>North</t>
        </is>
      </c>
      <c r="D5434" t="inlineStr">
        <is>
          <t>Gurugram</t>
        </is>
      </c>
      <c r="E5434" t="inlineStr">
        <is>
          <t>No</t>
        </is>
      </c>
      <c r="F5434" t="inlineStr">
        <is>
          <t>Hibernating</t>
        </is>
      </c>
      <c r="G5434" t="n">
        <v>2</v>
      </c>
      <c r="H5434" s="24" t="n">
        <v>12895.15</v>
      </c>
      <c r="I5434" s="24" t="n">
        <v>2534.69</v>
      </c>
      <c r="J5434" s="25" t="n">
        <v>44989</v>
      </c>
      <c r="K5434" s="25" t="n">
        <v>45141</v>
      </c>
      <c r="L5434" t="n">
        <v>1</v>
      </c>
      <c r="M5434" t="n">
        <v>2</v>
      </c>
      <c r="N5434" t="n">
        <v>2</v>
      </c>
      <c r="O5434">
        <f>DATE(2026,1,1)-K5434</f>
        <v/>
      </c>
      <c r="P5434">
        <f>IF(G5434&gt;=2,"Repeat","One-time")</f>
        <v/>
      </c>
    </row>
    <row r="5435">
      <c r="A5435" t="inlineStr">
        <is>
          <t>C07287</t>
        </is>
      </c>
      <c r="B5435" t="inlineStr">
        <is>
          <t>Rahul Mehta</t>
        </is>
      </c>
      <c r="C5435" t="inlineStr">
        <is>
          <t>East</t>
        </is>
      </c>
      <c r="D5435" t="inlineStr">
        <is>
          <t>Kolkata</t>
        </is>
      </c>
      <c r="E5435" t="inlineStr">
        <is>
          <t>No</t>
        </is>
      </c>
      <c r="F5435" t="inlineStr">
        <is>
          <t>Occasional</t>
        </is>
      </c>
      <c r="G5435" t="n">
        <v>2</v>
      </c>
      <c r="H5435" s="24" t="n">
        <v>12869.47</v>
      </c>
      <c r="I5435" s="24" t="n">
        <v>6262.86</v>
      </c>
      <c r="J5435" s="25" t="n">
        <v>45646</v>
      </c>
      <c r="K5435" s="25" t="n">
        <v>45652</v>
      </c>
      <c r="L5435" t="n">
        <v>2</v>
      </c>
      <c r="M5435" t="n">
        <v>2</v>
      </c>
      <c r="N5435" t="n">
        <v>2</v>
      </c>
      <c r="O5435">
        <f>DATE(2026,1,1)-K5435</f>
        <v/>
      </c>
      <c r="P5435">
        <f>IF(G5435&gt;=2,"Repeat","One-time")</f>
        <v/>
      </c>
    </row>
    <row r="5436">
      <c r="A5436" t="inlineStr">
        <is>
          <t>C11536</t>
        </is>
      </c>
      <c r="B5436" t="inlineStr">
        <is>
          <t>Ananya Singh</t>
        </is>
      </c>
      <c r="C5436" t="inlineStr">
        <is>
          <t>North</t>
        </is>
      </c>
      <c r="D5436" t="inlineStr">
        <is>
          <t>Lucknow</t>
        </is>
      </c>
      <c r="E5436" t="inlineStr">
        <is>
          <t>Yes</t>
        </is>
      </c>
      <c r="F5436" t="inlineStr">
        <is>
          <t>New</t>
        </is>
      </c>
      <c r="G5436" t="n">
        <v>2</v>
      </c>
      <c r="H5436" s="24" t="n">
        <v>12856.87</v>
      </c>
      <c r="I5436" s="24" t="n">
        <v>1854.18</v>
      </c>
      <c r="J5436" s="25" t="n">
        <v>45993</v>
      </c>
      <c r="K5436" s="25" t="n">
        <v>46018</v>
      </c>
      <c r="L5436" t="n">
        <v>5</v>
      </c>
      <c r="M5436" t="n">
        <v>3</v>
      </c>
      <c r="N5436" t="n">
        <v>2</v>
      </c>
      <c r="O5436">
        <f>DATE(2026,1,1)-K5436</f>
        <v/>
      </c>
      <c r="P5436">
        <f>IF(G5436&gt;=2,"Repeat","One-time")</f>
        <v/>
      </c>
    </row>
    <row r="5437">
      <c r="A5437" t="inlineStr">
        <is>
          <t>C11629</t>
        </is>
      </c>
      <c r="B5437" t="inlineStr">
        <is>
          <t>Kavya Banerjee</t>
        </is>
      </c>
      <c r="C5437" t="inlineStr">
        <is>
          <t>West</t>
        </is>
      </c>
      <c r="D5437" t="inlineStr">
        <is>
          <t>Ahmedabad</t>
        </is>
      </c>
      <c r="E5437" t="inlineStr">
        <is>
          <t>No</t>
        </is>
      </c>
      <c r="F5437" t="inlineStr">
        <is>
          <t>New</t>
        </is>
      </c>
      <c r="G5437" t="n">
        <v>2</v>
      </c>
      <c r="H5437" s="24" t="n">
        <v>12855.84</v>
      </c>
      <c r="I5437" s="24" t="n">
        <v>4018.1</v>
      </c>
      <c r="J5437" s="25" t="n">
        <v>46012</v>
      </c>
      <c r="K5437" s="25" t="n">
        <v>46017</v>
      </c>
      <c r="L5437" t="n">
        <v>5</v>
      </c>
      <c r="M5437" t="n">
        <v>3</v>
      </c>
      <c r="N5437" t="n">
        <v>2</v>
      </c>
      <c r="O5437">
        <f>DATE(2026,1,1)-K5437</f>
        <v/>
      </c>
      <c r="P5437">
        <f>IF(G5437&gt;=2,"Repeat","One-time")</f>
        <v/>
      </c>
    </row>
    <row r="5438">
      <c r="A5438" t="inlineStr">
        <is>
          <t>C07923</t>
        </is>
      </c>
      <c r="B5438" t="inlineStr">
        <is>
          <t>Joseph Joshi</t>
        </is>
      </c>
      <c r="C5438" t="inlineStr">
        <is>
          <t>East</t>
        </is>
      </c>
      <c r="D5438" t="inlineStr">
        <is>
          <t>Jamshedpur</t>
        </is>
      </c>
      <c r="E5438" t="inlineStr">
        <is>
          <t>No</t>
        </is>
      </c>
      <c r="F5438" t="inlineStr">
        <is>
          <t>Loyal</t>
        </is>
      </c>
      <c r="G5438" t="n">
        <v>3</v>
      </c>
      <c r="H5438" s="24" t="n">
        <v>12852.64</v>
      </c>
      <c r="I5438" s="24" t="n">
        <v>4440.35</v>
      </c>
      <c r="J5438" s="25" t="n">
        <v>45815</v>
      </c>
      <c r="K5438" s="25" t="n">
        <v>46018</v>
      </c>
      <c r="L5438" t="n">
        <v>5</v>
      </c>
      <c r="M5438" t="n">
        <v>3</v>
      </c>
      <c r="N5438" t="n">
        <v>2</v>
      </c>
      <c r="O5438">
        <f>DATE(2026,1,1)-K5438</f>
        <v/>
      </c>
      <c r="P5438">
        <f>IF(G5438&gt;=2,"Repeat","One-time")</f>
        <v/>
      </c>
    </row>
    <row r="5439">
      <c r="A5439" t="inlineStr">
        <is>
          <t>C11114</t>
        </is>
      </c>
      <c r="B5439" t="inlineStr">
        <is>
          <t>Rahul Singh</t>
        </is>
      </c>
      <c r="C5439" t="inlineStr">
        <is>
          <t>West</t>
        </is>
      </c>
      <c r="D5439" t="inlineStr">
        <is>
          <t>Pune</t>
        </is>
      </c>
      <c r="E5439" t="inlineStr">
        <is>
          <t>Yes</t>
        </is>
      </c>
      <c r="F5439" t="inlineStr">
        <is>
          <t>New</t>
        </is>
      </c>
      <c r="G5439" t="n">
        <v>1</v>
      </c>
      <c r="H5439" s="24" t="n">
        <v>12851.73</v>
      </c>
      <c r="I5439" s="24" t="n">
        <v>415.63</v>
      </c>
      <c r="J5439" s="25" t="n">
        <v>45959</v>
      </c>
      <c r="K5439" s="25" t="n">
        <v>45959</v>
      </c>
      <c r="L5439" t="n">
        <v>4</v>
      </c>
      <c r="M5439" t="n">
        <v>2</v>
      </c>
      <c r="N5439" t="n">
        <v>2</v>
      </c>
      <c r="O5439">
        <f>DATE(2026,1,1)-K5439</f>
        <v/>
      </c>
      <c r="P5439">
        <f>IF(G5439&gt;=2,"Repeat","One-time")</f>
        <v/>
      </c>
    </row>
    <row r="5440">
      <c r="A5440" t="inlineStr">
        <is>
          <t>C10579</t>
        </is>
      </c>
      <c r="B5440" t="inlineStr">
        <is>
          <t>Ananya Patel</t>
        </is>
      </c>
      <c r="C5440" t="inlineStr">
        <is>
          <t>East</t>
        </is>
      </c>
      <c r="D5440" t="inlineStr">
        <is>
          <t>Kolkata</t>
        </is>
      </c>
      <c r="E5440" t="inlineStr">
        <is>
          <t>No</t>
        </is>
      </c>
      <c r="F5440" t="inlineStr">
        <is>
          <t>Occasional</t>
        </is>
      </c>
      <c r="G5440" t="n">
        <v>1</v>
      </c>
      <c r="H5440" s="24" t="n">
        <v>12831.24</v>
      </c>
      <c r="I5440" s="24" t="n">
        <v>-673.5</v>
      </c>
      <c r="J5440" s="25" t="n">
        <v>45931</v>
      </c>
      <c r="K5440" s="25" t="n">
        <v>45931</v>
      </c>
      <c r="L5440" t="n">
        <v>4</v>
      </c>
      <c r="M5440" t="n">
        <v>2</v>
      </c>
      <c r="N5440" t="n">
        <v>2</v>
      </c>
      <c r="O5440">
        <f>DATE(2026,1,1)-K5440</f>
        <v/>
      </c>
      <c r="P5440">
        <f>IF(G5440&gt;=2,"Repeat","One-time")</f>
        <v/>
      </c>
    </row>
    <row r="5441">
      <c r="A5441" t="inlineStr">
        <is>
          <t>C10690</t>
        </is>
      </c>
      <c r="B5441" t="inlineStr">
        <is>
          <t>Imran Khan</t>
        </is>
      </c>
      <c r="C5441" t="inlineStr">
        <is>
          <t>North</t>
        </is>
      </c>
      <c r="D5441" t="inlineStr">
        <is>
          <t>Lucknow</t>
        </is>
      </c>
      <c r="E5441" t="inlineStr">
        <is>
          <t>No</t>
        </is>
      </c>
      <c r="F5441" t="inlineStr">
        <is>
          <t>Loyal</t>
        </is>
      </c>
      <c r="G5441" t="n">
        <v>2</v>
      </c>
      <c r="H5441" s="24" t="n">
        <v>12829.18</v>
      </c>
      <c r="I5441" s="24" t="n">
        <v>4528.94</v>
      </c>
      <c r="J5441" s="25" t="n">
        <v>45920</v>
      </c>
      <c r="K5441" s="25" t="n">
        <v>45964</v>
      </c>
      <c r="L5441" t="n">
        <v>4</v>
      </c>
      <c r="M5441" t="n">
        <v>3</v>
      </c>
      <c r="N5441" t="n">
        <v>2</v>
      </c>
      <c r="O5441">
        <f>DATE(2026,1,1)-K5441</f>
        <v/>
      </c>
      <c r="P5441">
        <f>IF(G5441&gt;=2,"Repeat","One-time")</f>
        <v/>
      </c>
    </row>
    <row r="5442">
      <c r="A5442" t="inlineStr">
        <is>
          <t>C10921</t>
        </is>
      </c>
      <c r="B5442" t="inlineStr">
        <is>
          <t>Karan Reddy</t>
        </is>
      </c>
      <c r="C5442" t="inlineStr">
        <is>
          <t>South</t>
        </is>
      </c>
      <c r="D5442" t="inlineStr">
        <is>
          <t>Hyderabad</t>
        </is>
      </c>
      <c r="E5442" t="inlineStr">
        <is>
          <t>No</t>
        </is>
      </c>
      <c r="F5442" t="inlineStr">
        <is>
          <t>New</t>
        </is>
      </c>
      <c r="G5442" t="n">
        <v>2</v>
      </c>
      <c r="H5442" s="24" t="n">
        <v>12818.48</v>
      </c>
      <c r="I5442" s="24" t="n">
        <v>1889.11</v>
      </c>
      <c r="J5442" s="25" t="n">
        <v>45933</v>
      </c>
      <c r="K5442" s="25" t="n">
        <v>45954</v>
      </c>
      <c r="L5442" t="n">
        <v>4</v>
      </c>
      <c r="M5442" t="n">
        <v>3</v>
      </c>
      <c r="N5442" t="n">
        <v>2</v>
      </c>
      <c r="O5442">
        <f>DATE(2026,1,1)-K5442</f>
        <v/>
      </c>
      <c r="P5442">
        <f>IF(G5442&gt;=2,"Repeat","One-time")</f>
        <v/>
      </c>
    </row>
    <row r="5443">
      <c r="A5443" t="inlineStr">
        <is>
          <t>C04768</t>
        </is>
      </c>
      <c r="B5443" t="inlineStr">
        <is>
          <t>Manish Sharma</t>
        </is>
      </c>
      <c r="C5443" t="inlineStr">
        <is>
          <t>North</t>
        </is>
      </c>
      <c r="D5443" t="inlineStr">
        <is>
          <t>Lucknow</t>
        </is>
      </c>
      <c r="E5443" t="inlineStr">
        <is>
          <t>No</t>
        </is>
      </c>
      <c r="F5443" t="inlineStr">
        <is>
          <t>Occasional</t>
        </is>
      </c>
      <c r="G5443" t="n">
        <v>1</v>
      </c>
      <c r="H5443" s="24" t="n">
        <v>12813.82</v>
      </c>
      <c r="I5443" s="24" t="n">
        <v>2235.45</v>
      </c>
      <c r="J5443" s="25" t="n">
        <v>45917</v>
      </c>
      <c r="K5443" s="25" t="n">
        <v>45917</v>
      </c>
      <c r="L5443" t="n">
        <v>3</v>
      </c>
      <c r="M5443" t="n">
        <v>1</v>
      </c>
      <c r="N5443" t="n">
        <v>2</v>
      </c>
      <c r="O5443">
        <f>DATE(2026,1,1)-K5443</f>
        <v/>
      </c>
      <c r="P5443">
        <f>IF(G5443&gt;=2,"Repeat","One-time")</f>
        <v/>
      </c>
    </row>
    <row r="5444">
      <c r="A5444" t="inlineStr">
        <is>
          <t>C02087</t>
        </is>
      </c>
      <c r="B5444" t="inlineStr">
        <is>
          <t>Karan Mishra</t>
        </is>
      </c>
      <c r="C5444" t="inlineStr">
        <is>
          <t>South</t>
        </is>
      </c>
      <c r="D5444" t="inlineStr">
        <is>
          <t>Kochi</t>
        </is>
      </c>
      <c r="E5444" t="inlineStr">
        <is>
          <t>Yes</t>
        </is>
      </c>
      <c r="F5444" t="inlineStr">
        <is>
          <t>At Risk</t>
        </is>
      </c>
      <c r="G5444" t="n">
        <v>4</v>
      </c>
      <c r="H5444" s="24" t="n">
        <v>12790.64</v>
      </c>
      <c r="I5444" s="24" t="n">
        <v>5255.09</v>
      </c>
      <c r="J5444" s="25" t="n">
        <v>45157</v>
      </c>
      <c r="K5444" s="25" t="n">
        <v>45624</v>
      </c>
      <c r="L5444" t="n">
        <v>2</v>
      </c>
      <c r="M5444" t="n">
        <v>3</v>
      </c>
      <c r="N5444" t="n">
        <v>2</v>
      </c>
      <c r="O5444">
        <f>DATE(2026,1,1)-K5444</f>
        <v/>
      </c>
      <c r="P5444">
        <f>IF(G5444&gt;=2,"Repeat","One-time")</f>
        <v/>
      </c>
    </row>
    <row r="5445">
      <c r="A5445" t="inlineStr">
        <is>
          <t>C09493</t>
        </is>
      </c>
      <c r="B5445" t="inlineStr">
        <is>
          <t>Harpreet Reddy</t>
        </is>
      </c>
      <c r="C5445" t="inlineStr">
        <is>
          <t>North</t>
        </is>
      </c>
      <c r="D5445" t="inlineStr">
        <is>
          <t>Jaipur</t>
        </is>
      </c>
      <c r="E5445" t="inlineStr">
        <is>
          <t>No</t>
        </is>
      </c>
      <c r="F5445" t="inlineStr">
        <is>
          <t>Occasional</t>
        </is>
      </c>
      <c r="G5445" t="n">
        <v>2</v>
      </c>
      <c r="H5445" s="24" t="n">
        <v>12778.4</v>
      </c>
      <c r="I5445" s="24" t="n">
        <v>960.84</v>
      </c>
      <c r="J5445" s="25" t="n">
        <v>45867</v>
      </c>
      <c r="K5445" s="25" t="n">
        <v>45988</v>
      </c>
      <c r="L5445" t="n">
        <v>5</v>
      </c>
      <c r="M5445" t="n">
        <v>2</v>
      </c>
      <c r="N5445" t="n">
        <v>2</v>
      </c>
      <c r="O5445">
        <f>DATE(2026,1,1)-K5445</f>
        <v/>
      </c>
      <c r="P5445">
        <f>IF(G5445&gt;=2,"Repeat","One-time")</f>
        <v/>
      </c>
    </row>
    <row r="5446">
      <c r="A5446" t="inlineStr">
        <is>
          <t>C03678</t>
        </is>
      </c>
      <c r="B5446" t="inlineStr">
        <is>
          <t>Aarav Kumar</t>
        </is>
      </c>
      <c r="C5446" t="inlineStr">
        <is>
          <t>North</t>
        </is>
      </c>
      <c r="D5446" t="inlineStr">
        <is>
          <t>Jaipur</t>
        </is>
      </c>
      <c r="E5446" t="inlineStr">
        <is>
          <t>No</t>
        </is>
      </c>
      <c r="F5446" t="inlineStr">
        <is>
          <t>Hibernating</t>
        </is>
      </c>
      <c r="G5446" t="n">
        <v>2</v>
      </c>
      <c r="H5446" s="24" t="n">
        <v>12767.66</v>
      </c>
      <c r="I5446" s="24" t="n">
        <v>5023.68</v>
      </c>
      <c r="J5446" s="25" t="n">
        <v>45310</v>
      </c>
      <c r="K5446" s="25" t="n">
        <v>45389</v>
      </c>
      <c r="L5446" t="n">
        <v>1</v>
      </c>
      <c r="M5446" t="n">
        <v>2</v>
      </c>
      <c r="N5446" t="n">
        <v>2</v>
      </c>
      <c r="O5446">
        <f>DATE(2026,1,1)-K5446</f>
        <v/>
      </c>
      <c r="P5446">
        <f>IF(G5446&gt;=2,"Repeat","One-time")</f>
        <v/>
      </c>
    </row>
    <row r="5447">
      <c r="A5447" t="inlineStr">
        <is>
          <t>C03900</t>
        </is>
      </c>
      <c r="B5447" t="inlineStr">
        <is>
          <t>Abhishek Fernandes</t>
        </is>
      </c>
      <c r="C5447" t="inlineStr">
        <is>
          <t>North</t>
        </is>
      </c>
      <c r="D5447" t="inlineStr">
        <is>
          <t>Jaipur</t>
        </is>
      </c>
      <c r="E5447" t="inlineStr">
        <is>
          <t>No</t>
        </is>
      </c>
      <c r="F5447" t="inlineStr">
        <is>
          <t>At Risk</t>
        </is>
      </c>
      <c r="G5447" t="n">
        <v>3</v>
      </c>
      <c r="H5447" s="24" t="n">
        <v>12767.35</v>
      </c>
      <c r="I5447" s="24" t="n">
        <v>5201.67</v>
      </c>
      <c r="J5447" s="25" t="n">
        <v>45338</v>
      </c>
      <c r="K5447" s="25" t="n">
        <v>45649</v>
      </c>
      <c r="L5447" t="n">
        <v>2</v>
      </c>
      <c r="M5447" t="n">
        <v>3</v>
      </c>
      <c r="N5447" t="n">
        <v>2</v>
      </c>
      <c r="O5447">
        <f>DATE(2026,1,1)-K5447</f>
        <v/>
      </c>
      <c r="P5447">
        <f>IF(G5447&gt;=2,"Repeat","One-time")</f>
        <v/>
      </c>
    </row>
    <row r="5448">
      <c r="A5448" t="inlineStr">
        <is>
          <t>C05101</t>
        </is>
      </c>
      <c r="B5448" t="inlineStr">
        <is>
          <t>Priya Mishra</t>
        </is>
      </c>
      <c r="C5448" t="inlineStr">
        <is>
          <t>West</t>
        </is>
      </c>
      <c r="D5448" t="inlineStr">
        <is>
          <t>Mumbai</t>
        </is>
      </c>
      <c r="E5448" t="inlineStr">
        <is>
          <t>No</t>
        </is>
      </c>
      <c r="F5448" t="inlineStr">
        <is>
          <t>At Risk</t>
        </is>
      </c>
      <c r="G5448" t="n">
        <v>3</v>
      </c>
      <c r="H5448" s="24" t="n">
        <v>12759.14</v>
      </c>
      <c r="I5448" s="24" t="n">
        <v>4173.05</v>
      </c>
      <c r="J5448" s="25" t="n">
        <v>45488</v>
      </c>
      <c r="K5448" s="25" t="n">
        <v>45518</v>
      </c>
      <c r="L5448" t="n">
        <v>2</v>
      </c>
      <c r="M5448" t="n">
        <v>3</v>
      </c>
      <c r="N5448" t="n">
        <v>2</v>
      </c>
      <c r="O5448">
        <f>DATE(2026,1,1)-K5448</f>
        <v/>
      </c>
      <c r="P5448">
        <f>IF(G5448&gt;=2,"Repeat","One-time")</f>
        <v/>
      </c>
    </row>
    <row r="5449">
      <c r="A5449" t="inlineStr">
        <is>
          <t>C00367</t>
        </is>
      </c>
      <c r="B5449" t="inlineStr">
        <is>
          <t>Ayesha Iyer</t>
        </is>
      </c>
      <c r="C5449" t="inlineStr">
        <is>
          <t>South</t>
        </is>
      </c>
      <c r="D5449" t="inlineStr">
        <is>
          <t>Coimbatore</t>
        </is>
      </c>
      <c r="E5449" t="inlineStr">
        <is>
          <t>Yes</t>
        </is>
      </c>
      <c r="F5449" t="inlineStr">
        <is>
          <t>Loyal</t>
        </is>
      </c>
      <c r="G5449" t="n">
        <v>5</v>
      </c>
      <c r="H5449" s="24" t="n">
        <v>12728.8</v>
      </c>
      <c r="I5449" s="24" t="n">
        <v>3791.71</v>
      </c>
      <c r="J5449" s="25" t="n">
        <v>45011</v>
      </c>
      <c r="K5449" s="25" t="n">
        <v>45834</v>
      </c>
      <c r="L5449" t="n">
        <v>3</v>
      </c>
      <c r="M5449" t="n">
        <v>4</v>
      </c>
      <c r="N5449" t="n">
        <v>2</v>
      </c>
      <c r="O5449">
        <f>DATE(2026,1,1)-K5449</f>
        <v/>
      </c>
      <c r="P5449">
        <f>IF(G5449&gt;=2,"Repeat","One-time")</f>
        <v/>
      </c>
    </row>
    <row r="5450">
      <c r="A5450" t="inlineStr">
        <is>
          <t>C03759</t>
        </is>
      </c>
      <c r="B5450" t="inlineStr">
        <is>
          <t>Isha Prasad</t>
        </is>
      </c>
      <c r="C5450" t="inlineStr">
        <is>
          <t>South</t>
        </is>
      </c>
      <c r="D5450" t="inlineStr">
        <is>
          <t>Chennai</t>
        </is>
      </c>
      <c r="E5450" t="inlineStr">
        <is>
          <t>No</t>
        </is>
      </c>
      <c r="F5450" t="inlineStr">
        <is>
          <t>At Risk</t>
        </is>
      </c>
      <c r="G5450" t="n">
        <v>5</v>
      </c>
      <c r="H5450" s="24" t="n">
        <v>12723.35</v>
      </c>
      <c r="I5450" s="24" t="n">
        <v>2867</v>
      </c>
      <c r="J5450" s="25" t="n">
        <v>45292</v>
      </c>
      <c r="K5450" s="25" t="n">
        <v>45419</v>
      </c>
      <c r="L5450" t="n">
        <v>1</v>
      </c>
      <c r="M5450" t="n">
        <v>4</v>
      </c>
      <c r="N5450" t="n">
        <v>2</v>
      </c>
      <c r="O5450">
        <f>DATE(2026,1,1)-K5450</f>
        <v/>
      </c>
      <c r="P5450">
        <f>IF(G5450&gt;=2,"Repeat","One-time")</f>
        <v/>
      </c>
    </row>
    <row r="5451">
      <c r="A5451" t="inlineStr">
        <is>
          <t>C01710</t>
        </is>
      </c>
      <c r="B5451" t="inlineStr">
        <is>
          <t>Nikhil Menon</t>
        </is>
      </c>
      <c r="C5451" t="inlineStr">
        <is>
          <t>South</t>
        </is>
      </c>
      <c r="D5451" t="inlineStr">
        <is>
          <t>Bengaluru</t>
        </is>
      </c>
      <c r="E5451" t="inlineStr">
        <is>
          <t>Yes</t>
        </is>
      </c>
      <c r="F5451" t="inlineStr">
        <is>
          <t>At Risk</t>
        </is>
      </c>
      <c r="G5451" t="n">
        <v>6</v>
      </c>
      <c r="H5451" s="24" t="n">
        <v>12716.7</v>
      </c>
      <c r="I5451" s="24" t="n">
        <v>4234.3</v>
      </c>
      <c r="J5451" s="25" t="n">
        <v>45117</v>
      </c>
      <c r="K5451" s="25" t="n">
        <v>45385</v>
      </c>
      <c r="L5451" t="n">
        <v>1</v>
      </c>
      <c r="M5451" t="n">
        <v>4</v>
      </c>
      <c r="N5451" t="n">
        <v>2</v>
      </c>
      <c r="O5451">
        <f>DATE(2026,1,1)-K5451</f>
        <v/>
      </c>
      <c r="P5451">
        <f>IF(G5451&gt;=2,"Repeat","One-time")</f>
        <v/>
      </c>
    </row>
    <row r="5452">
      <c r="A5452" t="inlineStr">
        <is>
          <t>C09044</t>
        </is>
      </c>
      <c r="B5452" t="inlineStr">
        <is>
          <t>Swati Sinha</t>
        </is>
      </c>
      <c r="C5452" t="inlineStr">
        <is>
          <t>West</t>
        </is>
      </c>
      <c r="D5452" t="inlineStr">
        <is>
          <t>Mumbai</t>
        </is>
      </c>
      <c r="E5452" t="inlineStr">
        <is>
          <t>No</t>
        </is>
      </c>
      <c r="F5452" t="inlineStr">
        <is>
          <t>Loyal</t>
        </is>
      </c>
      <c r="G5452" t="n">
        <v>3</v>
      </c>
      <c r="H5452" s="24" t="n">
        <v>12710.42</v>
      </c>
      <c r="I5452" s="24" t="n">
        <v>3375.39</v>
      </c>
      <c r="J5452" s="25" t="n">
        <v>45821</v>
      </c>
      <c r="K5452" s="25" t="n">
        <v>46012</v>
      </c>
      <c r="L5452" t="n">
        <v>5</v>
      </c>
      <c r="M5452" t="n">
        <v>3</v>
      </c>
      <c r="N5452" t="n">
        <v>2</v>
      </c>
      <c r="O5452">
        <f>DATE(2026,1,1)-K5452</f>
        <v/>
      </c>
      <c r="P5452">
        <f>IF(G5452&gt;=2,"Repeat","One-time")</f>
        <v/>
      </c>
    </row>
    <row r="5453">
      <c r="A5453" t="inlineStr">
        <is>
          <t>C11018</t>
        </is>
      </c>
      <c r="B5453" t="inlineStr">
        <is>
          <t>Ayesha Fernandes</t>
        </is>
      </c>
      <c r="C5453" t="inlineStr">
        <is>
          <t>South</t>
        </is>
      </c>
      <c r="D5453" t="inlineStr">
        <is>
          <t>Coimbatore</t>
        </is>
      </c>
      <c r="E5453" t="inlineStr">
        <is>
          <t>No</t>
        </is>
      </c>
      <c r="F5453" t="inlineStr">
        <is>
          <t>New</t>
        </is>
      </c>
      <c r="G5453" t="n">
        <v>2</v>
      </c>
      <c r="H5453" s="24" t="n">
        <v>12710.21</v>
      </c>
      <c r="I5453" s="24" t="n">
        <v>1078.32</v>
      </c>
      <c r="J5453" s="25" t="n">
        <v>45950</v>
      </c>
      <c r="K5453" s="25" t="n">
        <v>46004</v>
      </c>
      <c r="L5453" t="n">
        <v>5</v>
      </c>
      <c r="M5453" t="n">
        <v>3</v>
      </c>
      <c r="N5453" t="n">
        <v>2</v>
      </c>
      <c r="O5453">
        <f>DATE(2026,1,1)-K5453</f>
        <v/>
      </c>
      <c r="P5453">
        <f>IF(G5453&gt;=2,"Repeat","One-time")</f>
        <v/>
      </c>
    </row>
    <row r="5454">
      <c r="A5454" t="inlineStr">
        <is>
          <t>C03605</t>
        </is>
      </c>
      <c r="B5454" t="inlineStr">
        <is>
          <t>Neha Nair</t>
        </is>
      </c>
      <c r="C5454" t="inlineStr">
        <is>
          <t>West</t>
        </is>
      </c>
      <c r="D5454" t="inlineStr">
        <is>
          <t>Panaji</t>
        </is>
      </c>
      <c r="E5454" t="inlineStr">
        <is>
          <t>Yes</t>
        </is>
      </c>
      <c r="F5454" t="inlineStr">
        <is>
          <t>Loyal</t>
        </is>
      </c>
      <c r="G5454" t="n">
        <v>4</v>
      </c>
      <c r="H5454" s="24" t="n">
        <v>12698.36</v>
      </c>
      <c r="I5454" s="24" t="n">
        <v>4346.89</v>
      </c>
      <c r="J5454" s="25" t="n">
        <v>45608</v>
      </c>
      <c r="K5454" s="25" t="n">
        <v>45900</v>
      </c>
      <c r="L5454" t="n">
        <v>3</v>
      </c>
      <c r="M5454" t="n">
        <v>3</v>
      </c>
      <c r="N5454" t="n">
        <v>2</v>
      </c>
      <c r="O5454">
        <f>DATE(2026,1,1)-K5454</f>
        <v/>
      </c>
      <c r="P5454">
        <f>IF(G5454&gt;=2,"Repeat","One-time")</f>
        <v/>
      </c>
    </row>
    <row r="5455">
      <c r="A5455" t="inlineStr">
        <is>
          <t>C05903</t>
        </is>
      </c>
      <c r="B5455" t="inlineStr">
        <is>
          <t>Diya Menon</t>
        </is>
      </c>
      <c r="C5455" t="inlineStr">
        <is>
          <t>West</t>
        </is>
      </c>
      <c r="D5455" t="inlineStr">
        <is>
          <t>Ahmedabad</t>
        </is>
      </c>
      <c r="E5455" t="inlineStr">
        <is>
          <t>No</t>
        </is>
      </c>
      <c r="F5455" t="inlineStr">
        <is>
          <t>Loyal</t>
        </is>
      </c>
      <c r="G5455" t="n">
        <v>5</v>
      </c>
      <c r="H5455" s="24" t="n">
        <v>12691.73</v>
      </c>
      <c r="I5455" s="24" t="n">
        <v>1656.01</v>
      </c>
      <c r="J5455" s="25" t="n">
        <v>45507</v>
      </c>
      <c r="K5455" s="25" t="n">
        <v>45763</v>
      </c>
      <c r="L5455" t="n">
        <v>3</v>
      </c>
      <c r="M5455" t="n">
        <v>4</v>
      </c>
      <c r="N5455" t="n">
        <v>2</v>
      </c>
      <c r="O5455">
        <f>DATE(2026,1,1)-K5455</f>
        <v/>
      </c>
      <c r="P5455">
        <f>IF(G5455&gt;=2,"Repeat","One-time")</f>
        <v/>
      </c>
    </row>
    <row r="5456">
      <c r="A5456" t="inlineStr">
        <is>
          <t>C07866</t>
        </is>
      </c>
      <c r="B5456" t="inlineStr">
        <is>
          <t>Zoya Mehta</t>
        </is>
      </c>
      <c r="C5456" t="inlineStr">
        <is>
          <t>West</t>
        </is>
      </c>
      <c r="D5456" t="inlineStr">
        <is>
          <t>Pune</t>
        </is>
      </c>
      <c r="E5456" t="inlineStr">
        <is>
          <t>No</t>
        </is>
      </c>
      <c r="F5456" t="inlineStr">
        <is>
          <t>Occasional</t>
        </is>
      </c>
      <c r="G5456" t="n">
        <v>2</v>
      </c>
      <c r="H5456" s="24" t="n">
        <v>12672.99</v>
      </c>
      <c r="I5456" s="24" t="n">
        <v>3807.16</v>
      </c>
      <c r="J5456" s="25" t="n">
        <v>45858</v>
      </c>
      <c r="K5456" s="25" t="n">
        <v>45934</v>
      </c>
      <c r="L5456" t="n">
        <v>4</v>
      </c>
      <c r="M5456" t="n">
        <v>2</v>
      </c>
      <c r="N5456" t="n">
        <v>2</v>
      </c>
      <c r="O5456">
        <f>DATE(2026,1,1)-K5456</f>
        <v/>
      </c>
      <c r="P5456">
        <f>IF(G5456&gt;=2,"Repeat","One-time")</f>
        <v/>
      </c>
    </row>
    <row r="5457">
      <c r="A5457" t="inlineStr">
        <is>
          <t>C08631</t>
        </is>
      </c>
      <c r="B5457" t="inlineStr">
        <is>
          <t>Ayesha Mukherjee</t>
        </is>
      </c>
      <c r="C5457" t="inlineStr">
        <is>
          <t>West</t>
        </is>
      </c>
      <c r="D5457" t="inlineStr">
        <is>
          <t>Pune</t>
        </is>
      </c>
      <c r="E5457" t="inlineStr">
        <is>
          <t>No</t>
        </is>
      </c>
      <c r="F5457" t="inlineStr">
        <is>
          <t>Occasional</t>
        </is>
      </c>
      <c r="G5457" t="n">
        <v>1</v>
      </c>
      <c r="H5457" s="24" t="n">
        <v>12671.16</v>
      </c>
      <c r="I5457" s="24" t="n">
        <v>949.46</v>
      </c>
      <c r="J5457" s="25" t="n">
        <v>45872</v>
      </c>
      <c r="K5457" s="25" t="n">
        <v>45872</v>
      </c>
      <c r="L5457" t="n">
        <v>3</v>
      </c>
      <c r="M5457" t="n">
        <v>1</v>
      </c>
      <c r="N5457" t="n">
        <v>2</v>
      </c>
      <c r="O5457">
        <f>DATE(2026,1,1)-K5457</f>
        <v/>
      </c>
      <c r="P5457">
        <f>IF(G5457&gt;=2,"Repeat","One-time")</f>
        <v/>
      </c>
    </row>
    <row r="5458">
      <c r="A5458" t="inlineStr">
        <is>
          <t>C04958</t>
        </is>
      </c>
      <c r="B5458" t="inlineStr">
        <is>
          <t>Vikram Joshi</t>
        </is>
      </c>
      <c r="C5458" t="inlineStr">
        <is>
          <t>Central</t>
        </is>
      </c>
      <c r="D5458" t="inlineStr">
        <is>
          <t>Bhopal</t>
        </is>
      </c>
      <c r="E5458" t="inlineStr">
        <is>
          <t>No</t>
        </is>
      </c>
      <c r="F5458" t="inlineStr">
        <is>
          <t>Loyal</t>
        </is>
      </c>
      <c r="G5458" t="n">
        <v>4</v>
      </c>
      <c r="H5458" s="24" t="n">
        <v>12668.34</v>
      </c>
      <c r="I5458" s="24" t="n">
        <v>4205.42</v>
      </c>
      <c r="J5458" s="25" t="n">
        <v>45768</v>
      </c>
      <c r="K5458" s="25" t="n">
        <v>46002</v>
      </c>
      <c r="L5458" t="n">
        <v>5</v>
      </c>
      <c r="M5458" t="n">
        <v>3</v>
      </c>
      <c r="N5458" t="n">
        <v>2</v>
      </c>
      <c r="O5458">
        <f>DATE(2026,1,1)-K5458</f>
        <v/>
      </c>
      <c r="P5458">
        <f>IF(G5458&gt;=2,"Repeat","One-time")</f>
        <v/>
      </c>
    </row>
    <row r="5459">
      <c r="A5459" t="inlineStr">
        <is>
          <t>C00205</t>
        </is>
      </c>
      <c r="B5459" t="inlineStr">
        <is>
          <t>Sanjay Patel</t>
        </is>
      </c>
      <c r="C5459" t="inlineStr">
        <is>
          <t>East</t>
        </is>
      </c>
      <c r="D5459" t="inlineStr">
        <is>
          <t>Bhubaneswar</t>
        </is>
      </c>
      <c r="E5459" t="inlineStr">
        <is>
          <t>No</t>
        </is>
      </c>
      <c r="F5459" t="inlineStr">
        <is>
          <t>At Risk</t>
        </is>
      </c>
      <c r="G5459" t="n">
        <v>3</v>
      </c>
      <c r="H5459" s="24" t="n">
        <v>12667.05</v>
      </c>
      <c r="I5459" s="24" t="n">
        <v>4884.07</v>
      </c>
      <c r="J5459" s="25" t="n">
        <v>44993</v>
      </c>
      <c r="K5459" s="25" t="n">
        <v>45012</v>
      </c>
      <c r="L5459" t="n">
        <v>1</v>
      </c>
      <c r="M5459" t="n">
        <v>3</v>
      </c>
      <c r="N5459" t="n">
        <v>2</v>
      </c>
      <c r="O5459">
        <f>DATE(2026,1,1)-K5459</f>
        <v/>
      </c>
      <c r="P5459">
        <f>IF(G5459&gt;=2,"Repeat","One-time")</f>
        <v/>
      </c>
    </row>
    <row r="5460">
      <c r="A5460" t="inlineStr">
        <is>
          <t>C03972</t>
        </is>
      </c>
      <c r="B5460" t="inlineStr">
        <is>
          <t>Imran Bose</t>
        </is>
      </c>
      <c r="C5460" t="inlineStr">
        <is>
          <t>South</t>
        </is>
      </c>
      <c r="D5460" t="inlineStr">
        <is>
          <t>Bengaluru</t>
        </is>
      </c>
      <c r="E5460" t="inlineStr">
        <is>
          <t>No</t>
        </is>
      </c>
      <c r="F5460" t="inlineStr">
        <is>
          <t>At Risk</t>
        </is>
      </c>
      <c r="G5460" t="n">
        <v>3</v>
      </c>
      <c r="H5460" s="24" t="n">
        <v>12662.99</v>
      </c>
      <c r="I5460" s="24" t="n">
        <v>3972.37</v>
      </c>
      <c r="J5460" s="25" t="n">
        <v>45325</v>
      </c>
      <c r="K5460" s="25" t="n">
        <v>45395</v>
      </c>
      <c r="L5460" t="n">
        <v>1</v>
      </c>
      <c r="M5460" t="n">
        <v>3</v>
      </c>
      <c r="N5460" t="n">
        <v>2</v>
      </c>
      <c r="O5460">
        <f>DATE(2026,1,1)-K5460</f>
        <v/>
      </c>
      <c r="P5460">
        <f>IF(G5460&gt;=2,"Repeat","One-time")</f>
        <v/>
      </c>
    </row>
    <row r="5461">
      <c r="A5461" t="inlineStr">
        <is>
          <t>C04051</t>
        </is>
      </c>
      <c r="B5461" t="inlineStr">
        <is>
          <t>Divya Agarwal</t>
        </is>
      </c>
      <c r="C5461" t="inlineStr">
        <is>
          <t>North</t>
        </is>
      </c>
      <c r="D5461" t="inlineStr">
        <is>
          <t>Lucknow</t>
        </is>
      </c>
      <c r="E5461" t="inlineStr">
        <is>
          <t>No</t>
        </is>
      </c>
      <c r="F5461" t="inlineStr">
        <is>
          <t>Occasional</t>
        </is>
      </c>
      <c r="G5461" t="n">
        <v>2</v>
      </c>
      <c r="H5461" s="24" t="n">
        <v>12661.49</v>
      </c>
      <c r="I5461" s="24" t="n">
        <v>4345.95</v>
      </c>
      <c r="J5461" s="25" t="n">
        <v>45316</v>
      </c>
      <c r="K5461" s="25" t="n">
        <v>45914</v>
      </c>
      <c r="L5461" t="n">
        <v>3</v>
      </c>
      <c r="M5461" t="n">
        <v>2</v>
      </c>
      <c r="N5461" t="n">
        <v>2</v>
      </c>
      <c r="O5461">
        <f>DATE(2026,1,1)-K5461</f>
        <v/>
      </c>
      <c r="P5461">
        <f>IF(G5461&gt;=2,"Repeat","One-time")</f>
        <v/>
      </c>
    </row>
    <row r="5462">
      <c r="A5462" t="inlineStr">
        <is>
          <t>C07047</t>
        </is>
      </c>
      <c r="B5462" t="inlineStr">
        <is>
          <t>Farhan Menon</t>
        </is>
      </c>
      <c r="C5462" t="inlineStr">
        <is>
          <t>West</t>
        </is>
      </c>
      <c r="D5462" t="inlineStr">
        <is>
          <t>Mumbai</t>
        </is>
      </c>
      <c r="E5462" t="inlineStr">
        <is>
          <t>No</t>
        </is>
      </c>
      <c r="F5462" t="inlineStr">
        <is>
          <t>At Risk</t>
        </is>
      </c>
      <c r="G5462" t="n">
        <v>4</v>
      </c>
      <c r="H5462" s="24" t="n">
        <v>12659.34</v>
      </c>
      <c r="I5462" s="24" t="n">
        <v>4507.69</v>
      </c>
      <c r="J5462" s="25" t="n">
        <v>45605</v>
      </c>
      <c r="K5462" s="25" t="n">
        <v>45720</v>
      </c>
      <c r="L5462" t="n">
        <v>2</v>
      </c>
      <c r="M5462" t="n">
        <v>4</v>
      </c>
      <c r="N5462" t="n">
        <v>2</v>
      </c>
      <c r="O5462">
        <f>DATE(2026,1,1)-K5462</f>
        <v/>
      </c>
      <c r="P5462">
        <f>IF(G5462&gt;=2,"Repeat","One-time")</f>
        <v/>
      </c>
    </row>
    <row r="5463">
      <c r="A5463" t="inlineStr">
        <is>
          <t>C05959</t>
        </is>
      </c>
      <c r="B5463" t="inlineStr">
        <is>
          <t>Vikram Reddy</t>
        </is>
      </c>
      <c r="C5463" t="inlineStr">
        <is>
          <t>North</t>
        </is>
      </c>
      <c r="D5463" t="inlineStr">
        <is>
          <t>Jaipur</t>
        </is>
      </c>
      <c r="E5463" t="inlineStr">
        <is>
          <t>No</t>
        </is>
      </c>
      <c r="F5463" t="inlineStr">
        <is>
          <t>Occasional</t>
        </is>
      </c>
      <c r="G5463" t="n">
        <v>1</v>
      </c>
      <c r="H5463" s="24" t="n">
        <v>12652.85</v>
      </c>
      <c r="I5463" s="24" t="n">
        <v>365.49</v>
      </c>
      <c r="J5463" s="25" t="n">
        <v>45578</v>
      </c>
      <c r="K5463" s="25" t="n">
        <v>45578</v>
      </c>
      <c r="L5463" t="n">
        <v>2</v>
      </c>
      <c r="M5463" t="n">
        <v>1</v>
      </c>
      <c r="N5463" t="n">
        <v>2</v>
      </c>
      <c r="O5463">
        <f>DATE(2026,1,1)-K5463</f>
        <v/>
      </c>
      <c r="P5463">
        <f>IF(G5463&gt;=2,"Repeat","One-time")</f>
        <v/>
      </c>
    </row>
    <row r="5464">
      <c r="A5464" t="inlineStr">
        <is>
          <t>C02200</t>
        </is>
      </c>
      <c r="B5464" t="inlineStr">
        <is>
          <t>Ayesha Nair</t>
        </is>
      </c>
      <c r="C5464" t="inlineStr">
        <is>
          <t>South</t>
        </is>
      </c>
      <c r="D5464" t="inlineStr">
        <is>
          <t>Hyderabad</t>
        </is>
      </c>
      <c r="E5464" t="inlineStr">
        <is>
          <t>No</t>
        </is>
      </c>
      <c r="F5464" t="inlineStr">
        <is>
          <t>Loyal</t>
        </is>
      </c>
      <c r="G5464" t="n">
        <v>6</v>
      </c>
      <c r="H5464" s="24" t="n">
        <v>12651.07</v>
      </c>
      <c r="I5464" s="24" t="n">
        <v>2174.06</v>
      </c>
      <c r="J5464" s="25" t="n">
        <v>45178</v>
      </c>
      <c r="K5464" s="25" t="n">
        <v>46007</v>
      </c>
      <c r="L5464" t="n">
        <v>5</v>
      </c>
      <c r="M5464" t="n">
        <v>4</v>
      </c>
      <c r="N5464" t="n">
        <v>2</v>
      </c>
      <c r="O5464">
        <f>DATE(2026,1,1)-K5464</f>
        <v/>
      </c>
      <c r="P5464">
        <f>IF(G5464&gt;=2,"Repeat","One-time")</f>
        <v/>
      </c>
    </row>
    <row r="5465">
      <c r="A5465" t="inlineStr">
        <is>
          <t>C00196</t>
        </is>
      </c>
      <c r="B5465" t="inlineStr">
        <is>
          <t>Tanvi Thakur</t>
        </is>
      </c>
      <c r="C5465" t="inlineStr">
        <is>
          <t>South</t>
        </is>
      </c>
      <c r="D5465" t="inlineStr">
        <is>
          <t>Chennai</t>
        </is>
      </c>
      <c r="E5465" t="inlineStr">
        <is>
          <t>No</t>
        </is>
      </c>
      <c r="F5465" t="inlineStr">
        <is>
          <t>Hibernating</t>
        </is>
      </c>
      <c r="G5465" t="n">
        <v>1</v>
      </c>
      <c r="H5465" s="24" t="n">
        <v>12641.15</v>
      </c>
      <c r="I5465" s="24" t="n">
        <v>1389.69</v>
      </c>
      <c r="J5465" s="25" t="n">
        <v>44947</v>
      </c>
      <c r="K5465" s="25" t="n">
        <v>44947</v>
      </c>
      <c r="L5465" t="n">
        <v>1</v>
      </c>
      <c r="M5465" t="n">
        <v>1</v>
      </c>
      <c r="N5465" t="n">
        <v>2</v>
      </c>
      <c r="O5465">
        <f>DATE(2026,1,1)-K5465</f>
        <v/>
      </c>
      <c r="P5465">
        <f>IF(G5465&gt;=2,"Repeat","One-time")</f>
        <v/>
      </c>
    </row>
    <row r="5466">
      <c r="A5466" t="inlineStr">
        <is>
          <t>C09817</t>
        </is>
      </c>
      <c r="B5466" t="inlineStr">
        <is>
          <t>Harpreet Thakur</t>
        </is>
      </c>
      <c r="C5466" t="inlineStr">
        <is>
          <t>North</t>
        </is>
      </c>
      <c r="D5466" t="inlineStr">
        <is>
          <t>Delhi</t>
        </is>
      </c>
      <c r="E5466" t="inlineStr">
        <is>
          <t>No</t>
        </is>
      </c>
      <c r="F5466" t="inlineStr">
        <is>
          <t>New</t>
        </is>
      </c>
      <c r="G5466" t="n">
        <v>2</v>
      </c>
      <c r="H5466" s="24" t="n">
        <v>12641.1</v>
      </c>
      <c r="I5466" s="24" t="n">
        <v>4535.18</v>
      </c>
      <c r="J5466" s="25" t="n">
        <v>45977</v>
      </c>
      <c r="K5466" s="25" t="n">
        <v>45985</v>
      </c>
      <c r="L5466" t="n">
        <v>4</v>
      </c>
      <c r="M5466" t="n">
        <v>2</v>
      </c>
      <c r="N5466" t="n">
        <v>2</v>
      </c>
      <c r="O5466">
        <f>DATE(2026,1,1)-K5466</f>
        <v/>
      </c>
      <c r="P5466">
        <f>IF(G5466&gt;=2,"Repeat","One-time")</f>
        <v/>
      </c>
    </row>
    <row r="5467">
      <c r="A5467" t="inlineStr">
        <is>
          <t>C04187</t>
        </is>
      </c>
      <c r="B5467" t="inlineStr">
        <is>
          <t>Pooja Prasad</t>
        </is>
      </c>
      <c r="C5467" t="inlineStr">
        <is>
          <t>South</t>
        </is>
      </c>
      <c r="D5467" t="inlineStr">
        <is>
          <t>Bengaluru</t>
        </is>
      </c>
      <c r="E5467" t="inlineStr">
        <is>
          <t>No</t>
        </is>
      </c>
      <c r="F5467" t="inlineStr">
        <is>
          <t>Hibernating</t>
        </is>
      </c>
      <c r="G5467" t="n">
        <v>2</v>
      </c>
      <c r="H5467" s="24" t="n">
        <v>12639.94</v>
      </c>
      <c r="I5467" s="24" t="n">
        <v>5009.4</v>
      </c>
      <c r="J5467" s="25" t="n">
        <v>45388</v>
      </c>
      <c r="K5467" s="25" t="n">
        <v>45483</v>
      </c>
      <c r="L5467" t="n">
        <v>1</v>
      </c>
      <c r="M5467" t="n">
        <v>2</v>
      </c>
      <c r="N5467" t="n">
        <v>2</v>
      </c>
      <c r="O5467">
        <f>DATE(2026,1,1)-K5467</f>
        <v/>
      </c>
      <c r="P5467">
        <f>IF(G5467&gt;=2,"Repeat","One-time")</f>
        <v/>
      </c>
    </row>
    <row r="5468">
      <c r="A5468" t="inlineStr">
        <is>
          <t>C04702</t>
        </is>
      </c>
      <c r="B5468" t="inlineStr">
        <is>
          <t>Farhan Menon</t>
        </is>
      </c>
      <c r="C5468" t="inlineStr">
        <is>
          <t>West</t>
        </is>
      </c>
      <c r="D5468" t="inlineStr">
        <is>
          <t>Mumbai</t>
        </is>
      </c>
      <c r="E5468" t="inlineStr">
        <is>
          <t>No</t>
        </is>
      </c>
      <c r="F5468" t="inlineStr">
        <is>
          <t>Hibernating</t>
        </is>
      </c>
      <c r="G5468" t="n">
        <v>2</v>
      </c>
      <c r="H5468" s="24" t="n">
        <v>12636.84</v>
      </c>
      <c r="I5468" s="24" t="n">
        <v>717.9</v>
      </c>
      <c r="J5468" s="25" t="n">
        <v>45424</v>
      </c>
      <c r="K5468" s="25" t="n">
        <v>45429</v>
      </c>
      <c r="L5468" t="n">
        <v>1</v>
      </c>
      <c r="M5468" t="n">
        <v>2</v>
      </c>
      <c r="N5468" t="n">
        <v>2</v>
      </c>
      <c r="O5468">
        <f>DATE(2026,1,1)-K5468</f>
        <v/>
      </c>
      <c r="P5468">
        <f>IF(G5468&gt;=2,"Repeat","One-time")</f>
        <v/>
      </c>
    </row>
    <row r="5469">
      <c r="A5469" t="inlineStr">
        <is>
          <t>C05527</t>
        </is>
      </c>
      <c r="B5469" t="inlineStr">
        <is>
          <t>Farhan Pillai</t>
        </is>
      </c>
      <c r="C5469" t="inlineStr">
        <is>
          <t>South</t>
        </is>
      </c>
      <c r="D5469" t="inlineStr">
        <is>
          <t>Bengaluru</t>
        </is>
      </c>
      <c r="E5469" t="inlineStr">
        <is>
          <t>No</t>
        </is>
      </c>
      <c r="F5469" t="inlineStr">
        <is>
          <t>Occasional</t>
        </is>
      </c>
      <c r="G5469" t="n">
        <v>2</v>
      </c>
      <c r="H5469" s="24" t="n">
        <v>12634.03</v>
      </c>
      <c r="I5469" s="24" t="n">
        <v>5301.71</v>
      </c>
      <c r="J5469" s="25" t="n">
        <v>45536</v>
      </c>
      <c r="K5469" s="25" t="n">
        <v>45552</v>
      </c>
      <c r="L5469" t="n">
        <v>2</v>
      </c>
      <c r="M5469" t="n">
        <v>2</v>
      </c>
      <c r="N5469" t="n">
        <v>2</v>
      </c>
      <c r="O5469">
        <f>DATE(2026,1,1)-K5469</f>
        <v/>
      </c>
      <c r="P5469">
        <f>IF(G5469&gt;=2,"Repeat","One-time")</f>
        <v/>
      </c>
    </row>
    <row r="5470">
      <c r="A5470" t="inlineStr">
        <is>
          <t>C03573</t>
        </is>
      </c>
      <c r="B5470" t="inlineStr">
        <is>
          <t>Arjun Mehta</t>
        </is>
      </c>
      <c r="C5470" t="inlineStr">
        <is>
          <t>West</t>
        </is>
      </c>
      <c r="D5470" t="inlineStr">
        <is>
          <t>Pune</t>
        </is>
      </c>
      <c r="E5470" t="inlineStr">
        <is>
          <t>No</t>
        </is>
      </c>
      <c r="F5470" t="inlineStr">
        <is>
          <t>Occasional</t>
        </is>
      </c>
      <c r="G5470" t="n">
        <v>2</v>
      </c>
      <c r="H5470" s="24" t="n">
        <v>12621.38</v>
      </c>
      <c r="I5470" s="24" t="n">
        <v>-1066.3</v>
      </c>
      <c r="J5470" s="25" t="n">
        <v>45352</v>
      </c>
      <c r="K5470" s="25" t="n">
        <v>45619</v>
      </c>
      <c r="L5470" t="n">
        <v>2</v>
      </c>
      <c r="M5470" t="n">
        <v>2</v>
      </c>
      <c r="N5470" t="n">
        <v>2</v>
      </c>
      <c r="O5470">
        <f>DATE(2026,1,1)-K5470</f>
        <v/>
      </c>
      <c r="P5470">
        <f>IF(G5470&gt;=2,"Repeat","One-time")</f>
        <v/>
      </c>
    </row>
    <row r="5471">
      <c r="A5471" t="inlineStr">
        <is>
          <t>C01615</t>
        </is>
      </c>
      <c r="B5471" t="inlineStr">
        <is>
          <t>Aditya Menon</t>
        </is>
      </c>
      <c r="C5471" t="inlineStr">
        <is>
          <t>North</t>
        </is>
      </c>
      <c r="D5471" t="inlineStr">
        <is>
          <t>Delhi</t>
        </is>
      </c>
      <c r="E5471" t="inlineStr">
        <is>
          <t>No</t>
        </is>
      </c>
      <c r="F5471" t="inlineStr">
        <is>
          <t>At Risk</t>
        </is>
      </c>
      <c r="G5471" t="n">
        <v>4</v>
      </c>
      <c r="H5471" s="24" t="n">
        <v>12614.25</v>
      </c>
      <c r="I5471" s="24" t="n">
        <v>4062.72</v>
      </c>
      <c r="J5471" s="25" t="n">
        <v>45032</v>
      </c>
      <c r="K5471" s="25" t="n">
        <v>45265</v>
      </c>
      <c r="L5471" t="n">
        <v>1</v>
      </c>
      <c r="M5471" t="n">
        <v>3</v>
      </c>
      <c r="N5471" t="n">
        <v>2</v>
      </c>
      <c r="O5471">
        <f>DATE(2026,1,1)-K5471</f>
        <v/>
      </c>
      <c r="P5471">
        <f>IF(G5471&gt;=2,"Repeat","One-time")</f>
        <v/>
      </c>
    </row>
    <row r="5472">
      <c r="A5472" t="inlineStr">
        <is>
          <t>C05625</t>
        </is>
      </c>
      <c r="B5472" t="inlineStr">
        <is>
          <t>Harpreet Reddy</t>
        </is>
      </c>
      <c r="C5472" t="inlineStr">
        <is>
          <t>Central</t>
        </is>
      </c>
      <c r="D5472" t="inlineStr">
        <is>
          <t>Indore</t>
        </is>
      </c>
      <c r="E5472" t="inlineStr">
        <is>
          <t>No</t>
        </is>
      </c>
      <c r="F5472" t="inlineStr">
        <is>
          <t>Loyal</t>
        </is>
      </c>
      <c r="G5472" t="n">
        <v>4</v>
      </c>
      <c r="H5472" s="24" t="n">
        <v>12609.94</v>
      </c>
      <c r="I5472" s="24" t="n">
        <v>1570.82</v>
      </c>
      <c r="J5472" s="25" t="n">
        <v>45572</v>
      </c>
      <c r="K5472" s="25" t="n">
        <v>45836</v>
      </c>
      <c r="L5472" t="n">
        <v>3</v>
      </c>
      <c r="M5472" t="n">
        <v>3</v>
      </c>
      <c r="N5472" t="n">
        <v>2</v>
      </c>
      <c r="O5472">
        <f>DATE(2026,1,1)-K5472</f>
        <v/>
      </c>
      <c r="P5472">
        <f>IF(G5472&gt;=2,"Repeat","One-time")</f>
        <v/>
      </c>
    </row>
    <row r="5473">
      <c r="A5473" t="inlineStr">
        <is>
          <t>C03476</t>
        </is>
      </c>
      <c r="B5473" t="inlineStr">
        <is>
          <t>Amit Das</t>
        </is>
      </c>
      <c r="C5473" t="inlineStr">
        <is>
          <t>East</t>
        </is>
      </c>
      <c r="D5473" t="inlineStr">
        <is>
          <t>Bhubaneswar</t>
        </is>
      </c>
      <c r="E5473" t="inlineStr">
        <is>
          <t>No</t>
        </is>
      </c>
      <c r="F5473" t="inlineStr">
        <is>
          <t>Hibernating</t>
        </is>
      </c>
      <c r="G5473" t="n">
        <v>2</v>
      </c>
      <c r="H5473" s="24" t="n">
        <v>12605.35</v>
      </c>
      <c r="I5473" s="24" t="n">
        <v>2463.95</v>
      </c>
      <c r="J5473" s="25" t="n">
        <v>45264</v>
      </c>
      <c r="K5473" s="25" t="n">
        <v>45393</v>
      </c>
      <c r="L5473" t="n">
        <v>1</v>
      </c>
      <c r="M5473" t="n">
        <v>2</v>
      </c>
      <c r="N5473" t="n">
        <v>2</v>
      </c>
      <c r="O5473">
        <f>DATE(2026,1,1)-K5473</f>
        <v/>
      </c>
      <c r="P5473">
        <f>IF(G5473&gt;=2,"Repeat","One-time")</f>
        <v/>
      </c>
    </row>
    <row r="5474">
      <c r="A5474" t="inlineStr">
        <is>
          <t>C06666</t>
        </is>
      </c>
      <c r="B5474" t="inlineStr">
        <is>
          <t>Ananya Ghosh</t>
        </is>
      </c>
      <c r="C5474" t="inlineStr">
        <is>
          <t>South</t>
        </is>
      </c>
      <c r="D5474" t="inlineStr">
        <is>
          <t>Hyderabad</t>
        </is>
      </c>
      <c r="E5474" t="inlineStr">
        <is>
          <t>Yes</t>
        </is>
      </c>
      <c r="F5474" t="inlineStr">
        <is>
          <t>Loyal</t>
        </is>
      </c>
      <c r="G5474" t="n">
        <v>3</v>
      </c>
      <c r="H5474" s="24" t="n">
        <v>12576.38</v>
      </c>
      <c r="I5474" s="24" t="n">
        <v>5485.59</v>
      </c>
      <c r="J5474" s="25" t="n">
        <v>45587</v>
      </c>
      <c r="K5474" s="25" t="n">
        <v>45754</v>
      </c>
      <c r="L5474" t="n">
        <v>3</v>
      </c>
      <c r="M5474" t="n">
        <v>3</v>
      </c>
      <c r="N5474" t="n">
        <v>2</v>
      </c>
      <c r="O5474">
        <f>DATE(2026,1,1)-K5474</f>
        <v/>
      </c>
      <c r="P5474">
        <f>IF(G5474&gt;=2,"Repeat","One-time")</f>
        <v/>
      </c>
    </row>
    <row r="5475">
      <c r="A5475" t="inlineStr">
        <is>
          <t>C01172</t>
        </is>
      </c>
      <c r="B5475" t="inlineStr">
        <is>
          <t>Meera Ghosh</t>
        </is>
      </c>
      <c r="C5475" t="inlineStr">
        <is>
          <t>Central</t>
        </is>
      </c>
      <c r="D5475" t="inlineStr">
        <is>
          <t>Bhopal</t>
        </is>
      </c>
      <c r="E5475" t="inlineStr">
        <is>
          <t>Yes</t>
        </is>
      </c>
      <c r="F5475" t="inlineStr">
        <is>
          <t>Loyal</t>
        </is>
      </c>
      <c r="G5475" t="n">
        <v>4</v>
      </c>
      <c r="H5475" s="24" t="n">
        <v>12572.17</v>
      </c>
      <c r="I5475" s="24" t="n">
        <v>5435.9</v>
      </c>
      <c r="J5475" s="25" t="n">
        <v>44995</v>
      </c>
      <c r="K5475" s="25" t="n">
        <v>45807</v>
      </c>
      <c r="L5475" t="n">
        <v>3</v>
      </c>
      <c r="M5475" t="n">
        <v>3</v>
      </c>
      <c r="N5475" t="n">
        <v>2</v>
      </c>
      <c r="O5475">
        <f>DATE(2026,1,1)-K5475</f>
        <v/>
      </c>
      <c r="P5475">
        <f>IF(G5475&gt;=2,"Repeat","One-time")</f>
        <v/>
      </c>
    </row>
    <row r="5476">
      <c r="A5476" t="inlineStr">
        <is>
          <t>C05456</t>
        </is>
      </c>
      <c r="B5476" t="inlineStr">
        <is>
          <t>Meera Yadav</t>
        </is>
      </c>
      <c r="C5476" t="inlineStr">
        <is>
          <t>North</t>
        </is>
      </c>
      <c r="D5476" t="inlineStr">
        <is>
          <t>Delhi</t>
        </is>
      </c>
      <c r="E5476" t="inlineStr">
        <is>
          <t>No</t>
        </is>
      </c>
      <c r="F5476" t="inlineStr">
        <is>
          <t>Occasional</t>
        </is>
      </c>
      <c r="G5476" t="n">
        <v>1</v>
      </c>
      <c r="H5476" s="24" t="n">
        <v>12569.32</v>
      </c>
      <c r="I5476" s="24" t="n">
        <v>4727.77</v>
      </c>
      <c r="J5476" s="25" t="n">
        <v>45528</v>
      </c>
      <c r="K5476" s="25" t="n">
        <v>45528</v>
      </c>
      <c r="L5476" t="n">
        <v>2</v>
      </c>
      <c r="M5476" t="n">
        <v>1</v>
      </c>
      <c r="N5476" t="n">
        <v>2</v>
      </c>
      <c r="O5476">
        <f>DATE(2026,1,1)-K5476</f>
        <v/>
      </c>
      <c r="P5476">
        <f>IF(G5476&gt;=2,"Repeat","One-time")</f>
        <v/>
      </c>
    </row>
    <row r="5477">
      <c r="A5477" t="inlineStr">
        <is>
          <t>C07887</t>
        </is>
      </c>
      <c r="B5477" t="inlineStr">
        <is>
          <t>Sneha Das</t>
        </is>
      </c>
      <c r="C5477" t="inlineStr">
        <is>
          <t>East</t>
        </is>
      </c>
      <c r="D5477" t="inlineStr">
        <is>
          <t>Patna</t>
        </is>
      </c>
      <c r="E5477" t="inlineStr">
        <is>
          <t>No</t>
        </is>
      </c>
      <c r="F5477" t="inlineStr">
        <is>
          <t>Loyal</t>
        </is>
      </c>
      <c r="G5477" t="n">
        <v>5</v>
      </c>
      <c r="H5477" s="24" t="n">
        <v>12558.29</v>
      </c>
      <c r="I5477" s="24" t="n">
        <v>2084.98</v>
      </c>
      <c r="J5477" s="25" t="n">
        <v>45680</v>
      </c>
      <c r="K5477" s="25" t="n">
        <v>45996</v>
      </c>
      <c r="L5477" t="n">
        <v>5</v>
      </c>
      <c r="M5477" t="n">
        <v>4</v>
      </c>
      <c r="N5477" t="n">
        <v>2</v>
      </c>
      <c r="O5477">
        <f>DATE(2026,1,1)-K5477</f>
        <v/>
      </c>
      <c r="P5477">
        <f>IF(G5477&gt;=2,"Repeat","One-time")</f>
        <v/>
      </c>
    </row>
    <row r="5478">
      <c r="A5478" t="inlineStr">
        <is>
          <t>C07935</t>
        </is>
      </c>
      <c r="B5478" t="inlineStr">
        <is>
          <t>Lakshmi Nair</t>
        </is>
      </c>
      <c r="C5478" t="inlineStr">
        <is>
          <t>West</t>
        </is>
      </c>
      <c r="D5478" t="inlineStr">
        <is>
          <t>Mumbai</t>
        </is>
      </c>
      <c r="E5478" t="inlineStr">
        <is>
          <t>No</t>
        </is>
      </c>
      <c r="F5478" t="inlineStr">
        <is>
          <t>Occasional</t>
        </is>
      </c>
      <c r="G5478" t="n">
        <v>2</v>
      </c>
      <c r="H5478" s="24" t="n">
        <v>12545.27</v>
      </c>
      <c r="I5478" s="24" t="n">
        <v>1868.55</v>
      </c>
      <c r="J5478" s="25" t="n">
        <v>45865</v>
      </c>
      <c r="K5478" s="25" t="n">
        <v>45935</v>
      </c>
      <c r="L5478" t="n">
        <v>4</v>
      </c>
      <c r="M5478" t="n">
        <v>2</v>
      </c>
      <c r="N5478" t="n">
        <v>2</v>
      </c>
      <c r="O5478">
        <f>DATE(2026,1,1)-K5478</f>
        <v/>
      </c>
      <c r="P5478">
        <f>IF(G5478&gt;=2,"Repeat","One-time")</f>
        <v/>
      </c>
    </row>
    <row r="5479">
      <c r="A5479" t="inlineStr">
        <is>
          <t>C02014</t>
        </is>
      </c>
      <c r="B5479" t="inlineStr">
        <is>
          <t>Harpreet Prasad</t>
        </is>
      </c>
      <c r="C5479" t="inlineStr">
        <is>
          <t>East</t>
        </is>
      </c>
      <c r="D5479" t="inlineStr">
        <is>
          <t>Guwahati</t>
        </is>
      </c>
      <c r="E5479" t="inlineStr">
        <is>
          <t>No</t>
        </is>
      </c>
      <c r="F5479" t="inlineStr">
        <is>
          <t>At Risk</t>
        </is>
      </c>
      <c r="G5479" t="n">
        <v>3</v>
      </c>
      <c r="H5479" s="24" t="n">
        <v>12543.42</v>
      </c>
      <c r="I5479" s="24" t="n">
        <v>5335.79</v>
      </c>
      <c r="J5479" s="25" t="n">
        <v>45101</v>
      </c>
      <c r="K5479" s="25" t="n">
        <v>45404</v>
      </c>
      <c r="L5479" t="n">
        <v>1</v>
      </c>
      <c r="M5479" t="n">
        <v>3</v>
      </c>
      <c r="N5479" t="n">
        <v>2</v>
      </c>
      <c r="O5479">
        <f>DATE(2026,1,1)-K5479</f>
        <v/>
      </c>
      <c r="P5479">
        <f>IF(G5479&gt;=2,"Repeat","One-time")</f>
        <v/>
      </c>
    </row>
    <row r="5480">
      <c r="A5480" t="inlineStr">
        <is>
          <t>C10896</t>
        </is>
      </c>
      <c r="B5480" t="inlineStr">
        <is>
          <t>Shreya Agarwal</t>
        </is>
      </c>
      <c r="C5480" t="inlineStr">
        <is>
          <t>West</t>
        </is>
      </c>
      <c r="D5480" t="inlineStr">
        <is>
          <t>Ahmedabad</t>
        </is>
      </c>
      <c r="E5480" t="inlineStr">
        <is>
          <t>No</t>
        </is>
      </c>
      <c r="F5480" t="inlineStr">
        <is>
          <t>New</t>
        </is>
      </c>
      <c r="G5480" t="n">
        <v>2</v>
      </c>
      <c r="H5480" s="24" t="n">
        <v>12535.41</v>
      </c>
      <c r="I5480" s="24" t="n">
        <v>3658.63</v>
      </c>
      <c r="J5480" s="25" t="n">
        <v>45947</v>
      </c>
      <c r="K5480" s="25" t="n">
        <v>45983</v>
      </c>
      <c r="L5480" t="n">
        <v>4</v>
      </c>
      <c r="M5480" t="n">
        <v>3</v>
      </c>
      <c r="N5480" t="n">
        <v>2</v>
      </c>
      <c r="O5480">
        <f>DATE(2026,1,1)-K5480</f>
        <v/>
      </c>
      <c r="P5480">
        <f>IF(G5480&gt;=2,"Repeat","One-time")</f>
        <v/>
      </c>
    </row>
    <row r="5481">
      <c r="A5481" t="inlineStr">
        <is>
          <t>C06502</t>
        </is>
      </c>
      <c r="B5481" t="inlineStr">
        <is>
          <t>Vivaan Rao</t>
        </is>
      </c>
      <c r="C5481" t="inlineStr">
        <is>
          <t>South</t>
        </is>
      </c>
      <c r="D5481" t="inlineStr">
        <is>
          <t>Hyderabad</t>
        </is>
      </c>
      <c r="E5481" t="inlineStr">
        <is>
          <t>No</t>
        </is>
      </c>
      <c r="F5481" t="inlineStr">
        <is>
          <t>Occasional</t>
        </is>
      </c>
      <c r="G5481" t="n">
        <v>2</v>
      </c>
      <c r="H5481" s="24" t="n">
        <v>12528.13</v>
      </c>
      <c r="I5481" s="24" t="n">
        <v>1592.77</v>
      </c>
      <c r="J5481" s="25" t="n">
        <v>45568</v>
      </c>
      <c r="K5481" s="25" t="n">
        <v>45724</v>
      </c>
      <c r="L5481" t="n">
        <v>2</v>
      </c>
      <c r="M5481" t="n">
        <v>2</v>
      </c>
      <c r="N5481" t="n">
        <v>2</v>
      </c>
      <c r="O5481">
        <f>DATE(2026,1,1)-K5481</f>
        <v/>
      </c>
      <c r="P5481">
        <f>IF(G5481&gt;=2,"Repeat","One-time")</f>
        <v/>
      </c>
    </row>
    <row r="5482">
      <c r="A5482" t="inlineStr">
        <is>
          <t>C05232</t>
        </is>
      </c>
      <c r="B5482" t="inlineStr">
        <is>
          <t>Ananya Sinha</t>
        </is>
      </c>
      <c r="C5482" t="inlineStr">
        <is>
          <t>East</t>
        </is>
      </c>
      <c r="D5482" t="inlineStr">
        <is>
          <t>Kolkata</t>
        </is>
      </c>
      <c r="E5482" t="inlineStr">
        <is>
          <t>No</t>
        </is>
      </c>
      <c r="F5482" t="inlineStr">
        <is>
          <t>Loyal</t>
        </is>
      </c>
      <c r="G5482" t="n">
        <v>6</v>
      </c>
      <c r="H5482" s="24" t="n">
        <v>12525.2</v>
      </c>
      <c r="I5482" s="24" t="n">
        <v>3699.62</v>
      </c>
      <c r="J5482" s="25" t="n">
        <v>45444</v>
      </c>
      <c r="K5482" s="25" t="n">
        <v>45754</v>
      </c>
      <c r="L5482" t="n">
        <v>3</v>
      </c>
      <c r="M5482" t="n">
        <v>4</v>
      </c>
      <c r="N5482" t="n">
        <v>2</v>
      </c>
      <c r="O5482">
        <f>DATE(2026,1,1)-K5482</f>
        <v/>
      </c>
      <c r="P5482">
        <f>IF(G5482&gt;=2,"Repeat","One-time")</f>
        <v/>
      </c>
    </row>
    <row r="5483">
      <c r="A5483" t="inlineStr">
        <is>
          <t>C00269</t>
        </is>
      </c>
      <c r="B5483" t="inlineStr">
        <is>
          <t>Sneha Rao</t>
        </is>
      </c>
      <c r="C5483" t="inlineStr">
        <is>
          <t>North</t>
        </is>
      </c>
      <c r="D5483" t="inlineStr">
        <is>
          <t>Delhi</t>
        </is>
      </c>
      <c r="E5483" t="inlineStr">
        <is>
          <t>No</t>
        </is>
      </c>
      <c r="F5483" t="inlineStr">
        <is>
          <t>Hibernating</t>
        </is>
      </c>
      <c r="G5483" t="n">
        <v>2</v>
      </c>
      <c r="H5483" s="24" t="n">
        <v>12523.05</v>
      </c>
      <c r="I5483" s="24" t="n">
        <v>2619.14</v>
      </c>
      <c r="J5483" s="25" t="n">
        <v>44998</v>
      </c>
      <c r="K5483" s="25" t="n">
        <v>45067</v>
      </c>
      <c r="L5483" t="n">
        <v>1</v>
      </c>
      <c r="M5483" t="n">
        <v>2</v>
      </c>
      <c r="N5483" t="n">
        <v>2</v>
      </c>
      <c r="O5483">
        <f>DATE(2026,1,1)-K5483</f>
        <v/>
      </c>
      <c r="P5483">
        <f>IF(G5483&gt;=2,"Repeat","One-time")</f>
        <v/>
      </c>
    </row>
    <row r="5484">
      <c r="A5484" t="inlineStr">
        <is>
          <t>C03277</t>
        </is>
      </c>
      <c r="B5484" t="inlineStr">
        <is>
          <t>Ayesha Singh</t>
        </is>
      </c>
      <c r="C5484" t="inlineStr">
        <is>
          <t>East</t>
        </is>
      </c>
      <c r="D5484" t="inlineStr">
        <is>
          <t>Patna</t>
        </is>
      </c>
      <c r="E5484" t="inlineStr">
        <is>
          <t>No</t>
        </is>
      </c>
      <c r="F5484" t="inlineStr">
        <is>
          <t>Hibernating</t>
        </is>
      </c>
      <c r="G5484" t="n">
        <v>1</v>
      </c>
      <c r="H5484" s="24" t="n">
        <v>12515.04</v>
      </c>
      <c r="I5484" s="24" t="n">
        <v>3269.92</v>
      </c>
      <c r="J5484" s="25" t="n">
        <v>45306</v>
      </c>
      <c r="K5484" s="25" t="n">
        <v>45306</v>
      </c>
      <c r="L5484" t="n">
        <v>1</v>
      </c>
      <c r="M5484" t="n">
        <v>1</v>
      </c>
      <c r="N5484" t="n">
        <v>2</v>
      </c>
      <c r="O5484">
        <f>DATE(2026,1,1)-K5484</f>
        <v/>
      </c>
      <c r="P5484">
        <f>IF(G5484&gt;=2,"Repeat","One-time")</f>
        <v/>
      </c>
    </row>
    <row r="5485">
      <c r="A5485" t="inlineStr">
        <is>
          <t>C06180</t>
        </is>
      </c>
      <c r="B5485" t="inlineStr">
        <is>
          <t>Isha Fernandes</t>
        </is>
      </c>
      <c r="C5485" t="inlineStr">
        <is>
          <t>East</t>
        </is>
      </c>
      <c r="D5485" t="inlineStr">
        <is>
          <t>Kolkata</t>
        </is>
      </c>
      <c r="E5485" t="inlineStr">
        <is>
          <t>No</t>
        </is>
      </c>
      <c r="F5485" t="inlineStr">
        <is>
          <t>Loyal</t>
        </is>
      </c>
      <c r="G5485" t="n">
        <v>4</v>
      </c>
      <c r="H5485" s="24" t="n">
        <v>12514.23</v>
      </c>
      <c r="I5485" s="24" t="n">
        <v>995.54</v>
      </c>
      <c r="J5485" s="25" t="n">
        <v>45615</v>
      </c>
      <c r="K5485" s="25" t="n">
        <v>45964</v>
      </c>
      <c r="L5485" t="n">
        <v>4</v>
      </c>
      <c r="M5485" t="n">
        <v>3</v>
      </c>
      <c r="N5485" t="n">
        <v>2</v>
      </c>
      <c r="O5485">
        <f>DATE(2026,1,1)-K5485</f>
        <v/>
      </c>
      <c r="P5485">
        <f>IF(G5485&gt;=2,"Repeat","One-time")</f>
        <v/>
      </c>
    </row>
    <row r="5486">
      <c r="A5486" t="inlineStr">
        <is>
          <t>C04299</t>
        </is>
      </c>
      <c r="B5486" t="inlineStr">
        <is>
          <t>Sneha Bose</t>
        </is>
      </c>
      <c r="C5486" t="inlineStr">
        <is>
          <t>West</t>
        </is>
      </c>
      <c r="D5486" t="inlineStr">
        <is>
          <t>Mumbai</t>
        </is>
      </c>
      <c r="E5486" t="inlineStr">
        <is>
          <t>No</t>
        </is>
      </c>
      <c r="F5486" t="inlineStr">
        <is>
          <t>Occasional</t>
        </is>
      </c>
      <c r="G5486" t="n">
        <v>2</v>
      </c>
      <c r="H5486" s="24" t="n">
        <v>12514</v>
      </c>
      <c r="I5486" s="24" t="n">
        <v>2497.93</v>
      </c>
      <c r="J5486" s="25" t="n">
        <v>45488</v>
      </c>
      <c r="K5486" s="25" t="n">
        <v>45565</v>
      </c>
      <c r="L5486" t="n">
        <v>2</v>
      </c>
      <c r="M5486" t="n">
        <v>2</v>
      </c>
      <c r="N5486" t="n">
        <v>2</v>
      </c>
      <c r="O5486">
        <f>DATE(2026,1,1)-K5486</f>
        <v/>
      </c>
      <c r="P5486">
        <f>IF(G5486&gt;=2,"Repeat","One-time")</f>
        <v/>
      </c>
    </row>
    <row r="5487">
      <c r="A5487" t="inlineStr">
        <is>
          <t>C07239</t>
        </is>
      </c>
      <c r="B5487" t="inlineStr">
        <is>
          <t>Gurpreet Fernandes</t>
        </is>
      </c>
      <c r="C5487" t="inlineStr">
        <is>
          <t>North</t>
        </is>
      </c>
      <c r="D5487" t="inlineStr">
        <is>
          <t>Delhi</t>
        </is>
      </c>
      <c r="E5487" t="inlineStr">
        <is>
          <t>No</t>
        </is>
      </c>
      <c r="F5487" t="inlineStr">
        <is>
          <t>New</t>
        </is>
      </c>
      <c r="G5487" t="n">
        <v>2</v>
      </c>
      <c r="H5487" s="24" t="n">
        <v>12511.74</v>
      </c>
      <c r="I5487" s="24" t="n">
        <v>3814.61</v>
      </c>
      <c r="J5487" s="25" t="n">
        <v>45957</v>
      </c>
      <c r="K5487" s="25" t="n">
        <v>45971</v>
      </c>
      <c r="L5487" t="n">
        <v>4</v>
      </c>
      <c r="M5487" t="n">
        <v>2</v>
      </c>
      <c r="N5487" t="n">
        <v>2</v>
      </c>
      <c r="O5487">
        <f>DATE(2026,1,1)-K5487</f>
        <v/>
      </c>
      <c r="P5487">
        <f>IF(G5487&gt;=2,"Repeat","One-time")</f>
        <v/>
      </c>
    </row>
    <row r="5488">
      <c r="A5488" t="inlineStr">
        <is>
          <t>C04434</t>
        </is>
      </c>
      <c r="B5488" t="inlineStr">
        <is>
          <t>Sneha Reddy</t>
        </is>
      </c>
      <c r="C5488" t="inlineStr">
        <is>
          <t>West</t>
        </is>
      </c>
      <c r="D5488" t="inlineStr">
        <is>
          <t>Surat</t>
        </is>
      </c>
      <c r="E5488" t="inlineStr">
        <is>
          <t>No</t>
        </is>
      </c>
      <c r="F5488" t="inlineStr">
        <is>
          <t>Occasional</t>
        </is>
      </c>
      <c r="G5488" t="n">
        <v>2</v>
      </c>
      <c r="H5488" s="24" t="n">
        <v>12511.26</v>
      </c>
      <c r="I5488" s="24" t="n">
        <v>1290.47</v>
      </c>
      <c r="J5488" s="25" t="n">
        <v>45438</v>
      </c>
      <c r="K5488" s="25" t="n">
        <v>45774</v>
      </c>
      <c r="L5488" t="n">
        <v>3</v>
      </c>
      <c r="M5488" t="n">
        <v>2</v>
      </c>
      <c r="N5488" t="n">
        <v>2</v>
      </c>
      <c r="O5488">
        <f>DATE(2026,1,1)-K5488</f>
        <v/>
      </c>
      <c r="P5488">
        <f>IF(G5488&gt;=2,"Repeat","One-time")</f>
        <v/>
      </c>
    </row>
    <row r="5489">
      <c r="A5489" t="inlineStr">
        <is>
          <t>C07969</t>
        </is>
      </c>
      <c r="B5489" t="inlineStr">
        <is>
          <t>Imran Mukherjee</t>
        </is>
      </c>
      <c r="C5489" t="inlineStr">
        <is>
          <t>South</t>
        </is>
      </c>
      <c r="D5489" t="inlineStr">
        <is>
          <t>Chennai</t>
        </is>
      </c>
      <c r="E5489" t="inlineStr">
        <is>
          <t>No</t>
        </is>
      </c>
      <c r="F5489" t="inlineStr">
        <is>
          <t>At Risk</t>
        </is>
      </c>
      <c r="G5489" t="n">
        <v>3</v>
      </c>
      <c r="H5489" s="24" t="n">
        <v>12509.46</v>
      </c>
      <c r="I5489" s="24" t="n">
        <v>3216.78</v>
      </c>
      <c r="J5489" s="25" t="n">
        <v>45681</v>
      </c>
      <c r="K5489" s="25" t="n">
        <v>45721</v>
      </c>
      <c r="L5489" t="n">
        <v>2</v>
      </c>
      <c r="M5489" t="n">
        <v>3</v>
      </c>
      <c r="N5489" t="n">
        <v>2</v>
      </c>
      <c r="O5489">
        <f>DATE(2026,1,1)-K5489</f>
        <v/>
      </c>
      <c r="P5489">
        <f>IF(G5489&gt;=2,"Repeat","One-time")</f>
        <v/>
      </c>
    </row>
    <row r="5490">
      <c r="A5490" t="inlineStr">
        <is>
          <t>C03409</t>
        </is>
      </c>
      <c r="B5490" t="inlineStr">
        <is>
          <t>Karan Thakur</t>
        </is>
      </c>
      <c r="C5490" t="inlineStr">
        <is>
          <t>East</t>
        </is>
      </c>
      <c r="D5490" t="inlineStr">
        <is>
          <t>Bhubaneswar</t>
        </is>
      </c>
      <c r="E5490" t="inlineStr">
        <is>
          <t>No</t>
        </is>
      </c>
      <c r="F5490" t="inlineStr">
        <is>
          <t>Occasional</t>
        </is>
      </c>
      <c r="G5490" t="n">
        <v>1</v>
      </c>
      <c r="H5490" s="24" t="n">
        <v>12503.89</v>
      </c>
      <c r="I5490" s="24" t="n">
        <v>1904.13</v>
      </c>
      <c r="J5490" s="25" t="n">
        <v>45790</v>
      </c>
      <c r="K5490" s="25" t="n">
        <v>45790</v>
      </c>
      <c r="L5490" t="n">
        <v>3</v>
      </c>
      <c r="M5490" t="n">
        <v>1</v>
      </c>
      <c r="N5490" t="n">
        <v>2</v>
      </c>
      <c r="O5490">
        <f>DATE(2026,1,1)-K5490</f>
        <v/>
      </c>
      <c r="P5490">
        <f>IF(G5490&gt;=2,"Repeat","One-time")</f>
        <v/>
      </c>
    </row>
    <row r="5491">
      <c r="A5491" t="inlineStr">
        <is>
          <t>C05094</t>
        </is>
      </c>
      <c r="B5491" t="inlineStr">
        <is>
          <t>Harpreet Sinha</t>
        </is>
      </c>
      <c r="C5491" t="inlineStr">
        <is>
          <t>North</t>
        </is>
      </c>
      <c r="D5491" t="inlineStr">
        <is>
          <t>Jaipur</t>
        </is>
      </c>
      <c r="E5491" t="inlineStr">
        <is>
          <t>No</t>
        </is>
      </c>
      <c r="F5491" t="inlineStr">
        <is>
          <t>At Risk</t>
        </is>
      </c>
      <c r="G5491" t="n">
        <v>3</v>
      </c>
      <c r="H5491" s="24" t="n">
        <v>12502.51</v>
      </c>
      <c r="I5491" s="24" t="n">
        <v>4021.16</v>
      </c>
      <c r="J5491" s="25" t="n">
        <v>45420</v>
      </c>
      <c r="K5491" s="25" t="n">
        <v>45553</v>
      </c>
      <c r="L5491" t="n">
        <v>2</v>
      </c>
      <c r="M5491" t="n">
        <v>3</v>
      </c>
      <c r="N5491" t="n">
        <v>2</v>
      </c>
      <c r="O5491">
        <f>DATE(2026,1,1)-K5491</f>
        <v/>
      </c>
      <c r="P5491">
        <f>IF(G5491&gt;=2,"Repeat","One-time")</f>
        <v/>
      </c>
    </row>
    <row r="5492">
      <c r="A5492" t="inlineStr">
        <is>
          <t>C03512</t>
        </is>
      </c>
      <c r="B5492" t="inlineStr">
        <is>
          <t>Aditya Patel</t>
        </is>
      </c>
      <c r="C5492" t="inlineStr">
        <is>
          <t>West</t>
        </is>
      </c>
      <c r="D5492" t="inlineStr">
        <is>
          <t>Ahmedabad</t>
        </is>
      </c>
      <c r="E5492" t="inlineStr">
        <is>
          <t>No</t>
        </is>
      </c>
      <c r="F5492" t="inlineStr">
        <is>
          <t>Loyal</t>
        </is>
      </c>
      <c r="G5492" t="n">
        <v>3</v>
      </c>
      <c r="H5492" s="24" t="n">
        <v>12496.56</v>
      </c>
      <c r="I5492" s="24" t="n">
        <v>2378.5</v>
      </c>
      <c r="J5492" s="25" t="n">
        <v>45265</v>
      </c>
      <c r="K5492" s="25" t="n">
        <v>46018</v>
      </c>
      <c r="L5492" t="n">
        <v>5</v>
      </c>
      <c r="M5492" t="n">
        <v>3</v>
      </c>
      <c r="N5492" t="n">
        <v>2</v>
      </c>
      <c r="O5492">
        <f>DATE(2026,1,1)-K5492</f>
        <v/>
      </c>
      <c r="P5492">
        <f>IF(G5492&gt;=2,"Repeat","One-time")</f>
        <v/>
      </c>
    </row>
    <row r="5493">
      <c r="A5493" t="inlineStr">
        <is>
          <t>C03560</t>
        </is>
      </c>
      <c r="B5493" t="inlineStr">
        <is>
          <t>Rahul Kumar</t>
        </is>
      </c>
      <c r="C5493" t="inlineStr">
        <is>
          <t>West</t>
        </is>
      </c>
      <c r="D5493" t="inlineStr">
        <is>
          <t>Ahmedabad</t>
        </is>
      </c>
      <c r="E5493" t="inlineStr">
        <is>
          <t>Yes</t>
        </is>
      </c>
      <c r="F5493" t="inlineStr">
        <is>
          <t>At Risk</t>
        </is>
      </c>
      <c r="G5493" t="n">
        <v>5</v>
      </c>
      <c r="H5493" s="24" t="n">
        <v>12492.85</v>
      </c>
      <c r="I5493" s="24" t="n">
        <v>4208.82</v>
      </c>
      <c r="J5493" s="25" t="n">
        <v>45296</v>
      </c>
      <c r="K5493" s="25" t="n">
        <v>45634</v>
      </c>
      <c r="L5493" t="n">
        <v>2</v>
      </c>
      <c r="M5493" t="n">
        <v>4</v>
      </c>
      <c r="N5493" t="n">
        <v>2</v>
      </c>
      <c r="O5493">
        <f>DATE(2026,1,1)-K5493</f>
        <v/>
      </c>
      <c r="P5493">
        <f>IF(G5493&gt;=2,"Repeat","One-time")</f>
        <v/>
      </c>
    </row>
    <row r="5494">
      <c r="A5494" t="inlineStr">
        <is>
          <t>C00193</t>
        </is>
      </c>
      <c r="B5494" t="inlineStr">
        <is>
          <t>Joseph Fernandes</t>
        </is>
      </c>
      <c r="C5494" t="inlineStr">
        <is>
          <t>North</t>
        </is>
      </c>
      <c r="D5494" t="inlineStr">
        <is>
          <t>Delhi</t>
        </is>
      </c>
      <c r="E5494" t="inlineStr">
        <is>
          <t>No</t>
        </is>
      </c>
      <c r="F5494" t="inlineStr">
        <is>
          <t>Loyal</t>
        </is>
      </c>
      <c r="G5494" t="n">
        <v>4</v>
      </c>
      <c r="H5494" s="24" t="n">
        <v>12489.52</v>
      </c>
      <c r="I5494" s="24" t="n">
        <v>4117.64</v>
      </c>
      <c r="J5494" s="25" t="n">
        <v>45171</v>
      </c>
      <c r="K5494" s="25" t="n">
        <v>45912</v>
      </c>
      <c r="L5494" t="n">
        <v>3</v>
      </c>
      <c r="M5494" t="n">
        <v>3</v>
      </c>
      <c r="N5494" t="n">
        <v>2</v>
      </c>
      <c r="O5494">
        <f>DATE(2026,1,1)-K5494</f>
        <v/>
      </c>
      <c r="P5494">
        <f>IF(G5494&gt;=2,"Repeat","One-time")</f>
        <v/>
      </c>
    </row>
    <row r="5495">
      <c r="A5495" t="inlineStr">
        <is>
          <t>C02631</t>
        </is>
      </c>
      <c r="B5495" t="inlineStr">
        <is>
          <t>Karan Sharma</t>
        </is>
      </c>
      <c r="C5495" t="inlineStr">
        <is>
          <t>West</t>
        </is>
      </c>
      <c r="D5495" t="inlineStr">
        <is>
          <t>Pune</t>
        </is>
      </c>
      <c r="E5495" t="inlineStr">
        <is>
          <t>Yes</t>
        </is>
      </c>
      <c r="F5495" t="inlineStr">
        <is>
          <t>Loyal</t>
        </is>
      </c>
      <c r="G5495" t="n">
        <v>3</v>
      </c>
      <c r="H5495" s="24" t="n">
        <v>12484.2</v>
      </c>
      <c r="I5495" s="24" t="n">
        <v>2470.45</v>
      </c>
      <c r="J5495" s="25" t="n">
        <v>45703</v>
      </c>
      <c r="K5495" s="25" t="n">
        <v>45975</v>
      </c>
      <c r="L5495" t="n">
        <v>4</v>
      </c>
      <c r="M5495" t="n">
        <v>3</v>
      </c>
      <c r="N5495" t="n">
        <v>2</v>
      </c>
      <c r="O5495">
        <f>DATE(2026,1,1)-K5495</f>
        <v/>
      </c>
      <c r="P5495">
        <f>IF(G5495&gt;=2,"Repeat","One-time")</f>
        <v/>
      </c>
    </row>
    <row r="5496">
      <c r="A5496" t="inlineStr">
        <is>
          <t>C02037</t>
        </is>
      </c>
      <c r="B5496" t="inlineStr">
        <is>
          <t>Divya Rao</t>
        </is>
      </c>
      <c r="C5496" t="inlineStr">
        <is>
          <t>West</t>
        </is>
      </c>
      <c r="D5496" t="inlineStr">
        <is>
          <t>Surat</t>
        </is>
      </c>
      <c r="E5496" t="inlineStr">
        <is>
          <t>Yes</t>
        </is>
      </c>
      <c r="F5496" t="inlineStr">
        <is>
          <t>At Risk</t>
        </is>
      </c>
      <c r="G5496" t="n">
        <v>3</v>
      </c>
      <c r="H5496" s="24" t="n">
        <v>12483.6</v>
      </c>
      <c r="I5496" s="24" t="n">
        <v>5123.3</v>
      </c>
      <c r="J5496" s="25" t="n">
        <v>45090</v>
      </c>
      <c r="K5496" s="25" t="n">
        <v>45107</v>
      </c>
      <c r="L5496" t="n">
        <v>1</v>
      </c>
      <c r="M5496" t="n">
        <v>3</v>
      </c>
      <c r="N5496" t="n">
        <v>2</v>
      </c>
      <c r="O5496">
        <f>DATE(2026,1,1)-K5496</f>
        <v/>
      </c>
      <c r="P5496">
        <f>IF(G5496&gt;=2,"Repeat","One-time")</f>
        <v/>
      </c>
    </row>
    <row r="5497">
      <c r="A5497" t="inlineStr">
        <is>
          <t>C05735</t>
        </is>
      </c>
      <c r="B5497" t="inlineStr">
        <is>
          <t>Deepak Thakur</t>
        </is>
      </c>
      <c r="C5497" t="inlineStr">
        <is>
          <t>West</t>
        </is>
      </c>
      <c r="D5497" t="inlineStr">
        <is>
          <t>Mumbai</t>
        </is>
      </c>
      <c r="E5497" t="inlineStr">
        <is>
          <t>No</t>
        </is>
      </c>
      <c r="F5497" t="inlineStr">
        <is>
          <t>Occasional</t>
        </is>
      </c>
      <c r="G5497" t="n">
        <v>2</v>
      </c>
      <c r="H5497" s="24" t="n">
        <v>12469.44</v>
      </c>
      <c r="I5497" s="24" t="n">
        <v>2234.23</v>
      </c>
      <c r="J5497" s="25" t="n">
        <v>45548</v>
      </c>
      <c r="K5497" s="25" t="n">
        <v>45601</v>
      </c>
      <c r="L5497" t="n">
        <v>2</v>
      </c>
      <c r="M5497" t="n">
        <v>2</v>
      </c>
      <c r="N5497" t="n">
        <v>2</v>
      </c>
      <c r="O5497">
        <f>DATE(2026,1,1)-K5497</f>
        <v/>
      </c>
      <c r="P5497">
        <f>IF(G5497&gt;=2,"Repeat","One-time")</f>
        <v/>
      </c>
    </row>
    <row r="5498">
      <c r="A5498" t="inlineStr">
        <is>
          <t>C00902</t>
        </is>
      </c>
      <c r="B5498" t="inlineStr">
        <is>
          <t>Joseph Sinha</t>
        </is>
      </c>
      <c r="C5498" t="inlineStr">
        <is>
          <t>West</t>
        </is>
      </c>
      <c r="D5498" t="inlineStr">
        <is>
          <t>Pune</t>
        </is>
      </c>
      <c r="E5498" t="inlineStr">
        <is>
          <t>No</t>
        </is>
      </c>
      <c r="F5498" t="inlineStr">
        <is>
          <t>Hibernating</t>
        </is>
      </c>
      <c r="G5498" t="n">
        <v>1</v>
      </c>
      <c r="H5498" s="24" t="n">
        <v>12463.2</v>
      </c>
      <c r="I5498" s="24" t="n">
        <v>1418.44</v>
      </c>
      <c r="J5498" s="25" t="n">
        <v>44961</v>
      </c>
      <c r="K5498" s="25" t="n">
        <v>44961</v>
      </c>
      <c r="L5498" t="n">
        <v>1</v>
      </c>
      <c r="M5498" t="n">
        <v>1</v>
      </c>
      <c r="N5498" t="n">
        <v>2</v>
      </c>
      <c r="O5498">
        <f>DATE(2026,1,1)-K5498</f>
        <v/>
      </c>
      <c r="P5498">
        <f>IF(G5498&gt;=2,"Repeat","One-time")</f>
        <v/>
      </c>
    </row>
    <row r="5499">
      <c r="A5499" t="inlineStr">
        <is>
          <t>C07150</t>
        </is>
      </c>
      <c r="B5499" t="inlineStr">
        <is>
          <t>Rahul Iyer</t>
        </is>
      </c>
      <c r="C5499" t="inlineStr">
        <is>
          <t>North</t>
        </is>
      </c>
      <c r="D5499" t="inlineStr">
        <is>
          <t>Gurugram</t>
        </is>
      </c>
      <c r="E5499" t="inlineStr">
        <is>
          <t>No</t>
        </is>
      </c>
      <c r="F5499" t="inlineStr">
        <is>
          <t>Occasional</t>
        </is>
      </c>
      <c r="G5499" t="n">
        <v>1</v>
      </c>
      <c r="H5499" s="24" t="n">
        <v>12462.79</v>
      </c>
      <c r="I5499" s="24" t="n">
        <v>1485.39</v>
      </c>
      <c r="J5499" s="25" t="n">
        <v>45682</v>
      </c>
      <c r="K5499" s="25" t="n">
        <v>45682</v>
      </c>
      <c r="L5499" t="n">
        <v>2</v>
      </c>
      <c r="M5499" t="n">
        <v>1</v>
      </c>
      <c r="N5499" t="n">
        <v>2</v>
      </c>
      <c r="O5499">
        <f>DATE(2026,1,1)-K5499</f>
        <v/>
      </c>
      <c r="P5499">
        <f>IF(G5499&gt;=2,"Repeat","One-time")</f>
        <v/>
      </c>
    </row>
    <row r="5500">
      <c r="A5500" t="inlineStr">
        <is>
          <t>C10405</t>
        </is>
      </c>
      <c r="B5500" t="inlineStr">
        <is>
          <t>Karan Sharma</t>
        </is>
      </c>
      <c r="C5500" t="inlineStr">
        <is>
          <t>West</t>
        </is>
      </c>
      <c r="D5500" t="inlineStr">
        <is>
          <t>Pune</t>
        </is>
      </c>
      <c r="E5500" t="inlineStr">
        <is>
          <t>No</t>
        </is>
      </c>
      <c r="F5500" t="inlineStr">
        <is>
          <t>New</t>
        </is>
      </c>
      <c r="G5500" t="n">
        <v>1</v>
      </c>
      <c r="H5500" s="24" t="n">
        <v>12454.57</v>
      </c>
      <c r="I5500" s="24" t="n">
        <v>1347.35</v>
      </c>
      <c r="J5500" s="25" t="n">
        <v>45969</v>
      </c>
      <c r="K5500" s="25" t="n">
        <v>45969</v>
      </c>
      <c r="L5500" t="n">
        <v>4</v>
      </c>
      <c r="M5500" t="n">
        <v>2</v>
      </c>
      <c r="N5500" t="n">
        <v>2</v>
      </c>
      <c r="O5500">
        <f>DATE(2026,1,1)-K5500</f>
        <v/>
      </c>
      <c r="P5500">
        <f>IF(G5500&gt;=2,"Repeat","One-time")</f>
        <v/>
      </c>
    </row>
    <row r="5501">
      <c r="A5501" t="inlineStr">
        <is>
          <t>C09965</t>
        </is>
      </c>
      <c r="B5501" t="inlineStr">
        <is>
          <t>Divya Ghosh</t>
        </is>
      </c>
      <c r="C5501" t="inlineStr">
        <is>
          <t>South</t>
        </is>
      </c>
      <c r="D5501" t="inlineStr">
        <is>
          <t>Chennai</t>
        </is>
      </c>
      <c r="E5501" t="inlineStr">
        <is>
          <t>No</t>
        </is>
      </c>
      <c r="F5501" t="inlineStr">
        <is>
          <t>New</t>
        </is>
      </c>
      <c r="G5501" t="n">
        <v>1</v>
      </c>
      <c r="H5501" s="24" t="n">
        <v>12427.91</v>
      </c>
      <c r="I5501" s="24" t="n">
        <v>-350.93</v>
      </c>
      <c r="J5501" s="25" t="n">
        <v>45945</v>
      </c>
      <c r="K5501" s="25" t="n">
        <v>45945</v>
      </c>
      <c r="L5501" t="n">
        <v>4</v>
      </c>
      <c r="M5501" t="n">
        <v>2</v>
      </c>
      <c r="N5501" t="n">
        <v>2</v>
      </c>
      <c r="O5501">
        <f>DATE(2026,1,1)-K5501</f>
        <v/>
      </c>
      <c r="P5501">
        <f>IF(G5501&gt;=2,"Repeat","One-time")</f>
        <v/>
      </c>
    </row>
    <row r="5502">
      <c r="A5502" t="inlineStr">
        <is>
          <t>C02727</t>
        </is>
      </c>
      <c r="B5502" t="inlineStr">
        <is>
          <t>Ayesha Prasad</t>
        </is>
      </c>
      <c r="C5502" t="inlineStr">
        <is>
          <t>South</t>
        </is>
      </c>
      <c r="D5502" t="inlineStr">
        <is>
          <t>Coimbatore</t>
        </is>
      </c>
      <c r="E5502" t="inlineStr">
        <is>
          <t>No</t>
        </is>
      </c>
      <c r="F5502" t="inlineStr">
        <is>
          <t>At Risk</t>
        </is>
      </c>
      <c r="G5502" t="n">
        <v>4</v>
      </c>
      <c r="H5502" s="24" t="n">
        <v>12426.04</v>
      </c>
      <c r="I5502" s="24" t="n">
        <v>3175.26</v>
      </c>
      <c r="J5502" s="25" t="n">
        <v>45206</v>
      </c>
      <c r="K5502" s="25" t="n">
        <v>45562</v>
      </c>
      <c r="L5502" t="n">
        <v>2</v>
      </c>
      <c r="M5502" t="n">
        <v>3</v>
      </c>
      <c r="N5502" t="n">
        <v>2</v>
      </c>
      <c r="O5502">
        <f>DATE(2026,1,1)-K5502</f>
        <v/>
      </c>
      <c r="P5502">
        <f>IF(G5502&gt;=2,"Repeat","One-time")</f>
        <v/>
      </c>
    </row>
    <row r="5503">
      <c r="A5503" t="inlineStr">
        <is>
          <t>C09234</t>
        </is>
      </c>
      <c r="B5503" t="inlineStr">
        <is>
          <t>Zoya Bose</t>
        </is>
      </c>
      <c r="C5503" t="inlineStr">
        <is>
          <t>East</t>
        </is>
      </c>
      <c r="D5503" t="inlineStr">
        <is>
          <t>Kolkata</t>
        </is>
      </c>
      <c r="E5503" t="inlineStr">
        <is>
          <t>Yes</t>
        </is>
      </c>
      <c r="F5503" t="inlineStr">
        <is>
          <t>Occasional</t>
        </is>
      </c>
      <c r="G5503" t="n">
        <v>2</v>
      </c>
      <c r="H5503" s="24" t="n">
        <v>12413.41</v>
      </c>
      <c r="I5503" s="24" t="n">
        <v>2195.33</v>
      </c>
      <c r="J5503" s="25" t="n">
        <v>45785</v>
      </c>
      <c r="K5503" s="25" t="n">
        <v>45861</v>
      </c>
      <c r="L5503" t="n">
        <v>3</v>
      </c>
      <c r="M5503" t="n">
        <v>2</v>
      </c>
      <c r="N5503" t="n">
        <v>2</v>
      </c>
      <c r="O5503">
        <f>DATE(2026,1,1)-K5503</f>
        <v/>
      </c>
      <c r="P5503">
        <f>IF(G5503&gt;=2,"Repeat","One-time")</f>
        <v/>
      </c>
    </row>
    <row r="5504">
      <c r="A5504" t="inlineStr">
        <is>
          <t>C00852</t>
        </is>
      </c>
      <c r="B5504" t="inlineStr">
        <is>
          <t>Rohan Banerjee</t>
        </is>
      </c>
      <c r="C5504" t="inlineStr">
        <is>
          <t>East</t>
        </is>
      </c>
      <c r="D5504" t="inlineStr">
        <is>
          <t>Patna</t>
        </is>
      </c>
      <c r="E5504" t="inlineStr">
        <is>
          <t>No</t>
        </is>
      </c>
      <c r="F5504" t="inlineStr">
        <is>
          <t>Hibernating</t>
        </is>
      </c>
      <c r="G5504" t="n">
        <v>2</v>
      </c>
      <c r="H5504" s="24" t="n">
        <v>12408.15</v>
      </c>
      <c r="I5504" s="24" t="n">
        <v>2808.7</v>
      </c>
      <c r="J5504" s="25" t="n">
        <v>44968</v>
      </c>
      <c r="K5504" s="25" t="n">
        <v>44975</v>
      </c>
      <c r="L5504" t="n">
        <v>1</v>
      </c>
      <c r="M5504" t="n">
        <v>2</v>
      </c>
      <c r="N5504" t="n">
        <v>2</v>
      </c>
      <c r="O5504">
        <f>DATE(2026,1,1)-K5504</f>
        <v/>
      </c>
      <c r="P5504">
        <f>IF(G5504&gt;=2,"Repeat","One-time")</f>
        <v/>
      </c>
    </row>
    <row r="5505">
      <c r="A5505" t="inlineStr">
        <is>
          <t>C02898</t>
        </is>
      </c>
      <c r="B5505" t="inlineStr">
        <is>
          <t>Nikhil Sharma</t>
        </is>
      </c>
      <c r="C5505" t="inlineStr">
        <is>
          <t>North</t>
        </is>
      </c>
      <c r="D5505" t="inlineStr">
        <is>
          <t>Delhi</t>
        </is>
      </c>
      <c r="E5505" t="inlineStr">
        <is>
          <t>No</t>
        </is>
      </c>
      <c r="F5505" t="inlineStr">
        <is>
          <t>Loyal</t>
        </is>
      </c>
      <c r="G5505" t="n">
        <v>3</v>
      </c>
      <c r="H5505" s="24" t="n">
        <v>12398.77</v>
      </c>
      <c r="I5505" s="24" t="n">
        <v>2465.56</v>
      </c>
      <c r="J5505" s="25" t="n">
        <v>45410</v>
      </c>
      <c r="K5505" s="25" t="n">
        <v>45753</v>
      </c>
      <c r="L5505" t="n">
        <v>3</v>
      </c>
      <c r="M5505" t="n">
        <v>3</v>
      </c>
      <c r="N5505" t="n">
        <v>2</v>
      </c>
      <c r="O5505">
        <f>DATE(2026,1,1)-K5505</f>
        <v/>
      </c>
      <c r="P5505">
        <f>IF(G5505&gt;=2,"Repeat","One-time")</f>
        <v/>
      </c>
    </row>
    <row r="5506">
      <c r="A5506" t="inlineStr">
        <is>
          <t>C08917</t>
        </is>
      </c>
      <c r="B5506" t="inlineStr">
        <is>
          <t>Neha Bose</t>
        </is>
      </c>
      <c r="C5506" t="inlineStr">
        <is>
          <t>East</t>
        </is>
      </c>
      <c r="D5506" t="inlineStr">
        <is>
          <t>Kolkata</t>
        </is>
      </c>
      <c r="E5506" t="inlineStr">
        <is>
          <t>No</t>
        </is>
      </c>
      <c r="F5506" t="inlineStr">
        <is>
          <t>Occasional</t>
        </is>
      </c>
      <c r="G5506" t="n">
        <v>2</v>
      </c>
      <c r="H5506" s="24" t="n">
        <v>12394.17</v>
      </c>
      <c r="I5506" s="24" t="n">
        <v>2390.16</v>
      </c>
      <c r="J5506" s="25" t="n">
        <v>45901</v>
      </c>
      <c r="K5506" s="25" t="n">
        <v>46006</v>
      </c>
      <c r="L5506" t="n">
        <v>5</v>
      </c>
      <c r="M5506" t="n">
        <v>2</v>
      </c>
      <c r="N5506" t="n">
        <v>2</v>
      </c>
      <c r="O5506">
        <f>DATE(2026,1,1)-K5506</f>
        <v/>
      </c>
      <c r="P5506">
        <f>IF(G5506&gt;=2,"Repeat","One-time")</f>
        <v/>
      </c>
    </row>
    <row r="5507">
      <c r="A5507" t="inlineStr">
        <is>
          <t>C09730</t>
        </is>
      </c>
      <c r="B5507" t="inlineStr">
        <is>
          <t>Varun Pillai</t>
        </is>
      </c>
      <c r="C5507" t="inlineStr">
        <is>
          <t>South</t>
        </is>
      </c>
      <c r="D5507" t="inlineStr">
        <is>
          <t>Bengaluru</t>
        </is>
      </c>
      <c r="E5507" t="inlineStr">
        <is>
          <t>No</t>
        </is>
      </c>
      <c r="F5507" t="inlineStr">
        <is>
          <t>New</t>
        </is>
      </c>
      <c r="G5507" t="n">
        <v>1</v>
      </c>
      <c r="H5507" s="24" t="n">
        <v>12391.09</v>
      </c>
      <c r="I5507" s="24" t="n">
        <v>2464.1</v>
      </c>
      <c r="J5507" s="25" t="n">
        <v>45941</v>
      </c>
      <c r="K5507" s="25" t="n">
        <v>45941</v>
      </c>
      <c r="L5507" t="n">
        <v>4</v>
      </c>
      <c r="M5507" t="n">
        <v>1</v>
      </c>
      <c r="N5507" t="n">
        <v>2</v>
      </c>
      <c r="O5507">
        <f>DATE(2026,1,1)-K5507</f>
        <v/>
      </c>
      <c r="P5507">
        <f>IF(G5507&gt;=2,"Repeat","One-time")</f>
        <v/>
      </c>
    </row>
    <row r="5508">
      <c r="A5508" t="inlineStr">
        <is>
          <t>C08749</t>
        </is>
      </c>
      <c r="B5508" t="inlineStr">
        <is>
          <t>Rahul Thakur</t>
        </is>
      </c>
      <c r="C5508" t="inlineStr">
        <is>
          <t>East</t>
        </is>
      </c>
      <c r="D5508" t="inlineStr">
        <is>
          <t>Patna</t>
        </is>
      </c>
      <c r="E5508" t="inlineStr">
        <is>
          <t>No</t>
        </is>
      </c>
      <c r="F5508" t="inlineStr">
        <is>
          <t>Occasional</t>
        </is>
      </c>
      <c r="G5508" t="n">
        <v>2</v>
      </c>
      <c r="H5508" s="24" t="n">
        <v>12363.34</v>
      </c>
      <c r="I5508" s="24" t="n">
        <v>945.96</v>
      </c>
      <c r="J5508" s="25" t="n">
        <v>45775</v>
      </c>
      <c r="K5508" s="25" t="n">
        <v>45780</v>
      </c>
      <c r="L5508" t="n">
        <v>3</v>
      </c>
      <c r="M5508" t="n">
        <v>2</v>
      </c>
      <c r="N5508" t="n">
        <v>2</v>
      </c>
      <c r="O5508">
        <f>DATE(2026,1,1)-K5508</f>
        <v/>
      </c>
      <c r="P5508">
        <f>IF(G5508&gt;=2,"Repeat","One-time")</f>
        <v/>
      </c>
    </row>
    <row r="5509">
      <c r="A5509" t="inlineStr">
        <is>
          <t>C07602</t>
        </is>
      </c>
      <c r="B5509" t="inlineStr">
        <is>
          <t>Manish Khan</t>
        </is>
      </c>
      <c r="C5509" t="inlineStr">
        <is>
          <t>West</t>
        </is>
      </c>
      <c r="D5509" t="inlineStr">
        <is>
          <t>Surat</t>
        </is>
      </c>
      <c r="E5509" t="inlineStr">
        <is>
          <t>No</t>
        </is>
      </c>
      <c r="F5509" t="inlineStr">
        <is>
          <t>At Risk</t>
        </is>
      </c>
      <c r="G5509" t="n">
        <v>3</v>
      </c>
      <c r="H5509" s="24" t="n">
        <v>12335.49</v>
      </c>
      <c r="I5509" s="24" t="n">
        <v>1977.57</v>
      </c>
      <c r="J5509" s="25" t="n">
        <v>45669</v>
      </c>
      <c r="K5509" s="25" t="n">
        <v>45717</v>
      </c>
      <c r="L5509" t="n">
        <v>2</v>
      </c>
      <c r="M5509" t="n">
        <v>3</v>
      </c>
      <c r="N5509" t="n">
        <v>2</v>
      </c>
      <c r="O5509">
        <f>DATE(2026,1,1)-K5509</f>
        <v/>
      </c>
      <c r="P5509">
        <f>IF(G5509&gt;=2,"Repeat","One-time")</f>
        <v/>
      </c>
    </row>
    <row r="5510">
      <c r="A5510" t="inlineStr">
        <is>
          <t>C02086</t>
        </is>
      </c>
      <c r="B5510" t="inlineStr">
        <is>
          <t>Lakshmi Patel</t>
        </is>
      </c>
      <c r="C5510" t="inlineStr">
        <is>
          <t>South</t>
        </is>
      </c>
      <c r="D5510" t="inlineStr">
        <is>
          <t>Bengaluru</t>
        </is>
      </c>
      <c r="E5510" t="inlineStr">
        <is>
          <t>No</t>
        </is>
      </c>
      <c r="F5510" t="inlineStr">
        <is>
          <t>At Risk</t>
        </is>
      </c>
      <c r="G5510" t="n">
        <v>4</v>
      </c>
      <c r="H5510" s="24" t="n">
        <v>12331.26</v>
      </c>
      <c r="I5510" s="24" t="n">
        <v>4443.15</v>
      </c>
      <c r="J5510" s="25" t="n">
        <v>45091</v>
      </c>
      <c r="K5510" s="25" t="n">
        <v>45418</v>
      </c>
      <c r="L5510" t="n">
        <v>1</v>
      </c>
      <c r="M5510" t="n">
        <v>3</v>
      </c>
      <c r="N5510" t="n">
        <v>2</v>
      </c>
      <c r="O5510">
        <f>DATE(2026,1,1)-K5510</f>
        <v/>
      </c>
      <c r="P5510">
        <f>IF(G5510&gt;=2,"Repeat","One-time")</f>
        <v/>
      </c>
    </row>
    <row r="5511">
      <c r="A5511" t="inlineStr">
        <is>
          <t>C05409</t>
        </is>
      </c>
      <c r="B5511" t="inlineStr">
        <is>
          <t>Aditya Banerjee</t>
        </is>
      </c>
      <c r="C5511" t="inlineStr">
        <is>
          <t>West</t>
        </is>
      </c>
      <c r="D5511" t="inlineStr">
        <is>
          <t>Surat</t>
        </is>
      </c>
      <c r="E5511" t="inlineStr">
        <is>
          <t>No</t>
        </is>
      </c>
      <c r="F5511" t="inlineStr">
        <is>
          <t>Loyal</t>
        </is>
      </c>
      <c r="G5511" t="n">
        <v>3</v>
      </c>
      <c r="H5511" s="24" t="n">
        <v>12327.31</v>
      </c>
      <c r="I5511" s="24" t="n">
        <v>3610.22</v>
      </c>
      <c r="J5511" s="25" t="n">
        <v>45676</v>
      </c>
      <c r="K5511" s="25" t="n">
        <v>45957</v>
      </c>
      <c r="L5511" t="n">
        <v>4</v>
      </c>
      <c r="M5511" t="n">
        <v>3</v>
      </c>
      <c r="N5511" t="n">
        <v>2</v>
      </c>
      <c r="O5511">
        <f>DATE(2026,1,1)-K5511</f>
        <v/>
      </c>
      <c r="P5511">
        <f>IF(G5511&gt;=2,"Repeat","One-time")</f>
        <v/>
      </c>
    </row>
    <row r="5512">
      <c r="A5512" t="inlineStr">
        <is>
          <t>C03771</t>
        </is>
      </c>
      <c r="B5512" t="inlineStr">
        <is>
          <t>Swati Khan</t>
        </is>
      </c>
      <c r="C5512" t="inlineStr">
        <is>
          <t>South</t>
        </is>
      </c>
      <c r="D5512" t="inlineStr">
        <is>
          <t>Bengaluru</t>
        </is>
      </c>
      <c r="E5512" t="inlineStr">
        <is>
          <t>Yes</t>
        </is>
      </c>
      <c r="F5512" t="inlineStr">
        <is>
          <t>Hibernating</t>
        </is>
      </c>
      <c r="G5512" t="n">
        <v>1</v>
      </c>
      <c r="H5512" s="24" t="n">
        <v>12315.89</v>
      </c>
      <c r="I5512" s="24" t="n">
        <v>5333.91</v>
      </c>
      <c r="J5512" s="25" t="n">
        <v>45360</v>
      </c>
      <c r="K5512" s="25" t="n">
        <v>45360</v>
      </c>
      <c r="L5512" t="n">
        <v>1</v>
      </c>
      <c r="M5512" t="n">
        <v>1</v>
      </c>
      <c r="N5512" t="n">
        <v>2</v>
      </c>
      <c r="O5512">
        <f>DATE(2026,1,1)-K5512</f>
        <v/>
      </c>
      <c r="P5512">
        <f>IF(G5512&gt;=2,"Repeat","One-time")</f>
        <v/>
      </c>
    </row>
    <row r="5513">
      <c r="A5513" t="inlineStr">
        <is>
          <t>C07554</t>
        </is>
      </c>
      <c r="B5513" t="inlineStr">
        <is>
          <t>Lakshmi Verma</t>
        </is>
      </c>
      <c r="C5513" t="inlineStr">
        <is>
          <t>South</t>
        </is>
      </c>
      <c r="D5513" t="inlineStr">
        <is>
          <t>Hyderabad</t>
        </is>
      </c>
      <c r="E5513" t="inlineStr">
        <is>
          <t>Yes</t>
        </is>
      </c>
      <c r="F5513" t="inlineStr">
        <is>
          <t>Occasional</t>
        </is>
      </c>
      <c r="G5513" t="n">
        <v>2</v>
      </c>
      <c r="H5513" s="24" t="n">
        <v>12314.71</v>
      </c>
      <c r="I5513" s="24" t="n">
        <v>2616.73</v>
      </c>
      <c r="J5513" s="25" t="n">
        <v>45694</v>
      </c>
      <c r="K5513" s="25" t="n">
        <v>45854</v>
      </c>
      <c r="L5513" t="n">
        <v>3</v>
      </c>
      <c r="M5513" t="n">
        <v>2</v>
      </c>
      <c r="N5513" t="n">
        <v>2</v>
      </c>
      <c r="O5513">
        <f>DATE(2026,1,1)-K5513</f>
        <v/>
      </c>
      <c r="P5513">
        <f>IF(G5513&gt;=2,"Repeat","One-time")</f>
        <v/>
      </c>
    </row>
    <row r="5514">
      <c r="A5514" t="inlineStr">
        <is>
          <t>C05777</t>
        </is>
      </c>
      <c r="B5514" t="inlineStr">
        <is>
          <t>Deepak Banerjee</t>
        </is>
      </c>
      <c r="C5514" t="inlineStr">
        <is>
          <t>West</t>
        </is>
      </c>
      <c r="D5514" t="inlineStr">
        <is>
          <t>Pune</t>
        </is>
      </c>
      <c r="E5514" t="inlineStr">
        <is>
          <t>Yes</t>
        </is>
      </c>
      <c r="F5514" t="inlineStr">
        <is>
          <t>Loyal</t>
        </is>
      </c>
      <c r="G5514" t="n">
        <v>3</v>
      </c>
      <c r="H5514" s="24" t="n">
        <v>12291.67</v>
      </c>
      <c r="I5514" s="24" t="n">
        <v>5848.61</v>
      </c>
      <c r="J5514" s="25" t="n">
        <v>45501</v>
      </c>
      <c r="K5514" s="25" t="n">
        <v>45882</v>
      </c>
      <c r="L5514" t="n">
        <v>3</v>
      </c>
      <c r="M5514" t="n">
        <v>3</v>
      </c>
      <c r="N5514" t="n">
        <v>2</v>
      </c>
      <c r="O5514">
        <f>DATE(2026,1,1)-K5514</f>
        <v/>
      </c>
      <c r="P5514">
        <f>IF(G5514&gt;=2,"Repeat","One-time")</f>
        <v/>
      </c>
    </row>
    <row r="5515">
      <c r="A5515" t="inlineStr">
        <is>
          <t>C03937</t>
        </is>
      </c>
      <c r="B5515" t="inlineStr">
        <is>
          <t>Pooja Mishra</t>
        </is>
      </c>
      <c r="C5515" t="inlineStr">
        <is>
          <t>West</t>
        </is>
      </c>
      <c r="D5515" t="inlineStr">
        <is>
          <t>Mumbai</t>
        </is>
      </c>
      <c r="E5515" t="inlineStr">
        <is>
          <t>No</t>
        </is>
      </c>
      <c r="F5515" t="inlineStr">
        <is>
          <t>Loyal</t>
        </is>
      </c>
      <c r="G5515" t="n">
        <v>3</v>
      </c>
      <c r="H5515" s="24" t="n">
        <v>12283.26</v>
      </c>
      <c r="I5515" s="24" t="n">
        <v>2975.55</v>
      </c>
      <c r="J5515" s="25" t="n">
        <v>45427</v>
      </c>
      <c r="K5515" s="25" t="n">
        <v>45810</v>
      </c>
      <c r="L5515" t="n">
        <v>3</v>
      </c>
      <c r="M5515" t="n">
        <v>3</v>
      </c>
      <c r="N5515" t="n">
        <v>2</v>
      </c>
      <c r="O5515">
        <f>DATE(2026,1,1)-K5515</f>
        <v/>
      </c>
      <c r="P5515">
        <f>IF(G5515&gt;=2,"Repeat","One-time")</f>
        <v/>
      </c>
    </row>
    <row r="5516">
      <c r="A5516" t="inlineStr">
        <is>
          <t>C11302</t>
        </is>
      </c>
      <c r="B5516" t="inlineStr">
        <is>
          <t>Farhan Fernandes</t>
        </is>
      </c>
      <c r="C5516" t="inlineStr">
        <is>
          <t>South</t>
        </is>
      </c>
      <c r="D5516" t="inlineStr">
        <is>
          <t>Chennai</t>
        </is>
      </c>
      <c r="E5516" t="inlineStr">
        <is>
          <t>Yes</t>
        </is>
      </c>
      <c r="F5516" t="inlineStr">
        <is>
          <t>New</t>
        </is>
      </c>
      <c r="G5516" t="n">
        <v>1</v>
      </c>
      <c r="H5516" s="24" t="n">
        <v>12274.1</v>
      </c>
      <c r="I5516" s="24" t="n">
        <v>1581.64</v>
      </c>
      <c r="J5516" s="25" t="n">
        <v>46018</v>
      </c>
      <c r="K5516" s="25" t="n">
        <v>46018</v>
      </c>
      <c r="L5516" t="n">
        <v>5</v>
      </c>
      <c r="M5516" t="n">
        <v>2</v>
      </c>
      <c r="N5516" t="n">
        <v>2</v>
      </c>
      <c r="O5516">
        <f>DATE(2026,1,1)-K5516</f>
        <v/>
      </c>
      <c r="P5516">
        <f>IF(G5516&gt;=2,"Repeat","One-time")</f>
        <v/>
      </c>
    </row>
    <row r="5517">
      <c r="A5517" t="inlineStr">
        <is>
          <t>C07443</t>
        </is>
      </c>
      <c r="B5517" t="inlineStr">
        <is>
          <t>Rohan Kapoor</t>
        </is>
      </c>
      <c r="C5517" t="inlineStr">
        <is>
          <t>West</t>
        </is>
      </c>
      <c r="D5517" t="inlineStr">
        <is>
          <t>Mumbai</t>
        </is>
      </c>
      <c r="E5517" t="inlineStr">
        <is>
          <t>No</t>
        </is>
      </c>
      <c r="F5517" t="inlineStr">
        <is>
          <t>At Risk</t>
        </is>
      </c>
      <c r="G5517" t="n">
        <v>3</v>
      </c>
      <c r="H5517" s="24" t="n">
        <v>12273.76</v>
      </c>
      <c r="I5517" s="24" t="n">
        <v>3905.1</v>
      </c>
      <c r="J5517" s="25" t="n">
        <v>45637</v>
      </c>
      <c r="K5517" s="25" t="n">
        <v>45647</v>
      </c>
      <c r="L5517" t="n">
        <v>2</v>
      </c>
      <c r="M5517" t="n">
        <v>3</v>
      </c>
      <c r="N5517" t="n">
        <v>2</v>
      </c>
      <c r="O5517">
        <f>DATE(2026,1,1)-K5517</f>
        <v/>
      </c>
      <c r="P5517">
        <f>IF(G5517&gt;=2,"Repeat","One-time")</f>
        <v/>
      </c>
    </row>
    <row r="5518">
      <c r="A5518" t="inlineStr">
        <is>
          <t>C08435</t>
        </is>
      </c>
      <c r="B5518" t="inlineStr">
        <is>
          <t>Pooja Verma</t>
        </is>
      </c>
      <c r="C5518" t="inlineStr">
        <is>
          <t>West</t>
        </is>
      </c>
      <c r="D5518" t="inlineStr">
        <is>
          <t>Surat</t>
        </is>
      </c>
      <c r="E5518" t="inlineStr">
        <is>
          <t>No</t>
        </is>
      </c>
      <c r="F5518" t="inlineStr">
        <is>
          <t>Occasional</t>
        </is>
      </c>
      <c r="G5518" t="n">
        <v>2</v>
      </c>
      <c r="H5518" s="24" t="n">
        <v>12252.37</v>
      </c>
      <c r="I5518" s="24" t="n">
        <v>3664.51</v>
      </c>
      <c r="J5518" s="25" t="n">
        <v>45776</v>
      </c>
      <c r="K5518" s="25" t="n">
        <v>45862</v>
      </c>
      <c r="L5518" t="n">
        <v>3</v>
      </c>
      <c r="M5518" t="n">
        <v>2</v>
      </c>
      <c r="N5518" t="n">
        <v>2</v>
      </c>
      <c r="O5518">
        <f>DATE(2026,1,1)-K5518</f>
        <v/>
      </c>
      <c r="P5518">
        <f>IF(G5518&gt;=2,"Repeat","One-time")</f>
        <v/>
      </c>
    </row>
    <row r="5519">
      <c r="A5519" t="inlineStr">
        <is>
          <t>C06161</t>
        </is>
      </c>
      <c r="B5519" t="inlineStr">
        <is>
          <t>Nikhil Yadav</t>
        </is>
      </c>
      <c r="C5519" t="inlineStr">
        <is>
          <t>West</t>
        </is>
      </c>
      <c r="D5519" t="inlineStr">
        <is>
          <t>Pune</t>
        </is>
      </c>
      <c r="E5519" t="inlineStr">
        <is>
          <t>No</t>
        </is>
      </c>
      <c r="F5519" t="inlineStr">
        <is>
          <t>Loyal</t>
        </is>
      </c>
      <c r="G5519" t="n">
        <v>3</v>
      </c>
      <c r="H5519" s="24" t="n">
        <v>12248.25</v>
      </c>
      <c r="I5519" s="24" t="n">
        <v>4227.12</v>
      </c>
      <c r="J5519" s="25" t="n">
        <v>45534</v>
      </c>
      <c r="K5519" s="25" t="n">
        <v>45757</v>
      </c>
      <c r="L5519" t="n">
        <v>3</v>
      </c>
      <c r="M5519" t="n">
        <v>3</v>
      </c>
      <c r="N5519" t="n">
        <v>2</v>
      </c>
      <c r="O5519">
        <f>DATE(2026,1,1)-K5519</f>
        <v/>
      </c>
      <c r="P5519">
        <f>IF(G5519&gt;=2,"Repeat","One-time")</f>
        <v/>
      </c>
    </row>
    <row r="5520">
      <c r="A5520" t="inlineStr">
        <is>
          <t>C03884</t>
        </is>
      </c>
      <c r="B5520" t="inlineStr">
        <is>
          <t>Farhan Das</t>
        </is>
      </c>
      <c r="C5520" t="inlineStr">
        <is>
          <t>North</t>
        </is>
      </c>
      <c r="D5520" t="inlineStr">
        <is>
          <t>Lucknow</t>
        </is>
      </c>
      <c r="E5520" t="inlineStr">
        <is>
          <t>No</t>
        </is>
      </c>
      <c r="F5520" t="inlineStr">
        <is>
          <t>Loyal</t>
        </is>
      </c>
      <c r="G5520" t="n">
        <v>3</v>
      </c>
      <c r="H5520" s="24" t="n">
        <v>12245.84</v>
      </c>
      <c r="I5520" s="24" t="n">
        <v>2676.4</v>
      </c>
      <c r="J5520" s="25" t="n">
        <v>45353</v>
      </c>
      <c r="K5520" s="25" t="n">
        <v>45784</v>
      </c>
      <c r="L5520" t="n">
        <v>3</v>
      </c>
      <c r="M5520" t="n">
        <v>3</v>
      </c>
      <c r="N5520" t="n">
        <v>2</v>
      </c>
      <c r="O5520">
        <f>DATE(2026,1,1)-K5520</f>
        <v/>
      </c>
      <c r="P5520">
        <f>IF(G5520&gt;=2,"Repeat","One-time")</f>
        <v/>
      </c>
    </row>
    <row r="5521">
      <c r="A5521" t="inlineStr">
        <is>
          <t>C11591</t>
        </is>
      </c>
      <c r="B5521" t="inlineStr">
        <is>
          <t>Amit Verma</t>
        </is>
      </c>
      <c r="C5521" t="inlineStr">
        <is>
          <t>Central</t>
        </is>
      </c>
      <c r="D5521" t="inlineStr">
        <is>
          <t>Indore</t>
        </is>
      </c>
      <c r="E5521" t="inlineStr">
        <is>
          <t>Yes</t>
        </is>
      </c>
      <c r="F5521" t="inlineStr">
        <is>
          <t>New</t>
        </is>
      </c>
      <c r="G5521" t="n">
        <v>2</v>
      </c>
      <c r="H5521" s="24" t="n">
        <v>12241.55</v>
      </c>
      <c r="I5521" s="24" t="n">
        <v>2315.39</v>
      </c>
      <c r="J5521" s="25" t="n">
        <v>46007</v>
      </c>
      <c r="K5521" s="25" t="n">
        <v>46022</v>
      </c>
      <c r="L5521" t="n">
        <v>5</v>
      </c>
      <c r="M5521" t="n">
        <v>3</v>
      </c>
      <c r="N5521" t="n">
        <v>2</v>
      </c>
      <c r="O5521">
        <f>DATE(2026,1,1)-K5521</f>
        <v/>
      </c>
      <c r="P5521">
        <f>IF(G5521&gt;=2,"Repeat","One-time")</f>
        <v/>
      </c>
    </row>
    <row r="5522">
      <c r="A5522" t="inlineStr">
        <is>
          <t>C06476</t>
        </is>
      </c>
      <c r="B5522" t="inlineStr">
        <is>
          <t>Vivaan Menon</t>
        </is>
      </c>
      <c r="C5522" t="inlineStr">
        <is>
          <t>South</t>
        </is>
      </c>
      <c r="D5522" t="inlineStr">
        <is>
          <t>Bengaluru</t>
        </is>
      </c>
      <c r="E5522" t="inlineStr">
        <is>
          <t>No</t>
        </is>
      </c>
      <c r="F5522" t="inlineStr">
        <is>
          <t>Occasional</t>
        </is>
      </c>
      <c r="G5522" t="n">
        <v>2</v>
      </c>
      <c r="H5522" s="24" t="n">
        <v>12237.98</v>
      </c>
      <c r="I5522" s="24" t="n">
        <v>1683.93</v>
      </c>
      <c r="J5522" s="25" t="n">
        <v>45596</v>
      </c>
      <c r="K5522" s="25" t="n">
        <v>45640</v>
      </c>
      <c r="L5522" t="n">
        <v>2</v>
      </c>
      <c r="M5522" t="n">
        <v>2</v>
      </c>
      <c r="N5522" t="n">
        <v>2</v>
      </c>
      <c r="O5522">
        <f>DATE(2026,1,1)-K5522</f>
        <v/>
      </c>
      <c r="P5522">
        <f>IF(G5522&gt;=2,"Repeat","One-time")</f>
        <v/>
      </c>
    </row>
    <row r="5523">
      <c r="A5523" t="inlineStr">
        <is>
          <t>C00397</t>
        </is>
      </c>
      <c r="B5523" t="inlineStr">
        <is>
          <t>Deepak Khan</t>
        </is>
      </c>
      <c r="C5523" t="inlineStr">
        <is>
          <t>South</t>
        </is>
      </c>
      <c r="D5523" t="inlineStr">
        <is>
          <t>Bengaluru</t>
        </is>
      </c>
      <c r="E5523" t="inlineStr">
        <is>
          <t>No</t>
        </is>
      </c>
      <c r="F5523" t="inlineStr">
        <is>
          <t>Hibernating</t>
        </is>
      </c>
      <c r="G5523" t="n">
        <v>1</v>
      </c>
      <c r="H5523" s="24" t="n">
        <v>12234.6</v>
      </c>
      <c r="I5523" s="24" t="n">
        <v>1366.12</v>
      </c>
      <c r="J5523" s="25" t="n">
        <v>45018</v>
      </c>
      <c r="K5523" s="25" t="n">
        <v>45018</v>
      </c>
      <c r="L5523" t="n">
        <v>1</v>
      </c>
      <c r="M5523" t="n">
        <v>1</v>
      </c>
      <c r="N5523" t="n">
        <v>2</v>
      </c>
      <c r="O5523">
        <f>DATE(2026,1,1)-K5523</f>
        <v/>
      </c>
      <c r="P5523">
        <f>IF(G5523&gt;=2,"Repeat","One-time")</f>
        <v/>
      </c>
    </row>
    <row r="5524">
      <c r="A5524" t="inlineStr">
        <is>
          <t>C04723</t>
        </is>
      </c>
      <c r="B5524" t="inlineStr">
        <is>
          <t>Manish Ghosh</t>
        </is>
      </c>
      <c r="C5524" t="inlineStr">
        <is>
          <t>South</t>
        </is>
      </c>
      <c r="D5524" t="inlineStr">
        <is>
          <t>Bengaluru</t>
        </is>
      </c>
      <c r="E5524" t="inlineStr">
        <is>
          <t>No</t>
        </is>
      </c>
      <c r="F5524" t="inlineStr">
        <is>
          <t>Loyal</t>
        </is>
      </c>
      <c r="G5524" t="n">
        <v>5</v>
      </c>
      <c r="H5524" s="24" t="n">
        <v>12227.43</v>
      </c>
      <c r="I5524" s="24" t="n">
        <v>4285.85</v>
      </c>
      <c r="J5524" s="25" t="n">
        <v>45549</v>
      </c>
      <c r="K5524" s="25" t="n">
        <v>45914</v>
      </c>
      <c r="L5524" t="n">
        <v>3</v>
      </c>
      <c r="M5524" t="n">
        <v>4</v>
      </c>
      <c r="N5524" t="n">
        <v>2</v>
      </c>
      <c r="O5524">
        <f>DATE(2026,1,1)-K5524</f>
        <v/>
      </c>
      <c r="P5524">
        <f>IF(G5524&gt;=2,"Repeat","One-time")</f>
        <v/>
      </c>
    </row>
    <row r="5525">
      <c r="A5525" t="inlineStr">
        <is>
          <t>C00123</t>
        </is>
      </c>
      <c r="B5525" t="inlineStr">
        <is>
          <t>Arjun Ghosh</t>
        </is>
      </c>
      <c r="C5525" t="inlineStr">
        <is>
          <t>West</t>
        </is>
      </c>
      <c r="D5525" t="inlineStr">
        <is>
          <t>Mumbai</t>
        </is>
      </c>
      <c r="E5525" t="inlineStr">
        <is>
          <t>Yes</t>
        </is>
      </c>
      <c r="F5525" t="inlineStr">
        <is>
          <t>Occasional</t>
        </is>
      </c>
      <c r="G5525" t="n">
        <v>1</v>
      </c>
      <c r="H5525" s="24" t="n">
        <v>12223.96</v>
      </c>
      <c r="I5525" s="24" t="n">
        <v>786.41</v>
      </c>
      <c r="J5525" s="25" t="n">
        <v>45631</v>
      </c>
      <c r="K5525" s="25" t="n">
        <v>45631</v>
      </c>
      <c r="L5525" t="n">
        <v>2</v>
      </c>
      <c r="M5525" t="n">
        <v>1</v>
      </c>
      <c r="N5525" t="n">
        <v>2</v>
      </c>
      <c r="O5525">
        <f>DATE(2026,1,1)-K5525</f>
        <v/>
      </c>
      <c r="P5525">
        <f>IF(G5525&gt;=2,"Repeat","One-time")</f>
        <v/>
      </c>
    </row>
    <row r="5526">
      <c r="A5526" t="inlineStr">
        <is>
          <t>C01677</t>
        </is>
      </c>
      <c r="B5526" t="inlineStr">
        <is>
          <t>Manish Rao</t>
        </is>
      </c>
      <c r="C5526" t="inlineStr">
        <is>
          <t>South</t>
        </is>
      </c>
      <c r="D5526" t="inlineStr">
        <is>
          <t>Chennai</t>
        </is>
      </c>
      <c r="E5526" t="inlineStr">
        <is>
          <t>No</t>
        </is>
      </c>
      <c r="F5526" t="inlineStr">
        <is>
          <t>Hibernating</t>
        </is>
      </c>
      <c r="G5526" t="n">
        <v>2</v>
      </c>
      <c r="H5526" s="24" t="n">
        <v>12213.8</v>
      </c>
      <c r="I5526" s="24" t="n">
        <v>1501.08</v>
      </c>
      <c r="J5526" s="25" t="n">
        <v>45148</v>
      </c>
      <c r="K5526" s="25" t="n">
        <v>45259</v>
      </c>
      <c r="L5526" t="n">
        <v>1</v>
      </c>
      <c r="M5526" t="n">
        <v>2</v>
      </c>
      <c r="N5526" t="n">
        <v>2</v>
      </c>
      <c r="O5526">
        <f>DATE(2026,1,1)-K5526</f>
        <v/>
      </c>
      <c r="P5526">
        <f>IF(G5526&gt;=2,"Repeat","One-time")</f>
        <v/>
      </c>
    </row>
    <row r="5527">
      <c r="A5527" t="inlineStr">
        <is>
          <t>C05545</t>
        </is>
      </c>
      <c r="B5527" t="inlineStr">
        <is>
          <t>Amit Mishra</t>
        </is>
      </c>
      <c r="C5527" t="inlineStr">
        <is>
          <t>North</t>
        </is>
      </c>
      <c r="D5527" t="inlineStr">
        <is>
          <t>Lucknow</t>
        </is>
      </c>
      <c r="E5527" t="inlineStr">
        <is>
          <t>No</t>
        </is>
      </c>
      <c r="F5527" t="inlineStr">
        <is>
          <t>Loyal</t>
        </is>
      </c>
      <c r="G5527" t="n">
        <v>3</v>
      </c>
      <c r="H5527" s="24" t="n">
        <v>12209</v>
      </c>
      <c r="I5527" s="24" t="n">
        <v>4021.15</v>
      </c>
      <c r="J5527" s="25" t="n">
        <v>45615</v>
      </c>
      <c r="K5527" s="25" t="n">
        <v>45802</v>
      </c>
      <c r="L5527" t="n">
        <v>3</v>
      </c>
      <c r="M5527" t="n">
        <v>3</v>
      </c>
      <c r="N5527" t="n">
        <v>2</v>
      </c>
      <c r="O5527">
        <f>DATE(2026,1,1)-K5527</f>
        <v/>
      </c>
      <c r="P5527">
        <f>IF(G5527&gt;=2,"Repeat","One-time")</f>
        <v/>
      </c>
    </row>
    <row r="5528">
      <c r="A5528" t="inlineStr">
        <is>
          <t>C09814</t>
        </is>
      </c>
      <c r="B5528" t="inlineStr">
        <is>
          <t>Diya Thakur</t>
        </is>
      </c>
      <c r="C5528" t="inlineStr">
        <is>
          <t>South</t>
        </is>
      </c>
      <c r="D5528" t="inlineStr">
        <is>
          <t>Hyderabad</t>
        </is>
      </c>
      <c r="E5528" t="inlineStr">
        <is>
          <t>Yes</t>
        </is>
      </c>
      <c r="F5528" t="inlineStr">
        <is>
          <t>Loyal</t>
        </is>
      </c>
      <c r="G5528" t="n">
        <v>3</v>
      </c>
      <c r="H5528" s="24" t="n">
        <v>12195.26</v>
      </c>
      <c r="I5528" s="24" t="n">
        <v>2797.98</v>
      </c>
      <c r="J5528" s="25" t="n">
        <v>45859</v>
      </c>
      <c r="K5528" s="25" t="n">
        <v>46014</v>
      </c>
      <c r="L5528" t="n">
        <v>5</v>
      </c>
      <c r="M5528" t="n">
        <v>3</v>
      </c>
      <c r="N5528" t="n">
        <v>2</v>
      </c>
      <c r="O5528">
        <f>DATE(2026,1,1)-K5528</f>
        <v/>
      </c>
      <c r="P5528">
        <f>IF(G5528&gt;=2,"Repeat","One-time")</f>
        <v/>
      </c>
    </row>
    <row r="5529">
      <c r="A5529" t="inlineStr">
        <is>
          <t>C04680</t>
        </is>
      </c>
      <c r="B5529" t="inlineStr">
        <is>
          <t>Varun Mukherjee</t>
        </is>
      </c>
      <c r="C5529" t="inlineStr">
        <is>
          <t>West</t>
        </is>
      </c>
      <c r="D5529" t="inlineStr">
        <is>
          <t>Mumbai</t>
        </is>
      </c>
      <c r="E5529" t="inlineStr">
        <is>
          <t>No</t>
        </is>
      </c>
      <c r="F5529" t="inlineStr">
        <is>
          <t>At Risk</t>
        </is>
      </c>
      <c r="G5529" t="n">
        <v>4</v>
      </c>
      <c r="H5529" s="24" t="n">
        <v>12184.19</v>
      </c>
      <c r="I5529" s="24" t="n">
        <v>4687.8</v>
      </c>
      <c r="J5529" s="25" t="n">
        <v>45408</v>
      </c>
      <c r="K5529" s="25" t="n">
        <v>45578</v>
      </c>
      <c r="L5529" t="n">
        <v>2</v>
      </c>
      <c r="M5529" t="n">
        <v>3</v>
      </c>
      <c r="N5529" t="n">
        <v>2</v>
      </c>
      <c r="O5529">
        <f>DATE(2026,1,1)-K5529</f>
        <v/>
      </c>
      <c r="P5529">
        <f>IF(G5529&gt;=2,"Repeat","One-time")</f>
        <v/>
      </c>
    </row>
    <row r="5530">
      <c r="A5530" t="inlineStr">
        <is>
          <t>C06483</t>
        </is>
      </c>
      <c r="B5530" t="inlineStr">
        <is>
          <t>Varun Thakur</t>
        </is>
      </c>
      <c r="C5530" t="inlineStr">
        <is>
          <t>West</t>
        </is>
      </c>
      <c r="D5530" t="inlineStr">
        <is>
          <t>Mumbai</t>
        </is>
      </c>
      <c r="E5530" t="inlineStr">
        <is>
          <t>No</t>
        </is>
      </c>
      <c r="F5530" t="inlineStr">
        <is>
          <t>Occasional</t>
        </is>
      </c>
      <c r="G5530" t="n">
        <v>1</v>
      </c>
      <c r="H5530" s="24" t="n">
        <v>12183.57</v>
      </c>
      <c r="I5530" s="24" t="n">
        <v>1599.97</v>
      </c>
      <c r="J5530" s="25" t="n">
        <v>45677</v>
      </c>
      <c r="K5530" s="25" t="n">
        <v>45677</v>
      </c>
      <c r="L5530" t="n">
        <v>2</v>
      </c>
      <c r="M5530" t="n">
        <v>1</v>
      </c>
      <c r="N5530" t="n">
        <v>2</v>
      </c>
      <c r="O5530">
        <f>DATE(2026,1,1)-K5530</f>
        <v/>
      </c>
      <c r="P5530">
        <f>IF(G5530&gt;=2,"Repeat","One-time")</f>
        <v/>
      </c>
    </row>
    <row r="5531">
      <c r="A5531" t="inlineStr">
        <is>
          <t>C06282</t>
        </is>
      </c>
      <c r="B5531" t="inlineStr">
        <is>
          <t>Amit Patel</t>
        </is>
      </c>
      <c r="C5531" t="inlineStr">
        <is>
          <t>North</t>
        </is>
      </c>
      <c r="D5531" t="inlineStr">
        <is>
          <t>Lucknow</t>
        </is>
      </c>
      <c r="E5531" t="inlineStr">
        <is>
          <t>No</t>
        </is>
      </c>
      <c r="F5531" t="inlineStr">
        <is>
          <t>Loyal</t>
        </is>
      </c>
      <c r="G5531" t="n">
        <v>3</v>
      </c>
      <c r="H5531" s="24" t="n">
        <v>12182.43</v>
      </c>
      <c r="I5531" s="24" t="n">
        <v>2096.69</v>
      </c>
      <c r="J5531" s="25" t="n">
        <v>45588</v>
      </c>
      <c r="K5531" s="25" t="n">
        <v>46020</v>
      </c>
      <c r="L5531" t="n">
        <v>5</v>
      </c>
      <c r="M5531" t="n">
        <v>3</v>
      </c>
      <c r="N5531" t="n">
        <v>2</v>
      </c>
      <c r="O5531">
        <f>DATE(2026,1,1)-K5531</f>
        <v/>
      </c>
      <c r="P5531">
        <f>IF(G5531&gt;=2,"Repeat","One-time")</f>
        <v/>
      </c>
    </row>
    <row r="5532">
      <c r="A5532" t="inlineStr">
        <is>
          <t>C05707</t>
        </is>
      </c>
      <c r="B5532" t="inlineStr">
        <is>
          <t>Deepak Kapoor</t>
        </is>
      </c>
      <c r="C5532" t="inlineStr">
        <is>
          <t>North</t>
        </is>
      </c>
      <c r="D5532" t="inlineStr">
        <is>
          <t>Delhi</t>
        </is>
      </c>
      <c r="E5532" t="inlineStr">
        <is>
          <t>No</t>
        </is>
      </c>
      <c r="F5532" t="inlineStr">
        <is>
          <t>Occasional</t>
        </is>
      </c>
      <c r="G5532" t="n">
        <v>2</v>
      </c>
      <c r="H5532" s="24" t="n">
        <v>12169.51</v>
      </c>
      <c r="I5532" s="24" t="n">
        <v>2796.91</v>
      </c>
      <c r="J5532" s="25" t="n">
        <v>45810</v>
      </c>
      <c r="K5532" s="25" t="n">
        <v>45975</v>
      </c>
      <c r="L5532" t="n">
        <v>4</v>
      </c>
      <c r="M5532" t="n">
        <v>2</v>
      </c>
      <c r="N5532" t="n">
        <v>2</v>
      </c>
      <c r="O5532">
        <f>DATE(2026,1,1)-K5532</f>
        <v/>
      </c>
      <c r="P5532">
        <f>IF(G5532&gt;=2,"Repeat","One-time")</f>
        <v/>
      </c>
    </row>
    <row r="5533">
      <c r="A5533" t="inlineStr">
        <is>
          <t>C11849</t>
        </is>
      </c>
      <c r="B5533" t="inlineStr">
        <is>
          <t>Rahul Agarwal</t>
        </is>
      </c>
      <c r="C5533" t="inlineStr">
        <is>
          <t>South</t>
        </is>
      </c>
      <c r="D5533" t="inlineStr">
        <is>
          <t>Bengaluru</t>
        </is>
      </c>
      <c r="E5533" t="inlineStr">
        <is>
          <t>No</t>
        </is>
      </c>
      <c r="F5533" t="inlineStr">
        <is>
          <t>New</t>
        </is>
      </c>
      <c r="G5533" t="n">
        <v>1</v>
      </c>
      <c r="H5533" s="24" t="n">
        <v>12163.78</v>
      </c>
      <c r="I5533" s="24" t="n">
        <v>2611.33</v>
      </c>
      <c r="J5533" s="25" t="n">
        <v>46017</v>
      </c>
      <c r="K5533" s="25" t="n">
        <v>46017</v>
      </c>
      <c r="L5533" t="n">
        <v>5</v>
      </c>
      <c r="M5533" t="n">
        <v>2</v>
      </c>
      <c r="N5533" t="n">
        <v>2</v>
      </c>
      <c r="O5533">
        <f>DATE(2026,1,1)-K5533</f>
        <v/>
      </c>
      <c r="P5533">
        <f>IF(G5533&gt;=2,"Repeat","One-time")</f>
        <v/>
      </c>
    </row>
    <row r="5534">
      <c r="A5534" t="inlineStr">
        <is>
          <t>C04778</t>
        </is>
      </c>
      <c r="B5534" t="inlineStr">
        <is>
          <t>Karan Banerjee</t>
        </is>
      </c>
      <c r="C5534" t="inlineStr">
        <is>
          <t>South</t>
        </is>
      </c>
      <c r="D5534" t="inlineStr">
        <is>
          <t>Bengaluru</t>
        </is>
      </c>
      <c r="E5534" t="inlineStr">
        <is>
          <t>Yes</t>
        </is>
      </c>
      <c r="F5534" t="inlineStr">
        <is>
          <t>Loyal</t>
        </is>
      </c>
      <c r="G5534" t="n">
        <v>4</v>
      </c>
      <c r="H5534" s="24" t="n">
        <v>12162.42</v>
      </c>
      <c r="I5534" s="24" t="n">
        <v>5268.04</v>
      </c>
      <c r="J5534" s="25" t="n">
        <v>45487</v>
      </c>
      <c r="K5534" s="25" t="n">
        <v>45853</v>
      </c>
      <c r="L5534" t="n">
        <v>3</v>
      </c>
      <c r="M5534" t="n">
        <v>3</v>
      </c>
      <c r="N5534" t="n">
        <v>2</v>
      </c>
      <c r="O5534">
        <f>DATE(2026,1,1)-K5534</f>
        <v/>
      </c>
      <c r="P5534">
        <f>IF(G5534&gt;=2,"Repeat","One-time")</f>
        <v/>
      </c>
    </row>
    <row r="5535">
      <c r="A5535" t="inlineStr">
        <is>
          <t>C09985</t>
        </is>
      </c>
      <c r="B5535" t="inlineStr">
        <is>
          <t>Varun Fernandes</t>
        </is>
      </c>
      <c r="C5535" t="inlineStr">
        <is>
          <t>North</t>
        </is>
      </c>
      <c r="D5535" t="inlineStr">
        <is>
          <t>Lucknow</t>
        </is>
      </c>
      <c r="E5535" t="inlineStr">
        <is>
          <t>Yes</t>
        </is>
      </c>
      <c r="F5535" t="inlineStr">
        <is>
          <t>Loyal</t>
        </is>
      </c>
      <c r="G5535" t="n">
        <v>2</v>
      </c>
      <c r="H5535" s="24" t="n">
        <v>12162.05</v>
      </c>
      <c r="I5535" s="24" t="n">
        <v>-1231.79</v>
      </c>
      <c r="J5535" s="25" t="n">
        <v>45878</v>
      </c>
      <c r="K5535" s="25" t="n">
        <v>45931</v>
      </c>
      <c r="L5535" t="n">
        <v>4</v>
      </c>
      <c r="M5535" t="n">
        <v>3</v>
      </c>
      <c r="N5535" t="n">
        <v>2</v>
      </c>
      <c r="O5535">
        <f>DATE(2026,1,1)-K5535</f>
        <v/>
      </c>
      <c r="P5535">
        <f>IF(G5535&gt;=2,"Repeat","One-time")</f>
        <v/>
      </c>
    </row>
    <row r="5536">
      <c r="A5536" t="inlineStr">
        <is>
          <t>C11112</t>
        </is>
      </c>
      <c r="B5536" t="inlineStr">
        <is>
          <t>Kavya Menon</t>
        </is>
      </c>
      <c r="C5536" t="inlineStr">
        <is>
          <t>East</t>
        </is>
      </c>
      <c r="D5536" t="inlineStr">
        <is>
          <t>Kolkata</t>
        </is>
      </c>
      <c r="E5536" t="inlineStr">
        <is>
          <t>Yes</t>
        </is>
      </c>
      <c r="F5536" t="inlineStr">
        <is>
          <t>New</t>
        </is>
      </c>
      <c r="G5536" t="n">
        <v>3</v>
      </c>
      <c r="H5536" s="24" t="n">
        <v>12143.62</v>
      </c>
      <c r="I5536" s="24" t="n">
        <v>2410.24</v>
      </c>
      <c r="J5536" s="25" t="n">
        <v>45947</v>
      </c>
      <c r="K5536" s="25" t="n">
        <v>45982</v>
      </c>
      <c r="L5536" t="n">
        <v>4</v>
      </c>
      <c r="M5536" t="n">
        <v>3</v>
      </c>
      <c r="N5536" t="n">
        <v>2</v>
      </c>
      <c r="O5536">
        <f>DATE(2026,1,1)-K5536</f>
        <v/>
      </c>
      <c r="P5536">
        <f>IF(G5536&gt;=2,"Repeat","One-time")</f>
        <v/>
      </c>
    </row>
    <row r="5537">
      <c r="A5537" t="inlineStr">
        <is>
          <t>C08236</t>
        </is>
      </c>
      <c r="B5537" t="inlineStr">
        <is>
          <t>Divya Prasad</t>
        </is>
      </c>
      <c r="C5537" t="inlineStr">
        <is>
          <t>South</t>
        </is>
      </c>
      <c r="D5537" t="inlineStr">
        <is>
          <t>Hyderabad</t>
        </is>
      </c>
      <c r="E5537" t="inlineStr">
        <is>
          <t>No</t>
        </is>
      </c>
      <c r="F5537" t="inlineStr">
        <is>
          <t>Occasional</t>
        </is>
      </c>
      <c r="G5537" t="n">
        <v>2</v>
      </c>
      <c r="H5537" s="24" t="n">
        <v>12133.06</v>
      </c>
      <c r="I5537" s="24" t="n">
        <v>3513.55</v>
      </c>
      <c r="J5537" s="25" t="n">
        <v>45757</v>
      </c>
      <c r="K5537" s="25" t="n">
        <v>45905</v>
      </c>
      <c r="L5537" t="n">
        <v>3</v>
      </c>
      <c r="M5537" t="n">
        <v>2</v>
      </c>
      <c r="N5537" t="n">
        <v>2</v>
      </c>
      <c r="O5537">
        <f>DATE(2026,1,1)-K5537</f>
        <v/>
      </c>
      <c r="P5537">
        <f>IF(G5537&gt;=2,"Repeat","One-time")</f>
        <v/>
      </c>
    </row>
    <row r="5538">
      <c r="A5538" t="inlineStr">
        <is>
          <t>C07786</t>
        </is>
      </c>
      <c r="B5538" t="inlineStr">
        <is>
          <t>Karan Ghosh</t>
        </is>
      </c>
      <c r="C5538" t="inlineStr">
        <is>
          <t>South</t>
        </is>
      </c>
      <c r="D5538" t="inlineStr">
        <is>
          <t>Hyderabad</t>
        </is>
      </c>
      <c r="E5538" t="inlineStr">
        <is>
          <t>No</t>
        </is>
      </c>
      <c r="F5538" t="inlineStr">
        <is>
          <t>Occasional</t>
        </is>
      </c>
      <c r="G5538" t="n">
        <v>2</v>
      </c>
      <c r="H5538" s="24" t="n">
        <v>12130.69</v>
      </c>
      <c r="I5538" s="24" t="n">
        <v>-718.86</v>
      </c>
      <c r="J5538" s="25" t="n">
        <v>45780</v>
      </c>
      <c r="K5538" s="25" t="n">
        <v>45981</v>
      </c>
      <c r="L5538" t="n">
        <v>4</v>
      </c>
      <c r="M5538" t="n">
        <v>2</v>
      </c>
      <c r="N5538" t="n">
        <v>2</v>
      </c>
      <c r="O5538">
        <f>DATE(2026,1,1)-K5538</f>
        <v/>
      </c>
      <c r="P5538">
        <f>IF(G5538&gt;=2,"Repeat","One-time")</f>
        <v/>
      </c>
    </row>
    <row r="5539">
      <c r="A5539" t="inlineStr">
        <is>
          <t>C08276</t>
        </is>
      </c>
      <c r="B5539" t="inlineStr">
        <is>
          <t>Ritu Mishra</t>
        </is>
      </c>
      <c r="C5539" t="inlineStr">
        <is>
          <t>West</t>
        </is>
      </c>
      <c r="D5539" t="inlineStr">
        <is>
          <t>Ahmedabad</t>
        </is>
      </c>
      <c r="E5539" t="inlineStr">
        <is>
          <t>No</t>
        </is>
      </c>
      <c r="F5539" t="inlineStr">
        <is>
          <t>Occasional</t>
        </is>
      </c>
      <c r="G5539" t="n">
        <v>2</v>
      </c>
      <c r="H5539" s="24" t="n">
        <v>12121.81</v>
      </c>
      <c r="I5539" s="24" t="n">
        <v>686.9</v>
      </c>
      <c r="J5539" s="25" t="n">
        <v>45769</v>
      </c>
      <c r="K5539" s="25" t="n">
        <v>45836</v>
      </c>
      <c r="L5539" t="n">
        <v>3</v>
      </c>
      <c r="M5539" t="n">
        <v>2</v>
      </c>
      <c r="N5539" t="n">
        <v>2</v>
      </c>
      <c r="O5539">
        <f>DATE(2026,1,1)-K5539</f>
        <v/>
      </c>
      <c r="P5539">
        <f>IF(G5539&gt;=2,"Repeat","One-time")</f>
        <v/>
      </c>
    </row>
    <row r="5540">
      <c r="A5540" t="inlineStr">
        <is>
          <t>C00645</t>
        </is>
      </c>
      <c r="B5540" t="inlineStr">
        <is>
          <t>Priya Mukherjee</t>
        </is>
      </c>
      <c r="C5540" t="inlineStr">
        <is>
          <t>South</t>
        </is>
      </c>
      <c r="D5540" t="inlineStr">
        <is>
          <t>Bengaluru</t>
        </is>
      </c>
      <c r="E5540" t="inlineStr">
        <is>
          <t>No</t>
        </is>
      </c>
      <c r="F5540" t="inlineStr">
        <is>
          <t>At Risk</t>
        </is>
      </c>
      <c r="G5540" t="n">
        <v>7</v>
      </c>
      <c r="H5540" s="24" t="n">
        <v>12121.35</v>
      </c>
      <c r="I5540" s="24" t="n">
        <v>4618.72</v>
      </c>
      <c r="J5540" s="25" t="n">
        <v>44965</v>
      </c>
      <c r="K5540" s="25" t="n">
        <v>45158</v>
      </c>
      <c r="L5540" t="n">
        <v>1</v>
      </c>
      <c r="M5540" t="n">
        <v>4</v>
      </c>
      <c r="N5540" t="n">
        <v>2</v>
      </c>
      <c r="O5540">
        <f>DATE(2026,1,1)-K5540</f>
        <v/>
      </c>
      <c r="P5540">
        <f>IF(G5540&gt;=2,"Repeat","One-time")</f>
        <v/>
      </c>
    </row>
    <row r="5541">
      <c r="A5541" t="inlineStr">
        <is>
          <t>C07958</t>
        </is>
      </c>
      <c r="B5541" t="inlineStr">
        <is>
          <t>Amit Ghosh</t>
        </is>
      </c>
      <c r="C5541" t="inlineStr">
        <is>
          <t>South</t>
        </is>
      </c>
      <c r="D5541" t="inlineStr">
        <is>
          <t>Coimbatore</t>
        </is>
      </c>
      <c r="E5541" t="inlineStr">
        <is>
          <t>No</t>
        </is>
      </c>
      <c r="F5541" t="inlineStr">
        <is>
          <t>Loyal</t>
        </is>
      </c>
      <c r="G5541" t="n">
        <v>5</v>
      </c>
      <c r="H5541" s="24" t="n">
        <v>12115.97</v>
      </c>
      <c r="I5541" s="24" t="n">
        <v>3553.73</v>
      </c>
      <c r="J5541" s="25" t="n">
        <v>45723</v>
      </c>
      <c r="K5541" s="25" t="n">
        <v>45924</v>
      </c>
      <c r="L5541" t="n">
        <v>3</v>
      </c>
      <c r="M5541" t="n">
        <v>4</v>
      </c>
      <c r="N5541" t="n">
        <v>2</v>
      </c>
      <c r="O5541">
        <f>DATE(2026,1,1)-K5541</f>
        <v/>
      </c>
      <c r="P5541">
        <f>IF(G5541&gt;=2,"Repeat","One-time")</f>
        <v/>
      </c>
    </row>
    <row r="5542">
      <c r="A5542" t="inlineStr">
        <is>
          <t>C09338</t>
        </is>
      </c>
      <c r="B5542" t="inlineStr">
        <is>
          <t>Neha Fernandes</t>
        </is>
      </c>
      <c r="C5542" t="inlineStr">
        <is>
          <t>Central</t>
        </is>
      </c>
      <c r="D5542" t="inlineStr">
        <is>
          <t>Bhopal</t>
        </is>
      </c>
      <c r="E5542" t="inlineStr">
        <is>
          <t>No</t>
        </is>
      </c>
      <c r="F5542" t="inlineStr">
        <is>
          <t>New</t>
        </is>
      </c>
      <c r="G5542" t="n">
        <v>2</v>
      </c>
      <c r="H5542" s="24" t="n">
        <v>12103.76</v>
      </c>
      <c r="I5542" s="24" t="n">
        <v>4113.55</v>
      </c>
      <c r="J5542" s="25" t="n">
        <v>45954</v>
      </c>
      <c r="K5542" s="25" t="n">
        <v>45996</v>
      </c>
      <c r="L5542" t="n">
        <v>5</v>
      </c>
      <c r="M5542" t="n">
        <v>2</v>
      </c>
      <c r="N5542" t="n">
        <v>2</v>
      </c>
      <c r="O5542">
        <f>DATE(2026,1,1)-K5542</f>
        <v/>
      </c>
      <c r="P5542">
        <f>IF(G5542&gt;=2,"Repeat","One-time")</f>
        <v/>
      </c>
    </row>
    <row r="5543">
      <c r="A5543" t="inlineStr">
        <is>
          <t>C05614</t>
        </is>
      </c>
      <c r="B5543" t="inlineStr">
        <is>
          <t>Priya Rao</t>
        </is>
      </c>
      <c r="C5543" t="inlineStr">
        <is>
          <t>Central</t>
        </is>
      </c>
      <c r="D5543" t="inlineStr">
        <is>
          <t>Indore</t>
        </is>
      </c>
      <c r="E5543" t="inlineStr">
        <is>
          <t>No</t>
        </is>
      </c>
      <c r="F5543" t="inlineStr">
        <is>
          <t>Loyal</t>
        </is>
      </c>
      <c r="G5543" t="n">
        <v>3</v>
      </c>
      <c r="H5543" s="24" t="n">
        <v>12092.99</v>
      </c>
      <c r="I5543" s="24" t="n">
        <v>3958.55</v>
      </c>
      <c r="J5543" s="25" t="n">
        <v>45716</v>
      </c>
      <c r="K5543" s="25" t="n">
        <v>45961</v>
      </c>
      <c r="L5543" t="n">
        <v>4</v>
      </c>
      <c r="M5543" t="n">
        <v>3</v>
      </c>
      <c r="N5543" t="n">
        <v>2</v>
      </c>
      <c r="O5543">
        <f>DATE(2026,1,1)-K5543</f>
        <v/>
      </c>
      <c r="P5543">
        <f>IF(G5543&gt;=2,"Repeat","One-time")</f>
        <v/>
      </c>
    </row>
    <row r="5544">
      <c r="A5544" t="inlineStr">
        <is>
          <t>C06538</t>
        </is>
      </c>
      <c r="B5544" t="inlineStr">
        <is>
          <t>Rohan Menon</t>
        </is>
      </c>
      <c r="C5544" t="inlineStr">
        <is>
          <t>South</t>
        </is>
      </c>
      <c r="D5544" t="inlineStr">
        <is>
          <t>Chennai</t>
        </is>
      </c>
      <c r="E5544" t="inlineStr">
        <is>
          <t>Yes</t>
        </is>
      </c>
      <c r="F5544" t="inlineStr">
        <is>
          <t>Loyal</t>
        </is>
      </c>
      <c r="G5544" t="n">
        <v>3</v>
      </c>
      <c r="H5544" s="24" t="n">
        <v>12082.38</v>
      </c>
      <c r="I5544" s="24" t="n">
        <v>5115.64</v>
      </c>
      <c r="J5544" s="25" t="n">
        <v>45801</v>
      </c>
      <c r="K5544" s="25" t="n">
        <v>45948</v>
      </c>
      <c r="L5544" t="n">
        <v>4</v>
      </c>
      <c r="M5544" t="n">
        <v>3</v>
      </c>
      <c r="N5544" t="n">
        <v>2</v>
      </c>
      <c r="O5544">
        <f>DATE(2026,1,1)-K5544</f>
        <v/>
      </c>
      <c r="P5544">
        <f>IF(G5544&gt;=2,"Repeat","One-time")</f>
        <v/>
      </c>
    </row>
    <row r="5545">
      <c r="A5545" t="inlineStr">
        <is>
          <t>C02454</t>
        </is>
      </c>
      <c r="B5545" t="inlineStr">
        <is>
          <t>Meera Sharma</t>
        </is>
      </c>
      <c r="C5545" t="inlineStr">
        <is>
          <t>West</t>
        </is>
      </c>
      <c r="D5545" t="inlineStr">
        <is>
          <t>Mumbai</t>
        </is>
      </c>
      <c r="E5545" t="inlineStr">
        <is>
          <t>No</t>
        </is>
      </c>
      <c r="F5545" t="inlineStr">
        <is>
          <t>Loyal</t>
        </is>
      </c>
      <c r="G5545" t="n">
        <v>3</v>
      </c>
      <c r="H5545" s="24" t="n">
        <v>12074.78</v>
      </c>
      <c r="I5545" s="24" t="n">
        <v>4265.33</v>
      </c>
      <c r="J5545" s="25" t="n">
        <v>45331</v>
      </c>
      <c r="K5545" s="25" t="n">
        <v>45979</v>
      </c>
      <c r="L5545" t="n">
        <v>4</v>
      </c>
      <c r="M5545" t="n">
        <v>3</v>
      </c>
      <c r="N5545" t="n">
        <v>2</v>
      </c>
      <c r="O5545">
        <f>DATE(2026,1,1)-K5545</f>
        <v/>
      </c>
      <c r="P5545">
        <f>IF(G5545&gt;=2,"Repeat","One-time")</f>
        <v/>
      </c>
    </row>
    <row r="5546">
      <c r="A5546" t="inlineStr">
        <is>
          <t>C03051</t>
        </is>
      </c>
      <c r="B5546" t="inlineStr">
        <is>
          <t>Abhishek Nair</t>
        </is>
      </c>
      <c r="C5546" t="inlineStr">
        <is>
          <t>North</t>
        </is>
      </c>
      <c r="D5546" t="inlineStr">
        <is>
          <t>Delhi</t>
        </is>
      </c>
      <c r="E5546" t="inlineStr">
        <is>
          <t>Yes</t>
        </is>
      </c>
      <c r="F5546" t="inlineStr">
        <is>
          <t>At Risk</t>
        </is>
      </c>
      <c r="G5546" t="n">
        <v>5</v>
      </c>
      <c r="H5546" s="24" t="n">
        <v>12064.42</v>
      </c>
      <c r="I5546" s="24" t="n">
        <v>4293.63</v>
      </c>
      <c r="J5546" s="25" t="n">
        <v>45229</v>
      </c>
      <c r="K5546" s="25" t="n">
        <v>45322</v>
      </c>
      <c r="L5546" t="n">
        <v>1</v>
      </c>
      <c r="M5546" t="n">
        <v>4</v>
      </c>
      <c r="N5546" t="n">
        <v>2</v>
      </c>
      <c r="O5546">
        <f>DATE(2026,1,1)-K5546</f>
        <v/>
      </c>
      <c r="P5546">
        <f>IF(G5546&gt;=2,"Repeat","One-time")</f>
        <v/>
      </c>
    </row>
    <row r="5547">
      <c r="A5547" t="inlineStr">
        <is>
          <t>C01671</t>
        </is>
      </c>
      <c r="B5547" t="inlineStr">
        <is>
          <t>Isha Ghosh</t>
        </is>
      </c>
      <c r="C5547" t="inlineStr">
        <is>
          <t>West</t>
        </is>
      </c>
      <c r="D5547" t="inlineStr">
        <is>
          <t>Pune</t>
        </is>
      </c>
      <c r="E5547" t="inlineStr">
        <is>
          <t>Yes</t>
        </is>
      </c>
      <c r="F5547" t="inlineStr">
        <is>
          <t>At Risk</t>
        </is>
      </c>
      <c r="G5547" t="n">
        <v>5</v>
      </c>
      <c r="H5547" s="24" t="n">
        <v>12058.53</v>
      </c>
      <c r="I5547" s="24" t="n">
        <v>4409.73</v>
      </c>
      <c r="J5547" s="25" t="n">
        <v>45074</v>
      </c>
      <c r="K5547" s="25" t="n">
        <v>45422</v>
      </c>
      <c r="L5547" t="n">
        <v>1</v>
      </c>
      <c r="M5547" t="n">
        <v>4</v>
      </c>
      <c r="N5547" t="n">
        <v>2</v>
      </c>
      <c r="O5547">
        <f>DATE(2026,1,1)-K5547</f>
        <v/>
      </c>
      <c r="P5547">
        <f>IF(G5547&gt;=2,"Repeat","One-time")</f>
        <v/>
      </c>
    </row>
    <row r="5548">
      <c r="A5548" t="inlineStr">
        <is>
          <t>C06847</t>
        </is>
      </c>
      <c r="B5548" t="inlineStr">
        <is>
          <t>Manish Khan</t>
        </is>
      </c>
      <c r="C5548" t="inlineStr">
        <is>
          <t>South</t>
        </is>
      </c>
      <c r="D5548" t="inlineStr">
        <is>
          <t>Bengaluru</t>
        </is>
      </c>
      <c r="E5548" t="inlineStr">
        <is>
          <t>No</t>
        </is>
      </c>
      <c r="F5548" t="inlineStr">
        <is>
          <t>Loyal</t>
        </is>
      </c>
      <c r="G5548" t="n">
        <v>3</v>
      </c>
      <c r="H5548" s="24" t="n">
        <v>12057.68</v>
      </c>
      <c r="I5548" s="24" t="n">
        <v>3453.96</v>
      </c>
      <c r="J5548" s="25" t="n">
        <v>45797</v>
      </c>
      <c r="K5548" s="25" t="n">
        <v>45991</v>
      </c>
      <c r="L5548" t="n">
        <v>5</v>
      </c>
      <c r="M5548" t="n">
        <v>3</v>
      </c>
      <c r="N5548" t="n">
        <v>2</v>
      </c>
      <c r="O5548">
        <f>DATE(2026,1,1)-K5548</f>
        <v/>
      </c>
      <c r="P5548">
        <f>IF(G5548&gt;=2,"Repeat","One-time")</f>
        <v/>
      </c>
    </row>
    <row r="5549">
      <c r="A5549" t="inlineStr">
        <is>
          <t>C06007</t>
        </is>
      </c>
      <c r="B5549" t="inlineStr">
        <is>
          <t>Varun Sinha</t>
        </is>
      </c>
      <c r="C5549" t="inlineStr">
        <is>
          <t>South</t>
        </is>
      </c>
      <c r="D5549" t="inlineStr">
        <is>
          <t>Coimbatore</t>
        </is>
      </c>
      <c r="E5549" t="inlineStr">
        <is>
          <t>No</t>
        </is>
      </c>
      <c r="F5549" t="inlineStr">
        <is>
          <t>At Risk</t>
        </is>
      </c>
      <c r="G5549" t="n">
        <v>4</v>
      </c>
      <c r="H5549" s="24" t="n">
        <v>12056.49</v>
      </c>
      <c r="I5549" s="24" t="n">
        <v>3132.91</v>
      </c>
      <c r="J5549" s="25" t="n">
        <v>45509</v>
      </c>
      <c r="K5549" s="25" t="n">
        <v>45543</v>
      </c>
      <c r="L5549" t="n">
        <v>2</v>
      </c>
      <c r="M5549" t="n">
        <v>3</v>
      </c>
      <c r="N5549" t="n">
        <v>2</v>
      </c>
      <c r="O5549">
        <f>DATE(2026,1,1)-K5549</f>
        <v/>
      </c>
      <c r="P5549">
        <f>IF(G5549&gt;=2,"Repeat","One-time")</f>
        <v/>
      </c>
    </row>
    <row r="5550">
      <c r="A5550" t="inlineStr">
        <is>
          <t>C07352</t>
        </is>
      </c>
      <c r="B5550" t="inlineStr">
        <is>
          <t>Rohan Patel</t>
        </is>
      </c>
      <c r="C5550" t="inlineStr">
        <is>
          <t>West</t>
        </is>
      </c>
      <c r="D5550" t="inlineStr">
        <is>
          <t>Pune</t>
        </is>
      </c>
      <c r="E5550" t="inlineStr">
        <is>
          <t>No</t>
        </is>
      </c>
      <c r="F5550" t="inlineStr">
        <is>
          <t>Occasional</t>
        </is>
      </c>
      <c r="G5550" t="n">
        <v>2</v>
      </c>
      <c r="H5550" s="24" t="n">
        <v>12050.27</v>
      </c>
      <c r="I5550" s="24" t="n">
        <v>1077.7</v>
      </c>
      <c r="J5550" s="25" t="n">
        <v>45715</v>
      </c>
      <c r="K5550" s="25" t="n">
        <v>45735</v>
      </c>
      <c r="L5550" t="n">
        <v>2</v>
      </c>
      <c r="M5550" t="n">
        <v>2</v>
      </c>
      <c r="N5550" t="n">
        <v>2</v>
      </c>
      <c r="O5550">
        <f>DATE(2026,1,1)-K5550</f>
        <v/>
      </c>
      <c r="P5550">
        <f>IF(G5550&gt;=2,"Repeat","One-time")</f>
        <v/>
      </c>
    </row>
    <row r="5551">
      <c r="A5551" t="inlineStr">
        <is>
          <t>C06312</t>
        </is>
      </c>
      <c r="B5551" t="inlineStr">
        <is>
          <t>Joseph Sinha</t>
        </is>
      </c>
      <c r="C5551" t="inlineStr">
        <is>
          <t>North</t>
        </is>
      </c>
      <c r="D5551" t="inlineStr">
        <is>
          <t>Chandigarh</t>
        </is>
      </c>
      <c r="E5551" t="inlineStr">
        <is>
          <t>No</t>
        </is>
      </c>
      <c r="F5551" t="inlineStr">
        <is>
          <t>At Risk</t>
        </is>
      </c>
      <c r="G5551" t="n">
        <v>3</v>
      </c>
      <c r="H5551" s="24" t="n">
        <v>12049.43</v>
      </c>
      <c r="I5551" s="24" t="n">
        <v>3322.78</v>
      </c>
      <c r="J5551" s="25" t="n">
        <v>45591</v>
      </c>
      <c r="K5551" s="25" t="n">
        <v>45701</v>
      </c>
      <c r="L5551" t="n">
        <v>2</v>
      </c>
      <c r="M5551" t="n">
        <v>3</v>
      </c>
      <c r="N5551" t="n">
        <v>2</v>
      </c>
      <c r="O5551">
        <f>DATE(2026,1,1)-K5551</f>
        <v/>
      </c>
      <c r="P5551">
        <f>IF(G5551&gt;=2,"Repeat","One-time")</f>
        <v/>
      </c>
    </row>
    <row r="5552">
      <c r="A5552" t="inlineStr">
        <is>
          <t>C05395</t>
        </is>
      </c>
      <c r="B5552" t="inlineStr">
        <is>
          <t>Varun Iyer</t>
        </is>
      </c>
      <c r="C5552" t="inlineStr">
        <is>
          <t>West</t>
        </is>
      </c>
      <c r="D5552" t="inlineStr">
        <is>
          <t>Pune</t>
        </is>
      </c>
      <c r="E5552" t="inlineStr">
        <is>
          <t>Yes</t>
        </is>
      </c>
      <c r="F5552" t="inlineStr">
        <is>
          <t>Occasional</t>
        </is>
      </c>
      <c r="G5552" t="n">
        <v>1</v>
      </c>
      <c r="H5552" s="24" t="n">
        <v>12046.01</v>
      </c>
      <c r="I5552" s="24" t="n">
        <v>962.87</v>
      </c>
      <c r="J5552" s="25" t="n">
        <v>45527</v>
      </c>
      <c r="K5552" s="25" t="n">
        <v>45527</v>
      </c>
      <c r="L5552" t="n">
        <v>2</v>
      </c>
      <c r="M5552" t="n">
        <v>1</v>
      </c>
      <c r="N5552" t="n">
        <v>2</v>
      </c>
      <c r="O5552">
        <f>DATE(2026,1,1)-K5552</f>
        <v/>
      </c>
      <c r="P5552">
        <f>IF(G5552&gt;=2,"Repeat","One-time")</f>
        <v/>
      </c>
    </row>
    <row r="5553">
      <c r="A5553" t="inlineStr">
        <is>
          <t>C01806</t>
        </is>
      </c>
      <c r="B5553" t="inlineStr">
        <is>
          <t>Manish Banerjee</t>
        </is>
      </c>
      <c r="C5553" t="inlineStr">
        <is>
          <t>South</t>
        </is>
      </c>
      <c r="D5553" t="inlineStr">
        <is>
          <t>Bengaluru</t>
        </is>
      </c>
      <c r="E5553" t="inlineStr">
        <is>
          <t>Yes</t>
        </is>
      </c>
      <c r="F5553" t="inlineStr">
        <is>
          <t>At Risk</t>
        </is>
      </c>
      <c r="G5553" t="n">
        <v>4</v>
      </c>
      <c r="H5553" s="24" t="n">
        <v>12042.87</v>
      </c>
      <c r="I5553" s="24" t="n">
        <v>1966.68</v>
      </c>
      <c r="J5553" s="25" t="n">
        <v>45174</v>
      </c>
      <c r="K5553" s="25" t="n">
        <v>45369</v>
      </c>
      <c r="L5553" t="n">
        <v>1</v>
      </c>
      <c r="M5553" t="n">
        <v>3</v>
      </c>
      <c r="N5553" t="n">
        <v>2</v>
      </c>
      <c r="O5553">
        <f>DATE(2026,1,1)-K5553</f>
        <v/>
      </c>
      <c r="P5553">
        <f>IF(G5553&gt;=2,"Repeat","One-time")</f>
        <v/>
      </c>
    </row>
    <row r="5554">
      <c r="A5554" t="inlineStr">
        <is>
          <t>C09184</t>
        </is>
      </c>
      <c r="B5554" t="inlineStr">
        <is>
          <t>Diya Gupta</t>
        </is>
      </c>
      <c r="C5554" t="inlineStr">
        <is>
          <t>Central</t>
        </is>
      </c>
      <c r="D5554" t="inlineStr">
        <is>
          <t>Indore</t>
        </is>
      </c>
      <c r="E5554" t="inlineStr">
        <is>
          <t>Yes</t>
        </is>
      </c>
      <c r="F5554" t="inlineStr">
        <is>
          <t>Loyal</t>
        </is>
      </c>
      <c r="G5554" t="n">
        <v>6</v>
      </c>
      <c r="H5554" s="24" t="n">
        <v>12042.36</v>
      </c>
      <c r="I5554" s="24" t="n">
        <v>4646.2</v>
      </c>
      <c r="J5554" s="25" t="n">
        <v>45806</v>
      </c>
      <c r="K5554" s="25" t="n">
        <v>45981</v>
      </c>
      <c r="L5554" t="n">
        <v>4</v>
      </c>
      <c r="M5554" t="n">
        <v>4</v>
      </c>
      <c r="N5554" t="n">
        <v>2</v>
      </c>
      <c r="O5554">
        <f>DATE(2026,1,1)-K5554</f>
        <v/>
      </c>
      <c r="P5554">
        <f>IF(G5554&gt;=2,"Repeat","One-time")</f>
        <v/>
      </c>
    </row>
    <row r="5555">
      <c r="A5555" t="inlineStr">
        <is>
          <t>C00533</t>
        </is>
      </c>
      <c r="B5555" t="inlineStr">
        <is>
          <t>Shreya Thakur</t>
        </is>
      </c>
      <c r="C5555" t="inlineStr">
        <is>
          <t>North</t>
        </is>
      </c>
      <c r="D5555" t="inlineStr">
        <is>
          <t>Delhi</t>
        </is>
      </c>
      <c r="E5555" t="inlineStr">
        <is>
          <t>Yes</t>
        </is>
      </c>
      <c r="F5555" t="inlineStr">
        <is>
          <t>At Risk</t>
        </is>
      </c>
      <c r="G5555" t="n">
        <v>4</v>
      </c>
      <c r="H5555" s="24" t="n">
        <v>12039.55</v>
      </c>
      <c r="I5555" s="24" t="n">
        <v>2120.47</v>
      </c>
      <c r="J5555" s="25" t="n">
        <v>44928</v>
      </c>
      <c r="K5555" s="25" t="n">
        <v>45169</v>
      </c>
      <c r="L5555" t="n">
        <v>1</v>
      </c>
      <c r="M5555" t="n">
        <v>3</v>
      </c>
      <c r="N5555" t="n">
        <v>2</v>
      </c>
      <c r="O5555">
        <f>DATE(2026,1,1)-K5555</f>
        <v/>
      </c>
      <c r="P5555">
        <f>IF(G5555&gt;=2,"Repeat","One-time")</f>
        <v/>
      </c>
    </row>
    <row r="5556">
      <c r="A5556" t="inlineStr">
        <is>
          <t>C10295</t>
        </is>
      </c>
      <c r="B5556" t="inlineStr">
        <is>
          <t>Harpreet Iyer</t>
        </is>
      </c>
      <c r="C5556" t="inlineStr">
        <is>
          <t>South</t>
        </is>
      </c>
      <c r="D5556" t="inlineStr">
        <is>
          <t>Chennai</t>
        </is>
      </c>
      <c r="E5556" t="inlineStr">
        <is>
          <t>No</t>
        </is>
      </c>
      <c r="F5556" t="inlineStr">
        <is>
          <t>New</t>
        </is>
      </c>
      <c r="G5556" t="n">
        <v>3</v>
      </c>
      <c r="H5556" s="24" t="n">
        <v>12026.41</v>
      </c>
      <c r="I5556" s="24" t="n">
        <v>2527.58</v>
      </c>
      <c r="J5556" s="25" t="n">
        <v>45936</v>
      </c>
      <c r="K5556" s="25" t="n">
        <v>46015</v>
      </c>
      <c r="L5556" t="n">
        <v>5</v>
      </c>
      <c r="M5556" t="n">
        <v>3</v>
      </c>
      <c r="N5556" t="n">
        <v>2</v>
      </c>
      <c r="O5556">
        <f>DATE(2026,1,1)-K5556</f>
        <v/>
      </c>
      <c r="P5556">
        <f>IF(G5556&gt;=2,"Repeat","One-time")</f>
        <v/>
      </c>
    </row>
    <row r="5557">
      <c r="A5557" t="inlineStr">
        <is>
          <t>C01133</t>
        </is>
      </c>
      <c r="B5557" t="inlineStr">
        <is>
          <t>Ayesha Mehta</t>
        </is>
      </c>
      <c r="C5557" t="inlineStr">
        <is>
          <t>North</t>
        </is>
      </c>
      <c r="D5557" t="inlineStr">
        <is>
          <t>Delhi</t>
        </is>
      </c>
      <c r="E5557" t="inlineStr">
        <is>
          <t>No</t>
        </is>
      </c>
      <c r="F5557" t="inlineStr">
        <is>
          <t>Hibernating</t>
        </is>
      </c>
      <c r="G5557" t="n">
        <v>2</v>
      </c>
      <c r="H5557" s="24" t="n">
        <v>12026</v>
      </c>
      <c r="I5557" s="24" t="n">
        <v>6912.92</v>
      </c>
      <c r="J5557" s="25" t="n">
        <v>44979</v>
      </c>
      <c r="K5557" s="25" t="n">
        <v>45083</v>
      </c>
      <c r="L5557" t="n">
        <v>1</v>
      </c>
      <c r="M5557" t="n">
        <v>2</v>
      </c>
      <c r="N5557" t="n">
        <v>2</v>
      </c>
      <c r="O5557">
        <f>DATE(2026,1,1)-K5557</f>
        <v/>
      </c>
      <c r="P5557">
        <f>IF(G5557&gt;=2,"Repeat","One-time")</f>
        <v/>
      </c>
    </row>
    <row r="5558">
      <c r="A5558" t="inlineStr">
        <is>
          <t>C05080</t>
        </is>
      </c>
      <c r="B5558" t="inlineStr">
        <is>
          <t>Ayesha Gupta</t>
        </is>
      </c>
      <c r="C5558" t="inlineStr">
        <is>
          <t>East</t>
        </is>
      </c>
      <c r="D5558" t="inlineStr">
        <is>
          <t>Kolkata</t>
        </is>
      </c>
      <c r="E5558" t="inlineStr">
        <is>
          <t>No</t>
        </is>
      </c>
      <c r="F5558" t="inlineStr">
        <is>
          <t>Loyal</t>
        </is>
      </c>
      <c r="G5558" t="n">
        <v>3</v>
      </c>
      <c r="H5558" s="24" t="n">
        <v>12019.46</v>
      </c>
      <c r="I5558" s="24" t="n">
        <v>2838.15</v>
      </c>
      <c r="J5558" s="25" t="n">
        <v>45563</v>
      </c>
      <c r="K5558" s="25" t="n">
        <v>45776</v>
      </c>
      <c r="L5558" t="n">
        <v>3</v>
      </c>
      <c r="M5558" t="n">
        <v>3</v>
      </c>
      <c r="N5558" t="n">
        <v>2</v>
      </c>
      <c r="O5558">
        <f>DATE(2026,1,1)-K5558</f>
        <v/>
      </c>
      <c r="P5558">
        <f>IF(G5558&gt;=2,"Repeat","One-time")</f>
        <v/>
      </c>
    </row>
    <row r="5559">
      <c r="A5559" t="inlineStr">
        <is>
          <t>C07904</t>
        </is>
      </c>
      <c r="B5559" t="inlineStr">
        <is>
          <t>Rohan Das</t>
        </is>
      </c>
      <c r="C5559" t="inlineStr">
        <is>
          <t>East</t>
        </is>
      </c>
      <c r="D5559" t="inlineStr">
        <is>
          <t>Bhubaneswar</t>
        </is>
      </c>
      <c r="E5559" t="inlineStr">
        <is>
          <t>No</t>
        </is>
      </c>
      <c r="F5559" t="inlineStr">
        <is>
          <t>New</t>
        </is>
      </c>
      <c r="G5559" t="n">
        <v>2</v>
      </c>
      <c r="H5559" s="24" t="n">
        <v>12013.76</v>
      </c>
      <c r="I5559" s="24" t="n">
        <v>782.5</v>
      </c>
      <c r="J5559" s="25" t="n">
        <v>45938</v>
      </c>
      <c r="K5559" s="25" t="n">
        <v>45985</v>
      </c>
      <c r="L5559" t="n">
        <v>4</v>
      </c>
      <c r="M5559" t="n">
        <v>2</v>
      </c>
      <c r="N5559" t="n">
        <v>2</v>
      </c>
      <c r="O5559">
        <f>DATE(2026,1,1)-K5559</f>
        <v/>
      </c>
      <c r="P5559">
        <f>IF(G5559&gt;=2,"Repeat","One-time")</f>
        <v/>
      </c>
    </row>
    <row r="5560">
      <c r="A5560" t="inlineStr">
        <is>
          <t>C07744</t>
        </is>
      </c>
      <c r="B5560" t="inlineStr">
        <is>
          <t>Rahul Kumar</t>
        </is>
      </c>
      <c r="C5560" t="inlineStr">
        <is>
          <t>South</t>
        </is>
      </c>
      <c r="D5560" t="inlineStr">
        <is>
          <t>Bengaluru</t>
        </is>
      </c>
      <c r="E5560" t="inlineStr">
        <is>
          <t>No</t>
        </is>
      </c>
      <c r="F5560" t="inlineStr">
        <is>
          <t>Occasional</t>
        </is>
      </c>
      <c r="G5560" t="n">
        <v>2</v>
      </c>
      <c r="H5560" s="24" t="n">
        <v>11995.26</v>
      </c>
      <c r="I5560" s="24" t="n">
        <v>2713.78</v>
      </c>
      <c r="J5560" s="25" t="n">
        <v>45764</v>
      </c>
      <c r="K5560" s="25" t="n">
        <v>45790</v>
      </c>
      <c r="L5560" t="n">
        <v>3</v>
      </c>
      <c r="M5560" t="n">
        <v>2</v>
      </c>
      <c r="N5560" t="n">
        <v>2</v>
      </c>
      <c r="O5560">
        <f>DATE(2026,1,1)-K5560</f>
        <v/>
      </c>
      <c r="P5560">
        <f>IF(G5560&gt;=2,"Repeat","One-time")</f>
        <v/>
      </c>
    </row>
    <row r="5561">
      <c r="A5561" t="inlineStr">
        <is>
          <t>C02881</t>
        </is>
      </c>
      <c r="B5561" t="inlineStr">
        <is>
          <t>Swati Menon</t>
        </is>
      </c>
      <c r="C5561" t="inlineStr">
        <is>
          <t>North</t>
        </is>
      </c>
      <c r="D5561" t="inlineStr">
        <is>
          <t>Chandigarh</t>
        </is>
      </c>
      <c r="E5561" t="inlineStr">
        <is>
          <t>Yes</t>
        </is>
      </c>
      <c r="F5561" t="inlineStr">
        <is>
          <t>At Risk</t>
        </is>
      </c>
      <c r="G5561" t="n">
        <v>3</v>
      </c>
      <c r="H5561" s="24" t="n">
        <v>11994.85</v>
      </c>
      <c r="I5561" s="24" t="n">
        <v>3831.13</v>
      </c>
      <c r="J5561" s="25" t="n">
        <v>45223</v>
      </c>
      <c r="K5561" s="25" t="n">
        <v>45230</v>
      </c>
      <c r="L5561" t="n">
        <v>1</v>
      </c>
      <c r="M5561" t="n">
        <v>3</v>
      </c>
      <c r="N5561" t="n">
        <v>2</v>
      </c>
      <c r="O5561">
        <f>DATE(2026,1,1)-K5561</f>
        <v/>
      </c>
      <c r="P5561">
        <f>IF(G5561&gt;=2,"Repeat","One-time")</f>
        <v/>
      </c>
    </row>
    <row r="5562">
      <c r="A5562" t="inlineStr">
        <is>
          <t>C06189</t>
        </is>
      </c>
      <c r="B5562" t="inlineStr">
        <is>
          <t>Rohan Singh</t>
        </is>
      </c>
      <c r="C5562" t="inlineStr">
        <is>
          <t>South</t>
        </is>
      </c>
      <c r="D5562" t="inlineStr">
        <is>
          <t>Hyderabad</t>
        </is>
      </c>
      <c r="E5562" t="inlineStr">
        <is>
          <t>No</t>
        </is>
      </c>
      <c r="F5562" t="inlineStr">
        <is>
          <t>New</t>
        </is>
      </c>
      <c r="G5562" t="n">
        <v>2</v>
      </c>
      <c r="H5562" s="24" t="n">
        <v>11993.27</v>
      </c>
      <c r="I5562" s="24" t="n">
        <v>1933.29</v>
      </c>
      <c r="J5562" s="25" t="n">
        <v>45950</v>
      </c>
      <c r="K5562" s="25" t="n">
        <v>45979</v>
      </c>
      <c r="L5562" t="n">
        <v>4</v>
      </c>
      <c r="M5562" t="n">
        <v>2</v>
      </c>
      <c r="N5562" t="n">
        <v>2</v>
      </c>
      <c r="O5562">
        <f>DATE(2026,1,1)-K5562</f>
        <v/>
      </c>
      <c r="P5562">
        <f>IF(G5562&gt;=2,"Repeat","One-time")</f>
        <v/>
      </c>
    </row>
    <row r="5563">
      <c r="A5563" t="inlineStr">
        <is>
          <t>C03063</t>
        </is>
      </c>
      <c r="B5563" t="inlineStr">
        <is>
          <t>Joseph Nair</t>
        </is>
      </c>
      <c r="C5563" t="inlineStr">
        <is>
          <t>South</t>
        </is>
      </c>
      <c r="D5563" t="inlineStr">
        <is>
          <t>Hyderabad</t>
        </is>
      </c>
      <c r="E5563" t="inlineStr">
        <is>
          <t>Yes</t>
        </is>
      </c>
      <c r="F5563" t="inlineStr">
        <is>
          <t>Hibernating</t>
        </is>
      </c>
      <c r="G5563" t="n">
        <v>2</v>
      </c>
      <c r="H5563" s="24" t="n">
        <v>11991.1</v>
      </c>
      <c r="I5563" s="24" t="n">
        <v>448.06</v>
      </c>
      <c r="J5563" s="25" t="n">
        <v>45217</v>
      </c>
      <c r="K5563" s="25" t="n">
        <v>45295</v>
      </c>
      <c r="L5563" t="n">
        <v>1</v>
      </c>
      <c r="M5563" t="n">
        <v>2</v>
      </c>
      <c r="N5563" t="n">
        <v>2</v>
      </c>
      <c r="O5563">
        <f>DATE(2026,1,1)-K5563</f>
        <v/>
      </c>
      <c r="P5563">
        <f>IF(G5563&gt;=2,"Repeat","One-time")</f>
        <v/>
      </c>
    </row>
    <row r="5564">
      <c r="A5564" t="inlineStr">
        <is>
          <t>C07089</t>
        </is>
      </c>
      <c r="B5564" t="inlineStr">
        <is>
          <t>Karan Ghosh</t>
        </is>
      </c>
      <c r="C5564" t="inlineStr">
        <is>
          <t>North</t>
        </is>
      </c>
      <c r="D5564" t="inlineStr">
        <is>
          <t>Delhi</t>
        </is>
      </c>
      <c r="E5564" t="inlineStr">
        <is>
          <t>No</t>
        </is>
      </c>
      <c r="F5564" t="inlineStr">
        <is>
          <t>Loyal</t>
        </is>
      </c>
      <c r="G5564" t="n">
        <v>3</v>
      </c>
      <c r="H5564" s="24" t="n">
        <v>11980.19</v>
      </c>
      <c r="I5564" s="24" t="n">
        <v>2084.25</v>
      </c>
      <c r="J5564" s="25" t="n">
        <v>45607</v>
      </c>
      <c r="K5564" s="25" t="n">
        <v>45884</v>
      </c>
      <c r="L5564" t="n">
        <v>3</v>
      </c>
      <c r="M5564" t="n">
        <v>3</v>
      </c>
      <c r="N5564" t="n">
        <v>2</v>
      </c>
      <c r="O5564">
        <f>DATE(2026,1,1)-K5564</f>
        <v/>
      </c>
      <c r="P5564">
        <f>IF(G5564&gt;=2,"Repeat","One-time")</f>
        <v/>
      </c>
    </row>
    <row r="5565">
      <c r="A5565" t="inlineStr">
        <is>
          <t>C06034</t>
        </is>
      </c>
      <c r="B5565" t="inlineStr">
        <is>
          <t>Kavya Verma</t>
        </is>
      </c>
      <c r="C5565" t="inlineStr">
        <is>
          <t>South</t>
        </is>
      </c>
      <c r="D5565" t="inlineStr">
        <is>
          <t>Bengaluru</t>
        </is>
      </c>
      <c r="E5565" t="inlineStr">
        <is>
          <t>No</t>
        </is>
      </c>
      <c r="F5565" t="inlineStr">
        <is>
          <t>Loyal</t>
        </is>
      </c>
      <c r="G5565" t="n">
        <v>4</v>
      </c>
      <c r="H5565" s="24" t="n">
        <v>11977.96</v>
      </c>
      <c r="I5565" s="24" t="n">
        <v>4509.37</v>
      </c>
      <c r="J5565" s="25" t="n">
        <v>45729</v>
      </c>
      <c r="K5565" s="25" t="n">
        <v>45899</v>
      </c>
      <c r="L5565" t="n">
        <v>3</v>
      </c>
      <c r="M5565" t="n">
        <v>3</v>
      </c>
      <c r="N5565" t="n">
        <v>2</v>
      </c>
      <c r="O5565">
        <f>DATE(2026,1,1)-K5565</f>
        <v/>
      </c>
      <c r="P5565">
        <f>IF(G5565&gt;=2,"Repeat","One-time")</f>
        <v/>
      </c>
    </row>
    <row r="5566">
      <c r="A5566" t="inlineStr">
        <is>
          <t>C06665</t>
        </is>
      </c>
      <c r="B5566" t="inlineStr">
        <is>
          <t>Neha Yadav</t>
        </is>
      </c>
      <c r="C5566" t="inlineStr">
        <is>
          <t>East</t>
        </is>
      </c>
      <c r="D5566" t="inlineStr">
        <is>
          <t>Kolkata</t>
        </is>
      </c>
      <c r="E5566" t="inlineStr">
        <is>
          <t>No</t>
        </is>
      </c>
      <c r="F5566" t="inlineStr">
        <is>
          <t>Occasional</t>
        </is>
      </c>
      <c r="G5566" t="n">
        <v>1</v>
      </c>
      <c r="H5566" s="24" t="n">
        <v>11967.54</v>
      </c>
      <c r="I5566" s="24" t="n">
        <v>1162.47</v>
      </c>
      <c r="J5566" s="25" t="n">
        <v>45571</v>
      </c>
      <c r="K5566" s="25" t="n">
        <v>45571</v>
      </c>
      <c r="L5566" t="n">
        <v>2</v>
      </c>
      <c r="M5566" t="n">
        <v>1</v>
      </c>
      <c r="N5566" t="n">
        <v>2</v>
      </c>
      <c r="O5566">
        <f>DATE(2026,1,1)-K5566</f>
        <v/>
      </c>
      <c r="P5566">
        <f>IF(G5566&gt;=2,"Repeat","One-time")</f>
        <v/>
      </c>
    </row>
    <row r="5567">
      <c r="A5567" t="inlineStr">
        <is>
          <t>C07440</t>
        </is>
      </c>
      <c r="B5567" t="inlineStr">
        <is>
          <t>Kavya Joshi</t>
        </is>
      </c>
      <c r="C5567" t="inlineStr">
        <is>
          <t>South</t>
        </is>
      </c>
      <c r="D5567" t="inlineStr">
        <is>
          <t>Kochi</t>
        </is>
      </c>
      <c r="E5567" t="inlineStr">
        <is>
          <t>No</t>
        </is>
      </c>
      <c r="F5567" t="inlineStr">
        <is>
          <t>Occasional</t>
        </is>
      </c>
      <c r="G5567" t="n">
        <v>2</v>
      </c>
      <c r="H5567" s="24" t="n">
        <v>11967.09</v>
      </c>
      <c r="I5567" s="24" t="n">
        <v>4257.08</v>
      </c>
      <c r="J5567" s="25" t="n">
        <v>45799</v>
      </c>
      <c r="K5567" s="25" t="n">
        <v>45819</v>
      </c>
      <c r="L5567" t="n">
        <v>3</v>
      </c>
      <c r="M5567" t="n">
        <v>2</v>
      </c>
      <c r="N5567" t="n">
        <v>2</v>
      </c>
      <c r="O5567">
        <f>DATE(2026,1,1)-K5567</f>
        <v/>
      </c>
      <c r="P5567">
        <f>IF(G5567&gt;=2,"Repeat","One-time")</f>
        <v/>
      </c>
    </row>
    <row r="5568">
      <c r="A5568" t="inlineStr">
        <is>
          <t>C09447</t>
        </is>
      </c>
      <c r="B5568" t="inlineStr">
        <is>
          <t>Varun Iyer</t>
        </is>
      </c>
      <c r="C5568" t="inlineStr">
        <is>
          <t>North</t>
        </is>
      </c>
      <c r="D5568" t="inlineStr">
        <is>
          <t>Lucknow</t>
        </is>
      </c>
      <c r="E5568" t="inlineStr">
        <is>
          <t>No</t>
        </is>
      </c>
      <c r="F5568" t="inlineStr">
        <is>
          <t>Loyal</t>
        </is>
      </c>
      <c r="G5568" t="n">
        <v>3</v>
      </c>
      <c r="H5568" s="24" t="n">
        <v>11957.57</v>
      </c>
      <c r="I5568" s="24" t="n">
        <v>5378.12</v>
      </c>
      <c r="J5568" s="25" t="n">
        <v>45890</v>
      </c>
      <c r="K5568" s="25" t="n">
        <v>45962</v>
      </c>
      <c r="L5568" t="n">
        <v>4</v>
      </c>
      <c r="M5568" t="n">
        <v>3</v>
      </c>
      <c r="N5568" t="n">
        <v>2</v>
      </c>
      <c r="O5568">
        <f>DATE(2026,1,1)-K5568</f>
        <v/>
      </c>
      <c r="P5568">
        <f>IF(G5568&gt;=2,"Repeat","One-time")</f>
        <v/>
      </c>
    </row>
    <row r="5569">
      <c r="A5569" t="inlineStr">
        <is>
          <t>C09071</t>
        </is>
      </c>
      <c r="B5569" t="inlineStr">
        <is>
          <t>Pooja Joshi</t>
        </is>
      </c>
      <c r="C5569" t="inlineStr">
        <is>
          <t>West</t>
        </is>
      </c>
      <c r="D5569" t="inlineStr">
        <is>
          <t>Ahmedabad</t>
        </is>
      </c>
      <c r="E5569" t="inlineStr">
        <is>
          <t>No</t>
        </is>
      </c>
      <c r="F5569" t="inlineStr">
        <is>
          <t>Occasional</t>
        </is>
      </c>
      <c r="G5569" t="n">
        <v>2</v>
      </c>
      <c r="H5569" s="24" t="n">
        <v>11945.84</v>
      </c>
      <c r="I5569" s="24" t="n">
        <v>2064.08</v>
      </c>
      <c r="J5569" s="25" t="n">
        <v>45781</v>
      </c>
      <c r="K5569" s="25" t="n">
        <v>46008</v>
      </c>
      <c r="L5569" t="n">
        <v>5</v>
      </c>
      <c r="M5569" t="n">
        <v>2</v>
      </c>
      <c r="N5569" t="n">
        <v>2</v>
      </c>
      <c r="O5569">
        <f>DATE(2026,1,1)-K5569</f>
        <v/>
      </c>
      <c r="P5569">
        <f>IF(G5569&gt;=2,"Repeat","One-time")</f>
        <v/>
      </c>
    </row>
    <row r="5570">
      <c r="A5570" t="inlineStr">
        <is>
          <t>C07270</t>
        </is>
      </c>
      <c r="B5570" t="inlineStr">
        <is>
          <t>Deepak Joshi</t>
        </is>
      </c>
      <c r="C5570" t="inlineStr">
        <is>
          <t>West</t>
        </is>
      </c>
      <c r="D5570" t="inlineStr">
        <is>
          <t>Pune</t>
        </is>
      </c>
      <c r="E5570" t="inlineStr">
        <is>
          <t>No</t>
        </is>
      </c>
      <c r="F5570" t="inlineStr">
        <is>
          <t>Loyal</t>
        </is>
      </c>
      <c r="G5570" t="n">
        <v>4</v>
      </c>
      <c r="H5570" s="24" t="n">
        <v>11944.63</v>
      </c>
      <c r="I5570" s="24" t="n">
        <v>3537.1</v>
      </c>
      <c r="J5570" s="25" t="n">
        <v>45640</v>
      </c>
      <c r="K5570" s="25" t="n">
        <v>45775</v>
      </c>
      <c r="L5570" t="n">
        <v>3</v>
      </c>
      <c r="M5570" t="n">
        <v>4</v>
      </c>
      <c r="N5570" t="n">
        <v>2</v>
      </c>
      <c r="O5570">
        <f>DATE(2026,1,1)-K5570</f>
        <v/>
      </c>
      <c r="P5570">
        <f>IF(G5570&gt;=2,"Repeat","One-time")</f>
        <v/>
      </c>
    </row>
    <row r="5571">
      <c r="A5571" t="inlineStr">
        <is>
          <t>C08198</t>
        </is>
      </c>
      <c r="B5571" t="inlineStr">
        <is>
          <t>Rohan Thakur</t>
        </is>
      </c>
      <c r="C5571" t="inlineStr">
        <is>
          <t>North</t>
        </is>
      </c>
      <c r="D5571" t="inlineStr">
        <is>
          <t>Jaipur</t>
        </is>
      </c>
      <c r="E5571" t="inlineStr">
        <is>
          <t>No</t>
        </is>
      </c>
      <c r="F5571" t="inlineStr">
        <is>
          <t>Loyal</t>
        </is>
      </c>
      <c r="G5571" t="n">
        <v>4</v>
      </c>
      <c r="H5571" s="24" t="n">
        <v>11940.16</v>
      </c>
      <c r="I5571" s="24" t="n">
        <v>4325.2</v>
      </c>
      <c r="J5571" s="25" t="n">
        <v>45789</v>
      </c>
      <c r="K5571" s="25" t="n">
        <v>45933</v>
      </c>
      <c r="L5571" t="n">
        <v>4</v>
      </c>
      <c r="M5571" t="n">
        <v>4</v>
      </c>
      <c r="N5571" t="n">
        <v>2</v>
      </c>
      <c r="O5571">
        <f>DATE(2026,1,1)-K5571</f>
        <v/>
      </c>
      <c r="P5571">
        <f>IF(G5571&gt;=2,"Repeat","One-time")</f>
        <v/>
      </c>
    </row>
    <row r="5572">
      <c r="A5572" t="inlineStr">
        <is>
          <t>C02738</t>
        </is>
      </c>
      <c r="B5572" t="inlineStr">
        <is>
          <t>Karan Sharma</t>
        </is>
      </c>
      <c r="C5572" t="inlineStr">
        <is>
          <t>West</t>
        </is>
      </c>
      <c r="D5572" t="inlineStr">
        <is>
          <t>Pune</t>
        </is>
      </c>
      <c r="E5572" t="inlineStr">
        <is>
          <t>Yes</t>
        </is>
      </c>
      <c r="F5572" t="inlineStr">
        <is>
          <t>At Risk</t>
        </is>
      </c>
      <c r="G5572" t="n">
        <v>3</v>
      </c>
      <c r="H5572" s="24" t="n">
        <v>11932.23</v>
      </c>
      <c r="I5572" s="24" t="n">
        <v>2164.9</v>
      </c>
      <c r="J5572" s="25" t="n">
        <v>45169</v>
      </c>
      <c r="K5572" s="25" t="n">
        <v>45354</v>
      </c>
      <c r="L5572" t="n">
        <v>1</v>
      </c>
      <c r="M5572" t="n">
        <v>3</v>
      </c>
      <c r="N5572" t="n">
        <v>2</v>
      </c>
      <c r="O5572">
        <f>DATE(2026,1,1)-K5572</f>
        <v/>
      </c>
      <c r="P5572">
        <f>IF(G5572&gt;=2,"Repeat","One-time")</f>
        <v/>
      </c>
    </row>
    <row r="5573">
      <c r="A5573" t="inlineStr">
        <is>
          <t>C10763</t>
        </is>
      </c>
      <c r="B5573" t="inlineStr">
        <is>
          <t>Ritu Sharma</t>
        </is>
      </c>
      <c r="C5573" t="inlineStr">
        <is>
          <t>West</t>
        </is>
      </c>
      <c r="D5573" t="inlineStr">
        <is>
          <t>Mumbai</t>
        </is>
      </c>
      <c r="E5573" t="inlineStr">
        <is>
          <t>Yes</t>
        </is>
      </c>
      <c r="F5573" t="inlineStr">
        <is>
          <t>New</t>
        </is>
      </c>
      <c r="G5573" t="n">
        <v>3</v>
      </c>
      <c r="H5573" s="24" t="n">
        <v>11929.18</v>
      </c>
      <c r="I5573" s="24" t="n">
        <v>3290.32</v>
      </c>
      <c r="J5573" s="25" t="n">
        <v>45935</v>
      </c>
      <c r="K5573" s="25" t="n">
        <v>46004</v>
      </c>
      <c r="L5573" t="n">
        <v>5</v>
      </c>
      <c r="M5573" t="n">
        <v>3</v>
      </c>
      <c r="N5573" t="n">
        <v>2</v>
      </c>
      <c r="O5573">
        <f>DATE(2026,1,1)-K5573</f>
        <v/>
      </c>
      <c r="P5573">
        <f>IF(G5573&gt;=2,"Repeat","One-time")</f>
        <v/>
      </c>
    </row>
    <row r="5574">
      <c r="A5574" t="inlineStr">
        <is>
          <t>C02075</t>
        </is>
      </c>
      <c r="B5574" t="inlineStr">
        <is>
          <t>Riya Gupta</t>
        </is>
      </c>
      <c r="C5574" t="inlineStr">
        <is>
          <t>South</t>
        </is>
      </c>
      <c r="D5574" t="inlineStr">
        <is>
          <t>Hyderabad</t>
        </is>
      </c>
      <c r="E5574" t="inlineStr">
        <is>
          <t>No</t>
        </is>
      </c>
      <c r="F5574" t="inlineStr">
        <is>
          <t>At Risk</t>
        </is>
      </c>
      <c r="G5574" t="n">
        <v>5</v>
      </c>
      <c r="H5574" s="24" t="n">
        <v>11918.97</v>
      </c>
      <c r="I5574" s="24" t="n">
        <v>3694.25</v>
      </c>
      <c r="J5574" s="25" t="n">
        <v>45087</v>
      </c>
      <c r="K5574" s="25" t="n">
        <v>45373</v>
      </c>
      <c r="L5574" t="n">
        <v>1</v>
      </c>
      <c r="M5574" t="n">
        <v>4</v>
      </c>
      <c r="N5574" t="n">
        <v>2</v>
      </c>
      <c r="O5574">
        <f>DATE(2026,1,1)-K5574</f>
        <v/>
      </c>
      <c r="P5574">
        <f>IF(G5574&gt;=2,"Repeat","One-time")</f>
        <v/>
      </c>
    </row>
    <row r="5575">
      <c r="A5575" t="inlineStr">
        <is>
          <t>C05588</t>
        </is>
      </c>
      <c r="B5575" t="inlineStr">
        <is>
          <t>Varun Verma</t>
        </is>
      </c>
      <c r="C5575" t="inlineStr">
        <is>
          <t>South</t>
        </is>
      </c>
      <c r="D5575" t="inlineStr">
        <is>
          <t>Hyderabad</t>
        </is>
      </c>
      <c r="E5575" t="inlineStr">
        <is>
          <t>No</t>
        </is>
      </c>
      <c r="F5575" t="inlineStr">
        <is>
          <t>At Risk</t>
        </is>
      </c>
      <c r="G5575" t="n">
        <v>4</v>
      </c>
      <c r="H5575" s="24" t="n">
        <v>11918.39</v>
      </c>
      <c r="I5575" s="24" t="n">
        <v>3068.82</v>
      </c>
      <c r="J5575" s="25" t="n">
        <v>45479</v>
      </c>
      <c r="K5575" s="25" t="n">
        <v>45661</v>
      </c>
      <c r="L5575" t="n">
        <v>2</v>
      </c>
      <c r="M5575" t="n">
        <v>3</v>
      </c>
      <c r="N5575" t="n">
        <v>2</v>
      </c>
      <c r="O5575">
        <f>DATE(2026,1,1)-K5575</f>
        <v/>
      </c>
      <c r="P5575">
        <f>IF(G5575&gt;=2,"Repeat","One-time")</f>
        <v/>
      </c>
    </row>
    <row r="5576">
      <c r="A5576" t="inlineStr">
        <is>
          <t>C08308</t>
        </is>
      </c>
      <c r="B5576" t="inlineStr">
        <is>
          <t>Diya Fernandes</t>
        </is>
      </c>
      <c r="C5576" t="inlineStr">
        <is>
          <t>West</t>
        </is>
      </c>
      <c r="D5576" t="inlineStr">
        <is>
          <t>Mumbai</t>
        </is>
      </c>
      <c r="E5576" t="inlineStr">
        <is>
          <t>No</t>
        </is>
      </c>
      <c r="F5576" t="inlineStr">
        <is>
          <t>Occasional</t>
        </is>
      </c>
      <c r="G5576" t="n">
        <v>2</v>
      </c>
      <c r="H5576" s="24" t="n">
        <v>11909.82</v>
      </c>
      <c r="I5576" s="24" t="n">
        <v>-229.1</v>
      </c>
      <c r="J5576" s="25" t="n">
        <v>45748</v>
      </c>
      <c r="K5576" s="25" t="n">
        <v>45849</v>
      </c>
      <c r="L5576" t="n">
        <v>3</v>
      </c>
      <c r="M5576" t="n">
        <v>2</v>
      </c>
      <c r="N5576" t="n">
        <v>2</v>
      </c>
      <c r="O5576">
        <f>DATE(2026,1,1)-K5576</f>
        <v/>
      </c>
      <c r="P5576">
        <f>IF(G5576&gt;=2,"Repeat","One-time")</f>
        <v/>
      </c>
    </row>
    <row r="5577">
      <c r="A5577" t="inlineStr">
        <is>
          <t>C01272</t>
        </is>
      </c>
      <c r="B5577" t="inlineStr">
        <is>
          <t>Lakshmi Verma</t>
        </is>
      </c>
      <c r="C5577" t="inlineStr">
        <is>
          <t>North</t>
        </is>
      </c>
      <c r="D5577" t="inlineStr">
        <is>
          <t>Delhi</t>
        </is>
      </c>
      <c r="E5577" t="inlineStr">
        <is>
          <t>Yes</t>
        </is>
      </c>
      <c r="F5577" t="inlineStr">
        <is>
          <t>At Risk</t>
        </is>
      </c>
      <c r="G5577" t="n">
        <v>4</v>
      </c>
      <c r="H5577" s="24" t="n">
        <v>11892.75</v>
      </c>
      <c r="I5577" s="24" t="n">
        <v>3681.73</v>
      </c>
      <c r="J5577" s="25" t="n">
        <v>44978</v>
      </c>
      <c r="K5577" s="25" t="n">
        <v>45100</v>
      </c>
      <c r="L5577" t="n">
        <v>1</v>
      </c>
      <c r="M5577" t="n">
        <v>3</v>
      </c>
      <c r="N5577" t="n">
        <v>2</v>
      </c>
      <c r="O5577">
        <f>DATE(2026,1,1)-K5577</f>
        <v/>
      </c>
      <c r="P5577">
        <f>IF(G5577&gt;=2,"Repeat","One-time")</f>
        <v/>
      </c>
    </row>
    <row r="5578">
      <c r="A5578" t="inlineStr">
        <is>
          <t>C00696</t>
        </is>
      </c>
      <c r="B5578" t="inlineStr">
        <is>
          <t>Nikhil Fernandes</t>
        </is>
      </c>
      <c r="C5578" t="inlineStr">
        <is>
          <t>South</t>
        </is>
      </c>
      <c r="D5578" t="inlineStr">
        <is>
          <t>Hyderabad</t>
        </is>
      </c>
      <c r="E5578" t="inlineStr">
        <is>
          <t>No</t>
        </is>
      </c>
      <c r="F5578" t="inlineStr">
        <is>
          <t>At Risk</t>
        </is>
      </c>
      <c r="G5578" t="n">
        <v>4</v>
      </c>
      <c r="H5578" s="24" t="n">
        <v>11882.6</v>
      </c>
      <c r="I5578" s="24" t="n">
        <v>3922.95</v>
      </c>
      <c r="J5578" s="25" t="n">
        <v>44940</v>
      </c>
      <c r="K5578" s="25" t="n">
        <v>45166</v>
      </c>
      <c r="L5578" t="n">
        <v>1</v>
      </c>
      <c r="M5578" t="n">
        <v>3</v>
      </c>
      <c r="N5578" t="n">
        <v>2</v>
      </c>
      <c r="O5578">
        <f>DATE(2026,1,1)-K5578</f>
        <v/>
      </c>
      <c r="P5578">
        <f>IF(G5578&gt;=2,"Repeat","One-time")</f>
        <v/>
      </c>
    </row>
    <row r="5579">
      <c r="A5579" t="inlineStr">
        <is>
          <t>C10132</t>
        </is>
      </c>
      <c r="B5579" t="inlineStr">
        <is>
          <t>Sneha Mehta</t>
        </is>
      </c>
      <c r="C5579" t="inlineStr">
        <is>
          <t>Central</t>
        </is>
      </c>
      <c r="D5579" t="inlineStr">
        <is>
          <t>Raipur</t>
        </is>
      </c>
      <c r="E5579" t="inlineStr">
        <is>
          <t>Yes</t>
        </is>
      </c>
      <c r="F5579" t="inlineStr">
        <is>
          <t>New</t>
        </is>
      </c>
      <c r="G5579" t="n">
        <v>2</v>
      </c>
      <c r="H5579" s="24" t="n">
        <v>11853.46</v>
      </c>
      <c r="I5579" s="24" t="n">
        <v>2454.92</v>
      </c>
      <c r="J5579" s="25" t="n">
        <v>45952</v>
      </c>
      <c r="K5579" s="25" t="n">
        <v>45979</v>
      </c>
      <c r="L5579" t="n">
        <v>4</v>
      </c>
      <c r="M5579" t="n">
        <v>3</v>
      </c>
      <c r="N5579" t="n">
        <v>2</v>
      </c>
      <c r="O5579">
        <f>DATE(2026,1,1)-K5579</f>
        <v/>
      </c>
      <c r="P5579">
        <f>IF(G5579&gt;=2,"Repeat","One-time")</f>
        <v/>
      </c>
    </row>
    <row r="5580">
      <c r="A5580" t="inlineStr">
        <is>
          <t>C07543</t>
        </is>
      </c>
      <c r="B5580" t="inlineStr">
        <is>
          <t>Rohan Singh</t>
        </is>
      </c>
      <c r="C5580" t="inlineStr">
        <is>
          <t>West</t>
        </is>
      </c>
      <c r="D5580" t="inlineStr">
        <is>
          <t>Mumbai</t>
        </is>
      </c>
      <c r="E5580" t="inlineStr">
        <is>
          <t>Yes</t>
        </is>
      </c>
      <c r="F5580" t="inlineStr">
        <is>
          <t>New</t>
        </is>
      </c>
      <c r="G5580" t="n">
        <v>1</v>
      </c>
      <c r="H5580" s="24" t="n">
        <v>11852.11</v>
      </c>
      <c r="I5580" s="24" t="n">
        <v>2944.92</v>
      </c>
      <c r="J5580" s="25" t="n">
        <v>45968</v>
      </c>
      <c r="K5580" s="25" t="n">
        <v>45968</v>
      </c>
      <c r="L5580" t="n">
        <v>4</v>
      </c>
      <c r="M5580" t="n">
        <v>1</v>
      </c>
      <c r="N5580" t="n">
        <v>2</v>
      </c>
      <c r="O5580">
        <f>DATE(2026,1,1)-K5580</f>
        <v/>
      </c>
      <c r="P5580">
        <f>IF(G5580&gt;=2,"Repeat","One-time")</f>
        <v/>
      </c>
    </row>
    <row r="5581">
      <c r="A5581" t="inlineStr">
        <is>
          <t>C02756</t>
        </is>
      </c>
      <c r="B5581" t="inlineStr">
        <is>
          <t>Nikhil Kapoor</t>
        </is>
      </c>
      <c r="C5581" t="inlineStr">
        <is>
          <t>South</t>
        </is>
      </c>
      <c r="D5581" t="inlineStr">
        <is>
          <t>Bengaluru</t>
        </is>
      </c>
      <c r="E5581" t="inlineStr">
        <is>
          <t>No</t>
        </is>
      </c>
      <c r="F5581" t="inlineStr">
        <is>
          <t>Loyal</t>
        </is>
      </c>
      <c r="G5581" t="n">
        <v>6</v>
      </c>
      <c r="H5581" s="24" t="n">
        <v>11842.99</v>
      </c>
      <c r="I5581" s="24" t="n">
        <v>3828.47</v>
      </c>
      <c r="J5581" s="25" t="n">
        <v>45168</v>
      </c>
      <c r="K5581" s="25" t="n">
        <v>45977</v>
      </c>
      <c r="L5581" t="n">
        <v>4</v>
      </c>
      <c r="M5581" t="n">
        <v>4</v>
      </c>
      <c r="N5581" t="n">
        <v>2</v>
      </c>
      <c r="O5581">
        <f>DATE(2026,1,1)-K5581</f>
        <v/>
      </c>
      <c r="P5581">
        <f>IF(G5581&gt;=2,"Repeat","One-time")</f>
        <v/>
      </c>
    </row>
    <row r="5582">
      <c r="A5582" t="inlineStr">
        <is>
          <t>C03521</t>
        </is>
      </c>
      <c r="B5582" t="inlineStr">
        <is>
          <t>Riya Joshi</t>
        </is>
      </c>
      <c r="C5582" t="inlineStr">
        <is>
          <t>North</t>
        </is>
      </c>
      <c r="D5582" t="inlineStr">
        <is>
          <t>Delhi</t>
        </is>
      </c>
      <c r="E5582" t="inlineStr">
        <is>
          <t>No</t>
        </is>
      </c>
      <c r="F5582" t="inlineStr">
        <is>
          <t>Occasional</t>
        </is>
      </c>
      <c r="G5582" t="n">
        <v>1</v>
      </c>
      <c r="H5582" s="24" t="n">
        <v>11839.9</v>
      </c>
      <c r="I5582" s="24" t="n">
        <v>1031.27</v>
      </c>
      <c r="J5582" s="25" t="n">
        <v>45791</v>
      </c>
      <c r="K5582" s="25" t="n">
        <v>45791</v>
      </c>
      <c r="L5582" t="n">
        <v>3</v>
      </c>
      <c r="M5582" t="n">
        <v>1</v>
      </c>
      <c r="N5582" t="n">
        <v>2</v>
      </c>
      <c r="O5582">
        <f>DATE(2026,1,1)-K5582</f>
        <v/>
      </c>
      <c r="P5582">
        <f>IF(G5582&gt;=2,"Repeat","One-time")</f>
        <v/>
      </c>
    </row>
    <row r="5583">
      <c r="A5583" t="inlineStr">
        <is>
          <t>C09625</t>
        </is>
      </c>
      <c r="B5583" t="inlineStr">
        <is>
          <t>Meera Thakur</t>
        </is>
      </c>
      <c r="C5583" t="inlineStr">
        <is>
          <t>East</t>
        </is>
      </c>
      <c r="D5583" t="inlineStr">
        <is>
          <t>Bhubaneswar</t>
        </is>
      </c>
      <c r="E5583" t="inlineStr">
        <is>
          <t>Yes</t>
        </is>
      </c>
      <c r="F5583" t="inlineStr">
        <is>
          <t>Occasional</t>
        </is>
      </c>
      <c r="G5583" t="n">
        <v>2</v>
      </c>
      <c r="H5583" s="24" t="n">
        <v>11830.64</v>
      </c>
      <c r="I5583" s="24" t="n">
        <v>3271.09</v>
      </c>
      <c r="J5583" s="25" t="n">
        <v>45880</v>
      </c>
      <c r="K5583" s="25" t="n">
        <v>45950</v>
      </c>
      <c r="L5583" t="n">
        <v>4</v>
      </c>
      <c r="M5583" t="n">
        <v>2</v>
      </c>
      <c r="N5583" t="n">
        <v>2</v>
      </c>
      <c r="O5583">
        <f>DATE(2026,1,1)-K5583</f>
        <v/>
      </c>
      <c r="P5583">
        <f>IF(G5583&gt;=2,"Repeat","One-time")</f>
        <v/>
      </c>
    </row>
    <row r="5584">
      <c r="A5584" t="inlineStr">
        <is>
          <t>C00244</t>
        </is>
      </c>
      <c r="B5584" t="inlineStr">
        <is>
          <t>Riya Reddy</t>
        </is>
      </c>
      <c r="C5584" t="inlineStr">
        <is>
          <t>West</t>
        </is>
      </c>
      <c r="D5584" t="inlineStr">
        <is>
          <t>Ahmedabad</t>
        </is>
      </c>
      <c r="E5584" t="inlineStr">
        <is>
          <t>No</t>
        </is>
      </c>
      <c r="F5584" t="inlineStr">
        <is>
          <t>Hibernating</t>
        </is>
      </c>
      <c r="G5584" t="n">
        <v>2</v>
      </c>
      <c r="H5584" s="24" t="n">
        <v>11819.8</v>
      </c>
      <c r="I5584" s="24" t="n">
        <v>2480.77</v>
      </c>
      <c r="J5584" s="25" t="n">
        <v>44931</v>
      </c>
      <c r="K5584" s="25" t="n">
        <v>44932</v>
      </c>
      <c r="L5584" t="n">
        <v>1</v>
      </c>
      <c r="M5584" t="n">
        <v>2</v>
      </c>
      <c r="N5584" t="n">
        <v>2</v>
      </c>
      <c r="O5584">
        <f>DATE(2026,1,1)-K5584</f>
        <v/>
      </c>
      <c r="P5584">
        <f>IF(G5584&gt;=2,"Repeat","One-time")</f>
        <v/>
      </c>
    </row>
    <row r="5585">
      <c r="A5585" t="inlineStr">
        <is>
          <t>C01091</t>
        </is>
      </c>
      <c r="B5585" t="inlineStr">
        <is>
          <t>Riya Thakur</t>
        </is>
      </c>
      <c r="C5585" t="inlineStr">
        <is>
          <t>North</t>
        </is>
      </c>
      <c r="D5585" t="inlineStr">
        <is>
          <t>Lucknow</t>
        </is>
      </c>
      <c r="E5585" t="inlineStr">
        <is>
          <t>No</t>
        </is>
      </c>
      <c r="F5585" t="inlineStr">
        <is>
          <t>At Risk</t>
        </is>
      </c>
      <c r="G5585" t="n">
        <v>3</v>
      </c>
      <c r="H5585" s="24" t="n">
        <v>11819.6</v>
      </c>
      <c r="I5585" s="24" t="n">
        <v>2451.64</v>
      </c>
      <c r="J5585" s="25" t="n">
        <v>44975</v>
      </c>
      <c r="K5585" s="25" t="n">
        <v>45065</v>
      </c>
      <c r="L5585" t="n">
        <v>1</v>
      </c>
      <c r="M5585" t="n">
        <v>3</v>
      </c>
      <c r="N5585" t="n">
        <v>2</v>
      </c>
      <c r="O5585">
        <f>DATE(2026,1,1)-K5585</f>
        <v/>
      </c>
      <c r="P5585">
        <f>IF(G5585&gt;=2,"Repeat","One-time")</f>
        <v/>
      </c>
    </row>
    <row r="5586">
      <c r="A5586" t="inlineStr">
        <is>
          <t>C09909</t>
        </is>
      </c>
      <c r="B5586" t="inlineStr">
        <is>
          <t>Rahul Gupta</t>
        </is>
      </c>
      <c r="C5586" t="inlineStr">
        <is>
          <t>West</t>
        </is>
      </c>
      <c r="D5586" t="inlineStr">
        <is>
          <t>Pune</t>
        </is>
      </c>
      <c r="E5586" t="inlineStr">
        <is>
          <t>Yes</t>
        </is>
      </c>
      <c r="F5586" t="inlineStr">
        <is>
          <t>Loyal</t>
        </is>
      </c>
      <c r="G5586" t="n">
        <v>3</v>
      </c>
      <c r="H5586" s="24" t="n">
        <v>11815.46</v>
      </c>
      <c r="I5586" s="24" t="n">
        <v>4253.2</v>
      </c>
      <c r="J5586" s="25" t="n">
        <v>45881</v>
      </c>
      <c r="K5586" s="25" t="n">
        <v>45984</v>
      </c>
      <c r="L5586" t="n">
        <v>4</v>
      </c>
      <c r="M5586" t="n">
        <v>3</v>
      </c>
      <c r="N5586" t="n">
        <v>2</v>
      </c>
      <c r="O5586">
        <f>DATE(2026,1,1)-K5586</f>
        <v/>
      </c>
      <c r="P5586">
        <f>IF(G5586&gt;=2,"Repeat","One-time")</f>
        <v/>
      </c>
    </row>
    <row r="5587">
      <c r="A5587" t="inlineStr">
        <is>
          <t>C04446</t>
        </is>
      </c>
      <c r="B5587" t="inlineStr">
        <is>
          <t>Meera Fernandes</t>
        </is>
      </c>
      <c r="C5587" t="inlineStr">
        <is>
          <t>East</t>
        </is>
      </c>
      <c r="D5587" t="inlineStr">
        <is>
          <t>Bhubaneswar</t>
        </is>
      </c>
      <c r="E5587" t="inlineStr">
        <is>
          <t>No</t>
        </is>
      </c>
      <c r="F5587" t="inlineStr">
        <is>
          <t>Loyal</t>
        </is>
      </c>
      <c r="G5587" t="n">
        <v>5</v>
      </c>
      <c r="H5587" s="24" t="n">
        <v>11813.62</v>
      </c>
      <c r="I5587" s="24" t="n">
        <v>1019.04</v>
      </c>
      <c r="J5587" s="25" t="n">
        <v>45564</v>
      </c>
      <c r="K5587" s="25" t="n">
        <v>45975</v>
      </c>
      <c r="L5587" t="n">
        <v>4</v>
      </c>
      <c r="M5587" t="n">
        <v>4</v>
      </c>
      <c r="N5587" t="n">
        <v>2</v>
      </c>
      <c r="O5587">
        <f>DATE(2026,1,1)-K5587</f>
        <v/>
      </c>
      <c r="P5587">
        <f>IF(G5587&gt;=2,"Repeat","One-time")</f>
        <v/>
      </c>
    </row>
    <row r="5588">
      <c r="A5588" t="inlineStr">
        <is>
          <t>C08727</t>
        </is>
      </c>
      <c r="B5588" t="inlineStr">
        <is>
          <t>Rohan Reddy</t>
        </is>
      </c>
      <c r="C5588" t="inlineStr">
        <is>
          <t>South</t>
        </is>
      </c>
      <c r="D5588" t="inlineStr">
        <is>
          <t>Bengaluru</t>
        </is>
      </c>
      <c r="E5588" t="inlineStr">
        <is>
          <t>No</t>
        </is>
      </c>
      <c r="F5588" t="inlineStr">
        <is>
          <t>Loyal</t>
        </is>
      </c>
      <c r="G5588" t="n">
        <v>5</v>
      </c>
      <c r="H5588" s="24" t="n">
        <v>11810.85</v>
      </c>
      <c r="I5588" s="24" t="n">
        <v>3924.89</v>
      </c>
      <c r="J5588" s="25" t="n">
        <v>45749</v>
      </c>
      <c r="K5588" s="25" t="n">
        <v>46021</v>
      </c>
      <c r="L5588" t="n">
        <v>5</v>
      </c>
      <c r="M5588" t="n">
        <v>4</v>
      </c>
      <c r="N5588" t="n">
        <v>2</v>
      </c>
      <c r="O5588">
        <f>DATE(2026,1,1)-K5588</f>
        <v/>
      </c>
      <c r="P5588">
        <f>IF(G5588&gt;=2,"Repeat","One-time")</f>
        <v/>
      </c>
    </row>
    <row r="5589">
      <c r="A5589" t="inlineStr">
        <is>
          <t>C02151</t>
        </is>
      </c>
      <c r="B5589" t="inlineStr">
        <is>
          <t>Kavya Mukherjee</t>
        </is>
      </c>
      <c r="C5589" t="inlineStr">
        <is>
          <t>North</t>
        </is>
      </c>
      <c r="D5589" t="inlineStr">
        <is>
          <t>Lucknow</t>
        </is>
      </c>
      <c r="E5589" t="inlineStr">
        <is>
          <t>Yes</t>
        </is>
      </c>
      <c r="F5589" t="inlineStr">
        <is>
          <t>Hibernating</t>
        </is>
      </c>
      <c r="G5589" t="n">
        <v>1</v>
      </c>
      <c r="H5589" s="24" t="n">
        <v>11806.85</v>
      </c>
      <c r="I5589" s="24" t="n">
        <v>888.53</v>
      </c>
      <c r="J5589" s="25" t="n">
        <v>45236</v>
      </c>
      <c r="K5589" s="25" t="n">
        <v>45236</v>
      </c>
      <c r="L5589" t="n">
        <v>1</v>
      </c>
      <c r="M5589" t="n">
        <v>1</v>
      </c>
      <c r="N5589" t="n">
        <v>2</v>
      </c>
      <c r="O5589">
        <f>DATE(2026,1,1)-K5589</f>
        <v/>
      </c>
      <c r="P5589">
        <f>IF(G5589&gt;=2,"Repeat","One-time")</f>
        <v/>
      </c>
    </row>
    <row r="5590">
      <c r="A5590" t="inlineStr">
        <is>
          <t>C03583</t>
        </is>
      </c>
      <c r="B5590" t="inlineStr">
        <is>
          <t>Nikhil Menon</t>
        </is>
      </c>
      <c r="C5590" t="inlineStr">
        <is>
          <t>East</t>
        </is>
      </c>
      <c r="D5590" t="inlineStr">
        <is>
          <t>Patna</t>
        </is>
      </c>
      <c r="E5590" t="inlineStr">
        <is>
          <t>Yes</t>
        </is>
      </c>
      <c r="F5590" t="inlineStr">
        <is>
          <t>Hibernating</t>
        </is>
      </c>
      <c r="G5590" t="n">
        <v>2</v>
      </c>
      <c r="H5590" s="24" t="n">
        <v>11800.65</v>
      </c>
      <c r="I5590" s="24" t="n">
        <v>3075.81</v>
      </c>
      <c r="J5590" s="25" t="n">
        <v>45262</v>
      </c>
      <c r="K5590" s="25" t="n">
        <v>45290</v>
      </c>
      <c r="L5590" t="n">
        <v>1</v>
      </c>
      <c r="M5590" t="n">
        <v>2</v>
      </c>
      <c r="N5590" t="n">
        <v>2</v>
      </c>
      <c r="O5590">
        <f>DATE(2026,1,1)-K5590</f>
        <v/>
      </c>
      <c r="P5590">
        <f>IF(G5590&gt;=2,"Repeat","One-time")</f>
        <v/>
      </c>
    </row>
    <row r="5591">
      <c r="A5591" t="inlineStr">
        <is>
          <t>C04800</t>
        </is>
      </c>
      <c r="B5591" t="inlineStr">
        <is>
          <t>Ayesha Mishra</t>
        </is>
      </c>
      <c r="C5591" t="inlineStr">
        <is>
          <t>South</t>
        </is>
      </c>
      <c r="D5591" t="inlineStr">
        <is>
          <t>Bengaluru</t>
        </is>
      </c>
      <c r="E5591" t="inlineStr">
        <is>
          <t>No</t>
        </is>
      </c>
      <c r="F5591" t="inlineStr">
        <is>
          <t>New</t>
        </is>
      </c>
      <c r="G5591" t="n">
        <v>1</v>
      </c>
      <c r="H5591" s="24" t="n">
        <v>11798.74</v>
      </c>
      <c r="I5591" s="24" t="n">
        <v>4161.94</v>
      </c>
      <c r="J5591" s="25" t="n">
        <v>45959</v>
      </c>
      <c r="K5591" s="25" t="n">
        <v>45959</v>
      </c>
      <c r="L5591" t="n">
        <v>4</v>
      </c>
      <c r="M5591" t="n">
        <v>1</v>
      </c>
      <c r="N5591" t="n">
        <v>2</v>
      </c>
      <c r="O5591">
        <f>DATE(2026,1,1)-K5591</f>
        <v/>
      </c>
      <c r="P5591">
        <f>IF(G5591&gt;=2,"Repeat","One-time")</f>
        <v/>
      </c>
    </row>
    <row r="5592">
      <c r="A5592" t="inlineStr">
        <is>
          <t>C03719</t>
        </is>
      </c>
      <c r="B5592" t="inlineStr">
        <is>
          <t>Ananya Das</t>
        </is>
      </c>
      <c r="C5592" t="inlineStr">
        <is>
          <t>North</t>
        </is>
      </c>
      <c r="D5592" t="inlineStr">
        <is>
          <t>Delhi</t>
        </is>
      </c>
      <c r="E5592" t="inlineStr">
        <is>
          <t>No</t>
        </is>
      </c>
      <c r="F5592" t="inlineStr">
        <is>
          <t>At Risk</t>
        </is>
      </c>
      <c r="G5592" t="n">
        <v>4</v>
      </c>
      <c r="H5592" s="24" t="n">
        <v>11794.38</v>
      </c>
      <c r="I5592" s="24" t="n">
        <v>4828.25</v>
      </c>
      <c r="J5592" s="25" t="n">
        <v>45318</v>
      </c>
      <c r="K5592" s="25" t="n">
        <v>45589</v>
      </c>
      <c r="L5592" t="n">
        <v>2</v>
      </c>
      <c r="M5592" t="n">
        <v>3</v>
      </c>
      <c r="N5592" t="n">
        <v>2</v>
      </c>
      <c r="O5592">
        <f>DATE(2026,1,1)-K5592</f>
        <v/>
      </c>
      <c r="P5592">
        <f>IF(G5592&gt;=2,"Repeat","One-time")</f>
        <v/>
      </c>
    </row>
    <row r="5593">
      <c r="A5593" t="inlineStr">
        <is>
          <t>C04083</t>
        </is>
      </c>
      <c r="B5593" t="inlineStr">
        <is>
          <t>Gurpreet Fernandes</t>
        </is>
      </c>
      <c r="C5593" t="inlineStr">
        <is>
          <t>East</t>
        </is>
      </c>
      <c r="D5593" t="inlineStr">
        <is>
          <t>Kolkata</t>
        </is>
      </c>
      <c r="E5593" t="inlineStr">
        <is>
          <t>No</t>
        </is>
      </c>
      <c r="F5593" t="inlineStr">
        <is>
          <t>Occasional</t>
        </is>
      </c>
      <c r="G5593" t="n">
        <v>1</v>
      </c>
      <c r="H5593" s="24" t="n">
        <v>11791.52</v>
      </c>
      <c r="I5593" s="24" t="n">
        <v>2109.68</v>
      </c>
      <c r="J5593" s="25" t="n">
        <v>45557</v>
      </c>
      <c r="K5593" s="25" t="n">
        <v>45557</v>
      </c>
      <c r="L5593" t="n">
        <v>2</v>
      </c>
      <c r="M5593" t="n">
        <v>1</v>
      </c>
      <c r="N5593" t="n">
        <v>2</v>
      </c>
      <c r="O5593">
        <f>DATE(2026,1,1)-K5593</f>
        <v/>
      </c>
      <c r="P5593">
        <f>IF(G5593&gt;=2,"Repeat","One-time")</f>
        <v/>
      </c>
    </row>
    <row r="5594">
      <c r="A5594" t="inlineStr">
        <is>
          <t>C06742</t>
        </is>
      </c>
      <c r="B5594" t="inlineStr">
        <is>
          <t>Lakshmi Patel</t>
        </is>
      </c>
      <c r="C5594" t="inlineStr">
        <is>
          <t>Central</t>
        </is>
      </c>
      <c r="D5594" t="inlineStr">
        <is>
          <t>Bhopal</t>
        </is>
      </c>
      <c r="E5594" t="inlineStr">
        <is>
          <t>No</t>
        </is>
      </c>
      <c r="F5594" t="inlineStr">
        <is>
          <t>Loyal</t>
        </is>
      </c>
      <c r="G5594" t="n">
        <v>4</v>
      </c>
      <c r="H5594" s="24" t="n">
        <v>11787.45</v>
      </c>
      <c r="I5594" s="24" t="n">
        <v>3666.58</v>
      </c>
      <c r="J5594" s="25" t="n">
        <v>45595</v>
      </c>
      <c r="K5594" s="25" t="n">
        <v>45946</v>
      </c>
      <c r="L5594" t="n">
        <v>4</v>
      </c>
      <c r="M5594" t="n">
        <v>3</v>
      </c>
      <c r="N5594" t="n">
        <v>2</v>
      </c>
      <c r="O5594">
        <f>DATE(2026,1,1)-K5594</f>
        <v/>
      </c>
      <c r="P5594">
        <f>IF(G5594&gt;=2,"Repeat","One-time")</f>
        <v/>
      </c>
    </row>
    <row r="5595">
      <c r="A5595" t="inlineStr">
        <is>
          <t>C04558</t>
        </is>
      </c>
      <c r="B5595" t="inlineStr">
        <is>
          <t>Rahul Mishra</t>
        </is>
      </c>
      <c r="C5595" t="inlineStr">
        <is>
          <t>North</t>
        </is>
      </c>
      <c r="D5595" t="inlineStr">
        <is>
          <t>Delhi</t>
        </is>
      </c>
      <c r="E5595" t="inlineStr">
        <is>
          <t>No</t>
        </is>
      </c>
      <c r="F5595" t="inlineStr">
        <is>
          <t>Occasional</t>
        </is>
      </c>
      <c r="G5595" t="n">
        <v>2</v>
      </c>
      <c r="H5595" s="24" t="n">
        <v>11776.09</v>
      </c>
      <c r="I5595" s="24" t="n">
        <v>2020.07</v>
      </c>
      <c r="J5595" s="25" t="n">
        <v>45668</v>
      </c>
      <c r="K5595" s="25" t="n">
        <v>45928</v>
      </c>
      <c r="L5595" t="n">
        <v>4</v>
      </c>
      <c r="M5595" t="n">
        <v>2</v>
      </c>
      <c r="N5595" t="n">
        <v>2</v>
      </c>
      <c r="O5595">
        <f>DATE(2026,1,1)-K5595</f>
        <v/>
      </c>
      <c r="P5595">
        <f>IF(G5595&gt;=2,"Repeat","One-time")</f>
        <v/>
      </c>
    </row>
    <row r="5596">
      <c r="A5596" t="inlineStr">
        <is>
          <t>C03096</t>
        </is>
      </c>
      <c r="B5596" t="inlineStr">
        <is>
          <t>Amit Verma</t>
        </is>
      </c>
      <c r="C5596" t="inlineStr">
        <is>
          <t>South</t>
        </is>
      </c>
      <c r="D5596" t="inlineStr">
        <is>
          <t>Chennai</t>
        </is>
      </c>
      <c r="E5596" t="inlineStr">
        <is>
          <t>No</t>
        </is>
      </c>
      <c r="F5596" t="inlineStr">
        <is>
          <t>Hibernating</t>
        </is>
      </c>
      <c r="G5596" t="n">
        <v>2</v>
      </c>
      <c r="H5596" s="24" t="n">
        <v>11773.68</v>
      </c>
      <c r="I5596" s="24" t="n">
        <v>902.34</v>
      </c>
      <c r="J5596" s="25" t="n">
        <v>45333</v>
      </c>
      <c r="K5596" s="25" t="n">
        <v>45424</v>
      </c>
      <c r="L5596" t="n">
        <v>1</v>
      </c>
      <c r="M5596" t="n">
        <v>2</v>
      </c>
      <c r="N5596" t="n">
        <v>2</v>
      </c>
      <c r="O5596">
        <f>DATE(2026,1,1)-K5596</f>
        <v/>
      </c>
      <c r="P5596">
        <f>IF(G5596&gt;=2,"Repeat","One-time")</f>
        <v/>
      </c>
    </row>
    <row r="5597">
      <c r="A5597" t="inlineStr">
        <is>
          <t>C03085</t>
        </is>
      </c>
      <c r="B5597" t="inlineStr">
        <is>
          <t>Arjun Kumar</t>
        </is>
      </c>
      <c r="C5597" t="inlineStr">
        <is>
          <t>North</t>
        </is>
      </c>
      <c r="D5597" t="inlineStr">
        <is>
          <t>Delhi</t>
        </is>
      </c>
      <c r="E5597" t="inlineStr">
        <is>
          <t>No</t>
        </is>
      </c>
      <c r="F5597" t="inlineStr">
        <is>
          <t>Hibernating</t>
        </is>
      </c>
      <c r="G5597" t="n">
        <v>2</v>
      </c>
      <c r="H5597" s="24" t="n">
        <v>11758.3</v>
      </c>
      <c r="I5597" s="24" t="n">
        <v>2388.59</v>
      </c>
      <c r="J5597" s="25" t="n">
        <v>45214</v>
      </c>
      <c r="K5597" s="25" t="n">
        <v>45335</v>
      </c>
      <c r="L5597" t="n">
        <v>1</v>
      </c>
      <c r="M5597" t="n">
        <v>2</v>
      </c>
      <c r="N5597" t="n">
        <v>2</v>
      </c>
      <c r="O5597">
        <f>DATE(2026,1,1)-K5597</f>
        <v/>
      </c>
      <c r="P5597">
        <f>IF(G5597&gt;=2,"Repeat","One-time")</f>
        <v/>
      </c>
    </row>
    <row r="5598">
      <c r="A5598" t="inlineStr">
        <is>
          <t>C07371</t>
        </is>
      </c>
      <c r="B5598" t="inlineStr">
        <is>
          <t>Maria Mehta</t>
        </is>
      </c>
      <c r="C5598" t="inlineStr">
        <is>
          <t>North</t>
        </is>
      </c>
      <c r="D5598" t="inlineStr">
        <is>
          <t>Gurugram</t>
        </is>
      </c>
      <c r="E5598" t="inlineStr">
        <is>
          <t>No</t>
        </is>
      </c>
      <c r="F5598" t="inlineStr">
        <is>
          <t>Occasional</t>
        </is>
      </c>
      <c r="G5598" t="n">
        <v>1</v>
      </c>
      <c r="H5598" s="24" t="n">
        <v>11758.23</v>
      </c>
      <c r="I5598" s="24" t="n">
        <v>1897.73</v>
      </c>
      <c r="J5598" s="25" t="n">
        <v>45723</v>
      </c>
      <c r="K5598" s="25" t="n">
        <v>45723</v>
      </c>
      <c r="L5598" t="n">
        <v>2</v>
      </c>
      <c r="M5598" t="n">
        <v>1</v>
      </c>
      <c r="N5598" t="n">
        <v>2</v>
      </c>
      <c r="O5598">
        <f>DATE(2026,1,1)-K5598</f>
        <v/>
      </c>
      <c r="P5598">
        <f>IF(G5598&gt;=2,"Repeat","One-time")</f>
        <v/>
      </c>
    </row>
    <row r="5599">
      <c r="A5599" t="inlineStr">
        <is>
          <t>C05920</t>
        </is>
      </c>
      <c r="B5599" t="inlineStr">
        <is>
          <t>Deepak Khan</t>
        </is>
      </c>
      <c r="C5599" t="inlineStr">
        <is>
          <t>West</t>
        </is>
      </c>
      <c r="D5599" t="inlineStr">
        <is>
          <t>Mumbai</t>
        </is>
      </c>
      <c r="E5599" t="inlineStr">
        <is>
          <t>No</t>
        </is>
      </c>
      <c r="F5599" t="inlineStr">
        <is>
          <t>At Risk</t>
        </is>
      </c>
      <c r="G5599" t="n">
        <v>3</v>
      </c>
      <c r="H5599" s="24" t="n">
        <v>11752.18</v>
      </c>
      <c r="I5599" s="24" t="n">
        <v>1911.64</v>
      </c>
      <c r="J5599" s="25" t="n">
        <v>45609</v>
      </c>
      <c r="K5599" s="25" t="n">
        <v>45687</v>
      </c>
      <c r="L5599" t="n">
        <v>2</v>
      </c>
      <c r="M5599" t="n">
        <v>3</v>
      </c>
      <c r="N5599" t="n">
        <v>2</v>
      </c>
      <c r="O5599">
        <f>DATE(2026,1,1)-K5599</f>
        <v/>
      </c>
      <c r="P5599">
        <f>IF(G5599&gt;=2,"Repeat","One-time")</f>
        <v/>
      </c>
    </row>
    <row r="5600">
      <c r="A5600" t="inlineStr">
        <is>
          <t>C05304</t>
        </is>
      </c>
      <c r="B5600" t="inlineStr">
        <is>
          <t>Diya Ghosh</t>
        </is>
      </c>
      <c r="C5600" t="inlineStr">
        <is>
          <t>East</t>
        </is>
      </c>
      <c r="D5600" t="inlineStr">
        <is>
          <t>Jamshedpur</t>
        </is>
      </c>
      <c r="E5600" t="inlineStr">
        <is>
          <t>No</t>
        </is>
      </c>
      <c r="F5600" t="inlineStr">
        <is>
          <t>Loyal</t>
        </is>
      </c>
      <c r="G5600" t="n">
        <v>4</v>
      </c>
      <c r="H5600" s="24" t="n">
        <v>11750.68</v>
      </c>
      <c r="I5600" s="24" t="n">
        <v>2904.9</v>
      </c>
      <c r="J5600" s="25" t="n">
        <v>45458</v>
      </c>
      <c r="K5600" s="25" t="n">
        <v>46002</v>
      </c>
      <c r="L5600" t="n">
        <v>5</v>
      </c>
      <c r="M5600" t="n">
        <v>3</v>
      </c>
      <c r="N5600" t="n">
        <v>2</v>
      </c>
      <c r="O5600">
        <f>DATE(2026,1,1)-K5600</f>
        <v/>
      </c>
      <c r="P5600">
        <f>IF(G5600&gt;=2,"Repeat","One-time")</f>
        <v/>
      </c>
    </row>
    <row r="5601">
      <c r="A5601" t="inlineStr">
        <is>
          <t>C08868</t>
        </is>
      </c>
      <c r="B5601" t="inlineStr">
        <is>
          <t>Divya Khan</t>
        </is>
      </c>
      <c r="C5601" t="inlineStr">
        <is>
          <t>East</t>
        </is>
      </c>
      <c r="D5601" t="inlineStr">
        <is>
          <t>Patna</t>
        </is>
      </c>
      <c r="E5601" t="inlineStr">
        <is>
          <t>No</t>
        </is>
      </c>
      <c r="F5601" t="inlineStr">
        <is>
          <t>Occasional</t>
        </is>
      </c>
      <c r="G5601" t="n">
        <v>2</v>
      </c>
      <c r="H5601" s="24" t="n">
        <v>11748.99</v>
      </c>
      <c r="I5601" s="24" t="n">
        <v>3994.02</v>
      </c>
      <c r="J5601" s="25" t="n">
        <v>45886</v>
      </c>
      <c r="K5601" s="25" t="n">
        <v>45981</v>
      </c>
      <c r="L5601" t="n">
        <v>4</v>
      </c>
      <c r="M5601" t="n">
        <v>2</v>
      </c>
      <c r="N5601" t="n">
        <v>2</v>
      </c>
      <c r="O5601">
        <f>DATE(2026,1,1)-K5601</f>
        <v/>
      </c>
      <c r="P5601">
        <f>IF(G5601&gt;=2,"Repeat","One-time")</f>
        <v/>
      </c>
    </row>
    <row r="5602">
      <c r="A5602" t="inlineStr">
        <is>
          <t>C06785</t>
        </is>
      </c>
      <c r="B5602" t="inlineStr">
        <is>
          <t>Varun Khan</t>
        </is>
      </c>
      <c r="C5602" t="inlineStr">
        <is>
          <t>West</t>
        </is>
      </c>
      <c r="D5602" t="inlineStr">
        <is>
          <t>Pune</t>
        </is>
      </c>
      <c r="E5602" t="inlineStr">
        <is>
          <t>Yes</t>
        </is>
      </c>
      <c r="F5602" t="inlineStr">
        <is>
          <t>Occasional</t>
        </is>
      </c>
      <c r="G5602" t="n">
        <v>2</v>
      </c>
      <c r="H5602" s="24" t="n">
        <v>11745.36</v>
      </c>
      <c r="I5602" s="24" t="n">
        <v>1642.81</v>
      </c>
      <c r="J5602" s="25" t="n">
        <v>45613</v>
      </c>
      <c r="K5602" s="25" t="n">
        <v>45879</v>
      </c>
      <c r="L5602" t="n">
        <v>3</v>
      </c>
      <c r="M5602" t="n">
        <v>2</v>
      </c>
      <c r="N5602" t="n">
        <v>2</v>
      </c>
      <c r="O5602">
        <f>DATE(2026,1,1)-K5602</f>
        <v/>
      </c>
      <c r="P5602">
        <f>IF(G5602&gt;=2,"Repeat","One-time")</f>
        <v/>
      </c>
    </row>
    <row r="5603">
      <c r="A5603" t="inlineStr">
        <is>
          <t>C00953</t>
        </is>
      </c>
      <c r="B5603" t="inlineStr">
        <is>
          <t>Isha Banerjee</t>
        </is>
      </c>
      <c r="C5603" t="inlineStr">
        <is>
          <t>South</t>
        </is>
      </c>
      <c r="D5603" t="inlineStr">
        <is>
          <t>Bengaluru</t>
        </is>
      </c>
      <c r="E5603" t="inlineStr">
        <is>
          <t>No</t>
        </is>
      </c>
      <c r="F5603" t="inlineStr">
        <is>
          <t>Occasional</t>
        </is>
      </c>
      <c r="G5603" t="n">
        <v>2</v>
      </c>
      <c r="H5603" s="24" t="n">
        <v>11742.78</v>
      </c>
      <c r="I5603" s="24" t="n">
        <v>1896.73</v>
      </c>
      <c r="J5603" s="25" t="n">
        <v>44947</v>
      </c>
      <c r="K5603" s="25" t="n">
        <v>45594</v>
      </c>
      <c r="L5603" t="n">
        <v>2</v>
      </c>
      <c r="M5603" t="n">
        <v>2</v>
      </c>
      <c r="N5603" t="n">
        <v>2</v>
      </c>
      <c r="O5603">
        <f>DATE(2026,1,1)-K5603</f>
        <v/>
      </c>
      <c r="P5603">
        <f>IF(G5603&gt;=2,"Repeat","One-time")</f>
        <v/>
      </c>
    </row>
    <row r="5604">
      <c r="A5604" t="inlineStr">
        <is>
          <t>C00122</t>
        </is>
      </c>
      <c r="B5604" t="inlineStr">
        <is>
          <t>Meera Sinha</t>
        </is>
      </c>
      <c r="C5604" t="inlineStr">
        <is>
          <t>North</t>
        </is>
      </c>
      <c r="D5604" t="inlineStr">
        <is>
          <t>Gurugram</t>
        </is>
      </c>
      <c r="E5604" t="inlineStr">
        <is>
          <t>Yes</t>
        </is>
      </c>
      <c r="F5604" t="inlineStr">
        <is>
          <t>At Risk</t>
        </is>
      </c>
      <c r="G5604" t="n">
        <v>4</v>
      </c>
      <c r="H5604" s="24" t="n">
        <v>11741.35</v>
      </c>
      <c r="I5604" s="24" t="n">
        <v>3957.89</v>
      </c>
      <c r="J5604" s="25" t="n">
        <v>45084</v>
      </c>
      <c r="K5604" s="25" t="n">
        <v>45211</v>
      </c>
      <c r="L5604" t="n">
        <v>1</v>
      </c>
      <c r="M5604" t="n">
        <v>3</v>
      </c>
      <c r="N5604" t="n">
        <v>2</v>
      </c>
      <c r="O5604">
        <f>DATE(2026,1,1)-K5604</f>
        <v/>
      </c>
      <c r="P5604">
        <f>IF(G5604&gt;=2,"Repeat","One-time")</f>
        <v/>
      </c>
    </row>
    <row r="5605">
      <c r="A5605" t="inlineStr">
        <is>
          <t>C06790</t>
        </is>
      </c>
      <c r="B5605" t="inlineStr">
        <is>
          <t>Suresh Ghosh</t>
        </is>
      </c>
      <c r="C5605" t="inlineStr">
        <is>
          <t>South</t>
        </is>
      </c>
      <c r="D5605" t="inlineStr">
        <is>
          <t>Bengaluru</t>
        </is>
      </c>
      <c r="E5605" t="inlineStr">
        <is>
          <t>No</t>
        </is>
      </c>
      <c r="F5605" t="inlineStr">
        <is>
          <t>At Risk</t>
        </is>
      </c>
      <c r="G5605" t="n">
        <v>3</v>
      </c>
      <c r="H5605" s="24" t="n">
        <v>11740.94</v>
      </c>
      <c r="I5605" s="24" t="n">
        <v>1747.51</v>
      </c>
      <c r="J5605" s="25" t="n">
        <v>45577</v>
      </c>
      <c r="K5605" s="25" t="n">
        <v>45706</v>
      </c>
      <c r="L5605" t="n">
        <v>2</v>
      </c>
      <c r="M5605" t="n">
        <v>3</v>
      </c>
      <c r="N5605" t="n">
        <v>2</v>
      </c>
      <c r="O5605">
        <f>DATE(2026,1,1)-K5605</f>
        <v/>
      </c>
      <c r="P5605">
        <f>IF(G5605&gt;=2,"Repeat","One-time")</f>
        <v/>
      </c>
    </row>
    <row r="5606">
      <c r="A5606" t="inlineStr">
        <is>
          <t>C04982</t>
        </is>
      </c>
      <c r="B5606" t="inlineStr">
        <is>
          <t>Aarav Mukherjee</t>
        </is>
      </c>
      <c r="C5606" t="inlineStr">
        <is>
          <t>South</t>
        </is>
      </c>
      <c r="D5606" t="inlineStr">
        <is>
          <t>Bengaluru</t>
        </is>
      </c>
      <c r="E5606" t="inlineStr">
        <is>
          <t>Yes</t>
        </is>
      </c>
      <c r="F5606" t="inlineStr">
        <is>
          <t>Hibernating</t>
        </is>
      </c>
      <c r="G5606" t="n">
        <v>1</v>
      </c>
      <c r="H5606" s="24" t="n">
        <v>11739.78</v>
      </c>
      <c r="I5606" s="24" t="n">
        <v>2112.83</v>
      </c>
      <c r="J5606" s="25" t="n">
        <v>45455</v>
      </c>
      <c r="K5606" s="25" t="n">
        <v>45455</v>
      </c>
      <c r="L5606" t="n">
        <v>1</v>
      </c>
      <c r="M5606" t="n">
        <v>1</v>
      </c>
      <c r="N5606" t="n">
        <v>2</v>
      </c>
      <c r="O5606">
        <f>DATE(2026,1,1)-K5606</f>
        <v/>
      </c>
      <c r="P5606">
        <f>IF(G5606&gt;=2,"Repeat","One-time")</f>
        <v/>
      </c>
    </row>
    <row r="5607">
      <c r="A5607" t="inlineStr">
        <is>
          <t>C05705</t>
        </is>
      </c>
      <c r="B5607" t="inlineStr">
        <is>
          <t>Harpreet Sharma</t>
        </is>
      </c>
      <c r="C5607" t="inlineStr">
        <is>
          <t>West</t>
        </is>
      </c>
      <c r="D5607" t="inlineStr">
        <is>
          <t>Ahmedabad</t>
        </is>
      </c>
      <c r="E5607" t="inlineStr">
        <is>
          <t>No</t>
        </is>
      </c>
      <c r="F5607" t="inlineStr">
        <is>
          <t>Loyal</t>
        </is>
      </c>
      <c r="G5607" t="n">
        <v>5</v>
      </c>
      <c r="H5607" s="24" t="n">
        <v>11726.92</v>
      </c>
      <c r="I5607" s="24" t="n">
        <v>2544.22</v>
      </c>
      <c r="J5607" s="25" t="n">
        <v>45767</v>
      </c>
      <c r="K5607" s="25" t="n">
        <v>45935</v>
      </c>
      <c r="L5607" t="n">
        <v>4</v>
      </c>
      <c r="M5607" t="n">
        <v>4</v>
      </c>
      <c r="N5607" t="n">
        <v>2</v>
      </c>
      <c r="O5607">
        <f>DATE(2026,1,1)-K5607</f>
        <v/>
      </c>
      <c r="P5607">
        <f>IF(G5607&gt;=2,"Repeat","One-time")</f>
        <v/>
      </c>
    </row>
    <row r="5608">
      <c r="A5608" t="inlineStr">
        <is>
          <t>C00093</t>
        </is>
      </c>
      <c r="B5608" t="inlineStr">
        <is>
          <t>Gurpreet Nair</t>
        </is>
      </c>
      <c r="C5608" t="inlineStr">
        <is>
          <t>Central</t>
        </is>
      </c>
      <c r="D5608" t="inlineStr">
        <is>
          <t>Nagpur</t>
        </is>
      </c>
      <c r="E5608" t="inlineStr">
        <is>
          <t>Yes</t>
        </is>
      </c>
      <c r="F5608" t="inlineStr">
        <is>
          <t>At Risk</t>
        </is>
      </c>
      <c r="G5608" t="n">
        <v>3</v>
      </c>
      <c r="H5608" s="24" t="n">
        <v>11723.27</v>
      </c>
      <c r="I5608" s="24" t="n">
        <v>4554.79</v>
      </c>
      <c r="J5608" s="25" t="n">
        <v>44928</v>
      </c>
      <c r="K5608" s="25" t="n">
        <v>45521</v>
      </c>
      <c r="L5608" t="n">
        <v>2</v>
      </c>
      <c r="M5608" t="n">
        <v>3</v>
      </c>
      <c r="N5608" t="n">
        <v>2</v>
      </c>
      <c r="O5608">
        <f>DATE(2026,1,1)-K5608</f>
        <v/>
      </c>
      <c r="P5608">
        <f>IF(G5608&gt;=2,"Repeat","One-time")</f>
        <v/>
      </c>
    </row>
    <row r="5609">
      <c r="A5609" t="inlineStr">
        <is>
          <t>C08637</t>
        </is>
      </c>
      <c r="B5609" t="inlineStr">
        <is>
          <t>Rahul Verma</t>
        </is>
      </c>
      <c r="C5609" t="inlineStr">
        <is>
          <t>West</t>
        </is>
      </c>
      <c r="D5609" t="inlineStr">
        <is>
          <t>Mumbai</t>
        </is>
      </c>
      <c r="E5609" t="inlineStr">
        <is>
          <t>No</t>
        </is>
      </c>
      <c r="F5609" t="inlineStr">
        <is>
          <t>Occasional</t>
        </is>
      </c>
      <c r="G5609" t="n">
        <v>1</v>
      </c>
      <c r="H5609" s="24" t="n">
        <v>11711.73</v>
      </c>
      <c r="I5609" s="24" t="n">
        <v>3754.08</v>
      </c>
      <c r="J5609" s="25" t="n">
        <v>45766</v>
      </c>
      <c r="K5609" s="25" t="n">
        <v>45766</v>
      </c>
      <c r="L5609" t="n">
        <v>3</v>
      </c>
      <c r="M5609" t="n">
        <v>1</v>
      </c>
      <c r="N5609" t="n">
        <v>2</v>
      </c>
      <c r="O5609">
        <f>DATE(2026,1,1)-K5609</f>
        <v/>
      </c>
      <c r="P5609">
        <f>IF(G5609&gt;=2,"Repeat","One-time")</f>
        <v/>
      </c>
    </row>
    <row r="5610">
      <c r="A5610" t="inlineStr">
        <is>
          <t>C06938</t>
        </is>
      </c>
      <c r="B5610" t="inlineStr">
        <is>
          <t>Arjun Fernandes</t>
        </is>
      </c>
      <c r="C5610" t="inlineStr">
        <is>
          <t>East</t>
        </is>
      </c>
      <c r="D5610" t="inlineStr">
        <is>
          <t>Jamshedpur</t>
        </is>
      </c>
      <c r="E5610" t="inlineStr">
        <is>
          <t>Yes</t>
        </is>
      </c>
      <c r="F5610" t="inlineStr">
        <is>
          <t>Loyal</t>
        </is>
      </c>
      <c r="G5610" t="n">
        <v>4</v>
      </c>
      <c r="H5610" s="24" t="n">
        <v>11709.87</v>
      </c>
      <c r="I5610" s="24" t="n">
        <v>3757.85</v>
      </c>
      <c r="J5610" s="25" t="n">
        <v>45587</v>
      </c>
      <c r="K5610" s="25" t="n">
        <v>45958</v>
      </c>
      <c r="L5610" t="n">
        <v>4</v>
      </c>
      <c r="M5610" t="n">
        <v>3</v>
      </c>
      <c r="N5610" t="n">
        <v>2</v>
      </c>
      <c r="O5610">
        <f>DATE(2026,1,1)-K5610</f>
        <v/>
      </c>
      <c r="P5610">
        <f>IF(G5610&gt;=2,"Repeat","One-time")</f>
        <v/>
      </c>
    </row>
    <row r="5611">
      <c r="A5611" t="inlineStr">
        <is>
          <t>C02119</t>
        </is>
      </c>
      <c r="B5611" t="inlineStr">
        <is>
          <t>Ayesha Menon</t>
        </is>
      </c>
      <c r="C5611" t="inlineStr">
        <is>
          <t>East</t>
        </is>
      </c>
      <c r="D5611" t="inlineStr">
        <is>
          <t>Bhubaneswar</t>
        </is>
      </c>
      <c r="E5611" t="inlineStr">
        <is>
          <t>No</t>
        </is>
      </c>
      <c r="F5611" t="inlineStr">
        <is>
          <t>Loyal</t>
        </is>
      </c>
      <c r="G5611" t="n">
        <v>3</v>
      </c>
      <c r="H5611" s="24" t="n">
        <v>11684.04</v>
      </c>
      <c r="I5611" s="24" t="n">
        <v>5253.88</v>
      </c>
      <c r="J5611" s="25" t="n">
        <v>45613</v>
      </c>
      <c r="K5611" s="25" t="n">
        <v>45816</v>
      </c>
      <c r="L5611" t="n">
        <v>3</v>
      </c>
      <c r="M5611" t="n">
        <v>3</v>
      </c>
      <c r="N5611" t="n">
        <v>2</v>
      </c>
      <c r="O5611">
        <f>DATE(2026,1,1)-K5611</f>
        <v/>
      </c>
      <c r="P5611">
        <f>IF(G5611&gt;=2,"Repeat","One-time")</f>
        <v/>
      </c>
    </row>
    <row r="5612">
      <c r="A5612" t="inlineStr">
        <is>
          <t>C08245</t>
        </is>
      </c>
      <c r="B5612" t="inlineStr">
        <is>
          <t>Gurpreet Yadav</t>
        </is>
      </c>
      <c r="C5612" t="inlineStr">
        <is>
          <t>North</t>
        </is>
      </c>
      <c r="D5612" t="inlineStr">
        <is>
          <t>Jaipur</t>
        </is>
      </c>
      <c r="E5612" t="inlineStr">
        <is>
          <t>No</t>
        </is>
      </c>
      <c r="F5612" t="inlineStr">
        <is>
          <t>Occasional</t>
        </is>
      </c>
      <c r="G5612" t="n">
        <v>2</v>
      </c>
      <c r="H5612" s="24" t="n">
        <v>11680.25</v>
      </c>
      <c r="I5612" s="24" t="n">
        <v>849.78</v>
      </c>
      <c r="J5612" s="25" t="n">
        <v>45769</v>
      </c>
      <c r="K5612" s="25" t="n">
        <v>45815</v>
      </c>
      <c r="L5612" t="n">
        <v>3</v>
      </c>
      <c r="M5612" t="n">
        <v>2</v>
      </c>
      <c r="N5612" t="n">
        <v>2</v>
      </c>
      <c r="O5612">
        <f>DATE(2026,1,1)-K5612</f>
        <v/>
      </c>
      <c r="P5612">
        <f>IF(G5612&gt;=2,"Repeat","One-time")</f>
        <v/>
      </c>
    </row>
    <row r="5613">
      <c r="A5613" t="inlineStr">
        <is>
          <t>C02640</t>
        </is>
      </c>
      <c r="B5613" t="inlineStr">
        <is>
          <t>Farhan Reddy</t>
        </is>
      </c>
      <c r="C5613" t="inlineStr">
        <is>
          <t>West</t>
        </is>
      </c>
      <c r="D5613" t="inlineStr">
        <is>
          <t>Surat</t>
        </is>
      </c>
      <c r="E5613" t="inlineStr">
        <is>
          <t>No</t>
        </is>
      </c>
      <c r="F5613" t="inlineStr">
        <is>
          <t>At Risk</t>
        </is>
      </c>
      <c r="G5613" t="n">
        <v>3</v>
      </c>
      <c r="H5613" s="24" t="n">
        <v>11673.03</v>
      </c>
      <c r="I5613" s="24" t="n">
        <v>5301.15</v>
      </c>
      <c r="J5613" s="25" t="n">
        <v>45268</v>
      </c>
      <c r="K5613" s="25" t="n">
        <v>45523</v>
      </c>
      <c r="L5613" t="n">
        <v>2</v>
      </c>
      <c r="M5613" t="n">
        <v>3</v>
      </c>
      <c r="N5613" t="n">
        <v>2</v>
      </c>
      <c r="O5613">
        <f>DATE(2026,1,1)-K5613</f>
        <v/>
      </c>
      <c r="P5613">
        <f>IF(G5613&gt;=2,"Repeat","One-time")</f>
        <v/>
      </c>
    </row>
    <row r="5614">
      <c r="A5614" t="inlineStr">
        <is>
          <t>C10893</t>
        </is>
      </c>
      <c r="B5614" t="inlineStr">
        <is>
          <t>Sanjay Reddy</t>
        </is>
      </c>
      <c r="C5614" t="inlineStr">
        <is>
          <t>South</t>
        </is>
      </c>
      <c r="D5614" t="inlineStr">
        <is>
          <t>Bengaluru</t>
        </is>
      </c>
      <c r="E5614" t="inlineStr">
        <is>
          <t>Yes</t>
        </is>
      </c>
      <c r="F5614" t="inlineStr">
        <is>
          <t>New</t>
        </is>
      </c>
      <c r="G5614" t="n">
        <v>5</v>
      </c>
      <c r="H5614" s="24" t="n">
        <v>11662.18</v>
      </c>
      <c r="I5614" s="24" t="n">
        <v>3919.36</v>
      </c>
      <c r="J5614" s="25" t="n">
        <v>45942</v>
      </c>
      <c r="K5614" s="25" t="n">
        <v>46015</v>
      </c>
      <c r="L5614" t="n">
        <v>5</v>
      </c>
      <c r="M5614" t="n">
        <v>4</v>
      </c>
      <c r="N5614" t="n">
        <v>2</v>
      </c>
      <c r="O5614">
        <f>DATE(2026,1,1)-K5614</f>
        <v/>
      </c>
      <c r="P5614">
        <f>IF(G5614&gt;=2,"Repeat","One-time")</f>
        <v/>
      </c>
    </row>
    <row r="5615">
      <c r="A5615" t="inlineStr">
        <is>
          <t>C02645</t>
        </is>
      </c>
      <c r="B5615" t="inlineStr">
        <is>
          <t>Nikhil Pillai</t>
        </is>
      </c>
      <c r="C5615" t="inlineStr">
        <is>
          <t>West</t>
        </is>
      </c>
      <c r="D5615" t="inlineStr">
        <is>
          <t>Mumbai</t>
        </is>
      </c>
      <c r="E5615" t="inlineStr">
        <is>
          <t>Yes</t>
        </is>
      </c>
      <c r="F5615" t="inlineStr">
        <is>
          <t>At Risk</t>
        </is>
      </c>
      <c r="G5615" t="n">
        <v>6</v>
      </c>
      <c r="H5615" s="24" t="n">
        <v>11653.4</v>
      </c>
      <c r="I5615" s="24" t="n">
        <v>3450.93</v>
      </c>
      <c r="J5615" s="25" t="n">
        <v>45177</v>
      </c>
      <c r="K5615" s="25" t="n">
        <v>45300</v>
      </c>
      <c r="L5615" t="n">
        <v>1</v>
      </c>
      <c r="M5615" t="n">
        <v>4</v>
      </c>
      <c r="N5615" t="n">
        <v>2</v>
      </c>
      <c r="O5615">
        <f>DATE(2026,1,1)-K5615</f>
        <v/>
      </c>
      <c r="P5615">
        <f>IF(G5615&gt;=2,"Repeat","One-time")</f>
        <v/>
      </c>
    </row>
    <row r="5616">
      <c r="A5616" t="inlineStr">
        <is>
          <t>C02607</t>
        </is>
      </c>
      <c r="B5616" t="inlineStr">
        <is>
          <t>Ritu Fernandes</t>
        </is>
      </c>
      <c r="C5616" t="inlineStr">
        <is>
          <t>South</t>
        </is>
      </c>
      <c r="D5616" t="inlineStr">
        <is>
          <t>Kochi</t>
        </is>
      </c>
      <c r="E5616" t="inlineStr">
        <is>
          <t>No</t>
        </is>
      </c>
      <c r="F5616" t="inlineStr">
        <is>
          <t>Loyal</t>
        </is>
      </c>
      <c r="G5616" t="n">
        <v>4</v>
      </c>
      <c r="H5616" s="24" t="n">
        <v>11642.84</v>
      </c>
      <c r="I5616" s="24" t="n">
        <v>2054.62</v>
      </c>
      <c r="J5616" s="25" t="n">
        <v>45360</v>
      </c>
      <c r="K5616" s="25" t="n">
        <v>45931</v>
      </c>
      <c r="L5616" t="n">
        <v>4</v>
      </c>
      <c r="M5616" t="n">
        <v>3</v>
      </c>
      <c r="N5616" t="n">
        <v>2</v>
      </c>
      <c r="O5616">
        <f>DATE(2026,1,1)-K5616</f>
        <v/>
      </c>
      <c r="P5616">
        <f>IF(G5616&gt;=2,"Repeat","One-time")</f>
        <v/>
      </c>
    </row>
    <row r="5617">
      <c r="A5617" t="inlineStr">
        <is>
          <t>C03873</t>
        </is>
      </c>
      <c r="B5617" t="inlineStr">
        <is>
          <t>Shreya Joshi</t>
        </is>
      </c>
      <c r="C5617" t="inlineStr">
        <is>
          <t>North</t>
        </is>
      </c>
      <c r="D5617" t="inlineStr">
        <is>
          <t>Delhi</t>
        </is>
      </c>
      <c r="E5617" t="inlineStr">
        <is>
          <t>Yes</t>
        </is>
      </c>
      <c r="F5617" t="inlineStr">
        <is>
          <t>Hibernating</t>
        </is>
      </c>
      <c r="G5617" t="n">
        <v>1</v>
      </c>
      <c r="H5617" s="24" t="n">
        <v>11640.09</v>
      </c>
      <c r="I5617" s="24" t="n">
        <v>836.49</v>
      </c>
      <c r="J5617" s="25" t="n">
        <v>45490</v>
      </c>
      <c r="K5617" s="25" t="n">
        <v>45490</v>
      </c>
      <c r="L5617" t="n">
        <v>1</v>
      </c>
      <c r="M5617" t="n">
        <v>1</v>
      </c>
      <c r="N5617" t="n">
        <v>2</v>
      </c>
      <c r="O5617">
        <f>DATE(2026,1,1)-K5617</f>
        <v/>
      </c>
      <c r="P5617">
        <f>IF(G5617&gt;=2,"Repeat","One-time")</f>
        <v/>
      </c>
    </row>
    <row r="5618">
      <c r="A5618" t="inlineStr">
        <is>
          <t>C07932</t>
        </is>
      </c>
      <c r="B5618" t="inlineStr">
        <is>
          <t>Ritu Banerjee</t>
        </is>
      </c>
      <c r="C5618" t="inlineStr">
        <is>
          <t>East</t>
        </is>
      </c>
      <c r="D5618" t="inlineStr">
        <is>
          <t>Bhubaneswar</t>
        </is>
      </c>
      <c r="E5618" t="inlineStr">
        <is>
          <t>No</t>
        </is>
      </c>
      <c r="F5618" t="inlineStr">
        <is>
          <t>Loyal</t>
        </is>
      </c>
      <c r="G5618" t="n">
        <v>3</v>
      </c>
      <c r="H5618" s="24" t="n">
        <v>11616.17</v>
      </c>
      <c r="I5618" s="24" t="n">
        <v>4446.95</v>
      </c>
      <c r="J5618" s="25" t="n">
        <v>45742</v>
      </c>
      <c r="K5618" s="25" t="n">
        <v>46008</v>
      </c>
      <c r="L5618" t="n">
        <v>5</v>
      </c>
      <c r="M5618" t="n">
        <v>3</v>
      </c>
      <c r="N5618" t="n">
        <v>2</v>
      </c>
      <c r="O5618">
        <f>DATE(2026,1,1)-K5618</f>
        <v/>
      </c>
      <c r="P5618">
        <f>IF(G5618&gt;=2,"Repeat","One-time")</f>
        <v/>
      </c>
    </row>
    <row r="5619">
      <c r="A5619" t="inlineStr">
        <is>
          <t>C08670</t>
        </is>
      </c>
      <c r="B5619" t="inlineStr">
        <is>
          <t>Amit Banerjee</t>
        </is>
      </c>
      <c r="C5619" t="inlineStr">
        <is>
          <t>North</t>
        </is>
      </c>
      <c r="D5619" t="inlineStr">
        <is>
          <t>Lucknow</t>
        </is>
      </c>
      <c r="E5619" t="inlineStr">
        <is>
          <t>No</t>
        </is>
      </c>
      <c r="F5619" t="inlineStr">
        <is>
          <t>New</t>
        </is>
      </c>
      <c r="G5619" t="n">
        <v>1</v>
      </c>
      <c r="H5619" s="24" t="n">
        <v>11615.9</v>
      </c>
      <c r="I5619" s="24" t="n">
        <v>4663.28</v>
      </c>
      <c r="J5619" s="25" t="n">
        <v>45943</v>
      </c>
      <c r="K5619" s="25" t="n">
        <v>45943</v>
      </c>
      <c r="L5619" t="n">
        <v>4</v>
      </c>
      <c r="M5619" t="n">
        <v>1</v>
      </c>
      <c r="N5619" t="n">
        <v>2</v>
      </c>
      <c r="O5619">
        <f>DATE(2026,1,1)-K5619</f>
        <v/>
      </c>
      <c r="P5619">
        <f>IF(G5619&gt;=2,"Repeat","One-time")</f>
        <v/>
      </c>
    </row>
    <row r="5620">
      <c r="A5620" t="inlineStr">
        <is>
          <t>C08765</t>
        </is>
      </c>
      <c r="B5620" t="inlineStr">
        <is>
          <t>Rahul Nair</t>
        </is>
      </c>
      <c r="C5620" t="inlineStr">
        <is>
          <t>West</t>
        </is>
      </c>
      <c r="D5620" t="inlineStr">
        <is>
          <t>Mumbai</t>
        </is>
      </c>
      <c r="E5620" t="inlineStr">
        <is>
          <t>Yes</t>
        </is>
      </c>
      <c r="F5620" t="inlineStr">
        <is>
          <t>Loyal</t>
        </is>
      </c>
      <c r="G5620" t="n">
        <v>3</v>
      </c>
      <c r="H5620" s="24" t="n">
        <v>11605.62</v>
      </c>
      <c r="I5620" s="24" t="n">
        <v>2086.24</v>
      </c>
      <c r="J5620" s="25" t="n">
        <v>45803</v>
      </c>
      <c r="K5620" s="25" t="n">
        <v>45948</v>
      </c>
      <c r="L5620" t="n">
        <v>4</v>
      </c>
      <c r="M5620" t="n">
        <v>3</v>
      </c>
      <c r="N5620" t="n">
        <v>2</v>
      </c>
      <c r="O5620">
        <f>DATE(2026,1,1)-K5620</f>
        <v/>
      </c>
      <c r="P5620">
        <f>IF(G5620&gt;=2,"Repeat","One-time")</f>
        <v/>
      </c>
    </row>
    <row r="5621">
      <c r="A5621" t="inlineStr">
        <is>
          <t>C07699</t>
        </is>
      </c>
      <c r="B5621" t="inlineStr">
        <is>
          <t>Shreya Kumar</t>
        </is>
      </c>
      <c r="C5621" t="inlineStr">
        <is>
          <t>East</t>
        </is>
      </c>
      <c r="D5621" t="inlineStr">
        <is>
          <t>Guwahati</t>
        </is>
      </c>
      <c r="E5621" t="inlineStr">
        <is>
          <t>No</t>
        </is>
      </c>
      <c r="F5621" t="inlineStr">
        <is>
          <t>Occasional</t>
        </is>
      </c>
      <c r="G5621" t="n">
        <v>2</v>
      </c>
      <c r="H5621" s="24" t="n">
        <v>11603.2</v>
      </c>
      <c r="I5621" s="24" t="n">
        <v>4027.14</v>
      </c>
      <c r="J5621" s="25" t="n">
        <v>45695</v>
      </c>
      <c r="K5621" s="25" t="n">
        <v>45798</v>
      </c>
      <c r="L5621" t="n">
        <v>3</v>
      </c>
      <c r="M5621" t="n">
        <v>2</v>
      </c>
      <c r="N5621" t="n">
        <v>2</v>
      </c>
      <c r="O5621">
        <f>DATE(2026,1,1)-K5621</f>
        <v/>
      </c>
      <c r="P5621">
        <f>IF(G5621&gt;=2,"Repeat","One-time")</f>
        <v/>
      </c>
    </row>
    <row r="5622">
      <c r="A5622" t="inlineStr">
        <is>
          <t>C07721</t>
        </is>
      </c>
      <c r="B5622" t="inlineStr">
        <is>
          <t>Suresh Yadav</t>
        </is>
      </c>
      <c r="C5622" t="inlineStr">
        <is>
          <t>South</t>
        </is>
      </c>
      <c r="D5622" t="inlineStr">
        <is>
          <t>Chennai</t>
        </is>
      </c>
      <c r="E5622" t="inlineStr">
        <is>
          <t>No</t>
        </is>
      </c>
      <c r="F5622" t="inlineStr">
        <is>
          <t>Loyal</t>
        </is>
      </c>
      <c r="G5622" t="n">
        <v>6</v>
      </c>
      <c r="H5622" s="24" t="n">
        <v>11600.91</v>
      </c>
      <c r="I5622" s="24" t="n">
        <v>2766.14</v>
      </c>
      <c r="J5622" s="25" t="n">
        <v>45682</v>
      </c>
      <c r="K5622" s="25" t="n">
        <v>45966</v>
      </c>
      <c r="L5622" t="n">
        <v>4</v>
      </c>
      <c r="M5622" t="n">
        <v>4</v>
      </c>
      <c r="N5622" t="n">
        <v>2</v>
      </c>
      <c r="O5622">
        <f>DATE(2026,1,1)-K5622</f>
        <v/>
      </c>
      <c r="P5622">
        <f>IF(G5622&gt;=2,"Repeat","One-time")</f>
        <v/>
      </c>
    </row>
    <row r="5623">
      <c r="A5623" t="inlineStr">
        <is>
          <t>C11132</t>
        </is>
      </c>
      <c r="B5623" t="inlineStr">
        <is>
          <t>Arjun Kapoor</t>
        </is>
      </c>
      <c r="C5623" t="inlineStr">
        <is>
          <t>South</t>
        </is>
      </c>
      <c r="D5623" t="inlineStr">
        <is>
          <t>Chennai</t>
        </is>
      </c>
      <c r="E5623" t="inlineStr">
        <is>
          <t>No</t>
        </is>
      </c>
      <c r="F5623" t="inlineStr">
        <is>
          <t>New</t>
        </is>
      </c>
      <c r="G5623" t="n">
        <v>1</v>
      </c>
      <c r="H5623" s="24" t="n">
        <v>11592.21</v>
      </c>
      <c r="I5623" s="24" t="n">
        <v>899.75</v>
      </c>
      <c r="J5623" s="25" t="n">
        <v>45968</v>
      </c>
      <c r="K5623" s="25" t="n">
        <v>45968</v>
      </c>
      <c r="L5623" t="n">
        <v>4</v>
      </c>
      <c r="M5623" t="n">
        <v>2</v>
      </c>
      <c r="N5623" t="n">
        <v>2</v>
      </c>
      <c r="O5623">
        <f>DATE(2026,1,1)-K5623</f>
        <v/>
      </c>
      <c r="P5623">
        <f>IF(G5623&gt;=2,"Repeat","One-time")</f>
        <v/>
      </c>
    </row>
    <row r="5624">
      <c r="A5624" t="inlineStr">
        <is>
          <t>C08405</t>
        </is>
      </c>
      <c r="B5624" t="inlineStr">
        <is>
          <t>Rahul Patel</t>
        </is>
      </c>
      <c r="C5624" t="inlineStr">
        <is>
          <t>South</t>
        </is>
      </c>
      <c r="D5624" t="inlineStr">
        <is>
          <t>Hyderabad</t>
        </is>
      </c>
      <c r="E5624" t="inlineStr">
        <is>
          <t>No</t>
        </is>
      </c>
      <c r="F5624" t="inlineStr">
        <is>
          <t>Loyal</t>
        </is>
      </c>
      <c r="G5624" t="n">
        <v>3</v>
      </c>
      <c r="H5624" s="24" t="n">
        <v>11579.76</v>
      </c>
      <c r="I5624" s="24" t="n">
        <v>2573.28</v>
      </c>
      <c r="J5624" s="25" t="n">
        <v>45749</v>
      </c>
      <c r="K5624" s="25" t="n">
        <v>45843</v>
      </c>
      <c r="L5624" t="n">
        <v>3</v>
      </c>
      <c r="M5624" t="n">
        <v>3</v>
      </c>
      <c r="N5624" t="n">
        <v>2</v>
      </c>
      <c r="O5624">
        <f>DATE(2026,1,1)-K5624</f>
        <v/>
      </c>
      <c r="P5624">
        <f>IF(G5624&gt;=2,"Repeat","One-time")</f>
        <v/>
      </c>
    </row>
    <row r="5625">
      <c r="A5625" t="inlineStr">
        <is>
          <t>C03682</t>
        </is>
      </c>
      <c r="B5625" t="inlineStr">
        <is>
          <t>Swati Kapoor</t>
        </is>
      </c>
      <c r="C5625" t="inlineStr">
        <is>
          <t>West</t>
        </is>
      </c>
      <c r="D5625" t="inlineStr">
        <is>
          <t>Surat</t>
        </is>
      </c>
      <c r="E5625" t="inlineStr">
        <is>
          <t>No</t>
        </is>
      </c>
      <c r="F5625" t="inlineStr">
        <is>
          <t>At Risk</t>
        </is>
      </c>
      <c r="G5625" t="n">
        <v>4</v>
      </c>
      <c r="H5625" s="24" t="n">
        <v>11577.13</v>
      </c>
      <c r="I5625" s="24" t="n">
        <v>4322.49</v>
      </c>
      <c r="J5625" s="25" t="n">
        <v>45580</v>
      </c>
      <c r="K5625" s="25" t="n">
        <v>45711</v>
      </c>
      <c r="L5625" t="n">
        <v>2</v>
      </c>
      <c r="M5625" t="n">
        <v>3</v>
      </c>
      <c r="N5625" t="n">
        <v>2</v>
      </c>
      <c r="O5625">
        <f>DATE(2026,1,1)-K5625</f>
        <v/>
      </c>
      <c r="P5625">
        <f>IF(G5625&gt;=2,"Repeat","One-time")</f>
        <v/>
      </c>
    </row>
    <row r="5626">
      <c r="A5626" t="inlineStr">
        <is>
          <t>C00637</t>
        </is>
      </c>
      <c r="B5626" t="inlineStr">
        <is>
          <t>Isha Mehta</t>
        </is>
      </c>
      <c r="C5626" t="inlineStr">
        <is>
          <t>East</t>
        </is>
      </c>
      <c r="D5626" t="inlineStr">
        <is>
          <t>Kolkata</t>
        </is>
      </c>
      <c r="E5626" t="inlineStr">
        <is>
          <t>Yes</t>
        </is>
      </c>
      <c r="F5626" t="inlineStr">
        <is>
          <t>Hibernating</t>
        </is>
      </c>
      <c r="G5626" t="n">
        <v>2</v>
      </c>
      <c r="H5626" s="24" t="n">
        <v>11572.75</v>
      </c>
      <c r="I5626" s="24" t="n">
        <v>3344.59</v>
      </c>
      <c r="J5626" s="25" t="n">
        <v>44933</v>
      </c>
      <c r="K5626" s="25" t="n">
        <v>44939</v>
      </c>
      <c r="L5626" t="n">
        <v>1</v>
      </c>
      <c r="M5626" t="n">
        <v>2</v>
      </c>
      <c r="N5626" t="n">
        <v>2</v>
      </c>
      <c r="O5626">
        <f>DATE(2026,1,1)-K5626</f>
        <v/>
      </c>
      <c r="P5626">
        <f>IF(G5626&gt;=2,"Repeat","One-time")</f>
        <v/>
      </c>
    </row>
    <row r="5627">
      <c r="A5627" t="inlineStr">
        <is>
          <t>C05679</t>
        </is>
      </c>
      <c r="B5627" t="inlineStr">
        <is>
          <t>Zoya Nair</t>
        </is>
      </c>
      <c r="C5627" t="inlineStr">
        <is>
          <t>East</t>
        </is>
      </c>
      <c r="D5627" t="inlineStr">
        <is>
          <t>Jamshedpur</t>
        </is>
      </c>
      <c r="E5627" t="inlineStr">
        <is>
          <t>No</t>
        </is>
      </c>
      <c r="F5627" t="inlineStr">
        <is>
          <t>Loyal</t>
        </is>
      </c>
      <c r="G5627" t="n">
        <v>4</v>
      </c>
      <c r="H5627" s="24" t="n">
        <v>11569.18</v>
      </c>
      <c r="I5627" s="24" t="n">
        <v>1880.83</v>
      </c>
      <c r="J5627" s="25" t="n">
        <v>45547</v>
      </c>
      <c r="K5627" s="25" t="n">
        <v>46015</v>
      </c>
      <c r="L5627" t="n">
        <v>5</v>
      </c>
      <c r="M5627" t="n">
        <v>3</v>
      </c>
      <c r="N5627" t="n">
        <v>2</v>
      </c>
      <c r="O5627">
        <f>DATE(2026,1,1)-K5627</f>
        <v/>
      </c>
      <c r="P5627">
        <f>IF(G5627&gt;=2,"Repeat","One-time")</f>
        <v/>
      </c>
    </row>
    <row r="5628">
      <c r="A5628" t="inlineStr">
        <is>
          <t>C00443</t>
        </is>
      </c>
      <c r="B5628" t="inlineStr">
        <is>
          <t>Harpreet Sinha</t>
        </is>
      </c>
      <c r="C5628" t="inlineStr">
        <is>
          <t>South</t>
        </is>
      </c>
      <c r="D5628" t="inlineStr">
        <is>
          <t>Bengaluru</t>
        </is>
      </c>
      <c r="E5628" t="inlineStr">
        <is>
          <t>Yes</t>
        </is>
      </c>
      <c r="F5628" t="inlineStr">
        <is>
          <t>At Risk</t>
        </is>
      </c>
      <c r="G5628" t="n">
        <v>3</v>
      </c>
      <c r="H5628" s="24" t="n">
        <v>11561.35</v>
      </c>
      <c r="I5628" s="24" t="n">
        <v>3515.95</v>
      </c>
      <c r="J5628" s="25" t="n">
        <v>44984</v>
      </c>
      <c r="K5628" s="25" t="n">
        <v>45189</v>
      </c>
      <c r="L5628" t="n">
        <v>1</v>
      </c>
      <c r="M5628" t="n">
        <v>3</v>
      </c>
      <c r="N5628" t="n">
        <v>2</v>
      </c>
      <c r="O5628">
        <f>DATE(2026,1,1)-K5628</f>
        <v/>
      </c>
      <c r="P5628">
        <f>IF(G5628&gt;=2,"Repeat","One-time")</f>
        <v/>
      </c>
    </row>
    <row r="5629">
      <c r="A5629" t="inlineStr">
        <is>
          <t>C06763</t>
        </is>
      </c>
      <c r="B5629" t="inlineStr">
        <is>
          <t>Arjun Yadav</t>
        </is>
      </c>
      <c r="C5629" t="inlineStr">
        <is>
          <t>North</t>
        </is>
      </c>
      <c r="D5629" t="inlineStr">
        <is>
          <t>Lucknow</t>
        </is>
      </c>
      <c r="E5629" t="inlineStr">
        <is>
          <t>No</t>
        </is>
      </c>
      <c r="F5629" t="inlineStr">
        <is>
          <t>Occasional</t>
        </is>
      </c>
      <c r="G5629" t="n">
        <v>2</v>
      </c>
      <c r="H5629" s="24" t="n">
        <v>11555.17</v>
      </c>
      <c r="I5629" s="24" t="n">
        <v>1805.73</v>
      </c>
      <c r="J5629" s="25" t="n">
        <v>45848</v>
      </c>
      <c r="K5629" s="25" t="n">
        <v>45920</v>
      </c>
      <c r="L5629" t="n">
        <v>3</v>
      </c>
      <c r="M5629" t="n">
        <v>2</v>
      </c>
      <c r="N5629" t="n">
        <v>2</v>
      </c>
      <c r="O5629">
        <f>DATE(2026,1,1)-K5629</f>
        <v/>
      </c>
      <c r="P5629">
        <f>IF(G5629&gt;=2,"Repeat","One-time")</f>
        <v/>
      </c>
    </row>
    <row r="5630">
      <c r="A5630" t="inlineStr">
        <is>
          <t>C07523</t>
        </is>
      </c>
      <c r="B5630" t="inlineStr">
        <is>
          <t>Amit Chopra</t>
        </is>
      </c>
      <c r="C5630" t="inlineStr">
        <is>
          <t>South</t>
        </is>
      </c>
      <c r="D5630" t="inlineStr">
        <is>
          <t>Coimbatore</t>
        </is>
      </c>
      <c r="E5630" t="inlineStr">
        <is>
          <t>No</t>
        </is>
      </c>
      <c r="F5630" t="inlineStr">
        <is>
          <t>Loyal</t>
        </is>
      </c>
      <c r="G5630" t="n">
        <v>4</v>
      </c>
      <c r="H5630" s="24" t="n">
        <v>11552.3</v>
      </c>
      <c r="I5630" s="24" t="n">
        <v>3387.26</v>
      </c>
      <c r="J5630" s="25" t="n">
        <v>45709</v>
      </c>
      <c r="K5630" s="25" t="n">
        <v>45946</v>
      </c>
      <c r="L5630" t="n">
        <v>4</v>
      </c>
      <c r="M5630" t="n">
        <v>4</v>
      </c>
      <c r="N5630" t="n">
        <v>2</v>
      </c>
      <c r="O5630">
        <f>DATE(2026,1,1)-K5630</f>
        <v/>
      </c>
      <c r="P5630">
        <f>IF(G5630&gt;=2,"Repeat","One-time")</f>
        <v/>
      </c>
    </row>
    <row r="5631">
      <c r="A5631" t="inlineStr">
        <is>
          <t>C09143</t>
        </is>
      </c>
      <c r="B5631" t="inlineStr">
        <is>
          <t>Gurpreet Gupta</t>
        </is>
      </c>
      <c r="C5631" t="inlineStr">
        <is>
          <t>North</t>
        </is>
      </c>
      <c r="D5631" t="inlineStr">
        <is>
          <t>Jaipur</t>
        </is>
      </c>
      <c r="E5631" t="inlineStr">
        <is>
          <t>No</t>
        </is>
      </c>
      <c r="F5631" t="inlineStr">
        <is>
          <t>New</t>
        </is>
      </c>
      <c r="G5631" t="n">
        <v>1</v>
      </c>
      <c r="H5631" s="24" t="n">
        <v>11538.83</v>
      </c>
      <c r="I5631" s="24" t="n">
        <v>3759.78</v>
      </c>
      <c r="J5631" s="25" t="n">
        <v>45995</v>
      </c>
      <c r="K5631" s="25" t="n">
        <v>45995</v>
      </c>
      <c r="L5631" t="n">
        <v>5</v>
      </c>
      <c r="M5631" t="n">
        <v>1</v>
      </c>
      <c r="N5631" t="n">
        <v>2</v>
      </c>
      <c r="O5631">
        <f>DATE(2026,1,1)-K5631</f>
        <v/>
      </c>
      <c r="P5631">
        <f>IF(G5631&gt;=2,"Repeat","One-time")</f>
        <v/>
      </c>
    </row>
    <row r="5632">
      <c r="A5632" t="inlineStr">
        <is>
          <t>C01382</t>
        </is>
      </c>
      <c r="B5632" t="inlineStr">
        <is>
          <t>Arjun Agarwal</t>
        </is>
      </c>
      <c r="C5632" t="inlineStr">
        <is>
          <t>South</t>
        </is>
      </c>
      <c r="D5632" t="inlineStr">
        <is>
          <t>Chennai</t>
        </is>
      </c>
      <c r="E5632" t="inlineStr">
        <is>
          <t>No</t>
        </is>
      </c>
      <c r="F5632" t="inlineStr">
        <is>
          <t>At Risk</t>
        </is>
      </c>
      <c r="G5632" t="n">
        <v>3</v>
      </c>
      <c r="H5632" s="24" t="n">
        <v>11529.7</v>
      </c>
      <c r="I5632" s="24" t="n">
        <v>4366.02</v>
      </c>
      <c r="J5632" s="25" t="n">
        <v>45025</v>
      </c>
      <c r="K5632" s="25" t="n">
        <v>45057</v>
      </c>
      <c r="L5632" t="n">
        <v>1</v>
      </c>
      <c r="M5632" t="n">
        <v>3</v>
      </c>
      <c r="N5632" t="n">
        <v>2</v>
      </c>
      <c r="O5632">
        <f>DATE(2026,1,1)-K5632</f>
        <v/>
      </c>
      <c r="P5632">
        <f>IF(G5632&gt;=2,"Repeat","One-time")</f>
        <v/>
      </c>
    </row>
    <row r="5633">
      <c r="A5633" t="inlineStr">
        <is>
          <t>C01813</t>
        </is>
      </c>
      <c r="B5633" t="inlineStr">
        <is>
          <t>Joseph Das</t>
        </is>
      </c>
      <c r="C5633" t="inlineStr">
        <is>
          <t>East</t>
        </is>
      </c>
      <c r="D5633" t="inlineStr">
        <is>
          <t>Guwahati</t>
        </is>
      </c>
      <c r="E5633" t="inlineStr">
        <is>
          <t>No</t>
        </is>
      </c>
      <c r="F5633" t="inlineStr">
        <is>
          <t>Hibernating</t>
        </is>
      </c>
      <c r="G5633" t="n">
        <v>2</v>
      </c>
      <c r="H5633" s="24" t="n">
        <v>11527.1</v>
      </c>
      <c r="I5633" s="24" t="n">
        <v>2714.8</v>
      </c>
      <c r="J5633" s="25" t="n">
        <v>45093</v>
      </c>
      <c r="K5633" s="25" t="n">
        <v>45314</v>
      </c>
      <c r="L5633" t="n">
        <v>1</v>
      </c>
      <c r="M5633" t="n">
        <v>2</v>
      </c>
      <c r="N5633" t="n">
        <v>2</v>
      </c>
      <c r="O5633">
        <f>DATE(2026,1,1)-K5633</f>
        <v/>
      </c>
      <c r="P5633">
        <f>IF(G5633&gt;=2,"Repeat","One-time")</f>
        <v/>
      </c>
    </row>
    <row r="5634">
      <c r="A5634" t="inlineStr">
        <is>
          <t>C00276</t>
        </is>
      </c>
      <c r="B5634" t="inlineStr">
        <is>
          <t>Lakshmi Bose</t>
        </is>
      </c>
      <c r="C5634" t="inlineStr">
        <is>
          <t>South</t>
        </is>
      </c>
      <c r="D5634" t="inlineStr">
        <is>
          <t>Bengaluru</t>
        </is>
      </c>
      <c r="E5634" t="inlineStr">
        <is>
          <t>No</t>
        </is>
      </c>
      <c r="F5634" t="inlineStr">
        <is>
          <t>Hibernating</t>
        </is>
      </c>
      <c r="G5634" t="n">
        <v>2</v>
      </c>
      <c r="H5634" s="24" t="n">
        <v>11526.35</v>
      </c>
      <c r="I5634" s="24" t="n">
        <v>3875.17</v>
      </c>
      <c r="J5634" s="25" t="n">
        <v>44955</v>
      </c>
      <c r="K5634" s="25" t="n">
        <v>45056</v>
      </c>
      <c r="L5634" t="n">
        <v>1</v>
      </c>
      <c r="M5634" t="n">
        <v>2</v>
      </c>
      <c r="N5634" t="n">
        <v>2</v>
      </c>
      <c r="O5634">
        <f>DATE(2026,1,1)-K5634</f>
        <v/>
      </c>
      <c r="P5634">
        <f>IF(G5634&gt;=2,"Repeat","One-time")</f>
        <v/>
      </c>
    </row>
    <row r="5635">
      <c r="A5635" t="inlineStr">
        <is>
          <t>C08756</t>
        </is>
      </c>
      <c r="B5635" t="inlineStr">
        <is>
          <t>Shreya Chopra</t>
        </is>
      </c>
      <c r="C5635" t="inlineStr">
        <is>
          <t>South</t>
        </is>
      </c>
      <c r="D5635" t="inlineStr">
        <is>
          <t>Bengaluru</t>
        </is>
      </c>
      <c r="E5635" t="inlineStr">
        <is>
          <t>Yes</t>
        </is>
      </c>
      <c r="F5635" t="inlineStr">
        <is>
          <t>Loyal</t>
        </is>
      </c>
      <c r="G5635" t="n">
        <v>3</v>
      </c>
      <c r="H5635" s="24" t="n">
        <v>11513.78</v>
      </c>
      <c r="I5635" s="24" t="n">
        <v>1753.86</v>
      </c>
      <c r="J5635" s="25" t="n">
        <v>45759</v>
      </c>
      <c r="K5635" s="25" t="n">
        <v>45970</v>
      </c>
      <c r="L5635" t="n">
        <v>4</v>
      </c>
      <c r="M5635" t="n">
        <v>3</v>
      </c>
      <c r="N5635" t="n">
        <v>2</v>
      </c>
      <c r="O5635">
        <f>DATE(2026,1,1)-K5635</f>
        <v/>
      </c>
      <c r="P5635">
        <f>IF(G5635&gt;=2,"Repeat","One-time")</f>
        <v/>
      </c>
    </row>
    <row r="5636">
      <c r="A5636" t="inlineStr">
        <is>
          <t>C05154</t>
        </is>
      </c>
      <c r="B5636" t="inlineStr">
        <is>
          <t>Neha Shah</t>
        </is>
      </c>
      <c r="C5636" t="inlineStr">
        <is>
          <t>South</t>
        </is>
      </c>
      <c r="D5636" t="inlineStr">
        <is>
          <t>Bengaluru</t>
        </is>
      </c>
      <c r="E5636" t="inlineStr">
        <is>
          <t>No</t>
        </is>
      </c>
      <c r="F5636" t="inlineStr">
        <is>
          <t>Hibernating</t>
        </is>
      </c>
      <c r="G5636" t="n">
        <v>1</v>
      </c>
      <c r="H5636" s="24" t="n">
        <v>11513.06</v>
      </c>
      <c r="I5636" s="24" t="n">
        <v>1571.42</v>
      </c>
      <c r="J5636" s="25" t="n">
        <v>45482</v>
      </c>
      <c r="K5636" s="25" t="n">
        <v>45482</v>
      </c>
      <c r="L5636" t="n">
        <v>1</v>
      </c>
      <c r="M5636" t="n">
        <v>1</v>
      </c>
      <c r="N5636" t="n">
        <v>2</v>
      </c>
      <c r="O5636">
        <f>DATE(2026,1,1)-K5636</f>
        <v/>
      </c>
      <c r="P5636">
        <f>IF(G5636&gt;=2,"Repeat","One-time")</f>
        <v/>
      </c>
    </row>
    <row r="5637">
      <c r="A5637" t="inlineStr">
        <is>
          <t>C05538</t>
        </is>
      </c>
      <c r="B5637" t="inlineStr">
        <is>
          <t>Kavya Shah</t>
        </is>
      </c>
      <c r="C5637" t="inlineStr">
        <is>
          <t>South</t>
        </is>
      </c>
      <c r="D5637" t="inlineStr">
        <is>
          <t>Kochi</t>
        </is>
      </c>
      <c r="E5637" t="inlineStr">
        <is>
          <t>Yes</t>
        </is>
      </c>
      <c r="F5637" t="inlineStr">
        <is>
          <t>Occasional</t>
        </is>
      </c>
      <c r="G5637" t="n">
        <v>1</v>
      </c>
      <c r="H5637" s="24" t="n">
        <v>11512.7</v>
      </c>
      <c r="I5637" s="24" t="n">
        <v>1592.02</v>
      </c>
      <c r="J5637" s="25" t="n">
        <v>45821</v>
      </c>
      <c r="K5637" s="25" t="n">
        <v>45821</v>
      </c>
      <c r="L5637" t="n">
        <v>3</v>
      </c>
      <c r="M5637" t="n">
        <v>1</v>
      </c>
      <c r="N5637" t="n">
        <v>2</v>
      </c>
      <c r="O5637">
        <f>DATE(2026,1,1)-K5637</f>
        <v/>
      </c>
      <c r="P5637">
        <f>IF(G5637&gt;=2,"Repeat","One-time")</f>
        <v/>
      </c>
    </row>
    <row r="5638">
      <c r="A5638" t="inlineStr">
        <is>
          <t>C04266</t>
        </is>
      </c>
      <c r="B5638" t="inlineStr">
        <is>
          <t>Swati Shah</t>
        </is>
      </c>
      <c r="C5638" t="inlineStr">
        <is>
          <t>South</t>
        </is>
      </c>
      <c r="D5638" t="inlineStr">
        <is>
          <t>Coimbatore</t>
        </is>
      </c>
      <c r="E5638" t="inlineStr">
        <is>
          <t>No</t>
        </is>
      </c>
      <c r="F5638" t="inlineStr">
        <is>
          <t>Loyal</t>
        </is>
      </c>
      <c r="G5638" t="n">
        <v>4</v>
      </c>
      <c r="H5638" s="24" t="n">
        <v>11498.67</v>
      </c>
      <c r="I5638" s="24" t="n">
        <v>3594.25</v>
      </c>
      <c r="J5638" s="25" t="n">
        <v>45537</v>
      </c>
      <c r="K5638" s="25" t="n">
        <v>45956</v>
      </c>
      <c r="L5638" t="n">
        <v>4</v>
      </c>
      <c r="M5638" t="n">
        <v>3</v>
      </c>
      <c r="N5638" t="n">
        <v>2</v>
      </c>
      <c r="O5638">
        <f>DATE(2026,1,1)-K5638</f>
        <v/>
      </c>
      <c r="P5638">
        <f>IF(G5638&gt;=2,"Repeat","One-time")</f>
        <v/>
      </c>
    </row>
    <row r="5639">
      <c r="A5639" t="inlineStr">
        <is>
          <t>C06345</t>
        </is>
      </c>
      <c r="B5639" t="inlineStr">
        <is>
          <t>Harpreet Das</t>
        </is>
      </c>
      <c r="C5639" t="inlineStr">
        <is>
          <t>East</t>
        </is>
      </c>
      <c r="D5639" t="inlineStr">
        <is>
          <t>Guwahati</t>
        </is>
      </c>
      <c r="E5639" t="inlineStr">
        <is>
          <t>No</t>
        </is>
      </c>
      <c r="F5639" t="inlineStr">
        <is>
          <t>Loyal</t>
        </is>
      </c>
      <c r="G5639" t="n">
        <v>3</v>
      </c>
      <c r="H5639" s="24" t="n">
        <v>11498.07</v>
      </c>
      <c r="I5639" s="24" t="n">
        <v>299.67</v>
      </c>
      <c r="J5639" s="25" t="n">
        <v>45537</v>
      </c>
      <c r="K5639" s="25" t="n">
        <v>45963</v>
      </c>
      <c r="L5639" t="n">
        <v>4</v>
      </c>
      <c r="M5639" t="n">
        <v>3</v>
      </c>
      <c r="N5639" t="n">
        <v>2</v>
      </c>
      <c r="O5639">
        <f>DATE(2026,1,1)-K5639</f>
        <v/>
      </c>
      <c r="P5639">
        <f>IF(G5639&gt;=2,"Repeat","One-time")</f>
        <v/>
      </c>
    </row>
    <row r="5640">
      <c r="A5640" t="inlineStr">
        <is>
          <t>C05311</t>
        </is>
      </c>
      <c r="B5640" t="inlineStr">
        <is>
          <t>Ritu Yadav</t>
        </is>
      </c>
      <c r="C5640" t="inlineStr">
        <is>
          <t>East</t>
        </is>
      </c>
      <c r="D5640" t="inlineStr">
        <is>
          <t>Kolkata</t>
        </is>
      </c>
      <c r="E5640" t="inlineStr">
        <is>
          <t>No</t>
        </is>
      </c>
      <c r="F5640" t="inlineStr">
        <is>
          <t>Occasional</t>
        </is>
      </c>
      <c r="G5640" t="n">
        <v>2</v>
      </c>
      <c r="H5640" s="24" t="n">
        <v>11497.47</v>
      </c>
      <c r="I5640" s="24" t="n">
        <v>4746.87</v>
      </c>
      <c r="J5640" s="25" t="n">
        <v>45850</v>
      </c>
      <c r="K5640" s="25" t="n">
        <v>45965</v>
      </c>
      <c r="L5640" t="n">
        <v>4</v>
      </c>
      <c r="M5640" t="n">
        <v>2</v>
      </c>
      <c r="N5640" t="n">
        <v>2</v>
      </c>
      <c r="O5640">
        <f>DATE(2026,1,1)-K5640</f>
        <v/>
      </c>
      <c r="P5640">
        <f>IF(G5640&gt;=2,"Repeat","One-time")</f>
        <v/>
      </c>
    </row>
    <row r="5641">
      <c r="A5641" t="inlineStr">
        <is>
          <t>C05440</t>
        </is>
      </c>
      <c r="B5641" t="inlineStr">
        <is>
          <t>Vikram Kumar</t>
        </is>
      </c>
      <c r="C5641" t="inlineStr">
        <is>
          <t>East</t>
        </is>
      </c>
      <c r="D5641" t="inlineStr">
        <is>
          <t>Jamshedpur</t>
        </is>
      </c>
      <c r="E5641" t="inlineStr">
        <is>
          <t>Yes</t>
        </is>
      </c>
      <c r="F5641" t="inlineStr">
        <is>
          <t>Occasional</t>
        </is>
      </c>
      <c r="G5641" t="n">
        <v>2</v>
      </c>
      <c r="H5641" s="24" t="n">
        <v>11488.65</v>
      </c>
      <c r="I5641" s="24" t="n">
        <v>1447.17</v>
      </c>
      <c r="J5641" s="25" t="n">
        <v>45726</v>
      </c>
      <c r="K5641" s="25" t="n">
        <v>45967</v>
      </c>
      <c r="L5641" t="n">
        <v>4</v>
      </c>
      <c r="M5641" t="n">
        <v>2</v>
      </c>
      <c r="N5641" t="n">
        <v>2</v>
      </c>
      <c r="O5641">
        <f>DATE(2026,1,1)-K5641</f>
        <v/>
      </c>
      <c r="P5641">
        <f>IF(G5641&gt;=2,"Repeat","One-time")</f>
        <v/>
      </c>
    </row>
    <row r="5642">
      <c r="A5642" t="inlineStr">
        <is>
          <t>C06957</t>
        </is>
      </c>
      <c r="B5642" t="inlineStr">
        <is>
          <t>Isha Kumar</t>
        </is>
      </c>
      <c r="C5642" t="inlineStr">
        <is>
          <t>North</t>
        </is>
      </c>
      <c r="D5642" t="inlineStr">
        <is>
          <t>Delhi</t>
        </is>
      </c>
      <c r="E5642" t="inlineStr">
        <is>
          <t>No</t>
        </is>
      </c>
      <c r="F5642" t="inlineStr">
        <is>
          <t>Loyal</t>
        </is>
      </c>
      <c r="G5642" t="n">
        <v>3</v>
      </c>
      <c r="H5642" s="24" t="n">
        <v>11482.97</v>
      </c>
      <c r="I5642" s="24" t="n">
        <v>3670.82</v>
      </c>
      <c r="J5642" s="25" t="n">
        <v>45609</v>
      </c>
      <c r="K5642" s="25" t="n">
        <v>45810</v>
      </c>
      <c r="L5642" t="n">
        <v>3</v>
      </c>
      <c r="M5642" t="n">
        <v>3</v>
      </c>
      <c r="N5642" t="n">
        <v>2</v>
      </c>
      <c r="O5642">
        <f>DATE(2026,1,1)-K5642</f>
        <v/>
      </c>
      <c r="P5642">
        <f>IF(G5642&gt;=2,"Repeat","One-time")</f>
        <v/>
      </c>
    </row>
    <row r="5643">
      <c r="A5643" t="inlineStr">
        <is>
          <t>C08488</t>
        </is>
      </c>
      <c r="B5643" t="inlineStr">
        <is>
          <t>Ritu Ghosh</t>
        </is>
      </c>
      <c r="C5643" t="inlineStr">
        <is>
          <t>North</t>
        </is>
      </c>
      <c r="D5643" t="inlineStr">
        <is>
          <t>Lucknow</t>
        </is>
      </c>
      <c r="E5643" t="inlineStr">
        <is>
          <t>No</t>
        </is>
      </c>
      <c r="F5643" t="inlineStr">
        <is>
          <t>Loyal</t>
        </is>
      </c>
      <c r="G5643" t="n">
        <v>4</v>
      </c>
      <c r="H5643" s="24" t="n">
        <v>11482.15</v>
      </c>
      <c r="I5643" s="24" t="n">
        <v>4169.89</v>
      </c>
      <c r="J5643" s="25" t="n">
        <v>45733</v>
      </c>
      <c r="K5643" s="25" t="n">
        <v>45980</v>
      </c>
      <c r="L5643" t="n">
        <v>4</v>
      </c>
      <c r="M5643" t="n">
        <v>4</v>
      </c>
      <c r="N5643" t="n">
        <v>2</v>
      </c>
      <c r="O5643">
        <f>DATE(2026,1,1)-K5643</f>
        <v/>
      </c>
      <c r="P5643">
        <f>IF(G5643&gt;=2,"Repeat","One-time")</f>
        <v/>
      </c>
    </row>
    <row r="5644">
      <c r="A5644" t="inlineStr">
        <is>
          <t>C10968</t>
        </is>
      </c>
      <c r="B5644" t="inlineStr">
        <is>
          <t>Lakshmi Prasad</t>
        </is>
      </c>
      <c r="C5644" t="inlineStr">
        <is>
          <t>Central</t>
        </is>
      </c>
      <c r="D5644" t="inlineStr">
        <is>
          <t>Indore</t>
        </is>
      </c>
      <c r="E5644" t="inlineStr">
        <is>
          <t>No</t>
        </is>
      </c>
      <c r="F5644" t="inlineStr">
        <is>
          <t>New</t>
        </is>
      </c>
      <c r="G5644" t="n">
        <v>2</v>
      </c>
      <c r="H5644" s="24" t="n">
        <v>11481.51</v>
      </c>
      <c r="I5644" s="24" t="n">
        <v>-357.08</v>
      </c>
      <c r="J5644" s="25" t="n">
        <v>45980</v>
      </c>
      <c r="K5644" s="25" t="n">
        <v>45997</v>
      </c>
      <c r="L5644" t="n">
        <v>5</v>
      </c>
      <c r="M5644" t="n">
        <v>3</v>
      </c>
      <c r="N5644" t="n">
        <v>2</v>
      </c>
      <c r="O5644">
        <f>DATE(2026,1,1)-K5644</f>
        <v/>
      </c>
      <c r="P5644">
        <f>IF(G5644&gt;=2,"Repeat","One-time")</f>
        <v/>
      </c>
    </row>
    <row r="5645">
      <c r="A5645" t="inlineStr">
        <is>
          <t>C08609</t>
        </is>
      </c>
      <c r="B5645" t="inlineStr">
        <is>
          <t>Priya Agarwal</t>
        </is>
      </c>
      <c r="C5645" t="inlineStr">
        <is>
          <t>East</t>
        </is>
      </c>
      <c r="D5645" t="inlineStr">
        <is>
          <t>Bhubaneswar</t>
        </is>
      </c>
      <c r="E5645" t="inlineStr">
        <is>
          <t>No</t>
        </is>
      </c>
      <c r="F5645" t="inlineStr">
        <is>
          <t>Loyal</t>
        </is>
      </c>
      <c r="G5645" t="n">
        <v>5</v>
      </c>
      <c r="H5645" s="24" t="n">
        <v>11480.75</v>
      </c>
      <c r="I5645" s="24" t="n">
        <v>4198.14</v>
      </c>
      <c r="J5645" s="25" t="n">
        <v>45738</v>
      </c>
      <c r="K5645" s="25" t="n">
        <v>46019</v>
      </c>
      <c r="L5645" t="n">
        <v>5</v>
      </c>
      <c r="M5645" t="n">
        <v>4</v>
      </c>
      <c r="N5645" t="n">
        <v>2</v>
      </c>
      <c r="O5645">
        <f>DATE(2026,1,1)-K5645</f>
        <v/>
      </c>
      <c r="P5645">
        <f>IF(G5645&gt;=2,"Repeat","One-time")</f>
        <v/>
      </c>
    </row>
    <row r="5646">
      <c r="A5646" t="inlineStr">
        <is>
          <t>C05306</t>
        </is>
      </c>
      <c r="B5646" t="inlineStr">
        <is>
          <t>Ananya Mishra</t>
        </is>
      </c>
      <c r="C5646" t="inlineStr">
        <is>
          <t>West</t>
        </is>
      </c>
      <c r="D5646" t="inlineStr">
        <is>
          <t>Ahmedabad</t>
        </is>
      </c>
      <c r="E5646" t="inlineStr">
        <is>
          <t>Yes</t>
        </is>
      </c>
      <c r="F5646" t="inlineStr">
        <is>
          <t>Occasional</t>
        </is>
      </c>
      <c r="G5646" t="n">
        <v>2</v>
      </c>
      <c r="H5646" s="24" t="n">
        <v>11476.97</v>
      </c>
      <c r="I5646" s="24" t="n">
        <v>3514.88</v>
      </c>
      <c r="J5646" s="25" t="n">
        <v>45507</v>
      </c>
      <c r="K5646" s="25" t="n">
        <v>45576</v>
      </c>
      <c r="L5646" t="n">
        <v>2</v>
      </c>
      <c r="M5646" t="n">
        <v>2</v>
      </c>
      <c r="N5646" t="n">
        <v>2</v>
      </c>
      <c r="O5646">
        <f>DATE(2026,1,1)-K5646</f>
        <v/>
      </c>
      <c r="P5646">
        <f>IF(G5646&gt;=2,"Repeat","One-time")</f>
        <v/>
      </c>
    </row>
    <row r="5647">
      <c r="A5647" t="inlineStr">
        <is>
          <t>C07627</t>
        </is>
      </c>
      <c r="B5647" t="inlineStr">
        <is>
          <t>Ritu Pillai</t>
        </is>
      </c>
      <c r="C5647" t="inlineStr">
        <is>
          <t>Central</t>
        </is>
      </c>
      <c r="D5647" t="inlineStr">
        <is>
          <t>Nagpur</t>
        </is>
      </c>
      <c r="E5647" t="inlineStr">
        <is>
          <t>No</t>
        </is>
      </c>
      <c r="F5647" t="inlineStr">
        <is>
          <t>Loyal</t>
        </is>
      </c>
      <c r="G5647" t="n">
        <v>3</v>
      </c>
      <c r="H5647" s="24" t="n">
        <v>11435.6</v>
      </c>
      <c r="I5647" s="24" t="n">
        <v>5122.52</v>
      </c>
      <c r="J5647" s="25" t="n">
        <v>45818</v>
      </c>
      <c r="K5647" s="25" t="n">
        <v>45919</v>
      </c>
      <c r="L5647" t="n">
        <v>3</v>
      </c>
      <c r="M5647" t="n">
        <v>3</v>
      </c>
      <c r="N5647" t="n">
        <v>2</v>
      </c>
      <c r="O5647">
        <f>DATE(2026,1,1)-K5647</f>
        <v/>
      </c>
      <c r="P5647">
        <f>IF(G5647&gt;=2,"Repeat","One-time")</f>
        <v/>
      </c>
    </row>
    <row r="5648">
      <c r="A5648" t="inlineStr">
        <is>
          <t>C05834</t>
        </is>
      </c>
      <c r="B5648" t="inlineStr">
        <is>
          <t>Lakshmi Sinha</t>
        </is>
      </c>
      <c r="C5648" t="inlineStr">
        <is>
          <t>North</t>
        </is>
      </c>
      <c r="D5648" t="inlineStr">
        <is>
          <t>Lucknow</t>
        </is>
      </c>
      <c r="E5648" t="inlineStr">
        <is>
          <t>Yes</t>
        </is>
      </c>
      <c r="F5648" t="inlineStr">
        <is>
          <t>Loyal</t>
        </is>
      </c>
      <c r="G5648" t="n">
        <v>5</v>
      </c>
      <c r="H5648" s="24" t="n">
        <v>11424.75</v>
      </c>
      <c r="I5648" s="24" t="n">
        <v>1838.18</v>
      </c>
      <c r="J5648" s="25" t="n">
        <v>45575</v>
      </c>
      <c r="K5648" s="25" t="n">
        <v>46010</v>
      </c>
      <c r="L5648" t="n">
        <v>5</v>
      </c>
      <c r="M5648" t="n">
        <v>4</v>
      </c>
      <c r="N5648" t="n">
        <v>2</v>
      </c>
      <c r="O5648">
        <f>DATE(2026,1,1)-K5648</f>
        <v/>
      </c>
      <c r="P5648">
        <f>IF(G5648&gt;=2,"Repeat","One-time")</f>
        <v/>
      </c>
    </row>
    <row r="5649">
      <c r="A5649" t="inlineStr">
        <is>
          <t>C11286</t>
        </is>
      </c>
      <c r="B5649" t="inlineStr">
        <is>
          <t>Rohan Mishra</t>
        </is>
      </c>
      <c r="C5649" t="inlineStr">
        <is>
          <t>North</t>
        </is>
      </c>
      <c r="D5649" t="inlineStr">
        <is>
          <t>Jaipur</t>
        </is>
      </c>
      <c r="E5649" t="inlineStr">
        <is>
          <t>Yes</t>
        </is>
      </c>
      <c r="F5649" t="inlineStr">
        <is>
          <t>New</t>
        </is>
      </c>
      <c r="G5649" t="n">
        <v>1</v>
      </c>
      <c r="H5649" s="24" t="n">
        <v>11421.42</v>
      </c>
      <c r="I5649" s="24" t="n">
        <v>1846.34</v>
      </c>
      <c r="J5649" s="25" t="n">
        <v>46022</v>
      </c>
      <c r="K5649" s="25" t="n">
        <v>46022</v>
      </c>
      <c r="L5649" t="n">
        <v>5</v>
      </c>
      <c r="M5649" t="n">
        <v>2</v>
      </c>
      <c r="N5649" t="n">
        <v>2</v>
      </c>
      <c r="O5649">
        <f>DATE(2026,1,1)-K5649</f>
        <v/>
      </c>
      <c r="P5649">
        <f>IF(G5649&gt;=2,"Repeat","One-time")</f>
        <v/>
      </c>
    </row>
    <row r="5650">
      <c r="A5650" t="inlineStr">
        <is>
          <t>C07853</t>
        </is>
      </c>
      <c r="B5650" t="inlineStr">
        <is>
          <t>Deepak Joshi</t>
        </is>
      </c>
      <c r="C5650" t="inlineStr">
        <is>
          <t>East</t>
        </is>
      </c>
      <c r="D5650" t="inlineStr">
        <is>
          <t>Kolkata</t>
        </is>
      </c>
      <c r="E5650" t="inlineStr">
        <is>
          <t>No</t>
        </is>
      </c>
      <c r="F5650" t="inlineStr">
        <is>
          <t>Loyal</t>
        </is>
      </c>
      <c r="G5650" t="n">
        <v>6</v>
      </c>
      <c r="H5650" s="24" t="n">
        <v>11418.94</v>
      </c>
      <c r="I5650" s="24" t="n">
        <v>3523.93</v>
      </c>
      <c r="J5650" s="25" t="n">
        <v>45821</v>
      </c>
      <c r="K5650" s="25" t="n">
        <v>46014</v>
      </c>
      <c r="L5650" t="n">
        <v>5</v>
      </c>
      <c r="M5650" t="n">
        <v>4</v>
      </c>
      <c r="N5650" t="n">
        <v>2</v>
      </c>
      <c r="O5650">
        <f>DATE(2026,1,1)-K5650</f>
        <v/>
      </c>
      <c r="P5650">
        <f>IF(G5650&gt;=2,"Repeat","One-time")</f>
        <v/>
      </c>
    </row>
    <row r="5651">
      <c r="A5651" t="inlineStr">
        <is>
          <t>C08838</t>
        </is>
      </c>
      <c r="B5651" t="inlineStr">
        <is>
          <t>Abhishek Joshi</t>
        </is>
      </c>
      <c r="C5651" t="inlineStr">
        <is>
          <t>West</t>
        </is>
      </c>
      <c r="D5651" t="inlineStr">
        <is>
          <t>Pune</t>
        </is>
      </c>
      <c r="E5651" t="inlineStr">
        <is>
          <t>No</t>
        </is>
      </c>
      <c r="F5651" t="inlineStr">
        <is>
          <t>Loyal</t>
        </is>
      </c>
      <c r="G5651" t="n">
        <v>3</v>
      </c>
      <c r="H5651" s="24" t="n">
        <v>11418.82</v>
      </c>
      <c r="I5651" s="24" t="n">
        <v>3913.51</v>
      </c>
      <c r="J5651" s="25" t="n">
        <v>45759</v>
      </c>
      <c r="K5651" s="25" t="n">
        <v>45802</v>
      </c>
      <c r="L5651" t="n">
        <v>3</v>
      </c>
      <c r="M5651" t="n">
        <v>3</v>
      </c>
      <c r="N5651" t="n">
        <v>2</v>
      </c>
      <c r="O5651">
        <f>DATE(2026,1,1)-K5651</f>
        <v/>
      </c>
      <c r="P5651">
        <f>IF(G5651&gt;=2,"Repeat","One-time")</f>
        <v/>
      </c>
    </row>
    <row r="5652">
      <c r="A5652" t="inlineStr">
        <is>
          <t>C09864</t>
        </is>
      </c>
      <c r="B5652" t="inlineStr">
        <is>
          <t>Vivaan Agarwal</t>
        </is>
      </c>
      <c r="C5652" t="inlineStr">
        <is>
          <t>South</t>
        </is>
      </c>
      <c r="D5652" t="inlineStr">
        <is>
          <t>Hyderabad</t>
        </is>
      </c>
      <c r="E5652" t="inlineStr">
        <is>
          <t>Yes</t>
        </is>
      </c>
      <c r="F5652" t="inlineStr">
        <is>
          <t>Occasional</t>
        </is>
      </c>
      <c r="G5652" t="n">
        <v>1</v>
      </c>
      <c r="H5652" s="24" t="n">
        <v>11405.79</v>
      </c>
      <c r="I5652" s="24" t="n">
        <v>3660.47</v>
      </c>
      <c r="J5652" s="25" t="n">
        <v>45907</v>
      </c>
      <c r="K5652" s="25" t="n">
        <v>45907</v>
      </c>
      <c r="L5652" t="n">
        <v>3</v>
      </c>
      <c r="M5652" t="n">
        <v>1</v>
      </c>
      <c r="N5652" t="n">
        <v>2</v>
      </c>
      <c r="O5652">
        <f>DATE(2026,1,1)-K5652</f>
        <v/>
      </c>
      <c r="P5652">
        <f>IF(G5652&gt;=2,"Repeat","One-time")</f>
        <v/>
      </c>
    </row>
    <row r="5653">
      <c r="A5653" t="inlineStr">
        <is>
          <t>C07169</t>
        </is>
      </c>
      <c r="B5653" t="inlineStr">
        <is>
          <t>Swati Sinha</t>
        </is>
      </c>
      <c r="C5653" t="inlineStr">
        <is>
          <t>South</t>
        </is>
      </c>
      <c r="D5653" t="inlineStr">
        <is>
          <t>Bengaluru</t>
        </is>
      </c>
      <c r="E5653" t="inlineStr">
        <is>
          <t>Yes</t>
        </is>
      </c>
      <c r="F5653" t="inlineStr">
        <is>
          <t>Occasional</t>
        </is>
      </c>
      <c r="G5653" t="n">
        <v>1</v>
      </c>
      <c r="H5653" s="24" t="n">
        <v>11403.52</v>
      </c>
      <c r="I5653" s="24" t="n">
        <v>1336.68</v>
      </c>
      <c r="J5653" s="25" t="n">
        <v>45672</v>
      </c>
      <c r="K5653" s="25" t="n">
        <v>45672</v>
      </c>
      <c r="L5653" t="n">
        <v>2</v>
      </c>
      <c r="M5653" t="n">
        <v>1</v>
      </c>
      <c r="N5653" t="n">
        <v>2</v>
      </c>
      <c r="O5653">
        <f>DATE(2026,1,1)-K5653</f>
        <v/>
      </c>
      <c r="P5653">
        <f>IF(G5653&gt;=2,"Repeat","One-time")</f>
        <v/>
      </c>
    </row>
    <row r="5654">
      <c r="A5654" t="inlineStr">
        <is>
          <t>C06576</t>
        </is>
      </c>
      <c r="B5654" t="inlineStr">
        <is>
          <t>Zoya Gupta</t>
        </is>
      </c>
      <c r="C5654" t="inlineStr">
        <is>
          <t>North</t>
        </is>
      </c>
      <c r="D5654" t="inlineStr">
        <is>
          <t>Lucknow</t>
        </is>
      </c>
      <c r="E5654" t="inlineStr">
        <is>
          <t>No</t>
        </is>
      </c>
      <c r="F5654" t="inlineStr">
        <is>
          <t>Occasional</t>
        </is>
      </c>
      <c r="G5654" t="n">
        <v>1</v>
      </c>
      <c r="H5654" s="24" t="n">
        <v>11401.84</v>
      </c>
      <c r="I5654" s="24" t="n">
        <v>37.49</v>
      </c>
      <c r="J5654" s="25" t="n">
        <v>45600</v>
      </c>
      <c r="K5654" s="25" t="n">
        <v>45600</v>
      </c>
      <c r="L5654" t="n">
        <v>2</v>
      </c>
      <c r="M5654" t="n">
        <v>1</v>
      </c>
      <c r="N5654" t="n">
        <v>2</v>
      </c>
      <c r="O5654">
        <f>DATE(2026,1,1)-K5654</f>
        <v/>
      </c>
      <c r="P5654">
        <f>IF(G5654&gt;=2,"Repeat","One-time")</f>
        <v/>
      </c>
    </row>
    <row r="5655">
      <c r="A5655" t="inlineStr">
        <is>
          <t>C09765</t>
        </is>
      </c>
      <c r="B5655" t="inlineStr">
        <is>
          <t>Kavya Iyer</t>
        </is>
      </c>
      <c r="C5655" t="inlineStr">
        <is>
          <t>North</t>
        </is>
      </c>
      <c r="D5655" t="inlineStr">
        <is>
          <t>Lucknow</t>
        </is>
      </c>
      <c r="E5655" t="inlineStr">
        <is>
          <t>No</t>
        </is>
      </c>
      <c r="F5655" t="inlineStr">
        <is>
          <t>Occasional</t>
        </is>
      </c>
      <c r="G5655" t="n">
        <v>2</v>
      </c>
      <c r="H5655" s="24" t="n">
        <v>11377.56</v>
      </c>
      <c r="I5655" s="24" t="n">
        <v>1207.99</v>
      </c>
      <c r="J5655" s="25" t="n">
        <v>45891</v>
      </c>
      <c r="K5655" s="25" t="n">
        <v>45942</v>
      </c>
      <c r="L5655" t="n">
        <v>4</v>
      </c>
      <c r="M5655" t="n">
        <v>2</v>
      </c>
      <c r="N5655" t="n">
        <v>2</v>
      </c>
      <c r="O5655">
        <f>DATE(2026,1,1)-K5655</f>
        <v/>
      </c>
      <c r="P5655">
        <f>IF(G5655&gt;=2,"Repeat","One-time")</f>
        <v/>
      </c>
    </row>
    <row r="5656">
      <c r="A5656" t="inlineStr">
        <is>
          <t>C05255</t>
        </is>
      </c>
      <c r="B5656" t="inlineStr">
        <is>
          <t>Vikram Fernandes</t>
        </is>
      </c>
      <c r="C5656" t="inlineStr">
        <is>
          <t>East</t>
        </is>
      </c>
      <c r="D5656" t="inlineStr">
        <is>
          <t>Guwahati</t>
        </is>
      </c>
      <c r="E5656" t="inlineStr">
        <is>
          <t>No</t>
        </is>
      </c>
      <c r="F5656" t="inlineStr">
        <is>
          <t>Occasional</t>
        </is>
      </c>
      <c r="G5656" t="n">
        <v>1</v>
      </c>
      <c r="H5656" s="24" t="n">
        <v>11374.53</v>
      </c>
      <c r="I5656" s="24" t="n">
        <v>1140.14</v>
      </c>
      <c r="J5656" s="25" t="n">
        <v>45661</v>
      </c>
      <c r="K5656" s="25" t="n">
        <v>45661</v>
      </c>
      <c r="L5656" t="n">
        <v>2</v>
      </c>
      <c r="M5656" t="n">
        <v>1</v>
      </c>
      <c r="N5656" t="n">
        <v>2</v>
      </c>
      <c r="O5656">
        <f>DATE(2026,1,1)-K5656</f>
        <v/>
      </c>
      <c r="P5656">
        <f>IF(G5656&gt;=2,"Repeat","One-time")</f>
        <v/>
      </c>
    </row>
    <row r="5657">
      <c r="A5657" t="inlineStr">
        <is>
          <t>C03268</t>
        </is>
      </c>
      <c r="B5657" t="inlineStr">
        <is>
          <t>Arjun Fernandes</t>
        </is>
      </c>
      <c r="C5657" t="inlineStr">
        <is>
          <t>North</t>
        </is>
      </c>
      <c r="D5657" t="inlineStr">
        <is>
          <t>Delhi</t>
        </is>
      </c>
      <c r="E5657" t="inlineStr">
        <is>
          <t>No</t>
        </is>
      </c>
      <c r="F5657" t="inlineStr">
        <is>
          <t>Occasional</t>
        </is>
      </c>
      <c r="G5657" t="n">
        <v>2</v>
      </c>
      <c r="H5657" s="24" t="n">
        <v>11373.08</v>
      </c>
      <c r="I5657" s="24" t="n">
        <v>956.49</v>
      </c>
      <c r="J5657" s="25" t="n">
        <v>45931</v>
      </c>
      <c r="K5657" s="25" t="n">
        <v>45957</v>
      </c>
      <c r="L5657" t="n">
        <v>4</v>
      </c>
      <c r="M5657" t="n">
        <v>2</v>
      </c>
      <c r="N5657" t="n">
        <v>2</v>
      </c>
      <c r="O5657">
        <f>DATE(2026,1,1)-K5657</f>
        <v/>
      </c>
      <c r="P5657">
        <f>IF(G5657&gt;=2,"Repeat","One-time")</f>
        <v/>
      </c>
    </row>
    <row r="5658">
      <c r="A5658" t="inlineStr">
        <is>
          <t>C03929</t>
        </is>
      </c>
      <c r="B5658" t="inlineStr">
        <is>
          <t>Tanvi Nair</t>
        </is>
      </c>
      <c r="C5658" t="inlineStr">
        <is>
          <t>West</t>
        </is>
      </c>
      <c r="D5658" t="inlineStr">
        <is>
          <t>Mumbai</t>
        </is>
      </c>
      <c r="E5658" t="inlineStr">
        <is>
          <t>No</t>
        </is>
      </c>
      <c r="F5658" t="inlineStr">
        <is>
          <t>Occasional</t>
        </is>
      </c>
      <c r="G5658" t="n">
        <v>1</v>
      </c>
      <c r="H5658" s="24" t="n">
        <v>11368.45</v>
      </c>
      <c r="I5658" s="24" t="n">
        <v>2294.51</v>
      </c>
      <c r="J5658" s="25" t="n">
        <v>45491</v>
      </c>
      <c r="K5658" s="25" t="n">
        <v>45491</v>
      </c>
      <c r="L5658" t="n">
        <v>2</v>
      </c>
      <c r="M5658" t="n">
        <v>1</v>
      </c>
      <c r="N5658" t="n">
        <v>2</v>
      </c>
      <c r="O5658">
        <f>DATE(2026,1,1)-K5658</f>
        <v/>
      </c>
      <c r="P5658">
        <f>IF(G5658&gt;=2,"Repeat","One-time")</f>
        <v/>
      </c>
    </row>
    <row r="5659">
      <c r="A5659" t="inlineStr">
        <is>
          <t>C10095</t>
        </is>
      </c>
      <c r="B5659" t="inlineStr">
        <is>
          <t>Harpreet Ghosh</t>
        </is>
      </c>
      <c r="C5659" t="inlineStr">
        <is>
          <t>South</t>
        </is>
      </c>
      <c r="D5659" t="inlineStr">
        <is>
          <t>Hyderabad</t>
        </is>
      </c>
      <c r="E5659" t="inlineStr">
        <is>
          <t>No</t>
        </is>
      </c>
      <c r="F5659" t="inlineStr">
        <is>
          <t>Loyal</t>
        </is>
      </c>
      <c r="G5659" t="n">
        <v>4</v>
      </c>
      <c r="H5659" s="24" t="n">
        <v>11367.45</v>
      </c>
      <c r="I5659" s="24" t="n">
        <v>3257.29</v>
      </c>
      <c r="J5659" s="25" t="n">
        <v>45886</v>
      </c>
      <c r="K5659" s="25" t="n">
        <v>45985</v>
      </c>
      <c r="L5659" t="n">
        <v>4</v>
      </c>
      <c r="M5659" t="n">
        <v>4</v>
      </c>
      <c r="N5659" t="n">
        <v>2</v>
      </c>
      <c r="O5659">
        <f>DATE(2026,1,1)-K5659</f>
        <v/>
      </c>
      <c r="P5659">
        <f>IF(G5659&gt;=2,"Repeat","One-time")</f>
        <v/>
      </c>
    </row>
    <row r="5660">
      <c r="A5660" t="inlineStr">
        <is>
          <t>C01719</t>
        </is>
      </c>
      <c r="B5660" t="inlineStr">
        <is>
          <t>Vikram Khan</t>
        </is>
      </c>
      <c r="C5660" t="inlineStr">
        <is>
          <t>North</t>
        </is>
      </c>
      <c r="D5660" t="inlineStr">
        <is>
          <t>Chandigarh</t>
        </is>
      </c>
      <c r="E5660" t="inlineStr">
        <is>
          <t>No</t>
        </is>
      </c>
      <c r="F5660" t="inlineStr">
        <is>
          <t>Hibernating</t>
        </is>
      </c>
      <c r="G5660" t="n">
        <v>2</v>
      </c>
      <c r="H5660" s="24" t="n">
        <v>11352.95</v>
      </c>
      <c r="I5660" s="24" t="n">
        <v>2131.3</v>
      </c>
      <c r="J5660" s="25" t="n">
        <v>45099</v>
      </c>
      <c r="K5660" s="25" t="n">
        <v>45170</v>
      </c>
      <c r="L5660" t="n">
        <v>1</v>
      </c>
      <c r="M5660" t="n">
        <v>2</v>
      </c>
      <c r="N5660" t="n">
        <v>2</v>
      </c>
      <c r="O5660">
        <f>DATE(2026,1,1)-K5660</f>
        <v/>
      </c>
      <c r="P5660">
        <f>IF(G5660&gt;=2,"Repeat","One-time")</f>
        <v/>
      </c>
    </row>
    <row r="5661">
      <c r="A5661" t="inlineStr">
        <is>
          <t>C05643</t>
        </is>
      </c>
      <c r="B5661" t="inlineStr">
        <is>
          <t>Aditya Verma</t>
        </is>
      </c>
      <c r="C5661" t="inlineStr">
        <is>
          <t>North</t>
        </is>
      </c>
      <c r="D5661" t="inlineStr">
        <is>
          <t>Lucknow</t>
        </is>
      </c>
      <c r="E5661" t="inlineStr">
        <is>
          <t>No</t>
        </is>
      </c>
      <c r="F5661" t="inlineStr">
        <is>
          <t>At Risk</t>
        </is>
      </c>
      <c r="G5661" t="n">
        <v>3</v>
      </c>
      <c r="H5661" s="24" t="n">
        <v>11347.55</v>
      </c>
      <c r="I5661" s="24" t="n">
        <v>4057.95</v>
      </c>
      <c r="J5661" s="25" t="n">
        <v>45508</v>
      </c>
      <c r="K5661" s="25" t="n">
        <v>45705</v>
      </c>
      <c r="L5661" t="n">
        <v>2</v>
      </c>
      <c r="M5661" t="n">
        <v>3</v>
      </c>
      <c r="N5661" t="n">
        <v>2</v>
      </c>
      <c r="O5661">
        <f>DATE(2026,1,1)-K5661</f>
        <v/>
      </c>
      <c r="P5661">
        <f>IF(G5661&gt;=2,"Repeat","One-time")</f>
        <v/>
      </c>
    </row>
    <row r="5662">
      <c r="A5662" t="inlineStr">
        <is>
          <t>C01461</t>
        </is>
      </c>
      <c r="B5662" t="inlineStr">
        <is>
          <t>Imran Nair</t>
        </is>
      </c>
      <c r="C5662" t="inlineStr">
        <is>
          <t>South</t>
        </is>
      </c>
      <c r="D5662" t="inlineStr">
        <is>
          <t>Hyderabad</t>
        </is>
      </c>
      <c r="E5662" t="inlineStr">
        <is>
          <t>Yes</t>
        </is>
      </c>
      <c r="F5662" t="inlineStr">
        <is>
          <t>Hibernating</t>
        </is>
      </c>
      <c r="G5662" t="n">
        <v>2</v>
      </c>
      <c r="H5662" s="24" t="n">
        <v>11328.85</v>
      </c>
      <c r="I5662" s="24" t="n">
        <v>2918.28</v>
      </c>
      <c r="J5662" s="25" t="n">
        <v>45024</v>
      </c>
      <c r="K5662" s="25" t="n">
        <v>45268</v>
      </c>
      <c r="L5662" t="n">
        <v>1</v>
      </c>
      <c r="M5662" t="n">
        <v>2</v>
      </c>
      <c r="N5662" t="n">
        <v>2</v>
      </c>
      <c r="O5662">
        <f>DATE(2026,1,1)-K5662</f>
        <v/>
      </c>
      <c r="P5662">
        <f>IF(G5662&gt;=2,"Repeat","One-time")</f>
        <v/>
      </c>
    </row>
    <row r="5663">
      <c r="A5663" t="inlineStr">
        <is>
          <t>C10991</t>
        </is>
      </c>
      <c r="B5663" t="inlineStr">
        <is>
          <t>Abhishek Chopra</t>
        </is>
      </c>
      <c r="C5663" t="inlineStr">
        <is>
          <t>East</t>
        </is>
      </c>
      <c r="D5663" t="inlineStr">
        <is>
          <t>Jamshedpur</t>
        </is>
      </c>
      <c r="E5663" t="inlineStr">
        <is>
          <t>No</t>
        </is>
      </c>
      <c r="F5663" t="inlineStr">
        <is>
          <t>New</t>
        </is>
      </c>
      <c r="G5663" t="n">
        <v>1</v>
      </c>
      <c r="H5663" s="24" t="n">
        <v>11327.92</v>
      </c>
      <c r="I5663" s="24" t="n">
        <v>2838.22</v>
      </c>
      <c r="J5663" s="25" t="n">
        <v>46004</v>
      </c>
      <c r="K5663" s="25" t="n">
        <v>46004</v>
      </c>
      <c r="L5663" t="n">
        <v>5</v>
      </c>
      <c r="M5663" t="n">
        <v>2</v>
      </c>
      <c r="N5663" t="n">
        <v>2</v>
      </c>
      <c r="O5663">
        <f>DATE(2026,1,1)-K5663</f>
        <v/>
      </c>
      <c r="P5663">
        <f>IF(G5663&gt;=2,"Repeat","One-time")</f>
        <v/>
      </c>
    </row>
    <row r="5664">
      <c r="A5664" t="inlineStr">
        <is>
          <t>C06818</t>
        </is>
      </c>
      <c r="B5664" t="inlineStr">
        <is>
          <t>Ananya Verma</t>
        </is>
      </c>
      <c r="C5664" t="inlineStr">
        <is>
          <t>North</t>
        </is>
      </c>
      <c r="D5664" t="inlineStr">
        <is>
          <t>Gurugram</t>
        </is>
      </c>
      <c r="E5664" t="inlineStr">
        <is>
          <t>No</t>
        </is>
      </c>
      <c r="F5664" t="inlineStr">
        <is>
          <t>Loyal</t>
        </is>
      </c>
      <c r="G5664" t="n">
        <v>4</v>
      </c>
      <c r="H5664" s="24" t="n">
        <v>11315.64</v>
      </c>
      <c r="I5664" s="24" t="n">
        <v>4481.54</v>
      </c>
      <c r="J5664" s="25" t="n">
        <v>45730</v>
      </c>
      <c r="K5664" s="25" t="n">
        <v>45870</v>
      </c>
      <c r="L5664" t="n">
        <v>3</v>
      </c>
      <c r="M5664" t="n">
        <v>3</v>
      </c>
      <c r="N5664" t="n">
        <v>2</v>
      </c>
      <c r="O5664">
        <f>DATE(2026,1,1)-K5664</f>
        <v/>
      </c>
      <c r="P5664">
        <f>IF(G5664&gt;=2,"Repeat","One-time")</f>
        <v/>
      </c>
    </row>
    <row r="5665">
      <c r="A5665" t="inlineStr">
        <is>
          <t>C02427</t>
        </is>
      </c>
      <c r="B5665" t="inlineStr">
        <is>
          <t>Rahul Bose</t>
        </is>
      </c>
      <c r="C5665" t="inlineStr">
        <is>
          <t>West</t>
        </is>
      </c>
      <c r="D5665" t="inlineStr">
        <is>
          <t>Mumbai</t>
        </is>
      </c>
      <c r="E5665" t="inlineStr">
        <is>
          <t>No</t>
        </is>
      </c>
      <c r="F5665" t="inlineStr">
        <is>
          <t>At Risk</t>
        </is>
      </c>
      <c r="G5665" t="n">
        <v>5</v>
      </c>
      <c r="H5665" s="24" t="n">
        <v>11300.77</v>
      </c>
      <c r="I5665" s="24" t="n">
        <v>4206.39</v>
      </c>
      <c r="J5665" s="25" t="n">
        <v>45153</v>
      </c>
      <c r="K5665" s="25" t="n">
        <v>45726</v>
      </c>
      <c r="L5665" t="n">
        <v>2</v>
      </c>
      <c r="M5665" t="n">
        <v>4</v>
      </c>
      <c r="N5665" t="n">
        <v>2</v>
      </c>
      <c r="O5665">
        <f>DATE(2026,1,1)-K5665</f>
        <v/>
      </c>
      <c r="P5665">
        <f>IF(G5665&gt;=2,"Repeat","One-time")</f>
        <v/>
      </c>
    </row>
    <row r="5666">
      <c r="A5666" t="inlineStr">
        <is>
          <t>C06387</t>
        </is>
      </c>
      <c r="B5666" t="inlineStr">
        <is>
          <t>Gurpreet Verma</t>
        </is>
      </c>
      <c r="C5666" t="inlineStr">
        <is>
          <t>East</t>
        </is>
      </c>
      <c r="D5666" t="inlineStr">
        <is>
          <t>Patna</t>
        </is>
      </c>
      <c r="E5666" t="inlineStr">
        <is>
          <t>No</t>
        </is>
      </c>
      <c r="F5666" t="inlineStr">
        <is>
          <t>Occasional</t>
        </is>
      </c>
      <c r="G5666" t="n">
        <v>1</v>
      </c>
      <c r="H5666" s="24" t="n">
        <v>11281.92</v>
      </c>
      <c r="I5666" s="24" t="n">
        <v>2438.1</v>
      </c>
      <c r="J5666" s="25" t="n">
        <v>45647</v>
      </c>
      <c r="K5666" s="25" t="n">
        <v>45647</v>
      </c>
      <c r="L5666" t="n">
        <v>2</v>
      </c>
      <c r="M5666" t="n">
        <v>1</v>
      </c>
      <c r="N5666" t="n">
        <v>2</v>
      </c>
      <c r="O5666">
        <f>DATE(2026,1,1)-K5666</f>
        <v/>
      </c>
      <c r="P5666">
        <f>IF(G5666&gt;=2,"Repeat","One-time")</f>
        <v/>
      </c>
    </row>
    <row r="5667">
      <c r="A5667" t="inlineStr">
        <is>
          <t>C01047</t>
        </is>
      </c>
      <c r="B5667" t="inlineStr">
        <is>
          <t>Kavya Menon</t>
        </is>
      </c>
      <c r="C5667" t="inlineStr">
        <is>
          <t>West</t>
        </is>
      </c>
      <c r="D5667" t="inlineStr">
        <is>
          <t>Mumbai</t>
        </is>
      </c>
      <c r="E5667" t="inlineStr">
        <is>
          <t>No</t>
        </is>
      </c>
      <c r="F5667" t="inlineStr">
        <is>
          <t>Occasional</t>
        </is>
      </c>
      <c r="G5667" t="n">
        <v>2</v>
      </c>
      <c r="H5667" s="24" t="n">
        <v>11273.73</v>
      </c>
      <c r="I5667" s="24" t="n">
        <v>1017.17</v>
      </c>
      <c r="J5667" s="25" t="n">
        <v>45053</v>
      </c>
      <c r="K5667" s="25" t="n">
        <v>45956</v>
      </c>
      <c r="L5667" t="n">
        <v>4</v>
      </c>
      <c r="M5667" t="n">
        <v>2</v>
      </c>
      <c r="N5667" t="n">
        <v>2</v>
      </c>
      <c r="O5667">
        <f>DATE(2026,1,1)-K5667</f>
        <v/>
      </c>
      <c r="P5667">
        <f>IF(G5667&gt;=2,"Repeat","One-time")</f>
        <v/>
      </c>
    </row>
    <row r="5668">
      <c r="A5668" t="inlineStr">
        <is>
          <t>C01118</t>
        </is>
      </c>
      <c r="B5668" t="inlineStr">
        <is>
          <t>Riya Ghosh</t>
        </is>
      </c>
      <c r="C5668" t="inlineStr">
        <is>
          <t>North</t>
        </is>
      </c>
      <c r="D5668" t="inlineStr">
        <is>
          <t>Delhi</t>
        </is>
      </c>
      <c r="E5668" t="inlineStr">
        <is>
          <t>No</t>
        </is>
      </c>
      <c r="F5668" t="inlineStr">
        <is>
          <t>At Risk</t>
        </is>
      </c>
      <c r="G5668" t="n">
        <v>3</v>
      </c>
      <c r="H5668" s="24" t="n">
        <v>11265.92</v>
      </c>
      <c r="I5668" s="24" t="n">
        <v>3724.74</v>
      </c>
      <c r="J5668" s="25" t="n">
        <v>45136</v>
      </c>
      <c r="K5668" s="25" t="n">
        <v>45557</v>
      </c>
      <c r="L5668" t="n">
        <v>2</v>
      </c>
      <c r="M5668" t="n">
        <v>3</v>
      </c>
      <c r="N5668" t="n">
        <v>2</v>
      </c>
      <c r="O5668">
        <f>DATE(2026,1,1)-K5668</f>
        <v/>
      </c>
      <c r="P5668">
        <f>IF(G5668&gt;=2,"Repeat","One-time")</f>
        <v/>
      </c>
    </row>
    <row r="5669">
      <c r="A5669" t="inlineStr">
        <is>
          <t>C07815</t>
        </is>
      </c>
      <c r="B5669" t="inlineStr">
        <is>
          <t>Neha Verma</t>
        </is>
      </c>
      <c r="C5669" t="inlineStr">
        <is>
          <t>West</t>
        </is>
      </c>
      <c r="D5669" t="inlineStr">
        <is>
          <t>Panaji</t>
        </is>
      </c>
      <c r="E5669" t="inlineStr">
        <is>
          <t>No</t>
        </is>
      </c>
      <c r="F5669" t="inlineStr">
        <is>
          <t>Loyal</t>
        </is>
      </c>
      <c r="G5669" t="n">
        <v>3</v>
      </c>
      <c r="H5669" s="24" t="n">
        <v>11265.13</v>
      </c>
      <c r="I5669" s="24" t="n">
        <v>1678.85</v>
      </c>
      <c r="J5669" s="25" t="n">
        <v>45874</v>
      </c>
      <c r="K5669" s="25" t="n">
        <v>46018</v>
      </c>
      <c r="L5669" t="n">
        <v>5</v>
      </c>
      <c r="M5669" t="n">
        <v>3</v>
      </c>
      <c r="N5669" t="n">
        <v>2</v>
      </c>
      <c r="O5669">
        <f>DATE(2026,1,1)-K5669</f>
        <v/>
      </c>
      <c r="P5669">
        <f>IF(G5669&gt;=2,"Repeat","One-time")</f>
        <v/>
      </c>
    </row>
    <row r="5670">
      <c r="A5670" t="inlineStr">
        <is>
          <t>C03418</t>
        </is>
      </c>
      <c r="B5670" t="inlineStr">
        <is>
          <t>Deepak Patel</t>
        </is>
      </c>
      <c r="C5670" t="inlineStr">
        <is>
          <t>East</t>
        </is>
      </c>
      <c r="D5670" t="inlineStr">
        <is>
          <t>Guwahati</t>
        </is>
      </c>
      <c r="E5670" t="inlineStr">
        <is>
          <t>Yes</t>
        </is>
      </c>
      <c r="F5670" t="inlineStr">
        <is>
          <t>At Risk</t>
        </is>
      </c>
      <c r="G5670" t="n">
        <v>3</v>
      </c>
      <c r="H5670" s="24" t="n">
        <v>11258.39</v>
      </c>
      <c r="I5670" s="24" t="n">
        <v>2779.59</v>
      </c>
      <c r="J5670" s="25" t="n">
        <v>45275</v>
      </c>
      <c r="K5670" s="25" t="n">
        <v>45326</v>
      </c>
      <c r="L5670" t="n">
        <v>1</v>
      </c>
      <c r="M5670" t="n">
        <v>3</v>
      </c>
      <c r="N5670" t="n">
        <v>2</v>
      </c>
      <c r="O5670">
        <f>DATE(2026,1,1)-K5670</f>
        <v/>
      </c>
      <c r="P5670">
        <f>IF(G5670&gt;=2,"Repeat","One-time")</f>
        <v/>
      </c>
    </row>
    <row r="5671">
      <c r="A5671" t="inlineStr">
        <is>
          <t>C03910</t>
        </is>
      </c>
      <c r="B5671" t="inlineStr">
        <is>
          <t>Isha Mishra</t>
        </is>
      </c>
      <c r="C5671" t="inlineStr">
        <is>
          <t>Central</t>
        </is>
      </c>
      <c r="D5671" t="inlineStr">
        <is>
          <t>Indore</t>
        </is>
      </c>
      <c r="E5671" t="inlineStr">
        <is>
          <t>No</t>
        </is>
      </c>
      <c r="F5671" t="inlineStr">
        <is>
          <t>Hibernating</t>
        </is>
      </c>
      <c r="G5671" t="n">
        <v>2</v>
      </c>
      <c r="H5671" s="24" t="n">
        <v>11248.32</v>
      </c>
      <c r="I5671" s="24" t="n">
        <v>1858.81</v>
      </c>
      <c r="J5671" s="25" t="n">
        <v>45356</v>
      </c>
      <c r="K5671" s="25" t="n">
        <v>45401</v>
      </c>
      <c r="L5671" t="n">
        <v>1</v>
      </c>
      <c r="M5671" t="n">
        <v>2</v>
      </c>
      <c r="N5671" t="n">
        <v>2</v>
      </c>
      <c r="O5671">
        <f>DATE(2026,1,1)-K5671</f>
        <v/>
      </c>
      <c r="P5671">
        <f>IF(G5671&gt;=2,"Repeat","One-time")</f>
        <v/>
      </c>
    </row>
    <row r="5672">
      <c r="A5672" t="inlineStr">
        <is>
          <t>C10811</t>
        </is>
      </c>
      <c r="B5672" t="inlineStr">
        <is>
          <t>Aditya Prasad</t>
        </is>
      </c>
      <c r="C5672" t="inlineStr">
        <is>
          <t>North</t>
        </is>
      </c>
      <c r="D5672" t="inlineStr">
        <is>
          <t>Chandigarh</t>
        </is>
      </c>
      <c r="E5672" t="inlineStr">
        <is>
          <t>No</t>
        </is>
      </c>
      <c r="F5672" t="inlineStr">
        <is>
          <t>New</t>
        </is>
      </c>
      <c r="G5672" t="n">
        <v>1</v>
      </c>
      <c r="H5672" s="24" t="n">
        <v>11246.48</v>
      </c>
      <c r="I5672" s="24" t="n">
        <v>1731.79</v>
      </c>
      <c r="J5672" s="25" t="n">
        <v>45973</v>
      </c>
      <c r="K5672" s="25" t="n">
        <v>45973</v>
      </c>
      <c r="L5672" t="n">
        <v>4</v>
      </c>
      <c r="M5672" t="n">
        <v>2</v>
      </c>
      <c r="N5672" t="n">
        <v>2</v>
      </c>
      <c r="O5672">
        <f>DATE(2026,1,1)-K5672</f>
        <v/>
      </c>
      <c r="P5672">
        <f>IF(G5672&gt;=2,"Repeat","One-time")</f>
        <v/>
      </c>
    </row>
    <row r="5673">
      <c r="A5673" t="inlineStr">
        <is>
          <t>C02777</t>
        </is>
      </c>
      <c r="B5673" t="inlineStr">
        <is>
          <t>Diya Chopra</t>
        </is>
      </c>
      <c r="C5673" t="inlineStr">
        <is>
          <t>South</t>
        </is>
      </c>
      <c r="D5673" t="inlineStr">
        <is>
          <t>Bengaluru</t>
        </is>
      </c>
      <c r="E5673" t="inlineStr">
        <is>
          <t>Yes</t>
        </is>
      </c>
      <c r="F5673" t="inlineStr">
        <is>
          <t>At Risk</t>
        </is>
      </c>
      <c r="G5673" t="n">
        <v>3</v>
      </c>
      <c r="H5673" s="24" t="n">
        <v>11234.51</v>
      </c>
      <c r="I5673" s="24" t="n">
        <v>3048.49</v>
      </c>
      <c r="J5673" s="25" t="n">
        <v>45251</v>
      </c>
      <c r="K5673" s="25" t="n">
        <v>45453</v>
      </c>
      <c r="L5673" t="n">
        <v>1</v>
      </c>
      <c r="M5673" t="n">
        <v>3</v>
      </c>
      <c r="N5673" t="n">
        <v>2</v>
      </c>
      <c r="O5673">
        <f>DATE(2026,1,1)-K5673</f>
        <v/>
      </c>
      <c r="P5673">
        <f>IF(G5673&gt;=2,"Repeat","One-time")</f>
        <v/>
      </c>
    </row>
    <row r="5674">
      <c r="A5674" t="inlineStr">
        <is>
          <t>C04489</t>
        </is>
      </c>
      <c r="B5674" t="inlineStr">
        <is>
          <t>Harpreet Nair</t>
        </is>
      </c>
      <c r="C5674" t="inlineStr">
        <is>
          <t>North</t>
        </is>
      </c>
      <c r="D5674" t="inlineStr">
        <is>
          <t>Delhi</t>
        </is>
      </c>
      <c r="E5674" t="inlineStr">
        <is>
          <t>No</t>
        </is>
      </c>
      <c r="F5674" t="inlineStr">
        <is>
          <t>Occasional</t>
        </is>
      </c>
      <c r="G5674" t="n">
        <v>1</v>
      </c>
      <c r="H5674" s="24" t="n">
        <v>11218.57</v>
      </c>
      <c r="I5674" s="24" t="n">
        <v>2593.13</v>
      </c>
      <c r="J5674" s="25" t="n">
        <v>45745</v>
      </c>
      <c r="K5674" s="25" t="n">
        <v>45745</v>
      </c>
      <c r="L5674" t="n">
        <v>2</v>
      </c>
      <c r="M5674" t="n">
        <v>1</v>
      </c>
      <c r="N5674" t="n">
        <v>2</v>
      </c>
      <c r="O5674">
        <f>DATE(2026,1,1)-K5674</f>
        <v/>
      </c>
      <c r="P5674">
        <f>IF(G5674&gt;=2,"Repeat","One-time")</f>
        <v/>
      </c>
    </row>
    <row r="5675">
      <c r="A5675" t="inlineStr">
        <is>
          <t>C06304</t>
        </is>
      </c>
      <c r="B5675" t="inlineStr">
        <is>
          <t>Diya Iyer</t>
        </is>
      </c>
      <c r="C5675" t="inlineStr">
        <is>
          <t>North</t>
        </is>
      </c>
      <c r="D5675" t="inlineStr">
        <is>
          <t>Delhi</t>
        </is>
      </c>
      <c r="E5675" t="inlineStr">
        <is>
          <t>No</t>
        </is>
      </c>
      <c r="F5675" t="inlineStr">
        <is>
          <t>Occasional</t>
        </is>
      </c>
      <c r="G5675" t="n">
        <v>2</v>
      </c>
      <c r="H5675" s="24" t="n">
        <v>11201.67</v>
      </c>
      <c r="I5675" s="24" t="n">
        <v>2786.41</v>
      </c>
      <c r="J5675" s="25" t="n">
        <v>45621</v>
      </c>
      <c r="K5675" s="25" t="n">
        <v>45730</v>
      </c>
      <c r="L5675" t="n">
        <v>2</v>
      </c>
      <c r="M5675" t="n">
        <v>2</v>
      </c>
      <c r="N5675" t="n">
        <v>2</v>
      </c>
      <c r="O5675">
        <f>DATE(2026,1,1)-K5675</f>
        <v/>
      </c>
      <c r="P5675">
        <f>IF(G5675&gt;=2,"Repeat","One-time")</f>
        <v/>
      </c>
    </row>
    <row r="5676">
      <c r="A5676" t="inlineStr">
        <is>
          <t>C01035</t>
        </is>
      </c>
      <c r="B5676" t="inlineStr">
        <is>
          <t>Vivaan Pillai</t>
        </is>
      </c>
      <c r="C5676" t="inlineStr">
        <is>
          <t>East</t>
        </is>
      </c>
      <c r="D5676" t="inlineStr">
        <is>
          <t>Kolkata</t>
        </is>
      </c>
      <c r="E5676" t="inlineStr">
        <is>
          <t>Yes</t>
        </is>
      </c>
      <c r="F5676" t="inlineStr">
        <is>
          <t>At Risk</t>
        </is>
      </c>
      <c r="G5676" t="n">
        <v>7</v>
      </c>
      <c r="H5676" s="24" t="n">
        <v>11198.5</v>
      </c>
      <c r="I5676" s="24" t="n">
        <v>4083.23</v>
      </c>
      <c r="J5676" s="25" t="n">
        <v>44946</v>
      </c>
      <c r="K5676" s="25" t="n">
        <v>45214</v>
      </c>
      <c r="L5676" t="n">
        <v>1</v>
      </c>
      <c r="M5676" t="n">
        <v>4</v>
      </c>
      <c r="N5676" t="n">
        <v>2</v>
      </c>
      <c r="O5676">
        <f>DATE(2026,1,1)-K5676</f>
        <v/>
      </c>
      <c r="P5676">
        <f>IF(G5676&gt;=2,"Repeat","One-time")</f>
        <v/>
      </c>
    </row>
    <row r="5677">
      <c r="A5677" t="inlineStr">
        <is>
          <t>C01177</t>
        </is>
      </c>
      <c r="B5677" t="inlineStr">
        <is>
          <t>Meera Banerjee</t>
        </is>
      </c>
      <c r="C5677" t="inlineStr">
        <is>
          <t>West</t>
        </is>
      </c>
      <c r="D5677" t="inlineStr">
        <is>
          <t>Ahmedabad</t>
        </is>
      </c>
      <c r="E5677" t="inlineStr">
        <is>
          <t>No</t>
        </is>
      </c>
      <c r="F5677" t="inlineStr">
        <is>
          <t>At Risk</t>
        </is>
      </c>
      <c r="G5677" t="n">
        <v>3</v>
      </c>
      <c r="H5677" s="24" t="n">
        <v>11196.16</v>
      </c>
      <c r="I5677" s="24" t="n">
        <v>3399.4</v>
      </c>
      <c r="J5677" s="25" t="n">
        <v>45085</v>
      </c>
      <c r="K5677" s="25" t="n">
        <v>45378</v>
      </c>
      <c r="L5677" t="n">
        <v>1</v>
      </c>
      <c r="M5677" t="n">
        <v>3</v>
      </c>
      <c r="N5677" t="n">
        <v>2</v>
      </c>
      <c r="O5677">
        <f>DATE(2026,1,1)-K5677</f>
        <v/>
      </c>
      <c r="P5677">
        <f>IF(G5677&gt;=2,"Repeat","One-time")</f>
        <v/>
      </c>
    </row>
    <row r="5678">
      <c r="A5678" t="inlineStr">
        <is>
          <t>C05880</t>
        </is>
      </c>
      <c r="B5678" t="inlineStr">
        <is>
          <t>Gurpreet Agarwal</t>
        </is>
      </c>
      <c r="C5678" t="inlineStr">
        <is>
          <t>East</t>
        </is>
      </c>
      <c r="D5678" t="inlineStr">
        <is>
          <t>Kolkata</t>
        </is>
      </c>
      <c r="E5678" t="inlineStr">
        <is>
          <t>No</t>
        </is>
      </c>
      <c r="F5678" t="inlineStr">
        <is>
          <t>Occasional</t>
        </is>
      </c>
      <c r="G5678" t="n">
        <v>1</v>
      </c>
      <c r="H5678" s="24" t="n">
        <v>11195.48</v>
      </c>
      <c r="I5678" s="24" t="n">
        <v>1980.28</v>
      </c>
      <c r="J5678" s="25" t="n">
        <v>45832</v>
      </c>
      <c r="K5678" s="25" t="n">
        <v>45832</v>
      </c>
      <c r="L5678" t="n">
        <v>3</v>
      </c>
      <c r="M5678" t="n">
        <v>1</v>
      </c>
      <c r="N5678" t="n">
        <v>2</v>
      </c>
      <c r="O5678">
        <f>DATE(2026,1,1)-K5678</f>
        <v/>
      </c>
      <c r="P5678">
        <f>IF(G5678&gt;=2,"Repeat","One-time")</f>
        <v/>
      </c>
    </row>
    <row r="5679">
      <c r="A5679" t="inlineStr">
        <is>
          <t>C04620</t>
        </is>
      </c>
      <c r="B5679" t="inlineStr">
        <is>
          <t>Aditya Chopra</t>
        </is>
      </c>
      <c r="C5679" t="inlineStr">
        <is>
          <t>West</t>
        </is>
      </c>
      <c r="D5679" t="inlineStr">
        <is>
          <t>Ahmedabad</t>
        </is>
      </c>
      <c r="E5679" t="inlineStr">
        <is>
          <t>Yes</t>
        </is>
      </c>
      <c r="F5679" t="inlineStr">
        <is>
          <t>Hibernating</t>
        </is>
      </c>
      <c r="G5679" t="n">
        <v>2</v>
      </c>
      <c r="H5679" s="24" t="n">
        <v>11179.63</v>
      </c>
      <c r="I5679" s="24" t="n">
        <v>2688.19</v>
      </c>
      <c r="J5679" s="25" t="n">
        <v>45458</v>
      </c>
      <c r="K5679" s="25" t="n">
        <v>45464</v>
      </c>
      <c r="L5679" t="n">
        <v>1</v>
      </c>
      <c r="M5679" t="n">
        <v>2</v>
      </c>
      <c r="N5679" t="n">
        <v>2</v>
      </c>
      <c r="O5679">
        <f>DATE(2026,1,1)-K5679</f>
        <v/>
      </c>
      <c r="P5679">
        <f>IF(G5679&gt;=2,"Repeat","One-time")</f>
        <v/>
      </c>
    </row>
    <row r="5680">
      <c r="A5680" t="inlineStr">
        <is>
          <t>C03743</t>
        </is>
      </c>
      <c r="B5680" t="inlineStr">
        <is>
          <t>Aditya Shah</t>
        </is>
      </c>
      <c r="C5680" t="inlineStr">
        <is>
          <t>South</t>
        </is>
      </c>
      <c r="D5680" t="inlineStr">
        <is>
          <t>Chennai</t>
        </is>
      </c>
      <c r="E5680" t="inlineStr">
        <is>
          <t>No</t>
        </is>
      </c>
      <c r="F5680" t="inlineStr">
        <is>
          <t>Loyal</t>
        </is>
      </c>
      <c r="G5680" t="n">
        <v>6</v>
      </c>
      <c r="H5680" s="24" t="n">
        <v>11176.05</v>
      </c>
      <c r="I5680" s="24" t="n">
        <v>4052.11</v>
      </c>
      <c r="J5680" s="25" t="n">
        <v>45347</v>
      </c>
      <c r="K5680" s="25" t="n">
        <v>45755</v>
      </c>
      <c r="L5680" t="n">
        <v>3</v>
      </c>
      <c r="M5680" t="n">
        <v>4</v>
      </c>
      <c r="N5680" t="n">
        <v>2</v>
      </c>
      <c r="O5680">
        <f>DATE(2026,1,1)-K5680</f>
        <v/>
      </c>
      <c r="P5680">
        <f>IF(G5680&gt;=2,"Repeat","One-time")</f>
        <v/>
      </c>
    </row>
    <row r="5681">
      <c r="A5681" t="inlineStr">
        <is>
          <t>C09847</t>
        </is>
      </c>
      <c r="B5681" t="inlineStr">
        <is>
          <t>Shreya Khan</t>
        </is>
      </c>
      <c r="C5681" t="inlineStr">
        <is>
          <t>South</t>
        </is>
      </c>
      <c r="D5681" t="inlineStr">
        <is>
          <t>Hyderabad</t>
        </is>
      </c>
      <c r="E5681" t="inlineStr">
        <is>
          <t>No</t>
        </is>
      </c>
      <c r="F5681" t="inlineStr">
        <is>
          <t>New</t>
        </is>
      </c>
      <c r="G5681" t="n">
        <v>1</v>
      </c>
      <c r="H5681" s="24" t="n">
        <v>11174.55</v>
      </c>
      <c r="I5681" s="24" t="n">
        <v>3949.85</v>
      </c>
      <c r="J5681" s="25" t="n">
        <v>45964</v>
      </c>
      <c r="K5681" s="25" t="n">
        <v>45964</v>
      </c>
      <c r="L5681" t="n">
        <v>4</v>
      </c>
      <c r="M5681" t="n">
        <v>1</v>
      </c>
      <c r="N5681" t="n">
        <v>2</v>
      </c>
      <c r="O5681">
        <f>DATE(2026,1,1)-K5681</f>
        <v/>
      </c>
      <c r="P5681">
        <f>IF(G5681&gt;=2,"Repeat","One-time")</f>
        <v/>
      </c>
    </row>
    <row r="5682">
      <c r="A5682" t="inlineStr">
        <is>
          <t>C05218</t>
        </is>
      </c>
      <c r="B5682" t="inlineStr">
        <is>
          <t>Sneha Das</t>
        </is>
      </c>
      <c r="C5682" t="inlineStr">
        <is>
          <t>East</t>
        </is>
      </c>
      <c r="D5682" t="inlineStr">
        <is>
          <t>Bhubaneswar</t>
        </is>
      </c>
      <c r="E5682" t="inlineStr">
        <is>
          <t>Yes</t>
        </is>
      </c>
      <c r="F5682" t="inlineStr">
        <is>
          <t>Occasional</t>
        </is>
      </c>
      <c r="G5682" t="n">
        <v>2</v>
      </c>
      <c r="H5682" s="24" t="n">
        <v>11171.63</v>
      </c>
      <c r="I5682" s="24" t="n">
        <v>472.14</v>
      </c>
      <c r="J5682" s="25" t="n">
        <v>45514</v>
      </c>
      <c r="K5682" s="25" t="n">
        <v>45589</v>
      </c>
      <c r="L5682" t="n">
        <v>2</v>
      </c>
      <c r="M5682" t="n">
        <v>2</v>
      </c>
      <c r="N5682" t="n">
        <v>2</v>
      </c>
      <c r="O5682">
        <f>DATE(2026,1,1)-K5682</f>
        <v/>
      </c>
      <c r="P5682">
        <f>IF(G5682&gt;=2,"Repeat","One-time")</f>
        <v/>
      </c>
    </row>
    <row r="5683">
      <c r="A5683" t="inlineStr">
        <is>
          <t>C07729</t>
        </is>
      </c>
      <c r="B5683" t="inlineStr">
        <is>
          <t>Vikram Mishra</t>
        </is>
      </c>
      <c r="C5683" t="inlineStr">
        <is>
          <t>East</t>
        </is>
      </c>
      <c r="D5683" t="inlineStr">
        <is>
          <t>Kolkata</t>
        </is>
      </c>
      <c r="E5683" t="inlineStr">
        <is>
          <t>No</t>
        </is>
      </c>
      <c r="F5683" t="inlineStr">
        <is>
          <t>Occasional</t>
        </is>
      </c>
      <c r="G5683" t="n">
        <v>1</v>
      </c>
      <c r="H5683" s="24" t="n">
        <v>11152.59</v>
      </c>
      <c r="I5683" s="24" t="n">
        <v>3561.35</v>
      </c>
      <c r="J5683" s="25" t="n">
        <v>45819</v>
      </c>
      <c r="K5683" s="25" t="n">
        <v>45819</v>
      </c>
      <c r="L5683" t="n">
        <v>3</v>
      </c>
      <c r="M5683" t="n">
        <v>1</v>
      </c>
      <c r="N5683" t="n">
        <v>2</v>
      </c>
      <c r="O5683">
        <f>DATE(2026,1,1)-K5683</f>
        <v/>
      </c>
      <c r="P5683">
        <f>IF(G5683&gt;=2,"Repeat","One-time")</f>
        <v/>
      </c>
    </row>
    <row r="5684">
      <c r="A5684" t="inlineStr">
        <is>
          <t>C06743</t>
        </is>
      </c>
      <c r="B5684" t="inlineStr">
        <is>
          <t>Divya Das</t>
        </is>
      </c>
      <c r="C5684" t="inlineStr">
        <is>
          <t>North</t>
        </is>
      </c>
      <c r="D5684" t="inlineStr">
        <is>
          <t>Chandigarh</t>
        </is>
      </c>
      <c r="E5684" t="inlineStr">
        <is>
          <t>Yes</t>
        </is>
      </c>
      <c r="F5684" t="inlineStr">
        <is>
          <t>Loyal</t>
        </is>
      </c>
      <c r="G5684" t="n">
        <v>3</v>
      </c>
      <c r="H5684" s="24" t="n">
        <v>11141.73</v>
      </c>
      <c r="I5684" s="24" t="n">
        <v>3257.06</v>
      </c>
      <c r="J5684" s="25" t="n">
        <v>45860</v>
      </c>
      <c r="K5684" s="25" t="n">
        <v>45930</v>
      </c>
      <c r="L5684" t="n">
        <v>4</v>
      </c>
      <c r="M5684" t="n">
        <v>3</v>
      </c>
      <c r="N5684" t="n">
        <v>2</v>
      </c>
      <c r="O5684">
        <f>DATE(2026,1,1)-K5684</f>
        <v/>
      </c>
      <c r="P5684">
        <f>IF(G5684&gt;=2,"Repeat","One-time")</f>
        <v/>
      </c>
    </row>
    <row r="5685">
      <c r="A5685" t="inlineStr">
        <is>
          <t>C05193</t>
        </is>
      </c>
      <c r="B5685" t="inlineStr">
        <is>
          <t>Farhan Chopra</t>
        </is>
      </c>
      <c r="C5685" t="inlineStr">
        <is>
          <t>West</t>
        </is>
      </c>
      <c r="D5685" t="inlineStr">
        <is>
          <t>Surat</t>
        </is>
      </c>
      <c r="E5685" t="inlineStr">
        <is>
          <t>Yes</t>
        </is>
      </c>
      <c r="F5685" t="inlineStr">
        <is>
          <t>Loyal</t>
        </is>
      </c>
      <c r="G5685" t="n">
        <v>5</v>
      </c>
      <c r="H5685" s="24" t="n">
        <v>11141.21</v>
      </c>
      <c r="I5685" s="24" t="n">
        <v>1357.6</v>
      </c>
      <c r="J5685" s="25" t="n">
        <v>45444</v>
      </c>
      <c r="K5685" s="25" t="n">
        <v>45793</v>
      </c>
      <c r="L5685" t="n">
        <v>3</v>
      </c>
      <c r="M5685" t="n">
        <v>4</v>
      </c>
      <c r="N5685" t="n">
        <v>2</v>
      </c>
      <c r="O5685">
        <f>DATE(2026,1,1)-K5685</f>
        <v/>
      </c>
      <c r="P5685">
        <f>IF(G5685&gt;=2,"Repeat","One-time")</f>
        <v/>
      </c>
    </row>
    <row r="5686">
      <c r="A5686" t="inlineStr">
        <is>
          <t>C09244</t>
        </is>
      </c>
      <c r="B5686" t="inlineStr">
        <is>
          <t>Zoya Gupta</t>
        </is>
      </c>
      <c r="C5686" t="inlineStr">
        <is>
          <t>West</t>
        </is>
      </c>
      <c r="D5686" t="inlineStr">
        <is>
          <t>Pune</t>
        </is>
      </c>
      <c r="E5686" t="inlineStr">
        <is>
          <t>No</t>
        </is>
      </c>
      <c r="F5686" t="inlineStr">
        <is>
          <t>Occasional</t>
        </is>
      </c>
      <c r="G5686" t="n">
        <v>1</v>
      </c>
      <c r="H5686" s="24" t="n">
        <v>11129.34</v>
      </c>
      <c r="I5686" s="24" t="n">
        <v>1787.12</v>
      </c>
      <c r="J5686" s="25" t="n">
        <v>45822</v>
      </c>
      <c r="K5686" s="25" t="n">
        <v>45822</v>
      </c>
      <c r="L5686" t="n">
        <v>3</v>
      </c>
      <c r="M5686" t="n">
        <v>1</v>
      </c>
      <c r="N5686" t="n">
        <v>2</v>
      </c>
      <c r="O5686">
        <f>DATE(2026,1,1)-K5686</f>
        <v/>
      </c>
      <c r="P5686">
        <f>IF(G5686&gt;=2,"Repeat","One-time")</f>
        <v/>
      </c>
    </row>
    <row r="5687">
      <c r="A5687" t="inlineStr">
        <is>
          <t>C07474</t>
        </is>
      </c>
      <c r="B5687" t="inlineStr">
        <is>
          <t>Isha Das</t>
        </is>
      </c>
      <c r="C5687" t="inlineStr">
        <is>
          <t>South</t>
        </is>
      </c>
      <c r="D5687" t="inlineStr">
        <is>
          <t>Bengaluru</t>
        </is>
      </c>
      <c r="E5687" t="inlineStr">
        <is>
          <t>No</t>
        </is>
      </c>
      <c r="F5687" t="inlineStr">
        <is>
          <t>Loyal</t>
        </is>
      </c>
      <c r="G5687" t="n">
        <v>3</v>
      </c>
      <c r="H5687" s="24" t="n">
        <v>11129.33</v>
      </c>
      <c r="I5687" s="24" t="n">
        <v>4238.54</v>
      </c>
      <c r="J5687" s="25" t="n">
        <v>45724</v>
      </c>
      <c r="K5687" s="25" t="n">
        <v>45880</v>
      </c>
      <c r="L5687" t="n">
        <v>3</v>
      </c>
      <c r="M5687" t="n">
        <v>3</v>
      </c>
      <c r="N5687" t="n">
        <v>2</v>
      </c>
      <c r="O5687">
        <f>DATE(2026,1,1)-K5687</f>
        <v/>
      </c>
      <c r="P5687">
        <f>IF(G5687&gt;=2,"Repeat","One-time")</f>
        <v/>
      </c>
    </row>
    <row r="5688">
      <c r="A5688" t="inlineStr">
        <is>
          <t>C10251</t>
        </is>
      </c>
      <c r="B5688" t="inlineStr">
        <is>
          <t>Pooja Shah</t>
        </is>
      </c>
      <c r="C5688" t="inlineStr">
        <is>
          <t>North</t>
        </is>
      </c>
      <c r="D5688" t="inlineStr">
        <is>
          <t>Gurugram</t>
        </is>
      </c>
      <c r="E5688" t="inlineStr">
        <is>
          <t>No</t>
        </is>
      </c>
      <c r="F5688" t="inlineStr">
        <is>
          <t>Loyal</t>
        </is>
      </c>
      <c r="G5688" t="n">
        <v>5</v>
      </c>
      <c r="H5688" s="24" t="n">
        <v>11128.26</v>
      </c>
      <c r="I5688" s="24" t="n">
        <v>2849.92</v>
      </c>
      <c r="J5688" s="25" t="n">
        <v>45907</v>
      </c>
      <c r="K5688" s="25" t="n">
        <v>46005</v>
      </c>
      <c r="L5688" t="n">
        <v>5</v>
      </c>
      <c r="M5688" t="n">
        <v>4</v>
      </c>
      <c r="N5688" t="n">
        <v>2</v>
      </c>
      <c r="O5688">
        <f>DATE(2026,1,1)-K5688</f>
        <v/>
      </c>
      <c r="P5688">
        <f>IF(G5688&gt;=2,"Repeat","One-time")</f>
        <v/>
      </c>
    </row>
    <row r="5689">
      <c r="A5689" t="inlineStr">
        <is>
          <t>C10643</t>
        </is>
      </c>
      <c r="B5689" t="inlineStr">
        <is>
          <t>Isha Menon</t>
        </is>
      </c>
      <c r="C5689" t="inlineStr">
        <is>
          <t>South</t>
        </is>
      </c>
      <c r="D5689" t="inlineStr">
        <is>
          <t>Bengaluru</t>
        </is>
      </c>
      <c r="E5689" t="inlineStr">
        <is>
          <t>No</t>
        </is>
      </c>
      <c r="F5689" t="inlineStr">
        <is>
          <t>Loyal</t>
        </is>
      </c>
      <c r="G5689" t="n">
        <v>2</v>
      </c>
      <c r="H5689" s="24" t="n">
        <v>11118.85</v>
      </c>
      <c r="I5689" s="24" t="n">
        <v>3521.37</v>
      </c>
      <c r="J5689" s="25" t="n">
        <v>45916</v>
      </c>
      <c r="K5689" s="25" t="n">
        <v>46012</v>
      </c>
      <c r="L5689" t="n">
        <v>5</v>
      </c>
      <c r="M5689" t="n">
        <v>3</v>
      </c>
      <c r="N5689" t="n">
        <v>2</v>
      </c>
      <c r="O5689">
        <f>DATE(2026,1,1)-K5689</f>
        <v/>
      </c>
      <c r="P5689">
        <f>IF(G5689&gt;=2,"Repeat","One-time")</f>
        <v/>
      </c>
    </row>
    <row r="5690">
      <c r="A5690" t="inlineStr">
        <is>
          <t>C11393</t>
        </is>
      </c>
      <c r="B5690" t="inlineStr">
        <is>
          <t>Neha Agarwal</t>
        </is>
      </c>
      <c r="C5690" t="inlineStr">
        <is>
          <t>South</t>
        </is>
      </c>
      <c r="D5690" t="inlineStr">
        <is>
          <t>Bengaluru</t>
        </is>
      </c>
      <c r="E5690" t="inlineStr">
        <is>
          <t>No</t>
        </is>
      </c>
      <c r="F5690" t="inlineStr">
        <is>
          <t>New</t>
        </is>
      </c>
      <c r="G5690" t="n">
        <v>2</v>
      </c>
      <c r="H5690" s="24" t="n">
        <v>11110.45</v>
      </c>
      <c r="I5690" s="24" t="n">
        <v>4202.99</v>
      </c>
      <c r="J5690" s="25" t="n">
        <v>46003</v>
      </c>
      <c r="K5690" s="25" t="n">
        <v>46017</v>
      </c>
      <c r="L5690" t="n">
        <v>5</v>
      </c>
      <c r="M5690" t="n">
        <v>3</v>
      </c>
      <c r="N5690" t="n">
        <v>2</v>
      </c>
      <c r="O5690">
        <f>DATE(2026,1,1)-K5690</f>
        <v/>
      </c>
      <c r="P5690">
        <f>IF(G5690&gt;=2,"Repeat","One-time")</f>
        <v/>
      </c>
    </row>
    <row r="5691">
      <c r="A5691" t="inlineStr">
        <is>
          <t>C08271</t>
        </is>
      </c>
      <c r="B5691" t="inlineStr">
        <is>
          <t>Ayesha Khan</t>
        </is>
      </c>
      <c r="C5691" t="inlineStr">
        <is>
          <t>North</t>
        </is>
      </c>
      <c r="D5691" t="inlineStr">
        <is>
          <t>Delhi</t>
        </is>
      </c>
      <c r="E5691" t="inlineStr">
        <is>
          <t>Yes</t>
        </is>
      </c>
      <c r="F5691" t="inlineStr">
        <is>
          <t>New</t>
        </is>
      </c>
      <c r="G5691" t="n">
        <v>1</v>
      </c>
      <c r="H5691" s="24" t="n">
        <v>11110.29</v>
      </c>
      <c r="I5691" s="24" t="n">
        <v>3304.99</v>
      </c>
      <c r="J5691" s="25" t="n">
        <v>46006</v>
      </c>
      <c r="K5691" s="25" t="n">
        <v>46006</v>
      </c>
      <c r="L5691" t="n">
        <v>5</v>
      </c>
      <c r="M5691" t="n">
        <v>1</v>
      </c>
      <c r="N5691" t="n">
        <v>2</v>
      </c>
      <c r="O5691">
        <f>DATE(2026,1,1)-K5691</f>
        <v/>
      </c>
      <c r="P5691">
        <f>IF(G5691&gt;=2,"Repeat","One-time")</f>
        <v/>
      </c>
    </row>
    <row r="5692">
      <c r="A5692" t="inlineStr">
        <is>
          <t>C06019</t>
        </is>
      </c>
      <c r="B5692" t="inlineStr">
        <is>
          <t>Rohan Fernandes</t>
        </is>
      </c>
      <c r="C5692" t="inlineStr">
        <is>
          <t>South</t>
        </is>
      </c>
      <c r="D5692" t="inlineStr">
        <is>
          <t>Kochi</t>
        </is>
      </c>
      <c r="E5692" t="inlineStr">
        <is>
          <t>No</t>
        </is>
      </c>
      <c r="F5692" t="inlineStr">
        <is>
          <t>Occasional</t>
        </is>
      </c>
      <c r="G5692" t="n">
        <v>2</v>
      </c>
      <c r="H5692" s="24" t="n">
        <v>11110</v>
      </c>
      <c r="I5692" s="24" t="n">
        <v>1063.96</v>
      </c>
      <c r="J5692" s="25" t="n">
        <v>45561</v>
      </c>
      <c r="K5692" s="25" t="n">
        <v>45580</v>
      </c>
      <c r="L5692" t="n">
        <v>2</v>
      </c>
      <c r="M5692" t="n">
        <v>2</v>
      </c>
      <c r="N5692" t="n">
        <v>2</v>
      </c>
      <c r="O5692">
        <f>DATE(2026,1,1)-K5692</f>
        <v/>
      </c>
      <c r="P5692">
        <f>IF(G5692&gt;=2,"Repeat","One-time")</f>
        <v/>
      </c>
    </row>
    <row r="5693">
      <c r="A5693" t="inlineStr">
        <is>
          <t>C06295</t>
        </is>
      </c>
      <c r="B5693" t="inlineStr">
        <is>
          <t>Isha Kumar</t>
        </is>
      </c>
      <c r="C5693" t="inlineStr">
        <is>
          <t>West</t>
        </is>
      </c>
      <c r="D5693" t="inlineStr">
        <is>
          <t>Pune</t>
        </is>
      </c>
      <c r="E5693" t="inlineStr">
        <is>
          <t>No</t>
        </is>
      </c>
      <c r="F5693" t="inlineStr">
        <is>
          <t>Occasional</t>
        </is>
      </c>
      <c r="G5693" t="n">
        <v>1</v>
      </c>
      <c r="H5693" s="24" t="n">
        <v>11107.22</v>
      </c>
      <c r="I5693" s="24" t="n">
        <v>3872.34</v>
      </c>
      <c r="J5693" s="25" t="n">
        <v>45908</v>
      </c>
      <c r="K5693" s="25" t="n">
        <v>45908</v>
      </c>
      <c r="L5693" t="n">
        <v>3</v>
      </c>
      <c r="M5693" t="n">
        <v>1</v>
      </c>
      <c r="N5693" t="n">
        <v>2</v>
      </c>
      <c r="O5693">
        <f>DATE(2026,1,1)-K5693</f>
        <v/>
      </c>
      <c r="P5693">
        <f>IF(G5693&gt;=2,"Repeat","One-time")</f>
        <v/>
      </c>
    </row>
    <row r="5694">
      <c r="A5694" t="inlineStr">
        <is>
          <t>C02842</t>
        </is>
      </c>
      <c r="B5694" t="inlineStr">
        <is>
          <t>Diya Pillai</t>
        </is>
      </c>
      <c r="C5694" t="inlineStr">
        <is>
          <t>West</t>
        </is>
      </c>
      <c r="D5694" t="inlineStr">
        <is>
          <t>Pune</t>
        </is>
      </c>
      <c r="E5694" t="inlineStr">
        <is>
          <t>Yes</t>
        </is>
      </c>
      <c r="F5694" t="inlineStr">
        <is>
          <t>At Risk</t>
        </is>
      </c>
      <c r="G5694" t="n">
        <v>3</v>
      </c>
      <c r="H5694" s="24" t="n">
        <v>11106.9</v>
      </c>
      <c r="I5694" s="24" t="n">
        <v>3157.59</v>
      </c>
      <c r="J5694" s="25" t="n">
        <v>45220</v>
      </c>
      <c r="K5694" s="25" t="n">
        <v>45241</v>
      </c>
      <c r="L5694" t="n">
        <v>1</v>
      </c>
      <c r="M5694" t="n">
        <v>3</v>
      </c>
      <c r="N5694" t="n">
        <v>2</v>
      </c>
      <c r="O5694">
        <f>DATE(2026,1,1)-K5694</f>
        <v/>
      </c>
      <c r="P5694">
        <f>IF(G5694&gt;=2,"Repeat","One-time")</f>
        <v/>
      </c>
    </row>
    <row r="5695">
      <c r="A5695" t="inlineStr">
        <is>
          <t>C09008</t>
        </is>
      </c>
      <c r="B5695" t="inlineStr">
        <is>
          <t>Isha Agarwal</t>
        </is>
      </c>
      <c r="C5695" t="inlineStr">
        <is>
          <t>North</t>
        </is>
      </c>
      <c r="D5695" t="inlineStr">
        <is>
          <t>Delhi</t>
        </is>
      </c>
      <c r="E5695" t="inlineStr">
        <is>
          <t>No</t>
        </is>
      </c>
      <c r="F5695" t="inlineStr">
        <is>
          <t>Occasional</t>
        </is>
      </c>
      <c r="G5695" t="n">
        <v>2</v>
      </c>
      <c r="H5695" s="24" t="n">
        <v>11105.32</v>
      </c>
      <c r="I5695" s="24" t="n">
        <v>4382.72</v>
      </c>
      <c r="J5695" s="25" t="n">
        <v>45868</v>
      </c>
      <c r="K5695" s="25" t="n">
        <v>45953</v>
      </c>
      <c r="L5695" t="n">
        <v>4</v>
      </c>
      <c r="M5695" t="n">
        <v>2</v>
      </c>
      <c r="N5695" t="n">
        <v>2</v>
      </c>
      <c r="O5695">
        <f>DATE(2026,1,1)-K5695</f>
        <v/>
      </c>
      <c r="P5695">
        <f>IF(G5695&gt;=2,"Repeat","One-time")</f>
        <v/>
      </c>
    </row>
    <row r="5696">
      <c r="A5696" t="inlineStr">
        <is>
          <t>C05524</t>
        </is>
      </c>
      <c r="B5696" t="inlineStr">
        <is>
          <t>Sneha Reddy</t>
        </is>
      </c>
      <c r="C5696" t="inlineStr">
        <is>
          <t>East</t>
        </is>
      </c>
      <c r="D5696" t="inlineStr">
        <is>
          <t>Patna</t>
        </is>
      </c>
      <c r="E5696" t="inlineStr">
        <is>
          <t>No</t>
        </is>
      </c>
      <c r="F5696" t="inlineStr">
        <is>
          <t>Occasional</t>
        </is>
      </c>
      <c r="G5696" t="n">
        <v>1</v>
      </c>
      <c r="H5696" s="24" t="n">
        <v>11089.72</v>
      </c>
      <c r="I5696" s="24" t="n">
        <v>5312.69</v>
      </c>
      <c r="J5696" s="25" t="n">
        <v>45552</v>
      </c>
      <c r="K5696" s="25" t="n">
        <v>45552</v>
      </c>
      <c r="L5696" t="n">
        <v>2</v>
      </c>
      <c r="M5696" t="n">
        <v>1</v>
      </c>
      <c r="N5696" t="n">
        <v>2</v>
      </c>
      <c r="O5696">
        <f>DATE(2026,1,1)-K5696</f>
        <v/>
      </c>
      <c r="P5696">
        <f>IF(G5696&gt;=2,"Repeat","One-time")</f>
        <v/>
      </c>
    </row>
    <row r="5697">
      <c r="A5697" t="inlineStr">
        <is>
          <t>C03422</t>
        </is>
      </c>
      <c r="B5697" t="inlineStr">
        <is>
          <t>Zoya Yadav</t>
        </is>
      </c>
      <c r="C5697" t="inlineStr">
        <is>
          <t>Central</t>
        </is>
      </c>
      <c r="D5697" t="inlineStr">
        <is>
          <t>Indore</t>
        </is>
      </c>
      <c r="E5697" t="inlineStr">
        <is>
          <t>No</t>
        </is>
      </c>
      <c r="F5697" t="inlineStr">
        <is>
          <t>At Risk</t>
        </is>
      </c>
      <c r="G5697" t="n">
        <v>3</v>
      </c>
      <c r="H5697" s="24" t="n">
        <v>11086.1</v>
      </c>
      <c r="I5697" s="24" t="n">
        <v>2851.58</v>
      </c>
      <c r="J5697" s="25" t="n">
        <v>45400</v>
      </c>
      <c r="K5697" s="25" t="n">
        <v>45492</v>
      </c>
      <c r="L5697" t="n">
        <v>2</v>
      </c>
      <c r="M5697" t="n">
        <v>3</v>
      </c>
      <c r="N5697" t="n">
        <v>2</v>
      </c>
      <c r="O5697">
        <f>DATE(2026,1,1)-K5697</f>
        <v/>
      </c>
      <c r="P5697">
        <f>IF(G5697&gt;=2,"Repeat","One-time")</f>
        <v/>
      </c>
    </row>
    <row r="5698">
      <c r="A5698" t="inlineStr">
        <is>
          <t>C02297</t>
        </is>
      </c>
      <c r="B5698" t="inlineStr">
        <is>
          <t>Ayesha Mehta</t>
        </is>
      </c>
      <c r="C5698" t="inlineStr">
        <is>
          <t>Central</t>
        </is>
      </c>
      <c r="D5698" t="inlineStr">
        <is>
          <t>Bhopal</t>
        </is>
      </c>
      <c r="E5698" t="inlineStr">
        <is>
          <t>Yes</t>
        </is>
      </c>
      <c r="F5698" t="inlineStr">
        <is>
          <t>At Risk</t>
        </is>
      </c>
      <c r="G5698" t="n">
        <v>7</v>
      </c>
      <c r="H5698" s="24" t="n">
        <v>11084.34</v>
      </c>
      <c r="I5698" s="24" t="n">
        <v>3619.99</v>
      </c>
      <c r="J5698" s="25" t="n">
        <v>45186</v>
      </c>
      <c r="K5698" s="25" t="n">
        <v>45695</v>
      </c>
      <c r="L5698" t="n">
        <v>2</v>
      </c>
      <c r="M5698" t="n">
        <v>4</v>
      </c>
      <c r="N5698" t="n">
        <v>2</v>
      </c>
      <c r="O5698">
        <f>DATE(2026,1,1)-K5698</f>
        <v/>
      </c>
      <c r="P5698">
        <f>IF(G5698&gt;=2,"Repeat","One-time")</f>
        <v/>
      </c>
    </row>
    <row r="5699">
      <c r="A5699" t="inlineStr">
        <is>
          <t>C08629</t>
        </is>
      </c>
      <c r="B5699" t="inlineStr">
        <is>
          <t>Lakshmi Das</t>
        </is>
      </c>
      <c r="C5699" t="inlineStr">
        <is>
          <t>East</t>
        </is>
      </c>
      <c r="D5699" t="inlineStr">
        <is>
          <t>Guwahati</t>
        </is>
      </c>
      <c r="E5699" t="inlineStr">
        <is>
          <t>No</t>
        </is>
      </c>
      <c r="F5699" t="inlineStr">
        <is>
          <t>Occasional</t>
        </is>
      </c>
      <c r="G5699" t="n">
        <v>1</v>
      </c>
      <c r="H5699" s="24" t="n">
        <v>11080.02</v>
      </c>
      <c r="I5699" s="24" t="n">
        <v>1168.2</v>
      </c>
      <c r="J5699" s="25" t="n">
        <v>45823</v>
      </c>
      <c r="K5699" s="25" t="n">
        <v>45823</v>
      </c>
      <c r="L5699" t="n">
        <v>3</v>
      </c>
      <c r="M5699" t="n">
        <v>1</v>
      </c>
      <c r="N5699" t="n">
        <v>2</v>
      </c>
      <c r="O5699">
        <f>DATE(2026,1,1)-K5699</f>
        <v/>
      </c>
      <c r="P5699">
        <f>IF(G5699&gt;=2,"Repeat","One-time")</f>
        <v/>
      </c>
    </row>
    <row r="5700">
      <c r="A5700" t="inlineStr">
        <is>
          <t>C03943</t>
        </is>
      </c>
      <c r="B5700" t="inlineStr">
        <is>
          <t>Priya Khan</t>
        </is>
      </c>
      <c r="C5700" t="inlineStr">
        <is>
          <t>South</t>
        </is>
      </c>
      <c r="D5700" t="inlineStr">
        <is>
          <t>Chennai</t>
        </is>
      </c>
      <c r="E5700" t="inlineStr">
        <is>
          <t>No</t>
        </is>
      </c>
      <c r="F5700" t="inlineStr">
        <is>
          <t>Occasional</t>
        </is>
      </c>
      <c r="G5700" t="n">
        <v>2</v>
      </c>
      <c r="H5700" s="24" t="n">
        <v>11079.91</v>
      </c>
      <c r="I5700" s="24" t="n">
        <v>2088.87</v>
      </c>
      <c r="J5700" s="25" t="n">
        <v>45830</v>
      </c>
      <c r="K5700" s="25" t="n">
        <v>45966</v>
      </c>
      <c r="L5700" t="n">
        <v>4</v>
      </c>
      <c r="M5700" t="n">
        <v>2</v>
      </c>
      <c r="N5700" t="n">
        <v>2</v>
      </c>
      <c r="O5700">
        <f>DATE(2026,1,1)-K5700</f>
        <v/>
      </c>
      <c r="P5700">
        <f>IF(G5700&gt;=2,"Repeat","One-time")</f>
        <v/>
      </c>
    </row>
    <row r="5701">
      <c r="A5701" t="inlineStr">
        <is>
          <t>C07739</t>
        </is>
      </c>
      <c r="B5701" t="inlineStr">
        <is>
          <t>Maria Kumar</t>
        </is>
      </c>
      <c r="C5701" t="inlineStr">
        <is>
          <t>South</t>
        </is>
      </c>
      <c r="D5701" t="inlineStr">
        <is>
          <t>Bengaluru</t>
        </is>
      </c>
      <c r="E5701" t="inlineStr">
        <is>
          <t>No</t>
        </is>
      </c>
      <c r="F5701" t="inlineStr">
        <is>
          <t>New</t>
        </is>
      </c>
      <c r="G5701" t="n">
        <v>1</v>
      </c>
      <c r="H5701" s="24" t="n">
        <v>11077.69</v>
      </c>
      <c r="I5701" s="24" t="n">
        <v>929.28</v>
      </c>
      <c r="J5701" s="25" t="n">
        <v>45969</v>
      </c>
      <c r="K5701" s="25" t="n">
        <v>45969</v>
      </c>
      <c r="L5701" t="n">
        <v>4</v>
      </c>
      <c r="M5701" t="n">
        <v>1</v>
      </c>
      <c r="N5701" t="n">
        <v>2</v>
      </c>
      <c r="O5701">
        <f>DATE(2026,1,1)-K5701</f>
        <v/>
      </c>
      <c r="P5701">
        <f>IF(G5701&gt;=2,"Repeat","One-time")</f>
        <v/>
      </c>
    </row>
    <row r="5702">
      <c r="A5702" t="inlineStr">
        <is>
          <t>C01392</t>
        </is>
      </c>
      <c r="B5702" t="inlineStr">
        <is>
          <t>Karan Das</t>
        </is>
      </c>
      <c r="C5702" t="inlineStr">
        <is>
          <t>South</t>
        </is>
      </c>
      <c r="D5702" t="inlineStr">
        <is>
          <t>Bengaluru</t>
        </is>
      </c>
      <c r="E5702" t="inlineStr">
        <is>
          <t>No</t>
        </is>
      </c>
      <c r="F5702" t="inlineStr">
        <is>
          <t>Hibernating</t>
        </is>
      </c>
      <c r="G5702" t="n">
        <v>2</v>
      </c>
      <c r="H5702" s="24" t="n">
        <v>11076.1</v>
      </c>
      <c r="I5702" s="24" t="n">
        <v>2381.15</v>
      </c>
      <c r="J5702" s="25" t="n">
        <v>45011</v>
      </c>
      <c r="K5702" s="25" t="n">
        <v>45026</v>
      </c>
      <c r="L5702" t="n">
        <v>1</v>
      </c>
      <c r="M5702" t="n">
        <v>2</v>
      </c>
      <c r="N5702" t="n">
        <v>2</v>
      </c>
      <c r="O5702">
        <f>DATE(2026,1,1)-K5702</f>
        <v/>
      </c>
      <c r="P5702">
        <f>IF(G5702&gt;=2,"Repeat","One-time")</f>
        <v/>
      </c>
    </row>
    <row r="5703">
      <c r="A5703" t="inlineStr">
        <is>
          <t>C06270</t>
        </is>
      </c>
      <c r="B5703" t="inlineStr">
        <is>
          <t>Farhan Kumar</t>
        </is>
      </c>
      <c r="C5703" t="inlineStr">
        <is>
          <t>South</t>
        </is>
      </c>
      <c r="D5703" t="inlineStr">
        <is>
          <t>Hyderabad</t>
        </is>
      </c>
      <c r="E5703" t="inlineStr">
        <is>
          <t>No</t>
        </is>
      </c>
      <c r="F5703" t="inlineStr">
        <is>
          <t>Occasional</t>
        </is>
      </c>
      <c r="G5703" t="n">
        <v>2</v>
      </c>
      <c r="H5703" s="24" t="n">
        <v>11072.98</v>
      </c>
      <c r="I5703" s="24" t="n">
        <v>3162.46</v>
      </c>
      <c r="J5703" s="25" t="n">
        <v>45640</v>
      </c>
      <c r="K5703" s="25" t="n">
        <v>45908</v>
      </c>
      <c r="L5703" t="n">
        <v>3</v>
      </c>
      <c r="M5703" t="n">
        <v>2</v>
      </c>
      <c r="N5703" t="n">
        <v>2</v>
      </c>
      <c r="O5703">
        <f>DATE(2026,1,1)-K5703</f>
        <v/>
      </c>
      <c r="P5703">
        <f>IF(G5703&gt;=2,"Repeat","One-time")</f>
        <v/>
      </c>
    </row>
    <row r="5704">
      <c r="A5704" t="inlineStr">
        <is>
          <t>C05792</t>
        </is>
      </c>
      <c r="B5704" t="inlineStr">
        <is>
          <t>Joseph Singh</t>
        </is>
      </c>
      <c r="C5704" t="inlineStr">
        <is>
          <t>North</t>
        </is>
      </c>
      <c r="D5704" t="inlineStr">
        <is>
          <t>Jaipur</t>
        </is>
      </c>
      <c r="E5704" t="inlineStr">
        <is>
          <t>No</t>
        </is>
      </c>
      <c r="F5704" t="inlineStr">
        <is>
          <t>At Risk</t>
        </is>
      </c>
      <c r="G5704" t="n">
        <v>3</v>
      </c>
      <c r="H5704" s="24" t="n">
        <v>11071.52</v>
      </c>
      <c r="I5704" s="24" t="n">
        <v>1778.67</v>
      </c>
      <c r="J5704" s="25" t="n">
        <v>45483</v>
      </c>
      <c r="K5704" s="25" t="n">
        <v>45507</v>
      </c>
      <c r="L5704" t="n">
        <v>2</v>
      </c>
      <c r="M5704" t="n">
        <v>3</v>
      </c>
      <c r="N5704" t="n">
        <v>2</v>
      </c>
      <c r="O5704">
        <f>DATE(2026,1,1)-K5704</f>
        <v/>
      </c>
      <c r="P5704">
        <f>IF(G5704&gt;=2,"Repeat","One-time")</f>
        <v/>
      </c>
    </row>
    <row r="5705">
      <c r="A5705" t="inlineStr">
        <is>
          <t>C04786</t>
        </is>
      </c>
      <c r="B5705" t="inlineStr">
        <is>
          <t>Ritu Joshi</t>
        </is>
      </c>
      <c r="C5705" t="inlineStr">
        <is>
          <t>East</t>
        </is>
      </c>
      <c r="D5705" t="inlineStr">
        <is>
          <t>Kolkata</t>
        </is>
      </c>
      <c r="E5705" t="inlineStr">
        <is>
          <t>No</t>
        </is>
      </c>
      <c r="F5705" t="inlineStr">
        <is>
          <t>Occasional</t>
        </is>
      </c>
      <c r="G5705" t="n">
        <v>2</v>
      </c>
      <c r="H5705" s="24" t="n">
        <v>11061.8</v>
      </c>
      <c r="I5705" s="24" t="n">
        <v>1008.62</v>
      </c>
      <c r="J5705" s="25" t="n">
        <v>45817</v>
      </c>
      <c r="K5705" s="25" t="n">
        <v>45973</v>
      </c>
      <c r="L5705" t="n">
        <v>4</v>
      </c>
      <c r="M5705" t="n">
        <v>2</v>
      </c>
      <c r="N5705" t="n">
        <v>2</v>
      </c>
      <c r="O5705">
        <f>DATE(2026,1,1)-K5705</f>
        <v/>
      </c>
      <c r="P5705">
        <f>IF(G5705&gt;=2,"Repeat","One-time")</f>
        <v/>
      </c>
    </row>
    <row r="5706">
      <c r="A5706" t="inlineStr">
        <is>
          <t>C07070</t>
        </is>
      </c>
      <c r="B5706" t="inlineStr">
        <is>
          <t>Manish Rao</t>
        </is>
      </c>
      <c r="C5706" t="inlineStr">
        <is>
          <t>North</t>
        </is>
      </c>
      <c r="D5706" t="inlineStr">
        <is>
          <t>Delhi</t>
        </is>
      </c>
      <c r="E5706" t="inlineStr">
        <is>
          <t>No</t>
        </is>
      </c>
      <c r="F5706" t="inlineStr">
        <is>
          <t>Loyal</t>
        </is>
      </c>
      <c r="G5706" t="n">
        <v>5</v>
      </c>
      <c r="H5706" s="24" t="n">
        <v>11058.99</v>
      </c>
      <c r="I5706" s="24" t="n">
        <v>3668.55</v>
      </c>
      <c r="J5706" s="25" t="n">
        <v>45621</v>
      </c>
      <c r="K5706" s="25" t="n">
        <v>46021</v>
      </c>
      <c r="L5706" t="n">
        <v>5</v>
      </c>
      <c r="M5706" t="n">
        <v>4</v>
      </c>
      <c r="N5706" t="n">
        <v>2</v>
      </c>
      <c r="O5706">
        <f>DATE(2026,1,1)-K5706</f>
        <v/>
      </c>
      <c r="P5706">
        <f>IF(G5706&gt;=2,"Repeat","One-time")</f>
        <v/>
      </c>
    </row>
    <row r="5707">
      <c r="A5707" t="inlineStr">
        <is>
          <t>C00329</t>
        </is>
      </c>
      <c r="B5707" t="inlineStr">
        <is>
          <t>Kavya Sharma</t>
        </is>
      </c>
      <c r="C5707" t="inlineStr">
        <is>
          <t>West</t>
        </is>
      </c>
      <c r="D5707" t="inlineStr">
        <is>
          <t>Mumbai</t>
        </is>
      </c>
      <c r="E5707" t="inlineStr">
        <is>
          <t>No</t>
        </is>
      </c>
      <c r="F5707" t="inlineStr">
        <is>
          <t>Hibernating</t>
        </is>
      </c>
      <c r="G5707" t="n">
        <v>2</v>
      </c>
      <c r="H5707" s="24" t="n">
        <v>11050.85</v>
      </c>
      <c r="I5707" s="24" t="n">
        <v>3162.15</v>
      </c>
      <c r="J5707" s="25" t="n">
        <v>44947</v>
      </c>
      <c r="K5707" s="25" t="n">
        <v>44953</v>
      </c>
      <c r="L5707" t="n">
        <v>1</v>
      </c>
      <c r="M5707" t="n">
        <v>2</v>
      </c>
      <c r="N5707" t="n">
        <v>2</v>
      </c>
      <c r="O5707">
        <f>DATE(2026,1,1)-K5707</f>
        <v/>
      </c>
      <c r="P5707">
        <f>IF(G5707&gt;=2,"Repeat","One-time")</f>
        <v/>
      </c>
    </row>
    <row r="5708">
      <c r="A5708" t="inlineStr">
        <is>
          <t>C02938</t>
        </is>
      </c>
      <c r="B5708" t="inlineStr">
        <is>
          <t>Vikram Prasad</t>
        </is>
      </c>
      <c r="C5708" t="inlineStr">
        <is>
          <t>South</t>
        </is>
      </c>
      <c r="D5708" t="inlineStr">
        <is>
          <t>Chennai</t>
        </is>
      </c>
      <c r="E5708" t="inlineStr">
        <is>
          <t>No</t>
        </is>
      </c>
      <c r="F5708" t="inlineStr">
        <is>
          <t>Loyal</t>
        </is>
      </c>
      <c r="G5708" t="n">
        <v>4</v>
      </c>
      <c r="H5708" s="24" t="n">
        <v>11043.42</v>
      </c>
      <c r="I5708" s="24" t="n">
        <v>3113.05</v>
      </c>
      <c r="J5708" s="25" t="n">
        <v>45283</v>
      </c>
      <c r="K5708" s="25" t="n">
        <v>45774</v>
      </c>
      <c r="L5708" t="n">
        <v>3</v>
      </c>
      <c r="M5708" t="n">
        <v>3</v>
      </c>
      <c r="N5708" t="n">
        <v>2</v>
      </c>
      <c r="O5708">
        <f>DATE(2026,1,1)-K5708</f>
        <v/>
      </c>
      <c r="P5708">
        <f>IF(G5708&gt;=2,"Repeat","One-time")</f>
        <v/>
      </c>
    </row>
    <row r="5709">
      <c r="A5709" t="inlineStr">
        <is>
          <t>C08936</t>
        </is>
      </c>
      <c r="B5709" t="inlineStr">
        <is>
          <t>Tanvi Yadav</t>
        </is>
      </c>
      <c r="C5709" t="inlineStr">
        <is>
          <t>South</t>
        </is>
      </c>
      <c r="D5709" t="inlineStr">
        <is>
          <t>Hyderabad</t>
        </is>
      </c>
      <c r="E5709" t="inlineStr">
        <is>
          <t>No</t>
        </is>
      </c>
      <c r="F5709" t="inlineStr">
        <is>
          <t>Occasional</t>
        </is>
      </c>
      <c r="G5709" t="n">
        <v>1</v>
      </c>
      <c r="H5709" s="24" t="n">
        <v>11042.76</v>
      </c>
      <c r="I5709" s="24" t="n">
        <v>900.9299999999999</v>
      </c>
      <c r="J5709" s="25" t="n">
        <v>45879</v>
      </c>
      <c r="K5709" s="25" t="n">
        <v>45879</v>
      </c>
      <c r="L5709" t="n">
        <v>3</v>
      </c>
      <c r="M5709" t="n">
        <v>1</v>
      </c>
      <c r="N5709" t="n">
        <v>2</v>
      </c>
      <c r="O5709">
        <f>DATE(2026,1,1)-K5709</f>
        <v/>
      </c>
      <c r="P5709">
        <f>IF(G5709&gt;=2,"Repeat","One-time")</f>
        <v/>
      </c>
    </row>
    <row r="5710">
      <c r="A5710" t="inlineStr">
        <is>
          <t>C01040</t>
        </is>
      </c>
      <c r="B5710" t="inlineStr">
        <is>
          <t>Nikhil Agarwal</t>
        </is>
      </c>
      <c r="C5710" t="inlineStr">
        <is>
          <t>West</t>
        </is>
      </c>
      <c r="D5710" t="inlineStr">
        <is>
          <t>Surat</t>
        </is>
      </c>
      <c r="E5710" t="inlineStr">
        <is>
          <t>Yes</t>
        </is>
      </c>
      <c r="F5710" t="inlineStr">
        <is>
          <t>At Risk</t>
        </is>
      </c>
      <c r="G5710" t="n">
        <v>3</v>
      </c>
      <c r="H5710" s="24" t="n">
        <v>11033.3</v>
      </c>
      <c r="I5710" s="24" t="n">
        <v>4196.83</v>
      </c>
      <c r="J5710" s="25" t="n">
        <v>44948</v>
      </c>
      <c r="K5710" s="25" t="n">
        <v>45129</v>
      </c>
      <c r="L5710" t="n">
        <v>1</v>
      </c>
      <c r="M5710" t="n">
        <v>3</v>
      </c>
      <c r="N5710" t="n">
        <v>2</v>
      </c>
      <c r="O5710">
        <f>DATE(2026,1,1)-K5710</f>
        <v/>
      </c>
      <c r="P5710">
        <f>IF(G5710&gt;=2,"Repeat","One-time")</f>
        <v/>
      </c>
    </row>
    <row r="5711">
      <c r="A5711" t="inlineStr">
        <is>
          <t>C01898</t>
        </is>
      </c>
      <c r="B5711" t="inlineStr">
        <is>
          <t>Aditya Gupta</t>
        </is>
      </c>
      <c r="C5711" t="inlineStr">
        <is>
          <t>South</t>
        </is>
      </c>
      <c r="D5711" t="inlineStr">
        <is>
          <t>Bengaluru</t>
        </is>
      </c>
      <c r="E5711" t="inlineStr">
        <is>
          <t>No</t>
        </is>
      </c>
      <c r="F5711" t="inlineStr">
        <is>
          <t>Loyal</t>
        </is>
      </c>
      <c r="G5711" t="n">
        <v>5</v>
      </c>
      <c r="H5711" s="24" t="n">
        <v>11030.65</v>
      </c>
      <c r="I5711" s="24" t="n">
        <v>3880.82</v>
      </c>
      <c r="J5711" s="25" t="n">
        <v>45180</v>
      </c>
      <c r="K5711" s="25" t="n">
        <v>45970</v>
      </c>
      <c r="L5711" t="n">
        <v>4</v>
      </c>
      <c r="M5711" t="n">
        <v>4</v>
      </c>
      <c r="N5711" t="n">
        <v>2</v>
      </c>
      <c r="O5711">
        <f>DATE(2026,1,1)-K5711</f>
        <v/>
      </c>
      <c r="P5711">
        <f>IF(G5711&gt;=2,"Repeat","One-time")</f>
        <v/>
      </c>
    </row>
    <row r="5712">
      <c r="A5712" t="inlineStr">
        <is>
          <t>C06999</t>
        </is>
      </c>
      <c r="B5712" t="inlineStr">
        <is>
          <t>Zoya Shah</t>
        </is>
      </c>
      <c r="C5712" t="inlineStr">
        <is>
          <t>South</t>
        </is>
      </c>
      <c r="D5712" t="inlineStr">
        <is>
          <t>Kochi</t>
        </is>
      </c>
      <c r="E5712" t="inlineStr">
        <is>
          <t>No</t>
        </is>
      </c>
      <c r="F5712" t="inlineStr">
        <is>
          <t>Loyal</t>
        </is>
      </c>
      <c r="G5712" t="n">
        <v>3</v>
      </c>
      <c r="H5712" s="24" t="n">
        <v>11011.87</v>
      </c>
      <c r="I5712" s="24" t="n">
        <v>2932.84</v>
      </c>
      <c r="J5712" s="25" t="n">
        <v>45597</v>
      </c>
      <c r="K5712" s="25" t="n">
        <v>45903</v>
      </c>
      <c r="L5712" t="n">
        <v>3</v>
      </c>
      <c r="M5712" t="n">
        <v>3</v>
      </c>
      <c r="N5712" t="n">
        <v>2</v>
      </c>
      <c r="O5712">
        <f>DATE(2026,1,1)-K5712</f>
        <v/>
      </c>
      <c r="P5712">
        <f>IF(G5712&gt;=2,"Repeat","One-time")</f>
        <v/>
      </c>
    </row>
    <row r="5713">
      <c r="A5713" t="inlineStr">
        <is>
          <t>C00420</t>
        </is>
      </c>
      <c r="B5713" t="inlineStr">
        <is>
          <t>Varun Patel</t>
        </is>
      </c>
      <c r="C5713" t="inlineStr">
        <is>
          <t>South</t>
        </is>
      </c>
      <c r="D5713" t="inlineStr">
        <is>
          <t>Bengaluru</t>
        </is>
      </c>
      <c r="E5713" t="inlineStr">
        <is>
          <t>Yes</t>
        </is>
      </c>
      <c r="F5713" t="inlineStr">
        <is>
          <t>Hibernating</t>
        </is>
      </c>
      <c r="G5713" t="n">
        <v>1</v>
      </c>
      <c r="H5713" s="24" t="n">
        <v>10997.95</v>
      </c>
      <c r="I5713" s="24" t="n">
        <v>4486.23</v>
      </c>
      <c r="J5713" s="25" t="n">
        <v>44935</v>
      </c>
      <c r="K5713" s="25" t="n">
        <v>44935</v>
      </c>
      <c r="L5713" t="n">
        <v>1</v>
      </c>
      <c r="M5713" t="n">
        <v>1</v>
      </c>
      <c r="N5713" t="n">
        <v>2</v>
      </c>
      <c r="O5713">
        <f>DATE(2026,1,1)-K5713</f>
        <v/>
      </c>
      <c r="P5713">
        <f>IF(G5713&gt;=2,"Repeat","One-time")</f>
        <v/>
      </c>
    </row>
    <row r="5714">
      <c r="A5714" t="inlineStr">
        <is>
          <t>C01085</t>
        </is>
      </c>
      <c r="B5714" t="inlineStr">
        <is>
          <t>Pooja Mukherjee</t>
        </is>
      </c>
      <c r="C5714" t="inlineStr">
        <is>
          <t>South</t>
        </is>
      </c>
      <c r="D5714" t="inlineStr">
        <is>
          <t>Kochi</t>
        </is>
      </c>
      <c r="E5714" t="inlineStr">
        <is>
          <t>No</t>
        </is>
      </c>
      <c r="F5714" t="inlineStr">
        <is>
          <t>Loyal</t>
        </is>
      </c>
      <c r="G5714" t="n">
        <v>3</v>
      </c>
      <c r="H5714" s="24" t="n">
        <v>10996.96</v>
      </c>
      <c r="I5714" s="24" t="n">
        <v>3145.67</v>
      </c>
      <c r="J5714" s="25" t="n">
        <v>45339</v>
      </c>
      <c r="K5714" s="25" t="n">
        <v>45771</v>
      </c>
      <c r="L5714" t="n">
        <v>3</v>
      </c>
      <c r="M5714" t="n">
        <v>3</v>
      </c>
      <c r="N5714" t="n">
        <v>2</v>
      </c>
      <c r="O5714">
        <f>DATE(2026,1,1)-K5714</f>
        <v/>
      </c>
      <c r="P5714">
        <f>IF(G5714&gt;=2,"Repeat","One-time")</f>
        <v/>
      </c>
    </row>
    <row r="5715">
      <c r="A5715" t="inlineStr">
        <is>
          <t>C05108</t>
        </is>
      </c>
      <c r="B5715" t="inlineStr">
        <is>
          <t>Kavya Patel</t>
        </is>
      </c>
      <c r="C5715" t="inlineStr">
        <is>
          <t>Central</t>
        </is>
      </c>
      <c r="D5715" t="inlineStr">
        <is>
          <t>Indore</t>
        </is>
      </c>
      <c r="E5715" t="inlineStr">
        <is>
          <t>No</t>
        </is>
      </c>
      <c r="F5715" t="inlineStr">
        <is>
          <t>At Risk</t>
        </is>
      </c>
      <c r="G5715" t="n">
        <v>4</v>
      </c>
      <c r="H5715" s="24" t="n">
        <v>10994.66</v>
      </c>
      <c r="I5715" s="24" t="n">
        <v>5427.2</v>
      </c>
      <c r="J5715" s="25" t="n">
        <v>45526</v>
      </c>
      <c r="K5715" s="25" t="n">
        <v>45729</v>
      </c>
      <c r="L5715" t="n">
        <v>2</v>
      </c>
      <c r="M5715" t="n">
        <v>3</v>
      </c>
      <c r="N5715" t="n">
        <v>2</v>
      </c>
      <c r="O5715">
        <f>DATE(2026,1,1)-K5715</f>
        <v/>
      </c>
      <c r="P5715">
        <f>IF(G5715&gt;=2,"Repeat","One-time")</f>
        <v/>
      </c>
    </row>
    <row r="5716">
      <c r="A5716" t="inlineStr">
        <is>
          <t>C02193</t>
        </is>
      </c>
      <c r="B5716" t="inlineStr">
        <is>
          <t>Diya Ghosh</t>
        </is>
      </c>
      <c r="C5716" t="inlineStr">
        <is>
          <t>West</t>
        </is>
      </c>
      <c r="D5716" t="inlineStr">
        <is>
          <t>Panaji</t>
        </is>
      </c>
      <c r="E5716" t="inlineStr">
        <is>
          <t>No</t>
        </is>
      </c>
      <c r="F5716" t="inlineStr">
        <is>
          <t>Hibernating</t>
        </is>
      </c>
      <c r="G5716" t="n">
        <v>2</v>
      </c>
      <c r="H5716" s="24" t="n">
        <v>10988.5</v>
      </c>
      <c r="I5716" s="24" t="n">
        <v>1570.05</v>
      </c>
      <c r="J5716" s="25" t="n">
        <v>45105</v>
      </c>
      <c r="K5716" s="25" t="n">
        <v>45227</v>
      </c>
      <c r="L5716" t="n">
        <v>1</v>
      </c>
      <c r="M5716" t="n">
        <v>2</v>
      </c>
      <c r="N5716" t="n">
        <v>2</v>
      </c>
      <c r="O5716">
        <f>DATE(2026,1,1)-K5716</f>
        <v/>
      </c>
      <c r="P5716">
        <f>IF(G5716&gt;=2,"Repeat","One-time")</f>
        <v/>
      </c>
    </row>
    <row r="5717">
      <c r="A5717" t="inlineStr">
        <is>
          <t>C00336</t>
        </is>
      </c>
      <c r="B5717" t="inlineStr">
        <is>
          <t>Aditya Reddy</t>
        </is>
      </c>
      <c r="C5717" t="inlineStr">
        <is>
          <t>East</t>
        </is>
      </c>
      <c r="D5717" t="inlineStr">
        <is>
          <t>Patna</t>
        </is>
      </c>
      <c r="E5717" t="inlineStr">
        <is>
          <t>Yes</t>
        </is>
      </c>
      <c r="F5717" t="inlineStr">
        <is>
          <t>At Risk</t>
        </is>
      </c>
      <c r="G5717" t="n">
        <v>3</v>
      </c>
      <c r="H5717" s="24" t="n">
        <v>10977.2</v>
      </c>
      <c r="I5717" s="24" t="n">
        <v>3145.57</v>
      </c>
      <c r="J5717" s="25" t="n">
        <v>44945</v>
      </c>
      <c r="K5717" s="25" t="n">
        <v>44978</v>
      </c>
      <c r="L5717" t="n">
        <v>1</v>
      </c>
      <c r="M5717" t="n">
        <v>3</v>
      </c>
      <c r="N5717" t="n">
        <v>2</v>
      </c>
      <c r="O5717">
        <f>DATE(2026,1,1)-K5717</f>
        <v/>
      </c>
      <c r="P5717">
        <f>IF(G5717&gt;=2,"Repeat","One-time")</f>
        <v/>
      </c>
    </row>
    <row r="5718">
      <c r="A5718" t="inlineStr">
        <is>
          <t>C08323</t>
        </is>
      </c>
      <c r="B5718" t="inlineStr">
        <is>
          <t>Varun Yadav</t>
        </is>
      </c>
      <c r="C5718" t="inlineStr">
        <is>
          <t>East</t>
        </is>
      </c>
      <c r="D5718" t="inlineStr">
        <is>
          <t>Guwahati</t>
        </is>
      </c>
      <c r="E5718" t="inlineStr">
        <is>
          <t>No</t>
        </is>
      </c>
      <c r="F5718" t="inlineStr">
        <is>
          <t>Occasional</t>
        </is>
      </c>
      <c r="G5718" t="n">
        <v>1</v>
      </c>
      <c r="H5718" s="24" t="n">
        <v>10974.03</v>
      </c>
      <c r="I5718" s="24" t="n">
        <v>1451.91</v>
      </c>
      <c r="J5718" s="25" t="n">
        <v>45710</v>
      </c>
      <c r="K5718" s="25" t="n">
        <v>45710</v>
      </c>
      <c r="L5718" t="n">
        <v>2</v>
      </c>
      <c r="M5718" t="n">
        <v>1</v>
      </c>
      <c r="N5718" t="n">
        <v>2</v>
      </c>
      <c r="O5718">
        <f>DATE(2026,1,1)-K5718</f>
        <v/>
      </c>
      <c r="P5718">
        <f>IF(G5718&gt;=2,"Repeat","One-time")</f>
        <v/>
      </c>
    </row>
    <row r="5719">
      <c r="A5719" t="inlineStr">
        <is>
          <t>C00810</t>
        </is>
      </c>
      <c r="B5719" t="inlineStr">
        <is>
          <t>Karan Verma</t>
        </is>
      </c>
      <c r="C5719" t="inlineStr">
        <is>
          <t>North</t>
        </is>
      </c>
      <c r="D5719" t="inlineStr">
        <is>
          <t>Jaipur</t>
        </is>
      </c>
      <c r="E5719" t="inlineStr">
        <is>
          <t>No</t>
        </is>
      </c>
      <c r="F5719" t="inlineStr">
        <is>
          <t>Hibernating</t>
        </is>
      </c>
      <c r="G5719" t="n">
        <v>2</v>
      </c>
      <c r="H5719" s="24" t="n">
        <v>10970.05</v>
      </c>
      <c r="I5719" s="24" t="n">
        <v>4239.79</v>
      </c>
      <c r="J5719" s="25" t="n">
        <v>44927</v>
      </c>
      <c r="K5719" s="25" t="n">
        <v>45013</v>
      </c>
      <c r="L5719" t="n">
        <v>1</v>
      </c>
      <c r="M5719" t="n">
        <v>2</v>
      </c>
      <c r="N5719" t="n">
        <v>2</v>
      </c>
      <c r="O5719">
        <f>DATE(2026,1,1)-K5719</f>
        <v/>
      </c>
      <c r="P5719">
        <f>IF(G5719&gt;=2,"Repeat","One-time")</f>
        <v/>
      </c>
    </row>
    <row r="5720">
      <c r="A5720" t="inlineStr">
        <is>
          <t>C00554</t>
        </is>
      </c>
      <c r="B5720" t="inlineStr">
        <is>
          <t>Joseph Khan</t>
        </is>
      </c>
      <c r="C5720" t="inlineStr">
        <is>
          <t>West</t>
        </is>
      </c>
      <c r="D5720" t="inlineStr">
        <is>
          <t>Mumbai</t>
        </is>
      </c>
      <c r="E5720" t="inlineStr">
        <is>
          <t>No</t>
        </is>
      </c>
      <c r="F5720" t="inlineStr">
        <is>
          <t>Hibernating</t>
        </is>
      </c>
      <c r="G5720" t="n">
        <v>1</v>
      </c>
      <c r="H5720" s="24" t="n">
        <v>10966.75</v>
      </c>
      <c r="I5720" s="24" t="n">
        <v>5468.1</v>
      </c>
      <c r="J5720" s="25" t="n">
        <v>45178</v>
      </c>
      <c r="K5720" s="25" t="n">
        <v>45178</v>
      </c>
      <c r="L5720" t="n">
        <v>1</v>
      </c>
      <c r="M5720" t="n">
        <v>1</v>
      </c>
      <c r="N5720" t="n">
        <v>2</v>
      </c>
      <c r="O5720">
        <f>DATE(2026,1,1)-K5720</f>
        <v/>
      </c>
      <c r="P5720">
        <f>IF(G5720&gt;=2,"Repeat","One-time")</f>
        <v/>
      </c>
    </row>
    <row r="5721">
      <c r="A5721" t="inlineStr">
        <is>
          <t>C06641</t>
        </is>
      </c>
      <c r="B5721" t="inlineStr">
        <is>
          <t>Priya Pillai</t>
        </is>
      </c>
      <c r="C5721" t="inlineStr">
        <is>
          <t>North</t>
        </is>
      </c>
      <c r="D5721" t="inlineStr">
        <is>
          <t>Delhi</t>
        </is>
      </c>
      <c r="E5721" t="inlineStr">
        <is>
          <t>No</t>
        </is>
      </c>
      <c r="F5721" t="inlineStr">
        <is>
          <t>Occasional</t>
        </is>
      </c>
      <c r="G5721" t="n">
        <v>2</v>
      </c>
      <c r="H5721" s="24" t="n">
        <v>10959.35</v>
      </c>
      <c r="I5721" s="24" t="n">
        <v>1446.03</v>
      </c>
      <c r="J5721" s="25" t="n">
        <v>45569</v>
      </c>
      <c r="K5721" s="25" t="n">
        <v>45620</v>
      </c>
      <c r="L5721" t="n">
        <v>2</v>
      </c>
      <c r="M5721" t="n">
        <v>2</v>
      </c>
      <c r="N5721" t="n">
        <v>2</v>
      </c>
      <c r="O5721">
        <f>DATE(2026,1,1)-K5721</f>
        <v/>
      </c>
      <c r="P5721">
        <f>IF(G5721&gt;=2,"Repeat","One-time")</f>
        <v/>
      </c>
    </row>
    <row r="5722">
      <c r="A5722" t="inlineStr">
        <is>
          <t>C11430</t>
        </is>
      </c>
      <c r="B5722" t="inlineStr">
        <is>
          <t>Gurpreet Agarwal</t>
        </is>
      </c>
      <c r="C5722" t="inlineStr">
        <is>
          <t>South</t>
        </is>
      </c>
      <c r="D5722" t="inlineStr">
        <is>
          <t>Bengaluru</t>
        </is>
      </c>
      <c r="E5722" t="inlineStr">
        <is>
          <t>Yes</t>
        </is>
      </c>
      <c r="F5722" t="inlineStr">
        <is>
          <t>New</t>
        </is>
      </c>
      <c r="G5722" t="n">
        <v>1</v>
      </c>
      <c r="H5722" s="24" t="n">
        <v>10956.77</v>
      </c>
      <c r="I5722" s="24" t="n">
        <v>1979.01</v>
      </c>
      <c r="J5722" s="25" t="n">
        <v>46014</v>
      </c>
      <c r="K5722" s="25" t="n">
        <v>46014</v>
      </c>
      <c r="L5722" t="n">
        <v>5</v>
      </c>
      <c r="M5722" t="n">
        <v>2</v>
      </c>
      <c r="N5722" t="n">
        <v>2</v>
      </c>
      <c r="O5722">
        <f>DATE(2026,1,1)-K5722</f>
        <v/>
      </c>
      <c r="P5722">
        <f>IF(G5722&gt;=2,"Repeat","One-time")</f>
        <v/>
      </c>
    </row>
    <row r="5723">
      <c r="A5723" t="inlineStr">
        <is>
          <t>C09642</t>
        </is>
      </c>
      <c r="B5723" t="inlineStr">
        <is>
          <t>Sneha Bose</t>
        </is>
      </c>
      <c r="C5723" t="inlineStr">
        <is>
          <t>East</t>
        </is>
      </c>
      <c r="D5723" t="inlineStr">
        <is>
          <t>Guwahati</t>
        </is>
      </c>
      <c r="E5723" t="inlineStr">
        <is>
          <t>No</t>
        </is>
      </c>
      <c r="F5723" t="inlineStr">
        <is>
          <t>New</t>
        </is>
      </c>
      <c r="G5723" t="n">
        <v>1</v>
      </c>
      <c r="H5723" s="24" t="n">
        <v>10933.51</v>
      </c>
      <c r="I5723" s="24" t="n">
        <v>2951.6</v>
      </c>
      <c r="J5723" s="25" t="n">
        <v>46017</v>
      </c>
      <c r="K5723" s="25" t="n">
        <v>46017</v>
      </c>
      <c r="L5723" t="n">
        <v>5</v>
      </c>
      <c r="M5723" t="n">
        <v>1</v>
      </c>
      <c r="N5723" t="n">
        <v>2</v>
      </c>
      <c r="O5723">
        <f>DATE(2026,1,1)-K5723</f>
        <v/>
      </c>
      <c r="P5723">
        <f>IF(G5723&gt;=2,"Repeat","One-time")</f>
        <v/>
      </c>
    </row>
    <row r="5724">
      <c r="A5724" t="inlineStr">
        <is>
          <t>C01869</t>
        </is>
      </c>
      <c r="B5724" t="inlineStr">
        <is>
          <t>Rohan Mukherjee</t>
        </is>
      </c>
      <c r="C5724" t="inlineStr">
        <is>
          <t>South</t>
        </is>
      </c>
      <c r="D5724" t="inlineStr">
        <is>
          <t>Hyderabad</t>
        </is>
      </c>
      <c r="E5724" t="inlineStr">
        <is>
          <t>No</t>
        </is>
      </c>
      <c r="F5724" t="inlineStr">
        <is>
          <t>At Risk</t>
        </is>
      </c>
      <c r="G5724" t="n">
        <v>4</v>
      </c>
      <c r="H5724" s="24" t="n">
        <v>10924.66</v>
      </c>
      <c r="I5724" s="24" t="n">
        <v>3646.39</v>
      </c>
      <c r="J5724" s="25" t="n">
        <v>45066</v>
      </c>
      <c r="K5724" s="25" t="n">
        <v>45311</v>
      </c>
      <c r="L5724" t="n">
        <v>1</v>
      </c>
      <c r="M5724" t="n">
        <v>3</v>
      </c>
      <c r="N5724" t="n">
        <v>2</v>
      </c>
      <c r="O5724">
        <f>DATE(2026,1,1)-K5724</f>
        <v/>
      </c>
      <c r="P5724">
        <f>IF(G5724&gt;=2,"Repeat","One-time")</f>
        <v/>
      </c>
    </row>
    <row r="5725">
      <c r="A5725" t="inlineStr">
        <is>
          <t>C03577</t>
        </is>
      </c>
      <c r="B5725" t="inlineStr">
        <is>
          <t>Vikram Mukherjee</t>
        </is>
      </c>
      <c r="C5725" t="inlineStr">
        <is>
          <t>North</t>
        </is>
      </c>
      <c r="D5725" t="inlineStr">
        <is>
          <t>Gurugram</t>
        </is>
      </c>
      <c r="E5725" t="inlineStr">
        <is>
          <t>No</t>
        </is>
      </c>
      <c r="F5725" t="inlineStr">
        <is>
          <t>At Risk</t>
        </is>
      </c>
      <c r="G5725" t="n">
        <v>4</v>
      </c>
      <c r="H5725" s="24" t="n">
        <v>10897.83</v>
      </c>
      <c r="I5725" s="24" t="n">
        <v>3714.68</v>
      </c>
      <c r="J5725" s="25" t="n">
        <v>45279</v>
      </c>
      <c r="K5725" s="25" t="n">
        <v>45615</v>
      </c>
      <c r="L5725" t="n">
        <v>2</v>
      </c>
      <c r="M5725" t="n">
        <v>3</v>
      </c>
      <c r="N5725" t="n">
        <v>2</v>
      </c>
      <c r="O5725">
        <f>DATE(2026,1,1)-K5725</f>
        <v/>
      </c>
      <c r="P5725">
        <f>IF(G5725&gt;=2,"Repeat","One-time")</f>
        <v/>
      </c>
    </row>
    <row r="5726">
      <c r="A5726" t="inlineStr">
        <is>
          <t>C02032</t>
        </is>
      </c>
      <c r="B5726" t="inlineStr">
        <is>
          <t>Ritu Joshi</t>
        </is>
      </c>
      <c r="C5726" t="inlineStr">
        <is>
          <t>East</t>
        </is>
      </c>
      <c r="D5726" t="inlineStr">
        <is>
          <t>Bhubaneswar</t>
        </is>
      </c>
      <c r="E5726" t="inlineStr">
        <is>
          <t>No</t>
        </is>
      </c>
      <c r="F5726" t="inlineStr">
        <is>
          <t>At Risk</t>
        </is>
      </c>
      <c r="G5726" t="n">
        <v>5</v>
      </c>
      <c r="H5726" s="24" t="n">
        <v>10895.45</v>
      </c>
      <c r="I5726" s="24" t="n">
        <v>4345.81</v>
      </c>
      <c r="J5726" s="25" t="n">
        <v>45076</v>
      </c>
      <c r="K5726" s="25" t="n">
        <v>45202</v>
      </c>
      <c r="L5726" t="n">
        <v>1</v>
      </c>
      <c r="M5726" t="n">
        <v>4</v>
      </c>
      <c r="N5726" t="n">
        <v>2</v>
      </c>
      <c r="O5726">
        <f>DATE(2026,1,1)-K5726</f>
        <v/>
      </c>
      <c r="P5726">
        <f>IF(G5726&gt;=2,"Repeat","One-time")</f>
        <v/>
      </c>
    </row>
    <row r="5727">
      <c r="A5727" t="inlineStr">
        <is>
          <t>C03138</t>
        </is>
      </c>
      <c r="B5727" t="inlineStr">
        <is>
          <t>Vivaan Ghosh</t>
        </is>
      </c>
      <c r="C5727" t="inlineStr">
        <is>
          <t>West</t>
        </is>
      </c>
      <c r="D5727" t="inlineStr">
        <is>
          <t>Pune</t>
        </is>
      </c>
      <c r="E5727" t="inlineStr">
        <is>
          <t>No</t>
        </is>
      </c>
      <c r="F5727" t="inlineStr">
        <is>
          <t>At Risk</t>
        </is>
      </c>
      <c r="G5727" t="n">
        <v>3</v>
      </c>
      <c r="H5727" s="24" t="n">
        <v>10890.1</v>
      </c>
      <c r="I5727" s="24" t="n">
        <v>2350.17</v>
      </c>
      <c r="J5727" s="25" t="n">
        <v>45213</v>
      </c>
      <c r="K5727" s="25" t="n">
        <v>45244</v>
      </c>
      <c r="L5727" t="n">
        <v>1</v>
      </c>
      <c r="M5727" t="n">
        <v>3</v>
      </c>
      <c r="N5727" t="n">
        <v>2</v>
      </c>
      <c r="O5727">
        <f>DATE(2026,1,1)-K5727</f>
        <v/>
      </c>
      <c r="P5727">
        <f>IF(G5727&gt;=2,"Repeat","One-time")</f>
        <v/>
      </c>
    </row>
    <row r="5728">
      <c r="A5728" t="inlineStr">
        <is>
          <t>C06367</t>
        </is>
      </c>
      <c r="B5728" t="inlineStr">
        <is>
          <t>Lakshmi Banerjee</t>
        </is>
      </c>
      <c r="C5728" t="inlineStr">
        <is>
          <t>North</t>
        </is>
      </c>
      <c r="D5728" t="inlineStr">
        <is>
          <t>Delhi</t>
        </is>
      </c>
      <c r="E5728" t="inlineStr">
        <is>
          <t>No</t>
        </is>
      </c>
      <c r="F5728" t="inlineStr">
        <is>
          <t>Loyal</t>
        </is>
      </c>
      <c r="G5728" t="n">
        <v>3</v>
      </c>
      <c r="H5728" s="24" t="n">
        <v>10883.7</v>
      </c>
      <c r="I5728" s="24" t="n">
        <v>2361.1</v>
      </c>
      <c r="J5728" s="25" t="n">
        <v>45801</v>
      </c>
      <c r="K5728" s="25" t="n">
        <v>46000</v>
      </c>
      <c r="L5728" t="n">
        <v>5</v>
      </c>
      <c r="M5728" t="n">
        <v>3</v>
      </c>
      <c r="N5728" t="n">
        <v>2</v>
      </c>
      <c r="O5728">
        <f>DATE(2026,1,1)-K5728</f>
        <v/>
      </c>
      <c r="P5728">
        <f>IF(G5728&gt;=2,"Repeat","One-time")</f>
        <v/>
      </c>
    </row>
    <row r="5729">
      <c r="A5729" t="inlineStr">
        <is>
          <t>C08235</t>
        </is>
      </c>
      <c r="B5729" t="inlineStr">
        <is>
          <t>Divya Mukherjee</t>
        </is>
      </c>
      <c r="C5729" t="inlineStr">
        <is>
          <t>West</t>
        </is>
      </c>
      <c r="D5729" t="inlineStr">
        <is>
          <t>Mumbai</t>
        </is>
      </c>
      <c r="E5729" t="inlineStr">
        <is>
          <t>Yes</t>
        </is>
      </c>
      <c r="F5729" t="inlineStr">
        <is>
          <t>New</t>
        </is>
      </c>
      <c r="G5729" t="n">
        <v>1</v>
      </c>
      <c r="H5729" s="24" t="n">
        <v>10883.33</v>
      </c>
      <c r="I5729" s="24" t="n">
        <v>1003.6</v>
      </c>
      <c r="J5729" s="25" t="n">
        <v>45977</v>
      </c>
      <c r="K5729" s="25" t="n">
        <v>45977</v>
      </c>
      <c r="L5729" t="n">
        <v>4</v>
      </c>
      <c r="M5729" t="n">
        <v>1</v>
      </c>
      <c r="N5729" t="n">
        <v>2</v>
      </c>
      <c r="O5729">
        <f>DATE(2026,1,1)-K5729</f>
        <v/>
      </c>
      <c r="P5729">
        <f>IF(G5729&gt;=2,"Repeat","One-time")</f>
        <v/>
      </c>
    </row>
    <row r="5730">
      <c r="A5730" t="inlineStr">
        <is>
          <t>C07782</t>
        </is>
      </c>
      <c r="B5730" t="inlineStr">
        <is>
          <t>Kavya Thakur</t>
        </is>
      </c>
      <c r="C5730" t="inlineStr">
        <is>
          <t>Central</t>
        </is>
      </c>
      <c r="D5730" t="inlineStr">
        <is>
          <t>Bhopal</t>
        </is>
      </c>
      <c r="E5730" t="inlineStr">
        <is>
          <t>Yes</t>
        </is>
      </c>
      <c r="F5730" t="inlineStr">
        <is>
          <t>Occasional</t>
        </is>
      </c>
      <c r="G5730" t="n">
        <v>2</v>
      </c>
      <c r="H5730" s="24" t="n">
        <v>10879.47</v>
      </c>
      <c r="I5730" s="24" t="n">
        <v>3267.24</v>
      </c>
      <c r="J5730" s="25" t="n">
        <v>45861</v>
      </c>
      <c r="K5730" s="25" t="n">
        <v>45962</v>
      </c>
      <c r="L5730" t="n">
        <v>4</v>
      </c>
      <c r="M5730" t="n">
        <v>2</v>
      </c>
      <c r="N5730" t="n">
        <v>2</v>
      </c>
      <c r="O5730">
        <f>DATE(2026,1,1)-K5730</f>
        <v/>
      </c>
      <c r="P5730">
        <f>IF(G5730&gt;=2,"Repeat","One-time")</f>
        <v/>
      </c>
    </row>
    <row r="5731">
      <c r="A5731" t="inlineStr">
        <is>
          <t>C04518</t>
        </is>
      </c>
      <c r="B5731" t="inlineStr">
        <is>
          <t>Vikram Khan</t>
        </is>
      </c>
      <c r="C5731" t="inlineStr">
        <is>
          <t>East</t>
        </is>
      </c>
      <c r="D5731" t="inlineStr">
        <is>
          <t>Kolkata</t>
        </is>
      </c>
      <c r="E5731" t="inlineStr">
        <is>
          <t>No</t>
        </is>
      </c>
      <c r="F5731" t="inlineStr">
        <is>
          <t>Occasional</t>
        </is>
      </c>
      <c r="G5731" t="n">
        <v>1</v>
      </c>
      <c r="H5731" s="24" t="n">
        <v>10866.13</v>
      </c>
      <c r="I5731" s="24" t="n">
        <v>3195.47</v>
      </c>
      <c r="J5731" s="25" t="n">
        <v>45573</v>
      </c>
      <c r="K5731" s="25" t="n">
        <v>45573</v>
      </c>
      <c r="L5731" t="n">
        <v>2</v>
      </c>
      <c r="M5731" t="n">
        <v>1</v>
      </c>
      <c r="N5731" t="n">
        <v>2</v>
      </c>
      <c r="O5731">
        <f>DATE(2026,1,1)-K5731</f>
        <v/>
      </c>
      <c r="P5731">
        <f>IF(G5731&gt;=2,"Repeat","One-time")</f>
        <v/>
      </c>
    </row>
    <row r="5732">
      <c r="A5732" t="inlineStr">
        <is>
          <t>C05653</t>
        </is>
      </c>
      <c r="B5732" t="inlineStr">
        <is>
          <t>Rohan Iyer</t>
        </is>
      </c>
      <c r="C5732" t="inlineStr">
        <is>
          <t>West</t>
        </is>
      </c>
      <c r="D5732" t="inlineStr">
        <is>
          <t>Pune</t>
        </is>
      </c>
      <c r="E5732" t="inlineStr">
        <is>
          <t>Yes</t>
        </is>
      </c>
      <c r="F5732" t="inlineStr">
        <is>
          <t>Occasional</t>
        </is>
      </c>
      <c r="G5732" t="n">
        <v>1</v>
      </c>
      <c r="H5732" s="24" t="n">
        <v>10846.26</v>
      </c>
      <c r="I5732" s="24" t="n">
        <v>1712.01</v>
      </c>
      <c r="J5732" s="25" t="n">
        <v>45545</v>
      </c>
      <c r="K5732" s="25" t="n">
        <v>45545</v>
      </c>
      <c r="L5732" t="n">
        <v>2</v>
      </c>
      <c r="M5732" t="n">
        <v>1</v>
      </c>
      <c r="N5732" t="n">
        <v>2</v>
      </c>
      <c r="O5732">
        <f>DATE(2026,1,1)-K5732</f>
        <v/>
      </c>
      <c r="P5732">
        <f>IF(G5732&gt;=2,"Repeat","One-time")</f>
        <v/>
      </c>
    </row>
    <row r="5733">
      <c r="A5733" t="inlineStr">
        <is>
          <t>C09530</t>
        </is>
      </c>
      <c r="B5733" t="inlineStr">
        <is>
          <t>Divya Shah</t>
        </is>
      </c>
      <c r="C5733" t="inlineStr">
        <is>
          <t>South</t>
        </is>
      </c>
      <c r="D5733" t="inlineStr">
        <is>
          <t>Bengaluru</t>
        </is>
      </c>
      <c r="E5733" t="inlineStr">
        <is>
          <t>No</t>
        </is>
      </c>
      <c r="F5733" t="inlineStr">
        <is>
          <t>Occasional</t>
        </is>
      </c>
      <c r="G5733" t="n">
        <v>2</v>
      </c>
      <c r="H5733" s="24" t="n">
        <v>10833.04</v>
      </c>
      <c r="I5733" s="24" t="n">
        <v>4318.83</v>
      </c>
      <c r="J5733" s="25" t="n">
        <v>45889</v>
      </c>
      <c r="K5733" s="25" t="n">
        <v>45923</v>
      </c>
      <c r="L5733" t="n">
        <v>3</v>
      </c>
      <c r="M5733" t="n">
        <v>2</v>
      </c>
      <c r="N5733" t="n">
        <v>2</v>
      </c>
      <c r="O5733">
        <f>DATE(2026,1,1)-K5733</f>
        <v/>
      </c>
      <c r="P5733">
        <f>IF(G5733&gt;=2,"Repeat","One-time")</f>
        <v/>
      </c>
    </row>
    <row r="5734">
      <c r="A5734" t="inlineStr">
        <is>
          <t>C08715</t>
        </is>
      </c>
      <c r="B5734" t="inlineStr">
        <is>
          <t>Lakshmi Kapoor</t>
        </is>
      </c>
      <c r="C5734" t="inlineStr">
        <is>
          <t>West</t>
        </is>
      </c>
      <c r="D5734" t="inlineStr">
        <is>
          <t>Mumbai</t>
        </is>
      </c>
      <c r="E5734" t="inlineStr">
        <is>
          <t>No</t>
        </is>
      </c>
      <c r="F5734" t="inlineStr">
        <is>
          <t>Occasional</t>
        </is>
      </c>
      <c r="G5734" t="n">
        <v>1</v>
      </c>
      <c r="H5734" s="24" t="n">
        <v>10808.48</v>
      </c>
      <c r="I5734" s="24" t="n">
        <v>1710.06</v>
      </c>
      <c r="J5734" s="25" t="n">
        <v>45795</v>
      </c>
      <c r="K5734" s="25" t="n">
        <v>45795</v>
      </c>
      <c r="L5734" t="n">
        <v>3</v>
      </c>
      <c r="M5734" t="n">
        <v>1</v>
      </c>
      <c r="N5734" t="n">
        <v>2</v>
      </c>
      <c r="O5734">
        <f>DATE(2026,1,1)-K5734</f>
        <v/>
      </c>
      <c r="P5734">
        <f>IF(G5734&gt;=2,"Repeat","One-time")</f>
        <v/>
      </c>
    </row>
    <row r="5735">
      <c r="A5735" t="inlineStr">
        <is>
          <t>C08439</t>
        </is>
      </c>
      <c r="B5735" t="inlineStr">
        <is>
          <t>Joseph Sinha</t>
        </is>
      </c>
      <c r="C5735" t="inlineStr">
        <is>
          <t>South</t>
        </is>
      </c>
      <c r="D5735" t="inlineStr">
        <is>
          <t>Chennai</t>
        </is>
      </c>
      <c r="E5735" t="inlineStr">
        <is>
          <t>No</t>
        </is>
      </c>
      <c r="F5735" t="inlineStr">
        <is>
          <t>New</t>
        </is>
      </c>
      <c r="G5735" t="n">
        <v>1</v>
      </c>
      <c r="H5735" s="24" t="n">
        <v>10800.81</v>
      </c>
      <c r="I5735" s="24" t="n">
        <v>1694.54</v>
      </c>
      <c r="J5735" s="25" t="n">
        <v>45941</v>
      </c>
      <c r="K5735" s="25" t="n">
        <v>45941</v>
      </c>
      <c r="L5735" t="n">
        <v>4</v>
      </c>
      <c r="M5735" t="n">
        <v>1</v>
      </c>
      <c r="N5735" t="n">
        <v>2</v>
      </c>
      <c r="O5735">
        <f>DATE(2026,1,1)-K5735</f>
        <v/>
      </c>
      <c r="P5735">
        <f>IF(G5735&gt;=2,"Repeat","One-time")</f>
        <v/>
      </c>
    </row>
    <row r="5736">
      <c r="A5736" t="inlineStr">
        <is>
          <t>C07654</t>
        </is>
      </c>
      <c r="B5736" t="inlineStr">
        <is>
          <t>Ananya Thakur</t>
        </is>
      </c>
      <c r="C5736" t="inlineStr">
        <is>
          <t>East</t>
        </is>
      </c>
      <c r="D5736" t="inlineStr">
        <is>
          <t>Bhubaneswar</t>
        </is>
      </c>
      <c r="E5736" t="inlineStr">
        <is>
          <t>No</t>
        </is>
      </c>
      <c r="F5736" t="inlineStr">
        <is>
          <t>Loyal</t>
        </is>
      </c>
      <c r="G5736" t="n">
        <v>4</v>
      </c>
      <c r="H5736" s="24" t="n">
        <v>10800.15</v>
      </c>
      <c r="I5736" s="24" t="n">
        <v>3744.79</v>
      </c>
      <c r="J5736" s="25" t="n">
        <v>45704</v>
      </c>
      <c r="K5736" s="25" t="n">
        <v>46021</v>
      </c>
      <c r="L5736" t="n">
        <v>5</v>
      </c>
      <c r="M5736" t="n">
        <v>4</v>
      </c>
      <c r="N5736" t="n">
        <v>2</v>
      </c>
      <c r="O5736">
        <f>DATE(2026,1,1)-K5736</f>
        <v/>
      </c>
      <c r="P5736">
        <f>IF(G5736&gt;=2,"Repeat","One-time")</f>
        <v/>
      </c>
    </row>
    <row r="5737">
      <c r="A5737" t="inlineStr">
        <is>
          <t>C07799</t>
        </is>
      </c>
      <c r="B5737" t="inlineStr">
        <is>
          <t>Varun Patel</t>
        </is>
      </c>
      <c r="C5737" t="inlineStr">
        <is>
          <t>Central</t>
        </is>
      </c>
      <c r="D5737" t="inlineStr">
        <is>
          <t>Indore</t>
        </is>
      </c>
      <c r="E5737" t="inlineStr">
        <is>
          <t>Yes</t>
        </is>
      </c>
      <c r="F5737" t="inlineStr">
        <is>
          <t>New</t>
        </is>
      </c>
      <c r="G5737" t="n">
        <v>1</v>
      </c>
      <c r="H5737" s="24" t="n">
        <v>10781.34</v>
      </c>
      <c r="I5737" s="24" t="n">
        <v>1566.14</v>
      </c>
      <c r="J5737" s="25" t="n">
        <v>45979</v>
      </c>
      <c r="K5737" s="25" t="n">
        <v>45979</v>
      </c>
      <c r="L5737" t="n">
        <v>4</v>
      </c>
      <c r="M5737" t="n">
        <v>1</v>
      </c>
      <c r="N5737" t="n">
        <v>2</v>
      </c>
      <c r="O5737">
        <f>DATE(2026,1,1)-K5737</f>
        <v/>
      </c>
      <c r="P5737">
        <f>IF(G5737&gt;=2,"Repeat","One-time")</f>
        <v/>
      </c>
    </row>
    <row r="5738">
      <c r="A5738" t="inlineStr">
        <is>
          <t>C06152</t>
        </is>
      </c>
      <c r="B5738" t="inlineStr">
        <is>
          <t>Kavya Sinha</t>
        </is>
      </c>
      <c r="C5738" t="inlineStr">
        <is>
          <t>East</t>
        </is>
      </c>
      <c r="D5738" t="inlineStr">
        <is>
          <t>Guwahati</t>
        </is>
      </c>
      <c r="E5738" t="inlineStr">
        <is>
          <t>No</t>
        </is>
      </c>
      <c r="F5738" t="inlineStr">
        <is>
          <t>Occasional</t>
        </is>
      </c>
      <c r="G5738" t="n">
        <v>1</v>
      </c>
      <c r="H5738" s="24" t="n">
        <v>10780.84</v>
      </c>
      <c r="I5738" s="24" t="n">
        <v>1593.81</v>
      </c>
      <c r="J5738" s="25" t="n">
        <v>45550</v>
      </c>
      <c r="K5738" s="25" t="n">
        <v>45550</v>
      </c>
      <c r="L5738" t="n">
        <v>2</v>
      </c>
      <c r="M5738" t="n">
        <v>1</v>
      </c>
      <c r="N5738" t="n">
        <v>2</v>
      </c>
      <c r="O5738">
        <f>DATE(2026,1,1)-K5738</f>
        <v/>
      </c>
      <c r="P5738">
        <f>IF(G5738&gt;=2,"Repeat","One-time")</f>
        <v/>
      </c>
    </row>
    <row r="5739">
      <c r="A5739" t="inlineStr">
        <is>
          <t>C06593</t>
        </is>
      </c>
      <c r="B5739" t="inlineStr">
        <is>
          <t>Isha Yadav</t>
        </is>
      </c>
      <c r="C5739" t="inlineStr">
        <is>
          <t>Central</t>
        </is>
      </c>
      <c r="D5739" t="inlineStr">
        <is>
          <t>Indore</t>
        </is>
      </c>
      <c r="E5739" t="inlineStr">
        <is>
          <t>No</t>
        </is>
      </c>
      <c r="F5739" t="inlineStr">
        <is>
          <t>Loyal</t>
        </is>
      </c>
      <c r="G5739" t="n">
        <v>4</v>
      </c>
      <c r="H5739" s="24" t="n">
        <v>10770.01</v>
      </c>
      <c r="I5739" s="24" t="n">
        <v>696.66</v>
      </c>
      <c r="J5739" s="25" t="n">
        <v>45591</v>
      </c>
      <c r="K5739" s="25" t="n">
        <v>45945</v>
      </c>
      <c r="L5739" t="n">
        <v>4</v>
      </c>
      <c r="M5739" t="n">
        <v>3</v>
      </c>
      <c r="N5739" t="n">
        <v>2</v>
      </c>
      <c r="O5739">
        <f>DATE(2026,1,1)-K5739</f>
        <v/>
      </c>
      <c r="P5739">
        <f>IF(G5739&gt;=2,"Repeat","One-time")</f>
        <v/>
      </c>
    </row>
    <row r="5740">
      <c r="A5740" t="inlineStr">
        <is>
          <t>C07859</t>
        </is>
      </c>
      <c r="B5740" t="inlineStr">
        <is>
          <t>Karan Mehta</t>
        </is>
      </c>
      <c r="C5740" t="inlineStr">
        <is>
          <t>East</t>
        </is>
      </c>
      <c r="D5740" t="inlineStr">
        <is>
          <t>Kolkata</t>
        </is>
      </c>
      <c r="E5740" t="inlineStr">
        <is>
          <t>No</t>
        </is>
      </c>
      <c r="F5740" t="inlineStr">
        <is>
          <t>New</t>
        </is>
      </c>
      <c r="G5740" t="n">
        <v>1</v>
      </c>
      <c r="H5740" s="24" t="n">
        <v>10760.08</v>
      </c>
      <c r="I5740" s="24" t="n">
        <v>605.0700000000001</v>
      </c>
      <c r="J5740" s="25" t="n">
        <v>45979</v>
      </c>
      <c r="K5740" s="25" t="n">
        <v>45979</v>
      </c>
      <c r="L5740" t="n">
        <v>4</v>
      </c>
      <c r="M5740" t="n">
        <v>1</v>
      </c>
      <c r="N5740" t="n">
        <v>2</v>
      </c>
      <c r="O5740">
        <f>DATE(2026,1,1)-K5740</f>
        <v/>
      </c>
      <c r="P5740">
        <f>IF(G5740&gt;=2,"Repeat","One-time")</f>
        <v/>
      </c>
    </row>
    <row r="5741">
      <c r="A5741" t="inlineStr">
        <is>
          <t>C03463</t>
        </is>
      </c>
      <c r="B5741" t="inlineStr">
        <is>
          <t>Karan Patel</t>
        </is>
      </c>
      <c r="C5741" t="inlineStr">
        <is>
          <t>West</t>
        </is>
      </c>
      <c r="D5741" t="inlineStr">
        <is>
          <t>Pune</t>
        </is>
      </c>
      <c r="E5741" t="inlineStr">
        <is>
          <t>Yes</t>
        </is>
      </c>
      <c r="F5741" t="inlineStr">
        <is>
          <t>At Risk</t>
        </is>
      </c>
      <c r="G5741" t="n">
        <v>8</v>
      </c>
      <c r="H5741" s="24" t="n">
        <v>10753.05</v>
      </c>
      <c r="I5741" s="24" t="n">
        <v>2965.56</v>
      </c>
      <c r="J5741" s="25" t="n">
        <v>45264</v>
      </c>
      <c r="K5741" s="25" t="n">
        <v>45727</v>
      </c>
      <c r="L5741" t="n">
        <v>2</v>
      </c>
      <c r="M5741" t="n">
        <v>4</v>
      </c>
      <c r="N5741" t="n">
        <v>2</v>
      </c>
      <c r="O5741">
        <f>DATE(2026,1,1)-K5741</f>
        <v/>
      </c>
      <c r="P5741">
        <f>IF(G5741&gt;=2,"Repeat","One-time")</f>
        <v/>
      </c>
    </row>
    <row r="5742">
      <c r="A5742" t="inlineStr">
        <is>
          <t>C09962</t>
        </is>
      </c>
      <c r="B5742" t="inlineStr">
        <is>
          <t>Farhan Pillai</t>
        </is>
      </c>
      <c r="C5742" t="inlineStr">
        <is>
          <t>East</t>
        </is>
      </c>
      <c r="D5742" t="inlineStr">
        <is>
          <t>Guwahati</t>
        </is>
      </c>
      <c r="E5742" t="inlineStr">
        <is>
          <t>No</t>
        </is>
      </c>
      <c r="F5742" t="inlineStr">
        <is>
          <t>Loyal</t>
        </is>
      </c>
      <c r="G5742" t="n">
        <v>5</v>
      </c>
      <c r="H5742" s="24" t="n">
        <v>10751.43</v>
      </c>
      <c r="I5742" s="24" t="n">
        <v>2565.97</v>
      </c>
      <c r="J5742" s="25" t="n">
        <v>45910</v>
      </c>
      <c r="K5742" s="25" t="n">
        <v>45976</v>
      </c>
      <c r="L5742" t="n">
        <v>4</v>
      </c>
      <c r="M5742" t="n">
        <v>4</v>
      </c>
      <c r="N5742" t="n">
        <v>2</v>
      </c>
      <c r="O5742">
        <f>DATE(2026,1,1)-K5742</f>
        <v/>
      </c>
      <c r="P5742">
        <f>IF(G5742&gt;=2,"Repeat","One-time")</f>
        <v/>
      </c>
    </row>
    <row r="5743">
      <c r="A5743" t="inlineStr">
        <is>
          <t>C08126</t>
        </is>
      </c>
      <c r="B5743" t="inlineStr">
        <is>
          <t>Pooja Agarwal</t>
        </is>
      </c>
      <c r="C5743" t="inlineStr">
        <is>
          <t>North</t>
        </is>
      </c>
      <c r="D5743" t="inlineStr">
        <is>
          <t>Delhi</t>
        </is>
      </c>
      <c r="E5743" t="inlineStr">
        <is>
          <t>No</t>
        </is>
      </c>
      <c r="F5743" t="inlineStr">
        <is>
          <t>Occasional</t>
        </is>
      </c>
      <c r="G5743" t="n">
        <v>1</v>
      </c>
      <c r="H5743" s="24" t="n">
        <v>10749.81</v>
      </c>
      <c r="I5743" s="24" t="n">
        <v>3051.58</v>
      </c>
      <c r="J5743" s="25" t="n">
        <v>45737</v>
      </c>
      <c r="K5743" s="25" t="n">
        <v>45737</v>
      </c>
      <c r="L5743" t="n">
        <v>2</v>
      </c>
      <c r="M5743" t="n">
        <v>1</v>
      </c>
      <c r="N5743" t="n">
        <v>2</v>
      </c>
      <c r="O5743">
        <f>DATE(2026,1,1)-K5743</f>
        <v/>
      </c>
      <c r="P5743">
        <f>IF(G5743&gt;=2,"Repeat","One-time")</f>
        <v/>
      </c>
    </row>
    <row r="5744">
      <c r="A5744" t="inlineStr">
        <is>
          <t>C07555</t>
        </is>
      </c>
      <c r="B5744" t="inlineStr">
        <is>
          <t>Divya Singh</t>
        </is>
      </c>
      <c r="C5744" t="inlineStr">
        <is>
          <t>South</t>
        </is>
      </c>
      <c r="D5744" t="inlineStr">
        <is>
          <t>Coimbatore</t>
        </is>
      </c>
      <c r="E5744" t="inlineStr">
        <is>
          <t>No</t>
        </is>
      </c>
      <c r="F5744" t="inlineStr">
        <is>
          <t>Loyal</t>
        </is>
      </c>
      <c r="G5744" t="n">
        <v>4</v>
      </c>
      <c r="H5744" s="24" t="n">
        <v>10748.99</v>
      </c>
      <c r="I5744" s="24" t="n">
        <v>3589.65</v>
      </c>
      <c r="J5744" s="25" t="n">
        <v>45657</v>
      </c>
      <c r="K5744" s="25" t="n">
        <v>45984</v>
      </c>
      <c r="L5744" t="n">
        <v>4</v>
      </c>
      <c r="M5744" t="n">
        <v>4</v>
      </c>
      <c r="N5744" t="n">
        <v>2</v>
      </c>
      <c r="O5744">
        <f>DATE(2026,1,1)-K5744</f>
        <v/>
      </c>
      <c r="P5744">
        <f>IF(G5744&gt;=2,"Repeat","One-time")</f>
        <v/>
      </c>
    </row>
    <row r="5745">
      <c r="A5745" t="inlineStr">
        <is>
          <t>C07405</t>
        </is>
      </c>
      <c r="B5745" t="inlineStr">
        <is>
          <t>Diya Fernandes</t>
        </is>
      </c>
      <c r="C5745" t="inlineStr">
        <is>
          <t>West</t>
        </is>
      </c>
      <c r="D5745" t="inlineStr">
        <is>
          <t>Pune</t>
        </is>
      </c>
      <c r="E5745" t="inlineStr">
        <is>
          <t>Yes</t>
        </is>
      </c>
      <c r="F5745" t="inlineStr">
        <is>
          <t>Loyal</t>
        </is>
      </c>
      <c r="G5745" t="n">
        <v>4</v>
      </c>
      <c r="H5745" s="24" t="n">
        <v>10745.28</v>
      </c>
      <c r="I5745" s="24" t="n">
        <v>5104.31</v>
      </c>
      <c r="J5745" s="25" t="n">
        <v>45640</v>
      </c>
      <c r="K5745" s="25" t="n">
        <v>45970</v>
      </c>
      <c r="L5745" t="n">
        <v>4</v>
      </c>
      <c r="M5745" t="n">
        <v>4</v>
      </c>
      <c r="N5745" t="n">
        <v>2</v>
      </c>
      <c r="O5745">
        <f>DATE(2026,1,1)-K5745</f>
        <v/>
      </c>
      <c r="P5745">
        <f>IF(G5745&gt;=2,"Repeat","One-time")</f>
        <v/>
      </c>
    </row>
    <row r="5746">
      <c r="A5746" t="inlineStr">
        <is>
          <t>C01479</t>
        </is>
      </c>
      <c r="B5746" t="inlineStr">
        <is>
          <t>Karan Fernandes</t>
        </is>
      </c>
      <c r="C5746" t="inlineStr">
        <is>
          <t>South</t>
        </is>
      </c>
      <c r="D5746" t="inlineStr">
        <is>
          <t>Chennai</t>
        </is>
      </c>
      <c r="E5746" t="inlineStr">
        <is>
          <t>No</t>
        </is>
      </c>
      <c r="F5746" t="inlineStr">
        <is>
          <t>Hibernating</t>
        </is>
      </c>
      <c r="G5746" t="n">
        <v>1</v>
      </c>
      <c r="H5746" s="24" t="n">
        <v>10744.1</v>
      </c>
      <c r="I5746" s="24" t="n">
        <v>3975.96</v>
      </c>
      <c r="J5746" s="25" t="n">
        <v>45063</v>
      </c>
      <c r="K5746" s="25" t="n">
        <v>45063</v>
      </c>
      <c r="L5746" t="n">
        <v>1</v>
      </c>
      <c r="M5746" t="n">
        <v>1</v>
      </c>
      <c r="N5746" t="n">
        <v>2</v>
      </c>
      <c r="O5746">
        <f>DATE(2026,1,1)-K5746</f>
        <v/>
      </c>
      <c r="P5746">
        <f>IF(G5746&gt;=2,"Repeat","One-time")</f>
        <v/>
      </c>
    </row>
    <row r="5747">
      <c r="A5747" t="inlineStr">
        <is>
          <t>C06417</t>
        </is>
      </c>
      <c r="B5747" t="inlineStr">
        <is>
          <t>Nikhil Mukherjee</t>
        </is>
      </c>
      <c r="C5747" t="inlineStr">
        <is>
          <t>North</t>
        </is>
      </c>
      <c r="D5747" t="inlineStr">
        <is>
          <t>Delhi</t>
        </is>
      </c>
      <c r="E5747" t="inlineStr">
        <is>
          <t>No</t>
        </is>
      </c>
      <c r="F5747" t="inlineStr">
        <is>
          <t>Occasional</t>
        </is>
      </c>
      <c r="G5747" t="n">
        <v>1</v>
      </c>
      <c r="H5747" s="24" t="n">
        <v>10725.31</v>
      </c>
      <c r="I5747" s="24" t="n">
        <v>2919.28</v>
      </c>
      <c r="J5747" s="25" t="n">
        <v>45591</v>
      </c>
      <c r="K5747" s="25" t="n">
        <v>45591</v>
      </c>
      <c r="L5747" t="n">
        <v>2</v>
      </c>
      <c r="M5747" t="n">
        <v>1</v>
      </c>
      <c r="N5747" t="n">
        <v>2</v>
      </c>
      <c r="O5747">
        <f>DATE(2026,1,1)-K5747</f>
        <v/>
      </c>
      <c r="P5747">
        <f>IF(G5747&gt;=2,"Repeat","One-time")</f>
        <v/>
      </c>
    </row>
    <row r="5748">
      <c r="A5748" t="inlineStr">
        <is>
          <t>C02245</t>
        </is>
      </c>
      <c r="B5748" t="inlineStr">
        <is>
          <t>Ananya Shah</t>
        </is>
      </c>
      <c r="C5748" t="inlineStr">
        <is>
          <t>South</t>
        </is>
      </c>
      <c r="D5748" t="inlineStr">
        <is>
          <t>Chennai</t>
        </is>
      </c>
      <c r="E5748" t="inlineStr">
        <is>
          <t>No</t>
        </is>
      </c>
      <c r="F5748" t="inlineStr">
        <is>
          <t>At Risk</t>
        </is>
      </c>
      <c r="G5748" t="n">
        <v>5</v>
      </c>
      <c r="H5748" s="24" t="n">
        <v>10722.69</v>
      </c>
      <c r="I5748" s="24" t="n">
        <v>3258.74</v>
      </c>
      <c r="J5748" s="25" t="n">
        <v>45113</v>
      </c>
      <c r="K5748" s="25" t="n">
        <v>45491</v>
      </c>
      <c r="L5748" t="n">
        <v>2</v>
      </c>
      <c r="M5748" t="n">
        <v>4</v>
      </c>
      <c r="N5748" t="n">
        <v>2</v>
      </c>
      <c r="O5748">
        <f>DATE(2026,1,1)-K5748</f>
        <v/>
      </c>
      <c r="P5748">
        <f>IF(G5748&gt;=2,"Repeat","One-time")</f>
        <v/>
      </c>
    </row>
    <row r="5749">
      <c r="A5749" t="inlineStr">
        <is>
          <t>C06200</t>
        </is>
      </c>
      <c r="B5749" t="inlineStr">
        <is>
          <t>Imran Das</t>
        </is>
      </c>
      <c r="C5749" t="inlineStr">
        <is>
          <t>East</t>
        </is>
      </c>
      <c r="D5749" t="inlineStr">
        <is>
          <t>Jamshedpur</t>
        </is>
      </c>
      <c r="E5749" t="inlineStr">
        <is>
          <t>No</t>
        </is>
      </c>
      <c r="F5749" t="inlineStr">
        <is>
          <t>Occasional</t>
        </is>
      </c>
      <c r="G5749" t="n">
        <v>2</v>
      </c>
      <c r="H5749" s="24" t="n">
        <v>10722.1</v>
      </c>
      <c r="I5749" s="24" t="n">
        <v>3471.66</v>
      </c>
      <c r="J5749" s="25" t="n">
        <v>45621</v>
      </c>
      <c r="K5749" s="25" t="n">
        <v>45859</v>
      </c>
      <c r="L5749" t="n">
        <v>3</v>
      </c>
      <c r="M5749" t="n">
        <v>2</v>
      </c>
      <c r="N5749" t="n">
        <v>2</v>
      </c>
      <c r="O5749">
        <f>DATE(2026,1,1)-K5749</f>
        <v/>
      </c>
      <c r="P5749">
        <f>IF(G5749&gt;=2,"Repeat","One-time")</f>
        <v/>
      </c>
    </row>
    <row r="5750">
      <c r="A5750" t="inlineStr">
        <is>
          <t>C10627</t>
        </is>
      </c>
      <c r="B5750" t="inlineStr">
        <is>
          <t>Kavya Banerjee</t>
        </is>
      </c>
      <c r="C5750" t="inlineStr">
        <is>
          <t>West</t>
        </is>
      </c>
      <c r="D5750" t="inlineStr">
        <is>
          <t>Ahmedabad</t>
        </is>
      </c>
      <c r="E5750" t="inlineStr">
        <is>
          <t>Yes</t>
        </is>
      </c>
      <c r="F5750" t="inlineStr">
        <is>
          <t>Occasional</t>
        </is>
      </c>
      <c r="G5750" t="n">
        <v>1</v>
      </c>
      <c r="H5750" s="24" t="n">
        <v>10722.06</v>
      </c>
      <c r="I5750" s="24" t="n">
        <v>3579.62</v>
      </c>
      <c r="J5750" s="25" t="n">
        <v>45927</v>
      </c>
      <c r="K5750" s="25" t="n">
        <v>45927</v>
      </c>
      <c r="L5750" t="n">
        <v>3</v>
      </c>
      <c r="M5750" t="n">
        <v>2</v>
      </c>
      <c r="N5750" t="n">
        <v>2</v>
      </c>
      <c r="O5750">
        <f>DATE(2026,1,1)-K5750</f>
        <v/>
      </c>
      <c r="P5750">
        <f>IF(G5750&gt;=2,"Repeat","One-time")</f>
        <v/>
      </c>
    </row>
    <row r="5751">
      <c r="A5751" t="inlineStr">
        <is>
          <t>C02261</t>
        </is>
      </c>
      <c r="B5751" t="inlineStr">
        <is>
          <t>Amit Singh</t>
        </is>
      </c>
      <c r="C5751" t="inlineStr">
        <is>
          <t>North</t>
        </is>
      </c>
      <c r="D5751" t="inlineStr">
        <is>
          <t>Jaipur</t>
        </is>
      </c>
      <c r="E5751" t="inlineStr">
        <is>
          <t>Yes</t>
        </is>
      </c>
      <c r="F5751" t="inlineStr">
        <is>
          <t>At Risk</t>
        </is>
      </c>
      <c r="G5751" t="n">
        <v>4</v>
      </c>
      <c r="H5751" s="24" t="n">
        <v>10716.85</v>
      </c>
      <c r="I5751" s="24" t="n">
        <v>3132.38</v>
      </c>
      <c r="J5751" s="25" t="n">
        <v>45176</v>
      </c>
      <c r="K5751" s="25" t="n">
        <v>45267</v>
      </c>
      <c r="L5751" t="n">
        <v>1</v>
      </c>
      <c r="M5751" t="n">
        <v>3</v>
      </c>
      <c r="N5751" t="n">
        <v>2</v>
      </c>
      <c r="O5751">
        <f>DATE(2026,1,1)-K5751</f>
        <v/>
      </c>
      <c r="P5751">
        <f>IF(G5751&gt;=2,"Repeat","One-time")</f>
        <v/>
      </c>
    </row>
    <row r="5752">
      <c r="A5752" t="inlineStr">
        <is>
          <t>C00391</t>
        </is>
      </c>
      <c r="B5752" t="inlineStr">
        <is>
          <t>Imran Nair</t>
        </is>
      </c>
      <c r="C5752" t="inlineStr">
        <is>
          <t>North</t>
        </is>
      </c>
      <c r="D5752" t="inlineStr">
        <is>
          <t>Gurugram</t>
        </is>
      </c>
      <c r="E5752" t="inlineStr">
        <is>
          <t>No</t>
        </is>
      </c>
      <c r="F5752" t="inlineStr">
        <is>
          <t>At Risk</t>
        </is>
      </c>
      <c r="G5752" t="n">
        <v>3</v>
      </c>
      <c r="H5752" s="24" t="n">
        <v>10714.95</v>
      </c>
      <c r="I5752" s="24" t="n">
        <v>2223.67</v>
      </c>
      <c r="J5752" s="25" t="n">
        <v>44974</v>
      </c>
      <c r="K5752" s="25" t="n">
        <v>45067</v>
      </c>
      <c r="L5752" t="n">
        <v>1</v>
      </c>
      <c r="M5752" t="n">
        <v>3</v>
      </c>
      <c r="N5752" t="n">
        <v>2</v>
      </c>
      <c r="O5752">
        <f>DATE(2026,1,1)-K5752</f>
        <v/>
      </c>
      <c r="P5752">
        <f>IF(G5752&gt;=2,"Repeat","One-time")</f>
        <v/>
      </c>
    </row>
    <row r="5753">
      <c r="A5753" t="inlineStr">
        <is>
          <t>C07912</t>
        </is>
      </c>
      <c r="B5753" t="inlineStr">
        <is>
          <t>Diya Mehta</t>
        </is>
      </c>
      <c r="C5753" t="inlineStr">
        <is>
          <t>South</t>
        </is>
      </c>
      <c r="D5753" t="inlineStr">
        <is>
          <t>Chennai</t>
        </is>
      </c>
      <c r="E5753" t="inlineStr">
        <is>
          <t>Yes</t>
        </is>
      </c>
      <c r="F5753" t="inlineStr">
        <is>
          <t>Occasional</t>
        </is>
      </c>
      <c r="G5753" t="n">
        <v>2</v>
      </c>
      <c r="H5753" s="24" t="n">
        <v>10713.41</v>
      </c>
      <c r="I5753" s="24" t="n">
        <v>2179.29</v>
      </c>
      <c r="J5753" s="25" t="n">
        <v>45770</v>
      </c>
      <c r="K5753" s="25" t="n">
        <v>45798</v>
      </c>
      <c r="L5753" t="n">
        <v>3</v>
      </c>
      <c r="M5753" t="n">
        <v>2</v>
      </c>
      <c r="N5753" t="n">
        <v>2</v>
      </c>
      <c r="O5753">
        <f>DATE(2026,1,1)-K5753</f>
        <v/>
      </c>
      <c r="P5753">
        <f>IF(G5753&gt;=2,"Repeat","One-time")</f>
        <v/>
      </c>
    </row>
    <row r="5754">
      <c r="A5754" t="inlineStr">
        <is>
          <t>C02648</t>
        </is>
      </c>
      <c r="B5754" t="inlineStr">
        <is>
          <t>Harpreet Iyer</t>
        </is>
      </c>
      <c r="C5754" t="inlineStr">
        <is>
          <t>West</t>
        </is>
      </c>
      <c r="D5754" t="inlineStr">
        <is>
          <t>Mumbai</t>
        </is>
      </c>
      <c r="E5754" t="inlineStr">
        <is>
          <t>No</t>
        </is>
      </c>
      <c r="F5754" t="inlineStr">
        <is>
          <t>At Risk</t>
        </is>
      </c>
      <c r="G5754" t="n">
        <v>3</v>
      </c>
      <c r="H5754" s="24" t="n">
        <v>10704.36</v>
      </c>
      <c r="I5754" s="24" t="n">
        <v>1941.69</v>
      </c>
      <c r="J5754" s="25" t="n">
        <v>45192</v>
      </c>
      <c r="K5754" s="25" t="n">
        <v>45444</v>
      </c>
      <c r="L5754" t="n">
        <v>1</v>
      </c>
      <c r="M5754" t="n">
        <v>3</v>
      </c>
      <c r="N5754" t="n">
        <v>2</v>
      </c>
      <c r="O5754">
        <f>DATE(2026,1,1)-K5754</f>
        <v/>
      </c>
      <c r="P5754">
        <f>IF(G5754&gt;=2,"Repeat","One-time")</f>
        <v/>
      </c>
    </row>
    <row r="5755">
      <c r="A5755" t="inlineStr">
        <is>
          <t>C11108</t>
        </is>
      </c>
      <c r="B5755" t="inlineStr">
        <is>
          <t>Rohan Rao</t>
        </is>
      </c>
      <c r="C5755" t="inlineStr">
        <is>
          <t>East</t>
        </is>
      </c>
      <c r="D5755" t="inlineStr">
        <is>
          <t>Patna</t>
        </is>
      </c>
      <c r="E5755" t="inlineStr">
        <is>
          <t>No</t>
        </is>
      </c>
      <c r="F5755" t="inlineStr">
        <is>
          <t>New</t>
        </is>
      </c>
      <c r="G5755" t="n">
        <v>2</v>
      </c>
      <c r="H5755" s="24" t="n">
        <v>10702.65</v>
      </c>
      <c r="I5755" s="24" t="n">
        <v>2088.41</v>
      </c>
      <c r="J5755" s="25" t="n">
        <v>46006</v>
      </c>
      <c r="K5755" s="25" t="n">
        <v>46019</v>
      </c>
      <c r="L5755" t="n">
        <v>5</v>
      </c>
      <c r="M5755" t="n">
        <v>3</v>
      </c>
      <c r="N5755" t="n">
        <v>2</v>
      </c>
      <c r="O5755">
        <f>DATE(2026,1,1)-K5755</f>
        <v/>
      </c>
      <c r="P5755">
        <f>IF(G5755&gt;=2,"Repeat","One-time")</f>
        <v/>
      </c>
    </row>
    <row r="5756">
      <c r="A5756" t="inlineStr">
        <is>
          <t>C03543</t>
        </is>
      </c>
      <c r="B5756" t="inlineStr">
        <is>
          <t>Sneha Mukherjee</t>
        </is>
      </c>
      <c r="C5756" t="inlineStr">
        <is>
          <t>North</t>
        </is>
      </c>
      <c r="D5756" t="inlineStr">
        <is>
          <t>Chandigarh</t>
        </is>
      </c>
      <c r="E5756" t="inlineStr">
        <is>
          <t>Yes</t>
        </is>
      </c>
      <c r="F5756" t="inlineStr">
        <is>
          <t>At Risk</t>
        </is>
      </c>
      <c r="G5756" t="n">
        <v>5</v>
      </c>
      <c r="H5756" s="24" t="n">
        <v>10699.66</v>
      </c>
      <c r="I5756" s="24" t="n">
        <v>4015.37</v>
      </c>
      <c r="J5756" s="25" t="n">
        <v>45332</v>
      </c>
      <c r="K5756" s="25" t="n">
        <v>45457</v>
      </c>
      <c r="L5756" t="n">
        <v>1</v>
      </c>
      <c r="M5756" t="n">
        <v>4</v>
      </c>
      <c r="N5756" t="n">
        <v>2</v>
      </c>
      <c r="O5756">
        <f>DATE(2026,1,1)-K5756</f>
        <v/>
      </c>
      <c r="P5756">
        <f>IF(G5756&gt;=2,"Repeat","One-time")</f>
        <v/>
      </c>
    </row>
    <row r="5757">
      <c r="A5757" t="inlineStr">
        <is>
          <t>C08544</t>
        </is>
      </c>
      <c r="B5757" t="inlineStr">
        <is>
          <t>Aarav Pillai</t>
        </is>
      </c>
      <c r="C5757" t="inlineStr">
        <is>
          <t>West</t>
        </is>
      </c>
      <c r="D5757" t="inlineStr">
        <is>
          <t>Pune</t>
        </is>
      </c>
      <c r="E5757" t="inlineStr">
        <is>
          <t>No</t>
        </is>
      </c>
      <c r="F5757" t="inlineStr">
        <is>
          <t>Occasional</t>
        </is>
      </c>
      <c r="G5757" t="n">
        <v>1</v>
      </c>
      <c r="H5757" s="24" t="n">
        <v>10699.34</v>
      </c>
      <c r="I5757" s="24" t="n">
        <v>3618.3</v>
      </c>
      <c r="J5757" s="25" t="n">
        <v>45808</v>
      </c>
      <c r="K5757" s="25" t="n">
        <v>45808</v>
      </c>
      <c r="L5757" t="n">
        <v>3</v>
      </c>
      <c r="M5757" t="n">
        <v>1</v>
      </c>
      <c r="N5757" t="n">
        <v>2</v>
      </c>
      <c r="O5757">
        <f>DATE(2026,1,1)-K5757</f>
        <v/>
      </c>
      <c r="P5757">
        <f>IF(G5757&gt;=2,"Repeat","One-time")</f>
        <v/>
      </c>
    </row>
    <row r="5758">
      <c r="A5758" t="inlineStr">
        <is>
          <t>C09017</t>
        </is>
      </c>
      <c r="B5758" t="inlineStr">
        <is>
          <t>Pooja Reddy</t>
        </is>
      </c>
      <c r="C5758" t="inlineStr">
        <is>
          <t>Central</t>
        </is>
      </c>
      <c r="D5758" t="inlineStr">
        <is>
          <t>Indore</t>
        </is>
      </c>
      <c r="E5758" t="inlineStr">
        <is>
          <t>No</t>
        </is>
      </c>
      <c r="F5758" t="inlineStr">
        <is>
          <t>Occasional</t>
        </is>
      </c>
      <c r="G5758" t="n">
        <v>1</v>
      </c>
      <c r="H5758" s="24" t="n">
        <v>10698.27</v>
      </c>
      <c r="I5758" s="24" t="n">
        <v>303.9</v>
      </c>
      <c r="J5758" s="25" t="n">
        <v>45829</v>
      </c>
      <c r="K5758" s="25" t="n">
        <v>45829</v>
      </c>
      <c r="L5758" t="n">
        <v>3</v>
      </c>
      <c r="M5758" t="n">
        <v>1</v>
      </c>
      <c r="N5758" t="n">
        <v>2</v>
      </c>
      <c r="O5758">
        <f>DATE(2026,1,1)-K5758</f>
        <v/>
      </c>
      <c r="P5758">
        <f>IF(G5758&gt;=2,"Repeat","One-time")</f>
        <v/>
      </c>
    </row>
    <row r="5759">
      <c r="A5759" t="inlineStr">
        <is>
          <t>C04732</t>
        </is>
      </c>
      <c r="B5759" t="inlineStr">
        <is>
          <t>Suresh Chopra</t>
        </is>
      </c>
      <c r="C5759" t="inlineStr">
        <is>
          <t>East</t>
        </is>
      </c>
      <c r="D5759" t="inlineStr">
        <is>
          <t>Jamshedpur</t>
        </is>
      </c>
      <c r="E5759" t="inlineStr">
        <is>
          <t>No</t>
        </is>
      </c>
      <c r="F5759" t="inlineStr">
        <is>
          <t>At Risk</t>
        </is>
      </c>
      <c r="G5759" t="n">
        <v>3</v>
      </c>
      <c r="H5759" s="24" t="n">
        <v>10694.26</v>
      </c>
      <c r="I5759" s="24" t="n">
        <v>1058.43</v>
      </c>
      <c r="J5759" s="25" t="n">
        <v>45542</v>
      </c>
      <c r="K5759" s="25" t="n">
        <v>45600</v>
      </c>
      <c r="L5759" t="n">
        <v>2</v>
      </c>
      <c r="M5759" t="n">
        <v>3</v>
      </c>
      <c r="N5759" t="n">
        <v>2</v>
      </c>
      <c r="O5759">
        <f>DATE(2026,1,1)-K5759</f>
        <v/>
      </c>
      <c r="P5759">
        <f>IF(G5759&gt;=2,"Repeat","One-time")</f>
        <v/>
      </c>
    </row>
    <row r="5760">
      <c r="A5760" t="inlineStr">
        <is>
          <t>C03544</t>
        </is>
      </c>
      <c r="B5760" t="inlineStr">
        <is>
          <t>Ritu Banerjee</t>
        </is>
      </c>
      <c r="C5760" t="inlineStr">
        <is>
          <t>East</t>
        </is>
      </c>
      <c r="D5760" t="inlineStr">
        <is>
          <t>Guwahati</t>
        </is>
      </c>
      <c r="E5760" t="inlineStr">
        <is>
          <t>No</t>
        </is>
      </c>
      <c r="F5760" t="inlineStr">
        <is>
          <t>Hibernating</t>
        </is>
      </c>
      <c r="G5760" t="n">
        <v>1</v>
      </c>
      <c r="H5760" s="24" t="n">
        <v>10694.26</v>
      </c>
      <c r="I5760" s="24" t="n">
        <v>1514.74</v>
      </c>
      <c r="J5760" s="25" t="n">
        <v>45306</v>
      </c>
      <c r="K5760" s="25" t="n">
        <v>45306</v>
      </c>
      <c r="L5760" t="n">
        <v>1</v>
      </c>
      <c r="M5760" t="n">
        <v>1</v>
      </c>
      <c r="N5760" t="n">
        <v>2</v>
      </c>
      <c r="O5760">
        <f>DATE(2026,1,1)-K5760</f>
        <v/>
      </c>
      <c r="P5760">
        <f>IF(G5760&gt;=2,"Repeat","One-time")</f>
        <v/>
      </c>
    </row>
    <row r="5761">
      <c r="A5761" t="inlineStr">
        <is>
          <t>C08809</t>
        </is>
      </c>
      <c r="B5761" t="inlineStr">
        <is>
          <t>Swati Mishra</t>
        </is>
      </c>
      <c r="C5761" t="inlineStr">
        <is>
          <t>West</t>
        </is>
      </c>
      <c r="D5761" t="inlineStr">
        <is>
          <t>Mumbai</t>
        </is>
      </c>
      <c r="E5761" t="inlineStr">
        <is>
          <t>Yes</t>
        </is>
      </c>
      <c r="F5761" t="inlineStr">
        <is>
          <t>Loyal</t>
        </is>
      </c>
      <c r="G5761" t="n">
        <v>5</v>
      </c>
      <c r="H5761" s="24" t="n">
        <v>10683.72</v>
      </c>
      <c r="I5761" s="24" t="n">
        <v>4242.88</v>
      </c>
      <c r="J5761" s="25" t="n">
        <v>45767</v>
      </c>
      <c r="K5761" s="25" t="n">
        <v>45916</v>
      </c>
      <c r="L5761" t="n">
        <v>3</v>
      </c>
      <c r="M5761" t="n">
        <v>4</v>
      </c>
      <c r="N5761" t="n">
        <v>2</v>
      </c>
      <c r="O5761">
        <f>DATE(2026,1,1)-K5761</f>
        <v/>
      </c>
      <c r="P5761">
        <f>IF(G5761&gt;=2,"Repeat","One-time")</f>
        <v/>
      </c>
    </row>
    <row r="5762">
      <c r="A5762" t="inlineStr">
        <is>
          <t>C10429</t>
        </is>
      </c>
      <c r="B5762" t="inlineStr">
        <is>
          <t>Manish Reddy</t>
        </is>
      </c>
      <c r="C5762" t="inlineStr">
        <is>
          <t>South</t>
        </is>
      </c>
      <c r="D5762" t="inlineStr">
        <is>
          <t>Kochi</t>
        </is>
      </c>
      <c r="E5762" t="inlineStr">
        <is>
          <t>No</t>
        </is>
      </c>
      <c r="F5762" t="inlineStr">
        <is>
          <t>New</t>
        </is>
      </c>
      <c r="G5762" t="n">
        <v>1</v>
      </c>
      <c r="H5762" s="24" t="n">
        <v>10675.5</v>
      </c>
      <c r="I5762" s="24" t="n">
        <v>3315.78</v>
      </c>
      <c r="J5762" s="25" t="n">
        <v>45994</v>
      </c>
      <c r="K5762" s="25" t="n">
        <v>45994</v>
      </c>
      <c r="L5762" t="n">
        <v>5</v>
      </c>
      <c r="M5762" t="n">
        <v>2</v>
      </c>
      <c r="N5762" t="n">
        <v>2</v>
      </c>
      <c r="O5762">
        <f>DATE(2026,1,1)-K5762</f>
        <v/>
      </c>
      <c r="P5762">
        <f>IF(G5762&gt;=2,"Repeat","One-time")</f>
        <v/>
      </c>
    </row>
    <row r="5763">
      <c r="A5763" t="inlineStr">
        <is>
          <t>C02812</t>
        </is>
      </c>
      <c r="B5763" t="inlineStr">
        <is>
          <t>Riya Chopra</t>
        </is>
      </c>
      <c r="C5763" t="inlineStr">
        <is>
          <t>West</t>
        </is>
      </c>
      <c r="D5763" t="inlineStr">
        <is>
          <t>Pune</t>
        </is>
      </c>
      <c r="E5763" t="inlineStr">
        <is>
          <t>Yes</t>
        </is>
      </c>
      <c r="F5763" t="inlineStr">
        <is>
          <t>At Risk</t>
        </is>
      </c>
      <c r="G5763" t="n">
        <v>3</v>
      </c>
      <c r="H5763" s="24" t="n">
        <v>10668.07</v>
      </c>
      <c r="I5763" s="24" t="n">
        <v>1982.13</v>
      </c>
      <c r="J5763" s="25" t="n">
        <v>45428</v>
      </c>
      <c r="K5763" s="25" t="n">
        <v>45746</v>
      </c>
      <c r="L5763" t="n">
        <v>2</v>
      </c>
      <c r="M5763" t="n">
        <v>3</v>
      </c>
      <c r="N5763" t="n">
        <v>2</v>
      </c>
      <c r="O5763">
        <f>DATE(2026,1,1)-K5763</f>
        <v/>
      </c>
      <c r="P5763">
        <f>IF(G5763&gt;=2,"Repeat","One-time")</f>
        <v/>
      </c>
    </row>
    <row r="5764">
      <c r="A5764" t="inlineStr">
        <is>
          <t>C10312</t>
        </is>
      </c>
      <c r="B5764" t="inlineStr">
        <is>
          <t>Rohan Joshi</t>
        </is>
      </c>
      <c r="C5764" t="inlineStr">
        <is>
          <t>South</t>
        </is>
      </c>
      <c r="D5764" t="inlineStr">
        <is>
          <t>Bengaluru</t>
        </is>
      </c>
      <c r="E5764" t="inlineStr">
        <is>
          <t>No</t>
        </is>
      </c>
      <c r="F5764" t="inlineStr">
        <is>
          <t>New</t>
        </is>
      </c>
      <c r="G5764" t="n">
        <v>1</v>
      </c>
      <c r="H5764" s="24" t="n">
        <v>10663.6</v>
      </c>
      <c r="I5764" s="24" t="n">
        <v>2778.67</v>
      </c>
      <c r="J5764" s="25" t="n">
        <v>45999</v>
      </c>
      <c r="K5764" s="25" t="n">
        <v>45999</v>
      </c>
      <c r="L5764" t="n">
        <v>5</v>
      </c>
      <c r="M5764" t="n">
        <v>2</v>
      </c>
      <c r="N5764" t="n">
        <v>2</v>
      </c>
      <c r="O5764">
        <f>DATE(2026,1,1)-K5764</f>
        <v/>
      </c>
      <c r="P5764">
        <f>IF(G5764&gt;=2,"Repeat","One-time")</f>
        <v/>
      </c>
    </row>
    <row r="5765">
      <c r="A5765" t="inlineStr">
        <is>
          <t>C09428</t>
        </is>
      </c>
      <c r="B5765" t="inlineStr">
        <is>
          <t>Lakshmi Yadav</t>
        </is>
      </c>
      <c r="C5765" t="inlineStr">
        <is>
          <t>South</t>
        </is>
      </c>
      <c r="D5765" t="inlineStr">
        <is>
          <t>Chennai</t>
        </is>
      </c>
      <c r="E5765" t="inlineStr">
        <is>
          <t>No</t>
        </is>
      </c>
      <c r="F5765" t="inlineStr">
        <is>
          <t>Loyal</t>
        </is>
      </c>
      <c r="G5765" t="n">
        <v>3</v>
      </c>
      <c r="H5765" s="24" t="n">
        <v>10645.59</v>
      </c>
      <c r="I5765" s="24" t="n">
        <v>4234.87</v>
      </c>
      <c r="J5765" s="25" t="n">
        <v>45879</v>
      </c>
      <c r="K5765" s="25" t="n">
        <v>45897</v>
      </c>
      <c r="L5765" t="n">
        <v>3</v>
      </c>
      <c r="M5765" t="n">
        <v>3</v>
      </c>
      <c r="N5765" t="n">
        <v>2</v>
      </c>
      <c r="O5765">
        <f>DATE(2026,1,1)-K5765</f>
        <v/>
      </c>
      <c r="P5765">
        <f>IF(G5765&gt;=2,"Repeat","One-time")</f>
        <v/>
      </c>
    </row>
    <row r="5766">
      <c r="A5766" t="inlineStr">
        <is>
          <t>C11524</t>
        </is>
      </c>
      <c r="B5766" t="inlineStr">
        <is>
          <t>Priya Kapoor</t>
        </is>
      </c>
      <c r="C5766" t="inlineStr">
        <is>
          <t>West</t>
        </is>
      </c>
      <c r="D5766" t="inlineStr">
        <is>
          <t>Pune</t>
        </is>
      </c>
      <c r="E5766" t="inlineStr">
        <is>
          <t>No</t>
        </is>
      </c>
      <c r="F5766" t="inlineStr">
        <is>
          <t>New</t>
        </is>
      </c>
      <c r="G5766" t="n">
        <v>1</v>
      </c>
      <c r="H5766" s="24" t="n">
        <v>10624.83</v>
      </c>
      <c r="I5766" s="24" t="n">
        <v>1844.23</v>
      </c>
      <c r="J5766" s="25" t="n">
        <v>46001</v>
      </c>
      <c r="K5766" s="25" t="n">
        <v>46001</v>
      </c>
      <c r="L5766" t="n">
        <v>5</v>
      </c>
      <c r="M5766" t="n">
        <v>2</v>
      </c>
      <c r="N5766" t="n">
        <v>2</v>
      </c>
      <c r="O5766">
        <f>DATE(2026,1,1)-K5766</f>
        <v/>
      </c>
      <c r="P5766">
        <f>IF(G5766&gt;=2,"Repeat","One-time")</f>
        <v/>
      </c>
    </row>
    <row r="5767">
      <c r="A5767" t="inlineStr">
        <is>
          <t>C10054</t>
        </is>
      </c>
      <c r="B5767" t="inlineStr">
        <is>
          <t>Arjun Khan</t>
        </is>
      </c>
      <c r="C5767" t="inlineStr">
        <is>
          <t>South</t>
        </is>
      </c>
      <c r="D5767" t="inlineStr">
        <is>
          <t>Chennai</t>
        </is>
      </c>
      <c r="E5767" t="inlineStr">
        <is>
          <t>Yes</t>
        </is>
      </c>
      <c r="F5767" t="inlineStr">
        <is>
          <t>New</t>
        </is>
      </c>
      <c r="G5767" t="n">
        <v>1</v>
      </c>
      <c r="H5767" s="24" t="n">
        <v>10617.04</v>
      </c>
      <c r="I5767" s="24" t="n">
        <v>281.86</v>
      </c>
      <c r="J5767" s="25" t="n">
        <v>45943</v>
      </c>
      <c r="K5767" s="25" t="n">
        <v>45943</v>
      </c>
      <c r="L5767" t="n">
        <v>4</v>
      </c>
      <c r="M5767" t="n">
        <v>2</v>
      </c>
      <c r="N5767" t="n">
        <v>2</v>
      </c>
      <c r="O5767">
        <f>DATE(2026,1,1)-K5767</f>
        <v/>
      </c>
      <c r="P5767">
        <f>IF(G5767&gt;=2,"Repeat","One-time")</f>
        <v/>
      </c>
    </row>
    <row r="5768">
      <c r="A5768" t="inlineStr">
        <is>
          <t>C06714</t>
        </is>
      </c>
      <c r="B5768" t="inlineStr">
        <is>
          <t>Karan Sinha</t>
        </is>
      </c>
      <c r="C5768" t="inlineStr">
        <is>
          <t>West</t>
        </is>
      </c>
      <c r="D5768" t="inlineStr">
        <is>
          <t>Pune</t>
        </is>
      </c>
      <c r="E5768" t="inlineStr">
        <is>
          <t>No</t>
        </is>
      </c>
      <c r="F5768" t="inlineStr">
        <is>
          <t>Loyal</t>
        </is>
      </c>
      <c r="G5768" t="n">
        <v>3</v>
      </c>
      <c r="H5768" s="24" t="n">
        <v>10598.27</v>
      </c>
      <c r="I5768" s="24" t="n">
        <v>1564.34</v>
      </c>
      <c r="J5768" s="25" t="n">
        <v>45766</v>
      </c>
      <c r="K5768" s="25" t="n">
        <v>45982</v>
      </c>
      <c r="L5768" t="n">
        <v>4</v>
      </c>
      <c r="M5768" t="n">
        <v>3</v>
      </c>
      <c r="N5768" t="n">
        <v>2</v>
      </c>
      <c r="O5768">
        <f>DATE(2026,1,1)-K5768</f>
        <v/>
      </c>
      <c r="P5768">
        <f>IF(G5768&gt;=2,"Repeat","One-time")</f>
        <v/>
      </c>
    </row>
    <row r="5769">
      <c r="A5769" t="inlineStr">
        <is>
          <t>C08402</t>
        </is>
      </c>
      <c r="B5769" t="inlineStr">
        <is>
          <t>Lakshmi Gupta</t>
        </is>
      </c>
      <c r="C5769" t="inlineStr">
        <is>
          <t>East</t>
        </is>
      </c>
      <c r="D5769" t="inlineStr">
        <is>
          <t>Patna</t>
        </is>
      </c>
      <c r="E5769" t="inlineStr">
        <is>
          <t>No</t>
        </is>
      </c>
      <c r="F5769" t="inlineStr">
        <is>
          <t>New</t>
        </is>
      </c>
      <c r="G5769" t="n">
        <v>1</v>
      </c>
      <c r="H5769" s="24" t="n">
        <v>10594.49</v>
      </c>
      <c r="I5769" s="24" t="n">
        <v>3764.84</v>
      </c>
      <c r="J5769" s="25" t="n">
        <v>45948</v>
      </c>
      <c r="K5769" s="25" t="n">
        <v>45948</v>
      </c>
      <c r="L5769" t="n">
        <v>4</v>
      </c>
      <c r="M5769" t="n">
        <v>1</v>
      </c>
      <c r="N5769" t="n">
        <v>2</v>
      </c>
      <c r="O5769">
        <f>DATE(2026,1,1)-K5769</f>
        <v/>
      </c>
      <c r="P5769">
        <f>IF(G5769&gt;=2,"Repeat","One-time")</f>
        <v/>
      </c>
    </row>
    <row r="5770">
      <c r="A5770" t="inlineStr">
        <is>
          <t>C02712</t>
        </is>
      </c>
      <c r="B5770" t="inlineStr">
        <is>
          <t>Nikhil Verma</t>
        </is>
      </c>
      <c r="C5770" t="inlineStr">
        <is>
          <t>North</t>
        </is>
      </c>
      <c r="D5770" t="inlineStr">
        <is>
          <t>Lucknow</t>
        </is>
      </c>
      <c r="E5770" t="inlineStr">
        <is>
          <t>No</t>
        </is>
      </c>
      <c r="F5770" t="inlineStr">
        <is>
          <t>At Risk</t>
        </is>
      </c>
      <c r="G5770" t="n">
        <v>3</v>
      </c>
      <c r="H5770" s="24" t="n">
        <v>10591.64</v>
      </c>
      <c r="I5770" s="24" t="n">
        <v>4038.67</v>
      </c>
      <c r="J5770" s="25" t="n">
        <v>45202</v>
      </c>
      <c r="K5770" s="25" t="n">
        <v>45717</v>
      </c>
      <c r="L5770" t="n">
        <v>2</v>
      </c>
      <c r="M5770" t="n">
        <v>3</v>
      </c>
      <c r="N5770" t="n">
        <v>2</v>
      </c>
      <c r="O5770">
        <f>DATE(2026,1,1)-K5770</f>
        <v/>
      </c>
      <c r="P5770">
        <f>IF(G5770&gt;=2,"Repeat","One-time")</f>
        <v/>
      </c>
    </row>
    <row r="5771">
      <c r="A5771" t="inlineStr">
        <is>
          <t>C06185</t>
        </is>
      </c>
      <c r="B5771" t="inlineStr">
        <is>
          <t>Sneha Thakur</t>
        </is>
      </c>
      <c r="C5771" t="inlineStr">
        <is>
          <t>West</t>
        </is>
      </c>
      <c r="D5771" t="inlineStr">
        <is>
          <t>Ahmedabad</t>
        </is>
      </c>
      <c r="E5771" t="inlineStr">
        <is>
          <t>No</t>
        </is>
      </c>
      <c r="F5771" t="inlineStr">
        <is>
          <t>Occasional</t>
        </is>
      </c>
      <c r="G5771" t="n">
        <v>2</v>
      </c>
      <c r="H5771" s="24" t="n">
        <v>10584.34</v>
      </c>
      <c r="I5771" s="24" t="n">
        <v>2380.46</v>
      </c>
      <c r="J5771" s="25" t="n">
        <v>45597</v>
      </c>
      <c r="K5771" s="25" t="n">
        <v>45886</v>
      </c>
      <c r="L5771" t="n">
        <v>3</v>
      </c>
      <c r="M5771" t="n">
        <v>2</v>
      </c>
      <c r="N5771" t="n">
        <v>2</v>
      </c>
      <c r="O5771">
        <f>DATE(2026,1,1)-K5771</f>
        <v/>
      </c>
      <c r="P5771">
        <f>IF(G5771&gt;=2,"Repeat","One-time")</f>
        <v/>
      </c>
    </row>
    <row r="5772">
      <c r="A5772" t="inlineStr">
        <is>
          <t>C02249</t>
        </is>
      </c>
      <c r="B5772" t="inlineStr">
        <is>
          <t>Vivaan Verma</t>
        </is>
      </c>
      <c r="C5772" t="inlineStr">
        <is>
          <t>South</t>
        </is>
      </c>
      <c r="D5772" t="inlineStr">
        <is>
          <t>Chennai</t>
        </is>
      </c>
      <c r="E5772" t="inlineStr">
        <is>
          <t>Yes</t>
        </is>
      </c>
      <c r="F5772" t="inlineStr">
        <is>
          <t>Loyal</t>
        </is>
      </c>
      <c r="G5772" t="n">
        <v>7</v>
      </c>
      <c r="H5772" s="24" t="n">
        <v>10563.69</v>
      </c>
      <c r="I5772" s="24" t="n">
        <v>3298.88</v>
      </c>
      <c r="J5772" s="25" t="n">
        <v>45103</v>
      </c>
      <c r="K5772" s="25" t="n">
        <v>45926</v>
      </c>
      <c r="L5772" t="n">
        <v>3</v>
      </c>
      <c r="M5772" t="n">
        <v>4</v>
      </c>
      <c r="N5772" t="n">
        <v>2</v>
      </c>
      <c r="O5772">
        <f>DATE(2026,1,1)-K5772</f>
        <v/>
      </c>
      <c r="P5772">
        <f>IF(G5772&gt;=2,"Repeat","One-time")</f>
        <v/>
      </c>
    </row>
    <row r="5773">
      <c r="A5773" t="inlineStr">
        <is>
          <t>C10068</t>
        </is>
      </c>
      <c r="B5773" t="inlineStr">
        <is>
          <t>Aarav Prasad</t>
        </is>
      </c>
      <c r="C5773" t="inlineStr">
        <is>
          <t>South</t>
        </is>
      </c>
      <c r="D5773" t="inlineStr">
        <is>
          <t>Chennai</t>
        </is>
      </c>
      <c r="E5773" t="inlineStr">
        <is>
          <t>No</t>
        </is>
      </c>
      <c r="F5773" t="inlineStr">
        <is>
          <t>New</t>
        </is>
      </c>
      <c r="G5773" t="n">
        <v>3</v>
      </c>
      <c r="H5773" s="24" t="n">
        <v>10562.1</v>
      </c>
      <c r="I5773" s="24" t="n">
        <v>4346.63</v>
      </c>
      <c r="J5773" s="25" t="n">
        <v>45963</v>
      </c>
      <c r="K5773" s="25" t="n">
        <v>46017</v>
      </c>
      <c r="L5773" t="n">
        <v>5</v>
      </c>
      <c r="M5773" t="n">
        <v>3</v>
      </c>
      <c r="N5773" t="n">
        <v>2</v>
      </c>
      <c r="O5773">
        <f>DATE(2026,1,1)-K5773</f>
        <v/>
      </c>
      <c r="P5773">
        <f>IF(G5773&gt;=2,"Repeat","One-time")</f>
        <v/>
      </c>
    </row>
    <row r="5774">
      <c r="A5774" t="inlineStr">
        <is>
          <t>C07903</t>
        </is>
      </c>
      <c r="B5774" t="inlineStr">
        <is>
          <t>Isha Banerjee</t>
        </is>
      </c>
      <c r="C5774" t="inlineStr">
        <is>
          <t>South</t>
        </is>
      </c>
      <c r="D5774" t="inlineStr">
        <is>
          <t>Hyderabad</t>
        </is>
      </c>
      <c r="E5774" t="inlineStr">
        <is>
          <t>No</t>
        </is>
      </c>
      <c r="F5774" t="inlineStr">
        <is>
          <t>Loyal</t>
        </is>
      </c>
      <c r="G5774" t="n">
        <v>4</v>
      </c>
      <c r="H5774" s="24" t="n">
        <v>10560.63</v>
      </c>
      <c r="I5774" s="24" t="n">
        <v>4078.8</v>
      </c>
      <c r="J5774" s="25" t="n">
        <v>45776</v>
      </c>
      <c r="K5774" s="25" t="n">
        <v>46001</v>
      </c>
      <c r="L5774" t="n">
        <v>5</v>
      </c>
      <c r="M5774" t="n">
        <v>4</v>
      </c>
      <c r="N5774" t="n">
        <v>2</v>
      </c>
      <c r="O5774">
        <f>DATE(2026,1,1)-K5774</f>
        <v/>
      </c>
      <c r="P5774">
        <f>IF(G5774&gt;=2,"Repeat","One-time")</f>
        <v/>
      </c>
    </row>
    <row r="5775">
      <c r="A5775" t="inlineStr">
        <is>
          <t>C03821</t>
        </is>
      </c>
      <c r="B5775" t="inlineStr">
        <is>
          <t>Abhishek Sharma</t>
        </is>
      </c>
      <c r="C5775" t="inlineStr">
        <is>
          <t>West</t>
        </is>
      </c>
      <c r="D5775" t="inlineStr">
        <is>
          <t>Pune</t>
        </is>
      </c>
      <c r="E5775" t="inlineStr">
        <is>
          <t>Yes</t>
        </is>
      </c>
      <c r="F5775" t="inlineStr">
        <is>
          <t>Hibernating</t>
        </is>
      </c>
      <c r="G5775" t="n">
        <v>1</v>
      </c>
      <c r="H5775" s="24" t="n">
        <v>10556.42</v>
      </c>
      <c r="I5775" s="24" t="n">
        <v>2741.16</v>
      </c>
      <c r="J5775" s="25" t="n">
        <v>45395</v>
      </c>
      <c r="K5775" s="25" t="n">
        <v>45395</v>
      </c>
      <c r="L5775" t="n">
        <v>1</v>
      </c>
      <c r="M5775" t="n">
        <v>1</v>
      </c>
      <c r="N5775" t="n">
        <v>2</v>
      </c>
      <c r="O5775">
        <f>DATE(2026,1,1)-K5775</f>
        <v/>
      </c>
      <c r="P5775">
        <f>IF(G5775&gt;=2,"Repeat","One-time")</f>
        <v/>
      </c>
    </row>
    <row r="5776">
      <c r="A5776" t="inlineStr">
        <is>
          <t>C05470</t>
        </is>
      </c>
      <c r="B5776" t="inlineStr">
        <is>
          <t>Joseph Sinha</t>
        </is>
      </c>
      <c r="C5776" t="inlineStr">
        <is>
          <t>West</t>
        </is>
      </c>
      <c r="D5776" t="inlineStr">
        <is>
          <t>Surat</t>
        </is>
      </c>
      <c r="E5776" t="inlineStr">
        <is>
          <t>No</t>
        </is>
      </c>
      <c r="F5776" t="inlineStr">
        <is>
          <t>Occasional</t>
        </is>
      </c>
      <c r="G5776" t="n">
        <v>2</v>
      </c>
      <c r="H5776" s="24" t="n">
        <v>10556.2</v>
      </c>
      <c r="I5776" s="24" t="n">
        <v>2136.78</v>
      </c>
      <c r="J5776" s="25" t="n">
        <v>45607</v>
      </c>
      <c r="K5776" s="25" t="n">
        <v>45632</v>
      </c>
      <c r="L5776" t="n">
        <v>2</v>
      </c>
      <c r="M5776" t="n">
        <v>2</v>
      </c>
      <c r="N5776" t="n">
        <v>2</v>
      </c>
      <c r="O5776">
        <f>DATE(2026,1,1)-K5776</f>
        <v/>
      </c>
      <c r="P5776">
        <f>IF(G5776&gt;=2,"Repeat","One-time")</f>
        <v/>
      </c>
    </row>
    <row r="5777">
      <c r="A5777" t="inlineStr">
        <is>
          <t>C09358</t>
        </is>
      </c>
      <c r="B5777" t="inlineStr">
        <is>
          <t>Manish Khan</t>
        </is>
      </c>
      <c r="C5777" t="inlineStr">
        <is>
          <t>West</t>
        </is>
      </c>
      <c r="D5777" t="inlineStr">
        <is>
          <t>Mumbai</t>
        </is>
      </c>
      <c r="E5777" t="inlineStr">
        <is>
          <t>No</t>
        </is>
      </c>
      <c r="F5777" t="inlineStr">
        <is>
          <t>Occasional</t>
        </is>
      </c>
      <c r="G5777" t="n">
        <v>2</v>
      </c>
      <c r="H5777" s="24" t="n">
        <v>10547.17</v>
      </c>
      <c r="I5777" s="24" t="n">
        <v>1989.46</v>
      </c>
      <c r="J5777" s="25" t="n">
        <v>45911</v>
      </c>
      <c r="K5777" s="25" t="n">
        <v>45965</v>
      </c>
      <c r="L5777" t="n">
        <v>4</v>
      </c>
      <c r="M5777" t="n">
        <v>2</v>
      </c>
      <c r="N5777" t="n">
        <v>2</v>
      </c>
      <c r="O5777">
        <f>DATE(2026,1,1)-K5777</f>
        <v/>
      </c>
      <c r="P5777">
        <f>IF(G5777&gt;=2,"Repeat","One-time")</f>
        <v/>
      </c>
    </row>
    <row r="5778">
      <c r="A5778" t="inlineStr">
        <is>
          <t>C02300</t>
        </is>
      </c>
      <c r="B5778" t="inlineStr">
        <is>
          <t>Zoya Kumar</t>
        </is>
      </c>
      <c r="C5778" t="inlineStr">
        <is>
          <t>East</t>
        </is>
      </c>
      <c r="D5778" t="inlineStr">
        <is>
          <t>Jamshedpur</t>
        </is>
      </c>
      <c r="E5778" t="inlineStr">
        <is>
          <t>Yes</t>
        </is>
      </c>
      <c r="F5778" t="inlineStr">
        <is>
          <t>Hibernating</t>
        </is>
      </c>
      <c r="G5778" t="n">
        <v>2</v>
      </c>
      <c r="H5778" s="24" t="n">
        <v>10543.3</v>
      </c>
      <c r="I5778" s="24" t="n">
        <v>4075.43</v>
      </c>
      <c r="J5778" s="25" t="n">
        <v>45146</v>
      </c>
      <c r="K5778" s="25" t="n">
        <v>45400</v>
      </c>
      <c r="L5778" t="n">
        <v>1</v>
      </c>
      <c r="M5778" t="n">
        <v>2</v>
      </c>
      <c r="N5778" t="n">
        <v>2</v>
      </c>
      <c r="O5778">
        <f>DATE(2026,1,1)-K5778</f>
        <v/>
      </c>
      <c r="P5778">
        <f>IF(G5778&gt;=2,"Repeat","One-time")</f>
        <v/>
      </c>
    </row>
    <row r="5779">
      <c r="A5779" t="inlineStr">
        <is>
          <t>C08173</t>
        </is>
      </c>
      <c r="B5779" t="inlineStr">
        <is>
          <t>Farhan Yadav</t>
        </is>
      </c>
      <c r="C5779" t="inlineStr">
        <is>
          <t>East</t>
        </is>
      </c>
      <c r="D5779" t="inlineStr">
        <is>
          <t>Patna</t>
        </is>
      </c>
      <c r="E5779" t="inlineStr">
        <is>
          <t>No</t>
        </is>
      </c>
      <c r="F5779" t="inlineStr">
        <is>
          <t>Loyal</t>
        </is>
      </c>
      <c r="G5779" t="n">
        <v>3</v>
      </c>
      <c r="H5779" s="24" t="n">
        <v>10523.64</v>
      </c>
      <c r="I5779" s="24" t="n">
        <v>4730.38</v>
      </c>
      <c r="J5779" s="25" t="n">
        <v>45791</v>
      </c>
      <c r="K5779" s="25" t="n">
        <v>45823</v>
      </c>
      <c r="L5779" t="n">
        <v>3</v>
      </c>
      <c r="M5779" t="n">
        <v>3</v>
      </c>
      <c r="N5779" t="n">
        <v>2</v>
      </c>
      <c r="O5779">
        <f>DATE(2026,1,1)-K5779</f>
        <v/>
      </c>
      <c r="P5779">
        <f>IF(G5779&gt;=2,"Repeat","One-time")</f>
        <v/>
      </c>
    </row>
    <row r="5780">
      <c r="A5780" t="inlineStr">
        <is>
          <t>C06217</t>
        </is>
      </c>
      <c r="B5780" t="inlineStr">
        <is>
          <t>Pooja Agarwal</t>
        </is>
      </c>
      <c r="C5780" t="inlineStr">
        <is>
          <t>East</t>
        </is>
      </c>
      <c r="D5780" t="inlineStr">
        <is>
          <t>Bhubaneswar</t>
        </is>
      </c>
      <c r="E5780" t="inlineStr">
        <is>
          <t>No</t>
        </is>
      </c>
      <c r="F5780" t="inlineStr">
        <is>
          <t>Occasional</t>
        </is>
      </c>
      <c r="G5780" t="n">
        <v>1</v>
      </c>
      <c r="H5780" s="24" t="n">
        <v>10520.49</v>
      </c>
      <c r="I5780" s="24" t="n">
        <v>4370.61</v>
      </c>
      <c r="J5780" s="25" t="n">
        <v>45606</v>
      </c>
      <c r="K5780" s="25" t="n">
        <v>45606</v>
      </c>
      <c r="L5780" t="n">
        <v>2</v>
      </c>
      <c r="M5780" t="n">
        <v>1</v>
      </c>
      <c r="N5780" t="n">
        <v>2</v>
      </c>
      <c r="O5780">
        <f>DATE(2026,1,1)-K5780</f>
        <v/>
      </c>
      <c r="P5780">
        <f>IF(G5780&gt;=2,"Repeat","One-time")</f>
        <v/>
      </c>
    </row>
    <row r="5781">
      <c r="A5781" t="inlineStr">
        <is>
          <t>C03328</t>
        </is>
      </c>
      <c r="B5781" t="inlineStr">
        <is>
          <t>Vivaan Bose</t>
        </is>
      </c>
      <c r="C5781" t="inlineStr">
        <is>
          <t>West</t>
        </is>
      </c>
      <c r="D5781" t="inlineStr">
        <is>
          <t>Surat</t>
        </is>
      </c>
      <c r="E5781" t="inlineStr">
        <is>
          <t>Yes</t>
        </is>
      </c>
      <c r="F5781" t="inlineStr">
        <is>
          <t>At Risk</t>
        </is>
      </c>
      <c r="G5781" t="n">
        <v>3</v>
      </c>
      <c r="H5781" s="24" t="n">
        <v>10515.87</v>
      </c>
      <c r="I5781" s="24" t="n">
        <v>3409.44</v>
      </c>
      <c r="J5781" s="25" t="n">
        <v>45394</v>
      </c>
      <c r="K5781" s="25" t="n">
        <v>45523</v>
      </c>
      <c r="L5781" t="n">
        <v>2</v>
      </c>
      <c r="M5781" t="n">
        <v>3</v>
      </c>
      <c r="N5781" t="n">
        <v>2</v>
      </c>
      <c r="O5781">
        <f>DATE(2026,1,1)-K5781</f>
        <v/>
      </c>
      <c r="P5781">
        <f>IF(G5781&gt;=2,"Repeat","One-time")</f>
        <v/>
      </c>
    </row>
    <row r="5782">
      <c r="A5782" t="inlineStr">
        <is>
          <t>C02688</t>
        </is>
      </c>
      <c r="B5782" t="inlineStr">
        <is>
          <t>Harpreet Nair</t>
        </is>
      </c>
      <c r="C5782" t="inlineStr">
        <is>
          <t>West</t>
        </is>
      </c>
      <c r="D5782" t="inlineStr">
        <is>
          <t>Surat</t>
        </is>
      </c>
      <c r="E5782" t="inlineStr">
        <is>
          <t>No</t>
        </is>
      </c>
      <c r="F5782" t="inlineStr">
        <is>
          <t>Hibernating</t>
        </is>
      </c>
      <c r="G5782" t="n">
        <v>2</v>
      </c>
      <c r="H5782" s="24" t="n">
        <v>10512.1</v>
      </c>
      <c r="I5782" s="24" t="n">
        <v>1745.84</v>
      </c>
      <c r="J5782" s="25" t="n">
        <v>45194</v>
      </c>
      <c r="K5782" s="25" t="n">
        <v>45246</v>
      </c>
      <c r="L5782" t="n">
        <v>1</v>
      </c>
      <c r="M5782" t="n">
        <v>2</v>
      </c>
      <c r="N5782" t="n">
        <v>2</v>
      </c>
      <c r="O5782">
        <f>DATE(2026,1,1)-K5782</f>
        <v/>
      </c>
      <c r="P5782">
        <f>IF(G5782&gt;=2,"Repeat","One-time")</f>
        <v/>
      </c>
    </row>
    <row r="5783">
      <c r="A5783" t="inlineStr">
        <is>
          <t>C08100</t>
        </is>
      </c>
      <c r="B5783" t="inlineStr">
        <is>
          <t>Suresh Mishra</t>
        </is>
      </c>
      <c r="C5783" t="inlineStr">
        <is>
          <t>South</t>
        </is>
      </c>
      <c r="D5783" t="inlineStr">
        <is>
          <t>Chennai</t>
        </is>
      </c>
      <c r="E5783" t="inlineStr">
        <is>
          <t>No</t>
        </is>
      </c>
      <c r="F5783" t="inlineStr">
        <is>
          <t>Occasional</t>
        </is>
      </c>
      <c r="G5783" t="n">
        <v>1</v>
      </c>
      <c r="H5783" s="24" t="n">
        <v>10511.8</v>
      </c>
      <c r="I5783" s="24" t="n">
        <v>2027.93</v>
      </c>
      <c r="J5783" s="25" t="n">
        <v>45708</v>
      </c>
      <c r="K5783" s="25" t="n">
        <v>45708</v>
      </c>
      <c r="L5783" t="n">
        <v>2</v>
      </c>
      <c r="M5783" t="n">
        <v>1</v>
      </c>
      <c r="N5783" t="n">
        <v>2</v>
      </c>
      <c r="O5783">
        <f>DATE(2026,1,1)-K5783</f>
        <v/>
      </c>
      <c r="P5783">
        <f>IF(G5783&gt;=2,"Repeat","One-time")</f>
        <v/>
      </c>
    </row>
    <row r="5784">
      <c r="A5784" t="inlineStr">
        <is>
          <t>C09827</t>
        </is>
      </c>
      <c r="B5784" t="inlineStr">
        <is>
          <t>Deepak Nair</t>
        </is>
      </c>
      <c r="C5784" t="inlineStr">
        <is>
          <t>South</t>
        </is>
      </c>
      <c r="D5784" t="inlineStr">
        <is>
          <t>Hyderabad</t>
        </is>
      </c>
      <c r="E5784" t="inlineStr">
        <is>
          <t>No</t>
        </is>
      </c>
      <c r="F5784" t="inlineStr">
        <is>
          <t>Occasional</t>
        </is>
      </c>
      <c r="G5784" t="n">
        <v>2</v>
      </c>
      <c r="H5784" s="24" t="n">
        <v>10505.96</v>
      </c>
      <c r="I5784" s="24" t="n">
        <v>2494.51</v>
      </c>
      <c r="J5784" s="25" t="n">
        <v>45923</v>
      </c>
      <c r="K5784" s="25" t="n">
        <v>45961</v>
      </c>
      <c r="L5784" t="n">
        <v>4</v>
      </c>
      <c r="M5784" t="n">
        <v>2</v>
      </c>
      <c r="N5784" t="n">
        <v>2</v>
      </c>
      <c r="O5784">
        <f>DATE(2026,1,1)-K5784</f>
        <v/>
      </c>
      <c r="P5784">
        <f>IF(G5784&gt;=2,"Repeat","One-time")</f>
        <v/>
      </c>
    </row>
    <row r="5785">
      <c r="A5785" t="inlineStr">
        <is>
          <t>C09784</t>
        </is>
      </c>
      <c r="B5785" t="inlineStr">
        <is>
          <t>Imran Mukherjee</t>
        </is>
      </c>
      <c r="C5785" t="inlineStr">
        <is>
          <t>South</t>
        </is>
      </c>
      <c r="D5785" t="inlineStr">
        <is>
          <t>Hyderabad</t>
        </is>
      </c>
      <c r="E5785" t="inlineStr">
        <is>
          <t>No</t>
        </is>
      </c>
      <c r="F5785" t="inlineStr">
        <is>
          <t>New</t>
        </is>
      </c>
      <c r="G5785" t="n">
        <v>1</v>
      </c>
      <c r="H5785" s="24" t="n">
        <v>10503.52</v>
      </c>
      <c r="I5785" s="24" t="n">
        <v>3406</v>
      </c>
      <c r="J5785" s="25" t="n">
        <v>45983</v>
      </c>
      <c r="K5785" s="25" t="n">
        <v>45983</v>
      </c>
      <c r="L5785" t="n">
        <v>4</v>
      </c>
      <c r="M5785" t="n">
        <v>1</v>
      </c>
      <c r="N5785" t="n">
        <v>2</v>
      </c>
      <c r="O5785">
        <f>DATE(2026,1,1)-K5785</f>
        <v/>
      </c>
      <c r="P5785">
        <f>IF(G5785&gt;=2,"Repeat","One-time")</f>
        <v/>
      </c>
    </row>
    <row r="5786">
      <c r="A5786" t="inlineStr">
        <is>
          <t>C08386</t>
        </is>
      </c>
      <c r="B5786" t="inlineStr">
        <is>
          <t>Aditya Yadav</t>
        </is>
      </c>
      <c r="C5786" t="inlineStr">
        <is>
          <t>West</t>
        </is>
      </c>
      <c r="D5786" t="inlineStr">
        <is>
          <t>Ahmedabad</t>
        </is>
      </c>
      <c r="E5786" t="inlineStr">
        <is>
          <t>No</t>
        </is>
      </c>
      <c r="F5786" t="inlineStr">
        <is>
          <t>Occasional</t>
        </is>
      </c>
      <c r="G5786" t="n">
        <v>1</v>
      </c>
      <c r="H5786" s="24" t="n">
        <v>10501.48</v>
      </c>
      <c r="I5786" s="24" t="n">
        <v>1185.81</v>
      </c>
      <c r="J5786" s="25" t="n">
        <v>45780</v>
      </c>
      <c r="K5786" s="25" t="n">
        <v>45780</v>
      </c>
      <c r="L5786" t="n">
        <v>3</v>
      </c>
      <c r="M5786" t="n">
        <v>1</v>
      </c>
      <c r="N5786" t="n">
        <v>2</v>
      </c>
      <c r="O5786">
        <f>DATE(2026,1,1)-K5786</f>
        <v/>
      </c>
      <c r="P5786">
        <f>IF(G5786&gt;=2,"Repeat","One-time")</f>
        <v/>
      </c>
    </row>
    <row r="5787">
      <c r="A5787" t="inlineStr">
        <is>
          <t>C10895</t>
        </is>
      </c>
      <c r="B5787" t="inlineStr">
        <is>
          <t>Gurpreet Mehta</t>
        </is>
      </c>
      <c r="C5787" t="inlineStr">
        <is>
          <t>Central</t>
        </is>
      </c>
      <c r="D5787" t="inlineStr">
        <is>
          <t>Indore</t>
        </is>
      </c>
      <c r="E5787" t="inlineStr">
        <is>
          <t>No</t>
        </is>
      </c>
      <c r="F5787" t="inlineStr">
        <is>
          <t>New</t>
        </is>
      </c>
      <c r="G5787" t="n">
        <v>2</v>
      </c>
      <c r="H5787" s="24" t="n">
        <v>10496.55</v>
      </c>
      <c r="I5787" s="24" t="n">
        <v>1330.3</v>
      </c>
      <c r="J5787" s="25" t="n">
        <v>45985</v>
      </c>
      <c r="K5787" s="25" t="n">
        <v>46015</v>
      </c>
      <c r="L5787" t="n">
        <v>5</v>
      </c>
      <c r="M5787" t="n">
        <v>3</v>
      </c>
      <c r="N5787" t="n">
        <v>2</v>
      </c>
      <c r="O5787">
        <f>DATE(2026,1,1)-K5787</f>
        <v/>
      </c>
      <c r="P5787">
        <f>IF(G5787&gt;=2,"Repeat","One-time")</f>
        <v/>
      </c>
    </row>
    <row r="5788">
      <c r="A5788" t="inlineStr">
        <is>
          <t>C08952</t>
        </is>
      </c>
      <c r="B5788" t="inlineStr">
        <is>
          <t>Riya Joshi</t>
        </is>
      </c>
      <c r="C5788" t="inlineStr">
        <is>
          <t>North</t>
        </is>
      </c>
      <c r="D5788" t="inlineStr">
        <is>
          <t>Delhi</t>
        </is>
      </c>
      <c r="E5788" t="inlineStr">
        <is>
          <t>Yes</t>
        </is>
      </c>
      <c r="F5788" t="inlineStr">
        <is>
          <t>Occasional</t>
        </is>
      </c>
      <c r="G5788" t="n">
        <v>1</v>
      </c>
      <c r="H5788" s="24" t="n">
        <v>10478.87</v>
      </c>
      <c r="I5788" s="24" t="n">
        <v>833.6900000000001</v>
      </c>
      <c r="J5788" s="25" t="n">
        <v>45845</v>
      </c>
      <c r="K5788" s="25" t="n">
        <v>45845</v>
      </c>
      <c r="L5788" t="n">
        <v>3</v>
      </c>
      <c r="M5788" t="n">
        <v>1</v>
      </c>
      <c r="N5788" t="n">
        <v>2</v>
      </c>
      <c r="O5788">
        <f>DATE(2026,1,1)-K5788</f>
        <v/>
      </c>
      <c r="P5788">
        <f>IF(G5788&gt;=2,"Repeat","One-time")</f>
        <v/>
      </c>
    </row>
    <row r="5789">
      <c r="A5789" t="inlineStr">
        <is>
          <t>C05424</t>
        </is>
      </c>
      <c r="B5789" t="inlineStr">
        <is>
          <t>Priya Menon</t>
        </is>
      </c>
      <c r="C5789" t="inlineStr">
        <is>
          <t>South</t>
        </is>
      </c>
      <c r="D5789" t="inlineStr">
        <is>
          <t>Chennai</t>
        </is>
      </c>
      <c r="E5789" t="inlineStr">
        <is>
          <t>No</t>
        </is>
      </c>
      <c r="F5789" t="inlineStr">
        <is>
          <t>At Risk</t>
        </is>
      </c>
      <c r="G5789" t="n">
        <v>5</v>
      </c>
      <c r="H5789" s="24" t="n">
        <v>10475.66</v>
      </c>
      <c r="I5789" s="24" t="n">
        <v>2538.42</v>
      </c>
      <c r="J5789" s="25" t="n">
        <v>45450</v>
      </c>
      <c r="K5789" s="25" t="n">
        <v>45596</v>
      </c>
      <c r="L5789" t="n">
        <v>2</v>
      </c>
      <c r="M5789" t="n">
        <v>4</v>
      </c>
      <c r="N5789" t="n">
        <v>2</v>
      </c>
      <c r="O5789">
        <f>DATE(2026,1,1)-K5789</f>
        <v/>
      </c>
      <c r="P5789">
        <f>IF(G5789&gt;=2,"Repeat","One-time")</f>
        <v/>
      </c>
    </row>
    <row r="5790">
      <c r="A5790" t="inlineStr">
        <is>
          <t>C01669</t>
        </is>
      </c>
      <c r="B5790" t="inlineStr">
        <is>
          <t>Sanjay Das</t>
        </is>
      </c>
      <c r="C5790" t="inlineStr">
        <is>
          <t>North</t>
        </is>
      </c>
      <c r="D5790" t="inlineStr">
        <is>
          <t>Lucknow</t>
        </is>
      </c>
      <c r="E5790" t="inlineStr">
        <is>
          <t>Yes</t>
        </is>
      </c>
      <c r="F5790" t="inlineStr">
        <is>
          <t>At Risk</t>
        </is>
      </c>
      <c r="G5790" t="n">
        <v>4</v>
      </c>
      <c r="H5790" s="24" t="n">
        <v>10466.45</v>
      </c>
      <c r="I5790" s="24" t="n">
        <v>3977.26</v>
      </c>
      <c r="J5790" s="25" t="n">
        <v>45167</v>
      </c>
      <c r="K5790" s="25" t="n">
        <v>45480</v>
      </c>
      <c r="L5790" t="n">
        <v>1</v>
      </c>
      <c r="M5790" t="n">
        <v>3</v>
      </c>
      <c r="N5790" t="n">
        <v>2</v>
      </c>
      <c r="O5790">
        <f>DATE(2026,1,1)-K5790</f>
        <v/>
      </c>
      <c r="P5790">
        <f>IF(G5790&gt;=2,"Repeat","One-time")</f>
        <v/>
      </c>
    </row>
    <row r="5791">
      <c r="A5791" t="inlineStr">
        <is>
          <t>C09667</t>
        </is>
      </c>
      <c r="B5791" t="inlineStr">
        <is>
          <t>Deepak Menon</t>
        </is>
      </c>
      <c r="C5791" t="inlineStr">
        <is>
          <t>East</t>
        </is>
      </c>
      <c r="D5791" t="inlineStr">
        <is>
          <t>Jamshedpur</t>
        </is>
      </c>
      <c r="E5791" t="inlineStr">
        <is>
          <t>No</t>
        </is>
      </c>
      <c r="F5791" t="inlineStr">
        <is>
          <t>New</t>
        </is>
      </c>
      <c r="G5791" t="n">
        <v>2</v>
      </c>
      <c r="H5791" s="24" t="n">
        <v>10450.21</v>
      </c>
      <c r="I5791" s="24" t="n">
        <v>2271.47</v>
      </c>
      <c r="J5791" s="25" t="n">
        <v>45943</v>
      </c>
      <c r="K5791" s="25" t="n">
        <v>45949</v>
      </c>
      <c r="L5791" t="n">
        <v>4</v>
      </c>
      <c r="M5791" t="n">
        <v>2</v>
      </c>
      <c r="N5791" t="n">
        <v>2</v>
      </c>
      <c r="O5791">
        <f>DATE(2026,1,1)-K5791</f>
        <v/>
      </c>
      <c r="P5791">
        <f>IF(G5791&gt;=2,"Repeat","One-time")</f>
        <v/>
      </c>
    </row>
    <row r="5792">
      <c r="A5792" t="inlineStr">
        <is>
          <t>C00650</t>
        </is>
      </c>
      <c r="B5792" t="inlineStr">
        <is>
          <t>Vikram Gupta</t>
        </is>
      </c>
      <c r="C5792" t="inlineStr">
        <is>
          <t>East</t>
        </is>
      </c>
      <c r="D5792" t="inlineStr">
        <is>
          <t>Guwahati</t>
        </is>
      </c>
      <c r="E5792" t="inlineStr">
        <is>
          <t>No</t>
        </is>
      </c>
      <c r="F5792" t="inlineStr">
        <is>
          <t>At Risk</t>
        </is>
      </c>
      <c r="G5792" t="n">
        <v>4</v>
      </c>
      <c r="H5792" s="24" t="n">
        <v>10437.9</v>
      </c>
      <c r="I5792" s="24" t="n">
        <v>2596.52</v>
      </c>
      <c r="J5792" s="25" t="n">
        <v>45140</v>
      </c>
      <c r="K5792" s="25" t="n">
        <v>45262</v>
      </c>
      <c r="L5792" t="n">
        <v>1</v>
      </c>
      <c r="M5792" t="n">
        <v>3</v>
      </c>
      <c r="N5792" t="n">
        <v>2</v>
      </c>
      <c r="O5792">
        <f>DATE(2026,1,1)-K5792</f>
        <v/>
      </c>
      <c r="P5792">
        <f>IF(G5792&gt;=2,"Repeat","One-time")</f>
        <v/>
      </c>
    </row>
    <row r="5793">
      <c r="A5793" t="inlineStr">
        <is>
          <t>C06409</t>
        </is>
      </c>
      <c r="B5793" t="inlineStr">
        <is>
          <t>Diya Rao</t>
        </is>
      </c>
      <c r="C5793" t="inlineStr">
        <is>
          <t>South</t>
        </is>
      </c>
      <c r="D5793" t="inlineStr">
        <is>
          <t>Bengaluru</t>
        </is>
      </c>
      <c r="E5793" t="inlineStr">
        <is>
          <t>No</t>
        </is>
      </c>
      <c r="F5793" t="inlineStr">
        <is>
          <t>Loyal</t>
        </is>
      </c>
      <c r="G5793" t="n">
        <v>4</v>
      </c>
      <c r="H5793" s="24" t="n">
        <v>10435.19</v>
      </c>
      <c r="I5793" s="24" t="n">
        <v>3424.68</v>
      </c>
      <c r="J5793" s="25" t="n">
        <v>45595</v>
      </c>
      <c r="K5793" s="25" t="n">
        <v>45816</v>
      </c>
      <c r="L5793" t="n">
        <v>3</v>
      </c>
      <c r="M5793" t="n">
        <v>3</v>
      </c>
      <c r="N5793" t="n">
        <v>2</v>
      </c>
      <c r="O5793">
        <f>DATE(2026,1,1)-K5793</f>
        <v/>
      </c>
      <c r="P5793">
        <f>IF(G5793&gt;=2,"Repeat","One-time")</f>
        <v/>
      </c>
    </row>
    <row r="5794">
      <c r="A5794" t="inlineStr">
        <is>
          <t>C01069</t>
        </is>
      </c>
      <c r="B5794" t="inlineStr">
        <is>
          <t>Ananya Kumar</t>
        </is>
      </c>
      <c r="C5794" t="inlineStr">
        <is>
          <t>East</t>
        </is>
      </c>
      <c r="D5794" t="inlineStr">
        <is>
          <t>Patna</t>
        </is>
      </c>
      <c r="E5794" t="inlineStr">
        <is>
          <t>No</t>
        </is>
      </c>
      <c r="F5794" t="inlineStr">
        <is>
          <t>Loyal</t>
        </is>
      </c>
      <c r="G5794" t="n">
        <v>3</v>
      </c>
      <c r="H5794" s="24" t="n">
        <v>10431.03</v>
      </c>
      <c r="I5794" s="24" t="n">
        <v>3969.64</v>
      </c>
      <c r="J5794" s="25" t="n">
        <v>45401</v>
      </c>
      <c r="K5794" s="25" t="n">
        <v>45880</v>
      </c>
      <c r="L5794" t="n">
        <v>3</v>
      </c>
      <c r="M5794" t="n">
        <v>3</v>
      </c>
      <c r="N5794" t="n">
        <v>2</v>
      </c>
      <c r="O5794">
        <f>DATE(2026,1,1)-K5794</f>
        <v/>
      </c>
      <c r="P5794">
        <f>IF(G5794&gt;=2,"Repeat","One-time")</f>
        <v/>
      </c>
    </row>
    <row r="5795">
      <c r="A5795" t="inlineStr">
        <is>
          <t>C06507</t>
        </is>
      </c>
      <c r="B5795" t="inlineStr">
        <is>
          <t>Amit Thakur</t>
        </is>
      </c>
      <c r="C5795" t="inlineStr">
        <is>
          <t>North</t>
        </is>
      </c>
      <c r="D5795" t="inlineStr">
        <is>
          <t>Delhi</t>
        </is>
      </c>
      <c r="E5795" t="inlineStr">
        <is>
          <t>Yes</t>
        </is>
      </c>
      <c r="F5795" t="inlineStr">
        <is>
          <t>Occasional</t>
        </is>
      </c>
      <c r="G5795" t="n">
        <v>1</v>
      </c>
      <c r="H5795" s="24" t="n">
        <v>10417</v>
      </c>
      <c r="I5795" s="24" t="n">
        <v>850.14</v>
      </c>
      <c r="J5795" s="25" t="n">
        <v>45748</v>
      </c>
      <c r="K5795" s="25" t="n">
        <v>45748</v>
      </c>
      <c r="L5795" t="n">
        <v>2</v>
      </c>
      <c r="M5795" t="n">
        <v>1</v>
      </c>
      <c r="N5795" t="n">
        <v>2</v>
      </c>
      <c r="O5795">
        <f>DATE(2026,1,1)-K5795</f>
        <v/>
      </c>
      <c r="P5795">
        <f>IF(G5795&gt;=2,"Repeat","One-time")</f>
        <v/>
      </c>
    </row>
    <row r="5796">
      <c r="A5796" t="inlineStr">
        <is>
          <t>C01974</t>
        </is>
      </c>
      <c r="B5796" t="inlineStr">
        <is>
          <t>Suresh Bose</t>
        </is>
      </c>
      <c r="C5796" t="inlineStr">
        <is>
          <t>North</t>
        </is>
      </c>
      <c r="D5796" t="inlineStr">
        <is>
          <t>Lucknow</t>
        </is>
      </c>
      <c r="E5796" t="inlineStr">
        <is>
          <t>Yes</t>
        </is>
      </c>
      <c r="F5796" t="inlineStr">
        <is>
          <t>At Risk</t>
        </is>
      </c>
      <c r="G5796" t="n">
        <v>6</v>
      </c>
      <c r="H5796" s="24" t="n">
        <v>10410.65</v>
      </c>
      <c r="I5796" s="24" t="n">
        <v>2779.39</v>
      </c>
      <c r="J5796" s="25" t="n">
        <v>45067</v>
      </c>
      <c r="K5796" s="25" t="n">
        <v>45113</v>
      </c>
      <c r="L5796" t="n">
        <v>1</v>
      </c>
      <c r="M5796" t="n">
        <v>4</v>
      </c>
      <c r="N5796" t="n">
        <v>2</v>
      </c>
      <c r="O5796">
        <f>DATE(2026,1,1)-K5796</f>
        <v/>
      </c>
      <c r="P5796">
        <f>IF(G5796&gt;=2,"Repeat","One-time")</f>
        <v/>
      </c>
    </row>
    <row r="5797">
      <c r="A5797" t="inlineStr">
        <is>
          <t>C07372</t>
        </is>
      </c>
      <c r="B5797" t="inlineStr">
        <is>
          <t>Zoya Menon</t>
        </is>
      </c>
      <c r="C5797" t="inlineStr">
        <is>
          <t>South</t>
        </is>
      </c>
      <c r="D5797" t="inlineStr">
        <is>
          <t>Coimbatore</t>
        </is>
      </c>
      <c r="E5797" t="inlineStr">
        <is>
          <t>No</t>
        </is>
      </c>
      <c r="F5797" t="inlineStr">
        <is>
          <t>Loyal</t>
        </is>
      </c>
      <c r="G5797" t="n">
        <v>4</v>
      </c>
      <c r="H5797" s="24" t="n">
        <v>10408.93</v>
      </c>
      <c r="I5797" s="24" t="n">
        <v>3968.73</v>
      </c>
      <c r="J5797" s="25" t="n">
        <v>45650</v>
      </c>
      <c r="K5797" s="25" t="n">
        <v>45893</v>
      </c>
      <c r="L5797" t="n">
        <v>3</v>
      </c>
      <c r="M5797" t="n">
        <v>4</v>
      </c>
      <c r="N5797" t="n">
        <v>2</v>
      </c>
      <c r="O5797">
        <f>DATE(2026,1,1)-K5797</f>
        <v/>
      </c>
      <c r="P5797">
        <f>IF(G5797&gt;=2,"Repeat","One-time")</f>
        <v/>
      </c>
    </row>
    <row r="5798">
      <c r="A5798" t="inlineStr">
        <is>
          <t>C06912</t>
        </is>
      </c>
      <c r="B5798" t="inlineStr">
        <is>
          <t>Swati Prasad</t>
        </is>
      </c>
      <c r="C5798" t="inlineStr">
        <is>
          <t>North</t>
        </is>
      </c>
      <c r="D5798" t="inlineStr">
        <is>
          <t>Gurugram</t>
        </is>
      </c>
      <c r="E5798" t="inlineStr">
        <is>
          <t>No</t>
        </is>
      </c>
      <c r="F5798" t="inlineStr">
        <is>
          <t>Occasional</t>
        </is>
      </c>
      <c r="G5798" t="n">
        <v>2</v>
      </c>
      <c r="H5798" s="24" t="n">
        <v>10407.53</v>
      </c>
      <c r="I5798" s="24" t="n">
        <v>1403.92</v>
      </c>
      <c r="J5798" s="25" t="n">
        <v>45646</v>
      </c>
      <c r="K5798" s="25" t="n">
        <v>45731</v>
      </c>
      <c r="L5798" t="n">
        <v>2</v>
      </c>
      <c r="M5798" t="n">
        <v>2</v>
      </c>
      <c r="N5798" t="n">
        <v>2</v>
      </c>
      <c r="O5798">
        <f>DATE(2026,1,1)-K5798</f>
        <v/>
      </c>
      <c r="P5798">
        <f>IF(G5798&gt;=2,"Repeat","One-time")</f>
        <v/>
      </c>
    </row>
    <row r="5799">
      <c r="A5799" t="inlineStr">
        <is>
          <t>C06615</t>
        </is>
      </c>
      <c r="B5799" t="inlineStr">
        <is>
          <t>Vikram Khan</t>
        </is>
      </c>
      <c r="C5799" t="inlineStr">
        <is>
          <t>West</t>
        </is>
      </c>
      <c r="D5799" t="inlineStr">
        <is>
          <t>Mumbai</t>
        </is>
      </c>
      <c r="E5799" t="inlineStr">
        <is>
          <t>No</t>
        </is>
      </c>
      <c r="F5799" t="inlineStr">
        <is>
          <t>Loyal</t>
        </is>
      </c>
      <c r="G5799" t="n">
        <v>4</v>
      </c>
      <c r="H5799" s="24" t="n">
        <v>10401.25</v>
      </c>
      <c r="I5799" s="24" t="n">
        <v>3661.38</v>
      </c>
      <c r="J5799" s="25" t="n">
        <v>45730</v>
      </c>
      <c r="K5799" s="25" t="n">
        <v>46020</v>
      </c>
      <c r="L5799" t="n">
        <v>5</v>
      </c>
      <c r="M5799" t="n">
        <v>3</v>
      </c>
      <c r="N5799" t="n">
        <v>2</v>
      </c>
      <c r="O5799">
        <f>DATE(2026,1,1)-K5799</f>
        <v/>
      </c>
      <c r="P5799">
        <f>IF(G5799&gt;=2,"Repeat","One-time")</f>
        <v/>
      </c>
    </row>
    <row r="5800">
      <c r="A5800" t="inlineStr">
        <is>
          <t>C05097</t>
        </is>
      </c>
      <c r="B5800" t="inlineStr">
        <is>
          <t>Sanjay Patel</t>
        </is>
      </c>
      <c r="C5800" t="inlineStr">
        <is>
          <t>West</t>
        </is>
      </c>
      <c r="D5800" t="inlineStr">
        <is>
          <t>Mumbai</t>
        </is>
      </c>
      <c r="E5800" t="inlineStr">
        <is>
          <t>No</t>
        </is>
      </c>
      <c r="F5800" t="inlineStr">
        <is>
          <t>At Risk</t>
        </is>
      </c>
      <c r="G5800" t="n">
        <v>3</v>
      </c>
      <c r="H5800" s="24" t="n">
        <v>10400.01</v>
      </c>
      <c r="I5800" s="24" t="n">
        <v>3948.77</v>
      </c>
      <c r="J5800" s="25" t="n">
        <v>45430</v>
      </c>
      <c r="K5800" s="25" t="n">
        <v>45744</v>
      </c>
      <c r="L5800" t="n">
        <v>2</v>
      </c>
      <c r="M5800" t="n">
        <v>3</v>
      </c>
      <c r="N5800" t="n">
        <v>2</v>
      </c>
      <c r="O5800">
        <f>DATE(2026,1,1)-K5800</f>
        <v/>
      </c>
      <c r="P5800">
        <f>IF(G5800&gt;=2,"Repeat","One-time")</f>
        <v/>
      </c>
    </row>
    <row r="5801">
      <c r="A5801" t="inlineStr">
        <is>
          <t>C03496</t>
        </is>
      </c>
      <c r="B5801" t="inlineStr">
        <is>
          <t>Sneha Menon</t>
        </is>
      </c>
      <c r="C5801" t="inlineStr">
        <is>
          <t>East</t>
        </is>
      </c>
      <c r="D5801" t="inlineStr">
        <is>
          <t>Kolkata</t>
        </is>
      </c>
      <c r="E5801" t="inlineStr">
        <is>
          <t>Yes</t>
        </is>
      </c>
      <c r="F5801" t="inlineStr">
        <is>
          <t>Occasional</t>
        </is>
      </c>
      <c r="G5801" t="n">
        <v>1</v>
      </c>
      <c r="H5801" s="24" t="n">
        <v>10392.77</v>
      </c>
      <c r="I5801" s="24" t="n">
        <v>1644.29</v>
      </c>
      <c r="J5801" s="25" t="n">
        <v>45613</v>
      </c>
      <c r="K5801" s="25" t="n">
        <v>45613</v>
      </c>
      <c r="L5801" t="n">
        <v>2</v>
      </c>
      <c r="M5801" t="n">
        <v>1</v>
      </c>
      <c r="N5801" t="n">
        <v>2</v>
      </c>
      <c r="O5801">
        <f>DATE(2026,1,1)-K5801</f>
        <v/>
      </c>
      <c r="P5801">
        <f>IF(G5801&gt;=2,"Repeat","One-time")</f>
        <v/>
      </c>
    </row>
    <row r="5802">
      <c r="A5802" t="inlineStr">
        <is>
          <t>C03563</t>
        </is>
      </c>
      <c r="B5802" t="inlineStr">
        <is>
          <t>Vikram Menon</t>
        </is>
      </c>
      <c r="C5802" t="inlineStr">
        <is>
          <t>South</t>
        </is>
      </c>
      <c r="D5802" t="inlineStr">
        <is>
          <t>Hyderabad</t>
        </is>
      </c>
      <c r="E5802" t="inlineStr">
        <is>
          <t>No</t>
        </is>
      </c>
      <c r="F5802" t="inlineStr">
        <is>
          <t>Occasional</t>
        </is>
      </c>
      <c r="G5802" t="n">
        <v>2</v>
      </c>
      <c r="H5802" s="24" t="n">
        <v>10383.94</v>
      </c>
      <c r="I5802" s="24" t="n">
        <v>4830.88</v>
      </c>
      <c r="J5802" s="25" t="n">
        <v>45361</v>
      </c>
      <c r="K5802" s="25" t="n">
        <v>45669</v>
      </c>
      <c r="L5802" t="n">
        <v>2</v>
      </c>
      <c r="M5802" t="n">
        <v>2</v>
      </c>
      <c r="N5802" t="n">
        <v>2</v>
      </c>
      <c r="O5802">
        <f>DATE(2026,1,1)-K5802</f>
        <v/>
      </c>
      <c r="P5802">
        <f>IF(G5802&gt;=2,"Repeat","One-time")</f>
        <v/>
      </c>
    </row>
    <row r="5803">
      <c r="A5803" t="inlineStr">
        <is>
          <t>C04049</t>
        </is>
      </c>
      <c r="B5803" t="inlineStr">
        <is>
          <t>Sanjay Mukherjee</t>
        </is>
      </c>
      <c r="C5803" t="inlineStr">
        <is>
          <t>East</t>
        </is>
      </c>
      <c r="D5803" t="inlineStr">
        <is>
          <t>Kolkata</t>
        </is>
      </c>
      <c r="E5803" t="inlineStr">
        <is>
          <t>No</t>
        </is>
      </c>
      <c r="F5803" t="inlineStr">
        <is>
          <t>Occasional</t>
        </is>
      </c>
      <c r="G5803" t="n">
        <v>2</v>
      </c>
      <c r="H5803" s="24" t="n">
        <v>10383.04</v>
      </c>
      <c r="I5803" s="24" t="n">
        <v>3070.81</v>
      </c>
      <c r="J5803" s="25" t="n">
        <v>45354</v>
      </c>
      <c r="K5803" s="25" t="n">
        <v>45649</v>
      </c>
      <c r="L5803" t="n">
        <v>2</v>
      </c>
      <c r="M5803" t="n">
        <v>2</v>
      </c>
      <c r="N5803" t="n">
        <v>2</v>
      </c>
      <c r="O5803">
        <f>DATE(2026,1,1)-K5803</f>
        <v/>
      </c>
      <c r="P5803">
        <f>IF(G5803&gt;=2,"Repeat","One-time")</f>
        <v/>
      </c>
    </row>
    <row r="5804">
      <c r="A5804" t="inlineStr">
        <is>
          <t>C05788</t>
        </is>
      </c>
      <c r="B5804" t="inlineStr">
        <is>
          <t>Amit Mishra</t>
        </is>
      </c>
      <c r="C5804" t="inlineStr">
        <is>
          <t>West</t>
        </is>
      </c>
      <c r="D5804" t="inlineStr">
        <is>
          <t>Mumbai</t>
        </is>
      </c>
      <c r="E5804" t="inlineStr">
        <is>
          <t>Yes</t>
        </is>
      </c>
      <c r="F5804" t="inlineStr">
        <is>
          <t>Occasional</t>
        </is>
      </c>
      <c r="G5804" t="n">
        <v>2</v>
      </c>
      <c r="H5804" s="24" t="n">
        <v>10379.59</v>
      </c>
      <c r="I5804" s="24" t="n">
        <v>2014.31</v>
      </c>
      <c r="J5804" s="25" t="n">
        <v>45531</v>
      </c>
      <c r="K5804" s="25" t="n">
        <v>45699</v>
      </c>
      <c r="L5804" t="n">
        <v>2</v>
      </c>
      <c r="M5804" t="n">
        <v>2</v>
      </c>
      <c r="N5804" t="n">
        <v>2</v>
      </c>
      <c r="O5804">
        <f>DATE(2026,1,1)-K5804</f>
        <v/>
      </c>
      <c r="P5804">
        <f>IF(G5804&gt;=2,"Repeat","One-time")</f>
        <v/>
      </c>
    </row>
    <row r="5805">
      <c r="A5805" t="inlineStr">
        <is>
          <t>C06654</t>
        </is>
      </c>
      <c r="B5805" t="inlineStr">
        <is>
          <t>Suresh Patel</t>
        </is>
      </c>
      <c r="C5805" t="inlineStr">
        <is>
          <t>South</t>
        </is>
      </c>
      <c r="D5805" t="inlineStr">
        <is>
          <t>Chennai</t>
        </is>
      </c>
      <c r="E5805" t="inlineStr">
        <is>
          <t>No</t>
        </is>
      </c>
      <c r="F5805" t="inlineStr">
        <is>
          <t>Loyal</t>
        </is>
      </c>
      <c r="G5805" t="n">
        <v>3</v>
      </c>
      <c r="H5805" s="24" t="n">
        <v>10363.82</v>
      </c>
      <c r="I5805" s="24" t="n">
        <v>3486.03</v>
      </c>
      <c r="J5805" s="25" t="n">
        <v>45594</v>
      </c>
      <c r="K5805" s="25" t="n">
        <v>45764</v>
      </c>
      <c r="L5805" t="n">
        <v>3</v>
      </c>
      <c r="M5805" t="n">
        <v>3</v>
      </c>
      <c r="N5805" t="n">
        <v>2</v>
      </c>
      <c r="O5805">
        <f>DATE(2026,1,1)-K5805</f>
        <v/>
      </c>
      <c r="P5805">
        <f>IF(G5805&gt;=2,"Repeat","One-time")</f>
        <v/>
      </c>
    </row>
    <row r="5806">
      <c r="A5806" t="inlineStr">
        <is>
          <t>C06670</t>
        </is>
      </c>
      <c r="B5806" t="inlineStr">
        <is>
          <t>Sanjay Patel</t>
        </is>
      </c>
      <c r="C5806" t="inlineStr">
        <is>
          <t>South</t>
        </is>
      </c>
      <c r="D5806" t="inlineStr">
        <is>
          <t>Coimbatore</t>
        </is>
      </c>
      <c r="E5806" t="inlineStr">
        <is>
          <t>Yes</t>
        </is>
      </c>
      <c r="F5806" t="inlineStr">
        <is>
          <t>Occasional</t>
        </is>
      </c>
      <c r="G5806" t="n">
        <v>1</v>
      </c>
      <c r="H5806" s="24" t="n">
        <v>10358.87</v>
      </c>
      <c r="I5806" s="24" t="n">
        <v>2519.19</v>
      </c>
      <c r="J5806" s="25" t="n">
        <v>45590</v>
      </c>
      <c r="K5806" s="25" t="n">
        <v>45590</v>
      </c>
      <c r="L5806" t="n">
        <v>2</v>
      </c>
      <c r="M5806" t="n">
        <v>1</v>
      </c>
      <c r="N5806" t="n">
        <v>2</v>
      </c>
      <c r="O5806">
        <f>DATE(2026,1,1)-K5806</f>
        <v/>
      </c>
      <c r="P5806">
        <f>IF(G5806&gt;=2,"Repeat","One-time")</f>
        <v/>
      </c>
    </row>
    <row r="5807">
      <c r="A5807" t="inlineStr">
        <is>
          <t>C01175</t>
        </is>
      </c>
      <c r="B5807" t="inlineStr">
        <is>
          <t>Deepak Iyer</t>
        </is>
      </c>
      <c r="C5807" t="inlineStr">
        <is>
          <t>North</t>
        </is>
      </c>
      <c r="D5807" t="inlineStr">
        <is>
          <t>Delhi</t>
        </is>
      </c>
      <c r="E5807" t="inlineStr">
        <is>
          <t>No</t>
        </is>
      </c>
      <c r="F5807" t="inlineStr">
        <is>
          <t>Occasional</t>
        </is>
      </c>
      <c r="G5807" t="n">
        <v>2</v>
      </c>
      <c r="H5807" s="24" t="n">
        <v>10355.3</v>
      </c>
      <c r="I5807" s="24" t="n">
        <v>1275.58</v>
      </c>
      <c r="J5807" s="25" t="n">
        <v>45471</v>
      </c>
      <c r="K5807" s="25" t="n">
        <v>45752</v>
      </c>
      <c r="L5807" t="n">
        <v>3</v>
      </c>
      <c r="M5807" t="n">
        <v>2</v>
      </c>
      <c r="N5807" t="n">
        <v>2</v>
      </c>
      <c r="O5807">
        <f>DATE(2026,1,1)-K5807</f>
        <v/>
      </c>
      <c r="P5807">
        <f>IF(G5807&gt;=2,"Repeat","One-time")</f>
        <v/>
      </c>
    </row>
    <row r="5808">
      <c r="A5808" t="inlineStr">
        <is>
          <t>C06802</t>
        </is>
      </c>
      <c r="B5808" t="inlineStr">
        <is>
          <t>Isha Banerjee</t>
        </is>
      </c>
      <c r="C5808" t="inlineStr">
        <is>
          <t>South</t>
        </is>
      </c>
      <c r="D5808" t="inlineStr">
        <is>
          <t>Chennai</t>
        </is>
      </c>
      <c r="E5808" t="inlineStr">
        <is>
          <t>No</t>
        </is>
      </c>
      <c r="F5808" t="inlineStr">
        <is>
          <t>Loyal</t>
        </is>
      </c>
      <c r="G5808" t="n">
        <v>6</v>
      </c>
      <c r="H5808" s="24" t="n">
        <v>10353.03</v>
      </c>
      <c r="I5808" s="24" t="n">
        <v>3312.64</v>
      </c>
      <c r="J5808" s="25" t="n">
        <v>45612</v>
      </c>
      <c r="K5808" s="25" t="n">
        <v>45939</v>
      </c>
      <c r="L5808" t="n">
        <v>4</v>
      </c>
      <c r="M5808" t="n">
        <v>4</v>
      </c>
      <c r="N5808" t="n">
        <v>2</v>
      </c>
      <c r="O5808">
        <f>DATE(2026,1,1)-K5808</f>
        <v/>
      </c>
      <c r="P5808">
        <f>IF(G5808&gt;=2,"Repeat","One-time")</f>
        <v/>
      </c>
    </row>
    <row r="5809">
      <c r="A5809" t="inlineStr">
        <is>
          <t>C09818</t>
        </is>
      </c>
      <c r="B5809" t="inlineStr">
        <is>
          <t>Karan Prasad</t>
        </is>
      </c>
      <c r="C5809" t="inlineStr">
        <is>
          <t>North</t>
        </is>
      </c>
      <c r="D5809" t="inlineStr">
        <is>
          <t>Delhi</t>
        </is>
      </c>
      <c r="E5809" t="inlineStr">
        <is>
          <t>No</t>
        </is>
      </c>
      <c r="F5809" t="inlineStr">
        <is>
          <t>Loyal</t>
        </is>
      </c>
      <c r="G5809" t="n">
        <v>3</v>
      </c>
      <c r="H5809" s="24" t="n">
        <v>10348.79</v>
      </c>
      <c r="I5809" s="24" t="n">
        <v>4144.53</v>
      </c>
      <c r="J5809" s="25" t="n">
        <v>45861</v>
      </c>
      <c r="K5809" s="25" t="n">
        <v>45999</v>
      </c>
      <c r="L5809" t="n">
        <v>5</v>
      </c>
      <c r="M5809" t="n">
        <v>3</v>
      </c>
      <c r="N5809" t="n">
        <v>2</v>
      </c>
      <c r="O5809">
        <f>DATE(2026,1,1)-K5809</f>
        <v/>
      </c>
      <c r="P5809">
        <f>IF(G5809&gt;=2,"Repeat","One-time")</f>
        <v/>
      </c>
    </row>
    <row r="5810">
      <c r="A5810" t="inlineStr">
        <is>
          <t>C00562</t>
        </is>
      </c>
      <c r="B5810" t="inlineStr">
        <is>
          <t>Zoya Mukherjee</t>
        </is>
      </c>
      <c r="C5810" t="inlineStr">
        <is>
          <t>South</t>
        </is>
      </c>
      <c r="D5810" t="inlineStr">
        <is>
          <t>Kochi</t>
        </is>
      </c>
      <c r="E5810" t="inlineStr">
        <is>
          <t>No</t>
        </is>
      </c>
      <c r="F5810" t="inlineStr">
        <is>
          <t>Hibernating</t>
        </is>
      </c>
      <c r="G5810" t="n">
        <v>2</v>
      </c>
      <c r="H5810" s="24" t="n">
        <v>10348</v>
      </c>
      <c r="I5810" s="24" t="n">
        <v>2700.15</v>
      </c>
      <c r="J5810" s="25" t="n">
        <v>44948</v>
      </c>
      <c r="K5810" s="25" t="n">
        <v>44951</v>
      </c>
      <c r="L5810" t="n">
        <v>1</v>
      </c>
      <c r="M5810" t="n">
        <v>2</v>
      </c>
      <c r="N5810" t="n">
        <v>2</v>
      </c>
      <c r="O5810">
        <f>DATE(2026,1,1)-K5810</f>
        <v/>
      </c>
      <c r="P5810">
        <f>IF(G5810&gt;=2,"Repeat","One-time")</f>
        <v/>
      </c>
    </row>
    <row r="5811">
      <c r="A5811" t="inlineStr">
        <is>
          <t>C08964</t>
        </is>
      </c>
      <c r="B5811" t="inlineStr">
        <is>
          <t>Vikram Joshi</t>
        </is>
      </c>
      <c r="C5811" t="inlineStr">
        <is>
          <t>West</t>
        </is>
      </c>
      <c r="D5811" t="inlineStr">
        <is>
          <t>Mumbai</t>
        </is>
      </c>
      <c r="E5811" t="inlineStr">
        <is>
          <t>No</t>
        </is>
      </c>
      <c r="F5811" t="inlineStr">
        <is>
          <t>Occasional</t>
        </is>
      </c>
      <c r="G5811" t="n">
        <v>2</v>
      </c>
      <c r="H5811" s="24" t="n">
        <v>10342.52</v>
      </c>
      <c r="I5811" s="24" t="n">
        <v>3571.24</v>
      </c>
      <c r="J5811" s="25" t="n">
        <v>45811</v>
      </c>
      <c r="K5811" s="25" t="n">
        <v>45882</v>
      </c>
      <c r="L5811" t="n">
        <v>3</v>
      </c>
      <c r="M5811" t="n">
        <v>2</v>
      </c>
      <c r="N5811" t="n">
        <v>2</v>
      </c>
      <c r="O5811">
        <f>DATE(2026,1,1)-K5811</f>
        <v/>
      </c>
      <c r="P5811">
        <f>IF(G5811&gt;=2,"Repeat","One-time")</f>
        <v/>
      </c>
    </row>
    <row r="5812">
      <c r="A5812" t="inlineStr">
        <is>
          <t>C02649</t>
        </is>
      </c>
      <c r="B5812" t="inlineStr">
        <is>
          <t>Divya Nair</t>
        </is>
      </c>
      <c r="C5812" t="inlineStr">
        <is>
          <t>West</t>
        </is>
      </c>
      <c r="D5812" t="inlineStr">
        <is>
          <t>Mumbai</t>
        </is>
      </c>
      <c r="E5812" t="inlineStr">
        <is>
          <t>No</t>
        </is>
      </c>
      <c r="F5812" t="inlineStr">
        <is>
          <t>Loyal</t>
        </is>
      </c>
      <c r="G5812" t="n">
        <v>6</v>
      </c>
      <c r="H5812" s="24" t="n">
        <v>10337.61</v>
      </c>
      <c r="I5812" s="24" t="n">
        <v>3337.48</v>
      </c>
      <c r="J5812" s="25" t="n">
        <v>45376</v>
      </c>
      <c r="K5812" s="25" t="n">
        <v>46009</v>
      </c>
      <c r="L5812" t="n">
        <v>5</v>
      </c>
      <c r="M5812" t="n">
        <v>4</v>
      </c>
      <c r="N5812" t="n">
        <v>2</v>
      </c>
      <c r="O5812">
        <f>DATE(2026,1,1)-K5812</f>
        <v/>
      </c>
      <c r="P5812">
        <f>IF(G5812&gt;=2,"Repeat","One-time")</f>
        <v/>
      </c>
    </row>
    <row r="5813">
      <c r="A5813" t="inlineStr">
        <is>
          <t>C09105</t>
        </is>
      </c>
      <c r="B5813" t="inlineStr">
        <is>
          <t>Rohan Iyer</t>
        </is>
      </c>
      <c r="C5813" t="inlineStr">
        <is>
          <t>South</t>
        </is>
      </c>
      <c r="D5813" t="inlineStr">
        <is>
          <t>Hyderabad</t>
        </is>
      </c>
      <c r="E5813" t="inlineStr">
        <is>
          <t>No</t>
        </is>
      </c>
      <c r="F5813" t="inlineStr">
        <is>
          <t>Occasional</t>
        </is>
      </c>
      <c r="G5813" t="n">
        <v>2</v>
      </c>
      <c r="H5813" s="24" t="n">
        <v>10336.69</v>
      </c>
      <c r="I5813" s="24" t="n">
        <v>238.5</v>
      </c>
      <c r="J5813" s="25" t="n">
        <v>45790</v>
      </c>
      <c r="K5813" s="25" t="n">
        <v>45890</v>
      </c>
      <c r="L5813" t="n">
        <v>3</v>
      </c>
      <c r="M5813" t="n">
        <v>2</v>
      </c>
      <c r="N5813" t="n">
        <v>2</v>
      </c>
      <c r="O5813">
        <f>DATE(2026,1,1)-K5813</f>
        <v/>
      </c>
      <c r="P5813">
        <f>IF(G5813&gt;=2,"Repeat","One-time")</f>
        <v/>
      </c>
    </row>
    <row r="5814">
      <c r="A5814" t="inlineStr">
        <is>
          <t>C10223</t>
        </is>
      </c>
      <c r="B5814" t="inlineStr">
        <is>
          <t>Arjun Prasad</t>
        </is>
      </c>
      <c r="C5814" t="inlineStr">
        <is>
          <t>South</t>
        </is>
      </c>
      <c r="D5814" t="inlineStr">
        <is>
          <t>Bengaluru</t>
        </is>
      </c>
      <c r="E5814" t="inlineStr">
        <is>
          <t>No</t>
        </is>
      </c>
      <c r="F5814" t="inlineStr">
        <is>
          <t>New</t>
        </is>
      </c>
      <c r="G5814" t="n">
        <v>1</v>
      </c>
      <c r="H5814" s="24" t="n">
        <v>10335.83</v>
      </c>
      <c r="I5814" s="24" t="n">
        <v>3310.64</v>
      </c>
      <c r="J5814" s="25" t="n">
        <v>45938</v>
      </c>
      <c r="K5814" s="25" t="n">
        <v>45938</v>
      </c>
      <c r="L5814" t="n">
        <v>4</v>
      </c>
      <c r="M5814" t="n">
        <v>2</v>
      </c>
      <c r="N5814" t="n">
        <v>2</v>
      </c>
      <c r="O5814">
        <f>DATE(2026,1,1)-K5814</f>
        <v/>
      </c>
      <c r="P5814">
        <f>IF(G5814&gt;=2,"Repeat","One-time")</f>
        <v/>
      </c>
    </row>
    <row r="5815">
      <c r="A5815" t="inlineStr">
        <is>
          <t>C08611</t>
        </is>
      </c>
      <c r="B5815" t="inlineStr">
        <is>
          <t>Karan Sinha</t>
        </is>
      </c>
      <c r="C5815" t="inlineStr">
        <is>
          <t>North</t>
        </is>
      </c>
      <c r="D5815" t="inlineStr">
        <is>
          <t>Delhi</t>
        </is>
      </c>
      <c r="E5815" t="inlineStr">
        <is>
          <t>No</t>
        </is>
      </c>
      <c r="F5815" t="inlineStr">
        <is>
          <t>Loyal</t>
        </is>
      </c>
      <c r="G5815" t="n">
        <v>3</v>
      </c>
      <c r="H5815" s="24" t="n">
        <v>10335.08</v>
      </c>
      <c r="I5815" s="24" t="n">
        <v>2283.05</v>
      </c>
      <c r="J5815" s="25" t="n">
        <v>45788</v>
      </c>
      <c r="K5815" s="25" t="n">
        <v>46012</v>
      </c>
      <c r="L5815" t="n">
        <v>5</v>
      </c>
      <c r="M5815" t="n">
        <v>3</v>
      </c>
      <c r="N5815" t="n">
        <v>2</v>
      </c>
      <c r="O5815">
        <f>DATE(2026,1,1)-K5815</f>
        <v/>
      </c>
      <c r="P5815">
        <f>IF(G5815&gt;=2,"Repeat","One-time")</f>
        <v/>
      </c>
    </row>
    <row r="5816">
      <c r="A5816" t="inlineStr">
        <is>
          <t>C08770</t>
        </is>
      </c>
      <c r="B5816" t="inlineStr">
        <is>
          <t>Aditya Shah</t>
        </is>
      </c>
      <c r="C5816" t="inlineStr">
        <is>
          <t>West</t>
        </is>
      </c>
      <c r="D5816" t="inlineStr">
        <is>
          <t>Mumbai</t>
        </is>
      </c>
      <c r="E5816" t="inlineStr">
        <is>
          <t>No</t>
        </is>
      </c>
      <c r="F5816" t="inlineStr">
        <is>
          <t>Occasional</t>
        </is>
      </c>
      <c r="G5816" t="n">
        <v>2</v>
      </c>
      <c r="H5816" s="24" t="n">
        <v>10331.72</v>
      </c>
      <c r="I5816" s="24" t="n">
        <v>804.88</v>
      </c>
      <c r="J5816" s="25" t="n">
        <v>45870</v>
      </c>
      <c r="K5816" s="25" t="n">
        <v>45887</v>
      </c>
      <c r="L5816" t="n">
        <v>3</v>
      </c>
      <c r="M5816" t="n">
        <v>2</v>
      </c>
      <c r="N5816" t="n">
        <v>2</v>
      </c>
      <c r="O5816">
        <f>DATE(2026,1,1)-K5816</f>
        <v/>
      </c>
      <c r="P5816">
        <f>IF(G5816&gt;=2,"Repeat","One-time")</f>
        <v/>
      </c>
    </row>
    <row r="5817">
      <c r="A5817" t="inlineStr">
        <is>
          <t>C07588</t>
        </is>
      </c>
      <c r="B5817" t="inlineStr">
        <is>
          <t>Diya Pillai</t>
        </is>
      </c>
      <c r="C5817" t="inlineStr">
        <is>
          <t>East</t>
        </is>
      </c>
      <c r="D5817" t="inlineStr">
        <is>
          <t>Kolkata</t>
        </is>
      </c>
      <c r="E5817" t="inlineStr">
        <is>
          <t>No</t>
        </is>
      </c>
      <c r="F5817" t="inlineStr">
        <is>
          <t>Occasional</t>
        </is>
      </c>
      <c r="G5817" t="n">
        <v>2</v>
      </c>
      <c r="H5817" s="24" t="n">
        <v>10331.56</v>
      </c>
      <c r="I5817" s="24" t="n">
        <v>1797.7</v>
      </c>
      <c r="J5817" s="25" t="n">
        <v>45708</v>
      </c>
      <c r="K5817" s="25" t="n">
        <v>45868</v>
      </c>
      <c r="L5817" t="n">
        <v>3</v>
      </c>
      <c r="M5817" t="n">
        <v>2</v>
      </c>
      <c r="N5817" t="n">
        <v>2</v>
      </c>
      <c r="O5817">
        <f>DATE(2026,1,1)-K5817</f>
        <v/>
      </c>
      <c r="P5817">
        <f>IF(G5817&gt;=2,"Repeat","One-time")</f>
        <v/>
      </c>
    </row>
    <row r="5818">
      <c r="A5818" t="inlineStr">
        <is>
          <t>C08462</t>
        </is>
      </c>
      <c r="B5818" t="inlineStr">
        <is>
          <t>Rahul Nair</t>
        </is>
      </c>
      <c r="C5818" t="inlineStr">
        <is>
          <t>South</t>
        </is>
      </c>
      <c r="D5818" t="inlineStr">
        <is>
          <t>Bengaluru</t>
        </is>
      </c>
      <c r="E5818" t="inlineStr">
        <is>
          <t>Yes</t>
        </is>
      </c>
      <c r="F5818" t="inlineStr">
        <is>
          <t>New</t>
        </is>
      </c>
      <c r="G5818" t="n">
        <v>1</v>
      </c>
      <c r="H5818" s="24" t="n">
        <v>10329.56</v>
      </c>
      <c r="I5818" s="24" t="n">
        <v>491.35</v>
      </c>
      <c r="J5818" s="25" t="n">
        <v>45943</v>
      </c>
      <c r="K5818" s="25" t="n">
        <v>45943</v>
      </c>
      <c r="L5818" t="n">
        <v>4</v>
      </c>
      <c r="M5818" t="n">
        <v>1</v>
      </c>
      <c r="N5818" t="n">
        <v>2</v>
      </c>
      <c r="O5818">
        <f>DATE(2026,1,1)-K5818</f>
        <v/>
      </c>
      <c r="P5818">
        <f>IF(G5818&gt;=2,"Repeat","One-time")</f>
        <v/>
      </c>
    </row>
    <row r="5819">
      <c r="A5819" t="inlineStr">
        <is>
          <t>C01481</t>
        </is>
      </c>
      <c r="B5819" t="inlineStr">
        <is>
          <t>Swati Yadav</t>
        </is>
      </c>
      <c r="C5819" t="inlineStr">
        <is>
          <t>North</t>
        </is>
      </c>
      <c r="D5819" t="inlineStr">
        <is>
          <t>Lucknow</t>
        </is>
      </c>
      <c r="E5819" t="inlineStr">
        <is>
          <t>No</t>
        </is>
      </c>
      <c r="F5819" t="inlineStr">
        <is>
          <t>At Risk</t>
        </is>
      </c>
      <c r="G5819" t="n">
        <v>3</v>
      </c>
      <c r="H5819" s="24" t="n">
        <v>10326.34</v>
      </c>
      <c r="I5819" s="24" t="n">
        <v>2489.05</v>
      </c>
      <c r="J5819" s="25" t="n">
        <v>45158</v>
      </c>
      <c r="K5819" s="25" t="n">
        <v>45298</v>
      </c>
      <c r="L5819" t="n">
        <v>1</v>
      </c>
      <c r="M5819" t="n">
        <v>3</v>
      </c>
      <c r="N5819" t="n">
        <v>2</v>
      </c>
      <c r="O5819">
        <f>DATE(2026,1,1)-K5819</f>
        <v/>
      </c>
      <c r="P5819">
        <f>IF(G5819&gt;=2,"Repeat","One-time")</f>
        <v/>
      </c>
    </row>
    <row r="5820">
      <c r="A5820" t="inlineStr">
        <is>
          <t>C11762</t>
        </is>
      </c>
      <c r="B5820" t="inlineStr">
        <is>
          <t>Tanvi Agarwal</t>
        </is>
      </c>
      <c r="C5820" t="inlineStr">
        <is>
          <t>South</t>
        </is>
      </c>
      <c r="D5820" t="inlineStr">
        <is>
          <t>Kochi</t>
        </is>
      </c>
      <c r="E5820" t="inlineStr">
        <is>
          <t>No</t>
        </is>
      </c>
      <c r="F5820" t="inlineStr">
        <is>
          <t>New</t>
        </is>
      </c>
      <c r="G5820" t="n">
        <v>1</v>
      </c>
      <c r="H5820" s="24" t="n">
        <v>10325.66</v>
      </c>
      <c r="I5820" s="24" t="n">
        <v>4733.45</v>
      </c>
      <c r="J5820" s="25" t="n">
        <v>46008</v>
      </c>
      <c r="K5820" s="25" t="n">
        <v>46008</v>
      </c>
      <c r="L5820" t="n">
        <v>5</v>
      </c>
      <c r="M5820" t="n">
        <v>2</v>
      </c>
      <c r="N5820" t="n">
        <v>2</v>
      </c>
      <c r="O5820">
        <f>DATE(2026,1,1)-K5820</f>
        <v/>
      </c>
      <c r="P5820">
        <f>IF(G5820&gt;=2,"Repeat","One-time")</f>
        <v/>
      </c>
    </row>
    <row r="5821">
      <c r="A5821" t="inlineStr">
        <is>
          <t>C00524</t>
        </is>
      </c>
      <c r="B5821" t="inlineStr">
        <is>
          <t>Kavya Singh</t>
        </is>
      </c>
      <c r="C5821" t="inlineStr">
        <is>
          <t>North</t>
        </is>
      </c>
      <c r="D5821" t="inlineStr">
        <is>
          <t>Jaipur</t>
        </is>
      </c>
      <c r="E5821" t="inlineStr">
        <is>
          <t>Yes</t>
        </is>
      </c>
      <c r="F5821" t="inlineStr">
        <is>
          <t>Hibernating</t>
        </is>
      </c>
      <c r="G5821" t="n">
        <v>2</v>
      </c>
      <c r="H5821" s="24" t="n">
        <v>10322.7</v>
      </c>
      <c r="I5821" s="24" t="n">
        <v>3926.55</v>
      </c>
      <c r="J5821" s="25" t="n">
        <v>45095</v>
      </c>
      <c r="K5821" s="25" t="n">
        <v>45114</v>
      </c>
      <c r="L5821" t="n">
        <v>1</v>
      </c>
      <c r="M5821" t="n">
        <v>2</v>
      </c>
      <c r="N5821" t="n">
        <v>2</v>
      </c>
      <c r="O5821">
        <f>DATE(2026,1,1)-K5821</f>
        <v/>
      </c>
      <c r="P5821">
        <f>IF(G5821&gt;=2,"Repeat","One-time")</f>
        <v/>
      </c>
    </row>
    <row r="5822">
      <c r="A5822" t="inlineStr">
        <is>
          <t>C05862</t>
        </is>
      </c>
      <c r="B5822" t="inlineStr">
        <is>
          <t>Ritu Rao</t>
        </is>
      </c>
      <c r="C5822" t="inlineStr">
        <is>
          <t>West</t>
        </is>
      </c>
      <c r="D5822" t="inlineStr">
        <is>
          <t>Pune</t>
        </is>
      </c>
      <c r="E5822" t="inlineStr">
        <is>
          <t>Yes</t>
        </is>
      </c>
      <c r="F5822" t="inlineStr">
        <is>
          <t>Occasional</t>
        </is>
      </c>
      <c r="G5822" t="n">
        <v>1</v>
      </c>
      <c r="H5822" s="24" t="n">
        <v>10319.97</v>
      </c>
      <c r="I5822" s="24" t="n">
        <v>2269.96</v>
      </c>
      <c r="J5822" s="25" t="n">
        <v>45634</v>
      </c>
      <c r="K5822" s="25" t="n">
        <v>45634</v>
      </c>
      <c r="L5822" t="n">
        <v>2</v>
      </c>
      <c r="M5822" t="n">
        <v>1</v>
      </c>
      <c r="N5822" t="n">
        <v>2</v>
      </c>
      <c r="O5822">
        <f>DATE(2026,1,1)-K5822</f>
        <v/>
      </c>
      <c r="P5822">
        <f>IF(G5822&gt;=2,"Repeat","One-time")</f>
        <v/>
      </c>
    </row>
    <row r="5823">
      <c r="A5823" t="inlineStr">
        <is>
          <t>C00945</t>
        </is>
      </c>
      <c r="B5823" t="inlineStr">
        <is>
          <t>Nikhil Kumar</t>
        </is>
      </c>
      <c r="C5823" t="inlineStr">
        <is>
          <t>East</t>
        </is>
      </c>
      <c r="D5823" t="inlineStr">
        <is>
          <t>Kolkata</t>
        </is>
      </c>
      <c r="E5823" t="inlineStr">
        <is>
          <t>No</t>
        </is>
      </c>
      <c r="F5823" t="inlineStr">
        <is>
          <t>Hibernating</t>
        </is>
      </c>
      <c r="G5823" t="n">
        <v>2</v>
      </c>
      <c r="H5823" s="24" t="n">
        <v>10316.8</v>
      </c>
      <c r="I5823" s="24" t="n">
        <v>2141.6</v>
      </c>
      <c r="J5823" s="25" t="n">
        <v>44990</v>
      </c>
      <c r="K5823" s="25" t="n">
        <v>45271</v>
      </c>
      <c r="L5823" t="n">
        <v>1</v>
      </c>
      <c r="M5823" t="n">
        <v>2</v>
      </c>
      <c r="N5823" t="n">
        <v>2</v>
      </c>
      <c r="O5823">
        <f>DATE(2026,1,1)-K5823</f>
        <v/>
      </c>
      <c r="P5823">
        <f>IF(G5823&gt;=2,"Repeat","One-time")</f>
        <v/>
      </c>
    </row>
    <row r="5824">
      <c r="A5824" t="inlineStr">
        <is>
          <t>C05714</t>
        </is>
      </c>
      <c r="B5824" t="inlineStr">
        <is>
          <t>Manish Mishra</t>
        </is>
      </c>
      <c r="C5824" t="inlineStr">
        <is>
          <t>West</t>
        </is>
      </c>
      <c r="D5824" t="inlineStr">
        <is>
          <t>Ahmedabad</t>
        </is>
      </c>
      <c r="E5824" t="inlineStr">
        <is>
          <t>No</t>
        </is>
      </c>
      <c r="F5824" t="inlineStr">
        <is>
          <t>Hibernating</t>
        </is>
      </c>
      <c r="G5824" t="n">
        <v>1</v>
      </c>
      <c r="H5824" s="24" t="n">
        <v>10309.62</v>
      </c>
      <c r="I5824" s="24" t="n">
        <v>1598.23</v>
      </c>
      <c r="J5824" s="25" t="n">
        <v>45488</v>
      </c>
      <c r="K5824" s="25" t="n">
        <v>45488</v>
      </c>
      <c r="L5824" t="n">
        <v>1</v>
      </c>
      <c r="M5824" t="n">
        <v>1</v>
      </c>
      <c r="N5824" t="n">
        <v>2</v>
      </c>
      <c r="O5824">
        <f>DATE(2026,1,1)-K5824</f>
        <v/>
      </c>
      <c r="P5824">
        <f>IF(G5824&gt;=2,"Repeat","One-time")</f>
        <v/>
      </c>
    </row>
    <row r="5825">
      <c r="A5825" t="inlineStr">
        <is>
          <t>C07385</t>
        </is>
      </c>
      <c r="B5825" t="inlineStr">
        <is>
          <t>Arjun Reddy</t>
        </is>
      </c>
      <c r="C5825" t="inlineStr">
        <is>
          <t>North</t>
        </is>
      </c>
      <c r="D5825" t="inlineStr">
        <is>
          <t>Jaipur</t>
        </is>
      </c>
      <c r="E5825" t="inlineStr">
        <is>
          <t>No</t>
        </is>
      </c>
      <c r="F5825" t="inlineStr">
        <is>
          <t>Occasional</t>
        </is>
      </c>
      <c r="G5825" t="n">
        <v>2</v>
      </c>
      <c r="H5825" s="24" t="n">
        <v>10305.92</v>
      </c>
      <c r="I5825" s="24" t="n">
        <v>2213.37</v>
      </c>
      <c r="J5825" s="25" t="n">
        <v>45641</v>
      </c>
      <c r="K5825" s="25" t="n">
        <v>45678</v>
      </c>
      <c r="L5825" t="n">
        <v>2</v>
      </c>
      <c r="M5825" t="n">
        <v>2</v>
      </c>
      <c r="N5825" t="n">
        <v>2</v>
      </c>
      <c r="O5825">
        <f>DATE(2026,1,1)-K5825</f>
        <v/>
      </c>
      <c r="P5825">
        <f>IF(G5825&gt;=2,"Repeat","One-time")</f>
        <v/>
      </c>
    </row>
    <row r="5826">
      <c r="A5826" t="inlineStr">
        <is>
          <t>C07649</t>
        </is>
      </c>
      <c r="B5826" t="inlineStr">
        <is>
          <t>Karan Banerjee</t>
        </is>
      </c>
      <c r="C5826" t="inlineStr">
        <is>
          <t>South</t>
        </is>
      </c>
      <c r="D5826" t="inlineStr">
        <is>
          <t>Bengaluru</t>
        </is>
      </c>
      <c r="E5826" t="inlineStr">
        <is>
          <t>No</t>
        </is>
      </c>
      <c r="F5826" t="inlineStr">
        <is>
          <t>Loyal</t>
        </is>
      </c>
      <c r="G5826" t="n">
        <v>3</v>
      </c>
      <c r="H5826" s="24" t="n">
        <v>10302.62</v>
      </c>
      <c r="I5826" s="24" t="n">
        <v>2717.25</v>
      </c>
      <c r="J5826" s="25" t="n">
        <v>45657</v>
      </c>
      <c r="K5826" s="25" t="n">
        <v>45950</v>
      </c>
      <c r="L5826" t="n">
        <v>4</v>
      </c>
      <c r="M5826" t="n">
        <v>3</v>
      </c>
      <c r="N5826" t="n">
        <v>2</v>
      </c>
      <c r="O5826">
        <f>DATE(2026,1,1)-K5826</f>
        <v/>
      </c>
      <c r="P5826">
        <f>IF(G5826&gt;=2,"Repeat","One-time")</f>
        <v/>
      </c>
    </row>
    <row r="5827">
      <c r="A5827" t="inlineStr">
        <is>
          <t>C04064</t>
        </is>
      </c>
      <c r="B5827" t="inlineStr">
        <is>
          <t>Divya Mishra</t>
        </is>
      </c>
      <c r="C5827" t="inlineStr">
        <is>
          <t>North</t>
        </is>
      </c>
      <c r="D5827" t="inlineStr">
        <is>
          <t>Lucknow</t>
        </is>
      </c>
      <c r="E5827" t="inlineStr">
        <is>
          <t>No</t>
        </is>
      </c>
      <c r="F5827" t="inlineStr">
        <is>
          <t>At Risk</t>
        </is>
      </c>
      <c r="G5827" t="n">
        <v>4</v>
      </c>
      <c r="H5827" s="24" t="n">
        <v>10301.47</v>
      </c>
      <c r="I5827" s="24" t="n">
        <v>3489.81</v>
      </c>
      <c r="J5827" s="25" t="n">
        <v>45484</v>
      </c>
      <c r="K5827" s="25" t="n">
        <v>45700</v>
      </c>
      <c r="L5827" t="n">
        <v>2</v>
      </c>
      <c r="M5827" t="n">
        <v>3</v>
      </c>
      <c r="N5827" t="n">
        <v>2</v>
      </c>
      <c r="O5827">
        <f>DATE(2026,1,1)-K5827</f>
        <v/>
      </c>
      <c r="P5827">
        <f>IF(G5827&gt;=2,"Repeat","One-time")</f>
        <v/>
      </c>
    </row>
    <row r="5828">
      <c r="A5828" t="inlineStr">
        <is>
          <t>C01380</t>
        </is>
      </c>
      <c r="B5828" t="inlineStr">
        <is>
          <t>Karan Mehta</t>
        </is>
      </c>
      <c r="C5828" t="inlineStr">
        <is>
          <t>West</t>
        </is>
      </c>
      <c r="D5828" t="inlineStr">
        <is>
          <t>Ahmedabad</t>
        </is>
      </c>
      <c r="E5828" t="inlineStr">
        <is>
          <t>No</t>
        </is>
      </c>
      <c r="F5828" t="inlineStr">
        <is>
          <t>Hibernating</t>
        </is>
      </c>
      <c r="G5828" t="n">
        <v>2</v>
      </c>
      <c r="H5828" s="24" t="n">
        <v>10293.3</v>
      </c>
      <c r="I5828" s="24" t="n">
        <v>2248.56</v>
      </c>
      <c r="J5828" s="25" t="n">
        <v>45031</v>
      </c>
      <c r="K5828" s="25" t="n">
        <v>45090</v>
      </c>
      <c r="L5828" t="n">
        <v>1</v>
      </c>
      <c r="M5828" t="n">
        <v>2</v>
      </c>
      <c r="N5828" t="n">
        <v>2</v>
      </c>
      <c r="O5828">
        <f>DATE(2026,1,1)-K5828</f>
        <v/>
      </c>
      <c r="P5828">
        <f>IF(G5828&gt;=2,"Repeat","One-time")</f>
        <v/>
      </c>
    </row>
    <row r="5829">
      <c r="A5829" t="inlineStr">
        <is>
          <t>C06402</t>
        </is>
      </c>
      <c r="B5829" t="inlineStr">
        <is>
          <t>Vikram Kumar</t>
        </is>
      </c>
      <c r="C5829" t="inlineStr">
        <is>
          <t>West</t>
        </is>
      </c>
      <c r="D5829" t="inlineStr">
        <is>
          <t>Mumbai</t>
        </is>
      </c>
      <c r="E5829" t="inlineStr">
        <is>
          <t>Yes</t>
        </is>
      </c>
      <c r="F5829" t="inlineStr">
        <is>
          <t>Loyal</t>
        </is>
      </c>
      <c r="G5829" t="n">
        <v>5</v>
      </c>
      <c r="H5829" s="24" t="n">
        <v>10288.84</v>
      </c>
      <c r="I5829" s="24" t="n">
        <v>2631.08</v>
      </c>
      <c r="J5829" s="25" t="n">
        <v>45550</v>
      </c>
      <c r="K5829" s="25" t="n">
        <v>45786</v>
      </c>
      <c r="L5829" t="n">
        <v>3</v>
      </c>
      <c r="M5829" t="n">
        <v>4</v>
      </c>
      <c r="N5829" t="n">
        <v>2</v>
      </c>
      <c r="O5829">
        <f>DATE(2026,1,1)-K5829</f>
        <v/>
      </c>
      <c r="P5829">
        <f>IF(G5829&gt;=2,"Repeat","One-time")</f>
        <v/>
      </c>
    </row>
    <row r="5830">
      <c r="A5830" t="inlineStr">
        <is>
          <t>C01464</t>
        </is>
      </c>
      <c r="B5830" t="inlineStr">
        <is>
          <t>Joseph Kapoor</t>
        </is>
      </c>
      <c r="C5830" t="inlineStr">
        <is>
          <t>Central</t>
        </is>
      </c>
      <c r="D5830" t="inlineStr">
        <is>
          <t>Bhopal</t>
        </is>
      </c>
      <c r="E5830" t="inlineStr">
        <is>
          <t>No</t>
        </is>
      </c>
      <c r="F5830" t="inlineStr">
        <is>
          <t>Hibernating</t>
        </is>
      </c>
      <c r="G5830" t="n">
        <v>1</v>
      </c>
      <c r="H5830" s="24" t="n">
        <v>10283.15</v>
      </c>
      <c r="I5830" s="24" t="n">
        <v>1400.37</v>
      </c>
      <c r="J5830" s="25" t="n">
        <v>45026</v>
      </c>
      <c r="K5830" s="25" t="n">
        <v>45026</v>
      </c>
      <c r="L5830" t="n">
        <v>1</v>
      </c>
      <c r="M5830" t="n">
        <v>1</v>
      </c>
      <c r="N5830" t="n">
        <v>2</v>
      </c>
      <c r="O5830">
        <f>DATE(2026,1,1)-K5830</f>
        <v/>
      </c>
      <c r="P5830">
        <f>IF(G5830&gt;=2,"Repeat","One-time")</f>
        <v/>
      </c>
    </row>
    <row r="5831">
      <c r="A5831" t="inlineStr">
        <is>
          <t>C08833</t>
        </is>
      </c>
      <c r="B5831" t="inlineStr">
        <is>
          <t>Ananya Gupta</t>
        </is>
      </c>
      <c r="C5831" t="inlineStr">
        <is>
          <t>Central</t>
        </is>
      </c>
      <c r="D5831" t="inlineStr">
        <is>
          <t>Bhopal</t>
        </is>
      </c>
      <c r="E5831" t="inlineStr">
        <is>
          <t>No</t>
        </is>
      </c>
      <c r="F5831" t="inlineStr">
        <is>
          <t>Occasional</t>
        </is>
      </c>
      <c r="G5831" t="n">
        <v>1</v>
      </c>
      <c r="H5831" s="24" t="n">
        <v>10282.39</v>
      </c>
      <c r="I5831" s="24" t="n">
        <v>5570.97</v>
      </c>
      <c r="J5831" s="25" t="n">
        <v>45770</v>
      </c>
      <c r="K5831" s="25" t="n">
        <v>45770</v>
      </c>
      <c r="L5831" t="n">
        <v>3</v>
      </c>
      <c r="M5831" t="n">
        <v>1</v>
      </c>
      <c r="N5831" t="n">
        <v>2</v>
      </c>
      <c r="O5831">
        <f>DATE(2026,1,1)-K5831</f>
        <v/>
      </c>
      <c r="P5831">
        <f>IF(G5831&gt;=2,"Repeat","One-time")</f>
        <v/>
      </c>
    </row>
    <row r="5832">
      <c r="A5832" t="inlineStr">
        <is>
          <t>C11347</t>
        </is>
      </c>
      <c r="B5832" t="inlineStr">
        <is>
          <t>Shreya Joshi</t>
        </is>
      </c>
      <c r="C5832" t="inlineStr">
        <is>
          <t>East</t>
        </is>
      </c>
      <c r="D5832" t="inlineStr">
        <is>
          <t>Patna</t>
        </is>
      </c>
      <c r="E5832" t="inlineStr">
        <is>
          <t>No</t>
        </is>
      </c>
      <c r="F5832" t="inlineStr">
        <is>
          <t>New</t>
        </is>
      </c>
      <c r="G5832" t="n">
        <v>2</v>
      </c>
      <c r="H5832" s="24" t="n">
        <v>10273.58</v>
      </c>
      <c r="I5832" s="24" t="n">
        <v>1743.98</v>
      </c>
      <c r="J5832" s="25" t="n">
        <v>45990</v>
      </c>
      <c r="K5832" s="25" t="n">
        <v>46014</v>
      </c>
      <c r="L5832" t="n">
        <v>5</v>
      </c>
      <c r="M5832" t="n">
        <v>3</v>
      </c>
      <c r="N5832" t="n">
        <v>2</v>
      </c>
      <c r="O5832">
        <f>DATE(2026,1,1)-K5832</f>
        <v/>
      </c>
      <c r="P5832">
        <f>IF(G5832&gt;=2,"Repeat","One-time")</f>
        <v/>
      </c>
    </row>
    <row r="5833">
      <c r="A5833" t="inlineStr">
        <is>
          <t>C08229</t>
        </is>
      </c>
      <c r="B5833" t="inlineStr">
        <is>
          <t>Deepak Bose</t>
        </is>
      </c>
      <c r="C5833" t="inlineStr">
        <is>
          <t>North</t>
        </is>
      </c>
      <c r="D5833" t="inlineStr">
        <is>
          <t>Jaipur</t>
        </is>
      </c>
      <c r="E5833" t="inlineStr">
        <is>
          <t>Yes</t>
        </is>
      </c>
      <c r="F5833" t="inlineStr">
        <is>
          <t>Occasional</t>
        </is>
      </c>
      <c r="G5833" t="n">
        <v>2</v>
      </c>
      <c r="H5833" s="24" t="n">
        <v>10270.92</v>
      </c>
      <c r="I5833" s="24" t="n">
        <v>3438.48</v>
      </c>
      <c r="J5833" s="25" t="n">
        <v>45916</v>
      </c>
      <c r="K5833" s="25" t="n">
        <v>46001</v>
      </c>
      <c r="L5833" t="n">
        <v>5</v>
      </c>
      <c r="M5833" t="n">
        <v>2</v>
      </c>
      <c r="N5833" t="n">
        <v>2</v>
      </c>
      <c r="O5833">
        <f>DATE(2026,1,1)-K5833</f>
        <v/>
      </c>
      <c r="P5833">
        <f>IF(G5833&gt;=2,"Repeat","One-time")</f>
        <v/>
      </c>
    </row>
    <row r="5834">
      <c r="A5834" t="inlineStr">
        <is>
          <t>C07569</t>
        </is>
      </c>
      <c r="B5834" t="inlineStr">
        <is>
          <t>Riya Pillai</t>
        </is>
      </c>
      <c r="C5834" t="inlineStr">
        <is>
          <t>West</t>
        </is>
      </c>
      <c r="D5834" t="inlineStr">
        <is>
          <t>Mumbai</t>
        </is>
      </c>
      <c r="E5834" t="inlineStr">
        <is>
          <t>Yes</t>
        </is>
      </c>
      <c r="F5834" t="inlineStr">
        <is>
          <t>Occasional</t>
        </is>
      </c>
      <c r="G5834" t="n">
        <v>2</v>
      </c>
      <c r="H5834" s="24" t="n">
        <v>10264.86</v>
      </c>
      <c r="I5834" s="24" t="n">
        <v>4004.55</v>
      </c>
      <c r="J5834" s="25" t="n">
        <v>45689</v>
      </c>
      <c r="K5834" s="25" t="n">
        <v>45719</v>
      </c>
      <c r="L5834" t="n">
        <v>2</v>
      </c>
      <c r="M5834" t="n">
        <v>2</v>
      </c>
      <c r="N5834" t="n">
        <v>2</v>
      </c>
      <c r="O5834">
        <f>DATE(2026,1,1)-K5834</f>
        <v/>
      </c>
      <c r="P5834">
        <f>IF(G5834&gt;=2,"Repeat","One-time")</f>
        <v/>
      </c>
    </row>
    <row r="5835">
      <c r="A5835" t="inlineStr">
        <is>
          <t>C03933</t>
        </is>
      </c>
      <c r="B5835" t="inlineStr">
        <is>
          <t>Abhishek Agarwal</t>
        </is>
      </c>
      <c r="C5835" t="inlineStr">
        <is>
          <t>South</t>
        </is>
      </c>
      <c r="D5835" t="inlineStr">
        <is>
          <t>Kochi</t>
        </is>
      </c>
      <c r="E5835" t="inlineStr">
        <is>
          <t>No</t>
        </is>
      </c>
      <c r="F5835" t="inlineStr">
        <is>
          <t>At Risk</t>
        </is>
      </c>
      <c r="G5835" t="n">
        <v>3</v>
      </c>
      <c r="H5835" s="24" t="n">
        <v>10259.75</v>
      </c>
      <c r="I5835" s="24" t="n">
        <v>3633.33</v>
      </c>
      <c r="J5835" s="25" t="n">
        <v>45353</v>
      </c>
      <c r="K5835" s="25" t="n">
        <v>45470</v>
      </c>
      <c r="L5835" t="n">
        <v>1</v>
      </c>
      <c r="M5835" t="n">
        <v>3</v>
      </c>
      <c r="N5835" t="n">
        <v>2</v>
      </c>
      <c r="O5835">
        <f>DATE(2026,1,1)-K5835</f>
        <v/>
      </c>
      <c r="P5835">
        <f>IF(G5835&gt;=2,"Repeat","One-time")</f>
        <v/>
      </c>
    </row>
    <row r="5836">
      <c r="A5836" t="inlineStr">
        <is>
          <t>C07050</t>
        </is>
      </c>
      <c r="B5836" t="inlineStr">
        <is>
          <t>Divya Nair</t>
        </is>
      </c>
      <c r="C5836" t="inlineStr">
        <is>
          <t>North</t>
        </is>
      </c>
      <c r="D5836" t="inlineStr">
        <is>
          <t>Lucknow</t>
        </is>
      </c>
      <c r="E5836" t="inlineStr">
        <is>
          <t>No</t>
        </is>
      </c>
      <c r="F5836" t="inlineStr">
        <is>
          <t>Loyal</t>
        </is>
      </c>
      <c r="G5836" t="n">
        <v>3</v>
      </c>
      <c r="H5836" s="24" t="n">
        <v>10257.14</v>
      </c>
      <c r="I5836" s="24" t="n">
        <v>2139.16</v>
      </c>
      <c r="J5836" s="25" t="n">
        <v>45882</v>
      </c>
      <c r="K5836" s="25" t="n">
        <v>46013</v>
      </c>
      <c r="L5836" t="n">
        <v>5</v>
      </c>
      <c r="M5836" t="n">
        <v>3</v>
      </c>
      <c r="N5836" t="n">
        <v>2</v>
      </c>
      <c r="O5836">
        <f>DATE(2026,1,1)-K5836</f>
        <v/>
      </c>
      <c r="P5836">
        <f>IF(G5836&gt;=2,"Repeat","One-time")</f>
        <v/>
      </c>
    </row>
    <row r="5837">
      <c r="A5837" t="inlineStr">
        <is>
          <t>C03874</t>
        </is>
      </c>
      <c r="B5837" t="inlineStr">
        <is>
          <t>Swati Singh</t>
        </is>
      </c>
      <c r="C5837" t="inlineStr">
        <is>
          <t>North</t>
        </is>
      </c>
      <c r="D5837" t="inlineStr">
        <is>
          <t>Chandigarh</t>
        </is>
      </c>
      <c r="E5837" t="inlineStr">
        <is>
          <t>No</t>
        </is>
      </c>
      <c r="F5837" t="inlineStr">
        <is>
          <t>Occasional</t>
        </is>
      </c>
      <c r="G5837" t="n">
        <v>2</v>
      </c>
      <c r="H5837" s="24" t="n">
        <v>10254.55</v>
      </c>
      <c r="I5837" s="24" t="n">
        <v>4543.82</v>
      </c>
      <c r="J5837" s="25" t="n">
        <v>45544</v>
      </c>
      <c r="K5837" s="25" t="n">
        <v>45822</v>
      </c>
      <c r="L5837" t="n">
        <v>3</v>
      </c>
      <c r="M5837" t="n">
        <v>2</v>
      </c>
      <c r="N5837" t="n">
        <v>2</v>
      </c>
      <c r="O5837">
        <f>DATE(2026,1,1)-K5837</f>
        <v/>
      </c>
      <c r="P5837">
        <f>IF(G5837&gt;=2,"Repeat","One-time")</f>
        <v/>
      </c>
    </row>
    <row r="5838">
      <c r="A5838" t="inlineStr">
        <is>
          <t>C00272</t>
        </is>
      </c>
      <c r="B5838" t="inlineStr">
        <is>
          <t>Pooja Ghosh</t>
        </is>
      </c>
      <c r="C5838" t="inlineStr">
        <is>
          <t>West</t>
        </is>
      </c>
      <c r="D5838" t="inlineStr">
        <is>
          <t>Pune</t>
        </is>
      </c>
      <c r="E5838" t="inlineStr">
        <is>
          <t>Yes</t>
        </is>
      </c>
      <c r="F5838" t="inlineStr">
        <is>
          <t>Hibernating</t>
        </is>
      </c>
      <c r="G5838" t="n">
        <v>1</v>
      </c>
      <c r="H5838" s="24" t="n">
        <v>10250.25</v>
      </c>
      <c r="I5838" s="24" t="n">
        <v>1027.61</v>
      </c>
      <c r="J5838" s="25" t="n">
        <v>44973</v>
      </c>
      <c r="K5838" s="25" t="n">
        <v>44973</v>
      </c>
      <c r="L5838" t="n">
        <v>1</v>
      </c>
      <c r="M5838" t="n">
        <v>1</v>
      </c>
      <c r="N5838" t="n">
        <v>2</v>
      </c>
      <c r="O5838">
        <f>DATE(2026,1,1)-K5838</f>
        <v/>
      </c>
      <c r="P5838">
        <f>IF(G5838&gt;=2,"Repeat","One-time")</f>
        <v/>
      </c>
    </row>
    <row r="5839">
      <c r="A5839" t="inlineStr">
        <is>
          <t>C04085</t>
        </is>
      </c>
      <c r="B5839" t="inlineStr">
        <is>
          <t>Gurpreet Kumar</t>
        </is>
      </c>
      <c r="C5839" t="inlineStr">
        <is>
          <t>West</t>
        </is>
      </c>
      <c r="D5839" t="inlineStr">
        <is>
          <t>Mumbai</t>
        </is>
      </c>
      <c r="E5839" t="inlineStr">
        <is>
          <t>No</t>
        </is>
      </c>
      <c r="F5839" t="inlineStr">
        <is>
          <t>Occasional</t>
        </is>
      </c>
      <c r="G5839" t="n">
        <v>2</v>
      </c>
      <c r="H5839" s="24" t="n">
        <v>10240.06</v>
      </c>
      <c r="I5839" s="24" t="n">
        <v>1687.17</v>
      </c>
      <c r="J5839" s="25" t="n">
        <v>45587</v>
      </c>
      <c r="K5839" s="25" t="n">
        <v>45970</v>
      </c>
      <c r="L5839" t="n">
        <v>4</v>
      </c>
      <c r="M5839" t="n">
        <v>2</v>
      </c>
      <c r="N5839" t="n">
        <v>2</v>
      </c>
      <c r="O5839">
        <f>DATE(2026,1,1)-K5839</f>
        <v/>
      </c>
      <c r="P5839">
        <f>IF(G5839&gt;=2,"Repeat","One-time")</f>
        <v/>
      </c>
    </row>
    <row r="5840">
      <c r="A5840" t="inlineStr">
        <is>
          <t>C09015</t>
        </is>
      </c>
      <c r="B5840" t="inlineStr">
        <is>
          <t>Ayesha Mishra</t>
        </is>
      </c>
      <c r="C5840" t="inlineStr">
        <is>
          <t>South</t>
        </is>
      </c>
      <c r="D5840" t="inlineStr">
        <is>
          <t>Bengaluru</t>
        </is>
      </c>
      <c r="E5840" t="inlineStr">
        <is>
          <t>No</t>
        </is>
      </c>
      <c r="F5840" t="inlineStr">
        <is>
          <t>Occasional</t>
        </is>
      </c>
      <c r="G5840" t="n">
        <v>1</v>
      </c>
      <c r="H5840" s="24" t="n">
        <v>10239.62</v>
      </c>
      <c r="I5840" s="24" t="n">
        <v>1141.2</v>
      </c>
      <c r="J5840" s="25" t="n">
        <v>45784</v>
      </c>
      <c r="K5840" s="25" t="n">
        <v>45784</v>
      </c>
      <c r="L5840" t="n">
        <v>3</v>
      </c>
      <c r="M5840" t="n">
        <v>1</v>
      </c>
      <c r="N5840" t="n">
        <v>2</v>
      </c>
      <c r="O5840">
        <f>DATE(2026,1,1)-K5840</f>
        <v/>
      </c>
      <c r="P5840">
        <f>IF(G5840&gt;=2,"Repeat","One-time")</f>
        <v/>
      </c>
    </row>
    <row r="5841">
      <c r="A5841" t="inlineStr">
        <is>
          <t>C06601</t>
        </is>
      </c>
      <c r="B5841" t="inlineStr">
        <is>
          <t>Suresh Ghosh</t>
        </is>
      </c>
      <c r="C5841" t="inlineStr">
        <is>
          <t>North</t>
        </is>
      </c>
      <c r="D5841" t="inlineStr">
        <is>
          <t>Delhi</t>
        </is>
      </c>
      <c r="E5841" t="inlineStr">
        <is>
          <t>Yes</t>
        </is>
      </c>
      <c r="F5841" t="inlineStr">
        <is>
          <t>Loyal</t>
        </is>
      </c>
      <c r="G5841" t="n">
        <v>4</v>
      </c>
      <c r="H5841" s="24" t="n">
        <v>10231.78</v>
      </c>
      <c r="I5841" s="24" t="n">
        <v>4323.71</v>
      </c>
      <c r="J5841" s="25" t="n">
        <v>45615</v>
      </c>
      <c r="K5841" s="25" t="n">
        <v>45766</v>
      </c>
      <c r="L5841" t="n">
        <v>3</v>
      </c>
      <c r="M5841" t="n">
        <v>3</v>
      </c>
      <c r="N5841" t="n">
        <v>2</v>
      </c>
      <c r="O5841">
        <f>DATE(2026,1,1)-K5841</f>
        <v/>
      </c>
      <c r="P5841">
        <f>IF(G5841&gt;=2,"Repeat","One-time")</f>
        <v/>
      </c>
    </row>
    <row r="5842">
      <c r="A5842" t="inlineStr">
        <is>
          <t>C07992</t>
        </is>
      </c>
      <c r="B5842" t="inlineStr">
        <is>
          <t>Ritu Rao</t>
        </is>
      </c>
      <c r="C5842" t="inlineStr">
        <is>
          <t>West</t>
        </is>
      </c>
      <c r="D5842" t="inlineStr">
        <is>
          <t>Mumbai</t>
        </is>
      </c>
      <c r="E5842" t="inlineStr">
        <is>
          <t>No</t>
        </is>
      </c>
      <c r="F5842" t="inlineStr">
        <is>
          <t>Occasional</t>
        </is>
      </c>
      <c r="G5842" t="n">
        <v>2</v>
      </c>
      <c r="H5842" s="24" t="n">
        <v>10224.97</v>
      </c>
      <c r="I5842" s="24" t="n">
        <v>3437.38</v>
      </c>
      <c r="J5842" s="25" t="n">
        <v>45771</v>
      </c>
      <c r="K5842" s="25" t="n">
        <v>45963</v>
      </c>
      <c r="L5842" t="n">
        <v>4</v>
      </c>
      <c r="M5842" t="n">
        <v>2</v>
      </c>
      <c r="N5842" t="n">
        <v>2</v>
      </c>
      <c r="O5842">
        <f>DATE(2026,1,1)-K5842</f>
        <v/>
      </c>
      <c r="P5842">
        <f>IF(G5842&gt;=2,"Repeat","One-time")</f>
        <v/>
      </c>
    </row>
    <row r="5843">
      <c r="A5843" t="inlineStr">
        <is>
          <t>C10267</t>
        </is>
      </c>
      <c r="B5843" t="inlineStr">
        <is>
          <t>Rahul Bose</t>
        </is>
      </c>
      <c r="C5843" t="inlineStr">
        <is>
          <t>South</t>
        </is>
      </c>
      <c r="D5843" t="inlineStr">
        <is>
          <t>Hyderabad</t>
        </is>
      </c>
      <c r="E5843" t="inlineStr">
        <is>
          <t>No</t>
        </is>
      </c>
      <c r="F5843" t="inlineStr">
        <is>
          <t>Loyal</t>
        </is>
      </c>
      <c r="G5843" t="n">
        <v>3</v>
      </c>
      <c r="H5843" s="24" t="n">
        <v>10219.02</v>
      </c>
      <c r="I5843" s="24" t="n">
        <v>3317.04</v>
      </c>
      <c r="J5843" s="25" t="n">
        <v>45879</v>
      </c>
      <c r="K5843" s="25" t="n">
        <v>45954</v>
      </c>
      <c r="L5843" t="n">
        <v>4</v>
      </c>
      <c r="M5843" t="n">
        <v>3</v>
      </c>
      <c r="N5843" t="n">
        <v>2</v>
      </c>
      <c r="O5843">
        <f>DATE(2026,1,1)-K5843</f>
        <v/>
      </c>
      <c r="P5843">
        <f>IF(G5843&gt;=2,"Repeat","One-time")</f>
        <v/>
      </c>
    </row>
    <row r="5844">
      <c r="A5844" t="inlineStr">
        <is>
          <t>C07959</t>
        </is>
      </c>
      <c r="B5844" t="inlineStr">
        <is>
          <t>Suresh Agarwal</t>
        </is>
      </c>
      <c r="C5844" t="inlineStr">
        <is>
          <t>North</t>
        </is>
      </c>
      <c r="D5844" t="inlineStr">
        <is>
          <t>Jaipur</t>
        </is>
      </c>
      <c r="E5844" t="inlineStr">
        <is>
          <t>No</t>
        </is>
      </c>
      <c r="F5844" t="inlineStr">
        <is>
          <t>Loyal</t>
        </is>
      </c>
      <c r="G5844" t="n">
        <v>5</v>
      </c>
      <c r="H5844" s="24" t="n">
        <v>10215.61</v>
      </c>
      <c r="I5844" s="24" t="n">
        <v>4010.13</v>
      </c>
      <c r="J5844" s="25" t="n">
        <v>45836</v>
      </c>
      <c r="K5844" s="25" t="n">
        <v>45987</v>
      </c>
      <c r="L5844" t="n">
        <v>4</v>
      </c>
      <c r="M5844" t="n">
        <v>4</v>
      </c>
      <c r="N5844" t="n">
        <v>2</v>
      </c>
      <c r="O5844">
        <f>DATE(2026,1,1)-K5844</f>
        <v/>
      </c>
      <c r="P5844">
        <f>IF(G5844&gt;=2,"Repeat","One-time")</f>
        <v/>
      </c>
    </row>
    <row r="5845">
      <c r="A5845" t="inlineStr">
        <is>
          <t>C02840</t>
        </is>
      </c>
      <c r="B5845" t="inlineStr">
        <is>
          <t>Varun Banerjee</t>
        </is>
      </c>
      <c r="C5845" t="inlineStr">
        <is>
          <t>West</t>
        </is>
      </c>
      <c r="D5845" t="inlineStr">
        <is>
          <t>Pune</t>
        </is>
      </c>
      <c r="E5845" t="inlineStr">
        <is>
          <t>No</t>
        </is>
      </c>
      <c r="F5845" t="inlineStr">
        <is>
          <t>Loyal</t>
        </is>
      </c>
      <c r="G5845" t="n">
        <v>6</v>
      </c>
      <c r="H5845" s="24" t="n">
        <v>10186.69</v>
      </c>
      <c r="I5845" s="24" t="n">
        <v>4552.25</v>
      </c>
      <c r="J5845" s="25" t="n">
        <v>45215</v>
      </c>
      <c r="K5845" s="25" t="n">
        <v>45903</v>
      </c>
      <c r="L5845" t="n">
        <v>3</v>
      </c>
      <c r="M5845" t="n">
        <v>4</v>
      </c>
      <c r="N5845" t="n">
        <v>2</v>
      </c>
      <c r="O5845">
        <f>DATE(2026,1,1)-K5845</f>
        <v/>
      </c>
      <c r="P5845">
        <f>IF(G5845&gt;=2,"Repeat","One-time")</f>
        <v/>
      </c>
    </row>
    <row r="5846">
      <c r="A5846" t="inlineStr">
        <is>
          <t>C04409</t>
        </is>
      </c>
      <c r="B5846" t="inlineStr">
        <is>
          <t>Kavya Khan</t>
        </is>
      </c>
      <c r="C5846" t="inlineStr">
        <is>
          <t>North</t>
        </is>
      </c>
      <c r="D5846" t="inlineStr">
        <is>
          <t>Delhi</t>
        </is>
      </c>
      <c r="E5846" t="inlineStr">
        <is>
          <t>No</t>
        </is>
      </c>
      <c r="F5846" t="inlineStr">
        <is>
          <t>Loyal</t>
        </is>
      </c>
      <c r="G5846" t="n">
        <v>4</v>
      </c>
      <c r="H5846" s="24" t="n">
        <v>10184.15</v>
      </c>
      <c r="I5846" s="24" t="n">
        <v>3560.54</v>
      </c>
      <c r="J5846" s="25" t="n">
        <v>45382</v>
      </c>
      <c r="K5846" s="25" t="n">
        <v>45753</v>
      </c>
      <c r="L5846" t="n">
        <v>3</v>
      </c>
      <c r="M5846" t="n">
        <v>3</v>
      </c>
      <c r="N5846" t="n">
        <v>2</v>
      </c>
      <c r="O5846">
        <f>DATE(2026,1,1)-K5846</f>
        <v/>
      </c>
      <c r="P5846">
        <f>IF(G5846&gt;=2,"Repeat","One-time")</f>
        <v/>
      </c>
    </row>
    <row r="5847">
      <c r="A5847" t="inlineStr">
        <is>
          <t>C02099</t>
        </is>
      </c>
      <c r="B5847" t="inlineStr">
        <is>
          <t>Ayesha Bose</t>
        </is>
      </c>
      <c r="C5847" t="inlineStr">
        <is>
          <t>East</t>
        </is>
      </c>
      <c r="D5847" t="inlineStr">
        <is>
          <t>Patna</t>
        </is>
      </c>
      <c r="E5847" t="inlineStr">
        <is>
          <t>Yes</t>
        </is>
      </c>
      <c r="F5847" t="inlineStr">
        <is>
          <t>At Risk</t>
        </is>
      </c>
      <c r="G5847" t="n">
        <v>3</v>
      </c>
      <c r="H5847" s="24" t="n">
        <v>10170.91</v>
      </c>
      <c r="I5847" s="24" t="n">
        <v>2969.42</v>
      </c>
      <c r="J5847" s="25" t="n">
        <v>45241</v>
      </c>
      <c r="K5847" s="25" t="n">
        <v>45299</v>
      </c>
      <c r="L5847" t="n">
        <v>1</v>
      </c>
      <c r="M5847" t="n">
        <v>3</v>
      </c>
      <c r="N5847" t="n">
        <v>2</v>
      </c>
      <c r="O5847">
        <f>DATE(2026,1,1)-K5847</f>
        <v/>
      </c>
      <c r="P5847">
        <f>IF(G5847&gt;=2,"Repeat","One-time")</f>
        <v/>
      </c>
    </row>
    <row r="5848">
      <c r="A5848" t="inlineStr">
        <is>
          <t>C00666</t>
        </is>
      </c>
      <c r="B5848" t="inlineStr">
        <is>
          <t>Swati Das</t>
        </is>
      </c>
      <c r="C5848" t="inlineStr">
        <is>
          <t>North</t>
        </is>
      </c>
      <c r="D5848" t="inlineStr">
        <is>
          <t>Delhi</t>
        </is>
      </c>
      <c r="E5848" t="inlineStr">
        <is>
          <t>No</t>
        </is>
      </c>
      <c r="F5848" t="inlineStr">
        <is>
          <t>Occasional</t>
        </is>
      </c>
      <c r="G5848" t="n">
        <v>2</v>
      </c>
      <c r="H5848" s="24" t="n">
        <v>10168.06</v>
      </c>
      <c r="I5848" s="24" t="n">
        <v>5302.05</v>
      </c>
      <c r="J5848" s="25" t="n">
        <v>45004</v>
      </c>
      <c r="K5848" s="25" t="n">
        <v>45668</v>
      </c>
      <c r="L5848" t="n">
        <v>2</v>
      </c>
      <c r="M5848" t="n">
        <v>2</v>
      </c>
      <c r="N5848" t="n">
        <v>2</v>
      </c>
      <c r="O5848">
        <f>DATE(2026,1,1)-K5848</f>
        <v/>
      </c>
      <c r="P5848">
        <f>IF(G5848&gt;=2,"Repeat","One-time")</f>
        <v/>
      </c>
    </row>
    <row r="5849">
      <c r="A5849" t="inlineStr">
        <is>
          <t>C07194</t>
        </is>
      </c>
      <c r="B5849" t="inlineStr">
        <is>
          <t>Swati Shah</t>
        </is>
      </c>
      <c r="C5849" t="inlineStr">
        <is>
          <t>South</t>
        </is>
      </c>
      <c r="D5849" t="inlineStr">
        <is>
          <t>Coimbatore</t>
        </is>
      </c>
      <c r="E5849" t="inlineStr">
        <is>
          <t>No</t>
        </is>
      </c>
      <c r="F5849" t="inlineStr">
        <is>
          <t>New</t>
        </is>
      </c>
      <c r="G5849" t="n">
        <v>1</v>
      </c>
      <c r="H5849" s="24" t="n">
        <v>10155.46</v>
      </c>
      <c r="I5849" s="24" t="n">
        <v>1134.18</v>
      </c>
      <c r="J5849" s="25" t="n">
        <v>45980</v>
      </c>
      <c r="K5849" s="25" t="n">
        <v>45980</v>
      </c>
      <c r="L5849" t="n">
        <v>4</v>
      </c>
      <c r="M5849" t="n">
        <v>1</v>
      </c>
      <c r="N5849" t="n">
        <v>2</v>
      </c>
      <c r="O5849">
        <f>DATE(2026,1,1)-K5849</f>
        <v/>
      </c>
      <c r="P5849">
        <f>IF(G5849&gt;=2,"Repeat","One-time")</f>
        <v/>
      </c>
    </row>
    <row r="5850">
      <c r="A5850" t="inlineStr">
        <is>
          <t>C01732</t>
        </is>
      </c>
      <c r="B5850" t="inlineStr">
        <is>
          <t>Priya Kapoor</t>
        </is>
      </c>
      <c r="C5850" t="inlineStr">
        <is>
          <t>Central</t>
        </is>
      </c>
      <c r="D5850" t="inlineStr">
        <is>
          <t>Raipur</t>
        </is>
      </c>
      <c r="E5850" t="inlineStr">
        <is>
          <t>No</t>
        </is>
      </c>
      <c r="F5850" t="inlineStr">
        <is>
          <t>Hibernating</t>
        </is>
      </c>
      <c r="G5850" t="n">
        <v>2</v>
      </c>
      <c r="H5850" s="24" t="n">
        <v>10153.05</v>
      </c>
      <c r="I5850" s="24" t="n">
        <v>3097.13</v>
      </c>
      <c r="J5850" s="25" t="n">
        <v>45202</v>
      </c>
      <c r="K5850" s="25" t="n">
        <v>45386</v>
      </c>
      <c r="L5850" t="n">
        <v>1</v>
      </c>
      <c r="M5850" t="n">
        <v>2</v>
      </c>
      <c r="N5850" t="n">
        <v>2</v>
      </c>
      <c r="O5850">
        <f>DATE(2026,1,1)-K5850</f>
        <v/>
      </c>
      <c r="P5850">
        <f>IF(G5850&gt;=2,"Repeat","One-time")</f>
        <v/>
      </c>
    </row>
    <row r="5851">
      <c r="A5851" t="inlineStr">
        <is>
          <t>C01280</t>
        </is>
      </c>
      <c r="B5851" t="inlineStr">
        <is>
          <t>Vikram Verma</t>
        </is>
      </c>
      <c r="C5851" t="inlineStr">
        <is>
          <t>South</t>
        </is>
      </c>
      <c r="D5851" t="inlineStr">
        <is>
          <t>Bengaluru</t>
        </is>
      </c>
      <c r="E5851" t="inlineStr">
        <is>
          <t>No</t>
        </is>
      </c>
      <c r="F5851" t="inlineStr">
        <is>
          <t>Hibernating</t>
        </is>
      </c>
      <c r="G5851" t="n">
        <v>1</v>
      </c>
      <c r="H5851" s="24" t="n">
        <v>10150.2</v>
      </c>
      <c r="I5851" s="24" t="n">
        <v>2689.36</v>
      </c>
      <c r="J5851" s="25" t="n">
        <v>45022</v>
      </c>
      <c r="K5851" s="25" t="n">
        <v>45022</v>
      </c>
      <c r="L5851" t="n">
        <v>1</v>
      </c>
      <c r="M5851" t="n">
        <v>1</v>
      </c>
      <c r="N5851" t="n">
        <v>2</v>
      </c>
      <c r="O5851">
        <f>DATE(2026,1,1)-K5851</f>
        <v/>
      </c>
      <c r="P5851">
        <f>IF(G5851&gt;=2,"Repeat","One-time")</f>
        <v/>
      </c>
    </row>
    <row r="5852">
      <c r="A5852" t="inlineStr">
        <is>
          <t>C02089</t>
        </is>
      </c>
      <c r="B5852" t="inlineStr">
        <is>
          <t>Zoya Kumar</t>
        </is>
      </c>
      <c r="C5852" t="inlineStr">
        <is>
          <t>South</t>
        </is>
      </c>
      <c r="D5852" t="inlineStr">
        <is>
          <t>Coimbatore</t>
        </is>
      </c>
      <c r="E5852" t="inlineStr">
        <is>
          <t>Yes</t>
        </is>
      </c>
      <c r="F5852" t="inlineStr">
        <is>
          <t>At Risk</t>
        </is>
      </c>
      <c r="G5852" t="n">
        <v>6</v>
      </c>
      <c r="H5852" s="24" t="n">
        <v>10149</v>
      </c>
      <c r="I5852" s="24" t="n">
        <v>3062.22</v>
      </c>
      <c r="J5852" s="25" t="n">
        <v>45106</v>
      </c>
      <c r="K5852" s="25" t="n">
        <v>45346</v>
      </c>
      <c r="L5852" t="n">
        <v>1</v>
      </c>
      <c r="M5852" t="n">
        <v>4</v>
      </c>
      <c r="N5852" t="n">
        <v>2</v>
      </c>
      <c r="O5852">
        <f>DATE(2026,1,1)-K5852</f>
        <v/>
      </c>
      <c r="P5852">
        <f>IF(G5852&gt;=2,"Repeat","One-time")</f>
        <v/>
      </c>
    </row>
    <row r="5853">
      <c r="A5853" t="inlineStr">
        <is>
          <t>C06899</t>
        </is>
      </c>
      <c r="B5853" t="inlineStr">
        <is>
          <t>Zoya Rao</t>
        </is>
      </c>
      <c r="C5853" t="inlineStr">
        <is>
          <t>North</t>
        </is>
      </c>
      <c r="D5853" t="inlineStr">
        <is>
          <t>Delhi</t>
        </is>
      </c>
      <c r="E5853" t="inlineStr">
        <is>
          <t>No</t>
        </is>
      </c>
      <c r="F5853" t="inlineStr">
        <is>
          <t>At Risk</t>
        </is>
      </c>
      <c r="G5853" t="n">
        <v>3</v>
      </c>
      <c r="H5853" s="24" t="n">
        <v>10142.01</v>
      </c>
      <c r="I5853" s="24" t="n">
        <v>3134.56</v>
      </c>
      <c r="J5853" s="25" t="n">
        <v>45599</v>
      </c>
      <c r="K5853" s="25" t="n">
        <v>45713</v>
      </c>
      <c r="L5853" t="n">
        <v>2</v>
      </c>
      <c r="M5853" t="n">
        <v>3</v>
      </c>
      <c r="N5853" t="n">
        <v>2</v>
      </c>
      <c r="O5853">
        <f>DATE(2026,1,1)-K5853</f>
        <v/>
      </c>
      <c r="P5853">
        <f>IF(G5853&gt;=2,"Repeat","One-time")</f>
        <v/>
      </c>
    </row>
    <row r="5854">
      <c r="A5854" t="inlineStr">
        <is>
          <t>C10866</t>
        </is>
      </c>
      <c r="B5854" t="inlineStr">
        <is>
          <t>Ayesha Nair</t>
        </is>
      </c>
      <c r="C5854" t="inlineStr">
        <is>
          <t>South</t>
        </is>
      </c>
      <c r="D5854" t="inlineStr">
        <is>
          <t>Chennai</t>
        </is>
      </c>
      <c r="E5854" t="inlineStr">
        <is>
          <t>No</t>
        </is>
      </c>
      <c r="F5854" t="inlineStr">
        <is>
          <t>New</t>
        </is>
      </c>
      <c r="G5854" t="n">
        <v>4</v>
      </c>
      <c r="H5854" s="24" t="n">
        <v>10135.45</v>
      </c>
      <c r="I5854" s="24" t="n">
        <v>3118.66</v>
      </c>
      <c r="J5854" s="25" t="n">
        <v>45939</v>
      </c>
      <c r="K5854" s="25" t="n">
        <v>46017</v>
      </c>
      <c r="L5854" t="n">
        <v>5</v>
      </c>
      <c r="M5854" t="n">
        <v>4</v>
      </c>
      <c r="N5854" t="n">
        <v>2</v>
      </c>
      <c r="O5854">
        <f>DATE(2026,1,1)-K5854</f>
        <v/>
      </c>
      <c r="P5854">
        <f>IF(G5854&gt;=2,"Repeat","One-time")</f>
        <v/>
      </c>
    </row>
    <row r="5855">
      <c r="A5855" t="inlineStr">
        <is>
          <t>C08084</t>
        </is>
      </c>
      <c r="B5855" t="inlineStr">
        <is>
          <t>Ritu Mishra</t>
        </is>
      </c>
      <c r="C5855" t="inlineStr">
        <is>
          <t>North</t>
        </is>
      </c>
      <c r="D5855" t="inlineStr">
        <is>
          <t>Delhi</t>
        </is>
      </c>
      <c r="E5855" t="inlineStr">
        <is>
          <t>No</t>
        </is>
      </c>
      <c r="F5855" t="inlineStr">
        <is>
          <t>New</t>
        </is>
      </c>
      <c r="G5855" t="n">
        <v>2</v>
      </c>
      <c r="H5855" s="24" t="n">
        <v>10130.53</v>
      </c>
      <c r="I5855" s="24" t="n">
        <v>2508.41</v>
      </c>
      <c r="J5855" s="25" t="n">
        <v>45971</v>
      </c>
      <c r="K5855" s="25" t="n">
        <v>46008</v>
      </c>
      <c r="L5855" t="n">
        <v>5</v>
      </c>
      <c r="M5855" t="n">
        <v>2</v>
      </c>
      <c r="N5855" t="n">
        <v>2</v>
      </c>
      <c r="O5855">
        <f>DATE(2026,1,1)-K5855</f>
        <v/>
      </c>
      <c r="P5855">
        <f>IF(G5855&gt;=2,"Repeat","One-time")</f>
        <v/>
      </c>
    </row>
    <row r="5856">
      <c r="A5856" t="inlineStr">
        <is>
          <t>C02930</t>
        </is>
      </c>
      <c r="B5856" t="inlineStr">
        <is>
          <t>Shreya Fernandes</t>
        </is>
      </c>
      <c r="C5856" t="inlineStr">
        <is>
          <t>South</t>
        </is>
      </c>
      <c r="D5856" t="inlineStr">
        <is>
          <t>Bengaluru</t>
        </is>
      </c>
      <c r="E5856" t="inlineStr">
        <is>
          <t>No</t>
        </is>
      </c>
      <c r="F5856" t="inlineStr">
        <is>
          <t>At Risk</t>
        </is>
      </c>
      <c r="G5856" t="n">
        <v>4</v>
      </c>
      <c r="H5856" s="24" t="n">
        <v>10130.1</v>
      </c>
      <c r="I5856" s="24" t="n">
        <v>3734.36</v>
      </c>
      <c r="J5856" s="25" t="n">
        <v>45196</v>
      </c>
      <c r="K5856" s="25" t="n">
        <v>45718</v>
      </c>
      <c r="L5856" t="n">
        <v>2</v>
      </c>
      <c r="M5856" t="n">
        <v>3</v>
      </c>
      <c r="N5856" t="n">
        <v>2</v>
      </c>
      <c r="O5856">
        <f>DATE(2026,1,1)-K5856</f>
        <v/>
      </c>
      <c r="P5856">
        <f>IF(G5856&gt;=2,"Repeat","One-time")</f>
        <v/>
      </c>
    </row>
    <row r="5857">
      <c r="A5857" t="inlineStr">
        <is>
          <t>C01224</t>
        </is>
      </c>
      <c r="B5857" t="inlineStr">
        <is>
          <t>Farhan Prasad</t>
        </is>
      </c>
      <c r="C5857" t="inlineStr">
        <is>
          <t>South</t>
        </is>
      </c>
      <c r="D5857" t="inlineStr">
        <is>
          <t>Bengaluru</t>
        </is>
      </c>
      <c r="E5857" t="inlineStr">
        <is>
          <t>Yes</t>
        </is>
      </c>
      <c r="F5857" t="inlineStr">
        <is>
          <t>Loyal</t>
        </is>
      </c>
      <c r="G5857" t="n">
        <v>3</v>
      </c>
      <c r="H5857" s="24" t="n">
        <v>10118.44</v>
      </c>
      <c r="I5857" s="24" t="n">
        <v>4006.33</v>
      </c>
      <c r="J5857" s="25" t="n">
        <v>45115</v>
      </c>
      <c r="K5857" s="25" t="n">
        <v>45962</v>
      </c>
      <c r="L5857" t="n">
        <v>4</v>
      </c>
      <c r="M5857" t="n">
        <v>3</v>
      </c>
      <c r="N5857" t="n">
        <v>2</v>
      </c>
      <c r="O5857">
        <f>DATE(2026,1,1)-K5857</f>
        <v/>
      </c>
      <c r="P5857">
        <f>IF(G5857&gt;=2,"Repeat","One-time")</f>
        <v/>
      </c>
    </row>
    <row r="5858">
      <c r="A5858" t="inlineStr">
        <is>
          <t>C00907</t>
        </is>
      </c>
      <c r="B5858" t="inlineStr">
        <is>
          <t>Aarav Kumar</t>
        </is>
      </c>
      <c r="C5858" t="inlineStr">
        <is>
          <t>North</t>
        </is>
      </c>
      <c r="D5858" t="inlineStr">
        <is>
          <t>Gurugram</t>
        </is>
      </c>
      <c r="E5858" t="inlineStr">
        <is>
          <t>No</t>
        </is>
      </c>
      <c r="F5858" t="inlineStr">
        <is>
          <t>At Risk</t>
        </is>
      </c>
      <c r="G5858" t="n">
        <v>4</v>
      </c>
      <c r="H5858" s="24" t="n">
        <v>10112.15</v>
      </c>
      <c r="I5858" s="24" t="n">
        <v>1247.8</v>
      </c>
      <c r="J5858" s="25" t="n">
        <v>44954</v>
      </c>
      <c r="K5858" s="25" t="n">
        <v>44993</v>
      </c>
      <c r="L5858" t="n">
        <v>1</v>
      </c>
      <c r="M5858" t="n">
        <v>3</v>
      </c>
      <c r="N5858" t="n">
        <v>2</v>
      </c>
      <c r="O5858">
        <f>DATE(2026,1,1)-K5858</f>
        <v/>
      </c>
      <c r="P5858">
        <f>IF(G5858&gt;=2,"Repeat","One-time")</f>
        <v/>
      </c>
    </row>
    <row r="5859">
      <c r="A5859" t="inlineStr">
        <is>
          <t>C02602</t>
        </is>
      </c>
      <c r="B5859" t="inlineStr">
        <is>
          <t>Nikhil Das</t>
        </is>
      </c>
      <c r="C5859" t="inlineStr">
        <is>
          <t>North</t>
        </is>
      </c>
      <c r="D5859" t="inlineStr">
        <is>
          <t>Delhi</t>
        </is>
      </c>
      <c r="E5859" t="inlineStr">
        <is>
          <t>Yes</t>
        </is>
      </c>
      <c r="F5859" t="inlineStr">
        <is>
          <t>At Risk</t>
        </is>
      </c>
      <c r="G5859" t="n">
        <v>5</v>
      </c>
      <c r="H5859" s="24" t="n">
        <v>10111.05</v>
      </c>
      <c r="I5859" s="24" t="n">
        <v>2640.75</v>
      </c>
      <c r="J5859" s="25" t="n">
        <v>45159</v>
      </c>
      <c r="K5859" s="25" t="n">
        <v>45275</v>
      </c>
      <c r="L5859" t="n">
        <v>1</v>
      </c>
      <c r="M5859" t="n">
        <v>4</v>
      </c>
      <c r="N5859" t="n">
        <v>2</v>
      </c>
      <c r="O5859">
        <f>DATE(2026,1,1)-K5859</f>
        <v/>
      </c>
      <c r="P5859">
        <f>IF(G5859&gt;=2,"Repeat","One-time")</f>
        <v/>
      </c>
    </row>
    <row r="5860">
      <c r="A5860" t="inlineStr">
        <is>
          <t>C03623</t>
        </is>
      </c>
      <c r="B5860" t="inlineStr">
        <is>
          <t>Maria Prasad</t>
        </is>
      </c>
      <c r="C5860" t="inlineStr">
        <is>
          <t>South</t>
        </is>
      </c>
      <c r="D5860" t="inlineStr">
        <is>
          <t>Chennai</t>
        </is>
      </c>
      <c r="E5860" t="inlineStr">
        <is>
          <t>No</t>
        </is>
      </c>
      <c r="F5860" t="inlineStr">
        <is>
          <t>At Risk</t>
        </is>
      </c>
      <c r="G5860" t="n">
        <v>3</v>
      </c>
      <c r="H5860" s="24" t="n">
        <v>10109.22</v>
      </c>
      <c r="I5860" s="24" t="n">
        <v>3471.56</v>
      </c>
      <c r="J5860" s="25" t="n">
        <v>45456</v>
      </c>
      <c r="K5860" s="25" t="n">
        <v>45649</v>
      </c>
      <c r="L5860" t="n">
        <v>2</v>
      </c>
      <c r="M5860" t="n">
        <v>3</v>
      </c>
      <c r="N5860" t="n">
        <v>2</v>
      </c>
      <c r="O5860">
        <f>DATE(2026,1,1)-K5860</f>
        <v/>
      </c>
      <c r="P5860">
        <f>IF(G5860&gt;=2,"Repeat","One-time")</f>
        <v/>
      </c>
    </row>
    <row r="5861">
      <c r="A5861" t="inlineStr">
        <is>
          <t>C05400</t>
        </is>
      </c>
      <c r="B5861" t="inlineStr">
        <is>
          <t>Joseph Prasad</t>
        </is>
      </c>
      <c r="C5861" t="inlineStr">
        <is>
          <t>West</t>
        </is>
      </c>
      <c r="D5861" t="inlineStr">
        <is>
          <t>Mumbai</t>
        </is>
      </c>
      <c r="E5861" t="inlineStr">
        <is>
          <t>Yes</t>
        </is>
      </c>
      <c r="F5861" t="inlineStr">
        <is>
          <t>Occasional</t>
        </is>
      </c>
      <c r="G5861" t="n">
        <v>2</v>
      </c>
      <c r="H5861" s="24" t="n">
        <v>10102.51</v>
      </c>
      <c r="I5861" s="24" t="n">
        <v>2741.85</v>
      </c>
      <c r="J5861" s="25" t="n">
        <v>45789</v>
      </c>
      <c r="K5861" s="25" t="n">
        <v>46004</v>
      </c>
      <c r="L5861" t="n">
        <v>5</v>
      </c>
      <c r="M5861" t="n">
        <v>2</v>
      </c>
      <c r="N5861" t="n">
        <v>2</v>
      </c>
      <c r="O5861">
        <f>DATE(2026,1,1)-K5861</f>
        <v/>
      </c>
      <c r="P5861">
        <f>IF(G5861&gt;=2,"Repeat","One-time")</f>
        <v/>
      </c>
    </row>
    <row r="5862">
      <c r="A5862" t="inlineStr">
        <is>
          <t>C05699</t>
        </is>
      </c>
      <c r="B5862" t="inlineStr">
        <is>
          <t>Swati Mukherjee</t>
        </is>
      </c>
      <c r="C5862" t="inlineStr">
        <is>
          <t>West</t>
        </is>
      </c>
      <c r="D5862" t="inlineStr">
        <is>
          <t>Surat</t>
        </is>
      </c>
      <c r="E5862" t="inlineStr">
        <is>
          <t>No</t>
        </is>
      </c>
      <c r="F5862" t="inlineStr">
        <is>
          <t>Loyal</t>
        </is>
      </c>
      <c r="G5862" t="n">
        <v>4</v>
      </c>
      <c r="H5862" s="24" t="n">
        <v>10094.28</v>
      </c>
      <c r="I5862" s="24" t="n">
        <v>2173.56</v>
      </c>
      <c r="J5862" s="25" t="n">
        <v>45581</v>
      </c>
      <c r="K5862" s="25" t="n">
        <v>45969</v>
      </c>
      <c r="L5862" t="n">
        <v>4</v>
      </c>
      <c r="M5862" t="n">
        <v>3</v>
      </c>
      <c r="N5862" t="n">
        <v>2</v>
      </c>
      <c r="O5862">
        <f>DATE(2026,1,1)-K5862</f>
        <v/>
      </c>
      <c r="P5862">
        <f>IF(G5862&gt;=2,"Repeat","One-time")</f>
        <v/>
      </c>
    </row>
    <row r="5863">
      <c r="A5863" t="inlineStr">
        <is>
          <t>C02121</t>
        </is>
      </c>
      <c r="B5863" t="inlineStr">
        <is>
          <t>Suresh Nair</t>
        </is>
      </c>
      <c r="C5863" t="inlineStr">
        <is>
          <t>North</t>
        </is>
      </c>
      <c r="D5863" t="inlineStr">
        <is>
          <t>Lucknow</t>
        </is>
      </c>
      <c r="E5863" t="inlineStr">
        <is>
          <t>No</t>
        </is>
      </c>
      <c r="F5863" t="inlineStr">
        <is>
          <t>Hibernating</t>
        </is>
      </c>
      <c r="G5863" t="n">
        <v>2</v>
      </c>
      <c r="H5863" s="24" t="n">
        <v>10093.45</v>
      </c>
      <c r="I5863" s="24" t="n">
        <v>2191.18</v>
      </c>
      <c r="J5863" s="25" t="n">
        <v>45247</v>
      </c>
      <c r="K5863" s="25" t="n">
        <v>45258</v>
      </c>
      <c r="L5863" t="n">
        <v>1</v>
      </c>
      <c r="M5863" t="n">
        <v>2</v>
      </c>
      <c r="N5863" t="n">
        <v>2</v>
      </c>
      <c r="O5863">
        <f>DATE(2026,1,1)-K5863</f>
        <v/>
      </c>
      <c r="P5863">
        <f>IF(G5863&gt;=2,"Repeat","One-time")</f>
        <v/>
      </c>
    </row>
    <row r="5864">
      <c r="A5864" t="inlineStr">
        <is>
          <t>C04160</t>
        </is>
      </c>
      <c r="B5864" t="inlineStr">
        <is>
          <t>Lakshmi Bose</t>
        </is>
      </c>
      <c r="C5864" t="inlineStr">
        <is>
          <t>Central</t>
        </is>
      </c>
      <c r="D5864" t="inlineStr">
        <is>
          <t>Nagpur</t>
        </is>
      </c>
      <c r="E5864" t="inlineStr">
        <is>
          <t>No</t>
        </is>
      </c>
      <c r="F5864" t="inlineStr">
        <is>
          <t>Hibernating</t>
        </is>
      </c>
      <c r="G5864" t="n">
        <v>2</v>
      </c>
      <c r="H5864" s="24" t="n">
        <v>10090.09</v>
      </c>
      <c r="I5864" s="24" t="n">
        <v>3192.13</v>
      </c>
      <c r="J5864" s="25" t="n">
        <v>45345</v>
      </c>
      <c r="K5864" s="25" t="n">
        <v>45421</v>
      </c>
      <c r="L5864" t="n">
        <v>1</v>
      </c>
      <c r="M5864" t="n">
        <v>2</v>
      </c>
      <c r="N5864" t="n">
        <v>2</v>
      </c>
      <c r="O5864">
        <f>DATE(2026,1,1)-K5864</f>
        <v/>
      </c>
      <c r="P5864">
        <f>IF(G5864&gt;=2,"Repeat","One-time")</f>
        <v/>
      </c>
    </row>
    <row r="5865">
      <c r="A5865" t="inlineStr">
        <is>
          <t>C00991</t>
        </is>
      </c>
      <c r="B5865" t="inlineStr">
        <is>
          <t>Meera Singh</t>
        </is>
      </c>
      <c r="C5865" t="inlineStr">
        <is>
          <t>South</t>
        </is>
      </c>
      <c r="D5865" t="inlineStr">
        <is>
          <t>Hyderabad</t>
        </is>
      </c>
      <c r="E5865" t="inlineStr">
        <is>
          <t>Yes</t>
        </is>
      </c>
      <c r="F5865" t="inlineStr">
        <is>
          <t>At Risk</t>
        </is>
      </c>
      <c r="G5865" t="n">
        <v>3</v>
      </c>
      <c r="H5865" s="24" t="n">
        <v>10086.15</v>
      </c>
      <c r="I5865" s="24" t="n">
        <v>2621.15</v>
      </c>
      <c r="J5865" s="25" t="n">
        <v>44947</v>
      </c>
      <c r="K5865" s="25" t="n">
        <v>45254</v>
      </c>
      <c r="L5865" t="n">
        <v>1</v>
      </c>
      <c r="M5865" t="n">
        <v>3</v>
      </c>
      <c r="N5865" t="n">
        <v>2</v>
      </c>
      <c r="O5865">
        <f>DATE(2026,1,1)-K5865</f>
        <v/>
      </c>
      <c r="P5865">
        <f>IF(G5865&gt;=2,"Repeat","One-time")</f>
        <v/>
      </c>
    </row>
    <row r="5866">
      <c r="A5866" t="inlineStr">
        <is>
          <t>C06489</t>
        </is>
      </c>
      <c r="B5866" t="inlineStr">
        <is>
          <t>Vivaan Kumar</t>
        </is>
      </c>
      <c r="C5866" t="inlineStr">
        <is>
          <t>South</t>
        </is>
      </c>
      <c r="D5866" t="inlineStr">
        <is>
          <t>Hyderabad</t>
        </is>
      </c>
      <c r="E5866" t="inlineStr">
        <is>
          <t>Yes</t>
        </is>
      </c>
      <c r="F5866" t="inlineStr">
        <is>
          <t>New</t>
        </is>
      </c>
      <c r="G5866" t="n">
        <v>1</v>
      </c>
      <c r="H5866" s="24" t="n">
        <v>10063.42</v>
      </c>
      <c r="I5866" s="24" t="n">
        <v>2874.22</v>
      </c>
      <c r="J5866" s="25" t="n">
        <v>45943</v>
      </c>
      <c r="K5866" s="25" t="n">
        <v>45943</v>
      </c>
      <c r="L5866" t="n">
        <v>4</v>
      </c>
      <c r="M5866" t="n">
        <v>1</v>
      </c>
      <c r="N5866" t="n">
        <v>2</v>
      </c>
      <c r="O5866">
        <f>DATE(2026,1,1)-K5866</f>
        <v/>
      </c>
      <c r="P5866">
        <f>IF(G5866&gt;=2,"Repeat","One-time")</f>
        <v/>
      </c>
    </row>
    <row r="5867">
      <c r="A5867" t="inlineStr">
        <is>
          <t>C07086</t>
        </is>
      </c>
      <c r="B5867" t="inlineStr">
        <is>
          <t>Manish Rao</t>
        </is>
      </c>
      <c r="C5867" t="inlineStr">
        <is>
          <t>South</t>
        </is>
      </c>
      <c r="D5867" t="inlineStr">
        <is>
          <t>Chennai</t>
        </is>
      </c>
      <c r="E5867" t="inlineStr">
        <is>
          <t>No</t>
        </is>
      </c>
      <c r="F5867" t="inlineStr">
        <is>
          <t>Occasional</t>
        </is>
      </c>
      <c r="G5867" t="n">
        <v>2</v>
      </c>
      <c r="H5867" s="24" t="n">
        <v>10061.37</v>
      </c>
      <c r="I5867" s="24" t="n">
        <v>2741.7</v>
      </c>
      <c r="J5867" s="25" t="n">
        <v>45931</v>
      </c>
      <c r="K5867" s="25" t="n">
        <v>46007</v>
      </c>
      <c r="L5867" t="n">
        <v>5</v>
      </c>
      <c r="M5867" t="n">
        <v>2</v>
      </c>
      <c r="N5867" t="n">
        <v>2</v>
      </c>
      <c r="O5867">
        <f>DATE(2026,1,1)-K5867</f>
        <v/>
      </c>
      <c r="P5867">
        <f>IF(G5867&gt;=2,"Repeat","One-time")</f>
        <v/>
      </c>
    </row>
    <row r="5868">
      <c r="A5868" t="inlineStr">
        <is>
          <t>C04125</t>
        </is>
      </c>
      <c r="B5868" t="inlineStr">
        <is>
          <t>Arjun Kumar</t>
        </is>
      </c>
      <c r="C5868" t="inlineStr">
        <is>
          <t>North</t>
        </is>
      </c>
      <c r="D5868" t="inlineStr">
        <is>
          <t>Jaipur</t>
        </is>
      </c>
      <c r="E5868" t="inlineStr">
        <is>
          <t>No</t>
        </is>
      </c>
      <c r="F5868" t="inlineStr">
        <is>
          <t>Loyal</t>
        </is>
      </c>
      <c r="G5868" t="n">
        <v>3</v>
      </c>
      <c r="H5868" s="24" t="n">
        <v>10058.09</v>
      </c>
      <c r="I5868" s="24" t="n">
        <v>3160.46</v>
      </c>
      <c r="J5868" s="25" t="n">
        <v>45377</v>
      </c>
      <c r="K5868" s="25" t="n">
        <v>45786</v>
      </c>
      <c r="L5868" t="n">
        <v>3</v>
      </c>
      <c r="M5868" t="n">
        <v>3</v>
      </c>
      <c r="N5868" t="n">
        <v>2</v>
      </c>
      <c r="O5868">
        <f>DATE(2026,1,1)-K5868</f>
        <v/>
      </c>
      <c r="P5868">
        <f>IF(G5868&gt;=2,"Repeat","One-time")</f>
        <v/>
      </c>
    </row>
    <row r="5869">
      <c r="A5869" t="inlineStr">
        <is>
          <t>C10235</t>
        </is>
      </c>
      <c r="B5869" t="inlineStr">
        <is>
          <t>Maria Kapoor</t>
        </is>
      </c>
      <c r="C5869" t="inlineStr">
        <is>
          <t>West</t>
        </is>
      </c>
      <c r="D5869" t="inlineStr">
        <is>
          <t>Pune</t>
        </is>
      </c>
      <c r="E5869" t="inlineStr">
        <is>
          <t>No</t>
        </is>
      </c>
      <c r="F5869" t="inlineStr">
        <is>
          <t>Loyal</t>
        </is>
      </c>
      <c r="G5869" t="n">
        <v>4</v>
      </c>
      <c r="H5869" s="24" t="n">
        <v>10057.75</v>
      </c>
      <c r="I5869" s="24" t="n">
        <v>3187.34</v>
      </c>
      <c r="J5869" s="25" t="n">
        <v>45907</v>
      </c>
      <c r="K5869" s="25" t="n">
        <v>45964</v>
      </c>
      <c r="L5869" t="n">
        <v>4</v>
      </c>
      <c r="M5869" t="n">
        <v>4</v>
      </c>
      <c r="N5869" t="n">
        <v>2</v>
      </c>
      <c r="O5869">
        <f>DATE(2026,1,1)-K5869</f>
        <v/>
      </c>
      <c r="P5869">
        <f>IF(G5869&gt;=2,"Repeat","One-time")</f>
        <v/>
      </c>
    </row>
    <row r="5870">
      <c r="A5870" t="inlineStr">
        <is>
          <t>C04909</t>
        </is>
      </c>
      <c r="B5870" t="inlineStr">
        <is>
          <t>Rohan Patel</t>
        </is>
      </c>
      <c r="C5870" t="inlineStr">
        <is>
          <t>North</t>
        </is>
      </c>
      <c r="D5870" t="inlineStr">
        <is>
          <t>Gurugram</t>
        </is>
      </c>
      <c r="E5870" t="inlineStr">
        <is>
          <t>Yes</t>
        </is>
      </c>
      <c r="F5870" t="inlineStr">
        <is>
          <t>Loyal</t>
        </is>
      </c>
      <c r="G5870" t="n">
        <v>4</v>
      </c>
      <c r="H5870" s="24" t="n">
        <v>10053.92</v>
      </c>
      <c r="I5870" s="24" t="n">
        <v>3394.47</v>
      </c>
      <c r="J5870" s="25" t="n">
        <v>45469</v>
      </c>
      <c r="K5870" s="25" t="n">
        <v>46016</v>
      </c>
      <c r="L5870" t="n">
        <v>5</v>
      </c>
      <c r="M5870" t="n">
        <v>3</v>
      </c>
      <c r="N5870" t="n">
        <v>2</v>
      </c>
      <c r="O5870">
        <f>DATE(2026,1,1)-K5870</f>
        <v/>
      </c>
      <c r="P5870">
        <f>IF(G5870&gt;=2,"Repeat","One-time")</f>
        <v/>
      </c>
    </row>
    <row r="5871">
      <c r="A5871" t="inlineStr">
        <is>
          <t>C08690</t>
        </is>
      </c>
      <c r="B5871" t="inlineStr">
        <is>
          <t>Zoya Chopra</t>
        </is>
      </c>
      <c r="C5871" t="inlineStr">
        <is>
          <t>East</t>
        </is>
      </c>
      <c r="D5871" t="inlineStr">
        <is>
          <t>Kolkata</t>
        </is>
      </c>
      <c r="E5871" t="inlineStr">
        <is>
          <t>Yes</t>
        </is>
      </c>
      <c r="F5871" t="inlineStr">
        <is>
          <t>Loyal</t>
        </is>
      </c>
      <c r="G5871" t="n">
        <v>4</v>
      </c>
      <c r="H5871" s="24" t="n">
        <v>10052.23</v>
      </c>
      <c r="I5871" s="24" t="n">
        <v>3151.94</v>
      </c>
      <c r="J5871" s="25" t="n">
        <v>45787</v>
      </c>
      <c r="K5871" s="25" t="n">
        <v>45986</v>
      </c>
      <c r="L5871" t="n">
        <v>4</v>
      </c>
      <c r="M5871" t="n">
        <v>4</v>
      </c>
      <c r="N5871" t="n">
        <v>2</v>
      </c>
      <c r="O5871">
        <f>DATE(2026,1,1)-K5871</f>
        <v/>
      </c>
      <c r="P5871">
        <f>IF(G5871&gt;=2,"Repeat","One-time")</f>
        <v/>
      </c>
    </row>
    <row r="5872">
      <c r="A5872" t="inlineStr">
        <is>
          <t>C09308</t>
        </is>
      </c>
      <c r="B5872" t="inlineStr">
        <is>
          <t>Varun Ghosh</t>
        </is>
      </c>
      <c r="C5872" t="inlineStr">
        <is>
          <t>West</t>
        </is>
      </c>
      <c r="D5872" t="inlineStr">
        <is>
          <t>Pune</t>
        </is>
      </c>
      <c r="E5872" t="inlineStr">
        <is>
          <t>No</t>
        </is>
      </c>
      <c r="F5872" t="inlineStr">
        <is>
          <t>Occasional</t>
        </is>
      </c>
      <c r="G5872" t="n">
        <v>2</v>
      </c>
      <c r="H5872" s="24" t="n">
        <v>10051.41</v>
      </c>
      <c r="I5872" s="24" t="n">
        <v>3954.85</v>
      </c>
      <c r="J5872" s="25" t="n">
        <v>45905</v>
      </c>
      <c r="K5872" s="25" t="n">
        <v>46013</v>
      </c>
      <c r="L5872" t="n">
        <v>5</v>
      </c>
      <c r="M5872" t="n">
        <v>2</v>
      </c>
      <c r="N5872" t="n">
        <v>2</v>
      </c>
      <c r="O5872">
        <f>DATE(2026,1,1)-K5872</f>
        <v/>
      </c>
      <c r="P5872">
        <f>IF(G5872&gt;=2,"Repeat","One-time")</f>
        <v/>
      </c>
    </row>
    <row r="5873">
      <c r="A5873" t="inlineStr">
        <is>
          <t>C01227</t>
        </is>
      </c>
      <c r="B5873" t="inlineStr">
        <is>
          <t>Shreya Thakur</t>
        </is>
      </c>
      <c r="C5873" t="inlineStr">
        <is>
          <t>West</t>
        </is>
      </c>
      <c r="D5873" t="inlineStr">
        <is>
          <t>Ahmedabad</t>
        </is>
      </c>
      <c r="E5873" t="inlineStr">
        <is>
          <t>Yes</t>
        </is>
      </c>
      <c r="F5873" t="inlineStr">
        <is>
          <t>Hibernating</t>
        </is>
      </c>
      <c r="G5873" t="n">
        <v>2</v>
      </c>
      <c r="H5873" s="24" t="n">
        <v>10050.3</v>
      </c>
      <c r="I5873" s="24" t="n">
        <v>1580.37</v>
      </c>
      <c r="J5873" s="25" t="n">
        <v>45007</v>
      </c>
      <c r="K5873" s="25" t="n">
        <v>45066</v>
      </c>
      <c r="L5873" t="n">
        <v>1</v>
      </c>
      <c r="M5873" t="n">
        <v>2</v>
      </c>
      <c r="N5873" t="n">
        <v>2</v>
      </c>
      <c r="O5873">
        <f>DATE(2026,1,1)-K5873</f>
        <v/>
      </c>
      <c r="P5873">
        <f>IF(G5873&gt;=2,"Repeat","One-time")</f>
        <v/>
      </c>
    </row>
    <row r="5874">
      <c r="A5874" t="inlineStr">
        <is>
          <t>C02582</t>
        </is>
      </c>
      <c r="B5874" t="inlineStr">
        <is>
          <t>Manish Yadav</t>
        </is>
      </c>
      <c r="C5874" t="inlineStr">
        <is>
          <t>South</t>
        </is>
      </c>
      <c r="D5874" t="inlineStr">
        <is>
          <t>Chennai</t>
        </is>
      </c>
      <c r="E5874" t="inlineStr">
        <is>
          <t>Yes</t>
        </is>
      </c>
      <c r="F5874" t="inlineStr">
        <is>
          <t>Hibernating</t>
        </is>
      </c>
      <c r="G5874" t="n">
        <v>2</v>
      </c>
      <c r="H5874" s="24" t="n">
        <v>10035.6</v>
      </c>
      <c r="I5874" s="24" t="n">
        <v>2635.27</v>
      </c>
      <c r="J5874" s="25" t="n">
        <v>45290</v>
      </c>
      <c r="K5874" s="25" t="n">
        <v>45409</v>
      </c>
      <c r="L5874" t="n">
        <v>1</v>
      </c>
      <c r="M5874" t="n">
        <v>2</v>
      </c>
      <c r="N5874" t="n">
        <v>2</v>
      </c>
      <c r="O5874">
        <f>DATE(2026,1,1)-K5874</f>
        <v/>
      </c>
      <c r="P5874">
        <f>IF(G5874&gt;=2,"Repeat","One-time")</f>
        <v/>
      </c>
    </row>
    <row r="5875">
      <c r="A5875" t="inlineStr">
        <is>
          <t>C07907</t>
        </is>
      </c>
      <c r="B5875" t="inlineStr">
        <is>
          <t>Abhishek Mehta</t>
        </is>
      </c>
      <c r="C5875" t="inlineStr">
        <is>
          <t>North</t>
        </is>
      </c>
      <c r="D5875" t="inlineStr">
        <is>
          <t>Chandigarh</t>
        </is>
      </c>
      <c r="E5875" t="inlineStr">
        <is>
          <t>No</t>
        </is>
      </c>
      <c r="F5875" t="inlineStr">
        <is>
          <t>At Risk</t>
        </is>
      </c>
      <c r="G5875" t="n">
        <v>3</v>
      </c>
      <c r="H5875" s="24" t="n">
        <v>10031.13</v>
      </c>
      <c r="I5875" s="24" t="n">
        <v>3511.73</v>
      </c>
      <c r="J5875" s="25" t="n">
        <v>45676</v>
      </c>
      <c r="K5875" s="25" t="n">
        <v>45733</v>
      </c>
      <c r="L5875" t="n">
        <v>2</v>
      </c>
      <c r="M5875" t="n">
        <v>3</v>
      </c>
      <c r="N5875" t="n">
        <v>2</v>
      </c>
      <c r="O5875">
        <f>DATE(2026,1,1)-K5875</f>
        <v/>
      </c>
      <c r="P5875">
        <f>IF(G5875&gt;=2,"Repeat","One-time")</f>
        <v/>
      </c>
    </row>
    <row r="5876">
      <c r="A5876" t="inlineStr">
        <is>
          <t>C08545</t>
        </is>
      </c>
      <c r="B5876" t="inlineStr">
        <is>
          <t>Abhishek Shah</t>
        </is>
      </c>
      <c r="C5876" t="inlineStr">
        <is>
          <t>North</t>
        </is>
      </c>
      <c r="D5876" t="inlineStr">
        <is>
          <t>Lucknow</t>
        </is>
      </c>
      <c r="E5876" t="inlineStr">
        <is>
          <t>No</t>
        </is>
      </c>
      <c r="F5876" t="inlineStr">
        <is>
          <t>Occasional</t>
        </is>
      </c>
      <c r="G5876" t="n">
        <v>1</v>
      </c>
      <c r="H5876" s="24" t="n">
        <v>10009.18</v>
      </c>
      <c r="I5876" s="24" t="n">
        <v>1007.75</v>
      </c>
      <c r="J5876" s="25" t="n">
        <v>45765</v>
      </c>
      <c r="K5876" s="25" t="n">
        <v>45765</v>
      </c>
      <c r="L5876" t="n">
        <v>3</v>
      </c>
      <c r="M5876" t="n">
        <v>1</v>
      </c>
      <c r="N5876" t="n">
        <v>2</v>
      </c>
      <c r="O5876">
        <f>DATE(2026,1,1)-K5876</f>
        <v/>
      </c>
      <c r="P5876">
        <f>IF(G5876&gt;=2,"Repeat","One-time")</f>
        <v/>
      </c>
    </row>
    <row r="5877">
      <c r="A5877" t="inlineStr">
        <is>
          <t>C11561</t>
        </is>
      </c>
      <c r="B5877" t="inlineStr">
        <is>
          <t>Ananya Nair</t>
        </is>
      </c>
      <c r="C5877" t="inlineStr">
        <is>
          <t>North</t>
        </is>
      </c>
      <c r="D5877" t="inlineStr">
        <is>
          <t>Delhi</t>
        </is>
      </c>
      <c r="E5877" t="inlineStr">
        <is>
          <t>No</t>
        </is>
      </c>
      <c r="F5877" t="inlineStr">
        <is>
          <t>New</t>
        </is>
      </c>
      <c r="G5877" t="n">
        <v>1</v>
      </c>
      <c r="H5877" s="24" t="n">
        <v>9992.9</v>
      </c>
      <c r="I5877" s="24" t="n">
        <v>1819.65</v>
      </c>
      <c r="J5877" s="25" t="n">
        <v>46003</v>
      </c>
      <c r="K5877" s="25" t="n">
        <v>46003</v>
      </c>
      <c r="L5877" t="n">
        <v>5</v>
      </c>
      <c r="M5877" t="n">
        <v>2</v>
      </c>
      <c r="N5877" t="n">
        <v>2</v>
      </c>
      <c r="O5877">
        <f>DATE(2026,1,1)-K5877</f>
        <v/>
      </c>
      <c r="P5877">
        <f>IF(G5877&gt;=2,"Repeat","One-time")</f>
        <v/>
      </c>
    </row>
    <row r="5878">
      <c r="A5878" t="inlineStr">
        <is>
          <t>C06011</t>
        </is>
      </c>
      <c r="B5878" t="inlineStr">
        <is>
          <t>Amit Pillai</t>
        </is>
      </c>
      <c r="C5878" t="inlineStr">
        <is>
          <t>North</t>
        </is>
      </c>
      <c r="D5878" t="inlineStr">
        <is>
          <t>Jaipur</t>
        </is>
      </c>
      <c r="E5878" t="inlineStr">
        <is>
          <t>No</t>
        </is>
      </c>
      <c r="F5878" t="inlineStr">
        <is>
          <t>Loyal</t>
        </is>
      </c>
      <c r="G5878" t="n">
        <v>4</v>
      </c>
      <c r="H5878" s="24" t="n">
        <v>9980.780000000001</v>
      </c>
      <c r="I5878" s="24" t="n">
        <v>4043.95</v>
      </c>
      <c r="J5878" s="25" t="n">
        <v>45655</v>
      </c>
      <c r="K5878" s="25" t="n">
        <v>46002</v>
      </c>
      <c r="L5878" t="n">
        <v>5</v>
      </c>
      <c r="M5878" t="n">
        <v>3</v>
      </c>
      <c r="N5878" t="n">
        <v>2</v>
      </c>
      <c r="O5878">
        <f>DATE(2026,1,1)-K5878</f>
        <v/>
      </c>
      <c r="P5878">
        <f>IF(G5878&gt;=2,"Repeat","One-time")</f>
        <v/>
      </c>
    </row>
    <row r="5879">
      <c r="A5879" t="inlineStr">
        <is>
          <t>C11596</t>
        </is>
      </c>
      <c r="B5879" t="inlineStr">
        <is>
          <t>Imran Shah</t>
        </is>
      </c>
      <c r="C5879" t="inlineStr">
        <is>
          <t>West</t>
        </is>
      </c>
      <c r="D5879" t="inlineStr">
        <is>
          <t>Surat</t>
        </is>
      </c>
      <c r="E5879" t="inlineStr">
        <is>
          <t>No</t>
        </is>
      </c>
      <c r="F5879" t="inlineStr">
        <is>
          <t>New</t>
        </is>
      </c>
      <c r="G5879" t="n">
        <v>1</v>
      </c>
      <c r="H5879" s="24" t="n">
        <v>9963.809999999999</v>
      </c>
      <c r="I5879" s="24" t="n">
        <v>1341.26</v>
      </c>
      <c r="J5879" s="25" t="n">
        <v>45997</v>
      </c>
      <c r="K5879" s="25" t="n">
        <v>45997</v>
      </c>
      <c r="L5879" t="n">
        <v>5</v>
      </c>
      <c r="M5879" t="n">
        <v>2</v>
      </c>
      <c r="N5879" t="n">
        <v>2</v>
      </c>
      <c r="O5879">
        <f>DATE(2026,1,1)-K5879</f>
        <v/>
      </c>
      <c r="P5879">
        <f>IF(G5879&gt;=2,"Repeat","One-time")</f>
        <v/>
      </c>
    </row>
    <row r="5880">
      <c r="A5880" t="inlineStr">
        <is>
          <t>C05206</t>
        </is>
      </c>
      <c r="B5880" t="inlineStr">
        <is>
          <t>Zoya Joshi</t>
        </is>
      </c>
      <c r="C5880" t="inlineStr">
        <is>
          <t>South</t>
        </is>
      </c>
      <c r="D5880" t="inlineStr">
        <is>
          <t>Chennai</t>
        </is>
      </c>
      <c r="E5880" t="inlineStr">
        <is>
          <t>No</t>
        </is>
      </c>
      <c r="F5880" t="inlineStr">
        <is>
          <t>Occasional</t>
        </is>
      </c>
      <c r="G5880" t="n">
        <v>2</v>
      </c>
      <c r="H5880" s="24" t="n">
        <v>9958.83</v>
      </c>
      <c r="I5880" s="24" t="n">
        <v>3773.11</v>
      </c>
      <c r="J5880" s="25" t="n">
        <v>45432</v>
      </c>
      <c r="K5880" s="25" t="n">
        <v>45662</v>
      </c>
      <c r="L5880" t="n">
        <v>2</v>
      </c>
      <c r="M5880" t="n">
        <v>2</v>
      </c>
      <c r="N5880" t="n">
        <v>2</v>
      </c>
      <c r="O5880">
        <f>DATE(2026,1,1)-K5880</f>
        <v/>
      </c>
      <c r="P5880">
        <f>IF(G5880&gt;=2,"Repeat","One-time")</f>
        <v/>
      </c>
    </row>
    <row r="5881">
      <c r="A5881" t="inlineStr">
        <is>
          <t>C11004</t>
        </is>
      </c>
      <c r="B5881" t="inlineStr">
        <is>
          <t>Shreya Pillai</t>
        </is>
      </c>
      <c r="C5881" t="inlineStr">
        <is>
          <t>East</t>
        </is>
      </c>
      <c r="D5881" t="inlineStr">
        <is>
          <t>Guwahati</t>
        </is>
      </c>
      <c r="E5881" t="inlineStr">
        <is>
          <t>Yes</t>
        </is>
      </c>
      <c r="F5881" t="inlineStr">
        <is>
          <t>New</t>
        </is>
      </c>
      <c r="G5881" t="n">
        <v>4</v>
      </c>
      <c r="H5881" s="24" t="n">
        <v>9957.17</v>
      </c>
      <c r="I5881" s="24" t="n">
        <v>2724.91</v>
      </c>
      <c r="J5881" s="25" t="n">
        <v>45947</v>
      </c>
      <c r="K5881" s="25" t="n">
        <v>46022</v>
      </c>
      <c r="L5881" t="n">
        <v>5</v>
      </c>
      <c r="M5881" t="n">
        <v>4</v>
      </c>
      <c r="N5881" t="n">
        <v>2</v>
      </c>
      <c r="O5881">
        <f>DATE(2026,1,1)-K5881</f>
        <v/>
      </c>
      <c r="P5881">
        <f>IF(G5881&gt;=2,"Repeat","One-time")</f>
        <v/>
      </c>
    </row>
    <row r="5882">
      <c r="A5882" t="inlineStr">
        <is>
          <t>C10397</t>
        </is>
      </c>
      <c r="B5882" t="inlineStr">
        <is>
          <t>Manish Mehta</t>
        </is>
      </c>
      <c r="C5882" t="inlineStr">
        <is>
          <t>Central</t>
        </is>
      </c>
      <c r="D5882" t="inlineStr">
        <is>
          <t>Bhopal</t>
        </is>
      </c>
      <c r="E5882" t="inlineStr">
        <is>
          <t>Yes</t>
        </is>
      </c>
      <c r="F5882" t="inlineStr">
        <is>
          <t>New</t>
        </is>
      </c>
      <c r="G5882" t="n">
        <v>3</v>
      </c>
      <c r="H5882" s="24" t="n">
        <v>9950.219999999999</v>
      </c>
      <c r="I5882" s="24" t="n">
        <v>3942.69</v>
      </c>
      <c r="J5882" s="25" t="n">
        <v>45957</v>
      </c>
      <c r="K5882" s="25" t="n">
        <v>45976</v>
      </c>
      <c r="L5882" t="n">
        <v>4</v>
      </c>
      <c r="M5882" t="n">
        <v>3</v>
      </c>
      <c r="N5882" t="n">
        <v>2</v>
      </c>
      <c r="O5882">
        <f>DATE(2026,1,1)-K5882</f>
        <v/>
      </c>
      <c r="P5882">
        <f>IF(G5882&gt;=2,"Repeat","One-time")</f>
        <v/>
      </c>
    </row>
    <row r="5883">
      <c r="A5883" t="inlineStr">
        <is>
          <t>C05491</t>
        </is>
      </c>
      <c r="B5883" t="inlineStr">
        <is>
          <t>Harpreet Khan</t>
        </is>
      </c>
      <c r="C5883" t="inlineStr">
        <is>
          <t>South</t>
        </is>
      </c>
      <c r="D5883" t="inlineStr">
        <is>
          <t>Kochi</t>
        </is>
      </c>
      <c r="E5883" t="inlineStr">
        <is>
          <t>No</t>
        </is>
      </c>
      <c r="F5883" t="inlineStr">
        <is>
          <t>Occasional</t>
        </is>
      </c>
      <c r="G5883" t="n">
        <v>2</v>
      </c>
      <c r="H5883" s="24" t="n">
        <v>9948.01</v>
      </c>
      <c r="I5883" s="24" t="n">
        <v>2328.61</v>
      </c>
      <c r="J5883" s="25" t="n">
        <v>45490</v>
      </c>
      <c r="K5883" s="25" t="n">
        <v>45503</v>
      </c>
      <c r="L5883" t="n">
        <v>2</v>
      </c>
      <c r="M5883" t="n">
        <v>2</v>
      </c>
      <c r="N5883" t="n">
        <v>2</v>
      </c>
      <c r="O5883">
        <f>DATE(2026,1,1)-K5883</f>
        <v/>
      </c>
      <c r="P5883">
        <f>IF(G5883&gt;=2,"Repeat","One-time")</f>
        <v/>
      </c>
    </row>
    <row r="5884">
      <c r="A5884" t="inlineStr">
        <is>
          <t>C07616</t>
        </is>
      </c>
      <c r="B5884" t="inlineStr">
        <is>
          <t>Ritu Kapoor</t>
        </is>
      </c>
      <c r="C5884" t="inlineStr">
        <is>
          <t>East</t>
        </is>
      </c>
      <c r="D5884" t="inlineStr">
        <is>
          <t>Bhubaneswar</t>
        </is>
      </c>
      <c r="E5884" t="inlineStr">
        <is>
          <t>No</t>
        </is>
      </c>
      <c r="F5884" t="inlineStr">
        <is>
          <t>Occasional</t>
        </is>
      </c>
      <c r="G5884" t="n">
        <v>2</v>
      </c>
      <c r="H5884" s="24" t="n">
        <v>9947.639999999999</v>
      </c>
      <c r="I5884" s="24" t="n">
        <v>4636.01</v>
      </c>
      <c r="J5884" s="25" t="n">
        <v>45778</v>
      </c>
      <c r="K5884" s="25" t="n">
        <v>45864</v>
      </c>
      <c r="L5884" t="n">
        <v>3</v>
      </c>
      <c r="M5884" t="n">
        <v>2</v>
      </c>
      <c r="N5884" t="n">
        <v>2</v>
      </c>
      <c r="O5884">
        <f>DATE(2026,1,1)-K5884</f>
        <v/>
      </c>
      <c r="P5884">
        <f>IF(G5884&gt;=2,"Repeat","One-time")</f>
        <v/>
      </c>
    </row>
    <row r="5885">
      <c r="A5885" t="inlineStr">
        <is>
          <t>C06638</t>
        </is>
      </c>
      <c r="B5885" t="inlineStr">
        <is>
          <t>Joseph Shah</t>
        </is>
      </c>
      <c r="C5885" t="inlineStr">
        <is>
          <t>East</t>
        </is>
      </c>
      <c r="D5885" t="inlineStr">
        <is>
          <t>Patna</t>
        </is>
      </c>
      <c r="E5885" t="inlineStr">
        <is>
          <t>No</t>
        </is>
      </c>
      <c r="F5885" t="inlineStr">
        <is>
          <t>Occasional</t>
        </is>
      </c>
      <c r="G5885" t="n">
        <v>2</v>
      </c>
      <c r="H5885" s="24" t="n">
        <v>9928.6</v>
      </c>
      <c r="I5885" s="24" t="n">
        <v>4571.65</v>
      </c>
      <c r="J5885" s="25" t="n">
        <v>45704</v>
      </c>
      <c r="K5885" s="25" t="n">
        <v>45719</v>
      </c>
      <c r="L5885" t="n">
        <v>2</v>
      </c>
      <c r="M5885" t="n">
        <v>2</v>
      </c>
      <c r="N5885" t="n">
        <v>2</v>
      </c>
      <c r="O5885">
        <f>DATE(2026,1,1)-K5885</f>
        <v/>
      </c>
      <c r="P5885">
        <f>IF(G5885&gt;=2,"Repeat","One-time")</f>
        <v/>
      </c>
    </row>
    <row r="5886">
      <c r="A5886" t="inlineStr">
        <is>
          <t>C03535</t>
        </is>
      </c>
      <c r="B5886" t="inlineStr">
        <is>
          <t>Ananya Verma</t>
        </is>
      </c>
      <c r="C5886" t="inlineStr">
        <is>
          <t>West</t>
        </is>
      </c>
      <c r="D5886" t="inlineStr">
        <is>
          <t>Surat</t>
        </is>
      </c>
      <c r="E5886" t="inlineStr">
        <is>
          <t>Yes</t>
        </is>
      </c>
      <c r="F5886" t="inlineStr">
        <is>
          <t>Loyal</t>
        </is>
      </c>
      <c r="G5886" t="n">
        <v>3</v>
      </c>
      <c r="H5886" s="24" t="n">
        <v>9923.25</v>
      </c>
      <c r="I5886" s="24" t="n">
        <v>3021.11</v>
      </c>
      <c r="J5886" s="25" t="n">
        <v>45256</v>
      </c>
      <c r="K5886" s="25" t="n">
        <v>45984</v>
      </c>
      <c r="L5886" t="n">
        <v>4</v>
      </c>
      <c r="M5886" t="n">
        <v>3</v>
      </c>
      <c r="N5886" t="n">
        <v>2</v>
      </c>
      <c r="O5886">
        <f>DATE(2026,1,1)-K5886</f>
        <v/>
      </c>
      <c r="P5886">
        <f>IF(G5886&gt;=2,"Repeat","One-time")</f>
        <v/>
      </c>
    </row>
    <row r="5887">
      <c r="A5887" t="inlineStr">
        <is>
          <t>C07156</t>
        </is>
      </c>
      <c r="B5887" t="inlineStr">
        <is>
          <t>Manish Reddy</t>
        </is>
      </c>
      <c r="C5887" t="inlineStr">
        <is>
          <t>Central</t>
        </is>
      </c>
      <c r="D5887" t="inlineStr">
        <is>
          <t>Raipur</t>
        </is>
      </c>
      <c r="E5887" t="inlineStr">
        <is>
          <t>No</t>
        </is>
      </c>
      <c r="F5887" t="inlineStr">
        <is>
          <t>Loyal</t>
        </is>
      </c>
      <c r="G5887" t="n">
        <v>3</v>
      </c>
      <c r="H5887" s="24" t="n">
        <v>9918.43</v>
      </c>
      <c r="I5887" s="24" t="n">
        <v>1658.53</v>
      </c>
      <c r="J5887" s="25" t="n">
        <v>45712</v>
      </c>
      <c r="K5887" s="25" t="n">
        <v>45915</v>
      </c>
      <c r="L5887" t="n">
        <v>3</v>
      </c>
      <c r="M5887" t="n">
        <v>3</v>
      </c>
      <c r="N5887" t="n">
        <v>2</v>
      </c>
      <c r="O5887">
        <f>DATE(2026,1,1)-K5887</f>
        <v/>
      </c>
      <c r="P5887">
        <f>IF(G5887&gt;=2,"Repeat","One-time")</f>
        <v/>
      </c>
    </row>
    <row r="5888">
      <c r="A5888" t="inlineStr">
        <is>
          <t>C09585</t>
        </is>
      </c>
      <c r="B5888" t="inlineStr">
        <is>
          <t>Shreya Agarwal</t>
        </is>
      </c>
      <c r="C5888" t="inlineStr">
        <is>
          <t>North</t>
        </is>
      </c>
      <c r="D5888" t="inlineStr">
        <is>
          <t>Lucknow</t>
        </is>
      </c>
      <c r="E5888" t="inlineStr">
        <is>
          <t>No</t>
        </is>
      </c>
      <c r="F5888" t="inlineStr">
        <is>
          <t>New</t>
        </is>
      </c>
      <c r="G5888" t="n">
        <v>1</v>
      </c>
      <c r="H5888" s="24" t="n">
        <v>9918.110000000001</v>
      </c>
      <c r="I5888" s="24" t="n">
        <v>613.12</v>
      </c>
      <c r="J5888" s="25" t="n">
        <v>45936</v>
      </c>
      <c r="K5888" s="25" t="n">
        <v>45936</v>
      </c>
      <c r="L5888" t="n">
        <v>4</v>
      </c>
      <c r="M5888" t="n">
        <v>1</v>
      </c>
      <c r="N5888" t="n">
        <v>2</v>
      </c>
      <c r="O5888">
        <f>DATE(2026,1,1)-K5888</f>
        <v/>
      </c>
      <c r="P5888">
        <f>IF(G5888&gt;=2,"Repeat","One-time")</f>
        <v/>
      </c>
    </row>
    <row r="5889">
      <c r="A5889" t="inlineStr">
        <is>
          <t>C02988</t>
        </is>
      </c>
      <c r="B5889" t="inlineStr">
        <is>
          <t>Zoya Fernandes</t>
        </is>
      </c>
      <c r="C5889" t="inlineStr">
        <is>
          <t>East</t>
        </is>
      </c>
      <c r="D5889" t="inlineStr">
        <is>
          <t>Jamshedpur</t>
        </is>
      </c>
      <c r="E5889" t="inlineStr">
        <is>
          <t>No</t>
        </is>
      </c>
      <c r="F5889" t="inlineStr">
        <is>
          <t>Hibernating</t>
        </is>
      </c>
      <c r="G5889" t="n">
        <v>2</v>
      </c>
      <c r="H5889" s="24" t="n">
        <v>9890.440000000001</v>
      </c>
      <c r="I5889" s="24" t="n">
        <v>2396.27</v>
      </c>
      <c r="J5889" s="25" t="n">
        <v>45191</v>
      </c>
      <c r="K5889" s="25" t="n">
        <v>45480</v>
      </c>
      <c r="L5889" t="n">
        <v>1</v>
      </c>
      <c r="M5889" t="n">
        <v>2</v>
      </c>
      <c r="N5889" t="n">
        <v>2</v>
      </c>
      <c r="O5889">
        <f>DATE(2026,1,1)-K5889</f>
        <v/>
      </c>
      <c r="P5889">
        <f>IF(G5889&gt;=2,"Repeat","One-time")</f>
        <v/>
      </c>
    </row>
    <row r="5890">
      <c r="A5890" t="inlineStr">
        <is>
          <t>C08331</t>
        </is>
      </c>
      <c r="B5890" t="inlineStr">
        <is>
          <t>Zoya Rao</t>
        </is>
      </c>
      <c r="C5890" t="inlineStr">
        <is>
          <t>North</t>
        </is>
      </c>
      <c r="D5890" t="inlineStr">
        <is>
          <t>Chandigarh</t>
        </is>
      </c>
      <c r="E5890" t="inlineStr">
        <is>
          <t>Yes</t>
        </is>
      </c>
      <c r="F5890" t="inlineStr">
        <is>
          <t>Occasional</t>
        </is>
      </c>
      <c r="G5890" t="n">
        <v>1</v>
      </c>
      <c r="H5890" s="24" t="n">
        <v>9889.83</v>
      </c>
      <c r="I5890" s="24" t="n">
        <v>1657.06</v>
      </c>
      <c r="J5890" s="25" t="n">
        <v>45861</v>
      </c>
      <c r="K5890" s="25" t="n">
        <v>45861</v>
      </c>
      <c r="L5890" t="n">
        <v>3</v>
      </c>
      <c r="M5890" t="n">
        <v>1</v>
      </c>
      <c r="N5890" t="n">
        <v>2</v>
      </c>
      <c r="O5890">
        <f>DATE(2026,1,1)-K5890</f>
        <v/>
      </c>
      <c r="P5890">
        <f>IF(G5890&gt;=2,"Repeat","One-time")</f>
        <v/>
      </c>
    </row>
    <row r="5891">
      <c r="A5891" t="inlineStr">
        <is>
          <t>C09679</t>
        </is>
      </c>
      <c r="B5891" t="inlineStr">
        <is>
          <t>Maria Agarwal</t>
        </is>
      </c>
      <c r="C5891" t="inlineStr">
        <is>
          <t>Central</t>
        </is>
      </c>
      <c r="D5891" t="inlineStr">
        <is>
          <t>Bhopal</t>
        </is>
      </c>
      <c r="E5891" t="inlineStr">
        <is>
          <t>Yes</t>
        </is>
      </c>
      <c r="F5891" t="inlineStr">
        <is>
          <t>Loyal</t>
        </is>
      </c>
      <c r="G5891" t="n">
        <v>6</v>
      </c>
      <c r="H5891" s="24" t="n">
        <v>9882.74</v>
      </c>
      <c r="I5891" s="24" t="n">
        <v>3357.17</v>
      </c>
      <c r="J5891" s="25" t="n">
        <v>45903</v>
      </c>
      <c r="K5891" s="25" t="n">
        <v>46020</v>
      </c>
      <c r="L5891" t="n">
        <v>5</v>
      </c>
      <c r="M5891" t="n">
        <v>4</v>
      </c>
      <c r="N5891" t="n">
        <v>2</v>
      </c>
      <c r="O5891">
        <f>DATE(2026,1,1)-K5891</f>
        <v/>
      </c>
      <c r="P5891">
        <f>IF(G5891&gt;=2,"Repeat","One-time")</f>
        <v/>
      </c>
    </row>
    <row r="5892">
      <c r="A5892" t="inlineStr">
        <is>
          <t>C05460</t>
        </is>
      </c>
      <c r="B5892" t="inlineStr">
        <is>
          <t>Nikhil Mukherjee</t>
        </is>
      </c>
      <c r="C5892" t="inlineStr">
        <is>
          <t>West</t>
        </is>
      </c>
      <c r="D5892" t="inlineStr">
        <is>
          <t>Mumbai</t>
        </is>
      </c>
      <c r="E5892" t="inlineStr">
        <is>
          <t>No</t>
        </is>
      </c>
      <c r="F5892" t="inlineStr">
        <is>
          <t>At Risk</t>
        </is>
      </c>
      <c r="G5892" t="n">
        <v>3</v>
      </c>
      <c r="H5892" s="24" t="n">
        <v>9881.549999999999</v>
      </c>
      <c r="I5892" s="24" t="n">
        <v>3221.72</v>
      </c>
      <c r="J5892" s="25" t="n">
        <v>45514</v>
      </c>
      <c r="K5892" s="25" t="n">
        <v>45627</v>
      </c>
      <c r="L5892" t="n">
        <v>2</v>
      </c>
      <c r="M5892" t="n">
        <v>3</v>
      </c>
      <c r="N5892" t="n">
        <v>2</v>
      </c>
      <c r="O5892">
        <f>DATE(2026,1,1)-K5892</f>
        <v/>
      </c>
      <c r="P5892">
        <f>IF(G5892&gt;=2,"Repeat","One-time")</f>
        <v/>
      </c>
    </row>
    <row r="5893">
      <c r="A5893" t="inlineStr">
        <is>
          <t>C08840</t>
        </is>
      </c>
      <c r="B5893" t="inlineStr">
        <is>
          <t>Sanjay Bose</t>
        </is>
      </c>
      <c r="C5893" t="inlineStr">
        <is>
          <t>South</t>
        </is>
      </c>
      <c r="D5893" t="inlineStr">
        <is>
          <t>Hyderabad</t>
        </is>
      </c>
      <c r="E5893" t="inlineStr">
        <is>
          <t>No</t>
        </is>
      </c>
      <c r="F5893" t="inlineStr">
        <is>
          <t>Occasional</t>
        </is>
      </c>
      <c r="G5893" t="n">
        <v>2</v>
      </c>
      <c r="H5893" s="24" t="n">
        <v>9872.139999999999</v>
      </c>
      <c r="I5893" s="24" t="n">
        <v>618</v>
      </c>
      <c r="J5893" s="25" t="n">
        <v>45901</v>
      </c>
      <c r="K5893" s="25" t="n">
        <v>45963</v>
      </c>
      <c r="L5893" t="n">
        <v>4</v>
      </c>
      <c r="M5893" t="n">
        <v>2</v>
      </c>
      <c r="N5893" t="n">
        <v>2</v>
      </c>
      <c r="O5893">
        <f>DATE(2026,1,1)-K5893</f>
        <v/>
      </c>
      <c r="P5893">
        <f>IF(G5893&gt;=2,"Repeat","One-time")</f>
        <v/>
      </c>
    </row>
    <row r="5894">
      <c r="A5894" t="inlineStr">
        <is>
          <t>C03693</t>
        </is>
      </c>
      <c r="B5894" t="inlineStr">
        <is>
          <t>Amit Yadav</t>
        </is>
      </c>
      <c r="C5894" t="inlineStr">
        <is>
          <t>Central</t>
        </is>
      </c>
      <c r="D5894" t="inlineStr">
        <is>
          <t>Raipur</t>
        </is>
      </c>
      <c r="E5894" t="inlineStr">
        <is>
          <t>Yes</t>
        </is>
      </c>
      <c r="F5894" t="inlineStr">
        <is>
          <t>Hibernating</t>
        </is>
      </c>
      <c r="G5894" t="n">
        <v>2</v>
      </c>
      <c r="H5894" s="24" t="n">
        <v>9865.860000000001</v>
      </c>
      <c r="I5894" s="24" t="n">
        <v>1428.65</v>
      </c>
      <c r="J5894" s="25" t="n">
        <v>45378</v>
      </c>
      <c r="K5894" s="25" t="n">
        <v>45417</v>
      </c>
      <c r="L5894" t="n">
        <v>1</v>
      </c>
      <c r="M5894" t="n">
        <v>2</v>
      </c>
      <c r="N5894" t="n">
        <v>2</v>
      </c>
      <c r="O5894">
        <f>DATE(2026,1,1)-K5894</f>
        <v/>
      </c>
      <c r="P5894">
        <f>IF(G5894&gt;=2,"Repeat","One-time")</f>
        <v/>
      </c>
    </row>
    <row r="5895">
      <c r="A5895" t="inlineStr">
        <is>
          <t>C01986</t>
        </is>
      </c>
      <c r="B5895" t="inlineStr">
        <is>
          <t>Lakshmi Mishra</t>
        </is>
      </c>
      <c r="C5895" t="inlineStr">
        <is>
          <t>Central</t>
        </is>
      </c>
      <c r="D5895" t="inlineStr">
        <is>
          <t>Bhopal</t>
        </is>
      </c>
      <c r="E5895" t="inlineStr">
        <is>
          <t>No</t>
        </is>
      </c>
      <c r="F5895" t="inlineStr">
        <is>
          <t>At Risk</t>
        </is>
      </c>
      <c r="G5895" t="n">
        <v>3</v>
      </c>
      <c r="H5895" s="24" t="n">
        <v>9864.639999999999</v>
      </c>
      <c r="I5895" s="24" t="n">
        <v>3636.76</v>
      </c>
      <c r="J5895" s="25" t="n">
        <v>45108</v>
      </c>
      <c r="K5895" s="25" t="n">
        <v>45353</v>
      </c>
      <c r="L5895" t="n">
        <v>1</v>
      </c>
      <c r="M5895" t="n">
        <v>3</v>
      </c>
      <c r="N5895" t="n">
        <v>2</v>
      </c>
      <c r="O5895">
        <f>DATE(2026,1,1)-K5895</f>
        <v/>
      </c>
      <c r="P5895">
        <f>IF(G5895&gt;=2,"Repeat","One-time")</f>
        <v/>
      </c>
    </row>
    <row r="5896">
      <c r="A5896" t="inlineStr">
        <is>
          <t>C00848</t>
        </is>
      </c>
      <c r="B5896" t="inlineStr">
        <is>
          <t>Shreya Patel</t>
        </is>
      </c>
      <c r="C5896" t="inlineStr">
        <is>
          <t>North</t>
        </is>
      </c>
      <c r="D5896" t="inlineStr">
        <is>
          <t>Lucknow</t>
        </is>
      </c>
      <c r="E5896" t="inlineStr">
        <is>
          <t>No</t>
        </is>
      </c>
      <c r="F5896" t="inlineStr">
        <is>
          <t>At Risk</t>
        </is>
      </c>
      <c r="G5896" t="n">
        <v>5</v>
      </c>
      <c r="H5896" s="24" t="n">
        <v>9856.4</v>
      </c>
      <c r="I5896" s="24" t="n">
        <v>3768.2</v>
      </c>
      <c r="J5896" s="25" t="n">
        <v>44946</v>
      </c>
      <c r="K5896" s="25" t="n">
        <v>45290</v>
      </c>
      <c r="L5896" t="n">
        <v>1</v>
      </c>
      <c r="M5896" t="n">
        <v>4</v>
      </c>
      <c r="N5896" t="n">
        <v>2</v>
      </c>
      <c r="O5896">
        <f>DATE(2026,1,1)-K5896</f>
        <v/>
      </c>
      <c r="P5896">
        <f>IF(G5896&gt;=2,"Repeat","One-time")</f>
        <v/>
      </c>
    </row>
    <row r="5897">
      <c r="A5897" t="inlineStr">
        <is>
          <t>C04793</t>
        </is>
      </c>
      <c r="B5897" t="inlineStr">
        <is>
          <t>Suresh Joshi</t>
        </is>
      </c>
      <c r="C5897" t="inlineStr">
        <is>
          <t>East</t>
        </is>
      </c>
      <c r="D5897" t="inlineStr">
        <is>
          <t>Jamshedpur</t>
        </is>
      </c>
      <c r="E5897" t="inlineStr">
        <is>
          <t>Yes</t>
        </is>
      </c>
      <c r="F5897" t="inlineStr">
        <is>
          <t>At Risk</t>
        </is>
      </c>
      <c r="G5897" t="n">
        <v>3</v>
      </c>
      <c r="H5897" s="24" t="n">
        <v>9812.280000000001</v>
      </c>
      <c r="I5897" s="24" t="n">
        <v>3500.6</v>
      </c>
      <c r="J5897" s="25" t="n">
        <v>45452</v>
      </c>
      <c r="K5897" s="25" t="n">
        <v>45500</v>
      </c>
      <c r="L5897" t="n">
        <v>2</v>
      </c>
      <c r="M5897" t="n">
        <v>3</v>
      </c>
      <c r="N5897" t="n">
        <v>2</v>
      </c>
      <c r="O5897">
        <f>DATE(2026,1,1)-K5897</f>
        <v/>
      </c>
      <c r="P5897">
        <f>IF(G5897&gt;=2,"Repeat","One-time")</f>
        <v/>
      </c>
    </row>
    <row r="5898">
      <c r="A5898" t="inlineStr">
        <is>
          <t>C11508</t>
        </is>
      </c>
      <c r="B5898" t="inlineStr">
        <is>
          <t>Karan Nair</t>
        </is>
      </c>
      <c r="C5898" t="inlineStr">
        <is>
          <t>South</t>
        </is>
      </c>
      <c r="D5898" t="inlineStr">
        <is>
          <t>Kochi</t>
        </is>
      </c>
      <c r="E5898" t="inlineStr">
        <is>
          <t>No</t>
        </is>
      </c>
      <c r="F5898" t="inlineStr">
        <is>
          <t>New</t>
        </is>
      </c>
      <c r="G5898" t="n">
        <v>1</v>
      </c>
      <c r="H5898" s="24" t="n">
        <v>9808.17</v>
      </c>
      <c r="I5898" s="24" t="n">
        <v>1075.23</v>
      </c>
      <c r="J5898" s="25" t="n">
        <v>46007</v>
      </c>
      <c r="K5898" s="25" t="n">
        <v>46007</v>
      </c>
      <c r="L5898" t="n">
        <v>5</v>
      </c>
      <c r="M5898" t="n">
        <v>2</v>
      </c>
      <c r="N5898" t="n">
        <v>2</v>
      </c>
      <c r="O5898">
        <f>DATE(2026,1,1)-K5898</f>
        <v/>
      </c>
      <c r="P5898">
        <f>IF(G5898&gt;=2,"Repeat","One-time")</f>
        <v/>
      </c>
    </row>
    <row r="5899">
      <c r="A5899" t="inlineStr">
        <is>
          <t>C01575</t>
        </is>
      </c>
      <c r="B5899" t="inlineStr">
        <is>
          <t>Swati Mukherjee</t>
        </is>
      </c>
      <c r="C5899" t="inlineStr">
        <is>
          <t>South</t>
        </is>
      </c>
      <c r="D5899" t="inlineStr">
        <is>
          <t>Chennai</t>
        </is>
      </c>
      <c r="E5899" t="inlineStr">
        <is>
          <t>No</t>
        </is>
      </c>
      <c r="F5899" t="inlineStr">
        <is>
          <t>Occasional</t>
        </is>
      </c>
      <c r="G5899" t="n">
        <v>2</v>
      </c>
      <c r="H5899" s="24" t="n">
        <v>9802.74</v>
      </c>
      <c r="I5899" s="24" t="n">
        <v>2256.72</v>
      </c>
      <c r="J5899" s="25" t="n">
        <v>45240</v>
      </c>
      <c r="K5899" s="25" t="n">
        <v>45683</v>
      </c>
      <c r="L5899" t="n">
        <v>2</v>
      </c>
      <c r="M5899" t="n">
        <v>2</v>
      </c>
      <c r="N5899" t="n">
        <v>2</v>
      </c>
      <c r="O5899">
        <f>DATE(2026,1,1)-K5899</f>
        <v/>
      </c>
      <c r="P5899">
        <f>IF(G5899&gt;=2,"Repeat","One-time")</f>
        <v/>
      </c>
    </row>
    <row r="5900">
      <c r="A5900" t="inlineStr">
        <is>
          <t>C04396</t>
        </is>
      </c>
      <c r="B5900" t="inlineStr">
        <is>
          <t>Rohan Khan</t>
        </is>
      </c>
      <c r="C5900" t="inlineStr">
        <is>
          <t>North</t>
        </is>
      </c>
      <c r="D5900" t="inlineStr">
        <is>
          <t>Chandigarh</t>
        </is>
      </c>
      <c r="E5900" t="inlineStr">
        <is>
          <t>No</t>
        </is>
      </c>
      <c r="F5900" t="inlineStr">
        <is>
          <t>Occasional</t>
        </is>
      </c>
      <c r="G5900" t="n">
        <v>1</v>
      </c>
      <c r="H5900" s="24" t="n">
        <v>9802.370000000001</v>
      </c>
      <c r="I5900" s="24" t="n">
        <v>649.35</v>
      </c>
      <c r="J5900" s="25" t="n">
        <v>45578</v>
      </c>
      <c r="K5900" s="25" t="n">
        <v>45578</v>
      </c>
      <c r="L5900" t="n">
        <v>2</v>
      </c>
      <c r="M5900" t="n">
        <v>1</v>
      </c>
      <c r="N5900" t="n">
        <v>2</v>
      </c>
      <c r="O5900">
        <f>DATE(2026,1,1)-K5900</f>
        <v/>
      </c>
      <c r="P5900">
        <f>IF(G5900&gt;=2,"Repeat","One-time")</f>
        <v/>
      </c>
    </row>
    <row r="5901">
      <c r="A5901" t="inlineStr">
        <is>
          <t>C01083</t>
        </is>
      </c>
      <c r="B5901" t="inlineStr">
        <is>
          <t>Harpreet Das</t>
        </is>
      </c>
      <c r="C5901" t="inlineStr">
        <is>
          <t>West</t>
        </is>
      </c>
      <c r="D5901" t="inlineStr">
        <is>
          <t>Pune</t>
        </is>
      </c>
      <c r="E5901" t="inlineStr">
        <is>
          <t>No</t>
        </is>
      </c>
      <c r="F5901" t="inlineStr">
        <is>
          <t>Hibernating</t>
        </is>
      </c>
      <c r="G5901" t="n">
        <v>1</v>
      </c>
      <c r="H5901" s="24" t="n">
        <v>9796.299999999999</v>
      </c>
      <c r="I5901" s="24" t="n">
        <v>391.93</v>
      </c>
      <c r="J5901" s="25" t="n">
        <v>45273</v>
      </c>
      <c r="K5901" s="25" t="n">
        <v>45273</v>
      </c>
      <c r="L5901" t="n">
        <v>1</v>
      </c>
      <c r="M5901" t="n">
        <v>1</v>
      </c>
      <c r="N5901" t="n">
        <v>2</v>
      </c>
      <c r="O5901">
        <f>DATE(2026,1,1)-K5901</f>
        <v/>
      </c>
      <c r="P5901">
        <f>IF(G5901&gt;=2,"Repeat","One-time")</f>
        <v/>
      </c>
    </row>
    <row r="5902">
      <c r="A5902" t="inlineStr">
        <is>
          <t>C00765</t>
        </is>
      </c>
      <c r="B5902" t="inlineStr">
        <is>
          <t>Suresh Gupta</t>
        </is>
      </c>
      <c r="C5902" t="inlineStr">
        <is>
          <t>South</t>
        </is>
      </c>
      <c r="D5902" t="inlineStr">
        <is>
          <t>Chennai</t>
        </is>
      </c>
      <c r="E5902" t="inlineStr">
        <is>
          <t>Yes</t>
        </is>
      </c>
      <c r="F5902" t="inlineStr">
        <is>
          <t>At Risk</t>
        </is>
      </c>
      <c r="G5902" t="n">
        <v>3</v>
      </c>
      <c r="H5902" s="24" t="n">
        <v>9792.4</v>
      </c>
      <c r="I5902" s="24" t="n">
        <v>2866.5</v>
      </c>
      <c r="J5902" s="25" t="n">
        <v>45059</v>
      </c>
      <c r="K5902" s="25" t="n">
        <v>45199</v>
      </c>
      <c r="L5902" t="n">
        <v>1</v>
      </c>
      <c r="M5902" t="n">
        <v>3</v>
      </c>
      <c r="N5902" t="n">
        <v>2</v>
      </c>
      <c r="O5902">
        <f>DATE(2026,1,1)-K5902</f>
        <v/>
      </c>
      <c r="P5902">
        <f>IF(G5902&gt;=2,"Repeat","One-time")</f>
        <v/>
      </c>
    </row>
    <row r="5903">
      <c r="A5903" t="inlineStr">
        <is>
          <t>C06407</t>
        </is>
      </c>
      <c r="B5903" t="inlineStr">
        <is>
          <t>Pooja Joshi</t>
        </is>
      </c>
      <c r="C5903" t="inlineStr">
        <is>
          <t>East</t>
        </is>
      </c>
      <c r="D5903" t="inlineStr">
        <is>
          <t>Jamshedpur</t>
        </is>
      </c>
      <c r="E5903" t="inlineStr">
        <is>
          <t>No</t>
        </is>
      </c>
      <c r="F5903" t="inlineStr">
        <is>
          <t>New</t>
        </is>
      </c>
      <c r="G5903" t="n">
        <v>1</v>
      </c>
      <c r="H5903" s="24" t="n">
        <v>9791.83</v>
      </c>
      <c r="I5903" s="24" t="n">
        <v>698.9400000000001</v>
      </c>
      <c r="J5903" s="25" t="n">
        <v>46019</v>
      </c>
      <c r="K5903" s="25" t="n">
        <v>46019</v>
      </c>
      <c r="L5903" t="n">
        <v>5</v>
      </c>
      <c r="M5903" t="n">
        <v>1</v>
      </c>
      <c r="N5903" t="n">
        <v>2</v>
      </c>
      <c r="O5903">
        <f>DATE(2026,1,1)-K5903</f>
        <v/>
      </c>
      <c r="P5903">
        <f>IF(G5903&gt;=2,"Repeat","One-time")</f>
        <v/>
      </c>
    </row>
    <row r="5904">
      <c r="A5904" t="inlineStr">
        <is>
          <t>C06440</t>
        </is>
      </c>
      <c r="B5904" t="inlineStr">
        <is>
          <t>Farhan Agarwal</t>
        </is>
      </c>
      <c r="C5904" t="inlineStr">
        <is>
          <t>South</t>
        </is>
      </c>
      <c r="D5904" t="inlineStr">
        <is>
          <t>Chennai</t>
        </is>
      </c>
      <c r="E5904" t="inlineStr">
        <is>
          <t>No</t>
        </is>
      </c>
      <c r="F5904" t="inlineStr">
        <is>
          <t>Loyal</t>
        </is>
      </c>
      <c r="G5904" t="n">
        <v>3</v>
      </c>
      <c r="H5904" s="24" t="n">
        <v>9776.540000000001</v>
      </c>
      <c r="I5904" s="24" t="n">
        <v>3034.28</v>
      </c>
      <c r="J5904" s="25" t="n">
        <v>45714</v>
      </c>
      <c r="K5904" s="25" t="n">
        <v>45806</v>
      </c>
      <c r="L5904" t="n">
        <v>3</v>
      </c>
      <c r="M5904" t="n">
        <v>3</v>
      </c>
      <c r="N5904" t="n">
        <v>2</v>
      </c>
      <c r="O5904">
        <f>DATE(2026,1,1)-K5904</f>
        <v/>
      </c>
      <c r="P5904">
        <f>IF(G5904&gt;=2,"Repeat","One-time")</f>
        <v/>
      </c>
    </row>
    <row r="5905">
      <c r="A5905" t="inlineStr">
        <is>
          <t>C11285</t>
        </is>
      </c>
      <c r="B5905" t="inlineStr">
        <is>
          <t>Ritu Prasad</t>
        </is>
      </c>
      <c r="C5905" t="inlineStr">
        <is>
          <t>North</t>
        </is>
      </c>
      <c r="D5905" t="inlineStr">
        <is>
          <t>Gurugram</t>
        </is>
      </c>
      <c r="E5905" t="inlineStr">
        <is>
          <t>No</t>
        </is>
      </c>
      <c r="F5905" t="inlineStr">
        <is>
          <t>New</t>
        </is>
      </c>
      <c r="G5905" t="n">
        <v>3</v>
      </c>
      <c r="H5905" s="24" t="n">
        <v>9769.49</v>
      </c>
      <c r="I5905" s="24" t="n">
        <v>2908.25</v>
      </c>
      <c r="J5905" s="25" t="n">
        <v>45986</v>
      </c>
      <c r="K5905" s="25" t="n">
        <v>45998</v>
      </c>
      <c r="L5905" t="n">
        <v>5</v>
      </c>
      <c r="M5905" t="n">
        <v>3</v>
      </c>
      <c r="N5905" t="n">
        <v>2</v>
      </c>
      <c r="O5905">
        <f>DATE(2026,1,1)-K5905</f>
        <v/>
      </c>
      <c r="P5905">
        <f>IF(G5905&gt;=2,"Repeat","One-time")</f>
        <v/>
      </c>
    </row>
    <row r="5906">
      <c r="A5906" t="inlineStr">
        <is>
          <t>C00369</t>
        </is>
      </c>
      <c r="B5906" t="inlineStr">
        <is>
          <t>Aarav Sinha</t>
        </is>
      </c>
      <c r="C5906" t="inlineStr">
        <is>
          <t>North</t>
        </is>
      </c>
      <c r="D5906" t="inlineStr">
        <is>
          <t>Gurugram</t>
        </is>
      </c>
      <c r="E5906" t="inlineStr">
        <is>
          <t>No</t>
        </is>
      </c>
      <c r="F5906" t="inlineStr">
        <is>
          <t>At Risk</t>
        </is>
      </c>
      <c r="G5906" t="n">
        <v>3</v>
      </c>
      <c r="H5906" s="24" t="n">
        <v>9764.5</v>
      </c>
      <c r="I5906" s="24" t="n">
        <v>3690.99</v>
      </c>
      <c r="J5906" s="25" t="n">
        <v>44998</v>
      </c>
      <c r="K5906" s="25" t="n">
        <v>45339</v>
      </c>
      <c r="L5906" t="n">
        <v>1</v>
      </c>
      <c r="M5906" t="n">
        <v>3</v>
      </c>
      <c r="N5906" t="n">
        <v>2</v>
      </c>
      <c r="O5906">
        <f>DATE(2026,1,1)-K5906</f>
        <v/>
      </c>
      <c r="P5906">
        <f>IF(G5906&gt;=2,"Repeat","One-time")</f>
        <v/>
      </c>
    </row>
    <row r="5907">
      <c r="A5907" t="inlineStr">
        <is>
          <t>C02260</t>
        </is>
      </c>
      <c r="B5907" t="inlineStr">
        <is>
          <t>Nikhil Gupta</t>
        </is>
      </c>
      <c r="C5907" t="inlineStr">
        <is>
          <t>Central</t>
        </is>
      </c>
      <c r="D5907" t="inlineStr">
        <is>
          <t>Indore</t>
        </is>
      </c>
      <c r="E5907" t="inlineStr">
        <is>
          <t>No</t>
        </is>
      </c>
      <c r="F5907" t="inlineStr">
        <is>
          <t>At Risk</t>
        </is>
      </c>
      <c r="G5907" t="n">
        <v>4</v>
      </c>
      <c r="H5907" s="24" t="n">
        <v>9760.23</v>
      </c>
      <c r="I5907" s="24" t="n">
        <v>187.85</v>
      </c>
      <c r="J5907" s="25" t="n">
        <v>45234</v>
      </c>
      <c r="K5907" s="25" t="n">
        <v>45379</v>
      </c>
      <c r="L5907" t="n">
        <v>1</v>
      </c>
      <c r="M5907" t="n">
        <v>3</v>
      </c>
      <c r="N5907" t="n">
        <v>2</v>
      </c>
      <c r="O5907">
        <f>DATE(2026,1,1)-K5907</f>
        <v/>
      </c>
      <c r="P5907">
        <f>IF(G5907&gt;=2,"Repeat","One-time")</f>
        <v/>
      </c>
    </row>
    <row r="5908">
      <c r="A5908" t="inlineStr">
        <is>
          <t>C09528</t>
        </is>
      </c>
      <c r="B5908" t="inlineStr">
        <is>
          <t>Aarav Rao</t>
        </is>
      </c>
      <c r="C5908" t="inlineStr">
        <is>
          <t>South</t>
        </is>
      </c>
      <c r="D5908" t="inlineStr">
        <is>
          <t>Kochi</t>
        </is>
      </c>
      <c r="E5908" t="inlineStr">
        <is>
          <t>No</t>
        </is>
      </c>
      <c r="F5908" t="inlineStr">
        <is>
          <t>Occasional</t>
        </is>
      </c>
      <c r="G5908" t="n">
        <v>1</v>
      </c>
      <c r="H5908" s="24" t="n">
        <v>9759.860000000001</v>
      </c>
      <c r="I5908" s="24" t="n">
        <v>1747.91</v>
      </c>
      <c r="J5908" s="25" t="n">
        <v>45849</v>
      </c>
      <c r="K5908" s="25" t="n">
        <v>45849</v>
      </c>
      <c r="L5908" t="n">
        <v>3</v>
      </c>
      <c r="M5908" t="n">
        <v>1</v>
      </c>
      <c r="N5908" t="n">
        <v>2</v>
      </c>
      <c r="O5908">
        <f>DATE(2026,1,1)-K5908</f>
        <v/>
      </c>
      <c r="P5908">
        <f>IF(G5908&gt;=2,"Repeat","One-time")</f>
        <v/>
      </c>
    </row>
    <row r="5909">
      <c r="A5909" t="inlineStr">
        <is>
          <t>C00507</t>
        </is>
      </c>
      <c r="B5909" t="inlineStr">
        <is>
          <t>Harpreet Yadav</t>
        </is>
      </c>
      <c r="C5909" t="inlineStr">
        <is>
          <t>South</t>
        </is>
      </c>
      <c r="D5909" t="inlineStr">
        <is>
          <t>Bengaluru</t>
        </is>
      </c>
      <c r="E5909" t="inlineStr">
        <is>
          <t>No</t>
        </is>
      </c>
      <c r="F5909" t="inlineStr">
        <is>
          <t>Occasional</t>
        </is>
      </c>
      <c r="G5909" t="n">
        <v>2</v>
      </c>
      <c r="H5909" s="24" t="n">
        <v>9752.610000000001</v>
      </c>
      <c r="I5909" s="24" t="n">
        <v>3051.68</v>
      </c>
      <c r="J5909" s="25" t="n">
        <v>45572</v>
      </c>
      <c r="K5909" s="25" t="n">
        <v>45801</v>
      </c>
      <c r="L5909" t="n">
        <v>3</v>
      </c>
      <c r="M5909" t="n">
        <v>2</v>
      </c>
      <c r="N5909" t="n">
        <v>2</v>
      </c>
      <c r="O5909">
        <f>DATE(2026,1,1)-K5909</f>
        <v/>
      </c>
      <c r="P5909">
        <f>IF(G5909&gt;=2,"Repeat","One-time")</f>
        <v/>
      </c>
    </row>
    <row r="5910">
      <c r="A5910" t="inlineStr">
        <is>
          <t>C11247</t>
        </is>
      </c>
      <c r="B5910" t="inlineStr">
        <is>
          <t>Sneha Kapoor</t>
        </is>
      </c>
      <c r="C5910" t="inlineStr">
        <is>
          <t>Central</t>
        </is>
      </c>
      <c r="D5910" t="inlineStr">
        <is>
          <t>Bhopal</t>
        </is>
      </c>
      <c r="E5910" t="inlineStr">
        <is>
          <t>No</t>
        </is>
      </c>
      <c r="F5910" t="inlineStr">
        <is>
          <t>New</t>
        </is>
      </c>
      <c r="G5910" t="n">
        <v>2</v>
      </c>
      <c r="H5910" s="24" t="n">
        <v>9748.129999999999</v>
      </c>
      <c r="I5910" s="24" t="n">
        <v>1983.48</v>
      </c>
      <c r="J5910" s="25" t="n">
        <v>45977</v>
      </c>
      <c r="K5910" s="25" t="n">
        <v>46021</v>
      </c>
      <c r="L5910" t="n">
        <v>5</v>
      </c>
      <c r="M5910" t="n">
        <v>3</v>
      </c>
      <c r="N5910" t="n">
        <v>2</v>
      </c>
      <c r="O5910">
        <f>DATE(2026,1,1)-K5910</f>
        <v/>
      </c>
      <c r="P5910">
        <f>IF(G5910&gt;=2,"Repeat","One-time")</f>
        <v/>
      </c>
    </row>
    <row r="5911">
      <c r="A5911" t="inlineStr">
        <is>
          <t>C04011</t>
        </is>
      </c>
      <c r="B5911" t="inlineStr">
        <is>
          <t>Zoya Reddy</t>
        </is>
      </c>
      <c r="C5911" t="inlineStr">
        <is>
          <t>East</t>
        </is>
      </c>
      <c r="D5911" t="inlineStr">
        <is>
          <t>Kolkata</t>
        </is>
      </c>
      <c r="E5911" t="inlineStr">
        <is>
          <t>Yes</t>
        </is>
      </c>
      <c r="F5911" t="inlineStr">
        <is>
          <t>At Risk</t>
        </is>
      </c>
      <c r="G5911" t="n">
        <v>3</v>
      </c>
      <c r="H5911" s="24" t="n">
        <v>9743.24</v>
      </c>
      <c r="I5911" s="24" t="n">
        <v>3390.46</v>
      </c>
      <c r="J5911" s="25" t="n">
        <v>45309</v>
      </c>
      <c r="K5911" s="25" t="n">
        <v>45535</v>
      </c>
      <c r="L5911" t="n">
        <v>2</v>
      </c>
      <c r="M5911" t="n">
        <v>3</v>
      </c>
      <c r="N5911" t="n">
        <v>2</v>
      </c>
      <c r="O5911">
        <f>DATE(2026,1,1)-K5911</f>
        <v/>
      </c>
      <c r="P5911">
        <f>IF(G5911&gt;=2,"Repeat","One-time")</f>
        <v/>
      </c>
    </row>
    <row r="5912">
      <c r="A5912" t="inlineStr">
        <is>
          <t>C08851</t>
        </is>
      </c>
      <c r="B5912" t="inlineStr">
        <is>
          <t>Priya Mehta</t>
        </is>
      </c>
      <c r="C5912" t="inlineStr">
        <is>
          <t>West</t>
        </is>
      </c>
      <c r="D5912" t="inlineStr">
        <is>
          <t>Mumbai</t>
        </is>
      </c>
      <c r="E5912" t="inlineStr">
        <is>
          <t>No</t>
        </is>
      </c>
      <c r="F5912" t="inlineStr">
        <is>
          <t>Occasional</t>
        </is>
      </c>
      <c r="G5912" t="n">
        <v>1</v>
      </c>
      <c r="H5912" s="24" t="n">
        <v>9736.719999999999</v>
      </c>
      <c r="I5912" s="24" t="n">
        <v>1068.52</v>
      </c>
      <c r="J5912" s="25" t="n">
        <v>45875</v>
      </c>
      <c r="K5912" s="25" t="n">
        <v>45875</v>
      </c>
      <c r="L5912" t="n">
        <v>3</v>
      </c>
      <c r="M5912" t="n">
        <v>1</v>
      </c>
      <c r="N5912" t="n">
        <v>2</v>
      </c>
      <c r="O5912">
        <f>DATE(2026,1,1)-K5912</f>
        <v/>
      </c>
      <c r="P5912">
        <f>IF(G5912&gt;=2,"Repeat","One-time")</f>
        <v/>
      </c>
    </row>
    <row r="5913">
      <c r="A5913" t="inlineStr">
        <is>
          <t>C10315</t>
        </is>
      </c>
      <c r="B5913" t="inlineStr">
        <is>
          <t>Deepak Prasad</t>
        </is>
      </c>
      <c r="C5913" t="inlineStr">
        <is>
          <t>North</t>
        </is>
      </c>
      <c r="D5913" t="inlineStr">
        <is>
          <t>Delhi</t>
        </is>
      </c>
      <c r="E5913" t="inlineStr">
        <is>
          <t>Yes</t>
        </is>
      </c>
      <c r="F5913" t="inlineStr">
        <is>
          <t>Loyal</t>
        </is>
      </c>
      <c r="G5913" t="n">
        <v>3</v>
      </c>
      <c r="H5913" s="24" t="n">
        <v>9736.66</v>
      </c>
      <c r="I5913" s="24" t="n">
        <v>2695.99</v>
      </c>
      <c r="J5913" s="25" t="n">
        <v>45902</v>
      </c>
      <c r="K5913" s="25" t="n">
        <v>46022</v>
      </c>
      <c r="L5913" t="n">
        <v>5</v>
      </c>
      <c r="M5913" t="n">
        <v>3</v>
      </c>
      <c r="N5913" t="n">
        <v>2</v>
      </c>
      <c r="O5913">
        <f>DATE(2026,1,1)-K5913</f>
        <v/>
      </c>
      <c r="P5913">
        <f>IF(G5913&gt;=2,"Repeat","One-time")</f>
        <v/>
      </c>
    </row>
    <row r="5914">
      <c r="A5914" t="inlineStr">
        <is>
          <t>C04605</t>
        </is>
      </c>
      <c r="B5914" t="inlineStr">
        <is>
          <t>Vikram Agarwal</t>
        </is>
      </c>
      <c r="C5914" t="inlineStr">
        <is>
          <t>South</t>
        </is>
      </c>
      <c r="D5914" t="inlineStr">
        <is>
          <t>Bengaluru</t>
        </is>
      </c>
      <c r="E5914" t="inlineStr">
        <is>
          <t>No</t>
        </is>
      </c>
      <c r="F5914" t="inlineStr">
        <is>
          <t>Occasional</t>
        </is>
      </c>
      <c r="G5914" t="n">
        <v>2</v>
      </c>
      <c r="H5914" s="24" t="n">
        <v>9735.639999999999</v>
      </c>
      <c r="I5914" s="24" t="n">
        <v>3154.92</v>
      </c>
      <c r="J5914" s="25" t="n">
        <v>45384</v>
      </c>
      <c r="K5914" s="25" t="n">
        <v>45652</v>
      </c>
      <c r="L5914" t="n">
        <v>2</v>
      </c>
      <c r="M5914" t="n">
        <v>2</v>
      </c>
      <c r="N5914" t="n">
        <v>2</v>
      </c>
      <c r="O5914">
        <f>DATE(2026,1,1)-K5914</f>
        <v/>
      </c>
      <c r="P5914">
        <f>IF(G5914&gt;=2,"Repeat","One-time")</f>
        <v/>
      </c>
    </row>
    <row r="5915">
      <c r="A5915" t="inlineStr">
        <is>
          <t>C08849</t>
        </is>
      </c>
      <c r="B5915" t="inlineStr">
        <is>
          <t>Shreya Nair</t>
        </is>
      </c>
      <c r="C5915" t="inlineStr">
        <is>
          <t>South</t>
        </is>
      </c>
      <c r="D5915" t="inlineStr">
        <is>
          <t>Bengaluru</t>
        </is>
      </c>
      <c r="E5915" t="inlineStr">
        <is>
          <t>No</t>
        </is>
      </c>
      <c r="F5915" t="inlineStr">
        <is>
          <t>Occasional</t>
        </is>
      </c>
      <c r="G5915" t="n">
        <v>2</v>
      </c>
      <c r="H5915" s="24" t="n">
        <v>9723.75</v>
      </c>
      <c r="I5915" s="24" t="n">
        <v>3643.64</v>
      </c>
      <c r="J5915" s="25" t="n">
        <v>45817</v>
      </c>
      <c r="K5915" s="25" t="n">
        <v>46006</v>
      </c>
      <c r="L5915" t="n">
        <v>5</v>
      </c>
      <c r="M5915" t="n">
        <v>2</v>
      </c>
      <c r="N5915" t="n">
        <v>2</v>
      </c>
      <c r="O5915">
        <f>DATE(2026,1,1)-K5915</f>
        <v/>
      </c>
      <c r="P5915">
        <f>IF(G5915&gt;=2,"Repeat","One-time")</f>
        <v/>
      </c>
    </row>
    <row r="5916">
      <c r="A5916" t="inlineStr">
        <is>
          <t>C10959</t>
        </is>
      </c>
      <c r="B5916" t="inlineStr">
        <is>
          <t>Diya Khan</t>
        </is>
      </c>
      <c r="C5916" t="inlineStr">
        <is>
          <t>West</t>
        </is>
      </c>
      <c r="D5916" t="inlineStr">
        <is>
          <t>Ahmedabad</t>
        </is>
      </c>
      <c r="E5916" t="inlineStr">
        <is>
          <t>Yes</t>
        </is>
      </c>
      <c r="F5916" t="inlineStr">
        <is>
          <t>New</t>
        </is>
      </c>
      <c r="G5916" t="n">
        <v>2</v>
      </c>
      <c r="H5916" s="24" t="n">
        <v>9708.870000000001</v>
      </c>
      <c r="I5916" s="24" t="n">
        <v>3230.62</v>
      </c>
      <c r="J5916" s="25" t="n">
        <v>45949</v>
      </c>
      <c r="K5916" s="25" t="n">
        <v>46012</v>
      </c>
      <c r="L5916" t="n">
        <v>5</v>
      </c>
      <c r="M5916" t="n">
        <v>3</v>
      </c>
      <c r="N5916" t="n">
        <v>2</v>
      </c>
      <c r="O5916">
        <f>DATE(2026,1,1)-K5916</f>
        <v/>
      </c>
      <c r="P5916">
        <f>IF(G5916&gt;=2,"Repeat","One-time")</f>
        <v/>
      </c>
    </row>
    <row r="5917">
      <c r="A5917" t="inlineStr">
        <is>
          <t>C01395</t>
        </is>
      </c>
      <c r="B5917" t="inlineStr">
        <is>
          <t>Vivaan Kumar</t>
        </is>
      </c>
      <c r="C5917" t="inlineStr">
        <is>
          <t>North</t>
        </is>
      </c>
      <c r="D5917" t="inlineStr">
        <is>
          <t>Delhi</t>
        </is>
      </c>
      <c r="E5917" t="inlineStr">
        <is>
          <t>No</t>
        </is>
      </c>
      <c r="F5917" t="inlineStr">
        <is>
          <t>Loyal</t>
        </is>
      </c>
      <c r="G5917" t="n">
        <v>4</v>
      </c>
      <c r="H5917" s="24" t="n">
        <v>9707.59</v>
      </c>
      <c r="I5917" s="24" t="n">
        <v>3340.85</v>
      </c>
      <c r="J5917" s="25" t="n">
        <v>45096</v>
      </c>
      <c r="K5917" s="25" t="n">
        <v>45880</v>
      </c>
      <c r="L5917" t="n">
        <v>3</v>
      </c>
      <c r="M5917" t="n">
        <v>3</v>
      </c>
      <c r="N5917" t="n">
        <v>2</v>
      </c>
      <c r="O5917">
        <f>DATE(2026,1,1)-K5917</f>
        <v/>
      </c>
      <c r="P5917">
        <f>IF(G5917&gt;=2,"Repeat","One-time")</f>
        <v/>
      </c>
    </row>
    <row r="5918">
      <c r="A5918" t="inlineStr">
        <is>
          <t>C00805</t>
        </is>
      </c>
      <c r="B5918" t="inlineStr">
        <is>
          <t>Neha Verma</t>
        </is>
      </c>
      <c r="C5918" t="inlineStr">
        <is>
          <t>West</t>
        </is>
      </c>
      <c r="D5918" t="inlineStr">
        <is>
          <t>Mumbai</t>
        </is>
      </c>
      <c r="E5918" t="inlineStr">
        <is>
          <t>No</t>
        </is>
      </c>
      <c r="F5918" t="inlineStr">
        <is>
          <t>At Risk</t>
        </is>
      </c>
      <c r="G5918" t="n">
        <v>3</v>
      </c>
      <c r="H5918" s="24" t="n">
        <v>9702.4</v>
      </c>
      <c r="I5918" s="24" t="n">
        <v>2718.53</v>
      </c>
      <c r="J5918" s="25" t="n">
        <v>44950</v>
      </c>
      <c r="K5918" s="25" t="n">
        <v>45148</v>
      </c>
      <c r="L5918" t="n">
        <v>1</v>
      </c>
      <c r="M5918" t="n">
        <v>3</v>
      </c>
      <c r="N5918" t="n">
        <v>2</v>
      </c>
      <c r="O5918">
        <f>DATE(2026,1,1)-K5918</f>
        <v/>
      </c>
      <c r="P5918">
        <f>IF(G5918&gt;=2,"Repeat","One-time")</f>
        <v/>
      </c>
    </row>
    <row r="5919">
      <c r="A5919" t="inlineStr">
        <is>
          <t>C05974</t>
        </is>
      </c>
      <c r="B5919" t="inlineStr">
        <is>
          <t>Deepak Kapoor</t>
        </is>
      </c>
      <c r="C5919" t="inlineStr">
        <is>
          <t>West</t>
        </is>
      </c>
      <c r="D5919" t="inlineStr">
        <is>
          <t>Mumbai</t>
        </is>
      </c>
      <c r="E5919" t="inlineStr">
        <is>
          <t>Yes</t>
        </is>
      </c>
      <c r="F5919" t="inlineStr">
        <is>
          <t>Occasional</t>
        </is>
      </c>
      <c r="G5919" t="n">
        <v>2</v>
      </c>
      <c r="H5919" s="24" t="n">
        <v>9692.049999999999</v>
      </c>
      <c r="I5919" s="24" t="n">
        <v>2777.86</v>
      </c>
      <c r="J5919" s="25" t="n">
        <v>45763</v>
      </c>
      <c r="K5919" s="25" t="n">
        <v>45977</v>
      </c>
      <c r="L5919" t="n">
        <v>4</v>
      </c>
      <c r="M5919" t="n">
        <v>2</v>
      </c>
      <c r="N5919" t="n">
        <v>2</v>
      </c>
      <c r="O5919">
        <f>DATE(2026,1,1)-K5919</f>
        <v/>
      </c>
      <c r="P5919">
        <f>IF(G5919&gt;=2,"Repeat","One-time")</f>
        <v/>
      </c>
    </row>
    <row r="5920">
      <c r="A5920" t="inlineStr">
        <is>
          <t>C09075</t>
        </is>
      </c>
      <c r="B5920" t="inlineStr">
        <is>
          <t>Swati Mishra</t>
        </is>
      </c>
      <c r="C5920" t="inlineStr">
        <is>
          <t>North</t>
        </is>
      </c>
      <c r="D5920" t="inlineStr">
        <is>
          <t>Jaipur</t>
        </is>
      </c>
      <c r="E5920" t="inlineStr">
        <is>
          <t>No</t>
        </is>
      </c>
      <c r="F5920" t="inlineStr">
        <is>
          <t>Occasional</t>
        </is>
      </c>
      <c r="G5920" t="n">
        <v>1</v>
      </c>
      <c r="H5920" s="24" t="n">
        <v>9692</v>
      </c>
      <c r="I5920" s="24" t="n">
        <v>1483.03</v>
      </c>
      <c r="J5920" s="25" t="n">
        <v>45811</v>
      </c>
      <c r="K5920" s="25" t="n">
        <v>45811</v>
      </c>
      <c r="L5920" t="n">
        <v>3</v>
      </c>
      <c r="M5920" t="n">
        <v>1</v>
      </c>
      <c r="N5920" t="n">
        <v>2</v>
      </c>
      <c r="O5920">
        <f>DATE(2026,1,1)-K5920</f>
        <v/>
      </c>
      <c r="P5920">
        <f>IF(G5920&gt;=2,"Repeat","One-time")</f>
        <v/>
      </c>
    </row>
    <row r="5921">
      <c r="A5921" t="inlineStr">
        <is>
          <t>C07394</t>
        </is>
      </c>
      <c r="B5921" t="inlineStr">
        <is>
          <t>Ananya Bose</t>
        </is>
      </c>
      <c r="C5921" t="inlineStr">
        <is>
          <t>North</t>
        </is>
      </c>
      <c r="D5921" t="inlineStr">
        <is>
          <t>Chandigarh</t>
        </is>
      </c>
      <c r="E5921" t="inlineStr">
        <is>
          <t>Yes</t>
        </is>
      </c>
      <c r="F5921" t="inlineStr">
        <is>
          <t>Loyal</t>
        </is>
      </c>
      <c r="G5921" t="n">
        <v>3</v>
      </c>
      <c r="H5921" s="24" t="n">
        <v>9686.450000000001</v>
      </c>
      <c r="I5921" s="24" t="n">
        <v>3217.74</v>
      </c>
      <c r="J5921" s="25" t="n">
        <v>45636</v>
      </c>
      <c r="K5921" s="25" t="n">
        <v>46010</v>
      </c>
      <c r="L5921" t="n">
        <v>5</v>
      </c>
      <c r="M5921" t="n">
        <v>3</v>
      </c>
      <c r="N5921" t="n">
        <v>2</v>
      </c>
      <c r="O5921">
        <f>DATE(2026,1,1)-K5921</f>
        <v/>
      </c>
      <c r="P5921">
        <f>IF(G5921&gt;=2,"Repeat","One-time")</f>
        <v/>
      </c>
    </row>
    <row r="5922">
      <c r="A5922" t="inlineStr">
        <is>
          <t>C01881</t>
        </is>
      </c>
      <c r="B5922" t="inlineStr">
        <is>
          <t>Pooja Rao</t>
        </is>
      </c>
      <c r="C5922" t="inlineStr">
        <is>
          <t>West</t>
        </is>
      </c>
      <c r="D5922" t="inlineStr">
        <is>
          <t>Surat</t>
        </is>
      </c>
      <c r="E5922" t="inlineStr">
        <is>
          <t>Yes</t>
        </is>
      </c>
      <c r="F5922" t="inlineStr">
        <is>
          <t>At Risk</t>
        </is>
      </c>
      <c r="G5922" t="n">
        <v>4</v>
      </c>
      <c r="H5922" s="24" t="n">
        <v>9678.76</v>
      </c>
      <c r="I5922" s="24" t="n">
        <v>1670.55</v>
      </c>
      <c r="J5922" s="25" t="n">
        <v>45497</v>
      </c>
      <c r="K5922" s="25" t="n">
        <v>45705</v>
      </c>
      <c r="L5922" t="n">
        <v>2</v>
      </c>
      <c r="M5922" t="n">
        <v>3</v>
      </c>
      <c r="N5922" t="n">
        <v>2</v>
      </c>
      <c r="O5922">
        <f>DATE(2026,1,1)-K5922</f>
        <v/>
      </c>
      <c r="P5922">
        <f>IF(G5922&gt;=2,"Repeat","One-time")</f>
        <v/>
      </c>
    </row>
    <row r="5923">
      <c r="A5923" t="inlineStr">
        <is>
          <t>C00474</t>
        </is>
      </c>
      <c r="B5923" t="inlineStr">
        <is>
          <t>Ritu Gupta</t>
        </is>
      </c>
      <c r="C5923" t="inlineStr">
        <is>
          <t>Central</t>
        </is>
      </c>
      <c r="D5923" t="inlineStr">
        <is>
          <t>Indore</t>
        </is>
      </c>
      <c r="E5923" t="inlineStr">
        <is>
          <t>No</t>
        </is>
      </c>
      <c r="F5923" t="inlineStr">
        <is>
          <t>Hibernating</t>
        </is>
      </c>
      <c r="G5923" t="n">
        <v>1</v>
      </c>
      <c r="H5923" s="24" t="n">
        <v>9674.299999999999</v>
      </c>
      <c r="I5923" s="24" t="n">
        <v>2145.7</v>
      </c>
      <c r="J5923" s="25" t="n">
        <v>45036</v>
      </c>
      <c r="K5923" s="25" t="n">
        <v>45036</v>
      </c>
      <c r="L5923" t="n">
        <v>1</v>
      </c>
      <c r="M5923" t="n">
        <v>1</v>
      </c>
      <c r="N5923" t="n">
        <v>2</v>
      </c>
      <c r="O5923">
        <f>DATE(2026,1,1)-K5923</f>
        <v/>
      </c>
      <c r="P5923">
        <f>IF(G5923&gt;=2,"Repeat","One-time")</f>
        <v/>
      </c>
    </row>
    <row r="5924">
      <c r="A5924" t="inlineStr">
        <is>
          <t>C04289</t>
        </is>
      </c>
      <c r="B5924" t="inlineStr">
        <is>
          <t>Sanjay Yadav</t>
        </is>
      </c>
      <c r="C5924" t="inlineStr">
        <is>
          <t>East</t>
        </is>
      </c>
      <c r="D5924" t="inlineStr">
        <is>
          <t>Guwahati</t>
        </is>
      </c>
      <c r="E5924" t="inlineStr">
        <is>
          <t>Yes</t>
        </is>
      </c>
      <c r="F5924" t="inlineStr">
        <is>
          <t>At Risk</t>
        </is>
      </c>
      <c r="G5924" t="n">
        <v>3</v>
      </c>
      <c r="H5924" s="24" t="n">
        <v>9672.299999999999</v>
      </c>
      <c r="I5924" s="24" t="n">
        <v>2919.36</v>
      </c>
      <c r="J5924" s="25" t="n">
        <v>45346</v>
      </c>
      <c r="K5924" s="25" t="n">
        <v>45737</v>
      </c>
      <c r="L5924" t="n">
        <v>2</v>
      </c>
      <c r="M5924" t="n">
        <v>3</v>
      </c>
      <c r="N5924" t="n">
        <v>2</v>
      </c>
      <c r="O5924">
        <f>DATE(2026,1,1)-K5924</f>
        <v/>
      </c>
      <c r="P5924">
        <f>IF(G5924&gt;=2,"Repeat","One-time")</f>
        <v/>
      </c>
    </row>
    <row r="5925">
      <c r="A5925" t="inlineStr">
        <is>
          <t>C07926</t>
        </is>
      </c>
      <c r="B5925" t="inlineStr">
        <is>
          <t>Vikram Bose</t>
        </is>
      </c>
      <c r="C5925" t="inlineStr">
        <is>
          <t>West</t>
        </is>
      </c>
      <c r="D5925" t="inlineStr">
        <is>
          <t>Mumbai</t>
        </is>
      </c>
      <c r="E5925" t="inlineStr">
        <is>
          <t>No</t>
        </is>
      </c>
      <c r="F5925" t="inlineStr">
        <is>
          <t>Occasional</t>
        </is>
      </c>
      <c r="G5925" t="n">
        <v>1</v>
      </c>
      <c r="H5925" s="24" t="n">
        <v>9670.75</v>
      </c>
      <c r="I5925" s="24" t="n">
        <v>572.33</v>
      </c>
      <c r="J5925" s="25" t="n">
        <v>45719</v>
      </c>
      <c r="K5925" s="25" t="n">
        <v>45719</v>
      </c>
      <c r="L5925" t="n">
        <v>2</v>
      </c>
      <c r="M5925" t="n">
        <v>1</v>
      </c>
      <c r="N5925" t="n">
        <v>2</v>
      </c>
      <c r="O5925">
        <f>DATE(2026,1,1)-K5925</f>
        <v/>
      </c>
      <c r="P5925">
        <f>IF(G5925&gt;=2,"Repeat","One-time")</f>
        <v/>
      </c>
    </row>
    <row r="5926">
      <c r="A5926" t="inlineStr">
        <is>
          <t>C09790</t>
        </is>
      </c>
      <c r="B5926" t="inlineStr">
        <is>
          <t>Neha Yadav</t>
        </is>
      </c>
      <c r="C5926" t="inlineStr">
        <is>
          <t>East</t>
        </is>
      </c>
      <c r="D5926" t="inlineStr">
        <is>
          <t>Kolkata</t>
        </is>
      </c>
      <c r="E5926" t="inlineStr">
        <is>
          <t>No</t>
        </is>
      </c>
      <c r="F5926" t="inlineStr">
        <is>
          <t>Occasional</t>
        </is>
      </c>
      <c r="G5926" t="n">
        <v>1</v>
      </c>
      <c r="H5926" s="24" t="n">
        <v>9670.75</v>
      </c>
      <c r="I5926" s="24" t="n">
        <v>572.33</v>
      </c>
      <c r="J5926" s="25" t="n">
        <v>45928</v>
      </c>
      <c r="K5926" s="25" t="n">
        <v>45928</v>
      </c>
      <c r="L5926" t="n">
        <v>4</v>
      </c>
      <c r="M5926" t="n">
        <v>1</v>
      </c>
      <c r="N5926" t="n">
        <v>2</v>
      </c>
      <c r="O5926">
        <f>DATE(2026,1,1)-K5926</f>
        <v/>
      </c>
      <c r="P5926">
        <f>IF(G5926&gt;=2,"Repeat","One-time")</f>
        <v/>
      </c>
    </row>
    <row r="5927">
      <c r="A5927" t="inlineStr">
        <is>
          <t>C01378</t>
        </is>
      </c>
      <c r="B5927" t="inlineStr">
        <is>
          <t>Imran Chopra</t>
        </is>
      </c>
      <c r="C5927" t="inlineStr">
        <is>
          <t>North</t>
        </is>
      </c>
      <c r="D5927" t="inlineStr">
        <is>
          <t>Delhi</t>
        </is>
      </c>
      <c r="E5927" t="inlineStr">
        <is>
          <t>No</t>
        </is>
      </c>
      <c r="F5927" t="inlineStr">
        <is>
          <t>At Risk</t>
        </is>
      </c>
      <c r="G5927" t="n">
        <v>5</v>
      </c>
      <c r="H5927" s="24" t="n">
        <v>9666.5</v>
      </c>
      <c r="I5927" s="24" t="n">
        <v>3413.48</v>
      </c>
      <c r="J5927" s="25" t="n">
        <v>45016</v>
      </c>
      <c r="K5927" s="25" t="n">
        <v>45100</v>
      </c>
      <c r="L5927" t="n">
        <v>1</v>
      </c>
      <c r="M5927" t="n">
        <v>4</v>
      </c>
      <c r="N5927" t="n">
        <v>2</v>
      </c>
      <c r="O5927">
        <f>DATE(2026,1,1)-K5927</f>
        <v/>
      </c>
      <c r="P5927">
        <f>IF(G5927&gt;=2,"Repeat","One-time")</f>
        <v/>
      </c>
    </row>
    <row r="5928">
      <c r="A5928" t="inlineStr">
        <is>
          <t>C03139</t>
        </is>
      </c>
      <c r="B5928" t="inlineStr">
        <is>
          <t>Gurpreet Singh</t>
        </is>
      </c>
      <c r="C5928" t="inlineStr">
        <is>
          <t>West</t>
        </is>
      </c>
      <c r="D5928" t="inlineStr">
        <is>
          <t>Pune</t>
        </is>
      </c>
      <c r="E5928" t="inlineStr">
        <is>
          <t>No</t>
        </is>
      </c>
      <c r="F5928" t="inlineStr">
        <is>
          <t>Loyal</t>
        </is>
      </c>
      <c r="G5928" t="n">
        <v>3</v>
      </c>
      <c r="H5928" s="24" t="n">
        <v>9661.76</v>
      </c>
      <c r="I5928" s="24" t="n">
        <v>3137.17</v>
      </c>
      <c r="J5928" s="25" t="n">
        <v>45276</v>
      </c>
      <c r="K5928" s="25" t="n">
        <v>45932</v>
      </c>
      <c r="L5928" t="n">
        <v>4</v>
      </c>
      <c r="M5928" t="n">
        <v>3</v>
      </c>
      <c r="N5928" t="n">
        <v>2</v>
      </c>
      <c r="O5928">
        <f>DATE(2026,1,1)-K5928</f>
        <v/>
      </c>
      <c r="P5928">
        <f>IF(G5928&gt;=2,"Repeat","One-time")</f>
        <v/>
      </c>
    </row>
    <row r="5929">
      <c r="A5929" t="inlineStr">
        <is>
          <t>C07452</t>
        </is>
      </c>
      <c r="B5929" t="inlineStr">
        <is>
          <t>Nikhil Nair</t>
        </is>
      </c>
      <c r="C5929" t="inlineStr">
        <is>
          <t>West</t>
        </is>
      </c>
      <c r="D5929" t="inlineStr">
        <is>
          <t>Pune</t>
        </is>
      </c>
      <c r="E5929" t="inlineStr">
        <is>
          <t>No</t>
        </is>
      </c>
      <c r="F5929" t="inlineStr">
        <is>
          <t>Loyal</t>
        </is>
      </c>
      <c r="G5929" t="n">
        <v>4</v>
      </c>
      <c r="H5929" s="24" t="n">
        <v>9637.549999999999</v>
      </c>
      <c r="I5929" s="24" t="n">
        <v>3506.22</v>
      </c>
      <c r="J5929" s="25" t="n">
        <v>45655</v>
      </c>
      <c r="K5929" s="25" t="n">
        <v>46009</v>
      </c>
      <c r="L5929" t="n">
        <v>5</v>
      </c>
      <c r="M5929" t="n">
        <v>4</v>
      </c>
      <c r="N5929" t="n">
        <v>2</v>
      </c>
      <c r="O5929">
        <f>DATE(2026,1,1)-K5929</f>
        <v/>
      </c>
      <c r="P5929">
        <f>IF(G5929&gt;=2,"Repeat","One-time")</f>
        <v/>
      </c>
    </row>
    <row r="5930">
      <c r="A5930" t="inlineStr">
        <is>
          <t>C02423</t>
        </is>
      </c>
      <c r="B5930" t="inlineStr">
        <is>
          <t>Manish Nair</t>
        </is>
      </c>
      <c r="C5930" t="inlineStr">
        <is>
          <t>West</t>
        </is>
      </c>
      <c r="D5930" t="inlineStr">
        <is>
          <t>Mumbai</t>
        </is>
      </c>
      <c r="E5930" t="inlineStr">
        <is>
          <t>No</t>
        </is>
      </c>
      <c r="F5930" t="inlineStr">
        <is>
          <t>At Risk</t>
        </is>
      </c>
      <c r="G5930" t="n">
        <v>3</v>
      </c>
      <c r="H5930" s="24" t="n">
        <v>9624.799999999999</v>
      </c>
      <c r="I5930" s="24" t="n">
        <v>3557.31</v>
      </c>
      <c r="J5930" s="25" t="n">
        <v>45148</v>
      </c>
      <c r="K5930" s="25" t="n">
        <v>45200</v>
      </c>
      <c r="L5930" t="n">
        <v>1</v>
      </c>
      <c r="M5930" t="n">
        <v>3</v>
      </c>
      <c r="N5930" t="n">
        <v>2</v>
      </c>
      <c r="O5930">
        <f>DATE(2026,1,1)-K5930</f>
        <v/>
      </c>
      <c r="P5930">
        <f>IF(G5930&gt;=2,"Repeat","One-time")</f>
        <v/>
      </c>
    </row>
    <row r="5931">
      <c r="A5931" t="inlineStr">
        <is>
          <t>C01825</t>
        </is>
      </c>
      <c r="B5931" t="inlineStr">
        <is>
          <t>Deepak Das</t>
        </is>
      </c>
      <c r="C5931" t="inlineStr">
        <is>
          <t>South</t>
        </is>
      </c>
      <c r="D5931" t="inlineStr">
        <is>
          <t>Bengaluru</t>
        </is>
      </c>
      <c r="E5931" t="inlineStr">
        <is>
          <t>No</t>
        </is>
      </c>
      <c r="F5931" t="inlineStr">
        <is>
          <t>At Risk</t>
        </is>
      </c>
      <c r="G5931" t="n">
        <v>4</v>
      </c>
      <c r="H5931" s="24" t="n">
        <v>9619.620000000001</v>
      </c>
      <c r="I5931" s="24" t="n">
        <v>2739.1</v>
      </c>
      <c r="J5931" s="25" t="n">
        <v>45158</v>
      </c>
      <c r="K5931" s="25" t="n">
        <v>45580</v>
      </c>
      <c r="L5931" t="n">
        <v>2</v>
      </c>
      <c r="M5931" t="n">
        <v>3</v>
      </c>
      <c r="N5931" t="n">
        <v>2</v>
      </c>
      <c r="O5931">
        <f>DATE(2026,1,1)-K5931</f>
        <v/>
      </c>
      <c r="P5931">
        <f>IF(G5931&gt;=2,"Repeat","One-time")</f>
        <v/>
      </c>
    </row>
    <row r="5932">
      <c r="A5932" t="inlineStr">
        <is>
          <t>C08523</t>
        </is>
      </c>
      <c r="B5932" t="inlineStr">
        <is>
          <t>Aarav Singh</t>
        </is>
      </c>
      <c r="C5932" t="inlineStr">
        <is>
          <t>South</t>
        </is>
      </c>
      <c r="D5932" t="inlineStr">
        <is>
          <t>Hyderabad</t>
        </is>
      </c>
      <c r="E5932" t="inlineStr">
        <is>
          <t>No</t>
        </is>
      </c>
      <c r="F5932" t="inlineStr">
        <is>
          <t>Occasional</t>
        </is>
      </c>
      <c r="G5932" t="n">
        <v>2</v>
      </c>
      <c r="H5932" s="24" t="n">
        <v>9618.719999999999</v>
      </c>
      <c r="I5932" s="24" t="n">
        <v>3258.78</v>
      </c>
      <c r="J5932" s="25" t="n">
        <v>45907</v>
      </c>
      <c r="K5932" s="25" t="n">
        <v>46008</v>
      </c>
      <c r="L5932" t="n">
        <v>5</v>
      </c>
      <c r="M5932" t="n">
        <v>2</v>
      </c>
      <c r="N5932" t="n">
        <v>2</v>
      </c>
      <c r="O5932">
        <f>DATE(2026,1,1)-K5932</f>
        <v/>
      </c>
      <c r="P5932">
        <f>IF(G5932&gt;=2,"Repeat","One-time")</f>
        <v/>
      </c>
    </row>
    <row r="5933">
      <c r="A5933" t="inlineStr">
        <is>
          <t>C02401</t>
        </is>
      </c>
      <c r="B5933" t="inlineStr">
        <is>
          <t>Ritu Shah</t>
        </is>
      </c>
      <c r="C5933" t="inlineStr">
        <is>
          <t>West</t>
        </is>
      </c>
      <c r="D5933" t="inlineStr">
        <is>
          <t>Mumbai</t>
        </is>
      </c>
      <c r="E5933" t="inlineStr">
        <is>
          <t>No</t>
        </is>
      </c>
      <c r="F5933" t="inlineStr">
        <is>
          <t>Loyal</t>
        </is>
      </c>
      <c r="G5933" t="n">
        <v>4</v>
      </c>
      <c r="H5933" s="24" t="n">
        <v>9617.91</v>
      </c>
      <c r="I5933" s="24" t="n">
        <v>3337.81</v>
      </c>
      <c r="J5933" s="25" t="n">
        <v>45569</v>
      </c>
      <c r="K5933" s="25" t="n">
        <v>45954</v>
      </c>
      <c r="L5933" t="n">
        <v>4</v>
      </c>
      <c r="M5933" t="n">
        <v>3</v>
      </c>
      <c r="N5933" t="n">
        <v>2</v>
      </c>
      <c r="O5933">
        <f>DATE(2026,1,1)-K5933</f>
        <v/>
      </c>
      <c r="P5933">
        <f>IF(G5933&gt;=2,"Repeat","One-time")</f>
        <v/>
      </c>
    </row>
    <row r="5934">
      <c r="A5934" t="inlineStr">
        <is>
          <t>C06940</t>
        </is>
      </c>
      <c r="B5934" t="inlineStr">
        <is>
          <t>Arjun Chopra</t>
        </is>
      </c>
      <c r="C5934" t="inlineStr">
        <is>
          <t>Central</t>
        </is>
      </c>
      <c r="D5934" t="inlineStr">
        <is>
          <t>Nagpur</t>
        </is>
      </c>
      <c r="E5934" t="inlineStr">
        <is>
          <t>No</t>
        </is>
      </c>
      <c r="F5934" t="inlineStr">
        <is>
          <t>At Risk</t>
        </is>
      </c>
      <c r="G5934" t="n">
        <v>5</v>
      </c>
      <c r="H5934" s="24" t="n">
        <v>9597.18</v>
      </c>
      <c r="I5934" s="24" t="n">
        <v>2001.61</v>
      </c>
      <c r="J5934" s="25" t="n">
        <v>45599</v>
      </c>
      <c r="K5934" s="25" t="n">
        <v>45627</v>
      </c>
      <c r="L5934" t="n">
        <v>2</v>
      </c>
      <c r="M5934" t="n">
        <v>4</v>
      </c>
      <c r="N5934" t="n">
        <v>2</v>
      </c>
      <c r="O5934">
        <f>DATE(2026,1,1)-K5934</f>
        <v/>
      </c>
      <c r="P5934">
        <f>IF(G5934&gt;=2,"Repeat","One-time")</f>
        <v/>
      </c>
    </row>
    <row r="5935">
      <c r="A5935" t="inlineStr">
        <is>
          <t>C03628</t>
        </is>
      </c>
      <c r="B5935" t="inlineStr">
        <is>
          <t>Deepak Fernandes</t>
        </is>
      </c>
      <c r="C5935" t="inlineStr">
        <is>
          <t>South</t>
        </is>
      </c>
      <c r="D5935" t="inlineStr">
        <is>
          <t>Coimbatore</t>
        </is>
      </c>
      <c r="E5935" t="inlineStr">
        <is>
          <t>No</t>
        </is>
      </c>
      <c r="F5935" t="inlineStr">
        <is>
          <t>Hibernating</t>
        </is>
      </c>
      <c r="G5935" t="n">
        <v>2</v>
      </c>
      <c r="H5935" s="24" t="n">
        <v>9595.040000000001</v>
      </c>
      <c r="I5935" s="24" t="n">
        <v>796.59</v>
      </c>
      <c r="J5935" s="25" t="n">
        <v>45282</v>
      </c>
      <c r="K5935" s="25" t="n">
        <v>45392</v>
      </c>
      <c r="L5935" t="n">
        <v>1</v>
      </c>
      <c r="M5935" t="n">
        <v>2</v>
      </c>
      <c r="N5935" t="n">
        <v>2</v>
      </c>
      <c r="O5935">
        <f>DATE(2026,1,1)-K5935</f>
        <v/>
      </c>
      <c r="P5935">
        <f>IF(G5935&gt;=2,"Repeat","One-time")</f>
        <v/>
      </c>
    </row>
    <row r="5936">
      <c r="A5936" t="inlineStr">
        <is>
          <t>C05723</t>
        </is>
      </c>
      <c r="B5936" t="inlineStr">
        <is>
          <t>Swati Mishra</t>
        </is>
      </c>
      <c r="C5936" t="inlineStr">
        <is>
          <t>West</t>
        </is>
      </c>
      <c r="D5936" t="inlineStr">
        <is>
          <t>Mumbai</t>
        </is>
      </c>
      <c r="E5936" t="inlineStr">
        <is>
          <t>No</t>
        </is>
      </c>
      <c r="F5936" t="inlineStr">
        <is>
          <t>Loyal</t>
        </is>
      </c>
      <c r="G5936" t="n">
        <v>3</v>
      </c>
      <c r="H5936" s="24" t="n">
        <v>9591.719999999999</v>
      </c>
      <c r="I5936" s="24" t="n">
        <v>2863.22</v>
      </c>
      <c r="J5936" s="25" t="n">
        <v>45525</v>
      </c>
      <c r="K5936" s="25" t="n">
        <v>45985</v>
      </c>
      <c r="L5936" t="n">
        <v>4</v>
      </c>
      <c r="M5936" t="n">
        <v>3</v>
      </c>
      <c r="N5936" t="n">
        <v>2</v>
      </c>
      <c r="O5936">
        <f>DATE(2026,1,1)-K5936</f>
        <v/>
      </c>
      <c r="P5936">
        <f>IF(G5936&gt;=2,"Repeat","One-time")</f>
        <v/>
      </c>
    </row>
    <row r="5937">
      <c r="A5937" t="inlineStr">
        <is>
          <t>C05598</t>
        </is>
      </c>
      <c r="B5937" t="inlineStr">
        <is>
          <t>Abhishek Sharma</t>
        </is>
      </c>
      <c r="C5937" t="inlineStr">
        <is>
          <t>South</t>
        </is>
      </c>
      <c r="D5937" t="inlineStr">
        <is>
          <t>Bengaluru</t>
        </is>
      </c>
      <c r="E5937" t="inlineStr">
        <is>
          <t>No</t>
        </is>
      </c>
      <c r="F5937" t="inlineStr">
        <is>
          <t>New</t>
        </is>
      </c>
      <c r="G5937" t="n">
        <v>1</v>
      </c>
      <c r="H5937" s="24" t="n">
        <v>9576.700000000001</v>
      </c>
      <c r="I5937" s="24" t="n">
        <v>3097.68</v>
      </c>
      <c r="J5937" s="25" t="n">
        <v>45980</v>
      </c>
      <c r="K5937" s="25" t="n">
        <v>45980</v>
      </c>
      <c r="L5937" t="n">
        <v>4</v>
      </c>
      <c r="M5937" t="n">
        <v>1</v>
      </c>
      <c r="N5937" t="n">
        <v>2</v>
      </c>
      <c r="O5937">
        <f>DATE(2026,1,1)-K5937</f>
        <v/>
      </c>
      <c r="P5937">
        <f>IF(G5937&gt;=2,"Repeat","One-time")</f>
        <v/>
      </c>
    </row>
    <row r="5938">
      <c r="A5938" t="inlineStr">
        <is>
          <t>C01551</t>
        </is>
      </c>
      <c r="B5938" t="inlineStr">
        <is>
          <t>Zoya Khan</t>
        </is>
      </c>
      <c r="C5938" t="inlineStr">
        <is>
          <t>North</t>
        </is>
      </c>
      <c r="D5938" t="inlineStr">
        <is>
          <t>Jaipur</t>
        </is>
      </c>
      <c r="E5938" t="inlineStr">
        <is>
          <t>Yes</t>
        </is>
      </c>
      <c r="F5938" t="inlineStr">
        <is>
          <t>At Risk</t>
        </is>
      </c>
      <c r="G5938" t="n">
        <v>4</v>
      </c>
      <c r="H5938" s="24" t="n">
        <v>9560</v>
      </c>
      <c r="I5938" s="24" t="n">
        <v>3473.12</v>
      </c>
      <c r="J5938" s="25" t="n">
        <v>45034</v>
      </c>
      <c r="K5938" s="25" t="n">
        <v>45154</v>
      </c>
      <c r="L5938" t="n">
        <v>1</v>
      </c>
      <c r="M5938" t="n">
        <v>3</v>
      </c>
      <c r="N5938" t="n">
        <v>2</v>
      </c>
      <c r="O5938">
        <f>DATE(2026,1,1)-K5938</f>
        <v/>
      </c>
      <c r="P5938">
        <f>IF(G5938&gt;=2,"Repeat","One-time")</f>
        <v/>
      </c>
    </row>
    <row r="5939">
      <c r="A5939" t="inlineStr">
        <is>
          <t>C11241</t>
        </is>
      </c>
      <c r="B5939" t="inlineStr">
        <is>
          <t>Neha Mishra</t>
        </is>
      </c>
      <c r="C5939" t="inlineStr">
        <is>
          <t>North</t>
        </is>
      </c>
      <c r="D5939" t="inlineStr">
        <is>
          <t>Lucknow</t>
        </is>
      </c>
      <c r="E5939" t="inlineStr">
        <is>
          <t>Yes</t>
        </is>
      </c>
      <c r="F5939" t="inlineStr">
        <is>
          <t>New</t>
        </is>
      </c>
      <c r="G5939" t="n">
        <v>1</v>
      </c>
      <c r="H5939" s="24" t="n">
        <v>9558.209999999999</v>
      </c>
      <c r="I5939" s="24" t="n">
        <v>1046.58</v>
      </c>
      <c r="J5939" s="25" t="n">
        <v>46011</v>
      </c>
      <c r="K5939" s="25" t="n">
        <v>46011</v>
      </c>
      <c r="L5939" t="n">
        <v>5</v>
      </c>
      <c r="M5939" t="n">
        <v>2</v>
      </c>
      <c r="N5939" t="n">
        <v>2</v>
      </c>
      <c r="O5939">
        <f>DATE(2026,1,1)-K5939</f>
        <v/>
      </c>
      <c r="P5939">
        <f>IF(G5939&gt;=2,"Repeat","One-time")</f>
        <v/>
      </c>
    </row>
    <row r="5940">
      <c r="A5940" t="inlineStr">
        <is>
          <t>C01399</t>
        </is>
      </c>
      <c r="B5940" t="inlineStr">
        <is>
          <t>Kavya Kapoor</t>
        </is>
      </c>
      <c r="C5940" t="inlineStr">
        <is>
          <t>West</t>
        </is>
      </c>
      <c r="D5940" t="inlineStr">
        <is>
          <t>Pune</t>
        </is>
      </c>
      <c r="E5940" t="inlineStr">
        <is>
          <t>Yes</t>
        </is>
      </c>
      <c r="F5940" t="inlineStr">
        <is>
          <t>At Risk</t>
        </is>
      </c>
      <c r="G5940" t="n">
        <v>3</v>
      </c>
      <c r="H5940" s="24" t="n">
        <v>9553.360000000001</v>
      </c>
      <c r="I5940" s="24" t="n">
        <v>2463.74</v>
      </c>
      <c r="J5940" s="25" t="n">
        <v>45014</v>
      </c>
      <c r="K5940" s="25" t="n">
        <v>45314</v>
      </c>
      <c r="L5940" t="n">
        <v>1</v>
      </c>
      <c r="M5940" t="n">
        <v>3</v>
      </c>
      <c r="N5940" t="n">
        <v>2</v>
      </c>
      <c r="O5940">
        <f>DATE(2026,1,1)-K5940</f>
        <v/>
      </c>
      <c r="P5940">
        <f>IF(G5940&gt;=2,"Repeat","One-time")</f>
        <v/>
      </c>
    </row>
    <row r="5941">
      <c r="A5941" t="inlineStr">
        <is>
          <t>C00422</t>
        </is>
      </c>
      <c r="B5941" t="inlineStr">
        <is>
          <t>Imran Mishra</t>
        </is>
      </c>
      <c r="C5941" t="inlineStr">
        <is>
          <t>North</t>
        </is>
      </c>
      <c r="D5941" t="inlineStr">
        <is>
          <t>Delhi</t>
        </is>
      </c>
      <c r="E5941" t="inlineStr">
        <is>
          <t>Yes</t>
        </is>
      </c>
      <c r="F5941" t="inlineStr">
        <is>
          <t>At Risk</t>
        </is>
      </c>
      <c r="G5941" t="n">
        <v>4</v>
      </c>
      <c r="H5941" s="24" t="n">
        <v>9539.82</v>
      </c>
      <c r="I5941" s="24" t="n">
        <v>3196.75</v>
      </c>
      <c r="J5941" s="25" t="n">
        <v>45146</v>
      </c>
      <c r="K5941" s="25" t="n">
        <v>45572</v>
      </c>
      <c r="L5941" t="n">
        <v>2</v>
      </c>
      <c r="M5941" t="n">
        <v>3</v>
      </c>
      <c r="N5941" t="n">
        <v>2</v>
      </c>
      <c r="O5941">
        <f>DATE(2026,1,1)-K5941</f>
        <v/>
      </c>
      <c r="P5941">
        <f>IF(G5941&gt;=2,"Repeat","One-time")</f>
        <v/>
      </c>
    </row>
    <row r="5942">
      <c r="A5942" t="inlineStr">
        <is>
          <t>C06416</t>
        </is>
      </c>
      <c r="B5942" t="inlineStr">
        <is>
          <t>Aarav Agarwal</t>
        </is>
      </c>
      <c r="C5942" t="inlineStr">
        <is>
          <t>West</t>
        </is>
      </c>
      <c r="D5942" t="inlineStr">
        <is>
          <t>Mumbai</t>
        </is>
      </c>
      <c r="E5942" t="inlineStr">
        <is>
          <t>No</t>
        </is>
      </c>
      <c r="F5942" t="inlineStr">
        <is>
          <t>Loyal</t>
        </is>
      </c>
      <c r="G5942" t="n">
        <v>4</v>
      </c>
      <c r="H5942" s="24" t="n">
        <v>9536.190000000001</v>
      </c>
      <c r="I5942" s="24" t="n">
        <v>3533.2</v>
      </c>
      <c r="J5942" s="25" t="n">
        <v>45605</v>
      </c>
      <c r="K5942" s="25" t="n">
        <v>45823</v>
      </c>
      <c r="L5942" t="n">
        <v>3</v>
      </c>
      <c r="M5942" t="n">
        <v>3</v>
      </c>
      <c r="N5942" t="n">
        <v>2</v>
      </c>
      <c r="O5942">
        <f>DATE(2026,1,1)-K5942</f>
        <v/>
      </c>
      <c r="P5942">
        <f>IF(G5942&gt;=2,"Repeat","One-time")</f>
        <v/>
      </c>
    </row>
    <row r="5943">
      <c r="A5943" t="inlineStr">
        <is>
          <t>C01918</t>
        </is>
      </c>
      <c r="B5943" t="inlineStr">
        <is>
          <t>Shreya Pillai</t>
        </is>
      </c>
      <c r="C5943" t="inlineStr">
        <is>
          <t>North</t>
        </is>
      </c>
      <c r="D5943" t="inlineStr">
        <is>
          <t>Chandigarh</t>
        </is>
      </c>
      <c r="E5943" t="inlineStr">
        <is>
          <t>No</t>
        </is>
      </c>
      <c r="F5943" t="inlineStr">
        <is>
          <t>At Risk</t>
        </is>
      </c>
      <c r="G5943" t="n">
        <v>3</v>
      </c>
      <c r="H5943" s="24" t="n">
        <v>9529.4</v>
      </c>
      <c r="I5943" s="24" t="n">
        <v>3748.92</v>
      </c>
      <c r="J5943" s="25" t="n">
        <v>45067</v>
      </c>
      <c r="K5943" s="25" t="n">
        <v>45168</v>
      </c>
      <c r="L5943" t="n">
        <v>1</v>
      </c>
      <c r="M5943" t="n">
        <v>3</v>
      </c>
      <c r="N5943" t="n">
        <v>2</v>
      </c>
      <c r="O5943">
        <f>DATE(2026,1,1)-K5943</f>
        <v/>
      </c>
      <c r="P5943">
        <f>IF(G5943&gt;=2,"Repeat","One-time")</f>
        <v/>
      </c>
    </row>
    <row r="5944">
      <c r="A5944" t="inlineStr">
        <is>
          <t>C07069</t>
        </is>
      </c>
      <c r="B5944" t="inlineStr">
        <is>
          <t>Diya Agarwal</t>
        </is>
      </c>
      <c r="C5944" t="inlineStr">
        <is>
          <t>West</t>
        </is>
      </c>
      <c r="D5944" t="inlineStr">
        <is>
          <t>Mumbai</t>
        </is>
      </c>
      <c r="E5944" t="inlineStr">
        <is>
          <t>No</t>
        </is>
      </c>
      <c r="F5944" t="inlineStr">
        <is>
          <t>Loyal</t>
        </is>
      </c>
      <c r="G5944" t="n">
        <v>3</v>
      </c>
      <c r="H5944" s="24" t="n">
        <v>9528.120000000001</v>
      </c>
      <c r="I5944" s="24" t="n">
        <v>3717.63</v>
      </c>
      <c r="J5944" s="25" t="n">
        <v>45605</v>
      </c>
      <c r="K5944" s="25" t="n">
        <v>45785</v>
      </c>
      <c r="L5944" t="n">
        <v>3</v>
      </c>
      <c r="M5944" t="n">
        <v>3</v>
      </c>
      <c r="N5944" t="n">
        <v>2</v>
      </c>
      <c r="O5944">
        <f>DATE(2026,1,1)-K5944</f>
        <v/>
      </c>
      <c r="P5944">
        <f>IF(G5944&gt;=2,"Repeat","One-time")</f>
        <v/>
      </c>
    </row>
    <row r="5945">
      <c r="A5945" t="inlineStr">
        <is>
          <t>C02558</t>
        </is>
      </c>
      <c r="B5945" t="inlineStr">
        <is>
          <t>Amit Sinha</t>
        </is>
      </c>
      <c r="C5945" t="inlineStr">
        <is>
          <t>North</t>
        </is>
      </c>
      <c r="D5945" t="inlineStr">
        <is>
          <t>Lucknow</t>
        </is>
      </c>
      <c r="E5945" t="inlineStr">
        <is>
          <t>Yes</t>
        </is>
      </c>
      <c r="F5945" t="inlineStr">
        <is>
          <t>Hibernating</t>
        </is>
      </c>
      <c r="G5945" t="n">
        <v>1</v>
      </c>
      <c r="H5945" s="24" t="n">
        <v>9520.1</v>
      </c>
      <c r="I5945" s="24" t="n">
        <v>3348.44</v>
      </c>
      <c r="J5945" s="25" t="n">
        <v>45146</v>
      </c>
      <c r="K5945" s="25" t="n">
        <v>45146</v>
      </c>
      <c r="L5945" t="n">
        <v>1</v>
      </c>
      <c r="M5945" t="n">
        <v>1</v>
      </c>
      <c r="N5945" t="n">
        <v>2</v>
      </c>
      <c r="O5945">
        <f>DATE(2026,1,1)-K5945</f>
        <v/>
      </c>
      <c r="P5945">
        <f>IF(G5945&gt;=2,"Repeat","One-time")</f>
        <v/>
      </c>
    </row>
    <row r="5946">
      <c r="A5946" t="inlineStr">
        <is>
          <t>C04475</t>
        </is>
      </c>
      <c r="B5946" t="inlineStr">
        <is>
          <t>Joseph Bose</t>
        </is>
      </c>
      <c r="C5946" t="inlineStr">
        <is>
          <t>West</t>
        </is>
      </c>
      <c r="D5946" t="inlineStr">
        <is>
          <t>Surat</t>
        </is>
      </c>
      <c r="E5946" t="inlineStr">
        <is>
          <t>No</t>
        </is>
      </c>
      <c r="F5946" t="inlineStr">
        <is>
          <t>Occasional</t>
        </is>
      </c>
      <c r="G5946" t="n">
        <v>2</v>
      </c>
      <c r="H5946" s="24" t="n">
        <v>9502.639999999999</v>
      </c>
      <c r="I5946" s="24" t="n">
        <v>1468.77</v>
      </c>
      <c r="J5946" s="25" t="n">
        <v>45596</v>
      </c>
      <c r="K5946" s="25" t="n">
        <v>45742</v>
      </c>
      <c r="L5946" t="n">
        <v>2</v>
      </c>
      <c r="M5946" t="n">
        <v>2</v>
      </c>
      <c r="N5946" t="n">
        <v>2</v>
      </c>
      <c r="O5946">
        <f>DATE(2026,1,1)-K5946</f>
        <v/>
      </c>
      <c r="P5946">
        <f>IF(G5946&gt;=2,"Repeat","One-time")</f>
        <v/>
      </c>
    </row>
    <row r="5947">
      <c r="A5947" t="inlineStr">
        <is>
          <t>C02312</t>
        </is>
      </c>
      <c r="B5947" t="inlineStr">
        <is>
          <t>Vivaan Prasad</t>
        </is>
      </c>
      <c r="C5947" t="inlineStr">
        <is>
          <t>North</t>
        </is>
      </c>
      <c r="D5947" t="inlineStr">
        <is>
          <t>Gurugram</t>
        </is>
      </c>
      <c r="E5947" t="inlineStr">
        <is>
          <t>No</t>
        </is>
      </c>
      <c r="F5947" t="inlineStr">
        <is>
          <t>Hibernating</t>
        </is>
      </c>
      <c r="G5947" t="n">
        <v>2</v>
      </c>
      <c r="H5947" s="24" t="n">
        <v>9483.1</v>
      </c>
      <c r="I5947" s="24" t="n">
        <v>1357.34</v>
      </c>
      <c r="J5947" s="25" t="n">
        <v>45164</v>
      </c>
      <c r="K5947" s="25" t="n">
        <v>45186</v>
      </c>
      <c r="L5947" t="n">
        <v>1</v>
      </c>
      <c r="M5947" t="n">
        <v>2</v>
      </c>
      <c r="N5947" t="n">
        <v>2</v>
      </c>
      <c r="O5947">
        <f>DATE(2026,1,1)-K5947</f>
        <v/>
      </c>
      <c r="P5947">
        <f>IF(G5947&gt;=2,"Repeat","One-time")</f>
        <v/>
      </c>
    </row>
    <row r="5948">
      <c r="A5948" t="inlineStr">
        <is>
          <t>C02053</t>
        </is>
      </c>
      <c r="B5948" t="inlineStr">
        <is>
          <t>Sneha Bose</t>
        </is>
      </c>
      <c r="C5948" t="inlineStr">
        <is>
          <t>South</t>
        </is>
      </c>
      <c r="D5948" t="inlineStr">
        <is>
          <t>Hyderabad</t>
        </is>
      </c>
      <c r="E5948" t="inlineStr">
        <is>
          <t>No</t>
        </is>
      </c>
      <c r="F5948" t="inlineStr">
        <is>
          <t>At Risk</t>
        </is>
      </c>
      <c r="G5948" t="n">
        <v>7</v>
      </c>
      <c r="H5948" s="24" t="n">
        <v>9476.540000000001</v>
      </c>
      <c r="I5948" s="24" t="n">
        <v>3464.42</v>
      </c>
      <c r="J5948" s="25" t="n">
        <v>45133</v>
      </c>
      <c r="K5948" s="25" t="n">
        <v>45538</v>
      </c>
      <c r="L5948" t="n">
        <v>2</v>
      </c>
      <c r="M5948" t="n">
        <v>4</v>
      </c>
      <c r="N5948" t="n">
        <v>2</v>
      </c>
      <c r="O5948">
        <f>DATE(2026,1,1)-K5948</f>
        <v/>
      </c>
      <c r="P5948">
        <f>IF(G5948&gt;=2,"Repeat","One-time")</f>
        <v/>
      </c>
    </row>
    <row r="5949">
      <c r="A5949" t="inlineStr">
        <is>
          <t>C00938</t>
        </is>
      </c>
      <c r="B5949" t="inlineStr">
        <is>
          <t>Sanjay Pillai</t>
        </is>
      </c>
      <c r="C5949" t="inlineStr">
        <is>
          <t>South</t>
        </is>
      </c>
      <c r="D5949" t="inlineStr">
        <is>
          <t>Bengaluru</t>
        </is>
      </c>
      <c r="E5949" t="inlineStr">
        <is>
          <t>No</t>
        </is>
      </c>
      <c r="F5949" t="inlineStr">
        <is>
          <t>Hibernating</t>
        </is>
      </c>
      <c r="G5949" t="n">
        <v>1</v>
      </c>
      <c r="H5949" s="24" t="n">
        <v>9467.1</v>
      </c>
      <c r="I5949" s="24" t="n">
        <v>1055.1</v>
      </c>
      <c r="J5949" s="25" t="n">
        <v>44998</v>
      </c>
      <c r="K5949" s="25" t="n">
        <v>44998</v>
      </c>
      <c r="L5949" t="n">
        <v>1</v>
      </c>
      <c r="M5949" t="n">
        <v>1</v>
      </c>
      <c r="N5949" t="n">
        <v>2</v>
      </c>
      <c r="O5949">
        <f>DATE(2026,1,1)-K5949</f>
        <v/>
      </c>
      <c r="P5949">
        <f>IF(G5949&gt;=2,"Repeat","One-time")</f>
        <v/>
      </c>
    </row>
    <row r="5950">
      <c r="A5950" t="inlineStr">
        <is>
          <t>C03240</t>
        </is>
      </c>
      <c r="B5950" t="inlineStr">
        <is>
          <t>Pooja Fernandes</t>
        </is>
      </c>
      <c r="C5950" t="inlineStr">
        <is>
          <t>North</t>
        </is>
      </c>
      <c r="D5950" t="inlineStr">
        <is>
          <t>Jaipur</t>
        </is>
      </c>
      <c r="E5950" t="inlineStr">
        <is>
          <t>Yes</t>
        </is>
      </c>
      <c r="F5950" t="inlineStr">
        <is>
          <t>Loyal</t>
        </is>
      </c>
      <c r="G5950" t="n">
        <v>4</v>
      </c>
      <c r="H5950" s="24" t="n">
        <v>9465.73</v>
      </c>
      <c r="I5950" s="24" t="n">
        <v>4153.98</v>
      </c>
      <c r="J5950" s="25" t="n">
        <v>45304</v>
      </c>
      <c r="K5950" s="25" t="n">
        <v>45802</v>
      </c>
      <c r="L5950" t="n">
        <v>3</v>
      </c>
      <c r="M5950" t="n">
        <v>3</v>
      </c>
      <c r="N5950" t="n">
        <v>2</v>
      </c>
      <c r="O5950">
        <f>DATE(2026,1,1)-K5950</f>
        <v/>
      </c>
      <c r="P5950">
        <f>IF(G5950&gt;=2,"Repeat","One-time")</f>
        <v/>
      </c>
    </row>
    <row r="5951">
      <c r="A5951" t="inlineStr">
        <is>
          <t>C11042</t>
        </is>
      </c>
      <c r="B5951" t="inlineStr">
        <is>
          <t>Zoya Joshi</t>
        </is>
      </c>
      <c r="C5951" t="inlineStr">
        <is>
          <t>East</t>
        </is>
      </c>
      <c r="D5951" t="inlineStr">
        <is>
          <t>Patna</t>
        </is>
      </c>
      <c r="E5951" t="inlineStr">
        <is>
          <t>No</t>
        </is>
      </c>
      <c r="F5951" t="inlineStr">
        <is>
          <t>New</t>
        </is>
      </c>
      <c r="G5951" t="n">
        <v>2</v>
      </c>
      <c r="H5951" s="24" t="n">
        <v>9457.99</v>
      </c>
      <c r="I5951" s="24" t="n">
        <v>3730</v>
      </c>
      <c r="J5951" s="25" t="n">
        <v>45951</v>
      </c>
      <c r="K5951" s="25" t="n">
        <v>45976</v>
      </c>
      <c r="L5951" t="n">
        <v>4</v>
      </c>
      <c r="M5951" t="n">
        <v>3</v>
      </c>
      <c r="N5951" t="n">
        <v>2</v>
      </c>
      <c r="O5951">
        <f>DATE(2026,1,1)-K5951</f>
        <v/>
      </c>
      <c r="P5951">
        <f>IF(G5951&gt;=2,"Repeat","One-time")</f>
        <v/>
      </c>
    </row>
    <row r="5952">
      <c r="A5952" t="inlineStr">
        <is>
          <t>C04305</t>
        </is>
      </c>
      <c r="B5952" t="inlineStr">
        <is>
          <t>Manish Kapoor</t>
        </is>
      </c>
      <c r="C5952" t="inlineStr">
        <is>
          <t>North</t>
        </is>
      </c>
      <c r="D5952" t="inlineStr">
        <is>
          <t>Delhi</t>
        </is>
      </c>
      <c r="E5952" t="inlineStr">
        <is>
          <t>Yes</t>
        </is>
      </c>
      <c r="F5952" t="inlineStr">
        <is>
          <t>At Risk</t>
        </is>
      </c>
      <c r="G5952" t="n">
        <v>3</v>
      </c>
      <c r="H5952" s="24" t="n">
        <v>9452.290000000001</v>
      </c>
      <c r="I5952" s="24" t="n">
        <v>2637.72</v>
      </c>
      <c r="J5952" s="25" t="n">
        <v>45356</v>
      </c>
      <c r="K5952" s="25" t="n">
        <v>45401</v>
      </c>
      <c r="L5952" t="n">
        <v>1</v>
      </c>
      <c r="M5952" t="n">
        <v>3</v>
      </c>
      <c r="N5952" t="n">
        <v>2</v>
      </c>
      <c r="O5952">
        <f>DATE(2026,1,1)-K5952</f>
        <v/>
      </c>
      <c r="P5952">
        <f>IF(G5952&gt;=2,"Repeat","One-time")</f>
        <v/>
      </c>
    </row>
    <row r="5953">
      <c r="A5953" t="inlineStr">
        <is>
          <t>C02359</t>
        </is>
      </c>
      <c r="B5953" t="inlineStr">
        <is>
          <t>Shreya Patel</t>
        </is>
      </c>
      <c r="C5953" t="inlineStr">
        <is>
          <t>North</t>
        </is>
      </c>
      <c r="D5953" t="inlineStr">
        <is>
          <t>Lucknow</t>
        </is>
      </c>
      <c r="E5953" t="inlineStr">
        <is>
          <t>Yes</t>
        </is>
      </c>
      <c r="F5953" t="inlineStr">
        <is>
          <t>At Risk</t>
        </is>
      </c>
      <c r="G5953" t="n">
        <v>4</v>
      </c>
      <c r="H5953" s="24" t="n">
        <v>9444.32</v>
      </c>
      <c r="I5953" s="24" t="n">
        <v>3243.3</v>
      </c>
      <c r="J5953" s="25" t="n">
        <v>45148</v>
      </c>
      <c r="K5953" s="25" t="n">
        <v>45566</v>
      </c>
      <c r="L5953" t="n">
        <v>2</v>
      </c>
      <c r="M5953" t="n">
        <v>3</v>
      </c>
      <c r="N5953" t="n">
        <v>2</v>
      </c>
      <c r="O5953">
        <f>DATE(2026,1,1)-K5953</f>
        <v/>
      </c>
      <c r="P5953">
        <f>IF(G5953&gt;=2,"Repeat","One-time")</f>
        <v/>
      </c>
    </row>
    <row r="5954">
      <c r="A5954" t="inlineStr">
        <is>
          <t>C00199</t>
        </is>
      </c>
      <c r="B5954" t="inlineStr">
        <is>
          <t>Aarav Prasad</t>
        </is>
      </c>
      <c r="C5954" t="inlineStr">
        <is>
          <t>East</t>
        </is>
      </c>
      <c r="D5954" t="inlineStr">
        <is>
          <t>Kolkata</t>
        </is>
      </c>
      <c r="E5954" t="inlineStr">
        <is>
          <t>No</t>
        </is>
      </c>
      <c r="F5954" t="inlineStr">
        <is>
          <t>Hibernating</t>
        </is>
      </c>
      <c r="G5954" t="n">
        <v>2</v>
      </c>
      <c r="H5954" s="24" t="n">
        <v>9440.299999999999</v>
      </c>
      <c r="I5954" s="24" t="n">
        <v>2017.21</v>
      </c>
      <c r="J5954" s="25" t="n">
        <v>44932</v>
      </c>
      <c r="K5954" s="25" t="n">
        <v>45065</v>
      </c>
      <c r="L5954" t="n">
        <v>1</v>
      </c>
      <c r="M5954" t="n">
        <v>2</v>
      </c>
      <c r="N5954" t="n">
        <v>2</v>
      </c>
      <c r="O5954">
        <f>DATE(2026,1,1)-K5954</f>
        <v/>
      </c>
      <c r="P5954">
        <f>IF(G5954&gt;=2,"Repeat","One-time")</f>
        <v/>
      </c>
    </row>
    <row r="5955">
      <c r="A5955" t="inlineStr">
        <is>
          <t>C10716</t>
        </is>
      </c>
      <c r="B5955" t="inlineStr">
        <is>
          <t>Ayesha Joshi</t>
        </is>
      </c>
      <c r="C5955" t="inlineStr">
        <is>
          <t>West</t>
        </is>
      </c>
      <c r="D5955" t="inlineStr">
        <is>
          <t>Surat</t>
        </is>
      </c>
      <c r="E5955" t="inlineStr">
        <is>
          <t>No</t>
        </is>
      </c>
      <c r="F5955" t="inlineStr">
        <is>
          <t>Loyal</t>
        </is>
      </c>
      <c r="G5955" t="n">
        <v>3</v>
      </c>
      <c r="H5955" s="24" t="n">
        <v>9434.360000000001</v>
      </c>
      <c r="I5955" s="24" t="n">
        <v>2706.46</v>
      </c>
      <c r="J5955" s="25" t="n">
        <v>45919</v>
      </c>
      <c r="K5955" s="25" t="n">
        <v>45947</v>
      </c>
      <c r="L5955" t="n">
        <v>4</v>
      </c>
      <c r="M5955" t="n">
        <v>3</v>
      </c>
      <c r="N5955" t="n">
        <v>2</v>
      </c>
      <c r="O5955">
        <f>DATE(2026,1,1)-K5955</f>
        <v/>
      </c>
      <c r="P5955">
        <f>IF(G5955&gt;=2,"Repeat","One-time")</f>
        <v/>
      </c>
    </row>
    <row r="5956">
      <c r="A5956" t="inlineStr">
        <is>
          <t>C04552</t>
        </is>
      </c>
      <c r="B5956" t="inlineStr">
        <is>
          <t>Riya Shah</t>
        </is>
      </c>
      <c r="C5956" t="inlineStr">
        <is>
          <t>West</t>
        </is>
      </c>
      <c r="D5956" t="inlineStr">
        <is>
          <t>Mumbai</t>
        </is>
      </c>
      <c r="E5956" t="inlineStr">
        <is>
          <t>No</t>
        </is>
      </c>
      <c r="F5956" t="inlineStr">
        <is>
          <t>Occasional</t>
        </is>
      </c>
      <c r="G5956" t="n">
        <v>1</v>
      </c>
      <c r="H5956" s="24" t="n">
        <v>9429.01</v>
      </c>
      <c r="I5956" s="24" t="n">
        <v>1366.46</v>
      </c>
      <c r="J5956" s="25" t="n">
        <v>45750</v>
      </c>
      <c r="K5956" s="25" t="n">
        <v>45750</v>
      </c>
      <c r="L5956" t="n">
        <v>2</v>
      </c>
      <c r="M5956" t="n">
        <v>1</v>
      </c>
      <c r="N5956" t="n">
        <v>2</v>
      </c>
      <c r="O5956">
        <f>DATE(2026,1,1)-K5956</f>
        <v/>
      </c>
      <c r="P5956">
        <f>IF(G5956&gt;=2,"Repeat","One-time")</f>
        <v/>
      </c>
    </row>
    <row r="5957">
      <c r="A5957" t="inlineStr">
        <is>
          <t>C09460</t>
        </is>
      </c>
      <c r="B5957" t="inlineStr">
        <is>
          <t>Vivaan Rao</t>
        </is>
      </c>
      <c r="C5957" t="inlineStr">
        <is>
          <t>South</t>
        </is>
      </c>
      <c r="D5957" t="inlineStr">
        <is>
          <t>Kochi</t>
        </is>
      </c>
      <c r="E5957" t="inlineStr">
        <is>
          <t>Yes</t>
        </is>
      </c>
      <c r="F5957" t="inlineStr">
        <is>
          <t>Occasional</t>
        </is>
      </c>
      <c r="G5957" t="n">
        <v>2</v>
      </c>
      <c r="H5957" s="24" t="n">
        <v>9420.309999999999</v>
      </c>
      <c r="I5957" s="24" t="n">
        <v>1273.62</v>
      </c>
      <c r="J5957" s="25" t="n">
        <v>45815</v>
      </c>
      <c r="K5957" s="25" t="n">
        <v>45832</v>
      </c>
      <c r="L5957" t="n">
        <v>3</v>
      </c>
      <c r="M5957" t="n">
        <v>2</v>
      </c>
      <c r="N5957" t="n">
        <v>2</v>
      </c>
      <c r="O5957">
        <f>DATE(2026,1,1)-K5957</f>
        <v/>
      </c>
      <c r="P5957">
        <f>IF(G5957&gt;=2,"Repeat","One-time")</f>
        <v/>
      </c>
    </row>
    <row r="5958">
      <c r="A5958" t="inlineStr">
        <is>
          <t>C08451</t>
        </is>
      </c>
      <c r="B5958" t="inlineStr">
        <is>
          <t>Varun Agarwal</t>
        </is>
      </c>
      <c r="C5958" t="inlineStr">
        <is>
          <t>North</t>
        </is>
      </c>
      <c r="D5958" t="inlineStr">
        <is>
          <t>Delhi</t>
        </is>
      </c>
      <c r="E5958" t="inlineStr">
        <is>
          <t>No</t>
        </is>
      </c>
      <c r="F5958" t="inlineStr">
        <is>
          <t>Occasional</t>
        </is>
      </c>
      <c r="G5958" t="n">
        <v>1</v>
      </c>
      <c r="H5958" s="24" t="n">
        <v>9414.41</v>
      </c>
      <c r="I5958" s="24" t="n">
        <v>887.55</v>
      </c>
      <c r="J5958" s="25" t="n">
        <v>45905</v>
      </c>
      <c r="K5958" s="25" t="n">
        <v>45905</v>
      </c>
      <c r="L5958" t="n">
        <v>3</v>
      </c>
      <c r="M5958" t="n">
        <v>1</v>
      </c>
      <c r="N5958" t="n">
        <v>2</v>
      </c>
      <c r="O5958">
        <f>DATE(2026,1,1)-K5958</f>
        <v/>
      </c>
      <c r="P5958">
        <f>IF(G5958&gt;=2,"Repeat","One-time")</f>
        <v/>
      </c>
    </row>
    <row r="5959">
      <c r="A5959" t="inlineStr">
        <is>
          <t>C01654</t>
        </is>
      </c>
      <c r="B5959" t="inlineStr">
        <is>
          <t>Isha Iyer</t>
        </is>
      </c>
      <c r="C5959" t="inlineStr">
        <is>
          <t>West</t>
        </is>
      </c>
      <c r="D5959" t="inlineStr">
        <is>
          <t>Mumbai</t>
        </is>
      </c>
      <c r="E5959" t="inlineStr">
        <is>
          <t>No</t>
        </is>
      </c>
      <c r="F5959" t="inlineStr">
        <is>
          <t>At Risk</t>
        </is>
      </c>
      <c r="G5959" t="n">
        <v>3</v>
      </c>
      <c r="H5959" s="24" t="n">
        <v>9399.75</v>
      </c>
      <c r="I5959" s="24" t="n">
        <v>1753.01</v>
      </c>
      <c r="J5959" s="25" t="n">
        <v>45025</v>
      </c>
      <c r="K5959" s="25" t="n">
        <v>45261</v>
      </c>
      <c r="L5959" t="n">
        <v>1</v>
      </c>
      <c r="M5959" t="n">
        <v>3</v>
      </c>
      <c r="N5959" t="n">
        <v>2</v>
      </c>
      <c r="O5959">
        <f>DATE(2026,1,1)-K5959</f>
        <v/>
      </c>
      <c r="P5959">
        <f>IF(G5959&gt;=2,"Repeat","One-time")</f>
        <v/>
      </c>
    </row>
    <row r="5960">
      <c r="A5960" t="inlineStr">
        <is>
          <t>C08234</t>
        </is>
      </c>
      <c r="B5960" t="inlineStr">
        <is>
          <t>Maria Prasad</t>
        </is>
      </c>
      <c r="C5960" t="inlineStr">
        <is>
          <t>South</t>
        </is>
      </c>
      <c r="D5960" t="inlineStr">
        <is>
          <t>Hyderabad</t>
        </is>
      </c>
      <c r="E5960" t="inlineStr">
        <is>
          <t>No</t>
        </is>
      </c>
      <c r="F5960" t="inlineStr">
        <is>
          <t>Occasional</t>
        </is>
      </c>
      <c r="G5960" t="n">
        <v>2</v>
      </c>
      <c r="H5960" s="24" t="n">
        <v>9399.16</v>
      </c>
      <c r="I5960" s="24" t="n">
        <v>3682.43</v>
      </c>
      <c r="J5960" s="25" t="n">
        <v>45702</v>
      </c>
      <c r="K5960" s="25" t="n">
        <v>45946</v>
      </c>
      <c r="L5960" t="n">
        <v>4</v>
      </c>
      <c r="M5960" t="n">
        <v>2</v>
      </c>
      <c r="N5960" t="n">
        <v>2</v>
      </c>
      <c r="O5960">
        <f>DATE(2026,1,1)-K5960</f>
        <v/>
      </c>
      <c r="P5960">
        <f>IF(G5960&gt;=2,"Repeat","One-time")</f>
        <v/>
      </c>
    </row>
    <row r="5961">
      <c r="A5961" t="inlineStr">
        <is>
          <t>C05907</t>
        </is>
      </c>
      <c r="B5961" t="inlineStr">
        <is>
          <t>Ritu Prasad</t>
        </is>
      </c>
      <c r="C5961" t="inlineStr">
        <is>
          <t>North</t>
        </is>
      </c>
      <c r="D5961" t="inlineStr">
        <is>
          <t>Lucknow</t>
        </is>
      </c>
      <c r="E5961" t="inlineStr">
        <is>
          <t>No</t>
        </is>
      </c>
      <c r="F5961" t="inlineStr">
        <is>
          <t>Occasional</t>
        </is>
      </c>
      <c r="G5961" t="n">
        <v>1</v>
      </c>
      <c r="H5961" s="24" t="n">
        <v>9398.74</v>
      </c>
      <c r="I5961" s="24" t="n">
        <v>1473.87</v>
      </c>
      <c r="J5961" s="25" t="n">
        <v>45560</v>
      </c>
      <c r="K5961" s="25" t="n">
        <v>45560</v>
      </c>
      <c r="L5961" t="n">
        <v>2</v>
      </c>
      <c r="M5961" t="n">
        <v>1</v>
      </c>
      <c r="N5961" t="n">
        <v>2</v>
      </c>
      <c r="O5961">
        <f>DATE(2026,1,1)-K5961</f>
        <v/>
      </c>
      <c r="P5961">
        <f>IF(G5961&gt;=2,"Repeat","One-time")</f>
        <v/>
      </c>
    </row>
    <row r="5962">
      <c r="A5962" t="inlineStr">
        <is>
          <t>C09091</t>
        </is>
      </c>
      <c r="B5962" t="inlineStr">
        <is>
          <t>Abhishek Das</t>
        </is>
      </c>
      <c r="C5962" t="inlineStr">
        <is>
          <t>East</t>
        </is>
      </c>
      <c r="D5962" t="inlineStr">
        <is>
          <t>Kolkata</t>
        </is>
      </c>
      <c r="E5962" t="inlineStr">
        <is>
          <t>Yes</t>
        </is>
      </c>
      <c r="F5962" t="inlineStr">
        <is>
          <t>Loyal</t>
        </is>
      </c>
      <c r="G5962" t="n">
        <v>5</v>
      </c>
      <c r="H5962" s="24" t="n">
        <v>9387.32</v>
      </c>
      <c r="I5962" s="24" t="n">
        <v>3026.17</v>
      </c>
      <c r="J5962" s="25" t="n">
        <v>45813</v>
      </c>
      <c r="K5962" s="25" t="n">
        <v>45925</v>
      </c>
      <c r="L5962" t="n">
        <v>3</v>
      </c>
      <c r="M5962" t="n">
        <v>4</v>
      </c>
      <c r="N5962" t="n">
        <v>2</v>
      </c>
      <c r="O5962">
        <f>DATE(2026,1,1)-K5962</f>
        <v/>
      </c>
      <c r="P5962">
        <f>IF(G5962&gt;=2,"Repeat","One-time")</f>
        <v/>
      </c>
    </row>
    <row r="5963">
      <c r="A5963" t="inlineStr">
        <is>
          <t>C04324</t>
        </is>
      </c>
      <c r="B5963" t="inlineStr">
        <is>
          <t>Priya Reddy</t>
        </is>
      </c>
      <c r="C5963" t="inlineStr">
        <is>
          <t>West</t>
        </is>
      </c>
      <c r="D5963" t="inlineStr">
        <is>
          <t>Panaji</t>
        </is>
      </c>
      <c r="E5963" t="inlineStr">
        <is>
          <t>No</t>
        </is>
      </c>
      <c r="F5963" t="inlineStr">
        <is>
          <t>At Risk</t>
        </is>
      </c>
      <c r="G5963" t="n">
        <v>4</v>
      </c>
      <c r="H5963" s="24" t="n">
        <v>9370.809999999999</v>
      </c>
      <c r="I5963" s="24" t="n">
        <v>2558.07</v>
      </c>
      <c r="J5963" s="25" t="n">
        <v>45343</v>
      </c>
      <c r="K5963" s="25" t="n">
        <v>45592</v>
      </c>
      <c r="L5963" t="n">
        <v>2</v>
      </c>
      <c r="M5963" t="n">
        <v>3</v>
      </c>
      <c r="N5963" t="n">
        <v>2</v>
      </c>
      <c r="O5963">
        <f>DATE(2026,1,1)-K5963</f>
        <v/>
      </c>
      <c r="P5963">
        <f>IF(G5963&gt;=2,"Repeat","One-time")</f>
        <v/>
      </c>
    </row>
    <row r="5964">
      <c r="A5964" t="inlineStr">
        <is>
          <t>C04848</t>
        </is>
      </c>
      <c r="B5964" t="inlineStr">
        <is>
          <t>Vikram Thakur</t>
        </is>
      </c>
      <c r="C5964" t="inlineStr">
        <is>
          <t>West</t>
        </is>
      </c>
      <c r="D5964" t="inlineStr">
        <is>
          <t>Mumbai</t>
        </is>
      </c>
      <c r="E5964" t="inlineStr">
        <is>
          <t>No</t>
        </is>
      </c>
      <c r="F5964" t="inlineStr">
        <is>
          <t>At Risk</t>
        </is>
      </c>
      <c r="G5964" t="n">
        <v>3</v>
      </c>
      <c r="H5964" s="24" t="n">
        <v>9369.1</v>
      </c>
      <c r="I5964" s="24" t="n">
        <v>2340.72</v>
      </c>
      <c r="J5964" s="25" t="n">
        <v>45424</v>
      </c>
      <c r="K5964" s="25" t="n">
        <v>45454</v>
      </c>
      <c r="L5964" t="n">
        <v>1</v>
      </c>
      <c r="M5964" t="n">
        <v>3</v>
      </c>
      <c r="N5964" t="n">
        <v>2</v>
      </c>
      <c r="O5964">
        <f>DATE(2026,1,1)-K5964</f>
        <v/>
      </c>
      <c r="P5964">
        <f>IF(G5964&gt;=2,"Repeat","One-time")</f>
        <v/>
      </c>
    </row>
    <row r="5965">
      <c r="A5965" t="inlineStr">
        <is>
          <t>C03360</t>
        </is>
      </c>
      <c r="B5965" t="inlineStr">
        <is>
          <t>Tanvi Das</t>
        </is>
      </c>
      <c r="C5965" t="inlineStr">
        <is>
          <t>East</t>
        </is>
      </c>
      <c r="D5965" t="inlineStr">
        <is>
          <t>Jamshedpur</t>
        </is>
      </c>
      <c r="E5965" t="inlineStr">
        <is>
          <t>Yes</t>
        </is>
      </c>
      <c r="F5965" t="inlineStr">
        <is>
          <t>Loyal</t>
        </is>
      </c>
      <c r="G5965" t="n">
        <v>4</v>
      </c>
      <c r="H5965" s="24" t="n">
        <v>9366.799999999999</v>
      </c>
      <c r="I5965" s="24" t="n">
        <v>3048.02</v>
      </c>
      <c r="J5965" s="25" t="n">
        <v>45247</v>
      </c>
      <c r="K5965" s="25" t="n">
        <v>45783</v>
      </c>
      <c r="L5965" t="n">
        <v>3</v>
      </c>
      <c r="M5965" t="n">
        <v>3</v>
      </c>
      <c r="N5965" t="n">
        <v>2</v>
      </c>
      <c r="O5965">
        <f>DATE(2026,1,1)-K5965</f>
        <v/>
      </c>
      <c r="P5965">
        <f>IF(G5965&gt;=2,"Repeat","One-time")</f>
        <v/>
      </c>
    </row>
    <row r="5966">
      <c r="A5966" t="inlineStr">
        <is>
          <t>C07396</t>
        </is>
      </c>
      <c r="B5966" t="inlineStr">
        <is>
          <t>Ananya Rao</t>
        </is>
      </c>
      <c r="C5966" t="inlineStr">
        <is>
          <t>North</t>
        </is>
      </c>
      <c r="D5966" t="inlineStr">
        <is>
          <t>Delhi</t>
        </is>
      </c>
      <c r="E5966" t="inlineStr">
        <is>
          <t>No</t>
        </is>
      </c>
      <c r="F5966" t="inlineStr">
        <is>
          <t>Loyal</t>
        </is>
      </c>
      <c r="G5966" t="n">
        <v>3</v>
      </c>
      <c r="H5966" s="24" t="n">
        <v>9362.6</v>
      </c>
      <c r="I5966" s="24" t="n">
        <v>3337.4</v>
      </c>
      <c r="J5966" s="25" t="n">
        <v>45864</v>
      </c>
      <c r="K5966" s="25" t="n">
        <v>46018</v>
      </c>
      <c r="L5966" t="n">
        <v>5</v>
      </c>
      <c r="M5966" t="n">
        <v>3</v>
      </c>
      <c r="N5966" t="n">
        <v>2</v>
      </c>
      <c r="O5966">
        <f>DATE(2026,1,1)-K5966</f>
        <v/>
      </c>
      <c r="P5966">
        <f>IF(G5966&gt;=2,"Repeat","One-time")</f>
        <v/>
      </c>
    </row>
    <row r="5967">
      <c r="A5967" t="inlineStr">
        <is>
          <t>C02186</t>
        </is>
      </c>
      <c r="B5967" t="inlineStr">
        <is>
          <t>Nikhil Iyer</t>
        </is>
      </c>
      <c r="C5967" t="inlineStr">
        <is>
          <t>East</t>
        </is>
      </c>
      <c r="D5967" t="inlineStr">
        <is>
          <t>Bhubaneswar</t>
        </is>
      </c>
      <c r="E5967" t="inlineStr">
        <is>
          <t>No</t>
        </is>
      </c>
      <c r="F5967" t="inlineStr">
        <is>
          <t>At Risk</t>
        </is>
      </c>
      <c r="G5967" t="n">
        <v>3</v>
      </c>
      <c r="H5967" s="24" t="n">
        <v>9353.280000000001</v>
      </c>
      <c r="I5967" s="24" t="n">
        <v>4133.23</v>
      </c>
      <c r="J5967" s="25" t="n">
        <v>45418</v>
      </c>
      <c r="K5967" s="25" t="n">
        <v>45665</v>
      </c>
      <c r="L5967" t="n">
        <v>2</v>
      </c>
      <c r="M5967" t="n">
        <v>3</v>
      </c>
      <c r="N5967" t="n">
        <v>2</v>
      </c>
      <c r="O5967">
        <f>DATE(2026,1,1)-K5967</f>
        <v/>
      </c>
      <c r="P5967">
        <f>IF(G5967&gt;=2,"Repeat","One-time")</f>
        <v/>
      </c>
    </row>
    <row r="5968">
      <c r="A5968" t="inlineStr">
        <is>
          <t>C09448</t>
        </is>
      </c>
      <c r="B5968" t="inlineStr">
        <is>
          <t>Pooja Pillai</t>
        </is>
      </c>
      <c r="C5968" t="inlineStr">
        <is>
          <t>West</t>
        </is>
      </c>
      <c r="D5968" t="inlineStr">
        <is>
          <t>Mumbai</t>
        </is>
      </c>
      <c r="E5968" t="inlineStr">
        <is>
          <t>No</t>
        </is>
      </c>
      <c r="F5968" t="inlineStr">
        <is>
          <t>Occasional</t>
        </is>
      </c>
      <c r="G5968" t="n">
        <v>1</v>
      </c>
      <c r="H5968" s="24" t="n">
        <v>9350.809999999999</v>
      </c>
      <c r="I5968" s="24" t="n">
        <v>1023.06</v>
      </c>
      <c r="J5968" s="25" t="n">
        <v>45931</v>
      </c>
      <c r="K5968" s="25" t="n">
        <v>45931</v>
      </c>
      <c r="L5968" t="n">
        <v>4</v>
      </c>
      <c r="M5968" t="n">
        <v>1</v>
      </c>
      <c r="N5968" t="n">
        <v>2</v>
      </c>
      <c r="O5968">
        <f>DATE(2026,1,1)-K5968</f>
        <v/>
      </c>
      <c r="P5968">
        <f>IF(G5968&gt;=2,"Repeat","One-time")</f>
        <v/>
      </c>
    </row>
    <row r="5969">
      <c r="A5969" t="inlineStr">
        <is>
          <t>C02908</t>
        </is>
      </c>
      <c r="B5969" t="inlineStr">
        <is>
          <t>Shreya Sinha</t>
        </is>
      </c>
      <c r="C5969" t="inlineStr">
        <is>
          <t>West</t>
        </is>
      </c>
      <c r="D5969" t="inlineStr">
        <is>
          <t>Ahmedabad</t>
        </is>
      </c>
      <c r="E5969" t="inlineStr">
        <is>
          <t>Yes</t>
        </is>
      </c>
      <c r="F5969" t="inlineStr">
        <is>
          <t>Hibernating</t>
        </is>
      </c>
      <c r="G5969" t="n">
        <v>2</v>
      </c>
      <c r="H5969" s="24" t="n">
        <v>9348.700000000001</v>
      </c>
      <c r="I5969" s="24" t="n">
        <v>2380.21</v>
      </c>
      <c r="J5969" s="25" t="n">
        <v>45186</v>
      </c>
      <c r="K5969" s="25" t="n">
        <v>45220</v>
      </c>
      <c r="L5969" t="n">
        <v>1</v>
      </c>
      <c r="M5969" t="n">
        <v>2</v>
      </c>
      <c r="N5969" t="n">
        <v>2</v>
      </c>
      <c r="O5969">
        <f>DATE(2026,1,1)-K5969</f>
        <v/>
      </c>
      <c r="P5969">
        <f>IF(G5969&gt;=2,"Repeat","One-time")</f>
        <v/>
      </c>
    </row>
    <row r="5970">
      <c r="A5970" t="inlineStr">
        <is>
          <t>C02508</t>
        </is>
      </c>
      <c r="B5970" t="inlineStr">
        <is>
          <t>Farhan Agarwal</t>
        </is>
      </c>
      <c r="C5970" t="inlineStr">
        <is>
          <t>West</t>
        </is>
      </c>
      <c r="D5970" t="inlineStr">
        <is>
          <t>Mumbai</t>
        </is>
      </c>
      <c r="E5970" t="inlineStr">
        <is>
          <t>Yes</t>
        </is>
      </c>
      <c r="F5970" t="inlineStr">
        <is>
          <t>Hibernating</t>
        </is>
      </c>
      <c r="G5970" t="n">
        <v>1</v>
      </c>
      <c r="H5970" s="24" t="n">
        <v>9343.75</v>
      </c>
      <c r="I5970" s="24" t="n">
        <v>547.65</v>
      </c>
      <c r="J5970" s="25" t="n">
        <v>45260</v>
      </c>
      <c r="K5970" s="25" t="n">
        <v>45260</v>
      </c>
      <c r="L5970" t="n">
        <v>1</v>
      </c>
      <c r="M5970" t="n">
        <v>1</v>
      </c>
      <c r="N5970" t="n">
        <v>2</v>
      </c>
      <c r="O5970">
        <f>DATE(2026,1,1)-K5970</f>
        <v/>
      </c>
      <c r="P5970">
        <f>IF(G5970&gt;=2,"Repeat","One-time")</f>
        <v/>
      </c>
    </row>
    <row r="5971">
      <c r="A5971" t="inlineStr">
        <is>
          <t>C10740</t>
        </is>
      </c>
      <c r="B5971" t="inlineStr">
        <is>
          <t>Ananya Shah</t>
        </is>
      </c>
      <c r="C5971" t="inlineStr">
        <is>
          <t>South</t>
        </is>
      </c>
      <c r="D5971" t="inlineStr">
        <is>
          <t>Chennai</t>
        </is>
      </c>
      <c r="E5971" t="inlineStr">
        <is>
          <t>No</t>
        </is>
      </c>
      <c r="F5971" t="inlineStr">
        <is>
          <t>Loyal</t>
        </is>
      </c>
      <c r="G5971" t="n">
        <v>2</v>
      </c>
      <c r="H5971" s="24" t="n">
        <v>9343.02</v>
      </c>
      <c r="I5971" s="24" t="n">
        <v>3168</v>
      </c>
      <c r="J5971" s="25" t="n">
        <v>45916</v>
      </c>
      <c r="K5971" s="25" t="n">
        <v>45962</v>
      </c>
      <c r="L5971" t="n">
        <v>4</v>
      </c>
      <c r="M5971" t="n">
        <v>3</v>
      </c>
      <c r="N5971" t="n">
        <v>2</v>
      </c>
      <c r="O5971">
        <f>DATE(2026,1,1)-K5971</f>
        <v/>
      </c>
      <c r="P5971">
        <f>IF(G5971&gt;=2,"Repeat","One-time")</f>
        <v/>
      </c>
    </row>
    <row r="5972">
      <c r="A5972" t="inlineStr">
        <is>
          <t>C09415</t>
        </is>
      </c>
      <c r="B5972" t="inlineStr">
        <is>
          <t>Rohan Khan</t>
        </is>
      </c>
      <c r="C5972" t="inlineStr">
        <is>
          <t>East</t>
        </is>
      </c>
      <c r="D5972" t="inlineStr">
        <is>
          <t>Guwahati</t>
        </is>
      </c>
      <c r="E5972" t="inlineStr">
        <is>
          <t>No</t>
        </is>
      </c>
      <c r="F5972" t="inlineStr">
        <is>
          <t>Loyal</t>
        </is>
      </c>
      <c r="G5972" t="n">
        <v>3</v>
      </c>
      <c r="H5972" s="24" t="n">
        <v>9335.290000000001</v>
      </c>
      <c r="I5972" s="24" t="n">
        <v>3130.34</v>
      </c>
      <c r="J5972" s="25" t="n">
        <v>45871</v>
      </c>
      <c r="K5972" s="25" t="n">
        <v>45958</v>
      </c>
      <c r="L5972" t="n">
        <v>4</v>
      </c>
      <c r="M5972" t="n">
        <v>3</v>
      </c>
      <c r="N5972" t="n">
        <v>2</v>
      </c>
      <c r="O5972">
        <f>DATE(2026,1,1)-K5972</f>
        <v/>
      </c>
      <c r="P5972">
        <f>IF(G5972&gt;=2,"Repeat","One-time")</f>
        <v/>
      </c>
    </row>
    <row r="5973">
      <c r="A5973" t="inlineStr">
        <is>
          <t>C05217</t>
        </is>
      </c>
      <c r="B5973" t="inlineStr">
        <is>
          <t>Priya Rao</t>
        </is>
      </c>
      <c r="C5973" t="inlineStr">
        <is>
          <t>East</t>
        </is>
      </c>
      <c r="D5973" t="inlineStr">
        <is>
          <t>Guwahati</t>
        </is>
      </c>
      <c r="E5973" t="inlineStr">
        <is>
          <t>Yes</t>
        </is>
      </c>
      <c r="F5973" t="inlineStr">
        <is>
          <t>Occasional</t>
        </is>
      </c>
      <c r="G5973" t="n">
        <v>1</v>
      </c>
      <c r="H5973" s="24" t="n">
        <v>9330.58</v>
      </c>
      <c r="I5973" s="24" t="n">
        <v>3226.62</v>
      </c>
      <c r="J5973" s="25" t="n">
        <v>45922</v>
      </c>
      <c r="K5973" s="25" t="n">
        <v>45922</v>
      </c>
      <c r="L5973" t="n">
        <v>3</v>
      </c>
      <c r="M5973" t="n">
        <v>1</v>
      </c>
      <c r="N5973" t="n">
        <v>2</v>
      </c>
      <c r="O5973">
        <f>DATE(2026,1,1)-K5973</f>
        <v/>
      </c>
      <c r="P5973">
        <f>IF(G5973&gt;=2,"Repeat","One-time")</f>
        <v/>
      </c>
    </row>
    <row r="5974">
      <c r="A5974" t="inlineStr">
        <is>
          <t>C01854</t>
        </is>
      </c>
      <c r="B5974" t="inlineStr">
        <is>
          <t>Lakshmi Ghosh</t>
        </is>
      </c>
      <c r="C5974" t="inlineStr">
        <is>
          <t>East</t>
        </is>
      </c>
      <c r="D5974" t="inlineStr">
        <is>
          <t>Kolkata</t>
        </is>
      </c>
      <c r="E5974" t="inlineStr">
        <is>
          <t>Yes</t>
        </is>
      </c>
      <c r="F5974" t="inlineStr">
        <is>
          <t>Hibernating</t>
        </is>
      </c>
      <c r="G5974" t="n">
        <v>1</v>
      </c>
      <c r="H5974" s="24" t="n">
        <v>9330.299999999999</v>
      </c>
      <c r="I5974" s="24" t="n">
        <v>2974.55</v>
      </c>
      <c r="J5974" s="25" t="n">
        <v>45053</v>
      </c>
      <c r="K5974" s="25" t="n">
        <v>45053</v>
      </c>
      <c r="L5974" t="n">
        <v>1</v>
      </c>
      <c r="M5974" t="n">
        <v>1</v>
      </c>
      <c r="N5974" t="n">
        <v>2</v>
      </c>
      <c r="O5974">
        <f>DATE(2026,1,1)-K5974</f>
        <v/>
      </c>
      <c r="P5974">
        <f>IF(G5974&gt;=2,"Repeat","One-time")</f>
        <v/>
      </c>
    </row>
    <row r="5975">
      <c r="A5975" t="inlineStr">
        <is>
          <t>C09010</t>
        </is>
      </c>
      <c r="B5975" t="inlineStr">
        <is>
          <t>Manish Iyer</t>
        </is>
      </c>
      <c r="C5975" t="inlineStr">
        <is>
          <t>Central</t>
        </is>
      </c>
      <c r="D5975" t="inlineStr">
        <is>
          <t>Raipur</t>
        </is>
      </c>
      <c r="E5975" t="inlineStr">
        <is>
          <t>No</t>
        </is>
      </c>
      <c r="F5975" t="inlineStr">
        <is>
          <t>Occasional</t>
        </is>
      </c>
      <c r="G5975" t="n">
        <v>2</v>
      </c>
      <c r="H5975" s="24" t="n">
        <v>9312.190000000001</v>
      </c>
      <c r="I5975" s="24" t="n">
        <v>2907.23</v>
      </c>
      <c r="J5975" s="25" t="n">
        <v>45807</v>
      </c>
      <c r="K5975" s="25" t="n">
        <v>45908</v>
      </c>
      <c r="L5975" t="n">
        <v>3</v>
      </c>
      <c r="M5975" t="n">
        <v>2</v>
      </c>
      <c r="N5975" t="n">
        <v>2</v>
      </c>
      <c r="O5975">
        <f>DATE(2026,1,1)-K5975</f>
        <v/>
      </c>
      <c r="P5975">
        <f>IF(G5975&gt;=2,"Repeat","One-time")</f>
        <v/>
      </c>
    </row>
    <row r="5976">
      <c r="A5976" t="inlineStr">
        <is>
          <t>C08060</t>
        </is>
      </c>
      <c r="B5976" t="inlineStr">
        <is>
          <t>Kavya Ghosh</t>
        </is>
      </c>
      <c r="C5976" t="inlineStr">
        <is>
          <t>South</t>
        </is>
      </c>
      <c r="D5976" t="inlineStr">
        <is>
          <t>Chennai</t>
        </is>
      </c>
      <c r="E5976" t="inlineStr">
        <is>
          <t>No</t>
        </is>
      </c>
      <c r="F5976" t="inlineStr">
        <is>
          <t>Loyal</t>
        </is>
      </c>
      <c r="G5976" t="n">
        <v>3</v>
      </c>
      <c r="H5976" s="24" t="n">
        <v>9308.91</v>
      </c>
      <c r="I5976" s="24" t="n">
        <v>3387.05</v>
      </c>
      <c r="J5976" s="25" t="n">
        <v>45877</v>
      </c>
      <c r="K5976" s="25" t="n">
        <v>46007</v>
      </c>
      <c r="L5976" t="n">
        <v>5</v>
      </c>
      <c r="M5976" t="n">
        <v>3</v>
      </c>
      <c r="N5976" t="n">
        <v>2</v>
      </c>
      <c r="O5976">
        <f>DATE(2026,1,1)-K5976</f>
        <v/>
      </c>
      <c r="P5976">
        <f>IF(G5976&gt;=2,"Repeat","One-time")</f>
        <v/>
      </c>
    </row>
    <row r="5977">
      <c r="A5977" t="inlineStr">
        <is>
          <t>C09088</t>
        </is>
      </c>
      <c r="B5977" t="inlineStr">
        <is>
          <t>Amit Menon</t>
        </is>
      </c>
      <c r="C5977" t="inlineStr">
        <is>
          <t>East</t>
        </is>
      </c>
      <c r="D5977" t="inlineStr">
        <is>
          <t>Kolkata</t>
        </is>
      </c>
      <c r="E5977" t="inlineStr">
        <is>
          <t>No</t>
        </is>
      </c>
      <c r="F5977" t="inlineStr">
        <is>
          <t>Loyal</t>
        </is>
      </c>
      <c r="G5977" t="n">
        <v>3</v>
      </c>
      <c r="H5977" s="24" t="n">
        <v>9307.870000000001</v>
      </c>
      <c r="I5977" s="24" t="n">
        <v>2248.39</v>
      </c>
      <c r="J5977" s="25" t="n">
        <v>45799</v>
      </c>
      <c r="K5977" s="25" t="n">
        <v>45945</v>
      </c>
      <c r="L5977" t="n">
        <v>4</v>
      </c>
      <c r="M5977" t="n">
        <v>3</v>
      </c>
      <c r="N5977" t="n">
        <v>2</v>
      </c>
      <c r="O5977">
        <f>DATE(2026,1,1)-K5977</f>
        <v/>
      </c>
      <c r="P5977">
        <f>IF(G5977&gt;=2,"Repeat","One-time")</f>
        <v/>
      </c>
    </row>
    <row r="5978">
      <c r="A5978" t="inlineStr">
        <is>
          <t>C04804</t>
        </is>
      </c>
      <c r="B5978" t="inlineStr">
        <is>
          <t>Lakshmi Prasad</t>
        </is>
      </c>
      <c r="C5978" t="inlineStr">
        <is>
          <t>South</t>
        </is>
      </c>
      <c r="D5978" t="inlineStr">
        <is>
          <t>Bengaluru</t>
        </is>
      </c>
      <c r="E5978" t="inlineStr">
        <is>
          <t>No</t>
        </is>
      </c>
      <c r="F5978" t="inlineStr">
        <is>
          <t>Hibernating</t>
        </is>
      </c>
      <c r="G5978" t="n">
        <v>2</v>
      </c>
      <c r="H5978" s="24" t="n">
        <v>9304.719999999999</v>
      </c>
      <c r="I5978" s="24" t="n">
        <v>1067.86</v>
      </c>
      <c r="J5978" s="25" t="n">
        <v>45456</v>
      </c>
      <c r="K5978" s="25" t="n">
        <v>45473</v>
      </c>
      <c r="L5978" t="n">
        <v>1</v>
      </c>
      <c r="M5978" t="n">
        <v>2</v>
      </c>
      <c r="N5978" t="n">
        <v>2</v>
      </c>
      <c r="O5978">
        <f>DATE(2026,1,1)-K5978</f>
        <v/>
      </c>
      <c r="P5978">
        <f>IF(G5978&gt;=2,"Repeat","One-time")</f>
        <v/>
      </c>
    </row>
    <row r="5979">
      <c r="A5979" t="inlineStr">
        <is>
          <t>C01859</t>
        </is>
      </c>
      <c r="B5979" t="inlineStr">
        <is>
          <t>Zoya Sinha</t>
        </is>
      </c>
      <c r="C5979" t="inlineStr">
        <is>
          <t>South</t>
        </is>
      </c>
      <c r="D5979" t="inlineStr">
        <is>
          <t>Coimbatore</t>
        </is>
      </c>
      <c r="E5979" t="inlineStr">
        <is>
          <t>Yes</t>
        </is>
      </c>
      <c r="F5979" t="inlineStr">
        <is>
          <t>At Risk</t>
        </is>
      </c>
      <c r="G5979" t="n">
        <v>3</v>
      </c>
      <c r="H5979" s="24" t="n">
        <v>9295.77</v>
      </c>
      <c r="I5979" s="24" t="n">
        <v>3316.74</v>
      </c>
      <c r="J5979" s="25" t="n">
        <v>45348</v>
      </c>
      <c r="K5979" s="25" t="n">
        <v>45509</v>
      </c>
      <c r="L5979" t="n">
        <v>2</v>
      </c>
      <c r="M5979" t="n">
        <v>3</v>
      </c>
      <c r="N5979" t="n">
        <v>2</v>
      </c>
      <c r="O5979">
        <f>DATE(2026,1,1)-K5979</f>
        <v/>
      </c>
      <c r="P5979">
        <f>IF(G5979&gt;=2,"Repeat","One-time")</f>
        <v/>
      </c>
    </row>
    <row r="5980">
      <c r="A5980" t="inlineStr">
        <is>
          <t>C06397</t>
        </is>
      </c>
      <c r="B5980" t="inlineStr">
        <is>
          <t>Amit Kumar</t>
        </is>
      </c>
      <c r="C5980" t="inlineStr">
        <is>
          <t>North</t>
        </is>
      </c>
      <c r="D5980" t="inlineStr">
        <is>
          <t>Jaipur</t>
        </is>
      </c>
      <c r="E5980" t="inlineStr">
        <is>
          <t>No</t>
        </is>
      </c>
      <c r="F5980" t="inlineStr">
        <is>
          <t>Loyal</t>
        </is>
      </c>
      <c r="G5980" t="n">
        <v>3</v>
      </c>
      <c r="H5980" s="24" t="n">
        <v>9272.23</v>
      </c>
      <c r="I5980" s="24" t="n">
        <v>1260.97</v>
      </c>
      <c r="J5980" s="25" t="n">
        <v>45693</v>
      </c>
      <c r="K5980" s="25" t="n">
        <v>45901</v>
      </c>
      <c r="L5980" t="n">
        <v>3</v>
      </c>
      <c r="M5980" t="n">
        <v>3</v>
      </c>
      <c r="N5980" t="n">
        <v>2</v>
      </c>
      <c r="O5980">
        <f>DATE(2026,1,1)-K5980</f>
        <v/>
      </c>
      <c r="P5980">
        <f>IF(G5980&gt;=2,"Repeat","One-time")</f>
        <v/>
      </c>
    </row>
    <row r="5981">
      <c r="A5981" t="inlineStr">
        <is>
          <t>C09844</t>
        </is>
      </c>
      <c r="B5981" t="inlineStr">
        <is>
          <t>Varun Singh</t>
        </is>
      </c>
      <c r="C5981" t="inlineStr">
        <is>
          <t>West</t>
        </is>
      </c>
      <c r="D5981" t="inlineStr">
        <is>
          <t>Mumbai</t>
        </is>
      </c>
      <c r="E5981" t="inlineStr">
        <is>
          <t>No</t>
        </is>
      </c>
      <c r="F5981" t="inlineStr">
        <is>
          <t>New</t>
        </is>
      </c>
      <c r="G5981" t="n">
        <v>1</v>
      </c>
      <c r="H5981" s="24" t="n">
        <v>9271.42</v>
      </c>
      <c r="I5981" s="24" t="n">
        <v>476.44</v>
      </c>
      <c r="J5981" s="25" t="n">
        <v>45973</v>
      </c>
      <c r="K5981" s="25" t="n">
        <v>45973</v>
      </c>
      <c r="L5981" t="n">
        <v>4</v>
      </c>
      <c r="M5981" t="n">
        <v>1</v>
      </c>
      <c r="N5981" t="n">
        <v>2</v>
      </c>
      <c r="O5981">
        <f>DATE(2026,1,1)-K5981</f>
        <v/>
      </c>
      <c r="P5981">
        <f>IF(G5981&gt;=2,"Repeat","One-time")</f>
        <v/>
      </c>
    </row>
    <row r="5982">
      <c r="A5982" t="inlineStr">
        <is>
          <t>C06936</t>
        </is>
      </c>
      <c r="B5982" t="inlineStr">
        <is>
          <t>Neha Shah</t>
        </is>
      </c>
      <c r="C5982" t="inlineStr">
        <is>
          <t>East</t>
        </is>
      </c>
      <c r="D5982" t="inlineStr">
        <is>
          <t>Guwahati</t>
        </is>
      </c>
      <c r="E5982" t="inlineStr">
        <is>
          <t>Yes</t>
        </is>
      </c>
      <c r="F5982" t="inlineStr">
        <is>
          <t>New</t>
        </is>
      </c>
      <c r="G5982" t="n">
        <v>1</v>
      </c>
      <c r="H5982" s="24" t="n">
        <v>9263.15</v>
      </c>
      <c r="I5982" s="24" t="n">
        <v>746.25</v>
      </c>
      <c r="J5982" s="25" t="n">
        <v>45988</v>
      </c>
      <c r="K5982" s="25" t="n">
        <v>45988</v>
      </c>
      <c r="L5982" t="n">
        <v>5</v>
      </c>
      <c r="M5982" t="n">
        <v>1</v>
      </c>
      <c r="N5982" t="n">
        <v>2</v>
      </c>
      <c r="O5982">
        <f>DATE(2026,1,1)-K5982</f>
        <v/>
      </c>
      <c r="P5982">
        <f>IF(G5982&gt;=2,"Repeat","One-time")</f>
        <v/>
      </c>
    </row>
    <row r="5983">
      <c r="A5983" t="inlineStr">
        <is>
          <t>C07210</t>
        </is>
      </c>
      <c r="B5983" t="inlineStr">
        <is>
          <t>Diya Shah</t>
        </is>
      </c>
      <c r="C5983" t="inlineStr">
        <is>
          <t>South</t>
        </is>
      </c>
      <c r="D5983" t="inlineStr">
        <is>
          <t>Hyderabad</t>
        </is>
      </c>
      <c r="E5983" t="inlineStr">
        <is>
          <t>Yes</t>
        </is>
      </c>
      <c r="F5983" t="inlineStr">
        <is>
          <t>Occasional</t>
        </is>
      </c>
      <c r="G5983" t="n">
        <v>1</v>
      </c>
      <c r="H5983" s="24" t="n">
        <v>9259.43</v>
      </c>
      <c r="I5983" s="24" t="n">
        <v>2698.63</v>
      </c>
      <c r="J5983" s="25" t="n">
        <v>45636</v>
      </c>
      <c r="K5983" s="25" t="n">
        <v>45636</v>
      </c>
      <c r="L5983" t="n">
        <v>2</v>
      </c>
      <c r="M5983" t="n">
        <v>1</v>
      </c>
      <c r="N5983" t="n">
        <v>2</v>
      </c>
      <c r="O5983">
        <f>DATE(2026,1,1)-K5983</f>
        <v/>
      </c>
      <c r="P5983">
        <f>IF(G5983&gt;=2,"Repeat","One-time")</f>
        <v/>
      </c>
    </row>
    <row r="5984">
      <c r="A5984" t="inlineStr">
        <is>
          <t>C05846</t>
        </is>
      </c>
      <c r="B5984" t="inlineStr">
        <is>
          <t>Karan Thakur</t>
        </is>
      </c>
      <c r="C5984" t="inlineStr">
        <is>
          <t>North</t>
        </is>
      </c>
      <c r="D5984" t="inlineStr">
        <is>
          <t>Delhi</t>
        </is>
      </c>
      <c r="E5984" t="inlineStr">
        <is>
          <t>No</t>
        </is>
      </c>
      <c r="F5984" t="inlineStr">
        <is>
          <t>Occasional</t>
        </is>
      </c>
      <c r="G5984" t="n">
        <v>2</v>
      </c>
      <c r="H5984" s="24" t="n">
        <v>9257.129999999999</v>
      </c>
      <c r="I5984" s="24" t="n">
        <v>2442.78</v>
      </c>
      <c r="J5984" s="25" t="n">
        <v>45915</v>
      </c>
      <c r="K5984" s="25" t="n">
        <v>45941</v>
      </c>
      <c r="L5984" t="n">
        <v>4</v>
      </c>
      <c r="M5984" t="n">
        <v>2</v>
      </c>
      <c r="N5984" t="n">
        <v>2</v>
      </c>
      <c r="O5984">
        <f>DATE(2026,1,1)-K5984</f>
        <v/>
      </c>
      <c r="P5984">
        <f>IF(G5984&gt;=2,"Repeat","One-time")</f>
        <v/>
      </c>
    </row>
    <row r="5985">
      <c r="A5985" t="inlineStr">
        <is>
          <t>C07460</t>
        </is>
      </c>
      <c r="B5985" t="inlineStr">
        <is>
          <t>Deepak Yadav</t>
        </is>
      </c>
      <c r="C5985" t="inlineStr">
        <is>
          <t>West</t>
        </is>
      </c>
      <c r="D5985" t="inlineStr">
        <is>
          <t>Mumbai</t>
        </is>
      </c>
      <c r="E5985" t="inlineStr">
        <is>
          <t>No</t>
        </is>
      </c>
      <c r="F5985" t="inlineStr">
        <is>
          <t>Occasional</t>
        </is>
      </c>
      <c r="G5985" t="n">
        <v>2</v>
      </c>
      <c r="H5985" s="24" t="n">
        <v>9244.83</v>
      </c>
      <c r="I5985" s="24" t="n">
        <v>1637.55</v>
      </c>
      <c r="J5985" s="25" t="n">
        <v>45655</v>
      </c>
      <c r="K5985" s="25" t="n">
        <v>45759</v>
      </c>
      <c r="L5985" t="n">
        <v>3</v>
      </c>
      <c r="M5985" t="n">
        <v>2</v>
      </c>
      <c r="N5985" t="n">
        <v>2</v>
      </c>
      <c r="O5985">
        <f>DATE(2026,1,1)-K5985</f>
        <v/>
      </c>
      <c r="P5985">
        <f>IF(G5985&gt;=2,"Repeat","One-time")</f>
        <v/>
      </c>
    </row>
    <row r="5986">
      <c r="A5986" t="inlineStr">
        <is>
          <t>C03592</t>
        </is>
      </c>
      <c r="B5986" t="inlineStr">
        <is>
          <t>Priya Kapoor</t>
        </is>
      </c>
      <c r="C5986" t="inlineStr">
        <is>
          <t>West</t>
        </is>
      </c>
      <c r="D5986" t="inlineStr">
        <is>
          <t>Mumbai</t>
        </is>
      </c>
      <c r="E5986" t="inlineStr">
        <is>
          <t>No</t>
        </is>
      </c>
      <c r="F5986" t="inlineStr">
        <is>
          <t>Hibernating</t>
        </is>
      </c>
      <c r="G5986" t="n">
        <v>1</v>
      </c>
      <c r="H5986" s="24" t="n">
        <v>9244.77</v>
      </c>
      <c r="I5986" s="24" t="n">
        <v>2182.88</v>
      </c>
      <c r="J5986" s="25" t="n">
        <v>45361</v>
      </c>
      <c r="K5986" s="25" t="n">
        <v>45361</v>
      </c>
      <c r="L5986" t="n">
        <v>1</v>
      </c>
      <c r="M5986" t="n">
        <v>1</v>
      </c>
      <c r="N5986" t="n">
        <v>2</v>
      </c>
      <c r="O5986">
        <f>DATE(2026,1,1)-K5986</f>
        <v/>
      </c>
      <c r="P5986">
        <f>IF(G5986&gt;=2,"Repeat","One-time")</f>
        <v/>
      </c>
    </row>
    <row r="5987">
      <c r="A5987" t="inlineStr">
        <is>
          <t>C11220</t>
        </is>
      </c>
      <c r="B5987" t="inlineStr">
        <is>
          <t>Farhan Shah</t>
        </is>
      </c>
      <c r="C5987" t="inlineStr">
        <is>
          <t>East</t>
        </is>
      </c>
      <c r="D5987" t="inlineStr">
        <is>
          <t>Patna</t>
        </is>
      </c>
      <c r="E5987" t="inlineStr">
        <is>
          <t>No</t>
        </is>
      </c>
      <c r="F5987" t="inlineStr">
        <is>
          <t>New</t>
        </is>
      </c>
      <c r="G5987" t="n">
        <v>1</v>
      </c>
      <c r="H5987" s="24" t="n">
        <v>9237.73</v>
      </c>
      <c r="I5987" s="24" t="n">
        <v>611.09</v>
      </c>
      <c r="J5987" s="25" t="n">
        <v>45977</v>
      </c>
      <c r="K5987" s="25" t="n">
        <v>45977</v>
      </c>
      <c r="L5987" t="n">
        <v>4</v>
      </c>
      <c r="M5987" t="n">
        <v>2</v>
      </c>
      <c r="N5987" t="n">
        <v>2</v>
      </c>
      <c r="O5987">
        <f>DATE(2026,1,1)-K5987</f>
        <v/>
      </c>
      <c r="P5987">
        <f>IF(G5987&gt;=2,"Repeat","One-time")</f>
        <v/>
      </c>
    </row>
    <row r="5988">
      <c r="A5988" t="inlineStr">
        <is>
          <t>C08519</t>
        </is>
      </c>
      <c r="B5988" t="inlineStr">
        <is>
          <t>Ananya Mehta</t>
        </is>
      </c>
      <c r="C5988" t="inlineStr">
        <is>
          <t>South</t>
        </is>
      </c>
      <c r="D5988" t="inlineStr">
        <is>
          <t>Bengaluru</t>
        </is>
      </c>
      <c r="E5988" t="inlineStr">
        <is>
          <t>No</t>
        </is>
      </c>
      <c r="F5988" t="inlineStr">
        <is>
          <t>Occasional</t>
        </is>
      </c>
      <c r="G5988" t="n">
        <v>2</v>
      </c>
      <c r="H5988" s="24" t="n">
        <v>9228.43</v>
      </c>
      <c r="I5988" s="24" t="n">
        <v>2399.44</v>
      </c>
      <c r="J5988" s="25" t="n">
        <v>45744</v>
      </c>
      <c r="K5988" s="25" t="n">
        <v>45899</v>
      </c>
      <c r="L5988" t="n">
        <v>3</v>
      </c>
      <c r="M5988" t="n">
        <v>2</v>
      </c>
      <c r="N5988" t="n">
        <v>2</v>
      </c>
      <c r="O5988">
        <f>DATE(2026,1,1)-K5988</f>
        <v/>
      </c>
      <c r="P5988">
        <f>IF(G5988&gt;=2,"Repeat","One-time")</f>
        <v/>
      </c>
    </row>
    <row r="5989">
      <c r="A5989" t="inlineStr">
        <is>
          <t>C05510</t>
        </is>
      </c>
      <c r="B5989" t="inlineStr">
        <is>
          <t>Pooja Patel</t>
        </is>
      </c>
      <c r="C5989" t="inlineStr">
        <is>
          <t>West</t>
        </is>
      </c>
      <c r="D5989" t="inlineStr">
        <is>
          <t>Mumbai</t>
        </is>
      </c>
      <c r="E5989" t="inlineStr">
        <is>
          <t>Yes</t>
        </is>
      </c>
      <c r="F5989" t="inlineStr">
        <is>
          <t>Occasional</t>
        </is>
      </c>
      <c r="G5989" t="n">
        <v>2</v>
      </c>
      <c r="H5989" s="24" t="n">
        <v>9222.040000000001</v>
      </c>
      <c r="I5989" s="24" t="n">
        <v>1262.17</v>
      </c>
      <c r="J5989" s="25" t="n">
        <v>45536</v>
      </c>
      <c r="K5989" s="25" t="n">
        <v>45620</v>
      </c>
      <c r="L5989" t="n">
        <v>2</v>
      </c>
      <c r="M5989" t="n">
        <v>2</v>
      </c>
      <c r="N5989" t="n">
        <v>2</v>
      </c>
      <c r="O5989">
        <f>DATE(2026,1,1)-K5989</f>
        <v/>
      </c>
      <c r="P5989">
        <f>IF(G5989&gt;=2,"Repeat","One-time")</f>
        <v/>
      </c>
    </row>
    <row r="5990">
      <c r="A5990" t="inlineStr">
        <is>
          <t>C08991</t>
        </is>
      </c>
      <c r="B5990" t="inlineStr">
        <is>
          <t>Aarav Mishra</t>
        </is>
      </c>
      <c r="C5990" t="inlineStr">
        <is>
          <t>North</t>
        </is>
      </c>
      <c r="D5990" t="inlineStr">
        <is>
          <t>Lucknow</t>
        </is>
      </c>
      <c r="E5990" t="inlineStr">
        <is>
          <t>No</t>
        </is>
      </c>
      <c r="F5990" t="inlineStr">
        <is>
          <t>Occasional</t>
        </is>
      </c>
      <c r="G5990" t="n">
        <v>1</v>
      </c>
      <c r="H5990" s="24" t="n">
        <v>9217.66</v>
      </c>
      <c r="I5990" s="24" t="n">
        <v>1991.74</v>
      </c>
      <c r="J5990" s="25" t="n">
        <v>45847</v>
      </c>
      <c r="K5990" s="25" t="n">
        <v>45847</v>
      </c>
      <c r="L5990" t="n">
        <v>3</v>
      </c>
      <c r="M5990" t="n">
        <v>1</v>
      </c>
      <c r="N5990" t="n">
        <v>2</v>
      </c>
      <c r="O5990">
        <f>DATE(2026,1,1)-K5990</f>
        <v/>
      </c>
      <c r="P5990">
        <f>IF(G5990&gt;=2,"Repeat","One-time")</f>
        <v/>
      </c>
    </row>
    <row r="5991">
      <c r="A5991" t="inlineStr">
        <is>
          <t>C11828</t>
        </is>
      </c>
      <c r="B5991" t="inlineStr">
        <is>
          <t>Rohan Yadav</t>
        </is>
      </c>
      <c r="C5991" t="inlineStr">
        <is>
          <t>West</t>
        </is>
      </c>
      <c r="D5991" t="inlineStr">
        <is>
          <t>Pune</t>
        </is>
      </c>
      <c r="E5991" t="inlineStr">
        <is>
          <t>No</t>
        </is>
      </c>
      <c r="F5991" t="inlineStr">
        <is>
          <t>New</t>
        </is>
      </c>
      <c r="G5991" t="n">
        <v>1</v>
      </c>
      <c r="H5991" s="24" t="n">
        <v>9205.549999999999</v>
      </c>
      <c r="I5991" s="24" t="n">
        <v>1336.75</v>
      </c>
      <c r="J5991" s="25" t="n">
        <v>46011</v>
      </c>
      <c r="K5991" s="25" t="n">
        <v>46011</v>
      </c>
      <c r="L5991" t="n">
        <v>5</v>
      </c>
      <c r="M5991" t="n">
        <v>2</v>
      </c>
      <c r="N5991" t="n">
        <v>2</v>
      </c>
      <c r="O5991">
        <f>DATE(2026,1,1)-K5991</f>
        <v/>
      </c>
      <c r="P5991">
        <f>IF(G5991&gt;=2,"Repeat","One-time")</f>
        <v/>
      </c>
    </row>
    <row r="5992">
      <c r="A5992" t="inlineStr">
        <is>
          <t>C09028</t>
        </is>
      </c>
      <c r="B5992" t="inlineStr">
        <is>
          <t>Ayesha Prasad</t>
        </is>
      </c>
      <c r="C5992" t="inlineStr">
        <is>
          <t>South</t>
        </is>
      </c>
      <c r="D5992" t="inlineStr">
        <is>
          <t>Hyderabad</t>
        </is>
      </c>
      <c r="E5992" t="inlineStr">
        <is>
          <t>Yes</t>
        </is>
      </c>
      <c r="F5992" t="inlineStr">
        <is>
          <t>Occasional</t>
        </is>
      </c>
      <c r="G5992" t="n">
        <v>2</v>
      </c>
      <c r="H5992" s="24" t="n">
        <v>9203.719999999999</v>
      </c>
      <c r="I5992" s="24" t="n">
        <v>2273.67</v>
      </c>
      <c r="J5992" s="25" t="n">
        <v>45839</v>
      </c>
      <c r="K5992" s="25" t="n">
        <v>45993</v>
      </c>
      <c r="L5992" t="n">
        <v>5</v>
      </c>
      <c r="M5992" t="n">
        <v>2</v>
      </c>
      <c r="N5992" t="n">
        <v>2</v>
      </c>
      <c r="O5992">
        <f>DATE(2026,1,1)-K5992</f>
        <v/>
      </c>
      <c r="P5992">
        <f>IF(G5992&gt;=2,"Repeat","One-time")</f>
        <v/>
      </c>
    </row>
    <row r="5993">
      <c r="A5993" t="inlineStr">
        <is>
          <t>C07408</t>
        </is>
      </c>
      <c r="B5993" t="inlineStr">
        <is>
          <t>Gurpreet Agarwal</t>
        </is>
      </c>
      <c r="C5993" t="inlineStr">
        <is>
          <t>South</t>
        </is>
      </c>
      <c r="D5993" t="inlineStr">
        <is>
          <t>Hyderabad</t>
        </is>
      </c>
      <c r="E5993" t="inlineStr">
        <is>
          <t>No</t>
        </is>
      </c>
      <c r="F5993" t="inlineStr">
        <is>
          <t>Occasional</t>
        </is>
      </c>
      <c r="G5993" t="n">
        <v>2</v>
      </c>
      <c r="H5993" s="24" t="n">
        <v>9193.290000000001</v>
      </c>
      <c r="I5993" s="24" t="n">
        <v>2298.45</v>
      </c>
      <c r="J5993" s="25" t="n">
        <v>45629</v>
      </c>
      <c r="K5993" s="25" t="n">
        <v>45747</v>
      </c>
      <c r="L5993" t="n">
        <v>2</v>
      </c>
      <c r="M5993" t="n">
        <v>2</v>
      </c>
      <c r="N5993" t="n">
        <v>2</v>
      </c>
      <c r="O5993">
        <f>DATE(2026,1,1)-K5993</f>
        <v/>
      </c>
      <c r="P5993">
        <f>IF(G5993&gt;=2,"Repeat","One-time")</f>
        <v/>
      </c>
    </row>
    <row r="5994">
      <c r="A5994" t="inlineStr">
        <is>
          <t>C05371</t>
        </is>
      </c>
      <c r="B5994" t="inlineStr">
        <is>
          <t>Lakshmi Mishra</t>
        </is>
      </c>
      <c r="C5994" t="inlineStr">
        <is>
          <t>West</t>
        </is>
      </c>
      <c r="D5994" t="inlineStr">
        <is>
          <t>Mumbai</t>
        </is>
      </c>
      <c r="E5994" t="inlineStr">
        <is>
          <t>Yes</t>
        </is>
      </c>
      <c r="F5994" t="inlineStr">
        <is>
          <t>Occasional</t>
        </is>
      </c>
      <c r="G5994" t="n">
        <v>1</v>
      </c>
      <c r="H5994" s="24" t="n">
        <v>9190.74</v>
      </c>
      <c r="I5994" s="24" t="n">
        <v>1412.37</v>
      </c>
      <c r="J5994" s="25" t="n">
        <v>45492</v>
      </c>
      <c r="K5994" s="25" t="n">
        <v>45492</v>
      </c>
      <c r="L5994" t="n">
        <v>2</v>
      </c>
      <c r="M5994" t="n">
        <v>1</v>
      </c>
      <c r="N5994" t="n">
        <v>2</v>
      </c>
      <c r="O5994">
        <f>DATE(2026,1,1)-K5994</f>
        <v/>
      </c>
      <c r="P5994">
        <f>IF(G5994&gt;=2,"Repeat","One-time")</f>
        <v/>
      </c>
    </row>
    <row r="5995">
      <c r="A5995" t="inlineStr">
        <is>
          <t>C06430</t>
        </is>
      </c>
      <c r="B5995" t="inlineStr">
        <is>
          <t>Tanvi Mishra</t>
        </is>
      </c>
      <c r="C5995" t="inlineStr">
        <is>
          <t>East</t>
        </is>
      </c>
      <c r="D5995" t="inlineStr">
        <is>
          <t>Kolkata</t>
        </is>
      </c>
      <c r="E5995" t="inlineStr">
        <is>
          <t>No</t>
        </is>
      </c>
      <c r="F5995" t="inlineStr">
        <is>
          <t>Occasional</t>
        </is>
      </c>
      <c r="G5995" t="n">
        <v>1</v>
      </c>
      <c r="H5995" s="24" t="n">
        <v>9190.120000000001</v>
      </c>
      <c r="I5995" s="24" t="n">
        <v>428.76</v>
      </c>
      <c r="J5995" s="25" t="n">
        <v>45652</v>
      </c>
      <c r="K5995" s="25" t="n">
        <v>45652</v>
      </c>
      <c r="L5995" t="n">
        <v>2</v>
      </c>
      <c r="M5995" t="n">
        <v>1</v>
      </c>
      <c r="N5995" t="n">
        <v>2</v>
      </c>
      <c r="O5995">
        <f>DATE(2026,1,1)-K5995</f>
        <v/>
      </c>
      <c r="P5995">
        <f>IF(G5995&gt;=2,"Repeat","One-time")</f>
        <v/>
      </c>
    </row>
    <row r="5996">
      <c r="A5996" t="inlineStr">
        <is>
          <t>C09283</t>
        </is>
      </c>
      <c r="B5996" t="inlineStr">
        <is>
          <t>Ritu Rao</t>
        </is>
      </c>
      <c r="C5996" t="inlineStr">
        <is>
          <t>West</t>
        </is>
      </c>
      <c r="D5996" t="inlineStr">
        <is>
          <t>Ahmedabad</t>
        </is>
      </c>
      <c r="E5996" t="inlineStr">
        <is>
          <t>No</t>
        </is>
      </c>
      <c r="F5996" t="inlineStr">
        <is>
          <t>Loyal</t>
        </is>
      </c>
      <c r="G5996" t="n">
        <v>3</v>
      </c>
      <c r="H5996" s="24" t="n">
        <v>9165.959999999999</v>
      </c>
      <c r="I5996" s="24" t="n">
        <v>1999.61</v>
      </c>
      <c r="J5996" s="25" t="n">
        <v>45819</v>
      </c>
      <c r="K5996" s="25" t="n">
        <v>45885</v>
      </c>
      <c r="L5996" t="n">
        <v>3</v>
      </c>
      <c r="M5996" t="n">
        <v>3</v>
      </c>
      <c r="N5996" t="n">
        <v>2</v>
      </c>
      <c r="O5996">
        <f>DATE(2026,1,1)-K5996</f>
        <v/>
      </c>
      <c r="P5996">
        <f>IF(G5996&gt;=2,"Repeat","One-time")</f>
        <v/>
      </c>
    </row>
    <row r="5997">
      <c r="A5997" t="inlineStr">
        <is>
          <t>C03013</t>
        </is>
      </c>
      <c r="B5997" t="inlineStr">
        <is>
          <t>Diya Reddy</t>
        </is>
      </c>
      <c r="C5997" t="inlineStr">
        <is>
          <t>Central</t>
        </is>
      </c>
      <c r="D5997" t="inlineStr">
        <is>
          <t>Nagpur</t>
        </is>
      </c>
      <c r="E5997" t="inlineStr">
        <is>
          <t>No</t>
        </is>
      </c>
      <c r="F5997" t="inlineStr">
        <is>
          <t>At Risk</t>
        </is>
      </c>
      <c r="G5997" t="n">
        <v>4</v>
      </c>
      <c r="H5997" s="24" t="n">
        <v>9164.27</v>
      </c>
      <c r="I5997" s="24" t="n">
        <v>3163.58</v>
      </c>
      <c r="J5997" s="25" t="n">
        <v>45221</v>
      </c>
      <c r="K5997" s="25" t="n">
        <v>45657</v>
      </c>
      <c r="L5997" t="n">
        <v>2</v>
      </c>
      <c r="M5997" t="n">
        <v>3</v>
      </c>
      <c r="N5997" t="n">
        <v>2</v>
      </c>
      <c r="O5997">
        <f>DATE(2026,1,1)-K5997</f>
        <v/>
      </c>
      <c r="P5997">
        <f>IF(G5997&gt;=2,"Repeat","One-time")</f>
        <v/>
      </c>
    </row>
    <row r="5998">
      <c r="A5998" t="inlineStr">
        <is>
          <t>C08586</t>
        </is>
      </c>
      <c r="B5998" t="inlineStr">
        <is>
          <t>Diya Kumar</t>
        </is>
      </c>
      <c r="C5998" t="inlineStr">
        <is>
          <t>South</t>
        </is>
      </c>
      <c r="D5998" t="inlineStr">
        <is>
          <t>Bengaluru</t>
        </is>
      </c>
      <c r="E5998" t="inlineStr">
        <is>
          <t>Yes</t>
        </is>
      </c>
      <c r="F5998" t="inlineStr">
        <is>
          <t>New</t>
        </is>
      </c>
      <c r="G5998" t="n">
        <v>1</v>
      </c>
      <c r="H5998" s="24" t="n">
        <v>9155.299999999999</v>
      </c>
      <c r="I5998" s="24" t="n">
        <v>952.98</v>
      </c>
      <c r="J5998" s="25" t="n">
        <v>45963</v>
      </c>
      <c r="K5998" s="25" t="n">
        <v>45963</v>
      </c>
      <c r="L5998" t="n">
        <v>4</v>
      </c>
      <c r="M5998" t="n">
        <v>1</v>
      </c>
      <c r="N5998" t="n">
        <v>2</v>
      </c>
      <c r="O5998">
        <f>DATE(2026,1,1)-K5998</f>
        <v/>
      </c>
      <c r="P5998">
        <f>IF(G5998&gt;=2,"Repeat","One-time")</f>
        <v/>
      </c>
    </row>
    <row r="5999">
      <c r="A5999" t="inlineStr">
        <is>
          <t>C06378</t>
        </is>
      </c>
      <c r="B5999" t="inlineStr">
        <is>
          <t>Sneha Yadav</t>
        </is>
      </c>
      <c r="C5999" t="inlineStr">
        <is>
          <t>South</t>
        </is>
      </c>
      <c r="D5999" t="inlineStr">
        <is>
          <t>Chennai</t>
        </is>
      </c>
      <c r="E5999" t="inlineStr">
        <is>
          <t>No</t>
        </is>
      </c>
      <c r="F5999" t="inlineStr">
        <is>
          <t>Occasional</t>
        </is>
      </c>
      <c r="G5999" t="n">
        <v>1</v>
      </c>
      <c r="H5999" s="24" t="n">
        <v>9153.15</v>
      </c>
      <c r="I5999" s="24" t="n">
        <v>1435.17</v>
      </c>
      <c r="J5999" s="25" t="n">
        <v>45671</v>
      </c>
      <c r="K5999" s="25" t="n">
        <v>45671</v>
      </c>
      <c r="L5999" t="n">
        <v>2</v>
      </c>
      <c r="M5999" t="n">
        <v>1</v>
      </c>
      <c r="N5999" t="n">
        <v>2</v>
      </c>
      <c r="O5999">
        <f>DATE(2026,1,1)-K5999</f>
        <v/>
      </c>
      <c r="P5999">
        <f>IF(G5999&gt;=2,"Repeat","One-time")</f>
        <v/>
      </c>
    </row>
    <row r="6000">
      <c r="A6000" t="inlineStr">
        <is>
          <t>C08398</t>
        </is>
      </c>
      <c r="B6000" t="inlineStr">
        <is>
          <t>Rohan Sharma</t>
        </is>
      </c>
      <c r="C6000" t="inlineStr">
        <is>
          <t>South</t>
        </is>
      </c>
      <c r="D6000" t="inlineStr">
        <is>
          <t>Hyderabad</t>
        </is>
      </c>
      <c r="E6000" t="inlineStr">
        <is>
          <t>No</t>
        </is>
      </c>
      <c r="F6000" t="inlineStr">
        <is>
          <t>Loyal</t>
        </is>
      </c>
      <c r="G6000" t="n">
        <v>4</v>
      </c>
      <c r="H6000" s="24" t="n">
        <v>9145.040000000001</v>
      </c>
      <c r="I6000" s="24" t="n">
        <v>3917.77</v>
      </c>
      <c r="J6000" s="25" t="n">
        <v>45920</v>
      </c>
      <c r="K6000" s="25" t="n">
        <v>45992</v>
      </c>
      <c r="L6000" t="n">
        <v>5</v>
      </c>
      <c r="M6000" t="n">
        <v>4</v>
      </c>
      <c r="N6000" t="n">
        <v>2</v>
      </c>
      <c r="O6000">
        <f>DATE(2026,1,1)-K6000</f>
        <v/>
      </c>
      <c r="P6000">
        <f>IF(G6000&gt;=2,"Repeat","One-time")</f>
        <v/>
      </c>
    </row>
    <row r="6001">
      <c r="A6001" t="inlineStr">
        <is>
          <t>C05213</t>
        </is>
      </c>
      <c r="B6001" t="inlineStr">
        <is>
          <t>Divya Sharma</t>
        </is>
      </c>
      <c r="C6001" t="inlineStr">
        <is>
          <t>South</t>
        </is>
      </c>
      <c r="D6001" t="inlineStr">
        <is>
          <t>Hyderabad</t>
        </is>
      </c>
      <c r="E6001" t="inlineStr">
        <is>
          <t>Yes</t>
        </is>
      </c>
      <c r="F6001" t="inlineStr">
        <is>
          <t>Loyal</t>
        </is>
      </c>
      <c r="G6001" t="n">
        <v>5</v>
      </c>
      <c r="H6001" s="24" t="n">
        <v>9144.049999999999</v>
      </c>
      <c r="I6001" s="24" t="n">
        <v>3344.25</v>
      </c>
      <c r="J6001" s="25" t="n">
        <v>45541</v>
      </c>
      <c r="K6001" s="25" t="n">
        <v>46011</v>
      </c>
      <c r="L6001" t="n">
        <v>5</v>
      </c>
      <c r="M6001" t="n">
        <v>4</v>
      </c>
      <c r="N6001" t="n">
        <v>2</v>
      </c>
      <c r="O6001">
        <f>DATE(2026,1,1)-K6001</f>
        <v/>
      </c>
      <c r="P6001">
        <f>IF(G6001&gt;=2,"Repeat","One-time")</f>
        <v/>
      </c>
    </row>
    <row r="6002">
      <c r="A6002" t="inlineStr">
        <is>
          <t>C02596</t>
        </is>
      </c>
      <c r="B6002" t="inlineStr">
        <is>
          <t>Suresh Nair</t>
        </is>
      </c>
      <c r="C6002" t="inlineStr">
        <is>
          <t>West</t>
        </is>
      </c>
      <c r="D6002" t="inlineStr">
        <is>
          <t>Mumbai</t>
        </is>
      </c>
      <c r="E6002" t="inlineStr">
        <is>
          <t>Yes</t>
        </is>
      </c>
      <c r="F6002" t="inlineStr">
        <is>
          <t>Hibernating</t>
        </is>
      </c>
      <c r="G6002" t="n">
        <v>2</v>
      </c>
      <c r="H6002" s="24" t="n">
        <v>9138.9</v>
      </c>
      <c r="I6002" s="24" t="n">
        <v>2284.8</v>
      </c>
      <c r="J6002" s="25" t="n">
        <v>45205</v>
      </c>
      <c r="K6002" s="25" t="n">
        <v>45242</v>
      </c>
      <c r="L6002" t="n">
        <v>1</v>
      </c>
      <c r="M6002" t="n">
        <v>2</v>
      </c>
      <c r="N6002" t="n">
        <v>2</v>
      </c>
      <c r="O6002">
        <f>DATE(2026,1,1)-K6002</f>
        <v/>
      </c>
      <c r="P6002">
        <f>IF(G6002&gt;=2,"Repeat","One-time")</f>
        <v/>
      </c>
    </row>
    <row r="6003">
      <c r="A6003" t="inlineStr">
        <is>
          <t>C09467</t>
        </is>
      </c>
      <c r="B6003" t="inlineStr">
        <is>
          <t>Rahul Das</t>
        </is>
      </c>
      <c r="C6003" t="inlineStr">
        <is>
          <t>Central</t>
        </is>
      </c>
      <c r="D6003" t="inlineStr">
        <is>
          <t>Indore</t>
        </is>
      </c>
      <c r="E6003" t="inlineStr">
        <is>
          <t>No</t>
        </is>
      </c>
      <c r="F6003" t="inlineStr">
        <is>
          <t>Occasional</t>
        </is>
      </c>
      <c r="G6003" t="n">
        <v>2</v>
      </c>
      <c r="H6003" s="24" t="n">
        <v>9137.790000000001</v>
      </c>
      <c r="I6003" s="24" t="n">
        <v>2001.59</v>
      </c>
      <c r="J6003" s="25" t="n">
        <v>45897</v>
      </c>
      <c r="K6003" s="25" t="n">
        <v>45903</v>
      </c>
      <c r="L6003" t="n">
        <v>3</v>
      </c>
      <c r="M6003" t="n">
        <v>2</v>
      </c>
      <c r="N6003" t="n">
        <v>2</v>
      </c>
      <c r="O6003">
        <f>DATE(2026,1,1)-K6003</f>
        <v/>
      </c>
      <c r="P6003">
        <f>IF(G6003&gt;=2,"Repeat","One-time")</f>
        <v/>
      </c>
    </row>
    <row r="6004">
      <c r="A6004" t="inlineStr">
        <is>
          <t>C08922</t>
        </is>
      </c>
      <c r="B6004" t="inlineStr">
        <is>
          <t>Deepak Iyer</t>
        </is>
      </c>
      <c r="C6004" t="inlineStr">
        <is>
          <t>South</t>
        </is>
      </c>
      <c r="D6004" t="inlineStr">
        <is>
          <t>Hyderabad</t>
        </is>
      </c>
      <c r="E6004" t="inlineStr">
        <is>
          <t>No</t>
        </is>
      </c>
      <c r="F6004" t="inlineStr">
        <is>
          <t>Occasional</t>
        </is>
      </c>
      <c r="G6004" t="n">
        <v>2</v>
      </c>
      <c r="H6004" s="24" t="n">
        <v>9131.200000000001</v>
      </c>
      <c r="I6004" s="24" t="n">
        <v>542.62</v>
      </c>
      <c r="J6004" s="25" t="n">
        <v>45900</v>
      </c>
      <c r="K6004" s="25" t="n">
        <v>45986</v>
      </c>
      <c r="L6004" t="n">
        <v>4</v>
      </c>
      <c r="M6004" t="n">
        <v>2</v>
      </c>
      <c r="N6004" t="n">
        <v>2</v>
      </c>
      <c r="O6004">
        <f>DATE(2026,1,1)-K6004</f>
        <v/>
      </c>
      <c r="P6004">
        <f>IF(G6004&gt;=2,"Repeat","One-time")</f>
        <v/>
      </c>
    </row>
    <row r="6005">
      <c r="A6005" t="inlineStr">
        <is>
          <t>C01322</t>
        </is>
      </c>
      <c r="B6005" t="inlineStr">
        <is>
          <t>Aarav Mehta</t>
        </is>
      </c>
      <c r="C6005" t="inlineStr">
        <is>
          <t>Central</t>
        </is>
      </c>
      <c r="D6005" t="inlineStr">
        <is>
          <t>Nagpur</t>
        </is>
      </c>
      <c r="E6005" t="inlineStr">
        <is>
          <t>Yes</t>
        </is>
      </c>
      <c r="F6005" t="inlineStr">
        <is>
          <t>At Risk</t>
        </is>
      </c>
      <c r="G6005" t="n">
        <v>3</v>
      </c>
      <c r="H6005" s="24" t="n">
        <v>9130.85</v>
      </c>
      <c r="I6005" s="24" t="n">
        <v>4574.42</v>
      </c>
      <c r="J6005" s="25" t="n">
        <v>45035</v>
      </c>
      <c r="K6005" s="25" t="n">
        <v>45175</v>
      </c>
      <c r="L6005" t="n">
        <v>1</v>
      </c>
      <c r="M6005" t="n">
        <v>3</v>
      </c>
      <c r="N6005" t="n">
        <v>2</v>
      </c>
      <c r="O6005">
        <f>DATE(2026,1,1)-K6005</f>
        <v/>
      </c>
      <c r="P6005">
        <f>IF(G6005&gt;=2,"Repeat","One-time")</f>
        <v/>
      </c>
    </row>
    <row r="6006">
      <c r="A6006" t="inlineStr">
        <is>
          <t>C09577</t>
        </is>
      </c>
      <c r="B6006" t="inlineStr">
        <is>
          <t>Meera Fernandes</t>
        </is>
      </c>
      <c r="C6006" t="inlineStr">
        <is>
          <t>West</t>
        </is>
      </c>
      <c r="D6006" t="inlineStr">
        <is>
          <t>Pune</t>
        </is>
      </c>
      <c r="E6006" t="inlineStr">
        <is>
          <t>No</t>
        </is>
      </c>
      <c r="F6006" t="inlineStr">
        <is>
          <t>Occasional</t>
        </is>
      </c>
      <c r="G6006" t="n">
        <v>2</v>
      </c>
      <c r="H6006" s="24" t="n">
        <v>9125.51</v>
      </c>
      <c r="I6006" s="24" t="n">
        <v>3618.68</v>
      </c>
      <c r="J6006" s="25" t="n">
        <v>45850</v>
      </c>
      <c r="K6006" s="25" t="n">
        <v>45860</v>
      </c>
      <c r="L6006" t="n">
        <v>3</v>
      </c>
      <c r="M6006" t="n">
        <v>2</v>
      </c>
      <c r="N6006" t="n">
        <v>2</v>
      </c>
      <c r="O6006">
        <f>DATE(2026,1,1)-K6006</f>
        <v/>
      </c>
      <c r="P6006">
        <f>IF(G6006&gt;=2,"Repeat","One-time")</f>
        <v/>
      </c>
    </row>
    <row r="6007">
      <c r="A6007" t="inlineStr">
        <is>
          <t>C06924</t>
        </is>
      </c>
      <c r="B6007" t="inlineStr">
        <is>
          <t>Varun Kapoor</t>
        </is>
      </c>
      <c r="C6007" t="inlineStr">
        <is>
          <t>North</t>
        </is>
      </c>
      <c r="D6007" t="inlineStr">
        <is>
          <t>Chandigarh</t>
        </is>
      </c>
      <c r="E6007" t="inlineStr">
        <is>
          <t>Yes</t>
        </is>
      </c>
      <c r="F6007" t="inlineStr">
        <is>
          <t>Loyal</t>
        </is>
      </c>
      <c r="G6007" t="n">
        <v>4</v>
      </c>
      <c r="H6007" s="24" t="n">
        <v>9121.709999999999</v>
      </c>
      <c r="I6007" s="24" t="n">
        <v>2911.05</v>
      </c>
      <c r="J6007" s="25" t="n">
        <v>45611</v>
      </c>
      <c r="K6007" s="25" t="n">
        <v>45978</v>
      </c>
      <c r="L6007" t="n">
        <v>4</v>
      </c>
      <c r="M6007" t="n">
        <v>3</v>
      </c>
      <c r="N6007" t="n">
        <v>2</v>
      </c>
      <c r="O6007">
        <f>DATE(2026,1,1)-K6007</f>
        <v/>
      </c>
      <c r="P6007">
        <f>IF(G6007&gt;=2,"Repeat","One-time")</f>
        <v/>
      </c>
    </row>
    <row r="6008">
      <c r="A6008" t="inlineStr">
        <is>
          <t>C04032</t>
        </is>
      </c>
      <c r="B6008" t="inlineStr">
        <is>
          <t>Suresh Kapoor</t>
        </is>
      </c>
      <c r="C6008" t="inlineStr">
        <is>
          <t>East</t>
        </is>
      </c>
      <c r="D6008" t="inlineStr">
        <is>
          <t>Jamshedpur</t>
        </is>
      </c>
      <c r="E6008" t="inlineStr">
        <is>
          <t>No</t>
        </is>
      </c>
      <c r="F6008" t="inlineStr">
        <is>
          <t>At Risk</t>
        </is>
      </c>
      <c r="G6008" t="n">
        <v>3</v>
      </c>
      <c r="H6008" s="24" t="n">
        <v>9120.32</v>
      </c>
      <c r="I6008" s="24" t="n">
        <v>3245.57</v>
      </c>
      <c r="J6008" s="25" t="n">
        <v>45411</v>
      </c>
      <c r="K6008" s="25" t="n">
        <v>45499</v>
      </c>
      <c r="L6008" t="n">
        <v>2</v>
      </c>
      <c r="M6008" t="n">
        <v>3</v>
      </c>
      <c r="N6008" t="n">
        <v>2</v>
      </c>
      <c r="O6008">
        <f>DATE(2026,1,1)-K6008</f>
        <v/>
      </c>
      <c r="P6008">
        <f>IF(G6008&gt;=2,"Repeat","One-time")</f>
        <v/>
      </c>
    </row>
    <row r="6009">
      <c r="A6009" t="inlineStr">
        <is>
          <t>C01675</t>
        </is>
      </c>
      <c r="B6009" t="inlineStr">
        <is>
          <t>Harpreet Mukherjee</t>
        </is>
      </c>
      <c r="C6009" t="inlineStr">
        <is>
          <t>West</t>
        </is>
      </c>
      <c r="D6009" t="inlineStr">
        <is>
          <t>Mumbai</t>
        </is>
      </c>
      <c r="E6009" t="inlineStr">
        <is>
          <t>No</t>
        </is>
      </c>
      <c r="F6009" t="inlineStr">
        <is>
          <t>Hibernating</t>
        </is>
      </c>
      <c r="G6009" t="n">
        <v>1</v>
      </c>
      <c r="H6009" s="24" t="n">
        <v>9115.200000000001</v>
      </c>
      <c r="I6009" s="24" t="n">
        <v>457.23</v>
      </c>
      <c r="J6009" s="25" t="n">
        <v>45071</v>
      </c>
      <c r="K6009" s="25" t="n">
        <v>45071</v>
      </c>
      <c r="L6009" t="n">
        <v>1</v>
      </c>
      <c r="M6009" t="n">
        <v>1</v>
      </c>
      <c r="N6009" t="n">
        <v>2</v>
      </c>
      <c r="O6009">
        <f>DATE(2026,1,1)-K6009</f>
        <v/>
      </c>
      <c r="P6009">
        <f>IF(G6009&gt;=2,"Repeat","One-time")</f>
        <v/>
      </c>
    </row>
    <row r="6010">
      <c r="A6010" t="inlineStr">
        <is>
          <t>C05552</t>
        </is>
      </c>
      <c r="B6010" t="inlineStr">
        <is>
          <t>Aarav Rao</t>
        </is>
      </c>
      <c r="C6010" t="inlineStr">
        <is>
          <t>South</t>
        </is>
      </c>
      <c r="D6010" t="inlineStr">
        <is>
          <t>Chennai</t>
        </is>
      </c>
      <c r="E6010" t="inlineStr">
        <is>
          <t>Yes</t>
        </is>
      </c>
      <c r="F6010" t="inlineStr">
        <is>
          <t>Occasional</t>
        </is>
      </c>
      <c r="G6010" t="n">
        <v>2</v>
      </c>
      <c r="H6010" s="24" t="n">
        <v>9112.629999999999</v>
      </c>
      <c r="I6010" s="24" t="n">
        <v>3463.74</v>
      </c>
      <c r="J6010" s="25" t="n">
        <v>45672</v>
      </c>
      <c r="K6010" s="25" t="n">
        <v>45940</v>
      </c>
      <c r="L6010" t="n">
        <v>4</v>
      </c>
      <c r="M6010" t="n">
        <v>2</v>
      </c>
      <c r="N6010" t="n">
        <v>2</v>
      </c>
      <c r="O6010">
        <f>DATE(2026,1,1)-K6010</f>
        <v/>
      </c>
      <c r="P6010">
        <f>IF(G6010&gt;=2,"Repeat","One-time")</f>
        <v/>
      </c>
    </row>
    <row r="6011">
      <c r="A6011" t="inlineStr">
        <is>
          <t>C10920</t>
        </is>
      </c>
      <c r="B6011" t="inlineStr">
        <is>
          <t>Deepak Iyer</t>
        </is>
      </c>
      <c r="C6011" t="inlineStr">
        <is>
          <t>South</t>
        </is>
      </c>
      <c r="D6011" t="inlineStr">
        <is>
          <t>Chennai</t>
        </is>
      </c>
      <c r="E6011" t="inlineStr">
        <is>
          <t>No</t>
        </is>
      </c>
      <c r="F6011" t="inlineStr">
        <is>
          <t>New</t>
        </is>
      </c>
      <c r="G6011" t="n">
        <v>2</v>
      </c>
      <c r="H6011" s="24" t="n">
        <v>9110.91</v>
      </c>
      <c r="I6011" s="24" t="n">
        <v>2811.15</v>
      </c>
      <c r="J6011" s="25" t="n">
        <v>45935</v>
      </c>
      <c r="K6011" s="25" t="n">
        <v>46012</v>
      </c>
      <c r="L6011" t="n">
        <v>5</v>
      </c>
      <c r="M6011" t="n">
        <v>3</v>
      </c>
      <c r="N6011" t="n">
        <v>2</v>
      </c>
      <c r="O6011">
        <f>DATE(2026,1,1)-K6011</f>
        <v/>
      </c>
      <c r="P6011">
        <f>IF(G6011&gt;=2,"Repeat","One-time")</f>
        <v/>
      </c>
    </row>
    <row r="6012">
      <c r="A6012" t="inlineStr">
        <is>
          <t>C01695</t>
        </is>
      </c>
      <c r="B6012" t="inlineStr">
        <is>
          <t>Shreya Singh</t>
        </is>
      </c>
      <c r="C6012" t="inlineStr">
        <is>
          <t>West</t>
        </is>
      </c>
      <c r="D6012" t="inlineStr">
        <is>
          <t>Pune</t>
        </is>
      </c>
      <c r="E6012" t="inlineStr">
        <is>
          <t>No</t>
        </is>
      </c>
      <c r="F6012" t="inlineStr">
        <is>
          <t>Hibernating</t>
        </is>
      </c>
      <c r="G6012" t="n">
        <v>2</v>
      </c>
      <c r="H6012" s="24" t="n">
        <v>9109.75</v>
      </c>
      <c r="I6012" s="24" t="n">
        <v>2942.86</v>
      </c>
      <c r="J6012" s="25" t="n">
        <v>45075</v>
      </c>
      <c r="K6012" s="25" t="n">
        <v>45087</v>
      </c>
      <c r="L6012" t="n">
        <v>1</v>
      </c>
      <c r="M6012" t="n">
        <v>2</v>
      </c>
      <c r="N6012" t="n">
        <v>2</v>
      </c>
      <c r="O6012">
        <f>DATE(2026,1,1)-K6012</f>
        <v/>
      </c>
      <c r="P6012">
        <f>IF(G6012&gt;=2,"Repeat","One-time")</f>
        <v/>
      </c>
    </row>
    <row r="6013">
      <c r="A6013" t="inlineStr">
        <is>
          <t>C09324</t>
        </is>
      </c>
      <c r="B6013" t="inlineStr">
        <is>
          <t>Vivaan Kumar</t>
        </is>
      </c>
      <c r="C6013" t="inlineStr">
        <is>
          <t>East</t>
        </is>
      </c>
      <c r="D6013" t="inlineStr">
        <is>
          <t>Jamshedpur</t>
        </is>
      </c>
      <c r="E6013" t="inlineStr">
        <is>
          <t>Yes</t>
        </is>
      </c>
      <c r="F6013" t="inlineStr">
        <is>
          <t>Occasional</t>
        </is>
      </c>
      <c r="G6013" t="n">
        <v>2</v>
      </c>
      <c r="H6013" s="24" t="n">
        <v>9097.450000000001</v>
      </c>
      <c r="I6013" s="24" t="n">
        <v>3065.47</v>
      </c>
      <c r="J6013" s="25" t="n">
        <v>45816</v>
      </c>
      <c r="K6013" s="25" t="n">
        <v>45847</v>
      </c>
      <c r="L6013" t="n">
        <v>3</v>
      </c>
      <c r="M6013" t="n">
        <v>2</v>
      </c>
      <c r="N6013" t="n">
        <v>2</v>
      </c>
      <c r="O6013">
        <f>DATE(2026,1,1)-K6013</f>
        <v/>
      </c>
      <c r="P6013">
        <f>IF(G6013&gt;=2,"Repeat","One-time")</f>
        <v/>
      </c>
    </row>
    <row r="6014">
      <c r="A6014" t="inlineStr">
        <is>
          <t>C09319</t>
        </is>
      </c>
      <c r="B6014" t="inlineStr">
        <is>
          <t>Suresh Khan</t>
        </is>
      </c>
      <c r="C6014" t="inlineStr">
        <is>
          <t>East</t>
        </is>
      </c>
      <c r="D6014" t="inlineStr">
        <is>
          <t>Jamshedpur</t>
        </is>
      </c>
      <c r="E6014" t="inlineStr">
        <is>
          <t>No</t>
        </is>
      </c>
      <c r="F6014" t="inlineStr">
        <is>
          <t>Loyal</t>
        </is>
      </c>
      <c r="G6014" t="n">
        <v>3</v>
      </c>
      <c r="H6014" s="24" t="n">
        <v>9084.309999999999</v>
      </c>
      <c r="I6014" s="24" t="n">
        <v>3063.28</v>
      </c>
      <c r="J6014" s="25" t="n">
        <v>45817</v>
      </c>
      <c r="K6014" s="25" t="n">
        <v>45927</v>
      </c>
      <c r="L6014" t="n">
        <v>3</v>
      </c>
      <c r="M6014" t="n">
        <v>3</v>
      </c>
      <c r="N6014" t="n">
        <v>2</v>
      </c>
      <c r="O6014">
        <f>DATE(2026,1,1)-K6014</f>
        <v/>
      </c>
      <c r="P6014">
        <f>IF(G6014&gt;=2,"Repeat","One-time")</f>
        <v/>
      </c>
    </row>
    <row r="6015">
      <c r="A6015" t="inlineStr">
        <is>
          <t>C04270</t>
        </is>
      </c>
      <c r="B6015" t="inlineStr">
        <is>
          <t>Kavya Sharma</t>
        </is>
      </c>
      <c r="C6015" t="inlineStr">
        <is>
          <t>North</t>
        </is>
      </c>
      <c r="D6015" t="inlineStr">
        <is>
          <t>Jaipur</t>
        </is>
      </c>
      <c r="E6015" t="inlineStr">
        <is>
          <t>No</t>
        </is>
      </c>
      <c r="F6015" t="inlineStr">
        <is>
          <t>Occasional</t>
        </is>
      </c>
      <c r="G6015" t="n">
        <v>2</v>
      </c>
      <c r="H6015" s="24" t="n">
        <v>9082.049999999999</v>
      </c>
      <c r="I6015" s="24" t="n">
        <v>4771.44</v>
      </c>
      <c r="J6015" s="25" t="n">
        <v>45397</v>
      </c>
      <c r="K6015" s="25" t="n">
        <v>45497</v>
      </c>
      <c r="L6015" t="n">
        <v>2</v>
      </c>
      <c r="M6015" t="n">
        <v>2</v>
      </c>
      <c r="N6015" t="n">
        <v>2</v>
      </c>
      <c r="O6015">
        <f>DATE(2026,1,1)-K6015</f>
        <v/>
      </c>
      <c r="P6015">
        <f>IF(G6015&gt;=2,"Repeat","One-time")</f>
        <v/>
      </c>
    </row>
    <row r="6016">
      <c r="A6016" t="inlineStr">
        <is>
          <t>C04444</t>
        </is>
      </c>
      <c r="B6016" t="inlineStr">
        <is>
          <t>Rahul Pillai</t>
        </is>
      </c>
      <c r="C6016" t="inlineStr">
        <is>
          <t>Central</t>
        </is>
      </c>
      <c r="D6016" t="inlineStr">
        <is>
          <t>Nagpur</t>
        </is>
      </c>
      <c r="E6016" t="inlineStr">
        <is>
          <t>Yes</t>
        </is>
      </c>
      <c r="F6016" t="inlineStr">
        <is>
          <t>Loyal</t>
        </is>
      </c>
      <c r="G6016" t="n">
        <v>5</v>
      </c>
      <c r="H6016" s="24" t="n">
        <v>9073.34</v>
      </c>
      <c r="I6016" s="24" t="n">
        <v>3042.45</v>
      </c>
      <c r="J6016" s="25" t="n">
        <v>45358</v>
      </c>
      <c r="K6016" s="25" t="n">
        <v>45757</v>
      </c>
      <c r="L6016" t="n">
        <v>3</v>
      </c>
      <c r="M6016" t="n">
        <v>4</v>
      </c>
      <c r="N6016" t="n">
        <v>2</v>
      </c>
      <c r="O6016">
        <f>DATE(2026,1,1)-K6016</f>
        <v/>
      </c>
      <c r="P6016">
        <f>IF(G6016&gt;=2,"Repeat","One-time")</f>
        <v/>
      </c>
    </row>
    <row r="6017">
      <c r="A6017" t="inlineStr">
        <is>
          <t>C05048</t>
        </is>
      </c>
      <c r="B6017" t="inlineStr">
        <is>
          <t>Lakshmi Rao</t>
        </is>
      </c>
      <c r="C6017" t="inlineStr">
        <is>
          <t>South</t>
        </is>
      </c>
      <c r="D6017" t="inlineStr">
        <is>
          <t>Chennai</t>
        </is>
      </c>
      <c r="E6017" t="inlineStr">
        <is>
          <t>No</t>
        </is>
      </c>
      <c r="F6017" t="inlineStr">
        <is>
          <t>Occasional</t>
        </is>
      </c>
      <c r="G6017" t="n">
        <v>2</v>
      </c>
      <c r="H6017" s="24" t="n">
        <v>9042.299999999999</v>
      </c>
      <c r="I6017" s="24" t="n">
        <v>1100.51</v>
      </c>
      <c r="J6017" s="25" t="n">
        <v>45438</v>
      </c>
      <c r="K6017" s="25" t="n">
        <v>45999</v>
      </c>
      <c r="L6017" t="n">
        <v>5</v>
      </c>
      <c r="M6017" t="n">
        <v>2</v>
      </c>
      <c r="N6017" t="n">
        <v>2</v>
      </c>
      <c r="O6017">
        <f>DATE(2026,1,1)-K6017</f>
        <v/>
      </c>
      <c r="P6017">
        <f>IF(G6017&gt;=2,"Repeat","One-time")</f>
        <v/>
      </c>
    </row>
    <row r="6018">
      <c r="A6018" t="inlineStr">
        <is>
          <t>C05597</t>
        </is>
      </c>
      <c r="B6018" t="inlineStr">
        <is>
          <t>Ananya Mishra</t>
        </is>
      </c>
      <c r="C6018" t="inlineStr">
        <is>
          <t>North</t>
        </is>
      </c>
      <c r="D6018" t="inlineStr">
        <is>
          <t>Jaipur</t>
        </is>
      </c>
      <c r="E6018" t="inlineStr">
        <is>
          <t>No</t>
        </is>
      </c>
      <c r="F6018" t="inlineStr">
        <is>
          <t>Loyal</t>
        </is>
      </c>
      <c r="G6018" t="n">
        <v>4</v>
      </c>
      <c r="H6018" s="24" t="n">
        <v>9041.09</v>
      </c>
      <c r="I6018" s="24" t="n">
        <v>2872.06</v>
      </c>
      <c r="J6018" s="25" t="n">
        <v>45521</v>
      </c>
      <c r="K6018" s="25" t="n">
        <v>45895</v>
      </c>
      <c r="L6018" t="n">
        <v>3</v>
      </c>
      <c r="M6018" t="n">
        <v>3</v>
      </c>
      <c r="N6018" t="n">
        <v>2</v>
      </c>
      <c r="O6018">
        <f>DATE(2026,1,1)-K6018</f>
        <v/>
      </c>
      <c r="P6018">
        <f>IF(G6018&gt;=2,"Repeat","One-time")</f>
        <v/>
      </c>
    </row>
    <row r="6019">
      <c r="A6019" t="inlineStr">
        <is>
          <t>C06327</t>
        </is>
      </c>
      <c r="B6019" t="inlineStr">
        <is>
          <t>Abhishek Banerjee</t>
        </is>
      </c>
      <c r="C6019" t="inlineStr">
        <is>
          <t>West</t>
        </is>
      </c>
      <c r="D6019" t="inlineStr">
        <is>
          <t>Mumbai</t>
        </is>
      </c>
      <c r="E6019" t="inlineStr">
        <is>
          <t>No</t>
        </is>
      </c>
      <c r="F6019" t="inlineStr">
        <is>
          <t>Loyal</t>
        </is>
      </c>
      <c r="G6019" t="n">
        <v>3</v>
      </c>
      <c r="H6019" s="24" t="n">
        <v>9040.66</v>
      </c>
      <c r="I6019" s="24" t="n">
        <v>2043.56</v>
      </c>
      <c r="J6019" s="25" t="n">
        <v>45710</v>
      </c>
      <c r="K6019" s="25" t="n">
        <v>45972</v>
      </c>
      <c r="L6019" t="n">
        <v>4</v>
      </c>
      <c r="M6019" t="n">
        <v>3</v>
      </c>
      <c r="N6019" t="n">
        <v>2</v>
      </c>
      <c r="O6019">
        <f>DATE(2026,1,1)-K6019</f>
        <v/>
      </c>
      <c r="P6019">
        <f>IF(G6019&gt;=2,"Repeat","One-time")</f>
        <v/>
      </c>
    </row>
    <row r="6020">
      <c r="A6020" t="inlineStr">
        <is>
          <t>C09872</t>
        </is>
      </c>
      <c r="B6020" t="inlineStr">
        <is>
          <t>Amit Khan</t>
        </is>
      </c>
      <c r="C6020" t="inlineStr">
        <is>
          <t>South</t>
        </is>
      </c>
      <c r="D6020" t="inlineStr">
        <is>
          <t>Chennai</t>
        </is>
      </c>
      <c r="E6020" t="inlineStr">
        <is>
          <t>No</t>
        </is>
      </c>
      <c r="F6020" t="inlineStr">
        <is>
          <t>New</t>
        </is>
      </c>
      <c r="G6020" t="n">
        <v>1</v>
      </c>
      <c r="H6020" s="24" t="n">
        <v>9040.01</v>
      </c>
      <c r="I6020" s="24" t="n">
        <v>1579.79</v>
      </c>
      <c r="J6020" s="25" t="n">
        <v>46000</v>
      </c>
      <c r="K6020" s="25" t="n">
        <v>46000</v>
      </c>
      <c r="L6020" t="n">
        <v>5</v>
      </c>
      <c r="M6020" t="n">
        <v>1</v>
      </c>
      <c r="N6020" t="n">
        <v>2</v>
      </c>
      <c r="O6020">
        <f>DATE(2026,1,1)-K6020</f>
        <v/>
      </c>
      <c r="P6020">
        <f>IF(G6020&gt;=2,"Repeat","One-time")</f>
        <v/>
      </c>
    </row>
    <row r="6021">
      <c r="A6021" t="inlineStr">
        <is>
          <t>C01134</t>
        </is>
      </c>
      <c r="B6021" t="inlineStr">
        <is>
          <t>Manish Prasad</t>
        </is>
      </c>
      <c r="C6021" t="inlineStr">
        <is>
          <t>North</t>
        </is>
      </c>
      <c r="D6021" t="inlineStr">
        <is>
          <t>Delhi</t>
        </is>
      </c>
      <c r="E6021" t="inlineStr">
        <is>
          <t>Yes</t>
        </is>
      </c>
      <c r="F6021" t="inlineStr">
        <is>
          <t>At Risk</t>
        </is>
      </c>
      <c r="G6021" t="n">
        <v>3</v>
      </c>
      <c r="H6021" s="24" t="n">
        <v>9038.530000000001</v>
      </c>
      <c r="I6021" s="24" t="n">
        <v>2695.65</v>
      </c>
      <c r="J6021" s="25" t="n">
        <v>45224</v>
      </c>
      <c r="K6021" s="25" t="n">
        <v>45324</v>
      </c>
      <c r="L6021" t="n">
        <v>1</v>
      </c>
      <c r="M6021" t="n">
        <v>3</v>
      </c>
      <c r="N6021" t="n">
        <v>2</v>
      </c>
      <c r="O6021">
        <f>DATE(2026,1,1)-K6021</f>
        <v/>
      </c>
      <c r="P6021">
        <f>IF(G6021&gt;=2,"Repeat","One-time")</f>
        <v/>
      </c>
    </row>
    <row r="6022">
      <c r="A6022" t="inlineStr">
        <is>
          <t>C10304</t>
        </is>
      </c>
      <c r="B6022" t="inlineStr">
        <is>
          <t>Varun Prasad</t>
        </is>
      </c>
      <c r="C6022" t="inlineStr">
        <is>
          <t>South</t>
        </is>
      </c>
      <c r="D6022" t="inlineStr">
        <is>
          <t>Coimbatore</t>
        </is>
      </c>
      <c r="E6022" t="inlineStr">
        <is>
          <t>Yes</t>
        </is>
      </c>
      <c r="F6022" t="inlineStr">
        <is>
          <t>Loyal</t>
        </is>
      </c>
      <c r="G6022" t="n">
        <v>3</v>
      </c>
      <c r="H6022" s="24" t="n">
        <v>9032.18</v>
      </c>
      <c r="I6022" s="24" t="n">
        <v>548.03</v>
      </c>
      <c r="J6022" s="25" t="n">
        <v>45886</v>
      </c>
      <c r="K6022" s="25" t="n">
        <v>45966</v>
      </c>
      <c r="L6022" t="n">
        <v>4</v>
      </c>
      <c r="M6022" t="n">
        <v>3</v>
      </c>
      <c r="N6022" t="n">
        <v>2</v>
      </c>
      <c r="O6022">
        <f>DATE(2026,1,1)-K6022</f>
        <v/>
      </c>
      <c r="P6022">
        <f>IF(G6022&gt;=2,"Repeat","One-time")</f>
        <v/>
      </c>
    </row>
    <row r="6023">
      <c r="A6023" t="inlineStr">
        <is>
          <t>C08633</t>
        </is>
      </c>
      <c r="B6023" t="inlineStr">
        <is>
          <t>Aditya Sinha</t>
        </is>
      </c>
      <c r="C6023" t="inlineStr">
        <is>
          <t>West</t>
        </is>
      </c>
      <c r="D6023" t="inlineStr">
        <is>
          <t>Mumbai</t>
        </is>
      </c>
      <c r="E6023" t="inlineStr">
        <is>
          <t>No</t>
        </is>
      </c>
      <c r="F6023" t="inlineStr">
        <is>
          <t>Occasional</t>
        </is>
      </c>
      <c r="G6023" t="n">
        <v>1</v>
      </c>
      <c r="H6023" s="24" t="n">
        <v>9027.200000000001</v>
      </c>
      <c r="I6023" s="24" t="n">
        <v>515.5700000000001</v>
      </c>
      <c r="J6023" s="25" t="n">
        <v>45785</v>
      </c>
      <c r="K6023" s="25" t="n">
        <v>45785</v>
      </c>
      <c r="L6023" t="n">
        <v>3</v>
      </c>
      <c r="M6023" t="n">
        <v>1</v>
      </c>
      <c r="N6023" t="n">
        <v>2</v>
      </c>
      <c r="O6023">
        <f>DATE(2026,1,1)-K6023</f>
        <v/>
      </c>
      <c r="P6023">
        <f>IF(G6023&gt;=2,"Repeat","One-time")</f>
        <v/>
      </c>
    </row>
    <row r="6024">
      <c r="A6024" t="inlineStr">
        <is>
          <t>C04034</t>
        </is>
      </c>
      <c r="B6024" t="inlineStr">
        <is>
          <t>Lakshmi Nair</t>
        </is>
      </c>
      <c r="C6024" t="inlineStr">
        <is>
          <t>South</t>
        </is>
      </c>
      <c r="D6024" t="inlineStr">
        <is>
          <t>Bengaluru</t>
        </is>
      </c>
      <c r="E6024" t="inlineStr">
        <is>
          <t>No</t>
        </is>
      </c>
      <c r="F6024" t="inlineStr">
        <is>
          <t>Loyal</t>
        </is>
      </c>
      <c r="G6024" t="n">
        <v>5</v>
      </c>
      <c r="H6024" s="24" t="n">
        <v>9022.540000000001</v>
      </c>
      <c r="I6024" s="24" t="n">
        <v>3133.88</v>
      </c>
      <c r="J6024" s="25" t="n">
        <v>45364</v>
      </c>
      <c r="K6024" s="25" t="n">
        <v>46010</v>
      </c>
      <c r="L6024" t="n">
        <v>5</v>
      </c>
      <c r="M6024" t="n">
        <v>4</v>
      </c>
      <c r="N6024" t="n">
        <v>2</v>
      </c>
      <c r="O6024">
        <f>DATE(2026,1,1)-K6024</f>
        <v/>
      </c>
      <c r="P6024">
        <f>IF(G6024&gt;=2,"Repeat","One-time")</f>
        <v/>
      </c>
    </row>
    <row r="6025">
      <c r="A6025" t="inlineStr">
        <is>
          <t>C05840</t>
        </is>
      </c>
      <c r="B6025" t="inlineStr">
        <is>
          <t>Shreya Patel</t>
        </is>
      </c>
      <c r="C6025" t="inlineStr">
        <is>
          <t>South</t>
        </is>
      </c>
      <c r="D6025" t="inlineStr">
        <is>
          <t>Kochi</t>
        </is>
      </c>
      <c r="E6025" t="inlineStr">
        <is>
          <t>No</t>
        </is>
      </c>
      <c r="F6025" t="inlineStr">
        <is>
          <t>At Risk</t>
        </is>
      </c>
      <c r="G6025" t="n">
        <v>4</v>
      </c>
      <c r="H6025" s="24" t="n">
        <v>9020.49</v>
      </c>
      <c r="I6025" s="24" t="n">
        <v>3517.57</v>
      </c>
      <c r="J6025" s="25" t="n">
        <v>45496</v>
      </c>
      <c r="K6025" s="25" t="n">
        <v>45724</v>
      </c>
      <c r="L6025" t="n">
        <v>2</v>
      </c>
      <c r="M6025" t="n">
        <v>3</v>
      </c>
      <c r="N6025" t="n">
        <v>2</v>
      </c>
      <c r="O6025">
        <f>DATE(2026,1,1)-K6025</f>
        <v/>
      </c>
      <c r="P6025">
        <f>IF(G6025&gt;=2,"Repeat","One-time")</f>
        <v/>
      </c>
    </row>
    <row r="6026">
      <c r="A6026" t="inlineStr">
        <is>
          <t>C07475</t>
        </is>
      </c>
      <c r="B6026" t="inlineStr">
        <is>
          <t>Arjun Rao</t>
        </is>
      </c>
      <c r="C6026" t="inlineStr">
        <is>
          <t>Central</t>
        </is>
      </c>
      <c r="D6026" t="inlineStr">
        <is>
          <t>Raipur</t>
        </is>
      </c>
      <c r="E6026" t="inlineStr">
        <is>
          <t>Yes</t>
        </is>
      </c>
      <c r="F6026" t="inlineStr">
        <is>
          <t>Occasional</t>
        </is>
      </c>
      <c r="G6026" t="n">
        <v>1</v>
      </c>
      <c r="H6026" s="24" t="n">
        <v>9015.52</v>
      </c>
      <c r="I6026" s="24" t="n">
        <v>612.14</v>
      </c>
      <c r="J6026" s="25" t="n">
        <v>45799</v>
      </c>
      <c r="K6026" s="25" t="n">
        <v>45799</v>
      </c>
      <c r="L6026" t="n">
        <v>3</v>
      </c>
      <c r="M6026" t="n">
        <v>1</v>
      </c>
      <c r="N6026" t="n">
        <v>2</v>
      </c>
      <c r="O6026">
        <f>DATE(2026,1,1)-K6026</f>
        <v/>
      </c>
      <c r="P6026">
        <f>IF(G6026&gt;=2,"Repeat","One-time")</f>
        <v/>
      </c>
    </row>
    <row r="6027">
      <c r="A6027" t="inlineStr">
        <is>
          <t>C04987</t>
        </is>
      </c>
      <c r="B6027" t="inlineStr">
        <is>
          <t>Aditya Thakur</t>
        </is>
      </c>
      <c r="C6027" t="inlineStr">
        <is>
          <t>East</t>
        </is>
      </c>
      <c r="D6027" t="inlineStr">
        <is>
          <t>Patna</t>
        </is>
      </c>
      <c r="E6027" t="inlineStr">
        <is>
          <t>No</t>
        </is>
      </c>
      <c r="F6027" t="inlineStr">
        <is>
          <t>Hibernating</t>
        </is>
      </c>
      <c r="G6027" t="n">
        <v>1</v>
      </c>
      <c r="H6027" s="24" t="n">
        <v>9014.92</v>
      </c>
      <c r="I6027" s="24" t="n">
        <v>2407.34</v>
      </c>
      <c r="J6027" s="25" t="n">
        <v>45474</v>
      </c>
      <c r="K6027" s="25" t="n">
        <v>45474</v>
      </c>
      <c r="L6027" t="n">
        <v>1</v>
      </c>
      <c r="M6027" t="n">
        <v>1</v>
      </c>
      <c r="N6027" t="n">
        <v>2</v>
      </c>
      <c r="O6027">
        <f>DATE(2026,1,1)-K6027</f>
        <v/>
      </c>
      <c r="P6027">
        <f>IF(G6027&gt;=2,"Repeat","One-time")</f>
        <v/>
      </c>
    </row>
    <row r="6028">
      <c r="A6028" t="inlineStr">
        <is>
          <t>C05961</t>
        </is>
      </c>
      <c r="B6028" t="inlineStr">
        <is>
          <t>Zoya Fernandes</t>
        </is>
      </c>
      <c r="C6028" t="inlineStr">
        <is>
          <t>East</t>
        </is>
      </c>
      <c r="D6028" t="inlineStr">
        <is>
          <t>Patna</t>
        </is>
      </c>
      <c r="E6028" t="inlineStr">
        <is>
          <t>No</t>
        </is>
      </c>
      <c r="F6028" t="inlineStr">
        <is>
          <t>Loyal</t>
        </is>
      </c>
      <c r="G6028" t="n">
        <v>4</v>
      </c>
      <c r="H6028" s="24" t="n">
        <v>9000.58</v>
      </c>
      <c r="I6028" s="24" t="n">
        <v>3299.15</v>
      </c>
      <c r="J6028" s="25" t="n">
        <v>45602</v>
      </c>
      <c r="K6028" s="25" t="n">
        <v>45995</v>
      </c>
      <c r="L6028" t="n">
        <v>5</v>
      </c>
      <c r="M6028" t="n">
        <v>3</v>
      </c>
      <c r="N6028" t="n">
        <v>2</v>
      </c>
      <c r="O6028">
        <f>DATE(2026,1,1)-K6028</f>
        <v/>
      </c>
      <c r="P6028">
        <f>IF(G6028&gt;=2,"Repeat","One-time")</f>
        <v/>
      </c>
    </row>
    <row r="6029">
      <c r="A6029" t="inlineStr">
        <is>
          <t>C03266</t>
        </is>
      </c>
      <c r="B6029" t="inlineStr">
        <is>
          <t>Gurpreet Thakur</t>
        </is>
      </c>
      <c r="C6029" t="inlineStr">
        <is>
          <t>West</t>
        </is>
      </c>
      <c r="D6029" t="inlineStr">
        <is>
          <t>Pune</t>
        </is>
      </c>
      <c r="E6029" t="inlineStr">
        <is>
          <t>No</t>
        </is>
      </c>
      <c r="F6029" t="inlineStr">
        <is>
          <t>Occasional</t>
        </is>
      </c>
      <c r="G6029" t="n">
        <v>1</v>
      </c>
      <c r="H6029" s="24" t="n">
        <v>8999.07</v>
      </c>
      <c r="I6029" s="24" t="n">
        <v>1390.32</v>
      </c>
      <c r="J6029" s="25" t="n">
        <v>45763</v>
      </c>
      <c r="K6029" s="25" t="n">
        <v>45763</v>
      </c>
      <c r="L6029" t="n">
        <v>3</v>
      </c>
      <c r="M6029" t="n">
        <v>1</v>
      </c>
      <c r="N6029" t="n">
        <v>2</v>
      </c>
      <c r="O6029">
        <f>DATE(2026,1,1)-K6029</f>
        <v/>
      </c>
      <c r="P6029">
        <f>IF(G6029&gt;=2,"Repeat","One-time")</f>
        <v/>
      </c>
    </row>
    <row r="6030">
      <c r="A6030" t="inlineStr">
        <is>
          <t>C04531</t>
        </is>
      </c>
      <c r="B6030" t="inlineStr">
        <is>
          <t>Vikram Singh</t>
        </is>
      </c>
      <c r="C6030" t="inlineStr">
        <is>
          <t>South</t>
        </is>
      </c>
      <c r="D6030" t="inlineStr">
        <is>
          <t>Chennai</t>
        </is>
      </c>
      <c r="E6030" t="inlineStr">
        <is>
          <t>No</t>
        </is>
      </c>
      <c r="F6030" t="inlineStr">
        <is>
          <t>Occasional</t>
        </is>
      </c>
      <c r="G6030" t="n">
        <v>1</v>
      </c>
      <c r="H6030" s="24" t="n">
        <v>8993.25</v>
      </c>
      <c r="I6030" s="24" t="n">
        <v>113.47</v>
      </c>
      <c r="J6030" s="25" t="n">
        <v>45577</v>
      </c>
      <c r="K6030" s="25" t="n">
        <v>45577</v>
      </c>
      <c r="L6030" t="n">
        <v>2</v>
      </c>
      <c r="M6030" t="n">
        <v>1</v>
      </c>
      <c r="N6030" t="n">
        <v>2</v>
      </c>
      <c r="O6030">
        <f>DATE(2026,1,1)-K6030</f>
        <v/>
      </c>
      <c r="P6030">
        <f>IF(G6030&gt;=2,"Repeat","One-time")</f>
        <v/>
      </c>
    </row>
    <row r="6031">
      <c r="A6031" t="inlineStr">
        <is>
          <t>C01131</t>
        </is>
      </c>
      <c r="B6031" t="inlineStr">
        <is>
          <t>Tanvi Menon</t>
        </is>
      </c>
      <c r="C6031" t="inlineStr">
        <is>
          <t>Central</t>
        </is>
      </c>
      <c r="D6031" t="inlineStr">
        <is>
          <t>Raipur</t>
        </is>
      </c>
      <c r="E6031" t="inlineStr">
        <is>
          <t>No</t>
        </is>
      </c>
      <c r="F6031" t="inlineStr">
        <is>
          <t>At Risk</t>
        </is>
      </c>
      <c r="G6031" t="n">
        <v>3</v>
      </c>
      <c r="H6031" s="24" t="n">
        <v>8991.27</v>
      </c>
      <c r="I6031" s="24" t="n">
        <v>2722.06</v>
      </c>
      <c r="J6031" s="25" t="n">
        <v>45073</v>
      </c>
      <c r="K6031" s="25" t="n">
        <v>45429</v>
      </c>
      <c r="L6031" t="n">
        <v>1</v>
      </c>
      <c r="M6031" t="n">
        <v>3</v>
      </c>
      <c r="N6031" t="n">
        <v>2</v>
      </c>
      <c r="O6031">
        <f>DATE(2026,1,1)-K6031</f>
        <v/>
      </c>
      <c r="P6031">
        <f>IF(G6031&gt;=2,"Repeat","One-time")</f>
        <v/>
      </c>
    </row>
    <row r="6032">
      <c r="A6032" t="inlineStr">
        <is>
          <t>C10112</t>
        </is>
      </c>
      <c r="B6032" t="inlineStr">
        <is>
          <t>Pooja Nair</t>
        </is>
      </c>
      <c r="C6032" t="inlineStr">
        <is>
          <t>West</t>
        </is>
      </c>
      <c r="D6032" t="inlineStr">
        <is>
          <t>Pune</t>
        </is>
      </c>
      <c r="E6032" t="inlineStr">
        <is>
          <t>No</t>
        </is>
      </c>
      <c r="F6032" t="inlineStr">
        <is>
          <t>New</t>
        </is>
      </c>
      <c r="G6032" t="n">
        <v>2</v>
      </c>
      <c r="H6032" s="24" t="n">
        <v>8988.1</v>
      </c>
      <c r="I6032" s="24" t="n">
        <v>521.64</v>
      </c>
      <c r="J6032" s="25" t="n">
        <v>45943</v>
      </c>
      <c r="K6032" s="25" t="n">
        <v>45958</v>
      </c>
      <c r="L6032" t="n">
        <v>4</v>
      </c>
      <c r="M6032" t="n">
        <v>3</v>
      </c>
      <c r="N6032" t="n">
        <v>2</v>
      </c>
      <c r="O6032">
        <f>DATE(2026,1,1)-K6032</f>
        <v/>
      </c>
      <c r="P6032">
        <f>IF(G6032&gt;=2,"Repeat","One-time")</f>
        <v/>
      </c>
    </row>
    <row r="6033">
      <c r="A6033" t="inlineStr">
        <is>
          <t>C10025</t>
        </is>
      </c>
      <c r="B6033" t="inlineStr">
        <is>
          <t>Amit Menon</t>
        </is>
      </c>
      <c r="C6033" t="inlineStr">
        <is>
          <t>North</t>
        </is>
      </c>
      <c r="D6033" t="inlineStr">
        <is>
          <t>Jaipur</t>
        </is>
      </c>
      <c r="E6033" t="inlineStr">
        <is>
          <t>Yes</t>
        </is>
      </c>
      <c r="F6033" t="inlineStr">
        <is>
          <t>Loyal</t>
        </is>
      </c>
      <c r="G6033" t="n">
        <v>2</v>
      </c>
      <c r="H6033" s="24" t="n">
        <v>8967.76</v>
      </c>
      <c r="I6033" s="24" t="n">
        <v>4745.74</v>
      </c>
      <c r="J6033" s="25" t="n">
        <v>45918</v>
      </c>
      <c r="K6033" s="25" t="n">
        <v>46003</v>
      </c>
      <c r="L6033" t="n">
        <v>5</v>
      </c>
      <c r="M6033" t="n">
        <v>3</v>
      </c>
      <c r="N6033" t="n">
        <v>2</v>
      </c>
      <c r="O6033">
        <f>DATE(2026,1,1)-K6033</f>
        <v/>
      </c>
      <c r="P6033">
        <f>IF(G6033&gt;=2,"Repeat","One-time")</f>
        <v/>
      </c>
    </row>
    <row r="6034">
      <c r="A6034" t="inlineStr">
        <is>
          <t>C05359</t>
        </is>
      </c>
      <c r="B6034" t="inlineStr">
        <is>
          <t>Suresh Menon</t>
        </is>
      </c>
      <c r="C6034" t="inlineStr">
        <is>
          <t>Central</t>
        </is>
      </c>
      <c r="D6034" t="inlineStr">
        <is>
          <t>Bhopal</t>
        </is>
      </c>
      <c r="E6034" t="inlineStr">
        <is>
          <t>Yes</t>
        </is>
      </c>
      <c r="F6034" t="inlineStr">
        <is>
          <t>Hibernating</t>
        </is>
      </c>
      <c r="G6034" t="n">
        <v>1</v>
      </c>
      <c r="H6034" s="24" t="n">
        <v>8961.99</v>
      </c>
      <c r="I6034" s="24" t="n">
        <v>-236.91</v>
      </c>
      <c r="J6034" s="25" t="n">
        <v>45470</v>
      </c>
      <c r="K6034" s="25" t="n">
        <v>45470</v>
      </c>
      <c r="L6034" t="n">
        <v>1</v>
      </c>
      <c r="M6034" t="n">
        <v>1</v>
      </c>
      <c r="N6034" t="n">
        <v>2</v>
      </c>
      <c r="O6034">
        <f>DATE(2026,1,1)-K6034</f>
        <v/>
      </c>
      <c r="P6034">
        <f>IF(G6034&gt;=2,"Repeat","One-time")</f>
        <v/>
      </c>
    </row>
    <row r="6035">
      <c r="A6035" t="inlineStr">
        <is>
          <t>C01910</t>
        </is>
      </c>
      <c r="B6035" t="inlineStr">
        <is>
          <t>Varun Singh</t>
        </is>
      </c>
      <c r="C6035" t="inlineStr">
        <is>
          <t>South</t>
        </is>
      </c>
      <c r="D6035" t="inlineStr">
        <is>
          <t>Chennai</t>
        </is>
      </c>
      <c r="E6035" t="inlineStr">
        <is>
          <t>No</t>
        </is>
      </c>
      <c r="F6035" t="inlineStr">
        <is>
          <t>Hibernating</t>
        </is>
      </c>
      <c r="G6035" t="n">
        <v>1</v>
      </c>
      <c r="H6035" s="24" t="n">
        <v>8941.15</v>
      </c>
      <c r="I6035" s="24" t="n">
        <v>529.15</v>
      </c>
      <c r="J6035" s="25" t="n">
        <v>45120</v>
      </c>
      <c r="K6035" s="25" t="n">
        <v>45120</v>
      </c>
      <c r="L6035" t="n">
        <v>1</v>
      </c>
      <c r="M6035" t="n">
        <v>1</v>
      </c>
      <c r="N6035" t="n">
        <v>2</v>
      </c>
      <c r="O6035">
        <f>DATE(2026,1,1)-K6035</f>
        <v/>
      </c>
      <c r="P6035">
        <f>IF(G6035&gt;=2,"Repeat","One-time")</f>
        <v/>
      </c>
    </row>
    <row r="6036">
      <c r="A6036" t="inlineStr">
        <is>
          <t>C08757</t>
        </is>
      </c>
      <c r="B6036" t="inlineStr">
        <is>
          <t>Gurpreet Sharma</t>
        </is>
      </c>
      <c r="C6036" t="inlineStr">
        <is>
          <t>Central</t>
        </is>
      </c>
      <c r="D6036" t="inlineStr">
        <is>
          <t>Nagpur</t>
        </is>
      </c>
      <c r="E6036" t="inlineStr">
        <is>
          <t>No</t>
        </is>
      </c>
      <c r="F6036" t="inlineStr">
        <is>
          <t>Occasional</t>
        </is>
      </c>
      <c r="G6036" t="n">
        <v>2</v>
      </c>
      <c r="H6036" s="24" t="n">
        <v>8938.35</v>
      </c>
      <c r="I6036" s="24" t="n">
        <v>2437.75</v>
      </c>
      <c r="J6036" s="25" t="n">
        <v>45758</v>
      </c>
      <c r="K6036" s="25" t="n">
        <v>45842</v>
      </c>
      <c r="L6036" t="n">
        <v>3</v>
      </c>
      <c r="M6036" t="n">
        <v>2</v>
      </c>
      <c r="N6036" t="n">
        <v>2</v>
      </c>
      <c r="O6036">
        <f>DATE(2026,1,1)-K6036</f>
        <v/>
      </c>
      <c r="P6036">
        <f>IF(G6036&gt;=2,"Repeat","One-time")</f>
        <v/>
      </c>
    </row>
    <row r="6037">
      <c r="A6037" t="inlineStr">
        <is>
          <t>C09950</t>
        </is>
      </c>
      <c r="B6037" t="inlineStr">
        <is>
          <t>Ananya Gupta</t>
        </is>
      </c>
      <c r="C6037" t="inlineStr">
        <is>
          <t>South</t>
        </is>
      </c>
      <c r="D6037" t="inlineStr">
        <is>
          <t>Chennai</t>
        </is>
      </c>
      <c r="E6037" t="inlineStr">
        <is>
          <t>No</t>
        </is>
      </c>
      <c r="F6037" t="inlineStr">
        <is>
          <t>Loyal</t>
        </is>
      </c>
      <c r="G6037" t="n">
        <v>2</v>
      </c>
      <c r="H6037" s="24" t="n">
        <v>8937.799999999999</v>
      </c>
      <c r="I6037" s="24" t="n">
        <v>2726.48</v>
      </c>
      <c r="J6037" s="25" t="n">
        <v>45865</v>
      </c>
      <c r="K6037" s="25" t="n">
        <v>45938</v>
      </c>
      <c r="L6037" t="n">
        <v>4</v>
      </c>
      <c r="M6037" t="n">
        <v>3</v>
      </c>
      <c r="N6037" t="n">
        <v>2</v>
      </c>
      <c r="O6037">
        <f>DATE(2026,1,1)-K6037</f>
        <v/>
      </c>
      <c r="P6037">
        <f>IF(G6037&gt;=2,"Repeat","One-time")</f>
        <v/>
      </c>
    </row>
    <row r="6038">
      <c r="A6038" t="inlineStr">
        <is>
          <t>C07797</t>
        </is>
      </c>
      <c r="B6038" t="inlineStr">
        <is>
          <t>Aarav Yadav</t>
        </is>
      </c>
      <c r="C6038" t="inlineStr">
        <is>
          <t>Central</t>
        </is>
      </c>
      <c r="D6038" t="inlineStr">
        <is>
          <t>Bhopal</t>
        </is>
      </c>
      <c r="E6038" t="inlineStr">
        <is>
          <t>No</t>
        </is>
      </c>
      <c r="F6038" t="inlineStr">
        <is>
          <t>Occasional</t>
        </is>
      </c>
      <c r="G6038" t="n">
        <v>2</v>
      </c>
      <c r="H6038" s="24" t="n">
        <v>8930.610000000001</v>
      </c>
      <c r="I6038" s="24" t="n">
        <v>4223.12</v>
      </c>
      <c r="J6038" s="25" t="n">
        <v>45737</v>
      </c>
      <c r="K6038" s="25" t="n">
        <v>45755</v>
      </c>
      <c r="L6038" t="n">
        <v>3</v>
      </c>
      <c r="M6038" t="n">
        <v>2</v>
      </c>
      <c r="N6038" t="n">
        <v>2</v>
      </c>
      <c r="O6038">
        <f>DATE(2026,1,1)-K6038</f>
        <v/>
      </c>
      <c r="P6038">
        <f>IF(G6038&gt;=2,"Repeat","One-time")</f>
        <v/>
      </c>
    </row>
    <row r="6039">
      <c r="A6039" t="inlineStr">
        <is>
          <t>C03818</t>
        </is>
      </c>
      <c r="B6039" t="inlineStr">
        <is>
          <t>Abhishek Pillai</t>
        </is>
      </c>
      <c r="C6039" t="inlineStr">
        <is>
          <t>North</t>
        </is>
      </c>
      <c r="D6039" t="inlineStr">
        <is>
          <t>Delhi</t>
        </is>
      </c>
      <c r="E6039" t="inlineStr">
        <is>
          <t>No</t>
        </is>
      </c>
      <c r="F6039" t="inlineStr">
        <is>
          <t>Hibernating</t>
        </is>
      </c>
      <c r="G6039" t="n">
        <v>2</v>
      </c>
      <c r="H6039" s="24" t="n">
        <v>8922.73</v>
      </c>
      <c r="I6039" s="24" t="n">
        <v>3378.67</v>
      </c>
      <c r="J6039" s="25" t="n">
        <v>45326</v>
      </c>
      <c r="K6039" s="25" t="n">
        <v>45384</v>
      </c>
      <c r="L6039" t="n">
        <v>1</v>
      </c>
      <c r="M6039" t="n">
        <v>2</v>
      </c>
      <c r="N6039" t="n">
        <v>2</v>
      </c>
      <c r="O6039">
        <f>DATE(2026,1,1)-K6039</f>
        <v/>
      </c>
      <c r="P6039">
        <f>IF(G6039&gt;=2,"Repeat","One-time")</f>
        <v/>
      </c>
    </row>
    <row r="6040">
      <c r="A6040" t="inlineStr">
        <is>
          <t>C07321</t>
        </is>
      </c>
      <c r="B6040" t="inlineStr">
        <is>
          <t>Shreya Joshi</t>
        </is>
      </c>
      <c r="C6040" t="inlineStr">
        <is>
          <t>North</t>
        </is>
      </c>
      <c r="D6040" t="inlineStr">
        <is>
          <t>Lucknow</t>
        </is>
      </c>
      <c r="E6040" t="inlineStr">
        <is>
          <t>Yes</t>
        </is>
      </c>
      <c r="F6040" t="inlineStr">
        <is>
          <t>Occasional</t>
        </is>
      </c>
      <c r="G6040" t="n">
        <v>2</v>
      </c>
      <c r="H6040" s="24" t="n">
        <v>8918.16</v>
      </c>
      <c r="I6040" s="24" t="n">
        <v>1248.61</v>
      </c>
      <c r="J6040" s="25" t="n">
        <v>45627</v>
      </c>
      <c r="K6040" s="25" t="n">
        <v>45713</v>
      </c>
      <c r="L6040" t="n">
        <v>2</v>
      </c>
      <c r="M6040" t="n">
        <v>2</v>
      </c>
      <c r="N6040" t="n">
        <v>2</v>
      </c>
      <c r="O6040">
        <f>DATE(2026,1,1)-K6040</f>
        <v/>
      </c>
      <c r="P6040">
        <f>IF(G6040&gt;=2,"Repeat","One-time")</f>
        <v/>
      </c>
    </row>
    <row r="6041">
      <c r="A6041" t="inlineStr">
        <is>
          <t>C03927</t>
        </is>
      </c>
      <c r="B6041" t="inlineStr">
        <is>
          <t>Farhan Kumar</t>
        </is>
      </c>
      <c r="C6041" t="inlineStr">
        <is>
          <t>East</t>
        </is>
      </c>
      <c r="D6041" t="inlineStr">
        <is>
          <t>Guwahati</t>
        </is>
      </c>
      <c r="E6041" t="inlineStr">
        <is>
          <t>No</t>
        </is>
      </c>
      <c r="F6041" t="inlineStr">
        <is>
          <t>Occasional</t>
        </is>
      </c>
      <c r="G6041" t="n">
        <v>2</v>
      </c>
      <c r="H6041" s="24" t="n">
        <v>8911.629999999999</v>
      </c>
      <c r="I6041" s="24" t="n">
        <v>2885.88</v>
      </c>
      <c r="J6041" s="25" t="n">
        <v>45625</v>
      </c>
      <c r="K6041" s="25" t="n">
        <v>45723</v>
      </c>
      <c r="L6041" t="n">
        <v>2</v>
      </c>
      <c r="M6041" t="n">
        <v>2</v>
      </c>
      <c r="N6041" t="n">
        <v>2</v>
      </c>
      <c r="O6041">
        <f>DATE(2026,1,1)-K6041</f>
        <v/>
      </c>
      <c r="P6041">
        <f>IF(G6041&gt;=2,"Repeat","One-time")</f>
        <v/>
      </c>
    </row>
    <row r="6042">
      <c r="A6042" t="inlineStr">
        <is>
          <t>C08333</t>
        </is>
      </c>
      <c r="B6042" t="inlineStr">
        <is>
          <t>Ayesha Mehta</t>
        </is>
      </c>
      <c r="C6042" t="inlineStr">
        <is>
          <t>North</t>
        </is>
      </c>
      <c r="D6042" t="inlineStr">
        <is>
          <t>Gurugram</t>
        </is>
      </c>
      <c r="E6042" t="inlineStr">
        <is>
          <t>No</t>
        </is>
      </c>
      <c r="F6042" t="inlineStr">
        <is>
          <t>Loyal</t>
        </is>
      </c>
      <c r="G6042" t="n">
        <v>3</v>
      </c>
      <c r="H6042" s="24" t="n">
        <v>8911.25</v>
      </c>
      <c r="I6042" s="24" t="n">
        <v>2192.61</v>
      </c>
      <c r="J6042" s="25" t="n">
        <v>45816</v>
      </c>
      <c r="K6042" s="25" t="n">
        <v>46011</v>
      </c>
      <c r="L6042" t="n">
        <v>5</v>
      </c>
      <c r="M6042" t="n">
        <v>3</v>
      </c>
      <c r="N6042" t="n">
        <v>2</v>
      </c>
      <c r="O6042">
        <f>DATE(2026,1,1)-K6042</f>
        <v/>
      </c>
      <c r="P6042">
        <f>IF(G6042&gt;=2,"Repeat","One-time")</f>
        <v/>
      </c>
    </row>
    <row r="6043">
      <c r="A6043" t="inlineStr">
        <is>
          <t>C01954</t>
        </is>
      </c>
      <c r="B6043" t="inlineStr">
        <is>
          <t>Gurpreet Yadav</t>
        </is>
      </c>
      <c r="C6043" t="inlineStr">
        <is>
          <t>East</t>
        </is>
      </c>
      <c r="D6043" t="inlineStr">
        <is>
          <t>Patna</t>
        </is>
      </c>
      <c r="E6043" t="inlineStr">
        <is>
          <t>No</t>
        </is>
      </c>
      <c r="F6043" t="inlineStr">
        <is>
          <t>Hibernating</t>
        </is>
      </c>
      <c r="G6043" t="n">
        <v>2</v>
      </c>
      <c r="H6043" s="24" t="n">
        <v>8906.4</v>
      </c>
      <c r="I6043" s="24" t="n">
        <v>702.36</v>
      </c>
      <c r="J6043" s="25" t="n">
        <v>45240</v>
      </c>
      <c r="K6043" s="25" t="n">
        <v>45284</v>
      </c>
      <c r="L6043" t="n">
        <v>1</v>
      </c>
      <c r="M6043" t="n">
        <v>2</v>
      </c>
      <c r="N6043" t="n">
        <v>2</v>
      </c>
      <c r="O6043">
        <f>DATE(2026,1,1)-K6043</f>
        <v/>
      </c>
      <c r="P6043">
        <f>IF(G6043&gt;=2,"Repeat","One-time")</f>
        <v/>
      </c>
    </row>
    <row r="6044">
      <c r="A6044" t="inlineStr">
        <is>
          <t>C05259</t>
        </is>
      </c>
      <c r="B6044" t="inlineStr">
        <is>
          <t>Ananya Singh</t>
        </is>
      </c>
      <c r="C6044" t="inlineStr">
        <is>
          <t>Central</t>
        </is>
      </c>
      <c r="D6044" t="inlineStr">
        <is>
          <t>Indore</t>
        </is>
      </c>
      <c r="E6044" t="inlineStr">
        <is>
          <t>No</t>
        </is>
      </c>
      <c r="F6044" t="inlineStr">
        <is>
          <t>Occasional</t>
        </is>
      </c>
      <c r="G6044" t="n">
        <v>2</v>
      </c>
      <c r="H6044" s="24" t="n">
        <v>8895.030000000001</v>
      </c>
      <c r="I6044" s="24" t="n">
        <v>2427.18</v>
      </c>
      <c r="J6044" s="25" t="n">
        <v>45799</v>
      </c>
      <c r="K6044" s="25" t="n">
        <v>45906</v>
      </c>
      <c r="L6044" t="n">
        <v>3</v>
      </c>
      <c r="M6044" t="n">
        <v>2</v>
      </c>
      <c r="N6044" t="n">
        <v>2</v>
      </c>
      <c r="O6044">
        <f>DATE(2026,1,1)-K6044</f>
        <v/>
      </c>
      <c r="P6044">
        <f>IF(G6044&gt;=2,"Repeat","One-time")</f>
        <v/>
      </c>
    </row>
    <row r="6045">
      <c r="A6045" t="inlineStr">
        <is>
          <t>C05674</t>
        </is>
      </c>
      <c r="B6045" t="inlineStr">
        <is>
          <t>Joseph Gupta</t>
        </is>
      </c>
      <c r="C6045" t="inlineStr">
        <is>
          <t>East</t>
        </is>
      </c>
      <c r="D6045" t="inlineStr">
        <is>
          <t>Kolkata</t>
        </is>
      </c>
      <c r="E6045" t="inlineStr">
        <is>
          <t>No</t>
        </is>
      </c>
      <c r="F6045" t="inlineStr">
        <is>
          <t>Loyal</t>
        </is>
      </c>
      <c r="G6045" t="n">
        <v>6</v>
      </c>
      <c r="H6045" s="24" t="n">
        <v>8893.98</v>
      </c>
      <c r="I6045" s="24" t="n">
        <v>3039.08</v>
      </c>
      <c r="J6045" s="25" t="n">
        <v>45564</v>
      </c>
      <c r="K6045" s="25" t="n">
        <v>45938</v>
      </c>
      <c r="L6045" t="n">
        <v>4</v>
      </c>
      <c r="M6045" t="n">
        <v>4</v>
      </c>
      <c r="N6045" t="n">
        <v>2</v>
      </c>
      <c r="O6045">
        <f>DATE(2026,1,1)-K6045</f>
        <v/>
      </c>
      <c r="P6045">
        <f>IF(G6045&gt;=2,"Repeat","One-time")</f>
        <v/>
      </c>
    </row>
    <row r="6046">
      <c r="A6046" t="inlineStr">
        <is>
          <t>C08427</t>
        </is>
      </c>
      <c r="B6046" t="inlineStr">
        <is>
          <t>Vikram Agarwal</t>
        </is>
      </c>
      <c r="C6046" t="inlineStr">
        <is>
          <t>West</t>
        </is>
      </c>
      <c r="D6046" t="inlineStr">
        <is>
          <t>Ahmedabad</t>
        </is>
      </c>
      <c r="E6046" t="inlineStr">
        <is>
          <t>Yes</t>
        </is>
      </c>
      <c r="F6046" t="inlineStr">
        <is>
          <t>Occasional</t>
        </is>
      </c>
      <c r="G6046" t="n">
        <v>2</v>
      </c>
      <c r="H6046" s="24" t="n">
        <v>8883.18</v>
      </c>
      <c r="I6046" s="24" t="n">
        <v>1528.77</v>
      </c>
      <c r="J6046" s="25" t="n">
        <v>45768</v>
      </c>
      <c r="K6046" s="25" t="n">
        <v>46011</v>
      </c>
      <c r="L6046" t="n">
        <v>5</v>
      </c>
      <c r="M6046" t="n">
        <v>2</v>
      </c>
      <c r="N6046" t="n">
        <v>2</v>
      </c>
      <c r="O6046">
        <f>DATE(2026,1,1)-K6046</f>
        <v/>
      </c>
      <c r="P6046">
        <f>IF(G6046&gt;=2,"Repeat","One-time")</f>
        <v/>
      </c>
    </row>
    <row r="6047">
      <c r="A6047" t="inlineStr">
        <is>
          <t>C10753</t>
        </is>
      </c>
      <c r="B6047" t="inlineStr">
        <is>
          <t>Pooja Mukherjee</t>
        </is>
      </c>
      <c r="C6047" t="inlineStr">
        <is>
          <t>West</t>
        </is>
      </c>
      <c r="D6047" t="inlineStr">
        <is>
          <t>Mumbai</t>
        </is>
      </c>
      <c r="E6047" t="inlineStr">
        <is>
          <t>No</t>
        </is>
      </c>
      <c r="F6047" t="inlineStr">
        <is>
          <t>New</t>
        </is>
      </c>
      <c r="G6047" t="n">
        <v>3</v>
      </c>
      <c r="H6047" s="24" t="n">
        <v>8882.690000000001</v>
      </c>
      <c r="I6047" s="24" t="n">
        <v>2843.34</v>
      </c>
      <c r="J6047" s="25" t="n">
        <v>45939</v>
      </c>
      <c r="K6047" s="25" t="n">
        <v>45975</v>
      </c>
      <c r="L6047" t="n">
        <v>4</v>
      </c>
      <c r="M6047" t="n">
        <v>3</v>
      </c>
      <c r="N6047" t="n">
        <v>2</v>
      </c>
      <c r="O6047">
        <f>DATE(2026,1,1)-K6047</f>
        <v/>
      </c>
      <c r="P6047">
        <f>IF(G6047&gt;=2,"Repeat","One-time")</f>
        <v/>
      </c>
    </row>
    <row r="6048">
      <c r="A6048" t="inlineStr">
        <is>
          <t>C06362</t>
        </is>
      </c>
      <c r="B6048" t="inlineStr">
        <is>
          <t>Rohan Kapoor</t>
        </is>
      </c>
      <c r="C6048" t="inlineStr">
        <is>
          <t>North</t>
        </is>
      </c>
      <c r="D6048" t="inlineStr">
        <is>
          <t>Jaipur</t>
        </is>
      </c>
      <c r="E6048" t="inlineStr">
        <is>
          <t>No</t>
        </is>
      </c>
      <c r="F6048" t="inlineStr">
        <is>
          <t>Loyal</t>
        </is>
      </c>
      <c r="G6048" t="n">
        <v>3</v>
      </c>
      <c r="H6048" s="24" t="n">
        <v>8879.34</v>
      </c>
      <c r="I6048" s="24" t="n">
        <v>2924.39</v>
      </c>
      <c r="J6048" s="25" t="n">
        <v>45564</v>
      </c>
      <c r="K6048" s="25" t="n">
        <v>45942</v>
      </c>
      <c r="L6048" t="n">
        <v>4</v>
      </c>
      <c r="M6048" t="n">
        <v>3</v>
      </c>
      <c r="N6048" t="n">
        <v>2</v>
      </c>
      <c r="O6048">
        <f>DATE(2026,1,1)-K6048</f>
        <v/>
      </c>
      <c r="P6048">
        <f>IF(G6048&gt;=2,"Repeat","One-time")</f>
        <v/>
      </c>
    </row>
    <row r="6049">
      <c r="A6049" t="inlineStr">
        <is>
          <t>C08894</t>
        </is>
      </c>
      <c r="B6049" t="inlineStr">
        <is>
          <t>Abhishek Nair</t>
        </is>
      </c>
      <c r="C6049" t="inlineStr">
        <is>
          <t>North</t>
        </is>
      </c>
      <c r="D6049" t="inlineStr">
        <is>
          <t>Jaipur</t>
        </is>
      </c>
      <c r="E6049" t="inlineStr">
        <is>
          <t>No</t>
        </is>
      </c>
      <c r="F6049" t="inlineStr">
        <is>
          <t>Occasional</t>
        </is>
      </c>
      <c r="G6049" t="n">
        <v>1</v>
      </c>
      <c r="H6049" s="24" t="n">
        <v>8877.77</v>
      </c>
      <c r="I6049" s="24" t="n">
        <v>2674.74</v>
      </c>
      <c r="J6049" s="25" t="n">
        <v>45831</v>
      </c>
      <c r="K6049" s="25" t="n">
        <v>45831</v>
      </c>
      <c r="L6049" t="n">
        <v>3</v>
      </c>
      <c r="M6049" t="n">
        <v>1</v>
      </c>
      <c r="N6049" t="n">
        <v>2</v>
      </c>
      <c r="O6049">
        <f>DATE(2026,1,1)-K6049</f>
        <v/>
      </c>
      <c r="P6049">
        <f>IF(G6049&gt;=2,"Repeat","One-time")</f>
        <v/>
      </c>
    </row>
    <row r="6050">
      <c r="A6050" t="inlineStr">
        <is>
          <t>C10261</t>
        </is>
      </c>
      <c r="B6050" t="inlineStr">
        <is>
          <t>Nikhil Singh</t>
        </is>
      </c>
      <c r="C6050" t="inlineStr">
        <is>
          <t>South</t>
        </is>
      </c>
      <c r="D6050" t="inlineStr">
        <is>
          <t>Bengaluru</t>
        </is>
      </c>
      <c r="E6050" t="inlineStr">
        <is>
          <t>No</t>
        </is>
      </c>
      <c r="F6050" t="inlineStr">
        <is>
          <t>New</t>
        </is>
      </c>
      <c r="G6050" t="n">
        <v>2</v>
      </c>
      <c r="H6050" s="24" t="n">
        <v>8868.75</v>
      </c>
      <c r="I6050" s="24" t="n">
        <v>-44.97</v>
      </c>
      <c r="J6050" s="25" t="n">
        <v>45977</v>
      </c>
      <c r="K6050" s="25" t="n">
        <v>46010</v>
      </c>
      <c r="L6050" t="n">
        <v>5</v>
      </c>
      <c r="M6050" t="n">
        <v>3</v>
      </c>
      <c r="N6050" t="n">
        <v>2</v>
      </c>
      <c r="O6050">
        <f>DATE(2026,1,1)-K6050</f>
        <v/>
      </c>
      <c r="P6050">
        <f>IF(G6050&gt;=2,"Repeat","One-time")</f>
        <v/>
      </c>
    </row>
    <row r="6051">
      <c r="A6051" t="inlineStr">
        <is>
          <t>C05604</t>
        </is>
      </c>
      <c r="B6051" t="inlineStr">
        <is>
          <t>Aditya Mishra</t>
        </is>
      </c>
      <c r="C6051" t="inlineStr">
        <is>
          <t>North</t>
        </is>
      </c>
      <c r="D6051" t="inlineStr">
        <is>
          <t>Gurugram</t>
        </is>
      </c>
      <c r="E6051" t="inlineStr">
        <is>
          <t>Yes</t>
        </is>
      </c>
      <c r="F6051" t="inlineStr">
        <is>
          <t>Occasional</t>
        </is>
      </c>
      <c r="G6051" t="n">
        <v>2</v>
      </c>
      <c r="H6051" s="24" t="n">
        <v>8867.24</v>
      </c>
      <c r="I6051" s="24" t="n">
        <v>2161.08</v>
      </c>
      <c r="J6051" s="25" t="n">
        <v>45474</v>
      </c>
      <c r="K6051" s="25" t="n">
        <v>45946</v>
      </c>
      <c r="L6051" t="n">
        <v>4</v>
      </c>
      <c r="M6051" t="n">
        <v>2</v>
      </c>
      <c r="N6051" t="n">
        <v>2</v>
      </c>
      <c r="O6051">
        <f>DATE(2026,1,1)-K6051</f>
        <v/>
      </c>
      <c r="P6051">
        <f>IF(G6051&gt;=2,"Repeat","One-time")</f>
        <v/>
      </c>
    </row>
    <row r="6052">
      <c r="A6052" t="inlineStr">
        <is>
          <t>C05856</t>
        </is>
      </c>
      <c r="B6052" t="inlineStr">
        <is>
          <t>Sneha Mehta</t>
        </is>
      </c>
      <c r="C6052" t="inlineStr">
        <is>
          <t>South</t>
        </is>
      </c>
      <c r="D6052" t="inlineStr">
        <is>
          <t>Bengaluru</t>
        </is>
      </c>
      <c r="E6052" t="inlineStr">
        <is>
          <t>No</t>
        </is>
      </c>
      <c r="F6052" t="inlineStr">
        <is>
          <t>Occasional</t>
        </is>
      </c>
      <c r="G6052" t="n">
        <v>2</v>
      </c>
      <c r="H6052" s="24" t="n">
        <v>8864.950000000001</v>
      </c>
      <c r="I6052" s="24" t="n">
        <v>3275.04</v>
      </c>
      <c r="J6052" s="25" t="n">
        <v>45842</v>
      </c>
      <c r="K6052" s="25" t="n">
        <v>45853</v>
      </c>
      <c r="L6052" t="n">
        <v>3</v>
      </c>
      <c r="M6052" t="n">
        <v>2</v>
      </c>
      <c r="N6052" t="n">
        <v>2</v>
      </c>
      <c r="O6052">
        <f>DATE(2026,1,1)-K6052</f>
        <v/>
      </c>
      <c r="P6052">
        <f>IF(G6052&gt;=2,"Repeat","One-time")</f>
        <v/>
      </c>
    </row>
    <row r="6053">
      <c r="A6053" t="inlineStr">
        <is>
          <t>C04962</t>
        </is>
      </c>
      <c r="B6053" t="inlineStr">
        <is>
          <t>Meera Singh</t>
        </is>
      </c>
      <c r="C6053" t="inlineStr">
        <is>
          <t>West</t>
        </is>
      </c>
      <c r="D6053" t="inlineStr">
        <is>
          <t>Mumbai</t>
        </is>
      </c>
      <c r="E6053" t="inlineStr">
        <is>
          <t>No</t>
        </is>
      </c>
      <c r="F6053" t="inlineStr">
        <is>
          <t>Occasional</t>
        </is>
      </c>
      <c r="G6053" t="n">
        <v>2</v>
      </c>
      <c r="H6053" s="24" t="n">
        <v>8858.66</v>
      </c>
      <c r="I6053" s="24" t="n">
        <v>1075.8</v>
      </c>
      <c r="J6053" s="25" t="n">
        <v>45535</v>
      </c>
      <c r="K6053" s="25" t="n">
        <v>45627</v>
      </c>
      <c r="L6053" t="n">
        <v>2</v>
      </c>
      <c r="M6053" t="n">
        <v>2</v>
      </c>
      <c r="N6053" t="n">
        <v>2</v>
      </c>
      <c r="O6053">
        <f>DATE(2026,1,1)-K6053</f>
        <v/>
      </c>
      <c r="P6053">
        <f>IF(G6053&gt;=2,"Repeat","One-time")</f>
        <v/>
      </c>
    </row>
    <row r="6054">
      <c r="A6054" t="inlineStr">
        <is>
          <t>C06759</t>
        </is>
      </c>
      <c r="B6054" t="inlineStr">
        <is>
          <t>Rahul Shah</t>
        </is>
      </c>
      <c r="C6054" t="inlineStr">
        <is>
          <t>East</t>
        </is>
      </c>
      <c r="D6054" t="inlineStr">
        <is>
          <t>Kolkata</t>
        </is>
      </c>
      <c r="E6054" t="inlineStr">
        <is>
          <t>No</t>
        </is>
      </c>
      <c r="F6054" t="inlineStr">
        <is>
          <t>Occasional</t>
        </is>
      </c>
      <c r="G6054" t="n">
        <v>2</v>
      </c>
      <c r="H6054" s="24" t="n">
        <v>8855.120000000001</v>
      </c>
      <c r="I6054" s="24" t="n">
        <v>2577.72</v>
      </c>
      <c r="J6054" s="25" t="n">
        <v>45581</v>
      </c>
      <c r="K6054" s="25" t="n">
        <v>45973</v>
      </c>
      <c r="L6054" t="n">
        <v>4</v>
      </c>
      <c r="M6054" t="n">
        <v>2</v>
      </c>
      <c r="N6054" t="n">
        <v>2</v>
      </c>
      <c r="O6054">
        <f>DATE(2026,1,1)-K6054</f>
        <v/>
      </c>
      <c r="P6054">
        <f>IF(G6054&gt;=2,"Repeat","One-time")</f>
        <v/>
      </c>
    </row>
    <row r="6055">
      <c r="A6055" t="inlineStr">
        <is>
          <t>C05947</t>
        </is>
      </c>
      <c r="B6055" t="inlineStr">
        <is>
          <t>Harpreet Thakur</t>
        </is>
      </c>
      <c r="C6055" t="inlineStr">
        <is>
          <t>West</t>
        </is>
      </c>
      <c r="D6055" t="inlineStr">
        <is>
          <t>Mumbai</t>
        </is>
      </c>
      <c r="E6055" t="inlineStr">
        <is>
          <t>No</t>
        </is>
      </c>
      <c r="F6055" t="inlineStr">
        <is>
          <t>Occasional</t>
        </is>
      </c>
      <c r="G6055" t="n">
        <v>2</v>
      </c>
      <c r="H6055" s="24" t="n">
        <v>8842.84</v>
      </c>
      <c r="I6055" s="24" t="n">
        <v>978.0700000000001</v>
      </c>
      <c r="J6055" s="25" t="n">
        <v>45808</v>
      </c>
      <c r="K6055" s="25" t="n">
        <v>45839</v>
      </c>
      <c r="L6055" t="n">
        <v>3</v>
      </c>
      <c r="M6055" t="n">
        <v>2</v>
      </c>
      <c r="N6055" t="n">
        <v>2</v>
      </c>
      <c r="O6055">
        <f>DATE(2026,1,1)-K6055</f>
        <v/>
      </c>
      <c r="P6055">
        <f>IF(G6055&gt;=2,"Repeat","One-time")</f>
        <v/>
      </c>
    </row>
    <row r="6056">
      <c r="A6056" t="inlineStr">
        <is>
          <t>C06554</t>
        </is>
      </c>
      <c r="B6056" t="inlineStr">
        <is>
          <t>Abhishek Iyer</t>
        </is>
      </c>
      <c r="C6056" t="inlineStr">
        <is>
          <t>South</t>
        </is>
      </c>
      <c r="D6056" t="inlineStr">
        <is>
          <t>Hyderabad</t>
        </is>
      </c>
      <c r="E6056" t="inlineStr">
        <is>
          <t>No</t>
        </is>
      </c>
      <c r="F6056" t="inlineStr">
        <is>
          <t>Occasional</t>
        </is>
      </c>
      <c r="G6056" t="n">
        <v>2</v>
      </c>
      <c r="H6056" s="24" t="n">
        <v>8838.790000000001</v>
      </c>
      <c r="I6056" s="24" t="n">
        <v>1051.69</v>
      </c>
      <c r="J6056" s="25" t="n">
        <v>45701</v>
      </c>
      <c r="K6056" s="25" t="n">
        <v>45782</v>
      </c>
      <c r="L6056" t="n">
        <v>3</v>
      </c>
      <c r="M6056" t="n">
        <v>2</v>
      </c>
      <c r="N6056" t="n">
        <v>2</v>
      </c>
      <c r="O6056">
        <f>DATE(2026,1,1)-K6056</f>
        <v/>
      </c>
      <c r="P6056">
        <f>IF(G6056&gt;=2,"Repeat","One-time")</f>
        <v/>
      </c>
    </row>
    <row r="6057">
      <c r="A6057" t="inlineStr">
        <is>
          <t>C03828</t>
        </is>
      </c>
      <c r="B6057" t="inlineStr">
        <is>
          <t>Rohan Menon</t>
        </is>
      </c>
      <c r="C6057" t="inlineStr">
        <is>
          <t>East</t>
        </is>
      </c>
      <c r="D6057" t="inlineStr">
        <is>
          <t>Guwahati</t>
        </is>
      </c>
      <c r="E6057" t="inlineStr">
        <is>
          <t>Yes</t>
        </is>
      </c>
      <c r="F6057" t="inlineStr">
        <is>
          <t>At Risk</t>
        </is>
      </c>
      <c r="G6057" t="n">
        <v>3</v>
      </c>
      <c r="H6057" s="24" t="n">
        <v>8821.9</v>
      </c>
      <c r="I6057" s="24" t="n">
        <v>2224.79</v>
      </c>
      <c r="J6057" s="25" t="n">
        <v>45316</v>
      </c>
      <c r="K6057" s="25" t="n">
        <v>45430</v>
      </c>
      <c r="L6057" t="n">
        <v>1</v>
      </c>
      <c r="M6057" t="n">
        <v>3</v>
      </c>
      <c r="N6057" t="n">
        <v>2</v>
      </c>
      <c r="O6057">
        <f>DATE(2026,1,1)-K6057</f>
        <v/>
      </c>
      <c r="P6057">
        <f>IF(G6057&gt;=2,"Repeat","One-time")</f>
        <v/>
      </c>
    </row>
    <row r="6058">
      <c r="A6058" t="inlineStr">
        <is>
          <t>C02595</t>
        </is>
      </c>
      <c r="B6058" t="inlineStr">
        <is>
          <t>Lakshmi Prasad</t>
        </is>
      </c>
      <c r="C6058" t="inlineStr">
        <is>
          <t>West</t>
        </is>
      </c>
      <c r="D6058" t="inlineStr">
        <is>
          <t>Mumbai</t>
        </is>
      </c>
      <c r="E6058" t="inlineStr">
        <is>
          <t>No</t>
        </is>
      </c>
      <c r="F6058" t="inlineStr">
        <is>
          <t>Loyal</t>
        </is>
      </c>
      <c r="G6058" t="n">
        <v>5</v>
      </c>
      <c r="H6058" s="24" t="n">
        <v>8806.85</v>
      </c>
      <c r="I6058" s="24" t="n">
        <v>2144.2</v>
      </c>
      <c r="J6058" s="25" t="n">
        <v>45162</v>
      </c>
      <c r="K6058" s="25" t="n">
        <v>46011</v>
      </c>
      <c r="L6058" t="n">
        <v>5</v>
      </c>
      <c r="M6058" t="n">
        <v>4</v>
      </c>
      <c r="N6058" t="n">
        <v>2</v>
      </c>
      <c r="O6058">
        <f>DATE(2026,1,1)-K6058</f>
        <v/>
      </c>
      <c r="P6058">
        <f>IF(G6058&gt;=2,"Repeat","One-time")</f>
        <v/>
      </c>
    </row>
    <row r="6059">
      <c r="A6059" t="inlineStr">
        <is>
          <t>C00393</t>
        </is>
      </c>
      <c r="B6059" t="inlineStr">
        <is>
          <t>Maria Banerjee</t>
        </is>
      </c>
      <c r="C6059" t="inlineStr">
        <is>
          <t>West</t>
        </is>
      </c>
      <c r="D6059" t="inlineStr">
        <is>
          <t>Ahmedabad</t>
        </is>
      </c>
      <c r="E6059" t="inlineStr">
        <is>
          <t>Yes</t>
        </is>
      </c>
      <c r="F6059" t="inlineStr">
        <is>
          <t>At Risk</t>
        </is>
      </c>
      <c r="G6059" t="n">
        <v>4</v>
      </c>
      <c r="H6059" s="24" t="n">
        <v>8805.639999999999</v>
      </c>
      <c r="I6059" s="24" t="n">
        <v>3284.51</v>
      </c>
      <c r="J6059" s="25" t="n">
        <v>44942</v>
      </c>
      <c r="K6059" s="25" t="n">
        <v>45369</v>
      </c>
      <c r="L6059" t="n">
        <v>1</v>
      </c>
      <c r="M6059" t="n">
        <v>3</v>
      </c>
      <c r="N6059" t="n">
        <v>2</v>
      </c>
      <c r="O6059">
        <f>DATE(2026,1,1)-K6059</f>
        <v/>
      </c>
      <c r="P6059">
        <f>IF(G6059&gt;=2,"Repeat","One-time")</f>
        <v/>
      </c>
    </row>
    <row r="6060">
      <c r="A6060" t="inlineStr">
        <is>
          <t>C00105</t>
        </is>
      </c>
      <c r="B6060" t="inlineStr">
        <is>
          <t>Imran Gupta</t>
        </is>
      </c>
      <c r="C6060" t="inlineStr">
        <is>
          <t>North</t>
        </is>
      </c>
      <c r="D6060" t="inlineStr">
        <is>
          <t>Delhi</t>
        </is>
      </c>
      <c r="E6060" t="inlineStr">
        <is>
          <t>Yes</t>
        </is>
      </c>
      <c r="F6060" t="inlineStr">
        <is>
          <t>At Risk</t>
        </is>
      </c>
      <c r="G6060" t="n">
        <v>5</v>
      </c>
      <c r="H6060" s="24" t="n">
        <v>8795.1</v>
      </c>
      <c r="I6060" s="24" t="n">
        <v>3151.73</v>
      </c>
      <c r="J6060" s="25" t="n">
        <v>44929</v>
      </c>
      <c r="K6060" s="25" t="n">
        <v>45102</v>
      </c>
      <c r="L6060" t="n">
        <v>1</v>
      </c>
      <c r="M6060" t="n">
        <v>4</v>
      </c>
      <c r="N6060" t="n">
        <v>2</v>
      </c>
      <c r="O6060">
        <f>DATE(2026,1,1)-K6060</f>
        <v/>
      </c>
      <c r="P6060">
        <f>IF(G6060&gt;=2,"Repeat","One-time")</f>
        <v/>
      </c>
    </row>
    <row r="6061">
      <c r="A6061" t="inlineStr">
        <is>
          <t>C03272</t>
        </is>
      </c>
      <c r="B6061" t="inlineStr">
        <is>
          <t>Pooja Nair</t>
        </is>
      </c>
      <c r="C6061" t="inlineStr">
        <is>
          <t>North</t>
        </is>
      </c>
      <c r="D6061" t="inlineStr">
        <is>
          <t>Jaipur</t>
        </is>
      </c>
      <c r="E6061" t="inlineStr">
        <is>
          <t>No</t>
        </is>
      </c>
      <c r="F6061" t="inlineStr">
        <is>
          <t>Hibernating</t>
        </is>
      </c>
      <c r="G6061" t="n">
        <v>1</v>
      </c>
      <c r="H6061" s="24" t="n">
        <v>8791.43</v>
      </c>
      <c r="I6061" s="24" t="n">
        <v>1372.59</v>
      </c>
      <c r="J6061" s="25" t="n">
        <v>45397</v>
      </c>
      <c r="K6061" s="25" t="n">
        <v>45397</v>
      </c>
      <c r="L6061" t="n">
        <v>1</v>
      </c>
      <c r="M6061" t="n">
        <v>1</v>
      </c>
      <c r="N6061" t="n">
        <v>2</v>
      </c>
      <c r="O6061">
        <f>DATE(2026,1,1)-K6061</f>
        <v/>
      </c>
      <c r="P6061">
        <f>IF(G6061&gt;=2,"Repeat","One-time")</f>
        <v/>
      </c>
    </row>
    <row r="6062">
      <c r="A6062" t="inlineStr">
        <is>
          <t>C08165</t>
        </is>
      </c>
      <c r="B6062" t="inlineStr">
        <is>
          <t>Sanjay Rao</t>
        </is>
      </c>
      <c r="C6062" t="inlineStr">
        <is>
          <t>East</t>
        </is>
      </c>
      <c r="D6062" t="inlineStr">
        <is>
          <t>Kolkata</t>
        </is>
      </c>
      <c r="E6062" t="inlineStr">
        <is>
          <t>No</t>
        </is>
      </c>
      <c r="F6062" t="inlineStr">
        <is>
          <t>Occasional</t>
        </is>
      </c>
      <c r="G6062" t="n">
        <v>1</v>
      </c>
      <c r="H6062" s="24" t="n">
        <v>8789.190000000001</v>
      </c>
      <c r="I6062" s="24" t="n">
        <v>718.1</v>
      </c>
      <c r="J6062" s="25" t="n">
        <v>45929</v>
      </c>
      <c r="K6062" s="25" t="n">
        <v>45929</v>
      </c>
      <c r="L6062" t="n">
        <v>4</v>
      </c>
      <c r="M6062" t="n">
        <v>1</v>
      </c>
      <c r="N6062" t="n">
        <v>2</v>
      </c>
      <c r="O6062">
        <f>DATE(2026,1,1)-K6062</f>
        <v/>
      </c>
      <c r="P6062">
        <f>IF(G6062&gt;=2,"Repeat","One-time")</f>
        <v/>
      </c>
    </row>
    <row r="6063">
      <c r="A6063" t="inlineStr">
        <is>
          <t>C10603</t>
        </is>
      </c>
      <c r="B6063" t="inlineStr">
        <is>
          <t>Ritu Patel</t>
        </is>
      </c>
      <c r="C6063" t="inlineStr">
        <is>
          <t>South</t>
        </is>
      </c>
      <c r="D6063" t="inlineStr">
        <is>
          <t>Hyderabad</t>
        </is>
      </c>
      <c r="E6063" t="inlineStr">
        <is>
          <t>Yes</t>
        </is>
      </c>
      <c r="F6063" t="inlineStr">
        <is>
          <t>New</t>
        </is>
      </c>
      <c r="G6063" t="n">
        <v>1</v>
      </c>
      <c r="H6063" s="24" t="n">
        <v>8789.190000000001</v>
      </c>
      <c r="I6063" s="24" t="n">
        <v>718.1</v>
      </c>
      <c r="J6063" s="25" t="n">
        <v>45974</v>
      </c>
      <c r="K6063" s="25" t="n">
        <v>45974</v>
      </c>
      <c r="L6063" t="n">
        <v>4</v>
      </c>
      <c r="M6063" t="n">
        <v>2</v>
      </c>
      <c r="N6063" t="n">
        <v>2</v>
      </c>
      <c r="O6063">
        <f>DATE(2026,1,1)-K6063</f>
        <v/>
      </c>
      <c r="P6063">
        <f>IF(G6063&gt;=2,"Repeat","One-time")</f>
        <v/>
      </c>
    </row>
    <row r="6064">
      <c r="A6064" t="inlineStr">
        <is>
          <t>C04689</t>
        </is>
      </c>
      <c r="B6064" t="inlineStr">
        <is>
          <t>Deepak Yadav</t>
        </is>
      </c>
      <c r="C6064" t="inlineStr">
        <is>
          <t>South</t>
        </is>
      </c>
      <c r="D6064" t="inlineStr">
        <is>
          <t>Coimbatore</t>
        </is>
      </c>
      <c r="E6064" t="inlineStr">
        <is>
          <t>Yes</t>
        </is>
      </c>
      <c r="F6064" t="inlineStr">
        <is>
          <t>Loyal</t>
        </is>
      </c>
      <c r="G6064" t="n">
        <v>3</v>
      </c>
      <c r="H6064" s="24" t="n">
        <v>8781.82</v>
      </c>
      <c r="I6064" s="24" t="n">
        <v>3263.13</v>
      </c>
      <c r="J6064" s="25" t="n">
        <v>45566</v>
      </c>
      <c r="K6064" s="25" t="n">
        <v>45756</v>
      </c>
      <c r="L6064" t="n">
        <v>3</v>
      </c>
      <c r="M6064" t="n">
        <v>3</v>
      </c>
      <c r="N6064" t="n">
        <v>2</v>
      </c>
      <c r="O6064">
        <f>DATE(2026,1,1)-K6064</f>
        <v/>
      </c>
      <c r="P6064">
        <f>IF(G6064&gt;=2,"Repeat","One-time")</f>
        <v/>
      </c>
    </row>
    <row r="6065">
      <c r="A6065" t="inlineStr">
        <is>
          <t>C05223</t>
        </is>
      </c>
      <c r="B6065" t="inlineStr">
        <is>
          <t>Aarav Banerjee</t>
        </is>
      </c>
      <c r="C6065" t="inlineStr">
        <is>
          <t>South</t>
        </is>
      </c>
      <c r="D6065" t="inlineStr">
        <is>
          <t>Coimbatore</t>
        </is>
      </c>
      <c r="E6065" t="inlineStr">
        <is>
          <t>Yes</t>
        </is>
      </c>
      <c r="F6065" t="inlineStr">
        <is>
          <t>Occasional</t>
        </is>
      </c>
      <c r="G6065" t="n">
        <v>2</v>
      </c>
      <c r="H6065" s="24" t="n">
        <v>8774.32</v>
      </c>
      <c r="I6065" s="24" t="n">
        <v>2129.47</v>
      </c>
      <c r="J6065" s="25" t="n">
        <v>45446</v>
      </c>
      <c r="K6065" s="25" t="n">
        <v>45527</v>
      </c>
      <c r="L6065" t="n">
        <v>2</v>
      </c>
      <c r="M6065" t="n">
        <v>2</v>
      </c>
      <c r="N6065" t="n">
        <v>2</v>
      </c>
      <c r="O6065">
        <f>DATE(2026,1,1)-K6065</f>
        <v/>
      </c>
      <c r="P6065">
        <f>IF(G6065&gt;=2,"Repeat","One-time")</f>
        <v/>
      </c>
    </row>
    <row r="6066">
      <c r="A6066" t="inlineStr">
        <is>
          <t>C11070</t>
        </is>
      </c>
      <c r="B6066" t="inlineStr">
        <is>
          <t>Vivaan Kumar</t>
        </is>
      </c>
      <c r="C6066" t="inlineStr">
        <is>
          <t>South</t>
        </is>
      </c>
      <c r="D6066" t="inlineStr">
        <is>
          <t>Bengaluru</t>
        </is>
      </c>
      <c r="E6066" t="inlineStr">
        <is>
          <t>Yes</t>
        </is>
      </c>
      <c r="F6066" t="inlineStr">
        <is>
          <t>New</t>
        </is>
      </c>
      <c r="G6066" t="n">
        <v>4</v>
      </c>
      <c r="H6066" s="24" t="n">
        <v>8774.01</v>
      </c>
      <c r="I6066" s="24" t="n">
        <v>1562.47</v>
      </c>
      <c r="J6066" s="25" t="n">
        <v>45951</v>
      </c>
      <c r="K6066" s="25" t="n">
        <v>46016</v>
      </c>
      <c r="L6066" t="n">
        <v>5</v>
      </c>
      <c r="M6066" t="n">
        <v>4</v>
      </c>
      <c r="N6066" t="n">
        <v>2</v>
      </c>
      <c r="O6066">
        <f>DATE(2026,1,1)-K6066</f>
        <v/>
      </c>
      <c r="P6066">
        <f>IF(G6066&gt;=2,"Repeat","One-time")</f>
        <v/>
      </c>
    </row>
    <row r="6067">
      <c r="A6067" t="inlineStr">
        <is>
          <t>C09907</t>
        </is>
      </c>
      <c r="B6067" t="inlineStr">
        <is>
          <t>Kavya Fernandes</t>
        </is>
      </c>
      <c r="C6067" t="inlineStr">
        <is>
          <t>South</t>
        </is>
      </c>
      <c r="D6067" t="inlineStr">
        <is>
          <t>Chennai</t>
        </is>
      </c>
      <c r="E6067" t="inlineStr">
        <is>
          <t>No</t>
        </is>
      </c>
      <c r="F6067" t="inlineStr">
        <is>
          <t>Loyal</t>
        </is>
      </c>
      <c r="G6067" t="n">
        <v>2</v>
      </c>
      <c r="H6067" s="24" t="n">
        <v>8769.77</v>
      </c>
      <c r="I6067" s="24" t="n">
        <v>3023.04</v>
      </c>
      <c r="J6067" s="25" t="n">
        <v>45924</v>
      </c>
      <c r="K6067" s="25" t="n">
        <v>46021</v>
      </c>
      <c r="L6067" t="n">
        <v>5</v>
      </c>
      <c r="M6067" t="n">
        <v>3</v>
      </c>
      <c r="N6067" t="n">
        <v>2</v>
      </c>
      <c r="O6067">
        <f>DATE(2026,1,1)-K6067</f>
        <v/>
      </c>
      <c r="P6067">
        <f>IF(G6067&gt;=2,"Repeat","One-time")</f>
        <v/>
      </c>
    </row>
    <row r="6068">
      <c r="A6068" t="inlineStr">
        <is>
          <t>C09856</t>
        </is>
      </c>
      <c r="B6068" t="inlineStr">
        <is>
          <t>Manish Fernandes</t>
        </is>
      </c>
      <c r="C6068" t="inlineStr">
        <is>
          <t>South</t>
        </is>
      </c>
      <c r="D6068" t="inlineStr">
        <is>
          <t>Bengaluru</t>
        </is>
      </c>
      <c r="E6068" t="inlineStr">
        <is>
          <t>Yes</t>
        </is>
      </c>
      <c r="F6068" t="inlineStr">
        <is>
          <t>New</t>
        </is>
      </c>
      <c r="G6068" t="n">
        <v>1</v>
      </c>
      <c r="H6068" s="24" t="n">
        <v>8766.75</v>
      </c>
      <c r="I6068" s="24" t="n">
        <v>-169.97</v>
      </c>
      <c r="J6068" s="25" t="n">
        <v>45968</v>
      </c>
      <c r="K6068" s="25" t="n">
        <v>45968</v>
      </c>
      <c r="L6068" t="n">
        <v>4</v>
      </c>
      <c r="M6068" t="n">
        <v>1</v>
      </c>
      <c r="N6068" t="n">
        <v>2</v>
      </c>
      <c r="O6068">
        <f>DATE(2026,1,1)-K6068</f>
        <v/>
      </c>
      <c r="P6068">
        <f>IF(G6068&gt;=2,"Repeat","One-time")</f>
        <v/>
      </c>
    </row>
    <row r="6069">
      <c r="A6069" t="inlineStr">
        <is>
          <t>C01660</t>
        </is>
      </c>
      <c r="B6069" t="inlineStr">
        <is>
          <t>Amit Sinha</t>
        </is>
      </c>
      <c r="C6069" t="inlineStr">
        <is>
          <t>South</t>
        </is>
      </c>
      <c r="D6069" t="inlineStr">
        <is>
          <t>Coimbatore</t>
        </is>
      </c>
      <c r="E6069" t="inlineStr">
        <is>
          <t>No</t>
        </is>
      </c>
      <c r="F6069" t="inlineStr">
        <is>
          <t>At Risk</t>
        </is>
      </c>
      <c r="G6069" t="n">
        <v>5</v>
      </c>
      <c r="H6069" s="24" t="n">
        <v>8765.190000000001</v>
      </c>
      <c r="I6069" s="24" t="n">
        <v>3127.04</v>
      </c>
      <c r="J6069" s="25" t="n">
        <v>45111</v>
      </c>
      <c r="K6069" s="25" t="n">
        <v>45438</v>
      </c>
      <c r="L6069" t="n">
        <v>1</v>
      </c>
      <c r="M6069" t="n">
        <v>4</v>
      </c>
      <c r="N6069" t="n">
        <v>2</v>
      </c>
      <c r="O6069">
        <f>DATE(2026,1,1)-K6069</f>
        <v/>
      </c>
      <c r="P6069">
        <f>IF(G6069&gt;=2,"Repeat","One-time")</f>
        <v/>
      </c>
    </row>
    <row r="6070">
      <c r="A6070" t="inlineStr">
        <is>
          <t>C08926</t>
        </is>
      </c>
      <c r="B6070" t="inlineStr">
        <is>
          <t>Shreya Shah</t>
        </is>
      </c>
      <c r="C6070" t="inlineStr">
        <is>
          <t>West</t>
        </is>
      </c>
      <c r="D6070" t="inlineStr">
        <is>
          <t>Mumbai</t>
        </is>
      </c>
      <c r="E6070" t="inlineStr">
        <is>
          <t>Yes</t>
        </is>
      </c>
      <c r="F6070" t="inlineStr">
        <is>
          <t>Occasional</t>
        </is>
      </c>
      <c r="G6070" t="n">
        <v>1</v>
      </c>
      <c r="H6070" s="24" t="n">
        <v>8763.719999999999</v>
      </c>
      <c r="I6070" s="24" t="n">
        <v>1252.42</v>
      </c>
      <c r="J6070" s="25" t="n">
        <v>45794</v>
      </c>
      <c r="K6070" s="25" t="n">
        <v>45794</v>
      </c>
      <c r="L6070" t="n">
        <v>3</v>
      </c>
      <c r="M6070" t="n">
        <v>1</v>
      </c>
      <c r="N6070" t="n">
        <v>2</v>
      </c>
      <c r="O6070">
        <f>DATE(2026,1,1)-K6070</f>
        <v/>
      </c>
      <c r="P6070">
        <f>IF(G6070&gt;=2,"Repeat","One-time")</f>
        <v/>
      </c>
    </row>
    <row r="6071">
      <c r="A6071" t="inlineStr">
        <is>
          <t>C07490</t>
        </is>
      </c>
      <c r="B6071" t="inlineStr">
        <is>
          <t>Sanjay Pillai</t>
        </is>
      </c>
      <c r="C6071" t="inlineStr">
        <is>
          <t>West</t>
        </is>
      </c>
      <c r="D6071" t="inlineStr">
        <is>
          <t>Pune</t>
        </is>
      </c>
      <c r="E6071" t="inlineStr">
        <is>
          <t>No</t>
        </is>
      </c>
      <c r="F6071" t="inlineStr">
        <is>
          <t>Loyal</t>
        </is>
      </c>
      <c r="G6071" t="n">
        <v>4</v>
      </c>
      <c r="H6071" s="24" t="n">
        <v>8753.17</v>
      </c>
      <c r="I6071" s="24" t="n">
        <v>3168.47</v>
      </c>
      <c r="J6071" s="25" t="n">
        <v>45789</v>
      </c>
      <c r="K6071" s="25" t="n">
        <v>45974</v>
      </c>
      <c r="L6071" t="n">
        <v>4</v>
      </c>
      <c r="M6071" t="n">
        <v>4</v>
      </c>
      <c r="N6071" t="n">
        <v>2</v>
      </c>
      <c r="O6071">
        <f>DATE(2026,1,1)-K6071</f>
        <v/>
      </c>
      <c r="P6071">
        <f>IF(G6071&gt;=2,"Repeat","One-time")</f>
        <v/>
      </c>
    </row>
    <row r="6072">
      <c r="A6072" t="inlineStr">
        <is>
          <t>C07159</t>
        </is>
      </c>
      <c r="B6072" t="inlineStr">
        <is>
          <t>Riya Chopra</t>
        </is>
      </c>
      <c r="C6072" t="inlineStr">
        <is>
          <t>South</t>
        </is>
      </c>
      <c r="D6072" t="inlineStr">
        <is>
          <t>Chennai</t>
        </is>
      </c>
      <c r="E6072" t="inlineStr">
        <is>
          <t>No</t>
        </is>
      </c>
      <c r="F6072" t="inlineStr">
        <is>
          <t>Occasional</t>
        </is>
      </c>
      <c r="G6072" t="n">
        <v>1</v>
      </c>
      <c r="H6072" s="24" t="n">
        <v>8751.809999999999</v>
      </c>
      <c r="I6072" s="24" t="n">
        <v>3.33</v>
      </c>
      <c r="J6072" s="25" t="n">
        <v>45625</v>
      </c>
      <c r="K6072" s="25" t="n">
        <v>45625</v>
      </c>
      <c r="L6072" t="n">
        <v>2</v>
      </c>
      <c r="M6072" t="n">
        <v>1</v>
      </c>
      <c r="N6072" t="n">
        <v>2</v>
      </c>
      <c r="O6072">
        <f>DATE(2026,1,1)-K6072</f>
        <v/>
      </c>
      <c r="P6072">
        <f>IF(G6072&gt;=2,"Repeat","One-time")</f>
        <v/>
      </c>
    </row>
    <row r="6073">
      <c r="A6073" t="inlineStr">
        <is>
          <t>C08571</t>
        </is>
      </c>
      <c r="B6073" t="inlineStr">
        <is>
          <t>Suresh Yadav</t>
        </is>
      </c>
      <c r="C6073" t="inlineStr">
        <is>
          <t>West</t>
        </is>
      </c>
      <c r="D6073" t="inlineStr">
        <is>
          <t>Mumbai</t>
        </is>
      </c>
      <c r="E6073" t="inlineStr">
        <is>
          <t>Yes</t>
        </is>
      </c>
      <c r="F6073" t="inlineStr">
        <is>
          <t>Occasional</t>
        </is>
      </c>
      <c r="G6073" t="n">
        <v>2</v>
      </c>
      <c r="H6073" s="24" t="n">
        <v>8748.73</v>
      </c>
      <c r="I6073" s="24" t="n">
        <v>3579.16</v>
      </c>
      <c r="J6073" s="25" t="n">
        <v>45827</v>
      </c>
      <c r="K6073" s="25" t="n">
        <v>45908</v>
      </c>
      <c r="L6073" t="n">
        <v>3</v>
      </c>
      <c r="M6073" t="n">
        <v>2</v>
      </c>
      <c r="N6073" t="n">
        <v>2</v>
      </c>
      <c r="O6073">
        <f>DATE(2026,1,1)-K6073</f>
        <v/>
      </c>
      <c r="P6073">
        <f>IF(G6073&gt;=2,"Repeat","One-time")</f>
        <v/>
      </c>
    </row>
    <row r="6074">
      <c r="A6074" t="inlineStr">
        <is>
          <t>C11793</t>
        </is>
      </c>
      <c r="B6074" t="inlineStr">
        <is>
          <t>Riya Banerjee</t>
        </is>
      </c>
      <c r="C6074" t="inlineStr">
        <is>
          <t>West</t>
        </is>
      </c>
      <c r="D6074" t="inlineStr">
        <is>
          <t>Mumbai</t>
        </is>
      </c>
      <c r="E6074" t="inlineStr">
        <is>
          <t>Yes</t>
        </is>
      </c>
      <c r="F6074" t="inlineStr">
        <is>
          <t>New</t>
        </is>
      </c>
      <c r="G6074" t="n">
        <v>1</v>
      </c>
      <c r="H6074" s="24" t="n">
        <v>8746.360000000001</v>
      </c>
      <c r="I6074" s="24" t="n">
        <v>3205.66</v>
      </c>
      <c r="J6074" s="25" t="n">
        <v>46012</v>
      </c>
      <c r="K6074" s="25" t="n">
        <v>46012</v>
      </c>
      <c r="L6074" t="n">
        <v>5</v>
      </c>
      <c r="M6074" t="n">
        <v>2</v>
      </c>
      <c r="N6074" t="n">
        <v>2</v>
      </c>
      <c r="O6074">
        <f>DATE(2026,1,1)-K6074</f>
        <v/>
      </c>
      <c r="P6074">
        <f>IF(G6074&gt;=2,"Repeat","One-time")</f>
        <v/>
      </c>
    </row>
    <row r="6075">
      <c r="A6075" t="inlineStr">
        <is>
          <t>C02098</t>
        </is>
      </c>
      <c r="B6075" t="inlineStr">
        <is>
          <t>Farhan Agarwal</t>
        </is>
      </c>
      <c r="C6075" t="inlineStr">
        <is>
          <t>West</t>
        </is>
      </c>
      <c r="D6075" t="inlineStr">
        <is>
          <t>Ahmedabad</t>
        </is>
      </c>
      <c r="E6075" t="inlineStr">
        <is>
          <t>No</t>
        </is>
      </c>
      <c r="F6075" t="inlineStr">
        <is>
          <t>Occasional</t>
        </is>
      </c>
      <c r="G6075" t="n">
        <v>1</v>
      </c>
      <c r="H6075" s="24" t="n">
        <v>8745.68</v>
      </c>
      <c r="I6075" s="24" t="n">
        <v>3534.41</v>
      </c>
      <c r="J6075" s="25" t="n">
        <v>45599</v>
      </c>
      <c r="K6075" s="25" t="n">
        <v>45599</v>
      </c>
      <c r="L6075" t="n">
        <v>2</v>
      </c>
      <c r="M6075" t="n">
        <v>1</v>
      </c>
      <c r="N6075" t="n">
        <v>2</v>
      </c>
      <c r="O6075">
        <f>DATE(2026,1,1)-K6075</f>
        <v/>
      </c>
      <c r="P6075">
        <f>IF(G6075&gt;=2,"Repeat","One-time")</f>
        <v/>
      </c>
    </row>
    <row r="6076">
      <c r="A6076" t="inlineStr">
        <is>
          <t>C00404</t>
        </is>
      </c>
      <c r="B6076" t="inlineStr">
        <is>
          <t>Swati Menon</t>
        </is>
      </c>
      <c r="C6076" t="inlineStr">
        <is>
          <t>South</t>
        </is>
      </c>
      <c r="D6076" t="inlineStr">
        <is>
          <t>Coimbatore</t>
        </is>
      </c>
      <c r="E6076" t="inlineStr">
        <is>
          <t>Yes</t>
        </is>
      </c>
      <c r="F6076" t="inlineStr">
        <is>
          <t>Hibernating</t>
        </is>
      </c>
      <c r="G6076" t="n">
        <v>2</v>
      </c>
      <c r="H6076" s="24" t="n">
        <v>8734.15</v>
      </c>
      <c r="I6076" s="24" t="n">
        <v>2266.93</v>
      </c>
      <c r="J6076" s="25" t="n">
        <v>44937</v>
      </c>
      <c r="K6076" s="25" t="n">
        <v>44942</v>
      </c>
      <c r="L6076" t="n">
        <v>1</v>
      </c>
      <c r="M6076" t="n">
        <v>2</v>
      </c>
      <c r="N6076" t="n">
        <v>2</v>
      </c>
      <c r="O6076">
        <f>DATE(2026,1,1)-K6076</f>
        <v/>
      </c>
      <c r="P6076">
        <f>IF(G6076&gt;=2,"Repeat","One-time")</f>
        <v/>
      </c>
    </row>
    <row r="6077">
      <c r="A6077" t="inlineStr">
        <is>
          <t>C06911</t>
        </is>
      </c>
      <c r="B6077" t="inlineStr">
        <is>
          <t>Meera Gupta</t>
        </is>
      </c>
      <c r="C6077" t="inlineStr">
        <is>
          <t>North</t>
        </is>
      </c>
      <c r="D6077" t="inlineStr">
        <is>
          <t>Chandigarh</t>
        </is>
      </c>
      <c r="E6077" t="inlineStr">
        <is>
          <t>Yes</t>
        </is>
      </c>
      <c r="F6077" t="inlineStr">
        <is>
          <t>New</t>
        </is>
      </c>
      <c r="G6077" t="n">
        <v>1</v>
      </c>
      <c r="H6077" s="24" t="n">
        <v>8732.08</v>
      </c>
      <c r="I6077" s="24" t="n">
        <v>379.47</v>
      </c>
      <c r="J6077" s="25" t="n">
        <v>45966</v>
      </c>
      <c r="K6077" s="25" t="n">
        <v>45966</v>
      </c>
      <c r="L6077" t="n">
        <v>4</v>
      </c>
      <c r="M6077" t="n">
        <v>1</v>
      </c>
      <c r="N6077" t="n">
        <v>2</v>
      </c>
      <c r="O6077">
        <f>DATE(2026,1,1)-K6077</f>
        <v/>
      </c>
      <c r="P6077">
        <f>IF(G6077&gt;=2,"Repeat","One-time")</f>
        <v/>
      </c>
    </row>
    <row r="6078">
      <c r="A6078" t="inlineStr">
        <is>
          <t>C00271</t>
        </is>
      </c>
      <c r="B6078" t="inlineStr">
        <is>
          <t>Swati Banerjee</t>
        </is>
      </c>
      <c r="C6078" t="inlineStr">
        <is>
          <t>Central</t>
        </is>
      </c>
      <c r="D6078" t="inlineStr">
        <is>
          <t>Bhopal</t>
        </is>
      </c>
      <c r="E6078" t="inlineStr">
        <is>
          <t>No</t>
        </is>
      </c>
      <c r="F6078" t="inlineStr">
        <is>
          <t>At Risk</t>
        </is>
      </c>
      <c r="G6078" t="n">
        <v>4</v>
      </c>
      <c r="H6078" s="24" t="n">
        <v>8716.700000000001</v>
      </c>
      <c r="I6078" s="24" t="n">
        <v>2808.51</v>
      </c>
      <c r="J6078" s="25" t="n">
        <v>44976</v>
      </c>
      <c r="K6078" s="25" t="n">
        <v>45052</v>
      </c>
      <c r="L6078" t="n">
        <v>1</v>
      </c>
      <c r="M6078" t="n">
        <v>3</v>
      </c>
      <c r="N6078" t="n">
        <v>2</v>
      </c>
      <c r="O6078">
        <f>DATE(2026,1,1)-K6078</f>
        <v/>
      </c>
      <c r="P6078">
        <f>IF(G6078&gt;=2,"Repeat","One-time")</f>
        <v/>
      </c>
    </row>
    <row r="6079">
      <c r="A6079" t="inlineStr">
        <is>
          <t>C02883</t>
        </is>
      </c>
      <c r="B6079" t="inlineStr">
        <is>
          <t>Zoya Menon</t>
        </is>
      </c>
      <c r="C6079" t="inlineStr">
        <is>
          <t>South</t>
        </is>
      </c>
      <c r="D6079" t="inlineStr">
        <is>
          <t>Hyderabad</t>
        </is>
      </c>
      <c r="E6079" t="inlineStr">
        <is>
          <t>No</t>
        </is>
      </c>
      <c r="F6079" t="inlineStr">
        <is>
          <t>Loyal</t>
        </is>
      </c>
      <c r="G6079" t="n">
        <v>6</v>
      </c>
      <c r="H6079" s="24" t="n">
        <v>8706.370000000001</v>
      </c>
      <c r="I6079" s="24" t="n">
        <v>2180.52</v>
      </c>
      <c r="J6079" s="25" t="n">
        <v>45206</v>
      </c>
      <c r="K6079" s="25" t="n">
        <v>45986</v>
      </c>
      <c r="L6079" t="n">
        <v>4</v>
      </c>
      <c r="M6079" t="n">
        <v>4</v>
      </c>
      <c r="N6079" t="n">
        <v>2</v>
      </c>
      <c r="O6079">
        <f>DATE(2026,1,1)-K6079</f>
        <v/>
      </c>
      <c r="P6079">
        <f>IF(G6079&gt;=2,"Repeat","One-time")</f>
        <v/>
      </c>
    </row>
    <row r="6080">
      <c r="A6080" t="inlineStr">
        <is>
          <t>C06727</t>
        </is>
      </c>
      <c r="B6080" t="inlineStr">
        <is>
          <t>Suresh Das</t>
        </is>
      </c>
      <c r="C6080" t="inlineStr">
        <is>
          <t>North</t>
        </is>
      </c>
      <c r="D6080" t="inlineStr">
        <is>
          <t>Chandigarh</t>
        </is>
      </c>
      <c r="E6080" t="inlineStr">
        <is>
          <t>No</t>
        </is>
      </c>
      <c r="F6080" t="inlineStr">
        <is>
          <t>Occasional</t>
        </is>
      </c>
      <c r="G6080" t="n">
        <v>1</v>
      </c>
      <c r="H6080" s="24" t="n">
        <v>8703.82</v>
      </c>
      <c r="I6080" s="24" t="n">
        <v>1220.97</v>
      </c>
      <c r="J6080" s="25" t="n">
        <v>45588</v>
      </c>
      <c r="K6080" s="25" t="n">
        <v>45588</v>
      </c>
      <c r="L6080" t="n">
        <v>2</v>
      </c>
      <c r="M6080" t="n">
        <v>1</v>
      </c>
      <c r="N6080" t="n">
        <v>2</v>
      </c>
      <c r="O6080">
        <f>DATE(2026,1,1)-K6080</f>
        <v/>
      </c>
      <c r="P6080">
        <f>IF(G6080&gt;=2,"Repeat","One-time")</f>
        <v/>
      </c>
    </row>
    <row r="6081">
      <c r="A6081" t="inlineStr">
        <is>
          <t>C09902</t>
        </is>
      </c>
      <c r="B6081" t="inlineStr">
        <is>
          <t>Swati Agarwal</t>
        </is>
      </c>
      <c r="C6081" t="inlineStr">
        <is>
          <t>East</t>
        </is>
      </c>
      <c r="D6081" t="inlineStr">
        <is>
          <t>Kolkata</t>
        </is>
      </c>
      <c r="E6081" t="inlineStr">
        <is>
          <t>No</t>
        </is>
      </c>
      <c r="F6081" t="inlineStr">
        <is>
          <t>Loyal</t>
        </is>
      </c>
      <c r="G6081" t="n">
        <v>3</v>
      </c>
      <c r="H6081" s="24" t="n">
        <v>8698.07</v>
      </c>
      <c r="I6081" s="24" t="n">
        <v>3466.08</v>
      </c>
      <c r="J6081" s="25" t="n">
        <v>45880</v>
      </c>
      <c r="K6081" s="25" t="n">
        <v>45983</v>
      </c>
      <c r="L6081" t="n">
        <v>4</v>
      </c>
      <c r="M6081" t="n">
        <v>3</v>
      </c>
      <c r="N6081" t="n">
        <v>2</v>
      </c>
      <c r="O6081">
        <f>DATE(2026,1,1)-K6081</f>
        <v/>
      </c>
      <c r="P6081">
        <f>IF(G6081&gt;=2,"Repeat","One-time")</f>
        <v/>
      </c>
    </row>
    <row r="6082">
      <c r="A6082" t="inlineStr">
        <is>
          <t>C02573</t>
        </is>
      </c>
      <c r="B6082" t="inlineStr">
        <is>
          <t>Joseph Mukherjee</t>
        </is>
      </c>
      <c r="C6082" t="inlineStr">
        <is>
          <t>South</t>
        </is>
      </c>
      <c r="D6082" t="inlineStr">
        <is>
          <t>Bengaluru</t>
        </is>
      </c>
      <c r="E6082" t="inlineStr">
        <is>
          <t>No</t>
        </is>
      </c>
      <c r="F6082" t="inlineStr">
        <is>
          <t>Hibernating</t>
        </is>
      </c>
      <c r="G6082" t="n">
        <v>2</v>
      </c>
      <c r="H6082" s="24" t="n">
        <v>8696.450000000001</v>
      </c>
      <c r="I6082" s="24" t="n">
        <v>3558.57</v>
      </c>
      <c r="J6082" s="25" t="n">
        <v>45207</v>
      </c>
      <c r="K6082" s="25" t="n">
        <v>45278</v>
      </c>
      <c r="L6082" t="n">
        <v>1</v>
      </c>
      <c r="M6082" t="n">
        <v>2</v>
      </c>
      <c r="N6082" t="n">
        <v>2</v>
      </c>
      <c r="O6082">
        <f>DATE(2026,1,1)-K6082</f>
        <v/>
      </c>
      <c r="P6082">
        <f>IF(G6082&gt;=2,"Repeat","One-time")</f>
        <v/>
      </c>
    </row>
    <row r="6083">
      <c r="A6083" t="inlineStr">
        <is>
          <t>C03278</t>
        </is>
      </c>
      <c r="B6083" t="inlineStr">
        <is>
          <t>Neha Yadav</t>
        </is>
      </c>
      <c r="C6083" t="inlineStr">
        <is>
          <t>South</t>
        </is>
      </c>
      <c r="D6083" t="inlineStr">
        <is>
          <t>Hyderabad</t>
        </is>
      </c>
      <c r="E6083" t="inlineStr">
        <is>
          <t>No</t>
        </is>
      </c>
      <c r="F6083" t="inlineStr">
        <is>
          <t>At Risk</t>
        </is>
      </c>
      <c r="G6083" t="n">
        <v>3</v>
      </c>
      <c r="H6083" s="24" t="n">
        <v>8689.030000000001</v>
      </c>
      <c r="I6083" s="24" t="n">
        <v>2032.83</v>
      </c>
      <c r="J6083" s="25" t="n">
        <v>45249</v>
      </c>
      <c r="K6083" s="25" t="n">
        <v>45440</v>
      </c>
      <c r="L6083" t="n">
        <v>1</v>
      </c>
      <c r="M6083" t="n">
        <v>3</v>
      </c>
      <c r="N6083" t="n">
        <v>2</v>
      </c>
      <c r="O6083">
        <f>DATE(2026,1,1)-K6083</f>
        <v/>
      </c>
      <c r="P6083">
        <f>IF(G6083&gt;=2,"Repeat","One-time")</f>
        <v/>
      </c>
    </row>
    <row r="6084">
      <c r="A6084" t="inlineStr">
        <is>
          <t>C07117</t>
        </is>
      </c>
      <c r="B6084" t="inlineStr">
        <is>
          <t>Zoya Singh</t>
        </is>
      </c>
      <c r="C6084" t="inlineStr">
        <is>
          <t>North</t>
        </is>
      </c>
      <c r="D6084" t="inlineStr">
        <is>
          <t>Lucknow</t>
        </is>
      </c>
      <c r="E6084" t="inlineStr">
        <is>
          <t>No</t>
        </is>
      </c>
      <c r="F6084" t="inlineStr">
        <is>
          <t>Occasional</t>
        </is>
      </c>
      <c r="G6084" t="n">
        <v>2</v>
      </c>
      <c r="H6084" s="24" t="n">
        <v>8684.77</v>
      </c>
      <c r="I6084" s="24" t="n">
        <v>2057.38</v>
      </c>
      <c r="J6084" s="25" t="n">
        <v>45723</v>
      </c>
      <c r="K6084" s="25" t="n">
        <v>45965</v>
      </c>
      <c r="L6084" t="n">
        <v>4</v>
      </c>
      <c r="M6084" t="n">
        <v>2</v>
      </c>
      <c r="N6084" t="n">
        <v>2</v>
      </c>
      <c r="O6084">
        <f>DATE(2026,1,1)-K6084</f>
        <v/>
      </c>
      <c r="P6084">
        <f>IF(G6084&gt;=2,"Repeat","One-time")</f>
        <v/>
      </c>
    </row>
    <row r="6085">
      <c r="A6085" t="inlineStr">
        <is>
          <t>C10717</t>
        </is>
      </c>
      <c r="B6085" t="inlineStr">
        <is>
          <t>Rahul Verma</t>
        </is>
      </c>
      <c r="C6085" t="inlineStr">
        <is>
          <t>East</t>
        </is>
      </c>
      <c r="D6085" t="inlineStr">
        <is>
          <t>Kolkata</t>
        </is>
      </c>
      <c r="E6085" t="inlineStr">
        <is>
          <t>No</t>
        </is>
      </c>
      <c r="F6085" t="inlineStr">
        <is>
          <t>New</t>
        </is>
      </c>
      <c r="G6085" t="n">
        <v>2</v>
      </c>
      <c r="H6085" s="24" t="n">
        <v>8683.200000000001</v>
      </c>
      <c r="I6085" s="24" t="n">
        <v>1132.33</v>
      </c>
      <c r="J6085" s="25" t="n">
        <v>45952</v>
      </c>
      <c r="K6085" s="25" t="n">
        <v>45955</v>
      </c>
      <c r="L6085" t="n">
        <v>4</v>
      </c>
      <c r="M6085" t="n">
        <v>3</v>
      </c>
      <c r="N6085" t="n">
        <v>2</v>
      </c>
      <c r="O6085">
        <f>DATE(2026,1,1)-K6085</f>
        <v/>
      </c>
      <c r="P6085">
        <f>IF(G6085&gt;=2,"Repeat","One-time")</f>
        <v/>
      </c>
    </row>
    <row r="6086">
      <c r="A6086" t="inlineStr">
        <is>
          <t>C06944</t>
        </is>
      </c>
      <c r="B6086" t="inlineStr">
        <is>
          <t>Riya Thakur</t>
        </is>
      </c>
      <c r="C6086" t="inlineStr">
        <is>
          <t>West</t>
        </is>
      </c>
      <c r="D6086" t="inlineStr">
        <is>
          <t>Pune</t>
        </is>
      </c>
      <c r="E6086" t="inlineStr">
        <is>
          <t>Yes</t>
        </is>
      </c>
      <c r="F6086" t="inlineStr">
        <is>
          <t>Loyal</t>
        </is>
      </c>
      <c r="G6086" t="n">
        <v>4</v>
      </c>
      <c r="H6086" s="24" t="n">
        <v>8677.690000000001</v>
      </c>
      <c r="I6086" s="24" t="n">
        <v>2804.5</v>
      </c>
      <c r="J6086" s="25" t="n">
        <v>45647</v>
      </c>
      <c r="K6086" s="25" t="n">
        <v>45766</v>
      </c>
      <c r="L6086" t="n">
        <v>3</v>
      </c>
      <c r="M6086" t="n">
        <v>3</v>
      </c>
      <c r="N6086" t="n">
        <v>2</v>
      </c>
      <c r="O6086">
        <f>DATE(2026,1,1)-K6086</f>
        <v/>
      </c>
      <c r="P6086">
        <f>IF(G6086&gt;=2,"Repeat","One-time")</f>
        <v/>
      </c>
    </row>
    <row r="6087">
      <c r="A6087" t="inlineStr">
        <is>
          <t>C07873</t>
        </is>
      </c>
      <c r="B6087" t="inlineStr">
        <is>
          <t>Gurpreet Mishra</t>
        </is>
      </c>
      <c r="C6087" t="inlineStr">
        <is>
          <t>South</t>
        </is>
      </c>
      <c r="D6087" t="inlineStr">
        <is>
          <t>Chennai</t>
        </is>
      </c>
      <c r="E6087" t="inlineStr">
        <is>
          <t>No</t>
        </is>
      </c>
      <c r="F6087" t="inlineStr">
        <is>
          <t>Loyal</t>
        </is>
      </c>
      <c r="G6087" t="n">
        <v>4</v>
      </c>
      <c r="H6087" s="24" t="n">
        <v>8675.299999999999</v>
      </c>
      <c r="I6087" s="24" t="n">
        <v>1178.84</v>
      </c>
      <c r="J6087" s="25" t="n">
        <v>45739</v>
      </c>
      <c r="K6087" s="25" t="n">
        <v>45973</v>
      </c>
      <c r="L6087" t="n">
        <v>4</v>
      </c>
      <c r="M6087" t="n">
        <v>4</v>
      </c>
      <c r="N6087" t="n">
        <v>2</v>
      </c>
      <c r="O6087">
        <f>DATE(2026,1,1)-K6087</f>
        <v/>
      </c>
      <c r="P6087">
        <f>IF(G6087&gt;=2,"Repeat","One-time")</f>
        <v/>
      </c>
    </row>
    <row r="6088">
      <c r="A6088" t="inlineStr">
        <is>
          <t>C11578</t>
        </is>
      </c>
      <c r="B6088" t="inlineStr">
        <is>
          <t>Nikhil Pillai</t>
        </is>
      </c>
      <c r="C6088" t="inlineStr">
        <is>
          <t>South</t>
        </is>
      </c>
      <c r="D6088" t="inlineStr">
        <is>
          <t>Bengaluru</t>
        </is>
      </c>
      <c r="E6088" t="inlineStr">
        <is>
          <t>No</t>
        </is>
      </c>
      <c r="F6088" t="inlineStr">
        <is>
          <t>New</t>
        </is>
      </c>
      <c r="G6088" t="n">
        <v>1</v>
      </c>
      <c r="H6088" s="24" t="n">
        <v>8674.860000000001</v>
      </c>
      <c r="I6088" s="24" t="n">
        <v>1658.26</v>
      </c>
      <c r="J6088" s="25" t="n">
        <v>45998</v>
      </c>
      <c r="K6088" s="25" t="n">
        <v>45998</v>
      </c>
      <c r="L6088" t="n">
        <v>5</v>
      </c>
      <c r="M6088" t="n">
        <v>2</v>
      </c>
      <c r="N6088" t="n">
        <v>2</v>
      </c>
      <c r="O6088">
        <f>DATE(2026,1,1)-K6088</f>
        <v/>
      </c>
      <c r="P6088">
        <f>IF(G6088&gt;=2,"Repeat","One-time")</f>
        <v/>
      </c>
    </row>
    <row r="6089">
      <c r="A6089" t="inlineStr">
        <is>
          <t>C01747</t>
        </is>
      </c>
      <c r="B6089" t="inlineStr">
        <is>
          <t>Pooja Banerjee</t>
        </is>
      </c>
      <c r="C6089" t="inlineStr">
        <is>
          <t>West</t>
        </is>
      </c>
      <c r="D6089" t="inlineStr">
        <is>
          <t>Mumbai</t>
        </is>
      </c>
      <c r="E6089" t="inlineStr">
        <is>
          <t>No</t>
        </is>
      </c>
      <c r="F6089" t="inlineStr">
        <is>
          <t>Hibernating</t>
        </is>
      </c>
      <c r="G6089" t="n">
        <v>2</v>
      </c>
      <c r="H6089" s="24" t="n">
        <v>8672.6</v>
      </c>
      <c r="I6089" s="24" t="n">
        <v>3495.66</v>
      </c>
      <c r="J6089" s="25" t="n">
        <v>45054</v>
      </c>
      <c r="K6089" s="25" t="n">
        <v>45070</v>
      </c>
      <c r="L6089" t="n">
        <v>1</v>
      </c>
      <c r="M6089" t="n">
        <v>2</v>
      </c>
      <c r="N6089" t="n">
        <v>2</v>
      </c>
      <c r="O6089">
        <f>DATE(2026,1,1)-K6089</f>
        <v/>
      </c>
      <c r="P6089">
        <f>IF(G6089&gt;=2,"Repeat","One-time")</f>
        <v/>
      </c>
    </row>
    <row r="6090">
      <c r="A6090" t="inlineStr">
        <is>
          <t>C04038</t>
        </is>
      </c>
      <c r="B6090" t="inlineStr">
        <is>
          <t>Maria Ghosh</t>
        </is>
      </c>
      <c r="C6090" t="inlineStr">
        <is>
          <t>Central</t>
        </is>
      </c>
      <c r="D6090" t="inlineStr">
        <is>
          <t>Indore</t>
        </is>
      </c>
      <c r="E6090" t="inlineStr">
        <is>
          <t>Yes</t>
        </is>
      </c>
      <c r="F6090" t="inlineStr">
        <is>
          <t>Hibernating</t>
        </is>
      </c>
      <c r="G6090" t="n">
        <v>2</v>
      </c>
      <c r="H6090" s="24" t="n">
        <v>8669.23</v>
      </c>
      <c r="I6090" s="24" t="n">
        <v>2769.49</v>
      </c>
      <c r="J6090" s="25" t="n">
        <v>45359</v>
      </c>
      <c r="K6090" s="25" t="n">
        <v>45462</v>
      </c>
      <c r="L6090" t="n">
        <v>1</v>
      </c>
      <c r="M6090" t="n">
        <v>2</v>
      </c>
      <c r="N6090" t="n">
        <v>2</v>
      </c>
      <c r="O6090">
        <f>DATE(2026,1,1)-K6090</f>
        <v/>
      </c>
      <c r="P6090">
        <f>IF(G6090&gt;=2,"Repeat","One-time")</f>
        <v/>
      </c>
    </row>
    <row r="6091">
      <c r="A6091" t="inlineStr">
        <is>
          <t>C05441</t>
        </is>
      </c>
      <c r="B6091" t="inlineStr">
        <is>
          <t>Lakshmi Patel</t>
        </is>
      </c>
      <c r="C6091" t="inlineStr">
        <is>
          <t>South</t>
        </is>
      </c>
      <c r="D6091" t="inlineStr">
        <is>
          <t>Hyderabad</t>
        </is>
      </c>
      <c r="E6091" t="inlineStr">
        <is>
          <t>No</t>
        </is>
      </c>
      <c r="F6091" t="inlineStr">
        <is>
          <t>Loyal</t>
        </is>
      </c>
      <c r="G6091" t="n">
        <v>3</v>
      </c>
      <c r="H6091" s="24" t="n">
        <v>8664.959999999999</v>
      </c>
      <c r="I6091" s="24" t="n">
        <v>2676.12</v>
      </c>
      <c r="J6091" s="25" t="n">
        <v>45604</v>
      </c>
      <c r="K6091" s="25" t="n">
        <v>45858</v>
      </c>
      <c r="L6091" t="n">
        <v>3</v>
      </c>
      <c r="M6091" t="n">
        <v>3</v>
      </c>
      <c r="N6091" t="n">
        <v>2</v>
      </c>
      <c r="O6091">
        <f>DATE(2026,1,1)-K6091</f>
        <v/>
      </c>
      <c r="P6091">
        <f>IF(G6091&gt;=2,"Repeat","One-time")</f>
        <v/>
      </c>
    </row>
    <row r="6092">
      <c r="A6092" t="inlineStr">
        <is>
          <t>C09435</t>
        </is>
      </c>
      <c r="B6092" t="inlineStr">
        <is>
          <t>Ananya Banerjee</t>
        </is>
      </c>
      <c r="C6092" t="inlineStr">
        <is>
          <t>West</t>
        </is>
      </c>
      <c r="D6092" t="inlineStr">
        <is>
          <t>Pune</t>
        </is>
      </c>
      <c r="E6092" t="inlineStr">
        <is>
          <t>No</t>
        </is>
      </c>
      <c r="F6092" t="inlineStr">
        <is>
          <t>Occasional</t>
        </is>
      </c>
      <c r="G6092" t="n">
        <v>1</v>
      </c>
      <c r="H6092" s="24" t="n">
        <v>8657.290000000001</v>
      </c>
      <c r="I6092" s="24" t="n">
        <v>1368.29</v>
      </c>
      <c r="J6092" s="25" t="n">
        <v>45811</v>
      </c>
      <c r="K6092" s="25" t="n">
        <v>45811</v>
      </c>
      <c r="L6092" t="n">
        <v>3</v>
      </c>
      <c r="M6092" t="n">
        <v>1</v>
      </c>
      <c r="N6092" t="n">
        <v>2</v>
      </c>
      <c r="O6092">
        <f>DATE(2026,1,1)-K6092</f>
        <v/>
      </c>
      <c r="P6092">
        <f>IF(G6092&gt;=2,"Repeat","One-time")</f>
        <v/>
      </c>
    </row>
    <row r="6093">
      <c r="A6093" t="inlineStr">
        <is>
          <t>C06922</t>
        </is>
      </c>
      <c r="B6093" t="inlineStr">
        <is>
          <t>Gurpreet Kapoor</t>
        </is>
      </c>
      <c r="C6093" t="inlineStr">
        <is>
          <t>West</t>
        </is>
      </c>
      <c r="D6093" t="inlineStr">
        <is>
          <t>Mumbai</t>
        </is>
      </c>
      <c r="E6093" t="inlineStr">
        <is>
          <t>No</t>
        </is>
      </c>
      <c r="F6093" t="inlineStr">
        <is>
          <t>Occasional</t>
        </is>
      </c>
      <c r="G6093" t="n">
        <v>2</v>
      </c>
      <c r="H6093" s="24" t="n">
        <v>8656.969999999999</v>
      </c>
      <c r="I6093" s="24" t="n">
        <v>847.9</v>
      </c>
      <c r="J6093" s="25" t="n">
        <v>45618</v>
      </c>
      <c r="K6093" s="25" t="n">
        <v>45868</v>
      </c>
      <c r="L6093" t="n">
        <v>3</v>
      </c>
      <c r="M6093" t="n">
        <v>2</v>
      </c>
      <c r="N6093" t="n">
        <v>2</v>
      </c>
      <c r="O6093">
        <f>DATE(2026,1,1)-K6093</f>
        <v/>
      </c>
      <c r="P6093">
        <f>IF(G6093&gt;=2,"Repeat","One-time")</f>
        <v/>
      </c>
    </row>
    <row r="6094">
      <c r="A6094" t="inlineStr">
        <is>
          <t>C00951</t>
        </is>
      </c>
      <c r="B6094" t="inlineStr">
        <is>
          <t>Abhishek Gupta</t>
        </is>
      </c>
      <c r="C6094" t="inlineStr">
        <is>
          <t>West</t>
        </is>
      </c>
      <c r="D6094" t="inlineStr">
        <is>
          <t>Panaji</t>
        </is>
      </c>
      <c r="E6094" t="inlineStr">
        <is>
          <t>No</t>
        </is>
      </c>
      <c r="F6094" t="inlineStr">
        <is>
          <t>At Risk</t>
        </is>
      </c>
      <c r="G6094" t="n">
        <v>3</v>
      </c>
      <c r="H6094" s="24" t="n">
        <v>8652.01</v>
      </c>
      <c r="I6094" s="24" t="n">
        <v>2859.92</v>
      </c>
      <c r="J6094" s="25" t="n">
        <v>45171</v>
      </c>
      <c r="K6094" s="25" t="n">
        <v>45587</v>
      </c>
      <c r="L6094" t="n">
        <v>2</v>
      </c>
      <c r="M6094" t="n">
        <v>3</v>
      </c>
      <c r="N6094" t="n">
        <v>2</v>
      </c>
      <c r="O6094">
        <f>DATE(2026,1,1)-K6094</f>
        <v/>
      </c>
      <c r="P6094">
        <f>IF(G6094&gt;=2,"Repeat","One-time")</f>
        <v/>
      </c>
    </row>
    <row r="6095">
      <c r="A6095" t="inlineStr">
        <is>
          <t>C06609</t>
        </is>
      </c>
      <c r="B6095" t="inlineStr">
        <is>
          <t>Isha Ghosh</t>
        </is>
      </c>
      <c r="C6095" t="inlineStr">
        <is>
          <t>South</t>
        </is>
      </c>
      <c r="D6095" t="inlineStr">
        <is>
          <t>Bengaluru</t>
        </is>
      </c>
      <c r="E6095" t="inlineStr">
        <is>
          <t>Yes</t>
        </is>
      </c>
      <c r="F6095" t="inlineStr">
        <is>
          <t>Loyal</t>
        </is>
      </c>
      <c r="G6095" t="n">
        <v>3</v>
      </c>
      <c r="H6095" s="24" t="n">
        <v>8639.18</v>
      </c>
      <c r="I6095" s="24" t="n">
        <v>2959.68</v>
      </c>
      <c r="J6095" s="25" t="n">
        <v>45600</v>
      </c>
      <c r="K6095" s="25" t="n">
        <v>45826</v>
      </c>
      <c r="L6095" t="n">
        <v>3</v>
      </c>
      <c r="M6095" t="n">
        <v>3</v>
      </c>
      <c r="N6095" t="n">
        <v>2</v>
      </c>
      <c r="O6095">
        <f>DATE(2026,1,1)-K6095</f>
        <v/>
      </c>
      <c r="P6095">
        <f>IF(G6095&gt;=2,"Repeat","One-time")</f>
        <v/>
      </c>
    </row>
    <row r="6096">
      <c r="A6096" t="inlineStr">
        <is>
          <t>C01554</t>
        </is>
      </c>
      <c r="B6096" t="inlineStr">
        <is>
          <t>Rahul Banerjee</t>
        </is>
      </c>
      <c r="C6096" t="inlineStr">
        <is>
          <t>South</t>
        </is>
      </c>
      <c r="D6096" t="inlineStr">
        <is>
          <t>Bengaluru</t>
        </is>
      </c>
      <c r="E6096" t="inlineStr">
        <is>
          <t>No</t>
        </is>
      </c>
      <c r="F6096" t="inlineStr">
        <is>
          <t>At Risk</t>
        </is>
      </c>
      <c r="G6096" t="n">
        <v>5</v>
      </c>
      <c r="H6096" s="24" t="n">
        <v>8637.799999999999</v>
      </c>
      <c r="I6096" s="24" t="n">
        <v>3062.16</v>
      </c>
      <c r="J6096" s="25" t="n">
        <v>45029</v>
      </c>
      <c r="K6096" s="25" t="n">
        <v>45170</v>
      </c>
      <c r="L6096" t="n">
        <v>1</v>
      </c>
      <c r="M6096" t="n">
        <v>4</v>
      </c>
      <c r="N6096" t="n">
        <v>2</v>
      </c>
      <c r="O6096">
        <f>DATE(2026,1,1)-K6096</f>
        <v/>
      </c>
      <c r="P6096">
        <f>IF(G6096&gt;=2,"Repeat","One-time")</f>
        <v/>
      </c>
    </row>
    <row r="6097">
      <c r="A6097" t="inlineStr">
        <is>
          <t>C00229</t>
        </is>
      </c>
      <c r="B6097" t="inlineStr">
        <is>
          <t>Neha Das</t>
        </is>
      </c>
      <c r="C6097" t="inlineStr">
        <is>
          <t>East</t>
        </is>
      </c>
      <c r="D6097" t="inlineStr">
        <is>
          <t>Kolkata</t>
        </is>
      </c>
      <c r="E6097" t="inlineStr">
        <is>
          <t>Yes</t>
        </is>
      </c>
      <c r="F6097" t="inlineStr">
        <is>
          <t>At Risk</t>
        </is>
      </c>
      <c r="G6097" t="n">
        <v>3</v>
      </c>
      <c r="H6097" s="24" t="n">
        <v>8635.08</v>
      </c>
      <c r="I6097" s="24" t="n">
        <v>2941.04</v>
      </c>
      <c r="J6097" s="25" t="n">
        <v>45148</v>
      </c>
      <c r="K6097" s="25" t="n">
        <v>45320</v>
      </c>
      <c r="L6097" t="n">
        <v>1</v>
      </c>
      <c r="M6097" t="n">
        <v>3</v>
      </c>
      <c r="N6097" t="n">
        <v>2</v>
      </c>
      <c r="O6097">
        <f>DATE(2026,1,1)-K6097</f>
        <v/>
      </c>
      <c r="P6097">
        <f>IF(G6097&gt;=2,"Repeat","One-time")</f>
        <v/>
      </c>
    </row>
    <row r="6098">
      <c r="A6098" t="inlineStr">
        <is>
          <t>C05152</t>
        </is>
      </c>
      <c r="B6098" t="inlineStr">
        <is>
          <t>Lakshmi Verma</t>
        </is>
      </c>
      <c r="C6098" t="inlineStr">
        <is>
          <t>Central</t>
        </is>
      </c>
      <c r="D6098" t="inlineStr">
        <is>
          <t>Nagpur</t>
        </is>
      </c>
      <c r="E6098" t="inlineStr">
        <is>
          <t>No</t>
        </is>
      </c>
      <c r="F6098" t="inlineStr">
        <is>
          <t>Occasional</t>
        </is>
      </c>
      <c r="G6098" t="n">
        <v>2</v>
      </c>
      <c r="H6098" s="24" t="n">
        <v>8622.4</v>
      </c>
      <c r="I6098" s="24" t="n">
        <v>1527.97</v>
      </c>
      <c r="J6098" s="25" t="n">
        <v>45510</v>
      </c>
      <c r="K6098" s="25" t="n">
        <v>46002</v>
      </c>
      <c r="L6098" t="n">
        <v>5</v>
      </c>
      <c r="M6098" t="n">
        <v>2</v>
      </c>
      <c r="N6098" t="n">
        <v>2</v>
      </c>
      <c r="O6098">
        <f>DATE(2026,1,1)-K6098</f>
        <v/>
      </c>
      <c r="P6098">
        <f>IF(G6098&gt;=2,"Repeat","One-time")</f>
        <v/>
      </c>
    </row>
    <row r="6099">
      <c r="A6099" t="inlineStr">
        <is>
          <t>C05478</t>
        </is>
      </c>
      <c r="B6099" t="inlineStr">
        <is>
          <t>Priya Mukherjee</t>
        </is>
      </c>
      <c r="C6099" t="inlineStr">
        <is>
          <t>South</t>
        </is>
      </c>
      <c r="D6099" t="inlineStr">
        <is>
          <t>Kochi</t>
        </is>
      </c>
      <c r="E6099" t="inlineStr">
        <is>
          <t>No</t>
        </is>
      </c>
      <c r="F6099" t="inlineStr">
        <is>
          <t>Occasional</t>
        </is>
      </c>
      <c r="G6099" t="n">
        <v>1</v>
      </c>
      <c r="H6099" s="24" t="n">
        <v>8616.98</v>
      </c>
      <c r="I6099" s="24" t="n">
        <v>1854.38</v>
      </c>
      <c r="J6099" s="25" t="n">
        <v>45582</v>
      </c>
      <c r="K6099" s="25" t="n">
        <v>45582</v>
      </c>
      <c r="L6099" t="n">
        <v>2</v>
      </c>
      <c r="M6099" t="n">
        <v>1</v>
      </c>
      <c r="N6099" t="n">
        <v>2</v>
      </c>
      <c r="O6099">
        <f>DATE(2026,1,1)-K6099</f>
        <v/>
      </c>
      <c r="P6099">
        <f>IF(G6099&gt;=2,"Repeat","One-time")</f>
        <v/>
      </c>
    </row>
    <row r="6100">
      <c r="A6100" t="inlineStr">
        <is>
          <t>C04298</t>
        </is>
      </c>
      <c r="B6100" t="inlineStr">
        <is>
          <t>Aditya Bose</t>
        </is>
      </c>
      <c r="C6100" t="inlineStr">
        <is>
          <t>East</t>
        </is>
      </c>
      <c r="D6100" t="inlineStr">
        <is>
          <t>Kolkata</t>
        </is>
      </c>
      <c r="E6100" t="inlineStr">
        <is>
          <t>No</t>
        </is>
      </c>
      <c r="F6100" t="inlineStr">
        <is>
          <t>At Risk</t>
        </is>
      </c>
      <c r="G6100" t="n">
        <v>5</v>
      </c>
      <c r="H6100" s="24" t="n">
        <v>8614.360000000001</v>
      </c>
      <c r="I6100" s="24" t="n">
        <v>1384.79</v>
      </c>
      <c r="J6100" s="25" t="n">
        <v>45382</v>
      </c>
      <c r="K6100" s="25" t="n">
        <v>45621</v>
      </c>
      <c r="L6100" t="n">
        <v>2</v>
      </c>
      <c r="M6100" t="n">
        <v>4</v>
      </c>
      <c r="N6100" t="n">
        <v>2</v>
      </c>
      <c r="O6100">
        <f>DATE(2026,1,1)-K6100</f>
        <v/>
      </c>
      <c r="P6100">
        <f>IF(G6100&gt;=2,"Repeat","One-time")</f>
        <v/>
      </c>
    </row>
    <row r="6101">
      <c r="A6101" t="inlineStr">
        <is>
          <t>C00958</t>
        </is>
      </c>
      <c r="B6101" t="inlineStr">
        <is>
          <t>Arjun Agarwal</t>
        </is>
      </c>
      <c r="C6101" t="inlineStr">
        <is>
          <t>South</t>
        </is>
      </c>
      <c r="D6101" t="inlineStr">
        <is>
          <t>Bengaluru</t>
        </is>
      </c>
      <c r="E6101" t="inlineStr">
        <is>
          <t>No</t>
        </is>
      </c>
      <c r="F6101" t="inlineStr">
        <is>
          <t>At Risk</t>
        </is>
      </c>
      <c r="G6101" t="n">
        <v>4</v>
      </c>
      <c r="H6101" s="24" t="n">
        <v>8607.799999999999</v>
      </c>
      <c r="I6101" s="24" t="n">
        <v>3032.59</v>
      </c>
      <c r="J6101" s="25" t="n">
        <v>44935</v>
      </c>
      <c r="K6101" s="25" t="n">
        <v>45040</v>
      </c>
      <c r="L6101" t="n">
        <v>1</v>
      </c>
      <c r="M6101" t="n">
        <v>3</v>
      </c>
      <c r="N6101" t="n">
        <v>2</v>
      </c>
      <c r="O6101">
        <f>DATE(2026,1,1)-K6101</f>
        <v/>
      </c>
      <c r="P6101">
        <f>IF(G6101&gt;=2,"Repeat","One-time")</f>
        <v/>
      </c>
    </row>
    <row r="6102">
      <c r="A6102" t="inlineStr">
        <is>
          <t>C02650</t>
        </is>
      </c>
      <c r="B6102" t="inlineStr">
        <is>
          <t>Sneha Das</t>
        </is>
      </c>
      <c r="C6102" t="inlineStr">
        <is>
          <t>West</t>
        </is>
      </c>
      <c r="D6102" t="inlineStr">
        <is>
          <t>Ahmedabad</t>
        </is>
      </c>
      <c r="E6102" t="inlineStr">
        <is>
          <t>No</t>
        </is>
      </c>
      <c r="F6102" t="inlineStr">
        <is>
          <t>Loyal</t>
        </is>
      </c>
      <c r="G6102" t="n">
        <v>3</v>
      </c>
      <c r="H6102" s="24" t="n">
        <v>8605.440000000001</v>
      </c>
      <c r="I6102" s="24" t="n">
        <v>2936.51</v>
      </c>
      <c r="J6102" s="25" t="n">
        <v>45236</v>
      </c>
      <c r="K6102" s="25" t="n">
        <v>45970</v>
      </c>
      <c r="L6102" t="n">
        <v>4</v>
      </c>
      <c r="M6102" t="n">
        <v>3</v>
      </c>
      <c r="N6102" t="n">
        <v>2</v>
      </c>
      <c r="O6102">
        <f>DATE(2026,1,1)-K6102</f>
        <v/>
      </c>
      <c r="P6102">
        <f>IF(G6102&gt;=2,"Repeat","One-time")</f>
        <v/>
      </c>
    </row>
    <row r="6103">
      <c r="A6103" t="inlineStr">
        <is>
          <t>C02539</t>
        </is>
      </c>
      <c r="B6103" t="inlineStr">
        <is>
          <t>Ritu Mehta</t>
        </is>
      </c>
      <c r="C6103" t="inlineStr">
        <is>
          <t>North</t>
        </is>
      </c>
      <c r="D6103" t="inlineStr">
        <is>
          <t>Gurugram</t>
        </is>
      </c>
      <c r="E6103" t="inlineStr">
        <is>
          <t>No</t>
        </is>
      </c>
      <c r="F6103" t="inlineStr">
        <is>
          <t>At Risk</t>
        </is>
      </c>
      <c r="G6103" t="n">
        <v>3</v>
      </c>
      <c r="H6103" s="24" t="n">
        <v>8602.77</v>
      </c>
      <c r="I6103" s="24" t="n">
        <v>2933.38</v>
      </c>
      <c r="J6103" s="25" t="n">
        <v>45146</v>
      </c>
      <c r="K6103" s="25" t="n">
        <v>45736</v>
      </c>
      <c r="L6103" t="n">
        <v>2</v>
      </c>
      <c r="M6103" t="n">
        <v>3</v>
      </c>
      <c r="N6103" t="n">
        <v>2</v>
      </c>
      <c r="O6103">
        <f>DATE(2026,1,1)-K6103</f>
        <v/>
      </c>
      <c r="P6103">
        <f>IF(G6103&gt;=2,"Repeat","One-time")</f>
        <v/>
      </c>
    </row>
    <row r="6104">
      <c r="A6104" t="inlineStr">
        <is>
          <t>C11309</t>
        </is>
      </c>
      <c r="B6104" t="inlineStr">
        <is>
          <t>Nikhil Patel</t>
        </is>
      </c>
      <c r="C6104" t="inlineStr">
        <is>
          <t>North</t>
        </is>
      </c>
      <c r="D6104" t="inlineStr">
        <is>
          <t>Gurugram</t>
        </is>
      </c>
      <c r="E6104" t="inlineStr">
        <is>
          <t>Yes</t>
        </is>
      </c>
      <c r="F6104" t="inlineStr">
        <is>
          <t>New</t>
        </is>
      </c>
      <c r="G6104" t="n">
        <v>2</v>
      </c>
      <c r="H6104" s="24" t="n">
        <v>8598.23</v>
      </c>
      <c r="I6104" s="24" t="n">
        <v>1789.57</v>
      </c>
      <c r="J6104" s="25" t="n">
        <v>45976</v>
      </c>
      <c r="K6104" s="25" t="n">
        <v>46014</v>
      </c>
      <c r="L6104" t="n">
        <v>5</v>
      </c>
      <c r="M6104" t="n">
        <v>3</v>
      </c>
      <c r="N6104" t="n">
        <v>2</v>
      </c>
      <c r="O6104">
        <f>DATE(2026,1,1)-K6104</f>
        <v/>
      </c>
      <c r="P6104">
        <f>IF(G6104&gt;=2,"Repeat","One-time")</f>
        <v/>
      </c>
    </row>
    <row r="6105">
      <c r="A6105" t="inlineStr">
        <is>
          <t>C08481</t>
        </is>
      </c>
      <c r="B6105" t="inlineStr">
        <is>
          <t>Manish Rao</t>
        </is>
      </c>
      <c r="C6105" t="inlineStr">
        <is>
          <t>West</t>
        </is>
      </c>
      <c r="D6105" t="inlineStr">
        <is>
          <t>Panaji</t>
        </is>
      </c>
      <c r="E6105" t="inlineStr">
        <is>
          <t>No</t>
        </is>
      </c>
      <c r="F6105" t="inlineStr">
        <is>
          <t>New</t>
        </is>
      </c>
      <c r="G6105" t="n">
        <v>3</v>
      </c>
      <c r="H6105" s="24" t="n">
        <v>8595.049999999999</v>
      </c>
      <c r="I6105" s="24" t="n">
        <v>3972.81</v>
      </c>
      <c r="J6105" s="25" t="n">
        <v>45992</v>
      </c>
      <c r="K6105" s="25" t="n">
        <v>46022</v>
      </c>
      <c r="L6105" t="n">
        <v>5</v>
      </c>
      <c r="M6105" t="n">
        <v>3</v>
      </c>
      <c r="N6105" t="n">
        <v>2</v>
      </c>
      <c r="O6105">
        <f>DATE(2026,1,1)-K6105</f>
        <v/>
      </c>
      <c r="P6105">
        <f>IF(G6105&gt;=2,"Repeat","One-time")</f>
        <v/>
      </c>
    </row>
    <row r="6106">
      <c r="A6106" t="inlineStr">
        <is>
          <t>C02635</t>
        </is>
      </c>
      <c r="B6106" t="inlineStr">
        <is>
          <t>Deepak Yadav</t>
        </is>
      </c>
      <c r="C6106" t="inlineStr">
        <is>
          <t>North</t>
        </is>
      </c>
      <c r="D6106" t="inlineStr">
        <is>
          <t>Gurugram</t>
        </is>
      </c>
      <c r="E6106" t="inlineStr">
        <is>
          <t>No</t>
        </is>
      </c>
      <c r="F6106" t="inlineStr">
        <is>
          <t>Occasional</t>
        </is>
      </c>
      <c r="G6106" t="n">
        <v>1</v>
      </c>
      <c r="H6106" s="24" t="n">
        <v>8594.09</v>
      </c>
      <c r="I6106" s="24" t="n">
        <v>196.77</v>
      </c>
      <c r="J6106" s="25" t="n">
        <v>45576</v>
      </c>
      <c r="K6106" s="25" t="n">
        <v>45576</v>
      </c>
      <c r="L6106" t="n">
        <v>2</v>
      </c>
      <c r="M6106" t="n">
        <v>1</v>
      </c>
      <c r="N6106" t="n">
        <v>2</v>
      </c>
      <c r="O6106">
        <f>DATE(2026,1,1)-K6106</f>
        <v/>
      </c>
      <c r="P6106">
        <f>IF(G6106&gt;=2,"Repeat","One-time")</f>
        <v/>
      </c>
    </row>
    <row r="6107">
      <c r="A6107" t="inlineStr">
        <is>
          <t>C07145</t>
        </is>
      </c>
      <c r="B6107" t="inlineStr">
        <is>
          <t>Varun Menon</t>
        </is>
      </c>
      <c r="C6107" t="inlineStr">
        <is>
          <t>East</t>
        </is>
      </c>
      <c r="D6107" t="inlineStr">
        <is>
          <t>Patna</t>
        </is>
      </c>
      <c r="E6107" t="inlineStr">
        <is>
          <t>No</t>
        </is>
      </c>
      <c r="F6107" t="inlineStr">
        <is>
          <t>Occasional</t>
        </is>
      </c>
      <c r="G6107" t="n">
        <v>2</v>
      </c>
      <c r="H6107" s="24" t="n">
        <v>8585.360000000001</v>
      </c>
      <c r="I6107" s="24" t="n">
        <v>3232.01</v>
      </c>
      <c r="J6107" s="25" t="n">
        <v>45634</v>
      </c>
      <c r="K6107" s="25" t="n">
        <v>46001</v>
      </c>
      <c r="L6107" t="n">
        <v>5</v>
      </c>
      <c r="M6107" t="n">
        <v>2</v>
      </c>
      <c r="N6107" t="n">
        <v>2</v>
      </c>
      <c r="O6107">
        <f>DATE(2026,1,1)-K6107</f>
        <v/>
      </c>
      <c r="P6107">
        <f>IF(G6107&gt;=2,"Repeat","One-time")</f>
        <v/>
      </c>
    </row>
    <row r="6108">
      <c r="A6108" t="inlineStr">
        <is>
          <t>C05062</t>
        </is>
      </c>
      <c r="B6108" t="inlineStr">
        <is>
          <t>Sneha Reddy</t>
        </is>
      </c>
      <c r="C6108" t="inlineStr">
        <is>
          <t>West</t>
        </is>
      </c>
      <c r="D6108" t="inlineStr">
        <is>
          <t>Pune</t>
        </is>
      </c>
      <c r="E6108" t="inlineStr">
        <is>
          <t>No</t>
        </is>
      </c>
      <c r="F6108" t="inlineStr">
        <is>
          <t>Loyal</t>
        </is>
      </c>
      <c r="G6108" t="n">
        <v>4</v>
      </c>
      <c r="H6108" s="24" t="n">
        <v>8579.51</v>
      </c>
      <c r="I6108" s="24" t="n">
        <v>1990.56</v>
      </c>
      <c r="J6108" s="25" t="n">
        <v>45779</v>
      </c>
      <c r="K6108" s="25" t="n">
        <v>45980</v>
      </c>
      <c r="L6108" t="n">
        <v>4</v>
      </c>
      <c r="M6108" t="n">
        <v>3</v>
      </c>
      <c r="N6108" t="n">
        <v>2</v>
      </c>
      <c r="O6108">
        <f>DATE(2026,1,1)-K6108</f>
        <v/>
      </c>
      <c r="P6108">
        <f>IF(G6108&gt;=2,"Repeat","One-time")</f>
        <v/>
      </c>
    </row>
    <row r="6109">
      <c r="A6109" t="inlineStr">
        <is>
          <t>C05121</t>
        </is>
      </c>
      <c r="B6109" t="inlineStr">
        <is>
          <t>Rahul Menon</t>
        </is>
      </c>
      <c r="C6109" t="inlineStr">
        <is>
          <t>Central</t>
        </is>
      </c>
      <c r="D6109" t="inlineStr">
        <is>
          <t>Bhopal</t>
        </is>
      </c>
      <c r="E6109" t="inlineStr">
        <is>
          <t>No</t>
        </is>
      </c>
      <c r="F6109" t="inlineStr">
        <is>
          <t>Occasional</t>
        </is>
      </c>
      <c r="G6109" t="n">
        <v>2</v>
      </c>
      <c r="H6109" s="24" t="n">
        <v>8570.9</v>
      </c>
      <c r="I6109" s="24" t="n">
        <v>3304.78</v>
      </c>
      <c r="J6109" s="25" t="n">
        <v>45466</v>
      </c>
      <c r="K6109" s="25" t="n">
        <v>45517</v>
      </c>
      <c r="L6109" t="n">
        <v>2</v>
      </c>
      <c r="M6109" t="n">
        <v>2</v>
      </c>
      <c r="N6109" t="n">
        <v>2</v>
      </c>
      <c r="O6109">
        <f>DATE(2026,1,1)-K6109</f>
        <v/>
      </c>
      <c r="P6109">
        <f>IF(G6109&gt;=2,"Repeat","One-time")</f>
        <v/>
      </c>
    </row>
    <row r="6110">
      <c r="A6110" t="inlineStr">
        <is>
          <t>C00054</t>
        </is>
      </c>
      <c r="B6110" t="inlineStr">
        <is>
          <t>Zoya Kapoor</t>
        </is>
      </c>
      <c r="C6110" t="inlineStr">
        <is>
          <t>West</t>
        </is>
      </c>
      <c r="D6110" t="inlineStr">
        <is>
          <t>Mumbai</t>
        </is>
      </c>
      <c r="E6110" t="inlineStr">
        <is>
          <t>No</t>
        </is>
      </c>
      <c r="F6110" t="inlineStr">
        <is>
          <t>Hibernating</t>
        </is>
      </c>
      <c r="G6110" t="n">
        <v>1</v>
      </c>
      <c r="H6110" s="24" t="n">
        <v>8569.15</v>
      </c>
      <c r="I6110" s="24" t="n">
        <v>2227.86</v>
      </c>
      <c r="J6110" s="25" t="n">
        <v>45035</v>
      </c>
      <c r="K6110" s="25" t="n">
        <v>45035</v>
      </c>
      <c r="L6110" t="n">
        <v>1</v>
      </c>
      <c r="M6110" t="n">
        <v>1</v>
      </c>
      <c r="N6110" t="n">
        <v>2</v>
      </c>
      <c r="O6110">
        <f>DATE(2026,1,1)-K6110</f>
        <v/>
      </c>
      <c r="P6110">
        <f>IF(G6110&gt;=2,"Repeat","One-time")</f>
        <v/>
      </c>
    </row>
    <row r="6111">
      <c r="A6111" t="inlineStr">
        <is>
          <t>C02051</t>
        </is>
      </c>
      <c r="B6111" t="inlineStr">
        <is>
          <t>Varun Sinha</t>
        </is>
      </c>
      <c r="C6111" t="inlineStr">
        <is>
          <t>North</t>
        </is>
      </c>
      <c r="D6111" t="inlineStr">
        <is>
          <t>Delhi</t>
        </is>
      </c>
      <c r="E6111" t="inlineStr">
        <is>
          <t>No</t>
        </is>
      </c>
      <c r="F6111" t="inlineStr">
        <is>
          <t>Hibernating</t>
        </is>
      </c>
      <c r="G6111" t="n">
        <v>2</v>
      </c>
      <c r="H6111" s="24" t="n">
        <v>8561.75</v>
      </c>
      <c r="I6111" s="24" t="n">
        <v>3229.25</v>
      </c>
      <c r="J6111" s="25" t="n">
        <v>45190</v>
      </c>
      <c r="K6111" s="25" t="n">
        <v>45254</v>
      </c>
      <c r="L6111" t="n">
        <v>1</v>
      </c>
      <c r="M6111" t="n">
        <v>2</v>
      </c>
      <c r="N6111" t="n">
        <v>2</v>
      </c>
      <c r="O6111">
        <f>DATE(2026,1,1)-K6111</f>
        <v/>
      </c>
      <c r="P6111">
        <f>IF(G6111&gt;=2,"Repeat","One-time")</f>
        <v/>
      </c>
    </row>
    <row r="6112">
      <c r="A6112" t="inlineStr">
        <is>
          <t>C08577</t>
        </is>
      </c>
      <c r="B6112" t="inlineStr">
        <is>
          <t>Vikram Thakur</t>
        </is>
      </c>
      <c r="C6112" t="inlineStr">
        <is>
          <t>West</t>
        </is>
      </c>
      <c r="D6112" t="inlineStr">
        <is>
          <t>Ahmedabad</t>
        </is>
      </c>
      <c r="E6112" t="inlineStr">
        <is>
          <t>Yes</t>
        </is>
      </c>
      <c r="F6112" t="inlineStr">
        <is>
          <t>Loyal</t>
        </is>
      </c>
      <c r="G6112" t="n">
        <v>4</v>
      </c>
      <c r="H6112" s="24" t="n">
        <v>8542.530000000001</v>
      </c>
      <c r="I6112" s="24" t="n">
        <v>3531.54</v>
      </c>
      <c r="J6112" s="25" t="n">
        <v>45767</v>
      </c>
      <c r="K6112" s="25" t="n">
        <v>45971</v>
      </c>
      <c r="L6112" t="n">
        <v>4</v>
      </c>
      <c r="M6112" t="n">
        <v>4</v>
      </c>
      <c r="N6112" t="n">
        <v>2</v>
      </c>
      <c r="O6112">
        <f>DATE(2026,1,1)-K6112</f>
        <v/>
      </c>
      <c r="P6112">
        <f>IF(G6112&gt;=2,"Repeat","One-time")</f>
        <v/>
      </c>
    </row>
    <row r="6113">
      <c r="A6113" t="inlineStr">
        <is>
          <t>C04937</t>
        </is>
      </c>
      <c r="B6113" t="inlineStr">
        <is>
          <t>Sanjay Gupta</t>
        </is>
      </c>
      <c r="C6113" t="inlineStr">
        <is>
          <t>North</t>
        </is>
      </c>
      <c r="D6113" t="inlineStr">
        <is>
          <t>Delhi</t>
        </is>
      </c>
      <c r="E6113" t="inlineStr">
        <is>
          <t>No</t>
        </is>
      </c>
      <c r="F6113" t="inlineStr">
        <is>
          <t>Hibernating</t>
        </is>
      </c>
      <c r="G6113" t="n">
        <v>2</v>
      </c>
      <c r="H6113" s="24" t="n">
        <v>8529.77</v>
      </c>
      <c r="I6113" s="24" t="n">
        <v>3234.51</v>
      </c>
      <c r="J6113" s="25" t="n">
        <v>45467</v>
      </c>
      <c r="K6113" s="25" t="n">
        <v>45479</v>
      </c>
      <c r="L6113" t="n">
        <v>1</v>
      </c>
      <c r="M6113" t="n">
        <v>2</v>
      </c>
      <c r="N6113" t="n">
        <v>2</v>
      </c>
      <c r="O6113">
        <f>DATE(2026,1,1)-K6113</f>
        <v/>
      </c>
      <c r="P6113">
        <f>IF(G6113&gt;=2,"Repeat","One-time")</f>
        <v/>
      </c>
    </row>
    <row r="6114">
      <c r="A6114" t="inlineStr">
        <is>
          <t>C04053</t>
        </is>
      </c>
      <c r="B6114" t="inlineStr">
        <is>
          <t>Priya Yadav</t>
        </is>
      </c>
      <c r="C6114" t="inlineStr">
        <is>
          <t>East</t>
        </is>
      </c>
      <c r="D6114" t="inlineStr">
        <is>
          <t>Kolkata</t>
        </is>
      </c>
      <c r="E6114" t="inlineStr">
        <is>
          <t>No</t>
        </is>
      </c>
      <c r="F6114" t="inlineStr">
        <is>
          <t>Occasional</t>
        </is>
      </c>
      <c r="G6114" t="n">
        <v>2</v>
      </c>
      <c r="H6114" s="24" t="n">
        <v>8526.309999999999</v>
      </c>
      <c r="I6114" s="24" t="n">
        <v>1296.93</v>
      </c>
      <c r="J6114" s="25" t="n">
        <v>45539</v>
      </c>
      <c r="K6114" s="25" t="n">
        <v>45813</v>
      </c>
      <c r="L6114" t="n">
        <v>3</v>
      </c>
      <c r="M6114" t="n">
        <v>2</v>
      </c>
      <c r="N6114" t="n">
        <v>2</v>
      </c>
      <c r="O6114">
        <f>DATE(2026,1,1)-K6114</f>
        <v/>
      </c>
      <c r="P6114">
        <f>IF(G6114&gt;=2,"Repeat","One-time")</f>
        <v/>
      </c>
    </row>
    <row r="6115">
      <c r="A6115" t="inlineStr">
        <is>
          <t>C11019</t>
        </is>
      </c>
      <c r="B6115" t="inlineStr">
        <is>
          <t>Diya Menon</t>
        </is>
      </c>
      <c r="C6115" t="inlineStr">
        <is>
          <t>East</t>
        </is>
      </c>
      <c r="D6115" t="inlineStr">
        <is>
          <t>Kolkata</t>
        </is>
      </c>
      <c r="E6115" t="inlineStr">
        <is>
          <t>No</t>
        </is>
      </c>
      <c r="F6115" t="inlineStr">
        <is>
          <t>New</t>
        </is>
      </c>
      <c r="G6115" t="n">
        <v>3</v>
      </c>
      <c r="H6115" s="24" t="n">
        <v>8523.440000000001</v>
      </c>
      <c r="I6115" s="24" t="n">
        <v>3112.1</v>
      </c>
      <c r="J6115" s="25" t="n">
        <v>45953</v>
      </c>
      <c r="K6115" s="25" t="n">
        <v>45987</v>
      </c>
      <c r="L6115" t="n">
        <v>4</v>
      </c>
      <c r="M6115" t="n">
        <v>3</v>
      </c>
      <c r="N6115" t="n">
        <v>2</v>
      </c>
      <c r="O6115">
        <f>DATE(2026,1,1)-K6115</f>
        <v/>
      </c>
      <c r="P6115">
        <f>IF(G6115&gt;=2,"Repeat","One-time")</f>
        <v/>
      </c>
    </row>
    <row r="6116">
      <c r="A6116" t="inlineStr">
        <is>
          <t>C09489</t>
        </is>
      </c>
      <c r="B6116" t="inlineStr">
        <is>
          <t>Vikram Singh</t>
        </is>
      </c>
      <c r="C6116" t="inlineStr">
        <is>
          <t>North</t>
        </is>
      </c>
      <c r="D6116" t="inlineStr">
        <is>
          <t>Jaipur</t>
        </is>
      </c>
      <c r="E6116" t="inlineStr">
        <is>
          <t>Yes</t>
        </is>
      </c>
      <c r="F6116" t="inlineStr">
        <is>
          <t>New</t>
        </is>
      </c>
      <c r="G6116" t="n">
        <v>2</v>
      </c>
      <c r="H6116" s="24" t="n">
        <v>8507.969999999999</v>
      </c>
      <c r="I6116" s="24" t="n">
        <v>1802.87</v>
      </c>
      <c r="J6116" s="25" t="n">
        <v>45999</v>
      </c>
      <c r="K6116" s="25" t="n">
        <v>46004</v>
      </c>
      <c r="L6116" t="n">
        <v>5</v>
      </c>
      <c r="M6116" t="n">
        <v>2</v>
      </c>
      <c r="N6116" t="n">
        <v>2</v>
      </c>
      <c r="O6116">
        <f>DATE(2026,1,1)-K6116</f>
        <v/>
      </c>
      <c r="P6116">
        <f>IF(G6116&gt;=2,"Repeat","One-time")</f>
        <v/>
      </c>
    </row>
    <row r="6117">
      <c r="A6117" t="inlineStr">
        <is>
          <t>C06451</t>
        </is>
      </c>
      <c r="B6117" t="inlineStr">
        <is>
          <t>Deepak Banerjee</t>
        </is>
      </c>
      <c r="C6117" t="inlineStr">
        <is>
          <t>Central</t>
        </is>
      </c>
      <c r="D6117" t="inlineStr">
        <is>
          <t>Nagpur</t>
        </is>
      </c>
      <c r="E6117" t="inlineStr">
        <is>
          <t>No</t>
        </is>
      </c>
      <c r="F6117" t="inlineStr">
        <is>
          <t>Loyal</t>
        </is>
      </c>
      <c r="G6117" t="n">
        <v>5</v>
      </c>
      <c r="H6117" s="24" t="n">
        <v>8495.309999999999</v>
      </c>
      <c r="I6117" s="24" t="n">
        <v>3494.06</v>
      </c>
      <c r="J6117" s="25" t="n">
        <v>45592</v>
      </c>
      <c r="K6117" s="25" t="n">
        <v>45994</v>
      </c>
      <c r="L6117" t="n">
        <v>5</v>
      </c>
      <c r="M6117" t="n">
        <v>4</v>
      </c>
      <c r="N6117" t="n">
        <v>2</v>
      </c>
      <c r="O6117">
        <f>DATE(2026,1,1)-K6117</f>
        <v/>
      </c>
      <c r="P6117">
        <f>IF(G6117&gt;=2,"Repeat","One-time")</f>
        <v/>
      </c>
    </row>
    <row r="6118">
      <c r="A6118" t="inlineStr">
        <is>
          <t>C07861</t>
        </is>
      </c>
      <c r="B6118" t="inlineStr">
        <is>
          <t>Amit Mukherjee</t>
        </is>
      </c>
      <c r="C6118" t="inlineStr">
        <is>
          <t>North</t>
        </is>
      </c>
      <c r="D6118" t="inlineStr">
        <is>
          <t>Jaipur</t>
        </is>
      </c>
      <c r="E6118" t="inlineStr">
        <is>
          <t>No</t>
        </is>
      </c>
      <c r="F6118" t="inlineStr">
        <is>
          <t>Loyal</t>
        </is>
      </c>
      <c r="G6118" t="n">
        <v>3</v>
      </c>
      <c r="H6118" s="24" t="n">
        <v>8493.92</v>
      </c>
      <c r="I6118" s="24" t="n">
        <v>3126.61</v>
      </c>
      <c r="J6118" s="25" t="n">
        <v>45772</v>
      </c>
      <c r="K6118" s="25" t="n">
        <v>45848</v>
      </c>
      <c r="L6118" t="n">
        <v>3</v>
      </c>
      <c r="M6118" t="n">
        <v>3</v>
      </c>
      <c r="N6118" t="n">
        <v>2</v>
      </c>
      <c r="O6118">
        <f>DATE(2026,1,1)-K6118</f>
        <v/>
      </c>
      <c r="P6118">
        <f>IF(G6118&gt;=2,"Repeat","One-time")</f>
        <v/>
      </c>
    </row>
    <row r="6119">
      <c r="A6119" t="inlineStr">
        <is>
          <t>C03414</t>
        </is>
      </c>
      <c r="B6119" t="inlineStr">
        <is>
          <t>Ayesha Verma</t>
        </is>
      </c>
      <c r="C6119" t="inlineStr">
        <is>
          <t>East</t>
        </is>
      </c>
      <c r="D6119" t="inlineStr">
        <is>
          <t>Kolkata</t>
        </is>
      </c>
      <c r="E6119" t="inlineStr">
        <is>
          <t>No</t>
        </is>
      </c>
      <c r="F6119" t="inlineStr">
        <is>
          <t>Occasional</t>
        </is>
      </c>
      <c r="G6119" t="n">
        <v>1</v>
      </c>
      <c r="H6119" s="24" t="n">
        <v>8488.639999999999</v>
      </c>
      <c r="I6119" s="24" t="n">
        <v>1136.89</v>
      </c>
      <c r="J6119" s="25" t="n">
        <v>45591</v>
      </c>
      <c r="K6119" s="25" t="n">
        <v>45591</v>
      </c>
      <c r="L6119" t="n">
        <v>2</v>
      </c>
      <c r="M6119" t="n">
        <v>1</v>
      </c>
      <c r="N6119" t="n">
        <v>2</v>
      </c>
      <c r="O6119">
        <f>DATE(2026,1,1)-K6119</f>
        <v/>
      </c>
      <c r="P6119">
        <f>IF(G6119&gt;=2,"Repeat","One-time")</f>
        <v/>
      </c>
    </row>
    <row r="6120">
      <c r="A6120" t="inlineStr">
        <is>
          <t>C00854</t>
        </is>
      </c>
      <c r="B6120" t="inlineStr">
        <is>
          <t>Deepak Agarwal</t>
        </is>
      </c>
      <c r="C6120" t="inlineStr">
        <is>
          <t>North</t>
        </is>
      </c>
      <c r="D6120" t="inlineStr">
        <is>
          <t>Jaipur</t>
        </is>
      </c>
      <c r="E6120" t="inlineStr">
        <is>
          <t>No</t>
        </is>
      </c>
      <c r="F6120" t="inlineStr">
        <is>
          <t>At Risk</t>
        </is>
      </c>
      <c r="G6120" t="n">
        <v>4</v>
      </c>
      <c r="H6120" s="24" t="n">
        <v>8476.35</v>
      </c>
      <c r="I6120" s="24" t="n">
        <v>2713.79</v>
      </c>
      <c r="J6120" s="25" t="n">
        <v>44953</v>
      </c>
      <c r="K6120" s="25" t="n">
        <v>45023</v>
      </c>
      <c r="L6120" t="n">
        <v>1</v>
      </c>
      <c r="M6120" t="n">
        <v>3</v>
      </c>
      <c r="N6120" t="n">
        <v>2</v>
      </c>
      <c r="O6120">
        <f>DATE(2026,1,1)-K6120</f>
        <v/>
      </c>
      <c r="P6120">
        <f>IF(G6120&gt;=2,"Repeat","One-time")</f>
        <v/>
      </c>
    </row>
    <row r="6121">
      <c r="A6121" t="inlineStr">
        <is>
          <t>C09291</t>
        </is>
      </c>
      <c r="B6121" t="inlineStr">
        <is>
          <t>Divya Banerjee</t>
        </is>
      </c>
      <c r="C6121" t="inlineStr">
        <is>
          <t>West</t>
        </is>
      </c>
      <c r="D6121" t="inlineStr">
        <is>
          <t>Pune</t>
        </is>
      </c>
      <c r="E6121" t="inlineStr">
        <is>
          <t>Yes</t>
        </is>
      </c>
      <c r="F6121" t="inlineStr">
        <is>
          <t>Loyal</t>
        </is>
      </c>
      <c r="G6121" t="n">
        <v>3</v>
      </c>
      <c r="H6121" s="24" t="n">
        <v>8472.110000000001</v>
      </c>
      <c r="I6121" s="24" t="n">
        <v>3339.42</v>
      </c>
      <c r="J6121" s="25" t="n">
        <v>45815</v>
      </c>
      <c r="K6121" s="25" t="n">
        <v>45997</v>
      </c>
      <c r="L6121" t="n">
        <v>5</v>
      </c>
      <c r="M6121" t="n">
        <v>3</v>
      </c>
      <c r="N6121" t="n">
        <v>2</v>
      </c>
      <c r="O6121">
        <f>DATE(2026,1,1)-K6121</f>
        <v/>
      </c>
      <c r="P6121">
        <f>IF(G6121&gt;=2,"Repeat","One-time")</f>
        <v/>
      </c>
    </row>
    <row r="6122">
      <c r="A6122" t="inlineStr">
        <is>
          <t>C02754</t>
        </is>
      </c>
      <c r="B6122" t="inlineStr">
        <is>
          <t>Vivaan Reddy</t>
        </is>
      </c>
      <c r="C6122" t="inlineStr">
        <is>
          <t>North</t>
        </is>
      </c>
      <c r="D6122" t="inlineStr">
        <is>
          <t>Gurugram</t>
        </is>
      </c>
      <c r="E6122" t="inlineStr">
        <is>
          <t>No</t>
        </is>
      </c>
      <c r="F6122" t="inlineStr">
        <is>
          <t>At Risk</t>
        </is>
      </c>
      <c r="G6122" t="n">
        <v>3</v>
      </c>
      <c r="H6122" s="24" t="n">
        <v>8469.4</v>
      </c>
      <c r="I6122" s="24" t="n">
        <v>3036.53</v>
      </c>
      <c r="J6122" s="25" t="n">
        <v>45175</v>
      </c>
      <c r="K6122" s="25" t="n">
        <v>45212</v>
      </c>
      <c r="L6122" t="n">
        <v>1</v>
      </c>
      <c r="M6122" t="n">
        <v>3</v>
      </c>
      <c r="N6122" t="n">
        <v>2</v>
      </c>
      <c r="O6122">
        <f>DATE(2026,1,1)-K6122</f>
        <v/>
      </c>
      <c r="P6122">
        <f>IF(G6122&gt;=2,"Repeat","One-time")</f>
        <v/>
      </c>
    </row>
    <row r="6123">
      <c r="A6123" t="inlineStr">
        <is>
          <t>C05787</t>
        </is>
      </c>
      <c r="B6123" t="inlineStr">
        <is>
          <t>Imran Fernandes</t>
        </is>
      </c>
      <c r="C6123" t="inlineStr">
        <is>
          <t>West</t>
        </is>
      </c>
      <c r="D6123" t="inlineStr">
        <is>
          <t>Pune</t>
        </is>
      </c>
      <c r="E6123" t="inlineStr">
        <is>
          <t>No</t>
        </is>
      </c>
      <c r="F6123" t="inlineStr">
        <is>
          <t>Loyal</t>
        </is>
      </c>
      <c r="G6123" t="n">
        <v>3</v>
      </c>
      <c r="H6123" s="24" t="n">
        <v>8459.74</v>
      </c>
      <c r="I6123" s="24" t="n">
        <v>2860.62</v>
      </c>
      <c r="J6123" s="25" t="n">
        <v>45706</v>
      </c>
      <c r="K6123" s="25" t="n">
        <v>45946</v>
      </c>
      <c r="L6123" t="n">
        <v>4</v>
      </c>
      <c r="M6123" t="n">
        <v>3</v>
      </c>
      <c r="N6123" t="n">
        <v>2</v>
      </c>
      <c r="O6123">
        <f>DATE(2026,1,1)-K6123</f>
        <v/>
      </c>
      <c r="P6123">
        <f>IF(G6123&gt;=2,"Repeat","One-time")</f>
        <v/>
      </c>
    </row>
    <row r="6124">
      <c r="A6124" t="inlineStr">
        <is>
          <t>C03046</t>
        </is>
      </c>
      <c r="B6124" t="inlineStr">
        <is>
          <t>Isha Sharma</t>
        </is>
      </c>
      <c r="C6124" t="inlineStr">
        <is>
          <t>North</t>
        </is>
      </c>
      <c r="D6124" t="inlineStr">
        <is>
          <t>Lucknow</t>
        </is>
      </c>
      <c r="E6124" t="inlineStr">
        <is>
          <t>Yes</t>
        </is>
      </c>
      <c r="F6124" t="inlineStr">
        <is>
          <t>At Risk</t>
        </is>
      </c>
      <c r="G6124" t="n">
        <v>3</v>
      </c>
      <c r="H6124" s="24" t="n">
        <v>8455.610000000001</v>
      </c>
      <c r="I6124" s="24" t="n">
        <v>2410.44</v>
      </c>
      <c r="J6124" s="25" t="n">
        <v>45229</v>
      </c>
      <c r="K6124" s="25" t="n">
        <v>45442</v>
      </c>
      <c r="L6124" t="n">
        <v>1</v>
      </c>
      <c r="M6124" t="n">
        <v>3</v>
      </c>
      <c r="N6124" t="n">
        <v>2</v>
      </c>
      <c r="O6124">
        <f>DATE(2026,1,1)-K6124</f>
        <v/>
      </c>
      <c r="P6124">
        <f>IF(G6124&gt;=2,"Repeat","One-time")</f>
        <v/>
      </c>
    </row>
    <row r="6125">
      <c r="A6125" t="inlineStr">
        <is>
          <t>C05430</t>
        </is>
      </c>
      <c r="B6125" t="inlineStr">
        <is>
          <t>Aditya Menon</t>
        </is>
      </c>
      <c r="C6125" t="inlineStr">
        <is>
          <t>South</t>
        </is>
      </c>
      <c r="D6125" t="inlineStr">
        <is>
          <t>Hyderabad</t>
        </is>
      </c>
      <c r="E6125" t="inlineStr">
        <is>
          <t>No</t>
        </is>
      </c>
      <c r="F6125" t="inlineStr">
        <is>
          <t>Loyal</t>
        </is>
      </c>
      <c r="G6125" t="n">
        <v>3</v>
      </c>
      <c r="H6125" s="24" t="n">
        <v>8452.459999999999</v>
      </c>
      <c r="I6125" s="24" t="n">
        <v>1924.92</v>
      </c>
      <c r="J6125" s="25" t="n">
        <v>45620</v>
      </c>
      <c r="K6125" s="25" t="n">
        <v>45811</v>
      </c>
      <c r="L6125" t="n">
        <v>3</v>
      </c>
      <c r="M6125" t="n">
        <v>3</v>
      </c>
      <c r="N6125" t="n">
        <v>2</v>
      </c>
      <c r="O6125">
        <f>DATE(2026,1,1)-K6125</f>
        <v/>
      </c>
      <c r="P6125">
        <f>IF(G6125&gt;=2,"Repeat","One-time")</f>
        <v/>
      </c>
    </row>
    <row r="6126">
      <c r="A6126" t="inlineStr">
        <is>
          <t>C05266</t>
        </is>
      </c>
      <c r="B6126" t="inlineStr">
        <is>
          <t>Sanjay Gupta</t>
        </is>
      </c>
      <c r="C6126" t="inlineStr">
        <is>
          <t>Central</t>
        </is>
      </c>
      <c r="D6126" t="inlineStr">
        <is>
          <t>Indore</t>
        </is>
      </c>
      <c r="E6126" t="inlineStr">
        <is>
          <t>No</t>
        </is>
      </c>
      <c r="F6126" t="inlineStr">
        <is>
          <t>Hibernating</t>
        </is>
      </c>
      <c r="G6126" t="n">
        <v>1</v>
      </c>
      <c r="H6126" s="24" t="n">
        <v>8442.879999999999</v>
      </c>
      <c r="I6126" s="24" t="n">
        <v>667.59</v>
      </c>
      <c r="J6126" s="25" t="n">
        <v>45469</v>
      </c>
      <c r="K6126" s="25" t="n">
        <v>45469</v>
      </c>
      <c r="L6126" t="n">
        <v>1</v>
      </c>
      <c r="M6126" t="n">
        <v>1</v>
      </c>
      <c r="N6126" t="n">
        <v>2</v>
      </c>
      <c r="O6126">
        <f>DATE(2026,1,1)-K6126</f>
        <v/>
      </c>
      <c r="P6126">
        <f>IF(G6126&gt;=2,"Repeat","One-time")</f>
        <v/>
      </c>
    </row>
    <row r="6127">
      <c r="A6127" t="inlineStr">
        <is>
          <t>C06098</t>
        </is>
      </c>
      <c r="B6127" t="inlineStr">
        <is>
          <t>Aarav Patel</t>
        </is>
      </c>
      <c r="C6127" t="inlineStr">
        <is>
          <t>North</t>
        </is>
      </c>
      <c r="D6127" t="inlineStr">
        <is>
          <t>Lucknow</t>
        </is>
      </c>
      <c r="E6127" t="inlineStr">
        <is>
          <t>No</t>
        </is>
      </c>
      <c r="F6127" t="inlineStr">
        <is>
          <t>Occasional</t>
        </is>
      </c>
      <c r="G6127" t="n">
        <v>1</v>
      </c>
      <c r="H6127" s="24" t="n">
        <v>8440.92</v>
      </c>
      <c r="I6127" s="24" t="n">
        <v>1440.77</v>
      </c>
      <c r="J6127" s="25" t="n">
        <v>45683</v>
      </c>
      <c r="K6127" s="25" t="n">
        <v>45683</v>
      </c>
      <c r="L6127" t="n">
        <v>2</v>
      </c>
      <c r="M6127" t="n">
        <v>1</v>
      </c>
      <c r="N6127" t="n">
        <v>2</v>
      </c>
      <c r="O6127">
        <f>DATE(2026,1,1)-K6127</f>
        <v/>
      </c>
      <c r="P6127">
        <f>IF(G6127&gt;=2,"Repeat","One-time")</f>
        <v/>
      </c>
    </row>
    <row r="6128">
      <c r="A6128" t="inlineStr">
        <is>
          <t>C06170</t>
        </is>
      </c>
      <c r="B6128" t="inlineStr">
        <is>
          <t>Ayesha Menon</t>
        </is>
      </c>
      <c r="C6128" t="inlineStr">
        <is>
          <t>North</t>
        </is>
      </c>
      <c r="D6128" t="inlineStr">
        <is>
          <t>Delhi</t>
        </is>
      </c>
      <c r="E6128" t="inlineStr">
        <is>
          <t>Yes</t>
        </is>
      </c>
      <c r="F6128" t="inlineStr">
        <is>
          <t>Occasional</t>
        </is>
      </c>
      <c r="G6128" t="n">
        <v>1</v>
      </c>
      <c r="H6128" s="24" t="n">
        <v>8437.290000000001</v>
      </c>
      <c r="I6128" s="24" t="n">
        <v>3534.37</v>
      </c>
      <c r="J6128" s="25" t="n">
        <v>45737</v>
      </c>
      <c r="K6128" s="25" t="n">
        <v>45737</v>
      </c>
      <c r="L6128" t="n">
        <v>2</v>
      </c>
      <c r="M6128" t="n">
        <v>1</v>
      </c>
      <c r="N6128" t="n">
        <v>2</v>
      </c>
      <c r="O6128">
        <f>DATE(2026,1,1)-K6128</f>
        <v/>
      </c>
      <c r="P6128">
        <f>IF(G6128&gt;=2,"Repeat","One-time")</f>
        <v/>
      </c>
    </row>
    <row r="6129">
      <c r="A6129" t="inlineStr">
        <is>
          <t>C06699</t>
        </is>
      </c>
      <c r="B6129" t="inlineStr">
        <is>
          <t>Joseph Nair</t>
        </is>
      </c>
      <c r="C6129" t="inlineStr">
        <is>
          <t>East</t>
        </is>
      </c>
      <c r="D6129" t="inlineStr">
        <is>
          <t>Jamshedpur</t>
        </is>
      </c>
      <c r="E6129" t="inlineStr">
        <is>
          <t>No</t>
        </is>
      </c>
      <c r="F6129" t="inlineStr">
        <is>
          <t>Occasional</t>
        </is>
      </c>
      <c r="G6129" t="n">
        <v>1</v>
      </c>
      <c r="H6129" s="24" t="n">
        <v>8430.48</v>
      </c>
      <c r="I6129" s="24" t="n">
        <v>2342.73</v>
      </c>
      <c r="J6129" s="25" t="n">
        <v>45800</v>
      </c>
      <c r="K6129" s="25" t="n">
        <v>45800</v>
      </c>
      <c r="L6129" t="n">
        <v>3</v>
      </c>
      <c r="M6129" t="n">
        <v>1</v>
      </c>
      <c r="N6129" t="n">
        <v>2</v>
      </c>
      <c r="O6129">
        <f>DATE(2026,1,1)-K6129</f>
        <v/>
      </c>
      <c r="P6129">
        <f>IF(G6129&gt;=2,"Repeat","One-time")</f>
        <v/>
      </c>
    </row>
    <row r="6130">
      <c r="A6130" t="inlineStr">
        <is>
          <t>C02785</t>
        </is>
      </c>
      <c r="B6130" t="inlineStr">
        <is>
          <t>Maria Menon</t>
        </is>
      </c>
      <c r="C6130" t="inlineStr">
        <is>
          <t>North</t>
        </is>
      </c>
      <c r="D6130" t="inlineStr">
        <is>
          <t>Jaipur</t>
        </is>
      </c>
      <c r="E6130" t="inlineStr">
        <is>
          <t>No</t>
        </is>
      </c>
      <c r="F6130" t="inlineStr">
        <is>
          <t>At Risk</t>
        </is>
      </c>
      <c r="G6130" t="n">
        <v>3</v>
      </c>
      <c r="H6130" s="24" t="n">
        <v>8421.15</v>
      </c>
      <c r="I6130" s="24" t="n">
        <v>2331.94</v>
      </c>
      <c r="J6130" s="25" t="n">
        <v>45184</v>
      </c>
      <c r="K6130" s="25" t="n">
        <v>45257</v>
      </c>
      <c r="L6130" t="n">
        <v>1</v>
      </c>
      <c r="M6130" t="n">
        <v>3</v>
      </c>
      <c r="N6130" t="n">
        <v>2</v>
      </c>
      <c r="O6130">
        <f>DATE(2026,1,1)-K6130</f>
        <v/>
      </c>
      <c r="P6130">
        <f>IF(G6130&gt;=2,"Repeat","One-time")</f>
        <v/>
      </c>
    </row>
    <row r="6131">
      <c r="A6131" t="inlineStr">
        <is>
          <t>C04986</t>
        </is>
      </c>
      <c r="B6131" t="inlineStr">
        <is>
          <t>Kavya Shah</t>
        </is>
      </c>
      <c r="C6131" t="inlineStr">
        <is>
          <t>South</t>
        </is>
      </c>
      <c r="D6131" t="inlineStr">
        <is>
          <t>Chennai</t>
        </is>
      </c>
      <c r="E6131" t="inlineStr">
        <is>
          <t>Yes</t>
        </is>
      </c>
      <c r="F6131" t="inlineStr">
        <is>
          <t>Occasional</t>
        </is>
      </c>
      <c r="G6131" t="n">
        <v>2</v>
      </c>
      <c r="H6131" s="24" t="n">
        <v>8421.030000000001</v>
      </c>
      <c r="I6131" s="24" t="n">
        <v>3262.62</v>
      </c>
      <c r="J6131" s="25" t="n">
        <v>45449</v>
      </c>
      <c r="K6131" s="25" t="n">
        <v>45509</v>
      </c>
      <c r="L6131" t="n">
        <v>2</v>
      </c>
      <c r="M6131" t="n">
        <v>2</v>
      </c>
      <c r="N6131" t="n">
        <v>2</v>
      </c>
      <c r="O6131">
        <f>DATE(2026,1,1)-K6131</f>
        <v/>
      </c>
      <c r="P6131">
        <f>IF(G6131&gt;=2,"Repeat","One-time")</f>
        <v/>
      </c>
    </row>
    <row r="6132">
      <c r="A6132" t="inlineStr">
        <is>
          <t>C05335</t>
        </is>
      </c>
      <c r="B6132" t="inlineStr">
        <is>
          <t>Gurpreet Banerjee</t>
        </is>
      </c>
      <c r="C6132" t="inlineStr">
        <is>
          <t>South</t>
        </is>
      </c>
      <c r="D6132" t="inlineStr">
        <is>
          <t>Hyderabad</t>
        </is>
      </c>
      <c r="E6132" t="inlineStr">
        <is>
          <t>No</t>
        </is>
      </c>
      <c r="F6132" t="inlineStr">
        <is>
          <t>New</t>
        </is>
      </c>
      <c r="G6132" t="n">
        <v>1</v>
      </c>
      <c r="H6132" s="24" t="n">
        <v>8419.5</v>
      </c>
      <c r="I6132" s="24" t="n">
        <v>592.24</v>
      </c>
      <c r="J6132" s="25" t="n">
        <v>45983</v>
      </c>
      <c r="K6132" s="25" t="n">
        <v>45983</v>
      </c>
      <c r="L6132" t="n">
        <v>4</v>
      </c>
      <c r="M6132" t="n">
        <v>1</v>
      </c>
      <c r="N6132" t="n">
        <v>2</v>
      </c>
      <c r="O6132">
        <f>DATE(2026,1,1)-K6132</f>
        <v/>
      </c>
      <c r="P6132">
        <f>IF(G6132&gt;=2,"Repeat","One-time")</f>
        <v/>
      </c>
    </row>
    <row r="6133">
      <c r="A6133" t="inlineStr">
        <is>
          <t>C03371</t>
        </is>
      </c>
      <c r="B6133" t="inlineStr">
        <is>
          <t>Gurpreet Das</t>
        </is>
      </c>
      <c r="C6133" t="inlineStr">
        <is>
          <t>East</t>
        </is>
      </c>
      <c r="D6133" t="inlineStr">
        <is>
          <t>Kolkata</t>
        </is>
      </c>
      <c r="E6133" t="inlineStr">
        <is>
          <t>Yes</t>
        </is>
      </c>
      <c r="F6133" t="inlineStr">
        <is>
          <t>At Risk</t>
        </is>
      </c>
      <c r="G6133" t="n">
        <v>3</v>
      </c>
      <c r="H6133" s="24" t="n">
        <v>8417.07</v>
      </c>
      <c r="I6133" s="24" t="n">
        <v>3227.47</v>
      </c>
      <c r="J6133" s="25" t="n">
        <v>45282</v>
      </c>
      <c r="K6133" s="25" t="n">
        <v>45369</v>
      </c>
      <c r="L6133" t="n">
        <v>1</v>
      </c>
      <c r="M6133" t="n">
        <v>3</v>
      </c>
      <c r="N6133" t="n">
        <v>2</v>
      </c>
      <c r="O6133">
        <f>DATE(2026,1,1)-K6133</f>
        <v/>
      </c>
      <c r="P6133">
        <f>IF(G6133&gt;=2,"Repeat","One-time")</f>
        <v/>
      </c>
    </row>
    <row r="6134">
      <c r="A6134" t="inlineStr">
        <is>
          <t>C02387</t>
        </is>
      </c>
      <c r="B6134" t="inlineStr">
        <is>
          <t>Sneha Joshi</t>
        </is>
      </c>
      <c r="C6134" t="inlineStr">
        <is>
          <t>East</t>
        </is>
      </c>
      <c r="D6134" t="inlineStr">
        <is>
          <t>Kolkata</t>
        </is>
      </c>
      <c r="E6134" t="inlineStr">
        <is>
          <t>No</t>
        </is>
      </c>
      <c r="F6134" t="inlineStr">
        <is>
          <t>At Risk</t>
        </is>
      </c>
      <c r="G6134" t="n">
        <v>4</v>
      </c>
      <c r="H6134" s="24" t="n">
        <v>8416</v>
      </c>
      <c r="I6134" s="24" t="n">
        <v>2921.15</v>
      </c>
      <c r="J6134" s="25" t="n">
        <v>45195</v>
      </c>
      <c r="K6134" s="25" t="n">
        <v>45249</v>
      </c>
      <c r="L6134" t="n">
        <v>1</v>
      </c>
      <c r="M6134" t="n">
        <v>3</v>
      </c>
      <c r="N6134" t="n">
        <v>2</v>
      </c>
      <c r="O6134">
        <f>DATE(2026,1,1)-K6134</f>
        <v/>
      </c>
      <c r="P6134">
        <f>IF(G6134&gt;=2,"Repeat","One-time")</f>
        <v/>
      </c>
    </row>
    <row r="6135">
      <c r="A6135" t="inlineStr">
        <is>
          <t>C09678</t>
        </is>
      </c>
      <c r="B6135" t="inlineStr">
        <is>
          <t>Kavya Chopra</t>
        </is>
      </c>
      <c r="C6135" t="inlineStr">
        <is>
          <t>North</t>
        </is>
      </c>
      <c r="D6135" t="inlineStr">
        <is>
          <t>Gurugram</t>
        </is>
      </c>
      <c r="E6135" t="inlineStr">
        <is>
          <t>Yes</t>
        </is>
      </c>
      <c r="F6135" t="inlineStr">
        <is>
          <t>Loyal</t>
        </is>
      </c>
      <c r="G6135" t="n">
        <v>5</v>
      </c>
      <c r="H6135" s="24" t="n">
        <v>8409.93</v>
      </c>
      <c r="I6135" s="24" t="n">
        <v>2138.62</v>
      </c>
      <c r="J6135" s="25" t="n">
        <v>45823</v>
      </c>
      <c r="K6135" s="25" t="n">
        <v>46018</v>
      </c>
      <c r="L6135" t="n">
        <v>5</v>
      </c>
      <c r="M6135" t="n">
        <v>4</v>
      </c>
      <c r="N6135" t="n">
        <v>2</v>
      </c>
      <c r="O6135">
        <f>DATE(2026,1,1)-K6135</f>
        <v/>
      </c>
      <c r="P6135">
        <f>IF(G6135&gt;=2,"Repeat","One-time")</f>
        <v/>
      </c>
    </row>
    <row r="6136">
      <c r="A6136" t="inlineStr">
        <is>
          <t>C07060</t>
        </is>
      </c>
      <c r="B6136" t="inlineStr">
        <is>
          <t>Gurpreet Chopra</t>
        </is>
      </c>
      <c r="C6136" t="inlineStr">
        <is>
          <t>North</t>
        </is>
      </c>
      <c r="D6136" t="inlineStr">
        <is>
          <t>Delhi</t>
        </is>
      </c>
      <c r="E6136" t="inlineStr">
        <is>
          <t>No</t>
        </is>
      </c>
      <c r="F6136" t="inlineStr">
        <is>
          <t>Loyal</t>
        </is>
      </c>
      <c r="G6136" t="n">
        <v>3</v>
      </c>
      <c r="H6136" s="24" t="n">
        <v>8405.91</v>
      </c>
      <c r="I6136" s="24" t="n">
        <v>3086.35</v>
      </c>
      <c r="J6136" s="25" t="n">
        <v>45664</v>
      </c>
      <c r="K6136" s="25" t="n">
        <v>45845</v>
      </c>
      <c r="L6136" t="n">
        <v>3</v>
      </c>
      <c r="M6136" t="n">
        <v>3</v>
      </c>
      <c r="N6136" t="n">
        <v>2</v>
      </c>
      <c r="O6136">
        <f>DATE(2026,1,1)-K6136</f>
        <v/>
      </c>
      <c r="P6136">
        <f>IF(G6136&gt;=2,"Repeat","One-time")</f>
        <v/>
      </c>
    </row>
    <row r="6137">
      <c r="A6137" t="inlineStr">
        <is>
          <t>C05477</t>
        </is>
      </c>
      <c r="B6137" t="inlineStr">
        <is>
          <t>Gurpreet Shah</t>
        </is>
      </c>
      <c r="C6137" t="inlineStr">
        <is>
          <t>North</t>
        </is>
      </c>
      <c r="D6137" t="inlineStr">
        <is>
          <t>Gurugram</t>
        </is>
      </c>
      <c r="E6137" t="inlineStr">
        <is>
          <t>No</t>
        </is>
      </c>
      <c r="F6137" t="inlineStr">
        <is>
          <t>Occasional</t>
        </is>
      </c>
      <c r="G6137" t="n">
        <v>2</v>
      </c>
      <c r="H6137" s="24" t="n">
        <v>8401.389999999999</v>
      </c>
      <c r="I6137" s="24" t="n">
        <v>1471.12</v>
      </c>
      <c r="J6137" s="25" t="n">
        <v>45593</v>
      </c>
      <c r="K6137" s="25" t="n">
        <v>45988</v>
      </c>
      <c r="L6137" t="n">
        <v>5</v>
      </c>
      <c r="M6137" t="n">
        <v>2</v>
      </c>
      <c r="N6137" t="n">
        <v>2</v>
      </c>
      <c r="O6137">
        <f>DATE(2026,1,1)-K6137</f>
        <v/>
      </c>
      <c r="P6137">
        <f>IF(G6137&gt;=2,"Repeat","One-time")</f>
        <v/>
      </c>
    </row>
    <row r="6138">
      <c r="A6138" t="inlineStr">
        <is>
          <t>C06346</t>
        </is>
      </c>
      <c r="B6138" t="inlineStr">
        <is>
          <t>Neha Iyer</t>
        </is>
      </c>
      <c r="C6138" t="inlineStr">
        <is>
          <t>North</t>
        </is>
      </c>
      <c r="D6138" t="inlineStr">
        <is>
          <t>Lucknow</t>
        </is>
      </c>
      <c r="E6138" t="inlineStr">
        <is>
          <t>Yes</t>
        </is>
      </c>
      <c r="F6138" t="inlineStr">
        <is>
          <t>Occasional</t>
        </is>
      </c>
      <c r="G6138" t="n">
        <v>2</v>
      </c>
      <c r="H6138" s="24" t="n">
        <v>8395.93</v>
      </c>
      <c r="I6138" s="24" t="n">
        <v>1593.45</v>
      </c>
      <c r="J6138" s="25" t="n">
        <v>45840</v>
      </c>
      <c r="K6138" s="25" t="n">
        <v>45926</v>
      </c>
      <c r="L6138" t="n">
        <v>3</v>
      </c>
      <c r="M6138" t="n">
        <v>2</v>
      </c>
      <c r="N6138" t="n">
        <v>2</v>
      </c>
      <c r="O6138">
        <f>DATE(2026,1,1)-K6138</f>
        <v/>
      </c>
      <c r="P6138">
        <f>IF(G6138&gt;=2,"Repeat","One-time")</f>
        <v/>
      </c>
    </row>
    <row r="6139">
      <c r="A6139" t="inlineStr">
        <is>
          <t>C01822</t>
        </is>
      </c>
      <c r="B6139" t="inlineStr">
        <is>
          <t>Priya Yadav</t>
        </is>
      </c>
      <c r="C6139" t="inlineStr">
        <is>
          <t>West</t>
        </is>
      </c>
      <c r="D6139" t="inlineStr">
        <is>
          <t>Panaji</t>
        </is>
      </c>
      <c r="E6139" t="inlineStr">
        <is>
          <t>Yes</t>
        </is>
      </c>
      <c r="F6139" t="inlineStr">
        <is>
          <t>Hibernating</t>
        </is>
      </c>
      <c r="G6139" t="n">
        <v>2</v>
      </c>
      <c r="H6139" s="24" t="n">
        <v>8384.120000000001</v>
      </c>
      <c r="I6139" s="24" t="n">
        <v>2181.06</v>
      </c>
      <c r="J6139" s="25" t="n">
        <v>45066</v>
      </c>
      <c r="K6139" s="25" t="n">
        <v>45484</v>
      </c>
      <c r="L6139" t="n">
        <v>1</v>
      </c>
      <c r="M6139" t="n">
        <v>2</v>
      </c>
      <c r="N6139" t="n">
        <v>2</v>
      </c>
      <c r="O6139">
        <f>DATE(2026,1,1)-K6139</f>
        <v/>
      </c>
      <c r="P6139">
        <f>IF(G6139&gt;=2,"Repeat","One-time")</f>
        <v/>
      </c>
    </row>
    <row r="6140">
      <c r="A6140" t="inlineStr">
        <is>
          <t>C08729</t>
        </is>
      </c>
      <c r="B6140" t="inlineStr">
        <is>
          <t>Neha Mehta</t>
        </is>
      </c>
      <c r="C6140" t="inlineStr">
        <is>
          <t>Central</t>
        </is>
      </c>
      <c r="D6140" t="inlineStr">
        <is>
          <t>Nagpur</t>
        </is>
      </c>
      <c r="E6140" t="inlineStr">
        <is>
          <t>No</t>
        </is>
      </c>
      <c r="F6140" t="inlineStr">
        <is>
          <t>New</t>
        </is>
      </c>
      <c r="G6140" t="n">
        <v>1</v>
      </c>
      <c r="H6140" s="24" t="n">
        <v>8383.540000000001</v>
      </c>
      <c r="I6140" s="24" t="n">
        <v>1460.4</v>
      </c>
      <c r="J6140" s="25" t="n">
        <v>46021</v>
      </c>
      <c r="K6140" s="25" t="n">
        <v>46021</v>
      </c>
      <c r="L6140" t="n">
        <v>5</v>
      </c>
      <c r="M6140" t="n">
        <v>1</v>
      </c>
      <c r="N6140" t="n">
        <v>2</v>
      </c>
      <c r="O6140">
        <f>DATE(2026,1,1)-K6140</f>
        <v/>
      </c>
      <c r="P6140">
        <f>IF(G6140&gt;=2,"Repeat","One-time")</f>
        <v/>
      </c>
    </row>
    <row r="6141">
      <c r="A6141" t="inlineStr">
        <is>
          <t>C07806</t>
        </is>
      </c>
      <c r="B6141" t="inlineStr">
        <is>
          <t>Isha Joshi</t>
        </is>
      </c>
      <c r="C6141" t="inlineStr">
        <is>
          <t>West</t>
        </is>
      </c>
      <c r="D6141" t="inlineStr">
        <is>
          <t>Mumbai</t>
        </is>
      </c>
      <c r="E6141" t="inlineStr">
        <is>
          <t>No</t>
        </is>
      </c>
      <c r="F6141" t="inlineStr">
        <is>
          <t>New</t>
        </is>
      </c>
      <c r="G6141" t="n">
        <v>2</v>
      </c>
      <c r="H6141" s="24" t="n">
        <v>8377.32</v>
      </c>
      <c r="I6141" s="24" t="n">
        <v>1682.45</v>
      </c>
      <c r="J6141" s="25" t="n">
        <v>45973</v>
      </c>
      <c r="K6141" s="25" t="n">
        <v>46014</v>
      </c>
      <c r="L6141" t="n">
        <v>5</v>
      </c>
      <c r="M6141" t="n">
        <v>2</v>
      </c>
      <c r="N6141" t="n">
        <v>2</v>
      </c>
      <c r="O6141">
        <f>DATE(2026,1,1)-K6141</f>
        <v/>
      </c>
      <c r="P6141">
        <f>IF(G6141&gt;=2,"Repeat","One-time")</f>
        <v/>
      </c>
    </row>
    <row r="6142">
      <c r="A6142" t="inlineStr">
        <is>
          <t>C06819</t>
        </is>
      </c>
      <c r="B6142" t="inlineStr">
        <is>
          <t>Rahul Bose</t>
        </is>
      </c>
      <c r="C6142" t="inlineStr">
        <is>
          <t>West</t>
        </is>
      </c>
      <c r="D6142" t="inlineStr">
        <is>
          <t>Mumbai</t>
        </is>
      </c>
      <c r="E6142" t="inlineStr">
        <is>
          <t>No</t>
        </is>
      </c>
      <c r="F6142" t="inlineStr">
        <is>
          <t>Occasional</t>
        </is>
      </c>
      <c r="G6142" t="n">
        <v>1</v>
      </c>
      <c r="H6142" s="24" t="n">
        <v>8373.190000000001</v>
      </c>
      <c r="I6142" s="24" t="n">
        <v>1432.39</v>
      </c>
      <c r="J6142" s="25" t="n">
        <v>45613</v>
      </c>
      <c r="K6142" s="25" t="n">
        <v>45613</v>
      </c>
      <c r="L6142" t="n">
        <v>2</v>
      </c>
      <c r="M6142" t="n">
        <v>1</v>
      </c>
      <c r="N6142" t="n">
        <v>2</v>
      </c>
      <c r="O6142">
        <f>DATE(2026,1,1)-K6142</f>
        <v/>
      </c>
      <c r="P6142">
        <f>IF(G6142&gt;=2,"Repeat","One-time")</f>
        <v/>
      </c>
    </row>
    <row r="6143">
      <c r="A6143" t="inlineStr">
        <is>
          <t>C08457</t>
        </is>
      </c>
      <c r="B6143" t="inlineStr">
        <is>
          <t>Deepak Kapoor</t>
        </is>
      </c>
      <c r="C6143" t="inlineStr">
        <is>
          <t>West</t>
        </is>
      </c>
      <c r="D6143" t="inlineStr">
        <is>
          <t>Ahmedabad</t>
        </is>
      </c>
      <c r="E6143" t="inlineStr">
        <is>
          <t>Yes</t>
        </is>
      </c>
      <c r="F6143" t="inlineStr">
        <is>
          <t>Occasional</t>
        </is>
      </c>
      <c r="G6143" t="n">
        <v>1</v>
      </c>
      <c r="H6143" s="24" t="n">
        <v>8372.23</v>
      </c>
      <c r="I6143" s="24" t="n">
        <v>823.86</v>
      </c>
      <c r="J6143" s="25" t="n">
        <v>45912</v>
      </c>
      <c r="K6143" s="25" t="n">
        <v>45912</v>
      </c>
      <c r="L6143" t="n">
        <v>3</v>
      </c>
      <c r="M6143" t="n">
        <v>1</v>
      </c>
      <c r="N6143" t="n">
        <v>2</v>
      </c>
      <c r="O6143">
        <f>DATE(2026,1,1)-K6143</f>
        <v/>
      </c>
      <c r="P6143">
        <f>IF(G6143&gt;=2,"Repeat","One-time")</f>
        <v/>
      </c>
    </row>
    <row r="6144">
      <c r="A6144" t="inlineStr">
        <is>
          <t>C10742</t>
        </is>
      </c>
      <c r="B6144" t="inlineStr">
        <is>
          <t>Zoya Mehta</t>
        </is>
      </c>
      <c r="C6144" t="inlineStr">
        <is>
          <t>East</t>
        </is>
      </c>
      <c r="D6144" t="inlineStr">
        <is>
          <t>Kolkata</t>
        </is>
      </c>
      <c r="E6144" t="inlineStr">
        <is>
          <t>Yes</t>
        </is>
      </c>
      <c r="F6144" t="inlineStr">
        <is>
          <t>New</t>
        </is>
      </c>
      <c r="G6144" t="n">
        <v>1</v>
      </c>
      <c r="H6144" s="24" t="n">
        <v>8366.780000000001</v>
      </c>
      <c r="I6144" s="24" t="n">
        <v>95.55</v>
      </c>
      <c r="J6144" s="25" t="n">
        <v>45937</v>
      </c>
      <c r="K6144" s="25" t="n">
        <v>45937</v>
      </c>
      <c r="L6144" t="n">
        <v>4</v>
      </c>
      <c r="M6144" t="n">
        <v>2</v>
      </c>
      <c r="N6144" t="n">
        <v>2</v>
      </c>
      <c r="O6144">
        <f>DATE(2026,1,1)-K6144</f>
        <v/>
      </c>
      <c r="P6144">
        <f>IF(G6144&gt;=2,"Repeat","One-time")</f>
        <v/>
      </c>
    </row>
    <row r="6145">
      <c r="A6145" t="inlineStr">
        <is>
          <t>C03030</t>
        </is>
      </c>
      <c r="B6145" t="inlineStr">
        <is>
          <t>Vikram Verma</t>
        </is>
      </c>
      <c r="C6145" t="inlineStr">
        <is>
          <t>South</t>
        </is>
      </c>
      <c r="D6145" t="inlineStr">
        <is>
          <t>Bengaluru</t>
        </is>
      </c>
      <c r="E6145" t="inlineStr">
        <is>
          <t>No</t>
        </is>
      </c>
      <c r="F6145" t="inlineStr">
        <is>
          <t>Hibernating</t>
        </is>
      </c>
      <c r="G6145" t="n">
        <v>2</v>
      </c>
      <c r="H6145" s="24" t="n">
        <v>8366.17</v>
      </c>
      <c r="I6145" s="24" t="n">
        <v>-1169.53</v>
      </c>
      <c r="J6145" s="25" t="n">
        <v>45337</v>
      </c>
      <c r="K6145" s="25" t="n">
        <v>45391</v>
      </c>
      <c r="L6145" t="n">
        <v>1</v>
      </c>
      <c r="M6145" t="n">
        <v>2</v>
      </c>
      <c r="N6145" t="n">
        <v>2</v>
      </c>
      <c r="O6145">
        <f>DATE(2026,1,1)-K6145</f>
        <v/>
      </c>
      <c r="P6145">
        <f>IF(G6145&gt;=2,"Repeat","One-time")</f>
        <v/>
      </c>
    </row>
    <row r="6146">
      <c r="A6146" t="inlineStr">
        <is>
          <t>C05995</t>
        </is>
      </c>
      <c r="B6146" t="inlineStr">
        <is>
          <t>Imran Patel</t>
        </is>
      </c>
      <c r="C6146" t="inlineStr">
        <is>
          <t>East</t>
        </is>
      </c>
      <c r="D6146" t="inlineStr">
        <is>
          <t>Kolkata</t>
        </is>
      </c>
      <c r="E6146" t="inlineStr">
        <is>
          <t>Yes</t>
        </is>
      </c>
      <c r="F6146" t="inlineStr">
        <is>
          <t>Occasional</t>
        </is>
      </c>
      <c r="G6146" t="n">
        <v>1</v>
      </c>
      <c r="H6146" s="24" t="n">
        <v>8365.969999999999</v>
      </c>
      <c r="I6146" s="24" t="n">
        <v>2119.63</v>
      </c>
      <c r="J6146" s="25" t="n">
        <v>45561</v>
      </c>
      <c r="K6146" s="25" t="n">
        <v>45561</v>
      </c>
      <c r="L6146" t="n">
        <v>2</v>
      </c>
      <c r="M6146" t="n">
        <v>1</v>
      </c>
      <c r="N6146" t="n">
        <v>2</v>
      </c>
      <c r="O6146">
        <f>DATE(2026,1,1)-K6146</f>
        <v/>
      </c>
      <c r="P6146">
        <f>IF(G6146&gt;=2,"Repeat","One-time")</f>
        <v/>
      </c>
    </row>
    <row r="6147">
      <c r="A6147" t="inlineStr">
        <is>
          <t>C07278</t>
        </is>
      </c>
      <c r="B6147" t="inlineStr">
        <is>
          <t>Shreya Patel</t>
        </is>
      </c>
      <c r="C6147" t="inlineStr">
        <is>
          <t>Central</t>
        </is>
      </c>
      <c r="D6147" t="inlineStr">
        <is>
          <t>Raipur</t>
        </is>
      </c>
      <c r="E6147" t="inlineStr">
        <is>
          <t>No</t>
        </is>
      </c>
      <c r="F6147" t="inlineStr">
        <is>
          <t>Occasional</t>
        </is>
      </c>
      <c r="G6147" t="n">
        <v>1</v>
      </c>
      <c r="H6147" s="24" t="n">
        <v>8365.74</v>
      </c>
      <c r="I6147" s="24" t="n">
        <v>2717.59</v>
      </c>
      <c r="J6147" s="25" t="n">
        <v>45773</v>
      </c>
      <c r="K6147" s="25" t="n">
        <v>45773</v>
      </c>
      <c r="L6147" t="n">
        <v>3</v>
      </c>
      <c r="M6147" t="n">
        <v>1</v>
      </c>
      <c r="N6147" t="n">
        <v>2</v>
      </c>
      <c r="O6147">
        <f>DATE(2026,1,1)-K6147</f>
        <v/>
      </c>
      <c r="P6147">
        <f>IF(G6147&gt;=2,"Repeat","One-time")</f>
        <v/>
      </c>
    </row>
    <row r="6148">
      <c r="A6148" t="inlineStr">
        <is>
          <t>C08990</t>
        </is>
      </c>
      <c r="B6148" t="inlineStr">
        <is>
          <t>Tanvi Khan</t>
        </is>
      </c>
      <c r="C6148" t="inlineStr">
        <is>
          <t>West</t>
        </is>
      </c>
      <c r="D6148" t="inlineStr">
        <is>
          <t>Pune</t>
        </is>
      </c>
      <c r="E6148" t="inlineStr">
        <is>
          <t>No</t>
        </is>
      </c>
      <c r="F6148" t="inlineStr">
        <is>
          <t>Loyal</t>
        </is>
      </c>
      <c r="G6148" t="n">
        <v>3</v>
      </c>
      <c r="H6148" s="24" t="n">
        <v>8350.6</v>
      </c>
      <c r="I6148" s="24" t="n">
        <v>2651.11</v>
      </c>
      <c r="J6148" s="25" t="n">
        <v>45799</v>
      </c>
      <c r="K6148" s="25" t="n">
        <v>45942</v>
      </c>
      <c r="L6148" t="n">
        <v>4</v>
      </c>
      <c r="M6148" t="n">
        <v>3</v>
      </c>
      <c r="N6148" t="n">
        <v>2</v>
      </c>
      <c r="O6148">
        <f>DATE(2026,1,1)-K6148</f>
        <v/>
      </c>
      <c r="P6148">
        <f>IF(G6148&gt;=2,"Repeat","One-time")</f>
        <v/>
      </c>
    </row>
    <row r="6149">
      <c r="A6149" t="inlineStr">
        <is>
          <t>C03125</t>
        </is>
      </c>
      <c r="B6149" t="inlineStr">
        <is>
          <t>Vivaan Chopra</t>
        </is>
      </c>
      <c r="C6149" t="inlineStr">
        <is>
          <t>South</t>
        </is>
      </c>
      <c r="D6149" t="inlineStr">
        <is>
          <t>Hyderabad</t>
        </is>
      </c>
      <c r="E6149" t="inlineStr">
        <is>
          <t>No</t>
        </is>
      </c>
      <c r="F6149" t="inlineStr">
        <is>
          <t>Hibernating</t>
        </is>
      </c>
      <c r="G6149" t="n">
        <v>1</v>
      </c>
      <c r="H6149" s="24" t="n">
        <v>8337.530000000001</v>
      </c>
      <c r="I6149" s="24" t="n">
        <v>2143.43</v>
      </c>
      <c r="J6149" s="25" t="n">
        <v>45454</v>
      </c>
      <c r="K6149" s="25" t="n">
        <v>45454</v>
      </c>
      <c r="L6149" t="n">
        <v>1</v>
      </c>
      <c r="M6149" t="n">
        <v>1</v>
      </c>
      <c r="N6149" t="n">
        <v>2</v>
      </c>
      <c r="O6149">
        <f>DATE(2026,1,1)-K6149</f>
        <v/>
      </c>
      <c r="P6149">
        <f>IF(G6149&gt;=2,"Repeat","One-time")</f>
        <v/>
      </c>
    </row>
    <row r="6150">
      <c r="A6150" t="inlineStr">
        <is>
          <t>C09771</t>
        </is>
      </c>
      <c r="B6150" t="inlineStr">
        <is>
          <t>Swati Bose</t>
        </is>
      </c>
      <c r="C6150" t="inlineStr">
        <is>
          <t>North</t>
        </is>
      </c>
      <c r="D6150" t="inlineStr">
        <is>
          <t>Delhi</t>
        </is>
      </c>
      <c r="E6150" t="inlineStr">
        <is>
          <t>Yes</t>
        </is>
      </c>
      <c r="F6150" t="inlineStr">
        <is>
          <t>Occasional</t>
        </is>
      </c>
      <c r="G6150" t="n">
        <v>1</v>
      </c>
      <c r="H6150" s="24" t="n">
        <v>8336.209999999999</v>
      </c>
      <c r="I6150" s="24" t="n">
        <v>3669.6</v>
      </c>
      <c r="J6150" s="25" t="n">
        <v>45913</v>
      </c>
      <c r="K6150" s="25" t="n">
        <v>45913</v>
      </c>
      <c r="L6150" t="n">
        <v>3</v>
      </c>
      <c r="M6150" t="n">
        <v>1</v>
      </c>
      <c r="N6150" t="n">
        <v>2</v>
      </c>
      <c r="O6150">
        <f>DATE(2026,1,1)-K6150</f>
        <v/>
      </c>
      <c r="P6150">
        <f>IF(G6150&gt;=2,"Repeat","One-time")</f>
        <v/>
      </c>
    </row>
    <row r="6151">
      <c r="A6151" t="inlineStr">
        <is>
          <t>C03519</t>
        </is>
      </c>
      <c r="B6151" t="inlineStr">
        <is>
          <t>Zoya Fernandes</t>
        </is>
      </c>
      <c r="C6151" t="inlineStr">
        <is>
          <t>South</t>
        </is>
      </c>
      <c r="D6151" t="inlineStr">
        <is>
          <t>Hyderabad</t>
        </is>
      </c>
      <c r="E6151" t="inlineStr">
        <is>
          <t>Yes</t>
        </is>
      </c>
      <c r="F6151" t="inlineStr">
        <is>
          <t>Hibernating</t>
        </is>
      </c>
      <c r="G6151" t="n">
        <v>2</v>
      </c>
      <c r="H6151" s="24" t="n">
        <v>8335.799999999999</v>
      </c>
      <c r="I6151" s="24" t="n">
        <v>3165.47</v>
      </c>
      <c r="J6151" s="25" t="n">
        <v>45270</v>
      </c>
      <c r="K6151" s="25" t="n">
        <v>45283</v>
      </c>
      <c r="L6151" t="n">
        <v>1</v>
      </c>
      <c r="M6151" t="n">
        <v>2</v>
      </c>
      <c r="N6151" t="n">
        <v>2</v>
      </c>
      <c r="O6151">
        <f>DATE(2026,1,1)-K6151</f>
        <v/>
      </c>
      <c r="P6151">
        <f>IF(G6151&gt;=2,"Repeat","One-time")</f>
        <v/>
      </c>
    </row>
    <row r="6152">
      <c r="A6152" t="inlineStr">
        <is>
          <t>C09431</t>
        </is>
      </c>
      <c r="B6152" t="inlineStr">
        <is>
          <t>Isha Khan</t>
        </is>
      </c>
      <c r="C6152" t="inlineStr">
        <is>
          <t>South</t>
        </is>
      </c>
      <c r="D6152" t="inlineStr">
        <is>
          <t>Coimbatore</t>
        </is>
      </c>
      <c r="E6152" t="inlineStr">
        <is>
          <t>Yes</t>
        </is>
      </c>
      <c r="F6152" t="inlineStr">
        <is>
          <t>Loyal</t>
        </is>
      </c>
      <c r="G6152" t="n">
        <v>4</v>
      </c>
      <c r="H6152" s="24" t="n">
        <v>8335.57</v>
      </c>
      <c r="I6152" s="24" t="n">
        <v>2472.09</v>
      </c>
      <c r="J6152" s="25" t="n">
        <v>45904</v>
      </c>
      <c r="K6152" s="25" t="n">
        <v>45981</v>
      </c>
      <c r="L6152" t="n">
        <v>4</v>
      </c>
      <c r="M6152" t="n">
        <v>4</v>
      </c>
      <c r="N6152" t="n">
        <v>2</v>
      </c>
      <c r="O6152">
        <f>DATE(2026,1,1)-K6152</f>
        <v/>
      </c>
      <c r="P6152">
        <f>IF(G6152&gt;=2,"Repeat","One-time")</f>
        <v/>
      </c>
    </row>
    <row r="6153">
      <c r="A6153" t="inlineStr">
        <is>
          <t>C06863</t>
        </is>
      </c>
      <c r="B6153" t="inlineStr">
        <is>
          <t>Diya Iyer</t>
        </is>
      </c>
      <c r="C6153" t="inlineStr">
        <is>
          <t>North</t>
        </is>
      </c>
      <c r="D6153" t="inlineStr">
        <is>
          <t>Jaipur</t>
        </is>
      </c>
      <c r="E6153" t="inlineStr">
        <is>
          <t>Yes</t>
        </is>
      </c>
      <c r="F6153" t="inlineStr">
        <is>
          <t>At Risk</t>
        </is>
      </c>
      <c r="G6153" t="n">
        <v>4</v>
      </c>
      <c r="H6153" s="24" t="n">
        <v>8328.969999999999</v>
      </c>
      <c r="I6153" s="24" t="n">
        <v>3762.58</v>
      </c>
      <c r="J6153" s="25" t="n">
        <v>45605</v>
      </c>
      <c r="K6153" s="25" t="n">
        <v>45715</v>
      </c>
      <c r="L6153" t="n">
        <v>2</v>
      </c>
      <c r="M6153" t="n">
        <v>3</v>
      </c>
      <c r="N6153" t="n">
        <v>2</v>
      </c>
      <c r="O6153">
        <f>DATE(2026,1,1)-K6153</f>
        <v/>
      </c>
      <c r="P6153">
        <f>IF(G6153&gt;=2,"Repeat","One-time")</f>
        <v/>
      </c>
    </row>
    <row r="6154">
      <c r="A6154" t="inlineStr">
        <is>
          <t>C08768</t>
        </is>
      </c>
      <c r="B6154" t="inlineStr">
        <is>
          <t>Diya Das</t>
        </is>
      </c>
      <c r="C6154" t="inlineStr">
        <is>
          <t>South</t>
        </is>
      </c>
      <c r="D6154" t="inlineStr">
        <is>
          <t>Chennai</t>
        </is>
      </c>
      <c r="E6154" t="inlineStr">
        <is>
          <t>No</t>
        </is>
      </c>
      <c r="F6154" t="inlineStr">
        <is>
          <t>Occasional</t>
        </is>
      </c>
      <c r="G6154" t="n">
        <v>2</v>
      </c>
      <c r="H6154" s="24" t="n">
        <v>8327.67</v>
      </c>
      <c r="I6154" s="24" t="n">
        <v>2255.05</v>
      </c>
      <c r="J6154" s="25" t="n">
        <v>45808</v>
      </c>
      <c r="K6154" s="25" t="n">
        <v>45974</v>
      </c>
      <c r="L6154" t="n">
        <v>4</v>
      </c>
      <c r="M6154" t="n">
        <v>2</v>
      </c>
      <c r="N6154" t="n">
        <v>2</v>
      </c>
      <c r="O6154">
        <f>DATE(2026,1,1)-K6154</f>
        <v/>
      </c>
      <c r="P6154">
        <f>IF(G6154&gt;=2,"Repeat","One-time")</f>
        <v/>
      </c>
    </row>
    <row r="6155">
      <c r="A6155" t="inlineStr">
        <is>
          <t>C02443</t>
        </is>
      </c>
      <c r="B6155" t="inlineStr">
        <is>
          <t>Harpreet Menon</t>
        </is>
      </c>
      <c r="C6155" t="inlineStr">
        <is>
          <t>East</t>
        </is>
      </c>
      <c r="D6155" t="inlineStr">
        <is>
          <t>Kolkata</t>
        </is>
      </c>
      <c r="E6155" t="inlineStr">
        <is>
          <t>No</t>
        </is>
      </c>
      <c r="F6155" t="inlineStr">
        <is>
          <t>Hibernating</t>
        </is>
      </c>
      <c r="G6155" t="n">
        <v>1</v>
      </c>
      <c r="H6155" s="24" t="n">
        <v>8320</v>
      </c>
      <c r="I6155" s="24" t="n">
        <v>191.7</v>
      </c>
      <c r="J6155" s="25" t="n">
        <v>45466</v>
      </c>
      <c r="K6155" s="25" t="n">
        <v>45466</v>
      </c>
      <c r="L6155" t="n">
        <v>1</v>
      </c>
      <c r="M6155" t="n">
        <v>1</v>
      </c>
      <c r="N6155" t="n">
        <v>2</v>
      </c>
      <c r="O6155">
        <f>DATE(2026,1,1)-K6155</f>
        <v/>
      </c>
      <c r="P6155">
        <f>IF(G6155&gt;=2,"Repeat","One-time")</f>
        <v/>
      </c>
    </row>
    <row r="6156">
      <c r="A6156" t="inlineStr">
        <is>
          <t>C06978</t>
        </is>
      </c>
      <c r="B6156" t="inlineStr">
        <is>
          <t>Farhan Agarwal</t>
        </is>
      </c>
      <c r="C6156" t="inlineStr">
        <is>
          <t>North</t>
        </is>
      </c>
      <c r="D6156" t="inlineStr">
        <is>
          <t>Lucknow</t>
        </is>
      </c>
      <c r="E6156" t="inlineStr">
        <is>
          <t>No</t>
        </is>
      </c>
      <c r="F6156" t="inlineStr">
        <is>
          <t>Occasional</t>
        </is>
      </c>
      <c r="G6156" t="n">
        <v>2</v>
      </c>
      <c r="H6156" s="24" t="n">
        <v>8316.309999999999</v>
      </c>
      <c r="I6156" s="24" t="n">
        <v>2065.84</v>
      </c>
      <c r="J6156" s="25" t="n">
        <v>45675</v>
      </c>
      <c r="K6156" s="25" t="n">
        <v>45780</v>
      </c>
      <c r="L6156" t="n">
        <v>3</v>
      </c>
      <c r="M6156" t="n">
        <v>2</v>
      </c>
      <c r="N6156" t="n">
        <v>2</v>
      </c>
      <c r="O6156">
        <f>DATE(2026,1,1)-K6156</f>
        <v/>
      </c>
      <c r="P6156">
        <f>IF(G6156&gt;=2,"Repeat","One-time")</f>
        <v/>
      </c>
    </row>
    <row r="6157">
      <c r="A6157" t="inlineStr">
        <is>
          <t>C02133</t>
        </is>
      </c>
      <c r="B6157" t="inlineStr">
        <is>
          <t>Pooja Sinha</t>
        </is>
      </c>
      <c r="C6157" t="inlineStr">
        <is>
          <t>South</t>
        </is>
      </c>
      <c r="D6157" t="inlineStr">
        <is>
          <t>Chennai</t>
        </is>
      </c>
      <c r="E6157" t="inlineStr">
        <is>
          <t>Yes</t>
        </is>
      </c>
      <c r="F6157" t="inlineStr">
        <is>
          <t>Hibernating</t>
        </is>
      </c>
      <c r="G6157" t="n">
        <v>2</v>
      </c>
      <c r="H6157" s="24" t="n">
        <v>8311.469999999999</v>
      </c>
      <c r="I6157" s="24" t="n">
        <v>3017.81</v>
      </c>
      <c r="J6157" s="25" t="n">
        <v>45305</v>
      </c>
      <c r="K6157" s="25" t="n">
        <v>45329</v>
      </c>
      <c r="L6157" t="n">
        <v>1</v>
      </c>
      <c r="M6157" t="n">
        <v>2</v>
      </c>
      <c r="N6157" t="n">
        <v>2</v>
      </c>
      <c r="O6157">
        <f>DATE(2026,1,1)-K6157</f>
        <v/>
      </c>
      <c r="P6157">
        <f>IF(G6157&gt;=2,"Repeat","One-time")</f>
        <v/>
      </c>
    </row>
    <row r="6158">
      <c r="A6158" t="inlineStr">
        <is>
          <t>C03274</t>
        </is>
      </c>
      <c r="B6158" t="inlineStr">
        <is>
          <t>Pooja Das</t>
        </is>
      </c>
      <c r="C6158" t="inlineStr">
        <is>
          <t>South</t>
        </is>
      </c>
      <c r="D6158" t="inlineStr">
        <is>
          <t>Hyderabad</t>
        </is>
      </c>
      <c r="E6158" t="inlineStr">
        <is>
          <t>Yes</t>
        </is>
      </c>
      <c r="F6158" t="inlineStr">
        <is>
          <t>Occasional</t>
        </is>
      </c>
      <c r="G6158" t="n">
        <v>2</v>
      </c>
      <c r="H6158" s="24" t="n">
        <v>8310.389999999999</v>
      </c>
      <c r="I6158" s="24" t="n">
        <v>1497.13</v>
      </c>
      <c r="J6158" s="25" t="n">
        <v>45307</v>
      </c>
      <c r="K6158" s="25" t="n">
        <v>46014</v>
      </c>
      <c r="L6158" t="n">
        <v>5</v>
      </c>
      <c r="M6158" t="n">
        <v>2</v>
      </c>
      <c r="N6158" t="n">
        <v>2</v>
      </c>
      <c r="O6158">
        <f>DATE(2026,1,1)-K6158</f>
        <v/>
      </c>
      <c r="P6158">
        <f>IF(G6158&gt;=2,"Repeat","One-time")</f>
        <v/>
      </c>
    </row>
    <row r="6159">
      <c r="A6159" t="inlineStr">
        <is>
          <t>C06949</t>
        </is>
      </c>
      <c r="B6159" t="inlineStr">
        <is>
          <t>Manish Khan</t>
        </is>
      </c>
      <c r="C6159" t="inlineStr">
        <is>
          <t>South</t>
        </is>
      </c>
      <c r="D6159" t="inlineStr">
        <is>
          <t>Chennai</t>
        </is>
      </c>
      <c r="E6159" t="inlineStr">
        <is>
          <t>No</t>
        </is>
      </c>
      <c r="F6159" t="inlineStr">
        <is>
          <t>Occasional</t>
        </is>
      </c>
      <c r="G6159" t="n">
        <v>2</v>
      </c>
      <c r="H6159" s="24" t="n">
        <v>8299.92</v>
      </c>
      <c r="I6159" s="24" t="n">
        <v>2243.31</v>
      </c>
      <c r="J6159" s="25" t="n">
        <v>45659</v>
      </c>
      <c r="K6159" s="25" t="n">
        <v>45890</v>
      </c>
      <c r="L6159" t="n">
        <v>3</v>
      </c>
      <c r="M6159" t="n">
        <v>2</v>
      </c>
      <c r="N6159" t="n">
        <v>2</v>
      </c>
      <c r="O6159">
        <f>DATE(2026,1,1)-K6159</f>
        <v/>
      </c>
      <c r="P6159">
        <f>IF(G6159&gt;=2,"Repeat","One-time")</f>
        <v/>
      </c>
    </row>
    <row r="6160">
      <c r="A6160" t="inlineStr">
        <is>
          <t>C08975</t>
        </is>
      </c>
      <c r="B6160" t="inlineStr">
        <is>
          <t>Isha Nair</t>
        </is>
      </c>
      <c r="C6160" t="inlineStr">
        <is>
          <t>South</t>
        </is>
      </c>
      <c r="D6160" t="inlineStr">
        <is>
          <t>Chennai</t>
        </is>
      </c>
      <c r="E6160" t="inlineStr">
        <is>
          <t>No</t>
        </is>
      </c>
      <c r="F6160" t="inlineStr">
        <is>
          <t>Occasional</t>
        </is>
      </c>
      <c r="G6160" t="n">
        <v>1</v>
      </c>
      <c r="H6160" s="24" t="n">
        <v>8295.23</v>
      </c>
      <c r="I6160" s="24" t="n">
        <v>2920.11</v>
      </c>
      <c r="J6160" s="25" t="n">
        <v>45796</v>
      </c>
      <c r="K6160" s="25" t="n">
        <v>45796</v>
      </c>
      <c r="L6160" t="n">
        <v>3</v>
      </c>
      <c r="M6160" t="n">
        <v>1</v>
      </c>
      <c r="N6160" t="n">
        <v>2</v>
      </c>
      <c r="O6160">
        <f>DATE(2026,1,1)-K6160</f>
        <v/>
      </c>
      <c r="P6160">
        <f>IF(G6160&gt;=2,"Repeat","One-time")</f>
        <v/>
      </c>
    </row>
    <row r="6161">
      <c r="A6161" t="inlineStr">
        <is>
          <t>C02108</t>
        </is>
      </c>
      <c r="B6161" t="inlineStr">
        <is>
          <t>Joseph Chopra</t>
        </is>
      </c>
      <c r="C6161" t="inlineStr">
        <is>
          <t>North</t>
        </is>
      </c>
      <c r="D6161" t="inlineStr">
        <is>
          <t>Delhi</t>
        </is>
      </c>
      <c r="E6161" t="inlineStr">
        <is>
          <t>No</t>
        </is>
      </c>
      <c r="F6161" t="inlineStr">
        <is>
          <t>Hibernating</t>
        </is>
      </c>
      <c r="G6161" t="n">
        <v>1</v>
      </c>
      <c r="H6161" s="24" t="n">
        <v>8293.530000000001</v>
      </c>
      <c r="I6161" s="24" t="n">
        <v>1393.57</v>
      </c>
      <c r="J6161" s="25" t="n">
        <v>45332</v>
      </c>
      <c r="K6161" s="25" t="n">
        <v>45332</v>
      </c>
      <c r="L6161" t="n">
        <v>1</v>
      </c>
      <c r="M6161" t="n">
        <v>1</v>
      </c>
      <c r="N6161" t="n">
        <v>2</v>
      </c>
      <c r="O6161">
        <f>DATE(2026,1,1)-K6161</f>
        <v/>
      </c>
      <c r="P6161">
        <f>IF(G6161&gt;=2,"Repeat","One-time")</f>
        <v/>
      </c>
    </row>
    <row r="6162">
      <c r="A6162" t="inlineStr">
        <is>
          <t>C10722</t>
        </is>
      </c>
      <c r="B6162" t="inlineStr">
        <is>
          <t>Vivaan Patel</t>
        </is>
      </c>
      <c r="C6162" t="inlineStr">
        <is>
          <t>South</t>
        </is>
      </c>
      <c r="D6162" t="inlineStr">
        <is>
          <t>Bengaluru</t>
        </is>
      </c>
      <c r="E6162" t="inlineStr">
        <is>
          <t>No</t>
        </is>
      </c>
      <c r="F6162" t="inlineStr">
        <is>
          <t>New</t>
        </is>
      </c>
      <c r="G6162" t="n">
        <v>2</v>
      </c>
      <c r="H6162" s="24" t="n">
        <v>8286.25</v>
      </c>
      <c r="I6162" s="24" t="n">
        <v>2743.93</v>
      </c>
      <c r="J6162" s="25" t="n">
        <v>46001</v>
      </c>
      <c r="K6162" s="25" t="n">
        <v>46016</v>
      </c>
      <c r="L6162" t="n">
        <v>5</v>
      </c>
      <c r="M6162" t="n">
        <v>3</v>
      </c>
      <c r="N6162" t="n">
        <v>2</v>
      </c>
      <c r="O6162">
        <f>DATE(2026,1,1)-K6162</f>
        <v/>
      </c>
      <c r="P6162">
        <f>IF(G6162&gt;=2,"Repeat","One-time")</f>
        <v/>
      </c>
    </row>
    <row r="6163">
      <c r="A6163" t="inlineStr">
        <is>
          <t>C11292</t>
        </is>
      </c>
      <c r="B6163" t="inlineStr">
        <is>
          <t>Harpreet Mishra</t>
        </is>
      </c>
      <c r="C6163" t="inlineStr">
        <is>
          <t>West</t>
        </is>
      </c>
      <c r="D6163" t="inlineStr">
        <is>
          <t>Mumbai</t>
        </is>
      </c>
      <c r="E6163" t="inlineStr">
        <is>
          <t>Yes</t>
        </is>
      </c>
      <c r="F6163" t="inlineStr">
        <is>
          <t>New</t>
        </is>
      </c>
      <c r="G6163" t="n">
        <v>1</v>
      </c>
      <c r="H6163" s="24" t="n">
        <v>8279.76</v>
      </c>
      <c r="I6163" s="24" t="n">
        <v>2263.16</v>
      </c>
      <c r="J6163" s="25" t="n">
        <v>45964</v>
      </c>
      <c r="K6163" s="25" t="n">
        <v>45964</v>
      </c>
      <c r="L6163" t="n">
        <v>4</v>
      </c>
      <c r="M6163" t="n">
        <v>2</v>
      </c>
      <c r="N6163" t="n">
        <v>2</v>
      </c>
      <c r="O6163">
        <f>DATE(2026,1,1)-K6163</f>
        <v/>
      </c>
      <c r="P6163">
        <f>IF(G6163&gt;=2,"Repeat","One-time")</f>
        <v/>
      </c>
    </row>
    <row r="6164">
      <c r="A6164" t="inlineStr">
        <is>
          <t>C00628</t>
        </is>
      </c>
      <c r="B6164" t="inlineStr">
        <is>
          <t>Ritu Prasad</t>
        </is>
      </c>
      <c r="C6164" t="inlineStr">
        <is>
          <t>Central</t>
        </is>
      </c>
      <c r="D6164" t="inlineStr">
        <is>
          <t>Bhopal</t>
        </is>
      </c>
      <c r="E6164" t="inlineStr">
        <is>
          <t>No</t>
        </is>
      </c>
      <c r="F6164" t="inlineStr">
        <is>
          <t>Hibernating</t>
        </is>
      </c>
      <c r="G6164" t="n">
        <v>1</v>
      </c>
      <c r="H6164" s="24" t="n">
        <v>8270.6</v>
      </c>
      <c r="I6164" s="24" t="n">
        <v>1936.49</v>
      </c>
      <c r="J6164" s="25" t="n">
        <v>45162</v>
      </c>
      <c r="K6164" s="25" t="n">
        <v>45162</v>
      </c>
      <c r="L6164" t="n">
        <v>1</v>
      </c>
      <c r="M6164" t="n">
        <v>1</v>
      </c>
      <c r="N6164" t="n">
        <v>2</v>
      </c>
      <c r="O6164">
        <f>DATE(2026,1,1)-K6164</f>
        <v/>
      </c>
      <c r="P6164">
        <f>IF(G6164&gt;=2,"Repeat","One-time")</f>
        <v/>
      </c>
    </row>
    <row r="6165">
      <c r="A6165" t="inlineStr">
        <is>
          <t>C01995</t>
        </is>
      </c>
      <c r="B6165" t="inlineStr">
        <is>
          <t>Imran Patel</t>
        </is>
      </c>
      <c r="C6165" t="inlineStr">
        <is>
          <t>South</t>
        </is>
      </c>
      <c r="D6165" t="inlineStr">
        <is>
          <t>Kochi</t>
        </is>
      </c>
      <c r="E6165" t="inlineStr">
        <is>
          <t>No</t>
        </is>
      </c>
      <c r="F6165" t="inlineStr">
        <is>
          <t>Hibernating</t>
        </is>
      </c>
      <c r="G6165" t="n">
        <v>2</v>
      </c>
      <c r="H6165" s="24" t="n">
        <v>8270.25</v>
      </c>
      <c r="I6165" s="24" t="n">
        <v>3482.93</v>
      </c>
      <c r="J6165" s="25" t="n">
        <v>45164</v>
      </c>
      <c r="K6165" s="25" t="n">
        <v>45218</v>
      </c>
      <c r="L6165" t="n">
        <v>1</v>
      </c>
      <c r="M6165" t="n">
        <v>2</v>
      </c>
      <c r="N6165" t="n">
        <v>2</v>
      </c>
      <c r="O6165">
        <f>DATE(2026,1,1)-K6165</f>
        <v/>
      </c>
      <c r="P6165">
        <f>IF(G6165&gt;=2,"Repeat","One-time")</f>
        <v/>
      </c>
    </row>
    <row r="6166">
      <c r="A6166" t="inlineStr">
        <is>
          <t>C00863</t>
        </is>
      </c>
      <c r="B6166" t="inlineStr">
        <is>
          <t>Zoya Shah</t>
        </is>
      </c>
      <c r="C6166" t="inlineStr">
        <is>
          <t>North</t>
        </is>
      </c>
      <c r="D6166" t="inlineStr">
        <is>
          <t>Chandigarh</t>
        </is>
      </c>
      <c r="E6166" t="inlineStr">
        <is>
          <t>No</t>
        </is>
      </c>
      <c r="F6166" t="inlineStr">
        <is>
          <t>At Risk</t>
        </is>
      </c>
      <c r="G6166" t="n">
        <v>3</v>
      </c>
      <c r="H6166" s="24" t="n">
        <v>8261.799999999999</v>
      </c>
      <c r="I6166" s="24" t="n">
        <v>1411.8</v>
      </c>
      <c r="J6166" s="25" t="n">
        <v>44936</v>
      </c>
      <c r="K6166" s="25" t="n">
        <v>45070</v>
      </c>
      <c r="L6166" t="n">
        <v>1</v>
      </c>
      <c r="M6166" t="n">
        <v>3</v>
      </c>
      <c r="N6166" t="n">
        <v>2</v>
      </c>
      <c r="O6166">
        <f>DATE(2026,1,1)-K6166</f>
        <v/>
      </c>
      <c r="P6166">
        <f>IF(G6166&gt;=2,"Repeat","One-time")</f>
        <v/>
      </c>
    </row>
    <row r="6167">
      <c r="A6167" t="inlineStr">
        <is>
          <t>C00057</t>
        </is>
      </c>
      <c r="B6167" t="inlineStr">
        <is>
          <t>Priya Shah</t>
        </is>
      </c>
      <c r="C6167" t="inlineStr">
        <is>
          <t>North</t>
        </is>
      </c>
      <c r="D6167" t="inlineStr">
        <is>
          <t>Jaipur</t>
        </is>
      </c>
      <c r="E6167" t="inlineStr">
        <is>
          <t>No</t>
        </is>
      </c>
      <c r="F6167" t="inlineStr">
        <is>
          <t>At Risk</t>
        </is>
      </c>
      <c r="G6167" t="n">
        <v>3</v>
      </c>
      <c r="H6167" s="24" t="n">
        <v>8251.959999999999</v>
      </c>
      <c r="I6167" s="24" t="n">
        <v>2868.34</v>
      </c>
      <c r="J6167" s="25" t="n">
        <v>44942</v>
      </c>
      <c r="K6167" s="25" t="n">
        <v>45371</v>
      </c>
      <c r="L6167" t="n">
        <v>1</v>
      </c>
      <c r="M6167" t="n">
        <v>3</v>
      </c>
      <c r="N6167" t="n">
        <v>2</v>
      </c>
      <c r="O6167">
        <f>DATE(2026,1,1)-K6167</f>
        <v/>
      </c>
      <c r="P6167">
        <f>IF(G6167&gt;=2,"Repeat","One-time")</f>
        <v/>
      </c>
    </row>
    <row r="6168">
      <c r="A6168" t="inlineStr">
        <is>
          <t>C08339</t>
        </is>
      </c>
      <c r="B6168" t="inlineStr">
        <is>
          <t>Isha Chopra</t>
        </is>
      </c>
      <c r="C6168" t="inlineStr">
        <is>
          <t>North</t>
        </is>
      </c>
      <c r="D6168" t="inlineStr">
        <is>
          <t>Delhi</t>
        </is>
      </c>
      <c r="E6168" t="inlineStr">
        <is>
          <t>No</t>
        </is>
      </c>
      <c r="F6168" t="inlineStr">
        <is>
          <t>Occasional</t>
        </is>
      </c>
      <c r="G6168" t="n">
        <v>2</v>
      </c>
      <c r="H6168" s="24" t="n">
        <v>8247.469999999999</v>
      </c>
      <c r="I6168" s="24" t="n">
        <v>2801.58</v>
      </c>
      <c r="J6168" s="25" t="n">
        <v>45735</v>
      </c>
      <c r="K6168" s="25" t="n">
        <v>45984</v>
      </c>
      <c r="L6168" t="n">
        <v>4</v>
      </c>
      <c r="M6168" t="n">
        <v>2</v>
      </c>
      <c r="N6168" t="n">
        <v>2</v>
      </c>
      <c r="O6168">
        <f>DATE(2026,1,1)-K6168</f>
        <v/>
      </c>
      <c r="P6168">
        <f>IF(G6168&gt;=2,"Repeat","One-time")</f>
        <v/>
      </c>
    </row>
    <row r="6169">
      <c r="A6169" t="inlineStr">
        <is>
          <t>C10894</t>
        </is>
      </c>
      <c r="B6169" t="inlineStr">
        <is>
          <t>Pooja Iyer</t>
        </is>
      </c>
      <c r="C6169" t="inlineStr">
        <is>
          <t>West</t>
        </is>
      </c>
      <c r="D6169" t="inlineStr">
        <is>
          <t>Ahmedabad</t>
        </is>
      </c>
      <c r="E6169" t="inlineStr">
        <is>
          <t>Yes</t>
        </is>
      </c>
      <c r="F6169" t="inlineStr">
        <is>
          <t>New</t>
        </is>
      </c>
      <c r="G6169" t="n">
        <v>2</v>
      </c>
      <c r="H6169" s="24" t="n">
        <v>8247.42</v>
      </c>
      <c r="I6169" s="24" t="n">
        <v>780.38</v>
      </c>
      <c r="J6169" s="25" t="n">
        <v>45938</v>
      </c>
      <c r="K6169" s="25" t="n">
        <v>45987</v>
      </c>
      <c r="L6169" t="n">
        <v>4</v>
      </c>
      <c r="M6169" t="n">
        <v>3</v>
      </c>
      <c r="N6169" t="n">
        <v>2</v>
      </c>
      <c r="O6169">
        <f>DATE(2026,1,1)-K6169</f>
        <v/>
      </c>
      <c r="P6169">
        <f>IF(G6169&gt;=2,"Repeat","One-time")</f>
        <v/>
      </c>
    </row>
    <row r="6170">
      <c r="A6170" t="inlineStr">
        <is>
          <t>C08693</t>
        </is>
      </c>
      <c r="B6170" t="inlineStr">
        <is>
          <t>Nikhil Banerjee</t>
        </is>
      </c>
      <c r="C6170" t="inlineStr">
        <is>
          <t>North</t>
        </is>
      </c>
      <c r="D6170" t="inlineStr">
        <is>
          <t>Gurugram</t>
        </is>
      </c>
      <c r="E6170" t="inlineStr">
        <is>
          <t>Yes</t>
        </is>
      </c>
      <c r="F6170" t="inlineStr">
        <is>
          <t>Occasional</t>
        </is>
      </c>
      <c r="G6170" t="n">
        <v>1</v>
      </c>
      <c r="H6170" s="24" t="n">
        <v>8244.059999999999</v>
      </c>
      <c r="I6170" s="24" t="n">
        <v>1012.01</v>
      </c>
      <c r="J6170" s="25" t="n">
        <v>45804</v>
      </c>
      <c r="K6170" s="25" t="n">
        <v>45804</v>
      </c>
      <c r="L6170" t="n">
        <v>3</v>
      </c>
      <c r="M6170" t="n">
        <v>1</v>
      </c>
      <c r="N6170" t="n">
        <v>2</v>
      </c>
      <c r="O6170">
        <f>DATE(2026,1,1)-K6170</f>
        <v/>
      </c>
      <c r="P6170">
        <f>IF(G6170&gt;=2,"Repeat","One-time")</f>
        <v/>
      </c>
    </row>
    <row r="6171">
      <c r="A6171" t="inlineStr">
        <is>
          <t>C09918</t>
        </is>
      </c>
      <c r="B6171" t="inlineStr">
        <is>
          <t>Harpreet Banerjee</t>
        </is>
      </c>
      <c r="C6171" t="inlineStr">
        <is>
          <t>West</t>
        </is>
      </c>
      <c r="D6171" t="inlineStr">
        <is>
          <t>Ahmedabad</t>
        </is>
      </c>
      <c r="E6171" t="inlineStr">
        <is>
          <t>Yes</t>
        </is>
      </c>
      <c r="F6171" t="inlineStr">
        <is>
          <t>Occasional</t>
        </is>
      </c>
      <c r="G6171" t="n">
        <v>1</v>
      </c>
      <c r="H6171" s="24" t="n">
        <v>8243.790000000001</v>
      </c>
      <c r="I6171" s="24" t="n">
        <v>2134.13</v>
      </c>
      <c r="J6171" s="25" t="n">
        <v>45927</v>
      </c>
      <c r="K6171" s="25" t="n">
        <v>45927</v>
      </c>
      <c r="L6171" t="n">
        <v>3</v>
      </c>
      <c r="M6171" t="n">
        <v>1</v>
      </c>
      <c r="N6171" t="n">
        <v>2</v>
      </c>
      <c r="O6171">
        <f>DATE(2026,1,1)-K6171</f>
        <v/>
      </c>
      <c r="P6171">
        <f>IF(G6171&gt;=2,"Repeat","One-time")</f>
        <v/>
      </c>
    </row>
    <row r="6172">
      <c r="A6172" t="inlineStr">
        <is>
          <t>C09603</t>
        </is>
      </c>
      <c r="B6172" t="inlineStr">
        <is>
          <t>Swati Verma</t>
        </is>
      </c>
      <c r="C6172" t="inlineStr">
        <is>
          <t>West</t>
        </is>
      </c>
      <c r="D6172" t="inlineStr">
        <is>
          <t>Pune</t>
        </is>
      </c>
      <c r="E6172" t="inlineStr">
        <is>
          <t>No</t>
        </is>
      </c>
      <c r="F6172" t="inlineStr">
        <is>
          <t>New</t>
        </is>
      </c>
      <c r="G6172" t="n">
        <v>1</v>
      </c>
      <c r="H6172" s="24" t="n">
        <v>8224.59</v>
      </c>
      <c r="I6172" s="24" t="n">
        <v>689.71</v>
      </c>
      <c r="J6172" s="25" t="n">
        <v>45985</v>
      </c>
      <c r="K6172" s="25" t="n">
        <v>45985</v>
      </c>
      <c r="L6172" t="n">
        <v>4</v>
      </c>
      <c r="M6172" t="n">
        <v>1</v>
      </c>
      <c r="N6172" t="n">
        <v>2</v>
      </c>
      <c r="O6172">
        <f>DATE(2026,1,1)-K6172</f>
        <v/>
      </c>
      <c r="P6172">
        <f>IF(G6172&gt;=2,"Repeat","One-time")</f>
        <v/>
      </c>
    </row>
    <row r="6173">
      <c r="A6173" t="inlineStr">
        <is>
          <t>C05662</t>
        </is>
      </c>
      <c r="B6173" t="inlineStr">
        <is>
          <t>Deepak Singh</t>
        </is>
      </c>
      <c r="C6173" t="inlineStr">
        <is>
          <t>West</t>
        </is>
      </c>
      <c r="D6173" t="inlineStr">
        <is>
          <t>Surat</t>
        </is>
      </c>
      <c r="E6173" t="inlineStr">
        <is>
          <t>No</t>
        </is>
      </c>
      <c r="F6173" t="inlineStr">
        <is>
          <t>Occasional</t>
        </is>
      </c>
      <c r="G6173" t="n">
        <v>2</v>
      </c>
      <c r="H6173" s="24" t="n">
        <v>8224.43</v>
      </c>
      <c r="I6173" s="24" t="n">
        <v>2019.43</v>
      </c>
      <c r="J6173" s="25" t="n">
        <v>45851</v>
      </c>
      <c r="K6173" s="25" t="n">
        <v>45905</v>
      </c>
      <c r="L6173" t="n">
        <v>3</v>
      </c>
      <c r="M6173" t="n">
        <v>2</v>
      </c>
      <c r="N6173" t="n">
        <v>2</v>
      </c>
      <c r="O6173">
        <f>DATE(2026,1,1)-K6173</f>
        <v/>
      </c>
      <c r="P6173">
        <f>IF(G6173&gt;=2,"Repeat","One-time")</f>
        <v/>
      </c>
    </row>
    <row r="6174">
      <c r="A6174" t="inlineStr">
        <is>
          <t>C02609</t>
        </is>
      </c>
      <c r="B6174" t="inlineStr">
        <is>
          <t>Imran Nair</t>
        </is>
      </c>
      <c r="C6174" t="inlineStr">
        <is>
          <t>South</t>
        </is>
      </c>
      <c r="D6174" t="inlineStr">
        <is>
          <t>Chennai</t>
        </is>
      </c>
      <c r="E6174" t="inlineStr">
        <is>
          <t>No</t>
        </is>
      </c>
      <c r="F6174" t="inlineStr">
        <is>
          <t>Occasional</t>
        </is>
      </c>
      <c r="G6174" t="n">
        <v>2</v>
      </c>
      <c r="H6174" s="24" t="n">
        <v>8224.030000000001</v>
      </c>
      <c r="I6174" s="24" t="n">
        <v>1632.07</v>
      </c>
      <c r="J6174" s="25" t="n">
        <v>45295</v>
      </c>
      <c r="K6174" s="25" t="n">
        <v>45914</v>
      </c>
      <c r="L6174" t="n">
        <v>3</v>
      </c>
      <c r="M6174" t="n">
        <v>2</v>
      </c>
      <c r="N6174" t="n">
        <v>2</v>
      </c>
      <c r="O6174">
        <f>DATE(2026,1,1)-K6174</f>
        <v/>
      </c>
      <c r="P6174">
        <f>IF(G6174&gt;=2,"Repeat","One-time")</f>
        <v/>
      </c>
    </row>
    <row r="6175">
      <c r="A6175" t="inlineStr">
        <is>
          <t>C08239</t>
        </is>
      </c>
      <c r="B6175" t="inlineStr">
        <is>
          <t>Neha Mukherjee</t>
        </is>
      </c>
      <c r="C6175" t="inlineStr">
        <is>
          <t>West</t>
        </is>
      </c>
      <c r="D6175" t="inlineStr">
        <is>
          <t>Ahmedabad</t>
        </is>
      </c>
      <c r="E6175" t="inlineStr">
        <is>
          <t>No</t>
        </is>
      </c>
      <c r="F6175" t="inlineStr">
        <is>
          <t>Occasional</t>
        </is>
      </c>
      <c r="G6175" t="n">
        <v>1</v>
      </c>
      <c r="H6175" s="24" t="n">
        <v>8212.370000000001</v>
      </c>
      <c r="I6175" s="24" t="n">
        <v>826.7</v>
      </c>
      <c r="J6175" s="25" t="n">
        <v>45919</v>
      </c>
      <c r="K6175" s="25" t="n">
        <v>45919</v>
      </c>
      <c r="L6175" t="n">
        <v>3</v>
      </c>
      <c r="M6175" t="n">
        <v>1</v>
      </c>
      <c r="N6175" t="n">
        <v>2</v>
      </c>
      <c r="O6175">
        <f>DATE(2026,1,1)-K6175</f>
        <v/>
      </c>
      <c r="P6175">
        <f>IF(G6175&gt;=2,"Repeat","One-time")</f>
        <v/>
      </c>
    </row>
    <row r="6176">
      <c r="A6176" t="inlineStr">
        <is>
          <t>C07114</t>
        </is>
      </c>
      <c r="B6176" t="inlineStr">
        <is>
          <t>Imran Mishra</t>
        </is>
      </c>
      <c r="C6176" t="inlineStr">
        <is>
          <t>West</t>
        </is>
      </c>
      <c r="D6176" t="inlineStr">
        <is>
          <t>Ahmedabad</t>
        </is>
      </c>
      <c r="E6176" t="inlineStr">
        <is>
          <t>No</t>
        </is>
      </c>
      <c r="F6176" t="inlineStr">
        <is>
          <t>New</t>
        </is>
      </c>
      <c r="G6176" t="n">
        <v>2</v>
      </c>
      <c r="H6176" s="24" t="n">
        <v>8206.690000000001</v>
      </c>
      <c r="I6176" s="24" t="n">
        <v>3466.88</v>
      </c>
      <c r="J6176" s="25" t="n">
        <v>45953</v>
      </c>
      <c r="K6176" s="25" t="n">
        <v>45995</v>
      </c>
      <c r="L6176" t="n">
        <v>5</v>
      </c>
      <c r="M6176" t="n">
        <v>2</v>
      </c>
      <c r="N6176" t="n">
        <v>2</v>
      </c>
      <c r="O6176">
        <f>DATE(2026,1,1)-K6176</f>
        <v/>
      </c>
      <c r="P6176">
        <f>IF(G6176&gt;=2,"Repeat","One-time")</f>
        <v/>
      </c>
    </row>
    <row r="6177">
      <c r="A6177" t="inlineStr">
        <is>
          <t>C05843</t>
        </is>
      </c>
      <c r="B6177" t="inlineStr">
        <is>
          <t>Manish Reddy</t>
        </is>
      </c>
      <c r="C6177" t="inlineStr">
        <is>
          <t>West</t>
        </is>
      </c>
      <c r="D6177" t="inlineStr">
        <is>
          <t>Ahmedabad</t>
        </is>
      </c>
      <c r="E6177" t="inlineStr">
        <is>
          <t>No</t>
        </is>
      </c>
      <c r="F6177" t="inlineStr">
        <is>
          <t>At Risk</t>
        </is>
      </c>
      <c r="G6177" t="n">
        <v>3</v>
      </c>
      <c r="H6177" s="24" t="n">
        <v>8200.76</v>
      </c>
      <c r="I6177" s="24" t="n">
        <v>2918.14</v>
      </c>
      <c r="J6177" s="25" t="n">
        <v>45529</v>
      </c>
      <c r="K6177" s="25" t="n">
        <v>45588</v>
      </c>
      <c r="L6177" t="n">
        <v>2</v>
      </c>
      <c r="M6177" t="n">
        <v>3</v>
      </c>
      <c r="N6177" t="n">
        <v>2</v>
      </c>
      <c r="O6177">
        <f>DATE(2026,1,1)-K6177</f>
        <v/>
      </c>
      <c r="P6177">
        <f>IF(G6177&gt;=2,"Repeat","One-time")</f>
        <v/>
      </c>
    </row>
    <row r="6178">
      <c r="A6178" t="inlineStr">
        <is>
          <t>C10759</t>
        </is>
      </c>
      <c r="B6178" t="inlineStr">
        <is>
          <t>Nikhil Chopra</t>
        </is>
      </c>
      <c r="C6178" t="inlineStr">
        <is>
          <t>North</t>
        </is>
      </c>
      <c r="D6178" t="inlineStr">
        <is>
          <t>Delhi</t>
        </is>
      </c>
      <c r="E6178" t="inlineStr">
        <is>
          <t>Yes</t>
        </is>
      </c>
      <c r="F6178" t="inlineStr">
        <is>
          <t>New</t>
        </is>
      </c>
      <c r="G6178" t="n">
        <v>3</v>
      </c>
      <c r="H6178" s="24" t="n">
        <v>8183.93</v>
      </c>
      <c r="I6178" s="24" t="n">
        <v>3737.69</v>
      </c>
      <c r="J6178" s="25" t="n">
        <v>45959</v>
      </c>
      <c r="K6178" s="25" t="n">
        <v>46020</v>
      </c>
      <c r="L6178" t="n">
        <v>5</v>
      </c>
      <c r="M6178" t="n">
        <v>3</v>
      </c>
      <c r="N6178" t="n">
        <v>2</v>
      </c>
      <c r="O6178">
        <f>DATE(2026,1,1)-K6178</f>
        <v/>
      </c>
      <c r="P6178">
        <f>IF(G6178&gt;=2,"Repeat","One-time")</f>
        <v/>
      </c>
    </row>
    <row r="6179">
      <c r="A6179" t="inlineStr">
        <is>
          <t>C03650</t>
        </is>
      </c>
      <c r="B6179" t="inlineStr">
        <is>
          <t>Arjun Mukherjee</t>
        </is>
      </c>
      <c r="C6179" t="inlineStr">
        <is>
          <t>Central</t>
        </is>
      </c>
      <c r="D6179" t="inlineStr">
        <is>
          <t>Indore</t>
        </is>
      </c>
      <c r="E6179" t="inlineStr">
        <is>
          <t>No</t>
        </is>
      </c>
      <c r="F6179" t="inlineStr">
        <is>
          <t>Loyal</t>
        </is>
      </c>
      <c r="G6179" t="n">
        <v>3</v>
      </c>
      <c r="H6179" s="24" t="n">
        <v>8183.54</v>
      </c>
      <c r="I6179" s="24" t="n">
        <v>2451.64</v>
      </c>
      <c r="J6179" s="25" t="n">
        <v>45500</v>
      </c>
      <c r="K6179" s="25" t="n">
        <v>45801</v>
      </c>
      <c r="L6179" t="n">
        <v>3</v>
      </c>
      <c r="M6179" t="n">
        <v>3</v>
      </c>
      <c r="N6179" t="n">
        <v>2</v>
      </c>
      <c r="O6179">
        <f>DATE(2026,1,1)-K6179</f>
        <v/>
      </c>
      <c r="P6179">
        <f>IF(G6179&gt;=2,"Repeat","One-time")</f>
        <v/>
      </c>
    </row>
    <row r="6180">
      <c r="A6180" t="inlineStr">
        <is>
          <t>C09068</t>
        </is>
      </c>
      <c r="B6180" t="inlineStr">
        <is>
          <t>Suresh Sharma</t>
        </is>
      </c>
      <c r="C6180" t="inlineStr">
        <is>
          <t>North</t>
        </is>
      </c>
      <c r="D6180" t="inlineStr">
        <is>
          <t>Chandigarh</t>
        </is>
      </c>
      <c r="E6180" t="inlineStr">
        <is>
          <t>Yes</t>
        </is>
      </c>
      <c r="F6180" t="inlineStr">
        <is>
          <t>Occasional</t>
        </is>
      </c>
      <c r="G6180" t="n">
        <v>1</v>
      </c>
      <c r="H6180" s="24" t="n">
        <v>8181.32</v>
      </c>
      <c r="I6180" s="24" t="n">
        <v>1137.66</v>
      </c>
      <c r="J6180" s="25" t="n">
        <v>45913</v>
      </c>
      <c r="K6180" s="25" t="n">
        <v>45913</v>
      </c>
      <c r="L6180" t="n">
        <v>3</v>
      </c>
      <c r="M6180" t="n">
        <v>1</v>
      </c>
      <c r="N6180" t="n">
        <v>2</v>
      </c>
      <c r="O6180">
        <f>DATE(2026,1,1)-K6180</f>
        <v/>
      </c>
      <c r="P6180">
        <f>IF(G6180&gt;=2,"Repeat","One-time")</f>
        <v/>
      </c>
    </row>
    <row r="6181">
      <c r="A6181" t="inlineStr">
        <is>
          <t>C01930</t>
        </is>
      </c>
      <c r="B6181" t="inlineStr">
        <is>
          <t>Harpreet Mukherjee</t>
        </is>
      </c>
      <c r="C6181" t="inlineStr">
        <is>
          <t>South</t>
        </is>
      </c>
      <c r="D6181" t="inlineStr">
        <is>
          <t>Hyderabad</t>
        </is>
      </c>
      <c r="E6181" t="inlineStr">
        <is>
          <t>No</t>
        </is>
      </c>
      <c r="F6181" t="inlineStr">
        <is>
          <t>Loyal</t>
        </is>
      </c>
      <c r="G6181" t="n">
        <v>6</v>
      </c>
      <c r="H6181" s="24" t="n">
        <v>8167.53</v>
      </c>
      <c r="I6181" s="24" t="n">
        <v>3023.55</v>
      </c>
      <c r="J6181" s="25" t="n">
        <v>45155</v>
      </c>
      <c r="K6181" s="25" t="n">
        <v>45756</v>
      </c>
      <c r="L6181" t="n">
        <v>3</v>
      </c>
      <c r="M6181" t="n">
        <v>4</v>
      </c>
      <c r="N6181" t="n">
        <v>2</v>
      </c>
      <c r="O6181">
        <f>DATE(2026,1,1)-K6181</f>
        <v/>
      </c>
      <c r="P6181">
        <f>IF(G6181&gt;=2,"Repeat","One-time")</f>
        <v/>
      </c>
    </row>
    <row r="6182">
      <c r="A6182" t="inlineStr">
        <is>
          <t>C07860</t>
        </is>
      </c>
      <c r="B6182" t="inlineStr">
        <is>
          <t>Manish Yadav</t>
        </is>
      </c>
      <c r="C6182" t="inlineStr">
        <is>
          <t>South</t>
        </is>
      </c>
      <c r="D6182" t="inlineStr">
        <is>
          <t>Hyderabad</t>
        </is>
      </c>
      <c r="E6182" t="inlineStr">
        <is>
          <t>Yes</t>
        </is>
      </c>
      <c r="F6182" t="inlineStr">
        <is>
          <t>Occasional</t>
        </is>
      </c>
      <c r="G6182" t="n">
        <v>2</v>
      </c>
      <c r="H6182" s="24" t="n">
        <v>8166.35</v>
      </c>
      <c r="I6182" s="24" t="n">
        <v>1744.46</v>
      </c>
      <c r="J6182" s="25" t="n">
        <v>45826</v>
      </c>
      <c r="K6182" s="25" t="n">
        <v>45974</v>
      </c>
      <c r="L6182" t="n">
        <v>4</v>
      </c>
      <c r="M6182" t="n">
        <v>2</v>
      </c>
      <c r="N6182" t="n">
        <v>2</v>
      </c>
      <c r="O6182">
        <f>DATE(2026,1,1)-K6182</f>
        <v/>
      </c>
      <c r="P6182">
        <f>IF(G6182&gt;=2,"Repeat","One-time")</f>
        <v/>
      </c>
    </row>
    <row r="6183">
      <c r="A6183" t="inlineStr">
        <is>
          <t>C09048</t>
        </is>
      </c>
      <c r="B6183" t="inlineStr">
        <is>
          <t>Ananya Fernandes</t>
        </is>
      </c>
      <c r="C6183" t="inlineStr">
        <is>
          <t>East</t>
        </is>
      </c>
      <c r="D6183" t="inlineStr">
        <is>
          <t>Guwahati</t>
        </is>
      </c>
      <c r="E6183" t="inlineStr">
        <is>
          <t>No</t>
        </is>
      </c>
      <c r="F6183" t="inlineStr">
        <is>
          <t>Loyal</t>
        </is>
      </c>
      <c r="G6183" t="n">
        <v>3</v>
      </c>
      <c r="H6183" s="24" t="n">
        <v>8153.75</v>
      </c>
      <c r="I6183" s="24" t="n">
        <v>2552.24</v>
      </c>
      <c r="J6183" s="25" t="n">
        <v>45868</v>
      </c>
      <c r="K6183" s="25" t="n">
        <v>45970</v>
      </c>
      <c r="L6183" t="n">
        <v>4</v>
      </c>
      <c r="M6183" t="n">
        <v>3</v>
      </c>
      <c r="N6183" t="n">
        <v>2</v>
      </c>
      <c r="O6183">
        <f>DATE(2026,1,1)-K6183</f>
        <v/>
      </c>
      <c r="P6183">
        <f>IF(G6183&gt;=2,"Repeat","One-time")</f>
        <v/>
      </c>
    </row>
    <row r="6184">
      <c r="A6184" t="inlineStr">
        <is>
          <t>C06433</t>
        </is>
      </c>
      <c r="B6184" t="inlineStr">
        <is>
          <t>Sneha Nair</t>
        </is>
      </c>
      <c r="C6184" t="inlineStr">
        <is>
          <t>West</t>
        </is>
      </c>
      <c r="D6184" t="inlineStr">
        <is>
          <t>Mumbai</t>
        </is>
      </c>
      <c r="E6184" t="inlineStr">
        <is>
          <t>No</t>
        </is>
      </c>
      <c r="F6184" t="inlineStr">
        <is>
          <t>Occasional</t>
        </is>
      </c>
      <c r="G6184" t="n">
        <v>2</v>
      </c>
      <c r="H6184" s="24" t="n">
        <v>8152.13</v>
      </c>
      <c r="I6184" s="24" t="n">
        <v>2579.33</v>
      </c>
      <c r="J6184" s="25" t="n">
        <v>45618</v>
      </c>
      <c r="K6184" s="25" t="n">
        <v>45719</v>
      </c>
      <c r="L6184" t="n">
        <v>2</v>
      </c>
      <c r="M6184" t="n">
        <v>2</v>
      </c>
      <c r="N6184" t="n">
        <v>2</v>
      </c>
      <c r="O6184">
        <f>DATE(2026,1,1)-K6184</f>
        <v/>
      </c>
      <c r="P6184">
        <f>IF(G6184&gt;=2,"Repeat","One-time")</f>
        <v/>
      </c>
    </row>
    <row r="6185">
      <c r="A6185" t="inlineStr">
        <is>
          <t>C04737</t>
        </is>
      </c>
      <c r="B6185" t="inlineStr">
        <is>
          <t>Maria Patel</t>
        </is>
      </c>
      <c r="C6185" t="inlineStr">
        <is>
          <t>South</t>
        </is>
      </c>
      <c r="D6185" t="inlineStr">
        <is>
          <t>Chennai</t>
        </is>
      </c>
      <c r="E6185" t="inlineStr">
        <is>
          <t>Yes</t>
        </is>
      </c>
      <c r="F6185" t="inlineStr">
        <is>
          <t>At Risk</t>
        </is>
      </c>
      <c r="G6185" t="n">
        <v>4</v>
      </c>
      <c r="H6185" s="24" t="n">
        <v>8144.27</v>
      </c>
      <c r="I6185" s="24" t="n">
        <v>3327.41</v>
      </c>
      <c r="J6185" s="25" t="n">
        <v>45383</v>
      </c>
      <c r="K6185" s="25" t="n">
        <v>45494</v>
      </c>
      <c r="L6185" t="n">
        <v>2</v>
      </c>
      <c r="M6185" t="n">
        <v>3</v>
      </c>
      <c r="N6185" t="n">
        <v>2</v>
      </c>
      <c r="O6185">
        <f>DATE(2026,1,1)-K6185</f>
        <v/>
      </c>
      <c r="P6185">
        <f>IF(G6185&gt;=2,"Repeat","One-time")</f>
        <v/>
      </c>
    </row>
    <row r="6186">
      <c r="A6186" t="inlineStr">
        <is>
          <t>C05904</t>
        </is>
      </c>
      <c r="B6186" t="inlineStr">
        <is>
          <t>Sneha Banerjee</t>
        </is>
      </c>
      <c r="C6186" t="inlineStr">
        <is>
          <t>West</t>
        </is>
      </c>
      <c r="D6186" t="inlineStr">
        <is>
          <t>Panaji</t>
        </is>
      </c>
      <c r="E6186" t="inlineStr">
        <is>
          <t>No</t>
        </is>
      </c>
      <c r="F6186" t="inlineStr">
        <is>
          <t>Occasional</t>
        </is>
      </c>
      <c r="G6186" t="n">
        <v>1</v>
      </c>
      <c r="H6186" s="24" t="n">
        <v>8140.5</v>
      </c>
      <c r="I6186" s="24" t="n">
        <v>4226.8</v>
      </c>
      <c r="J6186" s="25" t="n">
        <v>45578</v>
      </c>
      <c r="K6186" s="25" t="n">
        <v>45578</v>
      </c>
      <c r="L6186" t="n">
        <v>2</v>
      </c>
      <c r="M6186" t="n">
        <v>1</v>
      </c>
      <c r="N6186" t="n">
        <v>2</v>
      </c>
      <c r="O6186">
        <f>DATE(2026,1,1)-K6186</f>
        <v/>
      </c>
      <c r="P6186">
        <f>IF(G6186&gt;=2,"Repeat","One-time")</f>
        <v/>
      </c>
    </row>
    <row r="6187">
      <c r="A6187" t="inlineStr">
        <is>
          <t>C07087</t>
        </is>
      </c>
      <c r="B6187" t="inlineStr">
        <is>
          <t>Lakshmi Nair</t>
        </is>
      </c>
      <c r="C6187" t="inlineStr">
        <is>
          <t>South</t>
        </is>
      </c>
      <c r="D6187" t="inlineStr">
        <is>
          <t>Bengaluru</t>
        </is>
      </c>
      <c r="E6187" t="inlineStr">
        <is>
          <t>No</t>
        </is>
      </c>
      <c r="F6187" t="inlineStr">
        <is>
          <t>Occasional</t>
        </is>
      </c>
      <c r="G6187" t="n">
        <v>2</v>
      </c>
      <c r="H6187" s="24" t="n">
        <v>8140.28</v>
      </c>
      <c r="I6187" s="24" t="n">
        <v>2189.06</v>
      </c>
      <c r="J6187" s="25" t="n">
        <v>45737</v>
      </c>
      <c r="K6187" s="25" t="n">
        <v>45767</v>
      </c>
      <c r="L6187" t="n">
        <v>3</v>
      </c>
      <c r="M6187" t="n">
        <v>2</v>
      </c>
      <c r="N6187" t="n">
        <v>2</v>
      </c>
      <c r="O6187">
        <f>DATE(2026,1,1)-K6187</f>
        <v/>
      </c>
      <c r="P6187">
        <f>IF(G6187&gt;=2,"Repeat","One-time")</f>
        <v/>
      </c>
    </row>
    <row r="6188">
      <c r="A6188" t="inlineStr">
        <is>
          <t>C03520</t>
        </is>
      </c>
      <c r="B6188" t="inlineStr">
        <is>
          <t>Kavya Mukherjee</t>
        </is>
      </c>
      <c r="C6188" t="inlineStr">
        <is>
          <t>West</t>
        </is>
      </c>
      <c r="D6188" t="inlineStr">
        <is>
          <t>Surat</t>
        </is>
      </c>
      <c r="E6188" t="inlineStr">
        <is>
          <t>No</t>
        </is>
      </c>
      <c r="F6188" t="inlineStr">
        <is>
          <t>Hibernating</t>
        </is>
      </c>
      <c r="G6188" t="n">
        <v>1</v>
      </c>
      <c r="H6188" s="24" t="n">
        <v>8139.14</v>
      </c>
      <c r="I6188" s="24" t="n">
        <v>762.97</v>
      </c>
      <c r="J6188" s="25" t="n">
        <v>45314</v>
      </c>
      <c r="K6188" s="25" t="n">
        <v>45314</v>
      </c>
      <c r="L6188" t="n">
        <v>1</v>
      </c>
      <c r="M6188" t="n">
        <v>1</v>
      </c>
      <c r="N6188" t="n">
        <v>2</v>
      </c>
      <c r="O6188">
        <f>DATE(2026,1,1)-K6188</f>
        <v/>
      </c>
      <c r="P6188">
        <f>IF(G6188&gt;=2,"Repeat","One-time")</f>
        <v/>
      </c>
    </row>
    <row r="6189">
      <c r="A6189" t="inlineStr">
        <is>
          <t>C09321</t>
        </is>
      </c>
      <c r="B6189" t="inlineStr">
        <is>
          <t>Vivaan Patel</t>
        </is>
      </c>
      <c r="C6189" t="inlineStr">
        <is>
          <t>Central</t>
        </is>
      </c>
      <c r="D6189" t="inlineStr">
        <is>
          <t>Indore</t>
        </is>
      </c>
      <c r="E6189" t="inlineStr">
        <is>
          <t>Yes</t>
        </is>
      </c>
      <c r="F6189" t="inlineStr">
        <is>
          <t>Occasional</t>
        </is>
      </c>
      <c r="G6189" t="n">
        <v>1</v>
      </c>
      <c r="H6189" s="24" t="n">
        <v>8132.77</v>
      </c>
      <c r="I6189" s="24" t="n">
        <v>1473.97</v>
      </c>
      <c r="J6189" s="25" t="n">
        <v>45900</v>
      </c>
      <c r="K6189" s="25" t="n">
        <v>45900</v>
      </c>
      <c r="L6189" t="n">
        <v>3</v>
      </c>
      <c r="M6189" t="n">
        <v>1</v>
      </c>
      <c r="N6189" t="n">
        <v>2</v>
      </c>
      <c r="O6189">
        <f>DATE(2026,1,1)-K6189</f>
        <v/>
      </c>
      <c r="P6189">
        <f>IF(G6189&gt;=2,"Repeat","One-time")</f>
        <v/>
      </c>
    </row>
    <row r="6190">
      <c r="A6190" t="inlineStr">
        <is>
          <t>C02876</t>
        </is>
      </c>
      <c r="B6190" t="inlineStr">
        <is>
          <t>Isha Thakur</t>
        </is>
      </c>
      <c r="C6190" t="inlineStr">
        <is>
          <t>North</t>
        </is>
      </c>
      <c r="D6190" t="inlineStr">
        <is>
          <t>Delhi</t>
        </is>
      </c>
      <c r="E6190" t="inlineStr">
        <is>
          <t>No</t>
        </is>
      </c>
      <c r="F6190" t="inlineStr">
        <is>
          <t>Occasional</t>
        </is>
      </c>
      <c r="G6190" t="n">
        <v>2</v>
      </c>
      <c r="H6190" s="24" t="n">
        <v>8124.75</v>
      </c>
      <c r="I6190" s="24" t="n">
        <v>1132.71</v>
      </c>
      <c r="J6190" s="25" t="n">
        <v>45573</v>
      </c>
      <c r="K6190" s="25" t="n">
        <v>45575</v>
      </c>
      <c r="L6190" t="n">
        <v>2</v>
      </c>
      <c r="M6190" t="n">
        <v>2</v>
      </c>
      <c r="N6190" t="n">
        <v>2</v>
      </c>
      <c r="O6190">
        <f>DATE(2026,1,1)-K6190</f>
        <v/>
      </c>
      <c r="P6190">
        <f>IF(G6190&gt;=2,"Repeat","One-time")</f>
        <v/>
      </c>
    </row>
    <row r="6191">
      <c r="A6191" t="inlineStr">
        <is>
          <t>C06987</t>
        </is>
      </c>
      <c r="B6191" t="inlineStr">
        <is>
          <t>Kavya Ghosh</t>
        </is>
      </c>
      <c r="C6191" t="inlineStr">
        <is>
          <t>East</t>
        </is>
      </c>
      <c r="D6191" t="inlineStr">
        <is>
          <t>Kolkata</t>
        </is>
      </c>
      <c r="E6191" t="inlineStr">
        <is>
          <t>No</t>
        </is>
      </c>
      <c r="F6191" t="inlineStr">
        <is>
          <t>Occasional</t>
        </is>
      </c>
      <c r="G6191" t="n">
        <v>2</v>
      </c>
      <c r="H6191" s="24" t="n">
        <v>8115.7</v>
      </c>
      <c r="I6191" s="24" t="n">
        <v>3097.03</v>
      </c>
      <c r="J6191" s="25" t="n">
        <v>45626</v>
      </c>
      <c r="K6191" s="25" t="n">
        <v>45820</v>
      </c>
      <c r="L6191" t="n">
        <v>3</v>
      </c>
      <c r="M6191" t="n">
        <v>2</v>
      </c>
      <c r="N6191" t="n">
        <v>2</v>
      </c>
      <c r="O6191">
        <f>DATE(2026,1,1)-K6191</f>
        <v/>
      </c>
      <c r="P6191">
        <f>IF(G6191&gt;=2,"Repeat","One-time")</f>
        <v/>
      </c>
    </row>
    <row r="6192">
      <c r="A6192" t="inlineStr">
        <is>
          <t>C01054</t>
        </is>
      </c>
      <c r="B6192" t="inlineStr">
        <is>
          <t>Shreya Nair</t>
        </is>
      </c>
      <c r="C6192" t="inlineStr">
        <is>
          <t>South</t>
        </is>
      </c>
      <c r="D6192" t="inlineStr">
        <is>
          <t>Chennai</t>
        </is>
      </c>
      <c r="E6192" t="inlineStr">
        <is>
          <t>Yes</t>
        </is>
      </c>
      <c r="F6192" t="inlineStr">
        <is>
          <t>At Risk</t>
        </is>
      </c>
      <c r="G6192" t="n">
        <v>3</v>
      </c>
      <c r="H6192" s="24" t="n">
        <v>8108.45</v>
      </c>
      <c r="I6192" s="24" t="n">
        <v>2641.08</v>
      </c>
      <c r="J6192" s="25" t="n">
        <v>44949</v>
      </c>
      <c r="K6192" s="25" t="n">
        <v>45040</v>
      </c>
      <c r="L6192" t="n">
        <v>1</v>
      </c>
      <c r="M6192" t="n">
        <v>3</v>
      </c>
      <c r="N6192" t="n">
        <v>2</v>
      </c>
      <c r="O6192">
        <f>DATE(2026,1,1)-K6192</f>
        <v/>
      </c>
      <c r="P6192">
        <f>IF(G6192&gt;=2,"Repeat","One-time")</f>
        <v/>
      </c>
    </row>
    <row r="6193">
      <c r="A6193" t="inlineStr">
        <is>
          <t>C08529</t>
        </is>
      </c>
      <c r="B6193" t="inlineStr">
        <is>
          <t>Arjun Yadav</t>
        </is>
      </c>
      <c r="C6193" t="inlineStr">
        <is>
          <t>North</t>
        </is>
      </c>
      <c r="D6193" t="inlineStr">
        <is>
          <t>Lucknow</t>
        </is>
      </c>
      <c r="E6193" t="inlineStr">
        <is>
          <t>Yes</t>
        </is>
      </c>
      <c r="F6193" t="inlineStr">
        <is>
          <t>Occasional</t>
        </is>
      </c>
      <c r="G6193" t="n">
        <v>2</v>
      </c>
      <c r="H6193" s="24" t="n">
        <v>8105.84</v>
      </c>
      <c r="I6193" s="24" t="n">
        <v>1085.79</v>
      </c>
      <c r="J6193" s="25" t="n">
        <v>45878</v>
      </c>
      <c r="K6193" s="25" t="n">
        <v>46013</v>
      </c>
      <c r="L6193" t="n">
        <v>5</v>
      </c>
      <c r="M6193" t="n">
        <v>2</v>
      </c>
      <c r="N6193" t="n">
        <v>2</v>
      </c>
      <c r="O6193">
        <f>DATE(2026,1,1)-K6193</f>
        <v/>
      </c>
      <c r="P6193">
        <f>IF(G6193&gt;=2,"Repeat","One-time")</f>
        <v/>
      </c>
    </row>
    <row r="6194">
      <c r="A6194" t="inlineStr">
        <is>
          <t>C02500</t>
        </is>
      </c>
      <c r="B6194" t="inlineStr">
        <is>
          <t>Abhishek Banerjee</t>
        </is>
      </c>
      <c r="C6194" t="inlineStr">
        <is>
          <t>West</t>
        </is>
      </c>
      <c r="D6194" t="inlineStr">
        <is>
          <t>Pune</t>
        </is>
      </c>
      <c r="E6194" t="inlineStr">
        <is>
          <t>No</t>
        </is>
      </c>
      <c r="F6194" t="inlineStr">
        <is>
          <t>Occasional</t>
        </is>
      </c>
      <c r="G6194" t="n">
        <v>2</v>
      </c>
      <c r="H6194" s="24" t="n">
        <v>8097.85</v>
      </c>
      <c r="I6194" s="24" t="n">
        <v>2632.49</v>
      </c>
      <c r="J6194" s="25" t="n">
        <v>45326</v>
      </c>
      <c r="K6194" s="25" t="n">
        <v>45598</v>
      </c>
      <c r="L6194" t="n">
        <v>2</v>
      </c>
      <c r="M6194" t="n">
        <v>2</v>
      </c>
      <c r="N6194" t="n">
        <v>2</v>
      </c>
      <c r="O6194">
        <f>DATE(2026,1,1)-K6194</f>
        <v/>
      </c>
      <c r="P6194">
        <f>IF(G6194&gt;=2,"Repeat","One-time")</f>
        <v/>
      </c>
    </row>
    <row r="6195">
      <c r="A6195" t="inlineStr">
        <is>
          <t>C06840</t>
        </is>
      </c>
      <c r="B6195" t="inlineStr">
        <is>
          <t>Zoya Das</t>
        </is>
      </c>
      <c r="C6195" t="inlineStr">
        <is>
          <t>North</t>
        </is>
      </c>
      <c r="D6195" t="inlineStr">
        <is>
          <t>Jaipur</t>
        </is>
      </c>
      <c r="E6195" t="inlineStr">
        <is>
          <t>No</t>
        </is>
      </c>
      <c r="F6195" t="inlineStr">
        <is>
          <t>Occasional</t>
        </is>
      </c>
      <c r="G6195" t="n">
        <v>2</v>
      </c>
      <c r="H6195" s="24" t="n">
        <v>8088.5</v>
      </c>
      <c r="I6195" s="24" t="n">
        <v>3054.47</v>
      </c>
      <c r="J6195" s="25" t="n">
        <v>45597</v>
      </c>
      <c r="K6195" s="25" t="n">
        <v>45862</v>
      </c>
      <c r="L6195" t="n">
        <v>3</v>
      </c>
      <c r="M6195" t="n">
        <v>2</v>
      </c>
      <c r="N6195" t="n">
        <v>2</v>
      </c>
      <c r="O6195">
        <f>DATE(2026,1,1)-K6195</f>
        <v/>
      </c>
      <c r="P6195">
        <f>IF(G6195&gt;=2,"Repeat","One-time")</f>
        <v/>
      </c>
    </row>
    <row r="6196">
      <c r="A6196" t="inlineStr">
        <is>
          <t>C06238</t>
        </is>
      </c>
      <c r="B6196" t="inlineStr">
        <is>
          <t>Vikram Kumar</t>
        </is>
      </c>
      <c r="C6196" t="inlineStr">
        <is>
          <t>West</t>
        </is>
      </c>
      <c r="D6196" t="inlineStr">
        <is>
          <t>Mumbai</t>
        </is>
      </c>
      <c r="E6196" t="inlineStr">
        <is>
          <t>No</t>
        </is>
      </c>
      <c r="F6196" t="inlineStr">
        <is>
          <t>Occasional</t>
        </is>
      </c>
      <c r="G6196" t="n">
        <v>1</v>
      </c>
      <c r="H6196" s="24" t="n">
        <v>8079.49</v>
      </c>
      <c r="I6196" s="24" t="n">
        <v>2700.86</v>
      </c>
      <c r="J6196" s="25" t="n">
        <v>45656</v>
      </c>
      <c r="K6196" s="25" t="n">
        <v>45656</v>
      </c>
      <c r="L6196" t="n">
        <v>2</v>
      </c>
      <c r="M6196" t="n">
        <v>1</v>
      </c>
      <c r="N6196" t="n">
        <v>2</v>
      </c>
      <c r="O6196">
        <f>DATE(2026,1,1)-K6196</f>
        <v/>
      </c>
      <c r="P6196">
        <f>IF(G6196&gt;=2,"Repeat","One-time")</f>
        <v/>
      </c>
    </row>
    <row r="6197">
      <c r="A6197" t="inlineStr">
        <is>
          <t>C07941</t>
        </is>
      </c>
      <c r="B6197" t="inlineStr">
        <is>
          <t>Rahul Fernandes</t>
        </is>
      </c>
      <c r="C6197" t="inlineStr">
        <is>
          <t>North</t>
        </is>
      </c>
      <c r="D6197" t="inlineStr">
        <is>
          <t>Jaipur</t>
        </is>
      </c>
      <c r="E6197" t="inlineStr">
        <is>
          <t>Yes</t>
        </is>
      </c>
      <c r="F6197" t="inlineStr">
        <is>
          <t>Occasional</t>
        </is>
      </c>
      <c r="G6197" t="n">
        <v>2</v>
      </c>
      <c r="H6197" s="24" t="n">
        <v>8068.68</v>
      </c>
      <c r="I6197" s="24" t="n">
        <v>3675.75</v>
      </c>
      <c r="J6197" s="25" t="n">
        <v>45683</v>
      </c>
      <c r="K6197" s="25" t="n">
        <v>45720</v>
      </c>
      <c r="L6197" t="n">
        <v>2</v>
      </c>
      <c r="M6197" t="n">
        <v>2</v>
      </c>
      <c r="N6197" t="n">
        <v>2</v>
      </c>
      <c r="O6197">
        <f>DATE(2026,1,1)-K6197</f>
        <v/>
      </c>
      <c r="P6197">
        <f>IF(G6197&gt;=2,"Repeat","One-time")</f>
        <v/>
      </c>
    </row>
    <row r="6198">
      <c r="A6198" t="inlineStr">
        <is>
          <t>C03917</t>
        </is>
      </c>
      <c r="B6198" t="inlineStr">
        <is>
          <t>Nikhil Agarwal</t>
        </is>
      </c>
      <c r="C6198" t="inlineStr">
        <is>
          <t>West</t>
        </is>
      </c>
      <c r="D6198" t="inlineStr">
        <is>
          <t>Pune</t>
        </is>
      </c>
      <c r="E6198" t="inlineStr">
        <is>
          <t>No</t>
        </is>
      </c>
      <c r="F6198" t="inlineStr">
        <is>
          <t>Hibernating</t>
        </is>
      </c>
      <c r="G6198" t="n">
        <v>2</v>
      </c>
      <c r="H6198" s="24" t="n">
        <v>8055.68</v>
      </c>
      <c r="I6198" s="24" t="n">
        <v>2213.21</v>
      </c>
      <c r="J6198" s="25" t="n">
        <v>45312</v>
      </c>
      <c r="K6198" s="25" t="n">
        <v>45370</v>
      </c>
      <c r="L6198" t="n">
        <v>1</v>
      </c>
      <c r="M6198" t="n">
        <v>2</v>
      </c>
      <c r="N6198" t="n">
        <v>2</v>
      </c>
      <c r="O6198">
        <f>DATE(2026,1,1)-K6198</f>
        <v/>
      </c>
      <c r="P6198">
        <f>IF(G6198&gt;=2,"Repeat","One-time")</f>
        <v/>
      </c>
    </row>
    <row r="6199">
      <c r="A6199" t="inlineStr">
        <is>
          <t>C06728</t>
        </is>
      </c>
      <c r="B6199" t="inlineStr">
        <is>
          <t>Swati Joshi</t>
        </is>
      </c>
      <c r="C6199" t="inlineStr">
        <is>
          <t>West</t>
        </is>
      </c>
      <c r="D6199" t="inlineStr">
        <is>
          <t>Ahmedabad</t>
        </is>
      </c>
      <c r="E6199" t="inlineStr">
        <is>
          <t>Yes</t>
        </is>
      </c>
      <c r="F6199" t="inlineStr">
        <is>
          <t>New</t>
        </is>
      </c>
      <c r="G6199" t="n">
        <v>1</v>
      </c>
      <c r="H6199" s="24" t="n">
        <v>8054.83</v>
      </c>
      <c r="I6199" s="24" t="n">
        <v>897.64</v>
      </c>
      <c r="J6199" s="25" t="n">
        <v>45996</v>
      </c>
      <c r="K6199" s="25" t="n">
        <v>45996</v>
      </c>
      <c r="L6199" t="n">
        <v>5</v>
      </c>
      <c r="M6199" t="n">
        <v>1</v>
      </c>
      <c r="N6199" t="n">
        <v>2</v>
      </c>
      <c r="O6199">
        <f>DATE(2026,1,1)-K6199</f>
        <v/>
      </c>
      <c r="P6199">
        <f>IF(G6199&gt;=2,"Repeat","One-time")</f>
        <v/>
      </c>
    </row>
    <row r="6200">
      <c r="A6200" t="inlineStr">
        <is>
          <t>C00298</t>
        </is>
      </c>
      <c r="B6200" t="inlineStr">
        <is>
          <t>Karan Kumar</t>
        </is>
      </c>
      <c r="C6200" t="inlineStr">
        <is>
          <t>West</t>
        </is>
      </c>
      <c r="D6200" t="inlineStr">
        <is>
          <t>Pune</t>
        </is>
      </c>
      <c r="E6200" t="inlineStr">
        <is>
          <t>No</t>
        </is>
      </c>
      <c r="F6200" t="inlineStr">
        <is>
          <t>At Risk</t>
        </is>
      </c>
      <c r="G6200" t="n">
        <v>4</v>
      </c>
      <c r="H6200" s="24" t="n">
        <v>8052.98</v>
      </c>
      <c r="I6200" s="24" t="n">
        <v>1786.91</v>
      </c>
      <c r="J6200" s="25" t="n">
        <v>45095</v>
      </c>
      <c r="K6200" s="25" t="n">
        <v>45302</v>
      </c>
      <c r="L6200" t="n">
        <v>1</v>
      </c>
      <c r="M6200" t="n">
        <v>3</v>
      </c>
      <c r="N6200" t="n">
        <v>2</v>
      </c>
      <c r="O6200">
        <f>DATE(2026,1,1)-K6200</f>
        <v/>
      </c>
      <c r="P6200">
        <f>IF(G6200&gt;=2,"Repeat","One-time")</f>
        <v/>
      </c>
    </row>
    <row r="6201">
      <c r="A6201" t="inlineStr">
        <is>
          <t>C05570</t>
        </is>
      </c>
      <c r="B6201" t="inlineStr">
        <is>
          <t>Shreya Fernandes</t>
        </is>
      </c>
      <c r="C6201" t="inlineStr">
        <is>
          <t>South</t>
        </is>
      </c>
      <c r="D6201" t="inlineStr">
        <is>
          <t>Chennai</t>
        </is>
      </c>
      <c r="E6201" t="inlineStr">
        <is>
          <t>No</t>
        </is>
      </c>
      <c r="F6201" t="inlineStr">
        <is>
          <t>Occasional</t>
        </is>
      </c>
      <c r="G6201" t="n">
        <v>2</v>
      </c>
      <c r="H6201" s="24" t="n">
        <v>8051.32</v>
      </c>
      <c r="I6201" s="24" t="n">
        <v>2600.1</v>
      </c>
      <c r="J6201" s="25" t="n">
        <v>45718</v>
      </c>
      <c r="K6201" s="25" t="n">
        <v>45978</v>
      </c>
      <c r="L6201" t="n">
        <v>4</v>
      </c>
      <c r="M6201" t="n">
        <v>2</v>
      </c>
      <c r="N6201" t="n">
        <v>2</v>
      </c>
      <c r="O6201">
        <f>DATE(2026,1,1)-K6201</f>
        <v/>
      </c>
      <c r="P6201">
        <f>IF(G6201&gt;=2,"Repeat","One-time")</f>
        <v/>
      </c>
    </row>
    <row r="6202">
      <c r="A6202" t="inlineStr">
        <is>
          <t>C05559</t>
        </is>
      </c>
      <c r="B6202" t="inlineStr">
        <is>
          <t>Arjun Verma</t>
        </is>
      </c>
      <c r="C6202" t="inlineStr">
        <is>
          <t>North</t>
        </is>
      </c>
      <c r="D6202" t="inlineStr">
        <is>
          <t>Lucknow</t>
        </is>
      </c>
      <c r="E6202" t="inlineStr">
        <is>
          <t>No</t>
        </is>
      </c>
      <c r="F6202" t="inlineStr">
        <is>
          <t>Occasional</t>
        </is>
      </c>
      <c r="G6202" t="n">
        <v>2</v>
      </c>
      <c r="H6202" s="24" t="n">
        <v>8040.85</v>
      </c>
      <c r="I6202" s="24" t="n">
        <v>2712.29</v>
      </c>
      <c r="J6202" s="25" t="n">
        <v>45628</v>
      </c>
      <c r="K6202" s="25" t="n">
        <v>45727</v>
      </c>
      <c r="L6202" t="n">
        <v>2</v>
      </c>
      <c r="M6202" t="n">
        <v>2</v>
      </c>
      <c r="N6202" t="n">
        <v>2</v>
      </c>
      <c r="O6202">
        <f>DATE(2026,1,1)-K6202</f>
        <v/>
      </c>
      <c r="P6202">
        <f>IF(G6202&gt;=2,"Repeat","One-time")</f>
        <v/>
      </c>
    </row>
    <row r="6203">
      <c r="A6203" t="inlineStr">
        <is>
          <t>C03647</t>
        </is>
      </c>
      <c r="B6203" t="inlineStr">
        <is>
          <t>Ayesha Sharma</t>
        </is>
      </c>
      <c r="C6203" t="inlineStr">
        <is>
          <t>West</t>
        </is>
      </c>
      <c r="D6203" t="inlineStr">
        <is>
          <t>Surat</t>
        </is>
      </c>
      <c r="E6203" t="inlineStr">
        <is>
          <t>Yes</t>
        </is>
      </c>
      <c r="F6203" t="inlineStr">
        <is>
          <t>Occasional</t>
        </is>
      </c>
      <c r="G6203" t="n">
        <v>2</v>
      </c>
      <c r="H6203" s="24" t="n">
        <v>8039.59</v>
      </c>
      <c r="I6203" s="24" t="n">
        <v>2126.52</v>
      </c>
      <c r="J6203" s="25" t="n">
        <v>45339</v>
      </c>
      <c r="K6203" s="25" t="n">
        <v>45669</v>
      </c>
      <c r="L6203" t="n">
        <v>2</v>
      </c>
      <c r="M6203" t="n">
        <v>2</v>
      </c>
      <c r="N6203" t="n">
        <v>2</v>
      </c>
      <c r="O6203">
        <f>DATE(2026,1,1)-K6203</f>
        <v/>
      </c>
      <c r="P6203">
        <f>IF(G6203&gt;=2,"Repeat","One-time")</f>
        <v/>
      </c>
    </row>
    <row r="6204">
      <c r="A6204" t="inlineStr">
        <is>
          <t>C07640</t>
        </is>
      </c>
      <c r="B6204" t="inlineStr">
        <is>
          <t>Ananya Singh</t>
        </is>
      </c>
      <c r="C6204" t="inlineStr">
        <is>
          <t>South</t>
        </is>
      </c>
      <c r="D6204" t="inlineStr">
        <is>
          <t>Bengaluru</t>
        </is>
      </c>
      <c r="E6204" t="inlineStr">
        <is>
          <t>Yes</t>
        </is>
      </c>
      <c r="F6204" t="inlineStr">
        <is>
          <t>Occasional</t>
        </is>
      </c>
      <c r="G6204" t="n">
        <v>2</v>
      </c>
      <c r="H6204" s="24" t="n">
        <v>8035.53</v>
      </c>
      <c r="I6204" s="24" t="n">
        <v>1828.14</v>
      </c>
      <c r="J6204" s="25" t="n">
        <v>45768</v>
      </c>
      <c r="K6204" s="25" t="n">
        <v>45874</v>
      </c>
      <c r="L6204" t="n">
        <v>3</v>
      </c>
      <c r="M6204" t="n">
        <v>2</v>
      </c>
      <c r="N6204" t="n">
        <v>2</v>
      </c>
      <c r="O6204">
        <f>DATE(2026,1,1)-K6204</f>
        <v/>
      </c>
      <c r="P6204">
        <f>IF(G6204&gt;=2,"Repeat","One-time")</f>
        <v/>
      </c>
    </row>
    <row r="6205">
      <c r="A6205" t="inlineStr">
        <is>
          <t>C03356</t>
        </is>
      </c>
      <c r="B6205" t="inlineStr">
        <is>
          <t>Joseph Bose</t>
        </is>
      </c>
      <c r="C6205" t="inlineStr">
        <is>
          <t>West</t>
        </is>
      </c>
      <c r="D6205" t="inlineStr">
        <is>
          <t>Mumbai</t>
        </is>
      </c>
      <c r="E6205" t="inlineStr">
        <is>
          <t>Yes</t>
        </is>
      </c>
      <c r="F6205" t="inlineStr">
        <is>
          <t>Hibernating</t>
        </is>
      </c>
      <c r="G6205" t="n">
        <v>2</v>
      </c>
      <c r="H6205" s="24" t="n">
        <v>8035.15</v>
      </c>
      <c r="I6205" s="24" t="n">
        <v>3086.3</v>
      </c>
      <c r="J6205" s="25" t="n">
        <v>45261</v>
      </c>
      <c r="K6205" s="25" t="n">
        <v>45338</v>
      </c>
      <c r="L6205" t="n">
        <v>1</v>
      </c>
      <c r="M6205" t="n">
        <v>2</v>
      </c>
      <c r="N6205" t="n">
        <v>2</v>
      </c>
      <c r="O6205">
        <f>DATE(2026,1,1)-K6205</f>
        <v/>
      </c>
      <c r="P6205">
        <f>IF(G6205&gt;=2,"Repeat","One-time")</f>
        <v/>
      </c>
    </row>
    <row r="6206">
      <c r="A6206" t="inlineStr">
        <is>
          <t>C02392</t>
        </is>
      </c>
      <c r="B6206" t="inlineStr">
        <is>
          <t>Aarav Shah</t>
        </is>
      </c>
      <c r="C6206" t="inlineStr">
        <is>
          <t>South</t>
        </is>
      </c>
      <c r="D6206" t="inlineStr">
        <is>
          <t>Hyderabad</t>
        </is>
      </c>
      <c r="E6206" t="inlineStr">
        <is>
          <t>Yes</t>
        </is>
      </c>
      <c r="F6206" t="inlineStr">
        <is>
          <t>Occasional</t>
        </is>
      </c>
      <c r="G6206" t="n">
        <v>2</v>
      </c>
      <c r="H6206" s="24" t="n">
        <v>8027.05</v>
      </c>
      <c r="I6206" s="24" t="n">
        <v>2687.17</v>
      </c>
      <c r="J6206" s="25" t="n">
        <v>45229</v>
      </c>
      <c r="K6206" s="25" t="n">
        <v>45571</v>
      </c>
      <c r="L6206" t="n">
        <v>2</v>
      </c>
      <c r="M6206" t="n">
        <v>2</v>
      </c>
      <c r="N6206" t="n">
        <v>2</v>
      </c>
      <c r="O6206">
        <f>DATE(2026,1,1)-K6206</f>
        <v/>
      </c>
      <c r="P6206">
        <f>IF(G6206&gt;=2,"Repeat","One-time")</f>
        <v/>
      </c>
    </row>
    <row r="6207">
      <c r="A6207" t="inlineStr">
        <is>
          <t>C04192</t>
        </is>
      </c>
      <c r="B6207" t="inlineStr">
        <is>
          <t>Nikhil Prasad</t>
        </is>
      </c>
      <c r="C6207" t="inlineStr">
        <is>
          <t>North</t>
        </is>
      </c>
      <c r="D6207" t="inlineStr">
        <is>
          <t>Gurugram</t>
        </is>
      </c>
      <c r="E6207" t="inlineStr">
        <is>
          <t>No</t>
        </is>
      </c>
      <c r="F6207" t="inlineStr">
        <is>
          <t>At Risk</t>
        </is>
      </c>
      <c r="G6207" t="n">
        <v>3</v>
      </c>
      <c r="H6207" s="24" t="n">
        <v>8024.73</v>
      </c>
      <c r="I6207" s="24" t="n">
        <v>3155.6</v>
      </c>
      <c r="J6207" s="25" t="n">
        <v>45339</v>
      </c>
      <c r="K6207" s="25" t="n">
        <v>45420</v>
      </c>
      <c r="L6207" t="n">
        <v>1</v>
      </c>
      <c r="M6207" t="n">
        <v>3</v>
      </c>
      <c r="N6207" t="n">
        <v>2</v>
      </c>
      <c r="O6207">
        <f>DATE(2026,1,1)-K6207</f>
        <v/>
      </c>
      <c r="P6207">
        <f>IF(G6207&gt;=2,"Repeat","One-time")</f>
        <v/>
      </c>
    </row>
    <row r="6208">
      <c r="A6208" t="inlineStr">
        <is>
          <t>C04414</t>
        </is>
      </c>
      <c r="B6208" t="inlineStr">
        <is>
          <t>Joseph Gupta</t>
        </is>
      </c>
      <c r="C6208" t="inlineStr">
        <is>
          <t>Central</t>
        </is>
      </c>
      <c r="D6208" t="inlineStr">
        <is>
          <t>Indore</t>
        </is>
      </c>
      <c r="E6208" t="inlineStr">
        <is>
          <t>Yes</t>
        </is>
      </c>
      <c r="F6208" t="inlineStr">
        <is>
          <t>Occasional</t>
        </is>
      </c>
      <c r="G6208" t="n">
        <v>2</v>
      </c>
      <c r="H6208" s="24" t="n">
        <v>8023.72</v>
      </c>
      <c r="I6208" s="24" t="n">
        <v>2588.51</v>
      </c>
      <c r="J6208" s="25" t="n">
        <v>45501</v>
      </c>
      <c r="K6208" s="25" t="n">
        <v>45641</v>
      </c>
      <c r="L6208" t="n">
        <v>2</v>
      </c>
      <c r="M6208" t="n">
        <v>2</v>
      </c>
      <c r="N6208" t="n">
        <v>2</v>
      </c>
      <c r="O6208">
        <f>DATE(2026,1,1)-K6208</f>
        <v/>
      </c>
      <c r="P6208">
        <f>IF(G6208&gt;=2,"Repeat","One-time")</f>
        <v/>
      </c>
    </row>
    <row r="6209">
      <c r="A6209" t="inlineStr">
        <is>
          <t>C06381</t>
        </is>
      </c>
      <c r="B6209" t="inlineStr">
        <is>
          <t>Ritu Mishra</t>
        </is>
      </c>
      <c r="C6209" t="inlineStr">
        <is>
          <t>West</t>
        </is>
      </c>
      <c r="D6209" t="inlineStr">
        <is>
          <t>Mumbai</t>
        </is>
      </c>
      <c r="E6209" t="inlineStr">
        <is>
          <t>Yes</t>
        </is>
      </c>
      <c r="F6209" t="inlineStr">
        <is>
          <t>Occasional</t>
        </is>
      </c>
      <c r="G6209" t="n">
        <v>2</v>
      </c>
      <c r="H6209" s="24" t="n">
        <v>8013.36</v>
      </c>
      <c r="I6209" s="24" t="n">
        <v>2662.36</v>
      </c>
      <c r="J6209" s="25" t="n">
        <v>45834</v>
      </c>
      <c r="K6209" s="25" t="n">
        <v>45872</v>
      </c>
      <c r="L6209" t="n">
        <v>3</v>
      </c>
      <c r="M6209" t="n">
        <v>2</v>
      </c>
      <c r="N6209" t="n">
        <v>2</v>
      </c>
      <c r="O6209">
        <f>DATE(2026,1,1)-K6209</f>
        <v/>
      </c>
      <c r="P6209">
        <f>IF(G6209&gt;=2,"Repeat","One-time")</f>
        <v/>
      </c>
    </row>
    <row r="6210">
      <c r="A6210" t="inlineStr">
        <is>
          <t>C03636</t>
        </is>
      </c>
      <c r="B6210" t="inlineStr">
        <is>
          <t>Amit Patel</t>
        </is>
      </c>
      <c r="C6210" t="inlineStr">
        <is>
          <t>East</t>
        </is>
      </c>
      <c r="D6210" t="inlineStr">
        <is>
          <t>Bhubaneswar</t>
        </is>
      </c>
      <c r="E6210" t="inlineStr">
        <is>
          <t>No</t>
        </is>
      </c>
      <c r="F6210" t="inlineStr">
        <is>
          <t>At Risk</t>
        </is>
      </c>
      <c r="G6210" t="n">
        <v>3</v>
      </c>
      <c r="H6210" s="24" t="n">
        <v>8001.95</v>
      </c>
      <c r="I6210" s="24" t="n">
        <v>3031.95</v>
      </c>
      <c r="J6210" s="25" t="n">
        <v>45276</v>
      </c>
      <c r="K6210" s="25" t="n">
        <v>45450</v>
      </c>
      <c r="L6210" t="n">
        <v>1</v>
      </c>
      <c r="M6210" t="n">
        <v>3</v>
      </c>
      <c r="N6210" t="n">
        <v>2</v>
      </c>
      <c r="O6210">
        <f>DATE(2026,1,1)-K6210</f>
        <v/>
      </c>
      <c r="P6210">
        <f>IF(G6210&gt;=2,"Repeat","One-time")</f>
        <v/>
      </c>
    </row>
    <row r="6211">
      <c r="A6211" t="inlineStr">
        <is>
          <t>C02094</t>
        </is>
      </c>
      <c r="B6211" t="inlineStr">
        <is>
          <t>Gurpreet Fernandes</t>
        </is>
      </c>
      <c r="C6211" t="inlineStr">
        <is>
          <t>North</t>
        </is>
      </c>
      <c r="D6211" t="inlineStr">
        <is>
          <t>Delhi</t>
        </is>
      </c>
      <c r="E6211" t="inlineStr">
        <is>
          <t>No</t>
        </is>
      </c>
      <c r="F6211" t="inlineStr">
        <is>
          <t>At Risk</t>
        </is>
      </c>
      <c r="G6211" t="n">
        <v>4</v>
      </c>
      <c r="H6211" s="24" t="n">
        <v>8001.08</v>
      </c>
      <c r="I6211" s="24" t="n">
        <v>2721.99</v>
      </c>
      <c r="J6211" s="25" t="n">
        <v>45100</v>
      </c>
      <c r="K6211" s="25" t="n">
        <v>45458</v>
      </c>
      <c r="L6211" t="n">
        <v>1</v>
      </c>
      <c r="M6211" t="n">
        <v>3</v>
      </c>
      <c r="N6211" t="n">
        <v>2</v>
      </c>
      <c r="O6211">
        <f>DATE(2026,1,1)-K6211</f>
        <v/>
      </c>
      <c r="P6211">
        <f>IF(G6211&gt;=2,"Repeat","One-time")</f>
        <v/>
      </c>
    </row>
    <row r="6212">
      <c r="A6212" t="inlineStr">
        <is>
          <t>C03057</t>
        </is>
      </c>
      <c r="B6212" t="inlineStr">
        <is>
          <t>Manish Banerjee</t>
        </is>
      </c>
      <c r="C6212" t="inlineStr">
        <is>
          <t>South</t>
        </is>
      </c>
      <c r="D6212" t="inlineStr">
        <is>
          <t>Bengaluru</t>
        </is>
      </c>
      <c r="E6212" t="inlineStr">
        <is>
          <t>Yes</t>
        </is>
      </c>
      <c r="F6212" t="inlineStr">
        <is>
          <t>At Risk</t>
        </is>
      </c>
      <c r="G6212" t="n">
        <v>3</v>
      </c>
      <c r="H6212" s="24" t="n">
        <v>8000.14</v>
      </c>
      <c r="I6212" s="24" t="n">
        <v>2553.05</v>
      </c>
      <c r="J6212" s="25" t="n">
        <v>45255</v>
      </c>
      <c r="K6212" s="25" t="n">
        <v>45399</v>
      </c>
      <c r="L6212" t="n">
        <v>1</v>
      </c>
      <c r="M6212" t="n">
        <v>3</v>
      </c>
      <c r="N6212" t="n">
        <v>2</v>
      </c>
      <c r="O6212">
        <f>DATE(2026,1,1)-K6212</f>
        <v/>
      </c>
      <c r="P6212">
        <f>IF(G6212&gt;=2,"Repeat","One-time")</f>
        <v/>
      </c>
    </row>
    <row r="6213">
      <c r="A6213" t="inlineStr">
        <is>
          <t>C07442</t>
        </is>
      </c>
      <c r="B6213" t="inlineStr">
        <is>
          <t>Divya Ghosh</t>
        </is>
      </c>
      <c r="C6213" t="inlineStr">
        <is>
          <t>West</t>
        </is>
      </c>
      <c r="D6213" t="inlineStr">
        <is>
          <t>Surat</t>
        </is>
      </c>
      <c r="E6213" t="inlineStr">
        <is>
          <t>Yes</t>
        </is>
      </c>
      <c r="F6213" t="inlineStr">
        <is>
          <t>Occasional</t>
        </is>
      </c>
      <c r="G6213" t="n">
        <v>2</v>
      </c>
      <c r="H6213" s="24" t="n">
        <v>7991.62</v>
      </c>
      <c r="I6213" s="24" t="n">
        <v>2860.14</v>
      </c>
      <c r="J6213" s="25" t="n">
        <v>45725</v>
      </c>
      <c r="K6213" s="25" t="n">
        <v>45939</v>
      </c>
      <c r="L6213" t="n">
        <v>4</v>
      </c>
      <c r="M6213" t="n">
        <v>2</v>
      </c>
      <c r="N6213" t="n">
        <v>2</v>
      </c>
      <c r="O6213">
        <f>DATE(2026,1,1)-K6213</f>
        <v/>
      </c>
      <c r="P6213">
        <f>IF(G6213&gt;=2,"Repeat","One-time")</f>
        <v/>
      </c>
    </row>
    <row r="6214">
      <c r="A6214" t="inlineStr">
        <is>
          <t>C07863</t>
        </is>
      </c>
      <c r="B6214" t="inlineStr">
        <is>
          <t>Meera Rao</t>
        </is>
      </c>
      <c r="C6214" t="inlineStr">
        <is>
          <t>South</t>
        </is>
      </c>
      <c r="D6214" t="inlineStr">
        <is>
          <t>Hyderabad</t>
        </is>
      </c>
      <c r="E6214" t="inlineStr">
        <is>
          <t>No</t>
        </is>
      </c>
      <c r="F6214" t="inlineStr">
        <is>
          <t>Occasional</t>
        </is>
      </c>
      <c r="G6214" t="n">
        <v>2</v>
      </c>
      <c r="H6214" s="24" t="n">
        <v>7988.97</v>
      </c>
      <c r="I6214" s="24" t="n">
        <v>2781.11</v>
      </c>
      <c r="J6214" s="25" t="n">
        <v>45679</v>
      </c>
      <c r="K6214" s="25" t="n">
        <v>45680</v>
      </c>
      <c r="L6214" t="n">
        <v>2</v>
      </c>
      <c r="M6214" t="n">
        <v>2</v>
      </c>
      <c r="N6214" t="n">
        <v>2</v>
      </c>
      <c r="O6214">
        <f>DATE(2026,1,1)-K6214</f>
        <v/>
      </c>
      <c r="P6214">
        <f>IF(G6214&gt;=2,"Repeat","One-time")</f>
        <v/>
      </c>
    </row>
    <row r="6215">
      <c r="A6215" t="inlineStr">
        <is>
          <t>C10538</t>
        </is>
      </c>
      <c r="B6215" t="inlineStr">
        <is>
          <t>Maria Kapoor</t>
        </is>
      </c>
      <c r="C6215" t="inlineStr">
        <is>
          <t>South</t>
        </is>
      </c>
      <c r="D6215" t="inlineStr">
        <is>
          <t>Chennai</t>
        </is>
      </c>
      <c r="E6215" t="inlineStr">
        <is>
          <t>No</t>
        </is>
      </c>
      <c r="F6215" t="inlineStr">
        <is>
          <t>New</t>
        </is>
      </c>
      <c r="G6215" t="n">
        <v>1</v>
      </c>
      <c r="H6215" s="24" t="n">
        <v>7981.13</v>
      </c>
      <c r="I6215" s="24" t="n">
        <v>1145.45</v>
      </c>
      <c r="J6215" s="25" t="n">
        <v>46012</v>
      </c>
      <c r="K6215" s="25" t="n">
        <v>46012</v>
      </c>
      <c r="L6215" t="n">
        <v>5</v>
      </c>
      <c r="M6215" t="n">
        <v>2</v>
      </c>
      <c r="N6215" t="n">
        <v>2</v>
      </c>
      <c r="O6215">
        <f>DATE(2026,1,1)-K6215</f>
        <v/>
      </c>
      <c r="P6215">
        <f>IF(G6215&gt;=2,"Repeat","One-time")</f>
        <v/>
      </c>
    </row>
    <row r="6216">
      <c r="A6216" t="inlineStr">
        <is>
          <t>C08864</t>
        </is>
      </c>
      <c r="B6216" t="inlineStr">
        <is>
          <t>Isha Yadav</t>
        </is>
      </c>
      <c r="C6216" t="inlineStr">
        <is>
          <t>South</t>
        </is>
      </c>
      <c r="D6216" t="inlineStr">
        <is>
          <t>Hyderabad</t>
        </is>
      </c>
      <c r="E6216" t="inlineStr">
        <is>
          <t>No</t>
        </is>
      </c>
      <c r="F6216" t="inlineStr">
        <is>
          <t>New</t>
        </is>
      </c>
      <c r="G6216" t="n">
        <v>1</v>
      </c>
      <c r="H6216" s="24" t="n">
        <v>7981.13</v>
      </c>
      <c r="I6216" s="24" t="n">
        <v>1145.45</v>
      </c>
      <c r="J6216" s="25" t="n">
        <v>46015</v>
      </c>
      <c r="K6216" s="25" t="n">
        <v>46015</v>
      </c>
      <c r="L6216" t="n">
        <v>5</v>
      </c>
      <c r="M6216" t="n">
        <v>1</v>
      </c>
      <c r="N6216" t="n">
        <v>2</v>
      </c>
      <c r="O6216">
        <f>DATE(2026,1,1)-K6216</f>
        <v/>
      </c>
      <c r="P6216">
        <f>IF(G6216&gt;=2,"Repeat","One-time")</f>
        <v/>
      </c>
    </row>
    <row r="6217">
      <c r="A6217" t="inlineStr">
        <is>
          <t>C03827</t>
        </is>
      </c>
      <c r="B6217" t="inlineStr">
        <is>
          <t>Joseph Gupta</t>
        </is>
      </c>
      <c r="C6217" t="inlineStr">
        <is>
          <t>South</t>
        </is>
      </c>
      <c r="D6217" t="inlineStr">
        <is>
          <t>Bengaluru</t>
        </is>
      </c>
      <c r="E6217" t="inlineStr">
        <is>
          <t>Yes</t>
        </is>
      </c>
      <c r="F6217" t="inlineStr">
        <is>
          <t>Occasional</t>
        </is>
      </c>
      <c r="G6217" t="n">
        <v>1</v>
      </c>
      <c r="H6217" s="24" t="n">
        <v>7979.87</v>
      </c>
      <c r="I6217" s="24" t="n">
        <v>2749.79</v>
      </c>
      <c r="J6217" s="25" t="n">
        <v>45503</v>
      </c>
      <c r="K6217" s="25" t="n">
        <v>45503</v>
      </c>
      <c r="L6217" t="n">
        <v>2</v>
      </c>
      <c r="M6217" t="n">
        <v>1</v>
      </c>
      <c r="N6217" t="n">
        <v>2</v>
      </c>
      <c r="O6217">
        <f>DATE(2026,1,1)-K6217</f>
        <v/>
      </c>
      <c r="P6217">
        <f>IF(G6217&gt;=2,"Repeat","One-time")</f>
        <v/>
      </c>
    </row>
    <row r="6218">
      <c r="A6218" t="inlineStr">
        <is>
          <t>C07058</t>
        </is>
      </c>
      <c r="B6218" t="inlineStr">
        <is>
          <t>Meera Kapoor</t>
        </is>
      </c>
      <c r="C6218" t="inlineStr">
        <is>
          <t>East</t>
        </is>
      </c>
      <c r="D6218" t="inlineStr">
        <is>
          <t>Kolkata</t>
        </is>
      </c>
      <c r="E6218" t="inlineStr">
        <is>
          <t>No</t>
        </is>
      </c>
      <c r="F6218" t="inlineStr">
        <is>
          <t>Occasional</t>
        </is>
      </c>
      <c r="G6218" t="n">
        <v>1</v>
      </c>
      <c r="H6218" s="24" t="n">
        <v>7974.1</v>
      </c>
      <c r="I6218" s="24" t="n">
        <v>3792.95</v>
      </c>
      <c r="J6218" s="25" t="n">
        <v>45752</v>
      </c>
      <c r="K6218" s="25" t="n">
        <v>45752</v>
      </c>
      <c r="L6218" t="n">
        <v>2</v>
      </c>
      <c r="M6218" t="n">
        <v>1</v>
      </c>
      <c r="N6218" t="n">
        <v>2</v>
      </c>
      <c r="O6218">
        <f>DATE(2026,1,1)-K6218</f>
        <v/>
      </c>
      <c r="P6218">
        <f>IF(G6218&gt;=2,"Repeat","One-time")</f>
        <v/>
      </c>
    </row>
    <row r="6219">
      <c r="A6219" t="inlineStr">
        <is>
          <t>C09507</t>
        </is>
      </c>
      <c r="B6219" t="inlineStr">
        <is>
          <t>Joseph Sinha</t>
        </is>
      </c>
      <c r="C6219" t="inlineStr">
        <is>
          <t>North</t>
        </is>
      </c>
      <c r="D6219" t="inlineStr">
        <is>
          <t>Lucknow</t>
        </is>
      </c>
      <c r="E6219" t="inlineStr">
        <is>
          <t>Yes</t>
        </is>
      </c>
      <c r="F6219" t="inlineStr">
        <is>
          <t>Loyal</t>
        </is>
      </c>
      <c r="G6219" t="n">
        <v>4</v>
      </c>
      <c r="H6219" s="24" t="n">
        <v>7972.47</v>
      </c>
      <c r="I6219" s="24" t="n">
        <v>3062.31</v>
      </c>
      <c r="J6219" s="25" t="n">
        <v>45845</v>
      </c>
      <c r="K6219" s="25" t="n">
        <v>46005</v>
      </c>
      <c r="L6219" t="n">
        <v>5</v>
      </c>
      <c r="M6219" t="n">
        <v>4</v>
      </c>
      <c r="N6219" t="n">
        <v>2</v>
      </c>
      <c r="O6219">
        <f>DATE(2026,1,1)-K6219</f>
        <v/>
      </c>
      <c r="P6219">
        <f>IF(G6219&gt;=2,"Repeat","One-time")</f>
        <v/>
      </c>
    </row>
    <row r="6220">
      <c r="A6220" t="inlineStr">
        <is>
          <t>C00723</t>
        </is>
      </c>
      <c r="B6220" t="inlineStr">
        <is>
          <t>Amit Banerjee</t>
        </is>
      </c>
      <c r="C6220" t="inlineStr">
        <is>
          <t>West</t>
        </is>
      </c>
      <c r="D6220" t="inlineStr">
        <is>
          <t>Mumbai</t>
        </is>
      </c>
      <c r="E6220" t="inlineStr">
        <is>
          <t>No</t>
        </is>
      </c>
      <c r="F6220" t="inlineStr">
        <is>
          <t>At Risk</t>
        </is>
      </c>
      <c r="G6220" t="n">
        <v>3</v>
      </c>
      <c r="H6220" s="24" t="n">
        <v>7971.4</v>
      </c>
      <c r="I6220" s="24" t="n">
        <v>2188.08</v>
      </c>
      <c r="J6220" s="25" t="n">
        <v>45064</v>
      </c>
      <c r="K6220" s="25" t="n">
        <v>45252</v>
      </c>
      <c r="L6220" t="n">
        <v>1</v>
      </c>
      <c r="M6220" t="n">
        <v>3</v>
      </c>
      <c r="N6220" t="n">
        <v>2</v>
      </c>
      <c r="O6220">
        <f>DATE(2026,1,1)-K6220</f>
        <v/>
      </c>
      <c r="P6220">
        <f>IF(G6220&gt;=2,"Repeat","One-time")</f>
        <v/>
      </c>
    </row>
    <row r="6221">
      <c r="A6221" t="inlineStr">
        <is>
          <t>C06860</t>
        </is>
      </c>
      <c r="B6221" t="inlineStr">
        <is>
          <t>Diya Khan</t>
        </is>
      </c>
      <c r="C6221" t="inlineStr">
        <is>
          <t>West</t>
        </is>
      </c>
      <c r="D6221" t="inlineStr">
        <is>
          <t>Pune</t>
        </is>
      </c>
      <c r="E6221" t="inlineStr">
        <is>
          <t>No</t>
        </is>
      </c>
      <c r="F6221" t="inlineStr">
        <is>
          <t>Occasional</t>
        </is>
      </c>
      <c r="G6221" t="n">
        <v>1</v>
      </c>
      <c r="H6221" s="24" t="n">
        <v>7969.98</v>
      </c>
      <c r="I6221" s="24" t="n">
        <v>3946.76</v>
      </c>
      <c r="J6221" s="25" t="n">
        <v>45843</v>
      </c>
      <c r="K6221" s="25" t="n">
        <v>45843</v>
      </c>
      <c r="L6221" t="n">
        <v>3</v>
      </c>
      <c r="M6221" t="n">
        <v>1</v>
      </c>
      <c r="N6221" t="n">
        <v>2</v>
      </c>
      <c r="O6221">
        <f>DATE(2026,1,1)-K6221</f>
        <v/>
      </c>
      <c r="P6221">
        <f>IF(G6221&gt;=2,"Repeat","One-time")</f>
        <v/>
      </c>
    </row>
    <row r="6222">
      <c r="A6222" t="inlineStr">
        <is>
          <t>C06776</t>
        </is>
      </c>
      <c r="B6222" t="inlineStr">
        <is>
          <t>Joseph Chopra</t>
        </is>
      </c>
      <c r="C6222" t="inlineStr">
        <is>
          <t>North</t>
        </is>
      </c>
      <c r="D6222" t="inlineStr">
        <is>
          <t>Lucknow</t>
        </is>
      </c>
      <c r="E6222" t="inlineStr">
        <is>
          <t>Yes</t>
        </is>
      </c>
      <c r="F6222" t="inlineStr">
        <is>
          <t>Occasional</t>
        </is>
      </c>
      <c r="G6222" t="n">
        <v>1</v>
      </c>
      <c r="H6222" s="24" t="n">
        <v>7965.73</v>
      </c>
      <c r="I6222" s="24" t="n">
        <v>3051.52</v>
      </c>
      <c r="J6222" s="25" t="n">
        <v>45597</v>
      </c>
      <c r="K6222" s="25" t="n">
        <v>45597</v>
      </c>
      <c r="L6222" t="n">
        <v>2</v>
      </c>
      <c r="M6222" t="n">
        <v>1</v>
      </c>
      <c r="N6222" t="n">
        <v>2</v>
      </c>
      <c r="O6222">
        <f>DATE(2026,1,1)-K6222</f>
        <v/>
      </c>
      <c r="P6222">
        <f>IF(G6222&gt;=2,"Repeat","One-time")</f>
        <v/>
      </c>
    </row>
    <row r="6223">
      <c r="A6223" t="inlineStr">
        <is>
          <t>C00640</t>
        </is>
      </c>
      <c r="B6223" t="inlineStr">
        <is>
          <t>Vikram Rao</t>
        </is>
      </c>
      <c r="C6223" t="inlineStr">
        <is>
          <t>West</t>
        </is>
      </c>
      <c r="D6223" t="inlineStr">
        <is>
          <t>Pune</t>
        </is>
      </c>
      <c r="E6223" t="inlineStr">
        <is>
          <t>Yes</t>
        </is>
      </c>
      <c r="F6223" t="inlineStr">
        <is>
          <t>At Risk</t>
        </is>
      </c>
      <c r="G6223" t="n">
        <v>3</v>
      </c>
      <c r="H6223" s="24" t="n">
        <v>7962.8</v>
      </c>
      <c r="I6223" s="24" t="n">
        <v>2517.25</v>
      </c>
      <c r="J6223" s="25" t="n">
        <v>44979</v>
      </c>
      <c r="K6223" s="25" t="n">
        <v>44992</v>
      </c>
      <c r="L6223" t="n">
        <v>1</v>
      </c>
      <c r="M6223" t="n">
        <v>3</v>
      </c>
      <c r="N6223" t="n">
        <v>2</v>
      </c>
      <c r="O6223">
        <f>DATE(2026,1,1)-K6223</f>
        <v/>
      </c>
      <c r="P6223">
        <f>IF(G6223&gt;=2,"Repeat","One-time")</f>
        <v/>
      </c>
    </row>
    <row r="6224">
      <c r="A6224" t="inlineStr">
        <is>
          <t>C03564</t>
        </is>
      </c>
      <c r="B6224" t="inlineStr">
        <is>
          <t>Vikram Verma</t>
        </is>
      </c>
      <c r="C6224" t="inlineStr">
        <is>
          <t>South</t>
        </is>
      </c>
      <c r="D6224" t="inlineStr">
        <is>
          <t>Chennai</t>
        </is>
      </c>
      <c r="E6224" t="inlineStr">
        <is>
          <t>No</t>
        </is>
      </c>
      <c r="F6224" t="inlineStr">
        <is>
          <t>Hibernating</t>
        </is>
      </c>
      <c r="G6224" t="n">
        <v>1</v>
      </c>
      <c r="H6224" s="24" t="n">
        <v>7957.9</v>
      </c>
      <c r="I6224" s="24" t="n">
        <v>2980.2</v>
      </c>
      <c r="J6224" s="25" t="n">
        <v>45271</v>
      </c>
      <c r="K6224" s="25" t="n">
        <v>45271</v>
      </c>
      <c r="L6224" t="n">
        <v>1</v>
      </c>
      <c r="M6224" t="n">
        <v>1</v>
      </c>
      <c r="N6224" t="n">
        <v>2</v>
      </c>
      <c r="O6224">
        <f>DATE(2026,1,1)-K6224</f>
        <v/>
      </c>
      <c r="P6224">
        <f>IF(G6224&gt;=2,"Repeat","One-time")</f>
        <v/>
      </c>
    </row>
    <row r="6225">
      <c r="A6225" t="inlineStr">
        <is>
          <t>C05675</t>
        </is>
      </c>
      <c r="B6225" t="inlineStr">
        <is>
          <t>Nikhil Agarwal</t>
        </is>
      </c>
      <c r="C6225" t="inlineStr">
        <is>
          <t>North</t>
        </is>
      </c>
      <c r="D6225" t="inlineStr">
        <is>
          <t>Delhi</t>
        </is>
      </c>
      <c r="E6225" t="inlineStr">
        <is>
          <t>No</t>
        </is>
      </c>
      <c r="F6225" t="inlineStr">
        <is>
          <t>Occasional</t>
        </is>
      </c>
      <c r="G6225" t="n">
        <v>2</v>
      </c>
      <c r="H6225" s="24" t="n">
        <v>7951.64</v>
      </c>
      <c r="I6225" s="24" t="n">
        <v>2184.48</v>
      </c>
      <c r="J6225" s="25" t="n">
        <v>45476</v>
      </c>
      <c r="K6225" s="25" t="n">
        <v>45737</v>
      </c>
      <c r="L6225" t="n">
        <v>2</v>
      </c>
      <c r="M6225" t="n">
        <v>2</v>
      </c>
      <c r="N6225" t="n">
        <v>2</v>
      </c>
      <c r="O6225">
        <f>DATE(2026,1,1)-K6225</f>
        <v/>
      </c>
      <c r="P6225">
        <f>IF(G6225&gt;=2,"Repeat","One-time")</f>
        <v/>
      </c>
    </row>
    <row r="6226">
      <c r="A6226" t="inlineStr">
        <is>
          <t>C08928</t>
        </is>
      </c>
      <c r="B6226" t="inlineStr">
        <is>
          <t>Rahul Agarwal</t>
        </is>
      </c>
      <c r="C6226" t="inlineStr">
        <is>
          <t>West</t>
        </is>
      </c>
      <c r="D6226" t="inlineStr">
        <is>
          <t>Pune</t>
        </is>
      </c>
      <c r="E6226" t="inlineStr">
        <is>
          <t>No</t>
        </is>
      </c>
      <c r="F6226" t="inlineStr">
        <is>
          <t>Occasional</t>
        </is>
      </c>
      <c r="G6226" t="n">
        <v>1</v>
      </c>
      <c r="H6226" s="24" t="n">
        <v>7944.41</v>
      </c>
      <c r="I6226" s="24" t="n">
        <v>3145.57</v>
      </c>
      <c r="J6226" s="25" t="n">
        <v>45884</v>
      </c>
      <c r="K6226" s="25" t="n">
        <v>45884</v>
      </c>
      <c r="L6226" t="n">
        <v>3</v>
      </c>
      <c r="M6226" t="n">
        <v>1</v>
      </c>
      <c r="N6226" t="n">
        <v>2</v>
      </c>
      <c r="O6226">
        <f>DATE(2026,1,1)-K6226</f>
        <v/>
      </c>
      <c r="P6226">
        <f>IF(G6226&gt;=2,"Repeat","One-time")</f>
        <v/>
      </c>
    </row>
    <row r="6227">
      <c r="A6227" t="inlineStr">
        <is>
          <t>C00082</t>
        </is>
      </c>
      <c r="B6227" t="inlineStr">
        <is>
          <t>Joseph Gupta</t>
        </is>
      </c>
      <c r="C6227" t="inlineStr">
        <is>
          <t>South</t>
        </is>
      </c>
      <c r="D6227" t="inlineStr">
        <is>
          <t>Bengaluru</t>
        </is>
      </c>
      <c r="E6227" t="inlineStr">
        <is>
          <t>No</t>
        </is>
      </c>
      <c r="F6227" t="inlineStr">
        <is>
          <t>At Risk</t>
        </is>
      </c>
      <c r="G6227" t="n">
        <v>3</v>
      </c>
      <c r="H6227" s="24" t="n">
        <v>7943.91</v>
      </c>
      <c r="I6227" s="24" t="n">
        <v>933.77</v>
      </c>
      <c r="J6227" s="25" t="n">
        <v>45120</v>
      </c>
      <c r="K6227" s="25" t="n">
        <v>45377</v>
      </c>
      <c r="L6227" t="n">
        <v>1</v>
      </c>
      <c r="M6227" t="n">
        <v>3</v>
      </c>
      <c r="N6227" t="n">
        <v>2</v>
      </c>
      <c r="O6227">
        <f>DATE(2026,1,1)-K6227</f>
        <v/>
      </c>
      <c r="P6227">
        <f>IF(G6227&gt;=2,"Repeat","One-time")</f>
        <v/>
      </c>
    </row>
    <row r="6228">
      <c r="A6228" t="inlineStr">
        <is>
          <t>C07723</t>
        </is>
      </c>
      <c r="B6228" t="inlineStr">
        <is>
          <t>Shreya Menon</t>
        </is>
      </c>
      <c r="C6228" t="inlineStr">
        <is>
          <t>North</t>
        </is>
      </c>
      <c r="D6228" t="inlineStr">
        <is>
          <t>Gurugram</t>
        </is>
      </c>
      <c r="E6228" t="inlineStr">
        <is>
          <t>No</t>
        </is>
      </c>
      <c r="F6228" t="inlineStr">
        <is>
          <t>Occasional</t>
        </is>
      </c>
      <c r="G6228" t="n">
        <v>1</v>
      </c>
      <c r="H6228" s="24" t="n">
        <v>7942.3</v>
      </c>
      <c r="I6228" s="24" t="n">
        <v>1019.16</v>
      </c>
      <c r="J6228" s="25" t="n">
        <v>45932</v>
      </c>
      <c r="K6228" s="25" t="n">
        <v>45932</v>
      </c>
      <c r="L6228" t="n">
        <v>4</v>
      </c>
      <c r="M6228" t="n">
        <v>1</v>
      </c>
      <c r="N6228" t="n">
        <v>2</v>
      </c>
      <c r="O6228">
        <f>DATE(2026,1,1)-K6228</f>
        <v/>
      </c>
      <c r="P6228">
        <f>IF(G6228&gt;=2,"Repeat","One-time")</f>
        <v/>
      </c>
    </row>
    <row r="6229">
      <c r="A6229" t="inlineStr">
        <is>
          <t>C06879</t>
        </is>
      </c>
      <c r="B6229" t="inlineStr">
        <is>
          <t>Meera Khan</t>
        </is>
      </c>
      <c r="C6229" t="inlineStr">
        <is>
          <t>West</t>
        </is>
      </c>
      <c r="D6229" t="inlineStr">
        <is>
          <t>Surat</t>
        </is>
      </c>
      <c r="E6229" t="inlineStr">
        <is>
          <t>No</t>
        </is>
      </c>
      <c r="F6229" t="inlineStr">
        <is>
          <t>Loyal</t>
        </is>
      </c>
      <c r="G6229" t="n">
        <v>3</v>
      </c>
      <c r="H6229" s="24" t="n">
        <v>7940.02</v>
      </c>
      <c r="I6229" s="24" t="n">
        <v>2222.76</v>
      </c>
      <c r="J6229" s="25" t="n">
        <v>45710</v>
      </c>
      <c r="K6229" s="25" t="n">
        <v>45925</v>
      </c>
      <c r="L6229" t="n">
        <v>3</v>
      </c>
      <c r="M6229" t="n">
        <v>3</v>
      </c>
      <c r="N6229" t="n">
        <v>2</v>
      </c>
      <c r="O6229">
        <f>DATE(2026,1,1)-K6229</f>
        <v/>
      </c>
      <c r="P6229">
        <f>IF(G6229&gt;=2,"Repeat","One-time")</f>
        <v/>
      </c>
    </row>
    <row r="6230">
      <c r="A6230" t="inlineStr">
        <is>
          <t>C02796</t>
        </is>
      </c>
      <c r="B6230" t="inlineStr">
        <is>
          <t>Abhishek Das</t>
        </is>
      </c>
      <c r="C6230" t="inlineStr">
        <is>
          <t>North</t>
        </is>
      </c>
      <c r="D6230" t="inlineStr">
        <is>
          <t>Delhi</t>
        </is>
      </c>
      <c r="E6230" t="inlineStr">
        <is>
          <t>No</t>
        </is>
      </c>
      <c r="F6230" t="inlineStr">
        <is>
          <t>Occasional</t>
        </is>
      </c>
      <c r="G6230" t="n">
        <v>2</v>
      </c>
      <c r="H6230" s="24" t="n">
        <v>7938.96</v>
      </c>
      <c r="I6230" s="24" t="n">
        <v>2691.56</v>
      </c>
      <c r="J6230" s="25" t="n">
        <v>45196</v>
      </c>
      <c r="K6230" s="25" t="n">
        <v>45660</v>
      </c>
      <c r="L6230" t="n">
        <v>2</v>
      </c>
      <c r="M6230" t="n">
        <v>2</v>
      </c>
      <c r="N6230" t="n">
        <v>2</v>
      </c>
      <c r="O6230">
        <f>DATE(2026,1,1)-K6230</f>
        <v/>
      </c>
      <c r="P6230">
        <f>IF(G6230&gt;=2,"Repeat","One-time")</f>
        <v/>
      </c>
    </row>
    <row r="6231">
      <c r="A6231" t="inlineStr">
        <is>
          <t>C01186</t>
        </is>
      </c>
      <c r="B6231" t="inlineStr">
        <is>
          <t>Kavya Fernandes</t>
        </is>
      </c>
      <c r="C6231" t="inlineStr">
        <is>
          <t>North</t>
        </is>
      </c>
      <c r="D6231" t="inlineStr">
        <is>
          <t>Chandigarh</t>
        </is>
      </c>
      <c r="E6231" t="inlineStr">
        <is>
          <t>Yes</t>
        </is>
      </c>
      <c r="F6231" t="inlineStr">
        <is>
          <t>At Risk</t>
        </is>
      </c>
      <c r="G6231" t="n">
        <v>3</v>
      </c>
      <c r="H6231" s="24" t="n">
        <v>7911.45</v>
      </c>
      <c r="I6231" s="24" t="n">
        <v>2271.71</v>
      </c>
      <c r="J6231" s="25" t="n">
        <v>44976</v>
      </c>
      <c r="K6231" s="25" t="n">
        <v>45227</v>
      </c>
      <c r="L6231" t="n">
        <v>1</v>
      </c>
      <c r="M6231" t="n">
        <v>3</v>
      </c>
      <c r="N6231" t="n">
        <v>2</v>
      </c>
      <c r="O6231">
        <f>DATE(2026,1,1)-K6231</f>
        <v/>
      </c>
      <c r="P6231">
        <f>IF(G6231&gt;=2,"Repeat","One-time")</f>
        <v/>
      </c>
    </row>
    <row r="6232">
      <c r="A6232" t="inlineStr">
        <is>
          <t>C09020</t>
        </is>
      </c>
      <c r="B6232" t="inlineStr">
        <is>
          <t>Rahul Mishra</t>
        </is>
      </c>
      <c r="C6232" t="inlineStr">
        <is>
          <t>West</t>
        </is>
      </c>
      <c r="D6232" t="inlineStr">
        <is>
          <t>Surat</t>
        </is>
      </c>
      <c r="E6232" t="inlineStr">
        <is>
          <t>Yes</t>
        </is>
      </c>
      <c r="F6232" t="inlineStr">
        <is>
          <t>Loyal</t>
        </is>
      </c>
      <c r="G6232" t="n">
        <v>4</v>
      </c>
      <c r="H6232" s="24" t="n">
        <v>7910.98</v>
      </c>
      <c r="I6232" s="24" t="n">
        <v>2032.53</v>
      </c>
      <c r="J6232" s="25" t="n">
        <v>45803</v>
      </c>
      <c r="K6232" s="25" t="n">
        <v>45944</v>
      </c>
      <c r="L6232" t="n">
        <v>4</v>
      </c>
      <c r="M6232" t="n">
        <v>4</v>
      </c>
      <c r="N6232" t="n">
        <v>2</v>
      </c>
      <c r="O6232">
        <f>DATE(2026,1,1)-K6232</f>
        <v/>
      </c>
      <c r="P6232">
        <f>IF(G6232&gt;=2,"Repeat","One-time")</f>
        <v/>
      </c>
    </row>
    <row r="6233">
      <c r="A6233" t="inlineStr">
        <is>
          <t>C11344</t>
        </is>
      </c>
      <c r="B6233" t="inlineStr">
        <is>
          <t>Aarav Verma</t>
        </is>
      </c>
      <c r="C6233" t="inlineStr">
        <is>
          <t>Central</t>
        </is>
      </c>
      <c r="D6233" t="inlineStr">
        <is>
          <t>Bhopal</t>
        </is>
      </c>
      <c r="E6233" t="inlineStr">
        <is>
          <t>Yes</t>
        </is>
      </c>
      <c r="F6233" t="inlineStr">
        <is>
          <t>New</t>
        </is>
      </c>
      <c r="G6233" t="n">
        <v>1</v>
      </c>
      <c r="H6233" s="24" t="n">
        <v>7904.82</v>
      </c>
      <c r="I6233" s="24" t="n">
        <v>1055.56</v>
      </c>
      <c r="J6233" s="25" t="n">
        <v>46018</v>
      </c>
      <c r="K6233" s="25" t="n">
        <v>46018</v>
      </c>
      <c r="L6233" t="n">
        <v>5</v>
      </c>
      <c r="M6233" t="n">
        <v>2</v>
      </c>
      <c r="N6233" t="n">
        <v>2</v>
      </c>
      <c r="O6233">
        <f>DATE(2026,1,1)-K6233</f>
        <v/>
      </c>
      <c r="P6233">
        <f>IF(G6233&gt;=2,"Repeat","One-time")</f>
        <v/>
      </c>
    </row>
    <row r="6234">
      <c r="A6234" t="inlineStr">
        <is>
          <t>C06445</t>
        </is>
      </c>
      <c r="B6234" t="inlineStr">
        <is>
          <t>Riya Das</t>
        </is>
      </c>
      <c r="C6234" t="inlineStr">
        <is>
          <t>West</t>
        </is>
      </c>
      <c r="D6234" t="inlineStr">
        <is>
          <t>Mumbai</t>
        </is>
      </c>
      <c r="E6234" t="inlineStr">
        <is>
          <t>No</t>
        </is>
      </c>
      <c r="F6234" t="inlineStr">
        <is>
          <t>Occasional</t>
        </is>
      </c>
      <c r="G6234" t="n">
        <v>2</v>
      </c>
      <c r="H6234" s="24" t="n">
        <v>7904.29</v>
      </c>
      <c r="I6234" s="24" t="n">
        <v>2368.9</v>
      </c>
      <c r="J6234" s="25" t="n">
        <v>45639</v>
      </c>
      <c r="K6234" s="25" t="n">
        <v>45856</v>
      </c>
      <c r="L6234" t="n">
        <v>3</v>
      </c>
      <c r="M6234" t="n">
        <v>2</v>
      </c>
      <c r="N6234" t="n">
        <v>2</v>
      </c>
      <c r="O6234">
        <f>DATE(2026,1,1)-K6234</f>
        <v/>
      </c>
      <c r="P6234">
        <f>IF(G6234&gt;=2,"Repeat","One-time")</f>
        <v/>
      </c>
    </row>
    <row r="6235">
      <c r="A6235" t="inlineStr">
        <is>
          <t>C00955</t>
        </is>
      </c>
      <c r="B6235" t="inlineStr">
        <is>
          <t>Manish Joshi</t>
        </is>
      </c>
      <c r="C6235" t="inlineStr">
        <is>
          <t>West</t>
        </is>
      </c>
      <c r="D6235" t="inlineStr">
        <is>
          <t>Pune</t>
        </is>
      </c>
      <c r="E6235" t="inlineStr">
        <is>
          <t>No</t>
        </is>
      </c>
      <c r="F6235" t="inlineStr">
        <is>
          <t>Hibernating</t>
        </is>
      </c>
      <c r="G6235" t="n">
        <v>1</v>
      </c>
      <c r="H6235" s="24" t="n">
        <v>7898.25</v>
      </c>
      <c r="I6235" s="24" t="n">
        <v>2262.23</v>
      </c>
      <c r="J6235" s="25" t="n">
        <v>44960</v>
      </c>
      <c r="K6235" s="25" t="n">
        <v>44960</v>
      </c>
      <c r="L6235" t="n">
        <v>1</v>
      </c>
      <c r="M6235" t="n">
        <v>1</v>
      </c>
      <c r="N6235" t="n">
        <v>2</v>
      </c>
      <c r="O6235">
        <f>DATE(2026,1,1)-K6235</f>
        <v/>
      </c>
      <c r="P6235">
        <f>IF(G6235&gt;=2,"Repeat","One-time")</f>
        <v/>
      </c>
    </row>
    <row r="6236">
      <c r="A6236" t="inlineStr">
        <is>
          <t>C00107</t>
        </is>
      </c>
      <c r="B6236" t="inlineStr">
        <is>
          <t>Swati Mishra</t>
        </is>
      </c>
      <c r="C6236" t="inlineStr">
        <is>
          <t>South</t>
        </is>
      </c>
      <c r="D6236" t="inlineStr">
        <is>
          <t>Chennai</t>
        </is>
      </c>
      <c r="E6236" t="inlineStr">
        <is>
          <t>Yes</t>
        </is>
      </c>
      <c r="F6236" t="inlineStr">
        <is>
          <t>At Risk</t>
        </is>
      </c>
      <c r="G6236" t="n">
        <v>3</v>
      </c>
      <c r="H6236" s="24" t="n">
        <v>7897.9</v>
      </c>
      <c r="I6236" s="24" t="n">
        <v>2986.79</v>
      </c>
      <c r="J6236" s="25" t="n">
        <v>44939</v>
      </c>
      <c r="K6236" s="25" t="n">
        <v>45010</v>
      </c>
      <c r="L6236" t="n">
        <v>1</v>
      </c>
      <c r="M6236" t="n">
        <v>3</v>
      </c>
      <c r="N6236" t="n">
        <v>2</v>
      </c>
      <c r="O6236">
        <f>DATE(2026,1,1)-K6236</f>
        <v/>
      </c>
      <c r="P6236">
        <f>IF(G6236&gt;=2,"Repeat","One-time")</f>
        <v/>
      </c>
    </row>
    <row r="6237">
      <c r="A6237" t="inlineStr">
        <is>
          <t>C08677</t>
        </is>
      </c>
      <c r="B6237" t="inlineStr">
        <is>
          <t>Karan Yadav</t>
        </is>
      </c>
      <c r="C6237" t="inlineStr">
        <is>
          <t>South</t>
        </is>
      </c>
      <c r="D6237" t="inlineStr">
        <is>
          <t>Bengaluru</t>
        </is>
      </c>
      <c r="E6237" t="inlineStr">
        <is>
          <t>No</t>
        </is>
      </c>
      <c r="F6237" t="inlineStr">
        <is>
          <t>Occasional</t>
        </is>
      </c>
      <c r="G6237" t="n">
        <v>2</v>
      </c>
      <c r="H6237" s="24" t="n">
        <v>7893.89</v>
      </c>
      <c r="I6237" s="24" t="n">
        <v>2681.74</v>
      </c>
      <c r="J6237" s="25" t="n">
        <v>45773</v>
      </c>
      <c r="K6237" s="25" t="n">
        <v>45995</v>
      </c>
      <c r="L6237" t="n">
        <v>5</v>
      </c>
      <c r="M6237" t="n">
        <v>2</v>
      </c>
      <c r="N6237" t="n">
        <v>2</v>
      </c>
      <c r="O6237">
        <f>DATE(2026,1,1)-K6237</f>
        <v/>
      </c>
      <c r="P6237">
        <f>IF(G6237&gt;=2,"Repeat","One-time")</f>
        <v/>
      </c>
    </row>
    <row r="6238">
      <c r="A6238" t="inlineStr">
        <is>
          <t>C02453</t>
        </is>
      </c>
      <c r="B6238" t="inlineStr">
        <is>
          <t>Gurpreet Mukherjee</t>
        </is>
      </c>
      <c r="C6238" t="inlineStr">
        <is>
          <t>North</t>
        </is>
      </c>
      <c r="D6238" t="inlineStr">
        <is>
          <t>Delhi</t>
        </is>
      </c>
      <c r="E6238" t="inlineStr">
        <is>
          <t>Yes</t>
        </is>
      </c>
      <c r="F6238" t="inlineStr">
        <is>
          <t>Occasional</t>
        </is>
      </c>
      <c r="G6238" t="n">
        <v>2</v>
      </c>
      <c r="H6238" s="24" t="n">
        <v>7893.83</v>
      </c>
      <c r="I6238" s="24" t="n">
        <v>1267.21</v>
      </c>
      <c r="J6238" s="25" t="n">
        <v>45767</v>
      </c>
      <c r="K6238" s="25" t="n">
        <v>45911</v>
      </c>
      <c r="L6238" t="n">
        <v>3</v>
      </c>
      <c r="M6238" t="n">
        <v>2</v>
      </c>
      <c r="N6238" t="n">
        <v>2</v>
      </c>
      <c r="O6238">
        <f>DATE(2026,1,1)-K6238</f>
        <v/>
      </c>
      <c r="P6238">
        <f>IF(G6238&gt;=2,"Repeat","One-time")</f>
        <v/>
      </c>
    </row>
    <row r="6239">
      <c r="A6239" t="inlineStr">
        <is>
          <t>C03778</t>
        </is>
      </c>
      <c r="B6239" t="inlineStr">
        <is>
          <t>Manish Gupta</t>
        </is>
      </c>
      <c r="C6239" t="inlineStr">
        <is>
          <t>West</t>
        </is>
      </c>
      <c r="D6239" t="inlineStr">
        <is>
          <t>Mumbai</t>
        </is>
      </c>
      <c r="E6239" t="inlineStr">
        <is>
          <t>Yes</t>
        </is>
      </c>
      <c r="F6239" t="inlineStr">
        <is>
          <t>At Risk</t>
        </is>
      </c>
      <c r="G6239" t="n">
        <v>3</v>
      </c>
      <c r="H6239" s="24" t="n">
        <v>7891.41</v>
      </c>
      <c r="I6239" s="24" t="n">
        <v>1691.14</v>
      </c>
      <c r="J6239" s="25" t="n">
        <v>45456</v>
      </c>
      <c r="K6239" s="25" t="n">
        <v>45602</v>
      </c>
      <c r="L6239" t="n">
        <v>2</v>
      </c>
      <c r="M6239" t="n">
        <v>3</v>
      </c>
      <c r="N6239" t="n">
        <v>2</v>
      </c>
      <c r="O6239">
        <f>DATE(2026,1,1)-K6239</f>
        <v/>
      </c>
      <c r="P6239">
        <f>IF(G6239&gt;=2,"Repeat","One-time")</f>
        <v/>
      </c>
    </row>
    <row r="6240">
      <c r="A6240" t="inlineStr">
        <is>
          <t>C09094</t>
        </is>
      </c>
      <c r="B6240" t="inlineStr">
        <is>
          <t>Riya Bose</t>
        </is>
      </c>
      <c r="C6240" t="inlineStr">
        <is>
          <t>North</t>
        </is>
      </c>
      <c r="D6240" t="inlineStr">
        <is>
          <t>Gurugram</t>
        </is>
      </c>
      <c r="E6240" t="inlineStr">
        <is>
          <t>No</t>
        </is>
      </c>
      <c r="F6240" t="inlineStr">
        <is>
          <t>New</t>
        </is>
      </c>
      <c r="G6240" t="n">
        <v>3</v>
      </c>
      <c r="H6240" s="24" t="n">
        <v>7891.2</v>
      </c>
      <c r="I6240" s="24" t="n">
        <v>2631.63</v>
      </c>
      <c r="J6240" s="25" t="n">
        <v>45981</v>
      </c>
      <c r="K6240" s="25" t="n">
        <v>46008</v>
      </c>
      <c r="L6240" t="n">
        <v>5</v>
      </c>
      <c r="M6240" t="n">
        <v>3</v>
      </c>
      <c r="N6240" t="n">
        <v>2</v>
      </c>
      <c r="O6240">
        <f>DATE(2026,1,1)-K6240</f>
        <v/>
      </c>
      <c r="P6240">
        <f>IF(G6240&gt;=2,"Repeat","One-time")</f>
        <v/>
      </c>
    </row>
    <row r="6241">
      <c r="A6241" t="inlineStr">
        <is>
          <t>C10072</t>
        </is>
      </c>
      <c r="B6241" t="inlineStr">
        <is>
          <t>Ritu Mishra</t>
        </is>
      </c>
      <c r="C6241" t="inlineStr">
        <is>
          <t>West</t>
        </is>
      </c>
      <c r="D6241" t="inlineStr">
        <is>
          <t>Mumbai</t>
        </is>
      </c>
      <c r="E6241" t="inlineStr">
        <is>
          <t>Yes</t>
        </is>
      </c>
      <c r="F6241" t="inlineStr">
        <is>
          <t>Occasional</t>
        </is>
      </c>
      <c r="G6241" t="n">
        <v>1</v>
      </c>
      <c r="H6241" s="24" t="n">
        <v>7875.94</v>
      </c>
      <c r="I6241" s="24" t="n">
        <v>3020.6</v>
      </c>
      <c r="J6241" s="25" t="n">
        <v>45879</v>
      </c>
      <c r="K6241" s="25" t="n">
        <v>45879</v>
      </c>
      <c r="L6241" t="n">
        <v>3</v>
      </c>
      <c r="M6241" t="n">
        <v>2</v>
      </c>
      <c r="N6241" t="n">
        <v>2</v>
      </c>
      <c r="O6241">
        <f>DATE(2026,1,1)-K6241</f>
        <v/>
      </c>
      <c r="P6241">
        <f>IF(G6241&gt;=2,"Repeat","One-time")</f>
        <v/>
      </c>
    </row>
    <row r="6242">
      <c r="A6242" t="inlineStr">
        <is>
          <t>C02784</t>
        </is>
      </c>
      <c r="B6242" t="inlineStr">
        <is>
          <t>Aarav Chopra</t>
        </is>
      </c>
      <c r="C6242" t="inlineStr">
        <is>
          <t>East</t>
        </is>
      </c>
      <c r="D6242" t="inlineStr">
        <is>
          <t>Patna</t>
        </is>
      </c>
      <c r="E6242" t="inlineStr">
        <is>
          <t>Yes</t>
        </is>
      </c>
      <c r="F6242" t="inlineStr">
        <is>
          <t>At Risk</t>
        </is>
      </c>
      <c r="G6242" t="n">
        <v>4</v>
      </c>
      <c r="H6242" s="24" t="n">
        <v>7874.3</v>
      </c>
      <c r="I6242" s="24" t="n">
        <v>2338.89</v>
      </c>
      <c r="J6242" s="25" t="n">
        <v>45194</v>
      </c>
      <c r="K6242" s="25" t="n">
        <v>45247</v>
      </c>
      <c r="L6242" t="n">
        <v>1</v>
      </c>
      <c r="M6242" t="n">
        <v>3</v>
      </c>
      <c r="N6242" t="n">
        <v>2</v>
      </c>
      <c r="O6242">
        <f>DATE(2026,1,1)-K6242</f>
        <v/>
      </c>
      <c r="P6242">
        <f>IF(G6242&gt;=2,"Repeat","One-time")</f>
        <v/>
      </c>
    </row>
    <row r="6243">
      <c r="A6243" t="inlineStr">
        <is>
          <t>C00613</t>
        </is>
      </c>
      <c r="B6243" t="inlineStr">
        <is>
          <t>Aarav Shah</t>
        </is>
      </c>
      <c r="C6243" t="inlineStr">
        <is>
          <t>Central</t>
        </is>
      </c>
      <c r="D6243" t="inlineStr">
        <is>
          <t>Indore</t>
        </is>
      </c>
      <c r="E6243" t="inlineStr">
        <is>
          <t>Yes</t>
        </is>
      </c>
      <c r="F6243" t="inlineStr">
        <is>
          <t>At Risk</t>
        </is>
      </c>
      <c r="G6243" t="n">
        <v>3</v>
      </c>
      <c r="H6243" s="24" t="n">
        <v>7870.3</v>
      </c>
      <c r="I6243" s="24" t="n">
        <v>2799.17</v>
      </c>
      <c r="J6243" s="25" t="n">
        <v>44948</v>
      </c>
      <c r="K6243" s="25" t="n">
        <v>44957</v>
      </c>
      <c r="L6243" t="n">
        <v>1</v>
      </c>
      <c r="M6243" t="n">
        <v>3</v>
      </c>
      <c r="N6243" t="n">
        <v>2</v>
      </c>
      <c r="O6243">
        <f>DATE(2026,1,1)-K6243</f>
        <v/>
      </c>
      <c r="P6243">
        <f>IF(G6243&gt;=2,"Repeat","One-time")</f>
        <v/>
      </c>
    </row>
    <row r="6244">
      <c r="A6244" t="inlineStr">
        <is>
          <t>C02806</t>
        </is>
      </c>
      <c r="B6244" t="inlineStr">
        <is>
          <t>Harpreet Banerjee</t>
        </is>
      </c>
      <c r="C6244" t="inlineStr">
        <is>
          <t>South</t>
        </is>
      </c>
      <c r="D6244" t="inlineStr">
        <is>
          <t>Bengaluru</t>
        </is>
      </c>
      <c r="E6244" t="inlineStr">
        <is>
          <t>No</t>
        </is>
      </c>
      <c r="F6244" t="inlineStr">
        <is>
          <t>Hibernating</t>
        </is>
      </c>
      <c r="G6244" t="n">
        <v>1</v>
      </c>
      <c r="H6244" s="24" t="n">
        <v>7866.25</v>
      </c>
      <c r="I6244" s="24" t="n">
        <v>1294.35</v>
      </c>
      <c r="J6244" s="25" t="n">
        <v>45259</v>
      </c>
      <c r="K6244" s="25" t="n">
        <v>45259</v>
      </c>
      <c r="L6244" t="n">
        <v>1</v>
      </c>
      <c r="M6244" t="n">
        <v>1</v>
      </c>
      <c r="N6244" t="n">
        <v>2</v>
      </c>
      <c r="O6244">
        <f>DATE(2026,1,1)-K6244</f>
        <v/>
      </c>
      <c r="P6244">
        <f>IF(G6244&gt;=2,"Repeat","One-time")</f>
        <v/>
      </c>
    </row>
    <row r="6245">
      <c r="A6245" t="inlineStr">
        <is>
          <t>C09709</t>
        </is>
      </c>
      <c r="B6245" t="inlineStr">
        <is>
          <t>Nikhil Sinha</t>
        </is>
      </c>
      <c r="C6245" t="inlineStr">
        <is>
          <t>South</t>
        </is>
      </c>
      <c r="D6245" t="inlineStr">
        <is>
          <t>Bengaluru</t>
        </is>
      </c>
      <c r="E6245" t="inlineStr">
        <is>
          <t>Yes</t>
        </is>
      </c>
      <c r="F6245" t="inlineStr">
        <is>
          <t>Occasional</t>
        </is>
      </c>
      <c r="G6245" t="n">
        <v>2</v>
      </c>
      <c r="H6245" s="24" t="n">
        <v>7861.28</v>
      </c>
      <c r="I6245" s="24" t="n">
        <v>1917.89</v>
      </c>
      <c r="J6245" s="25" t="n">
        <v>45917</v>
      </c>
      <c r="K6245" s="25" t="n">
        <v>45990</v>
      </c>
      <c r="L6245" t="n">
        <v>5</v>
      </c>
      <c r="M6245" t="n">
        <v>2</v>
      </c>
      <c r="N6245" t="n">
        <v>2</v>
      </c>
      <c r="O6245">
        <f>DATE(2026,1,1)-K6245</f>
        <v/>
      </c>
      <c r="P6245">
        <f>IF(G6245&gt;=2,"Repeat","One-time")</f>
        <v/>
      </c>
    </row>
    <row r="6246">
      <c r="A6246" t="inlineStr">
        <is>
          <t>C05363</t>
        </is>
      </c>
      <c r="B6246" t="inlineStr">
        <is>
          <t>Sanjay Banerjee</t>
        </is>
      </c>
      <c r="C6246" t="inlineStr">
        <is>
          <t>East</t>
        </is>
      </c>
      <c r="D6246" t="inlineStr">
        <is>
          <t>Patna</t>
        </is>
      </c>
      <c r="E6246" t="inlineStr">
        <is>
          <t>No</t>
        </is>
      </c>
      <c r="F6246" t="inlineStr">
        <is>
          <t>At Risk</t>
        </is>
      </c>
      <c r="G6246" t="n">
        <v>3</v>
      </c>
      <c r="H6246" s="24" t="n">
        <v>7859.48</v>
      </c>
      <c r="I6246" s="24" t="n">
        <v>2163.33</v>
      </c>
      <c r="J6246" s="25" t="n">
        <v>45475</v>
      </c>
      <c r="K6246" s="25" t="n">
        <v>45625</v>
      </c>
      <c r="L6246" t="n">
        <v>2</v>
      </c>
      <c r="M6246" t="n">
        <v>3</v>
      </c>
      <c r="N6246" t="n">
        <v>2</v>
      </c>
      <c r="O6246">
        <f>DATE(2026,1,1)-K6246</f>
        <v/>
      </c>
      <c r="P6246">
        <f>IF(G6246&gt;=2,"Repeat","One-time")</f>
        <v/>
      </c>
    </row>
    <row r="6247">
      <c r="A6247" t="inlineStr">
        <is>
          <t>C09519</t>
        </is>
      </c>
      <c r="B6247" t="inlineStr">
        <is>
          <t>Pooja Khan</t>
        </is>
      </c>
      <c r="C6247" t="inlineStr">
        <is>
          <t>North</t>
        </is>
      </c>
      <c r="D6247" t="inlineStr">
        <is>
          <t>Gurugram</t>
        </is>
      </c>
      <c r="E6247" t="inlineStr">
        <is>
          <t>No</t>
        </is>
      </c>
      <c r="F6247" t="inlineStr">
        <is>
          <t>New</t>
        </is>
      </c>
      <c r="G6247" t="n">
        <v>1</v>
      </c>
      <c r="H6247" s="24" t="n">
        <v>7839.39</v>
      </c>
      <c r="I6247" s="24" t="n">
        <v>1185.74</v>
      </c>
      <c r="J6247" s="25" t="n">
        <v>45982</v>
      </c>
      <c r="K6247" s="25" t="n">
        <v>45982</v>
      </c>
      <c r="L6247" t="n">
        <v>4</v>
      </c>
      <c r="M6247" t="n">
        <v>1</v>
      </c>
      <c r="N6247" t="n">
        <v>2</v>
      </c>
      <c r="O6247">
        <f>DATE(2026,1,1)-K6247</f>
        <v/>
      </c>
      <c r="P6247">
        <f>IF(G6247&gt;=2,"Repeat","One-time")</f>
        <v/>
      </c>
    </row>
    <row r="6248">
      <c r="A6248" t="inlineStr">
        <is>
          <t>C00028</t>
        </is>
      </c>
      <c r="B6248" t="inlineStr">
        <is>
          <t>Amit Iyer</t>
        </is>
      </c>
      <c r="C6248" t="inlineStr">
        <is>
          <t>North</t>
        </is>
      </c>
      <c r="D6248" t="inlineStr">
        <is>
          <t>Delhi</t>
        </is>
      </c>
      <c r="E6248" t="inlineStr">
        <is>
          <t>Yes</t>
        </is>
      </c>
      <c r="F6248" t="inlineStr">
        <is>
          <t>Hibernating</t>
        </is>
      </c>
      <c r="G6248" t="n">
        <v>2</v>
      </c>
      <c r="H6248" s="24" t="n">
        <v>7839.2</v>
      </c>
      <c r="I6248" s="24" t="n">
        <v>2142.85</v>
      </c>
      <c r="J6248" s="25" t="n">
        <v>44940</v>
      </c>
      <c r="K6248" s="25" t="n">
        <v>44981</v>
      </c>
      <c r="L6248" t="n">
        <v>1</v>
      </c>
      <c r="M6248" t="n">
        <v>2</v>
      </c>
      <c r="N6248" t="n">
        <v>2</v>
      </c>
      <c r="O6248">
        <f>DATE(2026,1,1)-K6248</f>
        <v/>
      </c>
      <c r="P6248">
        <f>IF(G6248&gt;=2,"Repeat","One-time")</f>
        <v/>
      </c>
    </row>
    <row r="6249">
      <c r="A6249" t="inlineStr">
        <is>
          <t>C10639</t>
        </is>
      </c>
      <c r="B6249" t="inlineStr">
        <is>
          <t>Manish Thakur</t>
        </is>
      </c>
      <c r="C6249" t="inlineStr">
        <is>
          <t>North</t>
        </is>
      </c>
      <c r="D6249" t="inlineStr">
        <is>
          <t>Delhi</t>
        </is>
      </c>
      <c r="E6249" t="inlineStr">
        <is>
          <t>No</t>
        </is>
      </c>
      <c r="F6249" t="inlineStr">
        <is>
          <t>New</t>
        </is>
      </c>
      <c r="G6249" t="n">
        <v>1</v>
      </c>
      <c r="H6249" s="24" t="n">
        <v>7837.87</v>
      </c>
      <c r="I6249" s="24" t="n">
        <v>2876.26</v>
      </c>
      <c r="J6249" s="25" t="n">
        <v>46021</v>
      </c>
      <c r="K6249" s="25" t="n">
        <v>46021</v>
      </c>
      <c r="L6249" t="n">
        <v>5</v>
      </c>
      <c r="M6249" t="n">
        <v>2</v>
      </c>
      <c r="N6249" t="n">
        <v>2</v>
      </c>
      <c r="O6249">
        <f>DATE(2026,1,1)-K6249</f>
        <v/>
      </c>
      <c r="P6249">
        <f>IF(G6249&gt;=2,"Repeat","One-time")</f>
        <v/>
      </c>
    </row>
    <row r="6250">
      <c r="A6250" t="inlineStr">
        <is>
          <t>C00021</t>
        </is>
      </c>
      <c r="B6250" t="inlineStr">
        <is>
          <t>Deepak Thakur</t>
        </is>
      </c>
      <c r="C6250" t="inlineStr">
        <is>
          <t>North</t>
        </is>
      </c>
      <c r="D6250" t="inlineStr">
        <is>
          <t>Delhi</t>
        </is>
      </c>
      <c r="E6250" t="inlineStr">
        <is>
          <t>No</t>
        </is>
      </c>
      <c r="F6250" t="inlineStr">
        <is>
          <t>Hibernating</t>
        </is>
      </c>
      <c r="G6250" t="n">
        <v>2</v>
      </c>
      <c r="H6250" s="24" t="n">
        <v>7833.35</v>
      </c>
      <c r="I6250" s="24" t="n">
        <v>2630.13</v>
      </c>
      <c r="J6250" s="25" t="n">
        <v>44986</v>
      </c>
      <c r="K6250" s="25" t="n">
        <v>44987</v>
      </c>
      <c r="L6250" t="n">
        <v>1</v>
      </c>
      <c r="M6250" t="n">
        <v>2</v>
      </c>
      <c r="N6250" t="n">
        <v>2</v>
      </c>
      <c r="O6250">
        <f>DATE(2026,1,1)-K6250</f>
        <v/>
      </c>
      <c r="P6250">
        <f>IF(G6250&gt;=2,"Repeat","One-time")</f>
        <v/>
      </c>
    </row>
    <row r="6251">
      <c r="A6251" t="inlineStr">
        <is>
          <t>C01067</t>
        </is>
      </c>
      <c r="B6251" t="inlineStr">
        <is>
          <t>Harpreet Thakur</t>
        </is>
      </c>
      <c r="C6251" t="inlineStr">
        <is>
          <t>North</t>
        </is>
      </c>
      <c r="D6251" t="inlineStr">
        <is>
          <t>Chandigarh</t>
        </is>
      </c>
      <c r="E6251" t="inlineStr">
        <is>
          <t>No</t>
        </is>
      </c>
      <c r="F6251" t="inlineStr">
        <is>
          <t>At Risk</t>
        </is>
      </c>
      <c r="G6251" t="n">
        <v>7</v>
      </c>
      <c r="H6251" s="24" t="n">
        <v>7828.85</v>
      </c>
      <c r="I6251" s="24" t="n">
        <v>2802.69</v>
      </c>
      <c r="J6251" s="25" t="n">
        <v>44992</v>
      </c>
      <c r="K6251" s="25" t="n">
        <v>45312</v>
      </c>
      <c r="L6251" t="n">
        <v>1</v>
      </c>
      <c r="M6251" t="n">
        <v>4</v>
      </c>
      <c r="N6251" t="n">
        <v>2</v>
      </c>
      <c r="O6251">
        <f>DATE(2026,1,1)-K6251</f>
        <v/>
      </c>
      <c r="P6251">
        <f>IF(G6251&gt;=2,"Repeat","One-time")</f>
        <v/>
      </c>
    </row>
    <row r="6252">
      <c r="A6252" t="inlineStr">
        <is>
          <t>C00406</t>
        </is>
      </c>
      <c r="B6252" t="inlineStr">
        <is>
          <t>Aarav Patel</t>
        </is>
      </c>
      <c r="C6252" t="inlineStr">
        <is>
          <t>North</t>
        </is>
      </c>
      <c r="D6252" t="inlineStr">
        <is>
          <t>Lucknow</t>
        </is>
      </c>
      <c r="E6252" t="inlineStr">
        <is>
          <t>No</t>
        </is>
      </c>
      <c r="F6252" t="inlineStr">
        <is>
          <t>At Risk</t>
        </is>
      </c>
      <c r="G6252" t="n">
        <v>3</v>
      </c>
      <c r="H6252" s="24" t="n">
        <v>7828.49</v>
      </c>
      <c r="I6252" s="24" t="n">
        <v>3227.05</v>
      </c>
      <c r="J6252" s="25" t="n">
        <v>44984</v>
      </c>
      <c r="K6252" s="25" t="n">
        <v>45387</v>
      </c>
      <c r="L6252" t="n">
        <v>1</v>
      </c>
      <c r="M6252" t="n">
        <v>3</v>
      </c>
      <c r="N6252" t="n">
        <v>2</v>
      </c>
      <c r="O6252">
        <f>DATE(2026,1,1)-K6252</f>
        <v/>
      </c>
      <c r="P6252">
        <f>IF(G6252&gt;=2,"Repeat","One-time")</f>
        <v/>
      </c>
    </row>
    <row r="6253">
      <c r="A6253" t="inlineStr">
        <is>
          <t>C02835</t>
        </is>
      </c>
      <c r="B6253" t="inlineStr">
        <is>
          <t>Riya Khan</t>
        </is>
      </c>
      <c r="C6253" t="inlineStr">
        <is>
          <t>Central</t>
        </is>
      </c>
      <c r="D6253" t="inlineStr">
        <is>
          <t>Indore</t>
        </is>
      </c>
      <c r="E6253" t="inlineStr">
        <is>
          <t>No</t>
        </is>
      </c>
      <c r="F6253" t="inlineStr">
        <is>
          <t>Hibernating</t>
        </is>
      </c>
      <c r="G6253" t="n">
        <v>1</v>
      </c>
      <c r="H6253" s="24" t="n">
        <v>7825.53</v>
      </c>
      <c r="I6253" s="24" t="n">
        <v>1500.36</v>
      </c>
      <c r="J6253" s="25" t="n">
        <v>45451</v>
      </c>
      <c r="K6253" s="25" t="n">
        <v>45451</v>
      </c>
      <c r="L6253" t="n">
        <v>1</v>
      </c>
      <c r="M6253" t="n">
        <v>1</v>
      </c>
      <c r="N6253" t="n">
        <v>2</v>
      </c>
      <c r="O6253">
        <f>DATE(2026,1,1)-K6253</f>
        <v/>
      </c>
      <c r="P6253">
        <f>IF(G6253&gt;=2,"Repeat","One-time")</f>
        <v/>
      </c>
    </row>
    <row r="6254">
      <c r="A6254" t="inlineStr">
        <is>
          <t>C06379</t>
        </is>
      </c>
      <c r="B6254" t="inlineStr">
        <is>
          <t>Nikhil Nair</t>
        </is>
      </c>
      <c r="C6254" t="inlineStr">
        <is>
          <t>West</t>
        </is>
      </c>
      <c r="D6254" t="inlineStr">
        <is>
          <t>Ahmedabad</t>
        </is>
      </c>
      <c r="E6254" t="inlineStr">
        <is>
          <t>No</t>
        </is>
      </c>
      <c r="F6254" t="inlineStr">
        <is>
          <t>Occasional</t>
        </is>
      </c>
      <c r="G6254" t="n">
        <v>1</v>
      </c>
      <c r="H6254" s="24" t="n">
        <v>7818.1</v>
      </c>
      <c r="I6254" s="24" t="n">
        <v>3412.31</v>
      </c>
      <c r="J6254" s="25" t="n">
        <v>45555</v>
      </c>
      <c r="K6254" s="25" t="n">
        <v>45555</v>
      </c>
      <c r="L6254" t="n">
        <v>2</v>
      </c>
      <c r="M6254" t="n">
        <v>1</v>
      </c>
      <c r="N6254" t="n">
        <v>2</v>
      </c>
      <c r="O6254">
        <f>DATE(2026,1,1)-K6254</f>
        <v/>
      </c>
      <c r="P6254">
        <f>IF(G6254&gt;=2,"Repeat","One-time")</f>
        <v/>
      </c>
    </row>
    <row r="6255">
      <c r="A6255" t="inlineStr">
        <is>
          <t>C07916</t>
        </is>
      </c>
      <c r="B6255" t="inlineStr">
        <is>
          <t>Zoya Rao</t>
        </is>
      </c>
      <c r="C6255" t="inlineStr">
        <is>
          <t>South</t>
        </is>
      </c>
      <c r="D6255" t="inlineStr">
        <is>
          <t>Chennai</t>
        </is>
      </c>
      <c r="E6255" t="inlineStr">
        <is>
          <t>Yes</t>
        </is>
      </c>
      <c r="F6255" t="inlineStr">
        <is>
          <t>Occasional</t>
        </is>
      </c>
      <c r="G6255" t="n">
        <v>2</v>
      </c>
      <c r="H6255" s="24" t="n">
        <v>7808.88</v>
      </c>
      <c r="I6255" s="24" t="n">
        <v>2479.38</v>
      </c>
      <c r="J6255" s="25" t="n">
        <v>45846</v>
      </c>
      <c r="K6255" s="25" t="n">
        <v>46018</v>
      </c>
      <c r="L6255" t="n">
        <v>5</v>
      </c>
      <c r="M6255" t="n">
        <v>2</v>
      </c>
      <c r="N6255" t="n">
        <v>2</v>
      </c>
      <c r="O6255">
        <f>DATE(2026,1,1)-K6255</f>
        <v/>
      </c>
      <c r="P6255">
        <f>IF(G6255&gt;=2,"Repeat","One-time")</f>
        <v/>
      </c>
    </row>
    <row r="6256">
      <c r="A6256" t="inlineStr">
        <is>
          <t>C02765</t>
        </is>
      </c>
      <c r="B6256" t="inlineStr">
        <is>
          <t>Gurpreet Banerjee</t>
        </is>
      </c>
      <c r="C6256" t="inlineStr">
        <is>
          <t>West</t>
        </is>
      </c>
      <c r="D6256" t="inlineStr">
        <is>
          <t>Mumbai</t>
        </is>
      </c>
      <c r="E6256" t="inlineStr">
        <is>
          <t>No</t>
        </is>
      </c>
      <c r="F6256" t="inlineStr">
        <is>
          <t>At Risk</t>
        </is>
      </c>
      <c r="G6256" t="n">
        <v>3</v>
      </c>
      <c r="H6256" s="24" t="n">
        <v>7792.44</v>
      </c>
      <c r="I6256" s="24" t="n">
        <v>3132.4</v>
      </c>
      <c r="J6256" s="25" t="n">
        <v>45213</v>
      </c>
      <c r="K6256" s="25" t="n">
        <v>45711</v>
      </c>
      <c r="L6256" t="n">
        <v>2</v>
      </c>
      <c r="M6256" t="n">
        <v>3</v>
      </c>
      <c r="N6256" t="n">
        <v>2</v>
      </c>
      <c r="O6256">
        <f>DATE(2026,1,1)-K6256</f>
        <v/>
      </c>
      <c r="P6256">
        <f>IF(G6256&gt;=2,"Repeat","One-time")</f>
        <v/>
      </c>
    </row>
    <row r="6257">
      <c r="A6257" t="inlineStr">
        <is>
          <t>C08572</t>
        </is>
      </c>
      <c r="B6257" t="inlineStr">
        <is>
          <t>Aarav Iyer</t>
        </is>
      </c>
      <c r="C6257" t="inlineStr">
        <is>
          <t>North</t>
        </is>
      </c>
      <c r="D6257" t="inlineStr">
        <is>
          <t>Lucknow</t>
        </is>
      </c>
      <c r="E6257" t="inlineStr">
        <is>
          <t>No</t>
        </is>
      </c>
      <c r="F6257" t="inlineStr">
        <is>
          <t>Occasional</t>
        </is>
      </c>
      <c r="G6257" t="n">
        <v>1</v>
      </c>
      <c r="H6257" s="24" t="n">
        <v>7791.36</v>
      </c>
      <c r="I6257" s="24" t="n">
        <v>2768.14</v>
      </c>
      <c r="J6257" s="25" t="n">
        <v>45816</v>
      </c>
      <c r="K6257" s="25" t="n">
        <v>45816</v>
      </c>
      <c r="L6257" t="n">
        <v>3</v>
      </c>
      <c r="M6257" t="n">
        <v>1</v>
      </c>
      <c r="N6257" t="n">
        <v>2</v>
      </c>
      <c r="O6257">
        <f>DATE(2026,1,1)-K6257</f>
        <v/>
      </c>
      <c r="P6257">
        <f>IF(G6257&gt;=2,"Repeat","One-time")</f>
        <v/>
      </c>
    </row>
    <row r="6258">
      <c r="A6258" t="inlineStr">
        <is>
          <t>C08094</t>
        </is>
      </c>
      <c r="B6258" t="inlineStr">
        <is>
          <t>Ayesha Das</t>
        </is>
      </c>
      <c r="C6258" t="inlineStr">
        <is>
          <t>West</t>
        </is>
      </c>
      <c r="D6258" t="inlineStr">
        <is>
          <t>Pune</t>
        </is>
      </c>
      <c r="E6258" t="inlineStr">
        <is>
          <t>No</t>
        </is>
      </c>
      <c r="F6258" t="inlineStr">
        <is>
          <t>Occasional</t>
        </is>
      </c>
      <c r="G6258" t="n">
        <v>1</v>
      </c>
      <c r="H6258" s="24" t="n">
        <v>7785.51</v>
      </c>
      <c r="I6258" s="24" t="n">
        <v>1550.09</v>
      </c>
      <c r="J6258" s="25" t="n">
        <v>45851</v>
      </c>
      <c r="K6258" s="25" t="n">
        <v>45851</v>
      </c>
      <c r="L6258" t="n">
        <v>3</v>
      </c>
      <c r="M6258" t="n">
        <v>1</v>
      </c>
      <c r="N6258" t="n">
        <v>2</v>
      </c>
      <c r="O6258">
        <f>DATE(2026,1,1)-K6258</f>
        <v/>
      </c>
      <c r="P6258">
        <f>IF(G6258&gt;=2,"Repeat","One-time")</f>
        <v/>
      </c>
    </row>
    <row r="6259">
      <c r="A6259" t="inlineStr">
        <is>
          <t>C02065</t>
        </is>
      </c>
      <c r="B6259" t="inlineStr">
        <is>
          <t>Amit Verma</t>
        </is>
      </c>
      <c r="C6259" t="inlineStr">
        <is>
          <t>North</t>
        </is>
      </c>
      <c r="D6259" t="inlineStr">
        <is>
          <t>Gurugram</t>
        </is>
      </c>
      <c r="E6259" t="inlineStr">
        <is>
          <t>No</t>
        </is>
      </c>
      <c r="F6259" t="inlineStr">
        <is>
          <t>Hibernating</t>
        </is>
      </c>
      <c r="G6259" t="n">
        <v>2</v>
      </c>
      <c r="H6259" s="24" t="n">
        <v>7777.7</v>
      </c>
      <c r="I6259" s="24" t="n">
        <v>1108.42</v>
      </c>
      <c r="J6259" s="25" t="n">
        <v>45094</v>
      </c>
      <c r="K6259" s="25" t="n">
        <v>45183</v>
      </c>
      <c r="L6259" t="n">
        <v>1</v>
      </c>
      <c r="M6259" t="n">
        <v>2</v>
      </c>
      <c r="N6259" t="n">
        <v>2</v>
      </c>
      <c r="O6259">
        <f>DATE(2026,1,1)-K6259</f>
        <v/>
      </c>
      <c r="P6259">
        <f>IF(G6259&gt;=2,"Repeat","One-time")</f>
        <v/>
      </c>
    </row>
    <row r="6260">
      <c r="A6260" t="inlineStr">
        <is>
          <t>C07917</t>
        </is>
      </c>
      <c r="B6260" t="inlineStr">
        <is>
          <t>Arjun Kapoor</t>
        </is>
      </c>
      <c r="C6260" t="inlineStr">
        <is>
          <t>Central</t>
        </is>
      </c>
      <c r="D6260" t="inlineStr">
        <is>
          <t>Indore</t>
        </is>
      </c>
      <c r="E6260" t="inlineStr">
        <is>
          <t>No</t>
        </is>
      </c>
      <c r="F6260" t="inlineStr">
        <is>
          <t>Occasional</t>
        </is>
      </c>
      <c r="G6260" t="n">
        <v>2</v>
      </c>
      <c r="H6260" s="24" t="n">
        <v>7773.73</v>
      </c>
      <c r="I6260" s="24" t="n">
        <v>2806.17</v>
      </c>
      <c r="J6260" s="25" t="n">
        <v>45695</v>
      </c>
      <c r="K6260" s="25" t="n">
        <v>45696</v>
      </c>
      <c r="L6260" t="n">
        <v>2</v>
      </c>
      <c r="M6260" t="n">
        <v>2</v>
      </c>
      <c r="N6260" t="n">
        <v>2</v>
      </c>
      <c r="O6260">
        <f>DATE(2026,1,1)-K6260</f>
        <v/>
      </c>
      <c r="P6260">
        <f>IF(G6260&gt;=2,"Repeat","One-time")</f>
        <v/>
      </c>
    </row>
    <row r="6261">
      <c r="A6261" t="inlineStr">
        <is>
          <t>C03080</t>
        </is>
      </c>
      <c r="B6261" t="inlineStr">
        <is>
          <t>Imran Mukherjee</t>
        </is>
      </c>
      <c r="C6261" t="inlineStr">
        <is>
          <t>West</t>
        </is>
      </c>
      <c r="D6261" t="inlineStr">
        <is>
          <t>Mumbai</t>
        </is>
      </c>
      <c r="E6261" t="inlineStr">
        <is>
          <t>No</t>
        </is>
      </c>
      <c r="F6261" t="inlineStr">
        <is>
          <t>Occasional</t>
        </is>
      </c>
      <c r="G6261" t="n">
        <v>2</v>
      </c>
      <c r="H6261" s="24" t="n">
        <v>7769.92</v>
      </c>
      <c r="I6261" s="24" t="n">
        <v>3520.8</v>
      </c>
      <c r="J6261" s="25" t="n">
        <v>45372</v>
      </c>
      <c r="K6261" s="25" t="n">
        <v>45679</v>
      </c>
      <c r="L6261" t="n">
        <v>2</v>
      </c>
      <c r="M6261" t="n">
        <v>2</v>
      </c>
      <c r="N6261" t="n">
        <v>2</v>
      </c>
      <c r="O6261">
        <f>DATE(2026,1,1)-K6261</f>
        <v/>
      </c>
      <c r="P6261">
        <f>IF(G6261&gt;=2,"Repeat","One-time")</f>
        <v/>
      </c>
    </row>
    <row r="6262">
      <c r="A6262" t="inlineStr">
        <is>
          <t>C02966</t>
        </is>
      </c>
      <c r="B6262" t="inlineStr">
        <is>
          <t>Rohan Khan</t>
        </is>
      </c>
      <c r="C6262" t="inlineStr">
        <is>
          <t>South</t>
        </is>
      </c>
      <c r="D6262" t="inlineStr">
        <is>
          <t>Chennai</t>
        </is>
      </c>
      <c r="E6262" t="inlineStr">
        <is>
          <t>No</t>
        </is>
      </c>
      <c r="F6262" t="inlineStr">
        <is>
          <t>At Risk</t>
        </is>
      </c>
      <c r="G6262" t="n">
        <v>4</v>
      </c>
      <c r="H6262" s="24" t="n">
        <v>7765.47</v>
      </c>
      <c r="I6262" s="24" t="n">
        <v>2695.25</v>
      </c>
      <c r="J6262" s="25" t="n">
        <v>45464</v>
      </c>
      <c r="K6262" s="25" t="n">
        <v>45614</v>
      </c>
      <c r="L6262" t="n">
        <v>2</v>
      </c>
      <c r="M6262" t="n">
        <v>3</v>
      </c>
      <c r="N6262" t="n">
        <v>2</v>
      </c>
      <c r="O6262">
        <f>DATE(2026,1,1)-K6262</f>
        <v/>
      </c>
      <c r="P6262">
        <f>IF(G6262&gt;=2,"Repeat","One-time")</f>
        <v/>
      </c>
    </row>
    <row r="6263">
      <c r="A6263" t="inlineStr">
        <is>
          <t>C01560</t>
        </is>
      </c>
      <c r="B6263" t="inlineStr">
        <is>
          <t>Priya Rao</t>
        </is>
      </c>
      <c r="C6263" t="inlineStr">
        <is>
          <t>East</t>
        </is>
      </c>
      <c r="D6263" t="inlineStr">
        <is>
          <t>Bhubaneswar</t>
        </is>
      </c>
      <c r="E6263" t="inlineStr">
        <is>
          <t>No</t>
        </is>
      </c>
      <c r="F6263" t="inlineStr">
        <is>
          <t>Hibernating</t>
        </is>
      </c>
      <c r="G6263" t="n">
        <v>1</v>
      </c>
      <c r="H6263" s="24" t="n">
        <v>7758.65</v>
      </c>
      <c r="I6263" s="24" t="n">
        <v>4129.4</v>
      </c>
      <c r="J6263" s="25" t="n">
        <v>45162</v>
      </c>
      <c r="K6263" s="25" t="n">
        <v>45162</v>
      </c>
      <c r="L6263" t="n">
        <v>1</v>
      </c>
      <c r="M6263" t="n">
        <v>1</v>
      </c>
      <c r="N6263" t="n">
        <v>2</v>
      </c>
      <c r="O6263">
        <f>DATE(2026,1,1)-K6263</f>
        <v/>
      </c>
      <c r="P6263">
        <f>IF(G6263&gt;=2,"Repeat","One-time")</f>
        <v/>
      </c>
    </row>
    <row r="6264">
      <c r="A6264" t="inlineStr">
        <is>
          <t>C01315</t>
        </is>
      </c>
      <c r="B6264" t="inlineStr">
        <is>
          <t>Tanvi Verma</t>
        </is>
      </c>
      <c r="C6264" t="inlineStr">
        <is>
          <t>East</t>
        </is>
      </c>
      <c r="D6264" t="inlineStr">
        <is>
          <t>Jamshedpur</t>
        </is>
      </c>
      <c r="E6264" t="inlineStr">
        <is>
          <t>No</t>
        </is>
      </c>
      <c r="F6264" t="inlineStr">
        <is>
          <t>Hibernating</t>
        </is>
      </c>
      <c r="G6264" t="n">
        <v>2</v>
      </c>
      <c r="H6264" s="24" t="n">
        <v>7752.35</v>
      </c>
      <c r="I6264" s="24" t="n">
        <v>2926.26</v>
      </c>
      <c r="J6264" s="25" t="n">
        <v>45102</v>
      </c>
      <c r="K6264" s="25" t="n">
        <v>45148</v>
      </c>
      <c r="L6264" t="n">
        <v>1</v>
      </c>
      <c r="M6264" t="n">
        <v>2</v>
      </c>
      <c r="N6264" t="n">
        <v>2</v>
      </c>
      <c r="O6264">
        <f>DATE(2026,1,1)-K6264</f>
        <v/>
      </c>
      <c r="P6264">
        <f>IF(G6264&gt;=2,"Repeat","One-time")</f>
        <v/>
      </c>
    </row>
    <row r="6265">
      <c r="A6265" t="inlineStr">
        <is>
          <t>C08048</t>
        </is>
      </c>
      <c r="B6265" t="inlineStr">
        <is>
          <t>Vikram Khan</t>
        </is>
      </c>
      <c r="C6265" t="inlineStr">
        <is>
          <t>North</t>
        </is>
      </c>
      <c r="D6265" t="inlineStr">
        <is>
          <t>Jaipur</t>
        </is>
      </c>
      <c r="E6265" t="inlineStr">
        <is>
          <t>No</t>
        </is>
      </c>
      <c r="F6265" t="inlineStr">
        <is>
          <t>Occasional</t>
        </is>
      </c>
      <c r="G6265" t="n">
        <v>1</v>
      </c>
      <c r="H6265" s="24" t="n">
        <v>7744.69</v>
      </c>
      <c r="I6265" s="24" t="n">
        <v>2660.91</v>
      </c>
      <c r="J6265" s="25" t="n">
        <v>45919</v>
      </c>
      <c r="K6265" s="25" t="n">
        <v>45919</v>
      </c>
      <c r="L6265" t="n">
        <v>3</v>
      </c>
      <c r="M6265" t="n">
        <v>1</v>
      </c>
      <c r="N6265" t="n">
        <v>2</v>
      </c>
      <c r="O6265">
        <f>DATE(2026,1,1)-K6265</f>
        <v/>
      </c>
      <c r="P6265">
        <f>IF(G6265&gt;=2,"Repeat","One-time")</f>
        <v/>
      </c>
    </row>
    <row r="6266">
      <c r="A6266" t="inlineStr">
        <is>
          <t>C11480</t>
        </is>
      </c>
      <c r="B6266" t="inlineStr">
        <is>
          <t>Nikhil Shah</t>
        </is>
      </c>
      <c r="C6266" t="inlineStr">
        <is>
          <t>East</t>
        </is>
      </c>
      <c r="D6266" t="inlineStr">
        <is>
          <t>Kolkata</t>
        </is>
      </c>
      <c r="E6266" t="inlineStr">
        <is>
          <t>No</t>
        </is>
      </c>
      <c r="F6266" t="inlineStr">
        <is>
          <t>New</t>
        </is>
      </c>
      <c r="G6266" t="n">
        <v>1</v>
      </c>
      <c r="H6266" s="24" t="n">
        <v>7742.47</v>
      </c>
      <c r="I6266" s="24" t="n">
        <v>3241.91</v>
      </c>
      <c r="J6266" s="25" t="n">
        <v>45983</v>
      </c>
      <c r="K6266" s="25" t="n">
        <v>45983</v>
      </c>
      <c r="L6266" t="n">
        <v>4</v>
      </c>
      <c r="M6266" t="n">
        <v>2</v>
      </c>
      <c r="N6266" t="n">
        <v>2</v>
      </c>
      <c r="O6266">
        <f>DATE(2026,1,1)-K6266</f>
        <v/>
      </c>
      <c r="P6266">
        <f>IF(G6266&gt;=2,"Repeat","One-time")</f>
        <v/>
      </c>
    </row>
    <row r="6267">
      <c r="A6267" t="inlineStr">
        <is>
          <t>C06832</t>
        </is>
      </c>
      <c r="B6267" t="inlineStr">
        <is>
          <t>Pooja Banerjee</t>
        </is>
      </c>
      <c r="C6267" t="inlineStr">
        <is>
          <t>South</t>
        </is>
      </c>
      <c r="D6267" t="inlineStr">
        <is>
          <t>Chennai</t>
        </is>
      </c>
      <c r="E6267" t="inlineStr">
        <is>
          <t>No</t>
        </is>
      </c>
      <c r="F6267" t="inlineStr">
        <is>
          <t>Loyal</t>
        </is>
      </c>
      <c r="G6267" t="n">
        <v>3</v>
      </c>
      <c r="H6267" s="24" t="n">
        <v>7740.77</v>
      </c>
      <c r="I6267" s="24" t="n">
        <v>1667.13</v>
      </c>
      <c r="J6267" s="25" t="n">
        <v>45607</v>
      </c>
      <c r="K6267" s="25" t="n">
        <v>45891</v>
      </c>
      <c r="L6267" t="n">
        <v>3</v>
      </c>
      <c r="M6267" t="n">
        <v>3</v>
      </c>
      <c r="N6267" t="n">
        <v>2</v>
      </c>
      <c r="O6267">
        <f>DATE(2026,1,1)-K6267</f>
        <v/>
      </c>
      <c r="P6267">
        <f>IF(G6267&gt;=2,"Repeat","One-time")</f>
        <v/>
      </c>
    </row>
    <row r="6268">
      <c r="A6268" t="inlineStr">
        <is>
          <t>C04691</t>
        </is>
      </c>
      <c r="B6268" t="inlineStr">
        <is>
          <t>Priya Mukherjee</t>
        </is>
      </c>
      <c r="C6268" t="inlineStr">
        <is>
          <t>North</t>
        </is>
      </c>
      <c r="D6268" t="inlineStr">
        <is>
          <t>Chandigarh</t>
        </is>
      </c>
      <c r="E6268" t="inlineStr">
        <is>
          <t>Yes</t>
        </is>
      </c>
      <c r="F6268" t="inlineStr">
        <is>
          <t>At Risk</t>
        </is>
      </c>
      <c r="G6268" t="n">
        <v>4</v>
      </c>
      <c r="H6268" s="24" t="n">
        <v>7735.14</v>
      </c>
      <c r="I6268" s="24" t="n">
        <v>2230.4</v>
      </c>
      <c r="J6268" s="25" t="n">
        <v>45425</v>
      </c>
      <c r="K6268" s="25" t="n">
        <v>45583</v>
      </c>
      <c r="L6268" t="n">
        <v>2</v>
      </c>
      <c r="M6268" t="n">
        <v>3</v>
      </c>
      <c r="N6268" t="n">
        <v>2</v>
      </c>
      <c r="O6268">
        <f>DATE(2026,1,1)-K6268</f>
        <v/>
      </c>
      <c r="P6268">
        <f>IF(G6268&gt;=2,"Repeat","One-time")</f>
        <v/>
      </c>
    </row>
    <row r="6269">
      <c r="A6269" t="inlineStr">
        <is>
          <t>C03954</t>
        </is>
      </c>
      <c r="B6269" t="inlineStr">
        <is>
          <t>Karan Das</t>
        </is>
      </c>
      <c r="C6269" t="inlineStr">
        <is>
          <t>East</t>
        </is>
      </c>
      <c r="D6269" t="inlineStr">
        <is>
          <t>Bhubaneswar</t>
        </is>
      </c>
      <c r="E6269" t="inlineStr">
        <is>
          <t>No</t>
        </is>
      </c>
      <c r="F6269" t="inlineStr">
        <is>
          <t>Hibernating</t>
        </is>
      </c>
      <c r="G6269" t="n">
        <v>1</v>
      </c>
      <c r="H6269" s="24" t="n">
        <v>7733.08</v>
      </c>
      <c r="I6269" s="24" t="n">
        <v>2837.59</v>
      </c>
      <c r="J6269" s="25" t="n">
        <v>45459</v>
      </c>
      <c r="K6269" s="25" t="n">
        <v>45459</v>
      </c>
      <c r="L6269" t="n">
        <v>1</v>
      </c>
      <c r="M6269" t="n">
        <v>1</v>
      </c>
      <c r="N6269" t="n">
        <v>2</v>
      </c>
      <c r="O6269">
        <f>DATE(2026,1,1)-K6269</f>
        <v/>
      </c>
      <c r="P6269">
        <f>IF(G6269&gt;=2,"Repeat","One-time")</f>
        <v/>
      </c>
    </row>
    <row r="6270">
      <c r="A6270" t="inlineStr">
        <is>
          <t>C09393</t>
        </is>
      </c>
      <c r="B6270" t="inlineStr">
        <is>
          <t>Isha Kapoor</t>
        </is>
      </c>
      <c r="C6270" t="inlineStr">
        <is>
          <t>East</t>
        </is>
      </c>
      <c r="D6270" t="inlineStr">
        <is>
          <t>Kolkata</t>
        </is>
      </c>
      <c r="E6270" t="inlineStr">
        <is>
          <t>Yes</t>
        </is>
      </c>
      <c r="F6270" t="inlineStr">
        <is>
          <t>Loyal</t>
        </is>
      </c>
      <c r="G6270" t="n">
        <v>4</v>
      </c>
      <c r="H6270" s="24" t="n">
        <v>7731.65</v>
      </c>
      <c r="I6270" s="24" t="n">
        <v>2663.23</v>
      </c>
      <c r="J6270" s="25" t="n">
        <v>45898</v>
      </c>
      <c r="K6270" s="25" t="n">
        <v>46008</v>
      </c>
      <c r="L6270" t="n">
        <v>5</v>
      </c>
      <c r="M6270" t="n">
        <v>4</v>
      </c>
      <c r="N6270" t="n">
        <v>2</v>
      </c>
      <c r="O6270">
        <f>DATE(2026,1,1)-K6270</f>
        <v/>
      </c>
      <c r="P6270">
        <f>IF(G6270&gt;=2,"Repeat","One-time")</f>
        <v/>
      </c>
    </row>
    <row r="6271">
      <c r="A6271" t="inlineStr">
        <is>
          <t>C02491</t>
        </is>
      </c>
      <c r="B6271" t="inlineStr">
        <is>
          <t>Karan Yadav</t>
        </is>
      </c>
      <c r="C6271" t="inlineStr">
        <is>
          <t>South</t>
        </is>
      </c>
      <c r="D6271" t="inlineStr">
        <is>
          <t>Hyderabad</t>
        </is>
      </c>
      <c r="E6271" t="inlineStr">
        <is>
          <t>No</t>
        </is>
      </c>
      <c r="F6271" t="inlineStr">
        <is>
          <t>Occasional</t>
        </is>
      </c>
      <c r="G6271" t="n">
        <v>2</v>
      </c>
      <c r="H6271" s="24" t="n">
        <v>7724.83</v>
      </c>
      <c r="I6271" s="24" t="n">
        <v>2598.77</v>
      </c>
      <c r="J6271" s="25" t="n">
        <v>45268</v>
      </c>
      <c r="K6271" s="25" t="n">
        <v>45852</v>
      </c>
      <c r="L6271" t="n">
        <v>3</v>
      </c>
      <c r="M6271" t="n">
        <v>2</v>
      </c>
      <c r="N6271" t="n">
        <v>2</v>
      </c>
      <c r="O6271">
        <f>DATE(2026,1,1)-K6271</f>
        <v/>
      </c>
      <c r="P6271">
        <f>IF(G6271&gt;=2,"Repeat","One-time")</f>
        <v/>
      </c>
    </row>
    <row r="6272">
      <c r="A6272" t="inlineStr">
        <is>
          <t>C09651</t>
        </is>
      </c>
      <c r="B6272" t="inlineStr">
        <is>
          <t>Gurpreet Nair</t>
        </is>
      </c>
      <c r="C6272" t="inlineStr">
        <is>
          <t>Central</t>
        </is>
      </c>
      <c r="D6272" t="inlineStr">
        <is>
          <t>Indore</t>
        </is>
      </c>
      <c r="E6272" t="inlineStr">
        <is>
          <t>No</t>
        </is>
      </c>
      <c r="F6272" t="inlineStr">
        <is>
          <t>Loyal</t>
        </is>
      </c>
      <c r="G6272" t="n">
        <v>3</v>
      </c>
      <c r="H6272" s="24" t="n">
        <v>7711.16</v>
      </c>
      <c r="I6272" s="24" t="n">
        <v>3318.61</v>
      </c>
      <c r="J6272" s="25" t="n">
        <v>45864</v>
      </c>
      <c r="K6272" s="25" t="n">
        <v>45933</v>
      </c>
      <c r="L6272" t="n">
        <v>4</v>
      </c>
      <c r="M6272" t="n">
        <v>3</v>
      </c>
      <c r="N6272" t="n">
        <v>2</v>
      </c>
      <c r="O6272">
        <f>DATE(2026,1,1)-K6272</f>
        <v/>
      </c>
      <c r="P6272">
        <f>IF(G6272&gt;=2,"Repeat","One-time")</f>
        <v/>
      </c>
    </row>
    <row r="6273">
      <c r="A6273" t="inlineStr">
        <is>
          <t>C03801</t>
        </is>
      </c>
      <c r="B6273" t="inlineStr">
        <is>
          <t>Manish Khan</t>
        </is>
      </c>
      <c r="C6273" t="inlineStr">
        <is>
          <t>South</t>
        </is>
      </c>
      <c r="D6273" t="inlineStr">
        <is>
          <t>Chennai</t>
        </is>
      </c>
      <c r="E6273" t="inlineStr">
        <is>
          <t>No</t>
        </is>
      </c>
      <c r="F6273" t="inlineStr">
        <is>
          <t>Hibernating</t>
        </is>
      </c>
      <c r="G6273" t="n">
        <v>1</v>
      </c>
      <c r="H6273" s="24" t="n">
        <v>7705.41</v>
      </c>
      <c r="I6273" s="24" t="n">
        <v>626.6</v>
      </c>
      <c r="J6273" s="25" t="n">
        <v>45300</v>
      </c>
      <c r="K6273" s="25" t="n">
        <v>45300</v>
      </c>
      <c r="L6273" t="n">
        <v>1</v>
      </c>
      <c r="M6273" t="n">
        <v>1</v>
      </c>
      <c r="N6273" t="n">
        <v>2</v>
      </c>
      <c r="O6273">
        <f>DATE(2026,1,1)-K6273</f>
        <v/>
      </c>
      <c r="P6273">
        <f>IF(G6273&gt;=2,"Repeat","One-time")</f>
        <v/>
      </c>
    </row>
    <row r="6274">
      <c r="A6274" t="inlineStr">
        <is>
          <t>C04546</t>
        </is>
      </c>
      <c r="B6274" t="inlineStr">
        <is>
          <t>Gurpreet Sharma</t>
        </is>
      </c>
      <c r="C6274" t="inlineStr">
        <is>
          <t>East</t>
        </is>
      </c>
      <c r="D6274" t="inlineStr">
        <is>
          <t>Guwahati</t>
        </is>
      </c>
      <c r="E6274" t="inlineStr">
        <is>
          <t>No</t>
        </is>
      </c>
      <c r="F6274" t="inlineStr">
        <is>
          <t>Occasional</t>
        </is>
      </c>
      <c r="G6274" t="n">
        <v>1</v>
      </c>
      <c r="H6274" s="24" t="n">
        <v>7695.04</v>
      </c>
      <c r="I6274" s="24" t="n">
        <v>2914.82</v>
      </c>
      <c r="J6274" s="25" t="n">
        <v>45778</v>
      </c>
      <c r="K6274" s="25" t="n">
        <v>45778</v>
      </c>
      <c r="L6274" t="n">
        <v>3</v>
      </c>
      <c r="M6274" t="n">
        <v>1</v>
      </c>
      <c r="N6274" t="n">
        <v>2</v>
      </c>
      <c r="O6274">
        <f>DATE(2026,1,1)-K6274</f>
        <v/>
      </c>
      <c r="P6274">
        <f>IF(G6274&gt;=2,"Repeat","One-time")</f>
        <v/>
      </c>
    </row>
    <row r="6275">
      <c r="A6275" t="inlineStr">
        <is>
          <t>C06651</t>
        </is>
      </c>
      <c r="B6275" t="inlineStr">
        <is>
          <t>Joseph Pillai</t>
        </is>
      </c>
      <c r="C6275" t="inlineStr">
        <is>
          <t>South</t>
        </is>
      </c>
      <c r="D6275" t="inlineStr">
        <is>
          <t>Hyderabad</t>
        </is>
      </c>
      <c r="E6275" t="inlineStr">
        <is>
          <t>No</t>
        </is>
      </c>
      <c r="F6275" t="inlineStr">
        <is>
          <t>Loyal</t>
        </is>
      </c>
      <c r="G6275" t="n">
        <v>3</v>
      </c>
      <c r="H6275" s="24" t="n">
        <v>7687.79</v>
      </c>
      <c r="I6275" s="24" t="n">
        <v>1323.78</v>
      </c>
      <c r="J6275" s="25" t="n">
        <v>45726</v>
      </c>
      <c r="K6275" s="25" t="n">
        <v>45987</v>
      </c>
      <c r="L6275" t="n">
        <v>4</v>
      </c>
      <c r="M6275" t="n">
        <v>3</v>
      </c>
      <c r="N6275" t="n">
        <v>2</v>
      </c>
      <c r="O6275">
        <f>DATE(2026,1,1)-K6275</f>
        <v/>
      </c>
      <c r="P6275">
        <f>IF(G6275&gt;=2,"Repeat","One-time")</f>
        <v/>
      </c>
    </row>
    <row r="6276">
      <c r="A6276" t="inlineStr">
        <is>
          <t>C05142</t>
        </is>
      </c>
      <c r="B6276" t="inlineStr">
        <is>
          <t>Aarav Mukherjee</t>
        </is>
      </c>
      <c r="C6276" t="inlineStr">
        <is>
          <t>South</t>
        </is>
      </c>
      <c r="D6276" t="inlineStr">
        <is>
          <t>Chennai</t>
        </is>
      </c>
      <c r="E6276" t="inlineStr">
        <is>
          <t>No</t>
        </is>
      </c>
      <c r="F6276" t="inlineStr">
        <is>
          <t>Occasional</t>
        </is>
      </c>
      <c r="G6276" t="n">
        <v>2</v>
      </c>
      <c r="H6276" s="24" t="n">
        <v>7686.79</v>
      </c>
      <c r="I6276" s="24" t="n">
        <v>2814.05</v>
      </c>
      <c r="J6276" s="25" t="n">
        <v>45460</v>
      </c>
      <c r="K6276" s="25" t="n">
        <v>45524</v>
      </c>
      <c r="L6276" t="n">
        <v>2</v>
      </c>
      <c r="M6276" t="n">
        <v>2</v>
      </c>
      <c r="N6276" t="n">
        <v>2</v>
      </c>
      <c r="O6276">
        <f>DATE(2026,1,1)-K6276</f>
        <v/>
      </c>
      <c r="P6276">
        <f>IF(G6276&gt;=2,"Repeat","One-time")</f>
        <v/>
      </c>
    </row>
    <row r="6277">
      <c r="A6277" t="inlineStr">
        <is>
          <t>C09287</t>
        </is>
      </c>
      <c r="B6277" t="inlineStr">
        <is>
          <t>Pooja Yadav</t>
        </is>
      </c>
      <c r="C6277" t="inlineStr">
        <is>
          <t>South</t>
        </is>
      </c>
      <c r="D6277" t="inlineStr">
        <is>
          <t>Kochi</t>
        </is>
      </c>
      <c r="E6277" t="inlineStr">
        <is>
          <t>No</t>
        </is>
      </c>
      <c r="F6277" t="inlineStr">
        <is>
          <t>New</t>
        </is>
      </c>
      <c r="G6277" t="n">
        <v>3</v>
      </c>
      <c r="H6277" s="24" t="n">
        <v>7680.82</v>
      </c>
      <c r="I6277" s="24" t="n">
        <v>1593.89</v>
      </c>
      <c r="J6277" s="25" t="n">
        <v>45936</v>
      </c>
      <c r="K6277" s="25" t="n">
        <v>45994</v>
      </c>
      <c r="L6277" t="n">
        <v>5</v>
      </c>
      <c r="M6277" t="n">
        <v>3</v>
      </c>
      <c r="N6277" t="n">
        <v>2</v>
      </c>
      <c r="O6277">
        <f>DATE(2026,1,1)-K6277</f>
        <v/>
      </c>
      <c r="P6277">
        <f>IF(G6277&gt;=2,"Repeat","One-time")</f>
        <v/>
      </c>
    </row>
    <row r="6278">
      <c r="A6278" t="inlineStr">
        <is>
          <t>C01827</t>
        </is>
      </c>
      <c r="B6278" t="inlineStr">
        <is>
          <t>Aarav Bose</t>
        </is>
      </c>
      <c r="C6278" t="inlineStr">
        <is>
          <t>South</t>
        </is>
      </c>
      <c r="D6278" t="inlineStr">
        <is>
          <t>Bengaluru</t>
        </is>
      </c>
      <c r="E6278" t="inlineStr">
        <is>
          <t>Yes</t>
        </is>
      </c>
      <c r="F6278" t="inlineStr">
        <is>
          <t>At Risk</t>
        </is>
      </c>
      <c r="G6278" t="n">
        <v>3</v>
      </c>
      <c r="H6278" s="24" t="n">
        <v>7676.95</v>
      </c>
      <c r="I6278" s="24" t="n">
        <v>2901.73</v>
      </c>
      <c r="J6278" s="25" t="n">
        <v>45073</v>
      </c>
      <c r="K6278" s="25" t="n">
        <v>45253</v>
      </c>
      <c r="L6278" t="n">
        <v>1</v>
      </c>
      <c r="M6278" t="n">
        <v>3</v>
      </c>
      <c r="N6278" t="n">
        <v>2</v>
      </c>
      <c r="O6278">
        <f>DATE(2026,1,1)-K6278</f>
        <v/>
      </c>
      <c r="P6278">
        <f>IF(G6278&gt;=2,"Repeat","One-time")</f>
        <v/>
      </c>
    </row>
    <row r="6279">
      <c r="A6279" t="inlineStr">
        <is>
          <t>C02757</t>
        </is>
      </c>
      <c r="B6279" t="inlineStr">
        <is>
          <t>Ananya Kumar</t>
        </is>
      </c>
      <c r="C6279" t="inlineStr">
        <is>
          <t>South</t>
        </is>
      </c>
      <c r="D6279" t="inlineStr">
        <is>
          <t>Bengaluru</t>
        </is>
      </c>
      <c r="E6279" t="inlineStr">
        <is>
          <t>Yes</t>
        </is>
      </c>
      <c r="F6279" t="inlineStr">
        <is>
          <t>Occasional</t>
        </is>
      </c>
      <c r="G6279" t="n">
        <v>2</v>
      </c>
      <c r="H6279" s="24" t="n">
        <v>7669.85</v>
      </c>
      <c r="I6279" s="24" t="n">
        <v>1993.26</v>
      </c>
      <c r="J6279" s="25" t="n">
        <v>45257</v>
      </c>
      <c r="K6279" s="25" t="n">
        <v>45553</v>
      </c>
      <c r="L6279" t="n">
        <v>2</v>
      </c>
      <c r="M6279" t="n">
        <v>2</v>
      </c>
      <c r="N6279" t="n">
        <v>2</v>
      </c>
      <c r="O6279">
        <f>DATE(2026,1,1)-K6279</f>
        <v/>
      </c>
      <c r="P6279">
        <f>IF(G6279&gt;=2,"Repeat","One-time")</f>
        <v/>
      </c>
    </row>
    <row r="6280">
      <c r="A6280" t="inlineStr">
        <is>
          <t>C09930</t>
        </is>
      </c>
      <c r="B6280" t="inlineStr">
        <is>
          <t>Manish Singh</t>
        </is>
      </c>
      <c r="C6280" t="inlineStr">
        <is>
          <t>North</t>
        </is>
      </c>
      <c r="D6280" t="inlineStr">
        <is>
          <t>Gurugram</t>
        </is>
      </c>
      <c r="E6280" t="inlineStr">
        <is>
          <t>No</t>
        </is>
      </c>
      <c r="F6280" t="inlineStr">
        <is>
          <t>New</t>
        </is>
      </c>
      <c r="G6280" t="n">
        <v>1</v>
      </c>
      <c r="H6280" s="24" t="n">
        <v>7669.25</v>
      </c>
      <c r="I6280" s="24" t="n">
        <v>2723.59</v>
      </c>
      <c r="J6280" s="25" t="n">
        <v>45996</v>
      </c>
      <c r="K6280" s="25" t="n">
        <v>45996</v>
      </c>
      <c r="L6280" t="n">
        <v>5</v>
      </c>
      <c r="M6280" t="n">
        <v>2</v>
      </c>
      <c r="N6280" t="n">
        <v>2</v>
      </c>
      <c r="O6280">
        <f>DATE(2026,1,1)-K6280</f>
        <v/>
      </c>
      <c r="P6280">
        <f>IF(G6280&gt;=2,"Repeat","One-time")</f>
        <v/>
      </c>
    </row>
    <row r="6281">
      <c r="A6281" t="inlineStr">
        <is>
          <t>C02248</t>
        </is>
      </c>
      <c r="B6281" t="inlineStr">
        <is>
          <t>Isha Mishra</t>
        </is>
      </c>
      <c r="C6281" t="inlineStr">
        <is>
          <t>West</t>
        </is>
      </c>
      <c r="D6281" t="inlineStr">
        <is>
          <t>Mumbai</t>
        </is>
      </c>
      <c r="E6281" t="inlineStr">
        <is>
          <t>Yes</t>
        </is>
      </c>
      <c r="F6281" t="inlineStr">
        <is>
          <t>At Risk</t>
        </is>
      </c>
      <c r="G6281" t="n">
        <v>6</v>
      </c>
      <c r="H6281" s="24" t="n">
        <v>7667.34</v>
      </c>
      <c r="I6281" s="24" t="n">
        <v>2864.42</v>
      </c>
      <c r="J6281" s="25" t="n">
        <v>45170</v>
      </c>
      <c r="K6281" s="25" t="n">
        <v>45619</v>
      </c>
      <c r="L6281" t="n">
        <v>2</v>
      </c>
      <c r="M6281" t="n">
        <v>4</v>
      </c>
      <c r="N6281" t="n">
        <v>2</v>
      </c>
      <c r="O6281">
        <f>DATE(2026,1,1)-K6281</f>
        <v/>
      </c>
      <c r="P6281">
        <f>IF(G6281&gt;=2,"Repeat","One-time")</f>
        <v/>
      </c>
    </row>
    <row r="6282">
      <c r="A6282" t="inlineStr">
        <is>
          <t>C08141</t>
        </is>
      </c>
      <c r="B6282" t="inlineStr">
        <is>
          <t>Amit Rao</t>
        </is>
      </c>
      <c r="C6282" t="inlineStr">
        <is>
          <t>West</t>
        </is>
      </c>
      <c r="D6282" t="inlineStr">
        <is>
          <t>Mumbai</t>
        </is>
      </c>
      <c r="E6282" t="inlineStr">
        <is>
          <t>No</t>
        </is>
      </c>
      <c r="F6282" t="inlineStr">
        <is>
          <t>Occasional</t>
        </is>
      </c>
      <c r="G6282" t="n">
        <v>2</v>
      </c>
      <c r="H6282" s="24" t="n">
        <v>7664.26</v>
      </c>
      <c r="I6282" s="24" t="n">
        <v>2790.73</v>
      </c>
      <c r="J6282" s="25" t="n">
        <v>45864</v>
      </c>
      <c r="K6282" s="25" t="n">
        <v>45931</v>
      </c>
      <c r="L6282" t="n">
        <v>4</v>
      </c>
      <c r="M6282" t="n">
        <v>2</v>
      </c>
      <c r="N6282" t="n">
        <v>2</v>
      </c>
      <c r="O6282">
        <f>DATE(2026,1,1)-K6282</f>
        <v/>
      </c>
      <c r="P6282">
        <f>IF(G6282&gt;=2,"Repeat","One-time")</f>
        <v/>
      </c>
    </row>
    <row r="6283">
      <c r="A6283" t="inlineStr">
        <is>
          <t>C06060</t>
        </is>
      </c>
      <c r="B6283" t="inlineStr">
        <is>
          <t>Aarav Patel</t>
        </is>
      </c>
      <c r="C6283" t="inlineStr">
        <is>
          <t>Central</t>
        </is>
      </c>
      <c r="D6283" t="inlineStr">
        <is>
          <t>Raipur</t>
        </is>
      </c>
      <c r="E6283" t="inlineStr">
        <is>
          <t>Yes</t>
        </is>
      </c>
      <c r="F6283" t="inlineStr">
        <is>
          <t>Occasional</t>
        </is>
      </c>
      <c r="G6283" t="n">
        <v>2</v>
      </c>
      <c r="H6283" s="24" t="n">
        <v>7660.59</v>
      </c>
      <c r="I6283" s="24" t="n">
        <v>3056.4</v>
      </c>
      <c r="J6283" s="25" t="n">
        <v>45561</v>
      </c>
      <c r="K6283" s="25" t="n">
        <v>45756</v>
      </c>
      <c r="L6283" t="n">
        <v>3</v>
      </c>
      <c r="M6283" t="n">
        <v>2</v>
      </c>
      <c r="N6283" t="n">
        <v>2</v>
      </c>
      <c r="O6283">
        <f>DATE(2026,1,1)-K6283</f>
        <v/>
      </c>
      <c r="P6283">
        <f>IF(G6283&gt;=2,"Repeat","One-time")</f>
        <v/>
      </c>
    </row>
    <row r="6284">
      <c r="A6284" t="inlineStr">
        <is>
          <t>C09598</t>
        </is>
      </c>
      <c r="B6284" t="inlineStr">
        <is>
          <t>Rohan Mehta</t>
        </is>
      </c>
      <c r="C6284" t="inlineStr">
        <is>
          <t>West</t>
        </is>
      </c>
      <c r="D6284" t="inlineStr">
        <is>
          <t>Pune</t>
        </is>
      </c>
      <c r="E6284" t="inlineStr">
        <is>
          <t>No</t>
        </is>
      </c>
      <c r="F6284" t="inlineStr">
        <is>
          <t>New</t>
        </is>
      </c>
      <c r="G6284" t="n">
        <v>1</v>
      </c>
      <c r="H6284" s="24" t="n">
        <v>7658.91</v>
      </c>
      <c r="I6284" s="24" t="n">
        <v>1843.05</v>
      </c>
      <c r="J6284" s="25" t="n">
        <v>46005</v>
      </c>
      <c r="K6284" s="25" t="n">
        <v>46005</v>
      </c>
      <c r="L6284" t="n">
        <v>5</v>
      </c>
      <c r="M6284" t="n">
        <v>1</v>
      </c>
      <c r="N6284" t="n">
        <v>2</v>
      </c>
      <c r="O6284">
        <f>DATE(2026,1,1)-K6284</f>
        <v/>
      </c>
      <c r="P6284">
        <f>IF(G6284&gt;=2,"Repeat","One-time")</f>
        <v/>
      </c>
    </row>
    <row r="6285">
      <c r="A6285" t="inlineStr">
        <is>
          <t>C11454</t>
        </is>
      </c>
      <c r="B6285" t="inlineStr">
        <is>
          <t>Divya Joshi</t>
        </is>
      </c>
      <c r="C6285" t="inlineStr">
        <is>
          <t>South</t>
        </is>
      </c>
      <c r="D6285" t="inlineStr">
        <is>
          <t>Chennai</t>
        </is>
      </c>
      <c r="E6285" t="inlineStr">
        <is>
          <t>No</t>
        </is>
      </c>
      <c r="F6285" t="inlineStr">
        <is>
          <t>New</t>
        </is>
      </c>
      <c r="G6285" t="n">
        <v>1</v>
      </c>
      <c r="H6285" s="24" t="n">
        <v>7652.54</v>
      </c>
      <c r="I6285" s="24" t="n">
        <v>3280.74</v>
      </c>
      <c r="J6285" s="25" t="n">
        <v>46010</v>
      </c>
      <c r="K6285" s="25" t="n">
        <v>46010</v>
      </c>
      <c r="L6285" t="n">
        <v>5</v>
      </c>
      <c r="M6285" t="n">
        <v>2</v>
      </c>
      <c r="N6285" t="n">
        <v>2</v>
      </c>
      <c r="O6285">
        <f>DATE(2026,1,1)-K6285</f>
        <v/>
      </c>
      <c r="P6285">
        <f>IF(G6285&gt;=2,"Repeat","One-time")</f>
        <v/>
      </c>
    </row>
    <row r="6286">
      <c r="A6286" t="inlineStr">
        <is>
          <t>C00126</t>
        </is>
      </c>
      <c r="B6286" t="inlineStr">
        <is>
          <t>Pooja Prasad</t>
        </is>
      </c>
      <c r="C6286" t="inlineStr">
        <is>
          <t>North</t>
        </is>
      </c>
      <c r="D6286" t="inlineStr">
        <is>
          <t>Gurugram</t>
        </is>
      </c>
      <c r="E6286" t="inlineStr">
        <is>
          <t>Yes</t>
        </is>
      </c>
      <c r="F6286" t="inlineStr">
        <is>
          <t>Hibernating</t>
        </is>
      </c>
      <c r="G6286" t="n">
        <v>2</v>
      </c>
      <c r="H6286" s="24" t="n">
        <v>7652.4</v>
      </c>
      <c r="I6286" s="24" t="n">
        <v>1440.37</v>
      </c>
      <c r="J6286" s="25" t="n">
        <v>44990</v>
      </c>
      <c r="K6286" s="25" t="n">
        <v>45024</v>
      </c>
      <c r="L6286" t="n">
        <v>1</v>
      </c>
      <c r="M6286" t="n">
        <v>2</v>
      </c>
      <c r="N6286" t="n">
        <v>2</v>
      </c>
      <c r="O6286">
        <f>DATE(2026,1,1)-K6286</f>
        <v/>
      </c>
      <c r="P6286">
        <f>IF(G6286&gt;=2,"Repeat","One-time")</f>
        <v/>
      </c>
    </row>
    <row r="6287">
      <c r="A6287" t="inlineStr">
        <is>
          <t>C09454</t>
        </is>
      </c>
      <c r="B6287" t="inlineStr">
        <is>
          <t>Deepak Reddy</t>
        </is>
      </c>
      <c r="C6287" t="inlineStr">
        <is>
          <t>North</t>
        </is>
      </c>
      <c r="D6287" t="inlineStr">
        <is>
          <t>Lucknow</t>
        </is>
      </c>
      <c r="E6287" t="inlineStr">
        <is>
          <t>No</t>
        </is>
      </c>
      <c r="F6287" t="inlineStr">
        <is>
          <t>Occasional</t>
        </is>
      </c>
      <c r="G6287" t="n">
        <v>2</v>
      </c>
      <c r="H6287" s="24" t="n">
        <v>7651.14</v>
      </c>
      <c r="I6287" s="24" t="n">
        <v>1454.69</v>
      </c>
      <c r="J6287" s="25" t="n">
        <v>45864</v>
      </c>
      <c r="K6287" s="25" t="n">
        <v>45878</v>
      </c>
      <c r="L6287" t="n">
        <v>3</v>
      </c>
      <c r="M6287" t="n">
        <v>2</v>
      </c>
      <c r="N6287" t="n">
        <v>2</v>
      </c>
      <c r="O6287">
        <f>DATE(2026,1,1)-K6287</f>
        <v/>
      </c>
      <c r="P6287">
        <f>IF(G6287&gt;=2,"Repeat","One-time")</f>
        <v/>
      </c>
    </row>
    <row r="6288">
      <c r="A6288" t="inlineStr">
        <is>
          <t>C02672</t>
        </is>
      </c>
      <c r="B6288" t="inlineStr">
        <is>
          <t>Priya Shah</t>
        </is>
      </c>
      <c r="C6288" t="inlineStr">
        <is>
          <t>West</t>
        </is>
      </c>
      <c r="D6288" t="inlineStr">
        <is>
          <t>Pune</t>
        </is>
      </c>
      <c r="E6288" t="inlineStr">
        <is>
          <t>No</t>
        </is>
      </c>
      <c r="F6288" t="inlineStr">
        <is>
          <t>At Risk</t>
        </is>
      </c>
      <c r="G6288" t="n">
        <v>3</v>
      </c>
      <c r="H6288" s="24" t="n">
        <v>7637.3</v>
      </c>
      <c r="I6288" s="24" t="n">
        <v>2431.77</v>
      </c>
      <c r="J6288" s="25" t="n">
        <v>45200</v>
      </c>
      <c r="K6288" s="25" t="n">
        <v>45274</v>
      </c>
      <c r="L6288" t="n">
        <v>1</v>
      </c>
      <c r="M6288" t="n">
        <v>3</v>
      </c>
      <c r="N6288" t="n">
        <v>2</v>
      </c>
      <c r="O6288">
        <f>DATE(2026,1,1)-K6288</f>
        <v/>
      </c>
      <c r="P6288">
        <f>IF(G6288&gt;=2,"Repeat","One-time")</f>
        <v/>
      </c>
    </row>
    <row r="6289">
      <c r="A6289" t="inlineStr">
        <is>
          <t>C08941</t>
        </is>
      </c>
      <c r="B6289" t="inlineStr">
        <is>
          <t>Priya Joshi</t>
        </is>
      </c>
      <c r="C6289" t="inlineStr">
        <is>
          <t>West</t>
        </is>
      </c>
      <c r="D6289" t="inlineStr">
        <is>
          <t>Ahmedabad</t>
        </is>
      </c>
      <c r="E6289" t="inlineStr">
        <is>
          <t>No</t>
        </is>
      </c>
      <c r="F6289" t="inlineStr">
        <is>
          <t>Occasional</t>
        </is>
      </c>
      <c r="G6289" t="n">
        <v>2</v>
      </c>
      <c r="H6289" s="24" t="n">
        <v>7635.24</v>
      </c>
      <c r="I6289" s="24" t="n">
        <v>2601.45</v>
      </c>
      <c r="J6289" s="25" t="n">
        <v>45781</v>
      </c>
      <c r="K6289" s="25" t="n">
        <v>45934</v>
      </c>
      <c r="L6289" t="n">
        <v>4</v>
      </c>
      <c r="M6289" t="n">
        <v>2</v>
      </c>
      <c r="N6289" t="n">
        <v>2</v>
      </c>
      <c r="O6289">
        <f>DATE(2026,1,1)-K6289</f>
        <v/>
      </c>
      <c r="P6289">
        <f>IF(G6289&gt;=2,"Repeat","One-time")</f>
        <v/>
      </c>
    </row>
    <row r="6290">
      <c r="A6290" t="inlineStr">
        <is>
          <t>C10534</t>
        </is>
      </c>
      <c r="B6290" t="inlineStr">
        <is>
          <t>Harpreet Bose</t>
        </is>
      </c>
      <c r="C6290" t="inlineStr">
        <is>
          <t>West</t>
        </is>
      </c>
      <c r="D6290" t="inlineStr">
        <is>
          <t>Mumbai</t>
        </is>
      </c>
      <c r="E6290" t="inlineStr">
        <is>
          <t>Yes</t>
        </is>
      </c>
      <c r="F6290" t="inlineStr">
        <is>
          <t>New</t>
        </is>
      </c>
      <c r="G6290" t="n">
        <v>3</v>
      </c>
      <c r="H6290" s="24" t="n">
        <v>7622.31</v>
      </c>
      <c r="I6290" s="24" t="n">
        <v>1988.45</v>
      </c>
      <c r="J6290" s="25" t="n">
        <v>45952</v>
      </c>
      <c r="K6290" s="25" t="n">
        <v>45964</v>
      </c>
      <c r="L6290" t="n">
        <v>4</v>
      </c>
      <c r="M6290" t="n">
        <v>3</v>
      </c>
      <c r="N6290" t="n">
        <v>2</v>
      </c>
      <c r="O6290">
        <f>DATE(2026,1,1)-K6290</f>
        <v/>
      </c>
      <c r="P6290">
        <f>IF(G6290&gt;=2,"Repeat","One-time")</f>
        <v/>
      </c>
    </row>
    <row r="6291">
      <c r="A6291" t="inlineStr">
        <is>
          <t>C00627</t>
        </is>
      </c>
      <c r="B6291" t="inlineStr">
        <is>
          <t>Zoya Patel</t>
        </is>
      </c>
      <c r="C6291" t="inlineStr">
        <is>
          <t>East</t>
        </is>
      </c>
      <c r="D6291" t="inlineStr">
        <is>
          <t>Kolkata</t>
        </is>
      </c>
      <c r="E6291" t="inlineStr">
        <is>
          <t>Yes</t>
        </is>
      </c>
      <c r="F6291" t="inlineStr">
        <is>
          <t>At Risk</t>
        </is>
      </c>
      <c r="G6291" t="n">
        <v>5</v>
      </c>
      <c r="H6291" s="24" t="n">
        <v>7620.5</v>
      </c>
      <c r="I6291" s="24" t="n">
        <v>2154.17</v>
      </c>
      <c r="J6291" s="25" t="n">
        <v>45015</v>
      </c>
      <c r="K6291" s="25" t="n">
        <v>45575</v>
      </c>
      <c r="L6291" t="n">
        <v>2</v>
      </c>
      <c r="M6291" t="n">
        <v>4</v>
      </c>
      <c r="N6291" t="n">
        <v>2</v>
      </c>
      <c r="O6291">
        <f>DATE(2026,1,1)-K6291</f>
        <v/>
      </c>
      <c r="P6291">
        <f>IF(G6291&gt;=2,"Repeat","One-time")</f>
        <v/>
      </c>
    </row>
    <row r="6292">
      <c r="A6292" t="inlineStr">
        <is>
          <t>C01341</t>
        </is>
      </c>
      <c r="B6292" t="inlineStr">
        <is>
          <t>Vikram Pillai</t>
        </is>
      </c>
      <c r="C6292" t="inlineStr">
        <is>
          <t>West</t>
        </is>
      </c>
      <c r="D6292" t="inlineStr">
        <is>
          <t>Ahmedabad</t>
        </is>
      </c>
      <c r="E6292" t="inlineStr">
        <is>
          <t>No</t>
        </is>
      </c>
      <c r="F6292" t="inlineStr">
        <is>
          <t>At Risk</t>
        </is>
      </c>
      <c r="G6292" t="n">
        <v>3</v>
      </c>
      <c r="H6292" s="24" t="n">
        <v>7618.34</v>
      </c>
      <c r="I6292" s="24" t="n">
        <v>2072.53</v>
      </c>
      <c r="J6292" s="25" t="n">
        <v>45070</v>
      </c>
      <c r="K6292" s="25" t="n">
        <v>45326</v>
      </c>
      <c r="L6292" t="n">
        <v>1</v>
      </c>
      <c r="M6292" t="n">
        <v>3</v>
      </c>
      <c r="N6292" t="n">
        <v>2</v>
      </c>
      <c r="O6292">
        <f>DATE(2026,1,1)-K6292</f>
        <v/>
      </c>
      <c r="P6292">
        <f>IF(G6292&gt;=2,"Repeat","One-time")</f>
        <v/>
      </c>
    </row>
    <row r="6293">
      <c r="A6293" t="inlineStr">
        <is>
          <t>C02148</t>
        </is>
      </c>
      <c r="B6293" t="inlineStr">
        <is>
          <t>Vivaan Chopra</t>
        </is>
      </c>
      <c r="C6293" t="inlineStr">
        <is>
          <t>East</t>
        </is>
      </c>
      <c r="D6293" t="inlineStr">
        <is>
          <t>Guwahati</t>
        </is>
      </c>
      <c r="E6293" t="inlineStr">
        <is>
          <t>No</t>
        </is>
      </c>
      <c r="F6293" t="inlineStr">
        <is>
          <t>Hibernating</t>
        </is>
      </c>
      <c r="G6293" t="n">
        <v>2</v>
      </c>
      <c r="H6293" s="24" t="n">
        <v>7613.65</v>
      </c>
      <c r="I6293" s="24" t="n">
        <v>3420.31</v>
      </c>
      <c r="J6293" s="25" t="n">
        <v>45103</v>
      </c>
      <c r="K6293" s="25" t="n">
        <v>45150</v>
      </c>
      <c r="L6293" t="n">
        <v>1</v>
      </c>
      <c r="M6293" t="n">
        <v>2</v>
      </c>
      <c r="N6293" t="n">
        <v>2</v>
      </c>
      <c r="O6293">
        <f>DATE(2026,1,1)-K6293</f>
        <v/>
      </c>
      <c r="P6293">
        <f>IF(G6293&gt;=2,"Repeat","One-time")</f>
        <v/>
      </c>
    </row>
    <row r="6294">
      <c r="A6294" t="inlineStr">
        <is>
          <t>C00468</t>
        </is>
      </c>
      <c r="B6294" t="inlineStr">
        <is>
          <t>Ananya Mehta</t>
        </is>
      </c>
      <c r="C6294" t="inlineStr">
        <is>
          <t>East</t>
        </is>
      </c>
      <c r="D6294" t="inlineStr">
        <is>
          <t>Kolkata</t>
        </is>
      </c>
      <c r="E6294" t="inlineStr">
        <is>
          <t>No</t>
        </is>
      </c>
      <c r="F6294" t="inlineStr">
        <is>
          <t>At Risk</t>
        </is>
      </c>
      <c r="G6294" t="n">
        <v>4</v>
      </c>
      <c r="H6294" s="24" t="n">
        <v>7604.5</v>
      </c>
      <c r="I6294" s="24" t="n">
        <v>2843.31</v>
      </c>
      <c r="J6294" s="25" t="n">
        <v>44944</v>
      </c>
      <c r="K6294" s="25" t="n">
        <v>45259</v>
      </c>
      <c r="L6294" t="n">
        <v>1</v>
      </c>
      <c r="M6294" t="n">
        <v>3</v>
      </c>
      <c r="N6294" t="n">
        <v>2</v>
      </c>
      <c r="O6294">
        <f>DATE(2026,1,1)-K6294</f>
        <v/>
      </c>
      <c r="P6294">
        <f>IF(G6294&gt;=2,"Repeat","One-time")</f>
        <v/>
      </c>
    </row>
    <row r="6295">
      <c r="A6295" t="inlineStr">
        <is>
          <t>C00496</t>
        </is>
      </c>
      <c r="B6295" t="inlineStr">
        <is>
          <t>Isha Prasad</t>
        </is>
      </c>
      <c r="C6295" t="inlineStr">
        <is>
          <t>North</t>
        </is>
      </c>
      <c r="D6295" t="inlineStr">
        <is>
          <t>Lucknow</t>
        </is>
      </c>
      <c r="E6295" t="inlineStr">
        <is>
          <t>No</t>
        </is>
      </c>
      <c r="F6295" t="inlineStr">
        <is>
          <t>Loyal</t>
        </is>
      </c>
      <c r="G6295" t="n">
        <v>5</v>
      </c>
      <c r="H6295" s="24" t="n">
        <v>7602.09</v>
      </c>
      <c r="I6295" s="24" t="n">
        <v>2290.4</v>
      </c>
      <c r="J6295" s="25" t="n">
        <v>44989</v>
      </c>
      <c r="K6295" s="25" t="n">
        <v>45834</v>
      </c>
      <c r="L6295" t="n">
        <v>3</v>
      </c>
      <c r="M6295" t="n">
        <v>4</v>
      </c>
      <c r="N6295" t="n">
        <v>2</v>
      </c>
      <c r="O6295">
        <f>DATE(2026,1,1)-K6295</f>
        <v/>
      </c>
      <c r="P6295">
        <f>IF(G6295&gt;=2,"Repeat","One-time")</f>
        <v/>
      </c>
    </row>
    <row r="6296">
      <c r="A6296" t="inlineStr">
        <is>
          <t>C02441</t>
        </is>
      </c>
      <c r="B6296" t="inlineStr">
        <is>
          <t>Sneha Prasad</t>
        </is>
      </c>
      <c r="C6296" t="inlineStr">
        <is>
          <t>East</t>
        </is>
      </c>
      <c r="D6296" t="inlineStr">
        <is>
          <t>Bhubaneswar</t>
        </is>
      </c>
      <c r="E6296" t="inlineStr">
        <is>
          <t>No</t>
        </is>
      </c>
      <c r="F6296" t="inlineStr">
        <is>
          <t>New</t>
        </is>
      </c>
      <c r="G6296" t="n">
        <v>1</v>
      </c>
      <c r="H6296" s="24" t="n">
        <v>7595.27</v>
      </c>
      <c r="I6296" s="24" t="n">
        <v>1392.18</v>
      </c>
      <c r="J6296" s="25" t="n">
        <v>45966</v>
      </c>
      <c r="K6296" s="25" t="n">
        <v>45966</v>
      </c>
      <c r="L6296" t="n">
        <v>4</v>
      </c>
      <c r="M6296" t="n">
        <v>1</v>
      </c>
      <c r="N6296" t="n">
        <v>2</v>
      </c>
      <c r="O6296">
        <f>DATE(2026,1,1)-K6296</f>
        <v/>
      </c>
      <c r="P6296">
        <f>IF(G6296&gt;=2,"Repeat","One-time")</f>
        <v/>
      </c>
    </row>
    <row r="6297">
      <c r="A6297" t="inlineStr">
        <is>
          <t>C04593</t>
        </is>
      </c>
      <c r="B6297" t="inlineStr">
        <is>
          <t>Divya Mehta</t>
        </is>
      </c>
      <c r="C6297" t="inlineStr">
        <is>
          <t>West</t>
        </is>
      </c>
      <c r="D6297" t="inlineStr">
        <is>
          <t>Ahmedabad</t>
        </is>
      </c>
      <c r="E6297" t="inlineStr">
        <is>
          <t>No</t>
        </is>
      </c>
      <c r="F6297" t="inlineStr">
        <is>
          <t>At Risk</t>
        </is>
      </c>
      <c r="G6297" t="n">
        <v>4</v>
      </c>
      <c r="H6297" s="24" t="n">
        <v>7589.03</v>
      </c>
      <c r="I6297" s="24" t="n">
        <v>2729.27</v>
      </c>
      <c r="J6297" s="25" t="n">
        <v>45448</v>
      </c>
      <c r="K6297" s="25" t="n">
        <v>45525</v>
      </c>
      <c r="L6297" t="n">
        <v>2</v>
      </c>
      <c r="M6297" t="n">
        <v>3</v>
      </c>
      <c r="N6297" t="n">
        <v>2</v>
      </c>
      <c r="O6297">
        <f>DATE(2026,1,1)-K6297</f>
        <v/>
      </c>
      <c r="P6297">
        <f>IF(G6297&gt;=2,"Repeat","One-time")</f>
        <v/>
      </c>
    </row>
    <row r="6298">
      <c r="A6298" t="inlineStr">
        <is>
          <t>C08187</t>
        </is>
      </c>
      <c r="B6298" t="inlineStr">
        <is>
          <t>Farhan Verma</t>
        </is>
      </c>
      <c r="C6298" t="inlineStr">
        <is>
          <t>West</t>
        </is>
      </c>
      <c r="D6298" t="inlineStr">
        <is>
          <t>Mumbai</t>
        </is>
      </c>
      <c r="E6298" t="inlineStr">
        <is>
          <t>No</t>
        </is>
      </c>
      <c r="F6298" t="inlineStr">
        <is>
          <t>Loyal</t>
        </is>
      </c>
      <c r="G6298" t="n">
        <v>5</v>
      </c>
      <c r="H6298" s="24" t="n">
        <v>7579.26</v>
      </c>
      <c r="I6298" s="24" t="n">
        <v>2769.79</v>
      </c>
      <c r="J6298" s="25" t="n">
        <v>45755</v>
      </c>
      <c r="K6298" s="25" t="n">
        <v>45907</v>
      </c>
      <c r="L6298" t="n">
        <v>3</v>
      </c>
      <c r="M6298" t="n">
        <v>4</v>
      </c>
      <c r="N6298" t="n">
        <v>2</v>
      </c>
      <c r="O6298">
        <f>DATE(2026,1,1)-K6298</f>
        <v/>
      </c>
      <c r="P6298">
        <f>IF(G6298&gt;=2,"Repeat","One-time")</f>
        <v/>
      </c>
    </row>
    <row r="6299">
      <c r="A6299" t="inlineStr">
        <is>
          <t>C10505</t>
        </is>
      </c>
      <c r="B6299" t="inlineStr">
        <is>
          <t>Divya Banerjee</t>
        </is>
      </c>
      <c r="C6299" t="inlineStr">
        <is>
          <t>Central</t>
        </is>
      </c>
      <c r="D6299" t="inlineStr">
        <is>
          <t>Bhopal</t>
        </is>
      </c>
      <c r="E6299" t="inlineStr">
        <is>
          <t>No</t>
        </is>
      </c>
      <c r="F6299" t="inlineStr">
        <is>
          <t>New</t>
        </is>
      </c>
      <c r="G6299" t="n">
        <v>1</v>
      </c>
      <c r="H6299" s="24" t="n">
        <v>7578.88</v>
      </c>
      <c r="I6299" s="24" t="n">
        <v>-50.57</v>
      </c>
      <c r="J6299" s="25" t="n">
        <v>45941</v>
      </c>
      <c r="K6299" s="25" t="n">
        <v>45941</v>
      </c>
      <c r="L6299" t="n">
        <v>4</v>
      </c>
      <c r="M6299" t="n">
        <v>2</v>
      </c>
      <c r="N6299" t="n">
        <v>2</v>
      </c>
      <c r="O6299">
        <f>DATE(2026,1,1)-K6299</f>
        <v/>
      </c>
      <c r="P6299">
        <f>IF(G6299&gt;=2,"Repeat","One-time")</f>
        <v/>
      </c>
    </row>
    <row r="6300">
      <c r="A6300" t="inlineStr">
        <is>
          <t>C05089</t>
        </is>
      </c>
      <c r="B6300" t="inlineStr">
        <is>
          <t>Tanvi Singh</t>
        </is>
      </c>
      <c r="C6300" t="inlineStr">
        <is>
          <t>North</t>
        </is>
      </c>
      <c r="D6300" t="inlineStr">
        <is>
          <t>Jaipur</t>
        </is>
      </c>
      <c r="E6300" t="inlineStr">
        <is>
          <t>No</t>
        </is>
      </c>
      <c r="F6300" t="inlineStr">
        <is>
          <t>Loyal</t>
        </is>
      </c>
      <c r="G6300" t="n">
        <v>5</v>
      </c>
      <c r="H6300" s="24" t="n">
        <v>7576.94</v>
      </c>
      <c r="I6300" s="24" t="n">
        <v>2504.96</v>
      </c>
      <c r="J6300" s="25" t="n">
        <v>45418</v>
      </c>
      <c r="K6300" s="25" t="n">
        <v>45972</v>
      </c>
      <c r="L6300" t="n">
        <v>4</v>
      </c>
      <c r="M6300" t="n">
        <v>4</v>
      </c>
      <c r="N6300" t="n">
        <v>2</v>
      </c>
      <c r="O6300">
        <f>DATE(2026,1,1)-K6300</f>
        <v/>
      </c>
      <c r="P6300">
        <f>IF(G6300&gt;=2,"Repeat","One-time")</f>
        <v/>
      </c>
    </row>
    <row r="6301">
      <c r="A6301" t="inlineStr">
        <is>
          <t>C07248</t>
        </is>
      </c>
      <c r="B6301" t="inlineStr">
        <is>
          <t>Vivaan Yadav</t>
        </is>
      </c>
      <c r="C6301" t="inlineStr">
        <is>
          <t>North</t>
        </is>
      </c>
      <c r="D6301" t="inlineStr">
        <is>
          <t>Lucknow</t>
        </is>
      </c>
      <c r="E6301" t="inlineStr">
        <is>
          <t>No</t>
        </is>
      </c>
      <c r="F6301" t="inlineStr">
        <is>
          <t>Loyal</t>
        </is>
      </c>
      <c r="G6301" t="n">
        <v>3</v>
      </c>
      <c r="H6301" s="24" t="n">
        <v>7570.94</v>
      </c>
      <c r="I6301" s="24" t="n">
        <v>3012.52</v>
      </c>
      <c r="J6301" s="25" t="n">
        <v>45649</v>
      </c>
      <c r="K6301" s="25" t="n">
        <v>45801</v>
      </c>
      <c r="L6301" t="n">
        <v>3</v>
      </c>
      <c r="M6301" t="n">
        <v>3</v>
      </c>
      <c r="N6301" t="n">
        <v>2</v>
      </c>
      <c r="O6301">
        <f>DATE(2026,1,1)-K6301</f>
        <v/>
      </c>
      <c r="P6301">
        <f>IF(G6301&gt;=2,"Repeat","One-time")</f>
        <v/>
      </c>
    </row>
    <row r="6302">
      <c r="A6302" t="inlineStr">
        <is>
          <t>C10175</t>
        </is>
      </c>
      <c r="B6302" t="inlineStr">
        <is>
          <t>Aditya Joshi</t>
        </is>
      </c>
      <c r="C6302" t="inlineStr">
        <is>
          <t>South</t>
        </is>
      </c>
      <c r="D6302" t="inlineStr">
        <is>
          <t>Hyderabad</t>
        </is>
      </c>
      <c r="E6302" t="inlineStr">
        <is>
          <t>Yes</t>
        </is>
      </c>
      <c r="F6302" t="inlineStr">
        <is>
          <t>Loyal</t>
        </is>
      </c>
      <c r="G6302" t="n">
        <v>3</v>
      </c>
      <c r="H6302" s="24" t="n">
        <v>7569.03</v>
      </c>
      <c r="I6302" s="24" t="n">
        <v>2878.48</v>
      </c>
      <c r="J6302" s="25" t="n">
        <v>45885</v>
      </c>
      <c r="K6302" s="25" t="n">
        <v>45984</v>
      </c>
      <c r="L6302" t="n">
        <v>4</v>
      </c>
      <c r="M6302" t="n">
        <v>3</v>
      </c>
      <c r="N6302" t="n">
        <v>2</v>
      </c>
      <c r="O6302">
        <f>DATE(2026,1,1)-K6302</f>
        <v/>
      </c>
      <c r="P6302">
        <f>IF(G6302&gt;=2,"Repeat","One-time")</f>
        <v/>
      </c>
    </row>
    <row r="6303">
      <c r="A6303" t="inlineStr">
        <is>
          <t>C04445</t>
        </is>
      </c>
      <c r="B6303" t="inlineStr">
        <is>
          <t>Divya Shah</t>
        </is>
      </c>
      <c r="C6303" t="inlineStr">
        <is>
          <t>East</t>
        </is>
      </c>
      <c r="D6303" t="inlineStr">
        <is>
          <t>Kolkata</t>
        </is>
      </c>
      <c r="E6303" t="inlineStr">
        <is>
          <t>No</t>
        </is>
      </c>
      <c r="F6303" t="inlineStr">
        <is>
          <t>Occasional</t>
        </is>
      </c>
      <c r="G6303" t="n">
        <v>2</v>
      </c>
      <c r="H6303" s="24" t="n">
        <v>7562.08</v>
      </c>
      <c r="I6303" s="24" t="n">
        <v>3081.35</v>
      </c>
      <c r="J6303" s="25" t="n">
        <v>45470</v>
      </c>
      <c r="K6303" s="25" t="n">
        <v>45821</v>
      </c>
      <c r="L6303" t="n">
        <v>3</v>
      </c>
      <c r="M6303" t="n">
        <v>2</v>
      </c>
      <c r="N6303" t="n">
        <v>2</v>
      </c>
      <c r="O6303">
        <f>DATE(2026,1,1)-K6303</f>
        <v/>
      </c>
      <c r="P6303">
        <f>IF(G6303&gt;=2,"Repeat","One-time")</f>
        <v/>
      </c>
    </row>
    <row r="6304">
      <c r="A6304" t="inlineStr">
        <is>
          <t>C09573</t>
        </is>
      </c>
      <c r="B6304" t="inlineStr">
        <is>
          <t>Gurpreet Sinha</t>
        </is>
      </c>
      <c r="C6304" t="inlineStr">
        <is>
          <t>Central</t>
        </is>
      </c>
      <c r="D6304" t="inlineStr">
        <is>
          <t>Bhopal</t>
        </is>
      </c>
      <c r="E6304" t="inlineStr">
        <is>
          <t>No</t>
        </is>
      </c>
      <c r="F6304" t="inlineStr">
        <is>
          <t>Loyal</t>
        </is>
      </c>
      <c r="G6304" t="n">
        <v>4</v>
      </c>
      <c r="H6304" s="24" t="n">
        <v>7560.62</v>
      </c>
      <c r="I6304" s="24" t="n">
        <v>2778.36</v>
      </c>
      <c r="J6304" s="25" t="n">
        <v>45879</v>
      </c>
      <c r="K6304" s="25" t="n">
        <v>46022</v>
      </c>
      <c r="L6304" t="n">
        <v>5</v>
      </c>
      <c r="M6304" t="n">
        <v>4</v>
      </c>
      <c r="N6304" t="n">
        <v>2</v>
      </c>
      <c r="O6304">
        <f>DATE(2026,1,1)-K6304</f>
        <v/>
      </c>
      <c r="P6304">
        <f>IF(G6304&gt;=2,"Repeat","One-time")</f>
        <v/>
      </c>
    </row>
    <row r="6305">
      <c r="A6305" t="inlineStr">
        <is>
          <t>C00941</t>
        </is>
      </c>
      <c r="B6305" t="inlineStr">
        <is>
          <t>Ananya Iyer</t>
        </is>
      </c>
      <c r="C6305" t="inlineStr">
        <is>
          <t>West</t>
        </is>
      </c>
      <c r="D6305" t="inlineStr">
        <is>
          <t>Mumbai</t>
        </is>
      </c>
      <c r="E6305" t="inlineStr">
        <is>
          <t>No</t>
        </is>
      </c>
      <c r="F6305" t="inlineStr">
        <is>
          <t>Occasional</t>
        </is>
      </c>
      <c r="G6305" t="n">
        <v>2</v>
      </c>
      <c r="H6305" s="24" t="n">
        <v>7560.27</v>
      </c>
      <c r="I6305" s="24" t="n">
        <v>2547.92</v>
      </c>
      <c r="J6305" s="25" t="n">
        <v>45306</v>
      </c>
      <c r="K6305" s="25" t="n">
        <v>45543</v>
      </c>
      <c r="L6305" t="n">
        <v>2</v>
      </c>
      <c r="M6305" t="n">
        <v>2</v>
      </c>
      <c r="N6305" t="n">
        <v>2</v>
      </c>
      <c r="O6305">
        <f>DATE(2026,1,1)-K6305</f>
        <v/>
      </c>
      <c r="P6305">
        <f>IF(G6305&gt;=2,"Repeat","One-time")</f>
        <v/>
      </c>
    </row>
    <row r="6306">
      <c r="A6306" t="inlineStr">
        <is>
          <t>C11581</t>
        </is>
      </c>
      <c r="B6306" t="inlineStr">
        <is>
          <t>Rahul Kumar</t>
        </is>
      </c>
      <c r="C6306" t="inlineStr">
        <is>
          <t>South</t>
        </is>
      </c>
      <c r="D6306" t="inlineStr">
        <is>
          <t>Chennai</t>
        </is>
      </c>
      <c r="E6306" t="inlineStr">
        <is>
          <t>Yes</t>
        </is>
      </c>
      <c r="F6306" t="inlineStr">
        <is>
          <t>New</t>
        </is>
      </c>
      <c r="G6306" t="n">
        <v>1</v>
      </c>
      <c r="H6306" s="24" t="n">
        <v>7557.46</v>
      </c>
      <c r="I6306" s="24" t="n">
        <v>3316.6</v>
      </c>
      <c r="J6306" s="25" t="n">
        <v>45997</v>
      </c>
      <c r="K6306" s="25" t="n">
        <v>45997</v>
      </c>
      <c r="L6306" t="n">
        <v>5</v>
      </c>
      <c r="M6306" t="n">
        <v>2</v>
      </c>
      <c r="N6306" t="n">
        <v>2</v>
      </c>
      <c r="O6306">
        <f>DATE(2026,1,1)-K6306</f>
        <v/>
      </c>
      <c r="P6306">
        <f>IF(G6306&gt;=2,"Repeat","One-time")</f>
        <v/>
      </c>
    </row>
    <row r="6307">
      <c r="A6307" t="inlineStr">
        <is>
          <t>C05076</t>
        </is>
      </c>
      <c r="B6307" t="inlineStr">
        <is>
          <t>Joseph Sinha</t>
        </is>
      </c>
      <c r="C6307" t="inlineStr">
        <is>
          <t>East</t>
        </is>
      </c>
      <c r="D6307" t="inlineStr">
        <is>
          <t>Patna</t>
        </is>
      </c>
      <c r="E6307" t="inlineStr">
        <is>
          <t>No</t>
        </is>
      </c>
      <c r="F6307" t="inlineStr">
        <is>
          <t>At Risk</t>
        </is>
      </c>
      <c r="G6307" t="n">
        <v>3</v>
      </c>
      <c r="H6307" s="24" t="n">
        <v>7556.86</v>
      </c>
      <c r="I6307" s="24" t="n">
        <v>2270.67</v>
      </c>
      <c r="J6307" s="25" t="n">
        <v>45549</v>
      </c>
      <c r="K6307" s="25" t="n">
        <v>45657</v>
      </c>
      <c r="L6307" t="n">
        <v>2</v>
      </c>
      <c r="M6307" t="n">
        <v>3</v>
      </c>
      <c r="N6307" t="n">
        <v>2</v>
      </c>
      <c r="O6307">
        <f>DATE(2026,1,1)-K6307</f>
        <v/>
      </c>
      <c r="P6307">
        <f>IF(G6307&gt;=2,"Repeat","One-time")</f>
        <v/>
      </c>
    </row>
    <row r="6308">
      <c r="A6308" t="inlineStr">
        <is>
          <t>C05528</t>
        </is>
      </c>
      <c r="B6308" t="inlineStr">
        <is>
          <t>Nikhil Menon</t>
        </is>
      </c>
      <c r="C6308" t="inlineStr">
        <is>
          <t>North</t>
        </is>
      </c>
      <c r="D6308" t="inlineStr">
        <is>
          <t>Gurugram</t>
        </is>
      </c>
      <c r="E6308" t="inlineStr">
        <is>
          <t>No</t>
        </is>
      </c>
      <c r="F6308" t="inlineStr">
        <is>
          <t>Occasional</t>
        </is>
      </c>
      <c r="G6308" t="n">
        <v>1</v>
      </c>
      <c r="H6308" s="24" t="n">
        <v>7553.25</v>
      </c>
      <c r="I6308" s="24" t="n">
        <v>1010.23</v>
      </c>
      <c r="J6308" s="25" t="n">
        <v>45674</v>
      </c>
      <c r="K6308" s="25" t="n">
        <v>45674</v>
      </c>
      <c r="L6308" t="n">
        <v>2</v>
      </c>
      <c r="M6308" t="n">
        <v>1</v>
      </c>
      <c r="N6308" t="n">
        <v>2</v>
      </c>
      <c r="O6308">
        <f>DATE(2026,1,1)-K6308</f>
        <v/>
      </c>
      <c r="P6308">
        <f>IF(G6308&gt;=2,"Repeat","One-time")</f>
        <v/>
      </c>
    </row>
    <row r="6309">
      <c r="A6309" t="inlineStr">
        <is>
          <t>C03992</t>
        </is>
      </c>
      <c r="B6309" t="inlineStr">
        <is>
          <t>Suresh Mehta</t>
        </is>
      </c>
      <c r="C6309" t="inlineStr">
        <is>
          <t>East</t>
        </is>
      </c>
      <c r="D6309" t="inlineStr">
        <is>
          <t>Patna</t>
        </is>
      </c>
      <c r="E6309" t="inlineStr">
        <is>
          <t>No</t>
        </is>
      </c>
      <c r="F6309" t="inlineStr">
        <is>
          <t>Hibernating</t>
        </is>
      </c>
      <c r="G6309" t="n">
        <v>2</v>
      </c>
      <c r="H6309" s="24" t="n">
        <v>7553.2</v>
      </c>
      <c r="I6309" s="24" t="n">
        <v>1903.55</v>
      </c>
      <c r="J6309" s="25" t="n">
        <v>45310</v>
      </c>
      <c r="K6309" s="25" t="n">
        <v>45424</v>
      </c>
      <c r="L6309" t="n">
        <v>1</v>
      </c>
      <c r="M6309" t="n">
        <v>2</v>
      </c>
      <c r="N6309" t="n">
        <v>2</v>
      </c>
      <c r="O6309">
        <f>DATE(2026,1,1)-K6309</f>
        <v/>
      </c>
      <c r="P6309">
        <f>IF(G6309&gt;=2,"Repeat","One-time")</f>
        <v/>
      </c>
    </row>
    <row r="6310">
      <c r="A6310" t="inlineStr">
        <is>
          <t>C07477</t>
        </is>
      </c>
      <c r="B6310" t="inlineStr">
        <is>
          <t>Ayesha Shah</t>
        </is>
      </c>
      <c r="C6310" t="inlineStr">
        <is>
          <t>East</t>
        </is>
      </c>
      <c r="D6310" t="inlineStr">
        <is>
          <t>Guwahati</t>
        </is>
      </c>
      <c r="E6310" t="inlineStr">
        <is>
          <t>No</t>
        </is>
      </c>
      <c r="F6310" t="inlineStr">
        <is>
          <t>Loyal</t>
        </is>
      </c>
      <c r="G6310" t="n">
        <v>5</v>
      </c>
      <c r="H6310" s="24" t="n">
        <v>7552.31</v>
      </c>
      <c r="I6310" s="24" t="n">
        <v>2800.55</v>
      </c>
      <c r="J6310" s="25" t="n">
        <v>45778</v>
      </c>
      <c r="K6310" s="25" t="n">
        <v>45946</v>
      </c>
      <c r="L6310" t="n">
        <v>4</v>
      </c>
      <c r="M6310" t="n">
        <v>4</v>
      </c>
      <c r="N6310" t="n">
        <v>2</v>
      </c>
      <c r="O6310">
        <f>DATE(2026,1,1)-K6310</f>
        <v/>
      </c>
      <c r="P6310">
        <f>IF(G6310&gt;=2,"Repeat","One-time")</f>
        <v/>
      </c>
    </row>
    <row r="6311">
      <c r="A6311" t="inlineStr">
        <is>
          <t>C09860</t>
        </is>
      </c>
      <c r="B6311" t="inlineStr">
        <is>
          <t>Vikram Verma</t>
        </is>
      </c>
      <c r="C6311" t="inlineStr">
        <is>
          <t>South</t>
        </is>
      </c>
      <c r="D6311" t="inlineStr">
        <is>
          <t>Hyderabad</t>
        </is>
      </c>
      <c r="E6311" t="inlineStr">
        <is>
          <t>Yes</t>
        </is>
      </c>
      <c r="F6311" t="inlineStr">
        <is>
          <t>Loyal</t>
        </is>
      </c>
      <c r="G6311" t="n">
        <v>3</v>
      </c>
      <c r="H6311" s="24" t="n">
        <v>7551.51</v>
      </c>
      <c r="I6311" s="24" t="n">
        <v>2323.39</v>
      </c>
      <c r="J6311" s="25" t="n">
        <v>45884</v>
      </c>
      <c r="K6311" s="25" t="n">
        <v>45916</v>
      </c>
      <c r="L6311" t="n">
        <v>3</v>
      </c>
      <c r="M6311" t="n">
        <v>3</v>
      </c>
      <c r="N6311" t="n">
        <v>2</v>
      </c>
      <c r="O6311">
        <f>DATE(2026,1,1)-K6311</f>
        <v/>
      </c>
      <c r="P6311">
        <f>IF(G6311&gt;=2,"Repeat","One-time")</f>
        <v/>
      </c>
    </row>
    <row r="6312">
      <c r="A6312" t="inlineStr">
        <is>
          <t>C06881</t>
        </is>
      </c>
      <c r="B6312" t="inlineStr">
        <is>
          <t>Ayesha Sharma</t>
        </is>
      </c>
      <c r="C6312" t="inlineStr">
        <is>
          <t>East</t>
        </is>
      </c>
      <c r="D6312" t="inlineStr">
        <is>
          <t>Kolkata</t>
        </is>
      </c>
      <c r="E6312" t="inlineStr">
        <is>
          <t>No</t>
        </is>
      </c>
      <c r="F6312" t="inlineStr">
        <is>
          <t>Occasional</t>
        </is>
      </c>
      <c r="G6312" t="n">
        <v>2</v>
      </c>
      <c r="H6312" s="24" t="n">
        <v>7550.7</v>
      </c>
      <c r="I6312" s="24" t="n">
        <v>3225.54</v>
      </c>
      <c r="J6312" s="25" t="n">
        <v>45598</v>
      </c>
      <c r="K6312" s="25" t="n">
        <v>45653</v>
      </c>
      <c r="L6312" t="n">
        <v>2</v>
      </c>
      <c r="M6312" t="n">
        <v>2</v>
      </c>
      <c r="N6312" t="n">
        <v>2</v>
      </c>
      <c r="O6312">
        <f>DATE(2026,1,1)-K6312</f>
        <v/>
      </c>
      <c r="P6312">
        <f>IF(G6312&gt;=2,"Repeat","One-time")</f>
        <v/>
      </c>
    </row>
    <row r="6313">
      <c r="A6313" t="inlineStr">
        <is>
          <t>C02782</t>
        </is>
      </c>
      <c r="B6313" t="inlineStr">
        <is>
          <t>Varun Gupta</t>
        </is>
      </c>
      <c r="C6313" t="inlineStr">
        <is>
          <t>West</t>
        </is>
      </c>
      <c r="D6313" t="inlineStr">
        <is>
          <t>Ahmedabad</t>
        </is>
      </c>
      <c r="E6313" t="inlineStr">
        <is>
          <t>No</t>
        </is>
      </c>
      <c r="F6313" t="inlineStr">
        <is>
          <t>At Risk</t>
        </is>
      </c>
      <c r="G6313" t="n">
        <v>3</v>
      </c>
      <c r="H6313" s="24" t="n">
        <v>7550</v>
      </c>
      <c r="I6313" s="24" t="n">
        <v>2014.21</v>
      </c>
      <c r="J6313" s="25" t="n">
        <v>45222</v>
      </c>
      <c r="K6313" s="25" t="n">
        <v>45229</v>
      </c>
      <c r="L6313" t="n">
        <v>1</v>
      </c>
      <c r="M6313" t="n">
        <v>3</v>
      </c>
      <c r="N6313" t="n">
        <v>2</v>
      </c>
      <c r="O6313">
        <f>DATE(2026,1,1)-K6313</f>
        <v/>
      </c>
      <c r="P6313">
        <f>IF(G6313&gt;=2,"Repeat","One-time")</f>
        <v/>
      </c>
    </row>
    <row r="6314">
      <c r="A6314" t="inlineStr">
        <is>
          <t>C07691</t>
        </is>
      </c>
      <c r="B6314" t="inlineStr">
        <is>
          <t>Meera Khan</t>
        </is>
      </c>
      <c r="C6314" t="inlineStr">
        <is>
          <t>West</t>
        </is>
      </c>
      <c r="D6314" t="inlineStr">
        <is>
          <t>Pune</t>
        </is>
      </c>
      <c r="E6314" t="inlineStr">
        <is>
          <t>Yes</t>
        </is>
      </c>
      <c r="F6314" t="inlineStr">
        <is>
          <t>New</t>
        </is>
      </c>
      <c r="G6314" t="n">
        <v>1</v>
      </c>
      <c r="H6314" s="24" t="n">
        <v>7548.97</v>
      </c>
      <c r="I6314" s="24" t="n">
        <v>730.49</v>
      </c>
      <c r="J6314" s="25" t="n">
        <v>45945</v>
      </c>
      <c r="K6314" s="25" t="n">
        <v>45945</v>
      </c>
      <c r="L6314" t="n">
        <v>4</v>
      </c>
      <c r="M6314" t="n">
        <v>1</v>
      </c>
      <c r="N6314" t="n">
        <v>2</v>
      </c>
      <c r="O6314">
        <f>DATE(2026,1,1)-K6314</f>
        <v/>
      </c>
      <c r="P6314">
        <f>IF(G6314&gt;=2,"Repeat","One-time")</f>
        <v/>
      </c>
    </row>
    <row r="6315">
      <c r="A6315" t="inlineStr">
        <is>
          <t>C05008</t>
        </is>
      </c>
      <c r="B6315" t="inlineStr">
        <is>
          <t>Rohan Banerjee</t>
        </is>
      </c>
      <c r="C6315" t="inlineStr">
        <is>
          <t>West</t>
        </is>
      </c>
      <c r="D6315" t="inlineStr">
        <is>
          <t>Mumbai</t>
        </is>
      </c>
      <c r="E6315" t="inlineStr">
        <is>
          <t>No</t>
        </is>
      </c>
      <c r="F6315" t="inlineStr">
        <is>
          <t>Occasional</t>
        </is>
      </c>
      <c r="G6315" t="n">
        <v>1</v>
      </c>
      <c r="H6315" s="24" t="n">
        <v>7542.49</v>
      </c>
      <c r="I6315" s="24" t="n">
        <v>2928.97</v>
      </c>
      <c r="J6315" s="25" t="n">
        <v>45633</v>
      </c>
      <c r="K6315" s="25" t="n">
        <v>45633</v>
      </c>
      <c r="L6315" t="n">
        <v>2</v>
      </c>
      <c r="M6315" t="n">
        <v>1</v>
      </c>
      <c r="N6315" t="n">
        <v>2</v>
      </c>
      <c r="O6315">
        <f>DATE(2026,1,1)-K6315</f>
        <v/>
      </c>
      <c r="P6315">
        <f>IF(G6315&gt;=2,"Repeat","One-time")</f>
        <v/>
      </c>
    </row>
    <row r="6316">
      <c r="A6316" t="inlineStr">
        <is>
          <t>C08033</t>
        </is>
      </c>
      <c r="B6316" t="inlineStr">
        <is>
          <t>Kavya Iyer</t>
        </is>
      </c>
      <c r="C6316" t="inlineStr">
        <is>
          <t>South</t>
        </is>
      </c>
      <c r="D6316" t="inlineStr">
        <is>
          <t>Hyderabad</t>
        </is>
      </c>
      <c r="E6316" t="inlineStr">
        <is>
          <t>No</t>
        </is>
      </c>
      <c r="F6316" t="inlineStr">
        <is>
          <t>Loyal</t>
        </is>
      </c>
      <c r="G6316" t="n">
        <v>4</v>
      </c>
      <c r="H6316" s="24" t="n">
        <v>7538.86</v>
      </c>
      <c r="I6316" s="24" t="n">
        <v>1659.48</v>
      </c>
      <c r="J6316" s="25" t="n">
        <v>45747</v>
      </c>
      <c r="K6316" s="25" t="n">
        <v>45955</v>
      </c>
      <c r="L6316" t="n">
        <v>4</v>
      </c>
      <c r="M6316" t="n">
        <v>4</v>
      </c>
      <c r="N6316" t="n">
        <v>2</v>
      </c>
      <c r="O6316">
        <f>DATE(2026,1,1)-K6316</f>
        <v/>
      </c>
      <c r="P6316">
        <f>IF(G6316&gt;=2,"Repeat","One-time")</f>
        <v/>
      </c>
    </row>
    <row r="6317">
      <c r="A6317" t="inlineStr">
        <is>
          <t>C11779</t>
        </is>
      </c>
      <c r="B6317" t="inlineStr">
        <is>
          <t>Suresh Gupta</t>
        </is>
      </c>
      <c r="C6317" t="inlineStr">
        <is>
          <t>East</t>
        </is>
      </c>
      <c r="D6317" t="inlineStr">
        <is>
          <t>Kolkata</t>
        </is>
      </c>
      <c r="E6317" t="inlineStr">
        <is>
          <t>No</t>
        </is>
      </c>
      <c r="F6317" t="inlineStr">
        <is>
          <t>New</t>
        </is>
      </c>
      <c r="G6317" t="n">
        <v>1</v>
      </c>
      <c r="H6317" s="24" t="n">
        <v>7514.31</v>
      </c>
      <c r="I6317" s="24" t="n">
        <v>2227.85</v>
      </c>
      <c r="J6317" s="25" t="n">
        <v>46011</v>
      </c>
      <c r="K6317" s="25" t="n">
        <v>46011</v>
      </c>
      <c r="L6317" t="n">
        <v>5</v>
      </c>
      <c r="M6317" t="n">
        <v>2</v>
      </c>
      <c r="N6317" t="n">
        <v>2</v>
      </c>
      <c r="O6317">
        <f>DATE(2026,1,1)-K6317</f>
        <v/>
      </c>
      <c r="P6317">
        <f>IF(G6317&gt;=2,"Repeat","One-time")</f>
        <v/>
      </c>
    </row>
    <row r="6318">
      <c r="A6318" t="inlineStr">
        <is>
          <t>C09671</t>
        </is>
      </c>
      <c r="B6318" t="inlineStr">
        <is>
          <t>Ananya Reddy</t>
        </is>
      </c>
      <c r="C6318" t="inlineStr">
        <is>
          <t>West</t>
        </is>
      </c>
      <c r="D6318" t="inlineStr">
        <is>
          <t>Mumbai</t>
        </is>
      </c>
      <c r="E6318" t="inlineStr">
        <is>
          <t>Yes</t>
        </is>
      </c>
      <c r="F6318" t="inlineStr">
        <is>
          <t>New</t>
        </is>
      </c>
      <c r="G6318" t="n">
        <v>2</v>
      </c>
      <c r="H6318" s="24" t="n">
        <v>7509.44</v>
      </c>
      <c r="I6318" s="24" t="n">
        <v>2364.77</v>
      </c>
      <c r="J6318" s="25" t="n">
        <v>45956</v>
      </c>
      <c r="K6318" s="25" t="n">
        <v>45989</v>
      </c>
      <c r="L6318" t="n">
        <v>5</v>
      </c>
      <c r="M6318" t="n">
        <v>2</v>
      </c>
      <c r="N6318" t="n">
        <v>2</v>
      </c>
      <c r="O6318">
        <f>DATE(2026,1,1)-K6318</f>
        <v/>
      </c>
      <c r="P6318">
        <f>IF(G6318&gt;=2,"Repeat","One-time")</f>
        <v/>
      </c>
    </row>
    <row r="6319">
      <c r="A6319" t="inlineStr">
        <is>
          <t>C05646</t>
        </is>
      </c>
      <c r="B6319" t="inlineStr">
        <is>
          <t>Riya Sinha</t>
        </is>
      </c>
      <c r="C6319" t="inlineStr">
        <is>
          <t>North</t>
        </is>
      </c>
      <c r="D6319" t="inlineStr">
        <is>
          <t>Lucknow</t>
        </is>
      </c>
      <c r="E6319" t="inlineStr">
        <is>
          <t>No</t>
        </is>
      </c>
      <c r="F6319" t="inlineStr">
        <is>
          <t>Occasional</t>
        </is>
      </c>
      <c r="G6319" t="n">
        <v>1</v>
      </c>
      <c r="H6319" s="24" t="n">
        <v>7503.27</v>
      </c>
      <c r="I6319" s="24" t="n">
        <v>1864.68</v>
      </c>
      <c r="J6319" s="25" t="n">
        <v>45714</v>
      </c>
      <c r="K6319" s="25" t="n">
        <v>45714</v>
      </c>
      <c r="L6319" t="n">
        <v>2</v>
      </c>
      <c r="M6319" t="n">
        <v>1</v>
      </c>
      <c r="N6319" t="n">
        <v>2</v>
      </c>
      <c r="O6319">
        <f>DATE(2026,1,1)-K6319</f>
        <v/>
      </c>
      <c r="P6319">
        <f>IF(G6319&gt;=2,"Repeat","One-time")</f>
        <v/>
      </c>
    </row>
    <row r="6320">
      <c r="A6320" t="inlineStr">
        <is>
          <t>C10689</t>
        </is>
      </c>
      <c r="B6320" t="inlineStr">
        <is>
          <t>Diya Iyer</t>
        </is>
      </c>
      <c r="C6320" t="inlineStr">
        <is>
          <t>West</t>
        </is>
      </c>
      <c r="D6320" t="inlineStr">
        <is>
          <t>Mumbai</t>
        </is>
      </c>
      <c r="E6320" t="inlineStr">
        <is>
          <t>No</t>
        </is>
      </c>
      <c r="F6320" t="inlineStr">
        <is>
          <t>New</t>
        </is>
      </c>
      <c r="G6320" t="n">
        <v>2</v>
      </c>
      <c r="H6320" s="24" t="n">
        <v>7502.08</v>
      </c>
      <c r="I6320" s="24" t="n">
        <v>2094.49</v>
      </c>
      <c r="J6320" s="25" t="n">
        <v>45953</v>
      </c>
      <c r="K6320" s="25" t="n">
        <v>45989</v>
      </c>
      <c r="L6320" t="n">
        <v>5</v>
      </c>
      <c r="M6320" t="n">
        <v>3</v>
      </c>
      <c r="N6320" t="n">
        <v>2</v>
      </c>
      <c r="O6320">
        <f>DATE(2026,1,1)-K6320</f>
        <v/>
      </c>
      <c r="P6320">
        <f>IF(G6320&gt;=2,"Repeat","One-time")</f>
        <v/>
      </c>
    </row>
    <row r="6321">
      <c r="A6321" t="inlineStr">
        <is>
          <t>C05242</t>
        </is>
      </c>
      <c r="B6321" t="inlineStr">
        <is>
          <t>Diya Das</t>
        </is>
      </c>
      <c r="C6321" t="inlineStr">
        <is>
          <t>West</t>
        </is>
      </c>
      <c r="D6321" t="inlineStr">
        <is>
          <t>Pune</t>
        </is>
      </c>
      <c r="E6321" t="inlineStr">
        <is>
          <t>No</t>
        </is>
      </c>
      <c r="F6321" t="inlineStr">
        <is>
          <t>Occasional</t>
        </is>
      </c>
      <c r="G6321" t="n">
        <v>1</v>
      </c>
      <c r="H6321" s="24" t="n">
        <v>7495.54</v>
      </c>
      <c r="I6321" s="24" t="n">
        <v>2145.16</v>
      </c>
      <c r="J6321" s="25" t="n">
        <v>45586</v>
      </c>
      <c r="K6321" s="25" t="n">
        <v>45586</v>
      </c>
      <c r="L6321" t="n">
        <v>2</v>
      </c>
      <c r="M6321" t="n">
        <v>1</v>
      </c>
      <c r="N6321" t="n">
        <v>2</v>
      </c>
      <c r="O6321">
        <f>DATE(2026,1,1)-K6321</f>
        <v/>
      </c>
      <c r="P6321">
        <f>IF(G6321&gt;=2,"Repeat","One-time")</f>
        <v/>
      </c>
    </row>
    <row r="6322">
      <c r="A6322" t="inlineStr">
        <is>
          <t>C10113</t>
        </is>
      </c>
      <c r="B6322" t="inlineStr">
        <is>
          <t>Neha Prasad</t>
        </is>
      </c>
      <c r="C6322" t="inlineStr">
        <is>
          <t>South</t>
        </is>
      </c>
      <c r="D6322" t="inlineStr">
        <is>
          <t>Bengaluru</t>
        </is>
      </c>
      <c r="E6322" t="inlineStr">
        <is>
          <t>No</t>
        </is>
      </c>
      <c r="F6322" t="inlineStr">
        <is>
          <t>Loyal</t>
        </is>
      </c>
      <c r="G6322" t="n">
        <v>3</v>
      </c>
      <c r="H6322" s="24" t="n">
        <v>7494.63</v>
      </c>
      <c r="I6322" s="24" t="n">
        <v>2547.41</v>
      </c>
      <c r="J6322" s="25" t="n">
        <v>45883</v>
      </c>
      <c r="K6322" s="25" t="n">
        <v>45977</v>
      </c>
      <c r="L6322" t="n">
        <v>4</v>
      </c>
      <c r="M6322" t="n">
        <v>3</v>
      </c>
      <c r="N6322" t="n">
        <v>2</v>
      </c>
      <c r="O6322">
        <f>DATE(2026,1,1)-K6322</f>
        <v/>
      </c>
      <c r="P6322">
        <f>IF(G6322&gt;=2,"Repeat","One-time")</f>
        <v/>
      </c>
    </row>
    <row r="6323">
      <c r="A6323" t="inlineStr">
        <is>
          <t>C06617</t>
        </is>
      </c>
      <c r="B6323" t="inlineStr">
        <is>
          <t>Manish Patel</t>
        </is>
      </c>
      <c r="C6323" t="inlineStr">
        <is>
          <t>West</t>
        </is>
      </c>
      <c r="D6323" t="inlineStr">
        <is>
          <t>Pune</t>
        </is>
      </c>
      <c r="E6323" t="inlineStr">
        <is>
          <t>Yes</t>
        </is>
      </c>
      <c r="F6323" t="inlineStr">
        <is>
          <t>New</t>
        </is>
      </c>
      <c r="G6323" t="n">
        <v>1</v>
      </c>
      <c r="H6323" s="24" t="n">
        <v>7484.45</v>
      </c>
      <c r="I6323" s="24" t="n">
        <v>2861.91</v>
      </c>
      <c r="J6323" s="25" t="n">
        <v>46002</v>
      </c>
      <c r="K6323" s="25" t="n">
        <v>46002</v>
      </c>
      <c r="L6323" t="n">
        <v>5</v>
      </c>
      <c r="M6323" t="n">
        <v>1</v>
      </c>
      <c r="N6323" t="n">
        <v>2</v>
      </c>
      <c r="O6323">
        <f>DATE(2026,1,1)-K6323</f>
        <v/>
      </c>
      <c r="P6323">
        <f>IF(G6323&gt;=2,"Repeat","One-time")</f>
        <v/>
      </c>
    </row>
    <row r="6324">
      <c r="A6324" t="inlineStr">
        <is>
          <t>C00989</t>
        </is>
      </c>
      <c r="B6324" t="inlineStr">
        <is>
          <t>Pooja Shah</t>
        </is>
      </c>
      <c r="C6324" t="inlineStr">
        <is>
          <t>North</t>
        </is>
      </c>
      <c r="D6324" t="inlineStr">
        <is>
          <t>Delhi</t>
        </is>
      </c>
      <c r="E6324" t="inlineStr">
        <is>
          <t>Yes</t>
        </is>
      </c>
      <c r="F6324" t="inlineStr">
        <is>
          <t>At Risk</t>
        </is>
      </c>
      <c r="G6324" t="n">
        <v>3</v>
      </c>
      <c r="H6324" s="24" t="n">
        <v>7474.9</v>
      </c>
      <c r="I6324" s="24" t="n">
        <v>2566.45</v>
      </c>
      <c r="J6324" s="25" t="n">
        <v>44948</v>
      </c>
      <c r="K6324" s="25" t="n">
        <v>45014</v>
      </c>
      <c r="L6324" t="n">
        <v>1</v>
      </c>
      <c r="M6324" t="n">
        <v>3</v>
      </c>
      <c r="N6324" t="n">
        <v>2</v>
      </c>
      <c r="O6324">
        <f>DATE(2026,1,1)-K6324</f>
        <v/>
      </c>
      <c r="P6324">
        <f>IF(G6324&gt;=2,"Repeat","One-time")</f>
        <v/>
      </c>
    </row>
    <row r="6325">
      <c r="A6325" t="inlineStr">
        <is>
          <t>C02821</t>
        </is>
      </c>
      <c r="B6325" t="inlineStr">
        <is>
          <t>Shreya Shah</t>
        </is>
      </c>
      <c r="C6325" t="inlineStr">
        <is>
          <t>North</t>
        </is>
      </c>
      <c r="D6325" t="inlineStr">
        <is>
          <t>Jaipur</t>
        </is>
      </c>
      <c r="E6325" t="inlineStr">
        <is>
          <t>No</t>
        </is>
      </c>
      <c r="F6325" t="inlineStr">
        <is>
          <t>Hibernating</t>
        </is>
      </c>
      <c r="G6325" t="n">
        <v>1</v>
      </c>
      <c r="H6325" s="24" t="n">
        <v>7474.74</v>
      </c>
      <c r="I6325" s="24" t="n">
        <v>2925.07</v>
      </c>
      <c r="J6325" s="25" t="n">
        <v>45397</v>
      </c>
      <c r="K6325" s="25" t="n">
        <v>45397</v>
      </c>
      <c r="L6325" t="n">
        <v>1</v>
      </c>
      <c r="M6325" t="n">
        <v>1</v>
      </c>
      <c r="N6325" t="n">
        <v>2</v>
      </c>
      <c r="O6325">
        <f>DATE(2026,1,1)-K6325</f>
        <v/>
      </c>
      <c r="P6325">
        <f>IF(G6325&gt;=2,"Repeat","One-time")</f>
        <v/>
      </c>
    </row>
    <row r="6326">
      <c r="A6326" t="inlineStr">
        <is>
          <t>C10533</t>
        </is>
      </c>
      <c r="B6326" t="inlineStr">
        <is>
          <t>Rohan Khan</t>
        </is>
      </c>
      <c r="C6326" t="inlineStr">
        <is>
          <t>North</t>
        </is>
      </c>
      <c r="D6326" t="inlineStr">
        <is>
          <t>Delhi</t>
        </is>
      </c>
      <c r="E6326" t="inlineStr">
        <is>
          <t>No</t>
        </is>
      </c>
      <c r="F6326" t="inlineStr">
        <is>
          <t>Loyal</t>
        </is>
      </c>
      <c r="G6326" t="n">
        <v>5</v>
      </c>
      <c r="H6326" s="24" t="n">
        <v>7474.06</v>
      </c>
      <c r="I6326" s="24" t="n">
        <v>2813.9</v>
      </c>
      <c r="J6326" s="25" t="n">
        <v>45917</v>
      </c>
      <c r="K6326" s="25" t="n">
        <v>46022</v>
      </c>
      <c r="L6326" t="n">
        <v>5</v>
      </c>
      <c r="M6326" t="n">
        <v>4</v>
      </c>
      <c r="N6326" t="n">
        <v>2</v>
      </c>
      <c r="O6326">
        <f>DATE(2026,1,1)-K6326</f>
        <v/>
      </c>
      <c r="P6326">
        <f>IF(G6326&gt;=2,"Repeat","One-time")</f>
        <v/>
      </c>
    </row>
    <row r="6327">
      <c r="A6327" t="inlineStr">
        <is>
          <t>C06575</t>
        </is>
      </c>
      <c r="B6327" t="inlineStr">
        <is>
          <t>Swati Fernandes</t>
        </is>
      </c>
      <c r="C6327" t="inlineStr">
        <is>
          <t>Central</t>
        </is>
      </c>
      <c r="D6327" t="inlineStr">
        <is>
          <t>Raipur</t>
        </is>
      </c>
      <c r="E6327" t="inlineStr">
        <is>
          <t>Yes</t>
        </is>
      </c>
      <c r="F6327" t="inlineStr">
        <is>
          <t>Loyal</t>
        </is>
      </c>
      <c r="G6327" t="n">
        <v>4</v>
      </c>
      <c r="H6327" s="24" t="n">
        <v>7473.99</v>
      </c>
      <c r="I6327" s="24" t="n">
        <v>1655.61</v>
      </c>
      <c r="J6327" s="25" t="n">
        <v>45564</v>
      </c>
      <c r="K6327" s="25" t="n">
        <v>45953</v>
      </c>
      <c r="L6327" t="n">
        <v>4</v>
      </c>
      <c r="M6327" t="n">
        <v>3</v>
      </c>
      <c r="N6327" t="n">
        <v>2</v>
      </c>
      <c r="O6327">
        <f>DATE(2026,1,1)-K6327</f>
        <v/>
      </c>
      <c r="P6327">
        <f>IF(G6327&gt;=2,"Repeat","One-time")</f>
        <v/>
      </c>
    </row>
    <row r="6328">
      <c r="A6328" t="inlineStr">
        <is>
          <t>C06267</t>
        </is>
      </c>
      <c r="B6328" t="inlineStr">
        <is>
          <t>Aarav Kumar</t>
        </is>
      </c>
      <c r="C6328" t="inlineStr">
        <is>
          <t>East</t>
        </is>
      </c>
      <c r="D6328" t="inlineStr">
        <is>
          <t>Patna</t>
        </is>
      </c>
      <c r="E6328" t="inlineStr">
        <is>
          <t>Yes</t>
        </is>
      </c>
      <c r="F6328" t="inlineStr">
        <is>
          <t>Loyal</t>
        </is>
      </c>
      <c r="G6328" t="n">
        <v>3</v>
      </c>
      <c r="H6328" s="24" t="n">
        <v>7470.24</v>
      </c>
      <c r="I6328" s="24" t="n">
        <v>1548.17</v>
      </c>
      <c r="J6328" s="25" t="n">
        <v>45536</v>
      </c>
      <c r="K6328" s="25" t="n">
        <v>45927</v>
      </c>
      <c r="L6328" t="n">
        <v>4</v>
      </c>
      <c r="M6328" t="n">
        <v>3</v>
      </c>
      <c r="N6328" t="n">
        <v>2</v>
      </c>
      <c r="O6328">
        <f>DATE(2026,1,1)-K6328</f>
        <v/>
      </c>
      <c r="P6328">
        <f>IF(G6328&gt;=2,"Repeat","One-time")</f>
        <v/>
      </c>
    </row>
    <row r="6329">
      <c r="A6329" t="inlineStr">
        <is>
          <t>C09891</t>
        </is>
      </c>
      <c r="B6329" t="inlineStr">
        <is>
          <t>Ayesha Fernandes</t>
        </is>
      </c>
      <c r="C6329" t="inlineStr">
        <is>
          <t>Central</t>
        </is>
      </c>
      <c r="D6329" t="inlineStr">
        <is>
          <t>Nagpur</t>
        </is>
      </c>
      <c r="E6329" t="inlineStr">
        <is>
          <t>No</t>
        </is>
      </c>
      <c r="F6329" t="inlineStr">
        <is>
          <t>New</t>
        </is>
      </c>
      <c r="G6329" t="n">
        <v>2</v>
      </c>
      <c r="H6329" s="24" t="n">
        <v>7455.73</v>
      </c>
      <c r="I6329" s="24" t="n">
        <v>2196.06</v>
      </c>
      <c r="J6329" s="25" t="n">
        <v>46002</v>
      </c>
      <c r="K6329" s="25" t="n">
        <v>46021</v>
      </c>
      <c r="L6329" t="n">
        <v>5</v>
      </c>
      <c r="M6329" t="n">
        <v>3</v>
      </c>
      <c r="N6329" t="n">
        <v>2</v>
      </c>
      <c r="O6329">
        <f>DATE(2026,1,1)-K6329</f>
        <v/>
      </c>
      <c r="P6329">
        <f>IF(G6329&gt;=2,"Repeat","One-time")</f>
        <v/>
      </c>
    </row>
    <row r="6330">
      <c r="A6330" t="inlineStr">
        <is>
          <t>C05174</t>
        </is>
      </c>
      <c r="B6330" t="inlineStr">
        <is>
          <t>Priya Khan</t>
        </is>
      </c>
      <c r="C6330" t="inlineStr">
        <is>
          <t>East</t>
        </is>
      </c>
      <c r="D6330" t="inlineStr">
        <is>
          <t>Guwahati</t>
        </is>
      </c>
      <c r="E6330" t="inlineStr">
        <is>
          <t>Yes</t>
        </is>
      </c>
      <c r="F6330" t="inlineStr">
        <is>
          <t>At Risk</t>
        </is>
      </c>
      <c r="G6330" t="n">
        <v>3</v>
      </c>
      <c r="H6330" s="24" t="n">
        <v>7455.34</v>
      </c>
      <c r="I6330" s="24" t="n">
        <v>2670.39</v>
      </c>
      <c r="J6330" s="25" t="n">
        <v>45473</v>
      </c>
      <c r="K6330" s="25" t="n">
        <v>45603</v>
      </c>
      <c r="L6330" t="n">
        <v>2</v>
      </c>
      <c r="M6330" t="n">
        <v>3</v>
      </c>
      <c r="N6330" t="n">
        <v>2</v>
      </c>
      <c r="O6330">
        <f>DATE(2026,1,1)-K6330</f>
        <v/>
      </c>
      <c r="P6330">
        <f>IF(G6330&gt;=2,"Repeat","One-time")</f>
        <v/>
      </c>
    </row>
    <row r="6331">
      <c r="A6331" t="inlineStr">
        <is>
          <t>C07193</t>
        </is>
      </c>
      <c r="B6331" t="inlineStr">
        <is>
          <t>Rahul Chopra</t>
        </is>
      </c>
      <c r="C6331" t="inlineStr">
        <is>
          <t>South</t>
        </is>
      </c>
      <c r="D6331" t="inlineStr">
        <is>
          <t>Bengaluru</t>
        </is>
      </c>
      <c r="E6331" t="inlineStr">
        <is>
          <t>Yes</t>
        </is>
      </c>
      <c r="F6331" t="inlineStr">
        <is>
          <t>Loyal</t>
        </is>
      </c>
      <c r="G6331" t="n">
        <v>4</v>
      </c>
      <c r="H6331" s="24" t="n">
        <v>7452.97</v>
      </c>
      <c r="I6331" s="24" t="n">
        <v>2406.44</v>
      </c>
      <c r="J6331" s="25" t="n">
        <v>45608</v>
      </c>
      <c r="K6331" s="25" t="n">
        <v>45999</v>
      </c>
      <c r="L6331" t="n">
        <v>5</v>
      </c>
      <c r="M6331" t="n">
        <v>4</v>
      </c>
      <c r="N6331" t="n">
        <v>2</v>
      </c>
      <c r="O6331">
        <f>DATE(2026,1,1)-K6331</f>
        <v/>
      </c>
      <c r="P6331">
        <f>IF(G6331&gt;=2,"Repeat","One-time")</f>
        <v/>
      </c>
    </row>
    <row r="6332">
      <c r="A6332" t="inlineStr">
        <is>
          <t>C04254</t>
        </is>
      </c>
      <c r="B6332" t="inlineStr">
        <is>
          <t>Nikhil Pillai</t>
        </is>
      </c>
      <c r="C6332" t="inlineStr">
        <is>
          <t>West</t>
        </is>
      </c>
      <c r="D6332" t="inlineStr">
        <is>
          <t>Mumbai</t>
        </is>
      </c>
      <c r="E6332" t="inlineStr">
        <is>
          <t>Yes</t>
        </is>
      </c>
      <c r="F6332" t="inlineStr">
        <is>
          <t>Occasional</t>
        </is>
      </c>
      <c r="G6332" t="n">
        <v>1</v>
      </c>
      <c r="H6332" s="24" t="n">
        <v>7450.82</v>
      </c>
      <c r="I6332" s="24" t="n">
        <v>2465.96</v>
      </c>
      <c r="J6332" s="25" t="n">
        <v>45493</v>
      </c>
      <c r="K6332" s="25" t="n">
        <v>45493</v>
      </c>
      <c r="L6332" t="n">
        <v>2</v>
      </c>
      <c r="M6332" t="n">
        <v>1</v>
      </c>
      <c r="N6332" t="n">
        <v>2</v>
      </c>
      <c r="O6332">
        <f>DATE(2026,1,1)-K6332</f>
        <v/>
      </c>
      <c r="P6332">
        <f>IF(G6332&gt;=2,"Repeat","One-time")</f>
        <v/>
      </c>
    </row>
    <row r="6333">
      <c r="A6333" t="inlineStr">
        <is>
          <t>C11262</t>
        </is>
      </c>
      <c r="B6333" t="inlineStr">
        <is>
          <t>Ananya Nair</t>
        </is>
      </c>
      <c r="C6333" t="inlineStr">
        <is>
          <t>North</t>
        </is>
      </c>
      <c r="D6333" t="inlineStr">
        <is>
          <t>Lucknow</t>
        </is>
      </c>
      <c r="E6333" t="inlineStr">
        <is>
          <t>No</t>
        </is>
      </c>
      <c r="F6333" t="inlineStr">
        <is>
          <t>New</t>
        </is>
      </c>
      <c r="G6333" t="n">
        <v>3</v>
      </c>
      <c r="H6333" s="24" t="n">
        <v>7450.54</v>
      </c>
      <c r="I6333" s="24" t="n">
        <v>2065.1</v>
      </c>
      <c r="J6333" s="25" t="n">
        <v>45964</v>
      </c>
      <c r="K6333" s="25" t="n">
        <v>46009</v>
      </c>
      <c r="L6333" t="n">
        <v>5</v>
      </c>
      <c r="M6333" t="n">
        <v>3</v>
      </c>
      <c r="N6333" t="n">
        <v>2</v>
      </c>
      <c r="O6333">
        <f>DATE(2026,1,1)-K6333</f>
        <v/>
      </c>
      <c r="P6333">
        <f>IF(G6333&gt;=2,"Repeat","One-time")</f>
        <v/>
      </c>
    </row>
    <row r="6334">
      <c r="A6334" t="inlineStr">
        <is>
          <t>C04240</t>
        </is>
      </c>
      <c r="B6334" t="inlineStr">
        <is>
          <t>Isha Patel</t>
        </is>
      </c>
      <c r="C6334" t="inlineStr">
        <is>
          <t>South</t>
        </is>
      </c>
      <c r="D6334" t="inlineStr">
        <is>
          <t>Bengaluru</t>
        </is>
      </c>
      <c r="E6334" t="inlineStr">
        <is>
          <t>Yes</t>
        </is>
      </c>
      <c r="F6334" t="inlineStr">
        <is>
          <t>At Risk</t>
        </is>
      </c>
      <c r="G6334" t="n">
        <v>4</v>
      </c>
      <c r="H6334" s="24" t="n">
        <v>7442.62</v>
      </c>
      <c r="I6334" s="24" t="n">
        <v>1977.84</v>
      </c>
      <c r="J6334" s="25" t="n">
        <v>45499</v>
      </c>
      <c r="K6334" s="25" t="n">
        <v>45662</v>
      </c>
      <c r="L6334" t="n">
        <v>2</v>
      </c>
      <c r="M6334" t="n">
        <v>3</v>
      </c>
      <c r="N6334" t="n">
        <v>2</v>
      </c>
      <c r="O6334">
        <f>DATE(2026,1,1)-K6334</f>
        <v/>
      </c>
      <c r="P6334">
        <f>IF(G6334&gt;=2,"Repeat","One-time")</f>
        <v/>
      </c>
    </row>
    <row r="6335">
      <c r="A6335" t="inlineStr">
        <is>
          <t>C01702</t>
        </is>
      </c>
      <c r="B6335" t="inlineStr">
        <is>
          <t>Vivaan Singh</t>
        </is>
      </c>
      <c r="C6335" t="inlineStr">
        <is>
          <t>South</t>
        </is>
      </c>
      <c r="D6335" t="inlineStr">
        <is>
          <t>Bengaluru</t>
        </is>
      </c>
      <c r="E6335" t="inlineStr">
        <is>
          <t>No</t>
        </is>
      </c>
      <c r="F6335" t="inlineStr">
        <is>
          <t>At Risk</t>
        </is>
      </c>
      <c r="G6335" t="n">
        <v>3</v>
      </c>
      <c r="H6335" s="24" t="n">
        <v>7441.33</v>
      </c>
      <c r="I6335" s="24" t="n">
        <v>3060.38</v>
      </c>
      <c r="J6335" s="25" t="n">
        <v>45045</v>
      </c>
      <c r="K6335" s="25" t="n">
        <v>45470</v>
      </c>
      <c r="L6335" t="n">
        <v>1</v>
      </c>
      <c r="M6335" t="n">
        <v>3</v>
      </c>
      <c r="N6335" t="n">
        <v>2</v>
      </c>
      <c r="O6335">
        <f>DATE(2026,1,1)-K6335</f>
        <v/>
      </c>
      <c r="P6335">
        <f>IF(G6335&gt;=2,"Repeat","One-time")</f>
        <v/>
      </c>
    </row>
    <row r="6336">
      <c r="A6336" t="inlineStr">
        <is>
          <t>C00430</t>
        </is>
      </c>
      <c r="B6336" t="inlineStr">
        <is>
          <t>Suresh Pillai</t>
        </is>
      </c>
      <c r="C6336" t="inlineStr">
        <is>
          <t>South</t>
        </is>
      </c>
      <c r="D6336" t="inlineStr">
        <is>
          <t>Kochi</t>
        </is>
      </c>
      <c r="E6336" t="inlineStr">
        <is>
          <t>No</t>
        </is>
      </c>
      <c r="F6336" t="inlineStr">
        <is>
          <t>At Risk</t>
        </is>
      </c>
      <c r="G6336" t="n">
        <v>3</v>
      </c>
      <c r="H6336" s="24" t="n">
        <v>7434.2</v>
      </c>
      <c r="I6336" s="24" t="n">
        <v>3269.72</v>
      </c>
      <c r="J6336" s="25" t="n">
        <v>45053</v>
      </c>
      <c r="K6336" s="25" t="n">
        <v>45131</v>
      </c>
      <c r="L6336" t="n">
        <v>1</v>
      </c>
      <c r="M6336" t="n">
        <v>3</v>
      </c>
      <c r="N6336" t="n">
        <v>2</v>
      </c>
      <c r="O6336">
        <f>DATE(2026,1,1)-K6336</f>
        <v/>
      </c>
      <c r="P6336">
        <f>IF(G6336&gt;=2,"Repeat","One-time")</f>
        <v/>
      </c>
    </row>
    <row r="6337">
      <c r="A6337" t="inlineStr">
        <is>
          <t>C09837</t>
        </is>
      </c>
      <c r="B6337" t="inlineStr">
        <is>
          <t>Sanjay Patel</t>
        </is>
      </c>
      <c r="C6337" t="inlineStr">
        <is>
          <t>West</t>
        </is>
      </c>
      <c r="D6337" t="inlineStr">
        <is>
          <t>Pune</t>
        </is>
      </c>
      <c r="E6337" t="inlineStr">
        <is>
          <t>No</t>
        </is>
      </c>
      <c r="F6337" t="inlineStr">
        <is>
          <t>New</t>
        </is>
      </c>
      <c r="G6337" t="n">
        <v>1</v>
      </c>
      <c r="H6337" s="24" t="n">
        <v>7424.86</v>
      </c>
      <c r="I6337" s="24" t="n">
        <v>377.42</v>
      </c>
      <c r="J6337" s="25" t="n">
        <v>45989</v>
      </c>
      <c r="K6337" s="25" t="n">
        <v>45989</v>
      </c>
      <c r="L6337" t="n">
        <v>5</v>
      </c>
      <c r="M6337" t="n">
        <v>1</v>
      </c>
      <c r="N6337" t="n">
        <v>2</v>
      </c>
      <c r="O6337">
        <f>DATE(2026,1,1)-K6337</f>
        <v/>
      </c>
      <c r="P6337">
        <f>IF(G6337&gt;=2,"Repeat","One-time")</f>
        <v/>
      </c>
    </row>
    <row r="6338">
      <c r="A6338" t="inlineStr">
        <is>
          <t>C08608</t>
        </is>
      </c>
      <c r="B6338" t="inlineStr">
        <is>
          <t>Deepak Reddy</t>
        </is>
      </c>
      <c r="C6338" t="inlineStr">
        <is>
          <t>North</t>
        </is>
      </c>
      <c r="D6338" t="inlineStr">
        <is>
          <t>Delhi</t>
        </is>
      </c>
      <c r="E6338" t="inlineStr">
        <is>
          <t>No</t>
        </is>
      </c>
      <c r="F6338" t="inlineStr">
        <is>
          <t>Loyal</t>
        </is>
      </c>
      <c r="G6338" t="n">
        <v>3</v>
      </c>
      <c r="H6338" s="24" t="n">
        <v>7418.81</v>
      </c>
      <c r="I6338" s="24" t="n">
        <v>2326.85</v>
      </c>
      <c r="J6338" s="25" t="n">
        <v>45774</v>
      </c>
      <c r="K6338" s="25" t="n">
        <v>45886</v>
      </c>
      <c r="L6338" t="n">
        <v>3</v>
      </c>
      <c r="M6338" t="n">
        <v>3</v>
      </c>
      <c r="N6338" t="n">
        <v>2</v>
      </c>
      <c r="O6338">
        <f>DATE(2026,1,1)-K6338</f>
        <v/>
      </c>
      <c r="P6338">
        <f>IF(G6338&gt;=2,"Repeat","One-time")</f>
        <v/>
      </c>
    </row>
    <row r="6339">
      <c r="A6339" t="inlineStr">
        <is>
          <t>C08014</t>
        </is>
      </c>
      <c r="B6339" t="inlineStr">
        <is>
          <t>Diya Mukherjee</t>
        </is>
      </c>
      <c r="C6339" t="inlineStr">
        <is>
          <t>West</t>
        </is>
      </c>
      <c r="D6339" t="inlineStr">
        <is>
          <t>Mumbai</t>
        </is>
      </c>
      <c r="E6339" t="inlineStr">
        <is>
          <t>No</t>
        </is>
      </c>
      <c r="F6339" t="inlineStr">
        <is>
          <t>Occasional</t>
        </is>
      </c>
      <c r="G6339" t="n">
        <v>1</v>
      </c>
      <c r="H6339" s="24" t="n">
        <v>7418.42</v>
      </c>
      <c r="I6339" s="24" t="n">
        <v>2945.33</v>
      </c>
      <c r="J6339" s="25" t="n">
        <v>45757</v>
      </c>
      <c r="K6339" s="25" t="n">
        <v>45757</v>
      </c>
      <c r="L6339" t="n">
        <v>3</v>
      </c>
      <c r="M6339" t="n">
        <v>1</v>
      </c>
      <c r="N6339" t="n">
        <v>2</v>
      </c>
      <c r="O6339">
        <f>DATE(2026,1,1)-K6339</f>
        <v/>
      </c>
      <c r="P6339">
        <f>IF(G6339&gt;=2,"Repeat","One-time")</f>
        <v/>
      </c>
    </row>
    <row r="6340">
      <c r="A6340" t="inlineStr">
        <is>
          <t>C00445</t>
        </is>
      </c>
      <c r="B6340" t="inlineStr">
        <is>
          <t>Vikram Pillai</t>
        </is>
      </c>
      <c r="C6340" t="inlineStr">
        <is>
          <t>South</t>
        </is>
      </c>
      <c r="D6340" t="inlineStr">
        <is>
          <t>Coimbatore</t>
        </is>
      </c>
      <c r="E6340" t="inlineStr">
        <is>
          <t>No</t>
        </is>
      </c>
      <c r="F6340" t="inlineStr">
        <is>
          <t>At Risk</t>
        </is>
      </c>
      <c r="G6340" t="n">
        <v>3</v>
      </c>
      <c r="H6340" s="24" t="n">
        <v>7415.44</v>
      </c>
      <c r="I6340" s="24" t="n">
        <v>2482.31</v>
      </c>
      <c r="J6340" s="25" t="n">
        <v>45164</v>
      </c>
      <c r="K6340" s="25" t="n">
        <v>45500</v>
      </c>
      <c r="L6340" t="n">
        <v>2</v>
      </c>
      <c r="M6340" t="n">
        <v>3</v>
      </c>
      <c r="N6340" t="n">
        <v>2</v>
      </c>
      <c r="O6340">
        <f>DATE(2026,1,1)-K6340</f>
        <v/>
      </c>
      <c r="P6340">
        <f>IF(G6340&gt;=2,"Repeat","One-time")</f>
        <v/>
      </c>
    </row>
    <row r="6341">
      <c r="A6341" t="inlineStr">
        <is>
          <t>C08316</t>
        </is>
      </c>
      <c r="B6341" t="inlineStr">
        <is>
          <t>Vivaan Patel</t>
        </is>
      </c>
      <c r="C6341" t="inlineStr">
        <is>
          <t>North</t>
        </is>
      </c>
      <c r="D6341" t="inlineStr">
        <is>
          <t>Delhi</t>
        </is>
      </c>
      <c r="E6341" t="inlineStr">
        <is>
          <t>Yes</t>
        </is>
      </c>
      <c r="F6341" t="inlineStr">
        <is>
          <t>Loyal</t>
        </is>
      </c>
      <c r="G6341" t="n">
        <v>3</v>
      </c>
      <c r="H6341" s="24" t="n">
        <v>7413.12</v>
      </c>
      <c r="I6341" s="24" t="n">
        <v>1565.06</v>
      </c>
      <c r="J6341" s="25" t="n">
        <v>45746</v>
      </c>
      <c r="K6341" s="25" t="n">
        <v>45976</v>
      </c>
      <c r="L6341" t="n">
        <v>4</v>
      </c>
      <c r="M6341" t="n">
        <v>3</v>
      </c>
      <c r="N6341" t="n">
        <v>2</v>
      </c>
      <c r="O6341">
        <f>DATE(2026,1,1)-K6341</f>
        <v/>
      </c>
      <c r="P6341">
        <f>IF(G6341&gt;=2,"Repeat","One-time")</f>
        <v/>
      </c>
    </row>
    <row r="6342">
      <c r="A6342" t="inlineStr">
        <is>
          <t>C09568</t>
        </is>
      </c>
      <c r="B6342" t="inlineStr">
        <is>
          <t>Tanvi Iyer</t>
        </is>
      </c>
      <c r="C6342" t="inlineStr">
        <is>
          <t>North</t>
        </is>
      </c>
      <c r="D6342" t="inlineStr">
        <is>
          <t>Gurugram</t>
        </is>
      </c>
      <c r="E6342" t="inlineStr">
        <is>
          <t>No</t>
        </is>
      </c>
      <c r="F6342" t="inlineStr">
        <is>
          <t>Loyal</t>
        </is>
      </c>
      <c r="G6342" t="n">
        <v>3</v>
      </c>
      <c r="H6342" s="24" t="n">
        <v>7411.45</v>
      </c>
      <c r="I6342" s="24" t="n">
        <v>2663.49</v>
      </c>
      <c r="J6342" s="25" t="n">
        <v>45906</v>
      </c>
      <c r="K6342" s="25" t="n">
        <v>45943</v>
      </c>
      <c r="L6342" t="n">
        <v>4</v>
      </c>
      <c r="M6342" t="n">
        <v>3</v>
      </c>
      <c r="N6342" t="n">
        <v>2</v>
      </c>
      <c r="O6342">
        <f>DATE(2026,1,1)-K6342</f>
        <v/>
      </c>
      <c r="P6342">
        <f>IF(G6342&gt;=2,"Repeat","One-time")</f>
        <v/>
      </c>
    </row>
    <row r="6343">
      <c r="A6343" t="inlineStr">
        <is>
          <t>C04108</t>
        </is>
      </c>
      <c r="B6343" t="inlineStr">
        <is>
          <t>Swati Kapoor</t>
        </is>
      </c>
      <c r="C6343" t="inlineStr">
        <is>
          <t>North</t>
        </is>
      </c>
      <c r="D6343" t="inlineStr">
        <is>
          <t>Delhi</t>
        </is>
      </c>
      <c r="E6343" t="inlineStr">
        <is>
          <t>Yes</t>
        </is>
      </c>
      <c r="F6343" t="inlineStr">
        <is>
          <t>Loyal</t>
        </is>
      </c>
      <c r="G6343" t="n">
        <v>4</v>
      </c>
      <c r="H6343" s="24" t="n">
        <v>7399.55</v>
      </c>
      <c r="I6343" s="24" t="n">
        <v>1677.5</v>
      </c>
      <c r="J6343" s="25" t="n">
        <v>45331</v>
      </c>
      <c r="K6343" s="25" t="n">
        <v>45764</v>
      </c>
      <c r="L6343" t="n">
        <v>3</v>
      </c>
      <c r="M6343" t="n">
        <v>3</v>
      </c>
      <c r="N6343" t="n">
        <v>2</v>
      </c>
      <c r="O6343">
        <f>DATE(2026,1,1)-K6343</f>
        <v/>
      </c>
      <c r="P6343">
        <f>IF(G6343&gt;=2,"Repeat","One-time")</f>
        <v/>
      </c>
    </row>
    <row r="6344">
      <c r="A6344" t="inlineStr">
        <is>
          <t>C10027</t>
        </is>
      </c>
      <c r="B6344" t="inlineStr">
        <is>
          <t>Vikram Agarwal</t>
        </is>
      </c>
      <c r="C6344" t="inlineStr">
        <is>
          <t>East</t>
        </is>
      </c>
      <c r="D6344" t="inlineStr">
        <is>
          <t>Patna</t>
        </is>
      </c>
      <c r="E6344" t="inlineStr">
        <is>
          <t>No</t>
        </is>
      </c>
      <c r="F6344" t="inlineStr">
        <is>
          <t>Occasional</t>
        </is>
      </c>
      <c r="G6344" t="n">
        <v>1</v>
      </c>
      <c r="H6344" s="24" t="n">
        <v>7397.06</v>
      </c>
      <c r="I6344" s="24" t="n">
        <v>2678.92</v>
      </c>
      <c r="J6344" s="25" t="n">
        <v>45866</v>
      </c>
      <c r="K6344" s="25" t="n">
        <v>45866</v>
      </c>
      <c r="L6344" t="n">
        <v>3</v>
      </c>
      <c r="M6344" t="n">
        <v>2</v>
      </c>
      <c r="N6344" t="n">
        <v>2</v>
      </c>
      <c r="O6344">
        <f>DATE(2026,1,1)-K6344</f>
        <v/>
      </c>
      <c r="P6344">
        <f>IF(G6344&gt;=2,"Repeat","One-time")</f>
        <v/>
      </c>
    </row>
    <row r="6345">
      <c r="A6345" t="inlineStr">
        <is>
          <t>C06087</t>
        </is>
      </c>
      <c r="B6345" t="inlineStr">
        <is>
          <t>Isha Mehta</t>
        </is>
      </c>
      <c r="C6345" t="inlineStr">
        <is>
          <t>South</t>
        </is>
      </c>
      <c r="D6345" t="inlineStr">
        <is>
          <t>Chennai</t>
        </is>
      </c>
      <c r="E6345" t="inlineStr">
        <is>
          <t>No</t>
        </is>
      </c>
      <c r="F6345" t="inlineStr">
        <is>
          <t>Occasional</t>
        </is>
      </c>
      <c r="G6345" t="n">
        <v>2</v>
      </c>
      <c r="H6345" s="24" t="n">
        <v>7396.17</v>
      </c>
      <c r="I6345" s="24" t="n">
        <v>2733.77</v>
      </c>
      <c r="J6345" s="25" t="n">
        <v>45514</v>
      </c>
      <c r="K6345" s="25" t="n">
        <v>45515</v>
      </c>
      <c r="L6345" t="n">
        <v>2</v>
      </c>
      <c r="M6345" t="n">
        <v>2</v>
      </c>
      <c r="N6345" t="n">
        <v>2</v>
      </c>
      <c r="O6345">
        <f>DATE(2026,1,1)-K6345</f>
        <v/>
      </c>
      <c r="P6345">
        <f>IF(G6345&gt;=2,"Repeat","One-time")</f>
        <v/>
      </c>
    </row>
    <row r="6346">
      <c r="A6346" t="inlineStr">
        <is>
          <t>C00589</t>
        </is>
      </c>
      <c r="B6346" t="inlineStr">
        <is>
          <t>Karan Reddy</t>
        </is>
      </c>
      <c r="C6346" t="inlineStr">
        <is>
          <t>South</t>
        </is>
      </c>
      <c r="D6346" t="inlineStr">
        <is>
          <t>Bengaluru</t>
        </is>
      </c>
      <c r="E6346" t="inlineStr">
        <is>
          <t>No</t>
        </is>
      </c>
      <c r="F6346" t="inlineStr">
        <is>
          <t>Hibernating</t>
        </is>
      </c>
      <c r="G6346" t="n">
        <v>2</v>
      </c>
      <c r="H6346" s="24" t="n">
        <v>7395.95</v>
      </c>
      <c r="I6346" s="24" t="n">
        <v>3107.78</v>
      </c>
      <c r="J6346" s="25" t="n">
        <v>44976</v>
      </c>
      <c r="K6346" s="25" t="n">
        <v>45239</v>
      </c>
      <c r="L6346" t="n">
        <v>1</v>
      </c>
      <c r="M6346" t="n">
        <v>2</v>
      </c>
      <c r="N6346" t="n">
        <v>2</v>
      </c>
      <c r="O6346">
        <f>DATE(2026,1,1)-K6346</f>
        <v/>
      </c>
      <c r="P6346">
        <f>IF(G6346&gt;=2,"Repeat","One-time")</f>
        <v/>
      </c>
    </row>
    <row r="6347">
      <c r="A6347" t="inlineStr">
        <is>
          <t>C11439</t>
        </is>
      </c>
      <c r="B6347" t="inlineStr">
        <is>
          <t>Zoya Kapoor</t>
        </is>
      </c>
      <c r="C6347" t="inlineStr">
        <is>
          <t>North</t>
        </is>
      </c>
      <c r="D6347" t="inlineStr">
        <is>
          <t>Lucknow</t>
        </is>
      </c>
      <c r="E6347" t="inlineStr">
        <is>
          <t>No</t>
        </is>
      </c>
      <c r="F6347" t="inlineStr">
        <is>
          <t>New</t>
        </is>
      </c>
      <c r="G6347" t="n">
        <v>2</v>
      </c>
      <c r="H6347" s="24" t="n">
        <v>7395.44</v>
      </c>
      <c r="I6347" s="24" t="n">
        <v>2704.47</v>
      </c>
      <c r="J6347" s="25" t="n">
        <v>46003</v>
      </c>
      <c r="K6347" s="25" t="n">
        <v>46005</v>
      </c>
      <c r="L6347" t="n">
        <v>5</v>
      </c>
      <c r="M6347" t="n">
        <v>3</v>
      </c>
      <c r="N6347" t="n">
        <v>2</v>
      </c>
      <c r="O6347">
        <f>DATE(2026,1,1)-K6347</f>
        <v/>
      </c>
      <c r="P6347">
        <f>IF(G6347&gt;=2,"Repeat","One-time")</f>
        <v/>
      </c>
    </row>
    <row r="6348">
      <c r="A6348" t="inlineStr">
        <is>
          <t>C01725</t>
        </is>
      </c>
      <c r="B6348" t="inlineStr">
        <is>
          <t>Diya Menon</t>
        </is>
      </c>
      <c r="C6348" t="inlineStr">
        <is>
          <t>East</t>
        </is>
      </c>
      <c r="D6348" t="inlineStr">
        <is>
          <t>Patna</t>
        </is>
      </c>
      <c r="E6348" t="inlineStr">
        <is>
          <t>No</t>
        </is>
      </c>
      <c r="F6348" t="inlineStr">
        <is>
          <t>At Risk</t>
        </is>
      </c>
      <c r="G6348" t="n">
        <v>4</v>
      </c>
      <c r="H6348" s="24" t="n">
        <v>7388.32</v>
      </c>
      <c r="I6348" s="24" t="n">
        <v>2394.06</v>
      </c>
      <c r="J6348" s="25" t="n">
        <v>45045</v>
      </c>
      <c r="K6348" s="25" t="n">
        <v>45648</v>
      </c>
      <c r="L6348" t="n">
        <v>2</v>
      </c>
      <c r="M6348" t="n">
        <v>3</v>
      </c>
      <c r="N6348" t="n">
        <v>2</v>
      </c>
      <c r="O6348">
        <f>DATE(2026,1,1)-K6348</f>
        <v/>
      </c>
      <c r="P6348">
        <f>IF(G6348&gt;=2,"Repeat","One-time")</f>
        <v/>
      </c>
    </row>
    <row r="6349">
      <c r="A6349" t="inlineStr">
        <is>
          <t>C09729</t>
        </is>
      </c>
      <c r="B6349" t="inlineStr">
        <is>
          <t>Joseph Pillai</t>
        </is>
      </c>
      <c r="C6349" t="inlineStr">
        <is>
          <t>South</t>
        </is>
      </c>
      <c r="D6349" t="inlineStr">
        <is>
          <t>Bengaluru</t>
        </is>
      </c>
      <c r="E6349" t="inlineStr">
        <is>
          <t>Yes</t>
        </is>
      </c>
      <c r="F6349" t="inlineStr">
        <is>
          <t>New</t>
        </is>
      </c>
      <c r="G6349" t="n">
        <v>1</v>
      </c>
      <c r="H6349" s="24" t="n">
        <v>7370.51</v>
      </c>
      <c r="I6349" s="24" t="n">
        <v>130.89</v>
      </c>
      <c r="J6349" s="25" t="n">
        <v>45949</v>
      </c>
      <c r="K6349" s="25" t="n">
        <v>45949</v>
      </c>
      <c r="L6349" t="n">
        <v>4</v>
      </c>
      <c r="M6349" t="n">
        <v>1</v>
      </c>
      <c r="N6349" t="n">
        <v>2</v>
      </c>
      <c r="O6349">
        <f>DATE(2026,1,1)-K6349</f>
        <v/>
      </c>
      <c r="P6349">
        <f>IF(G6349&gt;=2,"Repeat","One-time")</f>
        <v/>
      </c>
    </row>
    <row r="6350">
      <c r="A6350" t="inlineStr">
        <is>
          <t>C03426</t>
        </is>
      </c>
      <c r="B6350" t="inlineStr">
        <is>
          <t>Nikhil Mukherjee</t>
        </is>
      </c>
      <c r="C6350" t="inlineStr">
        <is>
          <t>North</t>
        </is>
      </c>
      <c r="D6350" t="inlineStr">
        <is>
          <t>Lucknow</t>
        </is>
      </c>
      <c r="E6350" t="inlineStr">
        <is>
          <t>Yes</t>
        </is>
      </c>
      <c r="F6350" t="inlineStr">
        <is>
          <t>At Risk</t>
        </is>
      </c>
      <c r="G6350" t="n">
        <v>3</v>
      </c>
      <c r="H6350" s="24" t="n">
        <v>7369.58</v>
      </c>
      <c r="I6350" s="24" t="n">
        <v>2509.68</v>
      </c>
      <c r="J6350" s="25" t="n">
        <v>45488</v>
      </c>
      <c r="K6350" s="25" t="n">
        <v>45525</v>
      </c>
      <c r="L6350" t="n">
        <v>2</v>
      </c>
      <c r="M6350" t="n">
        <v>3</v>
      </c>
      <c r="N6350" t="n">
        <v>2</v>
      </c>
      <c r="O6350">
        <f>DATE(2026,1,1)-K6350</f>
        <v/>
      </c>
      <c r="P6350">
        <f>IF(G6350&gt;=2,"Repeat","One-time")</f>
        <v/>
      </c>
    </row>
    <row r="6351">
      <c r="A6351" t="inlineStr">
        <is>
          <t>C03040</t>
        </is>
      </c>
      <c r="B6351" t="inlineStr">
        <is>
          <t>Aarav Shah</t>
        </is>
      </c>
      <c r="C6351" t="inlineStr">
        <is>
          <t>North</t>
        </is>
      </c>
      <c r="D6351" t="inlineStr">
        <is>
          <t>Jaipur</t>
        </is>
      </c>
      <c r="E6351" t="inlineStr">
        <is>
          <t>No</t>
        </is>
      </c>
      <c r="F6351" t="inlineStr">
        <is>
          <t>At Risk</t>
        </is>
      </c>
      <c r="G6351" t="n">
        <v>3</v>
      </c>
      <c r="H6351" s="24" t="n">
        <v>7369.54</v>
      </c>
      <c r="I6351" s="24" t="n">
        <v>2221.68</v>
      </c>
      <c r="J6351" s="25" t="n">
        <v>45312</v>
      </c>
      <c r="K6351" s="25" t="n">
        <v>45356</v>
      </c>
      <c r="L6351" t="n">
        <v>1</v>
      </c>
      <c r="M6351" t="n">
        <v>3</v>
      </c>
      <c r="N6351" t="n">
        <v>2</v>
      </c>
      <c r="O6351">
        <f>DATE(2026,1,1)-K6351</f>
        <v/>
      </c>
      <c r="P6351">
        <f>IF(G6351&gt;=2,"Repeat","One-time")</f>
        <v/>
      </c>
    </row>
    <row r="6352">
      <c r="A6352" t="inlineStr">
        <is>
          <t>C10499</t>
        </is>
      </c>
      <c r="B6352" t="inlineStr">
        <is>
          <t>Swati Verma</t>
        </is>
      </c>
      <c r="C6352" t="inlineStr">
        <is>
          <t>Central</t>
        </is>
      </c>
      <c r="D6352" t="inlineStr">
        <is>
          <t>Indore</t>
        </is>
      </c>
      <c r="E6352" t="inlineStr">
        <is>
          <t>No</t>
        </is>
      </c>
      <c r="F6352" t="inlineStr">
        <is>
          <t>Loyal</t>
        </is>
      </c>
      <c r="G6352" t="n">
        <v>2</v>
      </c>
      <c r="H6352" s="24" t="n">
        <v>7369.1</v>
      </c>
      <c r="I6352" s="24" t="n">
        <v>2619.28</v>
      </c>
      <c r="J6352" s="25" t="n">
        <v>45914</v>
      </c>
      <c r="K6352" s="25" t="n">
        <v>45942</v>
      </c>
      <c r="L6352" t="n">
        <v>4</v>
      </c>
      <c r="M6352" t="n">
        <v>3</v>
      </c>
      <c r="N6352" t="n">
        <v>2</v>
      </c>
      <c r="O6352">
        <f>DATE(2026,1,1)-K6352</f>
        <v/>
      </c>
      <c r="P6352">
        <f>IF(G6352&gt;=2,"Repeat","One-time")</f>
        <v/>
      </c>
    </row>
    <row r="6353">
      <c r="A6353" t="inlineStr">
        <is>
          <t>C07855</t>
        </is>
      </c>
      <c r="B6353" t="inlineStr">
        <is>
          <t>Lakshmi Chopra</t>
        </is>
      </c>
      <c r="C6353" t="inlineStr">
        <is>
          <t>West</t>
        </is>
      </c>
      <c r="D6353" t="inlineStr">
        <is>
          <t>Mumbai</t>
        </is>
      </c>
      <c r="E6353" t="inlineStr">
        <is>
          <t>Yes</t>
        </is>
      </c>
      <c r="F6353" t="inlineStr">
        <is>
          <t>Occasional</t>
        </is>
      </c>
      <c r="G6353" t="n">
        <v>2</v>
      </c>
      <c r="H6353" s="24" t="n">
        <v>7365.21</v>
      </c>
      <c r="I6353" s="24" t="n">
        <v>3406.63</v>
      </c>
      <c r="J6353" s="25" t="n">
        <v>45675</v>
      </c>
      <c r="K6353" s="25" t="n">
        <v>45746</v>
      </c>
      <c r="L6353" t="n">
        <v>2</v>
      </c>
      <c r="M6353" t="n">
        <v>2</v>
      </c>
      <c r="N6353" t="n">
        <v>2</v>
      </c>
      <c r="O6353">
        <f>DATE(2026,1,1)-K6353</f>
        <v/>
      </c>
      <c r="P6353">
        <f>IF(G6353&gt;=2,"Repeat","One-time")</f>
        <v/>
      </c>
    </row>
    <row r="6354">
      <c r="A6354" t="inlineStr">
        <is>
          <t>C07318</t>
        </is>
      </c>
      <c r="B6354" t="inlineStr">
        <is>
          <t>Rahul Mukherjee</t>
        </is>
      </c>
      <c r="C6354" t="inlineStr">
        <is>
          <t>North</t>
        </is>
      </c>
      <c r="D6354" t="inlineStr">
        <is>
          <t>Delhi</t>
        </is>
      </c>
      <c r="E6354" t="inlineStr">
        <is>
          <t>Yes</t>
        </is>
      </c>
      <c r="F6354" t="inlineStr">
        <is>
          <t>Loyal</t>
        </is>
      </c>
      <c r="G6354" t="n">
        <v>3</v>
      </c>
      <c r="H6354" s="24" t="n">
        <v>7364.66</v>
      </c>
      <c r="I6354" s="24" t="n">
        <v>2383.19</v>
      </c>
      <c r="J6354" s="25" t="n">
        <v>45738</v>
      </c>
      <c r="K6354" s="25" t="n">
        <v>45846</v>
      </c>
      <c r="L6354" t="n">
        <v>3</v>
      </c>
      <c r="M6354" t="n">
        <v>3</v>
      </c>
      <c r="N6354" t="n">
        <v>2</v>
      </c>
      <c r="O6354">
        <f>DATE(2026,1,1)-K6354</f>
        <v/>
      </c>
      <c r="P6354">
        <f>IF(G6354&gt;=2,"Repeat","One-time")</f>
        <v/>
      </c>
    </row>
    <row r="6355">
      <c r="A6355" t="inlineStr">
        <is>
          <t>C01503</t>
        </is>
      </c>
      <c r="B6355" t="inlineStr">
        <is>
          <t>Aditya Fernandes</t>
        </is>
      </c>
      <c r="C6355" t="inlineStr">
        <is>
          <t>West</t>
        </is>
      </c>
      <c r="D6355" t="inlineStr">
        <is>
          <t>Mumbai</t>
        </is>
      </c>
      <c r="E6355" t="inlineStr">
        <is>
          <t>No</t>
        </is>
      </c>
      <c r="F6355" t="inlineStr">
        <is>
          <t>At Risk</t>
        </is>
      </c>
      <c r="G6355" t="n">
        <v>3</v>
      </c>
      <c r="H6355" s="24" t="n">
        <v>7362.9</v>
      </c>
      <c r="I6355" s="24" t="n">
        <v>2956.57</v>
      </c>
      <c r="J6355" s="25" t="n">
        <v>45042</v>
      </c>
      <c r="K6355" s="25" t="n">
        <v>45134</v>
      </c>
      <c r="L6355" t="n">
        <v>1</v>
      </c>
      <c r="M6355" t="n">
        <v>3</v>
      </c>
      <c r="N6355" t="n">
        <v>2</v>
      </c>
      <c r="O6355">
        <f>DATE(2026,1,1)-K6355</f>
        <v/>
      </c>
      <c r="P6355">
        <f>IF(G6355&gt;=2,"Repeat","One-time")</f>
        <v/>
      </c>
    </row>
    <row r="6356">
      <c r="A6356" t="inlineStr">
        <is>
          <t>C06773</t>
        </is>
      </c>
      <c r="B6356" t="inlineStr">
        <is>
          <t>Priya Sharma</t>
        </is>
      </c>
      <c r="C6356" t="inlineStr">
        <is>
          <t>North</t>
        </is>
      </c>
      <c r="D6356" t="inlineStr">
        <is>
          <t>Delhi</t>
        </is>
      </c>
      <c r="E6356" t="inlineStr">
        <is>
          <t>Yes</t>
        </is>
      </c>
      <c r="F6356" t="inlineStr">
        <is>
          <t>Occasional</t>
        </is>
      </c>
      <c r="G6356" t="n">
        <v>1</v>
      </c>
      <c r="H6356" s="24" t="n">
        <v>7354.15</v>
      </c>
      <c r="I6356" s="24" t="n">
        <v>2026.39</v>
      </c>
      <c r="J6356" s="25" t="n">
        <v>45627</v>
      </c>
      <c r="K6356" s="25" t="n">
        <v>45627</v>
      </c>
      <c r="L6356" t="n">
        <v>2</v>
      </c>
      <c r="M6356" t="n">
        <v>1</v>
      </c>
      <c r="N6356" t="n">
        <v>2</v>
      </c>
      <c r="O6356">
        <f>DATE(2026,1,1)-K6356</f>
        <v/>
      </c>
      <c r="P6356">
        <f>IF(G6356&gt;=2,"Repeat","One-time")</f>
        <v/>
      </c>
    </row>
    <row r="6357">
      <c r="A6357" t="inlineStr">
        <is>
          <t>C06692</t>
        </is>
      </c>
      <c r="B6357" t="inlineStr">
        <is>
          <t>Swati Mishra</t>
        </is>
      </c>
      <c r="C6357" t="inlineStr">
        <is>
          <t>North</t>
        </is>
      </c>
      <c r="D6357" t="inlineStr">
        <is>
          <t>Delhi</t>
        </is>
      </c>
      <c r="E6357" t="inlineStr">
        <is>
          <t>No</t>
        </is>
      </c>
      <c r="F6357" t="inlineStr">
        <is>
          <t>Occasional</t>
        </is>
      </c>
      <c r="G6357" t="n">
        <v>2</v>
      </c>
      <c r="H6357" s="24" t="n">
        <v>7340.88</v>
      </c>
      <c r="I6357" s="24" t="n">
        <v>2828.92</v>
      </c>
      <c r="J6357" s="25" t="n">
        <v>45602</v>
      </c>
      <c r="K6357" s="25" t="n">
        <v>45665</v>
      </c>
      <c r="L6357" t="n">
        <v>2</v>
      </c>
      <c r="M6357" t="n">
        <v>2</v>
      </c>
      <c r="N6357" t="n">
        <v>2</v>
      </c>
      <c r="O6357">
        <f>DATE(2026,1,1)-K6357</f>
        <v/>
      </c>
      <c r="P6357">
        <f>IF(G6357&gt;=2,"Repeat","One-time")</f>
        <v/>
      </c>
    </row>
    <row r="6358">
      <c r="A6358" t="inlineStr">
        <is>
          <t>C04863</t>
        </is>
      </c>
      <c r="B6358" t="inlineStr">
        <is>
          <t>Ananya Kapoor</t>
        </is>
      </c>
      <c r="C6358" t="inlineStr">
        <is>
          <t>North</t>
        </is>
      </c>
      <c r="D6358" t="inlineStr">
        <is>
          <t>Lucknow</t>
        </is>
      </c>
      <c r="E6358" t="inlineStr">
        <is>
          <t>No</t>
        </is>
      </c>
      <c r="F6358" t="inlineStr">
        <is>
          <t>Hibernating</t>
        </is>
      </c>
      <c r="G6358" t="n">
        <v>1</v>
      </c>
      <c r="H6358" s="24" t="n">
        <v>7334.49</v>
      </c>
      <c r="I6358" s="24" t="n">
        <v>2571.15</v>
      </c>
      <c r="J6358" s="25" t="n">
        <v>45414</v>
      </c>
      <c r="K6358" s="25" t="n">
        <v>45414</v>
      </c>
      <c r="L6358" t="n">
        <v>1</v>
      </c>
      <c r="M6358" t="n">
        <v>1</v>
      </c>
      <c r="N6358" t="n">
        <v>2</v>
      </c>
      <c r="O6358">
        <f>DATE(2026,1,1)-K6358</f>
        <v/>
      </c>
      <c r="P6358">
        <f>IF(G6358&gt;=2,"Repeat","One-time")</f>
        <v/>
      </c>
    </row>
    <row r="6359">
      <c r="A6359" t="inlineStr">
        <is>
          <t>C09057</t>
        </is>
      </c>
      <c r="B6359" t="inlineStr">
        <is>
          <t>Priya Prasad</t>
        </is>
      </c>
      <c r="C6359" t="inlineStr">
        <is>
          <t>South</t>
        </is>
      </c>
      <c r="D6359" t="inlineStr">
        <is>
          <t>Coimbatore</t>
        </is>
      </c>
      <c r="E6359" t="inlineStr">
        <is>
          <t>Yes</t>
        </is>
      </c>
      <c r="F6359" t="inlineStr">
        <is>
          <t>Occasional</t>
        </is>
      </c>
      <c r="G6359" t="n">
        <v>2</v>
      </c>
      <c r="H6359" s="24" t="n">
        <v>7331.36</v>
      </c>
      <c r="I6359" s="24" t="n">
        <v>2818.63</v>
      </c>
      <c r="J6359" s="25" t="n">
        <v>45877</v>
      </c>
      <c r="K6359" s="25" t="n">
        <v>45896</v>
      </c>
      <c r="L6359" t="n">
        <v>3</v>
      </c>
      <c r="M6359" t="n">
        <v>2</v>
      </c>
      <c r="N6359" t="n">
        <v>2</v>
      </c>
      <c r="O6359">
        <f>DATE(2026,1,1)-K6359</f>
        <v/>
      </c>
      <c r="P6359">
        <f>IF(G6359&gt;=2,"Repeat","One-time")</f>
        <v/>
      </c>
    </row>
    <row r="6360">
      <c r="A6360" t="inlineStr">
        <is>
          <t>C09003</t>
        </is>
      </c>
      <c r="B6360" t="inlineStr">
        <is>
          <t>Ritu Agarwal</t>
        </is>
      </c>
      <c r="C6360" t="inlineStr">
        <is>
          <t>North</t>
        </is>
      </c>
      <c r="D6360" t="inlineStr">
        <is>
          <t>Delhi</t>
        </is>
      </c>
      <c r="E6360" t="inlineStr">
        <is>
          <t>No</t>
        </is>
      </c>
      <c r="F6360" t="inlineStr">
        <is>
          <t>Occasional</t>
        </is>
      </c>
      <c r="G6360" t="n">
        <v>2</v>
      </c>
      <c r="H6360" s="24" t="n">
        <v>7327.25</v>
      </c>
      <c r="I6360" s="24" t="n">
        <v>2737.99</v>
      </c>
      <c r="J6360" s="25" t="n">
        <v>45892</v>
      </c>
      <c r="K6360" s="25" t="n">
        <v>45909</v>
      </c>
      <c r="L6360" t="n">
        <v>3</v>
      </c>
      <c r="M6360" t="n">
        <v>2</v>
      </c>
      <c r="N6360" t="n">
        <v>2</v>
      </c>
      <c r="O6360">
        <f>DATE(2026,1,1)-K6360</f>
        <v/>
      </c>
      <c r="P6360">
        <f>IF(G6360&gt;=2,"Repeat","One-time")</f>
        <v/>
      </c>
    </row>
    <row r="6361">
      <c r="A6361" t="inlineStr">
        <is>
          <t>C00152</t>
        </is>
      </c>
      <c r="B6361" t="inlineStr">
        <is>
          <t>Ananya Yadav</t>
        </is>
      </c>
      <c r="C6361" t="inlineStr">
        <is>
          <t>North</t>
        </is>
      </c>
      <c r="D6361" t="inlineStr">
        <is>
          <t>Delhi</t>
        </is>
      </c>
      <c r="E6361" t="inlineStr">
        <is>
          <t>No</t>
        </is>
      </c>
      <c r="F6361" t="inlineStr">
        <is>
          <t>At Risk</t>
        </is>
      </c>
      <c r="G6361" t="n">
        <v>5</v>
      </c>
      <c r="H6361" s="24" t="n">
        <v>7320.42</v>
      </c>
      <c r="I6361" s="24" t="n">
        <v>2648.99</v>
      </c>
      <c r="J6361" s="25" t="n">
        <v>44928</v>
      </c>
      <c r="K6361" s="25" t="n">
        <v>45317</v>
      </c>
      <c r="L6361" t="n">
        <v>1</v>
      </c>
      <c r="M6361" t="n">
        <v>4</v>
      </c>
      <c r="N6361" t="n">
        <v>2</v>
      </c>
      <c r="O6361">
        <f>DATE(2026,1,1)-K6361</f>
        <v/>
      </c>
      <c r="P6361">
        <f>IF(G6361&gt;=2,"Repeat","One-time")</f>
        <v/>
      </c>
    </row>
    <row r="6362">
      <c r="A6362" t="inlineStr">
        <is>
          <t>C04595</t>
        </is>
      </c>
      <c r="B6362" t="inlineStr">
        <is>
          <t>Gurpreet Menon</t>
        </is>
      </c>
      <c r="C6362" t="inlineStr">
        <is>
          <t>West</t>
        </is>
      </c>
      <c r="D6362" t="inlineStr">
        <is>
          <t>Surat</t>
        </is>
      </c>
      <c r="E6362" t="inlineStr">
        <is>
          <t>Yes</t>
        </is>
      </c>
      <c r="F6362" t="inlineStr">
        <is>
          <t>Hibernating</t>
        </is>
      </c>
      <c r="G6362" t="n">
        <v>1</v>
      </c>
      <c r="H6362" s="24" t="n">
        <v>7312.86</v>
      </c>
      <c r="I6362" s="24" t="n">
        <v>3122.27</v>
      </c>
      <c r="J6362" s="25" t="n">
        <v>45394</v>
      </c>
      <c r="K6362" s="25" t="n">
        <v>45394</v>
      </c>
      <c r="L6362" t="n">
        <v>1</v>
      </c>
      <c r="M6362" t="n">
        <v>1</v>
      </c>
      <c r="N6362" t="n">
        <v>2</v>
      </c>
      <c r="O6362">
        <f>DATE(2026,1,1)-K6362</f>
        <v/>
      </c>
      <c r="P6362">
        <f>IF(G6362&gt;=2,"Repeat","One-time")</f>
        <v/>
      </c>
    </row>
    <row r="6363">
      <c r="A6363" t="inlineStr">
        <is>
          <t>C04132</t>
        </is>
      </c>
      <c r="B6363" t="inlineStr">
        <is>
          <t>Farhan Sharma</t>
        </is>
      </c>
      <c r="C6363" t="inlineStr">
        <is>
          <t>North</t>
        </is>
      </c>
      <c r="D6363" t="inlineStr">
        <is>
          <t>Lucknow</t>
        </is>
      </c>
      <c r="E6363" t="inlineStr">
        <is>
          <t>No</t>
        </is>
      </c>
      <c r="F6363" t="inlineStr">
        <is>
          <t>Occasional</t>
        </is>
      </c>
      <c r="G6363" t="n">
        <v>2</v>
      </c>
      <c r="H6363" s="24" t="n">
        <v>7311.72</v>
      </c>
      <c r="I6363" s="24" t="n">
        <v>3005.45</v>
      </c>
      <c r="J6363" s="25" t="n">
        <v>45869</v>
      </c>
      <c r="K6363" s="25" t="n">
        <v>45877</v>
      </c>
      <c r="L6363" t="n">
        <v>3</v>
      </c>
      <c r="M6363" t="n">
        <v>2</v>
      </c>
      <c r="N6363" t="n">
        <v>2</v>
      </c>
      <c r="O6363">
        <f>DATE(2026,1,1)-K6363</f>
        <v/>
      </c>
      <c r="P6363">
        <f>IF(G6363&gt;=2,"Repeat","One-time")</f>
        <v/>
      </c>
    </row>
    <row r="6364">
      <c r="A6364" t="inlineStr">
        <is>
          <t>C08596</t>
        </is>
      </c>
      <c r="B6364" t="inlineStr">
        <is>
          <t>Divya Pillai</t>
        </is>
      </c>
      <c r="C6364" t="inlineStr">
        <is>
          <t>East</t>
        </is>
      </c>
      <c r="D6364" t="inlineStr">
        <is>
          <t>Kolkata</t>
        </is>
      </c>
      <c r="E6364" t="inlineStr">
        <is>
          <t>Yes</t>
        </is>
      </c>
      <c r="F6364" t="inlineStr">
        <is>
          <t>Occasional</t>
        </is>
      </c>
      <c r="G6364" t="n">
        <v>1</v>
      </c>
      <c r="H6364" s="24" t="n">
        <v>7310.53</v>
      </c>
      <c r="I6364" s="24" t="n">
        <v>921.11</v>
      </c>
      <c r="J6364" s="25" t="n">
        <v>45862</v>
      </c>
      <c r="K6364" s="25" t="n">
        <v>45862</v>
      </c>
      <c r="L6364" t="n">
        <v>3</v>
      </c>
      <c r="M6364" t="n">
        <v>1</v>
      </c>
      <c r="N6364" t="n">
        <v>2</v>
      </c>
      <c r="O6364">
        <f>DATE(2026,1,1)-K6364</f>
        <v/>
      </c>
      <c r="P6364">
        <f>IF(G6364&gt;=2,"Repeat","One-time")</f>
        <v/>
      </c>
    </row>
    <row r="6365">
      <c r="A6365" t="inlineStr">
        <is>
          <t>C03897</t>
        </is>
      </c>
      <c r="B6365" t="inlineStr">
        <is>
          <t>Vivaan Kumar</t>
        </is>
      </c>
      <c r="C6365" t="inlineStr">
        <is>
          <t>North</t>
        </is>
      </c>
      <c r="D6365" t="inlineStr">
        <is>
          <t>Gurugram</t>
        </is>
      </c>
      <c r="E6365" t="inlineStr">
        <is>
          <t>No</t>
        </is>
      </c>
      <c r="F6365" t="inlineStr">
        <is>
          <t>Loyal</t>
        </is>
      </c>
      <c r="G6365" t="n">
        <v>5</v>
      </c>
      <c r="H6365" s="24" t="n">
        <v>7308.21</v>
      </c>
      <c r="I6365" s="24" t="n">
        <v>2264.97</v>
      </c>
      <c r="J6365" s="25" t="n">
        <v>45447</v>
      </c>
      <c r="K6365" s="25" t="n">
        <v>45963</v>
      </c>
      <c r="L6365" t="n">
        <v>4</v>
      </c>
      <c r="M6365" t="n">
        <v>4</v>
      </c>
      <c r="N6365" t="n">
        <v>2</v>
      </c>
      <c r="O6365">
        <f>DATE(2026,1,1)-K6365</f>
        <v/>
      </c>
      <c r="P6365">
        <f>IF(G6365&gt;=2,"Repeat","One-time")</f>
        <v/>
      </c>
    </row>
    <row r="6366">
      <c r="A6366" t="inlineStr">
        <is>
          <t>C09841</t>
        </is>
      </c>
      <c r="B6366" t="inlineStr">
        <is>
          <t>Lakshmi Fernandes</t>
        </is>
      </c>
      <c r="C6366" t="inlineStr">
        <is>
          <t>West</t>
        </is>
      </c>
      <c r="D6366" t="inlineStr">
        <is>
          <t>Ahmedabad</t>
        </is>
      </c>
      <c r="E6366" t="inlineStr">
        <is>
          <t>No</t>
        </is>
      </c>
      <c r="F6366" t="inlineStr">
        <is>
          <t>New</t>
        </is>
      </c>
      <c r="G6366" t="n">
        <v>2</v>
      </c>
      <c r="H6366" s="24" t="n">
        <v>7304.69</v>
      </c>
      <c r="I6366" s="24" t="n">
        <v>1708.06</v>
      </c>
      <c r="J6366" s="25" t="n">
        <v>45994</v>
      </c>
      <c r="K6366" s="25" t="n">
        <v>46012</v>
      </c>
      <c r="L6366" t="n">
        <v>5</v>
      </c>
      <c r="M6366" t="n">
        <v>2</v>
      </c>
      <c r="N6366" t="n">
        <v>2</v>
      </c>
      <c r="O6366">
        <f>DATE(2026,1,1)-K6366</f>
        <v/>
      </c>
      <c r="P6366">
        <f>IF(G6366&gt;=2,"Repeat","One-time")</f>
        <v/>
      </c>
    </row>
    <row r="6367">
      <c r="A6367" t="inlineStr">
        <is>
          <t>C01867</t>
        </is>
      </c>
      <c r="B6367" t="inlineStr">
        <is>
          <t>Manish Thakur</t>
        </is>
      </c>
      <c r="C6367" t="inlineStr">
        <is>
          <t>East</t>
        </is>
      </c>
      <c r="D6367" t="inlineStr">
        <is>
          <t>Guwahati</t>
        </is>
      </c>
      <c r="E6367" t="inlineStr">
        <is>
          <t>No</t>
        </is>
      </c>
      <c r="F6367" t="inlineStr">
        <is>
          <t>Hibernating</t>
        </is>
      </c>
      <c r="G6367" t="n">
        <v>1</v>
      </c>
      <c r="H6367" s="24" t="n">
        <v>7290.35</v>
      </c>
      <c r="I6367" s="24" t="n">
        <v>1279.59</v>
      </c>
      <c r="J6367" s="25" t="n">
        <v>45067</v>
      </c>
      <c r="K6367" s="25" t="n">
        <v>45067</v>
      </c>
      <c r="L6367" t="n">
        <v>1</v>
      </c>
      <c r="M6367" t="n">
        <v>1</v>
      </c>
      <c r="N6367" t="n">
        <v>2</v>
      </c>
      <c r="O6367">
        <f>DATE(2026,1,1)-K6367</f>
        <v/>
      </c>
      <c r="P6367">
        <f>IF(G6367&gt;=2,"Repeat","One-time")</f>
        <v/>
      </c>
    </row>
    <row r="6368">
      <c r="A6368" t="inlineStr">
        <is>
          <t>C02203</t>
        </is>
      </c>
      <c r="B6368" t="inlineStr">
        <is>
          <t>Manish Patel</t>
        </is>
      </c>
      <c r="C6368" t="inlineStr">
        <is>
          <t>East</t>
        </is>
      </c>
      <c r="D6368" t="inlineStr">
        <is>
          <t>Jamshedpur</t>
        </is>
      </c>
      <c r="E6368" t="inlineStr">
        <is>
          <t>Yes</t>
        </is>
      </c>
      <c r="F6368" t="inlineStr">
        <is>
          <t>At Risk</t>
        </is>
      </c>
      <c r="G6368" t="n">
        <v>4</v>
      </c>
      <c r="H6368" s="24" t="n">
        <v>7286.56</v>
      </c>
      <c r="I6368" s="24" t="n">
        <v>3081.48</v>
      </c>
      <c r="J6368" s="25" t="n">
        <v>45221</v>
      </c>
      <c r="K6368" s="25" t="n">
        <v>45323</v>
      </c>
      <c r="L6368" t="n">
        <v>1</v>
      </c>
      <c r="M6368" t="n">
        <v>3</v>
      </c>
      <c r="N6368" t="n">
        <v>2</v>
      </c>
      <c r="O6368">
        <f>DATE(2026,1,1)-K6368</f>
        <v/>
      </c>
      <c r="P6368">
        <f>IF(G6368&gt;=2,"Repeat","One-time")</f>
        <v/>
      </c>
    </row>
    <row r="6369">
      <c r="A6369" t="inlineStr">
        <is>
          <t>C09085</t>
        </is>
      </c>
      <c r="B6369" t="inlineStr">
        <is>
          <t>Joseph Rao</t>
        </is>
      </c>
      <c r="C6369" t="inlineStr">
        <is>
          <t>East</t>
        </is>
      </c>
      <c r="D6369" t="inlineStr">
        <is>
          <t>Kolkata</t>
        </is>
      </c>
      <c r="E6369" t="inlineStr">
        <is>
          <t>Yes</t>
        </is>
      </c>
      <c r="F6369" t="inlineStr">
        <is>
          <t>New</t>
        </is>
      </c>
      <c r="G6369" t="n">
        <v>2</v>
      </c>
      <c r="H6369" s="24" t="n">
        <v>7264.79</v>
      </c>
      <c r="I6369" s="24" t="n">
        <v>-287.35</v>
      </c>
      <c r="J6369" s="25" t="n">
        <v>45989</v>
      </c>
      <c r="K6369" s="25" t="n">
        <v>45998</v>
      </c>
      <c r="L6369" t="n">
        <v>5</v>
      </c>
      <c r="M6369" t="n">
        <v>2</v>
      </c>
      <c r="N6369" t="n">
        <v>2</v>
      </c>
      <c r="O6369">
        <f>DATE(2026,1,1)-K6369</f>
        <v/>
      </c>
      <c r="P6369">
        <f>IF(G6369&gt;=2,"Repeat","One-time")</f>
        <v/>
      </c>
    </row>
    <row r="6370">
      <c r="A6370" t="inlineStr">
        <is>
          <t>C06821</t>
        </is>
      </c>
      <c r="B6370" t="inlineStr">
        <is>
          <t>Pooja Ghosh</t>
        </is>
      </c>
      <c r="C6370" t="inlineStr">
        <is>
          <t>North</t>
        </is>
      </c>
      <c r="D6370" t="inlineStr">
        <is>
          <t>Gurugram</t>
        </is>
      </c>
      <c r="E6370" t="inlineStr">
        <is>
          <t>No</t>
        </is>
      </c>
      <c r="F6370" t="inlineStr">
        <is>
          <t>Occasional</t>
        </is>
      </c>
      <c r="G6370" t="n">
        <v>1</v>
      </c>
      <c r="H6370" s="24" t="n">
        <v>7264.45</v>
      </c>
      <c r="I6370" s="24" t="n">
        <v>2510.64</v>
      </c>
      <c r="J6370" s="25" t="n">
        <v>45739</v>
      </c>
      <c r="K6370" s="25" t="n">
        <v>45739</v>
      </c>
      <c r="L6370" t="n">
        <v>2</v>
      </c>
      <c r="M6370" t="n">
        <v>1</v>
      </c>
      <c r="N6370" t="n">
        <v>2</v>
      </c>
      <c r="O6370">
        <f>DATE(2026,1,1)-K6370</f>
        <v/>
      </c>
      <c r="P6370">
        <f>IF(G6370&gt;=2,"Repeat","One-time")</f>
        <v/>
      </c>
    </row>
    <row r="6371">
      <c r="A6371" t="inlineStr">
        <is>
          <t>C08320</t>
        </is>
      </c>
      <c r="B6371" t="inlineStr">
        <is>
          <t>Manish Nair</t>
        </is>
      </c>
      <c r="C6371" t="inlineStr">
        <is>
          <t>West</t>
        </is>
      </c>
      <c r="D6371" t="inlineStr">
        <is>
          <t>Ahmedabad</t>
        </is>
      </c>
      <c r="E6371" t="inlineStr">
        <is>
          <t>Yes</t>
        </is>
      </c>
      <c r="F6371" t="inlineStr">
        <is>
          <t>Occasional</t>
        </is>
      </c>
      <c r="G6371" t="n">
        <v>2</v>
      </c>
      <c r="H6371" s="24" t="n">
        <v>7262.08</v>
      </c>
      <c r="I6371" s="24" t="n">
        <v>2226.69</v>
      </c>
      <c r="J6371" s="25" t="n">
        <v>45757</v>
      </c>
      <c r="K6371" s="25" t="n">
        <v>45824</v>
      </c>
      <c r="L6371" t="n">
        <v>3</v>
      </c>
      <c r="M6371" t="n">
        <v>2</v>
      </c>
      <c r="N6371" t="n">
        <v>2</v>
      </c>
      <c r="O6371">
        <f>DATE(2026,1,1)-K6371</f>
        <v/>
      </c>
      <c r="P6371">
        <f>IF(G6371&gt;=2,"Repeat","One-time")</f>
        <v/>
      </c>
    </row>
    <row r="6372">
      <c r="A6372" t="inlineStr">
        <is>
          <t>C01946</t>
        </is>
      </c>
      <c r="B6372" t="inlineStr">
        <is>
          <t>Karan Yadav</t>
        </is>
      </c>
      <c r="C6372" t="inlineStr">
        <is>
          <t>East</t>
        </is>
      </c>
      <c r="D6372" t="inlineStr">
        <is>
          <t>Patna</t>
        </is>
      </c>
      <c r="E6372" t="inlineStr">
        <is>
          <t>No</t>
        </is>
      </c>
      <c r="F6372" t="inlineStr">
        <is>
          <t>Loyal</t>
        </is>
      </c>
      <c r="G6372" t="n">
        <v>5</v>
      </c>
      <c r="H6372" s="24" t="n">
        <v>7261.07</v>
      </c>
      <c r="I6372" s="24" t="n">
        <v>2428.02</v>
      </c>
      <c r="J6372" s="25" t="n">
        <v>45150</v>
      </c>
      <c r="K6372" s="25" t="n">
        <v>45775</v>
      </c>
      <c r="L6372" t="n">
        <v>3</v>
      </c>
      <c r="M6372" t="n">
        <v>4</v>
      </c>
      <c r="N6372" t="n">
        <v>2</v>
      </c>
      <c r="O6372">
        <f>DATE(2026,1,1)-K6372</f>
        <v/>
      </c>
      <c r="P6372">
        <f>IF(G6372&gt;=2,"Repeat","One-time")</f>
        <v/>
      </c>
    </row>
    <row r="6373">
      <c r="A6373" t="inlineStr">
        <is>
          <t>C04058</t>
        </is>
      </c>
      <c r="B6373" t="inlineStr">
        <is>
          <t>Meera Yadav</t>
        </is>
      </c>
      <c r="C6373" t="inlineStr">
        <is>
          <t>North</t>
        </is>
      </c>
      <c r="D6373" t="inlineStr">
        <is>
          <t>Delhi</t>
        </is>
      </c>
      <c r="E6373" t="inlineStr">
        <is>
          <t>No</t>
        </is>
      </c>
      <c r="F6373" t="inlineStr">
        <is>
          <t>Loyal</t>
        </is>
      </c>
      <c r="G6373" t="n">
        <v>3</v>
      </c>
      <c r="H6373" s="24" t="n">
        <v>7257.59</v>
      </c>
      <c r="I6373" s="24" t="n">
        <v>2671.88</v>
      </c>
      <c r="J6373" s="25" t="n">
        <v>45356</v>
      </c>
      <c r="K6373" s="25" t="n">
        <v>45825</v>
      </c>
      <c r="L6373" t="n">
        <v>3</v>
      </c>
      <c r="M6373" t="n">
        <v>3</v>
      </c>
      <c r="N6373" t="n">
        <v>2</v>
      </c>
      <c r="O6373">
        <f>DATE(2026,1,1)-K6373</f>
        <v/>
      </c>
      <c r="P6373">
        <f>IF(G6373&gt;=2,"Repeat","One-time")</f>
        <v/>
      </c>
    </row>
    <row r="6374">
      <c r="A6374" t="inlineStr">
        <is>
          <t>C05038</t>
        </is>
      </c>
      <c r="B6374" t="inlineStr">
        <is>
          <t>Amit Reddy</t>
        </is>
      </c>
      <c r="C6374" t="inlineStr">
        <is>
          <t>East</t>
        </is>
      </c>
      <c r="D6374" t="inlineStr">
        <is>
          <t>Kolkata</t>
        </is>
      </c>
      <c r="E6374" t="inlineStr">
        <is>
          <t>No</t>
        </is>
      </c>
      <c r="F6374" t="inlineStr">
        <is>
          <t>Occasional</t>
        </is>
      </c>
      <c r="G6374" t="n">
        <v>2</v>
      </c>
      <c r="H6374" s="24" t="n">
        <v>7257.22</v>
      </c>
      <c r="I6374" s="24" t="n">
        <v>2783.73</v>
      </c>
      <c r="J6374" s="25" t="n">
        <v>45546</v>
      </c>
      <c r="K6374" s="25" t="n">
        <v>45623</v>
      </c>
      <c r="L6374" t="n">
        <v>2</v>
      </c>
      <c r="M6374" t="n">
        <v>2</v>
      </c>
      <c r="N6374" t="n">
        <v>2</v>
      </c>
      <c r="O6374">
        <f>DATE(2026,1,1)-K6374</f>
        <v/>
      </c>
      <c r="P6374">
        <f>IF(G6374&gt;=2,"Repeat","One-time")</f>
        <v/>
      </c>
    </row>
    <row r="6375">
      <c r="A6375" t="inlineStr">
        <is>
          <t>C03270</t>
        </is>
      </c>
      <c r="B6375" t="inlineStr">
        <is>
          <t>Farhan Singh</t>
        </is>
      </c>
      <c r="C6375" t="inlineStr">
        <is>
          <t>South</t>
        </is>
      </c>
      <c r="D6375" t="inlineStr">
        <is>
          <t>Hyderabad</t>
        </is>
      </c>
      <c r="E6375" t="inlineStr">
        <is>
          <t>No</t>
        </is>
      </c>
      <c r="F6375" t="inlineStr">
        <is>
          <t>Occasional</t>
        </is>
      </c>
      <c r="G6375" t="n">
        <v>1</v>
      </c>
      <c r="H6375" s="24" t="n">
        <v>7250.07</v>
      </c>
      <c r="I6375" s="24" t="n">
        <v>3159.24</v>
      </c>
      <c r="J6375" s="25" t="n">
        <v>45740</v>
      </c>
      <c r="K6375" s="25" t="n">
        <v>45740</v>
      </c>
      <c r="L6375" t="n">
        <v>2</v>
      </c>
      <c r="M6375" t="n">
        <v>1</v>
      </c>
      <c r="N6375" t="n">
        <v>2</v>
      </c>
      <c r="O6375">
        <f>DATE(2026,1,1)-K6375</f>
        <v/>
      </c>
      <c r="P6375">
        <f>IF(G6375&gt;=2,"Repeat","One-time")</f>
        <v/>
      </c>
    </row>
    <row r="6376">
      <c r="A6376" t="inlineStr">
        <is>
          <t>C03087</t>
        </is>
      </c>
      <c r="B6376" t="inlineStr">
        <is>
          <t>Isha Joshi</t>
        </is>
      </c>
      <c r="C6376" t="inlineStr">
        <is>
          <t>North</t>
        </is>
      </c>
      <c r="D6376" t="inlineStr">
        <is>
          <t>Jaipur</t>
        </is>
      </c>
      <c r="E6376" t="inlineStr">
        <is>
          <t>No</t>
        </is>
      </c>
      <c r="F6376" t="inlineStr">
        <is>
          <t>Hibernating</t>
        </is>
      </c>
      <c r="G6376" t="n">
        <v>1</v>
      </c>
      <c r="H6376" s="24" t="n">
        <v>7249.65</v>
      </c>
      <c r="I6376" s="24" t="n">
        <v>305.03</v>
      </c>
      <c r="J6376" s="25" t="n">
        <v>45243</v>
      </c>
      <c r="K6376" s="25" t="n">
        <v>45243</v>
      </c>
      <c r="L6376" t="n">
        <v>1</v>
      </c>
      <c r="M6376" t="n">
        <v>1</v>
      </c>
      <c r="N6376" t="n">
        <v>2</v>
      </c>
      <c r="O6376">
        <f>DATE(2026,1,1)-K6376</f>
        <v/>
      </c>
      <c r="P6376">
        <f>IF(G6376&gt;=2,"Repeat","One-time")</f>
        <v/>
      </c>
    </row>
    <row r="6377">
      <c r="A6377" t="inlineStr">
        <is>
          <t>C04491</t>
        </is>
      </c>
      <c r="B6377" t="inlineStr">
        <is>
          <t>Zoya Singh</t>
        </is>
      </c>
      <c r="C6377" t="inlineStr">
        <is>
          <t>South</t>
        </is>
      </c>
      <c r="D6377" t="inlineStr">
        <is>
          <t>Bengaluru</t>
        </is>
      </c>
      <c r="E6377" t="inlineStr">
        <is>
          <t>Yes</t>
        </is>
      </c>
      <c r="F6377" t="inlineStr">
        <is>
          <t>Occasional</t>
        </is>
      </c>
      <c r="G6377" t="n">
        <v>2</v>
      </c>
      <c r="H6377" s="24" t="n">
        <v>7245.87</v>
      </c>
      <c r="I6377" s="24" t="n">
        <v>2066.67</v>
      </c>
      <c r="J6377" s="25" t="n">
        <v>45376</v>
      </c>
      <c r="K6377" s="25" t="n">
        <v>46019</v>
      </c>
      <c r="L6377" t="n">
        <v>5</v>
      </c>
      <c r="M6377" t="n">
        <v>2</v>
      </c>
      <c r="N6377" t="n">
        <v>2</v>
      </c>
      <c r="O6377">
        <f>DATE(2026,1,1)-K6377</f>
        <v/>
      </c>
      <c r="P6377">
        <f>IF(G6377&gt;=2,"Repeat","One-time")</f>
        <v/>
      </c>
    </row>
    <row r="6378">
      <c r="A6378" t="inlineStr">
        <is>
          <t>C01364</t>
        </is>
      </c>
      <c r="B6378" t="inlineStr">
        <is>
          <t>Diya Mehta</t>
        </is>
      </c>
      <c r="C6378" t="inlineStr">
        <is>
          <t>South</t>
        </is>
      </c>
      <c r="D6378" t="inlineStr">
        <is>
          <t>Hyderabad</t>
        </is>
      </c>
      <c r="E6378" t="inlineStr">
        <is>
          <t>Yes</t>
        </is>
      </c>
      <c r="F6378" t="inlineStr">
        <is>
          <t>At Risk</t>
        </is>
      </c>
      <c r="G6378" t="n">
        <v>3</v>
      </c>
      <c r="H6378" s="24" t="n">
        <v>7241.7</v>
      </c>
      <c r="I6378" s="24" t="n">
        <v>2221.36</v>
      </c>
      <c r="J6378" s="25" t="n">
        <v>45057</v>
      </c>
      <c r="K6378" s="25" t="n">
        <v>45237</v>
      </c>
      <c r="L6378" t="n">
        <v>1</v>
      </c>
      <c r="M6378" t="n">
        <v>3</v>
      </c>
      <c r="N6378" t="n">
        <v>2</v>
      </c>
      <c r="O6378">
        <f>DATE(2026,1,1)-K6378</f>
        <v/>
      </c>
      <c r="P6378">
        <f>IF(G6378&gt;=2,"Repeat","One-time")</f>
        <v/>
      </c>
    </row>
    <row r="6379">
      <c r="A6379" t="inlineStr">
        <is>
          <t>C10529</t>
        </is>
      </c>
      <c r="B6379" t="inlineStr">
        <is>
          <t>Farhan Yadav</t>
        </is>
      </c>
      <c r="C6379" t="inlineStr">
        <is>
          <t>East</t>
        </is>
      </c>
      <c r="D6379" t="inlineStr">
        <is>
          <t>Kolkata</t>
        </is>
      </c>
      <c r="E6379" t="inlineStr">
        <is>
          <t>Yes</t>
        </is>
      </c>
      <c r="F6379" t="inlineStr">
        <is>
          <t>New</t>
        </is>
      </c>
      <c r="G6379" t="n">
        <v>1</v>
      </c>
      <c r="H6379" s="24" t="n">
        <v>7231.69</v>
      </c>
      <c r="I6379" s="24" t="n">
        <v>1951.71</v>
      </c>
      <c r="J6379" s="25" t="n">
        <v>45994</v>
      </c>
      <c r="K6379" s="25" t="n">
        <v>45994</v>
      </c>
      <c r="L6379" t="n">
        <v>5</v>
      </c>
      <c r="M6379" t="n">
        <v>2</v>
      </c>
      <c r="N6379" t="n">
        <v>2</v>
      </c>
      <c r="O6379">
        <f>DATE(2026,1,1)-K6379</f>
        <v/>
      </c>
      <c r="P6379">
        <f>IF(G6379&gt;=2,"Repeat","One-time")</f>
        <v/>
      </c>
    </row>
    <row r="6380">
      <c r="A6380" t="inlineStr">
        <is>
          <t>C08617</t>
        </is>
      </c>
      <c r="B6380" t="inlineStr">
        <is>
          <t>Suresh Bose</t>
        </is>
      </c>
      <c r="C6380" t="inlineStr">
        <is>
          <t>North</t>
        </is>
      </c>
      <c r="D6380" t="inlineStr">
        <is>
          <t>Chandigarh</t>
        </is>
      </c>
      <c r="E6380" t="inlineStr">
        <is>
          <t>No</t>
        </is>
      </c>
      <c r="F6380" t="inlineStr">
        <is>
          <t>Occasional</t>
        </is>
      </c>
      <c r="G6380" t="n">
        <v>2</v>
      </c>
      <c r="H6380" s="24" t="n">
        <v>7223.41</v>
      </c>
      <c r="I6380" s="24" t="n">
        <v>1133.17</v>
      </c>
      <c r="J6380" s="25" t="n">
        <v>45745</v>
      </c>
      <c r="K6380" s="25" t="n">
        <v>45813</v>
      </c>
      <c r="L6380" t="n">
        <v>3</v>
      </c>
      <c r="M6380" t="n">
        <v>2</v>
      </c>
      <c r="N6380" t="n">
        <v>2</v>
      </c>
      <c r="O6380">
        <f>DATE(2026,1,1)-K6380</f>
        <v/>
      </c>
      <c r="P6380">
        <f>IF(G6380&gt;=2,"Repeat","One-time")</f>
        <v/>
      </c>
    </row>
    <row r="6381">
      <c r="A6381" t="inlineStr">
        <is>
          <t>C06927</t>
        </is>
      </c>
      <c r="B6381" t="inlineStr">
        <is>
          <t>Joseph Khan</t>
        </is>
      </c>
      <c r="C6381" t="inlineStr">
        <is>
          <t>East</t>
        </is>
      </c>
      <c r="D6381" t="inlineStr">
        <is>
          <t>Jamshedpur</t>
        </is>
      </c>
      <c r="E6381" t="inlineStr">
        <is>
          <t>Yes</t>
        </is>
      </c>
      <c r="F6381" t="inlineStr">
        <is>
          <t>Loyal</t>
        </is>
      </c>
      <c r="G6381" t="n">
        <v>3</v>
      </c>
      <c r="H6381" s="24" t="n">
        <v>7221.52</v>
      </c>
      <c r="I6381" s="24" t="n">
        <v>3078.94</v>
      </c>
      <c r="J6381" s="25" t="n">
        <v>45775</v>
      </c>
      <c r="K6381" s="25" t="n">
        <v>45975</v>
      </c>
      <c r="L6381" t="n">
        <v>4</v>
      </c>
      <c r="M6381" t="n">
        <v>3</v>
      </c>
      <c r="N6381" t="n">
        <v>2</v>
      </c>
      <c r="O6381">
        <f>DATE(2026,1,1)-K6381</f>
        <v/>
      </c>
      <c r="P6381">
        <f>IF(G6381&gt;=2,"Repeat","One-time")</f>
        <v/>
      </c>
    </row>
    <row r="6382">
      <c r="A6382" t="inlineStr">
        <is>
          <t>C05730</t>
        </is>
      </c>
      <c r="B6382" t="inlineStr">
        <is>
          <t>Kavya Verma</t>
        </is>
      </c>
      <c r="C6382" t="inlineStr">
        <is>
          <t>East</t>
        </is>
      </c>
      <c r="D6382" t="inlineStr">
        <is>
          <t>Patna</t>
        </is>
      </c>
      <c r="E6382" t="inlineStr">
        <is>
          <t>Yes</t>
        </is>
      </c>
      <c r="F6382" t="inlineStr">
        <is>
          <t>Occasional</t>
        </is>
      </c>
      <c r="G6382" t="n">
        <v>2</v>
      </c>
      <c r="H6382" s="24" t="n">
        <v>7219.01</v>
      </c>
      <c r="I6382" s="24" t="n">
        <v>2881.06</v>
      </c>
      <c r="J6382" s="25" t="n">
        <v>45499</v>
      </c>
      <c r="K6382" s="25" t="n">
        <v>45812</v>
      </c>
      <c r="L6382" t="n">
        <v>3</v>
      </c>
      <c r="M6382" t="n">
        <v>2</v>
      </c>
      <c r="N6382" t="n">
        <v>2</v>
      </c>
      <c r="O6382">
        <f>DATE(2026,1,1)-K6382</f>
        <v/>
      </c>
      <c r="P6382">
        <f>IF(G6382&gt;=2,"Repeat","One-time")</f>
        <v/>
      </c>
    </row>
    <row r="6383">
      <c r="A6383" t="inlineStr">
        <is>
          <t>C06550</t>
        </is>
      </c>
      <c r="B6383" t="inlineStr">
        <is>
          <t>Abhishek Pillai</t>
        </is>
      </c>
      <c r="C6383" t="inlineStr">
        <is>
          <t>Central</t>
        </is>
      </c>
      <c r="D6383" t="inlineStr">
        <is>
          <t>Bhopal</t>
        </is>
      </c>
      <c r="E6383" t="inlineStr">
        <is>
          <t>No</t>
        </is>
      </c>
      <c r="F6383" t="inlineStr">
        <is>
          <t>Occasional</t>
        </is>
      </c>
      <c r="G6383" t="n">
        <v>1</v>
      </c>
      <c r="H6383" s="24" t="n">
        <v>7211.32</v>
      </c>
      <c r="I6383" s="24" t="n">
        <v>2306.7</v>
      </c>
      <c r="J6383" s="25" t="n">
        <v>45586</v>
      </c>
      <c r="K6383" s="25" t="n">
        <v>45586</v>
      </c>
      <c r="L6383" t="n">
        <v>2</v>
      </c>
      <c r="M6383" t="n">
        <v>1</v>
      </c>
      <c r="N6383" t="n">
        <v>2</v>
      </c>
      <c r="O6383">
        <f>DATE(2026,1,1)-K6383</f>
        <v/>
      </c>
      <c r="P6383">
        <f>IF(G6383&gt;=2,"Repeat","One-time")</f>
        <v/>
      </c>
    </row>
    <row r="6384">
      <c r="A6384" t="inlineStr">
        <is>
          <t>C09162</t>
        </is>
      </c>
      <c r="B6384" t="inlineStr">
        <is>
          <t>Swati Sinha</t>
        </is>
      </c>
      <c r="C6384" t="inlineStr">
        <is>
          <t>West</t>
        </is>
      </c>
      <c r="D6384" t="inlineStr">
        <is>
          <t>Ahmedabad</t>
        </is>
      </c>
      <c r="E6384" t="inlineStr">
        <is>
          <t>Yes</t>
        </is>
      </c>
      <c r="F6384" t="inlineStr">
        <is>
          <t>Loyal</t>
        </is>
      </c>
      <c r="G6384" t="n">
        <v>3</v>
      </c>
      <c r="H6384" s="24" t="n">
        <v>7211.19</v>
      </c>
      <c r="I6384" s="24" t="n">
        <v>2368.27</v>
      </c>
      <c r="J6384" s="25" t="n">
        <v>45931</v>
      </c>
      <c r="K6384" s="25" t="n">
        <v>45961</v>
      </c>
      <c r="L6384" t="n">
        <v>4</v>
      </c>
      <c r="M6384" t="n">
        <v>3</v>
      </c>
      <c r="N6384" t="n">
        <v>2</v>
      </c>
      <c r="O6384">
        <f>DATE(2026,1,1)-K6384</f>
        <v/>
      </c>
      <c r="P6384">
        <f>IF(G6384&gt;=2,"Repeat","One-time")</f>
        <v/>
      </c>
    </row>
    <row r="6385">
      <c r="A6385" t="inlineStr">
        <is>
          <t>C07527</t>
        </is>
      </c>
      <c r="B6385" t="inlineStr">
        <is>
          <t>Sneha Khan</t>
        </is>
      </c>
      <c r="C6385" t="inlineStr">
        <is>
          <t>West</t>
        </is>
      </c>
      <c r="D6385" t="inlineStr">
        <is>
          <t>Mumbai</t>
        </is>
      </c>
      <c r="E6385" t="inlineStr">
        <is>
          <t>No</t>
        </is>
      </c>
      <c r="F6385" t="inlineStr">
        <is>
          <t>Occasional</t>
        </is>
      </c>
      <c r="G6385" t="n">
        <v>1</v>
      </c>
      <c r="H6385" s="24" t="n">
        <v>7210.6</v>
      </c>
      <c r="I6385" s="24" t="n">
        <v>3381.4</v>
      </c>
      <c r="J6385" s="25" t="n">
        <v>45683</v>
      </c>
      <c r="K6385" s="25" t="n">
        <v>45683</v>
      </c>
      <c r="L6385" t="n">
        <v>2</v>
      </c>
      <c r="M6385" t="n">
        <v>1</v>
      </c>
      <c r="N6385" t="n">
        <v>2</v>
      </c>
      <c r="O6385">
        <f>DATE(2026,1,1)-K6385</f>
        <v/>
      </c>
      <c r="P6385">
        <f>IF(G6385&gt;=2,"Repeat","One-time")</f>
        <v/>
      </c>
    </row>
    <row r="6386">
      <c r="A6386" t="inlineStr">
        <is>
          <t>C04900</t>
        </is>
      </c>
      <c r="B6386" t="inlineStr">
        <is>
          <t>Gurpreet Joshi</t>
        </is>
      </c>
      <c r="C6386" t="inlineStr">
        <is>
          <t>South</t>
        </is>
      </c>
      <c r="D6386" t="inlineStr">
        <is>
          <t>Bengaluru</t>
        </is>
      </c>
      <c r="E6386" t="inlineStr">
        <is>
          <t>Yes</t>
        </is>
      </c>
      <c r="F6386" t="inlineStr">
        <is>
          <t>Loyal</t>
        </is>
      </c>
      <c r="G6386" t="n">
        <v>3</v>
      </c>
      <c r="H6386" s="24" t="n">
        <v>7205.45</v>
      </c>
      <c r="I6386" s="24" t="n">
        <v>1459.52</v>
      </c>
      <c r="J6386" s="25" t="n">
        <v>45493</v>
      </c>
      <c r="K6386" s="25" t="n">
        <v>46009</v>
      </c>
      <c r="L6386" t="n">
        <v>5</v>
      </c>
      <c r="M6386" t="n">
        <v>3</v>
      </c>
      <c r="N6386" t="n">
        <v>2</v>
      </c>
      <c r="O6386">
        <f>DATE(2026,1,1)-K6386</f>
        <v/>
      </c>
      <c r="P6386">
        <f>IF(G6386&gt;=2,"Repeat","One-time")</f>
        <v/>
      </c>
    </row>
    <row r="6387">
      <c r="A6387" t="inlineStr">
        <is>
          <t>C03514</t>
        </is>
      </c>
      <c r="B6387" t="inlineStr">
        <is>
          <t>Abhishek Joshi</t>
        </is>
      </c>
      <c r="C6387" t="inlineStr">
        <is>
          <t>South</t>
        </is>
      </c>
      <c r="D6387" t="inlineStr">
        <is>
          <t>Bengaluru</t>
        </is>
      </c>
      <c r="E6387" t="inlineStr">
        <is>
          <t>No</t>
        </is>
      </c>
      <c r="F6387" t="inlineStr">
        <is>
          <t>Occasional</t>
        </is>
      </c>
      <c r="G6387" t="n">
        <v>1</v>
      </c>
      <c r="H6387" s="24" t="n">
        <v>7204.91</v>
      </c>
      <c r="I6387" s="24" t="n">
        <v>196.7</v>
      </c>
      <c r="J6387" s="25" t="n">
        <v>45606</v>
      </c>
      <c r="K6387" s="25" t="n">
        <v>45606</v>
      </c>
      <c r="L6387" t="n">
        <v>2</v>
      </c>
      <c r="M6387" t="n">
        <v>1</v>
      </c>
      <c r="N6387" t="n">
        <v>2</v>
      </c>
      <c r="O6387">
        <f>DATE(2026,1,1)-K6387</f>
        <v/>
      </c>
      <c r="P6387">
        <f>IF(G6387&gt;=2,"Repeat","One-time")</f>
        <v/>
      </c>
    </row>
    <row r="6388">
      <c r="A6388" t="inlineStr">
        <is>
          <t>C00240</t>
        </is>
      </c>
      <c r="B6388" t="inlineStr">
        <is>
          <t>Rahul Das</t>
        </is>
      </c>
      <c r="C6388" t="inlineStr">
        <is>
          <t>North</t>
        </is>
      </c>
      <c r="D6388" t="inlineStr">
        <is>
          <t>Gurugram</t>
        </is>
      </c>
      <c r="E6388" t="inlineStr">
        <is>
          <t>No</t>
        </is>
      </c>
      <c r="F6388" t="inlineStr">
        <is>
          <t>At Risk</t>
        </is>
      </c>
      <c r="G6388" t="n">
        <v>3</v>
      </c>
      <c r="H6388" s="24" t="n">
        <v>7203.4</v>
      </c>
      <c r="I6388" s="24" t="n">
        <v>2324.63</v>
      </c>
      <c r="J6388" s="25" t="n">
        <v>44965</v>
      </c>
      <c r="K6388" s="25" t="n">
        <v>45113</v>
      </c>
      <c r="L6388" t="n">
        <v>1</v>
      </c>
      <c r="M6388" t="n">
        <v>3</v>
      </c>
      <c r="N6388" t="n">
        <v>2</v>
      </c>
      <c r="O6388">
        <f>DATE(2026,1,1)-K6388</f>
        <v/>
      </c>
      <c r="P6388">
        <f>IF(G6388&gt;=2,"Repeat","One-time")</f>
        <v/>
      </c>
    </row>
    <row r="6389">
      <c r="A6389" t="inlineStr">
        <is>
          <t>C09647</t>
        </is>
      </c>
      <c r="B6389" t="inlineStr">
        <is>
          <t>Neha Fernandes</t>
        </is>
      </c>
      <c r="C6389" t="inlineStr">
        <is>
          <t>East</t>
        </is>
      </c>
      <c r="D6389" t="inlineStr">
        <is>
          <t>Guwahati</t>
        </is>
      </c>
      <c r="E6389" t="inlineStr">
        <is>
          <t>Yes</t>
        </is>
      </c>
      <c r="F6389" t="inlineStr">
        <is>
          <t>New</t>
        </is>
      </c>
      <c r="G6389" t="n">
        <v>1</v>
      </c>
      <c r="H6389" s="24" t="n">
        <v>7188.37</v>
      </c>
      <c r="I6389" s="24" t="n">
        <v>2469.55</v>
      </c>
      <c r="J6389" s="25" t="n">
        <v>45953</v>
      </c>
      <c r="K6389" s="25" t="n">
        <v>45953</v>
      </c>
      <c r="L6389" t="n">
        <v>4</v>
      </c>
      <c r="M6389" t="n">
        <v>1</v>
      </c>
      <c r="N6389" t="n">
        <v>2</v>
      </c>
      <c r="O6389">
        <f>DATE(2026,1,1)-K6389</f>
        <v/>
      </c>
      <c r="P6389">
        <f>IF(G6389&gt;=2,"Repeat","One-time")</f>
        <v/>
      </c>
    </row>
    <row r="6390">
      <c r="A6390" t="inlineStr">
        <is>
          <t>C00252</t>
        </is>
      </c>
      <c r="B6390" t="inlineStr">
        <is>
          <t>Sanjay Mehta</t>
        </is>
      </c>
      <c r="C6390" t="inlineStr">
        <is>
          <t>North</t>
        </is>
      </c>
      <c r="D6390" t="inlineStr">
        <is>
          <t>Gurugram</t>
        </is>
      </c>
      <c r="E6390" t="inlineStr">
        <is>
          <t>No</t>
        </is>
      </c>
      <c r="F6390" t="inlineStr">
        <is>
          <t>Hibernating</t>
        </is>
      </c>
      <c r="G6390" t="n">
        <v>2</v>
      </c>
      <c r="H6390" s="24" t="n">
        <v>7185</v>
      </c>
      <c r="I6390" s="24" t="n">
        <v>752.29</v>
      </c>
      <c r="J6390" s="25" t="n">
        <v>44938</v>
      </c>
      <c r="K6390" s="25" t="n">
        <v>44972</v>
      </c>
      <c r="L6390" t="n">
        <v>1</v>
      </c>
      <c r="M6390" t="n">
        <v>2</v>
      </c>
      <c r="N6390" t="n">
        <v>2</v>
      </c>
      <c r="O6390">
        <f>DATE(2026,1,1)-K6390</f>
        <v/>
      </c>
      <c r="P6390">
        <f>IF(G6390&gt;=2,"Repeat","One-time")</f>
        <v/>
      </c>
    </row>
    <row r="6391">
      <c r="A6391" t="inlineStr">
        <is>
          <t>C07780</t>
        </is>
      </c>
      <c r="B6391" t="inlineStr">
        <is>
          <t>Divya Patel</t>
        </is>
      </c>
      <c r="C6391" t="inlineStr">
        <is>
          <t>East</t>
        </is>
      </c>
      <c r="D6391" t="inlineStr">
        <is>
          <t>Patna</t>
        </is>
      </c>
      <c r="E6391" t="inlineStr">
        <is>
          <t>Yes</t>
        </is>
      </c>
      <c r="F6391" t="inlineStr">
        <is>
          <t>Loyal</t>
        </is>
      </c>
      <c r="G6391" t="n">
        <v>3</v>
      </c>
      <c r="H6391" s="24" t="n">
        <v>7182.41</v>
      </c>
      <c r="I6391" s="24" t="n">
        <v>1144.26</v>
      </c>
      <c r="J6391" s="25" t="n">
        <v>45809</v>
      </c>
      <c r="K6391" s="25" t="n">
        <v>45968</v>
      </c>
      <c r="L6391" t="n">
        <v>4</v>
      </c>
      <c r="M6391" t="n">
        <v>3</v>
      </c>
      <c r="N6391" t="n">
        <v>2</v>
      </c>
      <c r="O6391">
        <f>DATE(2026,1,1)-K6391</f>
        <v/>
      </c>
      <c r="P6391">
        <f>IF(G6391&gt;=2,"Repeat","One-time")</f>
        <v/>
      </c>
    </row>
    <row r="6392">
      <c r="A6392" t="inlineStr">
        <is>
          <t>C08151</t>
        </is>
      </c>
      <c r="B6392" t="inlineStr">
        <is>
          <t>Zoya Prasad</t>
        </is>
      </c>
      <c r="C6392" t="inlineStr">
        <is>
          <t>North</t>
        </is>
      </c>
      <c r="D6392" t="inlineStr">
        <is>
          <t>Delhi</t>
        </is>
      </c>
      <c r="E6392" t="inlineStr">
        <is>
          <t>No</t>
        </is>
      </c>
      <c r="F6392" t="inlineStr">
        <is>
          <t>Loyal</t>
        </is>
      </c>
      <c r="G6392" t="n">
        <v>3</v>
      </c>
      <c r="H6392" s="24" t="n">
        <v>7181.77</v>
      </c>
      <c r="I6392" s="24" t="n">
        <v>3502.28</v>
      </c>
      <c r="J6392" s="25" t="n">
        <v>45729</v>
      </c>
      <c r="K6392" s="25" t="n">
        <v>45947</v>
      </c>
      <c r="L6392" t="n">
        <v>4</v>
      </c>
      <c r="M6392" t="n">
        <v>3</v>
      </c>
      <c r="N6392" t="n">
        <v>2</v>
      </c>
      <c r="O6392">
        <f>DATE(2026,1,1)-K6392</f>
        <v/>
      </c>
      <c r="P6392">
        <f>IF(G6392&gt;=2,"Repeat","One-time")</f>
        <v/>
      </c>
    </row>
    <row r="6393">
      <c r="A6393" t="inlineStr">
        <is>
          <t>C04432</t>
        </is>
      </c>
      <c r="B6393" t="inlineStr">
        <is>
          <t>Swati Kumar</t>
        </is>
      </c>
      <c r="C6393" t="inlineStr">
        <is>
          <t>South</t>
        </is>
      </c>
      <c r="D6393" t="inlineStr">
        <is>
          <t>Hyderabad</t>
        </is>
      </c>
      <c r="E6393" t="inlineStr">
        <is>
          <t>No</t>
        </is>
      </c>
      <c r="F6393" t="inlineStr">
        <is>
          <t>Loyal</t>
        </is>
      </c>
      <c r="G6393" t="n">
        <v>3</v>
      </c>
      <c r="H6393" s="24" t="n">
        <v>7178.15</v>
      </c>
      <c r="I6393" s="24" t="n">
        <v>2636.47</v>
      </c>
      <c r="J6393" s="25" t="n">
        <v>45472</v>
      </c>
      <c r="K6393" s="25" t="n">
        <v>45944</v>
      </c>
      <c r="L6393" t="n">
        <v>4</v>
      </c>
      <c r="M6393" t="n">
        <v>3</v>
      </c>
      <c r="N6393" t="n">
        <v>2</v>
      </c>
      <c r="O6393">
        <f>DATE(2026,1,1)-K6393</f>
        <v/>
      </c>
      <c r="P6393">
        <f>IF(G6393&gt;=2,"Repeat","One-time")</f>
        <v/>
      </c>
    </row>
    <row r="6394">
      <c r="A6394" t="inlineStr">
        <is>
          <t>C06125</t>
        </is>
      </c>
      <c r="B6394" t="inlineStr">
        <is>
          <t>Rohan Agarwal</t>
        </is>
      </c>
      <c r="C6394" t="inlineStr">
        <is>
          <t>South</t>
        </is>
      </c>
      <c r="D6394" t="inlineStr">
        <is>
          <t>Kochi</t>
        </is>
      </c>
      <c r="E6394" t="inlineStr">
        <is>
          <t>Yes</t>
        </is>
      </c>
      <c r="F6394" t="inlineStr">
        <is>
          <t>Occasional</t>
        </is>
      </c>
      <c r="G6394" t="n">
        <v>2</v>
      </c>
      <c r="H6394" s="24" t="n">
        <v>7178.09</v>
      </c>
      <c r="I6394" s="24" t="n">
        <v>2220.09</v>
      </c>
      <c r="J6394" s="25" t="n">
        <v>45549</v>
      </c>
      <c r="K6394" s="25" t="n">
        <v>45598</v>
      </c>
      <c r="L6394" t="n">
        <v>2</v>
      </c>
      <c r="M6394" t="n">
        <v>2</v>
      </c>
      <c r="N6394" t="n">
        <v>2</v>
      </c>
      <c r="O6394">
        <f>DATE(2026,1,1)-K6394</f>
        <v/>
      </c>
      <c r="P6394">
        <f>IF(G6394&gt;=2,"Repeat","One-time")</f>
        <v/>
      </c>
    </row>
    <row r="6395">
      <c r="A6395" t="inlineStr">
        <is>
          <t>C07324</t>
        </is>
      </c>
      <c r="B6395" t="inlineStr">
        <is>
          <t>Imran Prasad</t>
        </is>
      </c>
      <c r="C6395" t="inlineStr">
        <is>
          <t>North</t>
        </is>
      </c>
      <c r="D6395" t="inlineStr">
        <is>
          <t>Delhi</t>
        </is>
      </c>
      <c r="E6395" t="inlineStr">
        <is>
          <t>No</t>
        </is>
      </c>
      <c r="F6395" t="inlineStr">
        <is>
          <t>Loyal</t>
        </is>
      </c>
      <c r="G6395" t="n">
        <v>3</v>
      </c>
      <c r="H6395" s="24" t="n">
        <v>7173.93</v>
      </c>
      <c r="I6395" s="24" t="n">
        <v>3153.2</v>
      </c>
      <c r="J6395" s="25" t="n">
        <v>45676</v>
      </c>
      <c r="K6395" s="25" t="n">
        <v>45971</v>
      </c>
      <c r="L6395" t="n">
        <v>4</v>
      </c>
      <c r="M6395" t="n">
        <v>3</v>
      </c>
      <c r="N6395" t="n">
        <v>2</v>
      </c>
      <c r="O6395">
        <f>DATE(2026,1,1)-K6395</f>
        <v/>
      </c>
      <c r="P6395">
        <f>IF(G6395&gt;=2,"Repeat","One-time")</f>
        <v/>
      </c>
    </row>
    <row r="6396">
      <c r="A6396" t="inlineStr">
        <is>
          <t>C06783</t>
        </is>
      </c>
      <c r="B6396" t="inlineStr">
        <is>
          <t>Isha Shah</t>
        </is>
      </c>
      <c r="C6396" t="inlineStr">
        <is>
          <t>West</t>
        </is>
      </c>
      <c r="D6396" t="inlineStr">
        <is>
          <t>Surat</t>
        </is>
      </c>
      <c r="E6396" t="inlineStr">
        <is>
          <t>No</t>
        </is>
      </c>
      <c r="F6396" t="inlineStr">
        <is>
          <t>Loyal</t>
        </is>
      </c>
      <c r="G6396" t="n">
        <v>3</v>
      </c>
      <c r="H6396" s="24" t="n">
        <v>7173.54</v>
      </c>
      <c r="I6396" s="24" t="n">
        <v>1542.62</v>
      </c>
      <c r="J6396" s="25" t="n">
        <v>45602</v>
      </c>
      <c r="K6396" s="25" t="n">
        <v>45977</v>
      </c>
      <c r="L6396" t="n">
        <v>4</v>
      </c>
      <c r="M6396" t="n">
        <v>3</v>
      </c>
      <c r="N6396" t="n">
        <v>2</v>
      </c>
      <c r="O6396">
        <f>DATE(2026,1,1)-K6396</f>
        <v/>
      </c>
      <c r="P6396">
        <f>IF(G6396&gt;=2,"Repeat","One-time")</f>
        <v/>
      </c>
    </row>
    <row r="6397">
      <c r="A6397" t="inlineStr">
        <is>
          <t>C04250</t>
        </is>
      </c>
      <c r="B6397" t="inlineStr">
        <is>
          <t>Priya Das</t>
        </is>
      </c>
      <c r="C6397" t="inlineStr">
        <is>
          <t>East</t>
        </is>
      </c>
      <c r="D6397" t="inlineStr">
        <is>
          <t>Bhubaneswar</t>
        </is>
      </c>
      <c r="E6397" t="inlineStr">
        <is>
          <t>Yes</t>
        </is>
      </c>
      <c r="F6397" t="inlineStr">
        <is>
          <t>Occasional</t>
        </is>
      </c>
      <c r="G6397" t="n">
        <v>2</v>
      </c>
      <c r="H6397" s="24" t="n">
        <v>7170.16</v>
      </c>
      <c r="I6397" s="24" t="n">
        <v>2559.67</v>
      </c>
      <c r="J6397" s="25" t="n">
        <v>45569</v>
      </c>
      <c r="K6397" s="25" t="n">
        <v>45898</v>
      </c>
      <c r="L6397" t="n">
        <v>3</v>
      </c>
      <c r="M6397" t="n">
        <v>2</v>
      </c>
      <c r="N6397" t="n">
        <v>2</v>
      </c>
      <c r="O6397">
        <f>DATE(2026,1,1)-K6397</f>
        <v/>
      </c>
      <c r="P6397">
        <f>IF(G6397&gt;=2,"Repeat","One-time")</f>
        <v/>
      </c>
    </row>
    <row r="6398">
      <c r="A6398" t="inlineStr">
        <is>
          <t>C10044</t>
        </is>
      </c>
      <c r="B6398" t="inlineStr">
        <is>
          <t>Sanjay Mukherjee</t>
        </is>
      </c>
      <c r="C6398" t="inlineStr">
        <is>
          <t>North</t>
        </is>
      </c>
      <c r="D6398" t="inlineStr">
        <is>
          <t>Delhi</t>
        </is>
      </c>
      <c r="E6398" t="inlineStr">
        <is>
          <t>No</t>
        </is>
      </c>
      <c r="F6398" t="inlineStr">
        <is>
          <t>Loyal</t>
        </is>
      </c>
      <c r="G6398" t="n">
        <v>2</v>
      </c>
      <c r="H6398" s="24" t="n">
        <v>7169.06</v>
      </c>
      <c r="I6398" s="24" t="n">
        <v>1818.95</v>
      </c>
      <c r="J6398" s="25" t="n">
        <v>45883</v>
      </c>
      <c r="K6398" s="25" t="n">
        <v>45987</v>
      </c>
      <c r="L6398" t="n">
        <v>4</v>
      </c>
      <c r="M6398" t="n">
        <v>3</v>
      </c>
      <c r="N6398" t="n">
        <v>2</v>
      </c>
      <c r="O6398">
        <f>DATE(2026,1,1)-K6398</f>
        <v/>
      </c>
      <c r="P6398">
        <f>IF(G6398&gt;=2,"Repeat","One-time")</f>
        <v/>
      </c>
    </row>
    <row r="6399">
      <c r="A6399" t="inlineStr">
        <is>
          <t>C02669</t>
        </is>
      </c>
      <c r="B6399" t="inlineStr">
        <is>
          <t>Swati Banerjee</t>
        </is>
      </c>
      <c r="C6399" t="inlineStr">
        <is>
          <t>West</t>
        </is>
      </c>
      <c r="D6399" t="inlineStr">
        <is>
          <t>Mumbai</t>
        </is>
      </c>
      <c r="E6399" t="inlineStr">
        <is>
          <t>No</t>
        </is>
      </c>
      <c r="F6399" t="inlineStr">
        <is>
          <t>At Risk</t>
        </is>
      </c>
      <c r="G6399" t="n">
        <v>3</v>
      </c>
      <c r="H6399" s="24" t="n">
        <v>7165.95</v>
      </c>
      <c r="I6399" s="24" t="n">
        <v>2482.74</v>
      </c>
      <c r="J6399" s="25" t="n">
        <v>45162</v>
      </c>
      <c r="K6399" s="25" t="n">
        <v>45244</v>
      </c>
      <c r="L6399" t="n">
        <v>1</v>
      </c>
      <c r="M6399" t="n">
        <v>3</v>
      </c>
      <c r="N6399" t="n">
        <v>2</v>
      </c>
      <c r="O6399">
        <f>DATE(2026,1,1)-K6399</f>
        <v/>
      </c>
      <c r="P6399">
        <f>IF(G6399&gt;=2,"Repeat","One-time")</f>
        <v/>
      </c>
    </row>
    <row r="6400">
      <c r="A6400" t="inlineStr">
        <is>
          <t>C03248</t>
        </is>
      </c>
      <c r="B6400" t="inlineStr">
        <is>
          <t>Amit Kumar</t>
        </is>
      </c>
      <c r="C6400" t="inlineStr">
        <is>
          <t>West</t>
        </is>
      </c>
      <c r="D6400" t="inlineStr">
        <is>
          <t>Mumbai</t>
        </is>
      </c>
      <c r="E6400" t="inlineStr">
        <is>
          <t>No</t>
        </is>
      </c>
      <c r="F6400" t="inlineStr">
        <is>
          <t>Loyal</t>
        </is>
      </c>
      <c r="G6400" t="n">
        <v>3</v>
      </c>
      <c r="H6400" s="24" t="n">
        <v>7161.56</v>
      </c>
      <c r="I6400" s="24" t="n">
        <v>3095.4</v>
      </c>
      <c r="J6400" s="25" t="n">
        <v>45308</v>
      </c>
      <c r="K6400" s="25" t="n">
        <v>45882</v>
      </c>
      <c r="L6400" t="n">
        <v>3</v>
      </c>
      <c r="M6400" t="n">
        <v>3</v>
      </c>
      <c r="N6400" t="n">
        <v>2</v>
      </c>
      <c r="O6400">
        <f>DATE(2026,1,1)-K6400</f>
        <v/>
      </c>
      <c r="P6400">
        <f>IF(G6400&gt;=2,"Repeat","One-time")</f>
        <v/>
      </c>
    </row>
    <row r="6401">
      <c r="A6401" t="inlineStr">
        <is>
          <t>C09672</t>
        </is>
      </c>
      <c r="B6401" t="inlineStr">
        <is>
          <t>Varun Verma</t>
        </is>
      </c>
      <c r="C6401" t="inlineStr">
        <is>
          <t>North</t>
        </is>
      </c>
      <c r="D6401" t="inlineStr">
        <is>
          <t>Jaipur</t>
        </is>
      </c>
      <c r="E6401" t="inlineStr">
        <is>
          <t>No</t>
        </is>
      </c>
      <c r="F6401" t="inlineStr">
        <is>
          <t>New</t>
        </is>
      </c>
      <c r="G6401" t="n">
        <v>2</v>
      </c>
      <c r="H6401" s="24" t="n">
        <v>7161.22</v>
      </c>
      <c r="I6401" s="24" t="n">
        <v>2380.13</v>
      </c>
      <c r="J6401" s="25" t="n">
        <v>45951</v>
      </c>
      <c r="K6401" s="25" t="n">
        <v>46014</v>
      </c>
      <c r="L6401" t="n">
        <v>5</v>
      </c>
      <c r="M6401" t="n">
        <v>2</v>
      </c>
      <c r="N6401" t="n">
        <v>2</v>
      </c>
      <c r="O6401">
        <f>DATE(2026,1,1)-K6401</f>
        <v/>
      </c>
      <c r="P6401">
        <f>IF(G6401&gt;=2,"Repeat","One-time")</f>
        <v/>
      </c>
    </row>
    <row r="6402">
      <c r="A6402" t="inlineStr">
        <is>
          <t>C01604</t>
        </is>
      </c>
      <c r="B6402" t="inlineStr">
        <is>
          <t>Vivaan Verma</t>
        </is>
      </c>
      <c r="C6402" t="inlineStr">
        <is>
          <t>South</t>
        </is>
      </c>
      <c r="D6402" t="inlineStr">
        <is>
          <t>Coimbatore</t>
        </is>
      </c>
      <c r="E6402" t="inlineStr">
        <is>
          <t>Yes</t>
        </is>
      </c>
      <c r="F6402" t="inlineStr">
        <is>
          <t>At Risk</t>
        </is>
      </c>
      <c r="G6402" t="n">
        <v>4</v>
      </c>
      <c r="H6402" s="24" t="n">
        <v>7149.59</v>
      </c>
      <c r="I6402" s="24" t="n">
        <v>2215.95</v>
      </c>
      <c r="J6402" s="25" t="n">
        <v>45091</v>
      </c>
      <c r="K6402" s="25" t="n">
        <v>45507</v>
      </c>
      <c r="L6402" t="n">
        <v>2</v>
      </c>
      <c r="M6402" t="n">
        <v>3</v>
      </c>
      <c r="N6402" t="n">
        <v>2</v>
      </c>
      <c r="O6402">
        <f>DATE(2026,1,1)-K6402</f>
        <v/>
      </c>
      <c r="P6402">
        <f>IF(G6402&gt;=2,"Repeat","One-time")</f>
        <v/>
      </c>
    </row>
    <row r="6403">
      <c r="A6403" t="inlineStr">
        <is>
          <t>C09831</t>
        </is>
      </c>
      <c r="B6403" t="inlineStr">
        <is>
          <t>Tanvi Singh</t>
        </is>
      </c>
      <c r="C6403" t="inlineStr">
        <is>
          <t>East</t>
        </is>
      </c>
      <c r="D6403" t="inlineStr">
        <is>
          <t>Guwahati</t>
        </is>
      </c>
      <c r="E6403" t="inlineStr">
        <is>
          <t>No</t>
        </is>
      </c>
      <c r="F6403" t="inlineStr">
        <is>
          <t>Occasional</t>
        </is>
      </c>
      <c r="G6403" t="n">
        <v>2</v>
      </c>
      <c r="H6403" s="24" t="n">
        <v>7148.35</v>
      </c>
      <c r="I6403" s="24" t="n">
        <v>2627.22</v>
      </c>
      <c r="J6403" s="25" t="n">
        <v>45909</v>
      </c>
      <c r="K6403" s="25" t="n">
        <v>45923</v>
      </c>
      <c r="L6403" t="n">
        <v>3</v>
      </c>
      <c r="M6403" t="n">
        <v>2</v>
      </c>
      <c r="N6403" t="n">
        <v>2</v>
      </c>
      <c r="O6403">
        <f>DATE(2026,1,1)-K6403</f>
        <v/>
      </c>
      <c r="P6403">
        <f>IF(G6403&gt;=2,"Repeat","One-time")</f>
        <v/>
      </c>
    </row>
    <row r="6404">
      <c r="A6404" t="inlineStr">
        <is>
          <t>C06469</t>
        </is>
      </c>
      <c r="B6404" t="inlineStr">
        <is>
          <t>Suresh Chopra</t>
        </is>
      </c>
      <c r="C6404" t="inlineStr">
        <is>
          <t>North</t>
        </is>
      </c>
      <c r="D6404" t="inlineStr">
        <is>
          <t>Chandigarh</t>
        </is>
      </c>
      <c r="E6404" t="inlineStr">
        <is>
          <t>No</t>
        </is>
      </c>
      <c r="F6404" t="inlineStr">
        <is>
          <t>Occasional</t>
        </is>
      </c>
      <c r="G6404" t="n">
        <v>2</v>
      </c>
      <c r="H6404" s="24" t="n">
        <v>7139.01</v>
      </c>
      <c r="I6404" s="24" t="n">
        <v>2092.5</v>
      </c>
      <c r="J6404" s="25" t="n">
        <v>45586</v>
      </c>
      <c r="K6404" s="25" t="n">
        <v>45662</v>
      </c>
      <c r="L6404" t="n">
        <v>2</v>
      </c>
      <c r="M6404" t="n">
        <v>2</v>
      </c>
      <c r="N6404" t="n">
        <v>2</v>
      </c>
      <c r="O6404">
        <f>DATE(2026,1,1)-K6404</f>
        <v/>
      </c>
      <c r="P6404">
        <f>IF(G6404&gt;=2,"Repeat","One-time")</f>
        <v/>
      </c>
    </row>
    <row r="6405">
      <c r="A6405" t="inlineStr">
        <is>
          <t>C10282</t>
        </is>
      </c>
      <c r="B6405" t="inlineStr">
        <is>
          <t>Neha Khan</t>
        </is>
      </c>
      <c r="C6405" t="inlineStr">
        <is>
          <t>North</t>
        </is>
      </c>
      <c r="D6405" t="inlineStr">
        <is>
          <t>Gurugram</t>
        </is>
      </c>
      <c r="E6405" t="inlineStr">
        <is>
          <t>No</t>
        </is>
      </c>
      <c r="F6405" t="inlineStr">
        <is>
          <t>Occasional</t>
        </is>
      </c>
      <c r="G6405" t="n">
        <v>1</v>
      </c>
      <c r="H6405" s="24" t="n">
        <v>7138.29</v>
      </c>
      <c r="I6405" s="24" t="n">
        <v>1901.79</v>
      </c>
      <c r="J6405" s="25" t="n">
        <v>45898</v>
      </c>
      <c r="K6405" s="25" t="n">
        <v>45898</v>
      </c>
      <c r="L6405" t="n">
        <v>3</v>
      </c>
      <c r="M6405" t="n">
        <v>2</v>
      </c>
      <c r="N6405" t="n">
        <v>2</v>
      </c>
      <c r="O6405">
        <f>DATE(2026,1,1)-K6405</f>
        <v/>
      </c>
      <c r="P6405">
        <f>IF(G6405&gt;=2,"Repeat","One-time")</f>
        <v/>
      </c>
    </row>
    <row r="6406">
      <c r="A6406" t="inlineStr">
        <is>
          <t>C11090</t>
        </is>
      </c>
      <c r="B6406" t="inlineStr">
        <is>
          <t>Manish Singh</t>
        </is>
      </c>
      <c r="C6406" t="inlineStr">
        <is>
          <t>South</t>
        </is>
      </c>
      <c r="D6406" t="inlineStr">
        <is>
          <t>Hyderabad</t>
        </is>
      </c>
      <c r="E6406" t="inlineStr">
        <is>
          <t>No</t>
        </is>
      </c>
      <c r="F6406" t="inlineStr">
        <is>
          <t>New</t>
        </is>
      </c>
      <c r="G6406" t="n">
        <v>2</v>
      </c>
      <c r="H6406" s="24" t="n">
        <v>7138.24</v>
      </c>
      <c r="I6406" s="24" t="n">
        <v>3334.51</v>
      </c>
      <c r="J6406" s="25" t="n">
        <v>45969</v>
      </c>
      <c r="K6406" s="25" t="n">
        <v>45989</v>
      </c>
      <c r="L6406" t="n">
        <v>5</v>
      </c>
      <c r="M6406" t="n">
        <v>3</v>
      </c>
      <c r="N6406" t="n">
        <v>2</v>
      </c>
      <c r="O6406">
        <f>DATE(2026,1,1)-K6406</f>
        <v/>
      </c>
      <c r="P6406">
        <f>IF(G6406&gt;=2,"Repeat","One-time")</f>
        <v/>
      </c>
    </row>
    <row r="6407">
      <c r="A6407" t="inlineStr">
        <is>
          <t>C04369</t>
        </is>
      </c>
      <c r="B6407" t="inlineStr">
        <is>
          <t>Diya Banerjee</t>
        </is>
      </c>
      <c r="C6407" t="inlineStr">
        <is>
          <t>West</t>
        </is>
      </c>
      <c r="D6407" t="inlineStr">
        <is>
          <t>Pune</t>
        </is>
      </c>
      <c r="E6407" t="inlineStr">
        <is>
          <t>Yes</t>
        </is>
      </c>
      <c r="F6407" t="inlineStr">
        <is>
          <t>Hibernating</t>
        </is>
      </c>
      <c r="G6407" t="n">
        <v>2</v>
      </c>
      <c r="H6407" s="24" t="n">
        <v>7134.75</v>
      </c>
      <c r="I6407" s="24" t="n">
        <v>1012.15</v>
      </c>
      <c r="J6407" s="25" t="n">
        <v>45361</v>
      </c>
      <c r="K6407" s="25" t="n">
        <v>45464</v>
      </c>
      <c r="L6407" t="n">
        <v>1</v>
      </c>
      <c r="M6407" t="n">
        <v>2</v>
      </c>
      <c r="N6407" t="n">
        <v>2</v>
      </c>
      <c r="O6407">
        <f>DATE(2026,1,1)-K6407</f>
        <v/>
      </c>
      <c r="P6407">
        <f>IF(G6407&gt;=2,"Repeat","One-time")</f>
        <v/>
      </c>
    </row>
    <row r="6408">
      <c r="A6408" t="inlineStr">
        <is>
          <t>C05980</t>
        </is>
      </c>
      <c r="B6408" t="inlineStr">
        <is>
          <t>Ritu Thakur</t>
        </is>
      </c>
      <c r="C6408" t="inlineStr">
        <is>
          <t>East</t>
        </is>
      </c>
      <c r="D6408" t="inlineStr">
        <is>
          <t>Guwahati</t>
        </is>
      </c>
      <c r="E6408" t="inlineStr">
        <is>
          <t>No</t>
        </is>
      </c>
      <c r="F6408" t="inlineStr">
        <is>
          <t>Occasional</t>
        </is>
      </c>
      <c r="G6408" t="n">
        <v>2</v>
      </c>
      <c r="H6408" s="24" t="n">
        <v>7131.9</v>
      </c>
      <c r="I6408" s="24" t="n">
        <v>3407.15</v>
      </c>
      <c r="J6408" s="25" t="n">
        <v>45501</v>
      </c>
      <c r="K6408" s="25" t="n">
        <v>45640</v>
      </c>
      <c r="L6408" t="n">
        <v>2</v>
      </c>
      <c r="M6408" t="n">
        <v>2</v>
      </c>
      <c r="N6408" t="n">
        <v>2</v>
      </c>
      <c r="O6408">
        <f>DATE(2026,1,1)-K6408</f>
        <v/>
      </c>
      <c r="P6408">
        <f>IF(G6408&gt;=2,"Repeat","One-time")</f>
        <v/>
      </c>
    </row>
    <row r="6409">
      <c r="A6409" t="inlineStr">
        <is>
          <t>C00066</t>
        </is>
      </c>
      <c r="B6409" t="inlineStr">
        <is>
          <t>Vikram Yadav</t>
        </is>
      </c>
      <c r="C6409" t="inlineStr">
        <is>
          <t>West</t>
        </is>
      </c>
      <c r="D6409" t="inlineStr">
        <is>
          <t>Mumbai</t>
        </is>
      </c>
      <c r="E6409" t="inlineStr">
        <is>
          <t>No</t>
        </is>
      </c>
      <c r="F6409" t="inlineStr">
        <is>
          <t>Hibernating</t>
        </is>
      </c>
      <c r="G6409" t="n">
        <v>2</v>
      </c>
      <c r="H6409" s="24" t="n">
        <v>7119.55</v>
      </c>
      <c r="I6409" s="24" t="n">
        <v>2215.11</v>
      </c>
      <c r="J6409" s="25" t="n">
        <v>45022</v>
      </c>
      <c r="K6409" s="25" t="n">
        <v>45140</v>
      </c>
      <c r="L6409" t="n">
        <v>1</v>
      </c>
      <c r="M6409" t="n">
        <v>2</v>
      </c>
      <c r="N6409" t="n">
        <v>2</v>
      </c>
      <c r="O6409">
        <f>DATE(2026,1,1)-K6409</f>
        <v/>
      </c>
      <c r="P6409">
        <f>IF(G6409&gt;=2,"Repeat","One-time")</f>
        <v/>
      </c>
    </row>
    <row r="6410">
      <c r="A6410" t="inlineStr">
        <is>
          <t>C10513</t>
        </is>
      </c>
      <c r="B6410" t="inlineStr">
        <is>
          <t>Joseph Ghosh</t>
        </is>
      </c>
      <c r="C6410" t="inlineStr">
        <is>
          <t>West</t>
        </is>
      </c>
      <c r="D6410" t="inlineStr">
        <is>
          <t>Ahmedabad</t>
        </is>
      </c>
      <c r="E6410" t="inlineStr">
        <is>
          <t>No</t>
        </is>
      </c>
      <c r="F6410" t="inlineStr">
        <is>
          <t>New</t>
        </is>
      </c>
      <c r="G6410" t="n">
        <v>1</v>
      </c>
      <c r="H6410" s="24" t="n">
        <v>7106.76</v>
      </c>
      <c r="I6410" s="24" t="n">
        <v>1923.47</v>
      </c>
      <c r="J6410" s="25" t="n">
        <v>45949</v>
      </c>
      <c r="K6410" s="25" t="n">
        <v>45949</v>
      </c>
      <c r="L6410" t="n">
        <v>4</v>
      </c>
      <c r="M6410" t="n">
        <v>2</v>
      </c>
      <c r="N6410" t="n">
        <v>2</v>
      </c>
      <c r="O6410">
        <f>DATE(2026,1,1)-K6410</f>
        <v/>
      </c>
      <c r="P6410">
        <f>IF(G6410&gt;=2,"Repeat","One-time")</f>
        <v/>
      </c>
    </row>
    <row r="6411">
      <c r="A6411" t="inlineStr">
        <is>
          <t>C02590</t>
        </is>
      </c>
      <c r="B6411" t="inlineStr">
        <is>
          <t>Nikhil Thakur</t>
        </is>
      </c>
      <c r="C6411" t="inlineStr">
        <is>
          <t>Central</t>
        </is>
      </c>
      <c r="D6411" t="inlineStr">
        <is>
          <t>Indore</t>
        </is>
      </c>
      <c r="E6411" t="inlineStr">
        <is>
          <t>No</t>
        </is>
      </c>
      <c r="F6411" t="inlineStr">
        <is>
          <t>Occasional</t>
        </is>
      </c>
      <c r="G6411" t="n">
        <v>1</v>
      </c>
      <c r="H6411" s="24" t="n">
        <v>7090.97</v>
      </c>
      <c r="I6411" s="24" t="n">
        <v>2771.77</v>
      </c>
      <c r="J6411" s="25" t="n">
        <v>45795</v>
      </c>
      <c r="K6411" s="25" t="n">
        <v>45795</v>
      </c>
      <c r="L6411" t="n">
        <v>3</v>
      </c>
      <c r="M6411" t="n">
        <v>1</v>
      </c>
      <c r="N6411" t="n">
        <v>2</v>
      </c>
      <c r="O6411">
        <f>DATE(2026,1,1)-K6411</f>
        <v/>
      </c>
      <c r="P6411">
        <f>IF(G6411&gt;=2,"Repeat","One-time")</f>
        <v/>
      </c>
    </row>
    <row r="6412">
      <c r="A6412" t="inlineStr">
        <is>
          <t>C08152</t>
        </is>
      </c>
      <c r="B6412" t="inlineStr">
        <is>
          <t>Joseph Kumar</t>
        </is>
      </c>
      <c r="C6412" t="inlineStr">
        <is>
          <t>North</t>
        </is>
      </c>
      <c r="D6412" t="inlineStr">
        <is>
          <t>Chandigarh</t>
        </is>
      </c>
      <c r="E6412" t="inlineStr">
        <is>
          <t>No</t>
        </is>
      </c>
      <c r="F6412" t="inlineStr">
        <is>
          <t>New</t>
        </is>
      </c>
      <c r="G6412" t="n">
        <v>1</v>
      </c>
      <c r="H6412" s="24" t="n">
        <v>7075.94</v>
      </c>
      <c r="I6412" s="24" t="n">
        <v>672.5</v>
      </c>
      <c r="J6412" s="25" t="n">
        <v>45957</v>
      </c>
      <c r="K6412" s="25" t="n">
        <v>45957</v>
      </c>
      <c r="L6412" t="n">
        <v>4</v>
      </c>
      <c r="M6412" t="n">
        <v>1</v>
      </c>
      <c r="N6412" t="n">
        <v>2</v>
      </c>
      <c r="O6412">
        <f>DATE(2026,1,1)-K6412</f>
        <v/>
      </c>
      <c r="P6412">
        <f>IF(G6412&gt;=2,"Repeat","One-time")</f>
        <v/>
      </c>
    </row>
    <row r="6413">
      <c r="A6413" t="inlineStr">
        <is>
          <t>C08958</t>
        </is>
      </c>
      <c r="B6413" t="inlineStr">
        <is>
          <t>Rohan Rao</t>
        </is>
      </c>
      <c r="C6413" t="inlineStr">
        <is>
          <t>South</t>
        </is>
      </c>
      <c r="D6413" t="inlineStr">
        <is>
          <t>Bengaluru</t>
        </is>
      </c>
      <c r="E6413" t="inlineStr">
        <is>
          <t>Yes</t>
        </is>
      </c>
      <c r="F6413" t="inlineStr">
        <is>
          <t>Loyal</t>
        </is>
      </c>
      <c r="G6413" t="n">
        <v>4</v>
      </c>
      <c r="H6413" s="24" t="n">
        <v>7072.21</v>
      </c>
      <c r="I6413" s="24" t="n">
        <v>2643.57</v>
      </c>
      <c r="J6413" s="25" t="n">
        <v>45771</v>
      </c>
      <c r="K6413" s="25" t="n">
        <v>45952</v>
      </c>
      <c r="L6413" t="n">
        <v>4</v>
      </c>
      <c r="M6413" t="n">
        <v>4</v>
      </c>
      <c r="N6413" t="n">
        <v>2</v>
      </c>
      <c r="O6413">
        <f>DATE(2026,1,1)-K6413</f>
        <v/>
      </c>
      <c r="P6413">
        <f>IF(G6413&gt;=2,"Repeat","One-time")</f>
        <v/>
      </c>
    </row>
    <row r="6414">
      <c r="A6414" t="inlineStr">
        <is>
          <t>C03502</t>
        </is>
      </c>
      <c r="B6414" t="inlineStr">
        <is>
          <t>Lakshmi Shah</t>
        </is>
      </c>
      <c r="C6414" t="inlineStr">
        <is>
          <t>South</t>
        </is>
      </c>
      <c r="D6414" t="inlineStr">
        <is>
          <t>Hyderabad</t>
        </is>
      </c>
      <c r="E6414" t="inlineStr">
        <is>
          <t>No</t>
        </is>
      </c>
      <c r="F6414" t="inlineStr">
        <is>
          <t>Hibernating</t>
        </is>
      </c>
      <c r="G6414" t="n">
        <v>2</v>
      </c>
      <c r="H6414" s="24" t="n">
        <v>7065.77</v>
      </c>
      <c r="I6414" s="24" t="n">
        <v>3462.33</v>
      </c>
      <c r="J6414" s="25" t="n">
        <v>45265</v>
      </c>
      <c r="K6414" s="25" t="n">
        <v>45315</v>
      </c>
      <c r="L6414" t="n">
        <v>1</v>
      </c>
      <c r="M6414" t="n">
        <v>2</v>
      </c>
      <c r="N6414" t="n">
        <v>2</v>
      </c>
      <c r="O6414">
        <f>DATE(2026,1,1)-K6414</f>
        <v/>
      </c>
      <c r="P6414">
        <f>IF(G6414&gt;=2,"Repeat","One-time")</f>
        <v/>
      </c>
    </row>
    <row r="6415">
      <c r="A6415" t="inlineStr">
        <is>
          <t>C04467</t>
        </is>
      </c>
      <c r="B6415" t="inlineStr">
        <is>
          <t>Karan Chopra</t>
        </is>
      </c>
      <c r="C6415" t="inlineStr">
        <is>
          <t>South</t>
        </is>
      </c>
      <c r="D6415" t="inlineStr">
        <is>
          <t>Hyderabad</t>
        </is>
      </c>
      <c r="E6415" t="inlineStr">
        <is>
          <t>No</t>
        </is>
      </c>
      <c r="F6415" t="inlineStr">
        <is>
          <t>Hibernating</t>
        </is>
      </c>
      <c r="G6415" t="n">
        <v>1</v>
      </c>
      <c r="H6415" s="24" t="n">
        <v>7064.45</v>
      </c>
      <c r="I6415" s="24" t="n">
        <v>1830.87</v>
      </c>
      <c r="J6415" s="25" t="n">
        <v>45379</v>
      </c>
      <c r="K6415" s="25" t="n">
        <v>45379</v>
      </c>
      <c r="L6415" t="n">
        <v>1</v>
      </c>
      <c r="M6415" t="n">
        <v>1</v>
      </c>
      <c r="N6415" t="n">
        <v>2</v>
      </c>
      <c r="O6415">
        <f>DATE(2026,1,1)-K6415</f>
        <v/>
      </c>
      <c r="P6415">
        <f>IF(G6415&gt;=2,"Repeat","One-time")</f>
        <v/>
      </c>
    </row>
    <row r="6416">
      <c r="A6416" t="inlineStr">
        <is>
          <t>C08118</t>
        </is>
      </c>
      <c r="B6416" t="inlineStr">
        <is>
          <t>Lakshmi Ghosh</t>
        </is>
      </c>
      <c r="C6416" t="inlineStr">
        <is>
          <t>South</t>
        </is>
      </c>
      <c r="D6416" t="inlineStr">
        <is>
          <t>Chennai</t>
        </is>
      </c>
      <c r="E6416" t="inlineStr">
        <is>
          <t>No</t>
        </is>
      </c>
      <c r="F6416" t="inlineStr">
        <is>
          <t>Occasional</t>
        </is>
      </c>
      <c r="G6416" t="n">
        <v>1</v>
      </c>
      <c r="H6416" s="24" t="n">
        <v>7055.98</v>
      </c>
      <c r="I6416" s="24" t="n">
        <v>3132.73</v>
      </c>
      <c r="J6416" s="25" t="n">
        <v>45724</v>
      </c>
      <c r="K6416" s="25" t="n">
        <v>45724</v>
      </c>
      <c r="L6416" t="n">
        <v>2</v>
      </c>
      <c r="M6416" t="n">
        <v>1</v>
      </c>
      <c r="N6416" t="n">
        <v>2</v>
      </c>
      <c r="O6416">
        <f>DATE(2026,1,1)-K6416</f>
        <v/>
      </c>
      <c r="P6416">
        <f>IF(G6416&gt;=2,"Repeat","One-time")</f>
        <v/>
      </c>
    </row>
    <row r="6417">
      <c r="A6417" t="inlineStr">
        <is>
          <t>C10819</t>
        </is>
      </c>
      <c r="B6417" t="inlineStr">
        <is>
          <t>Lakshmi Chopra</t>
        </is>
      </c>
      <c r="C6417" t="inlineStr">
        <is>
          <t>South</t>
        </is>
      </c>
      <c r="D6417" t="inlineStr">
        <is>
          <t>Bengaluru</t>
        </is>
      </c>
      <c r="E6417" t="inlineStr">
        <is>
          <t>Yes</t>
        </is>
      </c>
      <c r="F6417" t="inlineStr">
        <is>
          <t>New</t>
        </is>
      </c>
      <c r="G6417" t="n">
        <v>2</v>
      </c>
      <c r="H6417" s="24" t="n">
        <v>7055.49</v>
      </c>
      <c r="I6417" s="24" t="n">
        <v>1243.62</v>
      </c>
      <c r="J6417" s="25" t="n">
        <v>45948</v>
      </c>
      <c r="K6417" s="25" t="n">
        <v>45950</v>
      </c>
      <c r="L6417" t="n">
        <v>4</v>
      </c>
      <c r="M6417" t="n">
        <v>3</v>
      </c>
      <c r="N6417" t="n">
        <v>2</v>
      </c>
      <c r="O6417">
        <f>DATE(2026,1,1)-K6417</f>
        <v/>
      </c>
      <c r="P6417">
        <f>IF(G6417&gt;=2,"Repeat","One-time")</f>
        <v/>
      </c>
    </row>
    <row r="6418">
      <c r="A6418" t="inlineStr">
        <is>
          <t>C05879</t>
        </is>
      </c>
      <c r="B6418" t="inlineStr">
        <is>
          <t>Kavya Banerjee</t>
        </is>
      </c>
      <c r="C6418" t="inlineStr">
        <is>
          <t>West</t>
        </is>
      </c>
      <c r="D6418" t="inlineStr">
        <is>
          <t>Surat</t>
        </is>
      </c>
      <c r="E6418" t="inlineStr">
        <is>
          <t>No</t>
        </is>
      </c>
      <c r="F6418" t="inlineStr">
        <is>
          <t>Loyal</t>
        </is>
      </c>
      <c r="G6418" t="n">
        <v>3</v>
      </c>
      <c r="H6418" s="24" t="n">
        <v>7041.05</v>
      </c>
      <c r="I6418" s="24" t="n">
        <v>2114.02</v>
      </c>
      <c r="J6418" s="25" t="n">
        <v>45658</v>
      </c>
      <c r="K6418" s="25" t="n">
        <v>45852</v>
      </c>
      <c r="L6418" t="n">
        <v>3</v>
      </c>
      <c r="M6418" t="n">
        <v>3</v>
      </c>
      <c r="N6418" t="n">
        <v>2</v>
      </c>
      <c r="O6418">
        <f>DATE(2026,1,1)-K6418</f>
        <v/>
      </c>
      <c r="P6418">
        <f>IF(G6418&gt;=2,"Repeat","One-time")</f>
        <v/>
      </c>
    </row>
    <row r="6419">
      <c r="A6419" t="inlineStr">
        <is>
          <t>C10158</t>
        </is>
      </c>
      <c r="B6419" t="inlineStr">
        <is>
          <t>Tanvi Shah</t>
        </is>
      </c>
      <c r="C6419" t="inlineStr">
        <is>
          <t>South</t>
        </is>
      </c>
      <c r="D6419" t="inlineStr">
        <is>
          <t>Bengaluru</t>
        </is>
      </c>
      <c r="E6419" t="inlineStr">
        <is>
          <t>No</t>
        </is>
      </c>
      <c r="F6419" t="inlineStr">
        <is>
          <t>Loyal</t>
        </is>
      </c>
      <c r="G6419" t="n">
        <v>2</v>
      </c>
      <c r="H6419" s="24" t="n">
        <v>7041.01</v>
      </c>
      <c r="I6419" s="24" t="n">
        <v>2198.13</v>
      </c>
      <c r="J6419" s="25" t="n">
        <v>45885</v>
      </c>
      <c r="K6419" s="25" t="n">
        <v>45964</v>
      </c>
      <c r="L6419" t="n">
        <v>4</v>
      </c>
      <c r="M6419" t="n">
        <v>3</v>
      </c>
      <c r="N6419" t="n">
        <v>2</v>
      </c>
      <c r="O6419">
        <f>DATE(2026,1,1)-K6419</f>
        <v/>
      </c>
      <c r="P6419">
        <f>IF(G6419&gt;=2,"Repeat","One-time")</f>
        <v/>
      </c>
    </row>
    <row r="6420">
      <c r="A6420" t="inlineStr">
        <is>
          <t>C06296</t>
        </is>
      </c>
      <c r="B6420" t="inlineStr">
        <is>
          <t>Abhishek Mehta</t>
        </is>
      </c>
      <c r="C6420" t="inlineStr">
        <is>
          <t>West</t>
        </is>
      </c>
      <c r="D6420" t="inlineStr">
        <is>
          <t>Mumbai</t>
        </is>
      </c>
      <c r="E6420" t="inlineStr">
        <is>
          <t>No</t>
        </is>
      </c>
      <c r="F6420" t="inlineStr">
        <is>
          <t>Occasional</t>
        </is>
      </c>
      <c r="G6420" t="n">
        <v>2</v>
      </c>
      <c r="H6420" s="24" t="n">
        <v>7040.91</v>
      </c>
      <c r="I6420" s="24" t="n">
        <v>2602.44</v>
      </c>
      <c r="J6420" s="25" t="n">
        <v>45591</v>
      </c>
      <c r="K6420" s="25" t="n">
        <v>45939</v>
      </c>
      <c r="L6420" t="n">
        <v>4</v>
      </c>
      <c r="M6420" t="n">
        <v>2</v>
      </c>
      <c r="N6420" t="n">
        <v>2</v>
      </c>
      <c r="O6420">
        <f>DATE(2026,1,1)-K6420</f>
        <v/>
      </c>
      <c r="P6420">
        <f>IF(G6420&gt;=2,"Repeat","One-time")</f>
        <v/>
      </c>
    </row>
    <row r="6421">
      <c r="A6421" t="inlineStr">
        <is>
          <t>C11611</t>
        </is>
      </c>
      <c r="B6421" t="inlineStr">
        <is>
          <t>Vikram Patel</t>
        </is>
      </c>
      <c r="C6421" t="inlineStr">
        <is>
          <t>North</t>
        </is>
      </c>
      <c r="D6421" t="inlineStr">
        <is>
          <t>Lucknow</t>
        </is>
      </c>
      <c r="E6421" t="inlineStr">
        <is>
          <t>No</t>
        </is>
      </c>
      <c r="F6421" t="inlineStr">
        <is>
          <t>New</t>
        </is>
      </c>
      <c r="G6421" t="n">
        <v>1</v>
      </c>
      <c r="H6421" s="24" t="n">
        <v>7040.46</v>
      </c>
      <c r="I6421" s="24" t="n">
        <v>3526.42</v>
      </c>
      <c r="J6421" s="25" t="n">
        <v>46012</v>
      </c>
      <c r="K6421" s="25" t="n">
        <v>46012</v>
      </c>
      <c r="L6421" t="n">
        <v>5</v>
      </c>
      <c r="M6421" t="n">
        <v>2</v>
      </c>
      <c r="N6421" t="n">
        <v>2</v>
      </c>
      <c r="O6421">
        <f>DATE(2026,1,1)-K6421</f>
        <v/>
      </c>
      <c r="P6421">
        <f>IF(G6421&gt;=2,"Repeat","One-time")</f>
        <v/>
      </c>
    </row>
    <row r="6422">
      <c r="A6422" t="inlineStr">
        <is>
          <t>C10682</t>
        </is>
      </c>
      <c r="B6422" t="inlineStr">
        <is>
          <t>Sneha Menon</t>
        </is>
      </c>
      <c r="C6422" t="inlineStr">
        <is>
          <t>South</t>
        </is>
      </c>
      <c r="D6422" t="inlineStr">
        <is>
          <t>Coimbatore</t>
        </is>
      </c>
      <c r="E6422" t="inlineStr">
        <is>
          <t>No</t>
        </is>
      </c>
      <c r="F6422" t="inlineStr">
        <is>
          <t>New</t>
        </is>
      </c>
      <c r="G6422" t="n">
        <v>2</v>
      </c>
      <c r="H6422" s="24" t="n">
        <v>7038.03</v>
      </c>
      <c r="I6422" s="24" t="n">
        <v>2121.62</v>
      </c>
      <c r="J6422" s="25" t="n">
        <v>45952</v>
      </c>
      <c r="K6422" s="25" t="n">
        <v>45954</v>
      </c>
      <c r="L6422" t="n">
        <v>4</v>
      </c>
      <c r="M6422" t="n">
        <v>3</v>
      </c>
      <c r="N6422" t="n">
        <v>2</v>
      </c>
      <c r="O6422">
        <f>DATE(2026,1,1)-K6422</f>
        <v/>
      </c>
      <c r="P6422">
        <f>IF(G6422&gt;=2,"Repeat","One-time")</f>
        <v/>
      </c>
    </row>
    <row r="6423">
      <c r="A6423" t="inlineStr">
        <is>
          <t>C04321</t>
        </is>
      </c>
      <c r="B6423" t="inlineStr">
        <is>
          <t>Varun Thakur</t>
        </is>
      </c>
      <c r="C6423" t="inlineStr">
        <is>
          <t>South</t>
        </is>
      </c>
      <c r="D6423" t="inlineStr">
        <is>
          <t>Hyderabad</t>
        </is>
      </c>
      <c r="E6423" t="inlineStr">
        <is>
          <t>No</t>
        </is>
      </c>
      <c r="F6423" t="inlineStr">
        <is>
          <t>Loyal</t>
        </is>
      </c>
      <c r="G6423" t="n">
        <v>3</v>
      </c>
      <c r="H6423" s="24" t="n">
        <v>7022.28</v>
      </c>
      <c r="I6423" s="24" t="n">
        <v>2525.67</v>
      </c>
      <c r="J6423" s="25" t="n">
        <v>45425</v>
      </c>
      <c r="K6423" s="25" t="n">
        <v>45899</v>
      </c>
      <c r="L6423" t="n">
        <v>3</v>
      </c>
      <c r="M6423" t="n">
        <v>3</v>
      </c>
      <c r="N6423" t="n">
        <v>2</v>
      </c>
      <c r="O6423">
        <f>DATE(2026,1,1)-K6423</f>
        <v/>
      </c>
      <c r="P6423">
        <f>IF(G6423&gt;=2,"Repeat","One-time")</f>
        <v/>
      </c>
    </row>
    <row r="6424">
      <c r="A6424" t="inlineStr">
        <is>
          <t>C09997</t>
        </is>
      </c>
      <c r="B6424" t="inlineStr">
        <is>
          <t>Karan Sharma</t>
        </is>
      </c>
      <c r="C6424" t="inlineStr">
        <is>
          <t>West</t>
        </is>
      </c>
      <c r="D6424" t="inlineStr">
        <is>
          <t>Panaji</t>
        </is>
      </c>
      <c r="E6424" t="inlineStr">
        <is>
          <t>No</t>
        </is>
      </c>
      <c r="F6424" t="inlineStr">
        <is>
          <t>Loyal</t>
        </is>
      </c>
      <c r="G6424" t="n">
        <v>2</v>
      </c>
      <c r="H6424" s="24" t="n">
        <v>7018.28</v>
      </c>
      <c r="I6424" s="24" t="n">
        <v>1803.47</v>
      </c>
      <c r="J6424" s="25" t="n">
        <v>45858</v>
      </c>
      <c r="K6424" s="25" t="n">
        <v>45961</v>
      </c>
      <c r="L6424" t="n">
        <v>4</v>
      </c>
      <c r="M6424" t="n">
        <v>3</v>
      </c>
      <c r="N6424" t="n">
        <v>2</v>
      </c>
      <c r="O6424">
        <f>DATE(2026,1,1)-K6424</f>
        <v/>
      </c>
      <c r="P6424">
        <f>IF(G6424&gt;=2,"Repeat","One-time")</f>
        <v/>
      </c>
    </row>
    <row r="6425">
      <c r="A6425" t="inlineStr">
        <is>
          <t>C03657</t>
        </is>
      </c>
      <c r="B6425" t="inlineStr">
        <is>
          <t>Imran Das</t>
        </is>
      </c>
      <c r="C6425" t="inlineStr">
        <is>
          <t>South</t>
        </is>
      </c>
      <c r="D6425" t="inlineStr">
        <is>
          <t>Coimbatore</t>
        </is>
      </c>
      <c r="E6425" t="inlineStr">
        <is>
          <t>Yes</t>
        </is>
      </c>
      <c r="F6425" t="inlineStr">
        <is>
          <t>Hibernating</t>
        </is>
      </c>
      <c r="G6425" t="n">
        <v>2</v>
      </c>
      <c r="H6425" s="24" t="n">
        <v>7016.73</v>
      </c>
      <c r="I6425" s="24" t="n">
        <v>2807.06</v>
      </c>
      <c r="J6425" s="25" t="n">
        <v>45430</v>
      </c>
      <c r="K6425" s="25" t="n">
        <v>45434</v>
      </c>
      <c r="L6425" t="n">
        <v>1</v>
      </c>
      <c r="M6425" t="n">
        <v>2</v>
      </c>
      <c r="N6425" t="n">
        <v>2</v>
      </c>
      <c r="O6425">
        <f>DATE(2026,1,1)-K6425</f>
        <v/>
      </c>
      <c r="P6425">
        <f>IF(G6425&gt;=2,"Repeat","One-time")</f>
        <v/>
      </c>
    </row>
    <row r="6426">
      <c r="A6426" t="inlineStr">
        <is>
          <t>C07514</t>
        </is>
      </c>
      <c r="B6426" t="inlineStr">
        <is>
          <t>Kavya Pillai</t>
        </is>
      </c>
      <c r="C6426" t="inlineStr">
        <is>
          <t>West</t>
        </is>
      </c>
      <c r="D6426" t="inlineStr">
        <is>
          <t>Pune</t>
        </is>
      </c>
      <c r="E6426" t="inlineStr">
        <is>
          <t>No</t>
        </is>
      </c>
      <c r="F6426" t="inlineStr">
        <is>
          <t>New</t>
        </is>
      </c>
      <c r="G6426" t="n">
        <v>1</v>
      </c>
      <c r="H6426" s="24" t="n">
        <v>7013.2</v>
      </c>
      <c r="I6426" s="24" t="n">
        <v>2420.77</v>
      </c>
      <c r="J6426" s="25" t="n">
        <v>45973</v>
      </c>
      <c r="K6426" s="25" t="n">
        <v>45973</v>
      </c>
      <c r="L6426" t="n">
        <v>4</v>
      </c>
      <c r="M6426" t="n">
        <v>1</v>
      </c>
      <c r="N6426" t="n">
        <v>2</v>
      </c>
      <c r="O6426">
        <f>DATE(2026,1,1)-K6426</f>
        <v/>
      </c>
      <c r="P6426">
        <f>IF(G6426&gt;=2,"Repeat","One-time")</f>
        <v/>
      </c>
    </row>
    <row r="6427">
      <c r="A6427" t="inlineStr">
        <is>
          <t>C11115</t>
        </is>
      </c>
      <c r="B6427" t="inlineStr">
        <is>
          <t>Kavya Reddy</t>
        </is>
      </c>
      <c r="C6427" t="inlineStr">
        <is>
          <t>West</t>
        </is>
      </c>
      <c r="D6427" t="inlineStr">
        <is>
          <t>Surat</t>
        </is>
      </c>
      <c r="E6427" t="inlineStr">
        <is>
          <t>No</t>
        </is>
      </c>
      <c r="F6427" t="inlineStr">
        <is>
          <t>New</t>
        </is>
      </c>
      <c r="G6427" t="n">
        <v>1</v>
      </c>
      <c r="H6427" s="24" t="n">
        <v>7010.23</v>
      </c>
      <c r="I6427" s="24" t="n">
        <v>599.03</v>
      </c>
      <c r="J6427" s="25" t="n">
        <v>45971</v>
      </c>
      <c r="K6427" s="25" t="n">
        <v>45971</v>
      </c>
      <c r="L6427" t="n">
        <v>4</v>
      </c>
      <c r="M6427" t="n">
        <v>2</v>
      </c>
      <c r="N6427" t="n">
        <v>2</v>
      </c>
      <c r="O6427">
        <f>DATE(2026,1,1)-K6427</f>
        <v/>
      </c>
      <c r="P6427">
        <f>IF(G6427&gt;=2,"Repeat","One-time")</f>
        <v/>
      </c>
    </row>
    <row r="6428">
      <c r="A6428" t="inlineStr">
        <is>
          <t>C07796</t>
        </is>
      </c>
      <c r="B6428" t="inlineStr">
        <is>
          <t>Riya Sharma</t>
        </is>
      </c>
      <c r="C6428" t="inlineStr">
        <is>
          <t>West</t>
        </is>
      </c>
      <c r="D6428" t="inlineStr">
        <is>
          <t>Mumbai</t>
        </is>
      </c>
      <c r="E6428" t="inlineStr">
        <is>
          <t>No</t>
        </is>
      </c>
      <c r="F6428" t="inlineStr">
        <is>
          <t>Occasional</t>
        </is>
      </c>
      <c r="G6428" t="n">
        <v>2</v>
      </c>
      <c r="H6428" s="24" t="n">
        <v>7008.22</v>
      </c>
      <c r="I6428" s="24" t="n">
        <v>1808.4</v>
      </c>
      <c r="J6428" s="25" t="n">
        <v>45819</v>
      </c>
      <c r="K6428" s="25" t="n">
        <v>45891</v>
      </c>
      <c r="L6428" t="n">
        <v>3</v>
      </c>
      <c r="M6428" t="n">
        <v>2</v>
      </c>
      <c r="N6428" t="n">
        <v>2</v>
      </c>
      <c r="O6428">
        <f>DATE(2026,1,1)-K6428</f>
        <v/>
      </c>
      <c r="P6428">
        <f>IF(G6428&gt;=2,"Repeat","One-time")</f>
        <v/>
      </c>
    </row>
    <row r="6429">
      <c r="A6429" t="inlineStr">
        <is>
          <t>C07671</t>
        </is>
      </c>
      <c r="B6429" t="inlineStr">
        <is>
          <t>Maria Das</t>
        </is>
      </c>
      <c r="C6429" t="inlineStr">
        <is>
          <t>East</t>
        </is>
      </c>
      <c r="D6429" t="inlineStr">
        <is>
          <t>Patna</t>
        </is>
      </c>
      <c r="E6429" t="inlineStr">
        <is>
          <t>No</t>
        </is>
      </c>
      <c r="F6429" t="inlineStr">
        <is>
          <t>Occasional</t>
        </is>
      </c>
      <c r="G6429" t="n">
        <v>1</v>
      </c>
      <c r="H6429" s="24" t="n">
        <v>7000.28</v>
      </c>
      <c r="I6429" s="24" t="n">
        <v>2189.36</v>
      </c>
      <c r="J6429" s="25" t="n">
        <v>45689</v>
      </c>
      <c r="K6429" s="25" t="n">
        <v>45689</v>
      </c>
      <c r="L6429" t="n">
        <v>2</v>
      </c>
      <c r="M6429" t="n">
        <v>1</v>
      </c>
      <c r="N6429" t="n">
        <v>2</v>
      </c>
      <c r="O6429">
        <f>DATE(2026,1,1)-K6429</f>
        <v/>
      </c>
      <c r="P6429">
        <f>IF(G6429&gt;=2,"Repeat","One-time")</f>
        <v/>
      </c>
    </row>
    <row r="6430">
      <c r="A6430" t="inlineStr">
        <is>
          <t>C01808</t>
        </is>
      </c>
      <c r="B6430" t="inlineStr">
        <is>
          <t>Ayesha Mehta</t>
        </is>
      </c>
      <c r="C6430" t="inlineStr">
        <is>
          <t>North</t>
        </is>
      </c>
      <c r="D6430" t="inlineStr">
        <is>
          <t>Delhi</t>
        </is>
      </c>
      <c r="E6430" t="inlineStr">
        <is>
          <t>No</t>
        </is>
      </c>
      <c r="F6430" t="inlineStr">
        <is>
          <t>Loyal</t>
        </is>
      </c>
      <c r="G6430" t="n">
        <v>4</v>
      </c>
      <c r="H6430" s="24" t="n">
        <v>6989.3</v>
      </c>
      <c r="I6430" s="24" t="n">
        <v>2370.7</v>
      </c>
      <c r="J6430" s="25" t="n">
        <v>45740</v>
      </c>
      <c r="K6430" s="25" t="n">
        <v>45885</v>
      </c>
      <c r="L6430" t="n">
        <v>3</v>
      </c>
      <c r="M6430" t="n">
        <v>3</v>
      </c>
      <c r="N6430" t="n">
        <v>2</v>
      </c>
      <c r="O6430">
        <f>DATE(2026,1,1)-K6430</f>
        <v/>
      </c>
      <c r="P6430">
        <f>IF(G6430&gt;=2,"Repeat","One-time")</f>
        <v/>
      </c>
    </row>
    <row r="6431">
      <c r="A6431" t="inlineStr">
        <is>
          <t>C07024</t>
        </is>
      </c>
      <c r="B6431" t="inlineStr">
        <is>
          <t>Karan Mishra</t>
        </is>
      </c>
      <c r="C6431" t="inlineStr">
        <is>
          <t>East</t>
        </is>
      </c>
      <c r="D6431" t="inlineStr">
        <is>
          <t>Patna</t>
        </is>
      </c>
      <c r="E6431" t="inlineStr">
        <is>
          <t>Yes</t>
        </is>
      </c>
      <c r="F6431" t="inlineStr">
        <is>
          <t>Loyal</t>
        </is>
      </c>
      <c r="G6431" t="n">
        <v>5</v>
      </c>
      <c r="H6431" s="24" t="n">
        <v>6985.71</v>
      </c>
      <c r="I6431" s="24" t="n">
        <v>2458.02</v>
      </c>
      <c r="J6431" s="25" t="n">
        <v>45640</v>
      </c>
      <c r="K6431" s="25" t="n">
        <v>45985</v>
      </c>
      <c r="L6431" t="n">
        <v>4</v>
      </c>
      <c r="M6431" t="n">
        <v>4</v>
      </c>
      <c r="N6431" t="n">
        <v>2</v>
      </c>
      <c r="O6431">
        <f>DATE(2026,1,1)-K6431</f>
        <v/>
      </c>
      <c r="P6431">
        <f>IF(G6431&gt;=2,"Repeat","One-time")</f>
        <v/>
      </c>
    </row>
    <row r="6432">
      <c r="A6432" t="inlineStr">
        <is>
          <t>C04111</t>
        </is>
      </c>
      <c r="B6432" t="inlineStr">
        <is>
          <t>Sneha Yadav</t>
        </is>
      </c>
      <c r="C6432" t="inlineStr">
        <is>
          <t>West</t>
        </is>
      </c>
      <c r="D6432" t="inlineStr">
        <is>
          <t>Panaji</t>
        </is>
      </c>
      <c r="E6432" t="inlineStr">
        <is>
          <t>No</t>
        </is>
      </c>
      <c r="F6432" t="inlineStr">
        <is>
          <t>Occasional</t>
        </is>
      </c>
      <c r="G6432" t="n">
        <v>2</v>
      </c>
      <c r="H6432" s="24" t="n">
        <v>6983.83</v>
      </c>
      <c r="I6432" s="24" t="n">
        <v>1542.84</v>
      </c>
      <c r="J6432" s="25" t="n">
        <v>45573</v>
      </c>
      <c r="K6432" s="25" t="n">
        <v>45960</v>
      </c>
      <c r="L6432" t="n">
        <v>4</v>
      </c>
      <c r="M6432" t="n">
        <v>2</v>
      </c>
      <c r="N6432" t="n">
        <v>2</v>
      </c>
      <c r="O6432">
        <f>DATE(2026,1,1)-K6432</f>
        <v/>
      </c>
      <c r="P6432">
        <f>IF(G6432&gt;=2,"Repeat","One-time")</f>
        <v/>
      </c>
    </row>
    <row r="6433">
      <c r="A6433" t="inlineStr">
        <is>
          <t>C04513</t>
        </is>
      </c>
      <c r="B6433" t="inlineStr">
        <is>
          <t>Suresh Iyer</t>
        </is>
      </c>
      <c r="C6433" t="inlineStr">
        <is>
          <t>Central</t>
        </is>
      </c>
      <c r="D6433" t="inlineStr">
        <is>
          <t>Raipur</t>
        </is>
      </c>
      <c r="E6433" t="inlineStr">
        <is>
          <t>No</t>
        </is>
      </c>
      <c r="F6433" t="inlineStr">
        <is>
          <t>Occasional</t>
        </is>
      </c>
      <c r="G6433" t="n">
        <v>2</v>
      </c>
      <c r="H6433" s="24" t="n">
        <v>6977.79</v>
      </c>
      <c r="I6433" s="24" t="n">
        <v>3004.29</v>
      </c>
      <c r="J6433" s="25" t="n">
        <v>45496</v>
      </c>
      <c r="K6433" s="25" t="n">
        <v>45908</v>
      </c>
      <c r="L6433" t="n">
        <v>3</v>
      </c>
      <c r="M6433" t="n">
        <v>2</v>
      </c>
      <c r="N6433" t="n">
        <v>2</v>
      </c>
      <c r="O6433">
        <f>DATE(2026,1,1)-K6433</f>
        <v/>
      </c>
      <c r="P6433">
        <f>IF(G6433&gt;=2,"Repeat","One-time")</f>
        <v/>
      </c>
    </row>
    <row r="6434">
      <c r="A6434" t="inlineStr">
        <is>
          <t>C05813</t>
        </is>
      </c>
      <c r="B6434" t="inlineStr">
        <is>
          <t>Deepak Yadav</t>
        </is>
      </c>
      <c r="C6434" t="inlineStr">
        <is>
          <t>West</t>
        </is>
      </c>
      <c r="D6434" t="inlineStr">
        <is>
          <t>Ahmedabad</t>
        </is>
      </c>
      <c r="E6434" t="inlineStr">
        <is>
          <t>No</t>
        </is>
      </c>
      <c r="F6434" t="inlineStr">
        <is>
          <t>Occasional</t>
        </is>
      </c>
      <c r="G6434" t="n">
        <v>2</v>
      </c>
      <c r="H6434" s="24" t="n">
        <v>6975.38</v>
      </c>
      <c r="I6434" s="24" t="n">
        <v>2769.18</v>
      </c>
      <c r="J6434" s="25" t="n">
        <v>45512</v>
      </c>
      <c r="K6434" s="25" t="n">
        <v>45514</v>
      </c>
      <c r="L6434" t="n">
        <v>2</v>
      </c>
      <c r="M6434" t="n">
        <v>2</v>
      </c>
      <c r="N6434" t="n">
        <v>2</v>
      </c>
      <c r="O6434">
        <f>DATE(2026,1,1)-K6434</f>
        <v/>
      </c>
      <c r="P6434">
        <f>IF(G6434&gt;=2,"Repeat","One-time")</f>
        <v/>
      </c>
    </row>
    <row r="6435">
      <c r="A6435" t="inlineStr">
        <is>
          <t>C03204</t>
        </is>
      </c>
      <c r="B6435" t="inlineStr">
        <is>
          <t>Pooja Khan</t>
        </is>
      </c>
      <c r="C6435" t="inlineStr">
        <is>
          <t>East</t>
        </is>
      </c>
      <c r="D6435" t="inlineStr">
        <is>
          <t>Guwahati</t>
        </is>
      </c>
      <c r="E6435" t="inlineStr">
        <is>
          <t>No</t>
        </is>
      </c>
      <c r="F6435" t="inlineStr">
        <is>
          <t>Occasional</t>
        </is>
      </c>
      <c r="G6435" t="n">
        <v>1</v>
      </c>
      <c r="H6435" s="24" t="n">
        <v>6975.34</v>
      </c>
      <c r="I6435" s="24" t="n">
        <v>2403.37</v>
      </c>
      <c r="J6435" s="25" t="n">
        <v>45713</v>
      </c>
      <c r="K6435" s="25" t="n">
        <v>45713</v>
      </c>
      <c r="L6435" t="n">
        <v>2</v>
      </c>
      <c r="M6435" t="n">
        <v>1</v>
      </c>
      <c r="N6435" t="n">
        <v>2</v>
      </c>
      <c r="O6435">
        <f>DATE(2026,1,1)-K6435</f>
        <v/>
      </c>
      <c r="P6435">
        <f>IF(G6435&gt;=2,"Repeat","One-time")</f>
        <v/>
      </c>
    </row>
    <row r="6436">
      <c r="A6436" t="inlineStr">
        <is>
          <t>C05842</t>
        </is>
      </c>
      <c r="B6436" t="inlineStr">
        <is>
          <t>Vikram Nair</t>
        </is>
      </c>
      <c r="C6436" t="inlineStr">
        <is>
          <t>East</t>
        </is>
      </c>
      <c r="D6436" t="inlineStr">
        <is>
          <t>Guwahati</t>
        </is>
      </c>
      <c r="E6436" t="inlineStr">
        <is>
          <t>Yes</t>
        </is>
      </c>
      <c r="F6436" t="inlineStr">
        <is>
          <t>Loyal</t>
        </is>
      </c>
      <c r="G6436" t="n">
        <v>4</v>
      </c>
      <c r="H6436" s="24" t="n">
        <v>6956.39</v>
      </c>
      <c r="I6436" s="24" t="n">
        <v>2441.8</v>
      </c>
      <c r="J6436" s="25" t="n">
        <v>45505</v>
      </c>
      <c r="K6436" s="25" t="n">
        <v>45924</v>
      </c>
      <c r="L6436" t="n">
        <v>3</v>
      </c>
      <c r="M6436" t="n">
        <v>3</v>
      </c>
      <c r="N6436" t="n">
        <v>2</v>
      </c>
      <c r="O6436">
        <f>DATE(2026,1,1)-K6436</f>
        <v/>
      </c>
      <c r="P6436">
        <f>IF(G6436&gt;=2,"Repeat","One-time")</f>
        <v/>
      </c>
    </row>
    <row r="6437">
      <c r="A6437" t="inlineStr">
        <is>
          <t>C08470</t>
        </is>
      </c>
      <c r="B6437" t="inlineStr">
        <is>
          <t>Amit Reddy</t>
        </is>
      </c>
      <c r="C6437" t="inlineStr">
        <is>
          <t>Central</t>
        </is>
      </c>
      <c r="D6437" t="inlineStr">
        <is>
          <t>Nagpur</t>
        </is>
      </c>
      <c r="E6437" t="inlineStr">
        <is>
          <t>No</t>
        </is>
      </c>
      <c r="F6437" t="inlineStr">
        <is>
          <t>Occasional</t>
        </is>
      </c>
      <c r="G6437" t="n">
        <v>1</v>
      </c>
      <c r="H6437" s="24" t="n">
        <v>6950.8</v>
      </c>
      <c r="I6437" s="24" t="n">
        <v>1022.19</v>
      </c>
      <c r="J6437" s="25" t="n">
        <v>45776</v>
      </c>
      <c r="K6437" s="25" t="n">
        <v>45776</v>
      </c>
      <c r="L6437" t="n">
        <v>3</v>
      </c>
      <c r="M6437" t="n">
        <v>1</v>
      </c>
      <c r="N6437" t="n">
        <v>2</v>
      </c>
      <c r="O6437">
        <f>DATE(2026,1,1)-K6437</f>
        <v/>
      </c>
      <c r="P6437">
        <f>IF(G6437&gt;=2,"Repeat","One-time")</f>
        <v/>
      </c>
    </row>
    <row r="6438">
      <c r="A6438" t="inlineStr">
        <is>
          <t>C07690</t>
        </is>
      </c>
      <c r="B6438" t="inlineStr">
        <is>
          <t>Farhan Reddy</t>
        </is>
      </c>
      <c r="C6438" t="inlineStr">
        <is>
          <t>North</t>
        </is>
      </c>
      <c r="D6438" t="inlineStr">
        <is>
          <t>Delhi</t>
        </is>
      </c>
      <c r="E6438" t="inlineStr">
        <is>
          <t>No</t>
        </is>
      </c>
      <c r="F6438" t="inlineStr">
        <is>
          <t>New</t>
        </is>
      </c>
      <c r="G6438" t="n">
        <v>1</v>
      </c>
      <c r="H6438" s="24" t="n">
        <v>6947.49</v>
      </c>
      <c r="I6438" s="24" t="n">
        <v>476.5</v>
      </c>
      <c r="J6438" s="25" t="n">
        <v>45936</v>
      </c>
      <c r="K6438" s="25" t="n">
        <v>45936</v>
      </c>
      <c r="L6438" t="n">
        <v>4</v>
      </c>
      <c r="M6438" t="n">
        <v>1</v>
      </c>
      <c r="N6438" t="n">
        <v>2</v>
      </c>
      <c r="O6438">
        <f>DATE(2026,1,1)-K6438</f>
        <v/>
      </c>
      <c r="P6438">
        <f>IF(G6438&gt;=2,"Repeat","One-time")</f>
        <v/>
      </c>
    </row>
    <row r="6439">
      <c r="A6439" t="inlineStr">
        <is>
          <t>C09832</t>
        </is>
      </c>
      <c r="B6439" t="inlineStr">
        <is>
          <t>Varun Agarwal</t>
        </is>
      </c>
      <c r="C6439" t="inlineStr">
        <is>
          <t>North</t>
        </is>
      </c>
      <c r="D6439" t="inlineStr">
        <is>
          <t>Chandigarh</t>
        </is>
      </c>
      <c r="E6439" t="inlineStr">
        <is>
          <t>No</t>
        </is>
      </c>
      <c r="F6439" t="inlineStr">
        <is>
          <t>Occasional</t>
        </is>
      </c>
      <c r="G6439" t="n">
        <v>1</v>
      </c>
      <c r="H6439" s="24" t="n">
        <v>6945.01</v>
      </c>
      <c r="I6439" s="24" t="n">
        <v>555.59</v>
      </c>
      <c r="J6439" s="25" t="n">
        <v>45863</v>
      </c>
      <c r="K6439" s="25" t="n">
        <v>45863</v>
      </c>
      <c r="L6439" t="n">
        <v>3</v>
      </c>
      <c r="M6439" t="n">
        <v>1</v>
      </c>
      <c r="N6439" t="n">
        <v>2</v>
      </c>
      <c r="O6439">
        <f>DATE(2026,1,1)-K6439</f>
        <v/>
      </c>
      <c r="P6439">
        <f>IF(G6439&gt;=2,"Repeat","One-time")</f>
        <v/>
      </c>
    </row>
    <row r="6440">
      <c r="A6440" t="inlineStr">
        <is>
          <t>C06753</t>
        </is>
      </c>
      <c r="B6440" t="inlineStr">
        <is>
          <t>Divya Mukherjee</t>
        </is>
      </c>
      <c r="C6440" t="inlineStr">
        <is>
          <t>North</t>
        </is>
      </c>
      <c r="D6440" t="inlineStr">
        <is>
          <t>Gurugram</t>
        </is>
      </c>
      <c r="E6440" t="inlineStr">
        <is>
          <t>No</t>
        </is>
      </c>
      <c r="F6440" t="inlineStr">
        <is>
          <t>Occasional</t>
        </is>
      </c>
      <c r="G6440" t="n">
        <v>1</v>
      </c>
      <c r="H6440" s="24" t="n">
        <v>6936.74</v>
      </c>
      <c r="I6440" s="24" t="n">
        <v>2322.81</v>
      </c>
      <c r="J6440" s="25" t="n">
        <v>45864</v>
      </c>
      <c r="K6440" s="25" t="n">
        <v>45864</v>
      </c>
      <c r="L6440" t="n">
        <v>3</v>
      </c>
      <c r="M6440" t="n">
        <v>1</v>
      </c>
      <c r="N6440" t="n">
        <v>2</v>
      </c>
      <c r="O6440">
        <f>DATE(2026,1,1)-K6440</f>
        <v/>
      </c>
      <c r="P6440">
        <f>IF(G6440&gt;=2,"Repeat","One-time")</f>
        <v/>
      </c>
    </row>
    <row r="6441">
      <c r="A6441" t="inlineStr">
        <is>
          <t>C01743</t>
        </is>
      </c>
      <c r="B6441" t="inlineStr">
        <is>
          <t>Deepak Ghosh</t>
        </is>
      </c>
      <c r="C6441" t="inlineStr">
        <is>
          <t>South</t>
        </is>
      </c>
      <c r="D6441" t="inlineStr">
        <is>
          <t>Coimbatore</t>
        </is>
      </c>
      <c r="E6441" t="inlineStr">
        <is>
          <t>No</t>
        </is>
      </c>
      <c r="F6441" t="inlineStr">
        <is>
          <t>Hibernating</t>
        </is>
      </c>
      <c r="G6441" t="n">
        <v>1</v>
      </c>
      <c r="H6441" s="24" t="n">
        <v>6925.4</v>
      </c>
      <c r="I6441" s="24" t="n">
        <v>1589.45</v>
      </c>
      <c r="J6441" s="25" t="n">
        <v>45191</v>
      </c>
      <c r="K6441" s="25" t="n">
        <v>45191</v>
      </c>
      <c r="L6441" t="n">
        <v>1</v>
      </c>
      <c r="M6441" t="n">
        <v>1</v>
      </c>
      <c r="N6441" t="n">
        <v>2</v>
      </c>
      <c r="O6441">
        <f>DATE(2026,1,1)-K6441</f>
        <v/>
      </c>
      <c r="P6441">
        <f>IF(G6441&gt;=2,"Repeat","One-time")</f>
        <v/>
      </c>
    </row>
    <row r="6442">
      <c r="A6442" t="inlineStr">
        <is>
          <t>C10086</t>
        </is>
      </c>
      <c r="B6442" t="inlineStr">
        <is>
          <t>Vikram Agarwal</t>
        </is>
      </c>
      <c r="C6442" t="inlineStr">
        <is>
          <t>North</t>
        </is>
      </c>
      <c r="D6442" t="inlineStr">
        <is>
          <t>Jaipur</t>
        </is>
      </c>
      <c r="E6442" t="inlineStr">
        <is>
          <t>No</t>
        </is>
      </c>
      <c r="F6442" t="inlineStr">
        <is>
          <t>New</t>
        </is>
      </c>
      <c r="G6442" t="n">
        <v>3</v>
      </c>
      <c r="H6442" s="24" t="n">
        <v>6923.38</v>
      </c>
      <c r="I6442" s="24" t="n">
        <v>2495.09</v>
      </c>
      <c r="J6442" s="25" t="n">
        <v>45934</v>
      </c>
      <c r="K6442" s="25" t="n">
        <v>45990</v>
      </c>
      <c r="L6442" t="n">
        <v>5</v>
      </c>
      <c r="M6442" t="n">
        <v>3</v>
      </c>
      <c r="N6442" t="n">
        <v>2</v>
      </c>
      <c r="O6442">
        <f>DATE(2026,1,1)-K6442</f>
        <v/>
      </c>
      <c r="P6442">
        <f>IF(G6442&gt;=2,"Repeat","One-time")</f>
        <v/>
      </c>
    </row>
    <row r="6443">
      <c r="A6443" t="inlineStr">
        <is>
          <t>C01305</t>
        </is>
      </c>
      <c r="B6443" t="inlineStr">
        <is>
          <t>Nikhil Reddy</t>
        </is>
      </c>
      <c r="C6443" t="inlineStr">
        <is>
          <t>South</t>
        </is>
      </c>
      <c r="D6443" t="inlineStr">
        <is>
          <t>Chennai</t>
        </is>
      </c>
      <c r="E6443" t="inlineStr">
        <is>
          <t>No</t>
        </is>
      </c>
      <c r="F6443" t="inlineStr">
        <is>
          <t>Hibernating</t>
        </is>
      </c>
      <c r="G6443" t="n">
        <v>2</v>
      </c>
      <c r="H6443" s="24" t="n">
        <v>6923.25</v>
      </c>
      <c r="I6443" s="24" t="n">
        <v>1890.91</v>
      </c>
      <c r="J6443" s="25" t="n">
        <v>45177</v>
      </c>
      <c r="K6443" s="25" t="n">
        <v>45193</v>
      </c>
      <c r="L6443" t="n">
        <v>1</v>
      </c>
      <c r="M6443" t="n">
        <v>2</v>
      </c>
      <c r="N6443" t="n">
        <v>2</v>
      </c>
      <c r="O6443">
        <f>DATE(2026,1,1)-K6443</f>
        <v/>
      </c>
      <c r="P6443">
        <f>IF(G6443&gt;=2,"Repeat","One-time")</f>
        <v/>
      </c>
    </row>
    <row r="6444">
      <c r="A6444" t="inlineStr">
        <is>
          <t>C10298</t>
        </is>
      </c>
      <c r="B6444" t="inlineStr">
        <is>
          <t>Gurpreet Banerjee</t>
        </is>
      </c>
      <c r="C6444" t="inlineStr">
        <is>
          <t>East</t>
        </is>
      </c>
      <c r="D6444" t="inlineStr">
        <is>
          <t>Kolkata</t>
        </is>
      </c>
      <c r="E6444" t="inlineStr">
        <is>
          <t>No</t>
        </is>
      </c>
      <c r="F6444" t="inlineStr">
        <is>
          <t>Loyal</t>
        </is>
      </c>
      <c r="G6444" t="n">
        <v>2</v>
      </c>
      <c r="H6444" s="24" t="n">
        <v>6923.22</v>
      </c>
      <c r="I6444" s="24" t="n">
        <v>2495.17</v>
      </c>
      <c r="J6444" s="25" t="n">
        <v>45895</v>
      </c>
      <c r="K6444" s="25" t="n">
        <v>45970</v>
      </c>
      <c r="L6444" t="n">
        <v>4</v>
      </c>
      <c r="M6444" t="n">
        <v>3</v>
      </c>
      <c r="N6444" t="n">
        <v>2</v>
      </c>
      <c r="O6444">
        <f>DATE(2026,1,1)-K6444</f>
        <v/>
      </c>
      <c r="P6444">
        <f>IF(G6444&gt;=2,"Repeat","One-time")</f>
        <v/>
      </c>
    </row>
    <row r="6445">
      <c r="A6445" t="inlineStr">
        <is>
          <t>C00706</t>
        </is>
      </c>
      <c r="B6445" t="inlineStr">
        <is>
          <t>Arjun Mukherjee</t>
        </is>
      </c>
      <c r="C6445" t="inlineStr">
        <is>
          <t>South</t>
        </is>
      </c>
      <c r="D6445" t="inlineStr">
        <is>
          <t>Chennai</t>
        </is>
      </c>
      <c r="E6445" t="inlineStr">
        <is>
          <t>No</t>
        </is>
      </c>
      <c r="F6445" t="inlineStr">
        <is>
          <t>Hibernating</t>
        </is>
      </c>
      <c r="G6445" t="n">
        <v>1</v>
      </c>
      <c r="H6445" s="24" t="n">
        <v>6917.75</v>
      </c>
      <c r="I6445" s="24" t="n">
        <v>2219.88</v>
      </c>
      <c r="J6445" s="25" t="n">
        <v>45218</v>
      </c>
      <c r="K6445" s="25" t="n">
        <v>45218</v>
      </c>
      <c r="L6445" t="n">
        <v>1</v>
      </c>
      <c r="M6445" t="n">
        <v>1</v>
      </c>
      <c r="N6445" t="n">
        <v>2</v>
      </c>
      <c r="O6445">
        <f>DATE(2026,1,1)-K6445</f>
        <v/>
      </c>
      <c r="P6445">
        <f>IF(G6445&gt;=2,"Repeat","One-time")</f>
        <v/>
      </c>
    </row>
    <row r="6446">
      <c r="A6446" t="inlineStr">
        <is>
          <t>C00689</t>
        </is>
      </c>
      <c r="B6446" t="inlineStr">
        <is>
          <t>Isha Thakur</t>
        </is>
      </c>
      <c r="C6446" t="inlineStr">
        <is>
          <t>West</t>
        </is>
      </c>
      <c r="D6446" t="inlineStr">
        <is>
          <t>Mumbai</t>
        </is>
      </c>
      <c r="E6446" t="inlineStr">
        <is>
          <t>No</t>
        </is>
      </c>
      <c r="F6446" t="inlineStr">
        <is>
          <t>Hibernating</t>
        </is>
      </c>
      <c r="G6446" t="n">
        <v>2</v>
      </c>
      <c r="H6446" s="24" t="n">
        <v>6912.7</v>
      </c>
      <c r="I6446" s="24" t="n">
        <v>2872.58</v>
      </c>
      <c r="J6446" s="25" t="n">
        <v>44961</v>
      </c>
      <c r="K6446" s="25" t="n">
        <v>45186</v>
      </c>
      <c r="L6446" t="n">
        <v>1</v>
      </c>
      <c r="M6446" t="n">
        <v>2</v>
      </c>
      <c r="N6446" t="n">
        <v>2</v>
      </c>
      <c r="O6446">
        <f>DATE(2026,1,1)-K6446</f>
        <v/>
      </c>
      <c r="P6446">
        <f>IF(G6446&gt;=2,"Repeat","One-time")</f>
        <v/>
      </c>
    </row>
    <row r="6447">
      <c r="A6447" t="inlineStr">
        <is>
          <t>C11448</t>
        </is>
      </c>
      <c r="B6447" t="inlineStr">
        <is>
          <t>Karan Iyer</t>
        </is>
      </c>
      <c r="C6447" t="inlineStr">
        <is>
          <t>West</t>
        </is>
      </c>
      <c r="D6447" t="inlineStr">
        <is>
          <t>Ahmedabad</t>
        </is>
      </c>
      <c r="E6447" t="inlineStr">
        <is>
          <t>No</t>
        </is>
      </c>
      <c r="F6447" t="inlineStr">
        <is>
          <t>New</t>
        </is>
      </c>
      <c r="G6447" t="n">
        <v>2</v>
      </c>
      <c r="H6447" s="24" t="n">
        <v>6906.83</v>
      </c>
      <c r="I6447" s="24" t="n">
        <v>1418.69</v>
      </c>
      <c r="J6447" s="25" t="n">
        <v>45992</v>
      </c>
      <c r="K6447" s="25" t="n">
        <v>46008</v>
      </c>
      <c r="L6447" t="n">
        <v>5</v>
      </c>
      <c r="M6447" t="n">
        <v>3</v>
      </c>
      <c r="N6447" t="n">
        <v>2</v>
      </c>
      <c r="O6447">
        <f>DATE(2026,1,1)-K6447</f>
        <v/>
      </c>
      <c r="P6447">
        <f>IF(G6447&gt;=2,"Repeat","One-time")</f>
        <v/>
      </c>
    </row>
    <row r="6448">
      <c r="A6448" t="inlineStr">
        <is>
          <t>C05589</t>
        </is>
      </c>
      <c r="B6448" t="inlineStr">
        <is>
          <t>Aditya Banerjee</t>
        </is>
      </c>
      <c r="C6448" t="inlineStr">
        <is>
          <t>West</t>
        </is>
      </c>
      <c r="D6448" t="inlineStr">
        <is>
          <t>Mumbai</t>
        </is>
      </c>
      <c r="E6448" t="inlineStr">
        <is>
          <t>No</t>
        </is>
      </c>
      <c r="F6448" t="inlineStr">
        <is>
          <t>Loyal</t>
        </is>
      </c>
      <c r="G6448" t="n">
        <v>3</v>
      </c>
      <c r="H6448" s="24" t="n">
        <v>6901.36</v>
      </c>
      <c r="I6448" s="24" t="n">
        <v>2221.63</v>
      </c>
      <c r="J6448" s="25" t="n">
        <v>45690</v>
      </c>
      <c r="K6448" s="25" t="n">
        <v>45869</v>
      </c>
      <c r="L6448" t="n">
        <v>3</v>
      </c>
      <c r="M6448" t="n">
        <v>3</v>
      </c>
      <c r="N6448" t="n">
        <v>2</v>
      </c>
      <c r="O6448">
        <f>DATE(2026,1,1)-K6448</f>
        <v/>
      </c>
      <c r="P6448">
        <f>IF(G6448&gt;=2,"Repeat","One-time")</f>
        <v/>
      </c>
    </row>
    <row r="6449">
      <c r="A6449" t="inlineStr">
        <is>
          <t>C05130</t>
        </is>
      </c>
      <c r="B6449" t="inlineStr">
        <is>
          <t>Amit Prasad</t>
        </is>
      </c>
      <c r="C6449" t="inlineStr">
        <is>
          <t>West</t>
        </is>
      </c>
      <c r="D6449" t="inlineStr">
        <is>
          <t>Panaji</t>
        </is>
      </c>
      <c r="E6449" t="inlineStr">
        <is>
          <t>No</t>
        </is>
      </c>
      <c r="F6449" t="inlineStr">
        <is>
          <t>Occasional</t>
        </is>
      </c>
      <c r="G6449" t="n">
        <v>1</v>
      </c>
      <c r="H6449" s="24" t="n">
        <v>6896.77</v>
      </c>
      <c r="I6449" s="24" t="n">
        <v>1988.5</v>
      </c>
      <c r="J6449" s="25" t="n">
        <v>45811</v>
      </c>
      <c r="K6449" s="25" t="n">
        <v>45811</v>
      </c>
      <c r="L6449" t="n">
        <v>3</v>
      </c>
      <c r="M6449" t="n">
        <v>1</v>
      </c>
      <c r="N6449" t="n">
        <v>2</v>
      </c>
      <c r="O6449">
        <f>DATE(2026,1,1)-K6449</f>
        <v/>
      </c>
      <c r="P6449">
        <f>IF(G6449&gt;=2,"Repeat","One-time")</f>
        <v/>
      </c>
    </row>
    <row r="6450">
      <c r="A6450" t="inlineStr">
        <is>
          <t>C04177</t>
        </is>
      </c>
      <c r="B6450" t="inlineStr">
        <is>
          <t>Amit Ghosh</t>
        </is>
      </c>
      <c r="C6450" t="inlineStr">
        <is>
          <t>South</t>
        </is>
      </c>
      <c r="D6450" t="inlineStr">
        <is>
          <t>Hyderabad</t>
        </is>
      </c>
      <c r="E6450" t="inlineStr">
        <is>
          <t>No</t>
        </is>
      </c>
      <c r="F6450" t="inlineStr">
        <is>
          <t>At Risk</t>
        </is>
      </c>
      <c r="G6450" t="n">
        <v>3</v>
      </c>
      <c r="H6450" s="24" t="n">
        <v>6895.56</v>
      </c>
      <c r="I6450" s="24" t="n">
        <v>2488.97</v>
      </c>
      <c r="J6450" s="25" t="n">
        <v>45330</v>
      </c>
      <c r="K6450" s="25" t="n">
        <v>45645</v>
      </c>
      <c r="L6450" t="n">
        <v>2</v>
      </c>
      <c r="M6450" t="n">
        <v>3</v>
      </c>
      <c r="N6450" t="n">
        <v>2</v>
      </c>
      <c r="O6450">
        <f>DATE(2026,1,1)-K6450</f>
        <v/>
      </c>
      <c r="P6450">
        <f>IF(G6450&gt;=2,"Repeat","One-time")</f>
        <v/>
      </c>
    </row>
    <row r="6451">
      <c r="A6451" t="inlineStr">
        <is>
          <t>C10630</t>
        </is>
      </c>
      <c r="B6451" t="inlineStr">
        <is>
          <t>Suresh Kumar</t>
        </is>
      </c>
      <c r="C6451" t="inlineStr">
        <is>
          <t>South</t>
        </is>
      </c>
      <c r="D6451" t="inlineStr">
        <is>
          <t>Bengaluru</t>
        </is>
      </c>
      <c r="E6451" t="inlineStr">
        <is>
          <t>No</t>
        </is>
      </c>
      <c r="F6451" t="inlineStr">
        <is>
          <t>New</t>
        </is>
      </c>
      <c r="G6451" t="n">
        <v>2</v>
      </c>
      <c r="H6451" s="24" t="n">
        <v>6893.64</v>
      </c>
      <c r="I6451" s="24" t="n">
        <v>1358.02</v>
      </c>
      <c r="J6451" s="25" t="n">
        <v>45979</v>
      </c>
      <c r="K6451" s="25" t="n">
        <v>46009</v>
      </c>
      <c r="L6451" t="n">
        <v>5</v>
      </c>
      <c r="M6451" t="n">
        <v>3</v>
      </c>
      <c r="N6451" t="n">
        <v>2</v>
      </c>
      <c r="O6451">
        <f>DATE(2026,1,1)-K6451</f>
        <v/>
      </c>
      <c r="P6451">
        <f>IF(G6451&gt;=2,"Repeat","One-time")</f>
        <v/>
      </c>
    </row>
    <row r="6452">
      <c r="A6452" t="inlineStr">
        <is>
          <t>C00481</t>
        </is>
      </c>
      <c r="B6452" t="inlineStr">
        <is>
          <t>Imran Sinha</t>
        </is>
      </c>
      <c r="C6452" t="inlineStr">
        <is>
          <t>West</t>
        </is>
      </c>
      <c r="D6452" t="inlineStr">
        <is>
          <t>Pune</t>
        </is>
      </c>
      <c r="E6452" t="inlineStr">
        <is>
          <t>Yes</t>
        </is>
      </c>
      <c r="F6452" t="inlineStr">
        <is>
          <t>Hibernating</t>
        </is>
      </c>
      <c r="G6452" t="n">
        <v>1</v>
      </c>
      <c r="H6452" s="24" t="n">
        <v>6892.2</v>
      </c>
      <c r="I6452" s="24" t="n">
        <v>3643.28</v>
      </c>
      <c r="J6452" s="25" t="n">
        <v>45187</v>
      </c>
      <c r="K6452" s="25" t="n">
        <v>45187</v>
      </c>
      <c r="L6452" t="n">
        <v>1</v>
      </c>
      <c r="M6452" t="n">
        <v>1</v>
      </c>
      <c r="N6452" t="n">
        <v>2</v>
      </c>
      <c r="O6452">
        <f>DATE(2026,1,1)-K6452</f>
        <v/>
      </c>
      <c r="P6452">
        <f>IF(G6452&gt;=2,"Repeat","One-time")</f>
        <v/>
      </c>
    </row>
    <row r="6453">
      <c r="A6453" t="inlineStr">
        <is>
          <t>C11207</t>
        </is>
      </c>
      <c r="B6453" t="inlineStr">
        <is>
          <t>Ayesha Bose</t>
        </is>
      </c>
      <c r="C6453" t="inlineStr">
        <is>
          <t>South</t>
        </is>
      </c>
      <c r="D6453" t="inlineStr">
        <is>
          <t>Bengaluru</t>
        </is>
      </c>
      <c r="E6453" t="inlineStr">
        <is>
          <t>No</t>
        </is>
      </c>
      <c r="F6453" t="inlineStr">
        <is>
          <t>New</t>
        </is>
      </c>
      <c r="G6453" t="n">
        <v>1</v>
      </c>
      <c r="H6453" s="24" t="n">
        <v>6890.07</v>
      </c>
      <c r="I6453" s="24" t="n">
        <v>830.41</v>
      </c>
      <c r="J6453" s="25" t="n">
        <v>45969</v>
      </c>
      <c r="K6453" s="25" t="n">
        <v>45969</v>
      </c>
      <c r="L6453" t="n">
        <v>4</v>
      </c>
      <c r="M6453" t="n">
        <v>2</v>
      </c>
      <c r="N6453" t="n">
        <v>2</v>
      </c>
      <c r="O6453">
        <f>DATE(2026,1,1)-K6453</f>
        <v/>
      </c>
      <c r="P6453">
        <f>IF(G6453&gt;=2,"Repeat","One-time")</f>
        <v/>
      </c>
    </row>
    <row r="6454">
      <c r="A6454" t="inlineStr">
        <is>
          <t>C05421</t>
        </is>
      </c>
      <c r="B6454" t="inlineStr">
        <is>
          <t>Diya Agarwal</t>
        </is>
      </c>
      <c r="C6454" t="inlineStr">
        <is>
          <t>East</t>
        </is>
      </c>
      <c r="D6454" t="inlineStr">
        <is>
          <t>Patna</t>
        </is>
      </c>
      <c r="E6454" t="inlineStr">
        <is>
          <t>Yes</t>
        </is>
      </c>
      <c r="F6454" t="inlineStr">
        <is>
          <t>Occasional</t>
        </is>
      </c>
      <c r="G6454" t="n">
        <v>2</v>
      </c>
      <c r="H6454" s="24" t="n">
        <v>6887.29</v>
      </c>
      <c r="I6454" s="24" t="n">
        <v>-171.84</v>
      </c>
      <c r="J6454" s="25" t="n">
        <v>45607</v>
      </c>
      <c r="K6454" s="25" t="n">
        <v>45867</v>
      </c>
      <c r="L6454" t="n">
        <v>3</v>
      </c>
      <c r="M6454" t="n">
        <v>2</v>
      </c>
      <c r="N6454" t="n">
        <v>2</v>
      </c>
      <c r="O6454">
        <f>DATE(2026,1,1)-K6454</f>
        <v/>
      </c>
      <c r="P6454">
        <f>IF(G6454&gt;=2,"Repeat","One-time")</f>
        <v/>
      </c>
    </row>
    <row r="6455">
      <c r="A6455" t="inlineStr">
        <is>
          <t>C08782</t>
        </is>
      </c>
      <c r="B6455" t="inlineStr">
        <is>
          <t>Deepak Chopra</t>
        </is>
      </c>
      <c r="C6455" t="inlineStr">
        <is>
          <t>West</t>
        </is>
      </c>
      <c r="D6455" t="inlineStr">
        <is>
          <t>Mumbai</t>
        </is>
      </c>
      <c r="E6455" t="inlineStr">
        <is>
          <t>No</t>
        </is>
      </c>
      <c r="F6455" t="inlineStr">
        <is>
          <t>New</t>
        </is>
      </c>
      <c r="G6455" t="n">
        <v>3</v>
      </c>
      <c r="H6455" s="24" t="n">
        <v>6884.12</v>
      </c>
      <c r="I6455" s="24" t="n">
        <v>2907.51</v>
      </c>
      <c r="J6455" s="25" t="n">
        <v>45972</v>
      </c>
      <c r="K6455" s="25" t="n">
        <v>46018</v>
      </c>
      <c r="L6455" t="n">
        <v>5</v>
      </c>
      <c r="M6455" t="n">
        <v>3</v>
      </c>
      <c r="N6455" t="n">
        <v>2</v>
      </c>
      <c r="O6455">
        <f>DATE(2026,1,1)-K6455</f>
        <v/>
      </c>
      <c r="P6455">
        <f>IF(G6455&gt;=2,"Repeat","One-time")</f>
        <v/>
      </c>
    </row>
    <row r="6456">
      <c r="A6456" t="inlineStr">
        <is>
          <t>C03091</t>
        </is>
      </c>
      <c r="B6456" t="inlineStr">
        <is>
          <t>Vikram Das</t>
        </is>
      </c>
      <c r="C6456" t="inlineStr">
        <is>
          <t>East</t>
        </is>
      </c>
      <c r="D6456" t="inlineStr">
        <is>
          <t>Patna</t>
        </is>
      </c>
      <c r="E6456" t="inlineStr">
        <is>
          <t>Yes</t>
        </is>
      </c>
      <c r="F6456" t="inlineStr">
        <is>
          <t>Hibernating</t>
        </is>
      </c>
      <c r="G6456" t="n">
        <v>1</v>
      </c>
      <c r="H6456" s="24" t="n">
        <v>6882.72</v>
      </c>
      <c r="I6456" s="24" t="n">
        <v>893.37</v>
      </c>
      <c r="J6456" s="25" t="n">
        <v>45418</v>
      </c>
      <c r="K6456" s="25" t="n">
        <v>45418</v>
      </c>
      <c r="L6456" t="n">
        <v>1</v>
      </c>
      <c r="M6456" t="n">
        <v>1</v>
      </c>
      <c r="N6456" t="n">
        <v>2</v>
      </c>
      <c r="O6456">
        <f>DATE(2026,1,1)-K6456</f>
        <v/>
      </c>
      <c r="P6456">
        <f>IF(G6456&gt;=2,"Repeat","One-time")</f>
        <v/>
      </c>
    </row>
    <row r="6457">
      <c r="A6457" t="inlineStr">
        <is>
          <t>C09645</t>
        </is>
      </c>
      <c r="B6457" t="inlineStr">
        <is>
          <t>Suresh Nair</t>
        </is>
      </c>
      <c r="C6457" t="inlineStr">
        <is>
          <t>North</t>
        </is>
      </c>
      <c r="D6457" t="inlineStr">
        <is>
          <t>Gurugram</t>
        </is>
      </c>
      <c r="E6457" t="inlineStr">
        <is>
          <t>Yes</t>
        </is>
      </c>
      <c r="F6457" t="inlineStr">
        <is>
          <t>Occasional</t>
        </is>
      </c>
      <c r="G6457" t="n">
        <v>1</v>
      </c>
      <c r="H6457" s="24" t="n">
        <v>6871.13</v>
      </c>
      <c r="I6457" s="24" t="n">
        <v>2017.21</v>
      </c>
      <c r="J6457" s="25" t="n">
        <v>45886</v>
      </c>
      <c r="K6457" s="25" t="n">
        <v>45886</v>
      </c>
      <c r="L6457" t="n">
        <v>3</v>
      </c>
      <c r="M6457" t="n">
        <v>1</v>
      </c>
      <c r="N6457" t="n">
        <v>2</v>
      </c>
      <c r="O6457">
        <f>DATE(2026,1,1)-K6457</f>
        <v/>
      </c>
      <c r="P6457">
        <f>IF(G6457&gt;=2,"Repeat","One-time")</f>
        <v/>
      </c>
    </row>
    <row r="6458">
      <c r="A6458" t="inlineStr">
        <is>
          <t>C07435</t>
        </is>
      </c>
      <c r="B6458" t="inlineStr">
        <is>
          <t>Pooja Pillai</t>
        </is>
      </c>
      <c r="C6458" t="inlineStr">
        <is>
          <t>East</t>
        </is>
      </c>
      <c r="D6458" t="inlineStr">
        <is>
          <t>Patna</t>
        </is>
      </c>
      <c r="E6458" t="inlineStr">
        <is>
          <t>No</t>
        </is>
      </c>
      <c r="F6458" t="inlineStr">
        <is>
          <t>Loyal</t>
        </is>
      </c>
      <c r="G6458" t="n">
        <v>7</v>
      </c>
      <c r="H6458" s="24" t="n">
        <v>6871.04</v>
      </c>
      <c r="I6458" s="24" t="n">
        <v>2163.33</v>
      </c>
      <c r="J6458" s="25" t="n">
        <v>45635</v>
      </c>
      <c r="K6458" s="25" t="n">
        <v>45982</v>
      </c>
      <c r="L6458" t="n">
        <v>4</v>
      </c>
      <c r="M6458" t="n">
        <v>4</v>
      </c>
      <c r="N6458" t="n">
        <v>2</v>
      </c>
      <c r="O6458">
        <f>DATE(2026,1,1)-K6458</f>
        <v/>
      </c>
      <c r="P6458">
        <f>IF(G6458&gt;=2,"Repeat","One-time")</f>
        <v/>
      </c>
    </row>
    <row r="6459">
      <c r="A6459" t="inlineStr">
        <is>
          <t>C00184</t>
        </is>
      </c>
      <c r="B6459" t="inlineStr">
        <is>
          <t>Vivaan Menon</t>
        </is>
      </c>
      <c r="C6459" t="inlineStr">
        <is>
          <t>West</t>
        </is>
      </c>
      <c r="D6459" t="inlineStr">
        <is>
          <t>Pune</t>
        </is>
      </c>
      <c r="E6459" t="inlineStr">
        <is>
          <t>No</t>
        </is>
      </c>
      <c r="F6459" t="inlineStr">
        <is>
          <t>Hibernating</t>
        </is>
      </c>
      <c r="G6459" t="n">
        <v>2</v>
      </c>
      <c r="H6459" s="24" t="n">
        <v>6865.45</v>
      </c>
      <c r="I6459" s="24" t="n">
        <v>1493.74</v>
      </c>
      <c r="J6459" s="25" t="n">
        <v>44929</v>
      </c>
      <c r="K6459" s="25" t="n">
        <v>44977</v>
      </c>
      <c r="L6459" t="n">
        <v>1</v>
      </c>
      <c r="M6459" t="n">
        <v>2</v>
      </c>
      <c r="N6459" t="n">
        <v>2</v>
      </c>
      <c r="O6459">
        <f>DATE(2026,1,1)-K6459</f>
        <v/>
      </c>
      <c r="P6459">
        <f>IF(G6459&gt;=2,"Repeat","One-time")</f>
        <v/>
      </c>
    </row>
    <row r="6460">
      <c r="A6460" t="inlineStr">
        <is>
          <t>C01404</t>
        </is>
      </c>
      <c r="B6460" t="inlineStr">
        <is>
          <t>Gurpreet Shah</t>
        </is>
      </c>
      <c r="C6460" t="inlineStr">
        <is>
          <t>South</t>
        </is>
      </c>
      <c r="D6460" t="inlineStr">
        <is>
          <t>Bengaluru</t>
        </is>
      </c>
      <c r="E6460" t="inlineStr">
        <is>
          <t>No</t>
        </is>
      </c>
      <c r="F6460" t="inlineStr">
        <is>
          <t>Hibernating</t>
        </is>
      </c>
      <c r="G6460" t="n">
        <v>2</v>
      </c>
      <c r="H6460" s="24" t="n">
        <v>6861.9</v>
      </c>
      <c r="I6460" s="24" t="n">
        <v>2195.39</v>
      </c>
      <c r="J6460" s="25" t="n">
        <v>45102</v>
      </c>
      <c r="K6460" s="25" t="n">
        <v>45285</v>
      </c>
      <c r="L6460" t="n">
        <v>1</v>
      </c>
      <c r="M6460" t="n">
        <v>2</v>
      </c>
      <c r="N6460" t="n">
        <v>2</v>
      </c>
      <c r="O6460">
        <f>DATE(2026,1,1)-K6460</f>
        <v/>
      </c>
      <c r="P6460">
        <f>IF(G6460&gt;=2,"Repeat","One-time")</f>
        <v/>
      </c>
    </row>
    <row r="6461">
      <c r="A6461" t="inlineStr">
        <is>
          <t>C06388</t>
        </is>
      </c>
      <c r="B6461" t="inlineStr">
        <is>
          <t>Aarav Nair</t>
        </is>
      </c>
      <c r="C6461" t="inlineStr">
        <is>
          <t>South</t>
        </is>
      </c>
      <c r="D6461" t="inlineStr">
        <is>
          <t>Bengaluru</t>
        </is>
      </c>
      <c r="E6461" t="inlineStr">
        <is>
          <t>No</t>
        </is>
      </c>
      <c r="F6461" t="inlineStr">
        <is>
          <t>New</t>
        </is>
      </c>
      <c r="G6461" t="n">
        <v>2</v>
      </c>
      <c r="H6461" s="24" t="n">
        <v>6849.35</v>
      </c>
      <c r="I6461" s="24" t="n">
        <v>1306.29</v>
      </c>
      <c r="J6461" s="25" t="n">
        <v>45972</v>
      </c>
      <c r="K6461" s="25" t="n">
        <v>45978</v>
      </c>
      <c r="L6461" t="n">
        <v>4</v>
      </c>
      <c r="M6461" t="n">
        <v>2</v>
      </c>
      <c r="N6461" t="n">
        <v>2</v>
      </c>
      <c r="O6461">
        <f>DATE(2026,1,1)-K6461</f>
        <v/>
      </c>
      <c r="P6461">
        <f>IF(G6461&gt;=2,"Repeat","One-time")</f>
        <v/>
      </c>
    </row>
    <row r="6462">
      <c r="A6462" t="inlineStr">
        <is>
          <t>C02506</t>
        </is>
      </c>
      <c r="B6462" t="inlineStr">
        <is>
          <t>Ritu Fernandes</t>
        </is>
      </c>
      <c r="C6462" t="inlineStr">
        <is>
          <t>North</t>
        </is>
      </c>
      <c r="D6462" t="inlineStr">
        <is>
          <t>Gurugram</t>
        </is>
      </c>
      <c r="E6462" t="inlineStr">
        <is>
          <t>No</t>
        </is>
      </c>
      <c r="F6462" t="inlineStr">
        <is>
          <t>At Risk</t>
        </is>
      </c>
      <c r="G6462" t="n">
        <v>3</v>
      </c>
      <c r="H6462" s="24" t="n">
        <v>6845.35</v>
      </c>
      <c r="I6462" s="24" t="n">
        <v>2573.73</v>
      </c>
      <c r="J6462" s="25" t="n">
        <v>45160</v>
      </c>
      <c r="K6462" s="25" t="n">
        <v>45195</v>
      </c>
      <c r="L6462" t="n">
        <v>1</v>
      </c>
      <c r="M6462" t="n">
        <v>3</v>
      </c>
      <c r="N6462" t="n">
        <v>2</v>
      </c>
      <c r="O6462">
        <f>DATE(2026,1,1)-K6462</f>
        <v/>
      </c>
      <c r="P6462">
        <f>IF(G6462&gt;=2,"Repeat","One-time")</f>
        <v/>
      </c>
    </row>
    <row r="6463">
      <c r="A6463" t="inlineStr">
        <is>
          <t>C01832</t>
        </is>
      </c>
      <c r="B6463" t="inlineStr">
        <is>
          <t>Suresh Yadav</t>
        </is>
      </c>
      <c r="C6463" t="inlineStr">
        <is>
          <t>North</t>
        </is>
      </c>
      <c r="D6463" t="inlineStr">
        <is>
          <t>Gurugram</t>
        </is>
      </c>
      <c r="E6463" t="inlineStr">
        <is>
          <t>No</t>
        </is>
      </c>
      <c r="F6463" t="inlineStr">
        <is>
          <t>Hibernating</t>
        </is>
      </c>
      <c r="G6463" t="n">
        <v>1</v>
      </c>
      <c r="H6463" s="24" t="n">
        <v>6834.5</v>
      </c>
      <c r="I6463" s="24" t="n">
        <v>2100.47</v>
      </c>
      <c r="J6463" s="25" t="n">
        <v>45151</v>
      </c>
      <c r="K6463" s="25" t="n">
        <v>45151</v>
      </c>
      <c r="L6463" t="n">
        <v>1</v>
      </c>
      <c r="M6463" t="n">
        <v>1</v>
      </c>
      <c r="N6463" t="n">
        <v>2</v>
      </c>
      <c r="O6463">
        <f>DATE(2026,1,1)-K6463</f>
        <v/>
      </c>
      <c r="P6463">
        <f>IF(G6463&gt;=2,"Repeat","One-time")</f>
        <v/>
      </c>
    </row>
    <row r="6464">
      <c r="A6464" t="inlineStr">
        <is>
          <t>C00368</t>
        </is>
      </c>
      <c r="B6464" t="inlineStr">
        <is>
          <t>Suresh Joshi</t>
        </is>
      </c>
      <c r="C6464" t="inlineStr">
        <is>
          <t>South</t>
        </is>
      </c>
      <c r="D6464" t="inlineStr">
        <is>
          <t>Hyderabad</t>
        </is>
      </c>
      <c r="E6464" t="inlineStr">
        <is>
          <t>No</t>
        </is>
      </c>
      <c r="F6464" t="inlineStr">
        <is>
          <t>At Risk</t>
        </is>
      </c>
      <c r="G6464" t="n">
        <v>3</v>
      </c>
      <c r="H6464" s="24" t="n">
        <v>6831.85</v>
      </c>
      <c r="I6464" s="24" t="n">
        <v>945.79</v>
      </c>
      <c r="J6464" s="25" t="n">
        <v>44930</v>
      </c>
      <c r="K6464" s="25" t="n">
        <v>45029</v>
      </c>
      <c r="L6464" t="n">
        <v>1</v>
      </c>
      <c r="M6464" t="n">
        <v>3</v>
      </c>
      <c r="N6464" t="n">
        <v>2</v>
      </c>
      <c r="O6464">
        <f>DATE(2026,1,1)-K6464</f>
        <v/>
      </c>
      <c r="P6464">
        <f>IF(G6464&gt;=2,"Repeat","One-time")</f>
        <v/>
      </c>
    </row>
    <row r="6465">
      <c r="A6465" t="inlineStr">
        <is>
          <t>C00403</t>
        </is>
      </c>
      <c r="B6465" t="inlineStr">
        <is>
          <t>Sanjay Singh</t>
        </is>
      </c>
      <c r="C6465" t="inlineStr">
        <is>
          <t>West</t>
        </is>
      </c>
      <c r="D6465" t="inlineStr">
        <is>
          <t>Mumbai</t>
        </is>
      </c>
      <c r="E6465" t="inlineStr">
        <is>
          <t>No</t>
        </is>
      </c>
      <c r="F6465" t="inlineStr">
        <is>
          <t>At Risk</t>
        </is>
      </c>
      <c r="G6465" t="n">
        <v>3</v>
      </c>
      <c r="H6465" s="24" t="n">
        <v>6831.8</v>
      </c>
      <c r="I6465" s="24" t="n">
        <v>2502.73</v>
      </c>
      <c r="J6465" s="25" t="n">
        <v>44958</v>
      </c>
      <c r="K6465" s="25" t="n">
        <v>44975</v>
      </c>
      <c r="L6465" t="n">
        <v>1</v>
      </c>
      <c r="M6465" t="n">
        <v>3</v>
      </c>
      <c r="N6465" t="n">
        <v>2</v>
      </c>
      <c r="O6465">
        <f>DATE(2026,1,1)-K6465</f>
        <v/>
      </c>
      <c r="P6465">
        <f>IF(G6465&gt;=2,"Repeat","One-time")</f>
        <v/>
      </c>
    </row>
    <row r="6466">
      <c r="A6466" t="inlineStr">
        <is>
          <t>C09664</t>
        </is>
      </c>
      <c r="B6466" t="inlineStr">
        <is>
          <t>Swati Rao</t>
        </is>
      </c>
      <c r="C6466" t="inlineStr">
        <is>
          <t>South</t>
        </is>
      </c>
      <c r="D6466" t="inlineStr">
        <is>
          <t>Bengaluru</t>
        </is>
      </c>
      <c r="E6466" t="inlineStr">
        <is>
          <t>Yes</t>
        </is>
      </c>
      <c r="F6466" t="inlineStr">
        <is>
          <t>Occasional</t>
        </is>
      </c>
      <c r="G6466" t="n">
        <v>2</v>
      </c>
      <c r="H6466" s="24" t="n">
        <v>6814.99</v>
      </c>
      <c r="I6466" s="24" t="n">
        <v>1481.17</v>
      </c>
      <c r="J6466" s="25" t="n">
        <v>45907</v>
      </c>
      <c r="K6466" s="25" t="n">
        <v>45939</v>
      </c>
      <c r="L6466" t="n">
        <v>4</v>
      </c>
      <c r="M6466" t="n">
        <v>2</v>
      </c>
      <c r="N6466" t="n">
        <v>2</v>
      </c>
      <c r="O6466">
        <f>DATE(2026,1,1)-K6466</f>
        <v/>
      </c>
      <c r="P6466">
        <f>IF(G6466&gt;=2,"Repeat","One-time")</f>
        <v/>
      </c>
    </row>
    <row r="6467">
      <c r="A6467" t="inlineStr">
        <is>
          <t>C04589</t>
        </is>
      </c>
      <c r="B6467" t="inlineStr">
        <is>
          <t>Rahul Shah</t>
        </is>
      </c>
      <c r="C6467" t="inlineStr">
        <is>
          <t>East</t>
        </is>
      </c>
      <c r="D6467" t="inlineStr">
        <is>
          <t>Kolkata</t>
        </is>
      </c>
      <c r="E6467" t="inlineStr">
        <is>
          <t>No</t>
        </is>
      </c>
      <c r="F6467" t="inlineStr">
        <is>
          <t>At Risk</t>
        </is>
      </c>
      <c r="G6467" t="n">
        <v>4</v>
      </c>
      <c r="H6467" s="24" t="n">
        <v>6814.75</v>
      </c>
      <c r="I6467" s="24" t="n">
        <v>2255.59</v>
      </c>
      <c r="J6467" s="25" t="n">
        <v>45406</v>
      </c>
      <c r="K6467" s="25" t="n">
        <v>45603</v>
      </c>
      <c r="L6467" t="n">
        <v>2</v>
      </c>
      <c r="M6467" t="n">
        <v>3</v>
      </c>
      <c r="N6467" t="n">
        <v>2</v>
      </c>
      <c r="O6467">
        <f>DATE(2026,1,1)-K6467</f>
        <v/>
      </c>
      <c r="P6467">
        <f>IF(G6467&gt;=2,"Repeat","One-time")</f>
        <v/>
      </c>
    </row>
    <row r="6468">
      <c r="A6468" t="inlineStr">
        <is>
          <t>C03721</t>
        </is>
      </c>
      <c r="B6468" t="inlineStr">
        <is>
          <t>Abhishek Chopra</t>
        </is>
      </c>
      <c r="C6468" t="inlineStr">
        <is>
          <t>West</t>
        </is>
      </c>
      <c r="D6468" t="inlineStr">
        <is>
          <t>Mumbai</t>
        </is>
      </c>
      <c r="E6468" t="inlineStr">
        <is>
          <t>No</t>
        </is>
      </c>
      <c r="F6468" t="inlineStr">
        <is>
          <t>Loyal</t>
        </is>
      </c>
      <c r="G6468" t="n">
        <v>5</v>
      </c>
      <c r="H6468" s="24" t="n">
        <v>6806.8</v>
      </c>
      <c r="I6468" s="24" t="n">
        <v>2225.42</v>
      </c>
      <c r="J6468" s="25" t="n">
        <v>45409</v>
      </c>
      <c r="K6468" s="25" t="n">
        <v>45936</v>
      </c>
      <c r="L6468" t="n">
        <v>4</v>
      </c>
      <c r="M6468" t="n">
        <v>4</v>
      </c>
      <c r="N6468" t="n">
        <v>2</v>
      </c>
      <c r="O6468">
        <f>DATE(2026,1,1)-K6468</f>
        <v/>
      </c>
      <c r="P6468">
        <f>IF(G6468&gt;=2,"Repeat","One-time")</f>
        <v/>
      </c>
    </row>
    <row r="6469">
      <c r="A6469" t="inlineStr">
        <is>
          <t>C05382</t>
        </is>
      </c>
      <c r="B6469" t="inlineStr">
        <is>
          <t>Imran Verma</t>
        </is>
      </c>
      <c r="C6469" t="inlineStr">
        <is>
          <t>South</t>
        </is>
      </c>
      <c r="D6469" t="inlineStr">
        <is>
          <t>Bengaluru</t>
        </is>
      </c>
      <c r="E6469" t="inlineStr">
        <is>
          <t>No</t>
        </is>
      </c>
      <c r="F6469" t="inlineStr">
        <is>
          <t>Occasional</t>
        </is>
      </c>
      <c r="G6469" t="n">
        <v>2</v>
      </c>
      <c r="H6469" s="24" t="n">
        <v>6800.09</v>
      </c>
      <c r="I6469" s="24" t="n">
        <v>2053.55</v>
      </c>
      <c r="J6469" s="25" t="n">
        <v>45489</v>
      </c>
      <c r="K6469" s="25" t="n">
        <v>45580</v>
      </c>
      <c r="L6469" t="n">
        <v>2</v>
      </c>
      <c r="M6469" t="n">
        <v>2</v>
      </c>
      <c r="N6469" t="n">
        <v>2</v>
      </c>
      <c r="O6469">
        <f>DATE(2026,1,1)-K6469</f>
        <v/>
      </c>
      <c r="P6469">
        <f>IF(G6469&gt;=2,"Repeat","One-time")</f>
        <v/>
      </c>
    </row>
    <row r="6470">
      <c r="A6470" t="inlineStr">
        <is>
          <t>C02599</t>
        </is>
      </c>
      <c r="B6470" t="inlineStr">
        <is>
          <t>Priya Sharma</t>
        </is>
      </c>
      <c r="C6470" t="inlineStr">
        <is>
          <t>North</t>
        </is>
      </c>
      <c r="D6470" t="inlineStr">
        <is>
          <t>Jaipur</t>
        </is>
      </c>
      <c r="E6470" t="inlineStr">
        <is>
          <t>Yes</t>
        </is>
      </c>
      <c r="F6470" t="inlineStr">
        <is>
          <t>At Risk</t>
        </is>
      </c>
      <c r="G6470" t="n">
        <v>3</v>
      </c>
      <c r="H6470" s="24" t="n">
        <v>6797</v>
      </c>
      <c r="I6470" s="24" t="n">
        <v>1613.38</v>
      </c>
      <c r="J6470" s="25" t="n">
        <v>45143</v>
      </c>
      <c r="K6470" s="25" t="n">
        <v>45461</v>
      </c>
      <c r="L6470" t="n">
        <v>1</v>
      </c>
      <c r="M6470" t="n">
        <v>3</v>
      </c>
      <c r="N6470" t="n">
        <v>2</v>
      </c>
      <c r="O6470">
        <f>DATE(2026,1,1)-K6470</f>
        <v/>
      </c>
      <c r="P6470">
        <f>IF(G6470&gt;=2,"Repeat","One-time")</f>
        <v/>
      </c>
    </row>
    <row r="6471">
      <c r="A6471" t="inlineStr">
        <is>
          <t>C09578</t>
        </is>
      </c>
      <c r="B6471" t="inlineStr">
        <is>
          <t>Tanvi Bose</t>
        </is>
      </c>
      <c r="C6471" t="inlineStr">
        <is>
          <t>Central</t>
        </is>
      </c>
      <c r="D6471" t="inlineStr">
        <is>
          <t>Raipur</t>
        </is>
      </c>
      <c r="E6471" t="inlineStr">
        <is>
          <t>No</t>
        </is>
      </c>
      <c r="F6471" t="inlineStr">
        <is>
          <t>New</t>
        </is>
      </c>
      <c r="G6471" t="n">
        <v>1</v>
      </c>
      <c r="H6471" s="24" t="n">
        <v>6794.98</v>
      </c>
      <c r="I6471" s="24" t="n">
        <v>1874.31</v>
      </c>
      <c r="J6471" s="25" t="n">
        <v>45988</v>
      </c>
      <c r="K6471" s="25" t="n">
        <v>45988</v>
      </c>
      <c r="L6471" t="n">
        <v>5</v>
      </c>
      <c r="M6471" t="n">
        <v>1</v>
      </c>
      <c r="N6471" t="n">
        <v>2</v>
      </c>
      <c r="O6471">
        <f>DATE(2026,1,1)-K6471</f>
        <v/>
      </c>
      <c r="P6471">
        <f>IF(G6471&gt;=2,"Repeat","One-time")</f>
        <v/>
      </c>
    </row>
    <row r="6472">
      <c r="A6472" t="inlineStr">
        <is>
          <t>C03869</t>
        </is>
      </c>
      <c r="B6472" t="inlineStr">
        <is>
          <t>Lakshmi Chopra</t>
        </is>
      </c>
      <c r="C6472" t="inlineStr">
        <is>
          <t>East</t>
        </is>
      </c>
      <c r="D6472" t="inlineStr">
        <is>
          <t>Patna</t>
        </is>
      </c>
      <c r="E6472" t="inlineStr">
        <is>
          <t>No</t>
        </is>
      </c>
      <c r="F6472" t="inlineStr">
        <is>
          <t>Loyal</t>
        </is>
      </c>
      <c r="G6472" t="n">
        <v>4</v>
      </c>
      <c r="H6472" s="24" t="n">
        <v>6784.61</v>
      </c>
      <c r="I6472" s="24" t="n">
        <v>2474.17</v>
      </c>
      <c r="J6472" s="25" t="n">
        <v>45311</v>
      </c>
      <c r="K6472" s="25" t="n">
        <v>45929</v>
      </c>
      <c r="L6472" t="n">
        <v>4</v>
      </c>
      <c r="M6472" t="n">
        <v>3</v>
      </c>
      <c r="N6472" t="n">
        <v>2</v>
      </c>
      <c r="O6472">
        <f>DATE(2026,1,1)-K6472</f>
        <v/>
      </c>
      <c r="P6472">
        <f>IF(G6472&gt;=2,"Repeat","One-time")</f>
        <v/>
      </c>
    </row>
    <row r="6473">
      <c r="A6473" t="inlineStr">
        <is>
          <t>C09114</t>
        </is>
      </c>
      <c r="B6473" t="inlineStr">
        <is>
          <t>Abhishek Menon</t>
        </is>
      </c>
      <c r="C6473" t="inlineStr">
        <is>
          <t>North</t>
        </is>
      </c>
      <c r="D6473" t="inlineStr">
        <is>
          <t>Lucknow</t>
        </is>
      </c>
      <c r="E6473" t="inlineStr">
        <is>
          <t>Yes</t>
        </is>
      </c>
      <c r="F6473" t="inlineStr">
        <is>
          <t>Occasional</t>
        </is>
      </c>
      <c r="G6473" t="n">
        <v>1</v>
      </c>
      <c r="H6473" s="24" t="n">
        <v>6781.2</v>
      </c>
      <c r="I6473" s="24" t="n">
        <v>2852.63</v>
      </c>
      <c r="J6473" s="25" t="n">
        <v>45913</v>
      </c>
      <c r="K6473" s="25" t="n">
        <v>45913</v>
      </c>
      <c r="L6473" t="n">
        <v>3</v>
      </c>
      <c r="M6473" t="n">
        <v>1</v>
      </c>
      <c r="N6473" t="n">
        <v>2</v>
      </c>
      <c r="O6473">
        <f>DATE(2026,1,1)-K6473</f>
        <v/>
      </c>
      <c r="P6473">
        <f>IF(G6473&gt;=2,"Repeat","One-time")</f>
        <v/>
      </c>
    </row>
    <row r="6474">
      <c r="A6474" t="inlineStr">
        <is>
          <t>C09388</t>
        </is>
      </c>
      <c r="B6474" t="inlineStr">
        <is>
          <t>Divya Banerjee</t>
        </is>
      </c>
      <c r="C6474" t="inlineStr">
        <is>
          <t>West</t>
        </is>
      </c>
      <c r="D6474" t="inlineStr">
        <is>
          <t>Mumbai</t>
        </is>
      </c>
      <c r="E6474" t="inlineStr">
        <is>
          <t>No</t>
        </is>
      </c>
      <c r="F6474" t="inlineStr">
        <is>
          <t>Occasional</t>
        </is>
      </c>
      <c r="G6474" t="n">
        <v>2</v>
      </c>
      <c r="H6474" s="24" t="n">
        <v>6773.41</v>
      </c>
      <c r="I6474" s="24" t="n">
        <v>2849.31</v>
      </c>
      <c r="J6474" s="25" t="n">
        <v>45844</v>
      </c>
      <c r="K6474" s="25" t="n">
        <v>45890</v>
      </c>
      <c r="L6474" t="n">
        <v>3</v>
      </c>
      <c r="M6474" t="n">
        <v>2</v>
      </c>
      <c r="N6474" t="n">
        <v>2</v>
      </c>
      <c r="O6474">
        <f>DATE(2026,1,1)-K6474</f>
        <v/>
      </c>
      <c r="P6474">
        <f>IF(G6474&gt;=2,"Repeat","One-time")</f>
        <v/>
      </c>
    </row>
    <row r="6475">
      <c r="A6475" t="inlineStr">
        <is>
          <t>C03931</t>
        </is>
      </c>
      <c r="B6475" t="inlineStr">
        <is>
          <t>Tanvi Nair</t>
        </is>
      </c>
      <c r="C6475" t="inlineStr">
        <is>
          <t>North</t>
        </is>
      </c>
      <c r="D6475" t="inlineStr">
        <is>
          <t>Lucknow</t>
        </is>
      </c>
      <c r="E6475" t="inlineStr">
        <is>
          <t>No</t>
        </is>
      </c>
      <c r="F6475" t="inlineStr">
        <is>
          <t>Loyal</t>
        </is>
      </c>
      <c r="G6475" t="n">
        <v>3</v>
      </c>
      <c r="H6475" s="24" t="n">
        <v>6771.31</v>
      </c>
      <c r="I6475" s="24" t="n">
        <v>2139.56</v>
      </c>
      <c r="J6475" s="25" t="n">
        <v>45458</v>
      </c>
      <c r="K6475" s="25" t="n">
        <v>45842</v>
      </c>
      <c r="L6475" t="n">
        <v>3</v>
      </c>
      <c r="M6475" t="n">
        <v>3</v>
      </c>
      <c r="N6475" t="n">
        <v>2</v>
      </c>
      <c r="O6475">
        <f>DATE(2026,1,1)-K6475</f>
        <v/>
      </c>
      <c r="P6475">
        <f>IF(G6475&gt;=2,"Repeat","One-time")</f>
        <v/>
      </c>
    </row>
    <row r="6476">
      <c r="A6476" t="inlineStr">
        <is>
          <t>C03045</t>
        </is>
      </c>
      <c r="B6476" t="inlineStr">
        <is>
          <t>Aditya Banerjee</t>
        </is>
      </c>
      <c r="C6476" t="inlineStr">
        <is>
          <t>East</t>
        </is>
      </c>
      <c r="D6476" t="inlineStr">
        <is>
          <t>Kolkata</t>
        </is>
      </c>
      <c r="E6476" t="inlineStr">
        <is>
          <t>No</t>
        </is>
      </c>
      <c r="F6476" t="inlineStr">
        <is>
          <t>At Risk</t>
        </is>
      </c>
      <c r="G6476" t="n">
        <v>4</v>
      </c>
      <c r="H6476" s="24" t="n">
        <v>6768.2</v>
      </c>
      <c r="I6476" s="24" t="n">
        <v>1682.94</v>
      </c>
      <c r="J6476" s="25" t="n">
        <v>45238</v>
      </c>
      <c r="K6476" s="25" t="n">
        <v>45529</v>
      </c>
      <c r="L6476" t="n">
        <v>2</v>
      </c>
      <c r="M6476" t="n">
        <v>3</v>
      </c>
      <c r="N6476" t="n">
        <v>2</v>
      </c>
      <c r="O6476">
        <f>DATE(2026,1,1)-K6476</f>
        <v/>
      </c>
      <c r="P6476">
        <f>IF(G6476&gt;=2,"Repeat","One-time")</f>
        <v/>
      </c>
    </row>
    <row r="6477">
      <c r="A6477" t="inlineStr">
        <is>
          <t>C08268</t>
        </is>
      </c>
      <c r="B6477" t="inlineStr">
        <is>
          <t>Swati Prasad</t>
        </is>
      </c>
      <c r="C6477" t="inlineStr">
        <is>
          <t>West</t>
        </is>
      </c>
      <c r="D6477" t="inlineStr">
        <is>
          <t>Mumbai</t>
        </is>
      </c>
      <c r="E6477" t="inlineStr">
        <is>
          <t>No</t>
        </is>
      </c>
      <c r="F6477" t="inlineStr">
        <is>
          <t>New</t>
        </is>
      </c>
      <c r="G6477" t="n">
        <v>2</v>
      </c>
      <c r="H6477" s="24" t="n">
        <v>6766.76</v>
      </c>
      <c r="I6477" s="24" t="n">
        <v>2880.62</v>
      </c>
      <c r="J6477" s="25" t="n">
        <v>46003</v>
      </c>
      <c r="K6477" s="25" t="n">
        <v>46016</v>
      </c>
      <c r="L6477" t="n">
        <v>5</v>
      </c>
      <c r="M6477" t="n">
        <v>2</v>
      </c>
      <c r="N6477" t="n">
        <v>2</v>
      </c>
      <c r="O6477">
        <f>DATE(2026,1,1)-K6477</f>
        <v/>
      </c>
      <c r="P6477">
        <f>IF(G6477&gt;=2,"Repeat","One-time")</f>
        <v/>
      </c>
    </row>
    <row r="6478">
      <c r="A6478" t="inlineStr">
        <is>
          <t>C04954</t>
        </is>
      </c>
      <c r="B6478" t="inlineStr">
        <is>
          <t>Neha Reddy</t>
        </is>
      </c>
      <c r="C6478" t="inlineStr">
        <is>
          <t>South</t>
        </is>
      </c>
      <c r="D6478" t="inlineStr">
        <is>
          <t>Bengaluru</t>
        </is>
      </c>
      <c r="E6478" t="inlineStr">
        <is>
          <t>No</t>
        </is>
      </c>
      <c r="F6478" t="inlineStr">
        <is>
          <t>Occasional</t>
        </is>
      </c>
      <c r="G6478" t="n">
        <v>2</v>
      </c>
      <c r="H6478" s="24" t="n">
        <v>6765.34</v>
      </c>
      <c r="I6478" s="24" t="n">
        <v>2108.06</v>
      </c>
      <c r="J6478" s="25" t="n">
        <v>45481</v>
      </c>
      <c r="K6478" s="25" t="n">
        <v>45639</v>
      </c>
      <c r="L6478" t="n">
        <v>2</v>
      </c>
      <c r="M6478" t="n">
        <v>2</v>
      </c>
      <c r="N6478" t="n">
        <v>2</v>
      </c>
      <c r="O6478">
        <f>DATE(2026,1,1)-K6478</f>
        <v/>
      </c>
      <c r="P6478">
        <f>IF(G6478&gt;=2,"Repeat","One-time")</f>
        <v/>
      </c>
    </row>
    <row r="6479">
      <c r="A6479" t="inlineStr">
        <is>
          <t>C03162</t>
        </is>
      </c>
      <c r="B6479" t="inlineStr">
        <is>
          <t>Riya Prasad</t>
        </is>
      </c>
      <c r="C6479" t="inlineStr">
        <is>
          <t>East</t>
        </is>
      </c>
      <c r="D6479" t="inlineStr">
        <is>
          <t>Patna</t>
        </is>
      </c>
      <c r="E6479" t="inlineStr">
        <is>
          <t>Yes</t>
        </is>
      </c>
      <c r="F6479" t="inlineStr">
        <is>
          <t>At Risk</t>
        </is>
      </c>
      <c r="G6479" t="n">
        <v>3</v>
      </c>
      <c r="H6479" s="24" t="n">
        <v>6761.26</v>
      </c>
      <c r="I6479" s="24" t="n">
        <v>2086.4</v>
      </c>
      <c r="J6479" s="25" t="n">
        <v>45215</v>
      </c>
      <c r="K6479" s="25" t="n">
        <v>45298</v>
      </c>
      <c r="L6479" t="n">
        <v>1</v>
      </c>
      <c r="M6479" t="n">
        <v>3</v>
      </c>
      <c r="N6479" t="n">
        <v>2</v>
      </c>
      <c r="O6479">
        <f>DATE(2026,1,1)-K6479</f>
        <v/>
      </c>
      <c r="P6479">
        <f>IF(G6479&gt;=2,"Repeat","One-time")</f>
        <v/>
      </c>
    </row>
    <row r="6480">
      <c r="A6480" t="inlineStr">
        <is>
          <t>C09629</t>
        </is>
      </c>
      <c r="B6480" t="inlineStr">
        <is>
          <t>Harpreet Banerjee</t>
        </is>
      </c>
      <c r="C6480" t="inlineStr">
        <is>
          <t>West</t>
        </is>
      </c>
      <c r="D6480" t="inlineStr">
        <is>
          <t>Mumbai</t>
        </is>
      </c>
      <c r="E6480" t="inlineStr">
        <is>
          <t>No</t>
        </is>
      </c>
      <c r="F6480" t="inlineStr">
        <is>
          <t>Occasional</t>
        </is>
      </c>
      <c r="G6480" t="n">
        <v>1</v>
      </c>
      <c r="H6480" s="24" t="n">
        <v>6760.05</v>
      </c>
      <c r="I6480" s="24" t="n">
        <v>3129.42</v>
      </c>
      <c r="J6480" s="25" t="n">
        <v>45886</v>
      </c>
      <c r="K6480" s="25" t="n">
        <v>45886</v>
      </c>
      <c r="L6480" t="n">
        <v>3</v>
      </c>
      <c r="M6480" t="n">
        <v>1</v>
      </c>
      <c r="N6480" t="n">
        <v>2</v>
      </c>
      <c r="O6480">
        <f>DATE(2026,1,1)-K6480</f>
        <v/>
      </c>
      <c r="P6480">
        <f>IF(G6480&gt;=2,"Repeat","One-time")</f>
        <v/>
      </c>
    </row>
    <row r="6481">
      <c r="A6481" t="inlineStr">
        <is>
          <t>C07688</t>
        </is>
      </c>
      <c r="B6481" t="inlineStr">
        <is>
          <t>Pooja Yadav</t>
        </is>
      </c>
      <c r="C6481" t="inlineStr">
        <is>
          <t>West</t>
        </is>
      </c>
      <c r="D6481" t="inlineStr">
        <is>
          <t>Surat</t>
        </is>
      </c>
      <c r="E6481" t="inlineStr">
        <is>
          <t>No</t>
        </is>
      </c>
      <c r="F6481" t="inlineStr">
        <is>
          <t>Occasional</t>
        </is>
      </c>
      <c r="G6481" t="n">
        <v>2</v>
      </c>
      <c r="H6481" s="24" t="n">
        <v>6753.24</v>
      </c>
      <c r="I6481" s="24" t="n">
        <v>2392.93</v>
      </c>
      <c r="J6481" s="25" t="n">
        <v>45666</v>
      </c>
      <c r="K6481" s="25" t="n">
        <v>45765</v>
      </c>
      <c r="L6481" t="n">
        <v>3</v>
      </c>
      <c r="M6481" t="n">
        <v>2</v>
      </c>
      <c r="N6481" t="n">
        <v>2</v>
      </c>
      <c r="O6481">
        <f>DATE(2026,1,1)-K6481</f>
        <v/>
      </c>
      <c r="P6481">
        <f>IF(G6481&gt;=2,"Repeat","One-time")</f>
        <v/>
      </c>
    </row>
    <row r="6482">
      <c r="A6482" t="inlineStr">
        <is>
          <t>C08706</t>
        </is>
      </c>
      <c r="B6482" t="inlineStr">
        <is>
          <t>Isha Das</t>
        </is>
      </c>
      <c r="C6482" t="inlineStr">
        <is>
          <t>West</t>
        </is>
      </c>
      <c r="D6482" t="inlineStr">
        <is>
          <t>Pune</t>
        </is>
      </c>
      <c r="E6482" t="inlineStr">
        <is>
          <t>No</t>
        </is>
      </c>
      <c r="F6482" t="inlineStr">
        <is>
          <t>Occasional</t>
        </is>
      </c>
      <c r="G6482" t="n">
        <v>1</v>
      </c>
      <c r="H6482" s="24" t="n">
        <v>6748.22</v>
      </c>
      <c r="I6482" s="24" t="n">
        <v>3531.66</v>
      </c>
      <c r="J6482" s="25" t="n">
        <v>45741</v>
      </c>
      <c r="K6482" s="25" t="n">
        <v>45741</v>
      </c>
      <c r="L6482" t="n">
        <v>2</v>
      </c>
      <c r="M6482" t="n">
        <v>1</v>
      </c>
      <c r="N6482" t="n">
        <v>2</v>
      </c>
      <c r="O6482">
        <f>DATE(2026,1,1)-K6482</f>
        <v/>
      </c>
      <c r="P6482">
        <f>IF(G6482&gt;=2,"Repeat","One-time")</f>
        <v/>
      </c>
    </row>
    <row r="6483">
      <c r="A6483" t="inlineStr">
        <is>
          <t>C03999</t>
        </is>
      </c>
      <c r="B6483" t="inlineStr">
        <is>
          <t>Shreya Iyer</t>
        </is>
      </c>
      <c r="C6483" t="inlineStr">
        <is>
          <t>West</t>
        </is>
      </c>
      <c r="D6483" t="inlineStr">
        <is>
          <t>Ahmedabad</t>
        </is>
      </c>
      <c r="E6483" t="inlineStr">
        <is>
          <t>No</t>
        </is>
      </c>
      <c r="F6483" t="inlineStr">
        <is>
          <t>At Risk</t>
        </is>
      </c>
      <c r="G6483" t="n">
        <v>3</v>
      </c>
      <c r="H6483" s="24" t="n">
        <v>6735.41</v>
      </c>
      <c r="I6483" s="24" t="n">
        <v>2605.1</v>
      </c>
      <c r="J6483" s="25" t="n">
        <v>45322</v>
      </c>
      <c r="K6483" s="25" t="n">
        <v>45400</v>
      </c>
      <c r="L6483" t="n">
        <v>1</v>
      </c>
      <c r="M6483" t="n">
        <v>3</v>
      </c>
      <c r="N6483" t="n">
        <v>2</v>
      </c>
      <c r="O6483">
        <f>DATE(2026,1,1)-K6483</f>
        <v/>
      </c>
      <c r="P6483">
        <f>IF(G6483&gt;=2,"Repeat","One-time")</f>
        <v/>
      </c>
    </row>
    <row r="6484">
      <c r="A6484" t="inlineStr">
        <is>
          <t>C05876</t>
        </is>
      </c>
      <c r="B6484" t="inlineStr">
        <is>
          <t>Ayesha Mishra</t>
        </is>
      </c>
      <c r="C6484" t="inlineStr">
        <is>
          <t>West</t>
        </is>
      </c>
      <c r="D6484" t="inlineStr">
        <is>
          <t>Surat</t>
        </is>
      </c>
      <c r="E6484" t="inlineStr">
        <is>
          <t>No</t>
        </is>
      </c>
      <c r="F6484" t="inlineStr">
        <is>
          <t>Occasional</t>
        </is>
      </c>
      <c r="G6484" t="n">
        <v>1</v>
      </c>
      <c r="H6484" s="24" t="n">
        <v>6728.65</v>
      </c>
      <c r="I6484" s="24" t="n">
        <v>1612.04</v>
      </c>
      <c r="J6484" s="25" t="n">
        <v>45562</v>
      </c>
      <c r="K6484" s="25" t="n">
        <v>45562</v>
      </c>
      <c r="L6484" t="n">
        <v>2</v>
      </c>
      <c r="M6484" t="n">
        <v>1</v>
      </c>
      <c r="N6484" t="n">
        <v>2</v>
      </c>
      <c r="O6484">
        <f>DATE(2026,1,1)-K6484</f>
        <v/>
      </c>
      <c r="P6484">
        <f>IF(G6484&gt;=2,"Repeat","One-time")</f>
        <v/>
      </c>
    </row>
    <row r="6485">
      <c r="A6485" t="inlineStr">
        <is>
          <t>C04974</t>
        </is>
      </c>
      <c r="B6485" t="inlineStr">
        <is>
          <t>Rahul Reddy</t>
        </is>
      </c>
      <c r="C6485" t="inlineStr">
        <is>
          <t>West</t>
        </is>
      </c>
      <c r="D6485" t="inlineStr">
        <is>
          <t>Surat</t>
        </is>
      </c>
      <c r="E6485" t="inlineStr">
        <is>
          <t>No</t>
        </is>
      </c>
      <c r="F6485" t="inlineStr">
        <is>
          <t>Occasional</t>
        </is>
      </c>
      <c r="G6485" t="n">
        <v>2</v>
      </c>
      <c r="H6485" s="24" t="n">
        <v>6723.8</v>
      </c>
      <c r="I6485" s="24" t="n">
        <v>3138.94</v>
      </c>
      <c r="J6485" s="25" t="n">
        <v>45463</v>
      </c>
      <c r="K6485" s="25" t="n">
        <v>45632</v>
      </c>
      <c r="L6485" t="n">
        <v>2</v>
      </c>
      <c r="M6485" t="n">
        <v>2</v>
      </c>
      <c r="N6485" t="n">
        <v>2</v>
      </c>
      <c r="O6485">
        <f>DATE(2026,1,1)-K6485</f>
        <v/>
      </c>
      <c r="P6485">
        <f>IF(G6485&gt;=2,"Repeat","One-time")</f>
        <v/>
      </c>
    </row>
    <row r="6486">
      <c r="A6486" t="inlineStr">
        <is>
          <t>C08487</t>
        </is>
      </c>
      <c r="B6486" t="inlineStr">
        <is>
          <t>Karan Singh</t>
        </is>
      </c>
      <c r="C6486" t="inlineStr">
        <is>
          <t>East</t>
        </is>
      </c>
      <c r="D6486" t="inlineStr">
        <is>
          <t>Bhubaneswar</t>
        </is>
      </c>
      <c r="E6486" t="inlineStr">
        <is>
          <t>No</t>
        </is>
      </c>
      <c r="F6486" t="inlineStr">
        <is>
          <t>Occasional</t>
        </is>
      </c>
      <c r="G6486" t="n">
        <v>1</v>
      </c>
      <c r="H6486" s="24" t="n">
        <v>6723.72</v>
      </c>
      <c r="I6486" s="24" t="n">
        <v>2105.73</v>
      </c>
      <c r="J6486" s="25" t="n">
        <v>45782</v>
      </c>
      <c r="K6486" s="25" t="n">
        <v>45782</v>
      </c>
      <c r="L6486" t="n">
        <v>3</v>
      </c>
      <c r="M6486" t="n">
        <v>1</v>
      </c>
      <c r="N6486" t="n">
        <v>2</v>
      </c>
      <c r="O6486">
        <f>DATE(2026,1,1)-K6486</f>
        <v/>
      </c>
      <c r="P6486">
        <f>IF(G6486&gt;=2,"Repeat","One-time")</f>
        <v/>
      </c>
    </row>
    <row r="6487">
      <c r="A6487" t="inlineStr">
        <is>
          <t>C10943</t>
        </is>
      </c>
      <c r="B6487" t="inlineStr">
        <is>
          <t>Maria Sinha</t>
        </is>
      </c>
      <c r="C6487" t="inlineStr">
        <is>
          <t>North</t>
        </is>
      </c>
      <c r="D6487" t="inlineStr">
        <is>
          <t>Gurugram</t>
        </is>
      </c>
      <c r="E6487" t="inlineStr">
        <is>
          <t>Yes</t>
        </is>
      </c>
      <c r="F6487" t="inlineStr">
        <is>
          <t>New</t>
        </is>
      </c>
      <c r="G6487" t="n">
        <v>4</v>
      </c>
      <c r="H6487" s="24" t="n">
        <v>6708.14</v>
      </c>
      <c r="I6487" s="24" t="n">
        <v>3101.15</v>
      </c>
      <c r="J6487" s="25" t="n">
        <v>45934</v>
      </c>
      <c r="K6487" s="25" t="n">
        <v>46003</v>
      </c>
      <c r="L6487" t="n">
        <v>5</v>
      </c>
      <c r="M6487" t="n">
        <v>4</v>
      </c>
      <c r="N6487" t="n">
        <v>2</v>
      </c>
      <c r="O6487">
        <f>DATE(2026,1,1)-K6487</f>
        <v/>
      </c>
      <c r="P6487">
        <f>IF(G6487&gt;=2,"Repeat","One-time")</f>
        <v/>
      </c>
    </row>
    <row r="6488">
      <c r="A6488" t="inlineStr">
        <is>
          <t>C06688</t>
        </is>
      </c>
      <c r="B6488" t="inlineStr">
        <is>
          <t>Maria Singh</t>
        </is>
      </c>
      <c r="C6488" t="inlineStr">
        <is>
          <t>East</t>
        </is>
      </c>
      <c r="D6488" t="inlineStr">
        <is>
          <t>Kolkata</t>
        </is>
      </c>
      <c r="E6488" t="inlineStr">
        <is>
          <t>No</t>
        </is>
      </c>
      <c r="F6488" t="inlineStr">
        <is>
          <t>Occasional</t>
        </is>
      </c>
      <c r="G6488" t="n">
        <v>1</v>
      </c>
      <c r="H6488" s="24" t="n">
        <v>6700.77</v>
      </c>
      <c r="I6488" s="24" t="n">
        <v>1485.94</v>
      </c>
      <c r="J6488" s="25" t="n">
        <v>45654</v>
      </c>
      <c r="K6488" s="25" t="n">
        <v>45654</v>
      </c>
      <c r="L6488" t="n">
        <v>2</v>
      </c>
      <c r="M6488" t="n">
        <v>1</v>
      </c>
      <c r="N6488" t="n">
        <v>2</v>
      </c>
      <c r="O6488">
        <f>DATE(2026,1,1)-K6488</f>
        <v/>
      </c>
      <c r="P6488">
        <f>IF(G6488&gt;=2,"Repeat","One-time")</f>
        <v/>
      </c>
    </row>
    <row r="6489">
      <c r="A6489" t="inlineStr">
        <is>
          <t>C00033</t>
        </is>
      </c>
      <c r="B6489" t="inlineStr">
        <is>
          <t>Sanjay Thakur</t>
        </is>
      </c>
      <c r="C6489" t="inlineStr">
        <is>
          <t>North</t>
        </is>
      </c>
      <c r="D6489" t="inlineStr">
        <is>
          <t>Lucknow</t>
        </is>
      </c>
      <c r="E6489" t="inlineStr">
        <is>
          <t>Yes</t>
        </is>
      </c>
      <c r="F6489" t="inlineStr">
        <is>
          <t>Hibernating</t>
        </is>
      </c>
      <c r="G6489" t="n">
        <v>1</v>
      </c>
      <c r="H6489" s="24" t="n">
        <v>6695.2</v>
      </c>
      <c r="I6489" s="24" t="n">
        <v>2713.11</v>
      </c>
      <c r="J6489" s="25" t="n">
        <v>45008</v>
      </c>
      <c r="K6489" s="25" t="n">
        <v>45008</v>
      </c>
      <c r="L6489" t="n">
        <v>1</v>
      </c>
      <c r="M6489" t="n">
        <v>1</v>
      </c>
      <c r="N6489" t="n">
        <v>2</v>
      </c>
      <c r="O6489">
        <f>DATE(2026,1,1)-K6489</f>
        <v/>
      </c>
      <c r="P6489">
        <f>IF(G6489&gt;=2,"Repeat","One-time")</f>
        <v/>
      </c>
    </row>
    <row r="6490">
      <c r="A6490" t="inlineStr">
        <is>
          <t>C05778</t>
        </is>
      </c>
      <c r="B6490" t="inlineStr">
        <is>
          <t>Swati Singh</t>
        </is>
      </c>
      <c r="C6490" t="inlineStr">
        <is>
          <t>Central</t>
        </is>
      </c>
      <c r="D6490" t="inlineStr">
        <is>
          <t>Indore</t>
        </is>
      </c>
      <c r="E6490" t="inlineStr">
        <is>
          <t>No</t>
        </is>
      </c>
      <c r="F6490" t="inlineStr">
        <is>
          <t>Occasional</t>
        </is>
      </c>
      <c r="G6490" t="n">
        <v>2</v>
      </c>
      <c r="H6490" s="24" t="n">
        <v>6691.23</v>
      </c>
      <c r="I6490" s="24" t="n">
        <v>1967.54</v>
      </c>
      <c r="J6490" s="25" t="n">
        <v>45525</v>
      </c>
      <c r="K6490" s="25" t="n">
        <v>45892</v>
      </c>
      <c r="L6490" t="n">
        <v>3</v>
      </c>
      <c r="M6490" t="n">
        <v>2</v>
      </c>
      <c r="N6490" t="n">
        <v>2</v>
      </c>
      <c r="O6490">
        <f>DATE(2026,1,1)-K6490</f>
        <v/>
      </c>
      <c r="P6490">
        <f>IF(G6490&gt;=2,"Repeat","One-time")</f>
        <v/>
      </c>
    </row>
    <row r="6491">
      <c r="A6491" t="inlineStr">
        <is>
          <t>C07980</t>
        </is>
      </c>
      <c r="B6491" t="inlineStr">
        <is>
          <t>Meera Yadav</t>
        </is>
      </c>
      <c r="C6491" t="inlineStr">
        <is>
          <t>West</t>
        </is>
      </c>
      <c r="D6491" t="inlineStr">
        <is>
          <t>Surat</t>
        </is>
      </c>
      <c r="E6491" t="inlineStr">
        <is>
          <t>Yes</t>
        </is>
      </c>
      <c r="F6491" t="inlineStr">
        <is>
          <t>Loyal</t>
        </is>
      </c>
      <c r="G6491" t="n">
        <v>3</v>
      </c>
      <c r="H6491" s="24" t="n">
        <v>6689.85</v>
      </c>
      <c r="I6491" s="24" t="n">
        <v>1992.11</v>
      </c>
      <c r="J6491" s="25" t="n">
        <v>45871</v>
      </c>
      <c r="K6491" s="25" t="n">
        <v>45932</v>
      </c>
      <c r="L6491" t="n">
        <v>4</v>
      </c>
      <c r="M6491" t="n">
        <v>3</v>
      </c>
      <c r="N6491" t="n">
        <v>2</v>
      </c>
      <c r="O6491">
        <f>DATE(2026,1,1)-K6491</f>
        <v/>
      </c>
      <c r="P6491">
        <f>IF(G6491&gt;=2,"Repeat","One-time")</f>
        <v/>
      </c>
    </row>
    <row r="6492">
      <c r="A6492" t="inlineStr">
        <is>
          <t>C05917</t>
        </is>
      </c>
      <c r="B6492" t="inlineStr">
        <is>
          <t>Aarav Joshi</t>
        </is>
      </c>
      <c r="C6492" t="inlineStr">
        <is>
          <t>West</t>
        </is>
      </c>
      <c r="D6492" t="inlineStr">
        <is>
          <t>Mumbai</t>
        </is>
      </c>
      <c r="E6492" t="inlineStr">
        <is>
          <t>No</t>
        </is>
      </c>
      <c r="F6492" t="inlineStr">
        <is>
          <t>Loyal</t>
        </is>
      </c>
      <c r="G6492" t="n">
        <v>4</v>
      </c>
      <c r="H6492" s="24" t="n">
        <v>6686.79</v>
      </c>
      <c r="I6492" s="24" t="n">
        <v>2740.32</v>
      </c>
      <c r="J6492" s="25" t="n">
        <v>45513</v>
      </c>
      <c r="K6492" s="25" t="n">
        <v>45984</v>
      </c>
      <c r="L6492" t="n">
        <v>4</v>
      </c>
      <c r="M6492" t="n">
        <v>3</v>
      </c>
      <c r="N6492" t="n">
        <v>2</v>
      </c>
      <c r="O6492">
        <f>DATE(2026,1,1)-K6492</f>
        <v/>
      </c>
      <c r="P6492">
        <f>IF(G6492&gt;=2,"Repeat","One-time")</f>
        <v/>
      </c>
    </row>
    <row r="6493">
      <c r="A6493" t="inlineStr">
        <is>
          <t>C06033</t>
        </is>
      </c>
      <c r="B6493" t="inlineStr">
        <is>
          <t>Arjun Rao</t>
        </is>
      </c>
      <c r="C6493" t="inlineStr">
        <is>
          <t>South</t>
        </is>
      </c>
      <c r="D6493" t="inlineStr">
        <is>
          <t>Kochi</t>
        </is>
      </c>
      <c r="E6493" t="inlineStr">
        <is>
          <t>Yes</t>
        </is>
      </c>
      <c r="F6493" t="inlineStr">
        <is>
          <t>Occasional</t>
        </is>
      </c>
      <c r="G6493" t="n">
        <v>1</v>
      </c>
      <c r="H6493" s="24" t="n">
        <v>6663.07</v>
      </c>
      <c r="I6493" s="24" t="n">
        <v>1550.91</v>
      </c>
      <c r="J6493" s="25" t="n">
        <v>45647</v>
      </c>
      <c r="K6493" s="25" t="n">
        <v>45647</v>
      </c>
      <c r="L6493" t="n">
        <v>2</v>
      </c>
      <c r="M6493" t="n">
        <v>1</v>
      </c>
      <c r="N6493" t="n">
        <v>2</v>
      </c>
      <c r="O6493">
        <f>DATE(2026,1,1)-K6493</f>
        <v/>
      </c>
      <c r="P6493">
        <f>IF(G6493&gt;=2,"Repeat","One-time")</f>
        <v/>
      </c>
    </row>
    <row r="6494">
      <c r="A6494" t="inlineStr">
        <is>
          <t>C01627</t>
        </is>
      </c>
      <c r="B6494" t="inlineStr">
        <is>
          <t>Farhan Sinha</t>
        </is>
      </c>
      <c r="C6494" t="inlineStr">
        <is>
          <t>Central</t>
        </is>
      </c>
      <c r="D6494" t="inlineStr">
        <is>
          <t>Indore</t>
        </is>
      </c>
      <c r="E6494" t="inlineStr">
        <is>
          <t>No</t>
        </is>
      </c>
      <c r="F6494" t="inlineStr">
        <is>
          <t>Hibernating</t>
        </is>
      </c>
      <c r="G6494" t="n">
        <v>1</v>
      </c>
      <c r="H6494" s="24" t="n">
        <v>6658.65</v>
      </c>
      <c r="I6494" s="24" t="n">
        <v>1545.32</v>
      </c>
      <c r="J6494" s="25" t="n">
        <v>45048</v>
      </c>
      <c r="K6494" s="25" t="n">
        <v>45048</v>
      </c>
      <c r="L6494" t="n">
        <v>1</v>
      </c>
      <c r="M6494" t="n">
        <v>1</v>
      </c>
      <c r="N6494" t="n">
        <v>2</v>
      </c>
      <c r="O6494">
        <f>DATE(2026,1,1)-K6494</f>
        <v/>
      </c>
      <c r="P6494">
        <f>IF(G6494&gt;=2,"Repeat","One-time")</f>
        <v/>
      </c>
    </row>
    <row r="6495">
      <c r="A6495" t="inlineStr">
        <is>
          <t>C01318</t>
        </is>
      </c>
      <c r="B6495" t="inlineStr">
        <is>
          <t>Ananya Patel</t>
        </is>
      </c>
      <c r="C6495" t="inlineStr">
        <is>
          <t>East</t>
        </is>
      </c>
      <c r="D6495" t="inlineStr">
        <is>
          <t>Jamshedpur</t>
        </is>
      </c>
      <c r="E6495" t="inlineStr">
        <is>
          <t>No</t>
        </is>
      </c>
      <c r="F6495" t="inlineStr">
        <is>
          <t>Hibernating</t>
        </is>
      </c>
      <c r="G6495" t="n">
        <v>1</v>
      </c>
      <c r="H6495" s="24" t="n">
        <v>6658.15</v>
      </c>
      <c r="I6495" s="24" t="n">
        <v>3070.76</v>
      </c>
      <c r="J6495" s="25" t="n">
        <v>45036</v>
      </c>
      <c r="K6495" s="25" t="n">
        <v>45036</v>
      </c>
      <c r="L6495" t="n">
        <v>1</v>
      </c>
      <c r="M6495" t="n">
        <v>1</v>
      </c>
      <c r="N6495" t="n">
        <v>2</v>
      </c>
      <c r="O6495">
        <f>DATE(2026,1,1)-K6495</f>
        <v/>
      </c>
      <c r="P6495">
        <f>IF(G6495&gt;=2,"Repeat","One-time")</f>
        <v/>
      </c>
    </row>
    <row r="6496">
      <c r="A6496" t="inlineStr">
        <is>
          <t>C07704</t>
        </is>
      </c>
      <c r="B6496" t="inlineStr">
        <is>
          <t>Deepak Sharma</t>
        </is>
      </c>
      <c r="C6496" t="inlineStr">
        <is>
          <t>West</t>
        </is>
      </c>
      <c r="D6496" t="inlineStr">
        <is>
          <t>Mumbai</t>
        </is>
      </c>
      <c r="E6496" t="inlineStr">
        <is>
          <t>No</t>
        </is>
      </c>
      <c r="F6496" t="inlineStr">
        <is>
          <t>Occasional</t>
        </is>
      </c>
      <c r="G6496" t="n">
        <v>2</v>
      </c>
      <c r="H6496" s="24" t="n">
        <v>6654.22</v>
      </c>
      <c r="I6496" s="24" t="n">
        <v>1435.53</v>
      </c>
      <c r="J6496" s="25" t="n">
        <v>45839</v>
      </c>
      <c r="K6496" s="25" t="n">
        <v>45898</v>
      </c>
      <c r="L6496" t="n">
        <v>3</v>
      </c>
      <c r="M6496" t="n">
        <v>2</v>
      </c>
      <c r="N6496" t="n">
        <v>2</v>
      </c>
      <c r="O6496">
        <f>DATE(2026,1,1)-K6496</f>
        <v/>
      </c>
      <c r="P6496">
        <f>IF(G6496&gt;=2,"Repeat","One-time")</f>
        <v/>
      </c>
    </row>
    <row r="6497">
      <c r="A6497" t="inlineStr">
        <is>
          <t>C03855</t>
        </is>
      </c>
      <c r="B6497" t="inlineStr">
        <is>
          <t>Pooja Thakur</t>
        </is>
      </c>
      <c r="C6497" t="inlineStr">
        <is>
          <t>North</t>
        </is>
      </c>
      <c r="D6497" t="inlineStr">
        <is>
          <t>Delhi</t>
        </is>
      </c>
      <c r="E6497" t="inlineStr">
        <is>
          <t>No</t>
        </is>
      </c>
      <c r="F6497" t="inlineStr">
        <is>
          <t>Occasional</t>
        </is>
      </c>
      <c r="G6497" t="n">
        <v>1</v>
      </c>
      <c r="H6497" s="24" t="n">
        <v>6649.96</v>
      </c>
      <c r="I6497" s="24" t="n">
        <v>1886.95</v>
      </c>
      <c r="J6497" s="25" t="n">
        <v>45629</v>
      </c>
      <c r="K6497" s="25" t="n">
        <v>45629</v>
      </c>
      <c r="L6497" t="n">
        <v>2</v>
      </c>
      <c r="M6497" t="n">
        <v>1</v>
      </c>
      <c r="N6497" t="n">
        <v>2</v>
      </c>
      <c r="O6497">
        <f>DATE(2026,1,1)-K6497</f>
        <v/>
      </c>
      <c r="P6497">
        <f>IF(G6497&gt;=2,"Repeat","One-time")</f>
        <v/>
      </c>
    </row>
    <row r="6498">
      <c r="A6498" t="inlineStr">
        <is>
          <t>C03044</t>
        </is>
      </c>
      <c r="B6498" t="inlineStr">
        <is>
          <t>Karan Agarwal</t>
        </is>
      </c>
      <c r="C6498" t="inlineStr">
        <is>
          <t>South</t>
        </is>
      </c>
      <c r="D6498" t="inlineStr">
        <is>
          <t>Coimbatore</t>
        </is>
      </c>
      <c r="E6498" t="inlineStr">
        <is>
          <t>No</t>
        </is>
      </c>
      <c r="F6498" t="inlineStr">
        <is>
          <t>Hibernating</t>
        </is>
      </c>
      <c r="G6498" t="n">
        <v>2</v>
      </c>
      <c r="H6498" s="24" t="n">
        <v>6647.52</v>
      </c>
      <c r="I6498" s="24" t="n">
        <v>1905</v>
      </c>
      <c r="J6498" s="25" t="n">
        <v>45275</v>
      </c>
      <c r="K6498" s="25" t="n">
        <v>45351</v>
      </c>
      <c r="L6498" t="n">
        <v>1</v>
      </c>
      <c r="M6498" t="n">
        <v>2</v>
      </c>
      <c r="N6498" t="n">
        <v>2</v>
      </c>
      <c r="O6498">
        <f>DATE(2026,1,1)-K6498</f>
        <v/>
      </c>
      <c r="P6498">
        <f>IF(G6498&gt;=2,"Repeat","One-time")</f>
        <v/>
      </c>
    </row>
    <row r="6499">
      <c r="A6499" t="inlineStr">
        <is>
          <t>C10646</t>
        </is>
      </c>
      <c r="B6499" t="inlineStr">
        <is>
          <t>Swati Thakur</t>
        </is>
      </c>
      <c r="C6499" t="inlineStr">
        <is>
          <t>East</t>
        </is>
      </c>
      <c r="D6499" t="inlineStr">
        <is>
          <t>Kolkata</t>
        </is>
      </c>
      <c r="E6499" t="inlineStr">
        <is>
          <t>No</t>
        </is>
      </c>
      <c r="F6499" t="inlineStr">
        <is>
          <t>New</t>
        </is>
      </c>
      <c r="G6499" t="n">
        <v>2</v>
      </c>
      <c r="H6499" s="24" t="n">
        <v>6635.94</v>
      </c>
      <c r="I6499" s="24" t="n">
        <v>465.41</v>
      </c>
      <c r="J6499" s="25" t="n">
        <v>45963</v>
      </c>
      <c r="K6499" s="25" t="n">
        <v>45992</v>
      </c>
      <c r="L6499" t="n">
        <v>5</v>
      </c>
      <c r="M6499" t="n">
        <v>3</v>
      </c>
      <c r="N6499" t="n">
        <v>2</v>
      </c>
      <c r="O6499">
        <f>DATE(2026,1,1)-K6499</f>
        <v/>
      </c>
      <c r="P6499">
        <f>IF(G6499&gt;=2,"Repeat","One-time")</f>
        <v/>
      </c>
    </row>
    <row r="6500">
      <c r="A6500" t="inlineStr">
        <is>
          <t>C08791</t>
        </is>
      </c>
      <c r="B6500" t="inlineStr">
        <is>
          <t>Suresh Iyer</t>
        </is>
      </c>
      <c r="C6500" t="inlineStr">
        <is>
          <t>East</t>
        </is>
      </c>
      <c r="D6500" t="inlineStr">
        <is>
          <t>Kolkata</t>
        </is>
      </c>
      <c r="E6500" t="inlineStr">
        <is>
          <t>No</t>
        </is>
      </c>
      <c r="F6500" t="inlineStr">
        <is>
          <t>Loyal</t>
        </is>
      </c>
      <c r="G6500" t="n">
        <v>3</v>
      </c>
      <c r="H6500" s="24" t="n">
        <v>6630.53</v>
      </c>
      <c r="I6500" s="24" t="n">
        <v>2298.91</v>
      </c>
      <c r="J6500" s="25" t="n">
        <v>45807</v>
      </c>
      <c r="K6500" s="25" t="n">
        <v>45867</v>
      </c>
      <c r="L6500" t="n">
        <v>3</v>
      </c>
      <c r="M6500" t="n">
        <v>3</v>
      </c>
      <c r="N6500" t="n">
        <v>2</v>
      </c>
      <c r="O6500">
        <f>DATE(2026,1,1)-K6500</f>
        <v/>
      </c>
      <c r="P6500">
        <f>IF(G6500&gt;=2,"Repeat","One-time")</f>
        <v/>
      </c>
    </row>
    <row r="6501">
      <c r="A6501" t="inlineStr">
        <is>
          <t>C02959</t>
        </is>
      </c>
      <c r="B6501" t="inlineStr">
        <is>
          <t>Isha Mishra</t>
        </is>
      </c>
      <c r="C6501" t="inlineStr">
        <is>
          <t>South</t>
        </is>
      </c>
      <c r="D6501" t="inlineStr">
        <is>
          <t>Chennai</t>
        </is>
      </c>
      <c r="E6501" t="inlineStr">
        <is>
          <t>No</t>
        </is>
      </c>
      <c r="F6501" t="inlineStr">
        <is>
          <t>Hibernating</t>
        </is>
      </c>
      <c r="G6501" t="n">
        <v>2</v>
      </c>
      <c r="H6501" s="24" t="n">
        <v>6625.96</v>
      </c>
      <c r="I6501" s="24" t="n">
        <v>2070.07</v>
      </c>
      <c r="J6501" s="25" t="n">
        <v>45221</v>
      </c>
      <c r="K6501" s="25" t="n">
        <v>45321</v>
      </c>
      <c r="L6501" t="n">
        <v>1</v>
      </c>
      <c r="M6501" t="n">
        <v>2</v>
      </c>
      <c r="N6501" t="n">
        <v>2</v>
      </c>
      <c r="O6501">
        <f>DATE(2026,1,1)-K6501</f>
        <v/>
      </c>
      <c r="P6501">
        <f>IF(G6501&gt;=2,"Repeat","One-time")</f>
        <v/>
      </c>
    </row>
    <row r="6502">
      <c r="A6502" t="inlineStr">
        <is>
          <t>C02680</t>
        </is>
      </c>
      <c r="B6502" t="inlineStr">
        <is>
          <t>Diya Mukherjee</t>
        </is>
      </c>
      <c r="C6502" t="inlineStr">
        <is>
          <t>East</t>
        </is>
      </c>
      <c r="D6502" t="inlineStr">
        <is>
          <t>Kolkata</t>
        </is>
      </c>
      <c r="E6502" t="inlineStr">
        <is>
          <t>Yes</t>
        </is>
      </c>
      <c r="F6502" t="inlineStr">
        <is>
          <t>Occasional</t>
        </is>
      </c>
      <c r="G6502" t="n">
        <v>2</v>
      </c>
      <c r="H6502" s="24" t="n">
        <v>6625</v>
      </c>
      <c r="I6502" s="24" t="n">
        <v>2338.27</v>
      </c>
      <c r="J6502" s="25" t="n">
        <v>45250</v>
      </c>
      <c r="K6502" s="25" t="n">
        <v>45523</v>
      </c>
      <c r="L6502" t="n">
        <v>2</v>
      </c>
      <c r="M6502" t="n">
        <v>2</v>
      </c>
      <c r="N6502" t="n">
        <v>2</v>
      </c>
      <c r="O6502">
        <f>DATE(2026,1,1)-K6502</f>
        <v/>
      </c>
      <c r="P6502">
        <f>IF(G6502&gt;=2,"Repeat","One-time")</f>
        <v/>
      </c>
    </row>
    <row r="6503">
      <c r="A6503" t="inlineStr">
        <is>
          <t>C10614</t>
        </is>
      </c>
      <c r="B6503" t="inlineStr">
        <is>
          <t>Isha Mukherjee</t>
        </is>
      </c>
      <c r="C6503" t="inlineStr">
        <is>
          <t>South</t>
        </is>
      </c>
      <c r="D6503" t="inlineStr">
        <is>
          <t>Hyderabad</t>
        </is>
      </c>
      <c r="E6503" t="inlineStr">
        <is>
          <t>No</t>
        </is>
      </c>
      <c r="F6503" t="inlineStr">
        <is>
          <t>New</t>
        </is>
      </c>
      <c r="G6503" t="n">
        <v>2</v>
      </c>
      <c r="H6503" s="24" t="n">
        <v>6618.74</v>
      </c>
      <c r="I6503" s="24" t="n">
        <v>2255.64</v>
      </c>
      <c r="J6503" s="25" t="n">
        <v>45953</v>
      </c>
      <c r="K6503" s="25" t="n">
        <v>45996</v>
      </c>
      <c r="L6503" t="n">
        <v>5</v>
      </c>
      <c r="M6503" t="n">
        <v>3</v>
      </c>
      <c r="N6503" t="n">
        <v>2</v>
      </c>
      <c r="O6503">
        <f>DATE(2026,1,1)-K6503</f>
        <v/>
      </c>
      <c r="P6503">
        <f>IF(G6503&gt;=2,"Repeat","One-time")</f>
        <v/>
      </c>
    </row>
    <row r="6504">
      <c r="A6504" t="inlineStr">
        <is>
          <t>C04023</t>
        </is>
      </c>
      <c r="B6504" t="inlineStr">
        <is>
          <t>Neha Prasad</t>
        </is>
      </c>
      <c r="C6504" t="inlineStr">
        <is>
          <t>South</t>
        </is>
      </c>
      <c r="D6504" t="inlineStr">
        <is>
          <t>Bengaluru</t>
        </is>
      </c>
      <c r="E6504" t="inlineStr">
        <is>
          <t>No</t>
        </is>
      </c>
      <c r="F6504" t="inlineStr">
        <is>
          <t>Hibernating</t>
        </is>
      </c>
      <c r="G6504" t="n">
        <v>1</v>
      </c>
      <c r="H6504" s="24" t="n">
        <v>6611.13</v>
      </c>
      <c r="I6504" s="24" t="n">
        <v>1285.05</v>
      </c>
      <c r="J6504" s="25" t="n">
        <v>45464</v>
      </c>
      <c r="K6504" s="25" t="n">
        <v>45464</v>
      </c>
      <c r="L6504" t="n">
        <v>1</v>
      </c>
      <c r="M6504" t="n">
        <v>1</v>
      </c>
      <c r="N6504" t="n">
        <v>2</v>
      </c>
      <c r="O6504">
        <f>DATE(2026,1,1)-K6504</f>
        <v/>
      </c>
      <c r="P6504">
        <f>IF(G6504&gt;=2,"Repeat","One-time")</f>
        <v/>
      </c>
    </row>
    <row r="6505">
      <c r="A6505" t="inlineStr">
        <is>
          <t>C00662</t>
        </is>
      </c>
      <c r="B6505" t="inlineStr">
        <is>
          <t>Sanjay Banerjee</t>
        </is>
      </c>
      <c r="C6505" t="inlineStr">
        <is>
          <t>West</t>
        </is>
      </c>
      <c r="D6505" t="inlineStr">
        <is>
          <t>Ahmedabad</t>
        </is>
      </c>
      <c r="E6505" t="inlineStr">
        <is>
          <t>No</t>
        </is>
      </c>
      <c r="F6505" t="inlineStr">
        <is>
          <t>At Risk</t>
        </is>
      </c>
      <c r="G6505" t="n">
        <v>3</v>
      </c>
      <c r="H6505" s="24" t="n">
        <v>6610.8</v>
      </c>
      <c r="I6505" s="24" t="n">
        <v>2453.47</v>
      </c>
      <c r="J6505" s="25" t="n">
        <v>44952</v>
      </c>
      <c r="K6505" s="25" t="n">
        <v>45211</v>
      </c>
      <c r="L6505" t="n">
        <v>1</v>
      </c>
      <c r="M6505" t="n">
        <v>3</v>
      </c>
      <c r="N6505" t="n">
        <v>2</v>
      </c>
      <c r="O6505">
        <f>DATE(2026,1,1)-K6505</f>
        <v/>
      </c>
      <c r="P6505">
        <f>IF(G6505&gt;=2,"Repeat","One-time")</f>
        <v/>
      </c>
    </row>
    <row r="6506">
      <c r="A6506" t="inlineStr">
        <is>
          <t>C07625</t>
        </is>
      </c>
      <c r="B6506" t="inlineStr">
        <is>
          <t>Ananya Mukherjee</t>
        </is>
      </c>
      <c r="C6506" t="inlineStr">
        <is>
          <t>South</t>
        </is>
      </c>
      <c r="D6506" t="inlineStr">
        <is>
          <t>Bengaluru</t>
        </is>
      </c>
      <c r="E6506" t="inlineStr">
        <is>
          <t>No</t>
        </is>
      </c>
      <c r="F6506" t="inlineStr">
        <is>
          <t>Occasional</t>
        </is>
      </c>
      <c r="G6506" t="n">
        <v>2</v>
      </c>
      <c r="H6506" s="24" t="n">
        <v>6607.6</v>
      </c>
      <c r="I6506" s="24" t="n">
        <v>1795.42</v>
      </c>
      <c r="J6506" s="25" t="n">
        <v>45851</v>
      </c>
      <c r="K6506" s="25" t="n">
        <v>45958</v>
      </c>
      <c r="L6506" t="n">
        <v>4</v>
      </c>
      <c r="M6506" t="n">
        <v>2</v>
      </c>
      <c r="N6506" t="n">
        <v>2</v>
      </c>
      <c r="O6506">
        <f>DATE(2026,1,1)-K6506</f>
        <v/>
      </c>
      <c r="P6506">
        <f>IF(G6506&gt;=2,"Repeat","One-time")</f>
        <v/>
      </c>
    </row>
    <row r="6507">
      <c r="A6507" t="inlineStr">
        <is>
          <t>C08607</t>
        </is>
      </c>
      <c r="B6507" t="inlineStr">
        <is>
          <t>Abhishek Chopra</t>
        </is>
      </c>
      <c r="C6507" t="inlineStr">
        <is>
          <t>Central</t>
        </is>
      </c>
      <c r="D6507" t="inlineStr">
        <is>
          <t>Bhopal</t>
        </is>
      </c>
      <c r="E6507" t="inlineStr">
        <is>
          <t>No</t>
        </is>
      </c>
      <c r="F6507" t="inlineStr">
        <is>
          <t>New</t>
        </is>
      </c>
      <c r="G6507" t="n">
        <v>1</v>
      </c>
      <c r="H6507" s="24" t="n">
        <v>6604.63</v>
      </c>
      <c r="I6507" s="24" t="n">
        <v>2674.61</v>
      </c>
      <c r="J6507" s="25" t="n">
        <v>45976</v>
      </c>
      <c r="K6507" s="25" t="n">
        <v>45976</v>
      </c>
      <c r="L6507" t="n">
        <v>4</v>
      </c>
      <c r="M6507" t="n">
        <v>1</v>
      </c>
      <c r="N6507" t="n">
        <v>2</v>
      </c>
      <c r="O6507">
        <f>DATE(2026,1,1)-K6507</f>
        <v/>
      </c>
      <c r="P6507">
        <f>IF(G6507&gt;=2,"Repeat","One-time")</f>
        <v/>
      </c>
    </row>
    <row r="6508">
      <c r="A6508" t="inlineStr">
        <is>
          <t>C08553</t>
        </is>
      </c>
      <c r="B6508" t="inlineStr">
        <is>
          <t>Varun Fernandes</t>
        </is>
      </c>
      <c r="C6508" t="inlineStr">
        <is>
          <t>East</t>
        </is>
      </c>
      <c r="D6508" t="inlineStr">
        <is>
          <t>Patna</t>
        </is>
      </c>
      <c r="E6508" t="inlineStr">
        <is>
          <t>No</t>
        </is>
      </c>
      <c r="F6508" t="inlineStr">
        <is>
          <t>Occasional</t>
        </is>
      </c>
      <c r="G6508" t="n">
        <v>2</v>
      </c>
      <c r="H6508" s="24" t="n">
        <v>6603</v>
      </c>
      <c r="I6508" s="24" t="n">
        <v>3036.24</v>
      </c>
      <c r="J6508" s="25" t="n">
        <v>45929</v>
      </c>
      <c r="K6508" s="25" t="n">
        <v>45954</v>
      </c>
      <c r="L6508" t="n">
        <v>4</v>
      </c>
      <c r="M6508" t="n">
        <v>2</v>
      </c>
      <c r="N6508" t="n">
        <v>2</v>
      </c>
      <c r="O6508">
        <f>DATE(2026,1,1)-K6508</f>
        <v/>
      </c>
      <c r="P6508">
        <f>IF(G6508&gt;=2,"Repeat","One-time")</f>
        <v/>
      </c>
    </row>
    <row r="6509">
      <c r="A6509" t="inlineStr">
        <is>
          <t>C05450</t>
        </is>
      </c>
      <c r="B6509" t="inlineStr">
        <is>
          <t>Harpreet Banerjee</t>
        </is>
      </c>
      <c r="C6509" t="inlineStr">
        <is>
          <t>West</t>
        </is>
      </c>
      <c r="D6509" t="inlineStr">
        <is>
          <t>Mumbai</t>
        </is>
      </c>
      <c r="E6509" t="inlineStr">
        <is>
          <t>No</t>
        </is>
      </c>
      <c r="F6509" t="inlineStr">
        <is>
          <t>At Risk</t>
        </is>
      </c>
      <c r="G6509" t="n">
        <v>3</v>
      </c>
      <c r="H6509" s="24" t="n">
        <v>6598.9</v>
      </c>
      <c r="I6509" s="24" t="n">
        <v>2420.03</v>
      </c>
      <c r="J6509" s="25" t="n">
        <v>45495</v>
      </c>
      <c r="K6509" s="25" t="n">
        <v>45526</v>
      </c>
      <c r="L6509" t="n">
        <v>2</v>
      </c>
      <c r="M6509" t="n">
        <v>3</v>
      </c>
      <c r="N6509" t="n">
        <v>2</v>
      </c>
      <c r="O6509">
        <f>DATE(2026,1,1)-K6509</f>
        <v/>
      </c>
      <c r="P6509">
        <f>IF(G6509&gt;=2,"Repeat","One-time")</f>
        <v/>
      </c>
    </row>
    <row r="6510">
      <c r="A6510" t="inlineStr">
        <is>
          <t>C04077</t>
        </is>
      </c>
      <c r="B6510" t="inlineStr">
        <is>
          <t>Tanvi Joshi</t>
        </is>
      </c>
      <c r="C6510" t="inlineStr">
        <is>
          <t>East</t>
        </is>
      </c>
      <c r="D6510" t="inlineStr">
        <is>
          <t>Patna</t>
        </is>
      </c>
      <c r="E6510" t="inlineStr">
        <is>
          <t>No</t>
        </is>
      </c>
      <c r="F6510" t="inlineStr">
        <is>
          <t>Occasional</t>
        </is>
      </c>
      <c r="G6510" t="n">
        <v>2</v>
      </c>
      <c r="H6510" s="24" t="n">
        <v>6590.27</v>
      </c>
      <c r="I6510" s="24" t="n">
        <v>1668.43</v>
      </c>
      <c r="J6510" s="25" t="n">
        <v>45353</v>
      </c>
      <c r="K6510" s="25" t="n">
        <v>45680</v>
      </c>
      <c r="L6510" t="n">
        <v>2</v>
      </c>
      <c r="M6510" t="n">
        <v>2</v>
      </c>
      <c r="N6510" t="n">
        <v>2</v>
      </c>
      <c r="O6510">
        <f>DATE(2026,1,1)-K6510</f>
        <v/>
      </c>
      <c r="P6510">
        <f>IF(G6510&gt;=2,"Repeat","One-time")</f>
        <v/>
      </c>
    </row>
    <row r="6511">
      <c r="A6511" t="inlineStr">
        <is>
          <t>C07254</t>
        </is>
      </c>
      <c r="B6511" t="inlineStr">
        <is>
          <t>Isha Mukherjee</t>
        </is>
      </c>
      <c r="C6511" t="inlineStr">
        <is>
          <t>North</t>
        </is>
      </c>
      <c r="D6511" t="inlineStr">
        <is>
          <t>Delhi</t>
        </is>
      </c>
      <c r="E6511" t="inlineStr">
        <is>
          <t>No</t>
        </is>
      </c>
      <c r="F6511" t="inlineStr">
        <is>
          <t>Loyal</t>
        </is>
      </c>
      <c r="G6511" t="n">
        <v>3</v>
      </c>
      <c r="H6511" s="24" t="n">
        <v>6589.76</v>
      </c>
      <c r="I6511" s="24" t="n">
        <v>1612.61</v>
      </c>
      <c r="J6511" s="25" t="n">
        <v>45675</v>
      </c>
      <c r="K6511" s="25" t="n">
        <v>45766</v>
      </c>
      <c r="L6511" t="n">
        <v>3</v>
      </c>
      <c r="M6511" t="n">
        <v>3</v>
      </c>
      <c r="N6511" t="n">
        <v>2</v>
      </c>
      <c r="O6511">
        <f>DATE(2026,1,1)-K6511</f>
        <v/>
      </c>
      <c r="P6511">
        <f>IF(G6511&gt;=2,"Repeat","One-time")</f>
        <v/>
      </c>
    </row>
    <row r="6512">
      <c r="A6512" t="inlineStr">
        <is>
          <t>C09304</t>
        </is>
      </c>
      <c r="B6512" t="inlineStr">
        <is>
          <t>Amit Kumar</t>
        </is>
      </c>
      <c r="C6512" t="inlineStr">
        <is>
          <t>South</t>
        </is>
      </c>
      <c r="D6512" t="inlineStr">
        <is>
          <t>Chennai</t>
        </is>
      </c>
      <c r="E6512" t="inlineStr">
        <is>
          <t>No</t>
        </is>
      </c>
      <c r="F6512" t="inlineStr">
        <is>
          <t>Occasional</t>
        </is>
      </c>
      <c r="G6512" t="n">
        <v>1</v>
      </c>
      <c r="H6512" s="24" t="n">
        <v>6588.19</v>
      </c>
      <c r="I6512" s="24" t="n">
        <v>705.05</v>
      </c>
      <c r="J6512" s="25" t="n">
        <v>45840</v>
      </c>
      <c r="K6512" s="25" t="n">
        <v>45840</v>
      </c>
      <c r="L6512" t="n">
        <v>3</v>
      </c>
      <c r="M6512" t="n">
        <v>1</v>
      </c>
      <c r="N6512" t="n">
        <v>2</v>
      </c>
      <c r="O6512">
        <f>DATE(2026,1,1)-K6512</f>
        <v/>
      </c>
      <c r="P6512">
        <f>IF(G6512&gt;=2,"Repeat","One-time")</f>
        <v/>
      </c>
    </row>
    <row r="6513">
      <c r="A6513" t="inlineStr">
        <is>
          <t>C11435</t>
        </is>
      </c>
      <c r="B6513" t="inlineStr">
        <is>
          <t>Amit Kapoor</t>
        </is>
      </c>
      <c r="C6513" t="inlineStr">
        <is>
          <t>West</t>
        </is>
      </c>
      <c r="D6513" t="inlineStr">
        <is>
          <t>Pune</t>
        </is>
      </c>
      <c r="E6513" t="inlineStr">
        <is>
          <t>Yes</t>
        </is>
      </c>
      <c r="F6513" t="inlineStr">
        <is>
          <t>New</t>
        </is>
      </c>
      <c r="G6513" t="n">
        <v>2</v>
      </c>
      <c r="H6513" s="24" t="n">
        <v>6586.07</v>
      </c>
      <c r="I6513" s="24" t="n">
        <v>1865.37</v>
      </c>
      <c r="J6513" s="25" t="n">
        <v>45984</v>
      </c>
      <c r="K6513" s="25" t="n">
        <v>45985</v>
      </c>
      <c r="L6513" t="n">
        <v>4</v>
      </c>
      <c r="M6513" t="n">
        <v>3</v>
      </c>
      <c r="N6513" t="n">
        <v>2</v>
      </c>
      <c r="O6513">
        <f>DATE(2026,1,1)-K6513</f>
        <v/>
      </c>
      <c r="P6513">
        <f>IF(G6513&gt;=2,"Repeat","One-time")</f>
        <v/>
      </c>
    </row>
    <row r="6514">
      <c r="A6514" t="inlineStr">
        <is>
          <t>C10333</t>
        </is>
      </c>
      <c r="B6514" t="inlineStr">
        <is>
          <t>Abhishek Menon</t>
        </is>
      </c>
      <c r="C6514" t="inlineStr">
        <is>
          <t>North</t>
        </is>
      </c>
      <c r="D6514" t="inlineStr">
        <is>
          <t>Lucknow</t>
        </is>
      </c>
      <c r="E6514" t="inlineStr">
        <is>
          <t>No</t>
        </is>
      </c>
      <c r="F6514" t="inlineStr">
        <is>
          <t>New</t>
        </is>
      </c>
      <c r="G6514" t="n">
        <v>2</v>
      </c>
      <c r="H6514" s="24" t="n">
        <v>6585.38</v>
      </c>
      <c r="I6514" s="24" t="n">
        <v>1127.47</v>
      </c>
      <c r="J6514" s="25" t="n">
        <v>45938</v>
      </c>
      <c r="K6514" s="25" t="n">
        <v>45974</v>
      </c>
      <c r="L6514" t="n">
        <v>4</v>
      </c>
      <c r="M6514" t="n">
        <v>3</v>
      </c>
      <c r="N6514" t="n">
        <v>2</v>
      </c>
      <c r="O6514">
        <f>DATE(2026,1,1)-K6514</f>
        <v/>
      </c>
      <c r="P6514">
        <f>IF(G6514&gt;=2,"Repeat","One-time")</f>
        <v/>
      </c>
    </row>
    <row r="6515">
      <c r="A6515" t="inlineStr">
        <is>
          <t>C07464</t>
        </is>
      </c>
      <c r="B6515" t="inlineStr">
        <is>
          <t>Zoya Reddy</t>
        </is>
      </c>
      <c r="C6515" t="inlineStr">
        <is>
          <t>South</t>
        </is>
      </c>
      <c r="D6515" t="inlineStr">
        <is>
          <t>Hyderabad</t>
        </is>
      </c>
      <c r="E6515" t="inlineStr">
        <is>
          <t>No</t>
        </is>
      </c>
      <c r="F6515" t="inlineStr">
        <is>
          <t>Occasional</t>
        </is>
      </c>
      <c r="G6515" t="n">
        <v>2</v>
      </c>
      <c r="H6515" s="24" t="n">
        <v>6584.78</v>
      </c>
      <c r="I6515" s="24" t="n">
        <v>1260.57</v>
      </c>
      <c r="J6515" s="25" t="n">
        <v>45717</v>
      </c>
      <c r="K6515" s="25" t="n">
        <v>45718</v>
      </c>
      <c r="L6515" t="n">
        <v>2</v>
      </c>
      <c r="M6515" t="n">
        <v>2</v>
      </c>
      <c r="N6515" t="n">
        <v>2</v>
      </c>
      <c r="O6515">
        <f>DATE(2026,1,1)-K6515</f>
        <v/>
      </c>
      <c r="P6515">
        <f>IF(G6515&gt;=2,"Repeat","One-time")</f>
        <v/>
      </c>
    </row>
    <row r="6516">
      <c r="A6516" t="inlineStr">
        <is>
          <t>C05364</t>
        </is>
      </c>
      <c r="B6516" t="inlineStr">
        <is>
          <t>Rohan Gupta</t>
        </is>
      </c>
      <c r="C6516" t="inlineStr">
        <is>
          <t>South</t>
        </is>
      </c>
      <c r="D6516" t="inlineStr">
        <is>
          <t>Chennai</t>
        </is>
      </c>
      <c r="E6516" t="inlineStr">
        <is>
          <t>No</t>
        </is>
      </c>
      <c r="F6516" t="inlineStr">
        <is>
          <t>Occasional</t>
        </is>
      </c>
      <c r="G6516" t="n">
        <v>2</v>
      </c>
      <c r="H6516" s="24" t="n">
        <v>6584.35</v>
      </c>
      <c r="I6516" s="24" t="n">
        <v>2631.98</v>
      </c>
      <c r="J6516" s="25" t="n">
        <v>45717</v>
      </c>
      <c r="K6516" s="25" t="n">
        <v>45721</v>
      </c>
      <c r="L6516" t="n">
        <v>2</v>
      </c>
      <c r="M6516" t="n">
        <v>2</v>
      </c>
      <c r="N6516" t="n">
        <v>2</v>
      </c>
      <c r="O6516">
        <f>DATE(2026,1,1)-K6516</f>
        <v/>
      </c>
      <c r="P6516">
        <f>IF(G6516&gt;=2,"Repeat","One-time")</f>
        <v/>
      </c>
    </row>
    <row r="6517">
      <c r="A6517" t="inlineStr">
        <is>
          <t>C10226</t>
        </is>
      </c>
      <c r="B6517" t="inlineStr">
        <is>
          <t>Divya Gupta</t>
        </is>
      </c>
      <c r="C6517" t="inlineStr">
        <is>
          <t>North</t>
        </is>
      </c>
      <c r="D6517" t="inlineStr">
        <is>
          <t>Delhi</t>
        </is>
      </c>
      <c r="E6517" t="inlineStr">
        <is>
          <t>Yes</t>
        </is>
      </c>
      <c r="F6517" t="inlineStr">
        <is>
          <t>New</t>
        </is>
      </c>
      <c r="G6517" t="n">
        <v>1</v>
      </c>
      <c r="H6517" s="24" t="n">
        <v>6579.48</v>
      </c>
      <c r="I6517" s="24" t="n">
        <v>190.06</v>
      </c>
      <c r="J6517" s="25" t="n">
        <v>45976</v>
      </c>
      <c r="K6517" s="25" t="n">
        <v>45976</v>
      </c>
      <c r="L6517" t="n">
        <v>4</v>
      </c>
      <c r="M6517" t="n">
        <v>2</v>
      </c>
      <c r="N6517" t="n">
        <v>2</v>
      </c>
      <c r="O6517">
        <f>DATE(2026,1,1)-K6517</f>
        <v/>
      </c>
      <c r="P6517">
        <f>IF(G6517&gt;=2,"Repeat","One-time")</f>
        <v/>
      </c>
    </row>
    <row r="6518">
      <c r="A6518" t="inlineStr">
        <is>
          <t>C11427</t>
        </is>
      </c>
      <c r="B6518" t="inlineStr">
        <is>
          <t>Ritu Pillai</t>
        </is>
      </c>
      <c r="C6518" t="inlineStr">
        <is>
          <t>West</t>
        </is>
      </c>
      <c r="D6518" t="inlineStr">
        <is>
          <t>Pune</t>
        </is>
      </c>
      <c r="E6518" t="inlineStr">
        <is>
          <t>No</t>
        </is>
      </c>
      <c r="F6518" t="inlineStr">
        <is>
          <t>New</t>
        </is>
      </c>
      <c r="G6518" t="n">
        <v>1</v>
      </c>
      <c r="H6518" s="24" t="n">
        <v>6579.48</v>
      </c>
      <c r="I6518" s="24" t="n">
        <v>190.06</v>
      </c>
      <c r="J6518" s="25" t="n">
        <v>45990</v>
      </c>
      <c r="K6518" s="25" t="n">
        <v>45990</v>
      </c>
      <c r="L6518" t="n">
        <v>5</v>
      </c>
      <c r="M6518" t="n">
        <v>2</v>
      </c>
      <c r="N6518" t="n">
        <v>2</v>
      </c>
      <c r="O6518">
        <f>DATE(2026,1,1)-K6518</f>
        <v/>
      </c>
      <c r="P6518">
        <f>IF(G6518&gt;=2,"Repeat","One-time")</f>
        <v/>
      </c>
    </row>
    <row r="6519">
      <c r="A6519" t="inlineStr">
        <is>
          <t>C03067</t>
        </is>
      </c>
      <c r="B6519" t="inlineStr">
        <is>
          <t>Varun Bose</t>
        </is>
      </c>
      <c r="C6519" t="inlineStr">
        <is>
          <t>South</t>
        </is>
      </c>
      <c r="D6519" t="inlineStr">
        <is>
          <t>Coimbatore</t>
        </is>
      </c>
      <c r="E6519" t="inlineStr">
        <is>
          <t>No</t>
        </is>
      </c>
      <c r="F6519" t="inlineStr">
        <is>
          <t>Hibernating</t>
        </is>
      </c>
      <c r="G6519" t="n">
        <v>2</v>
      </c>
      <c r="H6519" s="24" t="n">
        <v>6578.85</v>
      </c>
      <c r="I6519" s="24" t="n">
        <v>2351.09</v>
      </c>
      <c r="J6519" s="25" t="n">
        <v>45265</v>
      </c>
      <c r="K6519" s="25" t="n">
        <v>45326</v>
      </c>
      <c r="L6519" t="n">
        <v>1</v>
      </c>
      <c r="M6519" t="n">
        <v>2</v>
      </c>
      <c r="N6519" t="n">
        <v>2</v>
      </c>
      <c r="O6519">
        <f>DATE(2026,1,1)-K6519</f>
        <v/>
      </c>
      <c r="P6519">
        <f>IF(G6519&gt;=2,"Repeat","One-time")</f>
        <v/>
      </c>
    </row>
    <row r="6520">
      <c r="A6520" t="inlineStr">
        <is>
          <t>C08020</t>
        </is>
      </c>
      <c r="B6520" t="inlineStr">
        <is>
          <t>Harpreet Menon</t>
        </is>
      </c>
      <c r="C6520" t="inlineStr">
        <is>
          <t>West</t>
        </is>
      </c>
      <c r="D6520" t="inlineStr">
        <is>
          <t>Mumbai</t>
        </is>
      </c>
      <c r="E6520" t="inlineStr">
        <is>
          <t>Yes</t>
        </is>
      </c>
      <c r="F6520" t="inlineStr">
        <is>
          <t>New</t>
        </is>
      </c>
      <c r="G6520" t="n">
        <v>1</v>
      </c>
      <c r="H6520" s="24" t="n">
        <v>6578.51</v>
      </c>
      <c r="I6520" s="24" t="n">
        <v>854.86</v>
      </c>
      <c r="J6520" s="25" t="n">
        <v>45952</v>
      </c>
      <c r="K6520" s="25" t="n">
        <v>45952</v>
      </c>
      <c r="L6520" t="n">
        <v>4</v>
      </c>
      <c r="M6520" t="n">
        <v>1</v>
      </c>
      <c r="N6520" t="n">
        <v>2</v>
      </c>
      <c r="O6520">
        <f>DATE(2026,1,1)-K6520</f>
        <v/>
      </c>
      <c r="P6520">
        <f>IF(G6520&gt;=2,"Repeat","One-time")</f>
        <v/>
      </c>
    </row>
    <row r="6521">
      <c r="A6521" t="inlineStr">
        <is>
          <t>C03420</t>
        </is>
      </c>
      <c r="B6521" t="inlineStr">
        <is>
          <t>Aarav Shah</t>
        </is>
      </c>
      <c r="C6521" t="inlineStr">
        <is>
          <t>West</t>
        </is>
      </c>
      <c r="D6521" t="inlineStr">
        <is>
          <t>Mumbai</t>
        </is>
      </c>
      <c r="E6521" t="inlineStr">
        <is>
          <t>No</t>
        </is>
      </c>
      <c r="F6521" t="inlineStr">
        <is>
          <t>At Risk</t>
        </is>
      </c>
      <c r="G6521" t="n">
        <v>3</v>
      </c>
      <c r="H6521" s="24" t="n">
        <v>6575.94</v>
      </c>
      <c r="I6521" s="24" t="n">
        <v>2560.97</v>
      </c>
      <c r="J6521" s="25" t="n">
        <v>45491</v>
      </c>
      <c r="K6521" s="25" t="n">
        <v>45668</v>
      </c>
      <c r="L6521" t="n">
        <v>2</v>
      </c>
      <c r="M6521" t="n">
        <v>3</v>
      </c>
      <c r="N6521" t="n">
        <v>2</v>
      </c>
      <c r="O6521">
        <f>DATE(2026,1,1)-K6521</f>
        <v/>
      </c>
      <c r="P6521">
        <f>IF(G6521&gt;=2,"Repeat","One-time")</f>
        <v/>
      </c>
    </row>
    <row r="6522">
      <c r="A6522" t="inlineStr">
        <is>
          <t>C04150</t>
        </is>
      </c>
      <c r="B6522" t="inlineStr">
        <is>
          <t>Rohan Joshi</t>
        </is>
      </c>
      <c r="C6522" t="inlineStr">
        <is>
          <t>West</t>
        </is>
      </c>
      <c r="D6522" t="inlineStr">
        <is>
          <t>Pune</t>
        </is>
      </c>
      <c r="E6522" t="inlineStr">
        <is>
          <t>No</t>
        </is>
      </c>
      <c r="F6522" t="inlineStr">
        <is>
          <t>Hibernating</t>
        </is>
      </c>
      <c r="G6522" t="n">
        <v>1</v>
      </c>
      <c r="H6522" s="24" t="n">
        <v>6571.14</v>
      </c>
      <c r="I6522" s="24" t="n">
        <v>-600.1799999999999</v>
      </c>
      <c r="J6522" s="25" t="n">
        <v>45408</v>
      </c>
      <c r="K6522" s="25" t="n">
        <v>45408</v>
      </c>
      <c r="L6522" t="n">
        <v>1</v>
      </c>
      <c r="M6522" t="n">
        <v>1</v>
      </c>
      <c r="N6522" t="n">
        <v>2</v>
      </c>
      <c r="O6522">
        <f>DATE(2026,1,1)-K6522</f>
        <v/>
      </c>
      <c r="P6522">
        <f>IF(G6522&gt;=2,"Repeat","One-time")</f>
        <v/>
      </c>
    </row>
    <row r="6523">
      <c r="A6523" t="inlineStr">
        <is>
          <t>C02128</t>
        </is>
      </c>
      <c r="B6523" t="inlineStr">
        <is>
          <t>Imran Chopra</t>
        </is>
      </c>
      <c r="C6523" t="inlineStr">
        <is>
          <t>North</t>
        </is>
      </c>
      <c r="D6523" t="inlineStr">
        <is>
          <t>Gurugram</t>
        </is>
      </c>
      <c r="E6523" t="inlineStr">
        <is>
          <t>Yes</t>
        </is>
      </c>
      <c r="F6523" t="inlineStr">
        <is>
          <t>At Risk</t>
        </is>
      </c>
      <c r="G6523" t="n">
        <v>4</v>
      </c>
      <c r="H6523" s="24" t="n">
        <v>6569.45</v>
      </c>
      <c r="I6523" s="24" t="n">
        <v>2511.14</v>
      </c>
      <c r="J6523" s="25" t="n">
        <v>45094</v>
      </c>
      <c r="K6523" s="25" t="n">
        <v>45162</v>
      </c>
      <c r="L6523" t="n">
        <v>1</v>
      </c>
      <c r="M6523" t="n">
        <v>3</v>
      </c>
      <c r="N6523" t="n">
        <v>2</v>
      </c>
      <c r="O6523">
        <f>DATE(2026,1,1)-K6523</f>
        <v/>
      </c>
      <c r="P6523">
        <f>IF(G6523&gt;=2,"Repeat","One-time")</f>
        <v/>
      </c>
    </row>
    <row r="6524">
      <c r="A6524" t="inlineStr">
        <is>
          <t>C06892</t>
        </is>
      </c>
      <c r="B6524" t="inlineStr">
        <is>
          <t>Vikram Joshi</t>
        </is>
      </c>
      <c r="C6524" t="inlineStr">
        <is>
          <t>West</t>
        </is>
      </c>
      <c r="D6524" t="inlineStr">
        <is>
          <t>Mumbai</t>
        </is>
      </c>
      <c r="E6524" t="inlineStr">
        <is>
          <t>No</t>
        </is>
      </c>
      <c r="F6524" t="inlineStr">
        <is>
          <t>Occasional</t>
        </is>
      </c>
      <c r="G6524" t="n">
        <v>2</v>
      </c>
      <c r="H6524" s="24" t="n">
        <v>6563.47</v>
      </c>
      <c r="I6524" s="24" t="n">
        <v>2513.85</v>
      </c>
      <c r="J6524" s="25" t="n">
        <v>45731</v>
      </c>
      <c r="K6524" s="25" t="n">
        <v>45737</v>
      </c>
      <c r="L6524" t="n">
        <v>2</v>
      </c>
      <c r="M6524" t="n">
        <v>2</v>
      </c>
      <c r="N6524" t="n">
        <v>2</v>
      </c>
      <c r="O6524">
        <f>DATE(2026,1,1)-K6524</f>
        <v/>
      </c>
      <c r="P6524">
        <f>IF(G6524&gt;=2,"Repeat","One-time")</f>
        <v/>
      </c>
    </row>
    <row r="6525">
      <c r="A6525" t="inlineStr">
        <is>
          <t>C03010</t>
        </is>
      </c>
      <c r="B6525" t="inlineStr">
        <is>
          <t>Ritu Khan</t>
        </is>
      </c>
      <c r="C6525" t="inlineStr">
        <is>
          <t>South</t>
        </is>
      </c>
      <c r="D6525" t="inlineStr">
        <is>
          <t>Kochi</t>
        </is>
      </c>
      <c r="E6525" t="inlineStr">
        <is>
          <t>Yes</t>
        </is>
      </c>
      <c r="F6525" t="inlineStr">
        <is>
          <t>At Risk</t>
        </is>
      </c>
      <c r="G6525" t="n">
        <v>5</v>
      </c>
      <c r="H6525" s="24" t="n">
        <v>6558.02</v>
      </c>
      <c r="I6525" s="24" t="n">
        <v>2139.59</v>
      </c>
      <c r="J6525" s="25" t="n">
        <v>45249</v>
      </c>
      <c r="K6525" s="25" t="n">
        <v>45431</v>
      </c>
      <c r="L6525" t="n">
        <v>1</v>
      </c>
      <c r="M6525" t="n">
        <v>4</v>
      </c>
      <c r="N6525" t="n">
        <v>2</v>
      </c>
      <c r="O6525">
        <f>DATE(2026,1,1)-K6525</f>
        <v/>
      </c>
      <c r="P6525">
        <f>IF(G6525&gt;=2,"Repeat","One-time")</f>
        <v/>
      </c>
    </row>
    <row r="6526">
      <c r="A6526" t="inlineStr">
        <is>
          <t>C01467</t>
        </is>
      </c>
      <c r="B6526" t="inlineStr">
        <is>
          <t>Swati Patel</t>
        </is>
      </c>
      <c r="C6526" t="inlineStr">
        <is>
          <t>North</t>
        </is>
      </c>
      <c r="D6526" t="inlineStr">
        <is>
          <t>Gurugram</t>
        </is>
      </c>
      <c r="E6526" t="inlineStr">
        <is>
          <t>No</t>
        </is>
      </c>
      <c r="F6526" t="inlineStr">
        <is>
          <t>At Risk</t>
        </is>
      </c>
      <c r="G6526" t="n">
        <v>3</v>
      </c>
      <c r="H6526" s="24" t="n">
        <v>6555.85</v>
      </c>
      <c r="I6526" s="24" t="n">
        <v>1922.43</v>
      </c>
      <c r="J6526" s="25" t="n">
        <v>45047</v>
      </c>
      <c r="K6526" s="25" t="n">
        <v>45504</v>
      </c>
      <c r="L6526" t="n">
        <v>2</v>
      </c>
      <c r="M6526" t="n">
        <v>3</v>
      </c>
      <c r="N6526" t="n">
        <v>2</v>
      </c>
      <c r="O6526">
        <f>DATE(2026,1,1)-K6526</f>
        <v/>
      </c>
      <c r="P6526">
        <f>IF(G6526&gt;=2,"Repeat","One-time")</f>
        <v/>
      </c>
    </row>
    <row r="6527">
      <c r="A6527" t="inlineStr">
        <is>
          <t>C05118</t>
        </is>
      </c>
      <c r="B6527" t="inlineStr">
        <is>
          <t>Abhishek Chopra</t>
        </is>
      </c>
      <c r="C6527" t="inlineStr">
        <is>
          <t>South</t>
        </is>
      </c>
      <c r="D6527" t="inlineStr">
        <is>
          <t>Chennai</t>
        </is>
      </c>
      <c r="E6527" t="inlineStr">
        <is>
          <t>No</t>
        </is>
      </c>
      <c r="F6527" t="inlineStr">
        <is>
          <t>Occasional</t>
        </is>
      </c>
      <c r="G6527" t="n">
        <v>2</v>
      </c>
      <c r="H6527" s="24" t="n">
        <v>6555.3</v>
      </c>
      <c r="I6527" s="24" t="n">
        <v>2337.99</v>
      </c>
      <c r="J6527" s="25" t="n">
        <v>45537</v>
      </c>
      <c r="K6527" s="25" t="n">
        <v>45814</v>
      </c>
      <c r="L6527" t="n">
        <v>3</v>
      </c>
      <c r="M6527" t="n">
        <v>2</v>
      </c>
      <c r="N6527" t="n">
        <v>2</v>
      </c>
      <c r="O6527">
        <f>DATE(2026,1,1)-K6527</f>
        <v/>
      </c>
      <c r="P6527">
        <f>IF(G6527&gt;=2,"Repeat","One-time")</f>
        <v/>
      </c>
    </row>
    <row r="6528">
      <c r="A6528" t="inlineStr">
        <is>
          <t>C03493</t>
        </is>
      </c>
      <c r="B6528" t="inlineStr">
        <is>
          <t>Shreya Sinha</t>
        </is>
      </c>
      <c r="C6528" t="inlineStr">
        <is>
          <t>East</t>
        </is>
      </c>
      <c r="D6528" t="inlineStr">
        <is>
          <t>Jamshedpur</t>
        </is>
      </c>
      <c r="E6528" t="inlineStr">
        <is>
          <t>No</t>
        </is>
      </c>
      <c r="F6528" t="inlineStr">
        <is>
          <t>Occasional</t>
        </is>
      </c>
      <c r="G6528" t="n">
        <v>1</v>
      </c>
      <c r="H6528" s="24" t="n">
        <v>6554.82</v>
      </c>
      <c r="I6528" s="24" t="n">
        <v>2241.24</v>
      </c>
      <c r="J6528" s="25" t="n">
        <v>45668</v>
      </c>
      <c r="K6528" s="25" t="n">
        <v>45668</v>
      </c>
      <c r="L6528" t="n">
        <v>2</v>
      </c>
      <c r="M6528" t="n">
        <v>1</v>
      </c>
      <c r="N6528" t="n">
        <v>2</v>
      </c>
      <c r="O6528">
        <f>DATE(2026,1,1)-K6528</f>
        <v/>
      </c>
      <c r="P6528">
        <f>IF(G6528&gt;=2,"Repeat","One-time")</f>
        <v/>
      </c>
    </row>
    <row r="6529">
      <c r="A6529" t="inlineStr">
        <is>
          <t>C02911</t>
        </is>
      </c>
      <c r="B6529" t="inlineStr">
        <is>
          <t>Maria Reddy</t>
        </is>
      </c>
      <c r="C6529" t="inlineStr">
        <is>
          <t>South</t>
        </is>
      </c>
      <c r="D6529" t="inlineStr">
        <is>
          <t>Bengaluru</t>
        </is>
      </c>
      <c r="E6529" t="inlineStr">
        <is>
          <t>No</t>
        </is>
      </c>
      <c r="F6529" t="inlineStr">
        <is>
          <t>Occasional</t>
        </is>
      </c>
      <c r="G6529" t="n">
        <v>2</v>
      </c>
      <c r="H6529" s="24" t="n">
        <v>6554.75</v>
      </c>
      <c r="I6529" s="24" t="n">
        <v>2685.69</v>
      </c>
      <c r="J6529" s="25" t="n">
        <v>45347</v>
      </c>
      <c r="K6529" s="25" t="n">
        <v>45810</v>
      </c>
      <c r="L6529" t="n">
        <v>3</v>
      </c>
      <c r="M6529" t="n">
        <v>2</v>
      </c>
      <c r="N6529" t="n">
        <v>2</v>
      </c>
      <c r="O6529">
        <f>DATE(2026,1,1)-K6529</f>
        <v/>
      </c>
      <c r="P6529">
        <f>IF(G6529&gt;=2,"Repeat","One-time")</f>
        <v/>
      </c>
    </row>
    <row r="6530">
      <c r="A6530" t="inlineStr">
        <is>
          <t>C08966</t>
        </is>
      </c>
      <c r="B6530" t="inlineStr">
        <is>
          <t>Abhishek Kapoor</t>
        </is>
      </c>
      <c r="C6530" t="inlineStr">
        <is>
          <t>Central</t>
        </is>
      </c>
      <c r="D6530" t="inlineStr">
        <is>
          <t>Indore</t>
        </is>
      </c>
      <c r="E6530" t="inlineStr">
        <is>
          <t>No</t>
        </is>
      </c>
      <c r="F6530" t="inlineStr">
        <is>
          <t>Loyal</t>
        </is>
      </c>
      <c r="G6530" t="n">
        <v>3</v>
      </c>
      <c r="H6530" s="24" t="n">
        <v>6551.96</v>
      </c>
      <c r="I6530" s="24" t="n">
        <v>1386.47</v>
      </c>
      <c r="J6530" s="25" t="n">
        <v>45829</v>
      </c>
      <c r="K6530" s="25" t="n">
        <v>45977</v>
      </c>
      <c r="L6530" t="n">
        <v>4</v>
      </c>
      <c r="M6530" t="n">
        <v>3</v>
      </c>
      <c r="N6530" t="n">
        <v>2</v>
      </c>
      <c r="O6530">
        <f>DATE(2026,1,1)-K6530</f>
        <v/>
      </c>
      <c r="P6530">
        <f>IF(G6530&gt;=2,"Repeat","One-time")</f>
        <v/>
      </c>
    </row>
    <row r="6531">
      <c r="A6531" t="inlineStr">
        <is>
          <t>C07531</t>
        </is>
      </c>
      <c r="B6531" t="inlineStr">
        <is>
          <t>Rahul Mukherjee</t>
        </is>
      </c>
      <c r="C6531" t="inlineStr">
        <is>
          <t>South</t>
        </is>
      </c>
      <c r="D6531" t="inlineStr">
        <is>
          <t>Kochi</t>
        </is>
      </c>
      <c r="E6531" t="inlineStr">
        <is>
          <t>Yes</t>
        </is>
      </c>
      <c r="F6531" t="inlineStr">
        <is>
          <t>Occasional</t>
        </is>
      </c>
      <c r="G6531" t="n">
        <v>1</v>
      </c>
      <c r="H6531" s="24" t="n">
        <v>6545.52</v>
      </c>
      <c r="I6531" s="24" t="n">
        <v>2143.59</v>
      </c>
      <c r="J6531" s="25" t="n">
        <v>45864</v>
      </c>
      <c r="K6531" s="25" t="n">
        <v>45864</v>
      </c>
      <c r="L6531" t="n">
        <v>3</v>
      </c>
      <c r="M6531" t="n">
        <v>1</v>
      </c>
      <c r="N6531" t="n">
        <v>2</v>
      </c>
      <c r="O6531">
        <f>DATE(2026,1,1)-K6531</f>
        <v/>
      </c>
      <c r="P6531">
        <f>IF(G6531&gt;=2,"Repeat","One-time")</f>
        <v/>
      </c>
    </row>
    <row r="6532">
      <c r="A6532" t="inlineStr">
        <is>
          <t>C09706</t>
        </is>
      </c>
      <c r="B6532" t="inlineStr">
        <is>
          <t>Rohan Nair</t>
        </is>
      </c>
      <c r="C6532" t="inlineStr">
        <is>
          <t>North</t>
        </is>
      </c>
      <c r="D6532" t="inlineStr">
        <is>
          <t>Jaipur</t>
        </is>
      </c>
      <c r="E6532" t="inlineStr">
        <is>
          <t>No</t>
        </is>
      </c>
      <c r="F6532" t="inlineStr">
        <is>
          <t>New</t>
        </is>
      </c>
      <c r="G6532" t="n">
        <v>1</v>
      </c>
      <c r="H6532" s="24" t="n">
        <v>6542.33</v>
      </c>
      <c r="I6532" s="24" t="n">
        <v>3051.64</v>
      </c>
      <c r="J6532" s="25" t="n">
        <v>45963</v>
      </c>
      <c r="K6532" s="25" t="n">
        <v>45963</v>
      </c>
      <c r="L6532" t="n">
        <v>4</v>
      </c>
      <c r="M6532" t="n">
        <v>1</v>
      </c>
      <c r="N6532" t="n">
        <v>2</v>
      </c>
      <c r="O6532">
        <f>DATE(2026,1,1)-K6532</f>
        <v/>
      </c>
      <c r="P6532">
        <f>IF(G6532&gt;=2,"Repeat","One-time")</f>
        <v/>
      </c>
    </row>
    <row r="6533">
      <c r="A6533" t="inlineStr">
        <is>
          <t>C05065</t>
        </is>
      </c>
      <c r="B6533" t="inlineStr">
        <is>
          <t>Vivaan Mukherjee</t>
        </is>
      </c>
      <c r="C6533" t="inlineStr">
        <is>
          <t>South</t>
        </is>
      </c>
      <c r="D6533" t="inlineStr">
        <is>
          <t>Chennai</t>
        </is>
      </c>
      <c r="E6533" t="inlineStr">
        <is>
          <t>Yes</t>
        </is>
      </c>
      <c r="F6533" t="inlineStr">
        <is>
          <t>At Risk</t>
        </is>
      </c>
      <c r="G6533" t="n">
        <v>4</v>
      </c>
      <c r="H6533" s="24" t="n">
        <v>6538.85</v>
      </c>
      <c r="I6533" s="24" t="n">
        <v>2073.28</v>
      </c>
      <c r="J6533" s="25" t="n">
        <v>45417</v>
      </c>
      <c r="K6533" s="25" t="n">
        <v>45610</v>
      </c>
      <c r="L6533" t="n">
        <v>2</v>
      </c>
      <c r="M6533" t="n">
        <v>3</v>
      </c>
      <c r="N6533" t="n">
        <v>2</v>
      </c>
      <c r="O6533">
        <f>DATE(2026,1,1)-K6533</f>
        <v/>
      </c>
      <c r="P6533">
        <f>IF(G6533&gt;=2,"Repeat","One-time")</f>
        <v/>
      </c>
    </row>
    <row r="6534">
      <c r="A6534" t="inlineStr">
        <is>
          <t>C02659</t>
        </is>
      </c>
      <c r="B6534" t="inlineStr">
        <is>
          <t>Vivaan Ghosh</t>
        </is>
      </c>
      <c r="C6534" t="inlineStr">
        <is>
          <t>South</t>
        </is>
      </c>
      <c r="D6534" t="inlineStr">
        <is>
          <t>Bengaluru</t>
        </is>
      </c>
      <c r="E6534" t="inlineStr">
        <is>
          <t>No</t>
        </is>
      </c>
      <c r="F6534" t="inlineStr">
        <is>
          <t>At Risk</t>
        </is>
      </c>
      <c r="G6534" t="n">
        <v>3</v>
      </c>
      <c r="H6534" s="24" t="n">
        <v>6536.26</v>
      </c>
      <c r="I6534" s="24" t="n">
        <v>2254.14</v>
      </c>
      <c r="J6534" s="25" t="n">
        <v>45201</v>
      </c>
      <c r="K6534" s="25" t="n">
        <v>45392</v>
      </c>
      <c r="L6534" t="n">
        <v>1</v>
      </c>
      <c r="M6534" t="n">
        <v>3</v>
      </c>
      <c r="N6534" t="n">
        <v>2</v>
      </c>
      <c r="O6534">
        <f>DATE(2026,1,1)-K6534</f>
        <v/>
      </c>
      <c r="P6534">
        <f>IF(G6534&gt;=2,"Repeat","One-time")</f>
        <v/>
      </c>
    </row>
    <row r="6535">
      <c r="A6535" t="inlineStr">
        <is>
          <t>C02207</t>
        </is>
      </c>
      <c r="B6535" t="inlineStr">
        <is>
          <t>Aarav Mishra</t>
        </is>
      </c>
      <c r="C6535" t="inlineStr">
        <is>
          <t>West</t>
        </is>
      </c>
      <c r="D6535" t="inlineStr">
        <is>
          <t>Surat</t>
        </is>
      </c>
      <c r="E6535" t="inlineStr">
        <is>
          <t>No</t>
        </is>
      </c>
      <c r="F6535" t="inlineStr">
        <is>
          <t>At Risk</t>
        </is>
      </c>
      <c r="G6535" t="n">
        <v>4</v>
      </c>
      <c r="H6535" s="24" t="n">
        <v>6529.16</v>
      </c>
      <c r="I6535" s="24" t="n">
        <v>2043.09</v>
      </c>
      <c r="J6535" s="25" t="n">
        <v>45170</v>
      </c>
      <c r="K6535" s="25" t="n">
        <v>45431</v>
      </c>
      <c r="L6535" t="n">
        <v>1</v>
      </c>
      <c r="M6535" t="n">
        <v>3</v>
      </c>
      <c r="N6535" t="n">
        <v>2</v>
      </c>
      <c r="O6535">
        <f>DATE(2026,1,1)-K6535</f>
        <v/>
      </c>
      <c r="P6535">
        <f>IF(G6535&gt;=2,"Repeat","One-time")</f>
        <v/>
      </c>
    </row>
    <row r="6536">
      <c r="A6536" t="inlineStr">
        <is>
          <t>C04176</t>
        </is>
      </c>
      <c r="B6536" t="inlineStr">
        <is>
          <t>Farhan Pillai</t>
        </is>
      </c>
      <c r="C6536" t="inlineStr">
        <is>
          <t>East</t>
        </is>
      </c>
      <c r="D6536" t="inlineStr">
        <is>
          <t>Jamshedpur</t>
        </is>
      </c>
      <c r="E6536" t="inlineStr">
        <is>
          <t>No</t>
        </is>
      </c>
      <c r="F6536" t="inlineStr">
        <is>
          <t>Hibernating</t>
        </is>
      </c>
      <c r="G6536" t="n">
        <v>2</v>
      </c>
      <c r="H6536" s="24" t="n">
        <v>6527.87</v>
      </c>
      <c r="I6536" s="24" t="n">
        <v>931.11</v>
      </c>
      <c r="J6536" s="25" t="n">
        <v>45330</v>
      </c>
      <c r="K6536" s="25" t="n">
        <v>45481</v>
      </c>
      <c r="L6536" t="n">
        <v>1</v>
      </c>
      <c r="M6536" t="n">
        <v>2</v>
      </c>
      <c r="N6536" t="n">
        <v>2</v>
      </c>
      <c r="O6536">
        <f>DATE(2026,1,1)-K6536</f>
        <v/>
      </c>
      <c r="P6536">
        <f>IF(G6536&gt;=2,"Repeat","One-time")</f>
        <v/>
      </c>
    </row>
    <row r="6537">
      <c r="A6537" t="inlineStr">
        <is>
          <t>C06505</t>
        </is>
      </c>
      <c r="B6537" t="inlineStr">
        <is>
          <t>Rahul Fernandes</t>
        </is>
      </c>
      <c r="C6537" t="inlineStr">
        <is>
          <t>South</t>
        </is>
      </c>
      <c r="D6537" t="inlineStr">
        <is>
          <t>Bengaluru</t>
        </is>
      </c>
      <c r="E6537" t="inlineStr">
        <is>
          <t>Yes</t>
        </is>
      </c>
      <c r="F6537" t="inlineStr">
        <is>
          <t>Occasional</t>
        </is>
      </c>
      <c r="G6537" t="n">
        <v>1</v>
      </c>
      <c r="H6537" s="24" t="n">
        <v>6516.95</v>
      </c>
      <c r="I6537" s="24" t="n">
        <v>1900.49</v>
      </c>
      <c r="J6537" s="25" t="n">
        <v>45608</v>
      </c>
      <c r="K6537" s="25" t="n">
        <v>45608</v>
      </c>
      <c r="L6537" t="n">
        <v>2</v>
      </c>
      <c r="M6537" t="n">
        <v>1</v>
      </c>
      <c r="N6537" t="n">
        <v>2</v>
      </c>
      <c r="O6537">
        <f>DATE(2026,1,1)-K6537</f>
        <v/>
      </c>
      <c r="P6537">
        <f>IF(G6537&gt;=2,"Repeat","One-time")</f>
        <v/>
      </c>
    </row>
    <row r="6538">
      <c r="A6538" t="inlineStr">
        <is>
          <t>C09570</t>
        </is>
      </c>
      <c r="B6538" t="inlineStr">
        <is>
          <t>Tanvi Sinha</t>
        </is>
      </c>
      <c r="C6538" t="inlineStr">
        <is>
          <t>West</t>
        </is>
      </c>
      <c r="D6538" t="inlineStr">
        <is>
          <t>Mumbai</t>
        </is>
      </c>
      <c r="E6538" t="inlineStr">
        <is>
          <t>Yes</t>
        </is>
      </c>
      <c r="F6538" t="inlineStr">
        <is>
          <t>Occasional</t>
        </is>
      </c>
      <c r="G6538" t="n">
        <v>2</v>
      </c>
      <c r="H6538" s="24" t="n">
        <v>6513.99</v>
      </c>
      <c r="I6538" s="24" t="n">
        <v>2378.97</v>
      </c>
      <c r="J6538" s="25" t="n">
        <v>45863</v>
      </c>
      <c r="K6538" s="25" t="n">
        <v>45947</v>
      </c>
      <c r="L6538" t="n">
        <v>4</v>
      </c>
      <c r="M6538" t="n">
        <v>2</v>
      </c>
      <c r="N6538" t="n">
        <v>2</v>
      </c>
      <c r="O6538">
        <f>DATE(2026,1,1)-K6538</f>
        <v/>
      </c>
      <c r="P6538">
        <f>IF(G6538&gt;=2,"Repeat","One-time")</f>
        <v/>
      </c>
    </row>
    <row r="6539">
      <c r="A6539" t="inlineStr">
        <is>
          <t>C00927</t>
        </is>
      </c>
      <c r="B6539" t="inlineStr">
        <is>
          <t>Deepak Thakur</t>
        </is>
      </c>
      <c r="C6539" t="inlineStr">
        <is>
          <t>East</t>
        </is>
      </c>
      <c r="D6539" t="inlineStr">
        <is>
          <t>Kolkata</t>
        </is>
      </c>
      <c r="E6539" t="inlineStr">
        <is>
          <t>Yes</t>
        </is>
      </c>
      <c r="F6539" t="inlineStr">
        <is>
          <t>At Risk</t>
        </is>
      </c>
      <c r="G6539" t="n">
        <v>3</v>
      </c>
      <c r="H6539" s="24" t="n">
        <v>6513.95</v>
      </c>
      <c r="I6539" s="24" t="n">
        <v>1896.88</v>
      </c>
      <c r="J6539" s="25" t="n">
        <v>45001</v>
      </c>
      <c r="K6539" s="25" t="n">
        <v>45516</v>
      </c>
      <c r="L6539" t="n">
        <v>2</v>
      </c>
      <c r="M6539" t="n">
        <v>3</v>
      </c>
      <c r="N6539" t="n">
        <v>2</v>
      </c>
      <c r="O6539">
        <f>DATE(2026,1,1)-K6539</f>
        <v/>
      </c>
      <c r="P6539">
        <f>IF(G6539&gt;=2,"Repeat","One-time")</f>
        <v/>
      </c>
    </row>
    <row r="6540">
      <c r="A6540" t="inlineStr">
        <is>
          <t>C03169</t>
        </is>
      </c>
      <c r="B6540" t="inlineStr">
        <is>
          <t>Divya Singh</t>
        </is>
      </c>
      <c r="C6540" t="inlineStr">
        <is>
          <t>West</t>
        </is>
      </c>
      <c r="D6540" t="inlineStr">
        <is>
          <t>Ahmedabad</t>
        </is>
      </c>
      <c r="E6540" t="inlineStr">
        <is>
          <t>No</t>
        </is>
      </c>
      <c r="F6540" t="inlineStr">
        <is>
          <t>At Risk</t>
        </is>
      </c>
      <c r="G6540" t="n">
        <v>4</v>
      </c>
      <c r="H6540" s="24" t="n">
        <v>6505.83</v>
      </c>
      <c r="I6540" s="24" t="n">
        <v>2029.05</v>
      </c>
      <c r="J6540" s="25" t="n">
        <v>45226</v>
      </c>
      <c r="K6540" s="25" t="n">
        <v>45522</v>
      </c>
      <c r="L6540" t="n">
        <v>2</v>
      </c>
      <c r="M6540" t="n">
        <v>3</v>
      </c>
      <c r="N6540" t="n">
        <v>2</v>
      </c>
      <c r="O6540">
        <f>DATE(2026,1,1)-K6540</f>
        <v/>
      </c>
      <c r="P6540">
        <f>IF(G6540&gt;=2,"Repeat","One-time")</f>
        <v/>
      </c>
    </row>
    <row r="6541">
      <c r="A6541" t="inlineStr">
        <is>
          <t>C05572</t>
        </is>
      </c>
      <c r="B6541" t="inlineStr">
        <is>
          <t>Riya Das</t>
        </is>
      </c>
      <c r="C6541" t="inlineStr">
        <is>
          <t>South</t>
        </is>
      </c>
      <c r="D6541" t="inlineStr">
        <is>
          <t>Chennai</t>
        </is>
      </c>
      <c r="E6541" t="inlineStr">
        <is>
          <t>Yes</t>
        </is>
      </c>
      <c r="F6541" t="inlineStr">
        <is>
          <t>Occasional</t>
        </is>
      </c>
      <c r="G6541" t="n">
        <v>2</v>
      </c>
      <c r="H6541" s="24" t="n">
        <v>6495.83</v>
      </c>
      <c r="I6541" s="24" t="n">
        <v>1925.26</v>
      </c>
      <c r="J6541" s="25" t="n">
        <v>45519</v>
      </c>
      <c r="K6541" s="25" t="n">
        <v>45662</v>
      </c>
      <c r="L6541" t="n">
        <v>2</v>
      </c>
      <c r="M6541" t="n">
        <v>2</v>
      </c>
      <c r="N6541" t="n">
        <v>2</v>
      </c>
      <c r="O6541">
        <f>DATE(2026,1,1)-K6541</f>
        <v/>
      </c>
      <c r="P6541">
        <f>IF(G6541&gt;=2,"Repeat","One-time")</f>
        <v/>
      </c>
    </row>
    <row r="6542">
      <c r="A6542" t="inlineStr">
        <is>
          <t>C07429</t>
        </is>
      </c>
      <c r="B6542" t="inlineStr">
        <is>
          <t>Sneha Joshi</t>
        </is>
      </c>
      <c r="C6542" t="inlineStr">
        <is>
          <t>East</t>
        </is>
      </c>
      <c r="D6542" t="inlineStr">
        <is>
          <t>Patna</t>
        </is>
      </c>
      <c r="E6542" t="inlineStr">
        <is>
          <t>Yes</t>
        </is>
      </c>
      <c r="F6542" t="inlineStr">
        <is>
          <t>Occasional</t>
        </is>
      </c>
      <c r="G6542" t="n">
        <v>1</v>
      </c>
      <c r="H6542" s="24" t="n">
        <v>6492.09</v>
      </c>
      <c r="I6542" s="24" t="n">
        <v>1379.57</v>
      </c>
      <c r="J6542" s="25" t="n">
        <v>45683</v>
      </c>
      <c r="K6542" s="25" t="n">
        <v>45683</v>
      </c>
      <c r="L6542" t="n">
        <v>2</v>
      </c>
      <c r="M6542" t="n">
        <v>1</v>
      </c>
      <c r="N6542" t="n">
        <v>2</v>
      </c>
      <c r="O6542">
        <f>DATE(2026,1,1)-K6542</f>
        <v/>
      </c>
      <c r="P6542">
        <f>IF(G6542&gt;=2,"Repeat","One-time")</f>
        <v/>
      </c>
    </row>
    <row r="6543">
      <c r="A6543" t="inlineStr">
        <is>
          <t>C00850</t>
        </is>
      </c>
      <c r="B6543" t="inlineStr">
        <is>
          <t>Priya Rao</t>
        </is>
      </c>
      <c r="C6543" t="inlineStr">
        <is>
          <t>North</t>
        </is>
      </c>
      <c r="D6543" t="inlineStr">
        <is>
          <t>Jaipur</t>
        </is>
      </c>
      <c r="E6543" t="inlineStr">
        <is>
          <t>No</t>
        </is>
      </c>
      <c r="F6543" t="inlineStr">
        <is>
          <t>At Risk</t>
        </is>
      </c>
      <c r="G6543" t="n">
        <v>3</v>
      </c>
      <c r="H6543" s="24" t="n">
        <v>6487.6</v>
      </c>
      <c r="I6543" s="24" t="n">
        <v>1944.33</v>
      </c>
      <c r="J6543" s="25" t="n">
        <v>44927</v>
      </c>
      <c r="K6543" s="25" t="n">
        <v>45249</v>
      </c>
      <c r="L6543" t="n">
        <v>1</v>
      </c>
      <c r="M6543" t="n">
        <v>3</v>
      </c>
      <c r="N6543" t="n">
        <v>2</v>
      </c>
      <c r="O6543">
        <f>DATE(2026,1,1)-K6543</f>
        <v/>
      </c>
      <c r="P6543">
        <f>IF(G6543&gt;=2,"Repeat","One-time")</f>
        <v/>
      </c>
    </row>
    <row r="6544">
      <c r="A6544" t="inlineStr">
        <is>
          <t>C04812</t>
        </is>
      </c>
      <c r="B6544" t="inlineStr">
        <is>
          <t>Karan Sinha</t>
        </is>
      </c>
      <c r="C6544" t="inlineStr">
        <is>
          <t>North</t>
        </is>
      </c>
      <c r="D6544" t="inlineStr">
        <is>
          <t>Delhi</t>
        </is>
      </c>
      <c r="E6544" t="inlineStr">
        <is>
          <t>No</t>
        </is>
      </c>
      <c r="F6544" t="inlineStr">
        <is>
          <t>Occasional</t>
        </is>
      </c>
      <c r="G6544" t="n">
        <v>1</v>
      </c>
      <c r="H6544" s="24" t="n">
        <v>6485.91</v>
      </c>
      <c r="I6544" s="24" t="n">
        <v>31.35</v>
      </c>
      <c r="J6544" s="25" t="n">
        <v>45655</v>
      </c>
      <c r="K6544" s="25" t="n">
        <v>45655</v>
      </c>
      <c r="L6544" t="n">
        <v>2</v>
      </c>
      <c r="M6544" t="n">
        <v>1</v>
      </c>
      <c r="N6544" t="n">
        <v>2</v>
      </c>
      <c r="O6544">
        <f>DATE(2026,1,1)-K6544</f>
        <v/>
      </c>
      <c r="P6544">
        <f>IF(G6544&gt;=2,"Repeat","One-time")</f>
        <v/>
      </c>
    </row>
    <row r="6545">
      <c r="A6545" t="inlineStr">
        <is>
          <t>C04529</t>
        </is>
      </c>
      <c r="B6545" t="inlineStr">
        <is>
          <t>Farhan Kapoor</t>
        </is>
      </c>
      <c r="C6545" t="inlineStr">
        <is>
          <t>South</t>
        </is>
      </c>
      <c r="D6545" t="inlineStr">
        <is>
          <t>Coimbatore</t>
        </is>
      </c>
      <c r="E6545" t="inlineStr">
        <is>
          <t>No</t>
        </is>
      </c>
      <c r="F6545" t="inlineStr">
        <is>
          <t>Occasional</t>
        </is>
      </c>
      <c r="G6545" t="n">
        <v>1</v>
      </c>
      <c r="H6545" s="24" t="n">
        <v>6483.36</v>
      </c>
      <c r="I6545" s="24" t="n">
        <v>1907.03</v>
      </c>
      <c r="J6545" s="25" t="n">
        <v>45594</v>
      </c>
      <c r="K6545" s="25" t="n">
        <v>45594</v>
      </c>
      <c r="L6545" t="n">
        <v>2</v>
      </c>
      <c r="M6545" t="n">
        <v>1</v>
      </c>
      <c r="N6545" t="n">
        <v>2</v>
      </c>
      <c r="O6545">
        <f>DATE(2026,1,1)-K6545</f>
        <v/>
      </c>
      <c r="P6545">
        <f>IF(G6545&gt;=2,"Repeat","One-time")</f>
        <v/>
      </c>
    </row>
    <row r="6546">
      <c r="A6546" t="inlineStr">
        <is>
          <t>C06958</t>
        </is>
      </c>
      <c r="B6546" t="inlineStr">
        <is>
          <t>Vivaan Mishra</t>
        </is>
      </c>
      <c r="C6546" t="inlineStr">
        <is>
          <t>South</t>
        </is>
      </c>
      <c r="D6546" t="inlineStr">
        <is>
          <t>Hyderabad</t>
        </is>
      </c>
      <c r="E6546" t="inlineStr">
        <is>
          <t>No</t>
        </is>
      </c>
      <c r="F6546" t="inlineStr">
        <is>
          <t>Loyal</t>
        </is>
      </c>
      <c r="G6546" t="n">
        <v>3</v>
      </c>
      <c r="H6546" s="24" t="n">
        <v>6465.34</v>
      </c>
      <c r="I6546" s="24" t="n">
        <v>2502.95</v>
      </c>
      <c r="J6546" s="25" t="n">
        <v>45604</v>
      </c>
      <c r="K6546" s="25" t="n">
        <v>45995</v>
      </c>
      <c r="L6546" t="n">
        <v>5</v>
      </c>
      <c r="M6546" t="n">
        <v>3</v>
      </c>
      <c r="N6546" t="n">
        <v>2</v>
      </c>
      <c r="O6546">
        <f>DATE(2026,1,1)-K6546</f>
        <v/>
      </c>
      <c r="P6546">
        <f>IF(G6546&gt;=2,"Repeat","One-time")</f>
        <v/>
      </c>
    </row>
    <row r="6547">
      <c r="A6547" t="inlineStr">
        <is>
          <t>C11452</t>
        </is>
      </c>
      <c r="B6547" t="inlineStr">
        <is>
          <t>Gurpreet Joshi</t>
        </is>
      </c>
      <c r="C6547" t="inlineStr">
        <is>
          <t>Central</t>
        </is>
      </c>
      <c r="D6547" t="inlineStr">
        <is>
          <t>Nagpur</t>
        </is>
      </c>
      <c r="E6547" t="inlineStr">
        <is>
          <t>No</t>
        </is>
      </c>
      <c r="F6547" t="inlineStr">
        <is>
          <t>New</t>
        </is>
      </c>
      <c r="G6547" t="n">
        <v>1</v>
      </c>
      <c r="H6547" s="24" t="n">
        <v>6447.21</v>
      </c>
      <c r="I6547" s="24" t="n">
        <v>2468.92</v>
      </c>
      <c r="J6547" s="25" t="n">
        <v>45994</v>
      </c>
      <c r="K6547" s="25" t="n">
        <v>45994</v>
      </c>
      <c r="L6547" t="n">
        <v>5</v>
      </c>
      <c r="M6547" t="n">
        <v>2</v>
      </c>
      <c r="N6547" t="n">
        <v>2</v>
      </c>
      <c r="O6547">
        <f>DATE(2026,1,1)-K6547</f>
        <v/>
      </c>
      <c r="P6547">
        <f>IF(G6547&gt;=2,"Repeat","One-time")</f>
        <v/>
      </c>
    </row>
    <row r="6548">
      <c r="A6548" t="inlineStr">
        <is>
          <t>C08139</t>
        </is>
      </c>
      <c r="B6548" t="inlineStr">
        <is>
          <t>Harpreet Rao</t>
        </is>
      </c>
      <c r="C6548" t="inlineStr">
        <is>
          <t>West</t>
        </is>
      </c>
      <c r="D6548" t="inlineStr">
        <is>
          <t>Mumbai</t>
        </is>
      </c>
      <c r="E6548" t="inlineStr">
        <is>
          <t>No</t>
        </is>
      </c>
      <c r="F6548" t="inlineStr">
        <is>
          <t>Occasional</t>
        </is>
      </c>
      <c r="G6548" t="n">
        <v>2</v>
      </c>
      <c r="H6548" s="24" t="n">
        <v>6445.58</v>
      </c>
      <c r="I6548" s="24" t="n">
        <v>2743.02</v>
      </c>
      <c r="J6548" s="25" t="n">
        <v>45851</v>
      </c>
      <c r="K6548" s="25" t="n">
        <v>45915</v>
      </c>
      <c r="L6548" t="n">
        <v>3</v>
      </c>
      <c r="M6548" t="n">
        <v>2</v>
      </c>
      <c r="N6548" t="n">
        <v>2</v>
      </c>
      <c r="O6548">
        <f>DATE(2026,1,1)-K6548</f>
        <v/>
      </c>
      <c r="P6548">
        <f>IF(G6548&gt;=2,"Repeat","One-time")</f>
        <v/>
      </c>
    </row>
    <row r="6549">
      <c r="A6549" t="inlineStr">
        <is>
          <t>C10370</t>
        </is>
      </c>
      <c r="B6549" t="inlineStr">
        <is>
          <t>Sanjay Joshi</t>
        </is>
      </c>
      <c r="C6549" t="inlineStr">
        <is>
          <t>North</t>
        </is>
      </c>
      <c r="D6549" t="inlineStr">
        <is>
          <t>Gurugram</t>
        </is>
      </c>
      <c r="E6549" t="inlineStr">
        <is>
          <t>No</t>
        </is>
      </c>
      <c r="F6549" t="inlineStr">
        <is>
          <t>Occasional</t>
        </is>
      </c>
      <c r="G6549" t="n">
        <v>1</v>
      </c>
      <c r="H6549" s="24" t="n">
        <v>6437.19</v>
      </c>
      <c r="I6549" s="24" t="n">
        <v>2571.86</v>
      </c>
      <c r="J6549" s="25" t="n">
        <v>45906</v>
      </c>
      <c r="K6549" s="25" t="n">
        <v>45906</v>
      </c>
      <c r="L6549" t="n">
        <v>3</v>
      </c>
      <c r="M6549" t="n">
        <v>2</v>
      </c>
      <c r="N6549" t="n">
        <v>2</v>
      </c>
      <c r="O6549">
        <f>DATE(2026,1,1)-K6549</f>
        <v/>
      </c>
      <c r="P6549">
        <f>IF(G6549&gt;=2,"Repeat","One-time")</f>
        <v/>
      </c>
    </row>
    <row r="6550">
      <c r="A6550" t="inlineStr">
        <is>
          <t>C07777</t>
        </is>
      </c>
      <c r="B6550" t="inlineStr">
        <is>
          <t>Ritu Banerjee</t>
        </is>
      </c>
      <c r="C6550" t="inlineStr">
        <is>
          <t>South</t>
        </is>
      </c>
      <c r="D6550" t="inlineStr">
        <is>
          <t>Hyderabad</t>
        </is>
      </c>
      <c r="E6550" t="inlineStr">
        <is>
          <t>No</t>
        </is>
      </c>
      <c r="F6550" t="inlineStr">
        <is>
          <t>Occasional</t>
        </is>
      </c>
      <c r="G6550" t="n">
        <v>1</v>
      </c>
      <c r="H6550" s="24" t="n">
        <v>6433.3</v>
      </c>
      <c r="I6550" s="24" t="n">
        <v>2010.73</v>
      </c>
      <c r="J6550" s="25" t="n">
        <v>45700</v>
      </c>
      <c r="K6550" s="25" t="n">
        <v>45700</v>
      </c>
      <c r="L6550" t="n">
        <v>2</v>
      </c>
      <c r="M6550" t="n">
        <v>1</v>
      </c>
      <c r="N6550" t="n">
        <v>2</v>
      </c>
      <c r="O6550">
        <f>DATE(2026,1,1)-K6550</f>
        <v/>
      </c>
      <c r="P6550">
        <f>IF(G6550&gt;=2,"Repeat","One-time")</f>
        <v/>
      </c>
    </row>
    <row r="6551">
      <c r="A6551" t="inlineStr">
        <is>
          <t>C10473</t>
        </is>
      </c>
      <c r="B6551" t="inlineStr">
        <is>
          <t>Ritu Das</t>
        </is>
      </c>
      <c r="C6551" t="inlineStr">
        <is>
          <t>North</t>
        </is>
      </c>
      <c r="D6551" t="inlineStr">
        <is>
          <t>Jaipur</t>
        </is>
      </c>
      <c r="E6551" t="inlineStr">
        <is>
          <t>Yes</t>
        </is>
      </c>
      <c r="F6551" t="inlineStr">
        <is>
          <t>Loyal</t>
        </is>
      </c>
      <c r="G6551" t="n">
        <v>2</v>
      </c>
      <c r="H6551" s="24" t="n">
        <v>6425.85</v>
      </c>
      <c r="I6551" s="24" t="n">
        <v>2014.2</v>
      </c>
      <c r="J6551" s="25" t="n">
        <v>45907</v>
      </c>
      <c r="K6551" s="25" t="n">
        <v>45972</v>
      </c>
      <c r="L6551" t="n">
        <v>4</v>
      </c>
      <c r="M6551" t="n">
        <v>3</v>
      </c>
      <c r="N6551" t="n">
        <v>2</v>
      </c>
      <c r="O6551">
        <f>DATE(2026,1,1)-K6551</f>
        <v/>
      </c>
      <c r="P6551">
        <f>IF(G6551&gt;=2,"Repeat","One-time")</f>
        <v/>
      </c>
    </row>
    <row r="6552">
      <c r="A6552" t="inlineStr">
        <is>
          <t>C03355</t>
        </is>
      </c>
      <c r="B6552" t="inlineStr">
        <is>
          <t>Aarav Patel</t>
        </is>
      </c>
      <c r="C6552" t="inlineStr">
        <is>
          <t>North</t>
        </is>
      </c>
      <c r="D6552" t="inlineStr">
        <is>
          <t>Lucknow</t>
        </is>
      </c>
      <c r="E6552" t="inlineStr">
        <is>
          <t>Yes</t>
        </is>
      </c>
      <c r="F6552" t="inlineStr">
        <is>
          <t>Occasional</t>
        </is>
      </c>
      <c r="G6552" t="n">
        <v>2</v>
      </c>
      <c r="H6552" s="24" t="n">
        <v>6421.29</v>
      </c>
      <c r="I6552" s="24" t="n">
        <v>1774.99</v>
      </c>
      <c r="J6552" s="25" t="n">
        <v>45443</v>
      </c>
      <c r="K6552" s="25" t="n">
        <v>45952</v>
      </c>
      <c r="L6552" t="n">
        <v>4</v>
      </c>
      <c r="M6552" t="n">
        <v>2</v>
      </c>
      <c r="N6552" t="n">
        <v>2</v>
      </c>
      <c r="O6552">
        <f>DATE(2026,1,1)-K6552</f>
        <v/>
      </c>
      <c r="P6552">
        <f>IF(G6552&gt;=2,"Repeat","One-time")</f>
        <v/>
      </c>
    </row>
    <row r="6553">
      <c r="A6553" t="inlineStr">
        <is>
          <t>C04045</t>
        </is>
      </c>
      <c r="B6553" t="inlineStr">
        <is>
          <t>Meera Yadav</t>
        </is>
      </c>
      <c r="C6553" t="inlineStr">
        <is>
          <t>North</t>
        </is>
      </c>
      <c r="D6553" t="inlineStr">
        <is>
          <t>Delhi</t>
        </is>
      </c>
      <c r="E6553" t="inlineStr">
        <is>
          <t>No</t>
        </is>
      </c>
      <c r="F6553" t="inlineStr">
        <is>
          <t>At Risk</t>
        </is>
      </c>
      <c r="G6553" t="n">
        <v>3</v>
      </c>
      <c r="H6553" s="24" t="n">
        <v>6418.04</v>
      </c>
      <c r="I6553" s="24" t="n">
        <v>2626.7</v>
      </c>
      <c r="J6553" s="25" t="n">
        <v>45368</v>
      </c>
      <c r="K6553" s="25" t="n">
        <v>45615</v>
      </c>
      <c r="L6553" t="n">
        <v>2</v>
      </c>
      <c r="M6553" t="n">
        <v>3</v>
      </c>
      <c r="N6553" t="n">
        <v>2</v>
      </c>
      <c r="O6553">
        <f>DATE(2026,1,1)-K6553</f>
        <v/>
      </c>
      <c r="P6553">
        <f>IF(G6553&gt;=2,"Repeat","One-time")</f>
        <v/>
      </c>
    </row>
    <row r="6554">
      <c r="A6554" t="inlineStr">
        <is>
          <t>C04449</t>
        </is>
      </c>
      <c r="B6554" t="inlineStr">
        <is>
          <t>Amit Sharma</t>
        </is>
      </c>
      <c r="C6554" t="inlineStr">
        <is>
          <t>West</t>
        </is>
      </c>
      <c r="D6554" t="inlineStr">
        <is>
          <t>Pune</t>
        </is>
      </c>
      <c r="E6554" t="inlineStr">
        <is>
          <t>No</t>
        </is>
      </c>
      <c r="F6554" t="inlineStr">
        <is>
          <t>Occasional</t>
        </is>
      </c>
      <c r="G6554" t="n">
        <v>2</v>
      </c>
      <c r="H6554" s="24" t="n">
        <v>6415.97</v>
      </c>
      <c r="I6554" s="24" t="n">
        <v>1670.49</v>
      </c>
      <c r="J6554" s="25" t="n">
        <v>45475</v>
      </c>
      <c r="K6554" s="25" t="n">
        <v>45497</v>
      </c>
      <c r="L6554" t="n">
        <v>2</v>
      </c>
      <c r="M6554" t="n">
        <v>2</v>
      </c>
      <c r="N6554" t="n">
        <v>2</v>
      </c>
      <c r="O6554">
        <f>DATE(2026,1,1)-K6554</f>
        <v/>
      </c>
      <c r="P6554">
        <f>IF(G6554&gt;=2,"Repeat","One-time")</f>
        <v/>
      </c>
    </row>
    <row r="6555">
      <c r="A6555" t="inlineStr">
        <is>
          <t>C10856</t>
        </is>
      </c>
      <c r="B6555" t="inlineStr">
        <is>
          <t>Pooja Pillai</t>
        </is>
      </c>
      <c r="C6555" t="inlineStr">
        <is>
          <t>Central</t>
        </is>
      </c>
      <c r="D6555" t="inlineStr">
        <is>
          <t>Indore</t>
        </is>
      </c>
      <c r="E6555" t="inlineStr">
        <is>
          <t>No</t>
        </is>
      </c>
      <c r="F6555" t="inlineStr">
        <is>
          <t>New</t>
        </is>
      </c>
      <c r="G6555" t="n">
        <v>1</v>
      </c>
      <c r="H6555" s="24" t="n">
        <v>6415.29</v>
      </c>
      <c r="I6555" s="24" t="n">
        <v>2205.63</v>
      </c>
      <c r="J6555" s="25" t="n">
        <v>46019</v>
      </c>
      <c r="K6555" s="25" t="n">
        <v>46019</v>
      </c>
      <c r="L6555" t="n">
        <v>5</v>
      </c>
      <c r="M6555" t="n">
        <v>2</v>
      </c>
      <c r="N6555" t="n">
        <v>2</v>
      </c>
      <c r="O6555">
        <f>DATE(2026,1,1)-K6555</f>
        <v/>
      </c>
      <c r="P6555">
        <f>IF(G6555&gt;=2,"Repeat","One-time")</f>
        <v/>
      </c>
    </row>
    <row r="6556">
      <c r="A6556" t="inlineStr">
        <is>
          <t>C08663</t>
        </is>
      </c>
      <c r="B6556" t="inlineStr">
        <is>
          <t>Amit Agarwal</t>
        </is>
      </c>
      <c r="C6556" t="inlineStr">
        <is>
          <t>West</t>
        </is>
      </c>
      <c r="D6556" t="inlineStr">
        <is>
          <t>Pune</t>
        </is>
      </c>
      <c r="E6556" t="inlineStr">
        <is>
          <t>No</t>
        </is>
      </c>
      <c r="F6556" t="inlineStr">
        <is>
          <t>Occasional</t>
        </is>
      </c>
      <c r="G6556" t="n">
        <v>2</v>
      </c>
      <c r="H6556" s="24" t="n">
        <v>6414.05</v>
      </c>
      <c r="I6556" s="24" t="n">
        <v>1473.21</v>
      </c>
      <c r="J6556" s="25" t="n">
        <v>45919</v>
      </c>
      <c r="K6556" s="25" t="n">
        <v>45970</v>
      </c>
      <c r="L6556" t="n">
        <v>4</v>
      </c>
      <c r="M6556" t="n">
        <v>2</v>
      </c>
      <c r="N6556" t="n">
        <v>2</v>
      </c>
      <c r="O6556">
        <f>DATE(2026,1,1)-K6556</f>
        <v/>
      </c>
      <c r="P6556">
        <f>IF(G6556&gt;=2,"Repeat","One-time")</f>
        <v/>
      </c>
    </row>
    <row r="6557">
      <c r="A6557" t="inlineStr">
        <is>
          <t>C05354</t>
        </is>
      </c>
      <c r="B6557" t="inlineStr">
        <is>
          <t>Farhan Kapoor</t>
        </is>
      </c>
      <c r="C6557" t="inlineStr">
        <is>
          <t>East</t>
        </is>
      </c>
      <c r="D6557" t="inlineStr">
        <is>
          <t>Kolkata</t>
        </is>
      </c>
      <c r="E6557" t="inlineStr">
        <is>
          <t>No</t>
        </is>
      </c>
      <c r="F6557" t="inlineStr">
        <is>
          <t>Occasional</t>
        </is>
      </c>
      <c r="G6557" t="n">
        <v>1</v>
      </c>
      <c r="H6557" s="24" t="n">
        <v>6406.8</v>
      </c>
      <c r="I6557" s="24" t="n">
        <v>2055.45</v>
      </c>
      <c r="J6557" s="25" t="n">
        <v>45762</v>
      </c>
      <c r="K6557" s="25" t="n">
        <v>45762</v>
      </c>
      <c r="L6557" t="n">
        <v>3</v>
      </c>
      <c r="M6557" t="n">
        <v>1</v>
      </c>
      <c r="N6557" t="n">
        <v>2</v>
      </c>
      <c r="O6557">
        <f>DATE(2026,1,1)-K6557</f>
        <v/>
      </c>
      <c r="P6557">
        <f>IF(G6557&gt;=2,"Repeat","One-time")</f>
        <v/>
      </c>
    </row>
    <row r="6558">
      <c r="A6558" t="inlineStr">
        <is>
          <t>C09923</t>
        </is>
      </c>
      <c r="B6558" t="inlineStr">
        <is>
          <t>Priya Khan</t>
        </is>
      </c>
      <c r="C6558" t="inlineStr">
        <is>
          <t>South</t>
        </is>
      </c>
      <c r="D6558" t="inlineStr">
        <is>
          <t>Hyderabad</t>
        </is>
      </c>
      <c r="E6558" t="inlineStr">
        <is>
          <t>No</t>
        </is>
      </c>
      <c r="F6558" t="inlineStr">
        <is>
          <t>Occasional</t>
        </is>
      </c>
      <c r="G6558" t="n">
        <v>1</v>
      </c>
      <c r="H6558" s="24" t="n">
        <v>6404.26</v>
      </c>
      <c r="I6558" s="24" t="n">
        <v>2773.63</v>
      </c>
      <c r="J6558" s="25" t="n">
        <v>45885</v>
      </c>
      <c r="K6558" s="25" t="n">
        <v>45885</v>
      </c>
      <c r="L6558" t="n">
        <v>3</v>
      </c>
      <c r="M6558" t="n">
        <v>1</v>
      </c>
      <c r="N6558" t="n">
        <v>2</v>
      </c>
      <c r="O6558">
        <f>DATE(2026,1,1)-K6558</f>
        <v/>
      </c>
      <c r="P6558">
        <f>IF(G6558&gt;=2,"Repeat","One-time")</f>
        <v/>
      </c>
    </row>
    <row r="6559">
      <c r="A6559" t="inlineStr">
        <is>
          <t>C01092</t>
        </is>
      </c>
      <c r="B6559" t="inlineStr">
        <is>
          <t>Shreya Mukherjee</t>
        </is>
      </c>
      <c r="C6559" t="inlineStr">
        <is>
          <t>West</t>
        </is>
      </c>
      <c r="D6559" t="inlineStr">
        <is>
          <t>Pune</t>
        </is>
      </c>
      <c r="E6559" t="inlineStr">
        <is>
          <t>No</t>
        </is>
      </c>
      <c r="F6559" t="inlineStr">
        <is>
          <t>Hibernating</t>
        </is>
      </c>
      <c r="G6559" t="n">
        <v>2</v>
      </c>
      <c r="H6559" s="24" t="n">
        <v>6395.75</v>
      </c>
      <c r="I6559" s="24" t="n">
        <v>959.48</v>
      </c>
      <c r="J6559" s="25" t="n">
        <v>44978</v>
      </c>
      <c r="K6559" s="25" t="n">
        <v>45067</v>
      </c>
      <c r="L6559" t="n">
        <v>1</v>
      </c>
      <c r="M6559" t="n">
        <v>2</v>
      </c>
      <c r="N6559" t="n">
        <v>2</v>
      </c>
      <c r="O6559">
        <f>DATE(2026,1,1)-K6559</f>
        <v/>
      </c>
      <c r="P6559">
        <f>IF(G6559&gt;=2,"Repeat","One-time")</f>
        <v/>
      </c>
    </row>
    <row r="6560">
      <c r="A6560" t="inlineStr">
        <is>
          <t>C03236</t>
        </is>
      </c>
      <c r="B6560" t="inlineStr">
        <is>
          <t>Amit Verma</t>
        </is>
      </c>
      <c r="C6560" t="inlineStr">
        <is>
          <t>North</t>
        </is>
      </c>
      <c r="D6560" t="inlineStr">
        <is>
          <t>Jaipur</t>
        </is>
      </c>
      <c r="E6560" t="inlineStr">
        <is>
          <t>No</t>
        </is>
      </c>
      <c r="F6560" t="inlineStr">
        <is>
          <t>Hibernating</t>
        </is>
      </c>
      <c r="G6560" t="n">
        <v>2</v>
      </c>
      <c r="H6560" s="24" t="n">
        <v>6395.58</v>
      </c>
      <c r="I6560" s="24" t="n">
        <v>1198.01</v>
      </c>
      <c r="J6560" s="25" t="n">
        <v>45303</v>
      </c>
      <c r="K6560" s="25" t="n">
        <v>45430</v>
      </c>
      <c r="L6560" t="n">
        <v>1</v>
      </c>
      <c r="M6560" t="n">
        <v>2</v>
      </c>
      <c r="N6560" t="n">
        <v>2</v>
      </c>
      <c r="O6560">
        <f>DATE(2026,1,1)-K6560</f>
        <v/>
      </c>
      <c r="P6560">
        <f>IF(G6560&gt;=2,"Repeat","One-time")</f>
        <v/>
      </c>
    </row>
    <row r="6561">
      <c r="A6561" t="inlineStr">
        <is>
          <t>C10685</t>
        </is>
      </c>
      <c r="B6561" t="inlineStr">
        <is>
          <t>Shreya Mukherjee</t>
        </is>
      </c>
      <c r="C6561" t="inlineStr">
        <is>
          <t>West</t>
        </is>
      </c>
      <c r="D6561" t="inlineStr">
        <is>
          <t>Mumbai</t>
        </is>
      </c>
      <c r="E6561" t="inlineStr">
        <is>
          <t>No</t>
        </is>
      </c>
      <c r="F6561" t="inlineStr">
        <is>
          <t>New</t>
        </is>
      </c>
      <c r="G6561" t="n">
        <v>1</v>
      </c>
      <c r="H6561" s="24" t="n">
        <v>6384.79</v>
      </c>
      <c r="I6561" s="24" t="n">
        <v>1499.95</v>
      </c>
      <c r="J6561" s="25" t="n">
        <v>46019</v>
      </c>
      <c r="K6561" s="25" t="n">
        <v>46019</v>
      </c>
      <c r="L6561" t="n">
        <v>5</v>
      </c>
      <c r="M6561" t="n">
        <v>2</v>
      </c>
      <c r="N6561" t="n">
        <v>2</v>
      </c>
      <c r="O6561">
        <f>DATE(2026,1,1)-K6561</f>
        <v/>
      </c>
      <c r="P6561">
        <f>IF(G6561&gt;=2,"Repeat","One-time")</f>
        <v/>
      </c>
    </row>
    <row r="6562">
      <c r="A6562" t="inlineStr">
        <is>
          <t>C05505</t>
        </is>
      </c>
      <c r="B6562" t="inlineStr">
        <is>
          <t>Priya Menon</t>
        </is>
      </c>
      <c r="C6562" t="inlineStr">
        <is>
          <t>Central</t>
        </is>
      </c>
      <c r="D6562" t="inlineStr">
        <is>
          <t>Raipur</t>
        </is>
      </c>
      <c r="E6562" t="inlineStr">
        <is>
          <t>Yes</t>
        </is>
      </c>
      <c r="F6562" t="inlineStr">
        <is>
          <t>Occasional</t>
        </is>
      </c>
      <c r="G6562" t="n">
        <v>2</v>
      </c>
      <c r="H6562" s="24" t="n">
        <v>6374.78</v>
      </c>
      <c r="I6562" s="24" t="n">
        <v>2023.2</v>
      </c>
      <c r="J6562" s="25" t="n">
        <v>45564</v>
      </c>
      <c r="K6562" s="25" t="n">
        <v>45584</v>
      </c>
      <c r="L6562" t="n">
        <v>2</v>
      </c>
      <c r="M6562" t="n">
        <v>2</v>
      </c>
      <c r="N6562" t="n">
        <v>2</v>
      </c>
      <c r="O6562">
        <f>DATE(2026,1,1)-K6562</f>
        <v/>
      </c>
      <c r="P6562">
        <f>IF(G6562&gt;=2,"Repeat","One-time")</f>
        <v/>
      </c>
    </row>
    <row r="6563">
      <c r="A6563" t="inlineStr">
        <is>
          <t>C09560</t>
        </is>
      </c>
      <c r="B6563" t="inlineStr">
        <is>
          <t>Meera Pillai</t>
        </is>
      </c>
      <c r="C6563" t="inlineStr">
        <is>
          <t>West</t>
        </is>
      </c>
      <c r="D6563" t="inlineStr">
        <is>
          <t>Mumbai</t>
        </is>
      </c>
      <c r="E6563" t="inlineStr">
        <is>
          <t>No</t>
        </is>
      </c>
      <c r="F6563" t="inlineStr">
        <is>
          <t>Occasional</t>
        </is>
      </c>
      <c r="G6563" t="n">
        <v>2</v>
      </c>
      <c r="H6563" s="24" t="n">
        <v>6369.64</v>
      </c>
      <c r="I6563" s="24" t="n">
        <v>2530.82</v>
      </c>
      <c r="J6563" s="25" t="n">
        <v>45885</v>
      </c>
      <c r="K6563" s="25" t="n">
        <v>45928</v>
      </c>
      <c r="L6563" t="n">
        <v>4</v>
      </c>
      <c r="M6563" t="n">
        <v>2</v>
      </c>
      <c r="N6563" t="n">
        <v>2</v>
      </c>
      <c r="O6563">
        <f>DATE(2026,1,1)-K6563</f>
        <v/>
      </c>
      <c r="P6563">
        <f>IF(G6563&gt;=2,"Repeat","One-time")</f>
        <v/>
      </c>
    </row>
    <row r="6564">
      <c r="A6564" t="inlineStr">
        <is>
          <t>C04928</t>
        </is>
      </c>
      <c r="B6564" t="inlineStr">
        <is>
          <t>Lakshmi Kapoor</t>
        </is>
      </c>
      <c r="C6564" t="inlineStr">
        <is>
          <t>West</t>
        </is>
      </c>
      <c r="D6564" t="inlineStr">
        <is>
          <t>Pune</t>
        </is>
      </c>
      <c r="E6564" t="inlineStr">
        <is>
          <t>Yes</t>
        </is>
      </c>
      <c r="F6564" t="inlineStr">
        <is>
          <t>Occasional</t>
        </is>
      </c>
      <c r="G6564" t="n">
        <v>1</v>
      </c>
      <c r="H6564" s="24" t="n">
        <v>6365.54</v>
      </c>
      <c r="I6564" s="24" t="n">
        <v>1795.9</v>
      </c>
      <c r="J6564" s="25" t="n">
        <v>45744</v>
      </c>
      <c r="K6564" s="25" t="n">
        <v>45744</v>
      </c>
      <c r="L6564" t="n">
        <v>2</v>
      </c>
      <c r="M6564" t="n">
        <v>1</v>
      </c>
      <c r="N6564" t="n">
        <v>2</v>
      </c>
      <c r="O6564">
        <f>DATE(2026,1,1)-K6564</f>
        <v/>
      </c>
      <c r="P6564">
        <f>IF(G6564&gt;=2,"Repeat","One-time")</f>
        <v/>
      </c>
    </row>
    <row r="6565">
      <c r="A6565" t="inlineStr">
        <is>
          <t>C10462</t>
        </is>
      </c>
      <c r="B6565" t="inlineStr">
        <is>
          <t>Aarav Joshi</t>
        </is>
      </c>
      <c r="C6565" t="inlineStr">
        <is>
          <t>West</t>
        </is>
      </c>
      <c r="D6565" t="inlineStr">
        <is>
          <t>Mumbai</t>
        </is>
      </c>
      <c r="E6565" t="inlineStr">
        <is>
          <t>No</t>
        </is>
      </c>
      <c r="F6565" t="inlineStr">
        <is>
          <t>New</t>
        </is>
      </c>
      <c r="G6565" t="n">
        <v>1</v>
      </c>
      <c r="H6565" s="24" t="n">
        <v>6365.32</v>
      </c>
      <c r="I6565" s="24" t="n">
        <v>335.44</v>
      </c>
      <c r="J6565" s="25" t="n">
        <v>45957</v>
      </c>
      <c r="K6565" s="25" t="n">
        <v>45957</v>
      </c>
      <c r="L6565" t="n">
        <v>4</v>
      </c>
      <c r="M6565" t="n">
        <v>2</v>
      </c>
      <c r="N6565" t="n">
        <v>2</v>
      </c>
      <c r="O6565">
        <f>DATE(2026,1,1)-K6565</f>
        <v/>
      </c>
      <c r="P6565">
        <f>IF(G6565&gt;=2,"Repeat","One-time")</f>
        <v/>
      </c>
    </row>
    <row r="6566">
      <c r="A6566" t="inlineStr">
        <is>
          <t>C02730</t>
        </is>
      </c>
      <c r="B6566" t="inlineStr">
        <is>
          <t>Vikram Sharma</t>
        </is>
      </c>
      <c r="C6566" t="inlineStr">
        <is>
          <t>North</t>
        </is>
      </c>
      <c r="D6566" t="inlineStr">
        <is>
          <t>Jaipur</t>
        </is>
      </c>
      <c r="E6566" t="inlineStr">
        <is>
          <t>No</t>
        </is>
      </c>
      <c r="F6566" t="inlineStr">
        <is>
          <t>Hibernating</t>
        </is>
      </c>
      <c r="G6566" t="n">
        <v>2</v>
      </c>
      <c r="H6566" s="24" t="n">
        <v>6364.6</v>
      </c>
      <c r="I6566" s="24" t="n">
        <v>1671.94</v>
      </c>
      <c r="J6566" s="25" t="n">
        <v>45188</v>
      </c>
      <c r="K6566" s="25" t="n">
        <v>45273</v>
      </c>
      <c r="L6566" t="n">
        <v>1</v>
      </c>
      <c r="M6566" t="n">
        <v>2</v>
      </c>
      <c r="N6566" t="n">
        <v>2</v>
      </c>
      <c r="O6566">
        <f>DATE(2026,1,1)-K6566</f>
        <v/>
      </c>
      <c r="P6566">
        <f>IF(G6566&gt;=2,"Repeat","One-time")</f>
        <v/>
      </c>
    </row>
    <row r="6567">
      <c r="A6567" t="inlineStr">
        <is>
          <t>C08774</t>
        </is>
      </c>
      <c r="B6567" t="inlineStr">
        <is>
          <t>Manish Reddy</t>
        </is>
      </c>
      <c r="C6567" t="inlineStr">
        <is>
          <t>East</t>
        </is>
      </c>
      <c r="D6567" t="inlineStr">
        <is>
          <t>Patna</t>
        </is>
      </c>
      <c r="E6567" t="inlineStr">
        <is>
          <t>No</t>
        </is>
      </c>
      <c r="F6567" t="inlineStr">
        <is>
          <t>Loyal</t>
        </is>
      </c>
      <c r="G6567" t="n">
        <v>3</v>
      </c>
      <c r="H6567" s="24" t="n">
        <v>6361.16</v>
      </c>
      <c r="I6567" s="24" t="n">
        <v>1228.62</v>
      </c>
      <c r="J6567" s="25" t="n">
        <v>45771</v>
      </c>
      <c r="K6567" s="25" t="n">
        <v>45862</v>
      </c>
      <c r="L6567" t="n">
        <v>3</v>
      </c>
      <c r="M6567" t="n">
        <v>3</v>
      </c>
      <c r="N6567" t="n">
        <v>2</v>
      </c>
      <c r="O6567">
        <f>DATE(2026,1,1)-K6567</f>
        <v/>
      </c>
      <c r="P6567">
        <f>IF(G6567&gt;=2,"Repeat","One-time")</f>
        <v/>
      </c>
    </row>
    <row r="6568">
      <c r="A6568" t="inlineStr">
        <is>
          <t>C10778</t>
        </is>
      </c>
      <c r="B6568" t="inlineStr">
        <is>
          <t>Aarav Sinha</t>
        </is>
      </c>
      <c r="C6568" t="inlineStr">
        <is>
          <t>South</t>
        </is>
      </c>
      <c r="D6568" t="inlineStr">
        <is>
          <t>Hyderabad</t>
        </is>
      </c>
      <c r="E6568" t="inlineStr">
        <is>
          <t>Yes</t>
        </is>
      </c>
      <c r="F6568" t="inlineStr">
        <is>
          <t>New</t>
        </is>
      </c>
      <c r="G6568" t="n">
        <v>3</v>
      </c>
      <c r="H6568" s="24" t="n">
        <v>6350.34</v>
      </c>
      <c r="I6568" s="24" t="n">
        <v>2133.36</v>
      </c>
      <c r="J6568" s="25" t="n">
        <v>45948</v>
      </c>
      <c r="K6568" s="25" t="n">
        <v>45988</v>
      </c>
      <c r="L6568" t="n">
        <v>5</v>
      </c>
      <c r="M6568" t="n">
        <v>3</v>
      </c>
      <c r="N6568" t="n">
        <v>2</v>
      </c>
      <c r="O6568">
        <f>DATE(2026,1,1)-K6568</f>
        <v/>
      </c>
      <c r="P6568">
        <f>IF(G6568&gt;=2,"Repeat","One-time")</f>
        <v/>
      </c>
    </row>
    <row r="6569">
      <c r="A6569" t="inlineStr">
        <is>
          <t>C00324</t>
        </is>
      </c>
      <c r="B6569" t="inlineStr">
        <is>
          <t>Meera Rao</t>
        </is>
      </c>
      <c r="C6569" t="inlineStr">
        <is>
          <t>West</t>
        </is>
      </c>
      <c r="D6569" t="inlineStr">
        <is>
          <t>Mumbai</t>
        </is>
      </c>
      <c r="E6569" t="inlineStr">
        <is>
          <t>No</t>
        </is>
      </c>
      <c r="F6569" t="inlineStr">
        <is>
          <t>At Risk</t>
        </is>
      </c>
      <c r="G6569" t="n">
        <v>3</v>
      </c>
      <c r="H6569" s="24" t="n">
        <v>6349.98</v>
      </c>
      <c r="I6569" s="24" t="n">
        <v>1461.86</v>
      </c>
      <c r="J6569" s="25" t="n">
        <v>45194</v>
      </c>
      <c r="K6569" s="25" t="n">
        <v>45687</v>
      </c>
      <c r="L6569" t="n">
        <v>2</v>
      </c>
      <c r="M6569" t="n">
        <v>3</v>
      </c>
      <c r="N6569" t="n">
        <v>2</v>
      </c>
      <c r="O6569">
        <f>DATE(2026,1,1)-K6569</f>
        <v/>
      </c>
      <c r="P6569">
        <f>IF(G6569&gt;=2,"Repeat","One-time")</f>
        <v/>
      </c>
    </row>
    <row r="6570">
      <c r="A6570" t="inlineStr">
        <is>
          <t>C06144</t>
        </is>
      </c>
      <c r="B6570" t="inlineStr">
        <is>
          <t>Gurpreet Menon</t>
        </is>
      </c>
      <c r="C6570" t="inlineStr">
        <is>
          <t>South</t>
        </is>
      </c>
      <c r="D6570" t="inlineStr">
        <is>
          <t>Chennai</t>
        </is>
      </c>
      <c r="E6570" t="inlineStr">
        <is>
          <t>Yes</t>
        </is>
      </c>
      <c r="F6570" t="inlineStr">
        <is>
          <t>Occasional</t>
        </is>
      </c>
      <c r="G6570" t="n">
        <v>1</v>
      </c>
      <c r="H6570" s="24" t="n">
        <v>6342.88</v>
      </c>
      <c r="I6570" s="24" t="n">
        <v>2398.89</v>
      </c>
      <c r="J6570" s="25" t="n">
        <v>45753</v>
      </c>
      <c r="K6570" s="25" t="n">
        <v>45753</v>
      </c>
      <c r="L6570" t="n">
        <v>3</v>
      </c>
      <c r="M6570" t="n">
        <v>1</v>
      </c>
      <c r="N6570" t="n">
        <v>2</v>
      </c>
      <c r="O6570">
        <f>DATE(2026,1,1)-K6570</f>
        <v/>
      </c>
      <c r="P6570">
        <f>IF(G6570&gt;=2,"Repeat","One-time")</f>
        <v/>
      </c>
    </row>
    <row r="6571">
      <c r="A6571" t="inlineStr">
        <is>
          <t>C06126</t>
        </is>
      </c>
      <c r="B6571" t="inlineStr">
        <is>
          <t>Varun Banerjee</t>
        </is>
      </c>
      <c r="C6571" t="inlineStr">
        <is>
          <t>North</t>
        </is>
      </c>
      <c r="D6571" t="inlineStr">
        <is>
          <t>Lucknow</t>
        </is>
      </c>
      <c r="E6571" t="inlineStr">
        <is>
          <t>Yes</t>
        </is>
      </c>
      <c r="F6571" t="inlineStr">
        <is>
          <t>Occasional</t>
        </is>
      </c>
      <c r="G6571" t="n">
        <v>2</v>
      </c>
      <c r="H6571" s="24" t="n">
        <v>6341.95</v>
      </c>
      <c r="I6571" s="24" t="n">
        <v>1849.66</v>
      </c>
      <c r="J6571" s="25" t="n">
        <v>45605</v>
      </c>
      <c r="K6571" s="25" t="n">
        <v>45703</v>
      </c>
      <c r="L6571" t="n">
        <v>2</v>
      </c>
      <c r="M6571" t="n">
        <v>2</v>
      </c>
      <c r="N6571" t="n">
        <v>2</v>
      </c>
      <c r="O6571">
        <f>DATE(2026,1,1)-K6571</f>
        <v/>
      </c>
      <c r="P6571">
        <f>IF(G6571&gt;=2,"Repeat","One-time")</f>
        <v/>
      </c>
    </row>
    <row r="6572">
      <c r="A6572" t="inlineStr">
        <is>
          <t>C05353</t>
        </is>
      </c>
      <c r="B6572" t="inlineStr">
        <is>
          <t>Deepak Fernandes</t>
        </is>
      </c>
      <c r="C6572" t="inlineStr">
        <is>
          <t>South</t>
        </is>
      </c>
      <c r="D6572" t="inlineStr">
        <is>
          <t>Bengaluru</t>
        </is>
      </c>
      <c r="E6572" t="inlineStr">
        <is>
          <t>No</t>
        </is>
      </c>
      <c r="F6572" t="inlineStr">
        <is>
          <t>Occasional</t>
        </is>
      </c>
      <c r="G6572" t="n">
        <v>2</v>
      </c>
      <c r="H6572" s="24" t="n">
        <v>6333.65</v>
      </c>
      <c r="I6572" s="24" t="n">
        <v>2686.38</v>
      </c>
      <c r="J6572" s="25" t="n">
        <v>45479</v>
      </c>
      <c r="K6572" s="25" t="n">
        <v>45751</v>
      </c>
      <c r="L6572" t="n">
        <v>2</v>
      </c>
      <c r="M6572" t="n">
        <v>2</v>
      </c>
      <c r="N6572" t="n">
        <v>2</v>
      </c>
      <c r="O6572">
        <f>DATE(2026,1,1)-K6572</f>
        <v/>
      </c>
      <c r="P6572">
        <f>IF(G6572&gt;=2,"Repeat","One-time")</f>
        <v/>
      </c>
    </row>
    <row r="6573">
      <c r="A6573" t="inlineStr">
        <is>
          <t>C07424</t>
        </is>
      </c>
      <c r="B6573" t="inlineStr">
        <is>
          <t>Rohan Chopra</t>
        </is>
      </c>
      <c r="C6573" t="inlineStr">
        <is>
          <t>South</t>
        </is>
      </c>
      <c r="D6573" t="inlineStr">
        <is>
          <t>Hyderabad</t>
        </is>
      </c>
      <c r="E6573" t="inlineStr">
        <is>
          <t>Yes</t>
        </is>
      </c>
      <c r="F6573" t="inlineStr">
        <is>
          <t>Occasional</t>
        </is>
      </c>
      <c r="G6573" t="n">
        <v>2</v>
      </c>
      <c r="H6573" s="24" t="n">
        <v>6327.99</v>
      </c>
      <c r="I6573" s="24" t="n">
        <v>2531.4</v>
      </c>
      <c r="J6573" s="25" t="n">
        <v>45631</v>
      </c>
      <c r="K6573" s="25" t="n">
        <v>45683</v>
      </c>
      <c r="L6573" t="n">
        <v>2</v>
      </c>
      <c r="M6573" t="n">
        <v>2</v>
      </c>
      <c r="N6573" t="n">
        <v>2</v>
      </c>
      <c r="O6573">
        <f>DATE(2026,1,1)-K6573</f>
        <v/>
      </c>
      <c r="P6573">
        <f>IF(G6573&gt;=2,"Repeat","One-time")</f>
        <v/>
      </c>
    </row>
    <row r="6574">
      <c r="A6574" t="inlineStr">
        <is>
          <t>C00764</t>
        </is>
      </c>
      <c r="B6574" t="inlineStr">
        <is>
          <t>Joseph Khan</t>
        </is>
      </c>
      <c r="C6574" t="inlineStr">
        <is>
          <t>West</t>
        </is>
      </c>
      <c r="D6574" t="inlineStr">
        <is>
          <t>Ahmedabad</t>
        </is>
      </c>
      <c r="E6574" t="inlineStr">
        <is>
          <t>Yes</t>
        </is>
      </c>
      <c r="F6574" t="inlineStr">
        <is>
          <t>Hibernating</t>
        </is>
      </c>
      <c r="G6574" t="n">
        <v>2</v>
      </c>
      <c r="H6574" s="24" t="n">
        <v>6322.7</v>
      </c>
      <c r="I6574" s="24" t="n">
        <v>2102.68</v>
      </c>
      <c r="J6574" s="25" t="n">
        <v>44958</v>
      </c>
      <c r="K6574" s="25" t="n">
        <v>44962</v>
      </c>
      <c r="L6574" t="n">
        <v>1</v>
      </c>
      <c r="M6574" t="n">
        <v>2</v>
      </c>
      <c r="N6574" t="n">
        <v>2</v>
      </c>
      <c r="O6574">
        <f>DATE(2026,1,1)-K6574</f>
        <v/>
      </c>
      <c r="P6574">
        <f>IF(G6574&gt;=2,"Repeat","One-time")</f>
        <v/>
      </c>
    </row>
    <row r="6575">
      <c r="A6575" t="inlineStr">
        <is>
          <t>C09294</t>
        </is>
      </c>
      <c r="B6575" t="inlineStr">
        <is>
          <t>Kavya Khan</t>
        </is>
      </c>
      <c r="C6575" t="inlineStr">
        <is>
          <t>West</t>
        </is>
      </c>
      <c r="D6575" t="inlineStr">
        <is>
          <t>Ahmedabad</t>
        </is>
      </c>
      <c r="E6575" t="inlineStr">
        <is>
          <t>Yes</t>
        </is>
      </c>
      <c r="F6575" t="inlineStr">
        <is>
          <t>Occasional</t>
        </is>
      </c>
      <c r="G6575" t="n">
        <v>2</v>
      </c>
      <c r="H6575" s="24" t="n">
        <v>6321.68</v>
      </c>
      <c r="I6575" s="24" t="n">
        <v>1960.51</v>
      </c>
      <c r="J6575" s="25" t="n">
        <v>45885</v>
      </c>
      <c r="K6575" s="25" t="n">
        <v>45900</v>
      </c>
      <c r="L6575" t="n">
        <v>3</v>
      </c>
      <c r="M6575" t="n">
        <v>2</v>
      </c>
      <c r="N6575" t="n">
        <v>2</v>
      </c>
      <c r="O6575">
        <f>DATE(2026,1,1)-K6575</f>
        <v/>
      </c>
      <c r="P6575">
        <f>IF(G6575&gt;=2,"Repeat","One-time")</f>
        <v/>
      </c>
    </row>
    <row r="6576">
      <c r="A6576" t="inlineStr">
        <is>
          <t>C03659</t>
        </is>
      </c>
      <c r="B6576" t="inlineStr">
        <is>
          <t>Maria Menon</t>
        </is>
      </c>
      <c r="C6576" t="inlineStr">
        <is>
          <t>East</t>
        </is>
      </c>
      <c r="D6576" t="inlineStr">
        <is>
          <t>Guwahati</t>
        </is>
      </c>
      <c r="E6576" t="inlineStr">
        <is>
          <t>Yes</t>
        </is>
      </c>
      <c r="F6576" t="inlineStr">
        <is>
          <t>Loyal</t>
        </is>
      </c>
      <c r="G6576" t="n">
        <v>3</v>
      </c>
      <c r="H6576" s="24" t="n">
        <v>6313.89</v>
      </c>
      <c r="I6576" s="24" t="n">
        <v>2016.1</v>
      </c>
      <c r="J6576" s="25" t="n">
        <v>45871</v>
      </c>
      <c r="K6576" s="25" t="n">
        <v>45977</v>
      </c>
      <c r="L6576" t="n">
        <v>4</v>
      </c>
      <c r="M6576" t="n">
        <v>3</v>
      </c>
      <c r="N6576" t="n">
        <v>2</v>
      </c>
      <c r="O6576">
        <f>DATE(2026,1,1)-K6576</f>
        <v/>
      </c>
      <c r="P6576">
        <f>IF(G6576&gt;=2,"Repeat","One-time")</f>
        <v/>
      </c>
    </row>
    <row r="6577">
      <c r="A6577" t="inlineStr">
        <is>
          <t>C05514</t>
        </is>
      </c>
      <c r="B6577" t="inlineStr">
        <is>
          <t>Aarav Das</t>
        </is>
      </c>
      <c r="C6577" t="inlineStr">
        <is>
          <t>South</t>
        </is>
      </c>
      <c r="D6577" t="inlineStr">
        <is>
          <t>Chennai</t>
        </is>
      </c>
      <c r="E6577" t="inlineStr">
        <is>
          <t>No</t>
        </is>
      </c>
      <c r="F6577" t="inlineStr">
        <is>
          <t>Loyal</t>
        </is>
      </c>
      <c r="G6577" t="n">
        <v>4</v>
      </c>
      <c r="H6577" s="24" t="n">
        <v>6312.46</v>
      </c>
      <c r="I6577" s="24" t="n">
        <v>2275.97</v>
      </c>
      <c r="J6577" s="25" t="n">
        <v>45557</v>
      </c>
      <c r="K6577" s="25" t="n">
        <v>45916</v>
      </c>
      <c r="L6577" t="n">
        <v>3</v>
      </c>
      <c r="M6577" t="n">
        <v>3</v>
      </c>
      <c r="N6577" t="n">
        <v>2</v>
      </c>
      <c r="O6577">
        <f>DATE(2026,1,1)-K6577</f>
        <v/>
      </c>
      <c r="P6577">
        <f>IF(G6577&gt;=2,"Repeat","One-time")</f>
        <v/>
      </c>
    </row>
    <row r="6578">
      <c r="A6578" t="inlineStr">
        <is>
          <t>C01099</t>
        </is>
      </c>
      <c r="B6578" t="inlineStr">
        <is>
          <t>Divya Nair</t>
        </is>
      </c>
      <c r="C6578" t="inlineStr">
        <is>
          <t>North</t>
        </is>
      </c>
      <c r="D6578" t="inlineStr">
        <is>
          <t>Delhi</t>
        </is>
      </c>
      <c r="E6578" t="inlineStr">
        <is>
          <t>No</t>
        </is>
      </c>
      <c r="F6578" t="inlineStr">
        <is>
          <t>At Risk</t>
        </is>
      </c>
      <c r="G6578" t="n">
        <v>3</v>
      </c>
      <c r="H6578" s="24" t="n">
        <v>6311.95</v>
      </c>
      <c r="I6578" s="24" t="n">
        <v>1759.48</v>
      </c>
      <c r="J6578" s="25" t="n">
        <v>44952</v>
      </c>
      <c r="K6578" s="25" t="n">
        <v>45057</v>
      </c>
      <c r="L6578" t="n">
        <v>1</v>
      </c>
      <c r="M6578" t="n">
        <v>3</v>
      </c>
      <c r="N6578" t="n">
        <v>2</v>
      </c>
      <c r="O6578">
        <f>DATE(2026,1,1)-K6578</f>
        <v/>
      </c>
      <c r="P6578">
        <f>IF(G6578&gt;=2,"Repeat","One-time")</f>
        <v/>
      </c>
    </row>
    <row r="6579">
      <c r="A6579" t="inlineStr">
        <is>
          <t>C10030</t>
        </is>
      </c>
      <c r="B6579" t="inlineStr">
        <is>
          <t>Shreya Mehta</t>
        </is>
      </c>
      <c r="C6579" t="inlineStr">
        <is>
          <t>North</t>
        </is>
      </c>
      <c r="D6579" t="inlineStr">
        <is>
          <t>Gurugram</t>
        </is>
      </c>
      <c r="E6579" t="inlineStr">
        <is>
          <t>Yes</t>
        </is>
      </c>
      <c r="F6579" t="inlineStr">
        <is>
          <t>New</t>
        </is>
      </c>
      <c r="G6579" t="n">
        <v>2</v>
      </c>
      <c r="H6579" s="24" t="n">
        <v>6310.49</v>
      </c>
      <c r="I6579" s="24" t="n">
        <v>2347.11</v>
      </c>
      <c r="J6579" s="25" t="n">
        <v>45936</v>
      </c>
      <c r="K6579" s="25" t="n">
        <v>45988</v>
      </c>
      <c r="L6579" t="n">
        <v>5</v>
      </c>
      <c r="M6579" t="n">
        <v>3</v>
      </c>
      <c r="N6579" t="n">
        <v>2</v>
      </c>
      <c r="O6579">
        <f>DATE(2026,1,1)-K6579</f>
        <v/>
      </c>
      <c r="P6579">
        <f>IF(G6579&gt;=2,"Repeat","One-time")</f>
        <v/>
      </c>
    </row>
    <row r="6580">
      <c r="A6580" t="inlineStr">
        <is>
          <t>C03357</t>
        </is>
      </c>
      <c r="B6580" t="inlineStr">
        <is>
          <t>Kavya Ghosh</t>
        </is>
      </c>
      <c r="C6580" t="inlineStr">
        <is>
          <t>North</t>
        </is>
      </c>
      <c r="D6580" t="inlineStr">
        <is>
          <t>Jaipur</t>
        </is>
      </c>
      <c r="E6580" t="inlineStr">
        <is>
          <t>Yes</t>
        </is>
      </c>
      <c r="F6580" t="inlineStr">
        <is>
          <t>At Risk</t>
        </is>
      </c>
      <c r="G6580" t="n">
        <v>4</v>
      </c>
      <c r="H6580" s="24" t="n">
        <v>6307.23</v>
      </c>
      <c r="I6580" s="24" t="n">
        <v>2850.62</v>
      </c>
      <c r="J6580" s="25" t="n">
        <v>45292</v>
      </c>
      <c r="K6580" s="25" t="n">
        <v>45586</v>
      </c>
      <c r="L6580" t="n">
        <v>2</v>
      </c>
      <c r="M6580" t="n">
        <v>3</v>
      </c>
      <c r="N6580" t="n">
        <v>2</v>
      </c>
      <c r="O6580">
        <f>DATE(2026,1,1)-K6580</f>
        <v/>
      </c>
      <c r="P6580">
        <f>IF(G6580&gt;=2,"Repeat","One-time")</f>
        <v/>
      </c>
    </row>
    <row r="6581">
      <c r="A6581" t="inlineStr">
        <is>
          <t>C03385</t>
        </is>
      </c>
      <c r="B6581" t="inlineStr">
        <is>
          <t>Vivaan Prasad</t>
        </is>
      </c>
      <c r="C6581" t="inlineStr">
        <is>
          <t>Central</t>
        </is>
      </c>
      <c r="D6581" t="inlineStr">
        <is>
          <t>Bhopal</t>
        </is>
      </c>
      <c r="E6581" t="inlineStr">
        <is>
          <t>No</t>
        </is>
      </c>
      <c r="F6581" t="inlineStr">
        <is>
          <t>Occasional</t>
        </is>
      </c>
      <c r="G6581" t="n">
        <v>1</v>
      </c>
      <c r="H6581" s="24" t="n">
        <v>6306.92</v>
      </c>
      <c r="I6581" s="24" t="n">
        <v>256.4</v>
      </c>
      <c r="J6581" s="25" t="n">
        <v>45757</v>
      </c>
      <c r="K6581" s="25" t="n">
        <v>45757</v>
      </c>
      <c r="L6581" t="n">
        <v>3</v>
      </c>
      <c r="M6581" t="n">
        <v>1</v>
      </c>
      <c r="N6581" t="n">
        <v>2</v>
      </c>
      <c r="O6581">
        <f>DATE(2026,1,1)-K6581</f>
        <v/>
      </c>
      <c r="P6581">
        <f>IF(G6581&gt;=2,"Repeat","One-time")</f>
        <v/>
      </c>
    </row>
    <row r="6582">
      <c r="A6582" t="inlineStr">
        <is>
          <t>C04423</t>
        </is>
      </c>
      <c r="B6582" t="inlineStr">
        <is>
          <t>Farhan Das</t>
        </is>
      </c>
      <c r="C6582" t="inlineStr">
        <is>
          <t>South</t>
        </is>
      </c>
      <c r="D6582" t="inlineStr">
        <is>
          <t>Bengaluru</t>
        </is>
      </c>
      <c r="E6582" t="inlineStr">
        <is>
          <t>No</t>
        </is>
      </c>
      <c r="F6582" t="inlineStr">
        <is>
          <t>Occasional</t>
        </is>
      </c>
      <c r="G6582" t="n">
        <v>2</v>
      </c>
      <c r="H6582" s="24" t="n">
        <v>6306.26</v>
      </c>
      <c r="I6582" s="24" t="n">
        <v>2267.72</v>
      </c>
      <c r="J6582" s="25" t="n">
        <v>45567</v>
      </c>
      <c r="K6582" s="25" t="n">
        <v>45704</v>
      </c>
      <c r="L6582" t="n">
        <v>2</v>
      </c>
      <c r="M6582" t="n">
        <v>2</v>
      </c>
      <c r="N6582" t="n">
        <v>2</v>
      </c>
      <c r="O6582">
        <f>DATE(2026,1,1)-K6582</f>
        <v/>
      </c>
      <c r="P6582">
        <f>IF(G6582&gt;=2,"Repeat","One-time")</f>
        <v/>
      </c>
    </row>
    <row r="6583">
      <c r="A6583" t="inlineStr">
        <is>
          <t>C06233</t>
        </is>
      </c>
      <c r="B6583" t="inlineStr">
        <is>
          <t>Priya Shah</t>
        </is>
      </c>
      <c r="C6583" t="inlineStr">
        <is>
          <t>East</t>
        </is>
      </c>
      <c r="D6583" t="inlineStr">
        <is>
          <t>Guwahati</t>
        </is>
      </c>
      <c r="E6583" t="inlineStr">
        <is>
          <t>No</t>
        </is>
      </c>
      <c r="F6583" t="inlineStr">
        <is>
          <t>At Risk</t>
        </is>
      </c>
      <c r="G6583" t="n">
        <v>3</v>
      </c>
      <c r="H6583" s="24" t="n">
        <v>6300.1</v>
      </c>
      <c r="I6583" s="24" t="n">
        <v>2421.74</v>
      </c>
      <c r="J6583" s="25" t="n">
        <v>45650</v>
      </c>
      <c r="K6583" s="25" t="n">
        <v>45702</v>
      </c>
      <c r="L6583" t="n">
        <v>2</v>
      </c>
      <c r="M6583" t="n">
        <v>3</v>
      </c>
      <c r="N6583" t="n">
        <v>2</v>
      </c>
      <c r="O6583">
        <f>DATE(2026,1,1)-K6583</f>
        <v/>
      </c>
      <c r="P6583">
        <f>IF(G6583&gt;=2,"Repeat","One-time")</f>
        <v/>
      </c>
    </row>
    <row r="6584">
      <c r="A6584" t="inlineStr">
        <is>
          <t>C07939</t>
        </is>
      </c>
      <c r="B6584" t="inlineStr">
        <is>
          <t>Amit Das</t>
        </is>
      </c>
      <c r="C6584" t="inlineStr">
        <is>
          <t>North</t>
        </is>
      </c>
      <c r="D6584" t="inlineStr">
        <is>
          <t>Delhi</t>
        </is>
      </c>
      <c r="E6584" t="inlineStr">
        <is>
          <t>No</t>
        </is>
      </c>
      <c r="F6584" t="inlineStr">
        <is>
          <t>Occasional</t>
        </is>
      </c>
      <c r="G6584" t="n">
        <v>1</v>
      </c>
      <c r="H6584" s="24" t="n">
        <v>6299.35</v>
      </c>
      <c r="I6584" s="24" t="n">
        <v>3306.01</v>
      </c>
      <c r="J6584" s="25" t="n">
        <v>45677</v>
      </c>
      <c r="K6584" s="25" t="n">
        <v>45677</v>
      </c>
      <c r="L6584" t="n">
        <v>2</v>
      </c>
      <c r="M6584" t="n">
        <v>1</v>
      </c>
      <c r="N6584" t="n">
        <v>2</v>
      </c>
      <c r="O6584">
        <f>DATE(2026,1,1)-K6584</f>
        <v/>
      </c>
      <c r="P6584">
        <f>IF(G6584&gt;=2,"Repeat","One-time")</f>
        <v/>
      </c>
    </row>
    <row r="6585">
      <c r="A6585" t="inlineStr">
        <is>
          <t>C07680</t>
        </is>
      </c>
      <c r="B6585" t="inlineStr">
        <is>
          <t>Ritu Yadav</t>
        </is>
      </c>
      <c r="C6585" t="inlineStr">
        <is>
          <t>West</t>
        </is>
      </c>
      <c r="D6585" t="inlineStr">
        <is>
          <t>Mumbai</t>
        </is>
      </c>
      <c r="E6585" t="inlineStr">
        <is>
          <t>No</t>
        </is>
      </c>
      <c r="F6585" t="inlineStr">
        <is>
          <t>Occasional</t>
        </is>
      </c>
      <c r="G6585" t="n">
        <v>1</v>
      </c>
      <c r="H6585" s="24" t="n">
        <v>6296.32</v>
      </c>
      <c r="I6585" s="24" t="n">
        <v>1698.27</v>
      </c>
      <c r="J6585" s="25" t="n">
        <v>45721</v>
      </c>
      <c r="K6585" s="25" t="n">
        <v>45721</v>
      </c>
      <c r="L6585" t="n">
        <v>2</v>
      </c>
      <c r="M6585" t="n">
        <v>1</v>
      </c>
      <c r="N6585" t="n">
        <v>2</v>
      </c>
      <c r="O6585">
        <f>DATE(2026,1,1)-K6585</f>
        <v/>
      </c>
      <c r="P6585">
        <f>IF(G6585&gt;=2,"Repeat","One-time")</f>
        <v/>
      </c>
    </row>
    <row r="6586">
      <c r="A6586" t="inlineStr">
        <is>
          <t>C11280</t>
        </is>
      </c>
      <c r="B6586" t="inlineStr">
        <is>
          <t>Aarav Khan</t>
        </is>
      </c>
      <c r="C6586" t="inlineStr">
        <is>
          <t>West</t>
        </is>
      </c>
      <c r="D6586" t="inlineStr">
        <is>
          <t>Mumbai</t>
        </is>
      </c>
      <c r="E6586" t="inlineStr">
        <is>
          <t>Yes</t>
        </is>
      </c>
      <c r="F6586" t="inlineStr">
        <is>
          <t>New</t>
        </is>
      </c>
      <c r="G6586" t="n">
        <v>1</v>
      </c>
      <c r="H6586" s="24" t="n">
        <v>6290.31</v>
      </c>
      <c r="I6586" s="24" t="n">
        <v>2006.34</v>
      </c>
      <c r="J6586" s="25" t="n">
        <v>45962</v>
      </c>
      <c r="K6586" s="25" t="n">
        <v>45962</v>
      </c>
      <c r="L6586" t="n">
        <v>4</v>
      </c>
      <c r="M6586" t="n">
        <v>2</v>
      </c>
      <c r="N6586" t="n">
        <v>2</v>
      </c>
      <c r="O6586">
        <f>DATE(2026,1,1)-K6586</f>
        <v/>
      </c>
      <c r="P6586">
        <f>IF(G6586&gt;=2,"Repeat","One-time")</f>
        <v/>
      </c>
    </row>
    <row r="6587">
      <c r="A6587" t="inlineStr">
        <is>
          <t>C07315</t>
        </is>
      </c>
      <c r="B6587" t="inlineStr">
        <is>
          <t>Vikram Chopra</t>
        </is>
      </c>
      <c r="C6587" t="inlineStr">
        <is>
          <t>West</t>
        </is>
      </c>
      <c r="D6587" t="inlineStr">
        <is>
          <t>Pune</t>
        </is>
      </c>
      <c r="E6587" t="inlineStr">
        <is>
          <t>No</t>
        </is>
      </c>
      <c r="F6587" t="inlineStr">
        <is>
          <t>Occasional</t>
        </is>
      </c>
      <c r="G6587" t="n">
        <v>1</v>
      </c>
      <c r="H6587" s="24" t="n">
        <v>6288.31</v>
      </c>
      <c r="I6587" s="24" t="n">
        <v>2223.49</v>
      </c>
      <c r="J6587" s="25" t="n">
        <v>45702</v>
      </c>
      <c r="K6587" s="25" t="n">
        <v>45702</v>
      </c>
      <c r="L6587" t="n">
        <v>2</v>
      </c>
      <c r="M6587" t="n">
        <v>1</v>
      </c>
      <c r="N6587" t="n">
        <v>2</v>
      </c>
      <c r="O6587">
        <f>DATE(2026,1,1)-K6587</f>
        <v/>
      </c>
      <c r="P6587">
        <f>IF(G6587&gt;=2,"Repeat","One-time")</f>
        <v/>
      </c>
    </row>
    <row r="6588">
      <c r="A6588" t="inlineStr">
        <is>
          <t>C09063</t>
        </is>
      </c>
      <c r="B6588" t="inlineStr">
        <is>
          <t>Vikram Bose</t>
        </is>
      </c>
      <c r="C6588" t="inlineStr">
        <is>
          <t>West</t>
        </is>
      </c>
      <c r="D6588" t="inlineStr">
        <is>
          <t>Mumbai</t>
        </is>
      </c>
      <c r="E6588" t="inlineStr">
        <is>
          <t>No</t>
        </is>
      </c>
      <c r="F6588" t="inlineStr">
        <is>
          <t>New</t>
        </is>
      </c>
      <c r="G6588" t="n">
        <v>1</v>
      </c>
      <c r="H6588" s="24" t="n">
        <v>6287.5</v>
      </c>
      <c r="I6588" s="24" t="n">
        <v>1569.36</v>
      </c>
      <c r="J6588" s="25" t="n">
        <v>45942</v>
      </c>
      <c r="K6588" s="25" t="n">
        <v>45942</v>
      </c>
      <c r="L6588" t="n">
        <v>4</v>
      </c>
      <c r="M6588" t="n">
        <v>1</v>
      </c>
      <c r="N6588" t="n">
        <v>2</v>
      </c>
      <c r="O6588">
        <f>DATE(2026,1,1)-K6588</f>
        <v/>
      </c>
      <c r="P6588">
        <f>IF(G6588&gt;=2,"Repeat","One-time")</f>
        <v/>
      </c>
    </row>
    <row r="6589">
      <c r="A6589" t="inlineStr">
        <is>
          <t>C01909</t>
        </is>
      </c>
      <c r="B6589" t="inlineStr">
        <is>
          <t>Priya Patel</t>
        </is>
      </c>
      <c r="C6589" t="inlineStr">
        <is>
          <t>East</t>
        </is>
      </c>
      <c r="D6589" t="inlineStr">
        <is>
          <t>Guwahati</t>
        </is>
      </c>
      <c r="E6589" t="inlineStr">
        <is>
          <t>Yes</t>
        </is>
      </c>
      <c r="F6589" t="inlineStr">
        <is>
          <t>Hibernating</t>
        </is>
      </c>
      <c r="G6589" t="n">
        <v>2</v>
      </c>
      <c r="H6589" s="24" t="n">
        <v>6283.05</v>
      </c>
      <c r="I6589" s="24" t="n">
        <v>2255.96</v>
      </c>
      <c r="J6589" s="25" t="n">
        <v>45150</v>
      </c>
      <c r="K6589" s="25" t="n">
        <v>45395</v>
      </c>
      <c r="L6589" t="n">
        <v>1</v>
      </c>
      <c r="M6589" t="n">
        <v>2</v>
      </c>
      <c r="N6589" t="n">
        <v>2</v>
      </c>
      <c r="O6589">
        <f>DATE(2026,1,1)-K6589</f>
        <v/>
      </c>
      <c r="P6589">
        <f>IF(G6589&gt;=2,"Repeat","One-time")</f>
        <v/>
      </c>
    </row>
    <row r="6590">
      <c r="A6590" t="inlineStr">
        <is>
          <t>C03033</t>
        </is>
      </c>
      <c r="B6590" t="inlineStr">
        <is>
          <t>Suresh Agarwal</t>
        </is>
      </c>
      <c r="C6590" t="inlineStr">
        <is>
          <t>West</t>
        </is>
      </c>
      <c r="D6590" t="inlineStr">
        <is>
          <t>Ahmedabad</t>
        </is>
      </c>
      <c r="E6590" t="inlineStr">
        <is>
          <t>Yes</t>
        </is>
      </c>
      <c r="F6590" t="inlineStr">
        <is>
          <t>At Risk</t>
        </is>
      </c>
      <c r="G6590" t="n">
        <v>3</v>
      </c>
      <c r="H6590" s="24" t="n">
        <v>6282.79</v>
      </c>
      <c r="I6590" s="24" t="n">
        <v>2113.5</v>
      </c>
      <c r="J6590" s="25" t="n">
        <v>45292</v>
      </c>
      <c r="K6590" s="25" t="n">
        <v>45412</v>
      </c>
      <c r="L6590" t="n">
        <v>1</v>
      </c>
      <c r="M6590" t="n">
        <v>3</v>
      </c>
      <c r="N6590" t="n">
        <v>2</v>
      </c>
      <c r="O6590">
        <f>DATE(2026,1,1)-K6590</f>
        <v/>
      </c>
      <c r="P6590">
        <f>IF(G6590&gt;=2,"Repeat","One-time")</f>
        <v/>
      </c>
    </row>
    <row r="6591">
      <c r="A6591" t="inlineStr">
        <is>
          <t>C08767</t>
        </is>
      </c>
      <c r="B6591" t="inlineStr">
        <is>
          <t>Farhan Bose</t>
        </is>
      </c>
      <c r="C6591" t="inlineStr">
        <is>
          <t>North</t>
        </is>
      </c>
      <c r="D6591" t="inlineStr">
        <is>
          <t>Lucknow</t>
        </is>
      </c>
      <c r="E6591" t="inlineStr">
        <is>
          <t>Yes</t>
        </is>
      </c>
      <c r="F6591" t="inlineStr">
        <is>
          <t>Occasional</t>
        </is>
      </c>
      <c r="G6591" t="n">
        <v>1</v>
      </c>
      <c r="H6591" s="24" t="n">
        <v>6279.29</v>
      </c>
      <c r="I6591" s="24" t="n">
        <v>1460.77</v>
      </c>
      <c r="J6591" s="25" t="n">
        <v>45808</v>
      </c>
      <c r="K6591" s="25" t="n">
        <v>45808</v>
      </c>
      <c r="L6591" t="n">
        <v>3</v>
      </c>
      <c r="M6591" t="n">
        <v>1</v>
      </c>
      <c r="N6591" t="n">
        <v>2</v>
      </c>
      <c r="O6591">
        <f>DATE(2026,1,1)-K6591</f>
        <v/>
      </c>
      <c r="P6591">
        <f>IF(G6591&gt;=2,"Repeat","One-time")</f>
        <v/>
      </c>
    </row>
    <row r="6592">
      <c r="A6592" t="inlineStr">
        <is>
          <t>C01187</t>
        </is>
      </c>
      <c r="B6592" t="inlineStr">
        <is>
          <t>Neha Ghosh</t>
        </is>
      </c>
      <c r="C6592" t="inlineStr">
        <is>
          <t>West</t>
        </is>
      </c>
      <c r="D6592" t="inlineStr">
        <is>
          <t>Mumbai</t>
        </is>
      </c>
      <c r="E6592" t="inlineStr">
        <is>
          <t>No</t>
        </is>
      </c>
      <c r="F6592" t="inlineStr">
        <is>
          <t>At Risk</t>
        </is>
      </c>
      <c r="G6592" t="n">
        <v>3</v>
      </c>
      <c r="H6592" s="24" t="n">
        <v>6270.55</v>
      </c>
      <c r="I6592" s="24" t="n">
        <v>2028.48</v>
      </c>
      <c r="J6592" s="25" t="n">
        <v>44973</v>
      </c>
      <c r="K6592" s="25" t="n">
        <v>45023</v>
      </c>
      <c r="L6592" t="n">
        <v>1</v>
      </c>
      <c r="M6592" t="n">
        <v>3</v>
      </c>
      <c r="N6592" t="n">
        <v>2</v>
      </c>
      <c r="O6592">
        <f>DATE(2026,1,1)-K6592</f>
        <v/>
      </c>
      <c r="P6592">
        <f>IF(G6592&gt;=2,"Repeat","One-time")</f>
        <v/>
      </c>
    </row>
    <row r="6593">
      <c r="A6593" t="inlineStr">
        <is>
          <t>C11040</t>
        </is>
      </c>
      <c r="B6593" t="inlineStr">
        <is>
          <t>Karan Menon</t>
        </is>
      </c>
      <c r="C6593" t="inlineStr">
        <is>
          <t>South</t>
        </is>
      </c>
      <c r="D6593" t="inlineStr">
        <is>
          <t>Bengaluru</t>
        </is>
      </c>
      <c r="E6593" t="inlineStr">
        <is>
          <t>Yes</t>
        </is>
      </c>
      <c r="F6593" t="inlineStr">
        <is>
          <t>New</t>
        </is>
      </c>
      <c r="G6593" t="n">
        <v>1</v>
      </c>
      <c r="H6593" s="24" t="n">
        <v>6270.25</v>
      </c>
      <c r="I6593" s="24" t="n">
        <v>618.92</v>
      </c>
      <c r="J6593" s="25" t="n">
        <v>46002</v>
      </c>
      <c r="K6593" s="25" t="n">
        <v>46002</v>
      </c>
      <c r="L6593" t="n">
        <v>5</v>
      </c>
      <c r="M6593" t="n">
        <v>2</v>
      </c>
      <c r="N6593" t="n">
        <v>2</v>
      </c>
      <c r="O6593">
        <f>DATE(2026,1,1)-K6593</f>
        <v/>
      </c>
      <c r="P6593">
        <f>IF(G6593&gt;=2,"Repeat","One-time")</f>
        <v/>
      </c>
    </row>
    <row r="6594">
      <c r="A6594" t="inlineStr">
        <is>
          <t>C01112</t>
        </is>
      </c>
      <c r="B6594" t="inlineStr">
        <is>
          <t>Pooja Bose</t>
        </is>
      </c>
      <c r="C6594" t="inlineStr">
        <is>
          <t>West</t>
        </is>
      </c>
      <c r="D6594" t="inlineStr">
        <is>
          <t>Mumbai</t>
        </is>
      </c>
      <c r="E6594" t="inlineStr">
        <is>
          <t>No</t>
        </is>
      </c>
      <c r="F6594" t="inlineStr">
        <is>
          <t>At Risk</t>
        </is>
      </c>
      <c r="G6594" t="n">
        <v>4</v>
      </c>
      <c r="H6594" s="24" t="n">
        <v>6260.04</v>
      </c>
      <c r="I6594" s="24" t="n">
        <v>2704.37</v>
      </c>
      <c r="J6594" s="25" t="n">
        <v>44984</v>
      </c>
      <c r="K6594" s="25" t="n">
        <v>45648</v>
      </c>
      <c r="L6594" t="n">
        <v>2</v>
      </c>
      <c r="M6594" t="n">
        <v>3</v>
      </c>
      <c r="N6594" t="n">
        <v>2</v>
      </c>
      <c r="O6594">
        <f>DATE(2026,1,1)-K6594</f>
        <v/>
      </c>
      <c r="P6594">
        <f>IF(G6594&gt;=2,"Repeat","One-time")</f>
        <v/>
      </c>
    </row>
    <row r="6595">
      <c r="A6595" t="inlineStr">
        <is>
          <t>C04825</t>
        </is>
      </c>
      <c r="B6595" t="inlineStr">
        <is>
          <t>Abhishek Banerjee</t>
        </is>
      </c>
      <c r="C6595" t="inlineStr">
        <is>
          <t>Central</t>
        </is>
      </c>
      <c r="D6595" t="inlineStr">
        <is>
          <t>Bhopal</t>
        </is>
      </c>
      <c r="E6595" t="inlineStr">
        <is>
          <t>Yes</t>
        </is>
      </c>
      <c r="F6595" t="inlineStr">
        <is>
          <t>Hibernating</t>
        </is>
      </c>
      <c r="G6595" t="n">
        <v>2</v>
      </c>
      <c r="H6595" s="24" t="n">
        <v>6257.41</v>
      </c>
      <c r="I6595" s="24" t="n">
        <v>2694.35</v>
      </c>
      <c r="J6595" s="25" t="n">
        <v>45423</v>
      </c>
      <c r="K6595" s="25" t="n">
        <v>45431</v>
      </c>
      <c r="L6595" t="n">
        <v>1</v>
      </c>
      <c r="M6595" t="n">
        <v>2</v>
      </c>
      <c r="N6595" t="n">
        <v>2</v>
      </c>
      <c r="O6595">
        <f>DATE(2026,1,1)-K6595</f>
        <v/>
      </c>
      <c r="P6595">
        <f>IF(G6595&gt;=2,"Repeat","One-time")</f>
        <v/>
      </c>
    </row>
    <row r="6596">
      <c r="A6596" t="inlineStr">
        <is>
          <t>C05536</t>
        </is>
      </c>
      <c r="B6596" t="inlineStr">
        <is>
          <t>Sanjay Joshi</t>
        </is>
      </c>
      <c r="C6596" t="inlineStr">
        <is>
          <t>North</t>
        </is>
      </c>
      <c r="D6596" t="inlineStr">
        <is>
          <t>Delhi</t>
        </is>
      </c>
      <c r="E6596" t="inlineStr">
        <is>
          <t>No</t>
        </is>
      </c>
      <c r="F6596" t="inlineStr">
        <is>
          <t>Occasional</t>
        </is>
      </c>
      <c r="G6596" t="n">
        <v>1</v>
      </c>
      <c r="H6596" s="24" t="n">
        <v>6254.03</v>
      </c>
      <c r="I6596" s="24" t="n">
        <v>2916.57</v>
      </c>
      <c r="J6596" s="25" t="n">
        <v>45692</v>
      </c>
      <c r="K6596" s="25" t="n">
        <v>45692</v>
      </c>
      <c r="L6596" t="n">
        <v>2</v>
      </c>
      <c r="M6596" t="n">
        <v>1</v>
      </c>
      <c r="N6596" t="n">
        <v>2</v>
      </c>
      <c r="O6596">
        <f>DATE(2026,1,1)-K6596</f>
        <v/>
      </c>
      <c r="P6596">
        <f>IF(G6596&gt;=2,"Repeat","One-time")</f>
        <v/>
      </c>
    </row>
    <row r="6597">
      <c r="A6597" t="inlineStr">
        <is>
          <t>C02178</t>
        </is>
      </c>
      <c r="B6597" t="inlineStr">
        <is>
          <t>Meera Patel</t>
        </is>
      </c>
      <c r="C6597" t="inlineStr">
        <is>
          <t>West</t>
        </is>
      </c>
      <c r="D6597" t="inlineStr">
        <is>
          <t>Pune</t>
        </is>
      </c>
      <c r="E6597" t="inlineStr">
        <is>
          <t>No</t>
        </is>
      </c>
      <c r="F6597" t="inlineStr">
        <is>
          <t>At Risk</t>
        </is>
      </c>
      <c r="G6597" t="n">
        <v>3</v>
      </c>
      <c r="H6597" s="24" t="n">
        <v>6251.6</v>
      </c>
      <c r="I6597" s="24" t="n">
        <v>2156.22</v>
      </c>
      <c r="J6597" s="25" t="n">
        <v>45122</v>
      </c>
      <c r="K6597" s="25" t="n">
        <v>45178</v>
      </c>
      <c r="L6597" t="n">
        <v>1</v>
      </c>
      <c r="M6597" t="n">
        <v>3</v>
      </c>
      <c r="N6597" t="n">
        <v>2</v>
      </c>
      <c r="O6597">
        <f>DATE(2026,1,1)-K6597</f>
        <v/>
      </c>
      <c r="P6597">
        <f>IF(G6597&gt;=2,"Repeat","One-time")</f>
        <v/>
      </c>
    </row>
    <row r="6598">
      <c r="A6598" t="inlineStr">
        <is>
          <t>C09254</t>
        </is>
      </c>
      <c r="B6598" t="inlineStr">
        <is>
          <t>Diya Nair</t>
        </is>
      </c>
      <c r="C6598" t="inlineStr">
        <is>
          <t>West</t>
        </is>
      </c>
      <c r="D6598" t="inlineStr">
        <is>
          <t>Pune</t>
        </is>
      </c>
      <c r="E6598" t="inlineStr">
        <is>
          <t>No</t>
        </is>
      </c>
      <c r="F6598" t="inlineStr">
        <is>
          <t>Occasional</t>
        </is>
      </c>
      <c r="G6598" t="n">
        <v>1</v>
      </c>
      <c r="H6598" s="24" t="n">
        <v>6248.73</v>
      </c>
      <c r="I6598" s="24" t="n">
        <v>1307.31</v>
      </c>
      <c r="J6598" s="25" t="n">
        <v>45801</v>
      </c>
      <c r="K6598" s="25" t="n">
        <v>45801</v>
      </c>
      <c r="L6598" t="n">
        <v>3</v>
      </c>
      <c r="M6598" t="n">
        <v>1</v>
      </c>
      <c r="N6598" t="n">
        <v>2</v>
      </c>
      <c r="O6598">
        <f>DATE(2026,1,1)-K6598</f>
        <v/>
      </c>
      <c r="P6598">
        <f>IF(G6598&gt;=2,"Repeat","One-time")</f>
        <v/>
      </c>
    </row>
    <row r="6599">
      <c r="A6599" t="inlineStr">
        <is>
          <t>C07997</t>
        </is>
      </c>
      <c r="B6599" t="inlineStr">
        <is>
          <t>Maria Gupta</t>
        </is>
      </c>
      <c r="C6599" t="inlineStr">
        <is>
          <t>North</t>
        </is>
      </c>
      <c r="D6599" t="inlineStr">
        <is>
          <t>Lucknow</t>
        </is>
      </c>
      <c r="E6599" t="inlineStr">
        <is>
          <t>No</t>
        </is>
      </c>
      <c r="F6599" t="inlineStr">
        <is>
          <t>Occasional</t>
        </is>
      </c>
      <c r="G6599" t="n">
        <v>2</v>
      </c>
      <c r="H6599" s="24" t="n">
        <v>6245.75</v>
      </c>
      <c r="I6599" s="24" t="n">
        <v>2397.37</v>
      </c>
      <c r="J6599" s="25" t="n">
        <v>45718</v>
      </c>
      <c r="K6599" s="25" t="n">
        <v>46011</v>
      </c>
      <c r="L6599" t="n">
        <v>5</v>
      </c>
      <c r="M6599" t="n">
        <v>2</v>
      </c>
      <c r="N6599" t="n">
        <v>2</v>
      </c>
      <c r="O6599">
        <f>DATE(2026,1,1)-K6599</f>
        <v/>
      </c>
      <c r="P6599">
        <f>IF(G6599&gt;=2,"Repeat","One-time")</f>
        <v/>
      </c>
    </row>
    <row r="6600">
      <c r="A6600" t="inlineStr">
        <is>
          <t>C06806</t>
        </is>
      </c>
      <c r="B6600" t="inlineStr">
        <is>
          <t>Farhan Mishra</t>
        </is>
      </c>
      <c r="C6600" t="inlineStr">
        <is>
          <t>Central</t>
        </is>
      </c>
      <c r="D6600" t="inlineStr">
        <is>
          <t>Nagpur</t>
        </is>
      </c>
      <c r="E6600" t="inlineStr">
        <is>
          <t>No</t>
        </is>
      </c>
      <c r="F6600" t="inlineStr">
        <is>
          <t>Occasional</t>
        </is>
      </c>
      <c r="G6600" t="n">
        <v>2</v>
      </c>
      <c r="H6600" s="24" t="n">
        <v>6237.2</v>
      </c>
      <c r="I6600" s="24" t="n">
        <v>2219.73</v>
      </c>
      <c r="J6600" s="25" t="n">
        <v>45620</v>
      </c>
      <c r="K6600" s="25" t="n">
        <v>45631</v>
      </c>
      <c r="L6600" t="n">
        <v>2</v>
      </c>
      <c r="M6600" t="n">
        <v>2</v>
      </c>
      <c r="N6600" t="n">
        <v>2</v>
      </c>
      <c r="O6600">
        <f>DATE(2026,1,1)-K6600</f>
        <v/>
      </c>
      <c r="P6600">
        <f>IF(G6600&gt;=2,"Repeat","One-time")</f>
        <v/>
      </c>
    </row>
    <row r="6601">
      <c r="A6601" t="inlineStr">
        <is>
          <t>C00578</t>
        </is>
      </c>
      <c r="B6601" t="inlineStr">
        <is>
          <t>Aarav Mehta</t>
        </is>
      </c>
      <c r="C6601" t="inlineStr">
        <is>
          <t>Central</t>
        </is>
      </c>
      <c r="D6601" t="inlineStr">
        <is>
          <t>Nagpur</t>
        </is>
      </c>
      <c r="E6601" t="inlineStr">
        <is>
          <t>Yes</t>
        </is>
      </c>
      <c r="F6601" t="inlineStr">
        <is>
          <t>At Risk</t>
        </is>
      </c>
      <c r="G6601" t="n">
        <v>3</v>
      </c>
      <c r="H6601" s="24" t="n">
        <v>6232.2</v>
      </c>
      <c r="I6601" s="24" t="n">
        <v>2269.09</v>
      </c>
      <c r="J6601" s="25" t="n">
        <v>44937</v>
      </c>
      <c r="K6601" s="25" t="n">
        <v>45027</v>
      </c>
      <c r="L6601" t="n">
        <v>1</v>
      </c>
      <c r="M6601" t="n">
        <v>3</v>
      </c>
      <c r="N6601" t="n">
        <v>2</v>
      </c>
      <c r="O6601">
        <f>DATE(2026,1,1)-K6601</f>
        <v/>
      </c>
      <c r="P6601">
        <f>IF(G6601&gt;=2,"Repeat","One-time")</f>
        <v/>
      </c>
    </row>
    <row r="6602">
      <c r="A6602" t="inlineStr">
        <is>
          <t>C04614</t>
        </is>
      </c>
      <c r="B6602" t="inlineStr">
        <is>
          <t>Manish Prasad</t>
        </is>
      </c>
      <c r="C6602" t="inlineStr">
        <is>
          <t>North</t>
        </is>
      </c>
      <c r="D6602" t="inlineStr">
        <is>
          <t>Gurugram</t>
        </is>
      </c>
      <c r="E6602" t="inlineStr">
        <is>
          <t>Yes</t>
        </is>
      </c>
      <c r="F6602" t="inlineStr">
        <is>
          <t>Occasional</t>
        </is>
      </c>
      <c r="G6602" t="n">
        <v>2</v>
      </c>
      <c r="H6602" s="24" t="n">
        <v>6229.23</v>
      </c>
      <c r="I6602" s="24" t="n">
        <v>2832.42</v>
      </c>
      <c r="J6602" s="25" t="n">
        <v>45635</v>
      </c>
      <c r="K6602" s="25" t="n">
        <v>45860</v>
      </c>
      <c r="L6602" t="n">
        <v>3</v>
      </c>
      <c r="M6602" t="n">
        <v>2</v>
      </c>
      <c r="N6602" t="n">
        <v>2</v>
      </c>
      <c r="O6602">
        <f>DATE(2026,1,1)-K6602</f>
        <v/>
      </c>
      <c r="P6602">
        <f>IF(G6602&gt;=2,"Repeat","One-time")</f>
        <v/>
      </c>
    </row>
    <row r="6603">
      <c r="A6603" t="inlineStr">
        <is>
          <t>C08978</t>
        </is>
      </c>
      <c r="B6603" t="inlineStr">
        <is>
          <t>Aditya Iyer</t>
        </is>
      </c>
      <c r="C6603" t="inlineStr">
        <is>
          <t>East</t>
        </is>
      </c>
      <c r="D6603" t="inlineStr">
        <is>
          <t>Kolkata</t>
        </is>
      </c>
      <c r="E6603" t="inlineStr">
        <is>
          <t>No</t>
        </is>
      </c>
      <c r="F6603" t="inlineStr">
        <is>
          <t>Loyal</t>
        </is>
      </c>
      <c r="G6603" t="n">
        <v>3</v>
      </c>
      <c r="H6603" s="24" t="n">
        <v>6225.36</v>
      </c>
      <c r="I6603" s="24" t="n">
        <v>1018.68</v>
      </c>
      <c r="J6603" s="25" t="n">
        <v>45873</v>
      </c>
      <c r="K6603" s="25" t="n">
        <v>45963</v>
      </c>
      <c r="L6603" t="n">
        <v>4</v>
      </c>
      <c r="M6603" t="n">
        <v>3</v>
      </c>
      <c r="N6603" t="n">
        <v>2</v>
      </c>
      <c r="O6603">
        <f>DATE(2026,1,1)-K6603</f>
        <v/>
      </c>
      <c r="P6603">
        <f>IF(G6603&gt;=2,"Repeat","One-time")</f>
        <v/>
      </c>
    </row>
    <row r="6604">
      <c r="A6604" t="inlineStr">
        <is>
          <t>C05423</t>
        </is>
      </c>
      <c r="B6604" t="inlineStr">
        <is>
          <t>Ritu Ghosh</t>
        </is>
      </c>
      <c r="C6604" t="inlineStr">
        <is>
          <t>East</t>
        </is>
      </c>
      <c r="D6604" t="inlineStr">
        <is>
          <t>Bhubaneswar</t>
        </is>
      </c>
      <c r="E6604" t="inlineStr">
        <is>
          <t>No</t>
        </is>
      </c>
      <c r="F6604" t="inlineStr">
        <is>
          <t>At Risk</t>
        </is>
      </c>
      <c r="G6604" t="n">
        <v>3</v>
      </c>
      <c r="H6604" s="24" t="n">
        <v>6222.28</v>
      </c>
      <c r="I6604" s="24" t="n">
        <v>1965.41</v>
      </c>
      <c r="J6604" s="25" t="n">
        <v>45569</v>
      </c>
      <c r="K6604" s="25" t="n">
        <v>45751</v>
      </c>
      <c r="L6604" t="n">
        <v>2</v>
      </c>
      <c r="M6604" t="n">
        <v>3</v>
      </c>
      <c r="N6604" t="n">
        <v>2</v>
      </c>
      <c r="O6604">
        <f>DATE(2026,1,1)-K6604</f>
        <v/>
      </c>
      <c r="P6604">
        <f>IF(G6604&gt;=2,"Repeat","One-time")</f>
        <v/>
      </c>
    </row>
    <row r="6605">
      <c r="A6605" t="inlineStr">
        <is>
          <t>C07710</t>
        </is>
      </c>
      <c r="B6605" t="inlineStr">
        <is>
          <t>Aditya Bose</t>
        </is>
      </c>
      <c r="C6605" t="inlineStr">
        <is>
          <t>North</t>
        </is>
      </c>
      <c r="D6605" t="inlineStr">
        <is>
          <t>Delhi</t>
        </is>
      </c>
      <c r="E6605" t="inlineStr">
        <is>
          <t>No</t>
        </is>
      </c>
      <c r="F6605" t="inlineStr">
        <is>
          <t>Occasional</t>
        </is>
      </c>
      <c r="G6605" t="n">
        <v>1</v>
      </c>
      <c r="H6605" s="24" t="n">
        <v>6215.78</v>
      </c>
      <c r="I6605" s="24" t="n">
        <v>1920.33</v>
      </c>
      <c r="J6605" s="25" t="n">
        <v>45731</v>
      </c>
      <c r="K6605" s="25" t="n">
        <v>45731</v>
      </c>
      <c r="L6605" t="n">
        <v>2</v>
      </c>
      <c r="M6605" t="n">
        <v>1</v>
      </c>
      <c r="N6605" t="n">
        <v>2</v>
      </c>
      <c r="O6605">
        <f>DATE(2026,1,1)-K6605</f>
        <v/>
      </c>
      <c r="P6605">
        <f>IF(G6605&gt;=2,"Repeat","One-time")</f>
        <v/>
      </c>
    </row>
    <row r="6606">
      <c r="A6606" t="inlineStr">
        <is>
          <t>C07441</t>
        </is>
      </c>
      <c r="B6606" t="inlineStr">
        <is>
          <t>Lakshmi Gupta</t>
        </is>
      </c>
      <c r="C6606" t="inlineStr">
        <is>
          <t>North</t>
        </is>
      </c>
      <c r="D6606" t="inlineStr">
        <is>
          <t>Delhi</t>
        </is>
      </c>
      <c r="E6606" t="inlineStr">
        <is>
          <t>No</t>
        </is>
      </c>
      <c r="F6606" t="inlineStr">
        <is>
          <t>Occasional</t>
        </is>
      </c>
      <c r="G6606" t="n">
        <v>2</v>
      </c>
      <c r="H6606" s="24" t="n">
        <v>6214.49</v>
      </c>
      <c r="I6606" s="24" t="n">
        <v>766.85</v>
      </c>
      <c r="J6606" s="25" t="n">
        <v>45670</v>
      </c>
      <c r="K6606" s="25" t="n">
        <v>45780</v>
      </c>
      <c r="L6606" t="n">
        <v>3</v>
      </c>
      <c r="M6606" t="n">
        <v>2</v>
      </c>
      <c r="N6606" t="n">
        <v>2</v>
      </c>
      <c r="O6606">
        <f>DATE(2026,1,1)-K6606</f>
        <v/>
      </c>
      <c r="P6606">
        <f>IF(G6606&gt;=2,"Repeat","One-time")</f>
        <v/>
      </c>
    </row>
    <row r="6607">
      <c r="A6607" t="inlineStr">
        <is>
          <t>C02360</t>
        </is>
      </c>
      <c r="B6607" t="inlineStr">
        <is>
          <t>Aarav Joshi</t>
        </is>
      </c>
      <c r="C6607" t="inlineStr">
        <is>
          <t>North</t>
        </is>
      </c>
      <c r="D6607" t="inlineStr">
        <is>
          <t>Lucknow</t>
        </is>
      </c>
      <c r="E6607" t="inlineStr">
        <is>
          <t>No</t>
        </is>
      </c>
      <c r="F6607" t="inlineStr">
        <is>
          <t>At Risk</t>
        </is>
      </c>
      <c r="G6607" t="n">
        <v>3</v>
      </c>
      <c r="H6607" s="24" t="n">
        <v>6196.45</v>
      </c>
      <c r="I6607" s="24" t="n">
        <v>1772.36</v>
      </c>
      <c r="J6607" s="25" t="n">
        <v>45192</v>
      </c>
      <c r="K6607" s="25" t="n">
        <v>45271</v>
      </c>
      <c r="L6607" t="n">
        <v>1</v>
      </c>
      <c r="M6607" t="n">
        <v>3</v>
      </c>
      <c r="N6607" t="n">
        <v>2</v>
      </c>
      <c r="O6607">
        <f>DATE(2026,1,1)-K6607</f>
        <v/>
      </c>
      <c r="P6607">
        <f>IF(G6607&gt;=2,"Repeat","One-time")</f>
        <v/>
      </c>
    </row>
    <row r="6608">
      <c r="A6608" t="inlineStr">
        <is>
          <t>C10713</t>
        </is>
      </c>
      <c r="B6608" t="inlineStr">
        <is>
          <t>Karan Thakur</t>
        </is>
      </c>
      <c r="C6608" t="inlineStr">
        <is>
          <t>South</t>
        </is>
      </c>
      <c r="D6608" t="inlineStr">
        <is>
          <t>Chennai</t>
        </is>
      </c>
      <c r="E6608" t="inlineStr">
        <is>
          <t>No</t>
        </is>
      </c>
      <c r="F6608" t="inlineStr">
        <is>
          <t>New</t>
        </is>
      </c>
      <c r="G6608" t="n">
        <v>1</v>
      </c>
      <c r="H6608" s="24" t="n">
        <v>6171.34</v>
      </c>
      <c r="I6608" s="24" t="n">
        <v>1424.41</v>
      </c>
      <c r="J6608" s="25" t="n">
        <v>45950</v>
      </c>
      <c r="K6608" s="25" t="n">
        <v>45950</v>
      </c>
      <c r="L6608" t="n">
        <v>4</v>
      </c>
      <c r="M6608" t="n">
        <v>2</v>
      </c>
      <c r="N6608" t="n">
        <v>2</v>
      </c>
      <c r="O6608">
        <f>DATE(2026,1,1)-K6608</f>
        <v/>
      </c>
      <c r="P6608">
        <f>IF(G6608&gt;=2,"Repeat","One-time")</f>
        <v/>
      </c>
    </row>
    <row r="6609">
      <c r="A6609" t="inlineStr">
        <is>
          <t>C09688</t>
        </is>
      </c>
      <c r="B6609" t="inlineStr">
        <is>
          <t>Priya Thakur</t>
        </is>
      </c>
      <c r="C6609" t="inlineStr">
        <is>
          <t>East</t>
        </is>
      </c>
      <c r="D6609" t="inlineStr">
        <is>
          <t>Kolkata</t>
        </is>
      </c>
      <c r="E6609" t="inlineStr">
        <is>
          <t>No</t>
        </is>
      </c>
      <c r="F6609" t="inlineStr">
        <is>
          <t>Occasional</t>
        </is>
      </c>
      <c r="G6609" t="n">
        <v>2</v>
      </c>
      <c r="H6609" s="24" t="n">
        <v>6170.85</v>
      </c>
      <c r="I6609" s="24" t="n">
        <v>1890.91</v>
      </c>
      <c r="J6609" s="25" t="n">
        <v>45870</v>
      </c>
      <c r="K6609" s="25" t="n">
        <v>45894</v>
      </c>
      <c r="L6609" t="n">
        <v>3</v>
      </c>
      <c r="M6609" t="n">
        <v>2</v>
      </c>
      <c r="N6609" t="n">
        <v>2</v>
      </c>
      <c r="O6609">
        <f>DATE(2026,1,1)-K6609</f>
        <v/>
      </c>
      <c r="P6609">
        <f>IF(G6609&gt;=2,"Repeat","One-time")</f>
        <v/>
      </c>
    </row>
    <row r="6610">
      <c r="A6610" t="inlineStr">
        <is>
          <t>C10163</t>
        </is>
      </c>
      <c r="B6610" t="inlineStr">
        <is>
          <t>Maria Patel</t>
        </is>
      </c>
      <c r="C6610" t="inlineStr">
        <is>
          <t>North</t>
        </is>
      </c>
      <c r="D6610" t="inlineStr">
        <is>
          <t>Lucknow</t>
        </is>
      </c>
      <c r="E6610" t="inlineStr">
        <is>
          <t>No</t>
        </is>
      </c>
      <c r="F6610" t="inlineStr">
        <is>
          <t>New</t>
        </is>
      </c>
      <c r="G6610" t="n">
        <v>1</v>
      </c>
      <c r="H6610" s="24" t="n">
        <v>6170.64</v>
      </c>
      <c r="I6610" s="24" t="n">
        <v>1570.31</v>
      </c>
      <c r="J6610" s="25" t="n">
        <v>46002</v>
      </c>
      <c r="K6610" s="25" t="n">
        <v>46002</v>
      </c>
      <c r="L6610" t="n">
        <v>5</v>
      </c>
      <c r="M6610" t="n">
        <v>2</v>
      </c>
      <c r="N6610" t="n">
        <v>2</v>
      </c>
      <c r="O6610">
        <f>DATE(2026,1,1)-K6610</f>
        <v/>
      </c>
      <c r="P6610">
        <f>IF(G6610&gt;=2,"Repeat","One-time")</f>
        <v/>
      </c>
    </row>
    <row r="6611">
      <c r="A6611" t="inlineStr">
        <is>
          <t>C07591</t>
        </is>
      </c>
      <c r="B6611" t="inlineStr">
        <is>
          <t>Aditya Kumar</t>
        </is>
      </c>
      <c r="C6611" t="inlineStr">
        <is>
          <t>South</t>
        </is>
      </c>
      <c r="D6611" t="inlineStr">
        <is>
          <t>Hyderabad</t>
        </is>
      </c>
      <c r="E6611" t="inlineStr">
        <is>
          <t>Yes</t>
        </is>
      </c>
      <c r="F6611" t="inlineStr">
        <is>
          <t>Loyal</t>
        </is>
      </c>
      <c r="G6611" t="n">
        <v>3</v>
      </c>
      <c r="H6611" s="24" t="n">
        <v>6169.44</v>
      </c>
      <c r="I6611" s="24" t="n">
        <v>2058.65</v>
      </c>
      <c r="J6611" s="25" t="n">
        <v>45883</v>
      </c>
      <c r="K6611" s="25" t="n">
        <v>46018</v>
      </c>
      <c r="L6611" t="n">
        <v>5</v>
      </c>
      <c r="M6611" t="n">
        <v>3</v>
      </c>
      <c r="N6611" t="n">
        <v>2</v>
      </c>
      <c r="O6611">
        <f>DATE(2026,1,1)-K6611</f>
        <v/>
      </c>
      <c r="P6611">
        <f>IF(G6611&gt;=2,"Repeat","One-time")</f>
        <v/>
      </c>
    </row>
    <row r="6612">
      <c r="A6612" t="inlineStr">
        <is>
          <t>C07850</t>
        </is>
      </c>
      <c r="B6612" t="inlineStr">
        <is>
          <t>Zoya Reddy</t>
        </is>
      </c>
      <c r="C6612" t="inlineStr">
        <is>
          <t>East</t>
        </is>
      </c>
      <c r="D6612" t="inlineStr">
        <is>
          <t>Jamshedpur</t>
        </is>
      </c>
      <c r="E6612" t="inlineStr">
        <is>
          <t>No</t>
        </is>
      </c>
      <c r="F6612" t="inlineStr">
        <is>
          <t>Occasional</t>
        </is>
      </c>
      <c r="G6612" t="n">
        <v>1</v>
      </c>
      <c r="H6612" s="24" t="n">
        <v>6166.15</v>
      </c>
      <c r="I6612" s="24" t="n">
        <v>709.96</v>
      </c>
      <c r="J6612" s="25" t="n">
        <v>45688</v>
      </c>
      <c r="K6612" s="25" t="n">
        <v>45688</v>
      </c>
      <c r="L6612" t="n">
        <v>2</v>
      </c>
      <c r="M6612" t="n">
        <v>1</v>
      </c>
      <c r="N6612" t="n">
        <v>2</v>
      </c>
      <c r="O6612">
        <f>DATE(2026,1,1)-K6612</f>
        <v/>
      </c>
      <c r="P6612">
        <f>IF(G6612&gt;=2,"Repeat","One-time")</f>
        <v/>
      </c>
    </row>
    <row r="6613">
      <c r="A6613" t="inlineStr">
        <is>
          <t>C09260</t>
        </is>
      </c>
      <c r="B6613" t="inlineStr">
        <is>
          <t>Neha Sharma</t>
        </is>
      </c>
      <c r="C6613" t="inlineStr">
        <is>
          <t>North</t>
        </is>
      </c>
      <c r="D6613" t="inlineStr">
        <is>
          <t>Delhi</t>
        </is>
      </c>
      <c r="E6613" t="inlineStr">
        <is>
          <t>No</t>
        </is>
      </c>
      <c r="F6613" t="inlineStr">
        <is>
          <t>Occasional</t>
        </is>
      </c>
      <c r="G6613" t="n">
        <v>1</v>
      </c>
      <c r="H6613" s="24" t="n">
        <v>6164.64</v>
      </c>
      <c r="I6613" s="24" t="n">
        <v>2736.1</v>
      </c>
      <c r="J6613" s="25" t="n">
        <v>45919</v>
      </c>
      <c r="K6613" s="25" t="n">
        <v>45919</v>
      </c>
      <c r="L6613" t="n">
        <v>3</v>
      </c>
      <c r="M6613" t="n">
        <v>1</v>
      </c>
      <c r="N6613" t="n">
        <v>2</v>
      </c>
      <c r="O6613">
        <f>DATE(2026,1,1)-K6613</f>
        <v/>
      </c>
      <c r="P6613">
        <f>IF(G6613&gt;=2,"Repeat","One-time")</f>
        <v/>
      </c>
    </row>
    <row r="6614">
      <c r="A6614" t="inlineStr">
        <is>
          <t>C07246</t>
        </is>
      </c>
      <c r="B6614" t="inlineStr">
        <is>
          <t>Amit Kapoor</t>
        </is>
      </c>
      <c r="C6614" t="inlineStr">
        <is>
          <t>East</t>
        </is>
      </c>
      <c r="D6614" t="inlineStr">
        <is>
          <t>Bhubaneswar</t>
        </is>
      </c>
      <c r="E6614" t="inlineStr">
        <is>
          <t>No</t>
        </is>
      </c>
      <c r="F6614" t="inlineStr">
        <is>
          <t>Loyal</t>
        </is>
      </c>
      <c r="G6614" t="n">
        <v>4</v>
      </c>
      <c r="H6614" s="24" t="n">
        <v>6162.74</v>
      </c>
      <c r="I6614" s="24" t="n">
        <v>985.37</v>
      </c>
      <c r="J6614" s="25" t="n">
        <v>45792</v>
      </c>
      <c r="K6614" s="25" t="n">
        <v>45913</v>
      </c>
      <c r="L6614" t="n">
        <v>3</v>
      </c>
      <c r="M6614" t="n">
        <v>4</v>
      </c>
      <c r="N6614" t="n">
        <v>2</v>
      </c>
      <c r="O6614">
        <f>DATE(2026,1,1)-K6614</f>
        <v/>
      </c>
      <c r="P6614">
        <f>IF(G6614&gt;=2,"Repeat","One-time")</f>
        <v/>
      </c>
    </row>
    <row r="6615">
      <c r="A6615" t="inlineStr">
        <is>
          <t>C04333</t>
        </is>
      </c>
      <c r="B6615" t="inlineStr">
        <is>
          <t>Priya Kumar</t>
        </is>
      </c>
      <c r="C6615" t="inlineStr">
        <is>
          <t>Central</t>
        </is>
      </c>
      <c r="D6615" t="inlineStr">
        <is>
          <t>Indore</t>
        </is>
      </c>
      <c r="E6615" t="inlineStr">
        <is>
          <t>No</t>
        </is>
      </c>
      <c r="F6615" t="inlineStr">
        <is>
          <t>Occasional</t>
        </is>
      </c>
      <c r="G6615" t="n">
        <v>2</v>
      </c>
      <c r="H6615" s="24" t="n">
        <v>6159.41</v>
      </c>
      <c r="I6615" s="24" t="n">
        <v>1785.3</v>
      </c>
      <c r="J6615" s="25" t="n">
        <v>45496</v>
      </c>
      <c r="K6615" s="25" t="n">
        <v>45753</v>
      </c>
      <c r="L6615" t="n">
        <v>3</v>
      </c>
      <c r="M6615" t="n">
        <v>2</v>
      </c>
      <c r="N6615" t="n">
        <v>2</v>
      </c>
      <c r="O6615">
        <f>DATE(2026,1,1)-K6615</f>
        <v/>
      </c>
      <c r="P6615">
        <f>IF(G6615&gt;=2,"Repeat","One-time")</f>
        <v/>
      </c>
    </row>
    <row r="6616">
      <c r="A6616" t="inlineStr">
        <is>
          <t>C06772</t>
        </is>
      </c>
      <c r="B6616" t="inlineStr">
        <is>
          <t>Sneha Mehta</t>
        </is>
      </c>
      <c r="C6616" t="inlineStr">
        <is>
          <t>South</t>
        </is>
      </c>
      <c r="D6616" t="inlineStr">
        <is>
          <t>Coimbatore</t>
        </is>
      </c>
      <c r="E6616" t="inlineStr">
        <is>
          <t>Yes</t>
        </is>
      </c>
      <c r="F6616" t="inlineStr">
        <is>
          <t>Occasional</t>
        </is>
      </c>
      <c r="G6616" t="n">
        <v>1</v>
      </c>
      <c r="H6616" s="24" t="n">
        <v>6140.56</v>
      </c>
      <c r="I6616" s="24" t="n">
        <v>2041.31</v>
      </c>
      <c r="J6616" s="25" t="n">
        <v>45879</v>
      </c>
      <c r="K6616" s="25" t="n">
        <v>45879</v>
      </c>
      <c r="L6616" t="n">
        <v>3</v>
      </c>
      <c r="M6616" t="n">
        <v>1</v>
      </c>
      <c r="N6616" t="n">
        <v>2</v>
      </c>
      <c r="O6616">
        <f>DATE(2026,1,1)-K6616</f>
        <v/>
      </c>
      <c r="P6616">
        <f>IF(G6616&gt;=2,"Repeat","One-time")</f>
        <v/>
      </c>
    </row>
    <row r="6617">
      <c r="A6617" t="inlineStr">
        <is>
          <t>C04976</t>
        </is>
      </c>
      <c r="B6617" t="inlineStr">
        <is>
          <t>Manish Patel</t>
        </is>
      </c>
      <c r="C6617" t="inlineStr">
        <is>
          <t>West</t>
        </is>
      </c>
      <c r="D6617" t="inlineStr">
        <is>
          <t>Pune</t>
        </is>
      </c>
      <c r="E6617" t="inlineStr">
        <is>
          <t>No</t>
        </is>
      </c>
      <c r="F6617" t="inlineStr">
        <is>
          <t>At Risk</t>
        </is>
      </c>
      <c r="G6617" t="n">
        <v>3</v>
      </c>
      <c r="H6617" s="24" t="n">
        <v>6139.61</v>
      </c>
      <c r="I6617" s="24" t="n">
        <v>1964.21</v>
      </c>
      <c r="J6617" s="25" t="n">
        <v>45419</v>
      </c>
      <c r="K6617" s="25" t="n">
        <v>45701</v>
      </c>
      <c r="L6617" t="n">
        <v>2</v>
      </c>
      <c r="M6617" t="n">
        <v>3</v>
      </c>
      <c r="N6617" t="n">
        <v>2</v>
      </c>
      <c r="O6617">
        <f>DATE(2026,1,1)-K6617</f>
        <v/>
      </c>
      <c r="P6617">
        <f>IF(G6617&gt;=2,"Repeat","One-time")</f>
        <v/>
      </c>
    </row>
    <row r="6618">
      <c r="A6618" t="inlineStr">
        <is>
          <t>C08079</t>
        </is>
      </c>
      <c r="B6618" t="inlineStr">
        <is>
          <t>Vivaan Rao</t>
        </is>
      </c>
      <c r="C6618" t="inlineStr">
        <is>
          <t>South</t>
        </is>
      </c>
      <c r="D6618" t="inlineStr">
        <is>
          <t>Hyderabad</t>
        </is>
      </c>
      <c r="E6618" t="inlineStr">
        <is>
          <t>Yes</t>
        </is>
      </c>
      <c r="F6618" t="inlineStr">
        <is>
          <t>Occasional</t>
        </is>
      </c>
      <c r="G6618" t="n">
        <v>1</v>
      </c>
      <c r="H6618" s="24" t="n">
        <v>6137.49</v>
      </c>
      <c r="I6618" s="24" t="n">
        <v>2775.3</v>
      </c>
      <c r="J6618" s="25" t="n">
        <v>45762</v>
      </c>
      <c r="K6618" s="25" t="n">
        <v>45762</v>
      </c>
      <c r="L6618" t="n">
        <v>3</v>
      </c>
      <c r="M6618" t="n">
        <v>1</v>
      </c>
      <c r="N6618" t="n">
        <v>2</v>
      </c>
      <c r="O6618">
        <f>DATE(2026,1,1)-K6618</f>
        <v/>
      </c>
      <c r="P6618">
        <f>IF(G6618&gt;=2,"Repeat","One-time")</f>
        <v/>
      </c>
    </row>
    <row r="6619">
      <c r="A6619" t="inlineStr">
        <is>
          <t>C05200</t>
        </is>
      </c>
      <c r="B6619" t="inlineStr">
        <is>
          <t>Deepak Chopra</t>
        </is>
      </c>
      <c r="C6619" t="inlineStr">
        <is>
          <t>North</t>
        </is>
      </c>
      <c r="D6619" t="inlineStr">
        <is>
          <t>Gurugram</t>
        </is>
      </c>
      <c r="E6619" t="inlineStr">
        <is>
          <t>No</t>
        </is>
      </c>
      <c r="F6619" t="inlineStr">
        <is>
          <t>At Risk</t>
        </is>
      </c>
      <c r="G6619" t="n">
        <v>3</v>
      </c>
      <c r="H6619" s="24" t="n">
        <v>6130.6</v>
      </c>
      <c r="I6619" s="24" t="n">
        <v>2691.71</v>
      </c>
      <c r="J6619" s="25" t="n">
        <v>45505</v>
      </c>
      <c r="K6619" s="25" t="n">
        <v>45708</v>
      </c>
      <c r="L6619" t="n">
        <v>2</v>
      </c>
      <c r="M6619" t="n">
        <v>3</v>
      </c>
      <c r="N6619" t="n">
        <v>2</v>
      </c>
      <c r="O6619">
        <f>DATE(2026,1,1)-K6619</f>
        <v/>
      </c>
      <c r="P6619">
        <f>IF(G6619&gt;=2,"Repeat","One-time")</f>
        <v/>
      </c>
    </row>
    <row r="6620">
      <c r="A6620" t="inlineStr">
        <is>
          <t>C05832</t>
        </is>
      </c>
      <c r="B6620" t="inlineStr">
        <is>
          <t>Isha Menon</t>
        </is>
      </c>
      <c r="C6620" t="inlineStr">
        <is>
          <t>South</t>
        </is>
      </c>
      <c r="D6620" t="inlineStr">
        <is>
          <t>Chennai</t>
        </is>
      </c>
      <c r="E6620" t="inlineStr">
        <is>
          <t>No</t>
        </is>
      </c>
      <c r="F6620" t="inlineStr">
        <is>
          <t>Loyal</t>
        </is>
      </c>
      <c r="G6620" t="n">
        <v>4</v>
      </c>
      <c r="H6620" s="24" t="n">
        <v>6129.59</v>
      </c>
      <c r="I6620" s="24" t="n">
        <v>2310.94</v>
      </c>
      <c r="J6620" s="25" t="n">
        <v>45505</v>
      </c>
      <c r="K6620" s="25" t="n">
        <v>46019</v>
      </c>
      <c r="L6620" t="n">
        <v>5</v>
      </c>
      <c r="M6620" t="n">
        <v>3</v>
      </c>
      <c r="N6620" t="n">
        <v>2</v>
      </c>
      <c r="O6620">
        <f>DATE(2026,1,1)-K6620</f>
        <v/>
      </c>
      <c r="P6620">
        <f>IF(G6620&gt;=2,"Repeat","One-time")</f>
        <v/>
      </c>
    </row>
    <row r="6621">
      <c r="A6621" t="inlineStr">
        <is>
          <t>C08747</t>
        </is>
      </c>
      <c r="B6621" t="inlineStr">
        <is>
          <t>Suresh Sinha</t>
        </is>
      </c>
      <c r="C6621" t="inlineStr">
        <is>
          <t>South</t>
        </is>
      </c>
      <c r="D6621" t="inlineStr">
        <is>
          <t>Bengaluru</t>
        </is>
      </c>
      <c r="E6621" t="inlineStr">
        <is>
          <t>No</t>
        </is>
      </c>
      <c r="F6621" t="inlineStr">
        <is>
          <t>Loyal</t>
        </is>
      </c>
      <c r="G6621" t="n">
        <v>3</v>
      </c>
      <c r="H6621" s="24" t="n">
        <v>6125.09</v>
      </c>
      <c r="I6621" s="24" t="n">
        <v>2630.83</v>
      </c>
      <c r="J6621" s="25" t="n">
        <v>45920</v>
      </c>
      <c r="K6621" s="25" t="n">
        <v>45966</v>
      </c>
      <c r="L6621" t="n">
        <v>4</v>
      </c>
      <c r="M6621" t="n">
        <v>3</v>
      </c>
      <c r="N6621" t="n">
        <v>2</v>
      </c>
      <c r="O6621">
        <f>DATE(2026,1,1)-K6621</f>
        <v/>
      </c>
      <c r="P6621">
        <f>IF(G6621&gt;=2,"Repeat","One-time")</f>
        <v/>
      </c>
    </row>
    <row r="6622">
      <c r="A6622" t="inlineStr">
        <is>
          <t>C10099</t>
        </is>
      </c>
      <c r="B6622" t="inlineStr">
        <is>
          <t>Divya Mukherjee</t>
        </is>
      </c>
      <c r="C6622" t="inlineStr">
        <is>
          <t>South</t>
        </is>
      </c>
      <c r="D6622" t="inlineStr">
        <is>
          <t>Kochi</t>
        </is>
      </c>
      <c r="E6622" t="inlineStr">
        <is>
          <t>Yes</t>
        </is>
      </c>
      <c r="F6622" t="inlineStr">
        <is>
          <t>Loyal</t>
        </is>
      </c>
      <c r="G6622" t="n">
        <v>2</v>
      </c>
      <c r="H6622" s="24" t="n">
        <v>6124.29</v>
      </c>
      <c r="I6622" s="24" t="n">
        <v>1939.36</v>
      </c>
      <c r="J6622" s="25" t="n">
        <v>45904</v>
      </c>
      <c r="K6622" s="25" t="n">
        <v>45921</v>
      </c>
      <c r="L6622" t="n">
        <v>3</v>
      </c>
      <c r="M6622" t="n">
        <v>3</v>
      </c>
      <c r="N6622" t="n">
        <v>2</v>
      </c>
      <c r="O6622">
        <f>DATE(2026,1,1)-K6622</f>
        <v/>
      </c>
      <c r="P6622">
        <f>IF(G6622&gt;=2,"Repeat","One-time")</f>
        <v/>
      </c>
    </row>
    <row r="6623">
      <c r="A6623" t="inlineStr">
        <is>
          <t>C02042</t>
        </is>
      </c>
      <c r="B6623" t="inlineStr">
        <is>
          <t>Suresh Kapoor</t>
        </is>
      </c>
      <c r="C6623" t="inlineStr">
        <is>
          <t>East</t>
        </is>
      </c>
      <c r="D6623" t="inlineStr">
        <is>
          <t>Kolkata</t>
        </is>
      </c>
      <c r="E6623" t="inlineStr">
        <is>
          <t>No</t>
        </is>
      </c>
      <c r="F6623" t="inlineStr">
        <is>
          <t>Hibernating</t>
        </is>
      </c>
      <c r="G6623" t="n">
        <v>2</v>
      </c>
      <c r="H6623" s="24" t="n">
        <v>6113.4</v>
      </c>
      <c r="I6623" s="24" t="n">
        <v>1914.46</v>
      </c>
      <c r="J6623" s="25" t="n">
        <v>45110</v>
      </c>
      <c r="K6623" s="25" t="n">
        <v>45150</v>
      </c>
      <c r="L6623" t="n">
        <v>1</v>
      </c>
      <c r="M6623" t="n">
        <v>2</v>
      </c>
      <c r="N6623" t="n">
        <v>2</v>
      </c>
      <c r="O6623">
        <f>DATE(2026,1,1)-K6623</f>
        <v/>
      </c>
      <c r="P6623">
        <f>IF(G6623&gt;=2,"Repeat","One-time")</f>
        <v/>
      </c>
    </row>
    <row r="6624">
      <c r="A6624" t="inlineStr">
        <is>
          <t>C03461</t>
        </is>
      </c>
      <c r="B6624" t="inlineStr">
        <is>
          <t>Harpreet Sharma</t>
        </is>
      </c>
      <c r="C6624" t="inlineStr">
        <is>
          <t>South</t>
        </is>
      </c>
      <c r="D6624" t="inlineStr">
        <is>
          <t>Bengaluru</t>
        </is>
      </c>
      <c r="E6624" t="inlineStr">
        <is>
          <t>Yes</t>
        </is>
      </c>
      <c r="F6624" t="inlineStr">
        <is>
          <t>Hibernating</t>
        </is>
      </c>
      <c r="G6624" t="n">
        <v>1</v>
      </c>
      <c r="H6624" s="24" t="n">
        <v>6107.03</v>
      </c>
      <c r="I6624" s="24" t="n">
        <v>1209.39</v>
      </c>
      <c r="J6624" s="25" t="n">
        <v>45299</v>
      </c>
      <c r="K6624" s="25" t="n">
        <v>45299</v>
      </c>
      <c r="L6624" t="n">
        <v>1</v>
      </c>
      <c r="M6624" t="n">
        <v>1</v>
      </c>
      <c r="N6624" t="n">
        <v>2</v>
      </c>
      <c r="O6624">
        <f>DATE(2026,1,1)-K6624</f>
        <v/>
      </c>
      <c r="P6624">
        <f>IF(G6624&gt;=2,"Repeat","One-time")</f>
        <v/>
      </c>
    </row>
    <row r="6625">
      <c r="A6625" t="inlineStr">
        <is>
          <t>C08284</t>
        </is>
      </c>
      <c r="B6625" t="inlineStr">
        <is>
          <t>Meera Shah</t>
        </is>
      </c>
      <c r="C6625" t="inlineStr">
        <is>
          <t>South</t>
        </is>
      </c>
      <c r="D6625" t="inlineStr">
        <is>
          <t>Bengaluru</t>
        </is>
      </c>
      <c r="E6625" t="inlineStr">
        <is>
          <t>Yes</t>
        </is>
      </c>
      <c r="F6625" t="inlineStr">
        <is>
          <t>Occasional</t>
        </is>
      </c>
      <c r="G6625" t="n">
        <v>1</v>
      </c>
      <c r="H6625" s="24" t="n">
        <v>6106.82</v>
      </c>
      <c r="I6625" s="24" t="n">
        <v>1634.18</v>
      </c>
      <c r="J6625" s="25" t="n">
        <v>45829</v>
      </c>
      <c r="K6625" s="25" t="n">
        <v>45829</v>
      </c>
      <c r="L6625" t="n">
        <v>3</v>
      </c>
      <c r="M6625" t="n">
        <v>1</v>
      </c>
      <c r="N6625" t="n">
        <v>2</v>
      </c>
      <c r="O6625">
        <f>DATE(2026,1,1)-K6625</f>
        <v/>
      </c>
      <c r="P6625">
        <f>IF(G6625&gt;=2,"Repeat","One-time")</f>
        <v/>
      </c>
    </row>
    <row r="6626">
      <c r="A6626" t="inlineStr">
        <is>
          <t>C04706</t>
        </is>
      </c>
      <c r="B6626" t="inlineStr">
        <is>
          <t>Imran Banerjee</t>
        </is>
      </c>
      <c r="C6626" t="inlineStr">
        <is>
          <t>South</t>
        </is>
      </c>
      <c r="D6626" t="inlineStr">
        <is>
          <t>Coimbatore</t>
        </is>
      </c>
      <c r="E6626" t="inlineStr">
        <is>
          <t>No</t>
        </is>
      </c>
      <c r="F6626" t="inlineStr">
        <is>
          <t>New</t>
        </is>
      </c>
      <c r="G6626" t="n">
        <v>2</v>
      </c>
      <c r="H6626" s="24" t="n">
        <v>6097.08</v>
      </c>
      <c r="I6626" s="24" t="n">
        <v>1696.76</v>
      </c>
      <c r="J6626" s="25" t="n">
        <v>45980</v>
      </c>
      <c r="K6626" s="25" t="n">
        <v>46012</v>
      </c>
      <c r="L6626" t="n">
        <v>5</v>
      </c>
      <c r="M6626" t="n">
        <v>2</v>
      </c>
      <c r="N6626" t="n">
        <v>2</v>
      </c>
      <c r="O6626">
        <f>DATE(2026,1,1)-K6626</f>
        <v/>
      </c>
      <c r="P6626">
        <f>IF(G6626&gt;=2,"Repeat","One-time")</f>
        <v/>
      </c>
    </row>
    <row r="6627">
      <c r="A6627" t="inlineStr">
        <is>
          <t>C08046</t>
        </is>
      </c>
      <c r="B6627" t="inlineStr">
        <is>
          <t>Priya Reddy</t>
        </is>
      </c>
      <c r="C6627" t="inlineStr">
        <is>
          <t>North</t>
        </is>
      </c>
      <c r="D6627" t="inlineStr">
        <is>
          <t>Lucknow</t>
        </is>
      </c>
      <c r="E6627" t="inlineStr">
        <is>
          <t>No</t>
        </is>
      </c>
      <c r="F6627" t="inlineStr">
        <is>
          <t>Occasional</t>
        </is>
      </c>
      <c r="G6627" t="n">
        <v>2</v>
      </c>
      <c r="H6627" s="24" t="n">
        <v>6096.21</v>
      </c>
      <c r="I6627" s="24" t="n">
        <v>1625.87</v>
      </c>
      <c r="J6627" s="25" t="n">
        <v>45892</v>
      </c>
      <c r="K6627" s="25" t="n">
        <v>45907</v>
      </c>
      <c r="L6627" t="n">
        <v>3</v>
      </c>
      <c r="M6627" t="n">
        <v>2</v>
      </c>
      <c r="N6627" t="n">
        <v>2</v>
      </c>
      <c r="O6627">
        <f>DATE(2026,1,1)-K6627</f>
        <v/>
      </c>
      <c r="P6627">
        <f>IF(G6627&gt;=2,"Repeat","One-time")</f>
        <v/>
      </c>
    </row>
    <row r="6628">
      <c r="A6628" t="inlineStr">
        <is>
          <t>C04474</t>
        </is>
      </c>
      <c r="B6628" t="inlineStr">
        <is>
          <t>Aditya Das</t>
        </is>
      </c>
      <c r="C6628" t="inlineStr">
        <is>
          <t>West</t>
        </is>
      </c>
      <c r="D6628" t="inlineStr">
        <is>
          <t>Mumbai</t>
        </is>
      </c>
      <c r="E6628" t="inlineStr">
        <is>
          <t>No</t>
        </is>
      </c>
      <c r="F6628" t="inlineStr">
        <is>
          <t>Occasional</t>
        </is>
      </c>
      <c r="G6628" t="n">
        <v>2</v>
      </c>
      <c r="H6628" s="24" t="n">
        <v>6090.6</v>
      </c>
      <c r="I6628" s="24" t="n">
        <v>3067.95</v>
      </c>
      <c r="J6628" s="25" t="n">
        <v>45357</v>
      </c>
      <c r="K6628" s="25" t="n">
        <v>45591</v>
      </c>
      <c r="L6628" t="n">
        <v>2</v>
      </c>
      <c r="M6628" t="n">
        <v>2</v>
      </c>
      <c r="N6628" t="n">
        <v>2</v>
      </c>
      <c r="O6628">
        <f>DATE(2026,1,1)-K6628</f>
        <v/>
      </c>
      <c r="P6628">
        <f>IF(G6628&gt;=2,"Repeat","One-time")</f>
        <v/>
      </c>
    </row>
    <row r="6629">
      <c r="A6629" t="inlineStr">
        <is>
          <t>C03642</t>
        </is>
      </c>
      <c r="B6629" t="inlineStr">
        <is>
          <t>Manish Mukherjee</t>
        </is>
      </c>
      <c r="C6629" t="inlineStr">
        <is>
          <t>North</t>
        </is>
      </c>
      <c r="D6629" t="inlineStr">
        <is>
          <t>Jaipur</t>
        </is>
      </c>
      <c r="E6629" t="inlineStr">
        <is>
          <t>No</t>
        </is>
      </c>
      <c r="F6629" t="inlineStr">
        <is>
          <t>Hibernating</t>
        </is>
      </c>
      <c r="G6629" t="n">
        <v>2</v>
      </c>
      <c r="H6629" s="24" t="n">
        <v>6089.45</v>
      </c>
      <c r="I6629" s="24" t="n">
        <v>1176.75</v>
      </c>
      <c r="J6629" s="25" t="n">
        <v>45277</v>
      </c>
      <c r="K6629" s="25" t="n">
        <v>45284</v>
      </c>
      <c r="L6629" t="n">
        <v>1</v>
      </c>
      <c r="M6629" t="n">
        <v>2</v>
      </c>
      <c r="N6629" t="n">
        <v>2</v>
      </c>
      <c r="O6629">
        <f>DATE(2026,1,1)-K6629</f>
        <v/>
      </c>
      <c r="P6629">
        <f>IF(G6629&gt;=2,"Repeat","One-time")</f>
        <v/>
      </c>
    </row>
    <row r="6630">
      <c r="A6630" t="inlineStr">
        <is>
          <t>C08216</t>
        </is>
      </c>
      <c r="B6630" t="inlineStr">
        <is>
          <t>Shreya Mukherjee</t>
        </is>
      </c>
      <c r="C6630" t="inlineStr">
        <is>
          <t>Central</t>
        </is>
      </c>
      <c r="D6630" t="inlineStr">
        <is>
          <t>Indore</t>
        </is>
      </c>
      <c r="E6630" t="inlineStr">
        <is>
          <t>No</t>
        </is>
      </c>
      <c r="F6630" t="inlineStr">
        <is>
          <t>Occasional</t>
        </is>
      </c>
      <c r="G6630" t="n">
        <v>2</v>
      </c>
      <c r="H6630" s="24" t="n">
        <v>6088.98</v>
      </c>
      <c r="I6630" s="24" t="n">
        <v>2397.52</v>
      </c>
      <c r="J6630" s="25" t="n">
        <v>45862</v>
      </c>
      <c r="K6630" s="25" t="n">
        <v>45969</v>
      </c>
      <c r="L6630" t="n">
        <v>4</v>
      </c>
      <c r="M6630" t="n">
        <v>2</v>
      </c>
      <c r="N6630" t="n">
        <v>2</v>
      </c>
      <c r="O6630">
        <f>DATE(2026,1,1)-K6630</f>
        <v/>
      </c>
      <c r="P6630">
        <f>IF(G6630&gt;=2,"Repeat","One-time")</f>
        <v/>
      </c>
    </row>
    <row r="6631">
      <c r="A6631" t="inlineStr">
        <is>
          <t>C06527</t>
        </is>
      </c>
      <c r="B6631" t="inlineStr">
        <is>
          <t>Tanvi Nair</t>
        </is>
      </c>
      <c r="C6631" t="inlineStr">
        <is>
          <t>North</t>
        </is>
      </c>
      <c r="D6631" t="inlineStr">
        <is>
          <t>Jaipur</t>
        </is>
      </c>
      <c r="E6631" t="inlineStr">
        <is>
          <t>No</t>
        </is>
      </c>
      <c r="F6631" t="inlineStr">
        <is>
          <t>At Risk</t>
        </is>
      </c>
      <c r="G6631" t="n">
        <v>3</v>
      </c>
      <c r="H6631" s="24" t="n">
        <v>6088.71</v>
      </c>
      <c r="I6631" s="24" t="n">
        <v>588.59</v>
      </c>
      <c r="J6631" s="25" t="n">
        <v>45649</v>
      </c>
      <c r="K6631" s="25" t="n">
        <v>45729</v>
      </c>
      <c r="L6631" t="n">
        <v>2</v>
      </c>
      <c r="M6631" t="n">
        <v>3</v>
      </c>
      <c r="N6631" t="n">
        <v>2</v>
      </c>
      <c r="O6631">
        <f>DATE(2026,1,1)-K6631</f>
        <v/>
      </c>
      <c r="P6631">
        <f>IF(G6631&gt;=2,"Repeat","One-time")</f>
        <v/>
      </c>
    </row>
    <row r="6632">
      <c r="A6632" t="inlineStr">
        <is>
          <t>C04917</t>
        </is>
      </c>
      <c r="B6632" t="inlineStr">
        <is>
          <t>Shreya Das</t>
        </is>
      </c>
      <c r="C6632" t="inlineStr">
        <is>
          <t>Central</t>
        </is>
      </c>
      <c r="D6632" t="inlineStr">
        <is>
          <t>Nagpur</t>
        </is>
      </c>
      <c r="E6632" t="inlineStr">
        <is>
          <t>No</t>
        </is>
      </c>
      <c r="F6632" t="inlineStr">
        <is>
          <t>At Risk</t>
        </is>
      </c>
      <c r="G6632" t="n">
        <v>4</v>
      </c>
      <c r="H6632" s="24" t="n">
        <v>6088.67</v>
      </c>
      <c r="I6632" s="24" t="n">
        <v>1555.19</v>
      </c>
      <c r="J6632" s="25" t="n">
        <v>45580</v>
      </c>
      <c r="K6632" s="25" t="n">
        <v>45737</v>
      </c>
      <c r="L6632" t="n">
        <v>2</v>
      </c>
      <c r="M6632" t="n">
        <v>3</v>
      </c>
      <c r="N6632" t="n">
        <v>2</v>
      </c>
      <c r="O6632">
        <f>DATE(2026,1,1)-K6632</f>
        <v/>
      </c>
      <c r="P6632">
        <f>IF(G6632&gt;=2,"Repeat","One-time")</f>
        <v/>
      </c>
    </row>
    <row r="6633">
      <c r="A6633" t="inlineStr">
        <is>
          <t>C05106</t>
        </is>
      </c>
      <c r="B6633" t="inlineStr">
        <is>
          <t>Zoya Joshi</t>
        </is>
      </c>
      <c r="C6633" t="inlineStr">
        <is>
          <t>Central</t>
        </is>
      </c>
      <c r="D6633" t="inlineStr">
        <is>
          <t>Indore</t>
        </is>
      </c>
      <c r="E6633" t="inlineStr">
        <is>
          <t>No</t>
        </is>
      </c>
      <c r="F6633" t="inlineStr">
        <is>
          <t>Occasional</t>
        </is>
      </c>
      <c r="G6633" t="n">
        <v>2</v>
      </c>
      <c r="H6633" s="24" t="n">
        <v>6075.18</v>
      </c>
      <c r="I6633" s="24" t="n">
        <v>1734.27</v>
      </c>
      <c r="J6633" s="25" t="n">
        <v>45461</v>
      </c>
      <c r="K6633" s="25" t="n">
        <v>45690</v>
      </c>
      <c r="L6633" t="n">
        <v>2</v>
      </c>
      <c r="M6633" t="n">
        <v>2</v>
      </c>
      <c r="N6633" t="n">
        <v>2</v>
      </c>
      <c r="O6633">
        <f>DATE(2026,1,1)-K6633</f>
        <v/>
      </c>
      <c r="P6633">
        <f>IF(G6633&gt;=2,"Repeat","One-time")</f>
        <v/>
      </c>
    </row>
    <row r="6634">
      <c r="A6634" t="inlineStr">
        <is>
          <t>C08066</t>
        </is>
      </c>
      <c r="B6634" t="inlineStr">
        <is>
          <t>Deepak Prasad</t>
        </is>
      </c>
      <c r="C6634" t="inlineStr">
        <is>
          <t>South</t>
        </is>
      </c>
      <c r="D6634" t="inlineStr">
        <is>
          <t>Kochi</t>
        </is>
      </c>
      <c r="E6634" t="inlineStr">
        <is>
          <t>Yes</t>
        </is>
      </c>
      <c r="F6634" t="inlineStr">
        <is>
          <t>Occasional</t>
        </is>
      </c>
      <c r="G6634" t="n">
        <v>2</v>
      </c>
      <c r="H6634" s="24" t="n">
        <v>6071.77</v>
      </c>
      <c r="I6634" s="24" t="n">
        <v>997.17</v>
      </c>
      <c r="J6634" s="25" t="n">
        <v>45691</v>
      </c>
      <c r="K6634" s="25" t="n">
        <v>45780</v>
      </c>
      <c r="L6634" t="n">
        <v>3</v>
      </c>
      <c r="M6634" t="n">
        <v>2</v>
      </c>
      <c r="N6634" t="n">
        <v>2</v>
      </c>
      <c r="O6634">
        <f>DATE(2026,1,1)-K6634</f>
        <v/>
      </c>
      <c r="P6634">
        <f>IF(G6634&gt;=2,"Repeat","One-time")</f>
        <v/>
      </c>
    </row>
    <row r="6635">
      <c r="A6635" t="inlineStr">
        <is>
          <t>C06739</t>
        </is>
      </c>
      <c r="B6635" t="inlineStr">
        <is>
          <t>Neha Patel</t>
        </is>
      </c>
      <c r="C6635" t="inlineStr">
        <is>
          <t>East</t>
        </is>
      </c>
      <c r="D6635" t="inlineStr">
        <is>
          <t>Jamshedpur</t>
        </is>
      </c>
      <c r="E6635" t="inlineStr">
        <is>
          <t>No</t>
        </is>
      </c>
      <c r="F6635" t="inlineStr">
        <is>
          <t>Loyal</t>
        </is>
      </c>
      <c r="G6635" t="n">
        <v>3</v>
      </c>
      <c r="H6635" s="24" t="n">
        <v>6068.1</v>
      </c>
      <c r="I6635" s="24" t="n">
        <v>1652.1</v>
      </c>
      <c r="J6635" s="25" t="n">
        <v>45776</v>
      </c>
      <c r="K6635" s="25" t="n">
        <v>45967</v>
      </c>
      <c r="L6635" t="n">
        <v>4</v>
      </c>
      <c r="M6635" t="n">
        <v>3</v>
      </c>
      <c r="N6635" t="n">
        <v>2</v>
      </c>
      <c r="O6635">
        <f>DATE(2026,1,1)-K6635</f>
        <v/>
      </c>
      <c r="P6635">
        <f>IF(G6635&gt;=2,"Repeat","One-time")</f>
        <v/>
      </c>
    </row>
    <row r="6636">
      <c r="A6636" t="inlineStr">
        <is>
          <t>C10511</t>
        </is>
      </c>
      <c r="B6636" t="inlineStr">
        <is>
          <t>Vivaan Ghosh</t>
        </is>
      </c>
      <c r="C6636" t="inlineStr">
        <is>
          <t>East</t>
        </is>
      </c>
      <c r="D6636" t="inlineStr">
        <is>
          <t>Guwahati</t>
        </is>
      </c>
      <c r="E6636" t="inlineStr">
        <is>
          <t>Yes</t>
        </is>
      </c>
      <c r="F6636" t="inlineStr">
        <is>
          <t>New</t>
        </is>
      </c>
      <c r="G6636" t="n">
        <v>2</v>
      </c>
      <c r="H6636" s="24" t="n">
        <v>6067.99</v>
      </c>
      <c r="I6636" s="24" t="n">
        <v>1391.76</v>
      </c>
      <c r="J6636" s="25" t="n">
        <v>45943</v>
      </c>
      <c r="K6636" s="25" t="n">
        <v>45992</v>
      </c>
      <c r="L6636" t="n">
        <v>5</v>
      </c>
      <c r="M6636" t="n">
        <v>3</v>
      </c>
      <c r="N6636" t="n">
        <v>2</v>
      </c>
      <c r="O6636">
        <f>DATE(2026,1,1)-K6636</f>
        <v/>
      </c>
      <c r="P6636">
        <f>IF(G6636&gt;=2,"Repeat","One-time")</f>
        <v/>
      </c>
    </row>
    <row r="6637">
      <c r="A6637" t="inlineStr">
        <is>
          <t>C07579</t>
        </is>
      </c>
      <c r="B6637" t="inlineStr">
        <is>
          <t>Imran Banerjee</t>
        </is>
      </c>
      <c r="C6637" t="inlineStr">
        <is>
          <t>South</t>
        </is>
      </c>
      <c r="D6637" t="inlineStr">
        <is>
          <t>Chennai</t>
        </is>
      </c>
      <c r="E6637" t="inlineStr">
        <is>
          <t>No</t>
        </is>
      </c>
      <c r="F6637" t="inlineStr">
        <is>
          <t>Occasional</t>
        </is>
      </c>
      <c r="G6637" t="n">
        <v>1</v>
      </c>
      <c r="H6637" s="24" t="n">
        <v>6066.86</v>
      </c>
      <c r="I6637" s="24" t="n">
        <v>2395.02</v>
      </c>
      <c r="J6637" s="25" t="n">
        <v>45714</v>
      </c>
      <c r="K6637" s="25" t="n">
        <v>45714</v>
      </c>
      <c r="L6637" t="n">
        <v>2</v>
      </c>
      <c r="M6637" t="n">
        <v>1</v>
      </c>
      <c r="N6637" t="n">
        <v>2</v>
      </c>
      <c r="O6637">
        <f>DATE(2026,1,1)-K6637</f>
        <v/>
      </c>
      <c r="P6637">
        <f>IF(G6637&gt;=2,"Repeat","One-time")</f>
        <v/>
      </c>
    </row>
    <row r="6638">
      <c r="A6638" t="inlineStr">
        <is>
          <t>C05761</t>
        </is>
      </c>
      <c r="B6638" t="inlineStr">
        <is>
          <t>Maria Agarwal</t>
        </is>
      </c>
      <c r="C6638" t="inlineStr">
        <is>
          <t>West</t>
        </is>
      </c>
      <c r="D6638" t="inlineStr">
        <is>
          <t>Ahmedabad</t>
        </is>
      </c>
      <c r="E6638" t="inlineStr">
        <is>
          <t>No</t>
        </is>
      </c>
      <c r="F6638" t="inlineStr">
        <is>
          <t>Loyal</t>
        </is>
      </c>
      <c r="G6638" t="n">
        <v>3</v>
      </c>
      <c r="H6638" s="24" t="n">
        <v>6064.41</v>
      </c>
      <c r="I6638" s="24" t="n">
        <v>1735.05</v>
      </c>
      <c r="J6638" s="25" t="n">
        <v>45487</v>
      </c>
      <c r="K6638" s="25" t="n">
        <v>45976</v>
      </c>
      <c r="L6638" t="n">
        <v>4</v>
      </c>
      <c r="M6638" t="n">
        <v>3</v>
      </c>
      <c r="N6638" t="n">
        <v>2</v>
      </c>
      <c r="O6638">
        <f>DATE(2026,1,1)-K6638</f>
        <v/>
      </c>
      <c r="P6638">
        <f>IF(G6638&gt;=2,"Repeat","One-time")</f>
        <v/>
      </c>
    </row>
    <row r="6639">
      <c r="A6639" t="inlineStr">
        <is>
          <t>C04415</t>
        </is>
      </c>
      <c r="B6639" t="inlineStr">
        <is>
          <t>Priya Nair</t>
        </is>
      </c>
      <c r="C6639" t="inlineStr">
        <is>
          <t>North</t>
        </is>
      </c>
      <c r="D6639" t="inlineStr">
        <is>
          <t>Delhi</t>
        </is>
      </c>
      <c r="E6639" t="inlineStr">
        <is>
          <t>No</t>
        </is>
      </c>
      <c r="F6639" t="inlineStr">
        <is>
          <t>Occasional</t>
        </is>
      </c>
      <c r="G6639" t="n">
        <v>2</v>
      </c>
      <c r="H6639" s="24" t="n">
        <v>6062.29</v>
      </c>
      <c r="I6639" s="24" t="n">
        <v>2089.46</v>
      </c>
      <c r="J6639" s="25" t="n">
        <v>45620</v>
      </c>
      <c r="K6639" s="25" t="n">
        <v>45947</v>
      </c>
      <c r="L6639" t="n">
        <v>4</v>
      </c>
      <c r="M6639" t="n">
        <v>2</v>
      </c>
      <c r="N6639" t="n">
        <v>2</v>
      </c>
      <c r="O6639">
        <f>DATE(2026,1,1)-K6639</f>
        <v/>
      </c>
      <c r="P6639">
        <f>IF(G6639&gt;=2,"Repeat","One-time")</f>
        <v/>
      </c>
    </row>
    <row r="6640">
      <c r="A6640" t="inlineStr">
        <is>
          <t>C08896</t>
        </is>
      </c>
      <c r="B6640" t="inlineStr">
        <is>
          <t>Abhishek Banerjee</t>
        </is>
      </c>
      <c r="C6640" t="inlineStr">
        <is>
          <t>South</t>
        </is>
      </c>
      <c r="D6640" t="inlineStr">
        <is>
          <t>Hyderabad</t>
        </is>
      </c>
      <c r="E6640" t="inlineStr">
        <is>
          <t>Yes</t>
        </is>
      </c>
      <c r="F6640" t="inlineStr">
        <is>
          <t>Loyal</t>
        </is>
      </c>
      <c r="G6640" t="n">
        <v>5</v>
      </c>
      <c r="H6640" s="24" t="n">
        <v>6057.5</v>
      </c>
      <c r="I6640" s="24" t="n">
        <v>1940.98</v>
      </c>
      <c r="J6640" s="25" t="n">
        <v>45794</v>
      </c>
      <c r="K6640" s="25" t="n">
        <v>45987</v>
      </c>
      <c r="L6640" t="n">
        <v>4</v>
      </c>
      <c r="M6640" t="n">
        <v>4</v>
      </c>
      <c r="N6640" t="n">
        <v>2</v>
      </c>
      <c r="O6640">
        <f>DATE(2026,1,1)-K6640</f>
        <v/>
      </c>
      <c r="P6640">
        <f>IF(G6640&gt;=2,"Repeat","One-time")</f>
        <v/>
      </c>
    </row>
    <row r="6641">
      <c r="A6641" t="inlineStr">
        <is>
          <t>C09216</t>
        </is>
      </c>
      <c r="B6641" t="inlineStr">
        <is>
          <t>Meera Bose</t>
        </is>
      </c>
      <c r="C6641" t="inlineStr">
        <is>
          <t>North</t>
        </is>
      </c>
      <c r="D6641" t="inlineStr">
        <is>
          <t>Delhi</t>
        </is>
      </c>
      <c r="E6641" t="inlineStr">
        <is>
          <t>Yes</t>
        </is>
      </c>
      <c r="F6641" t="inlineStr">
        <is>
          <t>Occasional</t>
        </is>
      </c>
      <c r="G6641" t="n">
        <v>2</v>
      </c>
      <c r="H6641" s="24" t="n">
        <v>6055.93</v>
      </c>
      <c r="I6641" s="24" t="n">
        <v>2642.92</v>
      </c>
      <c r="J6641" s="25" t="n">
        <v>45829</v>
      </c>
      <c r="K6641" s="25" t="n">
        <v>45919</v>
      </c>
      <c r="L6641" t="n">
        <v>3</v>
      </c>
      <c r="M6641" t="n">
        <v>2</v>
      </c>
      <c r="N6641" t="n">
        <v>2</v>
      </c>
      <c r="O6641">
        <f>DATE(2026,1,1)-K6641</f>
        <v/>
      </c>
      <c r="P6641">
        <f>IF(G6641&gt;=2,"Repeat","One-time")</f>
        <v/>
      </c>
    </row>
    <row r="6642">
      <c r="A6642" t="inlineStr">
        <is>
          <t>C07596</t>
        </is>
      </c>
      <c r="B6642" t="inlineStr">
        <is>
          <t>Manish Mishra</t>
        </is>
      </c>
      <c r="C6642" t="inlineStr">
        <is>
          <t>North</t>
        </is>
      </c>
      <c r="D6642" t="inlineStr">
        <is>
          <t>Lucknow</t>
        </is>
      </c>
      <c r="E6642" t="inlineStr">
        <is>
          <t>Yes</t>
        </is>
      </c>
      <c r="F6642" t="inlineStr">
        <is>
          <t>Loyal</t>
        </is>
      </c>
      <c r="G6642" t="n">
        <v>3</v>
      </c>
      <c r="H6642" s="24" t="n">
        <v>6051.77</v>
      </c>
      <c r="I6642" s="24" t="n">
        <v>1868.29</v>
      </c>
      <c r="J6642" s="25" t="n">
        <v>45755</v>
      </c>
      <c r="K6642" s="25" t="n">
        <v>45910</v>
      </c>
      <c r="L6642" t="n">
        <v>3</v>
      </c>
      <c r="M6642" t="n">
        <v>3</v>
      </c>
      <c r="N6642" t="n">
        <v>2</v>
      </c>
      <c r="O6642">
        <f>DATE(2026,1,1)-K6642</f>
        <v/>
      </c>
      <c r="P6642">
        <f>IF(G6642&gt;=2,"Repeat","One-time")</f>
        <v/>
      </c>
    </row>
    <row r="6643">
      <c r="A6643" t="inlineStr">
        <is>
          <t>C08203</t>
        </is>
      </c>
      <c r="B6643" t="inlineStr">
        <is>
          <t>Rahul Iyer</t>
        </is>
      </c>
      <c r="C6643" t="inlineStr">
        <is>
          <t>West</t>
        </is>
      </c>
      <c r="D6643" t="inlineStr">
        <is>
          <t>Pune</t>
        </is>
      </c>
      <c r="E6643" t="inlineStr">
        <is>
          <t>No</t>
        </is>
      </c>
      <c r="F6643" t="inlineStr">
        <is>
          <t>New</t>
        </is>
      </c>
      <c r="G6643" t="n">
        <v>1</v>
      </c>
      <c r="H6643" s="24" t="n">
        <v>6049.72</v>
      </c>
      <c r="I6643" s="24" t="n">
        <v>557</v>
      </c>
      <c r="J6643" s="25" t="n">
        <v>45955</v>
      </c>
      <c r="K6643" s="25" t="n">
        <v>45955</v>
      </c>
      <c r="L6643" t="n">
        <v>4</v>
      </c>
      <c r="M6643" t="n">
        <v>1</v>
      </c>
      <c r="N6643" t="n">
        <v>2</v>
      </c>
      <c r="O6643">
        <f>DATE(2026,1,1)-K6643</f>
        <v/>
      </c>
      <c r="P6643">
        <f>IF(G6643&gt;=2,"Repeat","One-time")</f>
        <v/>
      </c>
    </row>
    <row r="6644">
      <c r="A6644" t="inlineStr">
        <is>
          <t>C09979</t>
        </is>
      </c>
      <c r="B6644" t="inlineStr">
        <is>
          <t>Maria Menon</t>
        </is>
      </c>
      <c r="C6644" t="inlineStr">
        <is>
          <t>North</t>
        </is>
      </c>
      <c r="D6644" t="inlineStr">
        <is>
          <t>Gurugram</t>
        </is>
      </c>
      <c r="E6644" t="inlineStr">
        <is>
          <t>Yes</t>
        </is>
      </c>
      <c r="F6644" t="inlineStr">
        <is>
          <t>New</t>
        </is>
      </c>
      <c r="G6644" t="n">
        <v>1</v>
      </c>
      <c r="H6644" s="24" t="n">
        <v>6048.47</v>
      </c>
      <c r="I6644" s="24" t="n">
        <v>2417.84</v>
      </c>
      <c r="J6644" s="25" t="n">
        <v>45941</v>
      </c>
      <c r="K6644" s="25" t="n">
        <v>45941</v>
      </c>
      <c r="L6644" t="n">
        <v>4</v>
      </c>
      <c r="M6644" t="n">
        <v>2</v>
      </c>
      <c r="N6644" t="n">
        <v>2</v>
      </c>
      <c r="O6644">
        <f>DATE(2026,1,1)-K6644</f>
        <v/>
      </c>
      <c r="P6644">
        <f>IF(G6644&gt;=2,"Repeat","One-time")</f>
        <v/>
      </c>
    </row>
    <row r="6645">
      <c r="A6645" t="inlineStr">
        <is>
          <t>C00383</t>
        </is>
      </c>
      <c r="B6645" t="inlineStr">
        <is>
          <t>Sneha Chopra</t>
        </is>
      </c>
      <c r="C6645" t="inlineStr">
        <is>
          <t>West</t>
        </is>
      </c>
      <c r="D6645" t="inlineStr">
        <is>
          <t>Surat</t>
        </is>
      </c>
      <c r="E6645" t="inlineStr">
        <is>
          <t>No</t>
        </is>
      </c>
      <c r="F6645" t="inlineStr">
        <is>
          <t>Hibernating</t>
        </is>
      </c>
      <c r="G6645" t="n">
        <v>2</v>
      </c>
      <c r="H6645" s="24" t="n">
        <v>6044.95</v>
      </c>
      <c r="I6645" s="24" t="n">
        <v>2323.34</v>
      </c>
      <c r="J6645" s="25" t="n">
        <v>44945</v>
      </c>
      <c r="K6645" s="25" t="n">
        <v>45141</v>
      </c>
      <c r="L6645" t="n">
        <v>1</v>
      </c>
      <c r="M6645" t="n">
        <v>2</v>
      </c>
      <c r="N6645" t="n">
        <v>2</v>
      </c>
      <c r="O6645">
        <f>DATE(2026,1,1)-K6645</f>
        <v/>
      </c>
      <c r="P6645">
        <f>IF(G6645&gt;=2,"Repeat","One-time")</f>
        <v/>
      </c>
    </row>
    <row r="6646">
      <c r="A6646" t="inlineStr">
        <is>
          <t>C10129</t>
        </is>
      </c>
      <c r="B6646" t="inlineStr">
        <is>
          <t>Kavya Kumar</t>
        </is>
      </c>
      <c r="C6646" t="inlineStr">
        <is>
          <t>West</t>
        </is>
      </c>
      <c r="D6646" t="inlineStr">
        <is>
          <t>Surat</t>
        </is>
      </c>
      <c r="E6646" t="inlineStr">
        <is>
          <t>No</t>
        </is>
      </c>
      <c r="F6646" t="inlineStr">
        <is>
          <t>New</t>
        </is>
      </c>
      <c r="G6646" t="n">
        <v>2</v>
      </c>
      <c r="H6646" s="24" t="n">
        <v>6040.85</v>
      </c>
      <c r="I6646" s="24" t="n">
        <v>2029.81</v>
      </c>
      <c r="J6646" s="25" t="n">
        <v>45983</v>
      </c>
      <c r="K6646" s="25" t="n">
        <v>45985</v>
      </c>
      <c r="L6646" t="n">
        <v>4</v>
      </c>
      <c r="M6646" t="n">
        <v>3</v>
      </c>
      <c r="N6646" t="n">
        <v>2</v>
      </c>
      <c r="O6646">
        <f>DATE(2026,1,1)-K6646</f>
        <v/>
      </c>
      <c r="P6646">
        <f>IF(G6646&gt;=2,"Repeat","One-time")</f>
        <v/>
      </c>
    </row>
    <row r="6647">
      <c r="A6647" t="inlineStr">
        <is>
          <t>C07940</t>
        </is>
      </c>
      <c r="B6647" t="inlineStr">
        <is>
          <t>Priya Menon</t>
        </is>
      </c>
      <c r="C6647" t="inlineStr">
        <is>
          <t>West</t>
        </is>
      </c>
      <c r="D6647" t="inlineStr">
        <is>
          <t>Mumbai</t>
        </is>
      </c>
      <c r="E6647" t="inlineStr">
        <is>
          <t>No</t>
        </is>
      </c>
      <c r="F6647" t="inlineStr">
        <is>
          <t>Loyal</t>
        </is>
      </c>
      <c r="G6647" t="n">
        <v>5</v>
      </c>
      <c r="H6647" s="24" t="n">
        <v>6039.96</v>
      </c>
      <c r="I6647" s="24" t="n">
        <v>1850.46</v>
      </c>
      <c r="J6647" s="25" t="n">
        <v>45726</v>
      </c>
      <c r="K6647" s="25" t="n">
        <v>45949</v>
      </c>
      <c r="L6647" t="n">
        <v>4</v>
      </c>
      <c r="M6647" t="n">
        <v>4</v>
      </c>
      <c r="N6647" t="n">
        <v>2</v>
      </c>
      <c r="O6647">
        <f>DATE(2026,1,1)-K6647</f>
        <v/>
      </c>
      <c r="P6647">
        <f>IF(G6647&gt;=2,"Repeat","One-time")</f>
        <v/>
      </c>
    </row>
    <row r="6648">
      <c r="A6648" t="inlineStr">
        <is>
          <t>C06586</t>
        </is>
      </c>
      <c r="B6648" t="inlineStr">
        <is>
          <t>Riya Fernandes</t>
        </is>
      </c>
      <c r="C6648" t="inlineStr">
        <is>
          <t>East</t>
        </is>
      </c>
      <c r="D6648" t="inlineStr">
        <is>
          <t>Jamshedpur</t>
        </is>
      </c>
      <c r="E6648" t="inlineStr">
        <is>
          <t>No</t>
        </is>
      </c>
      <c r="F6648" t="inlineStr">
        <is>
          <t>Occasional</t>
        </is>
      </c>
      <c r="G6648" t="n">
        <v>2</v>
      </c>
      <c r="H6648" s="24" t="n">
        <v>6038.13</v>
      </c>
      <c r="I6648" s="24" t="n">
        <v>1763.57</v>
      </c>
      <c r="J6648" s="25" t="n">
        <v>45622</v>
      </c>
      <c r="K6648" s="25" t="n">
        <v>45991</v>
      </c>
      <c r="L6648" t="n">
        <v>5</v>
      </c>
      <c r="M6648" t="n">
        <v>2</v>
      </c>
      <c r="N6648" t="n">
        <v>2</v>
      </c>
      <c r="O6648">
        <f>DATE(2026,1,1)-K6648</f>
        <v/>
      </c>
      <c r="P6648">
        <f>IF(G6648&gt;=2,"Repeat","One-time")</f>
        <v/>
      </c>
    </row>
    <row r="6649">
      <c r="A6649" t="inlineStr">
        <is>
          <t>C07645</t>
        </is>
      </c>
      <c r="B6649" t="inlineStr">
        <is>
          <t>Maria Mishra</t>
        </is>
      </c>
      <c r="C6649" t="inlineStr">
        <is>
          <t>East</t>
        </is>
      </c>
      <c r="D6649" t="inlineStr">
        <is>
          <t>Patna</t>
        </is>
      </c>
      <c r="E6649" t="inlineStr">
        <is>
          <t>Yes</t>
        </is>
      </c>
      <c r="F6649" t="inlineStr">
        <is>
          <t>Occasional</t>
        </is>
      </c>
      <c r="G6649" t="n">
        <v>1</v>
      </c>
      <c r="H6649" s="24" t="n">
        <v>6022.35</v>
      </c>
      <c r="I6649" s="24" t="n">
        <v>898.84</v>
      </c>
      <c r="J6649" s="25" t="n">
        <v>45680</v>
      </c>
      <c r="K6649" s="25" t="n">
        <v>45680</v>
      </c>
      <c r="L6649" t="n">
        <v>2</v>
      </c>
      <c r="M6649" t="n">
        <v>1</v>
      </c>
      <c r="N6649" t="n">
        <v>2</v>
      </c>
      <c r="O6649">
        <f>DATE(2026,1,1)-K6649</f>
        <v/>
      </c>
      <c r="P6649">
        <f>IF(G6649&gt;=2,"Repeat","One-time")</f>
        <v/>
      </c>
    </row>
    <row r="6650">
      <c r="A6650" t="inlineStr">
        <is>
          <t>C09851</t>
        </is>
      </c>
      <c r="B6650" t="inlineStr">
        <is>
          <t>Isha Banerjee</t>
        </is>
      </c>
      <c r="C6650" t="inlineStr">
        <is>
          <t>West</t>
        </is>
      </c>
      <c r="D6650" t="inlineStr">
        <is>
          <t>Mumbai</t>
        </is>
      </c>
      <c r="E6650" t="inlineStr">
        <is>
          <t>No</t>
        </is>
      </c>
      <c r="F6650" t="inlineStr">
        <is>
          <t>New</t>
        </is>
      </c>
      <c r="G6650" t="n">
        <v>2</v>
      </c>
      <c r="H6650" s="24" t="n">
        <v>6021.65</v>
      </c>
      <c r="I6650" s="24" t="n">
        <v>182.84</v>
      </c>
      <c r="J6650" s="25" t="n">
        <v>45956</v>
      </c>
      <c r="K6650" s="25" t="n">
        <v>46018</v>
      </c>
      <c r="L6650" t="n">
        <v>5</v>
      </c>
      <c r="M6650" t="n">
        <v>3</v>
      </c>
      <c r="N6650" t="n">
        <v>2</v>
      </c>
      <c r="O6650">
        <f>DATE(2026,1,1)-K6650</f>
        <v/>
      </c>
      <c r="P6650">
        <f>IF(G6650&gt;=2,"Repeat","One-time")</f>
        <v/>
      </c>
    </row>
    <row r="6651">
      <c r="A6651" t="inlineStr">
        <is>
          <t>C01159</t>
        </is>
      </c>
      <c r="B6651" t="inlineStr">
        <is>
          <t>Varun Chopra</t>
        </is>
      </c>
      <c r="C6651" t="inlineStr">
        <is>
          <t>Central</t>
        </is>
      </c>
      <c r="D6651" t="inlineStr">
        <is>
          <t>Bhopal</t>
        </is>
      </c>
      <c r="E6651" t="inlineStr">
        <is>
          <t>Yes</t>
        </is>
      </c>
      <c r="F6651" t="inlineStr">
        <is>
          <t>Hibernating</t>
        </is>
      </c>
      <c r="G6651" t="n">
        <v>1</v>
      </c>
      <c r="H6651" s="24" t="n">
        <v>6004.6</v>
      </c>
      <c r="I6651" s="24" t="n">
        <v>1936.96</v>
      </c>
      <c r="J6651" s="25" t="n">
        <v>45256</v>
      </c>
      <c r="K6651" s="25" t="n">
        <v>45256</v>
      </c>
      <c r="L6651" t="n">
        <v>1</v>
      </c>
      <c r="M6651" t="n">
        <v>1</v>
      </c>
      <c r="N6651" t="n">
        <v>2</v>
      </c>
      <c r="O6651">
        <f>DATE(2026,1,1)-K6651</f>
        <v/>
      </c>
      <c r="P6651">
        <f>IF(G6651&gt;=2,"Repeat","One-time")</f>
        <v/>
      </c>
    </row>
    <row r="6652">
      <c r="A6652" t="inlineStr">
        <is>
          <t>C09380</t>
        </is>
      </c>
      <c r="B6652" t="inlineStr">
        <is>
          <t>Kavya Kapoor</t>
        </is>
      </c>
      <c r="C6652" t="inlineStr">
        <is>
          <t>East</t>
        </is>
      </c>
      <c r="D6652" t="inlineStr">
        <is>
          <t>Kolkata</t>
        </is>
      </c>
      <c r="E6652" t="inlineStr">
        <is>
          <t>No</t>
        </is>
      </c>
      <c r="F6652" t="inlineStr">
        <is>
          <t>Occasional</t>
        </is>
      </c>
      <c r="G6652" t="n">
        <v>1</v>
      </c>
      <c r="H6652" s="24" t="n">
        <v>6002.02</v>
      </c>
      <c r="I6652" s="24" t="n">
        <v>2279.61</v>
      </c>
      <c r="J6652" s="25" t="n">
        <v>45921</v>
      </c>
      <c r="K6652" s="25" t="n">
        <v>45921</v>
      </c>
      <c r="L6652" t="n">
        <v>3</v>
      </c>
      <c r="M6652" t="n">
        <v>1</v>
      </c>
      <c r="N6652" t="n">
        <v>2</v>
      </c>
      <c r="O6652">
        <f>DATE(2026,1,1)-K6652</f>
        <v/>
      </c>
      <c r="P6652">
        <f>IF(G6652&gt;=2,"Repeat","One-time")</f>
        <v/>
      </c>
    </row>
    <row r="6653">
      <c r="A6653" t="inlineStr">
        <is>
          <t>C02666</t>
        </is>
      </c>
      <c r="B6653" t="inlineStr">
        <is>
          <t>Karan Sharma</t>
        </is>
      </c>
      <c r="C6653" t="inlineStr">
        <is>
          <t>North</t>
        </is>
      </c>
      <c r="D6653" t="inlineStr">
        <is>
          <t>Lucknow</t>
        </is>
      </c>
      <c r="E6653" t="inlineStr">
        <is>
          <t>No</t>
        </is>
      </c>
      <c r="F6653" t="inlineStr">
        <is>
          <t>At Risk</t>
        </is>
      </c>
      <c r="G6653" t="n">
        <v>3</v>
      </c>
      <c r="H6653" s="24" t="n">
        <v>6001.37</v>
      </c>
      <c r="I6653" s="24" t="n">
        <v>2482.89</v>
      </c>
      <c r="J6653" s="25" t="n">
        <v>45516</v>
      </c>
      <c r="K6653" s="25" t="n">
        <v>45630</v>
      </c>
      <c r="L6653" t="n">
        <v>2</v>
      </c>
      <c r="M6653" t="n">
        <v>3</v>
      </c>
      <c r="N6653" t="n">
        <v>2</v>
      </c>
      <c r="O6653">
        <f>DATE(2026,1,1)-K6653</f>
        <v/>
      </c>
      <c r="P6653">
        <f>IF(G6653&gt;=2,"Repeat","One-time")</f>
        <v/>
      </c>
    </row>
    <row r="6654">
      <c r="A6654" t="inlineStr">
        <is>
          <t>C06164</t>
        </is>
      </c>
      <c r="B6654" t="inlineStr">
        <is>
          <t>Divya Iyer</t>
        </is>
      </c>
      <c r="C6654" t="inlineStr">
        <is>
          <t>South</t>
        </is>
      </c>
      <c r="D6654" t="inlineStr">
        <is>
          <t>Bengaluru</t>
        </is>
      </c>
      <c r="E6654" t="inlineStr">
        <is>
          <t>No</t>
        </is>
      </c>
      <c r="F6654" t="inlineStr">
        <is>
          <t>Loyal</t>
        </is>
      </c>
      <c r="G6654" t="n">
        <v>4</v>
      </c>
      <c r="H6654" s="24" t="n">
        <v>6000.98</v>
      </c>
      <c r="I6654" s="24" t="n">
        <v>1613.79</v>
      </c>
      <c r="J6654" s="25" t="n">
        <v>45533</v>
      </c>
      <c r="K6654" s="25" t="n">
        <v>45998</v>
      </c>
      <c r="L6654" t="n">
        <v>5</v>
      </c>
      <c r="M6654" t="n">
        <v>3</v>
      </c>
      <c r="N6654" t="n">
        <v>2</v>
      </c>
      <c r="O6654">
        <f>DATE(2026,1,1)-K6654</f>
        <v/>
      </c>
      <c r="P6654">
        <f>IF(G6654&gt;=2,"Repeat","One-time")</f>
        <v/>
      </c>
    </row>
    <row r="6655">
      <c r="A6655" t="inlineStr">
        <is>
          <t>C00061</t>
        </is>
      </c>
      <c r="B6655" t="inlineStr">
        <is>
          <t>Lakshmi Iyer</t>
        </is>
      </c>
      <c r="C6655" t="inlineStr">
        <is>
          <t>South</t>
        </is>
      </c>
      <c r="D6655" t="inlineStr">
        <is>
          <t>Bengaluru</t>
        </is>
      </c>
      <c r="E6655" t="inlineStr">
        <is>
          <t>No</t>
        </is>
      </c>
      <c r="F6655" t="inlineStr">
        <is>
          <t>Occasional</t>
        </is>
      </c>
      <c r="G6655" t="n">
        <v>1</v>
      </c>
      <c r="H6655" s="24" t="n">
        <v>5994.61</v>
      </c>
      <c r="I6655" s="24" t="n">
        <v>-175.56</v>
      </c>
      <c r="J6655" s="25" t="n">
        <v>45826</v>
      </c>
      <c r="K6655" s="25" t="n">
        <v>45826</v>
      </c>
      <c r="L6655" t="n">
        <v>3</v>
      </c>
      <c r="M6655" t="n">
        <v>1</v>
      </c>
      <c r="N6655" t="n">
        <v>2</v>
      </c>
      <c r="O6655">
        <f>DATE(2026,1,1)-K6655</f>
        <v/>
      </c>
      <c r="P6655">
        <f>IF(G6655&gt;=2,"Repeat","One-time")</f>
        <v/>
      </c>
    </row>
    <row r="6656">
      <c r="A6656" t="inlineStr">
        <is>
          <t>C02675</t>
        </is>
      </c>
      <c r="B6656" t="inlineStr">
        <is>
          <t>Karan Agarwal</t>
        </is>
      </c>
      <c r="C6656" t="inlineStr">
        <is>
          <t>South</t>
        </is>
      </c>
      <c r="D6656" t="inlineStr">
        <is>
          <t>Chennai</t>
        </is>
      </c>
      <c r="E6656" t="inlineStr">
        <is>
          <t>No</t>
        </is>
      </c>
      <c r="F6656" t="inlineStr">
        <is>
          <t>Occasional</t>
        </is>
      </c>
      <c r="G6656" t="n">
        <v>2</v>
      </c>
      <c r="H6656" s="24" t="n">
        <v>5985.82</v>
      </c>
      <c r="I6656" s="24" t="n">
        <v>1736.45</v>
      </c>
      <c r="J6656" s="25" t="n">
        <v>45317</v>
      </c>
      <c r="K6656" s="25" t="n">
        <v>45498</v>
      </c>
      <c r="L6656" t="n">
        <v>2</v>
      </c>
      <c r="M6656" t="n">
        <v>2</v>
      </c>
      <c r="N6656" t="n">
        <v>2</v>
      </c>
      <c r="O6656">
        <f>DATE(2026,1,1)-K6656</f>
        <v/>
      </c>
      <c r="P6656">
        <f>IF(G6656&gt;=2,"Repeat","One-time")</f>
        <v/>
      </c>
    </row>
    <row r="6657">
      <c r="A6657" t="inlineStr">
        <is>
          <t>C00038</t>
        </is>
      </c>
      <c r="B6657" t="inlineStr">
        <is>
          <t>Manish Bose</t>
        </is>
      </c>
      <c r="C6657" t="inlineStr">
        <is>
          <t>South</t>
        </is>
      </c>
      <c r="D6657" t="inlineStr">
        <is>
          <t>Hyderabad</t>
        </is>
      </c>
      <c r="E6657" t="inlineStr">
        <is>
          <t>No</t>
        </is>
      </c>
      <c r="F6657" t="inlineStr">
        <is>
          <t>At Risk</t>
        </is>
      </c>
      <c r="G6657" t="n">
        <v>3</v>
      </c>
      <c r="H6657" s="24" t="n">
        <v>5984.7</v>
      </c>
      <c r="I6657" s="24" t="n">
        <v>1553.84</v>
      </c>
      <c r="J6657" s="25" t="n">
        <v>44993</v>
      </c>
      <c r="K6657" s="25" t="n">
        <v>45159</v>
      </c>
      <c r="L6657" t="n">
        <v>1</v>
      </c>
      <c r="M6657" t="n">
        <v>3</v>
      </c>
      <c r="N6657" t="n">
        <v>2</v>
      </c>
      <c r="O6657">
        <f>DATE(2026,1,1)-K6657</f>
        <v/>
      </c>
      <c r="P6657">
        <f>IF(G6657&gt;=2,"Repeat","One-time")</f>
        <v/>
      </c>
    </row>
    <row r="6658">
      <c r="A6658" t="inlineStr">
        <is>
          <t>C05758</t>
        </is>
      </c>
      <c r="B6658" t="inlineStr">
        <is>
          <t>Ritu Rao</t>
        </is>
      </c>
      <c r="C6658" t="inlineStr">
        <is>
          <t>South</t>
        </is>
      </c>
      <c r="D6658" t="inlineStr">
        <is>
          <t>Bengaluru</t>
        </is>
      </c>
      <c r="E6658" t="inlineStr">
        <is>
          <t>Yes</t>
        </is>
      </c>
      <c r="F6658" t="inlineStr">
        <is>
          <t>Occasional</t>
        </is>
      </c>
      <c r="G6658" t="n">
        <v>1</v>
      </c>
      <c r="H6658" s="24" t="n">
        <v>5980.77</v>
      </c>
      <c r="I6658" s="24" t="n">
        <v>2805.63</v>
      </c>
      <c r="J6658" s="25" t="n">
        <v>45549</v>
      </c>
      <c r="K6658" s="25" t="n">
        <v>45549</v>
      </c>
      <c r="L6658" t="n">
        <v>2</v>
      </c>
      <c r="M6658" t="n">
        <v>1</v>
      </c>
      <c r="N6658" t="n">
        <v>2</v>
      </c>
      <c r="O6658">
        <f>DATE(2026,1,1)-K6658</f>
        <v/>
      </c>
      <c r="P6658">
        <f>IF(G6658&gt;=2,"Repeat","One-time")</f>
        <v/>
      </c>
    </row>
    <row r="6659">
      <c r="A6659" t="inlineStr">
        <is>
          <t>C02209</t>
        </is>
      </c>
      <c r="B6659" t="inlineStr">
        <is>
          <t>Kavya Agarwal</t>
        </is>
      </c>
      <c r="C6659" t="inlineStr">
        <is>
          <t>South</t>
        </is>
      </c>
      <c r="D6659" t="inlineStr">
        <is>
          <t>Hyderabad</t>
        </is>
      </c>
      <c r="E6659" t="inlineStr">
        <is>
          <t>No</t>
        </is>
      </c>
      <c r="F6659" t="inlineStr">
        <is>
          <t>Hibernating</t>
        </is>
      </c>
      <c r="G6659" t="n">
        <v>2</v>
      </c>
      <c r="H6659" s="24" t="n">
        <v>5979.28</v>
      </c>
      <c r="I6659" s="24" t="n">
        <v>1889.74</v>
      </c>
      <c r="J6659" s="25" t="n">
        <v>45155</v>
      </c>
      <c r="K6659" s="25" t="n">
        <v>45423</v>
      </c>
      <c r="L6659" t="n">
        <v>1</v>
      </c>
      <c r="M6659" t="n">
        <v>2</v>
      </c>
      <c r="N6659" t="n">
        <v>2</v>
      </c>
      <c r="O6659">
        <f>DATE(2026,1,1)-K6659</f>
        <v/>
      </c>
      <c r="P6659">
        <f>IF(G6659&gt;=2,"Repeat","One-time")</f>
        <v/>
      </c>
    </row>
    <row r="6660">
      <c r="A6660" t="inlineStr">
        <is>
          <t>C11919</t>
        </is>
      </c>
      <c r="B6660" t="inlineStr">
        <is>
          <t>Tanvi Rao</t>
        </is>
      </c>
      <c r="C6660" t="inlineStr">
        <is>
          <t>East</t>
        </is>
      </c>
      <c r="D6660" t="inlineStr">
        <is>
          <t>Kolkata</t>
        </is>
      </c>
      <c r="E6660" t="inlineStr">
        <is>
          <t>Yes</t>
        </is>
      </c>
      <c r="F6660" t="inlineStr">
        <is>
          <t>New</t>
        </is>
      </c>
      <c r="G6660" t="n">
        <v>1</v>
      </c>
      <c r="H6660" s="24" t="n">
        <v>5969.99</v>
      </c>
      <c r="I6660" s="24" t="n">
        <v>2340.7</v>
      </c>
      <c r="J6660" s="25" t="n">
        <v>46022</v>
      </c>
      <c r="K6660" s="25" t="n">
        <v>46022</v>
      </c>
      <c r="L6660" t="n">
        <v>5</v>
      </c>
      <c r="M6660" t="n">
        <v>2</v>
      </c>
      <c r="N6660" t="n">
        <v>2</v>
      </c>
      <c r="O6660">
        <f>DATE(2026,1,1)-K6660</f>
        <v/>
      </c>
      <c r="P6660">
        <f>IF(G6660&gt;=2,"Repeat","One-time")</f>
        <v/>
      </c>
    </row>
    <row r="6661">
      <c r="A6661" t="inlineStr">
        <is>
          <t>C04336</t>
        </is>
      </c>
      <c r="B6661" t="inlineStr">
        <is>
          <t>Riya Mishra</t>
        </is>
      </c>
      <c r="C6661" t="inlineStr">
        <is>
          <t>North</t>
        </is>
      </c>
      <c r="D6661" t="inlineStr">
        <is>
          <t>Gurugram</t>
        </is>
      </c>
      <c r="E6661" t="inlineStr">
        <is>
          <t>No</t>
        </is>
      </c>
      <c r="F6661" t="inlineStr">
        <is>
          <t>Occasional</t>
        </is>
      </c>
      <c r="G6661" t="n">
        <v>2</v>
      </c>
      <c r="H6661" s="24" t="n">
        <v>5953.91</v>
      </c>
      <c r="I6661" s="24" t="n">
        <v>2352.82</v>
      </c>
      <c r="J6661" s="25" t="n">
        <v>45382</v>
      </c>
      <c r="K6661" s="25" t="n">
        <v>45665</v>
      </c>
      <c r="L6661" t="n">
        <v>2</v>
      </c>
      <c r="M6661" t="n">
        <v>2</v>
      </c>
      <c r="N6661" t="n">
        <v>2</v>
      </c>
      <c r="O6661">
        <f>DATE(2026,1,1)-K6661</f>
        <v/>
      </c>
      <c r="P6661">
        <f>IF(G6661&gt;=2,"Repeat","One-time")</f>
        <v/>
      </c>
    </row>
    <row r="6662">
      <c r="A6662" t="inlineStr">
        <is>
          <t>C10375</t>
        </is>
      </c>
      <c r="B6662" t="inlineStr">
        <is>
          <t>Varun Reddy</t>
        </is>
      </c>
      <c r="C6662" t="inlineStr">
        <is>
          <t>North</t>
        </is>
      </c>
      <c r="D6662" t="inlineStr">
        <is>
          <t>Lucknow</t>
        </is>
      </c>
      <c r="E6662" t="inlineStr">
        <is>
          <t>No</t>
        </is>
      </c>
      <c r="F6662" t="inlineStr">
        <is>
          <t>Loyal</t>
        </is>
      </c>
      <c r="G6662" t="n">
        <v>2</v>
      </c>
      <c r="H6662" s="24" t="n">
        <v>5951.78</v>
      </c>
      <c r="I6662" s="24" t="n">
        <v>3001.49</v>
      </c>
      <c r="J6662" s="25" t="n">
        <v>45904</v>
      </c>
      <c r="K6662" s="25" t="n">
        <v>46014</v>
      </c>
      <c r="L6662" t="n">
        <v>5</v>
      </c>
      <c r="M6662" t="n">
        <v>3</v>
      </c>
      <c r="N6662" t="n">
        <v>2</v>
      </c>
      <c r="O6662">
        <f>DATE(2026,1,1)-K6662</f>
        <v/>
      </c>
      <c r="P6662">
        <f>IF(G6662&gt;=2,"Repeat","One-time")</f>
        <v/>
      </c>
    </row>
    <row r="6663">
      <c r="A6663" t="inlineStr">
        <is>
          <t>C01248</t>
        </is>
      </c>
      <c r="B6663" t="inlineStr">
        <is>
          <t>Rahul Agarwal</t>
        </is>
      </c>
      <c r="C6663" t="inlineStr">
        <is>
          <t>East</t>
        </is>
      </c>
      <c r="D6663" t="inlineStr">
        <is>
          <t>Patna</t>
        </is>
      </c>
      <c r="E6663" t="inlineStr">
        <is>
          <t>No</t>
        </is>
      </c>
      <c r="F6663" t="inlineStr">
        <is>
          <t>At Risk</t>
        </is>
      </c>
      <c r="G6663" t="n">
        <v>3</v>
      </c>
      <c r="H6663" s="24" t="n">
        <v>5950.08</v>
      </c>
      <c r="I6663" s="24" t="n">
        <v>1646.72</v>
      </c>
      <c r="J6663" s="25" t="n">
        <v>45174</v>
      </c>
      <c r="K6663" s="25" t="n">
        <v>45430</v>
      </c>
      <c r="L6663" t="n">
        <v>1</v>
      </c>
      <c r="M6663" t="n">
        <v>3</v>
      </c>
      <c r="N6663" t="n">
        <v>2</v>
      </c>
      <c r="O6663">
        <f>DATE(2026,1,1)-K6663</f>
        <v/>
      </c>
      <c r="P6663">
        <f>IF(G6663&gt;=2,"Repeat","One-time")</f>
        <v/>
      </c>
    </row>
    <row r="6664">
      <c r="A6664" t="inlineStr">
        <is>
          <t>C09345</t>
        </is>
      </c>
      <c r="B6664" t="inlineStr">
        <is>
          <t>Imran Menon</t>
        </is>
      </c>
      <c r="C6664" t="inlineStr">
        <is>
          <t>South</t>
        </is>
      </c>
      <c r="D6664" t="inlineStr">
        <is>
          <t>Bengaluru</t>
        </is>
      </c>
      <c r="E6664" t="inlineStr">
        <is>
          <t>No</t>
        </is>
      </c>
      <c r="F6664" t="inlineStr">
        <is>
          <t>Occasional</t>
        </is>
      </c>
      <c r="G6664" t="n">
        <v>1</v>
      </c>
      <c r="H6664" s="24" t="n">
        <v>5949.71</v>
      </c>
      <c r="I6664" s="24" t="n">
        <v>1718.94</v>
      </c>
      <c r="J6664" s="25" t="n">
        <v>45928</v>
      </c>
      <c r="K6664" s="25" t="n">
        <v>45928</v>
      </c>
      <c r="L6664" t="n">
        <v>4</v>
      </c>
      <c r="M6664" t="n">
        <v>1</v>
      </c>
      <c r="N6664" t="n">
        <v>2</v>
      </c>
      <c r="O6664">
        <f>DATE(2026,1,1)-K6664</f>
        <v/>
      </c>
      <c r="P6664">
        <f>IF(G6664&gt;=2,"Repeat","One-time")</f>
        <v/>
      </c>
    </row>
    <row r="6665">
      <c r="A6665" t="inlineStr">
        <is>
          <t>C04747</t>
        </is>
      </c>
      <c r="B6665" t="inlineStr">
        <is>
          <t>Aditya Patel</t>
        </is>
      </c>
      <c r="C6665" t="inlineStr">
        <is>
          <t>Central</t>
        </is>
      </c>
      <c r="D6665" t="inlineStr">
        <is>
          <t>Indore</t>
        </is>
      </c>
      <c r="E6665" t="inlineStr">
        <is>
          <t>No</t>
        </is>
      </c>
      <c r="F6665" t="inlineStr">
        <is>
          <t>Hibernating</t>
        </is>
      </c>
      <c r="G6665" t="n">
        <v>1</v>
      </c>
      <c r="H6665" s="24" t="n">
        <v>5945.78</v>
      </c>
      <c r="I6665" s="24" t="n">
        <v>2459.06</v>
      </c>
      <c r="J6665" s="25" t="n">
        <v>45410</v>
      </c>
      <c r="K6665" s="25" t="n">
        <v>45410</v>
      </c>
      <c r="L6665" t="n">
        <v>1</v>
      </c>
      <c r="M6665" t="n">
        <v>1</v>
      </c>
      <c r="N6665" t="n">
        <v>2</v>
      </c>
      <c r="O6665">
        <f>DATE(2026,1,1)-K6665</f>
        <v/>
      </c>
      <c r="P6665">
        <f>IF(G6665&gt;=2,"Repeat","One-time")</f>
        <v/>
      </c>
    </row>
    <row r="6666">
      <c r="A6666" t="inlineStr">
        <is>
          <t>C10468</t>
        </is>
      </c>
      <c r="B6666" t="inlineStr">
        <is>
          <t>Neha Joshi</t>
        </is>
      </c>
      <c r="C6666" t="inlineStr">
        <is>
          <t>East</t>
        </is>
      </c>
      <c r="D6666" t="inlineStr">
        <is>
          <t>Patna</t>
        </is>
      </c>
      <c r="E6666" t="inlineStr">
        <is>
          <t>No</t>
        </is>
      </c>
      <c r="F6666" t="inlineStr">
        <is>
          <t>New</t>
        </is>
      </c>
      <c r="G6666" t="n">
        <v>1</v>
      </c>
      <c r="H6666" s="24" t="n">
        <v>5944.21</v>
      </c>
      <c r="I6666" s="24" t="n">
        <v>1079.1</v>
      </c>
      <c r="J6666" s="25" t="n">
        <v>46011</v>
      </c>
      <c r="K6666" s="25" t="n">
        <v>46011</v>
      </c>
      <c r="L6666" t="n">
        <v>5</v>
      </c>
      <c r="M6666" t="n">
        <v>2</v>
      </c>
      <c r="N6666" t="n">
        <v>2</v>
      </c>
      <c r="O6666">
        <f>DATE(2026,1,1)-K6666</f>
        <v/>
      </c>
      <c r="P6666">
        <f>IF(G6666&gt;=2,"Repeat","One-time")</f>
        <v/>
      </c>
    </row>
    <row r="6667">
      <c r="A6667" t="inlineStr">
        <is>
          <t>C05577</t>
        </is>
      </c>
      <c r="B6667" t="inlineStr">
        <is>
          <t>Lakshmi Agarwal</t>
        </is>
      </c>
      <c r="C6667" t="inlineStr">
        <is>
          <t>West</t>
        </is>
      </c>
      <c r="D6667" t="inlineStr">
        <is>
          <t>Mumbai</t>
        </is>
      </c>
      <c r="E6667" t="inlineStr">
        <is>
          <t>No</t>
        </is>
      </c>
      <c r="F6667" t="inlineStr">
        <is>
          <t>Occasional</t>
        </is>
      </c>
      <c r="G6667" t="n">
        <v>2</v>
      </c>
      <c r="H6667" s="24" t="n">
        <v>5943.07</v>
      </c>
      <c r="I6667" s="24" t="n">
        <v>2023.56</v>
      </c>
      <c r="J6667" s="25" t="n">
        <v>45627</v>
      </c>
      <c r="K6667" s="25" t="n">
        <v>45705</v>
      </c>
      <c r="L6667" t="n">
        <v>2</v>
      </c>
      <c r="M6667" t="n">
        <v>2</v>
      </c>
      <c r="N6667" t="n">
        <v>2</v>
      </c>
      <c r="O6667">
        <f>DATE(2026,1,1)-K6667</f>
        <v/>
      </c>
      <c r="P6667">
        <f>IF(G6667&gt;=2,"Repeat","One-time")</f>
        <v/>
      </c>
    </row>
    <row r="6668">
      <c r="A6668" t="inlineStr">
        <is>
          <t>C02474</t>
        </is>
      </c>
      <c r="B6668" t="inlineStr">
        <is>
          <t>Kavya Kapoor</t>
        </is>
      </c>
      <c r="C6668" t="inlineStr">
        <is>
          <t>North</t>
        </is>
      </c>
      <c r="D6668" t="inlineStr">
        <is>
          <t>Lucknow</t>
        </is>
      </c>
      <c r="E6668" t="inlineStr">
        <is>
          <t>No</t>
        </is>
      </c>
      <c r="F6668" t="inlineStr">
        <is>
          <t>Hibernating</t>
        </is>
      </c>
      <c r="G6668" t="n">
        <v>1</v>
      </c>
      <c r="H6668" s="24" t="n">
        <v>5939.08</v>
      </c>
      <c r="I6668" s="24" t="n">
        <v>1258.94</v>
      </c>
      <c r="J6668" s="25" t="n">
        <v>45434</v>
      </c>
      <c r="K6668" s="25" t="n">
        <v>45434</v>
      </c>
      <c r="L6668" t="n">
        <v>1</v>
      </c>
      <c r="M6668" t="n">
        <v>1</v>
      </c>
      <c r="N6668" t="n">
        <v>2</v>
      </c>
      <c r="O6668">
        <f>DATE(2026,1,1)-K6668</f>
        <v/>
      </c>
      <c r="P6668">
        <f>IF(G6668&gt;=2,"Repeat","One-time")</f>
        <v/>
      </c>
    </row>
    <row r="6669">
      <c r="A6669" t="inlineStr">
        <is>
          <t>C05079</t>
        </is>
      </c>
      <c r="B6669" t="inlineStr">
        <is>
          <t>Varun Fernandes</t>
        </is>
      </c>
      <c r="C6669" t="inlineStr">
        <is>
          <t>Central</t>
        </is>
      </c>
      <c r="D6669" t="inlineStr">
        <is>
          <t>Bhopal</t>
        </is>
      </c>
      <c r="E6669" t="inlineStr">
        <is>
          <t>No</t>
        </is>
      </c>
      <c r="F6669" t="inlineStr">
        <is>
          <t>Hibernating</t>
        </is>
      </c>
      <c r="G6669" t="n">
        <v>1</v>
      </c>
      <c r="H6669" s="24" t="n">
        <v>5936.89</v>
      </c>
      <c r="I6669" s="24" t="n">
        <v>1034.49</v>
      </c>
      <c r="J6669" s="25" t="n">
        <v>45471</v>
      </c>
      <c r="K6669" s="25" t="n">
        <v>45471</v>
      </c>
      <c r="L6669" t="n">
        <v>1</v>
      </c>
      <c r="M6669" t="n">
        <v>1</v>
      </c>
      <c r="N6669" t="n">
        <v>2</v>
      </c>
      <c r="O6669">
        <f>DATE(2026,1,1)-K6669</f>
        <v/>
      </c>
      <c r="P6669">
        <f>IF(G6669&gt;=2,"Repeat","One-time")</f>
        <v/>
      </c>
    </row>
    <row r="6670">
      <c r="A6670" t="inlineStr">
        <is>
          <t>C11092</t>
        </is>
      </c>
      <c r="B6670" t="inlineStr">
        <is>
          <t>Deepak Singh</t>
        </is>
      </c>
      <c r="C6670" t="inlineStr">
        <is>
          <t>South</t>
        </is>
      </c>
      <c r="D6670" t="inlineStr">
        <is>
          <t>Hyderabad</t>
        </is>
      </c>
      <c r="E6670" t="inlineStr">
        <is>
          <t>No</t>
        </is>
      </c>
      <c r="F6670" t="inlineStr">
        <is>
          <t>New</t>
        </is>
      </c>
      <c r="G6670" t="n">
        <v>1</v>
      </c>
      <c r="H6670" s="24" t="n">
        <v>5932.85</v>
      </c>
      <c r="I6670" s="24" t="n">
        <v>1924.42</v>
      </c>
      <c r="J6670" s="25" t="n">
        <v>45996</v>
      </c>
      <c r="K6670" s="25" t="n">
        <v>45996</v>
      </c>
      <c r="L6670" t="n">
        <v>5</v>
      </c>
      <c r="M6670" t="n">
        <v>2</v>
      </c>
      <c r="N6670" t="n">
        <v>2</v>
      </c>
      <c r="O6670">
        <f>DATE(2026,1,1)-K6670</f>
        <v/>
      </c>
      <c r="P6670">
        <f>IF(G6670&gt;=2,"Repeat","One-time")</f>
        <v/>
      </c>
    </row>
    <row r="6671">
      <c r="A6671" t="inlineStr">
        <is>
          <t>C00555</t>
        </is>
      </c>
      <c r="B6671" t="inlineStr">
        <is>
          <t>Shreya Chopra</t>
        </is>
      </c>
      <c r="C6671" t="inlineStr">
        <is>
          <t>Central</t>
        </is>
      </c>
      <c r="D6671" t="inlineStr">
        <is>
          <t>Raipur</t>
        </is>
      </c>
      <c r="E6671" t="inlineStr">
        <is>
          <t>No</t>
        </is>
      </c>
      <c r="F6671" t="inlineStr">
        <is>
          <t>At Risk</t>
        </is>
      </c>
      <c r="G6671" t="n">
        <v>3</v>
      </c>
      <c r="H6671" s="24" t="n">
        <v>5929.2</v>
      </c>
      <c r="I6671" s="24" t="n">
        <v>1484.39</v>
      </c>
      <c r="J6671" s="25" t="n">
        <v>44927</v>
      </c>
      <c r="K6671" s="25" t="n">
        <v>45220</v>
      </c>
      <c r="L6671" t="n">
        <v>1</v>
      </c>
      <c r="M6671" t="n">
        <v>3</v>
      </c>
      <c r="N6671" t="n">
        <v>2</v>
      </c>
      <c r="O6671">
        <f>DATE(2026,1,1)-K6671</f>
        <v/>
      </c>
      <c r="P6671">
        <f>IF(G6671&gt;=2,"Repeat","One-time")</f>
        <v/>
      </c>
    </row>
    <row r="6672">
      <c r="A6672" t="inlineStr">
        <is>
          <t>C09562</t>
        </is>
      </c>
      <c r="B6672" t="inlineStr">
        <is>
          <t>Swati Gupta</t>
        </is>
      </c>
      <c r="C6672" t="inlineStr">
        <is>
          <t>North</t>
        </is>
      </c>
      <c r="D6672" t="inlineStr">
        <is>
          <t>Chandigarh</t>
        </is>
      </c>
      <c r="E6672" t="inlineStr">
        <is>
          <t>No</t>
        </is>
      </c>
      <c r="F6672" t="inlineStr">
        <is>
          <t>New</t>
        </is>
      </c>
      <c r="G6672" t="n">
        <v>3</v>
      </c>
      <c r="H6672" s="24" t="n">
        <v>5924.51</v>
      </c>
      <c r="I6672" s="24" t="n">
        <v>2148.6</v>
      </c>
      <c r="J6672" s="25" t="n">
        <v>45965</v>
      </c>
      <c r="K6672" s="25" t="n">
        <v>45995</v>
      </c>
      <c r="L6672" t="n">
        <v>5</v>
      </c>
      <c r="M6672" t="n">
        <v>3</v>
      </c>
      <c r="N6672" t="n">
        <v>2</v>
      </c>
      <c r="O6672">
        <f>DATE(2026,1,1)-K6672</f>
        <v/>
      </c>
      <c r="P6672">
        <f>IF(G6672&gt;=2,"Repeat","One-time")</f>
        <v/>
      </c>
    </row>
    <row r="6673">
      <c r="A6673" t="inlineStr">
        <is>
          <t>C03763</t>
        </is>
      </c>
      <c r="B6673" t="inlineStr">
        <is>
          <t>Imran Mishra</t>
        </is>
      </c>
      <c r="C6673" t="inlineStr">
        <is>
          <t>West</t>
        </is>
      </c>
      <c r="D6673" t="inlineStr">
        <is>
          <t>Mumbai</t>
        </is>
      </c>
      <c r="E6673" t="inlineStr">
        <is>
          <t>Yes</t>
        </is>
      </c>
      <c r="F6673" t="inlineStr">
        <is>
          <t>Occasional</t>
        </is>
      </c>
      <c r="G6673" t="n">
        <v>1</v>
      </c>
      <c r="H6673" s="24" t="n">
        <v>5917.7</v>
      </c>
      <c r="I6673" s="24" t="n">
        <v>1816.92</v>
      </c>
      <c r="J6673" s="25" t="n">
        <v>45602</v>
      </c>
      <c r="K6673" s="25" t="n">
        <v>45602</v>
      </c>
      <c r="L6673" t="n">
        <v>2</v>
      </c>
      <c r="M6673" t="n">
        <v>1</v>
      </c>
      <c r="N6673" t="n">
        <v>2</v>
      </c>
      <c r="O6673">
        <f>DATE(2026,1,1)-K6673</f>
        <v/>
      </c>
      <c r="P6673">
        <f>IF(G6673&gt;=2,"Repeat","One-time")</f>
        <v/>
      </c>
    </row>
    <row r="6674">
      <c r="A6674" t="inlineStr">
        <is>
          <t>C06862</t>
        </is>
      </c>
      <c r="B6674" t="inlineStr">
        <is>
          <t>Riya Mishra</t>
        </is>
      </c>
      <c r="C6674" t="inlineStr">
        <is>
          <t>West</t>
        </is>
      </c>
      <c r="D6674" t="inlineStr">
        <is>
          <t>Mumbai</t>
        </is>
      </c>
      <c r="E6674" t="inlineStr">
        <is>
          <t>No</t>
        </is>
      </c>
      <c r="F6674" t="inlineStr">
        <is>
          <t>Loyal</t>
        </is>
      </c>
      <c r="G6674" t="n">
        <v>3</v>
      </c>
      <c r="H6674" s="24" t="n">
        <v>5917.25</v>
      </c>
      <c r="I6674" s="24" t="n">
        <v>2482.81</v>
      </c>
      <c r="J6674" s="25" t="n">
        <v>45602</v>
      </c>
      <c r="K6674" s="25" t="n">
        <v>45761</v>
      </c>
      <c r="L6674" t="n">
        <v>3</v>
      </c>
      <c r="M6674" t="n">
        <v>3</v>
      </c>
      <c r="N6674" t="n">
        <v>2</v>
      </c>
      <c r="O6674">
        <f>DATE(2026,1,1)-K6674</f>
        <v/>
      </c>
      <c r="P6674">
        <f>IF(G6674&gt;=2,"Repeat","One-time")</f>
        <v/>
      </c>
    </row>
    <row r="6675">
      <c r="A6675" t="inlineStr">
        <is>
          <t>C08124</t>
        </is>
      </c>
      <c r="B6675" t="inlineStr">
        <is>
          <t>Joseph Reddy</t>
        </is>
      </c>
      <c r="C6675" t="inlineStr">
        <is>
          <t>East</t>
        </is>
      </c>
      <c r="D6675" t="inlineStr">
        <is>
          <t>Patna</t>
        </is>
      </c>
      <c r="E6675" t="inlineStr">
        <is>
          <t>No</t>
        </is>
      </c>
      <c r="F6675" t="inlineStr">
        <is>
          <t>Occasional</t>
        </is>
      </c>
      <c r="G6675" t="n">
        <v>1</v>
      </c>
      <c r="H6675" s="24" t="n">
        <v>5915.87</v>
      </c>
      <c r="I6675" s="24" t="n">
        <v>1190.35</v>
      </c>
      <c r="J6675" s="25" t="n">
        <v>45910</v>
      </c>
      <c r="K6675" s="25" t="n">
        <v>45910</v>
      </c>
      <c r="L6675" t="n">
        <v>3</v>
      </c>
      <c r="M6675" t="n">
        <v>1</v>
      </c>
      <c r="N6675" t="n">
        <v>2</v>
      </c>
      <c r="O6675">
        <f>DATE(2026,1,1)-K6675</f>
        <v/>
      </c>
      <c r="P6675">
        <f>IF(G6675&gt;=2,"Repeat","One-time")</f>
        <v/>
      </c>
    </row>
    <row r="6676">
      <c r="A6676" t="inlineStr">
        <is>
          <t>C05328</t>
        </is>
      </c>
      <c r="B6676" t="inlineStr">
        <is>
          <t>Zoya Kumar</t>
        </is>
      </c>
      <c r="C6676" t="inlineStr">
        <is>
          <t>West</t>
        </is>
      </c>
      <c r="D6676" t="inlineStr">
        <is>
          <t>Ahmedabad</t>
        </is>
      </c>
      <c r="E6676" t="inlineStr">
        <is>
          <t>No</t>
        </is>
      </c>
      <c r="F6676" t="inlineStr">
        <is>
          <t>Loyal</t>
        </is>
      </c>
      <c r="G6676" t="n">
        <v>6</v>
      </c>
      <c r="H6676" s="24" t="n">
        <v>5909.17</v>
      </c>
      <c r="I6676" s="24" t="n">
        <v>2091.85</v>
      </c>
      <c r="J6676" s="25" t="n">
        <v>45519</v>
      </c>
      <c r="K6676" s="25" t="n">
        <v>45998</v>
      </c>
      <c r="L6676" t="n">
        <v>5</v>
      </c>
      <c r="M6676" t="n">
        <v>4</v>
      </c>
      <c r="N6676" t="n">
        <v>2</v>
      </c>
      <c r="O6676">
        <f>DATE(2026,1,1)-K6676</f>
        <v/>
      </c>
      <c r="P6676">
        <f>IF(G6676&gt;=2,"Repeat","One-time")</f>
        <v/>
      </c>
    </row>
    <row r="6677">
      <c r="A6677" t="inlineStr">
        <is>
          <t>C07088</t>
        </is>
      </c>
      <c r="B6677" t="inlineStr">
        <is>
          <t>Ayesha Sharma</t>
        </is>
      </c>
      <c r="C6677" t="inlineStr">
        <is>
          <t>West</t>
        </is>
      </c>
      <c r="D6677" t="inlineStr">
        <is>
          <t>Pune</t>
        </is>
      </c>
      <c r="E6677" t="inlineStr">
        <is>
          <t>No</t>
        </is>
      </c>
      <c r="F6677" t="inlineStr">
        <is>
          <t>Occasional</t>
        </is>
      </c>
      <c r="G6677" t="n">
        <v>2</v>
      </c>
      <c r="H6677" s="24" t="n">
        <v>5905.97</v>
      </c>
      <c r="I6677" s="24" t="n">
        <v>295.6</v>
      </c>
      <c r="J6677" s="25" t="n">
        <v>45670</v>
      </c>
      <c r="K6677" s="25" t="n">
        <v>45865</v>
      </c>
      <c r="L6677" t="n">
        <v>3</v>
      </c>
      <c r="M6677" t="n">
        <v>2</v>
      </c>
      <c r="N6677" t="n">
        <v>2</v>
      </c>
      <c r="O6677">
        <f>DATE(2026,1,1)-K6677</f>
        <v/>
      </c>
      <c r="P6677">
        <f>IF(G6677&gt;=2,"Repeat","One-time")</f>
        <v/>
      </c>
    </row>
    <row r="6678">
      <c r="A6678" t="inlineStr">
        <is>
          <t>C03968</t>
        </is>
      </c>
      <c r="B6678" t="inlineStr">
        <is>
          <t>Arjun Sinha</t>
        </is>
      </c>
      <c r="C6678" t="inlineStr">
        <is>
          <t>Central</t>
        </is>
      </c>
      <c r="D6678" t="inlineStr">
        <is>
          <t>Raipur</t>
        </is>
      </c>
      <c r="E6678" t="inlineStr">
        <is>
          <t>No</t>
        </is>
      </c>
      <c r="F6678" t="inlineStr">
        <is>
          <t>Occasional</t>
        </is>
      </c>
      <c r="G6678" t="n">
        <v>1</v>
      </c>
      <c r="H6678" s="24" t="n">
        <v>5903.19</v>
      </c>
      <c r="I6678" s="24" t="n">
        <v>2757.14</v>
      </c>
      <c r="J6678" s="25" t="n">
        <v>45553</v>
      </c>
      <c r="K6678" s="25" t="n">
        <v>45553</v>
      </c>
      <c r="L6678" t="n">
        <v>2</v>
      </c>
      <c r="M6678" t="n">
        <v>1</v>
      </c>
      <c r="N6678" t="n">
        <v>2</v>
      </c>
      <c r="O6678">
        <f>DATE(2026,1,1)-K6678</f>
        <v/>
      </c>
      <c r="P6678">
        <f>IF(G6678&gt;=2,"Repeat","One-time")</f>
        <v/>
      </c>
    </row>
    <row r="6679">
      <c r="A6679" t="inlineStr">
        <is>
          <t>C02717</t>
        </is>
      </c>
      <c r="B6679" t="inlineStr">
        <is>
          <t>Riya Rao</t>
        </is>
      </c>
      <c r="C6679" t="inlineStr">
        <is>
          <t>North</t>
        </is>
      </c>
      <c r="D6679" t="inlineStr">
        <is>
          <t>Jaipur</t>
        </is>
      </c>
      <c r="E6679" t="inlineStr">
        <is>
          <t>No</t>
        </is>
      </c>
      <c r="F6679" t="inlineStr">
        <is>
          <t>Hibernating</t>
        </is>
      </c>
      <c r="G6679" t="n">
        <v>1</v>
      </c>
      <c r="H6679" s="24" t="n">
        <v>5903.1</v>
      </c>
      <c r="I6679" s="24" t="n">
        <v>1386.79</v>
      </c>
      <c r="J6679" s="25" t="n">
        <v>45203</v>
      </c>
      <c r="K6679" s="25" t="n">
        <v>45203</v>
      </c>
      <c r="L6679" t="n">
        <v>1</v>
      </c>
      <c r="M6679" t="n">
        <v>1</v>
      </c>
      <c r="N6679" t="n">
        <v>2</v>
      </c>
      <c r="O6679">
        <f>DATE(2026,1,1)-K6679</f>
        <v/>
      </c>
      <c r="P6679">
        <f>IF(G6679&gt;=2,"Repeat","One-time")</f>
        <v/>
      </c>
    </row>
    <row r="6680">
      <c r="A6680" t="inlineStr">
        <is>
          <t>C07470</t>
        </is>
      </c>
      <c r="B6680" t="inlineStr">
        <is>
          <t>Vivaan Mishra</t>
        </is>
      </c>
      <c r="C6680" t="inlineStr">
        <is>
          <t>North</t>
        </is>
      </c>
      <c r="D6680" t="inlineStr">
        <is>
          <t>Delhi</t>
        </is>
      </c>
      <c r="E6680" t="inlineStr">
        <is>
          <t>No</t>
        </is>
      </c>
      <c r="F6680" t="inlineStr">
        <is>
          <t>Loyal</t>
        </is>
      </c>
      <c r="G6680" t="n">
        <v>3</v>
      </c>
      <c r="H6680" s="24" t="n">
        <v>5891.74</v>
      </c>
      <c r="I6680" s="24" t="n">
        <v>1808.89</v>
      </c>
      <c r="J6680" s="25" t="n">
        <v>45920</v>
      </c>
      <c r="K6680" s="25" t="n">
        <v>45968</v>
      </c>
      <c r="L6680" t="n">
        <v>4</v>
      </c>
      <c r="M6680" t="n">
        <v>3</v>
      </c>
      <c r="N6680" t="n">
        <v>2</v>
      </c>
      <c r="O6680">
        <f>DATE(2026,1,1)-K6680</f>
        <v/>
      </c>
      <c r="P6680">
        <f>IF(G6680&gt;=2,"Repeat","One-time")</f>
        <v/>
      </c>
    </row>
    <row r="6681">
      <c r="A6681" t="inlineStr">
        <is>
          <t>C05620</t>
        </is>
      </c>
      <c r="B6681" t="inlineStr">
        <is>
          <t>Harpreet Prasad</t>
        </is>
      </c>
      <c r="C6681" t="inlineStr">
        <is>
          <t>West</t>
        </is>
      </c>
      <c r="D6681" t="inlineStr">
        <is>
          <t>Pune</t>
        </is>
      </c>
      <c r="E6681" t="inlineStr">
        <is>
          <t>Yes</t>
        </is>
      </c>
      <c r="F6681" t="inlineStr">
        <is>
          <t>Occasional</t>
        </is>
      </c>
      <c r="G6681" t="n">
        <v>1</v>
      </c>
      <c r="H6681" s="24" t="n">
        <v>5886.39</v>
      </c>
      <c r="I6681" s="24" t="n">
        <v>280.46</v>
      </c>
      <c r="J6681" s="25" t="n">
        <v>45697</v>
      </c>
      <c r="K6681" s="25" t="n">
        <v>45697</v>
      </c>
      <c r="L6681" t="n">
        <v>2</v>
      </c>
      <c r="M6681" t="n">
        <v>1</v>
      </c>
      <c r="N6681" t="n">
        <v>2</v>
      </c>
      <c r="O6681">
        <f>DATE(2026,1,1)-K6681</f>
        <v/>
      </c>
      <c r="P6681">
        <f>IF(G6681&gt;=2,"Repeat","One-time")</f>
        <v/>
      </c>
    </row>
    <row r="6682">
      <c r="A6682" t="inlineStr">
        <is>
          <t>C07677</t>
        </is>
      </c>
      <c r="B6682" t="inlineStr">
        <is>
          <t>Abhishek Iyer</t>
        </is>
      </c>
      <c r="C6682" t="inlineStr">
        <is>
          <t>South</t>
        </is>
      </c>
      <c r="D6682" t="inlineStr">
        <is>
          <t>Chennai</t>
        </is>
      </c>
      <c r="E6682" t="inlineStr">
        <is>
          <t>Yes</t>
        </is>
      </c>
      <c r="F6682" t="inlineStr">
        <is>
          <t>Occasional</t>
        </is>
      </c>
      <c r="G6682" t="n">
        <v>2</v>
      </c>
      <c r="H6682" s="24" t="n">
        <v>5883.58</v>
      </c>
      <c r="I6682" s="24" t="n">
        <v>1686.8</v>
      </c>
      <c r="J6682" s="25" t="n">
        <v>45779</v>
      </c>
      <c r="K6682" s="25" t="n">
        <v>45997</v>
      </c>
      <c r="L6682" t="n">
        <v>5</v>
      </c>
      <c r="M6682" t="n">
        <v>2</v>
      </c>
      <c r="N6682" t="n">
        <v>2</v>
      </c>
      <c r="O6682">
        <f>DATE(2026,1,1)-K6682</f>
        <v/>
      </c>
      <c r="P6682">
        <f>IF(G6682&gt;=2,"Repeat","One-time")</f>
        <v/>
      </c>
    </row>
    <row r="6683">
      <c r="A6683" t="inlineStr">
        <is>
          <t>C05273</t>
        </is>
      </c>
      <c r="B6683" t="inlineStr">
        <is>
          <t>Vivaan Patel</t>
        </is>
      </c>
      <c r="C6683" t="inlineStr">
        <is>
          <t>North</t>
        </is>
      </c>
      <c r="D6683" t="inlineStr">
        <is>
          <t>Delhi</t>
        </is>
      </c>
      <c r="E6683" t="inlineStr">
        <is>
          <t>Yes</t>
        </is>
      </c>
      <c r="F6683" t="inlineStr">
        <is>
          <t>At Risk</t>
        </is>
      </c>
      <c r="G6683" t="n">
        <v>3</v>
      </c>
      <c r="H6683" s="24" t="n">
        <v>5882.84</v>
      </c>
      <c r="I6683" s="24" t="n">
        <v>2346.37</v>
      </c>
      <c r="J6683" s="25" t="n">
        <v>45494</v>
      </c>
      <c r="K6683" s="25" t="n">
        <v>45661</v>
      </c>
      <c r="L6683" t="n">
        <v>2</v>
      </c>
      <c r="M6683" t="n">
        <v>3</v>
      </c>
      <c r="N6683" t="n">
        <v>2</v>
      </c>
      <c r="O6683">
        <f>DATE(2026,1,1)-K6683</f>
        <v/>
      </c>
      <c r="P6683">
        <f>IF(G6683&gt;=2,"Repeat","One-time")</f>
        <v/>
      </c>
    </row>
    <row r="6684">
      <c r="A6684" t="inlineStr">
        <is>
          <t>C05543</t>
        </is>
      </c>
      <c r="B6684" t="inlineStr">
        <is>
          <t>Suresh Shah</t>
        </is>
      </c>
      <c r="C6684" t="inlineStr">
        <is>
          <t>South</t>
        </is>
      </c>
      <c r="D6684" t="inlineStr">
        <is>
          <t>Bengaluru</t>
        </is>
      </c>
      <c r="E6684" t="inlineStr">
        <is>
          <t>Yes</t>
        </is>
      </c>
      <c r="F6684" t="inlineStr">
        <is>
          <t>Loyal</t>
        </is>
      </c>
      <c r="G6684" t="n">
        <v>3</v>
      </c>
      <c r="H6684" s="24" t="n">
        <v>5878.45</v>
      </c>
      <c r="I6684" s="24" t="n">
        <v>1876.14</v>
      </c>
      <c r="J6684" s="25" t="n">
        <v>45532</v>
      </c>
      <c r="K6684" s="25" t="n">
        <v>45815</v>
      </c>
      <c r="L6684" t="n">
        <v>3</v>
      </c>
      <c r="M6684" t="n">
        <v>3</v>
      </c>
      <c r="N6684" t="n">
        <v>2</v>
      </c>
      <c r="O6684">
        <f>DATE(2026,1,1)-K6684</f>
        <v/>
      </c>
      <c r="P6684">
        <f>IF(G6684&gt;=2,"Repeat","One-time")</f>
        <v/>
      </c>
    </row>
    <row r="6685">
      <c r="A6685" t="inlineStr">
        <is>
          <t>C02478</t>
        </is>
      </c>
      <c r="B6685" t="inlineStr">
        <is>
          <t>Gurpreet Agarwal</t>
        </is>
      </c>
      <c r="C6685" t="inlineStr">
        <is>
          <t>West</t>
        </is>
      </c>
      <c r="D6685" t="inlineStr">
        <is>
          <t>Mumbai</t>
        </is>
      </c>
      <c r="E6685" t="inlineStr">
        <is>
          <t>No</t>
        </is>
      </c>
      <c r="F6685" t="inlineStr">
        <is>
          <t>Occasional</t>
        </is>
      </c>
      <c r="G6685" t="n">
        <v>1</v>
      </c>
      <c r="H6685" s="24" t="n">
        <v>5873.04</v>
      </c>
      <c r="I6685" s="24" t="n">
        <v>2291.39</v>
      </c>
      <c r="J6685" s="25" t="n">
        <v>45502</v>
      </c>
      <c r="K6685" s="25" t="n">
        <v>45502</v>
      </c>
      <c r="L6685" t="n">
        <v>2</v>
      </c>
      <c r="M6685" t="n">
        <v>1</v>
      </c>
      <c r="N6685" t="n">
        <v>2</v>
      </c>
      <c r="O6685">
        <f>DATE(2026,1,1)-K6685</f>
        <v/>
      </c>
      <c r="P6685">
        <f>IF(G6685&gt;=2,"Repeat","One-time")</f>
        <v/>
      </c>
    </row>
    <row r="6686">
      <c r="A6686" t="inlineStr">
        <is>
          <t>C06717</t>
        </is>
      </c>
      <c r="B6686" t="inlineStr">
        <is>
          <t>Lakshmi Nair</t>
        </is>
      </c>
      <c r="C6686" t="inlineStr">
        <is>
          <t>North</t>
        </is>
      </c>
      <c r="D6686" t="inlineStr">
        <is>
          <t>Lucknow</t>
        </is>
      </c>
      <c r="E6686" t="inlineStr">
        <is>
          <t>No</t>
        </is>
      </c>
      <c r="F6686" t="inlineStr">
        <is>
          <t>Occasional</t>
        </is>
      </c>
      <c r="G6686" t="n">
        <v>2</v>
      </c>
      <c r="H6686" s="24" t="n">
        <v>5871.01</v>
      </c>
      <c r="I6686" s="24" t="n">
        <v>1839.91</v>
      </c>
      <c r="J6686" s="25" t="n">
        <v>45572</v>
      </c>
      <c r="K6686" s="25" t="n">
        <v>45969</v>
      </c>
      <c r="L6686" t="n">
        <v>4</v>
      </c>
      <c r="M6686" t="n">
        <v>2</v>
      </c>
      <c r="N6686" t="n">
        <v>2</v>
      </c>
      <c r="O6686">
        <f>DATE(2026,1,1)-K6686</f>
        <v/>
      </c>
      <c r="P6686">
        <f>IF(G6686&gt;=2,"Repeat","One-time")</f>
        <v/>
      </c>
    </row>
    <row r="6687">
      <c r="A6687" t="inlineStr">
        <is>
          <t>C10663</t>
        </is>
      </c>
      <c r="B6687" t="inlineStr">
        <is>
          <t>Aditya Prasad</t>
        </is>
      </c>
      <c r="C6687" t="inlineStr">
        <is>
          <t>Central</t>
        </is>
      </c>
      <c r="D6687" t="inlineStr">
        <is>
          <t>Raipur</t>
        </is>
      </c>
      <c r="E6687" t="inlineStr">
        <is>
          <t>No</t>
        </is>
      </c>
      <c r="F6687" t="inlineStr">
        <is>
          <t>Loyal</t>
        </is>
      </c>
      <c r="G6687" t="n">
        <v>3</v>
      </c>
      <c r="H6687" s="24" t="n">
        <v>5870.82</v>
      </c>
      <c r="I6687" s="24" t="n">
        <v>1562.11</v>
      </c>
      <c r="J6687" s="25" t="n">
        <v>45925</v>
      </c>
      <c r="K6687" s="25" t="n">
        <v>46007</v>
      </c>
      <c r="L6687" t="n">
        <v>5</v>
      </c>
      <c r="M6687" t="n">
        <v>3</v>
      </c>
      <c r="N6687" t="n">
        <v>2</v>
      </c>
      <c r="O6687">
        <f>DATE(2026,1,1)-K6687</f>
        <v/>
      </c>
      <c r="P6687">
        <f>IF(G6687&gt;=2,"Repeat","One-time")</f>
        <v/>
      </c>
    </row>
    <row r="6688">
      <c r="A6688" t="inlineStr">
        <is>
          <t>C05669</t>
        </is>
      </c>
      <c r="B6688" t="inlineStr">
        <is>
          <t>Amit Nair</t>
        </is>
      </c>
      <c r="C6688" t="inlineStr">
        <is>
          <t>West</t>
        </is>
      </c>
      <c r="D6688" t="inlineStr">
        <is>
          <t>Mumbai</t>
        </is>
      </c>
      <c r="E6688" t="inlineStr">
        <is>
          <t>No</t>
        </is>
      </c>
      <c r="F6688" t="inlineStr">
        <is>
          <t>Occasional</t>
        </is>
      </c>
      <c r="G6688" t="n">
        <v>1</v>
      </c>
      <c r="H6688" s="24" t="n">
        <v>5864.06</v>
      </c>
      <c r="I6688" s="24" t="n">
        <v>1144.14</v>
      </c>
      <c r="J6688" s="25" t="n">
        <v>45873</v>
      </c>
      <c r="K6688" s="25" t="n">
        <v>45873</v>
      </c>
      <c r="L6688" t="n">
        <v>3</v>
      </c>
      <c r="M6688" t="n">
        <v>1</v>
      </c>
      <c r="N6688" t="n">
        <v>2</v>
      </c>
      <c r="O6688">
        <f>DATE(2026,1,1)-K6688</f>
        <v/>
      </c>
      <c r="P6688">
        <f>IF(G6688&gt;=2,"Repeat","One-time")</f>
        <v/>
      </c>
    </row>
    <row r="6689">
      <c r="A6689" t="inlineStr">
        <is>
          <t>C09575</t>
        </is>
      </c>
      <c r="B6689" t="inlineStr">
        <is>
          <t>Amit Das</t>
        </is>
      </c>
      <c r="C6689" t="inlineStr">
        <is>
          <t>South</t>
        </is>
      </c>
      <c r="D6689" t="inlineStr">
        <is>
          <t>Bengaluru</t>
        </is>
      </c>
      <c r="E6689" t="inlineStr">
        <is>
          <t>No</t>
        </is>
      </c>
      <c r="F6689" t="inlineStr">
        <is>
          <t>New</t>
        </is>
      </c>
      <c r="G6689" t="n">
        <v>2</v>
      </c>
      <c r="H6689" s="24" t="n">
        <v>5862.16</v>
      </c>
      <c r="I6689" s="24" t="n">
        <v>1800</v>
      </c>
      <c r="J6689" s="25" t="n">
        <v>45963</v>
      </c>
      <c r="K6689" s="25" t="n">
        <v>46001</v>
      </c>
      <c r="L6689" t="n">
        <v>5</v>
      </c>
      <c r="M6689" t="n">
        <v>2</v>
      </c>
      <c r="N6689" t="n">
        <v>2</v>
      </c>
      <c r="O6689">
        <f>DATE(2026,1,1)-K6689</f>
        <v/>
      </c>
      <c r="P6689">
        <f>IF(G6689&gt;=2,"Repeat","One-time")</f>
        <v/>
      </c>
    </row>
    <row r="6690">
      <c r="A6690" t="inlineStr">
        <is>
          <t>C06598</t>
        </is>
      </c>
      <c r="B6690" t="inlineStr">
        <is>
          <t>Diya Verma</t>
        </is>
      </c>
      <c r="C6690" t="inlineStr">
        <is>
          <t>South</t>
        </is>
      </c>
      <c r="D6690" t="inlineStr">
        <is>
          <t>Hyderabad</t>
        </is>
      </c>
      <c r="E6690" t="inlineStr">
        <is>
          <t>No</t>
        </is>
      </c>
      <c r="F6690" t="inlineStr">
        <is>
          <t>Occasional</t>
        </is>
      </c>
      <c r="G6690" t="n">
        <v>2</v>
      </c>
      <c r="H6690" s="24" t="n">
        <v>5860.43</v>
      </c>
      <c r="I6690" s="24" t="n">
        <v>1289.53</v>
      </c>
      <c r="J6690" s="25" t="n">
        <v>45787</v>
      </c>
      <c r="K6690" s="25" t="n">
        <v>45935</v>
      </c>
      <c r="L6690" t="n">
        <v>4</v>
      </c>
      <c r="M6690" t="n">
        <v>2</v>
      </c>
      <c r="N6690" t="n">
        <v>2</v>
      </c>
      <c r="O6690">
        <f>DATE(2026,1,1)-K6690</f>
        <v/>
      </c>
      <c r="P6690">
        <f>IF(G6690&gt;=2,"Repeat","One-time")</f>
        <v/>
      </c>
    </row>
    <row r="6691">
      <c r="A6691" t="inlineStr">
        <is>
          <t>C07059</t>
        </is>
      </c>
      <c r="B6691" t="inlineStr">
        <is>
          <t>Varun Ghosh</t>
        </is>
      </c>
      <c r="C6691" t="inlineStr">
        <is>
          <t>West</t>
        </is>
      </c>
      <c r="D6691" t="inlineStr">
        <is>
          <t>Mumbai</t>
        </is>
      </c>
      <c r="E6691" t="inlineStr">
        <is>
          <t>No</t>
        </is>
      </c>
      <c r="F6691" t="inlineStr">
        <is>
          <t>Occasional</t>
        </is>
      </c>
      <c r="G6691" t="n">
        <v>1</v>
      </c>
      <c r="H6691" s="24" t="n">
        <v>5858.27</v>
      </c>
      <c r="I6691" s="24" t="n">
        <v>320.37</v>
      </c>
      <c r="J6691" s="25" t="n">
        <v>45630</v>
      </c>
      <c r="K6691" s="25" t="n">
        <v>45630</v>
      </c>
      <c r="L6691" t="n">
        <v>2</v>
      </c>
      <c r="M6691" t="n">
        <v>1</v>
      </c>
      <c r="N6691" t="n">
        <v>2</v>
      </c>
      <c r="O6691">
        <f>DATE(2026,1,1)-K6691</f>
        <v/>
      </c>
      <c r="P6691">
        <f>IF(G6691&gt;=2,"Repeat","One-time")</f>
        <v/>
      </c>
    </row>
    <row r="6692">
      <c r="A6692" t="inlineStr">
        <is>
          <t>C03292</t>
        </is>
      </c>
      <c r="B6692" t="inlineStr">
        <is>
          <t>Deepak Mishra</t>
        </is>
      </c>
      <c r="C6692" t="inlineStr">
        <is>
          <t>West</t>
        </is>
      </c>
      <c r="D6692" t="inlineStr">
        <is>
          <t>Mumbai</t>
        </is>
      </c>
      <c r="E6692" t="inlineStr">
        <is>
          <t>No</t>
        </is>
      </c>
      <c r="F6692" t="inlineStr">
        <is>
          <t>Hibernating</t>
        </is>
      </c>
      <c r="G6692" t="n">
        <v>2</v>
      </c>
      <c r="H6692" s="24" t="n">
        <v>5838.69</v>
      </c>
      <c r="I6692" s="24" t="n">
        <v>2380.39</v>
      </c>
      <c r="J6692" s="25" t="n">
        <v>45266</v>
      </c>
      <c r="K6692" s="25" t="n">
        <v>45387</v>
      </c>
      <c r="L6692" t="n">
        <v>1</v>
      </c>
      <c r="M6692" t="n">
        <v>2</v>
      </c>
      <c r="N6692" t="n">
        <v>2</v>
      </c>
      <c r="O6692">
        <f>DATE(2026,1,1)-K6692</f>
        <v/>
      </c>
      <c r="P6692">
        <f>IF(G6692&gt;=2,"Repeat","One-time")</f>
        <v/>
      </c>
    </row>
    <row r="6693">
      <c r="A6693" t="inlineStr">
        <is>
          <t>C08267</t>
        </is>
      </c>
      <c r="B6693" t="inlineStr">
        <is>
          <t>Varun Joshi</t>
        </is>
      </c>
      <c r="C6693" t="inlineStr">
        <is>
          <t>North</t>
        </is>
      </c>
      <c r="D6693" t="inlineStr">
        <is>
          <t>Delhi</t>
        </is>
      </c>
      <c r="E6693" t="inlineStr">
        <is>
          <t>Yes</t>
        </is>
      </c>
      <c r="F6693" t="inlineStr">
        <is>
          <t>Occasional</t>
        </is>
      </c>
      <c r="G6693" t="n">
        <v>2</v>
      </c>
      <c r="H6693" s="24" t="n">
        <v>5837.56</v>
      </c>
      <c r="I6693" s="24" t="n">
        <v>1777.05</v>
      </c>
      <c r="J6693" s="25" t="n">
        <v>45864</v>
      </c>
      <c r="K6693" s="25" t="n">
        <v>45883</v>
      </c>
      <c r="L6693" t="n">
        <v>3</v>
      </c>
      <c r="M6693" t="n">
        <v>2</v>
      </c>
      <c r="N6693" t="n">
        <v>2</v>
      </c>
      <c r="O6693">
        <f>DATE(2026,1,1)-K6693</f>
        <v/>
      </c>
      <c r="P6693">
        <f>IF(G6693&gt;=2,"Repeat","One-time")</f>
        <v/>
      </c>
    </row>
    <row r="6694">
      <c r="A6694" t="inlineStr">
        <is>
          <t>C03237</t>
        </is>
      </c>
      <c r="B6694" t="inlineStr">
        <is>
          <t>Suresh Joshi</t>
        </is>
      </c>
      <c r="C6694" t="inlineStr">
        <is>
          <t>East</t>
        </is>
      </c>
      <c r="D6694" t="inlineStr">
        <is>
          <t>Patna</t>
        </is>
      </c>
      <c r="E6694" t="inlineStr">
        <is>
          <t>No</t>
        </is>
      </c>
      <c r="F6694" t="inlineStr">
        <is>
          <t>Occasional</t>
        </is>
      </c>
      <c r="G6694" t="n">
        <v>2</v>
      </c>
      <c r="H6694" s="24" t="n">
        <v>5827.47</v>
      </c>
      <c r="I6694" s="24" t="n">
        <v>1895.71</v>
      </c>
      <c r="J6694" s="25" t="n">
        <v>45571</v>
      </c>
      <c r="K6694" s="25" t="n">
        <v>45639</v>
      </c>
      <c r="L6694" t="n">
        <v>2</v>
      </c>
      <c r="M6694" t="n">
        <v>2</v>
      </c>
      <c r="N6694" t="n">
        <v>2</v>
      </c>
      <c r="O6694">
        <f>DATE(2026,1,1)-K6694</f>
        <v/>
      </c>
      <c r="P6694">
        <f>IF(G6694&gt;=2,"Repeat","One-time")</f>
        <v/>
      </c>
    </row>
    <row r="6695">
      <c r="A6695" t="inlineStr">
        <is>
          <t>C09229</t>
        </is>
      </c>
      <c r="B6695" t="inlineStr">
        <is>
          <t>Pooja Verma</t>
        </is>
      </c>
      <c r="C6695" t="inlineStr">
        <is>
          <t>North</t>
        </is>
      </c>
      <c r="D6695" t="inlineStr">
        <is>
          <t>Lucknow</t>
        </is>
      </c>
      <c r="E6695" t="inlineStr">
        <is>
          <t>No</t>
        </is>
      </c>
      <c r="F6695" t="inlineStr">
        <is>
          <t>Occasional</t>
        </is>
      </c>
      <c r="G6695" t="n">
        <v>2</v>
      </c>
      <c r="H6695" s="24" t="n">
        <v>5825.55</v>
      </c>
      <c r="I6695" s="24" t="n">
        <v>2197.2</v>
      </c>
      <c r="J6695" s="25" t="n">
        <v>45907</v>
      </c>
      <c r="K6695" s="25" t="n">
        <v>45954</v>
      </c>
      <c r="L6695" t="n">
        <v>4</v>
      </c>
      <c r="M6695" t="n">
        <v>2</v>
      </c>
      <c r="N6695" t="n">
        <v>2</v>
      </c>
      <c r="O6695">
        <f>DATE(2026,1,1)-K6695</f>
        <v/>
      </c>
      <c r="P6695">
        <f>IF(G6695&gt;=2,"Repeat","One-time")</f>
        <v/>
      </c>
    </row>
    <row r="6696">
      <c r="A6696" t="inlineStr">
        <is>
          <t>C05383</t>
        </is>
      </c>
      <c r="B6696" t="inlineStr">
        <is>
          <t>Deepak Khan</t>
        </is>
      </c>
      <c r="C6696" t="inlineStr">
        <is>
          <t>North</t>
        </is>
      </c>
      <c r="D6696" t="inlineStr">
        <is>
          <t>Lucknow</t>
        </is>
      </c>
      <c r="E6696" t="inlineStr">
        <is>
          <t>No</t>
        </is>
      </c>
      <c r="F6696" t="inlineStr">
        <is>
          <t>Loyal</t>
        </is>
      </c>
      <c r="G6696" t="n">
        <v>3</v>
      </c>
      <c r="H6696" s="24" t="n">
        <v>5825.21</v>
      </c>
      <c r="I6696" s="24" t="n">
        <v>2020.25</v>
      </c>
      <c r="J6696" s="25" t="n">
        <v>45486</v>
      </c>
      <c r="K6696" s="25" t="n">
        <v>45952</v>
      </c>
      <c r="L6696" t="n">
        <v>4</v>
      </c>
      <c r="M6696" t="n">
        <v>3</v>
      </c>
      <c r="N6696" t="n">
        <v>2</v>
      </c>
      <c r="O6696">
        <f>DATE(2026,1,1)-K6696</f>
        <v/>
      </c>
      <c r="P6696">
        <f>IF(G6696&gt;=2,"Repeat","One-time")</f>
        <v/>
      </c>
    </row>
    <row r="6697">
      <c r="A6697" t="inlineStr">
        <is>
          <t>C02954</t>
        </is>
      </c>
      <c r="B6697" t="inlineStr">
        <is>
          <t>Priya Nair</t>
        </is>
      </c>
      <c r="C6697" t="inlineStr">
        <is>
          <t>South</t>
        </is>
      </c>
      <c r="D6697" t="inlineStr">
        <is>
          <t>Chennai</t>
        </is>
      </c>
      <c r="E6697" t="inlineStr">
        <is>
          <t>No</t>
        </is>
      </c>
      <c r="F6697" t="inlineStr">
        <is>
          <t>Hibernating</t>
        </is>
      </c>
      <c r="G6697" t="n">
        <v>1</v>
      </c>
      <c r="H6697" s="24" t="n">
        <v>5818.02</v>
      </c>
      <c r="I6697" s="24" t="n">
        <v>2087.46</v>
      </c>
      <c r="J6697" s="25" t="n">
        <v>45310</v>
      </c>
      <c r="K6697" s="25" t="n">
        <v>45310</v>
      </c>
      <c r="L6697" t="n">
        <v>1</v>
      </c>
      <c r="M6697" t="n">
        <v>1</v>
      </c>
      <c r="N6697" t="n">
        <v>2</v>
      </c>
      <c r="O6697">
        <f>DATE(2026,1,1)-K6697</f>
        <v/>
      </c>
      <c r="P6697">
        <f>IF(G6697&gt;=2,"Repeat","One-time")</f>
        <v/>
      </c>
    </row>
    <row r="6698">
      <c r="A6698" t="inlineStr">
        <is>
          <t>C04411</t>
        </is>
      </c>
      <c r="B6698" t="inlineStr">
        <is>
          <t>Amit Kumar</t>
        </is>
      </c>
      <c r="C6698" t="inlineStr">
        <is>
          <t>West</t>
        </is>
      </c>
      <c r="D6698" t="inlineStr">
        <is>
          <t>Surat</t>
        </is>
      </c>
      <c r="E6698" t="inlineStr">
        <is>
          <t>Yes</t>
        </is>
      </c>
      <c r="F6698" t="inlineStr">
        <is>
          <t>Occasional</t>
        </is>
      </c>
      <c r="G6698" t="n">
        <v>2</v>
      </c>
      <c r="H6698" s="24" t="n">
        <v>5810.88</v>
      </c>
      <c r="I6698" s="24" t="n">
        <v>1374.25</v>
      </c>
      <c r="J6698" s="25" t="n">
        <v>45607</v>
      </c>
      <c r="K6698" s="25" t="n">
        <v>45774</v>
      </c>
      <c r="L6698" t="n">
        <v>3</v>
      </c>
      <c r="M6698" t="n">
        <v>2</v>
      </c>
      <c r="N6698" t="n">
        <v>2</v>
      </c>
      <c r="O6698">
        <f>DATE(2026,1,1)-K6698</f>
        <v/>
      </c>
      <c r="P6698">
        <f>IF(G6698&gt;=2,"Repeat","One-time")</f>
        <v/>
      </c>
    </row>
    <row r="6699">
      <c r="A6699" t="inlineStr">
        <is>
          <t>C09016</t>
        </is>
      </c>
      <c r="B6699" t="inlineStr">
        <is>
          <t>Swati Thakur</t>
        </is>
      </c>
      <c r="C6699" t="inlineStr">
        <is>
          <t>East</t>
        </is>
      </c>
      <c r="D6699" t="inlineStr">
        <is>
          <t>Kolkata</t>
        </is>
      </c>
      <c r="E6699" t="inlineStr">
        <is>
          <t>No</t>
        </is>
      </c>
      <c r="F6699" t="inlineStr">
        <is>
          <t>Occasional</t>
        </is>
      </c>
      <c r="G6699" t="n">
        <v>2</v>
      </c>
      <c r="H6699" s="24" t="n">
        <v>5809.86</v>
      </c>
      <c r="I6699" s="24" t="n">
        <v>1060.94</v>
      </c>
      <c r="J6699" s="25" t="n">
        <v>45771</v>
      </c>
      <c r="K6699" s="25" t="n">
        <v>45834</v>
      </c>
      <c r="L6699" t="n">
        <v>3</v>
      </c>
      <c r="M6699" t="n">
        <v>2</v>
      </c>
      <c r="N6699" t="n">
        <v>2</v>
      </c>
      <c r="O6699">
        <f>DATE(2026,1,1)-K6699</f>
        <v/>
      </c>
      <c r="P6699">
        <f>IF(G6699&gt;=2,"Repeat","One-time")</f>
        <v/>
      </c>
    </row>
    <row r="6700">
      <c r="A6700" t="inlineStr">
        <is>
          <t>C06587</t>
        </is>
      </c>
      <c r="B6700" t="inlineStr">
        <is>
          <t>Lakshmi Ghosh</t>
        </is>
      </c>
      <c r="C6700" t="inlineStr">
        <is>
          <t>West</t>
        </is>
      </c>
      <c r="D6700" t="inlineStr">
        <is>
          <t>Pune</t>
        </is>
      </c>
      <c r="E6700" t="inlineStr">
        <is>
          <t>No</t>
        </is>
      </c>
      <c r="F6700" t="inlineStr">
        <is>
          <t>Occasional</t>
        </is>
      </c>
      <c r="G6700" t="n">
        <v>2</v>
      </c>
      <c r="H6700" s="24" t="n">
        <v>5806.53</v>
      </c>
      <c r="I6700" s="24" t="n">
        <v>1801.08</v>
      </c>
      <c r="J6700" s="25" t="n">
        <v>45583</v>
      </c>
      <c r="K6700" s="25" t="n">
        <v>45679</v>
      </c>
      <c r="L6700" t="n">
        <v>2</v>
      </c>
      <c r="M6700" t="n">
        <v>2</v>
      </c>
      <c r="N6700" t="n">
        <v>2</v>
      </c>
      <c r="O6700">
        <f>DATE(2026,1,1)-K6700</f>
        <v/>
      </c>
      <c r="P6700">
        <f>IF(G6700&gt;=2,"Repeat","One-time")</f>
        <v/>
      </c>
    </row>
    <row r="6701">
      <c r="A6701" t="inlineStr">
        <is>
          <t>C07751</t>
        </is>
      </c>
      <c r="B6701" t="inlineStr">
        <is>
          <t>Abhishek Menon</t>
        </is>
      </c>
      <c r="C6701" t="inlineStr">
        <is>
          <t>West</t>
        </is>
      </c>
      <c r="D6701" t="inlineStr">
        <is>
          <t>Pune</t>
        </is>
      </c>
      <c r="E6701" t="inlineStr">
        <is>
          <t>No</t>
        </is>
      </c>
      <c r="F6701" t="inlineStr">
        <is>
          <t>Occasional</t>
        </is>
      </c>
      <c r="G6701" t="n">
        <v>1</v>
      </c>
      <c r="H6701" s="24" t="n">
        <v>5794.13</v>
      </c>
      <c r="I6701" s="24" t="n">
        <v>1277.3</v>
      </c>
      <c r="J6701" s="25" t="n">
        <v>45753</v>
      </c>
      <c r="K6701" s="25" t="n">
        <v>45753</v>
      </c>
      <c r="L6701" t="n">
        <v>3</v>
      </c>
      <c r="M6701" t="n">
        <v>1</v>
      </c>
      <c r="N6701" t="n">
        <v>2</v>
      </c>
      <c r="O6701">
        <f>DATE(2026,1,1)-K6701</f>
        <v/>
      </c>
      <c r="P6701">
        <f>IF(G6701&gt;=2,"Repeat","One-time")</f>
        <v/>
      </c>
    </row>
    <row r="6702">
      <c r="A6702" t="inlineStr">
        <is>
          <t>C02743</t>
        </is>
      </c>
      <c r="B6702" t="inlineStr">
        <is>
          <t>Sneha Kapoor</t>
        </is>
      </c>
      <c r="C6702" t="inlineStr">
        <is>
          <t>West</t>
        </is>
      </c>
      <c r="D6702" t="inlineStr">
        <is>
          <t>Ahmedabad</t>
        </is>
      </c>
      <c r="E6702" t="inlineStr">
        <is>
          <t>No</t>
        </is>
      </c>
      <c r="F6702" t="inlineStr">
        <is>
          <t>Occasional</t>
        </is>
      </c>
      <c r="G6702" t="n">
        <v>2</v>
      </c>
      <c r="H6702" s="24" t="n">
        <v>5792.4</v>
      </c>
      <c r="I6702" s="24" t="n">
        <v>2120.92</v>
      </c>
      <c r="J6702" s="25" t="n">
        <v>45432</v>
      </c>
      <c r="K6702" s="25" t="n">
        <v>45990</v>
      </c>
      <c r="L6702" t="n">
        <v>5</v>
      </c>
      <c r="M6702" t="n">
        <v>2</v>
      </c>
      <c r="N6702" t="n">
        <v>2</v>
      </c>
      <c r="O6702">
        <f>DATE(2026,1,1)-K6702</f>
        <v/>
      </c>
      <c r="P6702">
        <f>IF(G6702&gt;=2,"Repeat","One-time")</f>
        <v/>
      </c>
    </row>
    <row r="6703">
      <c r="A6703" t="inlineStr">
        <is>
          <t>C05320</t>
        </is>
      </c>
      <c r="B6703" t="inlineStr">
        <is>
          <t>Rahul Iyer</t>
        </is>
      </c>
      <c r="C6703" t="inlineStr">
        <is>
          <t>South</t>
        </is>
      </c>
      <c r="D6703" t="inlineStr">
        <is>
          <t>Hyderabad</t>
        </is>
      </c>
      <c r="E6703" t="inlineStr">
        <is>
          <t>Yes</t>
        </is>
      </c>
      <c r="F6703" t="inlineStr">
        <is>
          <t>Occasional</t>
        </is>
      </c>
      <c r="G6703" t="n">
        <v>2</v>
      </c>
      <c r="H6703" s="24" t="n">
        <v>5792.35</v>
      </c>
      <c r="I6703" s="24" t="n">
        <v>613.16</v>
      </c>
      <c r="J6703" s="25" t="n">
        <v>45461</v>
      </c>
      <c r="K6703" s="25" t="n">
        <v>45994</v>
      </c>
      <c r="L6703" t="n">
        <v>5</v>
      </c>
      <c r="M6703" t="n">
        <v>2</v>
      </c>
      <c r="N6703" t="n">
        <v>2</v>
      </c>
      <c r="O6703">
        <f>DATE(2026,1,1)-K6703</f>
        <v/>
      </c>
      <c r="P6703">
        <f>IF(G6703&gt;=2,"Repeat","One-time")</f>
        <v/>
      </c>
    </row>
    <row r="6704">
      <c r="A6704" t="inlineStr">
        <is>
          <t>C04628</t>
        </is>
      </c>
      <c r="B6704" t="inlineStr">
        <is>
          <t>Meera Chopra</t>
        </is>
      </c>
      <c r="C6704" t="inlineStr">
        <is>
          <t>Central</t>
        </is>
      </c>
      <c r="D6704" t="inlineStr">
        <is>
          <t>Indore</t>
        </is>
      </c>
      <c r="E6704" t="inlineStr">
        <is>
          <t>No</t>
        </is>
      </c>
      <c r="F6704" t="inlineStr">
        <is>
          <t>Hibernating</t>
        </is>
      </c>
      <c r="G6704" t="n">
        <v>1</v>
      </c>
      <c r="H6704" s="24" t="n">
        <v>5787.7</v>
      </c>
      <c r="I6704" s="24" t="n">
        <v>2424.04</v>
      </c>
      <c r="J6704" s="25" t="n">
        <v>45388</v>
      </c>
      <c r="K6704" s="25" t="n">
        <v>45388</v>
      </c>
      <c r="L6704" t="n">
        <v>1</v>
      </c>
      <c r="M6704" t="n">
        <v>1</v>
      </c>
      <c r="N6704" t="n">
        <v>2</v>
      </c>
      <c r="O6704">
        <f>DATE(2026,1,1)-K6704</f>
        <v/>
      </c>
      <c r="P6704">
        <f>IF(G6704&gt;=2,"Repeat","One-time")</f>
        <v/>
      </c>
    </row>
    <row r="6705">
      <c r="A6705" t="inlineStr">
        <is>
          <t>C02109</t>
        </is>
      </c>
      <c r="B6705" t="inlineStr">
        <is>
          <t>Divya Banerjee</t>
        </is>
      </c>
      <c r="C6705" t="inlineStr">
        <is>
          <t>South</t>
        </is>
      </c>
      <c r="D6705" t="inlineStr">
        <is>
          <t>Chennai</t>
        </is>
      </c>
      <c r="E6705" t="inlineStr">
        <is>
          <t>No</t>
        </is>
      </c>
      <c r="F6705" t="inlineStr">
        <is>
          <t>Hibernating</t>
        </is>
      </c>
      <c r="G6705" t="n">
        <v>1</v>
      </c>
      <c r="H6705" s="24" t="n">
        <v>5784</v>
      </c>
      <c r="I6705" s="24" t="n">
        <v>1840.28</v>
      </c>
      <c r="J6705" s="25" t="n">
        <v>45215</v>
      </c>
      <c r="K6705" s="25" t="n">
        <v>45215</v>
      </c>
      <c r="L6705" t="n">
        <v>1</v>
      </c>
      <c r="M6705" t="n">
        <v>1</v>
      </c>
      <c r="N6705" t="n">
        <v>2</v>
      </c>
      <c r="O6705">
        <f>DATE(2026,1,1)-K6705</f>
        <v/>
      </c>
      <c r="P6705">
        <f>IF(G6705&gt;=2,"Repeat","One-time")</f>
        <v/>
      </c>
    </row>
    <row r="6706">
      <c r="A6706" t="inlineStr">
        <is>
          <t>C10057</t>
        </is>
      </c>
      <c r="B6706" t="inlineStr">
        <is>
          <t>Divya Reddy</t>
        </is>
      </c>
      <c r="C6706" t="inlineStr">
        <is>
          <t>West</t>
        </is>
      </c>
      <c r="D6706" t="inlineStr">
        <is>
          <t>Ahmedabad</t>
        </is>
      </c>
      <c r="E6706" t="inlineStr">
        <is>
          <t>No</t>
        </is>
      </c>
      <c r="F6706" t="inlineStr">
        <is>
          <t>Loyal</t>
        </is>
      </c>
      <c r="G6706" t="n">
        <v>3</v>
      </c>
      <c r="H6706" s="24" t="n">
        <v>5777.25</v>
      </c>
      <c r="I6706" s="24" t="n">
        <v>2000.64</v>
      </c>
      <c r="J6706" s="25" t="n">
        <v>45872</v>
      </c>
      <c r="K6706" s="25" t="n">
        <v>46019</v>
      </c>
      <c r="L6706" t="n">
        <v>5</v>
      </c>
      <c r="M6706" t="n">
        <v>3</v>
      </c>
      <c r="N6706" t="n">
        <v>2</v>
      </c>
      <c r="O6706">
        <f>DATE(2026,1,1)-K6706</f>
        <v/>
      </c>
      <c r="P6706">
        <f>IF(G6706&gt;=2,"Repeat","One-time")</f>
        <v/>
      </c>
    </row>
    <row r="6707">
      <c r="A6707" t="inlineStr">
        <is>
          <t>C01959</t>
        </is>
      </c>
      <c r="B6707" t="inlineStr">
        <is>
          <t>Deepak Sinha</t>
        </is>
      </c>
      <c r="C6707" t="inlineStr">
        <is>
          <t>East</t>
        </is>
      </c>
      <c r="D6707" t="inlineStr">
        <is>
          <t>Patna</t>
        </is>
      </c>
      <c r="E6707" t="inlineStr">
        <is>
          <t>Yes</t>
        </is>
      </c>
      <c r="F6707" t="inlineStr">
        <is>
          <t>Hibernating</t>
        </is>
      </c>
      <c r="G6707" t="n">
        <v>2</v>
      </c>
      <c r="H6707" s="24" t="n">
        <v>5774.45</v>
      </c>
      <c r="I6707" s="24" t="n">
        <v>1112.05</v>
      </c>
      <c r="J6707" s="25" t="n">
        <v>45220</v>
      </c>
      <c r="K6707" s="25" t="n">
        <v>45222</v>
      </c>
      <c r="L6707" t="n">
        <v>1</v>
      </c>
      <c r="M6707" t="n">
        <v>2</v>
      </c>
      <c r="N6707" t="n">
        <v>2</v>
      </c>
      <c r="O6707">
        <f>DATE(2026,1,1)-K6707</f>
        <v/>
      </c>
      <c r="P6707">
        <f>IF(G6707&gt;=2,"Repeat","One-time")</f>
        <v/>
      </c>
    </row>
    <row r="6708">
      <c r="A6708" t="inlineStr">
        <is>
          <t>C07119</t>
        </is>
      </c>
      <c r="B6708" t="inlineStr">
        <is>
          <t>Sanjay Sharma</t>
        </is>
      </c>
      <c r="C6708" t="inlineStr">
        <is>
          <t>West</t>
        </is>
      </c>
      <c r="D6708" t="inlineStr">
        <is>
          <t>Mumbai</t>
        </is>
      </c>
      <c r="E6708" t="inlineStr">
        <is>
          <t>Yes</t>
        </is>
      </c>
      <c r="F6708" t="inlineStr">
        <is>
          <t>At Risk</t>
        </is>
      </c>
      <c r="G6708" t="n">
        <v>3</v>
      </c>
      <c r="H6708" s="24" t="n">
        <v>5771.5</v>
      </c>
      <c r="I6708" s="24" t="n">
        <v>1669.93</v>
      </c>
      <c r="J6708" s="25" t="n">
        <v>45620</v>
      </c>
      <c r="K6708" s="25" t="n">
        <v>45720</v>
      </c>
      <c r="L6708" t="n">
        <v>2</v>
      </c>
      <c r="M6708" t="n">
        <v>3</v>
      </c>
      <c r="N6708" t="n">
        <v>2</v>
      </c>
      <c r="O6708">
        <f>DATE(2026,1,1)-K6708</f>
        <v/>
      </c>
      <c r="P6708">
        <f>IF(G6708&gt;=2,"Repeat","One-time")</f>
        <v/>
      </c>
    </row>
    <row r="6709">
      <c r="A6709" t="inlineStr">
        <is>
          <t>C02206</t>
        </is>
      </c>
      <c r="B6709" t="inlineStr">
        <is>
          <t>Pooja Banerjee</t>
        </is>
      </c>
      <c r="C6709" t="inlineStr">
        <is>
          <t>West</t>
        </is>
      </c>
      <c r="D6709" t="inlineStr">
        <is>
          <t>Surat</t>
        </is>
      </c>
      <c r="E6709" t="inlineStr">
        <is>
          <t>No</t>
        </is>
      </c>
      <c r="F6709" t="inlineStr">
        <is>
          <t>Hibernating</t>
        </is>
      </c>
      <c r="G6709" t="n">
        <v>1</v>
      </c>
      <c r="H6709" s="24" t="n">
        <v>5771.45</v>
      </c>
      <c r="I6709" s="24" t="n">
        <v>768.66</v>
      </c>
      <c r="J6709" s="25" t="n">
        <v>45238</v>
      </c>
      <c r="K6709" s="25" t="n">
        <v>45238</v>
      </c>
      <c r="L6709" t="n">
        <v>1</v>
      </c>
      <c r="M6709" t="n">
        <v>1</v>
      </c>
      <c r="N6709" t="n">
        <v>2</v>
      </c>
      <c r="O6709">
        <f>DATE(2026,1,1)-K6709</f>
        <v/>
      </c>
      <c r="P6709">
        <f>IF(G6709&gt;=2,"Repeat","One-time")</f>
        <v/>
      </c>
    </row>
    <row r="6710">
      <c r="A6710" t="inlineStr">
        <is>
          <t>C03228</t>
        </is>
      </c>
      <c r="B6710" t="inlineStr">
        <is>
          <t>Suresh Mishra</t>
        </is>
      </c>
      <c r="C6710" t="inlineStr">
        <is>
          <t>West</t>
        </is>
      </c>
      <c r="D6710" t="inlineStr">
        <is>
          <t>Ahmedabad</t>
        </is>
      </c>
      <c r="E6710" t="inlineStr">
        <is>
          <t>Yes</t>
        </is>
      </c>
      <c r="F6710" t="inlineStr">
        <is>
          <t>Hibernating</t>
        </is>
      </c>
      <c r="G6710" t="n">
        <v>2</v>
      </c>
      <c r="H6710" s="24" t="n">
        <v>5770.85</v>
      </c>
      <c r="I6710" s="24" t="n">
        <v>1645.72</v>
      </c>
      <c r="J6710" s="25" t="n">
        <v>45282</v>
      </c>
      <c r="K6710" s="25" t="n">
        <v>45428</v>
      </c>
      <c r="L6710" t="n">
        <v>1</v>
      </c>
      <c r="M6710" t="n">
        <v>2</v>
      </c>
      <c r="N6710" t="n">
        <v>2</v>
      </c>
      <c r="O6710">
        <f>DATE(2026,1,1)-K6710</f>
        <v/>
      </c>
      <c r="P6710">
        <f>IF(G6710&gt;=2,"Repeat","One-time")</f>
        <v/>
      </c>
    </row>
    <row r="6711">
      <c r="A6711" t="inlineStr">
        <is>
          <t>C03252</t>
        </is>
      </c>
      <c r="B6711" t="inlineStr">
        <is>
          <t>Abhishek Bose</t>
        </is>
      </c>
      <c r="C6711" t="inlineStr">
        <is>
          <t>North</t>
        </is>
      </c>
      <c r="D6711" t="inlineStr">
        <is>
          <t>Lucknow</t>
        </is>
      </c>
      <c r="E6711" t="inlineStr">
        <is>
          <t>No</t>
        </is>
      </c>
      <c r="F6711" t="inlineStr">
        <is>
          <t>Hibernating</t>
        </is>
      </c>
      <c r="G6711" t="n">
        <v>2</v>
      </c>
      <c r="H6711" s="24" t="n">
        <v>5767.14</v>
      </c>
      <c r="I6711" s="24" t="n">
        <v>1781.48</v>
      </c>
      <c r="J6711" s="25" t="n">
        <v>45249</v>
      </c>
      <c r="K6711" s="25" t="n">
        <v>45354</v>
      </c>
      <c r="L6711" t="n">
        <v>1</v>
      </c>
      <c r="M6711" t="n">
        <v>2</v>
      </c>
      <c r="N6711" t="n">
        <v>2</v>
      </c>
      <c r="O6711">
        <f>DATE(2026,1,1)-K6711</f>
        <v/>
      </c>
      <c r="P6711">
        <f>IF(G6711&gt;=2,"Repeat","One-time")</f>
        <v/>
      </c>
    </row>
    <row r="6712">
      <c r="A6712" t="inlineStr">
        <is>
          <t>C00133</t>
        </is>
      </c>
      <c r="B6712" t="inlineStr">
        <is>
          <t>Harpreet Fernandes</t>
        </is>
      </c>
      <c r="C6712" t="inlineStr">
        <is>
          <t>South</t>
        </is>
      </c>
      <c r="D6712" t="inlineStr">
        <is>
          <t>Chennai</t>
        </is>
      </c>
      <c r="E6712" t="inlineStr">
        <is>
          <t>No</t>
        </is>
      </c>
      <c r="F6712" t="inlineStr">
        <is>
          <t>Hibernating</t>
        </is>
      </c>
      <c r="G6712" t="n">
        <v>2</v>
      </c>
      <c r="H6712" s="24" t="n">
        <v>5751.2</v>
      </c>
      <c r="I6712" s="24" t="n">
        <v>2788.84</v>
      </c>
      <c r="J6712" s="25" t="n">
        <v>44937</v>
      </c>
      <c r="K6712" s="25" t="n">
        <v>44939</v>
      </c>
      <c r="L6712" t="n">
        <v>1</v>
      </c>
      <c r="M6712" t="n">
        <v>2</v>
      </c>
      <c r="N6712" t="n">
        <v>2</v>
      </c>
      <c r="O6712">
        <f>DATE(2026,1,1)-K6712</f>
        <v/>
      </c>
      <c r="P6712">
        <f>IF(G6712&gt;=2,"Repeat","One-time")</f>
        <v/>
      </c>
    </row>
    <row r="6713">
      <c r="A6713" t="inlineStr">
        <is>
          <t>C10980</t>
        </is>
      </c>
      <c r="B6713" t="inlineStr">
        <is>
          <t>Sanjay Pillai</t>
        </is>
      </c>
      <c r="C6713" t="inlineStr">
        <is>
          <t>Central</t>
        </is>
      </c>
      <c r="D6713" t="inlineStr">
        <is>
          <t>Nagpur</t>
        </is>
      </c>
      <c r="E6713" t="inlineStr">
        <is>
          <t>No</t>
        </is>
      </c>
      <c r="F6713" t="inlineStr">
        <is>
          <t>New</t>
        </is>
      </c>
      <c r="G6713" t="n">
        <v>1</v>
      </c>
      <c r="H6713" s="24" t="n">
        <v>5742.43</v>
      </c>
      <c r="I6713" s="24" t="n">
        <v>2286.35</v>
      </c>
      <c r="J6713" s="25" t="n">
        <v>45998</v>
      </c>
      <c r="K6713" s="25" t="n">
        <v>45998</v>
      </c>
      <c r="L6713" t="n">
        <v>5</v>
      </c>
      <c r="M6713" t="n">
        <v>2</v>
      </c>
      <c r="N6713" t="n">
        <v>2</v>
      </c>
      <c r="O6713">
        <f>DATE(2026,1,1)-K6713</f>
        <v/>
      </c>
      <c r="P6713">
        <f>IF(G6713&gt;=2,"Repeat","One-time")</f>
        <v/>
      </c>
    </row>
    <row r="6714">
      <c r="A6714" t="inlineStr">
        <is>
          <t>C06904</t>
        </is>
      </c>
      <c r="B6714" t="inlineStr">
        <is>
          <t>Farhan Fernandes</t>
        </is>
      </c>
      <c r="C6714" t="inlineStr">
        <is>
          <t>South</t>
        </is>
      </c>
      <c r="D6714" t="inlineStr">
        <is>
          <t>Kochi</t>
        </is>
      </c>
      <c r="E6714" t="inlineStr">
        <is>
          <t>Yes</t>
        </is>
      </c>
      <c r="F6714" t="inlineStr">
        <is>
          <t>Occasional</t>
        </is>
      </c>
      <c r="G6714" t="n">
        <v>2</v>
      </c>
      <c r="H6714" s="24" t="n">
        <v>5741.52</v>
      </c>
      <c r="I6714" s="24" t="n">
        <v>2264.53</v>
      </c>
      <c r="J6714" s="25" t="n">
        <v>45632</v>
      </c>
      <c r="K6714" s="25" t="n">
        <v>45647</v>
      </c>
      <c r="L6714" t="n">
        <v>2</v>
      </c>
      <c r="M6714" t="n">
        <v>2</v>
      </c>
      <c r="N6714" t="n">
        <v>2</v>
      </c>
      <c r="O6714">
        <f>DATE(2026,1,1)-K6714</f>
        <v/>
      </c>
      <c r="P6714">
        <f>IF(G6714&gt;=2,"Repeat","One-time")</f>
        <v/>
      </c>
    </row>
    <row r="6715">
      <c r="A6715" t="inlineStr">
        <is>
          <t>C08213</t>
        </is>
      </c>
      <c r="B6715" t="inlineStr">
        <is>
          <t>Tanvi Sinha</t>
        </is>
      </c>
      <c r="C6715" t="inlineStr">
        <is>
          <t>North</t>
        </is>
      </c>
      <c r="D6715" t="inlineStr">
        <is>
          <t>Jaipur</t>
        </is>
      </c>
      <c r="E6715" t="inlineStr">
        <is>
          <t>No</t>
        </is>
      </c>
      <c r="F6715" t="inlineStr">
        <is>
          <t>Occasional</t>
        </is>
      </c>
      <c r="G6715" t="n">
        <v>1</v>
      </c>
      <c r="H6715" s="24" t="n">
        <v>5731.62</v>
      </c>
      <c r="I6715" s="24" t="n">
        <v>435.14</v>
      </c>
      <c r="J6715" s="25" t="n">
        <v>45726</v>
      </c>
      <c r="K6715" s="25" t="n">
        <v>45726</v>
      </c>
      <c r="L6715" t="n">
        <v>2</v>
      </c>
      <c r="M6715" t="n">
        <v>1</v>
      </c>
      <c r="N6715" t="n">
        <v>2</v>
      </c>
      <c r="O6715">
        <f>DATE(2026,1,1)-K6715</f>
        <v/>
      </c>
      <c r="P6715">
        <f>IF(G6715&gt;=2,"Repeat","One-time")</f>
        <v/>
      </c>
    </row>
    <row r="6716">
      <c r="A6716" t="inlineStr">
        <is>
          <t>C11191</t>
        </is>
      </c>
      <c r="B6716" t="inlineStr">
        <is>
          <t>Divya Sinha</t>
        </is>
      </c>
      <c r="C6716" t="inlineStr">
        <is>
          <t>Central</t>
        </is>
      </c>
      <c r="D6716" t="inlineStr">
        <is>
          <t>Nagpur</t>
        </is>
      </c>
      <c r="E6716" t="inlineStr">
        <is>
          <t>Yes</t>
        </is>
      </c>
      <c r="F6716" t="inlineStr">
        <is>
          <t>New</t>
        </is>
      </c>
      <c r="G6716" t="n">
        <v>1</v>
      </c>
      <c r="H6716" s="24" t="n">
        <v>5731.62</v>
      </c>
      <c r="I6716" s="24" t="n">
        <v>1843.81</v>
      </c>
      <c r="J6716" s="25" t="n">
        <v>45964</v>
      </c>
      <c r="K6716" s="25" t="n">
        <v>45964</v>
      </c>
      <c r="L6716" t="n">
        <v>4</v>
      </c>
      <c r="M6716" t="n">
        <v>2</v>
      </c>
      <c r="N6716" t="n">
        <v>2</v>
      </c>
      <c r="O6716">
        <f>DATE(2026,1,1)-K6716</f>
        <v/>
      </c>
      <c r="P6716">
        <f>IF(G6716&gt;=2,"Repeat","One-time")</f>
        <v/>
      </c>
    </row>
    <row r="6717">
      <c r="A6717" t="inlineStr">
        <is>
          <t>C01970</t>
        </is>
      </c>
      <c r="B6717" t="inlineStr">
        <is>
          <t>Gurpreet Nair</t>
        </is>
      </c>
      <c r="C6717" t="inlineStr">
        <is>
          <t>North</t>
        </is>
      </c>
      <c r="D6717" t="inlineStr">
        <is>
          <t>Lucknow</t>
        </is>
      </c>
      <c r="E6717" t="inlineStr">
        <is>
          <t>No</t>
        </is>
      </c>
      <c r="F6717" t="inlineStr">
        <is>
          <t>Hibernating</t>
        </is>
      </c>
      <c r="G6717" t="n">
        <v>2</v>
      </c>
      <c r="H6717" s="24" t="n">
        <v>5730.97</v>
      </c>
      <c r="I6717" s="24" t="n">
        <v>1280.33</v>
      </c>
      <c r="J6717" s="25" t="n">
        <v>45314</v>
      </c>
      <c r="K6717" s="25" t="n">
        <v>45375</v>
      </c>
      <c r="L6717" t="n">
        <v>1</v>
      </c>
      <c r="M6717" t="n">
        <v>2</v>
      </c>
      <c r="N6717" t="n">
        <v>2</v>
      </c>
      <c r="O6717">
        <f>DATE(2026,1,1)-K6717</f>
        <v/>
      </c>
      <c r="P6717">
        <f>IF(G6717&gt;=2,"Repeat","One-time")</f>
        <v/>
      </c>
    </row>
    <row r="6718">
      <c r="A6718" t="inlineStr">
        <is>
          <t>C08578</t>
        </is>
      </c>
      <c r="B6718" t="inlineStr">
        <is>
          <t>Divya Shah</t>
        </is>
      </c>
      <c r="C6718" t="inlineStr">
        <is>
          <t>West</t>
        </is>
      </c>
      <c r="D6718" t="inlineStr">
        <is>
          <t>Panaji</t>
        </is>
      </c>
      <c r="E6718" t="inlineStr">
        <is>
          <t>Yes</t>
        </is>
      </c>
      <c r="F6718" t="inlineStr">
        <is>
          <t>Occasional</t>
        </is>
      </c>
      <c r="G6718" t="n">
        <v>1</v>
      </c>
      <c r="H6718" s="24" t="n">
        <v>5721.23</v>
      </c>
      <c r="I6718" s="24" t="n">
        <v>2108.22</v>
      </c>
      <c r="J6718" s="25" t="n">
        <v>45772</v>
      </c>
      <c r="K6718" s="25" t="n">
        <v>45772</v>
      </c>
      <c r="L6718" t="n">
        <v>3</v>
      </c>
      <c r="M6718" t="n">
        <v>1</v>
      </c>
      <c r="N6718" t="n">
        <v>2</v>
      </c>
      <c r="O6718">
        <f>DATE(2026,1,1)-K6718</f>
        <v/>
      </c>
      <c r="P6718">
        <f>IF(G6718&gt;=2,"Repeat","One-time")</f>
        <v/>
      </c>
    </row>
    <row r="6719">
      <c r="A6719" t="inlineStr">
        <is>
          <t>C06520</t>
        </is>
      </c>
      <c r="B6719" t="inlineStr">
        <is>
          <t>Lakshmi Joshi</t>
        </is>
      </c>
      <c r="C6719" t="inlineStr">
        <is>
          <t>West</t>
        </is>
      </c>
      <c r="D6719" t="inlineStr">
        <is>
          <t>Mumbai</t>
        </is>
      </c>
      <c r="E6719" t="inlineStr">
        <is>
          <t>Yes</t>
        </is>
      </c>
      <c r="F6719" t="inlineStr">
        <is>
          <t>Occasional</t>
        </is>
      </c>
      <c r="G6719" t="n">
        <v>2</v>
      </c>
      <c r="H6719" s="24" t="n">
        <v>5703.42</v>
      </c>
      <c r="I6719" s="24" t="n">
        <v>1135.75</v>
      </c>
      <c r="J6719" s="25" t="n">
        <v>45571</v>
      </c>
      <c r="K6719" s="25" t="n">
        <v>45600</v>
      </c>
      <c r="L6719" t="n">
        <v>2</v>
      </c>
      <c r="M6719" t="n">
        <v>2</v>
      </c>
      <c r="N6719" t="n">
        <v>2</v>
      </c>
      <c r="O6719">
        <f>DATE(2026,1,1)-K6719</f>
        <v/>
      </c>
      <c r="P6719">
        <f>IF(G6719&gt;=2,"Repeat","One-time")</f>
        <v/>
      </c>
    </row>
    <row r="6720">
      <c r="A6720" t="inlineStr">
        <is>
          <t>C03312</t>
        </is>
      </c>
      <c r="B6720" t="inlineStr">
        <is>
          <t>Lakshmi Joshi</t>
        </is>
      </c>
      <c r="C6720" t="inlineStr">
        <is>
          <t>West</t>
        </is>
      </c>
      <c r="D6720" t="inlineStr">
        <is>
          <t>Ahmedabad</t>
        </is>
      </c>
      <c r="E6720" t="inlineStr">
        <is>
          <t>No</t>
        </is>
      </c>
      <c r="F6720" t="inlineStr">
        <is>
          <t>At Risk</t>
        </is>
      </c>
      <c r="G6720" t="n">
        <v>3</v>
      </c>
      <c r="H6720" s="24" t="n">
        <v>5700.35</v>
      </c>
      <c r="I6720" s="24" t="n">
        <v>1918.25</v>
      </c>
      <c r="J6720" s="25" t="n">
        <v>45385</v>
      </c>
      <c r="K6720" s="25" t="n">
        <v>45444</v>
      </c>
      <c r="L6720" t="n">
        <v>1</v>
      </c>
      <c r="M6720" t="n">
        <v>3</v>
      </c>
      <c r="N6720" t="n">
        <v>2</v>
      </c>
      <c r="O6720">
        <f>DATE(2026,1,1)-K6720</f>
        <v/>
      </c>
      <c r="P6720">
        <f>IF(G6720&gt;=2,"Repeat","One-time")</f>
        <v/>
      </c>
    </row>
    <row r="6721">
      <c r="A6721" t="inlineStr">
        <is>
          <t>C09247</t>
        </is>
      </c>
      <c r="B6721" t="inlineStr">
        <is>
          <t>Gurpreet Patel</t>
        </is>
      </c>
      <c r="C6721" t="inlineStr">
        <is>
          <t>Central</t>
        </is>
      </c>
      <c r="D6721" t="inlineStr">
        <is>
          <t>Bhopal</t>
        </is>
      </c>
      <c r="E6721" t="inlineStr">
        <is>
          <t>Yes</t>
        </is>
      </c>
      <c r="F6721" t="inlineStr">
        <is>
          <t>Occasional</t>
        </is>
      </c>
      <c r="G6721" t="n">
        <v>1</v>
      </c>
      <c r="H6721" s="24" t="n">
        <v>5698.19</v>
      </c>
      <c r="I6721" s="24" t="n">
        <v>303.49</v>
      </c>
      <c r="J6721" s="25" t="n">
        <v>45859</v>
      </c>
      <c r="K6721" s="25" t="n">
        <v>45859</v>
      </c>
      <c r="L6721" t="n">
        <v>3</v>
      </c>
      <c r="M6721" t="n">
        <v>1</v>
      </c>
      <c r="N6721" t="n">
        <v>2</v>
      </c>
      <c r="O6721">
        <f>DATE(2026,1,1)-K6721</f>
        <v/>
      </c>
      <c r="P6721">
        <f>IF(G6721&gt;=2,"Repeat","One-time")</f>
        <v/>
      </c>
    </row>
    <row r="6722">
      <c r="A6722" t="inlineStr">
        <is>
          <t>C08764</t>
        </is>
      </c>
      <c r="B6722" t="inlineStr">
        <is>
          <t>Priya Mishra</t>
        </is>
      </c>
      <c r="C6722" t="inlineStr">
        <is>
          <t>West</t>
        </is>
      </c>
      <c r="D6722" t="inlineStr">
        <is>
          <t>Mumbai</t>
        </is>
      </c>
      <c r="E6722" t="inlineStr">
        <is>
          <t>No</t>
        </is>
      </c>
      <c r="F6722" t="inlineStr">
        <is>
          <t>Occasional</t>
        </is>
      </c>
      <c r="G6722" t="n">
        <v>1</v>
      </c>
      <c r="H6722" s="24" t="n">
        <v>5698.09</v>
      </c>
      <c r="I6722" s="24" t="n">
        <v>2092.43</v>
      </c>
      <c r="J6722" s="25" t="n">
        <v>45746</v>
      </c>
      <c r="K6722" s="25" t="n">
        <v>45746</v>
      </c>
      <c r="L6722" t="n">
        <v>2</v>
      </c>
      <c r="M6722" t="n">
        <v>1</v>
      </c>
      <c r="N6722" t="n">
        <v>2</v>
      </c>
      <c r="O6722">
        <f>DATE(2026,1,1)-K6722</f>
        <v/>
      </c>
      <c r="P6722">
        <f>IF(G6722&gt;=2,"Repeat","One-time")</f>
        <v/>
      </c>
    </row>
    <row r="6723">
      <c r="A6723" t="inlineStr">
        <is>
          <t>C05313</t>
        </is>
      </c>
      <c r="B6723" t="inlineStr">
        <is>
          <t>Vikram Joshi</t>
        </is>
      </c>
      <c r="C6723" t="inlineStr">
        <is>
          <t>South</t>
        </is>
      </c>
      <c r="D6723" t="inlineStr">
        <is>
          <t>Hyderabad</t>
        </is>
      </c>
      <c r="E6723" t="inlineStr">
        <is>
          <t>No</t>
        </is>
      </c>
      <c r="F6723" t="inlineStr">
        <is>
          <t>Occasional</t>
        </is>
      </c>
      <c r="G6723" t="n">
        <v>2</v>
      </c>
      <c r="H6723" s="24" t="n">
        <v>5696.13</v>
      </c>
      <c r="I6723" s="24" t="n">
        <v>1355.18</v>
      </c>
      <c r="J6723" s="25" t="n">
        <v>45448</v>
      </c>
      <c r="K6723" s="25" t="n">
        <v>45537</v>
      </c>
      <c r="L6723" t="n">
        <v>2</v>
      </c>
      <c r="M6723" t="n">
        <v>2</v>
      </c>
      <c r="N6723" t="n">
        <v>2</v>
      </c>
      <c r="O6723">
        <f>DATE(2026,1,1)-K6723</f>
        <v/>
      </c>
      <c r="P6723">
        <f>IF(G6723&gt;=2,"Repeat","One-time")</f>
        <v/>
      </c>
    </row>
    <row r="6724">
      <c r="A6724" t="inlineStr">
        <is>
          <t>C05986</t>
        </is>
      </c>
      <c r="B6724" t="inlineStr">
        <is>
          <t>Manish Sinha</t>
        </is>
      </c>
      <c r="C6724" t="inlineStr">
        <is>
          <t>West</t>
        </is>
      </c>
      <c r="D6724" t="inlineStr">
        <is>
          <t>Mumbai</t>
        </is>
      </c>
      <c r="E6724" t="inlineStr">
        <is>
          <t>No</t>
        </is>
      </c>
      <c r="F6724" t="inlineStr">
        <is>
          <t>At Risk</t>
        </is>
      </c>
      <c r="G6724" t="n">
        <v>4</v>
      </c>
      <c r="H6724" s="24" t="n">
        <v>5695.82</v>
      </c>
      <c r="I6724" s="24" t="n">
        <v>1782.9</v>
      </c>
      <c r="J6724" s="25" t="n">
        <v>45549</v>
      </c>
      <c r="K6724" s="25" t="n">
        <v>45690</v>
      </c>
      <c r="L6724" t="n">
        <v>2</v>
      </c>
      <c r="M6724" t="n">
        <v>3</v>
      </c>
      <c r="N6724" t="n">
        <v>2</v>
      </c>
      <c r="O6724">
        <f>DATE(2026,1,1)-K6724</f>
        <v/>
      </c>
      <c r="P6724">
        <f>IF(G6724&gt;=2,"Repeat","One-time")</f>
        <v/>
      </c>
    </row>
    <row r="6725">
      <c r="A6725" t="inlineStr">
        <is>
          <t>C09748</t>
        </is>
      </c>
      <c r="B6725" t="inlineStr">
        <is>
          <t>Tanvi Sinha</t>
        </is>
      </c>
      <c r="C6725" t="inlineStr">
        <is>
          <t>West</t>
        </is>
      </c>
      <c r="D6725" t="inlineStr">
        <is>
          <t>Surat</t>
        </is>
      </c>
      <c r="E6725" t="inlineStr">
        <is>
          <t>Yes</t>
        </is>
      </c>
      <c r="F6725" t="inlineStr">
        <is>
          <t>New</t>
        </is>
      </c>
      <c r="G6725" t="n">
        <v>1</v>
      </c>
      <c r="H6725" s="24" t="n">
        <v>5692.68</v>
      </c>
      <c r="I6725" s="24" t="n">
        <v>58.07</v>
      </c>
      <c r="J6725" s="25" t="n">
        <v>45963</v>
      </c>
      <c r="K6725" s="25" t="n">
        <v>45963</v>
      </c>
      <c r="L6725" t="n">
        <v>4</v>
      </c>
      <c r="M6725" t="n">
        <v>1</v>
      </c>
      <c r="N6725" t="n">
        <v>2</v>
      </c>
      <c r="O6725">
        <f>DATE(2026,1,1)-K6725</f>
        <v/>
      </c>
      <c r="P6725">
        <f>IF(G6725&gt;=2,"Repeat","One-time")</f>
        <v/>
      </c>
    </row>
    <row r="6726">
      <c r="A6726" t="inlineStr">
        <is>
          <t>C07476</t>
        </is>
      </c>
      <c r="B6726" t="inlineStr">
        <is>
          <t>Nikhil Mishra</t>
        </is>
      </c>
      <c r="C6726" t="inlineStr">
        <is>
          <t>East</t>
        </is>
      </c>
      <c r="D6726" t="inlineStr">
        <is>
          <t>Guwahati</t>
        </is>
      </c>
      <c r="E6726" t="inlineStr">
        <is>
          <t>No</t>
        </is>
      </c>
      <c r="F6726" t="inlineStr">
        <is>
          <t>Occasional</t>
        </is>
      </c>
      <c r="G6726" t="n">
        <v>2</v>
      </c>
      <c r="H6726" s="24" t="n">
        <v>5691.05</v>
      </c>
      <c r="I6726" s="24" t="n">
        <v>2510.67</v>
      </c>
      <c r="J6726" s="25" t="n">
        <v>45806</v>
      </c>
      <c r="K6726" s="25" t="n">
        <v>45926</v>
      </c>
      <c r="L6726" t="n">
        <v>3</v>
      </c>
      <c r="M6726" t="n">
        <v>2</v>
      </c>
      <c r="N6726" t="n">
        <v>2</v>
      </c>
      <c r="O6726">
        <f>DATE(2026,1,1)-K6726</f>
        <v/>
      </c>
      <c r="P6726">
        <f>IF(G6726&gt;=2,"Repeat","One-time")</f>
        <v/>
      </c>
    </row>
    <row r="6727">
      <c r="A6727" t="inlineStr">
        <is>
          <t>C06567</t>
        </is>
      </c>
      <c r="B6727" t="inlineStr">
        <is>
          <t>Joseph Nair</t>
        </is>
      </c>
      <c r="C6727" t="inlineStr">
        <is>
          <t>East</t>
        </is>
      </c>
      <c r="D6727" t="inlineStr">
        <is>
          <t>Patna</t>
        </is>
      </c>
      <c r="E6727" t="inlineStr">
        <is>
          <t>No</t>
        </is>
      </c>
      <c r="F6727" t="inlineStr">
        <is>
          <t>Occasional</t>
        </is>
      </c>
      <c r="G6727" t="n">
        <v>1</v>
      </c>
      <c r="H6727" s="24" t="n">
        <v>5689</v>
      </c>
      <c r="I6727" s="24" t="n">
        <v>1579.82</v>
      </c>
      <c r="J6727" s="25" t="n">
        <v>45580</v>
      </c>
      <c r="K6727" s="25" t="n">
        <v>45580</v>
      </c>
      <c r="L6727" t="n">
        <v>2</v>
      </c>
      <c r="M6727" t="n">
        <v>1</v>
      </c>
      <c r="N6727" t="n">
        <v>2</v>
      </c>
      <c r="O6727">
        <f>DATE(2026,1,1)-K6727</f>
        <v/>
      </c>
      <c r="P6727">
        <f>IF(G6727&gt;=2,"Repeat","One-time")</f>
        <v/>
      </c>
    </row>
    <row r="6728">
      <c r="A6728" t="inlineStr">
        <is>
          <t>C06363</t>
        </is>
      </c>
      <c r="B6728" t="inlineStr">
        <is>
          <t>Pooja Menon</t>
        </is>
      </c>
      <c r="C6728" t="inlineStr">
        <is>
          <t>West</t>
        </is>
      </c>
      <c r="D6728" t="inlineStr">
        <is>
          <t>Panaji</t>
        </is>
      </c>
      <c r="E6728" t="inlineStr">
        <is>
          <t>No</t>
        </is>
      </c>
      <c r="F6728" t="inlineStr">
        <is>
          <t>Loyal</t>
        </is>
      </c>
      <c r="G6728" t="n">
        <v>4</v>
      </c>
      <c r="H6728" s="24" t="n">
        <v>5685.76</v>
      </c>
      <c r="I6728" s="24" t="n">
        <v>1232.92</v>
      </c>
      <c r="J6728" s="25" t="n">
        <v>45739</v>
      </c>
      <c r="K6728" s="25" t="n">
        <v>45926</v>
      </c>
      <c r="L6728" t="n">
        <v>3</v>
      </c>
      <c r="M6728" t="n">
        <v>3</v>
      </c>
      <c r="N6728" t="n">
        <v>2</v>
      </c>
      <c r="O6728">
        <f>DATE(2026,1,1)-K6728</f>
        <v/>
      </c>
      <c r="P6728">
        <f>IF(G6728&gt;=2,"Repeat","One-time")</f>
        <v/>
      </c>
    </row>
    <row r="6729">
      <c r="A6729" t="inlineStr">
        <is>
          <t>C00641</t>
        </is>
      </c>
      <c r="B6729" t="inlineStr">
        <is>
          <t>Joseph Verma</t>
        </is>
      </c>
      <c r="C6729" t="inlineStr">
        <is>
          <t>South</t>
        </is>
      </c>
      <c r="D6729" t="inlineStr">
        <is>
          <t>Hyderabad</t>
        </is>
      </c>
      <c r="E6729" t="inlineStr">
        <is>
          <t>Yes</t>
        </is>
      </c>
      <c r="F6729" t="inlineStr">
        <is>
          <t>Hibernating</t>
        </is>
      </c>
      <c r="G6729" t="n">
        <v>2</v>
      </c>
      <c r="H6729" s="24" t="n">
        <v>5670.95</v>
      </c>
      <c r="I6729" s="24" t="n">
        <v>2040.05</v>
      </c>
      <c r="J6729" s="25" t="n">
        <v>44931</v>
      </c>
      <c r="K6729" s="25" t="n">
        <v>44947</v>
      </c>
      <c r="L6729" t="n">
        <v>1</v>
      </c>
      <c r="M6729" t="n">
        <v>2</v>
      </c>
      <c r="N6729" t="n">
        <v>2</v>
      </c>
      <c r="O6729">
        <f>DATE(2026,1,1)-K6729</f>
        <v/>
      </c>
      <c r="P6729">
        <f>IF(G6729&gt;=2,"Repeat","One-time")</f>
        <v/>
      </c>
    </row>
    <row r="6730">
      <c r="A6730" t="inlineStr">
        <is>
          <t>C11625</t>
        </is>
      </c>
      <c r="B6730" t="inlineStr">
        <is>
          <t>Arjun Prasad</t>
        </is>
      </c>
      <c r="C6730" t="inlineStr">
        <is>
          <t>East</t>
        </is>
      </c>
      <c r="D6730" t="inlineStr">
        <is>
          <t>Bhubaneswar</t>
        </is>
      </c>
      <c r="E6730" t="inlineStr">
        <is>
          <t>Yes</t>
        </is>
      </c>
      <c r="F6730" t="inlineStr">
        <is>
          <t>New</t>
        </is>
      </c>
      <c r="G6730" t="n">
        <v>1</v>
      </c>
      <c r="H6730" s="24" t="n">
        <v>5670.94</v>
      </c>
      <c r="I6730" s="24" t="n">
        <v>1237.83</v>
      </c>
      <c r="J6730" s="25" t="n">
        <v>45997</v>
      </c>
      <c r="K6730" s="25" t="n">
        <v>45997</v>
      </c>
      <c r="L6730" t="n">
        <v>5</v>
      </c>
      <c r="M6730" t="n">
        <v>2</v>
      </c>
      <c r="N6730" t="n">
        <v>2</v>
      </c>
      <c r="O6730">
        <f>DATE(2026,1,1)-K6730</f>
        <v/>
      </c>
      <c r="P6730">
        <f>IF(G6730&gt;=2,"Repeat","One-time")</f>
        <v/>
      </c>
    </row>
    <row r="6731">
      <c r="A6731" t="inlineStr">
        <is>
          <t>C05212</t>
        </is>
      </c>
      <c r="B6731" t="inlineStr">
        <is>
          <t>Karan Bose</t>
        </is>
      </c>
      <c r="C6731" t="inlineStr">
        <is>
          <t>North</t>
        </is>
      </c>
      <c r="D6731" t="inlineStr">
        <is>
          <t>Gurugram</t>
        </is>
      </c>
      <c r="E6731" t="inlineStr">
        <is>
          <t>No</t>
        </is>
      </c>
      <c r="F6731" t="inlineStr">
        <is>
          <t>Occasional</t>
        </is>
      </c>
      <c r="G6731" t="n">
        <v>2</v>
      </c>
      <c r="H6731" s="24" t="n">
        <v>5667.58</v>
      </c>
      <c r="I6731" s="24" t="n">
        <v>714.39</v>
      </c>
      <c r="J6731" s="25" t="n">
        <v>45528</v>
      </c>
      <c r="K6731" s="25" t="n">
        <v>45772</v>
      </c>
      <c r="L6731" t="n">
        <v>3</v>
      </c>
      <c r="M6731" t="n">
        <v>2</v>
      </c>
      <c r="N6731" t="n">
        <v>2</v>
      </c>
      <c r="O6731">
        <f>DATE(2026,1,1)-K6731</f>
        <v/>
      </c>
      <c r="P6731">
        <f>IF(G6731&gt;=2,"Repeat","One-time")</f>
        <v/>
      </c>
    </row>
    <row r="6732">
      <c r="A6732" t="inlineStr">
        <is>
          <t>C05088</t>
        </is>
      </c>
      <c r="B6732" t="inlineStr">
        <is>
          <t>Aarav Chopra</t>
        </is>
      </c>
      <c r="C6732" t="inlineStr">
        <is>
          <t>North</t>
        </is>
      </c>
      <c r="D6732" t="inlineStr">
        <is>
          <t>Jaipur</t>
        </is>
      </c>
      <c r="E6732" t="inlineStr">
        <is>
          <t>No</t>
        </is>
      </c>
      <c r="F6732" t="inlineStr">
        <is>
          <t>Occasional</t>
        </is>
      </c>
      <c r="G6732" t="n">
        <v>2</v>
      </c>
      <c r="H6732" s="24" t="n">
        <v>5659.68</v>
      </c>
      <c r="I6732" s="24" t="n">
        <v>1471.48</v>
      </c>
      <c r="J6732" s="25" t="n">
        <v>45516</v>
      </c>
      <c r="K6732" s="25" t="n">
        <v>45520</v>
      </c>
      <c r="L6732" t="n">
        <v>2</v>
      </c>
      <c r="M6732" t="n">
        <v>2</v>
      </c>
      <c r="N6732" t="n">
        <v>2</v>
      </c>
      <c r="O6732">
        <f>DATE(2026,1,1)-K6732</f>
        <v/>
      </c>
      <c r="P6732">
        <f>IF(G6732&gt;=2,"Repeat","One-time")</f>
        <v/>
      </c>
    </row>
    <row r="6733">
      <c r="A6733" t="inlineStr">
        <is>
          <t>C00440</t>
        </is>
      </c>
      <c r="B6733" t="inlineStr">
        <is>
          <t>Pooja Das</t>
        </is>
      </c>
      <c r="C6733" t="inlineStr">
        <is>
          <t>West</t>
        </is>
      </c>
      <c r="D6733" t="inlineStr">
        <is>
          <t>Surat</t>
        </is>
      </c>
      <c r="E6733" t="inlineStr">
        <is>
          <t>No</t>
        </is>
      </c>
      <c r="F6733" t="inlineStr">
        <is>
          <t>Hibernating</t>
        </is>
      </c>
      <c r="G6733" t="n">
        <v>2</v>
      </c>
      <c r="H6733" s="24" t="n">
        <v>5657.83</v>
      </c>
      <c r="I6733" s="24" t="n">
        <v>1942.1</v>
      </c>
      <c r="J6733" s="25" t="n">
        <v>45025</v>
      </c>
      <c r="K6733" s="25" t="n">
        <v>45412</v>
      </c>
      <c r="L6733" t="n">
        <v>1</v>
      </c>
      <c r="M6733" t="n">
        <v>2</v>
      </c>
      <c r="N6733" t="n">
        <v>2</v>
      </c>
      <c r="O6733">
        <f>DATE(2026,1,1)-K6733</f>
        <v/>
      </c>
      <c r="P6733">
        <f>IF(G6733&gt;=2,"Repeat","One-time")</f>
        <v/>
      </c>
    </row>
    <row r="6734">
      <c r="A6734" t="inlineStr">
        <is>
          <t>C07319</t>
        </is>
      </c>
      <c r="B6734" t="inlineStr">
        <is>
          <t>Pooja Prasad</t>
        </is>
      </c>
      <c r="C6734" t="inlineStr">
        <is>
          <t>South</t>
        </is>
      </c>
      <c r="D6734" t="inlineStr">
        <is>
          <t>Kochi</t>
        </is>
      </c>
      <c r="E6734" t="inlineStr">
        <is>
          <t>No</t>
        </is>
      </c>
      <c r="F6734" t="inlineStr">
        <is>
          <t>Occasional</t>
        </is>
      </c>
      <c r="G6734" t="n">
        <v>2</v>
      </c>
      <c r="H6734" s="24" t="n">
        <v>5657.41</v>
      </c>
      <c r="I6734" s="24" t="n">
        <v>1891.36</v>
      </c>
      <c r="J6734" s="25" t="n">
        <v>45738</v>
      </c>
      <c r="K6734" s="25" t="n">
        <v>45756</v>
      </c>
      <c r="L6734" t="n">
        <v>3</v>
      </c>
      <c r="M6734" t="n">
        <v>2</v>
      </c>
      <c r="N6734" t="n">
        <v>2</v>
      </c>
      <c r="O6734">
        <f>DATE(2026,1,1)-K6734</f>
        <v/>
      </c>
      <c r="P6734">
        <f>IF(G6734&gt;=2,"Repeat","One-time")</f>
        <v/>
      </c>
    </row>
    <row r="6735">
      <c r="A6735" t="inlineStr">
        <is>
          <t>C11638</t>
        </is>
      </c>
      <c r="B6735" t="inlineStr">
        <is>
          <t>Amit Thakur</t>
        </is>
      </c>
      <c r="C6735" t="inlineStr">
        <is>
          <t>East</t>
        </is>
      </c>
      <c r="D6735" t="inlineStr">
        <is>
          <t>Jamshedpur</t>
        </is>
      </c>
      <c r="E6735" t="inlineStr">
        <is>
          <t>No</t>
        </is>
      </c>
      <c r="F6735" t="inlineStr">
        <is>
          <t>New</t>
        </is>
      </c>
      <c r="G6735" t="n">
        <v>1</v>
      </c>
      <c r="H6735" s="24" t="n">
        <v>5655.69</v>
      </c>
      <c r="I6735" s="24" t="n">
        <v>840.6799999999999</v>
      </c>
      <c r="J6735" s="25" t="n">
        <v>45994</v>
      </c>
      <c r="K6735" s="25" t="n">
        <v>45994</v>
      </c>
      <c r="L6735" t="n">
        <v>5</v>
      </c>
      <c r="M6735" t="n">
        <v>2</v>
      </c>
      <c r="N6735" t="n">
        <v>2</v>
      </c>
      <c r="O6735">
        <f>DATE(2026,1,1)-K6735</f>
        <v/>
      </c>
      <c r="P6735">
        <f>IF(G6735&gt;=2,"Repeat","One-time")</f>
        <v/>
      </c>
    </row>
    <row r="6736">
      <c r="A6736" t="inlineStr">
        <is>
          <t>C10748</t>
        </is>
      </c>
      <c r="B6736" t="inlineStr">
        <is>
          <t>Priya Iyer</t>
        </is>
      </c>
      <c r="C6736" t="inlineStr">
        <is>
          <t>Central</t>
        </is>
      </c>
      <c r="D6736" t="inlineStr">
        <is>
          <t>Bhopal</t>
        </is>
      </c>
      <c r="E6736" t="inlineStr">
        <is>
          <t>No</t>
        </is>
      </c>
      <c r="F6736" t="inlineStr">
        <is>
          <t>New</t>
        </is>
      </c>
      <c r="G6736" t="n">
        <v>1</v>
      </c>
      <c r="H6736" s="24" t="n">
        <v>5642.17</v>
      </c>
      <c r="I6736" s="24" t="n">
        <v>313.92</v>
      </c>
      <c r="J6736" s="25" t="n">
        <v>45934</v>
      </c>
      <c r="K6736" s="25" t="n">
        <v>45934</v>
      </c>
      <c r="L6736" t="n">
        <v>4</v>
      </c>
      <c r="M6736" t="n">
        <v>2</v>
      </c>
      <c r="N6736" t="n">
        <v>2</v>
      </c>
      <c r="O6736">
        <f>DATE(2026,1,1)-K6736</f>
        <v/>
      </c>
      <c r="P6736">
        <f>IF(G6736&gt;=2,"Repeat","One-time")</f>
        <v/>
      </c>
    </row>
    <row r="6737">
      <c r="A6737" t="inlineStr">
        <is>
          <t>C09809</t>
        </is>
      </c>
      <c r="B6737" t="inlineStr">
        <is>
          <t>Joseph Banerjee</t>
        </is>
      </c>
      <c r="C6737" t="inlineStr">
        <is>
          <t>East</t>
        </is>
      </c>
      <c r="D6737" t="inlineStr">
        <is>
          <t>Bhubaneswar</t>
        </is>
      </c>
      <c r="E6737" t="inlineStr">
        <is>
          <t>Yes</t>
        </is>
      </c>
      <c r="F6737" t="inlineStr">
        <is>
          <t>New</t>
        </is>
      </c>
      <c r="G6737" t="n">
        <v>2</v>
      </c>
      <c r="H6737" s="24" t="n">
        <v>5641.15</v>
      </c>
      <c r="I6737" s="24" t="n">
        <v>1273.97</v>
      </c>
      <c r="J6737" s="25" t="n">
        <v>45942</v>
      </c>
      <c r="K6737" s="25" t="n">
        <v>45964</v>
      </c>
      <c r="L6737" t="n">
        <v>4</v>
      </c>
      <c r="M6737" t="n">
        <v>2</v>
      </c>
      <c r="N6737" t="n">
        <v>2</v>
      </c>
      <c r="O6737">
        <f>DATE(2026,1,1)-K6737</f>
        <v/>
      </c>
      <c r="P6737">
        <f>IF(G6737&gt;=2,"Repeat","One-time")</f>
        <v/>
      </c>
    </row>
    <row r="6738">
      <c r="A6738" t="inlineStr">
        <is>
          <t>C05464</t>
        </is>
      </c>
      <c r="B6738" t="inlineStr">
        <is>
          <t>Pooja Prasad</t>
        </is>
      </c>
      <c r="C6738" t="inlineStr">
        <is>
          <t>East</t>
        </is>
      </c>
      <c r="D6738" t="inlineStr">
        <is>
          <t>Patna</t>
        </is>
      </c>
      <c r="E6738" t="inlineStr">
        <is>
          <t>No</t>
        </is>
      </c>
      <c r="F6738" t="inlineStr">
        <is>
          <t>Occasional</t>
        </is>
      </c>
      <c r="G6738" t="n">
        <v>1</v>
      </c>
      <c r="H6738" s="24" t="n">
        <v>5640.87</v>
      </c>
      <c r="I6738" s="24" t="n">
        <v>1414.71</v>
      </c>
      <c r="J6738" s="25" t="n">
        <v>45689</v>
      </c>
      <c r="K6738" s="25" t="n">
        <v>45689</v>
      </c>
      <c r="L6738" t="n">
        <v>2</v>
      </c>
      <c r="M6738" t="n">
        <v>1</v>
      </c>
      <c r="N6738" t="n">
        <v>2</v>
      </c>
      <c r="O6738">
        <f>DATE(2026,1,1)-K6738</f>
        <v/>
      </c>
      <c r="P6738">
        <f>IF(G6738&gt;=2,"Repeat","One-time")</f>
        <v/>
      </c>
    </row>
    <row r="6739">
      <c r="A6739" t="inlineStr">
        <is>
          <t>C00978</t>
        </is>
      </c>
      <c r="B6739" t="inlineStr">
        <is>
          <t>Sneha Nair</t>
        </is>
      </c>
      <c r="C6739" t="inlineStr">
        <is>
          <t>North</t>
        </is>
      </c>
      <c r="D6739" t="inlineStr">
        <is>
          <t>Delhi</t>
        </is>
      </c>
      <c r="E6739" t="inlineStr">
        <is>
          <t>No</t>
        </is>
      </c>
      <c r="F6739" t="inlineStr">
        <is>
          <t>Occasional</t>
        </is>
      </c>
      <c r="G6739" t="n">
        <v>1</v>
      </c>
      <c r="H6739" s="24" t="n">
        <v>5635.46</v>
      </c>
      <c r="I6739" s="24" t="n">
        <v>1780.81</v>
      </c>
      <c r="J6739" s="25" t="n">
        <v>45677</v>
      </c>
      <c r="K6739" s="25" t="n">
        <v>45677</v>
      </c>
      <c r="L6739" t="n">
        <v>2</v>
      </c>
      <c r="M6739" t="n">
        <v>1</v>
      </c>
      <c r="N6739" t="n">
        <v>2</v>
      </c>
      <c r="O6739">
        <f>DATE(2026,1,1)-K6739</f>
        <v/>
      </c>
      <c r="P6739">
        <f>IF(G6739&gt;=2,"Repeat","One-time")</f>
        <v/>
      </c>
    </row>
    <row r="6740">
      <c r="A6740" t="inlineStr">
        <is>
          <t>C11186</t>
        </is>
      </c>
      <c r="B6740" t="inlineStr">
        <is>
          <t>Lakshmi Banerjee</t>
        </is>
      </c>
      <c r="C6740" t="inlineStr">
        <is>
          <t>South</t>
        </is>
      </c>
      <c r="D6740" t="inlineStr">
        <is>
          <t>Chennai</t>
        </is>
      </c>
      <c r="E6740" t="inlineStr">
        <is>
          <t>No</t>
        </is>
      </c>
      <c r="F6740" t="inlineStr">
        <is>
          <t>New</t>
        </is>
      </c>
      <c r="G6740" t="n">
        <v>2</v>
      </c>
      <c r="H6740" s="24" t="n">
        <v>5630.87</v>
      </c>
      <c r="I6740" s="24" t="n">
        <v>1720.88</v>
      </c>
      <c r="J6740" s="25" t="n">
        <v>45956</v>
      </c>
      <c r="K6740" s="25" t="n">
        <v>45994</v>
      </c>
      <c r="L6740" t="n">
        <v>5</v>
      </c>
      <c r="M6740" t="n">
        <v>3</v>
      </c>
      <c r="N6740" t="n">
        <v>2</v>
      </c>
      <c r="O6740">
        <f>DATE(2026,1,1)-K6740</f>
        <v/>
      </c>
      <c r="P6740">
        <f>IF(G6740&gt;=2,"Repeat","One-time")</f>
        <v/>
      </c>
    </row>
    <row r="6741">
      <c r="A6741" t="inlineStr">
        <is>
          <t>C07014</t>
        </is>
      </c>
      <c r="B6741" t="inlineStr">
        <is>
          <t>Tanvi Sinha</t>
        </is>
      </c>
      <c r="C6741" t="inlineStr">
        <is>
          <t>South</t>
        </is>
      </c>
      <c r="D6741" t="inlineStr">
        <is>
          <t>Bengaluru</t>
        </is>
      </c>
      <c r="E6741" t="inlineStr">
        <is>
          <t>No</t>
        </is>
      </c>
      <c r="F6741" t="inlineStr">
        <is>
          <t>Loyal</t>
        </is>
      </c>
      <c r="G6741" t="n">
        <v>4</v>
      </c>
      <c r="H6741" s="24" t="n">
        <v>5630.22</v>
      </c>
      <c r="I6741" s="24" t="n">
        <v>2285.23</v>
      </c>
      <c r="J6741" s="25" t="n">
        <v>45642</v>
      </c>
      <c r="K6741" s="25" t="n">
        <v>45899</v>
      </c>
      <c r="L6741" t="n">
        <v>3</v>
      </c>
      <c r="M6741" t="n">
        <v>3</v>
      </c>
      <c r="N6741" t="n">
        <v>2</v>
      </c>
      <c r="O6741">
        <f>DATE(2026,1,1)-K6741</f>
        <v/>
      </c>
      <c r="P6741">
        <f>IF(G6741&gt;=2,"Repeat","One-time")</f>
        <v/>
      </c>
    </row>
    <row r="6742">
      <c r="A6742" t="inlineStr">
        <is>
          <t>C04883</t>
        </is>
      </c>
      <c r="B6742" t="inlineStr">
        <is>
          <t>Isha Rao</t>
        </is>
      </c>
      <c r="C6742" t="inlineStr">
        <is>
          <t>North</t>
        </is>
      </c>
      <c r="D6742" t="inlineStr">
        <is>
          <t>Jaipur</t>
        </is>
      </c>
      <c r="E6742" t="inlineStr">
        <is>
          <t>No</t>
        </is>
      </c>
      <c r="F6742" t="inlineStr">
        <is>
          <t>Occasional</t>
        </is>
      </c>
      <c r="G6742" t="n">
        <v>1</v>
      </c>
      <c r="H6742" s="24" t="n">
        <v>5629.84</v>
      </c>
      <c r="I6742" s="24" t="n">
        <v>1121.83</v>
      </c>
      <c r="J6742" s="25" t="n">
        <v>45832</v>
      </c>
      <c r="K6742" s="25" t="n">
        <v>45832</v>
      </c>
      <c r="L6742" t="n">
        <v>3</v>
      </c>
      <c r="M6742" t="n">
        <v>1</v>
      </c>
      <c r="N6742" t="n">
        <v>2</v>
      </c>
      <c r="O6742">
        <f>DATE(2026,1,1)-K6742</f>
        <v/>
      </c>
      <c r="P6742">
        <f>IF(G6742&gt;=2,"Repeat","One-time")</f>
        <v/>
      </c>
    </row>
    <row r="6743">
      <c r="A6743" t="inlineStr">
        <is>
          <t>C03251</t>
        </is>
      </c>
      <c r="B6743" t="inlineStr">
        <is>
          <t>Riya Kumar</t>
        </is>
      </c>
      <c r="C6743" t="inlineStr">
        <is>
          <t>East</t>
        </is>
      </c>
      <c r="D6743" t="inlineStr">
        <is>
          <t>Jamshedpur</t>
        </is>
      </c>
      <c r="E6743" t="inlineStr">
        <is>
          <t>No</t>
        </is>
      </c>
      <c r="F6743" t="inlineStr">
        <is>
          <t>Occasional</t>
        </is>
      </c>
      <c r="G6743" t="n">
        <v>1</v>
      </c>
      <c r="H6743" s="24" t="n">
        <v>5623.49</v>
      </c>
      <c r="I6743" s="24" t="n">
        <v>-520.1900000000001</v>
      </c>
      <c r="J6743" s="25" t="n">
        <v>45578</v>
      </c>
      <c r="K6743" s="25" t="n">
        <v>45578</v>
      </c>
      <c r="L6743" t="n">
        <v>2</v>
      </c>
      <c r="M6743" t="n">
        <v>1</v>
      </c>
      <c r="N6743" t="n">
        <v>2</v>
      </c>
      <c r="O6743">
        <f>DATE(2026,1,1)-K6743</f>
        <v/>
      </c>
      <c r="P6743">
        <f>IF(G6743&gt;=2,"Repeat","One-time")</f>
        <v/>
      </c>
    </row>
    <row r="6744">
      <c r="A6744" t="inlineStr">
        <is>
          <t>C09675</t>
        </is>
      </c>
      <c r="B6744" t="inlineStr">
        <is>
          <t>Pooja Mukherjee</t>
        </is>
      </c>
      <c r="C6744" t="inlineStr">
        <is>
          <t>North</t>
        </is>
      </c>
      <c r="D6744" t="inlineStr">
        <is>
          <t>Delhi</t>
        </is>
      </c>
      <c r="E6744" t="inlineStr">
        <is>
          <t>No</t>
        </is>
      </c>
      <c r="F6744" t="inlineStr">
        <is>
          <t>Occasional</t>
        </is>
      </c>
      <c r="G6744" t="n">
        <v>2</v>
      </c>
      <c r="H6744" s="24" t="n">
        <v>5622.59</v>
      </c>
      <c r="I6744" s="24" t="n">
        <v>995.36</v>
      </c>
      <c r="J6744" s="25" t="n">
        <v>45836</v>
      </c>
      <c r="K6744" s="25" t="n">
        <v>45863</v>
      </c>
      <c r="L6744" t="n">
        <v>3</v>
      </c>
      <c r="M6744" t="n">
        <v>2</v>
      </c>
      <c r="N6744" t="n">
        <v>2</v>
      </c>
      <c r="O6744">
        <f>DATE(2026,1,1)-K6744</f>
        <v/>
      </c>
      <c r="P6744">
        <f>IF(G6744&gt;=2,"Repeat","One-time")</f>
        <v/>
      </c>
    </row>
    <row r="6745">
      <c r="A6745" t="inlineStr">
        <is>
          <t>C00651</t>
        </is>
      </c>
      <c r="B6745" t="inlineStr">
        <is>
          <t>Lakshmi Fernandes</t>
        </is>
      </c>
      <c r="C6745" t="inlineStr">
        <is>
          <t>Central</t>
        </is>
      </c>
      <c r="D6745" t="inlineStr">
        <is>
          <t>Bhopal</t>
        </is>
      </c>
      <c r="E6745" t="inlineStr">
        <is>
          <t>No</t>
        </is>
      </c>
      <c r="F6745" t="inlineStr">
        <is>
          <t>Hibernating</t>
        </is>
      </c>
      <c r="G6745" t="n">
        <v>2</v>
      </c>
      <c r="H6745" s="24" t="n">
        <v>5620.5</v>
      </c>
      <c r="I6745" s="24" t="n">
        <v>1860.35</v>
      </c>
      <c r="J6745" s="25" t="n">
        <v>44965</v>
      </c>
      <c r="K6745" s="25" t="n">
        <v>45050</v>
      </c>
      <c r="L6745" t="n">
        <v>1</v>
      </c>
      <c r="M6745" t="n">
        <v>2</v>
      </c>
      <c r="N6745" t="n">
        <v>2</v>
      </c>
      <c r="O6745">
        <f>DATE(2026,1,1)-K6745</f>
        <v/>
      </c>
      <c r="P6745">
        <f>IF(G6745&gt;=2,"Repeat","One-time")</f>
        <v/>
      </c>
    </row>
    <row r="6746">
      <c r="A6746" t="inlineStr">
        <is>
          <t>C08550</t>
        </is>
      </c>
      <c r="B6746" t="inlineStr">
        <is>
          <t>Swati Verma</t>
        </is>
      </c>
      <c r="C6746" t="inlineStr">
        <is>
          <t>North</t>
        </is>
      </c>
      <c r="D6746" t="inlineStr">
        <is>
          <t>Delhi</t>
        </is>
      </c>
      <c r="E6746" t="inlineStr">
        <is>
          <t>No</t>
        </is>
      </c>
      <c r="F6746" t="inlineStr">
        <is>
          <t>Occasional</t>
        </is>
      </c>
      <c r="G6746" t="n">
        <v>2</v>
      </c>
      <c r="H6746" s="24" t="n">
        <v>5619.51</v>
      </c>
      <c r="I6746" s="24" t="n">
        <v>2086.17</v>
      </c>
      <c r="J6746" s="25" t="n">
        <v>45902</v>
      </c>
      <c r="K6746" s="25" t="n">
        <v>45957</v>
      </c>
      <c r="L6746" t="n">
        <v>4</v>
      </c>
      <c r="M6746" t="n">
        <v>2</v>
      </c>
      <c r="N6746" t="n">
        <v>2</v>
      </c>
      <c r="O6746">
        <f>DATE(2026,1,1)-K6746</f>
        <v/>
      </c>
      <c r="P6746">
        <f>IF(G6746&gt;=2,"Repeat","One-time")</f>
        <v/>
      </c>
    </row>
    <row r="6747">
      <c r="A6747" t="inlineStr">
        <is>
          <t>C11127</t>
        </is>
      </c>
      <c r="B6747" t="inlineStr">
        <is>
          <t>Ananya Bose</t>
        </is>
      </c>
      <c r="C6747" t="inlineStr">
        <is>
          <t>East</t>
        </is>
      </c>
      <c r="D6747" t="inlineStr">
        <is>
          <t>Kolkata</t>
        </is>
      </c>
      <c r="E6747" t="inlineStr">
        <is>
          <t>Yes</t>
        </is>
      </c>
      <c r="F6747" t="inlineStr">
        <is>
          <t>New</t>
        </is>
      </c>
      <c r="G6747" t="n">
        <v>2</v>
      </c>
      <c r="H6747" s="24" t="n">
        <v>5619.3</v>
      </c>
      <c r="I6747" s="24" t="n">
        <v>2148.65</v>
      </c>
      <c r="J6747" s="25" t="n">
        <v>45971</v>
      </c>
      <c r="K6747" s="25" t="n">
        <v>46015</v>
      </c>
      <c r="L6747" t="n">
        <v>5</v>
      </c>
      <c r="M6747" t="n">
        <v>3</v>
      </c>
      <c r="N6747" t="n">
        <v>2</v>
      </c>
      <c r="O6747">
        <f>DATE(2026,1,1)-K6747</f>
        <v/>
      </c>
      <c r="P6747">
        <f>IF(G6747&gt;=2,"Repeat","One-time")</f>
        <v/>
      </c>
    </row>
    <row r="6748">
      <c r="A6748" t="inlineStr">
        <is>
          <t>C05960</t>
        </is>
      </c>
      <c r="B6748" t="inlineStr">
        <is>
          <t>Nikhil Fernandes</t>
        </is>
      </c>
      <c r="C6748" t="inlineStr">
        <is>
          <t>East</t>
        </is>
      </c>
      <c r="D6748" t="inlineStr">
        <is>
          <t>Kolkata</t>
        </is>
      </c>
      <c r="E6748" t="inlineStr">
        <is>
          <t>No</t>
        </is>
      </c>
      <c r="F6748" t="inlineStr">
        <is>
          <t>Occasional</t>
        </is>
      </c>
      <c r="G6748" t="n">
        <v>1</v>
      </c>
      <c r="H6748" s="24" t="n">
        <v>5617.15</v>
      </c>
      <c r="I6748" s="24" t="n">
        <v>1153.14</v>
      </c>
      <c r="J6748" s="25" t="n">
        <v>45583</v>
      </c>
      <c r="K6748" s="25" t="n">
        <v>45583</v>
      </c>
      <c r="L6748" t="n">
        <v>2</v>
      </c>
      <c r="M6748" t="n">
        <v>1</v>
      </c>
      <c r="N6748" t="n">
        <v>2</v>
      </c>
      <c r="O6748">
        <f>DATE(2026,1,1)-K6748</f>
        <v/>
      </c>
      <c r="P6748">
        <f>IF(G6748&gt;=2,"Repeat","One-time")</f>
        <v/>
      </c>
    </row>
    <row r="6749">
      <c r="A6749" t="inlineStr">
        <is>
          <t>C04006</t>
        </is>
      </c>
      <c r="B6749" t="inlineStr">
        <is>
          <t>Pooja Khan</t>
        </is>
      </c>
      <c r="C6749" t="inlineStr">
        <is>
          <t>West</t>
        </is>
      </c>
      <c r="D6749" t="inlineStr">
        <is>
          <t>Pune</t>
        </is>
      </c>
      <c r="E6749" t="inlineStr">
        <is>
          <t>No</t>
        </is>
      </c>
      <c r="F6749" t="inlineStr">
        <is>
          <t>Hibernating</t>
        </is>
      </c>
      <c r="G6749" t="n">
        <v>2</v>
      </c>
      <c r="H6749" s="24" t="n">
        <v>5615.79</v>
      </c>
      <c r="I6749" s="24" t="n">
        <v>2024.82</v>
      </c>
      <c r="J6749" s="25" t="n">
        <v>45321</v>
      </c>
      <c r="K6749" s="25" t="n">
        <v>45355</v>
      </c>
      <c r="L6749" t="n">
        <v>1</v>
      </c>
      <c r="M6749" t="n">
        <v>2</v>
      </c>
      <c r="N6749" t="n">
        <v>2</v>
      </c>
      <c r="O6749">
        <f>DATE(2026,1,1)-K6749</f>
        <v/>
      </c>
      <c r="P6749">
        <f>IF(G6749&gt;=2,"Repeat","One-time")</f>
        <v/>
      </c>
    </row>
    <row r="6750">
      <c r="A6750" t="inlineStr">
        <is>
          <t>C10071</t>
        </is>
      </c>
      <c r="B6750" t="inlineStr">
        <is>
          <t>Lakshmi Ghosh</t>
        </is>
      </c>
      <c r="C6750" t="inlineStr">
        <is>
          <t>North</t>
        </is>
      </c>
      <c r="D6750" t="inlineStr">
        <is>
          <t>Lucknow</t>
        </is>
      </c>
      <c r="E6750" t="inlineStr">
        <is>
          <t>No</t>
        </is>
      </c>
      <c r="F6750" t="inlineStr">
        <is>
          <t>New</t>
        </is>
      </c>
      <c r="G6750" t="n">
        <v>3</v>
      </c>
      <c r="H6750" s="24" t="n">
        <v>5614.16</v>
      </c>
      <c r="I6750" s="24" t="n">
        <v>928.4</v>
      </c>
      <c r="J6750" s="25" t="n">
        <v>45942</v>
      </c>
      <c r="K6750" s="25" t="n">
        <v>45976</v>
      </c>
      <c r="L6750" t="n">
        <v>4</v>
      </c>
      <c r="M6750" t="n">
        <v>3</v>
      </c>
      <c r="N6750" t="n">
        <v>2</v>
      </c>
      <c r="O6750">
        <f>DATE(2026,1,1)-K6750</f>
        <v/>
      </c>
      <c r="P6750">
        <f>IF(G6750&gt;=2,"Repeat","One-time")</f>
        <v/>
      </c>
    </row>
    <row r="6751">
      <c r="A6751" t="inlineStr">
        <is>
          <t>C03263</t>
        </is>
      </c>
      <c r="B6751" t="inlineStr">
        <is>
          <t>Riya Agarwal</t>
        </is>
      </c>
      <c r="C6751" t="inlineStr">
        <is>
          <t>South</t>
        </is>
      </c>
      <c r="D6751" t="inlineStr">
        <is>
          <t>Chennai</t>
        </is>
      </c>
      <c r="E6751" t="inlineStr">
        <is>
          <t>No</t>
        </is>
      </c>
      <c r="F6751" t="inlineStr">
        <is>
          <t>Occasional</t>
        </is>
      </c>
      <c r="G6751" t="n">
        <v>2</v>
      </c>
      <c r="H6751" s="24" t="n">
        <v>5609.89</v>
      </c>
      <c r="I6751" s="24" t="n">
        <v>1224.06</v>
      </c>
      <c r="J6751" s="25" t="n">
        <v>45682</v>
      </c>
      <c r="K6751" s="25" t="n">
        <v>45758</v>
      </c>
      <c r="L6751" t="n">
        <v>3</v>
      </c>
      <c r="M6751" t="n">
        <v>2</v>
      </c>
      <c r="N6751" t="n">
        <v>2</v>
      </c>
      <c r="O6751">
        <f>DATE(2026,1,1)-K6751</f>
        <v/>
      </c>
      <c r="P6751">
        <f>IF(G6751&gt;=2,"Repeat","One-time")</f>
        <v/>
      </c>
    </row>
    <row r="6752">
      <c r="A6752" t="inlineStr">
        <is>
          <t>C08396</t>
        </is>
      </c>
      <c r="B6752" t="inlineStr">
        <is>
          <t>Arjun Das</t>
        </is>
      </c>
      <c r="C6752" t="inlineStr">
        <is>
          <t>North</t>
        </is>
      </c>
      <c r="D6752" t="inlineStr">
        <is>
          <t>Gurugram</t>
        </is>
      </c>
      <c r="E6752" t="inlineStr">
        <is>
          <t>No</t>
        </is>
      </c>
      <c r="F6752" t="inlineStr">
        <is>
          <t>Occasional</t>
        </is>
      </c>
      <c r="G6752" t="n">
        <v>1</v>
      </c>
      <c r="H6752" s="24" t="n">
        <v>5609.88</v>
      </c>
      <c r="I6752" s="24" t="n">
        <v>2157.62</v>
      </c>
      <c r="J6752" s="25" t="n">
        <v>45739</v>
      </c>
      <c r="K6752" s="25" t="n">
        <v>45739</v>
      </c>
      <c r="L6752" t="n">
        <v>2</v>
      </c>
      <c r="M6752" t="n">
        <v>1</v>
      </c>
      <c r="N6752" t="n">
        <v>2</v>
      </c>
      <c r="O6752">
        <f>DATE(2026,1,1)-K6752</f>
        <v/>
      </c>
      <c r="P6752">
        <f>IF(G6752&gt;=2,"Repeat","One-time")</f>
        <v/>
      </c>
    </row>
    <row r="6753">
      <c r="A6753" t="inlineStr">
        <is>
          <t>C04914</t>
        </is>
      </c>
      <c r="B6753" t="inlineStr">
        <is>
          <t>Swati Joshi</t>
        </is>
      </c>
      <c r="C6753" t="inlineStr">
        <is>
          <t>East</t>
        </is>
      </c>
      <c r="D6753" t="inlineStr">
        <is>
          <t>Kolkata</t>
        </is>
      </c>
      <c r="E6753" t="inlineStr">
        <is>
          <t>No</t>
        </is>
      </c>
      <c r="F6753" t="inlineStr">
        <is>
          <t>Hibernating</t>
        </is>
      </c>
      <c r="G6753" t="n">
        <v>1</v>
      </c>
      <c r="H6753" s="24" t="n">
        <v>5608.77</v>
      </c>
      <c r="I6753" s="24" t="n">
        <v>2254.89</v>
      </c>
      <c r="J6753" s="25" t="n">
        <v>45417</v>
      </c>
      <c r="K6753" s="25" t="n">
        <v>45417</v>
      </c>
      <c r="L6753" t="n">
        <v>1</v>
      </c>
      <c r="M6753" t="n">
        <v>1</v>
      </c>
      <c r="N6753" t="n">
        <v>2</v>
      </c>
      <c r="O6753">
        <f>DATE(2026,1,1)-K6753</f>
        <v/>
      </c>
      <c r="P6753">
        <f>IF(G6753&gt;=2,"Repeat","One-time")</f>
        <v/>
      </c>
    </row>
    <row r="6754">
      <c r="A6754" t="inlineStr">
        <is>
          <t>C00922</t>
        </is>
      </c>
      <c r="B6754" t="inlineStr">
        <is>
          <t>Vikram Reddy</t>
        </is>
      </c>
      <c r="C6754" t="inlineStr">
        <is>
          <t>South</t>
        </is>
      </c>
      <c r="D6754" t="inlineStr">
        <is>
          <t>Hyderabad</t>
        </is>
      </c>
      <c r="E6754" t="inlineStr">
        <is>
          <t>No</t>
        </is>
      </c>
      <c r="F6754" t="inlineStr">
        <is>
          <t>Hibernating</t>
        </is>
      </c>
      <c r="G6754" t="n">
        <v>2</v>
      </c>
      <c r="H6754" s="24" t="n">
        <v>5596.95</v>
      </c>
      <c r="I6754" s="24" t="n">
        <v>2004.66</v>
      </c>
      <c r="J6754" s="25" t="n">
        <v>44941</v>
      </c>
      <c r="K6754" s="25" t="n">
        <v>44998</v>
      </c>
      <c r="L6754" t="n">
        <v>1</v>
      </c>
      <c r="M6754" t="n">
        <v>2</v>
      </c>
      <c r="N6754" t="n">
        <v>2</v>
      </c>
      <c r="O6754">
        <f>DATE(2026,1,1)-K6754</f>
        <v/>
      </c>
      <c r="P6754">
        <f>IF(G6754&gt;=2,"Repeat","One-time")</f>
        <v/>
      </c>
    </row>
    <row r="6755">
      <c r="A6755" t="inlineStr">
        <is>
          <t>C06880</t>
        </is>
      </c>
      <c r="B6755" t="inlineStr">
        <is>
          <t>Maria Das</t>
        </is>
      </c>
      <c r="C6755" t="inlineStr">
        <is>
          <t>East</t>
        </is>
      </c>
      <c r="D6755" t="inlineStr">
        <is>
          <t>Patna</t>
        </is>
      </c>
      <c r="E6755" t="inlineStr">
        <is>
          <t>Yes</t>
        </is>
      </c>
      <c r="F6755" t="inlineStr">
        <is>
          <t>Occasional</t>
        </is>
      </c>
      <c r="G6755" t="n">
        <v>2</v>
      </c>
      <c r="H6755" s="24" t="n">
        <v>5595.77</v>
      </c>
      <c r="I6755" s="24" t="n">
        <v>1629.28</v>
      </c>
      <c r="J6755" s="25" t="n">
        <v>45613</v>
      </c>
      <c r="K6755" s="25" t="n">
        <v>45621</v>
      </c>
      <c r="L6755" t="n">
        <v>2</v>
      </c>
      <c r="M6755" t="n">
        <v>2</v>
      </c>
      <c r="N6755" t="n">
        <v>2</v>
      </c>
      <c r="O6755">
        <f>DATE(2026,1,1)-K6755</f>
        <v/>
      </c>
      <c r="P6755">
        <f>IF(G6755&gt;=2,"Repeat","One-time")</f>
        <v/>
      </c>
    </row>
    <row r="6756">
      <c r="A6756" t="inlineStr">
        <is>
          <t>C09191</t>
        </is>
      </c>
      <c r="B6756" t="inlineStr">
        <is>
          <t>Abhishek Nair</t>
        </is>
      </c>
      <c r="C6756" t="inlineStr">
        <is>
          <t>Central</t>
        </is>
      </c>
      <c r="D6756" t="inlineStr">
        <is>
          <t>Bhopal</t>
        </is>
      </c>
      <c r="E6756" t="inlineStr">
        <is>
          <t>Yes</t>
        </is>
      </c>
      <c r="F6756" t="inlineStr">
        <is>
          <t>Occasional</t>
        </is>
      </c>
      <c r="G6756" t="n">
        <v>2</v>
      </c>
      <c r="H6756" s="24" t="n">
        <v>5587.12</v>
      </c>
      <c r="I6756" s="24" t="n">
        <v>2441.93</v>
      </c>
      <c r="J6756" s="25" t="n">
        <v>45782</v>
      </c>
      <c r="K6756" s="25" t="n">
        <v>45871</v>
      </c>
      <c r="L6756" t="n">
        <v>3</v>
      </c>
      <c r="M6756" t="n">
        <v>2</v>
      </c>
      <c r="N6756" t="n">
        <v>2</v>
      </c>
      <c r="O6756">
        <f>DATE(2026,1,1)-K6756</f>
        <v/>
      </c>
      <c r="P6756">
        <f>IF(G6756&gt;=2,"Repeat","One-time")</f>
        <v/>
      </c>
    </row>
    <row r="6757">
      <c r="A6757" t="inlineStr">
        <is>
          <t>C10444</t>
        </is>
      </c>
      <c r="B6757" t="inlineStr">
        <is>
          <t>Vikram Pillai</t>
        </is>
      </c>
      <c r="C6757" t="inlineStr">
        <is>
          <t>North</t>
        </is>
      </c>
      <c r="D6757" t="inlineStr">
        <is>
          <t>Delhi</t>
        </is>
      </c>
      <c r="E6757" t="inlineStr">
        <is>
          <t>No</t>
        </is>
      </c>
      <c r="F6757" t="inlineStr">
        <is>
          <t>New</t>
        </is>
      </c>
      <c r="G6757" t="n">
        <v>1</v>
      </c>
      <c r="H6757" s="24" t="n">
        <v>5583.98</v>
      </c>
      <c r="I6757" s="24" t="n">
        <v>1301.33</v>
      </c>
      <c r="J6757" s="25" t="n">
        <v>45992</v>
      </c>
      <c r="K6757" s="25" t="n">
        <v>45992</v>
      </c>
      <c r="L6757" t="n">
        <v>5</v>
      </c>
      <c r="M6757" t="n">
        <v>2</v>
      </c>
      <c r="N6757" t="n">
        <v>2</v>
      </c>
      <c r="O6757">
        <f>DATE(2026,1,1)-K6757</f>
        <v/>
      </c>
      <c r="P6757">
        <f>IF(G6757&gt;=2,"Repeat","One-time")</f>
        <v/>
      </c>
    </row>
    <row r="6758">
      <c r="A6758" t="inlineStr">
        <is>
          <t>C06822</t>
        </is>
      </c>
      <c r="B6758" t="inlineStr">
        <is>
          <t>Sneha Reddy</t>
        </is>
      </c>
      <c r="C6758" t="inlineStr">
        <is>
          <t>North</t>
        </is>
      </c>
      <c r="D6758" t="inlineStr">
        <is>
          <t>Gurugram</t>
        </is>
      </c>
      <c r="E6758" t="inlineStr">
        <is>
          <t>No</t>
        </is>
      </c>
      <c r="F6758" t="inlineStr">
        <is>
          <t>Loyal</t>
        </is>
      </c>
      <c r="G6758" t="n">
        <v>3</v>
      </c>
      <c r="H6758" s="24" t="n">
        <v>5582.02</v>
      </c>
      <c r="I6758" s="24" t="n">
        <v>1434.37</v>
      </c>
      <c r="J6758" s="25" t="n">
        <v>45586</v>
      </c>
      <c r="K6758" s="25" t="n">
        <v>45935</v>
      </c>
      <c r="L6758" t="n">
        <v>4</v>
      </c>
      <c r="M6758" t="n">
        <v>3</v>
      </c>
      <c r="N6758" t="n">
        <v>2</v>
      </c>
      <c r="O6758">
        <f>DATE(2026,1,1)-K6758</f>
        <v/>
      </c>
      <c r="P6758">
        <f>IF(G6758&gt;=2,"Repeat","One-time")</f>
        <v/>
      </c>
    </row>
    <row r="6759">
      <c r="A6759" t="inlineStr">
        <is>
          <t>C08404</t>
        </is>
      </c>
      <c r="B6759" t="inlineStr">
        <is>
          <t>Zoya Kumar</t>
        </is>
      </c>
      <c r="C6759" t="inlineStr">
        <is>
          <t>East</t>
        </is>
      </c>
      <c r="D6759" t="inlineStr">
        <is>
          <t>Kolkata</t>
        </is>
      </c>
      <c r="E6759" t="inlineStr">
        <is>
          <t>Yes</t>
        </is>
      </c>
      <c r="F6759" t="inlineStr">
        <is>
          <t>Loyal</t>
        </is>
      </c>
      <c r="G6759" t="n">
        <v>3</v>
      </c>
      <c r="H6759" s="24" t="n">
        <v>5581.49</v>
      </c>
      <c r="I6759" s="24" t="n">
        <v>2106.11</v>
      </c>
      <c r="J6759" s="25" t="n">
        <v>45876</v>
      </c>
      <c r="K6759" s="25" t="n">
        <v>45943</v>
      </c>
      <c r="L6759" t="n">
        <v>4</v>
      </c>
      <c r="M6759" t="n">
        <v>3</v>
      </c>
      <c r="N6759" t="n">
        <v>2</v>
      </c>
      <c r="O6759">
        <f>DATE(2026,1,1)-K6759</f>
        <v/>
      </c>
      <c r="P6759">
        <f>IF(G6759&gt;=2,"Repeat","One-time")</f>
        <v/>
      </c>
    </row>
    <row r="6760">
      <c r="A6760" t="inlineStr">
        <is>
          <t>C07252</t>
        </is>
      </c>
      <c r="B6760" t="inlineStr">
        <is>
          <t>Varun Menon</t>
        </is>
      </c>
      <c r="C6760" t="inlineStr">
        <is>
          <t>South</t>
        </is>
      </c>
      <c r="D6760" t="inlineStr">
        <is>
          <t>Bengaluru</t>
        </is>
      </c>
      <c r="E6760" t="inlineStr">
        <is>
          <t>Yes</t>
        </is>
      </c>
      <c r="F6760" t="inlineStr">
        <is>
          <t>Occasional</t>
        </is>
      </c>
      <c r="G6760" t="n">
        <v>2</v>
      </c>
      <c r="H6760" s="24" t="n">
        <v>5579.15</v>
      </c>
      <c r="I6760" s="24" t="n">
        <v>2928.37</v>
      </c>
      <c r="J6760" s="25" t="n">
        <v>45710</v>
      </c>
      <c r="K6760" s="25" t="n">
        <v>45938</v>
      </c>
      <c r="L6760" t="n">
        <v>4</v>
      </c>
      <c r="M6760" t="n">
        <v>2</v>
      </c>
      <c r="N6760" t="n">
        <v>2</v>
      </c>
      <c r="O6760">
        <f>DATE(2026,1,1)-K6760</f>
        <v/>
      </c>
      <c r="P6760">
        <f>IF(G6760&gt;=2,"Repeat","One-time")</f>
        <v/>
      </c>
    </row>
    <row r="6761">
      <c r="A6761" t="inlineStr">
        <is>
          <t>C09574</t>
        </is>
      </c>
      <c r="B6761" t="inlineStr">
        <is>
          <t>Suresh Reddy</t>
        </is>
      </c>
      <c r="C6761" t="inlineStr">
        <is>
          <t>North</t>
        </is>
      </c>
      <c r="D6761" t="inlineStr">
        <is>
          <t>Gurugram</t>
        </is>
      </c>
      <c r="E6761" t="inlineStr">
        <is>
          <t>No</t>
        </is>
      </c>
      <c r="F6761" t="inlineStr">
        <is>
          <t>Occasional</t>
        </is>
      </c>
      <c r="G6761" t="n">
        <v>2</v>
      </c>
      <c r="H6761" s="24" t="n">
        <v>5575.64</v>
      </c>
      <c r="I6761" s="24" t="n">
        <v>813.97</v>
      </c>
      <c r="J6761" s="25" t="n">
        <v>45885</v>
      </c>
      <c r="K6761" s="25" t="n">
        <v>45887</v>
      </c>
      <c r="L6761" t="n">
        <v>3</v>
      </c>
      <c r="M6761" t="n">
        <v>2</v>
      </c>
      <c r="N6761" t="n">
        <v>2</v>
      </c>
      <c r="O6761">
        <f>DATE(2026,1,1)-K6761</f>
        <v/>
      </c>
      <c r="P6761">
        <f>IF(G6761&gt;=2,"Repeat","One-time")</f>
        <v/>
      </c>
    </row>
    <row r="6762">
      <c r="A6762" t="inlineStr">
        <is>
          <t>C05184</t>
        </is>
      </c>
      <c r="B6762" t="inlineStr">
        <is>
          <t>Vikram Khan</t>
        </is>
      </c>
      <c r="C6762" t="inlineStr">
        <is>
          <t>East</t>
        </is>
      </c>
      <c r="D6762" t="inlineStr">
        <is>
          <t>Kolkata</t>
        </is>
      </c>
      <c r="E6762" t="inlineStr">
        <is>
          <t>No</t>
        </is>
      </c>
      <c r="F6762" t="inlineStr">
        <is>
          <t>Hibernating</t>
        </is>
      </c>
      <c r="G6762" t="n">
        <v>1</v>
      </c>
      <c r="H6762" s="24" t="n">
        <v>5571.33</v>
      </c>
      <c r="I6762" s="24" t="n">
        <v>1691.69</v>
      </c>
      <c r="J6762" s="25" t="n">
        <v>45477</v>
      </c>
      <c r="K6762" s="25" t="n">
        <v>45477</v>
      </c>
      <c r="L6762" t="n">
        <v>1</v>
      </c>
      <c r="M6762" t="n">
        <v>1</v>
      </c>
      <c r="N6762" t="n">
        <v>2</v>
      </c>
      <c r="O6762">
        <f>DATE(2026,1,1)-K6762</f>
        <v/>
      </c>
      <c r="P6762">
        <f>IF(G6762&gt;=2,"Repeat","One-time")</f>
        <v/>
      </c>
    </row>
    <row r="6763">
      <c r="A6763" t="inlineStr">
        <is>
          <t>C08804</t>
        </is>
      </c>
      <c r="B6763" t="inlineStr">
        <is>
          <t>Isha Joshi</t>
        </is>
      </c>
      <c r="C6763" t="inlineStr">
        <is>
          <t>North</t>
        </is>
      </c>
      <c r="D6763" t="inlineStr">
        <is>
          <t>Lucknow</t>
        </is>
      </c>
      <c r="E6763" t="inlineStr">
        <is>
          <t>No</t>
        </is>
      </c>
      <c r="F6763" t="inlineStr">
        <is>
          <t>Occasional</t>
        </is>
      </c>
      <c r="G6763" t="n">
        <v>2</v>
      </c>
      <c r="H6763" s="24" t="n">
        <v>5568.51</v>
      </c>
      <c r="I6763" s="24" t="n">
        <v>1483.29</v>
      </c>
      <c r="J6763" s="25" t="n">
        <v>45892</v>
      </c>
      <c r="K6763" s="25" t="n">
        <v>45967</v>
      </c>
      <c r="L6763" t="n">
        <v>4</v>
      </c>
      <c r="M6763" t="n">
        <v>2</v>
      </c>
      <c r="N6763" t="n">
        <v>2</v>
      </c>
      <c r="O6763">
        <f>DATE(2026,1,1)-K6763</f>
        <v/>
      </c>
      <c r="P6763">
        <f>IF(G6763&gt;=2,"Repeat","One-time")</f>
        <v/>
      </c>
    </row>
    <row r="6764">
      <c r="A6764" t="inlineStr">
        <is>
          <t>C10303</t>
        </is>
      </c>
      <c r="B6764" t="inlineStr">
        <is>
          <t>Deepak Khan</t>
        </is>
      </c>
      <c r="C6764" t="inlineStr">
        <is>
          <t>North</t>
        </is>
      </c>
      <c r="D6764" t="inlineStr">
        <is>
          <t>Delhi</t>
        </is>
      </c>
      <c r="E6764" t="inlineStr">
        <is>
          <t>No</t>
        </is>
      </c>
      <c r="F6764" t="inlineStr">
        <is>
          <t>New</t>
        </is>
      </c>
      <c r="G6764" t="n">
        <v>1</v>
      </c>
      <c r="H6764" s="24" t="n">
        <v>5565.27</v>
      </c>
      <c r="I6764" s="24" t="n">
        <v>1675.26</v>
      </c>
      <c r="J6764" s="25" t="n">
        <v>45976</v>
      </c>
      <c r="K6764" s="25" t="n">
        <v>45976</v>
      </c>
      <c r="L6764" t="n">
        <v>4</v>
      </c>
      <c r="M6764" t="n">
        <v>2</v>
      </c>
      <c r="N6764" t="n">
        <v>2</v>
      </c>
      <c r="O6764">
        <f>DATE(2026,1,1)-K6764</f>
        <v/>
      </c>
      <c r="P6764">
        <f>IF(G6764&gt;=2,"Repeat","One-time")</f>
        <v/>
      </c>
    </row>
    <row r="6765">
      <c r="A6765" t="inlineStr">
        <is>
          <t>C01736</t>
        </is>
      </c>
      <c r="B6765" t="inlineStr">
        <is>
          <t>Tanvi Chopra</t>
        </is>
      </c>
      <c r="C6765" t="inlineStr">
        <is>
          <t>South</t>
        </is>
      </c>
      <c r="D6765" t="inlineStr">
        <is>
          <t>Bengaluru</t>
        </is>
      </c>
      <c r="E6765" t="inlineStr">
        <is>
          <t>No</t>
        </is>
      </c>
      <c r="F6765" t="inlineStr">
        <is>
          <t>At Risk</t>
        </is>
      </c>
      <c r="G6765" t="n">
        <v>4</v>
      </c>
      <c r="H6765" s="24" t="n">
        <v>5559.45</v>
      </c>
      <c r="I6765" s="24" t="n">
        <v>1319.28</v>
      </c>
      <c r="J6765" s="25" t="n">
        <v>45142</v>
      </c>
      <c r="K6765" s="25" t="n">
        <v>45258</v>
      </c>
      <c r="L6765" t="n">
        <v>1</v>
      </c>
      <c r="M6765" t="n">
        <v>3</v>
      </c>
      <c r="N6765" t="n">
        <v>2</v>
      </c>
      <c r="O6765">
        <f>DATE(2026,1,1)-K6765</f>
        <v/>
      </c>
      <c r="P6765">
        <f>IF(G6765&gt;=2,"Repeat","One-time")</f>
        <v/>
      </c>
    </row>
    <row r="6766">
      <c r="A6766" t="inlineStr">
        <is>
          <t>C06578</t>
        </is>
      </c>
      <c r="B6766" t="inlineStr">
        <is>
          <t>Tanvi Prasad</t>
        </is>
      </c>
      <c r="C6766" t="inlineStr">
        <is>
          <t>East</t>
        </is>
      </c>
      <c r="D6766" t="inlineStr">
        <is>
          <t>Bhubaneswar</t>
        </is>
      </c>
      <c r="E6766" t="inlineStr">
        <is>
          <t>No</t>
        </is>
      </c>
      <c r="F6766" t="inlineStr">
        <is>
          <t>Occasional</t>
        </is>
      </c>
      <c r="G6766" t="n">
        <v>1</v>
      </c>
      <c r="H6766" s="24" t="n">
        <v>5553.14</v>
      </c>
      <c r="I6766" s="24" t="n">
        <v>2246.86</v>
      </c>
      <c r="J6766" s="25" t="n">
        <v>45894</v>
      </c>
      <c r="K6766" s="25" t="n">
        <v>45894</v>
      </c>
      <c r="L6766" t="n">
        <v>3</v>
      </c>
      <c r="M6766" t="n">
        <v>1</v>
      </c>
      <c r="N6766" t="n">
        <v>2</v>
      </c>
      <c r="O6766">
        <f>DATE(2026,1,1)-K6766</f>
        <v/>
      </c>
      <c r="P6766">
        <f>IF(G6766&gt;=2,"Repeat","One-time")</f>
        <v/>
      </c>
    </row>
    <row r="6767">
      <c r="A6767" t="inlineStr">
        <is>
          <t>C03553</t>
        </is>
      </c>
      <c r="B6767" t="inlineStr">
        <is>
          <t>Sneha Agarwal</t>
        </is>
      </c>
      <c r="C6767" t="inlineStr">
        <is>
          <t>North</t>
        </is>
      </c>
      <c r="D6767" t="inlineStr">
        <is>
          <t>Jaipur</t>
        </is>
      </c>
      <c r="E6767" t="inlineStr">
        <is>
          <t>No</t>
        </is>
      </c>
      <c r="F6767" t="inlineStr">
        <is>
          <t>Loyal</t>
        </is>
      </c>
      <c r="G6767" t="n">
        <v>4</v>
      </c>
      <c r="H6767" s="24" t="n">
        <v>5549.31</v>
      </c>
      <c r="I6767" s="24" t="n">
        <v>1861.83</v>
      </c>
      <c r="J6767" s="25" t="n">
        <v>45345</v>
      </c>
      <c r="K6767" s="25" t="n">
        <v>45934</v>
      </c>
      <c r="L6767" t="n">
        <v>4</v>
      </c>
      <c r="M6767" t="n">
        <v>3</v>
      </c>
      <c r="N6767" t="n">
        <v>2</v>
      </c>
      <c r="O6767">
        <f>DATE(2026,1,1)-K6767</f>
        <v/>
      </c>
      <c r="P6767">
        <f>IF(G6767&gt;=2,"Repeat","One-time")</f>
        <v/>
      </c>
    </row>
    <row r="6768">
      <c r="A6768" t="inlineStr">
        <is>
          <t>C08472</t>
        </is>
      </c>
      <c r="B6768" t="inlineStr">
        <is>
          <t>Pooja Kumar</t>
        </is>
      </c>
      <c r="C6768" t="inlineStr">
        <is>
          <t>West</t>
        </is>
      </c>
      <c r="D6768" t="inlineStr">
        <is>
          <t>Mumbai</t>
        </is>
      </c>
      <c r="E6768" t="inlineStr">
        <is>
          <t>No</t>
        </is>
      </c>
      <c r="F6768" t="inlineStr">
        <is>
          <t>Occasional</t>
        </is>
      </c>
      <c r="G6768" t="n">
        <v>1</v>
      </c>
      <c r="H6768" s="24" t="n">
        <v>5542.83</v>
      </c>
      <c r="I6768" s="24" t="n">
        <v>2129.72</v>
      </c>
      <c r="J6768" s="25" t="n">
        <v>45901</v>
      </c>
      <c r="K6768" s="25" t="n">
        <v>45901</v>
      </c>
      <c r="L6768" t="n">
        <v>3</v>
      </c>
      <c r="M6768" t="n">
        <v>1</v>
      </c>
      <c r="N6768" t="n">
        <v>2</v>
      </c>
      <c r="O6768">
        <f>DATE(2026,1,1)-K6768</f>
        <v/>
      </c>
      <c r="P6768">
        <f>IF(G6768&gt;=2,"Repeat","One-time")</f>
        <v/>
      </c>
    </row>
    <row r="6769">
      <c r="A6769" t="inlineStr">
        <is>
          <t>C05302</t>
        </is>
      </c>
      <c r="B6769" t="inlineStr">
        <is>
          <t>Sneha Khan</t>
        </is>
      </c>
      <c r="C6769" t="inlineStr">
        <is>
          <t>East</t>
        </is>
      </c>
      <c r="D6769" t="inlineStr">
        <is>
          <t>Kolkata</t>
        </is>
      </c>
      <c r="E6769" t="inlineStr">
        <is>
          <t>No</t>
        </is>
      </c>
      <c r="F6769" t="inlineStr">
        <is>
          <t>Loyal</t>
        </is>
      </c>
      <c r="G6769" t="n">
        <v>3</v>
      </c>
      <c r="H6769" s="24" t="n">
        <v>5542.08</v>
      </c>
      <c r="I6769" s="24" t="n">
        <v>2375.96</v>
      </c>
      <c r="J6769" s="25" t="n">
        <v>45533</v>
      </c>
      <c r="K6769" s="25" t="n">
        <v>45872</v>
      </c>
      <c r="L6769" t="n">
        <v>3</v>
      </c>
      <c r="M6769" t="n">
        <v>3</v>
      </c>
      <c r="N6769" t="n">
        <v>2</v>
      </c>
      <c r="O6769">
        <f>DATE(2026,1,1)-K6769</f>
        <v/>
      </c>
      <c r="P6769">
        <f>IF(G6769&gt;=2,"Repeat","One-time")</f>
        <v/>
      </c>
    </row>
    <row r="6770">
      <c r="A6770" t="inlineStr">
        <is>
          <t>C11825</t>
        </is>
      </c>
      <c r="B6770" t="inlineStr">
        <is>
          <t>Rohan Banerjee</t>
        </is>
      </c>
      <c r="C6770" t="inlineStr">
        <is>
          <t>Central</t>
        </is>
      </c>
      <c r="D6770" t="inlineStr">
        <is>
          <t>Bhopal</t>
        </is>
      </c>
      <c r="E6770" t="inlineStr">
        <is>
          <t>No</t>
        </is>
      </c>
      <c r="F6770" t="inlineStr">
        <is>
          <t>New</t>
        </is>
      </c>
      <c r="G6770" t="n">
        <v>1</v>
      </c>
      <c r="H6770" s="24" t="n">
        <v>5540.06</v>
      </c>
      <c r="I6770" s="24" t="n">
        <v>2504.64</v>
      </c>
      <c r="J6770" s="25" t="n">
        <v>46014</v>
      </c>
      <c r="K6770" s="25" t="n">
        <v>46014</v>
      </c>
      <c r="L6770" t="n">
        <v>5</v>
      </c>
      <c r="M6770" t="n">
        <v>2</v>
      </c>
      <c r="N6770" t="n">
        <v>2</v>
      </c>
      <c r="O6770">
        <f>DATE(2026,1,1)-K6770</f>
        <v/>
      </c>
      <c r="P6770">
        <f>IF(G6770&gt;=2,"Repeat","One-time")</f>
        <v/>
      </c>
    </row>
    <row r="6771">
      <c r="A6771" t="inlineStr">
        <is>
          <t>C03438</t>
        </is>
      </c>
      <c r="B6771" t="inlineStr">
        <is>
          <t>Vivaan Yadav</t>
        </is>
      </c>
      <c r="C6771" t="inlineStr">
        <is>
          <t>South</t>
        </is>
      </c>
      <c r="D6771" t="inlineStr">
        <is>
          <t>Chennai</t>
        </is>
      </c>
      <c r="E6771" t="inlineStr">
        <is>
          <t>No</t>
        </is>
      </c>
      <c r="F6771" t="inlineStr">
        <is>
          <t>Occasional</t>
        </is>
      </c>
      <c r="G6771" t="n">
        <v>1</v>
      </c>
      <c r="H6771" s="24" t="n">
        <v>5539.14</v>
      </c>
      <c r="I6771" s="24" t="n">
        <v>986.12</v>
      </c>
      <c r="J6771" s="25" t="n">
        <v>45789</v>
      </c>
      <c r="K6771" s="25" t="n">
        <v>45789</v>
      </c>
      <c r="L6771" t="n">
        <v>3</v>
      </c>
      <c r="M6771" t="n">
        <v>1</v>
      </c>
      <c r="N6771" t="n">
        <v>2</v>
      </c>
      <c r="O6771">
        <f>DATE(2026,1,1)-K6771</f>
        <v/>
      </c>
      <c r="P6771">
        <f>IF(G6771&gt;=2,"Repeat","One-time")</f>
        <v/>
      </c>
    </row>
    <row r="6772">
      <c r="A6772" t="inlineStr">
        <is>
          <t>C02494</t>
        </is>
      </c>
      <c r="B6772" t="inlineStr">
        <is>
          <t>Pooja Sinha</t>
        </is>
      </c>
      <c r="C6772" t="inlineStr">
        <is>
          <t>South</t>
        </is>
      </c>
      <c r="D6772" t="inlineStr">
        <is>
          <t>Hyderabad</t>
        </is>
      </c>
      <c r="E6772" t="inlineStr">
        <is>
          <t>Yes</t>
        </is>
      </c>
      <c r="F6772" t="inlineStr">
        <is>
          <t>Occasional</t>
        </is>
      </c>
      <c r="G6772" t="n">
        <v>2</v>
      </c>
      <c r="H6772" s="24" t="n">
        <v>5535.62</v>
      </c>
      <c r="I6772" s="24" t="n">
        <v>2312.38</v>
      </c>
      <c r="J6772" s="25" t="n">
        <v>45494</v>
      </c>
      <c r="K6772" s="25" t="n">
        <v>45575</v>
      </c>
      <c r="L6772" t="n">
        <v>2</v>
      </c>
      <c r="M6772" t="n">
        <v>2</v>
      </c>
      <c r="N6772" t="n">
        <v>2</v>
      </c>
      <c r="O6772">
        <f>DATE(2026,1,1)-K6772</f>
        <v/>
      </c>
      <c r="P6772">
        <f>IF(G6772&gt;=2,"Repeat","One-time")</f>
        <v/>
      </c>
    </row>
    <row r="6773">
      <c r="A6773" t="inlineStr">
        <is>
          <t>C06939</t>
        </is>
      </c>
      <c r="B6773" t="inlineStr">
        <is>
          <t>Harpreet Banerjee</t>
        </is>
      </c>
      <c r="C6773" t="inlineStr">
        <is>
          <t>North</t>
        </is>
      </c>
      <c r="D6773" t="inlineStr">
        <is>
          <t>Delhi</t>
        </is>
      </c>
      <c r="E6773" t="inlineStr">
        <is>
          <t>No</t>
        </is>
      </c>
      <c r="F6773" t="inlineStr">
        <is>
          <t>Occasional</t>
        </is>
      </c>
      <c r="G6773" t="n">
        <v>1</v>
      </c>
      <c r="H6773" s="24" t="n">
        <v>5529.84</v>
      </c>
      <c r="I6773" s="24" t="n">
        <v>2711.54</v>
      </c>
      <c r="J6773" s="25" t="n">
        <v>45708</v>
      </c>
      <c r="K6773" s="25" t="n">
        <v>45708</v>
      </c>
      <c r="L6773" t="n">
        <v>2</v>
      </c>
      <c r="M6773" t="n">
        <v>1</v>
      </c>
      <c r="N6773" t="n">
        <v>2</v>
      </c>
      <c r="O6773">
        <f>DATE(2026,1,1)-K6773</f>
        <v/>
      </c>
      <c r="P6773">
        <f>IF(G6773&gt;=2,"Repeat","One-time")</f>
        <v/>
      </c>
    </row>
    <row r="6774">
      <c r="A6774" t="inlineStr">
        <is>
          <t>C00856</t>
        </is>
      </c>
      <c r="B6774" t="inlineStr">
        <is>
          <t>Sanjay Prasad</t>
        </is>
      </c>
      <c r="C6774" t="inlineStr">
        <is>
          <t>North</t>
        </is>
      </c>
      <c r="D6774" t="inlineStr">
        <is>
          <t>Delhi</t>
        </is>
      </c>
      <c r="E6774" t="inlineStr">
        <is>
          <t>No</t>
        </is>
      </c>
      <c r="F6774" t="inlineStr">
        <is>
          <t>Hibernating</t>
        </is>
      </c>
      <c r="G6774" t="n">
        <v>1</v>
      </c>
      <c r="H6774" s="24" t="n">
        <v>5527.1</v>
      </c>
      <c r="I6774" s="24" t="n">
        <v>2092.32</v>
      </c>
      <c r="J6774" s="25" t="n">
        <v>44997</v>
      </c>
      <c r="K6774" s="25" t="n">
        <v>44997</v>
      </c>
      <c r="L6774" t="n">
        <v>1</v>
      </c>
      <c r="M6774" t="n">
        <v>1</v>
      </c>
      <c r="N6774" t="n">
        <v>2</v>
      </c>
      <c r="O6774">
        <f>DATE(2026,1,1)-K6774</f>
        <v/>
      </c>
      <c r="P6774">
        <f>IF(G6774&gt;=2,"Repeat","One-time")</f>
        <v/>
      </c>
    </row>
    <row r="6775">
      <c r="A6775" t="inlineStr">
        <is>
          <t>C04599</t>
        </is>
      </c>
      <c r="B6775" t="inlineStr">
        <is>
          <t>Rohan Sharma</t>
        </is>
      </c>
      <c r="C6775" t="inlineStr">
        <is>
          <t>North</t>
        </is>
      </c>
      <c r="D6775" t="inlineStr">
        <is>
          <t>Gurugram</t>
        </is>
      </c>
      <c r="E6775" t="inlineStr">
        <is>
          <t>Yes</t>
        </is>
      </c>
      <c r="F6775" t="inlineStr">
        <is>
          <t>Loyal</t>
        </is>
      </c>
      <c r="G6775" t="n">
        <v>3</v>
      </c>
      <c r="H6775" s="24" t="n">
        <v>5526.86</v>
      </c>
      <c r="I6775" s="24" t="n">
        <v>2443.43</v>
      </c>
      <c r="J6775" s="25" t="n">
        <v>45552</v>
      </c>
      <c r="K6775" s="25" t="n">
        <v>45996</v>
      </c>
      <c r="L6775" t="n">
        <v>5</v>
      </c>
      <c r="M6775" t="n">
        <v>3</v>
      </c>
      <c r="N6775" t="n">
        <v>2</v>
      </c>
      <c r="O6775">
        <f>DATE(2026,1,1)-K6775</f>
        <v/>
      </c>
      <c r="P6775">
        <f>IF(G6775&gt;=2,"Repeat","One-time")</f>
        <v/>
      </c>
    </row>
    <row r="6776">
      <c r="A6776" t="inlineStr">
        <is>
          <t>C08618</t>
        </is>
      </c>
      <c r="B6776" t="inlineStr">
        <is>
          <t>Aditya Nair</t>
        </is>
      </c>
      <c r="C6776" t="inlineStr">
        <is>
          <t>North</t>
        </is>
      </c>
      <c r="D6776" t="inlineStr">
        <is>
          <t>Delhi</t>
        </is>
      </c>
      <c r="E6776" t="inlineStr">
        <is>
          <t>No</t>
        </is>
      </c>
      <c r="F6776" t="inlineStr">
        <is>
          <t>Occasional</t>
        </is>
      </c>
      <c r="G6776" t="n">
        <v>1</v>
      </c>
      <c r="H6776" s="24" t="n">
        <v>5517.84</v>
      </c>
      <c r="I6776" s="24" t="n">
        <v>2203.79</v>
      </c>
      <c r="J6776" s="25" t="n">
        <v>45764</v>
      </c>
      <c r="K6776" s="25" t="n">
        <v>45764</v>
      </c>
      <c r="L6776" t="n">
        <v>3</v>
      </c>
      <c r="M6776" t="n">
        <v>1</v>
      </c>
      <c r="N6776" t="n">
        <v>2</v>
      </c>
      <c r="O6776">
        <f>DATE(2026,1,1)-K6776</f>
        <v/>
      </c>
      <c r="P6776">
        <f>IF(G6776&gt;=2,"Repeat","One-time")</f>
        <v/>
      </c>
    </row>
    <row r="6777">
      <c r="A6777" t="inlineStr">
        <is>
          <t>C03531</t>
        </is>
      </c>
      <c r="B6777" t="inlineStr">
        <is>
          <t>Meera Mehta</t>
        </is>
      </c>
      <c r="C6777" t="inlineStr">
        <is>
          <t>East</t>
        </is>
      </c>
      <c r="D6777" t="inlineStr">
        <is>
          <t>Kolkata</t>
        </is>
      </c>
      <c r="E6777" t="inlineStr">
        <is>
          <t>Yes</t>
        </is>
      </c>
      <c r="F6777" t="inlineStr">
        <is>
          <t>Hibernating</t>
        </is>
      </c>
      <c r="G6777" t="n">
        <v>2</v>
      </c>
      <c r="H6777" s="24" t="n">
        <v>5516.73</v>
      </c>
      <c r="I6777" s="24" t="n">
        <v>1813.43</v>
      </c>
      <c r="J6777" s="25" t="n">
        <v>45392</v>
      </c>
      <c r="K6777" s="25" t="n">
        <v>45451</v>
      </c>
      <c r="L6777" t="n">
        <v>1</v>
      </c>
      <c r="M6777" t="n">
        <v>2</v>
      </c>
      <c r="N6777" t="n">
        <v>2</v>
      </c>
      <c r="O6777">
        <f>DATE(2026,1,1)-K6777</f>
        <v/>
      </c>
      <c r="P6777">
        <f>IF(G6777&gt;=2,"Repeat","One-time")</f>
        <v/>
      </c>
    </row>
    <row r="6778">
      <c r="A6778" t="inlineStr">
        <is>
          <t>C02697</t>
        </is>
      </c>
      <c r="B6778" t="inlineStr">
        <is>
          <t>Neha Singh</t>
        </is>
      </c>
      <c r="C6778" t="inlineStr">
        <is>
          <t>North</t>
        </is>
      </c>
      <c r="D6778" t="inlineStr">
        <is>
          <t>Delhi</t>
        </is>
      </c>
      <c r="E6778" t="inlineStr">
        <is>
          <t>No</t>
        </is>
      </c>
      <c r="F6778" t="inlineStr">
        <is>
          <t>Occasional</t>
        </is>
      </c>
      <c r="G6778" t="n">
        <v>2</v>
      </c>
      <c r="H6778" s="24" t="n">
        <v>5514.64</v>
      </c>
      <c r="I6778" s="24" t="n">
        <v>2172.28</v>
      </c>
      <c r="J6778" s="25" t="n">
        <v>45764</v>
      </c>
      <c r="K6778" s="25" t="n">
        <v>45935</v>
      </c>
      <c r="L6778" t="n">
        <v>4</v>
      </c>
      <c r="M6778" t="n">
        <v>2</v>
      </c>
      <c r="N6778" t="n">
        <v>2</v>
      </c>
      <c r="O6778">
        <f>DATE(2026,1,1)-K6778</f>
        <v/>
      </c>
      <c r="P6778">
        <f>IF(G6778&gt;=2,"Repeat","One-time")</f>
        <v/>
      </c>
    </row>
    <row r="6779">
      <c r="A6779" t="inlineStr">
        <is>
          <t>C09609</t>
        </is>
      </c>
      <c r="B6779" t="inlineStr">
        <is>
          <t>Zoya Chopra</t>
        </is>
      </c>
      <c r="C6779" t="inlineStr">
        <is>
          <t>North</t>
        </is>
      </c>
      <c r="D6779" t="inlineStr">
        <is>
          <t>Gurugram</t>
        </is>
      </c>
      <c r="E6779" t="inlineStr">
        <is>
          <t>Yes</t>
        </is>
      </c>
      <c r="F6779" t="inlineStr">
        <is>
          <t>New</t>
        </is>
      </c>
      <c r="G6779" t="n">
        <v>2</v>
      </c>
      <c r="H6779" s="24" t="n">
        <v>5512.6</v>
      </c>
      <c r="I6779" s="24" t="n">
        <v>2041.86</v>
      </c>
      <c r="J6779" s="25" t="n">
        <v>45950</v>
      </c>
      <c r="K6779" s="25" t="n">
        <v>45968</v>
      </c>
      <c r="L6779" t="n">
        <v>4</v>
      </c>
      <c r="M6779" t="n">
        <v>2</v>
      </c>
      <c r="N6779" t="n">
        <v>2</v>
      </c>
      <c r="O6779">
        <f>DATE(2026,1,1)-K6779</f>
        <v/>
      </c>
      <c r="P6779">
        <f>IF(G6779&gt;=2,"Repeat","One-time")</f>
        <v/>
      </c>
    </row>
    <row r="6780">
      <c r="A6780" t="inlineStr">
        <is>
          <t>C09547</t>
        </is>
      </c>
      <c r="B6780" t="inlineStr">
        <is>
          <t>Rohan Nair</t>
        </is>
      </c>
      <c r="C6780" t="inlineStr">
        <is>
          <t>South</t>
        </is>
      </c>
      <c r="D6780" t="inlineStr">
        <is>
          <t>Chennai</t>
        </is>
      </c>
      <c r="E6780" t="inlineStr">
        <is>
          <t>Yes</t>
        </is>
      </c>
      <c r="F6780" t="inlineStr">
        <is>
          <t>New</t>
        </is>
      </c>
      <c r="G6780" t="n">
        <v>1</v>
      </c>
      <c r="H6780" s="24" t="n">
        <v>5498.48</v>
      </c>
      <c r="I6780" s="24" t="n">
        <v>1232.95</v>
      </c>
      <c r="J6780" s="25" t="n">
        <v>45971</v>
      </c>
      <c r="K6780" s="25" t="n">
        <v>45971</v>
      </c>
      <c r="L6780" t="n">
        <v>4</v>
      </c>
      <c r="M6780" t="n">
        <v>1</v>
      </c>
      <c r="N6780" t="n">
        <v>2</v>
      </c>
      <c r="O6780">
        <f>DATE(2026,1,1)-K6780</f>
        <v/>
      </c>
      <c r="P6780">
        <f>IF(G6780&gt;=2,"Repeat","One-time")</f>
        <v/>
      </c>
    </row>
    <row r="6781">
      <c r="A6781" t="inlineStr">
        <is>
          <t>C01574</t>
        </is>
      </c>
      <c r="B6781" t="inlineStr">
        <is>
          <t>Tanvi Menon</t>
        </is>
      </c>
      <c r="C6781" t="inlineStr">
        <is>
          <t>West</t>
        </is>
      </c>
      <c r="D6781" t="inlineStr">
        <is>
          <t>Panaji</t>
        </is>
      </c>
      <c r="E6781" t="inlineStr">
        <is>
          <t>No</t>
        </is>
      </c>
      <c r="F6781" t="inlineStr">
        <is>
          <t>Loyal</t>
        </is>
      </c>
      <c r="G6781" t="n">
        <v>3</v>
      </c>
      <c r="H6781" s="24" t="n">
        <v>5498.01</v>
      </c>
      <c r="I6781" s="24" t="n">
        <v>2737.86</v>
      </c>
      <c r="J6781" s="25" t="n">
        <v>45095</v>
      </c>
      <c r="K6781" s="25" t="n">
        <v>45865</v>
      </c>
      <c r="L6781" t="n">
        <v>3</v>
      </c>
      <c r="M6781" t="n">
        <v>3</v>
      </c>
      <c r="N6781" t="n">
        <v>2</v>
      </c>
      <c r="O6781">
        <f>DATE(2026,1,1)-K6781</f>
        <v/>
      </c>
      <c r="P6781">
        <f>IF(G6781&gt;=2,"Repeat","One-time")</f>
        <v/>
      </c>
    </row>
    <row r="6782">
      <c r="A6782" t="inlineStr">
        <is>
          <t>C10363</t>
        </is>
      </c>
      <c r="B6782" t="inlineStr">
        <is>
          <t>Diya Banerjee</t>
        </is>
      </c>
      <c r="C6782" t="inlineStr">
        <is>
          <t>East</t>
        </is>
      </c>
      <c r="D6782" t="inlineStr">
        <is>
          <t>Patna</t>
        </is>
      </c>
      <c r="E6782" t="inlineStr">
        <is>
          <t>No</t>
        </is>
      </c>
      <c r="F6782" t="inlineStr">
        <is>
          <t>New</t>
        </is>
      </c>
      <c r="G6782" t="n">
        <v>1</v>
      </c>
      <c r="H6782" s="24" t="n">
        <v>5497.5</v>
      </c>
      <c r="I6782" s="24" t="n">
        <v>1173.62</v>
      </c>
      <c r="J6782" s="25" t="n">
        <v>45934</v>
      </c>
      <c r="K6782" s="25" t="n">
        <v>45934</v>
      </c>
      <c r="L6782" t="n">
        <v>4</v>
      </c>
      <c r="M6782" t="n">
        <v>2</v>
      </c>
      <c r="N6782" t="n">
        <v>2</v>
      </c>
      <c r="O6782">
        <f>DATE(2026,1,1)-K6782</f>
        <v/>
      </c>
      <c r="P6782">
        <f>IF(G6782&gt;=2,"Repeat","One-time")</f>
        <v/>
      </c>
    </row>
    <row r="6783">
      <c r="A6783" t="inlineStr">
        <is>
          <t>C08102</t>
        </is>
      </c>
      <c r="B6783" t="inlineStr">
        <is>
          <t>Joseph Reddy</t>
        </is>
      </c>
      <c r="C6783" t="inlineStr">
        <is>
          <t>South</t>
        </is>
      </c>
      <c r="D6783" t="inlineStr">
        <is>
          <t>Bengaluru</t>
        </is>
      </c>
      <c r="E6783" t="inlineStr">
        <is>
          <t>Yes</t>
        </is>
      </c>
      <c r="F6783" t="inlineStr">
        <is>
          <t>Occasional</t>
        </is>
      </c>
      <c r="G6783" t="n">
        <v>1</v>
      </c>
      <c r="H6783" s="24" t="n">
        <v>5495.67</v>
      </c>
      <c r="I6783" s="24" t="n">
        <v>1631.72</v>
      </c>
      <c r="J6783" s="25" t="n">
        <v>45889</v>
      </c>
      <c r="K6783" s="25" t="n">
        <v>45889</v>
      </c>
      <c r="L6783" t="n">
        <v>3</v>
      </c>
      <c r="M6783" t="n">
        <v>1</v>
      </c>
      <c r="N6783" t="n">
        <v>2</v>
      </c>
      <c r="O6783">
        <f>DATE(2026,1,1)-K6783</f>
        <v/>
      </c>
      <c r="P6783">
        <f>IF(G6783&gt;=2,"Repeat","One-time")</f>
        <v/>
      </c>
    </row>
    <row r="6784">
      <c r="A6784" t="inlineStr">
        <is>
          <t>C11656</t>
        </is>
      </c>
      <c r="B6784" t="inlineStr">
        <is>
          <t>Shreya Mehta</t>
        </is>
      </c>
      <c r="C6784" t="inlineStr">
        <is>
          <t>North</t>
        </is>
      </c>
      <c r="D6784" t="inlineStr">
        <is>
          <t>Delhi</t>
        </is>
      </c>
      <c r="E6784" t="inlineStr">
        <is>
          <t>No</t>
        </is>
      </c>
      <c r="F6784" t="inlineStr">
        <is>
          <t>New</t>
        </is>
      </c>
      <c r="G6784" t="n">
        <v>1</v>
      </c>
      <c r="H6784" s="24" t="n">
        <v>5495.18</v>
      </c>
      <c r="I6784" s="24" t="n">
        <v>1770.71</v>
      </c>
      <c r="J6784" s="25" t="n">
        <v>46018</v>
      </c>
      <c r="K6784" s="25" t="n">
        <v>46018</v>
      </c>
      <c r="L6784" t="n">
        <v>5</v>
      </c>
      <c r="M6784" t="n">
        <v>2</v>
      </c>
      <c r="N6784" t="n">
        <v>2</v>
      </c>
      <c r="O6784">
        <f>DATE(2026,1,1)-K6784</f>
        <v/>
      </c>
      <c r="P6784">
        <f>IF(G6784&gt;=2,"Repeat","One-time")</f>
        <v/>
      </c>
    </row>
    <row r="6785">
      <c r="A6785" t="inlineStr">
        <is>
          <t>C03906</t>
        </is>
      </c>
      <c r="B6785" t="inlineStr">
        <is>
          <t>Rohan Agarwal</t>
        </is>
      </c>
      <c r="C6785" t="inlineStr">
        <is>
          <t>North</t>
        </is>
      </c>
      <c r="D6785" t="inlineStr">
        <is>
          <t>Delhi</t>
        </is>
      </c>
      <c r="E6785" t="inlineStr">
        <is>
          <t>Yes</t>
        </is>
      </c>
      <c r="F6785" t="inlineStr">
        <is>
          <t>Occasional</t>
        </is>
      </c>
      <c r="G6785" t="n">
        <v>2</v>
      </c>
      <c r="H6785" s="24" t="n">
        <v>5493.5</v>
      </c>
      <c r="I6785" s="24" t="n">
        <v>1802.26</v>
      </c>
      <c r="J6785" s="25" t="n">
        <v>45319</v>
      </c>
      <c r="K6785" s="25" t="n">
        <v>45572</v>
      </c>
      <c r="L6785" t="n">
        <v>2</v>
      </c>
      <c r="M6785" t="n">
        <v>2</v>
      </c>
      <c r="N6785" t="n">
        <v>2</v>
      </c>
      <c r="O6785">
        <f>DATE(2026,1,1)-K6785</f>
        <v/>
      </c>
      <c r="P6785">
        <f>IF(G6785&gt;=2,"Repeat","One-time")</f>
        <v/>
      </c>
    </row>
    <row r="6786">
      <c r="A6786" t="inlineStr">
        <is>
          <t>C09093</t>
        </is>
      </c>
      <c r="B6786" t="inlineStr">
        <is>
          <t>Rohan Singh</t>
        </is>
      </c>
      <c r="C6786" t="inlineStr">
        <is>
          <t>North</t>
        </is>
      </c>
      <c r="D6786" t="inlineStr">
        <is>
          <t>Delhi</t>
        </is>
      </c>
      <c r="E6786" t="inlineStr">
        <is>
          <t>No</t>
        </is>
      </c>
      <c r="F6786" t="inlineStr">
        <is>
          <t>New</t>
        </is>
      </c>
      <c r="G6786" t="n">
        <v>1</v>
      </c>
      <c r="H6786" s="24" t="n">
        <v>5490.9</v>
      </c>
      <c r="I6786" s="24" t="n">
        <v>1523.93</v>
      </c>
      <c r="J6786" s="25" t="n">
        <v>45996</v>
      </c>
      <c r="K6786" s="25" t="n">
        <v>45996</v>
      </c>
      <c r="L6786" t="n">
        <v>5</v>
      </c>
      <c r="M6786" t="n">
        <v>1</v>
      </c>
      <c r="N6786" t="n">
        <v>2</v>
      </c>
      <c r="O6786">
        <f>DATE(2026,1,1)-K6786</f>
        <v/>
      </c>
      <c r="P6786">
        <f>IF(G6786&gt;=2,"Repeat","One-time")</f>
        <v/>
      </c>
    </row>
    <row r="6787">
      <c r="A6787" t="inlineStr">
        <is>
          <t>C03936</t>
        </is>
      </c>
      <c r="B6787" t="inlineStr">
        <is>
          <t>Rahul Mishra</t>
        </is>
      </c>
      <c r="C6787" t="inlineStr">
        <is>
          <t>West</t>
        </is>
      </c>
      <c r="D6787" t="inlineStr">
        <is>
          <t>Pune</t>
        </is>
      </c>
      <c r="E6787" t="inlineStr">
        <is>
          <t>No</t>
        </is>
      </c>
      <c r="F6787" t="inlineStr">
        <is>
          <t>Occasional</t>
        </is>
      </c>
      <c r="G6787" t="n">
        <v>1</v>
      </c>
      <c r="H6787" s="24" t="n">
        <v>5487.88</v>
      </c>
      <c r="I6787" s="24" t="n">
        <v>1489.26</v>
      </c>
      <c r="J6787" s="25" t="n">
        <v>45492</v>
      </c>
      <c r="K6787" s="25" t="n">
        <v>45492</v>
      </c>
      <c r="L6787" t="n">
        <v>2</v>
      </c>
      <c r="M6787" t="n">
        <v>1</v>
      </c>
      <c r="N6787" t="n">
        <v>2</v>
      </c>
      <c r="O6787">
        <f>DATE(2026,1,1)-K6787</f>
        <v/>
      </c>
      <c r="P6787">
        <f>IF(G6787&gt;=2,"Repeat","One-time")</f>
        <v/>
      </c>
    </row>
    <row r="6788">
      <c r="A6788" t="inlineStr">
        <is>
          <t>C02435</t>
        </is>
      </c>
      <c r="B6788" t="inlineStr">
        <is>
          <t>Farhan Sharma</t>
        </is>
      </c>
      <c r="C6788" t="inlineStr">
        <is>
          <t>East</t>
        </is>
      </c>
      <c r="D6788" t="inlineStr">
        <is>
          <t>Bhubaneswar</t>
        </is>
      </c>
      <c r="E6788" t="inlineStr">
        <is>
          <t>No</t>
        </is>
      </c>
      <c r="F6788" t="inlineStr">
        <is>
          <t>Occasional</t>
        </is>
      </c>
      <c r="G6788" t="n">
        <v>2</v>
      </c>
      <c r="H6788" s="24" t="n">
        <v>5487.87</v>
      </c>
      <c r="I6788" s="24" t="n">
        <v>1419.07</v>
      </c>
      <c r="J6788" s="25" t="n">
        <v>45270</v>
      </c>
      <c r="K6788" s="25" t="n">
        <v>45493</v>
      </c>
      <c r="L6788" t="n">
        <v>2</v>
      </c>
      <c r="M6788" t="n">
        <v>2</v>
      </c>
      <c r="N6788" t="n">
        <v>2</v>
      </c>
      <c r="O6788">
        <f>DATE(2026,1,1)-K6788</f>
        <v/>
      </c>
      <c r="P6788">
        <f>IF(G6788&gt;=2,"Repeat","One-time")</f>
        <v/>
      </c>
    </row>
    <row r="6789">
      <c r="A6789" t="inlineStr">
        <is>
          <t>C08723</t>
        </is>
      </c>
      <c r="B6789" t="inlineStr">
        <is>
          <t>Nikhil Verma</t>
        </is>
      </c>
      <c r="C6789" t="inlineStr">
        <is>
          <t>East</t>
        </is>
      </c>
      <c r="D6789" t="inlineStr">
        <is>
          <t>Bhubaneswar</t>
        </is>
      </c>
      <c r="E6789" t="inlineStr">
        <is>
          <t>No</t>
        </is>
      </c>
      <c r="F6789" t="inlineStr">
        <is>
          <t>Occasional</t>
        </is>
      </c>
      <c r="G6789" t="n">
        <v>2</v>
      </c>
      <c r="H6789" s="24" t="n">
        <v>5486.8</v>
      </c>
      <c r="I6789" s="24" t="n">
        <v>2088.27</v>
      </c>
      <c r="J6789" s="25" t="n">
        <v>45835</v>
      </c>
      <c r="K6789" s="25" t="n">
        <v>45836</v>
      </c>
      <c r="L6789" t="n">
        <v>3</v>
      </c>
      <c r="M6789" t="n">
        <v>2</v>
      </c>
      <c r="N6789" t="n">
        <v>2</v>
      </c>
      <c r="O6789">
        <f>DATE(2026,1,1)-K6789</f>
        <v/>
      </c>
      <c r="P6789">
        <f>IF(G6789&gt;=2,"Repeat","One-time")</f>
        <v/>
      </c>
    </row>
    <row r="6790">
      <c r="A6790" t="inlineStr">
        <is>
          <t>C10254</t>
        </is>
      </c>
      <c r="B6790" t="inlineStr">
        <is>
          <t>Shreya Mishra</t>
        </is>
      </c>
      <c r="C6790" t="inlineStr">
        <is>
          <t>South</t>
        </is>
      </c>
      <c r="D6790" t="inlineStr">
        <is>
          <t>Bengaluru</t>
        </is>
      </c>
      <c r="E6790" t="inlineStr">
        <is>
          <t>Yes</t>
        </is>
      </c>
      <c r="F6790" t="inlineStr">
        <is>
          <t>New</t>
        </is>
      </c>
      <c r="G6790" t="n">
        <v>2</v>
      </c>
      <c r="H6790" s="24" t="n">
        <v>5482.79</v>
      </c>
      <c r="I6790" s="24" t="n">
        <v>2155.88</v>
      </c>
      <c r="J6790" s="25" t="n">
        <v>45964</v>
      </c>
      <c r="K6790" s="25" t="n">
        <v>46008</v>
      </c>
      <c r="L6790" t="n">
        <v>5</v>
      </c>
      <c r="M6790" t="n">
        <v>3</v>
      </c>
      <c r="N6790" t="n">
        <v>2</v>
      </c>
      <c r="O6790">
        <f>DATE(2026,1,1)-K6790</f>
        <v/>
      </c>
      <c r="P6790">
        <f>IF(G6790&gt;=2,"Repeat","One-time")</f>
        <v/>
      </c>
    </row>
    <row r="6791">
      <c r="A6791" t="inlineStr">
        <is>
          <t>C10258</t>
        </is>
      </c>
      <c r="B6791" t="inlineStr">
        <is>
          <t>Vikram Das</t>
        </is>
      </c>
      <c r="C6791" t="inlineStr">
        <is>
          <t>South</t>
        </is>
      </c>
      <c r="D6791" t="inlineStr">
        <is>
          <t>Bengaluru</t>
        </is>
      </c>
      <c r="E6791" t="inlineStr">
        <is>
          <t>No</t>
        </is>
      </c>
      <c r="F6791" t="inlineStr">
        <is>
          <t>New</t>
        </is>
      </c>
      <c r="G6791" t="n">
        <v>1</v>
      </c>
      <c r="H6791" s="24" t="n">
        <v>5475.66</v>
      </c>
      <c r="I6791" s="24" t="n">
        <v>1735.94</v>
      </c>
      <c r="J6791" s="25" t="n">
        <v>45999</v>
      </c>
      <c r="K6791" s="25" t="n">
        <v>45999</v>
      </c>
      <c r="L6791" t="n">
        <v>5</v>
      </c>
      <c r="M6791" t="n">
        <v>2</v>
      </c>
      <c r="N6791" t="n">
        <v>2</v>
      </c>
      <c r="O6791">
        <f>DATE(2026,1,1)-K6791</f>
        <v/>
      </c>
      <c r="P6791">
        <f>IF(G6791&gt;=2,"Repeat","One-time")</f>
        <v/>
      </c>
    </row>
    <row r="6792">
      <c r="A6792" t="inlineStr">
        <is>
          <t>C05203</t>
        </is>
      </c>
      <c r="B6792" t="inlineStr">
        <is>
          <t>Priya Fernandes</t>
        </is>
      </c>
      <c r="C6792" t="inlineStr">
        <is>
          <t>North</t>
        </is>
      </c>
      <c r="D6792" t="inlineStr">
        <is>
          <t>Jaipur</t>
        </is>
      </c>
      <c r="E6792" t="inlineStr">
        <is>
          <t>No</t>
        </is>
      </c>
      <c r="F6792" t="inlineStr">
        <is>
          <t>At Risk</t>
        </is>
      </c>
      <c r="G6792" t="n">
        <v>4</v>
      </c>
      <c r="H6792" s="24" t="n">
        <v>5471.79</v>
      </c>
      <c r="I6792" s="24" t="n">
        <v>2259.55</v>
      </c>
      <c r="J6792" s="25" t="n">
        <v>45433</v>
      </c>
      <c r="K6792" s="25" t="n">
        <v>45558</v>
      </c>
      <c r="L6792" t="n">
        <v>2</v>
      </c>
      <c r="M6792" t="n">
        <v>3</v>
      </c>
      <c r="N6792" t="n">
        <v>2</v>
      </c>
      <c r="O6792">
        <f>DATE(2026,1,1)-K6792</f>
        <v/>
      </c>
      <c r="P6792">
        <f>IF(G6792&gt;=2,"Repeat","One-time")</f>
        <v/>
      </c>
    </row>
    <row r="6793">
      <c r="A6793" t="inlineStr">
        <is>
          <t>C10065</t>
        </is>
      </c>
      <c r="B6793" t="inlineStr">
        <is>
          <t>Sanjay Joshi</t>
        </is>
      </c>
      <c r="C6793" t="inlineStr">
        <is>
          <t>East</t>
        </is>
      </c>
      <c r="D6793" t="inlineStr">
        <is>
          <t>Jamshedpur</t>
        </is>
      </c>
      <c r="E6793" t="inlineStr">
        <is>
          <t>No</t>
        </is>
      </c>
      <c r="F6793" t="inlineStr">
        <is>
          <t>New</t>
        </is>
      </c>
      <c r="G6793" t="n">
        <v>2</v>
      </c>
      <c r="H6793" s="24" t="n">
        <v>5466.94</v>
      </c>
      <c r="I6793" s="24" t="n">
        <v>784.78</v>
      </c>
      <c r="J6793" s="25" t="n">
        <v>45967</v>
      </c>
      <c r="K6793" s="25" t="n">
        <v>45985</v>
      </c>
      <c r="L6793" t="n">
        <v>4</v>
      </c>
      <c r="M6793" t="n">
        <v>3</v>
      </c>
      <c r="N6793" t="n">
        <v>2</v>
      </c>
      <c r="O6793">
        <f>DATE(2026,1,1)-K6793</f>
        <v/>
      </c>
      <c r="P6793">
        <f>IF(G6793&gt;=2,"Repeat","One-time")</f>
        <v/>
      </c>
    </row>
    <row r="6794">
      <c r="A6794" t="inlineStr">
        <is>
          <t>C00947</t>
        </is>
      </c>
      <c r="B6794" t="inlineStr">
        <is>
          <t>Neha Prasad</t>
        </is>
      </c>
      <c r="C6794" t="inlineStr">
        <is>
          <t>West</t>
        </is>
      </c>
      <c r="D6794" t="inlineStr">
        <is>
          <t>Surat</t>
        </is>
      </c>
      <c r="E6794" t="inlineStr">
        <is>
          <t>No</t>
        </is>
      </c>
      <c r="F6794" t="inlineStr">
        <is>
          <t>Hibernating</t>
        </is>
      </c>
      <c r="G6794" t="n">
        <v>1</v>
      </c>
      <c r="H6794" s="24" t="n">
        <v>5465.55</v>
      </c>
      <c r="I6794" s="24" t="n">
        <v>1731.19</v>
      </c>
      <c r="J6794" s="25" t="n">
        <v>44939</v>
      </c>
      <c r="K6794" s="25" t="n">
        <v>44939</v>
      </c>
      <c r="L6794" t="n">
        <v>1</v>
      </c>
      <c r="M6794" t="n">
        <v>1</v>
      </c>
      <c r="N6794" t="n">
        <v>2</v>
      </c>
      <c r="O6794">
        <f>DATE(2026,1,1)-K6794</f>
        <v/>
      </c>
      <c r="P6794">
        <f>IF(G6794&gt;=2,"Repeat","One-time")</f>
        <v/>
      </c>
    </row>
    <row r="6795">
      <c r="A6795" t="inlineStr">
        <is>
          <t>C09670</t>
        </is>
      </c>
      <c r="B6795" t="inlineStr">
        <is>
          <t>Isha Mishra</t>
        </is>
      </c>
      <c r="C6795" t="inlineStr">
        <is>
          <t>North</t>
        </is>
      </c>
      <c r="D6795" t="inlineStr">
        <is>
          <t>Jaipur</t>
        </is>
      </c>
      <c r="E6795" t="inlineStr">
        <is>
          <t>No</t>
        </is>
      </c>
      <c r="F6795" t="inlineStr">
        <is>
          <t>Occasional</t>
        </is>
      </c>
      <c r="G6795" t="n">
        <v>1</v>
      </c>
      <c r="H6795" s="24" t="n">
        <v>5464.29</v>
      </c>
      <c r="I6795" s="24" t="n">
        <v>2573.64</v>
      </c>
      <c r="J6795" s="25" t="n">
        <v>45906</v>
      </c>
      <c r="K6795" s="25" t="n">
        <v>45906</v>
      </c>
      <c r="L6795" t="n">
        <v>3</v>
      </c>
      <c r="M6795" t="n">
        <v>1</v>
      </c>
      <c r="N6795" t="n">
        <v>2</v>
      </c>
      <c r="O6795">
        <f>DATE(2026,1,1)-K6795</f>
        <v/>
      </c>
      <c r="P6795">
        <f>IF(G6795&gt;=2,"Repeat","One-time")</f>
        <v/>
      </c>
    </row>
    <row r="6796">
      <c r="A6796" t="inlineStr">
        <is>
          <t>C08023</t>
        </is>
      </c>
      <c r="B6796" t="inlineStr">
        <is>
          <t>Ayesha Chopra</t>
        </is>
      </c>
      <c r="C6796" t="inlineStr">
        <is>
          <t>North</t>
        </is>
      </c>
      <c r="D6796" t="inlineStr">
        <is>
          <t>Chandigarh</t>
        </is>
      </c>
      <c r="E6796" t="inlineStr">
        <is>
          <t>Yes</t>
        </is>
      </c>
      <c r="F6796" t="inlineStr">
        <is>
          <t>Occasional</t>
        </is>
      </c>
      <c r="G6796" t="n">
        <v>2</v>
      </c>
      <c r="H6796" s="24" t="n">
        <v>5459.64</v>
      </c>
      <c r="I6796" s="24" t="n">
        <v>2031.79</v>
      </c>
      <c r="J6796" s="25" t="n">
        <v>45728</v>
      </c>
      <c r="K6796" s="25" t="n">
        <v>45752</v>
      </c>
      <c r="L6796" t="n">
        <v>2</v>
      </c>
      <c r="M6796" t="n">
        <v>2</v>
      </c>
      <c r="N6796" t="n">
        <v>2</v>
      </c>
      <c r="O6796">
        <f>DATE(2026,1,1)-K6796</f>
        <v/>
      </c>
      <c r="P6796">
        <f>IF(G6796&gt;=2,"Repeat","One-time")</f>
        <v/>
      </c>
    </row>
    <row r="6797">
      <c r="A6797" t="inlineStr">
        <is>
          <t>C05123</t>
        </is>
      </c>
      <c r="B6797" t="inlineStr">
        <is>
          <t>Riya Bose</t>
        </is>
      </c>
      <c r="C6797" t="inlineStr">
        <is>
          <t>South</t>
        </is>
      </c>
      <c r="D6797" t="inlineStr">
        <is>
          <t>Kochi</t>
        </is>
      </c>
      <c r="E6797" t="inlineStr">
        <is>
          <t>No</t>
        </is>
      </c>
      <c r="F6797" t="inlineStr">
        <is>
          <t>Occasional</t>
        </is>
      </c>
      <c r="G6797" t="n">
        <v>2</v>
      </c>
      <c r="H6797" s="24" t="n">
        <v>5453.66</v>
      </c>
      <c r="I6797" s="24" t="n">
        <v>2208.92</v>
      </c>
      <c r="J6797" s="25" t="n">
        <v>45564</v>
      </c>
      <c r="K6797" s="25" t="n">
        <v>45607</v>
      </c>
      <c r="L6797" t="n">
        <v>2</v>
      </c>
      <c r="M6797" t="n">
        <v>2</v>
      </c>
      <c r="N6797" t="n">
        <v>2</v>
      </c>
      <c r="O6797">
        <f>DATE(2026,1,1)-K6797</f>
        <v/>
      </c>
      <c r="P6797">
        <f>IF(G6797&gt;=2,"Repeat","One-time")</f>
        <v/>
      </c>
    </row>
    <row r="6798">
      <c r="A6798" t="inlineStr">
        <is>
          <t>C00015</t>
        </is>
      </c>
      <c r="B6798" t="inlineStr">
        <is>
          <t>Vivaan Pillai</t>
        </is>
      </c>
      <c r="C6798" t="inlineStr">
        <is>
          <t>West</t>
        </is>
      </c>
      <c r="D6798" t="inlineStr">
        <is>
          <t>Mumbai</t>
        </is>
      </c>
      <c r="E6798" t="inlineStr">
        <is>
          <t>No</t>
        </is>
      </c>
      <c r="F6798" t="inlineStr">
        <is>
          <t>At Risk</t>
        </is>
      </c>
      <c r="G6798" t="n">
        <v>3</v>
      </c>
      <c r="H6798" s="24" t="n">
        <v>5448.32</v>
      </c>
      <c r="I6798" s="24" t="n">
        <v>1911.62</v>
      </c>
      <c r="J6798" s="25" t="n">
        <v>45514</v>
      </c>
      <c r="K6798" s="25" t="n">
        <v>45674</v>
      </c>
      <c r="L6798" t="n">
        <v>2</v>
      </c>
      <c r="M6798" t="n">
        <v>3</v>
      </c>
      <c r="N6798" t="n">
        <v>2</v>
      </c>
      <c r="O6798">
        <f>DATE(2026,1,1)-K6798</f>
        <v/>
      </c>
      <c r="P6798">
        <f>IF(G6798&gt;=2,"Repeat","One-time")</f>
        <v/>
      </c>
    </row>
    <row r="6799">
      <c r="A6799" t="inlineStr">
        <is>
          <t>C04565</t>
        </is>
      </c>
      <c r="B6799" t="inlineStr">
        <is>
          <t>Ayesha Singh</t>
        </is>
      </c>
      <c r="C6799" t="inlineStr">
        <is>
          <t>North</t>
        </is>
      </c>
      <c r="D6799" t="inlineStr">
        <is>
          <t>Delhi</t>
        </is>
      </c>
      <c r="E6799" t="inlineStr">
        <is>
          <t>Yes</t>
        </is>
      </c>
      <c r="F6799" t="inlineStr">
        <is>
          <t>Hibernating</t>
        </is>
      </c>
      <c r="G6799" t="n">
        <v>2</v>
      </c>
      <c r="H6799" s="24" t="n">
        <v>5447.88</v>
      </c>
      <c r="I6799" s="24" t="n">
        <v>1749.64</v>
      </c>
      <c r="J6799" s="25" t="n">
        <v>45375</v>
      </c>
      <c r="K6799" s="25" t="n">
        <v>45410</v>
      </c>
      <c r="L6799" t="n">
        <v>1</v>
      </c>
      <c r="M6799" t="n">
        <v>2</v>
      </c>
      <c r="N6799" t="n">
        <v>2</v>
      </c>
      <c r="O6799">
        <f>DATE(2026,1,1)-K6799</f>
        <v/>
      </c>
      <c r="P6799">
        <f>IF(G6799&gt;=2,"Repeat","One-time")</f>
        <v/>
      </c>
    </row>
    <row r="6800">
      <c r="A6800" t="inlineStr">
        <is>
          <t>C01256</t>
        </is>
      </c>
      <c r="B6800" t="inlineStr">
        <is>
          <t>Maria Patel</t>
        </is>
      </c>
      <c r="C6800" t="inlineStr">
        <is>
          <t>North</t>
        </is>
      </c>
      <c r="D6800" t="inlineStr">
        <is>
          <t>Jaipur</t>
        </is>
      </c>
      <c r="E6800" t="inlineStr">
        <is>
          <t>No</t>
        </is>
      </c>
      <c r="F6800" t="inlineStr">
        <is>
          <t>Occasional</t>
        </is>
      </c>
      <c r="G6800" t="n">
        <v>2</v>
      </c>
      <c r="H6800" s="24" t="n">
        <v>5438.54</v>
      </c>
      <c r="I6800" s="24" t="n">
        <v>2224.06</v>
      </c>
      <c r="J6800" s="25" t="n">
        <v>45019</v>
      </c>
      <c r="K6800" s="25" t="n">
        <v>45743</v>
      </c>
      <c r="L6800" t="n">
        <v>2</v>
      </c>
      <c r="M6800" t="n">
        <v>2</v>
      </c>
      <c r="N6800" t="n">
        <v>2</v>
      </c>
      <c r="O6800">
        <f>DATE(2026,1,1)-K6800</f>
        <v/>
      </c>
      <c r="P6800">
        <f>IF(G6800&gt;=2,"Repeat","One-time")</f>
        <v/>
      </c>
    </row>
    <row r="6801">
      <c r="A6801" t="inlineStr">
        <is>
          <t>C05487</t>
        </is>
      </c>
      <c r="B6801" t="inlineStr">
        <is>
          <t>Divya Joshi</t>
        </is>
      </c>
      <c r="C6801" t="inlineStr">
        <is>
          <t>South</t>
        </is>
      </c>
      <c r="D6801" t="inlineStr">
        <is>
          <t>Bengaluru</t>
        </is>
      </c>
      <c r="E6801" t="inlineStr">
        <is>
          <t>No</t>
        </is>
      </c>
      <c r="F6801" t="inlineStr">
        <is>
          <t>Occasional</t>
        </is>
      </c>
      <c r="G6801" t="n">
        <v>2</v>
      </c>
      <c r="H6801" s="24" t="n">
        <v>5436.9</v>
      </c>
      <c r="I6801" s="24" t="n">
        <v>2698.74</v>
      </c>
      <c r="J6801" s="25" t="n">
        <v>45637</v>
      </c>
      <c r="K6801" s="25" t="n">
        <v>45641</v>
      </c>
      <c r="L6801" t="n">
        <v>2</v>
      </c>
      <c r="M6801" t="n">
        <v>2</v>
      </c>
      <c r="N6801" t="n">
        <v>2</v>
      </c>
      <c r="O6801">
        <f>DATE(2026,1,1)-K6801</f>
        <v/>
      </c>
      <c r="P6801">
        <f>IF(G6801&gt;=2,"Repeat","One-time")</f>
        <v/>
      </c>
    </row>
    <row r="6802">
      <c r="A6802" t="inlineStr">
        <is>
          <t>C07983</t>
        </is>
      </c>
      <c r="B6802" t="inlineStr">
        <is>
          <t>Karan Yadav</t>
        </is>
      </c>
      <c r="C6802" t="inlineStr">
        <is>
          <t>South</t>
        </is>
      </c>
      <c r="D6802" t="inlineStr">
        <is>
          <t>Chennai</t>
        </is>
      </c>
      <c r="E6802" t="inlineStr">
        <is>
          <t>No</t>
        </is>
      </c>
      <c r="F6802" t="inlineStr">
        <is>
          <t>Occasional</t>
        </is>
      </c>
      <c r="G6802" t="n">
        <v>2</v>
      </c>
      <c r="H6802" s="24" t="n">
        <v>5432.5</v>
      </c>
      <c r="I6802" s="24" t="n">
        <v>2476.72</v>
      </c>
      <c r="J6802" s="25" t="n">
        <v>45827</v>
      </c>
      <c r="K6802" s="25" t="n">
        <v>46007</v>
      </c>
      <c r="L6802" t="n">
        <v>5</v>
      </c>
      <c r="M6802" t="n">
        <v>2</v>
      </c>
      <c r="N6802" t="n">
        <v>2</v>
      </c>
      <c r="O6802">
        <f>DATE(2026,1,1)-K6802</f>
        <v/>
      </c>
      <c r="P6802">
        <f>IF(G6802&gt;=2,"Repeat","One-time")</f>
        <v/>
      </c>
    </row>
    <row r="6803">
      <c r="A6803" t="inlineStr">
        <is>
          <t>C10556</t>
        </is>
      </c>
      <c r="B6803" t="inlineStr">
        <is>
          <t>Riya Sharma</t>
        </is>
      </c>
      <c r="C6803" t="inlineStr">
        <is>
          <t>South</t>
        </is>
      </c>
      <c r="D6803" t="inlineStr">
        <is>
          <t>Chennai</t>
        </is>
      </c>
      <c r="E6803" t="inlineStr">
        <is>
          <t>No</t>
        </is>
      </c>
      <c r="F6803" t="inlineStr">
        <is>
          <t>Occasional</t>
        </is>
      </c>
      <c r="G6803" t="n">
        <v>1</v>
      </c>
      <c r="H6803" s="24" t="n">
        <v>5431.31</v>
      </c>
      <c r="I6803" s="24" t="n">
        <v>994.24</v>
      </c>
      <c r="J6803" s="25" t="n">
        <v>45911</v>
      </c>
      <c r="K6803" s="25" t="n">
        <v>45911</v>
      </c>
      <c r="L6803" t="n">
        <v>3</v>
      </c>
      <c r="M6803" t="n">
        <v>2</v>
      </c>
      <c r="N6803" t="n">
        <v>2</v>
      </c>
      <c r="O6803">
        <f>DATE(2026,1,1)-K6803</f>
        <v/>
      </c>
      <c r="P6803">
        <f>IF(G6803&gt;=2,"Repeat","One-time")</f>
        <v/>
      </c>
    </row>
    <row r="6804">
      <c r="A6804" t="inlineStr">
        <is>
          <t>C02787</t>
        </is>
      </c>
      <c r="B6804" t="inlineStr">
        <is>
          <t>Joseph Mishra</t>
        </is>
      </c>
      <c r="C6804" t="inlineStr">
        <is>
          <t>North</t>
        </is>
      </c>
      <c r="D6804" t="inlineStr">
        <is>
          <t>Delhi</t>
        </is>
      </c>
      <c r="E6804" t="inlineStr">
        <is>
          <t>Yes</t>
        </is>
      </c>
      <c r="F6804" t="inlineStr">
        <is>
          <t>Occasional</t>
        </is>
      </c>
      <c r="G6804" t="n">
        <v>2</v>
      </c>
      <c r="H6804" s="24" t="n">
        <v>5429.02</v>
      </c>
      <c r="I6804" s="24" t="n">
        <v>2257.3</v>
      </c>
      <c r="J6804" s="25" t="n">
        <v>45611</v>
      </c>
      <c r="K6804" s="25" t="n">
        <v>45844</v>
      </c>
      <c r="L6804" t="n">
        <v>3</v>
      </c>
      <c r="M6804" t="n">
        <v>2</v>
      </c>
      <c r="N6804" t="n">
        <v>2</v>
      </c>
      <c r="O6804">
        <f>DATE(2026,1,1)-K6804</f>
        <v/>
      </c>
      <c r="P6804">
        <f>IF(G6804&gt;=2,"Repeat","One-time")</f>
        <v/>
      </c>
    </row>
    <row r="6805">
      <c r="A6805" t="inlineStr">
        <is>
          <t>C02893</t>
        </is>
      </c>
      <c r="B6805" t="inlineStr">
        <is>
          <t>Tanvi Agarwal</t>
        </is>
      </c>
      <c r="C6805" t="inlineStr">
        <is>
          <t>South</t>
        </is>
      </c>
      <c r="D6805" t="inlineStr">
        <is>
          <t>Hyderabad</t>
        </is>
      </c>
      <c r="E6805" t="inlineStr">
        <is>
          <t>Yes</t>
        </is>
      </c>
      <c r="F6805" t="inlineStr">
        <is>
          <t>Hibernating</t>
        </is>
      </c>
      <c r="G6805" t="n">
        <v>2</v>
      </c>
      <c r="H6805" s="24" t="n">
        <v>5419.9</v>
      </c>
      <c r="I6805" s="24" t="n">
        <v>1445.9</v>
      </c>
      <c r="J6805" s="25" t="n">
        <v>45245</v>
      </c>
      <c r="K6805" s="25" t="n">
        <v>45273</v>
      </c>
      <c r="L6805" t="n">
        <v>1</v>
      </c>
      <c r="M6805" t="n">
        <v>2</v>
      </c>
      <c r="N6805" t="n">
        <v>2</v>
      </c>
      <c r="O6805">
        <f>DATE(2026,1,1)-K6805</f>
        <v/>
      </c>
      <c r="P6805">
        <f>IF(G6805&gt;=2,"Repeat","One-time")</f>
        <v/>
      </c>
    </row>
    <row r="6806">
      <c r="A6806" t="inlineStr">
        <is>
          <t>C10001</t>
        </is>
      </c>
      <c r="B6806" t="inlineStr">
        <is>
          <t>Rahul Banerjee</t>
        </is>
      </c>
      <c r="C6806" t="inlineStr">
        <is>
          <t>West</t>
        </is>
      </c>
      <c r="D6806" t="inlineStr">
        <is>
          <t>Surat</t>
        </is>
      </c>
      <c r="E6806" t="inlineStr">
        <is>
          <t>No</t>
        </is>
      </c>
      <c r="F6806" t="inlineStr">
        <is>
          <t>New</t>
        </is>
      </c>
      <c r="G6806" t="n">
        <v>1</v>
      </c>
      <c r="H6806" s="24" t="n">
        <v>5415.84</v>
      </c>
      <c r="I6806" s="24" t="n">
        <v>688.61</v>
      </c>
      <c r="J6806" s="25" t="n">
        <v>46009</v>
      </c>
      <c r="K6806" s="25" t="n">
        <v>46009</v>
      </c>
      <c r="L6806" t="n">
        <v>5</v>
      </c>
      <c r="M6806" t="n">
        <v>2</v>
      </c>
      <c r="N6806" t="n">
        <v>2</v>
      </c>
      <c r="O6806">
        <f>DATE(2026,1,1)-K6806</f>
        <v/>
      </c>
      <c r="P6806">
        <f>IF(G6806&gt;=2,"Repeat","One-time")</f>
        <v/>
      </c>
    </row>
    <row r="6807">
      <c r="A6807" t="inlineStr">
        <is>
          <t>C03948</t>
        </is>
      </c>
      <c r="B6807" t="inlineStr">
        <is>
          <t>Divya Pillai</t>
        </is>
      </c>
      <c r="C6807" t="inlineStr">
        <is>
          <t>North</t>
        </is>
      </c>
      <c r="D6807" t="inlineStr">
        <is>
          <t>Delhi</t>
        </is>
      </c>
      <c r="E6807" t="inlineStr">
        <is>
          <t>No</t>
        </is>
      </c>
      <c r="F6807" t="inlineStr">
        <is>
          <t>Hibernating</t>
        </is>
      </c>
      <c r="G6807" t="n">
        <v>1</v>
      </c>
      <c r="H6807" s="24" t="n">
        <v>5409.14</v>
      </c>
      <c r="I6807" s="24" t="n">
        <v>619.7</v>
      </c>
      <c r="J6807" s="25" t="n">
        <v>45379</v>
      </c>
      <c r="K6807" s="25" t="n">
        <v>45379</v>
      </c>
      <c r="L6807" t="n">
        <v>1</v>
      </c>
      <c r="M6807" t="n">
        <v>1</v>
      </c>
      <c r="N6807" t="n">
        <v>2</v>
      </c>
      <c r="O6807">
        <f>DATE(2026,1,1)-K6807</f>
        <v/>
      </c>
      <c r="P6807">
        <f>IF(G6807&gt;=2,"Repeat","One-time")</f>
        <v/>
      </c>
    </row>
    <row r="6808">
      <c r="A6808" t="inlineStr">
        <is>
          <t>C01241</t>
        </is>
      </c>
      <c r="B6808" t="inlineStr">
        <is>
          <t>Riya Chopra</t>
        </is>
      </c>
      <c r="C6808" t="inlineStr">
        <is>
          <t>North</t>
        </is>
      </c>
      <c r="D6808" t="inlineStr">
        <is>
          <t>Jaipur</t>
        </is>
      </c>
      <c r="E6808" t="inlineStr">
        <is>
          <t>Yes</t>
        </is>
      </c>
      <c r="F6808" t="inlineStr">
        <is>
          <t>Hibernating</t>
        </is>
      </c>
      <c r="G6808" t="n">
        <v>1</v>
      </c>
      <c r="H6808" s="24" t="n">
        <v>5408.1</v>
      </c>
      <c r="I6808" s="24" t="n">
        <v>694.25</v>
      </c>
      <c r="J6808" s="25" t="n">
        <v>45126</v>
      </c>
      <c r="K6808" s="25" t="n">
        <v>45126</v>
      </c>
      <c r="L6808" t="n">
        <v>1</v>
      </c>
      <c r="M6808" t="n">
        <v>1</v>
      </c>
      <c r="N6808" t="n">
        <v>2</v>
      </c>
      <c r="O6808">
        <f>DATE(2026,1,1)-K6808</f>
        <v/>
      </c>
      <c r="P6808">
        <f>IF(G6808&gt;=2,"Repeat","One-time")</f>
        <v/>
      </c>
    </row>
    <row r="6809">
      <c r="A6809" t="inlineStr">
        <is>
          <t>C03684</t>
        </is>
      </c>
      <c r="B6809" t="inlineStr">
        <is>
          <t>Aarav Mukherjee</t>
        </is>
      </c>
      <c r="C6809" t="inlineStr">
        <is>
          <t>Central</t>
        </is>
      </c>
      <c r="D6809" t="inlineStr">
        <is>
          <t>Raipur</t>
        </is>
      </c>
      <c r="E6809" t="inlineStr">
        <is>
          <t>No</t>
        </is>
      </c>
      <c r="F6809" t="inlineStr">
        <is>
          <t>At Risk</t>
        </is>
      </c>
      <c r="G6809" t="n">
        <v>3</v>
      </c>
      <c r="H6809" s="24" t="n">
        <v>5406.13</v>
      </c>
      <c r="I6809" s="24" t="n">
        <v>1070.7</v>
      </c>
      <c r="J6809" s="25" t="n">
        <v>45329</v>
      </c>
      <c r="K6809" s="25" t="n">
        <v>45364</v>
      </c>
      <c r="L6809" t="n">
        <v>1</v>
      </c>
      <c r="M6809" t="n">
        <v>3</v>
      </c>
      <c r="N6809" t="n">
        <v>2</v>
      </c>
      <c r="O6809">
        <f>DATE(2026,1,1)-K6809</f>
        <v/>
      </c>
      <c r="P6809">
        <f>IF(G6809&gt;=2,"Repeat","One-time")</f>
        <v/>
      </c>
    </row>
    <row r="6810">
      <c r="A6810" t="inlineStr">
        <is>
          <t>C06136</t>
        </is>
      </c>
      <c r="B6810" t="inlineStr">
        <is>
          <t>Diya Bose</t>
        </is>
      </c>
      <c r="C6810" t="inlineStr">
        <is>
          <t>North</t>
        </is>
      </c>
      <c r="D6810" t="inlineStr">
        <is>
          <t>Delhi</t>
        </is>
      </c>
      <c r="E6810" t="inlineStr">
        <is>
          <t>Yes</t>
        </is>
      </c>
      <c r="F6810" t="inlineStr">
        <is>
          <t>Occasional</t>
        </is>
      </c>
      <c r="G6810" t="n">
        <v>2</v>
      </c>
      <c r="H6810" s="24" t="n">
        <v>5396.55</v>
      </c>
      <c r="I6810" s="24" t="n">
        <v>1668.49</v>
      </c>
      <c r="J6810" s="25" t="n">
        <v>45575</v>
      </c>
      <c r="K6810" s="25" t="n">
        <v>45605</v>
      </c>
      <c r="L6810" t="n">
        <v>2</v>
      </c>
      <c r="M6810" t="n">
        <v>2</v>
      </c>
      <c r="N6810" t="n">
        <v>2</v>
      </c>
      <c r="O6810">
        <f>DATE(2026,1,1)-K6810</f>
        <v/>
      </c>
      <c r="P6810">
        <f>IF(G6810&gt;=2,"Repeat","One-time")</f>
        <v/>
      </c>
    </row>
    <row r="6811">
      <c r="A6811" t="inlineStr">
        <is>
          <t>C08530</t>
        </is>
      </c>
      <c r="B6811" t="inlineStr">
        <is>
          <t>Pooja Menon</t>
        </is>
      </c>
      <c r="C6811" t="inlineStr">
        <is>
          <t>South</t>
        </is>
      </c>
      <c r="D6811" t="inlineStr">
        <is>
          <t>Bengaluru</t>
        </is>
      </c>
      <c r="E6811" t="inlineStr">
        <is>
          <t>Yes</t>
        </is>
      </c>
      <c r="F6811" t="inlineStr">
        <is>
          <t>Occasional</t>
        </is>
      </c>
      <c r="G6811" t="n">
        <v>1</v>
      </c>
      <c r="H6811" s="24" t="n">
        <v>5396.21</v>
      </c>
      <c r="I6811" s="24" t="n">
        <v>2840.46</v>
      </c>
      <c r="J6811" s="25" t="n">
        <v>45927</v>
      </c>
      <c r="K6811" s="25" t="n">
        <v>45927</v>
      </c>
      <c r="L6811" t="n">
        <v>3</v>
      </c>
      <c r="M6811" t="n">
        <v>1</v>
      </c>
      <c r="N6811" t="n">
        <v>2</v>
      </c>
      <c r="O6811">
        <f>DATE(2026,1,1)-K6811</f>
        <v/>
      </c>
      <c r="P6811">
        <f>IF(G6811&gt;=2,"Repeat","One-time")</f>
        <v/>
      </c>
    </row>
    <row r="6812">
      <c r="A6812" t="inlineStr">
        <is>
          <t>C11503</t>
        </is>
      </c>
      <c r="B6812" t="inlineStr">
        <is>
          <t>Zoya Singh</t>
        </is>
      </c>
      <c r="C6812" t="inlineStr">
        <is>
          <t>East</t>
        </is>
      </c>
      <c r="D6812" t="inlineStr">
        <is>
          <t>Jamshedpur</t>
        </is>
      </c>
      <c r="E6812" t="inlineStr">
        <is>
          <t>No</t>
        </is>
      </c>
      <c r="F6812" t="inlineStr">
        <is>
          <t>New</t>
        </is>
      </c>
      <c r="G6812" t="n">
        <v>1</v>
      </c>
      <c r="H6812" s="24" t="n">
        <v>5392.96</v>
      </c>
      <c r="I6812" s="24" t="n">
        <v>2425.27</v>
      </c>
      <c r="J6812" s="25" t="n">
        <v>46006</v>
      </c>
      <c r="K6812" s="25" t="n">
        <v>46006</v>
      </c>
      <c r="L6812" t="n">
        <v>5</v>
      </c>
      <c r="M6812" t="n">
        <v>2</v>
      </c>
      <c r="N6812" t="n">
        <v>2</v>
      </c>
      <c r="O6812">
        <f>DATE(2026,1,1)-K6812</f>
        <v/>
      </c>
      <c r="P6812">
        <f>IF(G6812&gt;=2,"Repeat","One-time")</f>
        <v/>
      </c>
    </row>
    <row r="6813">
      <c r="A6813" t="inlineStr">
        <is>
          <t>C09458</t>
        </is>
      </c>
      <c r="B6813" t="inlineStr">
        <is>
          <t>Zoya Das</t>
        </is>
      </c>
      <c r="C6813" t="inlineStr">
        <is>
          <t>West</t>
        </is>
      </c>
      <c r="D6813" t="inlineStr">
        <is>
          <t>Pune</t>
        </is>
      </c>
      <c r="E6813" t="inlineStr">
        <is>
          <t>No</t>
        </is>
      </c>
      <c r="F6813" t="inlineStr">
        <is>
          <t>Loyal</t>
        </is>
      </c>
      <c r="G6813" t="n">
        <v>3</v>
      </c>
      <c r="H6813" s="24" t="n">
        <v>5379.82</v>
      </c>
      <c r="I6813" s="24" t="n">
        <v>1679.64</v>
      </c>
      <c r="J6813" s="25" t="n">
        <v>45905</v>
      </c>
      <c r="K6813" s="25" t="n">
        <v>46007</v>
      </c>
      <c r="L6813" t="n">
        <v>5</v>
      </c>
      <c r="M6813" t="n">
        <v>3</v>
      </c>
      <c r="N6813" t="n">
        <v>2</v>
      </c>
      <c r="O6813">
        <f>DATE(2026,1,1)-K6813</f>
        <v/>
      </c>
      <c r="P6813">
        <f>IF(G6813&gt;=2,"Repeat","One-time")</f>
        <v/>
      </c>
    </row>
    <row r="6814">
      <c r="A6814" t="inlineStr">
        <is>
          <t>C08069</t>
        </is>
      </c>
      <c r="B6814" t="inlineStr">
        <is>
          <t>Joseph Rao</t>
        </is>
      </c>
      <c r="C6814" t="inlineStr">
        <is>
          <t>South</t>
        </is>
      </c>
      <c r="D6814" t="inlineStr">
        <is>
          <t>Bengaluru</t>
        </is>
      </c>
      <c r="E6814" t="inlineStr">
        <is>
          <t>No</t>
        </is>
      </c>
      <c r="F6814" t="inlineStr">
        <is>
          <t>New</t>
        </is>
      </c>
      <c r="G6814" t="n">
        <v>1</v>
      </c>
      <c r="H6814" s="24" t="n">
        <v>5369.98</v>
      </c>
      <c r="I6814" s="24" t="n">
        <v>1785.57</v>
      </c>
      <c r="J6814" s="25" t="n">
        <v>45936</v>
      </c>
      <c r="K6814" s="25" t="n">
        <v>45936</v>
      </c>
      <c r="L6814" t="n">
        <v>4</v>
      </c>
      <c r="M6814" t="n">
        <v>1</v>
      </c>
      <c r="N6814" t="n">
        <v>2</v>
      </c>
      <c r="O6814">
        <f>DATE(2026,1,1)-K6814</f>
        <v/>
      </c>
      <c r="P6814">
        <f>IF(G6814&gt;=2,"Repeat","One-time")</f>
        <v/>
      </c>
    </row>
    <row r="6815">
      <c r="A6815" t="inlineStr">
        <is>
          <t>C11530</t>
        </is>
      </c>
      <c r="B6815" t="inlineStr">
        <is>
          <t>Sanjay Kumar</t>
        </is>
      </c>
      <c r="C6815" t="inlineStr">
        <is>
          <t>East</t>
        </is>
      </c>
      <c r="D6815" t="inlineStr">
        <is>
          <t>Bhubaneswar</t>
        </is>
      </c>
      <c r="E6815" t="inlineStr">
        <is>
          <t>No</t>
        </is>
      </c>
      <c r="F6815" t="inlineStr">
        <is>
          <t>New</t>
        </is>
      </c>
      <c r="G6815" t="n">
        <v>1</v>
      </c>
      <c r="H6815" s="24" t="n">
        <v>5361.6</v>
      </c>
      <c r="I6815" s="24" t="n">
        <v>2083.28</v>
      </c>
      <c r="J6815" s="25" t="n">
        <v>45988</v>
      </c>
      <c r="K6815" s="25" t="n">
        <v>45988</v>
      </c>
      <c r="L6815" t="n">
        <v>5</v>
      </c>
      <c r="M6815" t="n">
        <v>2</v>
      </c>
      <c r="N6815" t="n">
        <v>2</v>
      </c>
      <c r="O6815">
        <f>DATE(2026,1,1)-K6815</f>
        <v/>
      </c>
      <c r="P6815">
        <f>IF(G6815&gt;=2,"Repeat","One-time")</f>
        <v/>
      </c>
    </row>
    <row r="6816">
      <c r="A6816" t="inlineStr">
        <is>
          <t>C05342</t>
        </is>
      </c>
      <c r="B6816" t="inlineStr">
        <is>
          <t>Pooja Ghosh</t>
        </is>
      </c>
      <c r="C6816" t="inlineStr">
        <is>
          <t>North</t>
        </is>
      </c>
      <c r="D6816" t="inlineStr">
        <is>
          <t>Delhi</t>
        </is>
      </c>
      <c r="E6816" t="inlineStr">
        <is>
          <t>Yes</t>
        </is>
      </c>
      <c r="F6816" t="inlineStr">
        <is>
          <t>Occasional</t>
        </is>
      </c>
      <c r="G6816" t="n">
        <v>2</v>
      </c>
      <c r="H6816" s="24" t="n">
        <v>5354.95</v>
      </c>
      <c r="I6816" s="24" t="n">
        <v>1653.48</v>
      </c>
      <c r="J6816" s="25" t="n">
        <v>45589</v>
      </c>
      <c r="K6816" s="25" t="n">
        <v>45737</v>
      </c>
      <c r="L6816" t="n">
        <v>2</v>
      </c>
      <c r="M6816" t="n">
        <v>2</v>
      </c>
      <c r="N6816" t="n">
        <v>2</v>
      </c>
      <c r="O6816">
        <f>DATE(2026,1,1)-K6816</f>
        <v/>
      </c>
      <c r="P6816">
        <f>IF(G6816&gt;=2,"Repeat","One-time")</f>
        <v/>
      </c>
    </row>
    <row r="6817">
      <c r="A6817" t="inlineStr">
        <is>
          <t>C09624</t>
        </is>
      </c>
      <c r="B6817" t="inlineStr">
        <is>
          <t>Pooja Rao</t>
        </is>
      </c>
      <c r="C6817" t="inlineStr">
        <is>
          <t>West</t>
        </is>
      </c>
      <c r="D6817" t="inlineStr">
        <is>
          <t>Mumbai</t>
        </is>
      </c>
      <c r="E6817" t="inlineStr">
        <is>
          <t>Yes</t>
        </is>
      </c>
      <c r="F6817" t="inlineStr">
        <is>
          <t>Occasional</t>
        </is>
      </c>
      <c r="G6817" t="n">
        <v>1</v>
      </c>
      <c r="H6817" s="24" t="n">
        <v>5351</v>
      </c>
      <c r="I6817" s="24" t="n">
        <v>2101.07</v>
      </c>
      <c r="J6817" s="25" t="n">
        <v>45818</v>
      </c>
      <c r="K6817" s="25" t="n">
        <v>45818</v>
      </c>
      <c r="L6817" t="n">
        <v>3</v>
      </c>
      <c r="M6817" t="n">
        <v>1</v>
      </c>
      <c r="N6817" t="n">
        <v>2</v>
      </c>
      <c r="O6817">
        <f>DATE(2026,1,1)-K6817</f>
        <v/>
      </c>
      <c r="P6817">
        <f>IF(G6817&gt;=2,"Repeat","One-time")</f>
        <v/>
      </c>
    </row>
    <row r="6818">
      <c r="A6818" t="inlineStr">
        <is>
          <t>C07976</t>
        </is>
      </c>
      <c r="B6818" t="inlineStr">
        <is>
          <t>Aditya Sharma</t>
        </is>
      </c>
      <c r="C6818" t="inlineStr">
        <is>
          <t>Central</t>
        </is>
      </c>
      <c r="D6818" t="inlineStr">
        <is>
          <t>Nagpur</t>
        </is>
      </c>
      <c r="E6818" t="inlineStr">
        <is>
          <t>Yes</t>
        </is>
      </c>
      <c r="F6818" t="inlineStr">
        <is>
          <t>Occasional</t>
        </is>
      </c>
      <c r="G6818" t="n">
        <v>1</v>
      </c>
      <c r="H6818" s="24" t="n">
        <v>5349.92</v>
      </c>
      <c r="I6818" s="24" t="n">
        <v>2283.54</v>
      </c>
      <c r="J6818" s="25" t="n">
        <v>45822</v>
      </c>
      <c r="K6818" s="25" t="n">
        <v>45822</v>
      </c>
      <c r="L6818" t="n">
        <v>3</v>
      </c>
      <c r="M6818" t="n">
        <v>1</v>
      </c>
      <c r="N6818" t="n">
        <v>2</v>
      </c>
      <c r="O6818">
        <f>DATE(2026,1,1)-K6818</f>
        <v/>
      </c>
      <c r="P6818">
        <f>IF(G6818&gt;=2,"Repeat","One-time")</f>
        <v/>
      </c>
    </row>
    <row r="6819">
      <c r="A6819" t="inlineStr">
        <is>
          <t>C05247</t>
        </is>
      </c>
      <c r="B6819" t="inlineStr">
        <is>
          <t>Sanjay Reddy</t>
        </is>
      </c>
      <c r="C6819" t="inlineStr">
        <is>
          <t>Central</t>
        </is>
      </c>
      <c r="D6819" t="inlineStr">
        <is>
          <t>Bhopal</t>
        </is>
      </c>
      <c r="E6819" t="inlineStr">
        <is>
          <t>No</t>
        </is>
      </c>
      <c r="F6819" t="inlineStr">
        <is>
          <t>Occasional</t>
        </is>
      </c>
      <c r="G6819" t="n">
        <v>2</v>
      </c>
      <c r="H6819" s="24" t="n">
        <v>5349.91</v>
      </c>
      <c r="I6819" s="24" t="n">
        <v>1888.45</v>
      </c>
      <c r="J6819" s="25" t="n">
        <v>45524</v>
      </c>
      <c r="K6819" s="25" t="n">
        <v>45569</v>
      </c>
      <c r="L6819" t="n">
        <v>2</v>
      </c>
      <c r="M6819" t="n">
        <v>2</v>
      </c>
      <c r="N6819" t="n">
        <v>2</v>
      </c>
      <c r="O6819">
        <f>DATE(2026,1,1)-K6819</f>
        <v/>
      </c>
      <c r="P6819">
        <f>IF(G6819&gt;=2,"Repeat","One-time")</f>
        <v/>
      </c>
    </row>
    <row r="6820">
      <c r="A6820" t="inlineStr">
        <is>
          <t>C07262</t>
        </is>
      </c>
      <c r="B6820" t="inlineStr">
        <is>
          <t>Swati Kapoor</t>
        </is>
      </c>
      <c r="C6820" t="inlineStr">
        <is>
          <t>West</t>
        </is>
      </c>
      <c r="D6820" t="inlineStr">
        <is>
          <t>Mumbai</t>
        </is>
      </c>
      <c r="E6820" t="inlineStr">
        <is>
          <t>Yes</t>
        </is>
      </c>
      <c r="F6820" t="inlineStr">
        <is>
          <t>Occasional</t>
        </is>
      </c>
      <c r="G6820" t="n">
        <v>2</v>
      </c>
      <c r="H6820" s="24" t="n">
        <v>5349.27</v>
      </c>
      <c r="I6820" s="24" t="n">
        <v>1732.3</v>
      </c>
      <c r="J6820" s="25" t="n">
        <v>45830</v>
      </c>
      <c r="K6820" s="25" t="n">
        <v>45868</v>
      </c>
      <c r="L6820" t="n">
        <v>3</v>
      </c>
      <c r="M6820" t="n">
        <v>2</v>
      </c>
      <c r="N6820" t="n">
        <v>2</v>
      </c>
      <c r="O6820">
        <f>DATE(2026,1,1)-K6820</f>
        <v/>
      </c>
      <c r="P6820">
        <f>IF(G6820&gt;=2,"Repeat","One-time")</f>
        <v/>
      </c>
    </row>
    <row r="6821">
      <c r="A6821" t="inlineStr">
        <is>
          <t>C05392</t>
        </is>
      </c>
      <c r="B6821" t="inlineStr">
        <is>
          <t>Ananya Kapoor</t>
        </is>
      </c>
      <c r="C6821" t="inlineStr">
        <is>
          <t>East</t>
        </is>
      </c>
      <c r="D6821" t="inlineStr">
        <is>
          <t>Jamshedpur</t>
        </is>
      </c>
      <c r="E6821" t="inlineStr">
        <is>
          <t>No</t>
        </is>
      </c>
      <c r="F6821" t="inlineStr">
        <is>
          <t>Occasional</t>
        </is>
      </c>
      <c r="G6821" t="n">
        <v>2</v>
      </c>
      <c r="H6821" s="24" t="n">
        <v>5343.1</v>
      </c>
      <c r="I6821" s="24" t="n">
        <v>1995.12</v>
      </c>
      <c r="J6821" s="25" t="n">
        <v>45492</v>
      </c>
      <c r="K6821" s="25" t="n">
        <v>45493</v>
      </c>
      <c r="L6821" t="n">
        <v>2</v>
      </c>
      <c r="M6821" t="n">
        <v>2</v>
      </c>
      <c r="N6821" t="n">
        <v>2</v>
      </c>
      <c r="O6821">
        <f>DATE(2026,1,1)-K6821</f>
        <v/>
      </c>
      <c r="P6821">
        <f>IF(G6821&gt;=2,"Repeat","One-time")</f>
        <v/>
      </c>
    </row>
    <row r="6822">
      <c r="A6822" t="inlineStr">
        <is>
          <t>C10348</t>
        </is>
      </c>
      <c r="B6822" t="inlineStr">
        <is>
          <t>Sanjay Joshi</t>
        </is>
      </c>
      <c r="C6822" t="inlineStr">
        <is>
          <t>West</t>
        </is>
      </c>
      <c r="D6822" t="inlineStr">
        <is>
          <t>Mumbai</t>
        </is>
      </c>
      <c r="E6822" t="inlineStr">
        <is>
          <t>No</t>
        </is>
      </c>
      <c r="F6822" t="inlineStr">
        <is>
          <t>Loyal</t>
        </is>
      </c>
      <c r="G6822" t="n">
        <v>2</v>
      </c>
      <c r="H6822" s="24" t="n">
        <v>5341.27</v>
      </c>
      <c r="I6822" s="24" t="n">
        <v>2602.88</v>
      </c>
      <c r="J6822" s="25" t="n">
        <v>45931</v>
      </c>
      <c r="K6822" s="25" t="n">
        <v>45944</v>
      </c>
      <c r="L6822" t="n">
        <v>4</v>
      </c>
      <c r="M6822" t="n">
        <v>3</v>
      </c>
      <c r="N6822" t="n">
        <v>2</v>
      </c>
      <c r="O6822">
        <f>DATE(2026,1,1)-K6822</f>
        <v/>
      </c>
      <c r="P6822">
        <f>IF(G6822&gt;=2,"Repeat","One-time")</f>
        <v/>
      </c>
    </row>
    <row r="6823">
      <c r="A6823" t="inlineStr">
        <is>
          <t>C06915</t>
        </is>
      </c>
      <c r="B6823" t="inlineStr">
        <is>
          <t>Suresh Bose</t>
        </is>
      </c>
      <c r="C6823" t="inlineStr">
        <is>
          <t>South</t>
        </is>
      </c>
      <c r="D6823" t="inlineStr">
        <is>
          <t>Bengaluru</t>
        </is>
      </c>
      <c r="E6823" t="inlineStr">
        <is>
          <t>Yes</t>
        </is>
      </c>
      <c r="F6823" t="inlineStr">
        <is>
          <t>Occasional</t>
        </is>
      </c>
      <c r="G6823" t="n">
        <v>2</v>
      </c>
      <c r="H6823" s="24" t="n">
        <v>5331.05</v>
      </c>
      <c r="I6823" s="24" t="n">
        <v>2066.26</v>
      </c>
      <c r="J6823" s="25" t="n">
        <v>45674</v>
      </c>
      <c r="K6823" s="25" t="n">
        <v>45699</v>
      </c>
      <c r="L6823" t="n">
        <v>2</v>
      </c>
      <c r="M6823" t="n">
        <v>2</v>
      </c>
      <c r="N6823" t="n">
        <v>2</v>
      </c>
      <c r="O6823">
        <f>DATE(2026,1,1)-K6823</f>
        <v/>
      </c>
      <c r="P6823">
        <f>IF(G6823&gt;=2,"Repeat","One-time")</f>
        <v/>
      </c>
    </row>
    <row r="6824">
      <c r="A6824" t="inlineStr">
        <is>
          <t>C08704</t>
        </is>
      </c>
      <c r="B6824" t="inlineStr">
        <is>
          <t>Ritu Fernandes</t>
        </is>
      </c>
      <c r="C6824" t="inlineStr">
        <is>
          <t>Central</t>
        </is>
      </c>
      <c r="D6824" t="inlineStr">
        <is>
          <t>Raipur</t>
        </is>
      </c>
      <c r="E6824" t="inlineStr">
        <is>
          <t>No</t>
        </is>
      </c>
      <c r="F6824" t="inlineStr">
        <is>
          <t>Occasional</t>
        </is>
      </c>
      <c r="G6824" t="n">
        <v>2</v>
      </c>
      <c r="H6824" s="24" t="n">
        <v>5326.72</v>
      </c>
      <c r="I6824" s="24" t="n">
        <v>2089.99</v>
      </c>
      <c r="J6824" s="25" t="n">
        <v>45810</v>
      </c>
      <c r="K6824" s="25" t="n">
        <v>45864</v>
      </c>
      <c r="L6824" t="n">
        <v>3</v>
      </c>
      <c r="M6824" t="n">
        <v>2</v>
      </c>
      <c r="N6824" t="n">
        <v>2</v>
      </c>
      <c r="O6824">
        <f>DATE(2026,1,1)-K6824</f>
        <v/>
      </c>
      <c r="P6824">
        <f>IF(G6824&gt;=2,"Repeat","One-time")</f>
        <v/>
      </c>
    </row>
    <row r="6825">
      <c r="A6825" t="inlineStr">
        <is>
          <t>C08057</t>
        </is>
      </c>
      <c r="B6825" t="inlineStr">
        <is>
          <t>Kavya Das</t>
        </is>
      </c>
      <c r="C6825" t="inlineStr">
        <is>
          <t>North</t>
        </is>
      </c>
      <c r="D6825" t="inlineStr">
        <is>
          <t>Jaipur</t>
        </is>
      </c>
      <c r="E6825" t="inlineStr">
        <is>
          <t>No</t>
        </is>
      </c>
      <c r="F6825" t="inlineStr">
        <is>
          <t>Loyal</t>
        </is>
      </c>
      <c r="G6825" t="n">
        <v>3</v>
      </c>
      <c r="H6825" s="24" t="n">
        <v>5315.68</v>
      </c>
      <c r="I6825" s="24" t="n">
        <v>1739.68</v>
      </c>
      <c r="J6825" s="25" t="n">
        <v>45773</v>
      </c>
      <c r="K6825" s="25" t="n">
        <v>45884</v>
      </c>
      <c r="L6825" t="n">
        <v>3</v>
      </c>
      <c r="M6825" t="n">
        <v>3</v>
      </c>
      <c r="N6825" t="n">
        <v>2</v>
      </c>
      <c r="O6825">
        <f>DATE(2026,1,1)-K6825</f>
        <v/>
      </c>
      <c r="P6825">
        <f>IF(G6825&gt;=2,"Repeat","One-time")</f>
        <v/>
      </c>
    </row>
    <row r="6826">
      <c r="A6826" t="inlineStr">
        <is>
          <t>C03724</t>
        </is>
      </c>
      <c r="B6826" t="inlineStr">
        <is>
          <t>Ananya Ghosh</t>
        </is>
      </c>
      <c r="C6826" t="inlineStr">
        <is>
          <t>East</t>
        </is>
      </c>
      <c r="D6826" t="inlineStr">
        <is>
          <t>Jamshedpur</t>
        </is>
      </c>
      <c r="E6826" t="inlineStr">
        <is>
          <t>Yes</t>
        </is>
      </c>
      <c r="F6826" t="inlineStr">
        <is>
          <t>Occasional</t>
        </is>
      </c>
      <c r="G6826" t="n">
        <v>2</v>
      </c>
      <c r="H6826" s="24" t="n">
        <v>5315.13</v>
      </c>
      <c r="I6826" s="24" t="n">
        <v>579.01</v>
      </c>
      <c r="J6826" s="25" t="n">
        <v>45301</v>
      </c>
      <c r="K6826" s="25" t="n">
        <v>45922</v>
      </c>
      <c r="L6826" t="n">
        <v>3</v>
      </c>
      <c r="M6826" t="n">
        <v>2</v>
      </c>
      <c r="N6826" t="n">
        <v>2</v>
      </c>
      <c r="O6826">
        <f>DATE(2026,1,1)-K6826</f>
        <v/>
      </c>
      <c r="P6826">
        <f>IF(G6826&gt;=2,"Repeat","One-time")</f>
        <v/>
      </c>
    </row>
    <row r="6827">
      <c r="A6827" t="inlineStr">
        <is>
          <t>C08264</t>
        </is>
      </c>
      <c r="B6827" t="inlineStr">
        <is>
          <t>Ritu Thakur</t>
        </is>
      </c>
      <c r="C6827" t="inlineStr">
        <is>
          <t>North</t>
        </is>
      </c>
      <c r="D6827" t="inlineStr">
        <is>
          <t>Gurugram</t>
        </is>
      </c>
      <c r="E6827" t="inlineStr">
        <is>
          <t>No</t>
        </is>
      </c>
      <c r="F6827" t="inlineStr">
        <is>
          <t>Occasional</t>
        </is>
      </c>
      <c r="G6827" t="n">
        <v>1</v>
      </c>
      <c r="H6827" s="24" t="n">
        <v>5314</v>
      </c>
      <c r="I6827" s="24" t="n">
        <v>657.97</v>
      </c>
      <c r="J6827" s="25" t="n">
        <v>45791</v>
      </c>
      <c r="K6827" s="25" t="n">
        <v>45791</v>
      </c>
      <c r="L6827" t="n">
        <v>3</v>
      </c>
      <c r="M6827" t="n">
        <v>1</v>
      </c>
      <c r="N6827" t="n">
        <v>2</v>
      </c>
      <c r="O6827">
        <f>DATE(2026,1,1)-K6827</f>
        <v/>
      </c>
      <c r="P6827">
        <f>IF(G6827&gt;=2,"Repeat","One-time")</f>
        <v/>
      </c>
    </row>
    <row r="6828">
      <c r="A6828" t="inlineStr">
        <is>
          <t>C10773</t>
        </is>
      </c>
      <c r="B6828" t="inlineStr">
        <is>
          <t>Lakshmi Reddy</t>
        </is>
      </c>
      <c r="C6828" t="inlineStr">
        <is>
          <t>West</t>
        </is>
      </c>
      <c r="D6828" t="inlineStr">
        <is>
          <t>Ahmedabad</t>
        </is>
      </c>
      <c r="E6828" t="inlineStr">
        <is>
          <t>Yes</t>
        </is>
      </c>
      <c r="F6828" t="inlineStr">
        <is>
          <t>New</t>
        </is>
      </c>
      <c r="G6828" t="n">
        <v>1</v>
      </c>
      <c r="H6828" s="24" t="n">
        <v>5308.71</v>
      </c>
      <c r="I6828" s="24" t="n">
        <v>1891.47</v>
      </c>
      <c r="J6828" s="25" t="n">
        <v>45941</v>
      </c>
      <c r="K6828" s="25" t="n">
        <v>45941</v>
      </c>
      <c r="L6828" t="n">
        <v>4</v>
      </c>
      <c r="M6828" t="n">
        <v>2</v>
      </c>
      <c r="N6828" t="n">
        <v>2</v>
      </c>
      <c r="O6828">
        <f>DATE(2026,1,1)-K6828</f>
        <v/>
      </c>
      <c r="P6828">
        <f>IF(G6828&gt;=2,"Repeat","One-time")</f>
        <v/>
      </c>
    </row>
    <row r="6829">
      <c r="A6829" t="inlineStr">
        <is>
          <t>C10371</t>
        </is>
      </c>
      <c r="B6829" t="inlineStr">
        <is>
          <t>Amit Pillai</t>
        </is>
      </c>
      <c r="C6829" t="inlineStr">
        <is>
          <t>East</t>
        </is>
      </c>
      <c r="D6829" t="inlineStr">
        <is>
          <t>Patna</t>
        </is>
      </c>
      <c r="E6829" t="inlineStr">
        <is>
          <t>Yes</t>
        </is>
      </c>
      <c r="F6829" t="inlineStr">
        <is>
          <t>New</t>
        </is>
      </c>
      <c r="G6829" t="n">
        <v>1</v>
      </c>
      <c r="H6829" s="24" t="n">
        <v>5307.52</v>
      </c>
      <c r="I6829" s="24" t="n">
        <v>2362.37</v>
      </c>
      <c r="J6829" s="25" t="n">
        <v>46016</v>
      </c>
      <c r="K6829" s="25" t="n">
        <v>46016</v>
      </c>
      <c r="L6829" t="n">
        <v>5</v>
      </c>
      <c r="M6829" t="n">
        <v>2</v>
      </c>
      <c r="N6829" t="n">
        <v>2</v>
      </c>
      <c r="O6829">
        <f>DATE(2026,1,1)-K6829</f>
        <v/>
      </c>
      <c r="P6829">
        <f>IF(G6829&gt;=2,"Repeat","One-time")</f>
        <v/>
      </c>
    </row>
    <row r="6830">
      <c r="A6830" t="inlineStr">
        <is>
          <t>C06246</t>
        </is>
      </c>
      <c r="B6830" t="inlineStr">
        <is>
          <t>Arjun Patel</t>
        </is>
      </c>
      <c r="C6830" t="inlineStr">
        <is>
          <t>South</t>
        </is>
      </c>
      <c r="D6830" t="inlineStr">
        <is>
          <t>Kochi</t>
        </is>
      </c>
      <c r="E6830" t="inlineStr">
        <is>
          <t>No</t>
        </is>
      </c>
      <c r="F6830" t="inlineStr">
        <is>
          <t>At Risk</t>
        </is>
      </c>
      <c r="G6830" t="n">
        <v>3</v>
      </c>
      <c r="H6830" s="24" t="n">
        <v>5304.31</v>
      </c>
      <c r="I6830" s="24" t="n">
        <v>2311.29</v>
      </c>
      <c r="J6830" s="25" t="n">
        <v>45550</v>
      </c>
      <c r="K6830" s="25" t="n">
        <v>45582</v>
      </c>
      <c r="L6830" t="n">
        <v>2</v>
      </c>
      <c r="M6830" t="n">
        <v>3</v>
      </c>
      <c r="N6830" t="n">
        <v>2</v>
      </c>
      <c r="O6830">
        <f>DATE(2026,1,1)-K6830</f>
        <v/>
      </c>
      <c r="P6830">
        <f>IF(G6830&gt;=2,"Repeat","One-time")</f>
        <v/>
      </c>
    </row>
    <row r="6831">
      <c r="A6831" t="inlineStr">
        <is>
          <t>C10583</t>
        </is>
      </c>
      <c r="B6831" t="inlineStr">
        <is>
          <t>Sanjay Joshi</t>
        </is>
      </c>
      <c r="C6831" t="inlineStr">
        <is>
          <t>East</t>
        </is>
      </c>
      <c r="D6831" t="inlineStr">
        <is>
          <t>Kolkata</t>
        </is>
      </c>
      <c r="E6831" t="inlineStr">
        <is>
          <t>No</t>
        </is>
      </c>
      <c r="F6831" t="inlineStr">
        <is>
          <t>New</t>
        </is>
      </c>
      <c r="G6831" t="n">
        <v>1</v>
      </c>
      <c r="H6831" s="24" t="n">
        <v>5299.94</v>
      </c>
      <c r="I6831" s="24" t="n">
        <v>2765.01</v>
      </c>
      <c r="J6831" s="25" t="n">
        <v>45992</v>
      </c>
      <c r="K6831" s="25" t="n">
        <v>45992</v>
      </c>
      <c r="L6831" t="n">
        <v>5</v>
      </c>
      <c r="M6831" t="n">
        <v>2</v>
      </c>
      <c r="N6831" t="n">
        <v>2</v>
      </c>
      <c r="O6831">
        <f>DATE(2026,1,1)-K6831</f>
        <v/>
      </c>
      <c r="P6831">
        <f>IF(G6831&gt;=2,"Repeat","One-time")</f>
        <v/>
      </c>
    </row>
    <row r="6832">
      <c r="A6832" t="inlineStr">
        <is>
          <t>C02322</t>
        </is>
      </c>
      <c r="B6832" t="inlineStr">
        <is>
          <t>Ritu Reddy</t>
        </is>
      </c>
      <c r="C6832" t="inlineStr">
        <is>
          <t>Central</t>
        </is>
      </c>
      <c r="D6832" t="inlineStr">
        <is>
          <t>Raipur</t>
        </is>
      </c>
      <c r="E6832" t="inlineStr">
        <is>
          <t>No</t>
        </is>
      </c>
      <c r="F6832" t="inlineStr">
        <is>
          <t>Hibernating</t>
        </is>
      </c>
      <c r="G6832" t="n">
        <v>1</v>
      </c>
      <c r="H6832" s="24" t="n">
        <v>5298</v>
      </c>
      <c r="I6832" s="24" t="n">
        <v>2234.62</v>
      </c>
      <c r="J6832" s="25" t="n">
        <v>45135</v>
      </c>
      <c r="K6832" s="25" t="n">
        <v>45135</v>
      </c>
      <c r="L6832" t="n">
        <v>1</v>
      </c>
      <c r="M6832" t="n">
        <v>1</v>
      </c>
      <c r="N6832" t="n">
        <v>2</v>
      </c>
      <c r="O6832">
        <f>DATE(2026,1,1)-K6832</f>
        <v/>
      </c>
      <c r="P6832">
        <f>IF(G6832&gt;=2,"Repeat","One-time")</f>
        <v/>
      </c>
    </row>
    <row r="6833">
      <c r="A6833" t="inlineStr">
        <is>
          <t>C06124</t>
        </is>
      </c>
      <c r="B6833" t="inlineStr">
        <is>
          <t>Pooja Gupta</t>
        </is>
      </c>
      <c r="C6833" t="inlineStr">
        <is>
          <t>Central</t>
        </is>
      </c>
      <c r="D6833" t="inlineStr">
        <is>
          <t>Raipur</t>
        </is>
      </c>
      <c r="E6833" t="inlineStr">
        <is>
          <t>No</t>
        </is>
      </c>
      <c r="F6833" t="inlineStr">
        <is>
          <t>Occasional</t>
        </is>
      </c>
      <c r="G6833" t="n">
        <v>1</v>
      </c>
      <c r="H6833" s="24" t="n">
        <v>5289.13</v>
      </c>
      <c r="I6833" s="24" t="n">
        <v>2291.82</v>
      </c>
      <c r="J6833" s="25" t="n">
        <v>45735</v>
      </c>
      <c r="K6833" s="25" t="n">
        <v>45735</v>
      </c>
      <c r="L6833" t="n">
        <v>2</v>
      </c>
      <c r="M6833" t="n">
        <v>1</v>
      </c>
      <c r="N6833" t="n">
        <v>2</v>
      </c>
      <c r="O6833">
        <f>DATE(2026,1,1)-K6833</f>
        <v/>
      </c>
      <c r="P6833">
        <f>IF(G6833&gt;=2,"Repeat","One-time")</f>
        <v/>
      </c>
    </row>
    <row r="6834">
      <c r="A6834" t="inlineStr">
        <is>
          <t>C03794</t>
        </is>
      </c>
      <c r="B6834" t="inlineStr">
        <is>
          <t>Pooja Verma</t>
        </is>
      </c>
      <c r="C6834" t="inlineStr">
        <is>
          <t>Central</t>
        </is>
      </c>
      <c r="D6834" t="inlineStr">
        <is>
          <t>Indore</t>
        </is>
      </c>
      <c r="E6834" t="inlineStr">
        <is>
          <t>No</t>
        </is>
      </c>
      <c r="F6834" t="inlineStr">
        <is>
          <t>At Risk</t>
        </is>
      </c>
      <c r="G6834" t="n">
        <v>3</v>
      </c>
      <c r="H6834" s="24" t="n">
        <v>5288.75</v>
      </c>
      <c r="I6834" s="24" t="n">
        <v>1653.25</v>
      </c>
      <c r="J6834" s="25" t="n">
        <v>45504</v>
      </c>
      <c r="K6834" s="25" t="n">
        <v>45710</v>
      </c>
      <c r="L6834" t="n">
        <v>2</v>
      </c>
      <c r="M6834" t="n">
        <v>3</v>
      </c>
      <c r="N6834" t="n">
        <v>2</v>
      </c>
      <c r="O6834">
        <f>DATE(2026,1,1)-K6834</f>
        <v/>
      </c>
      <c r="P6834">
        <f>IF(G6834&gt;=2,"Repeat","One-time")</f>
        <v/>
      </c>
    </row>
    <row r="6835">
      <c r="A6835" t="inlineStr">
        <is>
          <t>C11787</t>
        </is>
      </c>
      <c r="B6835" t="inlineStr">
        <is>
          <t>Swati Mehta</t>
        </is>
      </c>
      <c r="C6835" t="inlineStr">
        <is>
          <t>West</t>
        </is>
      </c>
      <c r="D6835" t="inlineStr">
        <is>
          <t>Pune</t>
        </is>
      </c>
      <c r="E6835" t="inlineStr">
        <is>
          <t>No</t>
        </is>
      </c>
      <c r="F6835" t="inlineStr">
        <is>
          <t>New</t>
        </is>
      </c>
      <c r="G6835" t="n">
        <v>1</v>
      </c>
      <c r="H6835" s="24" t="n">
        <v>5286.81</v>
      </c>
      <c r="I6835" s="24" t="n">
        <v>2488.81</v>
      </c>
      <c r="J6835" s="25" t="n">
        <v>46015</v>
      </c>
      <c r="K6835" s="25" t="n">
        <v>46015</v>
      </c>
      <c r="L6835" t="n">
        <v>5</v>
      </c>
      <c r="M6835" t="n">
        <v>2</v>
      </c>
      <c r="N6835" t="n">
        <v>2</v>
      </c>
      <c r="O6835">
        <f>DATE(2026,1,1)-K6835</f>
        <v/>
      </c>
      <c r="P6835">
        <f>IF(G6835&gt;=2,"Repeat","One-time")</f>
        <v/>
      </c>
    </row>
    <row r="6836">
      <c r="A6836" t="inlineStr">
        <is>
          <t>C01540</t>
        </is>
      </c>
      <c r="B6836" t="inlineStr">
        <is>
          <t>Swati Das</t>
        </is>
      </c>
      <c r="C6836" t="inlineStr">
        <is>
          <t>South</t>
        </is>
      </c>
      <c r="D6836" t="inlineStr">
        <is>
          <t>Kochi</t>
        </is>
      </c>
      <c r="E6836" t="inlineStr">
        <is>
          <t>No</t>
        </is>
      </c>
      <c r="F6836" t="inlineStr">
        <is>
          <t>At Risk</t>
        </is>
      </c>
      <c r="G6836" t="n">
        <v>3</v>
      </c>
      <c r="H6836" s="24" t="n">
        <v>5282.3</v>
      </c>
      <c r="I6836" s="24" t="n">
        <v>2046.12</v>
      </c>
      <c r="J6836" s="25" t="n">
        <v>45024</v>
      </c>
      <c r="K6836" s="25" t="n">
        <v>45477</v>
      </c>
      <c r="L6836" t="n">
        <v>1</v>
      </c>
      <c r="M6836" t="n">
        <v>3</v>
      </c>
      <c r="N6836" t="n">
        <v>2</v>
      </c>
      <c r="O6836">
        <f>DATE(2026,1,1)-K6836</f>
        <v/>
      </c>
      <c r="P6836">
        <f>IF(G6836&gt;=2,"Repeat","One-time")</f>
        <v/>
      </c>
    </row>
    <row r="6837">
      <c r="A6837" t="inlineStr">
        <is>
          <t>C02263</t>
        </is>
      </c>
      <c r="B6837" t="inlineStr">
        <is>
          <t>Ananya Rao</t>
        </is>
      </c>
      <c r="C6837" t="inlineStr">
        <is>
          <t>South</t>
        </is>
      </c>
      <c r="D6837" t="inlineStr">
        <is>
          <t>Chennai</t>
        </is>
      </c>
      <c r="E6837" t="inlineStr">
        <is>
          <t>No</t>
        </is>
      </c>
      <c r="F6837" t="inlineStr">
        <is>
          <t>At Risk</t>
        </is>
      </c>
      <c r="G6837" t="n">
        <v>3</v>
      </c>
      <c r="H6837" s="24" t="n">
        <v>5280.91</v>
      </c>
      <c r="I6837" s="24" t="n">
        <v>1816.15</v>
      </c>
      <c r="J6837" s="25" t="n">
        <v>45505</v>
      </c>
      <c r="K6837" s="25" t="n">
        <v>45575</v>
      </c>
      <c r="L6837" t="n">
        <v>2</v>
      </c>
      <c r="M6837" t="n">
        <v>3</v>
      </c>
      <c r="N6837" t="n">
        <v>2</v>
      </c>
      <c r="O6837">
        <f>DATE(2026,1,1)-K6837</f>
        <v/>
      </c>
      <c r="P6837">
        <f>IF(G6837&gt;=2,"Repeat","One-time")</f>
        <v/>
      </c>
    </row>
    <row r="6838">
      <c r="A6838" t="inlineStr">
        <is>
          <t>C05892</t>
        </is>
      </c>
      <c r="B6838" t="inlineStr">
        <is>
          <t>Deepak Das</t>
        </is>
      </c>
      <c r="C6838" t="inlineStr">
        <is>
          <t>South</t>
        </is>
      </c>
      <c r="D6838" t="inlineStr">
        <is>
          <t>Hyderabad</t>
        </is>
      </c>
      <c r="E6838" t="inlineStr">
        <is>
          <t>No</t>
        </is>
      </c>
      <c r="F6838" t="inlineStr">
        <is>
          <t>Occasional</t>
        </is>
      </c>
      <c r="G6838" t="n">
        <v>1</v>
      </c>
      <c r="H6838" s="24" t="n">
        <v>5273.42</v>
      </c>
      <c r="I6838" s="24" t="n">
        <v>1676.2</v>
      </c>
      <c r="J6838" s="25" t="n">
        <v>45575</v>
      </c>
      <c r="K6838" s="25" t="n">
        <v>45575</v>
      </c>
      <c r="L6838" t="n">
        <v>2</v>
      </c>
      <c r="M6838" t="n">
        <v>1</v>
      </c>
      <c r="N6838" t="n">
        <v>2</v>
      </c>
      <c r="O6838">
        <f>DATE(2026,1,1)-K6838</f>
        <v/>
      </c>
      <c r="P6838">
        <f>IF(G6838&gt;=2,"Repeat","One-time")</f>
        <v/>
      </c>
    </row>
    <row r="6839">
      <c r="A6839" t="inlineStr">
        <is>
          <t>C08007</t>
        </is>
      </c>
      <c r="B6839" t="inlineStr">
        <is>
          <t>Swati Mukherjee</t>
        </is>
      </c>
      <c r="C6839" t="inlineStr">
        <is>
          <t>West</t>
        </is>
      </c>
      <c r="D6839" t="inlineStr">
        <is>
          <t>Ahmedabad</t>
        </is>
      </c>
      <c r="E6839" t="inlineStr">
        <is>
          <t>No</t>
        </is>
      </c>
      <c r="F6839" t="inlineStr">
        <is>
          <t>New</t>
        </is>
      </c>
      <c r="G6839" t="n">
        <v>2</v>
      </c>
      <c r="H6839" s="24" t="n">
        <v>5267.71</v>
      </c>
      <c r="I6839" s="24" t="n">
        <v>1651.17</v>
      </c>
      <c r="J6839" s="25" t="n">
        <v>45986</v>
      </c>
      <c r="K6839" s="25" t="n">
        <v>45988</v>
      </c>
      <c r="L6839" t="n">
        <v>5</v>
      </c>
      <c r="M6839" t="n">
        <v>2</v>
      </c>
      <c r="N6839" t="n">
        <v>2</v>
      </c>
      <c r="O6839">
        <f>DATE(2026,1,1)-K6839</f>
        <v/>
      </c>
      <c r="P6839">
        <f>IF(G6839&gt;=2,"Repeat","One-time")</f>
        <v/>
      </c>
    </row>
    <row r="6840">
      <c r="A6840" t="inlineStr">
        <is>
          <t>C06225</t>
        </is>
      </c>
      <c r="B6840" t="inlineStr">
        <is>
          <t>Abhishek Kapoor</t>
        </is>
      </c>
      <c r="C6840" t="inlineStr">
        <is>
          <t>South</t>
        </is>
      </c>
      <c r="D6840" t="inlineStr">
        <is>
          <t>Coimbatore</t>
        </is>
      </c>
      <c r="E6840" t="inlineStr">
        <is>
          <t>No</t>
        </is>
      </c>
      <c r="F6840" t="inlineStr">
        <is>
          <t>Occasional</t>
        </is>
      </c>
      <c r="G6840" t="n">
        <v>1</v>
      </c>
      <c r="H6840" s="24" t="n">
        <v>5266.88</v>
      </c>
      <c r="I6840" s="24" t="n">
        <v>1162.6</v>
      </c>
      <c r="J6840" s="25" t="n">
        <v>45524</v>
      </c>
      <c r="K6840" s="25" t="n">
        <v>45524</v>
      </c>
      <c r="L6840" t="n">
        <v>2</v>
      </c>
      <c r="M6840" t="n">
        <v>1</v>
      </c>
      <c r="N6840" t="n">
        <v>2</v>
      </c>
      <c r="O6840">
        <f>DATE(2026,1,1)-K6840</f>
        <v/>
      </c>
      <c r="P6840">
        <f>IF(G6840&gt;=2,"Repeat","One-time")</f>
        <v/>
      </c>
    </row>
    <row r="6841">
      <c r="A6841" t="inlineStr">
        <is>
          <t>C02253</t>
        </is>
      </c>
      <c r="B6841" t="inlineStr">
        <is>
          <t>Isha Yadav</t>
        </is>
      </c>
      <c r="C6841" t="inlineStr">
        <is>
          <t>South</t>
        </is>
      </c>
      <c r="D6841" t="inlineStr">
        <is>
          <t>Bengaluru</t>
        </is>
      </c>
      <c r="E6841" t="inlineStr">
        <is>
          <t>No</t>
        </is>
      </c>
      <c r="F6841" t="inlineStr">
        <is>
          <t>Occasional</t>
        </is>
      </c>
      <c r="G6841" t="n">
        <v>2</v>
      </c>
      <c r="H6841" s="24" t="n">
        <v>5262.35</v>
      </c>
      <c r="I6841" s="24" t="n">
        <v>1256.3</v>
      </c>
      <c r="J6841" s="25" t="n">
        <v>45433</v>
      </c>
      <c r="K6841" s="25" t="n">
        <v>45652</v>
      </c>
      <c r="L6841" t="n">
        <v>2</v>
      </c>
      <c r="M6841" t="n">
        <v>2</v>
      </c>
      <c r="N6841" t="n">
        <v>2</v>
      </c>
      <c r="O6841">
        <f>DATE(2026,1,1)-K6841</f>
        <v/>
      </c>
      <c r="P6841">
        <f>IF(G6841&gt;=2,"Repeat","One-time")</f>
        <v/>
      </c>
    </row>
    <row r="6842">
      <c r="A6842" t="inlineStr">
        <is>
          <t>C02330</t>
        </is>
      </c>
      <c r="B6842" t="inlineStr">
        <is>
          <t>Neha Kumar</t>
        </is>
      </c>
      <c r="C6842" t="inlineStr">
        <is>
          <t>North</t>
        </is>
      </c>
      <c r="D6842" t="inlineStr">
        <is>
          <t>Jaipur</t>
        </is>
      </c>
      <c r="E6842" t="inlineStr">
        <is>
          <t>No</t>
        </is>
      </c>
      <c r="F6842" t="inlineStr">
        <is>
          <t>Occasional</t>
        </is>
      </c>
      <c r="G6842" t="n">
        <v>2</v>
      </c>
      <c r="H6842" s="24" t="n">
        <v>5260.1</v>
      </c>
      <c r="I6842" s="24" t="n">
        <v>2043.19</v>
      </c>
      <c r="J6842" s="25" t="n">
        <v>45373</v>
      </c>
      <c r="K6842" s="25" t="n">
        <v>45616</v>
      </c>
      <c r="L6842" t="n">
        <v>2</v>
      </c>
      <c r="M6842" t="n">
        <v>2</v>
      </c>
      <c r="N6842" t="n">
        <v>2</v>
      </c>
      <c r="O6842">
        <f>DATE(2026,1,1)-K6842</f>
        <v/>
      </c>
      <c r="P6842">
        <f>IF(G6842&gt;=2,"Repeat","One-time")</f>
        <v/>
      </c>
    </row>
    <row r="6843">
      <c r="A6843" t="inlineStr">
        <is>
          <t>C09791</t>
        </is>
      </c>
      <c r="B6843" t="inlineStr">
        <is>
          <t>Nikhil Shah</t>
        </is>
      </c>
      <c r="C6843" t="inlineStr">
        <is>
          <t>South</t>
        </is>
      </c>
      <c r="D6843" t="inlineStr">
        <is>
          <t>Bengaluru</t>
        </is>
      </c>
      <c r="E6843" t="inlineStr">
        <is>
          <t>Yes</t>
        </is>
      </c>
      <c r="F6843" t="inlineStr">
        <is>
          <t>Occasional</t>
        </is>
      </c>
      <c r="G6843" t="n">
        <v>1</v>
      </c>
      <c r="H6843" s="24" t="n">
        <v>5257.82</v>
      </c>
      <c r="I6843" s="24" t="n">
        <v>1670.34</v>
      </c>
      <c r="J6843" s="25" t="n">
        <v>45904</v>
      </c>
      <c r="K6843" s="25" t="n">
        <v>45904</v>
      </c>
      <c r="L6843" t="n">
        <v>3</v>
      </c>
      <c r="M6843" t="n">
        <v>1</v>
      </c>
      <c r="N6843" t="n">
        <v>2</v>
      </c>
      <c r="O6843">
        <f>DATE(2026,1,1)-K6843</f>
        <v/>
      </c>
      <c r="P6843">
        <f>IF(G6843&gt;=2,"Repeat","One-time")</f>
        <v/>
      </c>
    </row>
    <row r="6844">
      <c r="A6844" t="inlineStr">
        <is>
          <t>C08099</t>
        </is>
      </c>
      <c r="B6844" t="inlineStr">
        <is>
          <t>Swati Yadav</t>
        </is>
      </c>
      <c r="C6844" t="inlineStr">
        <is>
          <t>North</t>
        </is>
      </c>
      <c r="D6844" t="inlineStr">
        <is>
          <t>Chandigarh</t>
        </is>
      </c>
      <c r="E6844" t="inlineStr">
        <is>
          <t>No</t>
        </is>
      </c>
      <c r="F6844" t="inlineStr">
        <is>
          <t>New</t>
        </is>
      </c>
      <c r="G6844" t="n">
        <v>1</v>
      </c>
      <c r="H6844" s="24" t="n">
        <v>5250.96</v>
      </c>
      <c r="I6844" s="24" t="n">
        <v>1123.09</v>
      </c>
      <c r="J6844" s="25" t="n">
        <v>45979</v>
      </c>
      <c r="K6844" s="25" t="n">
        <v>45979</v>
      </c>
      <c r="L6844" t="n">
        <v>4</v>
      </c>
      <c r="M6844" t="n">
        <v>1</v>
      </c>
      <c r="N6844" t="n">
        <v>2</v>
      </c>
      <c r="O6844">
        <f>DATE(2026,1,1)-K6844</f>
        <v/>
      </c>
      <c r="P6844">
        <f>IF(G6844&gt;=2,"Repeat","One-time")</f>
        <v/>
      </c>
    </row>
    <row r="6845">
      <c r="A6845" t="inlineStr">
        <is>
          <t>C11321</t>
        </is>
      </c>
      <c r="B6845" t="inlineStr">
        <is>
          <t>Kavya Khan</t>
        </is>
      </c>
      <c r="C6845" t="inlineStr">
        <is>
          <t>North</t>
        </is>
      </c>
      <c r="D6845" t="inlineStr">
        <is>
          <t>Delhi</t>
        </is>
      </c>
      <c r="E6845" t="inlineStr">
        <is>
          <t>Yes</t>
        </is>
      </c>
      <c r="F6845" t="inlineStr">
        <is>
          <t>New</t>
        </is>
      </c>
      <c r="G6845" t="n">
        <v>2</v>
      </c>
      <c r="H6845" s="24" t="n">
        <v>5247.44</v>
      </c>
      <c r="I6845" s="24" t="n">
        <v>2155.11</v>
      </c>
      <c r="J6845" s="25" t="n">
        <v>45983</v>
      </c>
      <c r="K6845" s="25" t="n">
        <v>46009</v>
      </c>
      <c r="L6845" t="n">
        <v>5</v>
      </c>
      <c r="M6845" t="n">
        <v>3</v>
      </c>
      <c r="N6845" t="n">
        <v>2</v>
      </c>
      <c r="O6845">
        <f>DATE(2026,1,1)-K6845</f>
        <v/>
      </c>
      <c r="P6845">
        <f>IF(G6845&gt;=2,"Repeat","One-time")</f>
        <v/>
      </c>
    </row>
    <row r="6846">
      <c r="A6846" t="inlineStr">
        <is>
          <t>C04972</t>
        </is>
      </c>
      <c r="B6846" t="inlineStr">
        <is>
          <t>Gurpreet Rao</t>
        </is>
      </c>
      <c r="C6846" t="inlineStr">
        <is>
          <t>South</t>
        </is>
      </c>
      <c r="D6846" t="inlineStr">
        <is>
          <t>Hyderabad</t>
        </is>
      </c>
      <c r="E6846" t="inlineStr">
        <is>
          <t>No</t>
        </is>
      </c>
      <c r="F6846" t="inlineStr">
        <is>
          <t>Occasional</t>
        </is>
      </c>
      <c r="G6846" t="n">
        <v>2</v>
      </c>
      <c r="H6846" s="24" t="n">
        <v>5247.27</v>
      </c>
      <c r="I6846" s="24" t="n">
        <v>1928.83</v>
      </c>
      <c r="J6846" s="25" t="n">
        <v>45768</v>
      </c>
      <c r="K6846" s="25" t="n">
        <v>45890</v>
      </c>
      <c r="L6846" t="n">
        <v>3</v>
      </c>
      <c r="M6846" t="n">
        <v>2</v>
      </c>
      <c r="N6846" t="n">
        <v>2</v>
      </c>
      <c r="O6846">
        <f>DATE(2026,1,1)-K6846</f>
        <v/>
      </c>
      <c r="P6846">
        <f>IF(G6846&gt;=2,"Repeat","One-time")</f>
        <v/>
      </c>
    </row>
    <row r="6847">
      <c r="A6847" t="inlineStr">
        <is>
          <t>C04068</t>
        </is>
      </c>
      <c r="B6847" t="inlineStr">
        <is>
          <t>Neha Khan</t>
        </is>
      </c>
      <c r="C6847" t="inlineStr">
        <is>
          <t>North</t>
        </is>
      </c>
      <c r="D6847" t="inlineStr">
        <is>
          <t>Gurugram</t>
        </is>
      </c>
      <c r="E6847" t="inlineStr">
        <is>
          <t>No</t>
        </is>
      </c>
      <c r="F6847" t="inlineStr">
        <is>
          <t>Occasional</t>
        </is>
      </c>
      <c r="G6847" t="n">
        <v>2</v>
      </c>
      <c r="H6847" s="24" t="n">
        <v>5246.43</v>
      </c>
      <c r="I6847" s="24" t="n">
        <v>2667.91</v>
      </c>
      <c r="J6847" s="25" t="n">
        <v>45322</v>
      </c>
      <c r="K6847" s="25" t="n">
        <v>45526</v>
      </c>
      <c r="L6847" t="n">
        <v>2</v>
      </c>
      <c r="M6847" t="n">
        <v>2</v>
      </c>
      <c r="N6847" t="n">
        <v>2</v>
      </c>
      <c r="O6847">
        <f>DATE(2026,1,1)-K6847</f>
        <v/>
      </c>
      <c r="P6847">
        <f>IF(G6847&gt;=2,"Repeat","One-time")</f>
        <v/>
      </c>
    </row>
    <row r="6848">
      <c r="A6848" t="inlineStr">
        <is>
          <t>C03568</t>
        </is>
      </c>
      <c r="B6848" t="inlineStr">
        <is>
          <t>Kavya Fernandes</t>
        </is>
      </c>
      <c r="C6848" t="inlineStr">
        <is>
          <t>South</t>
        </is>
      </c>
      <c r="D6848" t="inlineStr">
        <is>
          <t>Hyderabad</t>
        </is>
      </c>
      <c r="E6848" t="inlineStr">
        <is>
          <t>No</t>
        </is>
      </c>
      <c r="F6848" t="inlineStr">
        <is>
          <t>At Risk</t>
        </is>
      </c>
      <c r="G6848" t="n">
        <v>3</v>
      </c>
      <c r="H6848" s="24" t="n">
        <v>5242.84</v>
      </c>
      <c r="I6848" s="24" t="n">
        <v>1804.58</v>
      </c>
      <c r="J6848" s="25" t="n">
        <v>45314</v>
      </c>
      <c r="K6848" s="25" t="n">
        <v>45381</v>
      </c>
      <c r="L6848" t="n">
        <v>1</v>
      </c>
      <c r="M6848" t="n">
        <v>3</v>
      </c>
      <c r="N6848" t="n">
        <v>2</v>
      </c>
      <c r="O6848">
        <f>DATE(2026,1,1)-K6848</f>
        <v/>
      </c>
      <c r="P6848">
        <f>IF(G6848&gt;=2,"Repeat","One-time")</f>
        <v/>
      </c>
    </row>
    <row r="6849">
      <c r="A6849" t="inlineStr">
        <is>
          <t>C02279</t>
        </is>
      </c>
      <c r="B6849" t="inlineStr">
        <is>
          <t>Vivaan Rao</t>
        </is>
      </c>
      <c r="C6849" t="inlineStr">
        <is>
          <t>West</t>
        </is>
      </c>
      <c r="D6849" t="inlineStr">
        <is>
          <t>Ahmedabad</t>
        </is>
      </c>
      <c r="E6849" t="inlineStr">
        <is>
          <t>No</t>
        </is>
      </c>
      <c r="F6849" t="inlineStr">
        <is>
          <t>Hibernating</t>
        </is>
      </c>
      <c r="G6849" t="n">
        <v>2</v>
      </c>
      <c r="H6849" s="24" t="n">
        <v>5240.5</v>
      </c>
      <c r="I6849" s="24" t="n">
        <v>2071.05</v>
      </c>
      <c r="J6849" s="25" t="n">
        <v>45228</v>
      </c>
      <c r="K6849" s="25" t="n">
        <v>45235</v>
      </c>
      <c r="L6849" t="n">
        <v>1</v>
      </c>
      <c r="M6849" t="n">
        <v>2</v>
      </c>
      <c r="N6849" t="n">
        <v>2</v>
      </c>
      <c r="O6849">
        <f>DATE(2026,1,1)-K6849</f>
        <v/>
      </c>
      <c r="P6849">
        <f>IF(G6849&gt;=2,"Repeat","One-time")</f>
        <v/>
      </c>
    </row>
    <row r="6850">
      <c r="A6850" t="inlineStr">
        <is>
          <t>C01755</t>
        </is>
      </c>
      <c r="B6850" t="inlineStr">
        <is>
          <t>Manish Sinha</t>
        </is>
      </c>
      <c r="C6850" t="inlineStr">
        <is>
          <t>South</t>
        </is>
      </c>
      <c r="D6850" t="inlineStr">
        <is>
          <t>Chennai</t>
        </is>
      </c>
      <c r="E6850" t="inlineStr">
        <is>
          <t>No</t>
        </is>
      </c>
      <c r="F6850" t="inlineStr">
        <is>
          <t>Hibernating</t>
        </is>
      </c>
      <c r="G6850" t="n">
        <v>1</v>
      </c>
      <c r="H6850" s="24" t="n">
        <v>5239.67</v>
      </c>
      <c r="I6850" s="24" t="n">
        <v>1687.07</v>
      </c>
      <c r="J6850" s="25" t="n">
        <v>45346</v>
      </c>
      <c r="K6850" s="25" t="n">
        <v>45346</v>
      </c>
      <c r="L6850" t="n">
        <v>1</v>
      </c>
      <c r="M6850" t="n">
        <v>1</v>
      </c>
      <c r="N6850" t="n">
        <v>2</v>
      </c>
      <c r="O6850">
        <f>DATE(2026,1,1)-K6850</f>
        <v/>
      </c>
      <c r="P6850">
        <f>IF(G6850&gt;=2,"Repeat","One-time")</f>
        <v/>
      </c>
    </row>
    <row r="6851">
      <c r="A6851" t="inlineStr">
        <is>
          <t>C10994</t>
        </is>
      </c>
      <c r="B6851" t="inlineStr">
        <is>
          <t>Lakshmi Ghosh</t>
        </is>
      </c>
      <c r="C6851" t="inlineStr">
        <is>
          <t>South</t>
        </is>
      </c>
      <c r="D6851" t="inlineStr">
        <is>
          <t>Hyderabad</t>
        </is>
      </c>
      <c r="E6851" t="inlineStr">
        <is>
          <t>No</t>
        </is>
      </c>
      <c r="F6851" t="inlineStr">
        <is>
          <t>New</t>
        </is>
      </c>
      <c r="G6851" t="n">
        <v>1</v>
      </c>
      <c r="H6851" s="24" t="n">
        <v>5239.1</v>
      </c>
      <c r="I6851" s="24" t="n">
        <v>73.45999999999999</v>
      </c>
      <c r="J6851" s="25" t="n">
        <v>45978</v>
      </c>
      <c r="K6851" s="25" t="n">
        <v>45978</v>
      </c>
      <c r="L6851" t="n">
        <v>4</v>
      </c>
      <c r="M6851" t="n">
        <v>2</v>
      </c>
      <c r="N6851" t="n">
        <v>2</v>
      </c>
      <c r="O6851">
        <f>DATE(2026,1,1)-K6851</f>
        <v/>
      </c>
      <c r="P6851">
        <f>IF(G6851&gt;=2,"Repeat","One-time")</f>
        <v/>
      </c>
    </row>
    <row r="6852">
      <c r="A6852" t="inlineStr">
        <is>
          <t>C09298</t>
        </is>
      </c>
      <c r="B6852" t="inlineStr">
        <is>
          <t>Karan Kumar</t>
        </is>
      </c>
      <c r="C6852" t="inlineStr">
        <is>
          <t>West</t>
        </is>
      </c>
      <c r="D6852" t="inlineStr">
        <is>
          <t>Ahmedabad</t>
        </is>
      </c>
      <c r="E6852" t="inlineStr">
        <is>
          <t>Yes</t>
        </is>
      </c>
      <c r="F6852" t="inlineStr">
        <is>
          <t>New</t>
        </is>
      </c>
      <c r="G6852" t="n">
        <v>1</v>
      </c>
      <c r="H6852" s="24" t="n">
        <v>5237.86</v>
      </c>
      <c r="I6852" s="24" t="n">
        <v>183.55</v>
      </c>
      <c r="J6852" s="25" t="n">
        <v>45980</v>
      </c>
      <c r="K6852" s="25" t="n">
        <v>45980</v>
      </c>
      <c r="L6852" t="n">
        <v>4</v>
      </c>
      <c r="M6852" t="n">
        <v>1</v>
      </c>
      <c r="N6852" t="n">
        <v>2</v>
      </c>
      <c r="O6852">
        <f>DATE(2026,1,1)-K6852</f>
        <v/>
      </c>
      <c r="P6852">
        <f>IF(G6852&gt;=2,"Repeat","One-time")</f>
        <v/>
      </c>
    </row>
    <row r="6853">
      <c r="A6853" t="inlineStr">
        <is>
          <t>C05926</t>
        </is>
      </c>
      <c r="B6853" t="inlineStr">
        <is>
          <t>Abhishek Mishra</t>
        </is>
      </c>
      <c r="C6853" t="inlineStr">
        <is>
          <t>North</t>
        </is>
      </c>
      <c r="D6853" t="inlineStr">
        <is>
          <t>Lucknow</t>
        </is>
      </c>
      <c r="E6853" t="inlineStr">
        <is>
          <t>No</t>
        </is>
      </c>
      <c r="F6853" t="inlineStr">
        <is>
          <t>Occasional</t>
        </is>
      </c>
      <c r="G6853" t="n">
        <v>1</v>
      </c>
      <c r="H6853" s="24" t="n">
        <v>5237.12</v>
      </c>
      <c r="I6853" s="24" t="n">
        <v>2214.71</v>
      </c>
      <c r="J6853" s="25" t="n">
        <v>45651</v>
      </c>
      <c r="K6853" s="25" t="n">
        <v>45651</v>
      </c>
      <c r="L6853" t="n">
        <v>2</v>
      </c>
      <c r="M6853" t="n">
        <v>1</v>
      </c>
      <c r="N6853" t="n">
        <v>2</v>
      </c>
      <c r="O6853">
        <f>DATE(2026,1,1)-K6853</f>
        <v/>
      </c>
      <c r="P6853">
        <f>IF(G6853&gt;=2,"Repeat","One-time")</f>
        <v/>
      </c>
    </row>
    <row r="6854">
      <c r="A6854" t="inlineStr">
        <is>
          <t>C06009</t>
        </is>
      </c>
      <c r="B6854" t="inlineStr">
        <is>
          <t>Ayesha Thakur</t>
        </is>
      </c>
      <c r="C6854" t="inlineStr">
        <is>
          <t>East</t>
        </is>
      </c>
      <c r="D6854" t="inlineStr">
        <is>
          <t>Patna</t>
        </is>
      </c>
      <c r="E6854" t="inlineStr">
        <is>
          <t>No</t>
        </is>
      </c>
      <c r="F6854" t="inlineStr">
        <is>
          <t>Occasional</t>
        </is>
      </c>
      <c r="G6854" t="n">
        <v>1</v>
      </c>
      <c r="H6854" s="24" t="n">
        <v>5235.41</v>
      </c>
      <c r="I6854" s="24" t="n">
        <v>1785.83</v>
      </c>
      <c r="J6854" s="25" t="n">
        <v>45528</v>
      </c>
      <c r="K6854" s="25" t="n">
        <v>45528</v>
      </c>
      <c r="L6854" t="n">
        <v>2</v>
      </c>
      <c r="M6854" t="n">
        <v>1</v>
      </c>
      <c r="N6854" t="n">
        <v>2</v>
      </c>
      <c r="O6854">
        <f>DATE(2026,1,1)-K6854</f>
        <v/>
      </c>
      <c r="P6854">
        <f>IF(G6854&gt;=2,"Repeat","One-time")</f>
        <v/>
      </c>
    </row>
    <row r="6855">
      <c r="A6855" t="inlineStr">
        <is>
          <t>C11015</t>
        </is>
      </c>
      <c r="B6855" t="inlineStr">
        <is>
          <t>Farhan Verma</t>
        </is>
      </c>
      <c r="C6855" t="inlineStr">
        <is>
          <t>East</t>
        </is>
      </c>
      <c r="D6855" t="inlineStr">
        <is>
          <t>Patna</t>
        </is>
      </c>
      <c r="E6855" t="inlineStr">
        <is>
          <t>Yes</t>
        </is>
      </c>
      <c r="F6855" t="inlineStr">
        <is>
          <t>New</t>
        </is>
      </c>
      <c r="G6855" t="n">
        <v>1</v>
      </c>
      <c r="H6855" s="24" t="n">
        <v>5235.16</v>
      </c>
      <c r="I6855" s="24" t="n">
        <v>1956.61</v>
      </c>
      <c r="J6855" s="25" t="n">
        <v>45969</v>
      </c>
      <c r="K6855" s="25" t="n">
        <v>45969</v>
      </c>
      <c r="L6855" t="n">
        <v>4</v>
      </c>
      <c r="M6855" t="n">
        <v>2</v>
      </c>
      <c r="N6855" t="n">
        <v>2</v>
      </c>
      <c r="O6855">
        <f>DATE(2026,1,1)-K6855</f>
        <v/>
      </c>
      <c r="P6855">
        <f>IF(G6855&gt;=2,"Repeat","One-time")</f>
        <v/>
      </c>
    </row>
    <row r="6856">
      <c r="A6856" t="inlineStr">
        <is>
          <t>C08044</t>
        </is>
      </c>
      <c r="B6856" t="inlineStr">
        <is>
          <t>Tanvi Agarwal</t>
        </is>
      </c>
      <c r="C6856" t="inlineStr">
        <is>
          <t>North</t>
        </is>
      </c>
      <c r="D6856" t="inlineStr">
        <is>
          <t>Gurugram</t>
        </is>
      </c>
      <c r="E6856" t="inlineStr">
        <is>
          <t>No</t>
        </is>
      </c>
      <c r="F6856" t="inlineStr">
        <is>
          <t>Occasional</t>
        </is>
      </c>
      <c r="G6856" t="n">
        <v>2</v>
      </c>
      <c r="H6856" s="24" t="n">
        <v>5227.81</v>
      </c>
      <c r="I6856" s="24" t="n">
        <v>1552</v>
      </c>
      <c r="J6856" s="25" t="n">
        <v>45765</v>
      </c>
      <c r="K6856" s="25" t="n">
        <v>45934</v>
      </c>
      <c r="L6856" t="n">
        <v>4</v>
      </c>
      <c r="M6856" t="n">
        <v>2</v>
      </c>
      <c r="N6856" t="n">
        <v>2</v>
      </c>
      <c r="O6856">
        <f>DATE(2026,1,1)-K6856</f>
        <v/>
      </c>
      <c r="P6856">
        <f>IF(G6856&gt;=2,"Repeat","One-time")</f>
        <v/>
      </c>
    </row>
    <row r="6857">
      <c r="A6857" t="inlineStr">
        <is>
          <t>C07747</t>
        </is>
      </c>
      <c r="B6857" t="inlineStr">
        <is>
          <t>Rohan Pillai</t>
        </is>
      </c>
      <c r="C6857" t="inlineStr">
        <is>
          <t>South</t>
        </is>
      </c>
      <c r="D6857" t="inlineStr">
        <is>
          <t>Bengaluru</t>
        </is>
      </c>
      <c r="E6857" t="inlineStr">
        <is>
          <t>Yes</t>
        </is>
      </c>
      <c r="F6857" t="inlineStr">
        <is>
          <t>Occasional</t>
        </is>
      </c>
      <c r="G6857" t="n">
        <v>2</v>
      </c>
      <c r="H6857" s="24" t="n">
        <v>5225.26</v>
      </c>
      <c r="I6857" s="24" t="n">
        <v>924.77</v>
      </c>
      <c r="J6857" s="25" t="n">
        <v>45747</v>
      </c>
      <c r="K6857" s="25" t="n">
        <v>46018</v>
      </c>
      <c r="L6857" t="n">
        <v>5</v>
      </c>
      <c r="M6857" t="n">
        <v>2</v>
      </c>
      <c r="N6857" t="n">
        <v>2</v>
      </c>
      <c r="O6857">
        <f>DATE(2026,1,1)-K6857</f>
        <v/>
      </c>
      <c r="P6857">
        <f>IF(G6857&gt;=2,"Repeat","One-time")</f>
        <v/>
      </c>
    </row>
    <row r="6858">
      <c r="A6858" t="inlineStr">
        <is>
          <t>C03700</t>
        </is>
      </c>
      <c r="B6858" t="inlineStr">
        <is>
          <t>Vikram Khan</t>
        </is>
      </c>
      <c r="C6858" t="inlineStr">
        <is>
          <t>South</t>
        </is>
      </c>
      <c r="D6858" t="inlineStr">
        <is>
          <t>Chennai</t>
        </is>
      </c>
      <c r="E6858" t="inlineStr">
        <is>
          <t>Yes</t>
        </is>
      </c>
      <c r="F6858" t="inlineStr">
        <is>
          <t>Occasional</t>
        </is>
      </c>
      <c r="G6858" t="n">
        <v>2</v>
      </c>
      <c r="H6858" s="24" t="n">
        <v>5224.23</v>
      </c>
      <c r="I6858" s="24" t="n">
        <v>646.5</v>
      </c>
      <c r="J6858" s="25" t="n">
        <v>45476</v>
      </c>
      <c r="K6858" s="25" t="n">
        <v>45498</v>
      </c>
      <c r="L6858" t="n">
        <v>2</v>
      </c>
      <c r="M6858" t="n">
        <v>2</v>
      </c>
      <c r="N6858" t="n">
        <v>2</v>
      </c>
      <c r="O6858">
        <f>DATE(2026,1,1)-K6858</f>
        <v/>
      </c>
      <c r="P6858">
        <f>IF(G6858&gt;=2,"Repeat","One-time")</f>
        <v/>
      </c>
    </row>
    <row r="6859">
      <c r="A6859" t="inlineStr">
        <is>
          <t>C04640</t>
        </is>
      </c>
      <c r="B6859" t="inlineStr">
        <is>
          <t>Nikhil Sharma</t>
        </is>
      </c>
      <c r="C6859" t="inlineStr">
        <is>
          <t>West</t>
        </is>
      </c>
      <c r="D6859" t="inlineStr">
        <is>
          <t>Ahmedabad</t>
        </is>
      </c>
      <c r="E6859" t="inlineStr">
        <is>
          <t>No</t>
        </is>
      </c>
      <c r="F6859" t="inlineStr">
        <is>
          <t>Occasional</t>
        </is>
      </c>
      <c r="G6859" t="n">
        <v>2</v>
      </c>
      <c r="H6859" s="24" t="n">
        <v>5221.58</v>
      </c>
      <c r="I6859" s="24" t="n">
        <v>1697.38</v>
      </c>
      <c r="J6859" s="25" t="n">
        <v>45572</v>
      </c>
      <c r="K6859" s="25" t="n">
        <v>45986</v>
      </c>
      <c r="L6859" t="n">
        <v>4</v>
      </c>
      <c r="M6859" t="n">
        <v>2</v>
      </c>
      <c r="N6859" t="n">
        <v>2</v>
      </c>
      <c r="O6859">
        <f>DATE(2026,1,1)-K6859</f>
        <v/>
      </c>
      <c r="P6859">
        <f>IF(G6859&gt;=2,"Repeat","One-time")</f>
        <v/>
      </c>
    </row>
    <row r="6860">
      <c r="A6860" t="inlineStr">
        <is>
          <t>C06995</t>
        </is>
      </c>
      <c r="B6860" t="inlineStr">
        <is>
          <t>Rohan Ghosh</t>
        </is>
      </c>
      <c r="C6860" t="inlineStr">
        <is>
          <t>North</t>
        </is>
      </c>
      <c r="D6860" t="inlineStr">
        <is>
          <t>Delhi</t>
        </is>
      </c>
      <c r="E6860" t="inlineStr">
        <is>
          <t>No</t>
        </is>
      </c>
      <c r="F6860" t="inlineStr">
        <is>
          <t>Occasional</t>
        </is>
      </c>
      <c r="G6860" t="n">
        <v>2</v>
      </c>
      <c r="H6860" s="24" t="n">
        <v>5214.14</v>
      </c>
      <c r="I6860" s="24" t="n">
        <v>2160.03</v>
      </c>
      <c r="J6860" s="25" t="n">
        <v>45648</v>
      </c>
      <c r="K6860" s="25" t="n">
        <v>45663</v>
      </c>
      <c r="L6860" t="n">
        <v>2</v>
      </c>
      <c r="M6860" t="n">
        <v>2</v>
      </c>
      <c r="N6860" t="n">
        <v>2</v>
      </c>
      <c r="O6860">
        <f>DATE(2026,1,1)-K6860</f>
        <v/>
      </c>
      <c r="P6860">
        <f>IF(G6860&gt;=2,"Repeat","One-time")</f>
        <v/>
      </c>
    </row>
    <row r="6861">
      <c r="A6861" t="inlineStr">
        <is>
          <t>C01032</t>
        </is>
      </c>
      <c r="B6861" t="inlineStr">
        <is>
          <t>Farhan Rao</t>
        </is>
      </c>
      <c r="C6861" t="inlineStr">
        <is>
          <t>South</t>
        </is>
      </c>
      <c r="D6861" t="inlineStr">
        <is>
          <t>Coimbatore</t>
        </is>
      </c>
      <c r="E6861" t="inlineStr">
        <is>
          <t>No</t>
        </is>
      </c>
      <c r="F6861" t="inlineStr">
        <is>
          <t>At Risk</t>
        </is>
      </c>
      <c r="G6861" t="n">
        <v>3</v>
      </c>
      <c r="H6861" s="24" t="n">
        <v>5207.8</v>
      </c>
      <c r="I6861" s="24" t="n">
        <v>1634.35</v>
      </c>
      <c r="J6861" s="25" t="n">
        <v>45010</v>
      </c>
      <c r="K6861" s="25" t="n">
        <v>45086</v>
      </c>
      <c r="L6861" t="n">
        <v>1</v>
      </c>
      <c r="M6861" t="n">
        <v>3</v>
      </c>
      <c r="N6861" t="n">
        <v>2</v>
      </c>
      <c r="O6861">
        <f>DATE(2026,1,1)-K6861</f>
        <v/>
      </c>
      <c r="P6861">
        <f>IF(G6861&gt;=2,"Repeat","One-time")</f>
        <v/>
      </c>
    </row>
    <row r="6862">
      <c r="A6862" t="inlineStr">
        <is>
          <t>C03508</t>
        </is>
      </c>
      <c r="B6862" t="inlineStr">
        <is>
          <t>Ayesha Joshi</t>
        </is>
      </c>
      <c r="C6862" t="inlineStr">
        <is>
          <t>West</t>
        </is>
      </c>
      <c r="D6862" t="inlineStr">
        <is>
          <t>Mumbai</t>
        </is>
      </c>
      <c r="E6862" t="inlineStr">
        <is>
          <t>Yes</t>
        </is>
      </c>
      <c r="F6862" t="inlineStr">
        <is>
          <t>At Risk</t>
        </is>
      </c>
      <c r="G6862" t="n">
        <v>3</v>
      </c>
      <c r="H6862" s="24" t="n">
        <v>5199.94</v>
      </c>
      <c r="I6862" s="24" t="n">
        <v>1441.54</v>
      </c>
      <c r="J6862" s="25" t="n">
        <v>45389</v>
      </c>
      <c r="K6862" s="25" t="n">
        <v>45608</v>
      </c>
      <c r="L6862" t="n">
        <v>2</v>
      </c>
      <c r="M6862" t="n">
        <v>3</v>
      </c>
      <c r="N6862" t="n">
        <v>2</v>
      </c>
      <c r="O6862">
        <f>DATE(2026,1,1)-K6862</f>
        <v/>
      </c>
      <c r="P6862">
        <f>IF(G6862&gt;=2,"Repeat","One-time")</f>
        <v/>
      </c>
    </row>
    <row r="6863">
      <c r="A6863" t="inlineStr">
        <is>
          <t>C04679</t>
        </is>
      </c>
      <c r="B6863" t="inlineStr">
        <is>
          <t>Maria Kapoor</t>
        </is>
      </c>
      <c r="C6863" t="inlineStr">
        <is>
          <t>South</t>
        </is>
      </c>
      <c r="D6863" t="inlineStr">
        <is>
          <t>Bengaluru</t>
        </is>
      </c>
      <c r="E6863" t="inlineStr">
        <is>
          <t>Yes</t>
        </is>
      </c>
      <c r="F6863" t="inlineStr">
        <is>
          <t>Loyal</t>
        </is>
      </c>
      <c r="G6863" t="n">
        <v>3</v>
      </c>
      <c r="H6863" s="24" t="n">
        <v>5192.86</v>
      </c>
      <c r="I6863" s="24" t="n">
        <v>1570.93</v>
      </c>
      <c r="J6863" s="25" t="n">
        <v>45486</v>
      </c>
      <c r="K6863" s="25" t="n">
        <v>45894</v>
      </c>
      <c r="L6863" t="n">
        <v>3</v>
      </c>
      <c r="M6863" t="n">
        <v>3</v>
      </c>
      <c r="N6863" t="n">
        <v>2</v>
      </c>
      <c r="O6863">
        <f>DATE(2026,1,1)-K6863</f>
        <v/>
      </c>
      <c r="P6863">
        <f>IF(G6863&gt;=2,"Repeat","One-time")</f>
        <v/>
      </c>
    </row>
    <row r="6864">
      <c r="A6864" t="inlineStr">
        <is>
          <t>C07754</t>
        </is>
      </c>
      <c r="B6864" t="inlineStr">
        <is>
          <t>Aditya Mukherjee</t>
        </is>
      </c>
      <c r="C6864" t="inlineStr">
        <is>
          <t>East</t>
        </is>
      </c>
      <c r="D6864" t="inlineStr">
        <is>
          <t>Patna</t>
        </is>
      </c>
      <c r="E6864" t="inlineStr">
        <is>
          <t>No</t>
        </is>
      </c>
      <c r="F6864" t="inlineStr">
        <is>
          <t>Occasional</t>
        </is>
      </c>
      <c r="G6864" t="n">
        <v>1</v>
      </c>
      <c r="H6864" s="24" t="n">
        <v>5189.78</v>
      </c>
      <c r="I6864" s="24" t="n">
        <v>1323.2</v>
      </c>
      <c r="J6864" s="25" t="n">
        <v>45706</v>
      </c>
      <c r="K6864" s="25" t="n">
        <v>45706</v>
      </c>
      <c r="L6864" t="n">
        <v>2</v>
      </c>
      <c r="M6864" t="n">
        <v>1</v>
      </c>
      <c r="N6864" t="n">
        <v>2</v>
      </c>
      <c r="O6864">
        <f>DATE(2026,1,1)-K6864</f>
        <v/>
      </c>
      <c r="P6864">
        <f>IF(G6864&gt;=2,"Repeat","One-time")</f>
        <v/>
      </c>
    </row>
    <row r="6865">
      <c r="A6865" t="inlineStr">
        <is>
          <t>C07765</t>
        </is>
      </c>
      <c r="B6865" t="inlineStr">
        <is>
          <t>Pooja Kumar</t>
        </is>
      </c>
      <c r="C6865" t="inlineStr">
        <is>
          <t>West</t>
        </is>
      </c>
      <c r="D6865" t="inlineStr">
        <is>
          <t>Mumbai</t>
        </is>
      </c>
      <c r="E6865" t="inlineStr">
        <is>
          <t>No</t>
        </is>
      </c>
      <c r="F6865" t="inlineStr">
        <is>
          <t>Occasional</t>
        </is>
      </c>
      <c r="G6865" t="n">
        <v>1</v>
      </c>
      <c r="H6865" s="24" t="n">
        <v>5186.92</v>
      </c>
      <c r="I6865" s="24" t="n">
        <v>1423.43</v>
      </c>
      <c r="J6865" s="25" t="n">
        <v>45689</v>
      </c>
      <c r="K6865" s="25" t="n">
        <v>45689</v>
      </c>
      <c r="L6865" t="n">
        <v>2</v>
      </c>
      <c r="M6865" t="n">
        <v>1</v>
      </c>
      <c r="N6865" t="n">
        <v>2</v>
      </c>
      <c r="O6865">
        <f>DATE(2026,1,1)-K6865</f>
        <v/>
      </c>
      <c r="P6865">
        <f>IF(G6865&gt;=2,"Repeat","One-time")</f>
        <v/>
      </c>
    </row>
    <row r="6866">
      <c r="A6866" t="inlineStr">
        <is>
          <t>C11799</t>
        </is>
      </c>
      <c r="B6866" t="inlineStr">
        <is>
          <t>Neha Shah</t>
        </is>
      </c>
      <c r="C6866" t="inlineStr">
        <is>
          <t>North</t>
        </is>
      </c>
      <c r="D6866" t="inlineStr">
        <is>
          <t>Jaipur</t>
        </is>
      </c>
      <c r="E6866" t="inlineStr">
        <is>
          <t>No</t>
        </is>
      </c>
      <c r="F6866" t="inlineStr">
        <is>
          <t>New</t>
        </is>
      </c>
      <c r="G6866" t="n">
        <v>1</v>
      </c>
      <c r="H6866" s="24" t="n">
        <v>5184.27</v>
      </c>
      <c r="I6866" s="24" t="n">
        <v>1149.45</v>
      </c>
      <c r="J6866" s="25" t="n">
        <v>46019</v>
      </c>
      <c r="K6866" s="25" t="n">
        <v>46019</v>
      </c>
      <c r="L6866" t="n">
        <v>5</v>
      </c>
      <c r="M6866" t="n">
        <v>2</v>
      </c>
      <c r="N6866" t="n">
        <v>2</v>
      </c>
      <c r="O6866">
        <f>DATE(2026,1,1)-K6866</f>
        <v/>
      </c>
      <c r="P6866">
        <f>IF(G6866&gt;=2,"Repeat","One-time")</f>
        <v/>
      </c>
    </row>
    <row r="6867">
      <c r="A6867" t="inlineStr">
        <is>
          <t>C07227</t>
        </is>
      </c>
      <c r="B6867" t="inlineStr">
        <is>
          <t>Tanvi Mukherjee</t>
        </is>
      </c>
      <c r="C6867" t="inlineStr">
        <is>
          <t>West</t>
        </is>
      </c>
      <c r="D6867" t="inlineStr">
        <is>
          <t>Mumbai</t>
        </is>
      </c>
      <c r="E6867" t="inlineStr">
        <is>
          <t>No</t>
        </is>
      </c>
      <c r="F6867" t="inlineStr">
        <is>
          <t>Loyal</t>
        </is>
      </c>
      <c r="G6867" t="n">
        <v>3</v>
      </c>
      <c r="H6867" s="24" t="n">
        <v>5184</v>
      </c>
      <c r="I6867" s="24" t="n">
        <v>1831.53</v>
      </c>
      <c r="J6867" s="25" t="n">
        <v>45657</v>
      </c>
      <c r="K6867" s="25" t="n">
        <v>45830</v>
      </c>
      <c r="L6867" t="n">
        <v>3</v>
      </c>
      <c r="M6867" t="n">
        <v>3</v>
      </c>
      <c r="N6867" t="n">
        <v>2</v>
      </c>
      <c r="O6867">
        <f>DATE(2026,1,1)-K6867</f>
        <v/>
      </c>
      <c r="P6867">
        <f>IF(G6867&gt;=2,"Repeat","One-time")</f>
        <v/>
      </c>
    </row>
    <row r="6868">
      <c r="A6868" t="inlineStr">
        <is>
          <t>C10640</t>
        </is>
      </c>
      <c r="B6868" t="inlineStr">
        <is>
          <t>Maria Ghosh</t>
        </is>
      </c>
      <c r="C6868" t="inlineStr">
        <is>
          <t>South</t>
        </is>
      </c>
      <c r="D6868" t="inlineStr">
        <is>
          <t>Hyderabad</t>
        </is>
      </c>
      <c r="E6868" t="inlineStr">
        <is>
          <t>No</t>
        </is>
      </c>
      <c r="F6868" t="inlineStr">
        <is>
          <t>New</t>
        </is>
      </c>
      <c r="G6868" t="n">
        <v>1</v>
      </c>
      <c r="H6868" s="24" t="n">
        <v>5182.22</v>
      </c>
      <c r="I6868" s="24" t="n">
        <v>2436.42</v>
      </c>
      <c r="J6868" s="25" t="n">
        <v>45943</v>
      </c>
      <c r="K6868" s="25" t="n">
        <v>45943</v>
      </c>
      <c r="L6868" t="n">
        <v>4</v>
      </c>
      <c r="M6868" t="n">
        <v>2</v>
      </c>
      <c r="N6868" t="n">
        <v>2</v>
      </c>
      <c r="O6868">
        <f>DATE(2026,1,1)-K6868</f>
        <v/>
      </c>
      <c r="P6868">
        <f>IF(G6868&gt;=2,"Repeat","One-time")</f>
        <v/>
      </c>
    </row>
    <row r="6869">
      <c r="A6869" t="inlineStr">
        <is>
          <t>C10430</t>
        </is>
      </c>
      <c r="B6869" t="inlineStr">
        <is>
          <t>Gurpreet Agarwal</t>
        </is>
      </c>
      <c r="C6869" t="inlineStr">
        <is>
          <t>West</t>
        </is>
      </c>
      <c r="D6869" t="inlineStr">
        <is>
          <t>Pune</t>
        </is>
      </c>
      <c r="E6869" t="inlineStr">
        <is>
          <t>No</t>
        </is>
      </c>
      <c r="F6869" t="inlineStr">
        <is>
          <t>New</t>
        </is>
      </c>
      <c r="G6869" t="n">
        <v>3</v>
      </c>
      <c r="H6869" s="24" t="n">
        <v>5181.34</v>
      </c>
      <c r="I6869" s="24" t="n">
        <v>736.46</v>
      </c>
      <c r="J6869" s="25" t="n">
        <v>45934</v>
      </c>
      <c r="K6869" s="25" t="n">
        <v>45991</v>
      </c>
      <c r="L6869" t="n">
        <v>5</v>
      </c>
      <c r="M6869" t="n">
        <v>3</v>
      </c>
      <c r="N6869" t="n">
        <v>2</v>
      </c>
      <c r="O6869">
        <f>DATE(2026,1,1)-K6869</f>
        <v/>
      </c>
      <c r="P6869">
        <f>IF(G6869&gt;=2,"Repeat","One-time")</f>
        <v/>
      </c>
    </row>
    <row r="6870">
      <c r="A6870" t="inlineStr">
        <is>
          <t>C02320</t>
        </is>
      </c>
      <c r="B6870" t="inlineStr">
        <is>
          <t>Priya Pillai</t>
        </is>
      </c>
      <c r="C6870" t="inlineStr">
        <is>
          <t>South</t>
        </is>
      </c>
      <c r="D6870" t="inlineStr">
        <is>
          <t>Hyderabad</t>
        </is>
      </c>
      <c r="E6870" t="inlineStr">
        <is>
          <t>No</t>
        </is>
      </c>
      <c r="F6870" t="inlineStr">
        <is>
          <t>At Risk</t>
        </is>
      </c>
      <c r="G6870" t="n">
        <v>3</v>
      </c>
      <c r="H6870" s="24" t="n">
        <v>5180.57</v>
      </c>
      <c r="I6870" s="24" t="n">
        <v>659.01</v>
      </c>
      <c r="J6870" s="25" t="n">
        <v>45266</v>
      </c>
      <c r="K6870" s="25" t="n">
        <v>45580</v>
      </c>
      <c r="L6870" t="n">
        <v>2</v>
      </c>
      <c r="M6870" t="n">
        <v>3</v>
      </c>
      <c r="N6870" t="n">
        <v>2</v>
      </c>
      <c r="O6870">
        <f>DATE(2026,1,1)-K6870</f>
        <v/>
      </c>
      <c r="P6870">
        <f>IF(G6870&gt;=2,"Repeat","One-time")</f>
        <v/>
      </c>
    </row>
    <row r="6871">
      <c r="A6871" t="inlineStr">
        <is>
          <t>C04393</t>
        </is>
      </c>
      <c r="B6871" t="inlineStr">
        <is>
          <t>Imran Prasad</t>
        </is>
      </c>
      <c r="C6871" t="inlineStr">
        <is>
          <t>West</t>
        </is>
      </c>
      <c r="D6871" t="inlineStr">
        <is>
          <t>Surat</t>
        </is>
      </c>
      <c r="E6871" t="inlineStr">
        <is>
          <t>No</t>
        </is>
      </c>
      <c r="F6871" t="inlineStr">
        <is>
          <t>Occasional</t>
        </is>
      </c>
      <c r="G6871" t="n">
        <v>2</v>
      </c>
      <c r="H6871" s="24" t="n">
        <v>5176.94</v>
      </c>
      <c r="I6871" s="24" t="n">
        <v>1451.67</v>
      </c>
      <c r="J6871" s="25" t="n">
        <v>45626</v>
      </c>
      <c r="K6871" s="25" t="n">
        <v>45888</v>
      </c>
      <c r="L6871" t="n">
        <v>3</v>
      </c>
      <c r="M6871" t="n">
        <v>2</v>
      </c>
      <c r="N6871" t="n">
        <v>2</v>
      </c>
      <c r="O6871">
        <f>DATE(2026,1,1)-K6871</f>
        <v/>
      </c>
      <c r="P6871">
        <f>IF(G6871&gt;=2,"Repeat","One-time")</f>
        <v/>
      </c>
    </row>
    <row r="6872">
      <c r="A6872" t="inlineStr">
        <is>
          <t>C00885</t>
        </is>
      </c>
      <c r="B6872" t="inlineStr">
        <is>
          <t>Ananya Chopra</t>
        </is>
      </c>
      <c r="C6872" t="inlineStr">
        <is>
          <t>North</t>
        </is>
      </c>
      <c r="D6872" t="inlineStr">
        <is>
          <t>Jaipur</t>
        </is>
      </c>
      <c r="E6872" t="inlineStr">
        <is>
          <t>No</t>
        </is>
      </c>
      <c r="F6872" t="inlineStr">
        <is>
          <t>Hibernating</t>
        </is>
      </c>
      <c r="G6872" t="n">
        <v>2</v>
      </c>
      <c r="H6872" s="24" t="n">
        <v>5176.4</v>
      </c>
      <c r="I6872" s="24" t="n">
        <v>1909.05</v>
      </c>
      <c r="J6872" s="25" t="n">
        <v>44953</v>
      </c>
      <c r="K6872" s="25" t="n">
        <v>45047</v>
      </c>
      <c r="L6872" t="n">
        <v>1</v>
      </c>
      <c r="M6872" t="n">
        <v>2</v>
      </c>
      <c r="N6872" t="n">
        <v>2</v>
      </c>
      <c r="O6872">
        <f>DATE(2026,1,1)-K6872</f>
        <v/>
      </c>
      <c r="P6872">
        <f>IF(G6872&gt;=2,"Repeat","One-time")</f>
        <v/>
      </c>
    </row>
    <row r="6873">
      <c r="A6873" t="inlineStr">
        <is>
          <t>C02293</t>
        </is>
      </c>
      <c r="B6873" t="inlineStr">
        <is>
          <t>Aditya Mehta</t>
        </is>
      </c>
      <c r="C6873" t="inlineStr">
        <is>
          <t>North</t>
        </is>
      </c>
      <c r="D6873" t="inlineStr">
        <is>
          <t>Delhi</t>
        </is>
      </c>
      <c r="E6873" t="inlineStr">
        <is>
          <t>Yes</t>
        </is>
      </c>
      <c r="F6873" t="inlineStr">
        <is>
          <t>At Risk</t>
        </is>
      </c>
      <c r="G6873" t="n">
        <v>3</v>
      </c>
      <c r="H6873" s="24" t="n">
        <v>5160.01</v>
      </c>
      <c r="I6873" s="24" t="n">
        <v>1789.73</v>
      </c>
      <c r="J6873" s="25" t="n">
        <v>45217</v>
      </c>
      <c r="K6873" s="25" t="n">
        <v>45606</v>
      </c>
      <c r="L6873" t="n">
        <v>2</v>
      </c>
      <c r="M6873" t="n">
        <v>3</v>
      </c>
      <c r="N6873" t="n">
        <v>2</v>
      </c>
      <c r="O6873">
        <f>DATE(2026,1,1)-K6873</f>
        <v/>
      </c>
      <c r="P6873">
        <f>IF(G6873&gt;=2,"Repeat","One-time")</f>
        <v/>
      </c>
    </row>
    <row r="6874">
      <c r="A6874" t="inlineStr">
        <is>
          <t>C00963</t>
        </is>
      </c>
      <c r="B6874" t="inlineStr">
        <is>
          <t>Swati Rao</t>
        </is>
      </c>
      <c r="C6874" t="inlineStr">
        <is>
          <t>Central</t>
        </is>
      </c>
      <c r="D6874" t="inlineStr">
        <is>
          <t>Indore</t>
        </is>
      </c>
      <c r="E6874" t="inlineStr">
        <is>
          <t>No</t>
        </is>
      </c>
      <c r="F6874" t="inlineStr">
        <is>
          <t>Hibernating</t>
        </is>
      </c>
      <c r="G6874" t="n">
        <v>2</v>
      </c>
      <c r="H6874" s="24" t="n">
        <v>5157.15</v>
      </c>
      <c r="I6874" s="24" t="n">
        <v>2342.46</v>
      </c>
      <c r="J6874" s="25" t="n">
        <v>45003</v>
      </c>
      <c r="K6874" s="25" t="n">
        <v>45037</v>
      </c>
      <c r="L6874" t="n">
        <v>1</v>
      </c>
      <c r="M6874" t="n">
        <v>2</v>
      </c>
      <c r="N6874" t="n">
        <v>2</v>
      </c>
      <c r="O6874">
        <f>DATE(2026,1,1)-K6874</f>
        <v/>
      </c>
      <c r="P6874">
        <f>IF(G6874&gt;=2,"Repeat","One-time")</f>
        <v/>
      </c>
    </row>
    <row r="6875">
      <c r="A6875" t="inlineStr">
        <is>
          <t>C11497</t>
        </is>
      </c>
      <c r="B6875" t="inlineStr">
        <is>
          <t>Pooja Gupta</t>
        </is>
      </c>
      <c r="C6875" t="inlineStr">
        <is>
          <t>North</t>
        </is>
      </c>
      <c r="D6875" t="inlineStr">
        <is>
          <t>Delhi</t>
        </is>
      </c>
      <c r="E6875" t="inlineStr">
        <is>
          <t>No</t>
        </is>
      </c>
      <c r="F6875" t="inlineStr">
        <is>
          <t>New</t>
        </is>
      </c>
      <c r="G6875" t="n">
        <v>2</v>
      </c>
      <c r="H6875" s="24" t="n">
        <v>5151.93</v>
      </c>
      <c r="I6875" s="24" t="n">
        <v>1582.23</v>
      </c>
      <c r="J6875" s="25" t="n">
        <v>45982</v>
      </c>
      <c r="K6875" s="25" t="n">
        <v>45998</v>
      </c>
      <c r="L6875" t="n">
        <v>5</v>
      </c>
      <c r="M6875" t="n">
        <v>3</v>
      </c>
      <c r="N6875" t="n">
        <v>2</v>
      </c>
      <c r="O6875">
        <f>DATE(2026,1,1)-K6875</f>
        <v/>
      </c>
      <c r="P6875">
        <f>IF(G6875&gt;=2,"Repeat","One-time")</f>
        <v/>
      </c>
    </row>
    <row r="6876">
      <c r="A6876" t="inlineStr">
        <is>
          <t>C04121</t>
        </is>
      </c>
      <c r="B6876" t="inlineStr">
        <is>
          <t>Tanvi Reddy</t>
        </is>
      </c>
      <c r="C6876" t="inlineStr">
        <is>
          <t>East</t>
        </is>
      </c>
      <c r="D6876" t="inlineStr">
        <is>
          <t>Patna</t>
        </is>
      </c>
      <c r="E6876" t="inlineStr">
        <is>
          <t>No</t>
        </is>
      </c>
      <c r="F6876" t="inlineStr">
        <is>
          <t>Hibernating</t>
        </is>
      </c>
      <c r="G6876" t="n">
        <v>2</v>
      </c>
      <c r="H6876" s="24" t="n">
        <v>5150.43</v>
      </c>
      <c r="I6876" s="24" t="n">
        <v>1817.58</v>
      </c>
      <c r="J6876" s="25" t="n">
        <v>45406</v>
      </c>
      <c r="K6876" s="25" t="n">
        <v>45415</v>
      </c>
      <c r="L6876" t="n">
        <v>1</v>
      </c>
      <c r="M6876" t="n">
        <v>2</v>
      </c>
      <c r="N6876" t="n">
        <v>2</v>
      </c>
      <c r="O6876">
        <f>DATE(2026,1,1)-K6876</f>
        <v/>
      </c>
      <c r="P6876">
        <f>IF(G6876&gt;=2,"Repeat","One-time")</f>
        <v/>
      </c>
    </row>
    <row r="6877">
      <c r="A6877" t="inlineStr">
        <is>
          <t>C00012</t>
        </is>
      </c>
      <c r="B6877" t="inlineStr">
        <is>
          <t>Aarav Iyer</t>
        </is>
      </c>
      <c r="C6877" t="inlineStr">
        <is>
          <t>East</t>
        </is>
      </c>
      <c r="D6877" t="inlineStr">
        <is>
          <t>Patna</t>
        </is>
      </c>
      <c r="E6877" t="inlineStr">
        <is>
          <t>Yes</t>
        </is>
      </c>
      <c r="F6877" t="inlineStr">
        <is>
          <t>Hibernating</t>
        </is>
      </c>
      <c r="G6877" t="n">
        <v>2</v>
      </c>
      <c r="H6877" s="24" t="n">
        <v>5145.15</v>
      </c>
      <c r="I6877" s="24" t="n">
        <v>1974.57</v>
      </c>
      <c r="J6877" s="25" t="n">
        <v>44972</v>
      </c>
      <c r="K6877" s="25" t="n">
        <v>45066</v>
      </c>
      <c r="L6877" t="n">
        <v>1</v>
      </c>
      <c r="M6877" t="n">
        <v>2</v>
      </c>
      <c r="N6877" t="n">
        <v>2</v>
      </c>
      <c r="O6877">
        <f>DATE(2026,1,1)-K6877</f>
        <v/>
      </c>
      <c r="P6877">
        <f>IF(G6877&gt;=2,"Repeat","One-time")</f>
        <v/>
      </c>
    </row>
    <row r="6878">
      <c r="A6878" t="inlineStr">
        <is>
          <t>C08558</t>
        </is>
      </c>
      <c r="B6878" t="inlineStr">
        <is>
          <t>Lakshmi Bose</t>
        </is>
      </c>
      <c r="C6878" t="inlineStr">
        <is>
          <t>West</t>
        </is>
      </c>
      <c r="D6878" t="inlineStr">
        <is>
          <t>Ahmedabad</t>
        </is>
      </c>
      <c r="E6878" t="inlineStr">
        <is>
          <t>Yes</t>
        </is>
      </c>
      <c r="F6878" t="inlineStr">
        <is>
          <t>Loyal</t>
        </is>
      </c>
      <c r="G6878" t="n">
        <v>3</v>
      </c>
      <c r="H6878" s="24" t="n">
        <v>5141.54</v>
      </c>
      <c r="I6878" s="24" t="n">
        <v>1440.64</v>
      </c>
      <c r="J6878" s="25" t="n">
        <v>45815</v>
      </c>
      <c r="K6878" s="25" t="n">
        <v>45955</v>
      </c>
      <c r="L6878" t="n">
        <v>4</v>
      </c>
      <c r="M6878" t="n">
        <v>3</v>
      </c>
      <c r="N6878" t="n">
        <v>2</v>
      </c>
      <c r="O6878">
        <f>DATE(2026,1,1)-K6878</f>
        <v/>
      </c>
      <c r="P6878">
        <f>IF(G6878&gt;=2,"Repeat","One-time")</f>
        <v/>
      </c>
    </row>
    <row r="6879">
      <c r="A6879" t="inlineStr">
        <is>
          <t>C07938</t>
        </is>
      </c>
      <c r="B6879" t="inlineStr">
        <is>
          <t>Kavya Bose</t>
        </is>
      </c>
      <c r="C6879" t="inlineStr">
        <is>
          <t>West</t>
        </is>
      </c>
      <c r="D6879" t="inlineStr">
        <is>
          <t>Pune</t>
        </is>
      </c>
      <c r="E6879" t="inlineStr">
        <is>
          <t>No</t>
        </is>
      </c>
      <c r="F6879" t="inlineStr">
        <is>
          <t>Occasional</t>
        </is>
      </c>
      <c r="G6879" t="n">
        <v>1</v>
      </c>
      <c r="H6879" s="24" t="n">
        <v>5140.46</v>
      </c>
      <c r="I6879" s="24" t="n">
        <v>2183.69</v>
      </c>
      <c r="J6879" s="25" t="n">
        <v>45807</v>
      </c>
      <c r="K6879" s="25" t="n">
        <v>45807</v>
      </c>
      <c r="L6879" t="n">
        <v>3</v>
      </c>
      <c r="M6879" t="n">
        <v>1</v>
      </c>
      <c r="N6879" t="n">
        <v>2</v>
      </c>
      <c r="O6879">
        <f>DATE(2026,1,1)-K6879</f>
        <v/>
      </c>
      <c r="P6879">
        <f>IF(G6879&gt;=2,"Repeat","One-time")</f>
        <v/>
      </c>
    </row>
    <row r="6880">
      <c r="A6880" t="inlineStr">
        <is>
          <t>C01843</t>
        </is>
      </c>
      <c r="B6880" t="inlineStr">
        <is>
          <t>Kavya Banerjee</t>
        </is>
      </c>
      <c r="C6880" t="inlineStr">
        <is>
          <t>North</t>
        </is>
      </c>
      <c r="D6880" t="inlineStr">
        <is>
          <t>Chandigarh</t>
        </is>
      </c>
      <c r="E6880" t="inlineStr">
        <is>
          <t>No</t>
        </is>
      </c>
      <c r="F6880" t="inlineStr">
        <is>
          <t>Hibernating</t>
        </is>
      </c>
      <c r="G6880" t="n">
        <v>1</v>
      </c>
      <c r="H6880" s="24" t="n">
        <v>5134.25</v>
      </c>
      <c r="I6880" s="24" t="n">
        <v>1676.02</v>
      </c>
      <c r="J6880" s="25" t="n">
        <v>45211</v>
      </c>
      <c r="K6880" s="25" t="n">
        <v>45211</v>
      </c>
      <c r="L6880" t="n">
        <v>1</v>
      </c>
      <c r="M6880" t="n">
        <v>1</v>
      </c>
      <c r="N6880" t="n">
        <v>2</v>
      </c>
      <c r="O6880">
        <f>DATE(2026,1,1)-K6880</f>
        <v/>
      </c>
      <c r="P6880">
        <f>IF(G6880&gt;=2,"Repeat","One-time")</f>
        <v/>
      </c>
    </row>
    <row r="6881">
      <c r="A6881" t="inlineStr">
        <is>
          <t>C05059</t>
        </is>
      </c>
      <c r="B6881" t="inlineStr">
        <is>
          <t>Ayesha Yadav</t>
        </is>
      </c>
      <c r="C6881" t="inlineStr">
        <is>
          <t>West</t>
        </is>
      </c>
      <c r="D6881" t="inlineStr">
        <is>
          <t>Ahmedabad</t>
        </is>
      </c>
      <c r="E6881" t="inlineStr">
        <is>
          <t>Yes</t>
        </is>
      </c>
      <c r="F6881" t="inlineStr">
        <is>
          <t>Occasional</t>
        </is>
      </c>
      <c r="G6881" t="n">
        <v>1</v>
      </c>
      <c r="H6881" s="24" t="n">
        <v>5130.11</v>
      </c>
      <c r="I6881" s="24" t="n">
        <v>1167.67</v>
      </c>
      <c r="J6881" s="25" t="n">
        <v>45603</v>
      </c>
      <c r="K6881" s="25" t="n">
        <v>45603</v>
      </c>
      <c r="L6881" t="n">
        <v>2</v>
      </c>
      <c r="M6881" t="n">
        <v>1</v>
      </c>
      <c r="N6881" t="n">
        <v>2</v>
      </c>
      <c r="O6881">
        <f>DATE(2026,1,1)-K6881</f>
        <v/>
      </c>
      <c r="P6881">
        <f>IF(G6881&gt;=2,"Repeat","One-time")</f>
        <v/>
      </c>
    </row>
    <row r="6882">
      <c r="A6882" t="inlineStr">
        <is>
          <t>C05136</t>
        </is>
      </c>
      <c r="B6882" t="inlineStr">
        <is>
          <t>Zoya Mishra</t>
        </is>
      </c>
      <c r="C6882" t="inlineStr">
        <is>
          <t>North</t>
        </is>
      </c>
      <c r="D6882" t="inlineStr">
        <is>
          <t>Delhi</t>
        </is>
      </c>
      <c r="E6882" t="inlineStr">
        <is>
          <t>No</t>
        </is>
      </c>
      <c r="F6882" t="inlineStr">
        <is>
          <t>Occasional</t>
        </is>
      </c>
      <c r="G6882" t="n">
        <v>2</v>
      </c>
      <c r="H6882" s="24" t="n">
        <v>5124.66</v>
      </c>
      <c r="I6882" s="24" t="n">
        <v>1065.45</v>
      </c>
      <c r="J6882" s="25" t="n">
        <v>45789</v>
      </c>
      <c r="K6882" s="25" t="n">
        <v>45998</v>
      </c>
      <c r="L6882" t="n">
        <v>5</v>
      </c>
      <c r="M6882" t="n">
        <v>2</v>
      </c>
      <c r="N6882" t="n">
        <v>2</v>
      </c>
      <c r="O6882">
        <f>DATE(2026,1,1)-K6882</f>
        <v/>
      </c>
      <c r="P6882">
        <f>IF(G6882&gt;=2,"Repeat","One-time")</f>
        <v/>
      </c>
    </row>
    <row r="6883">
      <c r="A6883" t="inlineStr">
        <is>
          <t>C04013</t>
        </is>
      </c>
      <c r="B6883" t="inlineStr">
        <is>
          <t>Priya Kumar</t>
        </is>
      </c>
      <c r="C6883" t="inlineStr">
        <is>
          <t>South</t>
        </is>
      </c>
      <c r="D6883" t="inlineStr">
        <is>
          <t>Coimbatore</t>
        </is>
      </c>
      <c r="E6883" t="inlineStr">
        <is>
          <t>No</t>
        </is>
      </c>
      <c r="F6883" t="inlineStr">
        <is>
          <t>Occasional</t>
        </is>
      </c>
      <c r="G6883" t="n">
        <v>1</v>
      </c>
      <c r="H6883" s="24" t="n">
        <v>5122.78</v>
      </c>
      <c r="I6883" s="24" t="n">
        <v>2538.9</v>
      </c>
      <c r="J6883" s="25" t="n">
        <v>45588</v>
      </c>
      <c r="K6883" s="25" t="n">
        <v>45588</v>
      </c>
      <c r="L6883" t="n">
        <v>2</v>
      </c>
      <c r="M6883" t="n">
        <v>1</v>
      </c>
      <c r="N6883" t="n">
        <v>2</v>
      </c>
      <c r="O6883">
        <f>DATE(2026,1,1)-K6883</f>
        <v/>
      </c>
      <c r="P6883">
        <f>IF(G6883&gt;=2,"Repeat","One-time")</f>
        <v/>
      </c>
    </row>
    <row r="6884">
      <c r="A6884" t="inlineStr">
        <is>
          <t>C09501</t>
        </is>
      </c>
      <c r="B6884" t="inlineStr">
        <is>
          <t>Farhan Kapoor</t>
        </is>
      </c>
      <c r="C6884" t="inlineStr">
        <is>
          <t>Central</t>
        </is>
      </c>
      <c r="D6884" t="inlineStr">
        <is>
          <t>Indore</t>
        </is>
      </c>
      <c r="E6884" t="inlineStr">
        <is>
          <t>No</t>
        </is>
      </c>
      <c r="F6884" t="inlineStr">
        <is>
          <t>Loyal</t>
        </is>
      </c>
      <c r="G6884" t="n">
        <v>3</v>
      </c>
      <c r="H6884" s="24" t="n">
        <v>5119.48</v>
      </c>
      <c r="I6884" s="24" t="n">
        <v>1694.37</v>
      </c>
      <c r="J6884" s="25" t="n">
        <v>45835</v>
      </c>
      <c r="K6884" s="25" t="n">
        <v>46001</v>
      </c>
      <c r="L6884" t="n">
        <v>5</v>
      </c>
      <c r="M6884" t="n">
        <v>3</v>
      </c>
      <c r="N6884" t="n">
        <v>2</v>
      </c>
      <c r="O6884">
        <f>DATE(2026,1,1)-K6884</f>
        <v/>
      </c>
      <c r="P6884">
        <f>IF(G6884&gt;=2,"Repeat","One-time")</f>
        <v/>
      </c>
    </row>
    <row r="6885">
      <c r="A6885" t="inlineStr">
        <is>
          <t>C03365</t>
        </is>
      </c>
      <c r="B6885" t="inlineStr">
        <is>
          <t>Suresh Fernandes</t>
        </is>
      </c>
      <c r="C6885" t="inlineStr">
        <is>
          <t>North</t>
        </is>
      </c>
      <c r="D6885" t="inlineStr">
        <is>
          <t>Delhi</t>
        </is>
      </c>
      <c r="E6885" t="inlineStr">
        <is>
          <t>No</t>
        </is>
      </c>
      <c r="F6885" t="inlineStr">
        <is>
          <t>Hibernating</t>
        </is>
      </c>
      <c r="G6885" t="n">
        <v>1</v>
      </c>
      <c r="H6885" s="24" t="n">
        <v>5115.76</v>
      </c>
      <c r="I6885" s="24" t="n">
        <v>2000.85</v>
      </c>
      <c r="J6885" s="25" t="n">
        <v>45355</v>
      </c>
      <c r="K6885" s="25" t="n">
        <v>45355</v>
      </c>
      <c r="L6885" t="n">
        <v>1</v>
      </c>
      <c r="M6885" t="n">
        <v>1</v>
      </c>
      <c r="N6885" t="n">
        <v>2</v>
      </c>
      <c r="O6885">
        <f>DATE(2026,1,1)-K6885</f>
        <v/>
      </c>
      <c r="P6885">
        <f>IF(G6885&gt;=2,"Repeat","One-time")</f>
        <v/>
      </c>
    </row>
    <row r="6886">
      <c r="A6886" t="inlineStr">
        <is>
          <t>C10042</t>
        </is>
      </c>
      <c r="B6886" t="inlineStr">
        <is>
          <t>Ananya Nair</t>
        </is>
      </c>
      <c r="C6886" t="inlineStr">
        <is>
          <t>South</t>
        </is>
      </c>
      <c r="D6886" t="inlineStr">
        <is>
          <t>Hyderabad</t>
        </is>
      </c>
      <c r="E6886" t="inlineStr">
        <is>
          <t>No</t>
        </is>
      </c>
      <c r="F6886" t="inlineStr">
        <is>
          <t>Loyal</t>
        </is>
      </c>
      <c r="G6886" t="n">
        <v>2</v>
      </c>
      <c r="H6886" s="24" t="n">
        <v>5102.55</v>
      </c>
      <c r="I6886" s="24" t="n">
        <v>2174.47</v>
      </c>
      <c r="J6886" s="25" t="n">
        <v>45894</v>
      </c>
      <c r="K6886" s="25" t="n">
        <v>45956</v>
      </c>
      <c r="L6886" t="n">
        <v>4</v>
      </c>
      <c r="M6886" t="n">
        <v>3</v>
      </c>
      <c r="N6886" t="n">
        <v>2</v>
      </c>
      <c r="O6886">
        <f>DATE(2026,1,1)-K6886</f>
        <v/>
      </c>
      <c r="P6886">
        <f>IF(G6886&gt;=2,"Repeat","One-time")</f>
        <v/>
      </c>
    </row>
    <row r="6887">
      <c r="A6887" t="inlineStr">
        <is>
          <t>C10539</t>
        </is>
      </c>
      <c r="B6887" t="inlineStr">
        <is>
          <t>Vikram Iyer</t>
        </is>
      </c>
      <c r="C6887" t="inlineStr">
        <is>
          <t>North</t>
        </is>
      </c>
      <c r="D6887" t="inlineStr">
        <is>
          <t>Jaipur</t>
        </is>
      </c>
      <c r="E6887" t="inlineStr">
        <is>
          <t>No</t>
        </is>
      </c>
      <c r="F6887" t="inlineStr">
        <is>
          <t>New</t>
        </is>
      </c>
      <c r="G6887" t="n">
        <v>1</v>
      </c>
      <c r="H6887" s="24" t="n">
        <v>5095.47</v>
      </c>
      <c r="I6887" s="24" t="n">
        <v>811.1900000000001</v>
      </c>
      <c r="J6887" s="25" t="n">
        <v>45948</v>
      </c>
      <c r="K6887" s="25" t="n">
        <v>45948</v>
      </c>
      <c r="L6887" t="n">
        <v>4</v>
      </c>
      <c r="M6887" t="n">
        <v>2</v>
      </c>
      <c r="N6887" t="n">
        <v>2</v>
      </c>
      <c r="O6887">
        <f>DATE(2026,1,1)-K6887</f>
        <v/>
      </c>
      <c r="P6887">
        <f>IF(G6887&gt;=2,"Repeat","One-time")</f>
        <v/>
      </c>
    </row>
    <row r="6888">
      <c r="A6888" t="inlineStr">
        <is>
          <t>C05357</t>
        </is>
      </c>
      <c r="B6888" t="inlineStr">
        <is>
          <t>Ayesha Singh</t>
        </is>
      </c>
      <c r="C6888" t="inlineStr">
        <is>
          <t>South</t>
        </is>
      </c>
      <c r="D6888" t="inlineStr">
        <is>
          <t>Hyderabad</t>
        </is>
      </c>
      <c r="E6888" t="inlineStr">
        <is>
          <t>Yes</t>
        </is>
      </c>
      <c r="F6888" t="inlineStr">
        <is>
          <t>Occasional</t>
        </is>
      </c>
      <c r="G6888" t="n">
        <v>2</v>
      </c>
      <c r="H6888" s="24" t="n">
        <v>5091.63</v>
      </c>
      <c r="I6888" s="24" t="n">
        <v>1371.62</v>
      </c>
      <c r="J6888" s="25" t="n">
        <v>45458</v>
      </c>
      <c r="K6888" s="25" t="n">
        <v>45808</v>
      </c>
      <c r="L6888" t="n">
        <v>3</v>
      </c>
      <c r="M6888" t="n">
        <v>2</v>
      </c>
      <c r="N6888" t="n">
        <v>2</v>
      </c>
      <c r="O6888">
        <f>DATE(2026,1,1)-K6888</f>
        <v/>
      </c>
      <c r="P6888">
        <f>IF(G6888&gt;=2,"Repeat","One-time")</f>
        <v/>
      </c>
    </row>
    <row r="6889">
      <c r="A6889" t="inlineStr">
        <is>
          <t>C05689</t>
        </is>
      </c>
      <c r="B6889" t="inlineStr">
        <is>
          <t>Suresh Kapoor</t>
        </is>
      </c>
      <c r="C6889" t="inlineStr">
        <is>
          <t>West</t>
        </is>
      </c>
      <c r="D6889" t="inlineStr">
        <is>
          <t>Pune</t>
        </is>
      </c>
      <c r="E6889" t="inlineStr">
        <is>
          <t>No</t>
        </is>
      </c>
      <c r="F6889" t="inlineStr">
        <is>
          <t>Occasional</t>
        </is>
      </c>
      <c r="G6889" t="n">
        <v>2</v>
      </c>
      <c r="H6889" s="24" t="n">
        <v>5088.92</v>
      </c>
      <c r="I6889" s="24" t="n">
        <v>1789.06</v>
      </c>
      <c r="J6889" s="25" t="n">
        <v>45575</v>
      </c>
      <c r="K6889" s="25" t="n">
        <v>45637</v>
      </c>
      <c r="L6889" t="n">
        <v>2</v>
      </c>
      <c r="M6889" t="n">
        <v>2</v>
      </c>
      <c r="N6889" t="n">
        <v>2</v>
      </c>
      <c r="O6889">
        <f>DATE(2026,1,1)-K6889</f>
        <v/>
      </c>
      <c r="P6889">
        <f>IF(G6889&gt;=2,"Repeat","One-time")</f>
        <v/>
      </c>
    </row>
    <row r="6890">
      <c r="A6890" t="inlineStr">
        <is>
          <t>C08588</t>
        </is>
      </c>
      <c r="B6890" t="inlineStr">
        <is>
          <t>Vikram Agarwal</t>
        </is>
      </c>
      <c r="C6890" t="inlineStr">
        <is>
          <t>West</t>
        </is>
      </c>
      <c r="D6890" t="inlineStr">
        <is>
          <t>Surat</t>
        </is>
      </c>
      <c r="E6890" t="inlineStr">
        <is>
          <t>No</t>
        </is>
      </c>
      <c r="F6890" t="inlineStr">
        <is>
          <t>New</t>
        </is>
      </c>
      <c r="G6890" t="n">
        <v>1</v>
      </c>
      <c r="H6890" s="24" t="n">
        <v>5088.39</v>
      </c>
      <c r="I6890" s="24" t="n">
        <v>2806.66</v>
      </c>
      <c r="J6890" s="25" t="n">
        <v>45959</v>
      </c>
      <c r="K6890" s="25" t="n">
        <v>45959</v>
      </c>
      <c r="L6890" t="n">
        <v>4</v>
      </c>
      <c r="M6890" t="n">
        <v>1</v>
      </c>
      <c r="N6890" t="n">
        <v>2</v>
      </c>
      <c r="O6890">
        <f>DATE(2026,1,1)-K6890</f>
        <v/>
      </c>
      <c r="P6890">
        <f>IF(G6890&gt;=2,"Repeat","One-time")</f>
        <v/>
      </c>
    </row>
    <row r="6891">
      <c r="A6891" t="inlineStr">
        <is>
          <t>C03304</t>
        </is>
      </c>
      <c r="B6891" t="inlineStr">
        <is>
          <t>Amit Bose</t>
        </is>
      </c>
      <c r="C6891" t="inlineStr">
        <is>
          <t>West</t>
        </is>
      </c>
      <c r="D6891" t="inlineStr">
        <is>
          <t>Mumbai</t>
        </is>
      </c>
      <c r="E6891" t="inlineStr">
        <is>
          <t>Yes</t>
        </is>
      </c>
      <c r="F6891" t="inlineStr">
        <is>
          <t>Occasional</t>
        </is>
      </c>
      <c r="G6891" t="n">
        <v>2</v>
      </c>
      <c r="H6891" s="24" t="n">
        <v>5086.53</v>
      </c>
      <c r="I6891" s="24" t="n">
        <v>2361.25</v>
      </c>
      <c r="J6891" s="25" t="n">
        <v>45568</v>
      </c>
      <c r="K6891" s="25" t="n">
        <v>45997</v>
      </c>
      <c r="L6891" t="n">
        <v>5</v>
      </c>
      <c r="M6891" t="n">
        <v>2</v>
      </c>
      <c r="N6891" t="n">
        <v>2</v>
      </c>
      <c r="O6891">
        <f>DATE(2026,1,1)-K6891</f>
        <v/>
      </c>
      <c r="P6891">
        <f>IF(G6891&gt;=2,"Repeat","One-time")</f>
        <v/>
      </c>
    </row>
    <row r="6892">
      <c r="A6892" t="inlineStr">
        <is>
          <t>C03966</t>
        </is>
      </c>
      <c r="B6892" t="inlineStr">
        <is>
          <t>Rahul Verma</t>
        </is>
      </c>
      <c r="C6892" t="inlineStr">
        <is>
          <t>West</t>
        </is>
      </c>
      <c r="D6892" t="inlineStr">
        <is>
          <t>Ahmedabad</t>
        </is>
      </c>
      <c r="E6892" t="inlineStr">
        <is>
          <t>No</t>
        </is>
      </c>
      <c r="F6892" t="inlineStr">
        <is>
          <t>Hibernating</t>
        </is>
      </c>
      <c r="G6892" t="n">
        <v>2</v>
      </c>
      <c r="H6892" s="24" t="n">
        <v>5086.48</v>
      </c>
      <c r="I6892" s="24" t="n">
        <v>2076.35</v>
      </c>
      <c r="J6892" s="25" t="n">
        <v>45388</v>
      </c>
      <c r="K6892" s="25" t="n">
        <v>45430</v>
      </c>
      <c r="L6892" t="n">
        <v>1</v>
      </c>
      <c r="M6892" t="n">
        <v>2</v>
      </c>
      <c r="N6892" t="n">
        <v>2</v>
      </c>
      <c r="O6892">
        <f>DATE(2026,1,1)-K6892</f>
        <v/>
      </c>
      <c r="P6892">
        <f>IF(G6892&gt;=2,"Repeat","One-time")</f>
        <v/>
      </c>
    </row>
    <row r="6893">
      <c r="A6893" t="inlineStr">
        <is>
          <t>C05308</t>
        </is>
      </c>
      <c r="B6893" t="inlineStr">
        <is>
          <t>Manish Bose</t>
        </is>
      </c>
      <c r="C6893" t="inlineStr">
        <is>
          <t>South</t>
        </is>
      </c>
      <c r="D6893" t="inlineStr">
        <is>
          <t>Coimbatore</t>
        </is>
      </c>
      <c r="E6893" t="inlineStr">
        <is>
          <t>No</t>
        </is>
      </c>
      <c r="F6893" t="inlineStr">
        <is>
          <t>Occasional</t>
        </is>
      </c>
      <c r="G6893" t="n">
        <v>1</v>
      </c>
      <c r="H6893" s="24" t="n">
        <v>5083.26</v>
      </c>
      <c r="I6893" s="24" t="n">
        <v>1478.27</v>
      </c>
      <c r="J6893" s="25" t="n">
        <v>45556</v>
      </c>
      <c r="K6893" s="25" t="n">
        <v>45556</v>
      </c>
      <c r="L6893" t="n">
        <v>2</v>
      </c>
      <c r="M6893" t="n">
        <v>1</v>
      </c>
      <c r="N6893" t="n">
        <v>2</v>
      </c>
      <c r="O6893">
        <f>DATE(2026,1,1)-K6893</f>
        <v/>
      </c>
      <c r="P6893">
        <f>IF(G6893&gt;=2,"Repeat","One-time")</f>
        <v/>
      </c>
    </row>
    <row r="6894">
      <c r="A6894" t="inlineStr">
        <is>
          <t>C08506</t>
        </is>
      </c>
      <c r="B6894" t="inlineStr">
        <is>
          <t>Aditya Nair</t>
        </is>
      </c>
      <c r="C6894" t="inlineStr">
        <is>
          <t>South</t>
        </is>
      </c>
      <c r="D6894" t="inlineStr">
        <is>
          <t>Hyderabad</t>
        </is>
      </c>
      <c r="E6894" t="inlineStr">
        <is>
          <t>Yes</t>
        </is>
      </c>
      <c r="F6894" t="inlineStr">
        <is>
          <t>Loyal</t>
        </is>
      </c>
      <c r="G6894" t="n">
        <v>3</v>
      </c>
      <c r="H6894" s="24" t="n">
        <v>5080.81</v>
      </c>
      <c r="I6894" s="24" t="n">
        <v>1753.27</v>
      </c>
      <c r="J6894" s="25" t="n">
        <v>45775</v>
      </c>
      <c r="K6894" s="25" t="n">
        <v>45990</v>
      </c>
      <c r="L6894" t="n">
        <v>5</v>
      </c>
      <c r="M6894" t="n">
        <v>3</v>
      </c>
      <c r="N6894" t="n">
        <v>2</v>
      </c>
      <c r="O6894">
        <f>DATE(2026,1,1)-K6894</f>
        <v/>
      </c>
      <c r="P6894">
        <f>IF(G6894&gt;=2,"Repeat","One-time")</f>
        <v/>
      </c>
    </row>
    <row r="6895">
      <c r="A6895" t="inlineStr">
        <is>
          <t>C10243</t>
        </is>
      </c>
      <c r="B6895" t="inlineStr">
        <is>
          <t>Arjun Iyer</t>
        </is>
      </c>
      <c r="C6895" t="inlineStr">
        <is>
          <t>North</t>
        </is>
      </c>
      <c r="D6895" t="inlineStr">
        <is>
          <t>Chandigarh</t>
        </is>
      </c>
      <c r="E6895" t="inlineStr">
        <is>
          <t>Yes</t>
        </is>
      </c>
      <c r="F6895" t="inlineStr">
        <is>
          <t>New</t>
        </is>
      </c>
      <c r="G6895" t="n">
        <v>1</v>
      </c>
      <c r="H6895" s="24" t="n">
        <v>5080.17</v>
      </c>
      <c r="I6895" s="24" t="n">
        <v>1535.22</v>
      </c>
      <c r="J6895" s="25" t="n">
        <v>45967</v>
      </c>
      <c r="K6895" s="25" t="n">
        <v>45967</v>
      </c>
      <c r="L6895" t="n">
        <v>4</v>
      </c>
      <c r="M6895" t="n">
        <v>2</v>
      </c>
      <c r="N6895" t="n">
        <v>2</v>
      </c>
      <c r="O6895">
        <f>DATE(2026,1,1)-K6895</f>
        <v/>
      </c>
      <c r="P6895">
        <f>IF(G6895&gt;=2,"Repeat","One-time")</f>
        <v/>
      </c>
    </row>
    <row r="6896">
      <c r="A6896" t="inlineStr">
        <is>
          <t>C10377</t>
        </is>
      </c>
      <c r="B6896" t="inlineStr">
        <is>
          <t>Farhan Das</t>
        </is>
      </c>
      <c r="C6896" t="inlineStr">
        <is>
          <t>East</t>
        </is>
      </c>
      <c r="D6896" t="inlineStr">
        <is>
          <t>Bhubaneswar</t>
        </is>
      </c>
      <c r="E6896" t="inlineStr">
        <is>
          <t>Yes</t>
        </is>
      </c>
      <c r="F6896" t="inlineStr">
        <is>
          <t>Loyal</t>
        </is>
      </c>
      <c r="G6896" t="n">
        <v>3</v>
      </c>
      <c r="H6896" s="24" t="n">
        <v>5073.04</v>
      </c>
      <c r="I6896" s="24" t="n">
        <v>1367.9</v>
      </c>
      <c r="J6896" s="25" t="n">
        <v>45920</v>
      </c>
      <c r="K6896" s="25" t="n">
        <v>45981</v>
      </c>
      <c r="L6896" t="n">
        <v>4</v>
      </c>
      <c r="M6896" t="n">
        <v>3</v>
      </c>
      <c r="N6896" t="n">
        <v>2</v>
      </c>
      <c r="O6896">
        <f>DATE(2026,1,1)-K6896</f>
        <v/>
      </c>
      <c r="P6896">
        <f>IF(G6896&gt;=2,"Repeat","One-time")</f>
        <v/>
      </c>
    </row>
    <row r="6897">
      <c r="A6897" t="inlineStr">
        <is>
          <t>C01075</t>
        </is>
      </c>
      <c r="B6897" t="inlineStr">
        <is>
          <t>Varun Sharma</t>
        </is>
      </c>
      <c r="C6897" t="inlineStr">
        <is>
          <t>West</t>
        </is>
      </c>
      <c r="D6897" t="inlineStr">
        <is>
          <t>Mumbai</t>
        </is>
      </c>
      <c r="E6897" t="inlineStr">
        <is>
          <t>No</t>
        </is>
      </c>
      <c r="F6897" t="inlineStr">
        <is>
          <t>At Risk</t>
        </is>
      </c>
      <c r="G6897" t="n">
        <v>3</v>
      </c>
      <c r="H6897" s="24" t="n">
        <v>5062.87</v>
      </c>
      <c r="I6897" s="24" t="n">
        <v>1606.56</v>
      </c>
      <c r="J6897" s="25" t="n">
        <v>45021</v>
      </c>
      <c r="K6897" s="25" t="n">
        <v>45443</v>
      </c>
      <c r="L6897" t="n">
        <v>1</v>
      </c>
      <c r="M6897" t="n">
        <v>3</v>
      </c>
      <c r="N6897" t="n">
        <v>2</v>
      </c>
      <c r="O6897">
        <f>DATE(2026,1,1)-K6897</f>
        <v/>
      </c>
      <c r="P6897">
        <f>IF(G6897&gt;=2,"Repeat","One-time")</f>
        <v/>
      </c>
    </row>
    <row r="6898">
      <c r="A6898" t="inlineStr">
        <is>
          <t>C07151</t>
        </is>
      </c>
      <c r="B6898" t="inlineStr">
        <is>
          <t>Aarav Rao</t>
        </is>
      </c>
      <c r="C6898" t="inlineStr">
        <is>
          <t>West</t>
        </is>
      </c>
      <c r="D6898" t="inlineStr">
        <is>
          <t>Mumbai</t>
        </is>
      </c>
      <c r="E6898" t="inlineStr">
        <is>
          <t>No</t>
        </is>
      </c>
      <c r="F6898" t="inlineStr">
        <is>
          <t>Loyal</t>
        </is>
      </c>
      <c r="G6898" t="n">
        <v>3</v>
      </c>
      <c r="H6898" s="24" t="n">
        <v>5061.67</v>
      </c>
      <c r="I6898" s="24" t="n">
        <v>2211.84</v>
      </c>
      <c r="J6898" s="25" t="n">
        <v>45717</v>
      </c>
      <c r="K6898" s="25" t="n">
        <v>45806</v>
      </c>
      <c r="L6898" t="n">
        <v>3</v>
      </c>
      <c r="M6898" t="n">
        <v>3</v>
      </c>
      <c r="N6898" t="n">
        <v>2</v>
      </c>
      <c r="O6898">
        <f>DATE(2026,1,1)-K6898</f>
        <v/>
      </c>
      <c r="P6898">
        <f>IF(G6898&gt;=2,"Repeat","One-time")</f>
        <v/>
      </c>
    </row>
    <row r="6899">
      <c r="A6899" t="inlineStr">
        <is>
          <t>C01593</t>
        </is>
      </c>
      <c r="B6899" t="inlineStr">
        <is>
          <t>Aarav Khan</t>
        </is>
      </c>
      <c r="C6899" t="inlineStr">
        <is>
          <t>North</t>
        </is>
      </c>
      <c r="D6899" t="inlineStr">
        <is>
          <t>Lucknow</t>
        </is>
      </c>
      <c r="E6899" t="inlineStr">
        <is>
          <t>No</t>
        </is>
      </c>
      <c r="F6899" t="inlineStr">
        <is>
          <t>Hibernating</t>
        </is>
      </c>
      <c r="G6899" t="n">
        <v>1</v>
      </c>
      <c r="H6899" s="24" t="n">
        <v>5058.25</v>
      </c>
      <c r="I6899" s="24" t="n">
        <v>1263.43</v>
      </c>
      <c r="J6899" s="25" t="n">
        <v>45063</v>
      </c>
      <c r="K6899" s="25" t="n">
        <v>45063</v>
      </c>
      <c r="L6899" t="n">
        <v>1</v>
      </c>
      <c r="M6899" t="n">
        <v>1</v>
      </c>
      <c r="N6899" t="n">
        <v>2</v>
      </c>
      <c r="O6899">
        <f>DATE(2026,1,1)-K6899</f>
        <v/>
      </c>
      <c r="P6899">
        <f>IF(G6899&gt;=2,"Repeat","One-time")</f>
        <v/>
      </c>
    </row>
    <row r="6900">
      <c r="A6900" t="inlineStr">
        <is>
          <t>C11522</t>
        </is>
      </c>
      <c r="B6900" t="inlineStr">
        <is>
          <t>Rohan Menon</t>
        </is>
      </c>
      <c r="C6900" t="inlineStr">
        <is>
          <t>East</t>
        </is>
      </c>
      <c r="D6900" t="inlineStr">
        <is>
          <t>Guwahati</t>
        </is>
      </c>
      <c r="E6900" t="inlineStr">
        <is>
          <t>No</t>
        </is>
      </c>
      <c r="F6900" t="inlineStr">
        <is>
          <t>New</t>
        </is>
      </c>
      <c r="G6900" t="n">
        <v>1</v>
      </c>
      <c r="H6900" s="24" t="n">
        <v>5055.99</v>
      </c>
      <c r="I6900" s="24" t="n">
        <v>1658.17</v>
      </c>
      <c r="J6900" s="25" t="n">
        <v>46004</v>
      </c>
      <c r="K6900" s="25" t="n">
        <v>46004</v>
      </c>
      <c r="L6900" t="n">
        <v>5</v>
      </c>
      <c r="M6900" t="n">
        <v>2</v>
      </c>
      <c r="N6900" t="n">
        <v>2</v>
      </c>
      <c r="O6900">
        <f>DATE(2026,1,1)-K6900</f>
        <v/>
      </c>
      <c r="P6900">
        <f>IF(G6900&gt;=2,"Repeat","One-time")</f>
        <v/>
      </c>
    </row>
    <row r="6901">
      <c r="A6901" t="inlineStr">
        <is>
          <t>C10052</t>
        </is>
      </c>
      <c r="B6901" t="inlineStr">
        <is>
          <t>Divya Bose</t>
        </is>
      </c>
      <c r="C6901" t="inlineStr">
        <is>
          <t>West</t>
        </is>
      </c>
      <c r="D6901" t="inlineStr">
        <is>
          <t>Surat</t>
        </is>
      </c>
      <c r="E6901" t="inlineStr">
        <is>
          <t>No</t>
        </is>
      </c>
      <c r="F6901" t="inlineStr">
        <is>
          <t>Loyal</t>
        </is>
      </c>
      <c r="G6901" t="n">
        <v>2</v>
      </c>
      <c r="H6901" s="24" t="n">
        <v>5055.23</v>
      </c>
      <c r="I6901" s="24" t="n">
        <v>1502.43</v>
      </c>
      <c r="J6901" s="25" t="n">
        <v>45871</v>
      </c>
      <c r="K6901" s="25" t="n">
        <v>45882</v>
      </c>
      <c r="L6901" t="n">
        <v>3</v>
      </c>
      <c r="M6901" t="n">
        <v>3</v>
      </c>
      <c r="N6901" t="n">
        <v>2</v>
      </c>
      <c r="O6901">
        <f>DATE(2026,1,1)-K6901</f>
        <v/>
      </c>
      <c r="P6901">
        <f>IF(G6901&gt;=2,"Repeat","One-time")</f>
        <v/>
      </c>
    </row>
    <row r="6902">
      <c r="A6902" t="inlineStr">
        <is>
          <t>C10317</t>
        </is>
      </c>
      <c r="B6902" t="inlineStr">
        <is>
          <t>Isha Ghosh</t>
        </is>
      </c>
      <c r="C6902" t="inlineStr">
        <is>
          <t>South</t>
        </is>
      </c>
      <c r="D6902" t="inlineStr">
        <is>
          <t>Hyderabad</t>
        </is>
      </c>
      <c r="E6902" t="inlineStr">
        <is>
          <t>No</t>
        </is>
      </c>
      <c r="F6902" t="inlineStr">
        <is>
          <t>New</t>
        </is>
      </c>
      <c r="G6902" t="n">
        <v>1</v>
      </c>
      <c r="H6902" s="24" t="n">
        <v>5054.37</v>
      </c>
      <c r="I6902" s="24" t="n">
        <v>1814.86</v>
      </c>
      <c r="J6902" s="25" t="n">
        <v>46000</v>
      </c>
      <c r="K6902" s="25" t="n">
        <v>46000</v>
      </c>
      <c r="L6902" t="n">
        <v>5</v>
      </c>
      <c r="M6902" t="n">
        <v>2</v>
      </c>
      <c r="N6902" t="n">
        <v>2</v>
      </c>
      <c r="O6902">
        <f>DATE(2026,1,1)-K6902</f>
        <v/>
      </c>
      <c r="P6902">
        <f>IF(G6902&gt;=2,"Repeat","One-time")</f>
        <v/>
      </c>
    </row>
    <row r="6903">
      <c r="A6903" t="inlineStr">
        <is>
          <t>C01838</t>
        </is>
      </c>
      <c r="B6903" t="inlineStr">
        <is>
          <t>Amit Thakur</t>
        </is>
      </c>
      <c r="C6903" t="inlineStr">
        <is>
          <t>North</t>
        </is>
      </c>
      <c r="D6903" t="inlineStr">
        <is>
          <t>Chandigarh</t>
        </is>
      </c>
      <c r="E6903" t="inlineStr">
        <is>
          <t>No</t>
        </is>
      </c>
      <c r="F6903" t="inlineStr">
        <is>
          <t>Hibernating</t>
        </is>
      </c>
      <c r="G6903" t="n">
        <v>2</v>
      </c>
      <c r="H6903" s="24" t="n">
        <v>5050.19</v>
      </c>
      <c r="I6903" s="24" t="n">
        <v>1648.56</v>
      </c>
      <c r="J6903" s="25" t="n">
        <v>45148</v>
      </c>
      <c r="K6903" s="25" t="n">
        <v>45410</v>
      </c>
      <c r="L6903" t="n">
        <v>1</v>
      </c>
      <c r="M6903" t="n">
        <v>2</v>
      </c>
      <c r="N6903" t="n">
        <v>2</v>
      </c>
      <c r="O6903">
        <f>DATE(2026,1,1)-K6903</f>
        <v/>
      </c>
      <c r="P6903">
        <f>IF(G6903&gt;=2,"Repeat","One-time")</f>
        <v/>
      </c>
    </row>
    <row r="6904">
      <c r="A6904" t="inlineStr">
        <is>
          <t>C09914</t>
        </is>
      </c>
      <c r="B6904" t="inlineStr">
        <is>
          <t>Neha Mukherjee</t>
        </is>
      </c>
      <c r="C6904" t="inlineStr">
        <is>
          <t>North</t>
        </is>
      </c>
      <c r="D6904" t="inlineStr">
        <is>
          <t>Jaipur</t>
        </is>
      </c>
      <c r="E6904" t="inlineStr">
        <is>
          <t>Yes</t>
        </is>
      </c>
      <c r="F6904" t="inlineStr">
        <is>
          <t>Loyal</t>
        </is>
      </c>
      <c r="G6904" t="n">
        <v>2</v>
      </c>
      <c r="H6904" s="24" t="n">
        <v>5049.72</v>
      </c>
      <c r="I6904" s="24" t="n">
        <v>1670.91</v>
      </c>
      <c r="J6904" s="25" t="n">
        <v>45866</v>
      </c>
      <c r="K6904" s="25" t="n">
        <v>45948</v>
      </c>
      <c r="L6904" t="n">
        <v>4</v>
      </c>
      <c r="M6904" t="n">
        <v>3</v>
      </c>
      <c r="N6904" t="n">
        <v>2</v>
      </c>
      <c r="O6904">
        <f>DATE(2026,1,1)-K6904</f>
        <v/>
      </c>
      <c r="P6904">
        <f>IF(G6904&gt;=2,"Repeat","One-time")</f>
        <v/>
      </c>
    </row>
    <row r="6905">
      <c r="A6905" t="inlineStr">
        <is>
          <t>C04956</t>
        </is>
      </c>
      <c r="B6905" t="inlineStr">
        <is>
          <t>Divya Iyer</t>
        </is>
      </c>
      <c r="C6905" t="inlineStr">
        <is>
          <t>West</t>
        </is>
      </c>
      <c r="D6905" t="inlineStr">
        <is>
          <t>Mumbai</t>
        </is>
      </c>
      <c r="E6905" t="inlineStr">
        <is>
          <t>No</t>
        </is>
      </c>
      <c r="F6905" t="inlineStr">
        <is>
          <t>New</t>
        </is>
      </c>
      <c r="G6905" t="n">
        <v>1</v>
      </c>
      <c r="H6905" s="24" t="n">
        <v>5048.05</v>
      </c>
      <c r="I6905" s="24" t="n">
        <v>1003.24</v>
      </c>
      <c r="J6905" s="25" t="n">
        <v>45953</v>
      </c>
      <c r="K6905" s="25" t="n">
        <v>45953</v>
      </c>
      <c r="L6905" t="n">
        <v>4</v>
      </c>
      <c r="M6905" t="n">
        <v>1</v>
      </c>
      <c r="N6905" t="n">
        <v>2</v>
      </c>
      <c r="O6905">
        <f>DATE(2026,1,1)-K6905</f>
        <v/>
      </c>
      <c r="P6905">
        <f>IF(G6905&gt;=2,"Repeat","One-time")</f>
        <v/>
      </c>
    </row>
    <row r="6906">
      <c r="A6906" t="inlineStr">
        <is>
          <t>C00694</t>
        </is>
      </c>
      <c r="B6906" t="inlineStr">
        <is>
          <t>Aditya Agarwal</t>
        </is>
      </c>
      <c r="C6906" t="inlineStr">
        <is>
          <t>South</t>
        </is>
      </c>
      <c r="D6906" t="inlineStr">
        <is>
          <t>Bengaluru</t>
        </is>
      </c>
      <c r="E6906" t="inlineStr">
        <is>
          <t>No</t>
        </is>
      </c>
      <c r="F6906" t="inlineStr">
        <is>
          <t>Hibernating</t>
        </is>
      </c>
      <c r="G6906" t="n">
        <v>2</v>
      </c>
      <c r="H6906" s="24" t="n">
        <v>5037.2</v>
      </c>
      <c r="I6906" s="24" t="n">
        <v>1998.73</v>
      </c>
      <c r="J6906" s="25" t="n">
        <v>44943</v>
      </c>
      <c r="K6906" s="25" t="n">
        <v>45085</v>
      </c>
      <c r="L6906" t="n">
        <v>1</v>
      </c>
      <c r="M6906" t="n">
        <v>2</v>
      </c>
      <c r="N6906" t="n">
        <v>2</v>
      </c>
      <c r="O6906">
        <f>DATE(2026,1,1)-K6906</f>
        <v/>
      </c>
      <c r="P6906">
        <f>IF(G6906&gt;=2,"Repeat","One-time")</f>
        <v/>
      </c>
    </row>
    <row r="6907">
      <c r="A6907" t="inlineStr">
        <is>
          <t>C03881</t>
        </is>
      </c>
      <c r="B6907" t="inlineStr">
        <is>
          <t>Ritu Yadav</t>
        </is>
      </c>
      <c r="C6907" t="inlineStr">
        <is>
          <t>West</t>
        </is>
      </c>
      <c r="D6907" t="inlineStr">
        <is>
          <t>Surat</t>
        </is>
      </c>
      <c r="E6907" t="inlineStr">
        <is>
          <t>Yes</t>
        </is>
      </c>
      <c r="F6907" t="inlineStr">
        <is>
          <t>Occasional</t>
        </is>
      </c>
      <c r="G6907" t="n">
        <v>2</v>
      </c>
      <c r="H6907" s="24" t="n">
        <v>5035.99</v>
      </c>
      <c r="I6907" s="24" t="n">
        <v>2147.34</v>
      </c>
      <c r="J6907" s="25" t="n">
        <v>45473</v>
      </c>
      <c r="K6907" s="25" t="n">
        <v>45521</v>
      </c>
      <c r="L6907" t="n">
        <v>2</v>
      </c>
      <c r="M6907" t="n">
        <v>2</v>
      </c>
      <c r="N6907" t="n">
        <v>2</v>
      </c>
      <c r="O6907">
        <f>DATE(2026,1,1)-K6907</f>
        <v/>
      </c>
      <c r="P6907">
        <f>IF(G6907&gt;=2,"Repeat","One-time")</f>
        <v/>
      </c>
    </row>
    <row r="6908">
      <c r="A6908" t="inlineStr">
        <is>
          <t>C06968</t>
        </is>
      </c>
      <c r="B6908" t="inlineStr">
        <is>
          <t>Riya Mehta</t>
        </is>
      </c>
      <c r="C6908" t="inlineStr">
        <is>
          <t>South</t>
        </is>
      </c>
      <c r="D6908" t="inlineStr">
        <is>
          <t>Bengaluru</t>
        </is>
      </c>
      <c r="E6908" t="inlineStr">
        <is>
          <t>No</t>
        </is>
      </c>
      <c r="F6908" t="inlineStr">
        <is>
          <t>Occasional</t>
        </is>
      </c>
      <c r="G6908" t="n">
        <v>1</v>
      </c>
      <c r="H6908" s="24" t="n">
        <v>5032.8</v>
      </c>
      <c r="I6908" s="24" t="n">
        <v>1652.66</v>
      </c>
      <c r="J6908" s="25" t="n">
        <v>45857</v>
      </c>
      <c r="K6908" s="25" t="n">
        <v>45857</v>
      </c>
      <c r="L6908" t="n">
        <v>3</v>
      </c>
      <c r="M6908" t="n">
        <v>1</v>
      </c>
      <c r="N6908" t="n">
        <v>2</v>
      </c>
      <c r="O6908">
        <f>DATE(2026,1,1)-K6908</f>
        <v/>
      </c>
      <c r="P6908">
        <f>IF(G6908&gt;=2,"Repeat","One-time")</f>
        <v/>
      </c>
    </row>
    <row r="6909">
      <c r="A6909" t="inlineStr">
        <is>
          <t>C05285</t>
        </is>
      </c>
      <c r="B6909" t="inlineStr">
        <is>
          <t>Tanvi Prasad</t>
        </is>
      </c>
      <c r="C6909" t="inlineStr">
        <is>
          <t>South</t>
        </is>
      </c>
      <c r="D6909" t="inlineStr">
        <is>
          <t>Bengaluru</t>
        </is>
      </c>
      <c r="E6909" t="inlineStr">
        <is>
          <t>No</t>
        </is>
      </c>
      <c r="F6909" t="inlineStr">
        <is>
          <t>Occasional</t>
        </is>
      </c>
      <c r="G6909" t="n">
        <v>1</v>
      </c>
      <c r="H6909" s="24" t="n">
        <v>5018.47</v>
      </c>
      <c r="I6909" s="24" t="n">
        <v>271.37</v>
      </c>
      <c r="J6909" s="25" t="n">
        <v>45602</v>
      </c>
      <c r="K6909" s="25" t="n">
        <v>45602</v>
      </c>
      <c r="L6909" t="n">
        <v>2</v>
      </c>
      <c r="M6909" t="n">
        <v>1</v>
      </c>
      <c r="N6909" t="n">
        <v>2</v>
      </c>
      <c r="O6909">
        <f>DATE(2026,1,1)-K6909</f>
        <v/>
      </c>
      <c r="P6909">
        <f>IF(G6909&gt;=2,"Repeat","One-time")</f>
        <v/>
      </c>
    </row>
    <row r="6910">
      <c r="A6910" t="inlineStr">
        <is>
          <t>C09230</t>
        </is>
      </c>
      <c r="B6910" t="inlineStr">
        <is>
          <t>Riya Joshi</t>
        </is>
      </c>
      <c r="C6910" t="inlineStr">
        <is>
          <t>East</t>
        </is>
      </c>
      <c r="D6910" t="inlineStr">
        <is>
          <t>Bhubaneswar</t>
        </is>
      </c>
      <c r="E6910" t="inlineStr">
        <is>
          <t>No</t>
        </is>
      </c>
      <c r="F6910" t="inlineStr">
        <is>
          <t>Occasional</t>
        </is>
      </c>
      <c r="G6910" t="n">
        <v>2</v>
      </c>
      <c r="H6910" s="24" t="n">
        <v>5013.81</v>
      </c>
      <c r="I6910" s="24" t="n">
        <v>1858.3</v>
      </c>
      <c r="J6910" s="25" t="n">
        <v>45907</v>
      </c>
      <c r="K6910" s="25" t="n">
        <v>45919</v>
      </c>
      <c r="L6910" t="n">
        <v>3</v>
      </c>
      <c r="M6910" t="n">
        <v>2</v>
      </c>
      <c r="N6910" t="n">
        <v>2</v>
      </c>
      <c r="O6910">
        <f>DATE(2026,1,1)-K6910</f>
        <v/>
      </c>
      <c r="P6910">
        <f>IF(G6910&gt;=2,"Repeat","One-time")</f>
        <v/>
      </c>
    </row>
    <row r="6911">
      <c r="A6911" t="inlineStr">
        <is>
          <t>C06545</t>
        </is>
      </c>
      <c r="B6911" t="inlineStr">
        <is>
          <t>Ritu Gupta</t>
        </is>
      </c>
      <c r="C6911" t="inlineStr">
        <is>
          <t>Central</t>
        </is>
      </c>
      <c r="D6911" t="inlineStr">
        <is>
          <t>Nagpur</t>
        </is>
      </c>
      <c r="E6911" t="inlineStr">
        <is>
          <t>No</t>
        </is>
      </c>
      <c r="F6911" t="inlineStr">
        <is>
          <t>Occasional</t>
        </is>
      </c>
      <c r="G6911" t="n">
        <v>2</v>
      </c>
      <c r="H6911" s="24" t="n">
        <v>5012.46</v>
      </c>
      <c r="I6911" s="24" t="n">
        <v>2293.09</v>
      </c>
      <c r="J6911" s="25" t="n">
        <v>45909</v>
      </c>
      <c r="K6911" s="25" t="n">
        <v>45997</v>
      </c>
      <c r="L6911" t="n">
        <v>5</v>
      </c>
      <c r="M6911" t="n">
        <v>2</v>
      </c>
      <c r="N6911" t="n">
        <v>2</v>
      </c>
      <c r="O6911">
        <f>DATE(2026,1,1)-K6911</f>
        <v/>
      </c>
      <c r="P6911">
        <f>IF(G6911&gt;=2,"Repeat","One-time")</f>
        <v/>
      </c>
    </row>
    <row r="6912">
      <c r="A6912" t="inlineStr">
        <is>
          <t>C11690</t>
        </is>
      </c>
      <c r="B6912" t="inlineStr">
        <is>
          <t>Karan Chopra</t>
        </is>
      </c>
      <c r="C6912" t="inlineStr">
        <is>
          <t>South</t>
        </is>
      </c>
      <c r="D6912" t="inlineStr">
        <is>
          <t>Hyderabad</t>
        </is>
      </c>
      <c r="E6912" t="inlineStr">
        <is>
          <t>Yes</t>
        </is>
      </c>
      <c r="F6912" t="inlineStr">
        <is>
          <t>New</t>
        </is>
      </c>
      <c r="G6912" t="n">
        <v>3</v>
      </c>
      <c r="H6912" s="24" t="n">
        <v>5011.97</v>
      </c>
      <c r="I6912" s="24" t="n">
        <v>2033.28</v>
      </c>
      <c r="J6912" s="25" t="n">
        <v>46017</v>
      </c>
      <c r="K6912" s="25" t="n">
        <v>46017</v>
      </c>
      <c r="L6912" t="n">
        <v>5</v>
      </c>
      <c r="M6912" t="n">
        <v>3</v>
      </c>
      <c r="N6912" t="n">
        <v>2</v>
      </c>
      <c r="O6912">
        <f>DATE(2026,1,1)-K6912</f>
        <v/>
      </c>
      <c r="P6912">
        <f>IF(G6912&gt;=2,"Repeat","One-time")</f>
        <v/>
      </c>
    </row>
    <row r="6913">
      <c r="A6913" t="inlineStr">
        <is>
          <t>C02113</t>
        </is>
      </c>
      <c r="B6913" t="inlineStr">
        <is>
          <t>Rohan Singh</t>
        </is>
      </c>
      <c r="C6913" t="inlineStr">
        <is>
          <t>Central</t>
        </is>
      </c>
      <c r="D6913" t="inlineStr">
        <is>
          <t>Indore</t>
        </is>
      </c>
      <c r="E6913" t="inlineStr">
        <is>
          <t>No</t>
        </is>
      </c>
      <c r="F6913" t="inlineStr">
        <is>
          <t>Hibernating</t>
        </is>
      </c>
      <c r="G6913" t="n">
        <v>1</v>
      </c>
      <c r="H6913" s="24" t="n">
        <v>5008.33</v>
      </c>
      <c r="I6913" s="24" t="n">
        <v>1641.71</v>
      </c>
      <c r="J6913" s="25" t="n">
        <v>45314</v>
      </c>
      <c r="K6913" s="25" t="n">
        <v>45314</v>
      </c>
      <c r="L6913" t="n">
        <v>1</v>
      </c>
      <c r="M6913" t="n">
        <v>1</v>
      </c>
      <c r="N6913" t="n">
        <v>2</v>
      </c>
      <c r="O6913">
        <f>DATE(2026,1,1)-K6913</f>
        <v/>
      </c>
      <c r="P6913">
        <f>IF(G6913&gt;=2,"Repeat","One-time")</f>
        <v/>
      </c>
    </row>
    <row r="6914">
      <c r="A6914" t="inlineStr">
        <is>
          <t>C02125</t>
        </is>
      </c>
      <c r="B6914" t="inlineStr">
        <is>
          <t>Rohan Shah</t>
        </is>
      </c>
      <c r="C6914" t="inlineStr">
        <is>
          <t>Central</t>
        </is>
      </c>
      <c r="D6914" t="inlineStr">
        <is>
          <t>Nagpur</t>
        </is>
      </c>
      <c r="E6914" t="inlineStr">
        <is>
          <t>Yes</t>
        </is>
      </c>
      <c r="F6914" t="inlineStr">
        <is>
          <t>At Risk</t>
        </is>
      </c>
      <c r="G6914" t="n">
        <v>3</v>
      </c>
      <c r="H6914" s="24" t="n">
        <v>5006.4</v>
      </c>
      <c r="I6914" s="24" t="n">
        <v>1636.95</v>
      </c>
      <c r="J6914" s="25" t="n">
        <v>45143</v>
      </c>
      <c r="K6914" s="25" t="n">
        <v>45283</v>
      </c>
      <c r="L6914" t="n">
        <v>1</v>
      </c>
      <c r="M6914" t="n">
        <v>3</v>
      </c>
      <c r="N6914" t="n">
        <v>2</v>
      </c>
      <c r="O6914">
        <f>DATE(2026,1,1)-K6914</f>
        <v/>
      </c>
      <c r="P6914">
        <f>IF(G6914&gt;=2,"Repeat","One-time")</f>
        <v/>
      </c>
    </row>
    <row r="6915">
      <c r="A6915" t="inlineStr">
        <is>
          <t>C09473</t>
        </is>
      </c>
      <c r="B6915" t="inlineStr">
        <is>
          <t>Varun Agarwal</t>
        </is>
      </c>
      <c r="C6915" t="inlineStr">
        <is>
          <t>South</t>
        </is>
      </c>
      <c r="D6915" t="inlineStr">
        <is>
          <t>Chennai</t>
        </is>
      </c>
      <c r="E6915" t="inlineStr">
        <is>
          <t>No</t>
        </is>
      </c>
      <c r="F6915" t="inlineStr">
        <is>
          <t>Occasional</t>
        </is>
      </c>
      <c r="G6915" t="n">
        <v>1</v>
      </c>
      <c r="H6915" s="24" t="n">
        <v>4993.37</v>
      </c>
      <c r="I6915" s="24" t="n">
        <v>1675.38</v>
      </c>
      <c r="J6915" s="25" t="n">
        <v>45912</v>
      </c>
      <c r="K6915" s="25" t="n">
        <v>45912</v>
      </c>
      <c r="L6915" t="n">
        <v>3</v>
      </c>
      <c r="M6915" t="n">
        <v>1</v>
      </c>
      <c r="N6915" t="n">
        <v>2</v>
      </c>
      <c r="O6915">
        <f>DATE(2026,1,1)-K6915</f>
        <v/>
      </c>
      <c r="P6915">
        <f>IF(G6915&gt;=2,"Repeat","One-time")</f>
        <v/>
      </c>
    </row>
    <row r="6916">
      <c r="A6916" t="inlineStr">
        <is>
          <t>C03951</t>
        </is>
      </c>
      <c r="B6916" t="inlineStr">
        <is>
          <t>Zoya Singh</t>
        </is>
      </c>
      <c r="C6916" t="inlineStr">
        <is>
          <t>South</t>
        </is>
      </c>
      <c r="D6916" t="inlineStr">
        <is>
          <t>Chennai</t>
        </is>
      </c>
      <c r="E6916" t="inlineStr">
        <is>
          <t>No</t>
        </is>
      </c>
      <c r="F6916" t="inlineStr">
        <is>
          <t>Hibernating</t>
        </is>
      </c>
      <c r="G6916" t="n">
        <v>1</v>
      </c>
      <c r="H6916" s="24" t="n">
        <v>4991.27</v>
      </c>
      <c r="I6916" s="24" t="n">
        <v>2088.59</v>
      </c>
      <c r="J6916" s="25" t="n">
        <v>45394</v>
      </c>
      <c r="K6916" s="25" t="n">
        <v>45394</v>
      </c>
      <c r="L6916" t="n">
        <v>1</v>
      </c>
      <c r="M6916" t="n">
        <v>1</v>
      </c>
      <c r="N6916" t="n">
        <v>2</v>
      </c>
      <c r="O6916">
        <f>DATE(2026,1,1)-K6916</f>
        <v/>
      </c>
      <c r="P6916">
        <f>IF(G6916&gt;=2,"Repeat","One-time")</f>
        <v/>
      </c>
    </row>
    <row r="6917">
      <c r="A6917" t="inlineStr">
        <is>
          <t>C10336</t>
        </is>
      </c>
      <c r="B6917" t="inlineStr">
        <is>
          <t>Riya Verma</t>
        </is>
      </c>
      <c r="C6917" t="inlineStr">
        <is>
          <t>South</t>
        </is>
      </c>
      <c r="D6917" t="inlineStr">
        <is>
          <t>Hyderabad</t>
        </is>
      </c>
      <c r="E6917" t="inlineStr">
        <is>
          <t>No</t>
        </is>
      </c>
      <c r="F6917" t="inlineStr">
        <is>
          <t>New</t>
        </is>
      </c>
      <c r="G6917" t="n">
        <v>2</v>
      </c>
      <c r="H6917" s="24" t="n">
        <v>4989.63</v>
      </c>
      <c r="I6917" s="24" t="n">
        <v>2184.84</v>
      </c>
      <c r="J6917" s="25" t="n">
        <v>45985</v>
      </c>
      <c r="K6917" s="25" t="n">
        <v>46005</v>
      </c>
      <c r="L6917" t="n">
        <v>5</v>
      </c>
      <c r="M6917" t="n">
        <v>3</v>
      </c>
      <c r="N6917" t="n">
        <v>2</v>
      </c>
      <c r="O6917">
        <f>DATE(2026,1,1)-K6917</f>
        <v/>
      </c>
      <c r="P6917">
        <f>IF(G6917&gt;=2,"Repeat","One-time")</f>
        <v/>
      </c>
    </row>
    <row r="6918">
      <c r="A6918" t="inlineStr">
        <is>
          <t>C03406</t>
        </is>
      </c>
      <c r="B6918" t="inlineStr">
        <is>
          <t>Neha Rao</t>
        </is>
      </c>
      <c r="C6918" t="inlineStr">
        <is>
          <t>Central</t>
        </is>
      </c>
      <c r="D6918" t="inlineStr">
        <is>
          <t>Indore</t>
        </is>
      </c>
      <c r="E6918" t="inlineStr">
        <is>
          <t>Yes</t>
        </is>
      </c>
      <c r="F6918" t="inlineStr">
        <is>
          <t>At Risk</t>
        </is>
      </c>
      <c r="G6918" t="n">
        <v>3</v>
      </c>
      <c r="H6918" s="24" t="n">
        <v>4986.85</v>
      </c>
      <c r="I6918" s="24" t="n">
        <v>2048.93</v>
      </c>
      <c r="J6918" s="25" t="n">
        <v>45250</v>
      </c>
      <c r="K6918" s="25" t="n">
        <v>45278</v>
      </c>
      <c r="L6918" t="n">
        <v>1</v>
      </c>
      <c r="M6918" t="n">
        <v>3</v>
      </c>
      <c r="N6918" t="n">
        <v>2</v>
      </c>
      <c r="O6918">
        <f>DATE(2026,1,1)-K6918</f>
        <v/>
      </c>
      <c r="P6918">
        <f>IF(G6918&gt;=2,"Repeat","One-time")</f>
        <v/>
      </c>
    </row>
    <row r="6919">
      <c r="A6919" t="inlineStr">
        <is>
          <t>C01784</t>
        </is>
      </c>
      <c r="B6919" t="inlineStr">
        <is>
          <t>Divya Reddy</t>
        </is>
      </c>
      <c r="C6919" t="inlineStr">
        <is>
          <t>North</t>
        </is>
      </c>
      <c r="D6919" t="inlineStr">
        <is>
          <t>Delhi</t>
        </is>
      </c>
      <c r="E6919" t="inlineStr">
        <is>
          <t>No</t>
        </is>
      </c>
      <c r="F6919" t="inlineStr">
        <is>
          <t>Hibernating</t>
        </is>
      </c>
      <c r="G6919" t="n">
        <v>2</v>
      </c>
      <c r="H6919" s="24" t="n">
        <v>4972.8</v>
      </c>
      <c r="I6919" s="24" t="n">
        <v>1333.38</v>
      </c>
      <c r="J6919" s="25" t="n">
        <v>45081</v>
      </c>
      <c r="K6919" s="25" t="n">
        <v>45120</v>
      </c>
      <c r="L6919" t="n">
        <v>1</v>
      </c>
      <c r="M6919" t="n">
        <v>2</v>
      </c>
      <c r="N6919" t="n">
        <v>2</v>
      </c>
      <c r="O6919">
        <f>DATE(2026,1,1)-K6919</f>
        <v/>
      </c>
      <c r="P6919">
        <f>IF(G6919&gt;=2,"Repeat","One-time")</f>
        <v/>
      </c>
    </row>
    <row r="6920">
      <c r="A6920" t="inlineStr">
        <is>
          <t>C01830</t>
        </is>
      </c>
      <c r="B6920" t="inlineStr">
        <is>
          <t>Nikhil Menon</t>
        </is>
      </c>
      <c r="C6920" t="inlineStr">
        <is>
          <t>North</t>
        </is>
      </c>
      <c r="D6920" t="inlineStr">
        <is>
          <t>Lucknow</t>
        </is>
      </c>
      <c r="E6920" t="inlineStr">
        <is>
          <t>No</t>
        </is>
      </c>
      <c r="F6920" t="inlineStr">
        <is>
          <t>Hibernating</t>
        </is>
      </c>
      <c r="G6920" t="n">
        <v>1</v>
      </c>
      <c r="H6920" s="24" t="n">
        <v>4961.4</v>
      </c>
      <c r="I6920" s="24" t="n">
        <v>1572.85</v>
      </c>
      <c r="J6920" s="25" t="n">
        <v>45063</v>
      </c>
      <c r="K6920" s="25" t="n">
        <v>45063</v>
      </c>
      <c r="L6920" t="n">
        <v>1</v>
      </c>
      <c r="M6920" t="n">
        <v>1</v>
      </c>
      <c r="N6920" t="n">
        <v>2</v>
      </c>
      <c r="O6920">
        <f>DATE(2026,1,1)-K6920</f>
        <v/>
      </c>
      <c r="P6920">
        <f>IF(G6920&gt;=2,"Repeat","One-time")</f>
        <v/>
      </c>
    </row>
    <row r="6921">
      <c r="A6921" t="inlineStr">
        <is>
          <t>C02233</t>
        </is>
      </c>
      <c r="B6921" t="inlineStr">
        <is>
          <t>Gurpreet Mishra</t>
        </is>
      </c>
      <c r="C6921" t="inlineStr">
        <is>
          <t>East</t>
        </is>
      </c>
      <c r="D6921" t="inlineStr">
        <is>
          <t>Kolkata</t>
        </is>
      </c>
      <c r="E6921" t="inlineStr">
        <is>
          <t>No</t>
        </is>
      </c>
      <c r="F6921" t="inlineStr">
        <is>
          <t>Hibernating</t>
        </is>
      </c>
      <c r="G6921" t="n">
        <v>1</v>
      </c>
      <c r="H6921" s="24" t="n">
        <v>4957.2</v>
      </c>
      <c r="I6921" s="24" t="n">
        <v>1294.14</v>
      </c>
      <c r="J6921" s="25" t="n">
        <v>45226</v>
      </c>
      <c r="K6921" s="25" t="n">
        <v>45226</v>
      </c>
      <c r="L6921" t="n">
        <v>1</v>
      </c>
      <c r="M6921" t="n">
        <v>1</v>
      </c>
      <c r="N6921" t="n">
        <v>2</v>
      </c>
      <c r="O6921">
        <f>DATE(2026,1,1)-K6921</f>
        <v/>
      </c>
      <c r="P6921">
        <f>IF(G6921&gt;=2,"Repeat","One-time")</f>
        <v/>
      </c>
    </row>
    <row r="6922">
      <c r="A6922" t="inlineStr">
        <is>
          <t>C02798</t>
        </is>
      </c>
      <c r="B6922" t="inlineStr">
        <is>
          <t>Zoya Fernandes</t>
        </is>
      </c>
      <c r="C6922" t="inlineStr">
        <is>
          <t>East</t>
        </is>
      </c>
      <c r="D6922" t="inlineStr">
        <is>
          <t>Guwahati</t>
        </is>
      </c>
      <c r="E6922" t="inlineStr">
        <is>
          <t>No</t>
        </is>
      </c>
      <c r="F6922" t="inlineStr">
        <is>
          <t>At Risk</t>
        </is>
      </c>
      <c r="G6922" t="n">
        <v>3</v>
      </c>
      <c r="H6922" s="24" t="n">
        <v>4956.7</v>
      </c>
      <c r="I6922" s="24" t="n">
        <v>2068.38</v>
      </c>
      <c r="J6922" s="25" t="n">
        <v>45218</v>
      </c>
      <c r="K6922" s="25" t="n">
        <v>45259</v>
      </c>
      <c r="L6922" t="n">
        <v>1</v>
      </c>
      <c r="M6922" t="n">
        <v>3</v>
      </c>
      <c r="N6922" t="n">
        <v>2</v>
      </c>
      <c r="O6922">
        <f>DATE(2026,1,1)-K6922</f>
        <v/>
      </c>
      <c r="P6922">
        <f>IF(G6922&gt;=2,"Repeat","One-time")</f>
        <v/>
      </c>
    </row>
    <row r="6923">
      <c r="A6923" t="inlineStr">
        <is>
          <t>C11444</t>
        </is>
      </c>
      <c r="B6923" t="inlineStr">
        <is>
          <t>Varun Gupta</t>
        </is>
      </c>
      <c r="C6923" t="inlineStr">
        <is>
          <t>West</t>
        </is>
      </c>
      <c r="D6923" t="inlineStr">
        <is>
          <t>Ahmedabad</t>
        </is>
      </c>
      <c r="E6923" t="inlineStr">
        <is>
          <t>Yes</t>
        </is>
      </c>
      <c r="F6923" t="inlineStr">
        <is>
          <t>New</t>
        </is>
      </c>
      <c r="G6923" t="n">
        <v>1</v>
      </c>
      <c r="H6923" s="24" t="n">
        <v>4955.24</v>
      </c>
      <c r="I6923" s="24" t="n">
        <v>2038.28</v>
      </c>
      <c r="J6923" s="25" t="n">
        <v>46006</v>
      </c>
      <c r="K6923" s="25" t="n">
        <v>46006</v>
      </c>
      <c r="L6923" t="n">
        <v>5</v>
      </c>
      <c r="M6923" t="n">
        <v>2</v>
      </c>
      <c r="N6923" t="n">
        <v>2</v>
      </c>
      <c r="O6923">
        <f>DATE(2026,1,1)-K6923</f>
        <v/>
      </c>
      <c r="P6923">
        <f>IF(G6923&gt;=2,"Repeat","One-time")</f>
        <v/>
      </c>
    </row>
    <row r="6924">
      <c r="A6924" t="inlineStr">
        <is>
          <t>C10346</t>
        </is>
      </c>
      <c r="B6924" t="inlineStr">
        <is>
          <t>Diya Prasad</t>
        </is>
      </c>
      <c r="C6924" t="inlineStr">
        <is>
          <t>North</t>
        </is>
      </c>
      <c r="D6924" t="inlineStr">
        <is>
          <t>Chandigarh</t>
        </is>
      </c>
      <c r="E6924" t="inlineStr">
        <is>
          <t>No</t>
        </is>
      </c>
      <c r="F6924" t="inlineStr">
        <is>
          <t>Occasional</t>
        </is>
      </c>
      <c r="G6924" t="n">
        <v>1</v>
      </c>
      <c r="H6924" s="24" t="n">
        <v>4951.56</v>
      </c>
      <c r="I6924" s="24" t="n">
        <v>2336.06</v>
      </c>
      <c r="J6924" s="25" t="n">
        <v>45925</v>
      </c>
      <c r="K6924" s="25" t="n">
        <v>45925</v>
      </c>
      <c r="L6924" t="n">
        <v>3</v>
      </c>
      <c r="M6924" t="n">
        <v>2</v>
      </c>
      <c r="N6924" t="n">
        <v>2</v>
      </c>
      <c r="O6924">
        <f>DATE(2026,1,1)-K6924</f>
        <v/>
      </c>
      <c r="P6924">
        <f>IF(G6924&gt;=2,"Repeat","One-time")</f>
        <v/>
      </c>
    </row>
    <row r="6925">
      <c r="A6925" t="inlineStr">
        <is>
          <t>C09433</t>
        </is>
      </c>
      <c r="B6925" t="inlineStr">
        <is>
          <t>Sneha Mishra</t>
        </is>
      </c>
      <c r="C6925" t="inlineStr">
        <is>
          <t>East</t>
        </is>
      </c>
      <c r="D6925" t="inlineStr">
        <is>
          <t>Guwahati</t>
        </is>
      </c>
      <c r="E6925" t="inlineStr">
        <is>
          <t>Yes</t>
        </is>
      </c>
      <c r="F6925" t="inlineStr">
        <is>
          <t>New</t>
        </is>
      </c>
      <c r="G6925" t="n">
        <v>1</v>
      </c>
      <c r="H6925" s="24" t="n">
        <v>4949.57</v>
      </c>
      <c r="I6925" s="24" t="n">
        <v>1605.45</v>
      </c>
      <c r="J6925" s="25" t="n">
        <v>46019</v>
      </c>
      <c r="K6925" s="25" t="n">
        <v>46019</v>
      </c>
      <c r="L6925" t="n">
        <v>5</v>
      </c>
      <c r="M6925" t="n">
        <v>1</v>
      </c>
      <c r="N6925" t="n">
        <v>2</v>
      </c>
      <c r="O6925">
        <f>DATE(2026,1,1)-K6925</f>
        <v/>
      </c>
      <c r="P6925">
        <f>IF(G6925&gt;=2,"Repeat","One-time")</f>
        <v/>
      </c>
    </row>
    <row r="6926">
      <c r="A6926" t="inlineStr">
        <is>
          <t>C07378</t>
        </is>
      </c>
      <c r="B6926" t="inlineStr">
        <is>
          <t>Harpreet Kumar</t>
        </is>
      </c>
      <c r="C6926" t="inlineStr">
        <is>
          <t>South</t>
        </is>
      </c>
      <c r="D6926" t="inlineStr">
        <is>
          <t>Chennai</t>
        </is>
      </c>
      <c r="E6926" t="inlineStr">
        <is>
          <t>Yes</t>
        </is>
      </c>
      <c r="F6926" t="inlineStr">
        <is>
          <t>Occasional</t>
        </is>
      </c>
      <c r="G6926" t="n">
        <v>1</v>
      </c>
      <c r="H6926" s="24" t="n">
        <v>4948.53</v>
      </c>
      <c r="I6926" s="24" t="n">
        <v>1363.16</v>
      </c>
      <c r="J6926" s="25" t="n">
        <v>45655</v>
      </c>
      <c r="K6926" s="25" t="n">
        <v>45655</v>
      </c>
      <c r="L6926" t="n">
        <v>2</v>
      </c>
      <c r="M6926" t="n">
        <v>1</v>
      </c>
      <c r="N6926" t="n">
        <v>2</v>
      </c>
      <c r="O6926">
        <f>DATE(2026,1,1)-K6926</f>
        <v/>
      </c>
      <c r="P6926">
        <f>IF(G6926&gt;=2,"Repeat","One-time")</f>
        <v/>
      </c>
    </row>
    <row r="6927">
      <c r="A6927" t="inlineStr">
        <is>
          <t>C02592</t>
        </is>
      </c>
      <c r="B6927" t="inlineStr">
        <is>
          <t>Varun Chopra</t>
        </is>
      </c>
      <c r="C6927" t="inlineStr">
        <is>
          <t>Central</t>
        </is>
      </c>
      <c r="D6927" t="inlineStr">
        <is>
          <t>Indore</t>
        </is>
      </c>
      <c r="E6927" t="inlineStr">
        <is>
          <t>No</t>
        </is>
      </c>
      <c r="F6927" t="inlineStr">
        <is>
          <t>Hibernating</t>
        </is>
      </c>
      <c r="G6927" t="n">
        <v>1</v>
      </c>
      <c r="H6927" s="24" t="n">
        <v>4945</v>
      </c>
      <c r="I6927" s="24" t="n">
        <v>2227.31</v>
      </c>
      <c r="J6927" s="25" t="n">
        <v>45185</v>
      </c>
      <c r="K6927" s="25" t="n">
        <v>45185</v>
      </c>
      <c r="L6927" t="n">
        <v>1</v>
      </c>
      <c r="M6927" t="n">
        <v>1</v>
      </c>
      <c r="N6927" t="n">
        <v>2</v>
      </c>
      <c r="O6927">
        <f>DATE(2026,1,1)-K6927</f>
        <v/>
      </c>
      <c r="P6927">
        <f>IF(G6927&gt;=2,"Repeat","One-time")</f>
        <v/>
      </c>
    </row>
    <row r="6928">
      <c r="A6928" t="inlineStr">
        <is>
          <t>C03140</t>
        </is>
      </c>
      <c r="B6928" t="inlineStr">
        <is>
          <t>Ayesha Shah</t>
        </is>
      </c>
      <c r="C6928" t="inlineStr">
        <is>
          <t>East</t>
        </is>
      </c>
      <c r="D6928" t="inlineStr">
        <is>
          <t>Jamshedpur</t>
        </is>
      </c>
      <c r="E6928" t="inlineStr">
        <is>
          <t>No</t>
        </is>
      </c>
      <c r="F6928" t="inlineStr">
        <is>
          <t>Hibernating</t>
        </is>
      </c>
      <c r="G6928" t="n">
        <v>1</v>
      </c>
      <c r="H6928" s="24" t="n">
        <v>4938.43</v>
      </c>
      <c r="I6928" s="24" t="n">
        <v>1482.67</v>
      </c>
      <c r="J6928" s="25" t="n">
        <v>45296</v>
      </c>
      <c r="K6928" s="25" t="n">
        <v>45296</v>
      </c>
      <c r="L6928" t="n">
        <v>1</v>
      </c>
      <c r="M6928" t="n">
        <v>1</v>
      </c>
      <c r="N6928" t="n">
        <v>2</v>
      </c>
      <c r="O6928">
        <f>DATE(2026,1,1)-K6928</f>
        <v/>
      </c>
      <c r="P6928">
        <f>IF(G6928&gt;=2,"Repeat","One-time")</f>
        <v/>
      </c>
    </row>
    <row r="6929">
      <c r="A6929" t="inlineStr">
        <is>
          <t>C07136</t>
        </is>
      </c>
      <c r="B6929" t="inlineStr">
        <is>
          <t>Diya Nair</t>
        </is>
      </c>
      <c r="C6929" t="inlineStr">
        <is>
          <t>South</t>
        </is>
      </c>
      <c r="D6929" t="inlineStr">
        <is>
          <t>Chennai</t>
        </is>
      </c>
      <c r="E6929" t="inlineStr">
        <is>
          <t>No</t>
        </is>
      </c>
      <c r="F6929" t="inlineStr">
        <is>
          <t>Occasional</t>
        </is>
      </c>
      <c r="G6929" t="n">
        <v>1</v>
      </c>
      <c r="H6929" s="24" t="n">
        <v>4934.9</v>
      </c>
      <c r="I6929" s="24" t="n">
        <v>684.6900000000001</v>
      </c>
      <c r="J6929" s="25" t="n">
        <v>45641</v>
      </c>
      <c r="K6929" s="25" t="n">
        <v>45641</v>
      </c>
      <c r="L6929" t="n">
        <v>2</v>
      </c>
      <c r="M6929" t="n">
        <v>1</v>
      </c>
      <c r="N6929" t="n">
        <v>2</v>
      </c>
      <c r="O6929">
        <f>DATE(2026,1,1)-K6929</f>
        <v/>
      </c>
      <c r="P6929">
        <f>IF(G6929&gt;=2,"Repeat","One-time")</f>
        <v/>
      </c>
    </row>
    <row r="6930">
      <c r="A6930" t="inlineStr">
        <is>
          <t>C01987</t>
        </is>
      </c>
      <c r="B6930" t="inlineStr">
        <is>
          <t>Sneha Ghosh</t>
        </is>
      </c>
      <c r="C6930" t="inlineStr">
        <is>
          <t>South</t>
        </is>
      </c>
      <c r="D6930" t="inlineStr">
        <is>
          <t>Chennai</t>
        </is>
      </c>
      <c r="E6930" t="inlineStr">
        <is>
          <t>No</t>
        </is>
      </c>
      <c r="F6930" t="inlineStr">
        <is>
          <t>Hibernating</t>
        </is>
      </c>
      <c r="G6930" t="n">
        <v>2</v>
      </c>
      <c r="H6930" s="24" t="n">
        <v>4933.68</v>
      </c>
      <c r="I6930" s="24" t="n">
        <v>-145.06</v>
      </c>
      <c r="J6930" s="25" t="n">
        <v>45220</v>
      </c>
      <c r="K6930" s="25" t="n">
        <v>45469</v>
      </c>
      <c r="L6930" t="n">
        <v>1</v>
      </c>
      <c r="M6930" t="n">
        <v>2</v>
      </c>
      <c r="N6930" t="n">
        <v>2</v>
      </c>
      <c r="O6930">
        <f>DATE(2026,1,1)-K6930</f>
        <v/>
      </c>
      <c r="P6930">
        <f>IF(G6930&gt;=2,"Repeat","One-time")</f>
        <v/>
      </c>
    </row>
    <row r="6931">
      <c r="A6931" t="inlineStr">
        <is>
          <t>C06082</t>
        </is>
      </c>
      <c r="B6931" t="inlineStr">
        <is>
          <t>Karan Joshi</t>
        </is>
      </c>
      <c r="C6931" t="inlineStr">
        <is>
          <t>Central</t>
        </is>
      </c>
      <c r="D6931" t="inlineStr">
        <is>
          <t>Indore</t>
        </is>
      </c>
      <c r="E6931" t="inlineStr">
        <is>
          <t>Yes</t>
        </is>
      </c>
      <c r="F6931" t="inlineStr">
        <is>
          <t>Occasional</t>
        </is>
      </c>
      <c r="G6931" t="n">
        <v>2</v>
      </c>
      <c r="H6931" s="24" t="n">
        <v>4915.54</v>
      </c>
      <c r="I6931" s="24" t="n">
        <v>838.85</v>
      </c>
      <c r="J6931" s="25" t="n">
        <v>45620</v>
      </c>
      <c r="K6931" s="25" t="n">
        <v>45880</v>
      </c>
      <c r="L6931" t="n">
        <v>3</v>
      </c>
      <c r="M6931" t="n">
        <v>2</v>
      </c>
      <c r="N6931" t="n">
        <v>2</v>
      </c>
      <c r="O6931">
        <f>DATE(2026,1,1)-K6931</f>
        <v/>
      </c>
      <c r="P6931">
        <f>IF(G6931&gt;=2,"Repeat","One-time")</f>
        <v/>
      </c>
    </row>
    <row r="6932">
      <c r="A6932" t="inlineStr">
        <is>
          <t>C09035</t>
        </is>
      </c>
      <c r="B6932" t="inlineStr">
        <is>
          <t>Kavya Prasad</t>
        </is>
      </c>
      <c r="C6932" t="inlineStr">
        <is>
          <t>North</t>
        </is>
      </c>
      <c r="D6932" t="inlineStr">
        <is>
          <t>Delhi</t>
        </is>
      </c>
      <c r="E6932" t="inlineStr">
        <is>
          <t>No</t>
        </is>
      </c>
      <c r="F6932" t="inlineStr">
        <is>
          <t>Occasional</t>
        </is>
      </c>
      <c r="G6932" t="n">
        <v>2</v>
      </c>
      <c r="H6932" s="24" t="n">
        <v>4911.92</v>
      </c>
      <c r="I6932" s="24" t="n">
        <v>1711.07</v>
      </c>
      <c r="J6932" s="25" t="n">
        <v>45798</v>
      </c>
      <c r="K6932" s="25" t="n">
        <v>45973</v>
      </c>
      <c r="L6932" t="n">
        <v>4</v>
      </c>
      <c r="M6932" t="n">
        <v>2</v>
      </c>
      <c r="N6932" t="n">
        <v>2</v>
      </c>
      <c r="O6932">
        <f>DATE(2026,1,1)-K6932</f>
        <v/>
      </c>
      <c r="P6932">
        <f>IF(G6932&gt;=2,"Repeat","One-time")</f>
        <v/>
      </c>
    </row>
    <row r="6933">
      <c r="A6933" t="inlineStr">
        <is>
          <t>C05493</t>
        </is>
      </c>
      <c r="B6933" t="inlineStr">
        <is>
          <t>Ananya Bose</t>
        </is>
      </c>
      <c r="C6933" t="inlineStr">
        <is>
          <t>South</t>
        </is>
      </c>
      <c r="D6933" t="inlineStr">
        <is>
          <t>Bengaluru</t>
        </is>
      </c>
      <c r="E6933" t="inlineStr">
        <is>
          <t>No</t>
        </is>
      </c>
      <c r="F6933" t="inlineStr">
        <is>
          <t>Occasional</t>
        </is>
      </c>
      <c r="G6933" t="n">
        <v>1</v>
      </c>
      <c r="H6933" s="24" t="n">
        <v>4905.01</v>
      </c>
      <c r="I6933" s="24" t="n">
        <v>1582.51</v>
      </c>
      <c r="J6933" s="25" t="n">
        <v>45617</v>
      </c>
      <c r="K6933" s="25" t="n">
        <v>45617</v>
      </c>
      <c r="L6933" t="n">
        <v>2</v>
      </c>
      <c r="M6933" t="n">
        <v>1</v>
      </c>
      <c r="N6933" t="n">
        <v>2</v>
      </c>
      <c r="O6933">
        <f>DATE(2026,1,1)-K6933</f>
        <v/>
      </c>
      <c r="P6933">
        <f>IF(G6933&gt;=2,"Repeat","One-time")</f>
        <v/>
      </c>
    </row>
    <row r="6934">
      <c r="A6934" t="inlineStr">
        <is>
          <t>C00563</t>
        </is>
      </c>
      <c r="B6934" t="inlineStr">
        <is>
          <t>Sanjay Fernandes</t>
        </is>
      </c>
      <c r="C6934" t="inlineStr">
        <is>
          <t>East</t>
        </is>
      </c>
      <c r="D6934" t="inlineStr">
        <is>
          <t>Guwahati</t>
        </is>
      </c>
      <c r="E6934" t="inlineStr">
        <is>
          <t>No</t>
        </is>
      </c>
      <c r="F6934" t="inlineStr">
        <is>
          <t>Hibernating</t>
        </is>
      </c>
      <c r="G6934" t="n">
        <v>1</v>
      </c>
      <c r="H6934" s="24" t="n">
        <v>4898.25</v>
      </c>
      <c r="I6934" s="24" t="n">
        <v>1822.45</v>
      </c>
      <c r="J6934" s="25" t="n">
        <v>45008</v>
      </c>
      <c r="K6934" s="25" t="n">
        <v>45008</v>
      </c>
      <c r="L6934" t="n">
        <v>1</v>
      </c>
      <c r="M6934" t="n">
        <v>1</v>
      </c>
      <c r="N6934" t="n">
        <v>2</v>
      </c>
      <c r="O6934">
        <f>DATE(2026,1,1)-K6934</f>
        <v/>
      </c>
      <c r="P6934">
        <f>IF(G6934&gt;=2,"Repeat","One-time")</f>
        <v/>
      </c>
    </row>
    <row r="6935">
      <c r="A6935" t="inlineStr">
        <is>
          <t>C03070</t>
        </is>
      </c>
      <c r="B6935" t="inlineStr">
        <is>
          <t>Priya Menon</t>
        </is>
      </c>
      <c r="C6935" t="inlineStr">
        <is>
          <t>South</t>
        </is>
      </c>
      <c r="D6935" t="inlineStr">
        <is>
          <t>Bengaluru</t>
        </is>
      </c>
      <c r="E6935" t="inlineStr">
        <is>
          <t>No</t>
        </is>
      </c>
      <c r="F6935" t="inlineStr">
        <is>
          <t>Occasional</t>
        </is>
      </c>
      <c r="G6935" t="n">
        <v>1</v>
      </c>
      <c r="H6935" s="24" t="n">
        <v>4898.19</v>
      </c>
      <c r="I6935" s="24" t="n">
        <v>2272.48</v>
      </c>
      <c r="J6935" s="25" t="n">
        <v>45923</v>
      </c>
      <c r="K6935" s="25" t="n">
        <v>45923</v>
      </c>
      <c r="L6935" t="n">
        <v>3</v>
      </c>
      <c r="M6935" t="n">
        <v>1</v>
      </c>
      <c r="N6935" t="n">
        <v>2</v>
      </c>
      <c r="O6935">
        <f>DATE(2026,1,1)-K6935</f>
        <v/>
      </c>
      <c r="P6935">
        <f>IF(G6935&gt;=2,"Repeat","One-time")</f>
        <v/>
      </c>
    </row>
    <row r="6936">
      <c r="A6936" t="inlineStr">
        <is>
          <t>C06111</t>
        </is>
      </c>
      <c r="B6936" t="inlineStr">
        <is>
          <t>Vikram Thakur</t>
        </is>
      </c>
      <c r="C6936" t="inlineStr">
        <is>
          <t>West</t>
        </is>
      </c>
      <c r="D6936" t="inlineStr">
        <is>
          <t>Surat</t>
        </is>
      </c>
      <c r="E6936" t="inlineStr">
        <is>
          <t>No</t>
        </is>
      </c>
      <c r="F6936" t="inlineStr">
        <is>
          <t>Occasional</t>
        </is>
      </c>
      <c r="G6936" t="n">
        <v>2</v>
      </c>
      <c r="H6936" s="24" t="n">
        <v>4891.92</v>
      </c>
      <c r="I6936" s="24" t="n">
        <v>1585.53</v>
      </c>
      <c r="J6936" s="25" t="n">
        <v>45930</v>
      </c>
      <c r="K6936" s="25" t="n">
        <v>45974</v>
      </c>
      <c r="L6936" t="n">
        <v>4</v>
      </c>
      <c r="M6936" t="n">
        <v>2</v>
      </c>
      <c r="N6936" t="n">
        <v>2</v>
      </c>
      <c r="O6936">
        <f>DATE(2026,1,1)-K6936</f>
        <v/>
      </c>
      <c r="P6936">
        <f>IF(G6936&gt;=2,"Repeat","One-time")</f>
        <v/>
      </c>
    </row>
    <row r="6937">
      <c r="A6937" t="inlineStr">
        <is>
          <t>C00676</t>
        </is>
      </c>
      <c r="B6937" t="inlineStr">
        <is>
          <t>Priya Agarwal</t>
        </is>
      </c>
      <c r="C6937" t="inlineStr">
        <is>
          <t>South</t>
        </is>
      </c>
      <c r="D6937" t="inlineStr">
        <is>
          <t>Kochi</t>
        </is>
      </c>
      <c r="E6937" t="inlineStr">
        <is>
          <t>Yes</t>
        </is>
      </c>
      <c r="F6937" t="inlineStr">
        <is>
          <t>At Risk</t>
        </is>
      </c>
      <c r="G6937" t="n">
        <v>4</v>
      </c>
      <c r="H6937" s="24" t="n">
        <v>4885.41</v>
      </c>
      <c r="I6937" s="24" t="n">
        <v>1202.19</v>
      </c>
      <c r="J6937" s="25" t="n">
        <v>44964</v>
      </c>
      <c r="K6937" s="25" t="n">
        <v>45534</v>
      </c>
      <c r="L6937" t="n">
        <v>2</v>
      </c>
      <c r="M6937" t="n">
        <v>3</v>
      </c>
      <c r="N6937" t="n">
        <v>2</v>
      </c>
      <c r="O6937">
        <f>DATE(2026,1,1)-K6937</f>
        <v/>
      </c>
      <c r="P6937">
        <f>IF(G6937&gt;=2,"Repeat","One-time")</f>
        <v/>
      </c>
    </row>
    <row r="6938">
      <c r="A6938" t="inlineStr">
        <is>
          <t>C10982</t>
        </is>
      </c>
      <c r="B6938" t="inlineStr">
        <is>
          <t>Manish Nair</t>
        </is>
      </c>
      <c r="C6938" t="inlineStr">
        <is>
          <t>West</t>
        </is>
      </c>
      <c r="D6938" t="inlineStr">
        <is>
          <t>Pune</t>
        </is>
      </c>
      <c r="E6938" t="inlineStr">
        <is>
          <t>No</t>
        </is>
      </c>
      <c r="F6938" t="inlineStr">
        <is>
          <t>New</t>
        </is>
      </c>
      <c r="G6938" t="n">
        <v>1</v>
      </c>
      <c r="H6938" s="24" t="n">
        <v>4884.72</v>
      </c>
      <c r="I6938" s="24" t="n">
        <v>2123.84</v>
      </c>
      <c r="J6938" s="25" t="n">
        <v>46010</v>
      </c>
      <c r="K6938" s="25" t="n">
        <v>46010</v>
      </c>
      <c r="L6938" t="n">
        <v>5</v>
      </c>
      <c r="M6938" t="n">
        <v>2</v>
      </c>
      <c r="N6938" t="n">
        <v>2</v>
      </c>
      <c r="O6938">
        <f>DATE(2026,1,1)-K6938</f>
        <v/>
      </c>
      <c r="P6938">
        <f>IF(G6938&gt;=2,"Repeat","One-time")</f>
        <v/>
      </c>
    </row>
    <row r="6939">
      <c r="A6939" t="inlineStr">
        <is>
          <t>C05859</t>
        </is>
      </c>
      <c r="B6939" t="inlineStr">
        <is>
          <t>Gurpreet Iyer</t>
        </is>
      </c>
      <c r="C6939" t="inlineStr">
        <is>
          <t>East</t>
        </is>
      </c>
      <c r="D6939" t="inlineStr">
        <is>
          <t>Jamshedpur</t>
        </is>
      </c>
      <c r="E6939" t="inlineStr">
        <is>
          <t>No</t>
        </is>
      </c>
      <c r="F6939" t="inlineStr">
        <is>
          <t>Occasional</t>
        </is>
      </c>
      <c r="G6939" t="n">
        <v>2</v>
      </c>
      <c r="H6939" s="24" t="n">
        <v>4883.74</v>
      </c>
      <c r="I6939" s="24" t="n">
        <v>1915.79</v>
      </c>
      <c r="J6939" s="25" t="n">
        <v>45547</v>
      </c>
      <c r="K6939" s="25" t="n">
        <v>45581</v>
      </c>
      <c r="L6939" t="n">
        <v>2</v>
      </c>
      <c r="M6939" t="n">
        <v>2</v>
      </c>
      <c r="N6939" t="n">
        <v>2</v>
      </c>
      <c r="O6939">
        <f>DATE(2026,1,1)-K6939</f>
        <v/>
      </c>
      <c r="P6939">
        <f>IF(G6939&gt;=2,"Repeat","One-time")</f>
        <v/>
      </c>
    </row>
    <row r="6940">
      <c r="A6940" t="inlineStr">
        <is>
          <t>C05791</t>
        </is>
      </c>
      <c r="B6940" t="inlineStr">
        <is>
          <t>Sanjay Mukherjee</t>
        </is>
      </c>
      <c r="C6940" t="inlineStr">
        <is>
          <t>South</t>
        </is>
      </c>
      <c r="D6940" t="inlineStr">
        <is>
          <t>Hyderabad</t>
        </is>
      </c>
      <c r="E6940" t="inlineStr">
        <is>
          <t>No</t>
        </is>
      </c>
      <c r="F6940" t="inlineStr">
        <is>
          <t>Occasional</t>
        </is>
      </c>
      <c r="G6940" t="n">
        <v>2</v>
      </c>
      <c r="H6940" s="24" t="n">
        <v>4880.98</v>
      </c>
      <c r="I6940" s="24" t="n">
        <v>1807.53</v>
      </c>
      <c r="J6940" s="25" t="n">
        <v>45624</v>
      </c>
      <c r="K6940" s="25" t="n">
        <v>45651</v>
      </c>
      <c r="L6940" t="n">
        <v>2</v>
      </c>
      <c r="M6940" t="n">
        <v>2</v>
      </c>
      <c r="N6940" t="n">
        <v>2</v>
      </c>
      <c r="O6940">
        <f>DATE(2026,1,1)-K6940</f>
        <v/>
      </c>
      <c r="P6940">
        <f>IF(G6940&gt;=2,"Repeat","One-time")</f>
        <v/>
      </c>
    </row>
    <row r="6941">
      <c r="A6941" t="inlineStr">
        <is>
          <t>C05737</t>
        </is>
      </c>
      <c r="B6941" t="inlineStr">
        <is>
          <t>Tanvi Thakur</t>
        </is>
      </c>
      <c r="C6941" t="inlineStr">
        <is>
          <t>South</t>
        </is>
      </c>
      <c r="D6941" t="inlineStr">
        <is>
          <t>Hyderabad</t>
        </is>
      </c>
      <c r="E6941" t="inlineStr">
        <is>
          <t>No</t>
        </is>
      </c>
      <c r="F6941" t="inlineStr">
        <is>
          <t>New</t>
        </is>
      </c>
      <c r="G6941" t="n">
        <v>1</v>
      </c>
      <c r="H6941" s="24" t="n">
        <v>4879.86</v>
      </c>
      <c r="I6941" s="24" t="n">
        <v>1073.25</v>
      </c>
      <c r="J6941" s="25" t="n">
        <v>46005</v>
      </c>
      <c r="K6941" s="25" t="n">
        <v>46005</v>
      </c>
      <c r="L6941" t="n">
        <v>5</v>
      </c>
      <c r="M6941" t="n">
        <v>1</v>
      </c>
      <c r="N6941" t="n">
        <v>2</v>
      </c>
      <c r="O6941">
        <f>DATE(2026,1,1)-K6941</f>
        <v/>
      </c>
      <c r="P6941">
        <f>IF(G6941&gt;=2,"Repeat","One-time")</f>
        <v/>
      </c>
    </row>
    <row r="6942">
      <c r="A6942" t="inlineStr">
        <is>
          <t>C00358</t>
        </is>
      </c>
      <c r="B6942" t="inlineStr">
        <is>
          <t>Neha Mehta</t>
        </is>
      </c>
      <c r="C6942" t="inlineStr">
        <is>
          <t>West</t>
        </is>
      </c>
      <c r="D6942" t="inlineStr">
        <is>
          <t>Mumbai</t>
        </is>
      </c>
      <c r="E6942" t="inlineStr">
        <is>
          <t>No</t>
        </is>
      </c>
      <c r="F6942" t="inlineStr">
        <is>
          <t>At Risk</t>
        </is>
      </c>
      <c r="G6942" t="n">
        <v>3</v>
      </c>
      <c r="H6942" s="24" t="n">
        <v>4870.05</v>
      </c>
      <c r="I6942" s="24" t="n">
        <v>1500.35</v>
      </c>
      <c r="J6942" s="25" t="n">
        <v>44953</v>
      </c>
      <c r="K6942" s="25" t="n">
        <v>45267</v>
      </c>
      <c r="L6942" t="n">
        <v>1</v>
      </c>
      <c r="M6942" t="n">
        <v>3</v>
      </c>
      <c r="N6942" t="n">
        <v>2</v>
      </c>
      <c r="O6942">
        <f>DATE(2026,1,1)-K6942</f>
        <v/>
      </c>
      <c r="P6942">
        <f>IF(G6942&gt;=2,"Repeat","One-time")</f>
        <v/>
      </c>
    </row>
    <row r="6943">
      <c r="A6943" t="inlineStr">
        <is>
          <t>C02400</t>
        </is>
      </c>
      <c r="B6943" t="inlineStr">
        <is>
          <t>Deepak Khan</t>
        </is>
      </c>
      <c r="C6943" t="inlineStr">
        <is>
          <t>South</t>
        </is>
      </c>
      <c r="D6943" t="inlineStr">
        <is>
          <t>Chennai</t>
        </is>
      </c>
      <c r="E6943" t="inlineStr">
        <is>
          <t>No</t>
        </is>
      </c>
      <c r="F6943" t="inlineStr">
        <is>
          <t>Loyal</t>
        </is>
      </c>
      <c r="G6943" t="n">
        <v>4</v>
      </c>
      <c r="H6943" s="24" t="n">
        <v>4863.58</v>
      </c>
      <c r="I6943" s="24" t="n">
        <v>1694.54</v>
      </c>
      <c r="J6943" s="25" t="n">
        <v>45234</v>
      </c>
      <c r="K6943" s="25" t="n">
        <v>45924</v>
      </c>
      <c r="L6943" t="n">
        <v>3</v>
      </c>
      <c r="M6943" t="n">
        <v>3</v>
      </c>
      <c r="N6943" t="n">
        <v>2</v>
      </c>
      <c r="O6943">
        <f>DATE(2026,1,1)-K6943</f>
        <v/>
      </c>
      <c r="P6943">
        <f>IF(G6943&gt;=2,"Repeat","One-time")</f>
        <v/>
      </c>
    </row>
    <row r="6944">
      <c r="A6944" t="inlineStr">
        <is>
          <t>C10184</t>
        </is>
      </c>
      <c r="B6944" t="inlineStr">
        <is>
          <t>Tanvi Pillai</t>
        </is>
      </c>
      <c r="C6944" t="inlineStr">
        <is>
          <t>North</t>
        </is>
      </c>
      <c r="D6944" t="inlineStr">
        <is>
          <t>Gurugram</t>
        </is>
      </c>
      <c r="E6944" t="inlineStr">
        <is>
          <t>No</t>
        </is>
      </c>
      <c r="F6944" t="inlineStr">
        <is>
          <t>New</t>
        </is>
      </c>
      <c r="G6944" t="n">
        <v>1</v>
      </c>
      <c r="H6944" s="24" t="n">
        <v>4858.49</v>
      </c>
      <c r="I6944" s="24" t="n">
        <v>1679.84</v>
      </c>
      <c r="J6944" s="25" t="n">
        <v>45966</v>
      </c>
      <c r="K6944" s="25" t="n">
        <v>45966</v>
      </c>
      <c r="L6944" t="n">
        <v>4</v>
      </c>
      <c r="M6944" t="n">
        <v>2</v>
      </c>
      <c r="N6944" t="n">
        <v>2</v>
      </c>
      <c r="O6944">
        <f>DATE(2026,1,1)-K6944</f>
        <v/>
      </c>
      <c r="P6944">
        <f>IF(G6944&gt;=2,"Repeat","One-time")</f>
        <v/>
      </c>
    </row>
    <row r="6945">
      <c r="A6945" t="inlineStr">
        <is>
          <t>C01301</t>
        </is>
      </c>
      <c r="B6945" t="inlineStr">
        <is>
          <t>Pooja Das</t>
        </is>
      </c>
      <c r="C6945" t="inlineStr">
        <is>
          <t>North</t>
        </is>
      </c>
      <c r="D6945" t="inlineStr">
        <is>
          <t>Delhi</t>
        </is>
      </c>
      <c r="E6945" t="inlineStr">
        <is>
          <t>Yes</t>
        </is>
      </c>
      <c r="F6945" t="inlineStr">
        <is>
          <t>Hibernating</t>
        </is>
      </c>
      <c r="G6945" t="n">
        <v>1</v>
      </c>
      <c r="H6945" s="24" t="n">
        <v>4857.15</v>
      </c>
      <c r="I6945" s="24" t="n">
        <v>1476.13</v>
      </c>
      <c r="J6945" s="25" t="n">
        <v>45043</v>
      </c>
      <c r="K6945" s="25" t="n">
        <v>45043</v>
      </c>
      <c r="L6945" t="n">
        <v>1</v>
      </c>
      <c r="M6945" t="n">
        <v>1</v>
      </c>
      <c r="N6945" t="n">
        <v>2</v>
      </c>
      <c r="O6945">
        <f>DATE(2026,1,1)-K6945</f>
        <v/>
      </c>
      <c r="P6945">
        <f>IF(G6945&gt;=2,"Repeat","One-time")</f>
        <v/>
      </c>
    </row>
    <row r="6946">
      <c r="A6946" t="inlineStr">
        <is>
          <t>C05012</t>
        </is>
      </c>
      <c r="B6946" t="inlineStr">
        <is>
          <t>Gurpreet Singh</t>
        </is>
      </c>
      <c r="C6946" t="inlineStr">
        <is>
          <t>South</t>
        </is>
      </c>
      <c r="D6946" t="inlineStr">
        <is>
          <t>Hyderabad</t>
        </is>
      </c>
      <c r="E6946" t="inlineStr">
        <is>
          <t>No</t>
        </is>
      </c>
      <c r="F6946" t="inlineStr">
        <is>
          <t>At Risk</t>
        </is>
      </c>
      <c r="G6946" t="n">
        <v>3</v>
      </c>
      <c r="H6946" s="24" t="n">
        <v>4856.28</v>
      </c>
      <c r="I6946" s="24" t="n">
        <v>1650.87</v>
      </c>
      <c r="J6946" s="25" t="n">
        <v>45479</v>
      </c>
      <c r="K6946" s="25" t="n">
        <v>45627</v>
      </c>
      <c r="L6946" t="n">
        <v>2</v>
      </c>
      <c r="M6946" t="n">
        <v>3</v>
      </c>
      <c r="N6946" t="n">
        <v>2</v>
      </c>
      <c r="O6946">
        <f>DATE(2026,1,1)-K6946</f>
        <v/>
      </c>
      <c r="P6946">
        <f>IF(G6946&gt;=2,"Repeat","One-time")</f>
        <v/>
      </c>
    </row>
    <row r="6947">
      <c r="A6947" t="inlineStr">
        <is>
          <t>C10814</t>
        </is>
      </c>
      <c r="B6947" t="inlineStr">
        <is>
          <t>Vivaan Mehta</t>
        </is>
      </c>
      <c r="C6947" t="inlineStr">
        <is>
          <t>South</t>
        </is>
      </c>
      <c r="D6947" t="inlineStr">
        <is>
          <t>Bengaluru</t>
        </is>
      </c>
      <c r="E6947" t="inlineStr">
        <is>
          <t>No</t>
        </is>
      </c>
      <c r="F6947" t="inlineStr">
        <is>
          <t>New</t>
        </is>
      </c>
      <c r="G6947" t="n">
        <v>1</v>
      </c>
      <c r="H6947" s="24" t="n">
        <v>4853.31</v>
      </c>
      <c r="I6947" s="24" t="n">
        <v>471.63</v>
      </c>
      <c r="J6947" s="25" t="n">
        <v>45991</v>
      </c>
      <c r="K6947" s="25" t="n">
        <v>45991</v>
      </c>
      <c r="L6947" t="n">
        <v>5</v>
      </c>
      <c r="M6947" t="n">
        <v>2</v>
      </c>
      <c r="N6947" t="n">
        <v>2</v>
      </c>
      <c r="O6947">
        <f>DATE(2026,1,1)-K6947</f>
        <v/>
      </c>
      <c r="P6947">
        <f>IF(G6947&gt;=2,"Repeat","One-time")</f>
        <v/>
      </c>
    </row>
    <row r="6948">
      <c r="A6948" t="inlineStr">
        <is>
          <t>C06313</t>
        </is>
      </c>
      <c r="B6948" t="inlineStr">
        <is>
          <t>Karan Shah</t>
        </is>
      </c>
      <c r="C6948" t="inlineStr">
        <is>
          <t>West</t>
        </is>
      </c>
      <c r="D6948" t="inlineStr">
        <is>
          <t>Mumbai</t>
        </is>
      </c>
      <c r="E6948" t="inlineStr">
        <is>
          <t>Yes</t>
        </is>
      </c>
      <c r="F6948" t="inlineStr">
        <is>
          <t>Occasional</t>
        </is>
      </c>
      <c r="G6948" t="n">
        <v>2</v>
      </c>
      <c r="H6948" s="24" t="n">
        <v>4851.25</v>
      </c>
      <c r="I6948" s="24" t="n">
        <v>2274.96</v>
      </c>
      <c r="J6948" s="25" t="n">
        <v>45596</v>
      </c>
      <c r="K6948" s="25" t="n">
        <v>45916</v>
      </c>
      <c r="L6948" t="n">
        <v>3</v>
      </c>
      <c r="M6948" t="n">
        <v>2</v>
      </c>
      <c r="N6948" t="n">
        <v>2</v>
      </c>
      <c r="O6948">
        <f>DATE(2026,1,1)-K6948</f>
        <v/>
      </c>
      <c r="P6948">
        <f>IF(G6948&gt;=2,"Repeat","One-time")</f>
        <v/>
      </c>
    </row>
    <row r="6949">
      <c r="A6949" t="inlineStr">
        <is>
          <t>C03504</t>
        </is>
      </c>
      <c r="B6949" t="inlineStr">
        <is>
          <t>Gurpreet Chopra</t>
        </is>
      </c>
      <c r="C6949" t="inlineStr">
        <is>
          <t>West</t>
        </is>
      </c>
      <c r="D6949" t="inlineStr">
        <is>
          <t>Surat</t>
        </is>
      </c>
      <c r="E6949" t="inlineStr">
        <is>
          <t>No</t>
        </is>
      </c>
      <c r="F6949" t="inlineStr">
        <is>
          <t>Hibernating</t>
        </is>
      </c>
      <c r="G6949" t="n">
        <v>1</v>
      </c>
      <c r="H6949" s="24" t="n">
        <v>4823.05</v>
      </c>
      <c r="I6949" s="24" t="n">
        <v>1241.37</v>
      </c>
      <c r="J6949" s="25" t="n">
        <v>45266</v>
      </c>
      <c r="K6949" s="25" t="n">
        <v>45266</v>
      </c>
      <c r="L6949" t="n">
        <v>1</v>
      </c>
      <c r="M6949" t="n">
        <v>1</v>
      </c>
      <c r="N6949" t="n">
        <v>2</v>
      </c>
      <c r="O6949">
        <f>DATE(2026,1,1)-K6949</f>
        <v/>
      </c>
      <c r="P6949">
        <f>IF(G6949&gt;=2,"Repeat","One-time")</f>
        <v/>
      </c>
    </row>
    <row r="6950">
      <c r="A6950" t="inlineStr">
        <is>
          <t>C08489</t>
        </is>
      </c>
      <c r="B6950" t="inlineStr">
        <is>
          <t>Diya Pillai</t>
        </is>
      </c>
      <c r="C6950" t="inlineStr">
        <is>
          <t>East</t>
        </is>
      </c>
      <c r="D6950" t="inlineStr">
        <is>
          <t>Bhubaneswar</t>
        </is>
      </c>
      <c r="E6950" t="inlineStr">
        <is>
          <t>No</t>
        </is>
      </c>
      <c r="F6950" t="inlineStr">
        <is>
          <t>Occasional</t>
        </is>
      </c>
      <c r="G6950" t="n">
        <v>2</v>
      </c>
      <c r="H6950" s="24" t="n">
        <v>4820.69</v>
      </c>
      <c r="I6950" s="24" t="n">
        <v>2056.21</v>
      </c>
      <c r="J6950" s="25" t="n">
        <v>45739</v>
      </c>
      <c r="K6950" s="25" t="n">
        <v>45785</v>
      </c>
      <c r="L6950" t="n">
        <v>3</v>
      </c>
      <c r="M6950" t="n">
        <v>2</v>
      </c>
      <c r="N6950" t="n">
        <v>2</v>
      </c>
      <c r="O6950">
        <f>DATE(2026,1,1)-K6950</f>
        <v/>
      </c>
      <c r="P6950">
        <f>IF(G6950&gt;=2,"Repeat","One-time")</f>
        <v/>
      </c>
    </row>
    <row r="6951">
      <c r="A6951" t="inlineStr">
        <is>
          <t>C08962</t>
        </is>
      </c>
      <c r="B6951" t="inlineStr">
        <is>
          <t>Nikhil Pillai</t>
        </is>
      </c>
      <c r="C6951" t="inlineStr">
        <is>
          <t>South</t>
        </is>
      </c>
      <c r="D6951" t="inlineStr">
        <is>
          <t>Chennai</t>
        </is>
      </c>
      <c r="E6951" t="inlineStr">
        <is>
          <t>Yes</t>
        </is>
      </c>
      <c r="F6951" t="inlineStr">
        <is>
          <t>New</t>
        </is>
      </c>
      <c r="G6951" t="n">
        <v>3</v>
      </c>
      <c r="H6951" s="24" t="n">
        <v>4811.12</v>
      </c>
      <c r="I6951" s="24" t="n">
        <v>1910.63</v>
      </c>
      <c r="J6951" s="25" t="n">
        <v>45963</v>
      </c>
      <c r="K6951" s="25" t="n">
        <v>46005</v>
      </c>
      <c r="L6951" t="n">
        <v>5</v>
      </c>
      <c r="M6951" t="n">
        <v>3</v>
      </c>
      <c r="N6951" t="n">
        <v>2</v>
      </c>
      <c r="O6951">
        <f>DATE(2026,1,1)-K6951</f>
        <v/>
      </c>
      <c r="P6951">
        <f>IF(G6951&gt;=2,"Repeat","One-time")</f>
        <v/>
      </c>
    </row>
    <row r="6952">
      <c r="A6952" t="inlineStr">
        <is>
          <t>C00874</t>
        </is>
      </c>
      <c r="B6952" t="inlineStr">
        <is>
          <t>Diya Fernandes</t>
        </is>
      </c>
      <c r="C6952" t="inlineStr">
        <is>
          <t>South</t>
        </is>
      </c>
      <c r="D6952" t="inlineStr">
        <is>
          <t>Chennai</t>
        </is>
      </c>
      <c r="E6952" t="inlineStr">
        <is>
          <t>No</t>
        </is>
      </c>
      <c r="F6952" t="inlineStr">
        <is>
          <t>At Risk</t>
        </is>
      </c>
      <c r="G6952" t="n">
        <v>4</v>
      </c>
      <c r="H6952" s="24" t="n">
        <v>4809.85</v>
      </c>
      <c r="I6952" s="24" t="n">
        <v>1703.77</v>
      </c>
      <c r="J6952" s="25" t="n">
        <v>44939</v>
      </c>
      <c r="K6952" s="25" t="n">
        <v>45177</v>
      </c>
      <c r="L6952" t="n">
        <v>1</v>
      </c>
      <c r="M6952" t="n">
        <v>3</v>
      </c>
      <c r="N6952" t="n">
        <v>2</v>
      </c>
      <c r="O6952">
        <f>DATE(2026,1,1)-K6952</f>
        <v/>
      </c>
      <c r="P6952">
        <f>IF(G6952&gt;=2,"Repeat","One-time")</f>
        <v/>
      </c>
    </row>
    <row r="6953">
      <c r="A6953" t="inlineStr">
        <is>
          <t>C11599</t>
        </is>
      </c>
      <c r="B6953" t="inlineStr">
        <is>
          <t>Abhishek Mishra</t>
        </is>
      </c>
      <c r="C6953" t="inlineStr">
        <is>
          <t>South</t>
        </is>
      </c>
      <c r="D6953" t="inlineStr">
        <is>
          <t>Bengaluru</t>
        </is>
      </c>
      <c r="E6953" t="inlineStr">
        <is>
          <t>No</t>
        </is>
      </c>
      <c r="F6953" t="inlineStr">
        <is>
          <t>New</t>
        </is>
      </c>
      <c r="G6953" t="n">
        <v>1</v>
      </c>
      <c r="H6953" s="24" t="n">
        <v>4807.33</v>
      </c>
      <c r="I6953" s="24" t="n">
        <v>-7.68</v>
      </c>
      <c r="J6953" s="25" t="n">
        <v>45990</v>
      </c>
      <c r="K6953" s="25" t="n">
        <v>45990</v>
      </c>
      <c r="L6953" t="n">
        <v>5</v>
      </c>
      <c r="M6953" t="n">
        <v>2</v>
      </c>
      <c r="N6953" t="n">
        <v>2</v>
      </c>
      <c r="O6953">
        <f>DATE(2026,1,1)-K6953</f>
        <v/>
      </c>
      <c r="P6953">
        <f>IF(G6953&gt;=2,"Repeat","One-time")</f>
        <v/>
      </c>
    </row>
    <row r="6954">
      <c r="A6954" t="inlineStr">
        <is>
          <t>C11100</t>
        </is>
      </c>
      <c r="B6954" t="inlineStr">
        <is>
          <t>Lakshmi Prasad</t>
        </is>
      </c>
      <c r="C6954" t="inlineStr">
        <is>
          <t>South</t>
        </is>
      </c>
      <c r="D6954" t="inlineStr">
        <is>
          <t>Hyderabad</t>
        </is>
      </c>
      <c r="E6954" t="inlineStr">
        <is>
          <t>No</t>
        </is>
      </c>
      <c r="F6954" t="inlineStr">
        <is>
          <t>New</t>
        </is>
      </c>
      <c r="G6954" t="n">
        <v>1</v>
      </c>
      <c r="H6954" s="24" t="n">
        <v>4805.6</v>
      </c>
      <c r="I6954" s="24" t="n">
        <v>2145.78</v>
      </c>
      <c r="J6954" s="25" t="n">
        <v>46007</v>
      </c>
      <c r="K6954" s="25" t="n">
        <v>46007</v>
      </c>
      <c r="L6954" t="n">
        <v>5</v>
      </c>
      <c r="M6954" t="n">
        <v>2</v>
      </c>
      <c r="N6954" t="n">
        <v>2</v>
      </c>
      <c r="O6954">
        <f>DATE(2026,1,1)-K6954</f>
        <v/>
      </c>
      <c r="P6954">
        <f>IF(G6954&gt;=2,"Repeat","One-time")</f>
        <v/>
      </c>
    </row>
    <row r="6955">
      <c r="A6955" t="inlineStr">
        <is>
          <t>C03854</t>
        </is>
      </c>
      <c r="B6955" t="inlineStr">
        <is>
          <t>Kavya Menon</t>
        </is>
      </c>
      <c r="C6955" t="inlineStr">
        <is>
          <t>Central</t>
        </is>
      </c>
      <c r="D6955" t="inlineStr">
        <is>
          <t>Nagpur</t>
        </is>
      </c>
      <c r="E6955" t="inlineStr">
        <is>
          <t>Yes</t>
        </is>
      </c>
      <c r="F6955" t="inlineStr">
        <is>
          <t>Hibernating</t>
        </is>
      </c>
      <c r="G6955" t="n">
        <v>1</v>
      </c>
      <c r="H6955" s="24" t="n">
        <v>4800.69</v>
      </c>
      <c r="I6955" s="24" t="n">
        <v>1671.75</v>
      </c>
      <c r="J6955" s="25" t="n">
        <v>45334</v>
      </c>
      <c r="K6955" s="25" t="n">
        <v>45334</v>
      </c>
      <c r="L6955" t="n">
        <v>1</v>
      </c>
      <c r="M6955" t="n">
        <v>1</v>
      </c>
      <c r="N6955" t="n">
        <v>2</v>
      </c>
      <c r="O6955">
        <f>DATE(2026,1,1)-K6955</f>
        <v/>
      </c>
      <c r="P6955">
        <f>IF(G6955&gt;=2,"Repeat","One-time")</f>
        <v/>
      </c>
    </row>
    <row r="6956">
      <c r="A6956" t="inlineStr">
        <is>
          <t>C08252</t>
        </is>
      </c>
      <c r="B6956" t="inlineStr">
        <is>
          <t>Aarav Shah</t>
        </is>
      </c>
      <c r="C6956" t="inlineStr">
        <is>
          <t>North</t>
        </is>
      </c>
      <c r="D6956" t="inlineStr">
        <is>
          <t>Lucknow</t>
        </is>
      </c>
      <c r="E6956" t="inlineStr">
        <is>
          <t>Yes</t>
        </is>
      </c>
      <c r="F6956" t="inlineStr">
        <is>
          <t>Occasional</t>
        </is>
      </c>
      <c r="G6956" t="n">
        <v>1</v>
      </c>
      <c r="H6956" s="24" t="n">
        <v>4797.11</v>
      </c>
      <c r="I6956" s="24" t="n">
        <v>467.93</v>
      </c>
      <c r="J6956" s="25" t="n">
        <v>45816</v>
      </c>
      <c r="K6956" s="25" t="n">
        <v>45816</v>
      </c>
      <c r="L6956" t="n">
        <v>3</v>
      </c>
      <c r="M6956" t="n">
        <v>1</v>
      </c>
      <c r="N6956" t="n">
        <v>2</v>
      </c>
      <c r="O6956">
        <f>DATE(2026,1,1)-K6956</f>
        <v/>
      </c>
      <c r="P6956">
        <f>IF(G6956&gt;=2,"Repeat","One-time")</f>
        <v/>
      </c>
    </row>
    <row r="6957">
      <c r="A6957" t="inlineStr">
        <is>
          <t>C04577</t>
        </is>
      </c>
      <c r="B6957" t="inlineStr">
        <is>
          <t>Neha Nair</t>
        </is>
      </c>
      <c r="C6957" t="inlineStr">
        <is>
          <t>West</t>
        </is>
      </c>
      <c r="D6957" t="inlineStr">
        <is>
          <t>Pune</t>
        </is>
      </c>
      <c r="E6957" t="inlineStr">
        <is>
          <t>Yes</t>
        </is>
      </c>
      <c r="F6957" t="inlineStr">
        <is>
          <t>Hibernating</t>
        </is>
      </c>
      <c r="G6957" t="n">
        <v>1</v>
      </c>
      <c r="H6957" s="24" t="n">
        <v>4796.38</v>
      </c>
      <c r="I6957" s="24" t="n">
        <v>369.4</v>
      </c>
      <c r="J6957" s="25" t="n">
        <v>45453</v>
      </c>
      <c r="K6957" s="25" t="n">
        <v>45453</v>
      </c>
      <c r="L6957" t="n">
        <v>1</v>
      </c>
      <c r="M6957" t="n">
        <v>1</v>
      </c>
      <c r="N6957" t="n">
        <v>2</v>
      </c>
      <c r="O6957">
        <f>DATE(2026,1,1)-K6957</f>
        <v/>
      </c>
      <c r="P6957">
        <f>IF(G6957&gt;=2,"Repeat","One-time")</f>
        <v/>
      </c>
    </row>
    <row r="6958">
      <c r="A6958" t="inlineStr">
        <is>
          <t>C01352</t>
        </is>
      </c>
      <c r="B6958" t="inlineStr">
        <is>
          <t>Ananya Reddy</t>
        </is>
      </c>
      <c r="C6958" t="inlineStr">
        <is>
          <t>South</t>
        </is>
      </c>
      <c r="D6958" t="inlineStr">
        <is>
          <t>Bengaluru</t>
        </is>
      </c>
      <c r="E6958" t="inlineStr">
        <is>
          <t>No</t>
        </is>
      </c>
      <c r="F6958" t="inlineStr">
        <is>
          <t>Hibernating</t>
        </is>
      </c>
      <c r="G6958" t="n">
        <v>2</v>
      </c>
      <c r="H6958" s="24" t="n">
        <v>4790.3</v>
      </c>
      <c r="I6958" s="24" t="n">
        <v>1963.36</v>
      </c>
      <c r="J6958" s="25" t="n">
        <v>45103</v>
      </c>
      <c r="K6958" s="25" t="n">
        <v>45315</v>
      </c>
      <c r="L6958" t="n">
        <v>1</v>
      </c>
      <c r="M6958" t="n">
        <v>2</v>
      </c>
      <c r="N6958" t="n">
        <v>2</v>
      </c>
      <c r="O6958">
        <f>DATE(2026,1,1)-K6958</f>
        <v/>
      </c>
      <c r="P6958">
        <f>IF(G6958&gt;=2,"Repeat","One-time")</f>
        <v/>
      </c>
    </row>
    <row r="6959">
      <c r="A6959" t="inlineStr">
        <is>
          <t>C10152</t>
        </is>
      </c>
      <c r="B6959" t="inlineStr">
        <is>
          <t>Karan Sharma</t>
        </is>
      </c>
      <c r="C6959" t="inlineStr">
        <is>
          <t>South</t>
        </is>
      </c>
      <c r="D6959" t="inlineStr">
        <is>
          <t>Bengaluru</t>
        </is>
      </c>
      <c r="E6959" t="inlineStr">
        <is>
          <t>Yes</t>
        </is>
      </c>
      <c r="F6959" t="inlineStr">
        <is>
          <t>Loyal</t>
        </is>
      </c>
      <c r="G6959" t="n">
        <v>2</v>
      </c>
      <c r="H6959" s="24" t="n">
        <v>4787.54</v>
      </c>
      <c r="I6959" s="24" t="n">
        <v>1482.29</v>
      </c>
      <c r="J6959" s="25" t="n">
        <v>45913</v>
      </c>
      <c r="K6959" s="25" t="n">
        <v>45965</v>
      </c>
      <c r="L6959" t="n">
        <v>4</v>
      </c>
      <c r="M6959" t="n">
        <v>3</v>
      </c>
      <c r="N6959" t="n">
        <v>2</v>
      </c>
      <c r="O6959">
        <f>DATE(2026,1,1)-K6959</f>
        <v/>
      </c>
      <c r="P6959">
        <f>IF(G6959&gt;=2,"Repeat","One-time")</f>
        <v/>
      </c>
    </row>
    <row r="6960">
      <c r="A6960" t="inlineStr">
        <is>
          <t>C09270</t>
        </is>
      </c>
      <c r="B6960" t="inlineStr">
        <is>
          <t>Ananya Menon</t>
        </is>
      </c>
      <c r="C6960" t="inlineStr">
        <is>
          <t>West</t>
        </is>
      </c>
      <c r="D6960" t="inlineStr">
        <is>
          <t>Surat</t>
        </is>
      </c>
      <c r="E6960" t="inlineStr">
        <is>
          <t>No</t>
        </is>
      </c>
      <c r="F6960" t="inlineStr">
        <is>
          <t>Occasional</t>
        </is>
      </c>
      <c r="G6960" t="n">
        <v>1</v>
      </c>
      <c r="H6960" s="24" t="n">
        <v>4774.89</v>
      </c>
      <c r="I6960" s="24" t="n">
        <v>672.98</v>
      </c>
      <c r="J6960" s="25" t="n">
        <v>45802</v>
      </c>
      <c r="K6960" s="25" t="n">
        <v>45802</v>
      </c>
      <c r="L6960" t="n">
        <v>3</v>
      </c>
      <c r="M6960" t="n">
        <v>1</v>
      </c>
      <c r="N6960" t="n">
        <v>2</v>
      </c>
      <c r="O6960">
        <f>DATE(2026,1,1)-K6960</f>
        <v/>
      </c>
      <c r="P6960">
        <f>IF(G6960&gt;=2,"Repeat","One-time")</f>
        <v/>
      </c>
    </row>
    <row r="6961">
      <c r="A6961" t="inlineStr">
        <is>
          <t>C09515</t>
        </is>
      </c>
      <c r="B6961" t="inlineStr">
        <is>
          <t>Aarav Thakur</t>
        </is>
      </c>
      <c r="C6961" t="inlineStr">
        <is>
          <t>North</t>
        </is>
      </c>
      <c r="D6961" t="inlineStr">
        <is>
          <t>Jaipur</t>
        </is>
      </c>
      <c r="E6961" t="inlineStr">
        <is>
          <t>No</t>
        </is>
      </c>
      <c r="F6961" t="inlineStr">
        <is>
          <t>Loyal</t>
        </is>
      </c>
      <c r="G6961" t="n">
        <v>3</v>
      </c>
      <c r="H6961" s="24" t="n">
        <v>4773.37</v>
      </c>
      <c r="I6961" s="24" t="n">
        <v>1700.86</v>
      </c>
      <c r="J6961" s="25" t="n">
        <v>45815</v>
      </c>
      <c r="K6961" s="25" t="n">
        <v>45964</v>
      </c>
      <c r="L6961" t="n">
        <v>4</v>
      </c>
      <c r="M6961" t="n">
        <v>3</v>
      </c>
      <c r="N6961" t="n">
        <v>2</v>
      </c>
      <c r="O6961">
        <f>DATE(2026,1,1)-K6961</f>
        <v/>
      </c>
      <c r="P6961">
        <f>IF(G6961&gt;=2,"Repeat","One-time")</f>
        <v/>
      </c>
    </row>
    <row r="6962">
      <c r="A6962" t="inlineStr">
        <is>
          <t>C09911</t>
        </is>
      </c>
      <c r="B6962" t="inlineStr">
        <is>
          <t>Diya Pillai</t>
        </is>
      </c>
      <c r="C6962" t="inlineStr">
        <is>
          <t>North</t>
        </is>
      </c>
      <c r="D6962" t="inlineStr">
        <is>
          <t>Delhi</t>
        </is>
      </c>
      <c r="E6962" t="inlineStr">
        <is>
          <t>No</t>
        </is>
      </c>
      <c r="F6962" t="inlineStr">
        <is>
          <t>New</t>
        </is>
      </c>
      <c r="G6962" t="n">
        <v>2</v>
      </c>
      <c r="H6962" s="24" t="n">
        <v>4756.23</v>
      </c>
      <c r="I6962" s="24" t="n">
        <v>814.05</v>
      </c>
      <c r="J6962" s="25" t="n">
        <v>45945</v>
      </c>
      <c r="K6962" s="25" t="n">
        <v>45962</v>
      </c>
      <c r="L6962" t="n">
        <v>4</v>
      </c>
      <c r="M6962" t="n">
        <v>3</v>
      </c>
      <c r="N6962" t="n">
        <v>2</v>
      </c>
      <c r="O6962">
        <f>DATE(2026,1,1)-K6962</f>
        <v/>
      </c>
      <c r="P6962">
        <f>IF(G6962&gt;=2,"Repeat","One-time")</f>
        <v/>
      </c>
    </row>
    <row r="6963">
      <c r="A6963" t="inlineStr">
        <is>
          <t>C09268</t>
        </is>
      </c>
      <c r="B6963" t="inlineStr">
        <is>
          <t>Pooja Verma</t>
        </is>
      </c>
      <c r="C6963" t="inlineStr">
        <is>
          <t>North</t>
        </is>
      </c>
      <c r="D6963" t="inlineStr">
        <is>
          <t>Delhi</t>
        </is>
      </c>
      <c r="E6963" t="inlineStr">
        <is>
          <t>No</t>
        </is>
      </c>
      <c r="F6963" t="inlineStr">
        <is>
          <t>Occasional</t>
        </is>
      </c>
      <c r="G6963" t="n">
        <v>2</v>
      </c>
      <c r="H6963" s="24" t="n">
        <v>4747.79</v>
      </c>
      <c r="I6963" s="24" t="n">
        <v>1539.18</v>
      </c>
      <c r="J6963" s="25" t="n">
        <v>45850</v>
      </c>
      <c r="K6963" s="25" t="n">
        <v>45935</v>
      </c>
      <c r="L6963" t="n">
        <v>4</v>
      </c>
      <c r="M6963" t="n">
        <v>2</v>
      </c>
      <c r="N6963" t="n">
        <v>2</v>
      </c>
      <c r="O6963">
        <f>DATE(2026,1,1)-K6963</f>
        <v/>
      </c>
      <c r="P6963">
        <f>IF(G6963&gt;=2,"Repeat","One-time")</f>
        <v/>
      </c>
    </row>
    <row r="6964">
      <c r="A6964" t="inlineStr">
        <is>
          <t>C00260</t>
        </is>
      </c>
      <c r="B6964" t="inlineStr">
        <is>
          <t>Nikhil Banerjee</t>
        </is>
      </c>
      <c r="C6964" t="inlineStr">
        <is>
          <t>West</t>
        </is>
      </c>
      <c r="D6964" t="inlineStr">
        <is>
          <t>Pune</t>
        </is>
      </c>
      <c r="E6964" t="inlineStr">
        <is>
          <t>No</t>
        </is>
      </c>
      <c r="F6964" t="inlineStr">
        <is>
          <t>Hibernating</t>
        </is>
      </c>
      <c r="G6964" t="n">
        <v>2</v>
      </c>
      <c r="H6964" s="24" t="n">
        <v>4740.75</v>
      </c>
      <c r="I6964" s="24" t="n">
        <v>1475.65</v>
      </c>
      <c r="J6964" s="25" t="n">
        <v>44978</v>
      </c>
      <c r="K6964" s="25" t="n">
        <v>45029</v>
      </c>
      <c r="L6964" t="n">
        <v>1</v>
      </c>
      <c r="M6964" t="n">
        <v>2</v>
      </c>
      <c r="N6964" t="n">
        <v>2</v>
      </c>
      <c r="O6964">
        <f>DATE(2026,1,1)-K6964</f>
        <v/>
      </c>
      <c r="P6964">
        <f>IF(G6964&gt;=2,"Repeat","One-time")</f>
        <v/>
      </c>
    </row>
    <row r="6965">
      <c r="A6965" t="inlineStr">
        <is>
          <t>C09461</t>
        </is>
      </c>
      <c r="B6965" t="inlineStr">
        <is>
          <t>Neha Agarwal</t>
        </is>
      </c>
      <c r="C6965" t="inlineStr">
        <is>
          <t>South</t>
        </is>
      </c>
      <c r="D6965" t="inlineStr">
        <is>
          <t>Bengaluru</t>
        </is>
      </c>
      <c r="E6965" t="inlineStr">
        <is>
          <t>No</t>
        </is>
      </c>
      <c r="F6965" t="inlineStr">
        <is>
          <t>Occasional</t>
        </is>
      </c>
      <c r="G6965" t="n">
        <v>2</v>
      </c>
      <c r="H6965" s="24" t="n">
        <v>4738.92</v>
      </c>
      <c r="I6965" s="24" t="n">
        <v>1107.83</v>
      </c>
      <c r="J6965" s="25" t="n">
        <v>45836</v>
      </c>
      <c r="K6965" s="25" t="n">
        <v>46021</v>
      </c>
      <c r="L6965" t="n">
        <v>5</v>
      </c>
      <c r="M6965" t="n">
        <v>2</v>
      </c>
      <c r="N6965" t="n">
        <v>2</v>
      </c>
      <c r="O6965">
        <f>DATE(2026,1,1)-K6965</f>
        <v/>
      </c>
      <c r="P6965">
        <f>IF(G6965&gt;=2,"Repeat","One-time")</f>
        <v/>
      </c>
    </row>
    <row r="6966">
      <c r="A6966" t="inlineStr">
        <is>
          <t>C06025</t>
        </is>
      </c>
      <c r="B6966" t="inlineStr">
        <is>
          <t>Deepak Shah</t>
        </is>
      </c>
      <c r="C6966" t="inlineStr">
        <is>
          <t>South</t>
        </is>
      </c>
      <c r="D6966" t="inlineStr">
        <is>
          <t>Hyderabad</t>
        </is>
      </c>
      <c r="E6966" t="inlineStr">
        <is>
          <t>Yes</t>
        </is>
      </c>
      <c r="F6966" t="inlineStr">
        <is>
          <t>Occasional</t>
        </is>
      </c>
      <c r="G6966" t="n">
        <v>2</v>
      </c>
      <c r="H6966" s="24" t="n">
        <v>4737.48</v>
      </c>
      <c r="I6966" s="24" t="n">
        <v>1849.43</v>
      </c>
      <c r="J6966" s="25" t="n">
        <v>45544</v>
      </c>
      <c r="K6966" s="25" t="n">
        <v>45724</v>
      </c>
      <c r="L6966" t="n">
        <v>2</v>
      </c>
      <c r="M6966" t="n">
        <v>2</v>
      </c>
      <c r="N6966" t="n">
        <v>2</v>
      </c>
      <c r="O6966">
        <f>DATE(2026,1,1)-K6966</f>
        <v/>
      </c>
      <c r="P6966">
        <f>IF(G6966&gt;=2,"Repeat","One-time")</f>
        <v/>
      </c>
    </row>
    <row r="6967">
      <c r="A6967" t="inlineStr">
        <is>
          <t>C02052</t>
        </is>
      </c>
      <c r="B6967" t="inlineStr">
        <is>
          <t>Karan Verma</t>
        </is>
      </c>
      <c r="C6967" t="inlineStr">
        <is>
          <t>North</t>
        </is>
      </c>
      <c r="D6967" t="inlineStr">
        <is>
          <t>Delhi</t>
        </is>
      </c>
      <c r="E6967" t="inlineStr">
        <is>
          <t>Yes</t>
        </is>
      </c>
      <c r="F6967" t="inlineStr">
        <is>
          <t>At Risk</t>
        </is>
      </c>
      <c r="G6967" t="n">
        <v>3</v>
      </c>
      <c r="H6967" s="24" t="n">
        <v>4733.52</v>
      </c>
      <c r="I6967" s="24" t="n">
        <v>1485</v>
      </c>
      <c r="J6967" s="25" t="n">
        <v>45204</v>
      </c>
      <c r="K6967" s="25" t="n">
        <v>45453</v>
      </c>
      <c r="L6967" t="n">
        <v>1</v>
      </c>
      <c r="M6967" t="n">
        <v>3</v>
      </c>
      <c r="N6967" t="n">
        <v>2</v>
      </c>
      <c r="O6967">
        <f>DATE(2026,1,1)-K6967</f>
        <v/>
      </c>
      <c r="P6967">
        <f>IF(G6967&gt;=2,"Repeat","One-time")</f>
        <v/>
      </c>
    </row>
    <row r="6968">
      <c r="A6968" t="inlineStr">
        <is>
          <t>C03011</t>
        </is>
      </c>
      <c r="B6968" t="inlineStr">
        <is>
          <t>Arjun Mishra</t>
        </is>
      </c>
      <c r="C6968" t="inlineStr">
        <is>
          <t>South</t>
        </is>
      </c>
      <c r="D6968" t="inlineStr">
        <is>
          <t>Chennai</t>
        </is>
      </c>
      <c r="E6968" t="inlineStr">
        <is>
          <t>No</t>
        </is>
      </c>
      <c r="F6968" t="inlineStr">
        <is>
          <t>Hibernating</t>
        </is>
      </c>
      <c r="G6968" t="n">
        <v>1</v>
      </c>
      <c r="H6968" s="24" t="n">
        <v>4730.75</v>
      </c>
      <c r="I6968" s="24" t="n">
        <v>1683.63</v>
      </c>
      <c r="J6968" s="25" t="n">
        <v>45284</v>
      </c>
      <c r="K6968" s="25" t="n">
        <v>45284</v>
      </c>
      <c r="L6968" t="n">
        <v>1</v>
      </c>
      <c r="M6968" t="n">
        <v>1</v>
      </c>
      <c r="N6968" t="n">
        <v>2</v>
      </c>
      <c r="O6968">
        <f>DATE(2026,1,1)-K6968</f>
        <v/>
      </c>
      <c r="P6968">
        <f>IF(G6968&gt;=2,"Repeat","One-time")</f>
        <v/>
      </c>
    </row>
    <row r="6969">
      <c r="A6969" t="inlineStr">
        <is>
          <t>C03710</t>
        </is>
      </c>
      <c r="B6969" t="inlineStr">
        <is>
          <t>Tanvi Banerjee</t>
        </is>
      </c>
      <c r="C6969" t="inlineStr">
        <is>
          <t>North</t>
        </is>
      </c>
      <c r="D6969" t="inlineStr">
        <is>
          <t>Delhi</t>
        </is>
      </c>
      <c r="E6969" t="inlineStr">
        <is>
          <t>No</t>
        </is>
      </c>
      <c r="F6969" t="inlineStr">
        <is>
          <t>Occasional</t>
        </is>
      </c>
      <c r="G6969" t="n">
        <v>2</v>
      </c>
      <c r="H6969" s="24" t="n">
        <v>4720.27</v>
      </c>
      <c r="I6969" s="24" t="n">
        <v>1520.23</v>
      </c>
      <c r="J6969" s="25" t="n">
        <v>45545</v>
      </c>
      <c r="K6969" s="25" t="n">
        <v>45668</v>
      </c>
      <c r="L6969" t="n">
        <v>2</v>
      </c>
      <c r="M6969" t="n">
        <v>2</v>
      </c>
      <c r="N6969" t="n">
        <v>2</v>
      </c>
      <c r="O6969">
        <f>DATE(2026,1,1)-K6969</f>
        <v/>
      </c>
      <c r="P6969">
        <f>IF(G6969&gt;=2,"Repeat","One-time")</f>
        <v/>
      </c>
    </row>
    <row r="6970">
      <c r="A6970" t="inlineStr">
        <is>
          <t>C04634</t>
        </is>
      </c>
      <c r="B6970" t="inlineStr">
        <is>
          <t>Vivaan Mukherjee</t>
        </is>
      </c>
      <c r="C6970" t="inlineStr">
        <is>
          <t>South</t>
        </is>
      </c>
      <c r="D6970" t="inlineStr">
        <is>
          <t>Coimbatore</t>
        </is>
      </c>
      <c r="E6970" t="inlineStr">
        <is>
          <t>No</t>
        </is>
      </c>
      <c r="F6970" t="inlineStr">
        <is>
          <t>Occasional</t>
        </is>
      </c>
      <c r="G6970" t="n">
        <v>2</v>
      </c>
      <c r="H6970" s="24" t="n">
        <v>4719.72</v>
      </c>
      <c r="I6970" s="24" t="n">
        <v>1204.94</v>
      </c>
      <c r="J6970" s="25" t="n">
        <v>45425</v>
      </c>
      <c r="K6970" s="25" t="n">
        <v>45523</v>
      </c>
      <c r="L6970" t="n">
        <v>2</v>
      </c>
      <c r="M6970" t="n">
        <v>2</v>
      </c>
      <c r="N6970" t="n">
        <v>2</v>
      </c>
      <c r="O6970">
        <f>DATE(2026,1,1)-K6970</f>
        <v/>
      </c>
      <c r="P6970">
        <f>IF(G6970&gt;=2,"Repeat","One-time")</f>
        <v/>
      </c>
    </row>
    <row r="6971">
      <c r="A6971" t="inlineStr">
        <is>
          <t>C07634</t>
        </is>
      </c>
      <c r="B6971" t="inlineStr">
        <is>
          <t>Meera Das</t>
        </is>
      </c>
      <c r="C6971" t="inlineStr">
        <is>
          <t>West</t>
        </is>
      </c>
      <c r="D6971" t="inlineStr">
        <is>
          <t>Pune</t>
        </is>
      </c>
      <c r="E6971" t="inlineStr">
        <is>
          <t>Yes</t>
        </is>
      </c>
      <c r="F6971" t="inlineStr">
        <is>
          <t>Loyal</t>
        </is>
      </c>
      <c r="G6971" t="n">
        <v>3</v>
      </c>
      <c r="H6971" s="24" t="n">
        <v>4719.5</v>
      </c>
      <c r="I6971" s="24" t="n">
        <v>1669.15</v>
      </c>
      <c r="J6971" s="25" t="n">
        <v>45719</v>
      </c>
      <c r="K6971" s="25" t="n">
        <v>45884</v>
      </c>
      <c r="L6971" t="n">
        <v>3</v>
      </c>
      <c r="M6971" t="n">
        <v>3</v>
      </c>
      <c r="N6971" t="n">
        <v>2</v>
      </c>
      <c r="O6971">
        <f>DATE(2026,1,1)-K6971</f>
        <v/>
      </c>
      <c r="P6971">
        <f>IF(G6971&gt;=2,"Repeat","One-time")</f>
        <v/>
      </c>
    </row>
    <row r="6972">
      <c r="A6972" t="inlineStr">
        <is>
          <t>C05411</t>
        </is>
      </c>
      <c r="B6972" t="inlineStr">
        <is>
          <t>Vivaan Mehta</t>
        </is>
      </c>
      <c r="C6972" t="inlineStr">
        <is>
          <t>West</t>
        </is>
      </c>
      <c r="D6972" t="inlineStr">
        <is>
          <t>Mumbai</t>
        </is>
      </c>
      <c r="E6972" t="inlineStr">
        <is>
          <t>No</t>
        </is>
      </c>
      <c r="F6972" t="inlineStr">
        <is>
          <t>Loyal</t>
        </is>
      </c>
      <c r="G6972" t="n">
        <v>3</v>
      </c>
      <c r="H6972" s="24" t="n">
        <v>4719.48</v>
      </c>
      <c r="I6972" s="24" t="n">
        <v>2081.23</v>
      </c>
      <c r="J6972" s="25" t="n">
        <v>45526</v>
      </c>
      <c r="K6972" s="25" t="n">
        <v>45771</v>
      </c>
      <c r="L6972" t="n">
        <v>3</v>
      </c>
      <c r="M6972" t="n">
        <v>3</v>
      </c>
      <c r="N6972" t="n">
        <v>2</v>
      </c>
      <c r="O6972">
        <f>DATE(2026,1,1)-K6972</f>
        <v/>
      </c>
      <c r="P6972">
        <f>IF(G6972&gt;=2,"Repeat","One-time")</f>
        <v/>
      </c>
    </row>
    <row r="6973">
      <c r="A6973" t="inlineStr">
        <is>
          <t>C05295</t>
        </is>
      </c>
      <c r="B6973" t="inlineStr">
        <is>
          <t>Diya Kapoor</t>
        </is>
      </c>
      <c r="C6973" t="inlineStr">
        <is>
          <t>North</t>
        </is>
      </c>
      <c r="D6973" t="inlineStr">
        <is>
          <t>Jaipur</t>
        </is>
      </c>
      <c r="E6973" t="inlineStr">
        <is>
          <t>No</t>
        </is>
      </c>
      <c r="F6973" t="inlineStr">
        <is>
          <t>Occasional</t>
        </is>
      </c>
      <c r="G6973" t="n">
        <v>2</v>
      </c>
      <c r="H6973" s="24" t="n">
        <v>4709.5</v>
      </c>
      <c r="I6973" s="24" t="n">
        <v>2085.72</v>
      </c>
      <c r="J6973" s="25" t="n">
        <v>45672</v>
      </c>
      <c r="K6973" s="25" t="n">
        <v>45680</v>
      </c>
      <c r="L6973" t="n">
        <v>2</v>
      </c>
      <c r="M6973" t="n">
        <v>2</v>
      </c>
      <c r="N6973" t="n">
        <v>2</v>
      </c>
      <c r="O6973">
        <f>DATE(2026,1,1)-K6973</f>
        <v/>
      </c>
      <c r="P6973">
        <f>IF(G6973&gt;=2,"Repeat","One-time")</f>
        <v/>
      </c>
    </row>
    <row r="6974">
      <c r="A6974" t="inlineStr">
        <is>
          <t>C04048</t>
        </is>
      </c>
      <c r="B6974" t="inlineStr">
        <is>
          <t>Sneha Prasad</t>
        </is>
      </c>
      <c r="C6974" t="inlineStr">
        <is>
          <t>South</t>
        </is>
      </c>
      <c r="D6974" t="inlineStr">
        <is>
          <t>Hyderabad</t>
        </is>
      </c>
      <c r="E6974" t="inlineStr">
        <is>
          <t>No</t>
        </is>
      </c>
      <c r="F6974" t="inlineStr">
        <is>
          <t>Occasional</t>
        </is>
      </c>
      <c r="G6974" t="n">
        <v>2</v>
      </c>
      <c r="H6974" s="24" t="n">
        <v>4704.02</v>
      </c>
      <c r="I6974" s="24" t="n">
        <v>1616.59</v>
      </c>
      <c r="J6974" s="25" t="n">
        <v>45634</v>
      </c>
      <c r="K6974" s="25" t="n">
        <v>45646</v>
      </c>
      <c r="L6974" t="n">
        <v>2</v>
      </c>
      <c r="M6974" t="n">
        <v>2</v>
      </c>
      <c r="N6974" t="n">
        <v>2</v>
      </c>
      <c r="O6974">
        <f>DATE(2026,1,1)-K6974</f>
        <v/>
      </c>
      <c r="P6974">
        <f>IF(G6974&gt;=2,"Repeat","One-time")</f>
        <v/>
      </c>
    </row>
    <row r="6975">
      <c r="A6975" t="inlineStr">
        <is>
          <t>C08676</t>
        </is>
      </c>
      <c r="B6975" t="inlineStr">
        <is>
          <t>Imran Joshi</t>
        </is>
      </c>
      <c r="C6975" t="inlineStr">
        <is>
          <t>South</t>
        </is>
      </c>
      <c r="D6975" t="inlineStr">
        <is>
          <t>Hyderabad</t>
        </is>
      </c>
      <c r="E6975" t="inlineStr">
        <is>
          <t>No</t>
        </is>
      </c>
      <c r="F6975" t="inlineStr">
        <is>
          <t>Occasional</t>
        </is>
      </c>
      <c r="G6975" t="n">
        <v>1</v>
      </c>
      <c r="H6975" s="24" t="n">
        <v>4703.99</v>
      </c>
      <c r="I6975" s="24" t="n">
        <v>2088.49</v>
      </c>
      <c r="J6975" s="25" t="n">
        <v>45819</v>
      </c>
      <c r="K6975" s="25" t="n">
        <v>45819</v>
      </c>
      <c r="L6975" t="n">
        <v>3</v>
      </c>
      <c r="M6975" t="n">
        <v>1</v>
      </c>
      <c r="N6975" t="n">
        <v>2</v>
      </c>
      <c r="O6975">
        <f>DATE(2026,1,1)-K6975</f>
        <v/>
      </c>
      <c r="P6975">
        <f>IF(G6975&gt;=2,"Repeat","One-time")</f>
        <v/>
      </c>
    </row>
    <row r="6976">
      <c r="A6976" t="inlineStr">
        <is>
          <t>C04287</t>
        </is>
      </c>
      <c r="B6976" t="inlineStr">
        <is>
          <t>Neha Thakur</t>
        </is>
      </c>
      <c r="C6976" t="inlineStr">
        <is>
          <t>North</t>
        </is>
      </c>
      <c r="D6976" t="inlineStr">
        <is>
          <t>Delhi</t>
        </is>
      </c>
      <c r="E6976" t="inlineStr">
        <is>
          <t>No</t>
        </is>
      </c>
      <c r="F6976" t="inlineStr">
        <is>
          <t>Hibernating</t>
        </is>
      </c>
      <c r="G6976" t="n">
        <v>1</v>
      </c>
      <c r="H6976" s="24" t="n">
        <v>4696.85</v>
      </c>
      <c r="I6976" s="24" t="n">
        <v>2042.17</v>
      </c>
      <c r="J6976" s="25" t="n">
        <v>45394</v>
      </c>
      <c r="K6976" s="25" t="n">
        <v>45394</v>
      </c>
      <c r="L6976" t="n">
        <v>1</v>
      </c>
      <c r="M6976" t="n">
        <v>1</v>
      </c>
      <c r="N6976" t="n">
        <v>2</v>
      </c>
      <c r="O6976">
        <f>DATE(2026,1,1)-K6976</f>
        <v/>
      </c>
      <c r="P6976">
        <f>IF(G6976&gt;=2,"Repeat","One-time")</f>
        <v/>
      </c>
    </row>
    <row r="6977">
      <c r="A6977" t="inlineStr">
        <is>
          <t>C02225</t>
        </is>
      </c>
      <c r="B6977" t="inlineStr">
        <is>
          <t>Divya Mishra</t>
        </is>
      </c>
      <c r="C6977" t="inlineStr">
        <is>
          <t>West</t>
        </is>
      </c>
      <c r="D6977" t="inlineStr">
        <is>
          <t>Pune</t>
        </is>
      </c>
      <c r="E6977" t="inlineStr">
        <is>
          <t>No</t>
        </is>
      </c>
      <c r="F6977" t="inlineStr">
        <is>
          <t>Hibernating</t>
        </is>
      </c>
      <c r="G6977" t="n">
        <v>1</v>
      </c>
      <c r="H6977" s="24" t="n">
        <v>4689.3</v>
      </c>
      <c r="I6977" s="24" t="n">
        <v>1942.45</v>
      </c>
      <c r="J6977" s="25" t="n">
        <v>45102</v>
      </c>
      <c r="K6977" s="25" t="n">
        <v>45102</v>
      </c>
      <c r="L6977" t="n">
        <v>1</v>
      </c>
      <c r="M6977" t="n">
        <v>1</v>
      </c>
      <c r="N6977" t="n">
        <v>2</v>
      </c>
      <c r="O6977">
        <f>DATE(2026,1,1)-K6977</f>
        <v/>
      </c>
      <c r="P6977">
        <f>IF(G6977&gt;=2,"Repeat","One-time")</f>
        <v/>
      </c>
    </row>
    <row r="6978">
      <c r="A6978" t="inlineStr">
        <is>
          <t>C05319</t>
        </is>
      </c>
      <c r="B6978" t="inlineStr">
        <is>
          <t>Swati Verma</t>
        </is>
      </c>
      <c r="C6978" t="inlineStr">
        <is>
          <t>West</t>
        </is>
      </c>
      <c r="D6978" t="inlineStr">
        <is>
          <t>Pune</t>
        </is>
      </c>
      <c r="E6978" t="inlineStr">
        <is>
          <t>Yes</t>
        </is>
      </c>
      <c r="F6978" t="inlineStr">
        <is>
          <t>Occasional</t>
        </is>
      </c>
      <c r="G6978" t="n">
        <v>2</v>
      </c>
      <c r="H6978" s="24" t="n">
        <v>4675.97</v>
      </c>
      <c r="I6978" s="24" t="n">
        <v>1447.12</v>
      </c>
      <c r="J6978" s="25" t="n">
        <v>45879</v>
      </c>
      <c r="K6978" s="25" t="n">
        <v>45903</v>
      </c>
      <c r="L6978" t="n">
        <v>3</v>
      </c>
      <c r="M6978" t="n">
        <v>2</v>
      </c>
      <c r="N6978" t="n">
        <v>2</v>
      </c>
      <c r="O6978">
        <f>DATE(2026,1,1)-K6978</f>
        <v/>
      </c>
      <c r="P6978">
        <f>IF(G6978&gt;=2,"Repeat","One-time")</f>
        <v/>
      </c>
    </row>
    <row r="6979">
      <c r="A6979" t="inlineStr">
        <is>
          <t>C09981</t>
        </is>
      </c>
      <c r="B6979" t="inlineStr">
        <is>
          <t>Ritu Pillai</t>
        </is>
      </c>
      <c r="C6979" t="inlineStr">
        <is>
          <t>South</t>
        </is>
      </c>
      <c r="D6979" t="inlineStr">
        <is>
          <t>Bengaluru</t>
        </is>
      </c>
      <c r="E6979" t="inlineStr">
        <is>
          <t>No</t>
        </is>
      </c>
      <c r="F6979" t="inlineStr">
        <is>
          <t>New</t>
        </is>
      </c>
      <c r="G6979" t="n">
        <v>1</v>
      </c>
      <c r="H6979" s="24" t="n">
        <v>4667.86</v>
      </c>
      <c r="I6979" s="24" t="n">
        <v>1627.79</v>
      </c>
      <c r="J6979" s="25" t="n">
        <v>45977</v>
      </c>
      <c r="K6979" s="25" t="n">
        <v>45977</v>
      </c>
      <c r="L6979" t="n">
        <v>4</v>
      </c>
      <c r="M6979" t="n">
        <v>2</v>
      </c>
      <c r="N6979" t="n">
        <v>2</v>
      </c>
      <c r="O6979">
        <f>DATE(2026,1,1)-K6979</f>
        <v/>
      </c>
      <c r="P6979">
        <f>IF(G6979&gt;=2,"Repeat","One-time")</f>
        <v/>
      </c>
    </row>
    <row r="6980">
      <c r="A6980" t="inlineStr">
        <is>
          <t>C06767</t>
        </is>
      </c>
      <c r="B6980" t="inlineStr">
        <is>
          <t>Manish Agarwal</t>
        </is>
      </c>
      <c r="C6980" t="inlineStr">
        <is>
          <t>North</t>
        </is>
      </c>
      <c r="D6980" t="inlineStr">
        <is>
          <t>Gurugram</t>
        </is>
      </c>
      <c r="E6980" t="inlineStr">
        <is>
          <t>No</t>
        </is>
      </c>
      <c r="F6980" t="inlineStr">
        <is>
          <t>Occasional</t>
        </is>
      </c>
      <c r="G6980" t="n">
        <v>1</v>
      </c>
      <c r="H6980" s="24" t="n">
        <v>4666.29</v>
      </c>
      <c r="I6980" s="24" t="n">
        <v>1446.75</v>
      </c>
      <c r="J6980" s="25" t="n">
        <v>45711</v>
      </c>
      <c r="K6980" s="25" t="n">
        <v>45711</v>
      </c>
      <c r="L6980" t="n">
        <v>2</v>
      </c>
      <c r="M6980" t="n">
        <v>1</v>
      </c>
      <c r="N6980" t="n">
        <v>2</v>
      </c>
      <c r="O6980">
        <f>DATE(2026,1,1)-K6980</f>
        <v/>
      </c>
      <c r="P6980">
        <f>IF(G6980&gt;=2,"Repeat","One-time")</f>
        <v/>
      </c>
    </row>
    <row r="6981">
      <c r="A6981" t="inlineStr">
        <is>
          <t>C02553</t>
        </is>
      </c>
      <c r="B6981" t="inlineStr">
        <is>
          <t>Ayesha Rao</t>
        </is>
      </c>
      <c r="C6981" t="inlineStr">
        <is>
          <t>West</t>
        </is>
      </c>
      <c r="D6981" t="inlineStr">
        <is>
          <t>Pune</t>
        </is>
      </c>
      <c r="E6981" t="inlineStr">
        <is>
          <t>No</t>
        </is>
      </c>
      <c r="F6981" t="inlineStr">
        <is>
          <t>Hibernating</t>
        </is>
      </c>
      <c r="G6981" t="n">
        <v>1</v>
      </c>
      <c r="H6981" s="24" t="n">
        <v>4665.1</v>
      </c>
      <c r="I6981" s="24" t="n">
        <v>1325.06</v>
      </c>
      <c r="J6981" s="25" t="n">
        <v>45233</v>
      </c>
      <c r="K6981" s="25" t="n">
        <v>45233</v>
      </c>
      <c r="L6981" t="n">
        <v>1</v>
      </c>
      <c r="M6981" t="n">
        <v>1</v>
      </c>
      <c r="N6981" t="n">
        <v>2</v>
      </c>
      <c r="O6981">
        <f>DATE(2026,1,1)-K6981</f>
        <v/>
      </c>
      <c r="P6981">
        <f>IF(G6981&gt;=2,"Repeat","One-time")</f>
        <v/>
      </c>
    </row>
    <row r="6982">
      <c r="A6982" t="inlineStr">
        <is>
          <t>C03856</t>
        </is>
      </c>
      <c r="B6982" t="inlineStr">
        <is>
          <t>Joseph Sharma</t>
        </is>
      </c>
      <c r="C6982" t="inlineStr">
        <is>
          <t>West</t>
        </is>
      </c>
      <c r="D6982" t="inlineStr">
        <is>
          <t>Mumbai</t>
        </is>
      </c>
      <c r="E6982" t="inlineStr">
        <is>
          <t>Yes</t>
        </is>
      </c>
      <c r="F6982" t="inlineStr">
        <is>
          <t>At Risk</t>
        </is>
      </c>
      <c r="G6982" t="n">
        <v>3</v>
      </c>
      <c r="H6982" s="24" t="n">
        <v>4661.13</v>
      </c>
      <c r="I6982" s="24" t="n">
        <v>1315.54</v>
      </c>
      <c r="J6982" s="25" t="n">
        <v>45356</v>
      </c>
      <c r="K6982" s="25" t="n">
        <v>45519</v>
      </c>
      <c r="L6982" t="n">
        <v>2</v>
      </c>
      <c r="M6982" t="n">
        <v>3</v>
      </c>
      <c r="N6982" t="n">
        <v>2</v>
      </c>
      <c r="O6982">
        <f>DATE(2026,1,1)-K6982</f>
        <v/>
      </c>
      <c r="P6982">
        <f>IF(G6982&gt;=2,"Repeat","One-time")</f>
        <v/>
      </c>
    </row>
    <row r="6983">
      <c r="A6983" t="inlineStr">
        <is>
          <t>C11521</t>
        </is>
      </c>
      <c r="B6983" t="inlineStr">
        <is>
          <t>Ananya Mukherjee</t>
        </is>
      </c>
      <c r="C6983" t="inlineStr">
        <is>
          <t>North</t>
        </is>
      </c>
      <c r="D6983" t="inlineStr">
        <is>
          <t>Gurugram</t>
        </is>
      </c>
      <c r="E6983" t="inlineStr">
        <is>
          <t>No</t>
        </is>
      </c>
      <c r="F6983" t="inlineStr">
        <is>
          <t>New</t>
        </is>
      </c>
      <c r="G6983" t="n">
        <v>1</v>
      </c>
      <c r="H6983" s="24" t="n">
        <v>4660.83</v>
      </c>
      <c r="I6983" s="24" t="n">
        <v>1167.54</v>
      </c>
      <c r="J6983" s="25" t="n">
        <v>45991</v>
      </c>
      <c r="K6983" s="25" t="n">
        <v>45991</v>
      </c>
      <c r="L6983" t="n">
        <v>5</v>
      </c>
      <c r="M6983" t="n">
        <v>2</v>
      </c>
      <c r="N6983" t="n">
        <v>2</v>
      </c>
      <c r="O6983">
        <f>DATE(2026,1,1)-K6983</f>
        <v/>
      </c>
      <c r="P6983">
        <f>IF(G6983&gt;=2,"Repeat","One-time")</f>
        <v/>
      </c>
    </row>
    <row r="6984">
      <c r="A6984" t="inlineStr">
        <is>
          <t>C08556</t>
        </is>
      </c>
      <c r="B6984" t="inlineStr">
        <is>
          <t>Harpreet Rao</t>
        </is>
      </c>
      <c r="C6984" t="inlineStr">
        <is>
          <t>South</t>
        </is>
      </c>
      <c r="D6984" t="inlineStr">
        <is>
          <t>Chennai</t>
        </is>
      </c>
      <c r="E6984" t="inlineStr">
        <is>
          <t>No</t>
        </is>
      </c>
      <c r="F6984" t="inlineStr">
        <is>
          <t>Loyal</t>
        </is>
      </c>
      <c r="G6984" t="n">
        <v>3</v>
      </c>
      <c r="H6984" s="24" t="n">
        <v>4655.05</v>
      </c>
      <c r="I6984" s="24" t="n">
        <v>1049.75</v>
      </c>
      <c r="J6984" s="25" t="n">
        <v>45816</v>
      </c>
      <c r="K6984" s="25" t="n">
        <v>45983</v>
      </c>
      <c r="L6984" t="n">
        <v>4</v>
      </c>
      <c r="M6984" t="n">
        <v>3</v>
      </c>
      <c r="N6984" t="n">
        <v>2</v>
      </c>
      <c r="O6984">
        <f>DATE(2026,1,1)-K6984</f>
        <v/>
      </c>
      <c r="P6984">
        <f>IF(G6984&gt;=2,"Repeat","One-time")</f>
        <v/>
      </c>
    </row>
    <row r="6985">
      <c r="A6985" t="inlineStr">
        <is>
          <t>C10008</t>
        </is>
      </c>
      <c r="B6985" t="inlineStr">
        <is>
          <t>Gurpreet Gupta</t>
        </is>
      </c>
      <c r="C6985" t="inlineStr">
        <is>
          <t>East</t>
        </is>
      </c>
      <c r="D6985" t="inlineStr">
        <is>
          <t>Guwahati</t>
        </is>
      </c>
      <c r="E6985" t="inlineStr">
        <is>
          <t>No</t>
        </is>
      </c>
      <c r="F6985" t="inlineStr">
        <is>
          <t>New</t>
        </is>
      </c>
      <c r="G6985" t="n">
        <v>1</v>
      </c>
      <c r="H6985" s="24" t="n">
        <v>4654.55</v>
      </c>
      <c r="I6985" s="24" t="n">
        <v>1862.87</v>
      </c>
      <c r="J6985" s="25" t="n">
        <v>45936</v>
      </c>
      <c r="K6985" s="25" t="n">
        <v>45936</v>
      </c>
      <c r="L6985" t="n">
        <v>4</v>
      </c>
      <c r="M6985" t="n">
        <v>2</v>
      </c>
      <c r="N6985" t="n">
        <v>2</v>
      </c>
      <c r="O6985">
        <f>DATE(2026,1,1)-K6985</f>
        <v/>
      </c>
      <c r="P6985">
        <f>IF(G6985&gt;=2,"Repeat","One-time")</f>
        <v/>
      </c>
    </row>
    <row r="6986">
      <c r="A6986" t="inlineStr">
        <is>
          <t>C08059</t>
        </is>
      </c>
      <c r="B6986" t="inlineStr">
        <is>
          <t>Maria Mishra</t>
        </is>
      </c>
      <c r="C6986" t="inlineStr">
        <is>
          <t>West</t>
        </is>
      </c>
      <c r="D6986" t="inlineStr">
        <is>
          <t>Surat</t>
        </is>
      </c>
      <c r="E6986" t="inlineStr">
        <is>
          <t>No</t>
        </is>
      </c>
      <c r="F6986" t="inlineStr">
        <is>
          <t>Loyal</t>
        </is>
      </c>
      <c r="G6986" t="n">
        <v>3</v>
      </c>
      <c r="H6986" s="24" t="n">
        <v>4652.55</v>
      </c>
      <c r="I6986" s="24" t="n">
        <v>1825.45</v>
      </c>
      <c r="J6986" s="25" t="n">
        <v>45723</v>
      </c>
      <c r="K6986" s="25" t="n">
        <v>45919</v>
      </c>
      <c r="L6986" t="n">
        <v>3</v>
      </c>
      <c r="M6986" t="n">
        <v>3</v>
      </c>
      <c r="N6986" t="n">
        <v>2</v>
      </c>
      <c r="O6986">
        <f>DATE(2026,1,1)-K6986</f>
        <v/>
      </c>
      <c r="P6986">
        <f>IF(G6986&gt;=2,"Repeat","One-time")</f>
        <v/>
      </c>
    </row>
    <row r="6987">
      <c r="A6987" t="inlineStr">
        <is>
          <t>C05921</t>
        </is>
      </c>
      <c r="B6987" t="inlineStr">
        <is>
          <t>Tanvi Reddy</t>
        </is>
      </c>
      <c r="C6987" t="inlineStr">
        <is>
          <t>North</t>
        </is>
      </c>
      <c r="D6987" t="inlineStr">
        <is>
          <t>Delhi</t>
        </is>
      </c>
      <c r="E6987" t="inlineStr">
        <is>
          <t>No</t>
        </is>
      </c>
      <c r="F6987" t="inlineStr">
        <is>
          <t>Occasional</t>
        </is>
      </c>
      <c r="G6987" t="n">
        <v>1</v>
      </c>
      <c r="H6987" s="24" t="n">
        <v>4641.62</v>
      </c>
      <c r="I6987" s="24" t="n">
        <v>522.12</v>
      </c>
      <c r="J6987" s="25" t="n">
        <v>45570</v>
      </c>
      <c r="K6987" s="25" t="n">
        <v>45570</v>
      </c>
      <c r="L6987" t="n">
        <v>2</v>
      </c>
      <c r="M6987" t="n">
        <v>1</v>
      </c>
      <c r="N6987" t="n">
        <v>2</v>
      </c>
      <c r="O6987">
        <f>DATE(2026,1,1)-K6987</f>
        <v/>
      </c>
      <c r="P6987">
        <f>IF(G6987&gt;=2,"Repeat","One-time")</f>
        <v/>
      </c>
    </row>
    <row r="6988">
      <c r="A6988" t="inlineStr">
        <is>
          <t>C07364</t>
        </is>
      </c>
      <c r="B6988" t="inlineStr">
        <is>
          <t>Pooja Sharma</t>
        </is>
      </c>
      <c r="C6988" t="inlineStr">
        <is>
          <t>West</t>
        </is>
      </c>
      <c r="D6988" t="inlineStr">
        <is>
          <t>Mumbai</t>
        </is>
      </c>
      <c r="E6988" t="inlineStr">
        <is>
          <t>Yes</t>
        </is>
      </c>
      <c r="F6988" t="inlineStr">
        <is>
          <t>Loyal</t>
        </is>
      </c>
      <c r="G6988" t="n">
        <v>5</v>
      </c>
      <c r="H6988" s="24" t="n">
        <v>4638.43</v>
      </c>
      <c r="I6988" s="24" t="n">
        <v>1392.29</v>
      </c>
      <c r="J6988" s="25" t="n">
        <v>45759</v>
      </c>
      <c r="K6988" s="25" t="n">
        <v>45961</v>
      </c>
      <c r="L6988" t="n">
        <v>4</v>
      </c>
      <c r="M6988" t="n">
        <v>4</v>
      </c>
      <c r="N6988" t="n">
        <v>2</v>
      </c>
      <c r="O6988">
        <f>DATE(2026,1,1)-K6988</f>
        <v/>
      </c>
      <c r="P6988">
        <f>IF(G6988&gt;=2,"Repeat","One-time")</f>
        <v/>
      </c>
    </row>
    <row r="6989">
      <c r="A6989" t="inlineStr">
        <is>
          <t>C10157</t>
        </is>
      </c>
      <c r="B6989" t="inlineStr">
        <is>
          <t>Abhishek Banerjee</t>
        </is>
      </c>
      <c r="C6989" t="inlineStr">
        <is>
          <t>North</t>
        </is>
      </c>
      <c r="D6989" t="inlineStr">
        <is>
          <t>Lucknow</t>
        </is>
      </c>
      <c r="E6989" t="inlineStr">
        <is>
          <t>No</t>
        </is>
      </c>
      <c r="F6989" t="inlineStr">
        <is>
          <t>Occasional</t>
        </is>
      </c>
      <c r="G6989" t="n">
        <v>1</v>
      </c>
      <c r="H6989" s="24" t="n">
        <v>4634.86</v>
      </c>
      <c r="I6989" s="24" t="n">
        <v>2406.8</v>
      </c>
      <c r="J6989" s="25" t="n">
        <v>45925</v>
      </c>
      <c r="K6989" s="25" t="n">
        <v>45925</v>
      </c>
      <c r="L6989" t="n">
        <v>3</v>
      </c>
      <c r="M6989" t="n">
        <v>2</v>
      </c>
      <c r="N6989" t="n">
        <v>2</v>
      </c>
      <c r="O6989">
        <f>DATE(2026,1,1)-K6989</f>
        <v/>
      </c>
      <c r="P6989">
        <f>IF(G6989&gt;=2,"Repeat","One-time")</f>
        <v/>
      </c>
    </row>
    <row r="6990">
      <c r="A6990" t="inlineStr">
        <is>
          <t>C11162</t>
        </is>
      </c>
      <c r="B6990" t="inlineStr">
        <is>
          <t>Aditya Sinha</t>
        </is>
      </c>
      <c r="C6990" t="inlineStr">
        <is>
          <t>East</t>
        </is>
      </c>
      <c r="D6990" t="inlineStr">
        <is>
          <t>Kolkata</t>
        </is>
      </c>
      <c r="E6990" t="inlineStr">
        <is>
          <t>No</t>
        </is>
      </c>
      <c r="F6990" t="inlineStr">
        <is>
          <t>New</t>
        </is>
      </c>
      <c r="G6990" t="n">
        <v>4</v>
      </c>
      <c r="H6990" s="24" t="n">
        <v>4633.03</v>
      </c>
      <c r="I6990" s="24" t="n">
        <v>1695.46</v>
      </c>
      <c r="J6990" s="25" t="n">
        <v>45952</v>
      </c>
      <c r="K6990" s="25" t="n">
        <v>45983</v>
      </c>
      <c r="L6990" t="n">
        <v>4</v>
      </c>
      <c r="M6990" t="n">
        <v>4</v>
      </c>
      <c r="N6990" t="n">
        <v>2</v>
      </c>
      <c r="O6990">
        <f>DATE(2026,1,1)-K6990</f>
        <v/>
      </c>
      <c r="P6990">
        <f>IF(G6990&gt;=2,"Repeat","One-time")</f>
        <v/>
      </c>
    </row>
    <row r="6991">
      <c r="A6991" t="inlineStr">
        <is>
          <t>C09821</t>
        </is>
      </c>
      <c r="B6991" t="inlineStr">
        <is>
          <t>Tanvi Sharma</t>
        </is>
      </c>
      <c r="C6991" t="inlineStr">
        <is>
          <t>North</t>
        </is>
      </c>
      <c r="D6991" t="inlineStr">
        <is>
          <t>Jaipur</t>
        </is>
      </c>
      <c r="E6991" t="inlineStr">
        <is>
          <t>Yes</t>
        </is>
      </c>
      <c r="F6991" t="inlineStr">
        <is>
          <t>Occasional</t>
        </is>
      </c>
      <c r="G6991" t="n">
        <v>2</v>
      </c>
      <c r="H6991" s="24" t="n">
        <v>4631.88</v>
      </c>
      <c r="I6991" s="24" t="n">
        <v>774.85</v>
      </c>
      <c r="J6991" s="25" t="n">
        <v>45907</v>
      </c>
      <c r="K6991" s="25" t="n">
        <v>45989</v>
      </c>
      <c r="L6991" t="n">
        <v>5</v>
      </c>
      <c r="M6991" t="n">
        <v>2</v>
      </c>
      <c r="N6991" t="n">
        <v>2</v>
      </c>
      <c r="O6991">
        <f>DATE(2026,1,1)-K6991</f>
        <v/>
      </c>
      <c r="P6991">
        <f>IF(G6991&gt;=2,"Repeat","One-time")</f>
        <v/>
      </c>
    </row>
    <row r="6992">
      <c r="A6992" t="inlineStr">
        <is>
          <t>C06658</t>
        </is>
      </c>
      <c r="B6992" t="inlineStr">
        <is>
          <t>Sanjay Sinha</t>
        </is>
      </c>
      <c r="C6992" t="inlineStr">
        <is>
          <t>North</t>
        </is>
      </c>
      <c r="D6992" t="inlineStr">
        <is>
          <t>Lucknow</t>
        </is>
      </c>
      <c r="E6992" t="inlineStr">
        <is>
          <t>Yes</t>
        </is>
      </c>
      <c r="F6992" t="inlineStr">
        <is>
          <t>Occasional</t>
        </is>
      </c>
      <c r="G6992" t="n">
        <v>1</v>
      </c>
      <c r="H6992" s="24" t="n">
        <v>4631.63</v>
      </c>
      <c r="I6992" s="24" t="n">
        <v>1615.23</v>
      </c>
      <c r="J6992" s="25" t="n">
        <v>45661</v>
      </c>
      <c r="K6992" s="25" t="n">
        <v>45661</v>
      </c>
      <c r="L6992" t="n">
        <v>2</v>
      </c>
      <c r="M6992" t="n">
        <v>1</v>
      </c>
      <c r="N6992" t="n">
        <v>2</v>
      </c>
      <c r="O6992">
        <f>DATE(2026,1,1)-K6992</f>
        <v/>
      </c>
      <c r="P6992">
        <f>IF(G6992&gt;=2,"Repeat","One-time")</f>
        <v/>
      </c>
    </row>
    <row r="6993">
      <c r="A6993" t="inlineStr">
        <is>
          <t>C08995</t>
        </is>
      </c>
      <c r="B6993" t="inlineStr">
        <is>
          <t>Joseph Ghosh</t>
        </is>
      </c>
      <c r="C6993" t="inlineStr">
        <is>
          <t>West</t>
        </is>
      </c>
      <c r="D6993" t="inlineStr">
        <is>
          <t>Pune</t>
        </is>
      </c>
      <c r="E6993" t="inlineStr">
        <is>
          <t>Yes</t>
        </is>
      </c>
      <c r="F6993" t="inlineStr">
        <is>
          <t>Occasional</t>
        </is>
      </c>
      <c r="G6993" t="n">
        <v>2</v>
      </c>
      <c r="H6993" s="24" t="n">
        <v>4629.08</v>
      </c>
      <c r="I6993" s="24" t="n">
        <v>1657.19</v>
      </c>
      <c r="J6993" s="25" t="n">
        <v>45773</v>
      </c>
      <c r="K6993" s="25" t="n">
        <v>45925</v>
      </c>
      <c r="L6993" t="n">
        <v>3</v>
      </c>
      <c r="M6993" t="n">
        <v>2</v>
      </c>
      <c r="N6993" t="n">
        <v>2</v>
      </c>
      <c r="O6993">
        <f>DATE(2026,1,1)-K6993</f>
        <v/>
      </c>
      <c r="P6993">
        <f>IF(G6993&gt;=2,"Repeat","One-time")</f>
        <v/>
      </c>
    </row>
    <row r="6994">
      <c r="A6994" t="inlineStr">
        <is>
          <t>C01763</t>
        </is>
      </c>
      <c r="B6994" t="inlineStr">
        <is>
          <t>Abhishek Kumar</t>
        </is>
      </c>
      <c r="C6994" t="inlineStr">
        <is>
          <t>South</t>
        </is>
      </c>
      <c r="D6994" t="inlineStr">
        <is>
          <t>Hyderabad</t>
        </is>
      </c>
      <c r="E6994" t="inlineStr">
        <is>
          <t>No</t>
        </is>
      </c>
      <c r="F6994" t="inlineStr">
        <is>
          <t>Hibernating</t>
        </is>
      </c>
      <c r="G6994" t="n">
        <v>2</v>
      </c>
      <c r="H6994" s="24" t="n">
        <v>4623.8</v>
      </c>
      <c r="I6994" s="24" t="n">
        <v>1178.78</v>
      </c>
      <c r="J6994" s="25" t="n">
        <v>45155</v>
      </c>
      <c r="K6994" s="25" t="n">
        <v>45206</v>
      </c>
      <c r="L6994" t="n">
        <v>1</v>
      </c>
      <c r="M6994" t="n">
        <v>2</v>
      </c>
      <c r="N6994" t="n">
        <v>2</v>
      </c>
      <c r="O6994">
        <f>DATE(2026,1,1)-K6994</f>
        <v/>
      </c>
      <c r="P6994">
        <f>IF(G6994&gt;=2,"Repeat","One-time")</f>
        <v/>
      </c>
    </row>
    <row r="6995">
      <c r="A6995" t="inlineStr">
        <is>
          <t>C09643</t>
        </is>
      </c>
      <c r="B6995" t="inlineStr">
        <is>
          <t>Sneha Yadav</t>
        </is>
      </c>
      <c r="C6995" t="inlineStr">
        <is>
          <t>Central</t>
        </is>
      </c>
      <c r="D6995" t="inlineStr">
        <is>
          <t>Bhopal</t>
        </is>
      </c>
      <c r="E6995" t="inlineStr">
        <is>
          <t>No</t>
        </is>
      </c>
      <c r="F6995" t="inlineStr">
        <is>
          <t>Loyal</t>
        </is>
      </c>
      <c r="G6995" t="n">
        <v>3</v>
      </c>
      <c r="H6995" s="24" t="n">
        <v>4618.48</v>
      </c>
      <c r="I6995" s="24" t="n">
        <v>1596.76</v>
      </c>
      <c r="J6995" s="25" t="n">
        <v>45907</v>
      </c>
      <c r="K6995" s="25" t="n">
        <v>46016</v>
      </c>
      <c r="L6995" t="n">
        <v>5</v>
      </c>
      <c r="M6995" t="n">
        <v>3</v>
      </c>
      <c r="N6995" t="n">
        <v>2</v>
      </c>
      <c r="O6995">
        <f>DATE(2026,1,1)-K6995</f>
        <v/>
      </c>
      <c r="P6995">
        <f>IF(G6995&gt;=2,"Repeat","One-time")</f>
        <v/>
      </c>
    </row>
    <row r="6996">
      <c r="A6996" t="inlineStr">
        <is>
          <t>C00348</t>
        </is>
      </c>
      <c r="B6996" t="inlineStr">
        <is>
          <t>Varun Verma</t>
        </is>
      </c>
      <c r="C6996" t="inlineStr">
        <is>
          <t>East</t>
        </is>
      </c>
      <c r="D6996" t="inlineStr">
        <is>
          <t>Kolkata</t>
        </is>
      </c>
      <c r="E6996" t="inlineStr">
        <is>
          <t>No</t>
        </is>
      </c>
      <c r="F6996" t="inlineStr">
        <is>
          <t>At Risk</t>
        </is>
      </c>
      <c r="G6996" t="n">
        <v>3</v>
      </c>
      <c r="H6996" s="24" t="n">
        <v>4616.4</v>
      </c>
      <c r="I6996" s="24" t="n">
        <v>1468.49</v>
      </c>
      <c r="J6996" s="25" t="n">
        <v>44980</v>
      </c>
      <c r="K6996" s="25" t="n">
        <v>44996</v>
      </c>
      <c r="L6996" t="n">
        <v>1</v>
      </c>
      <c r="M6996" t="n">
        <v>3</v>
      </c>
      <c r="N6996" t="n">
        <v>2</v>
      </c>
      <c r="O6996">
        <f>DATE(2026,1,1)-K6996</f>
        <v/>
      </c>
      <c r="P6996">
        <f>IF(G6996&gt;=2,"Repeat","One-time")</f>
        <v/>
      </c>
    </row>
    <row r="6997">
      <c r="A6997" t="inlineStr">
        <is>
          <t>C10412</t>
        </is>
      </c>
      <c r="B6997" t="inlineStr">
        <is>
          <t>Abhishek Fernandes</t>
        </is>
      </c>
      <c r="C6997" t="inlineStr">
        <is>
          <t>West</t>
        </is>
      </c>
      <c r="D6997" t="inlineStr">
        <is>
          <t>Ahmedabad</t>
        </is>
      </c>
      <c r="E6997" t="inlineStr">
        <is>
          <t>No</t>
        </is>
      </c>
      <c r="F6997" t="inlineStr">
        <is>
          <t>Loyal</t>
        </is>
      </c>
      <c r="G6997" t="n">
        <v>2</v>
      </c>
      <c r="H6997" s="24" t="n">
        <v>4612.65</v>
      </c>
      <c r="I6997" s="24" t="n">
        <v>1069.83</v>
      </c>
      <c r="J6997" s="25" t="n">
        <v>45924</v>
      </c>
      <c r="K6997" s="25" t="n">
        <v>46019</v>
      </c>
      <c r="L6997" t="n">
        <v>5</v>
      </c>
      <c r="M6997" t="n">
        <v>3</v>
      </c>
      <c r="N6997" t="n">
        <v>2</v>
      </c>
      <c r="O6997">
        <f>DATE(2026,1,1)-K6997</f>
        <v/>
      </c>
      <c r="P6997">
        <f>IF(G6997&gt;=2,"Repeat","One-time")</f>
        <v/>
      </c>
    </row>
    <row r="6998">
      <c r="A6998" t="inlineStr">
        <is>
          <t>C10546</t>
        </is>
      </c>
      <c r="B6998" t="inlineStr">
        <is>
          <t>Diya Rao</t>
        </is>
      </c>
      <c r="C6998" t="inlineStr">
        <is>
          <t>East</t>
        </is>
      </c>
      <c r="D6998" t="inlineStr">
        <is>
          <t>Kolkata</t>
        </is>
      </c>
      <c r="E6998" t="inlineStr">
        <is>
          <t>No</t>
        </is>
      </c>
      <c r="F6998" t="inlineStr">
        <is>
          <t>New</t>
        </is>
      </c>
      <c r="G6998" t="n">
        <v>1</v>
      </c>
      <c r="H6998" s="24" t="n">
        <v>4608.27</v>
      </c>
      <c r="I6998" s="24" t="n">
        <v>1655.71</v>
      </c>
      <c r="J6998" s="25" t="n">
        <v>45968</v>
      </c>
      <c r="K6998" s="25" t="n">
        <v>45968</v>
      </c>
      <c r="L6998" t="n">
        <v>4</v>
      </c>
      <c r="M6998" t="n">
        <v>2</v>
      </c>
      <c r="N6998" t="n">
        <v>2</v>
      </c>
      <c r="O6998">
        <f>DATE(2026,1,1)-K6998</f>
        <v/>
      </c>
      <c r="P6998">
        <f>IF(G6998&gt;=2,"Repeat","One-time")</f>
        <v/>
      </c>
    </row>
    <row r="6999">
      <c r="A6999" t="inlineStr">
        <is>
          <t>C06799</t>
        </is>
      </c>
      <c r="B6999" t="inlineStr">
        <is>
          <t>Joseph Fernandes</t>
        </is>
      </c>
      <c r="C6999" t="inlineStr">
        <is>
          <t>West</t>
        </is>
      </c>
      <c r="D6999" t="inlineStr">
        <is>
          <t>Mumbai</t>
        </is>
      </c>
      <c r="E6999" t="inlineStr">
        <is>
          <t>No</t>
        </is>
      </c>
      <c r="F6999" t="inlineStr">
        <is>
          <t>Occasional</t>
        </is>
      </c>
      <c r="G6999" t="n">
        <v>1</v>
      </c>
      <c r="H6999" s="24" t="n">
        <v>4608.21</v>
      </c>
      <c r="I6999" s="24" t="n">
        <v>608.17</v>
      </c>
      <c r="J6999" s="25" t="n">
        <v>45886</v>
      </c>
      <c r="K6999" s="25" t="n">
        <v>45886</v>
      </c>
      <c r="L6999" t="n">
        <v>3</v>
      </c>
      <c r="M6999" t="n">
        <v>1</v>
      </c>
      <c r="N6999" t="n">
        <v>2</v>
      </c>
      <c r="O6999">
        <f>DATE(2026,1,1)-K6999</f>
        <v/>
      </c>
      <c r="P6999">
        <f>IF(G6999&gt;=2,"Repeat","One-time")</f>
        <v/>
      </c>
    </row>
    <row r="7000">
      <c r="A7000" t="inlineStr">
        <is>
          <t>C09155</t>
        </is>
      </c>
      <c r="B7000" t="inlineStr">
        <is>
          <t>Meera Kapoor</t>
        </is>
      </c>
      <c r="C7000" t="inlineStr">
        <is>
          <t>North</t>
        </is>
      </c>
      <c r="D7000" t="inlineStr">
        <is>
          <t>Lucknow</t>
        </is>
      </c>
      <c r="E7000" t="inlineStr">
        <is>
          <t>Yes</t>
        </is>
      </c>
      <c r="F7000" t="inlineStr">
        <is>
          <t>New</t>
        </is>
      </c>
      <c r="G7000" t="n">
        <v>1</v>
      </c>
      <c r="H7000" s="24" t="n">
        <v>4605.18</v>
      </c>
      <c r="I7000" s="24" t="n">
        <v>1608.79</v>
      </c>
      <c r="J7000" s="25" t="n">
        <v>45936</v>
      </c>
      <c r="K7000" s="25" t="n">
        <v>45936</v>
      </c>
      <c r="L7000" t="n">
        <v>4</v>
      </c>
      <c r="M7000" t="n">
        <v>1</v>
      </c>
      <c r="N7000" t="n">
        <v>2</v>
      </c>
      <c r="O7000">
        <f>DATE(2026,1,1)-K7000</f>
        <v/>
      </c>
      <c r="P7000">
        <f>IF(G7000&gt;=2,"Repeat","One-time")</f>
        <v/>
      </c>
    </row>
    <row r="7001">
      <c r="A7001" t="inlineStr">
        <is>
          <t>C03238</t>
        </is>
      </c>
      <c r="B7001" t="inlineStr">
        <is>
          <t>Zoya Gupta</t>
        </is>
      </c>
      <c r="C7001" t="inlineStr">
        <is>
          <t>West</t>
        </is>
      </c>
      <c r="D7001" t="inlineStr">
        <is>
          <t>Mumbai</t>
        </is>
      </c>
      <c r="E7001" t="inlineStr">
        <is>
          <t>No</t>
        </is>
      </c>
      <c r="F7001" t="inlineStr">
        <is>
          <t>Hibernating</t>
        </is>
      </c>
      <c r="G7001" t="n">
        <v>1</v>
      </c>
      <c r="H7001" s="24" t="n">
        <v>4604.18</v>
      </c>
      <c r="I7001" s="24" t="n">
        <v>1489.27</v>
      </c>
      <c r="J7001" s="25" t="n">
        <v>45357</v>
      </c>
      <c r="K7001" s="25" t="n">
        <v>45357</v>
      </c>
      <c r="L7001" t="n">
        <v>1</v>
      </c>
      <c r="M7001" t="n">
        <v>1</v>
      </c>
      <c r="N7001" t="n">
        <v>2</v>
      </c>
      <c r="O7001">
        <f>DATE(2026,1,1)-K7001</f>
        <v/>
      </c>
      <c r="P7001">
        <f>IF(G7001&gt;=2,"Repeat","One-time")</f>
        <v/>
      </c>
    </row>
    <row r="7002">
      <c r="A7002" t="inlineStr">
        <is>
          <t>C03184</t>
        </is>
      </c>
      <c r="B7002" t="inlineStr">
        <is>
          <t>Aditya Bose</t>
        </is>
      </c>
      <c r="C7002" t="inlineStr">
        <is>
          <t>West</t>
        </is>
      </c>
      <c r="D7002" t="inlineStr">
        <is>
          <t>Surat</t>
        </is>
      </c>
      <c r="E7002" t="inlineStr">
        <is>
          <t>No</t>
        </is>
      </c>
      <c r="F7002" t="inlineStr">
        <is>
          <t>Hibernating</t>
        </is>
      </c>
      <c r="G7002" t="n">
        <v>1</v>
      </c>
      <c r="H7002" s="24" t="n">
        <v>4604.18</v>
      </c>
      <c r="I7002" s="24" t="n">
        <v>1489.27</v>
      </c>
      <c r="J7002" s="25" t="n">
        <v>45349</v>
      </c>
      <c r="K7002" s="25" t="n">
        <v>45349</v>
      </c>
      <c r="L7002" t="n">
        <v>1</v>
      </c>
      <c r="M7002" t="n">
        <v>1</v>
      </c>
      <c r="N7002" t="n">
        <v>2</v>
      </c>
      <c r="O7002">
        <f>DATE(2026,1,1)-K7002</f>
        <v/>
      </c>
      <c r="P7002">
        <f>IF(G7002&gt;=2,"Repeat","One-time")</f>
        <v/>
      </c>
    </row>
    <row r="7003">
      <c r="A7003" t="inlineStr">
        <is>
          <t>C00231</t>
        </is>
      </c>
      <c r="B7003" t="inlineStr">
        <is>
          <t>Ritu Sharma</t>
        </is>
      </c>
      <c r="C7003" t="inlineStr">
        <is>
          <t>South</t>
        </is>
      </c>
      <c r="D7003" t="inlineStr">
        <is>
          <t>Hyderabad</t>
        </is>
      </c>
      <c r="E7003" t="inlineStr">
        <is>
          <t>No</t>
        </is>
      </c>
      <c r="F7003" t="inlineStr">
        <is>
          <t>Hibernating</t>
        </is>
      </c>
      <c r="G7003" t="n">
        <v>1</v>
      </c>
      <c r="H7003" s="24" t="n">
        <v>4603.35</v>
      </c>
      <c r="I7003" s="24" t="n">
        <v>1581.72</v>
      </c>
      <c r="J7003" s="25" t="n">
        <v>45090</v>
      </c>
      <c r="K7003" s="25" t="n">
        <v>45090</v>
      </c>
      <c r="L7003" t="n">
        <v>1</v>
      </c>
      <c r="M7003" t="n">
        <v>1</v>
      </c>
      <c r="N7003" t="n">
        <v>2</v>
      </c>
      <c r="O7003">
        <f>DATE(2026,1,1)-K7003</f>
        <v/>
      </c>
      <c r="P7003">
        <f>IF(G7003&gt;=2,"Repeat","One-time")</f>
        <v/>
      </c>
    </row>
    <row r="7004">
      <c r="A7004" t="inlineStr">
        <is>
          <t>C02345</t>
        </is>
      </c>
      <c r="B7004" t="inlineStr">
        <is>
          <t>Ananya Shah</t>
        </is>
      </c>
      <c r="C7004" t="inlineStr">
        <is>
          <t>North</t>
        </is>
      </c>
      <c r="D7004" t="inlineStr">
        <is>
          <t>Gurugram</t>
        </is>
      </c>
      <c r="E7004" t="inlineStr">
        <is>
          <t>No</t>
        </is>
      </c>
      <c r="F7004" t="inlineStr">
        <is>
          <t>Hibernating</t>
        </is>
      </c>
      <c r="G7004" t="n">
        <v>1</v>
      </c>
      <c r="H7004" s="24" t="n">
        <v>4601.85</v>
      </c>
      <c r="I7004" s="24" t="n">
        <v>1500.03</v>
      </c>
      <c r="J7004" s="25" t="n">
        <v>45267</v>
      </c>
      <c r="K7004" s="25" t="n">
        <v>45267</v>
      </c>
      <c r="L7004" t="n">
        <v>1</v>
      </c>
      <c r="M7004" t="n">
        <v>1</v>
      </c>
      <c r="N7004" t="n">
        <v>2</v>
      </c>
      <c r="O7004">
        <f>DATE(2026,1,1)-K7004</f>
        <v/>
      </c>
      <c r="P7004">
        <f>IF(G7004&gt;=2,"Repeat","One-time")</f>
        <v/>
      </c>
    </row>
    <row r="7005">
      <c r="A7005" t="inlineStr">
        <is>
          <t>C00268</t>
        </is>
      </c>
      <c r="B7005" t="inlineStr">
        <is>
          <t>Rahul Agarwal</t>
        </is>
      </c>
      <c r="C7005" t="inlineStr">
        <is>
          <t>East</t>
        </is>
      </c>
      <c r="D7005" t="inlineStr">
        <is>
          <t>Kolkata</t>
        </is>
      </c>
      <c r="E7005" t="inlineStr">
        <is>
          <t>No</t>
        </is>
      </c>
      <c r="F7005" t="inlineStr">
        <is>
          <t>At Risk</t>
        </is>
      </c>
      <c r="G7005" t="n">
        <v>4</v>
      </c>
      <c r="H7005" s="24" t="n">
        <v>4594.95</v>
      </c>
      <c r="I7005" s="24" t="n">
        <v>1933.08</v>
      </c>
      <c r="J7005" s="25" t="n">
        <v>44949</v>
      </c>
      <c r="K7005" s="25" t="n">
        <v>45074</v>
      </c>
      <c r="L7005" t="n">
        <v>1</v>
      </c>
      <c r="M7005" t="n">
        <v>3</v>
      </c>
      <c r="N7005" t="n">
        <v>2</v>
      </c>
      <c r="O7005">
        <f>DATE(2026,1,1)-K7005</f>
        <v/>
      </c>
      <c r="P7005">
        <f>IF(G7005&gt;=2,"Repeat","One-time")</f>
        <v/>
      </c>
    </row>
    <row r="7006">
      <c r="A7006" t="inlineStr">
        <is>
          <t>C02774</t>
        </is>
      </c>
      <c r="B7006" t="inlineStr">
        <is>
          <t>Ritu Mehta</t>
        </is>
      </c>
      <c r="C7006" t="inlineStr">
        <is>
          <t>South</t>
        </is>
      </c>
      <c r="D7006" t="inlineStr">
        <is>
          <t>Bengaluru</t>
        </is>
      </c>
      <c r="E7006" t="inlineStr">
        <is>
          <t>Yes</t>
        </is>
      </c>
      <c r="F7006" t="inlineStr">
        <is>
          <t>At Risk</t>
        </is>
      </c>
      <c r="G7006" t="n">
        <v>3</v>
      </c>
      <c r="H7006" s="24" t="n">
        <v>4594.02</v>
      </c>
      <c r="I7006" s="24" t="n">
        <v>1865.29</v>
      </c>
      <c r="J7006" s="25" t="n">
        <v>45228</v>
      </c>
      <c r="K7006" s="25" t="n">
        <v>45545</v>
      </c>
      <c r="L7006" t="n">
        <v>2</v>
      </c>
      <c r="M7006" t="n">
        <v>3</v>
      </c>
      <c r="N7006" t="n">
        <v>2</v>
      </c>
      <c r="O7006">
        <f>DATE(2026,1,1)-K7006</f>
        <v/>
      </c>
      <c r="P7006">
        <f>IF(G7006&gt;=2,"Repeat","One-time")</f>
        <v/>
      </c>
    </row>
    <row r="7007">
      <c r="A7007" t="inlineStr">
        <is>
          <t>C09145</t>
        </is>
      </c>
      <c r="B7007" t="inlineStr">
        <is>
          <t>Ananya Bose</t>
        </is>
      </c>
      <c r="C7007" t="inlineStr">
        <is>
          <t>West</t>
        </is>
      </c>
      <c r="D7007" t="inlineStr">
        <is>
          <t>Surat</t>
        </is>
      </c>
      <c r="E7007" t="inlineStr">
        <is>
          <t>No</t>
        </is>
      </c>
      <c r="F7007" t="inlineStr">
        <is>
          <t>Occasional</t>
        </is>
      </c>
      <c r="G7007" t="n">
        <v>1</v>
      </c>
      <c r="H7007" s="24" t="n">
        <v>4591.99</v>
      </c>
      <c r="I7007" s="24" t="n">
        <v>1343.89</v>
      </c>
      <c r="J7007" s="25" t="n">
        <v>45779</v>
      </c>
      <c r="K7007" s="25" t="n">
        <v>45779</v>
      </c>
      <c r="L7007" t="n">
        <v>3</v>
      </c>
      <c r="M7007" t="n">
        <v>1</v>
      </c>
      <c r="N7007" t="n">
        <v>2</v>
      </c>
      <c r="O7007">
        <f>DATE(2026,1,1)-K7007</f>
        <v/>
      </c>
      <c r="P7007">
        <f>IF(G7007&gt;=2,"Repeat","One-time")</f>
        <v/>
      </c>
    </row>
    <row r="7008">
      <c r="A7008" t="inlineStr">
        <is>
          <t>C06365</t>
        </is>
      </c>
      <c r="B7008" t="inlineStr">
        <is>
          <t>Lakshmi Fernandes</t>
        </is>
      </c>
      <c r="C7008" t="inlineStr">
        <is>
          <t>North</t>
        </is>
      </c>
      <c r="D7008" t="inlineStr">
        <is>
          <t>Delhi</t>
        </is>
      </c>
      <c r="E7008" t="inlineStr">
        <is>
          <t>No</t>
        </is>
      </c>
      <c r="F7008" t="inlineStr">
        <is>
          <t>Occasional</t>
        </is>
      </c>
      <c r="G7008" t="n">
        <v>1</v>
      </c>
      <c r="H7008" s="24" t="n">
        <v>4589.55</v>
      </c>
      <c r="I7008" s="24" t="n">
        <v>1841.41</v>
      </c>
      <c r="J7008" s="25" t="n">
        <v>45780</v>
      </c>
      <c r="K7008" s="25" t="n">
        <v>45780</v>
      </c>
      <c r="L7008" t="n">
        <v>3</v>
      </c>
      <c r="M7008" t="n">
        <v>1</v>
      </c>
      <c r="N7008" t="n">
        <v>2</v>
      </c>
      <c r="O7008">
        <f>DATE(2026,1,1)-K7008</f>
        <v/>
      </c>
      <c r="P7008">
        <f>IF(G7008&gt;=2,"Repeat","One-time")</f>
        <v/>
      </c>
    </row>
    <row r="7009">
      <c r="A7009" t="inlineStr">
        <is>
          <t>C03112</t>
        </is>
      </c>
      <c r="B7009" t="inlineStr">
        <is>
          <t>Pooja Patel</t>
        </is>
      </c>
      <c r="C7009" t="inlineStr">
        <is>
          <t>North</t>
        </is>
      </c>
      <c r="D7009" t="inlineStr">
        <is>
          <t>Delhi</t>
        </is>
      </c>
      <c r="E7009" t="inlineStr">
        <is>
          <t>No</t>
        </is>
      </c>
      <c r="F7009" t="inlineStr">
        <is>
          <t>Loyal</t>
        </is>
      </c>
      <c r="G7009" t="n">
        <v>3</v>
      </c>
      <c r="H7009" s="24" t="n">
        <v>4585.24</v>
      </c>
      <c r="I7009" s="24" t="n">
        <v>1595.98</v>
      </c>
      <c r="J7009" s="25" t="n">
        <v>45216</v>
      </c>
      <c r="K7009" s="25" t="n">
        <v>45912</v>
      </c>
      <c r="L7009" t="n">
        <v>3</v>
      </c>
      <c r="M7009" t="n">
        <v>3</v>
      </c>
      <c r="N7009" t="n">
        <v>2</v>
      </c>
      <c r="O7009">
        <f>DATE(2026,1,1)-K7009</f>
        <v/>
      </c>
      <c r="P7009">
        <f>IF(G7009&gt;=2,"Repeat","One-time")</f>
        <v/>
      </c>
    </row>
    <row r="7010">
      <c r="A7010" t="inlineStr">
        <is>
          <t>C08567</t>
        </is>
      </c>
      <c r="B7010" t="inlineStr">
        <is>
          <t>Kavya Khan</t>
        </is>
      </c>
      <c r="C7010" t="inlineStr">
        <is>
          <t>North</t>
        </is>
      </c>
      <c r="D7010" t="inlineStr">
        <is>
          <t>Delhi</t>
        </is>
      </c>
      <c r="E7010" t="inlineStr">
        <is>
          <t>No</t>
        </is>
      </c>
      <c r="F7010" t="inlineStr">
        <is>
          <t>Occasional</t>
        </is>
      </c>
      <c r="G7010" t="n">
        <v>2</v>
      </c>
      <c r="H7010" s="24" t="n">
        <v>4578.68</v>
      </c>
      <c r="I7010" s="24" t="n">
        <v>1861.44</v>
      </c>
      <c r="J7010" s="25" t="n">
        <v>45921</v>
      </c>
      <c r="K7010" s="25" t="n">
        <v>46000</v>
      </c>
      <c r="L7010" t="n">
        <v>5</v>
      </c>
      <c r="M7010" t="n">
        <v>2</v>
      </c>
      <c r="N7010" t="n">
        <v>2</v>
      </c>
      <c r="O7010">
        <f>DATE(2026,1,1)-K7010</f>
        <v/>
      </c>
      <c r="P7010">
        <f>IF(G7010&gt;=2,"Repeat","One-time")</f>
        <v/>
      </c>
    </row>
    <row r="7011">
      <c r="A7011" t="inlineStr">
        <is>
          <t>C01618</t>
        </is>
      </c>
      <c r="B7011" t="inlineStr">
        <is>
          <t>Aarav Singh</t>
        </is>
      </c>
      <c r="C7011" t="inlineStr">
        <is>
          <t>North</t>
        </is>
      </c>
      <c r="D7011" t="inlineStr">
        <is>
          <t>Delhi</t>
        </is>
      </c>
      <c r="E7011" t="inlineStr">
        <is>
          <t>No</t>
        </is>
      </c>
      <c r="F7011" t="inlineStr">
        <is>
          <t>At Risk</t>
        </is>
      </c>
      <c r="G7011" t="n">
        <v>3</v>
      </c>
      <c r="H7011" s="24" t="n">
        <v>4572.2</v>
      </c>
      <c r="I7011" s="24" t="n">
        <v>1649.89</v>
      </c>
      <c r="J7011" s="25" t="n">
        <v>45032</v>
      </c>
      <c r="K7011" s="25" t="n">
        <v>45156</v>
      </c>
      <c r="L7011" t="n">
        <v>1</v>
      </c>
      <c r="M7011" t="n">
        <v>3</v>
      </c>
      <c r="N7011" t="n">
        <v>2</v>
      </c>
      <c r="O7011">
        <f>DATE(2026,1,1)-K7011</f>
        <v/>
      </c>
      <c r="P7011">
        <f>IF(G7011&gt;=2,"Repeat","One-time")</f>
        <v/>
      </c>
    </row>
    <row r="7012">
      <c r="A7012" t="inlineStr">
        <is>
          <t>C08482</t>
        </is>
      </c>
      <c r="B7012" t="inlineStr">
        <is>
          <t>Karan Fernandes</t>
        </is>
      </c>
      <c r="C7012" t="inlineStr">
        <is>
          <t>Central</t>
        </is>
      </c>
      <c r="D7012" t="inlineStr">
        <is>
          <t>Nagpur</t>
        </is>
      </c>
      <c r="E7012" t="inlineStr">
        <is>
          <t>No</t>
        </is>
      </c>
      <c r="F7012" t="inlineStr">
        <is>
          <t>Occasional</t>
        </is>
      </c>
      <c r="G7012" t="n">
        <v>1</v>
      </c>
      <c r="H7012" s="24" t="n">
        <v>4572.19</v>
      </c>
      <c r="I7012" s="24" t="n">
        <v>2276.02</v>
      </c>
      <c r="J7012" s="25" t="n">
        <v>45777</v>
      </c>
      <c r="K7012" s="25" t="n">
        <v>45777</v>
      </c>
      <c r="L7012" t="n">
        <v>3</v>
      </c>
      <c r="M7012" t="n">
        <v>1</v>
      </c>
      <c r="N7012" t="n">
        <v>2</v>
      </c>
      <c r="O7012">
        <f>DATE(2026,1,1)-K7012</f>
        <v/>
      </c>
      <c r="P7012">
        <f>IF(G7012&gt;=2,"Repeat","One-time")</f>
        <v/>
      </c>
    </row>
    <row r="7013">
      <c r="A7013" t="inlineStr">
        <is>
          <t>C01088</t>
        </is>
      </c>
      <c r="B7013" t="inlineStr">
        <is>
          <t>Vivaan Menon</t>
        </is>
      </c>
      <c r="C7013" t="inlineStr">
        <is>
          <t>South</t>
        </is>
      </c>
      <c r="D7013" t="inlineStr">
        <is>
          <t>Bengaluru</t>
        </is>
      </c>
      <c r="E7013" t="inlineStr">
        <is>
          <t>No</t>
        </is>
      </c>
      <c r="F7013" t="inlineStr">
        <is>
          <t>Occasional</t>
        </is>
      </c>
      <c r="G7013" t="n">
        <v>1</v>
      </c>
      <c r="H7013" s="24" t="n">
        <v>4571.44</v>
      </c>
      <c r="I7013" s="24" t="n">
        <v>1312.45</v>
      </c>
      <c r="J7013" s="25" t="n">
        <v>45847</v>
      </c>
      <c r="K7013" s="25" t="n">
        <v>45847</v>
      </c>
      <c r="L7013" t="n">
        <v>3</v>
      </c>
      <c r="M7013" t="n">
        <v>1</v>
      </c>
      <c r="N7013" t="n">
        <v>2</v>
      </c>
      <c r="O7013">
        <f>DATE(2026,1,1)-K7013</f>
        <v/>
      </c>
      <c r="P7013">
        <f>IF(G7013&gt;=2,"Repeat","One-time")</f>
        <v/>
      </c>
    </row>
    <row r="7014">
      <c r="A7014" t="inlineStr">
        <is>
          <t>C11020</t>
        </is>
      </c>
      <c r="B7014" t="inlineStr">
        <is>
          <t>Imran Iyer</t>
        </is>
      </c>
      <c r="C7014" t="inlineStr">
        <is>
          <t>West</t>
        </is>
      </c>
      <c r="D7014" t="inlineStr">
        <is>
          <t>Pune</t>
        </is>
      </c>
      <c r="E7014" t="inlineStr">
        <is>
          <t>Yes</t>
        </is>
      </c>
      <c r="F7014" t="inlineStr">
        <is>
          <t>New</t>
        </is>
      </c>
      <c r="G7014" t="n">
        <v>2</v>
      </c>
      <c r="H7014" s="24" t="n">
        <v>4566.46</v>
      </c>
      <c r="I7014" s="24" t="n">
        <v>342.47</v>
      </c>
      <c r="J7014" s="25" t="n">
        <v>45977</v>
      </c>
      <c r="K7014" s="25" t="n">
        <v>46013</v>
      </c>
      <c r="L7014" t="n">
        <v>5</v>
      </c>
      <c r="M7014" t="n">
        <v>3</v>
      </c>
      <c r="N7014" t="n">
        <v>2</v>
      </c>
      <c r="O7014">
        <f>DATE(2026,1,1)-K7014</f>
        <v/>
      </c>
      <c r="P7014">
        <f>IF(G7014&gt;=2,"Repeat","One-time")</f>
        <v/>
      </c>
    </row>
    <row r="7015">
      <c r="A7015" t="inlineStr">
        <is>
          <t>C09120</t>
        </is>
      </c>
      <c r="B7015" t="inlineStr">
        <is>
          <t>Ritu Mukherjee</t>
        </is>
      </c>
      <c r="C7015" t="inlineStr">
        <is>
          <t>West</t>
        </is>
      </c>
      <c r="D7015" t="inlineStr">
        <is>
          <t>Mumbai</t>
        </is>
      </c>
      <c r="E7015" t="inlineStr">
        <is>
          <t>No</t>
        </is>
      </c>
      <c r="F7015" t="inlineStr">
        <is>
          <t>Loyal</t>
        </is>
      </c>
      <c r="G7015" t="n">
        <v>3</v>
      </c>
      <c r="H7015" s="24" t="n">
        <v>4563</v>
      </c>
      <c r="I7015" s="24" t="n">
        <v>1053.37</v>
      </c>
      <c r="J7015" s="25" t="n">
        <v>45839</v>
      </c>
      <c r="K7015" s="25" t="n">
        <v>46022</v>
      </c>
      <c r="L7015" t="n">
        <v>5</v>
      </c>
      <c r="M7015" t="n">
        <v>3</v>
      </c>
      <c r="N7015" t="n">
        <v>2</v>
      </c>
      <c r="O7015">
        <f>DATE(2026,1,1)-K7015</f>
        <v/>
      </c>
      <c r="P7015">
        <f>IF(G7015&gt;=2,"Repeat","One-time")</f>
        <v/>
      </c>
    </row>
    <row r="7016">
      <c r="A7016" t="inlineStr">
        <is>
          <t>C04505</t>
        </is>
      </c>
      <c r="B7016" t="inlineStr">
        <is>
          <t>Sanjay Sinha</t>
        </is>
      </c>
      <c r="C7016" t="inlineStr">
        <is>
          <t>East</t>
        </is>
      </c>
      <c r="D7016" t="inlineStr">
        <is>
          <t>Jamshedpur</t>
        </is>
      </c>
      <c r="E7016" t="inlineStr">
        <is>
          <t>No</t>
        </is>
      </c>
      <c r="F7016" t="inlineStr">
        <is>
          <t>Hibernating</t>
        </is>
      </c>
      <c r="G7016" t="n">
        <v>2</v>
      </c>
      <c r="H7016" s="24" t="n">
        <v>4558.31</v>
      </c>
      <c r="I7016" s="24" t="n">
        <v>1498.26</v>
      </c>
      <c r="J7016" s="25" t="n">
        <v>45381</v>
      </c>
      <c r="K7016" s="25" t="n">
        <v>45462</v>
      </c>
      <c r="L7016" t="n">
        <v>1</v>
      </c>
      <c r="M7016" t="n">
        <v>2</v>
      </c>
      <c r="N7016" t="n">
        <v>2</v>
      </c>
      <c r="O7016">
        <f>DATE(2026,1,1)-K7016</f>
        <v/>
      </c>
      <c r="P7016">
        <f>IF(G7016&gt;=2,"Repeat","One-time")</f>
        <v/>
      </c>
    </row>
    <row r="7017">
      <c r="A7017" t="inlineStr">
        <is>
          <t>C10325</t>
        </is>
      </c>
      <c r="B7017" t="inlineStr">
        <is>
          <t>Neha Fernandes</t>
        </is>
      </c>
      <c r="C7017" t="inlineStr">
        <is>
          <t>South</t>
        </is>
      </c>
      <c r="D7017" t="inlineStr">
        <is>
          <t>Bengaluru</t>
        </is>
      </c>
      <c r="E7017" t="inlineStr">
        <is>
          <t>No</t>
        </is>
      </c>
      <c r="F7017" t="inlineStr">
        <is>
          <t>New</t>
        </is>
      </c>
      <c r="G7017" t="n">
        <v>1</v>
      </c>
      <c r="H7017" s="24" t="n">
        <v>4558.19</v>
      </c>
      <c r="I7017" s="24" t="n">
        <v>1300.29</v>
      </c>
      <c r="J7017" s="25" t="n">
        <v>45948</v>
      </c>
      <c r="K7017" s="25" t="n">
        <v>45948</v>
      </c>
      <c r="L7017" t="n">
        <v>4</v>
      </c>
      <c r="M7017" t="n">
        <v>2</v>
      </c>
      <c r="N7017" t="n">
        <v>2</v>
      </c>
      <c r="O7017">
        <f>DATE(2026,1,1)-K7017</f>
        <v/>
      </c>
      <c r="P7017">
        <f>IF(G7017&gt;=2,"Repeat","One-time")</f>
        <v/>
      </c>
    </row>
    <row r="7018">
      <c r="A7018" t="inlineStr">
        <is>
          <t>C08321</t>
        </is>
      </c>
      <c r="B7018" t="inlineStr">
        <is>
          <t>Diya Menon</t>
        </is>
      </c>
      <c r="C7018" t="inlineStr">
        <is>
          <t>West</t>
        </is>
      </c>
      <c r="D7018" t="inlineStr">
        <is>
          <t>Pune</t>
        </is>
      </c>
      <c r="E7018" t="inlineStr">
        <is>
          <t>Yes</t>
        </is>
      </c>
      <c r="F7018" t="inlineStr">
        <is>
          <t>Occasional</t>
        </is>
      </c>
      <c r="G7018" t="n">
        <v>1</v>
      </c>
      <c r="H7018" s="24" t="n">
        <v>4556.4</v>
      </c>
      <c r="I7018" s="24" t="n">
        <v>2293.33</v>
      </c>
      <c r="J7018" s="25" t="n">
        <v>45738</v>
      </c>
      <c r="K7018" s="25" t="n">
        <v>45738</v>
      </c>
      <c r="L7018" t="n">
        <v>2</v>
      </c>
      <c r="M7018" t="n">
        <v>1</v>
      </c>
      <c r="N7018" t="n">
        <v>2</v>
      </c>
      <c r="O7018">
        <f>DATE(2026,1,1)-K7018</f>
        <v/>
      </c>
      <c r="P7018">
        <f>IF(G7018&gt;=2,"Repeat","One-time")</f>
        <v/>
      </c>
    </row>
    <row r="7019">
      <c r="A7019" t="inlineStr">
        <is>
          <t>C05385</t>
        </is>
      </c>
      <c r="B7019" t="inlineStr">
        <is>
          <t>Gurpreet Thakur</t>
        </is>
      </c>
      <c r="C7019" t="inlineStr">
        <is>
          <t>South</t>
        </is>
      </c>
      <c r="D7019" t="inlineStr">
        <is>
          <t>Bengaluru</t>
        </is>
      </c>
      <c r="E7019" t="inlineStr">
        <is>
          <t>Yes</t>
        </is>
      </c>
      <c r="F7019" t="inlineStr">
        <is>
          <t>Occasional</t>
        </is>
      </c>
      <c r="G7019" t="n">
        <v>2</v>
      </c>
      <c r="H7019" s="24" t="n">
        <v>4555.51</v>
      </c>
      <c r="I7019" s="24" t="n">
        <v>198.31</v>
      </c>
      <c r="J7019" s="25" t="n">
        <v>45478</v>
      </c>
      <c r="K7019" s="25" t="n">
        <v>45544</v>
      </c>
      <c r="L7019" t="n">
        <v>2</v>
      </c>
      <c r="M7019" t="n">
        <v>2</v>
      </c>
      <c r="N7019" t="n">
        <v>2</v>
      </c>
      <c r="O7019">
        <f>DATE(2026,1,1)-K7019</f>
        <v/>
      </c>
      <c r="P7019">
        <f>IF(G7019&gt;=2,"Repeat","One-time")</f>
        <v/>
      </c>
    </row>
    <row r="7020">
      <c r="A7020" t="inlineStr">
        <is>
          <t>C10004</t>
        </is>
      </c>
      <c r="B7020" t="inlineStr">
        <is>
          <t>Kavya Patel</t>
        </is>
      </c>
      <c r="C7020" t="inlineStr">
        <is>
          <t>North</t>
        </is>
      </c>
      <c r="D7020" t="inlineStr">
        <is>
          <t>Lucknow</t>
        </is>
      </c>
      <c r="E7020" t="inlineStr">
        <is>
          <t>Yes</t>
        </is>
      </c>
      <c r="F7020" t="inlineStr">
        <is>
          <t>New</t>
        </is>
      </c>
      <c r="G7020" t="n">
        <v>3</v>
      </c>
      <c r="H7020" s="24" t="n">
        <v>4547.97</v>
      </c>
      <c r="I7020" s="24" t="n">
        <v>1310.41</v>
      </c>
      <c r="J7020" s="25" t="n">
        <v>45976</v>
      </c>
      <c r="K7020" s="25" t="n">
        <v>46020</v>
      </c>
      <c r="L7020" t="n">
        <v>5</v>
      </c>
      <c r="M7020" t="n">
        <v>3</v>
      </c>
      <c r="N7020" t="n">
        <v>2</v>
      </c>
      <c r="O7020">
        <f>DATE(2026,1,1)-K7020</f>
        <v/>
      </c>
      <c r="P7020">
        <f>IF(G7020&gt;=2,"Repeat","One-time")</f>
        <v/>
      </c>
    </row>
    <row r="7021">
      <c r="A7021" t="inlineStr">
        <is>
          <t>C00190</t>
        </is>
      </c>
      <c r="B7021" t="inlineStr">
        <is>
          <t>Imran Banerjee</t>
        </is>
      </c>
      <c r="C7021" t="inlineStr">
        <is>
          <t>East</t>
        </is>
      </c>
      <c r="D7021" t="inlineStr">
        <is>
          <t>Bhubaneswar</t>
        </is>
      </c>
      <c r="E7021" t="inlineStr">
        <is>
          <t>No</t>
        </is>
      </c>
      <c r="F7021" t="inlineStr">
        <is>
          <t>Occasional</t>
        </is>
      </c>
      <c r="G7021" t="n">
        <v>2</v>
      </c>
      <c r="H7021" s="24" t="n">
        <v>4542.53</v>
      </c>
      <c r="I7021" s="24" t="n">
        <v>2001.65</v>
      </c>
      <c r="J7021" s="25" t="n">
        <v>45518</v>
      </c>
      <c r="K7021" s="25" t="n">
        <v>45891</v>
      </c>
      <c r="L7021" t="n">
        <v>3</v>
      </c>
      <c r="M7021" t="n">
        <v>2</v>
      </c>
      <c r="N7021" t="n">
        <v>2</v>
      </c>
      <c r="O7021">
        <f>DATE(2026,1,1)-K7021</f>
        <v/>
      </c>
      <c r="P7021">
        <f>IF(G7021&gt;=2,"Repeat","One-time")</f>
        <v/>
      </c>
    </row>
    <row r="7022">
      <c r="A7022" t="inlineStr">
        <is>
          <t>C07678</t>
        </is>
      </c>
      <c r="B7022" t="inlineStr">
        <is>
          <t>Aarav Ghosh</t>
        </is>
      </c>
      <c r="C7022" t="inlineStr">
        <is>
          <t>North</t>
        </is>
      </c>
      <c r="D7022" t="inlineStr">
        <is>
          <t>Delhi</t>
        </is>
      </c>
      <c r="E7022" t="inlineStr">
        <is>
          <t>Yes</t>
        </is>
      </c>
      <c r="F7022" t="inlineStr">
        <is>
          <t>Occasional</t>
        </is>
      </c>
      <c r="G7022" t="n">
        <v>2</v>
      </c>
      <c r="H7022" s="24" t="n">
        <v>4538.23</v>
      </c>
      <c r="I7022" s="24" t="n">
        <v>1357.41</v>
      </c>
      <c r="J7022" s="25" t="n">
        <v>45874</v>
      </c>
      <c r="K7022" s="25" t="n">
        <v>45927</v>
      </c>
      <c r="L7022" t="n">
        <v>4</v>
      </c>
      <c r="M7022" t="n">
        <v>2</v>
      </c>
      <c r="N7022" t="n">
        <v>2</v>
      </c>
      <c r="O7022">
        <f>DATE(2026,1,1)-K7022</f>
        <v/>
      </c>
      <c r="P7022">
        <f>IF(G7022&gt;=2,"Repeat","One-time")</f>
        <v/>
      </c>
    </row>
    <row r="7023">
      <c r="A7023" t="inlineStr">
        <is>
          <t>C09262</t>
        </is>
      </c>
      <c r="B7023" t="inlineStr">
        <is>
          <t>Maria Banerjee</t>
        </is>
      </c>
      <c r="C7023" t="inlineStr">
        <is>
          <t>North</t>
        </is>
      </c>
      <c r="D7023" t="inlineStr">
        <is>
          <t>Lucknow</t>
        </is>
      </c>
      <c r="E7023" t="inlineStr">
        <is>
          <t>No</t>
        </is>
      </c>
      <c r="F7023" t="inlineStr">
        <is>
          <t>Occasional</t>
        </is>
      </c>
      <c r="G7023" t="n">
        <v>1</v>
      </c>
      <c r="H7023" s="24" t="n">
        <v>4538.18</v>
      </c>
      <c r="I7023" s="24" t="n">
        <v>1723.97</v>
      </c>
      <c r="J7023" s="25" t="n">
        <v>45849</v>
      </c>
      <c r="K7023" s="25" t="n">
        <v>45849</v>
      </c>
      <c r="L7023" t="n">
        <v>3</v>
      </c>
      <c r="M7023" t="n">
        <v>1</v>
      </c>
      <c r="N7023" t="n">
        <v>2</v>
      </c>
      <c r="O7023">
        <f>DATE(2026,1,1)-K7023</f>
        <v/>
      </c>
      <c r="P7023">
        <f>IF(G7023&gt;=2,"Repeat","One-time")</f>
        <v/>
      </c>
    </row>
    <row r="7024">
      <c r="A7024" t="inlineStr">
        <is>
          <t>C09012</t>
        </is>
      </c>
      <c r="B7024" t="inlineStr">
        <is>
          <t>Joseph Sharma</t>
        </is>
      </c>
      <c r="C7024" t="inlineStr">
        <is>
          <t>East</t>
        </is>
      </c>
      <c r="D7024" t="inlineStr">
        <is>
          <t>Patna</t>
        </is>
      </c>
      <c r="E7024" t="inlineStr">
        <is>
          <t>No</t>
        </is>
      </c>
      <c r="F7024" t="inlineStr">
        <is>
          <t>Occasional</t>
        </is>
      </c>
      <c r="G7024" t="n">
        <v>2</v>
      </c>
      <c r="H7024" s="24" t="n">
        <v>4535.63</v>
      </c>
      <c r="I7024" s="24" t="n">
        <v>1214.01</v>
      </c>
      <c r="J7024" s="25" t="n">
        <v>45847</v>
      </c>
      <c r="K7024" s="25" t="n">
        <v>45868</v>
      </c>
      <c r="L7024" t="n">
        <v>3</v>
      </c>
      <c r="M7024" t="n">
        <v>2</v>
      </c>
      <c r="N7024" t="n">
        <v>2</v>
      </c>
      <c r="O7024">
        <f>DATE(2026,1,1)-K7024</f>
        <v/>
      </c>
      <c r="P7024">
        <f>IF(G7024&gt;=2,"Repeat","One-time")</f>
        <v/>
      </c>
    </row>
    <row r="7025">
      <c r="A7025" t="inlineStr">
        <is>
          <t>C06607</t>
        </is>
      </c>
      <c r="B7025" t="inlineStr">
        <is>
          <t>Aditya Joshi</t>
        </is>
      </c>
      <c r="C7025" t="inlineStr">
        <is>
          <t>South</t>
        </is>
      </c>
      <c r="D7025" t="inlineStr">
        <is>
          <t>Hyderabad</t>
        </is>
      </c>
      <c r="E7025" t="inlineStr">
        <is>
          <t>No</t>
        </is>
      </c>
      <c r="F7025" t="inlineStr">
        <is>
          <t>At Risk</t>
        </is>
      </c>
      <c r="G7025" t="n">
        <v>3</v>
      </c>
      <c r="H7025" s="24" t="n">
        <v>4535.52</v>
      </c>
      <c r="I7025" s="24" t="n">
        <v>1821.21</v>
      </c>
      <c r="J7025" s="25" t="n">
        <v>45561</v>
      </c>
      <c r="K7025" s="25" t="n">
        <v>45669</v>
      </c>
      <c r="L7025" t="n">
        <v>2</v>
      </c>
      <c r="M7025" t="n">
        <v>3</v>
      </c>
      <c r="N7025" t="n">
        <v>2</v>
      </c>
      <c r="O7025">
        <f>DATE(2026,1,1)-K7025</f>
        <v/>
      </c>
      <c r="P7025">
        <f>IF(G7025&gt;=2,"Repeat","One-time")</f>
        <v/>
      </c>
    </row>
    <row r="7026">
      <c r="A7026" t="inlineStr">
        <is>
          <t>C07260</t>
        </is>
      </c>
      <c r="B7026" t="inlineStr">
        <is>
          <t>Karan Sinha</t>
        </is>
      </c>
      <c r="C7026" t="inlineStr">
        <is>
          <t>North</t>
        </is>
      </c>
      <c r="D7026" t="inlineStr">
        <is>
          <t>Delhi</t>
        </is>
      </c>
      <c r="E7026" t="inlineStr">
        <is>
          <t>No</t>
        </is>
      </c>
      <c r="F7026" t="inlineStr">
        <is>
          <t>Loyal</t>
        </is>
      </c>
      <c r="G7026" t="n">
        <v>3</v>
      </c>
      <c r="H7026" s="24" t="n">
        <v>4534.11</v>
      </c>
      <c r="I7026" s="24" t="n">
        <v>1423.61</v>
      </c>
      <c r="J7026" s="25" t="n">
        <v>45669</v>
      </c>
      <c r="K7026" s="25" t="n">
        <v>45949</v>
      </c>
      <c r="L7026" t="n">
        <v>4</v>
      </c>
      <c r="M7026" t="n">
        <v>3</v>
      </c>
      <c r="N7026" t="n">
        <v>2</v>
      </c>
      <c r="O7026">
        <f>DATE(2026,1,1)-K7026</f>
        <v/>
      </c>
      <c r="P7026">
        <f>IF(G7026&gt;=2,"Repeat","One-time")</f>
        <v/>
      </c>
    </row>
    <row r="7027">
      <c r="A7027" t="inlineStr">
        <is>
          <t>C03230</t>
        </is>
      </c>
      <c r="B7027" t="inlineStr">
        <is>
          <t>Zoya Joshi</t>
        </is>
      </c>
      <c r="C7027" t="inlineStr">
        <is>
          <t>North</t>
        </is>
      </c>
      <c r="D7027" t="inlineStr">
        <is>
          <t>Gurugram</t>
        </is>
      </c>
      <c r="E7027" t="inlineStr">
        <is>
          <t>No</t>
        </is>
      </c>
      <c r="F7027" t="inlineStr">
        <is>
          <t>Occasional</t>
        </is>
      </c>
      <c r="G7027" t="n">
        <v>2</v>
      </c>
      <c r="H7027" s="24" t="n">
        <v>4531.05</v>
      </c>
      <c r="I7027" s="24" t="n">
        <v>1780.94</v>
      </c>
      <c r="J7027" s="25" t="n">
        <v>45232</v>
      </c>
      <c r="K7027" s="25" t="n">
        <v>45582</v>
      </c>
      <c r="L7027" t="n">
        <v>2</v>
      </c>
      <c r="M7027" t="n">
        <v>2</v>
      </c>
      <c r="N7027" t="n">
        <v>2</v>
      </c>
      <c r="O7027">
        <f>DATE(2026,1,1)-K7027</f>
        <v/>
      </c>
      <c r="P7027">
        <f>IF(G7027&gt;=2,"Repeat","One-time")</f>
        <v/>
      </c>
    </row>
    <row r="7028">
      <c r="A7028" t="inlineStr">
        <is>
          <t>C02761</t>
        </is>
      </c>
      <c r="B7028" t="inlineStr">
        <is>
          <t>Karan Mishra</t>
        </is>
      </c>
      <c r="C7028" t="inlineStr">
        <is>
          <t>West</t>
        </is>
      </c>
      <c r="D7028" t="inlineStr">
        <is>
          <t>Ahmedabad</t>
        </is>
      </c>
      <c r="E7028" t="inlineStr">
        <is>
          <t>No</t>
        </is>
      </c>
      <c r="F7028" t="inlineStr">
        <is>
          <t>Occasional</t>
        </is>
      </c>
      <c r="G7028" t="n">
        <v>2</v>
      </c>
      <c r="H7028" s="24" t="n">
        <v>4529.93</v>
      </c>
      <c r="I7028" s="24" t="n">
        <v>1546.1</v>
      </c>
      <c r="J7028" s="25" t="n">
        <v>45551</v>
      </c>
      <c r="K7028" s="25" t="n">
        <v>45598</v>
      </c>
      <c r="L7028" t="n">
        <v>2</v>
      </c>
      <c r="M7028" t="n">
        <v>2</v>
      </c>
      <c r="N7028" t="n">
        <v>2</v>
      </c>
      <c r="O7028">
        <f>DATE(2026,1,1)-K7028</f>
        <v/>
      </c>
      <c r="P7028">
        <f>IF(G7028&gt;=2,"Repeat","One-time")</f>
        <v/>
      </c>
    </row>
    <row r="7029">
      <c r="A7029" t="inlineStr">
        <is>
          <t>C08279</t>
        </is>
      </c>
      <c r="B7029" t="inlineStr">
        <is>
          <t>Rohan Gupta</t>
        </is>
      </c>
      <c r="C7029" t="inlineStr">
        <is>
          <t>South</t>
        </is>
      </c>
      <c r="D7029" t="inlineStr">
        <is>
          <t>Chennai</t>
        </is>
      </c>
      <c r="E7029" t="inlineStr">
        <is>
          <t>No</t>
        </is>
      </c>
      <c r="F7029" t="inlineStr">
        <is>
          <t>Occasional</t>
        </is>
      </c>
      <c r="G7029" t="n">
        <v>1</v>
      </c>
      <c r="H7029" s="24" t="n">
        <v>4527.2</v>
      </c>
      <c r="I7029" s="24" t="n">
        <v>1926.35</v>
      </c>
      <c r="J7029" s="25" t="n">
        <v>45851</v>
      </c>
      <c r="K7029" s="25" t="n">
        <v>45851</v>
      </c>
      <c r="L7029" t="n">
        <v>3</v>
      </c>
      <c r="M7029" t="n">
        <v>1</v>
      </c>
      <c r="N7029" t="n">
        <v>2</v>
      </c>
      <c r="O7029">
        <f>DATE(2026,1,1)-K7029</f>
        <v/>
      </c>
      <c r="P7029">
        <f>IF(G7029&gt;=2,"Repeat","One-time")</f>
        <v/>
      </c>
    </row>
    <row r="7030">
      <c r="A7030" t="inlineStr">
        <is>
          <t>C01955</t>
        </is>
      </c>
      <c r="B7030" t="inlineStr">
        <is>
          <t>Abhishek Prasad</t>
        </is>
      </c>
      <c r="C7030" t="inlineStr">
        <is>
          <t>West</t>
        </is>
      </c>
      <c r="D7030" t="inlineStr">
        <is>
          <t>Mumbai</t>
        </is>
      </c>
      <c r="E7030" t="inlineStr">
        <is>
          <t>No</t>
        </is>
      </c>
      <c r="F7030" t="inlineStr">
        <is>
          <t>Occasional</t>
        </is>
      </c>
      <c r="G7030" t="n">
        <v>2</v>
      </c>
      <c r="H7030" s="24" t="n">
        <v>4526.78</v>
      </c>
      <c r="I7030" s="24" t="n">
        <v>1615</v>
      </c>
      <c r="J7030" s="25" t="n">
        <v>45192</v>
      </c>
      <c r="K7030" s="25" t="n">
        <v>45596</v>
      </c>
      <c r="L7030" t="n">
        <v>2</v>
      </c>
      <c r="M7030" t="n">
        <v>2</v>
      </c>
      <c r="N7030" t="n">
        <v>2</v>
      </c>
      <c r="O7030">
        <f>DATE(2026,1,1)-K7030</f>
        <v/>
      </c>
      <c r="P7030">
        <f>IF(G7030&gt;=2,"Repeat","One-time")</f>
        <v/>
      </c>
    </row>
    <row r="7031">
      <c r="A7031" t="inlineStr">
        <is>
          <t>C06193</t>
        </is>
      </c>
      <c r="B7031" t="inlineStr">
        <is>
          <t>Diya Mishra</t>
        </is>
      </c>
      <c r="C7031" t="inlineStr">
        <is>
          <t>West</t>
        </is>
      </c>
      <c r="D7031" t="inlineStr">
        <is>
          <t>Pune</t>
        </is>
      </c>
      <c r="E7031" t="inlineStr">
        <is>
          <t>Yes</t>
        </is>
      </c>
      <c r="F7031" t="inlineStr">
        <is>
          <t>At Risk</t>
        </is>
      </c>
      <c r="G7031" t="n">
        <v>3</v>
      </c>
      <c r="H7031" s="24" t="n">
        <v>4523.69</v>
      </c>
      <c r="I7031" s="24" t="n">
        <v>1327.57</v>
      </c>
      <c r="J7031" s="25" t="n">
        <v>45532</v>
      </c>
      <c r="K7031" s="25" t="n">
        <v>45616</v>
      </c>
      <c r="L7031" t="n">
        <v>2</v>
      </c>
      <c r="M7031" t="n">
        <v>3</v>
      </c>
      <c r="N7031" t="n">
        <v>2</v>
      </c>
      <c r="O7031">
        <f>DATE(2026,1,1)-K7031</f>
        <v/>
      </c>
      <c r="P7031">
        <f>IF(G7031&gt;=2,"Repeat","One-time")</f>
        <v/>
      </c>
    </row>
    <row r="7032">
      <c r="A7032" t="inlineStr">
        <is>
          <t>C08018</t>
        </is>
      </c>
      <c r="B7032" t="inlineStr">
        <is>
          <t>Pooja Sharma</t>
        </is>
      </c>
      <c r="C7032" t="inlineStr">
        <is>
          <t>South</t>
        </is>
      </c>
      <c r="D7032" t="inlineStr">
        <is>
          <t>Coimbatore</t>
        </is>
      </c>
      <c r="E7032" t="inlineStr">
        <is>
          <t>No</t>
        </is>
      </c>
      <c r="F7032" t="inlineStr">
        <is>
          <t>Loyal</t>
        </is>
      </c>
      <c r="G7032" t="n">
        <v>3</v>
      </c>
      <c r="H7032" s="24" t="n">
        <v>4521.57</v>
      </c>
      <c r="I7032" s="24" t="n">
        <v>1067.66</v>
      </c>
      <c r="J7032" s="25" t="n">
        <v>45899</v>
      </c>
      <c r="K7032" s="25" t="n">
        <v>45946</v>
      </c>
      <c r="L7032" t="n">
        <v>4</v>
      </c>
      <c r="M7032" t="n">
        <v>3</v>
      </c>
      <c r="N7032" t="n">
        <v>2</v>
      </c>
      <c r="O7032">
        <f>DATE(2026,1,1)-K7032</f>
        <v/>
      </c>
      <c r="P7032">
        <f>IF(G7032&gt;=2,"Repeat","One-time")</f>
        <v/>
      </c>
    </row>
    <row r="7033">
      <c r="A7033" t="inlineStr">
        <is>
          <t>C10580</t>
        </is>
      </c>
      <c r="B7033" t="inlineStr">
        <is>
          <t>Kavya Gupta</t>
        </is>
      </c>
      <c r="C7033" t="inlineStr">
        <is>
          <t>South</t>
        </is>
      </c>
      <c r="D7033" t="inlineStr">
        <is>
          <t>Chennai</t>
        </is>
      </c>
      <c r="E7033" t="inlineStr">
        <is>
          <t>No</t>
        </is>
      </c>
      <c r="F7033" t="inlineStr">
        <is>
          <t>New</t>
        </is>
      </c>
      <c r="G7033" t="n">
        <v>2</v>
      </c>
      <c r="H7033" s="24" t="n">
        <v>4513.73</v>
      </c>
      <c r="I7033" s="24" t="n">
        <v>1484.16</v>
      </c>
      <c r="J7033" s="25" t="n">
        <v>45955</v>
      </c>
      <c r="K7033" s="25" t="n">
        <v>45979</v>
      </c>
      <c r="L7033" t="n">
        <v>4</v>
      </c>
      <c r="M7033" t="n">
        <v>3</v>
      </c>
      <c r="N7033" t="n">
        <v>2</v>
      </c>
      <c r="O7033">
        <f>DATE(2026,1,1)-K7033</f>
        <v/>
      </c>
      <c r="P7033">
        <f>IF(G7033&gt;=2,"Repeat","One-time")</f>
        <v/>
      </c>
    </row>
    <row r="7034">
      <c r="A7034" t="inlineStr">
        <is>
          <t>C06679</t>
        </is>
      </c>
      <c r="B7034" t="inlineStr">
        <is>
          <t>Amit Sinha</t>
        </is>
      </c>
      <c r="C7034" t="inlineStr">
        <is>
          <t>North</t>
        </is>
      </c>
      <c r="D7034" t="inlineStr">
        <is>
          <t>Jaipur</t>
        </is>
      </c>
      <c r="E7034" t="inlineStr">
        <is>
          <t>No</t>
        </is>
      </c>
      <c r="F7034" t="inlineStr">
        <is>
          <t>Loyal</t>
        </is>
      </c>
      <c r="G7034" t="n">
        <v>4</v>
      </c>
      <c r="H7034" s="24" t="n">
        <v>4506.36</v>
      </c>
      <c r="I7034" s="24" t="n">
        <v>1489.77</v>
      </c>
      <c r="J7034" s="25" t="n">
        <v>45576</v>
      </c>
      <c r="K7034" s="25" t="n">
        <v>45951</v>
      </c>
      <c r="L7034" t="n">
        <v>4</v>
      </c>
      <c r="M7034" t="n">
        <v>3</v>
      </c>
      <c r="N7034" t="n">
        <v>2</v>
      </c>
      <c r="O7034">
        <f>DATE(2026,1,1)-K7034</f>
        <v/>
      </c>
      <c r="P7034">
        <f>IF(G7034&gt;=2,"Repeat","One-time")</f>
        <v/>
      </c>
    </row>
    <row r="7035">
      <c r="A7035" t="inlineStr">
        <is>
          <t>C03035</t>
        </is>
      </c>
      <c r="B7035" t="inlineStr">
        <is>
          <t>Sanjay Mishra</t>
        </is>
      </c>
      <c r="C7035" t="inlineStr">
        <is>
          <t>North</t>
        </is>
      </c>
      <c r="D7035" t="inlineStr">
        <is>
          <t>Lucknow</t>
        </is>
      </c>
      <c r="E7035" t="inlineStr">
        <is>
          <t>No</t>
        </is>
      </c>
      <c r="F7035" t="inlineStr">
        <is>
          <t>Hibernating</t>
        </is>
      </c>
      <c r="G7035" t="n">
        <v>1</v>
      </c>
      <c r="H7035" s="24" t="n">
        <v>4504.7</v>
      </c>
      <c r="I7035" s="24" t="n">
        <v>785.95</v>
      </c>
      <c r="J7035" s="25" t="n">
        <v>45251</v>
      </c>
      <c r="K7035" s="25" t="n">
        <v>45251</v>
      </c>
      <c r="L7035" t="n">
        <v>1</v>
      </c>
      <c r="M7035" t="n">
        <v>1</v>
      </c>
      <c r="N7035" t="n">
        <v>2</v>
      </c>
      <c r="O7035">
        <f>DATE(2026,1,1)-K7035</f>
        <v/>
      </c>
      <c r="P7035">
        <f>IF(G7035&gt;=2,"Repeat","One-time")</f>
        <v/>
      </c>
    </row>
    <row r="7036">
      <c r="A7036" t="inlineStr">
        <is>
          <t>C08127</t>
        </is>
      </c>
      <c r="B7036" t="inlineStr">
        <is>
          <t>Amit Kapoor</t>
        </is>
      </c>
      <c r="C7036" t="inlineStr">
        <is>
          <t>West</t>
        </is>
      </c>
      <c r="D7036" t="inlineStr">
        <is>
          <t>Ahmedabad</t>
        </is>
      </c>
      <c r="E7036" t="inlineStr">
        <is>
          <t>Yes</t>
        </is>
      </c>
      <c r="F7036" t="inlineStr">
        <is>
          <t>Occasional</t>
        </is>
      </c>
      <c r="G7036" t="n">
        <v>2</v>
      </c>
      <c r="H7036" s="24" t="n">
        <v>4492.8</v>
      </c>
      <c r="I7036" s="24" t="n">
        <v>1148.71</v>
      </c>
      <c r="J7036" s="25" t="n">
        <v>45787</v>
      </c>
      <c r="K7036" s="25" t="n">
        <v>45795</v>
      </c>
      <c r="L7036" t="n">
        <v>3</v>
      </c>
      <c r="M7036" t="n">
        <v>2</v>
      </c>
      <c r="N7036" t="n">
        <v>2</v>
      </c>
      <c r="O7036">
        <f>DATE(2026,1,1)-K7036</f>
        <v/>
      </c>
      <c r="P7036">
        <f>IF(G7036&gt;=2,"Repeat","One-time")</f>
        <v/>
      </c>
    </row>
    <row r="7037">
      <c r="A7037" t="inlineStr">
        <is>
          <t>C08153</t>
        </is>
      </c>
      <c r="B7037" t="inlineStr">
        <is>
          <t>Lakshmi Pillai</t>
        </is>
      </c>
      <c r="C7037" t="inlineStr">
        <is>
          <t>South</t>
        </is>
      </c>
      <c r="D7037" t="inlineStr">
        <is>
          <t>Hyderabad</t>
        </is>
      </c>
      <c r="E7037" t="inlineStr">
        <is>
          <t>No</t>
        </is>
      </c>
      <c r="F7037" t="inlineStr">
        <is>
          <t>Loyal</t>
        </is>
      </c>
      <c r="G7037" t="n">
        <v>3</v>
      </c>
      <c r="H7037" s="24" t="n">
        <v>4490.2</v>
      </c>
      <c r="I7037" s="24" t="n">
        <v>1625.53</v>
      </c>
      <c r="J7037" s="25" t="n">
        <v>45792</v>
      </c>
      <c r="K7037" s="25" t="n">
        <v>45872</v>
      </c>
      <c r="L7037" t="n">
        <v>3</v>
      </c>
      <c r="M7037" t="n">
        <v>3</v>
      </c>
      <c r="N7037" t="n">
        <v>2</v>
      </c>
      <c r="O7037">
        <f>DATE(2026,1,1)-K7037</f>
        <v/>
      </c>
      <c r="P7037">
        <f>IF(G7037&gt;=2,"Repeat","One-time")</f>
        <v/>
      </c>
    </row>
    <row r="7038">
      <c r="A7038" t="inlineStr">
        <is>
          <t>C01374</t>
        </is>
      </c>
      <c r="B7038" t="inlineStr">
        <is>
          <t>Abhishek Nair</t>
        </is>
      </c>
      <c r="C7038" t="inlineStr">
        <is>
          <t>South</t>
        </is>
      </c>
      <c r="D7038" t="inlineStr">
        <is>
          <t>Bengaluru</t>
        </is>
      </c>
      <c r="E7038" t="inlineStr">
        <is>
          <t>Yes</t>
        </is>
      </c>
      <c r="F7038" t="inlineStr">
        <is>
          <t>Hibernating</t>
        </is>
      </c>
      <c r="G7038" t="n">
        <v>1</v>
      </c>
      <c r="H7038" s="24" t="n">
        <v>4488.5</v>
      </c>
      <c r="I7038" s="24" t="n">
        <v>1042.14</v>
      </c>
      <c r="J7038" s="25" t="n">
        <v>45080</v>
      </c>
      <c r="K7038" s="25" t="n">
        <v>45080</v>
      </c>
      <c r="L7038" t="n">
        <v>1</v>
      </c>
      <c r="M7038" t="n">
        <v>1</v>
      </c>
      <c r="N7038" t="n">
        <v>2</v>
      </c>
      <c r="O7038">
        <f>DATE(2026,1,1)-K7038</f>
        <v/>
      </c>
      <c r="P7038">
        <f>IF(G7038&gt;=2,"Repeat","One-time")</f>
        <v/>
      </c>
    </row>
    <row r="7039">
      <c r="A7039" t="inlineStr">
        <is>
          <t>C04348</t>
        </is>
      </c>
      <c r="B7039" t="inlineStr">
        <is>
          <t>Isha Agarwal</t>
        </is>
      </c>
      <c r="C7039" t="inlineStr">
        <is>
          <t>West</t>
        </is>
      </c>
      <c r="D7039" t="inlineStr">
        <is>
          <t>Mumbai</t>
        </is>
      </c>
      <c r="E7039" t="inlineStr">
        <is>
          <t>No</t>
        </is>
      </c>
      <c r="F7039" t="inlineStr">
        <is>
          <t>Occasional</t>
        </is>
      </c>
      <c r="G7039" t="n">
        <v>2</v>
      </c>
      <c r="H7039" s="24" t="n">
        <v>4481.07</v>
      </c>
      <c r="I7039" s="24" t="n">
        <v>1206.5</v>
      </c>
      <c r="J7039" s="25" t="n">
        <v>45827</v>
      </c>
      <c r="K7039" s="25" t="n">
        <v>46007</v>
      </c>
      <c r="L7039" t="n">
        <v>5</v>
      </c>
      <c r="M7039" t="n">
        <v>2</v>
      </c>
      <c r="N7039" t="n">
        <v>2</v>
      </c>
      <c r="O7039">
        <f>DATE(2026,1,1)-K7039</f>
        <v/>
      </c>
      <c r="P7039">
        <f>IF(G7039&gt;=2,"Repeat","One-time")</f>
        <v/>
      </c>
    </row>
    <row r="7040">
      <c r="A7040" t="inlineStr">
        <is>
          <t>C09954</t>
        </is>
      </c>
      <c r="B7040" t="inlineStr">
        <is>
          <t>Suresh Nair</t>
        </is>
      </c>
      <c r="C7040" t="inlineStr">
        <is>
          <t>North</t>
        </is>
      </c>
      <c r="D7040" t="inlineStr">
        <is>
          <t>Gurugram</t>
        </is>
      </c>
      <c r="E7040" t="inlineStr">
        <is>
          <t>No</t>
        </is>
      </c>
      <c r="F7040" t="inlineStr">
        <is>
          <t>New</t>
        </is>
      </c>
      <c r="G7040" t="n">
        <v>1</v>
      </c>
      <c r="H7040" s="24" t="n">
        <v>4472.96</v>
      </c>
      <c r="I7040" s="24" t="n">
        <v>571.16</v>
      </c>
      <c r="J7040" s="25" t="n">
        <v>45954</v>
      </c>
      <c r="K7040" s="25" t="n">
        <v>45954</v>
      </c>
      <c r="L7040" t="n">
        <v>4</v>
      </c>
      <c r="M7040" t="n">
        <v>2</v>
      </c>
      <c r="N7040" t="n">
        <v>2</v>
      </c>
      <c r="O7040">
        <f>DATE(2026,1,1)-K7040</f>
        <v/>
      </c>
      <c r="P7040">
        <f>IF(G7040&gt;=2,"Repeat","One-time")</f>
        <v/>
      </c>
    </row>
    <row r="7041">
      <c r="A7041" t="inlineStr">
        <is>
          <t>C10396</t>
        </is>
      </c>
      <c r="B7041" t="inlineStr">
        <is>
          <t>Vikram Sinha</t>
        </is>
      </c>
      <c r="C7041" t="inlineStr">
        <is>
          <t>Central</t>
        </is>
      </c>
      <c r="D7041" t="inlineStr">
        <is>
          <t>Indore</t>
        </is>
      </c>
      <c r="E7041" t="inlineStr">
        <is>
          <t>No</t>
        </is>
      </c>
      <c r="F7041" t="inlineStr">
        <is>
          <t>New</t>
        </is>
      </c>
      <c r="G7041" t="n">
        <v>2</v>
      </c>
      <c r="H7041" s="24" t="n">
        <v>4471.88</v>
      </c>
      <c r="I7041" s="24" t="n">
        <v>1386.67</v>
      </c>
      <c r="J7041" s="25" t="n">
        <v>45950</v>
      </c>
      <c r="K7041" s="25" t="n">
        <v>45954</v>
      </c>
      <c r="L7041" t="n">
        <v>4</v>
      </c>
      <c r="M7041" t="n">
        <v>3</v>
      </c>
      <c r="N7041" t="n">
        <v>2</v>
      </c>
      <c r="O7041">
        <f>DATE(2026,1,1)-K7041</f>
        <v/>
      </c>
      <c r="P7041">
        <f>IF(G7041&gt;=2,"Repeat","One-time")</f>
        <v/>
      </c>
    </row>
    <row r="7042">
      <c r="A7042" t="inlineStr">
        <is>
          <t>C04188</t>
        </is>
      </c>
      <c r="B7042" t="inlineStr">
        <is>
          <t>Vikram Pillai</t>
        </is>
      </c>
      <c r="C7042" t="inlineStr">
        <is>
          <t>East</t>
        </is>
      </c>
      <c r="D7042" t="inlineStr">
        <is>
          <t>Kolkata</t>
        </is>
      </c>
      <c r="E7042" t="inlineStr">
        <is>
          <t>No</t>
        </is>
      </c>
      <c r="F7042" t="inlineStr">
        <is>
          <t>Occasional</t>
        </is>
      </c>
      <c r="G7042" t="n">
        <v>2</v>
      </c>
      <c r="H7042" s="24" t="n">
        <v>4462.12</v>
      </c>
      <c r="I7042" s="24" t="n">
        <v>858.13</v>
      </c>
      <c r="J7042" s="25" t="n">
        <v>45386</v>
      </c>
      <c r="K7042" s="25" t="n">
        <v>45541</v>
      </c>
      <c r="L7042" t="n">
        <v>2</v>
      </c>
      <c r="M7042" t="n">
        <v>2</v>
      </c>
      <c r="N7042" t="n">
        <v>2</v>
      </c>
      <c r="O7042">
        <f>DATE(2026,1,1)-K7042</f>
        <v/>
      </c>
      <c r="P7042">
        <f>IF(G7042&gt;=2,"Repeat","One-time")</f>
        <v/>
      </c>
    </row>
    <row r="7043">
      <c r="A7043" t="inlineStr">
        <is>
          <t>C03188</t>
        </is>
      </c>
      <c r="B7043" t="inlineStr">
        <is>
          <t>Aarav Shah</t>
        </is>
      </c>
      <c r="C7043" t="inlineStr">
        <is>
          <t>East</t>
        </is>
      </c>
      <c r="D7043" t="inlineStr">
        <is>
          <t>Guwahati</t>
        </is>
      </c>
      <c r="E7043" t="inlineStr">
        <is>
          <t>Yes</t>
        </is>
      </c>
      <c r="F7043" t="inlineStr">
        <is>
          <t>Hibernating</t>
        </is>
      </c>
      <c r="G7043" t="n">
        <v>1</v>
      </c>
      <c r="H7043" s="24" t="n">
        <v>4457.75</v>
      </c>
      <c r="I7043" s="24" t="n">
        <v>1634.6</v>
      </c>
      <c r="J7043" s="25" t="n">
        <v>45312</v>
      </c>
      <c r="K7043" s="25" t="n">
        <v>45312</v>
      </c>
      <c r="L7043" t="n">
        <v>1</v>
      </c>
      <c r="M7043" t="n">
        <v>1</v>
      </c>
      <c r="N7043" t="n">
        <v>2</v>
      </c>
      <c r="O7043">
        <f>DATE(2026,1,1)-K7043</f>
        <v/>
      </c>
      <c r="P7043">
        <f>IF(G7043&gt;=2,"Repeat","One-time")</f>
        <v/>
      </c>
    </row>
    <row r="7044">
      <c r="A7044" t="inlineStr">
        <is>
          <t>C08299</t>
        </is>
      </c>
      <c r="B7044" t="inlineStr">
        <is>
          <t>Tanvi Sinha</t>
        </is>
      </c>
      <c r="C7044" t="inlineStr">
        <is>
          <t>North</t>
        </is>
      </c>
      <c r="D7044" t="inlineStr">
        <is>
          <t>Chandigarh</t>
        </is>
      </c>
      <c r="E7044" t="inlineStr">
        <is>
          <t>Yes</t>
        </is>
      </c>
      <c r="F7044" t="inlineStr">
        <is>
          <t>Occasional</t>
        </is>
      </c>
      <c r="G7044" t="n">
        <v>2</v>
      </c>
      <c r="H7044" s="24" t="n">
        <v>4443.76</v>
      </c>
      <c r="I7044" s="24" t="n">
        <v>1373.86</v>
      </c>
      <c r="J7044" s="25" t="n">
        <v>45722</v>
      </c>
      <c r="K7044" s="25" t="n">
        <v>45899</v>
      </c>
      <c r="L7044" t="n">
        <v>3</v>
      </c>
      <c r="M7044" t="n">
        <v>2</v>
      </c>
      <c r="N7044" t="n">
        <v>2</v>
      </c>
      <c r="O7044">
        <f>DATE(2026,1,1)-K7044</f>
        <v/>
      </c>
      <c r="P7044">
        <f>IF(G7044&gt;=2,"Repeat","One-time")</f>
        <v/>
      </c>
    </row>
    <row r="7045">
      <c r="A7045" t="inlineStr">
        <is>
          <t>C05819</t>
        </is>
      </c>
      <c r="B7045" t="inlineStr">
        <is>
          <t>Arjun Joshi</t>
        </is>
      </c>
      <c r="C7045" t="inlineStr">
        <is>
          <t>North</t>
        </is>
      </c>
      <c r="D7045" t="inlineStr">
        <is>
          <t>Delhi</t>
        </is>
      </c>
      <c r="E7045" t="inlineStr">
        <is>
          <t>No</t>
        </is>
      </c>
      <c r="F7045" t="inlineStr">
        <is>
          <t>Occasional</t>
        </is>
      </c>
      <c r="G7045" t="n">
        <v>2</v>
      </c>
      <c r="H7045" s="24" t="n">
        <v>4443.7</v>
      </c>
      <c r="I7045" s="24" t="n">
        <v>2057.58</v>
      </c>
      <c r="J7045" s="25" t="n">
        <v>45795</v>
      </c>
      <c r="K7045" s="25" t="n">
        <v>46014</v>
      </c>
      <c r="L7045" t="n">
        <v>5</v>
      </c>
      <c r="M7045" t="n">
        <v>2</v>
      </c>
      <c r="N7045" t="n">
        <v>2</v>
      </c>
      <c r="O7045">
        <f>DATE(2026,1,1)-K7045</f>
        <v/>
      </c>
      <c r="P7045">
        <f>IF(G7045&gt;=2,"Repeat","One-time")</f>
        <v/>
      </c>
    </row>
    <row r="7046">
      <c r="A7046" t="inlineStr">
        <is>
          <t>C06083</t>
        </is>
      </c>
      <c r="B7046" t="inlineStr">
        <is>
          <t>Rahul Verma</t>
        </is>
      </c>
      <c r="C7046" t="inlineStr">
        <is>
          <t>South</t>
        </is>
      </c>
      <c r="D7046" t="inlineStr">
        <is>
          <t>Bengaluru</t>
        </is>
      </c>
      <c r="E7046" t="inlineStr">
        <is>
          <t>No</t>
        </is>
      </c>
      <c r="F7046" t="inlineStr">
        <is>
          <t>Occasional</t>
        </is>
      </c>
      <c r="G7046" t="n">
        <v>1</v>
      </c>
      <c r="H7046" s="24" t="n">
        <v>4442.23</v>
      </c>
      <c r="I7046" s="24" t="n">
        <v>1903.49</v>
      </c>
      <c r="J7046" s="25" t="n">
        <v>45670</v>
      </c>
      <c r="K7046" s="25" t="n">
        <v>45670</v>
      </c>
      <c r="L7046" t="n">
        <v>2</v>
      </c>
      <c r="M7046" t="n">
        <v>1</v>
      </c>
      <c r="N7046" t="n">
        <v>1</v>
      </c>
      <c r="O7046">
        <f>DATE(2026,1,1)-K7046</f>
        <v/>
      </c>
      <c r="P7046">
        <f>IF(G7046&gt;=2,"Repeat","One-time")</f>
        <v/>
      </c>
    </row>
    <row r="7047">
      <c r="A7047" t="inlineStr">
        <is>
          <t>C01868</t>
        </is>
      </c>
      <c r="B7047" t="inlineStr">
        <is>
          <t>Ananya Ghosh</t>
        </is>
      </c>
      <c r="C7047" t="inlineStr">
        <is>
          <t>East</t>
        </is>
      </c>
      <c r="D7047" t="inlineStr">
        <is>
          <t>Patna</t>
        </is>
      </c>
      <c r="E7047" t="inlineStr">
        <is>
          <t>Yes</t>
        </is>
      </c>
      <c r="F7047" t="inlineStr">
        <is>
          <t>Loyal</t>
        </is>
      </c>
      <c r="G7047" t="n">
        <v>4</v>
      </c>
      <c r="H7047" s="24" t="n">
        <v>4433.46</v>
      </c>
      <c r="I7047" s="24" t="n">
        <v>1429.69</v>
      </c>
      <c r="J7047" s="25" t="n">
        <v>45220</v>
      </c>
      <c r="K7047" s="25" t="n">
        <v>45932</v>
      </c>
      <c r="L7047" t="n">
        <v>4</v>
      </c>
      <c r="M7047" t="n">
        <v>3</v>
      </c>
      <c r="N7047" t="n">
        <v>1</v>
      </c>
      <c r="O7047">
        <f>DATE(2026,1,1)-K7047</f>
        <v/>
      </c>
      <c r="P7047">
        <f>IF(G7047&gt;=2,"Repeat","One-time")</f>
        <v/>
      </c>
    </row>
    <row r="7048">
      <c r="A7048" t="inlineStr">
        <is>
          <t>C03290</t>
        </is>
      </c>
      <c r="B7048" t="inlineStr">
        <is>
          <t>Rahul Chopra</t>
        </is>
      </c>
      <c r="C7048" t="inlineStr">
        <is>
          <t>South</t>
        </is>
      </c>
      <c r="D7048" t="inlineStr">
        <is>
          <t>Kochi</t>
        </is>
      </c>
      <c r="E7048" t="inlineStr">
        <is>
          <t>No</t>
        </is>
      </c>
      <c r="F7048" t="inlineStr">
        <is>
          <t>Hibernating</t>
        </is>
      </c>
      <c r="G7048" t="n">
        <v>2</v>
      </c>
      <c r="H7048" s="24" t="n">
        <v>4431.54</v>
      </c>
      <c r="I7048" s="24" t="n">
        <v>1463.77</v>
      </c>
      <c r="J7048" s="25" t="n">
        <v>45308</v>
      </c>
      <c r="K7048" s="25" t="n">
        <v>45358</v>
      </c>
      <c r="L7048" t="n">
        <v>1</v>
      </c>
      <c r="M7048" t="n">
        <v>2</v>
      </c>
      <c r="N7048" t="n">
        <v>1</v>
      </c>
      <c r="O7048">
        <f>DATE(2026,1,1)-K7048</f>
        <v/>
      </c>
      <c r="P7048">
        <f>IF(G7048&gt;=2,"Repeat","One-time")</f>
        <v/>
      </c>
    </row>
    <row r="7049">
      <c r="A7049" t="inlineStr">
        <is>
          <t>C04448</t>
        </is>
      </c>
      <c r="B7049" t="inlineStr">
        <is>
          <t>Ayesha Das</t>
        </is>
      </c>
      <c r="C7049" t="inlineStr">
        <is>
          <t>Central</t>
        </is>
      </c>
      <c r="D7049" t="inlineStr">
        <is>
          <t>Nagpur</t>
        </is>
      </c>
      <c r="E7049" t="inlineStr">
        <is>
          <t>No</t>
        </is>
      </c>
      <c r="F7049" t="inlineStr">
        <is>
          <t>Occasional</t>
        </is>
      </c>
      <c r="G7049" t="n">
        <v>2</v>
      </c>
      <c r="H7049" s="24" t="n">
        <v>4431.18</v>
      </c>
      <c r="I7049" s="24" t="n">
        <v>1023.72</v>
      </c>
      <c r="J7049" s="25" t="n">
        <v>45485</v>
      </c>
      <c r="K7049" s="25" t="n">
        <v>45575</v>
      </c>
      <c r="L7049" t="n">
        <v>2</v>
      </c>
      <c r="M7049" t="n">
        <v>2</v>
      </c>
      <c r="N7049" t="n">
        <v>1</v>
      </c>
      <c r="O7049">
        <f>DATE(2026,1,1)-K7049</f>
        <v/>
      </c>
      <c r="P7049">
        <f>IF(G7049&gt;=2,"Repeat","One-time")</f>
        <v/>
      </c>
    </row>
    <row r="7050">
      <c r="A7050" t="inlineStr">
        <is>
          <t>C08478</t>
        </is>
      </c>
      <c r="B7050" t="inlineStr">
        <is>
          <t>Divya Gupta</t>
        </is>
      </c>
      <c r="C7050" t="inlineStr">
        <is>
          <t>East</t>
        </is>
      </c>
      <c r="D7050" t="inlineStr">
        <is>
          <t>Kolkata</t>
        </is>
      </c>
      <c r="E7050" t="inlineStr">
        <is>
          <t>Yes</t>
        </is>
      </c>
      <c r="F7050" t="inlineStr">
        <is>
          <t>Occasional</t>
        </is>
      </c>
      <c r="G7050" t="n">
        <v>2</v>
      </c>
      <c r="H7050" s="24" t="n">
        <v>4430.56</v>
      </c>
      <c r="I7050" s="24" t="n">
        <v>1348.82</v>
      </c>
      <c r="J7050" s="25" t="n">
        <v>45759</v>
      </c>
      <c r="K7050" s="25" t="n">
        <v>45925</v>
      </c>
      <c r="L7050" t="n">
        <v>3</v>
      </c>
      <c r="M7050" t="n">
        <v>2</v>
      </c>
      <c r="N7050" t="n">
        <v>1</v>
      </c>
      <c r="O7050">
        <f>DATE(2026,1,1)-K7050</f>
        <v/>
      </c>
      <c r="P7050">
        <f>IF(G7050&gt;=2,"Repeat","One-time")</f>
        <v/>
      </c>
    </row>
    <row r="7051">
      <c r="A7051" t="inlineStr">
        <is>
          <t>C09599</t>
        </is>
      </c>
      <c r="B7051" t="inlineStr">
        <is>
          <t>Priya Sinha</t>
        </is>
      </c>
      <c r="C7051" t="inlineStr">
        <is>
          <t>North</t>
        </is>
      </c>
      <c r="D7051" t="inlineStr">
        <is>
          <t>Chandigarh</t>
        </is>
      </c>
      <c r="E7051" t="inlineStr">
        <is>
          <t>No</t>
        </is>
      </c>
      <c r="F7051" t="inlineStr">
        <is>
          <t>New</t>
        </is>
      </c>
      <c r="G7051" t="n">
        <v>1</v>
      </c>
      <c r="H7051" s="24" t="n">
        <v>4429.48</v>
      </c>
      <c r="I7051" s="24" t="n">
        <v>1087.5</v>
      </c>
      <c r="J7051" s="25" t="n">
        <v>45977</v>
      </c>
      <c r="K7051" s="25" t="n">
        <v>45977</v>
      </c>
      <c r="L7051" t="n">
        <v>4</v>
      </c>
      <c r="M7051" t="n">
        <v>1</v>
      </c>
      <c r="N7051" t="n">
        <v>1</v>
      </c>
      <c r="O7051">
        <f>DATE(2026,1,1)-K7051</f>
        <v/>
      </c>
      <c r="P7051">
        <f>IF(G7051&gt;=2,"Repeat","One-time")</f>
        <v/>
      </c>
    </row>
    <row r="7052">
      <c r="A7052" t="inlineStr">
        <is>
          <t>C06031</t>
        </is>
      </c>
      <c r="B7052" t="inlineStr">
        <is>
          <t>Aditya Kumar</t>
        </is>
      </c>
      <c r="C7052" t="inlineStr">
        <is>
          <t>West</t>
        </is>
      </c>
      <c r="D7052" t="inlineStr">
        <is>
          <t>Mumbai</t>
        </is>
      </c>
      <c r="E7052" t="inlineStr">
        <is>
          <t>No</t>
        </is>
      </c>
      <c r="F7052" t="inlineStr">
        <is>
          <t>Occasional</t>
        </is>
      </c>
      <c r="G7052" t="n">
        <v>2</v>
      </c>
      <c r="H7052" s="24" t="n">
        <v>4423.89</v>
      </c>
      <c r="I7052" s="24" t="n">
        <v>1052.94</v>
      </c>
      <c r="J7052" s="25" t="n">
        <v>45591</v>
      </c>
      <c r="K7052" s="25" t="n">
        <v>45804</v>
      </c>
      <c r="L7052" t="n">
        <v>3</v>
      </c>
      <c r="M7052" t="n">
        <v>2</v>
      </c>
      <c r="N7052" t="n">
        <v>1</v>
      </c>
      <c r="O7052">
        <f>DATE(2026,1,1)-K7052</f>
        <v/>
      </c>
      <c r="P7052">
        <f>IF(G7052&gt;=2,"Repeat","One-time")</f>
        <v/>
      </c>
    </row>
    <row r="7053">
      <c r="A7053" t="inlineStr">
        <is>
          <t>C06324</t>
        </is>
      </c>
      <c r="B7053" t="inlineStr">
        <is>
          <t>Farhan Prasad</t>
        </is>
      </c>
      <c r="C7053" t="inlineStr">
        <is>
          <t>South</t>
        </is>
      </c>
      <c r="D7053" t="inlineStr">
        <is>
          <t>Chennai</t>
        </is>
      </c>
      <c r="E7053" t="inlineStr">
        <is>
          <t>No</t>
        </is>
      </c>
      <c r="F7053" t="inlineStr">
        <is>
          <t>Occasional</t>
        </is>
      </c>
      <c r="G7053" t="n">
        <v>1</v>
      </c>
      <c r="H7053" s="24" t="n">
        <v>4422.33</v>
      </c>
      <c r="I7053" s="24" t="n">
        <v>1574.47</v>
      </c>
      <c r="J7053" s="25" t="n">
        <v>45537</v>
      </c>
      <c r="K7053" s="25" t="n">
        <v>45537</v>
      </c>
      <c r="L7053" t="n">
        <v>2</v>
      </c>
      <c r="M7053" t="n">
        <v>1</v>
      </c>
      <c r="N7053" t="n">
        <v>1</v>
      </c>
      <c r="O7053">
        <f>DATE(2026,1,1)-K7053</f>
        <v/>
      </c>
      <c r="P7053">
        <f>IF(G7053&gt;=2,"Repeat","One-time")</f>
        <v/>
      </c>
    </row>
    <row r="7054">
      <c r="A7054" t="inlineStr">
        <is>
          <t>C02452</t>
        </is>
      </c>
      <c r="B7054" t="inlineStr">
        <is>
          <t>Neha Gupta</t>
        </is>
      </c>
      <c r="C7054" t="inlineStr">
        <is>
          <t>West</t>
        </is>
      </c>
      <c r="D7054" t="inlineStr">
        <is>
          <t>Mumbai</t>
        </is>
      </c>
      <c r="E7054" t="inlineStr">
        <is>
          <t>No</t>
        </is>
      </c>
      <c r="F7054" t="inlineStr">
        <is>
          <t>Hibernating</t>
        </is>
      </c>
      <c r="G7054" t="n">
        <v>2</v>
      </c>
      <c r="H7054" s="24" t="n">
        <v>4421.7</v>
      </c>
      <c r="I7054" s="24" t="n">
        <v>1411.11</v>
      </c>
      <c r="J7054" s="25" t="n">
        <v>45153</v>
      </c>
      <c r="K7054" s="25" t="n">
        <v>45192</v>
      </c>
      <c r="L7054" t="n">
        <v>1</v>
      </c>
      <c r="M7054" t="n">
        <v>2</v>
      </c>
      <c r="N7054" t="n">
        <v>1</v>
      </c>
      <c r="O7054">
        <f>DATE(2026,1,1)-K7054</f>
        <v/>
      </c>
      <c r="P7054">
        <f>IF(G7054&gt;=2,"Repeat","One-time")</f>
        <v/>
      </c>
    </row>
    <row r="7055">
      <c r="A7055" t="inlineStr">
        <is>
          <t>C09757</t>
        </is>
      </c>
      <c r="B7055" t="inlineStr">
        <is>
          <t>Harpreet Patel</t>
        </is>
      </c>
      <c r="C7055" t="inlineStr">
        <is>
          <t>North</t>
        </is>
      </c>
      <c r="D7055" t="inlineStr">
        <is>
          <t>Jaipur</t>
        </is>
      </c>
      <c r="E7055" t="inlineStr">
        <is>
          <t>No</t>
        </is>
      </c>
      <c r="F7055" t="inlineStr">
        <is>
          <t>New</t>
        </is>
      </c>
      <c r="G7055" t="n">
        <v>1</v>
      </c>
      <c r="H7055" s="24" t="n">
        <v>4418.6</v>
      </c>
      <c r="I7055" s="24" t="n">
        <v>2082.36</v>
      </c>
      <c r="J7055" s="25" t="n">
        <v>45955</v>
      </c>
      <c r="K7055" s="25" t="n">
        <v>45955</v>
      </c>
      <c r="L7055" t="n">
        <v>4</v>
      </c>
      <c r="M7055" t="n">
        <v>1</v>
      </c>
      <c r="N7055" t="n">
        <v>1</v>
      </c>
      <c r="O7055">
        <f>DATE(2026,1,1)-K7055</f>
        <v/>
      </c>
      <c r="P7055">
        <f>IF(G7055&gt;=2,"Repeat","One-time")</f>
        <v/>
      </c>
    </row>
    <row r="7056">
      <c r="A7056" t="inlineStr">
        <is>
          <t>C08875</t>
        </is>
      </c>
      <c r="B7056" t="inlineStr">
        <is>
          <t>Aarav Prasad</t>
        </is>
      </c>
      <c r="C7056" t="inlineStr">
        <is>
          <t>West</t>
        </is>
      </c>
      <c r="D7056" t="inlineStr">
        <is>
          <t>Pune</t>
        </is>
      </c>
      <c r="E7056" t="inlineStr">
        <is>
          <t>Yes</t>
        </is>
      </c>
      <c r="F7056" t="inlineStr">
        <is>
          <t>Occasional</t>
        </is>
      </c>
      <c r="G7056" t="n">
        <v>1</v>
      </c>
      <c r="H7056" s="24" t="n">
        <v>4418.5</v>
      </c>
      <c r="I7056" s="24" t="n">
        <v>565.66</v>
      </c>
      <c r="J7056" s="25" t="n">
        <v>45883</v>
      </c>
      <c r="K7056" s="25" t="n">
        <v>45883</v>
      </c>
      <c r="L7056" t="n">
        <v>3</v>
      </c>
      <c r="M7056" t="n">
        <v>1</v>
      </c>
      <c r="N7056" t="n">
        <v>1</v>
      </c>
      <c r="O7056">
        <f>DATE(2026,1,1)-K7056</f>
        <v/>
      </c>
      <c r="P7056">
        <f>IF(G7056&gt;=2,"Repeat","One-time")</f>
        <v/>
      </c>
    </row>
    <row r="7057">
      <c r="A7057" t="inlineStr">
        <is>
          <t>C05420</t>
        </is>
      </c>
      <c r="B7057" t="inlineStr">
        <is>
          <t>Nikhil Joshi</t>
        </is>
      </c>
      <c r="C7057" t="inlineStr">
        <is>
          <t>South</t>
        </is>
      </c>
      <c r="D7057" t="inlineStr">
        <is>
          <t>Bengaluru</t>
        </is>
      </c>
      <c r="E7057" t="inlineStr">
        <is>
          <t>No</t>
        </is>
      </c>
      <c r="F7057" t="inlineStr">
        <is>
          <t>Hibernating</t>
        </is>
      </c>
      <c r="G7057" t="n">
        <v>1</v>
      </c>
      <c r="H7057" s="24" t="n">
        <v>4415.62</v>
      </c>
      <c r="I7057" s="24" t="n">
        <v>1569.85</v>
      </c>
      <c r="J7057" s="25" t="n">
        <v>45485</v>
      </c>
      <c r="K7057" s="25" t="n">
        <v>45485</v>
      </c>
      <c r="L7057" t="n">
        <v>1</v>
      </c>
      <c r="M7057" t="n">
        <v>1</v>
      </c>
      <c r="N7057" t="n">
        <v>1</v>
      </c>
      <c r="O7057">
        <f>DATE(2026,1,1)-K7057</f>
        <v/>
      </c>
      <c r="P7057">
        <f>IF(G7057&gt;=2,"Repeat","One-time")</f>
        <v/>
      </c>
    </row>
    <row r="7058">
      <c r="A7058" t="inlineStr">
        <is>
          <t>C00804</t>
        </is>
      </c>
      <c r="B7058" t="inlineStr">
        <is>
          <t>Gurpreet Reddy</t>
        </is>
      </c>
      <c r="C7058" t="inlineStr">
        <is>
          <t>North</t>
        </is>
      </c>
      <c r="D7058" t="inlineStr">
        <is>
          <t>Gurugram</t>
        </is>
      </c>
      <c r="E7058" t="inlineStr">
        <is>
          <t>No</t>
        </is>
      </c>
      <c r="F7058" t="inlineStr">
        <is>
          <t>Hibernating</t>
        </is>
      </c>
      <c r="G7058" t="n">
        <v>2</v>
      </c>
      <c r="H7058" s="24" t="n">
        <v>4413.4</v>
      </c>
      <c r="I7058" s="24" t="n">
        <v>1876.03</v>
      </c>
      <c r="J7058" s="25" t="n">
        <v>44969</v>
      </c>
      <c r="K7058" s="25" t="n">
        <v>45053</v>
      </c>
      <c r="L7058" t="n">
        <v>1</v>
      </c>
      <c r="M7058" t="n">
        <v>2</v>
      </c>
      <c r="N7058" t="n">
        <v>1</v>
      </c>
      <c r="O7058">
        <f>DATE(2026,1,1)-K7058</f>
        <v/>
      </c>
      <c r="P7058">
        <f>IF(G7058&gt;=2,"Repeat","One-time")</f>
        <v/>
      </c>
    </row>
    <row r="7059">
      <c r="A7059" t="inlineStr">
        <is>
          <t>C06109</t>
        </is>
      </c>
      <c r="B7059" t="inlineStr">
        <is>
          <t>Ritu Das</t>
        </is>
      </c>
      <c r="C7059" t="inlineStr">
        <is>
          <t>South</t>
        </is>
      </c>
      <c r="D7059" t="inlineStr">
        <is>
          <t>Kochi</t>
        </is>
      </c>
      <c r="E7059" t="inlineStr">
        <is>
          <t>No</t>
        </is>
      </c>
      <c r="F7059" t="inlineStr">
        <is>
          <t>Occasional</t>
        </is>
      </c>
      <c r="G7059" t="n">
        <v>1</v>
      </c>
      <c r="H7059" s="24" t="n">
        <v>4400.44</v>
      </c>
      <c r="I7059" s="24" t="n">
        <v>1887.59</v>
      </c>
      <c r="J7059" s="25" t="n">
        <v>45539</v>
      </c>
      <c r="K7059" s="25" t="n">
        <v>45539</v>
      </c>
      <c r="L7059" t="n">
        <v>2</v>
      </c>
      <c r="M7059" t="n">
        <v>1</v>
      </c>
      <c r="N7059" t="n">
        <v>1</v>
      </c>
      <c r="O7059">
        <f>DATE(2026,1,1)-K7059</f>
        <v/>
      </c>
      <c r="P7059">
        <f>IF(G7059&gt;=2,"Repeat","One-time")</f>
        <v/>
      </c>
    </row>
    <row r="7060">
      <c r="A7060" t="inlineStr">
        <is>
          <t>C01877</t>
        </is>
      </c>
      <c r="B7060" t="inlineStr">
        <is>
          <t>Nikhil Mehta</t>
        </is>
      </c>
      <c r="C7060" t="inlineStr">
        <is>
          <t>East</t>
        </is>
      </c>
      <c r="D7060" t="inlineStr">
        <is>
          <t>Patna</t>
        </is>
      </c>
      <c r="E7060" t="inlineStr">
        <is>
          <t>No</t>
        </is>
      </c>
      <c r="F7060" t="inlineStr">
        <is>
          <t>Occasional</t>
        </is>
      </c>
      <c r="G7060" t="n">
        <v>2</v>
      </c>
      <c r="H7060" s="24" t="n">
        <v>4399.85</v>
      </c>
      <c r="I7060" s="24" t="n">
        <v>1709.5</v>
      </c>
      <c r="J7060" s="25" t="n">
        <v>45401</v>
      </c>
      <c r="K7060" s="25" t="n">
        <v>45684</v>
      </c>
      <c r="L7060" t="n">
        <v>2</v>
      </c>
      <c r="M7060" t="n">
        <v>2</v>
      </c>
      <c r="N7060" t="n">
        <v>1</v>
      </c>
      <c r="O7060">
        <f>DATE(2026,1,1)-K7060</f>
        <v/>
      </c>
      <c r="P7060">
        <f>IF(G7060&gt;=2,"Repeat","One-time")</f>
        <v/>
      </c>
    </row>
    <row r="7061">
      <c r="A7061" t="inlineStr">
        <is>
          <t>C03918</t>
        </is>
      </c>
      <c r="B7061" t="inlineStr">
        <is>
          <t>Rohan Mishra</t>
        </is>
      </c>
      <c r="C7061" t="inlineStr">
        <is>
          <t>South</t>
        </is>
      </c>
      <c r="D7061" t="inlineStr">
        <is>
          <t>Kochi</t>
        </is>
      </c>
      <c r="E7061" t="inlineStr">
        <is>
          <t>No</t>
        </is>
      </c>
      <c r="F7061" t="inlineStr">
        <is>
          <t>At Risk</t>
        </is>
      </c>
      <c r="G7061" t="n">
        <v>3</v>
      </c>
      <c r="H7061" s="24" t="n">
        <v>4398.42</v>
      </c>
      <c r="I7061" s="24" t="n">
        <v>1357.57</v>
      </c>
      <c r="J7061" s="25" t="n">
        <v>45340</v>
      </c>
      <c r="K7061" s="25" t="n">
        <v>45590</v>
      </c>
      <c r="L7061" t="n">
        <v>2</v>
      </c>
      <c r="M7061" t="n">
        <v>3</v>
      </c>
      <c r="N7061" t="n">
        <v>1</v>
      </c>
      <c r="O7061">
        <f>DATE(2026,1,1)-K7061</f>
        <v/>
      </c>
      <c r="P7061">
        <f>IF(G7061&gt;=2,"Repeat","One-time")</f>
        <v/>
      </c>
    </row>
    <row r="7062">
      <c r="A7062" t="inlineStr">
        <is>
          <t>C03071</t>
        </is>
      </c>
      <c r="B7062" t="inlineStr">
        <is>
          <t>Swati Bose</t>
        </is>
      </c>
      <c r="C7062" t="inlineStr">
        <is>
          <t>South</t>
        </is>
      </c>
      <c r="D7062" t="inlineStr">
        <is>
          <t>Hyderabad</t>
        </is>
      </c>
      <c r="E7062" t="inlineStr">
        <is>
          <t>No</t>
        </is>
      </c>
      <c r="F7062" t="inlineStr">
        <is>
          <t>At Risk</t>
        </is>
      </c>
      <c r="G7062" t="n">
        <v>4</v>
      </c>
      <c r="H7062" s="24" t="n">
        <v>4394.02</v>
      </c>
      <c r="I7062" s="24" t="n">
        <v>1773.32</v>
      </c>
      <c r="J7062" s="25" t="n">
        <v>45235</v>
      </c>
      <c r="K7062" s="25" t="n">
        <v>45315</v>
      </c>
      <c r="L7062" t="n">
        <v>1</v>
      </c>
      <c r="M7062" t="n">
        <v>3</v>
      </c>
      <c r="N7062" t="n">
        <v>1</v>
      </c>
      <c r="O7062">
        <f>DATE(2026,1,1)-K7062</f>
        <v/>
      </c>
      <c r="P7062">
        <f>IF(G7062&gt;=2,"Repeat","One-time")</f>
        <v/>
      </c>
    </row>
    <row r="7063">
      <c r="A7063" t="inlineStr">
        <is>
          <t>C02097</t>
        </is>
      </c>
      <c r="B7063" t="inlineStr">
        <is>
          <t>Kavya Patel</t>
        </is>
      </c>
      <c r="C7063" t="inlineStr">
        <is>
          <t>West</t>
        </is>
      </c>
      <c r="D7063" t="inlineStr">
        <is>
          <t>Mumbai</t>
        </is>
      </c>
      <c r="E7063" t="inlineStr">
        <is>
          <t>Yes</t>
        </is>
      </c>
      <c r="F7063" t="inlineStr">
        <is>
          <t>Hibernating</t>
        </is>
      </c>
      <c r="G7063" t="n">
        <v>1</v>
      </c>
      <c r="H7063" s="24" t="n">
        <v>4386.15</v>
      </c>
      <c r="I7063" s="24" t="n">
        <v>1739.09</v>
      </c>
      <c r="J7063" s="25" t="n">
        <v>45177</v>
      </c>
      <c r="K7063" s="25" t="n">
        <v>45177</v>
      </c>
      <c r="L7063" t="n">
        <v>1</v>
      </c>
      <c r="M7063" t="n">
        <v>1</v>
      </c>
      <c r="N7063" t="n">
        <v>1</v>
      </c>
      <c r="O7063">
        <f>DATE(2026,1,1)-K7063</f>
        <v/>
      </c>
      <c r="P7063">
        <f>IF(G7063&gt;=2,"Repeat","One-time")</f>
        <v/>
      </c>
    </row>
    <row r="7064">
      <c r="A7064" t="inlineStr">
        <is>
          <t>C07810</t>
        </is>
      </c>
      <c r="B7064" t="inlineStr">
        <is>
          <t>Karan Agarwal</t>
        </is>
      </c>
      <c r="C7064" t="inlineStr">
        <is>
          <t>Central</t>
        </is>
      </c>
      <c r="D7064" t="inlineStr">
        <is>
          <t>Indore</t>
        </is>
      </c>
      <c r="E7064" t="inlineStr">
        <is>
          <t>Yes</t>
        </is>
      </c>
      <c r="F7064" t="inlineStr">
        <is>
          <t>Occasional</t>
        </is>
      </c>
      <c r="G7064" t="n">
        <v>2</v>
      </c>
      <c r="H7064" s="24" t="n">
        <v>4385.71</v>
      </c>
      <c r="I7064" s="24" t="n">
        <v>1595.54</v>
      </c>
      <c r="J7064" s="25" t="n">
        <v>45814</v>
      </c>
      <c r="K7064" s="25" t="n">
        <v>45904</v>
      </c>
      <c r="L7064" t="n">
        <v>3</v>
      </c>
      <c r="M7064" t="n">
        <v>2</v>
      </c>
      <c r="N7064" t="n">
        <v>1</v>
      </c>
      <c r="O7064">
        <f>DATE(2026,1,1)-K7064</f>
        <v/>
      </c>
      <c r="P7064">
        <f>IF(G7064&gt;=2,"Repeat","One-time")</f>
        <v/>
      </c>
    </row>
    <row r="7065">
      <c r="A7065" t="inlineStr">
        <is>
          <t>C09779</t>
        </is>
      </c>
      <c r="B7065" t="inlineStr">
        <is>
          <t>Farhan Bose</t>
        </is>
      </c>
      <c r="C7065" t="inlineStr">
        <is>
          <t>South</t>
        </is>
      </c>
      <c r="D7065" t="inlineStr">
        <is>
          <t>Bengaluru</t>
        </is>
      </c>
      <c r="E7065" t="inlineStr">
        <is>
          <t>No</t>
        </is>
      </c>
      <c r="F7065" t="inlineStr">
        <is>
          <t>New</t>
        </is>
      </c>
      <c r="G7065" t="n">
        <v>1</v>
      </c>
      <c r="H7065" s="24" t="n">
        <v>4382.38</v>
      </c>
      <c r="I7065" s="24" t="n">
        <v>1259.66</v>
      </c>
      <c r="J7065" s="25" t="n">
        <v>45987</v>
      </c>
      <c r="K7065" s="25" t="n">
        <v>45987</v>
      </c>
      <c r="L7065" t="n">
        <v>4</v>
      </c>
      <c r="M7065" t="n">
        <v>1</v>
      </c>
      <c r="N7065" t="n">
        <v>1</v>
      </c>
      <c r="O7065">
        <f>DATE(2026,1,1)-K7065</f>
        <v/>
      </c>
      <c r="P7065">
        <f>IF(G7065&gt;=2,"Repeat","One-time")</f>
        <v/>
      </c>
    </row>
    <row r="7066">
      <c r="A7066" t="inlineStr">
        <is>
          <t>C07562</t>
        </is>
      </c>
      <c r="B7066" t="inlineStr">
        <is>
          <t>Abhishek Yadav</t>
        </is>
      </c>
      <c r="C7066" t="inlineStr">
        <is>
          <t>East</t>
        </is>
      </c>
      <c r="D7066" t="inlineStr">
        <is>
          <t>Kolkata</t>
        </is>
      </c>
      <c r="E7066" t="inlineStr">
        <is>
          <t>No</t>
        </is>
      </c>
      <c r="F7066" t="inlineStr">
        <is>
          <t>Occasional</t>
        </is>
      </c>
      <c r="G7066" t="n">
        <v>2</v>
      </c>
      <c r="H7066" s="24" t="n">
        <v>4378.75</v>
      </c>
      <c r="I7066" s="24" t="n">
        <v>759.36</v>
      </c>
      <c r="J7066" s="25" t="n">
        <v>45750</v>
      </c>
      <c r="K7066" s="25" t="n">
        <v>45883</v>
      </c>
      <c r="L7066" t="n">
        <v>3</v>
      </c>
      <c r="M7066" t="n">
        <v>2</v>
      </c>
      <c r="N7066" t="n">
        <v>1</v>
      </c>
      <c r="O7066">
        <f>DATE(2026,1,1)-K7066</f>
        <v/>
      </c>
      <c r="P7066">
        <f>IF(G7066&gt;=2,"Repeat","One-time")</f>
        <v/>
      </c>
    </row>
    <row r="7067">
      <c r="A7067" t="inlineStr">
        <is>
          <t>C04955</t>
        </is>
      </c>
      <c r="B7067" t="inlineStr">
        <is>
          <t>Meera Thakur</t>
        </is>
      </c>
      <c r="C7067" t="inlineStr">
        <is>
          <t>Central</t>
        </is>
      </c>
      <c r="D7067" t="inlineStr">
        <is>
          <t>Indore</t>
        </is>
      </c>
      <c r="E7067" t="inlineStr">
        <is>
          <t>No</t>
        </is>
      </c>
      <c r="F7067" t="inlineStr">
        <is>
          <t>Occasional</t>
        </is>
      </c>
      <c r="G7067" t="n">
        <v>1</v>
      </c>
      <c r="H7067" s="24" t="n">
        <v>4378.61</v>
      </c>
      <c r="I7067" s="24" t="n">
        <v>1453.65</v>
      </c>
      <c r="J7067" s="25" t="n">
        <v>45523</v>
      </c>
      <c r="K7067" s="25" t="n">
        <v>45523</v>
      </c>
      <c r="L7067" t="n">
        <v>2</v>
      </c>
      <c r="M7067" t="n">
        <v>1</v>
      </c>
      <c r="N7067" t="n">
        <v>1</v>
      </c>
      <c r="O7067">
        <f>DATE(2026,1,1)-K7067</f>
        <v/>
      </c>
      <c r="P7067">
        <f>IF(G7067&gt;=2,"Repeat","One-time")</f>
        <v/>
      </c>
    </row>
    <row r="7068">
      <c r="A7068" t="inlineStr">
        <is>
          <t>C08315</t>
        </is>
      </c>
      <c r="B7068" t="inlineStr">
        <is>
          <t>Manish Thakur</t>
        </is>
      </c>
      <c r="C7068" t="inlineStr">
        <is>
          <t>North</t>
        </is>
      </c>
      <c r="D7068" t="inlineStr">
        <is>
          <t>Delhi</t>
        </is>
      </c>
      <c r="E7068" t="inlineStr">
        <is>
          <t>No</t>
        </is>
      </c>
      <c r="F7068" t="inlineStr">
        <is>
          <t>New</t>
        </is>
      </c>
      <c r="G7068" t="n">
        <v>1</v>
      </c>
      <c r="H7068" s="24" t="n">
        <v>4371.99</v>
      </c>
      <c r="I7068" s="24" t="n">
        <v>814.72</v>
      </c>
      <c r="J7068" s="25" t="n">
        <v>46014</v>
      </c>
      <c r="K7068" s="25" t="n">
        <v>46014</v>
      </c>
      <c r="L7068" t="n">
        <v>5</v>
      </c>
      <c r="M7068" t="n">
        <v>1</v>
      </c>
      <c r="N7068" t="n">
        <v>1</v>
      </c>
      <c r="O7068">
        <f>DATE(2026,1,1)-K7068</f>
        <v/>
      </c>
      <c r="P7068">
        <f>IF(G7068&gt;=2,"Repeat","One-time")</f>
        <v/>
      </c>
    </row>
    <row r="7069">
      <c r="A7069" t="inlineStr">
        <is>
          <t>C09400</t>
        </is>
      </c>
      <c r="B7069" t="inlineStr">
        <is>
          <t>Aditya Iyer</t>
        </is>
      </c>
      <c r="C7069" t="inlineStr">
        <is>
          <t>South</t>
        </is>
      </c>
      <c r="D7069" t="inlineStr">
        <is>
          <t>Bengaluru</t>
        </is>
      </c>
      <c r="E7069" t="inlineStr">
        <is>
          <t>Yes</t>
        </is>
      </c>
      <c r="F7069" t="inlineStr">
        <is>
          <t>Occasional</t>
        </is>
      </c>
      <c r="G7069" t="n">
        <v>1</v>
      </c>
      <c r="H7069" s="24" t="n">
        <v>4366.35</v>
      </c>
      <c r="I7069" s="24" t="n">
        <v>1791.08</v>
      </c>
      <c r="J7069" s="25" t="n">
        <v>45903</v>
      </c>
      <c r="K7069" s="25" t="n">
        <v>45903</v>
      </c>
      <c r="L7069" t="n">
        <v>3</v>
      </c>
      <c r="M7069" t="n">
        <v>1</v>
      </c>
      <c r="N7069" t="n">
        <v>1</v>
      </c>
      <c r="O7069">
        <f>DATE(2026,1,1)-K7069</f>
        <v/>
      </c>
      <c r="P7069">
        <f>IF(G7069&gt;=2,"Repeat","One-time")</f>
        <v/>
      </c>
    </row>
    <row r="7070">
      <c r="A7070" t="inlineStr">
        <is>
          <t>C06683</t>
        </is>
      </c>
      <c r="B7070" t="inlineStr">
        <is>
          <t>Lakshmi Rao</t>
        </is>
      </c>
      <c r="C7070" t="inlineStr">
        <is>
          <t>East</t>
        </is>
      </c>
      <c r="D7070" t="inlineStr">
        <is>
          <t>Patna</t>
        </is>
      </c>
      <c r="E7070" t="inlineStr">
        <is>
          <t>Yes</t>
        </is>
      </c>
      <c r="F7070" t="inlineStr">
        <is>
          <t>Occasional</t>
        </is>
      </c>
      <c r="G7070" t="n">
        <v>2</v>
      </c>
      <c r="H7070" s="24" t="n">
        <v>4363.54</v>
      </c>
      <c r="I7070" s="24" t="n">
        <v>1139.61</v>
      </c>
      <c r="J7070" s="25" t="n">
        <v>45858</v>
      </c>
      <c r="K7070" s="25" t="n">
        <v>45879</v>
      </c>
      <c r="L7070" t="n">
        <v>3</v>
      </c>
      <c r="M7070" t="n">
        <v>2</v>
      </c>
      <c r="N7070" t="n">
        <v>1</v>
      </c>
      <c r="O7070">
        <f>DATE(2026,1,1)-K7070</f>
        <v/>
      </c>
      <c r="P7070">
        <f>IF(G7070&gt;=2,"Repeat","One-time")</f>
        <v/>
      </c>
    </row>
    <row r="7071">
      <c r="A7071" t="inlineStr">
        <is>
          <t>C03567</t>
        </is>
      </c>
      <c r="B7071" t="inlineStr">
        <is>
          <t>Nikhil Kapoor</t>
        </is>
      </c>
      <c r="C7071" t="inlineStr">
        <is>
          <t>South</t>
        </is>
      </c>
      <c r="D7071" t="inlineStr">
        <is>
          <t>Hyderabad</t>
        </is>
      </c>
      <c r="E7071" t="inlineStr">
        <is>
          <t>Yes</t>
        </is>
      </c>
      <c r="F7071" t="inlineStr">
        <is>
          <t>Hibernating</t>
        </is>
      </c>
      <c r="G7071" t="n">
        <v>1</v>
      </c>
      <c r="H7071" s="24" t="n">
        <v>4355.83</v>
      </c>
      <c r="I7071" s="24" t="n">
        <v>736.88</v>
      </c>
      <c r="J7071" s="25" t="n">
        <v>45357</v>
      </c>
      <c r="K7071" s="25" t="n">
        <v>45357</v>
      </c>
      <c r="L7071" t="n">
        <v>1</v>
      </c>
      <c r="M7071" t="n">
        <v>1</v>
      </c>
      <c r="N7071" t="n">
        <v>1</v>
      </c>
      <c r="O7071">
        <f>DATE(2026,1,1)-K7071</f>
        <v/>
      </c>
      <c r="P7071">
        <f>IF(G7071&gt;=2,"Repeat","One-time")</f>
        <v/>
      </c>
    </row>
    <row r="7072">
      <c r="A7072" t="inlineStr">
        <is>
          <t>C10878</t>
        </is>
      </c>
      <c r="B7072" t="inlineStr">
        <is>
          <t>Divya Das</t>
        </is>
      </c>
      <c r="C7072" t="inlineStr">
        <is>
          <t>West</t>
        </is>
      </c>
      <c r="D7072" t="inlineStr">
        <is>
          <t>Mumbai</t>
        </is>
      </c>
      <c r="E7072" t="inlineStr">
        <is>
          <t>No</t>
        </is>
      </c>
      <c r="F7072" t="inlineStr">
        <is>
          <t>New</t>
        </is>
      </c>
      <c r="G7072" t="n">
        <v>1</v>
      </c>
      <c r="H7072" s="24" t="n">
        <v>4354.63</v>
      </c>
      <c r="I7072" s="24" t="n">
        <v>1356.97</v>
      </c>
      <c r="J7072" s="25" t="n">
        <v>46001</v>
      </c>
      <c r="K7072" s="25" t="n">
        <v>46001</v>
      </c>
      <c r="L7072" t="n">
        <v>5</v>
      </c>
      <c r="M7072" t="n">
        <v>2</v>
      </c>
      <c r="N7072" t="n">
        <v>1</v>
      </c>
      <c r="O7072">
        <f>DATE(2026,1,1)-K7072</f>
        <v/>
      </c>
      <c r="P7072">
        <f>IF(G7072&gt;=2,"Repeat","One-time")</f>
        <v/>
      </c>
    </row>
    <row r="7073">
      <c r="A7073" t="inlineStr">
        <is>
          <t>C00820</t>
        </is>
      </c>
      <c r="B7073" t="inlineStr">
        <is>
          <t>Pooja Kapoor</t>
        </is>
      </c>
      <c r="C7073" t="inlineStr">
        <is>
          <t>North</t>
        </is>
      </c>
      <c r="D7073" t="inlineStr">
        <is>
          <t>Jaipur</t>
        </is>
      </c>
      <c r="E7073" t="inlineStr">
        <is>
          <t>No</t>
        </is>
      </c>
      <c r="F7073" t="inlineStr">
        <is>
          <t>At Risk</t>
        </is>
      </c>
      <c r="G7073" t="n">
        <v>3</v>
      </c>
      <c r="H7073" s="24" t="n">
        <v>4352.45</v>
      </c>
      <c r="I7073" s="24" t="n">
        <v>710.02</v>
      </c>
      <c r="J7073" s="25" t="n">
        <v>45161</v>
      </c>
      <c r="K7073" s="25" t="n">
        <v>45172</v>
      </c>
      <c r="L7073" t="n">
        <v>1</v>
      </c>
      <c r="M7073" t="n">
        <v>3</v>
      </c>
      <c r="N7073" t="n">
        <v>1</v>
      </c>
      <c r="O7073">
        <f>DATE(2026,1,1)-K7073</f>
        <v/>
      </c>
      <c r="P7073">
        <f>IF(G7073&gt;=2,"Repeat","One-time")</f>
        <v/>
      </c>
    </row>
    <row r="7074">
      <c r="A7074" t="inlineStr">
        <is>
          <t>C05185</t>
        </is>
      </c>
      <c r="B7074" t="inlineStr">
        <is>
          <t>Swati Sinha</t>
        </is>
      </c>
      <c r="C7074" t="inlineStr">
        <is>
          <t>West</t>
        </is>
      </c>
      <c r="D7074" t="inlineStr">
        <is>
          <t>Mumbai</t>
        </is>
      </c>
      <c r="E7074" t="inlineStr">
        <is>
          <t>No</t>
        </is>
      </c>
      <c r="F7074" t="inlineStr">
        <is>
          <t>Occasional</t>
        </is>
      </c>
      <c r="G7074" t="n">
        <v>1</v>
      </c>
      <c r="H7074" s="24" t="n">
        <v>4343.25</v>
      </c>
      <c r="I7074" s="24" t="n">
        <v>2186.83</v>
      </c>
      <c r="J7074" s="25" t="n">
        <v>45565</v>
      </c>
      <c r="K7074" s="25" t="n">
        <v>45565</v>
      </c>
      <c r="L7074" t="n">
        <v>2</v>
      </c>
      <c r="M7074" t="n">
        <v>1</v>
      </c>
      <c r="N7074" t="n">
        <v>1</v>
      </c>
      <c r="O7074">
        <f>DATE(2026,1,1)-K7074</f>
        <v/>
      </c>
      <c r="P7074">
        <f>IF(G7074&gt;=2,"Repeat","One-time")</f>
        <v/>
      </c>
    </row>
    <row r="7075">
      <c r="A7075" t="inlineStr">
        <is>
          <t>C01109</t>
        </is>
      </c>
      <c r="B7075" t="inlineStr">
        <is>
          <t>Kavya Singh</t>
        </is>
      </c>
      <c r="C7075" t="inlineStr">
        <is>
          <t>South</t>
        </is>
      </c>
      <c r="D7075" t="inlineStr">
        <is>
          <t>Hyderabad</t>
        </is>
      </c>
      <c r="E7075" t="inlineStr">
        <is>
          <t>No</t>
        </is>
      </c>
      <c r="F7075" t="inlineStr">
        <is>
          <t>Loyal</t>
        </is>
      </c>
      <c r="G7075" t="n">
        <v>3</v>
      </c>
      <c r="H7075" s="24" t="n">
        <v>4339.86</v>
      </c>
      <c r="I7075" s="24" t="n">
        <v>1573.04</v>
      </c>
      <c r="J7075" s="25" t="n">
        <v>45011</v>
      </c>
      <c r="K7075" s="25" t="n">
        <v>46020</v>
      </c>
      <c r="L7075" t="n">
        <v>5</v>
      </c>
      <c r="M7075" t="n">
        <v>3</v>
      </c>
      <c r="N7075" t="n">
        <v>1</v>
      </c>
      <c r="O7075">
        <f>DATE(2026,1,1)-K7075</f>
        <v/>
      </c>
      <c r="P7075">
        <f>IF(G7075&gt;=2,"Repeat","One-time")</f>
        <v/>
      </c>
    </row>
    <row r="7076">
      <c r="A7076" t="inlineStr">
        <is>
          <t>C00652</t>
        </is>
      </c>
      <c r="B7076" t="inlineStr">
        <is>
          <t>Shreya Yadav</t>
        </is>
      </c>
      <c r="C7076" t="inlineStr">
        <is>
          <t>West</t>
        </is>
      </c>
      <c r="D7076" t="inlineStr">
        <is>
          <t>Pune</t>
        </is>
      </c>
      <c r="E7076" t="inlineStr">
        <is>
          <t>No</t>
        </is>
      </c>
      <c r="F7076" t="inlineStr">
        <is>
          <t>Hibernating</t>
        </is>
      </c>
      <c r="G7076" t="n">
        <v>2</v>
      </c>
      <c r="H7076" s="24" t="n">
        <v>4338.75</v>
      </c>
      <c r="I7076" s="24" t="n">
        <v>707.3200000000001</v>
      </c>
      <c r="J7076" s="25" t="n">
        <v>44935</v>
      </c>
      <c r="K7076" s="25" t="n">
        <v>44976</v>
      </c>
      <c r="L7076" t="n">
        <v>1</v>
      </c>
      <c r="M7076" t="n">
        <v>2</v>
      </c>
      <c r="N7076" t="n">
        <v>1</v>
      </c>
      <c r="O7076">
        <f>DATE(2026,1,1)-K7076</f>
        <v/>
      </c>
      <c r="P7076">
        <f>IF(G7076&gt;=2,"Repeat","One-time")</f>
        <v/>
      </c>
    </row>
    <row r="7077">
      <c r="A7077" t="inlineStr">
        <is>
          <t>C08433</t>
        </is>
      </c>
      <c r="B7077" t="inlineStr">
        <is>
          <t>Priya Patel</t>
        </is>
      </c>
      <c r="C7077" t="inlineStr">
        <is>
          <t>South</t>
        </is>
      </c>
      <c r="D7077" t="inlineStr">
        <is>
          <t>Hyderabad</t>
        </is>
      </c>
      <c r="E7077" t="inlineStr">
        <is>
          <t>No</t>
        </is>
      </c>
      <c r="F7077" t="inlineStr">
        <is>
          <t>Occasional</t>
        </is>
      </c>
      <c r="G7077" t="n">
        <v>1</v>
      </c>
      <c r="H7077" s="24" t="n">
        <v>4330.83</v>
      </c>
      <c r="I7077" s="24" t="n">
        <v>1071.84</v>
      </c>
      <c r="J7077" s="25" t="n">
        <v>45853</v>
      </c>
      <c r="K7077" s="25" t="n">
        <v>45853</v>
      </c>
      <c r="L7077" t="n">
        <v>3</v>
      </c>
      <c r="M7077" t="n">
        <v>1</v>
      </c>
      <c r="N7077" t="n">
        <v>1</v>
      </c>
      <c r="O7077">
        <f>DATE(2026,1,1)-K7077</f>
        <v/>
      </c>
      <c r="P7077">
        <f>IF(G7077&gt;=2,"Repeat","One-time")</f>
        <v/>
      </c>
    </row>
    <row r="7078">
      <c r="A7078" t="inlineStr">
        <is>
          <t>C00915</t>
        </is>
      </c>
      <c r="B7078" t="inlineStr">
        <is>
          <t>Rohan Sharma</t>
        </is>
      </c>
      <c r="C7078" t="inlineStr">
        <is>
          <t>South</t>
        </is>
      </c>
      <c r="D7078" t="inlineStr">
        <is>
          <t>Hyderabad</t>
        </is>
      </c>
      <c r="E7078" t="inlineStr">
        <is>
          <t>No</t>
        </is>
      </c>
      <c r="F7078" t="inlineStr">
        <is>
          <t>Hibernating</t>
        </is>
      </c>
      <c r="G7078" t="n">
        <v>2</v>
      </c>
      <c r="H7078" s="24" t="n">
        <v>4325</v>
      </c>
      <c r="I7078" s="24" t="n">
        <v>874.88</v>
      </c>
      <c r="J7078" s="25" t="n">
        <v>45162</v>
      </c>
      <c r="K7078" s="25" t="n">
        <v>45179</v>
      </c>
      <c r="L7078" t="n">
        <v>1</v>
      </c>
      <c r="M7078" t="n">
        <v>2</v>
      </c>
      <c r="N7078" t="n">
        <v>1</v>
      </c>
      <c r="O7078">
        <f>DATE(2026,1,1)-K7078</f>
        <v/>
      </c>
      <c r="P7078">
        <f>IF(G7078&gt;=2,"Repeat","One-time")</f>
        <v/>
      </c>
    </row>
    <row r="7079">
      <c r="A7079" t="inlineStr">
        <is>
          <t>C06099</t>
        </is>
      </c>
      <c r="B7079" t="inlineStr">
        <is>
          <t>Sneha Das</t>
        </is>
      </c>
      <c r="C7079" t="inlineStr">
        <is>
          <t>East</t>
        </is>
      </c>
      <c r="D7079" t="inlineStr">
        <is>
          <t>Kolkata</t>
        </is>
      </c>
      <c r="E7079" t="inlineStr">
        <is>
          <t>No</t>
        </is>
      </c>
      <c r="F7079" t="inlineStr">
        <is>
          <t>Occasional</t>
        </is>
      </c>
      <c r="G7079" t="n">
        <v>2</v>
      </c>
      <c r="H7079" s="24" t="n">
        <v>4323.54</v>
      </c>
      <c r="I7079" s="24" t="n">
        <v>1017.83</v>
      </c>
      <c r="J7079" s="25" t="n">
        <v>45546</v>
      </c>
      <c r="K7079" s="25" t="n">
        <v>45572</v>
      </c>
      <c r="L7079" t="n">
        <v>2</v>
      </c>
      <c r="M7079" t="n">
        <v>2</v>
      </c>
      <c r="N7079" t="n">
        <v>1</v>
      </c>
      <c r="O7079">
        <f>DATE(2026,1,1)-K7079</f>
        <v/>
      </c>
      <c r="P7079">
        <f>IF(G7079&gt;=2,"Repeat","One-time")</f>
        <v/>
      </c>
    </row>
    <row r="7080">
      <c r="A7080" t="inlineStr">
        <is>
          <t>C06213</t>
        </is>
      </c>
      <c r="B7080" t="inlineStr">
        <is>
          <t>Vivaan Banerjee</t>
        </is>
      </c>
      <c r="C7080" t="inlineStr">
        <is>
          <t>West</t>
        </is>
      </c>
      <c r="D7080" t="inlineStr">
        <is>
          <t>Surat</t>
        </is>
      </c>
      <c r="E7080" t="inlineStr">
        <is>
          <t>No</t>
        </is>
      </c>
      <c r="F7080" t="inlineStr">
        <is>
          <t>Occasional</t>
        </is>
      </c>
      <c r="G7080" t="n">
        <v>1</v>
      </c>
      <c r="H7080" s="24" t="n">
        <v>4322.45</v>
      </c>
      <c r="I7080" s="24" t="n">
        <v>1396.39</v>
      </c>
      <c r="J7080" s="25" t="n">
        <v>45530</v>
      </c>
      <c r="K7080" s="25" t="n">
        <v>45530</v>
      </c>
      <c r="L7080" t="n">
        <v>2</v>
      </c>
      <c r="M7080" t="n">
        <v>1</v>
      </c>
      <c r="N7080" t="n">
        <v>1</v>
      </c>
      <c r="O7080">
        <f>DATE(2026,1,1)-K7080</f>
        <v/>
      </c>
      <c r="P7080">
        <f>IF(G7080&gt;=2,"Repeat","One-time")</f>
        <v/>
      </c>
    </row>
    <row r="7081">
      <c r="A7081" t="inlineStr">
        <is>
          <t>C06284</t>
        </is>
      </c>
      <c r="B7081" t="inlineStr">
        <is>
          <t>Tanvi Singh</t>
        </is>
      </c>
      <c r="C7081" t="inlineStr">
        <is>
          <t>Central</t>
        </is>
      </c>
      <c r="D7081" t="inlineStr">
        <is>
          <t>Indore</t>
        </is>
      </c>
      <c r="E7081" t="inlineStr">
        <is>
          <t>Yes</t>
        </is>
      </c>
      <c r="F7081" t="inlineStr">
        <is>
          <t>Occasional</t>
        </is>
      </c>
      <c r="G7081" t="n">
        <v>2</v>
      </c>
      <c r="H7081" s="24" t="n">
        <v>4316.21</v>
      </c>
      <c r="I7081" s="24" t="n">
        <v>415.85</v>
      </c>
      <c r="J7081" s="25" t="n">
        <v>45543</v>
      </c>
      <c r="K7081" s="25" t="n">
        <v>45645</v>
      </c>
      <c r="L7081" t="n">
        <v>2</v>
      </c>
      <c r="M7081" t="n">
        <v>2</v>
      </c>
      <c r="N7081" t="n">
        <v>1</v>
      </c>
      <c r="O7081">
        <f>DATE(2026,1,1)-K7081</f>
        <v/>
      </c>
      <c r="P7081">
        <f>IF(G7081&gt;=2,"Repeat","One-time")</f>
        <v/>
      </c>
    </row>
    <row r="7082">
      <c r="A7082" t="inlineStr">
        <is>
          <t>C04029</t>
        </is>
      </c>
      <c r="B7082" t="inlineStr">
        <is>
          <t>Shreya Sinha</t>
        </is>
      </c>
      <c r="C7082" t="inlineStr">
        <is>
          <t>South</t>
        </is>
      </c>
      <c r="D7082" t="inlineStr">
        <is>
          <t>Bengaluru</t>
        </is>
      </c>
      <c r="E7082" t="inlineStr">
        <is>
          <t>No</t>
        </is>
      </c>
      <c r="F7082" t="inlineStr">
        <is>
          <t>At Risk</t>
        </is>
      </c>
      <c r="G7082" t="n">
        <v>3</v>
      </c>
      <c r="H7082" s="24" t="n">
        <v>4311.21</v>
      </c>
      <c r="I7082" s="24" t="n">
        <v>2038.81</v>
      </c>
      <c r="J7082" s="25" t="n">
        <v>45309</v>
      </c>
      <c r="K7082" s="25" t="n">
        <v>45639</v>
      </c>
      <c r="L7082" t="n">
        <v>2</v>
      </c>
      <c r="M7082" t="n">
        <v>3</v>
      </c>
      <c r="N7082" t="n">
        <v>1</v>
      </c>
      <c r="O7082">
        <f>DATE(2026,1,1)-K7082</f>
        <v/>
      </c>
      <c r="P7082">
        <f>IF(G7082&gt;=2,"Repeat","One-time")</f>
        <v/>
      </c>
    </row>
    <row r="7083">
      <c r="A7083" t="inlineStr">
        <is>
          <t>C08810</t>
        </is>
      </c>
      <c r="B7083" t="inlineStr">
        <is>
          <t>Maria Iyer</t>
        </is>
      </c>
      <c r="C7083" t="inlineStr">
        <is>
          <t>South</t>
        </is>
      </c>
      <c r="D7083" t="inlineStr">
        <is>
          <t>Bengaluru</t>
        </is>
      </c>
      <c r="E7083" t="inlineStr">
        <is>
          <t>No</t>
        </is>
      </c>
      <c r="F7083" t="inlineStr">
        <is>
          <t>New</t>
        </is>
      </c>
      <c r="G7083" t="n">
        <v>1</v>
      </c>
      <c r="H7083" s="24" t="n">
        <v>4301.37</v>
      </c>
      <c r="I7083" s="24" t="n">
        <v>1443.86</v>
      </c>
      <c r="J7083" s="25" t="n">
        <v>45968</v>
      </c>
      <c r="K7083" s="25" t="n">
        <v>45968</v>
      </c>
      <c r="L7083" t="n">
        <v>4</v>
      </c>
      <c r="M7083" t="n">
        <v>1</v>
      </c>
      <c r="N7083" t="n">
        <v>1</v>
      </c>
      <c r="O7083">
        <f>DATE(2026,1,1)-K7083</f>
        <v/>
      </c>
      <c r="P7083">
        <f>IF(G7083&gt;=2,"Repeat","One-time")</f>
        <v/>
      </c>
    </row>
    <row r="7084">
      <c r="A7084" t="inlineStr">
        <is>
          <t>C05768</t>
        </is>
      </c>
      <c r="B7084" t="inlineStr">
        <is>
          <t>Imran Pillai</t>
        </is>
      </c>
      <c r="C7084" t="inlineStr">
        <is>
          <t>South</t>
        </is>
      </c>
      <c r="D7084" t="inlineStr">
        <is>
          <t>Kochi</t>
        </is>
      </c>
      <c r="E7084" t="inlineStr">
        <is>
          <t>No</t>
        </is>
      </c>
      <c r="F7084" t="inlineStr">
        <is>
          <t>Occasional</t>
        </is>
      </c>
      <c r="G7084" t="n">
        <v>2</v>
      </c>
      <c r="H7084" s="24" t="n">
        <v>4297.69</v>
      </c>
      <c r="I7084" s="24" t="n">
        <v>2136.69</v>
      </c>
      <c r="J7084" s="25" t="n">
        <v>45493</v>
      </c>
      <c r="K7084" s="25" t="n">
        <v>45645</v>
      </c>
      <c r="L7084" t="n">
        <v>2</v>
      </c>
      <c r="M7084" t="n">
        <v>2</v>
      </c>
      <c r="N7084" t="n">
        <v>1</v>
      </c>
      <c r="O7084">
        <f>DATE(2026,1,1)-K7084</f>
        <v/>
      </c>
      <c r="P7084">
        <f>IF(G7084&gt;=2,"Repeat","One-time")</f>
        <v/>
      </c>
    </row>
    <row r="7085">
      <c r="A7085" t="inlineStr">
        <is>
          <t>C04189</t>
        </is>
      </c>
      <c r="B7085" t="inlineStr">
        <is>
          <t>Varun Singh</t>
        </is>
      </c>
      <c r="C7085" t="inlineStr">
        <is>
          <t>South</t>
        </is>
      </c>
      <c r="D7085" t="inlineStr">
        <is>
          <t>Chennai</t>
        </is>
      </c>
      <c r="E7085" t="inlineStr">
        <is>
          <t>No</t>
        </is>
      </c>
      <c r="F7085" t="inlineStr">
        <is>
          <t>Occasional</t>
        </is>
      </c>
      <c r="G7085" t="n">
        <v>1</v>
      </c>
      <c r="H7085" s="24" t="n">
        <v>4287.68</v>
      </c>
      <c r="I7085" s="24" t="n">
        <v>2048.22</v>
      </c>
      <c r="J7085" s="25" t="n">
        <v>45686</v>
      </c>
      <c r="K7085" s="25" t="n">
        <v>45686</v>
      </c>
      <c r="L7085" t="n">
        <v>2</v>
      </c>
      <c r="M7085" t="n">
        <v>1</v>
      </c>
      <c r="N7085" t="n">
        <v>1</v>
      </c>
      <c r="O7085">
        <f>DATE(2026,1,1)-K7085</f>
        <v/>
      </c>
      <c r="P7085">
        <f>IF(G7085&gt;=2,"Repeat","One-time")</f>
        <v/>
      </c>
    </row>
    <row r="7086">
      <c r="A7086" t="inlineStr">
        <is>
          <t>C06201</t>
        </is>
      </c>
      <c r="B7086" t="inlineStr">
        <is>
          <t>Sneha Ghosh</t>
        </is>
      </c>
      <c r="C7086" t="inlineStr">
        <is>
          <t>East</t>
        </is>
      </c>
      <c r="D7086" t="inlineStr">
        <is>
          <t>Patna</t>
        </is>
      </c>
      <c r="E7086" t="inlineStr">
        <is>
          <t>No</t>
        </is>
      </c>
      <c r="F7086" t="inlineStr">
        <is>
          <t>Occasional</t>
        </is>
      </c>
      <c r="G7086" t="n">
        <v>2</v>
      </c>
      <c r="H7086" s="24" t="n">
        <v>4281.16</v>
      </c>
      <c r="I7086" s="24" t="n">
        <v>1530.59</v>
      </c>
      <c r="J7086" s="25" t="n">
        <v>45546</v>
      </c>
      <c r="K7086" s="25" t="n">
        <v>45827</v>
      </c>
      <c r="L7086" t="n">
        <v>3</v>
      </c>
      <c r="M7086" t="n">
        <v>2</v>
      </c>
      <c r="N7086" t="n">
        <v>1</v>
      </c>
      <c r="O7086">
        <f>DATE(2026,1,1)-K7086</f>
        <v/>
      </c>
      <c r="P7086">
        <f>IF(G7086&gt;=2,"Repeat","One-time")</f>
        <v/>
      </c>
    </row>
    <row r="7087">
      <c r="A7087" t="inlineStr">
        <is>
          <t>C10173</t>
        </is>
      </c>
      <c r="B7087" t="inlineStr">
        <is>
          <t>Lakshmi Gupta</t>
        </is>
      </c>
      <c r="C7087" t="inlineStr">
        <is>
          <t>South</t>
        </is>
      </c>
      <c r="D7087" t="inlineStr">
        <is>
          <t>Bengaluru</t>
        </is>
      </c>
      <c r="E7087" t="inlineStr">
        <is>
          <t>Yes</t>
        </is>
      </c>
      <c r="F7087" t="inlineStr">
        <is>
          <t>Loyal</t>
        </is>
      </c>
      <c r="G7087" t="n">
        <v>4</v>
      </c>
      <c r="H7087" s="24" t="n">
        <v>4279.31</v>
      </c>
      <c r="I7087" s="24" t="n">
        <v>1508.08</v>
      </c>
      <c r="J7087" s="25" t="n">
        <v>45921</v>
      </c>
      <c r="K7087" s="25" t="n">
        <v>45954</v>
      </c>
      <c r="L7087" t="n">
        <v>4</v>
      </c>
      <c r="M7087" t="n">
        <v>4</v>
      </c>
      <c r="N7087" t="n">
        <v>1</v>
      </c>
      <c r="O7087">
        <f>DATE(2026,1,1)-K7087</f>
        <v/>
      </c>
      <c r="P7087">
        <f>IF(G7087&gt;=2,"Repeat","One-time")</f>
        <v/>
      </c>
    </row>
    <row r="7088">
      <c r="A7088" t="inlineStr">
        <is>
          <t>C11021</t>
        </is>
      </c>
      <c r="B7088" t="inlineStr">
        <is>
          <t>Ayesha Singh</t>
        </is>
      </c>
      <c r="C7088" t="inlineStr">
        <is>
          <t>South</t>
        </is>
      </c>
      <c r="D7088" t="inlineStr">
        <is>
          <t>Kochi</t>
        </is>
      </c>
      <c r="E7088" t="inlineStr">
        <is>
          <t>No</t>
        </is>
      </c>
      <c r="F7088" t="inlineStr">
        <is>
          <t>New</t>
        </is>
      </c>
      <c r="G7088" t="n">
        <v>1</v>
      </c>
      <c r="H7088" s="24" t="n">
        <v>4274.91</v>
      </c>
      <c r="I7088" s="24" t="n">
        <v>2019.94</v>
      </c>
      <c r="J7088" s="25" t="n">
        <v>46010</v>
      </c>
      <c r="K7088" s="25" t="n">
        <v>46010</v>
      </c>
      <c r="L7088" t="n">
        <v>5</v>
      </c>
      <c r="M7088" t="n">
        <v>2</v>
      </c>
      <c r="N7088" t="n">
        <v>1</v>
      </c>
      <c r="O7088">
        <f>DATE(2026,1,1)-K7088</f>
        <v/>
      </c>
      <c r="P7088">
        <f>IF(G7088&gt;=2,"Repeat","One-time")</f>
        <v/>
      </c>
    </row>
    <row r="7089">
      <c r="A7089" t="inlineStr">
        <is>
          <t>C02643</t>
        </is>
      </c>
      <c r="B7089" t="inlineStr">
        <is>
          <t>Ayesha Prasad</t>
        </is>
      </c>
      <c r="C7089" t="inlineStr">
        <is>
          <t>South</t>
        </is>
      </c>
      <c r="D7089" t="inlineStr">
        <is>
          <t>Hyderabad</t>
        </is>
      </c>
      <c r="E7089" t="inlineStr">
        <is>
          <t>No</t>
        </is>
      </c>
      <c r="F7089" t="inlineStr">
        <is>
          <t>Hibernating</t>
        </is>
      </c>
      <c r="G7089" t="n">
        <v>1</v>
      </c>
      <c r="H7089" s="24" t="n">
        <v>4273.2</v>
      </c>
      <c r="I7089" s="24" t="n">
        <v>2150.27</v>
      </c>
      <c r="J7089" s="25" t="n">
        <v>45213</v>
      </c>
      <c r="K7089" s="25" t="n">
        <v>45213</v>
      </c>
      <c r="L7089" t="n">
        <v>1</v>
      </c>
      <c r="M7089" t="n">
        <v>1</v>
      </c>
      <c r="N7089" t="n">
        <v>1</v>
      </c>
      <c r="O7089">
        <f>DATE(2026,1,1)-K7089</f>
        <v/>
      </c>
      <c r="P7089">
        <f>IF(G7089&gt;=2,"Repeat","One-time")</f>
        <v/>
      </c>
    </row>
    <row r="7090">
      <c r="A7090" t="inlineStr">
        <is>
          <t>C07414</t>
        </is>
      </c>
      <c r="B7090" t="inlineStr">
        <is>
          <t>Vivaan Patel</t>
        </is>
      </c>
      <c r="C7090" t="inlineStr">
        <is>
          <t>East</t>
        </is>
      </c>
      <c r="D7090" t="inlineStr">
        <is>
          <t>Kolkata</t>
        </is>
      </c>
      <c r="E7090" t="inlineStr">
        <is>
          <t>No</t>
        </is>
      </c>
      <c r="F7090" t="inlineStr">
        <is>
          <t>Occasional</t>
        </is>
      </c>
      <c r="G7090" t="n">
        <v>1</v>
      </c>
      <c r="H7090" s="24" t="n">
        <v>4272.37</v>
      </c>
      <c r="I7090" s="24" t="n">
        <v>1653.53</v>
      </c>
      <c r="J7090" s="25" t="n">
        <v>45787</v>
      </c>
      <c r="K7090" s="25" t="n">
        <v>45787</v>
      </c>
      <c r="L7090" t="n">
        <v>3</v>
      </c>
      <c r="M7090" t="n">
        <v>1</v>
      </c>
      <c r="N7090" t="n">
        <v>1</v>
      </c>
      <c r="O7090">
        <f>DATE(2026,1,1)-K7090</f>
        <v/>
      </c>
      <c r="P7090">
        <f>IF(G7090&gt;=2,"Repeat","One-time")</f>
        <v/>
      </c>
    </row>
    <row r="7091">
      <c r="A7091" t="inlineStr">
        <is>
          <t>C10544</t>
        </is>
      </c>
      <c r="B7091" t="inlineStr">
        <is>
          <t>Arjun Thakur</t>
        </is>
      </c>
      <c r="C7091" t="inlineStr">
        <is>
          <t>South</t>
        </is>
      </c>
      <c r="D7091" t="inlineStr">
        <is>
          <t>Bengaluru</t>
        </is>
      </c>
      <c r="E7091" t="inlineStr">
        <is>
          <t>No</t>
        </is>
      </c>
      <c r="F7091" t="inlineStr">
        <is>
          <t>Loyal</t>
        </is>
      </c>
      <c r="G7091" t="n">
        <v>2</v>
      </c>
      <c r="H7091" s="24" t="n">
        <v>4260.58</v>
      </c>
      <c r="I7091" s="24" t="n">
        <v>2104.31</v>
      </c>
      <c r="J7091" s="25" t="n">
        <v>45922</v>
      </c>
      <c r="K7091" s="25" t="n">
        <v>45995</v>
      </c>
      <c r="L7091" t="n">
        <v>5</v>
      </c>
      <c r="M7091" t="n">
        <v>3</v>
      </c>
      <c r="N7091" t="n">
        <v>1</v>
      </c>
      <c r="O7091">
        <f>DATE(2026,1,1)-K7091</f>
        <v/>
      </c>
      <c r="P7091">
        <f>IF(G7091&gt;=2,"Repeat","One-time")</f>
        <v/>
      </c>
    </row>
    <row r="7092">
      <c r="A7092" t="inlineStr">
        <is>
          <t>C03149</t>
        </is>
      </c>
      <c r="B7092" t="inlineStr">
        <is>
          <t>Isha Khan</t>
        </is>
      </c>
      <c r="C7092" t="inlineStr">
        <is>
          <t>West</t>
        </is>
      </c>
      <c r="D7092" t="inlineStr">
        <is>
          <t>Mumbai</t>
        </is>
      </c>
      <c r="E7092" t="inlineStr">
        <is>
          <t>No</t>
        </is>
      </c>
      <c r="F7092" t="inlineStr">
        <is>
          <t>At Risk</t>
        </is>
      </c>
      <c r="G7092" t="n">
        <v>3</v>
      </c>
      <c r="H7092" s="24" t="n">
        <v>4257.15</v>
      </c>
      <c r="I7092" s="24" t="n">
        <v>1306.89</v>
      </c>
      <c r="J7092" s="25" t="n">
        <v>45227</v>
      </c>
      <c r="K7092" s="25" t="n">
        <v>45654</v>
      </c>
      <c r="L7092" t="n">
        <v>2</v>
      </c>
      <c r="M7092" t="n">
        <v>3</v>
      </c>
      <c r="N7092" t="n">
        <v>1</v>
      </c>
      <c r="O7092">
        <f>DATE(2026,1,1)-K7092</f>
        <v/>
      </c>
      <c r="P7092">
        <f>IF(G7092&gt;=2,"Repeat","One-time")</f>
        <v/>
      </c>
    </row>
    <row r="7093">
      <c r="A7093" t="inlineStr">
        <is>
          <t>C09920</t>
        </is>
      </c>
      <c r="B7093" t="inlineStr">
        <is>
          <t>Imran Mehta</t>
        </is>
      </c>
      <c r="C7093" t="inlineStr">
        <is>
          <t>West</t>
        </is>
      </c>
      <c r="D7093" t="inlineStr">
        <is>
          <t>Pune</t>
        </is>
      </c>
      <c r="E7093" t="inlineStr">
        <is>
          <t>Yes</t>
        </is>
      </c>
      <c r="F7093" t="inlineStr">
        <is>
          <t>Loyal</t>
        </is>
      </c>
      <c r="G7093" t="n">
        <v>2</v>
      </c>
      <c r="H7093" s="24" t="n">
        <v>4252.14</v>
      </c>
      <c r="I7093" s="24" t="n">
        <v>1264.9</v>
      </c>
      <c r="J7093" s="25" t="n">
        <v>45849</v>
      </c>
      <c r="K7093" s="25" t="n">
        <v>45963</v>
      </c>
      <c r="L7093" t="n">
        <v>4</v>
      </c>
      <c r="M7093" t="n">
        <v>3</v>
      </c>
      <c r="N7093" t="n">
        <v>1</v>
      </c>
      <c r="O7093">
        <f>DATE(2026,1,1)-K7093</f>
        <v/>
      </c>
      <c r="P7093">
        <f>IF(G7093&gt;=2,"Repeat","One-time")</f>
        <v/>
      </c>
    </row>
    <row r="7094">
      <c r="A7094" t="inlineStr">
        <is>
          <t>C05071</t>
        </is>
      </c>
      <c r="B7094" t="inlineStr">
        <is>
          <t>Rahul Fernandes</t>
        </is>
      </c>
      <c r="C7094" t="inlineStr">
        <is>
          <t>Central</t>
        </is>
      </c>
      <c r="D7094" t="inlineStr">
        <is>
          <t>Indore</t>
        </is>
      </c>
      <c r="E7094" t="inlineStr">
        <is>
          <t>No</t>
        </is>
      </c>
      <c r="F7094" t="inlineStr">
        <is>
          <t>Loyal</t>
        </is>
      </c>
      <c r="G7094" t="n">
        <v>3</v>
      </c>
      <c r="H7094" s="24" t="n">
        <v>4247.95</v>
      </c>
      <c r="I7094" s="24" t="n">
        <v>1539.64</v>
      </c>
      <c r="J7094" s="25" t="n">
        <v>45462</v>
      </c>
      <c r="K7094" s="25" t="n">
        <v>45802</v>
      </c>
      <c r="L7094" t="n">
        <v>3</v>
      </c>
      <c r="M7094" t="n">
        <v>3</v>
      </c>
      <c r="N7094" t="n">
        <v>1</v>
      </c>
      <c r="O7094">
        <f>DATE(2026,1,1)-K7094</f>
        <v/>
      </c>
      <c r="P7094">
        <f>IF(G7094&gt;=2,"Repeat","One-time")</f>
        <v/>
      </c>
    </row>
    <row r="7095">
      <c r="A7095" t="inlineStr">
        <is>
          <t>C09500</t>
        </is>
      </c>
      <c r="B7095" t="inlineStr">
        <is>
          <t>Imran Rao</t>
        </is>
      </c>
      <c r="C7095" t="inlineStr">
        <is>
          <t>West</t>
        </is>
      </c>
      <c r="D7095" t="inlineStr">
        <is>
          <t>Mumbai</t>
        </is>
      </c>
      <c r="E7095" t="inlineStr">
        <is>
          <t>No</t>
        </is>
      </c>
      <c r="F7095" t="inlineStr">
        <is>
          <t>Occasional</t>
        </is>
      </c>
      <c r="G7095" t="n">
        <v>2</v>
      </c>
      <c r="H7095" s="24" t="n">
        <v>4243.77</v>
      </c>
      <c r="I7095" s="24" t="n">
        <v>1536.44</v>
      </c>
      <c r="J7095" s="25" t="n">
        <v>45815</v>
      </c>
      <c r="K7095" s="25" t="n">
        <v>45963</v>
      </c>
      <c r="L7095" t="n">
        <v>4</v>
      </c>
      <c r="M7095" t="n">
        <v>2</v>
      </c>
      <c r="N7095" t="n">
        <v>1</v>
      </c>
      <c r="O7095">
        <f>DATE(2026,1,1)-K7095</f>
        <v/>
      </c>
      <c r="P7095">
        <f>IF(G7095&gt;=2,"Repeat","One-time")</f>
        <v/>
      </c>
    </row>
    <row r="7096">
      <c r="A7096" t="inlineStr">
        <is>
          <t>C01533</t>
        </is>
      </c>
      <c r="B7096" t="inlineStr">
        <is>
          <t>Sanjay Sharma</t>
        </is>
      </c>
      <c r="C7096" t="inlineStr">
        <is>
          <t>South</t>
        </is>
      </c>
      <c r="D7096" t="inlineStr">
        <is>
          <t>Kochi</t>
        </is>
      </c>
      <c r="E7096" t="inlineStr">
        <is>
          <t>No</t>
        </is>
      </c>
      <c r="F7096" t="inlineStr">
        <is>
          <t>At Risk</t>
        </is>
      </c>
      <c r="G7096" t="n">
        <v>3</v>
      </c>
      <c r="H7096" s="24" t="n">
        <v>4243.15</v>
      </c>
      <c r="I7096" s="24" t="n">
        <v>1345.96</v>
      </c>
      <c r="J7096" s="25" t="n">
        <v>45116</v>
      </c>
      <c r="K7096" s="25" t="n">
        <v>45570</v>
      </c>
      <c r="L7096" t="n">
        <v>2</v>
      </c>
      <c r="M7096" t="n">
        <v>3</v>
      </c>
      <c r="N7096" t="n">
        <v>1</v>
      </c>
      <c r="O7096">
        <f>DATE(2026,1,1)-K7096</f>
        <v/>
      </c>
      <c r="P7096">
        <f>IF(G7096&gt;=2,"Repeat","One-time")</f>
        <v/>
      </c>
    </row>
    <row r="7097">
      <c r="A7097" t="inlineStr">
        <is>
          <t>C08328</t>
        </is>
      </c>
      <c r="B7097" t="inlineStr">
        <is>
          <t>Lakshmi Chopra</t>
        </is>
      </c>
      <c r="C7097" t="inlineStr">
        <is>
          <t>East</t>
        </is>
      </c>
      <c r="D7097" t="inlineStr">
        <is>
          <t>Kolkata</t>
        </is>
      </c>
      <c r="E7097" t="inlineStr">
        <is>
          <t>No</t>
        </is>
      </c>
      <c r="F7097" t="inlineStr">
        <is>
          <t>Occasional</t>
        </is>
      </c>
      <c r="G7097" t="n">
        <v>1</v>
      </c>
      <c r="H7097" s="24" t="n">
        <v>4239.6</v>
      </c>
      <c r="I7097" s="24" t="n">
        <v>1262.61</v>
      </c>
      <c r="J7097" s="25" t="n">
        <v>45856</v>
      </c>
      <c r="K7097" s="25" t="n">
        <v>45856</v>
      </c>
      <c r="L7097" t="n">
        <v>3</v>
      </c>
      <c r="M7097" t="n">
        <v>1</v>
      </c>
      <c r="N7097" t="n">
        <v>1</v>
      </c>
      <c r="O7097">
        <f>DATE(2026,1,1)-K7097</f>
        <v/>
      </c>
      <c r="P7097">
        <f>IF(G7097&gt;=2,"Repeat","One-time")</f>
        <v/>
      </c>
    </row>
    <row r="7098">
      <c r="A7098" t="inlineStr">
        <is>
          <t>C11421</t>
        </is>
      </c>
      <c r="B7098" t="inlineStr">
        <is>
          <t>Karan Shah</t>
        </is>
      </c>
      <c r="C7098" t="inlineStr">
        <is>
          <t>North</t>
        </is>
      </c>
      <c r="D7098" t="inlineStr">
        <is>
          <t>Gurugram</t>
        </is>
      </c>
      <c r="E7098" t="inlineStr">
        <is>
          <t>No</t>
        </is>
      </c>
      <c r="F7098" t="inlineStr">
        <is>
          <t>New</t>
        </is>
      </c>
      <c r="G7098" t="n">
        <v>1</v>
      </c>
      <c r="H7098" s="24" t="n">
        <v>4238.79</v>
      </c>
      <c r="I7098" s="24" t="n">
        <v>1350.04</v>
      </c>
      <c r="J7098" s="25" t="n">
        <v>46021</v>
      </c>
      <c r="K7098" s="25" t="n">
        <v>46021</v>
      </c>
      <c r="L7098" t="n">
        <v>5</v>
      </c>
      <c r="M7098" t="n">
        <v>2</v>
      </c>
      <c r="N7098" t="n">
        <v>1</v>
      </c>
      <c r="O7098">
        <f>DATE(2026,1,1)-K7098</f>
        <v/>
      </c>
      <c r="P7098">
        <f>IF(G7098&gt;=2,"Repeat","One-time")</f>
        <v/>
      </c>
    </row>
    <row r="7099">
      <c r="A7099" t="inlineStr">
        <is>
          <t>C08169</t>
        </is>
      </c>
      <c r="B7099" t="inlineStr">
        <is>
          <t>Ritu Gupta</t>
        </is>
      </c>
      <c r="C7099" t="inlineStr">
        <is>
          <t>West</t>
        </is>
      </c>
      <c r="D7099" t="inlineStr">
        <is>
          <t>Mumbai</t>
        </is>
      </c>
      <c r="E7099" t="inlineStr">
        <is>
          <t>Yes</t>
        </is>
      </c>
      <c r="F7099" t="inlineStr">
        <is>
          <t>Occasional</t>
        </is>
      </c>
      <c r="G7099" t="n">
        <v>2</v>
      </c>
      <c r="H7099" s="24" t="n">
        <v>4236.9</v>
      </c>
      <c r="I7099" s="24" t="n">
        <v>1507.83</v>
      </c>
      <c r="J7099" s="25" t="n">
        <v>45758</v>
      </c>
      <c r="K7099" s="25" t="n">
        <v>45810</v>
      </c>
      <c r="L7099" t="n">
        <v>3</v>
      </c>
      <c r="M7099" t="n">
        <v>2</v>
      </c>
      <c r="N7099" t="n">
        <v>1</v>
      </c>
      <c r="O7099">
        <f>DATE(2026,1,1)-K7099</f>
        <v/>
      </c>
      <c r="P7099">
        <f>IF(G7099&gt;=2,"Repeat","One-time")</f>
        <v/>
      </c>
    </row>
    <row r="7100">
      <c r="A7100" t="inlineStr">
        <is>
          <t>C06277</t>
        </is>
      </c>
      <c r="B7100" t="inlineStr">
        <is>
          <t>Divya Reddy</t>
        </is>
      </c>
      <c r="C7100" t="inlineStr">
        <is>
          <t>West</t>
        </is>
      </c>
      <c r="D7100" t="inlineStr">
        <is>
          <t>Pune</t>
        </is>
      </c>
      <c r="E7100" t="inlineStr">
        <is>
          <t>No</t>
        </is>
      </c>
      <c r="F7100" t="inlineStr">
        <is>
          <t>Occasional</t>
        </is>
      </c>
      <c r="G7100" t="n">
        <v>2</v>
      </c>
      <c r="H7100" s="24" t="n">
        <v>4236.04</v>
      </c>
      <c r="I7100" s="24" t="n">
        <v>1567.22</v>
      </c>
      <c r="J7100" s="25" t="n">
        <v>45546</v>
      </c>
      <c r="K7100" s="25" t="n">
        <v>45900</v>
      </c>
      <c r="L7100" t="n">
        <v>3</v>
      </c>
      <c r="M7100" t="n">
        <v>2</v>
      </c>
      <c r="N7100" t="n">
        <v>1</v>
      </c>
      <c r="O7100">
        <f>DATE(2026,1,1)-K7100</f>
        <v/>
      </c>
      <c r="P7100">
        <f>IF(G7100&gt;=2,"Repeat","One-time")</f>
        <v/>
      </c>
    </row>
    <row r="7101">
      <c r="A7101" t="inlineStr">
        <is>
          <t>C07620</t>
        </is>
      </c>
      <c r="B7101" t="inlineStr">
        <is>
          <t>Aarav Patel</t>
        </is>
      </c>
      <c r="C7101" t="inlineStr">
        <is>
          <t>South</t>
        </is>
      </c>
      <c r="D7101" t="inlineStr">
        <is>
          <t>Kochi</t>
        </is>
      </c>
      <c r="E7101" t="inlineStr">
        <is>
          <t>Yes</t>
        </is>
      </c>
      <c r="F7101" t="inlineStr">
        <is>
          <t>Loyal</t>
        </is>
      </c>
      <c r="G7101" t="n">
        <v>4</v>
      </c>
      <c r="H7101" s="24" t="n">
        <v>4235.22</v>
      </c>
      <c r="I7101" s="24" t="n">
        <v>1220.41</v>
      </c>
      <c r="J7101" s="25" t="n">
        <v>45706</v>
      </c>
      <c r="K7101" s="25" t="n">
        <v>45949</v>
      </c>
      <c r="L7101" t="n">
        <v>4</v>
      </c>
      <c r="M7101" t="n">
        <v>4</v>
      </c>
      <c r="N7101" t="n">
        <v>1</v>
      </c>
      <c r="O7101">
        <f>DATE(2026,1,1)-K7101</f>
        <v/>
      </c>
      <c r="P7101">
        <f>IF(G7101&gt;=2,"Repeat","One-time")</f>
        <v/>
      </c>
    </row>
    <row r="7102">
      <c r="A7102" t="inlineStr">
        <is>
          <t>C08429</t>
        </is>
      </c>
      <c r="B7102" t="inlineStr">
        <is>
          <t>Vivaan Agarwal</t>
        </is>
      </c>
      <c r="C7102" t="inlineStr">
        <is>
          <t>West</t>
        </is>
      </c>
      <c r="D7102" t="inlineStr">
        <is>
          <t>Pune</t>
        </is>
      </c>
      <c r="E7102" t="inlineStr">
        <is>
          <t>No</t>
        </is>
      </c>
      <c r="F7102" t="inlineStr">
        <is>
          <t>Occasional</t>
        </is>
      </c>
      <c r="G7102" t="n">
        <v>2</v>
      </c>
      <c r="H7102" s="24" t="n">
        <v>4234.51</v>
      </c>
      <c r="I7102" s="24" t="n">
        <v>1164.7</v>
      </c>
      <c r="J7102" s="25" t="n">
        <v>45783</v>
      </c>
      <c r="K7102" s="25" t="n">
        <v>45961</v>
      </c>
      <c r="L7102" t="n">
        <v>4</v>
      </c>
      <c r="M7102" t="n">
        <v>2</v>
      </c>
      <c r="N7102" t="n">
        <v>1</v>
      </c>
      <c r="O7102">
        <f>DATE(2026,1,1)-K7102</f>
        <v/>
      </c>
      <c r="P7102">
        <f>IF(G7102&gt;=2,"Repeat","One-time")</f>
        <v/>
      </c>
    </row>
    <row r="7103">
      <c r="A7103" t="inlineStr">
        <is>
          <t>C06764</t>
        </is>
      </c>
      <c r="B7103" t="inlineStr">
        <is>
          <t>Ananya Kapoor</t>
        </is>
      </c>
      <c r="C7103" t="inlineStr">
        <is>
          <t>East</t>
        </is>
      </c>
      <c r="D7103" t="inlineStr">
        <is>
          <t>Kolkata</t>
        </is>
      </c>
      <c r="E7103" t="inlineStr">
        <is>
          <t>No</t>
        </is>
      </c>
      <c r="F7103" t="inlineStr">
        <is>
          <t>Occasional</t>
        </is>
      </c>
      <c r="G7103" t="n">
        <v>1</v>
      </c>
      <c r="H7103" s="24" t="n">
        <v>4231.92</v>
      </c>
      <c r="I7103" s="24" t="n">
        <v>1386.55</v>
      </c>
      <c r="J7103" s="25" t="n">
        <v>45732</v>
      </c>
      <c r="K7103" s="25" t="n">
        <v>45732</v>
      </c>
      <c r="L7103" t="n">
        <v>2</v>
      </c>
      <c r="M7103" t="n">
        <v>1</v>
      </c>
      <c r="N7103" t="n">
        <v>1</v>
      </c>
      <c r="O7103">
        <f>DATE(2026,1,1)-K7103</f>
        <v/>
      </c>
      <c r="P7103">
        <f>IF(G7103&gt;=2,"Repeat","One-time")</f>
        <v/>
      </c>
    </row>
    <row r="7104">
      <c r="A7104" t="inlineStr">
        <is>
          <t>C00553</t>
        </is>
      </c>
      <c r="B7104" t="inlineStr">
        <is>
          <t>Meera Mukherjee</t>
        </is>
      </c>
      <c r="C7104" t="inlineStr">
        <is>
          <t>West</t>
        </is>
      </c>
      <c r="D7104" t="inlineStr">
        <is>
          <t>Ahmedabad</t>
        </is>
      </c>
      <c r="E7104" t="inlineStr">
        <is>
          <t>No</t>
        </is>
      </c>
      <c r="F7104" t="inlineStr">
        <is>
          <t>Occasional</t>
        </is>
      </c>
      <c r="G7104" t="n">
        <v>2</v>
      </c>
      <c r="H7104" s="24" t="n">
        <v>4229.2</v>
      </c>
      <c r="I7104" s="24" t="n">
        <v>1170.7</v>
      </c>
      <c r="J7104" s="25" t="n">
        <v>45193</v>
      </c>
      <c r="K7104" s="25" t="n">
        <v>45651</v>
      </c>
      <c r="L7104" t="n">
        <v>2</v>
      </c>
      <c r="M7104" t="n">
        <v>2</v>
      </c>
      <c r="N7104" t="n">
        <v>1</v>
      </c>
      <c r="O7104">
        <f>DATE(2026,1,1)-K7104</f>
        <v/>
      </c>
      <c r="P7104">
        <f>IF(G7104&gt;=2,"Repeat","One-time")</f>
        <v/>
      </c>
    </row>
    <row r="7105">
      <c r="A7105" t="inlineStr">
        <is>
          <t>C04597</t>
        </is>
      </c>
      <c r="B7105" t="inlineStr">
        <is>
          <t>Riya Thakur</t>
        </is>
      </c>
      <c r="C7105" t="inlineStr">
        <is>
          <t>South</t>
        </is>
      </c>
      <c r="D7105" t="inlineStr">
        <is>
          <t>Hyderabad</t>
        </is>
      </c>
      <c r="E7105" t="inlineStr">
        <is>
          <t>No</t>
        </is>
      </c>
      <c r="F7105" t="inlineStr">
        <is>
          <t>Hibernating</t>
        </is>
      </c>
      <c r="G7105" t="n">
        <v>1</v>
      </c>
      <c r="H7105" s="24" t="n">
        <v>4226.3</v>
      </c>
      <c r="I7105" s="24" t="n">
        <v>1955.63</v>
      </c>
      <c r="J7105" s="25" t="n">
        <v>45379</v>
      </c>
      <c r="K7105" s="25" t="n">
        <v>45379</v>
      </c>
      <c r="L7105" t="n">
        <v>1</v>
      </c>
      <c r="M7105" t="n">
        <v>1</v>
      </c>
      <c r="N7105" t="n">
        <v>1</v>
      </c>
      <c r="O7105">
        <f>DATE(2026,1,1)-K7105</f>
        <v/>
      </c>
      <c r="P7105">
        <f>IF(G7105&gt;=2,"Repeat","One-time")</f>
        <v/>
      </c>
    </row>
    <row r="7106">
      <c r="A7106" t="inlineStr">
        <is>
          <t>C05852</t>
        </is>
      </c>
      <c r="B7106" t="inlineStr">
        <is>
          <t>Tanvi Prasad</t>
        </is>
      </c>
      <c r="C7106" t="inlineStr">
        <is>
          <t>North</t>
        </is>
      </c>
      <c r="D7106" t="inlineStr">
        <is>
          <t>Delhi</t>
        </is>
      </c>
      <c r="E7106" t="inlineStr">
        <is>
          <t>No</t>
        </is>
      </c>
      <c r="F7106" t="inlineStr">
        <is>
          <t>Occasional</t>
        </is>
      </c>
      <c r="G7106" t="n">
        <v>2</v>
      </c>
      <c r="H7106" s="24" t="n">
        <v>4220.57</v>
      </c>
      <c r="I7106" s="24" t="n">
        <v>1577.19</v>
      </c>
      <c r="J7106" s="25" t="n">
        <v>45510</v>
      </c>
      <c r="K7106" s="25" t="n">
        <v>45796</v>
      </c>
      <c r="L7106" t="n">
        <v>3</v>
      </c>
      <c r="M7106" t="n">
        <v>2</v>
      </c>
      <c r="N7106" t="n">
        <v>1</v>
      </c>
      <c r="O7106">
        <f>DATE(2026,1,1)-K7106</f>
        <v/>
      </c>
      <c r="P7106">
        <f>IF(G7106&gt;=2,"Repeat","One-time")</f>
        <v/>
      </c>
    </row>
    <row r="7107">
      <c r="A7107" t="inlineStr">
        <is>
          <t>C09646</t>
        </is>
      </c>
      <c r="B7107" t="inlineStr">
        <is>
          <t>Arjun Menon</t>
        </is>
      </c>
      <c r="C7107" t="inlineStr">
        <is>
          <t>North</t>
        </is>
      </c>
      <c r="D7107" t="inlineStr">
        <is>
          <t>Jaipur</t>
        </is>
      </c>
      <c r="E7107" t="inlineStr">
        <is>
          <t>Yes</t>
        </is>
      </c>
      <c r="F7107" t="inlineStr">
        <is>
          <t>Occasional</t>
        </is>
      </c>
      <c r="G7107" t="n">
        <v>1</v>
      </c>
      <c r="H7107" s="24" t="n">
        <v>4220.02</v>
      </c>
      <c r="I7107" s="24" t="n">
        <v>2151.91</v>
      </c>
      <c r="J7107" s="25" t="n">
        <v>45832</v>
      </c>
      <c r="K7107" s="25" t="n">
        <v>45832</v>
      </c>
      <c r="L7107" t="n">
        <v>3</v>
      </c>
      <c r="M7107" t="n">
        <v>1</v>
      </c>
      <c r="N7107" t="n">
        <v>1</v>
      </c>
      <c r="O7107">
        <f>DATE(2026,1,1)-K7107</f>
        <v/>
      </c>
      <c r="P7107">
        <f>IF(G7107&gt;=2,"Repeat","One-time")</f>
        <v/>
      </c>
    </row>
    <row r="7108">
      <c r="A7108" t="inlineStr">
        <is>
          <t>C07676</t>
        </is>
      </c>
      <c r="B7108" t="inlineStr">
        <is>
          <t>Rahul Kumar</t>
        </is>
      </c>
      <c r="C7108" t="inlineStr">
        <is>
          <t>West</t>
        </is>
      </c>
      <c r="D7108" t="inlineStr">
        <is>
          <t>Mumbai</t>
        </is>
      </c>
      <c r="E7108" t="inlineStr">
        <is>
          <t>Yes</t>
        </is>
      </c>
      <c r="F7108" t="inlineStr">
        <is>
          <t>Occasional</t>
        </is>
      </c>
      <c r="G7108" t="n">
        <v>2</v>
      </c>
      <c r="H7108" s="24" t="n">
        <v>4218.52</v>
      </c>
      <c r="I7108" s="24" t="n">
        <v>1868.67</v>
      </c>
      <c r="J7108" s="25" t="n">
        <v>45760</v>
      </c>
      <c r="K7108" s="25" t="n">
        <v>45975</v>
      </c>
      <c r="L7108" t="n">
        <v>4</v>
      </c>
      <c r="M7108" t="n">
        <v>2</v>
      </c>
      <c r="N7108" t="n">
        <v>1</v>
      </c>
      <c r="O7108">
        <f>DATE(2026,1,1)-K7108</f>
        <v/>
      </c>
      <c r="P7108">
        <f>IF(G7108&gt;=2,"Repeat","One-time")</f>
        <v/>
      </c>
    </row>
    <row r="7109">
      <c r="A7109" t="inlineStr">
        <is>
          <t>C09136</t>
        </is>
      </c>
      <c r="B7109" t="inlineStr">
        <is>
          <t>Sneha Rao</t>
        </is>
      </c>
      <c r="C7109" t="inlineStr">
        <is>
          <t>East</t>
        </is>
      </c>
      <c r="D7109" t="inlineStr">
        <is>
          <t>Guwahati</t>
        </is>
      </c>
      <c r="E7109" t="inlineStr">
        <is>
          <t>No</t>
        </is>
      </c>
      <c r="F7109" t="inlineStr">
        <is>
          <t>Occasional</t>
        </is>
      </c>
      <c r="G7109" t="n">
        <v>1</v>
      </c>
      <c r="H7109" s="24" t="n">
        <v>4216.18</v>
      </c>
      <c r="I7109" s="24" t="n">
        <v>1830.13</v>
      </c>
      <c r="J7109" s="25" t="n">
        <v>45824</v>
      </c>
      <c r="K7109" s="25" t="n">
        <v>45824</v>
      </c>
      <c r="L7109" t="n">
        <v>3</v>
      </c>
      <c r="M7109" t="n">
        <v>1</v>
      </c>
      <c r="N7109" t="n">
        <v>1</v>
      </c>
      <c r="O7109">
        <f>DATE(2026,1,1)-K7109</f>
        <v/>
      </c>
      <c r="P7109">
        <f>IF(G7109&gt;=2,"Repeat","One-time")</f>
        <v/>
      </c>
    </row>
    <row r="7110">
      <c r="A7110" t="inlineStr">
        <is>
          <t>C06148</t>
        </is>
      </c>
      <c r="B7110" t="inlineStr">
        <is>
          <t>Ananya Kapoor</t>
        </is>
      </c>
      <c r="C7110" t="inlineStr">
        <is>
          <t>South</t>
        </is>
      </c>
      <c r="D7110" t="inlineStr">
        <is>
          <t>Kochi</t>
        </is>
      </c>
      <c r="E7110" t="inlineStr">
        <is>
          <t>No</t>
        </is>
      </c>
      <c r="F7110" t="inlineStr">
        <is>
          <t>Occasional</t>
        </is>
      </c>
      <c r="G7110" t="n">
        <v>1</v>
      </c>
      <c r="H7110" s="24" t="n">
        <v>4214.13</v>
      </c>
      <c r="I7110" s="24" t="n">
        <v>1170.01</v>
      </c>
      <c r="J7110" s="25" t="n">
        <v>45637</v>
      </c>
      <c r="K7110" s="25" t="n">
        <v>45637</v>
      </c>
      <c r="L7110" t="n">
        <v>2</v>
      </c>
      <c r="M7110" t="n">
        <v>1</v>
      </c>
      <c r="N7110" t="n">
        <v>1</v>
      </c>
      <c r="O7110">
        <f>DATE(2026,1,1)-K7110</f>
        <v/>
      </c>
      <c r="P7110">
        <f>IF(G7110&gt;=2,"Repeat","One-time")</f>
        <v/>
      </c>
    </row>
    <row r="7111">
      <c r="A7111" t="inlineStr">
        <is>
          <t>C05055</t>
        </is>
      </c>
      <c r="B7111" t="inlineStr">
        <is>
          <t>Manish Mishra</t>
        </is>
      </c>
      <c r="C7111" t="inlineStr">
        <is>
          <t>West</t>
        </is>
      </c>
      <c r="D7111" t="inlineStr">
        <is>
          <t>Mumbai</t>
        </is>
      </c>
      <c r="E7111" t="inlineStr">
        <is>
          <t>No</t>
        </is>
      </c>
      <c r="F7111" t="inlineStr">
        <is>
          <t>Hibernating</t>
        </is>
      </c>
      <c r="G7111" t="n">
        <v>1</v>
      </c>
      <c r="H7111" s="24" t="n">
        <v>4214.13</v>
      </c>
      <c r="I7111" s="24" t="n">
        <v>1202.95</v>
      </c>
      <c r="J7111" s="25" t="n">
        <v>45420</v>
      </c>
      <c r="K7111" s="25" t="n">
        <v>45420</v>
      </c>
      <c r="L7111" t="n">
        <v>1</v>
      </c>
      <c r="M7111" t="n">
        <v>1</v>
      </c>
      <c r="N7111" t="n">
        <v>1</v>
      </c>
      <c r="O7111">
        <f>DATE(2026,1,1)-K7111</f>
        <v/>
      </c>
      <c r="P7111">
        <f>IF(G7111&gt;=2,"Repeat","One-time")</f>
        <v/>
      </c>
    </row>
    <row r="7112">
      <c r="A7112" t="inlineStr">
        <is>
          <t>C07075</t>
        </is>
      </c>
      <c r="B7112" t="inlineStr">
        <is>
          <t>Nikhil Nair</t>
        </is>
      </c>
      <c r="C7112" t="inlineStr">
        <is>
          <t>South</t>
        </is>
      </c>
      <c r="D7112" t="inlineStr">
        <is>
          <t>Chennai</t>
        </is>
      </c>
      <c r="E7112" t="inlineStr">
        <is>
          <t>No</t>
        </is>
      </c>
      <c r="F7112" t="inlineStr">
        <is>
          <t>Occasional</t>
        </is>
      </c>
      <c r="G7112" t="n">
        <v>2</v>
      </c>
      <c r="H7112" s="24" t="n">
        <v>4204.66</v>
      </c>
      <c r="I7112" s="24" t="n">
        <v>1429.66</v>
      </c>
      <c r="J7112" s="25" t="n">
        <v>45701</v>
      </c>
      <c r="K7112" s="25" t="n">
        <v>45743</v>
      </c>
      <c r="L7112" t="n">
        <v>2</v>
      </c>
      <c r="M7112" t="n">
        <v>2</v>
      </c>
      <c r="N7112" t="n">
        <v>1</v>
      </c>
      <c r="O7112">
        <f>DATE(2026,1,1)-K7112</f>
        <v/>
      </c>
      <c r="P7112">
        <f>IF(G7112&gt;=2,"Repeat","One-time")</f>
        <v/>
      </c>
    </row>
    <row r="7113">
      <c r="A7113" t="inlineStr">
        <is>
          <t>C02538</t>
        </is>
      </c>
      <c r="B7113" t="inlineStr">
        <is>
          <t>Vivaan Menon</t>
        </is>
      </c>
      <c r="C7113" t="inlineStr">
        <is>
          <t>South</t>
        </is>
      </c>
      <c r="D7113" t="inlineStr">
        <is>
          <t>Bengaluru</t>
        </is>
      </c>
      <c r="E7113" t="inlineStr">
        <is>
          <t>No</t>
        </is>
      </c>
      <c r="F7113" t="inlineStr">
        <is>
          <t>Hibernating</t>
        </is>
      </c>
      <c r="G7113" t="n">
        <v>2</v>
      </c>
      <c r="H7113" s="24" t="n">
        <v>4200.1</v>
      </c>
      <c r="I7113" s="24" t="n">
        <v>1634.52</v>
      </c>
      <c r="J7113" s="25" t="n">
        <v>45232</v>
      </c>
      <c r="K7113" s="25" t="n">
        <v>45246</v>
      </c>
      <c r="L7113" t="n">
        <v>1</v>
      </c>
      <c r="M7113" t="n">
        <v>2</v>
      </c>
      <c r="N7113" t="n">
        <v>1</v>
      </c>
      <c r="O7113">
        <f>DATE(2026,1,1)-K7113</f>
        <v/>
      </c>
      <c r="P7113">
        <f>IF(G7113&gt;=2,"Repeat","One-time")</f>
        <v/>
      </c>
    </row>
    <row r="7114">
      <c r="A7114" t="inlineStr">
        <is>
          <t>C07392</t>
        </is>
      </c>
      <c r="B7114" t="inlineStr">
        <is>
          <t>Suresh Khan</t>
        </is>
      </c>
      <c r="C7114" t="inlineStr">
        <is>
          <t>East</t>
        </is>
      </c>
      <c r="D7114" t="inlineStr">
        <is>
          <t>Kolkata</t>
        </is>
      </c>
      <c r="E7114" t="inlineStr">
        <is>
          <t>No</t>
        </is>
      </c>
      <c r="F7114" t="inlineStr">
        <is>
          <t>Occasional</t>
        </is>
      </c>
      <c r="G7114" t="n">
        <v>1</v>
      </c>
      <c r="H7114" s="24" t="n">
        <v>4199.69</v>
      </c>
      <c r="I7114" s="24" t="n">
        <v>2065.63</v>
      </c>
      <c r="J7114" s="25" t="n">
        <v>45670</v>
      </c>
      <c r="K7114" s="25" t="n">
        <v>45670</v>
      </c>
      <c r="L7114" t="n">
        <v>2</v>
      </c>
      <c r="M7114" t="n">
        <v>1</v>
      </c>
      <c r="N7114" t="n">
        <v>1</v>
      </c>
      <c r="O7114">
        <f>DATE(2026,1,1)-K7114</f>
        <v/>
      </c>
      <c r="P7114">
        <f>IF(G7114&gt;=2,"Repeat","One-time")</f>
        <v/>
      </c>
    </row>
    <row r="7115">
      <c r="A7115" t="inlineStr">
        <is>
          <t>C00515</t>
        </is>
      </c>
      <c r="B7115" t="inlineStr">
        <is>
          <t>Deepak Thakur</t>
        </is>
      </c>
      <c r="C7115" t="inlineStr">
        <is>
          <t>South</t>
        </is>
      </c>
      <c r="D7115" t="inlineStr">
        <is>
          <t>Bengaluru</t>
        </is>
      </c>
      <c r="E7115" t="inlineStr">
        <is>
          <t>No</t>
        </is>
      </c>
      <c r="F7115" t="inlineStr">
        <is>
          <t>Hibernating</t>
        </is>
      </c>
      <c r="G7115" t="n">
        <v>1</v>
      </c>
      <c r="H7115" s="24" t="n">
        <v>4198.78</v>
      </c>
      <c r="I7115" s="24" t="n">
        <v>849.2</v>
      </c>
      <c r="J7115" s="25" t="n">
        <v>45374</v>
      </c>
      <c r="K7115" s="25" t="n">
        <v>45374</v>
      </c>
      <c r="L7115" t="n">
        <v>1</v>
      </c>
      <c r="M7115" t="n">
        <v>1</v>
      </c>
      <c r="N7115" t="n">
        <v>1</v>
      </c>
      <c r="O7115">
        <f>DATE(2026,1,1)-K7115</f>
        <v/>
      </c>
      <c r="P7115">
        <f>IF(G7115&gt;=2,"Repeat","One-time")</f>
        <v/>
      </c>
    </row>
    <row r="7116">
      <c r="A7116" t="inlineStr">
        <is>
          <t>C07012</t>
        </is>
      </c>
      <c r="B7116" t="inlineStr">
        <is>
          <t>Aditya Joshi</t>
        </is>
      </c>
      <c r="C7116" t="inlineStr">
        <is>
          <t>North</t>
        </is>
      </c>
      <c r="D7116" t="inlineStr">
        <is>
          <t>Jaipur</t>
        </is>
      </c>
      <c r="E7116" t="inlineStr">
        <is>
          <t>No</t>
        </is>
      </c>
      <c r="F7116" t="inlineStr">
        <is>
          <t>Occasional</t>
        </is>
      </c>
      <c r="G7116" t="n">
        <v>2</v>
      </c>
      <c r="H7116" s="24" t="n">
        <v>4198.28</v>
      </c>
      <c r="I7116" s="24" t="n">
        <v>1684.74</v>
      </c>
      <c r="J7116" s="25" t="n">
        <v>45690</v>
      </c>
      <c r="K7116" s="25" t="n">
        <v>45771</v>
      </c>
      <c r="L7116" t="n">
        <v>3</v>
      </c>
      <c r="M7116" t="n">
        <v>2</v>
      </c>
      <c r="N7116" t="n">
        <v>1</v>
      </c>
      <c r="O7116">
        <f>DATE(2026,1,1)-K7116</f>
        <v/>
      </c>
      <c r="P7116">
        <f>IF(G7116&gt;=2,"Repeat","One-time")</f>
        <v/>
      </c>
    </row>
    <row r="7117">
      <c r="A7117" t="inlineStr">
        <is>
          <t>C08357</t>
        </is>
      </c>
      <c r="B7117" t="inlineStr">
        <is>
          <t>Lakshmi Pillai</t>
        </is>
      </c>
      <c r="C7117" t="inlineStr">
        <is>
          <t>South</t>
        </is>
      </c>
      <c r="D7117" t="inlineStr">
        <is>
          <t>Bengaluru</t>
        </is>
      </c>
      <c r="E7117" t="inlineStr">
        <is>
          <t>No</t>
        </is>
      </c>
      <c r="F7117" t="inlineStr">
        <is>
          <t>Loyal</t>
        </is>
      </c>
      <c r="G7117" t="n">
        <v>3</v>
      </c>
      <c r="H7117" s="24" t="n">
        <v>4195.84</v>
      </c>
      <c r="I7117" s="24" t="n">
        <v>1464.19</v>
      </c>
      <c r="J7117" s="25" t="n">
        <v>45930</v>
      </c>
      <c r="K7117" s="25" t="n">
        <v>45983</v>
      </c>
      <c r="L7117" t="n">
        <v>4</v>
      </c>
      <c r="M7117" t="n">
        <v>3</v>
      </c>
      <c r="N7117" t="n">
        <v>1</v>
      </c>
      <c r="O7117">
        <f>DATE(2026,1,1)-K7117</f>
        <v/>
      </c>
      <c r="P7117">
        <f>IF(G7117&gt;=2,"Repeat","One-time")</f>
        <v/>
      </c>
    </row>
    <row r="7118">
      <c r="A7118" t="inlineStr">
        <is>
          <t>C09566</t>
        </is>
      </c>
      <c r="B7118" t="inlineStr">
        <is>
          <t>Farhan Yadav</t>
        </is>
      </c>
      <c r="C7118" t="inlineStr">
        <is>
          <t>Central</t>
        </is>
      </c>
      <c r="D7118" t="inlineStr">
        <is>
          <t>Nagpur</t>
        </is>
      </c>
      <c r="E7118" t="inlineStr">
        <is>
          <t>Yes</t>
        </is>
      </c>
      <c r="F7118" t="inlineStr">
        <is>
          <t>Occasional</t>
        </is>
      </c>
      <c r="G7118" t="n">
        <v>1</v>
      </c>
      <c r="H7118" s="24" t="n">
        <v>4190.23</v>
      </c>
      <c r="I7118" s="24" t="n">
        <v>1430.81</v>
      </c>
      <c r="J7118" s="25" t="n">
        <v>45890</v>
      </c>
      <c r="K7118" s="25" t="n">
        <v>45890</v>
      </c>
      <c r="L7118" t="n">
        <v>3</v>
      </c>
      <c r="M7118" t="n">
        <v>1</v>
      </c>
      <c r="N7118" t="n">
        <v>1</v>
      </c>
      <c r="O7118">
        <f>DATE(2026,1,1)-K7118</f>
        <v/>
      </c>
      <c r="P7118">
        <f>IF(G7118&gt;=2,"Repeat","One-time")</f>
        <v/>
      </c>
    </row>
    <row r="7119">
      <c r="A7119" t="inlineStr">
        <is>
          <t>C01202</t>
        </is>
      </c>
      <c r="B7119" t="inlineStr">
        <is>
          <t>Nikhil Mishra</t>
        </is>
      </c>
      <c r="C7119" t="inlineStr">
        <is>
          <t>West</t>
        </is>
      </c>
      <c r="D7119" t="inlineStr">
        <is>
          <t>Mumbai</t>
        </is>
      </c>
      <c r="E7119" t="inlineStr">
        <is>
          <t>No</t>
        </is>
      </c>
      <c r="F7119" t="inlineStr">
        <is>
          <t>Hibernating</t>
        </is>
      </c>
      <c r="G7119" t="n">
        <v>1</v>
      </c>
      <c r="H7119" s="24" t="n">
        <v>4188.55</v>
      </c>
      <c r="I7119" s="24" t="n">
        <v>1414.65</v>
      </c>
      <c r="J7119" s="25" t="n">
        <v>45277</v>
      </c>
      <c r="K7119" s="25" t="n">
        <v>45277</v>
      </c>
      <c r="L7119" t="n">
        <v>1</v>
      </c>
      <c r="M7119" t="n">
        <v>1</v>
      </c>
      <c r="N7119" t="n">
        <v>1</v>
      </c>
      <c r="O7119">
        <f>DATE(2026,1,1)-K7119</f>
        <v/>
      </c>
      <c r="P7119">
        <f>IF(G7119&gt;=2,"Repeat","One-time")</f>
        <v/>
      </c>
    </row>
    <row r="7120">
      <c r="A7120" t="inlineStr">
        <is>
          <t>C02335</t>
        </is>
      </c>
      <c r="B7120" t="inlineStr">
        <is>
          <t>Riya Yadav</t>
        </is>
      </c>
      <c r="C7120" t="inlineStr">
        <is>
          <t>South</t>
        </is>
      </c>
      <c r="D7120" t="inlineStr">
        <is>
          <t>Bengaluru</t>
        </is>
      </c>
      <c r="E7120" t="inlineStr">
        <is>
          <t>Yes</t>
        </is>
      </c>
      <c r="F7120" t="inlineStr">
        <is>
          <t>Occasional</t>
        </is>
      </c>
      <c r="G7120" t="n">
        <v>2</v>
      </c>
      <c r="H7120" s="24" t="n">
        <v>4182.46</v>
      </c>
      <c r="I7120" s="24" t="n">
        <v>290.55</v>
      </c>
      <c r="J7120" s="25" t="n">
        <v>45444</v>
      </c>
      <c r="K7120" s="25" t="n">
        <v>45958</v>
      </c>
      <c r="L7120" t="n">
        <v>4</v>
      </c>
      <c r="M7120" t="n">
        <v>2</v>
      </c>
      <c r="N7120" t="n">
        <v>1</v>
      </c>
      <c r="O7120">
        <f>DATE(2026,1,1)-K7120</f>
        <v/>
      </c>
      <c r="P7120">
        <f>IF(G7120&gt;=2,"Repeat","One-time")</f>
        <v/>
      </c>
    </row>
    <row r="7121">
      <c r="A7121" t="inlineStr">
        <is>
          <t>C04716</t>
        </is>
      </c>
      <c r="B7121" t="inlineStr">
        <is>
          <t>Ritu Mukherjee</t>
        </is>
      </c>
      <c r="C7121" t="inlineStr">
        <is>
          <t>North</t>
        </is>
      </c>
      <c r="D7121" t="inlineStr">
        <is>
          <t>Delhi</t>
        </is>
      </c>
      <c r="E7121" t="inlineStr">
        <is>
          <t>Yes</t>
        </is>
      </c>
      <c r="F7121" t="inlineStr">
        <is>
          <t>Loyal</t>
        </is>
      </c>
      <c r="G7121" t="n">
        <v>3</v>
      </c>
      <c r="H7121" s="24" t="n">
        <v>4171.79</v>
      </c>
      <c r="I7121" s="24" t="n">
        <v>1052.82</v>
      </c>
      <c r="J7121" s="25" t="n">
        <v>45409</v>
      </c>
      <c r="K7121" s="25" t="n">
        <v>45763</v>
      </c>
      <c r="L7121" t="n">
        <v>3</v>
      </c>
      <c r="M7121" t="n">
        <v>3</v>
      </c>
      <c r="N7121" t="n">
        <v>1</v>
      </c>
      <c r="O7121">
        <f>DATE(2026,1,1)-K7121</f>
        <v/>
      </c>
      <c r="P7121">
        <f>IF(G7121&gt;=2,"Repeat","One-time")</f>
        <v/>
      </c>
    </row>
    <row r="7122">
      <c r="A7122" t="inlineStr">
        <is>
          <t>C07520</t>
        </is>
      </c>
      <c r="B7122" t="inlineStr">
        <is>
          <t>Vivaan Rao</t>
        </is>
      </c>
      <c r="C7122" t="inlineStr">
        <is>
          <t>West</t>
        </is>
      </c>
      <c r="D7122" t="inlineStr">
        <is>
          <t>Mumbai</t>
        </is>
      </c>
      <c r="E7122" t="inlineStr">
        <is>
          <t>No</t>
        </is>
      </c>
      <c r="F7122" t="inlineStr">
        <is>
          <t>Loyal</t>
        </is>
      </c>
      <c r="G7122" t="n">
        <v>3</v>
      </c>
      <c r="H7122" s="24" t="n">
        <v>4168.91</v>
      </c>
      <c r="I7122" s="24" t="n">
        <v>1664.14</v>
      </c>
      <c r="J7122" s="25" t="n">
        <v>45679</v>
      </c>
      <c r="K7122" s="25" t="n">
        <v>45871</v>
      </c>
      <c r="L7122" t="n">
        <v>3</v>
      </c>
      <c r="M7122" t="n">
        <v>3</v>
      </c>
      <c r="N7122" t="n">
        <v>1</v>
      </c>
      <c r="O7122">
        <f>DATE(2026,1,1)-K7122</f>
        <v/>
      </c>
      <c r="P7122">
        <f>IF(G7122&gt;=2,"Repeat","One-time")</f>
        <v/>
      </c>
    </row>
    <row r="7123">
      <c r="A7123" t="inlineStr">
        <is>
          <t>C04140</t>
        </is>
      </c>
      <c r="B7123" t="inlineStr">
        <is>
          <t>Tanvi Reddy</t>
        </is>
      </c>
      <c r="C7123" t="inlineStr">
        <is>
          <t>North</t>
        </is>
      </c>
      <c r="D7123" t="inlineStr">
        <is>
          <t>Delhi</t>
        </is>
      </c>
      <c r="E7123" t="inlineStr">
        <is>
          <t>No</t>
        </is>
      </c>
      <c r="F7123" t="inlineStr">
        <is>
          <t>Hibernating</t>
        </is>
      </c>
      <c r="G7123" t="n">
        <v>1</v>
      </c>
      <c r="H7123" s="24" t="n">
        <v>4163.37</v>
      </c>
      <c r="I7123" s="24" t="n">
        <v>1333.92</v>
      </c>
      <c r="J7123" s="25" t="n">
        <v>45420</v>
      </c>
      <c r="K7123" s="25" t="n">
        <v>45420</v>
      </c>
      <c r="L7123" t="n">
        <v>1</v>
      </c>
      <c r="M7123" t="n">
        <v>1</v>
      </c>
      <c r="N7123" t="n">
        <v>1</v>
      </c>
      <c r="O7123">
        <f>DATE(2026,1,1)-K7123</f>
        <v/>
      </c>
      <c r="P7123">
        <f>IF(G7123&gt;=2,"Repeat","One-time")</f>
        <v/>
      </c>
    </row>
    <row r="7124">
      <c r="A7124" t="inlineStr">
        <is>
          <t>C06789</t>
        </is>
      </c>
      <c r="B7124" t="inlineStr">
        <is>
          <t>Aditya Patel</t>
        </is>
      </c>
      <c r="C7124" t="inlineStr">
        <is>
          <t>West</t>
        </is>
      </c>
      <c r="D7124" t="inlineStr">
        <is>
          <t>Pune</t>
        </is>
      </c>
      <c r="E7124" t="inlineStr">
        <is>
          <t>Yes</t>
        </is>
      </c>
      <c r="F7124" t="inlineStr">
        <is>
          <t>Loyal</t>
        </is>
      </c>
      <c r="G7124" t="n">
        <v>4</v>
      </c>
      <c r="H7124" s="24" t="n">
        <v>4162.24</v>
      </c>
      <c r="I7124" s="24" t="n">
        <v>1658.71</v>
      </c>
      <c r="J7124" s="25" t="n">
        <v>45614</v>
      </c>
      <c r="K7124" s="25" t="n">
        <v>45947</v>
      </c>
      <c r="L7124" t="n">
        <v>4</v>
      </c>
      <c r="M7124" t="n">
        <v>3</v>
      </c>
      <c r="N7124" t="n">
        <v>1</v>
      </c>
      <c r="O7124">
        <f>DATE(2026,1,1)-K7124</f>
        <v/>
      </c>
      <c r="P7124">
        <f>IF(G7124&gt;=2,"Repeat","One-time")</f>
        <v/>
      </c>
    </row>
    <row r="7125">
      <c r="A7125" t="inlineStr">
        <is>
          <t>C08497</t>
        </is>
      </c>
      <c r="B7125" t="inlineStr">
        <is>
          <t>Ananya Singh</t>
        </is>
      </c>
      <c r="C7125" t="inlineStr">
        <is>
          <t>North</t>
        </is>
      </c>
      <c r="D7125" t="inlineStr">
        <is>
          <t>Lucknow</t>
        </is>
      </c>
      <c r="E7125" t="inlineStr">
        <is>
          <t>Yes</t>
        </is>
      </c>
      <c r="F7125" t="inlineStr">
        <is>
          <t>Occasional</t>
        </is>
      </c>
      <c r="G7125" t="n">
        <v>1</v>
      </c>
      <c r="H7125" s="24" t="n">
        <v>4155.23</v>
      </c>
      <c r="I7125" s="24" t="n">
        <v>81.93000000000001</v>
      </c>
      <c r="J7125" s="25" t="n">
        <v>45729</v>
      </c>
      <c r="K7125" s="25" t="n">
        <v>45729</v>
      </c>
      <c r="L7125" t="n">
        <v>2</v>
      </c>
      <c r="M7125" t="n">
        <v>1</v>
      </c>
      <c r="N7125" t="n">
        <v>1</v>
      </c>
      <c r="O7125">
        <f>DATE(2026,1,1)-K7125</f>
        <v/>
      </c>
      <c r="P7125">
        <f>IF(G7125&gt;=2,"Repeat","One-time")</f>
        <v/>
      </c>
    </row>
    <row r="7126">
      <c r="A7126" t="inlineStr">
        <is>
          <t>C06495</t>
        </is>
      </c>
      <c r="B7126" t="inlineStr">
        <is>
          <t>Aditya Gupta</t>
        </is>
      </c>
      <c r="C7126" t="inlineStr">
        <is>
          <t>North</t>
        </is>
      </c>
      <c r="D7126" t="inlineStr">
        <is>
          <t>Jaipur</t>
        </is>
      </c>
      <c r="E7126" t="inlineStr">
        <is>
          <t>No</t>
        </is>
      </c>
      <c r="F7126" t="inlineStr">
        <is>
          <t>Occasional</t>
        </is>
      </c>
      <c r="G7126" t="n">
        <v>1</v>
      </c>
      <c r="H7126" s="24" t="n">
        <v>4155.16</v>
      </c>
      <c r="I7126" s="24" t="n">
        <v>1563.21</v>
      </c>
      <c r="J7126" s="25" t="n">
        <v>45636</v>
      </c>
      <c r="K7126" s="25" t="n">
        <v>45636</v>
      </c>
      <c r="L7126" t="n">
        <v>2</v>
      </c>
      <c r="M7126" t="n">
        <v>1</v>
      </c>
      <c r="N7126" t="n">
        <v>1</v>
      </c>
      <c r="O7126">
        <f>DATE(2026,1,1)-K7126</f>
        <v/>
      </c>
      <c r="P7126">
        <f>IF(G7126&gt;=2,"Repeat","One-time")</f>
        <v/>
      </c>
    </row>
    <row r="7127">
      <c r="A7127" t="inlineStr">
        <is>
          <t>C05828</t>
        </is>
      </c>
      <c r="B7127" t="inlineStr">
        <is>
          <t>Zoya Mehta</t>
        </is>
      </c>
      <c r="C7127" t="inlineStr">
        <is>
          <t>West</t>
        </is>
      </c>
      <c r="D7127" t="inlineStr">
        <is>
          <t>Mumbai</t>
        </is>
      </c>
      <c r="E7127" t="inlineStr">
        <is>
          <t>No</t>
        </is>
      </c>
      <c r="F7127" t="inlineStr">
        <is>
          <t>At Risk</t>
        </is>
      </c>
      <c r="G7127" t="n">
        <v>3</v>
      </c>
      <c r="H7127" s="24" t="n">
        <v>4154.02</v>
      </c>
      <c r="I7127" s="24" t="n">
        <v>1316.56</v>
      </c>
      <c r="J7127" s="25" t="n">
        <v>45528</v>
      </c>
      <c r="K7127" s="25" t="n">
        <v>45648</v>
      </c>
      <c r="L7127" t="n">
        <v>2</v>
      </c>
      <c r="M7127" t="n">
        <v>3</v>
      </c>
      <c r="N7127" t="n">
        <v>1</v>
      </c>
      <c r="O7127">
        <f>DATE(2026,1,1)-K7127</f>
        <v/>
      </c>
      <c r="P7127">
        <f>IF(G7127&gt;=2,"Repeat","One-time")</f>
        <v/>
      </c>
    </row>
    <row r="7128">
      <c r="A7128" t="inlineStr">
        <is>
          <t>C09843</t>
        </is>
      </c>
      <c r="B7128" t="inlineStr">
        <is>
          <t>Isha Pillai</t>
        </is>
      </c>
      <c r="C7128" t="inlineStr">
        <is>
          <t>South</t>
        </is>
      </c>
      <c r="D7128" t="inlineStr">
        <is>
          <t>Chennai</t>
        </is>
      </c>
      <c r="E7128" t="inlineStr">
        <is>
          <t>No</t>
        </is>
      </c>
      <c r="F7128" t="inlineStr">
        <is>
          <t>Occasional</t>
        </is>
      </c>
      <c r="G7128" t="n">
        <v>2</v>
      </c>
      <c r="H7128" s="24" t="n">
        <v>4153.78</v>
      </c>
      <c r="I7128" s="24" t="n">
        <v>913.2</v>
      </c>
      <c r="J7128" s="25" t="n">
        <v>45865</v>
      </c>
      <c r="K7128" s="25" t="n">
        <v>45877</v>
      </c>
      <c r="L7128" t="n">
        <v>3</v>
      </c>
      <c r="M7128" t="n">
        <v>2</v>
      </c>
      <c r="N7128" t="n">
        <v>1</v>
      </c>
      <c r="O7128">
        <f>DATE(2026,1,1)-K7128</f>
        <v/>
      </c>
      <c r="P7128">
        <f>IF(G7128&gt;=2,"Repeat","One-time")</f>
        <v/>
      </c>
    </row>
    <row r="7129">
      <c r="A7129" t="inlineStr">
        <is>
          <t>C10181</t>
        </is>
      </c>
      <c r="B7129" t="inlineStr">
        <is>
          <t>Ayesha Patel</t>
        </is>
      </c>
      <c r="C7129" t="inlineStr">
        <is>
          <t>West</t>
        </is>
      </c>
      <c r="D7129" t="inlineStr">
        <is>
          <t>Mumbai</t>
        </is>
      </c>
      <c r="E7129" t="inlineStr">
        <is>
          <t>No</t>
        </is>
      </c>
      <c r="F7129" t="inlineStr">
        <is>
          <t>New</t>
        </is>
      </c>
      <c r="G7129" t="n">
        <v>1</v>
      </c>
      <c r="H7129" s="24" t="n">
        <v>4143.12</v>
      </c>
      <c r="I7129" s="24" t="n">
        <v>1106.43</v>
      </c>
      <c r="J7129" s="25" t="n">
        <v>46008</v>
      </c>
      <c r="K7129" s="25" t="n">
        <v>46008</v>
      </c>
      <c r="L7129" t="n">
        <v>5</v>
      </c>
      <c r="M7129" t="n">
        <v>2</v>
      </c>
      <c r="N7129" t="n">
        <v>1</v>
      </c>
      <c r="O7129">
        <f>DATE(2026,1,1)-K7129</f>
        <v/>
      </c>
      <c r="P7129">
        <f>IF(G7129&gt;=2,"Repeat","One-time")</f>
        <v/>
      </c>
    </row>
    <row r="7130">
      <c r="A7130" t="inlineStr">
        <is>
          <t>C11071</t>
        </is>
      </c>
      <c r="B7130" t="inlineStr">
        <is>
          <t>Isha Mishra</t>
        </is>
      </c>
      <c r="C7130" t="inlineStr">
        <is>
          <t>West</t>
        </is>
      </c>
      <c r="D7130" t="inlineStr">
        <is>
          <t>Pune</t>
        </is>
      </c>
      <c r="E7130" t="inlineStr">
        <is>
          <t>No</t>
        </is>
      </c>
      <c r="F7130" t="inlineStr">
        <is>
          <t>New</t>
        </is>
      </c>
      <c r="G7130" t="n">
        <v>1</v>
      </c>
      <c r="H7130" s="24" t="n">
        <v>4141.45</v>
      </c>
      <c r="I7130" s="24" t="n">
        <v>2384.43</v>
      </c>
      <c r="J7130" s="25" t="n">
        <v>46004</v>
      </c>
      <c r="K7130" s="25" t="n">
        <v>46004</v>
      </c>
      <c r="L7130" t="n">
        <v>5</v>
      </c>
      <c r="M7130" t="n">
        <v>2</v>
      </c>
      <c r="N7130" t="n">
        <v>1</v>
      </c>
      <c r="O7130">
        <f>DATE(2026,1,1)-K7130</f>
        <v/>
      </c>
      <c r="P7130">
        <f>IF(G7130&gt;=2,"Repeat","One-time")</f>
        <v/>
      </c>
    </row>
    <row r="7131">
      <c r="A7131" t="inlineStr">
        <is>
          <t>C07981</t>
        </is>
      </c>
      <c r="B7131" t="inlineStr">
        <is>
          <t>Sanjay Bose</t>
        </is>
      </c>
      <c r="C7131" t="inlineStr">
        <is>
          <t>South</t>
        </is>
      </c>
      <c r="D7131" t="inlineStr">
        <is>
          <t>Kochi</t>
        </is>
      </c>
      <c r="E7131" t="inlineStr">
        <is>
          <t>No</t>
        </is>
      </c>
      <c r="F7131" t="inlineStr">
        <is>
          <t>Occasional</t>
        </is>
      </c>
      <c r="G7131" t="n">
        <v>2</v>
      </c>
      <c r="H7131" s="24" t="n">
        <v>4136.47</v>
      </c>
      <c r="I7131" s="24" t="n">
        <v>1840.14</v>
      </c>
      <c r="J7131" s="25" t="n">
        <v>45769</v>
      </c>
      <c r="K7131" s="25" t="n">
        <v>45820</v>
      </c>
      <c r="L7131" t="n">
        <v>3</v>
      </c>
      <c r="M7131" t="n">
        <v>2</v>
      </c>
      <c r="N7131" t="n">
        <v>1</v>
      </c>
      <c r="O7131">
        <f>DATE(2026,1,1)-K7131</f>
        <v/>
      </c>
      <c r="P7131">
        <f>IF(G7131&gt;=2,"Repeat","One-time")</f>
        <v/>
      </c>
    </row>
    <row r="7132">
      <c r="A7132" t="inlineStr">
        <is>
          <t>C09130</t>
        </is>
      </c>
      <c r="B7132" t="inlineStr">
        <is>
          <t>Lakshmi Nair</t>
        </is>
      </c>
      <c r="C7132" t="inlineStr">
        <is>
          <t>West</t>
        </is>
      </c>
      <c r="D7132" t="inlineStr">
        <is>
          <t>Pune</t>
        </is>
      </c>
      <c r="E7132" t="inlineStr">
        <is>
          <t>No</t>
        </is>
      </c>
      <c r="F7132" t="inlineStr">
        <is>
          <t>Occasional</t>
        </is>
      </c>
      <c r="G7132" t="n">
        <v>2</v>
      </c>
      <c r="H7132" s="24" t="n">
        <v>4133.55</v>
      </c>
      <c r="I7132" s="24" t="n">
        <v>1692.62</v>
      </c>
      <c r="J7132" s="25" t="n">
        <v>45860</v>
      </c>
      <c r="K7132" s="25" t="n">
        <v>45997</v>
      </c>
      <c r="L7132" t="n">
        <v>5</v>
      </c>
      <c r="M7132" t="n">
        <v>2</v>
      </c>
      <c r="N7132" t="n">
        <v>1</v>
      </c>
      <c r="O7132">
        <f>DATE(2026,1,1)-K7132</f>
        <v/>
      </c>
      <c r="P7132">
        <f>IF(G7132&gt;=2,"Repeat","One-time")</f>
        <v/>
      </c>
    </row>
    <row r="7133">
      <c r="A7133" t="inlineStr">
        <is>
          <t>C09900</t>
        </is>
      </c>
      <c r="B7133" t="inlineStr">
        <is>
          <t>Ayesha Prasad</t>
        </is>
      </c>
      <c r="C7133" t="inlineStr">
        <is>
          <t>East</t>
        </is>
      </c>
      <c r="D7133" t="inlineStr">
        <is>
          <t>Kolkata</t>
        </is>
      </c>
      <c r="E7133" t="inlineStr">
        <is>
          <t>No</t>
        </is>
      </c>
      <c r="F7133" t="inlineStr">
        <is>
          <t>Loyal</t>
        </is>
      </c>
      <c r="G7133" t="n">
        <v>3</v>
      </c>
      <c r="H7133" s="24" t="n">
        <v>4130.1</v>
      </c>
      <c r="I7133" s="24" t="n">
        <v>1370.33</v>
      </c>
      <c r="J7133" s="25" t="n">
        <v>45916</v>
      </c>
      <c r="K7133" s="25" t="n">
        <v>46008</v>
      </c>
      <c r="L7133" t="n">
        <v>5</v>
      </c>
      <c r="M7133" t="n">
        <v>3</v>
      </c>
      <c r="N7133" t="n">
        <v>1</v>
      </c>
      <c r="O7133">
        <f>DATE(2026,1,1)-K7133</f>
        <v/>
      </c>
      <c r="P7133">
        <f>IF(G7133&gt;=2,"Repeat","One-time")</f>
        <v/>
      </c>
    </row>
    <row r="7134">
      <c r="A7134" t="inlineStr">
        <is>
          <t>C06337</t>
        </is>
      </c>
      <c r="B7134" t="inlineStr">
        <is>
          <t>Deepak Ghosh</t>
        </is>
      </c>
      <c r="C7134" t="inlineStr">
        <is>
          <t>North</t>
        </is>
      </c>
      <c r="D7134" t="inlineStr">
        <is>
          <t>Delhi</t>
        </is>
      </c>
      <c r="E7134" t="inlineStr">
        <is>
          <t>No</t>
        </is>
      </c>
      <c r="F7134" t="inlineStr">
        <is>
          <t>Occasional</t>
        </is>
      </c>
      <c r="G7134" t="n">
        <v>1</v>
      </c>
      <c r="H7134" s="24" t="n">
        <v>4128.79</v>
      </c>
      <c r="I7134" s="24" t="n">
        <v>1405.71</v>
      </c>
      <c r="J7134" s="25" t="n">
        <v>45675</v>
      </c>
      <c r="K7134" s="25" t="n">
        <v>45675</v>
      </c>
      <c r="L7134" t="n">
        <v>2</v>
      </c>
      <c r="M7134" t="n">
        <v>1</v>
      </c>
      <c r="N7134" t="n">
        <v>1</v>
      </c>
      <c r="O7134">
        <f>DATE(2026,1,1)-K7134</f>
        <v/>
      </c>
      <c r="P7134">
        <f>IF(G7134&gt;=2,"Repeat","One-time")</f>
        <v/>
      </c>
    </row>
    <row r="7135">
      <c r="A7135" t="inlineStr">
        <is>
          <t>C03844</t>
        </is>
      </c>
      <c r="B7135" t="inlineStr">
        <is>
          <t>Rohan Yadav</t>
        </is>
      </c>
      <c r="C7135" t="inlineStr">
        <is>
          <t>West</t>
        </is>
      </c>
      <c r="D7135" t="inlineStr">
        <is>
          <t>Surat</t>
        </is>
      </c>
      <c r="E7135" t="inlineStr">
        <is>
          <t>No</t>
        </is>
      </c>
      <c r="F7135" t="inlineStr">
        <is>
          <t>Hibernating</t>
        </is>
      </c>
      <c r="G7135" t="n">
        <v>2</v>
      </c>
      <c r="H7135" s="24" t="n">
        <v>4127.66</v>
      </c>
      <c r="I7135" s="24" t="n">
        <v>864.47</v>
      </c>
      <c r="J7135" s="25" t="n">
        <v>45386</v>
      </c>
      <c r="K7135" s="25" t="n">
        <v>45407</v>
      </c>
      <c r="L7135" t="n">
        <v>1</v>
      </c>
      <c r="M7135" t="n">
        <v>2</v>
      </c>
      <c r="N7135" t="n">
        <v>1</v>
      </c>
      <c r="O7135">
        <f>DATE(2026,1,1)-K7135</f>
        <v/>
      </c>
      <c r="P7135">
        <f>IF(G7135&gt;=2,"Repeat","One-time")</f>
        <v/>
      </c>
    </row>
    <row r="7136">
      <c r="A7136" t="inlineStr">
        <is>
          <t>C00746</t>
        </is>
      </c>
      <c r="B7136" t="inlineStr">
        <is>
          <t>Vikram Chopra</t>
        </is>
      </c>
      <c r="C7136" t="inlineStr">
        <is>
          <t>East</t>
        </is>
      </c>
      <c r="D7136" t="inlineStr">
        <is>
          <t>Kolkata</t>
        </is>
      </c>
      <c r="E7136" t="inlineStr">
        <is>
          <t>Yes</t>
        </is>
      </c>
      <c r="F7136" t="inlineStr">
        <is>
          <t>Occasional</t>
        </is>
      </c>
      <c r="G7136" t="n">
        <v>2</v>
      </c>
      <c r="H7136" s="24" t="n">
        <v>4123.75</v>
      </c>
      <c r="I7136" s="24" t="n">
        <v>1662.96</v>
      </c>
      <c r="J7136" s="25" t="n">
        <v>45401</v>
      </c>
      <c r="K7136" s="25" t="n">
        <v>45495</v>
      </c>
      <c r="L7136" t="n">
        <v>2</v>
      </c>
      <c r="M7136" t="n">
        <v>2</v>
      </c>
      <c r="N7136" t="n">
        <v>1</v>
      </c>
      <c r="O7136">
        <f>DATE(2026,1,1)-K7136</f>
        <v/>
      </c>
      <c r="P7136">
        <f>IF(G7136&gt;=2,"Repeat","One-time")</f>
        <v/>
      </c>
    </row>
    <row r="7137">
      <c r="A7137" t="inlineStr">
        <is>
          <t>C08844</t>
        </is>
      </c>
      <c r="B7137" t="inlineStr">
        <is>
          <t>Priya Thakur</t>
        </is>
      </c>
      <c r="C7137" t="inlineStr">
        <is>
          <t>South</t>
        </is>
      </c>
      <c r="D7137" t="inlineStr">
        <is>
          <t>Chennai</t>
        </is>
      </c>
      <c r="E7137" t="inlineStr">
        <is>
          <t>No</t>
        </is>
      </c>
      <c r="F7137" t="inlineStr">
        <is>
          <t>New</t>
        </is>
      </c>
      <c r="G7137" t="n">
        <v>1</v>
      </c>
      <c r="H7137" s="24" t="n">
        <v>4121.33</v>
      </c>
      <c r="I7137" s="24" t="n">
        <v>1736.49</v>
      </c>
      <c r="J7137" s="25" t="n">
        <v>45936</v>
      </c>
      <c r="K7137" s="25" t="n">
        <v>45936</v>
      </c>
      <c r="L7137" t="n">
        <v>4</v>
      </c>
      <c r="M7137" t="n">
        <v>1</v>
      </c>
      <c r="N7137" t="n">
        <v>1</v>
      </c>
      <c r="O7137">
        <f>DATE(2026,1,1)-K7137</f>
        <v/>
      </c>
      <c r="P7137">
        <f>IF(G7137&gt;=2,"Repeat","One-time")</f>
        <v/>
      </c>
    </row>
    <row r="7138">
      <c r="A7138" t="inlineStr">
        <is>
          <t>C01206</t>
        </is>
      </c>
      <c r="B7138" t="inlineStr">
        <is>
          <t>Isha Fernandes</t>
        </is>
      </c>
      <c r="C7138" t="inlineStr">
        <is>
          <t>Central</t>
        </is>
      </c>
      <c r="D7138" t="inlineStr">
        <is>
          <t>Nagpur</t>
        </is>
      </c>
      <c r="E7138" t="inlineStr">
        <is>
          <t>No</t>
        </is>
      </c>
      <c r="F7138" t="inlineStr">
        <is>
          <t>Hibernating</t>
        </is>
      </c>
      <c r="G7138" t="n">
        <v>1</v>
      </c>
      <c r="H7138" s="24" t="n">
        <v>4118.56</v>
      </c>
      <c r="I7138" s="24" t="n">
        <v>1006.82</v>
      </c>
      <c r="J7138" s="25" t="n">
        <v>45482</v>
      </c>
      <c r="K7138" s="25" t="n">
        <v>45482</v>
      </c>
      <c r="L7138" t="n">
        <v>1</v>
      </c>
      <c r="M7138" t="n">
        <v>1</v>
      </c>
      <c r="N7138" t="n">
        <v>1</v>
      </c>
      <c r="O7138">
        <f>DATE(2026,1,1)-K7138</f>
        <v/>
      </c>
      <c r="P7138">
        <f>IF(G7138&gt;=2,"Repeat","One-time")</f>
        <v/>
      </c>
    </row>
    <row r="7139">
      <c r="A7139" t="inlineStr">
        <is>
          <t>C10908</t>
        </is>
      </c>
      <c r="B7139" t="inlineStr">
        <is>
          <t>Sanjay Nair</t>
        </is>
      </c>
      <c r="C7139" t="inlineStr">
        <is>
          <t>East</t>
        </is>
      </c>
      <c r="D7139" t="inlineStr">
        <is>
          <t>Patna</t>
        </is>
      </c>
      <c r="E7139" t="inlineStr">
        <is>
          <t>No</t>
        </is>
      </c>
      <c r="F7139" t="inlineStr">
        <is>
          <t>New</t>
        </is>
      </c>
      <c r="G7139" t="n">
        <v>1</v>
      </c>
      <c r="H7139" s="24" t="n">
        <v>4117.87</v>
      </c>
      <c r="I7139" s="24" t="n">
        <v>1168.23</v>
      </c>
      <c r="J7139" s="25" t="n">
        <v>45958</v>
      </c>
      <c r="K7139" s="25" t="n">
        <v>45958</v>
      </c>
      <c r="L7139" t="n">
        <v>4</v>
      </c>
      <c r="M7139" t="n">
        <v>2</v>
      </c>
      <c r="N7139" t="n">
        <v>1</v>
      </c>
      <c r="O7139">
        <f>DATE(2026,1,1)-K7139</f>
        <v/>
      </c>
      <c r="P7139">
        <f>IF(G7139&gt;=2,"Repeat","One-time")</f>
        <v/>
      </c>
    </row>
    <row r="7140">
      <c r="A7140" t="inlineStr">
        <is>
          <t>C08521</t>
        </is>
      </c>
      <c r="B7140" t="inlineStr">
        <is>
          <t>Joseph Mukherjee</t>
        </is>
      </c>
      <c r="C7140" t="inlineStr">
        <is>
          <t>South</t>
        </is>
      </c>
      <c r="D7140" t="inlineStr">
        <is>
          <t>Coimbatore</t>
        </is>
      </c>
      <c r="E7140" t="inlineStr">
        <is>
          <t>No</t>
        </is>
      </c>
      <c r="F7140" t="inlineStr">
        <is>
          <t>Loyal</t>
        </is>
      </c>
      <c r="G7140" t="n">
        <v>3</v>
      </c>
      <c r="H7140" s="24" t="n">
        <v>4112.62</v>
      </c>
      <c r="I7140" s="24" t="n">
        <v>1543.06</v>
      </c>
      <c r="J7140" s="25" t="n">
        <v>45777</v>
      </c>
      <c r="K7140" s="25" t="n">
        <v>46006</v>
      </c>
      <c r="L7140" t="n">
        <v>5</v>
      </c>
      <c r="M7140" t="n">
        <v>3</v>
      </c>
      <c r="N7140" t="n">
        <v>1</v>
      </c>
      <c r="O7140">
        <f>DATE(2026,1,1)-K7140</f>
        <v/>
      </c>
      <c r="P7140">
        <f>IF(G7140&gt;=2,"Repeat","One-time")</f>
        <v/>
      </c>
    </row>
    <row r="7141">
      <c r="A7141" t="inlineStr">
        <is>
          <t>C09466</t>
        </is>
      </c>
      <c r="B7141" t="inlineStr">
        <is>
          <t>Ayesha Singh</t>
        </is>
      </c>
      <c r="C7141" t="inlineStr">
        <is>
          <t>East</t>
        </is>
      </c>
      <c r="D7141" t="inlineStr">
        <is>
          <t>Bhubaneswar</t>
        </is>
      </c>
      <c r="E7141" t="inlineStr">
        <is>
          <t>No</t>
        </is>
      </c>
      <c r="F7141" t="inlineStr">
        <is>
          <t>Occasional</t>
        </is>
      </c>
      <c r="G7141" t="n">
        <v>2</v>
      </c>
      <c r="H7141" s="24" t="n">
        <v>4108.08</v>
      </c>
      <c r="I7141" s="24" t="n">
        <v>1303.07</v>
      </c>
      <c r="J7141" s="25" t="n">
        <v>45885</v>
      </c>
      <c r="K7141" s="25" t="n">
        <v>45956</v>
      </c>
      <c r="L7141" t="n">
        <v>4</v>
      </c>
      <c r="M7141" t="n">
        <v>2</v>
      </c>
      <c r="N7141" t="n">
        <v>1</v>
      </c>
      <c r="O7141">
        <f>DATE(2026,1,1)-K7141</f>
        <v/>
      </c>
      <c r="P7141">
        <f>IF(G7141&gt;=2,"Repeat","One-time")</f>
        <v/>
      </c>
    </row>
    <row r="7142">
      <c r="A7142" t="inlineStr">
        <is>
          <t>C07766</t>
        </is>
      </c>
      <c r="B7142" t="inlineStr">
        <is>
          <t>Karan Singh</t>
        </is>
      </c>
      <c r="C7142" t="inlineStr">
        <is>
          <t>South</t>
        </is>
      </c>
      <c r="D7142" t="inlineStr">
        <is>
          <t>Chennai</t>
        </is>
      </c>
      <c r="E7142" t="inlineStr">
        <is>
          <t>No</t>
        </is>
      </c>
      <c r="F7142" t="inlineStr">
        <is>
          <t>Occasional</t>
        </is>
      </c>
      <c r="G7142" t="n">
        <v>2</v>
      </c>
      <c r="H7142" s="24" t="n">
        <v>4107.16</v>
      </c>
      <c r="I7142" s="24" t="n">
        <v>1790.81</v>
      </c>
      <c r="J7142" s="25" t="n">
        <v>45794</v>
      </c>
      <c r="K7142" s="25" t="n">
        <v>46010</v>
      </c>
      <c r="L7142" t="n">
        <v>5</v>
      </c>
      <c r="M7142" t="n">
        <v>2</v>
      </c>
      <c r="N7142" t="n">
        <v>1</v>
      </c>
      <c r="O7142">
        <f>DATE(2026,1,1)-K7142</f>
        <v/>
      </c>
      <c r="P7142">
        <f>IF(G7142&gt;=2,"Repeat","One-time")</f>
        <v/>
      </c>
    </row>
    <row r="7143">
      <c r="A7143" t="inlineStr">
        <is>
          <t>C01408</t>
        </is>
      </c>
      <c r="B7143" t="inlineStr">
        <is>
          <t>Vikram Rao</t>
        </is>
      </c>
      <c r="C7143" t="inlineStr">
        <is>
          <t>East</t>
        </is>
      </c>
      <c r="D7143" t="inlineStr">
        <is>
          <t>Jamshedpur</t>
        </is>
      </c>
      <c r="E7143" t="inlineStr">
        <is>
          <t>No</t>
        </is>
      </c>
      <c r="F7143" t="inlineStr">
        <is>
          <t>Hibernating</t>
        </is>
      </c>
      <c r="G7143" t="n">
        <v>2</v>
      </c>
      <c r="H7143" s="24" t="n">
        <v>4105</v>
      </c>
      <c r="I7143" s="24" t="n">
        <v>589.84</v>
      </c>
      <c r="J7143" s="25" t="n">
        <v>45211</v>
      </c>
      <c r="K7143" s="25" t="n">
        <v>45358</v>
      </c>
      <c r="L7143" t="n">
        <v>1</v>
      </c>
      <c r="M7143" t="n">
        <v>2</v>
      </c>
      <c r="N7143" t="n">
        <v>1</v>
      </c>
      <c r="O7143">
        <f>DATE(2026,1,1)-K7143</f>
        <v/>
      </c>
      <c r="P7143">
        <f>IF(G7143&gt;=2,"Repeat","One-time")</f>
        <v/>
      </c>
    </row>
    <row r="7144">
      <c r="A7144" t="inlineStr">
        <is>
          <t>C08776</t>
        </is>
      </c>
      <c r="B7144" t="inlineStr">
        <is>
          <t>Diya Patel</t>
        </is>
      </c>
      <c r="C7144" t="inlineStr">
        <is>
          <t>East</t>
        </is>
      </c>
      <c r="D7144" t="inlineStr">
        <is>
          <t>Guwahati</t>
        </is>
      </c>
      <c r="E7144" t="inlineStr">
        <is>
          <t>No</t>
        </is>
      </c>
      <c r="F7144" t="inlineStr">
        <is>
          <t>Occasional</t>
        </is>
      </c>
      <c r="G7144" t="n">
        <v>1</v>
      </c>
      <c r="H7144" s="24" t="n">
        <v>4102.02</v>
      </c>
      <c r="I7144" s="24" t="n">
        <v>1865.89</v>
      </c>
      <c r="J7144" s="25" t="n">
        <v>45880</v>
      </c>
      <c r="K7144" s="25" t="n">
        <v>45880</v>
      </c>
      <c r="L7144" t="n">
        <v>3</v>
      </c>
      <c r="M7144" t="n">
        <v>1</v>
      </c>
      <c r="N7144" t="n">
        <v>1</v>
      </c>
      <c r="O7144">
        <f>DATE(2026,1,1)-K7144</f>
        <v/>
      </c>
      <c r="P7144">
        <f>IF(G7144&gt;=2,"Repeat","One-time")</f>
        <v/>
      </c>
    </row>
    <row r="7145">
      <c r="A7145" t="inlineStr">
        <is>
          <t>C06917</t>
        </is>
      </c>
      <c r="B7145" t="inlineStr">
        <is>
          <t>Ananya Sinha</t>
        </is>
      </c>
      <c r="C7145" t="inlineStr">
        <is>
          <t>North</t>
        </is>
      </c>
      <c r="D7145" t="inlineStr">
        <is>
          <t>Jaipur</t>
        </is>
      </c>
      <c r="E7145" t="inlineStr">
        <is>
          <t>No</t>
        </is>
      </c>
      <c r="F7145" t="inlineStr">
        <is>
          <t>Occasional</t>
        </is>
      </c>
      <c r="G7145" t="n">
        <v>1</v>
      </c>
      <c r="H7145" s="24" t="n">
        <v>4098.22</v>
      </c>
      <c r="I7145" s="24" t="n">
        <v>1165.36</v>
      </c>
      <c r="J7145" s="25" t="n">
        <v>45612</v>
      </c>
      <c r="K7145" s="25" t="n">
        <v>45612</v>
      </c>
      <c r="L7145" t="n">
        <v>2</v>
      </c>
      <c r="M7145" t="n">
        <v>1</v>
      </c>
      <c r="N7145" t="n">
        <v>1</v>
      </c>
      <c r="O7145">
        <f>DATE(2026,1,1)-K7145</f>
        <v/>
      </c>
      <c r="P7145">
        <f>IF(G7145&gt;=2,"Repeat","One-time")</f>
        <v/>
      </c>
    </row>
    <row r="7146">
      <c r="A7146" t="inlineStr">
        <is>
          <t>C00009</t>
        </is>
      </c>
      <c r="B7146" t="inlineStr">
        <is>
          <t>Priya Nair</t>
        </is>
      </c>
      <c r="C7146" t="inlineStr">
        <is>
          <t>North</t>
        </is>
      </c>
      <c r="D7146" t="inlineStr">
        <is>
          <t>Gurugram</t>
        </is>
      </c>
      <c r="E7146" t="inlineStr">
        <is>
          <t>No</t>
        </is>
      </c>
      <c r="F7146" t="inlineStr">
        <is>
          <t>At Risk</t>
        </is>
      </c>
      <c r="G7146" t="n">
        <v>3</v>
      </c>
      <c r="H7146" s="24" t="n">
        <v>4089.25</v>
      </c>
      <c r="I7146" s="24" t="n">
        <v>858.98</v>
      </c>
      <c r="J7146" s="25" t="n">
        <v>44985</v>
      </c>
      <c r="K7146" s="25" t="n">
        <v>45051</v>
      </c>
      <c r="L7146" t="n">
        <v>1</v>
      </c>
      <c r="M7146" t="n">
        <v>3</v>
      </c>
      <c r="N7146" t="n">
        <v>1</v>
      </c>
      <c r="O7146">
        <f>DATE(2026,1,1)-K7146</f>
        <v/>
      </c>
      <c r="P7146">
        <f>IF(G7146&gt;=2,"Repeat","One-time")</f>
        <v/>
      </c>
    </row>
    <row r="7147">
      <c r="A7147" t="inlineStr">
        <is>
          <t>C00086</t>
        </is>
      </c>
      <c r="B7147" t="inlineStr">
        <is>
          <t>Nikhil Pillai</t>
        </is>
      </c>
      <c r="C7147" t="inlineStr">
        <is>
          <t>South</t>
        </is>
      </c>
      <c r="D7147" t="inlineStr">
        <is>
          <t>Bengaluru</t>
        </is>
      </c>
      <c r="E7147" t="inlineStr">
        <is>
          <t>No</t>
        </is>
      </c>
      <c r="F7147" t="inlineStr">
        <is>
          <t>Hibernating</t>
        </is>
      </c>
      <c r="G7147" t="n">
        <v>1</v>
      </c>
      <c r="H7147" s="24" t="n">
        <v>4088.1</v>
      </c>
      <c r="I7147" s="24" t="n">
        <v>1736.59</v>
      </c>
      <c r="J7147" s="25" t="n">
        <v>44974</v>
      </c>
      <c r="K7147" s="25" t="n">
        <v>44974</v>
      </c>
      <c r="L7147" t="n">
        <v>1</v>
      </c>
      <c r="M7147" t="n">
        <v>1</v>
      </c>
      <c r="N7147" t="n">
        <v>1</v>
      </c>
      <c r="O7147">
        <f>DATE(2026,1,1)-K7147</f>
        <v/>
      </c>
      <c r="P7147">
        <f>IF(G7147&gt;=2,"Repeat","One-time")</f>
        <v/>
      </c>
    </row>
    <row r="7148">
      <c r="A7148" t="inlineStr">
        <is>
          <t>C09529</t>
        </is>
      </c>
      <c r="B7148" t="inlineStr">
        <is>
          <t>Rahul Sinha</t>
        </is>
      </c>
      <c r="C7148" t="inlineStr">
        <is>
          <t>West</t>
        </is>
      </c>
      <c r="D7148" t="inlineStr">
        <is>
          <t>Mumbai</t>
        </is>
      </c>
      <c r="E7148" t="inlineStr">
        <is>
          <t>Yes</t>
        </is>
      </c>
      <c r="F7148" t="inlineStr">
        <is>
          <t>New</t>
        </is>
      </c>
      <c r="G7148" t="n">
        <v>2</v>
      </c>
      <c r="H7148" s="24" t="n">
        <v>4083.75</v>
      </c>
      <c r="I7148" s="24" t="n">
        <v>526.4400000000001</v>
      </c>
      <c r="J7148" s="25" t="n">
        <v>45941</v>
      </c>
      <c r="K7148" s="25" t="n">
        <v>45975</v>
      </c>
      <c r="L7148" t="n">
        <v>4</v>
      </c>
      <c r="M7148" t="n">
        <v>2</v>
      </c>
      <c r="N7148" t="n">
        <v>1</v>
      </c>
      <c r="O7148">
        <f>DATE(2026,1,1)-K7148</f>
        <v/>
      </c>
      <c r="P7148">
        <f>IF(G7148&gt;=2,"Repeat","One-time")</f>
        <v/>
      </c>
    </row>
    <row r="7149">
      <c r="A7149" t="inlineStr">
        <is>
          <t>C01917</t>
        </is>
      </c>
      <c r="B7149" t="inlineStr">
        <is>
          <t>Isha Sinha</t>
        </is>
      </c>
      <c r="C7149" t="inlineStr">
        <is>
          <t>Central</t>
        </is>
      </c>
      <c r="D7149" t="inlineStr">
        <is>
          <t>Nagpur</t>
        </is>
      </c>
      <c r="E7149" t="inlineStr">
        <is>
          <t>Yes</t>
        </is>
      </c>
      <c r="F7149" t="inlineStr">
        <is>
          <t>Hibernating</t>
        </is>
      </c>
      <c r="G7149" t="n">
        <v>1</v>
      </c>
      <c r="H7149" s="24" t="n">
        <v>4078.2</v>
      </c>
      <c r="I7149" s="24" t="n">
        <v>1212.17</v>
      </c>
      <c r="J7149" s="25" t="n">
        <v>45191</v>
      </c>
      <c r="K7149" s="25" t="n">
        <v>45191</v>
      </c>
      <c r="L7149" t="n">
        <v>1</v>
      </c>
      <c r="M7149" t="n">
        <v>1</v>
      </c>
      <c r="N7149" t="n">
        <v>1</v>
      </c>
      <c r="O7149">
        <f>DATE(2026,1,1)-K7149</f>
        <v/>
      </c>
      <c r="P7149">
        <f>IF(G7149&gt;=2,"Repeat","One-time")</f>
        <v/>
      </c>
    </row>
    <row r="7150">
      <c r="A7150" t="inlineStr">
        <is>
          <t>C09455</t>
        </is>
      </c>
      <c r="B7150" t="inlineStr">
        <is>
          <t>Shreya Rao</t>
        </is>
      </c>
      <c r="C7150" t="inlineStr">
        <is>
          <t>North</t>
        </is>
      </c>
      <c r="D7150" t="inlineStr">
        <is>
          <t>Gurugram</t>
        </is>
      </c>
      <c r="E7150" t="inlineStr">
        <is>
          <t>No</t>
        </is>
      </c>
      <c r="F7150" t="inlineStr">
        <is>
          <t>Occasional</t>
        </is>
      </c>
      <c r="G7150" t="n">
        <v>2</v>
      </c>
      <c r="H7150" s="24" t="n">
        <v>4070.22</v>
      </c>
      <c r="I7150" s="24" t="n">
        <v>1513.85</v>
      </c>
      <c r="J7150" s="25" t="n">
        <v>45804</v>
      </c>
      <c r="K7150" s="25" t="n">
        <v>45867</v>
      </c>
      <c r="L7150" t="n">
        <v>3</v>
      </c>
      <c r="M7150" t="n">
        <v>2</v>
      </c>
      <c r="N7150" t="n">
        <v>1</v>
      </c>
      <c r="O7150">
        <f>DATE(2026,1,1)-K7150</f>
        <v/>
      </c>
      <c r="P7150">
        <f>IF(G7150&gt;=2,"Repeat","One-time")</f>
        <v/>
      </c>
    </row>
    <row r="7151">
      <c r="A7151" t="inlineStr">
        <is>
          <t>C08318</t>
        </is>
      </c>
      <c r="B7151" t="inlineStr">
        <is>
          <t>Ananya Verma</t>
        </is>
      </c>
      <c r="C7151" t="inlineStr">
        <is>
          <t>North</t>
        </is>
      </c>
      <c r="D7151" t="inlineStr">
        <is>
          <t>Delhi</t>
        </is>
      </c>
      <c r="E7151" t="inlineStr">
        <is>
          <t>Yes</t>
        </is>
      </c>
      <c r="F7151" t="inlineStr">
        <is>
          <t>New</t>
        </is>
      </c>
      <c r="G7151" t="n">
        <v>2</v>
      </c>
      <c r="H7151" s="24" t="n">
        <v>4068.65</v>
      </c>
      <c r="I7151" s="24" t="n">
        <v>1216.64</v>
      </c>
      <c r="J7151" s="25" t="n">
        <v>45947</v>
      </c>
      <c r="K7151" s="25" t="n">
        <v>45961</v>
      </c>
      <c r="L7151" t="n">
        <v>4</v>
      </c>
      <c r="M7151" t="n">
        <v>2</v>
      </c>
      <c r="N7151" t="n">
        <v>1</v>
      </c>
      <c r="O7151">
        <f>DATE(2026,1,1)-K7151</f>
        <v/>
      </c>
      <c r="P7151">
        <f>IF(G7151&gt;=2,"Repeat","One-time")</f>
        <v/>
      </c>
    </row>
    <row r="7152">
      <c r="A7152" t="inlineStr">
        <is>
          <t>C00398</t>
        </is>
      </c>
      <c r="B7152" t="inlineStr">
        <is>
          <t>Rahul Shah</t>
        </is>
      </c>
      <c r="C7152" t="inlineStr">
        <is>
          <t>West</t>
        </is>
      </c>
      <c r="D7152" t="inlineStr">
        <is>
          <t>Pune</t>
        </is>
      </c>
      <c r="E7152" t="inlineStr">
        <is>
          <t>No</t>
        </is>
      </c>
      <c r="F7152" t="inlineStr">
        <is>
          <t>At Risk</t>
        </is>
      </c>
      <c r="G7152" t="n">
        <v>3</v>
      </c>
      <c r="H7152" s="24" t="n">
        <v>4065.45</v>
      </c>
      <c r="I7152" s="24" t="n">
        <v>1665.04</v>
      </c>
      <c r="J7152" s="25" t="n">
        <v>44950</v>
      </c>
      <c r="K7152" s="25" t="n">
        <v>44989</v>
      </c>
      <c r="L7152" t="n">
        <v>1</v>
      </c>
      <c r="M7152" t="n">
        <v>3</v>
      </c>
      <c r="N7152" t="n">
        <v>1</v>
      </c>
      <c r="O7152">
        <f>DATE(2026,1,1)-K7152</f>
        <v/>
      </c>
      <c r="P7152">
        <f>IF(G7152&gt;=2,"Repeat","One-time")</f>
        <v/>
      </c>
    </row>
    <row r="7153">
      <c r="A7153" t="inlineStr">
        <is>
          <t>C08728</t>
        </is>
      </c>
      <c r="B7153" t="inlineStr">
        <is>
          <t>Imran Rao</t>
        </is>
      </c>
      <c r="C7153" t="inlineStr">
        <is>
          <t>South</t>
        </is>
      </c>
      <c r="D7153" t="inlineStr">
        <is>
          <t>Hyderabad</t>
        </is>
      </c>
      <c r="E7153" t="inlineStr">
        <is>
          <t>No</t>
        </is>
      </c>
      <c r="F7153" t="inlineStr">
        <is>
          <t>Occasional</t>
        </is>
      </c>
      <c r="G7153" t="n">
        <v>2</v>
      </c>
      <c r="H7153" s="24" t="n">
        <v>4065.03</v>
      </c>
      <c r="I7153" s="24" t="n">
        <v>1633.27</v>
      </c>
      <c r="J7153" s="25" t="n">
        <v>45752</v>
      </c>
      <c r="K7153" s="25" t="n">
        <v>45951</v>
      </c>
      <c r="L7153" t="n">
        <v>4</v>
      </c>
      <c r="M7153" t="n">
        <v>2</v>
      </c>
      <c r="N7153" t="n">
        <v>1</v>
      </c>
      <c r="O7153">
        <f>DATE(2026,1,1)-K7153</f>
        <v/>
      </c>
      <c r="P7153">
        <f>IF(G7153&gt;=2,"Repeat","One-time")</f>
        <v/>
      </c>
    </row>
    <row r="7154">
      <c r="A7154" t="inlineStr">
        <is>
          <t>C08103</t>
        </is>
      </c>
      <c r="B7154" t="inlineStr">
        <is>
          <t>Lakshmi Mehta</t>
        </is>
      </c>
      <c r="C7154" t="inlineStr">
        <is>
          <t>East</t>
        </is>
      </c>
      <c r="D7154" t="inlineStr">
        <is>
          <t>Kolkata</t>
        </is>
      </c>
      <c r="E7154" t="inlineStr">
        <is>
          <t>No</t>
        </is>
      </c>
      <c r="F7154" t="inlineStr">
        <is>
          <t>Occasional</t>
        </is>
      </c>
      <c r="G7154" t="n">
        <v>1</v>
      </c>
      <c r="H7154" s="24" t="n">
        <v>4064.65</v>
      </c>
      <c r="I7154" s="24" t="n">
        <v>1711.45</v>
      </c>
      <c r="J7154" s="25" t="n">
        <v>45919</v>
      </c>
      <c r="K7154" s="25" t="n">
        <v>45919</v>
      </c>
      <c r="L7154" t="n">
        <v>3</v>
      </c>
      <c r="M7154" t="n">
        <v>1</v>
      </c>
      <c r="N7154" t="n">
        <v>1</v>
      </c>
      <c r="O7154">
        <f>DATE(2026,1,1)-K7154</f>
        <v/>
      </c>
      <c r="P7154">
        <f>IF(G7154&gt;=2,"Repeat","One-time")</f>
        <v/>
      </c>
    </row>
    <row r="7155">
      <c r="A7155" t="inlineStr">
        <is>
          <t>C09356</t>
        </is>
      </c>
      <c r="B7155" t="inlineStr">
        <is>
          <t>Imran Chopra</t>
        </is>
      </c>
      <c r="C7155" t="inlineStr">
        <is>
          <t>West</t>
        </is>
      </c>
      <c r="D7155" t="inlineStr">
        <is>
          <t>Mumbai</t>
        </is>
      </c>
      <c r="E7155" t="inlineStr">
        <is>
          <t>No</t>
        </is>
      </c>
      <c r="F7155" t="inlineStr">
        <is>
          <t>Occasional</t>
        </is>
      </c>
      <c r="G7155" t="n">
        <v>2</v>
      </c>
      <c r="H7155" s="24" t="n">
        <v>4058.37</v>
      </c>
      <c r="I7155" s="24" t="n">
        <v>1385.34</v>
      </c>
      <c r="J7155" s="25" t="n">
        <v>45839</v>
      </c>
      <c r="K7155" s="25" t="n">
        <v>46007</v>
      </c>
      <c r="L7155" t="n">
        <v>5</v>
      </c>
      <c r="M7155" t="n">
        <v>2</v>
      </c>
      <c r="N7155" t="n">
        <v>1</v>
      </c>
      <c r="O7155">
        <f>DATE(2026,1,1)-K7155</f>
        <v/>
      </c>
      <c r="P7155">
        <f>IF(G7155&gt;=2,"Repeat","One-time")</f>
        <v/>
      </c>
    </row>
    <row r="7156">
      <c r="A7156" t="inlineStr">
        <is>
          <t>C09112</t>
        </is>
      </c>
      <c r="B7156" t="inlineStr">
        <is>
          <t>Kavya Das</t>
        </is>
      </c>
      <c r="C7156" t="inlineStr">
        <is>
          <t>North</t>
        </is>
      </c>
      <c r="D7156" t="inlineStr">
        <is>
          <t>Jaipur</t>
        </is>
      </c>
      <c r="E7156" t="inlineStr">
        <is>
          <t>No</t>
        </is>
      </c>
      <c r="F7156" t="inlineStr">
        <is>
          <t>Occasional</t>
        </is>
      </c>
      <c r="G7156" t="n">
        <v>1</v>
      </c>
      <c r="H7156" s="24" t="n">
        <v>4053.46</v>
      </c>
      <c r="I7156" s="24" t="n">
        <v>1053.21</v>
      </c>
      <c r="J7156" s="25" t="n">
        <v>45927</v>
      </c>
      <c r="K7156" s="25" t="n">
        <v>45927</v>
      </c>
      <c r="L7156" t="n">
        <v>3</v>
      </c>
      <c r="M7156" t="n">
        <v>1</v>
      </c>
      <c r="N7156" t="n">
        <v>1</v>
      </c>
      <c r="O7156">
        <f>DATE(2026,1,1)-K7156</f>
        <v/>
      </c>
      <c r="P7156">
        <f>IF(G7156&gt;=2,"Repeat","One-time")</f>
        <v/>
      </c>
    </row>
    <row r="7157">
      <c r="A7157" t="inlineStr">
        <is>
          <t>C02789</t>
        </is>
      </c>
      <c r="B7157" t="inlineStr">
        <is>
          <t>Vivaan Reddy</t>
        </is>
      </c>
      <c r="C7157" t="inlineStr">
        <is>
          <t>North</t>
        </is>
      </c>
      <c r="D7157" t="inlineStr">
        <is>
          <t>Delhi</t>
        </is>
      </c>
      <c r="E7157" t="inlineStr">
        <is>
          <t>No</t>
        </is>
      </c>
      <c r="F7157" t="inlineStr">
        <is>
          <t>Occasional</t>
        </is>
      </c>
      <c r="G7157" t="n">
        <v>2</v>
      </c>
      <c r="H7157" s="24" t="n">
        <v>4051.16</v>
      </c>
      <c r="I7157" s="24" t="n">
        <v>1118.5</v>
      </c>
      <c r="J7157" s="25" t="n">
        <v>45242</v>
      </c>
      <c r="K7157" s="25" t="n">
        <v>45985</v>
      </c>
      <c r="L7157" t="n">
        <v>4</v>
      </c>
      <c r="M7157" t="n">
        <v>2</v>
      </c>
      <c r="N7157" t="n">
        <v>1</v>
      </c>
      <c r="O7157">
        <f>DATE(2026,1,1)-K7157</f>
        <v/>
      </c>
      <c r="P7157">
        <f>IF(G7157&gt;=2,"Repeat","One-time")</f>
        <v/>
      </c>
    </row>
    <row r="7158">
      <c r="A7158" t="inlineStr">
        <is>
          <t>C02326</t>
        </is>
      </c>
      <c r="B7158" t="inlineStr">
        <is>
          <t>Nikhil Mukherjee</t>
        </is>
      </c>
      <c r="C7158" t="inlineStr">
        <is>
          <t>South</t>
        </is>
      </c>
      <c r="D7158" t="inlineStr">
        <is>
          <t>Chennai</t>
        </is>
      </c>
      <c r="E7158" t="inlineStr">
        <is>
          <t>No</t>
        </is>
      </c>
      <c r="F7158" t="inlineStr">
        <is>
          <t>At Risk</t>
        </is>
      </c>
      <c r="G7158" t="n">
        <v>3</v>
      </c>
      <c r="H7158" s="24" t="n">
        <v>4044.2</v>
      </c>
      <c r="I7158" s="24" t="n">
        <v>1863.74</v>
      </c>
      <c r="J7158" s="25" t="n">
        <v>45136</v>
      </c>
      <c r="K7158" s="25" t="n">
        <v>45277</v>
      </c>
      <c r="L7158" t="n">
        <v>1</v>
      </c>
      <c r="M7158" t="n">
        <v>3</v>
      </c>
      <c r="N7158" t="n">
        <v>1</v>
      </c>
      <c r="O7158">
        <f>DATE(2026,1,1)-K7158</f>
        <v/>
      </c>
      <c r="P7158">
        <f>IF(G7158&gt;=2,"Repeat","One-time")</f>
        <v/>
      </c>
    </row>
    <row r="7159">
      <c r="A7159" t="inlineStr">
        <is>
          <t>C01304</t>
        </is>
      </c>
      <c r="B7159" t="inlineStr">
        <is>
          <t>Gurpreet Nair</t>
        </is>
      </c>
      <c r="C7159" t="inlineStr">
        <is>
          <t>South</t>
        </is>
      </c>
      <c r="D7159" t="inlineStr">
        <is>
          <t>Hyderabad</t>
        </is>
      </c>
      <c r="E7159" t="inlineStr">
        <is>
          <t>No</t>
        </is>
      </c>
      <c r="F7159" t="inlineStr">
        <is>
          <t>Occasional</t>
        </is>
      </c>
      <c r="G7159" t="n">
        <v>2</v>
      </c>
      <c r="H7159" s="24" t="n">
        <v>4041.82</v>
      </c>
      <c r="I7159" s="24" t="n">
        <v>1941.09</v>
      </c>
      <c r="J7159" s="25" t="n">
        <v>45030</v>
      </c>
      <c r="K7159" s="25" t="n">
        <v>45514</v>
      </c>
      <c r="L7159" t="n">
        <v>2</v>
      </c>
      <c r="M7159" t="n">
        <v>2</v>
      </c>
      <c r="N7159" t="n">
        <v>1</v>
      </c>
      <c r="O7159">
        <f>DATE(2026,1,1)-K7159</f>
        <v/>
      </c>
      <c r="P7159">
        <f>IF(G7159&gt;=2,"Repeat","One-time")</f>
        <v/>
      </c>
    </row>
    <row r="7160">
      <c r="A7160" t="inlineStr">
        <is>
          <t>C01036</t>
        </is>
      </c>
      <c r="B7160" t="inlineStr">
        <is>
          <t>Meera Mehta</t>
        </is>
      </c>
      <c r="C7160" t="inlineStr">
        <is>
          <t>West</t>
        </is>
      </c>
      <c r="D7160" t="inlineStr">
        <is>
          <t>Ahmedabad</t>
        </is>
      </c>
      <c r="E7160" t="inlineStr">
        <is>
          <t>No</t>
        </is>
      </c>
      <c r="F7160" t="inlineStr">
        <is>
          <t>Hibernating</t>
        </is>
      </c>
      <c r="G7160" t="n">
        <v>1</v>
      </c>
      <c r="H7160" s="24" t="n">
        <v>4038.3</v>
      </c>
      <c r="I7160" s="24" t="n">
        <v>561.65</v>
      </c>
      <c r="J7160" s="25" t="n">
        <v>45118</v>
      </c>
      <c r="K7160" s="25" t="n">
        <v>45118</v>
      </c>
      <c r="L7160" t="n">
        <v>1</v>
      </c>
      <c r="M7160" t="n">
        <v>1</v>
      </c>
      <c r="N7160" t="n">
        <v>1</v>
      </c>
      <c r="O7160">
        <f>DATE(2026,1,1)-K7160</f>
        <v/>
      </c>
      <c r="P7160">
        <f>IF(G7160&gt;=2,"Repeat","One-time")</f>
        <v/>
      </c>
    </row>
    <row r="7161">
      <c r="A7161" t="inlineStr">
        <is>
          <t>C04363</t>
        </is>
      </c>
      <c r="B7161" t="inlineStr">
        <is>
          <t>Manish Thakur</t>
        </is>
      </c>
      <c r="C7161" t="inlineStr">
        <is>
          <t>North</t>
        </is>
      </c>
      <c r="D7161" t="inlineStr">
        <is>
          <t>Delhi</t>
        </is>
      </c>
      <c r="E7161" t="inlineStr">
        <is>
          <t>No</t>
        </is>
      </c>
      <c r="F7161" t="inlineStr">
        <is>
          <t>Hibernating</t>
        </is>
      </c>
      <c r="G7161" t="n">
        <v>1</v>
      </c>
      <c r="H7161" s="24" t="n">
        <v>4028.08</v>
      </c>
      <c r="I7161" s="24" t="n">
        <v>1606.96</v>
      </c>
      <c r="J7161" s="25" t="n">
        <v>45364</v>
      </c>
      <c r="K7161" s="25" t="n">
        <v>45364</v>
      </c>
      <c r="L7161" t="n">
        <v>1</v>
      </c>
      <c r="M7161" t="n">
        <v>1</v>
      </c>
      <c r="N7161" t="n">
        <v>1</v>
      </c>
      <c r="O7161">
        <f>DATE(2026,1,1)-K7161</f>
        <v/>
      </c>
      <c r="P7161">
        <f>IF(G7161&gt;=2,"Repeat","One-time")</f>
        <v/>
      </c>
    </row>
    <row r="7162">
      <c r="A7162" t="inlineStr">
        <is>
          <t>C11855</t>
        </is>
      </c>
      <c r="B7162" t="inlineStr">
        <is>
          <t>Meera Banerjee</t>
        </is>
      </c>
      <c r="C7162" t="inlineStr">
        <is>
          <t>West</t>
        </is>
      </c>
      <c r="D7162" t="inlineStr">
        <is>
          <t>Pune</t>
        </is>
      </c>
      <c r="E7162" t="inlineStr">
        <is>
          <t>Yes</t>
        </is>
      </c>
      <c r="F7162" t="inlineStr">
        <is>
          <t>New</t>
        </is>
      </c>
      <c r="G7162" t="n">
        <v>1</v>
      </c>
      <c r="H7162" s="24" t="n">
        <v>4025.93</v>
      </c>
      <c r="I7162" s="24" t="n">
        <v>1044.61</v>
      </c>
      <c r="J7162" s="25" t="n">
        <v>46016</v>
      </c>
      <c r="K7162" s="25" t="n">
        <v>46016</v>
      </c>
      <c r="L7162" t="n">
        <v>5</v>
      </c>
      <c r="M7162" t="n">
        <v>2</v>
      </c>
      <c r="N7162" t="n">
        <v>1</v>
      </c>
      <c r="O7162">
        <f>DATE(2026,1,1)-K7162</f>
        <v/>
      </c>
      <c r="P7162">
        <f>IF(G7162&gt;=2,"Repeat","One-time")</f>
        <v/>
      </c>
    </row>
    <row r="7163">
      <c r="A7163" t="inlineStr">
        <is>
          <t>C11706</t>
        </is>
      </c>
      <c r="B7163" t="inlineStr">
        <is>
          <t>Shreya Reddy</t>
        </is>
      </c>
      <c r="C7163" t="inlineStr">
        <is>
          <t>North</t>
        </is>
      </c>
      <c r="D7163" t="inlineStr">
        <is>
          <t>Jaipur</t>
        </is>
      </c>
      <c r="E7163" t="inlineStr">
        <is>
          <t>No</t>
        </is>
      </c>
      <c r="F7163" t="inlineStr">
        <is>
          <t>New</t>
        </is>
      </c>
      <c r="G7163" t="n">
        <v>1</v>
      </c>
      <c r="H7163" s="24" t="n">
        <v>4025.82</v>
      </c>
      <c r="I7163" s="24" t="n">
        <v>1843.73</v>
      </c>
      <c r="J7163" s="25" t="n">
        <v>46011</v>
      </c>
      <c r="K7163" s="25" t="n">
        <v>46011</v>
      </c>
      <c r="L7163" t="n">
        <v>5</v>
      </c>
      <c r="M7163" t="n">
        <v>2</v>
      </c>
      <c r="N7163" t="n">
        <v>1</v>
      </c>
      <c r="O7163">
        <f>DATE(2026,1,1)-K7163</f>
        <v/>
      </c>
      <c r="P7163">
        <f>IF(G7163&gt;=2,"Repeat","One-time")</f>
        <v/>
      </c>
    </row>
    <row r="7164">
      <c r="A7164" t="inlineStr">
        <is>
          <t>C08140</t>
        </is>
      </c>
      <c r="B7164" t="inlineStr">
        <is>
          <t>Suresh Joshi</t>
        </is>
      </c>
      <c r="C7164" t="inlineStr">
        <is>
          <t>West</t>
        </is>
      </c>
      <c r="D7164" t="inlineStr">
        <is>
          <t>Ahmedabad</t>
        </is>
      </c>
      <c r="E7164" t="inlineStr">
        <is>
          <t>No</t>
        </is>
      </c>
      <c r="F7164" t="inlineStr">
        <is>
          <t>Occasional</t>
        </is>
      </c>
      <c r="G7164" t="n">
        <v>1</v>
      </c>
      <c r="H7164" s="24" t="n">
        <v>4021.39</v>
      </c>
      <c r="I7164" s="24" t="n">
        <v>994.13</v>
      </c>
      <c r="J7164" s="25" t="n">
        <v>45722</v>
      </c>
      <c r="K7164" s="25" t="n">
        <v>45722</v>
      </c>
      <c r="L7164" t="n">
        <v>2</v>
      </c>
      <c r="M7164" t="n">
        <v>1</v>
      </c>
      <c r="N7164" t="n">
        <v>1</v>
      </c>
      <c r="O7164">
        <f>DATE(2026,1,1)-K7164</f>
        <v/>
      </c>
      <c r="P7164">
        <f>IF(G7164&gt;=2,"Repeat","One-time")</f>
        <v/>
      </c>
    </row>
    <row r="7165">
      <c r="A7165" t="inlineStr">
        <is>
          <t>C09127</t>
        </is>
      </c>
      <c r="B7165" t="inlineStr">
        <is>
          <t>Vikram Yadav</t>
        </is>
      </c>
      <c r="C7165" t="inlineStr">
        <is>
          <t>East</t>
        </is>
      </c>
      <c r="D7165" t="inlineStr">
        <is>
          <t>Guwahati</t>
        </is>
      </c>
      <c r="E7165" t="inlineStr">
        <is>
          <t>No</t>
        </is>
      </c>
      <c r="F7165" t="inlineStr">
        <is>
          <t>Occasional</t>
        </is>
      </c>
      <c r="G7165" t="n">
        <v>2</v>
      </c>
      <c r="H7165" s="24" t="n">
        <v>4019.38</v>
      </c>
      <c r="I7165" s="24" t="n">
        <v>1225.88</v>
      </c>
      <c r="J7165" s="25" t="n">
        <v>45930</v>
      </c>
      <c r="K7165" s="25" t="n">
        <v>45988</v>
      </c>
      <c r="L7165" t="n">
        <v>5</v>
      </c>
      <c r="M7165" t="n">
        <v>2</v>
      </c>
      <c r="N7165" t="n">
        <v>1</v>
      </c>
      <c r="O7165">
        <f>DATE(2026,1,1)-K7165</f>
        <v/>
      </c>
      <c r="P7165">
        <f>IF(G7165&gt;=2,"Repeat","One-time")</f>
        <v/>
      </c>
    </row>
    <row r="7166">
      <c r="A7166" t="inlineStr">
        <is>
          <t>C11662</t>
        </is>
      </c>
      <c r="B7166" t="inlineStr">
        <is>
          <t>Karan Khan</t>
        </is>
      </c>
      <c r="C7166" t="inlineStr">
        <is>
          <t>South</t>
        </is>
      </c>
      <c r="D7166" t="inlineStr">
        <is>
          <t>Chennai</t>
        </is>
      </c>
      <c r="E7166" t="inlineStr">
        <is>
          <t>No</t>
        </is>
      </c>
      <c r="F7166" t="inlineStr">
        <is>
          <t>New</t>
        </is>
      </c>
      <c r="G7166" t="n">
        <v>1</v>
      </c>
      <c r="H7166" s="24" t="n">
        <v>4019.28</v>
      </c>
      <c r="I7166" s="24" t="n">
        <v>1394.9</v>
      </c>
      <c r="J7166" s="25" t="n">
        <v>46008</v>
      </c>
      <c r="K7166" s="25" t="n">
        <v>46008</v>
      </c>
      <c r="L7166" t="n">
        <v>5</v>
      </c>
      <c r="M7166" t="n">
        <v>2</v>
      </c>
      <c r="N7166" t="n">
        <v>1</v>
      </c>
      <c r="O7166">
        <f>DATE(2026,1,1)-K7166</f>
        <v/>
      </c>
      <c r="P7166">
        <f>IF(G7166&gt;=2,"Repeat","One-time")</f>
        <v/>
      </c>
    </row>
    <row r="7167">
      <c r="A7167" t="inlineStr">
        <is>
          <t>C06512</t>
        </is>
      </c>
      <c r="B7167" t="inlineStr">
        <is>
          <t>Divya Gupta</t>
        </is>
      </c>
      <c r="C7167" t="inlineStr">
        <is>
          <t>West</t>
        </is>
      </c>
      <c r="D7167" t="inlineStr">
        <is>
          <t>Ahmedabad</t>
        </is>
      </c>
      <c r="E7167" t="inlineStr">
        <is>
          <t>No</t>
        </is>
      </c>
      <c r="F7167" t="inlineStr">
        <is>
          <t>New</t>
        </is>
      </c>
      <c r="G7167" t="n">
        <v>2</v>
      </c>
      <c r="H7167" s="24" t="n">
        <v>4018.69</v>
      </c>
      <c r="I7167" s="24" t="n">
        <v>1704.66</v>
      </c>
      <c r="J7167" s="25" t="n">
        <v>45948</v>
      </c>
      <c r="K7167" s="25" t="n">
        <v>45983</v>
      </c>
      <c r="L7167" t="n">
        <v>4</v>
      </c>
      <c r="M7167" t="n">
        <v>2</v>
      </c>
      <c r="N7167" t="n">
        <v>1</v>
      </c>
      <c r="O7167">
        <f>DATE(2026,1,1)-K7167</f>
        <v/>
      </c>
      <c r="P7167">
        <f>IF(G7167&gt;=2,"Repeat","One-time")</f>
        <v/>
      </c>
    </row>
    <row r="7168">
      <c r="A7168" t="inlineStr">
        <is>
          <t>C04572</t>
        </is>
      </c>
      <c r="B7168" t="inlineStr">
        <is>
          <t>Neha Rao</t>
        </is>
      </c>
      <c r="C7168" t="inlineStr">
        <is>
          <t>North</t>
        </is>
      </c>
      <c r="D7168" t="inlineStr">
        <is>
          <t>Jaipur</t>
        </is>
      </c>
      <c r="E7168" t="inlineStr">
        <is>
          <t>No</t>
        </is>
      </c>
      <c r="F7168" t="inlineStr">
        <is>
          <t>Hibernating</t>
        </is>
      </c>
      <c r="G7168" t="n">
        <v>2</v>
      </c>
      <c r="H7168" s="24" t="n">
        <v>4018.24</v>
      </c>
      <c r="I7168" s="24" t="n">
        <v>1448.28</v>
      </c>
      <c r="J7168" s="25" t="n">
        <v>45462</v>
      </c>
      <c r="K7168" s="25" t="n">
        <v>45470</v>
      </c>
      <c r="L7168" t="n">
        <v>1</v>
      </c>
      <c r="M7168" t="n">
        <v>2</v>
      </c>
      <c r="N7168" t="n">
        <v>1</v>
      </c>
      <c r="O7168">
        <f>DATE(2026,1,1)-K7168</f>
        <v/>
      </c>
      <c r="P7168">
        <f>IF(G7168&gt;=2,"Repeat","One-time")</f>
        <v/>
      </c>
    </row>
    <row r="7169">
      <c r="A7169" t="inlineStr">
        <is>
          <t>C05938</t>
        </is>
      </c>
      <c r="B7169" t="inlineStr">
        <is>
          <t>Pooja Nair</t>
        </is>
      </c>
      <c r="C7169" t="inlineStr">
        <is>
          <t>East</t>
        </is>
      </c>
      <c r="D7169" t="inlineStr">
        <is>
          <t>Patna</t>
        </is>
      </c>
      <c r="E7169" t="inlineStr">
        <is>
          <t>No</t>
        </is>
      </c>
      <c r="F7169" t="inlineStr">
        <is>
          <t>Occasional</t>
        </is>
      </c>
      <c r="G7169" t="n">
        <v>2</v>
      </c>
      <c r="H7169" s="24" t="n">
        <v>4017.83</v>
      </c>
      <c r="I7169" s="24" t="n">
        <v>534.5700000000001</v>
      </c>
      <c r="J7169" s="25" t="n">
        <v>45519</v>
      </c>
      <c r="K7169" s="25" t="n">
        <v>45588</v>
      </c>
      <c r="L7169" t="n">
        <v>2</v>
      </c>
      <c r="M7169" t="n">
        <v>2</v>
      </c>
      <c r="N7169" t="n">
        <v>1</v>
      </c>
      <c r="O7169">
        <f>DATE(2026,1,1)-K7169</f>
        <v/>
      </c>
      <c r="P7169">
        <f>IF(G7169&gt;=2,"Repeat","One-time")</f>
        <v/>
      </c>
    </row>
    <row r="7170">
      <c r="A7170" t="inlineStr">
        <is>
          <t>C06001</t>
        </is>
      </c>
      <c r="B7170" t="inlineStr">
        <is>
          <t>Rahul Mishra</t>
        </is>
      </c>
      <c r="C7170" t="inlineStr">
        <is>
          <t>North</t>
        </is>
      </c>
      <c r="D7170" t="inlineStr">
        <is>
          <t>Chandigarh</t>
        </is>
      </c>
      <c r="E7170" t="inlineStr">
        <is>
          <t>No</t>
        </is>
      </c>
      <c r="F7170" t="inlineStr">
        <is>
          <t>Occasional</t>
        </is>
      </c>
      <c r="G7170" t="n">
        <v>2</v>
      </c>
      <c r="H7170" s="24" t="n">
        <v>4011.86</v>
      </c>
      <c r="I7170" s="24" t="n">
        <v>1796.46</v>
      </c>
      <c r="J7170" s="25" t="n">
        <v>45769</v>
      </c>
      <c r="K7170" s="25" t="n">
        <v>45928</v>
      </c>
      <c r="L7170" t="n">
        <v>4</v>
      </c>
      <c r="M7170" t="n">
        <v>2</v>
      </c>
      <c r="N7170" t="n">
        <v>1</v>
      </c>
      <c r="O7170">
        <f>DATE(2026,1,1)-K7170</f>
        <v/>
      </c>
      <c r="P7170">
        <f>IF(G7170&gt;=2,"Repeat","One-time")</f>
        <v/>
      </c>
    </row>
    <row r="7171">
      <c r="A7171" t="inlineStr">
        <is>
          <t>C01273</t>
        </is>
      </c>
      <c r="B7171" t="inlineStr">
        <is>
          <t>Ananya Kumar</t>
        </is>
      </c>
      <c r="C7171" t="inlineStr">
        <is>
          <t>South</t>
        </is>
      </c>
      <c r="D7171" t="inlineStr">
        <is>
          <t>Bengaluru</t>
        </is>
      </c>
      <c r="E7171" t="inlineStr">
        <is>
          <t>Yes</t>
        </is>
      </c>
      <c r="F7171" t="inlineStr">
        <is>
          <t>At Risk</t>
        </is>
      </c>
      <c r="G7171" t="n">
        <v>3</v>
      </c>
      <c r="H7171" s="24" t="n">
        <v>4010.8</v>
      </c>
      <c r="I7171" s="24" t="n">
        <v>729.62</v>
      </c>
      <c r="J7171" s="25" t="n">
        <v>45033</v>
      </c>
      <c r="K7171" s="25" t="n">
        <v>45044</v>
      </c>
      <c r="L7171" t="n">
        <v>1</v>
      </c>
      <c r="M7171" t="n">
        <v>3</v>
      </c>
      <c r="N7171" t="n">
        <v>1</v>
      </c>
      <c r="O7171">
        <f>DATE(2026,1,1)-K7171</f>
        <v/>
      </c>
      <c r="P7171">
        <f>IF(G7171&gt;=2,"Repeat","One-time")</f>
        <v/>
      </c>
    </row>
    <row r="7172">
      <c r="A7172" t="inlineStr">
        <is>
          <t>C08698</t>
        </is>
      </c>
      <c r="B7172" t="inlineStr">
        <is>
          <t>Sneha Menon</t>
        </is>
      </c>
      <c r="C7172" t="inlineStr">
        <is>
          <t>South</t>
        </is>
      </c>
      <c r="D7172" t="inlineStr">
        <is>
          <t>Bengaluru</t>
        </is>
      </c>
      <c r="E7172" t="inlineStr">
        <is>
          <t>No</t>
        </is>
      </c>
      <c r="F7172" t="inlineStr">
        <is>
          <t>Occasional</t>
        </is>
      </c>
      <c r="G7172" t="n">
        <v>1</v>
      </c>
      <c r="H7172" s="24" t="n">
        <v>4010.03</v>
      </c>
      <c r="I7172" s="24" t="n">
        <v>1575.48</v>
      </c>
      <c r="J7172" s="25" t="n">
        <v>45907</v>
      </c>
      <c r="K7172" s="25" t="n">
        <v>45907</v>
      </c>
      <c r="L7172" t="n">
        <v>3</v>
      </c>
      <c r="M7172" t="n">
        <v>1</v>
      </c>
      <c r="N7172" t="n">
        <v>1</v>
      </c>
      <c r="O7172">
        <f>DATE(2026,1,1)-K7172</f>
        <v/>
      </c>
      <c r="P7172">
        <f>IF(G7172&gt;=2,"Repeat","One-time")</f>
        <v/>
      </c>
    </row>
    <row r="7173">
      <c r="A7173" t="inlineStr">
        <is>
          <t>C02256</t>
        </is>
      </c>
      <c r="B7173" t="inlineStr">
        <is>
          <t>Diya Iyer</t>
        </is>
      </c>
      <c r="C7173" t="inlineStr">
        <is>
          <t>North</t>
        </is>
      </c>
      <c r="D7173" t="inlineStr">
        <is>
          <t>Lucknow</t>
        </is>
      </c>
      <c r="E7173" t="inlineStr">
        <is>
          <t>No</t>
        </is>
      </c>
      <c r="F7173" t="inlineStr">
        <is>
          <t>At Risk</t>
        </is>
      </c>
      <c r="G7173" t="n">
        <v>3</v>
      </c>
      <c r="H7173" s="24" t="n">
        <v>4008.32</v>
      </c>
      <c r="I7173" s="24" t="n">
        <v>720.78</v>
      </c>
      <c r="J7173" s="25" t="n">
        <v>45345</v>
      </c>
      <c r="K7173" s="25" t="n">
        <v>45540</v>
      </c>
      <c r="L7173" t="n">
        <v>2</v>
      </c>
      <c r="M7173" t="n">
        <v>3</v>
      </c>
      <c r="N7173" t="n">
        <v>1</v>
      </c>
      <c r="O7173">
        <f>DATE(2026,1,1)-K7173</f>
        <v/>
      </c>
      <c r="P7173">
        <f>IF(G7173&gt;=2,"Repeat","One-time")</f>
        <v/>
      </c>
    </row>
    <row r="7174">
      <c r="A7174" t="inlineStr">
        <is>
          <t>C08783</t>
        </is>
      </c>
      <c r="B7174" t="inlineStr">
        <is>
          <t>Rahul Joshi</t>
        </is>
      </c>
      <c r="C7174" t="inlineStr">
        <is>
          <t>East</t>
        </is>
      </c>
      <c r="D7174" t="inlineStr">
        <is>
          <t>Kolkata</t>
        </is>
      </c>
      <c r="E7174" t="inlineStr">
        <is>
          <t>Yes</t>
        </is>
      </c>
      <c r="F7174" t="inlineStr">
        <is>
          <t>Occasional</t>
        </is>
      </c>
      <c r="G7174" t="n">
        <v>1</v>
      </c>
      <c r="H7174" s="24" t="n">
        <v>4007.66</v>
      </c>
      <c r="I7174" s="24" t="n">
        <v>1404.18</v>
      </c>
      <c r="J7174" s="25" t="n">
        <v>45932</v>
      </c>
      <c r="K7174" s="25" t="n">
        <v>45932</v>
      </c>
      <c r="L7174" t="n">
        <v>4</v>
      </c>
      <c r="M7174" t="n">
        <v>1</v>
      </c>
      <c r="N7174" t="n">
        <v>1</v>
      </c>
      <c r="O7174">
        <f>DATE(2026,1,1)-K7174</f>
        <v/>
      </c>
      <c r="P7174">
        <f>IF(G7174&gt;=2,"Repeat","One-time")</f>
        <v/>
      </c>
    </row>
    <row r="7175">
      <c r="A7175" t="inlineStr">
        <is>
          <t>C00280</t>
        </is>
      </c>
      <c r="B7175" t="inlineStr">
        <is>
          <t>Zoya Patel</t>
        </is>
      </c>
      <c r="C7175" t="inlineStr">
        <is>
          <t>South</t>
        </is>
      </c>
      <c r="D7175" t="inlineStr">
        <is>
          <t>Bengaluru</t>
        </is>
      </c>
      <c r="E7175" t="inlineStr">
        <is>
          <t>No</t>
        </is>
      </c>
      <c r="F7175" t="inlineStr">
        <is>
          <t>Hibernating</t>
        </is>
      </c>
      <c r="G7175" t="n">
        <v>1</v>
      </c>
      <c r="H7175" s="24" t="n">
        <v>4004.1</v>
      </c>
      <c r="I7175" s="24" t="n">
        <v>990.98</v>
      </c>
      <c r="J7175" s="25" t="n">
        <v>44927</v>
      </c>
      <c r="K7175" s="25" t="n">
        <v>44927</v>
      </c>
      <c r="L7175" t="n">
        <v>1</v>
      </c>
      <c r="M7175" t="n">
        <v>1</v>
      </c>
      <c r="N7175" t="n">
        <v>1</v>
      </c>
      <c r="O7175">
        <f>DATE(2026,1,1)-K7175</f>
        <v/>
      </c>
      <c r="P7175">
        <f>IF(G7175&gt;=2,"Repeat","One-time")</f>
        <v/>
      </c>
    </row>
    <row r="7176">
      <c r="A7176" t="inlineStr">
        <is>
          <t>C04307</t>
        </is>
      </c>
      <c r="B7176" t="inlineStr">
        <is>
          <t>Arjun Verma</t>
        </is>
      </c>
      <c r="C7176" t="inlineStr">
        <is>
          <t>Central</t>
        </is>
      </c>
      <c r="D7176" t="inlineStr">
        <is>
          <t>Indore</t>
        </is>
      </c>
      <c r="E7176" t="inlineStr">
        <is>
          <t>No</t>
        </is>
      </c>
      <c r="F7176" t="inlineStr">
        <is>
          <t>At Risk</t>
        </is>
      </c>
      <c r="G7176" t="n">
        <v>4</v>
      </c>
      <c r="H7176" s="24" t="n">
        <v>4002.9</v>
      </c>
      <c r="I7176" s="24" t="n">
        <v>1131.35</v>
      </c>
      <c r="J7176" s="25" t="n">
        <v>45465</v>
      </c>
      <c r="K7176" s="25" t="n">
        <v>45493</v>
      </c>
      <c r="L7176" t="n">
        <v>2</v>
      </c>
      <c r="M7176" t="n">
        <v>3</v>
      </c>
      <c r="N7176" t="n">
        <v>1</v>
      </c>
      <c r="O7176">
        <f>DATE(2026,1,1)-K7176</f>
        <v/>
      </c>
      <c r="P7176">
        <f>IF(G7176&gt;=2,"Repeat","One-time")</f>
        <v/>
      </c>
    </row>
    <row r="7177">
      <c r="A7177" t="inlineStr">
        <is>
          <t>C09073</t>
        </is>
      </c>
      <c r="B7177" t="inlineStr">
        <is>
          <t>Zoya Joshi</t>
        </is>
      </c>
      <c r="C7177" t="inlineStr">
        <is>
          <t>South</t>
        </is>
      </c>
      <c r="D7177" t="inlineStr">
        <is>
          <t>Coimbatore</t>
        </is>
      </c>
      <c r="E7177" t="inlineStr">
        <is>
          <t>No</t>
        </is>
      </c>
      <c r="F7177" t="inlineStr">
        <is>
          <t>Occasional</t>
        </is>
      </c>
      <c r="G7177" t="n">
        <v>2</v>
      </c>
      <c r="H7177" s="24" t="n">
        <v>3997</v>
      </c>
      <c r="I7177" s="24" t="n">
        <v>882.6799999999999</v>
      </c>
      <c r="J7177" s="25" t="n">
        <v>45833</v>
      </c>
      <c r="K7177" s="25" t="n">
        <v>45853</v>
      </c>
      <c r="L7177" t="n">
        <v>3</v>
      </c>
      <c r="M7177" t="n">
        <v>2</v>
      </c>
      <c r="N7177" t="n">
        <v>1</v>
      </c>
      <c r="O7177">
        <f>DATE(2026,1,1)-K7177</f>
        <v/>
      </c>
      <c r="P7177">
        <f>IF(G7177&gt;=2,"Repeat","One-time")</f>
        <v/>
      </c>
    </row>
    <row r="7178">
      <c r="A7178" t="inlineStr">
        <is>
          <t>C11196</t>
        </is>
      </c>
      <c r="B7178" t="inlineStr">
        <is>
          <t>Swati Rao</t>
        </is>
      </c>
      <c r="C7178" t="inlineStr">
        <is>
          <t>North</t>
        </is>
      </c>
      <c r="D7178" t="inlineStr">
        <is>
          <t>Gurugram</t>
        </is>
      </c>
      <c r="E7178" t="inlineStr">
        <is>
          <t>Yes</t>
        </is>
      </c>
      <c r="F7178" t="inlineStr">
        <is>
          <t>New</t>
        </is>
      </c>
      <c r="G7178" t="n">
        <v>1</v>
      </c>
      <c r="H7178" s="24" t="n">
        <v>3994.08</v>
      </c>
      <c r="I7178" s="24" t="n">
        <v>1777.07</v>
      </c>
      <c r="J7178" s="25" t="n">
        <v>46015</v>
      </c>
      <c r="K7178" s="25" t="n">
        <v>46015</v>
      </c>
      <c r="L7178" t="n">
        <v>5</v>
      </c>
      <c r="M7178" t="n">
        <v>2</v>
      </c>
      <c r="N7178" t="n">
        <v>1</v>
      </c>
      <c r="O7178">
        <f>DATE(2026,1,1)-K7178</f>
        <v/>
      </c>
      <c r="P7178">
        <f>IF(G7178&gt;=2,"Repeat","One-time")</f>
        <v/>
      </c>
    </row>
    <row r="7179">
      <c r="A7179" t="inlineStr">
        <is>
          <t>C04851</t>
        </is>
      </c>
      <c r="B7179" t="inlineStr">
        <is>
          <t>Kavya Shah</t>
        </is>
      </c>
      <c r="C7179" t="inlineStr">
        <is>
          <t>West</t>
        </is>
      </c>
      <c r="D7179" t="inlineStr">
        <is>
          <t>Ahmedabad</t>
        </is>
      </c>
      <c r="E7179" t="inlineStr">
        <is>
          <t>Yes</t>
        </is>
      </c>
      <c r="F7179" t="inlineStr">
        <is>
          <t>At Risk</t>
        </is>
      </c>
      <c r="G7179" t="n">
        <v>5</v>
      </c>
      <c r="H7179" s="24" t="n">
        <v>3991.39</v>
      </c>
      <c r="I7179" s="24" t="n">
        <v>1506.71</v>
      </c>
      <c r="J7179" s="25" t="n">
        <v>45415</v>
      </c>
      <c r="K7179" s="25" t="n">
        <v>45673</v>
      </c>
      <c r="L7179" t="n">
        <v>2</v>
      </c>
      <c r="M7179" t="n">
        <v>4</v>
      </c>
      <c r="N7179" t="n">
        <v>1</v>
      </c>
      <c r="O7179">
        <f>DATE(2026,1,1)-K7179</f>
        <v/>
      </c>
      <c r="P7179">
        <f>IF(G7179&gt;=2,"Repeat","One-time")</f>
        <v/>
      </c>
    </row>
    <row r="7180">
      <c r="A7180" t="inlineStr">
        <is>
          <t>C05210</t>
        </is>
      </c>
      <c r="B7180" t="inlineStr">
        <is>
          <t>Aarav Banerjee</t>
        </is>
      </c>
      <c r="C7180" t="inlineStr">
        <is>
          <t>West</t>
        </is>
      </c>
      <c r="D7180" t="inlineStr">
        <is>
          <t>Mumbai</t>
        </is>
      </c>
      <c r="E7180" t="inlineStr">
        <is>
          <t>No</t>
        </is>
      </c>
      <c r="F7180" t="inlineStr">
        <is>
          <t>Hibernating</t>
        </is>
      </c>
      <c r="G7180" t="n">
        <v>1</v>
      </c>
      <c r="H7180" s="24" t="n">
        <v>3990.22</v>
      </c>
      <c r="I7180" s="24" t="n">
        <v>1292.08</v>
      </c>
      <c r="J7180" s="25" t="n">
        <v>45442</v>
      </c>
      <c r="K7180" s="25" t="n">
        <v>45442</v>
      </c>
      <c r="L7180" t="n">
        <v>1</v>
      </c>
      <c r="M7180" t="n">
        <v>1</v>
      </c>
      <c r="N7180" t="n">
        <v>1</v>
      </c>
      <c r="O7180">
        <f>DATE(2026,1,1)-K7180</f>
        <v/>
      </c>
      <c r="P7180">
        <f>IF(G7180&gt;=2,"Repeat","One-time")</f>
        <v/>
      </c>
    </row>
    <row r="7181">
      <c r="A7181" t="inlineStr">
        <is>
          <t>C07614</t>
        </is>
      </c>
      <c r="B7181" t="inlineStr">
        <is>
          <t>Isha Chopra</t>
        </is>
      </c>
      <c r="C7181" t="inlineStr">
        <is>
          <t>South</t>
        </is>
      </c>
      <c r="D7181" t="inlineStr">
        <is>
          <t>Bengaluru</t>
        </is>
      </c>
      <c r="E7181" t="inlineStr">
        <is>
          <t>No</t>
        </is>
      </c>
      <c r="F7181" t="inlineStr">
        <is>
          <t>Occasional</t>
        </is>
      </c>
      <c r="G7181" t="n">
        <v>1</v>
      </c>
      <c r="H7181" s="24" t="n">
        <v>3986.78</v>
      </c>
      <c r="I7181" s="24" t="n">
        <v>530.74</v>
      </c>
      <c r="J7181" s="25" t="n">
        <v>45673</v>
      </c>
      <c r="K7181" s="25" t="n">
        <v>45673</v>
      </c>
      <c r="L7181" t="n">
        <v>2</v>
      </c>
      <c r="M7181" t="n">
        <v>1</v>
      </c>
      <c r="N7181" t="n">
        <v>1</v>
      </c>
      <c r="O7181">
        <f>DATE(2026,1,1)-K7181</f>
        <v/>
      </c>
      <c r="P7181">
        <f>IF(G7181&gt;=2,"Repeat","One-time")</f>
        <v/>
      </c>
    </row>
    <row r="7182">
      <c r="A7182" t="inlineStr">
        <is>
          <t>C09773</t>
        </is>
      </c>
      <c r="B7182" t="inlineStr">
        <is>
          <t>Vivaan Reddy</t>
        </is>
      </c>
      <c r="C7182" t="inlineStr">
        <is>
          <t>East</t>
        </is>
      </c>
      <c r="D7182" t="inlineStr">
        <is>
          <t>Kolkata</t>
        </is>
      </c>
      <c r="E7182" t="inlineStr">
        <is>
          <t>No</t>
        </is>
      </c>
      <c r="F7182" t="inlineStr">
        <is>
          <t>Occasional</t>
        </is>
      </c>
      <c r="G7182" t="n">
        <v>1</v>
      </c>
      <c r="H7182" s="24" t="n">
        <v>3985.75</v>
      </c>
      <c r="I7182" s="24" t="n">
        <v>1155.85</v>
      </c>
      <c r="J7182" s="25" t="n">
        <v>45886</v>
      </c>
      <c r="K7182" s="25" t="n">
        <v>45886</v>
      </c>
      <c r="L7182" t="n">
        <v>3</v>
      </c>
      <c r="M7182" t="n">
        <v>1</v>
      </c>
      <c r="N7182" t="n">
        <v>1</v>
      </c>
      <c r="O7182">
        <f>DATE(2026,1,1)-K7182</f>
        <v/>
      </c>
      <c r="P7182">
        <f>IF(G7182&gt;=2,"Repeat","One-time")</f>
        <v/>
      </c>
    </row>
    <row r="7183">
      <c r="A7183" t="inlineStr">
        <is>
          <t>C04460</t>
        </is>
      </c>
      <c r="B7183" t="inlineStr">
        <is>
          <t>Ananya Kumar</t>
        </is>
      </c>
      <c r="C7183" t="inlineStr">
        <is>
          <t>West</t>
        </is>
      </c>
      <c r="D7183" t="inlineStr">
        <is>
          <t>Mumbai</t>
        </is>
      </c>
      <c r="E7183" t="inlineStr">
        <is>
          <t>No</t>
        </is>
      </c>
      <c r="F7183" t="inlineStr">
        <is>
          <t>Occasional</t>
        </is>
      </c>
      <c r="G7183" t="n">
        <v>1</v>
      </c>
      <c r="H7183" s="24" t="n">
        <v>3984.55</v>
      </c>
      <c r="I7183" s="24" t="n">
        <v>1011.67</v>
      </c>
      <c r="J7183" s="25" t="n">
        <v>45590</v>
      </c>
      <c r="K7183" s="25" t="n">
        <v>45590</v>
      </c>
      <c r="L7183" t="n">
        <v>2</v>
      </c>
      <c r="M7183" t="n">
        <v>1</v>
      </c>
      <c r="N7183" t="n">
        <v>1</v>
      </c>
      <c r="O7183">
        <f>DATE(2026,1,1)-K7183</f>
        <v/>
      </c>
      <c r="P7183">
        <f>IF(G7183&gt;=2,"Repeat","One-time")</f>
        <v/>
      </c>
    </row>
    <row r="7184">
      <c r="A7184" t="inlineStr">
        <is>
          <t>C02460</t>
        </is>
      </c>
      <c r="B7184" t="inlineStr">
        <is>
          <t>Manish Banerjee</t>
        </is>
      </c>
      <c r="C7184" t="inlineStr">
        <is>
          <t>West</t>
        </is>
      </c>
      <c r="D7184" t="inlineStr">
        <is>
          <t>Ahmedabad</t>
        </is>
      </c>
      <c r="E7184" t="inlineStr">
        <is>
          <t>No</t>
        </is>
      </c>
      <c r="F7184" t="inlineStr">
        <is>
          <t>Hibernating</t>
        </is>
      </c>
      <c r="G7184" t="n">
        <v>2</v>
      </c>
      <c r="H7184" s="24" t="n">
        <v>3983.8</v>
      </c>
      <c r="I7184" s="24" t="n">
        <v>1406.7</v>
      </c>
      <c r="J7184" s="25" t="n">
        <v>45165</v>
      </c>
      <c r="K7184" s="25" t="n">
        <v>45189</v>
      </c>
      <c r="L7184" t="n">
        <v>1</v>
      </c>
      <c r="M7184" t="n">
        <v>2</v>
      </c>
      <c r="N7184" t="n">
        <v>1</v>
      </c>
      <c r="O7184">
        <f>DATE(2026,1,1)-K7184</f>
        <v/>
      </c>
      <c r="P7184">
        <f>IF(G7184&gt;=2,"Repeat","One-time")</f>
        <v/>
      </c>
    </row>
    <row r="7185">
      <c r="A7185" t="inlineStr">
        <is>
          <t>C08538</t>
        </is>
      </c>
      <c r="B7185" t="inlineStr">
        <is>
          <t>Amit Sinha</t>
        </is>
      </c>
      <c r="C7185" t="inlineStr">
        <is>
          <t>West</t>
        </is>
      </c>
      <c r="D7185" t="inlineStr">
        <is>
          <t>Ahmedabad</t>
        </is>
      </c>
      <c r="E7185" t="inlineStr">
        <is>
          <t>No</t>
        </is>
      </c>
      <c r="F7185" t="inlineStr">
        <is>
          <t>New</t>
        </is>
      </c>
      <c r="G7185" t="n">
        <v>1</v>
      </c>
      <c r="H7185" s="24" t="n">
        <v>3982.93</v>
      </c>
      <c r="I7185" s="24" t="n">
        <v>671.36</v>
      </c>
      <c r="J7185" s="25" t="n">
        <v>45951</v>
      </c>
      <c r="K7185" s="25" t="n">
        <v>45951</v>
      </c>
      <c r="L7185" t="n">
        <v>4</v>
      </c>
      <c r="M7185" t="n">
        <v>1</v>
      </c>
      <c r="N7185" t="n">
        <v>1</v>
      </c>
      <c r="O7185">
        <f>DATE(2026,1,1)-K7185</f>
        <v/>
      </c>
      <c r="P7185">
        <f>IF(G7185&gt;=2,"Repeat","One-time")</f>
        <v/>
      </c>
    </row>
    <row r="7186">
      <c r="A7186" t="inlineStr">
        <is>
          <t>C03086</t>
        </is>
      </c>
      <c r="B7186" t="inlineStr">
        <is>
          <t>Neha Singh</t>
        </is>
      </c>
      <c r="C7186" t="inlineStr">
        <is>
          <t>West</t>
        </is>
      </c>
      <c r="D7186" t="inlineStr">
        <is>
          <t>Pune</t>
        </is>
      </c>
      <c r="E7186" t="inlineStr">
        <is>
          <t>No</t>
        </is>
      </c>
      <c r="F7186" t="inlineStr">
        <is>
          <t>Hibernating</t>
        </is>
      </c>
      <c r="G7186" t="n">
        <v>1</v>
      </c>
      <c r="H7186" s="24" t="n">
        <v>3978</v>
      </c>
      <c r="I7186" s="24" t="n">
        <v>1651.75</v>
      </c>
      <c r="J7186" s="25" t="n">
        <v>45263</v>
      </c>
      <c r="K7186" s="25" t="n">
        <v>45263</v>
      </c>
      <c r="L7186" t="n">
        <v>1</v>
      </c>
      <c r="M7186" t="n">
        <v>1</v>
      </c>
      <c r="N7186" t="n">
        <v>1</v>
      </c>
      <c r="O7186">
        <f>DATE(2026,1,1)-K7186</f>
        <v/>
      </c>
      <c r="P7186">
        <f>IF(G7186&gt;=2,"Repeat","One-time")</f>
        <v/>
      </c>
    </row>
    <row r="7187">
      <c r="A7187" t="inlineStr">
        <is>
          <t>C11752</t>
        </is>
      </c>
      <c r="B7187" t="inlineStr">
        <is>
          <t>Swati Patel</t>
        </is>
      </c>
      <c r="C7187" t="inlineStr">
        <is>
          <t>East</t>
        </is>
      </c>
      <c r="D7187" t="inlineStr">
        <is>
          <t>Guwahati</t>
        </is>
      </c>
      <c r="E7187" t="inlineStr">
        <is>
          <t>Yes</t>
        </is>
      </c>
      <c r="F7187" t="inlineStr">
        <is>
          <t>New</t>
        </is>
      </c>
      <c r="G7187" t="n">
        <v>1</v>
      </c>
      <c r="H7187" s="24" t="n">
        <v>3975.96</v>
      </c>
      <c r="I7187" s="24" t="n">
        <v>854.52</v>
      </c>
      <c r="J7187" s="25" t="n">
        <v>46014</v>
      </c>
      <c r="K7187" s="25" t="n">
        <v>46014</v>
      </c>
      <c r="L7187" t="n">
        <v>5</v>
      </c>
      <c r="M7187" t="n">
        <v>2</v>
      </c>
      <c r="N7187" t="n">
        <v>1</v>
      </c>
      <c r="O7187">
        <f>DATE(2026,1,1)-K7187</f>
        <v/>
      </c>
      <c r="P7187">
        <f>IF(G7187&gt;=2,"Repeat","One-time")</f>
        <v/>
      </c>
    </row>
    <row r="7188">
      <c r="A7188" t="inlineStr">
        <is>
          <t>C02776</t>
        </is>
      </c>
      <c r="B7188" t="inlineStr">
        <is>
          <t>Aarav Sinha</t>
        </is>
      </c>
      <c r="C7188" t="inlineStr">
        <is>
          <t>South</t>
        </is>
      </c>
      <c r="D7188" t="inlineStr">
        <is>
          <t>Bengaluru</t>
        </is>
      </c>
      <c r="E7188" t="inlineStr">
        <is>
          <t>No</t>
        </is>
      </c>
      <c r="F7188" t="inlineStr">
        <is>
          <t>Occasional</t>
        </is>
      </c>
      <c r="G7188" t="n">
        <v>2</v>
      </c>
      <c r="H7188" s="24" t="n">
        <v>3971.29</v>
      </c>
      <c r="I7188" s="24" t="n">
        <v>1169.59</v>
      </c>
      <c r="J7188" s="25" t="n">
        <v>45295</v>
      </c>
      <c r="K7188" s="25" t="n">
        <v>45551</v>
      </c>
      <c r="L7188" t="n">
        <v>2</v>
      </c>
      <c r="M7188" t="n">
        <v>2</v>
      </c>
      <c r="N7188" t="n">
        <v>1</v>
      </c>
      <c r="O7188">
        <f>DATE(2026,1,1)-K7188</f>
        <v/>
      </c>
      <c r="P7188">
        <f>IF(G7188&gt;=2,"Repeat","One-time")</f>
        <v/>
      </c>
    </row>
    <row r="7189">
      <c r="A7189" t="inlineStr">
        <is>
          <t>C04831</t>
        </is>
      </c>
      <c r="B7189" t="inlineStr">
        <is>
          <t>Manish Pillai</t>
        </is>
      </c>
      <c r="C7189" t="inlineStr">
        <is>
          <t>West</t>
        </is>
      </c>
      <c r="D7189" t="inlineStr">
        <is>
          <t>Mumbai</t>
        </is>
      </c>
      <c r="E7189" t="inlineStr">
        <is>
          <t>No</t>
        </is>
      </c>
      <c r="F7189" t="inlineStr">
        <is>
          <t>Occasional</t>
        </is>
      </c>
      <c r="G7189" t="n">
        <v>2</v>
      </c>
      <c r="H7189" s="24" t="n">
        <v>3969.62</v>
      </c>
      <c r="I7189" s="24" t="n">
        <v>842.36</v>
      </c>
      <c r="J7189" s="25" t="n">
        <v>45497</v>
      </c>
      <c r="K7189" s="25" t="n">
        <v>45606</v>
      </c>
      <c r="L7189" t="n">
        <v>2</v>
      </c>
      <c r="M7189" t="n">
        <v>2</v>
      </c>
      <c r="N7189" t="n">
        <v>1</v>
      </c>
      <c r="O7189">
        <f>DATE(2026,1,1)-K7189</f>
        <v/>
      </c>
      <c r="P7189">
        <f>IF(G7189&gt;=2,"Repeat","One-time")</f>
        <v/>
      </c>
    </row>
    <row r="7190">
      <c r="A7190" t="inlineStr">
        <is>
          <t>C08568</t>
        </is>
      </c>
      <c r="B7190" t="inlineStr">
        <is>
          <t>Swati Chopra</t>
        </is>
      </c>
      <c r="C7190" t="inlineStr">
        <is>
          <t>North</t>
        </is>
      </c>
      <c r="D7190" t="inlineStr">
        <is>
          <t>Delhi</t>
        </is>
      </c>
      <c r="E7190" t="inlineStr">
        <is>
          <t>No</t>
        </is>
      </c>
      <c r="F7190" t="inlineStr">
        <is>
          <t>Occasional</t>
        </is>
      </c>
      <c r="G7190" t="n">
        <v>2</v>
      </c>
      <c r="H7190" s="24" t="n">
        <v>3968.6</v>
      </c>
      <c r="I7190" s="24" t="n">
        <v>-3.37</v>
      </c>
      <c r="J7190" s="25" t="n">
        <v>45899</v>
      </c>
      <c r="K7190" s="25" t="n">
        <v>45946</v>
      </c>
      <c r="L7190" t="n">
        <v>4</v>
      </c>
      <c r="M7190" t="n">
        <v>2</v>
      </c>
      <c r="N7190" t="n">
        <v>1</v>
      </c>
      <c r="O7190">
        <f>DATE(2026,1,1)-K7190</f>
        <v/>
      </c>
      <c r="P7190">
        <f>IF(G7190&gt;=2,"Repeat","One-time")</f>
        <v/>
      </c>
    </row>
    <row r="7191">
      <c r="A7191" t="inlineStr">
        <is>
          <t>C10461</t>
        </is>
      </c>
      <c r="B7191" t="inlineStr">
        <is>
          <t>Diya Chopra</t>
        </is>
      </c>
      <c r="C7191" t="inlineStr">
        <is>
          <t>North</t>
        </is>
      </c>
      <c r="D7191" t="inlineStr">
        <is>
          <t>Delhi</t>
        </is>
      </c>
      <c r="E7191" t="inlineStr">
        <is>
          <t>Yes</t>
        </is>
      </c>
      <c r="F7191" t="inlineStr">
        <is>
          <t>New</t>
        </is>
      </c>
      <c r="G7191" t="n">
        <v>1</v>
      </c>
      <c r="H7191" s="24" t="n">
        <v>3967.51</v>
      </c>
      <c r="I7191" s="24" t="n">
        <v>963.21</v>
      </c>
      <c r="J7191" s="25" t="n">
        <v>46022</v>
      </c>
      <c r="K7191" s="25" t="n">
        <v>46022</v>
      </c>
      <c r="L7191" t="n">
        <v>5</v>
      </c>
      <c r="M7191" t="n">
        <v>2</v>
      </c>
      <c r="N7191" t="n">
        <v>1</v>
      </c>
      <c r="O7191">
        <f>DATE(2026,1,1)-K7191</f>
        <v/>
      </c>
      <c r="P7191">
        <f>IF(G7191&gt;=2,"Repeat","One-time")</f>
        <v/>
      </c>
    </row>
    <row r="7192">
      <c r="A7192" t="inlineStr">
        <is>
          <t>C05326</t>
        </is>
      </c>
      <c r="B7192" t="inlineStr">
        <is>
          <t>Vikram Mukherjee</t>
        </is>
      </c>
      <c r="C7192" t="inlineStr">
        <is>
          <t>East</t>
        </is>
      </c>
      <c r="D7192" t="inlineStr">
        <is>
          <t>Kolkata</t>
        </is>
      </c>
      <c r="E7192" t="inlineStr">
        <is>
          <t>No</t>
        </is>
      </c>
      <c r="F7192" t="inlineStr">
        <is>
          <t>Occasional</t>
        </is>
      </c>
      <c r="G7192" t="n">
        <v>1</v>
      </c>
      <c r="H7192" s="24" t="n">
        <v>3966.3</v>
      </c>
      <c r="I7192" s="24" t="n">
        <v>994.9400000000001</v>
      </c>
      <c r="J7192" s="25" t="n">
        <v>45582</v>
      </c>
      <c r="K7192" s="25" t="n">
        <v>45582</v>
      </c>
      <c r="L7192" t="n">
        <v>2</v>
      </c>
      <c r="M7192" t="n">
        <v>1</v>
      </c>
      <c r="N7192" t="n">
        <v>1</v>
      </c>
      <c r="O7192">
        <f>DATE(2026,1,1)-K7192</f>
        <v/>
      </c>
      <c r="P7192">
        <f>IF(G7192&gt;=2,"Repeat","One-time")</f>
        <v/>
      </c>
    </row>
    <row r="7193">
      <c r="A7193" t="inlineStr">
        <is>
          <t>C00798</t>
        </is>
      </c>
      <c r="B7193" t="inlineStr">
        <is>
          <t>Zoya Banerjee</t>
        </is>
      </c>
      <c r="C7193" t="inlineStr">
        <is>
          <t>East</t>
        </is>
      </c>
      <c r="D7193" t="inlineStr">
        <is>
          <t>Patna</t>
        </is>
      </c>
      <c r="E7193" t="inlineStr">
        <is>
          <t>No</t>
        </is>
      </c>
      <c r="F7193" t="inlineStr">
        <is>
          <t>At Risk</t>
        </is>
      </c>
      <c r="G7193" t="n">
        <v>4</v>
      </c>
      <c r="H7193" s="24" t="n">
        <v>3956.6</v>
      </c>
      <c r="I7193" s="24" t="n">
        <v>939.55</v>
      </c>
      <c r="J7193" s="25" t="n">
        <v>44937</v>
      </c>
      <c r="K7193" s="25" t="n">
        <v>45212</v>
      </c>
      <c r="L7193" t="n">
        <v>1</v>
      </c>
      <c r="M7193" t="n">
        <v>3</v>
      </c>
      <c r="N7193" t="n">
        <v>1</v>
      </c>
      <c r="O7193">
        <f>DATE(2026,1,1)-K7193</f>
        <v/>
      </c>
      <c r="P7193">
        <f>IF(G7193&gt;=2,"Repeat","One-time")</f>
        <v/>
      </c>
    </row>
    <row r="7194">
      <c r="A7194" t="inlineStr">
        <is>
          <t>C03663</t>
        </is>
      </c>
      <c r="B7194" t="inlineStr">
        <is>
          <t>Harpreet Sharma</t>
        </is>
      </c>
      <c r="C7194" t="inlineStr">
        <is>
          <t>East</t>
        </is>
      </c>
      <c r="D7194" t="inlineStr">
        <is>
          <t>Jamshedpur</t>
        </is>
      </c>
      <c r="E7194" t="inlineStr">
        <is>
          <t>No</t>
        </is>
      </c>
      <c r="F7194" t="inlineStr">
        <is>
          <t>Occasional</t>
        </is>
      </c>
      <c r="G7194" t="n">
        <v>2</v>
      </c>
      <c r="H7194" s="24" t="n">
        <v>3955.64</v>
      </c>
      <c r="I7194" s="24" t="n">
        <v>881.88</v>
      </c>
      <c r="J7194" s="25" t="n">
        <v>45415</v>
      </c>
      <c r="K7194" s="25" t="n">
        <v>45600</v>
      </c>
      <c r="L7194" t="n">
        <v>2</v>
      </c>
      <c r="M7194" t="n">
        <v>2</v>
      </c>
      <c r="N7194" t="n">
        <v>1</v>
      </c>
      <c r="O7194">
        <f>DATE(2026,1,1)-K7194</f>
        <v/>
      </c>
      <c r="P7194">
        <f>IF(G7194&gt;=2,"Repeat","One-time")</f>
        <v/>
      </c>
    </row>
    <row r="7195">
      <c r="A7195" t="inlineStr">
        <is>
          <t>C06896</t>
        </is>
      </c>
      <c r="B7195" t="inlineStr">
        <is>
          <t>Vikram Joshi</t>
        </is>
      </c>
      <c r="C7195" t="inlineStr">
        <is>
          <t>South</t>
        </is>
      </c>
      <c r="D7195" t="inlineStr">
        <is>
          <t>Hyderabad</t>
        </is>
      </c>
      <c r="E7195" t="inlineStr">
        <is>
          <t>No</t>
        </is>
      </c>
      <c r="F7195" t="inlineStr">
        <is>
          <t>Loyal</t>
        </is>
      </c>
      <c r="G7195" t="n">
        <v>3</v>
      </c>
      <c r="H7195" s="24" t="n">
        <v>3949.09</v>
      </c>
      <c r="I7195" s="24" t="n">
        <v>1442.58</v>
      </c>
      <c r="J7195" s="25" t="n">
        <v>45805</v>
      </c>
      <c r="K7195" s="25" t="n">
        <v>45913</v>
      </c>
      <c r="L7195" t="n">
        <v>3</v>
      </c>
      <c r="M7195" t="n">
        <v>3</v>
      </c>
      <c r="N7195" t="n">
        <v>1</v>
      </c>
      <c r="O7195">
        <f>DATE(2026,1,1)-K7195</f>
        <v/>
      </c>
      <c r="P7195">
        <f>IF(G7195&gt;=2,"Repeat","One-time")</f>
        <v/>
      </c>
    </row>
    <row r="7196">
      <c r="A7196" t="inlineStr">
        <is>
          <t>C06047</t>
        </is>
      </c>
      <c r="B7196" t="inlineStr">
        <is>
          <t>Sanjay Das</t>
        </is>
      </c>
      <c r="C7196" t="inlineStr">
        <is>
          <t>North</t>
        </is>
      </c>
      <c r="D7196" t="inlineStr">
        <is>
          <t>Delhi</t>
        </is>
      </c>
      <c r="E7196" t="inlineStr">
        <is>
          <t>No</t>
        </is>
      </c>
      <c r="F7196" t="inlineStr">
        <is>
          <t>Occasional</t>
        </is>
      </c>
      <c r="G7196" t="n">
        <v>2</v>
      </c>
      <c r="H7196" s="24" t="n">
        <v>3948.27</v>
      </c>
      <c r="I7196" s="24" t="n">
        <v>1461.53</v>
      </c>
      <c r="J7196" s="25" t="n">
        <v>45703</v>
      </c>
      <c r="K7196" s="25" t="n">
        <v>45754</v>
      </c>
      <c r="L7196" t="n">
        <v>3</v>
      </c>
      <c r="M7196" t="n">
        <v>2</v>
      </c>
      <c r="N7196" t="n">
        <v>1</v>
      </c>
      <c r="O7196">
        <f>DATE(2026,1,1)-K7196</f>
        <v/>
      </c>
      <c r="P7196">
        <f>IF(G7196&gt;=2,"Repeat","One-time")</f>
        <v/>
      </c>
    </row>
    <row r="7197">
      <c r="A7197" t="inlineStr">
        <is>
          <t>C08266</t>
        </is>
      </c>
      <c r="B7197" t="inlineStr">
        <is>
          <t>Imran Singh</t>
        </is>
      </c>
      <c r="C7197" t="inlineStr">
        <is>
          <t>North</t>
        </is>
      </c>
      <c r="D7197" t="inlineStr">
        <is>
          <t>Gurugram</t>
        </is>
      </c>
      <c r="E7197" t="inlineStr">
        <is>
          <t>Yes</t>
        </is>
      </c>
      <c r="F7197" t="inlineStr">
        <is>
          <t>Occasional</t>
        </is>
      </c>
      <c r="G7197" t="n">
        <v>1</v>
      </c>
      <c r="H7197" s="24" t="n">
        <v>3946.97</v>
      </c>
      <c r="I7197" s="24" t="n">
        <v>1396.76</v>
      </c>
      <c r="J7197" s="25" t="n">
        <v>45808</v>
      </c>
      <c r="K7197" s="25" t="n">
        <v>45808</v>
      </c>
      <c r="L7197" t="n">
        <v>3</v>
      </c>
      <c r="M7197" t="n">
        <v>1</v>
      </c>
      <c r="N7197" t="n">
        <v>1</v>
      </c>
      <c r="O7197">
        <f>DATE(2026,1,1)-K7197</f>
        <v/>
      </c>
      <c r="P7197">
        <f>IF(G7197&gt;=2,"Repeat","One-time")</f>
        <v/>
      </c>
    </row>
    <row r="7198">
      <c r="A7198" t="inlineStr">
        <is>
          <t>C04537</t>
        </is>
      </c>
      <c r="B7198" t="inlineStr">
        <is>
          <t>Zoya Sharma</t>
        </is>
      </c>
      <c r="C7198" t="inlineStr">
        <is>
          <t>South</t>
        </is>
      </c>
      <c r="D7198" t="inlineStr">
        <is>
          <t>Bengaluru</t>
        </is>
      </c>
      <c r="E7198" t="inlineStr">
        <is>
          <t>Yes</t>
        </is>
      </c>
      <c r="F7198" t="inlineStr">
        <is>
          <t>Occasional</t>
        </is>
      </c>
      <c r="G7198" t="n">
        <v>1</v>
      </c>
      <c r="H7198" s="24" t="n">
        <v>3946.81</v>
      </c>
      <c r="I7198" s="24" t="n">
        <v>1984.57</v>
      </c>
      <c r="J7198" s="25" t="n">
        <v>45759</v>
      </c>
      <c r="K7198" s="25" t="n">
        <v>45759</v>
      </c>
      <c r="L7198" t="n">
        <v>3</v>
      </c>
      <c r="M7198" t="n">
        <v>1</v>
      </c>
      <c r="N7198" t="n">
        <v>1</v>
      </c>
      <c r="O7198">
        <f>DATE(2026,1,1)-K7198</f>
        <v/>
      </c>
      <c r="P7198">
        <f>IF(G7198&gt;=2,"Repeat","One-time")</f>
        <v/>
      </c>
    </row>
    <row r="7199">
      <c r="A7199" t="inlineStr">
        <is>
          <t>C10659</t>
        </is>
      </c>
      <c r="B7199" t="inlineStr">
        <is>
          <t>Varun Agarwal</t>
        </is>
      </c>
      <c r="C7199" t="inlineStr">
        <is>
          <t>South</t>
        </is>
      </c>
      <c r="D7199" t="inlineStr">
        <is>
          <t>Coimbatore</t>
        </is>
      </c>
      <c r="E7199" t="inlineStr">
        <is>
          <t>No</t>
        </is>
      </c>
      <c r="F7199" t="inlineStr">
        <is>
          <t>Loyal</t>
        </is>
      </c>
      <c r="G7199" t="n">
        <v>2</v>
      </c>
      <c r="H7199" s="24" t="n">
        <v>3946.37</v>
      </c>
      <c r="I7199" s="24" t="n">
        <v>876.16</v>
      </c>
      <c r="J7199" s="25" t="n">
        <v>45931</v>
      </c>
      <c r="K7199" s="25" t="n">
        <v>46004</v>
      </c>
      <c r="L7199" t="n">
        <v>5</v>
      </c>
      <c r="M7199" t="n">
        <v>3</v>
      </c>
      <c r="N7199" t="n">
        <v>1</v>
      </c>
      <c r="O7199">
        <f>DATE(2026,1,1)-K7199</f>
        <v/>
      </c>
      <c r="P7199">
        <f>IF(G7199&gt;=2,"Repeat","One-time")</f>
        <v/>
      </c>
    </row>
    <row r="7200">
      <c r="A7200" t="inlineStr">
        <is>
          <t>C07845</t>
        </is>
      </c>
      <c r="B7200" t="inlineStr">
        <is>
          <t>Aditya Nair</t>
        </is>
      </c>
      <c r="C7200" t="inlineStr">
        <is>
          <t>West</t>
        </is>
      </c>
      <c r="D7200" t="inlineStr">
        <is>
          <t>Surat</t>
        </is>
      </c>
      <c r="E7200" t="inlineStr">
        <is>
          <t>No</t>
        </is>
      </c>
      <c r="F7200" t="inlineStr">
        <is>
          <t>Occasional</t>
        </is>
      </c>
      <c r="G7200" t="n">
        <v>2</v>
      </c>
      <c r="H7200" s="24" t="n">
        <v>3944.92</v>
      </c>
      <c r="I7200" s="24" t="n">
        <v>1246.38</v>
      </c>
      <c r="J7200" s="25" t="n">
        <v>45681</v>
      </c>
      <c r="K7200" s="25" t="n">
        <v>45992</v>
      </c>
      <c r="L7200" t="n">
        <v>5</v>
      </c>
      <c r="M7200" t="n">
        <v>2</v>
      </c>
      <c r="N7200" t="n">
        <v>1</v>
      </c>
      <c r="O7200">
        <f>DATE(2026,1,1)-K7200</f>
        <v/>
      </c>
      <c r="P7200">
        <f>IF(G7200&gt;=2,"Repeat","One-time")</f>
        <v/>
      </c>
    </row>
    <row r="7201">
      <c r="A7201" t="inlineStr">
        <is>
          <t>C04714</t>
        </is>
      </c>
      <c r="B7201" t="inlineStr">
        <is>
          <t>Sneha Sinha</t>
        </is>
      </c>
      <c r="C7201" t="inlineStr">
        <is>
          <t>North</t>
        </is>
      </c>
      <c r="D7201" t="inlineStr">
        <is>
          <t>Delhi</t>
        </is>
      </c>
      <c r="E7201" t="inlineStr">
        <is>
          <t>No</t>
        </is>
      </c>
      <c r="F7201" t="inlineStr">
        <is>
          <t>Hibernating</t>
        </is>
      </c>
      <c r="G7201" t="n">
        <v>1</v>
      </c>
      <c r="H7201" s="24" t="n">
        <v>3938.48</v>
      </c>
      <c r="I7201" s="24" t="n">
        <v>1638.94</v>
      </c>
      <c r="J7201" s="25" t="n">
        <v>45457</v>
      </c>
      <c r="K7201" s="25" t="n">
        <v>45457</v>
      </c>
      <c r="L7201" t="n">
        <v>1</v>
      </c>
      <c r="M7201" t="n">
        <v>1</v>
      </c>
      <c r="N7201" t="n">
        <v>1</v>
      </c>
      <c r="O7201">
        <f>DATE(2026,1,1)-K7201</f>
        <v/>
      </c>
      <c r="P7201">
        <f>IF(G7201&gt;=2,"Repeat","One-time")</f>
        <v/>
      </c>
    </row>
    <row r="7202">
      <c r="A7202" t="inlineStr">
        <is>
          <t>C07007</t>
        </is>
      </c>
      <c r="B7202" t="inlineStr">
        <is>
          <t>Tanvi Yadav</t>
        </is>
      </c>
      <c r="C7202" t="inlineStr">
        <is>
          <t>North</t>
        </is>
      </c>
      <c r="D7202" t="inlineStr">
        <is>
          <t>Gurugram</t>
        </is>
      </c>
      <c r="E7202" t="inlineStr">
        <is>
          <t>No</t>
        </is>
      </c>
      <c r="F7202" t="inlineStr">
        <is>
          <t>Occasional</t>
        </is>
      </c>
      <c r="G7202" t="n">
        <v>1</v>
      </c>
      <c r="H7202" s="24" t="n">
        <v>3936.81</v>
      </c>
      <c r="I7202" s="24" t="n">
        <v>1512.15</v>
      </c>
      <c r="J7202" s="25" t="n">
        <v>45736</v>
      </c>
      <c r="K7202" s="25" t="n">
        <v>45736</v>
      </c>
      <c r="L7202" t="n">
        <v>2</v>
      </c>
      <c r="M7202" t="n">
        <v>1</v>
      </c>
      <c r="N7202" t="n">
        <v>1</v>
      </c>
      <c r="O7202">
        <f>DATE(2026,1,1)-K7202</f>
        <v/>
      </c>
      <c r="P7202">
        <f>IF(G7202&gt;=2,"Repeat","One-time")</f>
        <v/>
      </c>
    </row>
    <row r="7203">
      <c r="A7203" t="inlineStr">
        <is>
          <t>C08196</t>
        </is>
      </c>
      <c r="B7203" t="inlineStr">
        <is>
          <t>Manish Chopra</t>
        </is>
      </c>
      <c r="C7203" t="inlineStr">
        <is>
          <t>North</t>
        </is>
      </c>
      <c r="D7203" t="inlineStr">
        <is>
          <t>Jaipur</t>
        </is>
      </c>
      <c r="E7203" t="inlineStr">
        <is>
          <t>Yes</t>
        </is>
      </c>
      <c r="F7203" t="inlineStr">
        <is>
          <t>Occasional</t>
        </is>
      </c>
      <c r="G7203" t="n">
        <v>1</v>
      </c>
      <c r="H7203" s="24" t="n">
        <v>3934.37</v>
      </c>
      <c r="I7203" s="24" t="n">
        <v>2177.35</v>
      </c>
      <c r="J7203" s="25" t="n">
        <v>45876</v>
      </c>
      <c r="K7203" s="25" t="n">
        <v>45876</v>
      </c>
      <c r="L7203" t="n">
        <v>3</v>
      </c>
      <c r="M7203" t="n">
        <v>1</v>
      </c>
      <c r="N7203" t="n">
        <v>1</v>
      </c>
      <c r="O7203">
        <f>DATE(2026,1,1)-K7203</f>
        <v/>
      </c>
      <c r="P7203">
        <f>IF(G7203&gt;=2,"Repeat","One-time")</f>
        <v/>
      </c>
    </row>
    <row r="7204">
      <c r="A7204" t="inlineStr">
        <is>
          <t>C08643</t>
        </is>
      </c>
      <c r="B7204" t="inlineStr">
        <is>
          <t>Lakshmi Pillai</t>
        </is>
      </c>
      <c r="C7204" t="inlineStr">
        <is>
          <t>West</t>
        </is>
      </c>
      <c r="D7204" t="inlineStr">
        <is>
          <t>Mumbai</t>
        </is>
      </c>
      <c r="E7204" t="inlineStr">
        <is>
          <t>No</t>
        </is>
      </c>
      <c r="F7204" t="inlineStr">
        <is>
          <t>Loyal</t>
        </is>
      </c>
      <c r="G7204" t="n">
        <v>3</v>
      </c>
      <c r="H7204" s="24" t="n">
        <v>3932.96</v>
      </c>
      <c r="I7204" s="24" t="n">
        <v>1524.75</v>
      </c>
      <c r="J7204" s="25" t="n">
        <v>45775</v>
      </c>
      <c r="K7204" s="25" t="n">
        <v>45799</v>
      </c>
      <c r="L7204" t="n">
        <v>3</v>
      </c>
      <c r="M7204" t="n">
        <v>3</v>
      </c>
      <c r="N7204" t="n">
        <v>1</v>
      </c>
      <c r="O7204">
        <f>DATE(2026,1,1)-K7204</f>
        <v/>
      </c>
      <c r="P7204">
        <f>IF(G7204&gt;=2,"Repeat","One-time")</f>
        <v/>
      </c>
    </row>
    <row r="7205">
      <c r="A7205" t="inlineStr">
        <is>
          <t>C09401</t>
        </is>
      </c>
      <c r="B7205" t="inlineStr">
        <is>
          <t>Aditya Singh</t>
        </is>
      </c>
      <c r="C7205" t="inlineStr">
        <is>
          <t>East</t>
        </is>
      </c>
      <c r="D7205" t="inlineStr">
        <is>
          <t>Patna</t>
        </is>
      </c>
      <c r="E7205" t="inlineStr">
        <is>
          <t>No</t>
        </is>
      </c>
      <c r="F7205" t="inlineStr">
        <is>
          <t>Occasional</t>
        </is>
      </c>
      <c r="G7205" t="n">
        <v>1</v>
      </c>
      <c r="H7205" s="24" t="n">
        <v>3932.1</v>
      </c>
      <c r="I7205" s="24" t="n">
        <v>987.5599999999999</v>
      </c>
      <c r="J7205" s="25" t="n">
        <v>45803</v>
      </c>
      <c r="K7205" s="25" t="n">
        <v>45803</v>
      </c>
      <c r="L7205" t="n">
        <v>3</v>
      </c>
      <c r="M7205" t="n">
        <v>1</v>
      </c>
      <c r="N7205" t="n">
        <v>1</v>
      </c>
      <c r="O7205">
        <f>DATE(2026,1,1)-K7205</f>
        <v/>
      </c>
      <c r="P7205">
        <f>IF(G7205&gt;=2,"Repeat","One-time")</f>
        <v/>
      </c>
    </row>
    <row r="7206">
      <c r="A7206" t="inlineStr">
        <is>
          <t>C10670</t>
        </is>
      </c>
      <c r="B7206" t="inlineStr">
        <is>
          <t>Vivaan Chopra</t>
        </is>
      </c>
      <c r="C7206" t="inlineStr">
        <is>
          <t>East</t>
        </is>
      </c>
      <c r="D7206" t="inlineStr">
        <is>
          <t>Jamshedpur</t>
        </is>
      </c>
      <c r="E7206" t="inlineStr">
        <is>
          <t>No</t>
        </is>
      </c>
      <c r="F7206" t="inlineStr">
        <is>
          <t>New</t>
        </is>
      </c>
      <c r="G7206" t="n">
        <v>2</v>
      </c>
      <c r="H7206" s="24" t="n">
        <v>3928.2</v>
      </c>
      <c r="I7206" s="24" t="n">
        <v>1146.61</v>
      </c>
      <c r="J7206" s="25" t="n">
        <v>45941</v>
      </c>
      <c r="K7206" s="25" t="n">
        <v>45989</v>
      </c>
      <c r="L7206" t="n">
        <v>5</v>
      </c>
      <c r="M7206" t="n">
        <v>3</v>
      </c>
      <c r="N7206" t="n">
        <v>1</v>
      </c>
      <c r="O7206">
        <f>DATE(2026,1,1)-K7206</f>
        <v/>
      </c>
      <c r="P7206">
        <f>IF(G7206&gt;=2,"Repeat","One-time")</f>
        <v/>
      </c>
    </row>
    <row r="7207">
      <c r="A7207" t="inlineStr">
        <is>
          <t>C01731</t>
        </is>
      </c>
      <c r="B7207" t="inlineStr">
        <is>
          <t>Meera Khan</t>
        </is>
      </c>
      <c r="C7207" t="inlineStr">
        <is>
          <t>South</t>
        </is>
      </c>
      <c r="D7207" t="inlineStr">
        <is>
          <t>Hyderabad</t>
        </is>
      </c>
      <c r="E7207" t="inlineStr">
        <is>
          <t>No</t>
        </is>
      </c>
      <c r="F7207" t="inlineStr">
        <is>
          <t>Hibernating</t>
        </is>
      </c>
      <c r="G7207" t="n">
        <v>1</v>
      </c>
      <c r="H7207" s="24" t="n">
        <v>3928.05</v>
      </c>
      <c r="I7207" s="24" t="n">
        <v>1658.27</v>
      </c>
      <c r="J7207" s="25" t="n">
        <v>45233</v>
      </c>
      <c r="K7207" s="25" t="n">
        <v>45233</v>
      </c>
      <c r="L7207" t="n">
        <v>1</v>
      </c>
      <c r="M7207" t="n">
        <v>1</v>
      </c>
      <c r="N7207" t="n">
        <v>1</v>
      </c>
      <c r="O7207">
        <f>DATE(2026,1,1)-K7207</f>
        <v/>
      </c>
      <c r="P7207">
        <f>IF(G7207&gt;=2,"Repeat","One-time")</f>
        <v/>
      </c>
    </row>
    <row r="7208">
      <c r="A7208" t="inlineStr">
        <is>
          <t>C07266</t>
        </is>
      </c>
      <c r="B7208" t="inlineStr">
        <is>
          <t>Kavya Joshi</t>
        </is>
      </c>
      <c r="C7208" t="inlineStr">
        <is>
          <t>South</t>
        </is>
      </c>
      <c r="D7208" t="inlineStr">
        <is>
          <t>Bengaluru</t>
        </is>
      </c>
      <c r="E7208" t="inlineStr">
        <is>
          <t>No</t>
        </is>
      </c>
      <c r="F7208" t="inlineStr">
        <is>
          <t>Occasional</t>
        </is>
      </c>
      <c r="G7208" t="n">
        <v>1</v>
      </c>
      <c r="H7208" s="24" t="n">
        <v>3924.1</v>
      </c>
      <c r="I7208" s="24" t="n">
        <v>1701.15</v>
      </c>
      <c r="J7208" s="25" t="n">
        <v>45839</v>
      </c>
      <c r="K7208" s="25" t="n">
        <v>45839</v>
      </c>
      <c r="L7208" t="n">
        <v>3</v>
      </c>
      <c r="M7208" t="n">
        <v>1</v>
      </c>
      <c r="N7208" t="n">
        <v>1</v>
      </c>
      <c r="O7208">
        <f>DATE(2026,1,1)-K7208</f>
        <v/>
      </c>
      <c r="P7208">
        <f>IF(G7208&gt;=2,"Repeat","One-time")</f>
        <v/>
      </c>
    </row>
    <row r="7209">
      <c r="A7209" t="inlineStr">
        <is>
          <t>C09203</t>
        </is>
      </c>
      <c r="B7209" t="inlineStr">
        <is>
          <t>Isha Mehta</t>
        </is>
      </c>
      <c r="C7209" t="inlineStr">
        <is>
          <t>North</t>
        </is>
      </c>
      <c r="D7209" t="inlineStr">
        <is>
          <t>Delhi</t>
        </is>
      </c>
      <c r="E7209" t="inlineStr">
        <is>
          <t>No</t>
        </is>
      </c>
      <c r="F7209" t="inlineStr">
        <is>
          <t>Occasional</t>
        </is>
      </c>
      <c r="G7209" t="n">
        <v>2</v>
      </c>
      <c r="H7209" s="24" t="n">
        <v>3922.95</v>
      </c>
      <c r="I7209" s="24" t="n">
        <v>1340.37</v>
      </c>
      <c r="J7209" s="25" t="n">
        <v>45834</v>
      </c>
      <c r="K7209" s="25" t="n">
        <v>45876</v>
      </c>
      <c r="L7209" t="n">
        <v>3</v>
      </c>
      <c r="M7209" t="n">
        <v>2</v>
      </c>
      <c r="N7209" t="n">
        <v>1</v>
      </c>
      <c r="O7209">
        <f>DATE(2026,1,1)-K7209</f>
        <v/>
      </c>
      <c r="P7209">
        <f>IF(G7209&gt;=2,"Repeat","One-time")</f>
        <v/>
      </c>
    </row>
    <row r="7210">
      <c r="A7210" t="inlineStr">
        <is>
          <t>C08590</t>
        </is>
      </c>
      <c r="B7210" t="inlineStr">
        <is>
          <t>Aarav Mukherjee</t>
        </is>
      </c>
      <c r="C7210" t="inlineStr">
        <is>
          <t>North</t>
        </is>
      </c>
      <c r="D7210" t="inlineStr">
        <is>
          <t>Jaipur</t>
        </is>
      </c>
      <c r="E7210" t="inlineStr">
        <is>
          <t>No</t>
        </is>
      </c>
      <c r="F7210" t="inlineStr">
        <is>
          <t>New</t>
        </is>
      </c>
      <c r="G7210" t="n">
        <v>1</v>
      </c>
      <c r="H7210" s="24" t="n">
        <v>3918.85</v>
      </c>
      <c r="I7210" s="24" t="n">
        <v>-21.66</v>
      </c>
      <c r="J7210" s="25" t="n">
        <v>45941</v>
      </c>
      <c r="K7210" s="25" t="n">
        <v>45941</v>
      </c>
      <c r="L7210" t="n">
        <v>4</v>
      </c>
      <c r="M7210" t="n">
        <v>1</v>
      </c>
      <c r="N7210" t="n">
        <v>1</v>
      </c>
      <c r="O7210">
        <f>DATE(2026,1,1)-K7210</f>
        <v/>
      </c>
      <c r="P7210">
        <f>IF(G7210&gt;=2,"Repeat","One-time")</f>
        <v/>
      </c>
    </row>
    <row r="7211">
      <c r="A7211" t="inlineStr">
        <is>
          <t>C08290</t>
        </is>
      </c>
      <c r="B7211" t="inlineStr">
        <is>
          <t>Manish Menon</t>
        </is>
      </c>
      <c r="C7211" t="inlineStr">
        <is>
          <t>South</t>
        </is>
      </c>
      <c r="D7211" t="inlineStr">
        <is>
          <t>Bengaluru</t>
        </is>
      </c>
      <c r="E7211" t="inlineStr">
        <is>
          <t>No</t>
        </is>
      </c>
      <c r="F7211" t="inlineStr">
        <is>
          <t>Occasional</t>
        </is>
      </c>
      <c r="G7211" t="n">
        <v>2</v>
      </c>
      <c r="H7211" s="24" t="n">
        <v>3912.47</v>
      </c>
      <c r="I7211" s="24" t="n">
        <v>851.9299999999999</v>
      </c>
      <c r="J7211" s="25" t="n">
        <v>45773</v>
      </c>
      <c r="K7211" s="25" t="n">
        <v>45933</v>
      </c>
      <c r="L7211" t="n">
        <v>4</v>
      </c>
      <c r="M7211" t="n">
        <v>2</v>
      </c>
      <c r="N7211" t="n">
        <v>1</v>
      </c>
      <c r="O7211">
        <f>DATE(2026,1,1)-K7211</f>
        <v/>
      </c>
      <c r="P7211">
        <f>IF(G7211&gt;=2,"Repeat","One-time")</f>
        <v/>
      </c>
    </row>
    <row r="7212">
      <c r="A7212" t="inlineStr">
        <is>
          <t>C04947</t>
        </is>
      </c>
      <c r="B7212" t="inlineStr">
        <is>
          <t>Harpreet Bose</t>
        </is>
      </c>
      <c r="C7212" t="inlineStr">
        <is>
          <t>West</t>
        </is>
      </c>
      <c r="D7212" t="inlineStr">
        <is>
          <t>Mumbai</t>
        </is>
      </c>
      <c r="E7212" t="inlineStr">
        <is>
          <t>No</t>
        </is>
      </c>
      <c r="F7212" t="inlineStr">
        <is>
          <t>Occasional</t>
        </is>
      </c>
      <c r="G7212" t="n">
        <v>1</v>
      </c>
      <c r="H7212" s="24" t="n">
        <v>3907.91</v>
      </c>
      <c r="I7212" s="24" t="n">
        <v>502.91</v>
      </c>
      <c r="J7212" s="25" t="n">
        <v>45592</v>
      </c>
      <c r="K7212" s="25" t="n">
        <v>45592</v>
      </c>
      <c r="L7212" t="n">
        <v>2</v>
      </c>
      <c r="M7212" t="n">
        <v>1</v>
      </c>
      <c r="N7212" t="n">
        <v>1</v>
      </c>
      <c r="O7212">
        <f>DATE(2026,1,1)-K7212</f>
        <v/>
      </c>
      <c r="P7212">
        <f>IF(G7212&gt;=2,"Repeat","One-time")</f>
        <v/>
      </c>
    </row>
    <row r="7213">
      <c r="A7213" t="inlineStr">
        <is>
          <t>C10588</t>
        </is>
      </c>
      <c r="B7213" t="inlineStr">
        <is>
          <t>Rohan Rao</t>
        </is>
      </c>
      <c r="C7213" t="inlineStr">
        <is>
          <t>West</t>
        </is>
      </c>
      <c r="D7213" t="inlineStr">
        <is>
          <t>Ahmedabad</t>
        </is>
      </c>
      <c r="E7213" t="inlineStr">
        <is>
          <t>Yes</t>
        </is>
      </c>
      <c r="F7213" t="inlineStr">
        <is>
          <t>New</t>
        </is>
      </c>
      <c r="G7213" t="n">
        <v>1</v>
      </c>
      <c r="H7213" s="24" t="n">
        <v>3907.12</v>
      </c>
      <c r="I7213" s="24" t="n">
        <v>1459.52</v>
      </c>
      <c r="J7213" s="25" t="n">
        <v>45947</v>
      </c>
      <c r="K7213" s="25" t="n">
        <v>45947</v>
      </c>
      <c r="L7213" t="n">
        <v>4</v>
      </c>
      <c r="M7213" t="n">
        <v>2</v>
      </c>
      <c r="N7213" t="n">
        <v>1</v>
      </c>
      <c r="O7213">
        <f>DATE(2026,1,1)-K7213</f>
        <v/>
      </c>
      <c r="P7213">
        <f>IF(G7213&gt;=2,"Repeat","One-time")</f>
        <v/>
      </c>
    </row>
    <row r="7214">
      <c r="A7214" t="inlineStr">
        <is>
          <t>C06731</t>
        </is>
      </c>
      <c r="B7214" t="inlineStr">
        <is>
          <t>Lakshmi Bose</t>
        </is>
      </c>
      <c r="C7214" t="inlineStr">
        <is>
          <t>North</t>
        </is>
      </c>
      <c r="D7214" t="inlineStr">
        <is>
          <t>Delhi</t>
        </is>
      </c>
      <c r="E7214" t="inlineStr">
        <is>
          <t>Yes</t>
        </is>
      </c>
      <c r="F7214" t="inlineStr">
        <is>
          <t>New</t>
        </is>
      </c>
      <c r="G7214" t="n">
        <v>1</v>
      </c>
      <c r="H7214" s="24" t="n">
        <v>3906.58</v>
      </c>
      <c r="I7214" s="24" t="n">
        <v>1186.69</v>
      </c>
      <c r="J7214" s="25" t="n">
        <v>45941</v>
      </c>
      <c r="K7214" s="25" t="n">
        <v>45941</v>
      </c>
      <c r="L7214" t="n">
        <v>4</v>
      </c>
      <c r="M7214" t="n">
        <v>1</v>
      </c>
      <c r="N7214" t="n">
        <v>1</v>
      </c>
      <c r="O7214">
        <f>DATE(2026,1,1)-K7214</f>
        <v/>
      </c>
      <c r="P7214">
        <f>IF(G7214&gt;=2,"Repeat","One-time")</f>
        <v/>
      </c>
    </row>
    <row r="7215">
      <c r="A7215" t="inlineStr">
        <is>
          <t>C10293</t>
        </is>
      </c>
      <c r="B7215" t="inlineStr">
        <is>
          <t>Farhan Menon</t>
        </is>
      </c>
      <c r="C7215" t="inlineStr">
        <is>
          <t>South</t>
        </is>
      </c>
      <c r="D7215" t="inlineStr">
        <is>
          <t>Hyderabad</t>
        </is>
      </c>
      <c r="E7215" t="inlineStr">
        <is>
          <t>No</t>
        </is>
      </c>
      <c r="F7215" t="inlineStr">
        <is>
          <t>New</t>
        </is>
      </c>
      <c r="G7215" t="n">
        <v>2</v>
      </c>
      <c r="H7215" s="24" t="n">
        <v>3905.98</v>
      </c>
      <c r="I7215" s="24" t="n">
        <v>1384.9</v>
      </c>
      <c r="J7215" s="25" t="n">
        <v>45938</v>
      </c>
      <c r="K7215" s="25" t="n">
        <v>45980</v>
      </c>
      <c r="L7215" t="n">
        <v>4</v>
      </c>
      <c r="M7215" t="n">
        <v>3</v>
      </c>
      <c r="N7215" t="n">
        <v>1</v>
      </c>
      <c r="O7215">
        <f>DATE(2026,1,1)-K7215</f>
        <v/>
      </c>
      <c r="P7215">
        <f>IF(G7215&gt;=2,"Repeat","One-time")</f>
        <v/>
      </c>
    </row>
    <row r="7216">
      <c r="A7216" t="inlineStr">
        <is>
          <t>C00118</t>
        </is>
      </c>
      <c r="B7216" t="inlineStr">
        <is>
          <t>Pooja Thakur</t>
        </is>
      </c>
      <c r="C7216" t="inlineStr">
        <is>
          <t>West</t>
        </is>
      </c>
      <c r="D7216" t="inlineStr">
        <is>
          <t>Pune</t>
        </is>
      </c>
      <c r="E7216" t="inlineStr">
        <is>
          <t>Yes</t>
        </is>
      </c>
      <c r="F7216" t="inlineStr">
        <is>
          <t>At Risk</t>
        </is>
      </c>
      <c r="G7216" t="n">
        <v>3</v>
      </c>
      <c r="H7216" s="24" t="n">
        <v>3904.82</v>
      </c>
      <c r="I7216" s="24" t="n">
        <v>922.75</v>
      </c>
      <c r="J7216" s="25" t="n">
        <v>45048</v>
      </c>
      <c r="K7216" s="25" t="n">
        <v>45377</v>
      </c>
      <c r="L7216" t="n">
        <v>1</v>
      </c>
      <c r="M7216" t="n">
        <v>3</v>
      </c>
      <c r="N7216" t="n">
        <v>1</v>
      </c>
      <c r="O7216">
        <f>DATE(2026,1,1)-K7216</f>
        <v/>
      </c>
      <c r="P7216">
        <f>IF(G7216&gt;=2,"Repeat","One-time")</f>
        <v/>
      </c>
    </row>
    <row r="7217">
      <c r="A7217" t="inlineStr">
        <is>
          <t>C04770</t>
        </is>
      </c>
      <c r="B7217" t="inlineStr">
        <is>
          <t>Karan Gupta</t>
        </is>
      </c>
      <c r="C7217" t="inlineStr">
        <is>
          <t>South</t>
        </is>
      </c>
      <c r="D7217" t="inlineStr">
        <is>
          <t>Hyderabad</t>
        </is>
      </c>
      <c r="E7217" t="inlineStr">
        <is>
          <t>No</t>
        </is>
      </c>
      <c r="F7217" t="inlineStr">
        <is>
          <t>Hibernating</t>
        </is>
      </c>
      <c r="G7217" t="n">
        <v>2</v>
      </c>
      <c r="H7217" s="24" t="n">
        <v>3896.15</v>
      </c>
      <c r="I7217" s="24" t="n">
        <v>1626.24</v>
      </c>
      <c r="J7217" s="25" t="n">
        <v>45447</v>
      </c>
      <c r="K7217" s="25" t="n">
        <v>45453</v>
      </c>
      <c r="L7217" t="n">
        <v>1</v>
      </c>
      <c r="M7217" t="n">
        <v>2</v>
      </c>
      <c r="N7217" t="n">
        <v>1</v>
      </c>
      <c r="O7217">
        <f>DATE(2026,1,1)-K7217</f>
        <v/>
      </c>
      <c r="P7217">
        <f>IF(G7217&gt;=2,"Repeat","One-time")</f>
        <v/>
      </c>
    </row>
    <row r="7218">
      <c r="A7218" t="inlineStr">
        <is>
          <t>C07592</t>
        </is>
      </c>
      <c r="B7218" t="inlineStr">
        <is>
          <t>Rohan Agarwal</t>
        </is>
      </c>
      <c r="C7218" t="inlineStr">
        <is>
          <t>North</t>
        </is>
      </c>
      <c r="D7218" t="inlineStr">
        <is>
          <t>Jaipur</t>
        </is>
      </c>
      <c r="E7218" t="inlineStr">
        <is>
          <t>No</t>
        </is>
      </c>
      <c r="F7218" t="inlineStr">
        <is>
          <t>New</t>
        </is>
      </c>
      <c r="G7218" t="n">
        <v>1</v>
      </c>
      <c r="H7218" s="24" t="n">
        <v>3895.21</v>
      </c>
      <c r="I7218" s="24" t="n">
        <v>1306.63</v>
      </c>
      <c r="J7218" s="25" t="n">
        <v>45967</v>
      </c>
      <c r="K7218" s="25" t="n">
        <v>45967</v>
      </c>
      <c r="L7218" t="n">
        <v>4</v>
      </c>
      <c r="M7218" t="n">
        <v>1</v>
      </c>
      <c r="N7218" t="n">
        <v>1</v>
      </c>
      <c r="O7218">
        <f>DATE(2026,1,1)-K7218</f>
        <v/>
      </c>
      <c r="P7218">
        <f>IF(G7218&gt;=2,"Repeat","One-time")</f>
        <v/>
      </c>
    </row>
    <row r="7219">
      <c r="A7219" t="inlineStr">
        <is>
          <t>C02485</t>
        </is>
      </c>
      <c r="B7219" t="inlineStr">
        <is>
          <t>Sneha Rao</t>
        </is>
      </c>
      <c r="C7219" t="inlineStr">
        <is>
          <t>West</t>
        </is>
      </c>
      <c r="D7219" t="inlineStr">
        <is>
          <t>Pune</t>
        </is>
      </c>
      <c r="E7219" t="inlineStr">
        <is>
          <t>Yes</t>
        </is>
      </c>
      <c r="F7219" t="inlineStr">
        <is>
          <t>Hibernating</t>
        </is>
      </c>
      <c r="G7219" t="n">
        <v>1</v>
      </c>
      <c r="H7219" s="24" t="n">
        <v>3895.1</v>
      </c>
      <c r="I7219" s="24" t="n">
        <v>2053.38</v>
      </c>
      <c r="J7219" s="25" t="n">
        <v>45242</v>
      </c>
      <c r="K7219" s="25" t="n">
        <v>45242</v>
      </c>
      <c r="L7219" t="n">
        <v>1</v>
      </c>
      <c r="M7219" t="n">
        <v>1</v>
      </c>
      <c r="N7219" t="n">
        <v>1</v>
      </c>
      <c r="O7219">
        <f>DATE(2026,1,1)-K7219</f>
        <v/>
      </c>
      <c r="P7219">
        <f>IF(G7219&gt;=2,"Repeat","One-time")</f>
        <v/>
      </c>
    </row>
    <row r="7220">
      <c r="A7220" t="inlineStr">
        <is>
          <t>C09300</t>
        </is>
      </c>
      <c r="B7220" t="inlineStr">
        <is>
          <t>Ritu Reddy</t>
        </is>
      </c>
      <c r="C7220" t="inlineStr">
        <is>
          <t>South</t>
        </is>
      </c>
      <c r="D7220" t="inlineStr">
        <is>
          <t>Hyderabad</t>
        </is>
      </c>
      <c r="E7220" t="inlineStr">
        <is>
          <t>Yes</t>
        </is>
      </c>
      <c r="F7220" t="inlineStr">
        <is>
          <t>Occasional</t>
        </is>
      </c>
      <c r="G7220" t="n">
        <v>2</v>
      </c>
      <c r="H7220" s="24" t="n">
        <v>3893.82</v>
      </c>
      <c r="I7220" s="24" t="n">
        <v>1078.29</v>
      </c>
      <c r="J7220" s="25" t="n">
        <v>45795</v>
      </c>
      <c r="K7220" s="25" t="n">
        <v>45981</v>
      </c>
      <c r="L7220" t="n">
        <v>4</v>
      </c>
      <c r="M7220" t="n">
        <v>2</v>
      </c>
      <c r="N7220" t="n">
        <v>1</v>
      </c>
      <c r="O7220">
        <f>DATE(2026,1,1)-K7220</f>
        <v/>
      </c>
      <c r="P7220">
        <f>IF(G7220&gt;=2,"Repeat","One-time")</f>
        <v/>
      </c>
    </row>
    <row r="7221">
      <c r="A7221" t="inlineStr">
        <is>
          <t>C03378</t>
        </is>
      </c>
      <c r="B7221" t="inlineStr">
        <is>
          <t>Vikram Gupta</t>
        </is>
      </c>
      <c r="C7221" t="inlineStr">
        <is>
          <t>North</t>
        </is>
      </c>
      <c r="D7221" t="inlineStr">
        <is>
          <t>Jaipur</t>
        </is>
      </c>
      <c r="E7221" t="inlineStr">
        <is>
          <t>No</t>
        </is>
      </c>
      <c r="F7221" t="inlineStr">
        <is>
          <t>Occasional</t>
        </is>
      </c>
      <c r="G7221" t="n">
        <v>1</v>
      </c>
      <c r="H7221" s="24" t="n">
        <v>3891.11</v>
      </c>
      <c r="I7221" s="24" t="n">
        <v>1184.37</v>
      </c>
      <c r="J7221" s="25" t="n">
        <v>45508</v>
      </c>
      <c r="K7221" s="25" t="n">
        <v>45508</v>
      </c>
      <c r="L7221" t="n">
        <v>2</v>
      </c>
      <c r="M7221" t="n">
        <v>1</v>
      </c>
      <c r="N7221" t="n">
        <v>1</v>
      </c>
      <c r="O7221">
        <f>DATE(2026,1,1)-K7221</f>
        <v/>
      </c>
      <c r="P7221">
        <f>IF(G7221&gt;=2,"Repeat","One-time")</f>
        <v/>
      </c>
    </row>
    <row r="7222">
      <c r="A7222" t="inlineStr">
        <is>
          <t>C10665</t>
        </is>
      </c>
      <c r="B7222" t="inlineStr">
        <is>
          <t>Ananya Reddy</t>
        </is>
      </c>
      <c r="C7222" t="inlineStr">
        <is>
          <t>South</t>
        </is>
      </c>
      <c r="D7222" t="inlineStr">
        <is>
          <t>Bengaluru</t>
        </is>
      </c>
      <c r="E7222" t="inlineStr">
        <is>
          <t>No</t>
        </is>
      </c>
      <c r="F7222" t="inlineStr">
        <is>
          <t>New</t>
        </is>
      </c>
      <c r="G7222" t="n">
        <v>1</v>
      </c>
      <c r="H7222" s="24" t="n">
        <v>3887.87</v>
      </c>
      <c r="I7222" s="24" t="n">
        <v>1557.12</v>
      </c>
      <c r="J7222" s="25" t="n">
        <v>45983</v>
      </c>
      <c r="K7222" s="25" t="n">
        <v>45983</v>
      </c>
      <c r="L7222" t="n">
        <v>4</v>
      </c>
      <c r="M7222" t="n">
        <v>2</v>
      </c>
      <c r="N7222" t="n">
        <v>1</v>
      </c>
      <c r="O7222">
        <f>DATE(2026,1,1)-K7222</f>
        <v/>
      </c>
      <c r="P7222">
        <f>IF(G7222&gt;=2,"Repeat","One-time")</f>
        <v/>
      </c>
    </row>
    <row r="7223">
      <c r="A7223" t="inlineStr">
        <is>
          <t>C08037</t>
        </is>
      </c>
      <c r="B7223" t="inlineStr">
        <is>
          <t>Manish Kapoor</t>
        </is>
      </c>
      <c r="C7223" t="inlineStr">
        <is>
          <t>East</t>
        </is>
      </c>
      <c r="D7223" t="inlineStr">
        <is>
          <t>Jamshedpur</t>
        </is>
      </c>
      <c r="E7223" t="inlineStr">
        <is>
          <t>No</t>
        </is>
      </c>
      <c r="F7223" t="inlineStr">
        <is>
          <t>Occasional</t>
        </is>
      </c>
      <c r="G7223" t="n">
        <v>2</v>
      </c>
      <c r="H7223" s="24" t="n">
        <v>3883.75</v>
      </c>
      <c r="I7223" s="24" t="n">
        <v>842.79</v>
      </c>
      <c r="J7223" s="25" t="n">
        <v>45845</v>
      </c>
      <c r="K7223" s="25" t="n">
        <v>45896</v>
      </c>
      <c r="L7223" t="n">
        <v>3</v>
      </c>
      <c r="M7223" t="n">
        <v>2</v>
      </c>
      <c r="N7223" t="n">
        <v>1</v>
      </c>
      <c r="O7223">
        <f>DATE(2026,1,1)-K7223</f>
        <v/>
      </c>
      <c r="P7223">
        <f>IF(G7223&gt;=2,"Repeat","One-time")</f>
        <v/>
      </c>
    </row>
    <row r="7224">
      <c r="A7224" t="inlineStr">
        <is>
          <t>C03654</t>
        </is>
      </c>
      <c r="B7224" t="inlineStr">
        <is>
          <t>Shreya Yadav</t>
        </is>
      </c>
      <c r="C7224" t="inlineStr">
        <is>
          <t>South</t>
        </is>
      </c>
      <c r="D7224" t="inlineStr">
        <is>
          <t>Bengaluru</t>
        </is>
      </c>
      <c r="E7224" t="inlineStr">
        <is>
          <t>Yes</t>
        </is>
      </c>
      <c r="F7224" t="inlineStr">
        <is>
          <t>Occasional</t>
        </is>
      </c>
      <c r="G7224" t="n">
        <v>2</v>
      </c>
      <c r="H7224" s="24" t="n">
        <v>3881.58</v>
      </c>
      <c r="I7224" s="24" t="n">
        <v>1244.98</v>
      </c>
      <c r="J7224" s="25" t="n">
        <v>45450</v>
      </c>
      <c r="K7224" s="25" t="n">
        <v>45505</v>
      </c>
      <c r="L7224" t="n">
        <v>2</v>
      </c>
      <c r="M7224" t="n">
        <v>2</v>
      </c>
      <c r="N7224" t="n">
        <v>1</v>
      </c>
      <c r="O7224">
        <f>DATE(2026,1,1)-K7224</f>
        <v/>
      </c>
      <c r="P7224">
        <f>IF(G7224&gt;=2,"Repeat","One-time")</f>
        <v/>
      </c>
    </row>
    <row r="7225">
      <c r="A7225" t="inlineStr">
        <is>
          <t>C09320</t>
        </is>
      </c>
      <c r="B7225" t="inlineStr">
        <is>
          <t>Arjun Pillai</t>
        </is>
      </c>
      <c r="C7225" t="inlineStr">
        <is>
          <t>East</t>
        </is>
      </c>
      <c r="D7225" t="inlineStr">
        <is>
          <t>Kolkata</t>
        </is>
      </c>
      <c r="E7225" t="inlineStr">
        <is>
          <t>Yes</t>
        </is>
      </c>
      <c r="F7225" t="inlineStr">
        <is>
          <t>Occasional</t>
        </is>
      </c>
      <c r="G7225" t="n">
        <v>1</v>
      </c>
      <c r="H7225" s="24" t="n">
        <v>3878.83</v>
      </c>
      <c r="I7225" s="24" t="n">
        <v>1935.4</v>
      </c>
      <c r="J7225" s="25" t="n">
        <v>45918</v>
      </c>
      <c r="K7225" s="25" t="n">
        <v>45918</v>
      </c>
      <c r="L7225" t="n">
        <v>3</v>
      </c>
      <c r="M7225" t="n">
        <v>1</v>
      </c>
      <c r="N7225" t="n">
        <v>1</v>
      </c>
      <c r="O7225">
        <f>DATE(2026,1,1)-K7225</f>
        <v/>
      </c>
      <c r="P7225">
        <f>IF(G7225&gt;=2,"Repeat","One-time")</f>
        <v/>
      </c>
    </row>
    <row r="7226">
      <c r="A7226" t="inlineStr">
        <is>
          <t>C09490</t>
        </is>
      </c>
      <c r="B7226" t="inlineStr">
        <is>
          <t>Aarav Verma</t>
        </is>
      </c>
      <c r="C7226" t="inlineStr">
        <is>
          <t>South</t>
        </is>
      </c>
      <c r="D7226" t="inlineStr">
        <is>
          <t>Bengaluru</t>
        </is>
      </c>
      <c r="E7226" t="inlineStr">
        <is>
          <t>No</t>
        </is>
      </c>
      <c r="F7226" t="inlineStr">
        <is>
          <t>New</t>
        </is>
      </c>
      <c r="G7226" t="n">
        <v>1</v>
      </c>
      <c r="H7226" s="24" t="n">
        <v>3875.64</v>
      </c>
      <c r="I7226" s="24" t="n">
        <v>1564.51</v>
      </c>
      <c r="J7226" s="25" t="n">
        <v>45952</v>
      </c>
      <c r="K7226" s="25" t="n">
        <v>45952</v>
      </c>
      <c r="L7226" t="n">
        <v>4</v>
      </c>
      <c r="M7226" t="n">
        <v>1</v>
      </c>
      <c r="N7226" t="n">
        <v>1</v>
      </c>
      <c r="O7226">
        <f>DATE(2026,1,1)-K7226</f>
        <v/>
      </c>
      <c r="P7226">
        <f>IF(G7226&gt;=2,"Repeat","One-time")</f>
        <v/>
      </c>
    </row>
    <row r="7227">
      <c r="A7227" t="inlineStr">
        <is>
          <t>C02035</t>
        </is>
      </c>
      <c r="B7227" t="inlineStr">
        <is>
          <t>Suresh Verma</t>
        </is>
      </c>
      <c r="C7227" t="inlineStr">
        <is>
          <t>North</t>
        </is>
      </c>
      <c r="D7227" t="inlineStr">
        <is>
          <t>Gurugram</t>
        </is>
      </c>
      <c r="E7227" t="inlineStr">
        <is>
          <t>No</t>
        </is>
      </c>
      <c r="F7227" t="inlineStr">
        <is>
          <t>Hibernating</t>
        </is>
      </c>
      <c r="G7227" t="n">
        <v>2</v>
      </c>
      <c r="H7227" s="24" t="n">
        <v>3869.11</v>
      </c>
      <c r="I7227" s="24" t="n">
        <v>1333.02</v>
      </c>
      <c r="J7227" s="25" t="n">
        <v>45356</v>
      </c>
      <c r="K7227" s="25" t="n">
        <v>45411</v>
      </c>
      <c r="L7227" t="n">
        <v>1</v>
      </c>
      <c r="M7227" t="n">
        <v>2</v>
      </c>
      <c r="N7227" t="n">
        <v>1</v>
      </c>
      <c r="O7227">
        <f>DATE(2026,1,1)-K7227</f>
        <v/>
      </c>
      <c r="P7227">
        <f>IF(G7227&gt;=2,"Repeat","One-time")</f>
        <v/>
      </c>
    </row>
    <row r="7228">
      <c r="A7228" t="inlineStr">
        <is>
          <t>C02268</t>
        </is>
      </c>
      <c r="B7228" t="inlineStr">
        <is>
          <t>Nikhil Patel</t>
        </is>
      </c>
      <c r="C7228" t="inlineStr">
        <is>
          <t>East</t>
        </is>
      </c>
      <c r="D7228" t="inlineStr">
        <is>
          <t>Jamshedpur</t>
        </is>
      </c>
      <c r="E7228" t="inlineStr">
        <is>
          <t>No</t>
        </is>
      </c>
      <c r="F7228" t="inlineStr">
        <is>
          <t>Hibernating</t>
        </is>
      </c>
      <c r="G7228" t="n">
        <v>1</v>
      </c>
      <c r="H7228" s="24" t="n">
        <v>3865.8</v>
      </c>
      <c r="I7228" s="24" t="n">
        <v>1325.56</v>
      </c>
      <c r="J7228" s="25" t="n">
        <v>45148</v>
      </c>
      <c r="K7228" s="25" t="n">
        <v>45148</v>
      </c>
      <c r="L7228" t="n">
        <v>1</v>
      </c>
      <c r="M7228" t="n">
        <v>1</v>
      </c>
      <c r="N7228" t="n">
        <v>1</v>
      </c>
      <c r="O7228">
        <f>DATE(2026,1,1)-K7228</f>
        <v/>
      </c>
      <c r="P7228">
        <f>IF(G7228&gt;=2,"Repeat","One-time")</f>
        <v/>
      </c>
    </row>
    <row r="7229">
      <c r="A7229" t="inlineStr">
        <is>
          <t>C04891</t>
        </is>
      </c>
      <c r="B7229" t="inlineStr">
        <is>
          <t>Sneha Yadav</t>
        </is>
      </c>
      <c r="C7229" t="inlineStr">
        <is>
          <t>East</t>
        </is>
      </c>
      <c r="D7229" t="inlineStr">
        <is>
          <t>Kolkata</t>
        </is>
      </c>
      <c r="E7229" t="inlineStr">
        <is>
          <t>No</t>
        </is>
      </c>
      <c r="F7229" t="inlineStr">
        <is>
          <t>Occasional</t>
        </is>
      </c>
      <c r="G7229" t="n">
        <v>1</v>
      </c>
      <c r="H7229" s="24" t="n">
        <v>3865.78</v>
      </c>
      <c r="I7229" s="24" t="n">
        <v>1670.95</v>
      </c>
      <c r="J7229" s="25" t="n">
        <v>45503</v>
      </c>
      <c r="K7229" s="25" t="n">
        <v>45503</v>
      </c>
      <c r="L7229" t="n">
        <v>2</v>
      </c>
      <c r="M7229" t="n">
        <v>1</v>
      </c>
      <c r="N7229" t="n">
        <v>1</v>
      </c>
      <c r="O7229">
        <f>DATE(2026,1,1)-K7229</f>
        <v/>
      </c>
      <c r="P7229">
        <f>IF(G7229&gt;=2,"Repeat","One-time")</f>
        <v/>
      </c>
    </row>
    <row r="7230">
      <c r="A7230" t="inlineStr">
        <is>
          <t>C07621</t>
        </is>
      </c>
      <c r="B7230" t="inlineStr">
        <is>
          <t>Tanvi Joshi</t>
        </is>
      </c>
      <c r="C7230" t="inlineStr">
        <is>
          <t>West</t>
        </is>
      </c>
      <c r="D7230" t="inlineStr">
        <is>
          <t>Mumbai</t>
        </is>
      </c>
      <c r="E7230" t="inlineStr">
        <is>
          <t>No</t>
        </is>
      </c>
      <c r="F7230" t="inlineStr">
        <is>
          <t>Occasional</t>
        </is>
      </c>
      <c r="G7230" t="n">
        <v>1</v>
      </c>
      <c r="H7230" s="24" t="n">
        <v>3861.42</v>
      </c>
      <c r="I7230" s="24" t="n">
        <v>1517.64</v>
      </c>
      <c r="J7230" s="25" t="n">
        <v>45702</v>
      </c>
      <c r="K7230" s="25" t="n">
        <v>45702</v>
      </c>
      <c r="L7230" t="n">
        <v>2</v>
      </c>
      <c r="M7230" t="n">
        <v>1</v>
      </c>
      <c r="N7230" t="n">
        <v>1</v>
      </c>
      <c r="O7230">
        <f>DATE(2026,1,1)-K7230</f>
        <v/>
      </c>
      <c r="P7230">
        <f>IF(G7230&gt;=2,"Repeat","One-time")</f>
        <v/>
      </c>
    </row>
    <row r="7231">
      <c r="A7231" t="inlineStr">
        <is>
          <t>C09703</t>
        </is>
      </c>
      <c r="B7231" t="inlineStr">
        <is>
          <t>Rahul Mishra</t>
        </is>
      </c>
      <c r="C7231" t="inlineStr">
        <is>
          <t>East</t>
        </is>
      </c>
      <c r="D7231" t="inlineStr">
        <is>
          <t>Kolkata</t>
        </is>
      </c>
      <c r="E7231" t="inlineStr">
        <is>
          <t>No</t>
        </is>
      </c>
      <c r="F7231" t="inlineStr">
        <is>
          <t>New</t>
        </is>
      </c>
      <c r="G7231" t="n">
        <v>1</v>
      </c>
      <c r="H7231" s="24" t="n">
        <v>3858.88</v>
      </c>
      <c r="I7231" s="24" t="n">
        <v>1321.88</v>
      </c>
      <c r="J7231" s="25" t="n">
        <v>45943</v>
      </c>
      <c r="K7231" s="25" t="n">
        <v>45943</v>
      </c>
      <c r="L7231" t="n">
        <v>4</v>
      </c>
      <c r="M7231" t="n">
        <v>1</v>
      </c>
      <c r="N7231" t="n">
        <v>1</v>
      </c>
      <c r="O7231">
        <f>DATE(2026,1,1)-K7231</f>
        <v/>
      </c>
      <c r="P7231">
        <f>IF(G7231&gt;=2,"Repeat","One-time")</f>
        <v/>
      </c>
    </row>
    <row r="7232">
      <c r="A7232" t="inlineStr">
        <is>
          <t>C09209</t>
        </is>
      </c>
      <c r="B7232" t="inlineStr">
        <is>
          <t>Riya Pillai</t>
        </is>
      </c>
      <c r="C7232" t="inlineStr">
        <is>
          <t>Central</t>
        </is>
      </c>
      <c r="D7232" t="inlineStr">
        <is>
          <t>Bhopal</t>
        </is>
      </c>
      <c r="E7232" t="inlineStr">
        <is>
          <t>No</t>
        </is>
      </c>
      <c r="F7232" t="inlineStr">
        <is>
          <t>Occasional</t>
        </is>
      </c>
      <c r="G7232" t="n">
        <v>2</v>
      </c>
      <c r="H7232" s="24" t="n">
        <v>3853.2</v>
      </c>
      <c r="I7232" s="24" t="n">
        <v>1300.17</v>
      </c>
      <c r="J7232" s="25" t="n">
        <v>45907</v>
      </c>
      <c r="K7232" s="25" t="n">
        <v>45951</v>
      </c>
      <c r="L7232" t="n">
        <v>4</v>
      </c>
      <c r="M7232" t="n">
        <v>2</v>
      </c>
      <c r="N7232" t="n">
        <v>1</v>
      </c>
      <c r="O7232">
        <f>DATE(2026,1,1)-K7232</f>
        <v/>
      </c>
      <c r="P7232">
        <f>IF(G7232&gt;=2,"Repeat","One-time")</f>
        <v/>
      </c>
    </row>
    <row r="7233">
      <c r="A7233" t="inlineStr">
        <is>
          <t>C09551</t>
        </is>
      </c>
      <c r="B7233" t="inlineStr">
        <is>
          <t>Amit Iyer</t>
        </is>
      </c>
      <c r="C7233" t="inlineStr">
        <is>
          <t>South</t>
        </is>
      </c>
      <c r="D7233" t="inlineStr">
        <is>
          <t>Chennai</t>
        </is>
      </c>
      <c r="E7233" t="inlineStr">
        <is>
          <t>No</t>
        </is>
      </c>
      <c r="F7233" t="inlineStr">
        <is>
          <t>Occasional</t>
        </is>
      </c>
      <c r="G7233" t="n">
        <v>1</v>
      </c>
      <c r="H7233" s="24" t="n">
        <v>3851.79</v>
      </c>
      <c r="I7233" s="24" t="n">
        <v>1704.17</v>
      </c>
      <c r="J7233" s="25" t="n">
        <v>45854</v>
      </c>
      <c r="K7233" s="25" t="n">
        <v>45854</v>
      </c>
      <c r="L7233" t="n">
        <v>3</v>
      </c>
      <c r="M7233" t="n">
        <v>1</v>
      </c>
      <c r="N7233" t="n">
        <v>1</v>
      </c>
      <c r="O7233">
        <f>DATE(2026,1,1)-K7233</f>
        <v/>
      </c>
      <c r="P7233">
        <f>IF(G7233&gt;=2,"Repeat","One-time")</f>
        <v/>
      </c>
    </row>
    <row r="7234">
      <c r="A7234" t="inlineStr">
        <is>
          <t>C06820</t>
        </is>
      </c>
      <c r="B7234" t="inlineStr">
        <is>
          <t>Arjun Singh</t>
        </is>
      </c>
      <c r="C7234" t="inlineStr">
        <is>
          <t>West</t>
        </is>
      </c>
      <c r="D7234" t="inlineStr">
        <is>
          <t>Ahmedabad</t>
        </is>
      </c>
      <c r="E7234" t="inlineStr">
        <is>
          <t>No</t>
        </is>
      </c>
      <c r="F7234" t="inlineStr">
        <is>
          <t>Occasional</t>
        </is>
      </c>
      <c r="G7234" t="n">
        <v>1</v>
      </c>
      <c r="H7234" s="24" t="n">
        <v>3844.15</v>
      </c>
      <c r="I7234" s="24" t="n">
        <v>1855.6</v>
      </c>
      <c r="J7234" s="25" t="n">
        <v>45581</v>
      </c>
      <c r="K7234" s="25" t="n">
        <v>45581</v>
      </c>
      <c r="L7234" t="n">
        <v>2</v>
      </c>
      <c r="M7234" t="n">
        <v>1</v>
      </c>
      <c r="N7234" t="n">
        <v>1</v>
      </c>
      <c r="O7234">
        <f>DATE(2026,1,1)-K7234</f>
        <v/>
      </c>
      <c r="P7234">
        <f>IF(G7234&gt;=2,"Repeat","One-time")</f>
        <v/>
      </c>
    </row>
    <row r="7235">
      <c r="A7235" t="inlineStr">
        <is>
          <t>C11534</t>
        </is>
      </c>
      <c r="B7235" t="inlineStr">
        <is>
          <t>Tanvi Das</t>
        </is>
      </c>
      <c r="C7235" t="inlineStr">
        <is>
          <t>North</t>
        </is>
      </c>
      <c r="D7235" t="inlineStr">
        <is>
          <t>Delhi</t>
        </is>
      </c>
      <c r="E7235" t="inlineStr">
        <is>
          <t>No</t>
        </is>
      </c>
      <c r="F7235" t="inlineStr">
        <is>
          <t>New</t>
        </is>
      </c>
      <c r="G7235" t="n">
        <v>1</v>
      </c>
      <c r="H7235" s="24" t="n">
        <v>3844.11</v>
      </c>
      <c r="I7235" s="24" t="n">
        <v>115.02</v>
      </c>
      <c r="J7235" s="25" t="n">
        <v>45989</v>
      </c>
      <c r="K7235" s="25" t="n">
        <v>45989</v>
      </c>
      <c r="L7235" t="n">
        <v>5</v>
      </c>
      <c r="M7235" t="n">
        <v>2</v>
      </c>
      <c r="N7235" t="n">
        <v>1</v>
      </c>
      <c r="O7235">
        <f>DATE(2026,1,1)-K7235</f>
        <v/>
      </c>
      <c r="P7235">
        <f>IF(G7235&gt;=2,"Repeat","One-time")</f>
        <v/>
      </c>
    </row>
    <row r="7236">
      <c r="A7236" t="inlineStr">
        <is>
          <t>C09716</t>
        </is>
      </c>
      <c r="B7236" t="inlineStr">
        <is>
          <t>Nikhil Yadav</t>
        </is>
      </c>
      <c r="C7236" t="inlineStr">
        <is>
          <t>West</t>
        </is>
      </c>
      <c r="D7236" t="inlineStr">
        <is>
          <t>Pune</t>
        </is>
      </c>
      <c r="E7236" t="inlineStr">
        <is>
          <t>Yes</t>
        </is>
      </c>
      <c r="F7236" t="inlineStr">
        <is>
          <t>Occasional</t>
        </is>
      </c>
      <c r="G7236" t="n">
        <v>1</v>
      </c>
      <c r="H7236" s="24" t="n">
        <v>3844.11</v>
      </c>
      <c r="I7236" s="24" t="n">
        <v>115.02</v>
      </c>
      <c r="J7236" s="25" t="n">
        <v>45878</v>
      </c>
      <c r="K7236" s="25" t="n">
        <v>45878</v>
      </c>
      <c r="L7236" t="n">
        <v>3</v>
      </c>
      <c r="M7236" t="n">
        <v>1</v>
      </c>
      <c r="N7236" t="n">
        <v>1</v>
      </c>
      <c r="O7236">
        <f>DATE(2026,1,1)-K7236</f>
        <v/>
      </c>
      <c r="P7236">
        <f>IF(G7236&gt;=2,"Repeat","One-time")</f>
        <v/>
      </c>
    </row>
    <row r="7237">
      <c r="A7237" t="inlineStr">
        <is>
          <t>C06681</t>
        </is>
      </c>
      <c r="B7237" t="inlineStr">
        <is>
          <t>Sneha Joshi</t>
        </is>
      </c>
      <c r="C7237" t="inlineStr">
        <is>
          <t>West</t>
        </is>
      </c>
      <c r="D7237" t="inlineStr">
        <is>
          <t>Ahmedabad</t>
        </is>
      </c>
      <c r="E7237" t="inlineStr">
        <is>
          <t>No</t>
        </is>
      </c>
      <c r="F7237" t="inlineStr">
        <is>
          <t>New</t>
        </is>
      </c>
      <c r="G7237" t="n">
        <v>1</v>
      </c>
      <c r="H7237" s="24" t="n">
        <v>3844.11</v>
      </c>
      <c r="I7237" s="24" t="n">
        <v>115.02</v>
      </c>
      <c r="J7237" s="25" t="n">
        <v>45935</v>
      </c>
      <c r="K7237" s="25" t="n">
        <v>45935</v>
      </c>
      <c r="L7237" t="n">
        <v>4</v>
      </c>
      <c r="M7237" t="n">
        <v>1</v>
      </c>
      <c r="N7237" t="n">
        <v>1</v>
      </c>
      <c r="O7237">
        <f>DATE(2026,1,1)-K7237</f>
        <v/>
      </c>
      <c r="P7237">
        <f>IF(G7237&gt;=2,"Repeat","One-time")</f>
        <v/>
      </c>
    </row>
    <row r="7238">
      <c r="A7238" t="inlineStr">
        <is>
          <t>C10214</t>
        </is>
      </c>
      <c r="B7238" t="inlineStr">
        <is>
          <t>Shreya Rao</t>
        </is>
      </c>
      <c r="C7238" t="inlineStr">
        <is>
          <t>East</t>
        </is>
      </c>
      <c r="D7238" t="inlineStr">
        <is>
          <t>Kolkata</t>
        </is>
      </c>
      <c r="E7238" t="inlineStr">
        <is>
          <t>No</t>
        </is>
      </c>
      <c r="F7238" t="inlineStr">
        <is>
          <t>New</t>
        </is>
      </c>
      <c r="G7238" t="n">
        <v>1</v>
      </c>
      <c r="H7238" s="24" t="n">
        <v>3844.11</v>
      </c>
      <c r="I7238" s="24" t="n">
        <v>115.02</v>
      </c>
      <c r="J7238" s="25" t="n">
        <v>45992</v>
      </c>
      <c r="K7238" s="25" t="n">
        <v>45992</v>
      </c>
      <c r="L7238" t="n">
        <v>5</v>
      </c>
      <c r="M7238" t="n">
        <v>2</v>
      </c>
      <c r="N7238" t="n">
        <v>1</v>
      </c>
      <c r="O7238">
        <f>DATE(2026,1,1)-K7238</f>
        <v/>
      </c>
      <c r="P7238">
        <f>IF(G7238&gt;=2,"Repeat","One-time")</f>
        <v/>
      </c>
    </row>
    <row r="7239">
      <c r="A7239" t="inlineStr">
        <is>
          <t>C07928</t>
        </is>
      </c>
      <c r="B7239" t="inlineStr">
        <is>
          <t>Arjun Sharma</t>
        </is>
      </c>
      <c r="C7239" t="inlineStr">
        <is>
          <t>Central</t>
        </is>
      </c>
      <c r="D7239" t="inlineStr">
        <is>
          <t>Raipur</t>
        </is>
      </c>
      <c r="E7239" t="inlineStr">
        <is>
          <t>No</t>
        </is>
      </c>
      <c r="F7239" t="inlineStr">
        <is>
          <t>Occasional</t>
        </is>
      </c>
      <c r="G7239" t="n">
        <v>1</v>
      </c>
      <c r="H7239" s="24" t="n">
        <v>3844.11</v>
      </c>
      <c r="I7239" s="24" t="n">
        <v>115.02</v>
      </c>
      <c r="J7239" s="25" t="n">
        <v>45913</v>
      </c>
      <c r="K7239" s="25" t="n">
        <v>45913</v>
      </c>
      <c r="L7239" t="n">
        <v>3</v>
      </c>
      <c r="M7239" t="n">
        <v>1</v>
      </c>
      <c r="N7239" t="n">
        <v>1</v>
      </c>
      <c r="O7239">
        <f>DATE(2026,1,1)-K7239</f>
        <v/>
      </c>
      <c r="P7239">
        <f>IF(G7239&gt;=2,"Repeat","One-time")</f>
        <v/>
      </c>
    </row>
    <row r="7240">
      <c r="A7240" t="inlineStr">
        <is>
          <t>C09580</t>
        </is>
      </c>
      <c r="B7240" t="inlineStr">
        <is>
          <t>Sneha Singh</t>
        </is>
      </c>
      <c r="C7240" t="inlineStr">
        <is>
          <t>Central</t>
        </is>
      </c>
      <c r="D7240" t="inlineStr">
        <is>
          <t>Indore</t>
        </is>
      </c>
      <c r="E7240" t="inlineStr">
        <is>
          <t>No</t>
        </is>
      </c>
      <c r="F7240" t="inlineStr">
        <is>
          <t>New</t>
        </is>
      </c>
      <c r="G7240" t="n">
        <v>2</v>
      </c>
      <c r="H7240" s="24" t="n">
        <v>3842.22</v>
      </c>
      <c r="I7240" s="24" t="n">
        <v>1463.02</v>
      </c>
      <c r="J7240" s="25" t="n">
        <v>45975</v>
      </c>
      <c r="K7240" s="25" t="n">
        <v>45991</v>
      </c>
      <c r="L7240" t="n">
        <v>5</v>
      </c>
      <c r="M7240" t="n">
        <v>2</v>
      </c>
      <c r="N7240" t="n">
        <v>1</v>
      </c>
      <c r="O7240">
        <f>DATE(2026,1,1)-K7240</f>
        <v/>
      </c>
      <c r="P7240">
        <f>IF(G7240&gt;=2,"Repeat","One-time")</f>
        <v/>
      </c>
    </row>
    <row r="7241">
      <c r="A7241" t="inlineStr">
        <is>
          <t>C02663</t>
        </is>
      </c>
      <c r="B7241" t="inlineStr">
        <is>
          <t>Priya Das</t>
        </is>
      </c>
      <c r="C7241" t="inlineStr">
        <is>
          <t>West</t>
        </is>
      </c>
      <c r="D7241" t="inlineStr">
        <is>
          <t>Mumbai</t>
        </is>
      </c>
      <c r="E7241" t="inlineStr">
        <is>
          <t>Yes</t>
        </is>
      </c>
      <c r="F7241" t="inlineStr">
        <is>
          <t>At Risk</t>
        </is>
      </c>
      <c r="G7241" t="n">
        <v>4</v>
      </c>
      <c r="H7241" s="24" t="n">
        <v>3837.32</v>
      </c>
      <c r="I7241" s="24" t="n">
        <v>1260.44</v>
      </c>
      <c r="J7241" s="25" t="n">
        <v>45227</v>
      </c>
      <c r="K7241" s="25" t="n">
        <v>45646</v>
      </c>
      <c r="L7241" t="n">
        <v>2</v>
      </c>
      <c r="M7241" t="n">
        <v>3</v>
      </c>
      <c r="N7241" t="n">
        <v>1</v>
      </c>
      <c r="O7241">
        <f>DATE(2026,1,1)-K7241</f>
        <v/>
      </c>
      <c r="P7241">
        <f>IF(G7241&gt;=2,"Repeat","One-time")</f>
        <v/>
      </c>
    </row>
    <row r="7242">
      <c r="A7242" t="inlineStr">
        <is>
          <t>C03245</t>
        </is>
      </c>
      <c r="B7242" t="inlineStr">
        <is>
          <t>Swati Menon</t>
        </is>
      </c>
      <c r="C7242" t="inlineStr">
        <is>
          <t>North</t>
        </is>
      </c>
      <c r="D7242" t="inlineStr">
        <is>
          <t>Delhi</t>
        </is>
      </c>
      <c r="E7242" t="inlineStr">
        <is>
          <t>No</t>
        </is>
      </c>
      <c r="F7242" t="inlineStr">
        <is>
          <t>Occasional</t>
        </is>
      </c>
      <c r="G7242" t="n">
        <v>1</v>
      </c>
      <c r="H7242" s="24" t="n">
        <v>3834.16</v>
      </c>
      <c r="I7242" s="24" t="n">
        <v>1179.53</v>
      </c>
      <c r="J7242" s="25" t="n">
        <v>45905</v>
      </c>
      <c r="K7242" s="25" t="n">
        <v>45905</v>
      </c>
      <c r="L7242" t="n">
        <v>3</v>
      </c>
      <c r="M7242" t="n">
        <v>1</v>
      </c>
      <c r="N7242" t="n">
        <v>1</v>
      </c>
      <c r="O7242">
        <f>DATE(2026,1,1)-K7242</f>
        <v/>
      </c>
      <c r="P7242">
        <f>IF(G7242&gt;=2,"Repeat","One-time")</f>
        <v/>
      </c>
    </row>
    <row r="7243">
      <c r="A7243" t="inlineStr">
        <is>
          <t>C11624</t>
        </is>
      </c>
      <c r="B7243" t="inlineStr">
        <is>
          <t>Tanvi Fernandes</t>
        </is>
      </c>
      <c r="C7243" t="inlineStr">
        <is>
          <t>East</t>
        </is>
      </c>
      <c r="D7243" t="inlineStr">
        <is>
          <t>Patna</t>
        </is>
      </c>
      <c r="E7243" t="inlineStr">
        <is>
          <t>Yes</t>
        </is>
      </c>
      <c r="F7243" t="inlineStr">
        <is>
          <t>New</t>
        </is>
      </c>
      <c r="G7243" t="n">
        <v>1</v>
      </c>
      <c r="H7243" s="24" t="n">
        <v>3833.41</v>
      </c>
      <c r="I7243" s="24" t="n">
        <v>490.37</v>
      </c>
      <c r="J7243" s="25" t="n">
        <v>46017</v>
      </c>
      <c r="K7243" s="25" t="n">
        <v>46017</v>
      </c>
      <c r="L7243" t="n">
        <v>5</v>
      </c>
      <c r="M7243" t="n">
        <v>2</v>
      </c>
      <c r="N7243" t="n">
        <v>1</v>
      </c>
      <c r="O7243">
        <f>DATE(2026,1,1)-K7243</f>
        <v/>
      </c>
      <c r="P7243">
        <f>IF(G7243&gt;=2,"Repeat","One-time")</f>
        <v/>
      </c>
    </row>
    <row r="7244">
      <c r="A7244" t="inlineStr">
        <is>
          <t>C09299</t>
        </is>
      </c>
      <c r="B7244" t="inlineStr">
        <is>
          <t>Swati Reddy</t>
        </is>
      </c>
      <c r="C7244" t="inlineStr">
        <is>
          <t>North</t>
        </is>
      </c>
      <c r="D7244" t="inlineStr">
        <is>
          <t>Chandigarh</t>
        </is>
      </c>
      <c r="E7244" t="inlineStr">
        <is>
          <t>No</t>
        </is>
      </c>
      <c r="F7244" t="inlineStr">
        <is>
          <t>Occasional</t>
        </is>
      </c>
      <c r="G7244" t="n">
        <v>2</v>
      </c>
      <c r="H7244" s="24" t="n">
        <v>3832.53</v>
      </c>
      <c r="I7244" s="24" t="n">
        <v>1118.22</v>
      </c>
      <c r="J7244" s="25" t="n">
        <v>45855</v>
      </c>
      <c r="K7244" s="25" t="n">
        <v>45937</v>
      </c>
      <c r="L7244" t="n">
        <v>4</v>
      </c>
      <c r="M7244" t="n">
        <v>2</v>
      </c>
      <c r="N7244" t="n">
        <v>1</v>
      </c>
      <c r="O7244">
        <f>DATE(2026,1,1)-K7244</f>
        <v/>
      </c>
      <c r="P7244">
        <f>IF(G7244&gt;=2,"Repeat","One-time")</f>
        <v/>
      </c>
    </row>
    <row r="7245">
      <c r="A7245" t="inlineStr">
        <is>
          <t>C00258</t>
        </is>
      </c>
      <c r="B7245" t="inlineStr">
        <is>
          <t>Ananya Fernandes</t>
        </is>
      </c>
      <c r="C7245" t="inlineStr">
        <is>
          <t>North</t>
        </is>
      </c>
      <c r="D7245" t="inlineStr">
        <is>
          <t>Chandigarh</t>
        </is>
      </c>
      <c r="E7245" t="inlineStr">
        <is>
          <t>No</t>
        </is>
      </c>
      <c r="F7245" t="inlineStr">
        <is>
          <t>Hibernating</t>
        </is>
      </c>
      <c r="G7245" t="n">
        <v>2</v>
      </c>
      <c r="H7245" s="24" t="n">
        <v>3832.3</v>
      </c>
      <c r="I7245" s="24" t="n">
        <v>944.64</v>
      </c>
      <c r="J7245" s="25" t="n">
        <v>44942</v>
      </c>
      <c r="K7245" s="25" t="n">
        <v>44970</v>
      </c>
      <c r="L7245" t="n">
        <v>1</v>
      </c>
      <c r="M7245" t="n">
        <v>2</v>
      </c>
      <c r="N7245" t="n">
        <v>1</v>
      </c>
      <c r="O7245">
        <f>DATE(2026,1,1)-K7245</f>
        <v/>
      </c>
      <c r="P7245">
        <f>IF(G7245&gt;=2,"Repeat","One-time")</f>
        <v/>
      </c>
    </row>
    <row r="7246">
      <c r="A7246" t="inlineStr">
        <is>
          <t>C01502</t>
        </is>
      </c>
      <c r="B7246" t="inlineStr">
        <is>
          <t>Divya Verma</t>
        </is>
      </c>
      <c r="C7246" t="inlineStr">
        <is>
          <t>North</t>
        </is>
      </c>
      <c r="D7246" t="inlineStr">
        <is>
          <t>Jaipur</t>
        </is>
      </c>
      <c r="E7246" t="inlineStr">
        <is>
          <t>No</t>
        </is>
      </c>
      <c r="F7246" t="inlineStr">
        <is>
          <t>Hibernating</t>
        </is>
      </c>
      <c r="G7246" t="n">
        <v>1</v>
      </c>
      <c r="H7246" s="24" t="n">
        <v>3829</v>
      </c>
      <c r="I7246" s="24" t="n">
        <v>2204.54</v>
      </c>
      <c r="J7246" s="25" t="n">
        <v>45031</v>
      </c>
      <c r="K7246" s="25" t="n">
        <v>45031</v>
      </c>
      <c r="L7246" t="n">
        <v>1</v>
      </c>
      <c r="M7246" t="n">
        <v>1</v>
      </c>
      <c r="N7246" t="n">
        <v>1</v>
      </c>
      <c r="O7246">
        <f>DATE(2026,1,1)-K7246</f>
        <v/>
      </c>
      <c r="P7246">
        <f>IF(G7246&gt;=2,"Repeat","One-time")</f>
        <v/>
      </c>
    </row>
    <row r="7247">
      <c r="A7247" t="inlineStr">
        <is>
          <t>C11460</t>
        </is>
      </c>
      <c r="B7247" t="inlineStr">
        <is>
          <t>Pooja Yadav</t>
        </is>
      </c>
      <c r="C7247" t="inlineStr">
        <is>
          <t>West</t>
        </is>
      </c>
      <c r="D7247" t="inlineStr">
        <is>
          <t>Mumbai</t>
        </is>
      </c>
      <c r="E7247" t="inlineStr">
        <is>
          <t>No</t>
        </is>
      </c>
      <c r="F7247" t="inlineStr">
        <is>
          <t>New</t>
        </is>
      </c>
      <c r="G7247" t="n">
        <v>1</v>
      </c>
      <c r="H7247" s="24" t="n">
        <v>3828.7</v>
      </c>
      <c r="I7247" s="24" t="n">
        <v>1386.39</v>
      </c>
      <c r="J7247" s="25" t="n">
        <v>46018</v>
      </c>
      <c r="K7247" s="25" t="n">
        <v>46018</v>
      </c>
      <c r="L7247" t="n">
        <v>5</v>
      </c>
      <c r="M7247" t="n">
        <v>2</v>
      </c>
      <c r="N7247" t="n">
        <v>1</v>
      </c>
      <c r="O7247">
        <f>DATE(2026,1,1)-K7247</f>
        <v/>
      </c>
      <c r="P7247">
        <f>IF(G7247&gt;=2,"Repeat","One-time")</f>
        <v/>
      </c>
    </row>
    <row r="7248">
      <c r="A7248" t="inlineStr">
        <is>
          <t>C07347</t>
        </is>
      </c>
      <c r="B7248" t="inlineStr">
        <is>
          <t>Joseph Fernandes</t>
        </is>
      </c>
      <c r="C7248" t="inlineStr">
        <is>
          <t>West</t>
        </is>
      </c>
      <c r="D7248" t="inlineStr">
        <is>
          <t>Pune</t>
        </is>
      </c>
      <c r="E7248" t="inlineStr">
        <is>
          <t>No</t>
        </is>
      </c>
      <c r="F7248" t="inlineStr">
        <is>
          <t>New</t>
        </is>
      </c>
      <c r="G7248" t="n">
        <v>2</v>
      </c>
      <c r="H7248" s="24" t="n">
        <v>3822.91</v>
      </c>
      <c r="I7248" s="24" t="n">
        <v>1449.42</v>
      </c>
      <c r="J7248" s="25" t="n">
        <v>45950</v>
      </c>
      <c r="K7248" s="25" t="n">
        <v>45974</v>
      </c>
      <c r="L7248" t="n">
        <v>4</v>
      </c>
      <c r="M7248" t="n">
        <v>2</v>
      </c>
      <c r="N7248" t="n">
        <v>1</v>
      </c>
      <c r="O7248">
        <f>DATE(2026,1,1)-K7248</f>
        <v/>
      </c>
      <c r="P7248">
        <f>IF(G7248&gt;=2,"Repeat","One-time")</f>
        <v/>
      </c>
    </row>
    <row r="7249">
      <c r="A7249" t="inlineStr">
        <is>
          <t>C05265</t>
        </is>
      </c>
      <c r="B7249" t="inlineStr">
        <is>
          <t>Tanvi Verma</t>
        </is>
      </c>
      <c r="C7249" t="inlineStr">
        <is>
          <t>East</t>
        </is>
      </c>
      <c r="D7249" t="inlineStr">
        <is>
          <t>Jamshedpur</t>
        </is>
      </c>
      <c r="E7249" t="inlineStr">
        <is>
          <t>No</t>
        </is>
      </c>
      <c r="F7249" t="inlineStr">
        <is>
          <t>Occasional</t>
        </is>
      </c>
      <c r="G7249" t="n">
        <v>2</v>
      </c>
      <c r="H7249" s="24" t="n">
        <v>3821.06</v>
      </c>
      <c r="I7249" s="24" t="n">
        <v>1691.4</v>
      </c>
      <c r="J7249" s="25" t="n">
        <v>45482</v>
      </c>
      <c r="K7249" s="25" t="n">
        <v>45494</v>
      </c>
      <c r="L7249" t="n">
        <v>2</v>
      </c>
      <c r="M7249" t="n">
        <v>2</v>
      </c>
      <c r="N7249" t="n">
        <v>1</v>
      </c>
      <c r="O7249">
        <f>DATE(2026,1,1)-K7249</f>
        <v/>
      </c>
      <c r="P7249">
        <f>IF(G7249&gt;=2,"Repeat","One-time")</f>
        <v/>
      </c>
    </row>
    <row r="7250">
      <c r="A7250" t="inlineStr">
        <is>
          <t>C02791</t>
        </is>
      </c>
      <c r="B7250" t="inlineStr">
        <is>
          <t>Rahul Mehta</t>
        </is>
      </c>
      <c r="C7250" t="inlineStr">
        <is>
          <t>South</t>
        </is>
      </c>
      <c r="D7250" t="inlineStr">
        <is>
          <t>Chennai</t>
        </is>
      </c>
      <c r="E7250" t="inlineStr">
        <is>
          <t>No</t>
        </is>
      </c>
      <c r="F7250" t="inlineStr">
        <is>
          <t>Hibernating</t>
        </is>
      </c>
      <c r="G7250" t="n">
        <v>2</v>
      </c>
      <c r="H7250" s="24" t="n">
        <v>3818.3</v>
      </c>
      <c r="I7250" s="24" t="n">
        <v>1224.02</v>
      </c>
      <c r="J7250" s="25" t="n">
        <v>45174</v>
      </c>
      <c r="K7250" s="25" t="n">
        <v>45228</v>
      </c>
      <c r="L7250" t="n">
        <v>1</v>
      </c>
      <c r="M7250" t="n">
        <v>2</v>
      </c>
      <c r="N7250" t="n">
        <v>1</v>
      </c>
      <c r="O7250">
        <f>DATE(2026,1,1)-K7250</f>
        <v/>
      </c>
      <c r="P7250">
        <f>IF(G7250&gt;=2,"Repeat","One-time")</f>
        <v/>
      </c>
    </row>
    <row r="7251">
      <c r="A7251" t="inlineStr">
        <is>
          <t>C05671</t>
        </is>
      </c>
      <c r="B7251" t="inlineStr">
        <is>
          <t>Aditya Singh</t>
        </is>
      </c>
      <c r="C7251" t="inlineStr">
        <is>
          <t>North</t>
        </is>
      </c>
      <c r="D7251" t="inlineStr">
        <is>
          <t>Lucknow</t>
        </is>
      </c>
      <c r="E7251" t="inlineStr">
        <is>
          <t>Yes</t>
        </is>
      </c>
      <c r="F7251" t="inlineStr">
        <is>
          <t>Occasional</t>
        </is>
      </c>
      <c r="G7251" t="n">
        <v>2</v>
      </c>
      <c r="H7251" s="24" t="n">
        <v>3816.07</v>
      </c>
      <c r="I7251" s="24" t="n">
        <v>1674.17</v>
      </c>
      <c r="J7251" s="25" t="n">
        <v>45550</v>
      </c>
      <c r="K7251" s="25" t="n">
        <v>45627</v>
      </c>
      <c r="L7251" t="n">
        <v>2</v>
      </c>
      <c r="M7251" t="n">
        <v>2</v>
      </c>
      <c r="N7251" t="n">
        <v>1</v>
      </c>
      <c r="O7251">
        <f>DATE(2026,1,1)-K7251</f>
        <v/>
      </c>
      <c r="P7251">
        <f>IF(G7251&gt;=2,"Repeat","One-time")</f>
        <v/>
      </c>
    </row>
    <row r="7252">
      <c r="A7252" t="inlineStr">
        <is>
          <t>C01207</t>
        </is>
      </c>
      <c r="B7252" t="inlineStr">
        <is>
          <t>Zoya Chopra</t>
        </is>
      </c>
      <c r="C7252" t="inlineStr">
        <is>
          <t>West</t>
        </is>
      </c>
      <c r="D7252" t="inlineStr">
        <is>
          <t>Mumbai</t>
        </is>
      </c>
      <c r="E7252" t="inlineStr">
        <is>
          <t>No</t>
        </is>
      </c>
      <c r="F7252" t="inlineStr">
        <is>
          <t>Hibernating</t>
        </is>
      </c>
      <c r="G7252" t="n">
        <v>1</v>
      </c>
      <c r="H7252" s="24" t="n">
        <v>3805.05</v>
      </c>
      <c r="I7252" s="24" t="n">
        <v>1642.63</v>
      </c>
      <c r="J7252" s="25" t="n">
        <v>44995</v>
      </c>
      <c r="K7252" s="25" t="n">
        <v>44995</v>
      </c>
      <c r="L7252" t="n">
        <v>1</v>
      </c>
      <c r="M7252" t="n">
        <v>1</v>
      </c>
      <c r="N7252" t="n">
        <v>1</v>
      </c>
      <c r="O7252">
        <f>DATE(2026,1,1)-K7252</f>
        <v/>
      </c>
      <c r="P7252">
        <f>IF(G7252&gt;=2,"Repeat","One-time")</f>
        <v/>
      </c>
    </row>
    <row r="7253">
      <c r="A7253" t="inlineStr">
        <is>
          <t>C11109</t>
        </is>
      </c>
      <c r="B7253" t="inlineStr">
        <is>
          <t>Ananya Reddy</t>
        </is>
      </c>
      <c r="C7253" t="inlineStr">
        <is>
          <t>West</t>
        </is>
      </c>
      <c r="D7253" t="inlineStr">
        <is>
          <t>Ahmedabad</t>
        </is>
      </c>
      <c r="E7253" t="inlineStr">
        <is>
          <t>Yes</t>
        </is>
      </c>
      <c r="F7253" t="inlineStr">
        <is>
          <t>New</t>
        </is>
      </c>
      <c r="G7253" t="n">
        <v>1</v>
      </c>
      <c r="H7253" s="24" t="n">
        <v>3803.61</v>
      </c>
      <c r="I7253" s="24" t="n">
        <v>1209.35</v>
      </c>
      <c r="J7253" s="25" t="n">
        <v>45970</v>
      </c>
      <c r="K7253" s="25" t="n">
        <v>45970</v>
      </c>
      <c r="L7253" t="n">
        <v>4</v>
      </c>
      <c r="M7253" t="n">
        <v>2</v>
      </c>
      <c r="N7253" t="n">
        <v>1</v>
      </c>
      <c r="O7253">
        <f>DATE(2026,1,1)-K7253</f>
        <v/>
      </c>
      <c r="P7253">
        <f>IF(G7253&gt;=2,"Repeat","One-time")</f>
        <v/>
      </c>
    </row>
    <row r="7254">
      <c r="A7254" t="inlineStr">
        <is>
          <t>C05245</t>
        </is>
      </c>
      <c r="B7254" t="inlineStr">
        <is>
          <t>Meera Bose</t>
        </is>
      </c>
      <c r="C7254" t="inlineStr">
        <is>
          <t>East</t>
        </is>
      </c>
      <c r="D7254" t="inlineStr">
        <is>
          <t>Bhubaneswar</t>
        </is>
      </c>
      <c r="E7254" t="inlineStr">
        <is>
          <t>No</t>
        </is>
      </c>
      <c r="F7254" t="inlineStr">
        <is>
          <t>Occasional</t>
        </is>
      </c>
      <c r="G7254" t="n">
        <v>2</v>
      </c>
      <c r="H7254" s="24" t="n">
        <v>3795.27</v>
      </c>
      <c r="I7254" s="24" t="n">
        <v>1530.69</v>
      </c>
      <c r="J7254" s="25" t="n">
        <v>45469</v>
      </c>
      <c r="K7254" s="25" t="n">
        <v>45496</v>
      </c>
      <c r="L7254" t="n">
        <v>2</v>
      </c>
      <c r="M7254" t="n">
        <v>2</v>
      </c>
      <c r="N7254" t="n">
        <v>1</v>
      </c>
      <c r="O7254">
        <f>DATE(2026,1,1)-K7254</f>
        <v/>
      </c>
      <c r="P7254">
        <f>IF(G7254&gt;=2,"Repeat","One-time")</f>
        <v/>
      </c>
    </row>
    <row r="7255">
      <c r="A7255" t="inlineStr">
        <is>
          <t>C07681</t>
        </is>
      </c>
      <c r="B7255" t="inlineStr">
        <is>
          <t>Priya Reddy</t>
        </is>
      </c>
      <c r="C7255" t="inlineStr">
        <is>
          <t>North</t>
        </is>
      </c>
      <c r="D7255" t="inlineStr">
        <is>
          <t>Gurugram</t>
        </is>
      </c>
      <c r="E7255" t="inlineStr">
        <is>
          <t>No</t>
        </is>
      </c>
      <c r="F7255" t="inlineStr">
        <is>
          <t>Occasional</t>
        </is>
      </c>
      <c r="G7255" t="n">
        <v>2</v>
      </c>
      <c r="H7255" s="24" t="n">
        <v>3794.79</v>
      </c>
      <c r="I7255" s="24" t="n">
        <v>1163.83</v>
      </c>
      <c r="J7255" s="25" t="n">
        <v>45802</v>
      </c>
      <c r="K7255" s="25" t="n">
        <v>45850</v>
      </c>
      <c r="L7255" t="n">
        <v>3</v>
      </c>
      <c r="M7255" t="n">
        <v>2</v>
      </c>
      <c r="N7255" t="n">
        <v>1</v>
      </c>
      <c r="O7255">
        <f>DATE(2026,1,1)-K7255</f>
        <v/>
      </c>
      <c r="P7255">
        <f>IF(G7255&gt;=2,"Repeat","One-time")</f>
        <v/>
      </c>
    </row>
    <row r="7256">
      <c r="A7256" t="inlineStr">
        <is>
          <t>C03058</t>
        </is>
      </c>
      <c r="B7256" t="inlineStr">
        <is>
          <t>Lakshmi Agarwal</t>
        </is>
      </c>
      <c r="C7256" t="inlineStr">
        <is>
          <t>North</t>
        </is>
      </c>
      <c r="D7256" t="inlineStr">
        <is>
          <t>Jaipur</t>
        </is>
      </c>
      <c r="E7256" t="inlineStr">
        <is>
          <t>No</t>
        </is>
      </c>
      <c r="F7256" t="inlineStr">
        <is>
          <t>Hibernating</t>
        </is>
      </c>
      <c r="G7256" t="n">
        <v>2</v>
      </c>
      <c r="H7256" s="24" t="n">
        <v>3794.03</v>
      </c>
      <c r="I7256" s="24" t="n">
        <v>859.05</v>
      </c>
      <c r="J7256" s="25" t="n">
        <v>45224</v>
      </c>
      <c r="K7256" s="25" t="n">
        <v>45443</v>
      </c>
      <c r="L7256" t="n">
        <v>1</v>
      </c>
      <c r="M7256" t="n">
        <v>2</v>
      </c>
      <c r="N7256" t="n">
        <v>1</v>
      </c>
      <c r="O7256">
        <f>DATE(2026,1,1)-K7256</f>
        <v/>
      </c>
      <c r="P7256">
        <f>IF(G7256&gt;=2,"Repeat","One-time")</f>
        <v/>
      </c>
    </row>
    <row r="7257">
      <c r="A7257" t="inlineStr">
        <is>
          <t>C10381</t>
        </is>
      </c>
      <c r="B7257" t="inlineStr">
        <is>
          <t>Amit Bose</t>
        </is>
      </c>
      <c r="C7257" t="inlineStr">
        <is>
          <t>South</t>
        </is>
      </c>
      <c r="D7257" t="inlineStr">
        <is>
          <t>Bengaluru</t>
        </is>
      </c>
      <c r="E7257" t="inlineStr">
        <is>
          <t>No</t>
        </is>
      </c>
      <c r="F7257" t="inlineStr">
        <is>
          <t>Loyal</t>
        </is>
      </c>
      <c r="G7257" t="n">
        <v>2</v>
      </c>
      <c r="H7257" s="24" t="n">
        <v>3792.25</v>
      </c>
      <c r="I7257" s="24" t="n">
        <v>1553.71</v>
      </c>
      <c r="J7257" s="25" t="n">
        <v>45886</v>
      </c>
      <c r="K7257" s="25" t="n">
        <v>45976</v>
      </c>
      <c r="L7257" t="n">
        <v>4</v>
      </c>
      <c r="M7257" t="n">
        <v>3</v>
      </c>
      <c r="N7257" t="n">
        <v>1</v>
      </c>
      <c r="O7257">
        <f>DATE(2026,1,1)-K7257</f>
        <v/>
      </c>
      <c r="P7257">
        <f>IF(G7257&gt;=2,"Repeat","One-time")</f>
        <v/>
      </c>
    </row>
    <row r="7258">
      <c r="A7258" t="inlineStr">
        <is>
          <t>C09835</t>
        </is>
      </c>
      <c r="B7258" t="inlineStr">
        <is>
          <t>Varun Chopra</t>
        </is>
      </c>
      <c r="C7258" t="inlineStr">
        <is>
          <t>South</t>
        </is>
      </c>
      <c r="D7258" t="inlineStr">
        <is>
          <t>Hyderabad</t>
        </is>
      </c>
      <c r="E7258" t="inlineStr">
        <is>
          <t>No</t>
        </is>
      </c>
      <c r="F7258" t="inlineStr">
        <is>
          <t>New</t>
        </is>
      </c>
      <c r="G7258" t="n">
        <v>2</v>
      </c>
      <c r="H7258" s="24" t="n">
        <v>3789.49</v>
      </c>
      <c r="I7258" s="24" t="n">
        <v>832.5599999999999</v>
      </c>
      <c r="J7258" s="25" t="n">
        <v>45984</v>
      </c>
      <c r="K7258" s="25" t="n">
        <v>45988</v>
      </c>
      <c r="L7258" t="n">
        <v>5</v>
      </c>
      <c r="M7258" t="n">
        <v>2</v>
      </c>
      <c r="N7258" t="n">
        <v>1</v>
      </c>
      <c r="O7258">
        <f>DATE(2026,1,1)-K7258</f>
        <v/>
      </c>
      <c r="P7258">
        <f>IF(G7258&gt;=2,"Repeat","One-time")</f>
        <v/>
      </c>
    </row>
    <row r="7259">
      <c r="A7259" t="inlineStr">
        <is>
          <t>C06212</t>
        </is>
      </c>
      <c r="B7259" t="inlineStr">
        <is>
          <t>Ritu Mehta</t>
        </is>
      </c>
      <c r="C7259" t="inlineStr">
        <is>
          <t>West</t>
        </is>
      </c>
      <c r="D7259" t="inlineStr">
        <is>
          <t>Pune</t>
        </is>
      </c>
      <c r="E7259" t="inlineStr">
        <is>
          <t>Yes</t>
        </is>
      </c>
      <c r="F7259" t="inlineStr">
        <is>
          <t>Occasional</t>
        </is>
      </c>
      <c r="G7259" t="n">
        <v>2</v>
      </c>
      <c r="H7259" s="24" t="n">
        <v>3788.36</v>
      </c>
      <c r="I7259" s="24" t="n">
        <v>937.62</v>
      </c>
      <c r="J7259" s="25" t="n">
        <v>45583</v>
      </c>
      <c r="K7259" s="25" t="n">
        <v>45961</v>
      </c>
      <c r="L7259" t="n">
        <v>4</v>
      </c>
      <c r="M7259" t="n">
        <v>2</v>
      </c>
      <c r="N7259" t="n">
        <v>1</v>
      </c>
      <c r="O7259">
        <f>DATE(2026,1,1)-K7259</f>
        <v/>
      </c>
      <c r="P7259">
        <f>IF(G7259&gt;=2,"Repeat","One-time")</f>
        <v/>
      </c>
    </row>
    <row r="7260">
      <c r="A7260" t="inlineStr">
        <is>
          <t>C07345</t>
        </is>
      </c>
      <c r="B7260" t="inlineStr">
        <is>
          <t>Gurpreet Rao</t>
        </is>
      </c>
      <c r="C7260" t="inlineStr">
        <is>
          <t>North</t>
        </is>
      </c>
      <c r="D7260" t="inlineStr">
        <is>
          <t>Jaipur</t>
        </is>
      </c>
      <c r="E7260" t="inlineStr">
        <is>
          <t>No</t>
        </is>
      </c>
      <c r="F7260" t="inlineStr">
        <is>
          <t>Occasional</t>
        </is>
      </c>
      <c r="G7260" t="n">
        <v>2</v>
      </c>
      <c r="H7260" s="24" t="n">
        <v>3768.08</v>
      </c>
      <c r="I7260" s="24" t="n">
        <v>1576.41</v>
      </c>
      <c r="J7260" s="25" t="n">
        <v>45773</v>
      </c>
      <c r="K7260" s="25" t="n">
        <v>45929</v>
      </c>
      <c r="L7260" t="n">
        <v>4</v>
      </c>
      <c r="M7260" t="n">
        <v>2</v>
      </c>
      <c r="N7260" t="n">
        <v>1</v>
      </c>
      <c r="O7260">
        <f>DATE(2026,1,1)-K7260</f>
        <v/>
      </c>
      <c r="P7260">
        <f>IF(G7260&gt;=2,"Repeat","One-time")</f>
        <v/>
      </c>
    </row>
    <row r="7261">
      <c r="A7261" t="inlineStr">
        <is>
          <t>C11136</t>
        </is>
      </c>
      <c r="B7261" t="inlineStr">
        <is>
          <t>Divya Gupta</t>
        </is>
      </c>
      <c r="C7261" t="inlineStr">
        <is>
          <t>West</t>
        </is>
      </c>
      <c r="D7261" t="inlineStr">
        <is>
          <t>Ahmedabad</t>
        </is>
      </c>
      <c r="E7261" t="inlineStr">
        <is>
          <t>No</t>
        </is>
      </c>
      <c r="F7261" t="inlineStr">
        <is>
          <t>New</t>
        </is>
      </c>
      <c r="G7261" t="n">
        <v>1</v>
      </c>
      <c r="H7261" s="24" t="n">
        <v>3767.54</v>
      </c>
      <c r="I7261" s="24" t="n">
        <v>1891.92</v>
      </c>
      <c r="J7261" s="25" t="n">
        <v>45953</v>
      </c>
      <c r="K7261" s="25" t="n">
        <v>45953</v>
      </c>
      <c r="L7261" t="n">
        <v>4</v>
      </c>
      <c r="M7261" t="n">
        <v>2</v>
      </c>
      <c r="N7261" t="n">
        <v>1</v>
      </c>
      <c r="O7261">
        <f>DATE(2026,1,1)-K7261</f>
        <v/>
      </c>
      <c r="P7261">
        <f>IF(G7261&gt;=2,"Repeat","One-time")</f>
        <v/>
      </c>
    </row>
    <row r="7262">
      <c r="A7262" t="inlineStr">
        <is>
          <t>C05940</t>
        </is>
      </c>
      <c r="B7262" t="inlineStr">
        <is>
          <t>Swati Thakur</t>
        </is>
      </c>
      <c r="C7262" t="inlineStr">
        <is>
          <t>South</t>
        </is>
      </c>
      <c r="D7262" t="inlineStr">
        <is>
          <t>Chennai</t>
        </is>
      </c>
      <c r="E7262" t="inlineStr">
        <is>
          <t>No</t>
        </is>
      </c>
      <c r="F7262" t="inlineStr">
        <is>
          <t>Loyal</t>
        </is>
      </c>
      <c r="G7262" t="n">
        <v>3</v>
      </c>
      <c r="H7262" s="24" t="n">
        <v>3764.94</v>
      </c>
      <c r="I7262" s="24" t="n">
        <v>1639.01</v>
      </c>
      <c r="J7262" s="25" t="n">
        <v>45507</v>
      </c>
      <c r="K7262" s="25" t="n">
        <v>45760</v>
      </c>
      <c r="L7262" t="n">
        <v>3</v>
      </c>
      <c r="M7262" t="n">
        <v>3</v>
      </c>
      <c r="N7262" t="n">
        <v>1</v>
      </c>
      <c r="O7262">
        <f>DATE(2026,1,1)-K7262</f>
        <v/>
      </c>
      <c r="P7262">
        <f>IF(G7262&gt;=2,"Repeat","One-time")</f>
        <v/>
      </c>
    </row>
    <row r="7263">
      <c r="A7263" t="inlineStr">
        <is>
          <t>C05070</t>
        </is>
      </c>
      <c r="B7263" t="inlineStr">
        <is>
          <t>Maria Agarwal</t>
        </is>
      </c>
      <c r="C7263" t="inlineStr">
        <is>
          <t>North</t>
        </is>
      </c>
      <c r="D7263" t="inlineStr">
        <is>
          <t>Jaipur</t>
        </is>
      </c>
      <c r="E7263" t="inlineStr">
        <is>
          <t>Yes</t>
        </is>
      </c>
      <c r="F7263" t="inlineStr">
        <is>
          <t>Occasional</t>
        </is>
      </c>
      <c r="G7263" t="n">
        <v>2</v>
      </c>
      <c r="H7263" s="24" t="n">
        <v>3764.51</v>
      </c>
      <c r="I7263" s="24" t="n">
        <v>1374.2</v>
      </c>
      <c r="J7263" s="25" t="n">
        <v>45626</v>
      </c>
      <c r="K7263" s="25" t="n">
        <v>45927</v>
      </c>
      <c r="L7263" t="n">
        <v>4</v>
      </c>
      <c r="M7263" t="n">
        <v>2</v>
      </c>
      <c r="N7263" t="n">
        <v>1</v>
      </c>
      <c r="O7263">
        <f>DATE(2026,1,1)-K7263</f>
        <v/>
      </c>
      <c r="P7263">
        <f>IF(G7263&gt;=2,"Repeat","One-time")</f>
        <v/>
      </c>
    </row>
    <row r="7264">
      <c r="A7264" t="inlineStr">
        <is>
          <t>C10149</t>
        </is>
      </c>
      <c r="B7264" t="inlineStr">
        <is>
          <t>Meera Ghosh</t>
        </is>
      </c>
      <c r="C7264" t="inlineStr">
        <is>
          <t>Central</t>
        </is>
      </c>
      <c r="D7264" t="inlineStr">
        <is>
          <t>Indore</t>
        </is>
      </c>
      <c r="E7264" t="inlineStr">
        <is>
          <t>No</t>
        </is>
      </c>
      <c r="F7264" t="inlineStr">
        <is>
          <t>New</t>
        </is>
      </c>
      <c r="G7264" t="n">
        <v>2</v>
      </c>
      <c r="H7264" s="24" t="n">
        <v>3760.56</v>
      </c>
      <c r="I7264" s="24" t="n">
        <v>1372.8</v>
      </c>
      <c r="J7264" s="25" t="n">
        <v>45972</v>
      </c>
      <c r="K7264" s="25" t="n">
        <v>45978</v>
      </c>
      <c r="L7264" t="n">
        <v>4</v>
      </c>
      <c r="M7264" t="n">
        <v>3</v>
      </c>
      <c r="N7264" t="n">
        <v>1</v>
      </c>
      <c r="O7264">
        <f>DATE(2026,1,1)-K7264</f>
        <v/>
      </c>
      <c r="P7264">
        <f>IF(G7264&gt;=2,"Repeat","One-time")</f>
        <v/>
      </c>
    </row>
    <row r="7265">
      <c r="A7265" t="inlineStr">
        <is>
          <t>C02120</t>
        </is>
      </c>
      <c r="B7265" t="inlineStr">
        <is>
          <t>Manish Patel</t>
        </is>
      </c>
      <c r="C7265" t="inlineStr">
        <is>
          <t>West</t>
        </is>
      </c>
      <c r="D7265" t="inlineStr">
        <is>
          <t>Mumbai</t>
        </is>
      </c>
      <c r="E7265" t="inlineStr">
        <is>
          <t>Yes</t>
        </is>
      </c>
      <c r="F7265" t="inlineStr">
        <is>
          <t>Hibernating</t>
        </is>
      </c>
      <c r="G7265" t="n">
        <v>2</v>
      </c>
      <c r="H7265" s="24" t="n">
        <v>3756.42</v>
      </c>
      <c r="I7265" s="24" t="n">
        <v>1037.65</v>
      </c>
      <c r="J7265" s="25" t="n">
        <v>45355</v>
      </c>
      <c r="K7265" s="25" t="n">
        <v>45374</v>
      </c>
      <c r="L7265" t="n">
        <v>1</v>
      </c>
      <c r="M7265" t="n">
        <v>2</v>
      </c>
      <c r="N7265" t="n">
        <v>1</v>
      </c>
      <c r="O7265">
        <f>DATE(2026,1,1)-K7265</f>
        <v/>
      </c>
      <c r="P7265">
        <f>IF(G7265&gt;=2,"Repeat","One-time")</f>
        <v/>
      </c>
    </row>
    <row r="7266">
      <c r="A7266" t="inlineStr">
        <is>
          <t>C11730</t>
        </is>
      </c>
      <c r="B7266" t="inlineStr">
        <is>
          <t>Neha Mehta</t>
        </is>
      </c>
      <c r="C7266" t="inlineStr">
        <is>
          <t>West</t>
        </is>
      </c>
      <c r="D7266" t="inlineStr">
        <is>
          <t>Pune</t>
        </is>
      </c>
      <c r="E7266" t="inlineStr">
        <is>
          <t>No</t>
        </is>
      </c>
      <c r="F7266" t="inlineStr">
        <is>
          <t>New</t>
        </is>
      </c>
      <c r="G7266" t="n">
        <v>3</v>
      </c>
      <c r="H7266" s="24" t="n">
        <v>3751.58</v>
      </c>
      <c r="I7266" s="24" t="n">
        <v>829.63</v>
      </c>
      <c r="J7266" s="25" t="n">
        <v>46002</v>
      </c>
      <c r="K7266" s="25" t="n">
        <v>46007</v>
      </c>
      <c r="L7266" t="n">
        <v>5</v>
      </c>
      <c r="M7266" t="n">
        <v>3</v>
      </c>
      <c r="N7266" t="n">
        <v>1</v>
      </c>
      <c r="O7266">
        <f>DATE(2026,1,1)-K7266</f>
        <v/>
      </c>
      <c r="P7266">
        <f>IF(G7266&gt;=2,"Repeat","One-time")</f>
        <v/>
      </c>
    </row>
    <row r="7267">
      <c r="A7267" t="inlineStr">
        <is>
          <t>C07306</t>
        </is>
      </c>
      <c r="B7267" t="inlineStr">
        <is>
          <t>Ananya Ghosh</t>
        </is>
      </c>
      <c r="C7267" t="inlineStr">
        <is>
          <t>West</t>
        </is>
      </c>
      <c r="D7267" t="inlineStr">
        <is>
          <t>Mumbai</t>
        </is>
      </c>
      <c r="E7267" t="inlineStr">
        <is>
          <t>No</t>
        </is>
      </c>
      <c r="F7267" t="inlineStr">
        <is>
          <t>Occasional</t>
        </is>
      </c>
      <c r="G7267" t="n">
        <v>2</v>
      </c>
      <c r="H7267" s="24" t="n">
        <v>3743.21</v>
      </c>
      <c r="I7267" s="24" t="n">
        <v>1193.42</v>
      </c>
      <c r="J7267" s="25" t="n">
        <v>45764</v>
      </c>
      <c r="K7267" s="25" t="n">
        <v>45803</v>
      </c>
      <c r="L7267" t="n">
        <v>3</v>
      </c>
      <c r="M7267" t="n">
        <v>2</v>
      </c>
      <c r="N7267" t="n">
        <v>1</v>
      </c>
      <c r="O7267">
        <f>DATE(2026,1,1)-K7267</f>
        <v/>
      </c>
      <c r="P7267">
        <f>IF(G7267&gt;=2,"Repeat","One-time")</f>
        <v/>
      </c>
    </row>
    <row r="7268">
      <c r="A7268" t="inlineStr">
        <is>
          <t>C01803</t>
        </is>
      </c>
      <c r="B7268" t="inlineStr">
        <is>
          <t>Gurpreet Iyer</t>
        </is>
      </c>
      <c r="C7268" t="inlineStr">
        <is>
          <t>North</t>
        </is>
      </c>
      <c r="D7268" t="inlineStr">
        <is>
          <t>Jaipur</t>
        </is>
      </c>
      <c r="E7268" t="inlineStr">
        <is>
          <t>Yes</t>
        </is>
      </c>
      <c r="F7268" t="inlineStr">
        <is>
          <t>Hibernating</t>
        </is>
      </c>
      <c r="G7268" t="n">
        <v>2</v>
      </c>
      <c r="H7268" s="24" t="n">
        <v>3735.4</v>
      </c>
      <c r="I7268" s="24" t="n">
        <v>755.75</v>
      </c>
      <c r="J7268" s="25" t="n">
        <v>45134</v>
      </c>
      <c r="K7268" s="25" t="n">
        <v>45267</v>
      </c>
      <c r="L7268" t="n">
        <v>1</v>
      </c>
      <c r="M7268" t="n">
        <v>2</v>
      </c>
      <c r="N7268" t="n">
        <v>1</v>
      </c>
      <c r="O7268">
        <f>DATE(2026,1,1)-K7268</f>
        <v/>
      </c>
      <c r="P7268">
        <f>IF(G7268&gt;=2,"Repeat","One-time")</f>
        <v/>
      </c>
    </row>
    <row r="7269">
      <c r="A7269" t="inlineStr">
        <is>
          <t>C04104</t>
        </is>
      </c>
      <c r="B7269" t="inlineStr">
        <is>
          <t>Farhan Nair</t>
        </is>
      </c>
      <c r="C7269" t="inlineStr">
        <is>
          <t>West</t>
        </is>
      </c>
      <c r="D7269" t="inlineStr">
        <is>
          <t>Ahmedabad</t>
        </is>
      </c>
      <c r="E7269" t="inlineStr">
        <is>
          <t>No</t>
        </is>
      </c>
      <c r="F7269" t="inlineStr">
        <is>
          <t>Occasional</t>
        </is>
      </c>
      <c r="G7269" t="n">
        <v>2</v>
      </c>
      <c r="H7269" s="24" t="n">
        <v>3734.48</v>
      </c>
      <c r="I7269" s="24" t="n">
        <v>1174.08</v>
      </c>
      <c r="J7269" s="25" t="n">
        <v>45472</v>
      </c>
      <c r="K7269" s="25" t="n">
        <v>45547</v>
      </c>
      <c r="L7269" t="n">
        <v>2</v>
      </c>
      <c r="M7269" t="n">
        <v>2</v>
      </c>
      <c r="N7269" t="n">
        <v>1</v>
      </c>
      <c r="O7269">
        <f>DATE(2026,1,1)-K7269</f>
        <v/>
      </c>
      <c r="P7269">
        <f>IF(G7269&gt;=2,"Repeat","One-time")</f>
        <v/>
      </c>
    </row>
    <row r="7270">
      <c r="A7270" t="inlineStr">
        <is>
          <t>C01701</t>
        </is>
      </c>
      <c r="B7270" t="inlineStr">
        <is>
          <t>Amit Sinha</t>
        </is>
      </c>
      <c r="C7270" t="inlineStr">
        <is>
          <t>North</t>
        </is>
      </c>
      <c r="D7270" t="inlineStr">
        <is>
          <t>Delhi</t>
        </is>
      </c>
      <c r="E7270" t="inlineStr">
        <is>
          <t>Yes</t>
        </is>
      </c>
      <c r="F7270" t="inlineStr">
        <is>
          <t>Hibernating</t>
        </is>
      </c>
      <c r="G7270" t="n">
        <v>1</v>
      </c>
      <c r="H7270" s="24" t="n">
        <v>3731.25</v>
      </c>
      <c r="I7270" s="24" t="n">
        <v>1892.23</v>
      </c>
      <c r="J7270" s="25" t="n">
        <v>45073</v>
      </c>
      <c r="K7270" s="25" t="n">
        <v>45073</v>
      </c>
      <c r="L7270" t="n">
        <v>1</v>
      </c>
      <c r="M7270" t="n">
        <v>1</v>
      </c>
      <c r="N7270" t="n">
        <v>1</v>
      </c>
      <c r="O7270">
        <f>DATE(2026,1,1)-K7270</f>
        <v/>
      </c>
      <c r="P7270">
        <f>IF(G7270&gt;=2,"Repeat","One-time")</f>
        <v/>
      </c>
    </row>
    <row r="7271">
      <c r="A7271" t="inlineStr">
        <is>
          <t>C09682</t>
        </is>
      </c>
      <c r="B7271" t="inlineStr">
        <is>
          <t>Pooja Mukherjee</t>
        </is>
      </c>
      <c r="C7271" t="inlineStr">
        <is>
          <t>Central</t>
        </is>
      </c>
      <c r="D7271" t="inlineStr">
        <is>
          <t>Raipur</t>
        </is>
      </c>
      <c r="E7271" t="inlineStr">
        <is>
          <t>No</t>
        </is>
      </c>
      <c r="F7271" t="inlineStr">
        <is>
          <t>New</t>
        </is>
      </c>
      <c r="G7271" t="n">
        <v>1</v>
      </c>
      <c r="H7271" s="24" t="n">
        <v>3728.82</v>
      </c>
      <c r="I7271" s="24" t="n">
        <v>1628.88</v>
      </c>
      <c r="J7271" s="25" t="n">
        <v>46000</v>
      </c>
      <c r="K7271" s="25" t="n">
        <v>46000</v>
      </c>
      <c r="L7271" t="n">
        <v>5</v>
      </c>
      <c r="M7271" t="n">
        <v>1</v>
      </c>
      <c r="N7271" t="n">
        <v>1</v>
      </c>
      <c r="O7271">
        <f>DATE(2026,1,1)-K7271</f>
        <v/>
      </c>
      <c r="P7271">
        <f>IF(G7271&gt;=2,"Repeat","One-time")</f>
        <v/>
      </c>
    </row>
    <row r="7272">
      <c r="A7272" t="inlineStr">
        <is>
          <t>C10794</t>
        </is>
      </c>
      <c r="B7272" t="inlineStr">
        <is>
          <t>Rohan Das</t>
        </is>
      </c>
      <c r="C7272" t="inlineStr">
        <is>
          <t>West</t>
        </is>
      </c>
      <c r="D7272" t="inlineStr">
        <is>
          <t>Pune</t>
        </is>
      </c>
      <c r="E7272" t="inlineStr">
        <is>
          <t>No</t>
        </is>
      </c>
      <c r="F7272" t="inlineStr">
        <is>
          <t>New</t>
        </is>
      </c>
      <c r="G7272" t="n">
        <v>1</v>
      </c>
      <c r="H7272" s="24" t="n">
        <v>3724.36</v>
      </c>
      <c r="I7272" s="24" t="n">
        <v>1321.96</v>
      </c>
      <c r="J7272" s="25" t="n">
        <v>46022</v>
      </c>
      <c r="K7272" s="25" t="n">
        <v>46022</v>
      </c>
      <c r="L7272" t="n">
        <v>5</v>
      </c>
      <c r="M7272" t="n">
        <v>2</v>
      </c>
      <c r="N7272" t="n">
        <v>1</v>
      </c>
      <c r="O7272">
        <f>DATE(2026,1,1)-K7272</f>
        <v/>
      </c>
      <c r="P7272">
        <f>IF(G7272&gt;=2,"Repeat","One-time")</f>
        <v/>
      </c>
    </row>
    <row r="7273">
      <c r="A7273" t="inlineStr">
        <is>
          <t>C10219</t>
        </is>
      </c>
      <c r="B7273" t="inlineStr">
        <is>
          <t>Tanvi Yadav</t>
        </is>
      </c>
      <c r="C7273" t="inlineStr">
        <is>
          <t>North</t>
        </is>
      </c>
      <c r="D7273" t="inlineStr">
        <is>
          <t>Lucknow</t>
        </is>
      </c>
      <c r="E7273" t="inlineStr">
        <is>
          <t>No</t>
        </is>
      </c>
      <c r="F7273" t="inlineStr">
        <is>
          <t>Loyal</t>
        </is>
      </c>
      <c r="G7273" t="n">
        <v>2</v>
      </c>
      <c r="H7273" s="24" t="n">
        <v>3721.78</v>
      </c>
      <c r="I7273" s="24" t="n">
        <v>1153.14</v>
      </c>
      <c r="J7273" s="25" t="n">
        <v>45913</v>
      </c>
      <c r="K7273" s="25" t="n">
        <v>45937</v>
      </c>
      <c r="L7273" t="n">
        <v>4</v>
      </c>
      <c r="M7273" t="n">
        <v>3</v>
      </c>
      <c r="N7273" t="n">
        <v>1</v>
      </c>
      <c r="O7273">
        <f>DATE(2026,1,1)-K7273</f>
        <v/>
      </c>
      <c r="P7273">
        <f>IF(G7273&gt;=2,"Repeat","One-time")</f>
        <v/>
      </c>
    </row>
    <row r="7274">
      <c r="A7274" t="inlineStr">
        <is>
          <t>C03216</t>
        </is>
      </c>
      <c r="B7274" t="inlineStr">
        <is>
          <t>Isha Yadav</t>
        </is>
      </c>
      <c r="C7274" t="inlineStr">
        <is>
          <t>West</t>
        </is>
      </c>
      <c r="D7274" t="inlineStr">
        <is>
          <t>Mumbai</t>
        </is>
      </c>
      <c r="E7274" t="inlineStr">
        <is>
          <t>No</t>
        </is>
      </c>
      <c r="F7274" t="inlineStr">
        <is>
          <t>Occasional</t>
        </is>
      </c>
      <c r="G7274" t="n">
        <v>2</v>
      </c>
      <c r="H7274" s="24" t="n">
        <v>3718.65</v>
      </c>
      <c r="I7274" s="24" t="n">
        <v>1627.58</v>
      </c>
      <c r="J7274" s="25" t="n">
        <v>45222</v>
      </c>
      <c r="K7274" s="25" t="n">
        <v>45550</v>
      </c>
      <c r="L7274" t="n">
        <v>2</v>
      </c>
      <c r="M7274" t="n">
        <v>2</v>
      </c>
      <c r="N7274" t="n">
        <v>1</v>
      </c>
      <c r="O7274">
        <f>DATE(2026,1,1)-K7274</f>
        <v/>
      </c>
      <c r="P7274">
        <f>IF(G7274&gt;=2,"Repeat","One-time")</f>
        <v/>
      </c>
    </row>
    <row r="7275">
      <c r="A7275" t="inlineStr">
        <is>
          <t>C02270</t>
        </is>
      </c>
      <c r="B7275" t="inlineStr">
        <is>
          <t>Vikram Kapoor</t>
        </is>
      </c>
      <c r="C7275" t="inlineStr">
        <is>
          <t>West</t>
        </is>
      </c>
      <c r="D7275" t="inlineStr">
        <is>
          <t>Pune</t>
        </is>
      </c>
      <c r="E7275" t="inlineStr">
        <is>
          <t>No</t>
        </is>
      </c>
      <c r="F7275" t="inlineStr">
        <is>
          <t>Occasional</t>
        </is>
      </c>
      <c r="G7275" t="n">
        <v>2</v>
      </c>
      <c r="H7275" s="24" t="n">
        <v>3717.69</v>
      </c>
      <c r="I7275" s="24" t="n">
        <v>855.36</v>
      </c>
      <c r="J7275" s="25" t="n">
        <v>45272</v>
      </c>
      <c r="K7275" s="25" t="n">
        <v>45682</v>
      </c>
      <c r="L7275" t="n">
        <v>2</v>
      </c>
      <c r="M7275" t="n">
        <v>2</v>
      </c>
      <c r="N7275" t="n">
        <v>1</v>
      </c>
      <c r="O7275">
        <f>DATE(2026,1,1)-K7275</f>
        <v/>
      </c>
      <c r="P7275">
        <f>IF(G7275&gt;=2,"Repeat","One-time")</f>
        <v/>
      </c>
    </row>
    <row r="7276">
      <c r="A7276" t="inlineStr">
        <is>
          <t>C10992</t>
        </is>
      </c>
      <c r="B7276" t="inlineStr">
        <is>
          <t>Swati Mukherjee</t>
        </is>
      </c>
      <c r="C7276" t="inlineStr">
        <is>
          <t>West</t>
        </is>
      </c>
      <c r="D7276" t="inlineStr">
        <is>
          <t>Pune</t>
        </is>
      </c>
      <c r="E7276" t="inlineStr">
        <is>
          <t>Yes</t>
        </is>
      </c>
      <c r="F7276" t="inlineStr">
        <is>
          <t>New</t>
        </is>
      </c>
      <c r="G7276" t="n">
        <v>2</v>
      </c>
      <c r="H7276" s="24" t="n">
        <v>3708.59</v>
      </c>
      <c r="I7276" s="24" t="n">
        <v>591.4299999999999</v>
      </c>
      <c r="J7276" s="25" t="n">
        <v>45962</v>
      </c>
      <c r="K7276" s="25" t="n">
        <v>45999</v>
      </c>
      <c r="L7276" t="n">
        <v>5</v>
      </c>
      <c r="M7276" t="n">
        <v>3</v>
      </c>
      <c r="N7276" t="n">
        <v>1</v>
      </c>
      <c r="O7276">
        <f>DATE(2026,1,1)-K7276</f>
        <v/>
      </c>
      <c r="P7276">
        <f>IF(G7276&gt;=2,"Repeat","One-time")</f>
        <v/>
      </c>
    </row>
    <row r="7277">
      <c r="A7277" t="inlineStr">
        <is>
          <t>C05694</t>
        </is>
      </c>
      <c r="B7277" t="inlineStr">
        <is>
          <t>Vivaan Verma</t>
        </is>
      </c>
      <c r="C7277" t="inlineStr">
        <is>
          <t>North</t>
        </is>
      </c>
      <c r="D7277" t="inlineStr">
        <is>
          <t>Jaipur</t>
        </is>
      </c>
      <c r="E7277" t="inlineStr">
        <is>
          <t>Yes</t>
        </is>
      </c>
      <c r="F7277" t="inlineStr">
        <is>
          <t>Occasional</t>
        </is>
      </c>
      <c r="G7277" t="n">
        <v>1</v>
      </c>
      <c r="H7277" s="24" t="n">
        <v>3706.97</v>
      </c>
      <c r="I7277" s="24" t="n">
        <v>1132.72</v>
      </c>
      <c r="J7277" s="25" t="n">
        <v>45676</v>
      </c>
      <c r="K7277" s="25" t="n">
        <v>45676</v>
      </c>
      <c r="L7277" t="n">
        <v>2</v>
      </c>
      <c r="M7277" t="n">
        <v>1</v>
      </c>
      <c r="N7277" t="n">
        <v>1</v>
      </c>
      <c r="O7277">
        <f>DATE(2026,1,1)-K7277</f>
        <v/>
      </c>
      <c r="P7277">
        <f>IF(G7277&gt;=2,"Repeat","One-time")</f>
        <v/>
      </c>
    </row>
    <row r="7278">
      <c r="A7278" t="inlineStr">
        <is>
          <t>C07018</t>
        </is>
      </c>
      <c r="B7278" t="inlineStr">
        <is>
          <t>Shreya Sinha</t>
        </is>
      </c>
      <c r="C7278" t="inlineStr">
        <is>
          <t>West</t>
        </is>
      </c>
      <c r="D7278" t="inlineStr">
        <is>
          <t>Mumbai</t>
        </is>
      </c>
      <c r="E7278" t="inlineStr">
        <is>
          <t>No</t>
        </is>
      </c>
      <c r="F7278" t="inlineStr">
        <is>
          <t>Occasional</t>
        </is>
      </c>
      <c r="G7278" t="n">
        <v>1</v>
      </c>
      <c r="H7278" s="24" t="n">
        <v>3706.87</v>
      </c>
      <c r="I7278" s="24" t="n">
        <v>1532.43</v>
      </c>
      <c r="J7278" s="25" t="n">
        <v>45655</v>
      </c>
      <c r="K7278" s="25" t="n">
        <v>45655</v>
      </c>
      <c r="L7278" t="n">
        <v>2</v>
      </c>
      <c r="M7278" t="n">
        <v>1</v>
      </c>
      <c r="N7278" t="n">
        <v>1</v>
      </c>
      <c r="O7278">
        <f>DATE(2026,1,1)-K7278</f>
        <v/>
      </c>
      <c r="P7278">
        <f>IF(G7278&gt;=2,"Repeat","One-time")</f>
        <v/>
      </c>
    </row>
    <row r="7279">
      <c r="A7279" t="inlineStr">
        <is>
          <t>C10341</t>
        </is>
      </c>
      <c r="B7279" t="inlineStr">
        <is>
          <t>Pooja Patel</t>
        </is>
      </c>
      <c r="C7279" t="inlineStr">
        <is>
          <t>North</t>
        </is>
      </c>
      <c r="D7279" t="inlineStr">
        <is>
          <t>Gurugram</t>
        </is>
      </c>
      <c r="E7279" t="inlineStr">
        <is>
          <t>No</t>
        </is>
      </c>
      <c r="F7279" t="inlineStr">
        <is>
          <t>New</t>
        </is>
      </c>
      <c r="G7279" t="n">
        <v>2</v>
      </c>
      <c r="H7279" s="24" t="n">
        <v>3702.16</v>
      </c>
      <c r="I7279" s="24" t="n">
        <v>1310.35</v>
      </c>
      <c r="J7279" s="25" t="n">
        <v>45984</v>
      </c>
      <c r="K7279" s="25" t="n">
        <v>45993</v>
      </c>
      <c r="L7279" t="n">
        <v>5</v>
      </c>
      <c r="M7279" t="n">
        <v>3</v>
      </c>
      <c r="N7279" t="n">
        <v>1</v>
      </c>
      <c r="O7279">
        <f>DATE(2026,1,1)-K7279</f>
        <v/>
      </c>
      <c r="P7279">
        <f>IF(G7279&gt;=2,"Repeat","One-time")</f>
        <v/>
      </c>
    </row>
    <row r="7280">
      <c r="A7280" t="inlineStr">
        <is>
          <t>C00845</t>
        </is>
      </c>
      <c r="B7280" t="inlineStr">
        <is>
          <t>Joseph Ghosh</t>
        </is>
      </c>
      <c r="C7280" t="inlineStr">
        <is>
          <t>West</t>
        </is>
      </c>
      <c r="D7280" t="inlineStr">
        <is>
          <t>Ahmedabad</t>
        </is>
      </c>
      <c r="E7280" t="inlineStr">
        <is>
          <t>No</t>
        </is>
      </c>
      <c r="F7280" t="inlineStr">
        <is>
          <t>Hibernating</t>
        </is>
      </c>
      <c r="G7280" t="n">
        <v>1</v>
      </c>
      <c r="H7280" s="24" t="n">
        <v>3702.15</v>
      </c>
      <c r="I7280" s="24" t="n">
        <v>1333.33</v>
      </c>
      <c r="J7280" s="25" t="n">
        <v>44955</v>
      </c>
      <c r="K7280" s="25" t="n">
        <v>44955</v>
      </c>
      <c r="L7280" t="n">
        <v>1</v>
      </c>
      <c r="M7280" t="n">
        <v>1</v>
      </c>
      <c r="N7280" t="n">
        <v>1</v>
      </c>
      <c r="O7280">
        <f>DATE(2026,1,1)-K7280</f>
        <v/>
      </c>
      <c r="P7280">
        <f>IF(G7280&gt;=2,"Repeat","One-time")</f>
        <v/>
      </c>
    </row>
    <row r="7281">
      <c r="A7281" t="inlineStr">
        <is>
          <t>C09099</t>
        </is>
      </c>
      <c r="B7281" t="inlineStr">
        <is>
          <t>Gurpreet Menon</t>
        </is>
      </c>
      <c r="C7281" t="inlineStr">
        <is>
          <t>West</t>
        </is>
      </c>
      <c r="D7281" t="inlineStr">
        <is>
          <t>Mumbai</t>
        </is>
      </c>
      <c r="E7281" t="inlineStr">
        <is>
          <t>No</t>
        </is>
      </c>
      <c r="F7281" t="inlineStr">
        <is>
          <t>New</t>
        </is>
      </c>
      <c r="G7281" t="n">
        <v>1</v>
      </c>
      <c r="H7281" s="24" t="n">
        <v>3701.07</v>
      </c>
      <c r="I7281" s="24" t="n">
        <v>956.08</v>
      </c>
      <c r="J7281" s="25" t="n">
        <v>45950</v>
      </c>
      <c r="K7281" s="25" t="n">
        <v>45950</v>
      </c>
      <c r="L7281" t="n">
        <v>4</v>
      </c>
      <c r="M7281" t="n">
        <v>1</v>
      </c>
      <c r="N7281" t="n">
        <v>1</v>
      </c>
      <c r="O7281">
        <f>DATE(2026,1,1)-K7281</f>
        <v/>
      </c>
      <c r="P7281">
        <f>IF(G7281&gt;=2,"Repeat","One-time")</f>
        <v/>
      </c>
    </row>
    <row r="7282">
      <c r="A7282" t="inlineStr">
        <is>
          <t>C07882</t>
        </is>
      </c>
      <c r="B7282" t="inlineStr">
        <is>
          <t>Riya Mishra</t>
        </is>
      </c>
      <c r="C7282" t="inlineStr">
        <is>
          <t>West</t>
        </is>
      </c>
      <c r="D7282" t="inlineStr">
        <is>
          <t>Ahmedabad</t>
        </is>
      </c>
      <c r="E7282" t="inlineStr">
        <is>
          <t>No</t>
        </is>
      </c>
      <c r="F7282" t="inlineStr">
        <is>
          <t>Occasional</t>
        </is>
      </c>
      <c r="G7282" t="n">
        <v>1</v>
      </c>
      <c r="H7282" s="24" t="n">
        <v>3697.02</v>
      </c>
      <c r="I7282" s="24" t="n">
        <v>1479.1</v>
      </c>
      <c r="J7282" s="25" t="n">
        <v>45747</v>
      </c>
      <c r="K7282" s="25" t="n">
        <v>45747</v>
      </c>
      <c r="L7282" t="n">
        <v>2</v>
      </c>
      <c r="M7282" t="n">
        <v>1</v>
      </c>
      <c r="N7282" t="n">
        <v>1</v>
      </c>
      <c r="O7282">
        <f>DATE(2026,1,1)-K7282</f>
        <v/>
      </c>
      <c r="P7282">
        <f>IF(G7282&gt;=2,"Repeat","One-time")</f>
        <v/>
      </c>
    </row>
    <row r="7283">
      <c r="A7283" t="inlineStr">
        <is>
          <t>C04926</t>
        </is>
      </c>
      <c r="B7283" t="inlineStr">
        <is>
          <t>Diya Patel</t>
        </is>
      </c>
      <c r="C7283" t="inlineStr">
        <is>
          <t>East</t>
        </is>
      </c>
      <c r="D7283" t="inlineStr">
        <is>
          <t>Bhubaneswar</t>
        </is>
      </c>
      <c r="E7283" t="inlineStr">
        <is>
          <t>No</t>
        </is>
      </c>
      <c r="F7283" t="inlineStr">
        <is>
          <t>Occasional</t>
        </is>
      </c>
      <c r="G7283" t="n">
        <v>1</v>
      </c>
      <c r="H7283" s="24" t="n">
        <v>3696.15</v>
      </c>
      <c r="I7283" s="24" t="n">
        <v>1715.63</v>
      </c>
      <c r="J7283" s="25" t="n">
        <v>45809</v>
      </c>
      <c r="K7283" s="25" t="n">
        <v>45809</v>
      </c>
      <c r="L7283" t="n">
        <v>3</v>
      </c>
      <c r="M7283" t="n">
        <v>1</v>
      </c>
      <c r="N7283" t="n">
        <v>1</v>
      </c>
      <c r="O7283">
        <f>DATE(2026,1,1)-K7283</f>
        <v/>
      </c>
      <c r="P7283">
        <f>IF(G7283&gt;=2,"Repeat","One-time")</f>
        <v/>
      </c>
    </row>
    <row r="7284">
      <c r="A7284" t="inlineStr">
        <is>
          <t>C11541</t>
        </is>
      </c>
      <c r="B7284" t="inlineStr">
        <is>
          <t>Vivaan Menon</t>
        </is>
      </c>
      <c r="C7284" t="inlineStr">
        <is>
          <t>South</t>
        </is>
      </c>
      <c r="D7284" t="inlineStr">
        <is>
          <t>Kochi</t>
        </is>
      </c>
      <c r="E7284" t="inlineStr">
        <is>
          <t>Yes</t>
        </is>
      </c>
      <c r="F7284" t="inlineStr">
        <is>
          <t>New</t>
        </is>
      </c>
      <c r="G7284" t="n">
        <v>1</v>
      </c>
      <c r="H7284" s="24" t="n">
        <v>3694.85</v>
      </c>
      <c r="I7284" s="24" t="n">
        <v>1558.1</v>
      </c>
      <c r="J7284" s="25" t="n">
        <v>46015</v>
      </c>
      <c r="K7284" s="25" t="n">
        <v>46015</v>
      </c>
      <c r="L7284" t="n">
        <v>5</v>
      </c>
      <c r="M7284" t="n">
        <v>2</v>
      </c>
      <c r="N7284" t="n">
        <v>1</v>
      </c>
      <c r="O7284">
        <f>DATE(2026,1,1)-K7284</f>
        <v/>
      </c>
      <c r="P7284">
        <f>IF(G7284&gt;=2,"Repeat","One-time")</f>
        <v/>
      </c>
    </row>
    <row r="7285">
      <c r="A7285" t="inlineStr">
        <is>
          <t>C09152</t>
        </is>
      </c>
      <c r="B7285" t="inlineStr">
        <is>
          <t>Isha Kumar</t>
        </is>
      </c>
      <c r="C7285" t="inlineStr">
        <is>
          <t>South</t>
        </is>
      </c>
      <c r="D7285" t="inlineStr">
        <is>
          <t>Chennai</t>
        </is>
      </c>
      <c r="E7285" t="inlineStr">
        <is>
          <t>No</t>
        </is>
      </c>
      <c r="F7285" t="inlineStr">
        <is>
          <t>New</t>
        </is>
      </c>
      <c r="G7285" t="n">
        <v>2</v>
      </c>
      <c r="H7285" s="24" t="n">
        <v>3688.47</v>
      </c>
      <c r="I7285" s="24" t="n">
        <v>1254.73</v>
      </c>
      <c r="J7285" s="25" t="n">
        <v>45980</v>
      </c>
      <c r="K7285" s="25" t="n">
        <v>46018</v>
      </c>
      <c r="L7285" t="n">
        <v>5</v>
      </c>
      <c r="M7285" t="n">
        <v>2</v>
      </c>
      <c r="N7285" t="n">
        <v>1</v>
      </c>
      <c r="O7285">
        <f>DATE(2026,1,1)-K7285</f>
        <v/>
      </c>
      <c r="P7285">
        <f>IF(G7285&gt;=2,"Repeat","One-time")</f>
        <v/>
      </c>
    </row>
    <row r="7286">
      <c r="A7286" t="inlineStr">
        <is>
          <t>C04750</t>
        </is>
      </c>
      <c r="B7286" t="inlineStr">
        <is>
          <t>Neha Agarwal</t>
        </is>
      </c>
      <c r="C7286" t="inlineStr">
        <is>
          <t>West</t>
        </is>
      </c>
      <c r="D7286" t="inlineStr">
        <is>
          <t>Ahmedabad</t>
        </is>
      </c>
      <c r="E7286" t="inlineStr">
        <is>
          <t>No</t>
        </is>
      </c>
      <c r="F7286" t="inlineStr">
        <is>
          <t>Occasional</t>
        </is>
      </c>
      <c r="G7286" t="n">
        <v>1</v>
      </c>
      <c r="H7286" s="24" t="n">
        <v>3685.02</v>
      </c>
      <c r="I7286" s="24" t="n">
        <v>1114.9</v>
      </c>
      <c r="J7286" s="25" t="n">
        <v>45629</v>
      </c>
      <c r="K7286" s="25" t="n">
        <v>45629</v>
      </c>
      <c r="L7286" t="n">
        <v>2</v>
      </c>
      <c r="M7286" t="n">
        <v>1</v>
      </c>
      <c r="N7286" t="n">
        <v>1</v>
      </c>
      <c r="O7286">
        <f>DATE(2026,1,1)-K7286</f>
        <v/>
      </c>
      <c r="P7286">
        <f>IF(G7286&gt;=2,"Repeat","One-time")</f>
        <v/>
      </c>
    </row>
    <row r="7287">
      <c r="A7287" t="inlineStr">
        <is>
          <t>C09572</t>
        </is>
      </c>
      <c r="B7287" t="inlineStr">
        <is>
          <t>Sneha Gupta</t>
        </is>
      </c>
      <c r="C7287" t="inlineStr">
        <is>
          <t>East</t>
        </is>
      </c>
      <c r="D7287" t="inlineStr">
        <is>
          <t>Jamshedpur</t>
        </is>
      </c>
      <c r="E7287" t="inlineStr">
        <is>
          <t>No</t>
        </is>
      </c>
      <c r="F7287" t="inlineStr">
        <is>
          <t>Occasional</t>
        </is>
      </c>
      <c r="G7287" t="n">
        <v>1</v>
      </c>
      <c r="H7287" s="24" t="n">
        <v>3684.79</v>
      </c>
      <c r="I7287" s="24" t="n">
        <v>327.29</v>
      </c>
      <c r="J7287" s="25" t="n">
        <v>45920</v>
      </c>
      <c r="K7287" s="25" t="n">
        <v>45920</v>
      </c>
      <c r="L7287" t="n">
        <v>3</v>
      </c>
      <c r="M7287" t="n">
        <v>1</v>
      </c>
      <c r="N7287" t="n">
        <v>1</v>
      </c>
      <c r="O7287">
        <f>DATE(2026,1,1)-K7287</f>
        <v/>
      </c>
      <c r="P7287">
        <f>IF(G7287&gt;=2,"Repeat","One-time")</f>
        <v/>
      </c>
    </row>
    <row r="7288">
      <c r="A7288" t="inlineStr">
        <is>
          <t>C05563</t>
        </is>
      </c>
      <c r="B7288" t="inlineStr">
        <is>
          <t>Rohan Shah</t>
        </is>
      </c>
      <c r="C7288" t="inlineStr">
        <is>
          <t>West</t>
        </is>
      </c>
      <c r="D7288" t="inlineStr">
        <is>
          <t>Pune</t>
        </is>
      </c>
      <c r="E7288" t="inlineStr">
        <is>
          <t>Yes</t>
        </is>
      </c>
      <c r="F7288" t="inlineStr">
        <is>
          <t>Occasional</t>
        </is>
      </c>
      <c r="G7288" t="n">
        <v>1</v>
      </c>
      <c r="H7288" s="24" t="n">
        <v>3684.56</v>
      </c>
      <c r="I7288" s="24" t="n">
        <v>1299.37</v>
      </c>
      <c r="J7288" s="25" t="n">
        <v>45534</v>
      </c>
      <c r="K7288" s="25" t="n">
        <v>45534</v>
      </c>
      <c r="L7288" t="n">
        <v>2</v>
      </c>
      <c r="M7288" t="n">
        <v>1</v>
      </c>
      <c r="N7288" t="n">
        <v>1</v>
      </c>
      <c r="O7288">
        <f>DATE(2026,1,1)-K7288</f>
        <v/>
      </c>
      <c r="P7288">
        <f>IF(G7288&gt;=2,"Repeat","One-time")</f>
        <v/>
      </c>
    </row>
    <row r="7289">
      <c r="A7289" t="inlineStr">
        <is>
          <t>C06475</t>
        </is>
      </c>
      <c r="B7289" t="inlineStr">
        <is>
          <t>Ayesha Chopra</t>
        </is>
      </c>
      <c r="C7289" t="inlineStr">
        <is>
          <t>North</t>
        </is>
      </c>
      <c r="D7289" t="inlineStr">
        <is>
          <t>Chandigarh</t>
        </is>
      </c>
      <c r="E7289" t="inlineStr">
        <is>
          <t>No</t>
        </is>
      </c>
      <c r="F7289" t="inlineStr">
        <is>
          <t>Occasional</t>
        </is>
      </c>
      <c r="G7289" t="n">
        <v>1</v>
      </c>
      <c r="H7289" s="24" t="n">
        <v>3680.85</v>
      </c>
      <c r="I7289" s="24" t="n">
        <v>804.74</v>
      </c>
      <c r="J7289" s="25" t="n">
        <v>45662</v>
      </c>
      <c r="K7289" s="25" t="n">
        <v>45662</v>
      </c>
      <c r="L7289" t="n">
        <v>2</v>
      </c>
      <c r="M7289" t="n">
        <v>1</v>
      </c>
      <c r="N7289" t="n">
        <v>1</v>
      </c>
      <c r="O7289">
        <f>DATE(2026,1,1)-K7289</f>
        <v/>
      </c>
      <c r="P7289">
        <f>IF(G7289&gt;=2,"Repeat","One-time")</f>
        <v/>
      </c>
    </row>
    <row r="7290">
      <c r="A7290" t="inlineStr">
        <is>
          <t>C05818</t>
        </is>
      </c>
      <c r="B7290" t="inlineStr">
        <is>
          <t>Manish Chopra</t>
        </is>
      </c>
      <c r="C7290" t="inlineStr">
        <is>
          <t>North</t>
        </is>
      </c>
      <c r="D7290" t="inlineStr">
        <is>
          <t>Delhi</t>
        </is>
      </c>
      <c r="E7290" t="inlineStr">
        <is>
          <t>No</t>
        </is>
      </c>
      <c r="F7290" t="inlineStr">
        <is>
          <t>Occasional</t>
        </is>
      </c>
      <c r="G7290" t="n">
        <v>1</v>
      </c>
      <c r="H7290" s="24" t="n">
        <v>3678.49</v>
      </c>
      <c r="I7290" s="24" t="n">
        <v>963.09</v>
      </c>
      <c r="J7290" s="25" t="n">
        <v>45569</v>
      </c>
      <c r="K7290" s="25" t="n">
        <v>45569</v>
      </c>
      <c r="L7290" t="n">
        <v>2</v>
      </c>
      <c r="M7290" t="n">
        <v>1</v>
      </c>
      <c r="N7290" t="n">
        <v>1</v>
      </c>
      <c r="O7290">
        <f>DATE(2026,1,1)-K7290</f>
        <v/>
      </c>
      <c r="P7290">
        <f>IF(G7290&gt;=2,"Repeat","One-time")</f>
        <v/>
      </c>
    </row>
    <row r="7291">
      <c r="A7291" t="inlineStr">
        <is>
          <t>C07524</t>
        </is>
      </c>
      <c r="B7291" t="inlineStr">
        <is>
          <t>Zoya Joshi</t>
        </is>
      </c>
      <c r="C7291" t="inlineStr">
        <is>
          <t>West</t>
        </is>
      </c>
      <c r="D7291" t="inlineStr">
        <is>
          <t>Ahmedabad</t>
        </is>
      </c>
      <c r="E7291" t="inlineStr">
        <is>
          <t>No</t>
        </is>
      </c>
      <c r="F7291" t="inlineStr">
        <is>
          <t>Loyal</t>
        </is>
      </c>
      <c r="G7291" t="n">
        <v>3</v>
      </c>
      <c r="H7291" s="24" t="n">
        <v>3677.22</v>
      </c>
      <c r="I7291" s="24" t="n">
        <v>1126.15</v>
      </c>
      <c r="J7291" s="25" t="n">
        <v>45739</v>
      </c>
      <c r="K7291" s="25" t="n">
        <v>45939</v>
      </c>
      <c r="L7291" t="n">
        <v>4</v>
      </c>
      <c r="M7291" t="n">
        <v>3</v>
      </c>
      <c r="N7291" t="n">
        <v>1</v>
      </c>
      <c r="O7291">
        <f>DATE(2026,1,1)-K7291</f>
        <v/>
      </c>
      <c r="P7291">
        <f>IF(G7291&gt;=2,"Repeat","One-time")</f>
        <v/>
      </c>
    </row>
    <row r="7292">
      <c r="A7292" t="inlineStr">
        <is>
          <t>C05754</t>
        </is>
      </c>
      <c r="B7292" t="inlineStr">
        <is>
          <t>Maria Joshi</t>
        </is>
      </c>
      <c r="C7292" t="inlineStr">
        <is>
          <t>South</t>
        </is>
      </c>
      <c r="D7292" t="inlineStr">
        <is>
          <t>Coimbatore</t>
        </is>
      </c>
      <c r="E7292" t="inlineStr">
        <is>
          <t>No</t>
        </is>
      </c>
      <c r="F7292" t="inlineStr">
        <is>
          <t>Occasional</t>
        </is>
      </c>
      <c r="G7292" t="n">
        <v>2</v>
      </c>
      <c r="H7292" s="24" t="n">
        <v>3675.51</v>
      </c>
      <c r="I7292" s="24" t="n">
        <v>1553.15</v>
      </c>
      <c r="J7292" s="25" t="n">
        <v>45518</v>
      </c>
      <c r="K7292" s="25" t="n">
        <v>45525</v>
      </c>
      <c r="L7292" t="n">
        <v>2</v>
      </c>
      <c r="M7292" t="n">
        <v>2</v>
      </c>
      <c r="N7292" t="n">
        <v>1</v>
      </c>
      <c r="O7292">
        <f>DATE(2026,1,1)-K7292</f>
        <v/>
      </c>
      <c r="P7292">
        <f>IF(G7292&gt;=2,"Repeat","One-time")</f>
        <v/>
      </c>
    </row>
    <row r="7293">
      <c r="A7293" t="inlineStr">
        <is>
          <t>C04541</t>
        </is>
      </c>
      <c r="B7293" t="inlineStr">
        <is>
          <t>Divya Mehta</t>
        </is>
      </c>
      <c r="C7293" t="inlineStr">
        <is>
          <t>North</t>
        </is>
      </c>
      <c r="D7293" t="inlineStr">
        <is>
          <t>Gurugram</t>
        </is>
      </c>
      <c r="E7293" t="inlineStr">
        <is>
          <t>Yes</t>
        </is>
      </c>
      <c r="F7293" t="inlineStr">
        <is>
          <t>Occasional</t>
        </is>
      </c>
      <c r="G7293" t="n">
        <v>2</v>
      </c>
      <c r="H7293" s="24" t="n">
        <v>3670.73</v>
      </c>
      <c r="I7293" s="24" t="n">
        <v>860.47</v>
      </c>
      <c r="J7293" s="25" t="n">
        <v>45633</v>
      </c>
      <c r="K7293" s="25" t="n">
        <v>45821</v>
      </c>
      <c r="L7293" t="n">
        <v>3</v>
      </c>
      <c r="M7293" t="n">
        <v>2</v>
      </c>
      <c r="N7293" t="n">
        <v>1</v>
      </c>
      <c r="O7293">
        <f>DATE(2026,1,1)-K7293</f>
        <v/>
      </c>
      <c r="P7293">
        <f>IF(G7293&gt;=2,"Repeat","One-time")</f>
        <v/>
      </c>
    </row>
    <row r="7294">
      <c r="A7294" t="inlineStr">
        <is>
          <t>C06865</t>
        </is>
      </c>
      <c r="B7294" t="inlineStr">
        <is>
          <t>Manish Kumar</t>
        </is>
      </c>
      <c r="C7294" t="inlineStr">
        <is>
          <t>South</t>
        </is>
      </c>
      <c r="D7294" t="inlineStr">
        <is>
          <t>Bengaluru</t>
        </is>
      </c>
      <c r="E7294" t="inlineStr">
        <is>
          <t>Yes</t>
        </is>
      </c>
      <c r="F7294" t="inlineStr">
        <is>
          <t>Occasional</t>
        </is>
      </c>
      <c r="G7294" t="n">
        <v>2</v>
      </c>
      <c r="H7294" s="24" t="n">
        <v>3668.41</v>
      </c>
      <c r="I7294" s="24" t="n">
        <v>1540.24</v>
      </c>
      <c r="J7294" s="25" t="n">
        <v>45748</v>
      </c>
      <c r="K7294" s="25" t="n">
        <v>45833</v>
      </c>
      <c r="L7294" t="n">
        <v>3</v>
      </c>
      <c r="M7294" t="n">
        <v>2</v>
      </c>
      <c r="N7294" t="n">
        <v>1</v>
      </c>
      <c r="O7294">
        <f>DATE(2026,1,1)-K7294</f>
        <v/>
      </c>
      <c r="P7294">
        <f>IF(G7294&gt;=2,"Repeat","One-time")</f>
        <v/>
      </c>
    </row>
    <row r="7295">
      <c r="A7295" t="inlineStr">
        <is>
          <t>C04526</t>
        </is>
      </c>
      <c r="B7295" t="inlineStr">
        <is>
          <t>Vikram Khan</t>
        </is>
      </c>
      <c r="C7295" t="inlineStr">
        <is>
          <t>West</t>
        </is>
      </c>
      <c r="D7295" t="inlineStr">
        <is>
          <t>Ahmedabad</t>
        </is>
      </c>
      <c r="E7295" t="inlineStr">
        <is>
          <t>No</t>
        </is>
      </c>
      <c r="F7295" t="inlineStr">
        <is>
          <t>Hibernating</t>
        </is>
      </c>
      <c r="G7295" t="n">
        <v>1</v>
      </c>
      <c r="H7295" s="24" t="n">
        <v>3666.16</v>
      </c>
      <c r="I7295" s="24" t="n">
        <v>1633.31</v>
      </c>
      <c r="J7295" s="25" t="n">
        <v>45424</v>
      </c>
      <c r="K7295" s="25" t="n">
        <v>45424</v>
      </c>
      <c r="L7295" t="n">
        <v>1</v>
      </c>
      <c r="M7295" t="n">
        <v>1</v>
      </c>
      <c r="N7295" t="n">
        <v>1</v>
      </c>
      <c r="O7295">
        <f>DATE(2026,1,1)-K7295</f>
        <v/>
      </c>
      <c r="P7295">
        <f>IF(G7295&gt;=2,"Repeat","One-time")</f>
        <v/>
      </c>
    </row>
    <row r="7296">
      <c r="A7296" t="inlineStr">
        <is>
          <t>C10053</t>
        </is>
      </c>
      <c r="B7296" t="inlineStr">
        <is>
          <t>Pooja Verma</t>
        </is>
      </c>
      <c r="C7296" t="inlineStr">
        <is>
          <t>West</t>
        </is>
      </c>
      <c r="D7296" t="inlineStr">
        <is>
          <t>Mumbai</t>
        </is>
      </c>
      <c r="E7296" t="inlineStr">
        <is>
          <t>Yes</t>
        </is>
      </c>
      <c r="F7296" t="inlineStr">
        <is>
          <t>New</t>
        </is>
      </c>
      <c r="G7296" t="n">
        <v>1</v>
      </c>
      <c r="H7296" s="24" t="n">
        <v>3657.11</v>
      </c>
      <c r="I7296" s="24" t="n">
        <v>1372.09</v>
      </c>
      <c r="J7296" s="25" t="n">
        <v>45934</v>
      </c>
      <c r="K7296" s="25" t="n">
        <v>45934</v>
      </c>
      <c r="L7296" t="n">
        <v>4</v>
      </c>
      <c r="M7296" t="n">
        <v>2</v>
      </c>
      <c r="N7296" t="n">
        <v>1</v>
      </c>
      <c r="O7296">
        <f>DATE(2026,1,1)-K7296</f>
        <v/>
      </c>
      <c r="P7296">
        <f>IF(G7296&gt;=2,"Repeat","One-time")</f>
        <v/>
      </c>
    </row>
    <row r="7297">
      <c r="A7297" t="inlineStr">
        <is>
          <t>C07290</t>
        </is>
      </c>
      <c r="B7297" t="inlineStr">
        <is>
          <t>Diya Sharma</t>
        </is>
      </c>
      <c r="C7297" t="inlineStr">
        <is>
          <t>North</t>
        </is>
      </c>
      <c r="D7297" t="inlineStr">
        <is>
          <t>Delhi</t>
        </is>
      </c>
      <c r="E7297" t="inlineStr">
        <is>
          <t>Yes</t>
        </is>
      </c>
      <c r="F7297" t="inlineStr">
        <is>
          <t>Occasional</t>
        </is>
      </c>
      <c r="G7297" t="n">
        <v>2</v>
      </c>
      <c r="H7297" s="24" t="n">
        <v>3655.54</v>
      </c>
      <c r="I7297" s="24" t="n">
        <v>695.14</v>
      </c>
      <c r="J7297" s="25" t="n">
        <v>45659</v>
      </c>
      <c r="K7297" s="25" t="n">
        <v>45964</v>
      </c>
      <c r="L7297" t="n">
        <v>4</v>
      </c>
      <c r="M7297" t="n">
        <v>2</v>
      </c>
      <c r="N7297" t="n">
        <v>1</v>
      </c>
      <c r="O7297">
        <f>DATE(2026,1,1)-K7297</f>
        <v/>
      </c>
      <c r="P7297">
        <f>IF(G7297&gt;=2,"Repeat","One-time")</f>
        <v/>
      </c>
    </row>
    <row r="7298">
      <c r="A7298" t="inlineStr">
        <is>
          <t>C11065</t>
        </is>
      </c>
      <c r="B7298" t="inlineStr">
        <is>
          <t>Amit Singh</t>
        </is>
      </c>
      <c r="C7298" t="inlineStr">
        <is>
          <t>West</t>
        </is>
      </c>
      <c r="D7298" t="inlineStr">
        <is>
          <t>Ahmedabad</t>
        </is>
      </c>
      <c r="E7298" t="inlineStr">
        <is>
          <t>No</t>
        </is>
      </c>
      <c r="F7298" t="inlineStr">
        <is>
          <t>New</t>
        </is>
      </c>
      <c r="G7298" t="n">
        <v>1</v>
      </c>
      <c r="H7298" s="24" t="n">
        <v>3649.43</v>
      </c>
      <c r="I7298" s="24" t="n">
        <v>829.99</v>
      </c>
      <c r="J7298" s="25" t="n">
        <v>45969</v>
      </c>
      <c r="K7298" s="25" t="n">
        <v>45969</v>
      </c>
      <c r="L7298" t="n">
        <v>4</v>
      </c>
      <c r="M7298" t="n">
        <v>2</v>
      </c>
      <c r="N7298" t="n">
        <v>1</v>
      </c>
      <c r="O7298">
        <f>DATE(2026,1,1)-K7298</f>
        <v/>
      </c>
      <c r="P7298">
        <f>IF(G7298&gt;=2,"Repeat","One-time")</f>
        <v/>
      </c>
    </row>
    <row r="7299">
      <c r="A7299" t="inlineStr">
        <is>
          <t>C01462</t>
        </is>
      </c>
      <c r="B7299" t="inlineStr">
        <is>
          <t>Divya Ghosh</t>
        </is>
      </c>
      <c r="C7299" t="inlineStr">
        <is>
          <t>East</t>
        </is>
      </c>
      <c r="D7299" t="inlineStr">
        <is>
          <t>Kolkata</t>
        </is>
      </c>
      <c r="E7299" t="inlineStr">
        <is>
          <t>No</t>
        </is>
      </c>
      <c r="F7299" t="inlineStr">
        <is>
          <t>At Risk</t>
        </is>
      </c>
      <c r="G7299" t="n">
        <v>4</v>
      </c>
      <c r="H7299" s="24" t="n">
        <v>3648.6</v>
      </c>
      <c r="I7299" s="24" t="n">
        <v>1135.78</v>
      </c>
      <c r="J7299" s="25" t="n">
        <v>45095</v>
      </c>
      <c r="K7299" s="25" t="n">
        <v>45263</v>
      </c>
      <c r="L7299" t="n">
        <v>1</v>
      </c>
      <c r="M7299" t="n">
        <v>3</v>
      </c>
      <c r="N7299" t="n">
        <v>1</v>
      </c>
      <c r="O7299">
        <f>DATE(2026,1,1)-K7299</f>
        <v/>
      </c>
      <c r="P7299">
        <f>IF(G7299&gt;=2,"Repeat","One-time")</f>
        <v/>
      </c>
    </row>
    <row r="7300">
      <c r="A7300" t="inlineStr">
        <is>
          <t>C04787</t>
        </is>
      </c>
      <c r="B7300" t="inlineStr">
        <is>
          <t>Vikram Mehta</t>
        </is>
      </c>
      <c r="C7300" t="inlineStr">
        <is>
          <t>East</t>
        </is>
      </c>
      <c r="D7300" t="inlineStr">
        <is>
          <t>Patna</t>
        </is>
      </c>
      <c r="E7300" t="inlineStr">
        <is>
          <t>Yes</t>
        </is>
      </c>
      <c r="F7300" t="inlineStr">
        <is>
          <t>Occasional</t>
        </is>
      </c>
      <c r="G7300" t="n">
        <v>1</v>
      </c>
      <c r="H7300" s="24" t="n">
        <v>3646.77</v>
      </c>
      <c r="I7300" s="24" t="n">
        <v>1231.6</v>
      </c>
      <c r="J7300" s="25" t="n">
        <v>45592</v>
      </c>
      <c r="K7300" s="25" t="n">
        <v>45592</v>
      </c>
      <c r="L7300" t="n">
        <v>2</v>
      </c>
      <c r="M7300" t="n">
        <v>1</v>
      </c>
      <c r="N7300" t="n">
        <v>1</v>
      </c>
      <c r="O7300">
        <f>DATE(2026,1,1)-K7300</f>
        <v/>
      </c>
      <c r="P7300">
        <f>IF(G7300&gt;=2,"Repeat","One-time")</f>
        <v/>
      </c>
    </row>
    <row r="7301">
      <c r="A7301" t="inlineStr">
        <is>
          <t>C09386</t>
        </is>
      </c>
      <c r="B7301" t="inlineStr">
        <is>
          <t>Priya Pillai</t>
        </is>
      </c>
      <c r="C7301" t="inlineStr">
        <is>
          <t>East</t>
        </is>
      </c>
      <c r="D7301" t="inlineStr">
        <is>
          <t>Kolkata</t>
        </is>
      </c>
      <c r="E7301" t="inlineStr">
        <is>
          <t>No</t>
        </is>
      </c>
      <c r="F7301" t="inlineStr">
        <is>
          <t>Occasional</t>
        </is>
      </c>
      <c r="G7301" t="n">
        <v>1</v>
      </c>
      <c r="H7301" s="24" t="n">
        <v>3644.83</v>
      </c>
      <c r="I7301" s="24" t="n">
        <v>903.36</v>
      </c>
      <c r="J7301" s="25" t="n">
        <v>45832</v>
      </c>
      <c r="K7301" s="25" t="n">
        <v>45832</v>
      </c>
      <c r="L7301" t="n">
        <v>3</v>
      </c>
      <c r="M7301" t="n">
        <v>1</v>
      </c>
      <c r="N7301" t="n">
        <v>1</v>
      </c>
      <c r="O7301">
        <f>DATE(2026,1,1)-K7301</f>
        <v/>
      </c>
      <c r="P7301">
        <f>IF(G7301&gt;=2,"Repeat","One-time")</f>
        <v/>
      </c>
    </row>
    <row r="7302">
      <c r="A7302" t="inlineStr">
        <is>
          <t>C07669</t>
        </is>
      </c>
      <c r="B7302" t="inlineStr">
        <is>
          <t>Suresh Pillai</t>
        </is>
      </c>
      <c r="C7302" t="inlineStr">
        <is>
          <t>West</t>
        </is>
      </c>
      <c r="D7302" t="inlineStr">
        <is>
          <t>Mumbai</t>
        </is>
      </c>
      <c r="E7302" t="inlineStr">
        <is>
          <t>Yes</t>
        </is>
      </c>
      <c r="F7302" t="inlineStr">
        <is>
          <t>Occasional</t>
        </is>
      </c>
      <c r="G7302" t="n">
        <v>2</v>
      </c>
      <c r="H7302" s="24" t="n">
        <v>3641.91</v>
      </c>
      <c r="I7302" s="24" t="n">
        <v>644.67</v>
      </c>
      <c r="J7302" s="25" t="n">
        <v>45695</v>
      </c>
      <c r="K7302" s="25" t="n">
        <v>45708</v>
      </c>
      <c r="L7302" t="n">
        <v>2</v>
      </c>
      <c r="M7302" t="n">
        <v>2</v>
      </c>
      <c r="N7302" t="n">
        <v>1</v>
      </c>
      <c r="O7302">
        <f>DATE(2026,1,1)-K7302</f>
        <v/>
      </c>
      <c r="P7302">
        <f>IF(G7302&gt;=2,"Repeat","One-time")</f>
        <v/>
      </c>
    </row>
    <row r="7303">
      <c r="A7303" t="inlineStr">
        <is>
          <t>C08748</t>
        </is>
      </c>
      <c r="B7303" t="inlineStr">
        <is>
          <t>Nikhil Sharma</t>
        </is>
      </c>
      <c r="C7303" t="inlineStr">
        <is>
          <t>West</t>
        </is>
      </c>
      <c r="D7303" t="inlineStr">
        <is>
          <t>Mumbai</t>
        </is>
      </c>
      <c r="E7303" t="inlineStr">
        <is>
          <t>No</t>
        </is>
      </c>
      <c r="F7303" t="inlineStr">
        <is>
          <t>Occasional</t>
        </is>
      </c>
      <c r="G7303" t="n">
        <v>1</v>
      </c>
      <c r="H7303" s="24" t="n">
        <v>3639.59</v>
      </c>
      <c r="I7303" s="24" t="n">
        <v>1126.15</v>
      </c>
      <c r="J7303" s="25" t="n">
        <v>45905</v>
      </c>
      <c r="K7303" s="25" t="n">
        <v>45905</v>
      </c>
      <c r="L7303" t="n">
        <v>3</v>
      </c>
      <c r="M7303" t="n">
        <v>1</v>
      </c>
      <c r="N7303" t="n">
        <v>1</v>
      </c>
      <c r="O7303">
        <f>DATE(2026,1,1)-K7303</f>
        <v/>
      </c>
      <c r="P7303">
        <f>IF(G7303&gt;=2,"Repeat","One-time")</f>
        <v/>
      </c>
    </row>
    <row r="7304">
      <c r="A7304" t="inlineStr">
        <is>
          <t>C02699</t>
        </is>
      </c>
      <c r="B7304" t="inlineStr">
        <is>
          <t>Sanjay Khan</t>
        </is>
      </c>
      <c r="C7304" t="inlineStr">
        <is>
          <t>East</t>
        </is>
      </c>
      <c r="D7304" t="inlineStr">
        <is>
          <t>Bhubaneswar</t>
        </is>
      </c>
      <c r="E7304" t="inlineStr">
        <is>
          <t>Yes</t>
        </is>
      </c>
      <c r="F7304" t="inlineStr">
        <is>
          <t>Hibernating</t>
        </is>
      </c>
      <c r="G7304" t="n">
        <v>1</v>
      </c>
      <c r="H7304" s="24" t="n">
        <v>3637.55</v>
      </c>
      <c r="I7304" s="24" t="n">
        <v>2013.09</v>
      </c>
      <c r="J7304" s="25" t="n">
        <v>45221</v>
      </c>
      <c r="K7304" s="25" t="n">
        <v>45221</v>
      </c>
      <c r="L7304" t="n">
        <v>1</v>
      </c>
      <c r="M7304" t="n">
        <v>1</v>
      </c>
      <c r="N7304" t="n">
        <v>1</v>
      </c>
      <c r="O7304">
        <f>DATE(2026,1,1)-K7304</f>
        <v/>
      </c>
      <c r="P7304">
        <f>IF(G7304&gt;=2,"Repeat","One-time")</f>
        <v/>
      </c>
    </row>
    <row r="7305">
      <c r="A7305" t="inlineStr">
        <is>
          <t>C02045</t>
        </is>
      </c>
      <c r="B7305" t="inlineStr">
        <is>
          <t>Zoya Prasad</t>
        </is>
      </c>
      <c r="C7305" t="inlineStr">
        <is>
          <t>North</t>
        </is>
      </c>
      <c r="D7305" t="inlineStr">
        <is>
          <t>Jaipur</t>
        </is>
      </c>
      <c r="E7305" t="inlineStr">
        <is>
          <t>No</t>
        </is>
      </c>
      <c r="F7305" t="inlineStr">
        <is>
          <t>Hibernating</t>
        </is>
      </c>
      <c r="G7305" t="n">
        <v>1</v>
      </c>
      <c r="H7305" s="24" t="n">
        <v>3634.7</v>
      </c>
      <c r="I7305" s="24" t="n">
        <v>477.65</v>
      </c>
      <c r="J7305" s="25" t="n">
        <v>45135</v>
      </c>
      <c r="K7305" s="25" t="n">
        <v>45135</v>
      </c>
      <c r="L7305" t="n">
        <v>1</v>
      </c>
      <c r="M7305" t="n">
        <v>1</v>
      </c>
      <c r="N7305" t="n">
        <v>1</v>
      </c>
      <c r="O7305">
        <f>DATE(2026,1,1)-K7305</f>
        <v/>
      </c>
      <c r="P7305">
        <f>IF(G7305&gt;=2,"Repeat","One-time")</f>
        <v/>
      </c>
    </row>
    <row r="7306">
      <c r="A7306" t="inlineStr">
        <is>
          <t>C11716</t>
        </is>
      </c>
      <c r="B7306" t="inlineStr">
        <is>
          <t>Imran Prasad</t>
        </is>
      </c>
      <c r="C7306" t="inlineStr">
        <is>
          <t>East</t>
        </is>
      </c>
      <c r="D7306" t="inlineStr">
        <is>
          <t>Bhubaneswar</t>
        </is>
      </c>
      <c r="E7306" t="inlineStr">
        <is>
          <t>No</t>
        </is>
      </c>
      <c r="F7306" t="inlineStr">
        <is>
          <t>New</t>
        </is>
      </c>
      <c r="G7306" t="n">
        <v>1</v>
      </c>
      <c r="H7306" s="24" t="n">
        <v>3630.55</v>
      </c>
      <c r="I7306" s="24" t="n">
        <v>-98.54000000000001</v>
      </c>
      <c r="J7306" s="25" t="n">
        <v>46014</v>
      </c>
      <c r="K7306" s="25" t="n">
        <v>46014</v>
      </c>
      <c r="L7306" t="n">
        <v>5</v>
      </c>
      <c r="M7306" t="n">
        <v>2</v>
      </c>
      <c r="N7306" t="n">
        <v>1</v>
      </c>
      <c r="O7306">
        <f>DATE(2026,1,1)-K7306</f>
        <v/>
      </c>
      <c r="P7306">
        <f>IF(G7306&gt;=2,"Repeat","One-time")</f>
        <v/>
      </c>
    </row>
    <row r="7307">
      <c r="A7307" t="inlineStr">
        <is>
          <t>C03762</t>
        </is>
      </c>
      <c r="B7307" t="inlineStr">
        <is>
          <t>Gurpreet Mehta</t>
        </is>
      </c>
      <c r="C7307" t="inlineStr">
        <is>
          <t>East</t>
        </is>
      </c>
      <c r="D7307" t="inlineStr">
        <is>
          <t>Patna</t>
        </is>
      </c>
      <c r="E7307" t="inlineStr">
        <is>
          <t>Yes</t>
        </is>
      </c>
      <c r="F7307" t="inlineStr">
        <is>
          <t>Occasional</t>
        </is>
      </c>
      <c r="G7307" t="n">
        <v>1</v>
      </c>
      <c r="H7307" s="24" t="n">
        <v>3628.56</v>
      </c>
      <c r="I7307" s="24" t="n">
        <v>1604.69</v>
      </c>
      <c r="J7307" s="25" t="n">
        <v>45552</v>
      </c>
      <c r="K7307" s="25" t="n">
        <v>45552</v>
      </c>
      <c r="L7307" t="n">
        <v>2</v>
      </c>
      <c r="M7307" t="n">
        <v>1</v>
      </c>
      <c r="N7307" t="n">
        <v>1</v>
      </c>
      <c r="O7307">
        <f>DATE(2026,1,1)-K7307</f>
        <v/>
      </c>
      <c r="P7307">
        <f>IF(G7307&gt;=2,"Repeat","One-time")</f>
        <v/>
      </c>
    </row>
    <row r="7308">
      <c r="A7308" t="inlineStr">
        <is>
          <t>C04459</t>
        </is>
      </c>
      <c r="B7308" t="inlineStr">
        <is>
          <t>Farhan Singh</t>
        </is>
      </c>
      <c r="C7308" t="inlineStr">
        <is>
          <t>South</t>
        </is>
      </c>
      <c r="D7308" t="inlineStr">
        <is>
          <t>Bengaluru</t>
        </is>
      </c>
      <c r="E7308" t="inlineStr">
        <is>
          <t>No</t>
        </is>
      </c>
      <c r="F7308" t="inlineStr">
        <is>
          <t>Occasional</t>
        </is>
      </c>
      <c r="G7308" t="n">
        <v>1</v>
      </c>
      <c r="H7308" s="24" t="n">
        <v>3625.07</v>
      </c>
      <c r="I7308" s="24" t="n">
        <v>1597.63</v>
      </c>
      <c r="J7308" s="25" t="n">
        <v>45554</v>
      </c>
      <c r="K7308" s="25" t="n">
        <v>45554</v>
      </c>
      <c r="L7308" t="n">
        <v>2</v>
      </c>
      <c r="M7308" t="n">
        <v>1</v>
      </c>
      <c r="N7308" t="n">
        <v>1</v>
      </c>
      <c r="O7308">
        <f>DATE(2026,1,1)-K7308</f>
        <v/>
      </c>
      <c r="P7308">
        <f>IF(G7308&gt;=2,"Repeat","One-time")</f>
        <v/>
      </c>
    </row>
    <row r="7309">
      <c r="A7309" t="inlineStr">
        <is>
          <t>C11284</t>
        </is>
      </c>
      <c r="B7309" t="inlineStr">
        <is>
          <t>Maria Sinha</t>
        </is>
      </c>
      <c r="C7309" t="inlineStr">
        <is>
          <t>East</t>
        </is>
      </c>
      <c r="D7309" t="inlineStr">
        <is>
          <t>Jamshedpur</t>
        </is>
      </c>
      <c r="E7309" t="inlineStr">
        <is>
          <t>No</t>
        </is>
      </c>
      <c r="F7309" t="inlineStr">
        <is>
          <t>New</t>
        </is>
      </c>
      <c r="G7309" t="n">
        <v>1</v>
      </c>
      <c r="H7309" s="24" t="n">
        <v>3622.44</v>
      </c>
      <c r="I7309" s="24" t="n">
        <v>1528.62</v>
      </c>
      <c r="J7309" s="25" t="n">
        <v>46000</v>
      </c>
      <c r="K7309" s="25" t="n">
        <v>46000</v>
      </c>
      <c r="L7309" t="n">
        <v>5</v>
      </c>
      <c r="M7309" t="n">
        <v>2</v>
      </c>
      <c r="N7309" t="n">
        <v>1</v>
      </c>
      <c r="O7309">
        <f>DATE(2026,1,1)-K7309</f>
        <v/>
      </c>
      <c r="P7309">
        <f>IF(G7309&gt;=2,"Repeat","One-time")</f>
        <v/>
      </c>
    </row>
    <row r="7310">
      <c r="A7310" t="inlineStr">
        <is>
          <t>C09179</t>
        </is>
      </c>
      <c r="B7310" t="inlineStr">
        <is>
          <t>Manish Prasad</t>
        </is>
      </c>
      <c r="C7310" t="inlineStr">
        <is>
          <t>North</t>
        </is>
      </c>
      <c r="D7310" t="inlineStr">
        <is>
          <t>Gurugram</t>
        </is>
      </c>
      <c r="E7310" t="inlineStr">
        <is>
          <t>No</t>
        </is>
      </c>
      <c r="F7310" t="inlineStr">
        <is>
          <t>Occasional</t>
        </is>
      </c>
      <c r="G7310" t="n">
        <v>1</v>
      </c>
      <c r="H7310" s="24" t="n">
        <v>3621.95</v>
      </c>
      <c r="I7310" s="24" t="n">
        <v>1267.19</v>
      </c>
      <c r="J7310" s="25" t="n">
        <v>45829</v>
      </c>
      <c r="K7310" s="25" t="n">
        <v>45829</v>
      </c>
      <c r="L7310" t="n">
        <v>3</v>
      </c>
      <c r="M7310" t="n">
        <v>1</v>
      </c>
      <c r="N7310" t="n">
        <v>1</v>
      </c>
      <c r="O7310">
        <f>DATE(2026,1,1)-K7310</f>
        <v/>
      </c>
      <c r="P7310">
        <f>IF(G7310&gt;=2,"Repeat","One-time")</f>
        <v/>
      </c>
    </row>
    <row r="7311">
      <c r="A7311" t="inlineStr">
        <is>
          <t>C08107</t>
        </is>
      </c>
      <c r="B7311" t="inlineStr">
        <is>
          <t>Abhishek Sinha</t>
        </is>
      </c>
      <c r="C7311" t="inlineStr">
        <is>
          <t>North</t>
        </is>
      </c>
      <c r="D7311" t="inlineStr">
        <is>
          <t>Delhi</t>
        </is>
      </c>
      <c r="E7311" t="inlineStr">
        <is>
          <t>Yes</t>
        </is>
      </c>
      <c r="F7311" t="inlineStr">
        <is>
          <t>Occasional</t>
        </is>
      </c>
      <c r="G7311" t="n">
        <v>1</v>
      </c>
      <c r="H7311" s="24" t="n">
        <v>3621.47</v>
      </c>
      <c r="I7311" s="24" t="n">
        <v>-205.52</v>
      </c>
      <c r="J7311" s="25" t="n">
        <v>45748</v>
      </c>
      <c r="K7311" s="25" t="n">
        <v>45748</v>
      </c>
      <c r="L7311" t="n">
        <v>2</v>
      </c>
      <c r="M7311" t="n">
        <v>1</v>
      </c>
      <c r="N7311" t="n">
        <v>1</v>
      </c>
      <c r="O7311">
        <f>DATE(2026,1,1)-K7311</f>
        <v/>
      </c>
      <c r="P7311">
        <f>IF(G7311&gt;=2,"Repeat","One-time")</f>
        <v/>
      </c>
    </row>
    <row r="7312">
      <c r="A7312" t="inlineStr">
        <is>
          <t>C02886</t>
        </is>
      </c>
      <c r="B7312" t="inlineStr">
        <is>
          <t>Kavya Yadav</t>
        </is>
      </c>
      <c r="C7312" t="inlineStr">
        <is>
          <t>Central</t>
        </is>
      </c>
      <c r="D7312" t="inlineStr">
        <is>
          <t>Raipur</t>
        </is>
      </c>
      <c r="E7312" t="inlineStr">
        <is>
          <t>Yes</t>
        </is>
      </c>
      <c r="F7312" t="inlineStr">
        <is>
          <t>Hibernating</t>
        </is>
      </c>
      <c r="G7312" t="n">
        <v>2</v>
      </c>
      <c r="H7312" s="24" t="n">
        <v>3616.41</v>
      </c>
      <c r="I7312" s="24" t="n">
        <v>990.95</v>
      </c>
      <c r="J7312" s="25" t="n">
        <v>45213</v>
      </c>
      <c r="K7312" s="25" t="n">
        <v>45311</v>
      </c>
      <c r="L7312" t="n">
        <v>1</v>
      </c>
      <c r="M7312" t="n">
        <v>2</v>
      </c>
      <c r="N7312" t="n">
        <v>1</v>
      </c>
      <c r="O7312">
        <f>DATE(2026,1,1)-K7312</f>
        <v/>
      </c>
      <c r="P7312">
        <f>IF(G7312&gt;=2,"Repeat","One-time")</f>
        <v/>
      </c>
    </row>
    <row r="7313">
      <c r="A7313" t="inlineStr">
        <is>
          <t>C10043</t>
        </is>
      </c>
      <c r="B7313" t="inlineStr">
        <is>
          <t>Tanvi Menon</t>
        </is>
      </c>
      <c r="C7313" t="inlineStr">
        <is>
          <t>West</t>
        </is>
      </c>
      <c r="D7313" t="inlineStr">
        <is>
          <t>Ahmedabad</t>
        </is>
      </c>
      <c r="E7313" t="inlineStr">
        <is>
          <t>No</t>
        </is>
      </c>
      <c r="F7313" t="inlineStr">
        <is>
          <t>Loyal</t>
        </is>
      </c>
      <c r="G7313" t="n">
        <v>2</v>
      </c>
      <c r="H7313" s="24" t="n">
        <v>3615.84</v>
      </c>
      <c r="I7313" s="24" t="n">
        <v>861.13</v>
      </c>
      <c r="J7313" s="25" t="n">
        <v>45871</v>
      </c>
      <c r="K7313" s="25" t="n">
        <v>45970</v>
      </c>
      <c r="L7313" t="n">
        <v>4</v>
      </c>
      <c r="M7313" t="n">
        <v>3</v>
      </c>
      <c r="N7313" t="n">
        <v>1</v>
      </c>
      <c r="O7313">
        <f>DATE(2026,1,1)-K7313</f>
        <v/>
      </c>
      <c r="P7313">
        <f>IF(G7313&gt;=2,"Repeat","One-time")</f>
        <v/>
      </c>
    </row>
    <row r="7314">
      <c r="A7314" t="inlineStr">
        <is>
          <t>C08375</t>
        </is>
      </c>
      <c r="B7314" t="inlineStr">
        <is>
          <t>Isha Bose</t>
        </is>
      </c>
      <c r="C7314" t="inlineStr">
        <is>
          <t>North</t>
        </is>
      </c>
      <c r="D7314" t="inlineStr">
        <is>
          <t>Delhi</t>
        </is>
      </c>
      <c r="E7314" t="inlineStr">
        <is>
          <t>Yes</t>
        </is>
      </c>
      <c r="F7314" t="inlineStr">
        <is>
          <t>Occasional</t>
        </is>
      </c>
      <c r="G7314" t="n">
        <v>1</v>
      </c>
      <c r="H7314" s="24" t="n">
        <v>3614.82</v>
      </c>
      <c r="I7314" s="24" t="n">
        <v>1815.66</v>
      </c>
      <c r="J7314" s="25" t="n">
        <v>45837</v>
      </c>
      <c r="K7314" s="25" t="n">
        <v>45837</v>
      </c>
      <c r="L7314" t="n">
        <v>3</v>
      </c>
      <c r="M7314" t="n">
        <v>1</v>
      </c>
      <c r="N7314" t="n">
        <v>1</v>
      </c>
      <c r="O7314">
        <f>DATE(2026,1,1)-K7314</f>
        <v/>
      </c>
      <c r="P7314">
        <f>IF(G7314&gt;=2,"Repeat","One-time")</f>
        <v/>
      </c>
    </row>
    <row r="7315">
      <c r="A7315" t="inlineStr">
        <is>
          <t>C01678</t>
        </is>
      </c>
      <c r="B7315" t="inlineStr">
        <is>
          <t>Ritu Das</t>
        </is>
      </c>
      <c r="C7315" t="inlineStr">
        <is>
          <t>West</t>
        </is>
      </c>
      <c r="D7315" t="inlineStr">
        <is>
          <t>Ahmedabad</t>
        </is>
      </c>
      <c r="E7315" t="inlineStr">
        <is>
          <t>No</t>
        </is>
      </c>
      <c r="F7315" t="inlineStr">
        <is>
          <t>Occasional</t>
        </is>
      </c>
      <c r="G7315" t="n">
        <v>2</v>
      </c>
      <c r="H7315" s="24" t="n">
        <v>3610.39</v>
      </c>
      <c r="I7315" s="24" t="n">
        <v>892.99</v>
      </c>
      <c r="J7315" s="25" t="n">
        <v>45130</v>
      </c>
      <c r="K7315" s="25" t="n">
        <v>45515</v>
      </c>
      <c r="L7315" t="n">
        <v>2</v>
      </c>
      <c r="M7315" t="n">
        <v>2</v>
      </c>
      <c r="N7315" t="n">
        <v>1</v>
      </c>
      <c r="O7315">
        <f>DATE(2026,1,1)-K7315</f>
        <v/>
      </c>
      <c r="P7315">
        <f>IF(G7315&gt;=2,"Repeat","One-time")</f>
        <v/>
      </c>
    </row>
    <row r="7316">
      <c r="A7316" t="inlineStr">
        <is>
          <t>C10142</t>
        </is>
      </c>
      <c r="B7316" t="inlineStr">
        <is>
          <t>Zoya Ghosh</t>
        </is>
      </c>
      <c r="C7316" t="inlineStr">
        <is>
          <t>East</t>
        </is>
      </c>
      <c r="D7316" t="inlineStr">
        <is>
          <t>Jamshedpur</t>
        </is>
      </c>
      <c r="E7316" t="inlineStr">
        <is>
          <t>Yes</t>
        </is>
      </c>
      <c r="F7316" t="inlineStr">
        <is>
          <t>Loyal</t>
        </is>
      </c>
      <c r="G7316" t="n">
        <v>5</v>
      </c>
      <c r="H7316" s="24" t="n">
        <v>3606.1</v>
      </c>
      <c r="I7316" s="24" t="n">
        <v>749.27</v>
      </c>
      <c r="J7316" s="25" t="n">
        <v>45931</v>
      </c>
      <c r="K7316" s="25" t="n">
        <v>45989</v>
      </c>
      <c r="L7316" t="n">
        <v>5</v>
      </c>
      <c r="M7316" t="n">
        <v>4</v>
      </c>
      <c r="N7316" t="n">
        <v>1</v>
      </c>
      <c r="O7316">
        <f>DATE(2026,1,1)-K7316</f>
        <v/>
      </c>
      <c r="P7316">
        <f>IF(G7316&gt;=2,"Repeat","One-time")</f>
        <v/>
      </c>
    </row>
    <row r="7317">
      <c r="A7317" t="inlineStr">
        <is>
          <t>C06556</t>
        </is>
      </c>
      <c r="B7317" t="inlineStr">
        <is>
          <t>Manish Menon</t>
        </is>
      </c>
      <c r="C7317" t="inlineStr">
        <is>
          <t>West</t>
        </is>
      </c>
      <c r="D7317" t="inlineStr">
        <is>
          <t>Pune</t>
        </is>
      </c>
      <c r="E7317" t="inlineStr">
        <is>
          <t>No</t>
        </is>
      </c>
      <c r="F7317" t="inlineStr">
        <is>
          <t>Occasional</t>
        </is>
      </c>
      <c r="G7317" t="n">
        <v>1</v>
      </c>
      <c r="H7317" s="24" t="n">
        <v>3601.94</v>
      </c>
      <c r="I7317" s="24" t="n">
        <v>1332.01</v>
      </c>
      <c r="J7317" s="25" t="n">
        <v>45617</v>
      </c>
      <c r="K7317" s="25" t="n">
        <v>45617</v>
      </c>
      <c r="L7317" t="n">
        <v>2</v>
      </c>
      <c r="M7317" t="n">
        <v>1</v>
      </c>
      <c r="N7317" t="n">
        <v>1</v>
      </c>
      <c r="O7317">
        <f>DATE(2026,1,1)-K7317</f>
        <v/>
      </c>
      <c r="P7317">
        <f>IF(G7317&gt;=2,"Repeat","One-time")</f>
        <v/>
      </c>
    </row>
    <row r="7318">
      <c r="A7318" t="inlineStr">
        <is>
          <t>C09256</t>
        </is>
      </c>
      <c r="B7318" t="inlineStr">
        <is>
          <t>Meera Pillai</t>
        </is>
      </c>
      <c r="C7318" t="inlineStr">
        <is>
          <t>Central</t>
        </is>
      </c>
      <c r="D7318" t="inlineStr">
        <is>
          <t>Indore</t>
        </is>
      </c>
      <c r="E7318" t="inlineStr">
        <is>
          <t>No</t>
        </is>
      </c>
      <c r="F7318" t="inlineStr">
        <is>
          <t>Occasional</t>
        </is>
      </c>
      <c r="G7318" t="n">
        <v>1</v>
      </c>
      <c r="H7318" s="24" t="n">
        <v>3600.86</v>
      </c>
      <c r="I7318" s="24" t="n">
        <v>1150.54</v>
      </c>
      <c r="J7318" s="25" t="n">
        <v>45851</v>
      </c>
      <c r="K7318" s="25" t="n">
        <v>45851</v>
      </c>
      <c r="L7318" t="n">
        <v>3</v>
      </c>
      <c r="M7318" t="n">
        <v>1</v>
      </c>
      <c r="N7318" t="n">
        <v>1</v>
      </c>
      <c r="O7318">
        <f>DATE(2026,1,1)-K7318</f>
        <v/>
      </c>
      <c r="P7318">
        <f>IF(G7318&gt;=2,"Repeat","One-time")</f>
        <v/>
      </c>
    </row>
    <row r="7319">
      <c r="A7319" t="inlineStr">
        <is>
          <t>C07203</t>
        </is>
      </c>
      <c r="B7319" t="inlineStr">
        <is>
          <t>Gurpreet Menon</t>
        </is>
      </c>
      <c r="C7319" t="inlineStr">
        <is>
          <t>West</t>
        </is>
      </c>
      <c r="D7319" t="inlineStr">
        <is>
          <t>Pune</t>
        </is>
      </c>
      <c r="E7319" t="inlineStr">
        <is>
          <t>No</t>
        </is>
      </c>
      <c r="F7319" t="inlineStr">
        <is>
          <t>Occasional</t>
        </is>
      </c>
      <c r="G7319" t="n">
        <v>2</v>
      </c>
      <c r="H7319" s="24" t="n">
        <v>3595.45</v>
      </c>
      <c r="I7319" s="24" t="n">
        <v>1435.13</v>
      </c>
      <c r="J7319" s="25" t="n">
        <v>45626</v>
      </c>
      <c r="K7319" s="25" t="n">
        <v>45823</v>
      </c>
      <c r="L7319" t="n">
        <v>3</v>
      </c>
      <c r="M7319" t="n">
        <v>2</v>
      </c>
      <c r="N7319" t="n">
        <v>1</v>
      </c>
      <c r="O7319">
        <f>DATE(2026,1,1)-K7319</f>
        <v/>
      </c>
      <c r="P7319">
        <f>IF(G7319&gt;=2,"Repeat","One-time")</f>
        <v/>
      </c>
    </row>
    <row r="7320">
      <c r="A7320" t="inlineStr">
        <is>
          <t>C10655</t>
        </is>
      </c>
      <c r="B7320" t="inlineStr">
        <is>
          <t>Kavya Khan</t>
        </is>
      </c>
      <c r="C7320" t="inlineStr">
        <is>
          <t>West</t>
        </is>
      </c>
      <c r="D7320" t="inlineStr">
        <is>
          <t>Mumbai</t>
        </is>
      </c>
      <c r="E7320" t="inlineStr">
        <is>
          <t>No</t>
        </is>
      </c>
      <c r="F7320" t="inlineStr">
        <is>
          <t>New</t>
        </is>
      </c>
      <c r="G7320" t="n">
        <v>1</v>
      </c>
      <c r="H7320" s="24" t="n">
        <v>3595.29</v>
      </c>
      <c r="I7320" s="24" t="n">
        <v>438.89</v>
      </c>
      <c r="J7320" s="25" t="n">
        <v>45969</v>
      </c>
      <c r="K7320" s="25" t="n">
        <v>45969</v>
      </c>
      <c r="L7320" t="n">
        <v>4</v>
      </c>
      <c r="M7320" t="n">
        <v>2</v>
      </c>
      <c r="N7320" t="n">
        <v>1</v>
      </c>
      <c r="O7320">
        <f>DATE(2026,1,1)-K7320</f>
        <v/>
      </c>
      <c r="P7320">
        <f>IF(G7320&gt;=2,"Repeat","One-time")</f>
        <v/>
      </c>
    </row>
    <row r="7321">
      <c r="A7321" t="inlineStr">
        <is>
          <t>C06419</t>
        </is>
      </c>
      <c r="B7321" t="inlineStr">
        <is>
          <t>Vikram Pillai</t>
        </is>
      </c>
      <c r="C7321" t="inlineStr">
        <is>
          <t>North</t>
        </is>
      </c>
      <c r="D7321" t="inlineStr">
        <is>
          <t>Jaipur</t>
        </is>
      </c>
      <c r="E7321" t="inlineStr">
        <is>
          <t>No</t>
        </is>
      </c>
      <c r="F7321" t="inlineStr">
        <is>
          <t>Occasional</t>
        </is>
      </c>
      <c r="G7321" t="n">
        <v>1</v>
      </c>
      <c r="H7321" s="24" t="n">
        <v>3595.17</v>
      </c>
      <c r="I7321" s="24" t="n">
        <v>1149.75</v>
      </c>
      <c r="J7321" s="25" t="n">
        <v>45612</v>
      </c>
      <c r="K7321" s="25" t="n">
        <v>45612</v>
      </c>
      <c r="L7321" t="n">
        <v>2</v>
      </c>
      <c r="M7321" t="n">
        <v>1</v>
      </c>
      <c r="N7321" t="n">
        <v>1</v>
      </c>
      <c r="O7321">
        <f>DATE(2026,1,1)-K7321</f>
        <v/>
      </c>
      <c r="P7321">
        <f>IF(G7321&gt;=2,"Repeat","One-time")</f>
        <v/>
      </c>
    </row>
    <row r="7322">
      <c r="A7322" t="inlineStr">
        <is>
          <t>C09233</t>
        </is>
      </c>
      <c r="B7322" t="inlineStr">
        <is>
          <t>Imran Fernandes</t>
        </is>
      </c>
      <c r="C7322" t="inlineStr">
        <is>
          <t>South</t>
        </is>
      </c>
      <c r="D7322" t="inlineStr">
        <is>
          <t>Chennai</t>
        </is>
      </c>
      <c r="E7322" t="inlineStr">
        <is>
          <t>No</t>
        </is>
      </c>
      <c r="F7322" t="inlineStr">
        <is>
          <t>Occasional</t>
        </is>
      </c>
      <c r="G7322" t="n">
        <v>1</v>
      </c>
      <c r="H7322" s="24" t="n">
        <v>3586.31</v>
      </c>
      <c r="I7322" s="24" t="n">
        <v>1130.68</v>
      </c>
      <c r="J7322" s="25" t="n">
        <v>45810</v>
      </c>
      <c r="K7322" s="25" t="n">
        <v>45810</v>
      </c>
      <c r="L7322" t="n">
        <v>3</v>
      </c>
      <c r="M7322" t="n">
        <v>1</v>
      </c>
      <c r="N7322" t="n">
        <v>1</v>
      </c>
      <c r="O7322">
        <f>DATE(2026,1,1)-K7322</f>
        <v/>
      </c>
      <c r="P7322">
        <f>IF(G7322&gt;=2,"Repeat","One-time")</f>
        <v/>
      </c>
    </row>
    <row r="7323">
      <c r="A7323" t="inlineStr">
        <is>
          <t>C09059</t>
        </is>
      </c>
      <c r="B7323" t="inlineStr">
        <is>
          <t>Pooja Bose</t>
        </is>
      </c>
      <c r="C7323" t="inlineStr">
        <is>
          <t>South</t>
        </is>
      </c>
      <c r="D7323" t="inlineStr">
        <is>
          <t>Hyderabad</t>
        </is>
      </c>
      <c r="E7323" t="inlineStr">
        <is>
          <t>No</t>
        </is>
      </c>
      <c r="F7323" t="inlineStr">
        <is>
          <t>Occasional</t>
        </is>
      </c>
      <c r="G7323" t="n">
        <v>1</v>
      </c>
      <c r="H7323" s="24" t="n">
        <v>3585.02</v>
      </c>
      <c r="I7323" s="24" t="n">
        <v>1480.19</v>
      </c>
      <c r="J7323" s="25" t="n">
        <v>45801</v>
      </c>
      <c r="K7323" s="25" t="n">
        <v>45801</v>
      </c>
      <c r="L7323" t="n">
        <v>3</v>
      </c>
      <c r="M7323" t="n">
        <v>1</v>
      </c>
      <c r="N7323" t="n">
        <v>1</v>
      </c>
      <c r="O7323">
        <f>DATE(2026,1,1)-K7323</f>
        <v/>
      </c>
      <c r="P7323">
        <f>IF(G7323&gt;=2,"Repeat","One-time")</f>
        <v/>
      </c>
    </row>
    <row r="7324">
      <c r="A7324" t="inlineStr">
        <is>
          <t>C10784</t>
        </is>
      </c>
      <c r="B7324" t="inlineStr">
        <is>
          <t>Diya Kapoor</t>
        </is>
      </c>
      <c r="C7324" t="inlineStr">
        <is>
          <t>South</t>
        </is>
      </c>
      <c r="D7324" t="inlineStr">
        <is>
          <t>Chennai</t>
        </is>
      </c>
      <c r="E7324" t="inlineStr">
        <is>
          <t>Yes</t>
        </is>
      </c>
      <c r="F7324" t="inlineStr">
        <is>
          <t>New</t>
        </is>
      </c>
      <c r="G7324" t="n">
        <v>1</v>
      </c>
      <c r="H7324" s="24" t="n">
        <v>3585.02</v>
      </c>
      <c r="I7324" s="24" t="n">
        <v>1480.19</v>
      </c>
      <c r="J7324" s="25" t="n">
        <v>45964</v>
      </c>
      <c r="K7324" s="25" t="n">
        <v>45964</v>
      </c>
      <c r="L7324" t="n">
        <v>4</v>
      </c>
      <c r="M7324" t="n">
        <v>2</v>
      </c>
      <c r="N7324" t="n">
        <v>1</v>
      </c>
      <c r="O7324">
        <f>DATE(2026,1,1)-K7324</f>
        <v/>
      </c>
      <c r="P7324">
        <f>IF(G7324&gt;=2,"Repeat","One-time")</f>
        <v/>
      </c>
    </row>
    <row r="7325">
      <c r="A7325" t="inlineStr">
        <is>
          <t>C08073</t>
        </is>
      </c>
      <c r="B7325" t="inlineStr">
        <is>
          <t>Diya Gupta</t>
        </is>
      </c>
      <c r="C7325" t="inlineStr">
        <is>
          <t>North</t>
        </is>
      </c>
      <c r="D7325" t="inlineStr">
        <is>
          <t>Delhi</t>
        </is>
      </c>
      <c r="E7325" t="inlineStr">
        <is>
          <t>No</t>
        </is>
      </c>
      <c r="F7325" t="inlineStr">
        <is>
          <t>Occasional</t>
        </is>
      </c>
      <c r="G7325" t="n">
        <v>2</v>
      </c>
      <c r="H7325" s="24" t="n">
        <v>3579.23</v>
      </c>
      <c r="I7325" s="24" t="n">
        <v>1128.37</v>
      </c>
      <c r="J7325" s="25" t="n">
        <v>45871</v>
      </c>
      <c r="K7325" s="25" t="n">
        <v>45888</v>
      </c>
      <c r="L7325" t="n">
        <v>3</v>
      </c>
      <c r="M7325" t="n">
        <v>2</v>
      </c>
      <c r="N7325" t="n">
        <v>1</v>
      </c>
      <c r="O7325">
        <f>DATE(2026,1,1)-K7325</f>
        <v/>
      </c>
      <c r="P7325">
        <f>IF(G7325&gt;=2,"Repeat","One-time")</f>
        <v/>
      </c>
    </row>
    <row r="7326">
      <c r="A7326" t="inlineStr">
        <is>
          <t>C02808</t>
        </is>
      </c>
      <c r="B7326" t="inlineStr">
        <is>
          <t>Sneha Gupta</t>
        </is>
      </c>
      <c r="C7326" t="inlineStr">
        <is>
          <t>South</t>
        </is>
      </c>
      <c r="D7326" t="inlineStr">
        <is>
          <t>Bengaluru</t>
        </is>
      </c>
      <c r="E7326" t="inlineStr">
        <is>
          <t>Yes</t>
        </is>
      </c>
      <c r="F7326" t="inlineStr">
        <is>
          <t>Hibernating</t>
        </is>
      </c>
      <c r="G7326" t="n">
        <v>1</v>
      </c>
      <c r="H7326" s="24" t="n">
        <v>3576.56</v>
      </c>
      <c r="I7326" s="24" t="n">
        <v>1752.42</v>
      </c>
      <c r="J7326" s="25" t="n">
        <v>45436</v>
      </c>
      <c r="K7326" s="25" t="n">
        <v>45436</v>
      </c>
      <c r="L7326" t="n">
        <v>1</v>
      </c>
      <c r="M7326" t="n">
        <v>1</v>
      </c>
      <c r="N7326" t="n">
        <v>1</v>
      </c>
      <c r="O7326">
        <f>DATE(2026,1,1)-K7326</f>
        <v/>
      </c>
      <c r="P7326">
        <f>IF(G7326&gt;=2,"Repeat","One-time")</f>
        <v/>
      </c>
    </row>
    <row r="7327">
      <c r="A7327" t="inlineStr">
        <is>
          <t>C04638</t>
        </is>
      </c>
      <c r="B7327" t="inlineStr">
        <is>
          <t>Ananya Prasad</t>
        </is>
      </c>
      <c r="C7327" t="inlineStr">
        <is>
          <t>West</t>
        </is>
      </c>
      <c r="D7327" t="inlineStr">
        <is>
          <t>Mumbai</t>
        </is>
      </c>
      <c r="E7327" t="inlineStr">
        <is>
          <t>No</t>
        </is>
      </c>
      <c r="F7327" t="inlineStr">
        <is>
          <t>Occasional</t>
        </is>
      </c>
      <c r="G7327" t="n">
        <v>2</v>
      </c>
      <c r="H7327" s="24" t="n">
        <v>3574.03</v>
      </c>
      <c r="I7327" s="24" t="n">
        <v>1198.84</v>
      </c>
      <c r="J7327" s="25" t="n">
        <v>45489</v>
      </c>
      <c r="K7327" s="25" t="n">
        <v>45848</v>
      </c>
      <c r="L7327" t="n">
        <v>3</v>
      </c>
      <c r="M7327" t="n">
        <v>2</v>
      </c>
      <c r="N7327" t="n">
        <v>1</v>
      </c>
      <c r="O7327">
        <f>DATE(2026,1,1)-K7327</f>
        <v/>
      </c>
      <c r="P7327">
        <f>IF(G7327&gt;=2,"Repeat","One-time")</f>
        <v/>
      </c>
    </row>
    <row r="7328">
      <c r="A7328" t="inlineStr">
        <is>
          <t>C09927</t>
        </is>
      </c>
      <c r="B7328" t="inlineStr">
        <is>
          <t>Harpreet Sinha</t>
        </is>
      </c>
      <c r="C7328" t="inlineStr">
        <is>
          <t>South</t>
        </is>
      </c>
      <c r="D7328" t="inlineStr">
        <is>
          <t>Kochi</t>
        </is>
      </c>
      <c r="E7328" t="inlineStr">
        <is>
          <t>No</t>
        </is>
      </c>
      <c r="F7328" t="inlineStr">
        <is>
          <t>Occasional</t>
        </is>
      </c>
      <c r="G7328" t="n">
        <v>1</v>
      </c>
      <c r="H7328" s="24" t="n">
        <v>3572.69</v>
      </c>
      <c r="I7328" s="24" t="n">
        <v>1038.04</v>
      </c>
      <c r="J7328" s="25" t="n">
        <v>45864</v>
      </c>
      <c r="K7328" s="25" t="n">
        <v>45864</v>
      </c>
      <c r="L7328" t="n">
        <v>3</v>
      </c>
      <c r="M7328" t="n">
        <v>1</v>
      </c>
      <c r="N7328" t="n">
        <v>1</v>
      </c>
      <c r="O7328">
        <f>DATE(2026,1,1)-K7328</f>
        <v/>
      </c>
      <c r="P7328">
        <f>IF(G7328&gt;=2,"Repeat","One-time")</f>
        <v/>
      </c>
    </row>
    <row r="7329">
      <c r="A7329" t="inlineStr">
        <is>
          <t>C11113</t>
        </is>
      </c>
      <c r="B7329" t="inlineStr">
        <is>
          <t>Vivaan Iyer</t>
        </is>
      </c>
      <c r="C7329" t="inlineStr">
        <is>
          <t>West</t>
        </is>
      </c>
      <c r="D7329" t="inlineStr">
        <is>
          <t>Panaji</t>
        </is>
      </c>
      <c r="E7329" t="inlineStr">
        <is>
          <t>No</t>
        </is>
      </c>
      <c r="F7329" t="inlineStr">
        <is>
          <t>New</t>
        </is>
      </c>
      <c r="G7329" t="n">
        <v>2</v>
      </c>
      <c r="H7329" s="24" t="n">
        <v>3569.82</v>
      </c>
      <c r="I7329" s="24" t="n">
        <v>919.49</v>
      </c>
      <c r="J7329" s="25" t="n">
        <v>45982</v>
      </c>
      <c r="K7329" s="25" t="n">
        <v>46009</v>
      </c>
      <c r="L7329" t="n">
        <v>5</v>
      </c>
      <c r="M7329" t="n">
        <v>3</v>
      </c>
      <c r="N7329" t="n">
        <v>1</v>
      </c>
      <c r="O7329">
        <f>DATE(2026,1,1)-K7329</f>
        <v/>
      </c>
      <c r="P7329">
        <f>IF(G7329&gt;=2,"Repeat","One-time")</f>
        <v/>
      </c>
    </row>
    <row r="7330">
      <c r="A7330" t="inlineStr">
        <is>
          <t>C04816</t>
        </is>
      </c>
      <c r="B7330" t="inlineStr">
        <is>
          <t>Suresh Shah</t>
        </is>
      </c>
      <c r="C7330" t="inlineStr">
        <is>
          <t>North</t>
        </is>
      </c>
      <c r="D7330" t="inlineStr">
        <is>
          <t>Delhi</t>
        </is>
      </c>
      <c r="E7330" t="inlineStr">
        <is>
          <t>No</t>
        </is>
      </c>
      <c r="F7330" t="inlineStr">
        <is>
          <t>Occasional</t>
        </is>
      </c>
      <c r="G7330" t="n">
        <v>1</v>
      </c>
      <c r="H7330" s="24" t="n">
        <v>3566.2</v>
      </c>
      <c r="I7330" s="24" t="n">
        <v>702.26</v>
      </c>
      <c r="J7330" s="25" t="n">
        <v>45707</v>
      </c>
      <c r="K7330" s="25" t="n">
        <v>45707</v>
      </c>
      <c r="L7330" t="n">
        <v>2</v>
      </c>
      <c r="M7330" t="n">
        <v>1</v>
      </c>
      <c r="N7330" t="n">
        <v>1</v>
      </c>
      <c r="O7330">
        <f>DATE(2026,1,1)-K7330</f>
        <v/>
      </c>
      <c r="P7330">
        <f>IF(G7330&gt;=2,"Repeat","One-time")</f>
        <v/>
      </c>
    </row>
    <row r="7331">
      <c r="A7331" t="inlineStr">
        <is>
          <t>C08599</t>
        </is>
      </c>
      <c r="B7331" t="inlineStr">
        <is>
          <t>Isha Yadav</t>
        </is>
      </c>
      <c r="C7331" t="inlineStr">
        <is>
          <t>Central</t>
        </is>
      </c>
      <c r="D7331" t="inlineStr">
        <is>
          <t>Indore</t>
        </is>
      </c>
      <c r="E7331" t="inlineStr">
        <is>
          <t>No</t>
        </is>
      </c>
      <c r="F7331" t="inlineStr">
        <is>
          <t>Occasional</t>
        </is>
      </c>
      <c r="G7331" t="n">
        <v>1</v>
      </c>
      <c r="H7331" s="24" t="n">
        <v>3548.35</v>
      </c>
      <c r="I7331" s="24" t="n">
        <v>1048.84</v>
      </c>
      <c r="J7331" s="25" t="n">
        <v>45890</v>
      </c>
      <c r="K7331" s="25" t="n">
        <v>45890</v>
      </c>
      <c r="L7331" t="n">
        <v>3</v>
      </c>
      <c r="M7331" t="n">
        <v>1</v>
      </c>
      <c r="N7331" t="n">
        <v>1</v>
      </c>
      <c r="O7331">
        <f>DATE(2026,1,1)-K7331</f>
        <v/>
      </c>
      <c r="P7331">
        <f>IF(G7331&gt;=2,"Repeat","One-time")</f>
        <v/>
      </c>
    </row>
    <row r="7332">
      <c r="A7332" t="inlineStr">
        <is>
          <t>C02296</t>
        </is>
      </c>
      <c r="B7332" t="inlineStr">
        <is>
          <t>Nikhil Singh</t>
        </is>
      </c>
      <c r="C7332" t="inlineStr">
        <is>
          <t>North</t>
        </is>
      </c>
      <c r="D7332" t="inlineStr">
        <is>
          <t>Lucknow</t>
        </is>
      </c>
      <c r="E7332" t="inlineStr">
        <is>
          <t>No</t>
        </is>
      </c>
      <c r="F7332" t="inlineStr">
        <is>
          <t>Hibernating</t>
        </is>
      </c>
      <c r="G7332" t="n">
        <v>2</v>
      </c>
      <c r="H7332" s="24" t="n">
        <v>3547.44</v>
      </c>
      <c r="I7332" s="24" t="n">
        <v>1111.75</v>
      </c>
      <c r="J7332" s="25" t="n">
        <v>45313</v>
      </c>
      <c r="K7332" s="25" t="n">
        <v>45379</v>
      </c>
      <c r="L7332" t="n">
        <v>1</v>
      </c>
      <c r="M7332" t="n">
        <v>2</v>
      </c>
      <c r="N7332" t="n">
        <v>1</v>
      </c>
      <c r="O7332">
        <f>DATE(2026,1,1)-K7332</f>
        <v/>
      </c>
      <c r="P7332">
        <f>IF(G7332&gt;=2,"Repeat","One-time")</f>
        <v/>
      </c>
    </row>
    <row r="7333">
      <c r="A7333" t="inlineStr">
        <is>
          <t>C10472</t>
        </is>
      </c>
      <c r="B7333" t="inlineStr">
        <is>
          <t>Karan Prasad</t>
        </is>
      </c>
      <c r="C7333" t="inlineStr">
        <is>
          <t>South</t>
        </is>
      </c>
      <c r="D7333" t="inlineStr">
        <is>
          <t>Hyderabad</t>
        </is>
      </c>
      <c r="E7333" t="inlineStr">
        <is>
          <t>No</t>
        </is>
      </c>
      <c r="F7333" t="inlineStr">
        <is>
          <t>Occasional</t>
        </is>
      </c>
      <c r="G7333" t="n">
        <v>1</v>
      </c>
      <c r="H7333" s="24" t="n">
        <v>3545.16</v>
      </c>
      <c r="I7333" s="24" t="n">
        <v>1150.27</v>
      </c>
      <c r="J7333" s="25" t="n">
        <v>45893</v>
      </c>
      <c r="K7333" s="25" t="n">
        <v>45893</v>
      </c>
      <c r="L7333" t="n">
        <v>3</v>
      </c>
      <c r="M7333" t="n">
        <v>2</v>
      </c>
      <c r="N7333" t="n">
        <v>1</v>
      </c>
      <c r="O7333">
        <f>DATE(2026,1,1)-K7333</f>
        <v/>
      </c>
      <c r="P7333">
        <f>IF(G7333&gt;=2,"Repeat","One-time")</f>
        <v/>
      </c>
    </row>
    <row r="7334">
      <c r="A7334" t="inlineStr">
        <is>
          <t>C02548</t>
        </is>
      </c>
      <c r="B7334" t="inlineStr">
        <is>
          <t>Swati Nair</t>
        </is>
      </c>
      <c r="C7334" t="inlineStr">
        <is>
          <t>South</t>
        </is>
      </c>
      <c r="D7334" t="inlineStr">
        <is>
          <t>Hyderabad</t>
        </is>
      </c>
      <c r="E7334" t="inlineStr">
        <is>
          <t>No</t>
        </is>
      </c>
      <c r="F7334" t="inlineStr">
        <is>
          <t>Occasional</t>
        </is>
      </c>
      <c r="G7334" t="n">
        <v>1</v>
      </c>
      <c r="H7334" s="24" t="n">
        <v>3543.95</v>
      </c>
      <c r="I7334" s="24" t="n">
        <v>1434.46</v>
      </c>
      <c r="J7334" s="25" t="n">
        <v>45530</v>
      </c>
      <c r="K7334" s="25" t="n">
        <v>45530</v>
      </c>
      <c r="L7334" t="n">
        <v>2</v>
      </c>
      <c r="M7334" t="n">
        <v>1</v>
      </c>
      <c r="N7334" t="n">
        <v>1</v>
      </c>
      <c r="O7334">
        <f>DATE(2026,1,1)-K7334</f>
        <v/>
      </c>
      <c r="P7334">
        <f>IF(G7334&gt;=2,"Repeat","One-time")</f>
        <v/>
      </c>
    </row>
    <row r="7335">
      <c r="A7335" t="inlineStr">
        <is>
          <t>C03690</t>
        </is>
      </c>
      <c r="B7335" t="inlineStr">
        <is>
          <t>Aarav Reddy</t>
        </is>
      </c>
      <c r="C7335" t="inlineStr">
        <is>
          <t>South</t>
        </is>
      </c>
      <c r="D7335" t="inlineStr">
        <is>
          <t>Hyderabad</t>
        </is>
      </c>
      <c r="E7335" t="inlineStr">
        <is>
          <t>Yes</t>
        </is>
      </c>
      <c r="F7335" t="inlineStr">
        <is>
          <t>Hibernating</t>
        </is>
      </c>
      <c r="G7335" t="n">
        <v>2</v>
      </c>
      <c r="H7335" s="24" t="n">
        <v>3536.2</v>
      </c>
      <c r="I7335" s="24" t="n">
        <v>1371.49</v>
      </c>
      <c r="J7335" s="25" t="n">
        <v>45348</v>
      </c>
      <c r="K7335" s="25" t="n">
        <v>45486</v>
      </c>
      <c r="L7335" t="n">
        <v>1</v>
      </c>
      <c r="M7335" t="n">
        <v>2</v>
      </c>
      <c r="N7335" t="n">
        <v>1</v>
      </c>
      <c r="O7335">
        <f>DATE(2026,1,1)-K7335</f>
        <v/>
      </c>
      <c r="P7335">
        <f>IF(G7335&gt;=2,"Repeat","One-time")</f>
        <v/>
      </c>
    </row>
    <row r="7336">
      <c r="A7336" t="inlineStr">
        <is>
          <t>C10574</t>
        </is>
      </c>
      <c r="B7336" t="inlineStr">
        <is>
          <t>Swati Bose</t>
        </is>
      </c>
      <c r="C7336" t="inlineStr">
        <is>
          <t>South</t>
        </is>
      </c>
      <c r="D7336" t="inlineStr">
        <is>
          <t>Hyderabad</t>
        </is>
      </c>
      <c r="E7336" t="inlineStr">
        <is>
          <t>No</t>
        </is>
      </c>
      <c r="F7336" t="inlineStr">
        <is>
          <t>New</t>
        </is>
      </c>
      <c r="G7336" t="n">
        <v>3</v>
      </c>
      <c r="H7336" s="24" t="n">
        <v>3531.1</v>
      </c>
      <c r="I7336" s="24" t="n">
        <v>1001.47</v>
      </c>
      <c r="J7336" s="25" t="n">
        <v>45947</v>
      </c>
      <c r="K7336" s="25" t="n">
        <v>46000</v>
      </c>
      <c r="L7336" t="n">
        <v>5</v>
      </c>
      <c r="M7336" t="n">
        <v>3</v>
      </c>
      <c r="N7336" t="n">
        <v>1</v>
      </c>
      <c r="O7336">
        <f>DATE(2026,1,1)-K7336</f>
        <v/>
      </c>
      <c r="P7336">
        <f>IF(G7336&gt;=2,"Repeat","One-time")</f>
        <v/>
      </c>
    </row>
    <row r="7337">
      <c r="A7337" t="inlineStr">
        <is>
          <t>C08879</t>
        </is>
      </c>
      <c r="B7337" t="inlineStr">
        <is>
          <t>Manish Das</t>
        </is>
      </c>
      <c r="C7337" t="inlineStr">
        <is>
          <t>South</t>
        </is>
      </c>
      <c r="D7337" t="inlineStr">
        <is>
          <t>Coimbatore</t>
        </is>
      </c>
      <c r="E7337" t="inlineStr">
        <is>
          <t>No</t>
        </is>
      </c>
      <c r="F7337" t="inlineStr">
        <is>
          <t>Occasional</t>
        </is>
      </c>
      <c r="G7337" t="n">
        <v>2</v>
      </c>
      <c r="H7337" s="24" t="n">
        <v>3528.28</v>
      </c>
      <c r="I7337" s="24" t="n">
        <v>1575.83</v>
      </c>
      <c r="J7337" s="25" t="n">
        <v>45758</v>
      </c>
      <c r="K7337" s="25" t="n">
        <v>46012</v>
      </c>
      <c r="L7337" t="n">
        <v>5</v>
      </c>
      <c r="M7337" t="n">
        <v>2</v>
      </c>
      <c r="N7337" t="n">
        <v>1</v>
      </c>
      <c r="O7337">
        <f>DATE(2026,1,1)-K7337</f>
        <v/>
      </c>
      <c r="P7337">
        <f>IF(G7337&gt;=2,"Repeat","One-time")</f>
        <v/>
      </c>
    </row>
    <row r="7338">
      <c r="A7338" t="inlineStr">
        <is>
          <t>C00916</t>
        </is>
      </c>
      <c r="B7338" t="inlineStr">
        <is>
          <t>Kavya Shah</t>
        </is>
      </c>
      <c r="C7338" t="inlineStr">
        <is>
          <t>North</t>
        </is>
      </c>
      <c r="D7338" t="inlineStr">
        <is>
          <t>Lucknow</t>
        </is>
      </c>
      <c r="E7338" t="inlineStr">
        <is>
          <t>Yes</t>
        </is>
      </c>
      <c r="F7338" t="inlineStr">
        <is>
          <t>At Risk</t>
        </is>
      </c>
      <c r="G7338" t="n">
        <v>3</v>
      </c>
      <c r="H7338" s="24" t="n">
        <v>3528.15</v>
      </c>
      <c r="I7338" s="24" t="n">
        <v>952.9299999999999</v>
      </c>
      <c r="J7338" s="25" t="n">
        <v>45070</v>
      </c>
      <c r="K7338" s="25" t="n">
        <v>45141</v>
      </c>
      <c r="L7338" t="n">
        <v>1</v>
      </c>
      <c r="M7338" t="n">
        <v>3</v>
      </c>
      <c r="N7338" t="n">
        <v>1</v>
      </c>
      <c r="O7338">
        <f>DATE(2026,1,1)-K7338</f>
        <v/>
      </c>
      <c r="P7338">
        <f>IF(G7338&gt;=2,"Repeat","One-time")</f>
        <v/>
      </c>
    </row>
    <row r="7339">
      <c r="A7339" t="inlineStr">
        <is>
          <t>C01154</t>
        </is>
      </c>
      <c r="B7339" t="inlineStr">
        <is>
          <t>Rahul Das</t>
        </is>
      </c>
      <c r="C7339" t="inlineStr">
        <is>
          <t>West</t>
        </is>
      </c>
      <c r="D7339" t="inlineStr">
        <is>
          <t>Pune</t>
        </is>
      </c>
      <c r="E7339" t="inlineStr">
        <is>
          <t>No</t>
        </is>
      </c>
      <c r="F7339" t="inlineStr">
        <is>
          <t>Occasional</t>
        </is>
      </c>
      <c r="G7339" t="n">
        <v>2</v>
      </c>
      <c r="H7339" s="24" t="n">
        <v>3527.16</v>
      </c>
      <c r="I7339" s="24" t="n">
        <v>762.78</v>
      </c>
      <c r="J7339" s="25" t="n">
        <v>45211</v>
      </c>
      <c r="K7339" s="25" t="n">
        <v>45652</v>
      </c>
      <c r="L7339" t="n">
        <v>2</v>
      </c>
      <c r="M7339" t="n">
        <v>2</v>
      </c>
      <c r="N7339" t="n">
        <v>1</v>
      </c>
      <c r="O7339">
        <f>DATE(2026,1,1)-K7339</f>
        <v/>
      </c>
      <c r="P7339">
        <f>IF(G7339&gt;=2,"Repeat","One-time")</f>
        <v/>
      </c>
    </row>
    <row r="7340">
      <c r="A7340" t="inlineStr">
        <is>
          <t>C04584</t>
        </is>
      </c>
      <c r="B7340" t="inlineStr">
        <is>
          <t>Rahul Menon</t>
        </is>
      </c>
      <c r="C7340" t="inlineStr">
        <is>
          <t>South</t>
        </is>
      </c>
      <c r="D7340" t="inlineStr">
        <is>
          <t>Hyderabad</t>
        </is>
      </c>
      <c r="E7340" t="inlineStr">
        <is>
          <t>Yes</t>
        </is>
      </c>
      <c r="F7340" t="inlineStr">
        <is>
          <t>Occasional</t>
        </is>
      </c>
      <c r="G7340" t="n">
        <v>2</v>
      </c>
      <c r="H7340" s="24" t="n">
        <v>3522.17</v>
      </c>
      <c r="I7340" s="24" t="n">
        <v>1474.99</v>
      </c>
      <c r="J7340" s="25" t="n">
        <v>45854</v>
      </c>
      <c r="K7340" s="25" t="n">
        <v>45972</v>
      </c>
      <c r="L7340" t="n">
        <v>4</v>
      </c>
      <c r="M7340" t="n">
        <v>2</v>
      </c>
      <c r="N7340" t="n">
        <v>1</v>
      </c>
      <c r="O7340">
        <f>DATE(2026,1,1)-K7340</f>
        <v/>
      </c>
      <c r="P7340">
        <f>IF(G7340&gt;=2,"Repeat","One-time")</f>
        <v/>
      </c>
    </row>
    <row r="7341">
      <c r="A7341" t="inlineStr">
        <is>
          <t>C09829</t>
        </is>
      </c>
      <c r="B7341" t="inlineStr">
        <is>
          <t>Kavya Agarwal</t>
        </is>
      </c>
      <c r="C7341" t="inlineStr">
        <is>
          <t>West</t>
        </is>
      </c>
      <c r="D7341" t="inlineStr">
        <is>
          <t>Panaji</t>
        </is>
      </c>
      <c r="E7341" t="inlineStr">
        <is>
          <t>Yes</t>
        </is>
      </c>
      <c r="F7341" t="inlineStr">
        <is>
          <t>New</t>
        </is>
      </c>
      <c r="G7341" t="n">
        <v>1</v>
      </c>
      <c r="H7341" s="24" t="n">
        <v>3520.23</v>
      </c>
      <c r="I7341" s="24" t="n">
        <v>1763.21</v>
      </c>
      <c r="J7341" s="25" t="n">
        <v>45961</v>
      </c>
      <c r="K7341" s="25" t="n">
        <v>45961</v>
      </c>
      <c r="L7341" t="n">
        <v>4</v>
      </c>
      <c r="M7341" t="n">
        <v>1</v>
      </c>
      <c r="N7341" t="n">
        <v>1</v>
      </c>
      <c r="O7341">
        <f>DATE(2026,1,1)-K7341</f>
        <v/>
      </c>
      <c r="P7341">
        <f>IF(G7341&gt;=2,"Repeat","One-time")</f>
        <v/>
      </c>
    </row>
    <row r="7342">
      <c r="A7342" t="inlineStr">
        <is>
          <t>C06946</t>
        </is>
      </c>
      <c r="B7342" t="inlineStr">
        <is>
          <t>Riya Prasad</t>
        </is>
      </c>
      <c r="C7342" t="inlineStr">
        <is>
          <t>West</t>
        </is>
      </c>
      <c r="D7342" t="inlineStr">
        <is>
          <t>Pune</t>
        </is>
      </c>
      <c r="E7342" t="inlineStr">
        <is>
          <t>No</t>
        </is>
      </c>
      <c r="F7342" t="inlineStr">
        <is>
          <t>Occasional</t>
        </is>
      </c>
      <c r="G7342" t="n">
        <v>1</v>
      </c>
      <c r="H7342" s="24" t="n">
        <v>3520.23</v>
      </c>
      <c r="I7342" s="24" t="n">
        <v>1763.21</v>
      </c>
      <c r="J7342" s="25" t="n">
        <v>45724</v>
      </c>
      <c r="K7342" s="25" t="n">
        <v>45724</v>
      </c>
      <c r="L7342" t="n">
        <v>2</v>
      </c>
      <c r="M7342" t="n">
        <v>1</v>
      </c>
      <c r="N7342" t="n">
        <v>1</v>
      </c>
      <c r="O7342">
        <f>DATE(2026,1,1)-K7342</f>
        <v/>
      </c>
      <c r="P7342">
        <f>IF(G7342&gt;=2,"Repeat","One-time")</f>
        <v/>
      </c>
    </row>
    <row r="7343">
      <c r="A7343" t="inlineStr">
        <is>
          <t>C04794</t>
        </is>
      </c>
      <c r="B7343" t="inlineStr">
        <is>
          <t>Ayesha Shah</t>
        </is>
      </c>
      <c r="C7343" t="inlineStr">
        <is>
          <t>East</t>
        </is>
      </c>
      <c r="D7343" t="inlineStr">
        <is>
          <t>Patna</t>
        </is>
      </c>
      <c r="E7343" t="inlineStr">
        <is>
          <t>No</t>
        </is>
      </c>
      <c r="F7343" t="inlineStr">
        <is>
          <t>Occasional</t>
        </is>
      </c>
      <c r="G7343" t="n">
        <v>2</v>
      </c>
      <c r="H7343" s="24" t="n">
        <v>3515.56</v>
      </c>
      <c r="I7343" s="24" t="n">
        <v>860.3</v>
      </c>
      <c r="J7343" s="25" t="n">
        <v>45568</v>
      </c>
      <c r="K7343" s="25" t="n">
        <v>45877</v>
      </c>
      <c r="L7343" t="n">
        <v>3</v>
      </c>
      <c r="M7343" t="n">
        <v>2</v>
      </c>
      <c r="N7343" t="n">
        <v>1</v>
      </c>
      <c r="O7343">
        <f>DATE(2026,1,1)-K7343</f>
        <v/>
      </c>
      <c r="P7343">
        <f>IF(G7343&gt;=2,"Repeat","One-time")</f>
        <v/>
      </c>
    </row>
    <row r="7344">
      <c r="A7344" t="inlineStr">
        <is>
          <t>C08175</t>
        </is>
      </c>
      <c r="B7344" t="inlineStr">
        <is>
          <t>Tanvi Verma</t>
        </is>
      </c>
      <c r="C7344" t="inlineStr">
        <is>
          <t>South</t>
        </is>
      </c>
      <c r="D7344" t="inlineStr">
        <is>
          <t>Hyderabad</t>
        </is>
      </c>
      <c r="E7344" t="inlineStr">
        <is>
          <t>No</t>
        </is>
      </c>
      <c r="F7344" t="inlineStr">
        <is>
          <t>Occasional</t>
        </is>
      </c>
      <c r="G7344" t="n">
        <v>1</v>
      </c>
      <c r="H7344" s="24" t="n">
        <v>3501.2</v>
      </c>
      <c r="I7344" s="24" t="n">
        <v>1736.45</v>
      </c>
      <c r="J7344" s="25" t="n">
        <v>45876</v>
      </c>
      <c r="K7344" s="25" t="n">
        <v>45876</v>
      </c>
      <c r="L7344" t="n">
        <v>3</v>
      </c>
      <c r="M7344" t="n">
        <v>1</v>
      </c>
      <c r="N7344" t="n">
        <v>1</v>
      </c>
      <c r="O7344">
        <f>DATE(2026,1,1)-K7344</f>
        <v/>
      </c>
      <c r="P7344">
        <f>IF(G7344&gt;=2,"Repeat","One-time")</f>
        <v/>
      </c>
    </row>
    <row r="7345">
      <c r="A7345" t="inlineStr">
        <is>
          <t>C09759</t>
        </is>
      </c>
      <c r="B7345" t="inlineStr">
        <is>
          <t>Isha Khan</t>
        </is>
      </c>
      <c r="C7345" t="inlineStr">
        <is>
          <t>South</t>
        </is>
      </c>
      <c r="D7345" t="inlineStr">
        <is>
          <t>Coimbatore</t>
        </is>
      </c>
      <c r="E7345" t="inlineStr">
        <is>
          <t>Yes</t>
        </is>
      </c>
      <c r="F7345" t="inlineStr">
        <is>
          <t>New</t>
        </is>
      </c>
      <c r="G7345" t="n">
        <v>2</v>
      </c>
      <c r="H7345" s="24" t="n">
        <v>3496.64</v>
      </c>
      <c r="I7345" s="24" t="n">
        <v>1169.84</v>
      </c>
      <c r="J7345" s="25" t="n">
        <v>45943</v>
      </c>
      <c r="K7345" s="25" t="n">
        <v>45993</v>
      </c>
      <c r="L7345" t="n">
        <v>5</v>
      </c>
      <c r="M7345" t="n">
        <v>2</v>
      </c>
      <c r="N7345" t="n">
        <v>1</v>
      </c>
      <c r="O7345">
        <f>DATE(2026,1,1)-K7345</f>
        <v/>
      </c>
      <c r="P7345">
        <f>IF(G7345&gt;=2,"Repeat","One-time")</f>
        <v/>
      </c>
    </row>
    <row r="7346">
      <c r="A7346" t="inlineStr">
        <is>
          <t>C02623</t>
        </is>
      </c>
      <c r="B7346" t="inlineStr">
        <is>
          <t>Zoya Reddy</t>
        </is>
      </c>
      <c r="C7346" t="inlineStr">
        <is>
          <t>Central</t>
        </is>
      </c>
      <c r="D7346" t="inlineStr">
        <is>
          <t>Raipur</t>
        </is>
      </c>
      <c r="E7346" t="inlineStr">
        <is>
          <t>Yes</t>
        </is>
      </c>
      <c r="F7346" t="inlineStr">
        <is>
          <t>At Risk</t>
        </is>
      </c>
      <c r="G7346" t="n">
        <v>3</v>
      </c>
      <c r="H7346" s="24" t="n">
        <v>3493.99</v>
      </c>
      <c r="I7346" s="24" t="n">
        <v>1293.4</v>
      </c>
      <c r="J7346" s="25" t="n">
        <v>45323</v>
      </c>
      <c r="K7346" s="25" t="n">
        <v>45523</v>
      </c>
      <c r="L7346" t="n">
        <v>2</v>
      </c>
      <c r="M7346" t="n">
        <v>3</v>
      </c>
      <c r="N7346" t="n">
        <v>1</v>
      </c>
      <c r="O7346">
        <f>DATE(2026,1,1)-K7346</f>
        <v/>
      </c>
      <c r="P7346">
        <f>IF(G7346&gt;=2,"Repeat","One-time")</f>
        <v/>
      </c>
    </row>
    <row r="7347">
      <c r="A7347" t="inlineStr">
        <is>
          <t>C09543</t>
        </is>
      </c>
      <c r="B7347" t="inlineStr">
        <is>
          <t>Sanjay Prasad</t>
        </is>
      </c>
      <c r="C7347" t="inlineStr">
        <is>
          <t>East</t>
        </is>
      </c>
      <c r="D7347" t="inlineStr">
        <is>
          <t>Kolkata</t>
        </is>
      </c>
      <c r="E7347" t="inlineStr">
        <is>
          <t>No</t>
        </is>
      </c>
      <c r="F7347" t="inlineStr">
        <is>
          <t>New</t>
        </is>
      </c>
      <c r="G7347" t="n">
        <v>1</v>
      </c>
      <c r="H7347" s="24" t="n">
        <v>3492.6</v>
      </c>
      <c r="I7347" s="24" t="n">
        <v>1444.5</v>
      </c>
      <c r="J7347" s="25" t="n">
        <v>46009</v>
      </c>
      <c r="K7347" s="25" t="n">
        <v>46009</v>
      </c>
      <c r="L7347" t="n">
        <v>5</v>
      </c>
      <c r="M7347" t="n">
        <v>1</v>
      </c>
      <c r="N7347" t="n">
        <v>1</v>
      </c>
      <c r="O7347">
        <f>DATE(2026,1,1)-K7347</f>
        <v/>
      </c>
      <c r="P7347">
        <f>IF(G7347&gt;=2,"Repeat","One-time")</f>
        <v/>
      </c>
    </row>
    <row r="7348">
      <c r="A7348" t="inlineStr">
        <is>
          <t>C01072</t>
        </is>
      </c>
      <c r="B7348" t="inlineStr">
        <is>
          <t>Amit Nair</t>
        </is>
      </c>
      <c r="C7348" t="inlineStr">
        <is>
          <t>South</t>
        </is>
      </c>
      <c r="D7348" t="inlineStr">
        <is>
          <t>Bengaluru</t>
        </is>
      </c>
      <c r="E7348" t="inlineStr">
        <is>
          <t>No</t>
        </is>
      </c>
      <c r="F7348" t="inlineStr">
        <is>
          <t>Hibernating</t>
        </is>
      </c>
      <c r="G7348" t="n">
        <v>1</v>
      </c>
      <c r="H7348" s="24" t="n">
        <v>3489</v>
      </c>
      <c r="I7348" s="24" t="n">
        <v>1542.97</v>
      </c>
      <c r="J7348" s="25" t="n">
        <v>45278</v>
      </c>
      <c r="K7348" s="25" t="n">
        <v>45278</v>
      </c>
      <c r="L7348" t="n">
        <v>1</v>
      </c>
      <c r="M7348" t="n">
        <v>1</v>
      </c>
      <c r="N7348" t="n">
        <v>1</v>
      </c>
      <c r="O7348">
        <f>DATE(2026,1,1)-K7348</f>
        <v/>
      </c>
      <c r="P7348">
        <f>IF(G7348&gt;=2,"Repeat","One-time")</f>
        <v/>
      </c>
    </row>
    <row r="7349">
      <c r="A7349" t="inlineStr">
        <is>
          <t>C03343</t>
        </is>
      </c>
      <c r="B7349" t="inlineStr">
        <is>
          <t>Arjun Das</t>
        </is>
      </c>
      <c r="C7349" t="inlineStr">
        <is>
          <t>West</t>
        </is>
      </c>
      <c r="D7349" t="inlineStr">
        <is>
          <t>Panaji</t>
        </is>
      </c>
      <c r="E7349" t="inlineStr">
        <is>
          <t>No</t>
        </is>
      </c>
      <c r="F7349" t="inlineStr">
        <is>
          <t>Hibernating</t>
        </is>
      </c>
      <c r="G7349" t="n">
        <v>2</v>
      </c>
      <c r="H7349" s="24" t="n">
        <v>3482.08</v>
      </c>
      <c r="I7349" s="24" t="n">
        <v>955.8099999999999</v>
      </c>
      <c r="J7349" s="25" t="n">
        <v>45238</v>
      </c>
      <c r="K7349" s="25" t="n">
        <v>45454</v>
      </c>
      <c r="L7349" t="n">
        <v>1</v>
      </c>
      <c r="M7349" t="n">
        <v>2</v>
      </c>
      <c r="N7349" t="n">
        <v>1</v>
      </c>
      <c r="O7349">
        <f>DATE(2026,1,1)-K7349</f>
        <v/>
      </c>
      <c r="P7349">
        <f>IF(G7349&gt;=2,"Repeat","One-time")</f>
        <v/>
      </c>
    </row>
    <row r="7350">
      <c r="A7350" t="inlineStr">
        <is>
          <t>C09826</t>
        </is>
      </c>
      <c r="B7350" t="inlineStr">
        <is>
          <t>Diya Das</t>
        </is>
      </c>
      <c r="C7350" t="inlineStr">
        <is>
          <t>East</t>
        </is>
      </c>
      <c r="D7350" t="inlineStr">
        <is>
          <t>Patna</t>
        </is>
      </c>
      <c r="E7350" t="inlineStr">
        <is>
          <t>No</t>
        </is>
      </c>
      <c r="F7350" t="inlineStr">
        <is>
          <t>Occasional</t>
        </is>
      </c>
      <c r="G7350" t="n">
        <v>1</v>
      </c>
      <c r="H7350" s="24" t="n">
        <v>3479.94</v>
      </c>
      <c r="I7350" s="24" t="n">
        <v>826.89</v>
      </c>
      <c r="J7350" s="25" t="n">
        <v>45894</v>
      </c>
      <c r="K7350" s="25" t="n">
        <v>45894</v>
      </c>
      <c r="L7350" t="n">
        <v>3</v>
      </c>
      <c r="M7350" t="n">
        <v>1</v>
      </c>
      <c r="N7350" t="n">
        <v>1</v>
      </c>
      <c r="O7350">
        <f>DATE(2026,1,1)-K7350</f>
        <v/>
      </c>
      <c r="P7350">
        <f>IF(G7350&gt;=2,"Repeat","One-time")</f>
        <v/>
      </c>
    </row>
    <row r="7351">
      <c r="A7351" t="inlineStr">
        <is>
          <t>C04141</t>
        </is>
      </c>
      <c r="B7351" t="inlineStr">
        <is>
          <t>Suresh Mehta</t>
        </is>
      </c>
      <c r="C7351" t="inlineStr">
        <is>
          <t>West</t>
        </is>
      </c>
      <c r="D7351" t="inlineStr">
        <is>
          <t>Surat</t>
        </is>
      </c>
      <c r="E7351" t="inlineStr">
        <is>
          <t>No</t>
        </is>
      </c>
      <c r="F7351" t="inlineStr">
        <is>
          <t>Occasional</t>
        </is>
      </c>
      <c r="G7351" t="n">
        <v>2</v>
      </c>
      <c r="H7351" s="24" t="n">
        <v>3469.88</v>
      </c>
      <c r="I7351" s="24" t="n">
        <v>1193.02</v>
      </c>
      <c r="J7351" s="25" t="n">
        <v>45757</v>
      </c>
      <c r="K7351" s="25" t="n">
        <v>45964</v>
      </c>
      <c r="L7351" t="n">
        <v>4</v>
      </c>
      <c r="M7351" t="n">
        <v>2</v>
      </c>
      <c r="N7351" t="n">
        <v>1</v>
      </c>
      <c r="O7351">
        <f>DATE(2026,1,1)-K7351</f>
        <v/>
      </c>
      <c r="P7351">
        <f>IF(G7351&gt;=2,"Repeat","One-time")</f>
        <v/>
      </c>
    </row>
    <row r="7352">
      <c r="A7352" t="inlineStr">
        <is>
          <t>C08901</t>
        </is>
      </c>
      <c r="B7352" t="inlineStr">
        <is>
          <t>Nikhil Menon</t>
        </is>
      </c>
      <c r="C7352" t="inlineStr">
        <is>
          <t>South</t>
        </is>
      </c>
      <c r="D7352" t="inlineStr">
        <is>
          <t>Hyderabad</t>
        </is>
      </c>
      <c r="E7352" t="inlineStr">
        <is>
          <t>No</t>
        </is>
      </c>
      <c r="F7352" t="inlineStr">
        <is>
          <t>Occasional</t>
        </is>
      </c>
      <c r="G7352" t="n">
        <v>2</v>
      </c>
      <c r="H7352" s="24" t="n">
        <v>3466.75</v>
      </c>
      <c r="I7352" s="24" t="n">
        <v>1339.21</v>
      </c>
      <c r="J7352" s="25" t="n">
        <v>45768</v>
      </c>
      <c r="K7352" s="25" t="n">
        <v>45841</v>
      </c>
      <c r="L7352" t="n">
        <v>3</v>
      </c>
      <c r="M7352" t="n">
        <v>2</v>
      </c>
      <c r="N7352" t="n">
        <v>1</v>
      </c>
      <c r="O7352">
        <f>DATE(2026,1,1)-K7352</f>
        <v/>
      </c>
      <c r="P7352">
        <f>IF(G7352&gt;=2,"Repeat","One-time")</f>
        <v/>
      </c>
    </row>
    <row r="7353">
      <c r="A7353" t="inlineStr">
        <is>
          <t>C10597</t>
        </is>
      </c>
      <c r="B7353" t="inlineStr">
        <is>
          <t>Maria Prasad</t>
        </is>
      </c>
      <c r="C7353" t="inlineStr">
        <is>
          <t>South</t>
        </is>
      </c>
      <c r="D7353" t="inlineStr">
        <is>
          <t>Bengaluru</t>
        </is>
      </c>
      <c r="E7353" t="inlineStr">
        <is>
          <t>No</t>
        </is>
      </c>
      <c r="F7353" t="inlineStr">
        <is>
          <t>New</t>
        </is>
      </c>
      <c r="G7353" t="n">
        <v>1</v>
      </c>
      <c r="H7353" s="24" t="n">
        <v>3465.18</v>
      </c>
      <c r="I7353" s="24" t="n">
        <v>1356.63</v>
      </c>
      <c r="J7353" s="25" t="n">
        <v>45964</v>
      </c>
      <c r="K7353" s="25" t="n">
        <v>45964</v>
      </c>
      <c r="L7353" t="n">
        <v>4</v>
      </c>
      <c r="M7353" t="n">
        <v>2</v>
      </c>
      <c r="N7353" t="n">
        <v>1</v>
      </c>
      <c r="O7353">
        <f>DATE(2026,1,1)-K7353</f>
        <v/>
      </c>
      <c r="P7353">
        <f>IF(G7353&gt;=2,"Repeat","One-time")</f>
        <v/>
      </c>
    </row>
    <row r="7354">
      <c r="A7354" t="inlineStr">
        <is>
          <t>C02090</t>
        </is>
      </c>
      <c r="B7354" t="inlineStr">
        <is>
          <t>Joseph Mishra</t>
        </is>
      </c>
      <c r="C7354" t="inlineStr">
        <is>
          <t>North</t>
        </is>
      </c>
      <c r="D7354" t="inlineStr">
        <is>
          <t>Lucknow</t>
        </is>
      </c>
      <c r="E7354" t="inlineStr">
        <is>
          <t>No</t>
        </is>
      </c>
      <c r="F7354" t="inlineStr">
        <is>
          <t>Loyal</t>
        </is>
      </c>
      <c r="G7354" t="n">
        <v>3</v>
      </c>
      <c r="H7354" s="24" t="n">
        <v>3463.04</v>
      </c>
      <c r="I7354" s="24" t="n">
        <v>1480.72</v>
      </c>
      <c r="J7354" s="25" t="n">
        <v>45616</v>
      </c>
      <c r="K7354" s="25" t="n">
        <v>45896</v>
      </c>
      <c r="L7354" t="n">
        <v>3</v>
      </c>
      <c r="M7354" t="n">
        <v>3</v>
      </c>
      <c r="N7354" t="n">
        <v>1</v>
      </c>
      <c r="O7354">
        <f>DATE(2026,1,1)-K7354</f>
        <v/>
      </c>
      <c r="P7354">
        <f>IF(G7354&gt;=2,"Repeat","One-time")</f>
        <v/>
      </c>
    </row>
    <row r="7355">
      <c r="A7355" t="inlineStr">
        <is>
          <t>C02411</t>
        </is>
      </c>
      <c r="B7355" t="inlineStr">
        <is>
          <t>Gurpreet Singh</t>
        </is>
      </c>
      <c r="C7355" t="inlineStr">
        <is>
          <t>North</t>
        </is>
      </c>
      <c r="D7355" t="inlineStr">
        <is>
          <t>Lucknow</t>
        </is>
      </c>
      <c r="E7355" t="inlineStr">
        <is>
          <t>No</t>
        </is>
      </c>
      <c r="F7355" t="inlineStr">
        <is>
          <t>Loyal</t>
        </is>
      </c>
      <c r="G7355" t="n">
        <v>4</v>
      </c>
      <c r="H7355" s="24" t="n">
        <v>3462.76</v>
      </c>
      <c r="I7355" s="24" t="n">
        <v>1043.34</v>
      </c>
      <c r="J7355" s="25" t="n">
        <v>45379</v>
      </c>
      <c r="K7355" s="25" t="n">
        <v>45970</v>
      </c>
      <c r="L7355" t="n">
        <v>4</v>
      </c>
      <c r="M7355" t="n">
        <v>3</v>
      </c>
      <c r="N7355" t="n">
        <v>1</v>
      </c>
      <c r="O7355">
        <f>DATE(2026,1,1)-K7355</f>
        <v/>
      </c>
      <c r="P7355">
        <f>IF(G7355&gt;=2,"Repeat","One-time")</f>
        <v/>
      </c>
    </row>
    <row r="7356">
      <c r="A7356" t="inlineStr">
        <is>
          <t>C04200</t>
        </is>
      </c>
      <c r="B7356" t="inlineStr">
        <is>
          <t>Ritu Sharma</t>
        </is>
      </c>
      <c r="C7356" t="inlineStr">
        <is>
          <t>North</t>
        </is>
      </c>
      <c r="D7356" t="inlineStr">
        <is>
          <t>Jaipur</t>
        </is>
      </c>
      <c r="E7356" t="inlineStr">
        <is>
          <t>No</t>
        </is>
      </c>
      <c r="F7356" t="inlineStr">
        <is>
          <t>Occasional</t>
        </is>
      </c>
      <c r="G7356" t="n">
        <v>2</v>
      </c>
      <c r="H7356" s="24" t="n">
        <v>3461.79</v>
      </c>
      <c r="I7356" s="24" t="n">
        <v>1034.63</v>
      </c>
      <c r="J7356" s="25" t="n">
        <v>45586</v>
      </c>
      <c r="K7356" s="25" t="n">
        <v>45733</v>
      </c>
      <c r="L7356" t="n">
        <v>2</v>
      </c>
      <c r="M7356" t="n">
        <v>2</v>
      </c>
      <c r="N7356" t="n">
        <v>1</v>
      </c>
      <c r="O7356">
        <f>DATE(2026,1,1)-K7356</f>
        <v/>
      </c>
      <c r="P7356">
        <f>IF(G7356&gt;=2,"Repeat","One-time")</f>
        <v/>
      </c>
    </row>
    <row r="7357">
      <c r="A7357" t="inlineStr">
        <is>
          <t>C10408</t>
        </is>
      </c>
      <c r="B7357" t="inlineStr">
        <is>
          <t>Riya Gupta</t>
        </is>
      </c>
      <c r="C7357" t="inlineStr">
        <is>
          <t>West</t>
        </is>
      </c>
      <c r="D7357" t="inlineStr">
        <is>
          <t>Mumbai</t>
        </is>
      </c>
      <c r="E7357" t="inlineStr">
        <is>
          <t>Yes</t>
        </is>
      </c>
      <c r="F7357" t="inlineStr">
        <is>
          <t>New</t>
        </is>
      </c>
      <c r="G7357" t="n">
        <v>1</v>
      </c>
      <c r="H7357" s="24" t="n">
        <v>3461.34</v>
      </c>
      <c r="I7357" s="24" t="n">
        <v>1007.79</v>
      </c>
      <c r="J7357" s="25" t="n">
        <v>45948</v>
      </c>
      <c r="K7357" s="25" t="n">
        <v>45948</v>
      </c>
      <c r="L7357" t="n">
        <v>4</v>
      </c>
      <c r="M7357" t="n">
        <v>2</v>
      </c>
      <c r="N7357" t="n">
        <v>1</v>
      </c>
      <c r="O7357">
        <f>DATE(2026,1,1)-K7357</f>
        <v/>
      </c>
      <c r="P7357">
        <f>IF(G7357&gt;=2,"Repeat","One-time")</f>
        <v/>
      </c>
    </row>
    <row r="7358">
      <c r="A7358" t="inlineStr">
        <is>
          <t>C05858</t>
        </is>
      </c>
      <c r="B7358" t="inlineStr">
        <is>
          <t>Vikram Sinha</t>
        </is>
      </c>
      <c r="C7358" t="inlineStr">
        <is>
          <t>West</t>
        </is>
      </c>
      <c r="D7358" t="inlineStr">
        <is>
          <t>Ahmedabad</t>
        </is>
      </c>
      <c r="E7358" t="inlineStr">
        <is>
          <t>No</t>
        </is>
      </c>
      <c r="F7358" t="inlineStr">
        <is>
          <t>New</t>
        </is>
      </c>
      <c r="G7358" t="n">
        <v>1</v>
      </c>
      <c r="H7358" s="24" t="n">
        <v>3459.77</v>
      </c>
      <c r="I7358" s="24" t="n">
        <v>1087.23</v>
      </c>
      <c r="J7358" s="25" t="n">
        <v>45979</v>
      </c>
      <c r="K7358" s="25" t="n">
        <v>45979</v>
      </c>
      <c r="L7358" t="n">
        <v>4</v>
      </c>
      <c r="M7358" t="n">
        <v>1</v>
      </c>
      <c r="N7358" t="n">
        <v>1</v>
      </c>
      <c r="O7358">
        <f>DATE(2026,1,1)-K7358</f>
        <v/>
      </c>
      <c r="P7358">
        <f>IF(G7358&gt;=2,"Repeat","One-time")</f>
        <v/>
      </c>
    </row>
    <row r="7359">
      <c r="A7359" t="inlineStr">
        <is>
          <t>C08455</t>
        </is>
      </c>
      <c r="B7359" t="inlineStr">
        <is>
          <t>Nikhil Singh</t>
        </is>
      </c>
      <c r="C7359" t="inlineStr">
        <is>
          <t>North</t>
        </is>
      </c>
      <c r="D7359" t="inlineStr">
        <is>
          <t>Chandigarh</t>
        </is>
      </c>
      <c r="E7359" t="inlineStr">
        <is>
          <t>Yes</t>
        </is>
      </c>
      <c r="F7359" t="inlineStr">
        <is>
          <t>Occasional</t>
        </is>
      </c>
      <c r="G7359" t="n">
        <v>1</v>
      </c>
      <c r="H7359" s="24" t="n">
        <v>3455.01</v>
      </c>
      <c r="I7359" s="24" t="n">
        <v>1461.46</v>
      </c>
      <c r="J7359" s="25" t="n">
        <v>45922</v>
      </c>
      <c r="K7359" s="25" t="n">
        <v>45922</v>
      </c>
      <c r="L7359" t="n">
        <v>3</v>
      </c>
      <c r="M7359" t="n">
        <v>1</v>
      </c>
      <c r="N7359" t="n">
        <v>1</v>
      </c>
      <c r="O7359">
        <f>DATE(2026,1,1)-K7359</f>
        <v/>
      </c>
      <c r="P7359">
        <f>IF(G7359&gt;=2,"Repeat","One-time")</f>
        <v/>
      </c>
    </row>
    <row r="7360">
      <c r="A7360" t="inlineStr">
        <is>
          <t>C01972</t>
        </is>
      </c>
      <c r="B7360" t="inlineStr">
        <is>
          <t>Ritu Gupta</t>
        </is>
      </c>
      <c r="C7360" t="inlineStr">
        <is>
          <t>Central</t>
        </is>
      </c>
      <c r="D7360" t="inlineStr">
        <is>
          <t>Nagpur</t>
        </is>
      </c>
      <c r="E7360" t="inlineStr">
        <is>
          <t>No</t>
        </is>
      </c>
      <c r="F7360" t="inlineStr">
        <is>
          <t>Hibernating</t>
        </is>
      </c>
      <c r="G7360" t="n">
        <v>1</v>
      </c>
      <c r="H7360" s="24" t="n">
        <v>3450.1</v>
      </c>
      <c r="I7360" s="24" t="n">
        <v>1243.75</v>
      </c>
      <c r="J7360" s="25" t="n">
        <v>45088</v>
      </c>
      <c r="K7360" s="25" t="n">
        <v>45088</v>
      </c>
      <c r="L7360" t="n">
        <v>1</v>
      </c>
      <c r="M7360" t="n">
        <v>1</v>
      </c>
      <c r="N7360" t="n">
        <v>1</v>
      </c>
      <c r="O7360">
        <f>DATE(2026,1,1)-K7360</f>
        <v/>
      </c>
      <c r="P7360">
        <f>IF(G7360&gt;=2,"Repeat","One-time")</f>
        <v/>
      </c>
    </row>
    <row r="7361">
      <c r="A7361" t="inlineStr">
        <is>
          <t>C04417</t>
        </is>
      </c>
      <c r="B7361" t="inlineStr">
        <is>
          <t>Imran Yadav</t>
        </is>
      </c>
      <c r="C7361" t="inlineStr">
        <is>
          <t>North</t>
        </is>
      </c>
      <c r="D7361" t="inlineStr">
        <is>
          <t>Delhi</t>
        </is>
      </c>
      <c r="E7361" t="inlineStr">
        <is>
          <t>Yes</t>
        </is>
      </c>
      <c r="F7361" t="inlineStr">
        <is>
          <t>Occasional</t>
        </is>
      </c>
      <c r="G7361" t="n">
        <v>1</v>
      </c>
      <c r="H7361" s="24" t="n">
        <v>3447.13</v>
      </c>
      <c r="I7361" s="24" t="n">
        <v>1423.26</v>
      </c>
      <c r="J7361" s="25" t="n">
        <v>45526</v>
      </c>
      <c r="K7361" s="25" t="n">
        <v>45526</v>
      </c>
      <c r="L7361" t="n">
        <v>2</v>
      </c>
      <c r="M7361" t="n">
        <v>1</v>
      </c>
      <c r="N7361" t="n">
        <v>1</v>
      </c>
      <c r="O7361">
        <f>DATE(2026,1,1)-K7361</f>
        <v/>
      </c>
      <c r="P7361">
        <f>IF(G7361&gt;=2,"Repeat","One-time")</f>
        <v/>
      </c>
    </row>
    <row r="7362">
      <c r="A7362" t="inlineStr">
        <is>
          <t>C00288</t>
        </is>
      </c>
      <c r="B7362" t="inlineStr">
        <is>
          <t>Sanjay Singh</t>
        </is>
      </c>
      <c r="C7362" t="inlineStr">
        <is>
          <t>South</t>
        </is>
      </c>
      <c r="D7362" t="inlineStr">
        <is>
          <t>Chennai</t>
        </is>
      </c>
      <c r="E7362" t="inlineStr">
        <is>
          <t>No</t>
        </is>
      </c>
      <c r="F7362" t="inlineStr">
        <is>
          <t>Hibernating</t>
        </is>
      </c>
      <c r="G7362" t="n">
        <v>1</v>
      </c>
      <c r="H7362" s="24" t="n">
        <v>3446.1</v>
      </c>
      <c r="I7362" s="24" t="n">
        <v>1821.64</v>
      </c>
      <c r="J7362" s="25" t="n">
        <v>45006</v>
      </c>
      <c r="K7362" s="25" t="n">
        <v>45006</v>
      </c>
      <c r="L7362" t="n">
        <v>1</v>
      </c>
      <c r="M7362" t="n">
        <v>1</v>
      </c>
      <c r="N7362" t="n">
        <v>1</v>
      </c>
      <c r="O7362">
        <f>DATE(2026,1,1)-K7362</f>
        <v/>
      </c>
      <c r="P7362">
        <f>IF(G7362&gt;=2,"Repeat","One-time")</f>
        <v/>
      </c>
    </row>
    <row r="7363">
      <c r="A7363" t="inlineStr">
        <is>
          <t>C01020</t>
        </is>
      </c>
      <c r="B7363" t="inlineStr">
        <is>
          <t>Ananya Bose</t>
        </is>
      </c>
      <c r="C7363" t="inlineStr">
        <is>
          <t>Central</t>
        </is>
      </c>
      <c r="D7363" t="inlineStr">
        <is>
          <t>Nagpur</t>
        </is>
      </c>
      <c r="E7363" t="inlineStr">
        <is>
          <t>No</t>
        </is>
      </c>
      <c r="F7363" t="inlineStr">
        <is>
          <t>Hibernating</t>
        </is>
      </c>
      <c r="G7363" t="n">
        <v>1</v>
      </c>
      <c r="H7363" s="24" t="n">
        <v>3446.1</v>
      </c>
      <c r="I7363" s="24" t="n">
        <v>1821.64</v>
      </c>
      <c r="J7363" s="25" t="n">
        <v>45024</v>
      </c>
      <c r="K7363" s="25" t="n">
        <v>45024</v>
      </c>
      <c r="L7363" t="n">
        <v>1</v>
      </c>
      <c r="M7363" t="n">
        <v>1</v>
      </c>
      <c r="N7363" t="n">
        <v>1</v>
      </c>
      <c r="O7363">
        <f>DATE(2026,1,1)-K7363</f>
        <v/>
      </c>
      <c r="P7363">
        <f>IF(G7363&gt;=2,"Repeat","One-time")</f>
        <v/>
      </c>
    </row>
    <row r="7364">
      <c r="A7364" t="inlineStr">
        <is>
          <t>C02597</t>
        </is>
      </c>
      <c r="B7364" t="inlineStr">
        <is>
          <t>Shreya Bose</t>
        </is>
      </c>
      <c r="C7364" t="inlineStr">
        <is>
          <t>North</t>
        </is>
      </c>
      <c r="D7364" t="inlineStr">
        <is>
          <t>Delhi</t>
        </is>
      </c>
      <c r="E7364" t="inlineStr">
        <is>
          <t>Yes</t>
        </is>
      </c>
      <c r="F7364" t="inlineStr">
        <is>
          <t>Hibernating</t>
        </is>
      </c>
      <c r="G7364" t="n">
        <v>1</v>
      </c>
      <c r="H7364" s="24" t="n">
        <v>3446.1</v>
      </c>
      <c r="I7364" s="24" t="n">
        <v>1821.64</v>
      </c>
      <c r="J7364" s="25" t="n">
        <v>45250</v>
      </c>
      <c r="K7364" s="25" t="n">
        <v>45250</v>
      </c>
      <c r="L7364" t="n">
        <v>1</v>
      </c>
      <c r="M7364" t="n">
        <v>1</v>
      </c>
      <c r="N7364" t="n">
        <v>1</v>
      </c>
      <c r="O7364">
        <f>DATE(2026,1,1)-K7364</f>
        <v/>
      </c>
      <c r="P7364">
        <f>IF(G7364&gt;=2,"Repeat","One-time")</f>
        <v/>
      </c>
    </row>
    <row r="7365">
      <c r="A7365" t="inlineStr">
        <is>
          <t>C01657</t>
        </is>
      </c>
      <c r="B7365" t="inlineStr">
        <is>
          <t>Vikram Pillai</t>
        </is>
      </c>
      <c r="C7365" t="inlineStr">
        <is>
          <t>South</t>
        </is>
      </c>
      <c r="D7365" t="inlineStr">
        <is>
          <t>Hyderabad</t>
        </is>
      </c>
      <c r="E7365" t="inlineStr">
        <is>
          <t>No</t>
        </is>
      </c>
      <c r="F7365" t="inlineStr">
        <is>
          <t>Hibernating</t>
        </is>
      </c>
      <c r="G7365" t="n">
        <v>1</v>
      </c>
      <c r="H7365" s="24" t="n">
        <v>3444.6</v>
      </c>
      <c r="I7365" s="24" t="n">
        <v>1378.5</v>
      </c>
      <c r="J7365" s="25" t="n">
        <v>45148</v>
      </c>
      <c r="K7365" s="25" t="n">
        <v>45148</v>
      </c>
      <c r="L7365" t="n">
        <v>1</v>
      </c>
      <c r="M7365" t="n">
        <v>1</v>
      </c>
      <c r="N7365" t="n">
        <v>1</v>
      </c>
      <c r="O7365">
        <f>DATE(2026,1,1)-K7365</f>
        <v/>
      </c>
      <c r="P7365">
        <f>IF(G7365&gt;=2,"Repeat","One-time")</f>
        <v/>
      </c>
    </row>
    <row r="7366">
      <c r="A7366" t="inlineStr">
        <is>
          <t>C11006</t>
        </is>
      </c>
      <c r="B7366" t="inlineStr">
        <is>
          <t>Abhishek Menon</t>
        </is>
      </c>
      <c r="C7366" t="inlineStr">
        <is>
          <t>West</t>
        </is>
      </c>
      <c r="D7366" t="inlineStr">
        <is>
          <t>Mumbai</t>
        </is>
      </c>
      <c r="E7366" t="inlineStr">
        <is>
          <t>No</t>
        </is>
      </c>
      <c r="F7366" t="inlineStr">
        <is>
          <t>New</t>
        </is>
      </c>
      <c r="G7366" t="n">
        <v>1</v>
      </c>
      <c r="H7366" s="24" t="n">
        <v>3443.06</v>
      </c>
      <c r="I7366" s="24" t="n">
        <v>1438.49</v>
      </c>
      <c r="J7366" s="25" t="n">
        <v>45946</v>
      </c>
      <c r="K7366" s="25" t="n">
        <v>45946</v>
      </c>
      <c r="L7366" t="n">
        <v>4</v>
      </c>
      <c r="M7366" t="n">
        <v>2</v>
      </c>
      <c r="N7366" t="n">
        <v>1</v>
      </c>
      <c r="O7366">
        <f>DATE(2026,1,1)-K7366</f>
        <v/>
      </c>
      <c r="P7366">
        <f>IF(G7366&gt;=2,"Repeat","One-time")</f>
        <v/>
      </c>
    </row>
    <row r="7367">
      <c r="A7367" t="inlineStr">
        <is>
          <t>C03425</t>
        </is>
      </c>
      <c r="B7367" t="inlineStr">
        <is>
          <t>Riya Joshi</t>
        </is>
      </c>
      <c r="C7367" t="inlineStr">
        <is>
          <t>West</t>
        </is>
      </c>
      <c r="D7367" t="inlineStr">
        <is>
          <t>Mumbai</t>
        </is>
      </c>
      <c r="E7367" t="inlineStr">
        <is>
          <t>No</t>
        </is>
      </c>
      <c r="F7367" t="inlineStr">
        <is>
          <t>Hibernating</t>
        </is>
      </c>
      <c r="G7367" t="n">
        <v>1</v>
      </c>
      <c r="H7367" s="24" t="n">
        <v>3442.09</v>
      </c>
      <c r="I7367" s="24" t="n">
        <v>1380.04</v>
      </c>
      <c r="J7367" s="25" t="n">
        <v>45429</v>
      </c>
      <c r="K7367" s="25" t="n">
        <v>45429</v>
      </c>
      <c r="L7367" t="n">
        <v>1</v>
      </c>
      <c r="M7367" t="n">
        <v>1</v>
      </c>
      <c r="N7367" t="n">
        <v>1</v>
      </c>
      <c r="O7367">
        <f>DATE(2026,1,1)-K7367</f>
        <v/>
      </c>
      <c r="P7367">
        <f>IF(G7367&gt;=2,"Repeat","One-time")</f>
        <v/>
      </c>
    </row>
    <row r="7368">
      <c r="A7368" t="inlineStr">
        <is>
          <t>C03776</t>
        </is>
      </c>
      <c r="B7368" t="inlineStr">
        <is>
          <t>Aarav Sinha</t>
        </is>
      </c>
      <c r="C7368" t="inlineStr">
        <is>
          <t>West</t>
        </is>
      </c>
      <c r="D7368" t="inlineStr">
        <is>
          <t>Mumbai</t>
        </is>
      </c>
      <c r="E7368" t="inlineStr">
        <is>
          <t>No</t>
        </is>
      </c>
      <c r="F7368" t="inlineStr">
        <is>
          <t>Hibernating</t>
        </is>
      </c>
      <c r="G7368" t="n">
        <v>2</v>
      </c>
      <c r="H7368" s="24" t="n">
        <v>3435.27</v>
      </c>
      <c r="I7368" s="24" t="n">
        <v>1807.98</v>
      </c>
      <c r="J7368" s="25" t="n">
        <v>45374</v>
      </c>
      <c r="K7368" s="25" t="n">
        <v>45479</v>
      </c>
      <c r="L7368" t="n">
        <v>1</v>
      </c>
      <c r="M7368" t="n">
        <v>2</v>
      </c>
      <c r="N7368" t="n">
        <v>1</v>
      </c>
      <c r="O7368">
        <f>DATE(2026,1,1)-K7368</f>
        <v/>
      </c>
      <c r="P7368">
        <f>IF(G7368&gt;=2,"Repeat","One-time")</f>
        <v/>
      </c>
    </row>
    <row r="7369">
      <c r="A7369" t="inlineStr">
        <is>
          <t>C08430</t>
        </is>
      </c>
      <c r="B7369" t="inlineStr">
        <is>
          <t>Priya Das</t>
        </is>
      </c>
      <c r="C7369" t="inlineStr">
        <is>
          <t>North</t>
        </is>
      </c>
      <c r="D7369" t="inlineStr">
        <is>
          <t>Chandigarh</t>
        </is>
      </c>
      <c r="E7369" t="inlineStr">
        <is>
          <t>No</t>
        </is>
      </c>
      <c r="F7369" t="inlineStr">
        <is>
          <t>Occasional</t>
        </is>
      </c>
      <c r="G7369" t="n">
        <v>2</v>
      </c>
      <c r="H7369" s="24" t="n">
        <v>3433.75</v>
      </c>
      <c r="I7369" s="24" t="n">
        <v>461.06</v>
      </c>
      <c r="J7369" s="25" t="n">
        <v>45906</v>
      </c>
      <c r="K7369" s="25" t="n">
        <v>45926</v>
      </c>
      <c r="L7369" t="n">
        <v>3</v>
      </c>
      <c r="M7369" t="n">
        <v>2</v>
      </c>
      <c r="N7369" t="n">
        <v>1</v>
      </c>
      <c r="O7369">
        <f>DATE(2026,1,1)-K7369</f>
        <v/>
      </c>
      <c r="P7369">
        <f>IF(G7369&gt;=2,"Repeat","One-time")</f>
        <v/>
      </c>
    </row>
    <row r="7370">
      <c r="A7370" t="inlineStr">
        <is>
          <t>C08874</t>
        </is>
      </c>
      <c r="B7370" t="inlineStr">
        <is>
          <t>Harpreet Banerjee</t>
        </is>
      </c>
      <c r="C7370" t="inlineStr">
        <is>
          <t>East</t>
        </is>
      </c>
      <c r="D7370" t="inlineStr">
        <is>
          <t>Guwahati</t>
        </is>
      </c>
      <c r="E7370" t="inlineStr">
        <is>
          <t>No</t>
        </is>
      </c>
      <c r="F7370" t="inlineStr">
        <is>
          <t>Occasional</t>
        </is>
      </c>
      <c r="G7370" t="n">
        <v>1</v>
      </c>
      <c r="H7370" s="24" t="n">
        <v>3433</v>
      </c>
      <c r="I7370" s="24" t="n">
        <v>1368.22</v>
      </c>
      <c r="J7370" s="25" t="n">
        <v>45878</v>
      </c>
      <c r="K7370" s="25" t="n">
        <v>45878</v>
      </c>
      <c r="L7370" t="n">
        <v>3</v>
      </c>
      <c r="M7370" t="n">
        <v>1</v>
      </c>
      <c r="N7370" t="n">
        <v>1</v>
      </c>
      <c r="O7370">
        <f>DATE(2026,1,1)-K7370</f>
        <v/>
      </c>
      <c r="P7370">
        <f>IF(G7370&gt;=2,"Repeat","One-time")</f>
        <v/>
      </c>
    </row>
    <row r="7371">
      <c r="A7371" t="inlineStr">
        <is>
          <t>C03945</t>
        </is>
      </c>
      <c r="B7371" t="inlineStr">
        <is>
          <t>Farhan Mukherjee</t>
        </is>
      </c>
      <c r="C7371" t="inlineStr">
        <is>
          <t>East</t>
        </is>
      </c>
      <c r="D7371" t="inlineStr">
        <is>
          <t>Bhubaneswar</t>
        </is>
      </c>
      <c r="E7371" t="inlineStr">
        <is>
          <t>Yes</t>
        </is>
      </c>
      <c r="F7371" t="inlineStr">
        <is>
          <t>Hibernating</t>
        </is>
      </c>
      <c r="G7371" t="n">
        <v>1</v>
      </c>
      <c r="H7371" s="24" t="n">
        <v>3432.3</v>
      </c>
      <c r="I7371" s="24" t="n">
        <v>1264.14</v>
      </c>
      <c r="J7371" s="25" t="n">
        <v>45343</v>
      </c>
      <c r="K7371" s="25" t="n">
        <v>45343</v>
      </c>
      <c r="L7371" t="n">
        <v>1</v>
      </c>
      <c r="M7371" t="n">
        <v>1</v>
      </c>
      <c r="N7371" t="n">
        <v>1</v>
      </c>
      <c r="O7371">
        <f>DATE(2026,1,1)-K7371</f>
        <v/>
      </c>
      <c r="P7371">
        <f>IF(G7371&gt;=2,"Repeat","One-time")</f>
        <v/>
      </c>
    </row>
    <row r="7372">
      <c r="A7372" t="inlineStr">
        <is>
          <t>C01576</t>
        </is>
      </c>
      <c r="B7372" t="inlineStr">
        <is>
          <t>Meera Pillai</t>
        </is>
      </c>
      <c r="C7372" t="inlineStr">
        <is>
          <t>South</t>
        </is>
      </c>
      <c r="D7372" t="inlineStr">
        <is>
          <t>Bengaluru</t>
        </is>
      </c>
      <c r="E7372" t="inlineStr">
        <is>
          <t>No</t>
        </is>
      </c>
      <c r="F7372" t="inlineStr">
        <is>
          <t>Hibernating</t>
        </is>
      </c>
      <c r="G7372" t="n">
        <v>2</v>
      </c>
      <c r="H7372" s="24" t="n">
        <v>3431.9</v>
      </c>
      <c r="I7372" s="24" t="n">
        <v>1013.39</v>
      </c>
      <c r="J7372" s="25" t="n">
        <v>45017</v>
      </c>
      <c r="K7372" s="25" t="n">
        <v>45046</v>
      </c>
      <c r="L7372" t="n">
        <v>1</v>
      </c>
      <c r="M7372" t="n">
        <v>2</v>
      </c>
      <c r="N7372" t="n">
        <v>1</v>
      </c>
      <c r="O7372">
        <f>DATE(2026,1,1)-K7372</f>
        <v/>
      </c>
      <c r="P7372">
        <f>IF(G7372&gt;=2,"Repeat","One-time")</f>
        <v/>
      </c>
    </row>
    <row r="7373">
      <c r="A7373" t="inlineStr">
        <is>
          <t>C08736</t>
        </is>
      </c>
      <c r="B7373" t="inlineStr">
        <is>
          <t>Rohan Fernandes</t>
        </is>
      </c>
      <c r="C7373" t="inlineStr">
        <is>
          <t>West</t>
        </is>
      </c>
      <c r="D7373" t="inlineStr">
        <is>
          <t>Pune</t>
        </is>
      </c>
      <c r="E7373" t="inlineStr">
        <is>
          <t>Yes</t>
        </is>
      </c>
      <c r="F7373" t="inlineStr">
        <is>
          <t>New</t>
        </is>
      </c>
      <c r="G7373" t="n">
        <v>2</v>
      </c>
      <c r="H7373" s="24" t="n">
        <v>3428.84</v>
      </c>
      <c r="I7373" s="24" t="n">
        <v>1377</v>
      </c>
      <c r="J7373" s="25" t="n">
        <v>45934</v>
      </c>
      <c r="K7373" s="25" t="n">
        <v>46017</v>
      </c>
      <c r="L7373" t="n">
        <v>5</v>
      </c>
      <c r="M7373" t="n">
        <v>2</v>
      </c>
      <c r="N7373" t="n">
        <v>1</v>
      </c>
      <c r="O7373">
        <f>DATE(2026,1,1)-K7373</f>
        <v/>
      </c>
      <c r="P7373">
        <f>IF(G7373&gt;=2,"Repeat","One-time")</f>
        <v/>
      </c>
    </row>
    <row r="7374">
      <c r="A7374" t="inlineStr">
        <is>
          <t>C11037</t>
        </is>
      </c>
      <c r="B7374" t="inlineStr">
        <is>
          <t>Rohan Das</t>
        </is>
      </c>
      <c r="C7374" t="inlineStr">
        <is>
          <t>West</t>
        </is>
      </c>
      <c r="D7374" t="inlineStr">
        <is>
          <t>Surat</t>
        </is>
      </c>
      <c r="E7374" t="inlineStr">
        <is>
          <t>Yes</t>
        </is>
      </c>
      <c r="F7374" t="inlineStr">
        <is>
          <t>New</t>
        </is>
      </c>
      <c r="G7374" t="n">
        <v>1</v>
      </c>
      <c r="H7374" s="24" t="n">
        <v>3424.51</v>
      </c>
      <c r="I7374" s="24" t="n">
        <v>722.91</v>
      </c>
      <c r="J7374" s="25" t="n">
        <v>45993</v>
      </c>
      <c r="K7374" s="25" t="n">
        <v>45993</v>
      </c>
      <c r="L7374" t="n">
        <v>5</v>
      </c>
      <c r="M7374" t="n">
        <v>2</v>
      </c>
      <c r="N7374" t="n">
        <v>1</v>
      </c>
      <c r="O7374">
        <f>DATE(2026,1,1)-K7374</f>
        <v/>
      </c>
      <c r="P7374">
        <f>IF(G7374&gt;=2,"Repeat","One-time")</f>
        <v/>
      </c>
    </row>
    <row r="7375">
      <c r="A7375" t="inlineStr">
        <is>
          <t>C01344</t>
        </is>
      </c>
      <c r="B7375" t="inlineStr">
        <is>
          <t>Rahul Das</t>
        </is>
      </c>
      <c r="C7375" t="inlineStr">
        <is>
          <t>South</t>
        </is>
      </c>
      <c r="D7375" t="inlineStr">
        <is>
          <t>Hyderabad</t>
        </is>
      </c>
      <c r="E7375" t="inlineStr">
        <is>
          <t>No</t>
        </is>
      </c>
      <c r="F7375" t="inlineStr">
        <is>
          <t>Hibernating</t>
        </is>
      </c>
      <c r="G7375" t="n">
        <v>1</v>
      </c>
      <c r="H7375" s="24" t="n">
        <v>3422.65</v>
      </c>
      <c r="I7375" s="24" t="n">
        <v>1612.57</v>
      </c>
      <c r="J7375" s="25" t="n">
        <v>44998</v>
      </c>
      <c r="K7375" s="25" t="n">
        <v>44998</v>
      </c>
      <c r="L7375" t="n">
        <v>1</v>
      </c>
      <c r="M7375" t="n">
        <v>1</v>
      </c>
      <c r="N7375" t="n">
        <v>1</v>
      </c>
      <c r="O7375">
        <f>DATE(2026,1,1)-K7375</f>
        <v/>
      </c>
      <c r="P7375">
        <f>IF(G7375&gt;=2,"Repeat","One-time")</f>
        <v/>
      </c>
    </row>
    <row r="7376">
      <c r="A7376" t="inlineStr">
        <is>
          <t>C10167</t>
        </is>
      </c>
      <c r="B7376" t="inlineStr">
        <is>
          <t>Nikhil Ghosh</t>
        </is>
      </c>
      <c r="C7376" t="inlineStr">
        <is>
          <t>East</t>
        </is>
      </c>
      <c r="D7376" t="inlineStr">
        <is>
          <t>Jamshedpur</t>
        </is>
      </c>
      <c r="E7376" t="inlineStr">
        <is>
          <t>No</t>
        </is>
      </c>
      <c r="F7376" t="inlineStr">
        <is>
          <t>Occasional</t>
        </is>
      </c>
      <c r="G7376" t="n">
        <v>1</v>
      </c>
      <c r="H7376" s="24" t="n">
        <v>3419.59</v>
      </c>
      <c r="I7376" s="24" t="n">
        <v>710.7</v>
      </c>
      <c r="J7376" s="25" t="n">
        <v>45876</v>
      </c>
      <c r="K7376" s="25" t="n">
        <v>45876</v>
      </c>
      <c r="L7376" t="n">
        <v>3</v>
      </c>
      <c r="M7376" t="n">
        <v>2</v>
      </c>
      <c r="N7376" t="n">
        <v>1</v>
      </c>
      <c r="O7376">
        <f>DATE(2026,1,1)-K7376</f>
        <v/>
      </c>
      <c r="P7376">
        <f>IF(G7376&gt;=2,"Repeat","One-time")</f>
        <v/>
      </c>
    </row>
    <row r="7377">
      <c r="A7377" t="inlineStr">
        <is>
          <t>C11005</t>
        </is>
      </c>
      <c r="B7377" t="inlineStr">
        <is>
          <t>Tanvi Mishra</t>
        </is>
      </c>
      <c r="C7377" t="inlineStr">
        <is>
          <t>West</t>
        </is>
      </c>
      <c r="D7377" t="inlineStr">
        <is>
          <t>Ahmedabad</t>
        </is>
      </c>
      <c r="E7377" t="inlineStr">
        <is>
          <t>No</t>
        </is>
      </c>
      <c r="F7377" t="inlineStr">
        <is>
          <t>New</t>
        </is>
      </c>
      <c r="G7377" t="n">
        <v>1</v>
      </c>
      <c r="H7377" s="24" t="n">
        <v>3416.99</v>
      </c>
      <c r="I7377" s="24" t="n">
        <v>-312.1</v>
      </c>
      <c r="J7377" s="25" t="n">
        <v>45942</v>
      </c>
      <c r="K7377" s="25" t="n">
        <v>45942</v>
      </c>
      <c r="L7377" t="n">
        <v>4</v>
      </c>
      <c r="M7377" t="n">
        <v>2</v>
      </c>
      <c r="N7377" t="n">
        <v>1</v>
      </c>
      <c r="O7377">
        <f>DATE(2026,1,1)-K7377</f>
        <v/>
      </c>
      <c r="P7377">
        <f>IF(G7377&gt;=2,"Repeat","One-time")</f>
        <v/>
      </c>
    </row>
    <row r="7378">
      <c r="A7378" t="inlineStr">
        <is>
          <t>C05098</t>
        </is>
      </c>
      <c r="B7378" t="inlineStr">
        <is>
          <t>Harpreet Kumar</t>
        </is>
      </c>
      <c r="C7378" t="inlineStr">
        <is>
          <t>North</t>
        </is>
      </c>
      <c r="D7378" t="inlineStr">
        <is>
          <t>Lucknow</t>
        </is>
      </c>
      <c r="E7378" t="inlineStr">
        <is>
          <t>No</t>
        </is>
      </c>
      <c r="F7378" t="inlineStr">
        <is>
          <t>Hibernating</t>
        </is>
      </c>
      <c r="G7378" t="n">
        <v>1</v>
      </c>
      <c r="H7378" s="24" t="n">
        <v>3410.9</v>
      </c>
      <c r="I7378" s="24" t="n">
        <v>849.6</v>
      </c>
      <c r="J7378" s="25" t="n">
        <v>45426</v>
      </c>
      <c r="K7378" s="25" t="n">
        <v>45426</v>
      </c>
      <c r="L7378" t="n">
        <v>1</v>
      </c>
      <c r="M7378" t="n">
        <v>1</v>
      </c>
      <c r="N7378" t="n">
        <v>1</v>
      </c>
      <c r="O7378">
        <f>DATE(2026,1,1)-K7378</f>
        <v/>
      </c>
      <c r="P7378">
        <f>IF(G7378&gt;=2,"Repeat","One-time")</f>
        <v/>
      </c>
    </row>
    <row r="7379">
      <c r="A7379" t="inlineStr">
        <is>
          <t>C02841</t>
        </is>
      </c>
      <c r="B7379" t="inlineStr">
        <is>
          <t>Lakshmi Shah</t>
        </is>
      </c>
      <c r="C7379" t="inlineStr">
        <is>
          <t>West</t>
        </is>
      </c>
      <c r="D7379" t="inlineStr">
        <is>
          <t>Ahmedabad</t>
        </is>
      </c>
      <c r="E7379" t="inlineStr">
        <is>
          <t>No</t>
        </is>
      </c>
      <c r="F7379" t="inlineStr">
        <is>
          <t>Occasional</t>
        </is>
      </c>
      <c r="G7379" t="n">
        <v>2</v>
      </c>
      <c r="H7379" s="24" t="n">
        <v>3406.98</v>
      </c>
      <c r="I7379" s="24" t="n">
        <v>1119.49</v>
      </c>
      <c r="J7379" s="25" t="n">
        <v>45200</v>
      </c>
      <c r="K7379" s="25" t="n">
        <v>45926</v>
      </c>
      <c r="L7379" t="n">
        <v>3</v>
      </c>
      <c r="M7379" t="n">
        <v>2</v>
      </c>
      <c r="N7379" t="n">
        <v>1</v>
      </c>
      <c r="O7379">
        <f>DATE(2026,1,1)-K7379</f>
        <v/>
      </c>
      <c r="P7379">
        <f>IF(G7379&gt;=2,"Repeat","One-time")</f>
        <v/>
      </c>
    </row>
    <row r="7380">
      <c r="A7380" t="inlineStr">
        <is>
          <t>C11512</t>
        </is>
      </c>
      <c r="B7380" t="inlineStr">
        <is>
          <t>Tanvi Mishra</t>
        </is>
      </c>
      <c r="C7380" t="inlineStr">
        <is>
          <t>North</t>
        </is>
      </c>
      <c r="D7380" t="inlineStr">
        <is>
          <t>Chandigarh</t>
        </is>
      </c>
      <c r="E7380" t="inlineStr">
        <is>
          <t>Yes</t>
        </is>
      </c>
      <c r="F7380" t="inlineStr">
        <is>
          <t>New</t>
        </is>
      </c>
      <c r="G7380" t="n">
        <v>1</v>
      </c>
      <c r="H7380" s="24" t="n">
        <v>3404.87</v>
      </c>
      <c r="I7380" s="24" t="n">
        <v>1506.45</v>
      </c>
      <c r="J7380" s="25" t="n">
        <v>46000</v>
      </c>
      <c r="K7380" s="25" t="n">
        <v>46000</v>
      </c>
      <c r="L7380" t="n">
        <v>5</v>
      </c>
      <c r="M7380" t="n">
        <v>2</v>
      </c>
      <c r="N7380" t="n">
        <v>1</v>
      </c>
      <c r="O7380">
        <f>DATE(2026,1,1)-K7380</f>
        <v/>
      </c>
      <c r="P7380">
        <f>IF(G7380&gt;=2,"Repeat","One-time")</f>
        <v/>
      </c>
    </row>
    <row r="7381">
      <c r="A7381" t="inlineStr">
        <is>
          <t>C09586</t>
        </is>
      </c>
      <c r="B7381" t="inlineStr">
        <is>
          <t>Vikram Das</t>
        </is>
      </c>
      <c r="C7381" t="inlineStr">
        <is>
          <t>East</t>
        </is>
      </c>
      <c r="D7381" t="inlineStr">
        <is>
          <t>Bhubaneswar</t>
        </is>
      </c>
      <c r="E7381" t="inlineStr">
        <is>
          <t>No</t>
        </is>
      </c>
      <c r="F7381" t="inlineStr">
        <is>
          <t>New</t>
        </is>
      </c>
      <c r="G7381" t="n">
        <v>2</v>
      </c>
      <c r="H7381" s="24" t="n">
        <v>3404.82</v>
      </c>
      <c r="I7381" s="24" t="n">
        <v>947.61</v>
      </c>
      <c r="J7381" s="25" t="n">
        <v>45934</v>
      </c>
      <c r="K7381" s="25" t="n">
        <v>45952</v>
      </c>
      <c r="L7381" t="n">
        <v>4</v>
      </c>
      <c r="M7381" t="n">
        <v>2</v>
      </c>
      <c r="N7381" t="n">
        <v>1</v>
      </c>
      <c r="O7381">
        <f>DATE(2026,1,1)-K7381</f>
        <v/>
      </c>
      <c r="P7381">
        <f>IF(G7381&gt;=2,"Repeat","One-time")</f>
        <v/>
      </c>
    </row>
    <row r="7382">
      <c r="A7382" t="inlineStr">
        <is>
          <t>C07104</t>
        </is>
      </c>
      <c r="B7382" t="inlineStr">
        <is>
          <t>Karan Sharma</t>
        </is>
      </c>
      <c r="C7382" t="inlineStr">
        <is>
          <t>Central</t>
        </is>
      </c>
      <c r="D7382" t="inlineStr">
        <is>
          <t>Indore</t>
        </is>
      </c>
      <c r="E7382" t="inlineStr">
        <is>
          <t>No</t>
        </is>
      </c>
      <c r="F7382" t="inlineStr">
        <is>
          <t>Occasional</t>
        </is>
      </c>
      <c r="G7382" t="n">
        <v>1</v>
      </c>
      <c r="H7382" s="24" t="n">
        <v>3403.31</v>
      </c>
      <c r="I7382" s="24" t="n">
        <v>1048.49</v>
      </c>
      <c r="J7382" s="25" t="n">
        <v>45768</v>
      </c>
      <c r="K7382" s="25" t="n">
        <v>45768</v>
      </c>
      <c r="L7382" t="n">
        <v>3</v>
      </c>
      <c r="M7382" t="n">
        <v>1</v>
      </c>
      <c r="N7382" t="n">
        <v>1</v>
      </c>
      <c r="O7382">
        <f>DATE(2026,1,1)-K7382</f>
        <v/>
      </c>
      <c r="P7382">
        <f>IF(G7382&gt;=2,"Repeat","One-time")</f>
        <v/>
      </c>
    </row>
    <row r="7383">
      <c r="A7383" t="inlineStr">
        <is>
          <t>C06970</t>
        </is>
      </c>
      <c r="B7383" t="inlineStr">
        <is>
          <t>Isha Khan</t>
        </is>
      </c>
      <c r="C7383" t="inlineStr">
        <is>
          <t>Central</t>
        </is>
      </c>
      <c r="D7383" t="inlineStr">
        <is>
          <t>Indore</t>
        </is>
      </c>
      <c r="E7383" t="inlineStr">
        <is>
          <t>No</t>
        </is>
      </c>
      <c r="F7383" t="inlineStr">
        <is>
          <t>Loyal</t>
        </is>
      </c>
      <c r="G7383" t="n">
        <v>3</v>
      </c>
      <c r="H7383" s="24" t="n">
        <v>3403.26</v>
      </c>
      <c r="I7383" s="24" t="n">
        <v>1386.17</v>
      </c>
      <c r="J7383" s="25" t="n">
        <v>45602</v>
      </c>
      <c r="K7383" s="25" t="n">
        <v>45894</v>
      </c>
      <c r="L7383" t="n">
        <v>3</v>
      </c>
      <c r="M7383" t="n">
        <v>3</v>
      </c>
      <c r="N7383" t="n">
        <v>1</v>
      </c>
      <c r="O7383">
        <f>DATE(2026,1,1)-K7383</f>
        <v/>
      </c>
      <c r="P7383">
        <f>IF(G7383&gt;=2,"Repeat","One-time")</f>
        <v/>
      </c>
    </row>
    <row r="7384">
      <c r="A7384" t="inlineStr">
        <is>
          <t>C10772</t>
        </is>
      </c>
      <c r="B7384" t="inlineStr">
        <is>
          <t>Diya Fernandes</t>
        </is>
      </c>
      <c r="C7384" t="inlineStr">
        <is>
          <t>East</t>
        </is>
      </c>
      <c r="D7384" t="inlineStr">
        <is>
          <t>Bhubaneswar</t>
        </is>
      </c>
      <c r="E7384" t="inlineStr">
        <is>
          <t>No</t>
        </is>
      </c>
      <c r="F7384" t="inlineStr">
        <is>
          <t>New</t>
        </is>
      </c>
      <c r="G7384" t="n">
        <v>1</v>
      </c>
      <c r="H7384" s="24" t="n">
        <v>3402.17</v>
      </c>
      <c r="I7384" s="24" t="n">
        <v>834.41</v>
      </c>
      <c r="J7384" s="25" t="n">
        <v>46021</v>
      </c>
      <c r="K7384" s="25" t="n">
        <v>46021</v>
      </c>
      <c r="L7384" t="n">
        <v>5</v>
      </c>
      <c r="M7384" t="n">
        <v>2</v>
      </c>
      <c r="N7384" t="n">
        <v>1</v>
      </c>
      <c r="O7384">
        <f>DATE(2026,1,1)-K7384</f>
        <v/>
      </c>
      <c r="P7384">
        <f>IF(G7384&gt;=2,"Repeat","One-time")</f>
        <v/>
      </c>
    </row>
    <row r="7385">
      <c r="A7385" t="inlineStr">
        <is>
          <t>C06021</t>
        </is>
      </c>
      <c r="B7385" t="inlineStr">
        <is>
          <t>Harpreet Kumar</t>
        </is>
      </c>
      <c r="C7385" t="inlineStr">
        <is>
          <t>West</t>
        </is>
      </c>
      <c r="D7385" t="inlineStr">
        <is>
          <t>Pune</t>
        </is>
      </c>
      <c r="E7385" t="inlineStr">
        <is>
          <t>No</t>
        </is>
      </c>
      <c r="F7385" t="inlineStr">
        <is>
          <t>Occasional</t>
        </is>
      </c>
      <c r="G7385" t="n">
        <v>1</v>
      </c>
      <c r="H7385" s="24" t="n">
        <v>3401.11</v>
      </c>
      <c r="I7385" s="24" t="n">
        <v>1575.72</v>
      </c>
      <c r="J7385" s="25" t="n">
        <v>45652</v>
      </c>
      <c r="K7385" s="25" t="n">
        <v>45652</v>
      </c>
      <c r="L7385" t="n">
        <v>2</v>
      </c>
      <c r="M7385" t="n">
        <v>1</v>
      </c>
      <c r="N7385" t="n">
        <v>1</v>
      </c>
      <c r="O7385">
        <f>DATE(2026,1,1)-K7385</f>
        <v/>
      </c>
      <c r="P7385">
        <f>IF(G7385&gt;=2,"Repeat","One-time")</f>
        <v/>
      </c>
    </row>
    <row r="7386">
      <c r="A7386" t="inlineStr">
        <is>
          <t>C04897</t>
        </is>
      </c>
      <c r="B7386" t="inlineStr">
        <is>
          <t>Farhan Chopra</t>
        </is>
      </c>
      <c r="C7386" t="inlineStr">
        <is>
          <t>Central</t>
        </is>
      </c>
      <c r="D7386" t="inlineStr">
        <is>
          <t>Bhopal</t>
        </is>
      </c>
      <c r="E7386" t="inlineStr">
        <is>
          <t>No</t>
        </is>
      </c>
      <c r="F7386" t="inlineStr">
        <is>
          <t>Occasional</t>
        </is>
      </c>
      <c r="G7386" t="n">
        <v>2</v>
      </c>
      <c r="H7386" s="24" t="n">
        <v>3400.95</v>
      </c>
      <c r="I7386" s="24" t="n">
        <v>1572.68</v>
      </c>
      <c r="J7386" s="25" t="n">
        <v>45542</v>
      </c>
      <c r="K7386" s="25" t="n">
        <v>45626</v>
      </c>
      <c r="L7386" t="n">
        <v>2</v>
      </c>
      <c r="M7386" t="n">
        <v>2</v>
      </c>
      <c r="N7386" t="n">
        <v>1</v>
      </c>
      <c r="O7386">
        <f>DATE(2026,1,1)-K7386</f>
        <v/>
      </c>
      <c r="P7386">
        <f>IF(G7386&gt;=2,"Repeat","One-time")</f>
        <v/>
      </c>
    </row>
    <row r="7387">
      <c r="A7387" t="inlineStr">
        <is>
          <t>C03382</t>
        </is>
      </c>
      <c r="B7387" t="inlineStr">
        <is>
          <t>Kavya Verma</t>
        </is>
      </c>
      <c r="C7387" t="inlineStr">
        <is>
          <t>West</t>
        </is>
      </c>
      <c r="D7387" t="inlineStr">
        <is>
          <t>Mumbai</t>
        </is>
      </c>
      <c r="E7387" t="inlineStr">
        <is>
          <t>No</t>
        </is>
      </c>
      <c r="F7387" t="inlineStr">
        <is>
          <t>Hibernating</t>
        </is>
      </c>
      <c r="G7387" t="n">
        <v>1</v>
      </c>
      <c r="H7387" s="24" t="n">
        <v>3397.35</v>
      </c>
      <c r="I7387" s="24" t="n">
        <v>1222.57</v>
      </c>
      <c r="J7387" s="25" t="n">
        <v>45244</v>
      </c>
      <c r="K7387" s="25" t="n">
        <v>45244</v>
      </c>
      <c r="L7387" t="n">
        <v>1</v>
      </c>
      <c r="M7387" t="n">
        <v>1</v>
      </c>
      <c r="N7387" t="n">
        <v>1</v>
      </c>
      <c r="O7387">
        <f>DATE(2026,1,1)-K7387</f>
        <v/>
      </c>
      <c r="P7387">
        <f>IF(G7387&gt;=2,"Repeat","One-time")</f>
        <v/>
      </c>
    </row>
    <row r="7388">
      <c r="A7388" t="inlineStr">
        <is>
          <t>C09992</t>
        </is>
      </c>
      <c r="B7388" t="inlineStr">
        <is>
          <t>Ananya Yadav</t>
        </is>
      </c>
      <c r="C7388" t="inlineStr">
        <is>
          <t>South</t>
        </is>
      </c>
      <c r="D7388" t="inlineStr">
        <is>
          <t>Bengaluru</t>
        </is>
      </c>
      <c r="E7388" t="inlineStr">
        <is>
          <t>No</t>
        </is>
      </c>
      <c r="F7388" t="inlineStr">
        <is>
          <t>Occasional</t>
        </is>
      </c>
      <c r="G7388" t="n">
        <v>1</v>
      </c>
      <c r="H7388" s="24" t="n">
        <v>3396.33</v>
      </c>
      <c r="I7388" s="24" t="n">
        <v>1291.5</v>
      </c>
      <c r="J7388" s="25" t="n">
        <v>45902</v>
      </c>
      <c r="K7388" s="25" t="n">
        <v>45902</v>
      </c>
      <c r="L7388" t="n">
        <v>3</v>
      </c>
      <c r="M7388" t="n">
        <v>2</v>
      </c>
      <c r="N7388" t="n">
        <v>1</v>
      </c>
      <c r="O7388">
        <f>DATE(2026,1,1)-K7388</f>
        <v/>
      </c>
      <c r="P7388">
        <f>IF(G7388&gt;=2,"Repeat","One-time")</f>
        <v/>
      </c>
    </row>
    <row r="7389">
      <c r="A7389" t="inlineStr">
        <is>
          <t>C00551</t>
        </is>
      </c>
      <c r="B7389" t="inlineStr">
        <is>
          <t>Swati Sharma</t>
        </is>
      </c>
      <c r="C7389" t="inlineStr">
        <is>
          <t>South</t>
        </is>
      </c>
      <c r="D7389" t="inlineStr">
        <is>
          <t>Hyderabad</t>
        </is>
      </c>
      <c r="E7389" t="inlineStr">
        <is>
          <t>Yes</t>
        </is>
      </c>
      <c r="F7389" t="inlineStr">
        <is>
          <t>Hibernating</t>
        </is>
      </c>
      <c r="G7389" t="n">
        <v>2</v>
      </c>
      <c r="H7389" s="24" t="n">
        <v>3392.15</v>
      </c>
      <c r="I7389" s="24" t="n">
        <v>1118.19</v>
      </c>
      <c r="J7389" s="25" t="n">
        <v>45026</v>
      </c>
      <c r="K7389" s="25" t="n">
        <v>45043</v>
      </c>
      <c r="L7389" t="n">
        <v>1</v>
      </c>
      <c r="M7389" t="n">
        <v>2</v>
      </c>
      <c r="N7389" t="n">
        <v>1</v>
      </c>
      <c r="O7389">
        <f>DATE(2026,1,1)-K7389</f>
        <v/>
      </c>
      <c r="P7389">
        <f>IF(G7389&gt;=2,"Repeat","One-time")</f>
        <v/>
      </c>
    </row>
    <row r="7390">
      <c r="A7390" t="inlineStr">
        <is>
          <t>C08946</t>
        </is>
      </c>
      <c r="B7390" t="inlineStr">
        <is>
          <t>Vivaan Agarwal</t>
        </is>
      </c>
      <c r="C7390" t="inlineStr">
        <is>
          <t>East</t>
        </is>
      </c>
      <c r="D7390" t="inlineStr">
        <is>
          <t>Patna</t>
        </is>
      </c>
      <c r="E7390" t="inlineStr">
        <is>
          <t>No</t>
        </is>
      </c>
      <c r="F7390" t="inlineStr">
        <is>
          <t>Occasional</t>
        </is>
      </c>
      <c r="G7390" t="n">
        <v>1</v>
      </c>
      <c r="H7390" s="24" t="n">
        <v>3392.11</v>
      </c>
      <c r="I7390" s="24" t="n">
        <v>1281.39</v>
      </c>
      <c r="J7390" s="25" t="n">
        <v>45894</v>
      </c>
      <c r="K7390" s="25" t="n">
        <v>45894</v>
      </c>
      <c r="L7390" t="n">
        <v>3</v>
      </c>
      <c r="M7390" t="n">
        <v>1</v>
      </c>
      <c r="N7390" t="n">
        <v>1</v>
      </c>
      <c r="O7390">
        <f>DATE(2026,1,1)-K7390</f>
        <v/>
      </c>
      <c r="P7390">
        <f>IF(G7390&gt;=2,"Repeat","One-time")</f>
        <v/>
      </c>
    </row>
    <row r="7391">
      <c r="A7391" t="inlineStr">
        <is>
          <t>C04335</t>
        </is>
      </c>
      <c r="B7391" t="inlineStr">
        <is>
          <t>Nikhil Shah</t>
        </is>
      </c>
      <c r="C7391" t="inlineStr">
        <is>
          <t>West</t>
        </is>
      </c>
      <c r="D7391" t="inlineStr">
        <is>
          <t>Mumbai</t>
        </is>
      </c>
      <c r="E7391" t="inlineStr">
        <is>
          <t>No</t>
        </is>
      </c>
      <c r="F7391" t="inlineStr">
        <is>
          <t>Hibernating</t>
        </is>
      </c>
      <c r="G7391" t="n">
        <v>2</v>
      </c>
      <c r="H7391" s="24" t="n">
        <v>3387.64</v>
      </c>
      <c r="I7391" s="24" t="n">
        <v>677.09</v>
      </c>
      <c r="J7391" s="25" t="n">
        <v>45361</v>
      </c>
      <c r="K7391" s="25" t="n">
        <v>45435</v>
      </c>
      <c r="L7391" t="n">
        <v>1</v>
      </c>
      <c r="M7391" t="n">
        <v>2</v>
      </c>
      <c r="N7391" t="n">
        <v>1</v>
      </c>
      <c r="O7391">
        <f>DATE(2026,1,1)-K7391</f>
        <v/>
      </c>
      <c r="P7391">
        <f>IF(G7391&gt;=2,"Repeat","One-time")</f>
        <v/>
      </c>
    </row>
    <row r="7392">
      <c r="A7392" t="inlineStr">
        <is>
          <t>C01863</t>
        </is>
      </c>
      <c r="B7392" t="inlineStr">
        <is>
          <t>Shreya Yadav</t>
        </is>
      </c>
      <c r="C7392" t="inlineStr">
        <is>
          <t>Central</t>
        </is>
      </c>
      <c r="D7392" t="inlineStr">
        <is>
          <t>Bhopal</t>
        </is>
      </c>
      <c r="E7392" t="inlineStr">
        <is>
          <t>No</t>
        </is>
      </c>
      <c r="F7392" t="inlineStr">
        <is>
          <t>At Risk</t>
        </is>
      </c>
      <c r="G7392" t="n">
        <v>3</v>
      </c>
      <c r="H7392" s="24" t="n">
        <v>3387.5</v>
      </c>
      <c r="I7392" s="24" t="n">
        <v>828.6900000000001</v>
      </c>
      <c r="J7392" s="25" t="n">
        <v>45077</v>
      </c>
      <c r="K7392" s="25" t="n">
        <v>45255</v>
      </c>
      <c r="L7392" t="n">
        <v>1</v>
      </c>
      <c r="M7392" t="n">
        <v>3</v>
      </c>
      <c r="N7392" t="n">
        <v>1</v>
      </c>
      <c r="O7392">
        <f>DATE(2026,1,1)-K7392</f>
        <v/>
      </c>
      <c r="P7392">
        <f>IF(G7392&gt;=2,"Repeat","One-time")</f>
        <v/>
      </c>
    </row>
    <row r="7393">
      <c r="A7393" t="inlineStr">
        <is>
          <t>C00292</t>
        </is>
      </c>
      <c r="B7393" t="inlineStr">
        <is>
          <t>Abhishek Mishra</t>
        </is>
      </c>
      <c r="C7393" t="inlineStr">
        <is>
          <t>West</t>
        </is>
      </c>
      <c r="D7393" t="inlineStr">
        <is>
          <t>Pune</t>
        </is>
      </c>
      <c r="E7393" t="inlineStr">
        <is>
          <t>No</t>
        </is>
      </c>
      <c r="F7393" t="inlineStr">
        <is>
          <t>Occasional</t>
        </is>
      </c>
      <c r="G7393" t="n">
        <v>1</v>
      </c>
      <c r="H7393" s="24" t="n">
        <v>3383.95</v>
      </c>
      <c r="I7393" s="24" t="n">
        <v>1132.89</v>
      </c>
      <c r="J7393" s="25" t="n">
        <v>45817</v>
      </c>
      <c r="K7393" s="25" t="n">
        <v>45817</v>
      </c>
      <c r="L7393" t="n">
        <v>3</v>
      </c>
      <c r="M7393" t="n">
        <v>1</v>
      </c>
      <c r="N7393" t="n">
        <v>1</v>
      </c>
      <c r="O7393">
        <f>DATE(2026,1,1)-K7393</f>
        <v/>
      </c>
      <c r="P7393">
        <f>IF(G7393&gt;=2,"Repeat","One-time")</f>
        <v/>
      </c>
    </row>
    <row r="7394">
      <c r="A7394" t="inlineStr">
        <is>
          <t>C00730</t>
        </is>
      </c>
      <c r="B7394" t="inlineStr">
        <is>
          <t>Rahul Chopra</t>
        </is>
      </c>
      <c r="C7394" t="inlineStr">
        <is>
          <t>West</t>
        </is>
      </c>
      <c r="D7394" t="inlineStr">
        <is>
          <t>Ahmedabad</t>
        </is>
      </c>
      <c r="E7394" t="inlineStr">
        <is>
          <t>No</t>
        </is>
      </c>
      <c r="F7394" t="inlineStr">
        <is>
          <t>At Risk</t>
        </is>
      </c>
      <c r="G7394" t="n">
        <v>3</v>
      </c>
      <c r="H7394" s="24" t="n">
        <v>3383.75</v>
      </c>
      <c r="I7394" s="24" t="n">
        <v>1688.69</v>
      </c>
      <c r="J7394" s="25" t="n">
        <v>45063</v>
      </c>
      <c r="K7394" s="25" t="n">
        <v>45098</v>
      </c>
      <c r="L7394" t="n">
        <v>1</v>
      </c>
      <c r="M7394" t="n">
        <v>3</v>
      </c>
      <c r="N7394" t="n">
        <v>1</v>
      </c>
      <c r="O7394">
        <f>DATE(2026,1,1)-K7394</f>
        <v/>
      </c>
      <c r="P7394">
        <f>IF(G7394&gt;=2,"Repeat","One-time")</f>
        <v/>
      </c>
    </row>
    <row r="7395">
      <c r="A7395" t="inlineStr">
        <is>
          <t>C01455</t>
        </is>
      </c>
      <c r="B7395" t="inlineStr">
        <is>
          <t>Vivaan Yadav</t>
        </is>
      </c>
      <c r="C7395" t="inlineStr">
        <is>
          <t>West</t>
        </is>
      </c>
      <c r="D7395" t="inlineStr">
        <is>
          <t>Mumbai</t>
        </is>
      </c>
      <c r="E7395" t="inlineStr">
        <is>
          <t>No</t>
        </is>
      </c>
      <c r="F7395" t="inlineStr">
        <is>
          <t>Hibernating</t>
        </is>
      </c>
      <c r="G7395" t="n">
        <v>1</v>
      </c>
      <c r="H7395" s="24" t="n">
        <v>3383.65</v>
      </c>
      <c r="I7395" s="24" t="n">
        <v>1787.72</v>
      </c>
      <c r="J7395" s="25" t="n">
        <v>45045</v>
      </c>
      <c r="K7395" s="25" t="n">
        <v>45045</v>
      </c>
      <c r="L7395" t="n">
        <v>1</v>
      </c>
      <c r="M7395" t="n">
        <v>1</v>
      </c>
      <c r="N7395" t="n">
        <v>1</v>
      </c>
      <c r="O7395">
        <f>DATE(2026,1,1)-K7395</f>
        <v/>
      </c>
      <c r="P7395">
        <f>IF(G7395&gt;=2,"Repeat","One-time")</f>
        <v/>
      </c>
    </row>
    <row r="7396">
      <c r="A7396" t="inlineStr">
        <is>
          <t>C06335</t>
        </is>
      </c>
      <c r="B7396" t="inlineStr">
        <is>
          <t>Deepak Sinha</t>
        </is>
      </c>
      <c r="C7396" t="inlineStr">
        <is>
          <t>West</t>
        </is>
      </c>
      <c r="D7396" t="inlineStr">
        <is>
          <t>Surat</t>
        </is>
      </c>
      <c r="E7396" t="inlineStr">
        <is>
          <t>No</t>
        </is>
      </c>
      <c r="F7396" t="inlineStr">
        <is>
          <t>Occasional</t>
        </is>
      </c>
      <c r="G7396" t="n">
        <v>1</v>
      </c>
      <c r="H7396" s="24" t="n">
        <v>3379.08</v>
      </c>
      <c r="I7396" s="24" t="n">
        <v>1333.41</v>
      </c>
      <c r="J7396" s="25" t="n">
        <v>45747</v>
      </c>
      <c r="K7396" s="25" t="n">
        <v>45747</v>
      </c>
      <c r="L7396" t="n">
        <v>2</v>
      </c>
      <c r="M7396" t="n">
        <v>1</v>
      </c>
      <c r="N7396" t="n">
        <v>1</v>
      </c>
      <c r="O7396">
        <f>DATE(2026,1,1)-K7396</f>
        <v/>
      </c>
      <c r="P7396">
        <f>IF(G7396&gt;=2,"Repeat","One-time")</f>
        <v/>
      </c>
    </row>
    <row r="7397">
      <c r="A7397" t="inlineStr">
        <is>
          <t>C05257</t>
        </is>
      </c>
      <c r="B7397" t="inlineStr">
        <is>
          <t>Aditya Reddy</t>
        </is>
      </c>
      <c r="C7397" t="inlineStr">
        <is>
          <t>North</t>
        </is>
      </c>
      <c r="D7397" t="inlineStr">
        <is>
          <t>Delhi</t>
        </is>
      </c>
      <c r="E7397" t="inlineStr">
        <is>
          <t>No</t>
        </is>
      </c>
      <c r="F7397" t="inlineStr">
        <is>
          <t>Occasional</t>
        </is>
      </c>
      <c r="G7397" t="n">
        <v>1</v>
      </c>
      <c r="H7397" s="24" t="n">
        <v>3374.91</v>
      </c>
      <c r="I7397" s="24" t="n">
        <v>1141.55</v>
      </c>
      <c r="J7397" s="25" t="n">
        <v>45695</v>
      </c>
      <c r="K7397" s="25" t="n">
        <v>45695</v>
      </c>
      <c r="L7397" t="n">
        <v>2</v>
      </c>
      <c r="M7397" t="n">
        <v>1</v>
      </c>
      <c r="N7397" t="n">
        <v>1</v>
      </c>
      <c r="O7397">
        <f>DATE(2026,1,1)-K7397</f>
        <v/>
      </c>
      <c r="P7397">
        <f>IF(G7397&gt;=2,"Repeat","One-time")</f>
        <v/>
      </c>
    </row>
    <row r="7398">
      <c r="A7398" t="inlineStr">
        <is>
          <t>C06698</t>
        </is>
      </c>
      <c r="B7398" t="inlineStr">
        <is>
          <t>Karan Pillai</t>
        </is>
      </c>
      <c r="C7398" t="inlineStr">
        <is>
          <t>North</t>
        </is>
      </c>
      <c r="D7398" t="inlineStr">
        <is>
          <t>Gurugram</t>
        </is>
      </c>
      <c r="E7398" t="inlineStr">
        <is>
          <t>No</t>
        </is>
      </c>
      <c r="F7398" t="inlineStr">
        <is>
          <t>Occasional</t>
        </is>
      </c>
      <c r="G7398" t="n">
        <v>1</v>
      </c>
      <c r="H7398" s="24" t="n">
        <v>3371.23</v>
      </c>
      <c r="I7398" s="24" t="n">
        <v>1588.37</v>
      </c>
      <c r="J7398" s="25" t="n">
        <v>45883</v>
      </c>
      <c r="K7398" s="25" t="n">
        <v>45883</v>
      </c>
      <c r="L7398" t="n">
        <v>3</v>
      </c>
      <c r="M7398" t="n">
        <v>1</v>
      </c>
      <c r="N7398" t="n">
        <v>1</v>
      </c>
      <c r="O7398">
        <f>DATE(2026,1,1)-K7398</f>
        <v/>
      </c>
      <c r="P7398">
        <f>IF(G7398&gt;=2,"Repeat","One-time")</f>
        <v/>
      </c>
    </row>
    <row r="7399">
      <c r="A7399" t="inlineStr">
        <is>
          <t>C03798</t>
        </is>
      </c>
      <c r="B7399" t="inlineStr">
        <is>
          <t>Sneha Shah</t>
        </is>
      </c>
      <c r="C7399" t="inlineStr">
        <is>
          <t>South</t>
        </is>
      </c>
      <c r="D7399" t="inlineStr">
        <is>
          <t>Kochi</t>
        </is>
      </c>
      <c r="E7399" t="inlineStr">
        <is>
          <t>No</t>
        </is>
      </c>
      <c r="F7399" t="inlineStr">
        <is>
          <t>Hibernating</t>
        </is>
      </c>
      <c r="G7399" t="n">
        <v>1</v>
      </c>
      <c r="H7399" s="24" t="n">
        <v>3366.68</v>
      </c>
      <c r="I7399" s="24" t="n">
        <v>1125.76</v>
      </c>
      <c r="J7399" s="25" t="n">
        <v>45308</v>
      </c>
      <c r="K7399" s="25" t="n">
        <v>45308</v>
      </c>
      <c r="L7399" t="n">
        <v>1</v>
      </c>
      <c r="M7399" t="n">
        <v>1</v>
      </c>
      <c r="N7399" t="n">
        <v>1</v>
      </c>
      <c r="O7399">
        <f>DATE(2026,1,1)-K7399</f>
        <v/>
      </c>
      <c r="P7399">
        <f>IF(G7399&gt;=2,"Repeat","One-time")</f>
        <v/>
      </c>
    </row>
    <row r="7400">
      <c r="A7400" t="inlineStr">
        <is>
          <t>C11570</t>
        </is>
      </c>
      <c r="B7400" t="inlineStr">
        <is>
          <t>Sneha Reddy</t>
        </is>
      </c>
      <c r="C7400" t="inlineStr">
        <is>
          <t>North</t>
        </is>
      </c>
      <c r="D7400" t="inlineStr">
        <is>
          <t>Gurugram</t>
        </is>
      </c>
      <c r="E7400" t="inlineStr">
        <is>
          <t>No</t>
        </is>
      </c>
      <c r="F7400" t="inlineStr">
        <is>
          <t>New</t>
        </is>
      </c>
      <c r="G7400" t="n">
        <v>1</v>
      </c>
      <c r="H7400" s="24" t="n">
        <v>3363.99</v>
      </c>
      <c r="I7400" s="24" t="n">
        <v>1149.32</v>
      </c>
      <c r="J7400" s="25" t="n">
        <v>45994</v>
      </c>
      <c r="K7400" s="25" t="n">
        <v>45994</v>
      </c>
      <c r="L7400" t="n">
        <v>5</v>
      </c>
      <c r="M7400" t="n">
        <v>2</v>
      </c>
      <c r="N7400" t="n">
        <v>1</v>
      </c>
      <c r="O7400">
        <f>DATE(2026,1,1)-K7400</f>
        <v/>
      </c>
      <c r="P7400">
        <f>IF(G7400&gt;=2,"Repeat","One-time")</f>
        <v/>
      </c>
    </row>
    <row r="7401">
      <c r="A7401" t="inlineStr">
        <is>
          <t>C07143</t>
        </is>
      </c>
      <c r="B7401" t="inlineStr">
        <is>
          <t>Swati Fernandes</t>
        </is>
      </c>
      <c r="C7401" t="inlineStr">
        <is>
          <t>South</t>
        </is>
      </c>
      <c r="D7401" t="inlineStr">
        <is>
          <t>Bengaluru</t>
        </is>
      </c>
      <c r="E7401" t="inlineStr">
        <is>
          <t>No</t>
        </is>
      </c>
      <c r="F7401" t="inlineStr">
        <is>
          <t>New</t>
        </is>
      </c>
      <c r="G7401" t="n">
        <v>2</v>
      </c>
      <c r="H7401" s="24" t="n">
        <v>3360.91</v>
      </c>
      <c r="I7401" s="24" t="n">
        <v>855.52</v>
      </c>
      <c r="J7401" s="25" t="n">
        <v>45979</v>
      </c>
      <c r="K7401" s="25" t="n">
        <v>45995</v>
      </c>
      <c r="L7401" t="n">
        <v>5</v>
      </c>
      <c r="M7401" t="n">
        <v>2</v>
      </c>
      <c r="N7401" t="n">
        <v>1</v>
      </c>
      <c r="O7401">
        <f>DATE(2026,1,1)-K7401</f>
        <v/>
      </c>
      <c r="P7401">
        <f>IF(G7401&gt;=2,"Repeat","One-time")</f>
        <v/>
      </c>
    </row>
    <row r="7402">
      <c r="A7402" t="inlineStr">
        <is>
          <t>C02692</t>
        </is>
      </c>
      <c r="B7402" t="inlineStr">
        <is>
          <t>Abhishek Kapoor</t>
        </is>
      </c>
      <c r="C7402" t="inlineStr">
        <is>
          <t>West</t>
        </is>
      </c>
      <c r="D7402" t="inlineStr">
        <is>
          <t>Pune</t>
        </is>
      </c>
      <c r="E7402" t="inlineStr">
        <is>
          <t>No</t>
        </is>
      </c>
      <c r="F7402" t="inlineStr">
        <is>
          <t>Hibernating</t>
        </is>
      </c>
      <c r="G7402" t="n">
        <v>1</v>
      </c>
      <c r="H7402" s="24" t="n">
        <v>3358</v>
      </c>
      <c r="I7402" s="24" t="n">
        <v>1264.86</v>
      </c>
      <c r="J7402" s="25" t="n">
        <v>45262</v>
      </c>
      <c r="K7402" s="25" t="n">
        <v>45262</v>
      </c>
      <c r="L7402" t="n">
        <v>1</v>
      </c>
      <c r="M7402" t="n">
        <v>1</v>
      </c>
      <c r="N7402" t="n">
        <v>1</v>
      </c>
      <c r="O7402">
        <f>DATE(2026,1,1)-K7402</f>
        <v/>
      </c>
      <c r="P7402">
        <f>IF(G7402&gt;=2,"Repeat","One-time")</f>
        <v/>
      </c>
    </row>
    <row r="7403">
      <c r="A7403" t="inlineStr">
        <is>
          <t>C11101</t>
        </is>
      </c>
      <c r="B7403" t="inlineStr">
        <is>
          <t>Joseph Mishra</t>
        </is>
      </c>
      <c r="C7403" t="inlineStr">
        <is>
          <t>South</t>
        </is>
      </c>
      <c r="D7403" t="inlineStr">
        <is>
          <t>Hyderabad</t>
        </is>
      </c>
      <c r="E7403" t="inlineStr">
        <is>
          <t>No</t>
        </is>
      </c>
      <c r="F7403" t="inlineStr">
        <is>
          <t>New</t>
        </is>
      </c>
      <c r="G7403" t="n">
        <v>1</v>
      </c>
      <c r="H7403" s="24" t="n">
        <v>3357.5</v>
      </c>
      <c r="I7403" s="24" t="n">
        <v>589.59</v>
      </c>
      <c r="J7403" s="25" t="n">
        <v>46007</v>
      </c>
      <c r="K7403" s="25" t="n">
        <v>46007</v>
      </c>
      <c r="L7403" t="n">
        <v>5</v>
      </c>
      <c r="M7403" t="n">
        <v>2</v>
      </c>
      <c r="N7403" t="n">
        <v>1</v>
      </c>
      <c r="O7403">
        <f>DATE(2026,1,1)-K7403</f>
        <v/>
      </c>
      <c r="P7403">
        <f>IF(G7403&gt;=2,"Repeat","One-time")</f>
        <v/>
      </c>
    </row>
    <row r="7404">
      <c r="A7404" t="inlineStr">
        <is>
          <t>C00030</t>
        </is>
      </c>
      <c r="B7404" t="inlineStr">
        <is>
          <t>Manish Mukherjee</t>
        </is>
      </c>
      <c r="C7404" t="inlineStr">
        <is>
          <t>West</t>
        </is>
      </c>
      <c r="D7404" t="inlineStr">
        <is>
          <t>Ahmedabad</t>
        </is>
      </c>
      <c r="E7404" t="inlineStr">
        <is>
          <t>No</t>
        </is>
      </c>
      <c r="F7404" t="inlineStr">
        <is>
          <t>Hibernating</t>
        </is>
      </c>
      <c r="G7404" t="n">
        <v>2</v>
      </c>
      <c r="H7404" s="24" t="n">
        <v>3355.75</v>
      </c>
      <c r="I7404" s="24" t="n">
        <v>1330.3</v>
      </c>
      <c r="J7404" s="25" t="n">
        <v>44930</v>
      </c>
      <c r="K7404" s="25" t="n">
        <v>44943</v>
      </c>
      <c r="L7404" t="n">
        <v>1</v>
      </c>
      <c r="M7404" t="n">
        <v>2</v>
      </c>
      <c r="N7404" t="n">
        <v>1</v>
      </c>
      <c r="O7404">
        <f>DATE(2026,1,1)-K7404</f>
        <v/>
      </c>
      <c r="P7404">
        <f>IF(G7404&gt;=2,"Repeat","One-time")</f>
        <v/>
      </c>
    </row>
    <row r="7405">
      <c r="A7405" t="inlineStr">
        <is>
          <t>C09076</t>
        </is>
      </c>
      <c r="B7405" t="inlineStr">
        <is>
          <t>Vivaan Kumar</t>
        </is>
      </c>
      <c r="C7405" t="inlineStr">
        <is>
          <t>North</t>
        </is>
      </c>
      <c r="D7405" t="inlineStr">
        <is>
          <t>Delhi</t>
        </is>
      </c>
      <c r="E7405" t="inlineStr">
        <is>
          <t>No</t>
        </is>
      </c>
      <c r="F7405" t="inlineStr">
        <is>
          <t>Occasional</t>
        </is>
      </c>
      <c r="G7405" t="n">
        <v>2</v>
      </c>
      <c r="H7405" s="24" t="n">
        <v>3354.63</v>
      </c>
      <c r="I7405" s="24" t="n">
        <v>1285.32</v>
      </c>
      <c r="J7405" s="25" t="n">
        <v>45912</v>
      </c>
      <c r="K7405" s="25" t="n">
        <v>45985</v>
      </c>
      <c r="L7405" t="n">
        <v>4</v>
      </c>
      <c r="M7405" t="n">
        <v>2</v>
      </c>
      <c r="N7405" t="n">
        <v>1</v>
      </c>
      <c r="O7405">
        <f>DATE(2026,1,1)-K7405</f>
        <v/>
      </c>
      <c r="P7405">
        <f>IF(G7405&gt;=2,"Repeat","One-time")</f>
        <v/>
      </c>
    </row>
    <row r="7406">
      <c r="A7406" t="inlineStr">
        <is>
          <t>C09762</t>
        </is>
      </c>
      <c r="B7406" t="inlineStr">
        <is>
          <t>Nikhil Menon</t>
        </is>
      </c>
      <c r="C7406" t="inlineStr">
        <is>
          <t>East</t>
        </is>
      </c>
      <c r="D7406" t="inlineStr">
        <is>
          <t>Guwahati</t>
        </is>
      </c>
      <c r="E7406" t="inlineStr">
        <is>
          <t>No</t>
        </is>
      </c>
      <c r="F7406" t="inlineStr">
        <is>
          <t>Occasional</t>
        </is>
      </c>
      <c r="G7406" t="n">
        <v>1</v>
      </c>
      <c r="H7406" s="24" t="n">
        <v>3352.79</v>
      </c>
      <c r="I7406" s="24" t="n">
        <v>1203.7</v>
      </c>
      <c r="J7406" s="25" t="n">
        <v>45914</v>
      </c>
      <c r="K7406" s="25" t="n">
        <v>45914</v>
      </c>
      <c r="L7406" t="n">
        <v>3</v>
      </c>
      <c r="M7406" t="n">
        <v>1</v>
      </c>
      <c r="N7406" t="n">
        <v>1</v>
      </c>
      <c r="O7406">
        <f>DATE(2026,1,1)-K7406</f>
        <v/>
      </c>
      <c r="P7406">
        <f>IF(G7406&gt;=2,"Repeat","One-time")</f>
        <v/>
      </c>
    </row>
    <row r="7407">
      <c r="A7407" t="inlineStr">
        <is>
          <t>C07040</t>
        </is>
      </c>
      <c r="B7407" t="inlineStr">
        <is>
          <t>Swati Menon</t>
        </is>
      </c>
      <c r="C7407" t="inlineStr">
        <is>
          <t>West</t>
        </is>
      </c>
      <c r="D7407" t="inlineStr">
        <is>
          <t>Mumbai</t>
        </is>
      </c>
      <c r="E7407" t="inlineStr">
        <is>
          <t>Yes</t>
        </is>
      </c>
      <c r="F7407" t="inlineStr">
        <is>
          <t>Occasional</t>
        </is>
      </c>
      <c r="G7407" t="n">
        <v>1</v>
      </c>
      <c r="H7407" s="24" t="n">
        <v>3347.66</v>
      </c>
      <c r="I7407" s="24" t="n">
        <v>1450.56</v>
      </c>
      <c r="J7407" s="25" t="n">
        <v>45691</v>
      </c>
      <c r="K7407" s="25" t="n">
        <v>45691</v>
      </c>
      <c r="L7407" t="n">
        <v>2</v>
      </c>
      <c r="M7407" t="n">
        <v>1</v>
      </c>
      <c r="N7407" t="n">
        <v>1</v>
      </c>
      <c r="O7407">
        <f>DATE(2026,1,1)-K7407</f>
        <v/>
      </c>
      <c r="P7407">
        <f>IF(G7407&gt;=2,"Repeat","One-time")</f>
        <v/>
      </c>
    </row>
    <row r="7408">
      <c r="A7408" t="inlineStr">
        <is>
          <t>C06281</t>
        </is>
      </c>
      <c r="B7408" t="inlineStr">
        <is>
          <t>Sanjay Prasad</t>
        </is>
      </c>
      <c r="C7408" t="inlineStr">
        <is>
          <t>East</t>
        </is>
      </c>
      <c r="D7408" t="inlineStr">
        <is>
          <t>Kolkata</t>
        </is>
      </c>
      <c r="E7408" t="inlineStr">
        <is>
          <t>No</t>
        </is>
      </c>
      <c r="F7408" t="inlineStr">
        <is>
          <t>Occasional</t>
        </is>
      </c>
      <c r="G7408" t="n">
        <v>1</v>
      </c>
      <c r="H7408" s="24" t="n">
        <v>3341.63</v>
      </c>
      <c r="I7408" s="24" t="n">
        <v>482.21</v>
      </c>
      <c r="J7408" s="25" t="n">
        <v>45602</v>
      </c>
      <c r="K7408" s="25" t="n">
        <v>45602</v>
      </c>
      <c r="L7408" t="n">
        <v>2</v>
      </c>
      <c r="M7408" t="n">
        <v>1</v>
      </c>
      <c r="N7408" t="n">
        <v>1</v>
      </c>
      <c r="O7408">
        <f>DATE(2026,1,1)-K7408</f>
        <v/>
      </c>
      <c r="P7408">
        <f>IF(G7408&gt;=2,"Repeat","One-time")</f>
        <v/>
      </c>
    </row>
    <row r="7409">
      <c r="A7409" t="inlineStr">
        <is>
          <t>C08674</t>
        </is>
      </c>
      <c r="B7409" t="inlineStr">
        <is>
          <t>Farhan Banerjee</t>
        </is>
      </c>
      <c r="C7409" t="inlineStr">
        <is>
          <t>North</t>
        </is>
      </c>
      <c r="D7409" t="inlineStr">
        <is>
          <t>Lucknow</t>
        </is>
      </c>
      <c r="E7409" t="inlineStr">
        <is>
          <t>Yes</t>
        </is>
      </c>
      <c r="F7409" t="inlineStr">
        <is>
          <t>Occasional</t>
        </is>
      </c>
      <c r="G7409" t="n">
        <v>1</v>
      </c>
      <c r="H7409" s="24" t="n">
        <v>3334.63</v>
      </c>
      <c r="I7409" s="24" t="n">
        <v>1116.12</v>
      </c>
      <c r="J7409" s="25" t="n">
        <v>45813</v>
      </c>
      <c r="K7409" s="25" t="n">
        <v>45813</v>
      </c>
      <c r="L7409" t="n">
        <v>3</v>
      </c>
      <c r="M7409" t="n">
        <v>1</v>
      </c>
      <c r="N7409" t="n">
        <v>1</v>
      </c>
      <c r="O7409">
        <f>DATE(2026,1,1)-K7409</f>
        <v/>
      </c>
      <c r="P7409">
        <f>IF(G7409&gt;=2,"Repeat","One-time")</f>
        <v/>
      </c>
    </row>
    <row r="7410">
      <c r="A7410" t="inlineStr">
        <is>
          <t>C08220</t>
        </is>
      </c>
      <c r="B7410" t="inlineStr">
        <is>
          <t>Manish Ghosh</t>
        </is>
      </c>
      <c r="C7410" t="inlineStr">
        <is>
          <t>South</t>
        </is>
      </c>
      <c r="D7410" t="inlineStr">
        <is>
          <t>Bengaluru</t>
        </is>
      </c>
      <c r="E7410" t="inlineStr">
        <is>
          <t>No</t>
        </is>
      </c>
      <c r="F7410" t="inlineStr">
        <is>
          <t>Occasional</t>
        </is>
      </c>
      <c r="G7410" t="n">
        <v>2</v>
      </c>
      <c r="H7410" s="24" t="n">
        <v>3332.85</v>
      </c>
      <c r="I7410" s="24" t="n">
        <v>1142.25</v>
      </c>
      <c r="J7410" s="25" t="n">
        <v>45794</v>
      </c>
      <c r="K7410" s="25" t="n">
        <v>45885</v>
      </c>
      <c r="L7410" t="n">
        <v>3</v>
      </c>
      <c r="M7410" t="n">
        <v>2</v>
      </c>
      <c r="N7410" t="n">
        <v>1</v>
      </c>
      <c r="O7410">
        <f>DATE(2026,1,1)-K7410</f>
        <v/>
      </c>
      <c r="P7410">
        <f>IF(G7410&gt;=2,"Repeat","One-time")</f>
        <v/>
      </c>
    </row>
    <row r="7411">
      <c r="A7411" t="inlineStr">
        <is>
          <t>C07366</t>
        </is>
      </c>
      <c r="B7411" t="inlineStr">
        <is>
          <t>Imran Yadav</t>
        </is>
      </c>
      <c r="C7411" t="inlineStr">
        <is>
          <t>South</t>
        </is>
      </c>
      <c r="D7411" t="inlineStr">
        <is>
          <t>Kochi</t>
        </is>
      </c>
      <c r="E7411" t="inlineStr">
        <is>
          <t>Yes</t>
        </is>
      </c>
      <c r="F7411" t="inlineStr">
        <is>
          <t>Occasional</t>
        </is>
      </c>
      <c r="G7411" t="n">
        <v>1</v>
      </c>
      <c r="H7411" s="24" t="n">
        <v>3331.38</v>
      </c>
      <c r="I7411" s="24" t="n">
        <v>1287.75</v>
      </c>
      <c r="J7411" s="25" t="n">
        <v>45858</v>
      </c>
      <c r="K7411" s="25" t="n">
        <v>45858</v>
      </c>
      <c r="L7411" t="n">
        <v>3</v>
      </c>
      <c r="M7411" t="n">
        <v>1</v>
      </c>
      <c r="N7411" t="n">
        <v>1</v>
      </c>
      <c r="O7411">
        <f>DATE(2026,1,1)-K7411</f>
        <v/>
      </c>
      <c r="P7411">
        <f>IF(G7411&gt;=2,"Repeat","One-time")</f>
        <v/>
      </c>
    </row>
    <row r="7412">
      <c r="A7412" t="inlineStr">
        <is>
          <t>C05619</t>
        </is>
      </c>
      <c r="B7412" t="inlineStr">
        <is>
          <t>Sneha Das</t>
        </is>
      </c>
      <c r="C7412" t="inlineStr">
        <is>
          <t>South</t>
        </is>
      </c>
      <c r="D7412" t="inlineStr">
        <is>
          <t>Hyderabad</t>
        </is>
      </c>
      <c r="E7412" t="inlineStr">
        <is>
          <t>Yes</t>
        </is>
      </c>
      <c r="F7412" t="inlineStr">
        <is>
          <t>Loyal</t>
        </is>
      </c>
      <c r="G7412" t="n">
        <v>3</v>
      </c>
      <c r="H7412" s="24" t="n">
        <v>3327.75</v>
      </c>
      <c r="I7412" s="24" t="n">
        <v>967.22</v>
      </c>
      <c r="J7412" s="25" t="n">
        <v>45641</v>
      </c>
      <c r="K7412" s="25" t="n">
        <v>45773</v>
      </c>
      <c r="L7412" t="n">
        <v>3</v>
      </c>
      <c r="M7412" t="n">
        <v>3</v>
      </c>
      <c r="N7412" t="n">
        <v>1</v>
      </c>
      <c r="O7412">
        <f>DATE(2026,1,1)-K7412</f>
        <v/>
      </c>
      <c r="P7412">
        <f>IF(G7412&gt;=2,"Repeat","One-time")</f>
        <v/>
      </c>
    </row>
    <row r="7413">
      <c r="A7413" t="inlineStr">
        <is>
          <t>C01348</t>
        </is>
      </c>
      <c r="B7413" t="inlineStr">
        <is>
          <t>Manish Sharma</t>
        </is>
      </c>
      <c r="C7413" t="inlineStr">
        <is>
          <t>South</t>
        </is>
      </c>
      <c r="D7413" t="inlineStr">
        <is>
          <t>Hyderabad</t>
        </is>
      </c>
      <c r="E7413" t="inlineStr">
        <is>
          <t>No</t>
        </is>
      </c>
      <c r="F7413" t="inlineStr">
        <is>
          <t>Hibernating</t>
        </is>
      </c>
      <c r="G7413" t="n">
        <v>2</v>
      </c>
      <c r="H7413" s="24" t="n">
        <v>3324.3</v>
      </c>
      <c r="I7413" s="24" t="n">
        <v>1323.64</v>
      </c>
      <c r="J7413" s="25" t="n">
        <v>44990</v>
      </c>
      <c r="K7413" s="25" t="n">
        <v>45020</v>
      </c>
      <c r="L7413" t="n">
        <v>1</v>
      </c>
      <c r="M7413" t="n">
        <v>2</v>
      </c>
      <c r="N7413" t="n">
        <v>1</v>
      </c>
      <c r="O7413">
        <f>DATE(2026,1,1)-K7413</f>
        <v/>
      </c>
      <c r="P7413">
        <f>IF(G7413&gt;=2,"Repeat","One-time")</f>
        <v/>
      </c>
    </row>
    <row r="7414">
      <c r="A7414" t="inlineStr">
        <is>
          <t>C10732</t>
        </is>
      </c>
      <c r="B7414" t="inlineStr">
        <is>
          <t>Abhishek Yadav</t>
        </is>
      </c>
      <c r="C7414" t="inlineStr">
        <is>
          <t>North</t>
        </is>
      </c>
      <c r="D7414" t="inlineStr">
        <is>
          <t>Jaipur</t>
        </is>
      </c>
      <c r="E7414" t="inlineStr">
        <is>
          <t>Yes</t>
        </is>
      </c>
      <c r="F7414" t="inlineStr">
        <is>
          <t>New</t>
        </is>
      </c>
      <c r="G7414" t="n">
        <v>1</v>
      </c>
      <c r="H7414" s="24" t="n">
        <v>3318.78</v>
      </c>
      <c r="I7414" s="24" t="n">
        <v>1023.12</v>
      </c>
      <c r="J7414" s="25" t="n">
        <v>45980</v>
      </c>
      <c r="K7414" s="25" t="n">
        <v>45980</v>
      </c>
      <c r="L7414" t="n">
        <v>4</v>
      </c>
      <c r="M7414" t="n">
        <v>2</v>
      </c>
      <c r="N7414" t="n">
        <v>1</v>
      </c>
      <c r="O7414">
        <f>DATE(2026,1,1)-K7414</f>
        <v/>
      </c>
      <c r="P7414">
        <f>IF(G7414&gt;=2,"Repeat","One-time")</f>
        <v/>
      </c>
    </row>
    <row r="7415">
      <c r="A7415" t="inlineStr">
        <is>
          <t>C10543</t>
        </is>
      </c>
      <c r="B7415" t="inlineStr">
        <is>
          <t>Neha Fernandes</t>
        </is>
      </c>
      <c r="C7415" t="inlineStr">
        <is>
          <t>West</t>
        </is>
      </c>
      <c r="D7415" t="inlineStr">
        <is>
          <t>Ahmedabad</t>
        </is>
      </c>
      <c r="E7415" t="inlineStr">
        <is>
          <t>Yes</t>
        </is>
      </c>
      <c r="F7415" t="inlineStr">
        <is>
          <t>Loyal</t>
        </is>
      </c>
      <c r="G7415" t="n">
        <v>2</v>
      </c>
      <c r="H7415" s="24" t="n">
        <v>3317.15</v>
      </c>
      <c r="I7415" s="24" t="n">
        <v>753.72</v>
      </c>
      <c r="J7415" s="25" t="n">
        <v>45919</v>
      </c>
      <c r="K7415" s="25" t="n">
        <v>45953</v>
      </c>
      <c r="L7415" t="n">
        <v>4</v>
      </c>
      <c r="M7415" t="n">
        <v>3</v>
      </c>
      <c r="N7415" t="n">
        <v>1</v>
      </c>
      <c r="O7415">
        <f>DATE(2026,1,1)-K7415</f>
        <v/>
      </c>
      <c r="P7415">
        <f>IF(G7415&gt;=2,"Repeat","One-time")</f>
        <v/>
      </c>
    </row>
    <row r="7416">
      <c r="A7416" t="inlineStr">
        <is>
          <t>C04384</t>
        </is>
      </c>
      <c r="B7416" t="inlineStr">
        <is>
          <t>Neha Pillai</t>
        </is>
      </c>
      <c r="C7416" t="inlineStr">
        <is>
          <t>South</t>
        </is>
      </c>
      <c r="D7416" t="inlineStr">
        <is>
          <t>Chennai</t>
        </is>
      </c>
      <c r="E7416" t="inlineStr">
        <is>
          <t>Yes</t>
        </is>
      </c>
      <c r="F7416" t="inlineStr">
        <is>
          <t>Occasional</t>
        </is>
      </c>
      <c r="G7416" t="n">
        <v>2</v>
      </c>
      <c r="H7416" s="24" t="n">
        <v>3316.78</v>
      </c>
      <c r="I7416" s="24" t="n">
        <v>1032.35</v>
      </c>
      <c r="J7416" s="25" t="n">
        <v>45630</v>
      </c>
      <c r="K7416" s="25" t="n">
        <v>45730</v>
      </c>
      <c r="L7416" t="n">
        <v>2</v>
      </c>
      <c r="M7416" t="n">
        <v>2</v>
      </c>
      <c r="N7416" t="n">
        <v>1</v>
      </c>
      <c r="O7416">
        <f>DATE(2026,1,1)-K7416</f>
        <v/>
      </c>
      <c r="P7416">
        <f>IF(G7416&gt;=2,"Repeat","One-time")</f>
        <v/>
      </c>
    </row>
    <row r="7417">
      <c r="A7417" t="inlineStr">
        <is>
          <t>C00893</t>
        </is>
      </c>
      <c r="B7417" t="inlineStr">
        <is>
          <t>Meera Agarwal</t>
        </is>
      </c>
      <c r="C7417" t="inlineStr">
        <is>
          <t>Central</t>
        </is>
      </c>
      <c r="D7417" t="inlineStr">
        <is>
          <t>Indore</t>
        </is>
      </c>
      <c r="E7417" t="inlineStr">
        <is>
          <t>No</t>
        </is>
      </c>
      <c r="F7417" t="inlineStr">
        <is>
          <t>Hibernating</t>
        </is>
      </c>
      <c r="G7417" t="n">
        <v>1</v>
      </c>
      <c r="H7417" s="24" t="n">
        <v>3314.85</v>
      </c>
      <c r="I7417" s="24" t="n">
        <v>809.3200000000001</v>
      </c>
      <c r="J7417" s="25" t="n">
        <v>44947</v>
      </c>
      <c r="K7417" s="25" t="n">
        <v>44947</v>
      </c>
      <c r="L7417" t="n">
        <v>1</v>
      </c>
      <c r="M7417" t="n">
        <v>1</v>
      </c>
      <c r="N7417" t="n">
        <v>1</v>
      </c>
      <c r="O7417">
        <f>DATE(2026,1,1)-K7417</f>
        <v/>
      </c>
      <c r="P7417">
        <f>IF(G7417&gt;=2,"Repeat","One-time")</f>
        <v/>
      </c>
    </row>
    <row r="7418">
      <c r="A7418" t="inlineStr">
        <is>
          <t>C08177</t>
        </is>
      </c>
      <c r="B7418" t="inlineStr">
        <is>
          <t>Ayesha Mishra</t>
        </is>
      </c>
      <c r="C7418" t="inlineStr">
        <is>
          <t>North</t>
        </is>
      </c>
      <c r="D7418" t="inlineStr">
        <is>
          <t>Gurugram</t>
        </is>
      </c>
      <c r="E7418" t="inlineStr">
        <is>
          <t>No</t>
        </is>
      </c>
      <c r="F7418" t="inlineStr">
        <is>
          <t>New</t>
        </is>
      </c>
      <c r="G7418" t="n">
        <v>2</v>
      </c>
      <c r="H7418" s="24" t="n">
        <v>3313.43</v>
      </c>
      <c r="I7418" s="24" t="n">
        <v>717.38</v>
      </c>
      <c r="J7418" s="25" t="n">
        <v>45935</v>
      </c>
      <c r="K7418" s="25" t="n">
        <v>45958</v>
      </c>
      <c r="L7418" t="n">
        <v>4</v>
      </c>
      <c r="M7418" t="n">
        <v>2</v>
      </c>
      <c r="N7418" t="n">
        <v>1</v>
      </c>
      <c r="O7418">
        <f>DATE(2026,1,1)-K7418</f>
        <v/>
      </c>
      <c r="P7418">
        <f>IF(G7418&gt;=2,"Repeat","One-time")</f>
        <v/>
      </c>
    </row>
    <row r="7419">
      <c r="A7419" t="inlineStr">
        <is>
          <t>C10886</t>
        </is>
      </c>
      <c r="B7419" t="inlineStr">
        <is>
          <t>Isha Sharma</t>
        </is>
      </c>
      <c r="C7419" t="inlineStr">
        <is>
          <t>West</t>
        </is>
      </c>
      <c r="D7419" t="inlineStr">
        <is>
          <t>Ahmedabad</t>
        </is>
      </c>
      <c r="E7419" t="inlineStr">
        <is>
          <t>No</t>
        </is>
      </c>
      <c r="F7419" t="inlineStr">
        <is>
          <t>New</t>
        </is>
      </c>
      <c r="G7419" t="n">
        <v>1</v>
      </c>
      <c r="H7419" s="24" t="n">
        <v>3313.16</v>
      </c>
      <c r="I7419" s="24" t="n">
        <v>1556.14</v>
      </c>
      <c r="J7419" s="25" t="n">
        <v>45984</v>
      </c>
      <c r="K7419" s="25" t="n">
        <v>45984</v>
      </c>
      <c r="L7419" t="n">
        <v>4</v>
      </c>
      <c r="M7419" t="n">
        <v>2</v>
      </c>
      <c r="N7419" t="n">
        <v>1</v>
      </c>
      <c r="O7419">
        <f>DATE(2026,1,1)-K7419</f>
        <v/>
      </c>
      <c r="P7419">
        <f>IF(G7419&gt;=2,"Repeat","One-time")</f>
        <v/>
      </c>
    </row>
    <row r="7420">
      <c r="A7420" t="inlineStr">
        <is>
          <t>C09437</t>
        </is>
      </c>
      <c r="B7420" t="inlineStr">
        <is>
          <t>Arjun Ghosh</t>
        </is>
      </c>
      <c r="C7420" t="inlineStr">
        <is>
          <t>East</t>
        </is>
      </c>
      <c r="D7420" t="inlineStr">
        <is>
          <t>Guwahati</t>
        </is>
      </c>
      <c r="E7420" t="inlineStr">
        <is>
          <t>No</t>
        </is>
      </c>
      <c r="F7420" t="inlineStr">
        <is>
          <t>Loyal</t>
        </is>
      </c>
      <c r="G7420" t="n">
        <v>3</v>
      </c>
      <c r="H7420" s="24" t="n">
        <v>3308.83</v>
      </c>
      <c r="I7420" s="24" t="n">
        <v>1238.54</v>
      </c>
      <c r="J7420" s="25" t="n">
        <v>45884</v>
      </c>
      <c r="K7420" s="25" t="n">
        <v>45933</v>
      </c>
      <c r="L7420" t="n">
        <v>4</v>
      </c>
      <c r="M7420" t="n">
        <v>3</v>
      </c>
      <c r="N7420" t="n">
        <v>1</v>
      </c>
      <c r="O7420">
        <f>DATE(2026,1,1)-K7420</f>
        <v/>
      </c>
      <c r="P7420">
        <f>IF(G7420&gt;=2,"Repeat","One-time")</f>
        <v/>
      </c>
    </row>
    <row r="7421">
      <c r="A7421" t="inlineStr">
        <is>
          <t>C06976</t>
        </is>
      </c>
      <c r="B7421" t="inlineStr">
        <is>
          <t>Neha Banerjee</t>
        </is>
      </c>
      <c r="C7421" t="inlineStr">
        <is>
          <t>West</t>
        </is>
      </c>
      <c r="D7421" t="inlineStr">
        <is>
          <t>Ahmedabad</t>
        </is>
      </c>
      <c r="E7421" t="inlineStr">
        <is>
          <t>No</t>
        </is>
      </c>
      <c r="F7421" t="inlineStr">
        <is>
          <t>Occasional</t>
        </is>
      </c>
      <c r="G7421" t="n">
        <v>1</v>
      </c>
      <c r="H7421" s="24" t="n">
        <v>3307.91</v>
      </c>
      <c r="I7421" s="24" t="n">
        <v>609.25</v>
      </c>
      <c r="J7421" s="25" t="n">
        <v>45713</v>
      </c>
      <c r="K7421" s="25" t="n">
        <v>45713</v>
      </c>
      <c r="L7421" t="n">
        <v>2</v>
      </c>
      <c r="M7421" t="n">
        <v>1</v>
      </c>
      <c r="N7421" t="n">
        <v>1</v>
      </c>
      <c r="O7421">
        <f>DATE(2026,1,1)-K7421</f>
        <v/>
      </c>
      <c r="P7421">
        <f>IF(G7421&gt;=2,"Repeat","One-time")</f>
        <v/>
      </c>
    </row>
    <row r="7422">
      <c r="A7422" t="inlineStr">
        <is>
          <t>C02028</t>
        </is>
      </c>
      <c r="B7422" t="inlineStr">
        <is>
          <t>Swati Chopra</t>
        </is>
      </c>
      <c r="C7422" t="inlineStr">
        <is>
          <t>West</t>
        </is>
      </c>
      <c r="D7422" t="inlineStr">
        <is>
          <t>Ahmedabad</t>
        </is>
      </c>
      <c r="E7422" t="inlineStr">
        <is>
          <t>No</t>
        </is>
      </c>
      <c r="F7422" t="inlineStr">
        <is>
          <t>Hibernating</t>
        </is>
      </c>
      <c r="G7422" t="n">
        <v>2</v>
      </c>
      <c r="H7422" s="24" t="n">
        <v>3306.95</v>
      </c>
      <c r="I7422" s="24" t="n">
        <v>418.72</v>
      </c>
      <c r="J7422" s="25" t="n">
        <v>45091</v>
      </c>
      <c r="K7422" s="25" t="n">
        <v>45222</v>
      </c>
      <c r="L7422" t="n">
        <v>1</v>
      </c>
      <c r="M7422" t="n">
        <v>2</v>
      </c>
      <c r="N7422" t="n">
        <v>1</v>
      </c>
      <c r="O7422">
        <f>DATE(2026,1,1)-K7422</f>
        <v/>
      </c>
      <c r="P7422">
        <f>IF(G7422&gt;=2,"Repeat","One-time")</f>
        <v/>
      </c>
    </row>
    <row r="7423">
      <c r="A7423" t="inlineStr">
        <is>
          <t>C05084</t>
        </is>
      </c>
      <c r="B7423" t="inlineStr">
        <is>
          <t>Rahul Chopra</t>
        </is>
      </c>
      <c r="C7423" t="inlineStr">
        <is>
          <t>Central</t>
        </is>
      </c>
      <c r="D7423" t="inlineStr">
        <is>
          <t>Indore</t>
        </is>
      </c>
      <c r="E7423" t="inlineStr">
        <is>
          <t>No</t>
        </is>
      </c>
      <c r="F7423" t="inlineStr">
        <is>
          <t>Occasional</t>
        </is>
      </c>
      <c r="G7423" t="n">
        <v>1</v>
      </c>
      <c r="H7423" s="24" t="n">
        <v>3306</v>
      </c>
      <c r="I7423" s="24" t="n">
        <v>1233.85</v>
      </c>
      <c r="J7423" s="25" t="n">
        <v>45631</v>
      </c>
      <c r="K7423" s="25" t="n">
        <v>45631</v>
      </c>
      <c r="L7423" t="n">
        <v>2</v>
      </c>
      <c r="M7423" t="n">
        <v>1</v>
      </c>
      <c r="N7423" t="n">
        <v>1</v>
      </c>
      <c r="O7423">
        <f>DATE(2026,1,1)-K7423</f>
        <v/>
      </c>
      <c r="P7423">
        <f>IF(G7423&gt;=2,"Repeat","One-time")</f>
        <v/>
      </c>
    </row>
    <row r="7424">
      <c r="A7424" t="inlineStr">
        <is>
          <t>C01482</t>
        </is>
      </c>
      <c r="B7424" t="inlineStr">
        <is>
          <t>Rahul Yadav</t>
        </is>
      </c>
      <c r="C7424" t="inlineStr">
        <is>
          <t>North</t>
        </is>
      </c>
      <c r="D7424" t="inlineStr">
        <is>
          <t>Chandigarh</t>
        </is>
      </c>
      <c r="E7424" t="inlineStr">
        <is>
          <t>No</t>
        </is>
      </c>
      <c r="F7424" t="inlineStr">
        <is>
          <t>Hibernating</t>
        </is>
      </c>
      <c r="G7424" t="n">
        <v>1</v>
      </c>
      <c r="H7424" s="24" t="n">
        <v>3284.2</v>
      </c>
      <c r="I7424" s="24" t="n">
        <v>723.0700000000001</v>
      </c>
      <c r="J7424" s="25" t="n">
        <v>45290</v>
      </c>
      <c r="K7424" s="25" t="n">
        <v>45290</v>
      </c>
      <c r="L7424" t="n">
        <v>1</v>
      </c>
      <c r="M7424" t="n">
        <v>1</v>
      </c>
      <c r="N7424" t="n">
        <v>1</v>
      </c>
      <c r="O7424">
        <f>DATE(2026,1,1)-K7424</f>
        <v/>
      </c>
      <c r="P7424">
        <f>IF(G7424&gt;=2,"Repeat","One-time")</f>
        <v/>
      </c>
    </row>
    <row r="7425">
      <c r="A7425" t="inlineStr">
        <is>
          <t>C04171</t>
        </is>
      </c>
      <c r="B7425" t="inlineStr">
        <is>
          <t>Vikram Gupta</t>
        </is>
      </c>
      <c r="C7425" t="inlineStr">
        <is>
          <t>South</t>
        </is>
      </c>
      <c r="D7425" t="inlineStr">
        <is>
          <t>Bengaluru</t>
        </is>
      </c>
      <c r="E7425" t="inlineStr">
        <is>
          <t>No</t>
        </is>
      </c>
      <c r="F7425" t="inlineStr">
        <is>
          <t>Occasional</t>
        </is>
      </c>
      <c r="G7425" t="n">
        <v>1</v>
      </c>
      <c r="H7425" s="24" t="n">
        <v>3281.3</v>
      </c>
      <c r="I7425" s="24" t="n">
        <v>931.17</v>
      </c>
      <c r="J7425" s="25" t="n">
        <v>45507</v>
      </c>
      <c r="K7425" s="25" t="n">
        <v>45507</v>
      </c>
      <c r="L7425" t="n">
        <v>2</v>
      </c>
      <c r="M7425" t="n">
        <v>1</v>
      </c>
      <c r="N7425" t="n">
        <v>1</v>
      </c>
      <c r="O7425">
        <f>DATE(2026,1,1)-K7425</f>
        <v/>
      </c>
      <c r="P7425">
        <f>IF(G7425&gt;=2,"Repeat","One-time")</f>
        <v/>
      </c>
    </row>
    <row r="7426">
      <c r="A7426" t="inlineStr">
        <is>
          <t>C05418</t>
        </is>
      </c>
      <c r="B7426" t="inlineStr">
        <is>
          <t>Vivaan Agarwal</t>
        </is>
      </c>
      <c r="C7426" t="inlineStr">
        <is>
          <t>East</t>
        </is>
      </c>
      <c r="D7426" t="inlineStr">
        <is>
          <t>Kolkata</t>
        </is>
      </c>
      <c r="E7426" t="inlineStr">
        <is>
          <t>No</t>
        </is>
      </c>
      <c r="F7426" t="inlineStr">
        <is>
          <t>Occasional</t>
        </is>
      </c>
      <c r="G7426" t="n">
        <v>2</v>
      </c>
      <c r="H7426" s="24" t="n">
        <v>3280.44</v>
      </c>
      <c r="I7426" s="24" t="n">
        <v>1256.01</v>
      </c>
      <c r="J7426" s="25" t="n">
        <v>45645</v>
      </c>
      <c r="K7426" s="25" t="n">
        <v>45817</v>
      </c>
      <c r="L7426" t="n">
        <v>3</v>
      </c>
      <c r="M7426" t="n">
        <v>2</v>
      </c>
      <c r="N7426" t="n">
        <v>1</v>
      </c>
      <c r="O7426">
        <f>DATE(2026,1,1)-K7426</f>
        <v/>
      </c>
      <c r="P7426">
        <f>IF(G7426&gt;=2,"Repeat","One-time")</f>
        <v/>
      </c>
    </row>
    <row r="7427">
      <c r="A7427" t="inlineStr">
        <is>
          <t>C00754</t>
        </is>
      </c>
      <c r="B7427" t="inlineStr">
        <is>
          <t>Arjun Agarwal</t>
        </is>
      </c>
      <c r="C7427" t="inlineStr">
        <is>
          <t>South</t>
        </is>
      </c>
      <c r="D7427" t="inlineStr">
        <is>
          <t>Kochi</t>
        </is>
      </c>
      <c r="E7427" t="inlineStr">
        <is>
          <t>No</t>
        </is>
      </c>
      <c r="F7427" t="inlineStr">
        <is>
          <t>At Risk</t>
        </is>
      </c>
      <c r="G7427" t="n">
        <v>3</v>
      </c>
      <c r="H7427" s="24" t="n">
        <v>3274.65</v>
      </c>
      <c r="I7427" s="24" t="n">
        <v>1194.3</v>
      </c>
      <c r="J7427" s="25" t="n">
        <v>44945</v>
      </c>
      <c r="K7427" s="25" t="n">
        <v>45000</v>
      </c>
      <c r="L7427" t="n">
        <v>1</v>
      </c>
      <c r="M7427" t="n">
        <v>3</v>
      </c>
      <c r="N7427" t="n">
        <v>1</v>
      </c>
      <c r="O7427">
        <f>DATE(2026,1,1)-K7427</f>
        <v/>
      </c>
      <c r="P7427">
        <f>IF(G7427&gt;=2,"Repeat","One-time")</f>
        <v/>
      </c>
    </row>
    <row r="7428">
      <c r="A7428" t="inlineStr">
        <is>
          <t>C10012</t>
        </is>
      </c>
      <c r="B7428" t="inlineStr">
        <is>
          <t>Lakshmi Mishra</t>
        </is>
      </c>
      <c r="C7428" t="inlineStr">
        <is>
          <t>North</t>
        </is>
      </c>
      <c r="D7428" t="inlineStr">
        <is>
          <t>Chandigarh</t>
        </is>
      </c>
      <c r="E7428" t="inlineStr">
        <is>
          <t>No</t>
        </is>
      </c>
      <c r="F7428" t="inlineStr">
        <is>
          <t>Loyal</t>
        </is>
      </c>
      <c r="G7428" t="n">
        <v>2</v>
      </c>
      <c r="H7428" s="24" t="n">
        <v>3273.83</v>
      </c>
      <c r="I7428" s="24" t="n">
        <v>1416.88</v>
      </c>
      <c r="J7428" s="25" t="n">
        <v>45916</v>
      </c>
      <c r="K7428" s="25" t="n">
        <v>45919</v>
      </c>
      <c r="L7428" t="n">
        <v>3</v>
      </c>
      <c r="M7428" t="n">
        <v>3</v>
      </c>
      <c r="N7428" t="n">
        <v>1</v>
      </c>
      <c r="O7428">
        <f>DATE(2026,1,1)-K7428</f>
        <v/>
      </c>
      <c r="P7428">
        <f>IF(G7428&gt;=2,"Repeat","One-time")</f>
        <v/>
      </c>
    </row>
    <row r="7429">
      <c r="A7429" t="inlineStr">
        <is>
          <t>C03097</t>
        </is>
      </c>
      <c r="B7429" t="inlineStr">
        <is>
          <t>Abhishek Gupta</t>
        </is>
      </c>
      <c r="C7429" t="inlineStr">
        <is>
          <t>West</t>
        </is>
      </c>
      <c r="D7429" t="inlineStr">
        <is>
          <t>Panaji</t>
        </is>
      </c>
      <c r="E7429" t="inlineStr">
        <is>
          <t>No</t>
        </is>
      </c>
      <c r="F7429" t="inlineStr">
        <is>
          <t>Hibernating</t>
        </is>
      </c>
      <c r="G7429" t="n">
        <v>1</v>
      </c>
      <c r="H7429" s="24" t="n">
        <v>3273.56</v>
      </c>
      <c r="I7429" s="24" t="n">
        <v>969.48</v>
      </c>
      <c r="J7429" s="25" t="n">
        <v>45394</v>
      </c>
      <c r="K7429" s="25" t="n">
        <v>45394</v>
      </c>
      <c r="L7429" t="n">
        <v>1</v>
      </c>
      <c r="M7429" t="n">
        <v>1</v>
      </c>
      <c r="N7429" t="n">
        <v>1</v>
      </c>
      <c r="O7429">
        <f>DATE(2026,1,1)-K7429</f>
        <v/>
      </c>
      <c r="P7429">
        <f>IF(G7429&gt;=2,"Repeat","One-time")</f>
        <v/>
      </c>
    </row>
    <row r="7430">
      <c r="A7430" t="inlineStr">
        <is>
          <t>C03994</t>
        </is>
      </c>
      <c r="B7430" t="inlineStr">
        <is>
          <t>Varun Sinha</t>
        </is>
      </c>
      <c r="C7430" t="inlineStr">
        <is>
          <t>West</t>
        </is>
      </c>
      <c r="D7430" t="inlineStr">
        <is>
          <t>Mumbai</t>
        </is>
      </c>
      <c r="E7430" t="inlineStr">
        <is>
          <t>Yes</t>
        </is>
      </c>
      <c r="F7430" t="inlineStr">
        <is>
          <t>Occasional</t>
        </is>
      </c>
      <c r="G7430" t="n">
        <v>2</v>
      </c>
      <c r="H7430" s="24" t="n">
        <v>3271.89</v>
      </c>
      <c r="I7430" s="24" t="n">
        <v>1433.94</v>
      </c>
      <c r="J7430" s="25" t="n">
        <v>45823</v>
      </c>
      <c r="K7430" s="25" t="n">
        <v>45847</v>
      </c>
      <c r="L7430" t="n">
        <v>3</v>
      </c>
      <c r="M7430" t="n">
        <v>2</v>
      </c>
      <c r="N7430" t="n">
        <v>1</v>
      </c>
      <c r="O7430">
        <f>DATE(2026,1,1)-K7430</f>
        <v/>
      </c>
      <c r="P7430">
        <f>IF(G7430&gt;=2,"Repeat","One-time")</f>
        <v/>
      </c>
    </row>
    <row r="7431">
      <c r="A7431" t="inlineStr">
        <is>
          <t>C03392</t>
        </is>
      </c>
      <c r="B7431" t="inlineStr">
        <is>
          <t>Tanvi Agarwal</t>
        </is>
      </c>
      <c r="C7431" t="inlineStr">
        <is>
          <t>South</t>
        </is>
      </c>
      <c r="D7431" t="inlineStr">
        <is>
          <t>Bengaluru</t>
        </is>
      </c>
      <c r="E7431" t="inlineStr">
        <is>
          <t>No</t>
        </is>
      </c>
      <c r="F7431" t="inlineStr">
        <is>
          <t>Hibernating</t>
        </is>
      </c>
      <c r="G7431" t="n">
        <v>1</v>
      </c>
      <c r="H7431" s="24" t="n">
        <v>3264.97</v>
      </c>
      <c r="I7431" s="24" t="n">
        <v>1336.98</v>
      </c>
      <c r="J7431" s="25" t="n">
        <v>45413</v>
      </c>
      <c r="K7431" s="25" t="n">
        <v>45413</v>
      </c>
      <c r="L7431" t="n">
        <v>1</v>
      </c>
      <c r="M7431" t="n">
        <v>1</v>
      </c>
      <c r="N7431" t="n">
        <v>1</v>
      </c>
      <c r="O7431">
        <f>DATE(2026,1,1)-K7431</f>
        <v/>
      </c>
      <c r="P7431">
        <f>IF(G7431&gt;=2,"Repeat","One-time")</f>
        <v/>
      </c>
    </row>
    <row r="7432">
      <c r="A7432" t="inlineStr">
        <is>
          <t>C10807</t>
        </is>
      </c>
      <c r="B7432" t="inlineStr">
        <is>
          <t>Ayesha Menon</t>
        </is>
      </c>
      <c r="C7432" t="inlineStr">
        <is>
          <t>West</t>
        </is>
      </c>
      <c r="D7432" t="inlineStr">
        <is>
          <t>Ahmedabad</t>
        </is>
      </c>
      <c r="E7432" t="inlineStr">
        <is>
          <t>Yes</t>
        </is>
      </c>
      <c r="F7432" t="inlineStr">
        <is>
          <t>New</t>
        </is>
      </c>
      <c r="G7432" t="n">
        <v>1</v>
      </c>
      <c r="H7432" s="24" t="n">
        <v>3264.43</v>
      </c>
      <c r="I7432" s="24" t="n">
        <v>1309.32</v>
      </c>
      <c r="J7432" s="25" t="n">
        <v>46020</v>
      </c>
      <c r="K7432" s="25" t="n">
        <v>46020</v>
      </c>
      <c r="L7432" t="n">
        <v>5</v>
      </c>
      <c r="M7432" t="n">
        <v>2</v>
      </c>
      <c r="N7432" t="n">
        <v>1</v>
      </c>
      <c r="O7432">
        <f>DATE(2026,1,1)-K7432</f>
        <v/>
      </c>
      <c r="P7432">
        <f>IF(G7432&gt;=2,"Repeat","One-time")</f>
        <v/>
      </c>
    </row>
    <row r="7433">
      <c r="A7433" t="inlineStr">
        <is>
          <t>C07746</t>
        </is>
      </c>
      <c r="B7433" t="inlineStr">
        <is>
          <t>Aarav Pillai</t>
        </is>
      </c>
      <c r="C7433" t="inlineStr">
        <is>
          <t>South</t>
        </is>
      </c>
      <c r="D7433" t="inlineStr">
        <is>
          <t>Kochi</t>
        </is>
      </c>
      <c r="E7433" t="inlineStr">
        <is>
          <t>No</t>
        </is>
      </c>
      <c r="F7433" t="inlineStr">
        <is>
          <t>Occasional</t>
        </is>
      </c>
      <c r="G7433" t="n">
        <v>2</v>
      </c>
      <c r="H7433" s="24" t="n">
        <v>3263.4</v>
      </c>
      <c r="I7433" s="24" t="n">
        <v>369.59</v>
      </c>
      <c r="J7433" s="25" t="n">
        <v>45753</v>
      </c>
      <c r="K7433" s="25" t="n">
        <v>45997</v>
      </c>
      <c r="L7433" t="n">
        <v>5</v>
      </c>
      <c r="M7433" t="n">
        <v>2</v>
      </c>
      <c r="N7433" t="n">
        <v>1</v>
      </c>
      <c r="O7433">
        <f>DATE(2026,1,1)-K7433</f>
        <v/>
      </c>
      <c r="P7433">
        <f>IF(G7433&gt;=2,"Repeat","One-time")</f>
        <v/>
      </c>
    </row>
    <row r="7434">
      <c r="A7434" t="inlineStr">
        <is>
          <t>C03600</t>
        </is>
      </c>
      <c r="B7434" t="inlineStr">
        <is>
          <t>Abhishek Singh</t>
        </is>
      </c>
      <c r="C7434" t="inlineStr">
        <is>
          <t>West</t>
        </is>
      </c>
      <c r="D7434" t="inlineStr">
        <is>
          <t>Surat</t>
        </is>
      </c>
      <c r="E7434" t="inlineStr">
        <is>
          <t>No</t>
        </is>
      </c>
      <c r="F7434" t="inlineStr">
        <is>
          <t>At Risk</t>
        </is>
      </c>
      <c r="G7434" t="n">
        <v>3</v>
      </c>
      <c r="H7434" s="24" t="n">
        <v>3263.39</v>
      </c>
      <c r="I7434" s="24" t="n">
        <v>941.48</v>
      </c>
      <c r="J7434" s="25" t="n">
        <v>45287</v>
      </c>
      <c r="K7434" s="25" t="n">
        <v>45414</v>
      </c>
      <c r="L7434" t="n">
        <v>1</v>
      </c>
      <c r="M7434" t="n">
        <v>3</v>
      </c>
      <c r="N7434" t="n">
        <v>1</v>
      </c>
      <c r="O7434">
        <f>DATE(2026,1,1)-K7434</f>
        <v/>
      </c>
      <c r="P7434">
        <f>IF(G7434&gt;=2,"Repeat","One-time")</f>
        <v/>
      </c>
    </row>
    <row r="7435">
      <c r="A7435" t="inlineStr">
        <is>
          <t>C05046</t>
        </is>
      </c>
      <c r="B7435" t="inlineStr">
        <is>
          <t>Lakshmi Thakur</t>
        </is>
      </c>
      <c r="C7435" t="inlineStr">
        <is>
          <t>East</t>
        </is>
      </c>
      <c r="D7435" t="inlineStr">
        <is>
          <t>Patna</t>
        </is>
      </c>
      <c r="E7435" t="inlineStr">
        <is>
          <t>No</t>
        </is>
      </c>
      <c r="F7435" t="inlineStr">
        <is>
          <t>New</t>
        </is>
      </c>
      <c r="G7435" t="n">
        <v>2</v>
      </c>
      <c r="H7435" s="24" t="n">
        <v>3258.27</v>
      </c>
      <c r="I7435" s="24" t="n">
        <v>927.7</v>
      </c>
      <c r="J7435" s="25" t="n">
        <v>45970</v>
      </c>
      <c r="K7435" s="25" t="n">
        <v>45974</v>
      </c>
      <c r="L7435" t="n">
        <v>4</v>
      </c>
      <c r="M7435" t="n">
        <v>2</v>
      </c>
      <c r="N7435" t="n">
        <v>1</v>
      </c>
      <c r="O7435">
        <f>DATE(2026,1,1)-K7435</f>
        <v/>
      </c>
      <c r="P7435">
        <f>IF(G7435&gt;=2,"Repeat","One-time")</f>
        <v/>
      </c>
    </row>
    <row r="7436">
      <c r="A7436" t="inlineStr">
        <is>
          <t>C03106</t>
        </is>
      </c>
      <c r="B7436" t="inlineStr">
        <is>
          <t>Priya Chopra</t>
        </is>
      </c>
      <c r="C7436" t="inlineStr">
        <is>
          <t>West</t>
        </is>
      </c>
      <c r="D7436" t="inlineStr">
        <is>
          <t>Mumbai</t>
        </is>
      </c>
      <c r="E7436" t="inlineStr">
        <is>
          <t>No</t>
        </is>
      </c>
      <c r="F7436" t="inlineStr">
        <is>
          <t>Hibernating</t>
        </is>
      </c>
      <c r="G7436" t="n">
        <v>1</v>
      </c>
      <c r="H7436" s="24" t="n">
        <v>3254.65</v>
      </c>
      <c r="I7436" s="24" t="n">
        <v>1630.19</v>
      </c>
      <c r="J7436" s="25" t="n">
        <v>45255</v>
      </c>
      <c r="K7436" s="25" t="n">
        <v>45255</v>
      </c>
      <c r="L7436" t="n">
        <v>1</v>
      </c>
      <c r="M7436" t="n">
        <v>1</v>
      </c>
      <c r="N7436" t="n">
        <v>1</v>
      </c>
      <c r="O7436">
        <f>DATE(2026,1,1)-K7436</f>
        <v/>
      </c>
      <c r="P7436">
        <f>IF(G7436&gt;=2,"Repeat","One-time")</f>
        <v/>
      </c>
    </row>
    <row r="7437">
      <c r="A7437" t="inlineStr">
        <is>
          <t>C05469</t>
        </is>
      </c>
      <c r="B7437" t="inlineStr">
        <is>
          <t>Lakshmi Khan</t>
        </is>
      </c>
      <c r="C7437" t="inlineStr">
        <is>
          <t>South</t>
        </is>
      </c>
      <c r="D7437" t="inlineStr">
        <is>
          <t>Bengaluru</t>
        </is>
      </c>
      <c r="E7437" t="inlineStr">
        <is>
          <t>No</t>
        </is>
      </c>
      <c r="F7437" t="inlineStr">
        <is>
          <t>New</t>
        </is>
      </c>
      <c r="G7437" t="n">
        <v>1</v>
      </c>
      <c r="H7437" s="24" t="n">
        <v>3250.32</v>
      </c>
      <c r="I7437" s="24" t="n">
        <v>361.87</v>
      </c>
      <c r="J7437" s="25" t="n">
        <v>45937</v>
      </c>
      <c r="K7437" s="25" t="n">
        <v>45937</v>
      </c>
      <c r="L7437" t="n">
        <v>4</v>
      </c>
      <c r="M7437" t="n">
        <v>1</v>
      </c>
      <c r="N7437" t="n">
        <v>1</v>
      </c>
      <c r="O7437">
        <f>DATE(2026,1,1)-K7437</f>
        <v/>
      </c>
      <c r="P7437">
        <f>IF(G7437&gt;=2,"Repeat","One-time")</f>
        <v/>
      </c>
    </row>
    <row r="7438">
      <c r="A7438" t="inlineStr">
        <is>
          <t>C10081</t>
        </is>
      </c>
      <c r="B7438" t="inlineStr">
        <is>
          <t>Riya Patel</t>
        </is>
      </c>
      <c r="C7438" t="inlineStr">
        <is>
          <t>South</t>
        </is>
      </c>
      <c r="D7438" t="inlineStr">
        <is>
          <t>Bengaluru</t>
        </is>
      </c>
      <c r="E7438" t="inlineStr">
        <is>
          <t>Yes</t>
        </is>
      </c>
      <c r="F7438" t="inlineStr">
        <is>
          <t>Occasional</t>
        </is>
      </c>
      <c r="G7438" t="n">
        <v>1</v>
      </c>
      <c r="H7438" s="24" t="n">
        <v>3250.25</v>
      </c>
      <c r="I7438" s="24" t="n">
        <v>1276.78</v>
      </c>
      <c r="J7438" s="25" t="n">
        <v>45883</v>
      </c>
      <c r="K7438" s="25" t="n">
        <v>45883</v>
      </c>
      <c r="L7438" t="n">
        <v>3</v>
      </c>
      <c r="M7438" t="n">
        <v>2</v>
      </c>
      <c r="N7438" t="n">
        <v>1</v>
      </c>
      <c r="O7438">
        <f>DATE(2026,1,1)-K7438</f>
        <v/>
      </c>
      <c r="P7438">
        <f>IF(G7438&gt;=2,"Repeat","One-time")</f>
        <v/>
      </c>
    </row>
    <row r="7439">
      <c r="A7439" t="inlineStr">
        <is>
          <t>C03526</t>
        </is>
      </c>
      <c r="B7439" t="inlineStr">
        <is>
          <t>Vikram Ghosh</t>
        </is>
      </c>
      <c r="C7439" t="inlineStr">
        <is>
          <t>West</t>
        </is>
      </c>
      <c r="D7439" t="inlineStr">
        <is>
          <t>Pune</t>
        </is>
      </c>
      <c r="E7439" t="inlineStr">
        <is>
          <t>No</t>
        </is>
      </c>
      <c r="F7439" t="inlineStr">
        <is>
          <t>Occasional</t>
        </is>
      </c>
      <c r="G7439" t="n">
        <v>1</v>
      </c>
      <c r="H7439" s="24" t="n">
        <v>3241.68</v>
      </c>
      <c r="I7439" s="24" t="n">
        <v>1286.33</v>
      </c>
      <c r="J7439" s="25" t="n">
        <v>45545</v>
      </c>
      <c r="K7439" s="25" t="n">
        <v>45545</v>
      </c>
      <c r="L7439" t="n">
        <v>2</v>
      </c>
      <c r="M7439" t="n">
        <v>1</v>
      </c>
      <c r="N7439" t="n">
        <v>1</v>
      </c>
      <c r="O7439">
        <f>DATE(2026,1,1)-K7439</f>
        <v/>
      </c>
      <c r="P7439">
        <f>IF(G7439&gt;=2,"Repeat","One-time")</f>
        <v/>
      </c>
    </row>
    <row r="7440">
      <c r="A7440" t="inlineStr">
        <is>
          <t>C01189</t>
        </is>
      </c>
      <c r="B7440" t="inlineStr">
        <is>
          <t>Aditya Banerjee</t>
        </is>
      </c>
      <c r="C7440" t="inlineStr">
        <is>
          <t>West</t>
        </is>
      </c>
      <c r="D7440" t="inlineStr">
        <is>
          <t>Pune</t>
        </is>
      </c>
      <c r="E7440" t="inlineStr">
        <is>
          <t>No</t>
        </is>
      </c>
      <c r="F7440" t="inlineStr">
        <is>
          <t>Hibernating</t>
        </is>
      </c>
      <c r="G7440" t="n">
        <v>2</v>
      </c>
      <c r="H7440" s="24" t="n">
        <v>3229.35</v>
      </c>
      <c r="I7440" s="24" t="n">
        <v>996.03</v>
      </c>
      <c r="J7440" s="25" t="n">
        <v>44975</v>
      </c>
      <c r="K7440" s="25" t="n">
        <v>45068</v>
      </c>
      <c r="L7440" t="n">
        <v>1</v>
      </c>
      <c r="M7440" t="n">
        <v>2</v>
      </c>
      <c r="N7440" t="n">
        <v>1</v>
      </c>
      <c r="O7440">
        <f>DATE(2026,1,1)-K7440</f>
        <v/>
      </c>
      <c r="P7440">
        <f>IF(G7440&gt;=2,"Repeat","One-time")</f>
        <v/>
      </c>
    </row>
    <row r="7441">
      <c r="A7441" t="inlineStr">
        <is>
          <t>C02979</t>
        </is>
      </c>
      <c r="B7441" t="inlineStr">
        <is>
          <t>Farhan Fernandes</t>
        </is>
      </c>
      <c r="C7441" t="inlineStr">
        <is>
          <t>Central</t>
        </is>
      </c>
      <c r="D7441" t="inlineStr">
        <is>
          <t>Indore</t>
        </is>
      </c>
      <c r="E7441" t="inlineStr">
        <is>
          <t>Yes</t>
        </is>
      </c>
      <c r="F7441" t="inlineStr">
        <is>
          <t>Hibernating</t>
        </is>
      </c>
      <c r="G7441" t="n">
        <v>1</v>
      </c>
      <c r="H7441" s="24" t="n">
        <v>3225.45</v>
      </c>
      <c r="I7441" s="24" t="n">
        <v>1150.06</v>
      </c>
      <c r="J7441" s="25" t="n">
        <v>45405</v>
      </c>
      <c r="K7441" s="25" t="n">
        <v>45405</v>
      </c>
      <c r="L7441" t="n">
        <v>1</v>
      </c>
      <c r="M7441" t="n">
        <v>1</v>
      </c>
      <c r="N7441" t="n">
        <v>1</v>
      </c>
      <c r="O7441">
        <f>DATE(2026,1,1)-K7441</f>
        <v/>
      </c>
      <c r="P7441">
        <f>IF(G7441&gt;=2,"Repeat","One-time")</f>
        <v/>
      </c>
    </row>
    <row r="7442">
      <c r="A7442" t="inlineStr">
        <is>
          <t>C04202</t>
        </is>
      </c>
      <c r="B7442" t="inlineStr">
        <is>
          <t>Abhishek Iyer</t>
        </is>
      </c>
      <c r="C7442" t="inlineStr">
        <is>
          <t>East</t>
        </is>
      </c>
      <c r="D7442" t="inlineStr">
        <is>
          <t>Jamshedpur</t>
        </is>
      </c>
      <c r="E7442" t="inlineStr">
        <is>
          <t>No</t>
        </is>
      </c>
      <c r="F7442" t="inlineStr">
        <is>
          <t>New</t>
        </is>
      </c>
      <c r="G7442" t="n">
        <v>1</v>
      </c>
      <c r="H7442" s="24" t="n">
        <v>3223.33</v>
      </c>
      <c r="I7442" s="24" t="n">
        <v>518.13</v>
      </c>
      <c r="J7442" s="25" t="n">
        <v>45957</v>
      </c>
      <c r="K7442" s="25" t="n">
        <v>45957</v>
      </c>
      <c r="L7442" t="n">
        <v>4</v>
      </c>
      <c r="M7442" t="n">
        <v>1</v>
      </c>
      <c r="N7442" t="n">
        <v>1</v>
      </c>
      <c r="O7442">
        <f>DATE(2026,1,1)-K7442</f>
        <v/>
      </c>
      <c r="P7442">
        <f>IF(G7442&gt;=2,"Repeat","One-time")</f>
        <v/>
      </c>
    </row>
    <row r="7443">
      <c r="A7443" t="inlineStr">
        <is>
          <t>C09384</t>
        </is>
      </c>
      <c r="B7443" t="inlineStr">
        <is>
          <t>Isha Joshi</t>
        </is>
      </c>
      <c r="C7443" t="inlineStr">
        <is>
          <t>East</t>
        </is>
      </c>
      <c r="D7443" t="inlineStr">
        <is>
          <t>Kolkata</t>
        </is>
      </c>
      <c r="E7443" t="inlineStr">
        <is>
          <t>No</t>
        </is>
      </c>
      <c r="F7443" t="inlineStr">
        <is>
          <t>Occasional</t>
        </is>
      </c>
      <c r="G7443" t="n">
        <v>2</v>
      </c>
      <c r="H7443" s="24" t="n">
        <v>3221.05</v>
      </c>
      <c r="I7443" s="24" t="n">
        <v>1480.6</v>
      </c>
      <c r="J7443" s="25" t="n">
        <v>45896</v>
      </c>
      <c r="K7443" s="25" t="n">
        <v>46008</v>
      </c>
      <c r="L7443" t="n">
        <v>5</v>
      </c>
      <c r="M7443" t="n">
        <v>2</v>
      </c>
      <c r="N7443" t="n">
        <v>1</v>
      </c>
      <c r="O7443">
        <f>DATE(2026,1,1)-K7443</f>
        <v/>
      </c>
      <c r="P7443">
        <f>IF(G7443&gt;=2,"Repeat","One-time")</f>
        <v/>
      </c>
    </row>
    <row r="7444">
      <c r="A7444" t="inlineStr">
        <is>
          <t>C10351</t>
        </is>
      </c>
      <c r="B7444" t="inlineStr">
        <is>
          <t>Shreya Mukherjee</t>
        </is>
      </c>
      <c r="C7444" t="inlineStr">
        <is>
          <t>South</t>
        </is>
      </c>
      <c r="D7444" t="inlineStr">
        <is>
          <t>Bengaluru</t>
        </is>
      </c>
      <c r="E7444" t="inlineStr">
        <is>
          <t>No</t>
        </is>
      </c>
      <c r="F7444" t="inlineStr">
        <is>
          <t>Occasional</t>
        </is>
      </c>
      <c r="G7444" t="n">
        <v>1</v>
      </c>
      <c r="H7444" s="24" t="n">
        <v>3219.82</v>
      </c>
      <c r="I7444" s="24" t="n">
        <v>655.33</v>
      </c>
      <c r="J7444" s="25" t="n">
        <v>45927</v>
      </c>
      <c r="K7444" s="25" t="n">
        <v>45927</v>
      </c>
      <c r="L7444" t="n">
        <v>3</v>
      </c>
      <c r="M7444" t="n">
        <v>2</v>
      </c>
      <c r="N7444" t="n">
        <v>1</v>
      </c>
      <c r="O7444">
        <f>DATE(2026,1,1)-K7444</f>
        <v/>
      </c>
      <c r="P7444">
        <f>IF(G7444&gt;=2,"Repeat","One-time")</f>
        <v/>
      </c>
    </row>
    <row r="7445">
      <c r="A7445" t="inlineStr">
        <is>
          <t>C10000</t>
        </is>
      </c>
      <c r="B7445" t="inlineStr">
        <is>
          <t>Isha Kapoor</t>
        </is>
      </c>
      <c r="C7445" t="inlineStr">
        <is>
          <t>South</t>
        </is>
      </c>
      <c r="D7445" t="inlineStr">
        <is>
          <t>Hyderabad</t>
        </is>
      </c>
      <c r="E7445" t="inlineStr">
        <is>
          <t>No</t>
        </is>
      </c>
      <c r="F7445" t="inlineStr">
        <is>
          <t>New</t>
        </is>
      </c>
      <c r="G7445" t="n">
        <v>2</v>
      </c>
      <c r="H7445" s="24" t="n">
        <v>3214.89</v>
      </c>
      <c r="I7445" s="24" t="n">
        <v>978.61</v>
      </c>
      <c r="J7445" s="25" t="n">
        <v>45947</v>
      </c>
      <c r="K7445" s="25" t="n">
        <v>45999</v>
      </c>
      <c r="L7445" t="n">
        <v>5</v>
      </c>
      <c r="M7445" t="n">
        <v>3</v>
      </c>
      <c r="N7445" t="n">
        <v>1</v>
      </c>
      <c r="O7445">
        <f>DATE(2026,1,1)-K7445</f>
        <v/>
      </c>
      <c r="P7445">
        <f>IF(G7445&gt;=2,"Repeat","One-time")</f>
        <v/>
      </c>
    </row>
    <row r="7446">
      <c r="A7446" t="inlineStr">
        <is>
          <t>C04026</t>
        </is>
      </c>
      <c r="B7446" t="inlineStr">
        <is>
          <t>Ananya Khan</t>
        </is>
      </c>
      <c r="C7446" t="inlineStr">
        <is>
          <t>South</t>
        </is>
      </c>
      <c r="D7446" t="inlineStr">
        <is>
          <t>Chennai</t>
        </is>
      </c>
      <c r="E7446" t="inlineStr">
        <is>
          <t>No</t>
        </is>
      </c>
      <c r="F7446" t="inlineStr">
        <is>
          <t>Occasional</t>
        </is>
      </c>
      <c r="G7446" t="n">
        <v>1</v>
      </c>
      <c r="H7446" s="24" t="n">
        <v>3212.56</v>
      </c>
      <c r="I7446" s="24" t="n">
        <v>1792.18</v>
      </c>
      <c r="J7446" s="25" t="n">
        <v>45503</v>
      </c>
      <c r="K7446" s="25" t="n">
        <v>45503</v>
      </c>
      <c r="L7446" t="n">
        <v>2</v>
      </c>
      <c r="M7446" t="n">
        <v>1</v>
      </c>
      <c r="N7446" t="n">
        <v>1</v>
      </c>
      <c r="O7446">
        <f>DATE(2026,1,1)-K7446</f>
        <v/>
      </c>
      <c r="P7446">
        <f>IF(G7446&gt;=2,"Repeat","One-time")</f>
        <v/>
      </c>
    </row>
    <row r="7447">
      <c r="A7447" t="inlineStr">
        <is>
          <t>C07784</t>
        </is>
      </c>
      <c r="B7447" t="inlineStr">
        <is>
          <t>Gurpreet Rao</t>
        </is>
      </c>
      <c r="C7447" t="inlineStr">
        <is>
          <t>Central</t>
        </is>
      </c>
      <c r="D7447" t="inlineStr">
        <is>
          <t>Bhopal</t>
        </is>
      </c>
      <c r="E7447" t="inlineStr">
        <is>
          <t>No</t>
        </is>
      </c>
      <c r="F7447" t="inlineStr">
        <is>
          <t>Occasional</t>
        </is>
      </c>
      <c r="G7447" t="n">
        <v>1</v>
      </c>
      <c r="H7447" s="24" t="n">
        <v>3207.65</v>
      </c>
      <c r="I7447" s="24" t="n">
        <v>1102.82</v>
      </c>
      <c r="J7447" s="25" t="n">
        <v>45725</v>
      </c>
      <c r="K7447" s="25" t="n">
        <v>45725</v>
      </c>
      <c r="L7447" t="n">
        <v>2</v>
      </c>
      <c r="M7447" t="n">
        <v>1</v>
      </c>
      <c r="N7447" t="n">
        <v>1</v>
      </c>
      <c r="O7447">
        <f>DATE(2026,1,1)-K7447</f>
        <v/>
      </c>
      <c r="P7447">
        <f>IF(G7447&gt;=2,"Repeat","One-time")</f>
        <v/>
      </c>
    </row>
    <row r="7448">
      <c r="A7448" t="inlineStr">
        <is>
          <t>C04146</t>
        </is>
      </c>
      <c r="B7448" t="inlineStr">
        <is>
          <t>Maria Sinha</t>
        </is>
      </c>
      <c r="C7448" t="inlineStr">
        <is>
          <t>South</t>
        </is>
      </c>
      <c r="D7448" t="inlineStr">
        <is>
          <t>Kochi</t>
        </is>
      </c>
      <c r="E7448" t="inlineStr">
        <is>
          <t>No</t>
        </is>
      </c>
      <c r="F7448" t="inlineStr">
        <is>
          <t>Occasional</t>
        </is>
      </c>
      <c r="G7448" t="n">
        <v>2</v>
      </c>
      <c r="H7448" s="24" t="n">
        <v>3206.43</v>
      </c>
      <c r="I7448" s="24" t="n">
        <v>884.24</v>
      </c>
      <c r="J7448" s="25" t="n">
        <v>45398</v>
      </c>
      <c r="K7448" s="25" t="n">
        <v>45800</v>
      </c>
      <c r="L7448" t="n">
        <v>3</v>
      </c>
      <c r="M7448" t="n">
        <v>2</v>
      </c>
      <c r="N7448" t="n">
        <v>1</v>
      </c>
      <c r="O7448">
        <f>DATE(2026,1,1)-K7448</f>
        <v/>
      </c>
      <c r="P7448">
        <f>IF(G7448&gt;=2,"Repeat","One-time")</f>
        <v/>
      </c>
    </row>
    <row r="7449">
      <c r="A7449" t="inlineStr">
        <is>
          <t>C11408</t>
        </is>
      </c>
      <c r="B7449" t="inlineStr">
        <is>
          <t>Meera Kapoor</t>
        </is>
      </c>
      <c r="C7449" t="inlineStr">
        <is>
          <t>East</t>
        </is>
      </c>
      <c r="D7449" t="inlineStr">
        <is>
          <t>Kolkata</t>
        </is>
      </c>
      <c r="E7449" t="inlineStr">
        <is>
          <t>Yes</t>
        </is>
      </c>
      <c r="F7449" t="inlineStr">
        <is>
          <t>New</t>
        </is>
      </c>
      <c r="G7449" t="n">
        <v>1</v>
      </c>
      <c r="H7449" s="24" t="n">
        <v>3203.43</v>
      </c>
      <c r="I7449" s="24" t="n">
        <v>-525.66</v>
      </c>
      <c r="J7449" s="25" t="n">
        <v>45988</v>
      </c>
      <c r="K7449" s="25" t="n">
        <v>45988</v>
      </c>
      <c r="L7449" t="n">
        <v>5</v>
      </c>
      <c r="M7449" t="n">
        <v>2</v>
      </c>
      <c r="N7449" t="n">
        <v>1</v>
      </c>
      <c r="O7449">
        <f>DATE(2026,1,1)-K7449</f>
        <v/>
      </c>
      <c r="P7449">
        <f>IF(G7449&gt;=2,"Repeat","One-time")</f>
        <v/>
      </c>
    </row>
    <row r="7450">
      <c r="A7450" t="inlineStr">
        <is>
          <t>C05779</t>
        </is>
      </c>
      <c r="B7450" t="inlineStr">
        <is>
          <t>Divya Patel</t>
        </is>
      </c>
      <c r="C7450" t="inlineStr">
        <is>
          <t>North</t>
        </is>
      </c>
      <c r="D7450" t="inlineStr">
        <is>
          <t>Chandigarh</t>
        </is>
      </c>
      <c r="E7450" t="inlineStr">
        <is>
          <t>No</t>
        </is>
      </c>
      <c r="F7450" t="inlineStr">
        <is>
          <t>At Risk</t>
        </is>
      </c>
      <c r="G7450" t="n">
        <v>4</v>
      </c>
      <c r="H7450" s="24" t="n">
        <v>3200.44</v>
      </c>
      <c r="I7450" s="24" t="n">
        <v>1115.87</v>
      </c>
      <c r="J7450" s="25" t="n">
        <v>45521</v>
      </c>
      <c r="K7450" s="25" t="n">
        <v>45626</v>
      </c>
      <c r="L7450" t="n">
        <v>2</v>
      </c>
      <c r="M7450" t="n">
        <v>3</v>
      </c>
      <c r="N7450" t="n">
        <v>1</v>
      </c>
      <c r="O7450">
        <f>DATE(2026,1,1)-K7450</f>
        <v/>
      </c>
      <c r="P7450">
        <f>IF(G7450&gt;=2,"Repeat","One-time")</f>
        <v/>
      </c>
    </row>
    <row r="7451">
      <c r="A7451" t="inlineStr">
        <is>
          <t>C07956</t>
        </is>
      </c>
      <c r="B7451" t="inlineStr">
        <is>
          <t>Priya Banerjee</t>
        </is>
      </c>
      <c r="C7451" t="inlineStr">
        <is>
          <t>South</t>
        </is>
      </c>
      <c r="D7451" t="inlineStr">
        <is>
          <t>Hyderabad</t>
        </is>
      </c>
      <c r="E7451" t="inlineStr">
        <is>
          <t>No</t>
        </is>
      </c>
      <c r="F7451" t="inlineStr">
        <is>
          <t>Occasional</t>
        </is>
      </c>
      <c r="G7451" t="n">
        <v>2</v>
      </c>
      <c r="H7451" s="24" t="n">
        <v>3191.74</v>
      </c>
      <c r="I7451" s="24" t="n">
        <v>1035.91</v>
      </c>
      <c r="J7451" s="25" t="n">
        <v>45712</v>
      </c>
      <c r="K7451" s="25" t="n">
        <v>45773</v>
      </c>
      <c r="L7451" t="n">
        <v>3</v>
      </c>
      <c r="M7451" t="n">
        <v>2</v>
      </c>
      <c r="N7451" t="n">
        <v>1</v>
      </c>
      <c r="O7451">
        <f>DATE(2026,1,1)-K7451</f>
        <v/>
      </c>
      <c r="P7451">
        <f>IF(G7451&gt;=2,"Repeat","One-time")</f>
        <v/>
      </c>
    </row>
    <row r="7452">
      <c r="A7452" t="inlineStr">
        <is>
          <t>C08835</t>
        </is>
      </c>
      <c r="B7452" t="inlineStr">
        <is>
          <t>Karan Khan</t>
        </is>
      </c>
      <c r="C7452" t="inlineStr">
        <is>
          <t>West</t>
        </is>
      </c>
      <c r="D7452" t="inlineStr">
        <is>
          <t>Ahmedabad</t>
        </is>
      </c>
      <c r="E7452" t="inlineStr">
        <is>
          <t>No</t>
        </is>
      </c>
      <c r="F7452" t="inlineStr">
        <is>
          <t>Occasional</t>
        </is>
      </c>
      <c r="G7452" t="n">
        <v>1</v>
      </c>
      <c r="H7452" s="24" t="n">
        <v>3190.94</v>
      </c>
      <c r="I7452" s="24" t="n">
        <v>1296.27</v>
      </c>
      <c r="J7452" s="25" t="n">
        <v>45791</v>
      </c>
      <c r="K7452" s="25" t="n">
        <v>45791</v>
      </c>
      <c r="L7452" t="n">
        <v>3</v>
      </c>
      <c r="M7452" t="n">
        <v>1</v>
      </c>
      <c r="N7452" t="n">
        <v>1</v>
      </c>
      <c r="O7452">
        <f>DATE(2026,1,1)-K7452</f>
        <v/>
      </c>
      <c r="P7452">
        <f>IF(G7452&gt;=2,"Repeat","One-time")</f>
        <v/>
      </c>
    </row>
    <row r="7453">
      <c r="A7453" t="inlineStr">
        <is>
          <t>C09478</t>
        </is>
      </c>
      <c r="B7453" t="inlineStr">
        <is>
          <t>Joseph Kapoor</t>
        </is>
      </c>
      <c r="C7453" t="inlineStr">
        <is>
          <t>West</t>
        </is>
      </c>
      <c r="D7453" t="inlineStr">
        <is>
          <t>Mumbai</t>
        </is>
      </c>
      <c r="E7453" t="inlineStr">
        <is>
          <t>No</t>
        </is>
      </c>
      <c r="F7453" t="inlineStr">
        <is>
          <t>Occasional</t>
        </is>
      </c>
      <c r="G7453" t="n">
        <v>2</v>
      </c>
      <c r="H7453" s="24" t="n">
        <v>3190.56</v>
      </c>
      <c r="I7453" s="24" t="n">
        <v>881.38</v>
      </c>
      <c r="J7453" s="25" t="n">
        <v>45924</v>
      </c>
      <c r="K7453" s="25" t="n">
        <v>45980</v>
      </c>
      <c r="L7453" t="n">
        <v>4</v>
      </c>
      <c r="M7453" t="n">
        <v>2</v>
      </c>
      <c r="N7453" t="n">
        <v>1</v>
      </c>
      <c r="O7453">
        <f>DATE(2026,1,1)-K7453</f>
        <v/>
      </c>
      <c r="P7453">
        <f>IF(G7453&gt;=2,"Repeat","One-time")</f>
        <v/>
      </c>
    </row>
    <row r="7454">
      <c r="A7454" t="inlineStr">
        <is>
          <t>C03810</t>
        </is>
      </c>
      <c r="B7454" t="inlineStr">
        <is>
          <t>Harpreet Bose</t>
        </is>
      </c>
      <c r="C7454" t="inlineStr">
        <is>
          <t>North</t>
        </is>
      </c>
      <c r="D7454" t="inlineStr">
        <is>
          <t>Jaipur</t>
        </is>
      </c>
      <c r="E7454" t="inlineStr">
        <is>
          <t>No</t>
        </is>
      </c>
      <c r="F7454" t="inlineStr">
        <is>
          <t>Occasional</t>
        </is>
      </c>
      <c r="G7454" t="n">
        <v>1</v>
      </c>
      <c r="H7454" s="24" t="n">
        <v>3184.28</v>
      </c>
      <c r="I7454" s="24" t="n">
        <v>486.93</v>
      </c>
      <c r="J7454" s="25" t="n">
        <v>45720</v>
      </c>
      <c r="K7454" s="25" t="n">
        <v>45720</v>
      </c>
      <c r="L7454" t="n">
        <v>2</v>
      </c>
      <c r="M7454" t="n">
        <v>1</v>
      </c>
      <c r="N7454" t="n">
        <v>1</v>
      </c>
      <c r="O7454">
        <f>DATE(2026,1,1)-K7454</f>
        <v/>
      </c>
      <c r="P7454">
        <f>IF(G7454&gt;=2,"Repeat","One-time")</f>
        <v/>
      </c>
    </row>
    <row r="7455">
      <c r="A7455" t="inlineStr">
        <is>
          <t>C08212</t>
        </is>
      </c>
      <c r="B7455" t="inlineStr">
        <is>
          <t>Gurpreet Sharma</t>
        </is>
      </c>
      <c r="C7455" t="inlineStr">
        <is>
          <t>West</t>
        </is>
      </c>
      <c r="D7455" t="inlineStr">
        <is>
          <t>Pune</t>
        </is>
      </c>
      <c r="E7455" t="inlineStr">
        <is>
          <t>Yes</t>
        </is>
      </c>
      <c r="F7455" t="inlineStr">
        <is>
          <t>Occasional</t>
        </is>
      </c>
      <c r="G7455" t="n">
        <v>2</v>
      </c>
      <c r="H7455" s="24" t="n">
        <v>3184.06</v>
      </c>
      <c r="I7455" s="24" t="n">
        <v>1305.02</v>
      </c>
      <c r="J7455" s="25" t="n">
        <v>45803</v>
      </c>
      <c r="K7455" s="25" t="n">
        <v>45816</v>
      </c>
      <c r="L7455" t="n">
        <v>3</v>
      </c>
      <c r="M7455" t="n">
        <v>2</v>
      </c>
      <c r="N7455" t="n">
        <v>1</v>
      </c>
      <c r="O7455">
        <f>DATE(2026,1,1)-K7455</f>
        <v/>
      </c>
      <c r="P7455">
        <f>IF(G7455&gt;=2,"Repeat","One-time")</f>
        <v/>
      </c>
    </row>
    <row r="7456">
      <c r="A7456" t="inlineStr">
        <is>
          <t>C06815</t>
        </is>
      </c>
      <c r="B7456" t="inlineStr">
        <is>
          <t>Shreya Iyer</t>
        </is>
      </c>
      <c r="C7456" t="inlineStr">
        <is>
          <t>Central</t>
        </is>
      </c>
      <c r="D7456" t="inlineStr">
        <is>
          <t>Nagpur</t>
        </is>
      </c>
      <c r="E7456" t="inlineStr">
        <is>
          <t>No</t>
        </is>
      </c>
      <c r="F7456" t="inlineStr">
        <is>
          <t>Occasional</t>
        </is>
      </c>
      <c r="G7456" t="n">
        <v>1</v>
      </c>
      <c r="H7456" s="24" t="n">
        <v>3176.31</v>
      </c>
      <c r="I7456" s="24" t="n">
        <v>1313.12</v>
      </c>
      <c r="J7456" s="25" t="n">
        <v>45599</v>
      </c>
      <c r="K7456" s="25" t="n">
        <v>45599</v>
      </c>
      <c r="L7456" t="n">
        <v>2</v>
      </c>
      <c r="M7456" t="n">
        <v>1</v>
      </c>
      <c r="N7456" t="n">
        <v>1</v>
      </c>
      <c r="O7456">
        <f>DATE(2026,1,1)-K7456</f>
        <v/>
      </c>
      <c r="P7456">
        <f>IF(G7456&gt;=2,"Repeat","One-time")</f>
        <v/>
      </c>
    </row>
    <row r="7457">
      <c r="A7457" t="inlineStr">
        <is>
          <t>C04992</t>
        </is>
      </c>
      <c r="B7457" t="inlineStr">
        <is>
          <t>Riya Mehta</t>
        </is>
      </c>
      <c r="C7457" t="inlineStr">
        <is>
          <t>North</t>
        </is>
      </c>
      <c r="D7457" t="inlineStr">
        <is>
          <t>Gurugram</t>
        </is>
      </c>
      <c r="E7457" t="inlineStr">
        <is>
          <t>No</t>
        </is>
      </c>
      <c r="F7457" t="inlineStr">
        <is>
          <t>Occasional</t>
        </is>
      </c>
      <c r="G7457" t="n">
        <v>2</v>
      </c>
      <c r="H7457" s="24" t="n">
        <v>3172.99</v>
      </c>
      <c r="I7457" s="24" t="n">
        <v>833.95</v>
      </c>
      <c r="J7457" s="25" t="n">
        <v>45524</v>
      </c>
      <c r="K7457" s="25" t="n">
        <v>45531</v>
      </c>
      <c r="L7457" t="n">
        <v>2</v>
      </c>
      <c r="M7457" t="n">
        <v>2</v>
      </c>
      <c r="N7457" t="n">
        <v>1</v>
      </c>
      <c r="O7457">
        <f>DATE(2026,1,1)-K7457</f>
        <v/>
      </c>
      <c r="P7457">
        <f>IF(G7457&gt;=2,"Repeat","One-time")</f>
        <v/>
      </c>
    </row>
    <row r="7458">
      <c r="A7458" t="inlineStr">
        <is>
          <t>C07017</t>
        </is>
      </c>
      <c r="B7458" t="inlineStr">
        <is>
          <t>Kavya Das</t>
        </is>
      </c>
      <c r="C7458" t="inlineStr">
        <is>
          <t>North</t>
        </is>
      </c>
      <c r="D7458" t="inlineStr">
        <is>
          <t>Chandigarh</t>
        </is>
      </c>
      <c r="E7458" t="inlineStr">
        <is>
          <t>No</t>
        </is>
      </c>
      <c r="F7458" t="inlineStr">
        <is>
          <t>Occasional</t>
        </is>
      </c>
      <c r="G7458" t="n">
        <v>2</v>
      </c>
      <c r="H7458" s="24" t="n">
        <v>3171.42</v>
      </c>
      <c r="I7458" s="24" t="n">
        <v>1557.79</v>
      </c>
      <c r="J7458" s="25" t="n">
        <v>45783</v>
      </c>
      <c r="K7458" s="25" t="n">
        <v>45975</v>
      </c>
      <c r="L7458" t="n">
        <v>4</v>
      </c>
      <c r="M7458" t="n">
        <v>2</v>
      </c>
      <c r="N7458" t="n">
        <v>1</v>
      </c>
      <c r="O7458">
        <f>DATE(2026,1,1)-K7458</f>
        <v/>
      </c>
      <c r="P7458">
        <f>IF(G7458&gt;=2,"Repeat","One-time")</f>
        <v/>
      </c>
    </row>
    <row r="7459">
      <c r="A7459" t="inlineStr">
        <is>
          <t>C00731</t>
        </is>
      </c>
      <c r="B7459" t="inlineStr">
        <is>
          <t>Tanvi Sinha</t>
        </is>
      </c>
      <c r="C7459" t="inlineStr">
        <is>
          <t>Central</t>
        </is>
      </c>
      <c r="D7459" t="inlineStr">
        <is>
          <t>Bhopal</t>
        </is>
      </c>
      <c r="E7459" t="inlineStr">
        <is>
          <t>No</t>
        </is>
      </c>
      <c r="F7459" t="inlineStr">
        <is>
          <t>At Risk</t>
        </is>
      </c>
      <c r="G7459" t="n">
        <v>3</v>
      </c>
      <c r="H7459" s="24" t="n">
        <v>3162.48</v>
      </c>
      <c r="I7459" s="24" t="n">
        <v>454.23</v>
      </c>
      <c r="J7459" s="25" t="n">
        <v>45106</v>
      </c>
      <c r="K7459" s="25" t="n">
        <v>45452</v>
      </c>
      <c r="L7459" t="n">
        <v>1</v>
      </c>
      <c r="M7459" t="n">
        <v>3</v>
      </c>
      <c r="N7459" t="n">
        <v>1</v>
      </c>
      <c r="O7459">
        <f>DATE(2026,1,1)-K7459</f>
        <v/>
      </c>
      <c r="P7459">
        <f>IF(G7459&gt;=2,"Repeat","One-time")</f>
        <v/>
      </c>
    </row>
    <row r="7460">
      <c r="A7460" t="inlineStr">
        <is>
          <t>C04017</t>
        </is>
      </c>
      <c r="B7460" t="inlineStr">
        <is>
          <t>Neha Kapoor</t>
        </is>
      </c>
      <c r="C7460" t="inlineStr">
        <is>
          <t>South</t>
        </is>
      </c>
      <c r="D7460" t="inlineStr">
        <is>
          <t>Chennai</t>
        </is>
      </c>
      <c r="E7460" t="inlineStr">
        <is>
          <t>No</t>
        </is>
      </c>
      <c r="F7460" t="inlineStr">
        <is>
          <t>Occasional</t>
        </is>
      </c>
      <c r="G7460" t="n">
        <v>1</v>
      </c>
      <c r="H7460" s="24" t="n">
        <v>3161.52</v>
      </c>
      <c r="I7460" s="24" t="n">
        <v>1059.17</v>
      </c>
      <c r="J7460" s="25" t="n">
        <v>45744</v>
      </c>
      <c r="K7460" s="25" t="n">
        <v>45744</v>
      </c>
      <c r="L7460" t="n">
        <v>2</v>
      </c>
      <c r="M7460" t="n">
        <v>1</v>
      </c>
      <c r="N7460" t="n">
        <v>1</v>
      </c>
      <c r="O7460">
        <f>DATE(2026,1,1)-K7460</f>
        <v/>
      </c>
      <c r="P7460">
        <f>IF(G7460&gt;=2,"Repeat","One-time")</f>
        <v/>
      </c>
    </row>
    <row r="7461">
      <c r="A7461" t="inlineStr">
        <is>
          <t>C04090</t>
        </is>
      </c>
      <c r="B7461" t="inlineStr">
        <is>
          <t>Maria Fernandes</t>
        </is>
      </c>
      <c r="C7461" t="inlineStr">
        <is>
          <t>North</t>
        </is>
      </c>
      <c r="D7461" t="inlineStr">
        <is>
          <t>Lucknow</t>
        </is>
      </c>
      <c r="E7461" t="inlineStr">
        <is>
          <t>No</t>
        </is>
      </c>
      <c r="F7461" t="inlineStr">
        <is>
          <t>Hibernating</t>
        </is>
      </c>
      <c r="G7461" t="n">
        <v>2</v>
      </c>
      <c r="H7461" s="24" t="n">
        <v>3156.71</v>
      </c>
      <c r="I7461" s="24" t="n">
        <v>1431.66</v>
      </c>
      <c r="J7461" s="25" t="n">
        <v>45361</v>
      </c>
      <c r="K7461" s="25" t="n">
        <v>45373</v>
      </c>
      <c r="L7461" t="n">
        <v>1</v>
      </c>
      <c r="M7461" t="n">
        <v>2</v>
      </c>
      <c r="N7461" t="n">
        <v>1</v>
      </c>
      <c r="O7461">
        <f>DATE(2026,1,1)-K7461</f>
        <v/>
      </c>
      <c r="P7461">
        <f>IF(G7461&gt;=2,"Repeat","One-time")</f>
        <v/>
      </c>
    </row>
    <row r="7462">
      <c r="A7462" t="inlineStr">
        <is>
          <t>C04993</t>
        </is>
      </c>
      <c r="B7462" t="inlineStr">
        <is>
          <t>Manish Kumar</t>
        </is>
      </c>
      <c r="C7462" t="inlineStr">
        <is>
          <t>East</t>
        </is>
      </c>
      <c r="D7462" t="inlineStr">
        <is>
          <t>Kolkata</t>
        </is>
      </c>
      <c r="E7462" t="inlineStr">
        <is>
          <t>No</t>
        </is>
      </c>
      <c r="F7462" t="inlineStr">
        <is>
          <t>At Risk</t>
        </is>
      </c>
      <c r="G7462" t="n">
        <v>3</v>
      </c>
      <c r="H7462" s="24" t="n">
        <v>3156.36</v>
      </c>
      <c r="I7462" s="24" t="n">
        <v>778.62</v>
      </c>
      <c r="J7462" s="25" t="n">
        <v>45456</v>
      </c>
      <c r="K7462" s="25" t="n">
        <v>45642</v>
      </c>
      <c r="L7462" t="n">
        <v>2</v>
      </c>
      <c r="M7462" t="n">
        <v>3</v>
      </c>
      <c r="N7462" t="n">
        <v>1</v>
      </c>
      <c r="O7462">
        <f>DATE(2026,1,1)-K7462</f>
        <v/>
      </c>
      <c r="P7462">
        <f>IF(G7462&gt;=2,"Repeat","One-time")</f>
        <v/>
      </c>
    </row>
    <row r="7463">
      <c r="A7463" t="inlineStr">
        <is>
          <t>C08305</t>
        </is>
      </c>
      <c r="B7463" t="inlineStr">
        <is>
          <t>Ritu Shah</t>
        </is>
      </c>
      <c r="C7463" t="inlineStr">
        <is>
          <t>East</t>
        </is>
      </c>
      <c r="D7463" t="inlineStr">
        <is>
          <t>Jamshedpur</t>
        </is>
      </c>
      <c r="E7463" t="inlineStr">
        <is>
          <t>Yes</t>
        </is>
      </c>
      <c r="F7463" t="inlineStr">
        <is>
          <t>Occasional</t>
        </is>
      </c>
      <c r="G7463" t="n">
        <v>1</v>
      </c>
      <c r="H7463" s="24" t="n">
        <v>3155.19</v>
      </c>
      <c r="I7463" s="24" t="n">
        <v>448.54</v>
      </c>
      <c r="J7463" s="25" t="n">
        <v>45808</v>
      </c>
      <c r="K7463" s="25" t="n">
        <v>45808</v>
      </c>
      <c r="L7463" t="n">
        <v>3</v>
      </c>
      <c r="M7463" t="n">
        <v>1</v>
      </c>
      <c r="N7463" t="n">
        <v>1</v>
      </c>
      <c r="O7463">
        <f>DATE(2026,1,1)-K7463</f>
        <v/>
      </c>
      <c r="P7463">
        <f>IF(G7463&gt;=2,"Repeat","One-time")</f>
        <v/>
      </c>
    </row>
    <row r="7464">
      <c r="A7464" t="inlineStr">
        <is>
          <t>C03877</t>
        </is>
      </c>
      <c r="B7464" t="inlineStr">
        <is>
          <t>Maria Chopra</t>
        </is>
      </c>
      <c r="C7464" t="inlineStr">
        <is>
          <t>North</t>
        </is>
      </c>
      <c r="D7464" t="inlineStr">
        <is>
          <t>Jaipur</t>
        </is>
      </c>
      <c r="E7464" t="inlineStr">
        <is>
          <t>No</t>
        </is>
      </c>
      <c r="F7464" t="inlineStr">
        <is>
          <t>Occasional</t>
        </is>
      </c>
      <c r="G7464" t="n">
        <v>2</v>
      </c>
      <c r="H7464" s="24" t="n">
        <v>3153.36</v>
      </c>
      <c r="I7464" s="24" t="n">
        <v>1305.99</v>
      </c>
      <c r="J7464" s="25" t="n">
        <v>45561</v>
      </c>
      <c r="K7464" s="25" t="n">
        <v>45881</v>
      </c>
      <c r="L7464" t="n">
        <v>3</v>
      </c>
      <c r="M7464" t="n">
        <v>2</v>
      </c>
      <c r="N7464" t="n">
        <v>1</v>
      </c>
      <c r="O7464">
        <f>DATE(2026,1,1)-K7464</f>
        <v/>
      </c>
      <c r="P7464">
        <f>IF(G7464&gt;=2,"Repeat","One-time")</f>
        <v/>
      </c>
    </row>
    <row r="7465">
      <c r="A7465" t="inlineStr">
        <is>
          <t>C08420</t>
        </is>
      </c>
      <c r="B7465" t="inlineStr">
        <is>
          <t>Varun Kapoor</t>
        </is>
      </c>
      <c r="C7465" t="inlineStr">
        <is>
          <t>North</t>
        </is>
      </c>
      <c r="D7465" t="inlineStr">
        <is>
          <t>Chandigarh</t>
        </is>
      </c>
      <c r="E7465" t="inlineStr">
        <is>
          <t>No</t>
        </is>
      </c>
      <c r="F7465" t="inlineStr">
        <is>
          <t>New</t>
        </is>
      </c>
      <c r="G7465" t="n">
        <v>1</v>
      </c>
      <c r="H7465" s="24" t="n">
        <v>3149.83</v>
      </c>
      <c r="I7465" s="24" t="n">
        <v>960.71</v>
      </c>
      <c r="J7465" s="25" t="n">
        <v>46017</v>
      </c>
      <c r="K7465" s="25" t="n">
        <v>46017</v>
      </c>
      <c r="L7465" t="n">
        <v>5</v>
      </c>
      <c r="M7465" t="n">
        <v>1</v>
      </c>
      <c r="N7465" t="n">
        <v>1</v>
      </c>
      <c r="O7465">
        <f>DATE(2026,1,1)-K7465</f>
        <v/>
      </c>
      <c r="P7465">
        <f>IF(G7465&gt;=2,"Repeat","One-time")</f>
        <v/>
      </c>
    </row>
    <row r="7466">
      <c r="A7466" t="inlineStr">
        <is>
          <t>C08697</t>
        </is>
      </c>
      <c r="B7466" t="inlineStr">
        <is>
          <t>Priya Mehta</t>
        </is>
      </c>
      <c r="C7466" t="inlineStr">
        <is>
          <t>South</t>
        </is>
      </c>
      <c r="D7466" t="inlineStr">
        <is>
          <t>Bengaluru</t>
        </is>
      </c>
      <c r="E7466" t="inlineStr">
        <is>
          <t>No</t>
        </is>
      </c>
      <c r="F7466" t="inlineStr">
        <is>
          <t>New</t>
        </is>
      </c>
      <c r="G7466" t="n">
        <v>1</v>
      </c>
      <c r="H7466" s="24" t="n">
        <v>3145.51</v>
      </c>
      <c r="I7466" s="24" t="n">
        <v>1334.33</v>
      </c>
      <c r="J7466" s="25" t="n">
        <v>45998</v>
      </c>
      <c r="K7466" s="25" t="n">
        <v>45998</v>
      </c>
      <c r="L7466" t="n">
        <v>5</v>
      </c>
      <c r="M7466" t="n">
        <v>1</v>
      </c>
      <c r="N7466" t="n">
        <v>1</v>
      </c>
      <c r="O7466">
        <f>DATE(2026,1,1)-K7466</f>
        <v/>
      </c>
      <c r="P7466">
        <f>IF(G7466&gt;=2,"Repeat","One-time")</f>
        <v/>
      </c>
    </row>
    <row r="7467">
      <c r="A7467" t="inlineStr">
        <is>
          <t>C01178</t>
        </is>
      </c>
      <c r="B7467" t="inlineStr">
        <is>
          <t>Joseph Shah</t>
        </is>
      </c>
      <c r="C7467" t="inlineStr">
        <is>
          <t>North</t>
        </is>
      </c>
      <c r="D7467" t="inlineStr">
        <is>
          <t>Delhi</t>
        </is>
      </c>
      <c r="E7467" t="inlineStr">
        <is>
          <t>No</t>
        </is>
      </c>
      <c r="F7467" t="inlineStr">
        <is>
          <t>Hibernating</t>
        </is>
      </c>
      <c r="G7467" t="n">
        <v>2</v>
      </c>
      <c r="H7467" s="24" t="n">
        <v>3140.2</v>
      </c>
      <c r="I7467" s="24" t="n">
        <v>867.34</v>
      </c>
      <c r="J7467" s="25" t="n">
        <v>45005</v>
      </c>
      <c r="K7467" s="25" t="n">
        <v>45032</v>
      </c>
      <c r="L7467" t="n">
        <v>1</v>
      </c>
      <c r="M7467" t="n">
        <v>2</v>
      </c>
      <c r="N7467" t="n">
        <v>1</v>
      </c>
      <c r="O7467">
        <f>DATE(2026,1,1)-K7467</f>
        <v/>
      </c>
      <c r="P7467">
        <f>IF(G7467&gt;=2,"Repeat","One-time")</f>
        <v/>
      </c>
    </row>
    <row r="7468">
      <c r="A7468" t="inlineStr">
        <is>
          <t>C06959</t>
        </is>
      </c>
      <c r="B7468" t="inlineStr">
        <is>
          <t>Deepak Patel</t>
        </is>
      </c>
      <c r="C7468" t="inlineStr">
        <is>
          <t>Central</t>
        </is>
      </c>
      <c r="D7468" t="inlineStr">
        <is>
          <t>Indore</t>
        </is>
      </c>
      <c r="E7468" t="inlineStr">
        <is>
          <t>No</t>
        </is>
      </c>
      <c r="F7468" t="inlineStr">
        <is>
          <t>New</t>
        </is>
      </c>
      <c r="G7468" t="n">
        <v>1</v>
      </c>
      <c r="H7468" s="24" t="n">
        <v>3135.88</v>
      </c>
      <c r="I7468" s="24" t="n">
        <v>1058.33</v>
      </c>
      <c r="J7468" s="25" t="n">
        <v>45996</v>
      </c>
      <c r="K7468" s="25" t="n">
        <v>45996</v>
      </c>
      <c r="L7468" t="n">
        <v>5</v>
      </c>
      <c r="M7468" t="n">
        <v>1</v>
      </c>
      <c r="N7468" t="n">
        <v>1</v>
      </c>
      <c r="O7468">
        <f>DATE(2026,1,1)-K7468</f>
        <v/>
      </c>
      <c r="P7468">
        <f>IF(G7468&gt;=2,"Repeat","One-time")</f>
        <v/>
      </c>
    </row>
    <row r="7469">
      <c r="A7469" t="inlineStr">
        <is>
          <t>C05720</t>
        </is>
      </c>
      <c r="B7469" t="inlineStr">
        <is>
          <t>Meera Shah</t>
        </is>
      </c>
      <c r="C7469" t="inlineStr">
        <is>
          <t>West</t>
        </is>
      </c>
      <c r="D7469" t="inlineStr">
        <is>
          <t>Mumbai</t>
        </is>
      </c>
      <c r="E7469" t="inlineStr">
        <is>
          <t>No</t>
        </is>
      </c>
      <c r="F7469" t="inlineStr">
        <is>
          <t>Occasional</t>
        </is>
      </c>
      <c r="G7469" t="n">
        <v>1</v>
      </c>
      <c r="H7469" s="24" t="n">
        <v>3134.93</v>
      </c>
      <c r="I7469" s="24" t="n">
        <v>488.08</v>
      </c>
      <c r="J7469" s="25" t="n">
        <v>45583</v>
      </c>
      <c r="K7469" s="25" t="n">
        <v>45583</v>
      </c>
      <c r="L7469" t="n">
        <v>2</v>
      </c>
      <c r="M7469" t="n">
        <v>1</v>
      </c>
      <c r="N7469" t="n">
        <v>1</v>
      </c>
      <c r="O7469">
        <f>DATE(2026,1,1)-K7469</f>
        <v/>
      </c>
      <c r="P7469">
        <f>IF(G7469&gt;=2,"Repeat","One-time")</f>
        <v/>
      </c>
    </row>
    <row r="7470">
      <c r="A7470" t="inlineStr">
        <is>
          <t>C05117</t>
        </is>
      </c>
      <c r="B7470" t="inlineStr">
        <is>
          <t>Deepak Mishra</t>
        </is>
      </c>
      <c r="C7470" t="inlineStr">
        <is>
          <t>South</t>
        </is>
      </c>
      <c r="D7470" t="inlineStr">
        <is>
          <t>Bengaluru</t>
        </is>
      </c>
      <c r="E7470" t="inlineStr">
        <is>
          <t>No</t>
        </is>
      </c>
      <c r="F7470" t="inlineStr">
        <is>
          <t>Occasional</t>
        </is>
      </c>
      <c r="G7470" t="n">
        <v>1</v>
      </c>
      <c r="H7470" s="24" t="n">
        <v>3134.92</v>
      </c>
      <c r="I7470" s="24" t="n">
        <v>1233.13</v>
      </c>
      <c r="J7470" s="25" t="n">
        <v>45573</v>
      </c>
      <c r="K7470" s="25" t="n">
        <v>45573</v>
      </c>
      <c r="L7470" t="n">
        <v>2</v>
      </c>
      <c r="M7470" t="n">
        <v>1</v>
      </c>
      <c r="N7470" t="n">
        <v>1</v>
      </c>
      <c r="O7470">
        <f>DATE(2026,1,1)-K7470</f>
        <v/>
      </c>
      <c r="P7470">
        <f>IF(G7470&gt;=2,"Repeat","One-time")</f>
        <v/>
      </c>
    </row>
    <row r="7471">
      <c r="A7471" t="inlineStr">
        <is>
          <t>C07656</t>
        </is>
      </c>
      <c r="B7471" t="inlineStr">
        <is>
          <t>Meera Gupta</t>
        </is>
      </c>
      <c r="C7471" t="inlineStr">
        <is>
          <t>West</t>
        </is>
      </c>
      <c r="D7471" t="inlineStr">
        <is>
          <t>Mumbai</t>
        </is>
      </c>
      <c r="E7471" t="inlineStr">
        <is>
          <t>No</t>
        </is>
      </c>
      <c r="F7471" t="inlineStr">
        <is>
          <t>Occasional</t>
        </is>
      </c>
      <c r="G7471" t="n">
        <v>1</v>
      </c>
      <c r="H7471" s="24" t="n">
        <v>3130.58</v>
      </c>
      <c r="I7471" s="24" t="n">
        <v>1183.96</v>
      </c>
      <c r="J7471" s="25" t="n">
        <v>45684</v>
      </c>
      <c r="K7471" s="25" t="n">
        <v>45684</v>
      </c>
      <c r="L7471" t="n">
        <v>2</v>
      </c>
      <c r="M7471" t="n">
        <v>1</v>
      </c>
      <c r="N7471" t="n">
        <v>1</v>
      </c>
      <c r="O7471">
        <f>DATE(2026,1,1)-K7471</f>
        <v/>
      </c>
      <c r="P7471">
        <f>IF(G7471&gt;=2,"Repeat","One-time")</f>
        <v/>
      </c>
    </row>
    <row r="7472">
      <c r="A7472" t="inlineStr">
        <is>
          <t>C03953</t>
        </is>
      </c>
      <c r="B7472" t="inlineStr">
        <is>
          <t>Varun Bose</t>
        </is>
      </c>
      <c r="C7472" t="inlineStr">
        <is>
          <t>Central</t>
        </is>
      </c>
      <c r="D7472" t="inlineStr">
        <is>
          <t>Indore</t>
        </is>
      </c>
      <c r="E7472" t="inlineStr">
        <is>
          <t>No</t>
        </is>
      </c>
      <c r="F7472" t="inlineStr">
        <is>
          <t>Occasional</t>
        </is>
      </c>
      <c r="G7472" t="n">
        <v>1</v>
      </c>
      <c r="H7472" s="24" t="n">
        <v>3125.3</v>
      </c>
      <c r="I7472" s="24" t="n">
        <v>347.95</v>
      </c>
      <c r="J7472" s="25" t="n">
        <v>45546</v>
      </c>
      <c r="K7472" s="25" t="n">
        <v>45546</v>
      </c>
      <c r="L7472" t="n">
        <v>2</v>
      </c>
      <c r="M7472" t="n">
        <v>1</v>
      </c>
      <c r="N7472" t="n">
        <v>1</v>
      </c>
      <c r="O7472">
        <f>DATE(2026,1,1)-K7472</f>
        <v/>
      </c>
      <c r="P7472">
        <f>IF(G7472&gt;=2,"Repeat","One-time")</f>
        <v/>
      </c>
    </row>
    <row r="7473">
      <c r="A7473" t="inlineStr">
        <is>
          <t>C02975</t>
        </is>
      </c>
      <c r="B7473" t="inlineStr">
        <is>
          <t>Lakshmi Menon</t>
        </is>
      </c>
      <c r="C7473" t="inlineStr">
        <is>
          <t>West</t>
        </is>
      </c>
      <c r="D7473" t="inlineStr">
        <is>
          <t>Mumbai</t>
        </is>
      </c>
      <c r="E7473" t="inlineStr">
        <is>
          <t>Yes</t>
        </is>
      </c>
      <c r="F7473" t="inlineStr">
        <is>
          <t>At Risk</t>
        </is>
      </c>
      <c r="G7473" t="n">
        <v>3</v>
      </c>
      <c r="H7473" s="24" t="n">
        <v>3107.95</v>
      </c>
      <c r="I7473" s="24" t="n">
        <v>1029.52</v>
      </c>
      <c r="J7473" s="25" t="n">
        <v>45242</v>
      </c>
      <c r="K7473" s="25" t="n">
        <v>45282</v>
      </c>
      <c r="L7473" t="n">
        <v>1</v>
      </c>
      <c r="M7473" t="n">
        <v>3</v>
      </c>
      <c r="N7473" t="n">
        <v>1</v>
      </c>
      <c r="O7473">
        <f>DATE(2026,1,1)-K7473</f>
        <v/>
      </c>
      <c r="P7473">
        <f>IF(G7473&gt;=2,"Repeat","One-time")</f>
        <v/>
      </c>
    </row>
    <row r="7474">
      <c r="A7474" t="inlineStr">
        <is>
          <t>C00101</t>
        </is>
      </c>
      <c r="B7474" t="inlineStr">
        <is>
          <t>Vikram Verma</t>
        </is>
      </c>
      <c r="C7474" t="inlineStr">
        <is>
          <t>East</t>
        </is>
      </c>
      <c r="D7474" t="inlineStr">
        <is>
          <t>Kolkata</t>
        </is>
      </c>
      <c r="E7474" t="inlineStr">
        <is>
          <t>No</t>
        </is>
      </c>
      <c r="F7474" t="inlineStr">
        <is>
          <t>Hibernating</t>
        </is>
      </c>
      <c r="G7474" t="n">
        <v>1</v>
      </c>
      <c r="H7474" s="24" t="n">
        <v>3102.3</v>
      </c>
      <c r="I7474" s="24" t="n">
        <v>1097.11</v>
      </c>
      <c r="J7474" s="25" t="n">
        <v>45041</v>
      </c>
      <c r="K7474" s="25" t="n">
        <v>45041</v>
      </c>
      <c r="L7474" t="n">
        <v>1</v>
      </c>
      <c r="M7474" t="n">
        <v>1</v>
      </c>
      <c r="N7474" t="n">
        <v>1</v>
      </c>
      <c r="O7474">
        <f>DATE(2026,1,1)-K7474</f>
        <v/>
      </c>
      <c r="P7474">
        <f>IF(G7474&gt;=2,"Repeat","One-time")</f>
        <v/>
      </c>
    </row>
    <row r="7475">
      <c r="A7475" t="inlineStr">
        <is>
          <t>C02357</t>
        </is>
      </c>
      <c r="B7475" t="inlineStr">
        <is>
          <t>Rahul Nair</t>
        </is>
      </c>
      <c r="C7475" t="inlineStr">
        <is>
          <t>North</t>
        </is>
      </c>
      <c r="D7475" t="inlineStr">
        <is>
          <t>Gurugram</t>
        </is>
      </c>
      <c r="E7475" t="inlineStr">
        <is>
          <t>No</t>
        </is>
      </c>
      <c r="F7475" t="inlineStr">
        <is>
          <t>Hibernating</t>
        </is>
      </c>
      <c r="G7475" t="n">
        <v>2</v>
      </c>
      <c r="H7475" s="24" t="n">
        <v>3101.75</v>
      </c>
      <c r="I7475" s="24" t="n">
        <v>1208.07</v>
      </c>
      <c r="J7475" s="25" t="n">
        <v>45150</v>
      </c>
      <c r="K7475" s="25" t="n">
        <v>45162</v>
      </c>
      <c r="L7475" t="n">
        <v>1</v>
      </c>
      <c r="M7475" t="n">
        <v>2</v>
      </c>
      <c r="N7475" t="n">
        <v>1</v>
      </c>
      <c r="O7475">
        <f>DATE(2026,1,1)-K7475</f>
        <v/>
      </c>
      <c r="P7475">
        <f>IF(G7475&gt;=2,"Repeat","One-time")</f>
        <v/>
      </c>
    </row>
    <row r="7476">
      <c r="A7476" t="inlineStr">
        <is>
          <t>C02378</t>
        </is>
      </c>
      <c r="B7476" t="inlineStr">
        <is>
          <t>Rahul Iyer</t>
        </is>
      </c>
      <c r="C7476" t="inlineStr">
        <is>
          <t>West</t>
        </is>
      </c>
      <c r="D7476" t="inlineStr">
        <is>
          <t>Mumbai</t>
        </is>
      </c>
      <c r="E7476" t="inlineStr">
        <is>
          <t>No</t>
        </is>
      </c>
      <c r="F7476" t="inlineStr">
        <is>
          <t>Hibernating</t>
        </is>
      </c>
      <c r="G7476" t="n">
        <v>1</v>
      </c>
      <c r="H7476" s="24" t="n">
        <v>3098.25</v>
      </c>
      <c r="I7476" s="24" t="n">
        <v>315.8</v>
      </c>
      <c r="J7476" s="25" t="n">
        <v>45231</v>
      </c>
      <c r="K7476" s="25" t="n">
        <v>45231</v>
      </c>
      <c r="L7476" t="n">
        <v>1</v>
      </c>
      <c r="M7476" t="n">
        <v>1</v>
      </c>
      <c r="N7476" t="n">
        <v>1</v>
      </c>
      <c r="O7476">
        <f>DATE(2026,1,1)-K7476</f>
        <v/>
      </c>
      <c r="P7476">
        <f>IF(G7476&gt;=2,"Repeat","One-time")</f>
        <v/>
      </c>
    </row>
    <row r="7477">
      <c r="A7477" t="inlineStr">
        <is>
          <t>C11227</t>
        </is>
      </c>
      <c r="B7477" t="inlineStr">
        <is>
          <t>Isha Rao</t>
        </is>
      </c>
      <c r="C7477" t="inlineStr">
        <is>
          <t>North</t>
        </is>
      </c>
      <c r="D7477" t="inlineStr">
        <is>
          <t>Delhi</t>
        </is>
      </c>
      <c r="E7477" t="inlineStr">
        <is>
          <t>Yes</t>
        </is>
      </c>
      <c r="F7477" t="inlineStr">
        <is>
          <t>New</t>
        </is>
      </c>
      <c r="G7477" t="n">
        <v>2</v>
      </c>
      <c r="H7477" s="24" t="n">
        <v>3092.84</v>
      </c>
      <c r="I7477" s="24" t="n">
        <v>933.71</v>
      </c>
      <c r="J7477" s="25" t="n">
        <v>45962</v>
      </c>
      <c r="K7477" s="25" t="n">
        <v>46005</v>
      </c>
      <c r="L7477" t="n">
        <v>5</v>
      </c>
      <c r="M7477" t="n">
        <v>3</v>
      </c>
      <c r="N7477" t="n">
        <v>1</v>
      </c>
      <c r="O7477">
        <f>DATE(2026,1,1)-K7477</f>
        <v/>
      </c>
      <c r="P7477">
        <f>IF(G7477&gt;=2,"Repeat","One-time")</f>
        <v/>
      </c>
    </row>
    <row r="7478">
      <c r="A7478" t="inlineStr">
        <is>
          <t>C11438</t>
        </is>
      </c>
      <c r="B7478" t="inlineStr">
        <is>
          <t>Ayesha Chopra</t>
        </is>
      </c>
      <c r="C7478" t="inlineStr">
        <is>
          <t>East</t>
        </is>
      </c>
      <c r="D7478" t="inlineStr">
        <is>
          <t>Jamshedpur</t>
        </is>
      </c>
      <c r="E7478" t="inlineStr">
        <is>
          <t>Yes</t>
        </is>
      </c>
      <c r="F7478" t="inlineStr">
        <is>
          <t>New</t>
        </is>
      </c>
      <c r="G7478" t="n">
        <v>1</v>
      </c>
      <c r="H7478" s="24" t="n">
        <v>3090.84</v>
      </c>
      <c r="I7478" s="24" t="n">
        <v>1344.22</v>
      </c>
      <c r="J7478" s="25" t="n">
        <v>45994</v>
      </c>
      <c r="K7478" s="25" t="n">
        <v>45994</v>
      </c>
      <c r="L7478" t="n">
        <v>5</v>
      </c>
      <c r="M7478" t="n">
        <v>2</v>
      </c>
      <c r="N7478" t="n">
        <v>1</v>
      </c>
      <c r="O7478">
        <f>DATE(2026,1,1)-K7478</f>
        <v/>
      </c>
      <c r="P7478">
        <f>IF(G7478&gt;=2,"Repeat","One-time")</f>
        <v/>
      </c>
    </row>
    <row r="7479">
      <c r="A7479" t="inlineStr">
        <is>
          <t>C04611</t>
        </is>
      </c>
      <c r="B7479" t="inlineStr">
        <is>
          <t>Vikram Prasad</t>
        </is>
      </c>
      <c r="C7479" t="inlineStr">
        <is>
          <t>Central</t>
        </is>
      </c>
      <c r="D7479" t="inlineStr">
        <is>
          <t>Nagpur</t>
        </is>
      </c>
      <c r="E7479" t="inlineStr">
        <is>
          <t>No</t>
        </is>
      </c>
      <c r="F7479" t="inlineStr">
        <is>
          <t>Hibernating</t>
        </is>
      </c>
      <c r="G7479" t="n">
        <v>1</v>
      </c>
      <c r="H7479" s="24" t="n">
        <v>3085.99</v>
      </c>
      <c r="I7479" s="24" t="n">
        <v>1024.36</v>
      </c>
      <c r="J7479" s="25" t="n">
        <v>45371</v>
      </c>
      <c r="K7479" s="25" t="n">
        <v>45371</v>
      </c>
      <c r="L7479" t="n">
        <v>1</v>
      </c>
      <c r="M7479" t="n">
        <v>1</v>
      </c>
      <c r="N7479" t="n">
        <v>1</v>
      </c>
      <c r="O7479">
        <f>DATE(2026,1,1)-K7479</f>
        <v/>
      </c>
      <c r="P7479">
        <f>IF(G7479&gt;=2,"Repeat","One-time")</f>
        <v/>
      </c>
    </row>
    <row r="7480">
      <c r="A7480" t="inlineStr">
        <is>
          <t>C08539</t>
        </is>
      </c>
      <c r="B7480" t="inlineStr">
        <is>
          <t>Harpreet Ghosh</t>
        </is>
      </c>
      <c r="C7480" t="inlineStr">
        <is>
          <t>West</t>
        </is>
      </c>
      <c r="D7480" t="inlineStr">
        <is>
          <t>Mumbai</t>
        </is>
      </c>
      <c r="E7480" t="inlineStr">
        <is>
          <t>No</t>
        </is>
      </c>
      <c r="F7480" t="inlineStr">
        <is>
          <t>New</t>
        </is>
      </c>
      <c r="G7480" t="n">
        <v>1</v>
      </c>
      <c r="H7480" s="24" t="n">
        <v>3076.34</v>
      </c>
      <c r="I7480" s="24" t="n">
        <v>1010.49</v>
      </c>
      <c r="J7480" s="25" t="n">
        <v>46015</v>
      </c>
      <c r="K7480" s="25" t="n">
        <v>46015</v>
      </c>
      <c r="L7480" t="n">
        <v>5</v>
      </c>
      <c r="M7480" t="n">
        <v>1</v>
      </c>
      <c r="N7480" t="n">
        <v>1</v>
      </c>
      <c r="O7480">
        <f>DATE(2026,1,1)-K7480</f>
        <v/>
      </c>
      <c r="P7480">
        <f>IF(G7480&gt;=2,"Repeat","One-time")</f>
        <v/>
      </c>
    </row>
    <row r="7481">
      <c r="A7481" t="inlineStr">
        <is>
          <t>C07121</t>
        </is>
      </c>
      <c r="B7481" t="inlineStr">
        <is>
          <t>Swati Das</t>
        </is>
      </c>
      <c r="C7481" t="inlineStr">
        <is>
          <t>North</t>
        </is>
      </c>
      <c r="D7481" t="inlineStr">
        <is>
          <t>Delhi</t>
        </is>
      </c>
      <c r="E7481" t="inlineStr">
        <is>
          <t>No</t>
        </is>
      </c>
      <c r="F7481" t="inlineStr">
        <is>
          <t>New</t>
        </is>
      </c>
      <c r="G7481" t="n">
        <v>1</v>
      </c>
      <c r="H7481" s="24" t="n">
        <v>3074.42</v>
      </c>
      <c r="I7481" s="24" t="n">
        <v>1660.85</v>
      </c>
      <c r="J7481" s="25" t="n">
        <v>46022</v>
      </c>
      <c r="K7481" s="25" t="n">
        <v>46022</v>
      </c>
      <c r="L7481" t="n">
        <v>5</v>
      </c>
      <c r="M7481" t="n">
        <v>1</v>
      </c>
      <c r="N7481" t="n">
        <v>1</v>
      </c>
      <c r="O7481">
        <f>DATE(2026,1,1)-K7481</f>
        <v/>
      </c>
      <c r="P7481">
        <f>IF(G7481&gt;=2,"Repeat","One-time")</f>
        <v/>
      </c>
    </row>
    <row r="7482">
      <c r="A7482" t="inlineStr">
        <is>
          <t>C02872</t>
        </is>
      </c>
      <c r="B7482" t="inlineStr">
        <is>
          <t>Neha Mukherjee</t>
        </is>
      </c>
      <c r="C7482" t="inlineStr">
        <is>
          <t>North</t>
        </is>
      </c>
      <c r="D7482" t="inlineStr">
        <is>
          <t>Lucknow</t>
        </is>
      </c>
      <c r="E7482" t="inlineStr">
        <is>
          <t>No</t>
        </is>
      </c>
      <c r="F7482" t="inlineStr">
        <is>
          <t>Hibernating</t>
        </is>
      </c>
      <c r="G7482" t="n">
        <v>1</v>
      </c>
      <c r="H7482" s="24" t="n">
        <v>3073.83</v>
      </c>
      <c r="I7482" s="24" t="n">
        <v>665.15</v>
      </c>
      <c r="J7482" s="25" t="n">
        <v>45307</v>
      </c>
      <c r="K7482" s="25" t="n">
        <v>45307</v>
      </c>
      <c r="L7482" t="n">
        <v>1</v>
      </c>
      <c r="M7482" t="n">
        <v>1</v>
      </c>
      <c r="N7482" t="n">
        <v>1</v>
      </c>
      <c r="O7482">
        <f>DATE(2026,1,1)-K7482</f>
        <v/>
      </c>
      <c r="P7482">
        <f>IF(G7482&gt;=2,"Repeat","One-time")</f>
        <v/>
      </c>
    </row>
    <row r="7483">
      <c r="A7483" t="inlineStr">
        <is>
          <t>C03404</t>
        </is>
      </c>
      <c r="B7483" t="inlineStr">
        <is>
          <t>Shreya Yadav</t>
        </is>
      </c>
      <c r="C7483" t="inlineStr">
        <is>
          <t>South</t>
        </is>
      </c>
      <c r="D7483" t="inlineStr">
        <is>
          <t>Chennai</t>
        </is>
      </c>
      <c r="E7483" t="inlineStr">
        <is>
          <t>No</t>
        </is>
      </c>
      <c r="F7483" t="inlineStr">
        <is>
          <t>Hibernating</t>
        </is>
      </c>
      <c r="G7483" t="n">
        <v>1</v>
      </c>
      <c r="H7483" s="24" t="n">
        <v>3072.35</v>
      </c>
      <c r="I7483" s="24" t="n">
        <v>875.3</v>
      </c>
      <c r="J7483" s="25" t="n">
        <v>45252</v>
      </c>
      <c r="K7483" s="25" t="n">
        <v>45252</v>
      </c>
      <c r="L7483" t="n">
        <v>1</v>
      </c>
      <c r="M7483" t="n">
        <v>1</v>
      </c>
      <c r="N7483" t="n">
        <v>1</v>
      </c>
      <c r="O7483">
        <f>DATE(2026,1,1)-K7483</f>
        <v/>
      </c>
      <c r="P7483">
        <f>IF(G7483&gt;=2,"Repeat","One-time")</f>
        <v/>
      </c>
    </row>
    <row r="7484">
      <c r="A7484" t="inlineStr">
        <is>
          <t>C10585</t>
        </is>
      </c>
      <c r="B7484" t="inlineStr">
        <is>
          <t>Pooja Fernandes</t>
        </is>
      </c>
      <c r="C7484" t="inlineStr">
        <is>
          <t>East</t>
        </is>
      </c>
      <c r="D7484" t="inlineStr">
        <is>
          <t>Guwahati</t>
        </is>
      </c>
      <c r="E7484" t="inlineStr">
        <is>
          <t>No</t>
        </is>
      </c>
      <c r="F7484" t="inlineStr">
        <is>
          <t>Loyal</t>
        </is>
      </c>
      <c r="G7484" t="n">
        <v>2</v>
      </c>
      <c r="H7484" s="24" t="n">
        <v>3068.56</v>
      </c>
      <c r="I7484" s="24" t="n">
        <v>1080.79</v>
      </c>
      <c r="J7484" s="25" t="n">
        <v>45932</v>
      </c>
      <c r="K7484" s="25" t="n">
        <v>45951</v>
      </c>
      <c r="L7484" t="n">
        <v>4</v>
      </c>
      <c r="M7484" t="n">
        <v>3</v>
      </c>
      <c r="N7484" t="n">
        <v>1</v>
      </c>
      <c r="O7484">
        <f>DATE(2026,1,1)-K7484</f>
        <v/>
      </c>
      <c r="P7484">
        <f>IF(G7484&gt;=2,"Repeat","One-time")</f>
        <v/>
      </c>
    </row>
    <row r="7485">
      <c r="A7485" t="inlineStr">
        <is>
          <t>C05465</t>
        </is>
      </c>
      <c r="B7485" t="inlineStr">
        <is>
          <t>Pooja Khan</t>
        </is>
      </c>
      <c r="C7485" t="inlineStr">
        <is>
          <t>North</t>
        </is>
      </c>
      <c r="D7485" t="inlineStr">
        <is>
          <t>Lucknow</t>
        </is>
      </c>
      <c r="E7485" t="inlineStr">
        <is>
          <t>No</t>
        </is>
      </c>
      <c r="F7485" t="inlineStr">
        <is>
          <t>Hibernating</t>
        </is>
      </c>
      <c r="G7485" t="n">
        <v>1</v>
      </c>
      <c r="H7485" s="24" t="n">
        <v>3066.8</v>
      </c>
      <c r="I7485" s="24" t="n">
        <v>810.61</v>
      </c>
      <c r="J7485" s="25" t="n">
        <v>45486</v>
      </c>
      <c r="K7485" s="25" t="n">
        <v>45486</v>
      </c>
      <c r="L7485" t="n">
        <v>1</v>
      </c>
      <c r="M7485" t="n">
        <v>1</v>
      </c>
      <c r="N7485" t="n">
        <v>1</v>
      </c>
      <c r="O7485">
        <f>DATE(2026,1,1)-K7485</f>
        <v/>
      </c>
      <c r="P7485">
        <f>IF(G7485&gt;=2,"Repeat","One-time")</f>
        <v/>
      </c>
    </row>
    <row r="7486">
      <c r="A7486" t="inlineStr">
        <is>
          <t>C02213</t>
        </is>
      </c>
      <c r="B7486" t="inlineStr">
        <is>
          <t>Vivaan Mehta</t>
        </is>
      </c>
      <c r="C7486" t="inlineStr">
        <is>
          <t>North</t>
        </is>
      </c>
      <c r="D7486" t="inlineStr">
        <is>
          <t>Jaipur</t>
        </is>
      </c>
      <c r="E7486" t="inlineStr">
        <is>
          <t>Yes</t>
        </is>
      </c>
      <c r="F7486" t="inlineStr">
        <is>
          <t>Occasional</t>
        </is>
      </c>
      <c r="G7486" t="n">
        <v>1</v>
      </c>
      <c r="H7486" s="24" t="n">
        <v>3059.78</v>
      </c>
      <c r="I7486" s="24" t="n">
        <v>712.24</v>
      </c>
      <c r="J7486" s="25" t="n">
        <v>45626</v>
      </c>
      <c r="K7486" s="25" t="n">
        <v>45626</v>
      </c>
      <c r="L7486" t="n">
        <v>2</v>
      </c>
      <c r="M7486" t="n">
        <v>1</v>
      </c>
      <c r="N7486" t="n">
        <v>1</v>
      </c>
      <c r="O7486">
        <f>DATE(2026,1,1)-K7486</f>
        <v/>
      </c>
      <c r="P7486">
        <f>IF(G7486&gt;=2,"Repeat","One-time")</f>
        <v/>
      </c>
    </row>
    <row r="7487">
      <c r="A7487" t="inlineStr">
        <is>
          <t>C00816</t>
        </is>
      </c>
      <c r="B7487" t="inlineStr">
        <is>
          <t>Suresh Iyer</t>
        </is>
      </c>
      <c r="C7487" t="inlineStr">
        <is>
          <t>North</t>
        </is>
      </c>
      <c r="D7487" t="inlineStr">
        <is>
          <t>Lucknow</t>
        </is>
      </c>
      <c r="E7487" t="inlineStr">
        <is>
          <t>No</t>
        </is>
      </c>
      <c r="F7487" t="inlineStr">
        <is>
          <t>Hibernating</t>
        </is>
      </c>
      <c r="G7487" t="n">
        <v>1</v>
      </c>
      <c r="H7487" s="24" t="n">
        <v>3057.3</v>
      </c>
      <c r="I7487" s="24" t="n">
        <v>954.65</v>
      </c>
      <c r="J7487" s="25" t="n">
        <v>44928</v>
      </c>
      <c r="K7487" s="25" t="n">
        <v>44928</v>
      </c>
      <c r="L7487" t="n">
        <v>1</v>
      </c>
      <c r="M7487" t="n">
        <v>1</v>
      </c>
      <c r="N7487" t="n">
        <v>1</v>
      </c>
      <c r="O7487">
        <f>DATE(2026,1,1)-K7487</f>
        <v/>
      </c>
      <c r="P7487">
        <f>IF(G7487&gt;=2,"Repeat","One-time")</f>
        <v/>
      </c>
    </row>
    <row r="7488">
      <c r="A7488" t="inlineStr">
        <is>
          <t>C08993</t>
        </is>
      </c>
      <c r="B7488" t="inlineStr">
        <is>
          <t>Deepak Sinha</t>
        </is>
      </c>
      <c r="C7488" t="inlineStr">
        <is>
          <t>North</t>
        </is>
      </c>
      <c r="D7488" t="inlineStr">
        <is>
          <t>Delhi</t>
        </is>
      </c>
      <c r="E7488" t="inlineStr">
        <is>
          <t>Yes</t>
        </is>
      </c>
      <c r="F7488" t="inlineStr">
        <is>
          <t>Occasional</t>
        </is>
      </c>
      <c r="G7488" t="n">
        <v>2</v>
      </c>
      <c r="H7488" s="24" t="n">
        <v>3054.81</v>
      </c>
      <c r="I7488" s="24" t="n">
        <v>767.52</v>
      </c>
      <c r="J7488" s="25" t="n">
        <v>45766</v>
      </c>
      <c r="K7488" s="25" t="n">
        <v>45792</v>
      </c>
      <c r="L7488" t="n">
        <v>3</v>
      </c>
      <c r="M7488" t="n">
        <v>2</v>
      </c>
      <c r="N7488" t="n">
        <v>1</v>
      </c>
      <c r="O7488">
        <f>DATE(2026,1,1)-K7488</f>
        <v/>
      </c>
      <c r="P7488">
        <f>IF(G7488&gt;=2,"Repeat","One-time")</f>
        <v/>
      </c>
    </row>
    <row r="7489">
      <c r="A7489" t="inlineStr">
        <is>
          <t>C04371</t>
        </is>
      </c>
      <c r="B7489" t="inlineStr">
        <is>
          <t>Karan Singh</t>
        </is>
      </c>
      <c r="C7489" t="inlineStr">
        <is>
          <t>South</t>
        </is>
      </c>
      <c r="D7489" t="inlineStr">
        <is>
          <t>Chennai</t>
        </is>
      </c>
      <c r="E7489" t="inlineStr">
        <is>
          <t>No</t>
        </is>
      </c>
      <c r="F7489" t="inlineStr">
        <is>
          <t>Hibernating</t>
        </is>
      </c>
      <c r="G7489" t="n">
        <v>2</v>
      </c>
      <c r="H7489" s="24" t="n">
        <v>3049.8</v>
      </c>
      <c r="I7489" s="24" t="n">
        <v>459.03</v>
      </c>
      <c r="J7489" s="25" t="n">
        <v>45395</v>
      </c>
      <c r="K7489" s="25" t="n">
        <v>45439</v>
      </c>
      <c r="L7489" t="n">
        <v>1</v>
      </c>
      <c r="M7489" t="n">
        <v>2</v>
      </c>
      <c r="N7489" t="n">
        <v>1</v>
      </c>
      <c r="O7489">
        <f>DATE(2026,1,1)-K7489</f>
        <v/>
      </c>
      <c r="P7489">
        <f>IF(G7489&gt;=2,"Repeat","One-time")</f>
        <v/>
      </c>
    </row>
    <row r="7490">
      <c r="A7490" t="inlineStr">
        <is>
          <t>C04391</t>
        </is>
      </c>
      <c r="B7490" t="inlineStr">
        <is>
          <t>Gurpreet Kapoor</t>
        </is>
      </c>
      <c r="C7490" t="inlineStr">
        <is>
          <t>North</t>
        </is>
      </c>
      <c r="D7490" t="inlineStr">
        <is>
          <t>Gurugram</t>
        </is>
      </c>
      <c r="E7490" t="inlineStr">
        <is>
          <t>No</t>
        </is>
      </c>
      <c r="F7490" t="inlineStr">
        <is>
          <t>Hibernating</t>
        </is>
      </c>
      <c r="G7490" t="n">
        <v>2</v>
      </c>
      <c r="H7490" s="24" t="n">
        <v>3047.82</v>
      </c>
      <c r="I7490" s="24" t="n">
        <v>880.39</v>
      </c>
      <c r="J7490" s="25" t="n">
        <v>45351</v>
      </c>
      <c r="K7490" s="25" t="n">
        <v>45397</v>
      </c>
      <c r="L7490" t="n">
        <v>1</v>
      </c>
      <c r="M7490" t="n">
        <v>2</v>
      </c>
      <c r="N7490" t="n">
        <v>1</v>
      </c>
      <c r="O7490">
        <f>DATE(2026,1,1)-K7490</f>
        <v/>
      </c>
      <c r="P7490">
        <f>IF(G7490&gt;=2,"Repeat","One-time")</f>
        <v/>
      </c>
    </row>
    <row r="7491">
      <c r="A7491" t="inlineStr">
        <is>
          <t>C10914</t>
        </is>
      </c>
      <c r="B7491" t="inlineStr">
        <is>
          <t>Joseph Sinha</t>
        </is>
      </c>
      <c r="C7491" t="inlineStr">
        <is>
          <t>West</t>
        </is>
      </c>
      <c r="D7491" t="inlineStr">
        <is>
          <t>Mumbai</t>
        </is>
      </c>
      <c r="E7491" t="inlineStr">
        <is>
          <t>Yes</t>
        </is>
      </c>
      <c r="F7491" t="inlineStr">
        <is>
          <t>New</t>
        </is>
      </c>
      <c r="G7491" t="n">
        <v>2</v>
      </c>
      <c r="H7491" s="24" t="n">
        <v>3041.2</v>
      </c>
      <c r="I7491" s="24" t="n">
        <v>428.13</v>
      </c>
      <c r="J7491" s="25" t="n">
        <v>45983</v>
      </c>
      <c r="K7491" s="25" t="n">
        <v>46013</v>
      </c>
      <c r="L7491" t="n">
        <v>5</v>
      </c>
      <c r="M7491" t="n">
        <v>3</v>
      </c>
      <c r="N7491" t="n">
        <v>1</v>
      </c>
      <c r="O7491">
        <f>DATE(2026,1,1)-K7491</f>
        <v/>
      </c>
      <c r="P7491">
        <f>IF(G7491&gt;=2,"Repeat","One-time")</f>
        <v/>
      </c>
    </row>
    <row r="7492">
      <c r="A7492" t="inlineStr">
        <is>
          <t>C03728</t>
        </is>
      </c>
      <c r="B7492" t="inlineStr">
        <is>
          <t>Lakshmi Thakur</t>
        </is>
      </c>
      <c r="C7492" t="inlineStr">
        <is>
          <t>Central</t>
        </is>
      </c>
      <c r="D7492" t="inlineStr">
        <is>
          <t>Indore</t>
        </is>
      </c>
      <c r="E7492" t="inlineStr">
        <is>
          <t>No</t>
        </is>
      </c>
      <c r="F7492" t="inlineStr">
        <is>
          <t>Occasional</t>
        </is>
      </c>
      <c r="G7492" t="n">
        <v>2</v>
      </c>
      <c r="H7492" s="24" t="n">
        <v>3038.25</v>
      </c>
      <c r="I7492" s="24" t="n">
        <v>1069.2</v>
      </c>
      <c r="J7492" s="25" t="n">
        <v>45498</v>
      </c>
      <c r="K7492" s="25" t="n">
        <v>45542</v>
      </c>
      <c r="L7492" t="n">
        <v>2</v>
      </c>
      <c r="M7492" t="n">
        <v>2</v>
      </c>
      <c r="N7492" t="n">
        <v>1</v>
      </c>
      <c r="O7492">
        <f>DATE(2026,1,1)-K7492</f>
        <v/>
      </c>
      <c r="P7492">
        <f>IF(G7492&gt;=2,"Repeat","One-time")</f>
        <v/>
      </c>
    </row>
    <row r="7493">
      <c r="A7493" t="inlineStr">
        <is>
          <t>C06906</t>
        </is>
      </c>
      <c r="B7493" t="inlineStr">
        <is>
          <t>Lakshmi Mukherjee</t>
        </is>
      </c>
      <c r="C7493" t="inlineStr">
        <is>
          <t>North</t>
        </is>
      </c>
      <c r="D7493" t="inlineStr">
        <is>
          <t>Delhi</t>
        </is>
      </c>
      <c r="E7493" t="inlineStr">
        <is>
          <t>Yes</t>
        </is>
      </c>
      <c r="F7493" t="inlineStr">
        <is>
          <t>Occasional</t>
        </is>
      </c>
      <c r="G7493" t="n">
        <v>1</v>
      </c>
      <c r="H7493" s="24" t="n">
        <v>3037.73</v>
      </c>
      <c r="I7493" s="24" t="n">
        <v>1494.93</v>
      </c>
      <c r="J7493" s="25" t="n">
        <v>45747</v>
      </c>
      <c r="K7493" s="25" t="n">
        <v>45747</v>
      </c>
      <c r="L7493" t="n">
        <v>2</v>
      </c>
      <c r="M7493" t="n">
        <v>1</v>
      </c>
      <c r="N7493" t="n">
        <v>1</v>
      </c>
      <c r="O7493">
        <f>DATE(2026,1,1)-K7493</f>
        <v/>
      </c>
      <c r="P7493">
        <f>IF(G7493&gt;=2,"Repeat","One-time")</f>
        <v/>
      </c>
    </row>
    <row r="7494">
      <c r="A7494" t="inlineStr">
        <is>
          <t>C11110</t>
        </is>
      </c>
      <c r="B7494" t="inlineStr">
        <is>
          <t>Rohan Verma</t>
        </is>
      </c>
      <c r="C7494" t="inlineStr">
        <is>
          <t>West</t>
        </is>
      </c>
      <c r="D7494" t="inlineStr">
        <is>
          <t>Ahmedabad</t>
        </is>
      </c>
      <c r="E7494" t="inlineStr">
        <is>
          <t>No</t>
        </is>
      </c>
      <c r="F7494" t="inlineStr">
        <is>
          <t>New</t>
        </is>
      </c>
      <c r="G7494" t="n">
        <v>2</v>
      </c>
      <c r="H7494" s="24" t="n">
        <v>3037.34</v>
      </c>
      <c r="I7494" s="24" t="n">
        <v>1054.86</v>
      </c>
      <c r="J7494" s="25" t="n">
        <v>45955</v>
      </c>
      <c r="K7494" s="25" t="n">
        <v>45974</v>
      </c>
      <c r="L7494" t="n">
        <v>4</v>
      </c>
      <c r="M7494" t="n">
        <v>3</v>
      </c>
      <c r="N7494" t="n">
        <v>1</v>
      </c>
      <c r="O7494">
        <f>DATE(2026,1,1)-K7494</f>
        <v/>
      </c>
      <c r="P7494">
        <f>IF(G7494&gt;=2,"Repeat","One-time")</f>
        <v/>
      </c>
    </row>
    <row r="7495">
      <c r="A7495" t="inlineStr">
        <is>
          <t>C11175</t>
        </is>
      </c>
      <c r="B7495" t="inlineStr">
        <is>
          <t>Shreya Sharma</t>
        </is>
      </c>
      <c r="C7495" t="inlineStr">
        <is>
          <t>North</t>
        </is>
      </c>
      <c r="D7495" t="inlineStr">
        <is>
          <t>Delhi</t>
        </is>
      </c>
      <c r="E7495" t="inlineStr">
        <is>
          <t>Yes</t>
        </is>
      </c>
      <c r="F7495" t="inlineStr">
        <is>
          <t>New</t>
        </is>
      </c>
      <c r="G7495" t="n">
        <v>2</v>
      </c>
      <c r="H7495" s="24" t="n">
        <v>3037.08</v>
      </c>
      <c r="I7495" s="24" t="n">
        <v>1037.87</v>
      </c>
      <c r="J7495" s="25" t="n">
        <v>45958</v>
      </c>
      <c r="K7495" s="25" t="n">
        <v>45976</v>
      </c>
      <c r="L7495" t="n">
        <v>4</v>
      </c>
      <c r="M7495" t="n">
        <v>3</v>
      </c>
      <c r="N7495" t="n">
        <v>1</v>
      </c>
      <c r="O7495">
        <f>DATE(2026,1,1)-K7495</f>
        <v/>
      </c>
      <c r="P7495">
        <f>IF(G7495&gt;=2,"Repeat","One-time")</f>
        <v/>
      </c>
    </row>
    <row r="7496">
      <c r="A7496" t="inlineStr">
        <is>
          <t>C08114</t>
        </is>
      </c>
      <c r="B7496" t="inlineStr">
        <is>
          <t>Suresh Prasad</t>
        </is>
      </c>
      <c r="C7496" t="inlineStr">
        <is>
          <t>South</t>
        </is>
      </c>
      <c r="D7496" t="inlineStr">
        <is>
          <t>Bengaluru</t>
        </is>
      </c>
      <c r="E7496" t="inlineStr">
        <is>
          <t>No</t>
        </is>
      </c>
      <c r="F7496" t="inlineStr">
        <is>
          <t>Loyal</t>
        </is>
      </c>
      <c r="G7496" t="n">
        <v>3</v>
      </c>
      <c r="H7496" s="24" t="n">
        <v>3034.81</v>
      </c>
      <c r="I7496" s="24" t="n">
        <v>1096.1</v>
      </c>
      <c r="J7496" s="25" t="n">
        <v>45726</v>
      </c>
      <c r="K7496" s="25" t="n">
        <v>45905</v>
      </c>
      <c r="L7496" t="n">
        <v>3</v>
      </c>
      <c r="M7496" t="n">
        <v>3</v>
      </c>
      <c r="N7496" t="n">
        <v>1</v>
      </c>
      <c r="O7496">
        <f>DATE(2026,1,1)-K7496</f>
        <v/>
      </c>
      <c r="P7496">
        <f>IF(G7496&gt;=2,"Repeat","One-time")</f>
        <v/>
      </c>
    </row>
    <row r="7497">
      <c r="A7497" t="inlineStr">
        <is>
          <t>C05795</t>
        </is>
      </c>
      <c r="B7497" t="inlineStr">
        <is>
          <t>Divya Sharma</t>
        </is>
      </c>
      <c r="C7497" t="inlineStr">
        <is>
          <t>South</t>
        </is>
      </c>
      <c r="D7497" t="inlineStr">
        <is>
          <t>Chennai</t>
        </is>
      </c>
      <c r="E7497" t="inlineStr">
        <is>
          <t>No</t>
        </is>
      </c>
      <c r="F7497" t="inlineStr">
        <is>
          <t>Hibernating</t>
        </is>
      </c>
      <c r="G7497" t="n">
        <v>1</v>
      </c>
      <c r="H7497" s="24" t="n">
        <v>3021.25</v>
      </c>
      <c r="I7497" s="24" t="n">
        <v>723.62</v>
      </c>
      <c r="J7497" s="25" t="n">
        <v>45488</v>
      </c>
      <c r="K7497" s="25" t="n">
        <v>45488</v>
      </c>
      <c r="L7497" t="n">
        <v>1</v>
      </c>
      <c r="M7497" t="n">
        <v>1</v>
      </c>
      <c r="N7497" t="n">
        <v>1</v>
      </c>
      <c r="O7497">
        <f>DATE(2026,1,1)-K7497</f>
        <v/>
      </c>
      <c r="P7497">
        <f>IF(G7497&gt;=2,"Repeat","One-time")</f>
        <v/>
      </c>
    </row>
    <row r="7498">
      <c r="A7498" t="inlineStr">
        <is>
          <t>C09906</t>
        </is>
      </c>
      <c r="B7498" t="inlineStr">
        <is>
          <t>Deepak Patel</t>
        </is>
      </c>
      <c r="C7498" t="inlineStr">
        <is>
          <t>Central</t>
        </is>
      </c>
      <c r="D7498" t="inlineStr">
        <is>
          <t>Indore</t>
        </is>
      </c>
      <c r="E7498" t="inlineStr">
        <is>
          <t>No</t>
        </is>
      </c>
      <c r="F7498" t="inlineStr">
        <is>
          <t>New</t>
        </is>
      </c>
      <c r="G7498" t="n">
        <v>1</v>
      </c>
      <c r="H7498" s="24" t="n">
        <v>3020.96</v>
      </c>
      <c r="I7498" s="24" t="n">
        <v>681.38</v>
      </c>
      <c r="J7498" s="25" t="n">
        <v>45979</v>
      </c>
      <c r="K7498" s="25" t="n">
        <v>45979</v>
      </c>
      <c r="L7498" t="n">
        <v>4</v>
      </c>
      <c r="M7498" t="n">
        <v>1</v>
      </c>
      <c r="N7498" t="n">
        <v>1</v>
      </c>
      <c r="O7498">
        <f>DATE(2026,1,1)-K7498</f>
        <v/>
      </c>
      <c r="P7498">
        <f>IF(G7498&gt;=2,"Repeat","One-time")</f>
        <v/>
      </c>
    </row>
    <row r="7499">
      <c r="A7499" t="inlineStr">
        <is>
          <t>C05410</t>
        </is>
      </c>
      <c r="B7499" t="inlineStr">
        <is>
          <t>Amit Menon</t>
        </is>
      </c>
      <c r="C7499" t="inlineStr">
        <is>
          <t>South</t>
        </is>
      </c>
      <c r="D7499" t="inlineStr">
        <is>
          <t>Hyderabad</t>
        </is>
      </c>
      <c r="E7499" t="inlineStr">
        <is>
          <t>No</t>
        </is>
      </c>
      <c r="F7499" t="inlineStr">
        <is>
          <t>Hibernating</t>
        </is>
      </c>
      <c r="G7499" t="n">
        <v>1</v>
      </c>
      <c r="H7499" s="24" t="n">
        <v>3020.47</v>
      </c>
      <c r="I7499" s="24" t="n">
        <v>1073.04</v>
      </c>
      <c r="J7499" s="25" t="n">
        <v>45475</v>
      </c>
      <c r="K7499" s="25" t="n">
        <v>45475</v>
      </c>
      <c r="L7499" t="n">
        <v>1</v>
      </c>
      <c r="M7499" t="n">
        <v>1</v>
      </c>
      <c r="N7499" t="n">
        <v>1</v>
      </c>
      <c r="O7499">
        <f>DATE(2026,1,1)-K7499</f>
        <v/>
      </c>
      <c r="P7499">
        <f>IF(G7499&gt;=2,"Repeat","One-time")</f>
        <v/>
      </c>
    </row>
    <row r="7500">
      <c r="A7500" t="inlineStr">
        <is>
          <t>C08171</t>
        </is>
      </c>
      <c r="B7500" t="inlineStr">
        <is>
          <t>Kavya Khan</t>
        </is>
      </c>
      <c r="C7500" t="inlineStr">
        <is>
          <t>West</t>
        </is>
      </c>
      <c r="D7500" t="inlineStr">
        <is>
          <t>Ahmedabad</t>
        </is>
      </c>
      <c r="E7500" t="inlineStr">
        <is>
          <t>Yes</t>
        </is>
      </c>
      <c r="F7500" t="inlineStr">
        <is>
          <t>Occasional</t>
        </is>
      </c>
      <c r="G7500" t="n">
        <v>1</v>
      </c>
      <c r="H7500" s="24" t="n">
        <v>3018.91</v>
      </c>
      <c r="I7500" s="24" t="n">
        <v>1128.19</v>
      </c>
      <c r="J7500" s="25" t="n">
        <v>45878</v>
      </c>
      <c r="K7500" s="25" t="n">
        <v>45878</v>
      </c>
      <c r="L7500" t="n">
        <v>3</v>
      </c>
      <c r="M7500" t="n">
        <v>1</v>
      </c>
      <c r="N7500" t="n">
        <v>1</v>
      </c>
      <c r="O7500">
        <f>DATE(2026,1,1)-K7500</f>
        <v/>
      </c>
      <c r="P7500">
        <f>IF(G7500&gt;=2,"Repeat","One-time")</f>
        <v/>
      </c>
    </row>
    <row r="7501">
      <c r="A7501" t="inlineStr">
        <is>
          <t>C11384</t>
        </is>
      </c>
      <c r="B7501" t="inlineStr">
        <is>
          <t>Tanvi Yadav</t>
        </is>
      </c>
      <c r="C7501" t="inlineStr">
        <is>
          <t>Central</t>
        </is>
      </c>
      <c r="D7501" t="inlineStr">
        <is>
          <t>Nagpur</t>
        </is>
      </c>
      <c r="E7501" t="inlineStr">
        <is>
          <t>No</t>
        </is>
      </c>
      <c r="F7501" t="inlineStr">
        <is>
          <t>New</t>
        </is>
      </c>
      <c r="G7501" t="n">
        <v>1</v>
      </c>
      <c r="H7501" s="24" t="n">
        <v>3016.69</v>
      </c>
      <c r="I7501" s="24" t="n">
        <v>319.34</v>
      </c>
      <c r="J7501" s="25" t="n">
        <v>46013</v>
      </c>
      <c r="K7501" s="25" t="n">
        <v>46013</v>
      </c>
      <c r="L7501" t="n">
        <v>5</v>
      </c>
      <c r="M7501" t="n">
        <v>2</v>
      </c>
      <c r="N7501" t="n">
        <v>1</v>
      </c>
      <c r="O7501">
        <f>DATE(2026,1,1)-K7501</f>
        <v/>
      </c>
      <c r="P7501">
        <f>IF(G7501&gt;=2,"Repeat","One-time")</f>
        <v/>
      </c>
    </row>
    <row r="7502">
      <c r="A7502" t="inlineStr">
        <is>
          <t>C05717</t>
        </is>
      </c>
      <c r="B7502" t="inlineStr">
        <is>
          <t>Suresh Bose</t>
        </is>
      </c>
      <c r="C7502" t="inlineStr">
        <is>
          <t>North</t>
        </is>
      </c>
      <c r="D7502" t="inlineStr">
        <is>
          <t>Delhi</t>
        </is>
      </c>
      <c r="E7502" t="inlineStr">
        <is>
          <t>Yes</t>
        </is>
      </c>
      <c r="F7502" t="inlineStr">
        <is>
          <t>Occasional</t>
        </is>
      </c>
      <c r="G7502" t="n">
        <v>1</v>
      </c>
      <c r="H7502" s="24" t="n">
        <v>3016.69</v>
      </c>
      <c r="I7502" s="24" t="n">
        <v>319.34</v>
      </c>
      <c r="J7502" s="25" t="n">
        <v>45752</v>
      </c>
      <c r="K7502" s="25" t="n">
        <v>45752</v>
      </c>
      <c r="L7502" t="n">
        <v>2</v>
      </c>
      <c r="M7502" t="n">
        <v>1</v>
      </c>
      <c r="N7502" t="n">
        <v>1</v>
      </c>
      <c r="O7502">
        <f>DATE(2026,1,1)-K7502</f>
        <v/>
      </c>
      <c r="P7502">
        <f>IF(G7502&gt;=2,"Repeat","One-time")</f>
        <v/>
      </c>
    </row>
    <row r="7503">
      <c r="A7503" t="inlineStr">
        <is>
          <t>C02204</t>
        </is>
      </c>
      <c r="B7503" t="inlineStr">
        <is>
          <t>Neha Shah</t>
        </is>
      </c>
      <c r="C7503" t="inlineStr">
        <is>
          <t>North</t>
        </is>
      </c>
      <c r="D7503" t="inlineStr">
        <is>
          <t>Delhi</t>
        </is>
      </c>
      <c r="E7503" t="inlineStr">
        <is>
          <t>No</t>
        </is>
      </c>
      <c r="F7503" t="inlineStr">
        <is>
          <t>Hibernating</t>
        </is>
      </c>
      <c r="G7503" t="n">
        <v>1</v>
      </c>
      <c r="H7503" s="24" t="n">
        <v>3011.55</v>
      </c>
      <c r="I7503" s="24" t="n">
        <v>854.1799999999999</v>
      </c>
      <c r="J7503" s="25" t="n">
        <v>45167</v>
      </c>
      <c r="K7503" s="25" t="n">
        <v>45167</v>
      </c>
      <c r="L7503" t="n">
        <v>1</v>
      </c>
      <c r="M7503" t="n">
        <v>1</v>
      </c>
      <c r="N7503" t="n">
        <v>1</v>
      </c>
      <c r="O7503">
        <f>DATE(2026,1,1)-K7503</f>
        <v/>
      </c>
      <c r="P7503">
        <f>IF(G7503&gt;=2,"Repeat","One-time")</f>
        <v/>
      </c>
    </row>
    <row r="7504">
      <c r="A7504" t="inlineStr">
        <is>
          <t>C10874</t>
        </is>
      </c>
      <c r="B7504" t="inlineStr">
        <is>
          <t>Farhan Mukherjee</t>
        </is>
      </c>
      <c r="C7504" t="inlineStr">
        <is>
          <t>West</t>
        </is>
      </c>
      <c r="D7504" t="inlineStr">
        <is>
          <t>Mumbai</t>
        </is>
      </c>
      <c r="E7504" t="inlineStr">
        <is>
          <t>No</t>
        </is>
      </c>
      <c r="F7504" t="inlineStr">
        <is>
          <t>New</t>
        </is>
      </c>
      <c r="G7504" t="n">
        <v>2</v>
      </c>
      <c r="H7504" s="24" t="n">
        <v>3010.9</v>
      </c>
      <c r="I7504" s="24" t="n">
        <v>1262.46</v>
      </c>
      <c r="J7504" s="25" t="n">
        <v>45964</v>
      </c>
      <c r="K7504" s="25" t="n">
        <v>46009</v>
      </c>
      <c r="L7504" t="n">
        <v>5</v>
      </c>
      <c r="M7504" t="n">
        <v>3</v>
      </c>
      <c r="N7504" t="n">
        <v>1</v>
      </c>
      <c r="O7504">
        <f>DATE(2026,1,1)-K7504</f>
        <v/>
      </c>
      <c r="P7504">
        <f>IF(G7504&gt;=2,"Repeat","One-time")</f>
        <v/>
      </c>
    </row>
    <row r="7505">
      <c r="A7505" t="inlineStr">
        <is>
          <t>C09769</t>
        </is>
      </c>
      <c r="B7505" t="inlineStr">
        <is>
          <t>Imran Das</t>
        </is>
      </c>
      <c r="C7505" t="inlineStr">
        <is>
          <t>East</t>
        </is>
      </c>
      <c r="D7505" t="inlineStr">
        <is>
          <t>Guwahati</t>
        </is>
      </c>
      <c r="E7505" t="inlineStr">
        <is>
          <t>No</t>
        </is>
      </c>
      <c r="F7505" t="inlineStr">
        <is>
          <t>New</t>
        </is>
      </c>
      <c r="G7505" t="n">
        <v>1</v>
      </c>
      <c r="H7505" s="24" t="n">
        <v>3009.82</v>
      </c>
      <c r="I7505" s="24" t="n">
        <v>1080.27</v>
      </c>
      <c r="J7505" s="25" t="n">
        <v>45979</v>
      </c>
      <c r="K7505" s="25" t="n">
        <v>45979</v>
      </c>
      <c r="L7505" t="n">
        <v>4</v>
      </c>
      <c r="M7505" t="n">
        <v>1</v>
      </c>
      <c r="N7505" t="n">
        <v>1</v>
      </c>
      <c r="O7505">
        <f>DATE(2026,1,1)-K7505</f>
        <v/>
      </c>
      <c r="P7505">
        <f>IF(G7505&gt;=2,"Repeat","One-time")</f>
        <v/>
      </c>
    </row>
    <row r="7506">
      <c r="A7506" t="inlineStr">
        <is>
          <t>C04056</t>
        </is>
      </c>
      <c r="B7506" t="inlineStr">
        <is>
          <t>Neha Agarwal</t>
        </is>
      </c>
      <c r="C7506" t="inlineStr">
        <is>
          <t>East</t>
        </is>
      </c>
      <c r="D7506" t="inlineStr">
        <is>
          <t>Patna</t>
        </is>
      </c>
      <c r="E7506" t="inlineStr">
        <is>
          <t>No</t>
        </is>
      </c>
      <c r="F7506" t="inlineStr">
        <is>
          <t>Hibernating</t>
        </is>
      </c>
      <c r="G7506" t="n">
        <v>2</v>
      </c>
      <c r="H7506" s="24" t="n">
        <v>3008.97</v>
      </c>
      <c r="I7506" s="24" t="n">
        <v>1387.6</v>
      </c>
      <c r="J7506" s="25" t="n">
        <v>45365</v>
      </c>
      <c r="K7506" s="25" t="n">
        <v>45447</v>
      </c>
      <c r="L7506" t="n">
        <v>1</v>
      </c>
      <c r="M7506" t="n">
        <v>2</v>
      </c>
      <c r="N7506" t="n">
        <v>1</v>
      </c>
      <c r="O7506">
        <f>DATE(2026,1,1)-K7506</f>
        <v/>
      </c>
      <c r="P7506">
        <f>IF(G7506&gt;=2,"Repeat","One-time")</f>
        <v/>
      </c>
    </row>
    <row r="7507">
      <c r="A7507" t="inlineStr">
        <is>
          <t>C04020</t>
        </is>
      </c>
      <c r="B7507" t="inlineStr">
        <is>
          <t>Pooja Das</t>
        </is>
      </c>
      <c r="C7507" t="inlineStr">
        <is>
          <t>Central</t>
        </is>
      </c>
      <c r="D7507" t="inlineStr">
        <is>
          <t>Nagpur</t>
        </is>
      </c>
      <c r="E7507" t="inlineStr">
        <is>
          <t>Yes</t>
        </is>
      </c>
      <c r="F7507" t="inlineStr">
        <is>
          <t>Hibernating</t>
        </is>
      </c>
      <c r="G7507" t="n">
        <v>1</v>
      </c>
      <c r="H7507" s="24" t="n">
        <v>3008.46</v>
      </c>
      <c r="I7507" s="24" t="n">
        <v>687.79</v>
      </c>
      <c r="J7507" s="25" t="n">
        <v>45390</v>
      </c>
      <c r="K7507" s="25" t="n">
        <v>45390</v>
      </c>
      <c r="L7507" t="n">
        <v>1</v>
      </c>
      <c r="M7507" t="n">
        <v>1</v>
      </c>
      <c r="N7507" t="n">
        <v>1</v>
      </c>
      <c r="O7507">
        <f>DATE(2026,1,1)-K7507</f>
        <v/>
      </c>
      <c r="P7507">
        <f>IF(G7507&gt;=2,"Repeat","One-time")</f>
        <v/>
      </c>
    </row>
    <row r="7508">
      <c r="A7508" t="inlineStr">
        <is>
          <t>C10294</t>
        </is>
      </c>
      <c r="B7508" t="inlineStr">
        <is>
          <t>Isha Prasad</t>
        </is>
      </c>
      <c r="C7508" t="inlineStr">
        <is>
          <t>East</t>
        </is>
      </c>
      <c r="D7508" t="inlineStr">
        <is>
          <t>Guwahati</t>
        </is>
      </c>
      <c r="E7508" t="inlineStr">
        <is>
          <t>Yes</t>
        </is>
      </c>
      <c r="F7508" t="inlineStr">
        <is>
          <t>New</t>
        </is>
      </c>
      <c r="G7508" t="n">
        <v>2</v>
      </c>
      <c r="H7508" s="24" t="n">
        <v>3008.09</v>
      </c>
      <c r="I7508" s="24" t="n">
        <v>1286.33</v>
      </c>
      <c r="J7508" s="25" t="n">
        <v>45943</v>
      </c>
      <c r="K7508" s="25" t="n">
        <v>46010</v>
      </c>
      <c r="L7508" t="n">
        <v>5</v>
      </c>
      <c r="M7508" t="n">
        <v>3</v>
      </c>
      <c r="N7508" t="n">
        <v>1</v>
      </c>
      <c r="O7508">
        <f>DATE(2026,1,1)-K7508</f>
        <v/>
      </c>
      <c r="P7508">
        <f>IF(G7508&gt;=2,"Repeat","One-time")</f>
        <v/>
      </c>
    </row>
    <row r="7509">
      <c r="A7509" t="inlineStr">
        <is>
          <t>C08908</t>
        </is>
      </c>
      <c r="B7509" t="inlineStr">
        <is>
          <t>Aditya Joshi</t>
        </is>
      </c>
      <c r="C7509" t="inlineStr">
        <is>
          <t>South</t>
        </is>
      </c>
      <c r="D7509" t="inlineStr">
        <is>
          <t>Hyderabad</t>
        </is>
      </c>
      <c r="E7509" t="inlineStr">
        <is>
          <t>No</t>
        </is>
      </c>
      <c r="F7509" t="inlineStr">
        <is>
          <t>Occasional</t>
        </is>
      </c>
      <c r="G7509" t="n">
        <v>1</v>
      </c>
      <c r="H7509" s="24" t="n">
        <v>3006.96</v>
      </c>
      <c r="I7509" s="24" t="n">
        <v>1529.76</v>
      </c>
      <c r="J7509" s="25" t="n">
        <v>45813</v>
      </c>
      <c r="K7509" s="25" t="n">
        <v>45813</v>
      </c>
      <c r="L7509" t="n">
        <v>3</v>
      </c>
      <c r="M7509" t="n">
        <v>1</v>
      </c>
      <c r="N7509" t="n">
        <v>1</v>
      </c>
      <c r="O7509">
        <f>DATE(2026,1,1)-K7509</f>
        <v/>
      </c>
      <c r="P7509">
        <f>IF(G7509&gt;=2,"Repeat","One-time")</f>
        <v/>
      </c>
    </row>
    <row r="7510">
      <c r="A7510" t="inlineStr">
        <is>
          <t>C04341</t>
        </is>
      </c>
      <c r="B7510" t="inlineStr">
        <is>
          <t>Deepak Mehta</t>
        </is>
      </c>
      <c r="C7510" t="inlineStr">
        <is>
          <t>East</t>
        </is>
      </c>
      <c r="D7510" t="inlineStr">
        <is>
          <t>Jamshedpur</t>
        </is>
      </c>
      <c r="E7510" t="inlineStr">
        <is>
          <t>No</t>
        </is>
      </c>
      <c r="F7510" t="inlineStr">
        <is>
          <t>Occasional</t>
        </is>
      </c>
      <c r="G7510" t="n">
        <v>1</v>
      </c>
      <c r="H7510" s="24" t="n">
        <v>3006.58</v>
      </c>
      <c r="I7510" s="24" t="n">
        <v>1065.19</v>
      </c>
      <c r="J7510" s="25" t="n">
        <v>45673</v>
      </c>
      <c r="K7510" s="25" t="n">
        <v>45673</v>
      </c>
      <c r="L7510" t="n">
        <v>2</v>
      </c>
      <c r="M7510" t="n">
        <v>1</v>
      </c>
      <c r="N7510" t="n">
        <v>1</v>
      </c>
      <c r="O7510">
        <f>DATE(2026,1,1)-K7510</f>
        <v/>
      </c>
      <c r="P7510">
        <f>IF(G7510&gt;=2,"Repeat","One-time")</f>
        <v/>
      </c>
    </row>
    <row r="7511">
      <c r="A7511" t="inlineStr">
        <is>
          <t>C01858</t>
        </is>
      </c>
      <c r="B7511" t="inlineStr">
        <is>
          <t>Ayesha Sinha</t>
        </is>
      </c>
      <c r="C7511" t="inlineStr">
        <is>
          <t>South</t>
        </is>
      </c>
      <c r="D7511" t="inlineStr">
        <is>
          <t>Bengaluru</t>
        </is>
      </c>
      <c r="E7511" t="inlineStr">
        <is>
          <t>Yes</t>
        </is>
      </c>
      <c r="F7511" t="inlineStr">
        <is>
          <t>Hibernating</t>
        </is>
      </c>
      <c r="G7511" t="n">
        <v>1</v>
      </c>
      <c r="H7511" s="24" t="n">
        <v>3006.55</v>
      </c>
      <c r="I7511" s="24" t="n">
        <v>929.9299999999999</v>
      </c>
      <c r="J7511" s="25" t="n">
        <v>45156</v>
      </c>
      <c r="K7511" s="25" t="n">
        <v>45156</v>
      </c>
      <c r="L7511" t="n">
        <v>1</v>
      </c>
      <c r="M7511" t="n">
        <v>1</v>
      </c>
      <c r="N7511" t="n">
        <v>1</v>
      </c>
      <c r="O7511">
        <f>DATE(2026,1,1)-K7511</f>
        <v/>
      </c>
      <c r="P7511">
        <f>IF(G7511&gt;=2,"Repeat","One-time")</f>
        <v/>
      </c>
    </row>
    <row r="7512">
      <c r="A7512" t="inlineStr">
        <is>
          <t>C07924</t>
        </is>
      </c>
      <c r="B7512" t="inlineStr">
        <is>
          <t>Amit Sharma</t>
        </is>
      </c>
      <c r="C7512" t="inlineStr">
        <is>
          <t>West</t>
        </is>
      </c>
      <c r="D7512" t="inlineStr">
        <is>
          <t>Mumbai</t>
        </is>
      </c>
      <c r="E7512" t="inlineStr">
        <is>
          <t>Yes</t>
        </is>
      </c>
      <c r="F7512" t="inlineStr">
        <is>
          <t>Occasional</t>
        </is>
      </c>
      <c r="G7512" t="n">
        <v>2</v>
      </c>
      <c r="H7512" s="24" t="n">
        <v>3005.88</v>
      </c>
      <c r="I7512" s="24" t="n">
        <v>1199.8</v>
      </c>
      <c r="J7512" s="25" t="n">
        <v>45918</v>
      </c>
      <c r="K7512" s="25" t="n">
        <v>45940</v>
      </c>
      <c r="L7512" t="n">
        <v>4</v>
      </c>
      <c r="M7512" t="n">
        <v>2</v>
      </c>
      <c r="N7512" t="n">
        <v>1</v>
      </c>
      <c r="O7512">
        <f>DATE(2026,1,1)-K7512</f>
        <v/>
      </c>
      <c r="P7512">
        <f>IF(G7512&gt;=2,"Repeat","One-time")</f>
        <v/>
      </c>
    </row>
    <row r="7513">
      <c r="A7513" t="inlineStr">
        <is>
          <t>C04443</t>
        </is>
      </c>
      <c r="B7513" t="inlineStr">
        <is>
          <t>Sneha Mishra</t>
        </is>
      </c>
      <c r="C7513" t="inlineStr">
        <is>
          <t>Central</t>
        </is>
      </c>
      <c r="D7513" t="inlineStr">
        <is>
          <t>Raipur</t>
        </is>
      </c>
      <c r="E7513" t="inlineStr">
        <is>
          <t>Yes</t>
        </is>
      </c>
      <c r="F7513" t="inlineStr">
        <is>
          <t>Occasional</t>
        </is>
      </c>
      <c r="G7513" t="n">
        <v>1</v>
      </c>
      <c r="H7513" s="24" t="n">
        <v>2999.33</v>
      </c>
      <c r="I7513" s="24" t="n">
        <v>1254.42</v>
      </c>
      <c r="J7513" s="25" t="n">
        <v>45844</v>
      </c>
      <c r="K7513" s="25" t="n">
        <v>45844</v>
      </c>
      <c r="L7513" t="n">
        <v>3</v>
      </c>
      <c r="M7513" t="n">
        <v>1</v>
      </c>
      <c r="N7513" t="n">
        <v>1</v>
      </c>
      <c r="O7513">
        <f>DATE(2026,1,1)-K7513</f>
        <v/>
      </c>
      <c r="P7513">
        <f>IF(G7513&gt;=2,"Repeat","One-time")</f>
        <v/>
      </c>
    </row>
    <row r="7514">
      <c r="A7514" t="inlineStr">
        <is>
          <t>C09096</t>
        </is>
      </c>
      <c r="B7514" t="inlineStr">
        <is>
          <t>Vivaan Verma</t>
        </is>
      </c>
      <c r="C7514" t="inlineStr">
        <is>
          <t>North</t>
        </is>
      </c>
      <c r="D7514" t="inlineStr">
        <is>
          <t>Delhi</t>
        </is>
      </c>
      <c r="E7514" t="inlineStr">
        <is>
          <t>No</t>
        </is>
      </c>
      <c r="F7514" t="inlineStr">
        <is>
          <t>Occasional</t>
        </is>
      </c>
      <c r="G7514" t="n">
        <v>2</v>
      </c>
      <c r="H7514" s="24" t="n">
        <v>2998.47</v>
      </c>
      <c r="I7514" s="24" t="n">
        <v>819.75</v>
      </c>
      <c r="J7514" s="25" t="n">
        <v>45847</v>
      </c>
      <c r="K7514" s="25" t="n">
        <v>45882</v>
      </c>
      <c r="L7514" t="n">
        <v>3</v>
      </c>
      <c r="M7514" t="n">
        <v>2</v>
      </c>
      <c r="N7514" t="n">
        <v>1</v>
      </c>
      <c r="O7514">
        <f>DATE(2026,1,1)-K7514</f>
        <v/>
      </c>
      <c r="P7514">
        <f>IF(G7514&gt;=2,"Repeat","One-time")</f>
        <v/>
      </c>
    </row>
    <row r="7515">
      <c r="A7515" t="inlineStr">
        <is>
          <t>C11751</t>
        </is>
      </c>
      <c r="B7515" t="inlineStr">
        <is>
          <t>Rahul Sharma</t>
        </is>
      </c>
      <c r="C7515" t="inlineStr">
        <is>
          <t>South</t>
        </is>
      </c>
      <c r="D7515" t="inlineStr">
        <is>
          <t>Hyderabad</t>
        </is>
      </c>
      <c r="E7515" t="inlineStr">
        <is>
          <t>No</t>
        </is>
      </c>
      <c r="F7515" t="inlineStr">
        <is>
          <t>New</t>
        </is>
      </c>
      <c r="G7515" t="n">
        <v>1</v>
      </c>
      <c r="H7515" s="24" t="n">
        <v>2995.17</v>
      </c>
      <c r="I7515" s="24" t="n">
        <v>1213.81</v>
      </c>
      <c r="J7515" s="25" t="n">
        <v>46006</v>
      </c>
      <c r="K7515" s="25" t="n">
        <v>46006</v>
      </c>
      <c r="L7515" t="n">
        <v>5</v>
      </c>
      <c r="M7515" t="n">
        <v>2</v>
      </c>
      <c r="N7515" t="n">
        <v>1</v>
      </c>
      <c r="O7515">
        <f>DATE(2026,1,1)-K7515</f>
        <v/>
      </c>
      <c r="P7515">
        <f>IF(G7515&gt;=2,"Repeat","One-time")</f>
        <v/>
      </c>
    </row>
    <row r="7516">
      <c r="A7516" t="inlineStr">
        <is>
          <t>C04561</t>
        </is>
      </c>
      <c r="B7516" t="inlineStr">
        <is>
          <t>Nikhil Bose</t>
        </is>
      </c>
      <c r="C7516" t="inlineStr">
        <is>
          <t>West</t>
        </is>
      </c>
      <c r="D7516" t="inlineStr">
        <is>
          <t>Pune</t>
        </is>
      </c>
      <c r="E7516" t="inlineStr">
        <is>
          <t>No</t>
        </is>
      </c>
      <c r="F7516" t="inlineStr">
        <is>
          <t>New</t>
        </is>
      </c>
      <c r="G7516" t="n">
        <v>1</v>
      </c>
      <c r="H7516" s="24" t="n">
        <v>2993</v>
      </c>
      <c r="I7516" s="24" t="n">
        <v>838.27</v>
      </c>
      <c r="J7516" s="25" t="n">
        <v>45956</v>
      </c>
      <c r="K7516" s="25" t="n">
        <v>45956</v>
      </c>
      <c r="L7516" t="n">
        <v>4</v>
      </c>
      <c r="M7516" t="n">
        <v>1</v>
      </c>
      <c r="N7516" t="n">
        <v>1</v>
      </c>
      <c r="O7516">
        <f>DATE(2026,1,1)-K7516</f>
        <v/>
      </c>
      <c r="P7516">
        <f>IF(G7516&gt;=2,"Repeat","One-time")</f>
        <v/>
      </c>
    </row>
    <row r="7517">
      <c r="A7517" t="inlineStr">
        <is>
          <t>C02768</t>
        </is>
      </c>
      <c r="B7517" t="inlineStr">
        <is>
          <t>Ananya Singh</t>
        </is>
      </c>
      <c r="C7517" t="inlineStr">
        <is>
          <t>North</t>
        </is>
      </c>
      <c r="D7517" t="inlineStr">
        <is>
          <t>Jaipur</t>
        </is>
      </c>
      <c r="E7517" t="inlineStr">
        <is>
          <t>No</t>
        </is>
      </c>
      <c r="F7517" t="inlineStr">
        <is>
          <t>Occasional</t>
        </is>
      </c>
      <c r="G7517" t="n">
        <v>2</v>
      </c>
      <c r="H7517" s="24" t="n">
        <v>2987.87</v>
      </c>
      <c r="I7517" s="24" t="n">
        <v>758.11</v>
      </c>
      <c r="J7517" s="25" t="n">
        <v>45388</v>
      </c>
      <c r="K7517" s="25" t="n">
        <v>45535</v>
      </c>
      <c r="L7517" t="n">
        <v>2</v>
      </c>
      <c r="M7517" t="n">
        <v>2</v>
      </c>
      <c r="N7517" t="n">
        <v>1</v>
      </c>
      <c r="O7517">
        <f>DATE(2026,1,1)-K7517</f>
        <v/>
      </c>
      <c r="P7517">
        <f>IF(G7517&gt;=2,"Repeat","One-time")</f>
        <v/>
      </c>
    </row>
    <row r="7518">
      <c r="A7518" t="inlineStr">
        <is>
          <t>C00409</t>
        </is>
      </c>
      <c r="B7518" t="inlineStr">
        <is>
          <t>Abhishek Joshi</t>
        </is>
      </c>
      <c r="C7518" t="inlineStr">
        <is>
          <t>West</t>
        </is>
      </c>
      <c r="D7518" t="inlineStr">
        <is>
          <t>Ahmedabad</t>
        </is>
      </c>
      <c r="E7518" t="inlineStr">
        <is>
          <t>No</t>
        </is>
      </c>
      <c r="F7518" t="inlineStr">
        <is>
          <t>Occasional</t>
        </is>
      </c>
      <c r="G7518" t="n">
        <v>1</v>
      </c>
      <c r="H7518" s="24" t="n">
        <v>2985.43</v>
      </c>
      <c r="I7518" s="24" t="n">
        <v>1188.3</v>
      </c>
      <c r="J7518" s="25" t="n">
        <v>45674</v>
      </c>
      <c r="K7518" s="25" t="n">
        <v>45674</v>
      </c>
      <c r="L7518" t="n">
        <v>2</v>
      </c>
      <c r="M7518" t="n">
        <v>1</v>
      </c>
      <c r="N7518" t="n">
        <v>1</v>
      </c>
      <c r="O7518">
        <f>DATE(2026,1,1)-K7518</f>
        <v/>
      </c>
      <c r="P7518">
        <f>IF(G7518&gt;=2,"Repeat","One-time")</f>
        <v/>
      </c>
    </row>
    <row r="7519">
      <c r="A7519" t="inlineStr">
        <is>
          <t>C05553</t>
        </is>
      </c>
      <c r="B7519" t="inlineStr">
        <is>
          <t>Diya Bose</t>
        </is>
      </c>
      <c r="C7519" t="inlineStr">
        <is>
          <t>West</t>
        </is>
      </c>
      <c r="D7519" t="inlineStr">
        <is>
          <t>Mumbai</t>
        </is>
      </c>
      <c r="E7519" t="inlineStr">
        <is>
          <t>No</t>
        </is>
      </c>
      <c r="F7519" t="inlineStr">
        <is>
          <t>Occasional</t>
        </is>
      </c>
      <c r="G7519" t="n">
        <v>1</v>
      </c>
      <c r="H7519" s="24" t="n">
        <v>2983.75</v>
      </c>
      <c r="I7519" s="24" t="n">
        <v>1210.02</v>
      </c>
      <c r="J7519" s="25" t="n">
        <v>45855</v>
      </c>
      <c r="K7519" s="25" t="n">
        <v>45855</v>
      </c>
      <c r="L7519" t="n">
        <v>3</v>
      </c>
      <c r="M7519" t="n">
        <v>1</v>
      </c>
      <c r="N7519" t="n">
        <v>1</v>
      </c>
      <c r="O7519">
        <f>DATE(2026,1,1)-K7519</f>
        <v/>
      </c>
      <c r="P7519">
        <f>IF(G7519&gt;=2,"Repeat","One-time")</f>
        <v/>
      </c>
    </row>
    <row r="7520">
      <c r="A7520" t="inlineStr">
        <is>
          <t>C05550</t>
        </is>
      </c>
      <c r="B7520" t="inlineStr">
        <is>
          <t>Rahul Verma</t>
        </is>
      </c>
      <c r="C7520" t="inlineStr">
        <is>
          <t>North</t>
        </is>
      </c>
      <c r="D7520" t="inlineStr">
        <is>
          <t>Delhi</t>
        </is>
      </c>
      <c r="E7520" t="inlineStr">
        <is>
          <t>No</t>
        </is>
      </c>
      <c r="F7520" t="inlineStr">
        <is>
          <t>Occasional</t>
        </is>
      </c>
      <c r="G7520" t="n">
        <v>1</v>
      </c>
      <c r="H7520" s="24" t="n">
        <v>2981.05</v>
      </c>
      <c r="I7520" s="24" t="n">
        <v>1281.95</v>
      </c>
      <c r="J7520" s="25" t="n">
        <v>45689</v>
      </c>
      <c r="K7520" s="25" t="n">
        <v>45689</v>
      </c>
      <c r="L7520" t="n">
        <v>2</v>
      </c>
      <c r="M7520" t="n">
        <v>1</v>
      </c>
      <c r="N7520" t="n">
        <v>1</v>
      </c>
      <c r="O7520">
        <f>DATE(2026,1,1)-K7520</f>
        <v/>
      </c>
      <c r="P7520">
        <f>IF(G7520&gt;=2,"Repeat","One-time")</f>
        <v/>
      </c>
    </row>
    <row r="7521">
      <c r="A7521" t="inlineStr">
        <is>
          <t>C05796</t>
        </is>
      </c>
      <c r="B7521" t="inlineStr">
        <is>
          <t>Imran Pillai</t>
        </is>
      </c>
      <c r="C7521" t="inlineStr">
        <is>
          <t>Central</t>
        </is>
      </c>
      <c r="D7521" t="inlineStr">
        <is>
          <t>Nagpur</t>
        </is>
      </c>
      <c r="E7521" t="inlineStr">
        <is>
          <t>Yes</t>
        </is>
      </c>
      <c r="F7521" t="inlineStr">
        <is>
          <t>Occasional</t>
        </is>
      </c>
      <c r="G7521" t="n">
        <v>1</v>
      </c>
      <c r="H7521" s="24" t="n">
        <v>2976.78</v>
      </c>
      <c r="I7521" s="24" t="n">
        <v>1159.5</v>
      </c>
      <c r="J7521" s="25" t="n">
        <v>45690</v>
      </c>
      <c r="K7521" s="25" t="n">
        <v>45690</v>
      </c>
      <c r="L7521" t="n">
        <v>2</v>
      </c>
      <c r="M7521" t="n">
        <v>1</v>
      </c>
      <c r="N7521" t="n">
        <v>1</v>
      </c>
      <c r="O7521">
        <f>DATE(2026,1,1)-K7521</f>
        <v/>
      </c>
      <c r="P7521">
        <f>IF(G7521&gt;=2,"Repeat","One-time")</f>
        <v/>
      </c>
    </row>
    <row r="7522">
      <c r="A7522" t="inlineStr">
        <is>
          <t>C06408</t>
        </is>
      </c>
      <c r="B7522" t="inlineStr">
        <is>
          <t>Gurpreet Agarwal</t>
        </is>
      </c>
      <c r="C7522" t="inlineStr">
        <is>
          <t>East</t>
        </is>
      </c>
      <c r="D7522" t="inlineStr">
        <is>
          <t>Kolkata</t>
        </is>
      </c>
      <c r="E7522" t="inlineStr">
        <is>
          <t>Yes</t>
        </is>
      </c>
      <c r="F7522" t="inlineStr">
        <is>
          <t>Occasional</t>
        </is>
      </c>
      <c r="G7522" t="n">
        <v>1</v>
      </c>
      <c r="H7522" s="24" t="n">
        <v>2976.78</v>
      </c>
      <c r="I7522" s="24" t="n">
        <v>65.58</v>
      </c>
      <c r="J7522" s="25" t="n">
        <v>45811</v>
      </c>
      <c r="K7522" s="25" t="n">
        <v>45811</v>
      </c>
      <c r="L7522" t="n">
        <v>3</v>
      </c>
      <c r="M7522" t="n">
        <v>1</v>
      </c>
      <c r="N7522" t="n">
        <v>1</v>
      </c>
      <c r="O7522">
        <f>DATE(2026,1,1)-K7522</f>
        <v/>
      </c>
      <c r="P7522">
        <f>IF(G7522&gt;=2,"Repeat","One-time")</f>
        <v/>
      </c>
    </row>
    <row r="7523">
      <c r="A7523" t="inlineStr">
        <is>
          <t>C04400</t>
        </is>
      </c>
      <c r="B7523" t="inlineStr">
        <is>
          <t>Meera Gupta</t>
        </is>
      </c>
      <c r="C7523" t="inlineStr">
        <is>
          <t>South</t>
        </is>
      </c>
      <c r="D7523" t="inlineStr">
        <is>
          <t>Bengaluru</t>
        </is>
      </c>
      <c r="E7523" t="inlineStr">
        <is>
          <t>No</t>
        </is>
      </c>
      <c r="F7523" t="inlineStr">
        <is>
          <t>Occasional</t>
        </is>
      </c>
      <c r="G7523" t="n">
        <v>2</v>
      </c>
      <c r="H7523" s="24" t="n">
        <v>2976.35</v>
      </c>
      <c r="I7523" s="24" t="n">
        <v>1096.34</v>
      </c>
      <c r="J7523" s="25" t="n">
        <v>45801</v>
      </c>
      <c r="K7523" s="25" t="n">
        <v>45852</v>
      </c>
      <c r="L7523" t="n">
        <v>3</v>
      </c>
      <c r="M7523" t="n">
        <v>2</v>
      </c>
      <c r="N7523" t="n">
        <v>1</v>
      </c>
      <c r="O7523">
        <f>DATE(2026,1,1)-K7523</f>
        <v/>
      </c>
      <c r="P7523">
        <f>IF(G7523&gt;=2,"Repeat","One-time")</f>
        <v/>
      </c>
    </row>
    <row r="7524">
      <c r="A7524" t="inlineStr">
        <is>
          <t>C08188</t>
        </is>
      </c>
      <c r="B7524" t="inlineStr">
        <is>
          <t>Nikhil Sharma</t>
        </is>
      </c>
      <c r="C7524" t="inlineStr">
        <is>
          <t>East</t>
        </is>
      </c>
      <c r="D7524" t="inlineStr">
        <is>
          <t>Kolkata</t>
        </is>
      </c>
      <c r="E7524" t="inlineStr">
        <is>
          <t>No</t>
        </is>
      </c>
      <c r="F7524" t="inlineStr">
        <is>
          <t>New</t>
        </is>
      </c>
      <c r="G7524" t="n">
        <v>1</v>
      </c>
      <c r="H7524" s="24" t="n">
        <v>2967.48</v>
      </c>
      <c r="I7524" s="24" t="n">
        <v>1050.71</v>
      </c>
      <c r="J7524" s="25" t="n">
        <v>45944</v>
      </c>
      <c r="K7524" s="25" t="n">
        <v>45944</v>
      </c>
      <c r="L7524" t="n">
        <v>4</v>
      </c>
      <c r="M7524" t="n">
        <v>1</v>
      </c>
      <c r="N7524" t="n">
        <v>1</v>
      </c>
      <c r="O7524">
        <f>DATE(2026,1,1)-K7524</f>
        <v/>
      </c>
      <c r="P7524">
        <f>IF(G7524&gt;=2,"Repeat","One-time")</f>
        <v/>
      </c>
    </row>
    <row r="7525">
      <c r="A7525" t="inlineStr">
        <is>
          <t>C08263</t>
        </is>
      </c>
      <c r="B7525" t="inlineStr">
        <is>
          <t>Aarav Khan</t>
        </is>
      </c>
      <c r="C7525" t="inlineStr">
        <is>
          <t>West</t>
        </is>
      </c>
      <c r="D7525" t="inlineStr">
        <is>
          <t>Mumbai</t>
        </is>
      </c>
      <c r="E7525" t="inlineStr">
        <is>
          <t>No</t>
        </is>
      </c>
      <c r="F7525" t="inlineStr">
        <is>
          <t>Occasional</t>
        </is>
      </c>
      <c r="G7525" t="n">
        <v>1</v>
      </c>
      <c r="H7525" s="24" t="n">
        <v>2965.91</v>
      </c>
      <c r="I7525" s="24" t="n">
        <v>1089.07</v>
      </c>
      <c r="J7525" s="25" t="n">
        <v>45712</v>
      </c>
      <c r="K7525" s="25" t="n">
        <v>45712</v>
      </c>
      <c r="L7525" t="n">
        <v>2</v>
      </c>
      <c r="M7525" t="n">
        <v>1</v>
      </c>
      <c r="N7525" t="n">
        <v>1</v>
      </c>
      <c r="O7525">
        <f>DATE(2026,1,1)-K7525</f>
        <v/>
      </c>
      <c r="P7525">
        <f>IF(G7525&gt;=2,"Repeat","One-time")</f>
        <v/>
      </c>
    </row>
    <row r="7526">
      <c r="A7526" t="inlineStr">
        <is>
          <t>C11046</t>
        </is>
      </c>
      <c r="B7526" t="inlineStr">
        <is>
          <t>Farhan Rao</t>
        </is>
      </c>
      <c r="C7526" t="inlineStr">
        <is>
          <t>West</t>
        </is>
      </c>
      <c r="D7526" t="inlineStr">
        <is>
          <t>Mumbai</t>
        </is>
      </c>
      <c r="E7526" t="inlineStr">
        <is>
          <t>No</t>
        </is>
      </c>
      <c r="F7526" t="inlineStr">
        <is>
          <t>New</t>
        </is>
      </c>
      <c r="G7526" t="n">
        <v>1</v>
      </c>
      <c r="H7526" s="24" t="n">
        <v>2960.82</v>
      </c>
      <c r="I7526" s="24" t="n">
        <v>719.99</v>
      </c>
      <c r="J7526" s="25" t="n">
        <v>45986</v>
      </c>
      <c r="K7526" s="25" t="n">
        <v>45986</v>
      </c>
      <c r="L7526" t="n">
        <v>4</v>
      </c>
      <c r="M7526" t="n">
        <v>2</v>
      </c>
      <c r="N7526" t="n">
        <v>1</v>
      </c>
      <c r="O7526">
        <f>DATE(2026,1,1)-K7526</f>
        <v/>
      </c>
      <c r="P7526">
        <f>IF(G7526&gt;=2,"Repeat","One-time")</f>
        <v/>
      </c>
    </row>
    <row r="7527">
      <c r="A7527" t="inlineStr">
        <is>
          <t>C03777</t>
        </is>
      </c>
      <c r="B7527" t="inlineStr">
        <is>
          <t>Varun Bose</t>
        </is>
      </c>
      <c r="C7527" t="inlineStr">
        <is>
          <t>East</t>
        </is>
      </c>
      <c r="D7527" t="inlineStr">
        <is>
          <t>Jamshedpur</t>
        </is>
      </c>
      <c r="E7527" t="inlineStr">
        <is>
          <t>No</t>
        </is>
      </c>
      <c r="F7527" t="inlineStr">
        <is>
          <t>Hibernating</t>
        </is>
      </c>
      <c r="G7527" t="n">
        <v>1</v>
      </c>
      <c r="H7527" s="24" t="n">
        <v>2953.13</v>
      </c>
      <c r="I7527" s="24" t="n">
        <v>1222.82</v>
      </c>
      <c r="J7527" s="25" t="n">
        <v>45424</v>
      </c>
      <c r="K7527" s="25" t="n">
        <v>45424</v>
      </c>
      <c r="L7527" t="n">
        <v>1</v>
      </c>
      <c r="M7527" t="n">
        <v>1</v>
      </c>
      <c r="N7527" t="n">
        <v>1</v>
      </c>
      <c r="O7527">
        <f>DATE(2026,1,1)-K7527</f>
        <v/>
      </c>
      <c r="P7527">
        <f>IF(G7527&gt;=2,"Repeat","One-time")</f>
        <v/>
      </c>
    </row>
    <row r="7528">
      <c r="A7528" t="inlineStr">
        <is>
          <t>C05724</t>
        </is>
      </c>
      <c r="B7528" t="inlineStr">
        <is>
          <t>Imran Fernandes</t>
        </is>
      </c>
      <c r="C7528" t="inlineStr">
        <is>
          <t>Central</t>
        </is>
      </c>
      <c r="D7528" t="inlineStr">
        <is>
          <t>Bhopal</t>
        </is>
      </c>
      <c r="E7528" t="inlineStr">
        <is>
          <t>No</t>
        </is>
      </c>
      <c r="F7528" t="inlineStr">
        <is>
          <t>Occasional</t>
        </is>
      </c>
      <c r="G7528" t="n">
        <v>2</v>
      </c>
      <c r="H7528" s="24" t="n">
        <v>2950.36</v>
      </c>
      <c r="I7528" s="24" t="n">
        <v>775.53</v>
      </c>
      <c r="J7528" s="25" t="n">
        <v>45645</v>
      </c>
      <c r="K7528" s="25" t="n">
        <v>45788</v>
      </c>
      <c r="L7528" t="n">
        <v>3</v>
      </c>
      <c r="M7528" t="n">
        <v>2</v>
      </c>
      <c r="N7528" t="n">
        <v>1</v>
      </c>
      <c r="O7528">
        <f>DATE(2026,1,1)-K7528</f>
        <v/>
      </c>
      <c r="P7528">
        <f>IF(G7528&gt;=2,"Repeat","One-time")</f>
        <v/>
      </c>
    </row>
    <row r="7529">
      <c r="A7529" t="inlineStr">
        <is>
          <t>C04259</t>
        </is>
      </c>
      <c r="B7529" t="inlineStr">
        <is>
          <t>Suresh Yadav</t>
        </is>
      </c>
      <c r="C7529" t="inlineStr">
        <is>
          <t>North</t>
        </is>
      </c>
      <c r="D7529" t="inlineStr">
        <is>
          <t>Lucknow</t>
        </is>
      </c>
      <c r="E7529" t="inlineStr">
        <is>
          <t>No</t>
        </is>
      </c>
      <c r="F7529" t="inlineStr">
        <is>
          <t>Occasional</t>
        </is>
      </c>
      <c r="G7529" t="n">
        <v>2</v>
      </c>
      <c r="H7529" s="24" t="n">
        <v>2940.79</v>
      </c>
      <c r="I7529" s="24" t="n">
        <v>640.11</v>
      </c>
      <c r="J7529" s="25" t="n">
        <v>45600</v>
      </c>
      <c r="K7529" s="25" t="n">
        <v>45779</v>
      </c>
      <c r="L7529" t="n">
        <v>3</v>
      </c>
      <c r="M7529" t="n">
        <v>2</v>
      </c>
      <c r="N7529" t="n">
        <v>1</v>
      </c>
      <c r="O7529">
        <f>DATE(2026,1,1)-K7529</f>
        <v/>
      </c>
      <c r="P7529">
        <f>IF(G7529&gt;=2,"Repeat","One-time")</f>
        <v/>
      </c>
    </row>
    <row r="7530">
      <c r="A7530" t="inlineStr">
        <is>
          <t>C05599</t>
        </is>
      </c>
      <c r="B7530" t="inlineStr">
        <is>
          <t>Manish Gupta</t>
        </is>
      </c>
      <c r="C7530" t="inlineStr">
        <is>
          <t>South</t>
        </is>
      </c>
      <c r="D7530" t="inlineStr">
        <is>
          <t>Bengaluru</t>
        </is>
      </c>
      <c r="E7530" t="inlineStr">
        <is>
          <t>No</t>
        </is>
      </c>
      <c r="F7530" t="inlineStr">
        <is>
          <t>Loyal</t>
        </is>
      </c>
      <c r="G7530" t="n">
        <v>3</v>
      </c>
      <c r="H7530" s="24" t="n">
        <v>2938.95</v>
      </c>
      <c r="I7530" s="24" t="n">
        <v>1041.88</v>
      </c>
      <c r="J7530" s="25" t="n">
        <v>45610</v>
      </c>
      <c r="K7530" s="25" t="n">
        <v>45933</v>
      </c>
      <c r="L7530" t="n">
        <v>4</v>
      </c>
      <c r="M7530" t="n">
        <v>3</v>
      </c>
      <c r="N7530" t="n">
        <v>1</v>
      </c>
      <c r="O7530">
        <f>DATE(2026,1,1)-K7530</f>
        <v/>
      </c>
      <c r="P7530">
        <f>IF(G7530&gt;=2,"Repeat","One-time")</f>
        <v/>
      </c>
    </row>
    <row r="7531">
      <c r="A7531" t="inlineStr">
        <is>
          <t>C08442</t>
        </is>
      </c>
      <c r="B7531" t="inlineStr">
        <is>
          <t>Abhishek Kumar</t>
        </is>
      </c>
      <c r="C7531" t="inlineStr">
        <is>
          <t>North</t>
        </is>
      </c>
      <c r="D7531" t="inlineStr">
        <is>
          <t>Delhi</t>
        </is>
      </c>
      <c r="E7531" t="inlineStr">
        <is>
          <t>Yes</t>
        </is>
      </c>
      <c r="F7531" t="inlineStr">
        <is>
          <t>Occasional</t>
        </is>
      </c>
      <c r="G7531" t="n">
        <v>2</v>
      </c>
      <c r="H7531" s="24" t="n">
        <v>2931.46</v>
      </c>
      <c r="I7531" s="24" t="n">
        <v>871.41</v>
      </c>
      <c r="J7531" s="25" t="n">
        <v>45848</v>
      </c>
      <c r="K7531" s="25" t="n">
        <v>45968</v>
      </c>
      <c r="L7531" t="n">
        <v>4</v>
      </c>
      <c r="M7531" t="n">
        <v>2</v>
      </c>
      <c r="N7531" t="n">
        <v>1</v>
      </c>
      <c r="O7531">
        <f>DATE(2026,1,1)-K7531</f>
        <v/>
      </c>
      <c r="P7531">
        <f>IF(G7531&gt;=2,"Repeat","One-time")</f>
        <v/>
      </c>
    </row>
    <row r="7532">
      <c r="A7532" t="inlineStr">
        <is>
          <t>C04230</t>
        </is>
      </c>
      <c r="B7532" t="inlineStr">
        <is>
          <t>Meera Agarwal</t>
        </is>
      </c>
      <c r="C7532" t="inlineStr">
        <is>
          <t>North</t>
        </is>
      </c>
      <c r="D7532" t="inlineStr">
        <is>
          <t>Gurugram</t>
        </is>
      </c>
      <c r="E7532" t="inlineStr">
        <is>
          <t>No</t>
        </is>
      </c>
      <c r="F7532" t="inlineStr">
        <is>
          <t>Hibernating</t>
        </is>
      </c>
      <c r="G7532" t="n">
        <v>1</v>
      </c>
      <c r="H7532" s="24" t="n">
        <v>2926.04</v>
      </c>
      <c r="I7532" s="24" t="n">
        <v>719.3</v>
      </c>
      <c r="J7532" s="25" t="n">
        <v>45339</v>
      </c>
      <c r="K7532" s="25" t="n">
        <v>45339</v>
      </c>
      <c r="L7532" t="n">
        <v>1</v>
      </c>
      <c r="M7532" t="n">
        <v>1</v>
      </c>
      <c r="N7532" t="n">
        <v>1</v>
      </c>
      <c r="O7532">
        <f>DATE(2026,1,1)-K7532</f>
        <v/>
      </c>
      <c r="P7532">
        <f>IF(G7532&gt;=2,"Repeat","One-time")</f>
        <v/>
      </c>
    </row>
    <row r="7533">
      <c r="A7533" t="inlineStr">
        <is>
          <t>C02636</t>
        </is>
      </c>
      <c r="B7533" t="inlineStr">
        <is>
          <t>Divya Verma</t>
        </is>
      </c>
      <c r="C7533" t="inlineStr">
        <is>
          <t>North</t>
        </is>
      </c>
      <c r="D7533" t="inlineStr">
        <is>
          <t>Gurugram</t>
        </is>
      </c>
      <c r="E7533" t="inlineStr">
        <is>
          <t>No</t>
        </is>
      </c>
      <c r="F7533" t="inlineStr">
        <is>
          <t>New</t>
        </is>
      </c>
      <c r="G7533" t="n">
        <v>1</v>
      </c>
      <c r="H7533" s="24" t="n">
        <v>2925.57</v>
      </c>
      <c r="I7533" s="24" t="n">
        <v>1052.52</v>
      </c>
      <c r="J7533" s="25" t="n">
        <v>45977</v>
      </c>
      <c r="K7533" s="25" t="n">
        <v>45977</v>
      </c>
      <c r="L7533" t="n">
        <v>4</v>
      </c>
      <c r="M7533" t="n">
        <v>1</v>
      </c>
      <c r="N7533" t="n">
        <v>1</v>
      </c>
      <c r="O7533">
        <f>DATE(2026,1,1)-K7533</f>
        <v/>
      </c>
      <c r="P7533">
        <f>IF(G7533&gt;=2,"Repeat","One-time")</f>
        <v/>
      </c>
    </row>
    <row r="7534">
      <c r="A7534" t="inlineStr">
        <is>
          <t>C04557</t>
        </is>
      </c>
      <c r="B7534" t="inlineStr">
        <is>
          <t>Vikram Yadav</t>
        </is>
      </c>
      <c r="C7534" t="inlineStr">
        <is>
          <t>South</t>
        </is>
      </c>
      <c r="D7534" t="inlineStr">
        <is>
          <t>Bengaluru</t>
        </is>
      </c>
      <c r="E7534" t="inlineStr">
        <is>
          <t>No</t>
        </is>
      </c>
      <c r="F7534" t="inlineStr">
        <is>
          <t>Occasional</t>
        </is>
      </c>
      <c r="G7534" t="n">
        <v>1</v>
      </c>
      <c r="H7534" s="24" t="n">
        <v>2920.48</v>
      </c>
      <c r="I7534" s="24" t="n">
        <v>358.65</v>
      </c>
      <c r="J7534" s="25" t="n">
        <v>45583</v>
      </c>
      <c r="K7534" s="25" t="n">
        <v>45583</v>
      </c>
      <c r="L7534" t="n">
        <v>2</v>
      </c>
      <c r="M7534" t="n">
        <v>1</v>
      </c>
      <c r="N7534" t="n">
        <v>1</v>
      </c>
      <c r="O7534">
        <f>DATE(2026,1,1)-K7534</f>
        <v/>
      </c>
      <c r="P7534">
        <f>IF(G7534&gt;=2,"Repeat","One-time")</f>
        <v/>
      </c>
    </row>
    <row r="7535">
      <c r="A7535" t="inlineStr">
        <is>
          <t>C08916</t>
        </is>
      </c>
      <c r="B7535" t="inlineStr">
        <is>
          <t>Pooja Gupta</t>
        </is>
      </c>
      <c r="C7535" t="inlineStr">
        <is>
          <t>North</t>
        </is>
      </c>
      <c r="D7535" t="inlineStr">
        <is>
          <t>Delhi</t>
        </is>
      </c>
      <c r="E7535" t="inlineStr">
        <is>
          <t>No</t>
        </is>
      </c>
      <c r="F7535" t="inlineStr">
        <is>
          <t>New</t>
        </is>
      </c>
      <c r="G7535" t="n">
        <v>2</v>
      </c>
      <c r="H7535" s="24" t="n">
        <v>2919.14</v>
      </c>
      <c r="I7535" s="24" t="n">
        <v>806.76</v>
      </c>
      <c r="J7535" s="25" t="n">
        <v>45944</v>
      </c>
      <c r="K7535" s="25" t="n">
        <v>45945</v>
      </c>
      <c r="L7535" t="n">
        <v>4</v>
      </c>
      <c r="M7535" t="n">
        <v>2</v>
      </c>
      <c r="N7535" t="n">
        <v>1</v>
      </c>
      <c r="O7535">
        <f>DATE(2026,1,1)-K7535</f>
        <v/>
      </c>
      <c r="P7535">
        <f>IF(G7535&gt;=2,"Repeat","One-time")</f>
        <v/>
      </c>
    </row>
    <row r="7536">
      <c r="A7536" t="inlineStr">
        <is>
          <t>C06623</t>
        </is>
      </c>
      <c r="B7536" t="inlineStr">
        <is>
          <t>Joseph Bose</t>
        </is>
      </c>
      <c r="C7536" t="inlineStr">
        <is>
          <t>North</t>
        </is>
      </c>
      <c r="D7536" t="inlineStr">
        <is>
          <t>Lucknow</t>
        </is>
      </c>
      <c r="E7536" t="inlineStr">
        <is>
          <t>No</t>
        </is>
      </c>
      <c r="F7536" t="inlineStr">
        <is>
          <t>Loyal</t>
        </is>
      </c>
      <c r="G7536" t="n">
        <v>3</v>
      </c>
      <c r="H7536" s="24" t="n">
        <v>2917.89</v>
      </c>
      <c r="I7536" s="24" t="n">
        <v>802.29</v>
      </c>
      <c r="J7536" s="25" t="n">
        <v>45611</v>
      </c>
      <c r="K7536" s="25" t="n">
        <v>46010</v>
      </c>
      <c r="L7536" t="n">
        <v>5</v>
      </c>
      <c r="M7536" t="n">
        <v>3</v>
      </c>
      <c r="N7536" t="n">
        <v>1</v>
      </c>
      <c r="O7536">
        <f>DATE(2026,1,1)-K7536</f>
        <v/>
      </c>
      <c r="P7536">
        <f>IF(G7536&gt;=2,"Repeat","One-time")</f>
        <v/>
      </c>
    </row>
    <row r="7537">
      <c r="A7537" t="inlineStr">
        <is>
          <t>C02891</t>
        </is>
      </c>
      <c r="B7537" t="inlineStr">
        <is>
          <t>Deepak Kapoor</t>
        </is>
      </c>
      <c r="C7537" t="inlineStr">
        <is>
          <t>South</t>
        </is>
      </c>
      <c r="D7537" t="inlineStr">
        <is>
          <t>Bengaluru</t>
        </is>
      </c>
      <c r="E7537" t="inlineStr">
        <is>
          <t>No</t>
        </is>
      </c>
      <c r="F7537" t="inlineStr">
        <is>
          <t>Hibernating</t>
        </is>
      </c>
      <c r="G7537" t="n">
        <v>2</v>
      </c>
      <c r="H7537" s="24" t="n">
        <v>2909.9</v>
      </c>
      <c r="I7537" s="24" t="n">
        <v>1141.02</v>
      </c>
      <c r="J7537" s="25" t="n">
        <v>45183</v>
      </c>
      <c r="K7537" s="25" t="n">
        <v>45352</v>
      </c>
      <c r="L7537" t="n">
        <v>1</v>
      </c>
      <c r="M7537" t="n">
        <v>2</v>
      </c>
      <c r="N7537" t="n">
        <v>1</v>
      </c>
      <c r="O7537">
        <f>DATE(2026,1,1)-K7537</f>
        <v/>
      </c>
      <c r="P7537">
        <f>IF(G7537&gt;=2,"Repeat","One-time")</f>
        <v/>
      </c>
    </row>
    <row r="7538">
      <c r="A7538" t="inlineStr">
        <is>
          <t>C06747</t>
        </is>
      </c>
      <c r="B7538" t="inlineStr">
        <is>
          <t>Rahul Mishra</t>
        </is>
      </c>
      <c r="C7538" t="inlineStr">
        <is>
          <t>East</t>
        </is>
      </c>
      <c r="D7538" t="inlineStr">
        <is>
          <t>Patna</t>
        </is>
      </c>
      <c r="E7538" t="inlineStr">
        <is>
          <t>Yes</t>
        </is>
      </c>
      <c r="F7538" t="inlineStr">
        <is>
          <t>Occasional</t>
        </is>
      </c>
      <c r="G7538" t="n">
        <v>2</v>
      </c>
      <c r="H7538" s="24" t="n">
        <v>2906.1</v>
      </c>
      <c r="I7538" s="24" t="n">
        <v>924.12</v>
      </c>
      <c r="J7538" s="25" t="n">
        <v>45905</v>
      </c>
      <c r="K7538" s="25" t="n">
        <v>45928</v>
      </c>
      <c r="L7538" t="n">
        <v>4</v>
      </c>
      <c r="M7538" t="n">
        <v>2</v>
      </c>
      <c r="N7538" t="n">
        <v>1</v>
      </c>
      <c r="O7538">
        <f>DATE(2026,1,1)-K7538</f>
        <v/>
      </c>
      <c r="P7538">
        <f>IF(G7538&gt;=2,"Repeat","One-time")</f>
        <v/>
      </c>
    </row>
    <row r="7539">
      <c r="A7539" t="inlineStr">
        <is>
          <t>C10857</t>
        </is>
      </c>
      <c r="B7539" t="inlineStr">
        <is>
          <t>Karan Prasad</t>
        </is>
      </c>
      <c r="C7539" t="inlineStr">
        <is>
          <t>West</t>
        </is>
      </c>
      <c r="D7539" t="inlineStr">
        <is>
          <t>Pune</t>
        </is>
      </c>
      <c r="E7539" t="inlineStr">
        <is>
          <t>No</t>
        </is>
      </c>
      <c r="F7539" t="inlineStr">
        <is>
          <t>New</t>
        </is>
      </c>
      <c r="G7539" t="n">
        <v>2</v>
      </c>
      <c r="H7539" s="24" t="n">
        <v>2903.39</v>
      </c>
      <c r="I7539" s="24" t="n">
        <v>843.13</v>
      </c>
      <c r="J7539" s="25" t="n">
        <v>45949</v>
      </c>
      <c r="K7539" s="25" t="n">
        <v>46007</v>
      </c>
      <c r="L7539" t="n">
        <v>5</v>
      </c>
      <c r="M7539" t="n">
        <v>3</v>
      </c>
      <c r="N7539" t="n">
        <v>1</v>
      </c>
      <c r="O7539">
        <f>DATE(2026,1,1)-K7539</f>
        <v/>
      </c>
      <c r="P7539">
        <f>IF(G7539&gt;=2,"Repeat","One-time")</f>
        <v/>
      </c>
    </row>
    <row r="7540">
      <c r="A7540" t="inlineStr">
        <is>
          <t>C00436</t>
        </is>
      </c>
      <c r="B7540" t="inlineStr">
        <is>
          <t>Swati Bose</t>
        </is>
      </c>
      <c r="C7540" t="inlineStr">
        <is>
          <t>North</t>
        </is>
      </c>
      <c r="D7540" t="inlineStr">
        <is>
          <t>Delhi</t>
        </is>
      </c>
      <c r="E7540" t="inlineStr">
        <is>
          <t>Yes</t>
        </is>
      </c>
      <c r="F7540" t="inlineStr">
        <is>
          <t>Hibernating</t>
        </is>
      </c>
      <c r="G7540" t="n">
        <v>1</v>
      </c>
      <c r="H7540" s="24" t="n">
        <v>2901.3</v>
      </c>
      <c r="I7540" s="24" t="n">
        <v>562.23</v>
      </c>
      <c r="J7540" s="25" t="n">
        <v>44996</v>
      </c>
      <c r="K7540" s="25" t="n">
        <v>44996</v>
      </c>
      <c r="L7540" t="n">
        <v>1</v>
      </c>
      <c r="M7540" t="n">
        <v>1</v>
      </c>
      <c r="N7540" t="n">
        <v>1</v>
      </c>
      <c r="O7540">
        <f>DATE(2026,1,1)-K7540</f>
        <v/>
      </c>
      <c r="P7540">
        <f>IF(G7540&gt;=2,"Repeat","One-time")</f>
        <v/>
      </c>
    </row>
    <row r="7541">
      <c r="A7541" t="inlineStr">
        <is>
          <t>C04042</t>
        </is>
      </c>
      <c r="B7541" t="inlineStr">
        <is>
          <t>Varun Mehta</t>
        </is>
      </c>
      <c r="C7541" t="inlineStr">
        <is>
          <t>West</t>
        </is>
      </c>
      <c r="D7541" t="inlineStr">
        <is>
          <t>Mumbai</t>
        </is>
      </c>
      <c r="E7541" t="inlineStr">
        <is>
          <t>No</t>
        </is>
      </c>
      <c r="F7541" t="inlineStr">
        <is>
          <t>Occasional</t>
        </is>
      </c>
      <c r="G7541" t="n">
        <v>2</v>
      </c>
      <c r="H7541" s="24" t="n">
        <v>2897.03</v>
      </c>
      <c r="I7541" s="24" t="n">
        <v>745.2</v>
      </c>
      <c r="J7541" s="25" t="n">
        <v>45335</v>
      </c>
      <c r="K7541" s="25" t="n">
        <v>45623</v>
      </c>
      <c r="L7541" t="n">
        <v>2</v>
      </c>
      <c r="M7541" t="n">
        <v>2</v>
      </c>
      <c r="N7541" t="n">
        <v>1</v>
      </c>
      <c r="O7541">
        <f>DATE(2026,1,1)-K7541</f>
        <v/>
      </c>
      <c r="P7541">
        <f>IF(G7541&gt;=2,"Repeat","One-time")</f>
        <v/>
      </c>
    </row>
    <row r="7542">
      <c r="A7542" t="inlineStr">
        <is>
          <t>C08615</t>
        </is>
      </c>
      <c r="B7542" t="inlineStr">
        <is>
          <t>Neha Agarwal</t>
        </is>
      </c>
      <c r="C7542" t="inlineStr">
        <is>
          <t>South</t>
        </is>
      </c>
      <c r="D7542" t="inlineStr">
        <is>
          <t>Chennai</t>
        </is>
      </c>
      <c r="E7542" t="inlineStr">
        <is>
          <t>No</t>
        </is>
      </c>
      <c r="F7542" t="inlineStr">
        <is>
          <t>Occasional</t>
        </is>
      </c>
      <c r="G7542" t="n">
        <v>2</v>
      </c>
      <c r="H7542" s="24" t="n">
        <v>2895.99</v>
      </c>
      <c r="I7542" s="24" t="n">
        <v>786.63</v>
      </c>
      <c r="J7542" s="25" t="n">
        <v>45865</v>
      </c>
      <c r="K7542" s="25" t="n">
        <v>45866</v>
      </c>
      <c r="L7542" t="n">
        <v>3</v>
      </c>
      <c r="M7542" t="n">
        <v>2</v>
      </c>
      <c r="N7542" t="n">
        <v>1</v>
      </c>
      <c r="O7542">
        <f>DATE(2026,1,1)-K7542</f>
        <v/>
      </c>
      <c r="P7542">
        <f>IF(G7542&gt;=2,"Repeat","One-time")</f>
        <v/>
      </c>
    </row>
    <row r="7543">
      <c r="A7543" t="inlineStr">
        <is>
          <t>C09842</t>
        </is>
      </c>
      <c r="B7543" t="inlineStr">
        <is>
          <t>Meera Das</t>
        </is>
      </c>
      <c r="C7543" t="inlineStr">
        <is>
          <t>East</t>
        </is>
      </c>
      <c r="D7543" t="inlineStr">
        <is>
          <t>Kolkata</t>
        </is>
      </c>
      <c r="E7543" t="inlineStr">
        <is>
          <t>Yes</t>
        </is>
      </c>
      <c r="F7543" t="inlineStr">
        <is>
          <t>New</t>
        </is>
      </c>
      <c r="G7543" t="n">
        <v>1</v>
      </c>
      <c r="H7543" s="24" t="n">
        <v>2891.39</v>
      </c>
      <c r="I7543" s="24" t="n">
        <v>928.1</v>
      </c>
      <c r="J7543" s="25" t="n">
        <v>45953</v>
      </c>
      <c r="K7543" s="25" t="n">
        <v>45953</v>
      </c>
      <c r="L7543" t="n">
        <v>4</v>
      </c>
      <c r="M7543" t="n">
        <v>1</v>
      </c>
      <c r="N7543" t="n">
        <v>1</v>
      </c>
      <c r="O7543">
        <f>DATE(2026,1,1)-K7543</f>
        <v/>
      </c>
      <c r="P7543">
        <f>IF(G7543&gt;=2,"Repeat","One-time")</f>
        <v/>
      </c>
    </row>
    <row r="7544">
      <c r="A7544" t="inlineStr">
        <is>
          <t>C05267</t>
        </is>
      </c>
      <c r="B7544" t="inlineStr">
        <is>
          <t>Kavya Chopra</t>
        </is>
      </c>
      <c r="C7544" t="inlineStr">
        <is>
          <t>South</t>
        </is>
      </c>
      <c r="D7544" t="inlineStr">
        <is>
          <t>Chennai</t>
        </is>
      </c>
      <c r="E7544" t="inlineStr">
        <is>
          <t>No</t>
        </is>
      </c>
      <c r="F7544" t="inlineStr">
        <is>
          <t>Occasional</t>
        </is>
      </c>
      <c r="G7544" t="n">
        <v>1</v>
      </c>
      <c r="H7544" s="24" t="n">
        <v>2890.36</v>
      </c>
      <c r="I7544" s="24" t="n">
        <v>1056.04</v>
      </c>
      <c r="J7544" s="25" t="n">
        <v>45514</v>
      </c>
      <c r="K7544" s="25" t="n">
        <v>45514</v>
      </c>
      <c r="L7544" t="n">
        <v>2</v>
      </c>
      <c r="M7544" t="n">
        <v>1</v>
      </c>
      <c r="N7544" t="n">
        <v>1</v>
      </c>
      <c r="O7544">
        <f>DATE(2026,1,1)-K7544</f>
        <v/>
      </c>
      <c r="P7544">
        <f>IF(G7544&gt;=2,"Repeat","One-time")</f>
        <v/>
      </c>
    </row>
    <row r="7545">
      <c r="A7545" t="inlineStr">
        <is>
          <t>C02814</t>
        </is>
      </c>
      <c r="B7545" t="inlineStr">
        <is>
          <t>Sneha Menon</t>
        </is>
      </c>
      <c r="C7545" t="inlineStr">
        <is>
          <t>North</t>
        </is>
      </c>
      <c r="D7545" t="inlineStr">
        <is>
          <t>Delhi</t>
        </is>
      </c>
      <c r="E7545" t="inlineStr">
        <is>
          <t>No</t>
        </is>
      </c>
      <c r="F7545" t="inlineStr">
        <is>
          <t>Occasional</t>
        </is>
      </c>
      <c r="G7545" t="n">
        <v>1</v>
      </c>
      <c r="H7545" s="24" t="n">
        <v>2889.28</v>
      </c>
      <c r="I7545" s="24" t="n">
        <v>277.67</v>
      </c>
      <c r="J7545" s="25" t="n">
        <v>45722</v>
      </c>
      <c r="K7545" s="25" t="n">
        <v>45722</v>
      </c>
      <c r="L7545" t="n">
        <v>2</v>
      </c>
      <c r="M7545" t="n">
        <v>1</v>
      </c>
      <c r="N7545" t="n">
        <v>1</v>
      </c>
      <c r="O7545">
        <f>DATE(2026,1,1)-K7545</f>
        <v/>
      </c>
      <c r="P7545">
        <f>IF(G7545&gt;=2,"Repeat","One-time")</f>
        <v/>
      </c>
    </row>
    <row r="7546">
      <c r="A7546" t="inlineStr">
        <is>
          <t>C06557</t>
        </is>
      </c>
      <c r="B7546" t="inlineStr">
        <is>
          <t>Kavya Prasad</t>
        </is>
      </c>
      <c r="C7546" t="inlineStr">
        <is>
          <t>North</t>
        </is>
      </c>
      <c r="D7546" t="inlineStr">
        <is>
          <t>Delhi</t>
        </is>
      </c>
      <c r="E7546" t="inlineStr">
        <is>
          <t>No</t>
        </is>
      </c>
      <c r="F7546" t="inlineStr">
        <is>
          <t>Occasional</t>
        </is>
      </c>
      <c r="G7546" t="n">
        <v>1</v>
      </c>
      <c r="H7546" s="24" t="n">
        <v>2884.44</v>
      </c>
      <c r="I7546" s="24" t="n">
        <v>688.1900000000001</v>
      </c>
      <c r="J7546" s="25" t="n">
        <v>45613</v>
      </c>
      <c r="K7546" s="25" t="n">
        <v>45613</v>
      </c>
      <c r="L7546" t="n">
        <v>2</v>
      </c>
      <c r="M7546" t="n">
        <v>1</v>
      </c>
      <c r="N7546" t="n">
        <v>1</v>
      </c>
      <c r="O7546">
        <f>DATE(2026,1,1)-K7546</f>
        <v/>
      </c>
      <c r="P7546">
        <f>IF(G7546&gt;=2,"Repeat","One-time")</f>
        <v/>
      </c>
    </row>
    <row r="7547">
      <c r="A7547" t="inlineStr">
        <is>
          <t>C01524</t>
        </is>
      </c>
      <c r="B7547" t="inlineStr">
        <is>
          <t>Priya Thakur</t>
        </is>
      </c>
      <c r="C7547" t="inlineStr">
        <is>
          <t>North</t>
        </is>
      </c>
      <c r="D7547" t="inlineStr">
        <is>
          <t>Delhi</t>
        </is>
      </c>
      <c r="E7547" t="inlineStr">
        <is>
          <t>No</t>
        </is>
      </c>
      <c r="F7547" t="inlineStr">
        <is>
          <t>At Risk</t>
        </is>
      </c>
      <c r="G7547" t="n">
        <v>3</v>
      </c>
      <c r="H7547" s="24" t="n">
        <v>2882.77</v>
      </c>
      <c r="I7547" s="24" t="n">
        <v>988.73</v>
      </c>
      <c r="J7547" s="25" t="n">
        <v>45148</v>
      </c>
      <c r="K7547" s="25" t="n">
        <v>45305</v>
      </c>
      <c r="L7547" t="n">
        <v>1</v>
      </c>
      <c r="M7547" t="n">
        <v>3</v>
      </c>
      <c r="N7547" t="n">
        <v>1</v>
      </c>
      <c r="O7547">
        <f>DATE(2026,1,1)-K7547</f>
        <v/>
      </c>
      <c r="P7547">
        <f>IF(G7547&gt;=2,"Repeat","One-time")</f>
        <v/>
      </c>
    </row>
    <row r="7548">
      <c r="A7548" t="inlineStr">
        <is>
          <t>C07357</t>
        </is>
      </c>
      <c r="B7548" t="inlineStr">
        <is>
          <t>Karan Prasad</t>
        </is>
      </c>
      <c r="C7548" t="inlineStr">
        <is>
          <t>Central</t>
        </is>
      </c>
      <c r="D7548" t="inlineStr">
        <is>
          <t>Bhopal</t>
        </is>
      </c>
      <c r="E7548" t="inlineStr">
        <is>
          <t>No</t>
        </is>
      </c>
      <c r="F7548" t="inlineStr">
        <is>
          <t>Occasional</t>
        </is>
      </c>
      <c r="G7548" t="n">
        <v>1</v>
      </c>
      <c r="H7548" s="24" t="n">
        <v>2872.79</v>
      </c>
      <c r="I7548" s="24" t="n">
        <v>920.2</v>
      </c>
      <c r="J7548" s="25" t="n">
        <v>45681</v>
      </c>
      <c r="K7548" s="25" t="n">
        <v>45681</v>
      </c>
      <c r="L7548" t="n">
        <v>2</v>
      </c>
      <c r="M7548" t="n">
        <v>1</v>
      </c>
      <c r="N7548" t="n">
        <v>1</v>
      </c>
      <c r="O7548">
        <f>DATE(2026,1,1)-K7548</f>
        <v/>
      </c>
      <c r="P7548">
        <f>IF(G7548&gt;=2,"Repeat","One-time")</f>
        <v/>
      </c>
    </row>
    <row r="7549">
      <c r="A7549" t="inlineStr">
        <is>
          <t>C11366</t>
        </is>
      </c>
      <c r="B7549" t="inlineStr">
        <is>
          <t>Swati Reddy</t>
        </is>
      </c>
      <c r="C7549" t="inlineStr">
        <is>
          <t>West</t>
        </is>
      </c>
      <c r="D7549" t="inlineStr">
        <is>
          <t>Pune</t>
        </is>
      </c>
      <c r="E7549" t="inlineStr">
        <is>
          <t>No</t>
        </is>
      </c>
      <c r="F7549" t="inlineStr">
        <is>
          <t>New</t>
        </is>
      </c>
      <c r="G7549" t="n">
        <v>1</v>
      </c>
      <c r="H7549" s="24" t="n">
        <v>2863.7</v>
      </c>
      <c r="I7549" s="24" t="n">
        <v>616.7</v>
      </c>
      <c r="J7549" s="25" t="n">
        <v>45992</v>
      </c>
      <c r="K7549" s="25" t="n">
        <v>45992</v>
      </c>
      <c r="L7549" t="n">
        <v>5</v>
      </c>
      <c r="M7549" t="n">
        <v>2</v>
      </c>
      <c r="N7549" t="n">
        <v>1</v>
      </c>
      <c r="O7549">
        <f>DATE(2026,1,1)-K7549</f>
        <v/>
      </c>
      <c r="P7549">
        <f>IF(G7549&gt;=2,"Repeat","One-time")</f>
        <v/>
      </c>
    </row>
    <row r="7550">
      <c r="A7550" t="inlineStr">
        <is>
          <t>C05913</t>
        </is>
      </c>
      <c r="B7550" t="inlineStr">
        <is>
          <t>Priya Yadav</t>
        </is>
      </c>
      <c r="C7550" t="inlineStr">
        <is>
          <t>North</t>
        </is>
      </c>
      <c r="D7550" t="inlineStr">
        <is>
          <t>Chandigarh</t>
        </is>
      </c>
      <c r="E7550" t="inlineStr">
        <is>
          <t>No</t>
        </is>
      </c>
      <c r="F7550" t="inlineStr">
        <is>
          <t>Occasional</t>
        </is>
      </c>
      <c r="G7550" t="n">
        <v>1</v>
      </c>
      <c r="H7550" s="24" t="n">
        <v>2854.45</v>
      </c>
      <c r="I7550" s="24" t="n">
        <v>1263.65</v>
      </c>
      <c r="J7550" s="25" t="n">
        <v>45930</v>
      </c>
      <c r="K7550" s="25" t="n">
        <v>45930</v>
      </c>
      <c r="L7550" t="n">
        <v>4</v>
      </c>
      <c r="M7550" t="n">
        <v>1</v>
      </c>
      <c r="N7550" t="n">
        <v>1</v>
      </c>
      <c r="O7550">
        <f>DATE(2026,1,1)-K7550</f>
        <v/>
      </c>
      <c r="P7550">
        <f>IF(G7550&gt;=2,"Repeat","One-time")</f>
        <v/>
      </c>
    </row>
    <row r="7551">
      <c r="A7551" t="inlineStr">
        <is>
          <t>C00529</t>
        </is>
      </c>
      <c r="B7551" t="inlineStr">
        <is>
          <t>Tanvi Thakur</t>
        </is>
      </c>
      <c r="C7551" t="inlineStr">
        <is>
          <t>South</t>
        </is>
      </c>
      <c r="D7551" t="inlineStr">
        <is>
          <t>Chennai</t>
        </is>
      </c>
      <c r="E7551" t="inlineStr">
        <is>
          <t>No</t>
        </is>
      </c>
      <c r="F7551" t="inlineStr">
        <is>
          <t>Occasional</t>
        </is>
      </c>
      <c r="G7551" t="n">
        <v>1</v>
      </c>
      <c r="H7551" s="24" t="n">
        <v>2853.8</v>
      </c>
      <c r="I7551" s="24" t="n">
        <v>1054.64</v>
      </c>
      <c r="J7551" s="25" t="n">
        <v>45681</v>
      </c>
      <c r="K7551" s="25" t="n">
        <v>45681</v>
      </c>
      <c r="L7551" t="n">
        <v>2</v>
      </c>
      <c r="M7551" t="n">
        <v>1</v>
      </c>
      <c r="N7551" t="n">
        <v>1</v>
      </c>
      <c r="O7551">
        <f>DATE(2026,1,1)-K7551</f>
        <v/>
      </c>
      <c r="P7551">
        <f>IF(G7551&gt;=2,"Repeat","One-time")</f>
        <v/>
      </c>
    </row>
    <row r="7552">
      <c r="A7552" t="inlineStr">
        <is>
          <t>C01275</t>
        </is>
      </c>
      <c r="B7552" t="inlineStr">
        <is>
          <t>Varun Shah</t>
        </is>
      </c>
      <c r="C7552" t="inlineStr">
        <is>
          <t>West</t>
        </is>
      </c>
      <c r="D7552" t="inlineStr">
        <is>
          <t>Ahmedabad</t>
        </is>
      </c>
      <c r="E7552" t="inlineStr">
        <is>
          <t>Yes</t>
        </is>
      </c>
      <c r="F7552" t="inlineStr">
        <is>
          <t>Hibernating</t>
        </is>
      </c>
      <c r="G7552" t="n">
        <v>2</v>
      </c>
      <c r="H7552" s="24" t="n">
        <v>2851.95</v>
      </c>
      <c r="I7552" s="24" t="n">
        <v>451.06</v>
      </c>
      <c r="J7552" s="25" t="n">
        <v>44989</v>
      </c>
      <c r="K7552" s="25" t="n">
        <v>45002</v>
      </c>
      <c r="L7552" t="n">
        <v>1</v>
      </c>
      <c r="M7552" t="n">
        <v>2</v>
      </c>
      <c r="N7552" t="n">
        <v>1</v>
      </c>
      <c r="O7552">
        <f>DATE(2026,1,1)-K7552</f>
        <v/>
      </c>
      <c r="P7552">
        <f>IF(G7552&gt;=2,"Repeat","One-time")</f>
        <v/>
      </c>
    </row>
    <row r="7553">
      <c r="A7553" t="inlineStr">
        <is>
          <t>C10256</t>
        </is>
      </c>
      <c r="B7553" t="inlineStr">
        <is>
          <t>Suresh Sinha</t>
        </is>
      </c>
      <c r="C7553" t="inlineStr">
        <is>
          <t>South</t>
        </is>
      </c>
      <c r="D7553" t="inlineStr">
        <is>
          <t>Bengaluru</t>
        </is>
      </c>
      <c r="E7553" t="inlineStr">
        <is>
          <t>Yes</t>
        </is>
      </c>
      <c r="F7553" t="inlineStr">
        <is>
          <t>New</t>
        </is>
      </c>
      <c r="G7553" t="n">
        <v>1</v>
      </c>
      <c r="H7553" s="24" t="n">
        <v>2849.1</v>
      </c>
      <c r="I7553" s="24" t="n">
        <v>151.75</v>
      </c>
      <c r="J7553" s="25" t="n">
        <v>45967</v>
      </c>
      <c r="K7553" s="25" t="n">
        <v>45967</v>
      </c>
      <c r="L7553" t="n">
        <v>4</v>
      </c>
      <c r="M7553" t="n">
        <v>2</v>
      </c>
      <c r="N7553" t="n">
        <v>1</v>
      </c>
      <c r="O7553">
        <f>DATE(2026,1,1)-K7553</f>
        <v/>
      </c>
      <c r="P7553">
        <f>IF(G7553&gt;=2,"Repeat","One-time")</f>
        <v/>
      </c>
    </row>
    <row r="7554">
      <c r="A7554" t="inlineStr">
        <is>
          <t>C09731</t>
        </is>
      </c>
      <c r="B7554" t="inlineStr">
        <is>
          <t>Varun Khan</t>
        </is>
      </c>
      <c r="C7554" t="inlineStr">
        <is>
          <t>West</t>
        </is>
      </c>
      <c r="D7554" t="inlineStr">
        <is>
          <t>Surat</t>
        </is>
      </c>
      <c r="E7554" t="inlineStr">
        <is>
          <t>No</t>
        </is>
      </c>
      <c r="F7554" t="inlineStr">
        <is>
          <t>Occasional</t>
        </is>
      </c>
      <c r="G7554" t="n">
        <v>1</v>
      </c>
      <c r="H7554" s="24" t="n">
        <v>2845.37</v>
      </c>
      <c r="I7554" s="24" t="n">
        <v>540.6</v>
      </c>
      <c r="J7554" s="25" t="n">
        <v>45898</v>
      </c>
      <c r="K7554" s="25" t="n">
        <v>45898</v>
      </c>
      <c r="L7554" t="n">
        <v>3</v>
      </c>
      <c r="M7554" t="n">
        <v>1</v>
      </c>
      <c r="N7554" t="n">
        <v>1</v>
      </c>
      <c r="O7554">
        <f>DATE(2026,1,1)-K7554</f>
        <v/>
      </c>
      <c r="P7554">
        <f>IF(G7554&gt;=2,"Repeat","One-time")</f>
        <v/>
      </c>
    </row>
    <row r="7555">
      <c r="A7555" t="inlineStr">
        <is>
          <t>C07789</t>
        </is>
      </c>
      <c r="B7555" t="inlineStr">
        <is>
          <t>Tanvi Rao</t>
        </is>
      </c>
      <c r="C7555" t="inlineStr">
        <is>
          <t>Central</t>
        </is>
      </c>
      <c r="D7555" t="inlineStr">
        <is>
          <t>Indore</t>
        </is>
      </c>
      <c r="E7555" t="inlineStr">
        <is>
          <t>No</t>
        </is>
      </c>
      <c r="F7555" t="inlineStr">
        <is>
          <t>Occasional</t>
        </is>
      </c>
      <c r="G7555" t="n">
        <v>1</v>
      </c>
      <c r="H7555" s="24" t="n">
        <v>2841.1</v>
      </c>
      <c r="I7555" s="24" t="n">
        <v>645.95</v>
      </c>
      <c r="J7555" s="25" t="n">
        <v>45915</v>
      </c>
      <c r="K7555" s="25" t="n">
        <v>45915</v>
      </c>
      <c r="L7555" t="n">
        <v>3</v>
      </c>
      <c r="M7555" t="n">
        <v>1</v>
      </c>
      <c r="N7555" t="n">
        <v>1</v>
      </c>
      <c r="O7555">
        <f>DATE(2026,1,1)-K7555</f>
        <v/>
      </c>
      <c r="P7555">
        <f>IF(G7555&gt;=2,"Repeat","One-time")</f>
        <v/>
      </c>
    </row>
    <row r="7556">
      <c r="A7556" t="inlineStr">
        <is>
          <t>C10910</t>
        </is>
      </c>
      <c r="B7556" t="inlineStr">
        <is>
          <t>Vivaan Joshi</t>
        </is>
      </c>
      <c r="C7556" t="inlineStr">
        <is>
          <t>West</t>
        </is>
      </c>
      <c r="D7556" t="inlineStr">
        <is>
          <t>Mumbai</t>
        </is>
      </c>
      <c r="E7556" t="inlineStr">
        <is>
          <t>No</t>
        </is>
      </c>
      <c r="F7556" t="inlineStr">
        <is>
          <t>New</t>
        </is>
      </c>
      <c r="G7556" t="n">
        <v>1</v>
      </c>
      <c r="H7556" s="24" t="n">
        <v>2838.39</v>
      </c>
      <c r="I7556" s="24" t="n">
        <v>948.04</v>
      </c>
      <c r="J7556" s="25" t="n">
        <v>46010</v>
      </c>
      <c r="K7556" s="25" t="n">
        <v>46010</v>
      </c>
      <c r="L7556" t="n">
        <v>5</v>
      </c>
      <c r="M7556" t="n">
        <v>2</v>
      </c>
      <c r="N7556" t="n">
        <v>1</v>
      </c>
      <c r="O7556">
        <f>DATE(2026,1,1)-K7556</f>
        <v/>
      </c>
      <c r="P7556">
        <f>IF(G7556&gt;=2,"Repeat","One-time")</f>
        <v/>
      </c>
    </row>
    <row r="7557">
      <c r="A7557" t="inlineStr">
        <is>
          <t>C08029</t>
        </is>
      </c>
      <c r="B7557" t="inlineStr">
        <is>
          <t>Pooja Banerjee</t>
        </is>
      </c>
      <c r="C7557" t="inlineStr">
        <is>
          <t>Central</t>
        </is>
      </c>
      <c r="D7557" t="inlineStr">
        <is>
          <t>Indore</t>
        </is>
      </c>
      <c r="E7557" t="inlineStr">
        <is>
          <t>No</t>
        </is>
      </c>
      <c r="F7557" t="inlineStr">
        <is>
          <t>New</t>
        </is>
      </c>
      <c r="G7557" t="n">
        <v>1</v>
      </c>
      <c r="H7557" s="24" t="n">
        <v>2837.74</v>
      </c>
      <c r="I7557" s="24" t="n">
        <v>1253.52</v>
      </c>
      <c r="J7557" s="25" t="n">
        <v>45995</v>
      </c>
      <c r="K7557" s="25" t="n">
        <v>45995</v>
      </c>
      <c r="L7557" t="n">
        <v>5</v>
      </c>
      <c r="M7557" t="n">
        <v>1</v>
      </c>
      <c r="N7557" t="n">
        <v>1</v>
      </c>
      <c r="O7557">
        <f>DATE(2026,1,1)-K7557</f>
        <v/>
      </c>
      <c r="P7557">
        <f>IF(G7557&gt;=2,"Repeat","One-time")</f>
        <v/>
      </c>
    </row>
    <row r="7558">
      <c r="A7558" t="inlineStr">
        <is>
          <t>C07073</t>
        </is>
      </c>
      <c r="B7558" t="inlineStr">
        <is>
          <t>Arjun Reddy</t>
        </is>
      </c>
      <c r="C7558" t="inlineStr">
        <is>
          <t>East</t>
        </is>
      </c>
      <c r="D7558" t="inlineStr">
        <is>
          <t>Kolkata</t>
        </is>
      </c>
      <c r="E7558" t="inlineStr">
        <is>
          <t>Yes</t>
        </is>
      </c>
      <c r="F7558" t="inlineStr">
        <is>
          <t>Occasional</t>
        </is>
      </c>
      <c r="G7558" t="n">
        <v>1</v>
      </c>
      <c r="H7558" s="24" t="n">
        <v>2837.31</v>
      </c>
      <c r="I7558" s="24" t="n">
        <v>926.27</v>
      </c>
      <c r="J7558" s="25" t="n">
        <v>45829</v>
      </c>
      <c r="K7558" s="25" t="n">
        <v>45829</v>
      </c>
      <c r="L7558" t="n">
        <v>3</v>
      </c>
      <c r="M7558" t="n">
        <v>1</v>
      </c>
      <c r="N7558" t="n">
        <v>1</v>
      </c>
      <c r="O7558">
        <f>DATE(2026,1,1)-K7558</f>
        <v/>
      </c>
      <c r="P7558">
        <f>IF(G7558&gt;=2,"Repeat","One-time")</f>
        <v/>
      </c>
    </row>
    <row r="7559">
      <c r="A7559" t="inlineStr">
        <is>
          <t>C08222</t>
        </is>
      </c>
      <c r="B7559" t="inlineStr">
        <is>
          <t>Divya Sinha</t>
        </is>
      </c>
      <c r="C7559" t="inlineStr">
        <is>
          <t>South</t>
        </is>
      </c>
      <c r="D7559" t="inlineStr">
        <is>
          <t>Bengaluru</t>
        </is>
      </c>
      <c r="E7559" t="inlineStr">
        <is>
          <t>Yes</t>
        </is>
      </c>
      <c r="F7559" t="inlineStr">
        <is>
          <t>Occasional</t>
        </is>
      </c>
      <c r="G7559" t="n">
        <v>1</v>
      </c>
      <c r="H7559" s="24" t="n">
        <v>2832.71</v>
      </c>
      <c r="I7559" s="24" t="n">
        <v>1612.88</v>
      </c>
      <c r="J7559" s="25" t="n">
        <v>45905</v>
      </c>
      <c r="K7559" s="25" t="n">
        <v>45905</v>
      </c>
      <c r="L7559" t="n">
        <v>3</v>
      </c>
      <c r="M7559" t="n">
        <v>1</v>
      </c>
      <c r="N7559" t="n">
        <v>1</v>
      </c>
      <c r="O7559">
        <f>DATE(2026,1,1)-K7559</f>
        <v/>
      </c>
      <c r="P7559">
        <f>IF(G7559&gt;=2,"Repeat","One-time")</f>
        <v/>
      </c>
    </row>
    <row r="7560">
      <c r="A7560" t="inlineStr">
        <is>
          <t>C09252</t>
        </is>
      </c>
      <c r="B7560" t="inlineStr">
        <is>
          <t>Joseph Prasad</t>
        </is>
      </c>
      <c r="C7560" t="inlineStr">
        <is>
          <t>East</t>
        </is>
      </c>
      <c r="D7560" t="inlineStr">
        <is>
          <t>Bhubaneswar</t>
        </is>
      </c>
      <c r="E7560" t="inlineStr">
        <is>
          <t>Yes</t>
        </is>
      </c>
      <c r="F7560" t="inlineStr">
        <is>
          <t>Occasional</t>
        </is>
      </c>
      <c r="G7560" t="n">
        <v>2</v>
      </c>
      <c r="H7560" s="24" t="n">
        <v>2824.16</v>
      </c>
      <c r="I7560" s="24" t="n">
        <v>1045.29</v>
      </c>
      <c r="J7560" s="25" t="n">
        <v>45895</v>
      </c>
      <c r="K7560" s="25" t="n">
        <v>46003</v>
      </c>
      <c r="L7560" t="n">
        <v>5</v>
      </c>
      <c r="M7560" t="n">
        <v>2</v>
      </c>
      <c r="N7560" t="n">
        <v>1</v>
      </c>
      <c r="O7560">
        <f>DATE(2026,1,1)-K7560</f>
        <v/>
      </c>
      <c r="P7560">
        <f>IF(G7560&gt;=2,"Repeat","One-time")</f>
        <v/>
      </c>
    </row>
    <row r="7561">
      <c r="A7561" t="inlineStr">
        <is>
          <t>C08661</t>
        </is>
      </c>
      <c r="B7561" t="inlineStr">
        <is>
          <t>Farhan Kapoor</t>
        </is>
      </c>
      <c r="C7561" t="inlineStr">
        <is>
          <t>North</t>
        </is>
      </c>
      <c r="D7561" t="inlineStr">
        <is>
          <t>Delhi</t>
        </is>
      </c>
      <c r="E7561" t="inlineStr">
        <is>
          <t>No</t>
        </is>
      </c>
      <c r="F7561" t="inlineStr">
        <is>
          <t>Occasional</t>
        </is>
      </c>
      <c r="G7561" t="n">
        <v>1</v>
      </c>
      <c r="H7561" s="24" t="n">
        <v>2822.28</v>
      </c>
      <c r="I7561" s="24" t="n">
        <v>884.5700000000001</v>
      </c>
      <c r="J7561" s="25" t="n">
        <v>45905</v>
      </c>
      <c r="K7561" s="25" t="n">
        <v>45905</v>
      </c>
      <c r="L7561" t="n">
        <v>3</v>
      </c>
      <c r="M7561" t="n">
        <v>1</v>
      </c>
      <c r="N7561" t="n">
        <v>1</v>
      </c>
      <c r="O7561">
        <f>DATE(2026,1,1)-K7561</f>
        <v/>
      </c>
      <c r="P7561">
        <f>IF(G7561&gt;=2,"Repeat","One-time")</f>
        <v/>
      </c>
    </row>
    <row r="7562">
      <c r="A7562" t="inlineStr">
        <is>
          <t>C05211</t>
        </is>
      </c>
      <c r="B7562" t="inlineStr">
        <is>
          <t>Vikram Mehta</t>
        </is>
      </c>
      <c r="C7562" t="inlineStr">
        <is>
          <t>South</t>
        </is>
      </c>
      <c r="D7562" t="inlineStr">
        <is>
          <t>Chennai</t>
        </is>
      </c>
      <c r="E7562" t="inlineStr">
        <is>
          <t>No</t>
        </is>
      </c>
      <c r="F7562" t="inlineStr">
        <is>
          <t>Occasional</t>
        </is>
      </c>
      <c r="G7562" t="n">
        <v>1</v>
      </c>
      <c r="H7562" s="24" t="n">
        <v>2821.89</v>
      </c>
      <c r="I7562" s="24" t="n">
        <v>1124.78</v>
      </c>
      <c r="J7562" s="25" t="n">
        <v>45906</v>
      </c>
      <c r="K7562" s="25" t="n">
        <v>45906</v>
      </c>
      <c r="L7562" t="n">
        <v>3</v>
      </c>
      <c r="M7562" t="n">
        <v>1</v>
      </c>
      <c r="N7562" t="n">
        <v>1</v>
      </c>
      <c r="O7562">
        <f>DATE(2026,1,1)-K7562</f>
        <v/>
      </c>
      <c r="P7562">
        <f>IF(G7562&gt;=2,"Repeat","One-time")</f>
        <v/>
      </c>
    </row>
    <row r="7563">
      <c r="A7563" t="inlineStr">
        <is>
          <t>C11088</t>
        </is>
      </c>
      <c r="B7563" t="inlineStr">
        <is>
          <t>Maria Kapoor</t>
        </is>
      </c>
      <c r="C7563" t="inlineStr">
        <is>
          <t>East</t>
        </is>
      </c>
      <c r="D7563" t="inlineStr">
        <is>
          <t>Patna</t>
        </is>
      </c>
      <c r="E7563" t="inlineStr">
        <is>
          <t>No</t>
        </is>
      </c>
      <c r="F7563" t="inlineStr">
        <is>
          <t>New</t>
        </is>
      </c>
      <c r="G7563" t="n">
        <v>1</v>
      </c>
      <c r="H7563" s="24" t="n">
        <v>2819.08</v>
      </c>
      <c r="I7563" s="24" t="n">
        <v>795.34</v>
      </c>
      <c r="J7563" s="25" t="n">
        <v>45970</v>
      </c>
      <c r="K7563" s="25" t="n">
        <v>45970</v>
      </c>
      <c r="L7563" t="n">
        <v>4</v>
      </c>
      <c r="M7563" t="n">
        <v>2</v>
      </c>
      <c r="N7563" t="n">
        <v>1</v>
      </c>
      <c r="O7563">
        <f>DATE(2026,1,1)-K7563</f>
        <v/>
      </c>
      <c r="P7563">
        <f>IF(G7563&gt;=2,"Repeat","One-time")</f>
        <v/>
      </c>
    </row>
    <row r="7564">
      <c r="A7564" t="inlineStr">
        <is>
          <t>C05074</t>
        </is>
      </c>
      <c r="B7564" t="inlineStr">
        <is>
          <t>Varun Nair</t>
        </is>
      </c>
      <c r="C7564" t="inlineStr">
        <is>
          <t>North</t>
        </is>
      </c>
      <c r="D7564" t="inlineStr">
        <is>
          <t>Lucknow</t>
        </is>
      </c>
      <c r="E7564" t="inlineStr">
        <is>
          <t>Yes</t>
        </is>
      </c>
      <c r="F7564" t="inlineStr">
        <is>
          <t>Occasional</t>
        </is>
      </c>
      <c r="G7564" t="n">
        <v>2</v>
      </c>
      <c r="H7564" s="24" t="n">
        <v>2817.09</v>
      </c>
      <c r="I7564" s="24" t="n">
        <v>554.55</v>
      </c>
      <c r="J7564" s="25" t="n">
        <v>45475</v>
      </c>
      <c r="K7564" s="25" t="n">
        <v>45795</v>
      </c>
      <c r="L7564" t="n">
        <v>3</v>
      </c>
      <c r="M7564" t="n">
        <v>2</v>
      </c>
      <c r="N7564" t="n">
        <v>1</v>
      </c>
      <c r="O7564">
        <f>DATE(2026,1,1)-K7564</f>
        <v/>
      </c>
      <c r="P7564">
        <f>IF(G7564&gt;=2,"Repeat","One-time")</f>
        <v/>
      </c>
    </row>
    <row r="7565">
      <c r="A7565" t="inlineStr">
        <is>
          <t>C03804</t>
        </is>
      </c>
      <c r="B7565" t="inlineStr">
        <is>
          <t>Vikram Menon</t>
        </is>
      </c>
      <c r="C7565" t="inlineStr">
        <is>
          <t>North</t>
        </is>
      </c>
      <c r="D7565" t="inlineStr">
        <is>
          <t>Lucknow</t>
        </is>
      </c>
      <c r="E7565" t="inlineStr">
        <is>
          <t>Yes</t>
        </is>
      </c>
      <c r="F7565" t="inlineStr">
        <is>
          <t>Occasional</t>
        </is>
      </c>
      <c r="G7565" t="n">
        <v>2</v>
      </c>
      <c r="H7565" s="24" t="n">
        <v>2815.33</v>
      </c>
      <c r="I7565" s="24" t="n">
        <v>1057.89</v>
      </c>
      <c r="J7565" s="25" t="n">
        <v>45431</v>
      </c>
      <c r="K7565" s="25" t="n">
        <v>45550</v>
      </c>
      <c r="L7565" t="n">
        <v>2</v>
      </c>
      <c r="M7565" t="n">
        <v>2</v>
      </c>
      <c r="N7565" t="n">
        <v>1</v>
      </c>
      <c r="O7565">
        <f>DATE(2026,1,1)-K7565</f>
        <v/>
      </c>
      <c r="P7565">
        <f>IF(G7565&gt;=2,"Repeat","One-time")</f>
        <v/>
      </c>
    </row>
    <row r="7566">
      <c r="A7566" t="inlineStr">
        <is>
          <t>C07033</t>
        </is>
      </c>
      <c r="B7566" t="inlineStr">
        <is>
          <t>Nikhil Bose</t>
        </is>
      </c>
      <c r="C7566" t="inlineStr">
        <is>
          <t>Central</t>
        </is>
      </c>
      <c r="D7566" t="inlineStr">
        <is>
          <t>Indore</t>
        </is>
      </c>
      <c r="E7566" t="inlineStr">
        <is>
          <t>No</t>
        </is>
      </c>
      <c r="F7566" t="inlineStr">
        <is>
          <t>Occasional</t>
        </is>
      </c>
      <c r="G7566" t="n">
        <v>1</v>
      </c>
      <c r="H7566" s="24" t="n">
        <v>2813.35</v>
      </c>
      <c r="I7566" s="24" t="n">
        <v>1434.61</v>
      </c>
      <c r="J7566" s="25" t="n">
        <v>45757</v>
      </c>
      <c r="K7566" s="25" t="n">
        <v>45757</v>
      </c>
      <c r="L7566" t="n">
        <v>3</v>
      </c>
      <c r="M7566" t="n">
        <v>1</v>
      </c>
      <c r="N7566" t="n">
        <v>1</v>
      </c>
      <c r="O7566">
        <f>DATE(2026,1,1)-K7566</f>
        <v/>
      </c>
      <c r="P7566">
        <f>IF(G7566&gt;=2,"Repeat","One-time")</f>
        <v/>
      </c>
    </row>
    <row r="7567">
      <c r="A7567" t="inlineStr">
        <is>
          <t>C10751</t>
        </is>
      </c>
      <c r="B7567" t="inlineStr">
        <is>
          <t>Joseph Sharma</t>
        </is>
      </c>
      <c r="C7567" t="inlineStr">
        <is>
          <t>South</t>
        </is>
      </c>
      <c r="D7567" t="inlineStr">
        <is>
          <t>Hyderabad</t>
        </is>
      </c>
      <c r="E7567" t="inlineStr">
        <is>
          <t>No</t>
        </is>
      </c>
      <c r="F7567" t="inlineStr">
        <is>
          <t>New</t>
        </is>
      </c>
      <c r="G7567" t="n">
        <v>1</v>
      </c>
      <c r="H7567" s="24" t="n">
        <v>2812.86</v>
      </c>
      <c r="I7567" s="24" t="n">
        <v>1052.94</v>
      </c>
      <c r="J7567" s="25" t="n">
        <v>45950</v>
      </c>
      <c r="K7567" s="25" t="n">
        <v>45950</v>
      </c>
      <c r="L7567" t="n">
        <v>4</v>
      </c>
      <c r="M7567" t="n">
        <v>2</v>
      </c>
      <c r="N7567" t="n">
        <v>1</v>
      </c>
      <c r="O7567">
        <f>DATE(2026,1,1)-K7567</f>
        <v/>
      </c>
      <c r="P7567">
        <f>IF(G7567&gt;=2,"Repeat","One-time")</f>
        <v/>
      </c>
    </row>
    <row r="7568">
      <c r="A7568" t="inlineStr">
        <is>
          <t>C04198</t>
        </is>
      </c>
      <c r="B7568" t="inlineStr">
        <is>
          <t>Abhishek Menon</t>
        </is>
      </c>
      <c r="C7568" t="inlineStr">
        <is>
          <t>South</t>
        </is>
      </c>
      <c r="D7568" t="inlineStr">
        <is>
          <t>Chennai</t>
        </is>
      </c>
      <c r="E7568" t="inlineStr">
        <is>
          <t>No</t>
        </is>
      </c>
      <c r="F7568" t="inlineStr">
        <is>
          <t>Occasional</t>
        </is>
      </c>
      <c r="G7568" t="n">
        <v>1</v>
      </c>
      <c r="H7568" s="24" t="n">
        <v>2808.47</v>
      </c>
      <c r="I7568" s="24" t="n">
        <v>1363.55</v>
      </c>
      <c r="J7568" s="25" t="n">
        <v>45550</v>
      </c>
      <c r="K7568" s="25" t="n">
        <v>45550</v>
      </c>
      <c r="L7568" t="n">
        <v>2</v>
      </c>
      <c r="M7568" t="n">
        <v>1</v>
      </c>
      <c r="N7568" t="n">
        <v>1</v>
      </c>
      <c r="O7568">
        <f>DATE(2026,1,1)-K7568</f>
        <v/>
      </c>
      <c r="P7568">
        <f>IF(G7568&gt;=2,"Repeat","One-time")</f>
        <v/>
      </c>
    </row>
    <row r="7569">
      <c r="A7569" t="inlineStr">
        <is>
          <t>C06736</t>
        </is>
      </c>
      <c r="B7569" t="inlineStr">
        <is>
          <t>Suresh Gupta</t>
        </is>
      </c>
      <c r="C7569" t="inlineStr">
        <is>
          <t>West</t>
        </is>
      </c>
      <c r="D7569" t="inlineStr">
        <is>
          <t>Surat</t>
        </is>
      </c>
      <c r="E7569" t="inlineStr">
        <is>
          <t>No</t>
        </is>
      </c>
      <c r="F7569" t="inlineStr">
        <is>
          <t>Occasional</t>
        </is>
      </c>
      <c r="G7569" t="n">
        <v>2</v>
      </c>
      <c r="H7569" s="24" t="n">
        <v>2806.86</v>
      </c>
      <c r="I7569" s="24" t="n">
        <v>537.86</v>
      </c>
      <c r="J7569" s="25" t="n">
        <v>45593</v>
      </c>
      <c r="K7569" s="25" t="n">
        <v>45901</v>
      </c>
      <c r="L7569" t="n">
        <v>3</v>
      </c>
      <c r="M7569" t="n">
        <v>2</v>
      </c>
      <c r="N7569" t="n">
        <v>1</v>
      </c>
      <c r="O7569">
        <f>DATE(2026,1,1)-K7569</f>
        <v/>
      </c>
      <c r="P7569">
        <f>IF(G7569&gt;=2,"Repeat","One-time")</f>
        <v/>
      </c>
    </row>
    <row r="7570">
      <c r="A7570" t="inlineStr">
        <is>
          <t>C08158</t>
        </is>
      </c>
      <c r="B7570" t="inlineStr">
        <is>
          <t>Nikhil Nair</t>
        </is>
      </c>
      <c r="C7570" t="inlineStr">
        <is>
          <t>North</t>
        </is>
      </c>
      <c r="D7570" t="inlineStr">
        <is>
          <t>Chandigarh</t>
        </is>
      </c>
      <c r="E7570" t="inlineStr">
        <is>
          <t>No</t>
        </is>
      </c>
      <c r="F7570" t="inlineStr">
        <is>
          <t>Occasional</t>
        </is>
      </c>
      <c r="G7570" t="n">
        <v>1</v>
      </c>
      <c r="H7570" s="24" t="n">
        <v>2804.75</v>
      </c>
      <c r="I7570" s="24" t="n">
        <v>981.2</v>
      </c>
      <c r="J7570" s="25" t="n">
        <v>45702</v>
      </c>
      <c r="K7570" s="25" t="n">
        <v>45702</v>
      </c>
      <c r="L7570" t="n">
        <v>2</v>
      </c>
      <c r="M7570" t="n">
        <v>1</v>
      </c>
      <c r="N7570" t="n">
        <v>1</v>
      </c>
      <c r="O7570">
        <f>DATE(2026,1,1)-K7570</f>
        <v/>
      </c>
      <c r="P7570">
        <f>IF(G7570&gt;=2,"Repeat","One-time")</f>
        <v/>
      </c>
    </row>
    <row r="7571">
      <c r="A7571" t="inlineStr">
        <is>
          <t>C06041</t>
        </is>
      </c>
      <c r="B7571" t="inlineStr">
        <is>
          <t>Abhishek Menon</t>
        </is>
      </c>
      <c r="C7571" t="inlineStr">
        <is>
          <t>South</t>
        </is>
      </c>
      <c r="D7571" t="inlineStr">
        <is>
          <t>Bengaluru</t>
        </is>
      </c>
      <c r="E7571" t="inlineStr">
        <is>
          <t>No</t>
        </is>
      </c>
      <c r="F7571" t="inlineStr">
        <is>
          <t>Occasional</t>
        </is>
      </c>
      <c r="G7571" t="n">
        <v>1</v>
      </c>
      <c r="H7571" s="24" t="n">
        <v>2802.53</v>
      </c>
      <c r="I7571" s="24" t="n">
        <v>1081.62</v>
      </c>
      <c r="J7571" s="25" t="n">
        <v>45881</v>
      </c>
      <c r="K7571" s="25" t="n">
        <v>45881</v>
      </c>
      <c r="L7571" t="n">
        <v>3</v>
      </c>
      <c r="M7571" t="n">
        <v>1</v>
      </c>
      <c r="N7571" t="n">
        <v>1</v>
      </c>
      <c r="O7571">
        <f>DATE(2026,1,1)-K7571</f>
        <v/>
      </c>
      <c r="P7571">
        <f>IF(G7571&gt;=2,"Repeat","One-time")</f>
        <v/>
      </c>
    </row>
    <row r="7572">
      <c r="A7572" t="inlineStr">
        <is>
          <t>C05638</t>
        </is>
      </c>
      <c r="B7572" t="inlineStr">
        <is>
          <t>Divya Mehta</t>
        </is>
      </c>
      <c r="C7572" t="inlineStr">
        <is>
          <t>East</t>
        </is>
      </c>
      <c r="D7572" t="inlineStr">
        <is>
          <t>Patna</t>
        </is>
      </c>
      <c r="E7572" t="inlineStr">
        <is>
          <t>No</t>
        </is>
      </c>
      <c r="F7572" t="inlineStr">
        <is>
          <t>Occasional</t>
        </is>
      </c>
      <c r="G7572" t="n">
        <v>1</v>
      </c>
      <c r="H7572" s="24" t="n">
        <v>2802.53</v>
      </c>
      <c r="I7572" s="24" t="n">
        <v>1081.62</v>
      </c>
      <c r="J7572" s="25" t="n">
        <v>45929</v>
      </c>
      <c r="K7572" s="25" t="n">
        <v>45929</v>
      </c>
      <c r="L7572" t="n">
        <v>4</v>
      </c>
      <c r="M7572" t="n">
        <v>1</v>
      </c>
      <c r="N7572" t="n">
        <v>1</v>
      </c>
      <c r="O7572">
        <f>DATE(2026,1,1)-K7572</f>
        <v/>
      </c>
      <c r="P7572">
        <f>IF(G7572&gt;=2,"Repeat","One-time")</f>
        <v/>
      </c>
    </row>
    <row r="7573">
      <c r="A7573" t="inlineStr">
        <is>
          <t>C10587</t>
        </is>
      </c>
      <c r="B7573" t="inlineStr">
        <is>
          <t>Suresh Sharma</t>
        </is>
      </c>
      <c r="C7573" t="inlineStr">
        <is>
          <t>East</t>
        </is>
      </c>
      <c r="D7573" t="inlineStr">
        <is>
          <t>Kolkata</t>
        </is>
      </c>
      <c r="E7573" t="inlineStr">
        <is>
          <t>Yes</t>
        </is>
      </c>
      <c r="F7573" t="inlineStr">
        <is>
          <t>Loyal</t>
        </is>
      </c>
      <c r="G7573" t="n">
        <v>2</v>
      </c>
      <c r="H7573" s="24" t="n">
        <v>2795.98</v>
      </c>
      <c r="I7573" s="24" t="n">
        <v>769.64</v>
      </c>
      <c r="J7573" s="25" t="n">
        <v>45909</v>
      </c>
      <c r="K7573" s="25" t="n">
        <v>45983</v>
      </c>
      <c r="L7573" t="n">
        <v>4</v>
      </c>
      <c r="M7573" t="n">
        <v>3</v>
      </c>
      <c r="N7573" t="n">
        <v>1</v>
      </c>
      <c r="O7573">
        <f>DATE(2026,1,1)-K7573</f>
        <v/>
      </c>
      <c r="P7573">
        <f>IF(G7573&gt;=2,"Repeat","One-time")</f>
        <v/>
      </c>
    </row>
    <row r="7574">
      <c r="A7574" t="inlineStr">
        <is>
          <t>C10460</t>
        </is>
      </c>
      <c r="B7574" t="inlineStr">
        <is>
          <t>Sanjay Patel</t>
        </is>
      </c>
      <c r="C7574" t="inlineStr">
        <is>
          <t>Central</t>
        </is>
      </c>
      <c r="D7574" t="inlineStr">
        <is>
          <t>Raipur</t>
        </is>
      </c>
      <c r="E7574" t="inlineStr">
        <is>
          <t>No</t>
        </is>
      </c>
      <c r="F7574" t="inlineStr">
        <is>
          <t>Loyal</t>
        </is>
      </c>
      <c r="G7574" t="n">
        <v>2</v>
      </c>
      <c r="H7574" s="24" t="n">
        <v>2795.79</v>
      </c>
      <c r="I7574" s="24" t="n">
        <v>1443.53</v>
      </c>
      <c r="J7574" s="25" t="n">
        <v>45901</v>
      </c>
      <c r="K7574" s="25" t="n">
        <v>46022</v>
      </c>
      <c r="L7574" t="n">
        <v>5</v>
      </c>
      <c r="M7574" t="n">
        <v>3</v>
      </c>
      <c r="N7574" t="n">
        <v>1</v>
      </c>
      <c r="O7574">
        <f>DATE(2026,1,1)-K7574</f>
        <v/>
      </c>
      <c r="P7574">
        <f>IF(G7574&gt;=2,"Repeat","One-time")</f>
        <v/>
      </c>
    </row>
    <row r="7575">
      <c r="A7575" t="inlineStr">
        <is>
          <t>C00471</t>
        </is>
      </c>
      <c r="B7575" t="inlineStr">
        <is>
          <t>Priya Pillai</t>
        </is>
      </c>
      <c r="C7575" t="inlineStr">
        <is>
          <t>East</t>
        </is>
      </c>
      <c r="D7575" t="inlineStr">
        <is>
          <t>Guwahati</t>
        </is>
      </c>
      <c r="E7575" t="inlineStr">
        <is>
          <t>No</t>
        </is>
      </c>
      <c r="F7575" t="inlineStr">
        <is>
          <t>Occasional</t>
        </is>
      </c>
      <c r="G7575" t="n">
        <v>2</v>
      </c>
      <c r="H7575" s="24" t="n">
        <v>2792.85</v>
      </c>
      <c r="I7575" s="24" t="n">
        <v>181.26</v>
      </c>
      <c r="J7575" s="25" t="n">
        <v>45090</v>
      </c>
      <c r="K7575" s="25" t="n">
        <v>45621</v>
      </c>
      <c r="L7575" t="n">
        <v>2</v>
      </c>
      <c r="M7575" t="n">
        <v>2</v>
      </c>
      <c r="N7575" t="n">
        <v>1</v>
      </c>
      <c r="O7575">
        <f>DATE(2026,1,1)-K7575</f>
        <v/>
      </c>
      <c r="P7575">
        <f>IF(G7575&gt;=2,"Repeat","One-time")</f>
        <v/>
      </c>
    </row>
    <row r="7576">
      <c r="A7576" t="inlineStr">
        <is>
          <t>C07619</t>
        </is>
      </c>
      <c r="B7576" t="inlineStr">
        <is>
          <t>Harpreet Mukherjee</t>
        </is>
      </c>
      <c r="C7576" t="inlineStr">
        <is>
          <t>West</t>
        </is>
      </c>
      <c r="D7576" t="inlineStr">
        <is>
          <t>Surat</t>
        </is>
      </c>
      <c r="E7576" t="inlineStr">
        <is>
          <t>No</t>
        </is>
      </c>
      <c r="F7576" t="inlineStr">
        <is>
          <t>Occasional</t>
        </is>
      </c>
      <c r="G7576" t="n">
        <v>1</v>
      </c>
      <c r="H7576" s="24" t="n">
        <v>2792.8</v>
      </c>
      <c r="I7576" s="24" t="n">
        <v>1114.16</v>
      </c>
      <c r="J7576" s="25" t="n">
        <v>45707</v>
      </c>
      <c r="K7576" s="25" t="n">
        <v>45707</v>
      </c>
      <c r="L7576" t="n">
        <v>2</v>
      </c>
      <c r="M7576" t="n">
        <v>1</v>
      </c>
      <c r="N7576" t="n">
        <v>1</v>
      </c>
      <c r="O7576">
        <f>DATE(2026,1,1)-K7576</f>
        <v/>
      </c>
      <c r="P7576">
        <f>IF(G7576&gt;=2,"Repeat","One-time")</f>
        <v/>
      </c>
    </row>
    <row r="7577">
      <c r="A7577" t="inlineStr">
        <is>
          <t>C01897</t>
        </is>
      </c>
      <c r="B7577" t="inlineStr">
        <is>
          <t>Farhan Banerjee</t>
        </is>
      </c>
      <c r="C7577" t="inlineStr">
        <is>
          <t>West</t>
        </is>
      </c>
      <c r="D7577" t="inlineStr">
        <is>
          <t>Pune</t>
        </is>
      </c>
      <c r="E7577" t="inlineStr">
        <is>
          <t>No</t>
        </is>
      </c>
      <c r="F7577" t="inlineStr">
        <is>
          <t>Hibernating</t>
        </is>
      </c>
      <c r="G7577" t="n">
        <v>1</v>
      </c>
      <c r="H7577" s="24" t="n">
        <v>2791.2</v>
      </c>
      <c r="I7577" s="24" t="n">
        <v>845.17</v>
      </c>
      <c r="J7577" s="25" t="n">
        <v>45220</v>
      </c>
      <c r="K7577" s="25" t="n">
        <v>45220</v>
      </c>
      <c r="L7577" t="n">
        <v>1</v>
      </c>
      <c r="M7577" t="n">
        <v>1</v>
      </c>
      <c r="N7577" t="n">
        <v>1</v>
      </c>
      <c r="O7577">
        <f>DATE(2026,1,1)-K7577</f>
        <v/>
      </c>
      <c r="P7577">
        <f>IF(G7577&gt;=2,"Repeat","One-time")</f>
        <v/>
      </c>
    </row>
    <row r="7578">
      <c r="A7578" t="inlineStr">
        <is>
          <t>C03505</t>
        </is>
      </c>
      <c r="B7578" t="inlineStr">
        <is>
          <t>Ritu Iyer</t>
        </is>
      </c>
      <c r="C7578" t="inlineStr">
        <is>
          <t>North</t>
        </is>
      </c>
      <c r="D7578" t="inlineStr">
        <is>
          <t>Jaipur</t>
        </is>
      </c>
      <c r="E7578" t="inlineStr">
        <is>
          <t>No</t>
        </is>
      </c>
      <c r="F7578" t="inlineStr">
        <is>
          <t>Hibernating</t>
        </is>
      </c>
      <c r="G7578" t="n">
        <v>2</v>
      </c>
      <c r="H7578" s="24" t="n">
        <v>2790.47</v>
      </c>
      <c r="I7578" s="24" t="n">
        <v>1129.75</v>
      </c>
      <c r="J7578" s="25" t="n">
        <v>45443</v>
      </c>
      <c r="K7578" s="25" t="n">
        <v>45461</v>
      </c>
      <c r="L7578" t="n">
        <v>1</v>
      </c>
      <c r="M7578" t="n">
        <v>2</v>
      </c>
      <c r="N7578" t="n">
        <v>1</v>
      </c>
      <c r="O7578">
        <f>DATE(2026,1,1)-K7578</f>
        <v/>
      </c>
      <c r="P7578">
        <f>IF(G7578&gt;=2,"Repeat","One-time")</f>
        <v/>
      </c>
    </row>
    <row r="7579">
      <c r="A7579" t="inlineStr">
        <is>
          <t>C01777</t>
        </is>
      </c>
      <c r="B7579" t="inlineStr">
        <is>
          <t>Maria Sharma</t>
        </is>
      </c>
      <c r="C7579" t="inlineStr">
        <is>
          <t>East</t>
        </is>
      </c>
      <c r="D7579" t="inlineStr">
        <is>
          <t>Guwahati</t>
        </is>
      </c>
      <c r="E7579" t="inlineStr">
        <is>
          <t>No</t>
        </is>
      </c>
      <c r="F7579" t="inlineStr">
        <is>
          <t>Hibernating</t>
        </is>
      </c>
      <c r="G7579" t="n">
        <v>2</v>
      </c>
      <c r="H7579" s="24" t="n">
        <v>2784.65</v>
      </c>
      <c r="I7579" s="24" t="n">
        <v>1107.98</v>
      </c>
      <c r="J7579" s="25" t="n">
        <v>45071</v>
      </c>
      <c r="K7579" s="25" t="n">
        <v>45107</v>
      </c>
      <c r="L7579" t="n">
        <v>1</v>
      </c>
      <c r="M7579" t="n">
        <v>2</v>
      </c>
      <c r="N7579" t="n">
        <v>1</v>
      </c>
      <c r="O7579">
        <f>DATE(2026,1,1)-K7579</f>
        <v/>
      </c>
      <c r="P7579">
        <f>IF(G7579&gt;=2,"Repeat","One-time")</f>
        <v/>
      </c>
    </row>
    <row r="7580">
      <c r="A7580" t="inlineStr">
        <is>
          <t>C09219</t>
        </is>
      </c>
      <c r="B7580" t="inlineStr">
        <is>
          <t>Gurpreet Agarwal</t>
        </is>
      </c>
      <c r="C7580" t="inlineStr">
        <is>
          <t>North</t>
        </is>
      </c>
      <c r="D7580" t="inlineStr">
        <is>
          <t>Delhi</t>
        </is>
      </c>
      <c r="E7580" t="inlineStr">
        <is>
          <t>No</t>
        </is>
      </c>
      <c r="F7580" t="inlineStr">
        <is>
          <t>New</t>
        </is>
      </c>
      <c r="G7580" t="n">
        <v>1</v>
      </c>
      <c r="H7580" s="24" t="n">
        <v>2776.19</v>
      </c>
      <c r="I7580" s="24" t="n">
        <v>581.8</v>
      </c>
      <c r="J7580" s="25" t="n">
        <v>46017</v>
      </c>
      <c r="K7580" s="25" t="n">
        <v>46017</v>
      </c>
      <c r="L7580" t="n">
        <v>5</v>
      </c>
      <c r="M7580" t="n">
        <v>1</v>
      </c>
      <c r="N7580" t="n">
        <v>1</v>
      </c>
      <c r="O7580">
        <f>DATE(2026,1,1)-K7580</f>
        <v/>
      </c>
      <c r="P7580">
        <f>IF(G7580&gt;=2,"Repeat","One-time")</f>
        <v/>
      </c>
    </row>
    <row r="7581">
      <c r="A7581" t="inlineStr">
        <is>
          <t>C01570</t>
        </is>
      </c>
      <c r="B7581" t="inlineStr">
        <is>
          <t>Joseph Prasad</t>
        </is>
      </c>
      <c r="C7581" t="inlineStr">
        <is>
          <t>South</t>
        </is>
      </c>
      <c r="D7581" t="inlineStr">
        <is>
          <t>Bengaluru</t>
        </is>
      </c>
      <c r="E7581" t="inlineStr">
        <is>
          <t>Yes</t>
        </is>
      </c>
      <c r="F7581" t="inlineStr">
        <is>
          <t>Occasional</t>
        </is>
      </c>
      <c r="G7581" t="n">
        <v>1</v>
      </c>
      <c r="H7581" s="24" t="n">
        <v>2775.76</v>
      </c>
      <c r="I7581" s="24" t="n">
        <v>372.07</v>
      </c>
      <c r="J7581" s="25" t="n">
        <v>45560</v>
      </c>
      <c r="K7581" s="25" t="n">
        <v>45560</v>
      </c>
      <c r="L7581" t="n">
        <v>2</v>
      </c>
      <c r="M7581" t="n">
        <v>1</v>
      </c>
      <c r="N7581" t="n">
        <v>1</v>
      </c>
      <c r="O7581">
        <f>DATE(2026,1,1)-K7581</f>
        <v/>
      </c>
      <c r="P7581">
        <f>IF(G7581&gt;=2,"Repeat","One-time")</f>
        <v/>
      </c>
    </row>
    <row r="7582">
      <c r="A7582" t="inlineStr">
        <is>
          <t>C07236</t>
        </is>
      </c>
      <c r="B7582" t="inlineStr">
        <is>
          <t>Joseph Kapoor</t>
        </is>
      </c>
      <c r="C7582" t="inlineStr">
        <is>
          <t>East</t>
        </is>
      </c>
      <c r="D7582" t="inlineStr">
        <is>
          <t>Kolkata</t>
        </is>
      </c>
      <c r="E7582" t="inlineStr">
        <is>
          <t>Yes</t>
        </is>
      </c>
      <c r="F7582" t="inlineStr">
        <is>
          <t>Occasional</t>
        </is>
      </c>
      <c r="G7582" t="n">
        <v>1</v>
      </c>
      <c r="H7582" s="24" t="n">
        <v>2771.77</v>
      </c>
      <c r="I7582" s="24" t="n">
        <v>1424.61</v>
      </c>
      <c r="J7582" s="25" t="n">
        <v>45695</v>
      </c>
      <c r="K7582" s="25" t="n">
        <v>45695</v>
      </c>
      <c r="L7582" t="n">
        <v>2</v>
      </c>
      <c r="M7582" t="n">
        <v>1</v>
      </c>
      <c r="N7582" t="n">
        <v>1</v>
      </c>
      <c r="O7582">
        <f>DATE(2026,1,1)-K7582</f>
        <v/>
      </c>
      <c r="P7582">
        <f>IF(G7582&gt;=2,"Repeat","One-time")</f>
        <v/>
      </c>
    </row>
    <row r="7583">
      <c r="A7583" t="inlineStr">
        <is>
          <t>C09775</t>
        </is>
      </c>
      <c r="B7583" t="inlineStr">
        <is>
          <t>Sneha Das</t>
        </is>
      </c>
      <c r="C7583" t="inlineStr">
        <is>
          <t>South</t>
        </is>
      </c>
      <c r="D7583" t="inlineStr">
        <is>
          <t>Kochi</t>
        </is>
      </c>
      <c r="E7583" t="inlineStr">
        <is>
          <t>No</t>
        </is>
      </c>
      <c r="F7583" t="inlineStr">
        <is>
          <t>Occasional</t>
        </is>
      </c>
      <c r="G7583" t="n">
        <v>2</v>
      </c>
      <c r="H7583" s="24" t="n">
        <v>2767.54</v>
      </c>
      <c r="I7583" s="24" t="n">
        <v>1370.32</v>
      </c>
      <c r="J7583" s="25" t="n">
        <v>45851</v>
      </c>
      <c r="K7583" s="25" t="n">
        <v>45905</v>
      </c>
      <c r="L7583" t="n">
        <v>3</v>
      </c>
      <c r="M7583" t="n">
        <v>2</v>
      </c>
      <c r="N7583" t="n">
        <v>1</v>
      </c>
      <c r="O7583">
        <f>DATE(2026,1,1)-K7583</f>
        <v/>
      </c>
      <c r="P7583">
        <f>IF(G7583&gt;=2,"Repeat","One-time")</f>
        <v/>
      </c>
    </row>
    <row r="7584">
      <c r="A7584" t="inlineStr">
        <is>
          <t>C10013</t>
        </is>
      </c>
      <c r="B7584" t="inlineStr">
        <is>
          <t>Ritu Yadav</t>
        </is>
      </c>
      <c r="C7584" t="inlineStr">
        <is>
          <t>Central</t>
        </is>
      </c>
      <c r="D7584" t="inlineStr">
        <is>
          <t>Raipur</t>
        </is>
      </c>
      <c r="E7584" t="inlineStr">
        <is>
          <t>No</t>
        </is>
      </c>
      <c r="F7584" t="inlineStr">
        <is>
          <t>New</t>
        </is>
      </c>
      <c r="G7584" t="n">
        <v>1</v>
      </c>
      <c r="H7584" s="24" t="n">
        <v>2765.92</v>
      </c>
      <c r="I7584" s="24" t="n">
        <v>783.86</v>
      </c>
      <c r="J7584" s="25" t="n">
        <v>45941</v>
      </c>
      <c r="K7584" s="25" t="n">
        <v>45941</v>
      </c>
      <c r="L7584" t="n">
        <v>4</v>
      </c>
      <c r="M7584" t="n">
        <v>2</v>
      </c>
      <c r="N7584" t="n">
        <v>1</v>
      </c>
      <c r="O7584">
        <f>DATE(2026,1,1)-K7584</f>
        <v/>
      </c>
      <c r="P7584">
        <f>IF(G7584&gt;=2,"Repeat","One-time")</f>
        <v/>
      </c>
    </row>
    <row r="7585">
      <c r="A7585" t="inlineStr">
        <is>
          <t>C01209</t>
        </is>
      </c>
      <c r="B7585" t="inlineStr">
        <is>
          <t>Zoya Chopra</t>
        </is>
      </c>
      <c r="C7585" t="inlineStr">
        <is>
          <t>South</t>
        </is>
      </c>
      <c r="D7585" t="inlineStr">
        <is>
          <t>Kochi</t>
        </is>
      </c>
      <c r="E7585" t="inlineStr">
        <is>
          <t>No</t>
        </is>
      </c>
      <c r="F7585" t="inlineStr">
        <is>
          <t>Hibernating</t>
        </is>
      </c>
      <c r="G7585" t="n">
        <v>2</v>
      </c>
      <c r="H7585" s="24" t="n">
        <v>2759.55</v>
      </c>
      <c r="I7585" s="24" t="n">
        <v>1418.36</v>
      </c>
      <c r="J7585" s="25" t="n">
        <v>45055</v>
      </c>
      <c r="K7585" s="25" t="n">
        <v>45297</v>
      </c>
      <c r="L7585" t="n">
        <v>1</v>
      </c>
      <c r="M7585" t="n">
        <v>2</v>
      </c>
      <c r="N7585" t="n">
        <v>1</v>
      </c>
      <c r="O7585">
        <f>DATE(2026,1,1)-K7585</f>
        <v/>
      </c>
      <c r="P7585">
        <f>IF(G7585&gt;=2,"Repeat","One-time")</f>
        <v/>
      </c>
    </row>
    <row r="7586">
      <c r="A7586" t="inlineStr">
        <is>
          <t>C09439</t>
        </is>
      </c>
      <c r="B7586" t="inlineStr">
        <is>
          <t>Neha Iyer</t>
        </is>
      </c>
      <c r="C7586" t="inlineStr">
        <is>
          <t>Central</t>
        </is>
      </c>
      <c r="D7586" t="inlineStr">
        <is>
          <t>Indore</t>
        </is>
      </c>
      <c r="E7586" t="inlineStr">
        <is>
          <t>No</t>
        </is>
      </c>
      <c r="F7586" t="inlineStr">
        <is>
          <t>Occasional</t>
        </is>
      </c>
      <c r="G7586" t="n">
        <v>1</v>
      </c>
      <c r="H7586" s="24" t="n">
        <v>2746.34</v>
      </c>
      <c r="I7586" s="24" t="n">
        <v>1165.63</v>
      </c>
      <c r="J7586" s="25" t="n">
        <v>45898</v>
      </c>
      <c r="K7586" s="25" t="n">
        <v>45898</v>
      </c>
      <c r="L7586" t="n">
        <v>3</v>
      </c>
      <c r="M7586" t="n">
        <v>1</v>
      </c>
      <c r="N7586" t="n">
        <v>1</v>
      </c>
      <c r="O7586">
        <f>DATE(2026,1,1)-K7586</f>
        <v/>
      </c>
      <c r="P7586">
        <f>IF(G7586&gt;=2,"Repeat","One-time")</f>
        <v/>
      </c>
    </row>
    <row r="7587">
      <c r="A7587" t="inlineStr">
        <is>
          <t>C03399</t>
        </is>
      </c>
      <c r="B7587" t="inlineStr">
        <is>
          <t>Nikhil Bose</t>
        </is>
      </c>
      <c r="C7587" t="inlineStr">
        <is>
          <t>West</t>
        </is>
      </c>
      <c r="D7587" t="inlineStr">
        <is>
          <t>Ahmedabad</t>
        </is>
      </c>
      <c r="E7587" t="inlineStr">
        <is>
          <t>No</t>
        </is>
      </c>
      <c r="F7587" t="inlineStr">
        <is>
          <t>Hibernating</t>
        </is>
      </c>
      <c r="G7587" t="n">
        <v>1</v>
      </c>
      <c r="H7587" s="24" t="n">
        <v>2744.35</v>
      </c>
      <c r="I7587" s="24" t="n">
        <v>1230.2</v>
      </c>
      <c r="J7587" s="25" t="n">
        <v>45248</v>
      </c>
      <c r="K7587" s="25" t="n">
        <v>45248</v>
      </c>
      <c r="L7587" t="n">
        <v>1</v>
      </c>
      <c r="M7587" t="n">
        <v>1</v>
      </c>
      <c r="N7587" t="n">
        <v>1</v>
      </c>
      <c r="O7587">
        <f>DATE(2026,1,1)-K7587</f>
        <v/>
      </c>
      <c r="P7587">
        <f>IF(G7587&gt;=2,"Repeat","One-time")</f>
        <v/>
      </c>
    </row>
    <row r="7588">
      <c r="A7588" t="inlineStr">
        <is>
          <t>C01078</t>
        </is>
      </c>
      <c r="B7588" t="inlineStr">
        <is>
          <t>Diya Mukherjee</t>
        </is>
      </c>
      <c r="C7588" t="inlineStr">
        <is>
          <t>North</t>
        </is>
      </c>
      <c r="D7588" t="inlineStr">
        <is>
          <t>Jaipur</t>
        </is>
      </c>
      <c r="E7588" t="inlineStr">
        <is>
          <t>No</t>
        </is>
      </c>
      <c r="F7588" t="inlineStr">
        <is>
          <t>At Risk</t>
        </is>
      </c>
      <c r="G7588" t="n">
        <v>4</v>
      </c>
      <c r="H7588" s="24" t="n">
        <v>2739.3</v>
      </c>
      <c r="I7588" s="24" t="n">
        <v>662.11</v>
      </c>
      <c r="J7588" s="25" t="n">
        <v>44951</v>
      </c>
      <c r="K7588" s="25" t="n">
        <v>45108</v>
      </c>
      <c r="L7588" t="n">
        <v>1</v>
      </c>
      <c r="M7588" t="n">
        <v>3</v>
      </c>
      <c r="N7588" t="n">
        <v>1</v>
      </c>
      <c r="O7588">
        <f>DATE(2026,1,1)-K7588</f>
        <v/>
      </c>
      <c r="P7588">
        <f>IF(G7588&gt;=2,"Repeat","One-time")</f>
        <v/>
      </c>
    </row>
    <row r="7589">
      <c r="A7589" t="inlineStr">
        <is>
          <t>C07473</t>
        </is>
      </c>
      <c r="B7589" t="inlineStr">
        <is>
          <t>Priya Rao</t>
        </is>
      </c>
      <c r="C7589" t="inlineStr">
        <is>
          <t>North</t>
        </is>
      </c>
      <c r="D7589" t="inlineStr">
        <is>
          <t>Jaipur</t>
        </is>
      </c>
      <c r="E7589" t="inlineStr">
        <is>
          <t>Yes</t>
        </is>
      </c>
      <c r="F7589" t="inlineStr">
        <is>
          <t>Occasional</t>
        </is>
      </c>
      <c r="G7589" t="n">
        <v>2</v>
      </c>
      <c r="H7589" s="24" t="n">
        <v>2734.66</v>
      </c>
      <c r="I7589" s="24" t="n">
        <v>1048.08</v>
      </c>
      <c r="J7589" s="25" t="n">
        <v>45751</v>
      </c>
      <c r="K7589" s="25" t="n">
        <v>45843</v>
      </c>
      <c r="L7589" t="n">
        <v>3</v>
      </c>
      <c r="M7589" t="n">
        <v>2</v>
      </c>
      <c r="N7589" t="n">
        <v>1</v>
      </c>
      <c r="O7589">
        <f>DATE(2026,1,1)-K7589</f>
        <v/>
      </c>
      <c r="P7589">
        <f>IF(G7589&gt;=2,"Repeat","One-time")</f>
        <v/>
      </c>
    </row>
    <row r="7590">
      <c r="A7590" t="inlineStr">
        <is>
          <t>C08465</t>
        </is>
      </c>
      <c r="B7590" t="inlineStr">
        <is>
          <t>Harpreet Reddy</t>
        </is>
      </c>
      <c r="C7590" t="inlineStr">
        <is>
          <t>South</t>
        </is>
      </c>
      <c r="D7590" t="inlineStr">
        <is>
          <t>Coimbatore</t>
        </is>
      </c>
      <c r="E7590" t="inlineStr">
        <is>
          <t>Yes</t>
        </is>
      </c>
      <c r="F7590" t="inlineStr">
        <is>
          <t>Occasional</t>
        </is>
      </c>
      <c r="G7590" t="n">
        <v>2</v>
      </c>
      <c r="H7590" s="24" t="n">
        <v>2732.72</v>
      </c>
      <c r="I7590" s="24" t="n">
        <v>726.37</v>
      </c>
      <c r="J7590" s="25" t="n">
        <v>45732</v>
      </c>
      <c r="K7590" s="25" t="n">
        <v>45971</v>
      </c>
      <c r="L7590" t="n">
        <v>4</v>
      </c>
      <c r="M7590" t="n">
        <v>2</v>
      </c>
      <c r="N7590" t="n">
        <v>1</v>
      </c>
      <c r="O7590">
        <f>DATE(2026,1,1)-K7590</f>
        <v/>
      </c>
      <c r="P7590">
        <f>IF(G7590&gt;=2,"Repeat","One-time")</f>
        <v/>
      </c>
    </row>
    <row r="7591">
      <c r="A7591" t="inlineStr">
        <is>
          <t>C02288</t>
        </is>
      </c>
      <c r="B7591" t="inlineStr">
        <is>
          <t>Maria Nair</t>
        </is>
      </c>
      <c r="C7591" t="inlineStr">
        <is>
          <t>South</t>
        </is>
      </c>
      <c r="D7591" t="inlineStr">
        <is>
          <t>Bengaluru</t>
        </is>
      </c>
      <c r="E7591" t="inlineStr">
        <is>
          <t>Yes</t>
        </is>
      </c>
      <c r="F7591" t="inlineStr">
        <is>
          <t>Hibernating</t>
        </is>
      </c>
      <c r="G7591" t="n">
        <v>2</v>
      </c>
      <c r="H7591" s="24" t="n">
        <v>2731.15</v>
      </c>
      <c r="I7591" s="24" t="n">
        <v>1164.08</v>
      </c>
      <c r="J7591" s="25" t="n">
        <v>45138</v>
      </c>
      <c r="K7591" s="25" t="n">
        <v>45197</v>
      </c>
      <c r="L7591" t="n">
        <v>1</v>
      </c>
      <c r="M7591" t="n">
        <v>2</v>
      </c>
      <c r="N7591" t="n">
        <v>1</v>
      </c>
      <c r="O7591">
        <f>DATE(2026,1,1)-K7591</f>
        <v/>
      </c>
      <c r="P7591">
        <f>IF(G7591&gt;=2,"Repeat","One-time")</f>
        <v/>
      </c>
    </row>
    <row r="7592">
      <c r="A7592" t="inlineStr">
        <is>
          <t>C03297</t>
        </is>
      </c>
      <c r="B7592" t="inlineStr">
        <is>
          <t>Rahul Khan</t>
        </is>
      </c>
      <c r="C7592" t="inlineStr">
        <is>
          <t>West</t>
        </is>
      </c>
      <c r="D7592" t="inlineStr">
        <is>
          <t>Mumbai</t>
        </is>
      </c>
      <c r="E7592" t="inlineStr">
        <is>
          <t>Yes</t>
        </is>
      </c>
      <c r="F7592" t="inlineStr">
        <is>
          <t>Hibernating</t>
        </is>
      </c>
      <c r="G7592" t="n">
        <v>2</v>
      </c>
      <c r="H7592" s="24" t="n">
        <v>2728.91</v>
      </c>
      <c r="I7592" s="24" t="n">
        <v>1002.77</v>
      </c>
      <c r="J7592" s="25" t="n">
        <v>45236</v>
      </c>
      <c r="K7592" s="25" t="n">
        <v>45343</v>
      </c>
      <c r="L7592" t="n">
        <v>1</v>
      </c>
      <c r="M7592" t="n">
        <v>2</v>
      </c>
      <c r="N7592" t="n">
        <v>1</v>
      </c>
      <c r="O7592">
        <f>DATE(2026,1,1)-K7592</f>
        <v/>
      </c>
      <c r="P7592">
        <f>IF(G7592&gt;=2,"Repeat","One-time")</f>
        <v/>
      </c>
    </row>
    <row r="7593">
      <c r="A7593" t="inlineStr">
        <is>
          <t>C10205</t>
        </is>
      </c>
      <c r="B7593" t="inlineStr">
        <is>
          <t>Vivaan Kumar</t>
        </is>
      </c>
      <c r="C7593" t="inlineStr">
        <is>
          <t>South</t>
        </is>
      </c>
      <c r="D7593" t="inlineStr">
        <is>
          <t>Bengaluru</t>
        </is>
      </c>
      <c r="E7593" t="inlineStr">
        <is>
          <t>No</t>
        </is>
      </c>
      <c r="F7593" t="inlineStr">
        <is>
          <t>New</t>
        </is>
      </c>
      <c r="G7593" t="n">
        <v>1</v>
      </c>
      <c r="H7593" s="24" t="n">
        <v>2723.09</v>
      </c>
      <c r="I7593" s="24" t="n">
        <v>86.51000000000001</v>
      </c>
      <c r="J7593" s="25" t="n">
        <v>46008</v>
      </c>
      <c r="K7593" s="25" t="n">
        <v>46008</v>
      </c>
      <c r="L7593" t="n">
        <v>5</v>
      </c>
      <c r="M7593" t="n">
        <v>2</v>
      </c>
      <c r="N7593" t="n">
        <v>1</v>
      </c>
      <c r="O7593">
        <f>DATE(2026,1,1)-K7593</f>
        <v/>
      </c>
      <c r="P7593">
        <f>IF(G7593&gt;=2,"Repeat","One-time")</f>
        <v/>
      </c>
    </row>
    <row r="7594">
      <c r="A7594" t="inlineStr">
        <is>
          <t>C03703</t>
        </is>
      </c>
      <c r="B7594" t="inlineStr">
        <is>
          <t>Abhishek Fernandes</t>
        </is>
      </c>
      <c r="C7594" t="inlineStr">
        <is>
          <t>North</t>
        </is>
      </c>
      <c r="D7594" t="inlineStr">
        <is>
          <t>Chandigarh</t>
        </is>
      </c>
      <c r="E7594" t="inlineStr">
        <is>
          <t>No</t>
        </is>
      </c>
      <c r="F7594" t="inlineStr">
        <is>
          <t>Hibernating</t>
        </is>
      </c>
      <c r="G7594" t="n">
        <v>2</v>
      </c>
      <c r="H7594" s="24" t="n">
        <v>2720.34</v>
      </c>
      <c r="I7594" s="24" t="n">
        <v>841.0700000000001</v>
      </c>
      <c r="J7594" s="25" t="n">
        <v>45271</v>
      </c>
      <c r="K7594" s="25" t="n">
        <v>45381</v>
      </c>
      <c r="L7594" t="n">
        <v>1</v>
      </c>
      <c r="M7594" t="n">
        <v>2</v>
      </c>
      <c r="N7594" t="n">
        <v>1</v>
      </c>
      <c r="O7594">
        <f>DATE(2026,1,1)-K7594</f>
        <v/>
      </c>
      <c r="P7594">
        <f>IF(G7594&gt;=2,"Repeat","One-time")</f>
        <v/>
      </c>
    </row>
    <row r="7595">
      <c r="A7595" t="inlineStr">
        <is>
          <t>C10398</t>
        </is>
      </c>
      <c r="B7595" t="inlineStr">
        <is>
          <t>Rohan Nair</t>
        </is>
      </c>
      <c r="C7595" t="inlineStr">
        <is>
          <t>North</t>
        </is>
      </c>
      <c r="D7595" t="inlineStr">
        <is>
          <t>Gurugram</t>
        </is>
      </c>
      <c r="E7595" t="inlineStr">
        <is>
          <t>No</t>
        </is>
      </c>
      <c r="F7595" t="inlineStr">
        <is>
          <t>New</t>
        </is>
      </c>
      <c r="G7595" t="n">
        <v>1</v>
      </c>
      <c r="H7595" s="24" t="n">
        <v>2719.47</v>
      </c>
      <c r="I7595" s="24" t="n">
        <v>944.35</v>
      </c>
      <c r="J7595" s="25" t="n">
        <v>45934</v>
      </c>
      <c r="K7595" s="25" t="n">
        <v>45934</v>
      </c>
      <c r="L7595" t="n">
        <v>4</v>
      </c>
      <c r="M7595" t="n">
        <v>2</v>
      </c>
      <c r="N7595" t="n">
        <v>1</v>
      </c>
      <c r="O7595">
        <f>DATE(2026,1,1)-K7595</f>
        <v/>
      </c>
      <c r="P7595">
        <f>IF(G7595&gt;=2,"Repeat","One-time")</f>
        <v/>
      </c>
    </row>
    <row r="7596">
      <c r="A7596" t="inlineStr">
        <is>
          <t>C10340</t>
        </is>
      </c>
      <c r="B7596" t="inlineStr">
        <is>
          <t>Farhan Yadav</t>
        </is>
      </c>
      <c r="C7596" t="inlineStr">
        <is>
          <t>South</t>
        </is>
      </c>
      <c r="D7596" t="inlineStr">
        <is>
          <t>Hyderabad</t>
        </is>
      </c>
      <c r="E7596" t="inlineStr">
        <is>
          <t>No</t>
        </is>
      </c>
      <c r="F7596" t="inlineStr">
        <is>
          <t>New</t>
        </is>
      </c>
      <c r="G7596" t="n">
        <v>1</v>
      </c>
      <c r="H7596" s="24" t="n">
        <v>2719.3</v>
      </c>
      <c r="I7596" s="24" t="n">
        <v>506.09</v>
      </c>
      <c r="J7596" s="25" t="n">
        <v>45991</v>
      </c>
      <c r="K7596" s="25" t="n">
        <v>45991</v>
      </c>
      <c r="L7596" t="n">
        <v>5</v>
      </c>
      <c r="M7596" t="n">
        <v>2</v>
      </c>
      <c r="N7596" t="n">
        <v>1</v>
      </c>
      <c r="O7596">
        <f>DATE(2026,1,1)-K7596</f>
        <v/>
      </c>
      <c r="P7596">
        <f>IF(G7596&gt;=2,"Repeat","One-time")</f>
        <v/>
      </c>
    </row>
    <row r="7597">
      <c r="A7597" t="inlineStr">
        <is>
          <t>C09084</t>
        </is>
      </c>
      <c r="B7597" t="inlineStr">
        <is>
          <t>Meera Menon</t>
        </is>
      </c>
      <c r="C7597" t="inlineStr">
        <is>
          <t>North</t>
        </is>
      </c>
      <c r="D7597" t="inlineStr">
        <is>
          <t>Chandigarh</t>
        </is>
      </c>
      <c r="E7597" t="inlineStr">
        <is>
          <t>No</t>
        </is>
      </c>
      <c r="F7597" t="inlineStr">
        <is>
          <t>Occasional</t>
        </is>
      </c>
      <c r="G7597" t="n">
        <v>1</v>
      </c>
      <c r="H7597" s="24" t="n">
        <v>2715.52</v>
      </c>
      <c r="I7597" s="24" t="n">
        <v>1340.93</v>
      </c>
      <c r="J7597" s="25" t="n">
        <v>45847</v>
      </c>
      <c r="K7597" s="25" t="n">
        <v>45847</v>
      </c>
      <c r="L7597" t="n">
        <v>3</v>
      </c>
      <c r="M7597" t="n">
        <v>1</v>
      </c>
      <c r="N7597" t="n">
        <v>1</v>
      </c>
      <c r="O7597">
        <f>DATE(2026,1,1)-K7597</f>
        <v/>
      </c>
      <c r="P7597">
        <f>IF(G7597&gt;=2,"Repeat","One-time")</f>
        <v/>
      </c>
    </row>
    <row r="7598">
      <c r="A7598" t="inlineStr">
        <is>
          <t>C09411</t>
        </is>
      </c>
      <c r="B7598" t="inlineStr">
        <is>
          <t>Pooja Verma</t>
        </is>
      </c>
      <c r="C7598" t="inlineStr">
        <is>
          <t>Central</t>
        </is>
      </c>
      <c r="D7598" t="inlineStr">
        <is>
          <t>Raipur</t>
        </is>
      </c>
      <c r="E7598" t="inlineStr">
        <is>
          <t>Yes</t>
        </is>
      </c>
      <c r="F7598" t="inlineStr">
        <is>
          <t>Occasional</t>
        </is>
      </c>
      <c r="G7598" t="n">
        <v>2</v>
      </c>
      <c r="H7598" s="24" t="n">
        <v>2713.95</v>
      </c>
      <c r="I7598" s="24" t="n">
        <v>1075.82</v>
      </c>
      <c r="J7598" s="25" t="n">
        <v>45851</v>
      </c>
      <c r="K7598" s="25" t="n">
        <v>45925</v>
      </c>
      <c r="L7598" t="n">
        <v>3</v>
      </c>
      <c r="M7598" t="n">
        <v>2</v>
      </c>
      <c r="N7598" t="n">
        <v>1</v>
      </c>
      <c r="O7598">
        <f>DATE(2026,1,1)-K7598</f>
        <v/>
      </c>
      <c r="P7598">
        <f>IF(G7598&gt;=2,"Repeat","One-time")</f>
        <v/>
      </c>
    </row>
    <row r="7599">
      <c r="A7599" t="inlineStr">
        <is>
          <t>C06195</t>
        </is>
      </c>
      <c r="B7599" t="inlineStr">
        <is>
          <t>Kavya Ghosh</t>
        </is>
      </c>
      <c r="C7599" t="inlineStr">
        <is>
          <t>South</t>
        </is>
      </c>
      <c r="D7599" t="inlineStr">
        <is>
          <t>Chennai</t>
        </is>
      </c>
      <c r="E7599" t="inlineStr">
        <is>
          <t>No</t>
        </is>
      </c>
      <c r="F7599" t="inlineStr">
        <is>
          <t>Loyal</t>
        </is>
      </c>
      <c r="G7599" t="n">
        <v>3</v>
      </c>
      <c r="H7599" s="24" t="n">
        <v>2712.7</v>
      </c>
      <c r="I7599" s="24" t="n">
        <v>1051.1</v>
      </c>
      <c r="J7599" s="25" t="n">
        <v>45653</v>
      </c>
      <c r="K7599" s="25" t="n">
        <v>45988</v>
      </c>
      <c r="L7599" t="n">
        <v>5</v>
      </c>
      <c r="M7599" t="n">
        <v>3</v>
      </c>
      <c r="N7599" t="n">
        <v>1</v>
      </c>
      <c r="O7599">
        <f>DATE(2026,1,1)-K7599</f>
        <v/>
      </c>
      <c r="P7599">
        <f>IF(G7599&gt;=2,"Repeat","One-time")</f>
        <v/>
      </c>
    </row>
    <row r="7600">
      <c r="A7600" t="inlineStr">
        <is>
          <t>C09269</t>
        </is>
      </c>
      <c r="B7600" t="inlineStr">
        <is>
          <t>Vivaan Kumar</t>
        </is>
      </c>
      <c r="C7600" t="inlineStr">
        <is>
          <t>East</t>
        </is>
      </c>
      <c r="D7600" t="inlineStr">
        <is>
          <t>Jamshedpur</t>
        </is>
      </c>
      <c r="E7600" t="inlineStr">
        <is>
          <t>No</t>
        </is>
      </c>
      <c r="F7600" t="inlineStr">
        <is>
          <t>Occasional</t>
        </is>
      </c>
      <c r="G7600" t="n">
        <v>2</v>
      </c>
      <c r="H7600" s="24" t="n">
        <v>2712.01</v>
      </c>
      <c r="I7600" s="24" t="n">
        <v>1060.66</v>
      </c>
      <c r="J7600" s="25" t="n">
        <v>45828</v>
      </c>
      <c r="K7600" s="25" t="n">
        <v>45967</v>
      </c>
      <c r="L7600" t="n">
        <v>4</v>
      </c>
      <c r="M7600" t="n">
        <v>2</v>
      </c>
      <c r="N7600" t="n">
        <v>1</v>
      </c>
      <c r="O7600">
        <f>DATE(2026,1,1)-K7600</f>
        <v/>
      </c>
      <c r="P7600">
        <f>IF(G7600&gt;=2,"Repeat","One-time")</f>
        <v/>
      </c>
    </row>
    <row r="7601">
      <c r="A7601" t="inlineStr">
        <is>
          <t>C01528</t>
        </is>
      </c>
      <c r="B7601" t="inlineStr">
        <is>
          <t>Amit Kapoor</t>
        </is>
      </c>
      <c r="C7601" t="inlineStr">
        <is>
          <t>South</t>
        </is>
      </c>
      <c r="D7601" t="inlineStr">
        <is>
          <t>Chennai</t>
        </is>
      </c>
      <c r="E7601" t="inlineStr">
        <is>
          <t>No</t>
        </is>
      </c>
      <c r="F7601" t="inlineStr">
        <is>
          <t>Hibernating</t>
        </is>
      </c>
      <c r="G7601" t="n">
        <v>1</v>
      </c>
      <c r="H7601" s="24" t="n">
        <v>2703.6</v>
      </c>
      <c r="I7601" s="24" t="n">
        <v>1071.32</v>
      </c>
      <c r="J7601" s="25" t="n">
        <v>45219</v>
      </c>
      <c r="K7601" s="25" t="n">
        <v>45219</v>
      </c>
      <c r="L7601" t="n">
        <v>1</v>
      </c>
      <c r="M7601" t="n">
        <v>1</v>
      </c>
      <c r="N7601" t="n">
        <v>1</v>
      </c>
      <c r="O7601">
        <f>DATE(2026,1,1)-K7601</f>
        <v/>
      </c>
      <c r="P7601">
        <f>IF(G7601&gt;=2,"Repeat","One-time")</f>
        <v/>
      </c>
    </row>
    <row r="7602">
      <c r="A7602" t="inlineStr">
        <is>
          <t>C11931</t>
        </is>
      </c>
      <c r="B7602" t="inlineStr">
        <is>
          <t>Ayesha Ghosh</t>
        </is>
      </c>
      <c r="C7602" t="inlineStr">
        <is>
          <t>North</t>
        </is>
      </c>
      <c r="D7602" t="inlineStr">
        <is>
          <t>Lucknow</t>
        </is>
      </c>
      <c r="E7602" t="inlineStr">
        <is>
          <t>No</t>
        </is>
      </c>
      <c r="F7602" t="inlineStr">
        <is>
          <t>New</t>
        </is>
      </c>
      <c r="G7602" t="n">
        <v>1</v>
      </c>
      <c r="H7602" s="24" t="n">
        <v>2703.24</v>
      </c>
      <c r="I7602" s="24" t="n">
        <v>919.29</v>
      </c>
      <c r="J7602" s="25" t="n">
        <v>46018</v>
      </c>
      <c r="K7602" s="25" t="n">
        <v>46018</v>
      </c>
      <c r="L7602" t="n">
        <v>5</v>
      </c>
      <c r="M7602" t="n">
        <v>2</v>
      </c>
      <c r="N7602" t="n">
        <v>1</v>
      </c>
      <c r="O7602">
        <f>DATE(2026,1,1)-K7602</f>
        <v/>
      </c>
      <c r="P7602">
        <f>IF(G7602&gt;=2,"Repeat","One-time")</f>
        <v/>
      </c>
    </row>
    <row r="7603">
      <c r="A7603" t="inlineStr">
        <is>
          <t>C10062</t>
        </is>
      </c>
      <c r="B7603" t="inlineStr">
        <is>
          <t>Manish Reddy</t>
        </is>
      </c>
      <c r="C7603" t="inlineStr">
        <is>
          <t>East</t>
        </is>
      </c>
      <c r="D7603" t="inlineStr">
        <is>
          <t>Kolkata</t>
        </is>
      </c>
      <c r="E7603" t="inlineStr">
        <is>
          <t>Yes</t>
        </is>
      </c>
      <c r="F7603" t="inlineStr">
        <is>
          <t>New</t>
        </is>
      </c>
      <c r="G7603" t="n">
        <v>1</v>
      </c>
      <c r="H7603" s="24" t="n">
        <v>2702.75</v>
      </c>
      <c r="I7603" s="24" t="n">
        <v>869.48</v>
      </c>
      <c r="J7603" s="25" t="n">
        <v>45976</v>
      </c>
      <c r="K7603" s="25" t="n">
        <v>45976</v>
      </c>
      <c r="L7603" t="n">
        <v>4</v>
      </c>
      <c r="M7603" t="n">
        <v>2</v>
      </c>
      <c r="N7603" t="n">
        <v>1</v>
      </c>
      <c r="O7603">
        <f>DATE(2026,1,1)-K7603</f>
        <v/>
      </c>
      <c r="P7603">
        <f>IF(G7603&gt;=2,"Repeat","One-time")</f>
        <v/>
      </c>
    </row>
    <row r="7604">
      <c r="A7604" t="inlineStr">
        <is>
          <t>C09931</t>
        </is>
      </c>
      <c r="B7604" t="inlineStr">
        <is>
          <t>Vikram Gupta</t>
        </is>
      </c>
      <c r="C7604" t="inlineStr">
        <is>
          <t>West</t>
        </is>
      </c>
      <c r="D7604" t="inlineStr">
        <is>
          <t>Ahmedabad</t>
        </is>
      </c>
      <c r="E7604" t="inlineStr">
        <is>
          <t>Yes</t>
        </is>
      </c>
      <c r="F7604" t="inlineStr">
        <is>
          <t>Loyal</t>
        </is>
      </c>
      <c r="G7604" t="n">
        <v>2</v>
      </c>
      <c r="H7604" s="24" t="n">
        <v>2701.24</v>
      </c>
      <c r="I7604" s="24" t="n">
        <v>910.88</v>
      </c>
      <c r="J7604" s="25" t="n">
        <v>45879</v>
      </c>
      <c r="K7604" s="25" t="n">
        <v>45939</v>
      </c>
      <c r="L7604" t="n">
        <v>4</v>
      </c>
      <c r="M7604" t="n">
        <v>3</v>
      </c>
      <c r="N7604" t="n">
        <v>1</v>
      </c>
      <c r="O7604">
        <f>DATE(2026,1,1)-K7604</f>
        <v/>
      </c>
      <c r="P7604">
        <f>IF(G7604&gt;=2,"Repeat","One-time")</f>
        <v/>
      </c>
    </row>
    <row r="7605">
      <c r="A7605" t="inlineStr">
        <is>
          <t>C02955</t>
        </is>
      </c>
      <c r="B7605" t="inlineStr">
        <is>
          <t>Lakshmi Rao</t>
        </is>
      </c>
      <c r="C7605" t="inlineStr">
        <is>
          <t>South</t>
        </is>
      </c>
      <c r="D7605" t="inlineStr">
        <is>
          <t>Bengaluru</t>
        </is>
      </c>
      <c r="E7605" t="inlineStr">
        <is>
          <t>Yes</t>
        </is>
      </c>
      <c r="F7605" t="inlineStr">
        <is>
          <t>At Risk</t>
        </is>
      </c>
      <c r="G7605" t="n">
        <v>4</v>
      </c>
      <c r="H7605" s="24" t="n">
        <v>2696.6</v>
      </c>
      <c r="I7605" s="24" t="n">
        <v>826</v>
      </c>
      <c r="J7605" s="25" t="n">
        <v>45206</v>
      </c>
      <c r="K7605" s="25" t="n">
        <v>45260</v>
      </c>
      <c r="L7605" t="n">
        <v>1</v>
      </c>
      <c r="M7605" t="n">
        <v>3</v>
      </c>
      <c r="N7605" t="n">
        <v>1</v>
      </c>
      <c r="O7605">
        <f>DATE(2026,1,1)-K7605</f>
        <v/>
      </c>
      <c r="P7605">
        <f>IF(G7605&gt;=2,"Repeat","One-time")</f>
        <v/>
      </c>
    </row>
    <row r="7606">
      <c r="A7606" t="inlineStr">
        <is>
          <t>C00150</t>
        </is>
      </c>
      <c r="B7606" t="inlineStr">
        <is>
          <t>Swati Das</t>
        </is>
      </c>
      <c r="C7606" t="inlineStr">
        <is>
          <t>North</t>
        </is>
      </c>
      <c r="D7606" t="inlineStr">
        <is>
          <t>Delhi</t>
        </is>
      </c>
      <c r="E7606" t="inlineStr">
        <is>
          <t>No</t>
        </is>
      </c>
      <c r="F7606" t="inlineStr">
        <is>
          <t>Hibernating</t>
        </is>
      </c>
      <c r="G7606" t="n">
        <v>1</v>
      </c>
      <c r="H7606" s="24" t="n">
        <v>2696.1</v>
      </c>
      <c r="I7606" s="24" t="n">
        <v>790.4</v>
      </c>
      <c r="J7606" s="25" t="n">
        <v>45289</v>
      </c>
      <c r="K7606" s="25" t="n">
        <v>45289</v>
      </c>
      <c r="L7606" t="n">
        <v>1</v>
      </c>
      <c r="M7606" t="n">
        <v>1</v>
      </c>
      <c r="N7606" t="n">
        <v>1</v>
      </c>
      <c r="O7606">
        <f>DATE(2026,1,1)-K7606</f>
        <v/>
      </c>
      <c r="P7606">
        <f>IF(G7606&gt;=2,"Repeat","One-time")</f>
        <v/>
      </c>
    </row>
    <row r="7607">
      <c r="A7607" t="inlineStr">
        <is>
          <t>C04742</t>
        </is>
      </c>
      <c r="B7607" t="inlineStr">
        <is>
          <t>Suresh Kumar</t>
        </is>
      </c>
      <c r="C7607" t="inlineStr">
        <is>
          <t>South</t>
        </is>
      </c>
      <c r="D7607" t="inlineStr">
        <is>
          <t>Bengaluru</t>
        </is>
      </c>
      <c r="E7607" t="inlineStr">
        <is>
          <t>No</t>
        </is>
      </c>
      <c r="F7607" t="inlineStr">
        <is>
          <t>Occasional</t>
        </is>
      </c>
      <c r="G7607" t="n">
        <v>1</v>
      </c>
      <c r="H7607" s="24" t="n">
        <v>2691.07</v>
      </c>
      <c r="I7607" s="24" t="n">
        <v>1471.24</v>
      </c>
      <c r="J7607" s="25" t="n">
        <v>45737</v>
      </c>
      <c r="K7607" s="25" t="n">
        <v>45737</v>
      </c>
      <c r="L7607" t="n">
        <v>2</v>
      </c>
      <c r="M7607" t="n">
        <v>1</v>
      </c>
      <c r="N7607" t="n">
        <v>1</v>
      </c>
      <c r="O7607">
        <f>DATE(2026,1,1)-K7607</f>
        <v/>
      </c>
      <c r="P7607">
        <f>IF(G7607&gt;=2,"Repeat","One-time")</f>
        <v/>
      </c>
    </row>
    <row r="7608">
      <c r="A7608" t="inlineStr">
        <is>
          <t>C03976</t>
        </is>
      </c>
      <c r="B7608" t="inlineStr">
        <is>
          <t>Maria Gupta</t>
        </is>
      </c>
      <c r="C7608" t="inlineStr">
        <is>
          <t>South</t>
        </is>
      </c>
      <c r="D7608" t="inlineStr">
        <is>
          <t>Hyderabad</t>
        </is>
      </c>
      <c r="E7608" t="inlineStr">
        <is>
          <t>No</t>
        </is>
      </c>
      <c r="F7608" t="inlineStr">
        <is>
          <t>Occasional</t>
        </is>
      </c>
      <c r="G7608" t="n">
        <v>2</v>
      </c>
      <c r="H7608" s="24" t="n">
        <v>2690.53</v>
      </c>
      <c r="I7608" s="24" t="n">
        <v>797.4299999999999</v>
      </c>
      <c r="J7608" s="25" t="n">
        <v>45362</v>
      </c>
      <c r="K7608" s="25" t="n">
        <v>45594</v>
      </c>
      <c r="L7608" t="n">
        <v>2</v>
      </c>
      <c r="M7608" t="n">
        <v>2</v>
      </c>
      <c r="N7608" t="n">
        <v>1</v>
      </c>
      <c r="O7608">
        <f>DATE(2026,1,1)-K7608</f>
        <v/>
      </c>
      <c r="P7608">
        <f>IF(G7608&gt;=2,"Repeat","One-time")</f>
        <v/>
      </c>
    </row>
    <row r="7609">
      <c r="A7609" t="inlineStr">
        <is>
          <t>C05924</t>
        </is>
      </c>
      <c r="B7609" t="inlineStr">
        <is>
          <t>Suresh Reddy</t>
        </is>
      </c>
      <c r="C7609" t="inlineStr">
        <is>
          <t>South</t>
        </is>
      </c>
      <c r="D7609" t="inlineStr">
        <is>
          <t>Chennai</t>
        </is>
      </c>
      <c r="E7609" t="inlineStr">
        <is>
          <t>No</t>
        </is>
      </c>
      <c r="F7609" t="inlineStr">
        <is>
          <t>Occasional</t>
        </is>
      </c>
      <c r="G7609" t="n">
        <v>2</v>
      </c>
      <c r="H7609" s="24" t="n">
        <v>2689.33</v>
      </c>
      <c r="I7609" s="24" t="n">
        <v>901.12</v>
      </c>
      <c r="J7609" s="25" t="n">
        <v>45511</v>
      </c>
      <c r="K7609" s="25" t="n">
        <v>45546</v>
      </c>
      <c r="L7609" t="n">
        <v>2</v>
      </c>
      <c r="M7609" t="n">
        <v>2</v>
      </c>
      <c r="N7609" t="n">
        <v>1</v>
      </c>
      <c r="O7609">
        <f>DATE(2026,1,1)-K7609</f>
        <v/>
      </c>
      <c r="P7609">
        <f>IF(G7609&gt;=2,"Repeat","One-time")</f>
        <v/>
      </c>
    </row>
    <row r="7610">
      <c r="A7610" t="inlineStr">
        <is>
          <t>C10280</t>
        </is>
      </c>
      <c r="B7610" t="inlineStr">
        <is>
          <t>Ritu Iyer</t>
        </is>
      </c>
      <c r="C7610" t="inlineStr">
        <is>
          <t>South</t>
        </is>
      </c>
      <c r="D7610" t="inlineStr">
        <is>
          <t>Bengaluru</t>
        </is>
      </c>
      <c r="E7610" t="inlineStr">
        <is>
          <t>No</t>
        </is>
      </c>
      <c r="F7610" t="inlineStr">
        <is>
          <t>New</t>
        </is>
      </c>
      <c r="G7610" t="n">
        <v>1</v>
      </c>
      <c r="H7610" s="24" t="n">
        <v>2689.02</v>
      </c>
      <c r="I7610" s="24" t="n">
        <v>1152.43</v>
      </c>
      <c r="J7610" s="25" t="n">
        <v>46007</v>
      </c>
      <c r="K7610" s="25" t="n">
        <v>46007</v>
      </c>
      <c r="L7610" t="n">
        <v>5</v>
      </c>
      <c r="M7610" t="n">
        <v>2</v>
      </c>
      <c r="N7610" t="n">
        <v>1</v>
      </c>
      <c r="O7610">
        <f>DATE(2026,1,1)-K7610</f>
        <v/>
      </c>
      <c r="P7610">
        <f>IF(G7610&gt;=2,"Repeat","One-time")</f>
        <v/>
      </c>
    </row>
    <row r="7611">
      <c r="A7611" t="inlineStr">
        <is>
          <t>C10974</t>
        </is>
      </c>
      <c r="B7611" t="inlineStr">
        <is>
          <t>Aditya Iyer</t>
        </is>
      </c>
      <c r="C7611" t="inlineStr">
        <is>
          <t>Central</t>
        </is>
      </c>
      <c r="D7611" t="inlineStr">
        <is>
          <t>Indore</t>
        </is>
      </c>
      <c r="E7611" t="inlineStr">
        <is>
          <t>No</t>
        </is>
      </c>
      <c r="F7611" t="inlineStr">
        <is>
          <t>New</t>
        </is>
      </c>
      <c r="G7611" t="n">
        <v>2</v>
      </c>
      <c r="H7611" s="24" t="n">
        <v>2688.7</v>
      </c>
      <c r="I7611" s="24" t="n">
        <v>722.25</v>
      </c>
      <c r="J7611" s="25" t="n">
        <v>45965</v>
      </c>
      <c r="K7611" s="25" t="n">
        <v>45971</v>
      </c>
      <c r="L7611" t="n">
        <v>4</v>
      </c>
      <c r="M7611" t="n">
        <v>3</v>
      </c>
      <c r="N7611" t="n">
        <v>1</v>
      </c>
      <c r="O7611">
        <f>DATE(2026,1,1)-K7611</f>
        <v/>
      </c>
      <c r="P7611">
        <f>IF(G7611&gt;=2,"Repeat","One-time")</f>
        <v/>
      </c>
    </row>
    <row r="7612">
      <c r="A7612" t="inlineStr">
        <is>
          <t>C02101</t>
        </is>
      </c>
      <c r="B7612" t="inlineStr">
        <is>
          <t>Varun Prasad</t>
        </is>
      </c>
      <c r="C7612" t="inlineStr">
        <is>
          <t>South</t>
        </is>
      </c>
      <c r="D7612" t="inlineStr">
        <is>
          <t>Hyderabad</t>
        </is>
      </c>
      <c r="E7612" t="inlineStr">
        <is>
          <t>Yes</t>
        </is>
      </c>
      <c r="F7612" t="inlineStr">
        <is>
          <t>Hibernating</t>
        </is>
      </c>
      <c r="G7612" t="n">
        <v>1</v>
      </c>
      <c r="H7612" s="24" t="n">
        <v>2687.25</v>
      </c>
      <c r="I7612" s="24" t="n">
        <v>461.79</v>
      </c>
      <c r="J7612" s="25" t="n">
        <v>45110</v>
      </c>
      <c r="K7612" s="25" t="n">
        <v>45110</v>
      </c>
      <c r="L7612" t="n">
        <v>1</v>
      </c>
      <c r="M7612" t="n">
        <v>1</v>
      </c>
      <c r="N7612" t="n">
        <v>1</v>
      </c>
      <c r="O7612">
        <f>DATE(2026,1,1)-K7612</f>
        <v/>
      </c>
      <c r="P7612">
        <f>IF(G7612&gt;=2,"Repeat","One-time")</f>
        <v/>
      </c>
    </row>
    <row r="7613">
      <c r="A7613" t="inlineStr">
        <is>
          <t>C07574</t>
        </is>
      </c>
      <c r="B7613" t="inlineStr">
        <is>
          <t>Swati Khan</t>
        </is>
      </c>
      <c r="C7613" t="inlineStr">
        <is>
          <t>North</t>
        </is>
      </c>
      <c r="D7613" t="inlineStr">
        <is>
          <t>Delhi</t>
        </is>
      </c>
      <c r="E7613" t="inlineStr">
        <is>
          <t>Yes</t>
        </is>
      </c>
      <c r="F7613" t="inlineStr">
        <is>
          <t>Occasional</t>
        </is>
      </c>
      <c r="G7613" t="n">
        <v>1</v>
      </c>
      <c r="H7613" s="24" t="n">
        <v>2686.26</v>
      </c>
      <c r="I7613" s="24" t="n">
        <v>475.99</v>
      </c>
      <c r="J7613" s="25" t="n">
        <v>45750</v>
      </c>
      <c r="K7613" s="25" t="n">
        <v>45750</v>
      </c>
      <c r="L7613" t="n">
        <v>2</v>
      </c>
      <c r="M7613" t="n">
        <v>1</v>
      </c>
      <c r="N7613" t="n">
        <v>1</v>
      </c>
      <c r="O7613">
        <f>DATE(2026,1,1)-K7613</f>
        <v/>
      </c>
      <c r="P7613">
        <f>IF(G7613&gt;=2,"Repeat","One-time")</f>
        <v/>
      </c>
    </row>
    <row r="7614">
      <c r="A7614" t="inlineStr">
        <is>
          <t>C10356</t>
        </is>
      </c>
      <c r="B7614" t="inlineStr">
        <is>
          <t>Tanvi Reddy</t>
        </is>
      </c>
      <c r="C7614" t="inlineStr">
        <is>
          <t>East</t>
        </is>
      </c>
      <c r="D7614" t="inlineStr">
        <is>
          <t>Kolkata</t>
        </is>
      </c>
      <c r="E7614" t="inlineStr">
        <is>
          <t>No</t>
        </is>
      </c>
      <c r="F7614" t="inlineStr">
        <is>
          <t>New</t>
        </is>
      </c>
      <c r="G7614" t="n">
        <v>1</v>
      </c>
      <c r="H7614" s="24" t="n">
        <v>2686.21</v>
      </c>
      <c r="I7614" s="24" t="n">
        <v>729.66</v>
      </c>
      <c r="J7614" s="25" t="n">
        <v>45979</v>
      </c>
      <c r="K7614" s="25" t="n">
        <v>45979</v>
      </c>
      <c r="L7614" t="n">
        <v>4</v>
      </c>
      <c r="M7614" t="n">
        <v>2</v>
      </c>
      <c r="N7614" t="n">
        <v>1</v>
      </c>
      <c r="O7614">
        <f>DATE(2026,1,1)-K7614</f>
        <v/>
      </c>
      <c r="P7614">
        <f>IF(G7614&gt;=2,"Repeat","One-time")</f>
        <v/>
      </c>
    </row>
    <row r="7615">
      <c r="A7615" t="inlineStr">
        <is>
          <t>C06141</t>
        </is>
      </c>
      <c r="B7615" t="inlineStr">
        <is>
          <t>Deepak Joshi</t>
        </is>
      </c>
      <c r="C7615" t="inlineStr">
        <is>
          <t>East</t>
        </is>
      </c>
      <c r="D7615" t="inlineStr">
        <is>
          <t>Jamshedpur</t>
        </is>
      </c>
      <c r="E7615" t="inlineStr">
        <is>
          <t>Yes</t>
        </is>
      </c>
      <c r="F7615" t="inlineStr">
        <is>
          <t>Occasional</t>
        </is>
      </c>
      <c r="G7615" t="n">
        <v>1</v>
      </c>
      <c r="H7615" s="24" t="n">
        <v>2683.78</v>
      </c>
      <c r="I7615" s="24" t="n">
        <v>992.67</v>
      </c>
      <c r="J7615" s="25" t="n">
        <v>45682</v>
      </c>
      <c r="K7615" s="25" t="n">
        <v>45682</v>
      </c>
      <c r="L7615" t="n">
        <v>2</v>
      </c>
      <c r="M7615" t="n">
        <v>1</v>
      </c>
      <c r="N7615" t="n">
        <v>1</v>
      </c>
      <c r="O7615">
        <f>DATE(2026,1,1)-K7615</f>
        <v/>
      </c>
      <c r="P7615">
        <f>IF(G7615&gt;=2,"Repeat","One-time")</f>
        <v/>
      </c>
    </row>
    <row r="7616">
      <c r="A7616" t="inlineStr">
        <is>
          <t>C10843</t>
        </is>
      </c>
      <c r="B7616" t="inlineStr">
        <is>
          <t>Tanvi Bose</t>
        </is>
      </c>
      <c r="C7616" t="inlineStr">
        <is>
          <t>East</t>
        </is>
      </c>
      <c r="D7616" t="inlineStr">
        <is>
          <t>Bhubaneswar</t>
        </is>
      </c>
      <c r="E7616" t="inlineStr">
        <is>
          <t>Yes</t>
        </is>
      </c>
      <c r="F7616" t="inlineStr">
        <is>
          <t>New</t>
        </is>
      </c>
      <c r="G7616" t="n">
        <v>1</v>
      </c>
      <c r="H7616" s="24" t="n">
        <v>2680.8</v>
      </c>
      <c r="I7616" s="24" t="n">
        <v>1041.64</v>
      </c>
      <c r="J7616" s="25" t="n">
        <v>45994</v>
      </c>
      <c r="K7616" s="25" t="n">
        <v>45994</v>
      </c>
      <c r="L7616" t="n">
        <v>5</v>
      </c>
      <c r="M7616" t="n">
        <v>2</v>
      </c>
      <c r="N7616" t="n">
        <v>1</v>
      </c>
      <c r="O7616">
        <f>DATE(2026,1,1)-K7616</f>
        <v/>
      </c>
      <c r="P7616">
        <f>IF(G7616&gt;=2,"Repeat","One-time")</f>
        <v/>
      </c>
    </row>
    <row r="7617">
      <c r="A7617" t="inlineStr">
        <is>
          <t>C09605</t>
        </is>
      </c>
      <c r="B7617" t="inlineStr">
        <is>
          <t>Varun Thakur</t>
        </is>
      </c>
      <c r="C7617" t="inlineStr">
        <is>
          <t>South</t>
        </is>
      </c>
      <c r="D7617" t="inlineStr">
        <is>
          <t>Hyderabad</t>
        </is>
      </c>
      <c r="E7617" t="inlineStr">
        <is>
          <t>No</t>
        </is>
      </c>
      <c r="F7617" t="inlineStr">
        <is>
          <t>New</t>
        </is>
      </c>
      <c r="G7617" t="n">
        <v>1</v>
      </c>
      <c r="H7617" s="24" t="n">
        <v>2666.25</v>
      </c>
      <c r="I7617" s="24" t="n">
        <v>788.8</v>
      </c>
      <c r="J7617" s="25" t="n">
        <v>46021</v>
      </c>
      <c r="K7617" s="25" t="n">
        <v>46021</v>
      </c>
      <c r="L7617" t="n">
        <v>5</v>
      </c>
      <c r="M7617" t="n">
        <v>1</v>
      </c>
      <c r="N7617" t="n">
        <v>1</v>
      </c>
      <c r="O7617">
        <f>DATE(2026,1,1)-K7617</f>
        <v/>
      </c>
      <c r="P7617">
        <f>IF(G7617&gt;=2,"Repeat","One-time")</f>
        <v/>
      </c>
    </row>
    <row r="7618">
      <c r="A7618" t="inlineStr">
        <is>
          <t>C00345</t>
        </is>
      </c>
      <c r="B7618" t="inlineStr">
        <is>
          <t>Ritu Banerjee</t>
        </is>
      </c>
      <c r="C7618" t="inlineStr">
        <is>
          <t>North</t>
        </is>
      </c>
      <c r="D7618" t="inlineStr">
        <is>
          <t>Delhi</t>
        </is>
      </c>
      <c r="E7618" t="inlineStr">
        <is>
          <t>Yes</t>
        </is>
      </c>
      <c r="F7618" t="inlineStr">
        <is>
          <t>Hibernating</t>
        </is>
      </c>
      <c r="G7618" t="n">
        <v>1</v>
      </c>
      <c r="H7618" s="24" t="n">
        <v>2662.2</v>
      </c>
      <c r="I7618" s="24" t="n">
        <v>1021</v>
      </c>
      <c r="J7618" s="25" t="n">
        <v>45280</v>
      </c>
      <c r="K7618" s="25" t="n">
        <v>45280</v>
      </c>
      <c r="L7618" t="n">
        <v>1</v>
      </c>
      <c r="M7618" t="n">
        <v>1</v>
      </c>
      <c r="N7618" t="n">
        <v>1</v>
      </c>
      <c r="O7618">
        <f>DATE(2026,1,1)-K7618</f>
        <v/>
      </c>
      <c r="P7618">
        <f>IF(G7618&gt;=2,"Repeat","One-time")</f>
        <v/>
      </c>
    </row>
    <row r="7619">
      <c r="A7619" t="inlineStr">
        <is>
          <t>C08695</t>
        </is>
      </c>
      <c r="B7619" t="inlineStr">
        <is>
          <t>Isha Yadav</t>
        </is>
      </c>
      <c r="C7619" t="inlineStr">
        <is>
          <t>South</t>
        </is>
      </c>
      <c r="D7619" t="inlineStr">
        <is>
          <t>Chennai</t>
        </is>
      </c>
      <c r="E7619" t="inlineStr">
        <is>
          <t>No</t>
        </is>
      </c>
      <c r="F7619" t="inlineStr">
        <is>
          <t>Occasional</t>
        </is>
      </c>
      <c r="G7619" t="n">
        <v>1</v>
      </c>
      <c r="H7619" s="24" t="n">
        <v>2660.25</v>
      </c>
      <c r="I7619" s="24" t="n">
        <v>1303.86</v>
      </c>
      <c r="J7619" s="25" t="n">
        <v>45871</v>
      </c>
      <c r="K7619" s="25" t="n">
        <v>45871</v>
      </c>
      <c r="L7619" t="n">
        <v>3</v>
      </c>
      <c r="M7619" t="n">
        <v>1</v>
      </c>
      <c r="N7619" t="n">
        <v>1</v>
      </c>
      <c r="O7619">
        <f>DATE(2026,1,1)-K7619</f>
        <v/>
      </c>
      <c r="P7619">
        <f>IF(G7619&gt;=2,"Repeat","One-time")</f>
        <v/>
      </c>
    </row>
    <row r="7620">
      <c r="A7620" t="inlineStr">
        <is>
          <t>C05709</t>
        </is>
      </c>
      <c r="B7620" t="inlineStr">
        <is>
          <t>Vivaan Iyer</t>
        </is>
      </c>
      <c r="C7620" t="inlineStr">
        <is>
          <t>North</t>
        </is>
      </c>
      <c r="D7620" t="inlineStr">
        <is>
          <t>Delhi</t>
        </is>
      </c>
      <c r="E7620" t="inlineStr">
        <is>
          <t>No</t>
        </is>
      </c>
      <c r="F7620" t="inlineStr">
        <is>
          <t>Occasional</t>
        </is>
      </c>
      <c r="G7620" t="n">
        <v>1</v>
      </c>
      <c r="H7620" s="24" t="n">
        <v>2656.46</v>
      </c>
      <c r="I7620" s="24" t="n">
        <v>1120.84</v>
      </c>
      <c r="J7620" s="25" t="n">
        <v>45755</v>
      </c>
      <c r="K7620" s="25" t="n">
        <v>45755</v>
      </c>
      <c r="L7620" t="n">
        <v>3</v>
      </c>
      <c r="M7620" t="n">
        <v>1</v>
      </c>
      <c r="N7620" t="n">
        <v>1</v>
      </c>
      <c r="O7620">
        <f>DATE(2026,1,1)-K7620</f>
        <v/>
      </c>
      <c r="P7620">
        <f>IF(G7620&gt;=2,"Repeat","One-time")</f>
        <v/>
      </c>
    </row>
    <row r="7621">
      <c r="A7621" t="inlineStr">
        <is>
          <t>C01980</t>
        </is>
      </c>
      <c r="B7621" t="inlineStr">
        <is>
          <t>Ayesha Verma</t>
        </is>
      </c>
      <c r="C7621" t="inlineStr">
        <is>
          <t>North</t>
        </is>
      </c>
      <c r="D7621" t="inlineStr">
        <is>
          <t>Delhi</t>
        </is>
      </c>
      <c r="E7621" t="inlineStr">
        <is>
          <t>No</t>
        </is>
      </c>
      <c r="F7621" t="inlineStr">
        <is>
          <t>Occasional</t>
        </is>
      </c>
      <c r="G7621" t="n">
        <v>2</v>
      </c>
      <c r="H7621" s="24" t="n">
        <v>2651.35</v>
      </c>
      <c r="I7621" s="24" t="n">
        <v>986.35</v>
      </c>
      <c r="J7621" s="25" t="n">
        <v>45121</v>
      </c>
      <c r="K7621" s="25" t="n">
        <v>45594</v>
      </c>
      <c r="L7621" t="n">
        <v>2</v>
      </c>
      <c r="M7621" t="n">
        <v>2</v>
      </c>
      <c r="N7621" t="n">
        <v>1</v>
      </c>
      <c r="O7621">
        <f>DATE(2026,1,1)-K7621</f>
        <v/>
      </c>
      <c r="P7621">
        <f>IF(G7621&gt;=2,"Repeat","One-time")</f>
        <v/>
      </c>
    </row>
    <row r="7622">
      <c r="A7622" t="inlineStr">
        <is>
          <t>C11465</t>
        </is>
      </c>
      <c r="B7622" t="inlineStr">
        <is>
          <t>Varun Das</t>
        </is>
      </c>
      <c r="C7622" t="inlineStr">
        <is>
          <t>Central</t>
        </is>
      </c>
      <c r="D7622" t="inlineStr">
        <is>
          <t>Nagpur</t>
        </is>
      </c>
      <c r="E7622" t="inlineStr">
        <is>
          <t>Yes</t>
        </is>
      </c>
      <c r="F7622" t="inlineStr">
        <is>
          <t>New</t>
        </is>
      </c>
      <c r="G7622" t="n">
        <v>3</v>
      </c>
      <c r="H7622" s="24" t="n">
        <v>2648.3</v>
      </c>
      <c r="I7622" s="24" t="n">
        <v>535.09</v>
      </c>
      <c r="J7622" s="25" t="n">
        <v>45989</v>
      </c>
      <c r="K7622" s="25" t="n">
        <v>46001</v>
      </c>
      <c r="L7622" t="n">
        <v>5</v>
      </c>
      <c r="M7622" t="n">
        <v>3</v>
      </c>
      <c r="N7622" t="n">
        <v>1</v>
      </c>
      <c r="O7622">
        <f>DATE(2026,1,1)-K7622</f>
        <v/>
      </c>
      <c r="P7622">
        <f>IF(G7622&gt;=2,"Repeat","One-time")</f>
        <v/>
      </c>
    </row>
    <row r="7623">
      <c r="A7623" t="inlineStr">
        <is>
          <t>C10367</t>
        </is>
      </c>
      <c r="B7623" t="inlineStr">
        <is>
          <t>Varun Yadav</t>
        </is>
      </c>
      <c r="C7623" t="inlineStr">
        <is>
          <t>South</t>
        </is>
      </c>
      <c r="D7623" t="inlineStr">
        <is>
          <t>Bengaluru</t>
        </is>
      </c>
      <c r="E7623" t="inlineStr">
        <is>
          <t>No</t>
        </is>
      </c>
      <c r="F7623" t="inlineStr">
        <is>
          <t>New</t>
        </is>
      </c>
      <c r="G7623" t="n">
        <v>1</v>
      </c>
      <c r="H7623" s="24" t="n">
        <v>2644.83</v>
      </c>
      <c r="I7623" s="24" t="n">
        <v>471.93</v>
      </c>
      <c r="J7623" s="25" t="n">
        <v>45978</v>
      </c>
      <c r="K7623" s="25" t="n">
        <v>45978</v>
      </c>
      <c r="L7623" t="n">
        <v>4</v>
      </c>
      <c r="M7623" t="n">
        <v>2</v>
      </c>
      <c r="N7623" t="n">
        <v>1</v>
      </c>
      <c r="O7623">
        <f>DATE(2026,1,1)-K7623</f>
        <v/>
      </c>
      <c r="P7623">
        <f>IF(G7623&gt;=2,"Repeat","One-time")</f>
        <v/>
      </c>
    </row>
    <row r="7624">
      <c r="A7624" t="inlineStr">
        <is>
          <t>C06775</t>
        </is>
      </c>
      <c r="B7624" t="inlineStr">
        <is>
          <t>Shreya Agarwal</t>
        </is>
      </c>
      <c r="C7624" t="inlineStr">
        <is>
          <t>South</t>
        </is>
      </c>
      <c r="D7624" t="inlineStr">
        <is>
          <t>Coimbatore</t>
        </is>
      </c>
      <c r="E7624" t="inlineStr">
        <is>
          <t>No</t>
        </is>
      </c>
      <c r="F7624" t="inlineStr">
        <is>
          <t>Loyal</t>
        </is>
      </c>
      <c r="G7624" t="n">
        <v>3</v>
      </c>
      <c r="H7624" s="24" t="n">
        <v>2639.77</v>
      </c>
      <c r="I7624" s="24" t="n">
        <v>679.41</v>
      </c>
      <c r="J7624" s="25" t="n">
        <v>45583</v>
      </c>
      <c r="K7624" s="25" t="n">
        <v>45780</v>
      </c>
      <c r="L7624" t="n">
        <v>3</v>
      </c>
      <c r="M7624" t="n">
        <v>3</v>
      </c>
      <c r="N7624" t="n">
        <v>1</v>
      </c>
      <c r="O7624">
        <f>DATE(2026,1,1)-K7624</f>
        <v/>
      </c>
      <c r="P7624">
        <f>IF(G7624&gt;=2,"Repeat","One-time")</f>
        <v/>
      </c>
    </row>
    <row r="7625">
      <c r="A7625" t="inlineStr">
        <is>
          <t>C00599</t>
        </is>
      </c>
      <c r="B7625" t="inlineStr">
        <is>
          <t>Tanvi Agarwal</t>
        </is>
      </c>
      <c r="C7625" t="inlineStr">
        <is>
          <t>South</t>
        </is>
      </c>
      <c r="D7625" t="inlineStr">
        <is>
          <t>Bengaluru</t>
        </is>
      </c>
      <c r="E7625" t="inlineStr">
        <is>
          <t>No</t>
        </is>
      </c>
      <c r="F7625" t="inlineStr">
        <is>
          <t>At Risk</t>
        </is>
      </c>
      <c r="G7625" t="n">
        <v>3</v>
      </c>
      <c r="H7625" s="24" t="n">
        <v>2637.25</v>
      </c>
      <c r="I7625" s="24" t="n">
        <v>736.84</v>
      </c>
      <c r="J7625" s="25" t="n">
        <v>45061</v>
      </c>
      <c r="K7625" s="25" t="n">
        <v>45114</v>
      </c>
      <c r="L7625" t="n">
        <v>1</v>
      </c>
      <c r="M7625" t="n">
        <v>3</v>
      </c>
      <c r="N7625" t="n">
        <v>1</v>
      </c>
      <c r="O7625">
        <f>DATE(2026,1,1)-K7625</f>
        <v/>
      </c>
      <c r="P7625">
        <f>IF(G7625&gt;=2,"Repeat","One-time")</f>
        <v/>
      </c>
    </row>
    <row r="7626">
      <c r="A7626" t="inlineStr">
        <is>
          <t>C07664</t>
        </is>
      </c>
      <c r="B7626" t="inlineStr">
        <is>
          <t>Deepak Agarwal</t>
        </is>
      </c>
      <c r="C7626" t="inlineStr">
        <is>
          <t>North</t>
        </is>
      </c>
      <c r="D7626" t="inlineStr">
        <is>
          <t>Gurugram</t>
        </is>
      </c>
      <c r="E7626" t="inlineStr">
        <is>
          <t>No</t>
        </is>
      </c>
      <c r="F7626" t="inlineStr">
        <is>
          <t>New</t>
        </is>
      </c>
      <c r="G7626" t="n">
        <v>1</v>
      </c>
      <c r="H7626" s="24" t="n">
        <v>2636.61</v>
      </c>
      <c r="I7626" s="24" t="n">
        <v>1161.15</v>
      </c>
      <c r="J7626" s="25" t="n">
        <v>46008</v>
      </c>
      <c r="K7626" s="25" t="n">
        <v>46008</v>
      </c>
      <c r="L7626" t="n">
        <v>5</v>
      </c>
      <c r="M7626" t="n">
        <v>1</v>
      </c>
      <c r="N7626" t="n">
        <v>1</v>
      </c>
      <c r="O7626">
        <f>DATE(2026,1,1)-K7626</f>
        <v/>
      </c>
      <c r="P7626">
        <f>IF(G7626&gt;=2,"Repeat","One-time")</f>
        <v/>
      </c>
    </row>
    <row r="7627">
      <c r="A7627" t="inlineStr">
        <is>
          <t>C02269</t>
        </is>
      </c>
      <c r="B7627" t="inlineStr">
        <is>
          <t>Sneha Kapoor</t>
        </is>
      </c>
      <c r="C7627" t="inlineStr">
        <is>
          <t>Central</t>
        </is>
      </c>
      <c r="D7627" t="inlineStr">
        <is>
          <t>Indore</t>
        </is>
      </c>
      <c r="E7627" t="inlineStr">
        <is>
          <t>No</t>
        </is>
      </c>
      <c r="F7627" t="inlineStr">
        <is>
          <t>Loyal</t>
        </is>
      </c>
      <c r="G7627" t="n">
        <v>3</v>
      </c>
      <c r="H7627" s="24" t="n">
        <v>2634.67</v>
      </c>
      <c r="I7627" s="24" t="n">
        <v>1256.27</v>
      </c>
      <c r="J7627" s="25" t="n">
        <v>45179</v>
      </c>
      <c r="K7627" s="25" t="n">
        <v>45828</v>
      </c>
      <c r="L7627" t="n">
        <v>3</v>
      </c>
      <c r="M7627" t="n">
        <v>3</v>
      </c>
      <c r="N7627" t="n">
        <v>1</v>
      </c>
      <c r="O7627">
        <f>DATE(2026,1,1)-K7627</f>
        <v/>
      </c>
      <c r="P7627">
        <f>IF(G7627&gt;=2,"Repeat","One-time")</f>
        <v/>
      </c>
    </row>
    <row r="7628">
      <c r="A7628" t="inlineStr">
        <is>
          <t>C09392</t>
        </is>
      </c>
      <c r="B7628" t="inlineStr">
        <is>
          <t>Farhan Kapoor</t>
        </is>
      </c>
      <c r="C7628" t="inlineStr">
        <is>
          <t>South</t>
        </is>
      </c>
      <c r="D7628" t="inlineStr">
        <is>
          <t>Hyderabad</t>
        </is>
      </c>
      <c r="E7628" t="inlineStr">
        <is>
          <t>No</t>
        </is>
      </c>
      <c r="F7628" t="inlineStr">
        <is>
          <t>New</t>
        </is>
      </c>
      <c r="G7628" t="n">
        <v>1</v>
      </c>
      <c r="H7628" s="24" t="n">
        <v>2625.21</v>
      </c>
      <c r="I7628" s="24" t="n">
        <v>850.41</v>
      </c>
      <c r="J7628" s="25" t="n">
        <v>45957</v>
      </c>
      <c r="K7628" s="25" t="n">
        <v>45957</v>
      </c>
      <c r="L7628" t="n">
        <v>4</v>
      </c>
      <c r="M7628" t="n">
        <v>1</v>
      </c>
      <c r="N7628" t="n">
        <v>1</v>
      </c>
      <c r="O7628">
        <f>DATE(2026,1,1)-K7628</f>
        <v/>
      </c>
      <c r="P7628">
        <f>IF(G7628&gt;=2,"Repeat","One-time")</f>
        <v/>
      </c>
    </row>
    <row r="7629">
      <c r="A7629" t="inlineStr">
        <is>
          <t>C06392</t>
        </is>
      </c>
      <c r="B7629" t="inlineStr">
        <is>
          <t>Aarav Pillai</t>
        </is>
      </c>
      <c r="C7629" t="inlineStr">
        <is>
          <t>North</t>
        </is>
      </c>
      <c r="D7629" t="inlineStr">
        <is>
          <t>Jaipur</t>
        </is>
      </c>
      <c r="E7629" t="inlineStr">
        <is>
          <t>No</t>
        </is>
      </c>
      <c r="F7629" t="inlineStr">
        <is>
          <t>Occasional</t>
        </is>
      </c>
      <c r="G7629" t="n">
        <v>2</v>
      </c>
      <c r="H7629" s="24" t="n">
        <v>2624.04</v>
      </c>
      <c r="I7629" s="24" t="n">
        <v>491.94</v>
      </c>
      <c r="J7629" s="25" t="n">
        <v>45571</v>
      </c>
      <c r="K7629" s="25" t="n">
        <v>45822</v>
      </c>
      <c r="L7629" t="n">
        <v>3</v>
      </c>
      <c r="M7629" t="n">
        <v>2</v>
      </c>
      <c r="N7629" t="n">
        <v>1</v>
      </c>
      <c r="O7629">
        <f>DATE(2026,1,1)-K7629</f>
        <v/>
      </c>
      <c r="P7629">
        <f>IF(G7629&gt;=2,"Repeat","One-time")</f>
        <v/>
      </c>
    </row>
    <row r="7630">
      <c r="A7630" t="inlineStr">
        <is>
          <t>C09884</t>
        </is>
      </c>
      <c r="B7630" t="inlineStr">
        <is>
          <t>Amit Mukherjee</t>
        </is>
      </c>
      <c r="C7630" t="inlineStr">
        <is>
          <t>South</t>
        </is>
      </c>
      <c r="D7630" t="inlineStr">
        <is>
          <t>Kochi</t>
        </is>
      </c>
      <c r="E7630" t="inlineStr">
        <is>
          <t>No</t>
        </is>
      </c>
      <c r="F7630" t="inlineStr">
        <is>
          <t>New</t>
        </is>
      </c>
      <c r="G7630" t="n">
        <v>1</v>
      </c>
      <c r="H7630" s="24" t="n">
        <v>2622.61</v>
      </c>
      <c r="I7630" s="24" t="n">
        <v>1084.32</v>
      </c>
      <c r="J7630" s="25" t="n">
        <v>46012</v>
      </c>
      <c r="K7630" s="25" t="n">
        <v>46012</v>
      </c>
      <c r="L7630" t="n">
        <v>5</v>
      </c>
      <c r="M7630" t="n">
        <v>1</v>
      </c>
      <c r="N7630" t="n">
        <v>1</v>
      </c>
      <c r="O7630">
        <f>DATE(2026,1,1)-K7630</f>
        <v/>
      </c>
      <c r="P7630">
        <f>IF(G7630&gt;=2,"Repeat","One-time")</f>
        <v/>
      </c>
    </row>
    <row r="7631">
      <c r="A7631" t="inlineStr">
        <is>
          <t>C06290</t>
        </is>
      </c>
      <c r="B7631" t="inlineStr">
        <is>
          <t>Zoya Singh</t>
        </is>
      </c>
      <c r="C7631" t="inlineStr">
        <is>
          <t>East</t>
        </is>
      </c>
      <c r="D7631" t="inlineStr">
        <is>
          <t>Kolkata</t>
        </is>
      </c>
      <c r="E7631" t="inlineStr">
        <is>
          <t>Yes</t>
        </is>
      </c>
      <c r="F7631" t="inlineStr">
        <is>
          <t>Occasional</t>
        </is>
      </c>
      <c r="G7631" t="n">
        <v>1</v>
      </c>
      <c r="H7631" s="24" t="n">
        <v>2619.53</v>
      </c>
      <c r="I7631" s="24" t="n">
        <v>324.47</v>
      </c>
      <c r="J7631" s="25" t="n">
        <v>45685</v>
      </c>
      <c r="K7631" s="25" t="n">
        <v>45685</v>
      </c>
      <c r="L7631" t="n">
        <v>2</v>
      </c>
      <c r="M7631" t="n">
        <v>1</v>
      </c>
      <c r="N7631" t="n">
        <v>1</v>
      </c>
      <c r="O7631">
        <f>DATE(2026,1,1)-K7631</f>
        <v/>
      </c>
      <c r="P7631">
        <f>IF(G7631&gt;=2,"Repeat","One-time")</f>
        <v/>
      </c>
    </row>
    <row r="7632">
      <c r="A7632" t="inlineStr">
        <is>
          <t>C00303</t>
        </is>
      </c>
      <c r="B7632" t="inlineStr">
        <is>
          <t>Riya Mishra</t>
        </is>
      </c>
      <c r="C7632" t="inlineStr">
        <is>
          <t>South</t>
        </is>
      </c>
      <c r="D7632" t="inlineStr">
        <is>
          <t>Hyderabad</t>
        </is>
      </c>
      <c r="E7632" t="inlineStr">
        <is>
          <t>No</t>
        </is>
      </c>
      <c r="F7632" t="inlineStr">
        <is>
          <t>Hibernating</t>
        </is>
      </c>
      <c r="G7632" t="n">
        <v>1</v>
      </c>
      <c r="H7632" s="24" t="n">
        <v>2618.5</v>
      </c>
      <c r="I7632" s="24" t="n">
        <v>1009.06</v>
      </c>
      <c r="J7632" s="25" t="n">
        <v>45091</v>
      </c>
      <c r="K7632" s="25" t="n">
        <v>45091</v>
      </c>
      <c r="L7632" t="n">
        <v>1</v>
      </c>
      <c r="M7632" t="n">
        <v>1</v>
      </c>
      <c r="N7632" t="n">
        <v>1</v>
      </c>
      <c r="O7632">
        <f>DATE(2026,1,1)-K7632</f>
        <v/>
      </c>
      <c r="P7632">
        <f>IF(G7632&gt;=2,"Repeat","One-time")</f>
        <v/>
      </c>
    </row>
    <row r="7633">
      <c r="A7633" t="inlineStr">
        <is>
          <t>C11150</t>
        </is>
      </c>
      <c r="B7633" t="inlineStr">
        <is>
          <t>Aditya Fernandes</t>
        </is>
      </c>
      <c r="C7633" t="inlineStr">
        <is>
          <t>Central</t>
        </is>
      </c>
      <c r="D7633" t="inlineStr">
        <is>
          <t>Nagpur</t>
        </is>
      </c>
      <c r="E7633" t="inlineStr">
        <is>
          <t>No</t>
        </is>
      </c>
      <c r="F7633" t="inlineStr">
        <is>
          <t>New</t>
        </is>
      </c>
      <c r="G7633" t="n">
        <v>1</v>
      </c>
      <c r="H7633" s="24" t="n">
        <v>2617.63</v>
      </c>
      <c r="I7633" s="24" t="n">
        <v>788.89</v>
      </c>
      <c r="J7633" s="25" t="n">
        <v>45982</v>
      </c>
      <c r="K7633" s="25" t="n">
        <v>45982</v>
      </c>
      <c r="L7633" t="n">
        <v>4</v>
      </c>
      <c r="M7633" t="n">
        <v>2</v>
      </c>
      <c r="N7633" t="n">
        <v>1</v>
      </c>
      <c r="O7633">
        <f>DATE(2026,1,1)-K7633</f>
        <v/>
      </c>
      <c r="P7633">
        <f>IF(G7633&gt;=2,"Repeat","One-time")</f>
        <v/>
      </c>
    </row>
    <row r="7634">
      <c r="A7634" t="inlineStr">
        <is>
          <t>C07826</t>
        </is>
      </c>
      <c r="B7634" t="inlineStr">
        <is>
          <t>Swati Reddy</t>
        </is>
      </c>
      <c r="C7634" t="inlineStr">
        <is>
          <t>North</t>
        </is>
      </c>
      <c r="D7634" t="inlineStr">
        <is>
          <t>Jaipur</t>
        </is>
      </c>
      <c r="E7634" t="inlineStr">
        <is>
          <t>No</t>
        </is>
      </c>
      <c r="F7634" t="inlineStr">
        <is>
          <t>Occasional</t>
        </is>
      </c>
      <c r="G7634" t="n">
        <v>2</v>
      </c>
      <c r="H7634" s="24" t="n">
        <v>2617.63</v>
      </c>
      <c r="I7634" s="24" t="n">
        <v>996.01</v>
      </c>
      <c r="J7634" s="25" t="n">
        <v>45772</v>
      </c>
      <c r="K7634" s="25" t="n">
        <v>45962</v>
      </c>
      <c r="L7634" t="n">
        <v>4</v>
      </c>
      <c r="M7634" t="n">
        <v>2</v>
      </c>
      <c r="N7634" t="n">
        <v>1</v>
      </c>
      <c r="O7634">
        <f>DATE(2026,1,1)-K7634</f>
        <v/>
      </c>
      <c r="P7634">
        <f>IF(G7634&gt;=2,"Repeat","One-time")</f>
        <v/>
      </c>
    </row>
    <row r="7635">
      <c r="A7635" t="inlineStr">
        <is>
          <t>C10935</t>
        </is>
      </c>
      <c r="B7635" t="inlineStr">
        <is>
          <t>Arjun Das</t>
        </is>
      </c>
      <c r="C7635" t="inlineStr">
        <is>
          <t>Central</t>
        </is>
      </c>
      <c r="D7635" t="inlineStr">
        <is>
          <t>Bhopal</t>
        </is>
      </c>
      <c r="E7635" t="inlineStr">
        <is>
          <t>No</t>
        </is>
      </c>
      <c r="F7635" t="inlineStr">
        <is>
          <t>New</t>
        </is>
      </c>
      <c r="G7635" t="n">
        <v>1</v>
      </c>
      <c r="H7635" s="24" t="n">
        <v>2615.31</v>
      </c>
      <c r="I7635" s="24" t="n">
        <v>1170.91</v>
      </c>
      <c r="J7635" s="25" t="n">
        <v>45998</v>
      </c>
      <c r="K7635" s="25" t="n">
        <v>45998</v>
      </c>
      <c r="L7635" t="n">
        <v>5</v>
      </c>
      <c r="M7635" t="n">
        <v>2</v>
      </c>
      <c r="N7635" t="n">
        <v>1</v>
      </c>
      <c r="O7635">
        <f>DATE(2026,1,1)-K7635</f>
        <v/>
      </c>
      <c r="P7635">
        <f>IF(G7635&gt;=2,"Repeat","One-time")</f>
        <v/>
      </c>
    </row>
    <row r="7636">
      <c r="A7636" t="inlineStr">
        <is>
          <t>C03340</t>
        </is>
      </c>
      <c r="B7636" t="inlineStr">
        <is>
          <t>Zoya Patel</t>
        </is>
      </c>
      <c r="C7636" t="inlineStr">
        <is>
          <t>South</t>
        </is>
      </c>
      <c r="D7636" t="inlineStr">
        <is>
          <t>Kochi</t>
        </is>
      </c>
      <c r="E7636" t="inlineStr">
        <is>
          <t>No</t>
        </is>
      </c>
      <c r="F7636" t="inlineStr">
        <is>
          <t>Hibernating</t>
        </is>
      </c>
      <c r="G7636" t="n">
        <v>2</v>
      </c>
      <c r="H7636" s="24" t="n">
        <v>2614.46</v>
      </c>
      <c r="I7636" s="24" t="n">
        <v>612.91</v>
      </c>
      <c r="J7636" s="25" t="n">
        <v>45260</v>
      </c>
      <c r="K7636" s="25" t="n">
        <v>45293</v>
      </c>
      <c r="L7636" t="n">
        <v>1</v>
      </c>
      <c r="M7636" t="n">
        <v>2</v>
      </c>
      <c r="N7636" t="n">
        <v>1</v>
      </c>
      <c r="O7636">
        <f>DATE(2026,1,1)-K7636</f>
        <v/>
      </c>
      <c r="P7636">
        <f>IF(G7636&gt;=2,"Repeat","One-time")</f>
        <v/>
      </c>
    </row>
    <row r="7637">
      <c r="A7637" t="inlineStr">
        <is>
          <t>C09636</t>
        </is>
      </c>
      <c r="B7637" t="inlineStr">
        <is>
          <t>Tanvi Mehta</t>
        </is>
      </c>
      <c r="C7637" t="inlineStr">
        <is>
          <t>North</t>
        </is>
      </c>
      <c r="D7637" t="inlineStr">
        <is>
          <t>Delhi</t>
        </is>
      </c>
      <c r="E7637" t="inlineStr">
        <is>
          <t>No</t>
        </is>
      </c>
      <c r="F7637" t="inlineStr">
        <is>
          <t>New</t>
        </is>
      </c>
      <c r="G7637" t="n">
        <v>1</v>
      </c>
      <c r="H7637" s="24" t="n">
        <v>2613.36</v>
      </c>
      <c r="I7637" s="24" t="n">
        <v>856.74</v>
      </c>
      <c r="J7637" s="25" t="n">
        <v>45959</v>
      </c>
      <c r="K7637" s="25" t="n">
        <v>45959</v>
      </c>
      <c r="L7637" t="n">
        <v>4</v>
      </c>
      <c r="M7637" t="n">
        <v>1</v>
      </c>
      <c r="N7637" t="n">
        <v>1</v>
      </c>
      <c r="O7637">
        <f>DATE(2026,1,1)-K7637</f>
        <v/>
      </c>
      <c r="P7637">
        <f>IF(G7637&gt;=2,"Repeat","One-time")</f>
        <v/>
      </c>
    </row>
    <row r="7638">
      <c r="A7638" t="inlineStr">
        <is>
          <t>C00869</t>
        </is>
      </c>
      <c r="B7638" t="inlineStr">
        <is>
          <t>Harpreet Shah</t>
        </is>
      </c>
      <c r="C7638" t="inlineStr">
        <is>
          <t>East</t>
        </is>
      </c>
      <c r="D7638" t="inlineStr">
        <is>
          <t>Jamshedpur</t>
        </is>
      </c>
      <c r="E7638" t="inlineStr">
        <is>
          <t>No</t>
        </is>
      </c>
      <c r="F7638" t="inlineStr">
        <is>
          <t>Hibernating</t>
        </is>
      </c>
      <c r="G7638" t="n">
        <v>1</v>
      </c>
      <c r="H7638" s="24" t="n">
        <v>2609.05</v>
      </c>
      <c r="I7638" s="24" t="n">
        <v>711.99</v>
      </c>
      <c r="J7638" s="25" t="n">
        <v>44967</v>
      </c>
      <c r="K7638" s="25" t="n">
        <v>44967</v>
      </c>
      <c r="L7638" t="n">
        <v>1</v>
      </c>
      <c r="M7638" t="n">
        <v>1</v>
      </c>
      <c r="N7638" t="n">
        <v>1</v>
      </c>
      <c r="O7638">
        <f>DATE(2026,1,1)-K7638</f>
        <v/>
      </c>
      <c r="P7638">
        <f>IF(G7638&gt;=2,"Repeat","One-time")</f>
        <v/>
      </c>
    </row>
    <row r="7639">
      <c r="A7639" t="inlineStr">
        <is>
          <t>C03338</t>
        </is>
      </c>
      <c r="B7639" t="inlineStr">
        <is>
          <t>Varun Joshi</t>
        </is>
      </c>
      <c r="C7639" t="inlineStr">
        <is>
          <t>North</t>
        </is>
      </c>
      <c r="D7639" t="inlineStr">
        <is>
          <t>Delhi</t>
        </is>
      </c>
      <c r="E7639" t="inlineStr">
        <is>
          <t>No</t>
        </is>
      </c>
      <c r="F7639" t="inlineStr">
        <is>
          <t>Hibernating</t>
        </is>
      </c>
      <c r="G7639" t="n">
        <v>2</v>
      </c>
      <c r="H7639" s="24" t="n">
        <v>2608.7</v>
      </c>
      <c r="I7639" s="24" t="n">
        <v>776.3200000000001</v>
      </c>
      <c r="J7639" s="25" t="n">
        <v>45252</v>
      </c>
      <c r="K7639" s="25" t="n">
        <v>45284</v>
      </c>
      <c r="L7639" t="n">
        <v>1</v>
      </c>
      <c r="M7639" t="n">
        <v>2</v>
      </c>
      <c r="N7639" t="n">
        <v>1</v>
      </c>
      <c r="O7639">
        <f>DATE(2026,1,1)-K7639</f>
        <v/>
      </c>
      <c r="P7639">
        <f>IF(G7639&gt;=2,"Repeat","One-time")</f>
        <v/>
      </c>
    </row>
    <row r="7640">
      <c r="A7640" t="inlineStr">
        <is>
          <t>C00020</t>
        </is>
      </c>
      <c r="B7640" t="inlineStr">
        <is>
          <t>Aditya Bose</t>
        </is>
      </c>
      <c r="C7640" t="inlineStr">
        <is>
          <t>South</t>
        </is>
      </c>
      <c r="D7640" t="inlineStr">
        <is>
          <t>Chennai</t>
        </is>
      </c>
      <c r="E7640" t="inlineStr">
        <is>
          <t>No</t>
        </is>
      </c>
      <c r="F7640" t="inlineStr">
        <is>
          <t>Hibernating</t>
        </is>
      </c>
      <c r="G7640" t="n">
        <v>1</v>
      </c>
      <c r="H7640" s="24" t="n">
        <v>2608.2</v>
      </c>
      <c r="I7640" s="24" t="n">
        <v>742.9</v>
      </c>
      <c r="J7640" s="25" t="n">
        <v>44927</v>
      </c>
      <c r="K7640" s="25" t="n">
        <v>44927</v>
      </c>
      <c r="L7640" t="n">
        <v>1</v>
      </c>
      <c r="M7640" t="n">
        <v>1</v>
      </c>
      <c r="N7640" t="n">
        <v>1</v>
      </c>
      <c r="O7640">
        <f>DATE(2026,1,1)-K7640</f>
        <v/>
      </c>
      <c r="P7640">
        <f>IF(G7640&gt;=2,"Repeat","One-time")</f>
        <v/>
      </c>
    </row>
    <row r="7641">
      <c r="A7641" t="inlineStr">
        <is>
          <t>C11076</t>
        </is>
      </c>
      <c r="B7641" t="inlineStr">
        <is>
          <t>Swati Fernandes</t>
        </is>
      </c>
      <c r="C7641" t="inlineStr">
        <is>
          <t>North</t>
        </is>
      </c>
      <c r="D7641" t="inlineStr">
        <is>
          <t>Lucknow</t>
        </is>
      </c>
      <c r="E7641" t="inlineStr">
        <is>
          <t>Yes</t>
        </is>
      </c>
      <c r="F7641" t="inlineStr">
        <is>
          <t>New</t>
        </is>
      </c>
      <c r="G7641" t="n">
        <v>1</v>
      </c>
      <c r="H7641" s="24" t="n">
        <v>2605.79</v>
      </c>
      <c r="I7641" s="24" t="n">
        <v>757.73</v>
      </c>
      <c r="J7641" s="25" t="n">
        <v>45997</v>
      </c>
      <c r="K7641" s="25" t="n">
        <v>45997</v>
      </c>
      <c r="L7641" t="n">
        <v>5</v>
      </c>
      <c r="M7641" t="n">
        <v>2</v>
      </c>
      <c r="N7641" t="n">
        <v>1</v>
      </c>
      <c r="O7641">
        <f>DATE(2026,1,1)-K7641</f>
        <v/>
      </c>
      <c r="P7641">
        <f>IF(G7641&gt;=2,"Repeat","One-time")</f>
        <v/>
      </c>
    </row>
    <row r="7642">
      <c r="A7642" t="inlineStr">
        <is>
          <t>C07222</t>
        </is>
      </c>
      <c r="B7642" t="inlineStr">
        <is>
          <t>Isha Thakur</t>
        </is>
      </c>
      <c r="C7642" t="inlineStr">
        <is>
          <t>North</t>
        </is>
      </c>
      <c r="D7642" t="inlineStr">
        <is>
          <t>Delhi</t>
        </is>
      </c>
      <c r="E7642" t="inlineStr">
        <is>
          <t>Yes</t>
        </is>
      </c>
      <c r="F7642" t="inlineStr">
        <is>
          <t>Occasional</t>
        </is>
      </c>
      <c r="G7642" t="n">
        <v>1</v>
      </c>
      <c r="H7642" s="24" t="n">
        <v>2604.76</v>
      </c>
      <c r="I7642" s="24" t="n">
        <v>611.08</v>
      </c>
      <c r="J7642" s="25" t="n">
        <v>45788</v>
      </c>
      <c r="K7642" s="25" t="n">
        <v>45788</v>
      </c>
      <c r="L7642" t="n">
        <v>3</v>
      </c>
      <c r="M7642" t="n">
        <v>1</v>
      </c>
      <c r="N7642" t="n">
        <v>1</v>
      </c>
      <c r="O7642">
        <f>DATE(2026,1,1)-K7642</f>
        <v/>
      </c>
      <c r="P7642">
        <f>IF(G7642&gt;=2,"Repeat","One-time")</f>
        <v/>
      </c>
    </row>
    <row r="7643">
      <c r="A7643" t="inlineStr">
        <is>
          <t>C10443</t>
        </is>
      </c>
      <c r="B7643" t="inlineStr">
        <is>
          <t>Aditya Ghosh</t>
        </is>
      </c>
      <c r="C7643" t="inlineStr">
        <is>
          <t>East</t>
        </is>
      </c>
      <c r="D7643" t="inlineStr">
        <is>
          <t>Patna</t>
        </is>
      </c>
      <c r="E7643" t="inlineStr">
        <is>
          <t>No</t>
        </is>
      </c>
      <c r="F7643" t="inlineStr">
        <is>
          <t>New</t>
        </is>
      </c>
      <c r="G7643" t="n">
        <v>1</v>
      </c>
      <c r="H7643" s="24" t="n">
        <v>2603.68</v>
      </c>
      <c r="I7643" s="24" t="n">
        <v>841.47</v>
      </c>
      <c r="J7643" s="25" t="n">
        <v>45978</v>
      </c>
      <c r="K7643" s="25" t="n">
        <v>45978</v>
      </c>
      <c r="L7643" t="n">
        <v>4</v>
      </c>
      <c r="M7643" t="n">
        <v>2</v>
      </c>
      <c r="N7643" t="n">
        <v>1</v>
      </c>
      <c r="O7643">
        <f>DATE(2026,1,1)-K7643</f>
        <v/>
      </c>
      <c r="P7643">
        <f>IF(G7643&gt;=2,"Repeat","One-time")</f>
        <v/>
      </c>
    </row>
    <row r="7644">
      <c r="A7644" t="inlineStr">
        <is>
          <t>C06877</t>
        </is>
      </c>
      <c r="B7644" t="inlineStr">
        <is>
          <t>Farhan Nair</t>
        </is>
      </c>
      <c r="C7644" t="inlineStr">
        <is>
          <t>Central</t>
        </is>
      </c>
      <c r="D7644" t="inlineStr">
        <is>
          <t>Raipur</t>
        </is>
      </c>
      <c r="E7644" t="inlineStr">
        <is>
          <t>No</t>
        </is>
      </c>
      <c r="F7644" t="inlineStr">
        <is>
          <t>Occasional</t>
        </is>
      </c>
      <c r="G7644" t="n">
        <v>1</v>
      </c>
      <c r="H7644" s="24" t="n">
        <v>2600.2</v>
      </c>
      <c r="I7644" s="24" t="n">
        <v>986.33</v>
      </c>
      <c r="J7644" s="25" t="n">
        <v>45602</v>
      </c>
      <c r="K7644" s="25" t="n">
        <v>45602</v>
      </c>
      <c r="L7644" t="n">
        <v>2</v>
      </c>
      <c r="M7644" t="n">
        <v>1</v>
      </c>
      <c r="N7644" t="n">
        <v>1</v>
      </c>
      <c r="O7644">
        <f>DATE(2026,1,1)-K7644</f>
        <v/>
      </c>
      <c r="P7644">
        <f>IF(G7644&gt;=2,"Repeat","One-time")</f>
        <v/>
      </c>
    </row>
    <row r="7645">
      <c r="A7645" t="inlineStr">
        <is>
          <t>C09579</t>
        </is>
      </c>
      <c r="B7645" t="inlineStr">
        <is>
          <t>Aditya Prasad</t>
        </is>
      </c>
      <c r="C7645" t="inlineStr">
        <is>
          <t>South</t>
        </is>
      </c>
      <c r="D7645" t="inlineStr">
        <is>
          <t>Bengaluru</t>
        </is>
      </c>
      <c r="E7645" t="inlineStr">
        <is>
          <t>No</t>
        </is>
      </c>
      <c r="F7645" t="inlineStr">
        <is>
          <t>Occasional</t>
        </is>
      </c>
      <c r="G7645" t="n">
        <v>2</v>
      </c>
      <c r="H7645" s="24" t="n">
        <v>2599.24</v>
      </c>
      <c r="I7645" s="24" t="n">
        <v>538.34</v>
      </c>
      <c r="J7645" s="25" t="n">
        <v>45838</v>
      </c>
      <c r="K7645" s="25" t="n">
        <v>45991</v>
      </c>
      <c r="L7645" t="n">
        <v>5</v>
      </c>
      <c r="M7645" t="n">
        <v>2</v>
      </c>
      <c r="N7645" t="n">
        <v>1</v>
      </c>
      <c r="O7645">
        <f>DATE(2026,1,1)-K7645</f>
        <v/>
      </c>
      <c r="P7645">
        <f>IF(G7645&gt;=2,"Repeat","One-time")</f>
        <v/>
      </c>
    </row>
    <row r="7646">
      <c r="A7646" t="inlineStr">
        <is>
          <t>C02111</t>
        </is>
      </c>
      <c r="B7646" t="inlineStr">
        <is>
          <t>Sanjay Yadav</t>
        </is>
      </c>
      <c r="C7646" t="inlineStr">
        <is>
          <t>West</t>
        </is>
      </c>
      <c r="D7646" t="inlineStr">
        <is>
          <t>Panaji</t>
        </is>
      </c>
      <c r="E7646" t="inlineStr">
        <is>
          <t>No</t>
        </is>
      </c>
      <c r="F7646" t="inlineStr">
        <is>
          <t>Hibernating</t>
        </is>
      </c>
      <c r="G7646" t="n">
        <v>1</v>
      </c>
      <c r="H7646" s="24" t="n">
        <v>2598.2</v>
      </c>
      <c r="I7646" s="24" t="n">
        <v>821.62</v>
      </c>
      <c r="J7646" s="25" t="n">
        <v>45099</v>
      </c>
      <c r="K7646" s="25" t="n">
        <v>45099</v>
      </c>
      <c r="L7646" t="n">
        <v>1</v>
      </c>
      <c r="M7646" t="n">
        <v>1</v>
      </c>
      <c r="N7646" t="n">
        <v>1</v>
      </c>
      <c r="O7646">
        <f>DATE(2026,1,1)-K7646</f>
        <v/>
      </c>
      <c r="P7646">
        <f>IF(G7646&gt;=2,"Repeat","One-time")</f>
        <v/>
      </c>
    </row>
    <row r="7647">
      <c r="A7647" t="inlineStr">
        <is>
          <t>C04857</t>
        </is>
      </c>
      <c r="B7647" t="inlineStr">
        <is>
          <t>Ananya Agarwal</t>
        </is>
      </c>
      <c r="C7647" t="inlineStr">
        <is>
          <t>North</t>
        </is>
      </c>
      <c r="D7647" t="inlineStr">
        <is>
          <t>Delhi</t>
        </is>
      </c>
      <c r="E7647" t="inlineStr">
        <is>
          <t>Yes</t>
        </is>
      </c>
      <c r="F7647" t="inlineStr">
        <is>
          <t>Occasional</t>
        </is>
      </c>
      <c r="G7647" t="n">
        <v>1</v>
      </c>
      <c r="H7647" s="24" t="n">
        <v>2597.19</v>
      </c>
      <c r="I7647" s="24" t="n">
        <v>515.13</v>
      </c>
      <c r="J7647" s="25" t="n">
        <v>45875</v>
      </c>
      <c r="K7647" s="25" t="n">
        <v>45875</v>
      </c>
      <c r="L7647" t="n">
        <v>3</v>
      </c>
      <c r="M7647" t="n">
        <v>1</v>
      </c>
      <c r="N7647" t="n">
        <v>1</v>
      </c>
      <c r="O7647">
        <f>DATE(2026,1,1)-K7647</f>
        <v/>
      </c>
      <c r="P7647">
        <f>IF(G7647&gt;=2,"Repeat","One-time")</f>
        <v/>
      </c>
    </row>
    <row r="7648">
      <c r="A7648" t="inlineStr">
        <is>
          <t>C06741</t>
        </is>
      </c>
      <c r="B7648" t="inlineStr">
        <is>
          <t>Vivaan Mehta</t>
        </is>
      </c>
      <c r="C7648" t="inlineStr">
        <is>
          <t>West</t>
        </is>
      </c>
      <c r="D7648" t="inlineStr">
        <is>
          <t>Mumbai</t>
        </is>
      </c>
      <c r="E7648" t="inlineStr">
        <is>
          <t>No</t>
        </is>
      </c>
      <c r="F7648" t="inlineStr">
        <is>
          <t>Occasional</t>
        </is>
      </c>
      <c r="G7648" t="n">
        <v>2</v>
      </c>
      <c r="H7648" s="24" t="n">
        <v>2597.14</v>
      </c>
      <c r="I7648" s="24" t="n">
        <v>1272.15</v>
      </c>
      <c r="J7648" s="25" t="n">
        <v>45749</v>
      </c>
      <c r="K7648" s="25" t="n">
        <v>45975</v>
      </c>
      <c r="L7648" t="n">
        <v>4</v>
      </c>
      <c r="M7648" t="n">
        <v>2</v>
      </c>
      <c r="N7648" t="n">
        <v>1</v>
      </c>
      <c r="O7648">
        <f>DATE(2026,1,1)-K7648</f>
        <v/>
      </c>
      <c r="P7648">
        <f>IF(G7648&gt;=2,"Repeat","One-time")</f>
        <v/>
      </c>
    </row>
    <row r="7649">
      <c r="A7649" t="inlineStr">
        <is>
          <t>C01326</t>
        </is>
      </c>
      <c r="B7649" t="inlineStr">
        <is>
          <t>Amit Rao</t>
        </is>
      </c>
      <c r="C7649" t="inlineStr">
        <is>
          <t>South</t>
        </is>
      </c>
      <c r="D7649" t="inlineStr">
        <is>
          <t>Bengaluru</t>
        </is>
      </c>
      <c r="E7649" t="inlineStr">
        <is>
          <t>No</t>
        </is>
      </c>
      <c r="F7649" t="inlineStr">
        <is>
          <t>Hibernating</t>
        </is>
      </c>
      <c r="G7649" t="n">
        <v>2</v>
      </c>
      <c r="H7649" s="24" t="n">
        <v>2595.5</v>
      </c>
      <c r="I7649" s="24" t="n">
        <v>687.11</v>
      </c>
      <c r="J7649" s="25" t="n">
        <v>45159</v>
      </c>
      <c r="K7649" s="25" t="n">
        <v>45236</v>
      </c>
      <c r="L7649" t="n">
        <v>1</v>
      </c>
      <c r="M7649" t="n">
        <v>2</v>
      </c>
      <c r="N7649" t="n">
        <v>1</v>
      </c>
      <c r="O7649">
        <f>DATE(2026,1,1)-K7649</f>
        <v/>
      </c>
      <c r="P7649">
        <f>IF(G7649&gt;=2,"Repeat","One-time")</f>
        <v/>
      </c>
    </row>
    <row r="7650">
      <c r="A7650" t="inlineStr">
        <is>
          <t>C09422</t>
        </is>
      </c>
      <c r="B7650" t="inlineStr">
        <is>
          <t>Ananya Mehta</t>
        </is>
      </c>
      <c r="C7650" t="inlineStr">
        <is>
          <t>South</t>
        </is>
      </c>
      <c r="D7650" t="inlineStr">
        <is>
          <t>Kochi</t>
        </is>
      </c>
      <c r="E7650" t="inlineStr">
        <is>
          <t>No</t>
        </is>
      </c>
      <c r="F7650" t="inlineStr">
        <is>
          <t>Occasional</t>
        </is>
      </c>
      <c r="G7650" t="n">
        <v>2</v>
      </c>
      <c r="H7650" s="24" t="n">
        <v>2592.65</v>
      </c>
      <c r="I7650" s="24" t="n">
        <v>747.78</v>
      </c>
      <c r="J7650" s="25" t="n">
        <v>45839</v>
      </c>
      <c r="K7650" s="25" t="n">
        <v>45988</v>
      </c>
      <c r="L7650" t="n">
        <v>5</v>
      </c>
      <c r="M7650" t="n">
        <v>2</v>
      </c>
      <c r="N7650" t="n">
        <v>1</v>
      </c>
      <c r="O7650">
        <f>DATE(2026,1,1)-K7650</f>
        <v/>
      </c>
      <c r="P7650">
        <f>IF(G7650&gt;=2,"Repeat","One-time")</f>
        <v/>
      </c>
    </row>
    <row r="7651">
      <c r="A7651" t="inlineStr">
        <is>
          <t>C01722</t>
        </is>
      </c>
      <c r="B7651" t="inlineStr">
        <is>
          <t>Manish Joshi</t>
        </is>
      </c>
      <c r="C7651" t="inlineStr">
        <is>
          <t>South</t>
        </is>
      </c>
      <c r="D7651" t="inlineStr">
        <is>
          <t>Chennai</t>
        </is>
      </c>
      <c r="E7651" t="inlineStr">
        <is>
          <t>No</t>
        </is>
      </c>
      <c r="F7651" t="inlineStr">
        <is>
          <t>At Risk</t>
        </is>
      </c>
      <c r="G7651" t="n">
        <v>3</v>
      </c>
      <c r="H7651" s="24" t="n">
        <v>2590.4</v>
      </c>
      <c r="I7651" s="24" t="n">
        <v>970.1900000000001</v>
      </c>
      <c r="J7651" s="25" t="n">
        <v>45097</v>
      </c>
      <c r="K7651" s="25" t="n">
        <v>45276</v>
      </c>
      <c r="L7651" t="n">
        <v>1</v>
      </c>
      <c r="M7651" t="n">
        <v>3</v>
      </c>
      <c r="N7651" t="n">
        <v>1</v>
      </c>
      <c r="O7651">
        <f>DATE(2026,1,1)-K7651</f>
        <v/>
      </c>
      <c r="P7651">
        <f>IF(G7651&gt;=2,"Repeat","One-time")</f>
        <v/>
      </c>
    </row>
    <row r="7652">
      <c r="A7652" t="inlineStr">
        <is>
          <t>C05291</t>
        </is>
      </c>
      <c r="B7652" t="inlineStr">
        <is>
          <t>Diya Verma</t>
        </is>
      </c>
      <c r="C7652" t="inlineStr">
        <is>
          <t>North</t>
        </is>
      </c>
      <c r="D7652" t="inlineStr">
        <is>
          <t>Gurugram</t>
        </is>
      </c>
      <c r="E7652" t="inlineStr">
        <is>
          <t>Yes</t>
        </is>
      </c>
      <c r="F7652" t="inlineStr">
        <is>
          <t>Occasional</t>
        </is>
      </c>
      <c r="G7652" t="n">
        <v>1</v>
      </c>
      <c r="H7652" s="24" t="n">
        <v>2590.07</v>
      </c>
      <c r="I7652" s="24" t="n">
        <v>597.54</v>
      </c>
      <c r="J7652" s="25" t="n">
        <v>45528</v>
      </c>
      <c r="K7652" s="25" t="n">
        <v>45528</v>
      </c>
      <c r="L7652" t="n">
        <v>2</v>
      </c>
      <c r="M7652" t="n">
        <v>1</v>
      </c>
      <c r="N7652" t="n">
        <v>1</v>
      </c>
      <c r="O7652">
        <f>DATE(2026,1,1)-K7652</f>
        <v/>
      </c>
      <c r="P7652">
        <f>IF(G7652&gt;=2,"Repeat","One-time")</f>
        <v/>
      </c>
    </row>
    <row r="7653">
      <c r="A7653" t="inlineStr">
        <is>
          <t>C03167</t>
        </is>
      </c>
      <c r="B7653" t="inlineStr">
        <is>
          <t>Aarav Rao</t>
        </is>
      </c>
      <c r="C7653" t="inlineStr">
        <is>
          <t>East</t>
        </is>
      </c>
      <c r="D7653" t="inlineStr">
        <is>
          <t>Patna</t>
        </is>
      </c>
      <c r="E7653" t="inlineStr">
        <is>
          <t>No</t>
        </is>
      </c>
      <c r="F7653" t="inlineStr">
        <is>
          <t>Hibernating</t>
        </is>
      </c>
      <c r="G7653" t="n">
        <v>1</v>
      </c>
      <c r="H7653" s="24" t="n">
        <v>2589.81</v>
      </c>
      <c r="I7653" s="24" t="n">
        <v>1005.09</v>
      </c>
      <c r="J7653" s="25" t="n">
        <v>45391</v>
      </c>
      <c r="K7653" s="25" t="n">
        <v>45391</v>
      </c>
      <c r="L7653" t="n">
        <v>1</v>
      </c>
      <c r="M7653" t="n">
        <v>1</v>
      </c>
      <c r="N7653" t="n">
        <v>1</v>
      </c>
      <c r="O7653">
        <f>DATE(2026,1,1)-K7653</f>
        <v/>
      </c>
      <c r="P7653">
        <f>IF(G7653&gt;=2,"Repeat","One-time")</f>
        <v/>
      </c>
    </row>
    <row r="7654">
      <c r="A7654" t="inlineStr">
        <is>
          <t>C01353</t>
        </is>
      </c>
      <c r="B7654" t="inlineStr">
        <is>
          <t>Ananya Verma</t>
        </is>
      </c>
      <c r="C7654" t="inlineStr">
        <is>
          <t>East</t>
        </is>
      </c>
      <c r="D7654" t="inlineStr">
        <is>
          <t>Bhubaneswar</t>
        </is>
      </c>
      <c r="E7654" t="inlineStr">
        <is>
          <t>No</t>
        </is>
      </c>
      <c r="F7654" t="inlineStr">
        <is>
          <t>Hibernating</t>
        </is>
      </c>
      <c r="G7654" t="n">
        <v>1</v>
      </c>
      <c r="H7654" s="24" t="n">
        <v>2582.1</v>
      </c>
      <c r="I7654" s="24" t="n">
        <v>1030.1</v>
      </c>
      <c r="J7654" s="25" t="n">
        <v>45259</v>
      </c>
      <c r="K7654" s="25" t="n">
        <v>45259</v>
      </c>
      <c r="L7654" t="n">
        <v>1</v>
      </c>
      <c r="M7654" t="n">
        <v>1</v>
      </c>
      <c r="N7654" t="n">
        <v>1</v>
      </c>
      <c r="O7654">
        <f>DATE(2026,1,1)-K7654</f>
        <v/>
      </c>
      <c r="P7654">
        <f>IF(G7654&gt;=2,"Repeat","One-time")</f>
        <v/>
      </c>
    </row>
    <row r="7655">
      <c r="A7655" t="inlineStr">
        <is>
          <t>C11757</t>
        </is>
      </c>
      <c r="B7655" t="inlineStr">
        <is>
          <t>Karan Reddy</t>
        </is>
      </c>
      <c r="C7655" t="inlineStr">
        <is>
          <t>North</t>
        </is>
      </c>
      <c r="D7655" t="inlineStr">
        <is>
          <t>Delhi</t>
        </is>
      </c>
      <c r="E7655" t="inlineStr">
        <is>
          <t>No</t>
        </is>
      </c>
      <c r="F7655" t="inlineStr">
        <is>
          <t>New</t>
        </is>
      </c>
      <c r="G7655" t="n">
        <v>1</v>
      </c>
      <c r="H7655" s="24" t="n">
        <v>2578.05</v>
      </c>
      <c r="I7655" s="24" t="n">
        <v>1197.61</v>
      </c>
      <c r="J7655" s="25" t="n">
        <v>46018</v>
      </c>
      <c r="K7655" s="25" t="n">
        <v>46018</v>
      </c>
      <c r="L7655" t="n">
        <v>5</v>
      </c>
      <c r="M7655" t="n">
        <v>2</v>
      </c>
      <c r="N7655" t="n">
        <v>1</v>
      </c>
      <c r="O7655">
        <f>DATE(2026,1,1)-K7655</f>
        <v/>
      </c>
      <c r="P7655">
        <f>IF(G7655&gt;=2,"Repeat","One-time")</f>
        <v/>
      </c>
    </row>
    <row r="7656">
      <c r="A7656" t="inlineStr">
        <is>
          <t>C08513</t>
        </is>
      </c>
      <c r="B7656" t="inlineStr">
        <is>
          <t>Swati Rao</t>
        </is>
      </c>
      <c r="C7656" t="inlineStr">
        <is>
          <t>South</t>
        </is>
      </c>
      <c r="D7656" t="inlineStr">
        <is>
          <t>Hyderabad</t>
        </is>
      </c>
      <c r="E7656" t="inlineStr">
        <is>
          <t>No</t>
        </is>
      </c>
      <c r="F7656" t="inlineStr">
        <is>
          <t>Occasional</t>
        </is>
      </c>
      <c r="G7656" t="n">
        <v>1</v>
      </c>
      <c r="H7656" s="24" t="n">
        <v>2577.72</v>
      </c>
      <c r="I7656" s="24" t="n">
        <v>898.74</v>
      </c>
      <c r="J7656" s="25" t="n">
        <v>45905</v>
      </c>
      <c r="K7656" s="25" t="n">
        <v>45905</v>
      </c>
      <c r="L7656" t="n">
        <v>3</v>
      </c>
      <c r="M7656" t="n">
        <v>1</v>
      </c>
      <c r="N7656" t="n">
        <v>1</v>
      </c>
      <c r="O7656">
        <f>DATE(2026,1,1)-K7656</f>
        <v/>
      </c>
      <c r="P7656">
        <f>IF(G7656&gt;=2,"Repeat","One-time")</f>
        <v/>
      </c>
    </row>
    <row r="7657">
      <c r="A7657" t="inlineStr">
        <is>
          <t>C04088</t>
        </is>
      </c>
      <c r="B7657" t="inlineStr">
        <is>
          <t>Gurpreet Sharma</t>
        </is>
      </c>
      <c r="C7657" t="inlineStr">
        <is>
          <t>Central</t>
        </is>
      </c>
      <c r="D7657" t="inlineStr">
        <is>
          <t>Nagpur</t>
        </is>
      </c>
      <c r="E7657" t="inlineStr">
        <is>
          <t>Yes</t>
        </is>
      </c>
      <c r="F7657" t="inlineStr">
        <is>
          <t>Occasional</t>
        </is>
      </c>
      <c r="G7657" t="n">
        <v>1</v>
      </c>
      <c r="H7657" s="24" t="n">
        <v>2577.54</v>
      </c>
      <c r="I7657" s="24" t="n">
        <v>950.14</v>
      </c>
      <c r="J7657" s="25" t="n">
        <v>45649</v>
      </c>
      <c r="K7657" s="25" t="n">
        <v>45649</v>
      </c>
      <c r="L7657" t="n">
        <v>2</v>
      </c>
      <c r="M7657" t="n">
        <v>1</v>
      </c>
      <c r="N7657" t="n">
        <v>1</v>
      </c>
      <c r="O7657">
        <f>DATE(2026,1,1)-K7657</f>
        <v/>
      </c>
      <c r="P7657">
        <f>IF(G7657&gt;=2,"Repeat","One-time")</f>
        <v/>
      </c>
    </row>
    <row r="7658">
      <c r="A7658" t="inlineStr">
        <is>
          <t>C10319</t>
        </is>
      </c>
      <c r="B7658" t="inlineStr">
        <is>
          <t>Swati Singh</t>
        </is>
      </c>
      <c r="C7658" t="inlineStr">
        <is>
          <t>South</t>
        </is>
      </c>
      <c r="D7658" t="inlineStr">
        <is>
          <t>Hyderabad</t>
        </is>
      </c>
      <c r="E7658" t="inlineStr">
        <is>
          <t>No</t>
        </is>
      </c>
      <c r="F7658" t="inlineStr">
        <is>
          <t>New</t>
        </is>
      </c>
      <c r="G7658" t="n">
        <v>1</v>
      </c>
      <c r="H7658" s="24" t="n">
        <v>2576.91</v>
      </c>
      <c r="I7658" s="24" t="n">
        <v>913.5</v>
      </c>
      <c r="J7658" s="25" t="n">
        <v>45949</v>
      </c>
      <c r="K7658" s="25" t="n">
        <v>45949</v>
      </c>
      <c r="L7658" t="n">
        <v>4</v>
      </c>
      <c r="M7658" t="n">
        <v>2</v>
      </c>
      <c r="N7658" t="n">
        <v>1</v>
      </c>
      <c r="O7658">
        <f>DATE(2026,1,1)-K7658</f>
        <v/>
      </c>
      <c r="P7658">
        <f>IF(G7658&gt;=2,"Repeat","One-time")</f>
        <v/>
      </c>
    </row>
    <row r="7659">
      <c r="A7659" t="inlineStr">
        <is>
          <t>C02518</t>
        </is>
      </c>
      <c r="B7659" t="inlineStr">
        <is>
          <t>Abhishek Mishra</t>
        </is>
      </c>
      <c r="C7659" t="inlineStr">
        <is>
          <t>West</t>
        </is>
      </c>
      <c r="D7659" t="inlineStr">
        <is>
          <t>Surat</t>
        </is>
      </c>
      <c r="E7659" t="inlineStr">
        <is>
          <t>No</t>
        </is>
      </c>
      <c r="F7659" t="inlineStr">
        <is>
          <t>Hibernating</t>
        </is>
      </c>
      <c r="G7659" t="n">
        <v>2</v>
      </c>
      <c r="H7659" s="24" t="n">
        <v>2576.24</v>
      </c>
      <c r="I7659" s="24" t="n">
        <v>891.45</v>
      </c>
      <c r="J7659" s="25" t="n">
        <v>45395</v>
      </c>
      <c r="K7659" s="25" t="n">
        <v>45433</v>
      </c>
      <c r="L7659" t="n">
        <v>1</v>
      </c>
      <c r="M7659" t="n">
        <v>2</v>
      </c>
      <c r="N7659" t="n">
        <v>1</v>
      </c>
      <c r="O7659">
        <f>DATE(2026,1,1)-K7659</f>
        <v/>
      </c>
      <c r="P7659">
        <f>IF(G7659&gt;=2,"Repeat","One-time")</f>
        <v/>
      </c>
    </row>
    <row r="7660">
      <c r="A7660" t="inlineStr">
        <is>
          <t>C08110</t>
        </is>
      </c>
      <c r="B7660" t="inlineStr">
        <is>
          <t>Priya Das</t>
        </is>
      </c>
      <c r="C7660" t="inlineStr">
        <is>
          <t>West</t>
        </is>
      </c>
      <c r="D7660" t="inlineStr">
        <is>
          <t>Mumbai</t>
        </is>
      </c>
      <c r="E7660" t="inlineStr">
        <is>
          <t>No</t>
        </is>
      </c>
      <c r="F7660" t="inlineStr">
        <is>
          <t>Occasional</t>
        </is>
      </c>
      <c r="G7660" t="n">
        <v>1</v>
      </c>
      <c r="H7660" s="24" t="n">
        <v>2575.99</v>
      </c>
      <c r="I7660" s="24" t="n">
        <v>535.5599999999999</v>
      </c>
      <c r="J7660" s="25" t="n">
        <v>45850</v>
      </c>
      <c r="K7660" s="25" t="n">
        <v>45850</v>
      </c>
      <c r="L7660" t="n">
        <v>3</v>
      </c>
      <c r="M7660" t="n">
        <v>1</v>
      </c>
      <c r="N7660" t="n">
        <v>1</v>
      </c>
      <c r="O7660">
        <f>DATE(2026,1,1)-K7660</f>
        <v/>
      </c>
      <c r="P7660">
        <f>IF(G7660&gt;=2,"Repeat","One-time")</f>
        <v/>
      </c>
    </row>
    <row r="7661">
      <c r="A7661" t="inlineStr">
        <is>
          <t>C11238</t>
        </is>
      </c>
      <c r="B7661" t="inlineStr">
        <is>
          <t>Manish Mishra</t>
        </is>
      </c>
      <c r="C7661" t="inlineStr">
        <is>
          <t>North</t>
        </is>
      </c>
      <c r="D7661" t="inlineStr">
        <is>
          <t>Chandigarh</t>
        </is>
      </c>
      <c r="E7661" t="inlineStr">
        <is>
          <t>No</t>
        </is>
      </c>
      <c r="F7661" t="inlineStr">
        <is>
          <t>New</t>
        </is>
      </c>
      <c r="G7661" t="n">
        <v>1</v>
      </c>
      <c r="H7661" s="24" t="n">
        <v>2573.13</v>
      </c>
      <c r="I7661" s="24" t="n">
        <v>1479.65</v>
      </c>
      <c r="J7661" s="25" t="n">
        <v>45998</v>
      </c>
      <c r="K7661" s="25" t="n">
        <v>45998</v>
      </c>
      <c r="L7661" t="n">
        <v>5</v>
      </c>
      <c r="M7661" t="n">
        <v>2</v>
      </c>
      <c r="N7661" t="n">
        <v>1</v>
      </c>
      <c r="O7661">
        <f>DATE(2026,1,1)-K7661</f>
        <v/>
      </c>
      <c r="P7661">
        <f>IF(G7661&gt;=2,"Repeat","One-time")</f>
        <v/>
      </c>
    </row>
    <row r="7662">
      <c r="A7662" t="inlineStr">
        <is>
          <t>C00115</t>
        </is>
      </c>
      <c r="B7662" t="inlineStr">
        <is>
          <t>Ritu Chopra</t>
        </is>
      </c>
      <c r="C7662" t="inlineStr">
        <is>
          <t>East</t>
        </is>
      </c>
      <c r="D7662" t="inlineStr">
        <is>
          <t>Guwahati</t>
        </is>
      </c>
      <c r="E7662" t="inlineStr">
        <is>
          <t>No</t>
        </is>
      </c>
      <c r="F7662" t="inlineStr">
        <is>
          <t>Hibernating</t>
        </is>
      </c>
      <c r="G7662" t="n">
        <v>2</v>
      </c>
      <c r="H7662" s="24" t="n">
        <v>2569.75</v>
      </c>
      <c r="I7662" s="24" t="n">
        <v>902.92</v>
      </c>
      <c r="J7662" s="25" t="n">
        <v>45198</v>
      </c>
      <c r="K7662" s="25" t="n">
        <v>45257</v>
      </c>
      <c r="L7662" t="n">
        <v>1</v>
      </c>
      <c r="M7662" t="n">
        <v>2</v>
      </c>
      <c r="N7662" t="n">
        <v>1</v>
      </c>
      <c r="O7662">
        <f>DATE(2026,1,1)-K7662</f>
        <v/>
      </c>
      <c r="P7662">
        <f>IF(G7662&gt;=2,"Repeat","One-time")</f>
        <v/>
      </c>
    </row>
    <row r="7663">
      <c r="A7663" t="inlineStr">
        <is>
          <t>C04845</t>
        </is>
      </c>
      <c r="B7663" t="inlineStr">
        <is>
          <t>Tanvi Thakur</t>
        </is>
      </c>
      <c r="C7663" t="inlineStr">
        <is>
          <t>South</t>
        </is>
      </c>
      <c r="D7663" t="inlineStr">
        <is>
          <t>Bengaluru</t>
        </is>
      </c>
      <c r="E7663" t="inlineStr">
        <is>
          <t>No</t>
        </is>
      </c>
      <c r="F7663" t="inlineStr">
        <is>
          <t>Occasional</t>
        </is>
      </c>
      <c r="G7663" t="n">
        <v>1</v>
      </c>
      <c r="H7663" s="24" t="n">
        <v>2569.42</v>
      </c>
      <c r="I7663" s="24" t="n">
        <v>774.15</v>
      </c>
      <c r="J7663" s="25" t="n">
        <v>45514</v>
      </c>
      <c r="K7663" s="25" t="n">
        <v>45514</v>
      </c>
      <c r="L7663" t="n">
        <v>2</v>
      </c>
      <c r="M7663" t="n">
        <v>1</v>
      </c>
      <c r="N7663" t="n">
        <v>1</v>
      </c>
      <c r="O7663">
        <f>DATE(2026,1,1)-K7663</f>
        <v/>
      </c>
      <c r="P7663">
        <f>IF(G7663&gt;=2,"Repeat","One-time")</f>
        <v/>
      </c>
    </row>
    <row r="7664">
      <c r="A7664" t="inlineStr">
        <is>
          <t>C04819</t>
        </is>
      </c>
      <c r="B7664" t="inlineStr">
        <is>
          <t>Gurpreet Patel</t>
        </is>
      </c>
      <c r="C7664" t="inlineStr">
        <is>
          <t>West</t>
        </is>
      </c>
      <c r="D7664" t="inlineStr">
        <is>
          <t>Ahmedabad</t>
        </is>
      </c>
      <c r="E7664" t="inlineStr">
        <is>
          <t>No</t>
        </is>
      </c>
      <c r="F7664" t="inlineStr">
        <is>
          <t>Occasional</t>
        </is>
      </c>
      <c r="G7664" t="n">
        <v>2</v>
      </c>
      <c r="H7664" s="24" t="n">
        <v>2562.81</v>
      </c>
      <c r="I7664" s="24" t="n">
        <v>875.87</v>
      </c>
      <c r="J7664" s="25" t="n">
        <v>45599</v>
      </c>
      <c r="K7664" s="25" t="n">
        <v>45787</v>
      </c>
      <c r="L7664" t="n">
        <v>3</v>
      </c>
      <c r="M7664" t="n">
        <v>2</v>
      </c>
      <c r="N7664" t="n">
        <v>1</v>
      </c>
      <c r="O7664">
        <f>DATE(2026,1,1)-K7664</f>
        <v/>
      </c>
      <c r="P7664">
        <f>IF(G7664&gt;=2,"Repeat","One-time")</f>
        <v/>
      </c>
    </row>
    <row r="7665">
      <c r="A7665" t="inlineStr">
        <is>
          <t>C08700</t>
        </is>
      </c>
      <c r="B7665" t="inlineStr">
        <is>
          <t>Tanvi Ghosh</t>
        </is>
      </c>
      <c r="C7665" t="inlineStr">
        <is>
          <t>East</t>
        </is>
      </c>
      <c r="D7665" t="inlineStr">
        <is>
          <t>Kolkata</t>
        </is>
      </c>
      <c r="E7665" t="inlineStr">
        <is>
          <t>No</t>
        </is>
      </c>
      <c r="F7665" t="inlineStr">
        <is>
          <t>Occasional</t>
        </is>
      </c>
      <c r="G7665" t="n">
        <v>2</v>
      </c>
      <c r="H7665" s="24" t="n">
        <v>2560.63</v>
      </c>
      <c r="I7665" s="24" t="n">
        <v>525.12</v>
      </c>
      <c r="J7665" s="25" t="n">
        <v>45890</v>
      </c>
      <c r="K7665" s="25" t="n">
        <v>45966</v>
      </c>
      <c r="L7665" t="n">
        <v>4</v>
      </c>
      <c r="M7665" t="n">
        <v>2</v>
      </c>
      <c r="N7665" t="n">
        <v>1</v>
      </c>
      <c r="O7665">
        <f>DATE(2026,1,1)-K7665</f>
        <v/>
      </c>
      <c r="P7665">
        <f>IF(G7665&gt;=2,"Repeat","One-time")</f>
        <v/>
      </c>
    </row>
    <row r="7666">
      <c r="A7666" t="inlineStr">
        <is>
          <t>C10064</t>
        </is>
      </c>
      <c r="B7666" t="inlineStr">
        <is>
          <t>Lakshmi Iyer</t>
        </is>
      </c>
      <c r="C7666" t="inlineStr">
        <is>
          <t>West</t>
        </is>
      </c>
      <c r="D7666" t="inlineStr">
        <is>
          <t>Mumbai</t>
        </is>
      </c>
      <c r="E7666" t="inlineStr">
        <is>
          <t>No</t>
        </is>
      </c>
      <c r="F7666" t="inlineStr">
        <is>
          <t>Loyal</t>
        </is>
      </c>
      <c r="G7666" t="n">
        <v>2</v>
      </c>
      <c r="H7666" s="24" t="n">
        <v>2557.66</v>
      </c>
      <c r="I7666" s="24" t="n">
        <v>962.12</v>
      </c>
      <c r="J7666" s="25" t="n">
        <v>45892</v>
      </c>
      <c r="K7666" s="25" t="n">
        <v>45986</v>
      </c>
      <c r="L7666" t="n">
        <v>4</v>
      </c>
      <c r="M7666" t="n">
        <v>3</v>
      </c>
      <c r="N7666" t="n">
        <v>1</v>
      </c>
      <c r="O7666">
        <f>DATE(2026,1,1)-K7666</f>
        <v/>
      </c>
      <c r="P7666">
        <f>IF(G7666&gt;=2,"Repeat","One-time")</f>
        <v/>
      </c>
    </row>
    <row r="7667">
      <c r="A7667" t="inlineStr">
        <is>
          <t>C07304</t>
        </is>
      </c>
      <c r="B7667" t="inlineStr">
        <is>
          <t>Manish Yadav</t>
        </is>
      </c>
      <c r="C7667" t="inlineStr">
        <is>
          <t>East</t>
        </is>
      </c>
      <c r="D7667" t="inlineStr">
        <is>
          <t>Jamshedpur</t>
        </is>
      </c>
      <c r="E7667" t="inlineStr">
        <is>
          <t>No</t>
        </is>
      </c>
      <c r="F7667" t="inlineStr">
        <is>
          <t>Occasional</t>
        </is>
      </c>
      <c r="G7667" t="n">
        <v>1</v>
      </c>
      <c r="H7667" s="24" t="n">
        <v>2555.93</v>
      </c>
      <c r="I7667" s="24" t="n">
        <v>1374.32</v>
      </c>
      <c r="J7667" s="25" t="n">
        <v>45733</v>
      </c>
      <c r="K7667" s="25" t="n">
        <v>45733</v>
      </c>
      <c r="L7667" t="n">
        <v>2</v>
      </c>
      <c r="M7667" t="n">
        <v>1</v>
      </c>
      <c r="N7667" t="n">
        <v>1</v>
      </c>
      <c r="O7667">
        <f>DATE(2026,1,1)-K7667</f>
        <v/>
      </c>
      <c r="P7667">
        <f>IF(G7667&gt;=2,"Repeat","One-time")</f>
        <v/>
      </c>
    </row>
    <row r="7668">
      <c r="A7668" t="inlineStr">
        <is>
          <t>C02223</t>
        </is>
      </c>
      <c r="B7668" t="inlineStr">
        <is>
          <t>Lakshmi Reddy</t>
        </is>
      </c>
      <c r="C7668" t="inlineStr">
        <is>
          <t>North</t>
        </is>
      </c>
      <c r="D7668" t="inlineStr">
        <is>
          <t>Chandigarh</t>
        </is>
      </c>
      <c r="E7668" t="inlineStr">
        <is>
          <t>Yes</t>
        </is>
      </c>
      <c r="F7668" t="inlineStr">
        <is>
          <t>Hibernating</t>
        </is>
      </c>
      <c r="G7668" t="n">
        <v>1</v>
      </c>
      <c r="H7668" s="24" t="n">
        <v>2555.1</v>
      </c>
      <c r="I7668" s="24" t="n">
        <v>1220.01</v>
      </c>
      <c r="J7668" s="25" t="n">
        <v>45159</v>
      </c>
      <c r="K7668" s="25" t="n">
        <v>45159</v>
      </c>
      <c r="L7668" t="n">
        <v>1</v>
      </c>
      <c r="M7668" t="n">
        <v>1</v>
      </c>
      <c r="N7668" t="n">
        <v>1</v>
      </c>
      <c r="O7668">
        <f>DATE(2026,1,1)-K7668</f>
        <v/>
      </c>
      <c r="P7668">
        <f>IF(G7668&gt;=2,"Repeat","One-time")</f>
        <v/>
      </c>
    </row>
    <row r="7669">
      <c r="A7669" t="inlineStr">
        <is>
          <t>C06680</t>
        </is>
      </c>
      <c r="B7669" t="inlineStr">
        <is>
          <t>Gurpreet Khan</t>
        </is>
      </c>
      <c r="C7669" t="inlineStr">
        <is>
          <t>South</t>
        </is>
      </c>
      <c r="D7669" t="inlineStr">
        <is>
          <t>Kochi</t>
        </is>
      </c>
      <c r="E7669" t="inlineStr">
        <is>
          <t>No</t>
        </is>
      </c>
      <c r="F7669" t="inlineStr">
        <is>
          <t>Occasional</t>
        </is>
      </c>
      <c r="G7669" t="n">
        <v>1</v>
      </c>
      <c r="H7669" s="24" t="n">
        <v>2554.96</v>
      </c>
      <c r="I7669" s="24" t="n">
        <v>861.25</v>
      </c>
      <c r="J7669" s="25" t="n">
        <v>45682</v>
      </c>
      <c r="K7669" s="25" t="n">
        <v>45682</v>
      </c>
      <c r="L7669" t="n">
        <v>2</v>
      </c>
      <c r="M7669" t="n">
        <v>1</v>
      </c>
      <c r="N7669" t="n">
        <v>1</v>
      </c>
      <c r="O7669">
        <f>DATE(2026,1,1)-K7669</f>
        <v/>
      </c>
      <c r="P7669">
        <f>IF(G7669&gt;=2,"Repeat","One-time")</f>
        <v/>
      </c>
    </row>
    <row r="7670">
      <c r="A7670" t="inlineStr">
        <is>
          <t>C09712</t>
        </is>
      </c>
      <c r="B7670" t="inlineStr">
        <is>
          <t>Vikram Iyer</t>
        </is>
      </c>
      <c r="C7670" t="inlineStr">
        <is>
          <t>North</t>
        </is>
      </c>
      <c r="D7670" t="inlineStr">
        <is>
          <t>Jaipur</t>
        </is>
      </c>
      <c r="E7670" t="inlineStr">
        <is>
          <t>No</t>
        </is>
      </c>
      <c r="F7670" t="inlineStr">
        <is>
          <t>Occasional</t>
        </is>
      </c>
      <c r="G7670" t="n">
        <v>1</v>
      </c>
      <c r="H7670" s="24" t="n">
        <v>2553.98</v>
      </c>
      <c r="I7670" s="24" t="n">
        <v>838.13</v>
      </c>
      <c r="J7670" s="25" t="n">
        <v>45845</v>
      </c>
      <c r="K7670" s="25" t="n">
        <v>45845</v>
      </c>
      <c r="L7670" t="n">
        <v>3</v>
      </c>
      <c r="M7670" t="n">
        <v>1</v>
      </c>
      <c r="N7670" t="n">
        <v>1</v>
      </c>
      <c r="O7670">
        <f>DATE(2026,1,1)-K7670</f>
        <v/>
      </c>
      <c r="P7670">
        <f>IF(G7670&gt;=2,"Repeat","One-time")</f>
        <v/>
      </c>
    </row>
    <row r="7671">
      <c r="A7671" t="inlineStr">
        <is>
          <t>C03330</t>
        </is>
      </c>
      <c r="B7671" t="inlineStr">
        <is>
          <t>Aarav Gupta</t>
        </is>
      </c>
      <c r="C7671" t="inlineStr">
        <is>
          <t>East</t>
        </is>
      </c>
      <c r="D7671" t="inlineStr">
        <is>
          <t>Jamshedpur</t>
        </is>
      </c>
      <c r="E7671" t="inlineStr">
        <is>
          <t>No</t>
        </is>
      </c>
      <c r="F7671" t="inlineStr">
        <is>
          <t>Hibernating</t>
        </is>
      </c>
      <c r="G7671" t="n">
        <v>1</v>
      </c>
      <c r="H7671" s="24" t="n">
        <v>2546.4</v>
      </c>
      <c r="I7671" s="24" t="n">
        <v>56.34</v>
      </c>
      <c r="J7671" s="25" t="n">
        <v>45242</v>
      </c>
      <c r="K7671" s="25" t="n">
        <v>45242</v>
      </c>
      <c r="L7671" t="n">
        <v>1</v>
      </c>
      <c r="M7671" t="n">
        <v>1</v>
      </c>
      <c r="N7671" t="n">
        <v>1</v>
      </c>
      <c r="O7671">
        <f>DATE(2026,1,1)-K7671</f>
        <v/>
      </c>
      <c r="P7671">
        <f>IF(G7671&gt;=2,"Repeat","One-time")</f>
        <v/>
      </c>
    </row>
    <row r="7672">
      <c r="A7672" t="inlineStr">
        <is>
          <t>C07259</t>
        </is>
      </c>
      <c r="B7672" t="inlineStr">
        <is>
          <t>Gurpreet Verma</t>
        </is>
      </c>
      <c r="C7672" t="inlineStr">
        <is>
          <t>South</t>
        </is>
      </c>
      <c r="D7672" t="inlineStr">
        <is>
          <t>Kochi</t>
        </is>
      </c>
      <c r="E7672" t="inlineStr">
        <is>
          <t>No</t>
        </is>
      </c>
      <c r="F7672" t="inlineStr">
        <is>
          <t>Occasional</t>
        </is>
      </c>
      <c r="G7672" t="n">
        <v>1</v>
      </c>
      <c r="H7672" s="24" t="n">
        <v>2546.19</v>
      </c>
      <c r="I7672" s="24" t="n">
        <v>478.36</v>
      </c>
      <c r="J7672" s="25" t="n">
        <v>45708</v>
      </c>
      <c r="K7672" s="25" t="n">
        <v>45708</v>
      </c>
      <c r="L7672" t="n">
        <v>2</v>
      </c>
      <c r="M7672" t="n">
        <v>1</v>
      </c>
      <c r="N7672" t="n">
        <v>1</v>
      </c>
      <c r="O7672">
        <f>DATE(2026,1,1)-K7672</f>
        <v/>
      </c>
      <c r="P7672">
        <f>IF(G7672&gt;=2,"Repeat","One-time")</f>
        <v/>
      </c>
    </row>
    <row r="7673">
      <c r="A7673" t="inlineStr">
        <is>
          <t>C04682</t>
        </is>
      </c>
      <c r="B7673" t="inlineStr">
        <is>
          <t>Riya Nair</t>
        </is>
      </c>
      <c r="C7673" t="inlineStr">
        <is>
          <t>South</t>
        </is>
      </c>
      <c r="D7673" t="inlineStr">
        <is>
          <t>Chennai</t>
        </is>
      </c>
      <c r="E7673" t="inlineStr">
        <is>
          <t>Yes</t>
        </is>
      </c>
      <c r="F7673" t="inlineStr">
        <is>
          <t>Occasional</t>
        </is>
      </c>
      <c r="G7673" t="n">
        <v>2</v>
      </c>
      <c r="H7673" s="24" t="n">
        <v>2542.54</v>
      </c>
      <c r="I7673" s="24" t="n">
        <v>330.85</v>
      </c>
      <c r="J7673" s="25" t="n">
        <v>45568</v>
      </c>
      <c r="K7673" s="25" t="n">
        <v>45643</v>
      </c>
      <c r="L7673" t="n">
        <v>2</v>
      </c>
      <c r="M7673" t="n">
        <v>2</v>
      </c>
      <c r="N7673" t="n">
        <v>1</v>
      </c>
      <c r="O7673">
        <f>DATE(2026,1,1)-K7673</f>
        <v/>
      </c>
      <c r="P7673">
        <f>IF(G7673&gt;=2,"Repeat","One-time")</f>
        <v/>
      </c>
    </row>
    <row r="7674">
      <c r="A7674" t="inlineStr">
        <is>
          <t>C03830</t>
        </is>
      </c>
      <c r="B7674" t="inlineStr">
        <is>
          <t>Manish Yadav</t>
        </is>
      </c>
      <c r="C7674" t="inlineStr">
        <is>
          <t>North</t>
        </is>
      </c>
      <c r="D7674" t="inlineStr">
        <is>
          <t>Delhi</t>
        </is>
      </c>
      <c r="E7674" t="inlineStr">
        <is>
          <t>No</t>
        </is>
      </c>
      <c r="F7674" t="inlineStr">
        <is>
          <t>New</t>
        </is>
      </c>
      <c r="G7674" t="n">
        <v>1</v>
      </c>
      <c r="H7674" s="24" t="n">
        <v>2539.71</v>
      </c>
      <c r="I7674" s="24" t="n">
        <v>543.97</v>
      </c>
      <c r="J7674" s="25" t="n">
        <v>45981</v>
      </c>
      <c r="K7674" s="25" t="n">
        <v>45981</v>
      </c>
      <c r="L7674" t="n">
        <v>4</v>
      </c>
      <c r="M7674" t="n">
        <v>1</v>
      </c>
      <c r="N7674" t="n">
        <v>1</v>
      </c>
      <c r="O7674">
        <f>DATE(2026,1,1)-K7674</f>
        <v/>
      </c>
      <c r="P7674">
        <f>IF(G7674&gt;=2,"Repeat","One-time")</f>
        <v/>
      </c>
    </row>
    <row r="7675">
      <c r="A7675" t="inlineStr">
        <is>
          <t>C05608</t>
        </is>
      </c>
      <c r="B7675" t="inlineStr">
        <is>
          <t>Gurpreet Bose</t>
        </is>
      </c>
      <c r="C7675" t="inlineStr">
        <is>
          <t>South</t>
        </is>
      </c>
      <c r="D7675" t="inlineStr">
        <is>
          <t>Hyderabad</t>
        </is>
      </c>
      <c r="E7675" t="inlineStr">
        <is>
          <t>No</t>
        </is>
      </c>
      <c r="F7675" t="inlineStr">
        <is>
          <t>Occasional</t>
        </is>
      </c>
      <c r="G7675" t="n">
        <v>1</v>
      </c>
      <c r="H7675" s="24" t="n">
        <v>2539.7</v>
      </c>
      <c r="I7675" s="24" t="n">
        <v>900.54</v>
      </c>
      <c r="J7675" s="25" t="n">
        <v>45908</v>
      </c>
      <c r="K7675" s="25" t="n">
        <v>45908</v>
      </c>
      <c r="L7675" t="n">
        <v>3</v>
      </c>
      <c r="M7675" t="n">
        <v>1</v>
      </c>
      <c r="N7675" t="n">
        <v>1</v>
      </c>
      <c r="O7675">
        <f>DATE(2026,1,1)-K7675</f>
        <v/>
      </c>
      <c r="P7675">
        <f>IF(G7675&gt;=2,"Repeat","One-time")</f>
        <v/>
      </c>
    </row>
    <row r="7676">
      <c r="A7676" t="inlineStr">
        <is>
          <t>C07006</t>
        </is>
      </c>
      <c r="B7676" t="inlineStr">
        <is>
          <t>Gurpreet Nair</t>
        </is>
      </c>
      <c r="C7676" t="inlineStr">
        <is>
          <t>East</t>
        </is>
      </c>
      <c r="D7676" t="inlineStr">
        <is>
          <t>Kolkata</t>
        </is>
      </c>
      <c r="E7676" t="inlineStr">
        <is>
          <t>No</t>
        </is>
      </c>
      <c r="F7676" t="inlineStr">
        <is>
          <t>Occasional</t>
        </is>
      </c>
      <c r="G7676" t="n">
        <v>1</v>
      </c>
      <c r="H7676" s="24" t="n">
        <v>2535.49</v>
      </c>
      <c r="I7676" s="24" t="n">
        <v>1338.66</v>
      </c>
      <c r="J7676" s="25" t="n">
        <v>45905</v>
      </c>
      <c r="K7676" s="25" t="n">
        <v>45905</v>
      </c>
      <c r="L7676" t="n">
        <v>3</v>
      </c>
      <c r="M7676" t="n">
        <v>1</v>
      </c>
      <c r="N7676" t="n">
        <v>1</v>
      </c>
      <c r="O7676">
        <f>DATE(2026,1,1)-K7676</f>
        <v/>
      </c>
      <c r="P7676">
        <f>IF(G7676&gt;=2,"Repeat","One-time")</f>
        <v/>
      </c>
    </row>
    <row r="7677">
      <c r="A7677" t="inlineStr">
        <is>
          <t>C11684</t>
        </is>
      </c>
      <c r="B7677" t="inlineStr">
        <is>
          <t>Imran Singh</t>
        </is>
      </c>
      <c r="C7677" t="inlineStr">
        <is>
          <t>South</t>
        </is>
      </c>
      <c r="D7677" t="inlineStr">
        <is>
          <t>Hyderabad</t>
        </is>
      </c>
      <c r="E7677" t="inlineStr">
        <is>
          <t>No</t>
        </is>
      </c>
      <c r="F7677" t="inlineStr">
        <is>
          <t>New</t>
        </is>
      </c>
      <c r="G7677" t="n">
        <v>1</v>
      </c>
      <c r="H7677" s="24" t="n">
        <v>2535.32</v>
      </c>
      <c r="I7677" s="24" t="n">
        <v>477.88</v>
      </c>
      <c r="J7677" s="25" t="n">
        <v>46014</v>
      </c>
      <c r="K7677" s="25" t="n">
        <v>46014</v>
      </c>
      <c r="L7677" t="n">
        <v>5</v>
      </c>
      <c r="M7677" t="n">
        <v>2</v>
      </c>
      <c r="N7677" t="n">
        <v>1</v>
      </c>
      <c r="O7677">
        <f>DATE(2026,1,1)-K7677</f>
        <v/>
      </c>
      <c r="P7677">
        <f>IF(G7677&gt;=2,"Repeat","One-time")</f>
        <v/>
      </c>
    </row>
    <row r="7678">
      <c r="A7678" t="inlineStr">
        <is>
          <t>C04159</t>
        </is>
      </c>
      <c r="B7678" t="inlineStr">
        <is>
          <t>Joseph Chopra</t>
        </is>
      </c>
      <c r="C7678" t="inlineStr">
        <is>
          <t>West</t>
        </is>
      </c>
      <c r="D7678" t="inlineStr">
        <is>
          <t>Ahmedabad</t>
        </is>
      </c>
      <c r="E7678" t="inlineStr">
        <is>
          <t>No</t>
        </is>
      </c>
      <c r="F7678" t="inlineStr">
        <is>
          <t>Occasional</t>
        </is>
      </c>
      <c r="G7678" t="n">
        <v>2</v>
      </c>
      <c r="H7678" s="24" t="n">
        <v>2534.89</v>
      </c>
      <c r="I7678" s="24" t="n">
        <v>704.88</v>
      </c>
      <c r="J7678" s="25" t="n">
        <v>45661</v>
      </c>
      <c r="K7678" s="25" t="n">
        <v>45947</v>
      </c>
      <c r="L7678" t="n">
        <v>4</v>
      </c>
      <c r="M7678" t="n">
        <v>2</v>
      </c>
      <c r="N7678" t="n">
        <v>1</v>
      </c>
      <c r="O7678">
        <f>DATE(2026,1,1)-K7678</f>
        <v/>
      </c>
      <c r="P7678">
        <f>IF(G7678&gt;=2,"Repeat","One-time")</f>
        <v/>
      </c>
    </row>
    <row r="7679">
      <c r="A7679" t="inlineStr">
        <is>
          <t>C03816</t>
        </is>
      </c>
      <c r="B7679" t="inlineStr">
        <is>
          <t>Neha Mukherjee</t>
        </is>
      </c>
      <c r="C7679" t="inlineStr">
        <is>
          <t>Central</t>
        </is>
      </c>
      <c r="D7679" t="inlineStr">
        <is>
          <t>Indore</t>
        </is>
      </c>
      <c r="E7679" t="inlineStr">
        <is>
          <t>Yes</t>
        </is>
      </c>
      <c r="F7679" t="inlineStr">
        <is>
          <t>Occasional</t>
        </is>
      </c>
      <c r="G7679" t="n">
        <v>1</v>
      </c>
      <c r="H7679" s="24" t="n">
        <v>2533.49</v>
      </c>
      <c r="I7679" s="24" t="n">
        <v>876.34</v>
      </c>
      <c r="J7679" s="25" t="n">
        <v>45644</v>
      </c>
      <c r="K7679" s="25" t="n">
        <v>45644</v>
      </c>
      <c r="L7679" t="n">
        <v>2</v>
      </c>
      <c r="M7679" t="n">
        <v>1</v>
      </c>
      <c r="N7679" t="n">
        <v>1</v>
      </c>
      <c r="O7679">
        <f>DATE(2026,1,1)-K7679</f>
        <v/>
      </c>
      <c r="P7679">
        <f>IF(G7679&gt;=2,"Repeat","One-time")</f>
        <v/>
      </c>
    </row>
    <row r="7680">
      <c r="A7680" t="inlineStr">
        <is>
          <t>C10853</t>
        </is>
      </c>
      <c r="B7680" t="inlineStr">
        <is>
          <t>Abhishek Kapoor</t>
        </is>
      </c>
      <c r="C7680" t="inlineStr">
        <is>
          <t>West</t>
        </is>
      </c>
      <c r="D7680" t="inlineStr">
        <is>
          <t>Surat</t>
        </is>
      </c>
      <c r="E7680" t="inlineStr">
        <is>
          <t>Yes</t>
        </is>
      </c>
      <c r="F7680" t="inlineStr">
        <is>
          <t>New</t>
        </is>
      </c>
      <c r="G7680" t="n">
        <v>1</v>
      </c>
      <c r="H7680" s="24" t="n">
        <v>2522.45</v>
      </c>
      <c r="I7680" s="24" t="n">
        <v>1105.47</v>
      </c>
      <c r="J7680" s="25" t="n">
        <v>45985</v>
      </c>
      <c r="K7680" s="25" t="n">
        <v>45985</v>
      </c>
      <c r="L7680" t="n">
        <v>4</v>
      </c>
      <c r="M7680" t="n">
        <v>2</v>
      </c>
      <c r="N7680" t="n">
        <v>1</v>
      </c>
      <c r="O7680">
        <f>DATE(2026,1,1)-K7680</f>
        <v/>
      </c>
      <c r="P7680">
        <f>IF(G7680&gt;=2,"Repeat","One-time")</f>
        <v/>
      </c>
    </row>
    <row r="7681">
      <c r="A7681" t="inlineStr">
        <is>
          <t>C02569</t>
        </is>
      </c>
      <c r="B7681" t="inlineStr">
        <is>
          <t>Meera Fernandes</t>
        </is>
      </c>
      <c r="C7681" t="inlineStr">
        <is>
          <t>East</t>
        </is>
      </c>
      <c r="D7681" t="inlineStr">
        <is>
          <t>Jamshedpur</t>
        </is>
      </c>
      <c r="E7681" t="inlineStr">
        <is>
          <t>No</t>
        </is>
      </c>
      <c r="F7681" t="inlineStr">
        <is>
          <t>Hibernating</t>
        </is>
      </c>
      <c r="G7681" t="n">
        <v>1</v>
      </c>
      <c r="H7681" s="24" t="n">
        <v>2521.33</v>
      </c>
      <c r="I7681" s="24" t="n">
        <v>492.81</v>
      </c>
      <c r="J7681" s="25" t="n">
        <v>45442</v>
      </c>
      <c r="K7681" s="25" t="n">
        <v>45442</v>
      </c>
      <c r="L7681" t="n">
        <v>1</v>
      </c>
      <c r="M7681" t="n">
        <v>1</v>
      </c>
      <c r="N7681" t="n">
        <v>1</v>
      </c>
      <c r="O7681">
        <f>DATE(2026,1,1)-K7681</f>
        <v/>
      </c>
      <c r="P7681">
        <f>IF(G7681&gt;=2,"Repeat","One-time")</f>
        <v/>
      </c>
    </row>
    <row r="7682">
      <c r="A7682" t="inlineStr">
        <is>
          <t>C07421</t>
        </is>
      </c>
      <c r="B7682" t="inlineStr">
        <is>
          <t>Sneha Agarwal</t>
        </is>
      </c>
      <c r="C7682" t="inlineStr">
        <is>
          <t>South</t>
        </is>
      </c>
      <c r="D7682" t="inlineStr">
        <is>
          <t>Bengaluru</t>
        </is>
      </c>
      <c r="E7682" t="inlineStr">
        <is>
          <t>No</t>
        </is>
      </c>
      <c r="F7682" t="inlineStr">
        <is>
          <t>New</t>
        </is>
      </c>
      <c r="G7682" t="n">
        <v>1</v>
      </c>
      <c r="H7682" s="24" t="n">
        <v>2520.24</v>
      </c>
      <c r="I7682" s="24" t="n">
        <v>1163.85</v>
      </c>
      <c r="J7682" s="25" t="n">
        <v>45950</v>
      </c>
      <c r="K7682" s="25" t="n">
        <v>45950</v>
      </c>
      <c r="L7682" t="n">
        <v>4</v>
      </c>
      <c r="M7682" t="n">
        <v>1</v>
      </c>
      <c r="N7682" t="n">
        <v>1</v>
      </c>
      <c r="O7682">
        <f>DATE(2026,1,1)-K7682</f>
        <v/>
      </c>
      <c r="P7682">
        <f>IF(G7682&gt;=2,"Repeat","One-time")</f>
        <v/>
      </c>
    </row>
    <row r="7683">
      <c r="A7683" t="inlineStr">
        <is>
          <t>C09186</t>
        </is>
      </c>
      <c r="B7683" t="inlineStr">
        <is>
          <t>Kavya Bose</t>
        </is>
      </c>
      <c r="C7683" t="inlineStr">
        <is>
          <t>West</t>
        </is>
      </c>
      <c r="D7683" t="inlineStr">
        <is>
          <t>Surat</t>
        </is>
      </c>
      <c r="E7683" t="inlineStr">
        <is>
          <t>No</t>
        </is>
      </c>
      <c r="F7683" t="inlineStr">
        <is>
          <t>New</t>
        </is>
      </c>
      <c r="G7683" t="n">
        <v>1</v>
      </c>
      <c r="H7683" s="24" t="n">
        <v>2518.72</v>
      </c>
      <c r="I7683" s="24" t="n">
        <v>913.55</v>
      </c>
      <c r="J7683" s="25" t="n">
        <v>45973</v>
      </c>
      <c r="K7683" s="25" t="n">
        <v>45973</v>
      </c>
      <c r="L7683" t="n">
        <v>4</v>
      </c>
      <c r="M7683" t="n">
        <v>1</v>
      </c>
      <c r="N7683" t="n">
        <v>1</v>
      </c>
      <c r="O7683">
        <f>DATE(2026,1,1)-K7683</f>
        <v/>
      </c>
      <c r="P7683">
        <f>IF(G7683&gt;=2,"Repeat","One-time")</f>
        <v/>
      </c>
    </row>
    <row r="7684">
      <c r="A7684" t="inlineStr">
        <is>
          <t>C09697</t>
        </is>
      </c>
      <c r="B7684" t="inlineStr">
        <is>
          <t>Joseph Pillai</t>
        </is>
      </c>
      <c r="C7684" t="inlineStr">
        <is>
          <t>Central</t>
        </is>
      </c>
      <c r="D7684" t="inlineStr">
        <is>
          <t>Bhopal</t>
        </is>
      </c>
      <c r="E7684" t="inlineStr">
        <is>
          <t>Yes</t>
        </is>
      </c>
      <c r="F7684" t="inlineStr">
        <is>
          <t>Occasional</t>
        </is>
      </c>
      <c r="G7684" t="n">
        <v>1</v>
      </c>
      <c r="H7684" s="24" t="n">
        <v>2517.48</v>
      </c>
      <c r="I7684" s="24" t="n">
        <v>803</v>
      </c>
      <c r="J7684" s="25" t="n">
        <v>45927</v>
      </c>
      <c r="K7684" s="25" t="n">
        <v>45927</v>
      </c>
      <c r="L7684" t="n">
        <v>3</v>
      </c>
      <c r="M7684" t="n">
        <v>1</v>
      </c>
      <c r="N7684" t="n">
        <v>1</v>
      </c>
      <c r="O7684">
        <f>DATE(2026,1,1)-K7684</f>
        <v/>
      </c>
      <c r="P7684">
        <f>IF(G7684&gt;=2,"Repeat","One-time")</f>
        <v/>
      </c>
    </row>
    <row r="7685">
      <c r="A7685" t="inlineStr">
        <is>
          <t>C00350</t>
        </is>
      </c>
      <c r="B7685" t="inlineStr">
        <is>
          <t>Riya Mukherjee</t>
        </is>
      </c>
      <c r="C7685" t="inlineStr">
        <is>
          <t>West</t>
        </is>
      </c>
      <c r="D7685" t="inlineStr">
        <is>
          <t>Pune</t>
        </is>
      </c>
      <c r="E7685" t="inlineStr">
        <is>
          <t>Yes</t>
        </is>
      </c>
      <c r="F7685" t="inlineStr">
        <is>
          <t>Hibernating</t>
        </is>
      </c>
      <c r="G7685" t="n">
        <v>1</v>
      </c>
      <c r="H7685" s="24" t="n">
        <v>2516.55</v>
      </c>
      <c r="I7685" s="24" t="n">
        <v>984.86</v>
      </c>
      <c r="J7685" s="25" t="n">
        <v>45014</v>
      </c>
      <c r="K7685" s="25" t="n">
        <v>45014</v>
      </c>
      <c r="L7685" t="n">
        <v>1</v>
      </c>
      <c r="M7685" t="n">
        <v>1</v>
      </c>
      <c r="N7685" t="n">
        <v>1</v>
      </c>
      <c r="O7685">
        <f>DATE(2026,1,1)-K7685</f>
        <v/>
      </c>
      <c r="P7685">
        <f>IF(G7685&gt;=2,"Repeat","One-time")</f>
        <v/>
      </c>
    </row>
    <row r="7686">
      <c r="A7686" t="inlineStr">
        <is>
          <t>C07015</t>
        </is>
      </c>
      <c r="B7686" t="inlineStr">
        <is>
          <t>Diya Chopra</t>
        </is>
      </c>
      <c r="C7686" t="inlineStr">
        <is>
          <t>West</t>
        </is>
      </c>
      <c r="D7686" t="inlineStr">
        <is>
          <t>Surat</t>
        </is>
      </c>
      <c r="E7686" t="inlineStr">
        <is>
          <t>Yes</t>
        </is>
      </c>
      <c r="F7686" t="inlineStr">
        <is>
          <t>Occasional</t>
        </is>
      </c>
      <c r="G7686" t="n">
        <v>1</v>
      </c>
      <c r="H7686" s="24" t="n">
        <v>2516.29</v>
      </c>
      <c r="I7686" s="24" t="n">
        <v>753.4299999999999</v>
      </c>
      <c r="J7686" s="25" t="n">
        <v>45680</v>
      </c>
      <c r="K7686" s="25" t="n">
        <v>45680</v>
      </c>
      <c r="L7686" t="n">
        <v>2</v>
      </c>
      <c r="M7686" t="n">
        <v>1</v>
      </c>
      <c r="N7686" t="n">
        <v>1</v>
      </c>
      <c r="O7686">
        <f>DATE(2026,1,1)-K7686</f>
        <v/>
      </c>
      <c r="P7686">
        <f>IF(G7686&gt;=2,"Repeat","One-time")</f>
        <v/>
      </c>
    </row>
    <row r="7687">
      <c r="A7687" t="inlineStr">
        <is>
          <t>C07801</t>
        </is>
      </c>
      <c r="B7687" t="inlineStr">
        <is>
          <t>Gurpreet Mehta</t>
        </is>
      </c>
      <c r="C7687" t="inlineStr">
        <is>
          <t>South</t>
        </is>
      </c>
      <c r="D7687" t="inlineStr">
        <is>
          <t>Coimbatore</t>
        </is>
      </c>
      <c r="E7687" t="inlineStr">
        <is>
          <t>No</t>
        </is>
      </c>
      <c r="F7687" t="inlineStr">
        <is>
          <t>Occasional</t>
        </is>
      </c>
      <c r="G7687" t="n">
        <v>1</v>
      </c>
      <c r="H7687" s="24" t="n">
        <v>2515.37</v>
      </c>
      <c r="I7687" s="24" t="n">
        <v>1002.17</v>
      </c>
      <c r="J7687" s="25" t="n">
        <v>45769</v>
      </c>
      <c r="K7687" s="25" t="n">
        <v>45769</v>
      </c>
      <c r="L7687" t="n">
        <v>3</v>
      </c>
      <c r="M7687" t="n">
        <v>1</v>
      </c>
      <c r="N7687" t="n">
        <v>1</v>
      </c>
      <c r="O7687">
        <f>DATE(2026,1,1)-K7687</f>
        <v/>
      </c>
      <c r="P7687">
        <f>IF(G7687&gt;=2,"Repeat","One-time")</f>
        <v/>
      </c>
    </row>
    <row r="7688">
      <c r="A7688" t="inlineStr">
        <is>
          <t>C10495</t>
        </is>
      </c>
      <c r="B7688" t="inlineStr">
        <is>
          <t>Vikram Prasad</t>
        </is>
      </c>
      <c r="C7688" t="inlineStr">
        <is>
          <t>North</t>
        </is>
      </c>
      <c r="D7688" t="inlineStr">
        <is>
          <t>Jaipur</t>
        </is>
      </c>
      <c r="E7688" t="inlineStr">
        <is>
          <t>Yes</t>
        </is>
      </c>
      <c r="F7688" t="inlineStr">
        <is>
          <t>New</t>
        </is>
      </c>
      <c r="G7688" t="n">
        <v>2</v>
      </c>
      <c r="H7688" s="24" t="n">
        <v>2515.04</v>
      </c>
      <c r="I7688" s="24" t="n">
        <v>949.99</v>
      </c>
      <c r="J7688" s="25" t="n">
        <v>45982</v>
      </c>
      <c r="K7688" s="25" t="n">
        <v>46013</v>
      </c>
      <c r="L7688" t="n">
        <v>5</v>
      </c>
      <c r="M7688" t="n">
        <v>3</v>
      </c>
      <c r="N7688" t="n">
        <v>1</v>
      </c>
      <c r="O7688">
        <f>DATE(2026,1,1)-K7688</f>
        <v/>
      </c>
      <c r="P7688">
        <f>IF(G7688&gt;=2,"Repeat","One-time")</f>
        <v/>
      </c>
    </row>
    <row r="7689">
      <c r="A7689" t="inlineStr">
        <is>
          <t>C08225</t>
        </is>
      </c>
      <c r="B7689" t="inlineStr">
        <is>
          <t>Ritu Pillai</t>
        </is>
      </c>
      <c r="C7689" t="inlineStr">
        <is>
          <t>South</t>
        </is>
      </c>
      <c r="D7689" t="inlineStr">
        <is>
          <t>Hyderabad</t>
        </is>
      </c>
      <c r="E7689" t="inlineStr">
        <is>
          <t>No</t>
        </is>
      </c>
      <c r="F7689" t="inlineStr">
        <is>
          <t>New</t>
        </is>
      </c>
      <c r="G7689" t="n">
        <v>1</v>
      </c>
      <c r="H7689" s="24" t="n">
        <v>2514.77</v>
      </c>
      <c r="I7689" s="24" t="n">
        <v>507.76</v>
      </c>
      <c r="J7689" s="25" t="n">
        <v>45959</v>
      </c>
      <c r="K7689" s="25" t="n">
        <v>45959</v>
      </c>
      <c r="L7689" t="n">
        <v>4</v>
      </c>
      <c r="M7689" t="n">
        <v>1</v>
      </c>
      <c r="N7689" t="n">
        <v>1</v>
      </c>
      <c r="O7689">
        <f>DATE(2026,1,1)-K7689</f>
        <v/>
      </c>
      <c r="P7689">
        <f>IF(G7689&gt;=2,"Repeat","One-time")</f>
        <v/>
      </c>
    </row>
    <row r="7690">
      <c r="A7690" t="inlineStr">
        <is>
          <t>C03963</t>
        </is>
      </c>
      <c r="B7690" t="inlineStr">
        <is>
          <t>Maria Iyer</t>
        </is>
      </c>
      <c r="C7690" t="inlineStr">
        <is>
          <t>South</t>
        </is>
      </c>
      <c r="D7690" t="inlineStr">
        <is>
          <t>Hyderabad</t>
        </is>
      </c>
      <c r="E7690" t="inlineStr">
        <is>
          <t>No</t>
        </is>
      </c>
      <c r="F7690" t="inlineStr">
        <is>
          <t>New</t>
        </is>
      </c>
      <c r="G7690" t="n">
        <v>1</v>
      </c>
      <c r="H7690" s="24" t="n">
        <v>2508.77</v>
      </c>
      <c r="I7690" s="24" t="n">
        <v>593.23</v>
      </c>
      <c r="J7690" s="25" t="n">
        <v>45976</v>
      </c>
      <c r="K7690" s="25" t="n">
        <v>45976</v>
      </c>
      <c r="L7690" t="n">
        <v>4</v>
      </c>
      <c r="M7690" t="n">
        <v>1</v>
      </c>
      <c r="N7690" t="n">
        <v>1</v>
      </c>
      <c r="O7690">
        <f>DATE(2026,1,1)-K7690</f>
        <v/>
      </c>
      <c r="P7690">
        <f>IF(G7690&gt;=2,"Repeat","One-time")</f>
        <v/>
      </c>
    </row>
    <row r="7691">
      <c r="A7691" t="inlineStr">
        <is>
          <t>C11030</t>
        </is>
      </c>
      <c r="B7691" t="inlineStr">
        <is>
          <t>Gurpreet Banerjee</t>
        </is>
      </c>
      <c r="C7691" t="inlineStr">
        <is>
          <t>South</t>
        </is>
      </c>
      <c r="D7691" t="inlineStr">
        <is>
          <t>Hyderabad</t>
        </is>
      </c>
      <c r="E7691" t="inlineStr">
        <is>
          <t>No</t>
        </is>
      </c>
      <c r="F7691" t="inlineStr">
        <is>
          <t>New</t>
        </is>
      </c>
      <c r="G7691" t="n">
        <v>1</v>
      </c>
      <c r="H7691" s="24" t="n">
        <v>2505.1</v>
      </c>
      <c r="I7691" s="24" t="n">
        <v>856.79</v>
      </c>
      <c r="J7691" s="25" t="n">
        <v>45997</v>
      </c>
      <c r="K7691" s="25" t="n">
        <v>45997</v>
      </c>
      <c r="L7691" t="n">
        <v>5</v>
      </c>
      <c r="M7691" t="n">
        <v>2</v>
      </c>
      <c r="N7691" t="n">
        <v>1</v>
      </c>
      <c r="O7691">
        <f>DATE(2026,1,1)-K7691</f>
        <v/>
      </c>
      <c r="P7691">
        <f>IF(G7691&gt;=2,"Repeat","One-time")</f>
        <v/>
      </c>
    </row>
    <row r="7692">
      <c r="A7692" t="inlineStr">
        <is>
          <t>C08195</t>
        </is>
      </c>
      <c r="B7692" t="inlineStr">
        <is>
          <t>Kavya Fernandes</t>
        </is>
      </c>
      <c r="C7692" t="inlineStr">
        <is>
          <t>North</t>
        </is>
      </c>
      <c r="D7692" t="inlineStr">
        <is>
          <t>Delhi</t>
        </is>
      </c>
      <c r="E7692" t="inlineStr">
        <is>
          <t>Yes</t>
        </is>
      </c>
      <c r="F7692" t="inlineStr">
        <is>
          <t>Occasional</t>
        </is>
      </c>
      <c r="G7692" t="n">
        <v>2</v>
      </c>
      <c r="H7692" s="24" t="n">
        <v>2497.03</v>
      </c>
      <c r="I7692" s="24" t="n">
        <v>973.79</v>
      </c>
      <c r="J7692" s="25" t="n">
        <v>45711</v>
      </c>
      <c r="K7692" s="25" t="n">
        <v>45815</v>
      </c>
      <c r="L7692" t="n">
        <v>3</v>
      </c>
      <c r="M7692" t="n">
        <v>2</v>
      </c>
      <c r="N7692" t="n">
        <v>1</v>
      </c>
      <c r="O7692">
        <f>DATE(2026,1,1)-K7692</f>
        <v/>
      </c>
      <c r="P7692">
        <f>IF(G7692&gt;=2,"Repeat","One-time")</f>
        <v/>
      </c>
    </row>
    <row r="7693">
      <c r="A7693" t="inlineStr">
        <is>
          <t>C04457</t>
        </is>
      </c>
      <c r="B7693" t="inlineStr">
        <is>
          <t>Deepak Kapoor</t>
        </is>
      </c>
      <c r="C7693" t="inlineStr">
        <is>
          <t>South</t>
        </is>
      </c>
      <c r="D7693" t="inlineStr">
        <is>
          <t>Hyderabad</t>
        </is>
      </c>
      <c r="E7693" t="inlineStr">
        <is>
          <t>Yes</t>
        </is>
      </c>
      <c r="F7693" t="inlineStr">
        <is>
          <t>Hibernating</t>
        </is>
      </c>
      <c r="G7693" t="n">
        <v>2</v>
      </c>
      <c r="H7693" s="24" t="n">
        <v>2492.88</v>
      </c>
      <c r="I7693" s="24" t="n">
        <v>1015.02</v>
      </c>
      <c r="J7693" s="25" t="n">
        <v>45393</v>
      </c>
      <c r="K7693" s="25" t="n">
        <v>45433</v>
      </c>
      <c r="L7693" t="n">
        <v>1</v>
      </c>
      <c r="M7693" t="n">
        <v>2</v>
      </c>
      <c r="N7693" t="n">
        <v>1</v>
      </c>
      <c r="O7693">
        <f>DATE(2026,1,1)-K7693</f>
        <v/>
      </c>
      <c r="P7693">
        <f>IF(G7693&gt;=2,"Repeat","One-time")</f>
        <v/>
      </c>
    </row>
    <row r="7694">
      <c r="A7694" t="inlineStr">
        <is>
          <t>C01648</t>
        </is>
      </c>
      <c r="B7694" t="inlineStr">
        <is>
          <t>Swati Gupta</t>
        </is>
      </c>
      <c r="C7694" t="inlineStr">
        <is>
          <t>West</t>
        </is>
      </c>
      <c r="D7694" t="inlineStr">
        <is>
          <t>Mumbai</t>
        </is>
      </c>
      <c r="E7694" t="inlineStr">
        <is>
          <t>Yes</t>
        </is>
      </c>
      <c r="F7694" t="inlineStr">
        <is>
          <t>Occasional</t>
        </is>
      </c>
      <c r="G7694" t="n">
        <v>1</v>
      </c>
      <c r="H7694" s="24" t="n">
        <v>2491.85</v>
      </c>
      <c r="I7694" s="24" t="n">
        <v>1037.47</v>
      </c>
      <c r="J7694" s="25" t="n">
        <v>45837</v>
      </c>
      <c r="K7694" s="25" t="n">
        <v>45837</v>
      </c>
      <c r="L7694" t="n">
        <v>3</v>
      </c>
      <c r="M7694" t="n">
        <v>1</v>
      </c>
      <c r="N7694" t="n">
        <v>1</v>
      </c>
      <c r="O7694">
        <f>DATE(2026,1,1)-K7694</f>
        <v/>
      </c>
      <c r="P7694">
        <f>IF(G7694&gt;=2,"Repeat","One-time")</f>
        <v/>
      </c>
    </row>
    <row r="7695">
      <c r="A7695" t="inlineStr">
        <is>
          <t>C04274</t>
        </is>
      </c>
      <c r="B7695" t="inlineStr">
        <is>
          <t>Maria Das</t>
        </is>
      </c>
      <c r="C7695" t="inlineStr">
        <is>
          <t>East</t>
        </is>
      </c>
      <c r="D7695" t="inlineStr">
        <is>
          <t>Jamshedpur</t>
        </is>
      </c>
      <c r="E7695" t="inlineStr">
        <is>
          <t>Yes</t>
        </is>
      </c>
      <c r="F7695" t="inlineStr">
        <is>
          <t>Occasional</t>
        </is>
      </c>
      <c r="G7695" t="n">
        <v>2</v>
      </c>
      <c r="H7695" s="24" t="n">
        <v>2489.45</v>
      </c>
      <c r="I7695" s="24" t="n">
        <v>560.86</v>
      </c>
      <c r="J7695" s="25" t="n">
        <v>45576</v>
      </c>
      <c r="K7695" s="25" t="n">
        <v>45618</v>
      </c>
      <c r="L7695" t="n">
        <v>2</v>
      </c>
      <c r="M7695" t="n">
        <v>2</v>
      </c>
      <c r="N7695" t="n">
        <v>1</v>
      </c>
      <c r="O7695">
        <f>DATE(2026,1,1)-K7695</f>
        <v/>
      </c>
      <c r="P7695">
        <f>IF(G7695&gt;=2,"Repeat","One-time")</f>
        <v/>
      </c>
    </row>
    <row r="7696">
      <c r="A7696" t="inlineStr">
        <is>
          <t>C04404</t>
        </is>
      </c>
      <c r="B7696" t="inlineStr">
        <is>
          <t>Rahul Banerjee</t>
        </is>
      </c>
      <c r="C7696" t="inlineStr">
        <is>
          <t>South</t>
        </is>
      </c>
      <c r="D7696" t="inlineStr">
        <is>
          <t>Bengaluru</t>
        </is>
      </c>
      <c r="E7696" t="inlineStr">
        <is>
          <t>No</t>
        </is>
      </c>
      <c r="F7696" t="inlineStr">
        <is>
          <t>Occasional</t>
        </is>
      </c>
      <c r="G7696" t="n">
        <v>1</v>
      </c>
      <c r="H7696" s="24" t="n">
        <v>2482.22</v>
      </c>
      <c r="I7696" s="24" t="n">
        <v>673</v>
      </c>
      <c r="J7696" s="25" t="n">
        <v>45549</v>
      </c>
      <c r="K7696" s="25" t="n">
        <v>45549</v>
      </c>
      <c r="L7696" t="n">
        <v>2</v>
      </c>
      <c r="M7696" t="n">
        <v>1</v>
      </c>
      <c r="N7696" t="n">
        <v>1</v>
      </c>
      <c r="O7696">
        <f>DATE(2026,1,1)-K7696</f>
        <v/>
      </c>
      <c r="P7696">
        <f>IF(G7696&gt;=2,"Repeat","One-time")</f>
        <v/>
      </c>
    </row>
    <row r="7697">
      <c r="A7697" t="inlineStr">
        <is>
          <t>C00267</t>
        </is>
      </c>
      <c r="B7697" t="inlineStr">
        <is>
          <t>Ayesha Singh</t>
        </is>
      </c>
      <c r="C7697" t="inlineStr">
        <is>
          <t>North</t>
        </is>
      </c>
      <c r="D7697" t="inlineStr">
        <is>
          <t>Jaipur</t>
        </is>
      </c>
      <c r="E7697" t="inlineStr">
        <is>
          <t>No</t>
        </is>
      </c>
      <c r="F7697" t="inlineStr">
        <is>
          <t>Hibernating</t>
        </is>
      </c>
      <c r="G7697" t="n">
        <v>2</v>
      </c>
      <c r="H7697" s="24" t="n">
        <v>2475</v>
      </c>
      <c r="I7697" s="24" t="n">
        <v>770.05</v>
      </c>
      <c r="J7697" s="25" t="n">
        <v>44935</v>
      </c>
      <c r="K7697" s="25" t="n">
        <v>45165</v>
      </c>
      <c r="L7697" t="n">
        <v>1</v>
      </c>
      <c r="M7697" t="n">
        <v>2</v>
      </c>
      <c r="N7697" t="n">
        <v>1</v>
      </c>
      <c r="O7697">
        <f>DATE(2026,1,1)-K7697</f>
        <v/>
      </c>
      <c r="P7697">
        <f>IF(G7697&gt;=2,"Repeat","One-time")</f>
        <v/>
      </c>
    </row>
    <row r="7698">
      <c r="A7698" t="inlineStr">
        <is>
          <t>C05341</t>
        </is>
      </c>
      <c r="B7698" t="inlineStr">
        <is>
          <t>Tanvi Banerjee</t>
        </is>
      </c>
      <c r="C7698" t="inlineStr">
        <is>
          <t>East</t>
        </is>
      </c>
      <c r="D7698" t="inlineStr">
        <is>
          <t>Kolkata</t>
        </is>
      </c>
      <c r="E7698" t="inlineStr">
        <is>
          <t>Yes</t>
        </is>
      </c>
      <c r="F7698" t="inlineStr">
        <is>
          <t>Occasional</t>
        </is>
      </c>
      <c r="G7698" t="n">
        <v>1</v>
      </c>
      <c r="H7698" s="24" t="n">
        <v>2471.91</v>
      </c>
      <c r="I7698" s="24" t="n">
        <v>879.27</v>
      </c>
      <c r="J7698" s="25" t="n">
        <v>45544</v>
      </c>
      <c r="K7698" s="25" t="n">
        <v>45544</v>
      </c>
      <c r="L7698" t="n">
        <v>2</v>
      </c>
      <c r="M7698" t="n">
        <v>1</v>
      </c>
      <c r="N7698" t="n">
        <v>1</v>
      </c>
      <c r="O7698">
        <f>DATE(2026,1,1)-K7698</f>
        <v/>
      </c>
      <c r="P7698">
        <f>IF(G7698&gt;=2,"Repeat","One-time")</f>
        <v/>
      </c>
    </row>
    <row r="7699">
      <c r="A7699" t="inlineStr">
        <is>
          <t>C00952</t>
        </is>
      </c>
      <c r="B7699" t="inlineStr">
        <is>
          <t>Varun Mukherjee</t>
        </is>
      </c>
      <c r="C7699" t="inlineStr">
        <is>
          <t>East</t>
        </is>
      </c>
      <c r="D7699" t="inlineStr">
        <is>
          <t>Kolkata</t>
        </is>
      </c>
      <c r="E7699" t="inlineStr">
        <is>
          <t>No</t>
        </is>
      </c>
      <c r="F7699" t="inlineStr">
        <is>
          <t>Hibernating</t>
        </is>
      </c>
      <c r="G7699" t="n">
        <v>1</v>
      </c>
      <c r="H7699" s="24" t="n">
        <v>2468.1</v>
      </c>
      <c r="I7699" s="24" t="n">
        <v>809.16</v>
      </c>
      <c r="J7699" s="25" t="n">
        <v>45171</v>
      </c>
      <c r="K7699" s="25" t="n">
        <v>45171</v>
      </c>
      <c r="L7699" t="n">
        <v>1</v>
      </c>
      <c r="M7699" t="n">
        <v>1</v>
      </c>
      <c r="N7699" t="n">
        <v>1</v>
      </c>
      <c r="O7699">
        <f>DATE(2026,1,1)-K7699</f>
        <v/>
      </c>
      <c r="P7699">
        <f>IF(G7699&gt;=2,"Repeat","One-time")</f>
        <v/>
      </c>
    </row>
    <row r="7700">
      <c r="A7700" t="inlineStr">
        <is>
          <t>C10400</t>
        </is>
      </c>
      <c r="B7700" t="inlineStr">
        <is>
          <t>Ananya Pillai</t>
        </is>
      </c>
      <c r="C7700" t="inlineStr">
        <is>
          <t>Central</t>
        </is>
      </c>
      <c r="D7700" t="inlineStr">
        <is>
          <t>Raipur</t>
        </is>
      </c>
      <c r="E7700" t="inlineStr">
        <is>
          <t>No</t>
        </is>
      </c>
      <c r="F7700" t="inlineStr">
        <is>
          <t>Loyal</t>
        </is>
      </c>
      <c r="G7700" t="n">
        <v>2</v>
      </c>
      <c r="H7700" s="24" t="n">
        <v>2464.43</v>
      </c>
      <c r="I7700" s="24" t="n">
        <v>946.21</v>
      </c>
      <c r="J7700" s="25" t="n">
        <v>45912</v>
      </c>
      <c r="K7700" s="25" t="n">
        <v>46016</v>
      </c>
      <c r="L7700" t="n">
        <v>5</v>
      </c>
      <c r="M7700" t="n">
        <v>3</v>
      </c>
      <c r="N7700" t="n">
        <v>1</v>
      </c>
      <c r="O7700">
        <f>DATE(2026,1,1)-K7700</f>
        <v/>
      </c>
      <c r="P7700">
        <f>IF(G7700&gt;=2,"Repeat","One-time")</f>
        <v/>
      </c>
    </row>
    <row r="7701">
      <c r="A7701" t="inlineStr">
        <is>
          <t>C03612</t>
        </is>
      </c>
      <c r="B7701" t="inlineStr">
        <is>
          <t>Diya Banerjee</t>
        </is>
      </c>
      <c r="C7701" t="inlineStr">
        <is>
          <t>South</t>
        </is>
      </c>
      <c r="D7701" t="inlineStr">
        <is>
          <t>Hyderabad</t>
        </is>
      </c>
      <c r="E7701" t="inlineStr">
        <is>
          <t>No</t>
        </is>
      </c>
      <c r="F7701" t="inlineStr">
        <is>
          <t>Hibernating</t>
        </is>
      </c>
      <c r="G7701" t="n">
        <v>1</v>
      </c>
      <c r="H7701" s="24" t="n">
        <v>2461.89</v>
      </c>
      <c r="I7701" s="24" t="n">
        <v>819.36</v>
      </c>
      <c r="J7701" s="25" t="n">
        <v>45329</v>
      </c>
      <c r="K7701" s="25" t="n">
        <v>45329</v>
      </c>
      <c r="L7701" t="n">
        <v>1</v>
      </c>
      <c r="M7701" t="n">
        <v>1</v>
      </c>
      <c r="N7701" t="n">
        <v>1</v>
      </c>
      <c r="O7701">
        <f>DATE(2026,1,1)-K7701</f>
        <v/>
      </c>
      <c r="P7701">
        <f>IF(G7701&gt;=2,"Repeat","One-time")</f>
        <v/>
      </c>
    </row>
    <row r="7702">
      <c r="A7702" t="inlineStr">
        <is>
          <t>C08869</t>
        </is>
      </c>
      <c r="B7702" t="inlineStr">
        <is>
          <t>Neha Chopra</t>
        </is>
      </c>
      <c r="C7702" t="inlineStr">
        <is>
          <t>West</t>
        </is>
      </c>
      <c r="D7702" t="inlineStr">
        <is>
          <t>Surat</t>
        </is>
      </c>
      <c r="E7702" t="inlineStr">
        <is>
          <t>No</t>
        </is>
      </c>
      <c r="F7702" t="inlineStr">
        <is>
          <t>Occasional</t>
        </is>
      </c>
      <c r="G7702" t="n">
        <v>1</v>
      </c>
      <c r="H7702" s="24" t="n">
        <v>2457.45</v>
      </c>
      <c r="I7702" s="24" t="n">
        <v>1062.45</v>
      </c>
      <c r="J7702" s="25" t="n">
        <v>45901</v>
      </c>
      <c r="K7702" s="25" t="n">
        <v>45901</v>
      </c>
      <c r="L7702" t="n">
        <v>3</v>
      </c>
      <c r="M7702" t="n">
        <v>1</v>
      </c>
      <c r="N7702" t="n">
        <v>1</v>
      </c>
      <c r="O7702">
        <f>DATE(2026,1,1)-K7702</f>
        <v/>
      </c>
      <c r="P7702">
        <f>IF(G7702&gt;=2,"Repeat","One-time")</f>
        <v/>
      </c>
    </row>
    <row r="7703">
      <c r="A7703" t="inlineStr">
        <is>
          <t>C04031</t>
        </is>
      </c>
      <c r="B7703" t="inlineStr">
        <is>
          <t>Priya Gupta</t>
        </is>
      </c>
      <c r="C7703" t="inlineStr">
        <is>
          <t>North</t>
        </is>
      </c>
      <c r="D7703" t="inlineStr">
        <is>
          <t>Jaipur</t>
        </is>
      </c>
      <c r="E7703" t="inlineStr">
        <is>
          <t>Yes</t>
        </is>
      </c>
      <c r="F7703" t="inlineStr">
        <is>
          <t>Hibernating</t>
        </is>
      </c>
      <c r="G7703" t="n">
        <v>1</v>
      </c>
      <c r="H7703" s="24" t="n">
        <v>2453.77</v>
      </c>
      <c r="I7703" s="24" t="n">
        <v>802.8</v>
      </c>
      <c r="J7703" s="25" t="n">
        <v>45443</v>
      </c>
      <c r="K7703" s="25" t="n">
        <v>45443</v>
      </c>
      <c r="L7703" t="n">
        <v>1</v>
      </c>
      <c r="M7703" t="n">
        <v>1</v>
      </c>
      <c r="N7703" t="n">
        <v>1</v>
      </c>
      <c r="O7703">
        <f>DATE(2026,1,1)-K7703</f>
        <v/>
      </c>
      <c r="P7703">
        <f>IF(G7703&gt;=2,"Repeat","One-time")</f>
        <v/>
      </c>
    </row>
    <row r="7704">
      <c r="A7704" t="inlineStr">
        <is>
          <t>C11140</t>
        </is>
      </c>
      <c r="B7704" t="inlineStr">
        <is>
          <t>Aarav Iyer</t>
        </is>
      </c>
      <c r="C7704" t="inlineStr">
        <is>
          <t>South</t>
        </is>
      </c>
      <c r="D7704" t="inlineStr">
        <is>
          <t>Chennai</t>
        </is>
      </c>
      <c r="E7704" t="inlineStr">
        <is>
          <t>No</t>
        </is>
      </c>
      <c r="F7704" t="inlineStr">
        <is>
          <t>New</t>
        </is>
      </c>
      <c r="G7704" t="n">
        <v>1</v>
      </c>
      <c r="H7704" s="24" t="n">
        <v>2453.77</v>
      </c>
      <c r="I7704" s="24" t="n">
        <v>-46.07</v>
      </c>
      <c r="J7704" s="25" t="n">
        <v>45996</v>
      </c>
      <c r="K7704" s="25" t="n">
        <v>45996</v>
      </c>
      <c r="L7704" t="n">
        <v>5</v>
      </c>
      <c r="M7704" t="n">
        <v>2</v>
      </c>
      <c r="N7704" t="n">
        <v>1</v>
      </c>
      <c r="O7704">
        <f>DATE(2026,1,1)-K7704</f>
        <v/>
      </c>
      <c r="P7704">
        <f>IF(G7704&gt;=2,"Repeat","One-time")</f>
        <v/>
      </c>
    </row>
    <row r="7705">
      <c r="A7705" t="inlineStr">
        <is>
          <t>C07934</t>
        </is>
      </c>
      <c r="B7705" t="inlineStr">
        <is>
          <t>Aarav Sinha</t>
        </is>
      </c>
      <c r="C7705" t="inlineStr">
        <is>
          <t>South</t>
        </is>
      </c>
      <c r="D7705" t="inlineStr">
        <is>
          <t>Bengaluru</t>
        </is>
      </c>
      <c r="E7705" t="inlineStr">
        <is>
          <t>No</t>
        </is>
      </c>
      <c r="F7705" t="inlineStr">
        <is>
          <t>Occasional</t>
        </is>
      </c>
      <c r="G7705" t="n">
        <v>2</v>
      </c>
      <c r="H7705" s="24" t="n">
        <v>2450.04</v>
      </c>
      <c r="I7705" s="24" t="n">
        <v>897.76</v>
      </c>
      <c r="J7705" s="25" t="n">
        <v>45840</v>
      </c>
      <c r="K7705" s="25" t="n">
        <v>45907</v>
      </c>
      <c r="L7705" t="n">
        <v>3</v>
      </c>
      <c r="M7705" t="n">
        <v>2</v>
      </c>
      <c r="N7705" t="n">
        <v>1</v>
      </c>
      <c r="O7705">
        <f>DATE(2026,1,1)-K7705</f>
        <v/>
      </c>
      <c r="P7705">
        <f>IF(G7705&gt;=2,"Repeat","One-time")</f>
        <v/>
      </c>
    </row>
    <row r="7706">
      <c r="A7706" t="inlineStr">
        <is>
          <t>C09534</t>
        </is>
      </c>
      <c r="B7706" t="inlineStr">
        <is>
          <t>Pooja Singh</t>
        </is>
      </c>
      <c r="C7706" t="inlineStr">
        <is>
          <t>East</t>
        </is>
      </c>
      <c r="D7706" t="inlineStr">
        <is>
          <t>Bhubaneswar</t>
        </is>
      </c>
      <c r="E7706" t="inlineStr">
        <is>
          <t>No</t>
        </is>
      </c>
      <c r="F7706" t="inlineStr">
        <is>
          <t>Occasional</t>
        </is>
      </c>
      <c r="G7706" t="n">
        <v>1</v>
      </c>
      <c r="H7706" s="24" t="n">
        <v>2447.99</v>
      </c>
      <c r="I7706" s="24" t="n">
        <v>1106.05</v>
      </c>
      <c r="J7706" s="25" t="n">
        <v>45903</v>
      </c>
      <c r="K7706" s="25" t="n">
        <v>45903</v>
      </c>
      <c r="L7706" t="n">
        <v>3</v>
      </c>
      <c r="M7706" t="n">
        <v>1</v>
      </c>
      <c r="N7706" t="n">
        <v>1</v>
      </c>
      <c r="O7706">
        <f>DATE(2026,1,1)-K7706</f>
        <v/>
      </c>
      <c r="P7706">
        <f>IF(G7706&gt;=2,"Repeat","One-time")</f>
        <v/>
      </c>
    </row>
    <row r="7707">
      <c r="A7707" t="inlineStr">
        <is>
          <t>C07875</t>
        </is>
      </c>
      <c r="B7707" t="inlineStr">
        <is>
          <t>Deepak Ghosh</t>
        </is>
      </c>
      <c r="C7707" t="inlineStr">
        <is>
          <t>Central</t>
        </is>
      </c>
      <c r="D7707" t="inlineStr">
        <is>
          <t>Raipur</t>
        </is>
      </c>
      <c r="E7707" t="inlineStr">
        <is>
          <t>Yes</t>
        </is>
      </c>
      <c r="F7707" t="inlineStr">
        <is>
          <t>Occasional</t>
        </is>
      </c>
      <c r="G7707" t="n">
        <v>1</v>
      </c>
      <c r="H7707" s="24" t="n">
        <v>2442.36</v>
      </c>
      <c r="I7707" s="24" t="n">
        <v>1061.92</v>
      </c>
      <c r="J7707" s="25" t="n">
        <v>45717</v>
      </c>
      <c r="K7707" s="25" t="n">
        <v>45717</v>
      </c>
      <c r="L7707" t="n">
        <v>2</v>
      </c>
      <c r="M7707" t="n">
        <v>1</v>
      </c>
      <c r="N7707" t="n">
        <v>1</v>
      </c>
      <c r="O7707">
        <f>DATE(2026,1,1)-K7707</f>
        <v/>
      </c>
      <c r="P7707">
        <f>IF(G7707&gt;=2,"Repeat","One-time")</f>
        <v/>
      </c>
    </row>
    <row r="7708">
      <c r="A7708" t="inlineStr">
        <is>
          <t>C04715</t>
        </is>
      </c>
      <c r="B7708" t="inlineStr">
        <is>
          <t>Riya Singh</t>
        </is>
      </c>
      <c r="C7708" t="inlineStr">
        <is>
          <t>South</t>
        </is>
      </c>
      <c r="D7708" t="inlineStr">
        <is>
          <t>Bengaluru</t>
        </is>
      </c>
      <c r="E7708" t="inlineStr">
        <is>
          <t>Yes</t>
        </is>
      </c>
      <c r="F7708" t="inlineStr">
        <is>
          <t>Hibernating</t>
        </is>
      </c>
      <c r="G7708" t="n">
        <v>1</v>
      </c>
      <c r="H7708" s="24" t="n">
        <v>2442.02</v>
      </c>
      <c r="I7708" s="24" t="n">
        <v>810.1900000000001</v>
      </c>
      <c r="J7708" s="25" t="n">
        <v>45462</v>
      </c>
      <c r="K7708" s="25" t="n">
        <v>45462</v>
      </c>
      <c r="L7708" t="n">
        <v>1</v>
      </c>
      <c r="M7708" t="n">
        <v>1</v>
      </c>
      <c r="N7708" t="n">
        <v>1</v>
      </c>
      <c r="O7708">
        <f>DATE(2026,1,1)-K7708</f>
        <v/>
      </c>
      <c r="P7708">
        <f>IF(G7708&gt;=2,"Repeat","One-time")</f>
        <v/>
      </c>
    </row>
    <row r="7709">
      <c r="A7709" t="inlineStr">
        <is>
          <t>C08461</t>
        </is>
      </c>
      <c r="B7709" t="inlineStr">
        <is>
          <t>Tanvi Mehta</t>
        </is>
      </c>
      <c r="C7709" t="inlineStr">
        <is>
          <t>South</t>
        </is>
      </c>
      <c r="D7709" t="inlineStr">
        <is>
          <t>Bengaluru</t>
        </is>
      </c>
      <c r="E7709" t="inlineStr">
        <is>
          <t>No</t>
        </is>
      </c>
      <c r="F7709" t="inlineStr">
        <is>
          <t>New</t>
        </is>
      </c>
      <c r="G7709" t="n">
        <v>1</v>
      </c>
      <c r="H7709" s="24" t="n">
        <v>2441.01</v>
      </c>
      <c r="I7709" s="24" t="n">
        <v>967.33</v>
      </c>
      <c r="J7709" s="25" t="n">
        <v>45957</v>
      </c>
      <c r="K7709" s="25" t="n">
        <v>45957</v>
      </c>
      <c r="L7709" t="n">
        <v>4</v>
      </c>
      <c r="M7709" t="n">
        <v>1</v>
      </c>
      <c r="N7709" t="n">
        <v>1</v>
      </c>
      <c r="O7709">
        <f>DATE(2026,1,1)-K7709</f>
        <v/>
      </c>
      <c r="P7709">
        <f>IF(G7709&gt;=2,"Repeat","One-time")</f>
        <v/>
      </c>
    </row>
    <row r="7710">
      <c r="A7710" t="inlineStr">
        <is>
          <t>C04810</t>
        </is>
      </c>
      <c r="B7710" t="inlineStr">
        <is>
          <t>Rohan Iyer</t>
        </is>
      </c>
      <c r="C7710" t="inlineStr">
        <is>
          <t>West</t>
        </is>
      </c>
      <c r="D7710" t="inlineStr">
        <is>
          <t>Ahmedabad</t>
        </is>
      </c>
      <c r="E7710" t="inlineStr">
        <is>
          <t>No</t>
        </is>
      </c>
      <c r="F7710" t="inlineStr">
        <is>
          <t>Hibernating</t>
        </is>
      </c>
      <c r="G7710" t="n">
        <v>2</v>
      </c>
      <c r="H7710" s="24" t="n">
        <v>2434.43</v>
      </c>
      <c r="I7710" s="24" t="n">
        <v>510.65</v>
      </c>
      <c r="J7710" s="25" t="n">
        <v>45407</v>
      </c>
      <c r="K7710" s="25" t="n">
        <v>45450</v>
      </c>
      <c r="L7710" t="n">
        <v>1</v>
      </c>
      <c r="M7710" t="n">
        <v>2</v>
      </c>
      <c r="N7710" t="n">
        <v>1</v>
      </c>
      <c r="O7710">
        <f>DATE(2026,1,1)-K7710</f>
        <v/>
      </c>
      <c r="P7710">
        <f>IF(G7710&gt;=2,"Repeat","One-time")</f>
        <v/>
      </c>
    </row>
    <row r="7711">
      <c r="A7711" t="inlineStr">
        <is>
          <t>C09196</t>
        </is>
      </c>
      <c r="B7711" t="inlineStr">
        <is>
          <t>Tanvi Agarwal</t>
        </is>
      </c>
      <c r="C7711" t="inlineStr">
        <is>
          <t>East</t>
        </is>
      </c>
      <c r="D7711" t="inlineStr">
        <is>
          <t>Patna</t>
        </is>
      </c>
      <c r="E7711" t="inlineStr">
        <is>
          <t>No</t>
        </is>
      </c>
      <c r="F7711" t="inlineStr">
        <is>
          <t>Occasional</t>
        </is>
      </c>
      <c r="G7711" t="n">
        <v>1</v>
      </c>
      <c r="H7711" s="24" t="n">
        <v>2432.63</v>
      </c>
      <c r="I7711" s="24" t="n">
        <v>786.23</v>
      </c>
      <c r="J7711" s="25" t="n">
        <v>45879</v>
      </c>
      <c r="K7711" s="25" t="n">
        <v>45879</v>
      </c>
      <c r="L7711" t="n">
        <v>3</v>
      </c>
      <c r="M7711" t="n">
        <v>1</v>
      </c>
      <c r="N7711" t="n">
        <v>1</v>
      </c>
      <c r="O7711">
        <f>DATE(2026,1,1)-K7711</f>
        <v/>
      </c>
      <c r="P7711">
        <f>IF(G7711&gt;=2,"Repeat","One-time")</f>
        <v/>
      </c>
    </row>
    <row r="7712">
      <c r="A7712" t="inlineStr">
        <is>
          <t>C01293</t>
        </is>
      </c>
      <c r="B7712" t="inlineStr">
        <is>
          <t>Maria Kapoor</t>
        </is>
      </c>
      <c r="C7712" t="inlineStr">
        <is>
          <t>West</t>
        </is>
      </c>
      <c r="D7712" t="inlineStr">
        <is>
          <t>Ahmedabad</t>
        </is>
      </c>
      <c r="E7712" t="inlineStr">
        <is>
          <t>No</t>
        </is>
      </c>
      <c r="F7712" t="inlineStr">
        <is>
          <t>Hibernating</t>
        </is>
      </c>
      <c r="G7712" t="n">
        <v>1</v>
      </c>
      <c r="H7712" s="24" t="n">
        <v>2431.55</v>
      </c>
      <c r="I7712" s="24" t="n">
        <v>1130.86</v>
      </c>
      <c r="J7712" s="25" t="n">
        <v>45014</v>
      </c>
      <c r="K7712" s="25" t="n">
        <v>45014</v>
      </c>
      <c r="L7712" t="n">
        <v>1</v>
      </c>
      <c r="M7712" t="n">
        <v>1</v>
      </c>
      <c r="N7712" t="n">
        <v>1</v>
      </c>
      <c r="O7712">
        <f>DATE(2026,1,1)-K7712</f>
        <v/>
      </c>
      <c r="P7712">
        <f>IF(G7712&gt;=2,"Repeat","One-time")</f>
        <v/>
      </c>
    </row>
    <row r="7713">
      <c r="A7713" t="inlineStr">
        <is>
          <t>C02846</t>
        </is>
      </c>
      <c r="B7713" t="inlineStr">
        <is>
          <t>Ayesha Mishra</t>
        </is>
      </c>
      <c r="C7713" t="inlineStr">
        <is>
          <t>North</t>
        </is>
      </c>
      <c r="D7713" t="inlineStr">
        <is>
          <t>Jaipur</t>
        </is>
      </c>
      <c r="E7713" t="inlineStr">
        <is>
          <t>No</t>
        </is>
      </c>
      <c r="F7713" t="inlineStr">
        <is>
          <t>Hibernating</t>
        </is>
      </c>
      <c r="G7713" t="n">
        <v>1</v>
      </c>
      <c r="H7713" s="24" t="n">
        <v>2428.2</v>
      </c>
      <c r="I7713" s="24" t="n">
        <v>161.3</v>
      </c>
      <c r="J7713" s="25" t="n">
        <v>45287</v>
      </c>
      <c r="K7713" s="25" t="n">
        <v>45287</v>
      </c>
      <c r="L7713" t="n">
        <v>1</v>
      </c>
      <c r="M7713" t="n">
        <v>1</v>
      </c>
      <c r="N7713" t="n">
        <v>1</v>
      </c>
      <c r="O7713">
        <f>DATE(2026,1,1)-K7713</f>
        <v/>
      </c>
      <c r="P7713">
        <f>IF(G7713&gt;=2,"Repeat","One-time")</f>
        <v/>
      </c>
    </row>
    <row r="7714">
      <c r="A7714" t="inlineStr">
        <is>
          <t>C07581</t>
        </is>
      </c>
      <c r="B7714" t="inlineStr">
        <is>
          <t>Karan Mehta</t>
        </is>
      </c>
      <c r="C7714" t="inlineStr">
        <is>
          <t>West</t>
        </is>
      </c>
      <c r="D7714" t="inlineStr">
        <is>
          <t>Mumbai</t>
        </is>
      </c>
      <c r="E7714" t="inlineStr">
        <is>
          <t>No</t>
        </is>
      </c>
      <c r="F7714" t="inlineStr">
        <is>
          <t>Occasional</t>
        </is>
      </c>
      <c r="G7714" t="n">
        <v>2</v>
      </c>
      <c r="H7714" s="24" t="n">
        <v>2426.09</v>
      </c>
      <c r="I7714" s="24" t="n">
        <v>1041.48</v>
      </c>
      <c r="J7714" s="25" t="n">
        <v>45685</v>
      </c>
      <c r="K7714" s="25" t="n">
        <v>45894</v>
      </c>
      <c r="L7714" t="n">
        <v>3</v>
      </c>
      <c r="M7714" t="n">
        <v>2</v>
      </c>
      <c r="N7714" t="n">
        <v>1</v>
      </c>
      <c r="O7714">
        <f>DATE(2026,1,1)-K7714</f>
        <v/>
      </c>
      <c r="P7714">
        <f>IF(G7714&gt;=2,"Repeat","One-time")</f>
        <v/>
      </c>
    </row>
    <row r="7715">
      <c r="A7715" t="inlineStr">
        <is>
          <t>C08948</t>
        </is>
      </c>
      <c r="B7715" t="inlineStr">
        <is>
          <t>Gurpreet Gupta</t>
        </is>
      </c>
      <c r="C7715" t="inlineStr">
        <is>
          <t>East</t>
        </is>
      </c>
      <c r="D7715" t="inlineStr">
        <is>
          <t>Jamshedpur</t>
        </is>
      </c>
      <c r="E7715" t="inlineStr">
        <is>
          <t>Yes</t>
        </is>
      </c>
      <c r="F7715" t="inlineStr">
        <is>
          <t>Occasional</t>
        </is>
      </c>
      <c r="G7715" t="n">
        <v>2</v>
      </c>
      <c r="H7715" s="24" t="n">
        <v>2425.16</v>
      </c>
      <c r="I7715" s="24" t="n">
        <v>963.21</v>
      </c>
      <c r="J7715" s="25" t="n">
        <v>45798</v>
      </c>
      <c r="K7715" s="25" t="n">
        <v>45799</v>
      </c>
      <c r="L7715" t="n">
        <v>3</v>
      </c>
      <c r="M7715" t="n">
        <v>2</v>
      </c>
      <c r="N7715" t="n">
        <v>1</v>
      </c>
      <c r="O7715">
        <f>DATE(2026,1,1)-K7715</f>
        <v/>
      </c>
      <c r="P7715">
        <f>IF(G7715&gt;=2,"Repeat","One-time")</f>
        <v/>
      </c>
    </row>
    <row r="7716">
      <c r="A7716" t="inlineStr">
        <is>
          <t>C06684</t>
        </is>
      </c>
      <c r="B7716" t="inlineStr">
        <is>
          <t>Sanjay Gupta</t>
        </is>
      </c>
      <c r="C7716" t="inlineStr">
        <is>
          <t>North</t>
        </is>
      </c>
      <c r="D7716" t="inlineStr">
        <is>
          <t>Lucknow</t>
        </is>
      </c>
      <c r="E7716" t="inlineStr">
        <is>
          <t>No</t>
        </is>
      </c>
      <c r="F7716" t="inlineStr">
        <is>
          <t>Occasional</t>
        </is>
      </c>
      <c r="G7716" t="n">
        <v>1</v>
      </c>
      <c r="H7716" s="24" t="n">
        <v>2423.93</v>
      </c>
      <c r="I7716" s="24" t="n">
        <v>775.6</v>
      </c>
      <c r="J7716" s="25" t="n">
        <v>45655</v>
      </c>
      <c r="K7716" s="25" t="n">
        <v>45655</v>
      </c>
      <c r="L7716" t="n">
        <v>2</v>
      </c>
      <c r="M7716" t="n">
        <v>1</v>
      </c>
      <c r="N7716" t="n">
        <v>1</v>
      </c>
      <c r="O7716">
        <f>DATE(2026,1,1)-K7716</f>
        <v/>
      </c>
      <c r="P7716">
        <f>IF(G7716&gt;=2,"Repeat","One-time")</f>
        <v/>
      </c>
    </row>
    <row r="7717">
      <c r="A7717" t="inlineStr">
        <is>
          <t>C06967</t>
        </is>
      </c>
      <c r="B7717" t="inlineStr">
        <is>
          <t>Manish Gupta</t>
        </is>
      </c>
      <c r="C7717" t="inlineStr">
        <is>
          <t>North</t>
        </is>
      </c>
      <c r="D7717" t="inlineStr">
        <is>
          <t>Jaipur</t>
        </is>
      </c>
      <c r="E7717" t="inlineStr">
        <is>
          <t>No</t>
        </is>
      </c>
      <c r="F7717" t="inlineStr">
        <is>
          <t>Occasional</t>
        </is>
      </c>
      <c r="G7717" t="n">
        <v>1</v>
      </c>
      <c r="H7717" s="24" t="n">
        <v>2423.3</v>
      </c>
      <c r="I7717" s="24" t="n">
        <v>1119.08</v>
      </c>
      <c r="J7717" s="25" t="n">
        <v>45598</v>
      </c>
      <c r="K7717" s="25" t="n">
        <v>45598</v>
      </c>
      <c r="L7717" t="n">
        <v>2</v>
      </c>
      <c r="M7717" t="n">
        <v>1</v>
      </c>
      <c r="N7717" t="n">
        <v>1</v>
      </c>
      <c r="O7717">
        <f>DATE(2026,1,1)-K7717</f>
        <v/>
      </c>
      <c r="P7717">
        <f>IF(G7717&gt;=2,"Repeat","One-time")</f>
        <v/>
      </c>
    </row>
    <row r="7718">
      <c r="A7718" t="inlineStr">
        <is>
          <t>C03419</t>
        </is>
      </c>
      <c r="B7718" t="inlineStr">
        <is>
          <t>Meera Khan</t>
        </is>
      </c>
      <c r="C7718" t="inlineStr">
        <is>
          <t>South</t>
        </is>
      </c>
      <c r="D7718" t="inlineStr">
        <is>
          <t>Hyderabad</t>
        </is>
      </c>
      <c r="E7718" t="inlineStr">
        <is>
          <t>No</t>
        </is>
      </c>
      <c r="F7718" t="inlineStr">
        <is>
          <t>Occasional</t>
        </is>
      </c>
      <c r="G7718" t="n">
        <v>2</v>
      </c>
      <c r="H7718" s="24" t="n">
        <v>2417.42</v>
      </c>
      <c r="I7718" s="24" t="n">
        <v>995.28</v>
      </c>
      <c r="J7718" s="25" t="n">
        <v>45395</v>
      </c>
      <c r="K7718" s="25" t="n">
        <v>45599</v>
      </c>
      <c r="L7718" t="n">
        <v>2</v>
      </c>
      <c r="M7718" t="n">
        <v>2</v>
      </c>
      <c r="N7718" t="n">
        <v>1</v>
      </c>
      <c r="O7718">
        <f>DATE(2026,1,1)-K7718</f>
        <v/>
      </c>
      <c r="P7718">
        <f>IF(G7718&gt;=2,"Repeat","One-time")</f>
        <v/>
      </c>
    </row>
    <row r="7719">
      <c r="A7719" t="inlineStr">
        <is>
          <t>C05902</t>
        </is>
      </c>
      <c r="B7719" t="inlineStr">
        <is>
          <t>Lakshmi Khan</t>
        </is>
      </c>
      <c r="C7719" t="inlineStr">
        <is>
          <t>West</t>
        </is>
      </c>
      <c r="D7719" t="inlineStr">
        <is>
          <t>Ahmedabad</t>
        </is>
      </c>
      <c r="E7719" t="inlineStr">
        <is>
          <t>No</t>
        </is>
      </c>
      <c r="F7719" t="inlineStr">
        <is>
          <t>Occasional</t>
        </is>
      </c>
      <c r="G7719" t="n">
        <v>2</v>
      </c>
      <c r="H7719" s="24" t="n">
        <v>2412.78</v>
      </c>
      <c r="I7719" s="24" t="n">
        <v>412.35</v>
      </c>
      <c r="J7719" s="25" t="n">
        <v>45752</v>
      </c>
      <c r="K7719" s="25" t="n">
        <v>45931</v>
      </c>
      <c r="L7719" t="n">
        <v>4</v>
      </c>
      <c r="M7719" t="n">
        <v>2</v>
      </c>
      <c r="N7719" t="n">
        <v>1</v>
      </c>
      <c r="O7719">
        <f>DATE(2026,1,1)-K7719</f>
        <v/>
      </c>
      <c r="P7719">
        <f>IF(G7719&gt;=2,"Repeat","One-time")</f>
        <v/>
      </c>
    </row>
    <row r="7720">
      <c r="A7720" t="inlineStr">
        <is>
          <t>C02653</t>
        </is>
      </c>
      <c r="B7720" t="inlineStr">
        <is>
          <t>Tanvi Mishra</t>
        </is>
      </c>
      <c r="C7720" t="inlineStr">
        <is>
          <t>East</t>
        </is>
      </c>
      <c r="D7720" t="inlineStr">
        <is>
          <t>Kolkata</t>
        </is>
      </c>
      <c r="E7720" t="inlineStr">
        <is>
          <t>No</t>
        </is>
      </c>
      <c r="F7720" t="inlineStr">
        <is>
          <t>Hibernating</t>
        </is>
      </c>
      <c r="G7720" t="n">
        <v>1</v>
      </c>
      <c r="H7720" s="24" t="n">
        <v>2412.3</v>
      </c>
      <c r="I7720" s="24" t="n">
        <v>506.6</v>
      </c>
      <c r="J7720" s="25" t="n">
        <v>45251</v>
      </c>
      <c r="K7720" s="25" t="n">
        <v>45251</v>
      </c>
      <c r="L7720" t="n">
        <v>1</v>
      </c>
      <c r="M7720" t="n">
        <v>1</v>
      </c>
      <c r="N7720" t="n">
        <v>1</v>
      </c>
      <c r="O7720">
        <f>DATE(2026,1,1)-K7720</f>
        <v/>
      </c>
      <c r="P7720">
        <f>IF(G7720&gt;=2,"Repeat","One-time")</f>
        <v/>
      </c>
    </row>
    <row r="7721">
      <c r="A7721" t="inlineStr">
        <is>
          <t>C08725</t>
        </is>
      </c>
      <c r="B7721" t="inlineStr">
        <is>
          <t>Nikhil Mishra</t>
        </is>
      </c>
      <c r="C7721" t="inlineStr">
        <is>
          <t>East</t>
        </is>
      </c>
      <c r="D7721" t="inlineStr">
        <is>
          <t>Patna</t>
        </is>
      </c>
      <c r="E7721" t="inlineStr">
        <is>
          <t>No</t>
        </is>
      </c>
      <c r="F7721" t="inlineStr">
        <is>
          <t>Occasional</t>
        </is>
      </c>
      <c r="G7721" t="n">
        <v>1</v>
      </c>
      <c r="H7721" s="24" t="n">
        <v>2403.37</v>
      </c>
      <c r="I7721" s="24" t="n">
        <v>257.23</v>
      </c>
      <c r="J7721" s="25" t="n">
        <v>45924</v>
      </c>
      <c r="K7721" s="25" t="n">
        <v>45924</v>
      </c>
      <c r="L7721" t="n">
        <v>3</v>
      </c>
      <c r="M7721" t="n">
        <v>1</v>
      </c>
      <c r="N7721" t="n">
        <v>1</v>
      </c>
      <c r="O7721">
        <f>DATE(2026,1,1)-K7721</f>
        <v/>
      </c>
      <c r="P7721">
        <f>IF(G7721&gt;=2,"Repeat","One-time")</f>
        <v/>
      </c>
    </row>
    <row r="7722">
      <c r="A7722" t="inlineStr">
        <is>
          <t>C06357</t>
        </is>
      </c>
      <c r="B7722" t="inlineStr">
        <is>
          <t>Swati Sharma</t>
        </is>
      </c>
      <c r="C7722" t="inlineStr">
        <is>
          <t>North</t>
        </is>
      </c>
      <c r="D7722" t="inlineStr">
        <is>
          <t>Lucknow</t>
        </is>
      </c>
      <c r="E7722" t="inlineStr">
        <is>
          <t>No</t>
        </is>
      </c>
      <c r="F7722" t="inlineStr">
        <is>
          <t>Occasional</t>
        </is>
      </c>
      <c r="G7722" t="n">
        <v>1</v>
      </c>
      <c r="H7722" s="24" t="n">
        <v>2403.37</v>
      </c>
      <c r="I7722" s="24" t="n">
        <v>257.23</v>
      </c>
      <c r="J7722" s="25" t="n">
        <v>45742</v>
      </c>
      <c r="K7722" s="25" t="n">
        <v>45742</v>
      </c>
      <c r="L7722" t="n">
        <v>2</v>
      </c>
      <c r="M7722" t="n">
        <v>1</v>
      </c>
      <c r="N7722" t="n">
        <v>1</v>
      </c>
      <c r="O7722">
        <f>DATE(2026,1,1)-K7722</f>
        <v/>
      </c>
      <c r="P7722">
        <f>IF(G7722&gt;=2,"Repeat","One-time")</f>
        <v/>
      </c>
    </row>
    <row r="7723">
      <c r="A7723" t="inlineStr">
        <is>
          <t>C05942</t>
        </is>
      </c>
      <c r="B7723" t="inlineStr">
        <is>
          <t>Nikhil Reddy</t>
        </is>
      </c>
      <c r="C7723" t="inlineStr">
        <is>
          <t>Central</t>
        </is>
      </c>
      <c r="D7723" t="inlineStr">
        <is>
          <t>Nagpur</t>
        </is>
      </c>
      <c r="E7723" t="inlineStr">
        <is>
          <t>No</t>
        </is>
      </c>
      <c r="F7723" t="inlineStr">
        <is>
          <t>Occasional</t>
        </is>
      </c>
      <c r="G7723" t="n">
        <v>1</v>
      </c>
      <c r="H7723" s="24" t="n">
        <v>2401.36</v>
      </c>
      <c r="I7723" s="24" t="n">
        <v>938.33</v>
      </c>
      <c r="J7723" s="25" t="n">
        <v>45520</v>
      </c>
      <c r="K7723" s="25" t="n">
        <v>45520</v>
      </c>
      <c r="L7723" t="n">
        <v>2</v>
      </c>
      <c r="M7723" t="n">
        <v>1</v>
      </c>
      <c r="N7723" t="n">
        <v>1</v>
      </c>
      <c r="O7723">
        <f>DATE(2026,1,1)-K7723</f>
        <v/>
      </c>
      <c r="P7723">
        <f>IF(G7723&gt;=2,"Repeat","One-time")</f>
        <v/>
      </c>
    </row>
    <row r="7724">
      <c r="A7724" t="inlineStr">
        <is>
          <t>C06624</t>
        </is>
      </c>
      <c r="B7724" t="inlineStr">
        <is>
          <t>Zoya Kapoor</t>
        </is>
      </c>
      <c r="C7724" t="inlineStr">
        <is>
          <t>East</t>
        </is>
      </c>
      <c r="D7724" t="inlineStr">
        <is>
          <t>Kolkata</t>
        </is>
      </c>
      <c r="E7724" t="inlineStr">
        <is>
          <t>Yes</t>
        </is>
      </c>
      <c r="F7724" t="inlineStr">
        <is>
          <t>Occasional</t>
        </is>
      </c>
      <c r="G7724" t="n">
        <v>1</v>
      </c>
      <c r="H7724" s="24" t="n">
        <v>2400.06</v>
      </c>
      <c r="I7724" s="24" t="n">
        <v>650.8200000000001</v>
      </c>
      <c r="J7724" s="25" t="n">
        <v>45562</v>
      </c>
      <c r="K7724" s="25" t="n">
        <v>45562</v>
      </c>
      <c r="L7724" t="n">
        <v>2</v>
      </c>
      <c r="M7724" t="n">
        <v>1</v>
      </c>
      <c r="N7724" t="n">
        <v>1</v>
      </c>
      <c r="O7724">
        <f>DATE(2026,1,1)-K7724</f>
        <v/>
      </c>
      <c r="P7724">
        <f>IF(G7724&gt;=2,"Repeat","One-time")</f>
        <v/>
      </c>
    </row>
    <row r="7725">
      <c r="A7725" t="inlineStr">
        <is>
          <t>C01687</t>
        </is>
      </c>
      <c r="B7725" t="inlineStr">
        <is>
          <t>Vivaan Ghosh</t>
        </is>
      </c>
      <c r="C7725" t="inlineStr">
        <is>
          <t>South</t>
        </is>
      </c>
      <c r="D7725" t="inlineStr">
        <is>
          <t>Hyderabad</t>
        </is>
      </c>
      <c r="E7725" t="inlineStr">
        <is>
          <t>Yes</t>
        </is>
      </c>
      <c r="F7725" t="inlineStr">
        <is>
          <t>Hibernating</t>
        </is>
      </c>
      <c r="G7725" t="n">
        <v>1</v>
      </c>
      <c r="H7725" s="24" t="n">
        <v>2399.7</v>
      </c>
      <c r="I7725" s="24" t="n">
        <v>538.66</v>
      </c>
      <c r="J7725" s="25" t="n">
        <v>45033</v>
      </c>
      <c r="K7725" s="25" t="n">
        <v>45033</v>
      </c>
      <c r="L7725" t="n">
        <v>1</v>
      </c>
      <c r="M7725" t="n">
        <v>1</v>
      </c>
      <c r="N7725" t="n">
        <v>1</v>
      </c>
      <c r="O7725">
        <f>DATE(2026,1,1)-K7725</f>
        <v/>
      </c>
      <c r="P7725">
        <f>IF(G7725&gt;=2,"Repeat","One-time")</f>
        <v/>
      </c>
    </row>
    <row r="7726">
      <c r="A7726" t="inlineStr">
        <is>
          <t>C10809</t>
        </is>
      </c>
      <c r="B7726" t="inlineStr">
        <is>
          <t>Priya Bose</t>
        </is>
      </c>
      <c r="C7726" t="inlineStr">
        <is>
          <t>South</t>
        </is>
      </c>
      <c r="D7726" t="inlineStr">
        <is>
          <t>Hyderabad</t>
        </is>
      </c>
      <c r="E7726" t="inlineStr">
        <is>
          <t>No</t>
        </is>
      </c>
      <c r="F7726" t="inlineStr">
        <is>
          <t>New</t>
        </is>
      </c>
      <c r="G7726" t="n">
        <v>1</v>
      </c>
      <c r="H7726" s="24" t="n">
        <v>2398.61</v>
      </c>
      <c r="I7726" s="24" t="n">
        <v>759.45</v>
      </c>
      <c r="J7726" s="25" t="n">
        <v>45973</v>
      </c>
      <c r="K7726" s="25" t="n">
        <v>45973</v>
      </c>
      <c r="L7726" t="n">
        <v>4</v>
      </c>
      <c r="M7726" t="n">
        <v>2</v>
      </c>
      <c r="N7726" t="n">
        <v>1</v>
      </c>
      <c r="O7726">
        <f>DATE(2026,1,1)-K7726</f>
        <v/>
      </c>
      <c r="P7726">
        <f>IF(G7726&gt;=2,"Repeat","One-time")</f>
        <v/>
      </c>
    </row>
    <row r="7727">
      <c r="A7727" t="inlineStr">
        <is>
          <t>C10744</t>
        </is>
      </c>
      <c r="B7727" t="inlineStr">
        <is>
          <t>Ananya Gupta</t>
        </is>
      </c>
      <c r="C7727" t="inlineStr">
        <is>
          <t>West</t>
        </is>
      </c>
      <c r="D7727" t="inlineStr">
        <is>
          <t>Mumbai</t>
        </is>
      </c>
      <c r="E7727" t="inlineStr">
        <is>
          <t>No</t>
        </is>
      </c>
      <c r="F7727" t="inlineStr">
        <is>
          <t>Loyal</t>
        </is>
      </c>
      <c r="G7727" t="n">
        <v>2</v>
      </c>
      <c r="H7727" s="24" t="n">
        <v>2396.34</v>
      </c>
      <c r="I7727" s="24" t="n">
        <v>808.95</v>
      </c>
      <c r="J7727" s="25" t="n">
        <v>45920</v>
      </c>
      <c r="K7727" s="25" t="n">
        <v>45996</v>
      </c>
      <c r="L7727" t="n">
        <v>5</v>
      </c>
      <c r="M7727" t="n">
        <v>3</v>
      </c>
      <c r="N7727" t="n">
        <v>1</v>
      </c>
      <c r="O7727">
        <f>DATE(2026,1,1)-K7727</f>
        <v/>
      </c>
      <c r="P7727">
        <f>IF(G7727&gt;=2,"Repeat","One-time")</f>
        <v/>
      </c>
    </row>
    <row r="7728">
      <c r="A7728" t="inlineStr">
        <is>
          <t>C04500</t>
        </is>
      </c>
      <c r="B7728" t="inlineStr">
        <is>
          <t>Karan Mehta</t>
        </is>
      </c>
      <c r="C7728" t="inlineStr">
        <is>
          <t>West</t>
        </is>
      </c>
      <c r="D7728" t="inlineStr">
        <is>
          <t>Pune</t>
        </is>
      </c>
      <c r="E7728" t="inlineStr">
        <is>
          <t>No</t>
        </is>
      </c>
      <c r="F7728" t="inlineStr">
        <is>
          <t>Hibernating</t>
        </is>
      </c>
      <c r="G7728" t="n">
        <v>1</v>
      </c>
      <c r="H7728" s="24" t="n">
        <v>2395.33</v>
      </c>
      <c r="I7728" s="24" t="n">
        <v>843.71</v>
      </c>
      <c r="J7728" s="25" t="n">
        <v>45446</v>
      </c>
      <c r="K7728" s="25" t="n">
        <v>45446</v>
      </c>
      <c r="L7728" t="n">
        <v>1</v>
      </c>
      <c r="M7728" t="n">
        <v>1</v>
      </c>
      <c r="N7728" t="n">
        <v>1</v>
      </c>
      <c r="O7728">
        <f>DATE(2026,1,1)-K7728</f>
        <v/>
      </c>
      <c r="P7728">
        <f>IF(G7728&gt;=2,"Repeat","One-time")</f>
        <v/>
      </c>
    </row>
    <row r="7729">
      <c r="A7729" t="inlineStr">
        <is>
          <t>C00538</t>
        </is>
      </c>
      <c r="B7729" t="inlineStr">
        <is>
          <t>Rahul Thakur</t>
        </is>
      </c>
      <c r="C7729" t="inlineStr">
        <is>
          <t>South</t>
        </is>
      </c>
      <c r="D7729" t="inlineStr">
        <is>
          <t>Hyderabad</t>
        </is>
      </c>
      <c r="E7729" t="inlineStr">
        <is>
          <t>No</t>
        </is>
      </c>
      <c r="F7729" t="inlineStr">
        <is>
          <t>Hibernating</t>
        </is>
      </c>
      <c r="G7729" t="n">
        <v>1</v>
      </c>
      <c r="H7729" s="24" t="n">
        <v>2388.75</v>
      </c>
      <c r="I7729" s="24" t="n">
        <v>1072.1</v>
      </c>
      <c r="J7729" s="25" t="n">
        <v>44929</v>
      </c>
      <c r="K7729" s="25" t="n">
        <v>44929</v>
      </c>
      <c r="L7729" t="n">
        <v>1</v>
      </c>
      <c r="M7729" t="n">
        <v>1</v>
      </c>
      <c r="N7729" t="n">
        <v>1</v>
      </c>
      <c r="O7729">
        <f>DATE(2026,1,1)-K7729</f>
        <v/>
      </c>
      <c r="P7729">
        <f>IF(G7729&gt;=2,"Repeat","One-time")</f>
        <v/>
      </c>
    </row>
    <row r="7730">
      <c r="A7730" t="inlineStr">
        <is>
          <t>C11169</t>
        </is>
      </c>
      <c r="B7730" t="inlineStr">
        <is>
          <t>Suresh Thakur</t>
        </is>
      </c>
      <c r="C7730" t="inlineStr">
        <is>
          <t>South</t>
        </is>
      </c>
      <c r="D7730" t="inlineStr">
        <is>
          <t>Bengaluru</t>
        </is>
      </c>
      <c r="E7730" t="inlineStr">
        <is>
          <t>No</t>
        </is>
      </c>
      <c r="F7730" t="inlineStr">
        <is>
          <t>New</t>
        </is>
      </c>
      <c r="G7730" t="n">
        <v>2</v>
      </c>
      <c r="H7730" s="24" t="n">
        <v>2387.58</v>
      </c>
      <c r="I7730" s="24" t="n">
        <v>973.17</v>
      </c>
      <c r="J7730" s="25" t="n">
        <v>45962</v>
      </c>
      <c r="K7730" s="25" t="n">
        <v>45988</v>
      </c>
      <c r="L7730" t="n">
        <v>5</v>
      </c>
      <c r="M7730" t="n">
        <v>3</v>
      </c>
      <c r="N7730" t="n">
        <v>1</v>
      </c>
      <c r="O7730">
        <f>DATE(2026,1,1)-K7730</f>
        <v/>
      </c>
      <c r="P7730">
        <f>IF(G7730&gt;=2,"Repeat","One-time")</f>
        <v/>
      </c>
    </row>
    <row r="7731">
      <c r="A7731" t="inlineStr">
        <is>
          <t>C10909</t>
        </is>
      </c>
      <c r="B7731" t="inlineStr">
        <is>
          <t>Tanvi Kapoor</t>
        </is>
      </c>
      <c r="C7731" t="inlineStr">
        <is>
          <t>Central</t>
        </is>
      </c>
      <c r="D7731" t="inlineStr">
        <is>
          <t>Indore</t>
        </is>
      </c>
      <c r="E7731" t="inlineStr">
        <is>
          <t>Yes</t>
        </is>
      </c>
      <c r="F7731" t="inlineStr">
        <is>
          <t>Occasional</t>
        </is>
      </c>
      <c r="G7731" t="n">
        <v>1</v>
      </c>
      <c r="H7731" s="24" t="n">
        <v>2382.6</v>
      </c>
      <c r="I7731" s="24" t="n">
        <v>906.46</v>
      </c>
      <c r="J7731" s="25" t="n">
        <v>45931</v>
      </c>
      <c r="K7731" s="25" t="n">
        <v>45931</v>
      </c>
      <c r="L7731" t="n">
        <v>4</v>
      </c>
      <c r="M7731" t="n">
        <v>2</v>
      </c>
      <c r="N7731" t="n">
        <v>1</v>
      </c>
      <c r="O7731">
        <f>DATE(2026,1,1)-K7731</f>
        <v/>
      </c>
      <c r="P7731">
        <f>IF(G7731&gt;=2,"Repeat","One-time")</f>
        <v/>
      </c>
    </row>
    <row r="7732">
      <c r="A7732" t="inlineStr">
        <is>
          <t>C07759</t>
        </is>
      </c>
      <c r="B7732" t="inlineStr">
        <is>
          <t>Nikhil Gupta</t>
        </is>
      </c>
      <c r="C7732" t="inlineStr">
        <is>
          <t>South</t>
        </is>
      </c>
      <c r="D7732" t="inlineStr">
        <is>
          <t>Hyderabad</t>
        </is>
      </c>
      <c r="E7732" t="inlineStr">
        <is>
          <t>No</t>
        </is>
      </c>
      <c r="F7732" t="inlineStr">
        <is>
          <t>Occasional</t>
        </is>
      </c>
      <c r="G7732" t="n">
        <v>2</v>
      </c>
      <c r="H7732" s="24" t="n">
        <v>2381.9</v>
      </c>
      <c r="I7732" s="24" t="n">
        <v>562.34</v>
      </c>
      <c r="J7732" s="25" t="n">
        <v>45740</v>
      </c>
      <c r="K7732" s="25" t="n">
        <v>45753</v>
      </c>
      <c r="L7732" t="n">
        <v>3</v>
      </c>
      <c r="M7732" t="n">
        <v>2</v>
      </c>
      <c r="N7732" t="n">
        <v>1</v>
      </c>
      <c r="O7732">
        <f>DATE(2026,1,1)-K7732</f>
        <v/>
      </c>
      <c r="P7732">
        <f>IF(G7732&gt;=2,"Repeat","One-time")</f>
        <v/>
      </c>
    </row>
    <row r="7733">
      <c r="A7733" t="inlineStr">
        <is>
          <t>C09668</t>
        </is>
      </c>
      <c r="B7733" t="inlineStr">
        <is>
          <t>Isha Mishra</t>
        </is>
      </c>
      <c r="C7733" t="inlineStr">
        <is>
          <t>West</t>
        </is>
      </c>
      <c r="D7733" t="inlineStr">
        <is>
          <t>Ahmedabad</t>
        </is>
      </c>
      <c r="E7733" t="inlineStr">
        <is>
          <t>Yes</t>
        </is>
      </c>
      <c r="F7733" t="inlineStr">
        <is>
          <t>Occasional</t>
        </is>
      </c>
      <c r="G7733" t="n">
        <v>2</v>
      </c>
      <c r="H7733" s="24" t="n">
        <v>2381.47</v>
      </c>
      <c r="I7733" s="24" t="n">
        <v>733.7</v>
      </c>
      <c r="J7733" s="25" t="n">
        <v>45902</v>
      </c>
      <c r="K7733" s="25" t="n">
        <v>45934</v>
      </c>
      <c r="L7733" t="n">
        <v>4</v>
      </c>
      <c r="M7733" t="n">
        <v>2</v>
      </c>
      <c r="N7733" t="n">
        <v>1</v>
      </c>
      <c r="O7733">
        <f>DATE(2026,1,1)-K7733</f>
        <v/>
      </c>
      <c r="P7733">
        <f>IF(G7733&gt;=2,"Repeat","One-time")</f>
        <v/>
      </c>
    </row>
    <row r="7734">
      <c r="A7734" t="inlineStr">
        <is>
          <t>C11338</t>
        </is>
      </c>
      <c r="B7734" t="inlineStr">
        <is>
          <t>Deepak Reddy</t>
        </is>
      </c>
      <c r="C7734" t="inlineStr">
        <is>
          <t>East</t>
        </is>
      </c>
      <c r="D7734" t="inlineStr">
        <is>
          <t>Guwahati</t>
        </is>
      </c>
      <c r="E7734" t="inlineStr">
        <is>
          <t>Yes</t>
        </is>
      </c>
      <c r="F7734" t="inlineStr">
        <is>
          <t>New</t>
        </is>
      </c>
      <c r="G7734" t="n">
        <v>1</v>
      </c>
      <c r="H7734" s="24" t="n">
        <v>2380.22</v>
      </c>
      <c r="I7734" s="24" t="n">
        <v>1023.83</v>
      </c>
      <c r="J7734" s="25" t="n">
        <v>45969</v>
      </c>
      <c r="K7734" s="25" t="n">
        <v>45969</v>
      </c>
      <c r="L7734" t="n">
        <v>4</v>
      </c>
      <c r="M7734" t="n">
        <v>2</v>
      </c>
      <c r="N7734" t="n">
        <v>1</v>
      </c>
      <c r="O7734">
        <f>DATE(2026,1,1)-K7734</f>
        <v/>
      </c>
      <c r="P7734">
        <f>IF(G7734&gt;=2,"Repeat","One-time")</f>
        <v/>
      </c>
    </row>
    <row r="7735">
      <c r="A7735" t="inlineStr">
        <is>
          <t>C11023</t>
        </is>
      </c>
      <c r="B7735" t="inlineStr">
        <is>
          <t>Amit Bose</t>
        </is>
      </c>
      <c r="C7735" t="inlineStr">
        <is>
          <t>South</t>
        </is>
      </c>
      <c r="D7735" t="inlineStr">
        <is>
          <t>Kochi</t>
        </is>
      </c>
      <c r="E7735" t="inlineStr">
        <is>
          <t>Yes</t>
        </is>
      </c>
      <c r="F7735" t="inlineStr">
        <is>
          <t>New</t>
        </is>
      </c>
      <c r="G7735" t="n">
        <v>1</v>
      </c>
      <c r="H7735" s="24" t="n">
        <v>2379.57</v>
      </c>
      <c r="I7735" s="24" t="n">
        <v>222.29</v>
      </c>
      <c r="J7735" s="25" t="n">
        <v>45964</v>
      </c>
      <c r="K7735" s="25" t="n">
        <v>45964</v>
      </c>
      <c r="L7735" t="n">
        <v>4</v>
      </c>
      <c r="M7735" t="n">
        <v>2</v>
      </c>
      <c r="N7735" t="n">
        <v>1</v>
      </c>
      <c r="O7735">
        <f>DATE(2026,1,1)-K7735</f>
        <v/>
      </c>
      <c r="P7735">
        <f>IF(G7735&gt;=2,"Repeat","One-time")</f>
        <v/>
      </c>
    </row>
    <row r="7736">
      <c r="A7736" t="inlineStr">
        <is>
          <t>C07105</t>
        </is>
      </c>
      <c r="B7736" t="inlineStr">
        <is>
          <t>Arjun Verma</t>
        </is>
      </c>
      <c r="C7736" t="inlineStr">
        <is>
          <t>North</t>
        </is>
      </c>
      <c r="D7736" t="inlineStr">
        <is>
          <t>Delhi</t>
        </is>
      </c>
      <c r="E7736" t="inlineStr">
        <is>
          <t>No</t>
        </is>
      </c>
      <c r="F7736" t="inlineStr">
        <is>
          <t>Occasional</t>
        </is>
      </c>
      <c r="G7736" t="n">
        <v>1</v>
      </c>
      <c r="H7736" s="24" t="n">
        <v>2373.55</v>
      </c>
      <c r="I7736" s="24" t="n">
        <v>622.37</v>
      </c>
      <c r="J7736" s="25" t="n">
        <v>45602</v>
      </c>
      <c r="K7736" s="25" t="n">
        <v>45602</v>
      </c>
      <c r="L7736" t="n">
        <v>2</v>
      </c>
      <c r="M7736" t="n">
        <v>1</v>
      </c>
      <c r="N7736" t="n">
        <v>1</v>
      </c>
      <c r="O7736">
        <f>DATE(2026,1,1)-K7736</f>
        <v/>
      </c>
      <c r="P7736">
        <f>IF(G7736&gt;=2,"Repeat","One-time")</f>
        <v/>
      </c>
    </row>
    <row r="7737">
      <c r="A7737" t="inlineStr">
        <is>
          <t>C06800</t>
        </is>
      </c>
      <c r="B7737" t="inlineStr">
        <is>
          <t>Priya Mukherjee</t>
        </is>
      </c>
      <c r="C7737" t="inlineStr">
        <is>
          <t>North</t>
        </is>
      </c>
      <c r="D7737" t="inlineStr">
        <is>
          <t>Jaipur</t>
        </is>
      </c>
      <c r="E7737" t="inlineStr">
        <is>
          <t>Yes</t>
        </is>
      </c>
      <c r="F7737" t="inlineStr">
        <is>
          <t>Occasional</t>
        </is>
      </c>
      <c r="G7737" t="n">
        <v>1</v>
      </c>
      <c r="H7737" s="24" t="n">
        <v>2372.54</v>
      </c>
      <c r="I7737" s="24" t="n">
        <v>850.99</v>
      </c>
      <c r="J7737" s="25" t="n">
        <v>45755</v>
      </c>
      <c r="K7737" s="25" t="n">
        <v>45755</v>
      </c>
      <c r="L7737" t="n">
        <v>3</v>
      </c>
      <c r="M7737" t="n">
        <v>1</v>
      </c>
      <c r="N7737" t="n">
        <v>1</v>
      </c>
      <c r="O7737">
        <f>DATE(2026,1,1)-K7737</f>
        <v/>
      </c>
      <c r="P7737">
        <f>IF(G7737&gt;=2,"Repeat","One-time")</f>
        <v/>
      </c>
    </row>
    <row r="7738">
      <c r="A7738" t="inlineStr">
        <is>
          <t>C08148</t>
        </is>
      </c>
      <c r="B7738" t="inlineStr">
        <is>
          <t>Swati Nair</t>
        </is>
      </c>
      <c r="C7738" t="inlineStr">
        <is>
          <t>East</t>
        </is>
      </c>
      <c r="D7738" t="inlineStr">
        <is>
          <t>Bhubaneswar</t>
        </is>
      </c>
      <c r="E7738" t="inlineStr">
        <is>
          <t>No</t>
        </is>
      </c>
      <c r="F7738" t="inlineStr">
        <is>
          <t>Occasional</t>
        </is>
      </c>
      <c r="G7738" t="n">
        <v>1</v>
      </c>
      <c r="H7738" s="24" t="n">
        <v>2372.54</v>
      </c>
      <c r="I7738" s="24" t="n">
        <v>850.99</v>
      </c>
      <c r="J7738" s="25" t="n">
        <v>45883</v>
      </c>
      <c r="K7738" s="25" t="n">
        <v>45883</v>
      </c>
      <c r="L7738" t="n">
        <v>3</v>
      </c>
      <c r="M7738" t="n">
        <v>1</v>
      </c>
      <c r="N7738" t="n">
        <v>1</v>
      </c>
      <c r="O7738">
        <f>DATE(2026,1,1)-K7738</f>
        <v/>
      </c>
      <c r="P7738">
        <f>IF(G7738&gt;=2,"Repeat","One-time")</f>
        <v/>
      </c>
    </row>
    <row r="7739">
      <c r="A7739" t="inlineStr">
        <is>
          <t>C07483</t>
        </is>
      </c>
      <c r="B7739" t="inlineStr">
        <is>
          <t>Deepak Menon</t>
        </is>
      </c>
      <c r="C7739" t="inlineStr">
        <is>
          <t>West</t>
        </is>
      </c>
      <c r="D7739" t="inlineStr">
        <is>
          <t>Mumbai</t>
        </is>
      </c>
      <c r="E7739" t="inlineStr">
        <is>
          <t>No</t>
        </is>
      </c>
      <c r="F7739" t="inlineStr">
        <is>
          <t>Occasional</t>
        </is>
      </c>
      <c r="G7739" t="n">
        <v>1</v>
      </c>
      <c r="H7739" s="24" t="n">
        <v>2371.67</v>
      </c>
      <c r="I7739" s="24" t="n">
        <v>1114</v>
      </c>
      <c r="J7739" s="25" t="n">
        <v>45866</v>
      </c>
      <c r="K7739" s="25" t="n">
        <v>45866</v>
      </c>
      <c r="L7739" t="n">
        <v>3</v>
      </c>
      <c r="M7739" t="n">
        <v>1</v>
      </c>
      <c r="N7739" t="n">
        <v>1</v>
      </c>
      <c r="O7739">
        <f>DATE(2026,1,1)-K7739</f>
        <v/>
      </c>
      <c r="P7739">
        <f>IF(G7739&gt;=2,"Repeat","One-time")</f>
        <v/>
      </c>
    </row>
    <row r="7740">
      <c r="A7740" t="inlineStr">
        <is>
          <t>C09503</t>
        </is>
      </c>
      <c r="B7740" t="inlineStr">
        <is>
          <t>Divya Singh</t>
        </is>
      </c>
      <c r="C7740" t="inlineStr">
        <is>
          <t>Central</t>
        </is>
      </c>
      <c r="D7740" t="inlineStr">
        <is>
          <t>Indore</t>
        </is>
      </c>
      <c r="E7740" t="inlineStr">
        <is>
          <t>No</t>
        </is>
      </c>
      <c r="F7740" t="inlineStr">
        <is>
          <t>New</t>
        </is>
      </c>
      <c r="G7740" t="n">
        <v>1</v>
      </c>
      <c r="H7740" s="24" t="n">
        <v>2369.14</v>
      </c>
      <c r="I7740" s="24" t="n">
        <v>487.82</v>
      </c>
      <c r="J7740" s="25" t="n">
        <v>45950</v>
      </c>
      <c r="K7740" s="25" t="n">
        <v>45950</v>
      </c>
      <c r="L7740" t="n">
        <v>4</v>
      </c>
      <c r="M7740" t="n">
        <v>1</v>
      </c>
      <c r="N7740" t="n">
        <v>1</v>
      </c>
      <c r="O7740">
        <f>DATE(2026,1,1)-K7740</f>
        <v/>
      </c>
      <c r="P7740">
        <f>IF(G7740&gt;=2,"Repeat","One-time")</f>
        <v/>
      </c>
    </row>
    <row r="7741">
      <c r="A7741" t="inlineStr">
        <is>
          <t>C04061</t>
        </is>
      </c>
      <c r="B7741" t="inlineStr">
        <is>
          <t>Ritu Iyer</t>
        </is>
      </c>
      <c r="C7741" t="inlineStr">
        <is>
          <t>South</t>
        </is>
      </c>
      <c r="D7741" t="inlineStr">
        <is>
          <t>Bengaluru</t>
        </is>
      </c>
      <c r="E7741" t="inlineStr">
        <is>
          <t>No</t>
        </is>
      </c>
      <c r="F7741" t="inlineStr">
        <is>
          <t>Hibernating</t>
        </is>
      </c>
      <c r="G7741" t="n">
        <v>1</v>
      </c>
      <c r="H7741" s="24" t="n">
        <v>2368.6</v>
      </c>
      <c r="I7741" s="24" t="n">
        <v>800.5599999999999</v>
      </c>
      <c r="J7741" s="25" t="n">
        <v>45311</v>
      </c>
      <c r="K7741" s="25" t="n">
        <v>45311</v>
      </c>
      <c r="L7741" t="n">
        <v>1</v>
      </c>
      <c r="M7741" t="n">
        <v>1</v>
      </c>
      <c r="N7741" t="n">
        <v>1</v>
      </c>
      <c r="O7741">
        <f>DATE(2026,1,1)-K7741</f>
        <v/>
      </c>
      <c r="P7741">
        <f>IF(G7741&gt;=2,"Repeat","One-time")</f>
        <v/>
      </c>
    </row>
    <row r="7742">
      <c r="A7742" t="inlineStr">
        <is>
          <t>C07856</t>
        </is>
      </c>
      <c r="B7742" t="inlineStr">
        <is>
          <t>Arjun Shah</t>
        </is>
      </c>
      <c r="C7742" t="inlineStr">
        <is>
          <t>South</t>
        </is>
      </c>
      <c r="D7742" t="inlineStr">
        <is>
          <t>Bengaluru</t>
        </is>
      </c>
      <c r="E7742" t="inlineStr">
        <is>
          <t>No</t>
        </is>
      </c>
      <c r="F7742" t="inlineStr">
        <is>
          <t>Occasional</t>
        </is>
      </c>
      <c r="G7742" t="n">
        <v>1</v>
      </c>
      <c r="H7742" s="24" t="n">
        <v>2367.83</v>
      </c>
      <c r="I7742" s="24" t="n">
        <v>802.39</v>
      </c>
      <c r="J7742" s="25" t="n">
        <v>45823</v>
      </c>
      <c r="K7742" s="25" t="n">
        <v>45823</v>
      </c>
      <c r="L7742" t="n">
        <v>3</v>
      </c>
      <c r="M7742" t="n">
        <v>1</v>
      </c>
      <c r="N7742" t="n">
        <v>1</v>
      </c>
      <c r="O7742">
        <f>DATE(2026,1,1)-K7742</f>
        <v/>
      </c>
      <c r="P7742">
        <f>IF(G7742&gt;=2,"Repeat","One-time")</f>
        <v/>
      </c>
    </row>
    <row r="7743">
      <c r="A7743" t="inlineStr">
        <is>
          <t>C11947</t>
        </is>
      </c>
      <c r="B7743" t="inlineStr">
        <is>
          <t>Vikram Chopra</t>
        </is>
      </c>
      <c r="C7743" t="inlineStr">
        <is>
          <t>South</t>
        </is>
      </c>
      <c r="D7743" t="inlineStr">
        <is>
          <t>Hyderabad</t>
        </is>
      </c>
      <c r="E7743" t="inlineStr">
        <is>
          <t>Yes</t>
        </is>
      </c>
      <c r="F7743" t="inlineStr">
        <is>
          <t>New</t>
        </is>
      </c>
      <c r="G7743" t="n">
        <v>1</v>
      </c>
      <c r="H7743" s="24" t="n">
        <v>2362.54</v>
      </c>
      <c r="I7743" s="24" t="n">
        <v>445.81</v>
      </c>
      <c r="J7743" s="25" t="n">
        <v>46017</v>
      </c>
      <c r="K7743" s="25" t="n">
        <v>46017</v>
      </c>
      <c r="L7743" t="n">
        <v>5</v>
      </c>
      <c r="M7743" t="n">
        <v>2</v>
      </c>
      <c r="N7743" t="n">
        <v>1</v>
      </c>
      <c r="O7743">
        <f>DATE(2026,1,1)-K7743</f>
        <v/>
      </c>
      <c r="P7743">
        <f>IF(G7743&gt;=2,"Repeat","One-time")</f>
        <v/>
      </c>
    </row>
    <row r="7744">
      <c r="A7744" t="inlineStr">
        <is>
          <t>C01166</t>
        </is>
      </c>
      <c r="B7744" t="inlineStr">
        <is>
          <t>Shreya Bose</t>
        </is>
      </c>
      <c r="C7744" t="inlineStr">
        <is>
          <t>North</t>
        </is>
      </c>
      <c r="D7744" t="inlineStr">
        <is>
          <t>Delhi</t>
        </is>
      </c>
      <c r="E7744" t="inlineStr">
        <is>
          <t>Yes</t>
        </is>
      </c>
      <c r="F7744" t="inlineStr">
        <is>
          <t>Loyal</t>
        </is>
      </c>
      <c r="G7744" t="n">
        <v>3</v>
      </c>
      <c r="H7744" s="24" t="n">
        <v>2359.39</v>
      </c>
      <c r="I7744" s="24" t="n">
        <v>342.79</v>
      </c>
      <c r="J7744" s="25" t="n">
        <v>45178</v>
      </c>
      <c r="K7744" s="25" t="n">
        <v>45756</v>
      </c>
      <c r="L7744" t="n">
        <v>3</v>
      </c>
      <c r="M7744" t="n">
        <v>3</v>
      </c>
      <c r="N7744" t="n">
        <v>1</v>
      </c>
      <c r="O7744">
        <f>DATE(2026,1,1)-K7744</f>
        <v/>
      </c>
      <c r="P7744">
        <f>IF(G7744&gt;=2,"Repeat","One-time")</f>
        <v/>
      </c>
    </row>
    <row r="7745">
      <c r="A7745" t="inlineStr">
        <is>
          <t>C08466</t>
        </is>
      </c>
      <c r="B7745" t="inlineStr">
        <is>
          <t>Rohan Thakur</t>
        </is>
      </c>
      <c r="C7745" t="inlineStr">
        <is>
          <t>West</t>
        </is>
      </c>
      <c r="D7745" t="inlineStr">
        <is>
          <t>Mumbai</t>
        </is>
      </c>
      <c r="E7745" t="inlineStr">
        <is>
          <t>No</t>
        </is>
      </c>
      <c r="F7745" t="inlineStr">
        <is>
          <t>Occasional</t>
        </is>
      </c>
      <c r="G7745" t="n">
        <v>1</v>
      </c>
      <c r="H7745" s="24" t="n">
        <v>2355.72</v>
      </c>
      <c r="I7745" s="24" t="n">
        <v>840.04</v>
      </c>
      <c r="J7745" s="25" t="n">
        <v>45929</v>
      </c>
      <c r="K7745" s="25" t="n">
        <v>45929</v>
      </c>
      <c r="L7745" t="n">
        <v>4</v>
      </c>
      <c r="M7745" t="n">
        <v>1</v>
      </c>
      <c r="N7745" t="n">
        <v>1</v>
      </c>
      <c r="O7745">
        <f>DATE(2026,1,1)-K7745</f>
        <v/>
      </c>
      <c r="P7745">
        <f>IF(G7745&gt;=2,"Repeat","One-time")</f>
        <v/>
      </c>
    </row>
    <row r="7746">
      <c r="A7746" t="inlineStr">
        <is>
          <t>C00402</t>
        </is>
      </c>
      <c r="B7746" t="inlineStr">
        <is>
          <t>Varun Prasad</t>
        </is>
      </c>
      <c r="C7746" t="inlineStr">
        <is>
          <t>East</t>
        </is>
      </c>
      <c r="D7746" t="inlineStr">
        <is>
          <t>Kolkata</t>
        </is>
      </c>
      <c r="E7746" t="inlineStr">
        <is>
          <t>No</t>
        </is>
      </c>
      <c r="F7746" t="inlineStr">
        <is>
          <t>Hibernating</t>
        </is>
      </c>
      <c r="G7746" t="n">
        <v>2</v>
      </c>
      <c r="H7746" s="24" t="n">
        <v>2355.25</v>
      </c>
      <c r="I7746" s="24" t="n">
        <v>1099.04</v>
      </c>
      <c r="J7746" s="25" t="n">
        <v>45064</v>
      </c>
      <c r="K7746" s="25" t="n">
        <v>45177</v>
      </c>
      <c r="L7746" t="n">
        <v>1</v>
      </c>
      <c r="M7746" t="n">
        <v>2</v>
      </c>
      <c r="N7746" t="n">
        <v>1</v>
      </c>
      <c r="O7746">
        <f>DATE(2026,1,1)-K7746</f>
        <v/>
      </c>
      <c r="P7746">
        <f>IF(G7746&gt;=2,"Repeat","One-time")</f>
        <v/>
      </c>
    </row>
    <row r="7747">
      <c r="A7747" t="inlineStr">
        <is>
          <t>C10291</t>
        </is>
      </c>
      <c r="B7747" t="inlineStr">
        <is>
          <t>Isha Agarwal</t>
        </is>
      </c>
      <c r="C7747" t="inlineStr">
        <is>
          <t>West</t>
        </is>
      </c>
      <c r="D7747" t="inlineStr">
        <is>
          <t>Surat</t>
        </is>
      </c>
      <c r="E7747" t="inlineStr">
        <is>
          <t>No</t>
        </is>
      </c>
      <c r="F7747" t="inlineStr">
        <is>
          <t>Occasional</t>
        </is>
      </c>
      <c r="G7747" t="n">
        <v>1</v>
      </c>
      <c r="H7747" s="24" t="n">
        <v>2354.75</v>
      </c>
      <c r="I7747" s="24" t="n">
        <v>1119.96</v>
      </c>
      <c r="J7747" s="25" t="n">
        <v>45892</v>
      </c>
      <c r="K7747" s="25" t="n">
        <v>45892</v>
      </c>
      <c r="L7747" t="n">
        <v>3</v>
      </c>
      <c r="M7747" t="n">
        <v>2</v>
      </c>
      <c r="N7747" t="n">
        <v>1</v>
      </c>
      <c r="O7747">
        <f>DATE(2026,1,1)-K7747</f>
        <v/>
      </c>
      <c r="P7747">
        <f>IF(G7747&gt;=2,"Repeat","One-time")</f>
        <v/>
      </c>
    </row>
    <row r="7748">
      <c r="A7748" t="inlineStr">
        <is>
          <t>C11475</t>
        </is>
      </c>
      <c r="B7748" t="inlineStr">
        <is>
          <t>Gurpreet Kapoor</t>
        </is>
      </c>
      <c r="C7748" t="inlineStr">
        <is>
          <t>West</t>
        </is>
      </c>
      <c r="D7748" t="inlineStr">
        <is>
          <t>Ahmedabad</t>
        </is>
      </c>
      <c r="E7748" t="inlineStr">
        <is>
          <t>Yes</t>
        </is>
      </c>
      <c r="F7748" t="inlineStr">
        <is>
          <t>New</t>
        </is>
      </c>
      <c r="G7748" t="n">
        <v>1</v>
      </c>
      <c r="H7748" s="24" t="n">
        <v>2350.97</v>
      </c>
      <c r="I7748" s="24" t="n">
        <v>922.49</v>
      </c>
      <c r="J7748" s="25" t="n">
        <v>45998</v>
      </c>
      <c r="K7748" s="25" t="n">
        <v>45998</v>
      </c>
      <c r="L7748" t="n">
        <v>5</v>
      </c>
      <c r="M7748" t="n">
        <v>2</v>
      </c>
      <c r="N7748" t="n">
        <v>1</v>
      </c>
      <c r="O7748">
        <f>DATE(2026,1,1)-K7748</f>
        <v/>
      </c>
      <c r="P7748">
        <f>IF(G7748&gt;=2,"Repeat","One-time")</f>
        <v/>
      </c>
    </row>
    <row r="7749">
      <c r="A7749" t="inlineStr">
        <is>
          <t>C04004</t>
        </is>
      </c>
      <c r="B7749" t="inlineStr">
        <is>
          <t>Manish Gupta</t>
        </is>
      </c>
      <c r="C7749" t="inlineStr">
        <is>
          <t>South</t>
        </is>
      </c>
      <c r="D7749" t="inlineStr">
        <is>
          <t>Hyderabad</t>
        </is>
      </c>
      <c r="E7749" t="inlineStr">
        <is>
          <t>No</t>
        </is>
      </c>
      <c r="F7749" t="inlineStr">
        <is>
          <t>New</t>
        </is>
      </c>
      <c r="G7749" t="n">
        <v>1</v>
      </c>
      <c r="H7749" s="24" t="n">
        <v>2350.8</v>
      </c>
      <c r="I7749" s="24" t="n">
        <v>982.72</v>
      </c>
      <c r="J7749" s="25" t="n">
        <v>45988</v>
      </c>
      <c r="K7749" s="25" t="n">
        <v>45988</v>
      </c>
      <c r="L7749" t="n">
        <v>5</v>
      </c>
      <c r="M7749" t="n">
        <v>1</v>
      </c>
      <c r="N7749" t="n">
        <v>1</v>
      </c>
      <c r="O7749">
        <f>DATE(2026,1,1)-K7749</f>
        <v/>
      </c>
      <c r="P7749">
        <f>IF(G7749&gt;=2,"Repeat","One-time")</f>
        <v/>
      </c>
    </row>
    <row r="7750">
      <c r="A7750" t="inlineStr">
        <is>
          <t>C11399</t>
        </is>
      </c>
      <c r="B7750" t="inlineStr">
        <is>
          <t>Farhan Menon</t>
        </is>
      </c>
      <c r="C7750" t="inlineStr">
        <is>
          <t>North</t>
        </is>
      </c>
      <c r="D7750" t="inlineStr">
        <is>
          <t>Delhi</t>
        </is>
      </c>
      <c r="E7750" t="inlineStr">
        <is>
          <t>Yes</t>
        </is>
      </c>
      <c r="F7750" t="inlineStr">
        <is>
          <t>New</t>
        </is>
      </c>
      <c r="G7750" t="n">
        <v>1</v>
      </c>
      <c r="H7750" s="24" t="n">
        <v>2347.67</v>
      </c>
      <c r="I7750" s="24" t="n">
        <v>455.65</v>
      </c>
      <c r="J7750" s="25" t="n">
        <v>45983</v>
      </c>
      <c r="K7750" s="25" t="n">
        <v>45983</v>
      </c>
      <c r="L7750" t="n">
        <v>4</v>
      </c>
      <c r="M7750" t="n">
        <v>2</v>
      </c>
      <c r="N7750" t="n">
        <v>1</v>
      </c>
      <c r="O7750">
        <f>DATE(2026,1,1)-K7750</f>
        <v/>
      </c>
      <c r="P7750">
        <f>IF(G7750&gt;=2,"Repeat","One-time")</f>
        <v/>
      </c>
    </row>
    <row r="7751">
      <c r="A7751" t="inlineStr">
        <is>
          <t>C06122</t>
        </is>
      </c>
      <c r="B7751" t="inlineStr">
        <is>
          <t>Nikhil Singh</t>
        </is>
      </c>
      <c r="C7751" t="inlineStr">
        <is>
          <t>Central</t>
        </is>
      </c>
      <c r="D7751" t="inlineStr">
        <is>
          <t>Bhopal</t>
        </is>
      </c>
      <c r="E7751" t="inlineStr">
        <is>
          <t>No</t>
        </is>
      </c>
      <c r="F7751" t="inlineStr">
        <is>
          <t>Occasional</t>
        </is>
      </c>
      <c r="G7751" t="n">
        <v>1</v>
      </c>
      <c r="H7751" s="24" t="n">
        <v>2347.02</v>
      </c>
      <c r="I7751" s="24" t="n">
        <v>603.66</v>
      </c>
      <c r="J7751" s="25" t="n">
        <v>45576</v>
      </c>
      <c r="K7751" s="25" t="n">
        <v>45576</v>
      </c>
      <c r="L7751" t="n">
        <v>2</v>
      </c>
      <c r="M7751" t="n">
        <v>1</v>
      </c>
      <c r="N7751" t="n">
        <v>1</v>
      </c>
      <c r="O7751">
        <f>DATE(2026,1,1)-K7751</f>
        <v/>
      </c>
      <c r="P7751">
        <f>IF(G7751&gt;=2,"Repeat","One-time")</f>
        <v/>
      </c>
    </row>
    <row r="7752">
      <c r="A7752" t="inlineStr">
        <is>
          <t>C07962</t>
        </is>
      </c>
      <c r="B7752" t="inlineStr">
        <is>
          <t>Isha Gupta</t>
        </is>
      </c>
      <c r="C7752" t="inlineStr">
        <is>
          <t>West</t>
        </is>
      </c>
      <c r="D7752" t="inlineStr">
        <is>
          <t>Mumbai</t>
        </is>
      </c>
      <c r="E7752" t="inlineStr">
        <is>
          <t>No</t>
        </is>
      </c>
      <c r="F7752" t="inlineStr">
        <is>
          <t>Occasional</t>
        </is>
      </c>
      <c r="G7752" t="n">
        <v>2</v>
      </c>
      <c r="H7752" s="24" t="n">
        <v>2344.64</v>
      </c>
      <c r="I7752" s="24" t="n">
        <v>787.58</v>
      </c>
      <c r="J7752" s="25" t="n">
        <v>45681</v>
      </c>
      <c r="K7752" s="25" t="n">
        <v>45931</v>
      </c>
      <c r="L7752" t="n">
        <v>4</v>
      </c>
      <c r="M7752" t="n">
        <v>2</v>
      </c>
      <c r="N7752" t="n">
        <v>1</v>
      </c>
      <c r="O7752">
        <f>DATE(2026,1,1)-K7752</f>
        <v/>
      </c>
      <c r="P7752">
        <f>IF(G7752&gt;=2,"Repeat","One-time")</f>
        <v/>
      </c>
    </row>
    <row r="7753">
      <c r="A7753" t="inlineStr">
        <is>
          <t>C05141</t>
        </is>
      </c>
      <c r="B7753" t="inlineStr">
        <is>
          <t>Farhan Khan</t>
        </is>
      </c>
      <c r="C7753" t="inlineStr">
        <is>
          <t>North</t>
        </is>
      </c>
      <c r="D7753" t="inlineStr">
        <is>
          <t>Delhi</t>
        </is>
      </c>
      <c r="E7753" t="inlineStr">
        <is>
          <t>No</t>
        </is>
      </c>
      <c r="F7753" t="inlineStr">
        <is>
          <t>Hibernating</t>
        </is>
      </c>
      <c r="G7753" t="n">
        <v>1</v>
      </c>
      <c r="H7753" s="24" t="n">
        <v>2338.96</v>
      </c>
      <c r="I7753" s="24" t="n">
        <v>1039.94</v>
      </c>
      <c r="J7753" s="25" t="n">
        <v>45486</v>
      </c>
      <c r="K7753" s="25" t="n">
        <v>45486</v>
      </c>
      <c r="L7753" t="n">
        <v>1</v>
      </c>
      <c r="M7753" t="n">
        <v>1</v>
      </c>
      <c r="N7753" t="n">
        <v>1</v>
      </c>
      <c r="O7753">
        <f>DATE(2026,1,1)-K7753</f>
        <v/>
      </c>
      <c r="P7753">
        <f>IF(G7753&gt;=2,"Repeat","One-time")</f>
        <v/>
      </c>
    </row>
    <row r="7754">
      <c r="A7754" t="inlineStr">
        <is>
          <t>C06859</t>
        </is>
      </c>
      <c r="B7754" t="inlineStr">
        <is>
          <t>Harpreet Pillai</t>
        </is>
      </c>
      <c r="C7754" t="inlineStr">
        <is>
          <t>East</t>
        </is>
      </c>
      <c r="D7754" t="inlineStr">
        <is>
          <t>Guwahati</t>
        </is>
      </c>
      <c r="E7754" t="inlineStr">
        <is>
          <t>Yes</t>
        </is>
      </c>
      <c r="F7754" t="inlineStr">
        <is>
          <t>Occasional</t>
        </is>
      </c>
      <c r="G7754" t="n">
        <v>1</v>
      </c>
      <c r="H7754" s="24" t="n">
        <v>2338.12</v>
      </c>
      <c r="I7754" s="24" t="n">
        <v>789.49</v>
      </c>
      <c r="J7754" s="25" t="n">
        <v>45628</v>
      </c>
      <c r="K7754" s="25" t="n">
        <v>45628</v>
      </c>
      <c r="L7754" t="n">
        <v>2</v>
      </c>
      <c r="M7754" t="n">
        <v>1</v>
      </c>
      <c r="N7754" t="n">
        <v>1</v>
      </c>
      <c r="O7754">
        <f>DATE(2026,1,1)-K7754</f>
        <v/>
      </c>
      <c r="P7754">
        <f>IF(G7754&gt;=2,"Repeat","One-time")</f>
        <v/>
      </c>
    </row>
    <row r="7755">
      <c r="A7755" t="inlineStr">
        <is>
          <t>C07818</t>
        </is>
      </c>
      <c r="B7755" t="inlineStr">
        <is>
          <t>Aarav Mukherjee</t>
        </is>
      </c>
      <c r="C7755" t="inlineStr">
        <is>
          <t>South</t>
        </is>
      </c>
      <c r="D7755" t="inlineStr">
        <is>
          <t>Bengaluru</t>
        </is>
      </c>
      <c r="E7755" t="inlineStr">
        <is>
          <t>No</t>
        </is>
      </c>
      <c r="F7755" t="inlineStr">
        <is>
          <t>Occasional</t>
        </is>
      </c>
      <c r="G7755" t="n">
        <v>1</v>
      </c>
      <c r="H7755" s="24" t="n">
        <v>2337.66</v>
      </c>
      <c r="I7755" s="24" t="n">
        <v>791.3099999999999</v>
      </c>
      <c r="J7755" s="25" t="n">
        <v>45782</v>
      </c>
      <c r="K7755" s="25" t="n">
        <v>45782</v>
      </c>
      <c r="L7755" t="n">
        <v>3</v>
      </c>
      <c r="M7755" t="n">
        <v>1</v>
      </c>
      <c r="N7755" t="n">
        <v>1</v>
      </c>
      <c r="O7755">
        <f>DATE(2026,1,1)-K7755</f>
        <v/>
      </c>
      <c r="P7755">
        <f>IF(G7755&gt;=2,"Repeat","One-time")</f>
        <v/>
      </c>
    </row>
    <row r="7756">
      <c r="A7756" t="inlineStr">
        <is>
          <t>C03755</t>
        </is>
      </c>
      <c r="B7756" t="inlineStr">
        <is>
          <t>Vikram Mukherjee</t>
        </is>
      </c>
      <c r="C7756" t="inlineStr">
        <is>
          <t>West</t>
        </is>
      </c>
      <c r="D7756" t="inlineStr">
        <is>
          <t>Mumbai</t>
        </is>
      </c>
      <c r="E7756" t="inlineStr">
        <is>
          <t>No</t>
        </is>
      </c>
      <c r="F7756" t="inlineStr">
        <is>
          <t>Occasional</t>
        </is>
      </c>
      <c r="G7756" t="n">
        <v>1</v>
      </c>
      <c r="H7756" s="24" t="n">
        <v>2337.56</v>
      </c>
      <c r="I7756" s="24" t="n">
        <v>718.3200000000001</v>
      </c>
      <c r="J7756" s="25" t="n">
        <v>45499</v>
      </c>
      <c r="K7756" s="25" t="n">
        <v>45499</v>
      </c>
      <c r="L7756" t="n">
        <v>2</v>
      </c>
      <c r="M7756" t="n">
        <v>1</v>
      </c>
      <c r="N7756" t="n">
        <v>1</v>
      </c>
      <c r="O7756">
        <f>DATE(2026,1,1)-K7756</f>
        <v/>
      </c>
      <c r="P7756">
        <f>IF(G7756&gt;=2,"Repeat","One-time")</f>
        <v/>
      </c>
    </row>
    <row r="7757">
      <c r="A7757" t="inlineStr">
        <is>
          <t>C04237</t>
        </is>
      </c>
      <c r="B7757" t="inlineStr">
        <is>
          <t>Aditya Mehta</t>
        </is>
      </c>
      <c r="C7757" t="inlineStr">
        <is>
          <t>West</t>
        </is>
      </c>
      <c r="D7757" t="inlineStr">
        <is>
          <t>Ahmedabad</t>
        </is>
      </c>
      <c r="E7757" t="inlineStr">
        <is>
          <t>No</t>
        </is>
      </c>
      <c r="F7757" t="inlineStr">
        <is>
          <t>At Risk</t>
        </is>
      </c>
      <c r="G7757" t="n">
        <v>3</v>
      </c>
      <c r="H7757" s="24" t="n">
        <v>2329.7</v>
      </c>
      <c r="I7757" s="24" t="n">
        <v>749.52</v>
      </c>
      <c r="J7757" s="25" t="n">
        <v>45358</v>
      </c>
      <c r="K7757" s="25" t="n">
        <v>45557</v>
      </c>
      <c r="L7757" t="n">
        <v>2</v>
      </c>
      <c r="M7757" t="n">
        <v>3</v>
      </c>
      <c r="N7757" t="n">
        <v>1</v>
      </c>
      <c r="O7757">
        <f>DATE(2026,1,1)-K7757</f>
        <v/>
      </c>
      <c r="P7757">
        <f>IF(G7757&gt;=2,"Repeat","One-time")</f>
        <v/>
      </c>
    </row>
    <row r="7758">
      <c r="A7758" t="inlineStr">
        <is>
          <t>C10244</t>
        </is>
      </c>
      <c r="B7758" t="inlineStr">
        <is>
          <t>Karan Verma</t>
        </is>
      </c>
      <c r="C7758" t="inlineStr">
        <is>
          <t>South</t>
        </is>
      </c>
      <c r="D7758" t="inlineStr">
        <is>
          <t>Kochi</t>
        </is>
      </c>
      <c r="E7758" t="inlineStr">
        <is>
          <t>No</t>
        </is>
      </c>
      <c r="F7758" t="inlineStr">
        <is>
          <t>Loyal</t>
        </is>
      </c>
      <c r="G7758" t="n">
        <v>2</v>
      </c>
      <c r="H7758" s="24" t="n">
        <v>2327.28</v>
      </c>
      <c r="I7758" s="24" t="n">
        <v>734.12</v>
      </c>
      <c r="J7758" s="25" t="n">
        <v>45893</v>
      </c>
      <c r="K7758" s="25" t="n">
        <v>45908</v>
      </c>
      <c r="L7758" t="n">
        <v>3</v>
      </c>
      <c r="M7758" t="n">
        <v>3</v>
      </c>
      <c r="N7758" t="n">
        <v>1</v>
      </c>
      <c r="O7758">
        <f>DATE(2026,1,1)-K7758</f>
        <v/>
      </c>
      <c r="P7758">
        <f>IF(G7758&gt;=2,"Repeat","One-time")</f>
        <v/>
      </c>
    </row>
    <row r="7759">
      <c r="A7759" t="inlineStr">
        <is>
          <t>C08976</t>
        </is>
      </c>
      <c r="B7759" t="inlineStr">
        <is>
          <t>Manish Das</t>
        </is>
      </c>
      <c r="C7759" t="inlineStr">
        <is>
          <t>West</t>
        </is>
      </c>
      <c r="D7759" t="inlineStr">
        <is>
          <t>Pune</t>
        </is>
      </c>
      <c r="E7759" t="inlineStr">
        <is>
          <t>No</t>
        </is>
      </c>
      <c r="F7759" t="inlineStr">
        <is>
          <t>Occasional</t>
        </is>
      </c>
      <c r="G7759" t="n">
        <v>1</v>
      </c>
      <c r="H7759" s="24" t="n">
        <v>2326.03</v>
      </c>
      <c r="I7759" s="24" t="n">
        <v>1070.11</v>
      </c>
      <c r="J7759" s="25" t="n">
        <v>45912</v>
      </c>
      <c r="K7759" s="25" t="n">
        <v>45912</v>
      </c>
      <c r="L7759" t="n">
        <v>3</v>
      </c>
      <c r="M7759" t="n">
        <v>1</v>
      </c>
      <c r="N7759" t="n">
        <v>1</v>
      </c>
      <c r="O7759">
        <f>DATE(2026,1,1)-K7759</f>
        <v/>
      </c>
      <c r="P7759">
        <f>IF(G7759&gt;=2,"Repeat","One-time")</f>
        <v/>
      </c>
    </row>
    <row r="7760">
      <c r="A7760" t="inlineStr">
        <is>
          <t>C10799</t>
        </is>
      </c>
      <c r="B7760" t="inlineStr">
        <is>
          <t>Isha Sharma</t>
        </is>
      </c>
      <c r="C7760" t="inlineStr">
        <is>
          <t>North</t>
        </is>
      </c>
      <c r="D7760" t="inlineStr">
        <is>
          <t>Chandigarh</t>
        </is>
      </c>
      <c r="E7760" t="inlineStr">
        <is>
          <t>Yes</t>
        </is>
      </c>
      <c r="F7760" t="inlineStr">
        <is>
          <t>New</t>
        </is>
      </c>
      <c r="G7760" t="n">
        <v>1</v>
      </c>
      <c r="H7760" s="24" t="n">
        <v>2325.06</v>
      </c>
      <c r="I7760" s="24" t="n">
        <v>741.34</v>
      </c>
      <c r="J7760" s="25" t="n">
        <v>45957</v>
      </c>
      <c r="K7760" s="25" t="n">
        <v>45957</v>
      </c>
      <c r="L7760" t="n">
        <v>4</v>
      </c>
      <c r="M7760" t="n">
        <v>2</v>
      </c>
      <c r="N7760" t="n">
        <v>1</v>
      </c>
      <c r="O7760">
        <f>DATE(2026,1,1)-K7760</f>
        <v/>
      </c>
      <c r="P7760">
        <f>IF(G7760&gt;=2,"Repeat","One-time")</f>
        <v/>
      </c>
    </row>
    <row r="7761">
      <c r="A7761" t="inlineStr">
        <is>
          <t>C06655</t>
        </is>
      </c>
      <c r="B7761" t="inlineStr">
        <is>
          <t>Manish Sharma</t>
        </is>
      </c>
      <c r="C7761" t="inlineStr">
        <is>
          <t>East</t>
        </is>
      </c>
      <c r="D7761" t="inlineStr">
        <is>
          <t>Guwahati</t>
        </is>
      </c>
      <c r="E7761" t="inlineStr">
        <is>
          <t>No</t>
        </is>
      </c>
      <c r="F7761" t="inlineStr">
        <is>
          <t>Occasional</t>
        </is>
      </c>
      <c r="G7761" t="n">
        <v>2</v>
      </c>
      <c r="H7761" s="24" t="n">
        <v>2323.73</v>
      </c>
      <c r="I7761" s="24" t="n">
        <v>1123.64</v>
      </c>
      <c r="J7761" s="25" t="n">
        <v>45603</v>
      </c>
      <c r="K7761" s="25" t="n">
        <v>45856</v>
      </c>
      <c r="L7761" t="n">
        <v>3</v>
      </c>
      <c r="M7761" t="n">
        <v>2</v>
      </c>
      <c r="N7761" t="n">
        <v>1</v>
      </c>
      <c r="O7761">
        <f>DATE(2026,1,1)-K7761</f>
        <v/>
      </c>
      <c r="P7761">
        <f>IF(G7761&gt;=2,"Repeat","One-time")</f>
        <v/>
      </c>
    </row>
    <row r="7762">
      <c r="A7762" t="inlineStr">
        <is>
          <t>C08200</t>
        </is>
      </c>
      <c r="B7762" t="inlineStr">
        <is>
          <t>Sneha Reddy</t>
        </is>
      </c>
      <c r="C7762" t="inlineStr">
        <is>
          <t>Central</t>
        </is>
      </c>
      <c r="D7762" t="inlineStr">
        <is>
          <t>Bhopal</t>
        </is>
      </c>
      <c r="E7762" t="inlineStr">
        <is>
          <t>No</t>
        </is>
      </c>
      <c r="F7762" t="inlineStr">
        <is>
          <t>Occasional</t>
        </is>
      </c>
      <c r="G7762" t="n">
        <v>2</v>
      </c>
      <c r="H7762" s="24" t="n">
        <v>2323.38</v>
      </c>
      <c r="I7762" s="24" t="n">
        <v>804.52</v>
      </c>
      <c r="J7762" s="25" t="n">
        <v>45819</v>
      </c>
      <c r="K7762" s="25" t="n">
        <v>45898</v>
      </c>
      <c r="L7762" t="n">
        <v>3</v>
      </c>
      <c r="M7762" t="n">
        <v>2</v>
      </c>
      <c r="N7762" t="n">
        <v>1</v>
      </c>
      <c r="O7762">
        <f>DATE(2026,1,1)-K7762</f>
        <v/>
      </c>
      <c r="P7762">
        <f>IF(G7762&gt;=2,"Repeat","One-time")</f>
        <v/>
      </c>
    </row>
    <row r="7763">
      <c r="A7763" t="inlineStr">
        <is>
          <t>C09521</t>
        </is>
      </c>
      <c r="B7763" t="inlineStr">
        <is>
          <t>Diya Singh</t>
        </is>
      </c>
      <c r="C7763" t="inlineStr">
        <is>
          <t>North</t>
        </is>
      </c>
      <c r="D7763" t="inlineStr">
        <is>
          <t>Chandigarh</t>
        </is>
      </c>
      <c r="E7763" t="inlineStr">
        <is>
          <t>No</t>
        </is>
      </c>
      <c r="F7763" t="inlineStr">
        <is>
          <t>Occasional</t>
        </is>
      </c>
      <c r="G7763" t="n">
        <v>2</v>
      </c>
      <c r="H7763" s="24" t="n">
        <v>2322.36</v>
      </c>
      <c r="I7763" s="24" t="n">
        <v>990.71</v>
      </c>
      <c r="J7763" s="25" t="n">
        <v>45827</v>
      </c>
      <c r="K7763" s="25" t="n">
        <v>45933</v>
      </c>
      <c r="L7763" t="n">
        <v>4</v>
      </c>
      <c r="M7763" t="n">
        <v>2</v>
      </c>
      <c r="N7763" t="n">
        <v>1</v>
      </c>
      <c r="O7763">
        <f>DATE(2026,1,1)-K7763</f>
        <v/>
      </c>
      <c r="P7763">
        <f>IF(G7763&gt;=2,"Repeat","One-time")</f>
        <v/>
      </c>
    </row>
    <row r="7764">
      <c r="A7764" t="inlineStr">
        <is>
          <t>C08934</t>
        </is>
      </c>
      <c r="B7764" t="inlineStr">
        <is>
          <t>Ayesha Banerjee</t>
        </is>
      </c>
      <c r="C7764" t="inlineStr">
        <is>
          <t>South</t>
        </is>
      </c>
      <c r="D7764" t="inlineStr">
        <is>
          <t>Bengaluru</t>
        </is>
      </c>
      <c r="E7764" t="inlineStr">
        <is>
          <t>No</t>
        </is>
      </c>
      <c r="F7764" t="inlineStr">
        <is>
          <t>Occasional</t>
        </is>
      </c>
      <c r="G7764" t="n">
        <v>2</v>
      </c>
      <c r="H7764" s="24" t="n">
        <v>2319.17</v>
      </c>
      <c r="I7764" s="24" t="n">
        <v>1036.23</v>
      </c>
      <c r="J7764" s="25" t="n">
        <v>45854</v>
      </c>
      <c r="K7764" s="25" t="n">
        <v>45959</v>
      </c>
      <c r="L7764" t="n">
        <v>4</v>
      </c>
      <c r="M7764" t="n">
        <v>2</v>
      </c>
      <c r="N7764" t="n">
        <v>1</v>
      </c>
      <c r="O7764">
        <f>DATE(2026,1,1)-K7764</f>
        <v/>
      </c>
      <c r="P7764">
        <f>IF(G7764&gt;=2,"Repeat","One-time")</f>
        <v/>
      </c>
    </row>
    <row r="7765">
      <c r="A7765" t="inlineStr">
        <is>
          <t>C00573</t>
        </is>
      </c>
      <c r="B7765" t="inlineStr">
        <is>
          <t>Kavya Das</t>
        </is>
      </c>
      <c r="C7765" t="inlineStr">
        <is>
          <t>Central</t>
        </is>
      </c>
      <c r="D7765" t="inlineStr">
        <is>
          <t>Bhopal</t>
        </is>
      </c>
      <c r="E7765" t="inlineStr">
        <is>
          <t>No</t>
        </is>
      </c>
      <c r="F7765" t="inlineStr">
        <is>
          <t>Hibernating</t>
        </is>
      </c>
      <c r="G7765" t="n">
        <v>1</v>
      </c>
      <c r="H7765" s="24" t="n">
        <v>2318</v>
      </c>
      <c r="I7765" s="24" t="n">
        <v>1274.86</v>
      </c>
      <c r="J7765" s="25" t="n">
        <v>44962</v>
      </c>
      <c r="K7765" s="25" t="n">
        <v>44962</v>
      </c>
      <c r="L7765" t="n">
        <v>1</v>
      </c>
      <c r="M7765" t="n">
        <v>1</v>
      </c>
      <c r="N7765" t="n">
        <v>1</v>
      </c>
      <c r="O7765">
        <f>DATE(2026,1,1)-K7765</f>
        <v/>
      </c>
      <c r="P7765">
        <f>IF(G7765&gt;=2,"Repeat","One-time")</f>
        <v/>
      </c>
    </row>
    <row r="7766">
      <c r="A7766" t="inlineStr">
        <is>
          <t>C02135</t>
        </is>
      </c>
      <c r="B7766" t="inlineStr">
        <is>
          <t>Abhishek Singh</t>
        </is>
      </c>
      <c r="C7766" t="inlineStr">
        <is>
          <t>West</t>
        </is>
      </c>
      <c r="D7766" t="inlineStr">
        <is>
          <t>Ahmedabad</t>
        </is>
      </c>
      <c r="E7766" t="inlineStr">
        <is>
          <t>No</t>
        </is>
      </c>
      <c r="F7766" t="inlineStr">
        <is>
          <t>Hibernating</t>
        </is>
      </c>
      <c r="G7766" t="n">
        <v>2</v>
      </c>
      <c r="H7766" s="24" t="n">
        <v>2317.05</v>
      </c>
      <c r="I7766" s="24" t="n">
        <v>529.1799999999999</v>
      </c>
      <c r="J7766" s="25" t="n">
        <v>45233</v>
      </c>
      <c r="K7766" s="25" t="n">
        <v>45241</v>
      </c>
      <c r="L7766" t="n">
        <v>1</v>
      </c>
      <c r="M7766" t="n">
        <v>2</v>
      </c>
      <c r="N7766" t="n">
        <v>1</v>
      </c>
      <c r="O7766">
        <f>DATE(2026,1,1)-K7766</f>
        <v/>
      </c>
      <c r="P7766">
        <f>IF(G7766&gt;=2,"Repeat","One-time")</f>
        <v/>
      </c>
    </row>
    <row r="7767">
      <c r="A7767" t="inlineStr">
        <is>
          <t>C10146</t>
        </is>
      </c>
      <c r="B7767" t="inlineStr">
        <is>
          <t>Pooja Shah</t>
        </is>
      </c>
      <c r="C7767" t="inlineStr">
        <is>
          <t>West</t>
        </is>
      </c>
      <c r="D7767" t="inlineStr">
        <is>
          <t>Surat</t>
        </is>
      </c>
      <c r="E7767" t="inlineStr">
        <is>
          <t>Yes</t>
        </is>
      </c>
      <c r="F7767" t="inlineStr">
        <is>
          <t>New</t>
        </is>
      </c>
      <c r="G7767" t="n">
        <v>1</v>
      </c>
      <c r="H7767" s="24" t="n">
        <v>2315.81</v>
      </c>
      <c r="I7767" s="24" t="n">
        <v>807.61</v>
      </c>
      <c r="J7767" s="25" t="n">
        <v>45949</v>
      </c>
      <c r="K7767" s="25" t="n">
        <v>45949</v>
      </c>
      <c r="L7767" t="n">
        <v>4</v>
      </c>
      <c r="M7767" t="n">
        <v>2</v>
      </c>
      <c r="N7767" t="n">
        <v>1</v>
      </c>
      <c r="O7767">
        <f>DATE(2026,1,1)-K7767</f>
        <v/>
      </c>
      <c r="P7767">
        <f>IF(G7767&gt;=2,"Repeat","One-time")</f>
        <v/>
      </c>
    </row>
    <row r="7768">
      <c r="A7768" t="inlineStr">
        <is>
          <t>C06042</t>
        </is>
      </c>
      <c r="B7768" t="inlineStr">
        <is>
          <t>Isha Banerjee</t>
        </is>
      </c>
      <c r="C7768" t="inlineStr">
        <is>
          <t>South</t>
        </is>
      </c>
      <c r="D7768" t="inlineStr">
        <is>
          <t>Coimbatore</t>
        </is>
      </c>
      <c r="E7768" t="inlineStr">
        <is>
          <t>No</t>
        </is>
      </c>
      <c r="F7768" t="inlineStr">
        <is>
          <t>Occasional</t>
        </is>
      </c>
      <c r="G7768" t="n">
        <v>2</v>
      </c>
      <c r="H7768" s="24" t="n">
        <v>2313.76</v>
      </c>
      <c r="I7768" s="24" t="n">
        <v>787.4</v>
      </c>
      <c r="J7768" s="25" t="n">
        <v>45772</v>
      </c>
      <c r="K7768" s="25" t="n">
        <v>46009</v>
      </c>
      <c r="L7768" t="n">
        <v>5</v>
      </c>
      <c r="M7768" t="n">
        <v>2</v>
      </c>
      <c r="N7768" t="n">
        <v>1</v>
      </c>
      <c r="O7768">
        <f>DATE(2026,1,1)-K7768</f>
        <v/>
      </c>
      <c r="P7768">
        <f>IF(G7768&gt;=2,"Repeat","One-time")</f>
        <v/>
      </c>
    </row>
    <row r="7769">
      <c r="A7769" t="inlineStr">
        <is>
          <t>C02391</t>
        </is>
      </c>
      <c r="B7769" t="inlineStr">
        <is>
          <t>Gurpreet Rao</t>
        </is>
      </c>
      <c r="C7769" t="inlineStr">
        <is>
          <t>West</t>
        </is>
      </c>
      <c r="D7769" t="inlineStr">
        <is>
          <t>Mumbai</t>
        </is>
      </c>
      <c r="E7769" t="inlineStr">
        <is>
          <t>No</t>
        </is>
      </c>
      <c r="F7769" t="inlineStr">
        <is>
          <t>Hibernating</t>
        </is>
      </c>
      <c r="G7769" t="n">
        <v>2</v>
      </c>
      <c r="H7769" s="24" t="n">
        <v>2313.35</v>
      </c>
      <c r="I7769" s="24" t="n">
        <v>580.1</v>
      </c>
      <c r="J7769" s="25" t="n">
        <v>45152</v>
      </c>
      <c r="K7769" s="25" t="n">
        <v>45210</v>
      </c>
      <c r="L7769" t="n">
        <v>1</v>
      </c>
      <c r="M7769" t="n">
        <v>2</v>
      </c>
      <c r="N7769" t="n">
        <v>1</v>
      </c>
      <c r="O7769">
        <f>DATE(2026,1,1)-K7769</f>
        <v/>
      </c>
      <c r="P7769">
        <f>IF(G7769&gt;=2,"Repeat","One-time")</f>
        <v/>
      </c>
    </row>
    <row r="7770">
      <c r="A7770" t="inlineStr">
        <is>
          <t>C03234</t>
        </is>
      </c>
      <c r="B7770" t="inlineStr">
        <is>
          <t>Ritu Menon</t>
        </is>
      </c>
      <c r="C7770" t="inlineStr">
        <is>
          <t>East</t>
        </is>
      </c>
      <c r="D7770" t="inlineStr">
        <is>
          <t>Guwahati</t>
        </is>
      </c>
      <c r="E7770" t="inlineStr">
        <is>
          <t>No</t>
        </is>
      </c>
      <c r="F7770" t="inlineStr">
        <is>
          <t>Occasional</t>
        </is>
      </c>
      <c r="G7770" t="n">
        <v>2</v>
      </c>
      <c r="H7770" s="24" t="n">
        <v>2309.24</v>
      </c>
      <c r="I7770" s="24" t="n">
        <v>940.4</v>
      </c>
      <c r="J7770" s="25" t="n">
        <v>45239</v>
      </c>
      <c r="K7770" s="25" t="n">
        <v>45769</v>
      </c>
      <c r="L7770" t="n">
        <v>3</v>
      </c>
      <c r="M7770" t="n">
        <v>2</v>
      </c>
      <c r="N7770" t="n">
        <v>1</v>
      </c>
      <c r="O7770">
        <f>DATE(2026,1,1)-K7770</f>
        <v/>
      </c>
      <c r="P7770">
        <f>IF(G7770&gt;=2,"Repeat","One-time")</f>
        <v/>
      </c>
    </row>
    <row r="7771">
      <c r="A7771" t="inlineStr">
        <is>
          <t>C04781</t>
        </is>
      </c>
      <c r="B7771" t="inlineStr">
        <is>
          <t>Neha Mehta</t>
        </is>
      </c>
      <c r="C7771" t="inlineStr">
        <is>
          <t>North</t>
        </is>
      </c>
      <c r="D7771" t="inlineStr">
        <is>
          <t>Chandigarh</t>
        </is>
      </c>
      <c r="E7771" t="inlineStr">
        <is>
          <t>No</t>
        </is>
      </c>
      <c r="F7771" t="inlineStr">
        <is>
          <t>Hibernating</t>
        </is>
      </c>
      <c r="G7771" t="n">
        <v>1</v>
      </c>
      <c r="H7771" s="24" t="n">
        <v>2308.95</v>
      </c>
      <c r="I7771" s="24" t="n">
        <v>932.14</v>
      </c>
      <c r="J7771" s="25" t="n">
        <v>45450</v>
      </c>
      <c r="K7771" s="25" t="n">
        <v>45450</v>
      </c>
      <c r="L7771" t="n">
        <v>1</v>
      </c>
      <c r="M7771" t="n">
        <v>1</v>
      </c>
      <c r="N7771" t="n">
        <v>1</v>
      </c>
      <c r="O7771">
        <f>DATE(2026,1,1)-K7771</f>
        <v/>
      </c>
      <c r="P7771">
        <f>IF(G7771&gt;=2,"Repeat","One-time")</f>
        <v/>
      </c>
    </row>
    <row r="7772">
      <c r="A7772" t="inlineStr">
        <is>
          <t>C02118</t>
        </is>
      </c>
      <c r="B7772" t="inlineStr">
        <is>
          <t>Isha Ghosh</t>
        </is>
      </c>
      <c r="C7772" t="inlineStr">
        <is>
          <t>West</t>
        </is>
      </c>
      <c r="D7772" t="inlineStr">
        <is>
          <t>Mumbai</t>
        </is>
      </c>
      <c r="E7772" t="inlineStr">
        <is>
          <t>No</t>
        </is>
      </c>
      <c r="F7772" t="inlineStr">
        <is>
          <t>Hibernating</t>
        </is>
      </c>
      <c r="G7772" t="n">
        <v>2</v>
      </c>
      <c r="H7772" s="24" t="n">
        <v>2308.2</v>
      </c>
      <c r="I7772" s="24" t="n">
        <v>883.78</v>
      </c>
      <c r="J7772" s="25" t="n">
        <v>45095</v>
      </c>
      <c r="K7772" s="25" t="n">
        <v>45242</v>
      </c>
      <c r="L7772" t="n">
        <v>1</v>
      </c>
      <c r="M7772" t="n">
        <v>2</v>
      </c>
      <c r="N7772" t="n">
        <v>1</v>
      </c>
      <c r="O7772">
        <f>DATE(2026,1,1)-K7772</f>
        <v/>
      </c>
      <c r="P7772">
        <f>IF(G7772&gt;=2,"Repeat","One-time")</f>
        <v/>
      </c>
    </row>
    <row r="7773">
      <c r="A7773" t="inlineStr">
        <is>
          <t>C06690</t>
        </is>
      </c>
      <c r="B7773" t="inlineStr">
        <is>
          <t>Joseph Mishra</t>
        </is>
      </c>
      <c r="C7773" t="inlineStr">
        <is>
          <t>South</t>
        </is>
      </c>
      <c r="D7773" t="inlineStr">
        <is>
          <t>Hyderabad</t>
        </is>
      </c>
      <c r="E7773" t="inlineStr">
        <is>
          <t>No</t>
        </is>
      </c>
      <c r="F7773" t="inlineStr">
        <is>
          <t>Occasional</t>
        </is>
      </c>
      <c r="G7773" t="n">
        <v>1</v>
      </c>
      <c r="H7773" s="24" t="n">
        <v>2306.36</v>
      </c>
      <c r="I7773" s="24" t="n">
        <v>674.53</v>
      </c>
      <c r="J7773" s="25" t="n">
        <v>45572</v>
      </c>
      <c r="K7773" s="25" t="n">
        <v>45572</v>
      </c>
      <c r="L7773" t="n">
        <v>2</v>
      </c>
      <c r="M7773" t="n">
        <v>1</v>
      </c>
      <c r="N7773" t="n">
        <v>1</v>
      </c>
      <c r="O7773">
        <f>DATE(2026,1,1)-K7773</f>
        <v/>
      </c>
      <c r="P7773">
        <f>IF(G7773&gt;=2,"Repeat","One-time")</f>
        <v/>
      </c>
    </row>
    <row r="7774">
      <c r="A7774" t="inlineStr">
        <is>
          <t>C03562</t>
        </is>
      </c>
      <c r="B7774" t="inlineStr">
        <is>
          <t>Isha Mehta</t>
        </is>
      </c>
      <c r="C7774" t="inlineStr">
        <is>
          <t>South</t>
        </is>
      </c>
      <c r="D7774" t="inlineStr">
        <is>
          <t>Hyderabad</t>
        </is>
      </c>
      <c r="E7774" t="inlineStr">
        <is>
          <t>No</t>
        </is>
      </c>
      <c r="F7774" t="inlineStr">
        <is>
          <t>Hibernating</t>
        </is>
      </c>
      <c r="G7774" t="n">
        <v>1</v>
      </c>
      <c r="H7774" s="24" t="n">
        <v>2295.9</v>
      </c>
      <c r="I7774" s="24" t="n">
        <v>708.83</v>
      </c>
      <c r="J7774" s="25" t="n">
        <v>45363</v>
      </c>
      <c r="K7774" s="25" t="n">
        <v>45363</v>
      </c>
      <c r="L7774" t="n">
        <v>1</v>
      </c>
      <c r="M7774" t="n">
        <v>1</v>
      </c>
      <c r="N7774" t="n">
        <v>1</v>
      </c>
      <c r="O7774">
        <f>DATE(2026,1,1)-K7774</f>
        <v/>
      </c>
      <c r="P7774">
        <f>IF(G7774&gt;=2,"Repeat","One-time")</f>
        <v/>
      </c>
    </row>
    <row r="7775">
      <c r="A7775" t="inlineStr">
        <is>
          <t>C07444</t>
        </is>
      </c>
      <c r="B7775" t="inlineStr">
        <is>
          <t>Deepak Thakur</t>
        </is>
      </c>
      <c r="C7775" t="inlineStr">
        <is>
          <t>West</t>
        </is>
      </c>
      <c r="D7775" t="inlineStr">
        <is>
          <t>Mumbai</t>
        </is>
      </c>
      <c r="E7775" t="inlineStr">
        <is>
          <t>No</t>
        </is>
      </c>
      <c r="F7775" t="inlineStr">
        <is>
          <t>Occasional</t>
        </is>
      </c>
      <c r="G7775" t="n">
        <v>2</v>
      </c>
      <c r="H7775" s="24" t="n">
        <v>2295.48</v>
      </c>
      <c r="I7775" s="24" t="n">
        <v>541.37</v>
      </c>
      <c r="J7775" s="25" t="n">
        <v>45663</v>
      </c>
      <c r="K7775" s="25" t="n">
        <v>45671</v>
      </c>
      <c r="L7775" t="n">
        <v>2</v>
      </c>
      <c r="M7775" t="n">
        <v>2</v>
      </c>
      <c r="N7775" t="n">
        <v>1</v>
      </c>
      <c r="O7775">
        <f>DATE(2026,1,1)-K7775</f>
        <v/>
      </c>
      <c r="P7775">
        <f>IF(G7775&gt;=2,"Repeat","One-time")</f>
        <v/>
      </c>
    </row>
    <row r="7776">
      <c r="A7776" t="inlineStr">
        <is>
          <t>C07548</t>
        </is>
      </c>
      <c r="B7776" t="inlineStr">
        <is>
          <t>Lakshmi Gupta</t>
        </is>
      </c>
      <c r="C7776" t="inlineStr">
        <is>
          <t>East</t>
        </is>
      </c>
      <c r="D7776" t="inlineStr">
        <is>
          <t>Kolkata</t>
        </is>
      </c>
      <c r="E7776" t="inlineStr">
        <is>
          <t>Yes</t>
        </is>
      </c>
      <c r="F7776" t="inlineStr">
        <is>
          <t>Occasional</t>
        </is>
      </c>
      <c r="G7776" t="n">
        <v>1</v>
      </c>
      <c r="H7776" s="24" t="n">
        <v>2295.43</v>
      </c>
      <c r="I7776" s="24" t="n">
        <v>736.8099999999999</v>
      </c>
      <c r="J7776" s="25" t="n">
        <v>45810</v>
      </c>
      <c r="K7776" s="25" t="n">
        <v>45810</v>
      </c>
      <c r="L7776" t="n">
        <v>3</v>
      </c>
      <c r="M7776" t="n">
        <v>1</v>
      </c>
      <c r="N7776" t="n">
        <v>1</v>
      </c>
      <c r="O7776">
        <f>DATE(2026,1,1)-K7776</f>
        <v/>
      </c>
      <c r="P7776">
        <f>IF(G7776&gt;=2,"Repeat","One-time")</f>
        <v/>
      </c>
    </row>
    <row r="7777">
      <c r="A7777" t="inlineStr">
        <is>
          <t>C02336</t>
        </is>
      </c>
      <c r="B7777" t="inlineStr">
        <is>
          <t>Kavya Mukherjee</t>
        </is>
      </c>
      <c r="C7777" t="inlineStr">
        <is>
          <t>South</t>
        </is>
      </c>
      <c r="D7777" t="inlineStr">
        <is>
          <t>Bengaluru</t>
        </is>
      </c>
      <c r="E7777" t="inlineStr">
        <is>
          <t>No</t>
        </is>
      </c>
      <c r="F7777" t="inlineStr">
        <is>
          <t>Hibernating</t>
        </is>
      </c>
      <c r="G7777" t="n">
        <v>1</v>
      </c>
      <c r="H7777" s="24" t="n">
        <v>2294.65</v>
      </c>
      <c r="I7777" s="24" t="n">
        <v>515.04</v>
      </c>
      <c r="J7777" s="25" t="n">
        <v>45304</v>
      </c>
      <c r="K7777" s="25" t="n">
        <v>45304</v>
      </c>
      <c r="L7777" t="n">
        <v>1</v>
      </c>
      <c r="M7777" t="n">
        <v>1</v>
      </c>
      <c r="N7777" t="n">
        <v>1</v>
      </c>
      <c r="O7777">
        <f>DATE(2026,1,1)-K7777</f>
        <v/>
      </c>
      <c r="P7777">
        <f>IF(G7777&gt;=2,"Repeat","One-time")</f>
        <v/>
      </c>
    </row>
    <row r="7778">
      <c r="A7778" t="inlineStr">
        <is>
          <t>C03375</t>
        </is>
      </c>
      <c r="B7778" t="inlineStr">
        <is>
          <t>Priya Khan</t>
        </is>
      </c>
      <c r="C7778" t="inlineStr">
        <is>
          <t>West</t>
        </is>
      </c>
      <c r="D7778" t="inlineStr">
        <is>
          <t>Mumbai</t>
        </is>
      </c>
      <c r="E7778" t="inlineStr">
        <is>
          <t>No</t>
        </is>
      </c>
      <c r="F7778" t="inlineStr">
        <is>
          <t>Hibernating</t>
        </is>
      </c>
      <c r="G7778" t="n">
        <v>1</v>
      </c>
      <c r="H7778" s="24" t="n">
        <v>2291.75</v>
      </c>
      <c r="I7778" s="24" t="n">
        <v>765.74</v>
      </c>
      <c r="J7778" s="25" t="n">
        <v>45267</v>
      </c>
      <c r="K7778" s="25" t="n">
        <v>45267</v>
      </c>
      <c r="L7778" t="n">
        <v>1</v>
      </c>
      <c r="M7778" t="n">
        <v>1</v>
      </c>
      <c r="N7778" t="n">
        <v>1</v>
      </c>
      <c r="O7778">
        <f>DATE(2026,1,1)-K7778</f>
        <v/>
      </c>
      <c r="P7778">
        <f>IF(G7778&gt;=2,"Repeat","One-time")</f>
        <v/>
      </c>
    </row>
    <row r="7779">
      <c r="A7779" t="inlineStr">
        <is>
          <t>C04908</t>
        </is>
      </c>
      <c r="B7779" t="inlineStr">
        <is>
          <t>Swati Nair</t>
        </is>
      </c>
      <c r="C7779" t="inlineStr">
        <is>
          <t>North</t>
        </is>
      </c>
      <c r="D7779" t="inlineStr">
        <is>
          <t>Jaipur</t>
        </is>
      </c>
      <c r="E7779" t="inlineStr">
        <is>
          <t>No</t>
        </is>
      </c>
      <c r="F7779" t="inlineStr">
        <is>
          <t>Occasional</t>
        </is>
      </c>
      <c r="G7779" t="n">
        <v>1</v>
      </c>
      <c r="H7779" s="24" t="n">
        <v>2291.32</v>
      </c>
      <c r="I7779" s="24" t="n">
        <v>816.52</v>
      </c>
      <c r="J7779" s="25" t="n">
        <v>45625</v>
      </c>
      <c r="K7779" s="25" t="n">
        <v>45625</v>
      </c>
      <c r="L7779" t="n">
        <v>2</v>
      </c>
      <c r="M7779" t="n">
        <v>1</v>
      </c>
      <c r="N7779" t="n">
        <v>1</v>
      </c>
      <c r="O7779">
        <f>DATE(2026,1,1)-K7779</f>
        <v/>
      </c>
      <c r="P7779">
        <f>IF(G7779&gt;=2,"Repeat","One-time")</f>
        <v/>
      </c>
    </row>
    <row r="7780">
      <c r="A7780" t="inlineStr">
        <is>
          <t>C05119</t>
        </is>
      </c>
      <c r="B7780" t="inlineStr">
        <is>
          <t>Karan Ghosh</t>
        </is>
      </c>
      <c r="C7780" t="inlineStr">
        <is>
          <t>South</t>
        </is>
      </c>
      <c r="D7780" t="inlineStr">
        <is>
          <t>Hyderabad</t>
        </is>
      </c>
      <c r="E7780" t="inlineStr">
        <is>
          <t>No</t>
        </is>
      </c>
      <c r="F7780" t="inlineStr">
        <is>
          <t>Hibernating</t>
        </is>
      </c>
      <c r="G7780" t="n">
        <v>1</v>
      </c>
      <c r="H7780" s="24" t="n">
        <v>2290.39</v>
      </c>
      <c r="I7780" s="24" t="n">
        <v>972.28</v>
      </c>
      <c r="J7780" s="25" t="n">
        <v>45434</v>
      </c>
      <c r="K7780" s="25" t="n">
        <v>45434</v>
      </c>
      <c r="L7780" t="n">
        <v>1</v>
      </c>
      <c r="M7780" t="n">
        <v>1</v>
      </c>
      <c r="N7780" t="n">
        <v>1</v>
      </c>
      <c r="O7780">
        <f>DATE(2026,1,1)-K7780</f>
        <v/>
      </c>
      <c r="P7780">
        <f>IF(G7780&gt;=2,"Repeat","One-time")</f>
        <v/>
      </c>
    </row>
    <row r="7781">
      <c r="A7781" t="inlineStr">
        <is>
          <t>C06605</t>
        </is>
      </c>
      <c r="B7781" t="inlineStr">
        <is>
          <t>Suresh Joshi</t>
        </is>
      </c>
      <c r="C7781" t="inlineStr">
        <is>
          <t>West</t>
        </is>
      </c>
      <c r="D7781" t="inlineStr">
        <is>
          <t>Mumbai</t>
        </is>
      </c>
      <c r="E7781" t="inlineStr">
        <is>
          <t>No</t>
        </is>
      </c>
      <c r="F7781" t="inlineStr">
        <is>
          <t>Occasional</t>
        </is>
      </c>
      <c r="G7781" t="n">
        <v>1</v>
      </c>
      <c r="H7781" s="24" t="n">
        <v>2288.68</v>
      </c>
      <c r="I7781" s="24" t="n">
        <v>984.46</v>
      </c>
      <c r="J7781" s="25" t="n">
        <v>45595</v>
      </c>
      <c r="K7781" s="25" t="n">
        <v>45595</v>
      </c>
      <c r="L7781" t="n">
        <v>2</v>
      </c>
      <c r="M7781" t="n">
        <v>1</v>
      </c>
      <c r="N7781" t="n">
        <v>1</v>
      </c>
      <c r="O7781">
        <f>DATE(2026,1,1)-K7781</f>
        <v/>
      </c>
      <c r="P7781">
        <f>IF(G7781&gt;=2,"Repeat","One-time")</f>
        <v/>
      </c>
    </row>
    <row r="7782">
      <c r="A7782" t="inlineStr">
        <is>
          <t>C04208</t>
        </is>
      </c>
      <c r="B7782" t="inlineStr">
        <is>
          <t>Sneha Sinha</t>
        </is>
      </c>
      <c r="C7782" t="inlineStr">
        <is>
          <t>North</t>
        </is>
      </c>
      <c r="D7782" t="inlineStr">
        <is>
          <t>Delhi</t>
        </is>
      </c>
      <c r="E7782" t="inlineStr">
        <is>
          <t>No</t>
        </is>
      </c>
      <c r="F7782" t="inlineStr">
        <is>
          <t>Occasional</t>
        </is>
      </c>
      <c r="G7782" t="n">
        <v>1</v>
      </c>
      <c r="H7782" s="24" t="n">
        <v>2288.68</v>
      </c>
      <c r="I7782" s="24" t="n">
        <v>984.46</v>
      </c>
      <c r="J7782" s="25" t="n">
        <v>45539</v>
      </c>
      <c r="K7782" s="25" t="n">
        <v>45539</v>
      </c>
      <c r="L7782" t="n">
        <v>2</v>
      </c>
      <c r="M7782" t="n">
        <v>1</v>
      </c>
      <c r="N7782" t="n">
        <v>1</v>
      </c>
      <c r="O7782">
        <f>DATE(2026,1,1)-K7782</f>
        <v/>
      </c>
      <c r="P7782">
        <f>IF(G7782&gt;=2,"Repeat","One-time")</f>
        <v/>
      </c>
    </row>
    <row r="7783">
      <c r="A7783" t="inlineStr">
        <is>
          <t>C09278</t>
        </is>
      </c>
      <c r="B7783" t="inlineStr">
        <is>
          <t>Gurpreet Das</t>
        </is>
      </c>
      <c r="C7783" t="inlineStr">
        <is>
          <t>South</t>
        </is>
      </c>
      <c r="D7783" t="inlineStr">
        <is>
          <t>Coimbatore</t>
        </is>
      </c>
      <c r="E7783" t="inlineStr">
        <is>
          <t>No</t>
        </is>
      </c>
      <c r="F7783" t="inlineStr">
        <is>
          <t>Occasional</t>
        </is>
      </c>
      <c r="G7783" t="n">
        <v>1</v>
      </c>
      <c r="H7783" s="24" t="n">
        <v>2285.75</v>
      </c>
      <c r="I7783" s="24" t="n">
        <v>668.46</v>
      </c>
      <c r="J7783" s="25" t="n">
        <v>45843</v>
      </c>
      <c r="K7783" s="25" t="n">
        <v>45843</v>
      </c>
      <c r="L7783" t="n">
        <v>3</v>
      </c>
      <c r="M7783" t="n">
        <v>1</v>
      </c>
      <c r="N7783" t="n">
        <v>1</v>
      </c>
      <c r="O7783">
        <f>DATE(2026,1,1)-K7783</f>
        <v/>
      </c>
      <c r="P7783">
        <f>IF(G7783&gt;=2,"Repeat","One-time")</f>
        <v/>
      </c>
    </row>
    <row r="7784">
      <c r="A7784" t="inlineStr">
        <is>
          <t>C03210</t>
        </is>
      </c>
      <c r="B7784" t="inlineStr">
        <is>
          <t>Vikram Bose</t>
        </is>
      </c>
      <c r="C7784" t="inlineStr">
        <is>
          <t>North</t>
        </is>
      </c>
      <c r="D7784" t="inlineStr">
        <is>
          <t>Lucknow</t>
        </is>
      </c>
      <c r="E7784" t="inlineStr">
        <is>
          <t>No</t>
        </is>
      </c>
      <c r="F7784" t="inlineStr">
        <is>
          <t>Occasional</t>
        </is>
      </c>
      <c r="G7784" t="n">
        <v>1</v>
      </c>
      <c r="H7784" s="24" t="n">
        <v>2281.03</v>
      </c>
      <c r="I7784" s="24" t="n">
        <v>1055.12</v>
      </c>
      <c r="J7784" s="25" t="n">
        <v>45495</v>
      </c>
      <c r="K7784" s="25" t="n">
        <v>45495</v>
      </c>
      <c r="L7784" t="n">
        <v>2</v>
      </c>
      <c r="M7784" t="n">
        <v>1</v>
      </c>
      <c r="N7784" t="n">
        <v>1</v>
      </c>
      <c r="O7784">
        <f>DATE(2026,1,1)-K7784</f>
        <v/>
      </c>
      <c r="P7784">
        <f>IF(G7784&gt;=2,"Repeat","One-time")</f>
        <v/>
      </c>
    </row>
    <row r="7785">
      <c r="A7785" t="inlineStr">
        <is>
          <t>C08001</t>
        </is>
      </c>
      <c r="B7785" t="inlineStr">
        <is>
          <t>Ritu Fernandes</t>
        </is>
      </c>
      <c r="C7785" t="inlineStr">
        <is>
          <t>North</t>
        </is>
      </c>
      <c r="D7785" t="inlineStr">
        <is>
          <t>Lucknow</t>
        </is>
      </c>
      <c r="E7785" t="inlineStr">
        <is>
          <t>No</t>
        </is>
      </c>
      <c r="F7785" t="inlineStr">
        <is>
          <t>Loyal</t>
        </is>
      </c>
      <c r="G7785" t="n">
        <v>3</v>
      </c>
      <c r="H7785" s="24" t="n">
        <v>2279.96</v>
      </c>
      <c r="I7785" s="24" t="n">
        <v>833.42</v>
      </c>
      <c r="J7785" s="25" t="n">
        <v>45710</v>
      </c>
      <c r="K7785" s="25" t="n">
        <v>45883</v>
      </c>
      <c r="L7785" t="n">
        <v>3</v>
      </c>
      <c r="M7785" t="n">
        <v>3</v>
      </c>
      <c r="N7785" t="n">
        <v>1</v>
      </c>
      <c r="O7785">
        <f>DATE(2026,1,1)-K7785</f>
        <v/>
      </c>
      <c r="P7785">
        <f>IF(G7785&gt;=2,"Repeat","One-time")</f>
        <v/>
      </c>
    </row>
    <row r="7786">
      <c r="A7786" t="inlineStr">
        <is>
          <t>C06482</t>
        </is>
      </c>
      <c r="B7786" t="inlineStr">
        <is>
          <t>Isha Joshi</t>
        </is>
      </c>
      <c r="C7786" t="inlineStr">
        <is>
          <t>South</t>
        </is>
      </c>
      <c r="D7786" t="inlineStr">
        <is>
          <t>Bengaluru</t>
        </is>
      </c>
      <c r="E7786" t="inlineStr">
        <is>
          <t>No</t>
        </is>
      </c>
      <c r="F7786" t="inlineStr">
        <is>
          <t>New</t>
        </is>
      </c>
      <c r="G7786" t="n">
        <v>1</v>
      </c>
      <c r="H7786" s="24" t="n">
        <v>2278.28</v>
      </c>
      <c r="I7786" s="24" t="n">
        <v>892.23</v>
      </c>
      <c r="J7786" s="25" t="n">
        <v>45954</v>
      </c>
      <c r="K7786" s="25" t="n">
        <v>45954</v>
      </c>
      <c r="L7786" t="n">
        <v>4</v>
      </c>
      <c r="M7786" t="n">
        <v>1</v>
      </c>
      <c r="N7786" t="n">
        <v>1</v>
      </c>
      <c r="O7786">
        <f>DATE(2026,1,1)-K7786</f>
        <v/>
      </c>
      <c r="P7786">
        <f>IF(G7786&gt;=2,"Repeat","One-time")</f>
        <v/>
      </c>
    </row>
    <row r="7787">
      <c r="A7787" t="inlineStr">
        <is>
          <t>C10520</t>
        </is>
      </c>
      <c r="B7787" t="inlineStr">
        <is>
          <t>Farhan Menon</t>
        </is>
      </c>
      <c r="C7787" t="inlineStr">
        <is>
          <t>South</t>
        </is>
      </c>
      <c r="D7787" t="inlineStr">
        <is>
          <t>Chennai</t>
        </is>
      </c>
      <c r="E7787" t="inlineStr">
        <is>
          <t>Yes</t>
        </is>
      </c>
      <c r="F7787" t="inlineStr">
        <is>
          <t>Loyal</t>
        </is>
      </c>
      <c r="G7787" t="n">
        <v>2</v>
      </c>
      <c r="H7787" s="24" t="n">
        <v>2277.8</v>
      </c>
      <c r="I7787" s="24" t="n">
        <v>822.89</v>
      </c>
      <c r="J7787" s="25" t="n">
        <v>45916</v>
      </c>
      <c r="K7787" s="25" t="n">
        <v>46010</v>
      </c>
      <c r="L7787" t="n">
        <v>5</v>
      </c>
      <c r="M7787" t="n">
        <v>3</v>
      </c>
      <c r="N7787" t="n">
        <v>1</v>
      </c>
      <c r="O7787">
        <f>DATE(2026,1,1)-K7787</f>
        <v/>
      </c>
      <c r="P7787">
        <f>IF(G7787&gt;=2,"Repeat","One-time")</f>
        <v/>
      </c>
    </row>
    <row r="7788">
      <c r="A7788" t="inlineStr">
        <is>
          <t>C01145</t>
        </is>
      </c>
      <c r="B7788" t="inlineStr">
        <is>
          <t>Meera Shah</t>
        </is>
      </c>
      <c r="C7788" t="inlineStr">
        <is>
          <t>Central</t>
        </is>
      </c>
      <c r="D7788" t="inlineStr">
        <is>
          <t>Raipur</t>
        </is>
      </c>
      <c r="E7788" t="inlineStr">
        <is>
          <t>No</t>
        </is>
      </c>
      <c r="F7788" t="inlineStr">
        <is>
          <t>Hibernating</t>
        </is>
      </c>
      <c r="G7788" t="n">
        <v>1</v>
      </c>
      <c r="H7788" s="24" t="n">
        <v>2276.1</v>
      </c>
      <c r="I7788" s="24" t="n">
        <v>811.86</v>
      </c>
      <c r="J7788" s="25" t="n">
        <v>45050</v>
      </c>
      <c r="K7788" s="25" t="n">
        <v>45050</v>
      </c>
      <c r="L7788" t="n">
        <v>1</v>
      </c>
      <c r="M7788" t="n">
        <v>1</v>
      </c>
      <c r="N7788" t="n">
        <v>1</v>
      </c>
      <c r="O7788">
        <f>DATE(2026,1,1)-K7788</f>
        <v/>
      </c>
      <c r="P7788">
        <f>IF(G7788&gt;=2,"Repeat","One-time")</f>
        <v/>
      </c>
    </row>
    <row r="7789">
      <c r="A7789" t="inlineStr">
        <is>
          <t>C10478</t>
        </is>
      </c>
      <c r="B7789" t="inlineStr">
        <is>
          <t>Isha Khan</t>
        </is>
      </c>
      <c r="C7789" t="inlineStr">
        <is>
          <t>North</t>
        </is>
      </c>
      <c r="D7789" t="inlineStr">
        <is>
          <t>Chandigarh</t>
        </is>
      </c>
      <c r="E7789" t="inlineStr">
        <is>
          <t>No</t>
        </is>
      </c>
      <c r="F7789" t="inlineStr">
        <is>
          <t>New</t>
        </is>
      </c>
      <c r="G7789" t="n">
        <v>1</v>
      </c>
      <c r="H7789" s="24" t="n">
        <v>2273.41</v>
      </c>
      <c r="I7789" s="24" t="n">
        <v>932.3099999999999</v>
      </c>
      <c r="J7789" s="25" t="n">
        <v>46009</v>
      </c>
      <c r="K7789" s="25" t="n">
        <v>46009</v>
      </c>
      <c r="L7789" t="n">
        <v>5</v>
      </c>
      <c r="M7789" t="n">
        <v>2</v>
      </c>
      <c r="N7789" t="n">
        <v>1</v>
      </c>
      <c r="O7789">
        <f>DATE(2026,1,1)-K7789</f>
        <v/>
      </c>
      <c r="P7789">
        <f>IF(G7789&gt;=2,"Repeat","One-time")</f>
        <v/>
      </c>
    </row>
    <row r="7790">
      <c r="A7790" t="inlineStr">
        <is>
          <t>C01146</t>
        </is>
      </c>
      <c r="B7790" t="inlineStr">
        <is>
          <t>Arjun Agarwal</t>
        </is>
      </c>
      <c r="C7790" t="inlineStr">
        <is>
          <t>South</t>
        </is>
      </c>
      <c r="D7790" t="inlineStr">
        <is>
          <t>Chennai</t>
        </is>
      </c>
      <c r="E7790" t="inlineStr">
        <is>
          <t>No</t>
        </is>
      </c>
      <c r="F7790" t="inlineStr">
        <is>
          <t>Hibernating</t>
        </is>
      </c>
      <c r="G7790" t="n">
        <v>1</v>
      </c>
      <c r="H7790" s="24" t="n">
        <v>2272.45</v>
      </c>
      <c r="I7790" s="24" t="n">
        <v>511.87</v>
      </c>
      <c r="J7790" s="25" t="n">
        <v>45115</v>
      </c>
      <c r="K7790" s="25" t="n">
        <v>45115</v>
      </c>
      <c r="L7790" t="n">
        <v>1</v>
      </c>
      <c r="M7790" t="n">
        <v>1</v>
      </c>
      <c r="N7790" t="n">
        <v>1</v>
      </c>
      <c r="O7790">
        <f>DATE(2026,1,1)-K7790</f>
        <v/>
      </c>
      <c r="P7790">
        <f>IF(G7790&gt;=2,"Repeat","One-time")</f>
        <v/>
      </c>
    </row>
    <row r="7791">
      <c r="A7791" t="inlineStr">
        <is>
          <t>C08911</t>
        </is>
      </c>
      <c r="B7791" t="inlineStr">
        <is>
          <t>Zoya Chopra</t>
        </is>
      </c>
      <c r="C7791" t="inlineStr">
        <is>
          <t>North</t>
        </is>
      </c>
      <c r="D7791" t="inlineStr">
        <is>
          <t>Delhi</t>
        </is>
      </c>
      <c r="E7791" t="inlineStr">
        <is>
          <t>Yes</t>
        </is>
      </c>
      <c r="F7791" t="inlineStr">
        <is>
          <t>New</t>
        </is>
      </c>
      <c r="G7791" t="n">
        <v>1</v>
      </c>
      <c r="H7791" s="24" t="n">
        <v>2271.2</v>
      </c>
      <c r="I7791" s="24" t="n">
        <v>323.06</v>
      </c>
      <c r="J7791" s="25" t="n">
        <v>45965</v>
      </c>
      <c r="K7791" s="25" t="n">
        <v>45965</v>
      </c>
      <c r="L7791" t="n">
        <v>4</v>
      </c>
      <c r="M7791" t="n">
        <v>1</v>
      </c>
      <c r="N7791" t="n">
        <v>1</v>
      </c>
      <c r="O7791">
        <f>DATE(2026,1,1)-K7791</f>
        <v/>
      </c>
      <c r="P7791">
        <f>IF(G7791&gt;=2,"Repeat","One-time")</f>
        <v/>
      </c>
    </row>
    <row r="7792">
      <c r="A7792" t="inlineStr">
        <is>
          <t>C06215</t>
        </is>
      </c>
      <c r="B7792" t="inlineStr">
        <is>
          <t>Lakshmi Rao</t>
        </is>
      </c>
      <c r="C7792" t="inlineStr">
        <is>
          <t>West</t>
        </is>
      </c>
      <c r="D7792" t="inlineStr">
        <is>
          <t>Mumbai</t>
        </is>
      </c>
      <c r="E7792" t="inlineStr">
        <is>
          <t>Yes</t>
        </is>
      </c>
      <c r="F7792" t="inlineStr">
        <is>
          <t>Occasional</t>
        </is>
      </c>
      <c r="G7792" t="n">
        <v>2</v>
      </c>
      <c r="H7792" s="24" t="n">
        <v>2269.3</v>
      </c>
      <c r="I7792" s="24" t="n">
        <v>469.66</v>
      </c>
      <c r="J7792" s="25" t="n">
        <v>45683</v>
      </c>
      <c r="K7792" s="25" t="n">
        <v>45777</v>
      </c>
      <c r="L7792" t="n">
        <v>3</v>
      </c>
      <c r="M7792" t="n">
        <v>2</v>
      </c>
      <c r="N7792" t="n">
        <v>1</v>
      </c>
      <c r="O7792">
        <f>DATE(2026,1,1)-K7792</f>
        <v/>
      </c>
      <c r="P7792">
        <f>IF(G7792&gt;=2,"Repeat","One-time")</f>
        <v/>
      </c>
    </row>
    <row r="7793">
      <c r="A7793" t="inlineStr">
        <is>
          <t>C07608</t>
        </is>
      </c>
      <c r="B7793" t="inlineStr">
        <is>
          <t>Arjun Menon</t>
        </is>
      </c>
      <c r="C7793" t="inlineStr">
        <is>
          <t>South</t>
        </is>
      </c>
      <c r="D7793" t="inlineStr">
        <is>
          <t>Bengaluru</t>
        </is>
      </c>
      <c r="E7793" t="inlineStr">
        <is>
          <t>No</t>
        </is>
      </c>
      <c r="F7793" t="inlineStr">
        <is>
          <t>Occasional</t>
        </is>
      </c>
      <c r="G7793" t="n">
        <v>2</v>
      </c>
      <c r="H7793" s="24" t="n">
        <v>2267.74</v>
      </c>
      <c r="I7793" s="24" t="n">
        <v>901.08</v>
      </c>
      <c r="J7793" s="25" t="n">
        <v>45854</v>
      </c>
      <c r="K7793" s="25" t="n">
        <v>45975</v>
      </c>
      <c r="L7793" t="n">
        <v>4</v>
      </c>
      <c r="M7793" t="n">
        <v>2</v>
      </c>
      <c r="N7793" t="n">
        <v>1</v>
      </c>
      <c r="O7793">
        <f>DATE(2026,1,1)-K7793</f>
        <v/>
      </c>
      <c r="P7793">
        <f>IF(G7793&gt;=2,"Repeat","One-time")</f>
        <v/>
      </c>
    </row>
    <row r="7794">
      <c r="A7794" t="inlineStr">
        <is>
          <t>C07183</t>
        </is>
      </c>
      <c r="B7794" t="inlineStr">
        <is>
          <t>Deepak Mishra</t>
        </is>
      </c>
      <c r="C7794" t="inlineStr">
        <is>
          <t>West</t>
        </is>
      </c>
      <c r="D7794" t="inlineStr">
        <is>
          <t>Pune</t>
        </is>
      </c>
      <c r="E7794" t="inlineStr">
        <is>
          <t>No</t>
        </is>
      </c>
      <c r="F7794" t="inlineStr">
        <is>
          <t>New</t>
        </is>
      </c>
      <c r="G7794" t="n">
        <v>1</v>
      </c>
      <c r="H7794" s="24" t="n">
        <v>2266.17</v>
      </c>
      <c r="I7794" s="24" t="n">
        <v>1046.34</v>
      </c>
      <c r="J7794" s="25" t="n">
        <v>45977</v>
      </c>
      <c r="K7794" s="25" t="n">
        <v>45977</v>
      </c>
      <c r="L7794" t="n">
        <v>4</v>
      </c>
      <c r="M7794" t="n">
        <v>1</v>
      </c>
      <c r="N7794" t="n">
        <v>1</v>
      </c>
      <c r="O7794">
        <f>DATE(2026,1,1)-K7794</f>
        <v/>
      </c>
      <c r="P7794">
        <f>IF(G7794&gt;=2,"Repeat","One-time")</f>
        <v/>
      </c>
    </row>
    <row r="7795">
      <c r="A7795" t="inlineStr">
        <is>
          <t>C04733</t>
        </is>
      </c>
      <c r="B7795" t="inlineStr">
        <is>
          <t>Karan Sharma</t>
        </is>
      </c>
      <c r="C7795" t="inlineStr">
        <is>
          <t>East</t>
        </is>
      </c>
      <c r="D7795" t="inlineStr">
        <is>
          <t>Kolkata</t>
        </is>
      </c>
      <c r="E7795" t="inlineStr">
        <is>
          <t>No</t>
        </is>
      </c>
      <c r="F7795" t="inlineStr">
        <is>
          <t>Hibernating</t>
        </is>
      </c>
      <c r="G7795" t="n">
        <v>1</v>
      </c>
      <c r="H7795" s="24" t="n">
        <v>2266</v>
      </c>
      <c r="I7795" s="24" t="n">
        <v>603.66</v>
      </c>
      <c r="J7795" s="25" t="n">
        <v>45412</v>
      </c>
      <c r="K7795" s="25" t="n">
        <v>45412</v>
      </c>
      <c r="L7795" t="n">
        <v>1</v>
      </c>
      <c r="M7795" t="n">
        <v>1</v>
      </c>
      <c r="N7795" t="n">
        <v>1</v>
      </c>
      <c r="O7795">
        <f>DATE(2026,1,1)-K7795</f>
        <v/>
      </c>
      <c r="P7795">
        <f>IF(G7795&gt;=2,"Repeat","One-time")</f>
        <v/>
      </c>
    </row>
    <row r="7796">
      <c r="A7796" t="inlineStr">
        <is>
          <t>C02379</t>
        </is>
      </c>
      <c r="B7796" t="inlineStr">
        <is>
          <t>Isha Shah</t>
        </is>
      </c>
      <c r="C7796" t="inlineStr">
        <is>
          <t>South</t>
        </is>
      </c>
      <c r="D7796" t="inlineStr">
        <is>
          <t>Bengaluru</t>
        </is>
      </c>
      <c r="E7796" t="inlineStr">
        <is>
          <t>No</t>
        </is>
      </c>
      <c r="F7796" t="inlineStr">
        <is>
          <t>Hibernating</t>
        </is>
      </c>
      <c r="G7796" t="n">
        <v>1</v>
      </c>
      <c r="H7796" s="24" t="n">
        <v>2263.05</v>
      </c>
      <c r="I7796" s="24" t="n">
        <v>1206.8</v>
      </c>
      <c r="J7796" s="25" t="n">
        <v>45197</v>
      </c>
      <c r="K7796" s="25" t="n">
        <v>45197</v>
      </c>
      <c r="L7796" t="n">
        <v>1</v>
      </c>
      <c r="M7796" t="n">
        <v>1</v>
      </c>
      <c r="N7796" t="n">
        <v>1</v>
      </c>
      <c r="O7796">
        <f>DATE(2026,1,1)-K7796</f>
        <v/>
      </c>
      <c r="P7796">
        <f>IF(G7796&gt;=2,"Repeat","One-time")</f>
        <v/>
      </c>
    </row>
    <row r="7797">
      <c r="A7797" t="inlineStr">
        <is>
          <t>C09662</t>
        </is>
      </c>
      <c r="B7797" t="inlineStr">
        <is>
          <t>Abhishek Pillai</t>
        </is>
      </c>
      <c r="C7797" t="inlineStr">
        <is>
          <t>East</t>
        </is>
      </c>
      <c r="D7797" t="inlineStr">
        <is>
          <t>Kolkata</t>
        </is>
      </c>
      <c r="E7797" t="inlineStr">
        <is>
          <t>No</t>
        </is>
      </c>
      <c r="F7797" t="inlineStr">
        <is>
          <t>Occasional</t>
        </is>
      </c>
      <c r="G7797" t="n">
        <v>1</v>
      </c>
      <c r="H7797" s="24" t="n">
        <v>2255.25</v>
      </c>
      <c r="I7797" s="24" t="n">
        <v>535.55</v>
      </c>
      <c r="J7797" s="25" t="n">
        <v>45828</v>
      </c>
      <c r="K7797" s="25" t="n">
        <v>45828</v>
      </c>
      <c r="L7797" t="n">
        <v>3</v>
      </c>
      <c r="M7797" t="n">
        <v>1</v>
      </c>
      <c r="N7797" t="n">
        <v>1</v>
      </c>
      <c r="O7797">
        <f>DATE(2026,1,1)-K7797</f>
        <v/>
      </c>
      <c r="P7797">
        <f>IF(G7797&gt;=2,"Repeat","One-time")</f>
        <v/>
      </c>
    </row>
    <row r="7798">
      <c r="A7798" t="inlineStr">
        <is>
          <t>C03366</t>
        </is>
      </c>
      <c r="B7798" t="inlineStr">
        <is>
          <t>Vikram Bose</t>
        </is>
      </c>
      <c r="C7798" t="inlineStr">
        <is>
          <t>North</t>
        </is>
      </c>
      <c r="D7798" t="inlineStr">
        <is>
          <t>Chandigarh</t>
        </is>
      </c>
      <c r="E7798" t="inlineStr">
        <is>
          <t>No</t>
        </is>
      </c>
      <c r="F7798" t="inlineStr">
        <is>
          <t>Occasional</t>
        </is>
      </c>
      <c r="G7798" t="n">
        <v>1</v>
      </c>
      <c r="H7798" s="24" t="n">
        <v>2255.03</v>
      </c>
      <c r="I7798" s="24" t="n">
        <v>606.41</v>
      </c>
      <c r="J7798" s="25" t="n">
        <v>45542</v>
      </c>
      <c r="K7798" s="25" t="n">
        <v>45542</v>
      </c>
      <c r="L7798" t="n">
        <v>2</v>
      </c>
      <c r="M7798" t="n">
        <v>1</v>
      </c>
      <c r="N7798" t="n">
        <v>1</v>
      </c>
      <c r="O7798">
        <f>DATE(2026,1,1)-K7798</f>
        <v/>
      </c>
      <c r="P7798">
        <f>IF(G7798&gt;=2,"Repeat","One-time")</f>
        <v/>
      </c>
    </row>
    <row r="7799">
      <c r="A7799" t="inlineStr">
        <is>
          <t>C04081</t>
        </is>
      </c>
      <c r="B7799" t="inlineStr">
        <is>
          <t>Suresh Banerjee</t>
        </is>
      </c>
      <c r="C7799" t="inlineStr">
        <is>
          <t>South</t>
        </is>
      </c>
      <c r="D7799" t="inlineStr">
        <is>
          <t>Kochi</t>
        </is>
      </c>
      <c r="E7799" t="inlineStr">
        <is>
          <t>No</t>
        </is>
      </c>
      <c r="F7799" t="inlineStr">
        <is>
          <t>Occasional</t>
        </is>
      </c>
      <c r="G7799" t="n">
        <v>2</v>
      </c>
      <c r="H7799" s="24" t="n">
        <v>2253.94</v>
      </c>
      <c r="I7799" s="24" t="n">
        <v>986.77</v>
      </c>
      <c r="J7799" s="25" t="n">
        <v>45436</v>
      </c>
      <c r="K7799" s="25" t="n">
        <v>45605</v>
      </c>
      <c r="L7799" t="n">
        <v>2</v>
      </c>
      <c r="M7799" t="n">
        <v>2</v>
      </c>
      <c r="N7799" t="n">
        <v>1</v>
      </c>
      <c r="O7799">
        <f>DATE(2026,1,1)-K7799</f>
        <v/>
      </c>
      <c r="P7799">
        <f>IF(G7799&gt;=2,"Repeat","One-time")</f>
        <v/>
      </c>
    </row>
    <row r="7800">
      <c r="A7800" t="inlineStr">
        <is>
          <t>C00259</t>
        </is>
      </c>
      <c r="B7800" t="inlineStr">
        <is>
          <t>Sanjay Mishra</t>
        </is>
      </c>
      <c r="C7800" t="inlineStr">
        <is>
          <t>East</t>
        </is>
      </c>
      <c r="D7800" t="inlineStr">
        <is>
          <t>Patna</t>
        </is>
      </c>
      <c r="E7800" t="inlineStr">
        <is>
          <t>No</t>
        </is>
      </c>
      <c r="F7800" t="inlineStr">
        <is>
          <t>Hibernating</t>
        </is>
      </c>
      <c r="G7800" t="n">
        <v>1</v>
      </c>
      <c r="H7800" s="24" t="n">
        <v>2253.1</v>
      </c>
      <c r="I7800" s="24" t="n">
        <v>781.16</v>
      </c>
      <c r="J7800" s="25" t="n">
        <v>45127</v>
      </c>
      <c r="K7800" s="25" t="n">
        <v>45127</v>
      </c>
      <c r="L7800" t="n">
        <v>1</v>
      </c>
      <c r="M7800" t="n">
        <v>1</v>
      </c>
      <c r="N7800" t="n">
        <v>1</v>
      </c>
      <c r="O7800">
        <f>DATE(2026,1,1)-K7800</f>
        <v/>
      </c>
      <c r="P7800">
        <f>IF(G7800&gt;=2,"Repeat","One-time")</f>
        <v/>
      </c>
    </row>
    <row r="7801">
      <c r="A7801" t="inlineStr">
        <is>
          <t>C02024</t>
        </is>
      </c>
      <c r="B7801" t="inlineStr">
        <is>
          <t>Priya Yadav</t>
        </is>
      </c>
      <c r="C7801" t="inlineStr">
        <is>
          <t>South</t>
        </is>
      </c>
      <c r="D7801" t="inlineStr">
        <is>
          <t>Chennai</t>
        </is>
      </c>
      <c r="E7801" t="inlineStr">
        <is>
          <t>No</t>
        </is>
      </c>
      <c r="F7801" t="inlineStr">
        <is>
          <t>Hibernating</t>
        </is>
      </c>
      <c r="G7801" t="n">
        <v>1</v>
      </c>
      <c r="H7801" s="24" t="n">
        <v>2251.95</v>
      </c>
      <c r="I7801" s="24" t="n">
        <v>870.84</v>
      </c>
      <c r="J7801" s="25" t="n">
        <v>45083</v>
      </c>
      <c r="K7801" s="25" t="n">
        <v>45083</v>
      </c>
      <c r="L7801" t="n">
        <v>1</v>
      </c>
      <c r="M7801" t="n">
        <v>1</v>
      </c>
      <c r="N7801" t="n">
        <v>1</v>
      </c>
      <c r="O7801">
        <f>DATE(2026,1,1)-K7801</f>
        <v/>
      </c>
      <c r="P7801">
        <f>IF(G7801&gt;=2,"Repeat","One-time")</f>
        <v/>
      </c>
    </row>
    <row r="7802">
      <c r="A7802" t="inlineStr">
        <is>
          <t>C03746</t>
        </is>
      </c>
      <c r="B7802" t="inlineStr">
        <is>
          <t>Imran Sharma</t>
        </is>
      </c>
      <c r="C7802" t="inlineStr">
        <is>
          <t>South</t>
        </is>
      </c>
      <c r="D7802" t="inlineStr">
        <is>
          <t>Bengaluru</t>
        </is>
      </c>
      <c r="E7802" t="inlineStr">
        <is>
          <t>No</t>
        </is>
      </c>
      <c r="F7802" t="inlineStr">
        <is>
          <t>Occasional</t>
        </is>
      </c>
      <c r="G7802" t="n">
        <v>1</v>
      </c>
      <c r="H7802" s="24" t="n">
        <v>2251.08</v>
      </c>
      <c r="I7802" s="24" t="n">
        <v>801.36</v>
      </c>
      <c r="J7802" s="25" t="n">
        <v>45591</v>
      </c>
      <c r="K7802" s="25" t="n">
        <v>45591</v>
      </c>
      <c r="L7802" t="n">
        <v>2</v>
      </c>
      <c r="M7802" t="n">
        <v>1</v>
      </c>
      <c r="N7802" t="n">
        <v>1</v>
      </c>
      <c r="O7802">
        <f>DATE(2026,1,1)-K7802</f>
        <v/>
      </c>
      <c r="P7802">
        <f>IF(G7802&gt;=2,"Repeat","One-time")</f>
        <v/>
      </c>
    </row>
    <row r="7803">
      <c r="A7803" t="inlineStr">
        <is>
          <t>C09539</t>
        </is>
      </c>
      <c r="B7803" t="inlineStr">
        <is>
          <t>Arjun Kumar</t>
        </is>
      </c>
      <c r="C7803" t="inlineStr">
        <is>
          <t>West</t>
        </is>
      </c>
      <c r="D7803" t="inlineStr">
        <is>
          <t>Mumbai</t>
        </is>
      </c>
      <c r="E7803" t="inlineStr">
        <is>
          <t>No</t>
        </is>
      </c>
      <c r="F7803" t="inlineStr">
        <is>
          <t>New</t>
        </is>
      </c>
      <c r="G7803" t="n">
        <v>1</v>
      </c>
      <c r="H7803" s="24" t="n">
        <v>2249.24</v>
      </c>
      <c r="I7803" s="24" t="n">
        <v>1004.83</v>
      </c>
      <c r="J7803" s="25" t="n">
        <v>45991</v>
      </c>
      <c r="K7803" s="25" t="n">
        <v>45991</v>
      </c>
      <c r="L7803" t="n">
        <v>5</v>
      </c>
      <c r="M7803" t="n">
        <v>1</v>
      </c>
      <c r="N7803" t="n">
        <v>1</v>
      </c>
      <c r="O7803">
        <f>DATE(2026,1,1)-K7803</f>
        <v/>
      </c>
      <c r="P7803">
        <f>IF(G7803&gt;=2,"Repeat","One-time")</f>
        <v/>
      </c>
    </row>
    <row r="7804">
      <c r="A7804" t="inlineStr">
        <is>
          <t>C02197</t>
        </is>
      </c>
      <c r="B7804" t="inlineStr">
        <is>
          <t>Vikram Patel</t>
        </is>
      </c>
      <c r="C7804" t="inlineStr">
        <is>
          <t>West</t>
        </is>
      </c>
      <c r="D7804" t="inlineStr">
        <is>
          <t>Surat</t>
        </is>
      </c>
      <c r="E7804" t="inlineStr">
        <is>
          <t>No</t>
        </is>
      </c>
      <c r="F7804" t="inlineStr">
        <is>
          <t>Occasional</t>
        </is>
      </c>
      <c r="G7804" t="n">
        <v>2</v>
      </c>
      <c r="H7804" s="24" t="n">
        <v>2249.21</v>
      </c>
      <c r="I7804" s="24" t="n">
        <v>605.49</v>
      </c>
      <c r="J7804" s="25" t="n">
        <v>45119</v>
      </c>
      <c r="K7804" s="25" t="n">
        <v>45967</v>
      </c>
      <c r="L7804" t="n">
        <v>4</v>
      </c>
      <c r="M7804" t="n">
        <v>2</v>
      </c>
      <c r="N7804" t="n">
        <v>1</v>
      </c>
      <c r="O7804">
        <f>DATE(2026,1,1)-K7804</f>
        <v/>
      </c>
      <c r="P7804">
        <f>IF(G7804&gt;=2,"Repeat","One-time")</f>
        <v/>
      </c>
    </row>
    <row r="7805">
      <c r="A7805" t="inlineStr">
        <is>
          <t>C05437</t>
        </is>
      </c>
      <c r="B7805" t="inlineStr">
        <is>
          <t>Pooja Bose</t>
        </is>
      </c>
      <c r="C7805" t="inlineStr">
        <is>
          <t>North</t>
        </is>
      </c>
      <c r="D7805" t="inlineStr">
        <is>
          <t>Delhi</t>
        </is>
      </c>
      <c r="E7805" t="inlineStr">
        <is>
          <t>No</t>
        </is>
      </c>
      <c r="F7805" t="inlineStr">
        <is>
          <t>Occasional</t>
        </is>
      </c>
      <c r="G7805" t="n">
        <v>1</v>
      </c>
      <c r="H7805" s="24" t="n">
        <v>2248.15</v>
      </c>
      <c r="I7805" s="24" t="n">
        <v>906.3200000000001</v>
      </c>
      <c r="J7805" s="25" t="n">
        <v>45737</v>
      </c>
      <c r="K7805" s="25" t="n">
        <v>45737</v>
      </c>
      <c r="L7805" t="n">
        <v>2</v>
      </c>
      <c r="M7805" t="n">
        <v>1</v>
      </c>
      <c r="N7805" t="n">
        <v>1</v>
      </c>
      <c r="O7805">
        <f>DATE(2026,1,1)-K7805</f>
        <v/>
      </c>
      <c r="P7805">
        <f>IF(G7805&gt;=2,"Repeat","One-time")</f>
        <v/>
      </c>
    </row>
    <row r="7806">
      <c r="A7806" t="inlineStr">
        <is>
          <t>C06323</t>
        </is>
      </c>
      <c r="B7806" t="inlineStr">
        <is>
          <t>Shreya Chopra</t>
        </is>
      </c>
      <c r="C7806" t="inlineStr">
        <is>
          <t>Central</t>
        </is>
      </c>
      <c r="D7806" t="inlineStr">
        <is>
          <t>Indore</t>
        </is>
      </c>
      <c r="E7806" t="inlineStr">
        <is>
          <t>No</t>
        </is>
      </c>
      <c r="F7806" t="inlineStr">
        <is>
          <t>Occasional</t>
        </is>
      </c>
      <c r="G7806" t="n">
        <v>2</v>
      </c>
      <c r="H7806" s="24" t="n">
        <v>2243.33</v>
      </c>
      <c r="I7806" s="24" t="n">
        <v>199.41</v>
      </c>
      <c r="J7806" s="25" t="n">
        <v>45599</v>
      </c>
      <c r="K7806" s="25" t="n">
        <v>45612</v>
      </c>
      <c r="L7806" t="n">
        <v>2</v>
      </c>
      <c r="M7806" t="n">
        <v>2</v>
      </c>
      <c r="N7806" t="n">
        <v>1</v>
      </c>
      <c r="O7806">
        <f>DATE(2026,1,1)-K7806</f>
        <v/>
      </c>
      <c r="P7806">
        <f>IF(G7806&gt;=2,"Repeat","One-time")</f>
        <v/>
      </c>
    </row>
    <row r="7807">
      <c r="A7807" t="inlineStr">
        <is>
          <t>C04902</t>
        </is>
      </c>
      <c r="B7807" t="inlineStr">
        <is>
          <t>Arjun Singh</t>
        </is>
      </c>
      <c r="C7807" t="inlineStr">
        <is>
          <t>West</t>
        </is>
      </c>
      <c r="D7807" t="inlineStr">
        <is>
          <t>Surat</t>
        </is>
      </c>
      <c r="E7807" t="inlineStr">
        <is>
          <t>No</t>
        </is>
      </c>
      <c r="F7807" t="inlineStr">
        <is>
          <t>Occasional</t>
        </is>
      </c>
      <c r="G7807" t="n">
        <v>1</v>
      </c>
      <c r="H7807" s="24" t="n">
        <v>2242.49</v>
      </c>
      <c r="I7807" s="24" t="n">
        <v>756.79</v>
      </c>
      <c r="J7807" s="25" t="n">
        <v>45645</v>
      </c>
      <c r="K7807" s="25" t="n">
        <v>45645</v>
      </c>
      <c r="L7807" t="n">
        <v>2</v>
      </c>
      <c r="M7807" t="n">
        <v>1</v>
      </c>
      <c r="N7807" t="n">
        <v>1</v>
      </c>
      <c r="O7807">
        <f>DATE(2026,1,1)-K7807</f>
        <v/>
      </c>
      <c r="P7807">
        <f>IF(G7807&gt;=2,"Repeat","One-time")</f>
        <v/>
      </c>
    </row>
    <row r="7808">
      <c r="A7808" t="inlineStr">
        <is>
          <t>C09275</t>
        </is>
      </c>
      <c r="B7808" t="inlineStr">
        <is>
          <t>Manish Khan</t>
        </is>
      </c>
      <c r="C7808" t="inlineStr">
        <is>
          <t>North</t>
        </is>
      </c>
      <c r="D7808" t="inlineStr">
        <is>
          <t>Gurugram</t>
        </is>
      </c>
      <c r="E7808" t="inlineStr">
        <is>
          <t>Yes</t>
        </is>
      </c>
      <c r="F7808" t="inlineStr">
        <is>
          <t>New</t>
        </is>
      </c>
      <c r="G7808" t="n">
        <v>2</v>
      </c>
      <c r="H7808" s="24" t="n">
        <v>2235.02</v>
      </c>
      <c r="I7808" s="24" t="n">
        <v>430.08</v>
      </c>
      <c r="J7808" s="25" t="n">
        <v>45948</v>
      </c>
      <c r="K7808" s="25" t="n">
        <v>45965</v>
      </c>
      <c r="L7808" t="n">
        <v>4</v>
      </c>
      <c r="M7808" t="n">
        <v>2</v>
      </c>
      <c r="N7808" t="n">
        <v>1</v>
      </c>
      <c r="O7808">
        <f>DATE(2026,1,1)-K7808</f>
        <v/>
      </c>
      <c r="P7808">
        <f>IF(G7808&gt;=2,"Repeat","One-time")</f>
        <v/>
      </c>
    </row>
    <row r="7809">
      <c r="A7809" t="inlineStr">
        <is>
          <t>C07560</t>
        </is>
      </c>
      <c r="B7809" t="inlineStr">
        <is>
          <t>Imran Patel</t>
        </is>
      </c>
      <c r="C7809" t="inlineStr">
        <is>
          <t>West</t>
        </is>
      </c>
      <c r="D7809" t="inlineStr">
        <is>
          <t>Pune</t>
        </is>
      </c>
      <c r="E7809" t="inlineStr">
        <is>
          <t>Yes</t>
        </is>
      </c>
      <c r="F7809" t="inlineStr">
        <is>
          <t>Occasional</t>
        </is>
      </c>
      <c r="G7809" t="n">
        <v>1</v>
      </c>
      <c r="H7809" s="24" t="n">
        <v>2228.69</v>
      </c>
      <c r="I7809" s="24" t="n">
        <v>1107.17</v>
      </c>
      <c r="J7809" s="25" t="n">
        <v>45815</v>
      </c>
      <c r="K7809" s="25" t="n">
        <v>45815</v>
      </c>
      <c r="L7809" t="n">
        <v>3</v>
      </c>
      <c r="M7809" t="n">
        <v>1</v>
      </c>
      <c r="N7809" t="n">
        <v>1</v>
      </c>
      <c r="O7809">
        <f>DATE(2026,1,1)-K7809</f>
        <v/>
      </c>
      <c r="P7809">
        <f>IF(G7809&gt;=2,"Repeat","One-time")</f>
        <v/>
      </c>
    </row>
    <row r="7810">
      <c r="A7810" t="inlineStr">
        <is>
          <t>C10957</t>
        </is>
      </c>
      <c r="B7810" t="inlineStr">
        <is>
          <t>Farhan Das</t>
        </is>
      </c>
      <c r="C7810" t="inlineStr">
        <is>
          <t>South</t>
        </is>
      </c>
      <c r="D7810" t="inlineStr">
        <is>
          <t>Hyderabad</t>
        </is>
      </c>
      <c r="E7810" t="inlineStr">
        <is>
          <t>Yes</t>
        </is>
      </c>
      <c r="F7810" t="inlineStr">
        <is>
          <t>New</t>
        </is>
      </c>
      <c r="G7810" t="n">
        <v>1</v>
      </c>
      <c r="H7810" s="24" t="n">
        <v>2228.2</v>
      </c>
      <c r="I7810" s="24" t="n">
        <v>920.45</v>
      </c>
      <c r="J7810" s="25" t="n">
        <v>45969</v>
      </c>
      <c r="K7810" s="25" t="n">
        <v>45969</v>
      </c>
      <c r="L7810" t="n">
        <v>4</v>
      </c>
      <c r="M7810" t="n">
        <v>2</v>
      </c>
      <c r="N7810" t="n">
        <v>1</v>
      </c>
      <c r="O7810">
        <f>DATE(2026,1,1)-K7810</f>
        <v/>
      </c>
      <c r="P7810">
        <f>IF(G7810&gt;=2,"Repeat","One-time")</f>
        <v/>
      </c>
    </row>
    <row r="7811">
      <c r="A7811" t="inlineStr">
        <is>
          <t>C05109</t>
        </is>
      </c>
      <c r="B7811" t="inlineStr">
        <is>
          <t>Riya Rao</t>
        </is>
      </c>
      <c r="C7811" t="inlineStr">
        <is>
          <t>Central</t>
        </is>
      </c>
      <c r="D7811" t="inlineStr">
        <is>
          <t>Bhopal</t>
        </is>
      </c>
      <c r="E7811" t="inlineStr">
        <is>
          <t>No</t>
        </is>
      </c>
      <c r="F7811" t="inlineStr">
        <is>
          <t>Occasional</t>
        </is>
      </c>
      <c r="G7811" t="n">
        <v>2</v>
      </c>
      <c r="H7811" s="24" t="n">
        <v>2227.49</v>
      </c>
      <c r="I7811" s="24" t="n">
        <v>905.62</v>
      </c>
      <c r="J7811" s="25" t="n">
        <v>45566</v>
      </c>
      <c r="K7811" s="25" t="n">
        <v>46016</v>
      </c>
      <c r="L7811" t="n">
        <v>5</v>
      </c>
      <c r="M7811" t="n">
        <v>2</v>
      </c>
      <c r="N7811" t="n">
        <v>1</v>
      </c>
      <c r="O7811">
        <f>DATE(2026,1,1)-K7811</f>
        <v/>
      </c>
      <c r="P7811">
        <f>IF(G7811&gt;=2,"Repeat","One-time")</f>
        <v/>
      </c>
    </row>
    <row r="7812">
      <c r="A7812" t="inlineStr">
        <is>
          <t>C08076</t>
        </is>
      </c>
      <c r="B7812" t="inlineStr">
        <is>
          <t>Priya Fernandes</t>
        </is>
      </c>
      <c r="C7812" t="inlineStr">
        <is>
          <t>West</t>
        </is>
      </c>
      <c r="D7812" t="inlineStr">
        <is>
          <t>Pune</t>
        </is>
      </c>
      <c r="E7812" t="inlineStr">
        <is>
          <t>No</t>
        </is>
      </c>
      <c r="F7812" t="inlineStr">
        <is>
          <t>Occasional</t>
        </is>
      </c>
      <c r="G7812" t="n">
        <v>1</v>
      </c>
      <c r="H7812" s="24" t="n">
        <v>2226.26</v>
      </c>
      <c r="I7812" s="24" t="n">
        <v>878.37</v>
      </c>
      <c r="J7812" s="25" t="n">
        <v>45827</v>
      </c>
      <c r="K7812" s="25" t="n">
        <v>45827</v>
      </c>
      <c r="L7812" t="n">
        <v>3</v>
      </c>
      <c r="M7812" t="n">
        <v>1</v>
      </c>
      <c r="N7812" t="n">
        <v>1</v>
      </c>
      <c r="O7812">
        <f>DATE(2026,1,1)-K7812</f>
        <v/>
      </c>
      <c r="P7812">
        <f>IF(G7812&gt;=2,"Repeat","One-time")</f>
        <v/>
      </c>
    </row>
    <row r="7813">
      <c r="A7813" t="inlineStr">
        <is>
          <t>C05982</t>
        </is>
      </c>
      <c r="B7813" t="inlineStr">
        <is>
          <t>Karan Nair</t>
        </is>
      </c>
      <c r="C7813" t="inlineStr">
        <is>
          <t>North</t>
        </is>
      </c>
      <c r="D7813" t="inlineStr">
        <is>
          <t>Jaipur</t>
        </is>
      </c>
      <c r="E7813" t="inlineStr">
        <is>
          <t>No</t>
        </is>
      </c>
      <c r="F7813" t="inlineStr">
        <is>
          <t>New</t>
        </is>
      </c>
      <c r="G7813" t="n">
        <v>1</v>
      </c>
      <c r="H7813" s="24" t="n">
        <v>2226.15</v>
      </c>
      <c r="I7813" s="24" t="n">
        <v>970.03</v>
      </c>
      <c r="J7813" s="25" t="n">
        <v>46016</v>
      </c>
      <c r="K7813" s="25" t="n">
        <v>46016</v>
      </c>
      <c r="L7813" t="n">
        <v>5</v>
      </c>
      <c r="M7813" t="n">
        <v>1</v>
      </c>
      <c r="N7813" t="n">
        <v>1</v>
      </c>
      <c r="O7813">
        <f>DATE(2026,1,1)-K7813</f>
        <v/>
      </c>
      <c r="P7813">
        <f>IF(G7813&gt;=2,"Repeat","One-time")</f>
        <v/>
      </c>
    </row>
    <row r="7814">
      <c r="A7814" t="inlineStr">
        <is>
          <t>C00394</t>
        </is>
      </c>
      <c r="B7814" t="inlineStr">
        <is>
          <t>Sanjay Mehta</t>
        </is>
      </c>
      <c r="C7814" t="inlineStr">
        <is>
          <t>East</t>
        </is>
      </c>
      <c r="D7814" t="inlineStr">
        <is>
          <t>Kolkata</t>
        </is>
      </c>
      <c r="E7814" t="inlineStr">
        <is>
          <t>No</t>
        </is>
      </c>
      <c r="F7814" t="inlineStr">
        <is>
          <t>At Risk</t>
        </is>
      </c>
      <c r="G7814" t="n">
        <v>3</v>
      </c>
      <c r="H7814" s="24" t="n">
        <v>2222.33</v>
      </c>
      <c r="I7814" s="24" t="n">
        <v>881.15</v>
      </c>
      <c r="J7814" s="25" t="n">
        <v>44939</v>
      </c>
      <c r="K7814" s="25" t="n">
        <v>45321</v>
      </c>
      <c r="L7814" t="n">
        <v>1</v>
      </c>
      <c r="M7814" t="n">
        <v>3</v>
      </c>
      <c r="N7814" t="n">
        <v>1</v>
      </c>
      <c r="O7814">
        <f>DATE(2026,1,1)-K7814</f>
        <v/>
      </c>
      <c r="P7814">
        <f>IF(G7814&gt;=2,"Repeat","One-time")</f>
        <v/>
      </c>
    </row>
    <row r="7815">
      <c r="A7815" t="inlineStr">
        <is>
          <t>C04525</t>
        </is>
      </c>
      <c r="B7815" t="inlineStr">
        <is>
          <t>Aditya Mukherjee</t>
        </is>
      </c>
      <c r="C7815" t="inlineStr">
        <is>
          <t>South</t>
        </is>
      </c>
      <c r="D7815" t="inlineStr">
        <is>
          <t>Hyderabad</t>
        </is>
      </c>
      <c r="E7815" t="inlineStr">
        <is>
          <t>Yes</t>
        </is>
      </c>
      <c r="F7815" t="inlineStr">
        <is>
          <t>Hibernating</t>
        </is>
      </c>
      <c r="G7815" t="n">
        <v>1</v>
      </c>
      <c r="H7815" s="24" t="n">
        <v>2222.01</v>
      </c>
      <c r="I7815" s="24" t="n">
        <v>922.99</v>
      </c>
      <c r="J7815" s="25" t="n">
        <v>45381</v>
      </c>
      <c r="K7815" s="25" t="n">
        <v>45381</v>
      </c>
      <c r="L7815" t="n">
        <v>1</v>
      </c>
      <c r="M7815" t="n">
        <v>1</v>
      </c>
      <c r="N7815" t="n">
        <v>1</v>
      </c>
      <c r="O7815">
        <f>DATE(2026,1,1)-K7815</f>
        <v/>
      </c>
      <c r="P7815">
        <f>IF(G7815&gt;=2,"Repeat","One-time")</f>
        <v/>
      </c>
    </row>
    <row r="7816">
      <c r="A7816" t="inlineStr">
        <is>
          <t>C01031</t>
        </is>
      </c>
      <c r="B7816" t="inlineStr">
        <is>
          <t>Pooja Verma</t>
        </is>
      </c>
      <c r="C7816" t="inlineStr">
        <is>
          <t>North</t>
        </is>
      </c>
      <c r="D7816" t="inlineStr">
        <is>
          <t>Delhi</t>
        </is>
      </c>
      <c r="E7816" t="inlineStr">
        <is>
          <t>No</t>
        </is>
      </c>
      <c r="F7816" t="inlineStr">
        <is>
          <t>Hibernating</t>
        </is>
      </c>
      <c r="G7816" t="n">
        <v>2</v>
      </c>
      <c r="H7816" s="24" t="n">
        <v>2221.36</v>
      </c>
      <c r="I7816" s="24" t="n">
        <v>636.5700000000001</v>
      </c>
      <c r="J7816" s="25" t="n">
        <v>45278</v>
      </c>
      <c r="K7816" s="25" t="n">
        <v>45465</v>
      </c>
      <c r="L7816" t="n">
        <v>1</v>
      </c>
      <c r="M7816" t="n">
        <v>2</v>
      </c>
      <c r="N7816" t="n">
        <v>1</v>
      </c>
      <c r="O7816">
        <f>DATE(2026,1,1)-K7816</f>
        <v/>
      </c>
      <c r="P7816">
        <f>IF(G7816&gt;=2,"Repeat","One-time")</f>
        <v/>
      </c>
    </row>
    <row r="7817">
      <c r="A7817" t="inlineStr">
        <is>
          <t>C06801</t>
        </is>
      </c>
      <c r="B7817" t="inlineStr">
        <is>
          <t>Sneha Prasad</t>
        </is>
      </c>
      <c r="C7817" t="inlineStr">
        <is>
          <t>South</t>
        </is>
      </c>
      <c r="D7817" t="inlineStr">
        <is>
          <t>Hyderabad</t>
        </is>
      </c>
      <c r="E7817" t="inlineStr">
        <is>
          <t>Yes</t>
        </is>
      </c>
      <c r="F7817" t="inlineStr">
        <is>
          <t>Occasional</t>
        </is>
      </c>
      <c r="G7817" t="n">
        <v>1</v>
      </c>
      <c r="H7817" s="24" t="n">
        <v>2220.6</v>
      </c>
      <c r="I7817" s="24" t="n">
        <v>806.01</v>
      </c>
      <c r="J7817" s="25" t="n">
        <v>45633</v>
      </c>
      <c r="K7817" s="25" t="n">
        <v>45633</v>
      </c>
      <c r="L7817" t="n">
        <v>2</v>
      </c>
      <c r="M7817" t="n">
        <v>1</v>
      </c>
      <c r="N7817" t="n">
        <v>1</v>
      </c>
      <c r="O7817">
        <f>DATE(2026,1,1)-K7817</f>
        <v/>
      </c>
      <c r="P7817">
        <f>IF(G7817&gt;=2,"Repeat","One-time")</f>
        <v/>
      </c>
    </row>
    <row r="7818">
      <c r="A7818" t="inlineStr">
        <is>
          <t>C02437</t>
        </is>
      </c>
      <c r="B7818" t="inlineStr">
        <is>
          <t>Joseph Yadav</t>
        </is>
      </c>
      <c r="C7818" t="inlineStr">
        <is>
          <t>East</t>
        </is>
      </c>
      <c r="D7818" t="inlineStr">
        <is>
          <t>Kolkata</t>
        </is>
      </c>
      <c r="E7818" t="inlineStr">
        <is>
          <t>No</t>
        </is>
      </c>
      <c r="F7818" t="inlineStr">
        <is>
          <t>At Risk</t>
        </is>
      </c>
      <c r="G7818" t="n">
        <v>4</v>
      </c>
      <c r="H7818" s="24" t="n">
        <v>2218.56</v>
      </c>
      <c r="I7818" s="24" t="n">
        <v>919.5599999999999</v>
      </c>
      <c r="J7818" s="25" t="n">
        <v>45276</v>
      </c>
      <c r="K7818" s="25" t="n">
        <v>45688</v>
      </c>
      <c r="L7818" t="n">
        <v>2</v>
      </c>
      <c r="M7818" t="n">
        <v>3</v>
      </c>
      <c r="N7818" t="n">
        <v>1</v>
      </c>
      <c r="O7818">
        <f>DATE(2026,1,1)-K7818</f>
        <v/>
      </c>
      <c r="P7818">
        <f>IF(G7818&gt;=2,"Repeat","One-time")</f>
        <v/>
      </c>
    </row>
    <row r="7819">
      <c r="A7819" t="inlineStr">
        <is>
          <t>C08861</t>
        </is>
      </c>
      <c r="B7819" t="inlineStr">
        <is>
          <t>Maria Agarwal</t>
        </is>
      </c>
      <c r="C7819" t="inlineStr">
        <is>
          <t>East</t>
        </is>
      </c>
      <c r="D7819" t="inlineStr">
        <is>
          <t>Bhubaneswar</t>
        </is>
      </c>
      <c r="E7819" t="inlineStr">
        <is>
          <t>No</t>
        </is>
      </c>
      <c r="F7819" t="inlineStr">
        <is>
          <t>New</t>
        </is>
      </c>
      <c r="G7819" t="n">
        <v>1</v>
      </c>
      <c r="H7819" s="24" t="n">
        <v>2214.74</v>
      </c>
      <c r="I7819" s="24" t="n">
        <v>835.46</v>
      </c>
      <c r="J7819" s="25" t="n">
        <v>46021</v>
      </c>
      <c r="K7819" s="25" t="n">
        <v>46021</v>
      </c>
      <c r="L7819" t="n">
        <v>5</v>
      </c>
      <c r="M7819" t="n">
        <v>1</v>
      </c>
      <c r="N7819" t="n">
        <v>1</v>
      </c>
      <c r="O7819">
        <f>DATE(2026,1,1)-K7819</f>
        <v/>
      </c>
      <c r="P7819">
        <f>IF(G7819&gt;=2,"Repeat","One-time")</f>
        <v/>
      </c>
    </row>
    <row r="7820">
      <c r="A7820" t="inlineStr">
        <is>
          <t>C00433</t>
        </is>
      </c>
      <c r="B7820" t="inlineStr">
        <is>
          <t>Ritu Kumar</t>
        </is>
      </c>
      <c r="C7820" t="inlineStr">
        <is>
          <t>West</t>
        </is>
      </c>
      <c r="D7820" t="inlineStr">
        <is>
          <t>Pune</t>
        </is>
      </c>
      <c r="E7820" t="inlineStr">
        <is>
          <t>Yes</t>
        </is>
      </c>
      <c r="F7820" t="inlineStr">
        <is>
          <t>Hibernating</t>
        </is>
      </c>
      <c r="G7820" t="n">
        <v>2</v>
      </c>
      <c r="H7820" s="24" t="n">
        <v>2213.4</v>
      </c>
      <c r="I7820" s="24" t="n">
        <v>371.41</v>
      </c>
      <c r="J7820" s="25" t="n">
        <v>44946</v>
      </c>
      <c r="K7820" s="25" t="n">
        <v>45255</v>
      </c>
      <c r="L7820" t="n">
        <v>1</v>
      </c>
      <c r="M7820" t="n">
        <v>2</v>
      </c>
      <c r="N7820" t="n">
        <v>1</v>
      </c>
      <c r="O7820">
        <f>DATE(2026,1,1)-K7820</f>
        <v/>
      </c>
      <c r="P7820">
        <f>IF(G7820&gt;=2,"Repeat","One-time")</f>
        <v/>
      </c>
    </row>
    <row r="7821">
      <c r="A7821" t="inlineStr">
        <is>
          <t>C05461</t>
        </is>
      </c>
      <c r="B7821" t="inlineStr">
        <is>
          <t>Diya Shah</t>
        </is>
      </c>
      <c r="C7821" t="inlineStr">
        <is>
          <t>North</t>
        </is>
      </c>
      <c r="D7821" t="inlineStr">
        <is>
          <t>Lucknow</t>
        </is>
      </c>
      <c r="E7821" t="inlineStr">
        <is>
          <t>No</t>
        </is>
      </c>
      <c r="F7821" t="inlineStr">
        <is>
          <t>Occasional</t>
        </is>
      </c>
      <c r="G7821" t="n">
        <v>1</v>
      </c>
      <c r="H7821" s="24" t="n">
        <v>2212.91</v>
      </c>
      <c r="I7821" s="24" t="n">
        <v>929.54</v>
      </c>
      <c r="J7821" s="25" t="n">
        <v>45504</v>
      </c>
      <c r="K7821" s="25" t="n">
        <v>45504</v>
      </c>
      <c r="L7821" t="n">
        <v>2</v>
      </c>
      <c r="M7821" t="n">
        <v>1</v>
      </c>
      <c r="N7821" t="n">
        <v>1</v>
      </c>
      <c r="O7821">
        <f>DATE(2026,1,1)-K7821</f>
        <v/>
      </c>
      <c r="P7821">
        <f>IF(G7821&gt;=2,"Repeat","One-time")</f>
        <v/>
      </c>
    </row>
    <row r="7822">
      <c r="A7822" t="inlineStr">
        <is>
          <t>C05387</t>
        </is>
      </c>
      <c r="B7822" t="inlineStr">
        <is>
          <t>Varun Sharma</t>
        </is>
      </c>
      <c r="C7822" t="inlineStr">
        <is>
          <t>South</t>
        </is>
      </c>
      <c r="D7822" t="inlineStr">
        <is>
          <t>Chennai</t>
        </is>
      </c>
      <c r="E7822" t="inlineStr">
        <is>
          <t>No</t>
        </is>
      </c>
      <c r="F7822" t="inlineStr">
        <is>
          <t>Occasional</t>
        </is>
      </c>
      <c r="G7822" t="n">
        <v>2</v>
      </c>
      <c r="H7822" s="24" t="n">
        <v>2212.13</v>
      </c>
      <c r="I7822" s="24" t="n">
        <v>506.59</v>
      </c>
      <c r="J7822" s="25" t="n">
        <v>45580</v>
      </c>
      <c r="K7822" s="25" t="n">
        <v>45898</v>
      </c>
      <c r="L7822" t="n">
        <v>3</v>
      </c>
      <c r="M7822" t="n">
        <v>2</v>
      </c>
      <c r="N7822" t="n">
        <v>1</v>
      </c>
      <c r="O7822">
        <f>DATE(2026,1,1)-K7822</f>
        <v/>
      </c>
      <c r="P7822">
        <f>IF(G7822&gt;=2,"Repeat","One-time")</f>
        <v/>
      </c>
    </row>
    <row r="7823">
      <c r="A7823" t="inlineStr">
        <is>
          <t>C02105</t>
        </is>
      </c>
      <c r="B7823" t="inlineStr">
        <is>
          <t>Harpreet Verma</t>
        </is>
      </c>
      <c r="C7823" t="inlineStr">
        <is>
          <t>North</t>
        </is>
      </c>
      <c r="D7823" t="inlineStr">
        <is>
          <t>Jaipur</t>
        </is>
      </c>
      <c r="E7823" t="inlineStr">
        <is>
          <t>No</t>
        </is>
      </c>
      <c r="F7823" t="inlineStr">
        <is>
          <t>Occasional</t>
        </is>
      </c>
      <c r="G7823" t="n">
        <v>2</v>
      </c>
      <c r="H7823" s="24" t="n">
        <v>2207.48</v>
      </c>
      <c r="I7823" s="24" t="n">
        <v>639.88</v>
      </c>
      <c r="J7823" s="25" t="n">
        <v>45255</v>
      </c>
      <c r="K7823" s="25" t="n">
        <v>45606</v>
      </c>
      <c r="L7823" t="n">
        <v>2</v>
      </c>
      <c r="M7823" t="n">
        <v>2</v>
      </c>
      <c r="N7823" t="n">
        <v>1</v>
      </c>
      <c r="O7823">
        <f>DATE(2026,1,1)-K7823</f>
        <v/>
      </c>
      <c r="P7823">
        <f>IF(G7823&gt;=2,"Repeat","One-time")</f>
        <v/>
      </c>
    </row>
    <row r="7824">
      <c r="A7824" t="inlineStr">
        <is>
          <t>C11642</t>
        </is>
      </c>
      <c r="B7824" t="inlineStr">
        <is>
          <t>Amit Kapoor</t>
        </is>
      </c>
      <c r="C7824" t="inlineStr">
        <is>
          <t>East</t>
        </is>
      </c>
      <c r="D7824" t="inlineStr">
        <is>
          <t>Patna</t>
        </is>
      </c>
      <c r="E7824" t="inlineStr">
        <is>
          <t>No</t>
        </is>
      </c>
      <c r="F7824" t="inlineStr">
        <is>
          <t>New</t>
        </is>
      </c>
      <c r="G7824" t="n">
        <v>1</v>
      </c>
      <c r="H7824" s="24" t="n">
        <v>2205.38</v>
      </c>
      <c r="I7824" s="24" t="n">
        <v>930.12</v>
      </c>
      <c r="J7824" s="25" t="n">
        <v>46008</v>
      </c>
      <c r="K7824" s="25" t="n">
        <v>46008</v>
      </c>
      <c r="L7824" t="n">
        <v>5</v>
      </c>
      <c r="M7824" t="n">
        <v>2</v>
      </c>
      <c r="N7824" t="n">
        <v>1</v>
      </c>
      <c r="O7824">
        <f>DATE(2026,1,1)-K7824</f>
        <v/>
      </c>
      <c r="P7824">
        <f>IF(G7824&gt;=2,"Repeat","One-time")</f>
        <v/>
      </c>
    </row>
    <row r="7825">
      <c r="A7825" t="inlineStr">
        <is>
          <t>C09553</t>
        </is>
      </c>
      <c r="B7825" t="inlineStr">
        <is>
          <t>Vikram Iyer</t>
        </is>
      </c>
      <c r="C7825" t="inlineStr">
        <is>
          <t>East</t>
        </is>
      </c>
      <c r="D7825" t="inlineStr">
        <is>
          <t>Jamshedpur</t>
        </is>
      </c>
      <c r="E7825" t="inlineStr">
        <is>
          <t>No</t>
        </is>
      </c>
      <c r="F7825" t="inlineStr">
        <is>
          <t>New</t>
        </is>
      </c>
      <c r="G7825" t="n">
        <v>1</v>
      </c>
      <c r="H7825" s="24" t="n">
        <v>2205.38</v>
      </c>
      <c r="I7825" s="24" t="n">
        <v>825.67</v>
      </c>
      <c r="J7825" s="25" t="n">
        <v>45994</v>
      </c>
      <c r="K7825" s="25" t="n">
        <v>45994</v>
      </c>
      <c r="L7825" t="n">
        <v>5</v>
      </c>
      <c r="M7825" t="n">
        <v>1</v>
      </c>
      <c r="N7825" t="n">
        <v>1</v>
      </c>
      <c r="O7825">
        <f>DATE(2026,1,1)-K7825</f>
        <v/>
      </c>
      <c r="P7825">
        <f>IF(G7825&gt;=2,"Repeat","One-time")</f>
        <v/>
      </c>
    </row>
    <row r="7826">
      <c r="A7826" t="inlineStr">
        <is>
          <t>C03342</t>
        </is>
      </c>
      <c r="B7826" t="inlineStr">
        <is>
          <t>Tanvi Das</t>
        </is>
      </c>
      <c r="C7826" t="inlineStr">
        <is>
          <t>East</t>
        </is>
      </c>
      <c r="D7826" t="inlineStr">
        <is>
          <t>Bhubaneswar</t>
        </is>
      </c>
      <c r="E7826" t="inlineStr">
        <is>
          <t>No</t>
        </is>
      </c>
      <c r="F7826" t="inlineStr">
        <is>
          <t>Hibernating</t>
        </is>
      </c>
      <c r="G7826" t="n">
        <v>1</v>
      </c>
      <c r="H7826" s="24" t="n">
        <v>2203.45</v>
      </c>
      <c r="I7826" s="24" t="n">
        <v>436.22</v>
      </c>
      <c r="J7826" s="25" t="n">
        <v>45249</v>
      </c>
      <c r="K7826" s="25" t="n">
        <v>45249</v>
      </c>
      <c r="L7826" t="n">
        <v>1</v>
      </c>
      <c r="M7826" t="n">
        <v>1</v>
      </c>
      <c r="N7826" t="n">
        <v>1</v>
      </c>
      <c r="O7826">
        <f>DATE(2026,1,1)-K7826</f>
        <v/>
      </c>
      <c r="P7826">
        <f>IF(G7826&gt;=2,"Repeat","One-time")</f>
        <v/>
      </c>
    </row>
    <row r="7827">
      <c r="A7827" t="inlineStr">
        <is>
          <t>C08347</t>
        </is>
      </c>
      <c r="B7827" t="inlineStr">
        <is>
          <t>Imran Khan</t>
        </is>
      </c>
      <c r="C7827" t="inlineStr">
        <is>
          <t>West</t>
        </is>
      </c>
      <c r="D7827" t="inlineStr">
        <is>
          <t>Surat</t>
        </is>
      </c>
      <c r="E7827" t="inlineStr">
        <is>
          <t>No</t>
        </is>
      </c>
      <c r="F7827" t="inlineStr">
        <is>
          <t>Occasional</t>
        </is>
      </c>
      <c r="G7827" t="n">
        <v>1</v>
      </c>
      <c r="H7827" s="24" t="n">
        <v>2196.84</v>
      </c>
      <c r="I7827" s="24" t="n">
        <v>922.4</v>
      </c>
      <c r="J7827" s="25" t="n">
        <v>45752</v>
      </c>
      <c r="K7827" s="25" t="n">
        <v>45752</v>
      </c>
      <c r="L7827" t="n">
        <v>2</v>
      </c>
      <c r="M7827" t="n">
        <v>1</v>
      </c>
      <c r="N7827" t="n">
        <v>1</v>
      </c>
      <c r="O7827">
        <f>DATE(2026,1,1)-K7827</f>
        <v/>
      </c>
      <c r="P7827">
        <f>IF(G7827&gt;=2,"Repeat","One-time")</f>
        <v/>
      </c>
    </row>
    <row r="7828">
      <c r="A7828" t="inlineStr">
        <is>
          <t>C10572</t>
        </is>
      </c>
      <c r="B7828" t="inlineStr">
        <is>
          <t>Divya Das</t>
        </is>
      </c>
      <c r="C7828" t="inlineStr">
        <is>
          <t>West</t>
        </is>
      </c>
      <c r="D7828" t="inlineStr">
        <is>
          <t>Surat</t>
        </is>
      </c>
      <c r="E7828" t="inlineStr">
        <is>
          <t>No</t>
        </is>
      </c>
      <c r="F7828" t="inlineStr">
        <is>
          <t>Occasional</t>
        </is>
      </c>
      <c r="G7828" t="n">
        <v>1</v>
      </c>
      <c r="H7828" s="24" t="n">
        <v>2196.46</v>
      </c>
      <c r="I7828" s="24" t="n">
        <v>824.65</v>
      </c>
      <c r="J7828" s="25" t="n">
        <v>45907</v>
      </c>
      <c r="K7828" s="25" t="n">
        <v>45907</v>
      </c>
      <c r="L7828" t="n">
        <v>3</v>
      </c>
      <c r="M7828" t="n">
        <v>2</v>
      </c>
      <c r="N7828" t="n">
        <v>1</v>
      </c>
      <c r="O7828">
        <f>DATE(2026,1,1)-K7828</f>
        <v/>
      </c>
      <c r="P7828">
        <f>IF(G7828&gt;=2,"Repeat","One-time")</f>
        <v/>
      </c>
    </row>
    <row r="7829">
      <c r="A7829" t="inlineStr">
        <is>
          <t>C03415</t>
        </is>
      </c>
      <c r="B7829" t="inlineStr">
        <is>
          <t>Amit Bose</t>
        </is>
      </c>
      <c r="C7829" t="inlineStr">
        <is>
          <t>East</t>
        </is>
      </c>
      <c r="D7829" t="inlineStr">
        <is>
          <t>Jamshedpur</t>
        </is>
      </c>
      <c r="E7829" t="inlineStr">
        <is>
          <t>No</t>
        </is>
      </c>
      <c r="F7829" t="inlineStr">
        <is>
          <t>Occasional</t>
        </is>
      </c>
      <c r="G7829" t="n">
        <v>2</v>
      </c>
      <c r="H7829" s="24" t="n">
        <v>2192.39</v>
      </c>
      <c r="I7829" s="24" t="n">
        <v>984.59</v>
      </c>
      <c r="J7829" s="25" t="n">
        <v>45600</v>
      </c>
      <c r="K7829" s="25" t="n">
        <v>45921</v>
      </c>
      <c r="L7829" t="n">
        <v>3</v>
      </c>
      <c r="M7829" t="n">
        <v>2</v>
      </c>
      <c r="N7829" t="n">
        <v>1</v>
      </c>
      <c r="O7829">
        <f>DATE(2026,1,1)-K7829</f>
        <v/>
      </c>
      <c r="P7829">
        <f>IF(G7829&gt;=2,"Repeat","One-time")</f>
        <v/>
      </c>
    </row>
    <row r="7830">
      <c r="A7830" t="inlineStr">
        <is>
          <t>C05022</t>
        </is>
      </c>
      <c r="B7830" t="inlineStr">
        <is>
          <t>Arjun Gupta</t>
        </is>
      </c>
      <c r="C7830" t="inlineStr">
        <is>
          <t>South</t>
        </is>
      </c>
      <c r="D7830" t="inlineStr">
        <is>
          <t>Hyderabad</t>
        </is>
      </c>
      <c r="E7830" t="inlineStr">
        <is>
          <t>No</t>
        </is>
      </c>
      <c r="F7830" t="inlineStr">
        <is>
          <t>Occasional</t>
        </is>
      </c>
      <c r="G7830" t="n">
        <v>2</v>
      </c>
      <c r="H7830" s="24" t="n">
        <v>2189.98</v>
      </c>
      <c r="I7830" s="24" t="n">
        <v>952.4</v>
      </c>
      <c r="J7830" s="25" t="n">
        <v>45474</v>
      </c>
      <c r="K7830" s="25" t="n">
        <v>45515</v>
      </c>
      <c r="L7830" t="n">
        <v>2</v>
      </c>
      <c r="M7830" t="n">
        <v>2</v>
      </c>
      <c r="N7830" t="n">
        <v>1</v>
      </c>
      <c r="O7830">
        <f>DATE(2026,1,1)-K7830</f>
        <v/>
      </c>
      <c r="P7830">
        <f>IF(G7830&gt;=2,"Repeat","One-time")</f>
        <v/>
      </c>
    </row>
    <row r="7831">
      <c r="A7831" t="inlineStr">
        <is>
          <t>C11579</t>
        </is>
      </c>
      <c r="B7831" t="inlineStr">
        <is>
          <t>Deepak Mehta</t>
        </is>
      </c>
      <c r="C7831" t="inlineStr">
        <is>
          <t>West</t>
        </is>
      </c>
      <c r="D7831" t="inlineStr">
        <is>
          <t>Mumbai</t>
        </is>
      </c>
      <c r="E7831" t="inlineStr">
        <is>
          <t>No</t>
        </is>
      </c>
      <c r="F7831" t="inlineStr">
        <is>
          <t>New</t>
        </is>
      </c>
      <c r="G7831" t="n">
        <v>1</v>
      </c>
      <c r="H7831" s="24" t="n">
        <v>2189.27</v>
      </c>
      <c r="I7831" s="24" t="n">
        <v>888.1900000000001</v>
      </c>
      <c r="J7831" s="25" t="n">
        <v>46010</v>
      </c>
      <c r="K7831" s="25" t="n">
        <v>46010</v>
      </c>
      <c r="L7831" t="n">
        <v>5</v>
      </c>
      <c r="M7831" t="n">
        <v>2</v>
      </c>
      <c r="N7831" t="n">
        <v>1</v>
      </c>
      <c r="O7831">
        <f>DATE(2026,1,1)-K7831</f>
        <v/>
      </c>
      <c r="P7831">
        <f>IF(G7831&gt;=2,"Repeat","One-time")</f>
        <v/>
      </c>
    </row>
    <row r="7832">
      <c r="A7832" t="inlineStr">
        <is>
          <t>C01545</t>
        </is>
      </c>
      <c r="B7832" t="inlineStr">
        <is>
          <t>Deepak Ghosh</t>
        </is>
      </c>
      <c r="C7832" t="inlineStr">
        <is>
          <t>South</t>
        </is>
      </c>
      <c r="D7832" t="inlineStr">
        <is>
          <t>Chennai</t>
        </is>
      </c>
      <c r="E7832" t="inlineStr">
        <is>
          <t>No</t>
        </is>
      </c>
      <c r="F7832" t="inlineStr">
        <is>
          <t>Hibernating</t>
        </is>
      </c>
      <c r="G7832" t="n">
        <v>1</v>
      </c>
      <c r="H7832" s="24" t="n">
        <v>2187</v>
      </c>
      <c r="I7832" s="24" t="n">
        <v>1144.64</v>
      </c>
      <c r="J7832" s="25" t="n">
        <v>45033</v>
      </c>
      <c r="K7832" s="25" t="n">
        <v>45033</v>
      </c>
      <c r="L7832" t="n">
        <v>1</v>
      </c>
      <c r="M7832" t="n">
        <v>1</v>
      </c>
      <c r="N7832" t="n">
        <v>1</v>
      </c>
      <c r="O7832">
        <f>DATE(2026,1,1)-K7832</f>
        <v/>
      </c>
      <c r="P7832">
        <f>IF(G7832&gt;=2,"Repeat","One-time")</f>
        <v/>
      </c>
    </row>
    <row r="7833">
      <c r="A7833" t="inlineStr">
        <is>
          <t>C10236</t>
        </is>
      </c>
      <c r="B7833" t="inlineStr">
        <is>
          <t>Vivaan Prasad</t>
        </is>
      </c>
      <c r="C7833" t="inlineStr">
        <is>
          <t>North</t>
        </is>
      </c>
      <c r="D7833" t="inlineStr">
        <is>
          <t>Gurugram</t>
        </is>
      </c>
      <c r="E7833" t="inlineStr">
        <is>
          <t>No</t>
        </is>
      </c>
      <c r="F7833" t="inlineStr">
        <is>
          <t>New</t>
        </is>
      </c>
      <c r="G7833" t="n">
        <v>1</v>
      </c>
      <c r="H7833" s="24" t="n">
        <v>2186.56</v>
      </c>
      <c r="I7833" s="24" t="n">
        <v>805.34</v>
      </c>
      <c r="J7833" s="25" t="n">
        <v>45940</v>
      </c>
      <c r="K7833" s="25" t="n">
        <v>45940</v>
      </c>
      <c r="L7833" t="n">
        <v>4</v>
      </c>
      <c r="M7833" t="n">
        <v>2</v>
      </c>
      <c r="N7833" t="n">
        <v>1</v>
      </c>
      <c r="O7833">
        <f>DATE(2026,1,1)-K7833</f>
        <v/>
      </c>
      <c r="P7833">
        <f>IF(G7833&gt;=2,"Repeat","One-time")</f>
        <v/>
      </c>
    </row>
    <row r="7834">
      <c r="A7834" t="inlineStr">
        <is>
          <t>C10289</t>
        </is>
      </c>
      <c r="B7834" t="inlineStr">
        <is>
          <t>Swati Joshi</t>
        </is>
      </c>
      <c r="C7834" t="inlineStr">
        <is>
          <t>Central</t>
        </is>
      </c>
      <c r="D7834" t="inlineStr">
        <is>
          <t>Indore</t>
        </is>
      </c>
      <c r="E7834" t="inlineStr">
        <is>
          <t>No</t>
        </is>
      </c>
      <c r="F7834" t="inlineStr">
        <is>
          <t>Occasional</t>
        </is>
      </c>
      <c r="G7834" t="n">
        <v>1</v>
      </c>
      <c r="H7834" s="24" t="n">
        <v>2182.77</v>
      </c>
      <c r="I7834" s="24" t="n">
        <v>909.73</v>
      </c>
      <c r="J7834" s="25" t="n">
        <v>45898</v>
      </c>
      <c r="K7834" s="25" t="n">
        <v>45898</v>
      </c>
      <c r="L7834" t="n">
        <v>3</v>
      </c>
      <c r="M7834" t="n">
        <v>2</v>
      </c>
      <c r="N7834" t="n">
        <v>1</v>
      </c>
      <c r="O7834">
        <f>DATE(2026,1,1)-K7834</f>
        <v/>
      </c>
      <c r="P7834">
        <f>IF(G7834&gt;=2,"Repeat","One-time")</f>
        <v/>
      </c>
    </row>
    <row r="7835">
      <c r="A7835" t="inlineStr">
        <is>
          <t>C08806</t>
        </is>
      </c>
      <c r="B7835" t="inlineStr">
        <is>
          <t>Divya Ghosh</t>
        </is>
      </c>
      <c r="C7835" t="inlineStr">
        <is>
          <t>South</t>
        </is>
      </c>
      <c r="D7835" t="inlineStr">
        <is>
          <t>Bengaluru</t>
        </is>
      </c>
      <c r="E7835" t="inlineStr">
        <is>
          <t>No</t>
        </is>
      </c>
      <c r="F7835" t="inlineStr">
        <is>
          <t>Occasional</t>
        </is>
      </c>
      <c r="G7835" t="n">
        <v>2</v>
      </c>
      <c r="H7835" s="24" t="n">
        <v>2180.88</v>
      </c>
      <c r="I7835" s="24" t="n">
        <v>700.37</v>
      </c>
      <c r="J7835" s="25" t="n">
        <v>45775</v>
      </c>
      <c r="K7835" s="25" t="n">
        <v>45914</v>
      </c>
      <c r="L7835" t="n">
        <v>3</v>
      </c>
      <c r="M7835" t="n">
        <v>2</v>
      </c>
      <c r="N7835" t="n">
        <v>1</v>
      </c>
      <c r="O7835">
        <f>DATE(2026,1,1)-K7835</f>
        <v/>
      </c>
      <c r="P7835">
        <f>IF(G7835&gt;=2,"Repeat","One-time")</f>
        <v/>
      </c>
    </row>
    <row r="7836">
      <c r="A7836" t="inlineStr">
        <is>
          <t>C03980</t>
        </is>
      </c>
      <c r="B7836" t="inlineStr">
        <is>
          <t>Manish Singh</t>
        </is>
      </c>
      <c r="C7836" t="inlineStr">
        <is>
          <t>North</t>
        </is>
      </c>
      <c r="D7836" t="inlineStr">
        <is>
          <t>Chandigarh</t>
        </is>
      </c>
      <c r="E7836" t="inlineStr">
        <is>
          <t>No</t>
        </is>
      </c>
      <c r="F7836" t="inlineStr">
        <is>
          <t>New</t>
        </is>
      </c>
      <c r="G7836" t="n">
        <v>1</v>
      </c>
      <c r="H7836" s="24" t="n">
        <v>2180.66</v>
      </c>
      <c r="I7836" s="24" t="n">
        <v>555.39</v>
      </c>
      <c r="J7836" s="25" t="n">
        <v>46003</v>
      </c>
      <c r="K7836" s="25" t="n">
        <v>46003</v>
      </c>
      <c r="L7836" t="n">
        <v>5</v>
      </c>
      <c r="M7836" t="n">
        <v>1</v>
      </c>
      <c r="N7836" t="n">
        <v>1</v>
      </c>
      <c r="O7836">
        <f>DATE(2026,1,1)-K7836</f>
        <v/>
      </c>
      <c r="P7836">
        <f>IF(G7836&gt;=2,"Repeat","One-time")</f>
        <v/>
      </c>
    </row>
    <row r="7837">
      <c r="A7837" t="inlineStr">
        <is>
          <t>C00035</t>
        </is>
      </c>
      <c r="B7837" t="inlineStr">
        <is>
          <t>Arjun Singh</t>
        </is>
      </c>
      <c r="C7837" t="inlineStr">
        <is>
          <t>East</t>
        </is>
      </c>
      <c r="D7837" t="inlineStr">
        <is>
          <t>Kolkata</t>
        </is>
      </c>
      <c r="E7837" t="inlineStr">
        <is>
          <t>No</t>
        </is>
      </c>
      <c r="F7837" t="inlineStr">
        <is>
          <t>Occasional</t>
        </is>
      </c>
      <c r="G7837" t="n">
        <v>2</v>
      </c>
      <c r="H7837" s="24" t="n">
        <v>2179.64</v>
      </c>
      <c r="I7837" s="24" t="n">
        <v>894.89</v>
      </c>
      <c r="J7837" s="25" t="n">
        <v>45100</v>
      </c>
      <c r="K7837" s="25" t="n">
        <v>45841</v>
      </c>
      <c r="L7837" t="n">
        <v>3</v>
      </c>
      <c r="M7837" t="n">
        <v>2</v>
      </c>
      <c r="N7837" t="n">
        <v>1</v>
      </c>
      <c r="O7837">
        <f>DATE(2026,1,1)-K7837</f>
        <v/>
      </c>
      <c r="P7837">
        <f>IF(G7837&gt;=2,"Repeat","One-time")</f>
        <v/>
      </c>
    </row>
    <row r="7838">
      <c r="A7838" t="inlineStr">
        <is>
          <t>C11223</t>
        </is>
      </c>
      <c r="B7838" t="inlineStr">
        <is>
          <t>Neha Rao</t>
        </is>
      </c>
      <c r="C7838" t="inlineStr">
        <is>
          <t>East</t>
        </is>
      </c>
      <c r="D7838" t="inlineStr">
        <is>
          <t>Kolkata</t>
        </is>
      </c>
      <c r="E7838" t="inlineStr">
        <is>
          <t>No</t>
        </is>
      </c>
      <c r="F7838" t="inlineStr">
        <is>
          <t>New</t>
        </is>
      </c>
      <c r="G7838" t="n">
        <v>1</v>
      </c>
      <c r="H7838" s="24" t="n">
        <v>2177.31</v>
      </c>
      <c r="I7838" s="24" t="n">
        <v>678.48</v>
      </c>
      <c r="J7838" s="25" t="n">
        <v>46009</v>
      </c>
      <c r="K7838" s="25" t="n">
        <v>46009</v>
      </c>
      <c r="L7838" t="n">
        <v>5</v>
      </c>
      <c r="M7838" t="n">
        <v>2</v>
      </c>
      <c r="N7838" t="n">
        <v>1</v>
      </c>
      <c r="O7838">
        <f>DATE(2026,1,1)-K7838</f>
        <v/>
      </c>
      <c r="P7838">
        <f>IF(G7838&gt;=2,"Repeat","One-time")</f>
        <v/>
      </c>
    </row>
    <row r="7839">
      <c r="A7839" t="inlineStr">
        <is>
          <t>C01289</t>
        </is>
      </c>
      <c r="B7839" t="inlineStr">
        <is>
          <t>Swati Iyer</t>
        </is>
      </c>
      <c r="C7839" t="inlineStr">
        <is>
          <t>South</t>
        </is>
      </c>
      <c r="D7839" t="inlineStr">
        <is>
          <t>Chennai</t>
        </is>
      </c>
      <c r="E7839" t="inlineStr">
        <is>
          <t>No</t>
        </is>
      </c>
      <c r="F7839" t="inlineStr">
        <is>
          <t>Hibernating</t>
        </is>
      </c>
      <c r="G7839" t="n">
        <v>2</v>
      </c>
      <c r="H7839" s="24" t="n">
        <v>2172.2</v>
      </c>
      <c r="I7839" s="24" t="n">
        <v>960.3200000000001</v>
      </c>
      <c r="J7839" s="25" t="n">
        <v>45175</v>
      </c>
      <c r="K7839" s="25" t="n">
        <v>45183</v>
      </c>
      <c r="L7839" t="n">
        <v>1</v>
      </c>
      <c r="M7839" t="n">
        <v>2</v>
      </c>
      <c r="N7839" t="n">
        <v>1</v>
      </c>
      <c r="O7839">
        <f>DATE(2026,1,1)-K7839</f>
        <v/>
      </c>
      <c r="P7839">
        <f>IF(G7839&gt;=2,"Repeat","One-time")</f>
        <v/>
      </c>
    </row>
    <row r="7840">
      <c r="A7840" t="inlineStr">
        <is>
          <t>C09441</t>
        </is>
      </c>
      <c r="B7840" t="inlineStr">
        <is>
          <t>Karan Thakur</t>
        </is>
      </c>
      <c r="C7840" t="inlineStr">
        <is>
          <t>East</t>
        </is>
      </c>
      <c r="D7840" t="inlineStr">
        <is>
          <t>Jamshedpur</t>
        </is>
      </c>
      <c r="E7840" t="inlineStr">
        <is>
          <t>No</t>
        </is>
      </c>
      <c r="F7840" t="inlineStr">
        <is>
          <t>Occasional</t>
        </is>
      </c>
      <c r="G7840" t="n">
        <v>2</v>
      </c>
      <c r="H7840" s="24" t="n">
        <v>2169.74</v>
      </c>
      <c r="I7840" s="24" t="n">
        <v>1107.65</v>
      </c>
      <c r="J7840" s="25" t="n">
        <v>45855</v>
      </c>
      <c r="K7840" s="25" t="n">
        <v>45870</v>
      </c>
      <c r="L7840" t="n">
        <v>3</v>
      </c>
      <c r="M7840" t="n">
        <v>2</v>
      </c>
      <c r="N7840" t="n">
        <v>1</v>
      </c>
      <c r="O7840">
        <f>DATE(2026,1,1)-K7840</f>
        <v/>
      </c>
      <c r="P7840">
        <f>IF(G7840&gt;=2,"Repeat","One-time")</f>
        <v/>
      </c>
    </row>
    <row r="7841">
      <c r="A7841" t="inlineStr">
        <is>
          <t>C00968</t>
        </is>
      </c>
      <c r="B7841" t="inlineStr">
        <is>
          <t>Ananya Das</t>
        </is>
      </c>
      <c r="C7841" t="inlineStr">
        <is>
          <t>North</t>
        </is>
      </c>
      <c r="D7841" t="inlineStr">
        <is>
          <t>Jaipur</t>
        </is>
      </c>
      <c r="E7841" t="inlineStr">
        <is>
          <t>No</t>
        </is>
      </c>
      <c r="F7841" t="inlineStr">
        <is>
          <t>Occasional</t>
        </is>
      </c>
      <c r="G7841" t="n">
        <v>2</v>
      </c>
      <c r="H7841" s="24" t="n">
        <v>2166.87</v>
      </c>
      <c r="I7841" s="24" t="n">
        <v>420.89</v>
      </c>
      <c r="J7841" s="25" t="n">
        <v>45728</v>
      </c>
      <c r="K7841" s="25" t="n">
        <v>46002</v>
      </c>
      <c r="L7841" t="n">
        <v>5</v>
      </c>
      <c r="M7841" t="n">
        <v>2</v>
      </c>
      <c r="N7841" t="n">
        <v>1</v>
      </c>
      <c r="O7841">
        <f>DATE(2026,1,1)-K7841</f>
        <v/>
      </c>
      <c r="P7841">
        <f>IF(G7841&gt;=2,"Repeat","One-time")</f>
        <v/>
      </c>
    </row>
    <row r="7842">
      <c r="A7842" t="inlineStr">
        <is>
          <t>C10435</t>
        </is>
      </c>
      <c r="B7842" t="inlineStr">
        <is>
          <t>Ayesha Joshi</t>
        </is>
      </c>
      <c r="C7842" t="inlineStr">
        <is>
          <t>East</t>
        </is>
      </c>
      <c r="D7842" t="inlineStr">
        <is>
          <t>Guwahati</t>
        </is>
      </c>
      <c r="E7842" t="inlineStr">
        <is>
          <t>No</t>
        </is>
      </c>
      <c r="F7842" t="inlineStr">
        <is>
          <t>New</t>
        </is>
      </c>
      <c r="G7842" t="n">
        <v>1</v>
      </c>
      <c r="H7842" s="24" t="n">
        <v>2165.09</v>
      </c>
      <c r="I7842" s="24" t="n">
        <v>411.63</v>
      </c>
      <c r="J7842" s="25" t="n">
        <v>45956</v>
      </c>
      <c r="K7842" s="25" t="n">
        <v>45956</v>
      </c>
      <c r="L7842" t="n">
        <v>4</v>
      </c>
      <c r="M7842" t="n">
        <v>2</v>
      </c>
      <c r="N7842" t="n">
        <v>1</v>
      </c>
      <c r="O7842">
        <f>DATE(2026,1,1)-K7842</f>
        <v/>
      </c>
      <c r="P7842">
        <f>IF(G7842&gt;=2,"Repeat","One-time")</f>
        <v/>
      </c>
    </row>
    <row r="7843">
      <c r="A7843" t="inlineStr">
        <is>
          <t>C06974</t>
        </is>
      </c>
      <c r="B7843" t="inlineStr">
        <is>
          <t>Gurpreet Agarwal</t>
        </is>
      </c>
      <c r="C7843" t="inlineStr">
        <is>
          <t>North</t>
        </is>
      </c>
      <c r="D7843" t="inlineStr">
        <is>
          <t>Gurugram</t>
        </is>
      </c>
      <c r="E7843" t="inlineStr">
        <is>
          <t>No</t>
        </is>
      </c>
      <c r="F7843" t="inlineStr">
        <is>
          <t>Occasional</t>
        </is>
      </c>
      <c r="G7843" t="n">
        <v>2</v>
      </c>
      <c r="H7843" s="24" t="n">
        <v>2163.21</v>
      </c>
      <c r="I7843" s="24" t="n">
        <v>608.54</v>
      </c>
      <c r="J7843" s="25" t="n">
        <v>45611</v>
      </c>
      <c r="K7843" s="25" t="n">
        <v>45626</v>
      </c>
      <c r="L7843" t="n">
        <v>2</v>
      </c>
      <c r="M7843" t="n">
        <v>2</v>
      </c>
      <c r="N7843" t="n">
        <v>1</v>
      </c>
      <c r="O7843">
        <f>DATE(2026,1,1)-K7843</f>
        <v/>
      </c>
      <c r="P7843">
        <f>IF(G7843&gt;=2,"Repeat","One-time")</f>
        <v/>
      </c>
    </row>
    <row r="7844">
      <c r="A7844" t="inlineStr">
        <is>
          <t>C03738</t>
        </is>
      </c>
      <c r="B7844" t="inlineStr">
        <is>
          <t>Farhan Patel</t>
        </is>
      </c>
      <c r="C7844" t="inlineStr">
        <is>
          <t>North</t>
        </is>
      </c>
      <c r="D7844" t="inlineStr">
        <is>
          <t>Gurugram</t>
        </is>
      </c>
      <c r="E7844" t="inlineStr">
        <is>
          <t>No</t>
        </is>
      </c>
      <c r="F7844" t="inlineStr">
        <is>
          <t>Occasional</t>
        </is>
      </c>
      <c r="G7844" t="n">
        <v>1</v>
      </c>
      <c r="H7844" s="24" t="n">
        <v>2163.15</v>
      </c>
      <c r="I7844" s="24" t="n">
        <v>678.04</v>
      </c>
      <c r="J7844" s="25" t="n">
        <v>45624</v>
      </c>
      <c r="K7844" s="25" t="n">
        <v>45624</v>
      </c>
      <c r="L7844" t="n">
        <v>2</v>
      </c>
      <c r="M7844" t="n">
        <v>1</v>
      </c>
      <c r="N7844" t="n">
        <v>1</v>
      </c>
      <c r="O7844">
        <f>DATE(2026,1,1)-K7844</f>
        <v/>
      </c>
      <c r="P7844">
        <f>IF(G7844&gt;=2,"Repeat","One-time")</f>
        <v/>
      </c>
    </row>
    <row r="7845">
      <c r="A7845" t="inlineStr">
        <is>
          <t>C05284</t>
        </is>
      </c>
      <c r="B7845" t="inlineStr">
        <is>
          <t>Amit Banerjee</t>
        </is>
      </c>
      <c r="C7845" t="inlineStr">
        <is>
          <t>South</t>
        </is>
      </c>
      <c r="D7845" t="inlineStr">
        <is>
          <t>Bengaluru</t>
        </is>
      </c>
      <c r="E7845" t="inlineStr">
        <is>
          <t>No</t>
        </is>
      </c>
      <c r="F7845" t="inlineStr">
        <is>
          <t>Hibernating</t>
        </is>
      </c>
      <c r="G7845" t="n">
        <v>1</v>
      </c>
      <c r="H7845" s="24" t="n">
        <v>2162.73</v>
      </c>
      <c r="I7845" s="24" t="n">
        <v>863.5</v>
      </c>
      <c r="J7845" s="25" t="n">
        <v>45450</v>
      </c>
      <c r="K7845" s="25" t="n">
        <v>45450</v>
      </c>
      <c r="L7845" t="n">
        <v>1</v>
      </c>
      <c r="M7845" t="n">
        <v>1</v>
      </c>
      <c r="N7845" t="n">
        <v>1</v>
      </c>
      <c r="O7845">
        <f>DATE(2026,1,1)-K7845</f>
        <v/>
      </c>
      <c r="P7845">
        <f>IF(G7845&gt;=2,"Repeat","One-time")</f>
        <v/>
      </c>
    </row>
    <row r="7846">
      <c r="A7846" t="inlineStr">
        <is>
          <t>C11756</t>
        </is>
      </c>
      <c r="B7846" t="inlineStr">
        <is>
          <t>Rohan Gupta</t>
        </is>
      </c>
      <c r="C7846" t="inlineStr">
        <is>
          <t>South</t>
        </is>
      </c>
      <c r="D7846" t="inlineStr">
        <is>
          <t>Hyderabad</t>
        </is>
      </c>
      <c r="E7846" t="inlineStr">
        <is>
          <t>No</t>
        </is>
      </c>
      <c r="F7846" t="inlineStr">
        <is>
          <t>New</t>
        </is>
      </c>
      <c r="G7846" t="n">
        <v>1</v>
      </c>
      <c r="H7846" s="24" t="n">
        <v>2160.23</v>
      </c>
      <c r="I7846" s="24" t="n">
        <v>619.5</v>
      </c>
      <c r="J7846" s="25" t="n">
        <v>46018</v>
      </c>
      <c r="K7846" s="25" t="n">
        <v>46018</v>
      </c>
      <c r="L7846" t="n">
        <v>5</v>
      </c>
      <c r="M7846" t="n">
        <v>2</v>
      </c>
      <c r="N7846" t="n">
        <v>1</v>
      </c>
      <c r="O7846">
        <f>DATE(2026,1,1)-K7846</f>
        <v/>
      </c>
      <c r="P7846">
        <f>IF(G7846&gt;=2,"Repeat","One-time")</f>
        <v/>
      </c>
    </row>
    <row r="7847">
      <c r="A7847" t="inlineStr">
        <is>
          <t>C02677</t>
        </is>
      </c>
      <c r="B7847" t="inlineStr">
        <is>
          <t>Vikram Bose</t>
        </is>
      </c>
      <c r="C7847" t="inlineStr">
        <is>
          <t>East</t>
        </is>
      </c>
      <c r="D7847" t="inlineStr">
        <is>
          <t>Kolkata</t>
        </is>
      </c>
      <c r="E7847" t="inlineStr">
        <is>
          <t>Yes</t>
        </is>
      </c>
      <c r="F7847" t="inlineStr">
        <is>
          <t>Hibernating</t>
        </is>
      </c>
      <c r="G7847" t="n">
        <v>2</v>
      </c>
      <c r="H7847" s="24" t="n">
        <v>2158.57</v>
      </c>
      <c r="I7847" s="24" t="n">
        <v>556.1900000000001</v>
      </c>
      <c r="J7847" s="25" t="n">
        <v>45223</v>
      </c>
      <c r="K7847" s="25" t="n">
        <v>45353</v>
      </c>
      <c r="L7847" t="n">
        <v>1</v>
      </c>
      <c r="M7847" t="n">
        <v>2</v>
      </c>
      <c r="N7847" t="n">
        <v>1</v>
      </c>
      <c r="O7847">
        <f>DATE(2026,1,1)-K7847</f>
        <v/>
      </c>
      <c r="P7847">
        <f>IF(G7847&gt;=2,"Repeat","One-time")</f>
        <v/>
      </c>
    </row>
    <row r="7848">
      <c r="A7848" t="inlineStr">
        <is>
          <t>C07158</t>
        </is>
      </c>
      <c r="B7848" t="inlineStr">
        <is>
          <t>Rahul Das</t>
        </is>
      </c>
      <c r="C7848" t="inlineStr">
        <is>
          <t>West</t>
        </is>
      </c>
      <c r="D7848" t="inlineStr">
        <is>
          <t>Ahmedabad</t>
        </is>
      </c>
      <c r="E7848" t="inlineStr">
        <is>
          <t>No</t>
        </is>
      </c>
      <c r="F7848" t="inlineStr">
        <is>
          <t>Occasional</t>
        </is>
      </c>
      <c r="G7848" t="n">
        <v>1</v>
      </c>
      <c r="H7848" s="24" t="n">
        <v>2154.71</v>
      </c>
      <c r="I7848" s="24" t="n">
        <v>448.01</v>
      </c>
      <c r="J7848" s="25" t="n">
        <v>45794</v>
      </c>
      <c r="K7848" s="25" t="n">
        <v>45794</v>
      </c>
      <c r="L7848" t="n">
        <v>3</v>
      </c>
      <c r="M7848" t="n">
        <v>1</v>
      </c>
      <c r="N7848" t="n">
        <v>1</v>
      </c>
      <c r="O7848">
        <f>DATE(2026,1,1)-K7848</f>
        <v/>
      </c>
      <c r="P7848">
        <f>IF(G7848&gt;=2,"Repeat","One-time")</f>
        <v/>
      </c>
    </row>
    <row r="7849">
      <c r="A7849" t="inlineStr">
        <is>
          <t>C04681</t>
        </is>
      </c>
      <c r="B7849" t="inlineStr">
        <is>
          <t>Divya Iyer</t>
        </is>
      </c>
      <c r="C7849" t="inlineStr">
        <is>
          <t>West</t>
        </is>
      </c>
      <c r="D7849" t="inlineStr">
        <is>
          <t>Mumbai</t>
        </is>
      </c>
      <c r="E7849" t="inlineStr">
        <is>
          <t>No</t>
        </is>
      </c>
      <c r="F7849" t="inlineStr">
        <is>
          <t>Occasional</t>
        </is>
      </c>
      <c r="G7849" t="n">
        <v>1</v>
      </c>
      <c r="H7849" s="24" t="n">
        <v>2154.05</v>
      </c>
      <c r="I7849" s="24" t="n">
        <v>849.83</v>
      </c>
      <c r="J7849" s="25" t="n">
        <v>45534</v>
      </c>
      <c r="K7849" s="25" t="n">
        <v>45534</v>
      </c>
      <c r="L7849" t="n">
        <v>2</v>
      </c>
      <c r="M7849" t="n">
        <v>1</v>
      </c>
      <c r="N7849" t="n">
        <v>1</v>
      </c>
      <c r="O7849">
        <f>DATE(2026,1,1)-K7849</f>
        <v/>
      </c>
      <c r="P7849">
        <f>IF(G7849&gt;=2,"Repeat","One-time")</f>
        <v/>
      </c>
    </row>
    <row r="7850">
      <c r="A7850" t="inlineStr">
        <is>
          <t>C08464</t>
        </is>
      </c>
      <c r="B7850" t="inlineStr">
        <is>
          <t>Manish Khan</t>
        </is>
      </c>
      <c r="C7850" t="inlineStr">
        <is>
          <t>South</t>
        </is>
      </c>
      <c r="D7850" t="inlineStr">
        <is>
          <t>Chennai</t>
        </is>
      </c>
      <c r="E7850" t="inlineStr">
        <is>
          <t>Yes</t>
        </is>
      </c>
      <c r="F7850" t="inlineStr">
        <is>
          <t>Occasional</t>
        </is>
      </c>
      <c r="G7850" t="n">
        <v>2</v>
      </c>
      <c r="H7850" s="24" t="n">
        <v>2152.28</v>
      </c>
      <c r="I7850" s="24" t="n">
        <v>401.46</v>
      </c>
      <c r="J7850" s="25" t="n">
        <v>45789</v>
      </c>
      <c r="K7850" s="25" t="n">
        <v>45990</v>
      </c>
      <c r="L7850" t="n">
        <v>5</v>
      </c>
      <c r="M7850" t="n">
        <v>2</v>
      </c>
      <c r="N7850" t="n">
        <v>1</v>
      </c>
      <c r="O7850">
        <f>DATE(2026,1,1)-K7850</f>
        <v/>
      </c>
      <c r="P7850">
        <f>IF(G7850&gt;=2,"Repeat","One-time")</f>
        <v/>
      </c>
    </row>
    <row r="7851">
      <c r="A7851" t="inlineStr">
        <is>
          <t>C05637</t>
        </is>
      </c>
      <c r="B7851" t="inlineStr">
        <is>
          <t>Isha Shah</t>
        </is>
      </c>
      <c r="C7851" t="inlineStr">
        <is>
          <t>East</t>
        </is>
      </c>
      <c r="D7851" t="inlineStr">
        <is>
          <t>Kolkata</t>
        </is>
      </c>
      <c r="E7851" t="inlineStr">
        <is>
          <t>Yes</t>
        </is>
      </c>
      <c r="F7851" t="inlineStr">
        <is>
          <t>Occasional</t>
        </is>
      </c>
      <c r="G7851" t="n">
        <v>1</v>
      </c>
      <c r="H7851" s="24" t="n">
        <v>2150.38</v>
      </c>
      <c r="I7851" s="24" t="n">
        <v>-27.18</v>
      </c>
      <c r="J7851" s="25" t="n">
        <v>45826</v>
      </c>
      <c r="K7851" s="25" t="n">
        <v>45826</v>
      </c>
      <c r="L7851" t="n">
        <v>3</v>
      </c>
      <c r="M7851" t="n">
        <v>1</v>
      </c>
      <c r="N7851" t="n">
        <v>1</v>
      </c>
      <c r="O7851">
        <f>DATE(2026,1,1)-K7851</f>
        <v/>
      </c>
      <c r="P7851">
        <f>IF(G7851&gt;=2,"Repeat","One-time")</f>
        <v/>
      </c>
    </row>
    <row r="7852">
      <c r="A7852" t="inlineStr">
        <is>
          <t>C01656</t>
        </is>
      </c>
      <c r="B7852" t="inlineStr">
        <is>
          <t>Nikhil Gupta</t>
        </is>
      </c>
      <c r="C7852" t="inlineStr">
        <is>
          <t>Central</t>
        </is>
      </c>
      <c r="D7852" t="inlineStr">
        <is>
          <t>Indore</t>
        </is>
      </c>
      <c r="E7852" t="inlineStr">
        <is>
          <t>No</t>
        </is>
      </c>
      <c r="F7852" t="inlineStr">
        <is>
          <t>Hibernating</t>
        </is>
      </c>
      <c r="G7852" t="n">
        <v>2</v>
      </c>
      <c r="H7852" s="24" t="n">
        <v>2148.75</v>
      </c>
      <c r="I7852" s="24" t="n">
        <v>692.83</v>
      </c>
      <c r="J7852" s="25" t="n">
        <v>45067</v>
      </c>
      <c r="K7852" s="25" t="n">
        <v>45123</v>
      </c>
      <c r="L7852" t="n">
        <v>1</v>
      </c>
      <c r="M7852" t="n">
        <v>2</v>
      </c>
      <c r="N7852" t="n">
        <v>1</v>
      </c>
      <c r="O7852">
        <f>DATE(2026,1,1)-K7852</f>
        <v/>
      </c>
      <c r="P7852">
        <f>IF(G7852&gt;=2,"Repeat","One-time")</f>
        <v/>
      </c>
    </row>
    <row r="7853">
      <c r="A7853" t="inlineStr">
        <is>
          <t>C07950</t>
        </is>
      </c>
      <c r="B7853" t="inlineStr">
        <is>
          <t>Zoya Ghosh</t>
        </is>
      </c>
      <c r="C7853" t="inlineStr">
        <is>
          <t>South</t>
        </is>
      </c>
      <c r="D7853" t="inlineStr">
        <is>
          <t>Hyderabad</t>
        </is>
      </c>
      <c r="E7853" t="inlineStr">
        <is>
          <t>No</t>
        </is>
      </c>
      <c r="F7853" t="inlineStr">
        <is>
          <t>Occasional</t>
        </is>
      </c>
      <c r="G7853" t="n">
        <v>1</v>
      </c>
      <c r="H7853" s="24" t="n">
        <v>2147.89</v>
      </c>
      <c r="I7853" s="24" t="n">
        <v>664.91</v>
      </c>
      <c r="J7853" s="25" t="n">
        <v>45714</v>
      </c>
      <c r="K7853" s="25" t="n">
        <v>45714</v>
      </c>
      <c r="L7853" t="n">
        <v>2</v>
      </c>
      <c r="M7853" t="n">
        <v>1</v>
      </c>
      <c r="N7853" t="n">
        <v>1</v>
      </c>
      <c r="O7853">
        <f>DATE(2026,1,1)-K7853</f>
        <v/>
      </c>
      <c r="P7853">
        <f>IF(G7853&gt;=2,"Repeat","One-time")</f>
        <v/>
      </c>
    </row>
    <row r="7854">
      <c r="A7854" t="inlineStr">
        <is>
          <t>C03255</t>
        </is>
      </c>
      <c r="B7854" t="inlineStr">
        <is>
          <t>Joseph Pillai</t>
        </is>
      </c>
      <c r="C7854" t="inlineStr">
        <is>
          <t>South</t>
        </is>
      </c>
      <c r="D7854" t="inlineStr">
        <is>
          <t>Hyderabad</t>
        </is>
      </c>
      <c r="E7854" t="inlineStr">
        <is>
          <t>No</t>
        </is>
      </c>
      <c r="F7854" t="inlineStr">
        <is>
          <t>Hibernating</t>
        </is>
      </c>
      <c r="G7854" t="n">
        <v>1</v>
      </c>
      <c r="H7854" s="24" t="n">
        <v>2145.1</v>
      </c>
      <c r="I7854" s="24" t="n">
        <v>1095.72</v>
      </c>
      <c r="J7854" s="25" t="n">
        <v>45290</v>
      </c>
      <c r="K7854" s="25" t="n">
        <v>45290</v>
      </c>
      <c r="L7854" t="n">
        <v>1</v>
      </c>
      <c r="M7854" t="n">
        <v>1</v>
      </c>
      <c r="N7854" t="n">
        <v>1</v>
      </c>
      <c r="O7854">
        <f>DATE(2026,1,1)-K7854</f>
        <v/>
      </c>
      <c r="P7854">
        <f>IF(G7854&gt;=2,"Repeat","One-time")</f>
        <v/>
      </c>
    </row>
    <row r="7855">
      <c r="A7855" t="inlineStr">
        <is>
          <t>C09243</t>
        </is>
      </c>
      <c r="B7855" t="inlineStr">
        <is>
          <t>Rahul Mishra</t>
        </is>
      </c>
      <c r="C7855" t="inlineStr">
        <is>
          <t>West</t>
        </is>
      </c>
      <c r="D7855" t="inlineStr">
        <is>
          <t>Mumbai</t>
        </is>
      </c>
      <c r="E7855" t="inlineStr">
        <is>
          <t>No</t>
        </is>
      </c>
      <c r="F7855" t="inlineStr">
        <is>
          <t>Occasional</t>
        </is>
      </c>
      <c r="G7855" t="n">
        <v>2</v>
      </c>
      <c r="H7855" s="24" t="n">
        <v>2144.76</v>
      </c>
      <c r="I7855" s="24" t="n">
        <v>647.39</v>
      </c>
      <c r="J7855" s="25" t="n">
        <v>45886</v>
      </c>
      <c r="K7855" s="25" t="n">
        <v>46014</v>
      </c>
      <c r="L7855" t="n">
        <v>5</v>
      </c>
      <c r="M7855" t="n">
        <v>2</v>
      </c>
      <c r="N7855" t="n">
        <v>1</v>
      </c>
      <c r="O7855">
        <f>DATE(2026,1,1)-K7855</f>
        <v/>
      </c>
      <c r="P7855">
        <f>IF(G7855&gt;=2,"Repeat","One-time")</f>
        <v/>
      </c>
    </row>
    <row r="7856">
      <c r="A7856" t="inlineStr">
        <is>
          <t>C02580</t>
        </is>
      </c>
      <c r="B7856" t="inlineStr">
        <is>
          <t>Swati Reddy</t>
        </is>
      </c>
      <c r="C7856" t="inlineStr">
        <is>
          <t>West</t>
        </is>
      </c>
      <c r="D7856" t="inlineStr">
        <is>
          <t>Mumbai</t>
        </is>
      </c>
      <c r="E7856" t="inlineStr">
        <is>
          <t>No</t>
        </is>
      </c>
      <c r="F7856" t="inlineStr">
        <is>
          <t>Hibernating</t>
        </is>
      </c>
      <c r="G7856" t="n">
        <v>2</v>
      </c>
      <c r="H7856" s="24" t="n">
        <v>2141.2</v>
      </c>
      <c r="I7856" s="24" t="n">
        <v>786.89</v>
      </c>
      <c r="J7856" s="25" t="n">
        <v>45175</v>
      </c>
      <c r="K7856" s="25" t="n">
        <v>45196</v>
      </c>
      <c r="L7856" t="n">
        <v>1</v>
      </c>
      <c r="M7856" t="n">
        <v>2</v>
      </c>
      <c r="N7856" t="n">
        <v>1</v>
      </c>
      <c r="O7856">
        <f>DATE(2026,1,1)-K7856</f>
        <v/>
      </c>
      <c r="P7856">
        <f>IF(G7856&gt;=2,"Repeat","One-time")</f>
        <v/>
      </c>
    </row>
    <row r="7857">
      <c r="A7857" t="inlineStr">
        <is>
          <t>C04442</t>
        </is>
      </c>
      <c r="B7857" t="inlineStr">
        <is>
          <t>Rohan Kapoor</t>
        </is>
      </c>
      <c r="C7857" t="inlineStr">
        <is>
          <t>East</t>
        </is>
      </c>
      <c r="D7857" t="inlineStr">
        <is>
          <t>Patna</t>
        </is>
      </c>
      <c r="E7857" t="inlineStr">
        <is>
          <t>Yes</t>
        </is>
      </c>
      <c r="F7857" t="inlineStr">
        <is>
          <t>Hibernating</t>
        </is>
      </c>
      <c r="G7857" t="n">
        <v>1</v>
      </c>
      <c r="H7857" s="24" t="n">
        <v>2137.51</v>
      </c>
      <c r="I7857" s="24" t="n">
        <v>841.65</v>
      </c>
      <c r="J7857" s="25" t="n">
        <v>45414</v>
      </c>
      <c r="K7857" s="25" t="n">
        <v>45414</v>
      </c>
      <c r="L7857" t="n">
        <v>1</v>
      </c>
      <c r="M7857" t="n">
        <v>1</v>
      </c>
      <c r="N7857" t="n">
        <v>1</v>
      </c>
      <c r="O7857">
        <f>DATE(2026,1,1)-K7857</f>
        <v/>
      </c>
      <c r="P7857">
        <f>IF(G7857&gt;=2,"Repeat","One-time")</f>
        <v/>
      </c>
    </row>
    <row r="7858">
      <c r="A7858" t="inlineStr">
        <is>
          <t>C05946</t>
        </is>
      </c>
      <c r="B7858" t="inlineStr">
        <is>
          <t>Gurpreet Patel</t>
        </is>
      </c>
      <c r="C7858" t="inlineStr">
        <is>
          <t>West</t>
        </is>
      </c>
      <c r="D7858" t="inlineStr">
        <is>
          <t>Mumbai</t>
        </is>
      </c>
      <c r="E7858" t="inlineStr">
        <is>
          <t>No</t>
        </is>
      </c>
      <c r="F7858" t="inlineStr">
        <is>
          <t>Occasional</t>
        </is>
      </c>
      <c r="G7858" t="n">
        <v>1</v>
      </c>
      <c r="H7858" s="24" t="n">
        <v>2133.46</v>
      </c>
      <c r="I7858" s="24" t="n">
        <v>587.66</v>
      </c>
      <c r="J7858" s="25" t="n">
        <v>45577</v>
      </c>
      <c r="K7858" s="25" t="n">
        <v>45577</v>
      </c>
      <c r="L7858" t="n">
        <v>2</v>
      </c>
      <c r="M7858" t="n">
        <v>1</v>
      </c>
      <c r="N7858" t="n">
        <v>1</v>
      </c>
      <c r="O7858">
        <f>DATE(2026,1,1)-K7858</f>
        <v/>
      </c>
      <c r="P7858">
        <f>IF(G7858&gt;=2,"Repeat","One-time")</f>
        <v/>
      </c>
    </row>
    <row r="7859">
      <c r="A7859" t="inlineStr">
        <is>
          <t>C04873</t>
        </is>
      </c>
      <c r="B7859" t="inlineStr">
        <is>
          <t>Swati Mishra</t>
        </is>
      </c>
      <c r="C7859" t="inlineStr">
        <is>
          <t>East</t>
        </is>
      </c>
      <c r="D7859" t="inlineStr">
        <is>
          <t>Bhubaneswar</t>
        </is>
      </c>
      <c r="E7859" t="inlineStr">
        <is>
          <t>No</t>
        </is>
      </c>
      <c r="F7859" t="inlineStr">
        <is>
          <t>Occasional</t>
        </is>
      </c>
      <c r="G7859" t="n">
        <v>1</v>
      </c>
      <c r="H7859" s="24" t="n">
        <v>2129.67</v>
      </c>
      <c r="I7859" s="24" t="n">
        <v>458.15</v>
      </c>
      <c r="J7859" s="25" t="n">
        <v>45836</v>
      </c>
      <c r="K7859" s="25" t="n">
        <v>45836</v>
      </c>
      <c r="L7859" t="n">
        <v>3</v>
      </c>
      <c r="M7859" t="n">
        <v>1</v>
      </c>
      <c r="N7859" t="n">
        <v>1</v>
      </c>
      <c r="O7859">
        <f>DATE(2026,1,1)-K7859</f>
        <v/>
      </c>
      <c r="P7859">
        <f>IF(G7859&gt;=2,"Repeat","One-time")</f>
        <v/>
      </c>
    </row>
    <row r="7860">
      <c r="A7860" t="inlineStr">
        <is>
          <t>C06659</t>
        </is>
      </c>
      <c r="B7860" t="inlineStr">
        <is>
          <t>Meera Yadav</t>
        </is>
      </c>
      <c r="C7860" t="inlineStr">
        <is>
          <t>North</t>
        </is>
      </c>
      <c r="D7860" t="inlineStr">
        <is>
          <t>Delhi</t>
        </is>
      </c>
      <c r="E7860" t="inlineStr">
        <is>
          <t>Yes</t>
        </is>
      </c>
      <c r="F7860" t="inlineStr">
        <is>
          <t>Occasional</t>
        </is>
      </c>
      <c r="G7860" t="n">
        <v>2</v>
      </c>
      <c r="H7860" s="24" t="n">
        <v>2127.43</v>
      </c>
      <c r="I7860" s="24" t="n">
        <v>651.88</v>
      </c>
      <c r="J7860" s="25" t="n">
        <v>45579</v>
      </c>
      <c r="K7860" s="25" t="n">
        <v>45936</v>
      </c>
      <c r="L7860" t="n">
        <v>4</v>
      </c>
      <c r="M7860" t="n">
        <v>2</v>
      </c>
      <c r="N7860" t="n">
        <v>1</v>
      </c>
      <c r="O7860">
        <f>DATE(2026,1,1)-K7860</f>
        <v/>
      </c>
      <c r="P7860">
        <f>IF(G7860&gt;=2,"Repeat","One-time")</f>
        <v/>
      </c>
    </row>
    <row r="7861">
      <c r="A7861" t="inlineStr">
        <is>
          <t>C07379</t>
        </is>
      </c>
      <c r="B7861" t="inlineStr">
        <is>
          <t>Farhan Mehta</t>
        </is>
      </c>
      <c r="C7861" t="inlineStr">
        <is>
          <t>West</t>
        </is>
      </c>
      <c r="D7861" t="inlineStr">
        <is>
          <t>Mumbai</t>
        </is>
      </c>
      <c r="E7861" t="inlineStr">
        <is>
          <t>No</t>
        </is>
      </c>
      <c r="F7861" t="inlineStr">
        <is>
          <t>Occasional</t>
        </is>
      </c>
      <c r="G7861" t="n">
        <v>2</v>
      </c>
      <c r="H7861" s="24" t="n">
        <v>2126.53</v>
      </c>
      <c r="I7861" s="24" t="n">
        <v>707.21</v>
      </c>
      <c r="J7861" s="25" t="n">
        <v>45798</v>
      </c>
      <c r="K7861" s="25" t="n">
        <v>45810</v>
      </c>
      <c r="L7861" t="n">
        <v>3</v>
      </c>
      <c r="M7861" t="n">
        <v>2</v>
      </c>
      <c r="N7861" t="n">
        <v>1</v>
      </c>
      <c r="O7861">
        <f>DATE(2026,1,1)-K7861</f>
        <v/>
      </c>
      <c r="P7861">
        <f>IF(G7861&gt;=2,"Repeat","One-time")</f>
        <v/>
      </c>
    </row>
    <row r="7862">
      <c r="A7862" t="inlineStr">
        <is>
          <t>C03774</t>
        </is>
      </c>
      <c r="B7862" t="inlineStr">
        <is>
          <t>Maria Prasad</t>
        </is>
      </c>
      <c r="C7862" t="inlineStr">
        <is>
          <t>West</t>
        </is>
      </c>
      <c r="D7862" t="inlineStr">
        <is>
          <t>Mumbai</t>
        </is>
      </c>
      <c r="E7862" t="inlineStr">
        <is>
          <t>No</t>
        </is>
      </c>
      <c r="F7862" t="inlineStr">
        <is>
          <t>Occasional</t>
        </is>
      </c>
      <c r="G7862" t="n">
        <v>1</v>
      </c>
      <c r="H7862" s="24" t="n">
        <v>2125.5</v>
      </c>
      <c r="I7862" s="24" t="n">
        <v>436.35</v>
      </c>
      <c r="J7862" s="25" t="n">
        <v>45635</v>
      </c>
      <c r="K7862" s="25" t="n">
        <v>45635</v>
      </c>
      <c r="L7862" t="n">
        <v>2</v>
      </c>
      <c r="M7862" t="n">
        <v>1</v>
      </c>
      <c r="N7862" t="n">
        <v>1</v>
      </c>
      <c r="O7862">
        <f>DATE(2026,1,1)-K7862</f>
        <v/>
      </c>
      <c r="P7862">
        <f>IF(G7862&gt;=2,"Repeat","One-time")</f>
        <v/>
      </c>
    </row>
    <row r="7863">
      <c r="A7863" t="inlineStr">
        <is>
          <t>C01739</t>
        </is>
      </c>
      <c r="B7863" t="inlineStr">
        <is>
          <t>Harpreet Yadav</t>
        </is>
      </c>
      <c r="C7863" t="inlineStr">
        <is>
          <t>North</t>
        </is>
      </c>
      <c r="D7863" t="inlineStr">
        <is>
          <t>Chandigarh</t>
        </is>
      </c>
      <c r="E7863" t="inlineStr">
        <is>
          <t>No</t>
        </is>
      </c>
      <c r="F7863" t="inlineStr">
        <is>
          <t>Hibernating</t>
        </is>
      </c>
      <c r="G7863" t="n">
        <v>1</v>
      </c>
      <c r="H7863" s="24" t="n">
        <v>2123.89</v>
      </c>
      <c r="I7863" s="24" t="n">
        <v>731.1799999999999</v>
      </c>
      <c r="J7863" s="25" t="n">
        <v>45419</v>
      </c>
      <c r="K7863" s="25" t="n">
        <v>45419</v>
      </c>
      <c r="L7863" t="n">
        <v>1</v>
      </c>
      <c r="M7863" t="n">
        <v>1</v>
      </c>
      <c r="N7863" t="n">
        <v>1</v>
      </c>
      <c r="O7863">
        <f>DATE(2026,1,1)-K7863</f>
        <v/>
      </c>
      <c r="P7863">
        <f>IF(G7863&gt;=2,"Repeat","One-time")</f>
        <v/>
      </c>
    </row>
    <row r="7864">
      <c r="A7864" t="inlineStr">
        <is>
          <t>C09346</t>
        </is>
      </c>
      <c r="B7864" t="inlineStr">
        <is>
          <t>Neha Ghosh</t>
        </is>
      </c>
      <c r="C7864" t="inlineStr">
        <is>
          <t>West</t>
        </is>
      </c>
      <c r="D7864" t="inlineStr">
        <is>
          <t>Surat</t>
        </is>
      </c>
      <c r="E7864" t="inlineStr">
        <is>
          <t>No</t>
        </is>
      </c>
      <c r="F7864" t="inlineStr">
        <is>
          <t>Occasional</t>
        </is>
      </c>
      <c r="G7864" t="n">
        <v>1</v>
      </c>
      <c r="H7864" s="24" t="n">
        <v>2123.88</v>
      </c>
      <c r="I7864" s="24" t="n">
        <v>836.37</v>
      </c>
      <c r="J7864" s="25" t="n">
        <v>45826</v>
      </c>
      <c r="K7864" s="25" t="n">
        <v>45826</v>
      </c>
      <c r="L7864" t="n">
        <v>3</v>
      </c>
      <c r="M7864" t="n">
        <v>1</v>
      </c>
      <c r="N7864" t="n">
        <v>1</v>
      </c>
      <c r="O7864">
        <f>DATE(2026,1,1)-K7864</f>
        <v/>
      </c>
      <c r="P7864">
        <f>IF(G7864&gt;=2,"Repeat","One-time")</f>
        <v/>
      </c>
    </row>
    <row r="7865">
      <c r="A7865" t="inlineStr">
        <is>
          <t>C01915</t>
        </is>
      </c>
      <c r="B7865" t="inlineStr">
        <is>
          <t>Vivaan Kumar</t>
        </is>
      </c>
      <c r="C7865" t="inlineStr">
        <is>
          <t>South</t>
        </is>
      </c>
      <c r="D7865" t="inlineStr">
        <is>
          <t>Hyderabad</t>
        </is>
      </c>
      <c r="E7865" t="inlineStr">
        <is>
          <t>No</t>
        </is>
      </c>
      <c r="F7865" t="inlineStr">
        <is>
          <t>Hibernating</t>
        </is>
      </c>
      <c r="G7865" t="n">
        <v>2</v>
      </c>
      <c r="H7865" s="24" t="n">
        <v>2114.8</v>
      </c>
      <c r="I7865" s="24" t="n">
        <v>603.22</v>
      </c>
      <c r="J7865" s="25" t="n">
        <v>45064</v>
      </c>
      <c r="K7865" s="25" t="n">
        <v>45113</v>
      </c>
      <c r="L7865" t="n">
        <v>1</v>
      </c>
      <c r="M7865" t="n">
        <v>2</v>
      </c>
      <c r="N7865" t="n">
        <v>1</v>
      </c>
      <c r="O7865">
        <f>DATE(2026,1,1)-K7865</f>
        <v/>
      </c>
      <c r="P7865">
        <f>IF(G7865&gt;=2,"Repeat","One-time")</f>
        <v/>
      </c>
    </row>
    <row r="7866">
      <c r="A7866" t="inlineStr">
        <is>
          <t>C04112</t>
        </is>
      </c>
      <c r="B7866" t="inlineStr">
        <is>
          <t>Rohan Kapoor</t>
        </is>
      </c>
      <c r="C7866" t="inlineStr">
        <is>
          <t>South</t>
        </is>
      </c>
      <c r="D7866" t="inlineStr">
        <is>
          <t>Chennai</t>
        </is>
      </c>
      <c r="E7866" t="inlineStr">
        <is>
          <t>No</t>
        </is>
      </c>
      <c r="F7866" t="inlineStr">
        <is>
          <t>Hibernating</t>
        </is>
      </c>
      <c r="G7866" t="n">
        <v>1</v>
      </c>
      <c r="H7866" s="24" t="n">
        <v>2111.3</v>
      </c>
      <c r="I7866" s="24" t="n">
        <v>881.42</v>
      </c>
      <c r="J7866" s="25" t="n">
        <v>45452</v>
      </c>
      <c r="K7866" s="25" t="n">
        <v>45452</v>
      </c>
      <c r="L7866" t="n">
        <v>1</v>
      </c>
      <c r="M7866" t="n">
        <v>1</v>
      </c>
      <c r="N7866" t="n">
        <v>1</v>
      </c>
      <c r="O7866">
        <f>DATE(2026,1,1)-K7866</f>
        <v/>
      </c>
      <c r="P7866">
        <f>IF(G7866&gt;=2,"Repeat","One-time")</f>
        <v/>
      </c>
    </row>
    <row r="7867">
      <c r="A7867" t="inlineStr">
        <is>
          <t>C11479</t>
        </is>
      </c>
      <c r="B7867" t="inlineStr">
        <is>
          <t>Riya Shah</t>
        </is>
      </c>
      <c r="C7867" t="inlineStr">
        <is>
          <t>West</t>
        </is>
      </c>
      <c r="D7867" t="inlineStr">
        <is>
          <t>Mumbai</t>
        </is>
      </c>
      <c r="E7867" t="inlineStr">
        <is>
          <t>Yes</t>
        </is>
      </c>
      <c r="F7867" t="inlineStr">
        <is>
          <t>New</t>
        </is>
      </c>
      <c r="G7867" t="n">
        <v>1</v>
      </c>
      <c r="H7867" s="24" t="n">
        <v>2110.04</v>
      </c>
      <c r="I7867" s="24" t="n">
        <v>347.09</v>
      </c>
      <c r="J7867" s="25" t="n">
        <v>45993</v>
      </c>
      <c r="K7867" s="25" t="n">
        <v>45993</v>
      </c>
      <c r="L7867" t="n">
        <v>5</v>
      </c>
      <c r="M7867" t="n">
        <v>2</v>
      </c>
      <c r="N7867" t="n">
        <v>1</v>
      </c>
      <c r="O7867">
        <f>DATE(2026,1,1)-K7867</f>
        <v/>
      </c>
      <c r="P7867">
        <f>IF(G7867&gt;=2,"Repeat","One-time")</f>
        <v/>
      </c>
    </row>
    <row r="7868">
      <c r="A7868" t="inlineStr">
        <is>
          <t>C09514</t>
        </is>
      </c>
      <c r="B7868" t="inlineStr">
        <is>
          <t>Neha Verma</t>
        </is>
      </c>
      <c r="C7868" t="inlineStr">
        <is>
          <t>Central</t>
        </is>
      </c>
      <c r="D7868" t="inlineStr">
        <is>
          <t>Bhopal</t>
        </is>
      </c>
      <c r="E7868" t="inlineStr">
        <is>
          <t>Yes</t>
        </is>
      </c>
      <c r="F7868" t="inlineStr">
        <is>
          <t>Occasional</t>
        </is>
      </c>
      <c r="G7868" t="n">
        <v>2</v>
      </c>
      <c r="H7868" s="24" t="n">
        <v>2108.14</v>
      </c>
      <c r="I7868" s="24" t="n">
        <v>544.98</v>
      </c>
      <c r="J7868" s="25" t="n">
        <v>45842</v>
      </c>
      <c r="K7868" s="25" t="n">
        <v>45893</v>
      </c>
      <c r="L7868" t="n">
        <v>3</v>
      </c>
      <c r="M7868" t="n">
        <v>2</v>
      </c>
      <c r="N7868" t="n">
        <v>1</v>
      </c>
      <c r="O7868">
        <f>DATE(2026,1,1)-K7868</f>
        <v/>
      </c>
      <c r="P7868">
        <f>IF(G7868&gt;=2,"Repeat","One-time")</f>
        <v/>
      </c>
    </row>
    <row r="7869">
      <c r="A7869" t="inlineStr">
        <is>
          <t>C10823</t>
        </is>
      </c>
      <c r="B7869" t="inlineStr">
        <is>
          <t>Kavya Sharma</t>
        </is>
      </c>
      <c r="C7869" t="inlineStr">
        <is>
          <t>East</t>
        </is>
      </c>
      <c r="D7869" t="inlineStr">
        <is>
          <t>Patna</t>
        </is>
      </c>
      <c r="E7869" t="inlineStr">
        <is>
          <t>No</t>
        </is>
      </c>
      <c r="F7869" t="inlineStr">
        <is>
          <t>New</t>
        </is>
      </c>
      <c r="G7869" t="n">
        <v>1</v>
      </c>
      <c r="H7869" s="24" t="n">
        <v>2108.04</v>
      </c>
      <c r="I7869" s="24" t="n">
        <v>844.05</v>
      </c>
      <c r="J7869" s="25" t="n">
        <v>46012</v>
      </c>
      <c r="K7869" s="25" t="n">
        <v>46012</v>
      </c>
      <c r="L7869" t="n">
        <v>5</v>
      </c>
      <c r="M7869" t="n">
        <v>2</v>
      </c>
      <c r="N7869" t="n">
        <v>1</v>
      </c>
      <c r="O7869">
        <f>DATE(2026,1,1)-K7869</f>
        <v/>
      </c>
      <c r="P7869">
        <f>IF(G7869&gt;=2,"Repeat","One-time")</f>
        <v/>
      </c>
    </row>
    <row r="7870">
      <c r="A7870" t="inlineStr">
        <is>
          <t>C08211</t>
        </is>
      </c>
      <c r="B7870" t="inlineStr">
        <is>
          <t>Arjun Agarwal</t>
        </is>
      </c>
      <c r="C7870" t="inlineStr">
        <is>
          <t>East</t>
        </is>
      </c>
      <c r="D7870" t="inlineStr">
        <is>
          <t>Guwahati</t>
        </is>
      </c>
      <c r="E7870" t="inlineStr">
        <is>
          <t>No</t>
        </is>
      </c>
      <c r="F7870" t="inlineStr">
        <is>
          <t>Occasional</t>
        </is>
      </c>
      <c r="G7870" t="n">
        <v>1</v>
      </c>
      <c r="H7870" s="24" t="n">
        <v>2107.18</v>
      </c>
      <c r="I7870" s="24" t="n">
        <v>533.87</v>
      </c>
      <c r="J7870" s="25" t="n">
        <v>45870</v>
      </c>
      <c r="K7870" s="25" t="n">
        <v>45870</v>
      </c>
      <c r="L7870" t="n">
        <v>3</v>
      </c>
      <c r="M7870" t="n">
        <v>1</v>
      </c>
      <c r="N7870" t="n">
        <v>1</v>
      </c>
      <c r="O7870">
        <f>DATE(2026,1,1)-K7870</f>
        <v/>
      </c>
      <c r="P7870">
        <f>IF(G7870&gt;=2,"Repeat","One-time")</f>
        <v/>
      </c>
    </row>
    <row r="7871">
      <c r="A7871" t="inlineStr">
        <is>
          <t>C06660</t>
        </is>
      </c>
      <c r="B7871" t="inlineStr">
        <is>
          <t>Riya Khan</t>
        </is>
      </c>
      <c r="C7871" t="inlineStr">
        <is>
          <t>North</t>
        </is>
      </c>
      <c r="D7871" t="inlineStr">
        <is>
          <t>Delhi</t>
        </is>
      </c>
      <c r="E7871" t="inlineStr">
        <is>
          <t>No</t>
        </is>
      </c>
      <c r="F7871" t="inlineStr">
        <is>
          <t>Occasional</t>
        </is>
      </c>
      <c r="G7871" t="n">
        <v>1</v>
      </c>
      <c r="H7871" s="24" t="n">
        <v>2106.9</v>
      </c>
      <c r="I7871" s="24" t="n">
        <v>589.13</v>
      </c>
      <c r="J7871" s="25" t="n">
        <v>45666</v>
      </c>
      <c r="K7871" s="25" t="n">
        <v>45666</v>
      </c>
      <c r="L7871" t="n">
        <v>2</v>
      </c>
      <c r="M7871" t="n">
        <v>1</v>
      </c>
      <c r="N7871" t="n">
        <v>1</v>
      </c>
      <c r="O7871">
        <f>DATE(2026,1,1)-K7871</f>
        <v/>
      </c>
      <c r="P7871">
        <f>IF(G7871&gt;=2,"Repeat","One-time")</f>
        <v/>
      </c>
    </row>
    <row r="7872">
      <c r="A7872" t="inlineStr">
        <is>
          <t>C10903</t>
        </is>
      </c>
      <c r="B7872" t="inlineStr">
        <is>
          <t>Ananya Chopra</t>
        </is>
      </c>
      <c r="C7872" t="inlineStr">
        <is>
          <t>North</t>
        </is>
      </c>
      <c r="D7872" t="inlineStr">
        <is>
          <t>Jaipur</t>
        </is>
      </c>
      <c r="E7872" t="inlineStr">
        <is>
          <t>No</t>
        </is>
      </c>
      <c r="F7872" t="inlineStr">
        <is>
          <t>New</t>
        </is>
      </c>
      <c r="G7872" t="n">
        <v>1</v>
      </c>
      <c r="H7872" s="24" t="n">
        <v>2106.58</v>
      </c>
      <c r="I7872" s="24" t="n">
        <v>839.22</v>
      </c>
      <c r="J7872" s="25" t="n">
        <v>45975</v>
      </c>
      <c r="K7872" s="25" t="n">
        <v>45975</v>
      </c>
      <c r="L7872" t="n">
        <v>4</v>
      </c>
      <c r="M7872" t="n">
        <v>2</v>
      </c>
      <c r="N7872" t="n">
        <v>1</v>
      </c>
      <c r="O7872">
        <f>DATE(2026,1,1)-K7872</f>
        <v/>
      </c>
      <c r="P7872">
        <f>IF(G7872&gt;=2,"Repeat","One-time")</f>
        <v/>
      </c>
    </row>
    <row r="7873">
      <c r="A7873" t="inlineStr">
        <is>
          <t>C05652</t>
        </is>
      </c>
      <c r="B7873" t="inlineStr">
        <is>
          <t>Deepak Menon</t>
        </is>
      </c>
      <c r="C7873" t="inlineStr">
        <is>
          <t>West</t>
        </is>
      </c>
      <c r="D7873" t="inlineStr">
        <is>
          <t>Surat</t>
        </is>
      </c>
      <c r="E7873" t="inlineStr">
        <is>
          <t>Yes</t>
        </is>
      </c>
      <c r="F7873" t="inlineStr">
        <is>
          <t>Hibernating</t>
        </is>
      </c>
      <c r="G7873" t="n">
        <v>2</v>
      </c>
      <c r="H7873" s="24" t="n">
        <v>2105.84</v>
      </c>
      <c r="I7873" s="24" t="n">
        <v>475.98</v>
      </c>
      <c r="J7873" s="25" t="n">
        <v>45472</v>
      </c>
      <c r="K7873" s="25" t="n">
        <v>45482</v>
      </c>
      <c r="L7873" t="n">
        <v>1</v>
      </c>
      <c r="M7873" t="n">
        <v>2</v>
      </c>
      <c r="N7873" t="n">
        <v>1</v>
      </c>
      <c r="O7873">
        <f>DATE(2026,1,1)-K7873</f>
        <v/>
      </c>
      <c r="P7873">
        <f>IF(G7873&gt;=2,"Repeat","One-time")</f>
        <v/>
      </c>
    </row>
    <row r="7874">
      <c r="A7874" t="inlineStr">
        <is>
          <t>C04096</t>
        </is>
      </c>
      <c r="B7874" t="inlineStr">
        <is>
          <t>Rahul Gupta</t>
        </is>
      </c>
      <c r="C7874" t="inlineStr">
        <is>
          <t>East</t>
        </is>
      </c>
      <c r="D7874" t="inlineStr">
        <is>
          <t>Patna</t>
        </is>
      </c>
      <c r="E7874" t="inlineStr">
        <is>
          <t>No</t>
        </is>
      </c>
      <c r="F7874" t="inlineStr">
        <is>
          <t>Hibernating</t>
        </is>
      </c>
      <c r="G7874" t="n">
        <v>1</v>
      </c>
      <c r="H7874" s="24" t="n">
        <v>2105.06</v>
      </c>
      <c r="I7874" s="24" t="n">
        <v>806.04</v>
      </c>
      <c r="J7874" s="25" t="n">
        <v>45389</v>
      </c>
      <c r="K7874" s="25" t="n">
        <v>45389</v>
      </c>
      <c r="L7874" t="n">
        <v>1</v>
      </c>
      <c r="M7874" t="n">
        <v>1</v>
      </c>
      <c r="N7874" t="n">
        <v>1</v>
      </c>
      <c r="O7874">
        <f>DATE(2026,1,1)-K7874</f>
        <v/>
      </c>
      <c r="P7874">
        <f>IF(G7874&gt;=2,"Repeat","One-time")</f>
        <v/>
      </c>
    </row>
    <row r="7875">
      <c r="A7875" t="inlineStr">
        <is>
          <t>C02588</t>
        </is>
      </c>
      <c r="B7875" t="inlineStr">
        <is>
          <t>Neha Reddy</t>
        </is>
      </c>
      <c r="C7875" t="inlineStr">
        <is>
          <t>North</t>
        </is>
      </c>
      <c r="D7875" t="inlineStr">
        <is>
          <t>Delhi</t>
        </is>
      </c>
      <c r="E7875" t="inlineStr">
        <is>
          <t>No</t>
        </is>
      </c>
      <c r="F7875" t="inlineStr">
        <is>
          <t>Hibernating</t>
        </is>
      </c>
      <c r="G7875" t="n">
        <v>1</v>
      </c>
      <c r="H7875" s="24" t="n">
        <v>2104.4</v>
      </c>
      <c r="I7875" s="24" t="n">
        <v>980.11</v>
      </c>
      <c r="J7875" s="25" t="n">
        <v>45210</v>
      </c>
      <c r="K7875" s="25" t="n">
        <v>45210</v>
      </c>
      <c r="L7875" t="n">
        <v>1</v>
      </c>
      <c r="M7875" t="n">
        <v>1</v>
      </c>
      <c r="N7875" t="n">
        <v>1</v>
      </c>
      <c r="O7875">
        <f>DATE(2026,1,1)-K7875</f>
        <v/>
      </c>
      <c r="P7875">
        <f>IF(G7875&gt;=2,"Repeat","One-time")</f>
        <v/>
      </c>
    </row>
    <row r="7876">
      <c r="A7876" t="inlineStr">
        <is>
          <t>C11777</t>
        </is>
      </c>
      <c r="B7876" t="inlineStr">
        <is>
          <t>Isha Prasad</t>
        </is>
      </c>
      <c r="C7876" t="inlineStr">
        <is>
          <t>West</t>
        </is>
      </c>
      <c r="D7876" t="inlineStr">
        <is>
          <t>Surat</t>
        </is>
      </c>
      <c r="E7876" t="inlineStr">
        <is>
          <t>Yes</t>
        </is>
      </c>
      <c r="F7876" t="inlineStr">
        <is>
          <t>New</t>
        </is>
      </c>
      <c r="G7876" t="n">
        <v>2</v>
      </c>
      <c r="H7876" s="24" t="n">
        <v>2098.03</v>
      </c>
      <c r="I7876" s="24" t="n">
        <v>632.46</v>
      </c>
      <c r="J7876" s="25" t="n">
        <v>46009</v>
      </c>
      <c r="K7876" s="25" t="n">
        <v>46014</v>
      </c>
      <c r="L7876" t="n">
        <v>5</v>
      </c>
      <c r="M7876" t="n">
        <v>3</v>
      </c>
      <c r="N7876" t="n">
        <v>1</v>
      </c>
      <c r="O7876">
        <f>DATE(2026,1,1)-K7876</f>
        <v/>
      </c>
      <c r="P7876">
        <f>IF(G7876&gt;=2,"Repeat","One-time")</f>
        <v/>
      </c>
    </row>
    <row r="7877">
      <c r="A7877" t="inlineStr">
        <is>
          <t>C09407</t>
        </is>
      </c>
      <c r="B7877" t="inlineStr">
        <is>
          <t>Ayesha Yadav</t>
        </is>
      </c>
      <c r="C7877" t="inlineStr">
        <is>
          <t>South</t>
        </is>
      </c>
      <c r="D7877" t="inlineStr">
        <is>
          <t>Chennai</t>
        </is>
      </c>
      <c r="E7877" t="inlineStr">
        <is>
          <t>No</t>
        </is>
      </c>
      <c r="F7877" t="inlineStr">
        <is>
          <t>Occasional</t>
        </is>
      </c>
      <c r="G7877" t="n">
        <v>1</v>
      </c>
      <c r="H7877" s="24" t="n">
        <v>2095.11</v>
      </c>
      <c r="I7877" s="24" t="n">
        <v>819.85</v>
      </c>
      <c r="J7877" s="25" t="n">
        <v>45839</v>
      </c>
      <c r="K7877" s="25" t="n">
        <v>45839</v>
      </c>
      <c r="L7877" t="n">
        <v>3</v>
      </c>
      <c r="M7877" t="n">
        <v>1</v>
      </c>
      <c r="N7877" t="n">
        <v>1</v>
      </c>
      <c r="O7877">
        <f>DATE(2026,1,1)-K7877</f>
        <v/>
      </c>
      <c r="P7877">
        <f>IF(G7877&gt;=2,"Repeat","One-time")</f>
        <v/>
      </c>
    </row>
    <row r="7878">
      <c r="A7878" t="inlineStr">
        <is>
          <t>C04663</t>
        </is>
      </c>
      <c r="B7878" t="inlineStr">
        <is>
          <t>Tanvi Prasad</t>
        </is>
      </c>
      <c r="C7878" t="inlineStr">
        <is>
          <t>East</t>
        </is>
      </c>
      <c r="D7878" t="inlineStr">
        <is>
          <t>Jamshedpur</t>
        </is>
      </c>
      <c r="E7878" t="inlineStr">
        <is>
          <t>No</t>
        </is>
      </c>
      <c r="F7878" t="inlineStr">
        <is>
          <t>Loyal</t>
        </is>
      </c>
      <c r="G7878" t="n">
        <v>3</v>
      </c>
      <c r="H7878" s="24" t="n">
        <v>2092.67</v>
      </c>
      <c r="I7878" s="24" t="n">
        <v>734.53</v>
      </c>
      <c r="J7878" s="25" t="n">
        <v>45409</v>
      </c>
      <c r="K7878" s="25" t="n">
        <v>45791</v>
      </c>
      <c r="L7878" t="n">
        <v>3</v>
      </c>
      <c r="M7878" t="n">
        <v>3</v>
      </c>
      <c r="N7878" t="n">
        <v>1</v>
      </c>
      <c r="O7878">
        <f>DATE(2026,1,1)-K7878</f>
        <v/>
      </c>
      <c r="P7878">
        <f>IF(G7878&gt;=2,"Repeat","One-time")</f>
        <v/>
      </c>
    </row>
    <row r="7879">
      <c r="A7879" t="inlineStr">
        <is>
          <t>C07041</t>
        </is>
      </c>
      <c r="B7879" t="inlineStr">
        <is>
          <t>Varun Patel</t>
        </is>
      </c>
      <c r="C7879" t="inlineStr">
        <is>
          <t>East</t>
        </is>
      </c>
      <c r="D7879" t="inlineStr">
        <is>
          <t>Guwahati</t>
        </is>
      </c>
      <c r="E7879" t="inlineStr">
        <is>
          <t>No</t>
        </is>
      </c>
      <c r="F7879" t="inlineStr">
        <is>
          <t>Occasional</t>
        </is>
      </c>
      <c r="G7879" t="n">
        <v>2</v>
      </c>
      <c r="H7879" s="24" t="n">
        <v>2092.62</v>
      </c>
      <c r="I7879" s="24" t="n">
        <v>878.77</v>
      </c>
      <c r="J7879" s="25" t="n">
        <v>45879</v>
      </c>
      <c r="K7879" s="25" t="n">
        <v>45967</v>
      </c>
      <c r="L7879" t="n">
        <v>4</v>
      </c>
      <c r="M7879" t="n">
        <v>2</v>
      </c>
      <c r="N7879" t="n">
        <v>1</v>
      </c>
      <c r="O7879">
        <f>DATE(2026,1,1)-K7879</f>
        <v/>
      </c>
      <c r="P7879">
        <f>IF(G7879&gt;=2,"Repeat","One-time")</f>
        <v/>
      </c>
    </row>
    <row r="7880">
      <c r="A7880" t="inlineStr">
        <is>
          <t>C01327</t>
        </is>
      </c>
      <c r="B7880" t="inlineStr">
        <is>
          <t>Isha Iyer</t>
        </is>
      </c>
      <c r="C7880" t="inlineStr">
        <is>
          <t>West</t>
        </is>
      </c>
      <c r="D7880" t="inlineStr">
        <is>
          <t>Ahmedabad</t>
        </is>
      </c>
      <c r="E7880" t="inlineStr">
        <is>
          <t>Yes</t>
        </is>
      </c>
      <c r="F7880" t="inlineStr">
        <is>
          <t>Hibernating</t>
        </is>
      </c>
      <c r="G7880" t="n">
        <v>1</v>
      </c>
      <c r="H7880" s="24" t="n">
        <v>2091.7</v>
      </c>
      <c r="I7880" s="24" t="n">
        <v>801.24</v>
      </c>
      <c r="J7880" s="25" t="n">
        <v>45063</v>
      </c>
      <c r="K7880" s="25" t="n">
        <v>45063</v>
      </c>
      <c r="L7880" t="n">
        <v>1</v>
      </c>
      <c r="M7880" t="n">
        <v>1</v>
      </c>
      <c r="N7880" t="n">
        <v>1</v>
      </c>
      <c r="O7880">
        <f>DATE(2026,1,1)-K7880</f>
        <v/>
      </c>
      <c r="P7880">
        <f>IF(G7880&gt;=2,"Repeat","One-time")</f>
        <v/>
      </c>
    </row>
    <row r="7881">
      <c r="A7881" t="inlineStr">
        <is>
          <t>C06081</t>
        </is>
      </c>
      <c r="B7881" t="inlineStr">
        <is>
          <t>Lakshmi Rao</t>
        </is>
      </c>
      <c r="C7881" t="inlineStr">
        <is>
          <t>West</t>
        </is>
      </c>
      <c r="D7881" t="inlineStr">
        <is>
          <t>Pune</t>
        </is>
      </c>
      <c r="E7881" t="inlineStr">
        <is>
          <t>No</t>
        </is>
      </c>
      <c r="F7881" t="inlineStr">
        <is>
          <t>Occasional</t>
        </is>
      </c>
      <c r="G7881" t="n">
        <v>2</v>
      </c>
      <c r="H7881" s="24" t="n">
        <v>2090.08</v>
      </c>
      <c r="I7881" s="24" t="n">
        <v>324.54</v>
      </c>
      <c r="J7881" s="25" t="n">
        <v>45529</v>
      </c>
      <c r="K7881" s="25" t="n">
        <v>45582</v>
      </c>
      <c r="L7881" t="n">
        <v>2</v>
      </c>
      <c r="M7881" t="n">
        <v>2</v>
      </c>
      <c r="N7881" t="n">
        <v>1</v>
      </c>
      <c r="O7881">
        <f>DATE(2026,1,1)-K7881</f>
        <v/>
      </c>
      <c r="P7881">
        <f>IF(G7881&gt;=2,"Repeat","One-time")</f>
        <v/>
      </c>
    </row>
    <row r="7882">
      <c r="A7882" t="inlineStr">
        <is>
          <t>C02611</t>
        </is>
      </c>
      <c r="B7882" t="inlineStr">
        <is>
          <t>Karan Singh</t>
        </is>
      </c>
      <c r="C7882" t="inlineStr">
        <is>
          <t>South</t>
        </is>
      </c>
      <c r="D7882" t="inlineStr">
        <is>
          <t>Chennai</t>
        </is>
      </c>
      <c r="E7882" t="inlineStr">
        <is>
          <t>No</t>
        </is>
      </c>
      <c r="F7882" t="inlineStr">
        <is>
          <t>Occasional</t>
        </is>
      </c>
      <c r="G7882" t="n">
        <v>2</v>
      </c>
      <c r="H7882" s="24" t="n">
        <v>2088.63</v>
      </c>
      <c r="I7882" s="24" t="n">
        <v>418.03</v>
      </c>
      <c r="J7882" s="25" t="n">
        <v>45476</v>
      </c>
      <c r="K7882" s="25" t="n">
        <v>45604</v>
      </c>
      <c r="L7882" t="n">
        <v>2</v>
      </c>
      <c r="M7882" t="n">
        <v>2</v>
      </c>
      <c r="N7882" t="n">
        <v>1</v>
      </c>
      <c r="O7882">
        <f>DATE(2026,1,1)-K7882</f>
        <v/>
      </c>
      <c r="P7882">
        <f>IF(G7882&gt;=2,"Repeat","One-time")</f>
        <v/>
      </c>
    </row>
    <row r="7883">
      <c r="A7883" t="inlineStr">
        <is>
          <t>C08968</t>
        </is>
      </c>
      <c r="B7883" t="inlineStr">
        <is>
          <t>Suresh Patel</t>
        </is>
      </c>
      <c r="C7883" t="inlineStr">
        <is>
          <t>West</t>
        </is>
      </c>
      <c r="D7883" t="inlineStr">
        <is>
          <t>Pune</t>
        </is>
      </c>
      <c r="E7883" t="inlineStr">
        <is>
          <t>No</t>
        </is>
      </c>
      <c r="F7883" t="inlineStr">
        <is>
          <t>Occasional</t>
        </is>
      </c>
      <c r="G7883" t="n">
        <v>2</v>
      </c>
      <c r="H7883" s="24" t="n">
        <v>2087.22</v>
      </c>
      <c r="I7883" s="24" t="n">
        <v>905.97</v>
      </c>
      <c r="J7883" s="25" t="n">
        <v>45792</v>
      </c>
      <c r="K7883" s="25" t="n">
        <v>45807</v>
      </c>
      <c r="L7883" t="n">
        <v>3</v>
      </c>
      <c r="M7883" t="n">
        <v>2</v>
      </c>
      <c r="N7883" t="n">
        <v>1</v>
      </c>
      <c r="O7883">
        <f>DATE(2026,1,1)-K7883</f>
        <v/>
      </c>
      <c r="P7883">
        <f>IF(G7883&gt;=2,"Repeat","One-time")</f>
        <v/>
      </c>
    </row>
    <row r="7884">
      <c r="A7884" t="inlineStr">
        <is>
          <t>C00837</t>
        </is>
      </c>
      <c r="B7884" t="inlineStr">
        <is>
          <t>Aarav Reddy</t>
        </is>
      </c>
      <c r="C7884" t="inlineStr">
        <is>
          <t>South</t>
        </is>
      </c>
      <c r="D7884" t="inlineStr">
        <is>
          <t>Bengaluru</t>
        </is>
      </c>
      <c r="E7884" t="inlineStr">
        <is>
          <t>No</t>
        </is>
      </c>
      <c r="F7884" t="inlineStr">
        <is>
          <t>Hibernating</t>
        </is>
      </c>
      <c r="G7884" t="n">
        <v>1</v>
      </c>
      <c r="H7884" s="24" t="n">
        <v>2086.2</v>
      </c>
      <c r="I7884" s="24" t="n">
        <v>1043.06</v>
      </c>
      <c r="J7884" s="25" t="n">
        <v>44946</v>
      </c>
      <c r="K7884" s="25" t="n">
        <v>44946</v>
      </c>
      <c r="L7884" t="n">
        <v>1</v>
      </c>
      <c r="M7884" t="n">
        <v>1</v>
      </c>
      <c r="N7884" t="n">
        <v>1</v>
      </c>
      <c r="O7884">
        <f>DATE(2026,1,1)-K7884</f>
        <v/>
      </c>
      <c r="P7884">
        <f>IF(G7884&gt;=2,"Repeat","One-time")</f>
        <v/>
      </c>
    </row>
    <row r="7885">
      <c r="A7885" t="inlineStr">
        <is>
          <t>C08812</t>
        </is>
      </c>
      <c r="B7885" t="inlineStr">
        <is>
          <t>Abhishek Fernandes</t>
        </is>
      </c>
      <c r="C7885" t="inlineStr">
        <is>
          <t>South</t>
        </is>
      </c>
      <c r="D7885" t="inlineStr">
        <is>
          <t>Chennai</t>
        </is>
      </c>
      <c r="E7885" t="inlineStr">
        <is>
          <t>Yes</t>
        </is>
      </c>
      <c r="F7885" t="inlineStr">
        <is>
          <t>New</t>
        </is>
      </c>
      <c r="G7885" t="n">
        <v>1</v>
      </c>
      <c r="H7885" s="24" t="n">
        <v>2083.81</v>
      </c>
      <c r="I7885" s="24" t="n">
        <v>650.95</v>
      </c>
      <c r="J7885" s="25" t="n">
        <v>45981</v>
      </c>
      <c r="K7885" s="25" t="n">
        <v>45981</v>
      </c>
      <c r="L7885" t="n">
        <v>4</v>
      </c>
      <c r="M7885" t="n">
        <v>1</v>
      </c>
      <c r="N7885" t="n">
        <v>1</v>
      </c>
      <c r="O7885">
        <f>DATE(2026,1,1)-K7885</f>
        <v/>
      </c>
      <c r="P7885">
        <f>IF(G7885&gt;=2,"Repeat","One-time")</f>
        <v/>
      </c>
    </row>
    <row r="7886">
      <c r="A7886" t="inlineStr">
        <is>
          <t>C02907</t>
        </is>
      </c>
      <c r="B7886" t="inlineStr">
        <is>
          <t>Sneha Thakur</t>
        </is>
      </c>
      <c r="C7886" t="inlineStr">
        <is>
          <t>South</t>
        </is>
      </c>
      <c r="D7886" t="inlineStr">
        <is>
          <t>Chennai</t>
        </is>
      </c>
      <c r="E7886" t="inlineStr">
        <is>
          <t>Yes</t>
        </is>
      </c>
      <c r="F7886" t="inlineStr">
        <is>
          <t>Occasional</t>
        </is>
      </c>
      <c r="G7886" t="n">
        <v>2</v>
      </c>
      <c r="H7886" s="24" t="n">
        <v>2082.61</v>
      </c>
      <c r="I7886" s="24" t="n">
        <v>730.6</v>
      </c>
      <c r="J7886" s="25" t="n">
        <v>45234</v>
      </c>
      <c r="K7886" s="25" t="n">
        <v>45495</v>
      </c>
      <c r="L7886" t="n">
        <v>2</v>
      </c>
      <c r="M7886" t="n">
        <v>2</v>
      </c>
      <c r="N7886" t="n">
        <v>1</v>
      </c>
      <c r="O7886">
        <f>DATE(2026,1,1)-K7886</f>
        <v/>
      </c>
      <c r="P7886">
        <f>IF(G7886&gt;=2,"Repeat","One-time")</f>
        <v/>
      </c>
    </row>
    <row r="7887">
      <c r="A7887" t="inlineStr">
        <is>
          <t>C07419</t>
        </is>
      </c>
      <c r="B7887" t="inlineStr">
        <is>
          <t>Arjun Das</t>
        </is>
      </c>
      <c r="C7887" t="inlineStr">
        <is>
          <t>West</t>
        </is>
      </c>
      <c r="D7887" t="inlineStr">
        <is>
          <t>Pune</t>
        </is>
      </c>
      <c r="E7887" t="inlineStr">
        <is>
          <t>Yes</t>
        </is>
      </c>
      <c r="F7887" t="inlineStr">
        <is>
          <t>Occasional</t>
        </is>
      </c>
      <c r="G7887" t="n">
        <v>2</v>
      </c>
      <c r="H7887" s="24" t="n">
        <v>2082.11</v>
      </c>
      <c r="I7887" s="24" t="n">
        <v>844.78</v>
      </c>
      <c r="J7887" s="25" t="n">
        <v>45629</v>
      </c>
      <c r="K7887" s="25" t="n">
        <v>45732</v>
      </c>
      <c r="L7887" t="n">
        <v>2</v>
      </c>
      <c r="M7887" t="n">
        <v>2</v>
      </c>
      <c r="N7887" t="n">
        <v>1</v>
      </c>
      <c r="O7887">
        <f>DATE(2026,1,1)-K7887</f>
        <v/>
      </c>
      <c r="P7887">
        <f>IF(G7887&gt;=2,"Repeat","One-time")</f>
        <v/>
      </c>
    </row>
    <row r="7888">
      <c r="A7888" t="inlineStr">
        <is>
          <t>C01556</t>
        </is>
      </c>
      <c r="B7888" t="inlineStr">
        <is>
          <t>Harpreet Sinha</t>
        </is>
      </c>
      <c r="C7888" t="inlineStr">
        <is>
          <t>West</t>
        </is>
      </c>
      <c r="D7888" t="inlineStr">
        <is>
          <t>Surat</t>
        </is>
      </c>
      <c r="E7888" t="inlineStr">
        <is>
          <t>No</t>
        </is>
      </c>
      <c r="F7888" t="inlineStr">
        <is>
          <t>Hibernating</t>
        </is>
      </c>
      <c r="G7888" t="n">
        <v>1</v>
      </c>
      <c r="H7888" s="24" t="n">
        <v>2082.05</v>
      </c>
      <c r="I7888" s="24" t="n">
        <v>1013.87</v>
      </c>
      <c r="J7888" s="25" t="n">
        <v>45046</v>
      </c>
      <c r="K7888" s="25" t="n">
        <v>45046</v>
      </c>
      <c r="L7888" t="n">
        <v>1</v>
      </c>
      <c r="M7888" t="n">
        <v>1</v>
      </c>
      <c r="N7888" t="n">
        <v>1</v>
      </c>
      <c r="O7888">
        <f>DATE(2026,1,1)-K7888</f>
        <v/>
      </c>
      <c r="P7888">
        <f>IF(G7888&gt;=2,"Repeat","One-time")</f>
        <v/>
      </c>
    </row>
    <row r="7889">
      <c r="A7889" t="inlineStr">
        <is>
          <t>C09080</t>
        </is>
      </c>
      <c r="B7889" t="inlineStr">
        <is>
          <t>Vivaan Verma</t>
        </is>
      </c>
      <c r="C7889" t="inlineStr">
        <is>
          <t>South</t>
        </is>
      </c>
      <c r="D7889" t="inlineStr">
        <is>
          <t>Bengaluru</t>
        </is>
      </c>
      <c r="E7889" t="inlineStr">
        <is>
          <t>No</t>
        </is>
      </c>
      <c r="F7889" t="inlineStr">
        <is>
          <t>New</t>
        </is>
      </c>
      <c r="G7889" t="n">
        <v>1</v>
      </c>
      <c r="H7889" s="24" t="n">
        <v>2075.91</v>
      </c>
      <c r="I7889" s="24" t="n">
        <v>838.12</v>
      </c>
      <c r="J7889" s="25" t="n">
        <v>45941</v>
      </c>
      <c r="K7889" s="25" t="n">
        <v>45941</v>
      </c>
      <c r="L7889" t="n">
        <v>4</v>
      </c>
      <c r="M7889" t="n">
        <v>1</v>
      </c>
      <c r="N7889" t="n">
        <v>1</v>
      </c>
      <c r="O7889">
        <f>DATE(2026,1,1)-K7889</f>
        <v/>
      </c>
      <c r="P7889">
        <f>IF(G7889&gt;=2,"Repeat","One-time")</f>
        <v/>
      </c>
    </row>
    <row r="7890">
      <c r="A7890" t="inlineStr">
        <is>
          <t>C10664</t>
        </is>
      </c>
      <c r="B7890" t="inlineStr">
        <is>
          <t>Pooja Gupta</t>
        </is>
      </c>
      <c r="C7890" t="inlineStr">
        <is>
          <t>West</t>
        </is>
      </c>
      <c r="D7890" t="inlineStr">
        <is>
          <t>Panaji</t>
        </is>
      </c>
      <c r="E7890" t="inlineStr">
        <is>
          <t>No</t>
        </is>
      </c>
      <c r="F7890" t="inlineStr">
        <is>
          <t>New</t>
        </is>
      </c>
      <c r="G7890" t="n">
        <v>1</v>
      </c>
      <c r="H7890" s="24" t="n">
        <v>2075.91</v>
      </c>
      <c r="I7890" s="24" t="n">
        <v>940.91</v>
      </c>
      <c r="J7890" s="25" t="n">
        <v>45989</v>
      </c>
      <c r="K7890" s="25" t="n">
        <v>45989</v>
      </c>
      <c r="L7890" t="n">
        <v>5</v>
      </c>
      <c r="M7890" t="n">
        <v>2</v>
      </c>
      <c r="N7890" t="n">
        <v>1</v>
      </c>
      <c r="O7890">
        <f>DATE(2026,1,1)-K7890</f>
        <v/>
      </c>
      <c r="P7890">
        <f>IF(G7890&gt;=2,"Repeat","One-time")</f>
        <v/>
      </c>
    </row>
    <row r="7891">
      <c r="A7891" t="inlineStr">
        <is>
          <t>C06519</t>
        </is>
      </c>
      <c r="B7891" t="inlineStr">
        <is>
          <t>Arjun Joshi</t>
        </is>
      </c>
      <c r="C7891" t="inlineStr">
        <is>
          <t>East</t>
        </is>
      </c>
      <c r="D7891" t="inlineStr">
        <is>
          <t>Bhubaneswar</t>
        </is>
      </c>
      <c r="E7891" t="inlineStr">
        <is>
          <t>No</t>
        </is>
      </c>
      <c r="F7891" t="inlineStr">
        <is>
          <t>New</t>
        </is>
      </c>
      <c r="G7891" t="n">
        <v>1</v>
      </c>
      <c r="H7891" s="24" t="n">
        <v>2072.56</v>
      </c>
      <c r="I7891" s="24" t="n">
        <v>414.93</v>
      </c>
      <c r="J7891" s="25" t="n">
        <v>46016</v>
      </c>
      <c r="K7891" s="25" t="n">
        <v>46016</v>
      </c>
      <c r="L7891" t="n">
        <v>5</v>
      </c>
      <c r="M7891" t="n">
        <v>1</v>
      </c>
      <c r="N7891" t="n">
        <v>1</v>
      </c>
      <c r="O7891">
        <f>DATE(2026,1,1)-K7891</f>
        <v/>
      </c>
      <c r="P7891">
        <f>IF(G7891&gt;=2,"Repeat","One-time")</f>
        <v/>
      </c>
    </row>
    <row r="7892">
      <c r="A7892" t="inlineStr">
        <is>
          <t>C05201</t>
        </is>
      </c>
      <c r="B7892" t="inlineStr">
        <is>
          <t>Pooja Yadav</t>
        </is>
      </c>
      <c r="C7892" t="inlineStr">
        <is>
          <t>West</t>
        </is>
      </c>
      <c r="D7892" t="inlineStr">
        <is>
          <t>Surat</t>
        </is>
      </c>
      <c r="E7892" t="inlineStr">
        <is>
          <t>No</t>
        </is>
      </c>
      <c r="F7892" t="inlineStr">
        <is>
          <t>Occasional</t>
        </is>
      </c>
      <c r="G7892" t="n">
        <v>1</v>
      </c>
      <c r="H7892" s="24" t="n">
        <v>2070.91</v>
      </c>
      <c r="I7892" s="24" t="n">
        <v>592.51</v>
      </c>
      <c r="J7892" s="25" t="n">
        <v>45567</v>
      </c>
      <c r="K7892" s="25" t="n">
        <v>45567</v>
      </c>
      <c r="L7892" t="n">
        <v>2</v>
      </c>
      <c r="M7892" t="n">
        <v>1</v>
      </c>
      <c r="N7892" t="n">
        <v>1</v>
      </c>
      <c r="O7892">
        <f>DATE(2026,1,1)-K7892</f>
        <v/>
      </c>
      <c r="P7892">
        <f>IF(G7892&gt;=2,"Repeat","One-time")</f>
        <v/>
      </c>
    </row>
    <row r="7893">
      <c r="A7893" t="inlineStr">
        <is>
          <t>C06486</t>
        </is>
      </c>
      <c r="B7893" t="inlineStr">
        <is>
          <t>Nikhil Yadav</t>
        </is>
      </c>
      <c r="C7893" t="inlineStr">
        <is>
          <t>North</t>
        </is>
      </c>
      <c r="D7893" t="inlineStr">
        <is>
          <t>Gurugram</t>
        </is>
      </c>
      <c r="E7893" t="inlineStr">
        <is>
          <t>Yes</t>
        </is>
      </c>
      <c r="F7893" t="inlineStr">
        <is>
          <t>Occasional</t>
        </is>
      </c>
      <c r="G7893" t="n">
        <v>1</v>
      </c>
      <c r="H7893" s="24" t="n">
        <v>2068.4</v>
      </c>
      <c r="I7893" s="24" t="n">
        <v>639.0599999999999</v>
      </c>
      <c r="J7893" s="25" t="n">
        <v>45599</v>
      </c>
      <c r="K7893" s="25" t="n">
        <v>45599</v>
      </c>
      <c r="L7893" t="n">
        <v>2</v>
      </c>
      <c r="M7893" t="n">
        <v>1</v>
      </c>
      <c r="N7893" t="n">
        <v>1</v>
      </c>
      <c r="O7893">
        <f>DATE(2026,1,1)-K7893</f>
        <v/>
      </c>
      <c r="P7893">
        <f>IF(G7893&gt;=2,"Repeat","One-time")</f>
        <v/>
      </c>
    </row>
    <row r="7894">
      <c r="A7894" t="inlineStr">
        <is>
          <t>C04138</t>
        </is>
      </c>
      <c r="B7894" t="inlineStr">
        <is>
          <t>Vikram Kapoor</t>
        </is>
      </c>
      <c r="C7894" t="inlineStr">
        <is>
          <t>Central</t>
        </is>
      </c>
      <c r="D7894" t="inlineStr">
        <is>
          <t>Nagpur</t>
        </is>
      </c>
      <c r="E7894" t="inlineStr">
        <is>
          <t>No</t>
        </is>
      </c>
      <c r="F7894" t="inlineStr">
        <is>
          <t>Hibernating</t>
        </is>
      </c>
      <c r="G7894" t="n">
        <v>2</v>
      </c>
      <c r="H7894" s="24" t="n">
        <v>2067.78</v>
      </c>
      <c r="I7894" s="24" t="n">
        <v>849.5599999999999</v>
      </c>
      <c r="J7894" s="25" t="n">
        <v>45343</v>
      </c>
      <c r="K7894" s="25" t="n">
        <v>45353</v>
      </c>
      <c r="L7894" t="n">
        <v>1</v>
      </c>
      <c r="M7894" t="n">
        <v>2</v>
      </c>
      <c r="N7894" t="n">
        <v>1</v>
      </c>
      <c r="O7894">
        <f>DATE(2026,1,1)-K7894</f>
        <v/>
      </c>
      <c r="P7894">
        <f>IF(G7894&gt;=2,"Repeat","One-time")</f>
        <v/>
      </c>
    </row>
    <row r="7895">
      <c r="A7895" t="inlineStr">
        <is>
          <t>C10815</t>
        </is>
      </c>
      <c r="B7895" t="inlineStr">
        <is>
          <t>Karan Reddy</t>
        </is>
      </c>
      <c r="C7895" t="inlineStr">
        <is>
          <t>North</t>
        </is>
      </c>
      <c r="D7895" t="inlineStr">
        <is>
          <t>Delhi</t>
        </is>
      </c>
      <c r="E7895" t="inlineStr">
        <is>
          <t>Yes</t>
        </is>
      </c>
      <c r="F7895" t="inlineStr">
        <is>
          <t>New</t>
        </is>
      </c>
      <c r="G7895" t="n">
        <v>1</v>
      </c>
      <c r="H7895" s="24" t="n">
        <v>2067.64</v>
      </c>
      <c r="I7895" s="24" t="n">
        <v>716.66</v>
      </c>
      <c r="J7895" s="25" t="n">
        <v>45953</v>
      </c>
      <c r="K7895" s="25" t="n">
        <v>45953</v>
      </c>
      <c r="L7895" t="n">
        <v>4</v>
      </c>
      <c r="M7895" t="n">
        <v>2</v>
      </c>
      <c r="N7895" t="n">
        <v>1</v>
      </c>
      <c r="O7895">
        <f>DATE(2026,1,1)-K7895</f>
        <v/>
      </c>
      <c r="P7895">
        <f>IF(G7895&gt;=2,"Repeat","One-time")</f>
        <v/>
      </c>
    </row>
    <row r="7896">
      <c r="A7896" t="inlineStr">
        <is>
          <t>C05182</t>
        </is>
      </c>
      <c r="B7896" t="inlineStr">
        <is>
          <t>Deepak Mukherjee</t>
        </is>
      </c>
      <c r="C7896" t="inlineStr">
        <is>
          <t>West</t>
        </is>
      </c>
      <c r="D7896" t="inlineStr">
        <is>
          <t>Mumbai</t>
        </is>
      </c>
      <c r="E7896" t="inlineStr">
        <is>
          <t>No</t>
        </is>
      </c>
      <c r="F7896" t="inlineStr">
        <is>
          <t>Occasional</t>
        </is>
      </c>
      <c r="G7896" t="n">
        <v>1</v>
      </c>
      <c r="H7896" s="24" t="n">
        <v>2065.59</v>
      </c>
      <c r="I7896" s="24" t="n">
        <v>545.83</v>
      </c>
      <c r="J7896" s="25" t="n">
        <v>45868</v>
      </c>
      <c r="K7896" s="25" t="n">
        <v>45868</v>
      </c>
      <c r="L7896" t="n">
        <v>3</v>
      </c>
      <c r="M7896" t="n">
        <v>1</v>
      </c>
      <c r="N7896" t="n">
        <v>1</v>
      </c>
      <c r="O7896">
        <f>DATE(2026,1,1)-K7896</f>
        <v/>
      </c>
      <c r="P7896">
        <f>IF(G7896&gt;=2,"Repeat","One-time")</f>
        <v/>
      </c>
    </row>
    <row r="7897">
      <c r="A7897" t="inlineStr">
        <is>
          <t>C00546</t>
        </is>
      </c>
      <c r="B7897" t="inlineStr">
        <is>
          <t>Deepak Khan</t>
        </is>
      </c>
      <c r="C7897" t="inlineStr">
        <is>
          <t>West</t>
        </is>
      </c>
      <c r="D7897" t="inlineStr">
        <is>
          <t>Mumbai</t>
        </is>
      </c>
      <c r="E7897" t="inlineStr">
        <is>
          <t>Yes</t>
        </is>
      </c>
      <c r="F7897" t="inlineStr">
        <is>
          <t>Hibernating</t>
        </is>
      </c>
      <c r="G7897" t="n">
        <v>2</v>
      </c>
      <c r="H7897" s="24" t="n">
        <v>2063.45</v>
      </c>
      <c r="I7897" s="24" t="n">
        <v>751.62</v>
      </c>
      <c r="J7897" s="25" t="n">
        <v>44935</v>
      </c>
      <c r="K7897" s="25" t="n">
        <v>44942</v>
      </c>
      <c r="L7897" t="n">
        <v>1</v>
      </c>
      <c r="M7897" t="n">
        <v>2</v>
      </c>
      <c r="N7897" t="n">
        <v>1</v>
      </c>
      <c r="O7897">
        <f>DATE(2026,1,1)-K7897</f>
        <v/>
      </c>
      <c r="P7897">
        <f>IF(G7897&gt;=2,"Repeat","One-time")</f>
        <v/>
      </c>
    </row>
    <row r="7898">
      <c r="A7898" t="inlineStr">
        <is>
          <t>C00380</t>
        </is>
      </c>
      <c r="B7898" t="inlineStr">
        <is>
          <t>Neha Pillai</t>
        </is>
      </c>
      <c r="C7898" t="inlineStr">
        <is>
          <t>East</t>
        </is>
      </c>
      <c r="D7898" t="inlineStr">
        <is>
          <t>Patna</t>
        </is>
      </c>
      <c r="E7898" t="inlineStr">
        <is>
          <t>Yes</t>
        </is>
      </c>
      <c r="F7898" t="inlineStr">
        <is>
          <t>Hibernating</t>
        </is>
      </c>
      <c r="G7898" t="n">
        <v>1</v>
      </c>
      <c r="H7898" s="24" t="n">
        <v>2060.55</v>
      </c>
      <c r="I7898" s="24" t="n">
        <v>359.37</v>
      </c>
      <c r="J7898" s="25" t="n">
        <v>44976</v>
      </c>
      <c r="K7898" s="25" t="n">
        <v>44976</v>
      </c>
      <c r="L7898" t="n">
        <v>1</v>
      </c>
      <c r="M7898" t="n">
        <v>1</v>
      </c>
      <c r="N7898" t="n">
        <v>1</v>
      </c>
      <c r="O7898">
        <f>DATE(2026,1,1)-K7898</f>
        <v/>
      </c>
      <c r="P7898">
        <f>IF(G7898&gt;=2,"Repeat","One-time")</f>
        <v/>
      </c>
    </row>
    <row r="7899">
      <c r="A7899" t="inlineStr">
        <is>
          <t>C07463</t>
        </is>
      </c>
      <c r="B7899" t="inlineStr">
        <is>
          <t>Rohan Sharma</t>
        </is>
      </c>
      <c r="C7899" t="inlineStr">
        <is>
          <t>South</t>
        </is>
      </c>
      <c r="D7899" t="inlineStr">
        <is>
          <t>Kochi</t>
        </is>
      </c>
      <c r="E7899" t="inlineStr">
        <is>
          <t>No</t>
        </is>
      </c>
      <c r="F7899" t="inlineStr">
        <is>
          <t>Occasional</t>
        </is>
      </c>
      <c r="G7899" t="n">
        <v>2</v>
      </c>
      <c r="H7899" s="24" t="n">
        <v>2058.17</v>
      </c>
      <c r="I7899" s="24" t="n">
        <v>571.79</v>
      </c>
      <c r="J7899" s="25" t="n">
        <v>45679</v>
      </c>
      <c r="K7899" s="25" t="n">
        <v>45954</v>
      </c>
      <c r="L7899" t="n">
        <v>4</v>
      </c>
      <c r="M7899" t="n">
        <v>2</v>
      </c>
      <c r="N7899" t="n">
        <v>1</v>
      </c>
      <c r="O7899">
        <f>DATE(2026,1,1)-K7899</f>
        <v/>
      </c>
      <c r="P7899">
        <f>IF(G7899&gt;=2,"Repeat","One-time")</f>
        <v/>
      </c>
    </row>
    <row r="7900">
      <c r="A7900" t="inlineStr">
        <is>
          <t>C03003</t>
        </is>
      </c>
      <c r="B7900" t="inlineStr">
        <is>
          <t>Ayesha Fernandes</t>
        </is>
      </c>
      <c r="C7900" t="inlineStr">
        <is>
          <t>West</t>
        </is>
      </c>
      <c r="D7900" t="inlineStr">
        <is>
          <t>Mumbai</t>
        </is>
      </c>
      <c r="E7900" t="inlineStr">
        <is>
          <t>No</t>
        </is>
      </c>
      <c r="F7900" t="inlineStr">
        <is>
          <t>Occasional</t>
        </is>
      </c>
      <c r="G7900" t="n">
        <v>2</v>
      </c>
      <c r="H7900" s="24" t="n">
        <v>2058.15</v>
      </c>
      <c r="I7900" s="24" t="n">
        <v>950.29</v>
      </c>
      <c r="J7900" s="25" t="n">
        <v>45447</v>
      </c>
      <c r="K7900" s="25" t="n">
        <v>45873</v>
      </c>
      <c r="L7900" t="n">
        <v>3</v>
      </c>
      <c r="M7900" t="n">
        <v>2</v>
      </c>
      <c r="N7900" t="n">
        <v>1</v>
      </c>
      <c r="O7900">
        <f>DATE(2026,1,1)-K7900</f>
        <v/>
      </c>
      <c r="P7900">
        <f>IF(G7900&gt;=2,"Repeat","One-time")</f>
        <v/>
      </c>
    </row>
    <row r="7901">
      <c r="A7901" t="inlineStr">
        <is>
          <t>C00583</t>
        </is>
      </c>
      <c r="B7901" t="inlineStr">
        <is>
          <t>Gurpreet Iyer</t>
        </is>
      </c>
      <c r="C7901" t="inlineStr">
        <is>
          <t>North</t>
        </is>
      </c>
      <c r="D7901" t="inlineStr">
        <is>
          <t>Lucknow</t>
        </is>
      </c>
      <c r="E7901" t="inlineStr">
        <is>
          <t>No</t>
        </is>
      </c>
      <c r="F7901" t="inlineStr">
        <is>
          <t>Hibernating</t>
        </is>
      </c>
      <c r="G7901" t="n">
        <v>1</v>
      </c>
      <c r="H7901" s="24" t="n">
        <v>2057.7</v>
      </c>
      <c r="I7901" s="24" t="n">
        <v>798.95</v>
      </c>
      <c r="J7901" s="25" t="n">
        <v>45073</v>
      </c>
      <c r="K7901" s="25" t="n">
        <v>45073</v>
      </c>
      <c r="L7901" t="n">
        <v>1</v>
      </c>
      <c r="M7901" t="n">
        <v>1</v>
      </c>
      <c r="N7901" t="n">
        <v>1</v>
      </c>
      <c r="O7901">
        <f>DATE(2026,1,1)-K7901</f>
        <v/>
      </c>
      <c r="P7901">
        <f>IF(G7901&gt;=2,"Repeat","One-time")</f>
        <v/>
      </c>
    </row>
    <row r="7902">
      <c r="A7902" t="inlineStr">
        <is>
          <t>C06466</t>
        </is>
      </c>
      <c r="B7902" t="inlineStr">
        <is>
          <t>Farhan Menon</t>
        </is>
      </c>
      <c r="C7902" t="inlineStr">
        <is>
          <t>West</t>
        </is>
      </c>
      <c r="D7902" t="inlineStr">
        <is>
          <t>Mumbai</t>
        </is>
      </c>
      <c r="E7902" t="inlineStr">
        <is>
          <t>No</t>
        </is>
      </c>
      <c r="F7902" t="inlineStr">
        <is>
          <t>Occasional</t>
        </is>
      </c>
      <c r="G7902" t="n">
        <v>1</v>
      </c>
      <c r="H7902" s="24" t="n">
        <v>2057.44</v>
      </c>
      <c r="I7902" s="24" t="n">
        <v>458.3</v>
      </c>
      <c r="J7902" s="25" t="n">
        <v>45570</v>
      </c>
      <c r="K7902" s="25" t="n">
        <v>45570</v>
      </c>
      <c r="L7902" t="n">
        <v>2</v>
      </c>
      <c r="M7902" t="n">
        <v>1</v>
      </c>
      <c r="N7902" t="n">
        <v>1</v>
      </c>
      <c r="O7902">
        <f>DATE(2026,1,1)-K7902</f>
        <v/>
      </c>
      <c r="P7902">
        <f>IF(G7902&gt;=2,"Repeat","One-time")</f>
        <v/>
      </c>
    </row>
    <row r="7903">
      <c r="A7903" t="inlineStr">
        <is>
          <t>C10937</t>
        </is>
      </c>
      <c r="B7903" t="inlineStr">
        <is>
          <t>Isha Yadav</t>
        </is>
      </c>
      <c r="C7903" t="inlineStr">
        <is>
          <t>North</t>
        </is>
      </c>
      <c r="D7903" t="inlineStr">
        <is>
          <t>Delhi</t>
        </is>
      </c>
      <c r="E7903" t="inlineStr">
        <is>
          <t>No</t>
        </is>
      </c>
      <c r="F7903" t="inlineStr">
        <is>
          <t>New</t>
        </is>
      </c>
      <c r="G7903" t="n">
        <v>1</v>
      </c>
      <c r="H7903" s="24" t="n">
        <v>2054.22</v>
      </c>
      <c r="I7903" s="24" t="n">
        <v>739.6799999999999</v>
      </c>
      <c r="J7903" s="25" t="n">
        <v>45978</v>
      </c>
      <c r="K7903" s="25" t="n">
        <v>45978</v>
      </c>
      <c r="L7903" t="n">
        <v>4</v>
      </c>
      <c r="M7903" t="n">
        <v>2</v>
      </c>
      <c r="N7903" t="n">
        <v>1</v>
      </c>
      <c r="O7903">
        <f>DATE(2026,1,1)-K7903</f>
        <v/>
      </c>
      <c r="P7903">
        <f>IF(G7903&gt;=2,"Repeat","One-time")</f>
        <v/>
      </c>
    </row>
    <row r="7904">
      <c r="A7904" t="inlineStr">
        <is>
          <t>C02394</t>
        </is>
      </c>
      <c r="B7904" t="inlineStr">
        <is>
          <t>Varun Shah</t>
        </is>
      </c>
      <c r="C7904" t="inlineStr">
        <is>
          <t>North</t>
        </is>
      </c>
      <c r="D7904" t="inlineStr">
        <is>
          <t>Delhi</t>
        </is>
      </c>
      <c r="E7904" t="inlineStr">
        <is>
          <t>Yes</t>
        </is>
      </c>
      <c r="F7904" t="inlineStr">
        <is>
          <t>Hibernating</t>
        </is>
      </c>
      <c r="G7904" t="n">
        <v>1</v>
      </c>
      <c r="H7904" s="24" t="n">
        <v>2047.65</v>
      </c>
      <c r="I7904" s="24" t="n">
        <v>502.73</v>
      </c>
      <c r="J7904" s="25" t="n">
        <v>45249</v>
      </c>
      <c r="K7904" s="25" t="n">
        <v>45249</v>
      </c>
      <c r="L7904" t="n">
        <v>1</v>
      </c>
      <c r="M7904" t="n">
        <v>1</v>
      </c>
      <c r="N7904" t="n">
        <v>1</v>
      </c>
      <c r="O7904">
        <f>DATE(2026,1,1)-K7904</f>
        <v/>
      </c>
      <c r="P7904">
        <f>IF(G7904&gt;=2,"Repeat","One-time")</f>
        <v/>
      </c>
    </row>
    <row r="7905">
      <c r="A7905" t="inlineStr">
        <is>
          <t>C03617</t>
        </is>
      </c>
      <c r="B7905" t="inlineStr">
        <is>
          <t>Sneha Mukherjee</t>
        </is>
      </c>
      <c r="C7905" t="inlineStr">
        <is>
          <t>East</t>
        </is>
      </c>
      <c r="D7905" t="inlineStr">
        <is>
          <t>Kolkata</t>
        </is>
      </c>
      <c r="E7905" t="inlineStr">
        <is>
          <t>No</t>
        </is>
      </c>
      <c r="F7905" t="inlineStr">
        <is>
          <t>Occasional</t>
        </is>
      </c>
      <c r="G7905" t="n">
        <v>2</v>
      </c>
      <c r="H7905" s="24" t="n">
        <v>2043.36</v>
      </c>
      <c r="I7905" s="24" t="n">
        <v>815.79</v>
      </c>
      <c r="J7905" s="25" t="n">
        <v>45761</v>
      </c>
      <c r="K7905" s="25" t="n">
        <v>45976</v>
      </c>
      <c r="L7905" t="n">
        <v>4</v>
      </c>
      <c r="M7905" t="n">
        <v>2</v>
      </c>
      <c r="N7905" t="n">
        <v>1</v>
      </c>
      <c r="O7905">
        <f>DATE(2026,1,1)-K7905</f>
        <v/>
      </c>
      <c r="P7905">
        <f>IF(G7905&gt;=2,"Repeat","One-time")</f>
        <v/>
      </c>
    </row>
    <row r="7906">
      <c r="A7906" t="inlineStr">
        <is>
          <t>C11745</t>
        </is>
      </c>
      <c r="B7906" t="inlineStr">
        <is>
          <t>Sanjay Yadav</t>
        </is>
      </c>
      <c r="C7906" t="inlineStr">
        <is>
          <t>North</t>
        </is>
      </c>
      <c r="D7906" t="inlineStr">
        <is>
          <t>Delhi</t>
        </is>
      </c>
      <c r="E7906" t="inlineStr">
        <is>
          <t>No</t>
        </is>
      </c>
      <c r="F7906" t="inlineStr">
        <is>
          <t>New</t>
        </is>
      </c>
      <c r="G7906" t="n">
        <v>1</v>
      </c>
      <c r="H7906" s="24" t="n">
        <v>2043.14</v>
      </c>
      <c r="I7906" s="24" t="n">
        <v>859.85</v>
      </c>
      <c r="J7906" s="25" t="n">
        <v>46017</v>
      </c>
      <c r="K7906" s="25" t="n">
        <v>46017</v>
      </c>
      <c r="L7906" t="n">
        <v>5</v>
      </c>
      <c r="M7906" t="n">
        <v>2</v>
      </c>
      <c r="N7906" t="n">
        <v>1</v>
      </c>
      <c r="O7906">
        <f>DATE(2026,1,1)-K7906</f>
        <v/>
      </c>
      <c r="P7906">
        <f>IF(G7906&gt;=2,"Repeat","One-time")</f>
        <v/>
      </c>
    </row>
    <row r="7907">
      <c r="A7907" t="inlineStr">
        <is>
          <t>C08900</t>
        </is>
      </c>
      <c r="B7907" t="inlineStr">
        <is>
          <t>Nikhil Sinha</t>
        </is>
      </c>
      <c r="C7907" t="inlineStr">
        <is>
          <t>West</t>
        </is>
      </c>
      <c r="D7907" t="inlineStr">
        <is>
          <t>Panaji</t>
        </is>
      </c>
      <c r="E7907" t="inlineStr">
        <is>
          <t>No</t>
        </is>
      </c>
      <c r="F7907" t="inlineStr">
        <is>
          <t>Occasional</t>
        </is>
      </c>
      <c r="G7907" t="n">
        <v>2</v>
      </c>
      <c r="H7907" s="24" t="n">
        <v>2040.06</v>
      </c>
      <c r="I7907" s="24" t="n">
        <v>870.05</v>
      </c>
      <c r="J7907" s="25" t="n">
        <v>45843</v>
      </c>
      <c r="K7907" s="25" t="n">
        <v>45881</v>
      </c>
      <c r="L7907" t="n">
        <v>3</v>
      </c>
      <c r="M7907" t="n">
        <v>2</v>
      </c>
      <c r="N7907" t="n">
        <v>1</v>
      </c>
      <c r="O7907">
        <f>DATE(2026,1,1)-K7907</f>
        <v/>
      </c>
      <c r="P7907">
        <f>IF(G7907&gt;=2,"Repeat","One-time")</f>
        <v/>
      </c>
    </row>
    <row r="7908">
      <c r="A7908" t="inlineStr">
        <is>
          <t>C01841</t>
        </is>
      </c>
      <c r="B7908" t="inlineStr">
        <is>
          <t>Ayesha Nair</t>
        </is>
      </c>
      <c r="C7908" t="inlineStr">
        <is>
          <t>South</t>
        </is>
      </c>
      <c r="D7908" t="inlineStr">
        <is>
          <t>Chennai</t>
        </is>
      </c>
      <c r="E7908" t="inlineStr">
        <is>
          <t>No</t>
        </is>
      </c>
      <c r="F7908" t="inlineStr">
        <is>
          <t>Occasional</t>
        </is>
      </c>
      <c r="G7908" t="n">
        <v>1</v>
      </c>
      <c r="H7908" s="24" t="n">
        <v>2038.61</v>
      </c>
      <c r="I7908" s="24" t="n">
        <v>551.47</v>
      </c>
      <c r="J7908" s="25" t="n">
        <v>45566</v>
      </c>
      <c r="K7908" s="25" t="n">
        <v>45566</v>
      </c>
      <c r="L7908" t="n">
        <v>2</v>
      </c>
      <c r="M7908" t="n">
        <v>1</v>
      </c>
      <c r="N7908" t="n">
        <v>1</v>
      </c>
      <c r="O7908">
        <f>DATE(2026,1,1)-K7908</f>
        <v/>
      </c>
      <c r="P7908">
        <f>IF(G7908&gt;=2,"Repeat","One-time")</f>
        <v/>
      </c>
    </row>
    <row r="7909">
      <c r="A7909" t="inlineStr">
        <is>
          <t>C06100</t>
        </is>
      </c>
      <c r="B7909" t="inlineStr">
        <is>
          <t>Suresh Bose</t>
        </is>
      </c>
      <c r="C7909" t="inlineStr">
        <is>
          <t>West</t>
        </is>
      </c>
      <c r="D7909" t="inlineStr">
        <is>
          <t>Surat</t>
        </is>
      </c>
      <c r="E7909" t="inlineStr">
        <is>
          <t>No</t>
        </is>
      </c>
      <c r="F7909" t="inlineStr">
        <is>
          <t>Occasional</t>
        </is>
      </c>
      <c r="G7909" t="n">
        <v>1</v>
      </c>
      <c r="H7909" s="24" t="n">
        <v>2038.6</v>
      </c>
      <c r="I7909" s="24" t="n">
        <v>689.62</v>
      </c>
      <c r="J7909" s="25" t="n">
        <v>45516</v>
      </c>
      <c r="K7909" s="25" t="n">
        <v>45516</v>
      </c>
      <c r="L7909" t="n">
        <v>2</v>
      </c>
      <c r="M7909" t="n">
        <v>1</v>
      </c>
      <c r="N7909" t="n">
        <v>1</v>
      </c>
      <c r="O7909">
        <f>DATE(2026,1,1)-K7909</f>
        <v/>
      </c>
      <c r="P7909">
        <f>IF(G7909&gt;=2,"Repeat","One-time")</f>
        <v/>
      </c>
    </row>
    <row r="7910">
      <c r="A7910" t="inlineStr">
        <is>
          <t>C10727</t>
        </is>
      </c>
      <c r="B7910" t="inlineStr">
        <is>
          <t>Rohan Mehta</t>
        </is>
      </c>
      <c r="C7910" t="inlineStr">
        <is>
          <t>South</t>
        </is>
      </c>
      <c r="D7910" t="inlineStr">
        <is>
          <t>Coimbatore</t>
        </is>
      </c>
      <c r="E7910" t="inlineStr">
        <is>
          <t>No</t>
        </is>
      </c>
      <c r="F7910" t="inlineStr">
        <is>
          <t>New</t>
        </is>
      </c>
      <c r="G7910" t="n">
        <v>1</v>
      </c>
      <c r="H7910" s="24" t="n">
        <v>2038.23</v>
      </c>
      <c r="I7910" s="24" t="n">
        <v>406.67</v>
      </c>
      <c r="J7910" s="25" t="n">
        <v>45941</v>
      </c>
      <c r="K7910" s="25" t="n">
        <v>45941</v>
      </c>
      <c r="L7910" t="n">
        <v>4</v>
      </c>
      <c r="M7910" t="n">
        <v>2</v>
      </c>
      <c r="N7910" t="n">
        <v>1</v>
      </c>
      <c r="O7910">
        <f>DATE(2026,1,1)-K7910</f>
        <v/>
      </c>
      <c r="P7910">
        <f>IF(G7910&gt;=2,"Repeat","One-time")</f>
        <v/>
      </c>
    </row>
    <row r="7911">
      <c r="A7911" t="inlineStr">
        <is>
          <t>C02621</t>
        </is>
      </c>
      <c r="B7911" t="inlineStr">
        <is>
          <t>Abhishek Singh</t>
        </is>
      </c>
      <c r="C7911" t="inlineStr">
        <is>
          <t>West</t>
        </is>
      </c>
      <c r="D7911" t="inlineStr">
        <is>
          <t>Mumbai</t>
        </is>
      </c>
      <c r="E7911" t="inlineStr">
        <is>
          <t>Yes</t>
        </is>
      </c>
      <c r="F7911" t="inlineStr">
        <is>
          <t>Hibernating</t>
        </is>
      </c>
      <c r="G7911" t="n">
        <v>1</v>
      </c>
      <c r="H7911" s="24" t="n">
        <v>2032.2</v>
      </c>
      <c r="I7911" s="24" t="n">
        <v>982.8200000000001</v>
      </c>
      <c r="J7911" s="25" t="n">
        <v>45176</v>
      </c>
      <c r="K7911" s="25" t="n">
        <v>45176</v>
      </c>
      <c r="L7911" t="n">
        <v>1</v>
      </c>
      <c r="M7911" t="n">
        <v>1</v>
      </c>
      <c r="N7911" t="n">
        <v>1</v>
      </c>
      <c r="O7911">
        <f>DATE(2026,1,1)-K7911</f>
        <v/>
      </c>
      <c r="P7911">
        <f>IF(G7911&gt;=2,"Repeat","One-time")</f>
        <v/>
      </c>
    </row>
    <row r="7912">
      <c r="A7912" t="inlineStr">
        <is>
          <t>C08701</t>
        </is>
      </c>
      <c r="B7912" t="inlineStr">
        <is>
          <t>Aditya Shah</t>
        </is>
      </c>
      <c r="C7912" t="inlineStr">
        <is>
          <t>East</t>
        </is>
      </c>
      <c r="D7912" t="inlineStr">
        <is>
          <t>Patna</t>
        </is>
      </c>
      <c r="E7912" t="inlineStr">
        <is>
          <t>Yes</t>
        </is>
      </c>
      <c r="F7912" t="inlineStr">
        <is>
          <t>Occasional</t>
        </is>
      </c>
      <c r="G7912" t="n">
        <v>1</v>
      </c>
      <c r="H7912" s="24" t="n">
        <v>2031.41</v>
      </c>
      <c r="I7912" s="24" t="n">
        <v>395.12</v>
      </c>
      <c r="J7912" s="25" t="n">
        <v>45764</v>
      </c>
      <c r="K7912" s="25" t="n">
        <v>45764</v>
      </c>
      <c r="L7912" t="n">
        <v>3</v>
      </c>
      <c r="M7912" t="n">
        <v>1</v>
      </c>
      <c r="N7912" t="n">
        <v>1</v>
      </c>
      <c r="O7912">
        <f>DATE(2026,1,1)-K7912</f>
        <v/>
      </c>
      <c r="P7912">
        <f>IF(G7912&gt;=2,"Repeat","One-time")</f>
        <v/>
      </c>
    </row>
    <row r="7913">
      <c r="A7913" t="inlineStr">
        <is>
          <t>C11158</t>
        </is>
      </c>
      <c r="B7913" t="inlineStr">
        <is>
          <t>Shreya Ghosh</t>
        </is>
      </c>
      <c r="C7913" t="inlineStr">
        <is>
          <t>North</t>
        </is>
      </c>
      <c r="D7913" t="inlineStr">
        <is>
          <t>Delhi</t>
        </is>
      </c>
      <c r="E7913" t="inlineStr">
        <is>
          <t>No</t>
        </is>
      </c>
      <c r="F7913" t="inlineStr">
        <is>
          <t>New</t>
        </is>
      </c>
      <c r="G7913" t="n">
        <v>1</v>
      </c>
      <c r="H7913" s="24" t="n">
        <v>2029.08</v>
      </c>
      <c r="I7913" s="24" t="n">
        <v>719.92</v>
      </c>
      <c r="J7913" s="25" t="n">
        <v>45998</v>
      </c>
      <c r="K7913" s="25" t="n">
        <v>45998</v>
      </c>
      <c r="L7913" t="n">
        <v>5</v>
      </c>
      <c r="M7913" t="n">
        <v>2</v>
      </c>
      <c r="N7913" t="n">
        <v>1</v>
      </c>
      <c r="O7913">
        <f>DATE(2026,1,1)-K7913</f>
        <v/>
      </c>
      <c r="P7913">
        <f>IF(G7913&gt;=2,"Repeat","One-time")</f>
        <v/>
      </c>
    </row>
    <row r="7914">
      <c r="A7914" t="inlineStr">
        <is>
          <t>C10153</t>
        </is>
      </c>
      <c r="B7914" t="inlineStr">
        <is>
          <t>Sneha Gupta</t>
        </is>
      </c>
      <c r="C7914" t="inlineStr">
        <is>
          <t>East</t>
        </is>
      </c>
      <c r="D7914" t="inlineStr">
        <is>
          <t>Bhubaneswar</t>
        </is>
      </c>
      <c r="E7914" t="inlineStr">
        <is>
          <t>Yes</t>
        </is>
      </c>
      <c r="F7914" t="inlineStr">
        <is>
          <t>New</t>
        </is>
      </c>
      <c r="G7914" t="n">
        <v>1</v>
      </c>
      <c r="H7914" s="24" t="n">
        <v>2028.64</v>
      </c>
      <c r="I7914" s="24" t="n">
        <v>368.58</v>
      </c>
      <c r="J7914" s="25" t="n">
        <v>45987</v>
      </c>
      <c r="K7914" s="25" t="n">
        <v>45987</v>
      </c>
      <c r="L7914" t="n">
        <v>4</v>
      </c>
      <c r="M7914" t="n">
        <v>2</v>
      </c>
      <c r="N7914" t="n">
        <v>1</v>
      </c>
      <c r="O7914">
        <f>DATE(2026,1,1)-K7914</f>
        <v/>
      </c>
      <c r="P7914">
        <f>IF(G7914&gt;=2,"Repeat","One-time")</f>
        <v/>
      </c>
    </row>
    <row r="7915">
      <c r="A7915" t="inlineStr">
        <is>
          <t>C02942</t>
        </is>
      </c>
      <c r="B7915" t="inlineStr">
        <is>
          <t>Pooja Kapoor</t>
        </is>
      </c>
      <c r="C7915" t="inlineStr">
        <is>
          <t>North</t>
        </is>
      </c>
      <c r="D7915" t="inlineStr">
        <is>
          <t>Jaipur</t>
        </is>
      </c>
      <c r="E7915" t="inlineStr">
        <is>
          <t>No</t>
        </is>
      </c>
      <c r="F7915" t="inlineStr">
        <is>
          <t>Hibernating</t>
        </is>
      </c>
      <c r="G7915" t="n">
        <v>1</v>
      </c>
      <c r="H7915" s="24" t="n">
        <v>2024.3</v>
      </c>
      <c r="I7915" s="24" t="n">
        <v>717.84</v>
      </c>
      <c r="J7915" s="25" t="n">
        <v>45225</v>
      </c>
      <c r="K7915" s="25" t="n">
        <v>45225</v>
      </c>
      <c r="L7915" t="n">
        <v>1</v>
      </c>
      <c r="M7915" t="n">
        <v>1</v>
      </c>
      <c r="N7915" t="n">
        <v>1</v>
      </c>
      <c r="O7915">
        <f>DATE(2026,1,1)-K7915</f>
        <v/>
      </c>
      <c r="P7915">
        <f>IF(G7915&gt;=2,"Repeat","One-time")</f>
        <v/>
      </c>
    </row>
    <row r="7916">
      <c r="A7916" t="inlineStr">
        <is>
          <t>C09006</t>
        </is>
      </c>
      <c r="B7916" t="inlineStr">
        <is>
          <t>Riya Verma</t>
        </is>
      </c>
      <c r="C7916" t="inlineStr">
        <is>
          <t>West</t>
        </is>
      </c>
      <c r="D7916" t="inlineStr">
        <is>
          <t>Mumbai</t>
        </is>
      </c>
      <c r="E7916" t="inlineStr">
        <is>
          <t>No</t>
        </is>
      </c>
      <c r="F7916" t="inlineStr">
        <is>
          <t>Occasional</t>
        </is>
      </c>
      <c r="G7916" t="n">
        <v>1</v>
      </c>
      <c r="H7916" s="24" t="n">
        <v>2019.35</v>
      </c>
      <c r="I7916" s="24" t="n">
        <v>975.54</v>
      </c>
      <c r="J7916" s="25" t="n">
        <v>45839</v>
      </c>
      <c r="K7916" s="25" t="n">
        <v>45839</v>
      </c>
      <c r="L7916" t="n">
        <v>3</v>
      </c>
      <c r="M7916" t="n">
        <v>1</v>
      </c>
      <c r="N7916" t="n">
        <v>1</v>
      </c>
      <c r="O7916">
        <f>DATE(2026,1,1)-K7916</f>
        <v/>
      </c>
      <c r="P7916">
        <f>IF(G7916&gt;=2,"Repeat","One-time")</f>
        <v/>
      </c>
    </row>
    <row r="7917">
      <c r="A7917" t="inlineStr">
        <is>
          <t>C11117</t>
        </is>
      </c>
      <c r="B7917" t="inlineStr">
        <is>
          <t>Sanjay Mukherjee</t>
        </is>
      </c>
      <c r="C7917" t="inlineStr">
        <is>
          <t>South</t>
        </is>
      </c>
      <c r="D7917" t="inlineStr">
        <is>
          <t>Hyderabad</t>
        </is>
      </c>
      <c r="E7917" t="inlineStr">
        <is>
          <t>No</t>
        </is>
      </c>
      <c r="F7917" t="inlineStr">
        <is>
          <t>New</t>
        </is>
      </c>
      <c r="G7917" t="n">
        <v>1</v>
      </c>
      <c r="H7917" s="24" t="n">
        <v>2017.24</v>
      </c>
      <c r="I7917" s="24" t="n">
        <v>854.29</v>
      </c>
      <c r="J7917" s="25" t="n">
        <v>45951</v>
      </c>
      <c r="K7917" s="25" t="n">
        <v>45951</v>
      </c>
      <c r="L7917" t="n">
        <v>4</v>
      </c>
      <c r="M7917" t="n">
        <v>2</v>
      </c>
      <c r="N7917" t="n">
        <v>1</v>
      </c>
      <c r="O7917">
        <f>DATE(2026,1,1)-K7917</f>
        <v/>
      </c>
      <c r="P7917">
        <f>IF(G7917&gt;=2,"Repeat","One-time")</f>
        <v/>
      </c>
    </row>
    <row r="7918">
      <c r="A7918" t="inlineStr">
        <is>
          <t>C03676</t>
        </is>
      </c>
      <c r="B7918" t="inlineStr">
        <is>
          <t>Ritu Prasad</t>
        </is>
      </c>
      <c r="C7918" t="inlineStr">
        <is>
          <t>Central</t>
        </is>
      </c>
      <c r="D7918" t="inlineStr">
        <is>
          <t>Nagpur</t>
        </is>
      </c>
      <c r="E7918" t="inlineStr">
        <is>
          <t>No</t>
        </is>
      </c>
      <c r="F7918" t="inlineStr">
        <is>
          <t>Hibernating</t>
        </is>
      </c>
      <c r="G7918" t="n">
        <v>1</v>
      </c>
      <c r="H7918" s="24" t="n">
        <v>2015.99</v>
      </c>
      <c r="I7918" s="24" t="n">
        <v>669.16</v>
      </c>
      <c r="J7918" s="25" t="n">
        <v>45368</v>
      </c>
      <c r="K7918" s="25" t="n">
        <v>45368</v>
      </c>
      <c r="L7918" t="n">
        <v>1</v>
      </c>
      <c r="M7918" t="n">
        <v>1</v>
      </c>
      <c r="N7918" t="n">
        <v>1</v>
      </c>
      <c r="O7918">
        <f>DATE(2026,1,1)-K7918</f>
        <v/>
      </c>
      <c r="P7918">
        <f>IF(G7918&gt;=2,"Repeat","One-time")</f>
        <v/>
      </c>
    </row>
    <row r="7919">
      <c r="A7919" t="inlineStr">
        <is>
          <t>C01817</t>
        </is>
      </c>
      <c r="B7919" t="inlineStr">
        <is>
          <t>Ayesha Verma</t>
        </is>
      </c>
      <c r="C7919" t="inlineStr">
        <is>
          <t>East</t>
        </is>
      </c>
      <c r="D7919" t="inlineStr">
        <is>
          <t>Bhubaneswar</t>
        </is>
      </c>
      <c r="E7919" t="inlineStr">
        <is>
          <t>No</t>
        </is>
      </c>
      <c r="F7919" t="inlineStr">
        <is>
          <t>Hibernating</t>
        </is>
      </c>
      <c r="G7919" t="n">
        <v>1</v>
      </c>
      <c r="H7919" s="24" t="n">
        <v>2013.05</v>
      </c>
      <c r="I7919" s="24" t="n">
        <v>627.3</v>
      </c>
      <c r="J7919" s="25" t="n">
        <v>45214</v>
      </c>
      <c r="K7919" s="25" t="n">
        <v>45214</v>
      </c>
      <c r="L7919" t="n">
        <v>1</v>
      </c>
      <c r="M7919" t="n">
        <v>1</v>
      </c>
      <c r="N7919" t="n">
        <v>1</v>
      </c>
      <c r="O7919">
        <f>DATE(2026,1,1)-K7919</f>
        <v/>
      </c>
      <c r="P7919">
        <f>IF(G7919&gt;=2,"Repeat","One-time")</f>
        <v/>
      </c>
    </row>
    <row r="7920">
      <c r="A7920" t="inlineStr">
        <is>
          <t>C10850</t>
        </is>
      </c>
      <c r="B7920" t="inlineStr">
        <is>
          <t>Amit Verma</t>
        </is>
      </c>
      <c r="C7920" t="inlineStr">
        <is>
          <t>Central</t>
        </is>
      </c>
      <c r="D7920" t="inlineStr">
        <is>
          <t>Nagpur</t>
        </is>
      </c>
      <c r="E7920" t="inlineStr">
        <is>
          <t>No</t>
        </is>
      </c>
      <c r="F7920" t="inlineStr">
        <is>
          <t>New</t>
        </is>
      </c>
      <c r="G7920" t="n">
        <v>1</v>
      </c>
      <c r="H7920" s="24" t="n">
        <v>2011.88</v>
      </c>
      <c r="I7920" s="24" t="n">
        <v>941.9400000000001</v>
      </c>
      <c r="J7920" s="25" t="n">
        <v>46006</v>
      </c>
      <c r="K7920" s="25" t="n">
        <v>46006</v>
      </c>
      <c r="L7920" t="n">
        <v>5</v>
      </c>
      <c r="M7920" t="n">
        <v>2</v>
      </c>
      <c r="N7920" t="n">
        <v>1</v>
      </c>
      <c r="O7920">
        <f>DATE(2026,1,1)-K7920</f>
        <v/>
      </c>
      <c r="P7920">
        <f>IF(G7920&gt;=2,"Repeat","One-time")</f>
        <v/>
      </c>
    </row>
    <row r="7921">
      <c r="A7921" t="inlineStr">
        <is>
          <t>C07727</t>
        </is>
      </c>
      <c r="B7921" t="inlineStr">
        <is>
          <t>Suresh Menon</t>
        </is>
      </c>
      <c r="C7921" t="inlineStr">
        <is>
          <t>West</t>
        </is>
      </c>
      <c r="D7921" t="inlineStr">
        <is>
          <t>Surat</t>
        </is>
      </c>
      <c r="E7921" t="inlineStr">
        <is>
          <t>No</t>
        </is>
      </c>
      <c r="F7921" t="inlineStr">
        <is>
          <t>New</t>
        </is>
      </c>
      <c r="G7921" t="n">
        <v>1</v>
      </c>
      <c r="H7921" s="24" t="n">
        <v>2011.5</v>
      </c>
      <c r="I7921" s="24" t="n">
        <v>795.34</v>
      </c>
      <c r="J7921" s="25" t="n">
        <v>45974</v>
      </c>
      <c r="K7921" s="25" t="n">
        <v>45974</v>
      </c>
      <c r="L7921" t="n">
        <v>4</v>
      </c>
      <c r="M7921" t="n">
        <v>1</v>
      </c>
      <c r="N7921" t="n">
        <v>1</v>
      </c>
      <c r="O7921">
        <f>DATE(2026,1,1)-K7921</f>
        <v/>
      </c>
      <c r="P7921">
        <f>IF(G7921&gt;=2,"Repeat","One-time")</f>
        <v/>
      </c>
    </row>
    <row r="7922">
      <c r="A7922" t="inlineStr">
        <is>
          <t>C07947</t>
        </is>
      </c>
      <c r="B7922" t="inlineStr">
        <is>
          <t>Shreya Iyer</t>
        </is>
      </c>
      <c r="C7922" t="inlineStr">
        <is>
          <t>West</t>
        </is>
      </c>
      <c r="D7922" t="inlineStr">
        <is>
          <t>Ahmedabad</t>
        </is>
      </c>
      <c r="E7922" t="inlineStr">
        <is>
          <t>No</t>
        </is>
      </c>
      <c r="F7922" t="inlineStr">
        <is>
          <t>Occasional</t>
        </is>
      </c>
      <c r="G7922" t="n">
        <v>1</v>
      </c>
      <c r="H7922" s="24" t="n">
        <v>2011.13</v>
      </c>
      <c r="I7922" s="24" t="n">
        <v>508.06</v>
      </c>
      <c r="J7922" s="25" t="n">
        <v>45930</v>
      </c>
      <c r="K7922" s="25" t="n">
        <v>45930</v>
      </c>
      <c r="L7922" t="n">
        <v>4</v>
      </c>
      <c r="M7922" t="n">
        <v>1</v>
      </c>
      <c r="N7922" t="n">
        <v>1</v>
      </c>
      <c r="O7922">
        <f>DATE(2026,1,1)-K7922</f>
        <v/>
      </c>
      <c r="P7922">
        <f>IF(G7922&gt;=2,"Repeat","One-time")</f>
        <v/>
      </c>
    </row>
    <row r="7923">
      <c r="A7923" t="inlineStr">
        <is>
          <t>C06602</t>
        </is>
      </c>
      <c r="B7923" t="inlineStr">
        <is>
          <t>Diya Shah</t>
        </is>
      </c>
      <c r="C7923" t="inlineStr">
        <is>
          <t>South</t>
        </is>
      </c>
      <c r="D7923" t="inlineStr">
        <is>
          <t>Bengaluru</t>
        </is>
      </c>
      <c r="E7923" t="inlineStr">
        <is>
          <t>Yes</t>
        </is>
      </c>
      <c r="F7923" t="inlineStr">
        <is>
          <t>Occasional</t>
        </is>
      </c>
      <c r="G7923" t="n">
        <v>1</v>
      </c>
      <c r="H7923" s="24" t="n">
        <v>2007.56</v>
      </c>
      <c r="I7923" s="24" t="n">
        <v>712.38</v>
      </c>
      <c r="J7923" s="25" t="n">
        <v>45741</v>
      </c>
      <c r="K7923" s="25" t="n">
        <v>45741</v>
      </c>
      <c r="L7923" t="n">
        <v>2</v>
      </c>
      <c r="M7923" t="n">
        <v>1</v>
      </c>
      <c r="N7923" t="n">
        <v>1</v>
      </c>
      <c r="O7923">
        <f>DATE(2026,1,1)-K7923</f>
        <v/>
      </c>
      <c r="P7923">
        <f>IF(G7923&gt;=2,"Repeat","One-time")</f>
        <v/>
      </c>
    </row>
    <row r="7924">
      <c r="A7924" t="inlineStr">
        <is>
          <t>C07063</t>
        </is>
      </c>
      <c r="B7924" t="inlineStr">
        <is>
          <t>Zoya Kumar</t>
        </is>
      </c>
      <c r="C7924" t="inlineStr">
        <is>
          <t>West</t>
        </is>
      </c>
      <c r="D7924" t="inlineStr">
        <is>
          <t>Pune</t>
        </is>
      </c>
      <c r="E7924" t="inlineStr">
        <is>
          <t>No</t>
        </is>
      </c>
      <c r="F7924" t="inlineStr">
        <is>
          <t>Occasional</t>
        </is>
      </c>
      <c r="G7924" t="n">
        <v>2</v>
      </c>
      <c r="H7924" s="24" t="n">
        <v>2005.84</v>
      </c>
      <c r="I7924" s="24" t="n">
        <v>522.1900000000001</v>
      </c>
      <c r="J7924" s="25" t="n">
        <v>45645</v>
      </c>
      <c r="K7924" s="25" t="n">
        <v>45826</v>
      </c>
      <c r="L7924" t="n">
        <v>3</v>
      </c>
      <c r="M7924" t="n">
        <v>2</v>
      </c>
      <c r="N7924" t="n">
        <v>1</v>
      </c>
      <c r="O7924">
        <f>DATE(2026,1,1)-K7924</f>
        <v/>
      </c>
      <c r="P7924">
        <f>IF(G7924&gt;=2,"Repeat","One-time")</f>
        <v/>
      </c>
    </row>
    <row r="7925">
      <c r="A7925" t="inlineStr">
        <is>
          <t>C08576</t>
        </is>
      </c>
      <c r="B7925" t="inlineStr">
        <is>
          <t>Karan Mehta</t>
        </is>
      </c>
      <c r="C7925" t="inlineStr">
        <is>
          <t>North</t>
        </is>
      </c>
      <c r="D7925" t="inlineStr">
        <is>
          <t>Gurugram</t>
        </is>
      </c>
      <c r="E7925" t="inlineStr">
        <is>
          <t>No</t>
        </is>
      </c>
      <c r="F7925" t="inlineStr">
        <is>
          <t>Occasional</t>
        </is>
      </c>
      <c r="G7925" t="n">
        <v>2</v>
      </c>
      <c r="H7925" s="24" t="n">
        <v>2004.42</v>
      </c>
      <c r="I7925" s="24" t="n">
        <v>828.87</v>
      </c>
      <c r="J7925" s="25" t="n">
        <v>45883</v>
      </c>
      <c r="K7925" s="25" t="n">
        <v>45909</v>
      </c>
      <c r="L7925" t="n">
        <v>3</v>
      </c>
      <c r="M7925" t="n">
        <v>2</v>
      </c>
      <c r="N7925" t="n">
        <v>1</v>
      </c>
      <c r="O7925">
        <f>DATE(2026,1,1)-K7925</f>
        <v/>
      </c>
      <c r="P7925">
        <f>IF(G7925&gt;=2,"Repeat","One-time")</f>
        <v/>
      </c>
    </row>
    <row r="7926">
      <c r="A7926" t="inlineStr">
        <is>
          <t>C01609</t>
        </is>
      </c>
      <c r="B7926" t="inlineStr">
        <is>
          <t>Meera Joshi</t>
        </is>
      </c>
      <c r="C7926" t="inlineStr">
        <is>
          <t>East</t>
        </is>
      </c>
      <c r="D7926" t="inlineStr">
        <is>
          <t>Jamshedpur</t>
        </is>
      </c>
      <c r="E7926" t="inlineStr">
        <is>
          <t>Yes</t>
        </is>
      </c>
      <c r="F7926" t="inlineStr">
        <is>
          <t>Hibernating</t>
        </is>
      </c>
      <c r="G7926" t="n">
        <v>1</v>
      </c>
      <c r="H7926" s="24" t="n">
        <v>2002.95</v>
      </c>
      <c r="I7926" s="24" t="n">
        <v>540.86</v>
      </c>
      <c r="J7926" s="25" t="n">
        <v>45248</v>
      </c>
      <c r="K7926" s="25" t="n">
        <v>45248</v>
      </c>
      <c r="L7926" t="n">
        <v>1</v>
      </c>
      <c r="M7926" t="n">
        <v>1</v>
      </c>
      <c r="N7926" t="n">
        <v>1</v>
      </c>
      <c r="O7926">
        <f>DATE(2026,1,1)-K7926</f>
        <v/>
      </c>
      <c r="P7926">
        <f>IF(G7926&gt;=2,"Repeat","One-time")</f>
        <v/>
      </c>
    </row>
    <row r="7927">
      <c r="A7927" t="inlineStr">
        <is>
          <t>C04395</t>
        </is>
      </c>
      <c r="B7927" t="inlineStr">
        <is>
          <t>Diya Pillai</t>
        </is>
      </c>
      <c r="C7927" t="inlineStr">
        <is>
          <t>South</t>
        </is>
      </c>
      <c r="D7927" t="inlineStr">
        <is>
          <t>Bengaluru</t>
        </is>
      </c>
      <c r="E7927" t="inlineStr">
        <is>
          <t>Yes</t>
        </is>
      </c>
      <c r="F7927" t="inlineStr">
        <is>
          <t>Occasional</t>
        </is>
      </c>
      <c r="G7927" t="n">
        <v>1</v>
      </c>
      <c r="H7927" s="24" t="n">
        <v>1996.07</v>
      </c>
      <c r="I7927" s="24" t="n">
        <v>634.5700000000001</v>
      </c>
      <c r="J7927" s="25" t="n">
        <v>45597</v>
      </c>
      <c r="K7927" s="25" t="n">
        <v>45597</v>
      </c>
      <c r="L7927" t="n">
        <v>2</v>
      </c>
      <c r="M7927" t="n">
        <v>1</v>
      </c>
      <c r="N7927" t="n">
        <v>1</v>
      </c>
      <c r="O7927">
        <f>DATE(2026,1,1)-K7927</f>
        <v/>
      </c>
      <c r="P7927">
        <f>IF(G7927&gt;=2,"Repeat","One-time")</f>
        <v/>
      </c>
    </row>
    <row r="7928">
      <c r="A7928" t="inlineStr">
        <is>
          <t>C07919</t>
        </is>
      </c>
      <c r="B7928" t="inlineStr">
        <is>
          <t>Amit Gupta</t>
        </is>
      </c>
      <c r="C7928" t="inlineStr">
        <is>
          <t>North</t>
        </is>
      </c>
      <c r="D7928" t="inlineStr">
        <is>
          <t>Delhi</t>
        </is>
      </c>
      <c r="E7928" t="inlineStr">
        <is>
          <t>No</t>
        </is>
      </c>
      <c r="F7928" t="inlineStr">
        <is>
          <t>Occasional</t>
        </is>
      </c>
      <c r="G7928" t="n">
        <v>1</v>
      </c>
      <c r="H7928" s="24" t="n">
        <v>1994.58</v>
      </c>
      <c r="I7928" s="24" t="n">
        <v>1056.77</v>
      </c>
      <c r="J7928" s="25" t="n">
        <v>45889</v>
      </c>
      <c r="K7928" s="25" t="n">
        <v>45889</v>
      </c>
      <c r="L7928" t="n">
        <v>3</v>
      </c>
      <c r="M7928" t="n">
        <v>1</v>
      </c>
      <c r="N7928" t="n">
        <v>1</v>
      </c>
      <c r="O7928">
        <f>DATE(2026,1,1)-K7928</f>
        <v/>
      </c>
      <c r="P7928">
        <f>IF(G7928&gt;=2,"Repeat","One-time")</f>
        <v/>
      </c>
    </row>
    <row r="7929">
      <c r="A7929" t="inlineStr">
        <is>
          <t>C08116</t>
        </is>
      </c>
      <c r="B7929" t="inlineStr">
        <is>
          <t>Arjun Thakur</t>
        </is>
      </c>
      <c r="C7929" t="inlineStr">
        <is>
          <t>North</t>
        </is>
      </c>
      <c r="D7929" t="inlineStr">
        <is>
          <t>Lucknow</t>
        </is>
      </c>
      <c r="E7929" t="inlineStr">
        <is>
          <t>No</t>
        </is>
      </c>
      <c r="F7929" t="inlineStr">
        <is>
          <t>Occasional</t>
        </is>
      </c>
      <c r="G7929" t="n">
        <v>1</v>
      </c>
      <c r="H7929" s="24" t="n">
        <v>1992.36</v>
      </c>
      <c r="I7929" s="24" t="n">
        <v>729.52</v>
      </c>
      <c r="J7929" s="25" t="n">
        <v>45709</v>
      </c>
      <c r="K7929" s="25" t="n">
        <v>45709</v>
      </c>
      <c r="L7929" t="n">
        <v>2</v>
      </c>
      <c r="M7929" t="n">
        <v>1</v>
      </c>
      <c r="N7929" t="n">
        <v>1</v>
      </c>
      <c r="O7929">
        <f>DATE(2026,1,1)-K7929</f>
        <v/>
      </c>
      <c r="P7929">
        <f>IF(G7929&gt;=2,"Repeat","One-time")</f>
        <v/>
      </c>
    </row>
    <row r="7930">
      <c r="A7930" t="inlineStr">
        <is>
          <t>C04598</t>
        </is>
      </c>
      <c r="B7930" t="inlineStr">
        <is>
          <t>Aarav Banerjee</t>
        </is>
      </c>
      <c r="C7930" t="inlineStr">
        <is>
          <t>West</t>
        </is>
      </c>
      <c r="D7930" t="inlineStr">
        <is>
          <t>Panaji</t>
        </is>
      </c>
      <c r="E7930" t="inlineStr">
        <is>
          <t>No</t>
        </is>
      </c>
      <c r="F7930" t="inlineStr">
        <is>
          <t>Occasional</t>
        </is>
      </c>
      <c r="G7930" t="n">
        <v>1</v>
      </c>
      <c r="H7930" s="24" t="n">
        <v>1988.84</v>
      </c>
      <c r="I7930" s="24" t="n">
        <v>246.66</v>
      </c>
      <c r="J7930" s="25" t="n">
        <v>45689</v>
      </c>
      <c r="K7930" s="25" t="n">
        <v>45689</v>
      </c>
      <c r="L7930" t="n">
        <v>2</v>
      </c>
      <c r="M7930" t="n">
        <v>1</v>
      </c>
      <c r="N7930" t="n">
        <v>1</v>
      </c>
      <c r="O7930">
        <f>DATE(2026,1,1)-K7930</f>
        <v/>
      </c>
      <c r="P7930">
        <f>IF(G7930&gt;=2,"Repeat","One-time")</f>
        <v/>
      </c>
    </row>
    <row r="7931">
      <c r="A7931" t="inlineStr">
        <is>
          <t>C02947</t>
        </is>
      </c>
      <c r="B7931" t="inlineStr">
        <is>
          <t>Sneha Verma</t>
        </is>
      </c>
      <c r="C7931" t="inlineStr">
        <is>
          <t>South</t>
        </is>
      </c>
      <c r="D7931" t="inlineStr">
        <is>
          <t>Hyderabad</t>
        </is>
      </c>
      <c r="E7931" t="inlineStr">
        <is>
          <t>No</t>
        </is>
      </c>
      <c r="F7931" t="inlineStr">
        <is>
          <t>Occasional</t>
        </is>
      </c>
      <c r="G7931" t="n">
        <v>2</v>
      </c>
      <c r="H7931" s="24" t="n">
        <v>1988.58</v>
      </c>
      <c r="I7931" s="24" t="n">
        <v>890.0599999999999</v>
      </c>
      <c r="J7931" s="25" t="n">
        <v>45483</v>
      </c>
      <c r="K7931" s="25" t="n">
        <v>45490</v>
      </c>
      <c r="L7931" t="n">
        <v>2</v>
      </c>
      <c r="M7931" t="n">
        <v>2</v>
      </c>
      <c r="N7931" t="n">
        <v>1</v>
      </c>
      <c r="O7931">
        <f>DATE(2026,1,1)-K7931</f>
        <v/>
      </c>
      <c r="P7931">
        <f>IF(G7931&gt;=2,"Repeat","One-time")</f>
        <v/>
      </c>
    </row>
    <row r="7932">
      <c r="A7932" t="inlineStr">
        <is>
          <t>C09823</t>
        </is>
      </c>
      <c r="B7932" t="inlineStr">
        <is>
          <t>Maria Das</t>
        </is>
      </c>
      <c r="C7932" t="inlineStr">
        <is>
          <t>North</t>
        </is>
      </c>
      <c r="D7932" t="inlineStr">
        <is>
          <t>Chandigarh</t>
        </is>
      </c>
      <c r="E7932" t="inlineStr">
        <is>
          <t>No</t>
        </is>
      </c>
      <c r="F7932" t="inlineStr">
        <is>
          <t>Occasional</t>
        </is>
      </c>
      <c r="G7932" t="n">
        <v>1</v>
      </c>
      <c r="H7932" s="24" t="n">
        <v>1987.06</v>
      </c>
      <c r="I7932" s="24" t="n">
        <v>627.3099999999999</v>
      </c>
      <c r="J7932" s="25" t="n">
        <v>45898</v>
      </c>
      <c r="K7932" s="25" t="n">
        <v>45898</v>
      </c>
      <c r="L7932" t="n">
        <v>3</v>
      </c>
      <c r="M7932" t="n">
        <v>1</v>
      </c>
      <c r="N7932" t="n">
        <v>1</v>
      </c>
      <c r="O7932">
        <f>DATE(2026,1,1)-K7932</f>
        <v/>
      </c>
      <c r="P7932">
        <f>IF(G7932&gt;=2,"Repeat","One-time")</f>
        <v/>
      </c>
    </row>
    <row r="7933">
      <c r="A7933" t="inlineStr">
        <is>
          <t>C02307</t>
        </is>
      </c>
      <c r="B7933" t="inlineStr">
        <is>
          <t>Pooja Fernandes</t>
        </is>
      </c>
      <c r="C7933" t="inlineStr">
        <is>
          <t>North</t>
        </is>
      </c>
      <c r="D7933" t="inlineStr">
        <is>
          <t>Delhi</t>
        </is>
      </c>
      <c r="E7933" t="inlineStr">
        <is>
          <t>No</t>
        </is>
      </c>
      <c r="F7933" t="inlineStr">
        <is>
          <t>Hibernating</t>
        </is>
      </c>
      <c r="G7933" t="n">
        <v>2</v>
      </c>
      <c r="H7933" s="24" t="n">
        <v>1984.89</v>
      </c>
      <c r="I7933" s="24" t="n">
        <v>245.49</v>
      </c>
      <c r="J7933" s="25" t="n">
        <v>45181</v>
      </c>
      <c r="K7933" s="25" t="n">
        <v>45299</v>
      </c>
      <c r="L7933" t="n">
        <v>1</v>
      </c>
      <c r="M7933" t="n">
        <v>2</v>
      </c>
      <c r="N7933" t="n">
        <v>1</v>
      </c>
      <c r="O7933">
        <f>DATE(2026,1,1)-K7933</f>
        <v/>
      </c>
      <c r="P7933">
        <f>IF(G7933&gt;=2,"Repeat","One-time")</f>
        <v/>
      </c>
    </row>
    <row r="7934">
      <c r="A7934" t="inlineStr">
        <is>
          <t>C10817</t>
        </is>
      </c>
      <c r="B7934" t="inlineStr">
        <is>
          <t>Ananya Verma</t>
        </is>
      </c>
      <c r="C7934" t="inlineStr">
        <is>
          <t>North</t>
        </is>
      </c>
      <c r="D7934" t="inlineStr">
        <is>
          <t>Jaipur</t>
        </is>
      </c>
      <c r="E7934" t="inlineStr">
        <is>
          <t>Yes</t>
        </is>
      </c>
      <c r="F7934" t="inlineStr">
        <is>
          <t>New</t>
        </is>
      </c>
      <c r="G7934" t="n">
        <v>1</v>
      </c>
      <c r="H7934" s="24" t="n">
        <v>1983.98</v>
      </c>
      <c r="I7934" s="24" t="n">
        <v>495.36</v>
      </c>
      <c r="J7934" s="25" t="n">
        <v>45982</v>
      </c>
      <c r="K7934" s="25" t="n">
        <v>45982</v>
      </c>
      <c r="L7934" t="n">
        <v>4</v>
      </c>
      <c r="M7934" t="n">
        <v>2</v>
      </c>
      <c r="N7934" t="n">
        <v>1</v>
      </c>
      <c r="O7934">
        <f>DATE(2026,1,1)-K7934</f>
        <v/>
      </c>
      <c r="P7934">
        <f>IF(G7934&gt;=2,"Repeat","One-time")</f>
        <v/>
      </c>
    </row>
    <row r="7935">
      <c r="A7935" t="inlineStr">
        <is>
          <t>C11632</t>
        </is>
      </c>
      <c r="B7935" t="inlineStr">
        <is>
          <t>Isha Kumar</t>
        </is>
      </c>
      <c r="C7935" t="inlineStr">
        <is>
          <t>East</t>
        </is>
      </c>
      <c r="D7935" t="inlineStr">
        <is>
          <t>Kolkata</t>
        </is>
      </c>
      <c r="E7935" t="inlineStr">
        <is>
          <t>No</t>
        </is>
      </c>
      <c r="F7935" t="inlineStr">
        <is>
          <t>New</t>
        </is>
      </c>
      <c r="G7935" t="n">
        <v>1</v>
      </c>
      <c r="H7935" s="24" t="n">
        <v>1982.9</v>
      </c>
      <c r="I7935" s="24" t="n">
        <v>697.64</v>
      </c>
      <c r="J7935" s="25" t="n">
        <v>46020</v>
      </c>
      <c r="K7935" s="25" t="n">
        <v>46020</v>
      </c>
      <c r="L7935" t="n">
        <v>5</v>
      </c>
      <c r="M7935" t="n">
        <v>2</v>
      </c>
      <c r="N7935" t="n">
        <v>1</v>
      </c>
      <c r="O7935">
        <f>DATE(2026,1,1)-K7935</f>
        <v/>
      </c>
      <c r="P7935">
        <f>IF(G7935&gt;=2,"Repeat","One-time")</f>
        <v/>
      </c>
    </row>
    <row r="7936">
      <c r="A7936" t="inlineStr">
        <is>
          <t>C04152</t>
        </is>
      </c>
      <c r="B7936" t="inlineStr">
        <is>
          <t>Suresh Kumar</t>
        </is>
      </c>
      <c r="C7936" t="inlineStr">
        <is>
          <t>South</t>
        </is>
      </c>
      <c r="D7936" t="inlineStr">
        <is>
          <t>Hyderabad</t>
        </is>
      </c>
      <c r="E7936" t="inlineStr">
        <is>
          <t>No</t>
        </is>
      </c>
      <c r="F7936" t="inlineStr">
        <is>
          <t>Occasional</t>
        </is>
      </c>
      <c r="G7936" t="n">
        <v>1</v>
      </c>
      <c r="H7936" s="24" t="n">
        <v>1982.8</v>
      </c>
      <c r="I7936" s="24" t="n">
        <v>824.5700000000001</v>
      </c>
      <c r="J7936" s="25" t="n">
        <v>45868</v>
      </c>
      <c r="K7936" s="25" t="n">
        <v>45868</v>
      </c>
      <c r="L7936" t="n">
        <v>3</v>
      </c>
      <c r="M7936" t="n">
        <v>1</v>
      </c>
      <c r="N7936" t="n">
        <v>1</v>
      </c>
      <c r="O7936">
        <f>DATE(2026,1,1)-K7936</f>
        <v/>
      </c>
      <c r="P7936">
        <f>IF(G7936&gt;=2,"Repeat","One-time")</f>
        <v/>
      </c>
    </row>
    <row r="7937">
      <c r="A7937" t="inlineStr">
        <is>
          <t>C01750</t>
        </is>
      </c>
      <c r="B7937" t="inlineStr">
        <is>
          <t>Arjun Gupta</t>
        </is>
      </c>
      <c r="C7937" t="inlineStr">
        <is>
          <t>North</t>
        </is>
      </c>
      <c r="D7937" t="inlineStr">
        <is>
          <t>Gurugram</t>
        </is>
      </c>
      <c r="E7937" t="inlineStr">
        <is>
          <t>Yes</t>
        </is>
      </c>
      <c r="F7937" t="inlineStr">
        <is>
          <t>Occasional</t>
        </is>
      </c>
      <c r="G7937" t="n">
        <v>1</v>
      </c>
      <c r="H7937" s="24" t="n">
        <v>1982.45</v>
      </c>
      <c r="I7937" s="24" t="n">
        <v>1019.17</v>
      </c>
      <c r="J7937" s="25" t="n">
        <v>45501</v>
      </c>
      <c r="K7937" s="25" t="n">
        <v>45501</v>
      </c>
      <c r="L7937" t="n">
        <v>2</v>
      </c>
      <c r="M7937" t="n">
        <v>1</v>
      </c>
      <c r="N7937" t="n">
        <v>1</v>
      </c>
      <c r="O7937">
        <f>DATE(2026,1,1)-K7937</f>
        <v/>
      </c>
      <c r="P7937">
        <f>IF(G7937&gt;=2,"Repeat","One-time")</f>
        <v/>
      </c>
    </row>
    <row r="7938">
      <c r="A7938" t="inlineStr">
        <is>
          <t>C02137</t>
        </is>
      </c>
      <c r="B7938" t="inlineStr">
        <is>
          <t>Abhishek Prasad</t>
        </is>
      </c>
      <c r="C7938" t="inlineStr">
        <is>
          <t>West</t>
        </is>
      </c>
      <c r="D7938" t="inlineStr">
        <is>
          <t>Mumbai</t>
        </is>
      </c>
      <c r="E7938" t="inlineStr">
        <is>
          <t>Yes</t>
        </is>
      </c>
      <c r="F7938" t="inlineStr">
        <is>
          <t>Hibernating</t>
        </is>
      </c>
      <c r="G7938" t="n">
        <v>1</v>
      </c>
      <c r="H7938" s="24" t="n">
        <v>1978.75</v>
      </c>
      <c r="I7938" s="24" t="n">
        <v>619.46</v>
      </c>
      <c r="J7938" s="25" t="n">
        <v>45271</v>
      </c>
      <c r="K7938" s="25" t="n">
        <v>45271</v>
      </c>
      <c r="L7938" t="n">
        <v>1</v>
      </c>
      <c r="M7938" t="n">
        <v>1</v>
      </c>
      <c r="N7938" t="n">
        <v>1</v>
      </c>
      <c r="O7938">
        <f>DATE(2026,1,1)-K7938</f>
        <v/>
      </c>
      <c r="P7938">
        <f>IF(G7938&gt;=2,"Repeat","One-time")</f>
        <v/>
      </c>
    </row>
    <row r="7939">
      <c r="A7939" t="inlineStr">
        <is>
          <t>C07720</t>
        </is>
      </c>
      <c r="B7939" t="inlineStr">
        <is>
          <t>Swati Gupta</t>
        </is>
      </c>
      <c r="C7939" t="inlineStr">
        <is>
          <t>South</t>
        </is>
      </c>
      <c r="D7939" t="inlineStr">
        <is>
          <t>Coimbatore</t>
        </is>
      </c>
      <c r="E7939" t="inlineStr">
        <is>
          <t>Yes</t>
        </is>
      </c>
      <c r="F7939" t="inlineStr">
        <is>
          <t>Occasional</t>
        </is>
      </c>
      <c r="G7939" t="n">
        <v>1</v>
      </c>
      <c r="H7939" s="24" t="n">
        <v>1975.38</v>
      </c>
      <c r="I7939" s="24" t="n">
        <v>525.29</v>
      </c>
      <c r="J7939" s="25" t="n">
        <v>45772</v>
      </c>
      <c r="K7939" s="25" t="n">
        <v>45772</v>
      </c>
      <c r="L7939" t="n">
        <v>3</v>
      </c>
      <c r="M7939" t="n">
        <v>1</v>
      </c>
      <c r="N7939" t="n">
        <v>1</v>
      </c>
      <c r="O7939">
        <f>DATE(2026,1,1)-K7939</f>
        <v/>
      </c>
      <c r="P7939">
        <f>IF(G7939&gt;=2,"Repeat","One-time")</f>
        <v/>
      </c>
    </row>
    <row r="7940">
      <c r="A7940" t="inlineStr">
        <is>
          <t>C08294</t>
        </is>
      </c>
      <c r="B7940" t="inlineStr">
        <is>
          <t>Tanvi Mehta</t>
        </is>
      </c>
      <c r="C7940" t="inlineStr">
        <is>
          <t>Central</t>
        </is>
      </c>
      <c r="D7940" t="inlineStr">
        <is>
          <t>Indore</t>
        </is>
      </c>
      <c r="E7940" t="inlineStr">
        <is>
          <t>Yes</t>
        </is>
      </c>
      <c r="F7940" t="inlineStr">
        <is>
          <t>Occasional</t>
        </is>
      </c>
      <c r="G7940" t="n">
        <v>1</v>
      </c>
      <c r="H7940" s="24" t="n">
        <v>1974.79</v>
      </c>
      <c r="I7940" s="24" t="n">
        <v>585.0700000000001</v>
      </c>
      <c r="J7940" s="25" t="n">
        <v>45930</v>
      </c>
      <c r="K7940" s="25" t="n">
        <v>45930</v>
      </c>
      <c r="L7940" t="n">
        <v>4</v>
      </c>
      <c r="M7940" t="n">
        <v>1</v>
      </c>
      <c r="N7940" t="n">
        <v>1</v>
      </c>
      <c r="O7940">
        <f>DATE(2026,1,1)-K7940</f>
        <v/>
      </c>
      <c r="P7940">
        <f>IF(G7940&gt;=2,"Repeat","One-time")</f>
        <v/>
      </c>
    </row>
    <row r="7941">
      <c r="A7941" t="inlineStr">
        <is>
          <t>C11141</t>
        </is>
      </c>
      <c r="B7941" t="inlineStr">
        <is>
          <t>Priya Patel</t>
        </is>
      </c>
      <c r="C7941" t="inlineStr">
        <is>
          <t>North</t>
        </is>
      </c>
      <c r="D7941" t="inlineStr">
        <is>
          <t>Gurugram</t>
        </is>
      </c>
      <c r="E7941" t="inlineStr">
        <is>
          <t>No</t>
        </is>
      </c>
      <c r="F7941" t="inlineStr">
        <is>
          <t>New</t>
        </is>
      </c>
      <c r="G7941" t="n">
        <v>1</v>
      </c>
      <c r="H7941" s="24" t="n">
        <v>1972.03</v>
      </c>
      <c r="I7941" s="24" t="n">
        <v>206.68</v>
      </c>
      <c r="J7941" s="25" t="n">
        <v>46004</v>
      </c>
      <c r="K7941" s="25" t="n">
        <v>46004</v>
      </c>
      <c r="L7941" t="n">
        <v>5</v>
      </c>
      <c r="M7941" t="n">
        <v>2</v>
      </c>
      <c r="N7941" t="n">
        <v>1</v>
      </c>
      <c r="O7941">
        <f>DATE(2026,1,1)-K7941</f>
        <v/>
      </c>
      <c r="P7941">
        <f>IF(G7941&gt;=2,"Repeat","One-time")</f>
        <v/>
      </c>
    </row>
    <row r="7942">
      <c r="A7942" t="inlineStr">
        <is>
          <t>C03686</t>
        </is>
      </c>
      <c r="B7942" t="inlineStr">
        <is>
          <t>Kavya Mehta</t>
        </is>
      </c>
      <c r="C7942" t="inlineStr">
        <is>
          <t>South</t>
        </is>
      </c>
      <c r="D7942" t="inlineStr">
        <is>
          <t>Chennai</t>
        </is>
      </c>
      <c r="E7942" t="inlineStr">
        <is>
          <t>Yes</t>
        </is>
      </c>
      <c r="F7942" t="inlineStr">
        <is>
          <t>Hibernating</t>
        </is>
      </c>
      <c r="G7942" t="n">
        <v>1</v>
      </c>
      <c r="H7942" s="24" t="n">
        <v>1969</v>
      </c>
      <c r="I7942" s="24" t="n">
        <v>423.59</v>
      </c>
      <c r="J7942" s="25" t="n">
        <v>45284</v>
      </c>
      <c r="K7942" s="25" t="n">
        <v>45284</v>
      </c>
      <c r="L7942" t="n">
        <v>1</v>
      </c>
      <c r="M7942" t="n">
        <v>1</v>
      </c>
      <c r="N7942" t="n">
        <v>1</v>
      </c>
      <c r="O7942">
        <f>DATE(2026,1,1)-K7942</f>
        <v/>
      </c>
      <c r="P7942">
        <f>IF(G7942&gt;=2,"Repeat","One-time")</f>
        <v/>
      </c>
    </row>
    <row r="7943">
      <c r="A7943" t="inlineStr">
        <is>
          <t>C04217</t>
        </is>
      </c>
      <c r="B7943" t="inlineStr">
        <is>
          <t>Ritu Thakur</t>
        </is>
      </c>
      <c r="C7943" t="inlineStr">
        <is>
          <t>East</t>
        </is>
      </c>
      <c r="D7943" t="inlineStr">
        <is>
          <t>Kolkata</t>
        </is>
      </c>
      <c r="E7943" t="inlineStr">
        <is>
          <t>No</t>
        </is>
      </c>
      <c r="F7943" t="inlineStr">
        <is>
          <t>New</t>
        </is>
      </c>
      <c r="G7943" t="n">
        <v>1</v>
      </c>
      <c r="H7943" s="24" t="n">
        <v>1964.4</v>
      </c>
      <c r="I7943" s="24" t="n">
        <v>895.23</v>
      </c>
      <c r="J7943" s="25" t="n">
        <v>45944</v>
      </c>
      <c r="K7943" s="25" t="n">
        <v>45944</v>
      </c>
      <c r="L7943" t="n">
        <v>4</v>
      </c>
      <c r="M7943" t="n">
        <v>1</v>
      </c>
      <c r="N7943" t="n">
        <v>1</v>
      </c>
      <c r="O7943">
        <f>DATE(2026,1,1)-K7943</f>
        <v/>
      </c>
      <c r="P7943">
        <f>IF(G7943&gt;=2,"Repeat","One-time")</f>
        <v/>
      </c>
    </row>
    <row r="7944">
      <c r="A7944" t="inlineStr">
        <is>
          <t>C04943</t>
        </is>
      </c>
      <c r="B7944" t="inlineStr">
        <is>
          <t>Divya Das</t>
        </is>
      </c>
      <c r="C7944" t="inlineStr">
        <is>
          <t>North</t>
        </is>
      </c>
      <c r="D7944" t="inlineStr">
        <is>
          <t>Lucknow</t>
        </is>
      </c>
      <c r="E7944" t="inlineStr">
        <is>
          <t>No</t>
        </is>
      </c>
      <c r="F7944" t="inlineStr">
        <is>
          <t>Occasional</t>
        </is>
      </c>
      <c r="G7944" t="n">
        <v>1</v>
      </c>
      <c r="H7944" s="24" t="n">
        <v>1962.79</v>
      </c>
      <c r="I7944" s="24" t="n">
        <v>506.86</v>
      </c>
      <c r="J7944" s="25" t="n">
        <v>45525</v>
      </c>
      <c r="K7944" s="25" t="n">
        <v>45525</v>
      </c>
      <c r="L7944" t="n">
        <v>2</v>
      </c>
      <c r="M7944" t="n">
        <v>1</v>
      </c>
      <c r="N7944" t="n">
        <v>1</v>
      </c>
      <c r="O7944">
        <f>DATE(2026,1,1)-K7944</f>
        <v/>
      </c>
      <c r="P7944">
        <f>IF(G7944&gt;=2,"Repeat","One-time")</f>
        <v/>
      </c>
    </row>
    <row r="7945">
      <c r="A7945" t="inlineStr">
        <is>
          <t>C06696</t>
        </is>
      </c>
      <c r="B7945" t="inlineStr">
        <is>
          <t>Shreya Patel</t>
        </is>
      </c>
      <c r="C7945" t="inlineStr">
        <is>
          <t>North</t>
        </is>
      </c>
      <c r="D7945" t="inlineStr">
        <is>
          <t>Jaipur</t>
        </is>
      </c>
      <c r="E7945" t="inlineStr">
        <is>
          <t>Yes</t>
        </is>
      </c>
      <c r="F7945" t="inlineStr">
        <is>
          <t>New</t>
        </is>
      </c>
      <c r="G7945" t="n">
        <v>1</v>
      </c>
      <c r="H7945" s="24" t="n">
        <v>1960.98</v>
      </c>
      <c r="I7945" s="24" t="n">
        <v>259.27</v>
      </c>
      <c r="J7945" s="25" t="n">
        <v>45959</v>
      </c>
      <c r="K7945" s="25" t="n">
        <v>45959</v>
      </c>
      <c r="L7945" t="n">
        <v>4</v>
      </c>
      <c r="M7945" t="n">
        <v>1</v>
      </c>
      <c r="N7945" t="n">
        <v>1</v>
      </c>
      <c r="O7945">
        <f>DATE(2026,1,1)-K7945</f>
        <v/>
      </c>
      <c r="P7945">
        <f>IF(G7945&gt;=2,"Repeat","One-time")</f>
        <v/>
      </c>
    </row>
    <row r="7946">
      <c r="A7946" t="inlineStr">
        <is>
          <t>C01781</t>
        </is>
      </c>
      <c r="B7946" t="inlineStr">
        <is>
          <t>Priya Bose</t>
        </is>
      </c>
      <c r="C7946" t="inlineStr">
        <is>
          <t>East</t>
        </is>
      </c>
      <c r="D7946" t="inlineStr">
        <is>
          <t>Guwahati</t>
        </is>
      </c>
      <c r="E7946" t="inlineStr">
        <is>
          <t>Yes</t>
        </is>
      </c>
      <c r="F7946" t="inlineStr">
        <is>
          <t>Occasional</t>
        </is>
      </c>
      <c r="G7946" t="n">
        <v>1</v>
      </c>
      <c r="H7946" s="24" t="n">
        <v>1960.51</v>
      </c>
      <c r="I7946" s="24" t="n">
        <v>275.91</v>
      </c>
      <c r="J7946" s="25" t="n">
        <v>45694</v>
      </c>
      <c r="K7946" s="25" t="n">
        <v>45694</v>
      </c>
      <c r="L7946" t="n">
        <v>2</v>
      </c>
      <c r="M7946" t="n">
        <v>1</v>
      </c>
      <c r="N7946" t="n">
        <v>1</v>
      </c>
      <c r="O7946">
        <f>DATE(2026,1,1)-K7946</f>
        <v/>
      </c>
      <c r="P7946">
        <f>IF(G7946&gt;=2,"Repeat","One-time")</f>
        <v/>
      </c>
    </row>
    <row r="7947">
      <c r="A7947" t="inlineStr">
        <is>
          <t>C09862</t>
        </is>
      </c>
      <c r="B7947" t="inlineStr">
        <is>
          <t>Shreya Chopra</t>
        </is>
      </c>
      <c r="C7947" t="inlineStr">
        <is>
          <t>North</t>
        </is>
      </c>
      <c r="D7947" t="inlineStr">
        <is>
          <t>Lucknow</t>
        </is>
      </c>
      <c r="E7947" t="inlineStr">
        <is>
          <t>Yes</t>
        </is>
      </c>
      <c r="F7947" t="inlineStr">
        <is>
          <t>New</t>
        </is>
      </c>
      <c r="G7947" t="n">
        <v>1</v>
      </c>
      <c r="H7947" s="24" t="n">
        <v>1960.03</v>
      </c>
      <c r="I7947" s="24" t="n">
        <v>785.4400000000001</v>
      </c>
      <c r="J7947" s="25" t="n">
        <v>45947</v>
      </c>
      <c r="K7947" s="25" t="n">
        <v>45947</v>
      </c>
      <c r="L7947" t="n">
        <v>4</v>
      </c>
      <c r="M7947" t="n">
        <v>1</v>
      </c>
      <c r="N7947" t="n">
        <v>1</v>
      </c>
      <c r="O7947">
        <f>DATE(2026,1,1)-K7947</f>
        <v/>
      </c>
      <c r="P7947">
        <f>IF(G7947&gt;=2,"Repeat","One-time")</f>
        <v/>
      </c>
    </row>
    <row r="7948">
      <c r="A7948" t="inlineStr">
        <is>
          <t>C11639</t>
        </is>
      </c>
      <c r="B7948" t="inlineStr">
        <is>
          <t>Ayesha Menon</t>
        </is>
      </c>
      <c r="C7948" t="inlineStr">
        <is>
          <t>South</t>
        </is>
      </c>
      <c r="D7948" t="inlineStr">
        <is>
          <t>Kochi</t>
        </is>
      </c>
      <c r="E7948" t="inlineStr">
        <is>
          <t>No</t>
        </is>
      </c>
      <c r="F7948" t="inlineStr">
        <is>
          <t>New</t>
        </is>
      </c>
      <c r="G7948" t="n">
        <v>1</v>
      </c>
      <c r="H7948" s="24" t="n">
        <v>1959.97</v>
      </c>
      <c r="I7948" s="24" t="n">
        <v>877.48</v>
      </c>
      <c r="J7948" s="25" t="n">
        <v>46016</v>
      </c>
      <c r="K7948" s="25" t="n">
        <v>46016</v>
      </c>
      <c r="L7948" t="n">
        <v>5</v>
      </c>
      <c r="M7948" t="n">
        <v>2</v>
      </c>
      <c r="N7948" t="n">
        <v>1</v>
      </c>
      <c r="O7948">
        <f>DATE(2026,1,1)-K7948</f>
        <v/>
      </c>
      <c r="P7948">
        <f>IF(G7948&gt;=2,"Repeat","One-time")</f>
        <v/>
      </c>
    </row>
    <row r="7949">
      <c r="A7949" t="inlineStr">
        <is>
          <t>C07231</t>
        </is>
      </c>
      <c r="B7949" t="inlineStr">
        <is>
          <t>Maria Nair</t>
        </is>
      </c>
      <c r="C7949" t="inlineStr">
        <is>
          <t>North</t>
        </is>
      </c>
      <c r="D7949" t="inlineStr">
        <is>
          <t>Jaipur</t>
        </is>
      </c>
      <c r="E7949" t="inlineStr">
        <is>
          <t>No</t>
        </is>
      </c>
      <c r="F7949" t="inlineStr">
        <is>
          <t>Occasional</t>
        </is>
      </c>
      <c r="G7949" t="n">
        <v>1</v>
      </c>
      <c r="H7949" s="24" t="n">
        <v>1959.48</v>
      </c>
      <c r="I7949" s="24" t="n">
        <v>718.3200000000001</v>
      </c>
      <c r="J7949" s="25" t="n">
        <v>45731</v>
      </c>
      <c r="K7949" s="25" t="n">
        <v>45731</v>
      </c>
      <c r="L7949" t="n">
        <v>2</v>
      </c>
      <c r="M7949" t="n">
        <v>1</v>
      </c>
      <c r="N7949" t="n">
        <v>1</v>
      </c>
      <c r="O7949">
        <f>DATE(2026,1,1)-K7949</f>
        <v/>
      </c>
      <c r="P7949">
        <f>IF(G7949&gt;=2,"Repeat","One-time")</f>
        <v/>
      </c>
    </row>
    <row r="7950">
      <c r="A7950" t="inlineStr">
        <is>
          <t>C09217</t>
        </is>
      </c>
      <c r="B7950" t="inlineStr">
        <is>
          <t>Suresh Mukherjee</t>
        </is>
      </c>
      <c r="C7950" t="inlineStr">
        <is>
          <t>North</t>
        </is>
      </c>
      <c r="D7950" t="inlineStr">
        <is>
          <t>Lucknow</t>
        </is>
      </c>
      <c r="E7950" t="inlineStr">
        <is>
          <t>Yes</t>
        </is>
      </c>
      <c r="F7950" t="inlineStr">
        <is>
          <t>New</t>
        </is>
      </c>
      <c r="G7950" t="n">
        <v>1</v>
      </c>
      <c r="H7950" s="24" t="n">
        <v>1950.94</v>
      </c>
      <c r="I7950" s="24" t="n">
        <v>750.67</v>
      </c>
      <c r="J7950" s="25" t="n">
        <v>45967</v>
      </c>
      <c r="K7950" s="25" t="n">
        <v>45967</v>
      </c>
      <c r="L7950" t="n">
        <v>4</v>
      </c>
      <c r="M7950" t="n">
        <v>1</v>
      </c>
      <c r="N7950" t="n">
        <v>1</v>
      </c>
      <c r="O7950">
        <f>DATE(2026,1,1)-K7950</f>
        <v/>
      </c>
      <c r="P7950">
        <f>IF(G7950&gt;=2,"Repeat","One-time")</f>
        <v/>
      </c>
    </row>
    <row r="7951">
      <c r="A7951" t="inlineStr">
        <is>
          <t>C09204</t>
        </is>
      </c>
      <c r="B7951" t="inlineStr">
        <is>
          <t>Kavya Gupta</t>
        </is>
      </c>
      <c r="C7951" t="inlineStr">
        <is>
          <t>East</t>
        </is>
      </c>
      <c r="D7951" t="inlineStr">
        <is>
          <t>Kolkata</t>
        </is>
      </c>
      <c r="E7951" t="inlineStr">
        <is>
          <t>No</t>
        </is>
      </c>
      <c r="F7951" t="inlineStr">
        <is>
          <t>Occasional</t>
        </is>
      </c>
      <c r="G7951" t="n">
        <v>1</v>
      </c>
      <c r="H7951" s="24" t="n">
        <v>1950.23</v>
      </c>
      <c r="I7951" s="24" t="n">
        <v>771.11</v>
      </c>
      <c r="J7951" s="25" t="n">
        <v>45878</v>
      </c>
      <c r="K7951" s="25" t="n">
        <v>45878</v>
      </c>
      <c r="L7951" t="n">
        <v>3</v>
      </c>
      <c r="M7951" t="n">
        <v>1</v>
      </c>
      <c r="N7951" t="n">
        <v>1</v>
      </c>
      <c r="O7951">
        <f>DATE(2026,1,1)-K7951</f>
        <v/>
      </c>
      <c r="P7951">
        <f>IF(G7951&gt;=2,"Repeat","One-time")</f>
        <v/>
      </c>
    </row>
    <row r="7952">
      <c r="A7952" t="inlineStr">
        <is>
          <t>C02647</t>
        </is>
      </c>
      <c r="B7952" t="inlineStr">
        <is>
          <t>Manish Rao</t>
        </is>
      </c>
      <c r="C7952" t="inlineStr">
        <is>
          <t>South</t>
        </is>
      </c>
      <c r="D7952" t="inlineStr">
        <is>
          <t>Coimbatore</t>
        </is>
      </c>
      <c r="E7952" t="inlineStr">
        <is>
          <t>Yes</t>
        </is>
      </c>
      <c r="F7952" t="inlineStr">
        <is>
          <t>Hibernating</t>
        </is>
      </c>
      <c r="G7952" t="n">
        <v>2</v>
      </c>
      <c r="H7952" s="24" t="n">
        <v>1947.9</v>
      </c>
      <c r="I7952" s="24" t="n">
        <v>598.8099999999999</v>
      </c>
      <c r="J7952" s="25" t="n">
        <v>45155</v>
      </c>
      <c r="K7952" s="25" t="n">
        <v>45249</v>
      </c>
      <c r="L7952" t="n">
        <v>1</v>
      </c>
      <c r="M7952" t="n">
        <v>2</v>
      </c>
      <c r="N7952" t="n">
        <v>1</v>
      </c>
      <c r="O7952">
        <f>DATE(2026,1,1)-K7952</f>
        <v/>
      </c>
      <c r="P7952">
        <f>IF(G7952&gt;=2,"Repeat","One-time")</f>
        <v/>
      </c>
    </row>
    <row r="7953">
      <c r="A7953" t="inlineStr">
        <is>
          <t>C06331</t>
        </is>
      </c>
      <c r="B7953" t="inlineStr">
        <is>
          <t>Farhan Mukherjee</t>
        </is>
      </c>
      <c r="C7953" t="inlineStr">
        <is>
          <t>Central</t>
        </is>
      </c>
      <c r="D7953" t="inlineStr">
        <is>
          <t>Indore</t>
        </is>
      </c>
      <c r="E7953" t="inlineStr">
        <is>
          <t>Yes</t>
        </is>
      </c>
      <c r="F7953" t="inlineStr">
        <is>
          <t>Occasional</t>
        </is>
      </c>
      <c r="G7953" t="n">
        <v>2</v>
      </c>
      <c r="H7953" s="24" t="n">
        <v>1946</v>
      </c>
      <c r="I7953" s="24" t="n">
        <v>536.08</v>
      </c>
      <c r="J7953" s="25" t="n">
        <v>45567</v>
      </c>
      <c r="K7953" s="25" t="n">
        <v>45606</v>
      </c>
      <c r="L7953" t="n">
        <v>2</v>
      </c>
      <c r="M7953" t="n">
        <v>2</v>
      </c>
      <c r="N7953" t="n">
        <v>1</v>
      </c>
      <c r="O7953">
        <f>DATE(2026,1,1)-K7953</f>
        <v/>
      </c>
      <c r="P7953">
        <f>IF(G7953&gt;=2,"Repeat","One-time")</f>
        <v/>
      </c>
    </row>
    <row r="7954">
      <c r="A7954" t="inlineStr">
        <is>
          <t>C04302</t>
        </is>
      </c>
      <c r="B7954" t="inlineStr">
        <is>
          <t>Joseph Patel</t>
        </is>
      </c>
      <c r="C7954" t="inlineStr">
        <is>
          <t>East</t>
        </is>
      </c>
      <c r="D7954" t="inlineStr">
        <is>
          <t>Jamshedpur</t>
        </is>
      </c>
      <c r="E7954" t="inlineStr">
        <is>
          <t>No</t>
        </is>
      </c>
      <c r="F7954" t="inlineStr">
        <is>
          <t>Hibernating</t>
        </is>
      </c>
      <c r="G7954" t="n">
        <v>2</v>
      </c>
      <c r="H7954" s="24" t="n">
        <v>1945</v>
      </c>
      <c r="I7954" s="24" t="n">
        <v>603.02</v>
      </c>
      <c r="J7954" s="25" t="n">
        <v>45368</v>
      </c>
      <c r="K7954" s="25" t="n">
        <v>45447</v>
      </c>
      <c r="L7954" t="n">
        <v>1</v>
      </c>
      <c r="M7954" t="n">
        <v>2</v>
      </c>
      <c r="N7954" t="n">
        <v>1</v>
      </c>
      <c r="O7954">
        <f>DATE(2026,1,1)-K7954</f>
        <v/>
      </c>
      <c r="P7954">
        <f>IF(G7954&gt;=2,"Repeat","One-time")</f>
        <v/>
      </c>
    </row>
    <row r="7955">
      <c r="A7955" t="inlineStr">
        <is>
          <t>C01851</t>
        </is>
      </c>
      <c r="B7955" t="inlineStr">
        <is>
          <t>Joseph Prasad</t>
        </is>
      </c>
      <c r="C7955" t="inlineStr">
        <is>
          <t>West</t>
        </is>
      </c>
      <c r="D7955" t="inlineStr">
        <is>
          <t>Mumbai</t>
        </is>
      </c>
      <c r="E7955" t="inlineStr">
        <is>
          <t>Yes</t>
        </is>
      </c>
      <c r="F7955" t="inlineStr">
        <is>
          <t>Hibernating</t>
        </is>
      </c>
      <c r="G7955" t="n">
        <v>1</v>
      </c>
      <c r="H7955" s="24" t="n">
        <v>1942.2</v>
      </c>
      <c r="I7955" s="24" t="n">
        <v>729.87</v>
      </c>
      <c r="J7955" s="25" t="n">
        <v>45079</v>
      </c>
      <c r="K7955" s="25" t="n">
        <v>45079</v>
      </c>
      <c r="L7955" t="n">
        <v>1</v>
      </c>
      <c r="M7955" t="n">
        <v>1</v>
      </c>
      <c r="N7955" t="n">
        <v>1</v>
      </c>
      <c r="O7955">
        <f>DATE(2026,1,1)-K7955</f>
        <v/>
      </c>
      <c r="P7955">
        <f>IF(G7955&gt;=2,"Repeat","One-time")</f>
        <v/>
      </c>
    </row>
    <row r="7956">
      <c r="A7956" t="inlineStr">
        <is>
          <t>C08606</t>
        </is>
      </c>
      <c r="B7956" t="inlineStr">
        <is>
          <t>Riya Das</t>
        </is>
      </c>
      <c r="C7956" t="inlineStr">
        <is>
          <t>North</t>
        </is>
      </c>
      <c r="D7956" t="inlineStr">
        <is>
          <t>Jaipur</t>
        </is>
      </c>
      <c r="E7956" t="inlineStr">
        <is>
          <t>No</t>
        </is>
      </c>
      <c r="F7956" t="inlineStr">
        <is>
          <t>Occasional</t>
        </is>
      </c>
      <c r="G7956" t="n">
        <v>1</v>
      </c>
      <c r="H7956" s="24" t="n">
        <v>1942.17</v>
      </c>
      <c r="I7956" s="24" t="n">
        <v>702.72</v>
      </c>
      <c r="J7956" s="25" t="n">
        <v>45738</v>
      </c>
      <c r="K7956" s="25" t="n">
        <v>45738</v>
      </c>
      <c r="L7956" t="n">
        <v>2</v>
      </c>
      <c r="M7956" t="n">
        <v>1</v>
      </c>
      <c r="N7956" t="n">
        <v>1</v>
      </c>
      <c r="O7956">
        <f>DATE(2026,1,1)-K7956</f>
        <v/>
      </c>
      <c r="P7956">
        <f>IF(G7956&gt;=2,"Repeat","One-time")</f>
        <v/>
      </c>
    </row>
    <row r="7957">
      <c r="A7957" t="inlineStr">
        <is>
          <t>C09181</t>
        </is>
      </c>
      <c r="B7957" t="inlineStr">
        <is>
          <t>Harpreet Verma</t>
        </is>
      </c>
      <c r="C7957" t="inlineStr">
        <is>
          <t>West</t>
        </is>
      </c>
      <c r="D7957" t="inlineStr">
        <is>
          <t>Mumbai</t>
        </is>
      </c>
      <c r="E7957" t="inlineStr">
        <is>
          <t>Yes</t>
        </is>
      </c>
      <c r="F7957" t="inlineStr">
        <is>
          <t>Occasional</t>
        </is>
      </c>
      <c r="G7957" t="n">
        <v>2</v>
      </c>
      <c r="H7957" s="24" t="n">
        <v>1937.42</v>
      </c>
      <c r="I7957" s="24" t="n">
        <v>621.89</v>
      </c>
      <c r="J7957" s="25" t="n">
        <v>45783</v>
      </c>
      <c r="K7957" s="25" t="n">
        <v>45952</v>
      </c>
      <c r="L7957" t="n">
        <v>4</v>
      </c>
      <c r="M7957" t="n">
        <v>2</v>
      </c>
      <c r="N7957" t="n">
        <v>1</v>
      </c>
      <c r="O7957">
        <f>DATE(2026,1,1)-K7957</f>
        <v/>
      </c>
      <c r="P7957">
        <f>IF(G7957&gt;=2,"Repeat","One-time")</f>
        <v/>
      </c>
    </row>
    <row r="7958">
      <c r="A7958" t="inlineStr">
        <is>
          <t>C09337</t>
        </is>
      </c>
      <c r="B7958" t="inlineStr">
        <is>
          <t>Farhan Kumar</t>
        </is>
      </c>
      <c r="C7958" t="inlineStr">
        <is>
          <t>East</t>
        </is>
      </c>
      <c r="D7958" t="inlineStr">
        <is>
          <t>Jamshedpur</t>
        </is>
      </c>
      <c r="E7958" t="inlineStr">
        <is>
          <t>No</t>
        </is>
      </c>
      <c r="F7958" t="inlineStr">
        <is>
          <t>Occasional</t>
        </is>
      </c>
      <c r="G7958" t="n">
        <v>1</v>
      </c>
      <c r="H7958" s="24" t="n">
        <v>1930.71</v>
      </c>
      <c r="I7958" s="24" t="n">
        <v>758.8200000000001</v>
      </c>
      <c r="J7958" s="25" t="n">
        <v>45847</v>
      </c>
      <c r="K7958" s="25" t="n">
        <v>45847</v>
      </c>
      <c r="L7958" t="n">
        <v>3</v>
      </c>
      <c r="M7958" t="n">
        <v>1</v>
      </c>
      <c r="N7958" t="n">
        <v>1</v>
      </c>
      <c r="O7958">
        <f>DATE(2026,1,1)-K7958</f>
        <v/>
      </c>
      <c r="P7958">
        <f>IF(G7958&gt;=2,"Repeat","One-time")</f>
        <v/>
      </c>
    </row>
    <row r="7959">
      <c r="A7959" t="inlineStr">
        <is>
          <t>C05114</t>
        </is>
      </c>
      <c r="B7959" t="inlineStr">
        <is>
          <t>Rahul Sinha</t>
        </is>
      </c>
      <c r="C7959" t="inlineStr">
        <is>
          <t>North</t>
        </is>
      </c>
      <c r="D7959" t="inlineStr">
        <is>
          <t>Jaipur</t>
        </is>
      </c>
      <c r="E7959" t="inlineStr">
        <is>
          <t>No</t>
        </is>
      </c>
      <c r="F7959" t="inlineStr">
        <is>
          <t>Occasional</t>
        </is>
      </c>
      <c r="G7959" t="n">
        <v>1</v>
      </c>
      <c r="H7959" s="24" t="n">
        <v>1929.51</v>
      </c>
      <c r="I7959" s="24" t="n">
        <v>480.59</v>
      </c>
      <c r="J7959" s="25" t="n">
        <v>45611</v>
      </c>
      <c r="K7959" s="25" t="n">
        <v>45611</v>
      </c>
      <c r="L7959" t="n">
        <v>2</v>
      </c>
      <c r="M7959" t="n">
        <v>1</v>
      </c>
      <c r="N7959" t="n">
        <v>1</v>
      </c>
      <c r="O7959">
        <f>DATE(2026,1,1)-K7959</f>
        <v/>
      </c>
      <c r="P7959">
        <f>IF(G7959&gt;=2,"Repeat","One-time")</f>
        <v/>
      </c>
    </row>
    <row r="7960">
      <c r="A7960" t="inlineStr">
        <is>
          <t>C10426</t>
        </is>
      </c>
      <c r="B7960" t="inlineStr">
        <is>
          <t>Karan Rao</t>
        </is>
      </c>
      <c r="C7960" t="inlineStr">
        <is>
          <t>East</t>
        </is>
      </c>
      <c r="D7960" t="inlineStr">
        <is>
          <t>Guwahati</t>
        </is>
      </c>
      <c r="E7960" t="inlineStr">
        <is>
          <t>No</t>
        </is>
      </c>
      <c r="F7960" t="inlineStr">
        <is>
          <t>Loyal</t>
        </is>
      </c>
      <c r="G7960" t="n">
        <v>2</v>
      </c>
      <c r="H7960" s="24" t="n">
        <v>1927.14</v>
      </c>
      <c r="I7960" s="24" t="n">
        <v>769.4299999999999</v>
      </c>
      <c r="J7960" s="25" t="n">
        <v>45923</v>
      </c>
      <c r="K7960" s="25" t="n">
        <v>45960</v>
      </c>
      <c r="L7960" t="n">
        <v>4</v>
      </c>
      <c r="M7960" t="n">
        <v>3</v>
      </c>
      <c r="N7960" t="n">
        <v>1</v>
      </c>
      <c r="O7960">
        <f>DATE(2026,1,1)-K7960</f>
        <v/>
      </c>
      <c r="P7960">
        <f>IF(G7960&gt;=2,"Repeat","One-time")</f>
        <v/>
      </c>
    </row>
    <row r="7961">
      <c r="A7961" t="inlineStr">
        <is>
          <t>C02626</t>
        </is>
      </c>
      <c r="B7961" t="inlineStr">
        <is>
          <t>Manish Chopra</t>
        </is>
      </c>
      <c r="C7961" t="inlineStr">
        <is>
          <t>West</t>
        </is>
      </c>
      <c r="D7961" t="inlineStr">
        <is>
          <t>Ahmedabad</t>
        </is>
      </c>
      <c r="E7961" t="inlineStr">
        <is>
          <t>No</t>
        </is>
      </c>
      <c r="F7961" t="inlineStr">
        <is>
          <t>At Risk</t>
        </is>
      </c>
      <c r="G7961" t="n">
        <v>3</v>
      </c>
      <c r="H7961" s="24" t="n">
        <v>1925.81</v>
      </c>
      <c r="I7961" s="24" t="n">
        <v>656.5700000000001</v>
      </c>
      <c r="J7961" s="25" t="n">
        <v>45313</v>
      </c>
      <c r="K7961" s="25" t="n">
        <v>45648</v>
      </c>
      <c r="L7961" t="n">
        <v>2</v>
      </c>
      <c r="M7961" t="n">
        <v>3</v>
      </c>
      <c r="N7961" t="n">
        <v>1</v>
      </c>
      <c r="O7961">
        <f>DATE(2026,1,1)-K7961</f>
        <v/>
      </c>
      <c r="P7961">
        <f>IF(G7961&gt;=2,"Repeat","One-time")</f>
        <v/>
      </c>
    </row>
    <row r="7962">
      <c r="A7962" t="inlineStr">
        <is>
          <t>C07500</t>
        </is>
      </c>
      <c r="B7962" t="inlineStr">
        <is>
          <t>Riya Yadav</t>
        </is>
      </c>
      <c r="C7962" t="inlineStr">
        <is>
          <t>West</t>
        </is>
      </c>
      <c r="D7962" t="inlineStr">
        <is>
          <t>Mumbai</t>
        </is>
      </c>
      <c r="E7962" t="inlineStr">
        <is>
          <t>No</t>
        </is>
      </c>
      <c r="F7962" t="inlineStr">
        <is>
          <t>New</t>
        </is>
      </c>
      <c r="G7962" t="n">
        <v>1</v>
      </c>
      <c r="H7962" s="24" t="n">
        <v>1924.49</v>
      </c>
      <c r="I7962" s="24" t="n">
        <v>433.85</v>
      </c>
      <c r="J7962" s="25" t="n">
        <v>46020</v>
      </c>
      <c r="K7962" s="25" t="n">
        <v>46020</v>
      </c>
      <c r="L7962" t="n">
        <v>5</v>
      </c>
      <c r="M7962" t="n">
        <v>1</v>
      </c>
      <c r="N7962" t="n">
        <v>1</v>
      </c>
      <c r="O7962">
        <f>DATE(2026,1,1)-K7962</f>
        <v/>
      </c>
      <c r="P7962">
        <f>IF(G7962&gt;=2,"Repeat","One-time")</f>
        <v/>
      </c>
    </row>
    <row r="7963">
      <c r="A7963" t="inlineStr">
        <is>
          <t>C06103</t>
        </is>
      </c>
      <c r="B7963" t="inlineStr">
        <is>
          <t>Lakshmi Thakur</t>
        </is>
      </c>
      <c r="C7963" t="inlineStr">
        <is>
          <t>Central</t>
        </is>
      </c>
      <c r="D7963" t="inlineStr">
        <is>
          <t>Nagpur</t>
        </is>
      </c>
      <c r="E7963" t="inlineStr">
        <is>
          <t>No</t>
        </is>
      </c>
      <c r="F7963" t="inlineStr">
        <is>
          <t>Occasional</t>
        </is>
      </c>
      <c r="G7963" t="n">
        <v>2</v>
      </c>
      <c r="H7963" s="24" t="n">
        <v>1923.24</v>
      </c>
      <c r="I7963" s="24" t="n">
        <v>512.76</v>
      </c>
      <c r="J7963" s="25" t="n">
        <v>45612</v>
      </c>
      <c r="K7963" s="25" t="n">
        <v>45862</v>
      </c>
      <c r="L7963" t="n">
        <v>3</v>
      </c>
      <c r="M7963" t="n">
        <v>2</v>
      </c>
      <c r="N7963" t="n">
        <v>1</v>
      </c>
      <c r="O7963">
        <f>DATE(2026,1,1)-K7963</f>
        <v/>
      </c>
      <c r="P7963">
        <f>IF(G7963&gt;=2,"Repeat","One-time")</f>
        <v/>
      </c>
    </row>
    <row r="7964">
      <c r="A7964" t="inlineStr">
        <is>
          <t>C10930</t>
        </is>
      </c>
      <c r="B7964" t="inlineStr">
        <is>
          <t>Harpreet Iyer</t>
        </is>
      </c>
      <c r="C7964" t="inlineStr">
        <is>
          <t>North</t>
        </is>
      </c>
      <c r="D7964" t="inlineStr">
        <is>
          <t>Delhi</t>
        </is>
      </c>
      <c r="E7964" t="inlineStr">
        <is>
          <t>No</t>
        </is>
      </c>
      <c r="F7964" t="inlineStr">
        <is>
          <t>New</t>
        </is>
      </c>
      <c r="G7964" t="n">
        <v>2</v>
      </c>
      <c r="H7964" s="24" t="n">
        <v>1922.54</v>
      </c>
      <c r="I7964" s="24" t="n">
        <v>569.24</v>
      </c>
      <c r="J7964" s="25" t="n">
        <v>45958</v>
      </c>
      <c r="K7964" s="25" t="n">
        <v>46008</v>
      </c>
      <c r="L7964" t="n">
        <v>5</v>
      </c>
      <c r="M7964" t="n">
        <v>3</v>
      </c>
      <c r="N7964" t="n">
        <v>1</v>
      </c>
      <c r="O7964">
        <f>DATE(2026,1,1)-K7964</f>
        <v/>
      </c>
      <c r="P7964">
        <f>IF(G7964&gt;=2,"Repeat","One-time")</f>
        <v/>
      </c>
    </row>
    <row r="7965">
      <c r="A7965" t="inlineStr">
        <is>
          <t>C06249</t>
        </is>
      </c>
      <c r="B7965" t="inlineStr">
        <is>
          <t>Maria Verma</t>
        </is>
      </c>
      <c r="C7965" t="inlineStr">
        <is>
          <t>South</t>
        </is>
      </c>
      <c r="D7965" t="inlineStr">
        <is>
          <t>Coimbatore</t>
        </is>
      </c>
      <c r="E7965" t="inlineStr">
        <is>
          <t>Yes</t>
        </is>
      </c>
      <c r="F7965" t="inlineStr">
        <is>
          <t>Occasional</t>
        </is>
      </c>
      <c r="G7965" t="n">
        <v>1</v>
      </c>
      <c r="H7965" s="24" t="n">
        <v>1921.52</v>
      </c>
      <c r="I7965" s="24" t="n">
        <v>741.73</v>
      </c>
      <c r="J7965" s="25" t="n">
        <v>45718</v>
      </c>
      <c r="K7965" s="25" t="n">
        <v>45718</v>
      </c>
      <c r="L7965" t="n">
        <v>2</v>
      </c>
      <c r="M7965" t="n">
        <v>1</v>
      </c>
      <c r="N7965" t="n">
        <v>1</v>
      </c>
      <c r="O7965">
        <f>DATE(2026,1,1)-K7965</f>
        <v/>
      </c>
      <c r="P7965">
        <f>IF(G7965&gt;=2,"Repeat","One-time")</f>
        <v/>
      </c>
    </row>
    <row r="7966">
      <c r="A7966" t="inlineStr">
        <is>
          <t>C06010</t>
        </is>
      </c>
      <c r="B7966" t="inlineStr">
        <is>
          <t>Ananya Reddy</t>
        </is>
      </c>
      <c r="C7966" t="inlineStr">
        <is>
          <t>North</t>
        </is>
      </c>
      <c r="D7966" t="inlineStr">
        <is>
          <t>Gurugram</t>
        </is>
      </c>
      <c r="E7966" t="inlineStr">
        <is>
          <t>No</t>
        </is>
      </c>
      <c r="F7966" t="inlineStr">
        <is>
          <t>Occasional</t>
        </is>
      </c>
      <c r="G7966" t="n">
        <v>1</v>
      </c>
      <c r="H7966" s="24" t="n">
        <v>1921.09</v>
      </c>
      <c r="I7966" s="24" t="n">
        <v>458.06</v>
      </c>
      <c r="J7966" s="25" t="n">
        <v>45590</v>
      </c>
      <c r="K7966" s="25" t="n">
        <v>45590</v>
      </c>
      <c r="L7966" t="n">
        <v>2</v>
      </c>
      <c r="M7966" t="n">
        <v>1</v>
      </c>
      <c r="N7966" t="n">
        <v>1</v>
      </c>
      <c r="O7966">
        <f>DATE(2026,1,1)-K7966</f>
        <v/>
      </c>
      <c r="P7966">
        <f>IF(G7966&gt;=2,"Repeat","One-time")</f>
        <v/>
      </c>
    </row>
    <row r="7967">
      <c r="A7967" t="inlineStr">
        <is>
          <t>C07990</t>
        </is>
      </c>
      <c r="B7967" t="inlineStr">
        <is>
          <t>Isha Bose</t>
        </is>
      </c>
      <c r="C7967" t="inlineStr">
        <is>
          <t>North</t>
        </is>
      </c>
      <c r="D7967" t="inlineStr">
        <is>
          <t>Delhi</t>
        </is>
      </c>
      <c r="E7967" t="inlineStr">
        <is>
          <t>No</t>
        </is>
      </c>
      <c r="F7967" t="inlineStr">
        <is>
          <t>Occasional</t>
        </is>
      </c>
      <c r="G7967" t="n">
        <v>2</v>
      </c>
      <c r="H7967" s="24" t="n">
        <v>1918.97</v>
      </c>
      <c r="I7967" s="24" t="n">
        <v>501.15</v>
      </c>
      <c r="J7967" s="25" t="n">
        <v>45724</v>
      </c>
      <c r="K7967" s="25" t="n">
        <v>46006</v>
      </c>
      <c r="L7967" t="n">
        <v>5</v>
      </c>
      <c r="M7967" t="n">
        <v>2</v>
      </c>
      <c r="N7967" t="n">
        <v>1</v>
      </c>
      <c r="O7967">
        <f>DATE(2026,1,1)-K7967</f>
        <v/>
      </c>
      <c r="P7967">
        <f>IF(G7967&gt;=2,"Repeat","One-time")</f>
        <v/>
      </c>
    </row>
    <row r="7968">
      <c r="A7968" t="inlineStr">
        <is>
          <t>C09552</t>
        </is>
      </c>
      <c r="B7968" t="inlineStr">
        <is>
          <t>Rohan Fernandes</t>
        </is>
      </c>
      <c r="C7968" t="inlineStr">
        <is>
          <t>South</t>
        </is>
      </c>
      <c r="D7968" t="inlineStr">
        <is>
          <t>Bengaluru</t>
        </is>
      </c>
      <c r="E7968" t="inlineStr">
        <is>
          <t>No</t>
        </is>
      </c>
      <c r="F7968" t="inlineStr">
        <is>
          <t>New</t>
        </is>
      </c>
      <c r="G7968" t="n">
        <v>1</v>
      </c>
      <c r="H7968" s="24" t="n">
        <v>1916.7</v>
      </c>
      <c r="I7968" s="24" t="n">
        <v>245.18</v>
      </c>
      <c r="J7968" s="25" t="n">
        <v>46009</v>
      </c>
      <c r="K7968" s="25" t="n">
        <v>46009</v>
      </c>
      <c r="L7968" t="n">
        <v>5</v>
      </c>
      <c r="M7968" t="n">
        <v>1</v>
      </c>
      <c r="N7968" t="n">
        <v>1</v>
      </c>
      <c r="O7968">
        <f>DATE(2026,1,1)-K7968</f>
        <v/>
      </c>
      <c r="P7968">
        <f>IF(G7968&gt;=2,"Repeat","One-time")</f>
        <v/>
      </c>
    </row>
    <row r="7969">
      <c r="A7969" t="inlineStr">
        <is>
          <t>C10467</t>
        </is>
      </c>
      <c r="B7969" t="inlineStr">
        <is>
          <t>Farhan Agarwal</t>
        </is>
      </c>
      <c r="C7969" t="inlineStr">
        <is>
          <t>North</t>
        </is>
      </c>
      <c r="D7969" t="inlineStr">
        <is>
          <t>Delhi</t>
        </is>
      </c>
      <c r="E7969" t="inlineStr">
        <is>
          <t>No</t>
        </is>
      </c>
      <c r="F7969" t="inlineStr">
        <is>
          <t>New</t>
        </is>
      </c>
      <c r="G7969" t="n">
        <v>1</v>
      </c>
      <c r="H7969" s="24" t="n">
        <v>1916.7</v>
      </c>
      <c r="I7969" s="24" t="n">
        <v>245.18</v>
      </c>
      <c r="J7969" s="25" t="n">
        <v>46019</v>
      </c>
      <c r="K7969" s="25" t="n">
        <v>46019</v>
      </c>
      <c r="L7969" t="n">
        <v>5</v>
      </c>
      <c r="M7969" t="n">
        <v>2</v>
      </c>
      <c r="N7969" t="n">
        <v>1</v>
      </c>
      <c r="O7969">
        <f>DATE(2026,1,1)-K7969</f>
        <v/>
      </c>
      <c r="P7969">
        <f>IF(G7969&gt;=2,"Repeat","One-time")</f>
        <v/>
      </c>
    </row>
    <row r="7970">
      <c r="A7970" t="inlineStr">
        <is>
          <t>C07185</t>
        </is>
      </c>
      <c r="B7970" t="inlineStr">
        <is>
          <t>Divya Das</t>
        </is>
      </c>
      <c r="C7970" t="inlineStr">
        <is>
          <t>North</t>
        </is>
      </c>
      <c r="D7970" t="inlineStr">
        <is>
          <t>Delhi</t>
        </is>
      </c>
      <c r="E7970" t="inlineStr">
        <is>
          <t>Yes</t>
        </is>
      </c>
      <c r="F7970" t="inlineStr">
        <is>
          <t>Occasional</t>
        </is>
      </c>
      <c r="G7970" t="n">
        <v>1</v>
      </c>
      <c r="H7970" s="24" t="n">
        <v>1915.73</v>
      </c>
      <c r="I7970" s="24" t="n">
        <v>701.46</v>
      </c>
      <c r="J7970" s="25" t="n">
        <v>45655</v>
      </c>
      <c r="K7970" s="25" t="n">
        <v>45655</v>
      </c>
      <c r="L7970" t="n">
        <v>2</v>
      </c>
      <c r="M7970" t="n">
        <v>1</v>
      </c>
      <c r="N7970" t="n">
        <v>1</v>
      </c>
      <c r="O7970">
        <f>DATE(2026,1,1)-K7970</f>
        <v/>
      </c>
      <c r="P7970">
        <f>IF(G7970&gt;=2,"Repeat","One-time")</f>
        <v/>
      </c>
    </row>
    <row r="7971">
      <c r="A7971" t="inlineStr">
        <is>
          <t>C02155</t>
        </is>
      </c>
      <c r="B7971" t="inlineStr">
        <is>
          <t>Imran Mukherjee</t>
        </is>
      </c>
      <c r="C7971" t="inlineStr">
        <is>
          <t>South</t>
        </is>
      </c>
      <c r="D7971" t="inlineStr">
        <is>
          <t>Chennai</t>
        </is>
      </c>
      <c r="E7971" t="inlineStr">
        <is>
          <t>No</t>
        </is>
      </c>
      <c r="F7971" t="inlineStr">
        <is>
          <t>Hibernating</t>
        </is>
      </c>
      <c r="G7971" t="n">
        <v>2</v>
      </c>
      <c r="H7971" s="24" t="n">
        <v>1912.5</v>
      </c>
      <c r="I7971" s="24" t="n">
        <v>440.05</v>
      </c>
      <c r="J7971" s="25" t="n">
        <v>45234</v>
      </c>
      <c r="K7971" s="25" t="n">
        <v>45392</v>
      </c>
      <c r="L7971" t="n">
        <v>1</v>
      </c>
      <c r="M7971" t="n">
        <v>2</v>
      </c>
      <c r="N7971" t="n">
        <v>1</v>
      </c>
      <c r="O7971">
        <f>DATE(2026,1,1)-K7971</f>
        <v/>
      </c>
      <c r="P7971">
        <f>IF(G7971&gt;=2,"Repeat","One-time")</f>
        <v/>
      </c>
    </row>
    <row r="7972">
      <c r="A7972" t="inlineStr">
        <is>
          <t>C02112</t>
        </is>
      </c>
      <c r="B7972" t="inlineStr">
        <is>
          <t>Gurpreet Yadav</t>
        </is>
      </c>
      <c r="C7972" t="inlineStr">
        <is>
          <t>South</t>
        </is>
      </c>
      <c r="D7972" t="inlineStr">
        <is>
          <t>Coimbatore</t>
        </is>
      </c>
      <c r="E7972" t="inlineStr">
        <is>
          <t>No</t>
        </is>
      </c>
      <c r="F7972" t="inlineStr">
        <is>
          <t>Occasional</t>
        </is>
      </c>
      <c r="G7972" t="n">
        <v>1</v>
      </c>
      <c r="H7972" s="24" t="n">
        <v>1911.52</v>
      </c>
      <c r="I7972" s="24" t="n">
        <v>874.7</v>
      </c>
      <c r="J7972" s="25" t="n">
        <v>45494</v>
      </c>
      <c r="K7972" s="25" t="n">
        <v>45494</v>
      </c>
      <c r="L7972" t="n">
        <v>2</v>
      </c>
      <c r="M7972" t="n">
        <v>1</v>
      </c>
      <c r="N7972" t="n">
        <v>1</v>
      </c>
      <c r="O7972">
        <f>DATE(2026,1,1)-K7972</f>
        <v/>
      </c>
      <c r="P7972">
        <f>IF(G7972&gt;=2,"Repeat","One-time")</f>
        <v/>
      </c>
    </row>
    <row r="7973">
      <c r="A7973" t="inlineStr">
        <is>
          <t>C11390</t>
        </is>
      </c>
      <c r="B7973" t="inlineStr">
        <is>
          <t>Divya Prasad</t>
        </is>
      </c>
      <c r="C7973" t="inlineStr">
        <is>
          <t>North</t>
        </is>
      </c>
      <c r="D7973" t="inlineStr">
        <is>
          <t>Delhi</t>
        </is>
      </c>
      <c r="E7973" t="inlineStr">
        <is>
          <t>Yes</t>
        </is>
      </c>
      <c r="F7973" t="inlineStr">
        <is>
          <t>New</t>
        </is>
      </c>
      <c r="G7973" t="n">
        <v>1</v>
      </c>
      <c r="H7973" s="24" t="n">
        <v>1910.81</v>
      </c>
      <c r="I7973" s="24" t="n">
        <v>446.36</v>
      </c>
      <c r="J7973" s="25" t="n">
        <v>46008</v>
      </c>
      <c r="K7973" s="25" t="n">
        <v>46008</v>
      </c>
      <c r="L7973" t="n">
        <v>5</v>
      </c>
      <c r="M7973" t="n">
        <v>2</v>
      </c>
      <c r="N7973" t="n">
        <v>1</v>
      </c>
      <c r="O7973">
        <f>DATE(2026,1,1)-K7973</f>
        <v/>
      </c>
      <c r="P7973">
        <f>IF(G7973&gt;=2,"Repeat","One-time")</f>
        <v/>
      </c>
    </row>
    <row r="7974">
      <c r="A7974" t="inlineStr">
        <is>
          <t>C08920</t>
        </is>
      </c>
      <c r="B7974" t="inlineStr">
        <is>
          <t>Suresh Chopra</t>
        </is>
      </c>
      <c r="C7974" t="inlineStr">
        <is>
          <t>Central</t>
        </is>
      </c>
      <c r="D7974" t="inlineStr">
        <is>
          <t>Raipur</t>
        </is>
      </c>
      <c r="E7974" t="inlineStr">
        <is>
          <t>No</t>
        </is>
      </c>
      <c r="F7974" t="inlineStr">
        <is>
          <t>New</t>
        </is>
      </c>
      <c r="G7974" t="n">
        <v>1</v>
      </c>
      <c r="H7974" s="24" t="n">
        <v>1909.13</v>
      </c>
      <c r="I7974" s="24" t="n">
        <v>1011.27</v>
      </c>
      <c r="J7974" s="25" t="n">
        <v>45961</v>
      </c>
      <c r="K7974" s="25" t="n">
        <v>45961</v>
      </c>
      <c r="L7974" t="n">
        <v>4</v>
      </c>
      <c r="M7974" t="n">
        <v>1</v>
      </c>
      <c r="N7974" t="n">
        <v>1</v>
      </c>
      <c r="O7974">
        <f>DATE(2026,1,1)-K7974</f>
        <v/>
      </c>
      <c r="P7974">
        <f>IF(G7974&gt;=2,"Repeat","One-time")</f>
        <v/>
      </c>
    </row>
    <row r="7975">
      <c r="A7975" t="inlineStr">
        <is>
          <t>C04105</t>
        </is>
      </c>
      <c r="B7975" t="inlineStr">
        <is>
          <t>Diya Prasad</t>
        </is>
      </c>
      <c r="C7975" t="inlineStr">
        <is>
          <t>East</t>
        </is>
      </c>
      <c r="D7975" t="inlineStr">
        <is>
          <t>Kolkata</t>
        </is>
      </c>
      <c r="E7975" t="inlineStr">
        <is>
          <t>Yes</t>
        </is>
      </c>
      <c r="F7975" t="inlineStr">
        <is>
          <t>Hibernating</t>
        </is>
      </c>
      <c r="G7975" t="n">
        <v>1</v>
      </c>
      <c r="H7975" s="24" t="n">
        <v>1908.5</v>
      </c>
      <c r="I7975" s="24" t="n">
        <v>682.29</v>
      </c>
      <c r="J7975" s="25" t="n">
        <v>45394</v>
      </c>
      <c r="K7975" s="25" t="n">
        <v>45394</v>
      </c>
      <c r="L7975" t="n">
        <v>1</v>
      </c>
      <c r="M7975" t="n">
        <v>1</v>
      </c>
      <c r="N7975" t="n">
        <v>1</v>
      </c>
      <c r="O7975">
        <f>DATE(2026,1,1)-K7975</f>
        <v/>
      </c>
      <c r="P7975">
        <f>IF(G7975&gt;=2,"Repeat","One-time")</f>
        <v/>
      </c>
    </row>
    <row r="7976">
      <c r="A7976" t="inlineStr">
        <is>
          <t>C01416</t>
        </is>
      </c>
      <c r="B7976" t="inlineStr">
        <is>
          <t>Ritu Nair</t>
        </is>
      </c>
      <c r="C7976" t="inlineStr">
        <is>
          <t>South</t>
        </is>
      </c>
      <c r="D7976" t="inlineStr">
        <is>
          <t>Chennai</t>
        </is>
      </c>
      <c r="E7976" t="inlineStr">
        <is>
          <t>No</t>
        </is>
      </c>
      <c r="F7976" t="inlineStr">
        <is>
          <t>Occasional</t>
        </is>
      </c>
      <c r="G7976" t="n">
        <v>2</v>
      </c>
      <c r="H7976" s="24" t="n">
        <v>1905.83</v>
      </c>
      <c r="I7976" s="24" t="n">
        <v>733.14</v>
      </c>
      <c r="J7976" s="25" t="n">
        <v>45079</v>
      </c>
      <c r="K7976" s="25" t="n">
        <v>45595</v>
      </c>
      <c r="L7976" t="n">
        <v>2</v>
      </c>
      <c r="M7976" t="n">
        <v>2</v>
      </c>
      <c r="N7976" t="n">
        <v>1</v>
      </c>
      <c r="O7976">
        <f>DATE(2026,1,1)-K7976</f>
        <v/>
      </c>
      <c r="P7976">
        <f>IF(G7976&gt;=2,"Repeat","One-time")</f>
        <v/>
      </c>
    </row>
    <row r="7977">
      <c r="A7977" t="inlineStr">
        <is>
          <t>C04168</t>
        </is>
      </c>
      <c r="B7977" t="inlineStr">
        <is>
          <t>Varun Mukherjee</t>
        </is>
      </c>
      <c r="C7977" t="inlineStr">
        <is>
          <t>South</t>
        </is>
      </c>
      <c r="D7977" t="inlineStr">
        <is>
          <t>Chennai</t>
        </is>
      </c>
      <c r="E7977" t="inlineStr">
        <is>
          <t>Yes</t>
        </is>
      </c>
      <c r="F7977" t="inlineStr">
        <is>
          <t>Occasional</t>
        </is>
      </c>
      <c r="G7977" t="n">
        <v>1</v>
      </c>
      <c r="H7977" s="24" t="n">
        <v>1903.15</v>
      </c>
      <c r="I7977" s="24" t="n">
        <v>537.01</v>
      </c>
      <c r="J7977" s="25" t="n">
        <v>45593</v>
      </c>
      <c r="K7977" s="25" t="n">
        <v>45593</v>
      </c>
      <c r="L7977" t="n">
        <v>2</v>
      </c>
      <c r="M7977" t="n">
        <v>1</v>
      </c>
      <c r="N7977" t="n">
        <v>1</v>
      </c>
      <c r="O7977">
        <f>DATE(2026,1,1)-K7977</f>
        <v/>
      </c>
      <c r="P7977">
        <f>IF(G7977&gt;=2,"Repeat","One-time")</f>
        <v/>
      </c>
    </row>
    <row r="7978">
      <c r="A7978" t="inlineStr">
        <is>
          <t>C02867</t>
        </is>
      </c>
      <c r="B7978" t="inlineStr">
        <is>
          <t>Kavya Joshi</t>
        </is>
      </c>
      <c r="C7978" t="inlineStr">
        <is>
          <t>West</t>
        </is>
      </c>
      <c r="D7978" t="inlineStr">
        <is>
          <t>Ahmedabad</t>
        </is>
      </c>
      <c r="E7978" t="inlineStr">
        <is>
          <t>No</t>
        </is>
      </c>
      <c r="F7978" t="inlineStr">
        <is>
          <t>Hibernating</t>
        </is>
      </c>
      <c r="G7978" t="n">
        <v>1</v>
      </c>
      <c r="H7978" s="24" t="n">
        <v>1903.15</v>
      </c>
      <c r="I7978" s="24" t="n">
        <v>497.34</v>
      </c>
      <c r="J7978" s="25" t="n">
        <v>45182</v>
      </c>
      <c r="K7978" s="25" t="n">
        <v>45182</v>
      </c>
      <c r="L7978" t="n">
        <v>1</v>
      </c>
      <c r="M7978" t="n">
        <v>1</v>
      </c>
      <c r="N7978" t="n">
        <v>1</v>
      </c>
      <c r="O7978">
        <f>DATE(2026,1,1)-K7978</f>
        <v/>
      </c>
      <c r="P7978">
        <f>IF(G7978&gt;=2,"Repeat","One-time")</f>
        <v/>
      </c>
    </row>
    <row r="7979">
      <c r="A7979" t="inlineStr">
        <is>
          <t>C00092</t>
        </is>
      </c>
      <c r="B7979" t="inlineStr">
        <is>
          <t>Abhishek Kapoor</t>
        </is>
      </c>
      <c r="C7979" t="inlineStr">
        <is>
          <t>South</t>
        </is>
      </c>
      <c r="D7979" t="inlineStr">
        <is>
          <t>Kochi</t>
        </is>
      </c>
      <c r="E7979" t="inlineStr">
        <is>
          <t>Yes</t>
        </is>
      </c>
      <c r="F7979" t="inlineStr">
        <is>
          <t>Hibernating</t>
        </is>
      </c>
      <c r="G7979" t="n">
        <v>2</v>
      </c>
      <c r="H7979" s="24" t="n">
        <v>1891.95</v>
      </c>
      <c r="I7979" s="24" t="n">
        <v>488.85</v>
      </c>
      <c r="J7979" s="25" t="n">
        <v>44991</v>
      </c>
      <c r="K7979" s="25" t="n">
        <v>44997</v>
      </c>
      <c r="L7979" t="n">
        <v>1</v>
      </c>
      <c r="M7979" t="n">
        <v>2</v>
      </c>
      <c r="N7979" t="n">
        <v>1</v>
      </c>
      <c r="O7979">
        <f>DATE(2026,1,1)-K7979</f>
        <v/>
      </c>
      <c r="P7979">
        <f>IF(G7979&gt;=2,"Repeat","One-time")</f>
        <v/>
      </c>
    </row>
    <row r="7980">
      <c r="A7980" t="inlineStr">
        <is>
          <t>C07294</t>
        </is>
      </c>
      <c r="B7980" t="inlineStr">
        <is>
          <t>Vikram Sharma</t>
        </is>
      </c>
      <c r="C7980" t="inlineStr">
        <is>
          <t>West</t>
        </is>
      </c>
      <c r="D7980" t="inlineStr">
        <is>
          <t>Surat</t>
        </is>
      </c>
      <c r="E7980" t="inlineStr">
        <is>
          <t>No</t>
        </is>
      </c>
      <c r="F7980" t="inlineStr">
        <is>
          <t>Occasional</t>
        </is>
      </c>
      <c r="G7980" t="n">
        <v>2</v>
      </c>
      <c r="H7980" s="24" t="n">
        <v>1891.56</v>
      </c>
      <c r="I7980" s="24" t="n">
        <v>637.6</v>
      </c>
      <c r="J7980" s="25" t="n">
        <v>45780</v>
      </c>
      <c r="K7980" s="25" t="n">
        <v>46011</v>
      </c>
      <c r="L7980" t="n">
        <v>5</v>
      </c>
      <c r="M7980" t="n">
        <v>2</v>
      </c>
      <c r="N7980" t="n">
        <v>1</v>
      </c>
      <c r="O7980">
        <f>DATE(2026,1,1)-K7980</f>
        <v/>
      </c>
      <c r="P7980">
        <f>IF(G7980&gt;=2,"Repeat","One-time")</f>
        <v/>
      </c>
    </row>
    <row r="7981">
      <c r="A7981" t="inlineStr">
        <is>
          <t>C07541</t>
        </is>
      </c>
      <c r="B7981" t="inlineStr">
        <is>
          <t>Isha Joshi</t>
        </is>
      </c>
      <c r="C7981" t="inlineStr">
        <is>
          <t>West</t>
        </is>
      </c>
      <c r="D7981" t="inlineStr">
        <is>
          <t>Surat</t>
        </is>
      </c>
      <c r="E7981" t="inlineStr">
        <is>
          <t>No</t>
        </is>
      </c>
      <c r="F7981" t="inlineStr">
        <is>
          <t>Occasional</t>
        </is>
      </c>
      <c r="G7981" t="n">
        <v>1</v>
      </c>
      <c r="H7981" s="24" t="n">
        <v>1888.58</v>
      </c>
      <c r="I7981" s="24" t="n">
        <v>631.01</v>
      </c>
      <c r="J7981" s="25" t="n">
        <v>45811</v>
      </c>
      <c r="K7981" s="25" t="n">
        <v>45811</v>
      </c>
      <c r="L7981" t="n">
        <v>3</v>
      </c>
      <c r="M7981" t="n">
        <v>1</v>
      </c>
      <c r="N7981" t="n">
        <v>1</v>
      </c>
      <c r="O7981">
        <f>DATE(2026,1,1)-K7981</f>
        <v/>
      </c>
      <c r="P7981">
        <f>IF(G7981&gt;=2,"Repeat","One-time")</f>
        <v/>
      </c>
    </row>
    <row r="7982">
      <c r="A7982" t="inlineStr">
        <is>
          <t>C05422</t>
        </is>
      </c>
      <c r="B7982" t="inlineStr">
        <is>
          <t>Zoya Mukherjee</t>
        </is>
      </c>
      <c r="C7982" t="inlineStr">
        <is>
          <t>North</t>
        </is>
      </c>
      <c r="D7982" t="inlineStr">
        <is>
          <t>Jaipur</t>
        </is>
      </c>
      <c r="E7982" t="inlineStr">
        <is>
          <t>Yes</t>
        </is>
      </c>
      <c r="F7982" t="inlineStr">
        <is>
          <t>At Risk</t>
        </is>
      </c>
      <c r="G7982" t="n">
        <v>3</v>
      </c>
      <c r="H7982" s="24" t="n">
        <v>1886.92</v>
      </c>
      <c r="I7982" s="24" t="n">
        <v>228.5</v>
      </c>
      <c r="J7982" s="25" t="n">
        <v>45594</v>
      </c>
      <c r="K7982" s="25" t="n">
        <v>45691</v>
      </c>
      <c r="L7982" t="n">
        <v>2</v>
      </c>
      <c r="M7982" t="n">
        <v>3</v>
      </c>
      <c r="N7982" t="n">
        <v>1</v>
      </c>
      <c r="O7982">
        <f>DATE(2026,1,1)-K7982</f>
        <v/>
      </c>
      <c r="P7982">
        <f>IF(G7982&gt;=2,"Repeat","One-time")</f>
        <v/>
      </c>
    </row>
    <row r="7983">
      <c r="A7983" t="inlineStr">
        <is>
          <t>C07834</t>
        </is>
      </c>
      <c r="B7983" t="inlineStr">
        <is>
          <t>Gurpreet Pillai</t>
        </is>
      </c>
      <c r="C7983" t="inlineStr">
        <is>
          <t>West</t>
        </is>
      </c>
      <c r="D7983" t="inlineStr">
        <is>
          <t>Mumbai</t>
        </is>
      </c>
      <c r="E7983" t="inlineStr">
        <is>
          <t>No</t>
        </is>
      </c>
      <c r="F7983" t="inlineStr">
        <is>
          <t>Occasional</t>
        </is>
      </c>
      <c r="G7983" t="n">
        <v>1</v>
      </c>
      <c r="H7983" s="24" t="n">
        <v>1886.53</v>
      </c>
      <c r="I7983" s="24" t="n">
        <v>281.73</v>
      </c>
      <c r="J7983" s="25" t="n">
        <v>45867</v>
      </c>
      <c r="K7983" s="25" t="n">
        <v>45867</v>
      </c>
      <c r="L7983" t="n">
        <v>3</v>
      </c>
      <c r="M7983" t="n">
        <v>1</v>
      </c>
      <c r="N7983" t="n">
        <v>1</v>
      </c>
      <c r="O7983">
        <f>DATE(2026,1,1)-K7983</f>
        <v/>
      </c>
      <c r="P7983">
        <f>IF(G7983&gt;=2,"Repeat","One-time")</f>
        <v/>
      </c>
    </row>
    <row r="7984">
      <c r="A7984" t="inlineStr">
        <is>
          <t>C02265</t>
        </is>
      </c>
      <c r="B7984" t="inlineStr">
        <is>
          <t>Farhan Sharma</t>
        </is>
      </c>
      <c r="C7984" t="inlineStr">
        <is>
          <t>West</t>
        </is>
      </c>
      <c r="D7984" t="inlineStr">
        <is>
          <t>Pune</t>
        </is>
      </c>
      <c r="E7984" t="inlineStr">
        <is>
          <t>No</t>
        </is>
      </c>
      <c r="F7984" t="inlineStr">
        <is>
          <t>Hibernating</t>
        </is>
      </c>
      <c r="G7984" t="n">
        <v>1</v>
      </c>
      <c r="H7984" s="24" t="n">
        <v>1878.4</v>
      </c>
      <c r="I7984" s="24" t="n">
        <v>773.51</v>
      </c>
      <c r="J7984" s="25" t="n">
        <v>45123</v>
      </c>
      <c r="K7984" s="25" t="n">
        <v>45123</v>
      </c>
      <c r="L7984" t="n">
        <v>1</v>
      </c>
      <c r="M7984" t="n">
        <v>1</v>
      </c>
      <c r="N7984" t="n">
        <v>1</v>
      </c>
      <c r="O7984">
        <f>DATE(2026,1,1)-K7984</f>
        <v/>
      </c>
      <c r="P7984">
        <f>IF(G7984&gt;=2,"Repeat","One-time")</f>
        <v/>
      </c>
    </row>
    <row r="7985">
      <c r="A7985" t="inlineStr">
        <is>
          <t>C01042</t>
        </is>
      </c>
      <c r="B7985" t="inlineStr">
        <is>
          <t>Sneha Kapoor</t>
        </is>
      </c>
      <c r="C7985" t="inlineStr">
        <is>
          <t>North</t>
        </is>
      </c>
      <c r="D7985" t="inlineStr">
        <is>
          <t>Gurugram</t>
        </is>
      </c>
      <c r="E7985" t="inlineStr">
        <is>
          <t>No</t>
        </is>
      </c>
      <c r="F7985" t="inlineStr">
        <is>
          <t>Hibernating</t>
        </is>
      </c>
      <c r="G7985" t="n">
        <v>1</v>
      </c>
      <c r="H7985" s="24" t="n">
        <v>1877.4</v>
      </c>
      <c r="I7985" s="24" t="n">
        <v>374.43</v>
      </c>
      <c r="J7985" s="25" t="n">
        <v>45113</v>
      </c>
      <c r="K7985" s="25" t="n">
        <v>45113</v>
      </c>
      <c r="L7985" t="n">
        <v>1</v>
      </c>
      <c r="M7985" t="n">
        <v>1</v>
      </c>
      <c r="N7985" t="n">
        <v>1</v>
      </c>
      <c r="O7985">
        <f>DATE(2026,1,1)-K7985</f>
        <v/>
      </c>
      <c r="P7985">
        <f>IF(G7985&gt;=2,"Repeat","One-time")</f>
        <v/>
      </c>
    </row>
    <row r="7986">
      <c r="A7986" t="inlineStr">
        <is>
          <t>C11547</t>
        </is>
      </c>
      <c r="B7986" t="inlineStr">
        <is>
          <t>Arjun Gupta</t>
        </is>
      </c>
      <c r="C7986" t="inlineStr">
        <is>
          <t>North</t>
        </is>
      </c>
      <c r="D7986" t="inlineStr">
        <is>
          <t>Lucknow</t>
        </is>
      </c>
      <c r="E7986" t="inlineStr">
        <is>
          <t>No</t>
        </is>
      </c>
      <c r="F7986" t="inlineStr">
        <is>
          <t>New</t>
        </is>
      </c>
      <c r="G7986" t="n">
        <v>1</v>
      </c>
      <c r="H7986" s="24" t="n">
        <v>1876.79</v>
      </c>
      <c r="I7986" s="24" t="n">
        <v>36.79</v>
      </c>
      <c r="J7986" s="25" t="n">
        <v>45986</v>
      </c>
      <c r="K7986" s="25" t="n">
        <v>45986</v>
      </c>
      <c r="L7986" t="n">
        <v>4</v>
      </c>
      <c r="M7986" t="n">
        <v>2</v>
      </c>
      <c r="N7986" t="n">
        <v>1</v>
      </c>
      <c r="O7986">
        <f>DATE(2026,1,1)-K7986</f>
        <v/>
      </c>
      <c r="P7986">
        <f>IF(G7986&gt;=2,"Repeat","One-time")</f>
        <v/>
      </c>
    </row>
    <row r="7987">
      <c r="A7987" t="inlineStr">
        <is>
          <t>C06682</t>
        </is>
      </c>
      <c r="B7987" t="inlineStr">
        <is>
          <t>Sanjay Pillai</t>
        </is>
      </c>
      <c r="C7987" t="inlineStr">
        <is>
          <t>Central</t>
        </is>
      </c>
      <c r="D7987" t="inlineStr">
        <is>
          <t>Indore</t>
        </is>
      </c>
      <c r="E7987" t="inlineStr">
        <is>
          <t>No</t>
        </is>
      </c>
      <c r="F7987" t="inlineStr">
        <is>
          <t>Occasional</t>
        </is>
      </c>
      <c r="G7987" t="n">
        <v>1</v>
      </c>
      <c r="H7987" s="24" t="n">
        <v>1874.58</v>
      </c>
      <c r="I7987" s="24" t="n">
        <v>494.87</v>
      </c>
      <c r="J7987" s="25" t="n">
        <v>45788</v>
      </c>
      <c r="K7987" s="25" t="n">
        <v>45788</v>
      </c>
      <c r="L7987" t="n">
        <v>3</v>
      </c>
      <c r="M7987" t="n">
        <v>1</v>
      </c>
      <c r="N7987" t="n">
        <v>1</v>
      </c>
      <c r="O7987">
        <f>DATE(2026,1,1)-K7987</f>
        <v/>
      </c>
      <c r="P7987">
        <f>IF(G7987&gt;=2,"Repeat","One-time")</f>
        <v/>
      </c>
    </row>
    <row r="7988">
      <c r="A7988" t="inlineStr">
        <is>
          <t>C07036</t>
        </is>
      </c>
      <c r="B7988" t="inlineStr">
        <is>
          <t>Priya Ghosh</t>
        </is>
      </c>
      <c r="C7988" t="inlineStr">
        <is>
          <t>South</t>
        </is>
      </c>
      <c r="D7988" t="inlineStr">
        <is>
          <t>Kochi</t>
        </is>
      </c>
      <c r="E7988" t="inlineStr">
        <is>
          <t>Yes</t>
        </is>
      </c>
      <c r="F7988" t="inlineStr">
        <is>
          <t>New</t>
        </is>
      </c>
      <c r="G7988" t="n">
        <v>1</v>
      </c>
      <c r="H7988" s="24" t="n">
        <v>1874.58</v>
      </c>
      <c r="I7988" s="24" t="n">
        <v>494.87</v>
      </c>
      <c r="J7988" s="25" t="n">
        <v>45938</v>
      </c>
      <c r="K7988" s="25" t="n">
        <v>45938</v>
      </c>
      <c r="L7988" t="n">
        <v>4</v>
      </c>
      <c r="M7988" t="n">
        <v>1</v>
      </c>
      <c r="N7988" t="n">
        <v>1</v>
      </c>
      <c r="O7988">
        <f>DATE(2026,1,1)-K7988</f>
        <v/>
      </c>
      <c r="P7988">
        <f>IF(G7988&gt;=2,"Repeat","One-time")</f>
        <v/>
      </c>
    </row>
    <row r="7989">
      <c r="A7989" t="inlineStr">
        <is>
          <t>C10975</t>
        </is>
      </c>
      <c r="B7989" t="inlineStr">
        <is>
          <t>Isha Bose</t>
        </is>
      </c>
      <c r="C7989" t="inlineStr">
        <is>
          <t>West</t>
        </is>
      </c>
      <c r="D7989" t="inlineStr">
        <is>
          <t>Ahmedabad</t>
        </is>
      </c>
      <c r="E7989" t="inlineStr">
        <is>
          <t>No</t>
        </is>
      </c>
      <c r="F7989" t="inlineStr">
        <is>
          <t>New</t>
        </is>
      </c>
      <c r="G7989" t="n">
        <v>1</v>
      </c>
      <c r="H7989" s="24" t="n">
        <v>1874.19</v>
      </c>
      <c r="I7989" s="24" t="n">
        <v>405.87</v>
      </c>
      <c r="J7989" s="25" t="n">
        <v>46003</v>
      </c>
      <c r="K7989" s="25" t="n">
        <v>46003</v>
      </c>
      <c r="L7989" t="n">
        <v>5</v>
      </c>
      <c r="M7989" t="n">
        <v>2</v>
      </c>
      <c r="N7989" t="n">
        <v>1</v>
      </c>
      <c r="O7989">
        <f>DATE(2026,1,1)-K7989</f>
        <v/>
      </c>
      <c r="P7989">
        <f>IF(G7989&gt;=2,"Repeat","One-time")</f>
        <v/>
      </c>
    </row>
    <row r="7990">
      <c r="A7990" t="inlineStr">
        <is>
          <t>C08508</t>
        </is>
      </c>
      <c r="B7990" t="inlineStr">
        <is>
          <t>Harpreet Iyer</t>
        </is>
      </c>
      <c r="C7990" t="inlineStr">
        <is>
          <t>East</t>
        </is>
      </c>
      <c r="D7990" t="inlineStr">
        <is>
          <t>Jamshedpur</t>
        </is>
      </c>
      <c r="E7990" t="inlineStr">
        <is>
          <t>No</t>
        </is>
      </c>
      <c r="F7990" t="inlineStr">
        <is>
          <t>Occasional</t>
        </is>
      </c>
      <c r="G7990" t="n">
        <v>1</v>
      </c>
      <c r="H7990" s="24" t="n">
        <v>1873.87</v>
      </c>
      <c r="I7990" s="24" t="n">
        <v>207.33</v>
      </c>
      <c r="J7990" s="25" t="n">
        <v>45916</v>
      </c>
      <c r="K7990" s="25" t="n">
        <v>45916</v>
      </c>
      <c r="L7990" t="n">
        <v>3</v>
      </c>
      <c r="M7990" t="n">
        <v>1</v>
      </c>
      <c r="N7990" t="n">
        <v>1</v>
      </c>
      <c r="O7990">
        <f>DATE(2026,1,1)-K7990</f>
        <v/>
      </c>
      <c r="P7990">
        <f>IF(G7990&gt;=2,"Repeat","One-time")</f>
        <v/>
      </c>
    </row>
    <row r="7991">
      <c r="A7991" t="inlineStr">
        <is>
          <t>C07369</t>
        </is>
      </c>
      <c r="B7991" t="inlineStr">
        <is>
          <t>Sneha Sharma</t>
        </is>
      </c>
      <c r="C7991" t="inlineStr">
        <is>
          <t>Central</t>
        </is>
      </c>
      <c r="D7991" t="inlineStr">
        <is>
          <t>Indore</t>
        </is>
      </c>
      <c r="E7991" t="inlineStr">
        <is>
          <t>No</t>
        </is>
      </c>
      <c r="F7991" t="inlineStr">
        <is>
          <t>New</t>
        </is>
      </c>
      <c r="G7991" t="n">
        <v>1</v>
      </c>
      <c r="H7991" s="24" t="n">
        <v>1872.73</v>
      </c>
      <c r="I7991" s="24" t="n">
        <v>700.97</v>
      </c>
      <c r="J7991" s="25" t="n">
        <v>45966</v>
      </c>
      <c r="K7991" s="25" t="n">
        <v>45966</v>
      </c>
      <c r="L7991" t="n">
        <v>4</v>
      </c>
      <c r="M7991" t="n">
        <v>1</v>
      </c>
      <c r="N7991" t="n">
        <v>1</v>
      </c>
      <c r="O7991">
        <f>DATE(2026,1,1)-K7991</f>
        <v/>
      </c>
      <c r="P7991">
        <f>IF(G7991&gt;=2,"Repeat","One-time")</f>
        <v/>
      </c>
    </row>
    <row r="7992">
      <c r="A7992" t="inlineStr">
        <is>
          <t>C09888</t>
        </is>
      </c>
      <c r="B7992" t="inlineStr">
        <is>
          <t>Isha Chopra</t>
        </is>
      </c>
      <c r="C7992" t="inlineStr">
        <is>
          <t>West</t>
        </is>
      </c>
      <c r="D7992" t="inlineStr">
        <is>
          <t>Pune</t>
        </is>
      </c>
      <c r="E7992" t="inlineStr">
        <is>
          <t>No</t>
        </is>
      </c>
      <c r="F7992" t="inlineStr">
        <is>
          <t>Occasional</t>
        </is>
      </c>
      <c r="G7992" t="n">
        <v>1</v>
      </c>
      <c r="H7992" s="24" t="n">
        <v>1870.09</v>
      </c>
      <c r="I7992" s="24" t="n">
        <v>934.3200000000001</v>
      </c>
      <c r="J7992" s="25" t="n">
        <v>45930</v>
      </c>
      <c r="K7992" s="25" t="n">
        <v>45930</v>
      </c>
      <c r="L7992" t="n">
        <v>4</v>
      </c>
      <c r="M7992" t="n">
        <v>1</v>
      </c>
      <c r="N7992" t="n">
        <v>1</v>
      </c>
      <c r="O7992">
        <f>DATE(2026,1,1)-K7992</f>
        <v/>
      </c>
      <c r="P7992">
        <f>IF(G7992&gt;=2,"Repeat","One-time")</f>
        <v/>
      </c>
    </row>
    <row r="7993">
      <c r="A7993" t="inlineStr">
        <is>
          <t>C03885</t>
        </is>
      </c>
      <c r="B7993" t="inlineStr">
        <is>
          <t>Aditya Yadav</t>
        </is>
      </c>
      <c r="C7993" t="inlineStr">
        <is>
          <t>North</t>
        </is>
      </c>
      <c r="D7993" t="inlineStr">
        <is>
          <t>Delhi</t>
        </is>
      </c>
      <c r="E7993" t="inlineStr">
        <is>
          <t>No</t>
        </is>
      </c>
      <c r="F7993" t="inlineStr">
        <is>
          <t>Occasional</t>
        </is>
      </c>
      <c r="G7993" t="n">
        <v>1</v>
      </c>
      <c r="H7993" s="24" t="n">
        <v>1866.94</v>
      </c>
      <c r="I7993" s="24" t="n">
        <v>717.42</v>
      </c>
      <c r="J7993" s="25" t="n">
        <v>45781</v>
      </c>
      <c r="K7993" s="25" t="n">
        <v>45781</v>
      </c>
      <c r="L7993" t="n">
        <v>3</v>
      </c>
      <c r="M7993" t="n">
        <v>1</v>
      </c>
      <c r="N7993" t="n">
        <v>1</v>
      </c>
      <c r="O7993">
        <f>DATE(2026,1,1)-K7993</f>
        <v/>
      </c>
      <c r="P7993">
        <f>IF(G7993&gt;=2,"Repeat","One-time")</f>
        <v/>
      </c>
    </row>
    <row r="7994">
      <c r="A7994" t="inlineStr">
        <is>
          <t>C03300</t>
        </is>
      </c>
      <c r="B7994" t="inlineStr">
        <is>
          <t>Joseph Mehta</t>
        </is>
      </c>
      <c r="C7994" t="inlineStr">
        <is>
          <t>West</t>
        </is>
      </c>
      <c r="D7994" t="inlineStr">
        <is>
          <t>Mumbai</t>
        </is>
      </c>
      <c r="E7994" t="inlineStr">
        <is>
          <t>Yes</t>
        </is>
      </c>
      <c r="F7994" t="inlineStr">
        <is>
          <t>Hibernating</t>
        </is>
      </c>
      <c r="G7994" t="n">
        <v>1</v>
      </c>
      <c r="H7994" s="24" t="n">
        <v>1862.79</v>
      </c>
      <c r="I7994" s="24" t="n">
        <v>801.96</v>
      </c>
      <c r="J7994" s="25" t="n">
        <v>45309</v>
      </c>
      <c r="K7994" s="25" t="n">
        <v>45309</v>
      </c>
      <c r="L7994" t="n">
        <v>1</v>
      </c>
      <c r="M7994" t="n">
        <v>1</v>
      </c>
      <c r="N7994" t="n">
        <v>1</v>
      </c>
      <c r="O7994">
        <f>DATE(2026,1,1)-K7994</f>
        <v/>
      </c>
      <c r="P7994">
        <f>IF(G7994&gt;=2,"Repeat","One-time")</f>
        <v/>
      </c>
    </row>
    <row r="7995">
      <c r="A7995" t="inlineStr">
        <is>
          <t>C09470</t>
        </is>
      </c>
      <c r="B7995" t="inlineStr">
        <is>
          <t>Rahul Iyer</t>
        </is>
      </c>
      <c r="C7995" t="inlineStr">
        <is>
          <t>South</t>
        </is>
      </c>
      <c r="D7995" t="inlineStr">
        <is>
          <t>Bengaluru</t>
        </is>
      </c>
      <c r="E7995" t="inlineStr">
        <is>
          <t>No</t>
        </is>
      </c>
      <c r="F7995" t="inlineStr">
        <is>
          <t>Occasional</t>
        </is>
      </c>
      <c r="G7995" t="n">
        <v>1</v>
      </c>
      <c r="H7995" s="24" t="n">
        <v>1859.27</v>
      </c>
      <c r="I7995" s="24" t="n">
        <v>958.98</v>
      </c>
      <c r="J7995" s="25" t="n">
        <v>45830</v>
      </c>
      <c r="K7995" s="25" t="n">
        <v>45830</v>
      </c>
      <c r="L7995" t="n">
        <v>3</v>
      </c>
      <c r="M7995" t="n">
        <v>1</v>
      </c>
      <c r="N7995" t="n">
        <v>1</v>
      </c>
      <c r="O7995">
        <f>DATE(2026,1,1)-K7995</f>
        <v/>
      </c>
      <c r="P7995">
        <f>IF(G7995&gt;=2,"Repeat","One-time")</f>
        <v/>
      </c>
    </row>
    <row r="7996">
      <c r="A7996" t="inlineStr">
        <is>
          <t>C05170</t>
        </is>
      </c>
      <c r="B7996" t="inlineStr">
        <is>
          <t>Rohan Pillai</t>
        </is>
      </c>
      <c r="C7996" t="inlineStr">
        <is>
          <t>East</t>
        </is>
      </c>
      <c r="D7996" t="inlineStr">
        <is>
          <t>Kolkata</t>
        </is>
      </c>
      <c r="E7996" t="inlineStr">
        <is>
          <t>No</t>
        </is>
      </c>
      <c r="F7996" t="inlineStr">
        <is>
          <t>Hibernating</t>
        </is>
      </c>
      <c r="G7996" t="n">
        <v>1</v>
      </c>
      <c r="H7996" s="24" t="n">
        <v>1857.18</v>
      </c>
      <c r="I7996" s="24" t="n">
        <v>398.31</v>
      </c>
      <c r="J7996" s="25" t="n">
        <v>45483</v>
      </c>
      <c r="K7996" s="25" t="n">
        <v>45483</v>
      </c>
      <c r="L7996" t="n">
        <v>1</v>
      </c>
      <c r="M7996" t="n">
        <v>1</v>
      </c>
      <c r="N7996" t="n">
        <v>1</v>
      </c>
      <c r="O7996">
        <f>DATE(2026,1,1)-K7996</f>
        <v/>
      </c>
      <c r="P7996">
        <f>IF(G7996&gt;=2,"Repeat","One-time")</f>
        <v/>
      </c>
    </row>
    <row r="7997">
      <c r="A7997" t="inlineStr">
        <is>
          <t>C08965</t>
        </is>
      </c>
      <c r="B7997" t="inlineStr">
        <is>
          <t>Manish Thakur</t>
        </is>
      </c>
      <c r="C7997" t="inlineStr">
        <is>
          <t>North</t>
        </is>
      </c>
      <c r="D7997" t="inlineStr">
        <is>
          <t>Lucknow</t>
        </is>
      </c>
      <c r="E7997" t="inlineStr">
        <is>
          <t>No</t>
        </is>
      </c>
      <c r="F7997" t="inlineStr">
        <is>
          <t>Occasional</t>
        </is>
      </c>
      <c r="G7997" t="n">
        <v>1</v>
      </c>
      <c r="H7997" s="24" t="n">
        <v>1851.81</v>
      </c>
      <c r="I7997" s="24" t="n">
        <v>855.51</v>
      </c>
      <c r="J7997" s="25" t="n">
        <v>45786</v>
      </c>
      <c r="K7997" s="25" t="n">
        <v>45786</v>
      </c>
      <c r="L7997" t="n">
        <v>3</v>
      </c>
      <c r="M7997" t="n">
        <v>1</v>
      </c>
      <c r="N7997" t="n">
        <v>1</v>
      </c>
      <c r="O7997">
        <f>DATE(2026,1,1)-K7997</f>
        <v/>
      </c>
      <c r="P7997">
        <f>IF(G7997&gt;=2,"Repeat","One-time")</f>
        <v/>
      </c>
    </row>
    <row r="7998">
      <c r="A7998" t="inlineStr">
        <is>
          <t>C09137</t>
        </is>
      </c>
      <c r="B7998" t="inlineStr">
        <is>
          <t>Riya Reddy</t>
        </is>
      </c>
      <c r="C7998" t="inlineStr">
        <is>
          <t>East</t>
        </is>
      </c>
      <c r="D7998" t="inlineStr">
        <is>
          <t>Jamshedpur</t>
        </is>
      </c>
      <c r="E7998" t="inlineStr">
        <is>
          <t>Yes</t>
        </is>
      </c>
      <c r="F7998" t="inlineStr">
        <is>
          <t>New</t>
        </is>
      </c>
      <c r="G7998" t="n">
        <v>2</v>
      </c>
      <c r="H7998" s="24" t="n">
        <v>1851.36</v>
      </c>
      <c r="I7998" s="24" t="n">
        <v>892.5</v>
      </c>
      <c r="J7998" s="25" t="n">
        <v>45977</v>
      </c>
      <c r="K7998" s="25" t="n">
        <v>45984</v>
      </c>
      <c r="L7998" t="n">
        <v>4</v>
      </c>
      <c r="M7998" t="n">
        <v>2</v>
      </c>
      <c r="N7998" t="n">
        <v>1</v>
      </c>
      <c r="O7998">
        <f>DATE(2026,1,1)-K7998</f>
        <v/>
      </c>
      <c r="P7998">
        <f>IF(G7998&gt;=2,"Repeat","One-time")</f>
        <v/>
      </c>
    </row>
    <row r="7999">
      <c r="A7999" t="inlineStr">
        <is>
          <t>C05956</t>
        </is>
      </c>
      <c r="B7999" t="inlineStr">
        <is>
          <t>Zoya Chopra</t>
        </is>
      </c>
      <c r="C7999" t="inlineStr">
        <is>
          <t>South</t>
        </is>
      </c>
      <c r="D7999" t="inlineStr">
        <is>
          <t>Kochi</t>
        </is>
      </c>
      <c r="E7999" t="inlineStr">
        <is>
          <t>No</t>
        </is>
      </c>
      <c r="F7999" t="inlineStr">
        <is>
          <t>Occasional</t>
        </is>
      </c>
      <c r="G7999" t="n">
        <v>1</v>
      </c>
      <c r="H7999" s="24" t="n">
        <v>1848.51</v>
      </c>
      <c r="I7999" s="24" t="n">
        <v>739.55</v>
      </c>
      <c r="J7999" s="25" t="n">
        <v>45788</v>
      </c>
      <c r="K7999" s="25" t="n">
        <v>45788</v>
      </c>
      <c r="L7999" t="n">
        <v>3</v>
      </c>
      <c r="M7999" t="n">
        <v>1</v>
      </c>
      <c r="N7999" t="n">
        <v>1</v>
      </c>
      <c r="O7999">
        <f>DATE(2026,1,1)-K7999</f>
        <v/>
      </c>
      <c r="P7999">
        <f>IF(G7999&gt;=2,"Repeat","One-time")</f>
        <v/>
      </c>
    </row>
    <row r="8000">
      <c r="A8000" t="inlineStr">
        <is>
          <t>C02340</t>
        </is>
      </c>
      <c r="B8000" t="inlineStr">
        <is>
          <t>Maria Pillai</t>
        </is>
      </c>
      <c r="C8000" t="inlineStr">
        <is>
          <t>South</t>
        </is>
      </c>
      <c r="D8000" t="inlineStr">
        <is>
          <t>Bengaluru</t>
        </is>
      </c>
      <c r="E8000" t="inlineStr">
        <is>
          <t>No</t>
        </is>
      </c>
      <c r="F8000" t="inlineStr">
        <is>
          <t>Hibernating</t>
        </is>
      </c>
      <c r="G8000" t="n">
        <v>1</v>
      </c>
      <c r="H8000" s="24" t="n">
        <v>1848.39</v>
      </c>
      <c r="I8000" s="24" t="n">
        <v>814.02</v>
      </c>
      <c r="J8000" s="25" t="n">
        <v>45342</v>
      </c>
      <c r="K8000" s="25" t="n">
        <v>45342</v>
      </c>
      <c r="L8000" t="n">
        <v>1</v>
      </c>
      <c r="M8000" t="n">
        <v>1</v>
      </c>
      <c r="N8000" t="n">
        <v>1</v>
      </c>
      <c r="O8000">
        <f>DATE(2026,1,1)-K8000</f>
        <v/>
      </c>
      <c r="P8000">
        <f>IF(G8000&gt;=2,"Repeat","One-time")</f>
        <v/>
      </c>
    </row>
    <row r="8001">
      <c r="A8001" t="inlineStr">
        <is>
          <t>C10526</t>
        </is>
      </c>
      <c r="B8001" t="inlineStr">
        <is>
          <t>Isha Chopra</t>
        </is>
      </c>
      <c r="C8001" t="inlineStr">
        <is>
          <t>West</t>
        </is>
      </c>
      <c r="D8001" t="inlineStr">
        <is>
          <t>Mumbai</t>
        </is>
      </c>
      <c r="E8001" t="inlineStr">
        <is>
          <t>No</t>
        </is>
      </c>
      <c r="F8001" t="inlineStr">
        <is>
          <t>Occasional</t>
        </is>
      </c>
      <c r="G8001" t="n">
        <v>1</v>
      </c>
      <c r="H8001" s="24" t="n">
        <v>1844.4</v>
      </c>
      <c r="I8001" s="24" t="n">
        <v>143.25</v>
      </c>
      <c r="J8001" s="25" t="n">
        <v>45898</v>
      </c>
      <c r="K8001" s="25" t="n">
        <v>45898</v>
      </c>
      <c r="L8001" t="n">
        <v>3</v>
      </c>
      <c r="M8001" t="n">
        <v>2</v>
      </c>
      <c r="N8001" t="n">
        <v>1</v>
      </c>
      <c r="O8001">
        <f>DATE(2026,1,1)-K8001</f>
        <v/>
      </c>
      <c r="P8001">
        <f>IF(G8001&gt;=2,"Repeat","One-time")</f>
        <v/>
      </c>
    </row>
    <row r="8002">
      <c r="A8002" t="inlineStr">
        <is>
          <t>C09710</t>
        </is>
      </c>
      <c r="B8002" t="inlineStr">
        <is>
          <t>Deepak Khan</t>
        </is>
      </c>
      <c r="C8002" t="inlineStr">
        <is>
          <t>West</t>
        </is>
      </c>
      <c r="D8002" t="inlineStr">
        <is>
          <t>Mumbai</t>
        </is>
      </c>
      <c r="E8002" t="inlineStr">
        <is>
          <t>No</t>
        </is>
      </c>
      <c r="F8002" t="inlineStr">
        <is>
          <t>Occasional</t>
        </is>
      </c>
      <c r="G8002" t="n">
        <v>1</v>
      </c>
      <c r="H8002" s="24" t="n">
        <v>1838.83</v>
      </c>
      <c r="I8002" s="24" t="n">
        <v>655.54</v>
      </c>
      <c r="J8002" s="25" t="n">
        <v>45856</v>
      </c>
      <c r="K8002" s="25" t="n">
        <v>45856</v>
      </c>
      <c r="L8002" t="n">
        <v>3</v>
      </c>
      <c r="M8002" t="n">
        <v>1</v>
      </c>
      <c r="N8002" t="n">
        <v>1</v>
      </c>
      <c r="O8002">
        <f>DATE(2026,1,1)-K8002</f>
        <v/>
      </c>
      <c r="P8002">
        <f>IF(G8002&gt;=2,"Repeat","One-time")</f>
        <v/>
      </c>
    </row>
    <row r="8003">
      <c r="A8003" t="inlineStr">
        <is>
          <t>C09045</t>
        </is>
      </c>
      <c r="B8003" t="inlineStr">
        <is>
          <t>Amit Joshi</t>
        </is>
      </c>
      <c r="C8003" t="inlineStr">
        <is>
          <t>East</t>
        </is>
      </c>
      <c r="D8003" t="inlineStr">
        <is>
          <t>Guwahati</t>
        </is>
      </c>
      <c r="E8003" t="inlineStr">
        <is>
          <t>No</t>
        </is>
      </c>
      <c r="F8003" t="inlineStr">
        <is>
          <t>New</t>
        </is>
      </c>
      <c r="G8003" t="n">
        <v>1</v>
      </c>
      <c r="H8003" s="24" t="n">
        <v>1838.45</v>
      </c>
      <c r="I8003" s="24" t="n">
        <v>836.09</v>
      </c>
      <c r="J8003" s="25" t="n">
        <v>45941</v>
      </c>
      <c r="K8003" s="25" t="n">
        <v>45941</v>
      </c>
      <c r="L8003" t="n">
        <v>4</v>
      </c>
      <c r="M8003" t="n">
        <v>1</v>
      </c>
      <c r="N8003" t="n">
        <v>1</v>
      </c>
      <c r="O8003">
        <f>DATE(2026,1,1)-K8003</f>
        <v/>
      </c>
      <c r="P8003">
        <f>IF(G8003&gt;=2,"Repeat","One-time")</f>
        <v/>
      </c>
    </row>
    <row r="8004">
      <c r="A8004" t="inlineStr">
        <is>
          <t>C08867</t>
        </is>
      </c>
      <c r="B8004" t="inlineStr">
        <is>
          <t>Ananya Singh</t>
        </is>
      </c>
      <c r="C8004" t="inlineStr">
        <is>
          <t>East</t>
        </is>
      </c>
      <c r="D8004" t="inlineStr">
        <is>
          <t>Jamshedpur</t>
        </is>
      </c>
      <c r="E8004" t="inlineStr">
        <is>
          <t>No</t>
        </is>
      </c>
      <c r="F8004" t="inlineStr">
        <is>
          <t>Occasional</t>
        </is>
      </c>
      <c r="G8004" t="n">
        <v>2</v>
      </c>
      <c r="H8004" s="24" t="n">
        <v>1837.91</v>
      </c>
      <c r="I8004" s="24" t="n">
        <v>496.5</v>
      </c>
      <c r="J8004" s="25" t="n">
        <v>45880</v>
      </c>
      <c r="K8004" s="25" t="n">
        <v>45971</v>
      </c>
      <c r="L8004" t="n">
        <v>4</v>
      </c>
      <c r="M8004" t="n">
        <v>2</v>
      </c>
      <c r="N8004" t="n">
        <v>1</v>
      </c>
      <c r="O8004">
        <f>DATE(2026,1,1)-K8004</f>
        <v/>
      </c>
      <c r="P8004">
        <f>IF(G8004&gt;=2,"Repeat","One-time")</f>
        <v/>
      </c>
    </row>
    <row r="8005">
      <c r="A8005" t="inlineStr">
        <is>
          <t>C05991</t>
        </is>
      </c>
      <c r="B8005" t="inlineStr">
        <is>
          <t>Rahul Patel</t>
        </is>
      </c>
      <c r="C8005" t="inlineStr">
        <is>
          <t>South</t>
        </is>
      </c>
      <c r="D8005" t="inlineStr">
        <is>
          <t>Chennai</t>
        </is>
      </c>
      <c r="E8005" t="inlineStr">
        <is>
          <t>No</t>
        </is>
      </c>
      <c r="F8005" t="inlineStr">
        <is>
          <t>Occasional</t>
        </is>
      </c>
      <c r="G8005" t="n">
        <v>1</v>
      </c>
      <c r="H8005" s="24" t="n">
        <v>1837.2</v>
      </c>
      <c r="I8005" s="24" t="n">
        <v>693.4299999999999</v>
      </c>
      <c r="J8005" s="25" t="n">
        <v>45696</v>
      </c>
      <c r="K8005" s="25" t="n">
        <v>45696</v>
      </c>
      <c r="L8005" t="n">
        <v>2</v>
      </c>
      <c r="M8005" t="n">
        <v>1</v>
      </c>
      <c r="N8005" t="n">
        <v>1</v>
      </c>
      <c r="O8005">
        <f>DATE(2026,1,1)-K8005</f>
        <v/>
      </c>
      <c r="P8005">
        <f>IF(G8005&gt;=2,"Repeat","One-time")</f>
        <v/>
      </c>
    </row>
    <row r="8006">
      <c r="A8006" t="inlineStr">
        <is>
          <t>C05830</t>
        </is>
      </c>
      <c r="B8006" t="inlineStr">
        <is>
          <t>Aditya Thakur</t>
        </is>
      </c>
      <c r="C8006" t="inlineStr">
        <is>
          <t>Central</t>
        </is>
      </c>
      <c r="D8006" t="inlineStr">
        <is>
          <t>Nagpur</t>
        </is>
      </c>
      <c r="E8006" t="inlineStr">
        <is>
          <t>No</t>
        </is>
      </c>
      <c r="F8006" t="inlineStr">
        <is>
          <t>Occasional</t>
        </is>
      </c>
      <c r="G8006" t="n">
        <v>1</v>
      </c>
      <c r="H8006" s="24" t="n">
        <v>1836.56</v>
      </c>
      <c r="I8006" s="24" t="n">
        <v>904.3099999999999</v>
      </c>
      <c r="J8006" s="25" t="n">
        <v>45673</v>
      </c>
      <c r="K8006" s="25" t="n">
        <v>45673</v>
      </c>
      <c r="L8006" t="n">
        <v>2</v>
      </c>
      <c r="M8006" t="n">
        <v>1</v>
      </c>
      <c r="N8006" t="n">
        <v>1</v>
      </c>
      <c r="O8006">
        <f>DATE(2026,1,1)-K8006</f>
        <v/>
      </c>
      <c r="P8006">
        <f>IF(G8006&gt;=2,"Repeat","One-time")</f>
        <v/>
      </c>
    </row>
    <row r="8007">
      <c r="A8007" t="inlineStr">
        <is>
          <t>C11374</t>
        </is>
      </c>
      <c r="B8007" t="inlineStr">
        <is>
          <t>Farhan Shah</t>
        </is>
      </c>
      <c r="C8007" t="inlineStr">
        <is>
          <t>North</t>
        </is>
      </c>
      <c r="D8007" t="inlineStr">
        <is>
          <t>Gurugram</t>
        </is>
      </c>
      <c r="E8007" t="inlineStr">
        <is>
          <t>No</t>
        </is>
      </c>
      <c r="F8007" t="inlineStr">
        <is>
          <t>New</t>
        </is>
      </c>
      <c r="G8007" t="n">
        <v>1</v>
      </c>
      <c r="H8007" s="24" t="n">
        <v>1832.4</v>
      </c>
      <c r="I8007" s="24" t="n">
        <v>839.09</v>
      </c>
      <c r="J8007" s="25" t="n">
        <v>45985</v>
      </c>
      <c r="K8007" s="25" t="n">
        <v>45985</v>
      </c>
      <c r="L8007" t="n">
        <v>4</v>
      </c>
      <c r="M8007" t="n">
        <v>2</v>
      </c>
      <c r="N8007" t="n">
        <v>1</v>
      </c>
      <c r="O8007">
        <f>DATE(2026,1,1)-K8007</f>
        <v/>
      </c>
      <c r="P8007">
        <f>IF(G8007&gt;=2,"Repeat","One-time")</f>
        <v/>
      </c>
    </row>
    <row r="8008">
      <c r="A8008" t="inlineStr">
        <is>
          <t>C04528</t>
        </is>
      </c>
      <c r="B8008" t="inlineStr">
        <is>
          <t>Vivaan Kumar</t>
        </is>
      </c>
      <c r="C8008" t="inlineStr">
        <is>
          <t>West</t>
        </is>
      </c>
      <c r="D8008" t="inlineStr">
        <is>
          <t>Ahmedabad</t>
        </is>
      </c>
      <c r="E8008" t="inlineStr">
        <is>
          <t>No</t>
        </is>
      </c>
      <c r="F8008" t="inlineStr">
        <is>
          <t>Occasional</t>
        </is>
      </c>
      <c r="G8008" t="n">
        <v>1</v>
      </c>
      <c r="H8008" s="24" t="n">
        <v>1828.72</v>
      </c>
      <c r="I8008" s="24" t="n">
        <v>579.28</v>
      </c>
      <c r="J8008" s="25" t="n">
        <v>45741</v>
      </c>
      <c r="K8008" s="25" t="n">
        <v>45741</v>
      </c>
      <c r="L8008" t="n">
        <v>2</v>
      </c>
      <c r="M8008" t="n">
        <v>1</v>
      </c>
      <c r="N8008" t="n">
        <v>1</v>
      </c>
      <c r="O8008">
        <f>DATE(2026,1,1)-K8008</f>
        <v/>
      </c>
      <c r="P8008">
        <f>IF(G8008&gt;=2,"Repeat","One-time")</f>
        <v/>
      </c>
    </row>
    <row r="8009">
      <c r="A8009" t="inlineStr">
        <is>
          <t>C02742</t>
        </is>
      </c>
      <c r="B8009" t="inlineStr">
        <is>
          <t>Lakshmi Kapoor</t>
        </is>
      </c>
      <c r="C8009" t="inlineStr">
        <is>
          <t>North</t>
        </is>
      </c>
      <c r="D8009" t="inlineStr">
        <is>
          <t>Delhi</t>
        </is>
      </c>
      <c r="E8009" t="inlineStr">
        <is>
          <t>No</t>
        </is>
      </c>
      <c r="F8009" t="inlineStr">
        <is>
          <t>Occasional</t>
        </is>
      </c>
      <c r="G8009" t="n">
        <v>1</v>
      </c>
      <c r="H8009" s="24" t="n">
        <v>1826.82</v>
      </c>
      <c r="I8009" s="24" t="n">
        <v>678.99</v>
      </c>
      <c r="J8009" s="25" t="n">
        <v>45803</v>
      </c>
      <c r="K8009" s="25" t="n">
        <v>45803</v>
      </c>
      <c r="L8009" t="n">
        <v>3</v>
      </c>
      <c r="M8009" t="n">
        <v>1</v>
      </c>
      <c r="N8009" t="n">
        <v>1</v>
      </c>
      <c r="O8009">
        <f>DATE(2026,1,1)-K8009</f>
        <v/>
      </c>
      <c r="P8009">
        <f>IF(G8009&gt;=2,"Repeat","One-time")</f>
        <v/>
      </c>
    </row>
    <row r="8010">
      <c r="A8010" t="inlineStr">
        <is>
          <t>C02807</t>
        </is>
      </c>
      <c r="B8010" t="inlineStr">
        <is>
          <t>Neha Patel</t>
        </is>
      </c>
      <c r="C8010" t="inlineStr">
        <is>
          <t>West</t>
        </is>
      </c>
      <c r="D8010" t="inlineStr">
        <is>
          <t>Mumbai</t>
        </is>
      </c>
      <c r="E8010" t="inlineStr">
        <is>
          <t>No</t>
        </is>
      </c>
      <c r="F8010" t="inlineStr">
        <is>
          <t>Hibernating</t>
        </is>
      </c>
      <c r="G8010" t="n">
        <v>2</v>
      </c>
      <c r="H8010" s="24" t="n">
        <v>1825.78</v>
      </c>
      <c r="I8010" s="24" t="n">
        <v>648.75</v>
      </c>
      <c r="J8010" s="25" t="n">
        <v>45199</v>
      </c>
      <c r="K8010" s="25" t="n">
        <v>45334</v>
      </c>
      <c r="L8010" t="n">
        <v>1</v>
      </c>
      <c r="M8010" t="n">
        <v>2</v>
      </c>
      <c r="N8010" t="n">
        <v>1</v>
      </c>
      <c r="O8010">
        <f>DATE(2026,1,1)-K8010</f>
        <v/>
      </c>
      <c r="P8010">
        <f>IF(G8010&gt;=2,"Repeat","One-time")</f>
        <v/>
      </c>
    </row>
    <row r="8011">
      <c r="A8011" t="inlineStr">
        <is>
          <t>C04814</t>
        </is>
      </c>
      <c r="B8011" t="inlineStr">
        <is>
          <t>Harpreet Rao</t>
        </is>
      </c>
      <c r="C8011" t="inlineStr">
        <is>
          <t>North</t>
        </is>
      </c>
      <c r="D8011" t="inlineStr">
        <is>
          <t>Jaipur</t>
        </is>
      </c>
      <c r="E8011" t="inlineStr">
        <is>
          <t>Yes</t>
        </is>
      </c>
      <c r="F8011" t="inlineStr">
        <is>
          <t>Occasional</t>
        </is>
      </c>
      <c r="G8011" t="n">
        <v>1</v>
      </c>
      <c r="H8011" s="24" t="n">
        <v>1824.26</v>
      </c>
      <c r="I8011" s="24" t="n">
        <v>608.88</v>
      </c>
      <c r="J8011" s="25" t="n">
        <v>45530</v>
      </c>
      <c r="K8011" s="25" t="n">
        <v>45530</v>
      </c>
      <c r="L8011" t="n">
        <v>2</v>
      </c>
      <c r="M8011" t="n">
        <v>1</v>
      </c>
      <c r="N8011" t="n">
        <v>1</v>
      </c>
      <c r="O8011">
        <f>DATE(2026,1,1)-K8011</f>
        <v/>
      </c>
      <c r="P8011">
        <f>IF(G8011&gt;=2,"Repeat","One-time")</f>
        <v/>
      </c>
    </row>
    <row r="8012">
      <c r="A8012" t="inlineStr">
        <is>
          <t>C11783</t>
        </is>
      </c>
      <c r="B8012" t="inlineStr">
        <is>
          <t>Priya Kapoor</t>
        </is>
      </c>
      <c r="C8012" t="inlineStr">
        <is>
          <t>East</t>
        </is>
      </c>
      <c r="D8012" t="inlineStr">
        <is>
          <t>Kolkata</t>
        </is>
      </c>
      <c r="E8012" t="inlineStr">
        <is>
          <t>Yes</t>
        </is>
      </c>
      <c r="F8012" t="inlineStr">
        <is>
          <t>New</t>
        </is>
      </c>
      <c r="G8012" t="n">
        <v>1</v>
      </c>
      <c r="H8012" s="24" t="n">
        <v>1823.2</v>
      </c>
      <c r="I8012" s="24" t="n">
        <v>705.4400000000001</v>
      </c>
      <c r="J8012" s="25" t="n">
        <v>46019</v>
      </c>
      <c r="K8012" s="25" t="n">
        <v>46019</v>
      </c>
      <c r="L8012" t="n">
        <v>5</v>
      </c>
      <c r="M8012" t="n">
        <v>2</v>
      </c>
      <c r="N8012" t="n">
        <v>1</v>
      </c>
      <c r="O8012">
        <f>DATE(2026,1,1)-K8012</f>
        <v/>
      </c>
      <c r="P8012">
        <f>IF(G8012&gt;=2,"Repeat","One-time")</f>
        <v/>
      </c>
    </row>
    <row r="8013">
      <c r="A8013" t="inlineStr">
        <is>
          <t>C09772</t>
        </is>
      </c>
      <c r="B8013" t="inlineStr">
        <is>
          <t>Imran Rao</t>
        </is>
      </c>
      <c r="C8013" t="inlineStr">
        <is>
          <t>East</t>
        </is>
      </c>
      <c r="D8013" t="inlineStr">
        <is>
          <t>Patna</t>
        </is>
      </c>
      <c r="E8013" t="inlineStr">
        <is>
          <t>No</t>
        </is>
      </c>
      <c r="F8013" t="inlineStr">
        <is>
          <t>Occasional</t>
        </is>
      </c>
      <c r="G8013" t="n">
        <v>1</v>
      </c>
      <c r="H8013" s="24" t="n">
        <v>1809.47</v>
      </c>
      <c r="I8013" s="24" t="n">
        <v>540.27</v>
      </c>
      <c r="J8013" s="25" t="n">
        <v>45848</v>
      </c>
      <c r="K8013" s="25" t="n">
        <v>45848</v>
      </c>
      <c r="L8013" t="n">
        <v>3</v>
      </c>
      <c r="M8013" t="n">
        <v>1</v>
      </c>
      <c r="N8013" t="n">
        <v>1</v>
      </c>
      <c r="O8013">
        <f>DATE(2026,1,1)-K8013</f>
        <v/>
      </c>
      <c r="P8013">
        <f>IF(G8013&gt;=2,"Repeat","One-time")</f>
        <v/>
      </c>
    </row>
    <row r="8014">
      <c r="A8014" t="inlineStr">
        <is>
          <t>C06633</t>
        </is>
      </c>
      <c r="B8014" t="inlineStr">
        <is>
          <t>Joseph Khan</t>
        </is>
      </c>
      <c r="C8014" t="inlineStr">
        <is>
          <t>South</t>
        </is>
      </c>
      <c r="D8014" t="inlineStr">
        <is>
          <t>Bengaluru</t>
        </is>
      </c>
      <c r="E8014" t="inlineStr">
        <is>
          <t>No</t>
        </is>
      </c>
      <c r="F8014" t="inlineStr">
        <is>
          <t>Occasional</t>
        </is>
      </c>
      <c r="G8014" t="n">
        <v>1</v>
      </c>
      <c r="H8014" s="24" t="n">
        <v>1809.14</v>
      </c>
      <c r="I8014" s="24" t="n">
        <v>669.74</v>
      </c>
      <c r="J8014" s="25" t="n">
        <v>45717</v>
      </c>
      <c r="K8014" s="25" t="n">
        <v>45717</v>
      </c>
      <c r="L8014" t="n">
        <v>2</v>
      </c>
      <c r="M8014" t="n">
        <v>1</v>
      </c>
      <c r="N8014" t="n">
        <v>1</v>
      </c>
      <c r="O8014">
        <f>DATE(2026,1,1)-K8014</f>
        <v/>
      </c>
      <c r="P8014">
        <f>IF(G8014&gt;=2,"Repeat","One-time")</f>
        <v/>
      </c>
    </row>
    <row r="8015">
      <c r="A8015" t="inlineStr">
        <is>
          <t>C09126</t>
        </is>
      </c>
      <c r="B8015" t="inlineStr">
        <is>
          <t>Ananya Bose</t>
        </is>
      </c>
      <c r="C8015" t="inlineStr">
        <is>
          <t>South</t>
        </is>
      </c>
      <c r="D8015" t="inlineStr">
        <is>
          <t>Bengaluru</t>
        </is>
      </c>
      <c r="E8015" t="inlineStr">
        <is>
          <t>No</t>
        </is>
      </c>
      <c r="F8015" t="inlineStr">
        <is>
          <t>Occasional</t>
        </is>
      </c>
      <c r="G8015" t="n">
        <v>1</v>
      </c>
      <c r="H8015" s="24" t="n">
        <v>1808.65</v>
      </c>
      <c r="I8015" s="24" t="n">
        <v>910.79</v>
      </c>
      <c r="J8015" s="25" t="n">
        <v>45781</v>
      </c>
      <c r="K8015" s="25" t="n">
        <v>45781</v>
      </c>
      <c r="L8015" t="n">
        <v>3</v>
      </c>
      <c r="M8015" t="n">
        <v>1</v>
      </c>
      <c r="N8015" t="n">
        <v>1</v>
      </c>
      <c r="O8015">
        <f>DATE(2026,1,1)-K8015</f>
        <v/>
      </c>
      <c r="P8015">
        <f>IF(G8015&gt;=2,"Repeat","One-time")</f>
        <v/>
      </c>
    </row>
    <row r="8016">
      <c r="A8016" t="inlineStr">
        <is>
          <t>C10021</t>
        </is>
      </c>
      <c r="B8016" t="inlineStr">
        <is>
          <t>Rohan Reddy</t>
        </is>
      </c>
      <c r="C8016" t="inlineStr">
        <is>
          <t>North</t>
        </is>
      </c>
      <c r="D8016" t="inlineStr">
        <is>
          <t>Chandigarh</t>
        </is>
      </c>
      <c r="E8016" t="inlineStr">
        <is>
          <t>Yes</t>
        </is>
      </c>
      <c r="F8016" t="inlineStr">
        <is>
          <t>Occasional</t>
        </is>
      </c>
      <c r="G8016" t="n">
        <v>1</v>
      </c>
      <c r="H8016" s="24" t="n">
        <v>1808.65</v>
      </c>
      <c r="I8016" s="24" t="n">
        <v>910.79</v>
      </c>
      <c r="J8016" s="25" t="n">
        <v>45886</v>
      </c>
      <c r="K8016" s="25" t="n">
        <v>45886</v>
      </c>
      <c r="L8016" t="n">
        <v>3</v>
      </c>
      <c r="M8016" t="n">
        <v>2</v>
      </c>
      <c r="N8016" t="n">
        <v>1</v>
      </c>
      <c r="O8016">
        <f>DATE(2026,1,1)-K8016</f>
        <v/>
      </c>
      <c r="P8016">
        <f>IF(G8016&gt;=2,"Repeat","One-time")</f>
        <v/>
      </c>
    </row>
    <row r="8017">
      <c r="A8017" t="inlineStr">
        <is>
          <t>C08473</t>
        </is>
      </c>
      <c r="B8017" t="inlineStr">
        <is>
          <t>Ritu Banerjee</t>
        </is>
      </c>
      <c r="C8017" t="inlineStr">
        <is>
          <t>West</t>
        </is>
      </c>
      <c r="D8017" t="inlineStr">
        <is>
          <t>Mumbai</t>
        </is>
      </c>
      <c r="E8017" t="inlineStr">
        <is>
          <t>No</t>
        </is>
      </c>
      <c r="F8017" t="inlineStr">
        <is>
          <t>New</t>
        </is>
      </c>
      <c r="G8017" t="n">
        <v>2</v>
      </c>
      <c r="H8017" s="24" t="n">
        <v>1807.68</v>
      </c>
      <c r="I8017" s="24" t="n">
        <v>650.66</v>
      </c>
      <c r="J8017" s="25" t="n">
        <v>45962</v>
      </c>
      <c r="K8017" s="25" t="n">
        <v>45996</v>
      </c>
      <c r="L8017" t="n">
        <v>5</v>
      </c>
      <c r="M8017" t="n">
        <v>2</v>
      </c>
      <c r="N8017" t="n">
        <v>1</v>
      </c>
      <c r="O8017">
        <f>DATE(2026,1,1)-K8017</f>
        <v/>
      </c>
      <c r="P8017">
        <f>IF(G8017&gt;=2,"Repeat","One-time")</f>
        <v/>
      </c>
    </row>
    <row r="8018">
      <c r="A8018" t="inlineStr">
        <is>
          <t>C10599</t>
        </is>
      </c>
      <c r="B8018" t="inlineStr">
        <is>
          <t>Karan Patel</t>
        </is>
      </c>
      <c r="C8018" t="inlineStr">
        <is>
          <t>Central</t>
        </is>
      </c>
      <c r="D8018" t="inlineStr">
        <is>
          <t>Indore</t>
        </is>
      </c>
      <c r="E8018" t="inlineStr">
        <is>
          <t>No</t>
        </is>
      </c>
      <c r="F8018" t="inlineStr">
        <is>
          <t>New</t>
        </is>
      </c>
      <c r="G8018" t="n">
        <v>1</v>
      </c>
      <c r="H8018" s="24" t="n">
        <v>1807.41</v>
      </c>
      <c r="I8018" s="24" t="n">
        <v>907.83</v>
      </c>
      <c r="J8018" s="25" t="n">
        <v>45982</v>
      </c>
      <c r="K8018" s="25" t="n">
        <v>45982</v>
      </c>
      <c r="L8018" t="n">
        <v>4</v>
      </c>
      <c r="M8018" t="n">
        <v>2</v>
      </c>
      <c r="N8018" t="n">
        <v>1</v>
      </c>
      <c r="O8018">
        <f>DATE(2026,1,1)-K8018</f>
        <v/>
      </c>
      <c r="P8018">
        <f>IF(G8018&gt;=2,"Repeat","One-time")</f>
        <v/>
      </c>
    </row>
    <row r="8019">
      <c r="A8019" t="inlineStr">
        <is>
          <t>C02657</t>
        </is>
      </c>
      <c r="B8019" t="inlineStr">
        <is>
          <t>Nikhil Verma</t>
        </is>
      </c>
      <c r="C8019" t="inlineStr">
        <is>
          <t>East</t>
        </is>
      </c>
      <c r="D8019" t="inlineStr">
        <is>
          <t>Kolkata</t>
        </is>
      </c>
      <c r="E8019" t="inlineStr">
        <is>
          <t>Yes</t>
        </is>
      </c>
      <c r="F8019" t="inlineStr">
        <is>
          <t>Hibernating</t>
        </is>
      </c>
      <c r="G8019" t="n">
        <v>1</v>
      </c>
      <c r="H8019" s="24" t="n">
        <v>1806.4</v>
      </c>
      <c r="I8019" s="24" t="n">
        <v>497.26</v>
      </c>
      <c r="J8019" s="25" t="n">
        <v>45217</v>
      </c>
      <c r="K8019" s="25" t="n">
        <v>45217</v>
      </c>
      <c r="L8019" t="n">
        <v>1</v>
      </c>
      <c r="M8019" t="n">
        <v>1</v>
      </c>
      <c r="N8019" t="n">
        <v>1</v>
      </c>
      <c r="O8019">
        <f>DATE(2026,1,1)-K8019</f>
        <v/>
      </c>
      <c r="P8019">
        <f>IF(G8019&gt;=2,"Repeat","One-time")</f>
        <v/>
      </c>
    </row>
    <row r="8020">
      <c r="A8020" t="inlineStr">
        <is>
          <t>C05448</t>
        </is>
      </c>
      <c r="B8020" t="inlineStr">
        <is>
          <t>Gurpreet Mehta</t>
        </is>
      </c>
      <c r="C8020" t="inlineStr">
        <is>
          <t>South</t>
        </is>
      </c>
      <c r="D8020" t="inlineStr">
        <is>
          <t>Hyderabad</t>
        </is>
      </c>
      <c r="E8020" t="inlineStr">
        <is>
          <t>No</t>
        </is>
      </c>
      <c r="F8020" t="inlineStr">
        <is>
          <t>Occasional</t>
        </is>
      </c>
      <c r="G8020" t="n">
        <v>1</v>
      </c>
      <c r="H8020" s="24" t="n">
        <v>1803.67</v>
      </c>
      <c r="I8020" s="24" t="n">
        <v>474.32</v>
      </c>
      <c r="J8020" s="25" t="n">
        <v>45594</v>
      </c>
      <c r="K8020" s="25" t="n">
        <v>45594</v>
      </c>
      <c r="L8020" t="n">
        <v>2</v>
      </c>
      <c r="M8020" t="n">
        <v>1</v>
      </c>
      <c r="N8020" t="n">
        <v>1</v>
      </c>
      <c r="O8020">
        <f>DATE(2026,1,1)-K8020</f>
        <v/>
      </c>
      <c r="P8020">
        <f>IF(G8020&gt;=2,"Repeat","One-time")</f>
        <v/>
      </c>
    </row>
    <row r="8021">
      <c r="A8021" t="inlineStr">
        <is>
          <t>C11907</t>
        </is>
      </c>
      <c r="B8021" t="inlineStr">
        <is>
          <t>Vikram Sharma</t>
        </is>
      </c>
      <c r="C8021" t="inlineStr">
        <is>
          <t>South</t>
        </is>
      </c>
      <c r="D8021" t="inlineStr">
        <is>
          <t>Coimbatore</t>
        </is>
      </c>
      <c r="E8021" t="inlineStr">
        <is>
          <t>No</t>
        </is>
      </c>
      <c r="F8021" t="inlineStr">
        <is>
          <t>New</t>
        </is>
      </c>
      <c r="G8021" t="n">
        <v>1</v>
      </c>
      <c r="H8021" s="24" t="n">
        <v>1794.96</v>
      </c>
      <c r="I8021" s="24" t="n">
        <v>832.5599999999999</v>
      </c>
      <c r="J8021" s="25" t="n">
        <v>46014</v>
      </c>
      <c r="K8021" s="25" t="n">
        <v>46014</v>
      </c>
      <c r="L8021" t="n">
        <v>5</v>
      </c>
      <c r="M8021" t="n">
        <v>2</v>
      </c>
      <c r="N8021" t="n">
        <v>1</v>
      </c>
      <c r="O8021">
        <f>DATE(2026,1,1)-K8021</f>
        <v/>
      </c>
      <c r="P8021">
        <f>IF(G8021&gt;=2,"Repeat","One-time")</f>
        <v/>
      </c>
    </row>
    <row r="8022">
      <c r="A8022" t="inlineStr">
        <is>
          <t>C01271</t>
        </is>
      </c>
      <c r="B8022" t="inlineStr">
        <is>
          <t>Pooja Mukherjee</t>
        </is>
      </c>
      <c r="C8022" t="inlineStr">
        <is>
          <t>South</t>
        </is>
      </c>
      <c r="D8022" t="inlineStr">
        <is>
          <t>Bengaluru</t>
        </is>
      </c>
      <c r="E8022" t="inlineStr">
        <is>
          <t>No</t>
        </is>
      </c>
      <c r="F8022" t="inlineStr">
        <is>
          <t>Hibernating</t>
        </is>
      </c>
      <c r="G8022" t="n">
        <v>1</v>
      </c>
      <c r="H8022" s="24" t="n">
        <v>1794.31</v>
      </c>
      <c r="I8022" s="24" t="n">
        <v>334.57</v>
      </c>
      <c r="J8022" s="25" t="n">
        <v>45329</v>
      </c>
      <c r="K8022" s="25" t="n">
        <v>45329</v>
      </c>
      <c r="L8022" t="n">
        <v>1</v>
      </c>
      <c r="M8022" t="n">
        <v>1</v>
      </c>
      <c r="N8022" t="n">
        <v>1</v>
      </c>
      <c r="O8022">
        <f>DATE(2026,1,1)-K8022</f>
        <v/>
      </c>
      <c r="P8022">
        <f>IF(G8022&gt;=2,"Repeat","One-time")</f>
        <v/>
      </c>
    </row>
    <row r="8023">
      <c r="A8023" t="inlineStr">
        <is>
          <t>C10471</t>
        </is>
      </c>
      <c r="B8023" t="inlineStr">
        <is>
          <t>Abhishek Sharma</t>
        </is>
      </c>
      <c r="C8023" t="inlineStr">
        <is>
          <t>West</t>
        </is>
      </c>
      <c r="D8023" t="inlineStr">
        <is>
          <t>Surat</t>
        </is>
      </c>
      <c r="E8023" t="inlineStr">
        <is>
          <t>No</t>
        </is>
      </c>
      <c r="F8023" t="inlineStr">
        <is>
          <t>New</t>
        </is>
      </c>
      <c r="G8023" t="n">
        <v>1</v>
      </c>
      <c r="H8023" s="24" t="n">
        <v>1789.18</v>
      </c>
      <c r="I8023" s="24" t="n">
        <v>228.46</v>
      </c>
      <c r="J8023" s="25" t="n">
        <v>46011</v>
      </c>
      <c r="K8023" s="25" t="n">
        <v>46011</v>
      </c>
      <c r="L8023" t="n">
        <v>5</v>
      </c>
      <c r="M8023" t="n">
        <v>2</v>
      </c>
      <c r="N8023" t="n">
        <v>1</v>
      </c>
      <c r="O8023">
        <f>DATE(2026,1,1)-K8023</f>
        <v/>
      </c>
      <c r="P8023">
        <f>IF(G8023&gt;=2,"Repeat","One-time")</f>
        <v/>
      </c>
    </row>
    <row r="8024">
      <c r="A8024" t="inlineStr">
        <is>
          <t>C10758</t>
        </is>
      </c>
      <c r="B8024" t="inlineStr">
        <is>
          <t>Riya Agarwal</t>
        </is>
      </c>
      <c r="C8024" t="inlineStr">
        <is>
          <t>East</t>
        </is>
      </c>
      <c r="D8024" t="inlineStr">
        <is>
          <t>Guwahati</t>
        </is>
      </c>
      <c r="E8024" t="inlineStr">
        <is>
          <t>No</t>
        </is>
      </c>
      <c r="F8024" t="inlineStr">
        <is>
          <t>New</t>
        </is>
      </c>
      <c r="G8024" t="n">
        <v>1</v>
      </c>
      <c r="H8024" s="24" t="n">
        <v>1788.21</v>
      </c>
      <c r="I8024" s="24" t="n">
        <v>488.05</v>
      </c>
      <c r="J8024" s="25" t="n">
        <v>45947</v>
      </c>
      <c r="K8024" s="25" t="n">
        <v>45947</v>
      </c>
      <c r="L8024" t="n">
        <v>4</v>
      </c>
      <c r="M8024" t="n">
        <v>2</v>
      </c>
      <c r="N8024" t="n">
        <v>1</v>
      </c>
      <c r="O8024">
        <f>DATE(2026,1,1)-K8024</f>
        <v/>
      </c>
      <c r="P8024">
        <f>IF(G8024&gt;=2,"Repeat","One-time")</f>
        <v/>
      </c>
    </row>
    <row r="8025">
      <c r="A8025" t="inlineStr">
        <is>
          <t>C01465</t>
        </is>
      </c>
      <c r="B8025" t="inlineStr">
        <is>
          <t>Divya Kumar</t>
        </is>
      </c>
      <c r="C8025" t="inlineStr">
        <is>
          <t>East</t>
        </is>
      </c>
      <c r="D8025" t="inlineStr">
        <is>
          <t>Guwahati</t>
        </is>
      </c>
      <c r="E8025" t="inlineStr">
        <is>
          <t>No</t>
        </is>
      </c>
      <c r="F8025" t="inlineStr">
        <is>
          <t>Hibernating</t>
        </is>
      </c>
      <c r="G8025" t="n">
        <v>1</v>
      </c>
      <c r="H8025" s="24" t="n">
        <v>1785</v>
      </c>
      <c r="I8025" s="24" t="n">
        <v>469.04</v>
      </c>
      <c r="J8025" s="25" t="n">
        <v>45013</v>
      </c>
      <c r="K8025" s="25" t="n">
        <v>45013</v>
      </c>
      <c r="L8025" t="n">
        <v>1</v>
      </c>
      <c r="M8025" t="n">
        <v>1</v>
      </c>
      <c r="N8025" t="n">
        <v>1</v>
      </c>
      <c r="O8025">
        <f>DATE(2026,1,1)-K8025</f>
        <v/>
      </c>
      <c r="P8025">
        <f>IF(G8025&gt;=2,"Repeat","One-time")</f>
        <v/>
      </c>
    </row>
    <row r="8026">
      <c r="A8026" t="inlineStr">
        <is>
          <t>C09897</t>
        </is>
      </c>
      <c r="B8026" t="inlineStr">
        <is>
          <t>Kavya Kumar</t>
        </is>
      </c>
      <c r="C8026" t="inlineStr">
        <is>
          <t>South</t>
        </is>
      </c>
      <c r="D8026" t="inlineStr">
        <is>
          <t>Bengaluru</t>
        </is>
      </c>
      <c r="E8026" t="inlineStr">
        <is>
          <t>No</t>
        </is>
      </c>
      <c r="F8026" t="inlineStr">
        <is>
          <t>Occasional</t>
        </is>
      </c>
      <c r="G8026" t="n">
        <v>1</v>
      </c>
      <c r="H8026" s="24" t="n">
        <v>1782.64</v>
      </c>
      <c r="I8026" s="24" t="n">
        <v>519.8</v>
      </c>
      <c r="J8026" s="25" t="n">
        <v>45849</v>
      </c>
      <c r="K8026" s="25" t="n">
        <v>45849</v>
      </c>
      <c r="L8026" t="n">
        <v>3</v>
      </c>
      <c r="M8026" t="n">
        <v>1</v>
      </c>
      <c r="N8026" t="n">
        <v>1</v>
      </c>
      <c r="O8026">
        <f>DATE(2026,1,1)-K8026</f>
        <v/>
      </c>
      <c r="P8026">
        <f>IF(G8026&gt;=2,"Repeat","One-time")</f>
        <v/>
      </c>
    </row>
    <row r="8027">
      <c r="A8027" t="inlineStr">
        <is>
          <t>C07719</t>
        </is>
      </c>
      <c r="B8027" t="inlineStr">
        <is>
          <t>Arjun Agarwal</t>
        </is>
      </c>
      <c r="C8027" t="inlineStr">
        <is>
          <t>North</t>
        </is>
      </c>
      <c r="D8027" t="inlineStr">
        <is>
          <t>Chandigarh</t>
        </is>
      </c>
      <c r="E8027" t="inlineStr">
        <is>
          <t>Yes</t>
        </is>
      </c>
      <c r="F8027" t="inlineStr">
        <is>
          <t>Occasional</t>
        </is>
      </c>
      <c r="G8027" t="n">
        <v>1</v>
      </c>
      <c r="H8027" s="24" t="n">
        <v>1782.64</v>
      </c>
      <c r="I8027" s="24" t="n">
        <v>519.8</v>
      </c>
      <c r="J8027" s="25" t="n">
        <v>45761</v>
      </c>
      <c r="K8027" s="25" t="n">
        <v>45761</v>
      </c>
      <c r="L8027" t="n">
        <v>3</v>
      </c>
      <c r="M8027" t="n">
        <v>1</v>
      </c>
      <c r="N8027" t="n">
        <v>1</v>
      </c>
      <c r="O8027">
        <f>DATE(2026,1,1)-K8027</f>
        <v/>
      </c>
      <c r="P8027">
        <f>IF(G8027&gt;=2,"Repeat","One-time")</f>
        <v/>
      </c>
    </row>
    <row r="8028">
      <c r="A8028" t="inlineStr">
        <is>
          <t>C03468</t>
        </is>
      </c>
      <c r="B8028" t="inlineStr">
        <is>
          <t>Maria Pillai</t>
        </is>
      </c>
      <c r="C8028" t="inlineStr">
        <is>
          <t>West</t>
        </is>
      </c>
      <c r="D8028" t="inlineStr">
        <is>
          <t>Panaji</t>
        </is>
      </c>
      <c r="E8028" t="inlineStr">
        <is>
          <t>No</t>
        </is>
      </c>
      <c r="F8028" t="inlineStr">
        <is>
          <t>Occasional</t>
        </is>
      </c>
      <c r="G8028" t="n">
        <v>1</v>
      </c>
      <c r="H8028" s="24" t="n">
        <v>1781.78</v>
      </c>
      <c r="I8028" s="24" t="n">
        <v>702.9299999999999</v>
      </c>
      <c r="J8028" s="25" t="n">
        <v>45576</v>
      </c>
      <c r="K8028" s="25" t="n">
        <v>45576</v>
      </c>
      <c r="L8028" t="n">
        <v>2</v>
      </c>
      <c r="M8028" t="n">
        <v>1</v>
      </c>
      <c r="N8028" t="n">
        <v>1</v>
      </c>
      <c r="O8028">
        <f>DATE(2026,1,1)-K8028</f>
        <v/>
      </c>
      <c r="P8028">
        <f>IF(G8028&gt;=2,"Repeat","One-time")</f>
        <v/>
      </c>
    </row>
    <row r="8029">
      <c r="A8029" t="inlineStr">
        <is>
          <t>C06758</t>
        </is>
      </c>
      <c r="B8029" t="inlineStr">
        <is>
          <t>Ananya Mehta</t>
        </is>
      </c>
      <c r="C8029" t="inlineStr">
        <is>
          <t>South</t>
        </is>
      </c>
      <c r="D8029" t="inlineStr">
        <is>
          <t>Bengaluru</t>
        </is>
      </c>
      <c r="E8029" t="inlineStr">
        <is>
          <t>No</t>
        </is>
      </c>
      <c r="F8029" t="inlineStr">
        <is>
          <t>Occasional</t>
        </is>
      </c>
      <c r="G8029" t="n">
        <v>1</v>
      </c>
      <c r="H8029" s="24" t="n">
        <v>1781.4</v>
      </c>
      <c r="I8029" s="24" t="n">
        <v>529.47</v>
      </c>
      <c r="J8029" s="25" t="n">
        <v>45692</v>
      </c>
      <c r="K8029" s="25" t="n">
        <v>45692</v>
      </c>
      <c r="L8029" t="n">
        <v>2</v>
      </c>
      <c r="M8029" t="n">
        <v>1</v>
      </c>
      <c r="N8029" t="n">
        <v>1</v>
      </c>
      <c r="O8029">
        <f>DATE(2026,1,1)-K8029</f>
        <v/>
      </c>
      <c r="P8029">
        <f>IF(G8029&gt;=2,"Repeat","One-time")</f>
        <v/>
      </c>
    </row>
    <row r="8030">
      <c r="A8030" t="inlineStr">
        <is>
          <t>C08214</t>
        </is>
      </c>
      <c r="B8030" t="inlineStr">
        <is>
          <t>Aditya Prasad</t>
        </is>
      </c>
      <c r="C8030" t="inlineStr">
        <is>
          <t>South</t>
        </is>
      </c>
      <c r="D8030" t="inlineStr">
        <is>
          <t>Hyderabad</t>
        </is>
      </c>
      <c r="E8030" t="inlineStr">
        <is>
          <t>No</t>
        </is>
      </c>
      <c r="F8030" t="inlineStr">
        <is>
          <t>Occasional</t>
        </is>
      </c>
      <c r="G8030" t="n">
        <v>2</v>
      </c>
      <c r="H8030" s="24" t="n">
        <v>1781.23</v>
      </c>
      <c r="I8030" s="24" t="n">
        <v>610.27</v>
      </c>
      <c r="J8030" s="25" t="n">
        <v>45864</v>
      </c>
      <c r="K8030" s="25" t="n">
        <v>45949</v>
      </c>
      <c r="L8030" t="n">
        <v>4</v>
      </c>
      <c r="M8030" t="n">
        <v>2</v>
      </c>
      <c r="N8030" t="n">
        <v>1</v>
      </c>
      <c r="O8030">
        <f>DATE(2026,1,1)-K8030</f>
        <v/>
      </c>
      <c r="P8030">
        <f>IF(G8030&gt;=2,"Repeat","One-time")</f>
        <v/>
      </c>
    </row>
    <row r="8031">
      <c r="A8031" t="inlineStr">
        <is>
          <t>C07355</t>
        </is>
      </c>
      <c r="B8031" t="inlineStr">
        <is>
          <t>Zoya Kumar</t>
        </is>
      </c>
      <c r="C8031" t="inlineStr">
        <is>
          <t>North</t>
        </is>
      </c>
      <c r="D8031" t="inlineStr">
        <is>
          <t>Jaipur</t>
        </is>
      </c>
      <c r="E8031" t="inlineStr">
        <is>
          <t>No</t>
        </is>
      </c>
      <c r="F8031" t="inlineStr">
        <is>
          <t>Occasional</t>
        </is>
      </c>
      <c r="G8031" t="n">
        <v>1</v>
      </c>
      <c r="H8031" s="24" t="n">
        <v>1777.41</v>
      </c>
      <c r="I8031" s="24" t="n">
        <v>711.1</v>
      </c>
      <c r="J8031" s="25" t="n">
        <v>45654</v>
      </c>
      <c r="K8031" s="25" t="n">
        <v>45654</v>
      </c>
      <c r="L8031" t="n">
        <v>2</v>
      </c>
      <c r="M8031" t="n">
        <v>1</v>
      </c>
      <c r="N8031" t="n">
        <v>1</v>
      </c>
      <c r="O8031">
        <f>DATE(2026,1,1)-K8031</f>
        <v/>
      </c>
      <c r="P8031">
        <f>IF(G8031&gt;=2,"Repeat","One-time")</f>
        <v/>
      </c>
    </row>
    <row r="8032">
      <c r="A8032" t="inlineStr">
        <is>
          <t>C05786</t>
        </is>
      </c>
      <c r="B8032" t="inlineStr">
        <is>
          <t>Priya Reddy</t>
        </is>
      </c>
      <c r="C8032" t="inlineStr">
        <is>
          <t>West</t>
        </is>
      </c>
      <c r="D8032" t="inlineStr">
        <is>
          <t>Mumbai</t>
        </is>
      </c>
      <c r="E8032" t="inlineStr">
        <is>
          <t>No</t>
        </is>
      </c>
      <c r="F8032" t="inlineStr">
        <is>
          <t>Occasional</t>
        </is>
      </c>
      <c r="G8032" t="n">
        <v>1</v>
      </c>
      <c r="H8032" s="24" t="n">
        <v>1775.44</v>
      </c>
      <c r="I8032" s="24" t="n">
        <v>637.12</v>
      </c>
      <c r="J8032" s="25" t="n">
        <v>45513</v>
      </c>
      <c r="K8032" s="25" t="n">
        <v>45513</v>
      </c>
      <c r="L8032" t="n">
        <v>2</v>
      </c>
      <c r="M8032" t="n">
        <v>1</v>
      </c>
      <c r="N8032" t="n">
        <v>1</v>
      </c>
      <c r="O8032">
        <f>DATE(2026,1,1)-K8032</f>
        <v/>
      </c>
      <c r="P8032">
        <f>IF(G8032&gt;=2,"Repeat","One-time")</f>
        <v/>
      </c>
    </row>
    <row r="8033">
      <c r="A8033" t="inlineStr">
        <is>
          <t>C04360</t>
        </is>
      </c>
      <c r="B8033" t="inlineStr">
        <is>
          <t>Divya Das</t>
        </is>
      </c>
      <c r="C8033" t="inlineStr">
        <is>
          <t>West</t>
        </is>
      </c>
      <c r="D8033" t="inlineStr">
        <is>
          <t>Mumbai</t>
        </is>
      </c>
      <c r="E8033" t="inlineStr">
        <is>
          <t>Yes</t>
        </is>
      </c>
      <c r="F8033" t="inlineStr">
        <is>
          <t>Occasional</t>
        </is>
      </c>
      <c r="G8033" t="n">
        <v>2</v>
      </c>
      <c r="H8033" s="24" t="n">
        <v>1773.98</v>
      </c>
      <c r="I8033" s="24" t="n">
        <v>824.27</v>
      </c>
      <c r="J8033" s="25" t="n">
        <v>45840</v>
      </c>
      <c r="K8033" s="25" t="n">
        <v>45933</v>
      </c>
      <c r="L8033" t="n">
        <v>4</v>
      </c>
      <c r="M8033" t="n">
        <v>2</v>
      </c>
      <c r="N8033" t="n">
        <v>1</v>
      </c>
      <c r="O8033">
        <f>DATE(2026,1,1)-K8033</f>
        <v/>
      </c>
      <c r="P8033">
        <f>IF(G8033&gt;=2,"Repeat","One-time")</f>
        <v/>
      </c>
    </row>
    <row r="8034">
      <c r="A8034" t="inlineStr">
        <is>
          <t>C03048</t>
        </is>
      </c>
      <c r="B8034" t="inlineStr">
        <is>
          <t>Joseph Gupta</t>
        </is>
      </c>
      <c r="C8034" t="inlineStr">
        <is>
          <t>West</t>
        </is>
      </c>
      <c r="D8034" t="inlineStr">
        <is>
          <t>Mumbai</t>
        </is>
      </c>
      <c r="E8034" t="inlineStr">
        <is>
          <t>Yes</t>
        </is>
      </c>
      <c r="F8034" t="inlineStr">
        <is>
          <t>Hibernating</t>
        </is>
      </c>
      <c r="G8034" t="n">
        <v>1</v>
      </c>
      <c r="H8034" s="24" t="n">
        <v>1773.46</v>
      </c>
      <c r="I8034" s="24" t="n">
        <v>294.96</v>
      </c>
      <c r="J8034" s="25" t="n">
        <v>45354</v>
      </c>
      <c r="K8034" s="25" t="n">
        <v>45354</v>
      </c>
      <c r="L8034" t="n">
        <v>1</v>
      </c>
      <c r="M8034" t="n">
        <v>1</v>
      </c>
      <c r="N8034" t="n">
        <v>1</v>
      </c>
      <c r="O8034">
        <f>DATE(2026,1,1)-K8034</f>
        <v/>
      </c>
      <c r="P8034">
        <f>IF(G8034&gt;=2,"Repeat","One-time")</f>
        <v/>
      </c>
    </row>
    <row r="8035">
      <c r="A8035" t="inlineStr">
        <is>
          <t>C09811</t>
        </is>
      </c>
      <c r="B8035" t="inlineStr">
        <is>
          <t>Amit Gupta</t>
        </is>
      </c>
      <c r="C8035" t="inlineStr">
        <is>
          <t>North</t>
        </is>
      </c>
      <c r="D8035" t="inlineStr">
        <is>
          <t>Delhi</t>
        </is>
      </c>
      <c r="E8035" t="inlineStr">
        <is>
          <t>Yes</t>
        </is>
      </c>
      <c r="F8035" t="inlineStr">
        <is>
          <t>New</t>
        </is>
      </c>
      <c r="G8035" t="n">
        <v>1</v>
      </c>
      <c r="H8035" s="24" t="n">
        <v>1772.31</v>
      </c>
      <c r="I8035" s="24" t="n">
        <v>539.72</v>
      </c>
      <c r="J8035" s="25" t="n">
        <v>45940</v>
      </c>
      <c r="K8035" s="25" t="n">
        <v>45940</v>
      </c>
      <c r="L8035" t="n">
        <v>4</v>
      </c>
      <c r="M8035" t="n">
        <v>1</v>
      </c>
      <c r="N8035" t="n">
        <v>1</v>
      </c>
      <c r="O8035">
        <f>DATE(2026,1,1)-K8035</f>
        <v/>
      </c>
      <c r="P8035">
        <f>IF(G8035&gt;=2,"Repeat","One-time")</f>
        <v/>
      </c>
    </row>
    <row r="8036">
      <c r="A8036" t="inlineStr">
        <is>
          <t>C11082</t>
        </is>
      </c>
      <c r="B8036" t="inlineStr">
        <is>
          <t>Swati Khan</t>
        </is>
      </c>
      <c r="C8036" t="inlineStr">
        <is>
          <t>North</t>
        </is>
      </c>
      <c r="D8036" t="inlineStr">
        <is>
          <t>Delhi</t>
        </is>
      </c>
      <c r="E8036" t="inlineStr">
        <is>
          <t>No</t>
        </is>
      </c>
      <c r="F8036" t="inlineStr">
        <is>
          <t>New</t>
        </is>
      </c>
      <c r="G8036" t="n">
        <v>1</v>
      </c>
      <c r="H8036" s="24" t="n">
        <v>1769.12</v>
      </c>
      <c r="I8036" s="24" t="n">
        <v>452.56</v>
      </c>
      <c r="J8036" s="25" t="n">
        <v>45965</v>
      </c>
      <c r="K8036" s="25" t="n">
        <v>45965</v>
      </c>
      <c r="L8036" t="n">
        <v>4</v>
      </c>
      <c r="M8036" t="n">
        <v>2</v>
      </c>
      <c r="N8036" t="n">
        <v>1</v>
      </c>
      <c r="O8036">
        <f>DATE(2026,1,1)-K8036</f>
        <v/>
      </c>
      <c r="P8036">
        <f>IF(G8036&gt;=2,"Repeat","One-time")</f>
        <v/>
      </c>
    </row>
    <row r="8037">
      <c r="A8037" t="inlineStr">
        <is>
          <t>C06817</t>
        </is>
      </c>
      <c r="B8037" t="inlineStr">
        <is>
          <t>Arjun Ghosh</t>
        </is>
      </c>
      <c r="C8037" t="inlineStr">
        <is>
          <t>East</t>
        </is>
      </c>
      <c r="D8037" t="inlineStr">
        <is>
          <t>Guwahati</t>
        </is>
      </c>
      <c r="E8037" t="inlineStr">
        <is>
          <t>No</t>
        </is>
      </c>
      <c r="F8037" t="inlineStr">
        <is>
          <t>Occasional</t>
        </is>
      </c>
      <c r="G8037" t="n">
        <v>2</v>
      </c>
      <c r="H8037" s="24" t="n">
        <v>1746.85</v>
      </c>
      <c r="I8037" s="24" t="n">
        <v>309.17</v>
      </c>
      <c r="J8037" s="25" t="n">
        <v>45621</v>
      </c>
      <c r="K8037" s="25" t="n">
        <v>45693</v>
      </c>
      <c r="L8037" t="n">
        <v>2</v>
      </c>
      <c r="M8037" t="n">
        <v>2</v>
      </c>
      <c r="N8037" t="n">
        <v>1</v>
      </c>
      <c r="O8037">
        <f>DATE(2026,1,1)-K8037</f>
        <v/>
      </c>
      <c r="P8037">
        <f>IF(G8037&gt;=2,"Repeat","One-time")</f>
        <v/>
      </c>
    </row>
    <row r="8038">
      <c r="A8038" t="inlineStr">
        <is>
          <t>C10399</t>
        </is>
      </c>
      <c r="B8038" t="inlineStr">
        <is>
          <t>Shreya Menon</t>
        </is>
      </c>
      <c r="C8038" t="inlineStr">
        <is>
          <t>East</t>
        </is>
      </c>
      <c r="D8038" t="inlineStr">
        <is>
          <t>Kolkata</t>
        </is>
      </c>
      <c r="E8038" t="inlineStr">
        <is>
          <t>No</t>
        </is>
      </c>
      <c r="F8038" t="inlineStr">
        <is>
          <t>New</t>
        </is>
      </c>
      <c r="G8038" t="n">
        <v>1</v>
      </c>
      <c r="H8038" s="24" t="n">
        <v>1746.4</v>
      </c>
      <c r="I8038" s="24" t="n">
        <v>526.58</v>
      </c>
      <c r="J8038" s="25" t="n">
        <v>45956</v>
      </c>
      <c r="K8038" s="25" t="n">
        <v>45956</v>
      </c>
      <c r="L8038" t="n">
        <v>4</v>
      </c>
      <c r="M8038" t="n">
        <v>2</v>
      </c>
      <c r="N8038" t="n">
        <v>1</v>
      </c>
      <c r="O8038">
        <f>DATE(2026,1,1)-K8038</f>
        <v/>
      </c>
      <c r="P8038">
        <f>IF(G8038&gt;=2,"Repeat","One-time")</f>
        <v/>
      </c>
    </row>
    <row r="8039">
      <c r="A8039" t="inlineStr">
        <is>
          <t>C04855</t>
        </is>
      </c>
      <c r="B8039" t="inlineStr">
        <is>
          <t>Aditya Yadav</t>
        </is>
      </c>
      <c r="C8039" t="inlineStr">
        <is>
          <t>West</t>
        </is>
      </c>
      <c r="D8039" t="inlineStr">
        <is>
          <t>Mumbai</t>
        </is>
      </c>
      <c r="E8039" t="inlineStr">
        <is>
          <t>No</t>
        </is>
      </c>
      <c r="F8039" t="inlineStr">
        <is>
          <t>Hibernating</t>
        </is>
      </c>
      <c r="G8039" t="n">
        <v>1</v>
      </c>
      <c r="H8039" s="24" t="n">
        <v>1740.6</v>
      </c>
      <c r="I8039" s="24" t="n">
        <v>133.37</v>
      </c>
      <c r="J8039" s="25" t="n">
        <v>45442</v>
      </c>
      <c r="K8039" s="25" t="n">
        <v>45442</v>
      </c>
      <c r="L8039" t="n">
        <v>1</v>
      </c>
      <c r="M8039" t="n">
        <v>1</v>
      </c>
      <c r="N8039" t="n">
        <v>1</v>
      </c>
      <c r="O8039">
        <f>DATE(2026,1,1)-K8039</f>
        <v/>
      </c>
      <c r="P8039">
        <f>IF(G8039&gt;=2,"Repeat","One-time")</f>
        <v/>
      </c>
    </row>
    <row r="8040">
      <c r="A8040" t="inlineStr">
        <is>
          <t>C02934</t>
        </is>
      </c>
      <c r="B8040" t="inlineStr">
        <is>
          <t>Ritu Singh</t>
        </is>
      </c>
      <c r="C8040" t="inlineStr">
        <is>
          <t>North</t>
        </is>
      </c>
      <c r="D8040" t="inlineStr">
        <is>
          <t>Gurugram</t>
        </is>
      </c>
      <c r="E8040" t="inlineStr">
        <is>
          <t>Yes</t>
        </is>
      </c>
      <c r="F8040" t="inlineStr">
        <is>
          <t>Hibernating</t>
        </is>
      </c>
      <c r="G8040" t="n">
        <v>1</v>
      </c>
      <c r="H8040" s="24" t="n">
        <v>1740.25</v>
      </c>
      <c r="I8040" s="24" t="n">
        <v>429.57</v>
      </c>
      <c r="J8040" s="25" t="n">
        <v>45235</v>
      </c>
      <c r="K8040" s="25" t="n">
        <v>45235</v>
      </c>
      <c r="L8040" t="n">
        <v>1</v>
      </c>
      <c r="M8040" t="n">
        <v>1</v>
      </c>
      <c r="N8040" t="n">
        <v>1</v>
      </c>
      <c r="O8040">
        <f>DATE(2026,1,1)-K8040</f>
        <v/>
      </c>
      <c r="P8040">
        <f>IF(G8040&gt;=2,"Repeat","One-time")</f>
        <v/>
      </c>
    </row>
    <row r="8041">
      <c r="A8041" t="inlineStr">
        <is>
          <t>C09654</t>
        </is>
      </c>
      <c r="B8041" t="inlineStr">
        <is>
          <t>Amit Khan</t>
        </is>
      </c>
      <c r="C8041" t="inlineStr">
        <is>
          <t>East</t>
        </is>
      </c>
      <c r="D8041" t="inlineStr">
        <is>
          <t>Jamshedpur</t>
        </is>
      </c>
      <c r="E8041" t="inlineStr">
        <is>
          <t>Yes</t>
        </is>
      </c>
      <c r="F8041" t="inlineStr">
        <is>
          <t>Occasional</t>
        </is>
      </c>
      <c r="G8041" t="n">
        <v>2</v>
      </c>
      <c r="H8041" s="24" t="n">
        <v>1737.86</v>
      </c>
      <c r="I8041" s="24" t="n">
        <v>576.5700000000001</v>
      </c>
      <c r="J8041" s="25" t="n">
        <v>45859</v>
      </c>
      <c r="K8041" s="25" t="n">
        <v>45993</v>
      </c>
      <c r="L8041" t="n">
        <v>5</v>
      </c>
      <c r="M8041" t="n">
        <v>2</v>
      </c>
      <c r="N8041" t="n">
        <v>1</v>
      </c>
      <c r="O8041">
        <f>DATE(2026,1,1)-K8041</f>
        <v/>
      </c>
      <c r="P8041">
        <f>IF(G8041&gt;=2,"Repeat","One-time")</f>
        <v/>
      </c>
    </row>
    <row r="8042">
      <c r="A8042" t="inlineStr">
        <is>
          <t>C10635</t>
        </is>
      </c>
      <c r="B8042" t="inlineStr">
        <is>
          <t>Lakshmi Yadav</t>
        </is>
      </c>
      <c r="C8042" t="inlineStr">
        <is>
          <t>South</t>
        </is>
      </c>
      <c r="D8042" t="inlineStr">
        <is>
          <t>Bengaluru</t>
        </is>
      </c>
      <c r="E8042" t="inlineStr">
        <is>
          <t>No</t>
        </is>
      </c>
      <c r="F8042" t="inlineStr">
        <is>
          <t>New</t>
        </is>
      </c>
      <c r="G8042" t="n">
        <v>1</v>
      </c>
      <c r="H8042" s="24" t="n">
        <v>1735.48</v>
      </c>
      <c r="I8042" s="24" t="n">
        <v>587.65</v>
      </c>
      <c r="J8042" s="25" t="n">
        <v>45947</v>
      </c>
      <c r="K8042" s="25" t="n">
        <v>45947</v>
      </c>
      <c r="L8042" t="n">
        <v>4</v>
      </c>
      <c r="M8042" t="n">
        <v>2</v>
      </c>
      <c r="N8042" t="n">
        <v>1</v>
      </c>
      <c r="O8042">
        <f>DATE(2026,1,1)-K8042</f>
        <v/>
      </c>
      <c r="P8042">
        <f>IF(G8042&gt;=2,"Repeat","One-time")</f>
        <v/>
      </c>
    </row>
    <row r="8043">
      <c r="A8043" t="inlineStr">
        <is>
          <t>C07095</t>
        </is>
      </c>
      <c r="B8043" t="inlineStr">
        <is>
          <t>Sneha Shah</t>
        </is>
      </c>
      <c r="C8043" t="inlineStr">
        <is>
          <t>West</t>
        </is>
      </c>
      <c r="D8043" t="inlineStr">
        <is>
          <t>Panaji</t>
        </is>
      </c>
      <c r="E8043" t="inlineStr">
        <is>
          <t>No</t>
        </is>
      </c>
      <c r="F8043" t="inlineStr">
        <is>
          <t>Occasional</t>
        </is>
      </c>
      <c r="G8043" t="n">
        <v>1</v>
      </c>
      <c r="H8043" s="24" t="n">
        <v>1733.69</v>
      </c>
      <c r="I8043" s="24" t="n">
        <v>573.01</v>
      </c>
      <c r="J8043" s="25" t="n">
        <v>45687</v>
      </c>
      <c r="K8043" s="25" t="n">
        <v>45687</v>
      </c>
      <c r="L8043" t="n">
        <v>2</v>
      </c>
      <c r="M8043" t="n">
        <v>1</v>
      </c>
      <c r="N8043" t="n">
        <v>1</v>
      </c>
      <c r="O8043">
        <f>DATE(2026,1,1)-K8043</f>
        <v/>
      </c>
      <c r="P8043">
        <f>IF(G8043&gt;=2,"Repeat","One-time")</f>
        <v/>
      </c>
    </row>
    <row r="8044">
      <c r="A8044" t="inlineStr">
        <is>
          <t>C02189</t>
        </is>
      </c>
      <c r="B8044" t="inlineStr">
        <is>
          <t>Joseph Mukherjee</t>
        </is>
      </c>
      <c r="C8044" t="inlineStr">
        <is>
          <t>West</t>
        </is>
      </c>
      <c r="D8044" t="inlineStr">
        <is>
          <t>Mumbai</t>
        </is>
      </c>
      <c r="E8044" t="inlineStr">
        <is>
          <t>No</t>
        </is>
      </c>
      <c r="F8044" t="inlineStr">
        <is>
          <t>Hibernating</t>
        </is>
      </c>
      <c r="G8044" t="n">
        <v>1</v>
      </c>
      <c r="H8044" s="24" t="n">
        <v>1733.1</v>
      </c>
      <c r="I8044" s="24" t="n">
        <v>585.78</v>
      </c>
      <c r="J8044" s="25" t="n">
        <v>45268</v>
      </c>
      <c r="K8044" s="25" t="n">
        <v>45268</v>
      </c>
      <c r="L8044" t="n">
        <v>1</v>
      </c>
      <c r="M8044" t="n">
        <v>1</v>
      </c>
      <c r="N8044" t="n">
        <v>1</v>
      </c>
      <c r="O8044">
        <f>DATE(2026,1,1)-K8044</f>
        <v/>
      </c>
      <c r="P8044">
        <f>IF(G8044&gt;=2,"Repeat","One-time")</f>
        <v/>
      </c>
    </row>
    <row r="8045">
      <c r="A8045" t="inlineStr">
        <is>
          <t>C06854</t>
        </is>
      </c>
      <c r="B8045" t="inlineStr">
        <is>
          <t>Rahul Joshi</t>
        </is>
      </c>
      <c r="C8045" t="inlineStr">
        <is>
          <t>South</t>
        </is>
      </c>
      <c r="D8045" t="inlineStr">
        <is>
          <t>Coimbatore</t>
        </is>
      </c>
      <c r="E8045" t="inlineStr">
        <is>
          <t>No</t>
        </is>
      </c>
      <c r="F8045" t="inlineStr">
        <is>
          <t>Occasional</t>
        </is>
      </c>
      <c r="G8045" t="n">
        <v>1</v>
      </c>
      <c r="H8045" s="24" t="n">
        <v>1729.26</v>
      </c>
      <c r="I8045" s="24" t="n">
        <v>503.64</v>
      </c>
      <c r="J8045" s="25" t="n">
        <v>45612</v>
      </c>
      <c r="K8045" s="25" t="n">
        <v>45612</v>
      </c>
      <c r="L8045" t="n">
        <v>2</v>
      </c>
      <c r="M8045" t="n">
        <v>1</v>
      </c>
      <c r="N8045" t="n">
        <v>1</v>
      </c>
      <c r="O8045">
        <f>DATE(2026,1,1)-K8045</f>
        <v/>
      </c>
      <c r="P8045">
        <f>IF(G8045&gt;=2,"Repeat","One-time")</f>
        <v/>
      </c>
    </row>
    <row r="8046">
      <c r="A8046" t="inlineStr">
        <is>
          <t>C04888</t>
        </is>
      </c>
      <c r="B8046" t="inlineStr">
        <is>
          <t>Joseph Reddy</t>
        </is>
      </c>
      <c r="C8046" t="inlineStr">
        <is>
          <t>North</t>
        </is>
      </c>
      <c r="D8046" t="inlineStr">
        <is>
          <t>Lucknow</t>
        </is>
      </c>
      <c r="E8046" t="inlineStr">
        <is>
          <t>No</t>
        </is>
      </c>
      <c r="F8046" t="inlineStr">
        <is>
          <t>Occasional</t>
        </is>
      </c>
      <c r="G8046" t="n">
        <v>2</v>
      </c>
      <c r="H8046" s="24" t="n">
        <v>1727.59</v>
      </c>
      <c r="I8046" s="24" t="n">
        <v>701.39</v>
      </c>
      <c r="J8046" s="25" t="n">
        <v>45513</v>
      </c>
      <c r="K8046" s="25" t="n">
        <v>45543</v>
      </c>
      <c r="L8046" t="n">
        <v>2</v>
      </c>
      <c r="M8046" t="n">
        <v>2</v>
      </c>
      <c r="N8046" t="n">
        <v>1</v>
      </c>
      <c r="O8046">
        <f>DATE(2026,1,1)-K8046</f>
        <v/>
      </c>
      <c r="P8046">
        <f>IF(G8046&gt;=2,"Repeat","One-time")</f>
        <v/>
      </c>
    </row>
    <row r="8047">
      <c r="A8047" t="inlineStr">
        <is>
          <t>C09310</t>
        </is>
      </c>
      <c r="B8047" t="inlineStr">
        <is>
          <t>Gurpreet Reddy</t>
        </is>
      </c>
      <c r="C8047" t="inlineStr">
        <is>
          <t>North</t>
        </is>
      </c>
      <c r="D8047" t="inlineStr">
        <is>
          <t>Gurugram</t>
        </is>
      </c>
      <c r="E8047" t="inlineStr">
        <is>
          <t>No</t>
        </is>
      </c>
      <c r="F8047" t="inlineStr">
        <is>
          <t>New</t>
        </is>
      </c>
      <c r="G8047" t="n">
        <v>1</v>
      </c>
      <c r="H8047" s="24" t="n">
        <v>1727.48</v>
      </c>
      <c r="I8047" s="24" t="n">
        <v>555.59</v>
      </c>
      <c r="J8047" s="25" t="n">
        <v>45987</v>
      </c>
      <c r="K8047" s="25" t="n">
        <v>45987</v>
      </c>
      <c r="L8047" t="n">
        <v>4</v>
      </c>
      <c r="M8047" t="n">
        <v>1</v>
      </c>
      <c r="N8047" t="n">
        <v>1</v>
      </c>
      <c r="O8047">
        <f>DATE(2026,1,1)-K8047</f>
        <v/>
      </c>
      <c r="P8047">
        <f>IF(G8047&gt;=2,"Repeat","One-time")</f>
        <v/>
      </c>
    </row>
    <row r="8048">
      <c r="A8048" t="inlineStr">
        <is>
          <t>C05053</t>
        </is>
      </c>
      <c r="B8048" t="inlineStr">
        <is>
          <t>Karan Gupta</t>
        </is>
      </c>
      <c r="C8048" t="inlineStr">
        <is>
          <t>South</t>
        </is>
      </c>
      <c r="D8048" t="inlineStr">
        <is>
          <t>Hyderabad</t>
        </is>
      </c>
      <c r="E8048" t="inlineStr">
        <is>
          <t>No</t>
        </is>
      </c>
      <c r="F8048" t="inlineStr">
        <is>
          <t>Occasional</t>
        </is>
      </c>
      <c r="G8048" t="n">
        <v>1</v>
      </c>
      <c r="H8048" s="24" t="n">
        <v>1724.73</v>
      </c>
      <c r="I8048" s="24" t="n">
        <v>670.97</v>
      </c>
      <c r="J8048" s="25" t="n">
        <v>45607</v>
      </c>
      <c r="K8048" s="25" t="n">
        <v>45607</v>
      </c>
      <c r="L8048" t="n">
        <v>2</v>
      </c>
      <c r="M8048" t="n">
        <v>1</v>
      </c>
      <c r="N8048" t="n">
        <v>1</v>
      </c>
      <c r="O8048">
        <f>DATE(2026,1,1)-K8048</f>
        <v/>
      </c>
      <c r="P8048">
        <f>IF(G8048&gt;=2,"Repeat","One-time")</f>
        <v/>
      </c>
    </row>
    <row r="8049">
      <c r="A8049" t="inlineStr">
        <is>
          <t>C02790</t>
        </is>
      </c>
      <c r="B8049" t="inlineStr">
        <is>
          <t>Deepak Patel</t>
        </is>
      </c>
      <c r="C8049" t="inlineStr">
        <is>
          <t>West</t>
        </is>
      </c>
      <c r="D8049" t="inlineStr">
        <is>
          <t>Mumbai</t>
        </is>
      </c>
      <c r="E8049" t="inlineStr">
        <is>
          <t>No</t>
        </is>
      </c>
      <c r="F8049" t="inlineStr">
        <is>
          <t>Occasional</t>
        </is>
      </c>
      <c r="G8049" t="n">
        <v>1</v>
      </c>
      <c r="H8049" s="24" t="n">
        <v>1719.38</v>
      </c>
      <c r="I8049" s="24" t="n">
        <v>150.98</v>
      </c>
      <c r="J8049" s="25" t="n">
        <v>45638</v>
      </c>
      <c r="K8049" s="25" t="n">
        <v>45638</v>
      </c>
      <c r="L8049" t="n">
        <v>2</v>
      </c>
      <c r="M8049" t="n">
        <v>1</v>
      </c>
      <c r="N8049" t="n">
        <v>1</v>
      </c>
      <c r="O8049">
        <f>DATE(2026,1,1)-K8049</f>
        <v/>
      </c>
      <c r="P8049">
        <f>IF(G8049&gt;=2,"Repeat","One-time")</f>
        <v/>
      </c>
    </row>
    <row r="8050">
      <c r="A8050" t="inlineStr">
        <is>
          <t>C05404</t>
        </is>
      </c>
      <c r="B8050" t="inlineStr">
        <is>
          <t>Karan Thakur</t>
        </is>
      </c>
      <c r="C8050" t="inlineStr">
        <is>
          <t>South</t>
        </is>
      </c>
      <c r="D8050" t="inlineStr">
        <is>
          <t>Bengaluru</t>
        </is>
      </c>
      <c r="E8050" t="inlineStr">
        <is>
          <t>Yes</t>
        </is>
      </c>
      <c r="F8050" t="inlineStr">
        <is>
          <t>Occasional</t>
        </is>
      </c>
      <c r="G8050" t="n">
        <v>2</v>
      </c>
      <c r="H8050" s="24" t="n">
        <v>1719.33</v>
      </c>
      <c r="I8050" s="24" t="n">
        <v>711.25</v>
      </c>
      <c r="J8050" s="25" t="n">
        <v>45562</v>
      </c>
      <c r="K8050" s="25" t="n">
        <v>45641</v>
      </c>
      <c r="L8050" t="n">
        <v>2</v>
      </c>
      <c r="M8050" t="n">
        <v>2</v>
      </c>
      <c r="N8050" t="n">
        <v>1</v>
      </c>
      <c r="O8050">
        <f>DATE(2026,1,1)-K8050</f>
        <v/>
      </c>
      <c r="P8050">
        <f>IF(G8050&gt;=2,"Repeat","One-time")</f>
        <v/>
      </c>
    </row>
    <row r="8051">
      <c r="A8051" t="inlineStr">
        <is>
          <t>C07824</t>
        </is>
      </c>
      <c r="B8051" t="inlineStr">
        <is>
          <t>Suresh Mishra</t>
        </is>
      </c>
      <c r="C8051" t="inlineStr">
        <is>
          <t>South</t>
        </is>
      </c>
      <c r="D8051" t="inlineStr">
        <is>
          <t>Bengaluru</t>
        </is>
      </c>
      <c r="E8051" t="inlineStr">
        <is>
          <t>No</t>
        </is>
      </c>
      <c r="F8051" t="inlineStr">
        <is>
          <t>New</t>
        </is>
      </c>
      <c r="G8051" t="n">
        <v>1</v>
      </c>
      <c r="H8051" s="24" t="n">
        <v>1718.88</v>
      </c>
      <c r="I8051" s="24" t="n">
        <v>621.14</v>
      </c>
      <c r="J8051" s="25" t="n">
        <v>45933</v>
      </c>
      <c r="K8051" s="25" t="n">
        <v>45933</v>
      </c>
      <c r="L8051" t="n">
        <v>4</v>
      </c>
      <c r="M8051" t="n">
        <v>1</v>
      </c>
      <c r="N8051" t="n">
        <v>1</v>
      </c>
      <c r="O8051">
        <f>DATE(2026,1,1)-K8051</f>
        <v/>
      </c>
      <c r="P8051">
        <f>IF(G8051&gt;=2,"Repeat","One-time")</f>
        <v/>
      </c>
    </row>
    <row r="8052">
      <c r="A8052" t="inlineStr">
        <is>
          <t>C07146</t>
        </is>
      </c>
      <c r="B8052" t="inlineStr">
        <is>
          <t>Varun Agarwal</t>
        </is>
      </c>
      <c r="C8052" t="inlineStr">
        <is>
          <t>East</t>
        </is>
      </c>
      <c r="D8052" t="inlineStr">
        <is>
          <t>Kolkata</t>
        </is>
      </c>
      <c r="E8052" t="inlineStr">
        <is>
          <t>No</t>
        </is>
      </c>
      <c r="F8052" t="inlineStr">
        <is>
          <t>Occasional</t>
        </is>
      </c>
      <c r="G8052" t="n">
        <v>1</v>
      </c>
      <c r="H8052" s="24" t="n">
        <v>1716.61</v>
      </c>
      <c r="I8052" s="24" t="n">
        <v>737.6799999999999</v>
      </c>
      <c r="J8052" s="25" t="n">
        <v>45847</v>
      </c>
      <c r="K8052" s="25" t="n">
        <v>45847</v>
      </c>
      <c r="L8052" t="n">
        <v>3</v>
      </c>
      <c r="M8052" t="n">
        <v>1</v>
      </c>
      <c r="N8052" t="n">
        <v>1</v>
      </c>
      <c r="O8052">
        <f>DATE(2026,1,1)-K8052</f>
        <v/>
      </c>
      <c r="P8052">
        <f>IF(G8052&gt;=2,"Repeat","One-time")</f>
        <v/>
      </c>
    </row>
    <row r="8053">
      <c r="A8053" t="inlineStr">
        <is>
          <t>C10777</t>
        </is>
      </c>
      <c r="B8053" t="inlineStr">
        <is>
          <t>Diya Mukherjee</t>
        </is>
      </c>
      <c r="C8053" t="inlineStr">
        <is>
          <t>West</t>
        </is>
      </c>
      <c r="D8053" t="inlineStr">
        <is>
          <t>Mumbai</t>
        </is>
      </c>
      <c r="E8053" t="inlineStr">
        <is>
          <t>Yes</t>
        </is>
      </c>
      <c r="F8053" t="inlineStr">
        <is>
          <t>New</t>
        </is>
      </c>
      <c r="G8053" t="n">
        <v>1</v>
      </c>
      <c r="H8053" s="24" t="n">
        <v>1714.93</v>
      </c>
      <c r="I8053" s="24" t="n">
        <v>728</v>
      </c>
      <c r="J8053" s="25" t="n">
        <v>46011</v>
      </c>
      <c r="K8053" s="25" t="n">
        <v>46011</v>
      </c>
      <c r="L8053" t="n">
        <v>5</v>
      </c>
      <c r="M8053" t="n">
        <v>2</v>
      </c>
      <c r="N8053" t="n">
        <v>1</v>
      </c>
      <c r="O8053">
        <f>DATE(2026,1,1)-K8053</f>
        <v/>
      </c>
      <c r="P8053">
        <f>IF(G8053&gt;=2,"Repeat","One-time")</f>
        <v/>
      </c>
    </row>
    <row r="8054">
      <c r="A8054" t="inlineStr">
        <is>
          <t>C06481</t>
        </is>
      </c>
      <c r="B8054" t="inlineStr">
        <is>
          <t>Vivaan Patel</t>
        </is>
      </c>
      <c r="C8054" t="inlineStr">
        <is>
          <t>East</t>
        </is>
      </c>
      <c r="D8054" t="inlineStr">
        <is>
          <t>Patna</t>
        </is>
      </c>
      <c r="E8054" t="inlineStr">
        <is>
          <t>No</t>
        </is>
      </c>
      <c r="F8054" t="inlineStr">
        <is>
          <t>Occasional</t>
        </is>
      </c>
      <c r="G8054" t="n">
        <v>1</v>
      </c>
      <c r="H8054" s="24" t="n">
        <v>1712.28</v>
      </c>
      <c r="I8054" s="24" t="n">
        <v>812.7</v>
      </c>
      <c r="J8054" s="25" t="n">
        <v>45746</v>
      </c>
      <c r="K8054" s="25" t="n">
        <v>45746</v>
      </c>
      <c r="L8054" t="n">
        <v>2</v>
      </c>
      <c r="M8054" t="n">
        <v>1</v>
      </c>
      <c r="N8054" t="n">
        <v>1</v>
      </c>
      <c r="O8054">
        <f>DATE(2026,1,1)-K8054</f>
        <v/>
      </c>
      <c r="P8054">
        <f>IF(G8054&gt;=2,"Repeat","One-time")</f>
        <v/>
      </c>
    </row>
    <row r="8055">
      <c r="A8055" t="inlineStr">
        <is>
          <t>C06160</t>
        </is>
      </c>
      <c r="B8055" t="inlineStr">
        <is>
          <t>Ananya Mukherjee</t>
        </is>
      </c>
      <c r="C8055" t="inlineStr">
        <is>
          <t>South</t>
        </is>
      </c>
      <c r="D8055" t="inlineStr">
        <is>
          <t>Chennai</t>
        </is>
      </c>
      <c r="E8055" t="inlineStr">
        <is>
          <t>No</t>
        </is>
      </c>
      <c r="F8055" t="inlineStr">
        <is>
          <t>Occasional</t>
        </is>
      </c>
      <c r="G8055" t="n">
        <v>2</v>
      </c>
      <c r="H8055" s="24" t="n">
        <v>1708.88</v>
      </c>
      <c r="I8055" s="24" t="n">
        <v>442.48</v>
      </c>
      <c r="J8055" s="25" t="n">
        <v>45529</v>
      </c>
      <c r="K8055" s="25" t="n">
        <v>45578</v>
      </c>
      <c r="L8055" t="n">
        <v>2</v>
      </c>
      <c r="M8055" t="n">
        <v>2</v>
      </c>
      <c r="N8055" t="n">
        <v>1</v>
      </c>
      <c r="O8055">
        <f>DATE(2026,1,1)-K8055</f>
        <v/>
      </c>
      <c r="P8055">
        <f>IF(G8055&gt;=2,"Repeat","One-time")</f>
        <v/>
      </c>
    </row>
    <row r="8056">
      <c r="A8056" t="inlineStr">
        <is>
          <t>C04672</t>
        </is>
      </c>
      <c r="B8056" t="inlineStr">
        <is>
          <t>Vikram Mishra</t>
        </is>
      </c>
      <c r="C8056" t="inlineStr">
        <is>
          <t>North</t>
        </is>
      </c>
      <c r="D8056" t="inlineStr">
        <is>
          <t>Lucknow</t>
        </is>
      </c>
      <c r="E8056" t="inlineStr">
        <is>
          <t>No</t>
        </is>
      </c>
      <c r="F8056" t="inlineStr">
        <is>
          <t>Hibernating</t>
        </is>
      </c>
      <c r="G8056" t="n">
        <v>2</v>
      </c>
      <c r="H8056" s="24" t="n">
        <v>1706.27</v>
      </c>
      <c r="I8056" s="24" t="n">
        <v>563.1799999999999</v>
      </c>
      <c r="J8056" s="25" t="n">
        <v>45416</v>
      </c>
      <c r="K8056" s="25" t="n">
        <v>45435</v>
      </c>
      <c r="L8056" t="n">
        <v>1</v>
      </c>
      <c r="M8056" t="n">
        <v>2</v>
      </c>
      <c r="N8056" t="n">
        <v>1</v>
      </c>
      <c r="O8056">
        <f>DATE(2026,1,1)-K8056</f>
        <v/>
      </c>
      <c r="P8056">
        <f>IF(G8056&gt;=2,"Repeat","One-time")</f>
        <v/>
      </c>
    </row>
    <row r="8057">
      <c r="A8057" t="inlineStr">
        <is>
          <t>C08826</t>
        </is>
      </c>
      <c r="B8057" t="inlineStr">
        <is>
          <t>Rahul Kapoor</t>
        </is>
      </c>
      <c r="C8057" t="inlineStr">
        <is>
          <t>North</t>
        </is>
      </c>
      <c r="D8057" t="inlineStr">
        <is>
          <t>Lucknow</t>
        </is>
      </c>
      <c r="E8057" t="inlineStr">
        <is>
          <t>No</t>
        </is>
      </c>
      <c r="F8057" t="inlineStr">
        <is>
          <t>Occasional</t>
        </is>
      </c>
      <c r="G8057" t="n">
        <v>2</v>
      </c>
      <c r="H8057" s="24" t="n">
        <v>1706.22</v>
      </c>
      <c r="I8057" s="24" t="n">
        <v>603.6900000000001</v>
      </c>
      <c r="J8057" s="25" t="n">
        <v>45816</v>
      </c>
      <c r="K8057" s="25" t="n">
        <v>45949</v>
      </c>
      <c r="L8057" t="n">
        <v>4</v>
      </c>
      <c r="M8057" t="n">
        <v>2</v>
      </c>
      <c r="N8057" t="n">
        <v>1</v>
      </c>
      <c r="O8057">
        <f>DATE(2026,1,1)-K8057</f>
        <v/>
      </c>
      <c r="P8057">
        <f>IF(G8057&gt;=2,"Repeat","One-time")</f>
        <v/>
      </c>
    </row>
    <row r="8058">
      <c r="A8058" t="inlineStr">
        <is>
          <t>C03367</t>
        </is>
      </c>
      <c r="B8058" t="inlineStr">
        <is>
          <t>Pooja Das</t>
        </is>
      </c>
      <c r="C8058" t="inlineStr">
        <is>
          <t>South</t>
        </is>
      </c>
      <c r="D8058" t="inlineStr">
        <is>
          <t>Chennai</t>
        </is>
      </c>
      <c r="E8058" t="inlineStr">
        <is>
          <t>Yes</t>
        </is>
      </c>
      <c r="F8058" t="inlineStr">
        <is>
          <t>Hibernating</t>
        </is>
      </c>
      <c r="G8058" t="n">
        <v>1</v>
      </c>
      <c r="H8058" s="24" t="n">
        <v>1699.8</v>
      </c>
      <c r="I8058" s="24" t="n">
        <v>568.49</v>
      </c>
      <c r="J8058" s="25" t="n">
        <v>45271</v>
      </c>
      <c r="K8058" s="25" t="n">
        <v>45271</v>
      </c>
      <c r="L8058" t="n">
        <v>1</v>
      </c>
      <c r="M8058" t="n">
        <v>1</v>
      </c>
      <c r="N8058" t="n">
        <v>1</v>
      </c>
      <c r="O8058">
        <f>DATE(2026,1,1)-K8058</f>
        <v/>
      </c>
      <c r="P8058">
        <f>IF(G8058&gt;=2,"Repeat","One-time")</f>
        <v/>
      </c>
    </row>
    <row r="8059">
      <c r="A8059" t="inlineStr">
        <is>
          <t>C01856</t>
        </is>
      </c>
      <c r="B8059" t="inlineStr">
        <is>
          <t>Ayesha Iyer</t>
        </is>
      </c>
      <c r="C8059" t="inlineStr">
        <is>
          <t>West</t>
        </is>
      </c>
      <c r="D8059" t="inlineStr">
        <is>
          <t>Mumbai</t>
        </is>
      </c>
      <c r="E8059" t="inlineStr">
        <is>
          <t>Yes</t>
        </is>
      </c>
      <c r="F8059" t="inlineStr">
        <is>
          <t>Hibernating</t>
        </is>
      </c>
      <c r="G8059" t="n">
        <v>1</v>
      </c>
      <c r="H8059" s="24" t="n">
        <v>1697.95</v>
      </c>
      <c r="I8059" s="24" t="n">
        <v>706.09</v>
      </c>
      <c r="J8059" s="25" t="n">
        <v>45143</v>
      </c>
      <c r="K8059" s="25" t="n">
        <v>45143</v>
      </c>
      <c r="L8059" t="n">
        <v>1</v>
      </c>
      <c r="M8059" t="n">
        <v>1</v>
      </c>
      <c r="N8059" t="n">
        <v>1</v>
      </c>
      <c r="O8059">
        <f>DATE(2026,1,1)-K8059</f>
        <v/>
      </c>
      <c r="P8059">
        <f>IF(G8059&gt;=2,"Repeat","One-time")</f>
        <v/>
      </c>
    </row>
    <row r="8060">
      <c r="A8060" t="inlineStr">
        <is>
          <t>C01762</t>
        </is>
      </c>
      <c r="B8060" t="inlineStr">
        <is>
          <t>Vivaan Khan</t>
        </is>
      </c>
      <c r="C8060" t="inlineStr">
        <is>
          <t>South</t>
        </is>
      </c>
      <c r="D8060" t="inlineStr">
        <is>
          <t>Hyderabad</t>
        </is>
      </c>
      <c r="E8060" t="inlineStr">
        <is>
          <t>No</t>
        </is>
      </c>
      <c r="F8060" t="inlineStr">
        <is>
          <t>Occasional</t>
        </is>
      </c>
      <c r="G8060" t="n">
        <v>1</v>
      </c>
      <c r="H8060" s="24" t="n">
        <v>1697.38</v>
      </c>
      <c r="I8060" s="24" t="n">
        <v>718.16</v>
      </c>
      <c r="J8060" s="25" t="n">
        <v>45547</v>
      </c>
      <c r="K8060" s="25" t="n">
        <v>45547</v>
      </c>
      <c r="L8060" t="n">
        <v>2</v>
      </c>
      <c r="M8060" t="n">
        <v>1</v>
      </c>
      <c r="N8060" t="n">
        <v>1</v>
      </c>
      <c r="O8060">
        <f>DATE(2026,1,1)-K8060</f>
        <v/>
      </c>
      <c r="P8060">
        <f>IF(G8060&gt;=2,"Repeat","One-time")</f>
        <v/>
      </c>
    </row>
    <row r="8061">
      <c r="A8061" t="inlineStr">
        <is>
          <t>C06891</t>
        </is>
      </c>
      <c r="B8061" t="inlineStr">
        <is>
          <t>Swati Bose</t>
        </is>
      </c>
      <c r="C8061" t="inlineStr">
        <is>
          <t>Central</t>
        </is>
      </c>
      <c r="D8061" t="inlineStr">
        <is>
          <t>Indore</t>
        </is>
      </c>
      <c r="E8061" t="inlineStr">
        <is>
          <t>No</t>
        </is>
      </c>
      <c r="F8061" t="inlineStr">
        <is>
          <t>Occasional</t>
        </is>
      </c>
      <c r="G8061" t="n">
        <v>2</v>
      </c>
      <c r="H8061" s="24" t="n">
        <v>1695.44</v>
      </c>
      <c r="I8061" s="24" t="n">
        <v>664.7</v>
      </c>
      <c r="J8061" s="25" t="n">
        <v>45605</v>
      </c>
      <c r="K8061" s="25" t="n">
        <v>45857</v>
      </c>
      <c r="L8061" t="n">
        <v>3</v>
      </c>
      <c r="M8061" t="n">
        <v>2</v>
      </c>
      <c r="N8061" t="n">
        <v>1</v>
      </c>
      <c r="O8061">
        <f>DATE(2026,1,1)-K8061</f>
        <v/>
      </c>
      <c r="P8061">
        <f>IF(G8061&gt;=2,"Repeat","One-time")</f>
        <v/>
      </c>
    </row>
    <row r="8062">
      <c r="A8062" t="inlineStr">
        <is>
          <t>C04054</t>
        </is>
      </c>
      <c r="B8062" t="inlineStr">
        <is>
          <t>Swati Yadav</t>
        </is>
      </c>
      <c r="C8062" t="inlineStr">
        <is>
          <t>West</t>
        </is>
      </c>
      <c r="D8062" t="inlineStr">
        <is>
          <t>Pune</t>
        </is>
      </c>
      <c r="E8062" t="inlineStr">
        <is>
          <t>Yes</t>
        </is>
      </c>
      <c r="F8062" t="inlineStr">
        <is>
          <t>Hibernating</t>
        </is>
      </c>
      <c r="G8062" t="n">
        <v>1</v>
      </c>
      <c r="H8062" s="24" t="n">
        <v>1695.41</v>
      </c>
      <c r="I8062" s="24" t="n">
        <v>337.45</v>
      </c>
      <c r="J8062" s="25" t="n">
        <v>45411</v>
      </c>
      <c r="K8062" s="25" t="n">
        <v>45411</v>
      </c>
      <c r="L8062" t="n">
        <v>1</v>
      </c>
      <c r="M8062" t="n">
        <v>1</v>
      </c>
      <c r="N8062" t="n">
        <v>1</v>
      </c>
      <c r="O8062">
        <f>DATE(2026,1,1)-K8062</f>
        <v/>
      </c>
      <c r="P8062">
        <f>IF(G8062&gt;=2,"Repeat","One-time")</f>
        <v/>
      </c>
    </row>
    <row r="8063">
      <c r="A8063" t="inlineStr">
        <is>
          <t>C09242</t>
        </is>
      </c>
      <c r="B8063" t="inlineStr">
        <is>
          <t>Farhan Kapoor</t>
        </is>
      </c>
      <c r="C8063" t="inlineStr">
        <is>
          <t>East</t>
        </is>
      </c>
      <c r="D8063" t="inlineStr">
        <is>
          <t>Patna</t>
        </is>
      </c>
      <c r="E8063" t="inlineStr">
        <is>
          <t>Yes</t>
        </is>
      </c>
      <c r="F8063" t="inlineStr">
        <is>
          <t>Occasional</t>
        </is>
      </c>
      <c r="G8063" t="n">
        <v>1</v>
      </c>
      <c r="H8063" s="24" t="n">
        <v>1694.38</v>
      </c>
      <c r="I8063" s="24" t="n">
        <v>670.54</v>
      </c>
      <c r="J8063" s="25" t="n">
        <v>45815</v>
      </c>
      <c r="K8063" s="25" t="n">
        <v>45815</v>
      </c>
      <c r="L8063" t="n">
        <v>3</v>
      </c>
      <c r="M8063" t="n">
        <v>1</v>
      </c>
      <c r="N8063" t="n">
        <v>1</v>
      </c>
      <c r="O8063">
        <f>DATE(2026,1,1)-K8063</f>
        <v/>
      </c>
      <c r="P8063">
        <f>IF(G8063&gt;=2,"Repeat","One-time")</f>
        <v/>
      </c>
    </row>
    <row r="8064">
      <c r="A8064" t="inlineStr">
        <is>
          <t>C03359</t>
        </is>
      </c>
      <c r="B8064" t="inlineStr">
        <is>
          <t>Nikhil Bose</t>
        </is>
      </c>
      <c r="C8064" t="inlineStr">
        <is>
          <t>West</t>
        </is>
      </c>
      <c r="D8064" t="inlineStr">
        <is>
          <t>Mumbai</t>
        </is>
      </c>
      <c r="E8064" t="inlineStr">
        <is>
          <t>Yes</t>
        </is>
      </c>
      <c r="F8064" t="inlineStr">
        <is>
          <t>Hibernating</t>
        </is>
      </c>
      <c r="G8064" t="n">
        <v>2</v>
      </c>
      <c r="H8064" s="24" t="n">
        <v>1692.57</v>
      </c>
      <c r="I8064" s="24" t="n">
        <v>442.9</v>
      </c>
      <c r="J8064" s="25" t="n">
        <v>45250</v>
      </c>
      <c r="K8064" s="25" t="n">
        <v>45365</v>
      </c>
      <c r="L8064" t="n">
        <v>1</v>
      </c>
      <c r="M8064" t="n">
        <v>2</v>
      </c>
      <c r="N8064" t="n">
        <v>1</v>
      </c>
      <c r="O8064">
        <f>DATE(2026,1,1)-K8064</f>
        <v/>
      </c>
      <c r="P8064">
        <f>IF(G8064&gt;=2,"Repeat","One-time")</f>
        <v/>
      </c>
    </row>
    <row r="8065">
      <c r="A8065" t="inlineStr">
        <is>
          <t>C02074</t>
        </is>
      </c>
      <c r="B8065" t="inlineStr">
        <is>
          <t>Divya Kapoor</t>
        </is>
      </c>
      <c r="C8065" t="inlineStr">
        <is>
          <t>West</t>
        </is>
      </c>
      <c r="D8065" t="inlineStr">
        <is>
          <t>Panaji</t>
        </is>
      </c>
      <c r="E8065" t="inlineStr">
        <is>
          <t>No</t>
        </is>
      </c>
      <c r="F8065" t="inlineStr">
        <is>
          <t>Occasional</t>
        </is>
      </c>
      <c r="G8065" t="n">
        <v>1</v>
      </c>
      <c r="H8065" s="24" t="n">
        <v>1689.78</v>
      </c>
      <c r="I8065" s="24" t="n">
        <v>129.06</v>
      </c>
      <c r="J8065" s="25" t="n">
        <v>45884</v>
      </c>
      <c r="K8065" s="25" t="n">
        <v>45884</v>
      </c>
      <c r="L8065" t="n">
        <v>3</v>
      </c>
      <c r="M8065" t="n">
        <v>1</v>
      </c>
      <c r="N8065" t="n">
        <v>1</v>
      </c>
      <c r="O8065">
        <f>DATE(2026,1,1)-K8065</f>
        <v/>
      </c>
      <c r="P8065">
        <f>IF(G8065&gt;=2,"Repeat","One-time")</f>
        <v/>
      </c>
    </row>
    <row r="8066">
      <c r="A8066" t="inlineStr">
        <is>
          <t>C11131</t>
        </is>
      </c>
      <c r="B8066" t="inlineStr">
        <is>
          <t>Sneha Sharma</t>
        </is>
      </c>
      <c r="C8066" t="inlineStr">
        <is>
          <t>South</t>
        </is>
      </c>
      <c r="D8066" t="inlineStr">
        <is>
          <t>Chennai</t>
        </is>
      </c>
      <c r="E8066" t="inlineStr">
        <is>
          <t>Yes</t>
        </is>
      </c>
      <c r="F8066" t="inlineStr">
        <is>
          <t>New</t>
        </is>
      </c>
      <c r="G8066" t="n">
        <v>1</v>
      </c>
      <c r="H8066" s="24" t="n">
        <v>1686.43</v>
      </c>
      <c r="I8066" s="24" t="n">
        <v>422.44</v>
      </c>
      <c r="J8066" s="25" t="n">
        <v>45948</v>
      </c>
      <c r="K8066" s="25" t="n">
        <v>45948</v>
      </c>
      <c r="L8066" t="n">
        <v>4</v>
      </c>
      <c r="M8066" t="n">
        <v>2</v>
      </c>
      <c r="N8066" t="n">
        <v>1</v>
      </c>
      <c r="O8066">
        <f>DATE(2026,1,1)-K8066</f>
        <v/>
      </c>
      <c r="P8066">
        <f>IF(G8066&gt;=2,"Repeat","One-time")</f>
        <v/>
      </c>
    </row>
    <row r="8067">
      <c r="A8067" t="inlineStr">
        <is>
          <t>C05979</t>
        </is>
      </c>
      <c r="B8067" t="inlineStr">
        <is>
          <t>Neha Thakur</t>
        </is>
      </c>
      <c r="C8067" t="inlineStr">
        <is>
          <t>South</t>
        </is>
      </c>
      <c r="D8067" t="inlineStr">
        <is>
          <t>Coimbatore</t>
        </is>
      </c>
      <c r="E8067" t="inlineStr">
        <is>
          <t>Yes</t>
        </is>
      </c>
      <c r="F8067" t="inlineStr">
        <is>
          <t>Occasional</t>
        </is>
      </c>
      <c r="G8067" t="n">
        <v>1</v>
      </c>
      <c r="H8067" s="24" t="n">
        <v>1683.86</v>
      </c>
      <c r="I8067" s="24" t="n">
        <v>617.55</v>
      </c>
      <c r="J8067" s="25" t="n">
        <v>45570</v>
      </c>
      <c r="K8067" s="25" t="n">
        <v>45570</v>
      </c>
      <c r="L8067" t="n">
        <v>2</v>
      </c>
      <c r="M8067" t="n">
        <v>1</v>
      </c>
      <c r="N8067" t="n">
        <v>1</v>
      </c>
      <c r="O8067">
        <f>DATE(2026,1,1)-K8067</f>
        <v/>
      </c>
      <c r="P8067">
        <f>IF(G8067&gt;=2,"Repeat","One-time")</f>
        <v/>
      </c>
    </row>
    <row r="8068">
      <c r="A8068" t="inlineStr">
        <is>
          <t>C03369</t>
        </is>
      </c>
      <c r="B8068" t="inlineStr">
        <is>
          <t>Pooja Khan</t>
        </is>
      </c>
      <c r="C8068" t="inlineStr">
        <is>
          <t>South</t>
        </is>
      </c>
      <c r="D8068" t="inlineStr">
        <is>
          <t>Bengaluru</t>
        </is>
      </c>
      <c r="E8068" t="inlineStr">
        <is>
          <t>No</t>
        </is>
      </c>
      <c r="F8068" t="inlineStr">
        <is>
          <t>Hibernating</t>
        </is>
      </c>
      <c r="G8068" t="n">
        <v>1</v>
      </c>
      <c r="H8068" s="24" t="n">
        <v>1683.86</v>
      </c>
      <c r="I8068" s="24" t="n">
        <v>617.55</v>
      </c>
      <c r="J8068" s="25" t="n">
        <v>45360</v>
      </c>
      <c r="K8068" s="25" t="n">
        <v>45360</v>
      </c>
      <c r="L8068" t="n">
        <v>1</v>
      </c>
      <c r="M8068" t="n">
        <v>1</v>
      </c>
      <c r="N8068" t="n">
        <v>1</v>
      </c>
      <c r="O8068">
        <f>DATE(2026,1,1)-K8068</f>
        <v/>
      </c>
      <c r="P8068">
        <f>IF(G8068&gt;=2,"Repeat","One-time")</f>
        <v/>
      </c>
    </row>
    <row r="8069">
      <c r="A8069" t="inlineStr">
        <is>
          <t>C09746</t>
        </is>
      </c>
      <c r="B8069" t="inlineStr">
        <is>
          <t>Swati Bose</t>
        </is>
      </c>
      <c r="C8069" t="inlineStr">
        <is>
          <t>Central</t>
        </is>
      </c>
      <c r="D8069" t="inlineStr">
        <is>
          <t>Indore</t>
        </is>
      </c>
      <c r="E8069" t="inlineStr">
        <is>
          <t>No</t>
        </is>
      </c>
      <c r="F8069" t="inlineStr">
        <is>
          <t>New</t>
        </is>
      </c>
      <c r="G8069" t="n">
        <v>1</v>
      </c>
      <c r="H8069" s="24" t="n">
        <v>1683.08</v>
      </c>
      <c r="I8069" s="24" t="n">
        <v>747.3099999999999</v>
      </c>
      <c r="J8069" s="25" t="n">
        <v>45981</v>
      </c>
      <c r="K8069" s="25" t="n">
        <v>45981</v>
      </c>
      <c r="L8069" t="n">
        <v>4</v>
      </c>
      <c r="M8069" t="n">
        <v>1</v>
      </c>
      <c r="N8069" t="n">
        <v>1</v>
      </c>
      <c r="O8069">
        <f>DATE(2026,1,1)-K8069</f>
        <v/>
      </c>
      <c r="P8069">
        <f>IF(G8069&gt;=2,"Repeat","One-time")</f>
        <v/>
      </c>
    </row>
    <row r="8070">
      <c r="A8070" t="inlineStr">
        <is>
          <t>C10354</t>
        </is>
      </c>
      <c r="B8070" t="inlineStr">
        <is>
          <t>Harpreet Yadav</t>
        </is>
      </c>
      <c r="C8070" t="inlineStr">
        <is>
          <t>South</t>
        </is>
      </c>
      <c r="D8070" t="inlineStr">
        <is>
          <t>Chennai</t>
        </is>
      </c>
      <c r="E8070" t="inlineStr">
        <is>
          <t>Yes</t>
        </is>
      </c>
      <c r="F8070" t="inlineStr">
        <is>
          <t>New</t>
        </is>
      </c>
      <c r="G8070" t="n">
        <v>1</v>
      </c>
      <c r="H8070" s="24" t="n">
        <v>1683.08</v>
      </c>
      <c r="I8070" s="24" t="n">
        <v>747.97</v>
      </c>
      <c r="J8070" s="25" t="n">
        <v>45933</v>
      </c>
      <c r="K8070" s="25" t="n">
        <v>45933</v>
      </c>
      <c r="L8070" t="n">
        <v>4</v>
      </c>
      <c r="M8070" t="n">
        <v>2</v>
      </c>
      <c r="N8070" t="n">
        <v>1</v>
      </c>
      <c r="O8070">
        <f>DATE(2026,1,1)-K8070</f>
        <v/>
      </c>
      <c r="P8070">
        <f>IF(G8070&gt;=2,"Repeat","One-time")</f>
        <v/>
      </c>
    </row>
    <row r="8071">
      <c r="A8071" t="inlineStr">
        <is>
          <t>C10403</t>
        </is>
      </c>
      <c r="B8071" t="inlineStr">
        <is>
          <t>Abhishek Prasad</t>
        </is>
      </c>
      <c r="C8071" t="inlineStr">
        <is>
          <t>North</t>
        </is>
      </c>
      <c r="D8071" t="inlineStr">
        <is>
          <t>Delhi</t>
        </is>
      </c>
      <c r="E8071" t="inlineStr">
        <is>
          <t>No</t>
        </is>
      </c>
      <c r="F8071" t="inlineStr">
        <is>
          <t>New</t>
        </is>
      </c>
      <c r="G8071" t="n">
        <v>2</v>
      </c>
      <c r="H8071" s="24" t="n">
        <v>1682.44</v>
      </c>
      <c r="I8071" s="24" t="n">
        <v>371.52</v>
      </c>
      <c r="J8071" s="25" t="n">
        <v>45974</v>
      </c>
      <c r="K8071" s="25" t="n">
        <v>46006</v>
      </c>
      <c r="L8071" t="n">
        <v>5</v>
      </c>
      <c r="M8071" t="n">
        <v>3</v>
      </c>
      <c r="N8071" t="n">
        <v>1</v>
      </c>
      <c r="O8071">
        <f>DATE(2026,1,1)-K8071</f>
        <v/>
      </c>
      <c r="P8071">
        <f>IF(G8071&gt;=2,"Repeat","One-time")</f>
        <v/>
      </c>
    </row>
    <row r="8072">
      <c r="A8072" t="inlineStr">
        <is>
          <t>C04671</t>
        </is>
      </c>
      <c r="B8072" t="inlineStr">
        <is>
          <t>Aditya Menon</t>
        </is>
      </c>
      <c r="C8072" t="inlineStr">
        <is>
          <t>West</t>
        </is>
      </c>
      <c r="D8072" t="inlineStr">
        <is>
          <t>Pune</t>
        </is>
      </c>
      <c r="E8072" t="inlineStr">
        <is>
          <t>No</t>
        </is>
      </c>
      <c r="F8072" t="inlineStr">
        <is>
          <t>Occasional</t>
        </is>
      </c>
      <c r="G8072" t="n">
        <v>1</v>
      </c>
      <c r="H8072" s="24" t="n">
        <v>1679.86</v>
      </c>
      <c r="I8072" s="24" t="n">
        <v>728.22</v>
      </c>
      <c r="J8072" s="25" t="n">
        <v>45583</v>
      </c>
      <c r="K8072" s="25" t="n">
        <v>45583</v>
      </c>
      <c r="L8072" t="n">
        <v>2</v>
      </c>
      <c r="M8072" t="n">
        <v>1</v>
      </c>
      <c r="N8072" t="n">
        <v>1</v>
      </c>
      <c r="O8072">
        <f>DATE(2026,1,1)-K8072</f>
        <v/>
      </c>
      <c r="P8072">
        <f>IF(G8072&gt;=2,"Repeat","One-time")</f>
        <v/>
      </c>
    </row>
    <row r="8073">
      <c r="A8073" t="inlineStr">
        <is>
          <t>C04158</t>
        </is>
      </c>
      <c r="B8073" t="inlineStr">
        <is>
          <t>Neha Ghosh</t>
        </is>
      </c>
      <c r="C8073" t="inlineStr">
        <is>
          <t>North</t>
        </is>
      </c>
      <c r="D8073" t="inlineStr">
        <is>
          <t>Jaipur</t>
        </is>
      </c>
      <c r="E8073" t="inlineStr">
        <is>
          <t>No</t>
        </is>
      </c>
      <c r="F8073" t="inlineStr">
        <is>
          <t>Occasional</t>
        </is>
      </c>
      <c r="G8073" t="n">
        <v>2</v>
      </c>
      <c r="H8073" s="24" t="n">
        <v>1677.72</v>
      </c>
      <c r="I8073" s="24" t="n">
        <v>390.14</v>
      </c>
      <c r="J8073" s="25" t="n">
        <v>45709</v>
      </c>
      <c r="K8073" s="25" t="n">
        <v>45911</v>
      </c>
      <c r="L8073" t="n">
        <v>3</v>
      </c>
      <c r="M8073" t="n">
        <v>2</v>
      </c>
      <c r="N8073" t="n">
        <v>1</v>
      </c>
      <c r="O8073">
        <f>DATE(2026,1,1)-K8073</f>
        <v/>
      </c>
      <c r="P8073">
        <f>IF(G8073&gt;=2,"Repeat","One-time")</f>
        <v/>
      </c>
    </row>
    <row r="8074">
      <c r="A8074" t="inlineStr">
        <is>
          <t>C06057</t>
        </is>
      </c>
      <c r="B8074" t="inlineStr">
        <is>
          <t>Lakshmi Gupta</t>
        </is>
      </c>
      <c r="C8074" t="inlineStr">
        <is>
          <t>North</t>
        </is>
      </c>
      <c r="D8074" t="inlineStr">
        <is>
          <t>Delhi</t>
        </is>
      </c>
      <c r="E8074" t="inlineStr">
        <is>
          <t>No</t>
        </is>
      </c>
      <c r="F8074" t="inlineStr">
        <is>
          <t>Occasional</t>
        </is>
      </c>
      <c r="G8074" t="n">
        <v>2</v>
      </c>
      <c r="H8074" s="24" t="n">
        <v>1675.24</v>
      </c>
      <c r="I8074" s="24" t="n">
        <v>678.1</v>
      </c>
      <c r="J8074" s="25" t="n">
        <v>45601</v>
      </c>
      <c r="K8074" s="25" t="n">
        <v>45983</v>
      </c>
      <c r="L8074" t="n">
        <v>4</v>
      </c>
      <c r="M8074" t="n">
        <v>2</v>
      </c>
      <c r="N8074" t="n">
        <v>1</v>
      </c>
      <c r="O8074">
        <f>DATE(2026,1,1)-K8074</f>
        <v/>
      </c>
      <c r="P8074">
        <f>IF(G8074&gt;=2,"Repeat","One-time")</f>
        <v/>
      </c>
    </row>
    <row r="8075">
      <c r="A8075" t="inlineStr">
        <is>
          <t>C04651</t>
        </is>
      </c>
      <c r="B8075" t="inlineStr">
        <is>
          <t>Manish Banerjee</t>
        </is>
      </c>
      <c r="C8075" t="inlineStr">
        <is>
          <t>Central</t>
        </is>
      </c>
      <c r="D8075" t="inlineStr">
        <is>
          <t>Indore</t>
        </is>
      </c>
      <c r="E8075" t="inlineStr">
        <is>
          <t>No</t>
        </is>
      </c>
      <c r="F8075" t="inlineStr">
        <is>
          <t>Hibernating</t>
        </is>
      </c>
      <c r="G8075" t="n">
        <v>1</v>
      </c>
      <c r="H8075" s="24" t="n">
        <v>1675.13</v>
      </c>
      <c r="I8075" s="24" t="n">
        <v>543.22</v>
      </c>
      <c r="J8075" s="25" t="n">
        <v>45441</v>
      </c>
      <c r="K8075" s="25" t="n">
        <v>45441</v>
      </c>
      <c r="L8075" t="n">
        <v>1</v>
      </c>
      <c r="M8075" t="n">
        <v>1</v>
      </c>
      <c r="N8075" t="n">
        <v>1</v>
      </c>
      <c r="O8075">
        <f>DATE(2026,1,1)-K8075</f>
        <v/>
      </c>
      <c r="P8075">
        <f>IF(G8075&gt;=2,"Repeat","One-time")</f>
        <v/>
      </c>
    </row>
    <row r="8076">
      <c r="A8076" t="inlineStr">
        <is>
          <t>C09305</t>
        </is>
      </c>
      <c r="B8076" t="inlineStr">
        <is>
          <t>Manish Banerjee</t>
        </is>
      </c>
      <c r="C8076" t="inlineStr">
        <is>
          <t>North</t>
        </is>
      </c>
      <c r="D8076" t="inlineStr">
        <is>
          <t>Gurugram</t>
        </is>
      </c>
      <c r="E8076" t="inlineStr">
        <is>
          <t>No</t>
        </is>
      </c>
      <c r="F8076" t="inlineStr">
        <is>
          <t>New</t>
        </is>
      </c>
      <c r="G8076" t="n">
        <v>1</v>
      </c>
      <c r="H8076" s="24" t="n">
        <v>1673.83</v>
      </c>
      <c r="I8076" s="24" t="n">
        <v>661.96</v>
      </c>
      <c r="J8076" s="25" t="n">
        <v>45959</v>
      </c>
      <c r="K8076" s="25" t="n">
        <v>45959</v>
      </c>
      <c r="L8076" t="n">
        <v>4</v>
      </c>
      <c r="M8076" t="n">
        <v>1</v>
      </c>
      <c r="N8076" t="n">
        <v>1</v>
      </c>
      <c r="O8076">
        <f>DATE(2026,1,1)-K8076</f>
        <v/>
      </c>
      <c r="P8076">
        <f>IF(G8076&gt;=2,"Repeat","One-time")</f>
        <v/>
      </c>
    </row>
    <row r="8077">
      <c r="A8077" t="inlineStr">
        <is>
          <t>C09218</t>
        </is>
      </c>
      <c r="B8077" t="inlineStr">
        <is>
          <t>Maria Pillai</t>
        </is>
      </c>
      <c r="C8077" t="inlineStr">
        <is>
          <t>North</t>
        </is>
      </c>
      <c r="D8077" t="inlineStr">
        <is>
          <t>Lucknow</t>
        </is>
      </c>
      <c r="E8077" t="inlineStr">
        <is>
          <t>No</t>
        </is>
      </c>
      <c r="F8077" t="inlineStr">
        <is>
          <t>New</t>
        </is>
      </c>
      <c r="G8077" t="n">
        <v>1</v>
      </c>
      <c r="H8077" s="24" t="n">
        <v>1673.56</v>
      </c>
      <c r="I8077" s="24" t="n">
        <v>529.58</v>
      </c>
      <c r="J8077" s="25" t="n">
        <v>45961</v>
      </c>
      <c r="K8077" s="25" t="n">
        <v>45961</v>
      </c>
      <c r="L8077" t="n">
        <v>4</v>
      </c>
      <c r="M8077" t="n">
        <v>1</v>
      </c>
      <c r="N8077" t="n">
        <v>1</v>
      </c>
      <c r="O8077">
        <f>DATE(2026,1,1)-K8077</f>
        <v/>
      </c>
      <c r="P8077">
        <f>IF(G8077&gt;=2,"Repeat","One-time")</f>
        <v/>
      </c>
    </row>
    <row r="8078">
      <c r="A8078" t="inlineStr">
        <is>
          <t>C03665</t>
        </is>
      </c>
      <c r="B8078" t="inlineStr">
        <is>
          <t>Tanvi Sharma</t>
        </is>
      </c>
      <c r="C8078" t="inlineStr">
        <is>
          <t>South</t>
        </is>
      </c>
      <c r="D8078" t="inlineStr">
        <is>
          <t>Coimbatore</t>
        </is>
      </c>
      <c r="E8078" t="inlineStr">
        <is>
          <t>Yes</t>
        </is>
      </c>
      <c r="F8078" t="inlineStr">
        <is>
          <t>Occasional</t>
        </is>
      </c>
      <c r="G8078" t="n">
        <v>1</v>
      </c>
      <c r="H8078" s="24" t="n">
        <v>1672.8</v>
      </c>
      <c r="I8078" s="24" t="n">
        <v>886.58</v>
      </c>
      <c r="J8078" s="25" t="n">
        <v>45797</v>
      </c>
      <c r="K8078" s="25" t="n">
        <v>45797</v>
      </c>
      <c r="L8078" t="n">
        <v>3</v>
      </c>
      <c r="M8078" t="n">
        <v>1</v>
      </c>
      <c r="N8078" t="n">
        <v>1</v>
      </c>
      <c r="O8078">
        <f>DATE(2026,1,1)-K8078</f>
        <v/>
      </c>
      <c r="P8078">
        <f>IF(G8078&gt;=2,"Repeat","One-time")</f>
        <v/>
      </c>
    </row>
    <row r="8079">
      <c r="A8079" t="inlineStr">
        <is>
          <t>C08249</t>
        </is>
      </c>
      <c r="B8079" t="inlineStr">
        <is>
          <t>Rohan Pillai</t>
        </is>
      </c>
      <c r="C8079" t="inlineStr">
        <is>
          <t>West</t>
        </is>
      </c>
      <c r="D8079" t="inlineStr">
        <is>
          <t>Mumbai</t>
        </is>
      </c>
      <c r="E8079" t="inlineStr">
        <is>
          <t>No</t>
        </is>
      </c>
      <c r="F8079" t="inlineStr">
        <is>
          <t>Occasional</t>
        </is>
      </c>
      <c r="G8079" t="n">
        <v>1</v>
      </c>
      <c r="H8079" s="24" t="n">
        <v>1672.32</v>
      </c>
      <c r="I8079" s="24" t="n">
        <v>747.3200000000001</v>
      </c>
      <c r="J8079" s="25" t="n">
        <v>45737</v>
      </c>
      <c r="K8079" s="25" t="n">
        <v>45737</v>
      </c>
      <c r="L8079" t="n">
        <v>2</v>
      </c>
      <c r="M8079" t="n">
        <v>1</v>
      </c>
      <c r="N8079" t="n">
        <v>1</v>
      </c>
      <c r="O8079">
        <f>DATE(2026,1,1)-K8079</f>
        <v/>
      </c>
      <c r="P8079">
        <f>IF(G8079&gt;=2,"Repeat","One-time")</f>
        <v/>
      </c>
    </row>
    <row r="8080">
      <c r="A8080" t="inlineStr">
        <is>
          <t>C04425</t>
        </is>
      </c>
      <c r="B8080" t="inlineStr">
        <is>
          <t>Sneha Prasad</t>
        </is>
      </c>
      <c r="C8080" t="inlineStr">
        <is>
          <t>North</t>
        </is>
      </c>
      <c r="D8080" t="inlineStr">
        <is>
          <t>Jaipur</t>
        </is>
      </c>
      <c r="E8080" t="inlineStr">
        <is>
          <t>No</t>
        </is>
      </c>
      <c r="F8080" t="inlineStr">
        <is>
          <t>Occasional</t>
        </is>
      </c>
      <c r="G8080" t="n">
        <v>1</v>
      </c>
      <c r="H8080" s="24" t="n">
        <v>1656.25</v>
      </c>
      <c r="I8080" s="24" t="n">
        <v>669.79</v>
      </c>
      <c r="J8080" s="25" t="n">
        <v>45631</v>
      </c>
      <c r="K8080" s="25" t="n">
        <v>45631</v>
      </c>
      <c r="L8080" t="n">
        <v>2</v>
      </c>
      <c r="M8080" t="n">
        <v>1</v>
      </c>
      <c r="N8080" t="n">
        <v>1</v>
      </c>
      <c r="O8080">
        <f>DATE(2026,1,1)-K8080</f>
        <v/>
      </c>
      <c r="P8080">
        <f>IF(G8080&gt;=2,"Repeat","One-time")</f>
        <v/>
      </c>
    </row>
    <row r="8081">
      <c r="A8081" t="inlineStr">
        <is>
          <t>C07925</t>
        </is>
      </c>
      <c r="B8081" t="inlineStr">
        <is>
          <t>Ananya Kumar</t>
        </is>
      </c>
      <c r="C8081" t="inlineStr">
        <is>
          <t>North</t>
        </is>
      </c>
      <c r="D8081" t="inlineStr">
        <is>
          <t>Lucknow</t>
        </is>
      </c>
      <c r="E8081" t="inlineStr">
        <is>
          <t>No</t>
        </is>
      </c>
      <c r="F8081" t="inlineStr">
        <is>
          <t>Occasional</t>
        </is>
      </c>
      <c r="G8081" t="n">
        <v>1</v>
      </c>
      <c r="H8081" s="24" t="n">
        <v>1653.77</v>
      </c>
      <c r="I8081" s="24" t="n">
        <v>745.13</v>
      </c>
      <c r="J8081" s="25" t="n">
        <v>45855</v>
      </c>
      <c r="K8081" s="25" t="n">
        <v>45855</v>
      </c>
      <c r="L8081" t="n">
        <v>3</v>
      </c>
      <c r="M8081" t="n">
        <v>1</v>
      </c>
      <c r="N8081" t="n">
        <v>1</v>
      </c>
      <c r="O8081">
        <f>DATE(2026,1,1)-K8081</f>
        <v/>
      </c>
      <c r="P8081">
        <f>IF(G8081&gt;=2,"Repeat","One-time")</f>
        <v/>
      </c>
    </row>
    <row r="8082">
      <c r="A8082" t="inlineStr">
        <is>
          <t>C08406</t>
        </is>
      </c>
      <c r="B8082" t="inlineStr">
        <is>
          <t>Abhishek Kapoor</t>
        </is>
      </c>
      <c r="C8082" t="inlineStr">
        <is>
          <t>North</t>
        </is>
      </c>
      <c r="D8082" t="inlineStr">
        <is>
          <t>Lucknow</t>
        </is>
      </c>
      <c r="E8082" t="inlineStr">
        <is>
          <t>No</t>
        </is>
      </c>
      <c r="F8082" t="inlineStr">
        <is>
          <t>Occasional</t>
        </is>
      </c>
      <c r="G8082" t="n">
        <v>1</v>
      </c>
      <c r="H8082" s="24" t="n">
        <v>1653.77</v>
      </c>
      <c r="I8082" s="24" t="n">
        <v>745.13</v>
      </c>
      <c r="J8082" s="25" t="n">
        <v>45720</v>
      </c>
      <c r="K8082" s="25" t="n">
        <v>45720</v>
      </c>
      <c r="L8082" t="n">
        <v>2</v>
      </c>
      <c r="M8082" t="n">
        <v>1</v>
      </c>
      <c r="N8082" t="n">
        <v>1</v>
      </c>
      <c r="O8082">
        <f>DATE(2026,1,1)-K8082</f>
        <v/>
      </c>
      <c r="P8082">
        <f>IF(G8082&gt;=2,"Repeat","One-time")</f>
        <v/>
      </c>
    </row>
    <row r="8083">
      <c r="A8083" t="inlineStr">
        <is>
          <t>C09363</t>
        </is>
      </c>
      <c r="B8083" t="inlineStr">
        <is>
          <t>Maria Kapoor</t>
        </is>
      </c>
      <c r="C8083" t="inlineStr">
        <is>
          <t>South</t>
        </is>
      </c>
      <c r="D8083" t="inlineStr">
        <is>
          <t>Hyderabad</t>
        </is>
      </c>
      <c r="E8083" t="inlineStr">
        <is>
          <t>Yes</t>
        </is>
      </c>
      <c r="F8083" t="inlineStr">
        <is>
          <t>New</t>
        </is>
      </c>
      <c r="G8083" t="n">
        <v>3</v>
      </c>
      <c r="H8083" s="24" t="n">
        <v>1651.61</v>
      </c>
      <c r="I8083" s="24" t="n">
        <v>291.49</v>
      </c>
      <c r="J8083" s="25" t="n">
        <v>45941</v>
      </c>
      <c r="K8083" s="25" t="n">
        <v>46006</v>
      </c>
      <c r="L8083" t="n">
        <v>5</v>
      </c>
      <c r="M8083" t="n">
        <v>3</v>
      </c>
      <c r="N8083" t="n">
        <v>1</v>
      </c>
      <c r="O8083">
        <f>DATE(2026,1,1)-K8083</f>
        <v/>
      </c>
      <c r="P8083">
        <f>IF(G8083&gt;=2,"Repeat","One-time")</f>
        <v/>
      </c>
    </row>
    <row r="8084">
      <c r="A8084" t="inlineStr">
        <is>
          <t>C05797</t>
        </is>
      </c>
      <c r="B8084" t="inlineStr">
        <is>
          <t>Suresh Sharma</t>
        </is>
      </c>
      <c r="C8084" t="inlineStr">
        <is>
          <t>South</t>
        </is>
      </c>
      <c r="D8084" t="inlineStr">
        <is>
          <t>Kochi</t>
        </is>
      </c>
      <c r="E8084" t="inlineStr">
        <is>
          <t>No</t>
        </is>
      </c>
      <c r="F8084" t="inlineStr">
        <is>
          <t>Occasional</t>
        </is>
      </c>
      <c r="G8084" t="n">
        <v>2</v>
      </c>
      <c r="H8084" s="24" t="n">
        <v>1651.28</v>
      </c>
      <c r="I8084" s="24" t="n">
        <v>577.91</v>
      </c>
      <c r="J8084" s="25" t="n">
        <v>45801</v>
      </c>
      <c r="K8084" s="25" t="n">
        <v>45960</v>
      </c>
      <c r="L8084" t="n">
        <v>4</v>
      </c>
      <c r="M8084" t="n">
        <v>2</v>
      </c>
      <c r="N8084" t="n">
        <v>1</v>
      </c>
      <c r="O8084">
        <f>DATE(2026,1,1)-K8084</f>
        <v/>
      </c>
      <c r="P8084">
        <f>IF(G8084&gt;=2,"Repeat","One-time")</f>
        <v/>
      </c>
    </row>
    <row r="8085">
      <c r="A8085" t="inlineStr">
        <is>
          <t>C02855</t>
        </is>
      </c>
      <c r="B8085" t="inlineStr">
        <is>
          <t>Neha Patel</t>
        </is>
      </c>
      <c r="C8085" t="inlineStr">
        <is>
          <t>North</t>
        </is>
      </c>
      <c r="D8085" t="inlineStr">
        <is>
          <t>Delhi</t>
        </is>
      </c>
      <c r="E8085" t="inlineStr">
        <is>
          <t>No</t>
        </is>
      </c>
      <c r="F8085" t="inlineStr">
        <is>
          <t>Hibernating</t>
        </is>
      </c>
      <c r="G8085" t="n">
        <v>1</v>
      </c>
      <c r="H8085" s="24" t="n">
        <v>1649.65</v>
      </c>
      <c r="I8085" s="24" t="n">
        <v>730.96</v>
      </c>
      <c r="J8085" s="25" t="n">
        <v>45212</v>
      </c>
      <c r="K8085" s="25" t="n">
        <v>45212</v>
      </c>
      <c r="L8085" t="n">
        <v>1</v>
      </c>
      <c r="M8085" t="n">
        <v>1</v>
      </c>
      <c r="N8085" t="n">
        <v>1</v>
      </c>
      <c r="O8085">
        <f>DATE(2026,1,1)-K8085</f>
        <v/>
      </c>
      <c r="P8085">
        <f>IF(G8085&gt;=2,"Repeat","One-time")</f>
        <v/>
      </c>
    </row>
    <row r="8086">
      <c r="A8086" t="inlineStr">
        <is>
          <t>C06675</t>
        </is>
      </c>
      <c r="B8086" t="inlineStr">
        <is>
          <t>Aditya Patel</t>
        </is>
      </c>
      <c r="C8086" t="inlineStr">
        <is>
          <t>West</t>
        </is>
      </c>
      <c r="D8086" t="inlineStr">
        <is>
          <t>Mumbai</t>
        </is>
      </c>
      <c r="E8086" t="inlineStr">
        <is>
          <t>Yes</t>
        </is>
      </c>
      <c r="F8086" t="inlineStr">
        <is>
          <t>New</t>
        </is>
      </c>
      <c r="G8086" t="n">
        <v>1</v>
      </c>
      <c r="H8086" s="24" t="n">
        <v>1646.57</v>
      </c>
      <c r="I8086" s="24" t="n">
        <v>356.14</v>
      </c>
      <c r="J8086" s="25" t="n">
        <v>45945</v>
      </c>
      <c r="K8086" s="25" t="n">
        <v>45945</v>
      </c>
      <c r="L8086" t="n">
        <v>4</v>
      </c>
      <c r="M8086" t="n">
        <v>1</v>
      </c>
      <c r="N8086" t="n">
        <v>1</v>
      </c>
      <c r="O8086">
        <f>DATE(2026,1,1)-K8086</f>
        <v/>
      </c>
      <c r="P8086">
        <f>IF(G8086&gt;=2,"Repeat","One-time")</f>
        <v/>
      </c>
    </row>
    <row r="8087">
      <c r="A8087" t="inlineStr">
        <is>
          <t>C03812</t>
        </is>
      </c>
      <c r="B8087" t="inlineStr">
        <is>
          <t>Varun Nair</t>
        </is>
      </c>
      <c r="C8087" t="inlineStr">
        <is>
          <t>East</t>
        </is>
      </c>
      <c r="D8087" t="inlineStr">
        <is>
          <t>Kolkata</t>
        </is>
      </c>
      <c r="E8087" t="inlineStr">
        <is>
          <t>No</t>
        </is>
      </c>
      <c r="F8087" t="inlineStr">
        <is>
          <t>Occasional</t>
        </is>
      </c>
      <c r="G8087" t="n">
        <v>1</v>
      </c>
      <c r="H8087" s="24" t="n">
        <v>1646.42</v>
      </c>
      <c r="I8087" s="24" t="n">
        <v>781.4400000000001</v>
      </c>
      <c r="J8087" s="25" t="n">
        <v>45580</v>
      </c>
      <c r="K8087" s="25" t="n">
        <v>45580</v>
      </c>
      <c r="L8087" t="n">
        <v>2</v>
      </c>
      <c r="M8087" t="n">
        <v>1</v>
      </c>
      <c r="N8087" t="n">
        <v>1</v>
      </c>
      <c r="O8087">
        <f>DATE(2026,1,1)-K8087</f>
        <v/>
      </c>
      <c r="P8087">
        <f>IF(G8087&gt;=2,"Repeat","One-time")</f>
        <v/>
      </c>
    </row>
    <row r="8088">
      <c r="A8088" t="inlineStr">
        <is>
          <t>C07709</t>
        </is>
      </c>
      <c r="B8088" t="inlineStr">
        <is>
          <t>Maria Bose</t>
        </is>
      </c>
      <c r="C8088" t="inlineStr">
        <is>
          <t>North</t>
        </is>
      </c>
      <c r="D8088" t="inlineStr">
        <is>
          <t>Delhi</t>
        </is>
      </c>
      <c r="E8088" t="inlineStr">
        <is>
          <t>No</t>
        </is>
      </c>
      <c r="F8088" t="inlineStr">
        <is>
          <t>Occasional</t>
        </is>
      </c>
      <c r="G8088" t="n">
        <v>1</v>
      </c>
      <c r="H8088" s="24" t="n">
        <v>1641.87</v>
      </c>
      <c r="I8088" s="24" t="n">
        <v>715.8099999999999</v>
      </c>
      <c r="J8088" s="25" t="n">
        <v>45848</v>
      </c>
      <c r="K8088" s="25" t="n">
        <v>45848</v>
      </c>
      <c r="L8088" t="n">
        <v>3</v>
      </c>
      <c r="M8088" t="n">
        <v>1</v>
      </c>
      <c r="N8088" t="n">
        <v>1</v>
      </c>
      <c r="O8088">
        <f>DATE(2026,1,1)-K8088</f>
        <v/>
      </c>
      <c r="P8088">
        <f>IF(G8088&gt;=2,"Repeat","One-time")</f>
        <v/>
      </c>
    </row>
    <row r="8089">
      <c r="A8089" t="inlineStr">
        <is>
          <t>C03047</t>
        </is>
      </c>
      <c r="B8089" t="inlineStr">
        <is>
          <t>Deepak Nair</t>
        </is>
      </c>
      <c r="C8089" t="inlineStr">
        <is>
          <t>North</t>
        </is>
      </c>
      <c r="D8089" t="inlineStr">
        <is>
          <t>Jaipur</t>
        </is>
      </c>
      <c r="E8089" t="inlineStr">
        <is>
          <t>No</t>
        </is>
      </c>
      <c r="F8089" t="inlineStr">
        <is>
          <t>Hibernating</t>
        </is>
      </c>
      <c r="G8089" t="n">
        <v>1</v>
      </c>
      <c r="H8089" s="24" t="n">
        <v>1641.8</v>
      </c>
      <c r="I8089" s="24" t="n">
        <v>684.3200000000001</v>
      </c>
      <c r="J8089" s="25" t="n">
        <v>45202</v>
      </c>
      <c r="K8089" s="25" t="n">
        <v>45202</v>
      </c>
      <c r="L8089" t="n">
        <v>1</v>
      </c>
      <c r="M8089" t="n">
        <v>1</v>
      </c>
      <c r="N8089" t="n">
        <v>1</v>
      </c>
      <c r="O8089">
        <f>DATE(2026,1,1)-K8089</f>
        <v/>
      </c>
      <c r="P8089">
        <f>IF(G8089&gt;=2,"Repeat","One-time")</f>
        <v/>
      </c>
    </row>
    <row r="8090">
      <c r="A8090" t="inlineStr">
        <is>
          <t>C06389</t>
        </is>
      </c>
      <c r="B8090" t="inlineStr">
        <is>
          <t>Kavya Joshi</t>
        </is>
      </c>
      <c r="C8090" t="inlineStr">
        <is>
          <t>West</t>
        </is>
      </c>
      <c r="D8090" t="inlineStr">
        <is>
          <t>Mumbai</t>
        </is>
      </c>
      <c r="E8090" t="inlineStr">
        <is>
          <t>No</t>
        </is>
      </c>
      <c r="F8090" t="inlineStr">
        <is>
          <t>Occasional</t>
        </is>
      </c>
      <c r="G8090" t="n">
        <v>1</v>
      </c>
      <c r="H8090" s="24" t="n">
        <v>1639.71</v>
      </c>
      <c r="I8090" s="24" t="n">
        <v>697.27</v>
      </c>
      <c r="J8090" s="25" t="n">
        <v>45557</v>
      </c>
      <c r="K8090" s="25" t="n">
        <v>45557</v>
      </c>
      <c r="L8090" t="n">
        <v>2</v>
      </c>
      <c r="M8090" t="n">
        <v>1</v>
      </c>
      <c r="N8090" t="n">
        <v>1</v>
      </c>
      <c r="O8090">
        <f>DATE(2026,1,1)-K8090</f>
        <v/>
      </c>
      <c r="P8090">
        <f>IF(G8090&gt;=2,"Repeat","One-time")</f>
        <v/>
      </c>
    </row>
    <row r="8091">
      <c r="A8091" t="inlineStr">
        <is>
          <t>C10140</t>
        </is>
      </c>
      <c r="B8091" t="inlineStr">
        <is>
          <t>Neha Gupta</t>
        </is>
      </c>
      <c r="C8091" t="inlineStr">
        <is>
          <t>North</t>
        </is>
      </c>
      <c r="D8091" t="inlineStr">
        <is>
          <t>Chandigarh</t>
        </is>
      </c>
      <c r="E8091" t="inlineStr">
        <is>
          <t>No</t>
        </is>
      </c>
      <c r="F8091" t="inlineStr">
        <is>
          <t>New</t>
        </is>
      </c>
      <c r="G8091" t="n">
        <v>1</v>
      </c>
      <c r="H8091" s="24" t="n">
        <v>1638.89</v>
      </c>
      <c r="I8091" s="24" t="n">
        <v>286.74</v>
      </c>
      <c r="J8091" s="25" t="n">
        <v>45964</v>
      </c>
      <c r="K8091" s="25" t="n">
        <v>45964</v>
      </c>
      <c r="L8091" t="n">
        <v>4</v>
      </c>
      <c r="M8091" t="n">
        <v>2</v>
      </c>
      <c r="N8091" t="n">
        <v>1</v>
      </c>
      <c r="O8091">
        <f>DATE(2026,1,1)-K8091</f>
        <v/>
      </c>
      <c r="P8091">
        <f>IF(G8091&gt;=2,"Repeat","One-time")</f>
        <v/>
      </c>
    </row>
    <row r="8092">
      <c r="A8092" t="inlineStr">
        <is>
          <t>C01644</t>
        </is>
      </c>
      <c r="B8092" t="inlineStr">
        <is>
          <t>Neha Chopra</t>
        </is>
      </c>
      <c r="C8092" t="inlineStr">
        <is>
          <t>North</t>
        </is>
      </c>
      <c r="D8092" t="inlineStr">
        <is>
          <t>Lucknow</t>
        </is>
      </c>
      <c r="E8092" t="inlineStr">
        <is>
          <t>Yes</t>
        </is>
      </c>
      <c r="F8092" t="inlineStr">
        <is>
          <t>Hibernating</t>
        </is>
      </c>
      <c r="G8092" t="n">
        <v>1</v>
      </c>
      <c r="H8092" s="24" t="n">
        <v>1638.65</v>
      </c>
      <c r="I8092" s="24" t="n">
        <v>321.11</v>
      </c>
      <c r="J8092" s="25" t="n">
        <v>45051</v>
      </c>
      <c r="K8092" s="25" t="n">
        <v>45051</v>
      </c>
      <c r="L8092" t="n">
        <v>1</v>
      </c>
      <c r="M8092" t="n">
        <v>1</v>
      </c>
      <c r="N8092" t="n">
        <v>1</v>
      </c>
      <c r="O8092">
        <f>DATE(2026,1,1)-K8092</f>
        <v/>
      </c>
      <c r="P8092">
        <f>IF(G8092&gt;=2,"Repeat","One-time")</f>
        <v/>
      </c>
    </row>
    <row r="8093">
      <c r="A8093" t="inlineStr">
        <is>
          <t>C05633</t>
        </is>
      </c>
      <c r="B8093" t="inlineStr">
        <is>
          <t>Gurpreet Verma</t>
        </is>
      </c>
      <c r="C8093" t="inlineStr">
        <is>
          <t>West</t>
        </is>
      </c>
      <c r="D8093" t="inlineStr">
        <is>
          <t>Surat</t>
        </is>
      </c>
      <c r="E8093" t="inlineStr">
        <is>
          <t>No</t>
        </is>
      </c>
      <c r="F8093" t="inlineStr">
        <is>
          <t>Occasional</t>
        </is>
      </c>
      <c r="G8093" t="n">
        <v>1</v>
      </c>
      <c r="H8093" s="24" t="n">
        <v>1637.16</v>
      </c>
      <c r="I8093" s="24" t="n">
        <v>424.66</v>
      </c>
      <c r="J8093" s="25" t="n">
        <v>45826</v>
      </c>
      <c r="K8093" s="25" t="n">
        <v>45826</v>
      </c>
      <c r="L8093" t="n">
        <v>3</v>
      </c>
      <c r="M8093" t="n">
        <v>1</v>
      </c>
      <c r="N8093" t="n">
        <v>1</v>
      </c>
      <c r="O8093">
        <f>DATE(2026,1,1)-K8093</f>
        <v/>
      </c>
      <c r="P8093">
        <f>IF(G8093&gt;=2,"Repeat","One-time")</f>
        <v/>
      </c>
    </row>
    <row r="8094">
      <c r="A8094" t="inlineStr">
        <is>
          <t>C04704</t>
        </is>
      </c>
      <c r="B8094" t="inlineStr">
        <is>
          <t>Priya Nair</t>
        </is>
      </c>
      <c r="C8094" t="inlineStr">
        <is>
          <t>North</t>
        </is>
      </c>
      <c r="D8094" t="inlineStr">
        <is>
          <t>Delhi</t>
        </is>
      </c>
      <c r="E8094" t="inlineStr">
        <is>
          <t>No</t>
        </is>
      </c>
      <c r="F8094" t="inlineStr">
        <is>
          <t>New</t>
        </is>
      </c>
      <c r="G8094" t="n">
        <v>1</v>
      </c>
      <c r="H8094" s="24" t="n">
        <v>1635.71</v>
      </c>
      <c r="I8094" s="24" t="n">
        <v>627.54</v>
      </c>
      <c r="J8094" s="25" t="n">
        <v>45991</v>
      </c>
      <c r="K8094" s="25" t="n">
        <v>45991</v>
      </c>
      <c r="L8094" t="n">
        <v>5</v>
      </c>
      <c r="M8094" t="n">
        <v>1</v>
      </c>
      <c r="N8094" t="n">
        <v>1</v>
      </c>
      <c r="O8094">
        <f>DATE(2026,1,1)-K8094</f>
        <v/>
      </c>
      <c r="P8094">
        <f>IF(G8094&gt;=2,"Repeat","One-time")</f>
        <v/>
      </c>
    </row>
    <row r="8095">
      <c r="A8095" t="inlineStr">
        <is>
          <t>C04248</t>
        </is>
      </c>
      <c r="B8095" t="inlineStr">
        <is>
          <t>Arjun Sharma</t>
        </is>
      </c>
      <c r="C8095" t="inlineStr">
        <is>
          <t>North</t>
        </is>
      </c>
      <c r="D8095" t="inlineStr">
        <is>
          <t>Delhi</t>
        </is>
      </c>
      <c r="E8095" t="inlineStr">
        <is>
          <t>Yes</t>
        </is>
      </c>
      <c r="F8095" t="inlineStr">
        <is>
          <t>Hibernating</t>
        </is>
      </c>
      <c r="G8095" t="n">
        <v>1</v>
      </c>
      <c r="H8095" s="24" t="n">
        <v>1634.15</v>
      </c>
      <c r="I8095" s="24" t="n">
        <v>460.92</v>
      </c>
      <c r="J8095" s="25" t="n">
        <v>45396</v>
      </c>
      <c r="K8095" s="25" t="n">
        <v>45396</v>
      </c>
      <c r="L8095" t="n">
        <v>1</v>
      </c>
      <c r="M8095" t="n">
        <v>1</v>
      </c>
      <c r="N8095" t="n">
        <v>1</v>
      </c>
      <c r="O8095">
        <f>DATE(2026,1,1)-K8095</f>
        <v/>
      </c>
      <c r="P8095">
        <f>IF(G8095&gt;=2,"Repeat","One-time")</f>
        <v/>
      </c>
    </row>
    <row r="8096">
      <c r="A8096" t="inlineStr">
        <is>
          <t>C00318</t>
        </is>
      </c>
      <c r="B8096" t="inlineStr">
        <is>
          <t>Farhan Fernandes</t>
        </is>
      </c>
      <c r="C8096" t="inlineStr">
        <is>
          <t>South</t>
        </is>
      </c>
      <c r="D8096" t="inlineStr">
        <is>
          <t>Hyderabad</t>
        </is>
      </c>
      <c r="E8096" t="inlineStr">
        <is>
          <t>No</t>
        </is>
      </c>
      <c r="F8096" t="inlineStr">
        <is>
          <t>Hibernating</t>
        </is>
      </c>
      <c r="G8096" t="n">
        <v>1</v>
      </c>
      <c r="H8096" s="24" t="n">
        <v>1634.1</v>
      </c>
      <c r="I8096" s="24" t="n">
        <v>552.16</v>
      </c>
      <c r="J8096" s="25" t="n">
        <v>45003</v>
      </c>
      <c r="K8096" s="25" t="n">
        <v>45003</v>
      </c>
      <c r="L8096" t="n">
        <v>1</v>
      </c>
      <c r="M8096" t="n">
        <v>1</v>
      </c>
      <c r="N8096" t="n">
        <v>1</v>
      </c>
      <c r="O8096">
        <f>DATE(2026,1,1)-K8096</f>
        <v/>
      </c>
      <c r="P8096">
        <f>IF(G8096&gt;=2,"Repeat","One-time")</f>
        <v/>
      </c>
    </row>
    <row r="8097">
      <c r="A8097" t="inlineStr">
        <is>
          <t>C02432</t>
        </is>
      </c>
      <c r="B8097" t="inlineStr">
        <is>
          <t>Joseph Banerjee</t>
        </is>
      </c>
      <c r="C8097" t="inlineStr">
        <is>
          <t>East</t>
        </is>
      </c>
      <c r="D8097" t="inlineStr">
        <is>
          <t>Patna</t>
        </is>
      </c>
      <c r="E8097" t="inlineStr">
        <is>
          <t>No</t>
        </is>
      </c>
      <c r="F8097" t="inlineStr">
        <is>
          <t>Hibernating</t>
        </is>
      </c>
      <c r="G8097" t="n">
        <v>1</v>
      </c>
      <c r="H8097" s="24" t="n">
        <v>1631.2</v>
      </c>
      <c r="I8097" s="24" t="n">
        <v>452.15</v>
      </c>
      <c r="J8097" s="25" t="n">
        <v>45212</v>
      </c>
      <c r="K8097" s="25" t="n">
        <v>45212</v>
      </c>
      <c r="L8097" t="n">
        <v>1</v>
      </c>
      <c r="M8097" t="n">
        <v>1</v>
      </c>
      <c r="N8097" t="n">
        <v>1</v>
      </c>
      <c r="O8097">
        <f>DATE(2026,1,1)-K8097</f>
        <v/>
      </c>
      <c r="P8097">
        <f>IF(G8097&gt;=2,"Repeat","One-time")</f>
        <v/>
      </c>
    </row>
    <row r="8098">
      <c r="A8098" t="inlineStr">
        <is>
          <t>C05603</t>
        </is>
      </c>
      <c r="B8098" t="inlineStr">
        <is>
          <t>Arjun Mishra</t>
        </is>
      </c>
      <c r="C8098" t="inlineStr">
        <is>
          <t>East</t>
        </is>
      </c>
      <c r="D8098" t="inlineStr">
        <is>
          <t>Patna</t>
        </is>
      </c>
      <c r="E8098" t="inlineStr">
        <is>
          <t>Yes</t>
        </is>
      </c>
      <c r="F8098" t="inlineStr">
        <is>
          <t>Occasional</t>
        </is>
      </c>
      <c r="G8098" t="n">
        <v>1</v>
      </c>
      <c r="H8098" s="24" t="n">
        <v>1625.86</v>
      </c>
      <c r="I8098" s="24" t="n">
        <v>453.97</v>
      </c>
      <c r="J8098" s="25" t="n">
        <v>45913</v>
      </c>
      <c r="K8098" s="25" t="n">
        <v>45913</v>
      </c>
      <c r="L8098" t="n">
        <v>3</v>
      </c>
      <c r="M8098" t="n">
        <v>1</v>
      </c>
      <c r="N8098" t="n">
        <v>1</v>
      </c>
      <c r="O8098">
        <f>DATE(2026,1,1)-K8098</f>
        <v/>
      </c>
      <c r="P8098">
        <f>IF(G8098&gt;=2,"Repeat","One-time")</f>
        <v/>
      </c>
    </row>
    <row r="8099">
      <c r="A8099" t="inlineStr">
        <is>
          <t>C02822</t>
        </is>
      </c>
      <c r="B8099" t="inlineStr">
        <is>
          <t>Aditya Fernandes</t>
        </is>
      </c>
      <c r="C8099" t="inlineStr">
        <is>
          <t>West</t>
        </is>
      </c>
      <c r="D8099" t="inlineStr">
        <is>
          <t>Mumbai</t>
        </is>
      </c>
      <c r="E8099" t="inlineStr">
        <is>
          <t>No</t>
        </is>
      </c>
      <c r="F8099" t="inlineStr">
        <is>
          <t>Hibernating</t>
        </is>
      </c>
      <c r="G8099" t="n">
        <v>1</v>
      </c>
      <c r="H8099" s="24" t="n">
        <v>1625.1</v>
      </c>
      <c r="I8099" s="24" t="n">
        <v>339.91</v>
      </c>
      <c r="J8099" s="25" t="n">
        <v>45194</v>
      </c>
      <c r="K8099" s="25" t="n">
        <v>45194</v>
      </c>
      <c r="L8099" t="n">
        <v>1</v>
      </c>
      <c r="M8099" t="n">
        <v>1</v>
      </c>
      <c r="N8099" t="n">
        <v>1</v>
      </c>
      <c r="O8099">
        <f>DATE(2026,1,1)-K8099</f>
        <v/>
      </c>
      <c r="P8099">
        <f>IF(G8099&gt;=2,"Repeat","One-time")</f>
        <v/>
      </c>
    </row>
    <row r="8100">
      <c r="A8100" t="inlineStr">
        <is>
          <t>C03101</t>
        </is>
      </c>
      <c r="B8100" t="inlineStr">
        <is>
          <t>Arjun Khan</t>
        </is>
      </c>
      <c r="C8100" t="inlineStr">
        <is>
          <t>South</t>
        </is>
      </c>
      <c r="D8100" t="inlineStr">
        <is>
          <t>Kochi</t>
        </is>
      </c>
      <c r="E8100" t="inlineStr">
        <is>
          <t>No</t>
        </is>
      </c>
      <c r="F8100" t="inlineStr">
        <is>
          <t>Hibernating</t>
        </is>
      </c>
      <c r="G8100" t="n">
        <v>1</v>
      </c>
      <c r="H8100" s="24" t="n">
        <v>1621.51</v>
      </c>
      <c r="I8100" s="24" t="n">
        <v>683.54</v>
      </c>
      <c r="J8100" s="25" t="n">
        <v>45318</v>
      </c>
      <c r="K8100" s="25" t="n">
        <v>45318</v>
      </c>
      <c r="L8100" t="n">
        <v>1</v>
      </c>
      <c r="M8100" t="n">
        <v>1</v>
      </c>
      <c r="N8100" t="n">
        <v>1</v>
      </c>
      <c r="O8100">
        <f>DATE(2026,1,1)-K8100</f>
        <v/>
      </c>
      <c r="P8100">
        <f>IF(G8100&gt;=2,"Repeat","One-time")</f>
        <v/>
      </c>
    </row>
    <row r="8101">
      <c r="A8101" t="inlineStr">
        <is>
          <t>C11913</t>
        </is>
      </c>
      <c r="B8101" t="inlineStr">
        <is>
          <t>Amit Bose</t>
        </is>
      </c>
      <c r="C8101" t="inlineStr">
        <is>
          <t>North</t>
        </is>
      </c>
      <c r="D8101" t="inlineStr">
        <is>
          <t>Delhi</t>
        </is>
      </c>
      <c r="E8101" t="inlineStr">
        <is>
          <t>No</t>
        </is>
      </c>
      <c r="F8101" t="inlineStr">
        <is>
          <t>New</t>
        </is>
      </c>
      <c r="G8101" t="n">
        <v>1</v>
      </c>
      <c r="H8101" s="24" t="n">
        <v>1616.77</v>
      </c>
      <c r="I8101" s="24" t="n">
        <v>627.26</v>
      </c>
      <c r="J8101" s="25" t="n">
        <v>46018</v>
      </c>
      <c r="K8101" s="25" t="n">
        <v>46018</v>
      </c>
      <c r="L8101" t="n">
        <v>5</v>
      </c>
      <c r="M8101" t="n">
        <v>2</v>
      </c>
      <c r="N8101" t="n">
        <v>1</v>
      </c>
      <c r="O8101">
        <f>DATE(2026,1,1)-K8101</f>
        <v/>
      </c>
      <c r="P8101">
        <f>IF(G8101&gt;=2,"Repeat","One-time")</f>
        <v/>
      </c>
    </row>
    <row r="8102">
      <c r="A8102" t="inlineStr">
        <is>
          <t>C03379</t>
        </is>
      </c>
      <c r="B8102" t="inlineStr">
        <is>
          <t>Joseph Mehta</t>
        </is>
      </c>
      <c r="C8102" t="inlineStr">
        <is>
          <t>North</t>
        </is>
      </c>
      <c r="D8102" t="inlineStr">
        <is>
          <t>Gurugram</t>
        </is>
      </c>
      <c r="E8102" t="inlineStr">
        <is>
          <t>Yes</t>
        </is>
      </c>
      <c r="F8102" t="inlineStr">
        <is>
          <t>New</t>
        </is>
      </c>
      <c r="G8102" t="n">
        <v>1</v>
      </c>
      <c r="H8102" s="24" t="n">
        <v>1616.29</v>
      </c>
      <c r="I8102" s="24" t="n">
        <v>538.91</v>
      </c>
      <c r="J8102" s="25" t="n">
        <v>45949</v>
      </c>
      <c r="K8102" s="25" t="n">
        <v>45949</v>
      </c>
      <c r="L8102" t="n">
        <v>4</v>
      </c>
      <c r="M8102" t="n">
        <v>1</v>
      </c>
      <c r="N8102" t="n">
        <v>1</v>
      </c>
      <c r="O8102">
        <f>DATE(2026,1,1)-K8102</f>
        <v/>
      </c>
      <c r="P8102">
        <f>IF(G8102&gt;=2,"Repeat","One-time")</f>
        <v/>
      </c>
    </row>
    <row r="8103">
      <c r="A8103" t="inlineStr">
        <is>
          <t>C06243</t>
        </is>
      </c>
      <c r="B8103" t="inlineStr">
        <is>
          <t>Maria Banerjee</t>
        </is>
      </c>
      <c r="C8103" t="inlineStr">
        <is>
          <t>West</t>
        </is>
      </c>
      <c r="D8103" t="inlineStr">
        <is>
          <t>Mumbai</t>
        </is>
      </c>
      <c r="E8103" t="inlineStr">
        <is>
          <t>No</t>
        </is>
      </c>
      <c r="F8103" t="inlineStr">
        <is>
          <t>Occasional</t>
        </is>
      </c>
      <c r="G8103" t="n">
        <v>2</v>
      </c>
      <c r="H8103" s="24" t="n">
        <v>1615.53</v>
      </c>
      <c r="I8103" s="24" t="n">
        <v>517.78</v>
      </c>
      <c r="J8103" s="25" t="n">
        <v>45788</v>
      </c>
      <c r="K8103" s="25" t="n">
        <v>45904</v>
      </c>
      <c r="L8103" t="n">
        <v>3</v>
      </c>
      <c r="M8103" t="n">
        <v>2</v>
      </c>
      <c r="N8103" t="n">
        <v>1</v>
      </c>
      <c r="O8103">
        <f>DATE(2026,1,1)-K8103</f>
        <v/>
      </c>
      <c r="P8103">
        <f>IF(G8103&gt;=2,"Repeat","One-time")</f>
        <v/>
      </c>
    </row>
    <row r="8104">
      <c r="A8104" t="inlineStr">
        <is>
          <t>C11081</t>
        </is>
      </c>
      <c r="B8104" t="inlineStr">
        <is>
          <t>Zoya Kapoor</t>
        </is>
      </c>
      <c r="C8104" t="inlineStr">
        <is>
          <t>East</t>
        </is>
      </c>
      <c r="D8104" t="inlineStr">
        <is>
          <t>Guwahati</t>
        </is>
      </c>
      <c r="E8104" t="inlineStr">
        <is>
          <t>No</t>
        </is>
      </c>
      <c r="F8104" t="inlineStr">
        <is>
          <t>New</t>
        </is>
      </c>
      <c r="G8104" t="n">
        <v>1</v>
      </c>
      <c r="H8104" s="24" t="n">
        <v>1612.83</v>
      </c>
      <c r="I8104" s="24" t="n">
        <v>333.18</v>
      </c>
      <c r="J8104" s="25" t="n">
        <v>45947</v>
      </c>
      <c r="K8104" s="25" t="n">
        <v>45947</v>
      </c>
      <c r="L8104" t="n">
        <v>4</v>
      </c>
      <c r="M8104" t="n">
        <v>2</v>
      </c>
      <c r="N8104" t="n">
        <v>1</v>
      </c>
      <c r="O8104">
        <f>DATE(2026,1,1)-K8104</f>
        <v/>
      </c>
      <c r="P8104">
        <f>IF(G8104&gt;=2,"Repeat","One-time")</f>
        <v/>
      </c>
    </row>
    <row r="8105">
      <c r="A8105" t="inlineStr">
        <is>
          <t>C00308</t>
        </is>
      </c>
      <c r="B8105" t="inlineStr">
        <is>
          <t>Priya Kumar</t>
        </is>
      </c>
      <c r="C8105" t="inlineStr">
        <is>
          <t>West</t>
        </is>
      </c>
      <c r="D8105" t="inlineStr">
        <is>
          <t>Pune</t>
        </is>
      </c>
      <c r="E8105" t="inlineStr">
        <is>
          <t>No</t>
        </is>
      </c>
      <c r="F8105" t="inlineStr">
        <is>
          <t>Hibernating</t>
        </is>
      </c>
      <c r="G8105" t="n">
        <v>2</v>
      </c>
      <c r="H8105" s="24" t="n">
        <v>1608.5</v>
      </c>
      <c r="I8105" s="24" t="n">
        <v>419.78</v>
      </c>
      <c r="J8105" s="25" t="n">
        <v>44938</v>
      </c>
      <c r="K8105" s="25" t="n">
        <v>44955</v>
      </c>
      <c r="L8105" t="n">
        <v>1</v>
      </c>
      <c r="M8105" t="n">
        <v>2</v>
      </c>
      <c r="N8105" t="n">
        <v>1</v>
      </c>
      <c r="O8105">
        <f>DATE(2026,1,1)-K8105</f>
        <v/>
      </c>
      <c r="P8105">
        <f>IF(G8105&gt;=2,"Repeat","One-time")</f>
        <v/>
      </c>
    </row>
    <row r="8106">
      <c r="A8106" t="inlineStr">
        <is>
          <t>C07195</t>
        </is>
      </c>
      <c r="B8106" t="inlineStr">
        <is>
          <t>Nikhil Fernandes</t>
        </is>
      </c>
      <c r="C8106" t="inlineStr">
        <is>
          <t>East</t>
        </is>
      </c>
      <c r="D8106" t="inlineStr">
        <is>
          <t>Kolkata</t>
        </is>
      </c>
      <c r="E8106" t="inlineStr">
        <is>
          <t>No</t>
        </is>
      </c>
      <c r="F8106" t="inlineStr">
        <is>
          <t>Occasional</t>
        </is>
      </c>
      <c r="G8106" t="n">
        <v>2</v>
      </c>
      <c r="H8106" s="24" t="n">
        <v>1599.92</v>
      </c>
      <c r="I8106" s="24" t="n">
        <v>428.22</v>
      </c>
      <c r="J8106" s="25" t="n">
        <v>45651</v>
      </c>
      <c r="K8106" s="25" t="n">
        <v>45673</v>
      </c>
      <c r="L8106" t="n">
        <v>2</v>
      </c>
      <c r="M8106" t="n">
        <v>2</v>
      </c>
      <c r="N8106" t="n">
        <v>1</v>
      </c>
      <c r="O8106">
        <f>DATE(2026,1,1)-K8106</f>
        <v/>
      </c>
      <c r="P8106">
        <f>IF(G8106&gt;=2,"Repeat","One-time")</f>
        <v/>
      </c>
    </row>
    <row r="8107">
      <c r="A8107" t="inlineStr">
        <is>
          <t>C11295</t>
        </is>
      </c>
      <c r="B8107" t="inlineStr">
        <is>
          <t>Isha Iyer</t>
        </is>
      </c>
      <c r="C8107" t="inlineStr">
        <is>
          <t>North</t>
        </is>
      </c>
      <c r="D8107" t="inlineStr">
        <is>
          <t>Delhi</t>
        </is>
      </c>
      <c r="E8107" t="inlineStr">
        <is>
          <t>No</t>
        </is>
      </c>
      <c r="F8107" t="inlineStr">
        <is>
          <t>New</t>
        </is>
      </c>
      <c r="G8107" t="n">
        <v>1</v>
      </c>
      <c r="H8107" s="24" t="n">
        <v>1597.68</v>
      </c>
      <c r="I8107" s="24" t="n">
        <v>475.97</v>
      </c>
      <c r="J8107" s="25" t="n">
        <v>45963</v>
      </c>
      <c r="K8107" s="25" t="n">
        <v>45963</v>
      </c>
      <c r="L8107" t="n">
        <v>4</v>
      </c>
      <c r="M8107" t="n">
        <v>2</v>
      </c>
      <c r="N8107" t="n">
        <v>1</v>
      </c>
      <c r="O8107">
        <f>DATE(2026,1,1)-K8107</f>
        <v/>
      </c>
      <c r="P8107">
        <f>IF(G8107&gt;=2,"Repeat","One-time")</f>
        <v/>
      </c>
    </row>
    <row r="8108">
      <c r="A8108" t="inlineStr">
        <is>
          <t>C10299</t>
        </is>
      </c>
      <c r="B8108" t="inlineStr">
        <is>
          <t>Amit Bose</t>
        </is>
      </c>
      <c r="C8108" t="inlineStr">
        <is>
          <t>North</t>
        </is>
      </c>
      <c r="D8108" t="inlineStr">
        <is>
          <t>Jaipur</t>
        </is>
      </c>
      <c r="E8108" t="inlineStr">
        <is>
          <t>No</t>
        </is>
      </c>
      <c r="F8108" t="inlineStr">
        <is>
          <t>Occasional</t>
        </is>
      </c>
      <c r="G8108" t="n">
        <v>1</v>
      </c>
      <c r="H8108" s="24" t="n">
        <v>1596.44</v>
      </c>
      <c r="I8108" s="24" t="n">
        <v>325.08</v>
      </c>
      <c r="J8108" s="25" t="n">
        <v>45930</v>
      </c>
      <c r="K8108" s="25" t="n">
        <v>45930</v>
      </c>
      <c r="L8108" t="n">
        <v>4</v>
      </c>
      <c r="M8108" t="n">
        <v>2</v>
      </c>
      <c r="N8108" t="n">
        <v>1</v>
      </c>
      <c r="O8108">
        <f>DATE(2026,1,1)-K8108</f>
        <v/>
      </c>
      <c r="P8108">
        <f>IF(G8108&gt;=2,"Repeat","One-time")</f>
        <v/>
      </c>
    </row>
    <row r="8109">
      <c r="A8109" t="inlineStr">
        <is>
          <t>C04643</t>
        </is>
      </c>
      <c r="B8109" t="inlineStr">
        <is>
          <t>Isha Menon</t>
        </is>
      </c>
      <c r="C8109" t="inlineStr">
        <is>
          <t>North</t>
        </is>
      </c>
      <c r="D8109" t="inlineStr">
        <is>
          <t>Lucknow</t>
        </is>
      </c>
      <c r="E8109" t="inlineStr">
        <is>
          <t>Yes</t>
        </is>
      </c>
      <c r="F8109" t="inlineStr">
        <is>
          <t>Occasional</t>
        </is>
      </c>
      <c r="G8109" t="n">
        <v>1</v>
      </c>
      <c r="H8109" s="24" t="n">
        <v>1596.35</v>
      </c>
      <c r="I8109" s="24" t="n">
        <v>326.95</v>
      </c>
      <c r="J8109" s="25" t="n">
        <v>45526</v>
      </c>
      <c r="K8109" s="25" t="n">
        <v>45526</v>
      </c>
      <c r="L8109" t="n">
        <v>2</v>
      </c>
      <c r="M8109" t="n">
        <v>1</v>
      </c>
      <c r="N8109" t="n">
        <v>1</v>
      </c>
      <c r="O8109">
        <f>DATE(2026,1,1)-K8109</f>
        <v/>
      </c>
      <c r="P8109">
        <f>IF(G8109&gt;=2,"Repeat","One-time")</f>
        <v/>
      </c>
    </row>
    <row r="8110">
      <c r="A8110" t="inlineStr">
        <is>
          <t>C09371</t>
        </is>
      </c>
      <c r="B8110" t="inlineStr">
        <is>
          <t>Isha Kumar</t>
        </is>
      </c>
      <c r="C8110" t="inlineStr">
        <is>
          <t>East</t>
        </is>
      </c>
      <c r="D8110" t="inlineStr">
        <is>
          <t>Jamshedpur</t>
        </is>
      </c>
      <c r="E8110" t="inlineStr">
        <is>
          <t>No</t>
        </is>
      </c>
      <c r="F8110" t="inlineStr">
        <is>
          <t>New</t>
        </is>
      </c>
      <c r="G8110" t="n">
        <v>1</v>
      </c>
      <c r="H8110" s="24" t="n">
        <v>1589.57</v>
      </c>
      <c r="I8110" s="24" t="n">
        <v>654.46</v>
      </c>
      <c r="J8110" s="25" t="n">
        <v>45956</v>
      </c>
      <c r="K8110" s="25" t="n">
        <v>45956</v>
      </c>
      <c r="L8110" t="n">
        <v>4</v>
      </c>
      <c r="M8110" t="n">
        <v>1</v>
      </c>
      <c r="N8110" t="n">
        <v>1</v>
      </c>
      <c r="O8110">
        <f>DATE(2026,1,1)-K8110</f>
        <v/>
      </c>
      <c r="P8110">
        <f>IF(G8110&gt;=2,"Repeat","One-time")</f>
        <v/>
      </c>
    </row>
    <row r="8111">
      <c r="A8111" t="inlineStr">
        <is>
          <t>C07741</t>
        </is>
      </c>
      <c r="B8111" t="inlineStr">
        <is>
          <t>Imran Sinha</t>
        </is>
      </c>
      <c r="C8111" t="inlineStr">
        <is>
          <t>North</t>
        </is>
      </c>
      <c r="D8111" t="inlineStr">
        <is>
          <t>Delhi</t>
        </is>
      </c>
      <c r="E8111" t="inlineStr">
        <is>
          <t>No</t>
        </is>
      </c>
      <c r="F8111" t="inlineStr">
        <is>
          <t>Occasional</t>
        </is>
      </c>
      <c r="G8111" t="n">
        <v>1</v>
      </c>
      <c r="H8111" s="24" t="n">
        <v>1589.03</v>
      </c>
      <c r="I8111" s="24" t="n">
        <v>568.7</v>
      </c>
      <c r="J8111" s="25" t="n">
        <v>45858</v>
      </c>
      <c r="K8111" s="25" t="n">
        <v>45858</v>
      </c>
      <c r="L8111" t="n">
        <v>3</v>
      </c>
      <c r="M8111" t="n">
        <v>1</v>
      </c>
      <c r="N8111" t="n">
        <v>1</v>
      </c>
      <c r="O8111">
        <f>DATE(2026,1,1)-K8111</f>
        <v/>
      </c>
      <c r="P8111">
        <f>IF(G8111&gt;=2,"Repeat","One-time")</f>
        <v/>
      </c>
    </row>
    <row r="8112">
      <c r="A8112" t="inlineStr">
        <is>
          <t>C10148</t>
        </is>
      </c>
      <c r="B8112" t="inlineStr">
        <is>
          <t>Karan Pillai</t>
        </is>
      </c>
      <c r="C8112" t="inlineStr">
        <is>
          <t>North</t>
        </is>
      </c>
      <c r="D8112" t="inlineStr">
        <is>
          <t>Lucknow</t>
        </is>
      </c>
      <c r="E8112" t="inlineStr">
        <is>
          <t>No</t>
        </is>
      </c>
      <c r="F8112" t="inlineStr">
        <is>
          <t>New</t>
        </is>
      </c>
      <c r="G8112" t="n">
        <v>1</v>
      </c>
      <c r="H8112" s="24" t="n">
        <v>1581.78</v>
      </c>
      <c r="I8112" s="24" t="n">
        <v>504.4</v>
      </c>
      <c r="J8112" s="25" t="n">
        <v>45971</v>
      </c>
      <c r="K8112" s="25" t="n">
        <v>45971</v>
      </c>
      <c r="L8112" t="n">
        <v>4</v>
      </c>
      <c r="M8112" t="n">
        <v>2</v>
      </c>
      <c r="N8112" t="n">
        <v>1</v>
      </c>
      <c r="O8112">
        <f>DATE(2026,1,1)-K8112</f>
        <v/>
      </c>
      <c r="P8112">
        <f>IF(G8112&gt;=2,"Repeat","One-time")</f>
        <v/>
      </c>
    </row>
    <row r="8113">
      <c r="A8113" t="inlineStr">
        <is>
          <t>C07071</t>
        </is>
      </c>
      <c r="B8113" t="inlineStr">
        <is>
          <t>Pooja Agarwal</t>
        </is>
      </c>
      <c r="C8113" t="inlineStr">
        <is>
          <t>North</t>
        </is>
      </c>
      <c r="D8113" t="inlineStr">
        <is>
          <t>Delhi</t>
        </is>
      </c>
      <c r="E8113" t="inlineStr">
        <is>
          <t>No</t>
        </is>
      </c>
      <c r="F8113" t="inlineStr">
        <is>
          <t>Occasional</t>
        </is>
      </c>
      <c r="G8113" t="n">
        <v>1</v>
      </c>
      <c r="H8113" s="24" t="n">
        <v>1579.46</v>
      </c>
      <c r="I8113" s="24" t="n">
        <v>561.0599999999999</v>
      </c>
      <c r="J8113" s="25" t="n">
        <v>45795</v>
      </c>
      <c r="K8113" s="25" t="n">
        <v>45795</v>
      </c>
      <c r="L8113" t="n">
        <v>3</v>
      </c>
      <c r="M8113" t="n">
        <v>1</v>
      </c>
      <c r="N8113" t="n">
        <v>1</v>
      </c>
      <c r="O8113">
        <f>DATE(2026,1,1)-K8113</f>
        <v/>
      </c>
      <c r="P8113">
        <f>IF(G8113&gt;=2,"Repeat","One-time")</f>
        <v/>
      </c>
    </row>
    <row r="8114">
      <c r="A8114" t="inlineStr">
        <is>
          <t>C05664</t>
        </is>
      </c>
      <c r="B8114" t="inlineStr">
        <is>
          <t>Aditya Joshi</t>
        </is>
      </c>
      <c r="C8114" t="inlineStr">
        <is>
          <t>South</t>
        </is>
      </c>
      <c r="D8114" t="inlineStr">
        <is>
          <t>Hyderabad</t>
        </is>
      </c>
      <c r="E8114" t="inlineStr">
        <is>
          <t>No</t>
        </is>
      </c>
      <c r="F8114" t="inlineStr">
        <is>
          <t>Occasional</t>
        </is>
      </c>
      <c r="G8114" t="n">
        <v>1</v>
      </c>
      <c r="H8114" s="24" t="n">
        <v>1579.03</v>
      </c>
      <c r="I8114" s="24" t="n">
        <v>554.52</v>
      </c>
      <c r="J8114" s="25" t="n">
        <v>45575</v>
      </c>
      <c r="K8114" s="25" t="n">
        <v>45575</v>
      </c>
      <c r="L8114" t="n">
        <v>2</v>
      </c>
      <c r="M8114" t="n">
        <v>1</v>
      </c>
      <c r="N8114" t="n">
        <v>1</v>
      </c>
      <c r="O8114">
        <f>DATE(2026,1,1)-K8114</f>
        <v/>
      </c>
      <c r="P8114">
        <f>IF(G8114&gt;=2,"Repeat","One-time")</f>
        <v/>
      </c>
    </row>
    <row r="8115">
      <c r="A8115" t="inlineStr">
        <is>
          <t>C01945</t>
        </is>
      </c>
      <c r="B8115" t="inlineStr">
        <is>
          <t>Abhishek Fernandes</t>
        </is>
      </c>
      <c r="C8115" t="inlineStr">
        <is>
          <t>North</t>
        </is>
      </c>
      <c r="D8115" t="inlineStr">
        <is>
          <t>Delhi</t>
        </is>
      </c>
      <c r="E8115" t="inlineStr">
        <is>
          <t>No</t>
        </is>
      </c>
      <c r="F8115" t="inlineStr">
        <is>
          <t>Hibernating</t>
        </is>
      </c>
      <c r="G8115" t="n">
        <v>1</v>
      </c>
      <c r="H8115" s="24" t="n">
        <v>1576.05</v>
      </c>
      <c r="I8115" s="24" t="n">
        <v>702.12</v>
      </c>
      <c r="J8115" s="25" t="n">
        <v>45160</v>
      </c>
      <c r="K8115" s="25" t="n">
        <v>45160</v>
      </c>
      <c r="L8115" t="n">
        <v>1</v>
      </c>
      <c r="M8115" t="n">
        <v>1</v>
      </c>
      <c r="N8115" t="n">
        <v>1</v>
      </c>
      <c r="O8115">
        <f>DATE(2026,1,1)-K8115</f>
        <v/>
      </c>
      <c r="P8115">
        <f>IF(G8115&gt;=2,"Repeat","One-time")</f>
        <v/>
      </c>
    </row>
    <row r="8116">
      <c r="A8116" t="inlineStr">
        <is>
          <t>C10170</t>
        </is>
      </c>
      <c r="B8116" t="inlineStr">
        <is>
          <t>Gurpreet Joshi</t>
        </is>
      </c>
      <c r="C8116" t="inlineStr">
        <is>
          <t>South</t>
        </is>
      </c>
      <c r="D8116" t="inlineStr">
        <is>
          <t>Bengaluru</t>
        </is>
      </c>
      <c r="E8116" t="inlineStr">
        <is>
          <t>No</t>
        </is>
      </c>
      <c r="F8116" t="inlineStr">
        <is>
          <t>New</t>
        </is>
      </c>
      <c r="G8116" t="n">
        <v>1</v>
      </c>
      <c r="H8116" s="24" t="n">
        <v>1574.92</v>
      </c>
      <c r="I8116" s="24" t="n">
        <v>556.15</v>
      </c>
      <c r="J8116" s="25" t="n">
        <v>45970</v>
      </c>
      <c r="K8116" s="25" t="n">
        <v>45970</v>
      </c>
      <c r="L8116" t="n">
        <v>4</v>
      </c>
      <c r="M8116" t="n">
        <v>2</v>
      </c>
      <c r="N8116" t="n">
        <v>1</v>
      </c>
      <c r="O8116">
        <f>DATE(2026,1,1)-K8116</f>
        <v/>
      </c>
      <c r="P8116">
        <f>IF(G8116&gt;=2,"Repeat","One-time")</f>
        <v/>
      </c>
    </row>
    <row r="8117">
      <c r="A8117" t="inlineStr">
        <is>
          <t>C01957</t>
        </is>
      </c>
      <c r="B8117" t="inlineStr">
        <is>
          <t>Aditya Pillai</t>
        </is>
      </c>
      <c r="C8117" t="inlineStr">
        <is>
          <t>North</t>
        </is>
      </c>
      <c r="D8117" t="inlineStr">
        <is>
          <t>Gurugram</t>
        </is>
      </c>
      <c r="E8117" t="inlineStr">
        <is>
          <t>No</t>
        </is>
      </c>
      <c r="F8117" t="inlineStr">
        <is>
          <t>New</t>
        </is>
      </c>
      <c r="G8117" t="n">
        <v>2</v>
      </c>
      <c r="H8117" s="24" t="n">
        <v>1573.95</v>
      </c>
      <c r="I8117" s="24" t="n">
        <v>587.75</v>
      </c>
      <c r="J8117" s="25" t="n">
        <v>45942</v>
      </c>
      <c r="K8117" s="25" t="n">
        <v>45975</v>
      </c>
      <c r="L8117" t="n">
        <v>4</v>
      </c>
      <c r="M8117" t="n">
        <v>2</v>
      </c>
      <c r="N8117" t="n">
        <v>1</v>
      </c>
      <c r="O8117">
        <f>DATE(2026,1,1)-K8117</f>
        <v/>
      </c>
      <c r="P8117">
        <f>IF(G8117&gt;=2,"Repeat","One-time")</f>
        <v/>
      </c>
    </row>
    <row r="8118">
      <c r="A8118" t="inlineStr">
        <is>
          <t>C05030</t>
        </is>
      </c>
      <c r="B8118" t="inlineStr">
        <is>
          <t>Pooja Prasad</t>
        </is>
      </c>
      <c r="C8118" t="inlineStr">
        <is>
          <t>South</t>
        </is>
      </c>
      <c r="D8118" t="inlineStr">
        <is>
          <t>Hyderabad</t>
        </is>
      </c>
      <c r="E8118" t="inlineStr">
        <is>
          <t>Yes</t>
        </is>
      </c>
      <c r="F8118" t="inlineStr">
        <is>
          <t>Occasional</t>
        </is>
      </c>
      <c r="G8118" t="n">
        <v>1</v>
      </c>
      <c r="H8118" s="24" t="n">
        <v>1572.42</v>
      </c>
      <c r="I8118" s="24" t="n">
        <v>561.1799999999999</v>
      </c>
      <c r="J8118" s="25" t="n">
        <v>45515</v>
      </c>
      <c r="K8118" s="25" t="n">
        <v>45515</v>
      </c>
      <c r="L8118" t="n">
        <v>2</v>
      </c>
      <c r="M8118" t="n">
        <v>1</v>
      </c>
      <c r="N8118" t="n">
        <v>1</v>
      </c>
      <c r="O8118">
        <f>DATE(2026,1,1)-K8118</f>
        <v/>
      </c>
      <c r="P8118">
        <f>IF(G8118&gt;=2,"Repeat","One-time")</f>
        <v/>
      </c>
    </row>
    <row r="8119">
      <c r="A8119" t="inlineStr">
        <is>
          <t>C06508</t>
        </is>
      </c>
      <c r="B8119" t="inlineStr">
        <is>
          <t>Kavya Joshi</t>
        </is>
      </c>
      <c r="C8119" t="inlineStr">
        <is>
          <t>West</t>
        </is>
      </c>
      <c r="D8119" t="inlineStr">
        <is>
          <t>Mumbai</t>
        </is>
      </c>
      <c r="E8119" t="inlineStr">
        <is>
          <t>No</t>
        </is>
      </c>
      <c r="F8119" t="inlineStr">
        <is>
          <t>Occasional</t>
        </is>
      </c>
      <c r="G8119" t="n">
        <v>1</v>
      </c>
      <c r="H8119" s="24" t="n">
        <v>1571.75</v>
      </c>
      <c r="I8119" s="24" t="n">
        <v>688.37</v>
      </c>
      <c r="J8119" s="25" t="n">
        <v>45609</v>
      </c>
      <c r="K8119" s="25" t="n">
        <v>45609</v>
      </c>
      <c r="L8119" t="n">
        <v>2</v>
      </c>
      <c r="M8119" t="n">
        <v>1</v>
      </c>
      <c r="N8119" t="n">
        <v>1</v>
      </c>
      <c r="O8119">
        <f>DATE(2026,1,1)-K8119</f>
        <v/>
      </c>
      <c r="P8119">
        <f>IF(G8119&gt;=2,"Repeat","One-time")</f>
        <v/>
      </c>
    </row>
    <row r="8120">
      <c r="A8120" t="inlineStr">
        <is>
          <t>C01397</t>
        </is>
      </c>
      <c r="B8120" t="inlineStr">
        <is>
          <t>Ayesha Verma</t>
        </is>
      </c>
      <c r="C8120" t="inlineStr">
        <is>
          <t>South</t>
        </is>
      </c>
      <c r="D8120" t="inlineStr">
        <is>
          <t>Bengaluru</t>
        </is>
      </c>
      <c r="E8120" t="inlineStr">
        <is>
          <t>No</t>
        </is>
      </c>
      <c r="F8120" t="inlineStr">
        <is>
          <t>Hibernating</t>
        </is>
      </c>
      <c r="G8120" t="n">
        <v>2</v>
      </c>
      <c r="H8120" s="24" t="n">
        <v>1571.4</v>
      </c>
      <c r="I8120" s="24" t="n">
        <v>363.02</v>
      </c>
      <c r="J8120" s="25" t="n">
        <v>45051</v>
      </c>
      <c r="K8120" s="25" t="n">
        <v>45063</v>
      </c>
      <c r="L8120" t="n">
        <v>1</v>
      </c>
      <c r="M8120" t="n">
        <v>2</v>
      </c>
      <c r="N8120" t="n">
        <v>1</v>
      </c>
      <c r="O8120">
        <f>DATE(2026,1,1)-K8120</f>
        <v/>
      </c>
      <c r="P8120">
        <f>IF(G8120&gt;=2,"Repeat","One-time")</f>
        <v/>
      </c>
    </row>
    <row r="8121">
      <c r="A8121" t="inlineStr">
        <is>
          <t>C06597</t>
        </is>
      </c>
      <c r="B8121" t="inlineStr">
        <is>
          <t>Vikram Sharma</t>
        </is>
      </c>
      <c r="C8121" t="inlineStr">
        <is>
          <t>East</t>
        </is>
      </c>
      <c r="D8121" t="inlineStr">
        <is>
          <t>Patna</t>
        </is>
      </c>
      <c r="E8121" t="inlineStr">
        <is>
          <t>Yes</t>
        </is>
      </c>
      <c r="F8121" t="inlineStr">
        <is>
          <t>Occasional</t>
        </is>
      </c>
      <c r="G8121" t="n">
        <v>1</v>
      </c>
      <c r="H8121" s="24" t="n">
        <v>1571.08</v>
      </c>
      <c r="I8121" s="24" t="n">
        <v>662.4400000000001</v>
      </c>
      <c r="J8121" s="25" t="n">
        <v>45831</v>
      </c>
      <c r="K8121" s="25" t="n">
        <v>45831</v>
      </c>
      <c r="L8121" t="n">
        <v>3</v>
      </c>
      <c r="M8121" t="n">
        <v>1</v>
      </c>
      <c r="N8121" t="n">
        <v>1</v>
      </c>
      <c r="O8121">
        <f>DATE(2026,1,1)-K8121</f>
        <v/>
      </c>
      <c r="P8121">
        <f>IF(G8121&gt;=2,"Repeat","One-time")</f>
        <v/>
      </c>
    </row>
    <row r="8122">
      <c r="A8122" t="inlineStr">
        <is>
          <t>C02763</t>
        </is>
      </c>
      <c r="B8122" t="inlineStr">
        <is>
          <t>Pooja Gupta</t>
        </is>
      </c>
      <c r="C8122" t="inlineStr">
        <is>
          <t>South</t>
        </is>
      </c>
      <c r="D8122" t="inlineStr">
        <is>
          <t>Kochi</t>
        </is>
      </c>
      <c r="E8122" t="inlineStr">
        <is>
          <t>No</t>
        </is>
      </c>
      <c r="F8122" t="inlineStr">
        <is>
          <t>Hibernating</t>
        </is>
      </c>
      <c r="G8122" t="n">
        <v>2</v>
      </c>
      <c r="H8122" s="24" t="n">
        <v>1567.8</v>
      </c>
      <c r="I8122" s="24" t="n">
        <v>216.36</v>
      </c>
      <c r="J8122" s="25" t="n">
        <v>45307</v>
      </c>
      <c r="K8122" s="25" t="n">
        <v>45354</v>
      </c>
      <c r="L8122" t="n">
        <v>1</v>
      </c>
      <c r="M8122" t="n">
        <v>2</v>
      </c>
      <c r="N8122" t="n">
        <v>1</v>
      </c>
      <c r="O8122">
        <f>DATE(2026,1,1)-K8122</f>
        <v/>
      </c>
      <c r="P8122">
        <f>IF(G8122&gt;=2,"Repeat","One-time")</f>
        <v/>
      </c>
    </row>
    <row r="8123">
      <c r="A8123" t="inlineStr">
        <is>
          <t>C02038</t>
        </is>
      </c>
      <c r="B8123" t="inlineStr">
        <is>
          <t>Tanvi Rao</t>
        </is>
      </c>
      <c r="C8123" t="inlineStr">
        <is>
          <t>Central</t>
        </is>
      </c>
      <c r="D8123" t="inlineStr">
        <is>
          <t>Nagpur</t>
        </is>
      </c>
      <c r="E8123" t="inlineStr">
        <is>
          <t>No</t>
        </is>
      </c>
      <c r="F8123" t="inlineStr">
        <is>
          <t>At Risk</t>
        </is>
      </c>
      <c r="G8123" t="n">
        <v>3</v>
      </c>
      <c r="H8123" s="24" t="n">
        <v>1560.3</v>
      </c>
      <c r="I8123" s="24" t="n">
        <v>434.65</v>
      </c>
      <c r="J8123" s="25" t="n">
        <v>45078</v>
      </c>
      <c r="K8123" s="25" t="n">
        <v>45163</v>
      </c>
      <c r="L8123" t="n">
        <v>1</v>
      </c>
      <c r="M8123" t="n">
        <v>3</v>
      </c>
      <c r="N8123" t="n">
        <v>1</v>
      </c>
      <c r="O8123">
        <f>DATE(2026,1,1)-K8123</f>
        <v/>
      </c>
      <c r="P8123">
        <f>IF(G8123&gt;=2,"Repeat","One-time")</f>
        <v/>
      </c>
    </row>
    <row r="8124">
      <c r="A8124" t="inlineStr">
        <is>
          <t>C10474</t>
        </is>
      </c>
      <c r="B8124" t="inlineStr">
        <is>
          <t>Vivaan Verma</t>
        </is>
      </c>
      <c r="C8124" t="inlineStr">
        <is>
          <t>West</t>
        </is>
      </c>
      <c r="D8124" t="inlineStr">
        <is>
          <t>Ahmedabad</t>
        </is>
      </c>
      <c r="E8124" t="inlineStr">
        <is>
          <t>No</t>
        </is>
      </c>
      <c r="F8124" t="inlineStr">
        <is>
          <t>Occasional</t>
        </is>
      </c>
      <c r="G8124" t="n">
        <v>1</v>
      </c>
      <c r="H8124" s="24" t="n">
        <v>1558.69</v>
      </c>
      <c r="I8124" s="24" t="n">
        <v>691</v>
      </c>
      <c r="J8124" s="25" t="n">
        <v>45900</v>
      </c>
      <c r="K8124" s="25" t="n">
        <v>45900</v>
      </c>
      <c r="L8124" t="n">
        <v>3</v>
      </c>
      <c r="M8124" t="n">
        <v>2</v>
      </c>
      <c r="N8124" t="n">
        <v>1</v>
      </c>
      <c r="O8124">
        <f>DATE(2026,1,1)-K8124</f>
        <v/>
      </c>
      <c r="P8124">
        <f>IF(G8124&gt;=2,"Repeat","One-time")</f>
        <v/>
      </c>
    </row>
    <row r="8125">
      <c r="A8125" t="inlineStr">
        <is>
          <t>C07118</t>
        </is>
      </c>
      <c r="B8125" t="inlineStr">
        <is>
          <t>Aditya Reddy</t>
        </is>
      </c>
      <c r="C8125" t="inlineStr">
        <is>
          <t>North</t>
        </is>
      </c>
      <c r="D8125" t="inlineStr">
        <is>
          <t>Jaipur</t>
        </is>
      </c>
      <c r="E8125" t="inlineStr">
        <is>
          <t>Yes</t>
        </is>
      </c>
      <c r="F8125" t="inlineStr">
        <is>
          <t>New</t>
        </is>
      </c>
      <c r="G8125" t="n">
        <v>1</v>
      </c>
      <c r="H8125" s="24" t="n">
        <v>1553.94</v>
      </c>
      <c r="I8125" s="24" t="n">
        <v>531.48</v>
      </c>
      <c r="J8125" s="25" t="n">
        <v>46022</v>
      </c>
      <c r="K8125" s="25" t="n">
        <v>46022</v>
      </c>
      <c r="L8125" t="n">
        <v>5</v>
      </c>
      <c r="M8125" t="n">
        <v>1</v>
      </c>
      <c r="N8125" t="n">
        <v>1</v>
      </c>
      <c r="O8125">
        <f>DATE(2026,1,1)-K8125</f>
        <v/>
      </c>
      <c r="P8125">
        <f>IF(G8125&gt;=2,"Repeat","One-time")</f>
        <v/>
      </c>
    </row>
    <row r="8126">
      <c r="A8126" t="inlineStr">
        <is>
          <t>C06838</t>
        </is>
      </c>
      <c r="B8126" t="inlineStr">
        <is>
          <t>Rahul Banerjee</t>
        </is>
      </c>
      <c r="C8126" t="inlineStr">
        <is>
          <t>South</t>
        </is>
      </c>
      <c r="D8126" t="inlineStr">
        <is>
          <t>Hyderabad</t>
        </is>
      </c>
      <c r="E8126" t="inlineStr">
        <is>
          <t>Yes</t>
        </is>
      </c>
      <c r="F8126" t="inlineStr">
        <is>
          <t>Occasional</t>
        </is>
      </c>
      <c r="G8126" t="n">
        <v>1</v>
      </c>
      <c r="H8126" s="24" t="n">
        <v>1549.45</v>
      </c>
      <c r="I8126" s="24" t="n">
        <v>790.5599999999999</v>
      </c>
      <c r="J8126" s="25" t="n">
        <v>45823</v>
      </c>
      <c r="K8126" s="25" t="n">
        <v>45823</v>
      </c>
      <c r="L8126" t="n">
        <v>3</v>
      </c>
      <c r="M8126" t="n">
        <v>1</v>
      </c>
      <c r="N8126" t="n">
        <v>1</v>
      </c>
      <c r="O8126">
        <f>DATE(2026,1,1)-K8126</f>
        <v/>
      </c>
      <c r="P8126">
        <f>IF(G8126&gt;=2,"Repeat","One-time")</f>
        <v/>
      </c>
    </row>
    <row r="8127">
      <c r="A8127" t="inlineStr">
        <is>
          <t>C11361</t>
        </is>
      </c>
      <c r="B8127" t="inlineStr">
        <is>
          <t>Lakshmi Sharma</t>
        </is>
      </c>
      <c r="C8127" t="inlineStr">
        <is>
          <t>North</t>
        </is>
      </c>
      <c r="D8127" t="inlineStr">
        <is>
          <t>Delhi</t>
        </is>
      </c>
      <c r="E8127" t="inlineStr">
        <is>
          <t>No</t>
        </is>
      </c>
      <c r="F8127" t="inlineStr">
        <is>
          <t>New</t>
        </is>
      </c>
      <c r="G8127" t="n">
        <v>1</v>
      </c>
      <c r="H8127" s="24" t="n">
        <v>1546.8</v>
      </c>
      <c r="I8127" s="24" t="n">
        <v>378.12</v>
      </c>
      <c r="J8127" s="25" t="n">
        <v>45982</v>
      </c>
      <c r="K8127" s="25" t="n">
        <v>45982</v>
      </c>
      <c r="L8127" t="n">
        <v>4</v>
      </c>
      <c r="M8127" t="n">
        <v>2</v>
      </c>
      <c r="N8127" t="n">
        <v>1</v>
      </c>
      <c r="O8127">
        <f>DATE(2026,1,1)-K8127</f>
        <v/>
      </c>
      <c r="P8127">
        <f>IF(G8127&gt;=2,"Repeat","One-time")</f>
        <v/>
      </c>
    </row>
    <row r="8128">
      <c r="A8128" t="inlineStr">
        <is>
          <t>C09208</t>
        </is>
      </c>
      <c r="B8128" t="inlineStr">
        <is>
          <t>Diya Thakur</t>
        </is>
      </c>
      <c r="C8128" t="inlineStr">
        <is>
          <t>West</t>
        </is>
      </c>
      <c r="D8128" t="inlineStr">
        <is>
          <t>Surat</t>
        </is>
      </c>
      <c r="E8128" t="inlineStr">
        <is>
          <t>No</t>
        </is>
      </c>
      <c r="F8128" t="inlineStr">
        <is>
          <t>Occasional</t>
        </is>
      </c>
      <c r="G8128" t="n">
        <v>1</v>
      </c>
      <c r="H8128" s="24" t="n">
        <v>1545.77</v>
      </c>
      <c r="I8128" s="24" t="n">
        <v>564.39</v>
      </c>
      <c r="J8128" s="25" t="n">
        <v>45797</v>
      </c>
      <c r="K8128" s="25" t="n">
        <v>45797</v>
      </c>
      <c r="L8128" t="n">
        <v>3</v>
      </c>
      <c r="M8128" t="n">
        <v>1</v>
      </c>
      <c r="N8128" t="n">
        <v>1</v>
      </c>
      <c r="O8128">
        <f>DATE(2026,1,1)-K8128</f>
        <v/>
      </c>
      <c r="P8128">
        <f>IF(G8128&gt;=2,"Repeat","One-time")</f>
        <v/>
      </c>
    </row>
    <row r="8129">
      <c r="A8129" t="inlineStr">
        <is>
          <t>C09082</t>
        </is>
      </c>
      <c r="B8129" t="inlineStr">
        <is>
          <t>Ananya Singh</t>
        </is>
      </c>
      <c r="C8129" t="inlineStr">
        <is>
          <t>West</t>
        </is>
      </c>
      <c r="D8129" t="inlineStr">
        <is>
          <t>Pune</t>
        </is>
      </c>
      <c r="E8129" t="inlineStr">
        <is>
          <t>No</t>
        </is>
      </c>
      <c r="F8129" t="inlineStr">
        <is>
          <t>Occasional</t>
        </is>
      </c>
      <c r="G8129" t="n">
        <v>1</v>
      </c>
      <c r="H8129" s="24" t="n">
        <v>1545.72</v>
      </c>
      <c r="I8129" s="24" t="n">
        <v>573.27</v>
      </c>
      <c r="J8129" s="25" t="n">
        <v>45814</v>
      </c>
      <c r="K8129" s="25" t="n">
        <v>45814</v>
      </c>
      <c r="L8129" t="n">
        <v>3</v>
      </c>
      <c r="M8129" t="n">
        <v>1</v>
      </c>
      <c r="N8129" t="n">
        <v>1</v>
      </c>
      <c r="O8129">
        <f>DATE(2026,1,1)-K8129</f>
        <v/>
      </c>
      <c r="P8129">
        <f>IF(G8129&gt;=2,"Repeat","One-time")</f>
        <v/>
      </c>
    </row>
    <row r="8130">
      <c r="A8130" t="inlineStr">
        <is>
          <t>C04718</t>
        </is>
      </c>
      <c r="B8130" t="inlineStr">
        <is>
          <t>Kavya Mukherjee</t>
        </is>
      </c>
      <c r="C8130" t="inlineStr">
        <is>
          <t>North</t>
        </is>
      </c>
      <c r="D8130" t="inlineStr">
        <is>
          <t>Gurugram</t>
        </is>
      </c>
      <c r="E8130" t="inlineStr">
        <is>
          <t>Yes</t>
        </is>
      </c>
      <c r="F8130" t="inlineStr">
        <is>
          <t>Occasional</t>
        </is>
      </c>
      <c r="G8130" t="n">
        <v>1</v>
      </c>
      <c r="H8130" s="24" t="n">
        <v>1544.92</v>
      </c>
      <c r="I8130" s="24" t="n">
        <v>528.38</v>
      </c>
      <c r="J8130" s="25" t="n">
        <v>45567</v>
      </c>
      <c r="K8130" s="25" t="n">
        <v>45567</v>
      </c>
      <c r="L8130" t="n">
        <v>2</v>
      </c>
      <c r="M8130" t="n">
        <v>1</v>
      </c>
      <c r="N8130" t="n">
        <v>1</v>
      </c>
      <c r="O8130">
        <f>DATE(2026,1,1)-K8130</f>
        <v/>
      </c>
      <c r="P8130">
        <f>IF(G8130&gt;=2,"Repeat","One-time")</f>
        <v/>
      </c>
    </row>
    <row r="8131">
      <c r="A8131" t="inlineStr">
        <is>
          <t>C09074</t>
        </is>
      </c>
      <c r="B8131" t="inlineStr">
        <is>
          <t>Joseph Mukherjee</t>
        </is>
      </c>
      <c r="C8131" t="inlineStr">
        <is>
          <t>Central</t>
        </is>
      </c>
      <c r="D8131" t="inlineStr">
        <is>
          <t>Bhopal</t>
        </is>
      </c>
      <c r="E8131" t="inlineStr">
        <is>
          <t>No</t>
        </is>
      </c>
      <c r="F8131" t="inlineStr">
        <is>
          <t>Occasional</t>
        </is>
      </c>
      <c r="G8131" t="n">
        <v>1</v>
      </c>
      <c r="H8131" s="24" t="n">
        <v>1544.85</v>
      </c>
      <c r="I8131" s="24" t="n">
        <v>219.36</v>
      </c>
      <c r="J8131" s="25" t="n">
        <v>45858</v>
      </c>
      <c r="K8131" s="25" t="n">
        <v>45858</v>
      </c>
      <c r="L8131" t="n">
        <v>3</v>
      </c>
      <c r="M8131" t="n">
        <v>1</v>
      </c>
      <c r="N8131" t="n">
        <v>1</v>
      </c>
      <c r="O8131">
        <f>DATE(2026,1,1)-K8131</f>
        <v/>
      </c>
      <c r="P8131">
        <f>IF(G8131&gt;=2,"Repeat","One-time")</f>
        <v/>
      </c>
    </row>
    <row r="8132">
      <c r="A8132" t="inlineStr">
        <is>
          <t>C10480</t>
        </is>
      </c>
      <c r="B8132" t="inlineStr">
        <is>
          <t>Varun Mehta</t>
        </is>
      </c>
      <c r="C8132" t="inlineStr">
        <is>
          <t>South</t>
        </is>
      </c>
      <c r="D8132" t="inlineStr">
        <is>
          <t>Bengaluru</t>
        </is>
      </c>
      <c r="E8132" t="inlineStr">
        <is>
          <t>Yes</t>
        </is>
      </c>
      <c r="F8132" t="inlineStr">
        <is>
          <t>Loyal</t>
        </is>
      </c>
      <c r="G8132" t="n">
        <v>2</v>
      </c>
      <c r="H8132" s="24" t="n">
        <v>1544.25</v>
      </c>
      <c r="I8132" s="24" t="n">
        <v>741.64</v>
      </c>
      <c r="J8132" s="25" t="n">
        <v>45909</v>
      </c>
      <c r="K8132" s="25" t="n">
        <v>45963</v>
      </c>
      <c r="L8132" t="n">
        <v>4</v>
      </c>
      <c r="M8132" t="n">
        <v>3</v>
      </c>
      <c r="N8132" t="n">
        <v>1</v>
      </c>
      <c r="O8132">
        <f>DATE(2026,1,1)-K8132</f>
        <v/>
      </c>
      <c r="P8132">
        <f>IF(G8132&gt;=2,"Repeat","One-time")</f>
        <v/>
      </c>
    </row>
    <row r="8133">
      <c r="A8133" t="inlineStr">
        <is>
          <t>C10373</t>
        </is>
      </c>
      <c r="B8133" t="inlineStr">
        <is>
          <t>Tanvi Mukherjee</t>
        </is>
      </c>
      <c r="C8133" t="inlineStr">
        <is>
          <t>West</t>
        </is>
      </c>
      <c r="D8133" t="inlineStr">
        <is>
          <t>Pune</t>
        </is>
      </c>
      <c r="E8133" t="inlineStr">
        <is>
          <t>Yes</t>
        </is>
      </c>
      <c r="F8133" t="inlineStr">
        <is>
          <t>New</t>
        </is>
      </c>
      <c r="G8133" t="n">
        <v>1</v>
      </c>
      <c r="H8133" s="24" t="n">
        <v>1543.18</v>
      </c>
      <c r="I8133" s="24" t="n">
        <v>590.12</v>
      </c>
      <c r="J8133" s="25" t="n">
        <v>45945</v>
      </c>
      <c r="K8133" s="25" t="n">
        <v>45945</v>
      </c>
      <c r="L8133" t="n">
        <v>4</v>
      </c>
      <c r="M8133" t="n">
        <v>2</v>
      </c>
      <c r="N8133" t="n">
        <v>1</v>
      </c>
      <c r="O8133">
        <f>DATE(2026,1,1)-K8133</f>
        <v/>
      </c>
      <c r="P8133">
        <f>IF(G8133&gt;=2,"Repeat","One-time")</f>
        <v/>
      </c>
    </row>
    <row r="8134">
      <c r="A8134" t="inlineStr">
        <is>
          <t>C11744</t>
        </is>
      </c>
      <c r="B8134" t="inlineStr">
        <is>
          <t>Kavya Bose</t>
        </is>
      </c>
      <c r="C8134" t="inlineStr">
        <is>
          <t>South</t>
        </is>
      </c>
      <c r="D8134" t="inlineStr">
        <is>
          <t>Hyderabad</t>
        </is>
      </c>
      <c r="E8134" t="inlineStr">
        <is>
          <t>Yes</t>
        </is>
      </c>
      <c r="F8134" t="inlineStr">
        <is>
          <t>New</t>
        </is>
      </c>
      <c r="G8134" t="n">
        <v>1</v>
      </c>
      <c r="H8134" s="24" t="n">
        <v>1541.33</v>
      </c>
      <c r="I8134" s="24" t="n">
        <v>559.1</v>
      </c>
      <c r="J8134" s="25" t="n">
        <v>46021</v>
      </c>
      <c r="K8134" s="25" t="n">
        <v>46021</v>
      </c>
      <c r="L8134" t="n">
        <v>5</v>
      </c>
      <c r="M8134" t="n">
        <v>2</v>
      </c>
      <c r="N8134" t="n">
        <v>1</v>
      </c>
      <c r="O8134">
        <f>DATE(2026,1,1)-K8134</f>
        <v/>
      </c>
      <c r="P8134">
        <f>IF(G8134&gt;=2,"Repeat","One-time")</f>
        <v/>
      </c>
    </row>
    <row r="8135">
      <c r="A8135" t="inlineStr">
        <is>
          <t>C11221</t>
        </is>
      </c>
      <c r="B8135" t="inlineStr">
        <is>
          <t>Tanvi Shah</t>
        </is>
      </c>
      <c r="C8135" t="inlineStr">
        <is>
          <t>West</t>
        </is>
      </c>
      <c r="D8135" t="inlineStr">
        <is>
          <t>Surat</t>
        </is>
      </c>
      <c r="E8135" t="inlineStr">
        <is>
          <t>Yes</t>
        </is>
      </c>
      <c r="F8135" t="inlineStr">
        <is>
          <t>New</t>
        </is>
      </c>
      <c r="G8135" t="n">
        <v>1</v>
      </c>
      <c r="H8135" s="24" t="n">
        <v>1540.03</v>
      </c>
      <c r="I8135" s="24" t="n">
        <v>519.52</v>
      </c>
      <c r="J8135" s="25" t="n">
        <v>45974</v>
      </c>
      <c r="K8135" s="25" t="n">
        <v>45974</v>
      </c>
      <c r="L8135" t="n">
        <v>4</v>
      </c>
      <c r="M8135" t="n">
        <v>2</v>
      </c>
      <c r="N8135" t="n">
        <v>1</v>
      </c>
      <c r="O8135">
        <f>DATE(2026,1,1)-K8135</f>
        <v/>
      </c>
      <c r="P8135">
        <f>IF(G8135&gt;=2,"Repeat","One-time")</f>
        <v/>
      </c>
    </row>
    <row r="8136">
      <c r="A8136" t="inlineStr">
        <is>
          <t>C09557</t>
        </is>
      </c>
      <c r="B8136" t="inlineStr">
        <is>
          <t>Sanjay Mehta</t>
        </is>
      </c>
      <c r="C8136" t="inlineStr">
        <is>
          <t>North</t>
        </is>
      </c>
      <c r="D8136" t="inlineStr">
        <is>
          <t>Jaipur</t>
        </is>
      </c>
      <c r="E8136" t="inlineStr">
        <is>
          <t>Yes</t>
        </is>
      </c>
      <c r="F8136" t="inlineStr">
        <is>
          <t>New</t>
        </is>
      </c>
      <c r="G8136" t="n">
        <v>1</v>
      </c>
      <c r="H8136" s="24" t="n">
        <v>1537.06</v>
      </c>
      <c r="I8136" s="24" t="n">
        <v>573.15</v>
      </c>
      <c r="J8136" s="25" t="n">
        <v>45935</v>
      </c>
      <c r="K8136" s="25" t="n">
        <v>45935</v>
      </c>
      <c r="L8136" t="n">
        <v>4</v>
      </c>
      <c r="M8136" t="n">
        <v>1</v>
      </c>
      <c r="N8136" t="n">
        <v>1</v>
      </c>
      <c r="O8136">
        <f>DATE(2026,1,1)-K8136</f>
        <v/>
      </c>
      <c r="P8136">
        <f>IF(G8136&gt;=2,"Repeat","One-time")</f>
        <v/>
      </c>
    </row>
    <row r="8137">
      <c r="A8137" t="inlineStr">
        <is>
          <t>C11148</t>
        </is>
      </c>
      <c r="B8137" t="inlineStr">
        <is>
          <t>Aarav Joshi</t>
        </is>
      </c>
      <c r="C8137" t="inlineStr">
        <is>
          <t>South</t>
        </is>
      </c>
      <c r="D8137" t="inlineStr">
        <is>
          <t>Kochi</t>
        </is>
      </c>
      <c r="E8137" t="inlineStr">
        <is>
          <t>Yes</t>
        </is>
      </c>
      <c r="F8137" t="inlineStr">
        <is>
          <t>New</t>
        </is>
      </c>
      <c r="G8137" t="n">
        <v>1</v>
      </c>
      <c r="H8137" s="24" t="n">
        <v>1534.41</v>
      </c>
      <c r="I8137" s="24" t="n">
        <v>547.48</v>
      </c>
      <c r="J8137" s="25" t="n">
        <v>45964</v>
      </c>
      <c r="K8137" s="25" t="n">
        <v>45964</v>
      </c>
      <c r="L8137" t="n">
        <v>4</v>
      </c>
      <c r="M8137" t="n">
        <v>2</v>
      </c>
      <c r="N8137" t="n">
        <v>1</v>
      </c>
      <c r="O8137">
        <f>DATE(2026,1,1)-K8137</f>
        <v/>
      </c>
      <c r="P8137">
        <f>IF(G8137&gt;=2,"Repeat","One-time")</f>
        <v/>
      </c>
    </row>
    <row r="8138">
      <c r="A8138" t="inlineStr">
        <is>
          <t>C09785</t>
        </is>
      </c>
      <c r="B8138" t="inlineStr">
        <is>
          <t>Nikhil Shah</t>
        </is>
      </c>
      <c r="C8138" t="inlineStr">
        <is>
          <t>East</t>
        </is>
      </c>
      <c r="D8138" t="inlineStr">
        <is>
          <t>Patna</t>
        </is>
      </c>
      <c r="E8138" t="inlineStr">
        <is>
          <t>No</t>
        </is>
      </c>
      <c r="F8138" t="inlineStr">
        <is>
          <t>Occasional</t>
        </is>
      </c>
      <c r="G8138" t="n">
        <v>1</v>
      </c>
      <c r="H8138" s="24" t="n">
        <v>1533.82</v>
      </c>
      <c r="I8138" s="24" t="n">
        <v>474.9</v>
      </c>
      <c r="J8138" s="25" t="n">
        <v>45876</v>
      </c>
      <c r="K8138" s="25" t="n">
        <v>45876</v>
      </c>
      <c r="L8138" t="n">
        <v>3</v>
      </c>
      <c r="M8138" t="n">
        <v>1</v>
      </c>
      <c r="N8138" t="n">
        <v>1</v>
      </c>
      <c r="O8138">
        <f>DATE(2026,1,1)-K8138</f>
        <v/>
      </c>
      <c r="P8138">
        <f>IF(G8138&gt;=2,"Repeat","One-time")</f>
        <v/>
      </c>
    </row>
    <row r="8139">
      <c r="A8139" t="inlineStr">
        <is>
          <t>C08454</t>
        </is>
      </c>
      <c r="B8139" t="inlineStr">
        <is>
          <t>Lakshmi Bose</t>
        </is>
      </c>
      <c r="C8139" t="inlineStr">
        <is>
          <t>East</t>
        </is>
      </c>
      <c r="D8139" t="inlineStr">
        <is>
          <t>Kolkata</t>
        </is>
      </c>
      <c r="E8139" t="inlineStr">
        <is>
          <t>No</t>
        </is>
      </c>
      <c r="F8139" t="inlineStr">
        <is>
          <t>Occasional</t>
        </is>
      </c>
      <c r="G8139" t="n">
        <v>2</v>
      </c>
      <c r="H8139" s="24" t="n">
        <v>1533.39</v>
      </c>
      <c r="I8139" s="24" t="n">
        <v>328.72</v>
      </c>
      <c r="J8139" s="25" t="n">
        <v>45897</v>
      </c>
      <c r="K8139" s="25" t="n">
        <v>45933</v>
      </c>
      <c r="L8139" t="n">
        <v>4</v>
      </c>
      <c r="M8139" t="n">
        <v>2</v>
      </c>
      <c r="N8139" t="n">
        <v>1</v>
      </c>
      <c r="O8139">
        <f>DATE(2026,1,1)-K8139</f>
        <v/>
      </c>
      <c r="P8139">
        <f>IF(G8139&gt;=2,"Repeat","One-time")</f>
        <v/>
      </c>
    </row>
    <row r="8140">
      <c r="A8140" t="inlineStr">
        <is>
          <t>C05168</t>
        </is>
      </c>
      <c r="B8140" t="inlineStr">
        <is>
          <t>Ayesha Kumar</t>
        </is>
      </c>
      <c r="C8140" t="inlineStr">
        <is>
          <t>North</t>
        </is>
      </c>
      <c r="D8140" t="inlineStr">
        <is>
          <t>Lucknow</t>
        </is>
      </c>
      <c r="E8140" t="inlineStr">
        <is>
          <t>Yes</t>
        </is>
      </c>
      <c r="F8140" t="inlineStr">
        <is>
          <t>Occasional</t>
        </is>
      </c>
      <c r="G8140" t="n">
        <v>1</v>
      </c>
      <c r="H8140" s="24" t="n">
        <v>1533.16</v>
      </c>
      <c r="I8140" s="24" t="n">
        <v>696.11</v>
      </c>
      <c r="J8140" s="25" t="n">
        <v>45559</v>
      </c>
      <c r="K8140" s="25" t="n">
        <v>45559</v>
      </c>
      <c r="L8140" t="n">
        <v>2</v>
      </c>
      <c r="M8140" t="n">
        <v>1</v>
      </c>
      <c r="N8140" t="n">
        <v>1</v>
      </c>
      <c r="O8140">
        <f>DATE(2026,1,1)-K8140</f>
        <v/>
      </c>
      <c r="P8140">
        <f>IF(G8140&gt;=2,"Repeat","One-time")</f>
        <v/>
      </c>
    </row>
    <row r="8141">
      <c r="A8141" t="inlineStr">
        <is>
          <t>C02755</t>
        </is>
      </c>
      <c r="B8141" t="inlineStr">
        <is>
          <t>Varun Patel</t>
        </is>
      </c>
      <c r="C8141" t="inlineStr">
        <is>
          <t>East</t>
        </is>
      </c>
      <c r="D8141" t="inlineStr">
        <is>
          <t>Kolkata</t>
        </is>
      </c>
      <c r="E8141" t="inlineStr">
        <is>
          <t>No</t>
        </is>
      </c>
      <c r="F8141" t="inlineStr">
        <is>
          <t>Hibernating</t>
        </is>
      </c>
      <c r="G8141" t="n">
        <v>1</v>
      </c>
      <c r="H8141" s="24" t="n">
        <v>1533.16</v>
      </c>
      <c r="I8141" s="24" t="n">
        <v>620.6799999999999</v>
      </c>
      <c r="J8141" s="25" t="n">
        <v>45486</v>
      </c>
      <c r="K8141" s="25" t="n">
        <v>45486</v>
      </c>
      <c r="L8141" t="n">
        <v>1</v>
      </c>
      <c r="M8141" t="n">
        <v>1</v>
      </c>
      <c r="N8141" t="n">
        <v>1</v>
      </c>
      <c r="O8141">
        <f>DATE(2026,1,1)-K8141</f>
        <v/>
      </c>
      <c r="P8141">
        <f>IF(G8141&gt;=2,"Repeat","One-time")</f>
        <v/>
      </c>
    </row>
    <row r="8142">
      <c r="A8142" t="inlineStr">
        <is>
          <t>C02786</t>
        </is>
      </c>
      <c r="B8142" t="inlineStr">
        <is>
          <t>Meera Khan</t>
        </is>
      </c>
      <c r="C8142" t="inlineStr">
        <is>
          <t>West</t>
        </is>
      </c>
      <c r="D8142" t="inlineStr">
        <is>
          <t>Pune</t>
        </is>
      </c>
      <c r="E8142" t="inlineStr">
        <is>
          <t>No</t>
        </is>
      </c>
      <c r="F8142" t="inlineStr">
        <is>
          <t>Hibernating</t>
        </is>
      </c>
      <c r="G8142" t="n">
        <v>2</v>
      </c>
      <c r="H8142" s="24" t="n">
        <v>1523.7</v>
      </c>
      <c r="I8142" s="24" t="n">
        <v>617</v>
      </c>
      <c r="J8142" s="25" t="n">
        <v>45435</v>
      </c>
      <c r="K8142" s="25" t="n">
        <v>45473</v>
      </c>
      <c r="L8142" t="n">
        <v>1</v>
      </c>
      <c r="M8142" t="n">
        <v>2</v>
      </c>
      <c r="N8142" t="n">
        <v>1</v>
      </c>
      <c r="O8142">
        <f>DATE(2026,1,1)-K8142</f>
        <v/>
      </c>
      <c r="P8142">
        <f>IF(G8142&gt;=2,"Repeat","One-time")</f>
        <v/>
      </c>
    </row>
    <row r="8143">
      <c r="A8143" t="inlineStr">
        <is>
          <t>C08393</t>
        </is>
      </c>
      <c r="B8143" t="inlineStr">
        <is>
          <t>Manish Das</t>
        </is>
      </c>
      <c r="C8143" t="inlineStr">
        <is>
          <t>North</t>
        </is>
      </c>
      <c r="D8143" t="inlineStr">
        <is>
          <t>Jaipur</t>
        </is>
      </c>
      <c r="E8143" t="inlineStr">
        <is>
          <t>No</t>
        </is>
      </c>
      <c r="F8143" t="inlineStr">
        <is>
          <t>Occasional</t>
        </is>
      </c>
      <c r="G8143" t="n">
        <v>1</v>
      </c>
      <c r="H8143" s="24" t="n">
        <v>1517.65</v>
      </c>
      <c r="I8143" s="24" t="n">
        <v>363.58</v>
      </c>
      <c r="J8143" s="25" t="n">
        <v>45723</v>
      </c>
      <c r="K8143" s="25" t="n">
        <v>45723</v>
      </c>
      <c r="L8143" t="n">
        <v>2</v>
      </c>
      <c r="M8143" t="n">
        <v>1</v>
      </c>
      <c r="N8143" t="n">
        <v>1</v>
      </c>
      <c r="O8143">
        <f>DATE(2026,1,1)-K8143</f>
        <v/>
      </c>
      <c r="P8143">
        <f>IF(G8143&gt;=2,"Repeat","One-time")</f>
        <v/>
      </c>
    </row>
    <row r="8144">
      <c r="A8144" t="inlineStr">
        <is>
          <t>C02705</t>
        </is>
      </c>
      <c r="B8144" t="inlineStr">
        <is>
          <t>Riya Prasad</t>
        </is>
      </c>
      <c r="C8144" t="inlineStr">
        <is>
          <t>East</t>
        </is>
      </c>
      <c r="D8144" t="inlineStr">
        <is>
          <t>Jamshedpur</t>
        </is>
      </c>
      <c r="E8144" t="inlineStr">
        <is>
          <t>No</t>
        </is>
      </c>
      <c r="F8144" t="inlineStr">
        <is>
          <t>Occasional</t>
        </is>
      </c>
      <c r="G8144" t="n">
        <v>1</v>
      </c>
      <c r="H8144" s="24" t="n">
        <v>1516.32</v>
      </c>
      <c r="I8144" s="24" t="n">
        <v>358.82</v>
      </c>
      <c r="J8144" s="25" t="n">
        <v>45524</v>
      </c>
      <c r="K8144" s="25" t="n">
        <v>45524</v>
      </c>
      <c r="L8144" t="n">
        <v>2</v>
      </c>
      <c r="M8144" t="n">
        <v>1</v>
      </c>
      <c r="N8144" t="n">
        <v>1</v>
      </c>
      <c r="O8144">
        <f>DATE(2026,1,1)-K8144</f>
        <v/>
      </c>
      <c r="P8144">
        <f>IF(G8144&gt;=2,"Repeat","One-time")</f>
        <v/>
      </c>
    </row>
    <row r="8145">
      <c r="A8145" t="inlineStr">
        <is>
          <t>C08336</t>
        </is>
      </c>
      <c r="B8145" t="inlineStr">
        <is>
          <t>Abhishek Gupta</t>
        </is>
      </c>
      <c r="C8145" t="inlineStr">
        <is>
          <t>North</t>
        </is>
      </c>
      <c r="D8145" t="inlineStr">
        <is>
          <t>Jaipur</t>
        </is>
      </c>
      <c r="E8145" t="inlineStr">
        <is>
          <t>No</t>
        </is>
      </c>
      <c r="F8145" t="inlineStr">
        <is>
          <t>New</t>
        </is>
      </c>
      <c r="G8145" t="n">
        <v>1</v>
      </c>
      <c r="H8145" s="24" t="n">
        <v>1514.4</v>
      </c>
      <c r="I8145" s="24" t="n">
        <v>781.97</v>
      </c>
      <c r="J8145" s="25" t="n">
        <v>45962</v>
      </c>
      <c r="K8145" s="25" t="n">
        <v>45962</v>
      </c>
      <c r="L8145" t="n">
        <v>4</v>
      </c>
      <c r="M8145" t="n">
        <v>1</v>
      </c>
      <c r="N8145" t="n">
        <v>1</v>
      </c>
      <c r="O8145">
        <f>DATE(2026,1,1)-K8145</f>
        <v/>
      </c>
      <c r="P8145">
        <f>IF(G8145&gt;=2,"Repeat","One-time")</f>
        <v/>
      </c>
    </row>
    <row r="8146">
      <c r="A8146" t="inlineStr">
        <is>
          <t>C11266</t>
        </is>
      </c>
      <c r="B8146" t="inlineStr">
        <is>
          <t>Vikram Kumar</t>
        </is>
      </c>
      <c r="C8146" t="inlineStr">
        <is>
          <t>Central</t>
        </is>
      </c>
      <c r="D8146" t="inlineStr">
        <is>
          <t>Indore</t>
        </is>
      </c>
      <c r="E8146" t="inlineStr">
        <is>
          <t>No</t>
        </is>
      </c>
      <c r="F8146" t="inlineStr">
        <is>
          <t>New</t>
        </is>
      </c>
      <c r="G8146" t="n">
        <v>1</v>
      </c>
      <c r="H8146" s="24" t="n">
        <v>1507.86</v>
      </c>
      <c r="I8146" s="24" t="n">
        <v>661.62</v>
      </c>
      <c r="J8146" s="25" t="n">
        <v>46005</v>
      </c>
      <c r="K8146" s="25" t="n">
        <v>46005</v>
      </c>
      <c r="L8146" t="n">
        <v>5</v>
      </c>
      <c r="M8146" t="n">
        <v>2</v>
      </c>
      <c r="N8146" t="n">
        <v>1</v>
      </c>
      <c r="O8146">
        <f>DATE(2026,1,1)-K8146</f>
        <v/>
      </c>
      <c r="P8146">
        <f>IF(G8146&gt;=2,"Repeat","One-time")</f>
        <v/>
      </c>
    </row>
    <row r="8147">
      <c r="A8147" t="inlineStr">
        <is>
          <t>C08999</t>
        </is>
      </c>
      <c r="B8147" t="inlineStr">
        <is>
          <t>Riya Nair</t>
        </is>
      </c>
      <c r="C8147" t="inlineStr">
        <is>
          <t>West</t>
        </is>
      </c>
      <c r="D8147" t="inlineStr">
        <is>
          <t>Ahmedabad</t>
        </is>
      </c>
      <c r="E8147" t="inlineStr">
        <is>
          <t>Yes</t>
        </is>
      </c>
      <c r="F8147" t="inlineStr">
        <is>
          <t>New</t>
        </is>
      </c>
      <c r="G8147" t="n">
        <v>1</v>
      </c>
      <c r="H8147" s="24" t="n">
        <v>1505.91</v>
      </c>
      <c r="I8147" s="24" t="n">
        <v>527.05</v>
      </c>
      <c r="J8147" s="25" t="n">
        <v>45962</v>
      </c>
      <c r="K8147" s="25" t="n">
        <v>45962</v>
      </c>
      <c r="L8147" t="n">
        <v>4</v>
      </c>
      <c r="M8147" t="n">
        <v>1</v>
      </c>
      <c r="N8147" t="n">
        <v>1</v>
      </c>
      <c r="O8147">
        <f>DATE(2026,1,1)-K8147</f>
        <v/>
      </c>
      <c r="P8147">
        <f>IF(G8147&gt;=2,"Repeat","One-time")</f>
        <v/>
      </c>
    </row>
    <row r="8148">
      <c r="A8148" t="inlineStr">
        <is>
          <t>C03705</t>
        </is>
      </c>
      <c r="B8148" t="inlineStr">
        <is>
          <t>Sneha Kumar</t>
        </is>
      </c>
      <c r="C8148" t="inlineStr">
        <is>
          <t>North</t>
        </is>
      </c>
      <c r="D8148" t="inlineStr">
        <is>
          <t>Delhi</t>
        </is>
      </c>
      <c r="E8148" t="inlineStr">
        <is>
          <t>No</t>
        </is>
      </c>
      <c r="F8148" t="inlineStr">
        <is>
          <t>Hibernating</t>
        </is>
      </c>
      <c r="G8148" t="n">
        <v>1</v>
      </c>
      <c r="H8148" s="24" t="n">
        <v>1499.99</v>
      </c>
      <c r="I8148" s="24" t="n">
        <v>367.68</v>
      </c>
      <c r="J8148" s="25" t="n">
        <v>45335</v>
      </c>
      <c r="K8148" s="25" t="n">
        <v>45335</v>
      </c>
      <c r="L8148" t="n">
        <v>1</v>
      </c>
      <c r="M8148" t="n">
        <v>1</v>
      </c>
      <c r="N8148" t="n">
        <v>1</v>
      </c>
      <c r="O8148">
        <f>DATE(2026,1,1)-K8148</f>
        <v/>
      </c>
      <c r="P8148">
        <f>IF(G8148&gt;=2,"Repeat","One-time")</f>
        <v/>
      </c>
    </row>
    <row r="8149">
      <c r="A8149" t="inlineStr">
        <is>
          <t>C06394</t>
        </is>
      </c>
      <c r="B8149" t="inlineStr">
        <is>
          <t>Imran Das</t>
        </is>
      </c>
      <c r="C8149" t="inlineStr">
        <is>
          <t>North</t>
        </is>
      </c>
      <c r="D8149" t="inlineStr">
        <is>
          <t>Gurugram</t>
        </is>
      </c>
      <c r="E8149" t="inlineStr">
        <is>
          <t>No</t>
        </is>
      </c>
      <c r="F8149" t="inlineStr">
        <is>
          <t>Occasional</t>
        </is>
      </c>
      <c r="G8149" t="n">
        <v>1</v>
      </c>
      <c r="H8149" s="24" t="n">
        <v>1499.78</v>
      </c>
      <c r="I8149" s="24" t="n">
        <v>717.4</v>
      </c>
      <c r="J8149" s="25" t="n">
        <v>45543</v>
      </c>
      <c r="K8149" s="25" t="n">
        <v>45543</v>
      </c>
      <c r="L8149" t="n">
        <v>2</v>
      </c>
      <c r="M8149" t="n">
        <v>1</v>
      </c>
      <c r="N8149" t="n">
        <v>1</v>
      </c>
      <c r="O8149">
        <f>DATE(2026,1,1)-K8149</f>
        <v/>
      </c>
      <c r="P8149">
        <f>IF(G8149&gt;=2,"Repeat","One-time")</f>
        <v/>
      </c>
    </row>
    <row r="8150">
      <c r="A8150" t="inlineStr">
        <is>
          <t>C04657</t>
        </is>
      </c>
      <c r="B8150" t="inlineStr">
        <is>
          <t>Imran Reddy</t>
        </is>
      </c>
      <c r="C8150" t="inlineStr">
        <is>
          <t>East</t>
        </is>
      </c>
      <c r="D8150" t="inlineStr">
        <is>
          <t>Kolkata</t>
        </is>
      </c>
      <c r="E8150" t="inlineStr">
        <is>
          <t>No</t>
        </is>
      </c>
      <c r="F8150" t="inlineStr">
        <is>
          <t>Occasional</t>
        </is>
      </c>
      <c r="G8150" t="n">
        <v>2</v>
      </c>
      <c r="H8150" s="24" t="n">
        <v>1499.36</v>
      </c>
      <c r="I8150" s="24" t="n">
        <v>160.71</v>
      </c>
      <c r="J8150" s="25" t="n">
        <v>45480</v>
      </c>
      <c r="K8150" s="25" t="n">
        <v>45493</v>
      </c>
      <c r="L8150" t="n">
        <v>2</v>
      </c>
      <c r="M8150" t="n">
        <v>2</v>
      </c>
      <c r="N8150" t="n">
        <v>1</v>
      </c>
      <c r="O8150">
        <f>DATE(2026,1,1)-K8150</f>
        <v/>
      </c>
      <c r="P8150">
        <f>IF(G8150&gt;=2,"Repeat","One-time")</f>
        <v/>
      </c>
    </row>
    <row r="8151">
      <c r="A8151" t="inlineStr">
        <is>
          <t>C05355</t>
        </is>
      </c>
      <c r="B8151" t="inlineStr">
        <is>
          <t>Arjun Sharma</t>
        </is>
      </c>
      <c r="C8151" t="inlineStr">
        <is>
          <t>South</t>
        </is>
      </c>
      <c r="D8151" t="inlineStr">
        <is>
          <t>Coimbatore</t>
        </is>
      </c>
      <c r="E8151" t="inlineStr">
        <is>
          <t>No</t>
        </is>
      </c>
      <c r="F8151" t="inlineStr">
        <is>
          <t>New</t>
        </is>
      </c>
      <c r="G8151" t="n">
        <v>1</v>
      </c>
      <c r="H8151" s="24" t="n">
        <v>1497.64</v>
      </c>
      <c r="I8151" s="24" t="n">
        <v>485.77</v>
      </c>
      <c r="J8151" s="25" t="n">
        <v>45972</v>
      </c>
      <c r="K8151" s="25" t="n">
        <v>45972</v>
      </c>
      <c r="L8151" t="n">
        <v>4</v>
      </c>
      <c r="M8151" t="n">
        <v>1</v>
      </c>
      <c r="N8151" t="n">
        <v>1</v>
      </c>
      <c r="O8151">
        <f>DATE(2026,1,1)-K8151</f>
        <v/>
      </c>
      <c r="P8151">
        <f>IF(G8151&gt;=2,"Repeat","One-time")</f>
        <v/>
      </c>
    </row>
    <row r="8152">
      <c r="A8152" t="inlineStr">
        <is>
          <t>C10523</t>
        </is>
      </c>
      <c r="B8152" t="inlineStr">
        <is>
          <t>Swati Chopra</t>
        </is>
      </c>
      <c r="C8152" t="inlineStr">
        <is>
          <t>North</t>
        </is>
      </c>
      <c r="D8152" t="inlineStr">
        <is>
          <t>Lucknow</t>
        </is>
      </c>
      <c r="E8152" t="inlineStr">
        <is>
          <t>Yes</t>
        </is>
      </c>
      <c r="F8152" t="inlineStr">
        <is>
          <t>Occasional</t>
        </is>
      </c>
      <c r="G8152" t="n">
        <v>1</v>
      </c>
      <c r="H8152" s="24" t="n">
        <v>1496.07</v>
      </c>
      <c r="I8152" s="24" t="n">
        <v>464.52</v>
      </c>
      <c r="J8152" s="25" t="n">
        <v>45932</v>
      </c>
      <c r="K8152" s="25" t="n">
        <v>45932</v>
      </c>
      <c r="L8152" t="n">
        <v>4</v>
      </c>
      <c r="M8152" t="n">
        <v>2</v>
      </c>
      <c r="N8152" t="n">
        <v>1</v>
      </c>
      <c r="O8152">
        <f>DATE(2026,1,1)-K8152</f>
        <v/>
      </c>
      <c r="P8152">
        <f>IF(G8152&gt;=2,"Repeat","One-time")</f>
        <v/>
      </c>
    </row>
    <row r="8153">
      <c r="A8153" t="inlineStr">
        <is>
          <t>C10775</t>
        </is>
      </c>
      <c r="B8153" t="inlineStr">
        <is>
          <t>Farhan Kapoor</t>
        </is>
      </c>
      <c r="C8153" t="inlineStr">
        <is>
          <t>East</t>
        </is>
      </c>
      <c r="D8153" t="inlineStr">
        <is>
          <t>Bhubaneswar</t>
        </is>
      </c>
      <c r="E8153" t="inlineStr">
        <is>
          <t>No</t>
        </is>
      </c>
      <c r="F8153" t="inlineStr">
        <is>
          <t>New</t>
        </is>
      </c>
      <c r="G8153" t="n">
        <v>1</v>
      </c>
      <c r="H8153" s="24" t="n">
        <v>1495.69</v>
      </c>
      <c r="I8153" s="24" t="n">
        <v>476.05</v>
      </c>
      <c r="J8153" s="25" t="n">
        <v>45985</v>
      </c>
      <c r="K8153" s="25" t="n">
        <v>45985</v>
      </c>
      <c r="L8153" t="n">
        <v>4</v>
      </c>
      <c r="M8153" t="n">
        <v>2</v>
      </c>
      <c r="N8153" t="n">
        <v>1</v>
      </c>
      <c r="O8153">
        <f>DATE(2026,1,1)-K8153</f>
        <v/>
      </c>
      <c r="P8153">
        <f>IF(G8153&gt;=2,"Repeat","One-time")</f>
        <v/>
      </c>
    </row>
    <row r="8154">
      <c r="A8154" t="inlineStr">
        <is>
          <t>C11279</t>
        </is>
      </c>
      <c r="B8154" t="inlineStr">
        <is>
          <t>Divya Shah</t>
        </is>
      </c>
      <c r="C8154" t="inlineStr">
        <is>
          <t>North</t>
        </is>
      </c>
      <c r="D8154" t="inlineStr">
        <is>
          <t>Jaipur</t>
        </is>
      </c>
      <c r="E8154" t="inlineStr">
        <is>
          <t>No</t>
        </is>
      </c>
      <c r="F8154" t="inlineStr">
        <is>
          <t>New</t>
        </is>
      </c>
      <c r="G8154" t="n">
        <v>1</v>
      </c>
      <c r="H8154" s="24" t="n">
        <v>1490.44</v>
      </c>
      <c r="I8154" s="24" t="n">
        <v>613.66</v>
      </c>
      <c r="J8154" s="25" t="n">
        <v>46004</v>
      </c>
      <c r="K8154" s="25" t="n">
        <v>46004</v>
      </c>
      <c r="L8154" t="n">
        <v>5</v>
      </c>
      <c r="M8154" t="n">
        <v>2</v>
      </c>
      <c r="N8154" t="n">
        <v>1</v>
      </c>
      <c r="O8154">
        <f>DATE(2026,1,1)-K8154</f>
        <v/>
      </c>
      <c r="P8154">
        <f>IF(G8154&gt;=2,"Repeat","One-time")</f>
        <v/>
      </c>
    </row>
    <row r="8155">
      <c r="A8155" t="inlineStr">
        <is>
          <t>C04261</t>
        </is>
      </c>
      <c r="B8155" t="inlineStr">
        <is>
          <t>Zoya Singh</t>
        </is>
      </c>
      <c r="C8155" t="inlineStr">
        <is>
          <t>South</t>
        </is>
      </c>
      <c r="D8155" t="inlineStr">
        <is>
          <t>Kochi</t>
        </is>
      </c>
      <c r="E8155" t="inlineStr">
        <is>
          <t>Yes</t>
        </is>
      </c>
      <c r="F8155" t="inlineStr">
        <is>
          <t>Hibernating</t>
        </is>
      </c>
      <c r="G8155" t="n">
        <v>1</v>
      </c>
      <c r="H8155" s="24" t="n">
        <v>1485.43</v>
      </c>
      <c r="I8155" s="24" t="n">
        <v>239.08</v>
      </c>
      <c r="J8155" s="25" t="n">
        <v>45348</v>
      </c>
      <c r="K8155" s="25" t="n">
        <v>45348</v>
      </c>
      <c r="L8155" t="n">
        <v>1</v>
      </c>
      <c r="M8155" t="n">
        <v>1</v>
      </c>
      <c r="N8155" t="n">
        <v>1</v>
      </c>
      <c r="O8155">
        <f>DATE(2026,1,1)-K8155</f>
        <v/>
      </c>
      <c r="P8155">
        <f>IF(G8155&gt;=2,"Repeat","One-time")</f>
        <v/>
      </c>
    </row>
    <row r="8156">
      <c r="A8156" t="inlineStr">
        <is>
          <t>C09239</t>
        </is>
      </c>
      <c r="B8156" t="inlineStr">
        <is>
          <t>Suresh Rao</t>
        </is>
      </c>
      <c r="C8156" t="inlineStr">
        <is>
          <t>North</t>
        </is>
      </c>
      <c r="D8156" t="inlineStr">
        <is>
          <t>Chandigarh</t>
        </is>
      </c>
      <c r="E8156" t="inlineStr">
        <is>
          <t>No</t>
        </is>
      </c>
      <c r="F8156" t="inlineStr">
        <is>
          <t>New</t>
        </is>
      </c>
      <c r="G8156" t="n">
        <v>1</v>
      </c>
      <c r="H8156" s="24" t="n">
        <v>1482.72</v>
      </c>
      <c r="I8156" s="24" t="n">
        <v>263.7</v>
      </c>
      <c r="J8156" s="25" t="n">
        <v>45945</v>
      </c>
      <c r="K8156" s="25" t="n">
        <v>45945</v>
      </c>
      <c r="L8156" t="n">
        <v>4</v>
      </c>
      <c r="M8156" t="n">
        <v>1</v>
      </c>
      <c r="N8156" t="n">
        <v>1</v>
      </c>
      <c r="O8156">
        <f>DATE(2026,1,1)-K8156</f>
        <v/>
      </c>
      <c r="P8156">
        <f>IF(G8156&gt;=2,"Repeat","One-time")</f>
        <v/>
      </c>
    </row>
    <row r="8157">
      <c r="A8157" t="inlineStr">
        <is>
          <t>C08518</t>
        </is>
      </c>
      <c r="B8157" t="inlineStr">
        <is>
          <t>Rahul Khan</t>
        </is>
      </c>
      <c r="C8157" t="inlineStr">
        <is>
          <t>North</t>
        </is>
      </c>
      <c r="D8157" t="inlineStr">
        <is>
          <t>Chandigarh</t>
        </is>
      </c>
      <c r="E8157" t="inlineStr">
        <is>
          <t>No</t>
        </is>
      </c>
      <c r="F8157" t="inlineStr">
        <is>
          <t>Occasional</t>
        </is>
      </c>
      <c r="G8157" t="n">
        <v>1</v>
      </c>
      <c r="H8157" s="24" t="n">
        <v>1480.71</v>
      </c>
      <c r="I8157" s="24" t="n">
        <v>791.34</v>
      </c>
      <c r="J8157" s="25" t="n">
        <v>45749</v>
      </c>
      <c r="K8157" s="25" t="n">
        <v>45749</v>
      </c>
      <c r="L8157" t="n">
        <v>2</v>
      </c>
      <c r="M8157" t="n">
        <v>1</v>
      </c>
      <c r="N8157" t="n">
        <v>1</v>
      </c>
      <c r="O8157">
        <f>DATE(2026,1,1)-K8157</f>
        <v/>
      </c>
      <c r="P8157">
        <f>IF(G8157&gt;=2,"Repeat","One-time")</f>
        <v/>
      </c>
    </row>
    <row r="8158">
      <c r="A8158" t="inlineStr">
        <is>
          <t>C03837</t>
        </is>
      </c>
      <c r="B8158" t="inlineStr">
        <is>
          <t>Shreya Sinha</t>
        </is>
      </c>
      <c r="C8158" t="inlineStr">
        <is>
          <t>West</t>
        </is>
      </c>
      <c r="D8158" t="inlineStr">
        <is>
          <t>Pune</t>
        </is>
      </c>
      <c r="E8158" t="inlineStr">
        <is>
          <t>No</t>
        </is>
      </c>
      <c r="F8158" t="inlineStr">
        <is>
          <t>Hibernating</t>
        </is>
      </c>
      <c r="G8158" t="n">
        <v>2</v>
      </c>
      <c r="H8158" s="24" t="n">
        <v>1474.35</v>
      </c>
      <c r="I8158" s="24" t="n">
        <v>613.66</v>
      </c>
      <c r="J8158" s="25" t="n">
        <v>45315</v>
      </c>
      <c r="K8158" s="25" t="n">
        <v>45437</v>
      </c>
      <c r="L8158" t="n">
        <v>1</v>
      </c>
      <c r="M8158" t="n">
        <v>2</v>
      </c>
      <c r="N8158" t="n">
        <v>1</v>
      </c>
      <c r="O8158">
        <f>DATE(2026,1,1)-K8158</f>
        <v/>
      </c>
      <c r="P8158">
        <f>IF(G8158&gt;=2,"Repeat","One-time")</f>
        <v/>
      </c>
    </row>
    <row r="8159">
      <c r="A8159" t="inlineStr">
        <is>
          <t>C05883</t>
        </is>
      </c>
      <c r="B8159" t="inlineStr">
        <is>
          <t>Imran Shah</t>
        </is>
      </c>
      <c r="C8159" t="inlineStr">
        <is>
          <t>North</t>
        </is>
      </c>
      <c r="D8159" t="inlineStr">
        <is>
          <t>Gurugram</t>
        </is>
      </c>
      <c r="E8159" t="inlineStr">
        <is>
          <t>No</t>
        </is>
      </c>
      <c r="F8159" t="inlineStr">
        <is>
          <t>Occasional</t>
        </is>
      </c>
      <c r="G8159" t="n">
        <v>2</v>
      </c>
      <c r="H8159" s="24" t="n">
        <v>1471.81</v>
      </c>
      <c r="I8159" s="24" t="n">
        <v>416.97</v>
      </c>
      <c r="J8159" s="25" t="n">
        <v>45512</v>
      </c>
      <c r="K8159" s="25" t="n">
        <v>45527</v>
      </c>
      <c r="L8159" t="n">
        <v>2</v>
      </c>
      <c r="M8159" t="n">
        <v>2</v>
      </c>
      <c r="N8159" t="n">
        <v>1</v>
      </c>
      <c r="O8159">
        <f>DATE(2026,1,1)-K8159</f>
        <v/>
      </c>
      <c r="P8159">
        <f>IF(G8159&gt;=2,"Repeat","One-time")</f>
        <v/>
      </c>
    </row>
    <row r="8160">
      <c r="A8160" t="inlineStr">
        <is>
          <t>C10111</t>
        </is>
      </c>
      <c r="B8160" t="inlineStr">
        <is>
          <t>Lakshmi Prasad</t>
        </is>
      </c>
      <c r="C8160" t="inlineStr">
        <is>
          <t>South</t>
        </is>
      </c>
      <c r="D8160" t="inlineStr">
        <is>
          <t>Hyderabad</t>
        </is>
      </c>
      <c r="E8160" t="inlineStr">
        <is>
          <t>No</t>
        </is>
      </c>
      <c r="F8160" t="inlineStr">
        <is>
          <t>Occasional</t>
        </is>
      </c>
      <c r="G8160" t="n">
        <v>1</v>
      </c>
      <c r="H8160" s="24" t="n">
        <v>1470.21</v>
      </c>
      <c r="I8160" s="24" t="n">
        <v>584.21</v>
      </c>
      <c r="J8160" s="25" t="n">
        <v>45924</v>
      </c>
      <c r="K8160" s="25" t="n">
        <v>45924</v>
      </c>
      <c r="L8160" t="n">
        <v>3</v>
      </c>
      <c r="M8160" t="n">
        <v>2</v>
      </c>
      <c r="N8160" t="n">
        <v>1</v>
      </c>
      <c r="O8160">
        <f>DATE(2026,1,1)-K8160</f>
        <v/>
      </c>
      <c r="P8160">
        <f>IF(G8160&gt;=2,"Repeat","One-time")</f>
        <v/>
      </c>
    </row>
    <row r="8161">
      <c r="A8161" t="inlineStr">
        <is>
          <t>C10769</t>
        </is>
      </c>
      <c r="B8161" t="inlineStr">
        <is>
          <t>Sanjay Shah</t>
        </is>
      </c>
      <c r="C8161" t="inlineStr">
        <is>
          <t>South</t>
        </is>
      </c>
      <c r="D8161" t="inlineStr">
        <is>
          <t>Hyderabad</t>
        </is>
      </c>
      <c r="E8161" t="inlineStr">
        <is>
          <t>No</t>
        </is>
      </c>
      <c r="F8161" t="inlineStr">
        <is>
          <t>New</t>
        </is>
      </c>
      <c r="G8161" t="n">
        <v>1</v>
      </c>
      <c r="H8161" s="24" t="n">
        <v>1469.89</v>
      </c>
      <c r="I8161" s="24" t="n">
        <v>630.5700000000001</v>
      </c>
      <c r="J8161" s="25" t="n">
        <v>46001</v>
      </c>
      <c r="K8161" s="25" t="n">
        <v>46001</v>
      </c>
      <c r="L8161" t="n">
        <v>5</v>
      </c>
      <c r="M8161" t="n">
        <v>2</v>
      </c>
      <c r="N8161" t="n">
        <v>1</v>
      </c>
      <c r="O8161">
        <f>DATE(2026,1,1)-K8161</f>
        <v/>
      </c>
      <c r="P8161">
        <f>IF(G8161&gt;=2,"Repeat","One-time")</f>
        <v/>
      </c>
    </row>
    <row r="8162">
      <c r="A8162" t="inlineStr">
        <is>
          <t>C06297</t>
        </is>
      </c>
      <c r="B8162" t="inlineStr">
        <is>
          <t>Priya Das</t>
        </is>
      </c>
      <c r="C8162" t="inlineStr">
        <is>
          <t>East</t>
        </is>
      </c>
      <c r="D8162" t="inlineStr">
        <is>
          <t>Kolkata</t>
        </is>
      </c>
      <c r="E8162" t="inlineStr">
        <is>
          <t>No</t>
        </is>
      </c>
      <c r="F8162" t="inlineStr">
        <is>
          <t>Occasional</t>
        </is>
      </c>
      <c r="G8162" t="n">
        <v>1</v>
      </c>
      <c r="H8162" s="24" t="n">
        <v>1467.84</v>
      </c>
      <c r="I8162" s="24" t="n">
        <v>716.35</v>
      </c>
      <c r="J8162" s="25" t="n">
        <v>45775</v>
      </c>
      <c r="K8162" s="25" t="n">
        <v>45775</v>
      </c>
      <c r="L8162" t="n">
        <v>3</v>
      </c>
      <c r="M8162" t="n">
        <v>1</v>
      </c>
      <c r="N8162" t="n">
        <v>1</v>
      </c>
      <c r="O8162">
        <f>DATE(2026,1,1)-K8162</f>
        <v/>
      </c>
      <c r="P8162">
        <f>IF(G8162&gt;=2,"Repeat","One-time")</f>
        <v/>
      </c>
    </row>
    <row r="8163">
      <c r="A8163" t="inlineStr">
        <is>
          <t>C10382</t>
        </is>
      </c>
      <c r="B8163" t="inlineStr">
        <is>
          <t>Ayesha Sharma</t>
        </is>
      </c>
      <c r="C8163" t="inlineStr">
        <is>
          <t>West</t>
        </is>
      </c>
      <c r="D8163" t="inlineStr">
        <is>
          <t>Surat</t>
        </is>
      </c>
      <c r="E8163" t="inlineStr">
        <is>
          <t>Yes</t>
        </is>
      </c>
      <c r="F8163" t="inlineStr">
        <is>
          <t>New</t>
        </is>
      </c>
      <c r="G8163" t="n">
        <v>1</v>
      </c>
      <c r="H8163" s="24" t="n">
        <v>1460.7</v>
      </c>
      <c r="I8163" s="24" t="n">
        <v>221.57</v>
      </c>
      <c r="J8163" s="25" t="n">
        <v>45937</v>
      </c>
      <c r="K8163" s="25" t="n">
        <v>45937</v>
      </c>
      <c r="L8163" t="n">
        <v>4</v>
      </c>
      <c r="M8163" t="n">
        <v>2</v>
      </c>
      <c r="N8163" t="n">
        <v>1</v>
      </c>
      <c r="O8163">
        <f>DATE(2026,1,1)-K8163</f>
        <v/>
      </c>
      <c r="P8163">
        <f>IF(G8163&gt;=2,"Repeat","One-time")</f>
        <v/>
      </c>
    </row>
    <row r="8164">
      <c r="A8164" t="inlineStr">
        <is>
          <t>C09423</t>
        </is>
      </c>
      <c r="B8164" t="inlineStr">
        <is>
          <t>Karan Sharma</t>
        </is>
      </c>
      <c r="C8164" t="inlineStr">
        <is>
          <t>North</t>
        </is>
      </c>
      <c r="D8164" t="inlineStr">
        <is>
          <t>Jaipur</t>
        </is>
      </c>
      <c r="E8164" t="inlineStr">
        <is>
          <t>No</t>
        </is>
      </c>
      <c r="F8164" t="inlineStr">
        <is>
          <t>New</t>
        </is>
      </c>
      <c r="G8164" t="n">
        <v>1</v>
      </c>
      <c r="H8164" s="24" t="n">
        <v>1459.02</v>
      </c>
      <c r="I8164" s="24" t="n">
        <v>162.81</v>
      </c>
      <c r="J8164" s="25" t="n">
        <v>45984</v>
      </c>
      <c r="K8164" s="25" t="n">
        <v>45984</v>
      </c>
      <c r="L8164" t="n">
        <v>4</v>
      </c>
      <c r="M8164" t="n">
        <v>1</v>
      </c>
      <c r="N8164" t="n">
        <v>1</v>
      </c>
      <c r="O8164">
        <f>DATE(2026,1,1)-K8164</f>
        <v/>
      </c>
      <c r="P8164">
        <f>IF(G8164&gt;=2,"Repeat","One-time")</f>
        <v/>
      </c>
    </row>
    <row r="8165">
      <c r="A8165" t="inlineStr">
        <is>
          <t>C09738</t>
        </is>
      </c>
      <c r="B8165" t="inlineStr">
        <is>
          <t>Kavya Iyer</t>
        </is>
      </c>
      <c r="C8165" t="inlineStr">
        <is>
          <t>East</t>
        </is>
      </c>
      <c r="D8165" t="inlineStr">
        <is>
          <t>Bhubaneswar</t>
        </is>
      </c>
      <c r="E8165" t="inlineStr">
        <is>
          <t>No</t>
        </is>
      </c>
      <c r="F8165" t="inlineStr">
        <is>
          <t>New</t>
        </is>
      </c>
      <c r="G8165" t="n">
        <v>1</v>
      </c>
      <c r="H8165" s="24" t="n">
        <v>1458.43</v>
      </c>
      <c r="I8165" s="24" t="n">
        <v>232.46</v>
      </c>
      <c r="J8165" s="25" t="n">
        <v>45964</v>
      </c>
      <c r="K8165" s="25" t="n">
        <v>45964</v>
      </c>
      <c r="L8165" t="n">
        <v>4</v>
      </c>
      <c r="M8165" t="n">
        <v>1</v>
      </c>
      <c r="N8165" t="n">
        <v>1</v>
      </c>
      <c r="O8165">
        <f>DATE(2026,1,1)-K8165</f>
        <v/>
      </c>
      <c r="P8165">
        <f>IF(G8165&gt;=2,"Repeat","One-time")</f>
        <v/>
      </c>
    </row>
    <row r="8166">
      <c r="A8166" t="inlineStr">
        <is>
          <t>C05293</t>
        </is>
      </c>
      <c r="B8166" t="inlineStr">
        <is>
          <t>Neha Sharma</t>
        </is>
      </c>
      <c r="C8166" t="inlineStr">
        <is>
          <t>Central</t>
        </is>
      </c>
      <c r="D8166" t="inlineStr">
        <is>
          <t>Indore</t>
        </is>
      </c>
      <c r="E8166" t="inlineStr">
        <is>
          <t>No</t>
        </is>
      </c>
      <c r="F8166" t="inlineStr">
        <is>
          <t>Occasional</t>
        </is>
      </c>
      <c r="G8166" t="n">
        <v>1</v>
      </c>
      <c r="H8166" s="24" t="n">
        <v>1458.21</v>
      </c>
      <c r="I8166" s="24" t="n">
        <v>590.77</v>
      </c>
      <c r="J8166" s="25" t="n">
        <v>45775</v>
      </c>
      <c r="K8166" s="25" t="n">
        <v>45775</v>
      </c>
      <c r="L8166" t="n">
        <v>3</v>
      </c>
      <c r="M8166" t="n">
        <v>1</v>
      </c>
      <c r="N8166" t="n">
        <v>1</v>
      </c>
      <c r="O8166">
        <f>DATE(2026,1,1)-K8166</f>
        <v/>
      </c>
      <c r="P8166">
        <f>IF(G8166&gt;=2,"Repeat","One-time")</f>
        <v/>
      </c>
    </row>
    <row r="8167">
      <c r="A8167" t="inlineStr">
        <is>
          <t>C08077</t>
        </is>
      </c>
      <c r="B8167" t="inlineStr">
        <is>
          <t>Imran Gupta</t>
        </is>
      </c>
      <c r="C8167" t="inlineStr">
        <is>
          <t>West</t>
        </is>
      </c>
      <c r="D8167" t="inlineStr">
        <is>
          <t>Mumbai</t>
        </is>
      </c>
      <c r="E8167" t="inlineStr">
        <is>
          <t>No</t>
        </is>
      </c>
      <c r="F8167" t="inlineStr">
        <is>
          <t>Occasional</t>
        </is>
      </c>
      <c r="G8167" t="n">
        <v>1</v>
      </c>
      <c r="H8167" s="24" t="n">
        <v>1458.05</v>
      </c>
      <c r="I8167" s="24" t="n">
        <v>427.45</v>
      </c>
      <c r="J8167" s="25" t="n">
        <v>45849</v>
      </c>
      <c r="K8167" s="25" t="n">
        <v>45849</v>
      </c>
      <c r="L8167" t="n">
        <v>3</v>
      </c>
      <c r="M8167" t="n">
        <v>1</v>
      </c>
      <c r="N8167" t="n">
        <v>1</v>
      </c>
      <c r="O8167">
        <f>DATE(2026,1,1)-K8167</f>
        <v/>
      </c>
      <c r="P8167">
        <f>IF(G8167&gt;=2,"Repeat","One-time")</f>
        <v/>
      </c>
    </row>
    <row r="8168">
      <c r="A8168" t="inlineStr">
        <is>
          <t>C01598</t>
        </is>
      </c>
      <c r="B8168" t="inlineStr">
        <is>
          <t>Vivaan Iyer</t>
        </is>
      </c>
      <c r="C8168" t="inlineStr">
        <is>
          <t>East</t>
        </is>
      </c>
      <c r="D8168" t="inlineStr">
        <is>
          <t>Kolkata</t>
        </is>
      </c>
      <c r="E8168" t="inlineStr">
        <is>
          <t>No</t>
        </is>
      </c>
      <c r="F8168" t="inlineStr">
        <is>
          <t>Hibernating</t>
        </is>
      </c>
      <c r="G8168" t="n">
        <v>1</v>
      </c>
      <c r="H8168" s="24" t="n">
        <v>1455.3</v>
      </c>
      <c r="I8168" s="24" t="n">
        <v>295.03</v>
      </c>
      <c r="J8168" s="25" t="n">
        <v>45123</v>
      </c>
      <c r="K8168" s="25" t="n">
        <v>45123</v>
      </c>
      <c r="L8168" t="n">
        <v>1</v>
      </c>
      <c r="M8168" t="n">
        <v>1</v>
      </c>
      <c r="N8168" t="n">
        <v>1</v>
      </c>
      <c r="O8168">
        <f>DATE(2026,1,1)-K8168</f>
        <v/>
      </c>
      <c r="P8168">
        <f>IF(G8168&gt;=2,"Repeat","One-time")</f>
        <v/>
      </c>
    </row>
    <row r="8169">
      <c r="A8169" t="inlineStr">
        <is>
          <t>C09266</t>
        </is>
      </c>
      <c r="B8169" t="inlineStr">
        <is>
          <t>Vikram Chopra</t>
        </is>
      </c>
      <c r="C8169" t="inlineStr">
        <is>
          <t>North</t>
        </is>
      </c>
      <c r="D8169" t="inlineStr">
        <is>
          <t>Delhi</t>
        </is>
      </c>
      <c r="E8169" t="inlineStr">
        <is>
          <t>Yes</t>
        </is>
      </c>
      <c r="F8169" t="inlineStr">
        <is>
          <t>Occasional</t>
        </is>
      </c>
      <c r="G8169" t="n">
        <v>1</v>
      </c>
      <c r="H8169" s="24" t="n">
        <v>1453.94</v>
      </c>
      <c r="I8169" s="24" t="n">
        <v>517.8099999999999</v>
      </c>
      <c r="J8169" s="25" t="n">
        <v>45794</v>
      </c>
      <c r="K8169" s="25" t="n">
        <v>45794</v>
      </c>
      <c r="L8169" t="n">
        <v>3</v>
      </c>
      <c r="M8169" t="n">
        <v>1</v>
      </c>
      <c r="N8169" t="n">
        <v>1</v>
      </c>
      <c r="O8169">
        <f>DATE(2026,1,1)-K8169</f>
        <v/>
      </c>
      <c r="P8169">
        <f>IF(G8169&gt;=2,"Repeat","One-time")</f>
        <v/>
      </c>
    </row>
    <row r="8170">
      <c r="A8170" t="inlineStr">
        <is>
          <t>C00364</t>
        </is>
      </c>
      <c r="B8170" t="inlineStr">
        <is>
          <t>Aarav Fernandes</t>
        </is>
      </c>
      <c r="C8170" t="inlineStr">
        <is>
          <t>West</t>
        </is>
      </c>
      <c r="D8170" t="inlineStr">
        <is>
          <t>Ahmedabad</t>
        </is>
      </c>
      <c r="E8170" t="inlineStr">
        <is>
          <t>No</t>
        </is>
      </c>
      <c r="F8170" t="inlineStr">
        <is>
          <t>Hibernating</t>
        </is>
      </c>
      <c r="G8170" t="n">
        <v>2</v>
      </c>
      <c r="H8170" s="24" t="n">
        <v>1452.21</v>
      </c>
      <c r="I8170" s="24" t="n">
        <v>532.0599999999999</v>
      </c>
      <c r="J8170" s="25" t="n">
        <v>45058</v>
      </c>
      <c r="K8170" s="25" t="n">
        <v>45317</v>
      </c>
      <c r="L8170" t="n">
        <v>1</v>
      </c>
      <c r="M8170" t="n">
        <v>2</v>
      </c>
      <c r="N8170" t="n">
        <v>1</v>
      </c>
      <c r="O8170">
        <f>DATE(2026,1,1)-K8170</f>
        <v/>
      </c>
      <c r="P8170">
        <f>IF(G8170&gt;=2,"Repeat","One-time")</f>
        <v/>
      </c>
    </row>
    <row r="8171">
      <c r="A8171" t="inlineStr">
        <is>
          <t>C02546</t>
        </is>
      </c>
      <c r="B8171" t="inlineStr">
        <is>
          <t>Harpreet Reddy</t>
        </is>
      </c>
      <c r="C8171" t="inlineStr">
        <is>
          <t>West</t>
        </is>
      </c>
      <c r="D8171" t="inlineStr">
        <is>
          <t>Mumbai</t>
        </is>
      </c>
      <c r="E8171" t="inlineStr">
        <is>
          <t>Yes</t>
        </is>
      </c>
      <c r="F8171" t="inlineStr">
        <is>
          <t>Hibernating</t>
        </is>
      </c>
      <c r="G8171" t="n">
        <v>1</v>
      </c>
      <c r="H8171" s="24" t="n">
        <v>1451.11</v>
      </c>
      <c r="I8171" s="24" t="n">
        <v>267.47</v>
      </c>
      <c r="J8171" s="25" t="n">
        <v>45349</v>
      </c>
      <c r="K8171" s="25" t="n">
        <v>45349</v>
      </c>
      <c r="L8171" t="n">
        <v>1</v>
      </c>
      <c r="M8171" t="n">
        <v>1</v>
      </c>
      <c r="N8171" t="n">
        <v>1</v>
      </c>
      <c r="O8171">
        <f>DATE(2026,1,1)-K8171</f>
        <v/>
      </c>
      <c r="P8171">
        <f>IF(G8171&gt;=2,"Repeat","One-time")</f>
        <v/>
      </c>
    </row>
    <row r="8172">
      <c r="A8172" t="inlineStr">
        <is>
          <t>C09600</t>
        </is>
      </c>
      <c r="B8172" t="inlineStr">
        <is>
          <t>Swati Joshi</t>
        </is>
      </c>
      <c r="C8172" t="inlineStr">
        <is>
          <t>South</t>
        </is>
      </c>
      <c r="D8172" t="inlineStr">
        <is>
          <t>Bengaluru</t>
        </is>
      </c>
      <c r="E8172" t="inlineStr">
        <is>
          <t>No</t>
        </is>
      </c>
      <c r="F8172" t="inlineStr">
        <is>
          <t>New</t>
        </is>
      </c>
      <c r="G8172" t="n">
        <v>1</v>
      </c>
      <c r="H8172" s="24" t="n">
        <v>1449.45</v>
      </c>
      <c r="I8172" s="24" t="n">
        <v>531.84</v>
      </c>
      <c r="J8172" s="25" t="n">
        <v>45970</v>
      </c>
      <c r="K8172" s="25" t="n">
        <v>45970</v>
      </c>
      <c r="L8172" t="n">
        <v>4</v>
      </c>
      <c r="M8172" t="n">
        <v>1</v>
      </c>
      <c r="N8172" t="n">
        <v>1</v>
      </c>
      <c r="O8172">
        <f>DATE(2026,1,1)-K8172</f>
        <v/>
      </c>
      <c r="P8172">
        <f>IF(G8172&gt;=2,"Repeat","One-time")</f>
        <v/>
      </c>
    </row>
    <row r="8173">
      <c r="A8173" t="inlineStr">
        <is>
          <t>C10171</t>
        </is>
      </c>
      <c r="B8173" t="inlineStr">
        <is>
          <t>Abhishek Yadav</t>
        </is>
      </c>
      <c r="C8173" t="inlineStr">
        <is>
          <t>North</t>
        </is>
      </c>
      <c r="D8173" t="inlineStr">
        <is>
          <t>Delhi</t>
        </is>
      </c>
      <c r="E8173" t="inlineStr">
        <is>
          <t>No</t>
        </is>
      </c>
      <c r="F8173" t="inlineStr">
        <is>
          <t>Occasional</t>
        </is>
      </c>
      <c r="G8173" t="n">
        <v>1</v>
      </c>
      <c r="H8173" s="24" t="n">
        <v>1449.45</v>
      </c>
      <c r="I8173" s="24" t="n">
        <v>725.11</v>
      </c>
      <c r="J8173" s="25" t="n">
        <v>45878</v>
      </c>
      <c r="K8173" s="25" t="n">
        <v>45878</v>
      </c>
      <c r="L8173" t="n">
        <v>3</v>
      </c>
      <c r="M8173" t="n">
        <v>2</v>
      </c>
      <c r="N8173" t="n">
        <v>1</v>
      </c>
      <c r="O8173">
        <f>DATE(2026,1,1)-K8173</f>
        <v/>
      </c>
      <c r="P8173">
        <f>IF(G8173&gt;=2,"Repeat","One-time")</f>
        <v/>
      </c>
    </row>
    <row r="8174">
      <c r="A8174" t="inlineStr">
        <is>
          <t>C06350</t>
        </is>
      </c>
      <c r="B8174" t="inlineStr">
        <is>
          <t>Isha Prasad</t>
        </is>
      </c>
      <c r="C8174" t="inlineStr">
        <is>
          <t>North</t>
        </is>
      </c>
      <c r="D8174" t="inlineStr">
        <is>
          <t>Lucknow</t>
        </is>
      </c>
      <c r="E8174" t="inlineStr">
        <is>
          <t>Yes</t>
        </is>
      </c>
      <c r="F8174" t="inlineStr">
        <is>
          <t>Occasional</t>
        </is>
      </c>
      <c r="G8174" t="n">
        <v>1</v>
      </c>
      <c r="H8174" s="24" t="n">
        <v>1447.18</v>
      </c>
      <c r="I8174" s="24" t="n">
        <v>487.76</v>
      </c>
      <c r="J8174" s="25" t="n">
        <v>45808</v>
      </c>
      <c r="K8174" s="25" t="n">
        <v>45808</v>
      </c>
      <c r="L8174" t="n">
        <v>3</v>
      </c>
      <c r="M8174" t="n">
        <v>1</v>
      </c>
      <c r="N8174" t="n">
        <v>1</v>
      </c>
      <c r="O8174">
        <f>DATE(2026,1,1)-K8174</f>
        <v/>
      </c>
      <c r="P8174">
        <f>IF(G8174&gt;=2,"Repeat","One-time")</f>
        <v/>
      </c>
    </row>
    <row r="8175">
      <c r="A8175" t="inlineStr">
        <is>
          <t>C06833</t>
        </is>
      </c>
      <c r="B8175" t="inlineStr">
        <is>
          <t>Farhan Menon</t>
        </is>
      </c>
      <c r="C8175" t="inlineStr">
        <is>
          <t>South</t>
        </is>
      </c>
      <c r="D8175" t="inlineStr">
        <is>
          <t>Bengaluru</t>
        </is>
      </c>
      <c r="E8175" t="inlineStr">
        <is>
          <t>No</t>
        </is>
      </c>
      <c r="F8175" t="inlineStr">
        <is>
          <t>Occasional</t>
        </is>
      </c>
      <c r="G8175" t="n">
        <v>1</v>
      </c>
      <c r="H8175" s="24" t="n">
        <v>1440.04</v>
      </c>
      <c r="I8175" s="24" t="n">
        <v>467.09</v>
      </c>
      <c r="J8175" s="25" t="n">
        <v>45616</v>
      </c>
      <c r="K8175" s="25" t="n">
        <v>45616</v>
      </c>
      <c r="L8175" t="n">
        <v>2</v>
      </c>
      <c r="M8175" t="n">
        <v>1</v>
      </c>
      <c r="N8175" t="n">
        <v>1</v>
      </c>
      <c r="O8175">
        <f>DATE(2026,1,1)-K8175</f>
        <v/>
      </c>
      <c r="P8175">
        <f>IF(G8175&gt;=2,"Repeat","One-time")</f>
        <v/>
      </c>
    </row>
    <row r="8176">
      <c r="A8176" t="inlineStr">
        <is>
          <t>C04478</t>
        </is>
      </c>
      <c r="B8176" t="inlineStr">
        <is>
          <t>Gurpreet Sharma</t>
        </is>
      </c>
      <c r="C8176" t="inlineStr">
        <is>
          <t>North</t>
        </is>
      </c>
      <c r="D8176" t="inlineStr">
        <is>
          <t>Delhi</t>
        </is>
      </c>
      <c r="E8176" t="inlineStr">
        <is>
          <t>No</t>
        </is>
      </c>
      <c r="F8176" t="inlineStr">
        <is>
          <t>Hibernating</t>
        </is>
      </c>
      <c r="G8176" t="n">
        <v>1</v>
      </c>
      <c r="H8176" s="24" t="n">
        <v>1440.04</v>
      </c>
      <c r="I8176" s="24" t="n">
        <v>467.09</v>
      </c>
      <c r="J8176" s="25" t="n">
        <v>45451</v>
      </c>
      <c r="K8176" s="25" t="n">
        <v>45451</v>
      </c>
      <c r="L8176" t="n">
        <v>1</v>
      </c>
      <c r="M8176" t="n">
        <v>1</v>
      </c>
      <c r="N8176" t="n">
        <v>1</v>
      </c>
      <c r="O8176">
        <f>DATE(2026,1,1)-K8176</f>
        <v/>
      </c>
      <c r="P8176">
        <f>IF(G8176&gt;=2,"Repeat","One-time")</f>
        <v/>
      </c>
    </row>
    <row r="8177">
      <c r="A8177" t="inlineStr">
        <is>
          <t>C10899</t>
        </is>
      </c>
      <c r="B8177" t="inlineStr">
        <is>
          <t>Divya Prasad</t>
        </is>
      </c>
      <c r="C8177" t="inlineStr">
        <is>
          <t>East</t>
        </is>
      </c>
      <c r="D8177" t="inlineStr">
        <is>
          <t>Kolkata</t>
        </is>
      </c>
      <c r="E8177" t="inlineStr">
        <is>
          <t>No</t>
        </is>
      </c>
      <c r="F8177" t="inlineStr">
        <is>
          <t>New</t>
        </is>
      </c>
      <c r="G8177" t="n">
        <v>1</v>
      </c>
      <c r="H8177" s="24" t="n">
        <v>1437.77</v>
      </c>
      <c r="I8177" s="24" t="n">
        <v>392.03</v>
      </c>
      <c r="J8177" s="25" t="n">
        <v>45955</v>
      </c>
      <c r="K8177" s="25" t="n">
        <v>45955</v>
      </c>
      <c r="L8177" t="n">
        <v>4</v>
      </c>
      <c r="M8177" t="n">
        <v>2</v>
      </c>
      <c r="N8177" t="n">
        <v>1</v>
      </c>
      <c r="O8177">
        <f>DATE(2026,1,1)-K8177</f>
        <v/>
      </c>
      <c r="P8177">
        <f>IF(G8177&gt;=2,"Repeat","One-time")</f>
        <v/>
      </c>
    </row>
    <row r="8178">
      <c r="A8178" t="inlineStr">
        <is>
          <t>C08291</t>
        </is>
      </c>
      <c r="B8178" t="inlineStr">
        <is>
          <t>Arjun Mukherjee</t>
        </is>
      </c>
      <c r="C8178" t="inlineStr">
        <is>
          <t>West</t>
        </is>
      </c>
      <c r="D8178" t="inlineStr">
        <is>
          <t>Mumbai</t>
        </is>
      </c>
      <c r="E8178" t="inlineStr">
        <is>
          <t>No</t>
        </is>
      </c>
      <c r="F8178" t="inlineStr">
        <is>
          <t>Occasional</t>
        </is>
      </c>
      <c r="G8178" t="n">
        <v>1</v>
      </c>
      <c r="H8178" s="24" t="n">
        <v>1437.77</v>
      </c>
      <c r="I8178" s="24" t="n">
        <v>463.74</v>
      </c>
      <c r="J8178" s="25" t="n">
        <v>45833</v>
      </c>
      <c r="K8178" s="25" t="n">
        <v>45833</v>
      </c>
      <c r="L8178" t="n">
        <v>3</v>
      </c>
      <c r="M8178" t="n">
        <v>1</v>
      </c>
      <c r="N8178" t="n">
        <v>1</v>
      </c>
      <c r="O8178">
        <f>DATE(2026,1,1)-K8178</f>
        <v/>
      </c>
      <c r="P8178">
        <f>IF(G8178&gt;=2,"Repeat","One-time")</f>
        <v/>
      </c>
    </row>
    <row r="8179">
      <c r="A8179" t="inlineStr">
        <is>
          <t>C08074</t>
        </is>
      </c>
      <c r="B8179" t="inlineStr">
        <is>
          <t>Aditya Gupta</t>
        </is>
      </c>
      <c r="C8179" t="inlineStr">
        <is>
          <t>Central</t>
        </is>
      </c>
      <c r="D8179" t="inlineStr">
        <is>
          <t>Raipur</t>
        </is>
      </c>
      <c r="E8179" t="inlineStr">
        <is>
          <t>No</t>
        </is>
      </c>
      <c r="F8179" t="inlineStr">
        <is>
          <t>Occasional</t>
        </is>
      </c>
      <c r="G8179" t="n">
        <v>1</v>
      </c>
      <c r="H8179" s="24" t="n">
        <v>1436.47</v>
      </c>
      <c r="I8179" s="24" t="n">
        <v>433.25</v>
      </c>
      <c r="J8179" s="25" t="n">
        <v>45766</v>
      </c>
      <c r="K8179" s="25" t="n">
        <v>45766</v>
      </c>
      <c r="L8179" t="n">
        <v>3</v>
      </c>
      <c r="M8179" t="n">
        <v>1</v>
      </c>
      <c r="N8179" t="n">
        <v>1</v>
      </c>
      <c r="O8179">
        <f>DATE(2026,1,1)-K8179</f>
        <v/>
      </c>
      <c r="P8179">
        <f>IF(G8179&gt;=2,"Repeat","One-time")</f>
        <v/>
      </c>
    </row>
    <row r="8180">
      <c r="A8180" t="inlineStr">
        <is>
          <t>C02987</t>
        </is>
      </c>
      <c r="B8180" t="inlineStr">
        <is>
          <t>Priya Chopra</t>
        </is>
      </c>
      <c r="C8180" t="inlineStr">
        <is>
          <t>East</t>
        </is>
      </c>
      <c r="D8180" t="inlineStr">
        <is>
          <t>Patna</t>
        </is>
      </c>
      <c r="E8180" t="inlineStr">
        <is>
          <t>No</t>
        </is>
      </c>
      <c r="F8180" t="inlineStr">
        <is>
          <t>Hibernating</t>
        </is>
      </c>
      <c r="G8180" t="n">
        <v>2</v>
      </c>
      <c r="H8180" s="24" t="n">
        <v>1433.2</v>
      </c>
      <c r="I8180" s="24" t="n">
        <v>434.67</v>
      </c>
      <c r="J8180" s="25" t="n">
        <v>45248</v>
      </c>
      <c r="K8180" s="25" t="n">
        <v>45267</v>
      </c>
      <c r="L8180" t="n">
        <v>1</v>
      </c>
      <c r="M8180" t="n">
        <v>2</v>
      </c>
      <c r="N8180" t="n">
        <v>1</v>
      </c>
      <c r="O8180">
        <f>DATE(2026,1,1)-K8180</f>
        <v/>
      </c>
      <c r="P8180">
        <f>IF(G8180&gt;=2,"Repeat","One-time")</f>
        <v/>
      </c>
    </row>
    <row r="8181">
      <c r="A8181" t="inlineStr">
        <is>
          <t>C01414</t>
        </is>
      </c>
      <c r="B8181" t="inlineStr">
        <is>
          <t>Sanjay Chopra</t>
        </is>
      </c>
      <c r="C8181" t="inlineStr">
        <is>
          <t>West</t>
        </is>
      </c>
      <c r="D8181" t="inlineStr">
        <is>
          <t>Ahmedabad</t>
        </is>
      </c>
      <c r="E8181" t="inlineStr">
        <is>
          <t>No</t>
        </is>
      </c>
      <c r="F8181" t="inlineStr">
        <is>
          <t>Occasional</t>
        </is>
      </c>
      <c r="G8181" t="n">
        <v>1</v>
      </c>
      <c r="H8181" s="24" t="n">
        <v>1429.43</v>
      </c>
      <c r="I8181" s="24" t="n">
        <v>624.89</v>
      </c>
      <c r="J8181" s="25" t="n">
        <v>45624</v>
      </c>
      <c r="K8181" s="25" t="n">
        <v>45624</v>
      </c>
      <c r="L8181" t="n">
        <v>2</v>
      </c>
      <c r="M8181" t="n">
        <v>1</v>
      </c>
      <c r="N8181" t="n">
        <v>1</v>
      </c>
      <c r="O8181">
        <f>DATE(2026,1,1)-K8181</f>
        <v/>
      </c>
      <c r="P8181">
        <f>IF(G8181&gt;=2,"Repeat","One-time")</f>
        <v/>
      </c>
    </row>
    <row r="8182">
      <c r="A8182" t="inlineStr">
        <is>
          <t>C01403</t>
        </is>
      </c>
      <c r="B8182" t="inlineStr">
        <is>
          <t>Farhan Kumar</t>
        </is>
      </c>
      <c r="C8182" t="inlineStr">
        <is>
          <t>Central</t>
        </is>
      </c>
      <c r="D8182" t="inlineStr">
        <is>
          <t>Raipur</t>
        </is>
      </c>
      <c r="E8182" t="inlineStr">
        <is>
          <t>No</t>
        </is>
      </c>
      <c r="F8182" t="inlineStr">
        <is>
          <t>Hibernating</t>
        </is>
      </c>
      <c r="G8182" t="n">
        <v>1</v>
      </c>
      <c r="H8182" s="24" t="n">
        <v>1429.05</v>
      </c>
      <c r="I8182" s="24" t="n">
        <v>626.89</v>
      </c>
      <c r="J8182" s="25" t="n">
        <v>45094</v>
      </c>
      <c r="K8182" s="25" t="n">
        <v>45094</v>
      </c>
      <c r="L8182" t="n">
        <v>1</v>
      </c>
      <c r="M8182" t="n">
        <v>1</v>
      </c>
      <c r="N8182" t="n">
        <v>1</v>
      </c>
      <c r="O8182">
        <f>DATE(2026,1,1)-K8182</f>
        <v/>
      </c>
      <c r="P8182">
        <f>IF(G8182&gt;=2,"Repeat","One-time")</f>
        <v/>
      </c>
    </row>
    <row r="8183">
      <c r="A8183" t="inlineStr">
        <is>
          <t>C07312</t>
        </is>
      </c>
      <c r="B8183" t="inlineStr">
        <is>
          <t>Rahul Prasad</t>
        </is>
      </c>
      <c r="C8183" t="inlineStr">
        <is>
          <t>South</t>
        </is>
      </c>
      <c r="D8183" t="inlineStr">
        <is>
          <t>Bengaluru</t>
        </is>
      </c>
      <c r="E8183" t="inlineStr">
        <is>
          <t>No</t>
        </is>
      </c>
      <c r="F8183" t="inlineStr">
        <is>
          <t>New</t>
        </is>
      </c>
      <c r="G8183" t="n">
        <v>1</v>
      </c>
      <c r="H8183" s="24" t="n">
        <v>1421.33</v>
      </c>
      <c r="I8183" s="24" t="n">
        <v>235.96</v>
      </c>
      <c r="J8183" s="25" t="n">
        <v>45972</v>
      </c>
      <c r="K8183" s="25" t="n">
        <v>45972</v>
      </c>
      <c r="L8183" t="n">
        <v>4</v>
      </c>
      <c r="M8183" t="n">
        <v>1</v>
      </c>
      <c r="N8183" t="n">
        <v>1</v>
      </c>
      <c r="O8183">
        <f>DATE(2026,1,1)-K8183</f>
        <v/>
      </c>
      <c r="P8183">
        <f>IF(G8183&gt;=2,"Repeat","One-time")</f>
        <v/>
      </c>
    </row>
    <row r="8184">
      <c r="A8184" t="inlineStr">
        <is>
          <t>C05978</t>
        </is>
      </c>
      <c r="B8184" t="inlineStr">
        <is>
          <t>Zoya Kumar</t>
        </is>
      </c>
      <c r="C8184" t="inlineStr">
        <is>
          <t>West</t>
        </is>
      </c>
      <c r="D8184" t="inlineStr">
        <is>
          <t>Mumbai</t>
        </is>
      </c>
      <c r="E8184" t="inlineStr">
        <is>
          <t>No</t>
        </is>
      </c>
      <c r="F8184" t="inlineStr">
        <is>
          <t>Occasional</t>
        </is>
      </c>
      <c r="G8184" t="n">
        <v>1</v>
      </c>
      <c r="H8184" s="24" t="n">
        <v>1421.21</v>
      </c>
      <c r="I8184" s="24" t="n">
        <v>664.61</v>
      </c>
      <c r="J8184" s="25" t="n">
        <v>45623</v>
      </c>
      <c r="K8184" s="25" t="n">
        <v>45623</v>
      </c>
      <c r="L8184" t="n">
        <v>2</v>
      </c>
      <c r="M8184" t="n">
        <v>1</v>
      </c>
      <c r="N8184" t="n">
        <v>1</v>
      </c>
      <c r="O8184">
        <f>DATE(2026,1,1)-K8184</f>
        <v/>
      </c>
      <c r="P8184">
        <f>IF(G8184&gt;=2,"Repeat","One-time")</f>
        <v/>
      </c>
    </row>
    <row r="8185">
      <c r="A8185" t="inlineStr">
        <is>
          <t>C08501</t>
        </is>
      </c>
      <c r="B8185" t="inlineStr">
        <is>
          <t>Tanvi Mehta</t>
        </is>
      </c>
      <c r="C8185" t="inlineStr">
        <is>
          <t>North</t>
        </is>
      </c>
      <c r="D8185" t="inlineStr">
        <is>
          <t>Jaipur</t>
        </is>
      </c>
      <c r="E8185" t="inlineStr">
        <is>
          <t>No</t>
        </is>
      </c>
      <c r="F8185" t="inlineStr">
        <is>
          <t>Occasional</t>
        </is>
      </c>
      <c r="G8185" t="n">
        <v>1</v>
      </c>
      <c r="H8185" s="24" t="n">
        <v>1414.84</v>
      </c>
      <c r="I8185" s="24" t="n">
        <v>608.96</v>
      </c>
      <c r="J8185" s="25" t="n">
        <v>45916</v>
      </c>
      <c r="K8185" s="25" t="n">
        <v>45916</v>
      </c>
      <c r="L8185" t="n">
        <v>3</v>
      </c>
      <c r="M8185" t="n">
        <v>1</v>
      </c>
      <c r="N8185" t="n">
        <v>1</v>
      </c>
      <c r="O8185">
        <f>DATE(2026,1,1)-K8185</f>
        <v/>
      </c>
      <c r="P8185">
        <f>IF(G8185&gt;=2,"Repeat","One-time")</f>
        <v/>
      </c>
    </row>
    <row r="8186">
      <c r="A8186" t="inlineStr">
        <is>
          <t>C01258</t>
        </is>
      </c>
      <c r="B8186" t="inlineStr">
        <is>
          <t>Karan Shah</t>
        </is>
      </c>
      <c r="C8186" t="inlineStr">
        <is>
          <t>West</t>
        </is>
      </c>
      <c r="D8186" t="inlineStr">
        <is>
          <t>Pune</t>
        </is>
      </c>
      <c r="E8186" t="inlineStr">
        <is>
          <t>No</t>
        </is>
      </c>
      <c r="F8186" t="inlineStr">
        <is>
          <t>Hibernating</t>
        </is>
      </c>
      <c r="G8186" t="n">
        <v>2</v>
      </c>
      <c r="H8186" s="24" t="n">
        <v>1412.25</v>
      </c>
      <c r="I8186" s="24" t="n">
        <v>216.12</v>
      </c>
      <c r="J8186" s="25" t="n">
        <v>45036</v>
      </c>
      <c r="K8186" s="25" t="n">
        <v>45073</v>
      </c>
      <c r="L8186" t="n">
        <v>1</v>
      </c>
      <c r="M8186" t="n">
        <v>2</v>
      </c>
      <c r="N8186" t="n">
        <v>1</v>
      </c>
      <c r="O8186">
        <f>DATE(2026,1,1)-K8186</f>
        <v/>
      </c>
      <c r="P8186">
        <f>IF(G8186&gt;=2,"Repeat","One-time")</f>
        <v/>
      </c>
    </row>
    <row r="8187">
      <c r="A8187" t="inlineStr">
        <is>
          <t>C03159</t>
        </is>
      </c>
      <c r="B8187" t="inlineStr">
        <is>
          <t>Nikhil Fernandes</t>
        </is>
      </c>
      <c r="C8187" t="inlineStr">
        <is>
          <t>East</t>
        </is>
      </c>
      <c r="D8187" t="inlineStr">
        <is>
          <t>Kolkata</t>
        </is>
      </c>
      <c r="E8187" t="inlineStr">
        <is>
          <t>No</t>
        </is>
      </c>
      <c r="F8187" t="inlineStr">
        <is>
          <t>Hibernating</t>
        </is>
      </c>
      <c r="G8187" t="n">
        <v>1</v>
      </c>
      <c r="H8187" s="24" t="n">
        <v>1409.7</v>
      </c>
      <c r="I8187" s="24" t="n">
        <v>626.65</v>
      </c>
      <c r="J8187" s="25" t="n">
        <v>45216</v>
      </c>
      <c r="K8187" s="25" t="n">
        <v>45216</v>
      </c>
      <c r="L8187" t="n">
        <v>1</v>
      </c>
      <c r="M8187" t="n">
        <v>1</v>
      </c>
      <c r="N8187" t="n">
        <v>1</v>
      </c>
      <c r="O8187">
        <f>DATE(2026,1,1)-K8187</f>
        <v/>
      </c>
      <c r="P8187">
        <f>IF(G8187&gt;=2,"Repeat","One-time")</f>
        <v/>
      </c>
    </row>
    <row r="8188">
      <c r="A8188" t="inlineStr">
        <is>
          <t>C09023</t>
        </is>
      </c>
      <c r="B8188" t="inlineStr">
        <is>
          <t>Isha Mishra</t>
        </is>
      </c>
      <c r="C8188" t="inlineStr">
        <is>
          <t>South</t>
        </is>
      </c>
      <c r="D8188" t="inlineStr">
        <is>
          <t>Bengaluru</t>
        </is>
      </c>
      <c r="E8188" t="inlineStr">
        <is>
          <t>No</t>
        </is>
      </c>
      <c r="F8188" t="inlineStr">
        <is>
          <t>Occasional</t>
        </is>
      </c>
      <c r="G8188" t="n">
        <v>1</v>
      </c>
      <c r="H8188" s="24" t="n">
        <v>1409.01</v>
      </c>
      <c r="I8188" s="24" t="n">
        <v>670.74</v>
      </c>
      <c r="J8188" s="25" t="n">
        <v>45797</v>
      </c>
      <c r="K8188" s="25" t="n">
        <v>45797</v>
      </c>
      <c r="L8188" t="n">
        <v>3</v>
      </c>
      <c r="M8188" t="n">
        <v>1</v>
      </c>
      <c r="N8188" t="n">
        <v>1</v>
      </c>
      <c r="O8188">
        <f>DATE(2026,1,1)-K8188</f>
        <v/>
      </c>
      <c r="P8188">
        <f>IF(G8188&gt;=2,"Repeat","One-time")</f>
        <v/>
      </c>
    </row>
    <row r="8189">
      <c r="A8189" t="inlineStr">
        <is>
          <t>C09164</t>
        </is>
      </c>
      <c r="B8189" t="inlineStr">
        <is>
          <t>Abhishek Fernandes</t>
        </is>
      </c>
      <c r="C8189" t="inlineStr">
        <is>
          <t>South</t>
        </is>
      </c>
      <c r="D8189" t="inlineStr">
        <is>
          <t>Hyderabad</t>
        </is>
      </c>
      <c r="E8189" t="inlineStr">
        <is>
          <t>Yes</t>
        </is>
      </c>
      <c r="F8189" t="inlineStr">
        <is>
          <t>Occasional</t>
        </is>
      </c>
      <c r="G8189" t="n">
        <v>1</v>
      </c>
      <c r="H8189" s="24" t="n">
        <v>1406.67</v>
      </c>
      <c r="I8189" s="24" t="n">
        <v>717.3</v>
      </c>
      <c r="J8189" s="25" t="n">
        <v>45807</v>
      </c>
      <c r="K8189" s="25" t="n">
        <v>45807</v>
      </c>
      <c r="L8189" t="n">
        <v>3</v>
      </c>
      <c r="M8189" t="n">
        <v>1</v>
      </c>
      <c r="N8189" t="n">
        <v>1</v>
      </c>
      <c r="O8189">
        <f>DATE(2026,1,1)-K8189</f>
        <v/>
      </c>
      <c r="P8189">
        <f>IF(G8189&gt;=2,"Repeat","One-time")</f>
        <v/>
      </c>
    </row>
    <row r="8190">
      <c r="A8190" t="inlineStr">
        <is>
          <t>C06565</t>
        </is>
      </c>
      <c r="B8190" t="inlineStr">
        <is>
          <t>Aarav Ghosh</t>
        </is>
      </c>
      <c r="C8190" t="inlineStr">
        <is>
          <t>South</t>
        </is>
      </c>
      <c r="D8190" t="inlineStr">
        <is>
          <t>Kochi</t>
        </is>
      </c>
      <c r="E8190" t="inlineStr">
        <is>
          <t>No</t>
        </is>
      </c>
      <c r="F8190" t="inlineStr">
        <is>
          <t>New</t>
        </is>
      </c>
      <c r="G8190" t="n">
        <v>1</v>
      </c>
      <c r="H8190" s="24" t="n">
        <v>1405</v>
      </c>
      <c r="I8190" s="24" t="n">
        <v>507.85</v>
      </c>
      <c r="J8190" s="25" t="n">
        <v>45965</v>
      </c>
      <c r="K8190" s="25" t="n">
        <v>45965</v>
      </c>
      <c r="L8190" t="n">
        <v>4</v>
      </c>
      <c r="M8190" t="n">
        <v>1</v>
      </c>
      <c r="N8190" t="n">
        <v>1</v>
      </c>
      <c r="O8190">
        <f>DATE(2026,1,1)-K8190</f>
        <v/>
      </c>
      <c r="P8190">
        <f>IF(G8190&gt;=2,"Repeat","One-time")</f>
        <v/>
      </c>
    </row>
    <row r="8191">
      <c r="A8191" t="inlineStr">
        <is>
          <t>C07242</t>
        </is>
      </c>
      <c r="B8191" t="inlineStr">
        <is>
          <t>Varun Reddy</t>
        </is>
      </c>
      <c r="C8191" t="inlineStr">
        <is>
          <t>West</t>
        </is>
      </c>
      <c r="D8191" t="inlineStr">
        <is>
          <t>Pune</t>
        </is>
      </c>
      <c r="E8191" t="inlineStr">
        <is>
          <t>No</t>
        </is>
      </c>
      <c r="F8191" t="inlineStr">
        <is>
          <t>Occasional</t>
        </is>
      </c>
      <c r="G8191" t="n">
        <v>1</v>
      </c>
      <c r="H8191" s="24" t="n">
        <v>1403.92</v>
      </c>
      <c r="I8191" s="24" t="n">
        <v>631.1799999999999</v>
      </c>
      <c r="J8191" s="25" t="n">
        <v>45680</v>
      </c>
      <c r="K8191" s="25" t="n">
        <v>45680</v>
      </c>
      <c r="L8191" t="n">
        <v>2</v>
      </c>
      <c r="M8191" t="n">
        <v>1</v>
      </c>
      <c r="N8191" t="n">
        <v>1</v>
      </c>
      <c r="O8191">
        <f>DATE(2026,1,1)-K8191</f>
        <v/>
      </c>
      <c r="P8191">
        <f>IF(G8191&gt;=2,"Repeat","One-time")</f>
        <v/>
      </c>
    </row>
    <row r="8192">
      <c r="A8192" t="inlineStr">
        <is>
          <t>C07547</t>
        </is>
      </c>
      <c r="B8192" t="inlineStr">
        <is>
          <t>Rohan Verma</t>
        </is>
      </c>
      <c r="C8192" t="inlineStr">
        <is>
          <t>North</t>
        </is>
      </c>
      <c r="D8192" t="inlineStr">
        <is>
          <t>Lucknow</t>
        </is>
      </c>
      <c r="E8192" t="inlineStr">
        <is>
          <t>No</t>
        </is>
      </c>
      <c r="F8192" t="inlineStr">
        <is>
          <t>Occasional</t>
        </is>
      </c>
      <c r="G8192" t="n">
        <v>1</v>
      </c>
      <c r="H8192" s="24" t="n">
        <v>1403.49</v>
      </c>
      <c r="I8192" s="24" t="n">
        <v>345.21</v>
      </c>
      <c r="J8192" s="25" t="n">
        <v>45677</v>
      </c>
      <c r="K8192" s="25" t="n">
        <v>45677</v>
      </c>
      <c r="L8192" t="n">
        <v>2</v>
      </c>
      <c r="M8192" t="n">
        <v>1</v>
      </c>
      <c r="N8192" t="n">
        <v>1</v>
      </c>
      <c r="O8192">
        <f>DATE(2026,1,1)-K8192</f>
        <v/>
      </c>
      <c r="P8192">
        <f>IF(G8192&gt;=2,"Repeat","One-time")</f>
        <v/>
      </c>
    </row>
    <row r="8193">
      <c r="A8193" t="inlineStr">
        <is>
          <t>C03054</t>
        </is>
      </c>
      <c r="B8193" t="inlineStr">
        <is>
          <t>Aarav Das</t>
        </is>
      </c>
      <c r="C8193" t="inlineStr">
        <is>
          <t>West</t>
        </is>
      </c>
      <c r="D8193" t="inlineStr">
        <is>
          <t>Mumbai</t>
        </is>
      </c>
      <c r="E8193" t="inlineStr">
        <is>
          <t>No</t>
        </is>
      </c>
      <c r="F8193" t="inlineStr">
        <is>
          <t>Hibernating</t>
        </is>
      </c>
      <c r="G8193" t="n">
        <v>1</v>
      </c>
      <c r="H8193" s="24" t="n">
        <v>1402.7</v>
      </c>
      <c r="I8193" s="24" t="n">
        <v>57.6</v>
      </c>
      <c r="J8193" s="25" t="n">
        <v>45202</v>
      </c>
      <c r="K8193" s="25" t="n">
        <v>45202</v>
      </c>
      <c r="L8193" t="n">
        <v>1</v>
      </c>
      <c r="M8193" t="n">
        <v>1</v>
      </c>
      <c r="N8193" t="n">
        <v>1</v>
      </c>
      <c r="O8193">
        <f>DATE(2026,1,1)-K8193</f>
        <v/>
      </c>
      <c r="P8193">
        <f>IF(G8193&gt;=2,"Repeat","One-time")</f>
        <v/>
      </c>
    </row>
    <row r="8194">
      <c r="A8194" t="inlineStr">
        <is>
          <t>C07026</t>
        </is>
      </c>
      <c r="B8194" t="inlineStr">
        <is>
          <t>Rahul Sharma</t>
        </is>
      </c>
      <c r="C8194" t="inlineStr">
        <is>
          <t>North</t>
        </is>
      </c>
      <c r="D8194" t="inlineStr">
        <is>
          <t>Delhi</t>
        </is>
      </c>
      <c r="E8194" t="inlineStr">
        <is>
          <t>No</t>
        </is>
      </c>
      <c r="F8194" t="inlineStr">
        <is>
          <t>Occasional</t>
        </is>
      </c>
      <c r="G8194" t="n">
        <v>1</v>
      </c>
      <c r="H8194" s="24" t="n">
        <v>1401.97</v>
      </c>
      <c r="I8194" s="24" t="n">
        <v>411.01</v>
      </c>
      <c r="J8194" s="25" t="n">
        <v>45636</v>
      </c>
      <c r="K8194" s="25" t="n">
        <v>45636</v>
      </c>
      <c r="L8194" t="n">
        <v>2</v>
      </c>
      <c r="M8194" t="n">
        <v>1</v>
      </c>
      <c r="N8194" t="n">
        <v>1</v>
      </c>
      <c r="O8194">
        <f>DATE(2026,1,1)-K8194</f>
        <v/>
      </c>
      <c r="P8194">
        <f>IF(G8194&gt;=2,"Repeat","One-time")</f>
        <v/>
      </c>
    </row>
    <row r="8195">
      <c r="A8195" t="inlineStr">
        <is>
          <t>C03331</t>
        </is>
      </c>
      <c r="B8195" t="inlineStr">
        <is>
          <t>Abhishek Das</t>
        </is>
      </c>
      <c r="C8195" t="inlineStr">
        <is>
          <t>North</t>
        </is>
      </c>
      <c r="D8195" t="inlineStr">
        <is>
          <t>Delhi</t>
        </is>
      </c>
      <c r="E8195" t="inlineStr">
        <is>
          <t>No</t>
        </is>
      </c>
      <c r="F8195" t="inlineStr">
        <is>
          <t>Occasional</t>
        </is>
      </c>
      <c r="G8195" t="n">
        <v>1</v>
      </c>
      <c r="H8195" s="24" t="n">
        <v>1400.98</v>
      </c>
      <c r="I8195" s="24" t="n">
        <v>696.96</v>
      </c>
      <c r="J8195" s="25" t="n">
        <v>45496</v>
      </c>
      <c r="K8195" s="25" t="n">
        <v>45496</v>
      </c>
      <c r="L8195" t="n">
        <v>2</v>
      </c>
      <c r="M8195" t="n">
        <v>1</v>
      </c>
      <c r="N8195" t="n">
        <v>1</v>
      </c>
      <c r="O8195">
        <f>DATE(2026,1,1)-K8195</f>
        <v/>
      </c>
      <c r="P8195">
        <f>IF(G8195&gt;=2,"Repeat","One-time")</f>
        <v/>
      </c>
    </row>
    <row r="8196">
      <c r="A8196" t="inlineStr">
        <is>
          <t>C05970</t>
        </is>
      </c>
      <c r="B8196" t="inlineStr">
        <is>
          <t>Ananya Joshi</t>
        </is>
      </c>
      <c r="C8196" t="inlineStr">
        <is>
          <t>East</t>
        </is>
      </c>
      <c r="D8196" t="inlineStr">
        <is>
          <t>Patna</t>
        </is>
      </c>
      <c r="E8196" t="inlineStr">
        <is>
          <t>Yes</t>
        </is>
      </c>
      <c r="F8196" t="inlineStr">
        <is>
          <t>Occasional</t>
        </is>
      </c>
      <c r="G8196" t="n">
        <v>2</v>
      </c>
      <c r="H8196" s="24" t="n">
        <v>1398.22</v>
      </c>
      <c r="I8196" s="24" t="n">
        <v>289.41</v>
      </c>
      <c r="J8196" s="25" t="n">
        <v>45502</v>
      </c>
      <c r="K8196" s="25" t="n">
        <v>45552</v>
      </c>
      <c r="L8196" t="n">
        <v>2</v>
      </c>
      <c r="M8196" t="n">
        <v>2</v>
      </c>
      <c r="N8196" t="n">
        <v>1</v>
      </c>
      <c r="O8196">
        <f>DATE(2026,1,1)-K8196</f>
        <v/>
      </c>
      <c r="P8196">
        <f>IF(G8196&gt;=2,"Repeat","One-time")</f>
        <v/>
      </c>
    </row>
    <row r="8197">
      <c r="A8197" t="inlineStr">
        <is>
          <t>C02537</t>
        </is>
      </c>
      <c r="B8197" t="inlineStr">
        <is>
          <t>Vivaan Mishra</t>
        </is>
      </c>
      <c r="C8197" t="inlineStr">
        <is>
          <t>West</t>
        </is>
      </c>
      <c r="D8197" t="inlineStr">
        <is>
          <t>Mumbai</t>
        </is>
      </c>
      <c r="E8197" t="inlineStr">
        <is>
          <t>No</t>
        </is>
      </c>
      <c r="F8197" t="inlineStr">
        <is>
          <t>Hibernating</t>
        </is>
      </c>
      <c r="G8197" t="n">
        <v>1</v>
      </c>
      <c r="H8197" s="24" t="n">
        <v>1398.1</v>
      </c>
      <c r="I8197" s="24" t="n">
        <v>655.36</v>
      </c>
      <c r="J8197" s="25" t="n">
        <v>45157</v>
      </c>
      <c r="K8197" s="25" t="n">
        <v>45157</v>
      </c>
      <c r="L8197" t="n">
        <v>1</v>
      </c>
      <c r="M8197" t="n">
        <v>1</v>
      </c>
      <c r="N8197" t="n">
        <v>1</v>
      </c>
      <c r="O8197">
        <f>DATE(2026,1,1)-K8197</f>
        <v/>
      </c>
      <c r="P8197">
        <f>IF(G8197&gt;=2,"Repeat","One-time")</f>
        <v/>
      </c>
    </row>
    <row r="8198">
      <c r="A8198" t="inlineStr">
        <is>
          <t>C01149</t>
        </is>
      </c>
      <c r="B8198" t="inlineStr">
        <is>
          <t>Vivaan Prasad</t>
        </is>
      </c>
      <c r="C8198" t="inlineStr">
        <is>
          <t>East</t>
        </is>
      </c>
      <c r="D8198" t="inlineStr">
        <is>
          <t>Kolkata</t>
        </is>
      </c>
      <c r="E8198" t="inlineStr">
        <is>
          <t>No</t>
        </is>
      </c>
      <c r="F8198" t="inlineStr">
        <is>
          <t>Hibernating</t>
        </is>
      </c>
      <c r="G8198" t="n">
        <v>2</v>
      </c>
      <c r="H8198" s="24" t="n">
        <v>1397.65</v>
      </c>
      <c r="I8198" s="24" t="n">
        <v>538</v>
      </c>
      <c r="J8198" s="25" t="n">
        <v>44977</v>
      </c>
      <c r="K8198" s="25" t="n">
        <v>45155</v>
      </c>
      <c r="L8198" t="n">
        <v>1</v>
      </c>
      <c r="M8198" t="n">
        <v>2</v>
      </c>
      <c r="N8198" t="n">
        <v>1</v>
      </c>
      <c r="O8198">
        <f>DATE(2026,1,1)-K8198</f>
        <v/>
      </c>
      <c r="P8198">
        <f>IF(G8198&gt;=2,"Repeat","One-time")</f>
        <v/>
      </c>
    </row>
    <row r="8199">
      <c r="A8199" t="inlineStr">
        <is>
          <t>C09859</t>
        </is>
      </c>
      <c r="B8199" t="inlineStr">
        <is>
          <t>Rohan Gupta</t>
        </is>
      </c>
      <c r="C8199" t="inlineStr">
        <is>
          <t>West</t>
        </is>
      </c>
      <c r="D8199" t="inlineStr">
        <is>
          <t>Mumbai</t>
        </is>
      </c>
      <c r="E8199" t="inlineStr">
        <is>
          <t>No</t>
        </is>
      </c>
      <c r="F8199" t="inlineStr">
        <is>
          <t>New</t>
        </is>
      </c>
      <c r="G8199" t="n">
        <v>1</v>
      </c>
      <c r="H8199" s="24" t="n">
        <v>1396.51</v>
      </c>
      <c r="I8199" s="24" t="n">
        <v>329.51</v>
      </c>
      <c r="J8199" s="25" t="n">
        <v>45949</v>
      </c>
      <c r="K8199" s="25" t="n">
        <v>45949</v>
      </c>
      <c r="L8199" t="n">
        <v>4</v>
      </c>
      <c r="M8199" t="n">
        <v>1</v>
      </c>
      <c r="N8199" t="n">
        <v>1</v>
      </c>
      <c r="O8199">
        <f>DATE(2026,1,1)-K8199</f>
        <v/>
      </c>
      <c r="P8199">
        <f>IF(G8199&gt;=2,"Repeat","One-time")</f>
        <v/>
      </c>
    </row>
    <row r="8200">
      <c r="A8200" t="inlineStr">
        <is>
          <t>C11616</t>
        </is>
      </c>
      <c r="B8200" t="inlineStr">
        <is>
          <t>Sneha Yadav</t>
        </is>
      </c>
      <c r="C8200" t="inlineStr">
        <is>
          <t>South</t>
        </is>
      </c>
      <c r="D8200" t="inlineStr">
        <is>
          <t>Bengaluru</t>
        </is>
      </c>
      <c r="E8200" t="inlineStr">
        <is>
          <t>No</t>
        </is>
      </c>
      <c r="F8200" t="inlineStr">
        <is>
          <t>New</t>
        </is>
      </c>
      <c r="G8200" t="n">
        <v>1</v>
      </c>
      <c r="H8200" s="24" t="n">
        <v>1396.4</v>
      </c>
      <c r="I8200" s="24" t="n">
        <v>557.08</v>
      </c>
      <c r="J8200" s="25" t="n">
        <v>46009</v>
      </c>
      <c r="K8200" s="25" t="n">
        <v>46009</v>
      </c>
      <c r="L8200" t="n">
        <v>5</v>
      </c>
      <c r="M8200" t="n">
        <v>2</v>
      </c>
      <c r="N8200" t="n">
        <v>1</v>
      </c>
      <c r="O8200">
        <f>DATE(2026,1,1)-K8200</f>
        <v/>
      </c>
      <c r="P8200">
        <f>IF(G8200&gt;=2,"Repeat","One-time")</f>
        <v/>
      </c>
    </row>
    <row r="8201">
      <c r="A8201" t="inlineStr">
        <is>
          <t>C01770</t>
        </is>
      </c>
      <c r="B8201" t="inlineStr">
        <is>
          <t>Rohan Rao</t>
        </is>
      </c>
      <c r="C8201" t="inlineStr">
        <is>
          <t>South</t>
        </is>
      </c>
      <c r="D8201" t="inlineStr">
        <is>
          <t>Kochi</t>
        </is>
      </c>
      <c r="E8201" t="inlineStr">
        <is>
          <t>Yes</t>
        </is>
      </c>
      <c r="F8201" t="inlineStr">
        <is>
          <t>Hibernating</t>
        </is>
      </c>
      <c r="G8201" t="n">
        <v>1</v>
      </c>
      <c r="H8201" s="24" t="n">
        <v>1394.1</v>
      </c>
      <c r="I8201" s="24" t="n">
        <v>611.7</v>
      </c>
      <c r="J8201" s="25" t="n">
        <v>45137</v>
      </c>
      <c r="K8201" s="25" t="n">
        <v>45137</v>
      </c>
      <c r="L8201" t="n">
        <v>1</v>
      </c>
      <c r="M8201" t="n">
        <v>1</v>
      </c>
      <c r="N8201" t="n">
        <v>1</v>
      </c>
      <c r="O8201">
        <f>DATE(2026,1,1)-K8201</f>
        <v/>
      </c>
      <c r="P8201">
        <f>IF(G8201&gt;=2,"Repeat","One-time")</f>
        <v/>
      </c>
    </row>
    <row r="8202">
      <c r="A8202" t="inlineStr">
        <is>
          <t>C08816</t>
        </is>
      </c>
      <c r="B8202" t="inlineStr">
        <is>
          <t>Sneha Mehta</t>
        </is>
      </c>
      <c r="C8202" t="inlineStr">
        <is>
          <t>South</t>
        </is>
      </c>
      <c r="D8202" t="inlineStr">
        <is>
          <t>Bengaluru</t>
        </is>
      </c>
      <c r="E8202" t="inlineStr">
        <is>
          <t>No</t>
        </is>
      </c>
      <c r="F8202" t="inlineStr">
        <is>
          <t>New</t>
        </is>
      </c>
      <c r="G8202" t="n">
        <v>2</v>
      </c>
      <c r="H8202" s="24" t="n">
        <v>1393.5</v>
      </c>
      <c r="I8202" s="24" t="n">
        <v>501.37</v>
      </c>
      <c r="J8202" s="25" t="n">
        <v>45946</v>
      </c>
      <c r="K8202" s="25" t="n">
        <v>46022</v>
      </c>
      <c r="L8202" t="n">
        <v>5</v>
      </c>
      <c r="M8202" t="n">
        <v>2</v>
      </c>
      <c r="N8202" t="n">
        <v>1</v>
      </c>
      <c r="O8202">
        <f>DATE(2026,1,1)-K8202</f>
        <v/>
      </c>
      <c r="P8202">
        <f>IF(G8202&gt;=2,"Repeat","One-time")</f>
        <v/>
      </c>
    </row>
    <row r="8203">
      <c r="A8203" t="inlineStr">
        <is>
          <t>C11124</t>
        </is>
      </c>
      <c r="B8203" t="inlineStr">
        <is>
          <t>Suresh Reddy</t>
        </is>
      </c>
      <c r="C8203" t="inlineStr">
        <is>
          <t>North</t>
        </is>
      </c>
      <c r="D8203" t="inlineStr">
        <is>
          <t>Lucknow</t>
        </is>
      </c>
      <c r="E8203" t="inlineStr">
        <is>
          <t>No</t>
        </is>
      </c>
      <c r="F8203" t="inlineStr">
        <is>
          <t>New</t>
        </is>
      </c>
      <c r="G8203" t="n">
        <v>1</v>
      </c>
      <c r="H8203" s="24" t="n">
        <v>1385.6</v>
      </c>
      <c r="I8203" s="24" t="n">
        <v>359.07</v>
      </c>
      <c r="J8203" s="25" t="n">
        <v>46022</v>
      </c>
      <c r="K8203" s="25" t="n">
        <v>46022</v>
      </c>
      <c r="L8203" t="n">
        <v>5</v>
      </c>
      <c r="M8203" t="n">
        <v>2</v>
      </c>
      <c r="N8203" t="n">
        <v>1</v>
      </c>
      <c r="O8203">
        <f>DATE(2026,1,1)-K8203</f>
        <v/>
      </c>
      <c r="P8203">
        <f>IF(G8203&gt;=2,"Repeat","One-time")</f>
        <v/>
      </c>
    </row>
    <row r="8204">
      <c r="A8204" t="inlineStr">
        <is>
          <t>C01523</t>
        </is>
      </c>
      <c r="B8204" t="inlineStr">
        <is>
          <t>Shreya Ghosh</t>
        </is>
      </c>
      <c r="C8204" t="inlineStr">
        <is>
          <t>Central</t>
        </is>
      </c>
      <c r="D8204" t="inlineStr">
        <is>
          <t>Indore</t>
        </is>
      </c>
      <c r="E8204" t="inlineStr">
        <is>
          <t>No</t>
        </is>
      </c>
      <c r="F8204" t="inlineStr">
        <is>
          <t>Hibernating</t>
        </is>
      </c>
      <c r="G8204" t="n">
        <v>1</v>
      </c>
      <c r="H8204" s="24" t="n">
        <v>1385.1</v>
      </c>
      <c r="I8204" s="24" t="n">
        <v>648.9</v>
      </c>
      <c r="J8204" s="25" t="n">
        <v>45074</v>
      </c>
      <c r="K8204" s="25" t="n">
        <v>45074</v>
      </c>
      <c r="L8204" t="n">
        <v>1</v>
      </c>
      <c r="M8204" t="n">
        <v>1</v>
      </c>
      <c r="N8204" t="n">
        <v>1</v>
      </c>
      <c r="O8204">
        <f>DATE(2026,1,1)-K8204</f>
        <v/>
      </c>
      <c r="P8204">
        <f>IF(G8204&gt;=2,"Repeat","One-time")</f>
        <v/>
      </c>
    </row>
    <row r="8205">
      <c r="A8205" t="inlineStr">
        <is>
          <t>C00455</t>
        </is>
      </c>
      <c r="B8205" t="inlineStr">
        <is>
          <t>Harpreet Agarwal</t>
        </is>
      </c>
      <c r="C8205" t="inlineStr">
        <is>
          <t>East</t>
        </is>
      </c>
      <c r="D8205" t="inlineStr">
        <is>
          <t>Patna</t>
        </is>
      </c>
      <c r="E8205" t="inlineStr">
        <is>
          <t>Yes</t>
        </is>
      </c>
      <c r="F8205" t="inlineStr">
        <is>
          <t>Hibernating</t>
        </is>
      </c>
      <c r="G8205" t="n">
        <v>1</v>
      </c>
      <c r="H8205" s="24" t="n">
        <v>1385.1</v>
      </c>
      <c r="I8205" s="24" t="n">
        <v>272.12</v>
      </c>
      <c r="J8205" s="25" t="n">
        <v>45024</v>
      </c>
      <c r="K8205" s="25" t="n">
        <v>45024</v>
      </c>
      <c r="L8205" t="n">
        <v>1</v>
      </c>
      <c r="M8205" t="n">
        <v>1</v>
      </c>
      <c r="N8205" t="n">
        <v>1</v>
      </c>
      <c r="O8205">
        <f>DATE(2026,1,1)-K8205</f>
        <v/>
      </c>
      <c r="P8205">
        <f>IF(G8205&gt;=2,"Repeat","One-time")</f>
        <v/>
      </c>
    </row>
    <row r="8206">
      <c r="A8206" t="inlineStr">
        <is>
          <t>C03212</t>
        </is>
      </c>
      <c r="B8206" t="inlineStr">
        <is>
          <t>Gurpreet Rao</t>
        </is>
      </c>
      <c r="C8206" t="inlineStr">
        <is>
          <t>West</t>
        </is>
      </c>
      <c r="D8206" t="inlineStr">
        <is>
          <t>Mumbai</t>
        </is>
      </c>
      <c r="E8206" t="inlineStr">
        <is>
          <t>No</t>
        </is>
      </c>
      <c r="F8206" t="inlineStr">
        <is>
          <t>Hibernating</t>
        </is>
      </c>
      <c r="G8206" t="n">
        <v>1</v>
      </c>
      <c r="H8206" s="24" t="n">
        <v>1384.65</v>
      </c>
      <c r="I8206" s="24" t="n">
        <v>449.12</v>
      </c>
      <c r="J8206" s="25" t="n">
        <v>45247</v>
      </c>
      <c r="K8206" s="25" t="n">
        <v>45247</v>
      </c>
      <c r="L8206" t="n">
        <v>1</v>
      </c>
      <c r="M8206" t="n">
        <v>1</v>
      </c>
      <c r="N8206" t="n">
        <v>1</v>
      </c>
      <c r="O8206">
        <f>DATE(2026,1,1)-K8206</f>
        <v/>
      </c>
      <c r="P8206">
        <f>IF(G8206&gt;=2,"Repeat","One-time")</f>
        <v/>
      </c>
    </row>
    <row r="8207">
      <c r="A8207" t="inlineStr">
        <is>
          <t>C10002</t>
        </is>
      </c>
      <c r="B8207" t="inlineStr">
        <is>
          <t>Sanjay Iyer</t>
        </is>
      </c>
      <c r="C8207" t="inlineStr">
        <is>
          <t>North</t>
        </is>
      </c>
      <c r="D8207" t="inlineStr">
        <is>
          <t>Delhi</t>
        </is>
      </c>
      <c r="E8207" t="inlineStr">
        <is>
          <t>No</t>
        </is>
      </c>
      <c r="F8207" t="inlineStr">
        <is>
          <t>New</t>
        </is>
      </c>
      <c r="G8207" t="n">
        <v>1</v>
      </c>
      <c r="H8207" s="24" t="n">
        <v>1382.4</v>
      </c>
      <c r="I8207" s="24" t="n">
        <v>324.2</v>
      </c>
      <c r="J8207" s="25" t="n">
        <v>45968</v>
      </c>
      <c r="K8207" s="25" t="n">
        <v>45968</v>
      </c>
      <c r="L8207" t="n">
        <v>4</v>
      </c>
      <c r="M8207" t="n">
        <v>2</v>
      </c>
      <c r="N8207" t="n">
        <v>1</v>
      </c>
      <c r="O8207">
        <f>DATE(2026,1,1)-K8207</f>
        <v/>
      </c>
      <c r="P8207">
        <f>IF(G8207&gt;=2,"Repeat","One-time")</f>
        <v/>
      </c>
    </row>
    <row r="8208">
      <c r="A8208" t="inlineStr">
        <is>
          <t>C06787</t>
        </is>
      </c>
      <c r="B8208" t="inlineStr">
        <is>
          <t>Shreya Banerjee</t>
        </is>
      </c>
      <c r="C8208" t="inlineStr">
        <is>
          <t>South</t>
        </is>
      </c>
      <c r="D8208" t="inlineStr">
        <is>
          <t>Bengaluru</t>
        </is>
      </c>
      <c r="E8208" t="inlineStr">
        <is>
          <t>No</t>
        </is>
      </c>
      <c r="F8208" t="inlineStr">
        <is>
          <t>Occasional</t>
        </is>
      </c>
      <c r="G8208" t="n">
        <v>1</v>
      </c>
      <c r="H8208" s="24" t="n">
        <v>1377.15</v>
      </c>
      <c r="I8208" s="24" t="n">
        <v>512.72</v>
      </c>
      <c r="J8208" s="25" t="n">
        <v>45712</v>
      </c>
      <c r="K8208" s="25" t="n">
        <v>45712</v>
      </c>
      <c r="L8208" t="n">
        <v>2</v>
      </c>
      <c r="M8208" t="n">
        <v>1</v>
      </c>
      <c r="N8208" t="n">
        <v>1</v>
      </c>
      <c r="O8208">
        <f>DATE(2026,1,1)-K8208</f>
        <v/>
      </c>
      <c r="P8208">
        <f>IF(G8208&gt;=2,"Repeat","One-time")</f>
        <v/>
      </c>
    </row>
    <row r="8209">
      <c r="A8209" t="inlineStr">
        <is>
          <t>C09387</t>
        </is>
      </c>
      <c r="B8209" t="inlineStr">
        <is>
          <t>Vikram Agarwal</t>
        </is>
      </c>
      <c r="C8209" t="inlineStr">
        <is>
          <t>South</t>
        </is>
      </c>
      <c r="D8209" t="inlineStr">
        <is>
          <t>Hyderabad</t>
        </is>
      </c>
      <c r="E8209" t="inlineStr">
        <is>
          <t>No</t>
        </is>
      </c>
      <c r="F8209" t="inlineStr">
        <is>
          <t>Occasional</t>
        </is>
      </c>
      <c r="G8209" t="n">
        <v>1</v>
      </c>
      <c r="H8209" s="24" t="n">
        <v>1369.53</v>
      </c>
      <c r="I8209" s="24" t="n">
        <v>536.5</v>
      </c>
      <c r="J8209" s="25" t="n">
        <v>45893</v>
      </c>
      <c r="K8209" s="25" t="n">
        <v>45893</v>
      </c>
      <c r="L8209" t="n">
        <v>3</v>
      </c>
      <c r="M8209" t="n">
        <v>1</v>
      </c>
      <c r="N8209" t="n">
        <v>1</v>
      </c>
      <c r="O8209">
        <f>DATE(2026,1,1)-K8209</f>
        <v/>
      </c>
      <c r="P8209">
        <f>IF(G8209&gt;=2,"Repeat","One-time")</f>
        <v/>
      </c>
    </row>
    <row r="8210">
      <c r="A8210" t="inlineStr">
        <is>
          <t>C03203</t>
        </is>
      </c>
      <c r="B8210" t="inlineStr">
        <is>
          <t>Aditya Mukherjee</t>
        </is>
      </c>
      <c r="C8210" t="inlineStr">
        <is>
          <t>South</t>
        </is>
      </c>
      <c r="D8210" t="inlineStr">
        <is>
          <t>Chennai</t>
        </is>
      </c>
      <c r="E8210" t="inlineStr">
        <is>
          <t>No</t>
        </is>
      </c>
      <c r="F8210" t="inlineStr">
        <is>
          <t>Hibernating</t>
        </is>
      </c>
      <c r="G8210" t="n">
        <v>1</v>
      </c>
      <c r="H8210" s="24" t="n">
        <v>1369.32</v>
      </c>
      <c r="I8210" s="24" t="n">
        <v>555.62</v>
      </c>
      <c r="J8210" s="25" t="n">
        <v>45312</v>
      </c>
      <c r="K8210" s="25" t="n">
        <v>45312</v>
      </c>
      <c r="L8210" t="n">
        <v>1</v>
      </c>
      <c r="M8210" t="n">
        <v>1</v>
      </c>
      <c r="N8210" t="n">
        <v>1</v>
      </c>
      <c r="O8210">
        <f>DATE(2026,1,1)-K8210</f>
        <v/>
      </c>
      <c r="P8210">
        <f>IF(G8210&gt;=2,"Repeat","One-time")</f>
        <v/>
      </c>
    </row>
    <row r="8211">
      <c r="A8211" t="inlineStr">
        <is>
          <t>C04283</t>
        </is>
      </c>
      <c r="B8211" t="inlineStr">
        <is>
          <t>Aarav Yadav</t>
        </is>
      </c>
      <c r="C8211" t="inlineStr">
        <is>
          <t>West</t>
        </is>
      </c>
      <c r="D8211" t="inlineStr">
        <is>
          <t>Surat</t>
        </is>
      </c>
      <c r="E8211" t="inlineStr">
        <is>
          <t>No</t>
        </is>
      </c>
      <c r="F8211" t="inlineStr">
        <is>
          <t>Occasional</t>
        </is>
      </c>
      <c r="G8211" t="n">
        <v>1</v>
      </c>
      <c r="H8211" s="24" t="n">
        <v>1365.57</v>
      </c>
      <c r="I8211" s="24" t="n">
        <v>587.66</v>
      </c>
      <c r="J8211" s="25" t="n">
        <v>45663</v>
      </c>
      <c r="K8211" s="25" t="n">
        <v>45663</v>
      </c>
      <c r="L8211" t="n">
        <v>2</v>
      </c>
      <c r="M8211" t="n">
        <v>1</v>
      </c>
      <c r="N8211" t="n">
        <v>1</v>
      </c>
      <c r="O8211">
        <f>DATE(2026,1,1)-K8211</f>
        <v/>
      </c>
      <c r="P8211">
        <f>IF(G8211&gt;=2,"Repeat","One-time")</f>
        <v/>
      </c>
    </row>
    <row r="8212">
      <c r="A8212" t="inlineStr">
        <is>
          <t>C02415</t>
        </is>
      </c>
      <c r="B8212" t="inlineStr">
        <is>
          <t>Shreya Reddy</t>
        </is>
      </c>
      <c r="C8212" t="inlineStr">
        <is>
          <t>South</t>
        </is>
      </c>
      <c r="D8212" t="inlineStr">
        <is>
          <t>Coimbatore</t>
        </is>
      </c>
      <c r="E8212" t="inlineStr">
        <is>
          <t>No</t>
        </is>
      </c>
      <c r="F8212" t="inlineStr">
        <is>
          <t>Occasional</t>
        </is>
      </c>
      <c r="G8212" t="n">
        <v>1</v>
      </c>
      <c r="H8212" s="24" t="n">
        <v>1361.73</v>
      </c>
      <c r="I8212" s="24" t="n">
        <v>444.38</v>
      </c>
      <c r="J8212" s="25" t="n">
        <v>45834</v>
      </c>
      <c r="K8212" s="25" t="n">
        <v>45834</v>
      </c>
      <c r="L8212" t="n">
        <v>3</v>
      </c>
      <c r="M8212" t="n">
        <v>1</v>
      </c>
      <c r="N8212" t="n">
        <v>1</v>
      </c>
      <c r="O8212">
        <f>DATE(2026,1,1)-K8212</f>
        <v/>
      </c>
      <c r="P8212">
        <f>IF(G8212&gt;=2,"Repeat","One-time")</f>
        <v/>
      </c>
    </row>
    <row r="8213">
      <c r="A8213" t="inlineStr">
        <is>
          <t>C05327</t>
        </is>
      </c>
      <c r="B8213" t="inlineStr">
        <is>
          <t>Nikhil Fernandes</t>
        </is>
      </c>
      <c r="C8213" t="inlineStr">
        <is>
          <t>West</t>
        </is>
      </c>
      <c r="D8213" t="inlineStr">
        <is>
          <t>Pune</t>
        </is>
      </c>
      <c r="E8213" t="inlineStr">
        <is>
          <t>No</t>
        </is>
      </c>
      <c r="F8213" t="inlineStr">
        <is>
          <t>Occasional</t>
        </is>
      </c>
      <c r="G8213" t="n">
        <v>1</v>
      </c>
      <c r="H8213" s="24" t="n">
        <v>1361.62</v>
      </c>
      <c r="I8213" s="24" t="n">
        <v>616.45</v>
      </c>
      <c r="J8213" s="25" t="n">
        <v>45530</v>
      </c>
      <c r="K8213" s="25" t="n">
        <v>45530</v>
      </c>
      <c r="L8213" t="n">
        <v>2</v>
      </c>
      <c r="M8213" t="n">
        <v>1</v>
      </c>
      <c r="N8213" t="n">
        <v>1</v>
      </c>
      <c r="O8213">
        <f>DATE(2026,1,1)-K8213</f>
        <v/>
      </c>
      <c r="P8213">
        <f>IF(G8213&gt;=2,"Repeat","One-time")</f>
        <v/>
      </c>
    </row>
    <row r="8214">
      <c r="A8214" t="inlineStr">
        <is>
          <t>C05163</t>
        </is>
      </c>
      <c r="B8214" t="inlineStr">
        <is>
          <t>Arjun Kumar</t>
        </is>
      </c>
      <c r="C8214" t="inlineStr">
        <is>
          <t>North</t>
        </is>
      </c>
      <c r="D8214" t="inlineStr">
        <is>
          <t>Delhi</t>
        </is>
      </c>
      <c r="E8214" t="inlineStr">
        <is>
          <t>No</t>
        </is>
      </c>
      <c r="F8214" t="inlineStr">
        <is>
          <t>Occasional</t>
        </is>
      </c>
      <c r="G8214" t="n">
        <v>2</v>
      </c>
      <c r="H8214" s="24" t="n">
        <v>1360.94</v>
      </c>
      <c r="I8214" s="24" t="n">
        <v>269.76</v>
      </c>
      <c r="J8214" s="25" t="n">
        <v>45571</v>
      </c>
      <c r="K8214" s="25" t="n">
        <v>45598</v>
      </c>
      <c r="L8214" t="n">
        <v>2</v>
      </c>
      <c r="M8214" t="n">
        <v>2</v>
      </c>
      <c r="N8214" t="n">
        <v>1</v>
      </c>
      <c r="O8214">
        <f>DATE(2026,1,1)-K8214</f>
        <v/>
      </c>
      <c r="P8214">
        <f>IF(G8214&gt;=2,"Repeat","One-time")</f>
        <v/>
      </c>
    </row>
    <row r="8215">
      <c r="A8215" t="inlineStr">
        <is>
          <t>C09812</t>
        </is>
      </c>
      <c r="B8215" t="inlineStr">
        <is>
          <t>Lakshmi Fernandes</t>
        </is>
      </c>
      <c r="C8215" t="inlineStr">
        <is>
          <t>South</t>
        </is>
      </c>
      <c r="D8215" t="inlineStr">
        <is>
          <t>Chennai</t>
        </is>
      </c>
      <c r="E8215" t="inlineStr">
        <is>
          <t>No</t>
        </is>
      </c>
      <c r="F8215" t="inlineStr">
        <is>
          <t>New</t>
        </is>
      </c>
      <c r="G8215" t="n">
        <v>1</v>
      </c>
      <c r="H8215" s="24" t="n">
        <v>1354.87</v>
      </c>
      <c r="I8215" s="24" t="n">
        <v>126.27</v>
      </c>
      <c r="J8215" s="25" t="n">
        <v>45954</v>
      </c>
      <c r="K8215" s="25" t="n">
        <v>45954</v>
      </c>
      <c r="L8215" t="n">
        <v>4</v>
      </c>
      <c r="M8215" t="n">
        <v>1</v>
      </c>
      <c r="N8215" t="n">
        <v>1</v>
      </c>
      <c r="O8215">
        <f>DATE(2026,1,1)-K8215</f>
        <v/>
      </c>
      <c r="P8215">
        <f>IF(G8215&gt;=2,"Repeat","One-time")</f>
        <v/>
      </c>
    </row>
    <row r="8216">
      <c r="A8216" t="inlineStr">
        <is>
          <t>C03349</t>
        </is>
      </c>
      <c r="B8216" t="inlineStr">
        <is>
          <t>Imran Joshi</t>
        </is>
      </c>
      <c r="C8216" t="inlineStr">
        <is>
          <t>Central</t>
        </is>
      </c>
      <c r="D8216" t="inlineStr">
        <is>
          <t>Indore</t>
        </is>
      </c>
      <c r="E8216" t="inlineStr">
        <is>
          <t>Yes</t>
        </is>
      </c>
      <c r="F8216" t="inlineStr">
        <is>
          <t>Occasional</t>
        </is>
      </c>
      <c r="G8216" t="n">
        <v>1</v>
      </c>
      <c r="H8216" s="24" t="n">
        <v>1354.86</v>
      </c>
      <c r="I8216" s="24" t="n">
        <v>287.34</v>
      </c>
      <c r="J8216" s="25" t="n">
        <v>45519</v>
      </c>
      <c r="K8216" s="25" t="n">
        <v>45519</v>
      </c>
      <c r="L8216" t="n">
        <v>2</v>
      </c>
      <c r="M8216" t="n">
        <v>1</v>
      </c>
      <c r="N8216" t="n">
        <v>1</v>
      </c>
      <c r="O8216">
        <f>DATE(2026,1,1)-K8216</f>
        <v/>
      </c>
      <c r="P8216">
        <f>IF(G8216&gt;=2,"Repeat","One-time")</f>
        <v/>
      </c>
    </row>
    <row r="8217">
      <c r="A8217" t="inlineStr">
        <is>
          <t>C09410</t>
        </is>
      </c>
      <c r="B8217" t="inlineStr">
        <is>
          <t>Farhan Mehta</t>
        </is>
      </c>
      <c r="C8217" t="inlineStr">
        <is>
          <t>South</t>
        </is>
      </c>
      <c r="D8217" t="inlineStr">
        <is>
          <t>Chennai</t>
        </is>
      </c>
      <c r="E8217" t="inlineStr">
        <is>
          <t>No</t>
        </is>
      </c>
      <c r="F8217" t="inlineStr">
        <is>
          <t>New</t>
        </is>
      </c>
      <c r="G8217" t="n">
        <v>1</v>
      </c>
      <c r="H8217" s="24" t="n">
        <v>1353.89</v>
      </c>
      <c r="I8217" s="24" t="n">
        <v>366.96</v>
      </c>
      <c r="J8217" s="25" t="n">
        <v>45977</v>
      </c>
      <c r="K8217" s="25" t="n">
        <v>45977</v>
      </c>
      <c r="L8217" t="n">
        <v>4</v>
      </c>
      <c r="M8217" t="n">
        <v>1</v>
      </c>
      <c r="N8217" t="n">
        <v>1</v>
      </c>
      <c r="O8217">
        <f>DATE(2026,1,1)-K8217</f>
        <v/>
      </c>
      <c r="P8217">
        <f>IF(G8217&gt;=2,"Repeat","One-time")</f>
        <v/>
      </c>
    </row>
    <row r="8218">
      <c r="A8218" t="inlineStr">
        <is>
          <t>C08710</t>
        </is>
      </c>
      <c r="B8218" t="inlineStr">
        <is>
          <t>Rohan Fernandes</t>
        </is>
      </c>
      <c r="C8218" t="inlineStr">
        <is>
          <t>West</t>
        </is>
      </c>
      <c r="D8218" t="inlineStr">
        <is>
          <t>Pune</t>
        </is>
      </c>
      <c r="E8218" t="inlineStr">
        <is>
          <t>No</t>
        </is>
      </c>
      <c r="F8218" t="inlineStr">
        <is>
          <t>Occasional</t>
        </is>
      </c>
      <c r="G8218" t="n">
        <v>1</v>
      </c>
      <c r="H8218" s="24" t="n">
        <v>1353.19</v>
      </c>
      <c r="I8218" s="24" t="n">
        <v>522.02</v>
      </c>
      <c r="J8218" s="25" t="n">
        <v>45888</v>
      </c>
      <c r="K8218" s="25" t="n">
        <v>45888</v>
      </c>
      <c r="L8218" t="n">
        <v>3</v>
      </c>
      <c r="M8218" t="n">
        <v>1</v>
      </c>
      <c r="N8218" t="n">
        <v>1</v>
      </c>
      <c r="O8218">
        <f>DATE(2026,1,1)-K8218</f>
        <v/>
      </c>
      <c r="P8218">
        <f>IF(G8218&gt;=2,"Repeat","One-time")</f>
        <v/>
      </c>
    </row>
    <row r="8219">
      <c r="A8219" t="inlineStr">
        <is>
          <t>C03335</t>
        </is>
      </c>
      <c r="B8219" t="inlineStr">
        <is>
          <t>Manish Agarwal</t>
        </is>
      </c>
      <c r="C8219" t="inlineStr">
        <is>
          <t>West</t>
        </is>
      </c>
      <c r="D8219" t="inlineStr">
        <is>
          <t>Ahmedabad</t>
        </is>
      </c>
      <c r="E8219" t="inlineStr">
        <is>
          <t>Yes</t>
        </is>
      </c>
      <c r="F8219" t="inlineStr">
        <is>
          <t>Occasional</t>
        </is>
      </c>
      <c r="G8219" t="n">
        <v>1</v>
      </c>
      <c r="H8219" s="24" t="n">
        <v>1352.57</v>
      </c>
      <c r="I8219" s="24" t="n">
        <v>689.72</v>
      </c>
      <c r="J8219" s="25" t="n">
        <v>45560</v>
      </c>
      <c r="K8219" s="25" t="n">
        <v>45560</v>
      </c>
      <c r="L8219" t="n">
        <v>2</v>
      </c>
      <c r="M8219" t="n">
        <v>1</v>
      </c>
      <c r="N8219" t="n">
        <v>1</v>
      </c>
      <c r="O8219">
        <f>DATE(2026,1,1)-K8219</f>
        <v/>
      </c>
      <c r="P8219">
        <f>IF(G8219&gt;=2,"Repeat","One-time")</f>
        <v/>
      </c>
    </row>
    <row r="8220">
      <c r="A8220" t="inlineStr">
        <is>
          <t>C02393</t>
        </is>
      </c>
      <c r="B8220" t="inlineStr">
        <is>
          <t>Shreya Gupta</t>
        </is>
      </c>
      <c r="C8220" t="inlineStr">
        <is>
          <t>South</t>
        </is>
      </c>
      <c r="D8220" t="inlineStr">
        <is>
          <t>Bengaluru</t>
        </is>
      </c>
      <c r="E8220" t="inlineStr">
        <is>
          <t>No</t>
        </is>
      </c>
      <c r="F8220" t="inlineStr">
        <is>
          <t>Occasional</t>
        </is>
      </c>
      <c r="G8220" t="n">
        <v>1</v>
      </c>
      <c r="H8220" s="24" t="n">
        <v>1352.57</v>
      </c>
      <c r="I8220" s="24" t="n">
        <v>689.72</v>
      </c>
      <c r="J8220" s="25" t="n">
        <v>45544</v>
      </c>
      <c r="K8220" s="25" t="n">
        <v>45544</v>
      </c>
      <c r="L8220" t="n">
        <v>2</v>
      </c>
      <c r="M8220" t="n">
        <v>1</v>
      </c>
      <c r="N8220" t="n">
        <v>1</v>
      </c>
      <c r="O8220">
        <f>DATE(2026,1,1)-K8220</f>
        <v/>
      </c>
      <c r="P8220">
        <f>IF(G8220&gt;=2,"Repeat","One-time")</f>
        <v/>
      </c>
    </row>
    <row r="8221">
      <c r="A8221" t="inlineStr">
        <is>
          <t>C11496</t>
        </is>
      </c>
      <c r="B8221" t="inlineStr">
        <is>
          <t>Ananya Das</t>
        </is>
      </c>
      <c r="C8221" t="inlineStr">
        <is>
          <t>East</t>
        </is>
      </c>
      <c r="D8221" t="inlineStr">
        <is>
          <t>Patna</t>
        </is>
      </c>
      <c r="E8221" t="inlineStr">
        <is>
          <t>Yes</t>
        </is>
      </c>
      <c r="F8221" t="inlineStr">
        <is>
          <t>New</t>
        </is>
      </c>
      <c r="G8221" t="n">
        <v>1</v>
      </c>
      <c r="H8221" s="24" t="n">
        <v>1352.22</v>
      </c>
      <c r="I8221" s="24" t="n">
        <v>228.94</v>
      </c>
      <c r="J8221" s="25" t="n">
        <v>45983</v>
      </c>
      <c r="K8221" s="25" t="n">
        <v>45983</v>
      </c>
      <c r="L8221" t="n">
        <v>4</v>
      </c>
      <c r="M8221" t="n">
        <v>2</v>
      </c>
      <c r="N8221" t="n">
        <v>1</v>
      </c>
      <c r="O8221">
        <f>DATE(2026,1,1)-K8221</f>
        <v/>
      </c>
      <c r="P8221">
        <f>IF(G8221&gt;=2,"Repeat","One-time")</f>
        <v/>
      </c>
    </row>
    <row r="8222">
      <c r="A8222" t="inlineStr">
        <is>
          <t>C02533</t>
        </is>
      </c>
      <c r="B8222" t="inlineStr">
        <is>
          <t>Swati Gupta</t>
        </is>
      </c>
      <c r="C8222" t="inlineStr">
        <is>
          <t>East</t>
        </is>
      </c>
      <c r="D8222" t="inlineStr">
        <is>
          <t>Kolkata</t>
        </is>
      </c>
      <c r="E8222" t="inlineStr">
        <is>
          <t>No</t>
        </is>
      </c>
      <c r="F8222" t="inlineStr">
        <is>
          <t>Occasional</t>
        </is>
      </c>
      <c r="G8222" t="n">
        <v>1</v>
      </c>
      <c r="H8222" s="24" t="n">
        <v>1344.1</v>
      </c>
      <c r="I8222" s="24" t="n">
        <v>88.90000000000001</v>
      </c>
      <c r="J8222" s="25" t="n">
        <v>45615</v>
      </c>
      <c r="K8222" s="25" t="n">
        <v>45615</v>
      </c>
      <c r="L8222" t="n">
        <v>2</v>
      </c>
      <c r="M8222" t="n">
        <v>1</v>
      </c>
      <c r="N8222" t="n">
        <v>1</v>
      </c>
      <c r="O8222">
        <f>DATE(2026,1,1)-K8222</f>
        <v/>
      </c>
      <c r="P8222">
        <f>IF(G8222&gt;=2,"Repeat","One-time")</f>
        <v/>
      </c>
    </row>
    <row r="8223">
      <c r="A8223" t="inlineStr">
        <is>
          <t>C07208</t>
        </is>
      </c>
      <c r="B8223" t="inlineStr">
        <is>
          <t>Isha Das</t>
        </is>
      </c>
      <c r="C8223" t="inlineStr">
        <is>
          <t>North</t>
        </is>
      </c>
      <c r="D8223" t="inlineStr">
        <is>
          <t>Chandigarh</t>
        </is>
      </c>
      <c r="E8223" t="inlineStr">
        <is>
          <t>No</t>
        </is>
      </c>
      <c r="F8223" t="inlineStr">
        <is>
          <t>Occasional</t>
        </is>
      </c>
      <c r="G8223" t="n">
        <v>1</v>
      </c>
      <c r="H8223" s="24" t="n">
        <v>1342.49</v>
      </c>
      <c r="I8223" s="24" t="n">
        <v>308.13</v>
      </c>
      <c r="J8223" s="25" t="n">
        <v>45613</v>
      </c>
      <c r="K8223" s="25" t="n">
        <v>45613</v>
      </c>
      <c r="L8223" t="n">
        <v>2</v>
      </c>
      <c r="M8223" t="n">
        <v>1</v>
      </c>
      <c r="N8223" t="n">
        <v>1</v>
      </c>
      <c r="O8223">
        <f>DATE(2026,1,1)-K8223</f>
        <v/>
      </c>
      <c r="P8223">
        <f>IF(G8223&gt;=2,"Repeat","One-time")</f>
        <v/>
      </c>
    </row>
    <row r="8224">
      <c r="A8224" t="inlineStr">
        <is>
          <t>C00745</t>
        </is>
      </c>
      <c r="B8224" t="inlineStr">
        <is>
          <t>Shreya Kumar</t>
        </is>
      </c>
      <c r="C8224" t="inlineStr">
        <is>
          <t>West</t>
        </is>
      </c>
      <c r="D8224" t="inlineStr">
        <is>
          <t>Mumbai</t>
        </is>
      </c>
      <c r="E8224" t="inlineStr">
        <is>
          <t>No</t>
        </is>
      </c>
      <c r="F8224" t="inlineStr">
        <is>
          <t>Hibernating</t>
        </is>
      </c>
      <c r="G8224" t="n">
        <v>1</v>
      </c>
      <c r="H8224" s="24" t="n">
        <v>1340.1</v>
      </c>
      <c r="I8224" s="24" t="n">
        <v>491.72</v>
      </c>
      <c r="J8224" s="25" t="n">
        <v>45237</v>
      </c>
      <c r="K8224" s="25" t="n">
        <v>45237</v>
      </c>
      <c r="L8224" t="n">
        <v>1</v>
      </c>
      <c r="M8224" t="n">
        <v>1</v>
      </c>
      <c r="N8224" t="n">
        <v>1</v>
      </c>
      <c r="O8224">
        <f>DATE(2026,1,1)-K8224</f>
        <v/>
      </c>
      <c r="P8224">
        <f>IF(G8224&gt;=2,"Repeat","One-time")</f>
        <v/>
      </c>
    </row>
    <row r="8225">
      <c r="A8225" t="inlineStr">
        <is>
          <t>C02575</t>
        </is>
      </c>
      <c r="B8225" t="inlineStr">
        <is>
          <t>Rahul Banerjee</t>
        </is>
      </c>
      <c r="C8225" t="inlineStr">
        <is>
          <t>West</t>
        </is>
      </c>
      <c r="D8225" t="inlineStr">
        <is>
          <t>Mumbai</t>
        </is>
      </c>
      <c r="E8225" t="inlineStr">
        <is>
          <t>Yes</t>
        </is>
      </c>
      <c r="F8225" t="inlineStr">
        <is>
          <t>Hibernating</t>
        </is>
      </c>
      <c r="G8225" t="n">
        <v>1</v>
      </c>
      <c r="H8225" s="24" t="n">
        <v>1334.85</v>
      </c>
      <c r="I8225" s="24" t="n">
        <v>584.15</v>
      </c>
      <c r="J8225" s="25" t="n">
        <v>45250</v>
      </c>
      <c r="K8225" s="25" t="n">
        <v>45250</v>
      </c>
      <c r="L8225" t="n">
        <v>1</v>
      </c>
      <c r="M8225" t="n">
        <v>1</v>
      </c>
      <c r="N8225" t="n">
        <v>1</v>
      </c>
      <c r="O8225">
        <f>DATE(2026,1,1)-K8225</f>
        <v/>
      </c>
      <c r="P8225">
        <f>IF(G8225&gt;=2,"Repeat","One-time")</f>
        <v/>
      </c>
    </row>
    <row r="8226">
      <c r="A8226" t="inlineStr">
        <is>
          <t>C07377</t>
        </is>
      </c>
      <c r="B8226" t="inlineStr">
        <is>
          <t>Aditya Fernandes</t>
        </is>
      </c>
      <c r="C8226" t="inlineStr">
        <is>
          <t>North</t>
        </is>
      </c>
      <c r="D8226" t="inlineStr">
        <is>
          <t>Jaipur</t>
        </is>
      </c>
      <c r="E8226" t="inlineStr">
        <is>
          <t>No</t>
        </is>
      </c>
      <c r="F8226" t="inlineStr">
        <is>
          <t>New</t>
        </is>
      </c>
      <c r="G8226" t="n">
        <v>1</v>
      </c>
      <c r="H8226" s="24" t="n">
        <v>1332.64</v>
      </c>
      <c r="I8226" s="24" t="n">
        <v>511.15</v>
      </c>
      <c r="J8226" s="25" t="n">
        <v>45956</v>
      </c>
      <c r="K8226" s="25" t="n">
        <v>45956</v>
      </c>
      <c r="L8226" t="n">
        <v>4</v>
      </c>
      <c r="M8226" t="n">
        <v>1</v>
      </c>
      <c r="N8226" t="n">
        <v>1</v>
      </c>
      <c r="O8226">
        <f>DATE(2026,1,1)-K8226</f>
        <v/>
      </c>
      <c r="P8226">
        <f>IF(G8226&gt;=2,"Repeat","One-time")</f>
        <v/>
      </c>
    </row>
    <row r="8227">
      <c r="A8227" t="inlineStr">
        <is>
          <t>C04790</t>
        </is>
      </c>
      <c r="B8227" t="inlineStr">
        <is>
          <t>Aditya Shah</t>
        </is>
      </c>
      <c r="C8227" t="inlineStr">
        <is>
          <t>South</t>
        </is>
      </c>
      <c r="D8227" t="inlineStr">
        <is>
          <t>Hyderabad</t>
        </is>
      </c>
      <c r="E8227" t="inlineStr">
        <is>
          <t>No</t>
        </is>
      </c>
      <c r="F8227" t="inlineStr">
        <is>
          <t>Occasional</t>
        </is>
      </c>
      <c r="G8227" t="n">
        <v>1</v>
      </c>
      <c r="H8227" s="24" t="n">
        <v>1332.64</v>
      </c>
      <c r="I8227" s="24" t="n">
        <v>511.15</v>
      </c>
      <c r="J8227" s="25" t="n">
        <v>45807</v>
      </c>
      <c r="K8227" s="25" t="n">
        <v>45807</v>
      </c>
      <c r="L8227" t="n">
        <v>3</v>
      </c>
      <c r="M8227" t="n">
        <v>1</v>
      </c>
      <c r="N8227" t="n">
        <v>1</v>
      </c>
      <c r="O8227">
        <f>DATE(2026,1,1)-K8227</f>
        <v/>
      </c>
      <c r="P8227">
        <f>IF(G8227&gt;=2,"Repeat","One-time")</f>
        <v/>
      </c>
    </row>
    <row r="8228">
      <c r="A8228" t="inlineStr">
        <is>
          <t>C11011</t>
        </is>
      </c>
      <c r="B8228" t="inlineStr">
        <is>
          <t>Shreya Singh</t>
        </is>
      </c>
      <c r="C8228" t="inlineStr">
        <is>
          <t>East</t>
        </is>
      </c>
      <c r="D8228" t="inlineStr">
        <is>
          <t>Kolkata</t>
        </is>
      </c>
      <c r="E8228" t="inlineStr">
        <is>
          <t>No</t>
        </is>
      </c>
      <c r="F8228" t="inlineStr">
        <is>
          <t>New</t>
        </is>
      </c>
      <c r="G8228" t="n">
        <v>1</v>
      </c>
      <c r="H8228" s="24" t="n">
        <v>1332.64</v>
      </c>
      <c r="I8228" s="24" t="n">
        <v>643.27</v>
      </c>
      <c r="J8228" s="25" t="n">
        <v>45970</v>
      </c>
      <c r="K8228" s="25" t="n">
        <v>45970</v>
      </c>
      <c r="L8228" t="n">
        <v>4</v>
      </c>
      <c r="M8228" t="n">
        <v>2</v>
      </c>
      <c r="N8228" t="n">
        <v>1</v>
      </c>
      <c r="O8228">
        <f>DATE(2026,1,1)-K8228</f>
        <v/>
      </c>
      <c r="P8228">
        <f>IF(G8228&gt;=2,"Repeat","One-time")</f>
        <v/>
      </c>
    </row>
    <row r="8229">
      <c r="A8229" t="inlineStr">
        <is>
          <t>C04604</t>
        </is>
      </c>
      <c r="B8229" t="inlineStr">
        <is>
          <t>Riya Kapoor</t>
        </is>
      </c>
      <c r="C8229" t="inlineStr">
        <is>
          <t>Central</t>
        </is>
      </c>
      <c r="D8229" t="inlineStr">
        <is>
          <t>Indore</t>
        </is>
      </c>
      <c r="E8229" t="inlineStr">
        <is>
          <t>No</t>
        </is>
      </c>
      <c r="F8229" t="inlineStr">
        <is>
          <t>Occasional</t>
        </is>
      </c>
      <c r="G8229" t="n">
        <v>1</v>
      </c>
      <c r="H8229" s="24" t="n">
        <v>1331.67</v>
      </c>
      <c r="I8229" s="24" t="n">
        <v>581.48</v>
      </c>
      <c r="J8229" s="25" t="n">
        <v>45830</v>
      </c>
      <c r="K8229" s="25" t="n">
        <v>45830</v>
      </c>
      <c r="L8229" t="n">
        <v>3</v>
      </c>
      <c r="M8229" t="n">
        <v>1</v>
      </c>
      <c r="N8229" t="n">
        <v>1</v>
      </c>
      <c r="O8229">
        <f>DATE(2026,1,1)-K8229</f>
        <v/>
      </c>
      <c r="P8229">
        <f>IF(G8229&gt;=2,"Repeat","One-time")</f>
        <v/>
      </c>
    </row>
    <row r="8230">
      <c r="A8230" t="inlineStr">
        <is>
          <t>C09525</t>
        </is>
      </c>
      <c r="B8230" t="inlineStr">
        <is>
          <t>Ritu Das</t>
        </is>
      </c>
      <c r="C8230" t="inlineStr">
        <is>
          <t>North</t>
        </is>
      </c>
      <c r="D8230" t="inlineStr">
        <is>
          <t>Delhi</t>
        </is>
      </c>
      <c r="E8230" t="inlineStr">
        <is>
          <t>No</t>
        </is>
      </c>
      <c r="F8230" t="inlineStr">
        <is>
          <t>Occasional</t>
        </is>
      </c>
      <c r="G8230" t="n">
        <v>1</v>
      </c>
      <c r="H8230" s="24" t="n">
        <v>1330.97</v>
      </c>
      <c r="I8230" s="24" t="n">
        <v>498.53</v>
      </c>
      <c r="J8230" s="25" t="n">
        <v>45831</v>
      </c>
      <c r="K8230" s="25" t="n">
        <v>45831</v>
      </c>
      <c r="L8230" t="n">
        <v>3</v>
      </c>
      <c r="M8230" t="n">
        <v>1</v>
      </c>
      <c r="N8230" t="n">
        <v>1</v>
      </c>
      <c r="O8230">
        <f>DATE(2026,1,1)-K8230</f>
        <v/>
      </c>
      <c r="P8230">
        <f>IF(G8230&gt;=2,"Repeat","One-time")</f>
        <v/>
      </c>
    </row>
    <row r="8231">
      <c r="A8231" t="inlineStr">
        <is>
          <t>C04889</t>
        </is>
      </c>
      <c r="B8231" t="inlineStr">
        <is>
          <t>Manish Verma</t>
        </is>
      </c>
      <c r="C8231" t="inlineStr">
        <is>
          <t>West</t>
        </is>
      </c>
      <c r="D8231" t="inlineStr">
        <is>
          <t>Mumbai</t>
        </is>
      </c>
      <c r="E8231" t="inlineStr">
        <is>
          <t>Yes</t>
        </is>
      </c>
      <c r="F8231" t="inlineStr">
        <is>
          <t>New</t>
        </is>
      </c>
      <c r="G8231" t="n">
        <v>1</v>
      </c>
      <c r="H8231" s="24" t="n">
        <v>1329.72</v>
      </c>
      <c r="I8231" s="24" t="n">
        <v>176.69</v>
      </c>
      <c r="J8231" s="25" t="n">
        <v>45963</v>
      </c>
      <c r="K8231" s="25" t="n">
        <v>45963</v>
      </c>
      <c r="L8231" t="n">
        <v>4</v>
      </c>
      <c r="M8231" t="n">
        <v>1</v>
      </c>
      <c r="N8231" t="n">
        <v>1</v>
      </c>
      <c r="O8231">
        <f>DATE(2026,1,1)-K8231</f>
        <v/>
      </c>
      <c r="P8231">
        <f>IF(G8231&gt;=2,"Repeat","One-time")</f>
        <v/>
      </c>
    </row>
    <row r="8232">
      <c r="A8232" t="inlineStr">
        <is>
          <t>C05977</t>
        </is>
      </c>
      <c r="B8232" t="inlineStr">
        <is>
          <t>Divya Shah</t>
        </is>
      </c>
      <c r="C8232" t="inlineStr">
        <is>
          <t>North</t>
        </is>
      </c>
      <c r="D8232" t="inlineStr">
        <is>
          <t>Delhi</t>
        </is>
      </c>
      <c r="E8232" t="inlineStr">
        <is>
          <t>No</t>
        </is>
      </c>
      <c r="F8232" t="inlineStr">
        <is>
          <t>Occasional</t>
        </is>
      </c>
      <c r="G8232" t="n">
        <v>1</v>
      </c>
      <c r="H8232" s="24" t="n">
        <v>1328.18</v>
      </c>
      <c r="I8232" s="24" t="n">
        <v>337.22</v>
      </c>
      <c r="J8232" s="25" t="n">
        <v>45523</v>
      </c>
      <c r="K8232" s="25" t="n">
        <v>45523</v>
      </c>
      <c r="L8232" t="n">
        <v>2</v>
      </c>
      <c r="M8232" t="n">
        <v>1</v>
      </c>
      <c r="N8232" t="n">
        <v>1</v>
      </c>
      <c r="O8232">
        <f>DATE(2026,1,1)-K8232</f>
        <v/>
      </c>
      <c r="P8232">
        <f>IF(G8232&gt;=2,"Repeat","One-time")</f>
        <v/>
      </c>
    </row>
    <row r="8233">
      <c r="A8233" t="inlineStr">
        <is>
          <t>C02922</t>
        </is>
      </c>
      <c r="B8233" t="inlineStr">
        <is>
          <t>Zoya Thakur</t>
        </is>
      </c>
      <c r="C8233" t="inlineStr">
        <is>
          <t>West</t>
        </is>
      </c>
      <c r="D8233" t="inlineStr">
        <is>
          <t>Ahmedabad</t>
        </is>
      </c>
      <c r="E8233" t="inlineStr">
        <is>
          <t>No</t>
        </is>
      </c>
      <c r="F8233" t="inlineStr">
        <is>
          <t>Hibernating</t>
        </is>
      </c>
      <c r="G8233" t="n">
        <v>1</v>
      </c>
      <c r="H8233" s="24" t="n">
        <v>1328.1</v>
      </c>
      <c r="I8233" s="24" t="n">
        <v>550.1799999999999</v>
      </c>
      <c r="J8233" s="25" t="n">
        <v>45196</v>
      </c>
      <c r="K8233" s="25" t="n">
        <v>45196</v>
      </c>
      <c r="L8233" t="n">
        <v>1</v>
      </c>
      <c r="M8233" t="n">
        <v>1</v>
      </c>
      <c r="N8233" t="n">
        <v>1</v>
      </c>
      <c r="O8233">
        <f>DATE(2026,1,1)-K8233</f>
        <v/>
      </c>
      <c r="P8233">
        <f>IF(G8233&gt;=2,"Repeat","One-time")</f>
        <v/>
      </c>
    </row>
    <row r="8234">
      <c r="A8234" t="inlineStr">
        <is>
          <t>C10240</t>
        </is>
      </c>
      <c r="B8234" t="inlineStr">
        <is>
          <t>Pooja Pillai</t>
        </is>
      </c>
      <c r="C8234" t="inlineStr">
        <is>
          <t>South</t>
        </is>
      </c>
      <c r="D8234" t="inlineStr">
        <is>
          <t>Hyderabad</t>
        </is>
      </c>
      <c r="E8234" t="inlineStr">
        <is>
          <t>Yes</t>
        </is>
      </c>
      <c r="F8234" t="inlineStr">
        <is>
          <t>New</t>
        </is>
      </c>
      <c r="G8234" t="n">
        <v>1</v>
      </c>
      <c r="H8234" s="24" t="n">
        <v>1327.45</v>
      </c>
      <c r="I8234" s="24" t="n">
        <v>569.9400000000001</v>
      </c>
      <c r="J8234" s="25" t="n">
        <v>45964</v>
      </c>
      <c r="K8234" s="25" t="n">
        <v>45964</v>
      </c>
      <c r="L8234" t="n">
        <v>4</v>
      </c>
      <c r="M8234" t="n">
        <v>2</v>
      </c>
      <c r="N8234" t="n">
        <v>1</v>
      </c>
      <c r="O8234">
        <f>DATE(2026,1,1)-K8234</f>
        <v/>
      </c>
      <c r="P8234">
        <f>IF(G8234&gt;=2,"Repeat","One-time")</f>
        <v/>
      </c>
    </row>
    <row r="8235">
      <c r="A8235" t="inlineStr">
        <is>
          <t>C09072</t>
        </is>
      </c>
      <c r="B8235" t="inlineStr">
        <is>
          <t>Kavya Mehta</t>
        </is>
      </c>
      <c r="C8235" t="inlineStr">
        <is>
          <t>East</t>
        </is>
      </c>
      <c r="D8235" t="inlineStr">
        <is>
          <t>Patna</t>
        </is>
      </c>
      <c r="E8235" t="inlineStr">
        <is>
          <t>No</t>
        </is>
      </c>
      <c r="F8235" t="inlineStr">
        <is>
          <t>Occasional</t>
        </is>
      </c>
      <c r="G8235" t="n">
        <v>1</v>
      </c>
      <c r="H8235" s="24" t="n">
        <v>1324.47</v>
      </c>
      <c r="I8235" s="24" t="n">
        <v>525.74</v>
      </c>
      <c r="J8235" s="25" t="n">
        <v>45883</v>
      </c>
      <c r="K8235" s="25" t="n">
        <v>45883</v>
      </c>
      <c r="L8235" t="n">
        <v>3</v>
      </c>
      <c r="M8235" t="n">
        <v>1</v>
      </c>
      <c r="N8235" t="n">
        <v>1</v>
      </c>
      <c r="O8235">
        <f>DATE(2026,1,1)-K8235</f>
        <v/>
      </c>
      <c r="P8235">
        <f>IF(G8235&gt;=2,"Repeat","One-time")</f>
        <v/>
      </c>
    </row>
    <row r="8236">
      <c r="A8236" t="inlineStr">
        <is>
          <t>C08004</t>
        </is>
      </c>
      <c r="B8236" t="inlineStr">
        <is>
          <t>Varun Thakur</t>
        </is>
      </c>
      <c r="C8236" t="inlineStr">
        <is>
          <t>West</t>
        </is>
      </c>
      <c r="D8236" t="inlineStr">
        <is>
          <t>Mumbai</t>
        </is>
      </c>
      <c r="E8236" t="inlineStr">
        <is>
          <t>No</t>
        </is>
      </c>
      <c r="F8236" t="inlineStr">
        <is>
          <t>Occasional</t>
        </is>
      </c>
      <c r="G8236" t="n">
        <v>1</v>
      </c>
      <c r="H8236" s="24" t="n">
        <v>1322.9</v>
      </c>
      <c r="I8236" s="24" t="n">
        <v>483.58</v>
      </c>
      <c r="J8236" s="25" t="n">
        <v>45701</v>
      </c>
      <c r="K8236" s="25" t="n">
        <v>45701</v>
      </c>
      <c r="L8236" t="n">
        <v>2</v>
      </c>
      <c r="M8236" t="n">
        <v>1</v>
      </c>
      <c r="N8236" t="n">
        <v>1</v>
      </c>
      <c r="O8236">
        <f>DATE(2026,1,1)-K8236</f>
        <v/>
      </c>
      <c r="P8236">
        <f>IF(G8236&gt;=2,"Repeat","One-time")</f>
        <v/>
      </c>
    </row>
    <row r="8237">
      <c r="A8237" t="inlineStr">
        <is>
          <t>C02236</t>
        </is>
      </c>
      <c r="B8237" t="inlineStr">
        <is>
          <t>Rahul Thakur</t>
        </is>
      </c>
      <c r="C8237" t="inlineStr">
        <is>
          <t>South</t>
        </is>
      </c>
      <c r="D8237" t="inlineStr">
        <is>
          <t>Kochi</t>
        </is>
      </c>
      <c r="E8237" t="inlineStr">
        <is>
          <t>No</t>
        </is>
      </c>
      <c r="F8237" t="inlineStr">
        <is>
          <t>Occasional</t>
        </is>
      </c>
      <c r="G8237" t="n">
        <v>2</v>
      </c>
      <c r="H8237" s="24" t="n">
        <v>1322.71</v>
      </c>
      <c r="I8237" s="24" t="n">
        <v>414.22</v>
      </c>
      <c r="J8237" s="25" t="n">
        <v>45617</v>
      </c>
      <c r="K8237" s="25" t="n">
        <v>45668</v>
      </c>
      <c r="L8237" t="n">
        <v>2</v>
      </c>
      <c r="M8237" t="n">
        <v>2</v>
      </c>
      <c r="N8237" t="n">
        <v>1</v>
      </c>
      <c r="O8237">
        <f>DATE(2026,1,1)-K8237</f>
        <v/>
      </c>
      <c r="P8237">
        <f>IF(G8237&gt;=2,"Repeat","One-time")</f>
        <v/>
      </c>
    </row>
    <row r="8238">
      <c r="A8238" t="inlineStr">
        <is>
          <t>C06291</t>
        </is>
      </c>
      <c r="B8238" t="inlineStr">
        <is>
          <t>Kavya Pillai</t>
        </is>
      </c>
      <c r="C8238" t="inlineStr">
        <is>
          <t>South</t>
        </is>
      </c>
      <c r="D8238" t="inlineStr">
        <is>
          <t>Bengaluru</t>
        </is>
      </c>
      <c r="E8238" t="inlineStr">
        <is>
          <t>Yes</t>
        </is>
      </c>
      <c r="F8238" t="inlineStr">
        <is>
          <t>Occasional</t>
        </is>
      </c>
      <c r="G8238" t="n">
        <v>1</v>
      </c>
      <c r="H8238" s="24" t="n">
        <v>1320.2</v>
      </c>
      <c r="I8238" s="24" t="n">
        <v>14.8</v>
      </c>
      <c r="J8238" s="25" t="n">
        <v>45726</v>
      </c>
      <c r="K8238" s="25" t="n">
        <v>45726</v>
      </c>
      <c r="L8238" t="n">
        <v>2</v>
      </c>
      <c r="M8238" t="n">
        <v>1</v>
      </c>
      <c r="N8238" t="n">
        <v>1</v>
      </c>
      <c r="O8238">
        <f>DATE(2026,1,1)-K8238</f>
        <v/>
      </c>
      <c r="P8238">
        <f>IF(G8238&gt;=2,"Repeat","One-time")</f>
        <v/>
      </c>
    </row>
    <row r="8239">
      <c r="A8239" t="inlineStr">
        <is>
          <t>C02613</t>
        </is>
      </c>
      <c r="B8239" t="inlineStr">
        <is>
          <t>Shreya Ghosh</t>
        </is>
      </c>
      <c r="C8239" t="inlineStr">
        <is>
          <t>West</t>
        </is>
      </c>
      <c r="D8239" t="inlineStr">
        <is>
          <t>Pune</t>
        </is>
      </c>
      <c r="E8239" t="inlineStr">
        <is>
          <t>No</t>
        </is>
      </c>
      <c r="F8239" t="inlineStr">
        <is>
          <t>Hibernating</t>
        </is>
      </c>
      <c r="G8239" t="n">
        <v>1</v>
      </c>
      <c r="H8239" s="24" t="n">
        <v>1318</v>
      </c>
      <c r="I8239" s="24" t="n">
        <v>427.7</v>
      </c>
      <c r="J8239" s="25" t="n">
        <v>45206</v>
      </c>
      <c r="K8239" s="25" t="n">
        <v>45206</v>
      </c>
      <c r="L8239" t="n">
        <v>1</v>
      </c>
      <c r="M8239" t="n">
        <v>1</v>
      </c>
      <c r="N8239" t="n">
        <v>1</v>
      </c>
      <c r="O8239">
        <f>DATE(2026,1,1)-K8239</f>
        <v/>
      </c>
      <c r="P8239">
        <f>IF(G8239&gt;=2,"Repeat","One-time")</f>
        <v/>
      </c>
    </row>
    <row r="8240">
      <c r="A8240" t="inlineStr">
        <is>
          <t>C09272</t>
        </is>
      </c>
      <c r="B8240" t="inlineStr">
        <is>
          <t>Rahul Menon</t>
        </is>
      </c>
      <c r="C8240" t="inlineStr">
        <is>
          <t>South</t>
        </is>
      </c>
      <c r="D8240" t="inlineStr">
        <is>
          <t>Hyderabad</t>
        </is>
      </c>
      <c r="E8240" t="inlineStr">
        <is>
          <t>No</t>
        </is>
      </c>
      <c r="F8240" t="inlineStr">
        <is>
          <t>New</t>
        </is>
      </c>
      <c r="G8240" t="n">
        <v>1</v>
      </c>
      <c r="H8240" s="24" t="n">
        <v>1316.64</v>
      </c>
      <c r="I8240" s="24" t="n">
        <v>238.56</v>
      </c>
      <c r="J8240" s="25" t="n">
        <v>45955</v>
      </c>
      <c r="K8240" s="25" t="n">
        <v>45955</v>
      </c>
      <c r="L8240" t="n">
        <v>4</v>
      </c>
      <c r="M8240" t="n">
        <v>1</v>
      </c>
      <c r="N8240" t="n">
        <v>1</v>
      </c>
      <c r="O8240">
        <f>DATE(2026,1,1)-K8240</f>
        <v/>
      </c>
      <c r="P8240">
        <f>IF(G8240&gt;=2,"Repeat","One-time")</f>
        <v/>
      </c>
    </row>
    <row r="8241">
      <c r="A8241" t="inlineStr">
        <is>
          <t>C06393</t>
        </is>
      </c>
      <c r="B8241" t="inlineStr">
        <is>
          <t>Neha Joshi</t>
        </is>
      </c>
      <c r="C8241" t="inlineStr">
        <is>
          <t>Central</t>
        </is>
      </c>
      <c r="D8241" t="inlineStr">
        <is>
          <t>Bhopal</t>
        </is>
      </c>
      <c r="E8241" t="inlineStr">
        <is>
          <t>Yes</t>
        </is>
      </c>
      <c r="F8241" t="inlineStr">
        <is>
          <t>Occasional</t>
        </is>
      </c>
      <c r="G8241" t="n">
        <v>1</v>
      </c>
      <c r="H8241" s="24" t="n">
        <v>1316.01</v>
      </c>
      <c r="I8241" s="24" t="n">
        <v>223.72</v>
      </c>
      <c r="J8241" s="25" t="n">
        <v>45630</v>
      </c>
      <c r="K8241" s="25" t="n">
        <v>45630</v>
      </c>
      <c r="L8241" t="n">
        <v>2</v>
      </c>
      <c r="M8241" t="n">
        <v>1</v>
      </c>
      <c r="N8241" t="n">
        <v>1</v>
      </c>
      <c r="O8241">
        <f>DATE(2026,1,1)-K8241</f>
        <v/>
      </c>
      <c r="P8241">
        <f>IF(G8241&gt;=2,"Repeat","One-time")</f>
        <v/>
      </c>
    </row>
    <row r="8242">
      <c r="A8242" t="inlineStr">
        <is>
          <t>C10484</t>
        </is>
      </c>
      <c r="B8242" t="inlineStr">
        <is>
          <t>Suresh Mishra</t>
        </is>
      </c>
      <c r="C8242" t="inlineStr">
        <is>
          <t>West</t>
        </is>
      </c>
      <c r="D8242" t="inlineStr">
        <is>
          <t>Mumbai</t>
        </is>
      </c>
      <c r="E8242" t="inlineStr">
        <is>
          <t>No</t>
        </is>
      </c>
      <c r="F8242" t="inlineStr">
        <is>
          <t>Occasional</t>
        </is>
      </c>
      <c r="G8242" t="n">
        <v>1</v>
      </c>
      <c r="H8242" s="24" t="n">
        <v>1315.45</v>
      </c>
      <c r="I8242" s="24" t="n">
        <v>289.52</v>
      </c>
      <c r="J8242" s="25" t="n">
        <v>45921</v>
      </c>
      <c r="K8242" s="25" t="n">
        <v>45921</v>
      </c>
      <c r="L8242" t="n">
        <v>3</v>
      </c>
      <c r="M8242" t="n">
        <v>2</v>
      </c>
      <c r="N8242" t="n">
        <v>1</v>
      </c>
      <c r="O8242">
        <f>DATE(2026,1,1)-K8242</f>
        <v/>
      </c>
      <c r="P8242">
        <f>IF(G8242&gt;=2,"Repeat","One-time")</f>
        <v/>
      </c>
    </row>
    <row r="8243">
      <c r="A8243" t="inlineStr">
        <is>
          <t>C03489</t>
        </is>
      </c>
      <c r="B8243" t="inlineStr">
        <is>
          <t>Vikram Iyer</t>
        </is>
      </c>
      <c r="C8243" t="inlineStr">
        <is>
          <t>North</t>
        </is>
      </c>
      <c r="D8243" t="inlineStr">
        <is>
          <t>Delhi</t>
        </is>
      </c>
      <c r="E8243" t="inlineStr">
        <is>
          <t>No</t>
        </is>
      </c>
      <c r="F8243" t="inlineStr">
        <is>
          <t>Occasional</t>
        </is>
      </c>
      <c r="G8243" t="n">
        <v>1</v>
      </c>
      <c r="H8243" s="24" t="n">
        <v>1308.53</v>
      </c>
      <c r="I8243" s="24" t="n">
        <v>343.89</v>
      </c>
      <c r="J8243" s="25" t="n">
        <v>45534</v>
      </c>
      <c r="K8243" s="25" t="n">
        <v>45534</v>
      </c>
      <c r="L8243" t="n">
        <v>2</v>
      </c>
      <c r="M8243" t="n">
        <v>1</v>
      </c>
      <c r="N8243" t="n">
        <v>1</v>
      </c>
      <c r="O8243">
        <f>DATE(2026,1,1)-K8243</f>
        <v/>
      </c>
      <c r="P8243">
        <f>IF(G8243&gt;=2,"Repeat","One-time")</f>
        <v/>
      </c>
    </row>
    <row r="8244">
      <c r="A8244" t="inlineStr">
        <is>
          <t>C11771</t>
        </is>
      </c>
      <c r="B8244" t="inlineStr">
        <is>
          <t>Joseph Rao</t>
        </is>
      </c>
      <c r="C8244" t="inlineStr">
        <is>
          <t>South</t>
        </is>
      </c>
      <c r="D8244" t="inlineStr">
        <is>
          <t>Hyderabad</t>
        </is>
      </c>
      <c r="E8244" t="inlineStr">
        <is>
          <t>No</t>
        </is>
      </c>
      <c r="F8244" t="inlineStr">
        <is>
          <t>New</t>
        </is>
      </c>
      <c r="G8244" t="n">
        <v>1</v>
      </c>
      <c r="H8244" s="24" t="n">
        <v>1307.65</v>
      </c>
      <c r="I8244" s="24" t="n">
        <v>585.45</v>
      </c>
      <c r="J8244" s="25" t="n">
        <v>46009</v>
      </c>
      <c r="K8244" s="25" t="n">
        <v>46009</v>
      </c>
      <c r="L8244" t="n">
        <v>5</v>
      </c>
      <c r="M8244" t="n">
        <v>2</v>
      </c>
      <c r="N8244" t="n">
        <v>1</v>
      </c>
      <c r="O8244">
        <f>DATE(2026,1,1)-K8244</f>
        <v/>
      </c>
      <c r="P8244">
        <f>IF(G8244&gt;=2,"Repeat","One-time")</f>
        <v/>
      </c>
    </row>
    <row r="8245">
      <c r="A8245" t="inlineStr">
        <is>
          <t>C05296</t>
        </is>
      </c>
      <c r="B8245" t="inlineStr">
        <is>
          <t>Vikram Yadav</t>
        </is>
      </c>
      <c r="C8245" t="inlineStr">
        <is>
          <t>Central</t>
        </is>
      </c>
      <c r="D8245" t="inlineStr">
        <is>
          <t>Nagpur</t>
        </is>
      </c>
      <c r="E8245" t="inlineStr">
        <is>
          <t>No</t>
        </is>
      </c>
      <c r="F8245" t="inlineStr">
        <is>
          <t>Occasional</t>
        </is>
      </c>
      <c r="G8245" t="n">
        <v>2</v>
      </c>
      <c r="H8245" s="24" t="n">
        <v>1303.38</v>
      </c>
      <c r="I8245" s="24" t="n">
        <v>415.61</v>
      </c>
      <c r="J8245" s="25" t="n">
        <v>45453</v>
      </c>
      <c r="K8245" s="25" t="n">
        <v>45523</v>
      </c>
      <c r="L8245" t="n">
        <v>2</v>
      </c>
      <c r="M8245" t="n">
        <v>2</v>
      </c>
      <c r="N8245" t="n">
        <v>1</v>
      </c>
      <c r="O8245">
        <f>DATE(2026,1,1)-K8245</f>
        <v/>
      </c>
      <c r="P8245">
        <f>IF(G8245&gt;=2,"Repeat","One-time")</f>
        <v/>
      </c>
    </row>
    <row r="8246">
      <c r="A8246" t="inlineStr">
        <is>
          <t>C06934</t>
        </is>
      </c>
      <c r="B8246" t="inlineStr">
        <is>
          <t>Rohan Nair</t>
        </is>
      </c>
      <c r="C8246" t="inlineStr">
        <is>
          <t>North</t>
        </is>
      </c>
      <c r="D8246" t="inlineStr">
        <is>
          <t>Gurugram</t>
        </is>
      </c>
      <c r="E8246" t="inlineStr">
        <is>
          <t>No</t>
        </is>
      </c>
      <c r="F8246" t="inlineStr">
        <is>
          <t>Occasional</t>
        </is>
      </c>
      <c r="G8246" t="n">
        <v>1</v>
      </c>
      <c r="H8246" s="24" t="n">
        <v>1300.57</v>
      </c>
      <c r="I8246" s="24" t="n">
        <v>551.1799999999999</v>
      </c>
      <c r="J8246" s="25" t="n">
        <v>45631</v>
      </c>
      <c r="K8246" s="25" t="n">
        <v>45631</v>
      </c>
      <c r="L8246" t="n">
        <v>2</v>
      </c>
      <c r="M8246" t="n">
        <v>1</v>
      </c>
      <c r="N8246" t="n">
        <v>1</v>
      </c>
      <c r="O8246">
        <f>DATE(2026,1,1)-K8246</f>
        <v/>
      </c>
      <c r="P8246">
        <f>IF(G8246&gt;=2,"Repeat","One-time")</f>
        <v/>
      </c>
    </row>
    <row r="8247">
      <c r="A8247" t="inlineStr">
        <is>
          <t>C08515</t>
        </is>
      </c>
      <c r="B8247" t="inlineStr">
        <is>
          <t>Aditya Gupta</t>
        </is>
      </c>
      <c r="C8247" t="inlineStr">
        <is>
          <t>South</t>
        </is>
      </c>
      <c r="D8247" t="inlineStr">
        <is>
          <t>Kochi</t>
        </is>
      </c>
      <c r="E8247" t="inlineStr">
        <is>
          <t>No</t>
        </is>
      </c>
      <c r="F8247" t="inlineStr">
        <is>
          <t>Occasional</t>
        </is>
      </c>
      <c r="G8247" t="n">
        <v>2</v>
      </c>
      <c r="H8247" s="24" t="n">
        <v>1297.43</v>
      </c>
      <c r="I8247" s="24" t="n">
        <v>426.38</v>
      </c>
      <c r="J8247" s="25" t="n">
        <v>45764</v>
      </c>
      <c r="K8247" s="25" t="n">
        <v>45806</v>
      </c>
      <c r="L8247" t="n">
        <v>3</v>
      </c>
      <c r="M8247" t="n">
        <v>2</v>
      </c>
      <c r="N8247" t="n">
        <v>1</v>
      </c>
      <c r="O8247">
        <f>DATE(2026,1,1)-K8247</f>
        <v/>
      </c>
      <c r="P8247">
        <f>IF(G8247&gt;=2,"Repeat","One-time")</f>
        <v/>
      </c>
    </row>
    <row r="8248">
      <c r="A8248" t="inlineStr">
        <is>
          <t>C07057</t>
        </is>
      </c>
      <c r="B8248" t="inlineStr">
        <is>
          <t>Rohan Verma</t>
        </is>
      </c>
      <c r="C8248" t="inlineStr">
        <is>
          <t>West</t>
        </is>
      </c>
      <c r="D8248" t="inlineStr">
        <is>
          <t>Mumbai</t>
        </is>
      </c>
      <c r="E8248" t="inlineStr">
        <is>
          <t>No</t>
        </is>
      </c>
      <c r="F8248" t="inlineStr">
        <is>
          <t>Occasional</t>
        </is>
      </c>
      <c r="G8248" t="n">
        <v>1</v>
      </c>
      <c r="H8248" s="24" t="n">
        <v>1294.59</v>
      </c>
      <c r="I8248" s="24" t="n">
        <v>39.87</v>
      </c>
      <c r="J8248" s="25" t="n">
        <v>45600</v>
      </c>
      <c r="K8248" s="25" t="n">
        <v>45600</v>
      </c>
      <c r="L8248" t="n">
        <v>2</v>
      </c>
      <c r="M8248" t="n">
        <v>1</v>
      </c>
      <c r="N8248" t="n">
        <v>1</v>
      </c>
      <c r="O8248">
        <f>DATE(2026,1,1)-K8248</f>
        <v/>
      </c>
      <c r="P8248">
        <f>IF(G8248&gt;=2,"Repeat","One-time")</f>
        <v/>
      </c>
    </row>
    <row r="8249">
      <c r="A8249" t="inlineStr">
        <is>
          <t>C07362</t>
        </is>
      </c>
      <c r="B8249" t="inlineStr">
        <is>
          <t>Sanjay Sinha</t>
        </is>
      </c>
      <c r="C8249" t="inlineStr">
        <is>
          <t>Central</t>
        </is>
      </c>
      <c r="D8249" t="inlineStr">
        <is>
          <t>Indore</t>
        </is>
      </c>
      <c r="E8249" t="inlineStr">
        <is>
          <t>No</t>
        </is>
      </c>
      <c r="F8249" t="inlineStr">
        <is>
          <t>Occasional</t>
        </is>
      </c>
      <c r="G8249" t="n">
        <v>1</v>
      </c>
      <c r="H8249" s="24" t="n">
        <v>1293.7</v>
      </c>
      <c r="I8249" s="24" t="n">
        <v>515.79</v>
      </c>
      <c r="J8249" s="25" t="n">
        <v>45688</v>
      </c>
      <c r="K8249" s="25" t="n">
        <v>45688</v>
      </c>
      <c r="L8249" t="n">
        <v>2</v>
      </c>
      <c r="M8249" t="n">
        <v>1</v>
      </c>
      <c r="N8249" t="n">
        <v>1</v>
      </c>
      <c r="O8249">
        <f>DATE(2026,1,1)-K8249</f>
        <v/>
      </c>
      <c r="P8249">
        <f>IF(G8249&gt;=2,"Repeat","One-time")</f>
        <v/>
      </c>
    </row>
    <row r="8250">
      <c r="A8250" t="inlineStr">
        <is>
          <t>C11355</t>
        </is>
      </c>
      <c r="B8250" t="inlineStr">
        <is>
          <t>Harpreet Ghosh</t>
        </is>
      </c>
      <c r="C8250" t="inlineStr">
        <is>
          <t>East</t>
        </is>
      </c>
      <c r="D8250" t="inlineStr">
        <is>
          <t>Jamshedpur</t>
        </is>
      </c>
      <c r="E8250" t="inlineStr">
        <is>
          <t>No</t>
        </is>
      </c>
      <c r="F8250" t="inlineStr">
        <is>
          <t>New</t>
        </is>
      </c>
      <c r="G8250" t="n">
        <v>1</v>
      </c>
      <c r="H8250" s="24" t="n">
        <v>1291.86</v>
      </c>
      <c r="I8250" s="24" t="n">
        <v>359.43</v>
      </c>
      <c r="J8250" s="25" t="n">
        <v>45970</v>
      </c>
      <c r="K8250" s="25" t="n">
        <v>45970</v>
      </c>
      <c r="L8250" t="n">
        <v>4</v>
      </c>
      <c r="M8250" t="n">
        <v>2</v>
      </c>
      <c r="N8250" t="n">
        <v>1</v>
      </c>
      <c r="O8250">
        <f>DATE(2026,1,1)-K8250</f>
        <v/>
      </c>
      <c r="P8250">
        <f>IF(G8250&gt;=2,"Repeat","One-time")</f>
        <v/>
      </c>
    </row>
    <row r="8251">
      <c r="A8251" t="inlineStr">
        <is>
          <t>C03102</t>
        </is>
      </c>
      <c r="B8251" t="inlineStr">
        <is>
          <t>Vivaan Sinha</t>
        </is>
      </c>
      <c r="C8251" t="inlineStr">
        <is>
          <t>South</t>
        </is>
      </c>
      <c r="D8251" t="inlineStr">
        <is>
          <t>Bengaluru</t>
        </is>
      </c>
      <c r="E8251" t="inlineStr">
        <is>
          <t>No</t>
        </is>
      </c>
      <c r="F8251" t="inlineStr">
        <is>
          <t>Hibernating</t>
        </is>
      </c>
      <c r="G8251" t="n">
        <v>1</v>
      </c>
      <c r="H8251" s="24" t="n">
        <v>1291.75</v>
      </c>
      <c r="I8251" s="24" t="n">
        <v>617.85</v>
      </c>
      <c r="J8251" s="25" t="n">
        <v>45247</v>
      </c>
      <c r="K8251" s="25" t="n">
        <v>45247</v>
      </c>
      <c r="L8251" t="n">
        <v>1</v>
      </c>
      <c r="M8251" t="n">
        <v>1</v>
      </c>
      <c r="N8251" t="n">
        <v>1</v>
      </c>
      <c r="O8251">
        <f>DATE(2026,1,1)-K8251</f>
        <v/>
      </c>
      <c r="P8251">
        <f>IF(G8251&gt;=2,"Repeat","One-time")</f>
        <v/>
      </c>
    </row>
    <row r="8252">
      <c r="A8252" t="inlineStr">
        <is>
          <t>C09987</t>
        </is>
      </c>
      <c r="B8252" t="inlineStr">
        <is>
          <t>Abhishek Kapoor</t>
        </is>
      </c>
      <c r="C8252" t="inlineStr">
        <is>
          <t>South</t>
        </is>
      </c>
      <c r="D8252" t="inlineStr">
        <is>
          <t>Hyderabad</t>
        </is>
      </c>
      <c r="E8252" t="inlineStr">
        <is>
          <t>No</t>
        </is>
      </c>
      <c r="F8252" t="inlineStr">
        <is>
          <t>New</t>
        </is>
      </c>
      <c r="G8252" t="n">
        <v>1</v>
      </c>
      <c r="H8252" s="24" t="n">
        <v>1286.72</v>
      </c>
      <c r="I8252" s="24" t="n">
        <v>481.45</v>
      </c>
      <c r="J8252" s="25" t="n">
        <v>45950</v>
      </c>
      <c r="K8252" s="25" t="n">
        <v>45950</v>
      </c>
      <c r="L8252" t="n">
        <v>4</v>
      </c>
      <c r="M8252" t="n">
        <v>2</v>
      </c>
      <c r="N8252" t="n">
        <v>1</v>
      </c>
      <c r="O8252">
        <f>DATE(2026,1,1)-K8252</f>
        <v/>
      </c>
      <c r="P8252">
        <f>IF(G8252&gt;=2,"Repeat","One-time")</f>
        <v/>
      </c>
    </row>
    <row r="8253">
      <c r="A8253" t="inlineStr">
        <is>
          <t>C11633</t>
        </is>
      </c>
      <c r="B8253" t="inlineStr">
        <is>
          <t>Divya Reddy</t>
        </is>
      </c>
      <c r="C8253" t="inlineStr">
        <is>
          <t>West</t>
        </is>
      </c>
      <c r="D8253" t="inlineStr">
        <is>
          <t>Mumbai</t>
        </is>
      </c>
      <c r="E8253" t="inlineStr">
        <is>
          <t>No</t>
        </is>
      </c>
      <c r="F8253" t="inlineStr">
        <is>
          <t>New</t>
        </is>
      </c>
      <c r="G8253" t="n">
        <v>1</v>
      </c>
      <c r="H8253" s="24" t="n">
        <v>1283.37</v>
      </c>
      <c r="I8253" s="24" t="n">
        <v>568.36</v>
      </c>
      <c r="J8253" s="25" t="n">
        <v>46020</v>
      </c>
      <c r="K8253" s="25" t="n">
        <v>46020</v>
      </c>
      <c r="L8253" t="n">
        <v>5</v>
      </c>
      <c r="M8253" t="n">
        <v>2</v>
      </c>
      <c r="N8253" t="n">
        <v>1</v>
      </c>
      <c r="O8253">
        <f>DATE(2026,1,1)-K8253</f>
        <v/>
      </c>
      <c r="P8253">
        <f>IF(G8253&gt;=2,"Repeat","One-time")</f>
        <v/>
      </c>
    </row>
    <row r="8254">
      <c r="A8254" t="inlineStr">
        <is>
          <t>C03549</t>
        </is>
      </c>
      <c r="B8254" t="inlineStr">
        <is>
          <t>Arjun Thakur</t>
        </is>
      </c>
      <c r="C8254" t="inlineStr">
        <is>
          <t>North</t>
        </is>
      </c>
      <c r="D8254" t="inlineStr">
        <is>
          <t>Jaipur</t>
        </is>
      </c>
      <c r="E8254" t="inlineStr">
        <is>
          <t>No</t>
        </is>
      </c>
      <c r="F8254" t="inlineStr">
        <is>
          <t>Hibernating</t>
        </is>
      </c>
      <c r="G8254" t="n">
        <v>1</v>
      </c>
      <c r="H8254" s="24" t="n">
        <v>1281.38</v>
      </c>
      <c r="I8254" s="24" t="n">
        <v>618.53</v>
      </c>
      <c r="J8254" s="25" t="n">
        <v>45486</v>
      </c>
      <c r="K8254" s="25" t="n">
        <v>45486</v>
      </c>
      <c r="L8254" t="n">
        <v>1</v>
      </c>
      <c r="M8254" t="n">
        <v>1</v>
      </c>
      <c r="N8254" t="n">
        <v>1</v>
      </c>
      <c r="O8254">
        <f>DATE(2026,1,1)-K8254</f>
        <v/>
      </c>
      <c r="P8254">
        <f>IF(G8254&gt;=2,"Repeat","One-time")</f>
        <v/>
      </c>
    </row>
    <row r="8255">
      <c r="A8255" t="inlineStr">
        <is>
          <t>C11106</t>
        </is>
      </c>
      <c r="B8255" t="inlineStr">
        <is>
          <t>Aditya Sinha</t>
        </is>
      </c>
      <c r="C8255" t="inlineStr">
        <is>
          <t>North</t>
        </is>
      </c>
      <c r="D8255" t="inlineStr">
        <is>
          <t>Delhi</t>
        </is>
      </c>
      <c r="E8255" t="inlineStr">
        <is>
          <t>No</t>
        </is>
      </c>
      <c r="F8255" t="inlineStr">
        <is>
          <t>New</t>
        </is>
      </c>
      <c r="G8255" t="n">
        <v>1</v>
      </c>
      <c r="H8255" s="24" t="n">
        <v>1279.75</v>
      </c>
      <c r="I8255" s="24" t="n">
        <v>392.19</v>
      </c>
      <c r="J8255" s="25" t="n">
        <v>45974</v>
      </c>
      <c r="K8255" s="25" t="n">
        <v>45974</v>
      </c>
      <c r="L8255" t="n">
        <v>4</v>
      </c>
      <c r="M8255" t="n">
        <v>2</v>
      </c>
      <c r="N8255" t="n">
        <v>1</v>
      </c>
      <c r="O8255">
        <f>DATE(2026,1,1)-K8255</f>
        <v/>
      </c>
      <c r="P8255">
        <f>IF(G8255&gt;=2,"Repeat","One-time")</f>
        <v/>
      </c>
    </row>
    <row r="8256">
      <c r="A8256" t="inlineStr">
        <is>
          <t>C06129</t>
        </is>
      </c>
      <c r="B8256" t="inlineStr">
        <is>
          <t>Neha Nair</t>
        </is>
      </c>
      <c r="C8256" t="inlineStr">
        <is>
          <t>West</t>
        </is>
      </c>
      <c r="D8256" t="inlineStr">
        <is>
          <t>Ahmedabad</t>
        </is>
      </c>
      <c r="E8256" t="inlineStr">
        <is>
          <t>No</t>
        </is>
      </c>
      <c r="F8256" t="inlineStr">
        <is>
          <t>Occasional</t>
        </is>
      </c>
      <c r="G8256" t="n">
        <v>1</v>
      </c>
      <c r="H8256" s="24" t="n">
        <v>1276.51</v>
      </c>
      <c r="I8256" s="24" t="n">
        <v>339.38</v>
      </c>
      <c r="J8256" s="25" t="n">
        <v>45862</v>
      </c>
      <c r="K8256" s="25" t="n">
        <v>45862</v>
      </c>
      <c r="L8256" t="n">
        <v>3</v>
      </c>
      <c r="M8256" t="n">
        <v>1</v>
      </c>
      <c r="N8256" t="n">
        <v>1</v>
      </c>
      <c r="O8256">
        <f>DATE(2026,1,1)-K8256</f>
        <v/>
      </c>
      <c r="P8256">
        <f>IF(G8256&gt;=2,"Repeat","One-time")</f>
        <v/>
      </c>
    </row>
    <row r="8257">
      <c r="A8257" t="inlineStr">
        <is>
          <t>C04490</t>
        </is>
      </c>
      <c r="B8257" t="inlineStr">
        <is>
          <t>Farhan Nair</t>
        </is>
      </c>
      <c r="C8257" t="inlineStr">
        <is>
          <t>South</t>
        </is>
      </c>
      <c r="D8257" t="inlineStr">
        <is>
          <t>Chennai</t>
        </is>
      </c>
      <c r="E8257" t="inlineStr">
        <is>
          <t>No</t>
        </is>
      </c>
      <c r="F8257" t="inlineStr">
        <is>
          <t>Hibernating</t>
        </is>
      </c>
      <c r="G8257" t="n">
        <v>1</v>
      </c>
      <c r="H8257" s="24" t="n">
        <v>1275.88</v>
      </c>
      <c r="I8257" s="24" t="n">
        <v>410.81</v>
      </c>
      <c r="J8257" s="25" t="n">
        <v>45398</v>
      </c>
      <c r="K8257" s="25" t="n">
        <v>45398</v>
      </c>
      <c r="L8257" t="n">
        <v>1</v>
      </c>
      <c r="M8257" t="n">
        <v>1</v>
      </c>
      <c r="N8257" t="n">
        <v>1</v>
      </c>
      <c r="O8257">
        <f>DATE(2026,1,1)-K8257</f>
        <v/>
      </c>
      <c r="P8257">
        <f>IF(G8257&gt;=2,"Repeat","One-time")</f>
        <v/>
      </c>
    </row>
    <row r="8258">
      <c r="A8258" t="inlineStr">
        <is>
          <t>C06264</t>
        </is>
      </c>
      <c r="B8258" t="inlineStr">
        <is>
          <t>Rahul Ghosh</t>
        </is>
      </c>
      <c r="C8258" t="inlineStr">
        <is>
          <t>North</t>
        </is>
      </c>
      <c r="D8258" t="inlineStr">
        <is>
          <t>Delhi</t>
        </is>
      </c>
      <c r="E8258" t="inlineStr">
        <is>
          <t>No</t>
        </is>
      </c>
      <c r="F8258" t="inlineStr">
        <is>
          <t>Occasional</t>
        </is>
      </c>
      <c r="G8258" t="n">
        <v>1</v>
      </c>
      <c r="H8258" s="24" t="n">
        <v>1273.37</v>
      </c>
      <c r="I8258" s="24" t="n">
        <v>583.86</v>
      </c>
      <c r="J8258" s="25" t="n">
        <v>45582</v>
      </c>
      <c r="K8258" s="25" t="n">
        <v>45582</v>
      </c>
      <c r="L8258" t="n">
        <v>2</v>
      </c>
      <c r="M8258" t="n">
        <v>1</v>
      </c>
      <c r="N8258" t="n">
        <v>1</v>
      </c>
      <c r="O8258">
        <f>DATE(2026,1,1)-K8258</f>
        <v/>
      </c>
      <c r="P8258">
        <f>IF(G8258&gt;=2,"Repeat","One-time")</f>
        <v/>
      </c>
    </row>
    <row r="8259">
      <c r="A8259" t="inlineStr">
        <is>
          <t>C01476</t>
        </is>
      </c>
      <c r="B8259" t="inlineStr">
        <is>
          <t>Pooja Singh</t>
        </is>
      </c>
      <c r="C8259" t="inlineStr">
        <is>
          <t>South</t>
        </is>
      </c>
      <c r="D8259" t="inlineStr">
        <is>
          <t>Bengaluru</t>
        </is>
      </c>
      <c r="E8259" t="inlineStr">
        <is>
          <t>Yes</t>
        </is>
      </c>
      <c r="F8259" t="inlineStr">
        <is>
          <t>Hibernating</t>
        </is>
      </c>
      <c r="G8259" t="n">
        <v>1</v>
      </c>
      <c r="H8259" s="24" t="n">
        <v>1270.9</v>
      </c>
      <c r="I8259" s="24" t="n">
        <v>496.29</v>
      </c>
      <c r="J8259" s="25" t="n">
        <v>45233</v>
      </c>
      <c r="K8259" s="25" t="n">
        <v>45233</v>
      </c>
      <c r="L8259" t="n">
        <v>1</v>
      </c>
      <c r="M8259" t="n">
        <v>1</v>
      </c>
      <c r="N8259" t="n">
        <v>1</v>
      </c>
      <c r="O8259">
        <f>DATE(2026,1,1)-K8259</f>
        <v/>
      </c>
      <c r="P8259">
        <f>IF(G8259&gt;=2,"Repeat","One-time")</f>
        <v/>
      </c>
    </row>
    <row r="8260">
      <c r="A8260" t="inlineStr">
        <is>
          <t>C02283</t>
        </is>
      </c>
      <c r="B8260" t="inlineStr">
        <is>
          <t>Zoya Yadav</t>
        </is>
      </c>
      <c r="C8260" t="inlineStr">
        <is>
          <t>North</t>
        </is>
      </c>
      <c r="D8260" t="inlineStr">
        <is>
          <t>Gurugram</t>
        </is>
      </c>
      <c r="E8260" t="inlineStr">
        <is>
          <t>No</t>
        </is>
      </c>
      <c r="F8260" t="inlineStr">
        <is>
          <t>Occasional</t>
        </is>
      </c>
      <c r="G8260" t="n">
        <v>1</v>
      </c>
      <c r="H8260" s="24" t="n">
        <v>1269.42</v>
      </c>
      <c r="I8260" s="24" t="n">
        <v>14.22</v>
      </c>
      <c r="J8260" s="25" t="n">
        <v>45621</v>
      </c>
      <c r="K8260" s="25" t="n">
        <v>45621</v>
      </c>
      <c r="L8260" t="n">
        <v>2</v>
      </c>
      <c r="M8260" t="n">
        <v>1</v>
      </c>
      <c r="N8260" t="n">
        <v>1</v>
      </c>
      <c r="O8260">
        <f>DATE(2026,1,1)-K8260</f>
        <v/>
      </c>
      <c r="P8260">
        <f>IF(G8260&gt;=2,"Repeat","One-time")</f>
        <v/>
      </c>
    </row>
    <row r="8261">
      <c r="A8261" t="inlineStr">
        <is>
          <t>C01647</t>
        </is>
      </c>
      <c r="B8261" t="inlineStr">
        <is>
          <t>Divya Agarwal</t>
        </is>
      </c>
      <c r="C8261" t="inlineStr">
        <is>
          <t>West</t>
        </is>
      </c>
      <c r="D8261" t="inlineStr">
        <is>
          <t>Pune</t>
        </is>
      </c>
      <c r="E8261" t="inlineStr">
        <is>
          <t>No</t>
        </is>
      </c>
      <c r="F8261" t="inlineStr">
        <is>
          <t>Occasional</t>
        </is>
      </c>
      <c r="G8261" t="n">
        <v>1</v>
      </c>
      <c r="H8261" s="24" t="n">
        <v>1267.29</v>
      </c>
      <c r="I8261" s="24" t="n">
        <v>547.3200000000001</v>
      </c>
      <c r="J8261" s="25" t="n">
        <v>45628</v>
      </c>
      <c r="K8261" s="25" t="n">
        <v>45628</v>
      </c>
      <c r="L8261" t="n">
        <v>2</v>
      </c>
      <c r="M8261" t="n">
        <v>1</v>
      </c>
      <c r="N8261" t="n">
        <v>1</v>
      </c>
      <c r="O8261">
        <f>DATE(2026,1,1)-K8261</f>
        <v/>
      </c>
      <c r="P8261">
        <f>IF(G8261&gt;=2,"Repeat","One-time")</f>
        <v/>
      </c>
    </row>
    <row r="8262">
      <c r="A8262" t="inlineStr">
        <is>
          <t>C09138</t>
        </is>
      </c>
      <c r="B8262" t="inlineStr">
        <is>
          <t>Priya Singh</t>
        </is>
      </c>
      <c r="C8262" t="inlineStr">
        <is>
          <t>West</t>
        </is>
      </c>
      <c r="D8262" t="inlineStr">
        <is>
          <t>Mumbai</t>
        </is>
      </c>
      <c r="E8262" t="inlineStr">
        <is>
          <t>No</t>
        </is>
      </c>
      <c r="F8262" t="inlineStr">
        <is>
          <t>Occasional</t>
        </is>
      </c>
      <c r="G8262" t="n">
        <v>1</v>
      </c>
      <c r="H8262" s="24" t="n">
        <v>1262.23</v>
      </c>
      <c r="I8262" s="24" t="n">
        <v>283.54</v>
      </c>
      <c r="J8262" s="25" t="n">
        <v>45927</v>
      </c>
      <c r="K8262" s="25" t="n">
        <v>45927</v>
      </c>
      <c r="L8262" t="n">
        <v>3</v>
      </c>
      <c r="M8262" t="n">
        <v>1</v>
      </c>
      <c r="N8262" t="n">
        <v>1</v>
      </c>
      <c r="O8262">
        <f>DATE(2026,1,1)-K8262</f>
        <v/>
      </c>
      <c r="P8262">
        <f>IF(G8262&gt;=2,"Repeat","One-time")</f>
        <v/>
      </c>
    </row>
    <row r="8263">
      <c r="A8263" t="inlineStr">
        <is>
          <t>C02760</t>
        </is>
      </c>
      <c r="B8263" t="inlineStr">
        <is>
          <t>Vikram Iyer</t>
        </is>
      </c>
      <c r="C8263" t="inlineStr">
        <is>
          <t>West</t>
        </is>
      </c>
      <c r="D8263" t="inlineStr">
        <is>
          <t>Pune</t>
        </is>
      </c>
      <c r="E8263" t="inlineStr">
        <is>
          <t>Yes</t>
        </is>
      </c>
      <c r="F8263" t="inlineStr">
        <is>
          <t>Hibernating</t>
        </is>
      </c>
      <c r="G8263" t="n">
        <v>1</v>
      </c>
      <c r="H8263" s="24" t="n">
        <v>1260.65</v>
      </c>
      <c r="I8263" s="24" t="n">
        <v>418.25</v>
      </c>
      <c r="J8263" s="25" t="n">
        <v>45179</v>
      </c>
      <c r="K8263" s="25" t="n">
        <v>45179</v>
      </c>
      <c r="L8263" t="n">
        <v>1</v>
      </c>
      <c r="M8263" t="n">
        <v>1</v>
      </c>
      <c r="N8263" t="n">
        <v>1</v>
      </c>
      <c r="O8263">
        <f>DATE(2026,1,1)-K8263</f>
        <v/>
      </c>
      <c r="P8263">
        <f>IF(G8263&gt;=2,"Repeat","One-time")</f>
        <v/>
      </c>
    </row>
    <row r="8264">
      <c r="A8264" t="inlineStr">
        <is>
          <t>C04830</t>
        </is>
      </c>
      <c r="B8264" t="inlineStr">
        <is>
          <t>Varun Singh</t>
        </is>
      </c>
      <c r="C8264" t="inlineStr">
        <is>
          <t>Central</t>
        </is>
      </c>
      <c r="D8264" t="inlineStr">
        <is>
          <t>Indore</t>
        </is>
      </c>
      <c r="E8264" t="inlineStr">
        <is>
          <t>Yes</t>
        </is>
      </c>
      <c r="F8264" t="inlineStr">
        <is>
          <t>Occasional</t>
        </is>
      </c>
      <c r="G8264" t="n">
        <v>1</v>
      </c>
      <c r="H8264" s="24" t="n">
        <v>1258.6</v>
      </c>
      <c r="I8264" s="24" t="n">
        <v>569.23</v>
      </c>
      <c r="J8264" s="25" t="n">
        <v>45913</v>
      </c>
      <c r="K8264" s="25" t="n">
        <v>45913</v>
      </c>
      <c r="L8264" t="n">
        <v>3</v>
      </c>
      <c r="M8264" t="n">
        <v>1</v>
      </c>
      <c r="N8264" t="n">
        <v>1</v>
      </c>
      <c r="O8264">
        <f>DATE(2026,1,1)-K8264</f>
        <v/>
      </c>
      <c r="P8264">
        <f>IF(G8264&gt;=2,"Repeat","One-time")</f>
        <v/>
      </c>
    </row>
    <row r="8265">
      <c r="A8265" t="inlineStr">
        <is>
          <t>C07927</t>
        </is>
      </c>
      <c r="B8265" t="inlineStr">
        <is>
          <t>Riya Singh</t>
        </is>
      </c>
      <c r="C8265" t="inlineStr">
        <is>
          <t>South</t>
        </is>
      </c>
      <c r="D8265" t="inlineStr">
        <is>
          <t>Bengaluru</t>
        </is>
      </c>
      <c r="E8265" t="inlineStr">
        <is>
          <t>No</t>
        </is>
      </c>
      <c r="F8265" t="inlineStr">
        <is>
          <t>Occasional</t>
        </is>
      </c>
      <c r="G8265" t="n">
        <v>1</v>
      </c>
      <c r="H8265" s="24" t="n">
        <v>1258.6</v>
      </c>
      <c r="I8265" s="24" t="n">
        <v>569.23</v>
      </c>
      <c r="J8265" s="25" t="n">
        <v>45800</v>
      </c>
      <c r="K8265" s="25" t="n">
        <v>45800</v>
      </c>
      <c r="L8265" t="n">
        <v>3</v>
      </c>
      <c r="M8265" t="n">
        <v>1</v>
      </c>
      <c r="N8265" t="n">
        <v>1</v>
      </c>
      <c r="O8265">
        <f>DATE(2026,1,1)-K8265</f>
        <v/>
      </c>
      <c r="P8265">
        <f>IF(G8265&gt;=2,"Repeat","One-time")</f>
        <v/>
      </c>
    </row>
    <row r="8266">
      <c r="A8266" t="inlineStr">
        <is>
          <t>C05252</t>
        </is>
      </c>
      <c r="B8266" t="inlineStr">
        <is>
          <t>Divya Ghosh</t>
        </is>
      </c>
      <c r="C8266" t="inlineStr">
        <is>
          <t>West</t>
        </is>
      </c>
      <c r="D8266" t="inlineStr">
        <is>
          <t>Mumbai</t>
        </is>
      </c>
      <c r="E8266" t="inlineStr">
        <is>
          <t>No</t>
        </is>
      </c>
      <c r="F8266" t="inlineStr">
        <is>
          <t>Occasional</t>
        </is>
      </c>
      <c r="G8266" t="n">
        <v>1</v>
      </c>
      <c r="H8266" s="24" t="n">
        <v>1256.01</v>
      </c>
      <c r="I8266" s="24" t="n">
        <v>355.94</v>
      </c>
      <c r="J8266" s="25" t="n">
        <v>45527</v>
      </c>
      <c r="K8266" s="25" t="n">
        <v>45527</v>
      </c>
      <c r="L8266" t="n">
        <v>2</v>
      </c>
      <c r="M8266" t="n">
        <v>1</v>
      </c>
      <c r="N8266" t="n">
        <v>1</v>
      </c>
      <c r="O8266">
        <f>DATE(2026,1,1)-K8266</f>
        <v/>
      </c>
      <c r="P8266">
        <f>IF(G8266&gt;=2,"Repeat","One-time")</f>
        <v/>
      </c>
    </row>
    <row r="8267">
      <c r="A8267" t="inlineStr">
        <is>
          <t>C10880</t>
        </is>
      </c>
      <c r="B8267" t="inlineStr">
        <is>
          <t>Ananya Das</t>
        </is>
      </c>
      <c r="C8267" t="inlineStr">
        <is>
          <t>South</t>
        </is>
      </c>
      <c r="D8267" t="inlineStr">
        <is>
          <t>Bengaluru</t>
        </is>
      </c>
      <c r="E8267" t="inlineStr">
        <is>
          <t>No</t>
        </is>
      </c>
      <c r="F8267" t="inlineStr">
        <is>
          <t>New</t>
        </is>
      </c>
      <c r="G8267" t="n">
        <v>1</v>
      </c>
      <c r="H8267" s="24" t="n">
        <v>1254.76</v>
      </c>
      <c r="I8267" s="24" t="n">
        <v>495.02</v>
      </c>
      <c r="J8267" s="25" t="n">
        <v>45970</v>
      </c>
      <c r="K8267" s="25" t="n">
        <v>45970</v>
      </c>
      <c r="L8267" t="n">
        <v>4</v>
      </c>
      <c r="M8267" t="n">
        <v>2</v>
      </c>
      <c r="N8267" t="n">
        <v>1</v>
      </c>
      <c r="O8267">
        <f>DATE(2026,1,1)-K8267</f>
        <v/>
      </c>
      <c r="P8267">
        <f>IF(G8267&gt;=2,"Repeat","One-time")</f>
        <v/>
      </c>
    </row>
    <row r="8268">
      <c r="A8268" t="inlineStr">
        <is>
          <t>C11039</t>
        </is>
      </c>
      <c r="B8268" t="inlineStr">
        <is>
          <t>Aditya Khan</t>
        </is>
      </c>
      <c r="C8268" t="inlineStr">
        <is>
          <t>North</t>
        </is>
      </c>
      <c r="D8268" t="inlineStr">
        <is>
          <t>Lucknow</t>
        </is>
      </c>
      <c r="E8268" t="inlineStr">
        <is>
          <t>No</t>
        </is>
      </c>
      <c r="F8268" t="inlineStr">
        <is>
          <t>New</t>
        </is>
      </c>
      <c r="G8268" t="n">
        <v>1</v>
      </c>
      <c r="H8268" s="24" t="n">
        <v>1254.38</v>
      </c>
      <c r="I8268" s="24" t="n">
        <v>438.01</v>
      </c>
      <c r="J8268" s="25" t="n">
        <v>45976</v>
      </c>
      <c r="K8268" s="25" t="n">
        <v>45976</v>
      </c>
      <c r="L8268" t="n">
        <v>4</v>
      </c>
      <c r="M8268" t="n">
        <v>2</v>
      </c>
      <c r="N8268" t="n">
        <v>1</v>
      </c>
      <c r="O8268">
        <f>DATE(2026,1,1)-K8268</f>
        <v/>
      </c>
      <c r="P8268">
        <f>IF(G8268&gt;=2,"Repeat","One-time")</f>
        <v/>
      </c>
    </row>
    <row r="8269">
      <c r="A8269" t="inlineStr">
        <is>
          <t>C00966</t>
        </is>
      </c>
      <c r="B8269" t="inlineStr">
        <is>
          <t>Karan Ghosh</t>
        </is>
      </c>
      <c r="C8269" t="inlineStr">
        <is>
          <t>South</t>
        </is>
      </c>
      <c r="D8269" t="inlineStr">
        <is>
          <t>Chennai</t>
        </is>
      </c>
      <c r="E8269" t="inlineStr">
        <is>
          <t>Yes</t>
        </is>
      </c>
      <c r="F8269" t="inlineStr">
        <is>
          <t>Hibernating</t>
        </is>
      </c>
      <c r="G8269" t="n">
        <v>1</v>
      </c>
      <c r="H8269" s="24" t="n">
        <v>1250.2</v>
      </c>
      <c r="I8269" s="24" t="n">
        <v>211.68</v>
      </c>
      <c r="J8269" s="25" t="n">
        <v>44989</v>
      </c>
      <c r="K8269" s="25" t="n">
        <v>44989</v>
      </c>
      <c r="L8269" t="n">
        <v>1</v>
      </c>
      <c r="M8269" t="n">
        <v>1</v>
      </c>
      <c r="N8269" t="n">
        <v>1</v>
      </c>
      <c r="O8269">
        <f>DATE(2026,1,1)-K8269</f>
        <v/>
      </c>
      <c r="P8269">
        <f>IF(G8269&gt;=2,"Repeat","One-time")</f>
        <v/>
      </c>
    </row>
    <row r="8270">
      <c r="A8270" t="inlineStr">
        <is>
          <t>C05607</t>
        </is>
      </c>
      <c r="B8270" t="inlineStr">
        <is>
          <t>Pooja Sinha</t>
        </is>
      </c>
      <c r="C8270" t="inlineStr">
        <is>
          <t>South</t>
        </is>
      </c>
      <c r="D8270" t="inlineStr">
        <is>
          <t>Hyderabad</t>
        </is>
      </c>
      <c r="E8270" t="inlineStr">
        <is>
          <t>No</t>
        </is>
      </c>
      <c r="F8270" t="inlineStr">
        <is>
          <t>Occasional</t>
        </is>
      </c>
      <c r="G8270" t="n">
        <v>2</v>
      </c>
      <c r="H8270" s="24" t="n">
        <v>1242.07</v>
      </c>
      <c r="I8270" s="24" t="n">
        <v>197.73</v>
      </c>
      <c r="J8270" s="25" t="n">
        <v>45515</v>
      </c>
      <c r="K8270" s="25" t="n">
        <v>45576</v>
      </c>
      <c r="L8270" t="n">
        <v>2</v>
      </c>
      <c r="M8270" t="n">
        <v>2</v>
      </c>
      <c r="N8270" t="n">
        <v>1</v>
      </c>
      <c r="O8270">
        <f>DATE(2026,1,1)-K8270</f>
        <v/>
      </c>
      <c r="P8270">
        <f>IF(G8270&gt;=2,"Repeat","One-time")</f>
        <v/>
      </c>
    </row>
    <row r="8271">
      <c r="A8271" t="inlineStr">
        <is>
          <t>C00463</t>
        </is>
      </c>
      <c r="B8271" t="inlineStr">
        <is>
          <t>Ananya Iyer</t>
        </is>
      </c>
      <c r="C8271" t="inlineStr">
        <is>
          <t>East</t>
        </is>
      </c>
      <c r="D8271" t="inlineStr">
        <is>
          <t>Patna</t>
        </is>
      </c>
      <c r="E8271" t="inlineStr">
        <is>
          <t>No</t>
        </is>
      </c>
      <c r="F8271" t="inlineStr">
        <is>
          <t>Hibernating</t>
        </is>
      </c>
      <c r="G8271" t="n">
        <v>2</v>
      </c>
      <c r="H8271" s="24" t="n">
        <v>1240.65</v>
      </c>
      <c r="I8271" s="24" t="n">
        <v>425.55</v>
      </c>
      <c r="J8271" s="25" t="n">
        <v>44947</v>
      </c>
      <c r="K8271" s="25" t="n">
        <v>44951</v>
      </c>
      <c r="L8271" t="n">
        <v>1</v>
      </c>
      <c r="M8271" t="n">
        <v>2</v>
      </c>
      <c r="N8271" t="n">
        <v>1</v>
      </c>
      <c r="O8271">
        <f>DATE(2026,1,1)-K8271</f>
        <v/>
      </c>
      <c r="P8271">
        <f>IF(G8271&gt;=2,"Repeat","One-time")</f>
        <v/>
      </c>
    </row>
    <row r="8272">
      <c r="A8272" t="inlineStr">
        <is>
          <t>C10458</t>
        </is>
      </c>
      <c r="B8272" t="inlineStr">
        <is>
          <t>Tanvi Kapoor</t>
        </is>
      </c>
      <c r="C8272" t="inlineStr">
        <is>
          <t>North</t>
        </is>
      </c>
      <c r="D8272" t="inlineStr">
        <is>
          <t>Gurugram</t>
        </is>
      </c>
      <c r="E8272" t="inlineStr">
        <is>
          <t>No</t>
        </is>
      </c>
      <c r="F8272" t="inlineStr">
        <is>
          <t>New</t>
        </is>
      </c>
      <c r="G8272" t="n">
        <v>1</v>
      </c>
      <c r="H8272" s="24" t="n">
        <v>1240.22</v>
      </c>
      <c r="I8272" s="24" t="n">
        <v>-12.1</v>
      </c>
      <c r="J8272" s="25" t="n">
        <v>45976</v>
      </c>
      <c r="K8272" s="25" t="n">
        <v>45976</v>
      </c>
      <c r="L8272" t="n">
        <v>4</v>
      </c>
      <c r="M8272" t="n">
        <v>2</v>
      </c>
      <c r="N8272" t="n">
        <v>1</v>
      </c>
      <c r="O8272">
        <f>DATE(2026,1,1)-K8272</f>
        <v/>
      </c>
      <c r="P8272">
        <f>IF(G8272&gt;=2,"Repeat","One-time")</f>
        <v/>
      </c>
    </row>
    <row r="8273">
      <c r="A8273" t="inlineStr">
        <is>
          <t>C10741</t>
        </is>
      </c>
      <c r="B8273" t="inlineStr">
        <is>
          <t>Vikram Patel</t>
        </is>
      </c>
      <c r="C8273" t="inlineStr">
        <is>
          <t>South</t>
        </is>
      </c>
      <c r="D8273" t="inlineStr">
        <is>
          <t>Hyderabad</t>
        </is>
      </c>
      <c r="E8273" t="inlineStr">
        <is>
          <t>No</t>
        </is>
      </c>
      <c r="F8273" t="inlineStr">
        <is>
          <t>New</t>
        </is>
      </c>
      <c r="G8273" t="n">
        <v>2</v>
      </c>
      <c r="H8273" s="24" t="n">
        <v>1238.38</v>
      </c>
      <c r="I8273" s="24" t="n">
        <v>389.06</v>
      </c>
      <c r="J8273" s="25" t="n">
        <v>45938</v>
      </c>
      <c r="K8273" s="25" t="n">
        <v>45940</v>
      </c>
      <c r="L8273" t="n">
        <v>4</v>
      </c>
      <c r="M8273" t="n">
        <v>3</v>
      </c>
      <c r="N8273" t="n">
        <v>1</v>
      </c>
      <c r="O8273">
        <f>DATE(2026,1,1)-K8273</f>
        <v/>
      </c>
      <c r="P8273">
        <f>IF(G8273&gt;=2,"Repeat","One-time")</f>
        <v/>
      </c>
    </row>
    <row r="8274">
      <c r="A8274" t="inlineStr">
        <is>
          <t>C02291</t>
        </is>
      </c>
      <c r="B8274" t="inlineStr">
        <is>
          <t>Abhishek Mehta</t>
        </is>
      </c>
      <c r="C8274" t="inlineStr">
        <is>
          <t>East</t>
        </is>
      </c>
      <c r="D8274" t="inlineStr">
        <is>
          <t>Kolkata</t>
        </is>
      </c>
      <c r="E8274" t="inlineStr">
        <is>
          <t>No</t>
        </is>
      </c>
      <c r="F8274" t="inlineStr">
        <is>
          <t>Occasional</t>
        </is>
      </c>
      <c r="G8274" t="n">
        <v>2</v>
      </c>
      <c r="H8274" s="24" t="n">
        <v>1237.83</v>
      </c>
      <c r="I8274" s="24" t="n">
        <v>511.28</v>
      </c>
      <c r="J8274" s="25" t="n">
        <v>45144</v>
      </c>
      <c r="K8274" s="25" t="n">
        <v>45533</v>
      </c>
      <c r="L8274" t="n">
        <v>2</v>
      </c>
      <c r="M8274" t="n">
        <v>2</v>
      </c>
      <c r="N8274" t="n">
        <v>1</v>
      </c>
      <c r="O8274">
        <f>DATE(2026,1,1)-K8274</f>
        <v/>
      </c>
      <c r="P8274">
        <f>IF(G8274&gt;=2,"Repeat","One-time")</f>
        <v/>
      </c>
    </row>
    <row r="8275">
      <c r="A8275" t="inlineStr">
        <is>
          <t>C05019</t>
        </is>
      </c>
      <c r="B8275" t="inlineStr">
        <is>
          <t>Nikhil Rao</t>
        </is>
      </c>
      <c r="C8275" t="inlineStr">
        <is>
          <t>East</t>
        </is>
      </c>
      <c r="D8275" t="inlineStr">
        <is>
          <t>Guwahati</t>
        </is>
      </c>
      <c r="E8275" t="inlineStr">
        <is>
          <t>Yes</t>
        </is>
      </c>
      <c r="F8275" t="inlineStr">
        <is>
          <t>Hibernating</t>
        </is>
      </c>
      <c r="G8275" t="n">
        <v>2</v>
      </c>
      <c r="H8275" s="24" t="n">
        <v>1235.05</v>
      </c>
      <c r="I8275" s="24" t="n">
        <v>184.88</v>
      </c>
      <c r="J8275" s="25" t="n">
        <v>45414</v>
      </c>
      <c r="K8275" s="25" t="n">
        <v>45415</v>
      </c>
      <c r="L8275" t="n">
        <v>1</v>
      </c>
      <c r="M8275" t="n">
        <v>2</v>
      </c>
      <c r="N8275" t="n">
        <v>1</v>
      </c>
      <c r="O8275">
        <f>DATE(2026,1,1)-K8275</f>
        <v/>
      </c>
      <c r="P8275">
        <f>IF(G8275&gt;=2,"Repeat","One-time")</f>
        <v/>
      </c>
    </row>
    <row r="8276">
      <c r="A8276" t="inlineStr">
        <is>
          <t>C08304</t>
        </is>
      </c>
      <c r="B8276" t="inlineStr">
        <is>
          <t>Amit Sinha</t>
        </is>
      </c>
      <c r="C8276" t="inlineStr">
        <is>
          <t>South</t>
        </is>
      </c>
      <c r="D8276" t="inlineStr">
        <is>
          <t>Hyderabad</t>
        </is>
      </c>
      <c r="E8276" t="inlineStr">
        <is>
          <t>No</t>
        </is>
      </c>
      <c r="F8276" t="inlineStr">
        <is>
          <t>Occasional</t>
        </is>
      </c>
      <c r="G8276" t="n">
        <v>1</v>
      </c>
      <c r="H8276" s="24" t="n">
        <v>1227.67</v>
      </c>
      <c r="I8276" s="24" t="n">
        <v>511.73</v>
      </c>
      <c r="J8276" s="25" t="n">
        <v>45796</v>
      </c>
      <c r="K8276" s="25" t="n">
        <v>45796</v>
      </c>
      <c r="L8276" t="n">
        <v>3</v>
      </c>
      <c r="M8276" t="n">
        <v>1</v>
      </c>
      <c r="N8276" t="n">
        <v>1</v>
      </c>
      <c r="O8276">
        <f>DATE(2026,1,1)-K8276</f>
        <v/>
      </c>
      <c r="P8276">
        <f>IF(G8276&gt;=2,"Repeat","One-time")</f>
        <v/>
      </c>
    </row>
    <row r="8277">
      <c r="A8277" t="inlineStr">
        <is>
          <t>C02745</t>
        </is>
      </c>
      <c r="B8277" t="inlineStr">
        <is>
          <t>Diya Mishra</t>
        </is>
      </c>
      <c r="C8277" t="inlineStr">
        <is>
          <t>North</t>
        </is>
      </c>
      <c r="D8277" t="inlineStr">
        <is>
          <t>Jaipur</t>
        </is>
      </c>
      <c r="E8277" t="inlineStr">
        <is>
          <t>Yes</t>
        </is>
      </c>
      <c r="F8277" t="inlineStr">
        <is>
          <t>Hibernating</t>
        </is>
      </c>
      <c r="G8277" t="n">
        <v>1</v>
      </c>
      <c r="H8277" s="24" t="n">
        <v>1220.02</v>
      </c>
      <c r="I8277" s="24" t="n">
        <v>619.36</v>
      </c>
      <c r="J8277" s="25" t="n">
        <v>45352</v>
      </c>
      <c r="K8277" s="25" t="n">
        <v>45352</v>
      </c>
      <c r="L8277" t="n">
        <v>1</v>
      </c>
      <c r="M8277" t="n">
        <v>1</v>
      </c>
      <c r="N8277" t="n">
        <v>1</v>
      </c>
      <c r="O8277">
        <f>DATE(2026,1,1)-K8277</f>
        <v/>
      </c>
      <c r="P8277">
        <f>IF(G8277&gt;=2,"Repeat","One-time")</f>
        <v/>
      </c>
    </row>
    <row r="8278">
      <c r="A8278" t="inlineStr">
        <is>
          <t>C03571</t>
        </is>
      </c>
      <c r="B8278" t="inlineStr">
        <is>
          <t>Arjun Yadav</t>
        </is>
      </c>
      <c r="C8278" t="inlineStr">
        <is>
          <t>West</t>
        </is>
      </c>
      <c r="D8278" t="inlineStr">
        <is>
          <t>Mumbai</t>
        </is>
      </c>
      <c r="E8278" t="inlineStr">
        <is>
          <t>No</t>
        </is>
      </c>
      <c r="F8278" t="inlineStr">
        <is>
          <t>Hibernating</t>
        </is>
      </c>
      <c r="G8278" t="n">
        <v>1</v>
      </c>
      <c r="H8278" s="24" t="n">
        <v>1215.76</v>
      </c>
      <c r="I8278" s="24" t="n">
        <v>680.9400000000001</v>
      </c>
      <c r="J8278" s="25" t="n">
        <v>45312</v>
      </c>
      <c r="K8278" s="25" t="n">
        <v>45312</v>
      </c>
      <c r="L8278" t="n">
        <v>1</v>
      </c>
      <c r="M8278" t="n">
        <v>1</v>
      </c>
      <c r="N8278" t="n">
        <v>1</v>
      </c>
      <c r="O8278">
        <f>DATE(2026,1,1)-K8278</f>
        <v/>
      </c>
      <c r="P8278">
        <f>IF(G8278&gt;=2,"Repeat","One-time")</f>
        <v/>
      </c>
    </row>
    <row r="8279">
      <c r="A8279" t="inlineStr">
        <is>
          <t>C01490</t>
        </is>
      </c>
      <c r="B8279" t="inlineStr">
        <is>
          <t>Abhishek Iyer</t>
        </is>
      </c>
      <c r="C8279" t="inlineStr">
        <is>
          <t>North</t>
        </is>
      </c>
      <c r="D8279" t="inlineStr">
        <is>
          <t>Chandigarh</t>
        </is>
      </c>
      <c r="E8279" t="inlineStr">
        <is>
          <t>Yes</t>
        </is>
      </c>
      <c r="F8279" t="inlineStr">
        <is>
          <t>Hibernating</t>
        </is>
      </c>
      <c r="G8279" t="n">
        <v>1</v>
      </c>
      <c r="H8279" s="24" t="n">
        <v>1215.1</v>
      </c>
      <c r="I8279" s="24" t="n">
        <v>461.88</v>
      </c>
      <c r="J8279" s="25" t="n">
        <v>45058</v>
      </c>
      <c r="K8279" s="25" t="n">
        <v>45058</v>
      </c>
      <c r="L8279" t="n">
        <v>1</v>
      </c>
      <c r="M8279" t="n">
        <v>1</v>
      </c>
      <c r="N8279" t="n">
        <v>1</v>
      </c>
      <c r="O8279">
        <f>DATE(2026,1,1)-K8279</f>
        <v/>
      </c>
      <c r="P8279">
        <f>IF(G8279&gt;=2,"Repeat","One-time")</f>
        <v/>
      </c>
    </row>
    <row r="8280">
      <c r="A8280" t="inlineStr">
        <is>
          <t>C01853</t>
        </is>
      </c>
      <c r="B8280" t="inlineStr">
        <is>
          <t>Aditya Singh</t>
        </is>
      </c>
      <c r="C8280" t="inlineStr">
        <is>
          <t>South</t>
        </is>
      </c>
      <c r="D8280" t="inlineStr">
        <is>
          <t>Bengaluru</t>
        </is>
      </c>
      <c r="E8280" t="inlineStr">
        <is>
          <t>No</t>
        </is>
      </c>
      <c r="F8280" t="inlineStr">
        <is>
          <t>Hibernating</t>
        </is>
      </c>
      <c r="G8280" t="n">
        <v>1</v>
      </c>
      <c r="H8280" s="24" t="n">
        <v>1214.15</v>
      </c>
      <c r="I8280" s="24" t="n">
        <v>389.78</v>
      </c>
      <c r="J8280" s="25" t="n">
        <v>45176</v>
      </c>
      <c r="K8280" s="25" t="n">
        <v>45176</v>
      </c>
      <c r="L8280" t="n">
        <v>1</v>
      </c>
      <c r="M8280" t="n">
        <v>1</v>
      </c>
      <c r="N8280" t="n">
        <v>1</v>
      </c>
      <c r="O8280">
        <f>DATE(2026,1,1)-K8280</f>
        <v/>
      </c>
      <c r="P8280">
        <f>IF(G8280&gt;=2,"Repeat","One-time")</f>
        <v/>
      </c>
    </row>
    <row r="8281">
      <c r="A8281" t="inlineStr">
        <is>
          <t>C01903</t>
        </is>
      </c>
      <c r="B8281" t="inlineStr">
        <is>
          <t>Shreya Joshi</t>
        </is>
      </c>
      <c r="C8281" t="inlineStr">
        <is>
          <t>North</t>
        </is>
      </c>
      <c r="D8281" t="inlineStr">
        <is>
          <t>Jaipur</t>
        </is>
      </c>
      <c r="E8281" t="inlineStr">
        <is>
          <t>No</t>
        </is>
      </c>
      <c r="F8281" t="inlineStr">
        <is>
          <t>Hibernating</t>
        </is>
      </c>
      <c r="G8281" t="n">
        <v>1</v>
      </c>
      <c r="H8281" s="24" t="n">
        <v>1214.1</v>
      </c>
      <c r="I8281" s="24" t="n">
        <v>96.28</v>
      </c>
      <c r="J8281" s="25" t="n">
        <v>45256</v>
      </c>
      <c r="K8281" s="25" t="n">
        <v>45256</v>
      </c>
      <c r="L8281" t="n">
        <v>1</v>
      </c>
      <c r="M8281" t="n">
        <v>1</v>
      </c>
      <c r="N8281" t="n">
        <v>1</v>
      </c>
      <c r="O8281">
        <f>DATE(2026,1,1)-K8281</f>
        <v/>
      </c>
      <c r="P8281">
        <f>IF(G8281&gt;=2,"Repeat","One-time")</f>
        <v/>
      </c>
    </row>
    <row r="8282">
      <c r="A8282" t="inlineStr">
        <is>
          <t>C06883</t>
        </is>
      </c>
      <c r="B8282" t="inlineStr">
        <is>
          <t>Vikram Sharma</t>
        </is>
      </c>
      <c r="C8282" t="inlineStr">
        <is>
          <t>North</t>
        </is>
      </c>
      <c r="D8282" t="inlineStr">
        <is>
          <t>Delhi</t>
        </is>
      </c>
      <c r="E8282" t="inlineStr">
        <is>
          <t>No</t>
        </is>
      </c>
      <c r="F8282" t="inlineStr">
        <is>
          <t>Occasional</t>
        </is>
      </c>
      <c r="G8282" t="n">
        <v>1</v>
      </c>
      <c r="H8282" s="24" t="n">
        <v>1210.2</v>
      </c>
      <c r="I8282" s="24" t="n">
        <v>547.35</v>
      </c>
      <c r="J8282" s="25" t="n">
        <v>45598</v>
      </c>
      <c r="K8282" s="25" t="n">
        <v>45598</v>
      </c>
      <c r="L8282" t="n">
        <v>2</v>
      </c>
      <c r="M8282" t="n">
        <v>1</v>
      </c>
      <c r="N8282" t="n">
        <v>1</v>
      </c>
      <c r="O8282">
        <f>DATE(2026,1,1)-K8282</f>
        <v/>
      </c>
      <c r="P8282">
        <f>IF(G8282&gt;=2,"Repeat","One-time")</f>
        <v/>
      </c>
    </row>
    <row r="8283">
      <c r="A8283" t="inlineStr">
        <is>
          <t>C09848</t>
        </is>
      </c>
      <c r="B8283" t="inlineStr">
        <is>
          <t>Lakshmi Sharma</t>
        </is>
      </c>
      <c r="C8283" t="inlineStr">
        <is>
          <t>East</t>
        </is>
      </c>
      <c r="D8283" t="inlineStr">
        <is>
          <t>Bhubaneswar</t>
        </is>
      </c>
      <c r="E8283" t="inlineStr">
        <is>
          <t>Yes</t>
        </is>
      </c>
      <c r="F8283" t="inlineStr">
        <is>
          <t>Loyal</t>
        </is>
      </c>
      <c r="G8283" t="n">
        <v>2</v>
      </c>
      <c r="H8283" s="24" t="n">
        <v>1207.39</v>
      </c>
      <c r="I8283" s="24" t="n">
        <v>489.6</v>
      </c>
      <c r="J8283" s="25" t="n">
        <v>45857</v>
      </c>
      <c r="K8283" s="25" t="n">
        <v>45897</v>
      </c>
      <c r="L8283" t="n">
        <v>3</v>
      </c>
      <c r="M8283" t="n">
        <v>3</v>
      </c>
      <c r="N8283" t="n">
        <v>1</v>
      </c>
      <c r="O8283">
        <f>DATE(2026,1,1)-K8283</f>
        <v/>
      </c>
      <c r="P8283">
        <f>IF(G8283&gt;=2,"Repeat","One-time")</f>
        <v/>
      </c>
    </row>
    <row r="8284">
      <c r="A8284" t="inlineStr">
        <is>
          <t>C01039</t>
        </is>
      </c>
      <c r="B8284" t="inlineStr">
        <is>
          <t>Riya Mukherjee</t>
        </is>
      </c>
      <c r="C8284" t="inlineStr">
        <is>
          <t>North</t>
        </is>
      </c>
      <c r="D8284" t="inlineStr">
        <is>
          <t>Gurugram</t>
        </is>
      </c>
      <c r="E8284" t="inlineStr">
        <is>
          <t>No</t>
        </is>
      </c>
      <c r="F8284" t="inlineStr">
        <is>
          <t>Hibernating</t>
        </is>
      </c>
      <c r="G8284" t="n">
        <v>1</v>
      </c>
      <c r="H8284" s="24" t="n">
        <v>1206.15</v>
      </c>
      <c r="I8284" s="24" t="n">
        <v>253.3</v>
      </c>
      <c r="J8284" s="25" t="n">
        <v>45274</v>
      </c>
      <c r="K8284" s="25" t="n">
        <v>45274</v>
      </c>
      <c r="L8284" t="n">
        <v>1</v>
      </c>
      <c r="M8284" t="n">
        <v>1</v>
      </c>
      <c r="N8284" t="n">
        <v>1</v>
      </c>
      <c r="O8284">
        <f>DATE(2026,1,1)-K8284</f>
        <v/>
      </c>
      <c r="P8284">
        <f>IF(G8284&gt;=2,"Repeat","One-time")</f>
        <v/>
      </c>
    </row>
    <row r="8285">
      <c r="A8285" t="inlineStr">
        <is>
          <t>C07670</t>
        </is>
      </c>
      <c r="B8285" t="inlineStr">
        <is>
          <t>Karan Chopra</t>
        </is>
      </c>
      <c r="C8285" t="inlineStr">
        <is>
          <t>East</t>
        </is>
      </c>
      <c r="D8285" t="inlineStr">
        <is>
          <t>Kolkata</t>
        </is>
      </c>
      <c r="E8285" t="inlineStr">
        <is>
          <t>Yes</t>
        </is>
      </c>
      <c r="F8285" t="inlineStr">
        <is>
          <t>Occasional</t>
        </is>
      </c>
      <c r="G8285" t="n">
        <v>1</v>
      </c>
      <c r="H8285" s="24" t="n">
        <v>1203.98</v>
      </c>
      <c r="I8285" s="24" t="n">
        <v>328.84</v>
      </c>
      <c r="J8285" s="25" t="n">
        <v>45914</v>
      </c>
      <c r="K8285" s="25" t="n">
        <v>45914</v>
      </c>
      <c r="L8285" t="n">
        <v>3</v>
      </c>
      <c r="M8285" t="n">
        <v>1</v>
      </c>
      <c r="N8285" t="n">
        <v>1</v>
      </c>
      <c r="O8285">
        <f>DATE(2026,1,1)-K8285</f>
        <v/>
      </c>
      <c r="P8285">
        <f>IF(G8285&gt;=2,"Repeat","One-time")</f>
        <v/>
      </c>
    </row>
    <row r="8286">
      <c r="A8286" t="inlineStr">
        <is>
          <t>C09106</t>
        </is>
      </c>
      <c r="B8286" t="inlineStr">
        <is>
          <t>Diya Pillai</t>
        </is>
      </c>
      <c r="C8286" t="inlineStr">
        <is>
          <t>North</t>
        </is>
      </c>
      <c r="D8286" t="inlineStr">
        <is>
          <t>Lucknow</t>
        </is>
      </c>
      <c r="E8286" t="inlineStr">
        <is>
          <t>Yes</t>
        </is>
      </c>
      <c r="F8286" t="inlineStr">
        <is>
          <t>Occasional</t>
        </is>
      </c>
      <c r="G8286" t="n">
        <v>1</v>
      </c>
      <c r="H8286" s="24" t="n">
        <v>1201.17</v>
      </c>
      <c r="I8286" s="24" t="n">
        <v>375.77</v>
      </c>
      <c r="J8286" s="25" t="n">
        <v>45904</v>
      </c>
      <c r="K8286" s="25" t="n">
        <v>45904</v>
      </c>
      <c r="L8286" t="n">
        <v>3</v>
      </c>
      <c r="M8286" t="n">
        <v>1</v>
      </c>
      <c r="N8286" t="n">
        <v>1</v>
      </c>
      <c r="O8286">
        <f>DATE(2026,1,1)-K8286</f>
        <v/>
      </c>
      <c r="P8286">
        <f>IF(G8286&gt;=2,"Repeat","One-time")</f>
        <v/>
      </c>
    </row>
    <row r="8287">
      <c r="A8287" t="inlineStr">
        <is>
          <t>C05229</t>
        </is>
      </c>
      <c r="B8287" t="inlineStr">
        <is>
          <t>Kavya Joshi</t>
        </is>
      </c>
      <c r="C8287" t="inlineStr">
        <is>
          <t>Central</t>
        </is>
      </c>
      <c r="D8287" t="inlineStr">
        <is>
          <t>Nagpur</t>
        </is>
      </c>
      <c r="E8287" t="inlineStr">
        <is>
          <t>No</t>
        </is>
      </c>
      <c r="F8287" t="inlineStr">
        <is>
          <t>Occasional</t>
        </is>
      </c>
      <c r="G8287" t="n">
        <v>1</v>
      </c>
      <c r="H8287" s="24" t="n">
        <v>1199.12</v>
      </c>
      <c r="I8287" s="24" t="n">
        <v>220.43</v>
      </c>
      <c r="J8287" s="25" t="n">
        <v>45694</v>
      </c>
      <c r="K8287" s="25" t="n">
        <v>45694</v>
      </c>
      <c r="L8287" t="n">
        <v>2</v>
      </c>
      <c r="M8287" t="n">
        <v>1</v>
      </c>
      <c r="N8287" t="n">
        <v>1</v>
      </c>
      <c r="O8287">
        <f>DATE(2026,1,1)-K8287</f>
        <v/>
      </c>
      <c r="P8287">
        <f>IF(G8287&gt;=2,"Repeat","One-time")</f>
        <v/>
      </c>
    </row>
    <row r="8288">
      <c r="A8288" t="inlineStr">
        <is>
          <t>C04232</t>
        </is>
      </c>
      <c r="B8288" t="inlineStr">
        <is>
          <t>Vikram Ghosh</t>
        </is>
      </c>
      <c r="C8288" t="inlineStr">
        <is>
          <t>North</t>
        </is>
      </c>
      <c r="D8288" t="inlineStr">
        <is>
          <t>Chandigarh</t>
        </is>
      </c>
      <c r="E8288" t="inlineStr">
        <is>
          <t>Yes</t>
        </is>
      </c>
      <c r="F8288" t="inlineStr">
        <is>
          <t>Hibernating</t>
        </is>
      </c>
      <c r="G8288" t="n">
        <v>1</v>
      </c>
      <c r="H8288" s="24" t="n">
        <v>1196.32</v>
      </c>
      <c r="I8288" s="24" t="n">
        <v>367</v>
      </c>
      <c r="J8288" s="25" t="n">
        <v>45401</v>
      </c>
      <c r="K8288" s="25" t="n">
        <v>45401</v>
      </c>
      <c r="L8288" t="n">
        <v>1</v>
      </c>
      <c r="M8288" t="n">
        <v>1</v>
      </c>
      <c r="N8288" t="n">
        <v>1</v>
      </c>
      <c r="O8288">
        <f>DATE(2026,1,1)-K8288</f>
        <v/>
      </c>
      <c r="P8288">
        <f>IF(G8288&gt;=2,"Repeat","One-time")</f>
        <v/>
      </c>
    </row>
    <row r="8289">
      <c r="A8289" t="inlineStr">
        <is>
          <t>C10502</t>
        </is>
      </c>
      <c r="B8289" t="inlineStr">
        <is>
          <t>Pooja Bose</t>
        </is>
      </c>
      <c r="C8289" t="inlineStr">
        <is>
          <t>North</t>
        </is>
      </c>
      <c r="D8289" t="inlineStr">
        <is>
          <t>Gurugram</t>
        </is>
      </c>
      <c r="E8289" t="inlineStr">
        <is>
          <t>No</t>
        </is>
      </c>
      <c r="F8289" t="inlineStr">
        <is>
          <t>New</t>
        </is>
      </c>
      <c r="G8289" t="n">
        <v>1</v>
      </c>
      <c r="H8289" s="24" t="n">
        <v>1193.33</v>
      </c>
      <c r="I8289" s="24" t="n">
        <v>433.73</v>
      </c>
      <c r="J8289" s="25" t="n">
        <v>45961</v>
      </c>
      <c r="K8289" s="25" t="n">
        <v>45961</v>
      </c>
      <c r="L8289" t="n">
        <v>4</v>
      </c>
      <c r="M8289" t="n">
        <v>2</v>
      </c>
      <c r="N8289" t="n">
        <v>1</v>
      </c>
      <c r="O8289">
        <f>DATE(2026,1,1)-K8289</f>
        <v/>
      </c>
      <c r="P8289">
        <f>IF(G8289&gt;=2,"Repeat","One-time")</f>
        <v/>
      </c>
    </row>
    <row r="8290">
      <c r="A8290" t="inlineStr">
        <is>
          <t>C11372</t>
        </is>
      </c>
      <c r="B8290" t="inlineStr">
        <is>
          <t>Varun Mukherjee</t>
        </is>
      </c>
      <c r="C8290" t="inlineStr">
        <is>
          <t>North</t>
        </is>
      </c>
      <c r="D8290" t="inlineStr">
        <is>
          <t>Jaipur</t>
        </is>
      </c>
      <c r="E8290" t="inlineStr">
        <is>
          <t>Yes</t>
        </is>
      </c>
      <c r="F8290" t="inlineStr">
        <is>
          <t>New</t>
        </is>
      </c>
      <c r="G8290" t="n">
        <v>1</v>
      </c>
      <c r="H8290" s="24" t="n">
        <v>1184.57</v>
      </c>
      <c r="I8290" s="24" t="n">
        <v>495.2</v>
      </c>
      <c r="J8290" s="25" t="n">
        <v>45969</v>
      </c>
      <c r="K8290" s="25" t="n">
        <v>45969</v>
      </c>
      <c r="L8290" t="n">
        <v>4</v>
      </c>
      <c r="M8290" t="n">
        <v>2</v>
      </c>
      <c r="N8290" t="n">
        <v>1</v>
      </c>
      <c r="O8290">
        <f>DATE(2026,1,1)-K8290</f>
        <v/>
      </c>
      <c r="P8290">
        <f>IF(G8290&gt;=2,"Repeat","One-time")</f>
        <v/>
      </c>
    </row>
    <row r="8291">
      <c r="A8291" t="inlineStr">
        <is>
          <t>C05144</t>
        </is>
      </c>
      <c r="B8291" t="inlineStr">
        <is>
          <t>Amit Khan</t>
        </is>
      </c>
      <c r="C8291" t="inlineStr">
        <is>
          <t>South</t>
        </is>
      </c>
      <c r="D8291" t="inlineStr">
        <is>
          <t>Hyderabad</t>
        </is>
      </c>
      <c r="E8291" t="inlineStr">
        <is>
          <t>No</t>
        </is>
      </c>
      <c r="F8291" t="inlineStr">
        <is>
          <t>Occasional</t>
        </is>
      </c>
      <c r="G8291" t="n">
        <v>1</v>
      </c>
      <c r="H8291" s="24" t="n">
        <v>1182.8</v>
      </c>
      <c r="I8291" s="24" t="n">
        <v>434.29</v>
      </c>
      <c r="J8291" s="25" t="n">
        <v>45595</v>
      </c>
      <c r="K8291" s="25" t="n">
        <v>45595</v>
      </c>
      <c r="L8291" t="n">
        <v>2</v>
      </c>
      <c r="M8291" t="n">
        <v>1</v>
      </c>
      <c r="N8291" t="n">
        <v>1</v>
      </c>
      <c r="O8291">
        <f>DATE(2026,1,1)-K8291</f>
        <v/>
      </c>
      <c r="P8291">
        <f>IF(G8291&gt;=2,"Repeat","One-time")</f>
        <v/>
      </c>
    </row>
    <row r="8292">
      <c r="A8292" t="inlineStr">
        <is>
          <t>C09087</t>
        </is>
      </c>
      <c r="B8292" t="inlineStr">
        <is>
          <t>Rohan Pillai</t>
        </is>
      </c>
      <c r="C8292" t="inlineStr">
        <is>
          <t>West</t>
        </is>
      </c>
      <c r="D8292" t="inlineStr">
        <is>
          <t>Ahmedabad</t>
        </is>
      </c>
      <c r="E8292" t="inlineStr">
        <is>
          <t>No</t>
        </is>
      </c>
      <c r="F8292" t="inlineStr">
        <is>
          <t>New</t>
        </is>
      </c>
      <c r="G8292" t="n">
        <v>1</v>
      </c>
      <c r="H8292" s="24" t="n">
        <v>1180.62</v>
      </c>
      <c r="I8292" s="24" t="n">
        <v>426.87</v>
      </c>
      <c r="J8292" s="25" t="n">
        <v>45936</v>
      </c>
      <c r="K8292" s="25" t="n">
        <v>45936</v>
      </c>
      <c r="L8292" t="n">
        <v>4</v>
      </c>
      <c r="M8292" t="n">
        <v>1</v>
      </c>
      <c r="N8292" t="n">
        <v>1</v>
      </c>
      <c r="O8292">
        <f>DATE(2026,1,1)-K8292</f>
        <v/>
      </c>
      <c r="P8292">
        <f>IF(G8292&gt;=2,"Repeat","One-time")</f>
        <v/>
      </c>
    </row>
    <row r="8293">
      <c r="A8293" t="inlineStr">
        <is>
          <t>C02722</t>
        </is>
      </c>
      <c r="B8293" t="inlineStr">
        <is>
          <t>Joseph Thakur</t>
        </is>
      </c>
      <c r="C8293" t="inlineStr">
        <is>
          <t>South</t>
        </is>
      </c>
      <c r="D8293" t="inlineStr">
        <is>
          <t>Bengaluru</t>
        </is>
      </c>
      <c r="E8293" t="inlineStr">
        <is>
          <t>No</t>
        </is>
      </c>
      <c r="F8293" t="inlineStr">
        <is>
          <t>Hibernating</t>
        </is>
      </c>
      <c r="G8293" t="n">
        <v>1</v>
      </c>
      <c r="H8293" s="24" t="n">
        <v>1179.4</v>
      </c>
      <c r="I8293" s="24" t="n">
        <v>442.48</v>
      </c>
      <c r="J8293" s="25" t="n">
        <v>45259</v>
      </c>
      <c r="K8293" s="25" t="n">
        <v>45259</v>
      </c>
      <c r="L8293" t="n">
        <v>1</v>
      </c>
      <c r="M8293" t="n">
        <v>1</v>
      </c>
      <c r="N8293" t="n">
        <v>1</v>
      </c>
      <c r="O8293">
        <f>DATE(2026,1,1)-K8293</f>
        <v/>
      </c>
      <c r="P8293">
        <f>IF(G8293&gt;=2,"Repeat","One-time")</f>
        <v/>
      </c>
    </row>
    <row r="8294">
      <c r="A8294" t="inlineStr">
        <is>
          <t>C00242</t>
        </is>
      </c>
      <c r="B8294" t="inlineStr">
        <is>
          <t>Riya Nair</t>
        </is>
      </c>
      <c r="C8294" t="inlineStr">
        <is>
          <t>East</t>
        </is>
      </c>
      <c r="D8294" t="inlineStr">
        <is>
          <t>Jamshedpur</t>
        </is>
      </c>
      <c r="E8294" t="inlineStr">
        <is>
          <t>No</t>
        </is>
      </c>
      <c r="F8294" t="inlineStr">
        <is>
          <t>Hibernating</t>
        </is>
      </c>
      <c r="G8294" t="n">
        <v>1</v>
      </c>
      <c r="H8294" s="24" t="n">
        <v>1176.1</v>
      </c>
      <c r="I8294" s="24" t="n">
        <v>567.9</v>
      </c>
      <c r="J8294" s="25" t="n">
        <v>44928</v>
      </c>
      <c r="K8294" s="25" t="n">
        <v>44928</v>
      </c>
      <c r="L8294" t="n">
        <v>1</v>
      </c>
      <c r="M8294" t="n">
        <v>1</v>
      </c>
      <c r="N8294" t="n">
        <v>1</v>
      </c>
      <c r="O8294">
        <f>DATE(2026,1,1)-K8294</f>
        <v/>
      </c>
      <c r="P8294">
        <f>IF(G8294&gt;=2,"Repeat","One-time")</f>
        <v/>
      </c>
    </row>
    <row r="8295">
      <c r="A8295" t="inlineStr">
        <is>
          <t>C04420</t>
        </is>
      </c>
      <c r="B8295" t="inlineStr">
        <is>
          <t>Shreya Kumar</t>
        </is>
      </c>
      <c r="C8295" t="inlineStr">
        <is>
          <t>North</t>
        </is>
      </c>
      <c r="D8295" t="inlineStr">
        <is>
          <t>Delhi</t>
        </is>
      </c>
      <c r="E8295" t="inlineStr">
        <is>
          <t>No</t>
        </is>
      </c>
      <c r="F8295" t="inlineStr">
        <is>
          <t>Hibernating</t>
        </is>
      </c>
      <c r="G8295" t="n">
        <v>1</v>
      </c>
      <c r="H8295" s="24" t="n">
        <v>1174.16</v>
      </c>
      <c r="I8295" s="24" t="n">
        <v>493.41</v>
      </c>
      <c r="J8295" s="25" t="n">
        <v>45412</v>
      </c>
      <c r="K8295" s="25" t="n">
        <v>45412</v>
      </c>
      <c r="L8295" t="n">
        <v>1</v>
      </c>
      <c r="M8295" t="n">
        <v>1</v>
      </c>
      <c r="N8295" t="n">
        <v>1</v>
      </c>
      <c r="O8295">
        <f>DATE(2026,1,1)-K8295</f>
        <v/>
      </c>
      <c r="P8295">
        <f>IF(G8295&gt;=2,"Repeat","One-time")</f>
        <v/>
      </c>
    </row>
    <row r="8296">
      <c r="A8296" t="inlineStr">
        <is>
          <t>C07179</t>
        </is>
      </c>
      <c r="B8296" t="inlineStr">
        <is>
          <t>Priya Das</t>
        </is>
      </c>
      <c r="C8296" t="inlineStr">
        <is>
          <t>East</t>
        </is>
      </c>
      <c r="D8296" t="inlineStr">
        <is>
          <t>Patna</t>
        </is>
      </c>
      <c r="E8296" t="inlineStr">
        <is>
          <t>Yes</t>
        </is>
      </c>
      <c r="F8296" t="inlineStr">
        <is>
          <t>Occasional</t>
        </is>
      </c>
      <c r="G8296" t="n">
        <v>1</v>
      </c>
      <c r="H8296" s="24" t="n">
        <v>1173.1</v>
      </c>
      <c r="I8296" s="24" t="n">
        <v>322.38</v>
      </c>
      <c r="J8296" s="25" t="n">
        <v>45660</v>
      </c>
      <c r="K8296" s="25" t="n">
        <v>45660</v>
      </c>
      <c r="L8296" t="n">
        <v>2</v>
      </c>
      <c r="M8296" t="n">
        <v>1</v>
      </c>
      <c r="N8296" t="n">
        <v>1</v>
      </c>
      <c r="O8296">
        <f>DATE(2026,1,1)-K8296</f>
        <v/>
      </c>
      <c r="P8296">
        <f>IF(G8296&gt;=2,"Repeat","One-time")</f>
        <v/>
      </c>
    </row>
    <row r="8297">
      <c r="A8297" t="inlineStr">
        <is>
          <t>C06625</t>
        </is>
      </c>
      <c r="B8297" t="inlineStr">
        <is>
          <t>Riya Das</t>
        </is>
      </c>
      <c r="C8297" t="inlineStr">
        <is>
          <t>East</t>
        </is>
      </c>
      <c r="D8297" t="inlineStr">
        <is>
          <t>Jamshedpur</t>
        </is>
      </c>
      <c r="E8297" t="inlineStr">
        <is>
          <t>No</t>
        </is>
      </c>
      <c r="F8297" t="inlineStr">
        <is>
          <t>Occasional</t>
        </is>
      </c>
      <c r="G8297" t="n">
        <v>1</v>
      </c>
      <c r="H8297" s="24" t="n">
        <v>1172.29</v>
      </c>
      <c r="I8297" s="24" t="n">
        <v>221.27</v>
      </c>
      <c r="J8297" s="25" t="n">
        <v>45598</v>
      </c>
      <c r="K8297" s="25" t="n">
        <v>45598</v>
      </c>
      <c r="L8297" t="n">
        <v>2</v>
      </c>
      <c r="M8297" t="n">
        <v>1</v>
      </c>
      <c r="N8297" t="n">
        <v>1</v>
      </c>
      <c r="O8297">
        <f>DATE(2026,1,1)-K8297</f>
        <v/>
      </c>
      <c r="P8297">
        <f>IF(G8297&gt;=2,"Repeat","One-time")</f>
        <v/>
      </c>
    </row>
    <row r="8298">
      <c r="A8298" t="inlineStr">
        <is>
          <t>C00459</t>
        </is>
      </c>
      <c r="B8298" t="inlineStr">
        <is>
          <t>Joseph Iyer</t>
        </is>
      </c>
      <c r="C8298" t="inlineStr">
        <is>
          <t>South</t>
        </is>
      </c>
      <c r="D8298" t="inlineStr">
        <is>
          <t>Chennai</t>
        </is>
      </c>
      <c r="E8298" t="inlineStr">
        <is>
          <t>Yes</t>
        </is>
      </c>
      <c r="F8298" t="inlineStr">
        <is>
          <t>Hibernating</t>
        </is>
      </c>
      <c r="G8298" t="n">
        <v>1</v>
      </c>
      <c r="H8298" s="24" t="n">
        <v>1169</v>
      </c>
      <c r="I8298" s="24" t="n">
        <v>394.28</v>
      </c>
      <c r="J8298" s="25" t="n">
        <v>45007</v>
      </c>
      <c r="K8298" s="25" t="n">
        <v>45007</v>
      </c>
      <c r="L8298" t="n">
        <v>1</v>
      </c>
      <c r="M8298" t="n">
        <v>1</v>
      </c>
      <c r="N8298" t="n">
        <v>1</v>
      </c>
      <c r="O8298">
        <f>DATE(2026,1,1)-K8298</f>
        <v/>
      </c>
      <c r="P8298">
        <f>IF(G8298&gt;=2,"Repeat","One-time")</f>
        <v/>
      </c>
    </row>
    <row r="8299">
      <c r="A8299" t="inlineStr">
        <is>
          <t>C01433</t>
        </is>
      </c>
      <c r="B8299" t="inlineStr">
        <is>
          <t>Aditya Chopra</t>
        </is>
      </c>
      <c r="C8299" t="inlineStr">
        <is>
          <t>South</t>
        </is>
      </c>
      <c r="D8299" t="inlineStr">
        <is>
          <t>Bengaluru</t>
        </is>
      </c>
      <c r="E8299" t="inlineStr">
        <is>
          <t>No</t>
        </is>
      </c>
      <c r="F8299" t="inlineStr">
        <is>
          <t>Hibernating</t>
        </is>
      </c>
      <c r="G8299" t="n">
        <v>1</v>
      </c>
      <c r="H8299" s="24" t="n">
        <v>1168.2</v>
      </c>
      <c r="I8299" s="24" t="n">
        <v>600.48</v>
      </c>
      <c r="J8299" s="25" t="n">
        <v>45088</v>
      </c>
      <c r="K8299" s="25" t="n">
        <v>45088</v>
      </c>
      <c r="L8299" t="n">
        <v>1</v>
      </c>
      <c r="M8299" t="n">
        <v>1</v>
      </c>
      <c r="N8299" t="n">
        <v>1</v>
      </c>
      <c r="O8299">
        <f>DATE(2026,1,1)-K8299</f>
        <v/>
      </c>
      <c r="P8299">
        <f>IF(G8299&gt;=2,"Repeat","One-time")</f>
        <v/>
      </c>
    </row>
    <row r="8300">
      <c r="A8300" t="inlineStr">
        <is>
          <t>C08156</t>
        </is>
      </c>
      <c r="B8300" t="inlineStr">
        <is>
          <t>Ananya Kumar</t>
        </is>
      </c>
      <c r="C8300" t="inlineStr">
        <is>
          <t>North</t>
        </is>
      </c>
      <c r="D8300" t="inlineStr">
        <is>
          <t>Lucknow</t>
        </is>
      </c>
      <c r="E8300" t="inlineStr">
        <is>
          <t>No</t>
        </is>
      </c>
      <c r="F8300" t="inlineStr">
        <is>
          <t>Occasional</t>
        </is>
      </c>
      <c r="G8300" t="n">
        <v>1</v>
      </c>
      <c r="H8300" s="24" t="n">
        <v>1163.8</v>
      </c>
      <c r="I8300" s="24" t="n">
        <v>195.64</v>
      </c>
      <c r="J8300" s="25" t="n">
        <v>45744</v>
      </c>
      <c r="K8300" s="25" t="n">
        <v>45744</v>
      </c>
      <c r="L8300" t="n">
        <v>2</v>
      </c>
      <c r="M8300" t="n">
        <v>1</v>
      </c>
      <c r="N8300" t="n">
        <v>1</v>
      </c>
      <c r="O8300">
        <f>DATE(2026,1,1)-K8300</f>
        <v/>
      </c>
      <c r="P8300">
        <f>IF(G8300&gt;=2,"Repeat","One-time")</f>
        <v/>
      </c>
    </row>
    <row r="8301">
      <c r="A8301" t="inlineStr">
        <is>
          <t>C09947</t>
        </is>
      </c>
      <c r="B8301" t="inlineStr">
        <is>
          <t>Karan Verma</t>
        </is>
      </c>
      <c r="C8301" t="inlineStr">
        <is>
          <t>South</t>
        </is>
      </c>
      <c r="D8301" t="inlineStr">
        <is>
          <t>Chennai</t>
        </is>
      </c>
      <c r="E8301" t="inlineStr">
        <is>
          <t>Yes</t>
        </is>
      </c>
      <c r="F8301" t="inlineStr">
        <is>
          <t>Occasional</t>
        </is>
      </c>
      <c r="G8301" t="n">
        <v>1</v>
      </c>
      <c r="H8301" s="24" t="n">
        <v>1163.8</v>
      </c>
      <c r="I8301" s="24" t="n">
        <v>195.64</v>
      </c>
      <c r="J8301" s="25" t="n">
        <v>45916</v>
      </c>
      <c r="K8301" s="25" t="n">
        <v>45916</v>
      </c>
      <c r="L8301" t="n">
        <v>3</v>
      </c>
      <c r="M8301" t="n">
        <v>2</v>
      </c>
      <c r="N8301" t="n">
        <v>1</v>
      </c>
      <c r="O8301">
        <f>DATE(2026,1,1)-K8301</f>
        <v/>
      </c>
      <c r="P8301">
        <f>IF(G8301&gt;=2,"Repeat","One-time")</f>
        <v/>
      </c>
    </row>
    <row r="8302">
      <c r="A8302" t="inlineStr">
        <is>
          <t>C02410</t>
        </is>
      </c>
      <c r="B8302" t="inlineStr">
        <is>
          <t>Riya Iyer</t>
        </is>
      </c>
      <c r="C8302" t="inlineStr">
        <is>
          <t>North</t>
        </is>
      </c>
      <c r="D8302" t="inlineStr">
        <is>
          <t>Jaipur</t>
        </is>
      </c>
      <c r="E8302" t="inlineStr">
        <is>
          <t>Yes</t>
        </is>
      </c>
      <c r="F8302" t="inlineStr">
        <is>
          <t>Hibernating</t>
        </is>
      </c>
      <c r="G8302" t="n">
        <v>2</v>
      </c>
      <c r="H8302" s="24" t="n">
        <v>1163.7</v>
      </c>
      <c r="I8302" s="24" t="n">
        <v>374.7</v>
      </c>
      <c r="J8302" s="25" t="n">
        <v>45130</v>
      </c>
      <c r="K8302" s="25" t="n">
        <v>45132</v>
      </c>
      <c r="L8302" t="n">
        <v>1</v>
      </c>
      <c r="M8302" t="n">
        <v>2</v>
      </c>
      <c r="N8302" t="n">
        <v>1</v>
      </c>
      <c r="O8302">
        <f>DATE(2026,1,1)-K8302</f>
        <v/>
      </c>
      <c r="P8302">
        <f>IF(G8302&gt;=2,"Repeat","One-time")</f>
        <v/>
      </c>
    </row>
    <row r="8303">
      <c r="A8303" t="inlineStr">
        <is>
          <t>C00642</t>
        </is>
      </c>
      <c r="B8303" t="inlineStr">
        <is>
          <t>Vivaan Ghosh</t>
        </is>
      </c>
      <c r="C8303" t="inlineStr">
        <is>
          <t>South</t>
        </is>
      </c>
      <c r="D8303" t="inlineStr">
        <is>
          <t>Bengaluru</t>
        </is>
      </c>
      <c r="E8303" t="inlineStr">
        <is>
          <t>No</t>
        </is>
      </c>
      <c r="F8303" t="inlineStr">
        <is>
          <t>Occasional</t>
        </is>
      </c>
      <c r="G8303" t="n">
        <v>2</v>
      </c>
      <c r="H8303" s="24" t="n">
        <v>1162.31</v>
      </c>
      <c r="I8303" s="24" t="n">
        <v>217.73</v>
      </c>
      <c r="J8303" s="25" t="n">
        <v>45614</v>
      </c>
      <c r="K8303" s="25" t="n">
        <v>45615</v>
      </c>
      <c r="L8303" t="n">
        <v>2</v>
      </c>
      <c r="M8303" t="n">
        <v>2</v>
      </c>
      <c r="N8303" t="n">
        <v>1</v>
      </c>
      <c r="O8303">
        <f>DATE(2026,1,1)-K8303</f>
        <v/>
      </c>
      <c r="P8303">
        <f>IF(G8303&gt;=2,"Repeat","One-time")</f>
        <v/>
      </c>
    </row>
    <row r="8304">
      <c r="A8304" t="inlineStr">
        <is>
          <t>C07701</t>
        </is>
      </c>
      <c r="B8304" t="inlineStr">
        <is>
          <t>Swati Agarwal</t>
        </is>
      </c>
      <c r="C8304" t="inlineStr">
        <is>
          <t>West</t>
        </is>
      </c>
      <c r="D8304" t="inlineStr">
        <is>
          <t>Mumbai</t>
        </is>
      </c>
      <c r="E8304" t="inlineStr">
        <is>
          <t>Yes</t>
        </is>
      </c>
      <c r="F8304" t="inlineStr">
        <is>
          <t>Occasional</t>
        </is>
      </c>
      <c r="G8304" t="n">
        <v>1</v>
      </c>
      <c r="H8304" s="24" t="n">
        <v>1160.07</v>
      </c>
      <c r="I8304" s="24" t="n">
        <v>452.09</v>
      </c>
      <c r="J8304" s="25" t="n">
        <v>45703</v>
      </c>
      <c r="K8304" s="25" t="n">
        <v>45703</v>
      </c>
      <c r="L8304" t="n">
        <v>2</v>
      </c>
      <c r="M8304" t="n">
        <v>1</v>
      </c>
      <c r="N8304" t="n">
        <v>1</v>
      </c>
      <c r="O8304">
        <f>DATE(2026,1,1)-K8304</f>
        <v/>
      </c>
      <c r="P8304">
        <f>IF(G8304&gt;=2,"Repeat","One-time")</f>
        <v/>
      </c>
    </row>
    <row r="8305">
      <c r="A8305" t="inlineStr">
        <is>
          <t>C08974</t>
        </is>
      </c>
      <c r="B8305" t="inlineStr">
        <is>
          <t>Aditya Yadav</t>
        </is>
      </c>
      <c r="C8305" t="inlineStr">
        <is>
          <t>North</t>
        </is>
      </c>
      <c r="D8305" t="inlineStr">
        <is>
          <t>Lucknow</t>
        </is>
      </c>
      <c r="E8305" t="inlineStr">
        <is>
          <t>No</t>
        </is>
      </c>
      <c r="F8305" t="inlineStr">
        <is>
          <t>Occasional</t>
        </is>
      </c>
      <c r="G8305" t="n">
        <v>1</v>
      </c>
      <c r="H8305" s="24" t="n">
        <v>1160.07</v>
      </c>
      <c r="I8305" s="24" t="n">
        <v>592.5700000000001</v>
      </c>
      <c r="J8305" s="25" t="n">
        <v>45802</v>
      </c>
      <c r="K8305" s="25" t="n">
        <v>45802</v>
      </c>
      <c r="L8305" t="n">
        <v>3</v>
      </c>
      <c r="M8305" t="n">
        <v>1</v>
      </c>
      <c r="N8305" t="n">
        <v>1</v>
      </c>
      <c r="O8305">
        <f>DATE(2026,1,1)-K8305</f>
        <v/>
      </c>
      <c r="P8305">
        <f>IF(G8305&gt;=2,"Repeat","One-time")</f>
        <v/>
      </c>
    </row>
    <row r="8306">
      <c r="A8306" t="inlineStr">
        <is>
          <t>C11235</t>
        </is>
      </c>
      <c r="B8306" t="inlineStr">
        <is>
          <t>Varun Chopra</t>
        </is>
      </c>
      <c r="C8306" t="inlineStr">
        <is>
          <t>South</t>
        </is>
      </c>
      <c r="D8306" t="inlineStr">
        <is>
          <t>Hyderabad</t>
        </is>
      </c>
      <c r="E8306" t="inlineStr">
        <is>
          <t>Yes</t>
        </is>
      </c>
      <c r="F8306" t="inlineStr">
        <is>
          <t>New</t>
        </is>
      </c>
      <c r="G8306" t="n">
        <v>1</v>
      </c>
      <c r="H8306" s="24" t="n">
        <v>1160.07</v>
      </c>
      <c r="I8306" s="24" t="n">
        <v>592.5700000000001</v>
      </c>
      <c r="J8306" s="25" t="n">
        <v>45992</v>
      </c>
      <c r="K8306" s="25" t="n">
        <v>45992</v>
      </c>
      <c r="L8306" t="n">
        <v>5</v>
      </c>
      <c r="M8306" t="n">
        <v>2</v>
      </c>
      <c r="N8306" t="n">
        <v>1</v>
      </c>
      <c r="O8306">
        <f>DATE(2026,1,1)-K8306</f>
        <v/>
      </c>
      <c r="P8306">
        <f>IF(G8306&gt;=2,"Repeat","One-time")</f>
        <v/>
      </c>
    </row>
    <row r="8307">
      <c r="A8307" t="inlineStr">
        <is>
          <t>C04047</t>
        </is>
      </c>
      <c r="B8307" t="inlineStr">
        <is>
          <t>Rohan Mukherjee</t>
        </is>
      </c>
      <c r="C8307" t="inlineStr">
        <is>
          <t>East</t>
        </is>
      </c>
      <c r="D8307" t="inlineStr">
        <is>
          <t>Patna</t>
        </is>
      </c>
      <c r="E8307" t="inlineStr">
        <is>
          <t>No</t>
        </is>
      </c>
      <c r="F8307" t="inlineStr">
        <is>
          <t>Hibernating</t>
        </is>
      </c>
      <c r="G8307" t="n">
        <v>1</v>
      </c>
      <c r="H8307" s="24" t="n">
        <v>1158.77</v>
      </c>
      <c r="I8307" s="24" t="n">
        <v>570.23</v>
      </c>
      <c r="J8307" s="25" t="n">
        <v>45444</v>
      </c>
      <c r="K8307" s="25" t="n">
        <v>45444</v>
      </c>
      <c r="L8307" t="n">
        <v>1</v>
      </c>
      <c r="M8307" t="n">
        <v>1</v>
      </c>
      <c r="N8307" t="n">
        <v>1</v>
      </c>
      <c r="O8307">
        <f>DATE(2026,1,1)-K8307</f>
        <v/>
      </c>
      <c r="P8307">
        <f>IF(G8307&gt;=2,"Repeat","One-time")</f>
        <v/>
      </c>
    </row>
    <row r="8308">
      <c r="A8308" t="inlineStr">
        <is>
          <t>C08953</t>
        </is>
      </c>
      <c r="B8308" t="inlineStr">
        <is>
          <t>Sanjay Banerjee</t>
        </is>
      </c>
      <c r="C8308" t="inlineStr">
        <is>
          <t>South</t>
        </is>
      </c>
      <c r="D8308" t="inlineStr">
        <is>
          <t>Hyderabad</t>
        </is>
      </c>
      <c r="E8308" t="inlineStr">
        <is>
          <t>No</t>
        </is>
      </c>
      <c r="F8308" t="inlineStr">
        <is>
          <t>Occasional</t>
        </is>
      </c>
      <c r="G8308" t="n">
        <v>2</v>
      </c>
      <c r="H8308" s="24" t="n">
        <v>1157.74</v>
      </c>
      <c r="I8308" s="24" t="n">
        <v>355.06</v>
      </c>
      <c r="J8308" s="25" t="n">
        <v>45767</v>
      </c>
      <c r="K8308" s="25" t="n">
        <v>45884</v>
      </c>
      <c r="L8308" t="n">
        <v>3</v>
      </c>
      <c r="M8308" t="n">
        <v>2</v>
      </c>
      <c r="N8308" t="n">
        <v>1</v>
      </c>
      <c r="O8308">
        <f>DATE(2026,1,1)-K8308</f>
        <v/>
      </c>
      <c r="P8308">
        <f>IF(G8308&gt;=2,"Repeat","One-time")</f>
        <v/>
      </c>
    </row>
    <row r="8309">
      <c r="A8309" t="inlineStr">
        <is>
          <t>C06488</t>
        </is>
      </c>
      <c r="B8309" t="inlineStr">
        <is>
          <t>Zoya Mehta</t>
        </is>
      </c>
      <c r="C8309" t="inlineStr">
        <is>
          <t>South</t>
        </is>
      </c>
      <c r="D8309" t="inlineStr">
        <is>
          <t>Coimbatore</t>
        </is>
      </c>
      <c r="E8309" t="inlineStr">
        <is>
          <t>No</t>
        </is>
      </c>
      <c r="F8309" t="inlineStr">
        <is>
          <t>Occasional</t>
        </is>
      </c>
      <c r="G8309" t="n">
        <v>1</v>
      </c>
      <c r="H8309" s="24" t="n">
        <v>1157.16</v>
      </c>
      <c r="I8309" s="24" t="n">
        <v>446.05</v>
      </c>
      <c r="J8309" s="25" t="n">
        <v>45598</v>
      </c>
      <c r="K8309" s="25" t="n">
        <v>45598</v>
      </c>
      <c r="L8309" t="n">
        <v>2</v>
      </c>
      <c r="M8309" t="n">
        <v>1</v>
      </c>
      <c r="N8309" t="n">
        <v>1</v>
      </c>
      <c r="O8309">
        <f>DATE(2026,1,1)-K8309</f>
        <v/>
      </c>
      <c r="P8309">
        <f>IF(G8309&gt;=2,"Repeat","One-time")</f>
        <v/>
      </c>
    </row>
    <row r="8310">
      <c r="A8310" t="inlineStr">
        <is>
          <t>C11016</t>
        </is>
      </c>
      <c r="B8310" t="inlineStr">
        <is>
          <t>Priya Mukherjee</t>
        </is>
      </c>
      <c r="C8310" t="inlineStr">
        <is>
          <t>East</t>
        </is>
      </c>
      <c r="D8310" t="inlineStr">
        <is>
          <t>Kolkata</t>
        </is>
      </c>
      <c r="E8310" t="inlineStr">
        <is>
          <t>No</t>
        </is>
      </c>
      <c r="F8310" t="inlineStr">
        <is>
          <t>New</t>
        </is>
      </c>
      <c r="G8310" t="n">
        <v>1</v>
      </c>
      <c r="H8310" s="24" t="n">
        <v>1156.99</v>
      </c>
      <c r="I8310" s="24" t="n">
        <v>302.67</v>
      </c>
      <c r="J8310" s="25" t="n">
        <v>45981</v>
      </c>
      <c r="K8310" s="25" t="n">
        <v>45981</v>
      </c>
      <c r="L8310" t="n">
        <v>4</v>
      </c>
      <c r="M8310" t="n">
        <v>2</v>
      </c>
      <c r="N8310" t="n">
        <v>1</v>
      </c>
      <c r="O8310">
        <f>DATE(2026,1,1)-K8310</f>
        <v/>
      </c>
      <c r="P8310">
        <f>IF(G8310&gt;=2,"Repeat","One-time")</f>
        <v/>
      </c>
    </row>
    <row r="8311">
      <c r="A8311" t="inlineStr">
        <is>
          <t>C03990</t>
        </is>
      </c>
      <c r="B8311" t="inlineStr">
        <is>
          <t>Riya Agarwal</t>
        </is>
      </c>
      <c r="C8311" t="inlineStr">
        <is>
          <t>West</t>
        </is>
      </c>
      <c r="D8311" t="inlineStr">
        <is>
          <t>Mumbai</t>
        </is>
      </c>
      <c r="E8311" t="inlineStr">
        <is>
          <t>No</t>
        </is>
      </c>
      <c r="F8311" t="inlineStr">
        <is>
          <t>Hibernating</t>
        </is>
      </c>
      <c r="G8311" t="n">
        <v>1</v>
      </c>
      <c r="H8311" s="24" t="n">
        <v>1154.97</v>
      </c>
      <c r="I8311" s="24" t="n">
        <v>620.15</v>
      </c>
      <c r="J8311" s="25" t="n">
        <v>45406</v>
      </c>
      <c r="K8311" s="25" t="n">
        <v>45406</v>
      </c>
      <c r="L8311" t="n">
        <v>1</v>
      </c>
      <c r="M8311" t="n">
        <v>1</v>
      </c>
      <c r="N8311" t="n">
        <v>1</v>
      </c>
      <c r="O8311">
        <f>DATE(2026,1,1)-K8311</f>
        <v/>
      </c>
      <c r="P8311">
        <f>IF(G8311&gt;=2,"Repeat","One-time")</f>
        <v/>
      </c>
    </row>
    <row r="8312">
      <c r="A8312" t="inlineStr">
        <is>
          <t>C11791</t>
        </is>
      </c>
      <c r="B8312" t="inlineStr">
        <is>
          <t>Divya Reddy</t>
        </is>
      </c>
      <c r="C8312" t="inlineStr">
        <is>
          <t>West</t>
        </is>
      </c>
      <c r="D8312" t="inlineStr">
        <is>
          <t>Pune</t>
        </is>
      </c>
      <c r="E8312" t="inlineStr">
        <is>
          <t>No</t>
        </is>
      </c>
      <c r="F8312" t="inlineStr">
        <is>
          <t>New</t>
        </is>
      </c>
      <c r="G8312" t="n">
        <v>1</v>
      </c>
      <c r="H8312" s="24" t="n">
        <v>1150.98</v>
      </c>
      <c r="I8312" s="24" t="n">
        <v>307.48</v>
      </c>
      <c r="J8312" s="25" t="n">
        <v>46020</v>
      </c>
      <c r="K8312" s="25" t="n">
        <v>46020</v>
      </c>
      <c r="L8312" t="n">
        <v>5</v>
      </c>
      <c r="M8312" t="n">
        <v>2</v>
      </c>
      <c r="N8312" t="n">
        <v>1</v>
      </c>
      <c r="O8312">
        <f>DATE(2026,1,1)-K8312</f>
        <v/>
      </c>
      <c r="P8312">
        <f>IF(G8312&gt;=2,"Repeat","One-time")</f>
        <v/>
      </c>
    </row>
    <row r="8313">
      <c r="A8313" t="inlineStr">
        <is>
          <t>C07685</t>
        </is>
      </c>
      <c r="B8313" t="inlineStr">
        <is>
          <t>Farhan Mishra</t>
        </is>
      </c>
      <c r="C8313" t="inlineStr">
        <is>
          <t>South</t>
        </is>
      </c>
      <c r="D8313" t="inlineStr">
        <is>
          <t>Bengaluru</t>
        </is>
      </c>
      <c r="E8313" t="inlineStr">
        <is>
          <t>No</t>
        </is>
      </c>
      <c r="F8313" t="inlineStr">
        <is>
          <t>Occasional</t>
        </is>
      </c>
      <c r="G8313" t="n">
        <v>1</v>
      </c>
      <c r="H8313" s="24" t="n">
        <v>1150.28</v>
      </c>
      <c r="I8313" s="24" t="n">
        <v>284.56</v>
      </c>
      <c r="J8313" s="25" t="n">
        <v>45916</v>
      </c>
      <c r="K8313" s="25" t="n">
        <v>45916</v>
      </c>
      <c r="L8313" t="n">
        <v>3</v>
      </c>
      <c r="M8313" t="n">
        <v>1</v>
      </c>
      <c r="N8313" t="n">
        <v>1</v>
      </c>
      <c r="O8313">
        <f>DATE(2026,1,1)-K8313</f>
        <v/>
      </c>
      <c r="P8313">
        <f>IF(G8313&gt;=2,"Repeat","One-time")</f>
        <v/>
      </c>
    </row>
    <row r="8314">
      <c r="A8314" t="inlineStr">
        <is>
          <t>C00392</t>
        </is>
      </c>
      <c r="B8314" t="inlineStr">
        <is>
          <t>Deepak Gupta</t>
        </is>
      </c>
      <c r="C8314" t="inlineStr">
        <is>
          <t>West</t>
        </is>
      </c>
      <c r="D8314" t="inlineStr">
        <is>
          <t>Ahmedabad</t>
        </is>
      </c>
      <c r="E8314" t="inlineStr">
        <is>
          <t>No</t>
        </is>
      </c>
      <c r="F8314" t="inlineStr">
        <is>
          <t>Hibernating</t>
        </is>
      </c>
      <c r="G8314" t="n">
        <v>1</v>
      </c>
      <c r="H8314" s="24" t="n">
        <v>1150.2</v>
      </c>
      <c r="I8314" s="24" t="n">
        <v>214.46</v>
      </c>
      <c r="J8314" s="25" t="n">
        <v>45047</v>
      </c>
      <c r="K8314" s="25" t="n">
        <v>45047</v>
      </c>
      <c r="L8314" t="n">
        <v>1</v>
      </c>
      <c r="M8314" t="n">
        <v>1</v>
      </c>
      <c r="N8314" t="n">
        <v>1</v>
      </c>
      <c r="O8314">
        <f>DATE(2026,1,1)-K8314</f>
        <v/>
      </c>
      <c r="P8314">
        <f>IF(G8314&gt;=2,"Repeat","One-time")</f>
        <v/>
      </c>
    </row>
    <row r="8315">
      <c r="A8315" t="inlineStr">
        <is>
          <t>C10802</t>
        </is>
      </c>
      <c r="B8315" t="inlineStr">
        <is>
          <t>Zoya Sharma</t>
        </is>
      </c>
      <c r="C8315" t="inlineStr">
        <is>
          <t>North</t>
        </is>
      </c>
      <c r="D8315" t="inlineStr">
        <is>
          <t>Jaipur</t>
        </is>
      </c>
      <c r="E8315" t="inlineStr">
        <is>
          <t>No</t>
        </is>
      </c>
      <c r="F8315" t="inlineStr">
        <is>
          <t>New</t>
        </is>
      </c>
      <c r="G8315" t="n">
        <v>1</v>
      </c>
      <c r="H8315" s="24" t="n">
        <v>1149.96</v>
      </c>
      <c r="I8315" s="24" t="n">
        <v>372.05</v>
      </c>
      <c r="J8315" s="25" t="n">
        <v>45960</v>
      </c>
      <c r="K8315" s="25" t="n">
        <v>45960</v>
      </c>
      <c r="L8315" t="n">
        <v>4</v>
      </c>
      <c r="M8315" t="n">
        <v>2</v>
      </c>
      <c r="N8315" t="n">
        <v>1</v>
      </c>
      <c r="O8315">
        <f>DATE(2026,1,1)-K8315</f>
        <v/>
      </c>
      <c r="P8315">
        <f>IF(G8315&gt;=2,"Repeat","One-time")</f>
        <v/>
      </c>
    </row>
    <row r="8316">
      <c r="A8316" t="inlineStr">
        <is>
          <t>C05808</t>
        </is>
      </c>
      <c r="B8316" t="inlineStr">
        <is>
          <t>Divya Sinha</t>
        </is>
      </c>
      <c r="C8316" t="inlineStr">
        <is>
          <t>North</t>
        </is>
      </c>
      <c r="D8316" t="inlineStr">
        <is>
          <t>Jaipur</t>
        </is>
      </c>
      <c r="E8316" t="inlineStr">
        <is>
          <t>No</t>
        </is>
      </c>
      <c r="F8316" t="inlineStr">
        <is>
          <t>New</t>
        </is>
      </c>
      <c r="G8316" t="n">
        <v>1</v>
      </c>
      <c r="H8316" s="24" t="n">
        <v>1147.69</v>
      </c>
      <c r="I8316" s="24" t="n">
        <v>280.76</v>
      </c>
      <c r="J8316" s="25" t="n">
        <v>45973</v>
      </c>
      <c r="K8316" s="25" t="n">
        <v>45973</v>
      </c>
      <c r="L8316" t="n">
        <v>4</v>
      </c>
      <c r="M8316" t="n">
        <v>1</v>
      </c>
      <c r="N8316" t="n">
        <v>1</v>
      </c>
      <c r="O8316">
        <f>DATE(2026,1,1)-K8316</f>
        <v/>
      </c>
      <c r="P8316">
        <f>IF(G8316&gt;=2,"Repeat","One-time")</f>
        <v/>
      </c>
    </row>
    <row r="8317">
      <c r="A8317" t="inlineStr">
        <is>
          <t>C08654</t>
        </is>
      </c>
      <c r="B8317" t="inlineStr">
        <is>
          <t>Imran Mukherjee</t>
        </is>
      </c>
      <c r="C8317" t="inlineStr">
        <is>
          <t>South</t>
        </is>
      </c>
      <c r="D8317" t="inlineStr">
        <is>
          <t>Kochi</t>
        </is>
      </c>
      <c r="E8317" t="inlineStr">
        <is>
          <t>No</t>
        </is>
      </c>
      <c r="F8317" t="inlineStr">
        <is>
          <t>Occasional</t>
        </is>
      </c>
      <c r="G8317" t="n">
        <v>1</v>
      </c>
      <c r="H8317" s="24" t="n">
        <v>1146.71</v>
      </c>
      <c r="I8317" s="24" t="n">
        <v>215.69</v>
      </c>
      <c r="J8317" s="25" t="n">
        <v>45832</v>
      </c>
      <c r="K8317" s="25" t="n">
        <v>45832</v>
      </c>
      <c r="L8317" t="n">
        <v>3</v>
      </c>
      <c r="M8317" t="n">
        <v>1</v>
      </c>
      <c r="N8317" t="n">
        <v>1</v>
      </c>
      <c r="O8317">
        <f>DATE(2026,1,1)-K8317</f>
        <v/>
      </c>
      <c r="P8317">
        <f>IF(G8317&gt;=2,"Repeat","One-time")</f>
        <v/>
      </c>
    </row>
    <row r="8318">
      <c r="A8318" t="inlineStr">
        <is>
          <t>C07526</t>
        </is>
      </c>
      <c r="B8318" t="inlineStr">
        <is>
          <t>Joseph Gupta</t>
        </is>
      </c>
      <c r="C8318" t="inlineStr">
        <is>
          <t>West</t>
        </is>
      </c>
      <c r="D8318" t="inlineStr">
        <is>
          <t>Ahmedabad</t>
        </is>
      </c>
      <c r="E8318" t="inlineStr">
        <is>
          <t>No</t>
        </is>
      </c>
      <c r="F8318" t="inlineStr">
        <is>
          <t>Occasional</t>
        </is>
      </c>
      <c r="G8318" t="n">
        <v>2</v>
      </c>
      <c r="H8318" s="24" t="n">
        <v>1145.52</v>
      </c>
      <c r="I8318" s="24" t="n">
        <v>58.08</v>
      </c>
      <c r="J8318" s="25" t="n">
        <v>45855</v>
      </c>
      <c r="K8318" s="25" t="n">
        <v>45975</v>
      </c>
      <c r="L8318" t="n">
        <v>4</v>
      </c>
      <c r="M8318" t="n">
        <v>2</v>
      </c>
      <c r="N8318" t="n">
        <v>1</v>
      </c>
      <c r="O8318">
        <f>DATE(2026,1,1)-K8318</f>
        <v/>
      </c>
      <c r="P8318">
        <f>IF(G8318&gt;=2,"Repeat","One-time")</f>
        <v/>
      </c>
    </row>
    <row r="8319">
      <c r="A8319" t="inlineStr">
        <is>
          <t>C05745</t>
        </is>
      </c>
      <c r="B8319" t="inlineStr">
        <is>
          <t>Arjun Patel</t>
        </is>
      </c>
      <c r="C8319" t="inlineStr">
        <is>
          <t>West</t>
        </is>
      </c>
      <c r="D8319" t="inlineStr">
        <is>
          <t>Pune</t>
        </is>
      </c>
      <c r="E8319" t="inlineStr">
        <is>
          <t>No</t>
        </is>
      </c>
      <c r="F8319" t="inlineStr">
        <is>
          <t>New</t>
        </is>
      </c>
      <c r="G8319" t="n">
        <v>1</v>
      </c>
      <c r="H8319" s="24" t="n">
        <v>1139.57</v>
      </c>
      <c r="I8319" s="24" t="n">
        <v>264.68</v>
      </c>
      <c r="J8319" s="25" t="n">
        <v>45942</v>
      </c>
      <c r="K8319" s="25" t="n">
        <v>45942</v>
      </c>
      <c r="L8319" t="n">
        <v>4</v>
      </c>
      <c r="M8319" t="n">
        <v>1</v>
      </c>
      <c r="N8319" t="n">
        <v>1</v>
      </c>
      <c r="O8319">
        <f>DATE(2026,1,1)-K8319</f>
        <v/>
      </c>
      <c r="P8319">
        <f>IF(G8319&gt;=2,"Repeat","One-time")</f>
        <v/>
      </c>
    </row>
    <row r="8320">
      <c r="A8320" t="inlineStr">
        <is>
          <t>C05443</t>
        </is>
      </c>
      <c r="B8320" t="inlineStr">
        <is>
          <t>Kavya Ghosh</t>
        </is>
      </c>
      <c r="C8320" t="inlineStr">
        <is>
          <t>East</t>
        </is>
      </c>
      <c r="D8320" t="inlineStr">
        <is>
          <t>Kolkata</t>
        </is>
      </c>
      <c r="E8320" t="inlineStr">
        <is>
          <t>Yes</t>
        </is>
      </c>
      <c r="F8320" t="inlineStr">
        <is>
          <t>Occasional</t>
        </is>
      </c>
      <c r="G8320" t="n">
        <v>1</v>
      </c>
      <c r="H8320" s="24" t="n">
        <v>1139.01</v>
      </c>
      <c r="I8320" s="24" t="n">
        <v>476.16</v>
      </c>
      <c r="J8320" s="25" t="n">
        <v>45574</v>
      </c>
      <c r="K8320" s="25" t="n">
        <v>45574</v>
      </c>
      <c r="L8320" t="n">
        <v>2</v>
      </c>
      <c r="M8320" t="n">
        <v>1</v>
      </c>
      <c r="N8320" t="n">
        <v>1</v>
      </c>
      <c r="O8320">
        <f>DATE(2026,1,1)-K8320</f>
        <v/>
      </c>
      <c r="P8320">
        <f>IF(G8320&gt;=2,"Repeat","One-time")</f>
        <v/>
      </c>
    </row>
    <row r="8321">
      <c r="A8321" t="inlineStr">
        <is>
          <t>C07589</t>
        </is>
      </c>
      <c r="B8321" t="inlineStr">
        <is>
          <t>Rohan Sharma</t>
        </is>
      </c>
      <c r="C8321" t="inlineStr">
        <is>
          <t>South</t>
        </is>
      </c>
      <c r="D8321" t="inlineStr">
        <is>
          <t>Coimbatore</t>
        </is>
      </c>
      <c r="E8321" t="inlineStr">
        <is>
          <t>No</t>
        </is>
      </c>
      <c r="F8321" t="inlineStr">
        <is>
          <t>Occasional</t>
        </is>
      </c>
      <c r="G8321" t="n">
        <v>1</v>
      </c>
      <c r="H8321" s="24" t="n">
        <v>1137.95</v>
      </c>
      <c r="I8321" s="24" t="n">
        <v>581.74</v>
      </c>
      <c r="J8321" s="25" t="n">
        <v>45680</v>
      </c>
      <c r="K8321" s="25" t="n">
        <v>45680</v>
      </c>
      <c r="L8321" t="n">
        <v>2</v>
      </c>
      <c r="M8321" t="n">
        <v>1</v>
      </c>
      <c r="N8321" t="n">
        <v>1</v>
      </c>
      <c r="O8321">
        <f>DATE(2026,1,1)-K8321</f>
        <v/>
      </c>
      <c r="P8321">
        <f>IF(G8321&gt;=2,"Repeat","One-time")</f>
        <v/>
      </c>
    </row>
    <row r="8322">
      <c r="A8322" t="inlineStr">
        <is>
          <t>C10649</t>
        </is>
      </c>
      <c r="B8322" t="inlineStr">
        <is>
          <t>Divya Banerjee</t>
        </is>
      </c>
      <c r="C8322" t="inlineStr">
        <is>
          <t>North</t>
        </is>
      </c>
      <c r="D8322" t="inlineStr">
        <is>
          <t>Delhi</t>
        </is>
      </c>
      <c r="E8322" t="inlineStr">
        <is>
          <t>Yes</t>
        </is>
      </c>
      <c r="F8322" t="inlineStr">
        <is>
          <t>New</t>
        </is>
      </c>
      <c r="G8322" t="n">
        <v>1</v>
      </c>
      <c r="H8322" s="24" t="n">
        <v>1137.95</v>
      </c>
      <c r="I8322" s="24" t="n">
        <v>300.01</v>
      </c>
      <c r="J8322" s="25" t="n">
        <v>45948</v>
      </c>
      <c r="K8322" s="25" t="n">
        <v>45948</v>
      </c>
      <c r="L8322" t="n">
        <v>4</v>
      </c>
      <c r="M8322" t="n">
        <v>2</v>
      </c>
      <c r="N8322" t="n">
        <v>1</v>
      </c>
      <c r="O8322">
        <f>DATE(2026,1,1)-K8322</f>
        <v/>
      </c>
      <c r="P8322">
        <f>IF(G8322&gt;=2,"Repeat","One-time")</f>
        <v/>
      </c>
    </row>
    <row r="8323">
      <c r="A8323" t="inlineStr">
        <is>
          <t>C09351</t>
        </is>
      </c>
      <c r="B8323" t="inlineStr">
        <is>
          <t>Vikram Sharma</t>
        </is>
      </c>
      <c r="C8323" t="inlineStr">
        <is>
          <t>West</t>
        </is>
      </c>
      <c r="D8323" t="inlineStr">
        <is>
          <t>Ahmedabad</t>
        </is>
      </c>
      <c r="E8323" t="inlineStr">
        <is>
          <t>No</t>
        </is>
      </c>
      <c r="F8323" t="inlineStr">
        <is>
          <t>Occasional</t>
        </is>
      </c>
      <c r="G8323" t="n">
        <v>1</v>
      </c>
      <c r="H8323" s="24" t="n">
        <v>1136.33</v>
      </c>
      <c r="I8323" s="24" t="n">
        <v>41.17</v>
      </c>
      <c r="J8323" s="25" t="n">
        <v>45883</v>
      </c>
      <c r="K8323" s="25" t="n">
        <v>45883</v>
      </c>
      <c r="L8323" t="n">
        <v>3</v>
      </c>
      <c r="M8323" t="n">
        <v>1</v>
      </c>
      <c r="N8323" t="n">
        <v>1</v>
      </c>
      <c r="O8323">
        <f>DATE(2026,1,1)-K8323</f>
        <v/>
      </c>
      <c r="P8323">
        <f>IF(G8323&gt;=2,"Repeat","One-time")</f>
        <v/>
      </c>
    </row>
    <row r="8324">
      <c r="A8324" t="inlineStr">
        <is>
          <t>C09323</t>
        </is>
      </c>
      <c r="B8324" t="inlineStr">
        <is>
          <t>Aditya Verma</t>
        </is>
      </c>
      <c r="C8324" t="inlineStr">
        <is>
          <t>West</t>
        </is>
      </c>
      <c r="D8324" t="inlineStr">
        <is>
          <t>Ahmedabad</t>
        </is>
      </c>
      <c r="E8324" t="inlineStr">
        <is>
          <t>Yes</t>
        </is>
      </c>
      <c r="F8324" t="inlineStr">
        <is>
          <t>Occasional</t>
        </is>
      </c>
      <c r="G8324" t="n">
        <v>1</v>
      </c>
      <c r="H8324" s="24" t="n">
        <v>1136</v>
      </c>
      <c r="I8324" s="24" t="n">
        <v>170.6</v>
      </c>
      <c r="J8324" s="25" t="n">
        <v>45811</v>
      </c>
      <c r="K8324" s="25" t="n">
        <v>45811</v>
      </c>
      <c r="L8324" t="n">
        <v>3</v>
      </c>
      <c r="M8324" t="n">
        <v>1</v>
      </c>
      <c r="N8324" t="n">
        <v>1</v>
      </c>
      <c r="O8324">
        <f>DATE(2026,1,1)-K8324</f>
        <v/>
      </c>
      <c r="P8324">
        <f>IF(G8324&gt;=2,"Repeat","One-time")</f>
        <v/>
      </c>
    </row>
    <row r="8325">
      <c r="A8325" t="inlineStr">
        <is>
          <t>C06703</t>
        </is>
      </c>
      <c r="B8325" t="inlineStr">
        <is>
          <t>Abhishek Rao</t>
        </is>
      </c>
      <c r="C8325" t="inlineStr">
        <is>
          <t>North</t>
        </is>
      </c>
      <c r="D8325" t="inlineStr">
        <is>
          <t>Jaipur</t>
        </is>
      </c>
      <c r="E8325" t="inlineStr">
        <is>
          <t>Yes</t>
        </is>
      </c>
      <c r="F8325" t="inlineStr">
        <is>
          <t>Occasional</t>
        </is>
      </c>
      <c r="G8325" t="n">
        <v>1</v>
      </c>
      <c r="H8325" s="24" t="n">
        <v>1131.62</v>
      </c>
      <c r="I8325" s="24" t="n">
        <v>437.2</v>
      </c>
      <c r="J8325" s="25" t="n">
        <v>45636</v>
      </c>
      <c r="K8325" s="25" t="n">
        <v>45636</v>
      </c>
      <c r="L8325" t="n">
        <v>2</v>
      </c>
      <c r="M8325" t="n">
        <v>1</v>
      </c>
      <c r="N8325" t="n">
        <v>1</v>
      </c>
      <c r="O8325">
        <f>DATE(2026,1,1)-K8325</f>
        <v/>
      </c>
      <c r="P8325">
        <f>IF(G8325&gt;=2,"Repeat","One-time")</f>
        <v/>
      </c>
    </row>
    <row r="8326">
      <c r="A8326" t="inlineStr">
        <is>
          <t>C06493</t>
        </is>
      </c>
      <c r="B8326" t="inlineStr">
        <is>
          <t>Zoya Yadav</t>
        </is>
      </c>
      <c r="C8326" t="inlineStr">
        <is>
          <t>West</t>
        </is>
      </c>
      <c r="D8326" t="inlineStr">
        <is>
          <t>Ahmedabad</t>
        </is>
      </c>
      <c r="E8326" t="inlineStr">
        <is>
          <t>No</t>
        </is>
      </c>
      <c r="F8326" t="inlineStr">
        <is>
          <t>Occasional</t>
        </is>
      </c>
      <c r="G8326" t="n">
        <v>2</v>
      </c>
      <c r="H8326" s="24" t="n">
        <v>1124.77</v>
      </c>
      <c r="I8326" s="24" t="n">
        <v>418.56</v>
      </c>
      <c r="J8326" s="25" t="n">
        <v>45654</v>
      </c>
      <c r="K8326" s="25" t="n">
        <v>45677</v>
      </c>
      <c r="L8326" t="n">
        <v>2</v>
      </c>
      <c r="M8326" t="n">
        <v>2</v>
      </c>
      <c r="N8326" t="n">
        <v>1</v>
      </c>
      <c r="O8326">
        <f>DATE(2026,1,1)-K8326</f>
        <v/>
      </c>
      <c r="P8326">
        <f>IF(G8326&gt;=2,"Repeat","One-time")</f>
        <v/>
      </c>
    </row>
    <row r="8327">
      <c r="A8327" t="inlineStr">
        <is>
          <t>C03353</t>
        </is>
      </c>
      <c r="B8327" t="inlineStr">
        <is>
          <t>Isha Nair</t>
        </is>
      </c>
      <c r="C8327" t="inlineStr">
        <is>
          <t>West</t>
        </is>
      </c>
      <c r="D8327" t="inlineStr">
        <is>
          <t>Pune</t>
        </is>
      </c>
      <c r="E8327" t="inlineStr">
        <is>
          <t>No</t>
        </is>
      </c>
      <c r="F8327" t="inlineStr">
        <is>
          <t>Hibernating</t>
        </is>
      </c>
      <c r="G8327" t="n">
        <v>2</v>
      </c>
      <c r="H8327" s="24" t="n">
        <v>1119.14</v>
      </c>
      <c r="I8327" s="24" t="n">
        <v>174.12</v>
      </c>
      <c r="J8327" s="25" t="n">
        <v>45326</v>
      </c>
      <c r="K8327" s="25" t="n">
        <v>45372</v>
      </c>
      <c r="L8327" t="n">
        <v>1</v>
      </c>
      <c r="M8327" t="n">
        <v>2</v>
      </c>
      <c r="N8327" t="n">
        <v>1</v>
      </c>
      <c r="O8327">
        <f>DATE(2026,1,1)-K8327</f>
        <v/>
      </c>
      <c r="P8327">
        <f>IF(G8327&gt;=2,"Repeat","One-time")</f>
        <v/>
      </c>
    </row>
    <row r="8328">
      <c r="A8328" t="inlineStr">
        <is>
          <t>C07772</t>
        </is>
      </c>
      <c r="B8328" t="inlineStr">
        <is>
          <t>Nikhil Das</t>
        </is>
      </c>
      <c r="C8328" t="inlineStr">
        <is>
          <t>South</t>
        </is>
      </c>
      <c r="D8328" t="inlineStr">
        <is>
          <t>Chennai</t>
        </is>
      </c>
      <c r="E8328" t="inlineStr">
        <is>
          <t>No</t>
        </is>
      </c>
      <c r="F8328" t="inlineStr">
        <is>
          <t>Occasional</t>
        </is>
      </c>
      <c r="G8328" t="n">
        <v>1</v>
      </c>
      <c r="H8328" s="24" t="n">
        <v>1118.97</v>
      </c>
      <c r="I8328" s="24" t="n">
        <v>345.66</v>
      </c>
      <c r="J8328" s="25" t="n">
        <v>45679</v>
      </c>
      <c r="K8328" s="25" t="n">
        <v>45679</v>
      </c>
      <c r="L8328" t="n">
        <v>2</v>
      </c>
      <c r="M8328" t="n">
        <v>1</v>
      </c>
      <c r="N8328" t="n">
        <v>1</v>
      </c>
      <c r="O8328">
        <f>DATE(2026,1,1)-K8328</f>
        <v/>
      </c>
      <c r="P8328">
        <f>IF(G8328&gt;=2,"Repeat","One-time")</f>
        <v/>
      </c>
    </row>
    <row r="8329">
      <c r="A8329" t="inlineStr">
        <is>
          <t>C09617</t>
        </is>
      </c>
      <c r="B8329" t="inlineStr">
        <is>
          <t>Meera Rao</t>
        </is>
      </c>
      <c r="C8329" t="inlineStr">
        <is>
          <t>South</t>
        </is>
      </c>
      <c r="D8329" t="inlineStr">
        <is>
          <t>Kochi</t>
        </is>
      </c>
      <c r="E8329" t="inlineStr">
        <is>
          <t>No</t>
        </is>
      </c>
      <c r="F8329" t="inlineStr">
        <is>
          <t>Occasional</t>
        </is>
      </c>
      <c r="G8329" t="n">
        <v>1</v>
      </c>
      <c r="H8329" s="24" t="n">
        <v>1118.97</v>
      </c>
      <c r="I8329" s="24" t="n">
        <v>460.91</v>
      </c>
      <c r="J8329" s="25" t="n">
        <v>45839</v>
      </c>
      <c r="K8329" s="25" t="n">
        <v>45839</v>
      </c>
      <c r="L8329" t="n">
        <v>3</v>
      </c>
      <c r="M8329" t="n">
        <v>1</v>
      </c>
      <c r="N8329" t="n">
        <v>1</v>
      </c>
      <c r="O8329">
        <f>DATE(2026,1,1)-K8329</f>
        <v/>
      </c>
      <c r="P8329">
        <f>IF(G8329&gt;=2,"Repeat","One-time")</f>
        <v/>
      </c>
    </row>
    <row r="8330">
      <c r="A8330" t="inlineStr">
        <is>
          <t>C07462</t>
        </is>
      </c>
      <c r="B8330" t="inlineStr">
        <is>
          <t>Neha Bose</t>
        </is>
      </c>
      <c r="C8330" t="inlineStr">
        <is>
          <t>West</t>
        </is>
      </c>
      <c r="D8330" t="inlineStr">
        <is>
          <t>Pune</t>
        </is>
      </c>
      <c r="E8330" t="inlineStr">
        <is>
          <t>Yes</t>
        </is>
      </c>
      <c r="F8330" t="inlineStr">
        <is>
          <t>Occasional</t>
        </is>
      </c>
      <c r="G8330" t="n">
        <v>1</v>
      </c>
      <c r="H8330" s="24" t="n">
        <v>1118.21</v>
      </c>
      <c r="I8330" s="24" t="n">
        <v>403.01</v>
      </c>
      <c r="J8330" s="25" t="n">
        <v>45682</v>
      </c>
      <c r="K8330" s="25" t="n">
        <v>45682</v>
      </c>
      <c r="L8330" t="n">
        <v>2</v>
      </c>
      <c r="M8330" t="n">
        <v>1</v>
      </c>
      <c r="N8330" t="n">
        <v>1</v>
      </c>
      <c r="O8330">
        <f>DATE(2026,1,1)-K8330</f>
        <v/>
      </c>
      <c r="P8330">
        <f>IF(G8330&gt;=2,"Repeat","One-time")</f>
        <v/>
      </c>
    </row>
    <row r="8331">
      <c r="A8331" t="inlineStr">
        <is>
          <t>C00058</t>
        </is>
      </c>
      <c r="B8331" t="inlineStr">
        <is>
          <t>Manish Shah</t>
        </is>
      </c>
      <c r="C8331" t="inlineStr">
        <is>
          <t>West</t>
        </is>
      </c>
      <c r="D8331" t="inlineStr">
        <is>
          <t>Mumbai</t>
        </is>
      </c>
      <c r="E8331" t="inlineStr">
        <is>
          <t>No</t>
        </is>
      </c>
      <c r="F8331" t="inlineStr">
        <is>
          <t>Hibernating</t>
        </is>
      </c>
      <c r="G8331" t="n">
        <v>1</v>
      </c>
      <c r="H8331" s="24" t="n">
        <v>1115.45</v>
      </c>
      <c r="I8331" s="24" t="n">
        <v>434.7</v>
      </c>
      <c r="J8331" s="25" t="n">
        <v>45330</v>
      </c>
      <c r="K8331" s="25" t="n">
        <v>45330</v>
      </c>
      <c r="L8331" t="n">
        <v>1</v>
      </c>
      <c r="M8331" t="n">
        <v>1</v>
      </c>
      <c r="N8331" t="n">
        <v>1</v>
      </c>
      <c r="O8331">
        <f>DATE(2026,1,1)-K8331</f>
        <v/>
      </c>
      <c r="P8331">
        <f>IF(G8331&gt;=2,"Repeat","One-time")</f>
        <v/>
      </c>
    </row>
    <row r="8332">
      <c r="A8332" t="inlineStr">
        <is>
          <t>C10719</t>
        </is>
      </c>
      <c r="B8332" t="inlineStr">
        <is>
          <t>Suresh Mukherjee</t>
        </is>
      </c>
      <c r="C8332" t="inlineStr">
        <is>
          <t>North</t>
        </is>
      </c>
      <c r="D8332" t="inlineStr">
        <is>
          <t>Jaipur</t>
        </is>
      </c>
      <c r="E8332" t="inlineStr">
        <is>
          <t>No</t>
        </is>
      </c>
      <c r="F8332" t="inlineStr">
        <is>
          <t>New</t>
        </is>
      </c>
      <c r="G8332" t="n">
        <v>1</v>
      </c>
      <c r="H8332" s="24" t="n">
        <v>1111.51</v>
      </c>
      <c r="I8332" s="24" t="n">
        <v>495.31</v>
      </c>
      <c r="J8332" s="25" t="n">
        <v>45979</v>
      </c>
      <c r="K8332" s="25" t="n">
        <v>45979</v>
      </c>
      <c r="L8332" t="n">
        <v>4</v>
      </c>
      <c r="M8332" t="n">
        <v>2</v>
      </c>
      <c r="N8332" t="n">
        <v>1</v>
      </c>
      <c r="O8332">
        <f>DATE(2026,1,1)-K8332</f>
        <v/>
      </c>
      <c r="P8332">
        <f>IF(G8332&gt;=2,"Repeat","One-time")</f>
        <v/>
      </c>
    </row>
    <row r="8333">
      <c r="A8333" t="inlineStr">
        <is>
          <t>C03117</t>
        </is>
      </c>
      <c r="B8333" t="inlineStr">
        <is>
          <t>Zoya Shah</t>
        </is>
      </c>
      <c r="C8333" t="inlineStr">
        <is>
          <t>North</t>
        </is>
      </c>
      <c r="D8333" t="inlineStr">
        <is>
          <t>Delhi</t>
        </is>
      </c>
      <c r="E8333" t="inlineStr">
        <is>
          <t>No</t>
        </is>
      </c>
      <c r="F8333" t="inlineStr">
        <is>
          <t>Hibernating</t>
        </is>
      </c>
      <c r="G8333" t="n">
        <v>1</v>
      </c>
      <c r="H8333" s="24" t="n">
        <v>1109</v>
      </c>
      <c r="I8333" s="24" t="n">
        <v>367.02</v>
      </c>
      <c r="J8333" s="25" t="n">
        <v>45212</v>
      </c>
      <c r="K8333" s="25" t="n">
        <v>45212</v>
      </c>
      <c r="L8333" t="n">
        <v>1</v>
      </c>
      <c r="M8333" t="n">
        <v>1</v>
      </c>
      <c r="N8333" t="n">
        <v>1</v>
      </c>
      <c r="O8333">
        <f>DATE(2026,1,1)-K8333</f>
        <v/>
      </c>
      <c r="P8333">
        <f>IF(G8333&gt;=2,"Repeat","One-time")</f>
        <v/>
      </c>
    </row>
    <row r="8334">
      <c r="A8334" t="inlineStr">
        <is>
          <t>C11306</t>
        </is>
      </c>
      <c r="B8334" t="inlineStr">
        <is>
          <t>Varun Fernandes</t>
        </is>
      </c>
      <c r="C8334" t="inlineStr">
        <is>
          <t>South</t>
        </is>
      </c>
      <c r="D8334" t="inlineStr">
        <is>
          <t>Bengaluru</t>
        </is>
      </c>
      <c r="E8334" t="inlineStr">
        <is>
          <t>Yes</t>
        </is>
      </c>
      <c r="F8334" t="inlineStr">
        <is>
          <t>New</t>
        </is>
      </c>
      <c r="G8334" t="n">
        <v>1</v>
      </c>
      <c r="H8334" s="24" t="n">
        <v>1108.75</v>
      </c>
      <c r="I8334" s="24" t="n">
        <v>408.3</v>
      </c>
      <c r="J8334" s="25" t="n">
        <v>45995</v>
      </c>
      <c r="K8334" s="25" t="n">
        <v>45995</v>
      </c>
      <c r="L8334" t="n">
        <v>5</v>
      </c>
      <c r="M8334" t="n">
        <v>2</v>
      </c>
      <c r="N8334" t="n">
        <v>1</v>
      </c>
      <c r="O8334">
        <f>DATE(2026,1,1)-K8334</f>
        <v/>
      </c>
      <c r="P8334">
        <f>IF(G8334&gt;=2,"Repeat","One-time")</f>
        <v/>
      </c>
    </row>
    <row r="8335">
      <c r="A8335" t="inlineStr">
        <is>
          <t>C06528</t>
        </is>
      </c>
      <c r="B8335" t="inlineStr">
        <is>
          <t>Imran Kapoor</t>
        </is>
      </c>
      <c r="C8335" t="inlineStr">
        <is>
          <t>North</t>
        </is>
      </c>
      <c r="D8335" t="inlineStr">
        <is>
          <t>Delhi</t>
        </is>
      </c>
      <c r="E8335" t="inlineStr">
        <is>
          <t>No</t>
        </is>
      </c>
      <c r="F8335" t="inlineStr">
        <is>
          <t>Occasional</t>
        </is>
      </c>
      <c r="G8335" t="n">
        <v>2</v>
      </c>
      <c r="H8335" s="24" t="n">
        <v>1106.42</v>
      </c>
      <c r="I8335" s="24" t="n">
        <v>451.17</v>
      </c>
      <c r="J8335" s="25" t="n">
        <v>45576</v>
      </c>
      <c r="K8335" s="25" t="n">
        <v>45766</v>
      </c>
      <c r="L8335" t="n">
        <v>3</v>
      </c>
      <c r="M8335" t="n">
        <v>2</v>
      </c>
      <c r="N8335" t="n">
        <v>1</v>
      </c>
      <c r="O8335">
        <f>DATE(2026,1,1)-K8335</f>
        <v/>
      </c>
      <c r="P8335">
        <f>IF(G8335&gt;=2,"Repeat","One-time")</f>
        <v/>
      </c>
    </row>
    <row r="8336">
      <c r="A8336" t="inlineStr">
        <is>
          <t>C03532</t>
        </is>
      </c>
      <c r="B8336" t="inlineStr">
        <is>
          <t>Karan Fernandes</t>
        </is>
      </c>
      <c r="C8336" t="inlineStr">
        <is>
          <t>South</t>
        </is>
      </c>
      <c r="D8336" t="inlineStr">
        <is>
          <t>Kochi</t>
        </is>
      </c>
      <c r="E8336" t="inlineStr">
        <is>
          <t>Yes</t>
        </is>
      </c>
      <c r="F8336" t="inlineStr">
        <is>
          <t>Hibernating</t>
        </is>
      </c>
      <c r="G8336" t="n">
        <v>1</v>
      </c>
      <c r="H8336" s="24" t="n">
        <v>1104.15</v>
      </c>
      <c r="I8336" s="24" t="n">
        <v>274.68</v>
      </c>
      <c r="J8336" s="25" t="n">
        <v>45260</v>
      </c>
      <c r="K8336" s="25" t="n">
        <v>45260</v>
      </c>
      <c r="L8336" t="n">
        <v>1</v>
      </c>
      <c r="M8336" t="n">
        <v>1</v>
      </c>
      <c r="N8336" t="n">
        <v>1</v>
      </c>
      <c r="O8336">
        <f>DATE(2026,1,1)-K8336</f>
        <v/>
      </c>
      <c r="P8336">
        <f>IF(G8336&gt;=2,"Repeat","One-time")</f>
        <v/>
      </c>
    </row>
    <row r="8337">
      <c r="A8337" t="inlineStr">
        <is>
          <t>C02616</t>
        </is>
      </c>
      <c r="B8337" t="inlineStr">
        <is>
          <t>Divya Fernandes</t>
        </is>
      </c>
      <c r="C8337" t="inlineStr">
        <is>
          <t>East</t>
        </is>
      </c>
      <c r="D8337" t="inlineStr">
        <is>
          <t>Kolkata</t>
        </is>
      </c>
      <c r="E8337" t="inlineStr">
        <is>
          <t>Yes</t>
        </is>
      </c>
      <c r="F8337" t="inlineStr">
        <is>
          <t>At Risk</t>
        </is>
      </c>
      <c r="G8337" t="n">
        <v>3</v>
      </c>
      <c r="H8337" s="24" t="n">
        <v>1100.89</v>
      </c>
      <c r="I8337" s="24" t="n">
        <v>156.06</v>
      </c>
      <c r="J8337" s="25" t="n">
        <v>45256</v>
      </c>
      <c r="K8337" s="25" t="n">
        <v>45357</v>
      </c>
      <c r="L8337" t="n">
        <v>1</v>
      </c>
      <c r="M8337" t="n">
        <v>3</v>
      </c>
      <c r="N8337" t="n">
        <v>1</v>
      </c>
      <c r="O8337">
        <f>DATE(2026,1,1)-K8337</f>
        <v/>
      </c>
      <c r="P8337">
        <f>IF(G8337&gt;=2,"Repeat","One-time")</f>
        <v/>
      </c>
    </row>
    <row r="8338">
      <c r="A8338" t="inlineStr">
        <is>
          <t>C10768</t>
        </is>
      </c>
      <c r="B8338" t="inlineStr">
        <is>
          <t>Ritu Mishra</t>
        </is>
      </c>
      <c r="C8338" t="inlineStr">
        <is>
          <t>East</t>
        </is>
      </c>
      <c r="D8338" t="inlineStr">
        <is>
          <t>Kolkata</t>
        </is>
      </c>
      <c r="E8338" t="inlineStr">
        <is>
          <t>No</t>
        </is>
      </c>
      <c r="F8338" t="inlineStr">
        <is>
          <t>New</t>
        </is>
      </c>
      <c r="G8338" t="n">
        <v>1</v>
      </c>
      <c r="H8338" s="24" t="n">
        <v>1099.01</v>
      </c>
      <c r="I8338" s="24" t="n">
        <v>391.03</v>
      </c>
      <c r="J8338" s="25" t="n">
        <v>45993</v>
      </c>
      <c r="K8338" s="25" t="n">
        <v>45993</v>
      </c>
      <c r="L8338" t="n">
        <v>5</v>
      </c>
      <c r="M8338" t="n">
        <v>2</v>
      </c>
      <c r="N8338" t="n">
        <v>1</v>
      </c>
      <c r="O8338">
        <f>DATE(2026,1,1)-K8338</f>
        <v/>
      </c>
      <c r="P8338">
        <f>IF(G8338&gt;=2,"Repeat","One-time")</f>
        <v/>
      </c>
    </row>
    <row r="8339">
      <c r="A8339" t="inlineStr">
        <is>
          <t>C03822</t>
        </is>
      </c>
      <c r="B8339" t="inlineStr">
        <is>
          <t>Manish Gupta</t>
        </is>
      </c>
      <c r="C8339" t="inlineStr">
        <is>
          <t>West</t>
        </is>
      </c>
      <c r="D8339" t="inlineStr">
        <is>
          <t>Mumbai</t>
        </is>
      </c>
      <c r="E8339" t="inlineStr">
        <is>
          <t>No</t>
        </is>
      </c>
      <c r="F8339" t="inlineStr">
        <is>
          <t>Occasional</t>
        </is>
      </c>
      <c r="G8339" t="n">
        <v>2</v>
      </c>
      <c r="H8339" s="24" t="n">
        <v>1098.21</v>
      </c>
      <c r="I8339" s="24" t="n">
        <v>548.13</v>
      </c>
      <c r="J8339" s="25" t="n">
        <v>45521</v>
      </c>
      <c r="K8339" s="25" t="n">
        <v>45795</v>
      </c>
      <c r="L8339" t="n">
        <v>3</v>
      </c>
      <c r="M8339" t="n">
        <v>2</v>
      </c>
      <c r="N8339" t="n">
        <v>1</v>
      </c>
      <c r="O8339">
        <f>DATE(2026,1,1)-K8339</f>
        <v/>
      </c>
      <c r="P8339">
        <f>IF(G8339&gt;=2,"Repeat","One-time")</f>
        <v/>
      </c>
    </row>
    <row r="8340">
      <c r="A8340" t="inlineStr">
        <is>
          <t>C08832</t>
        </is>
      </c>
      <c r="B8340" t="inlineStr">
        <is>
          <t>Kavya Khan</t>
        </is>
      </c>
      <c r="C8340" t="inlineStr">
        <is>
          <t>West</t>
        </is>
      </c>
      <c r="D8340" t="inlineStr">
        <is>
          <t>Mumbai</t>
        </is>
      </c>
      <c r="E8340" t="inlineStr">
        <is>
          <t>No</t>
        </is>
      </c>
      <c r="F8340" t="inlineStr">
        <is>
          <t>Occasional</t>
        </is>
      </c>
      <c r="G8340" t="n">
        <v>1</v>
      </c>
      <c r="H8340" s="24" t="n">
        <v>1097.01</v>
      </c>
      <c r="I8340" s="24" t="n">
        <v>317.92</v>
      </c>
      <c r="J8340" s="25" t="n">
        <v>45839</v>
      </c>
      <c r="K8340" s="25" t="n">
        <v>45839</v>
      </c>
      <c r="L8340" t="n">
        <v>3</v>
      </c>
      <c r="M8340" t="n">
        <v>1</v>
      </c>
      <c r="N8340" t="n">
        <v>1</v>
      </c>
      <c r="O8340">
        <f>DATE(2026,1,1)-K8340</f>
        <v/>
      </c>
      <c r="P8340">
        <f>IF(G8340&gt;=2,"Repeat","One-time")</f>
        <v/>
      </c>
    </row>
    <row r="8341">
      <c r="A8341" t="inlineStr">
        <is>
          <t>C03394</t>
        </is>
      </c>
      <c r="B8341" t="inlineStr">
        <is>
          <t>Gurpreet Menon</t>
        </is>
      </c>
      <c r="C8341" t="inlineStr">
        <is>
          <t>South</t>
        </is>
      </c>
      <c r="D8341" t="inlineStr">
        <is>
          <t>Bengaluru</t>
        </is>
      </c>
      <c r="E8341" t="inlineStr">
        <is>
          <t>No</t>
        </is>
      </c>
      <c r="F8341" t="inlineStr">
        <is>
          <t>Occasional</t>
        </is>
      </c>
      <c r="G8341" t="n">
        <v>1</v>
      </c>
      <c r="H8341" s="24" t="n">
        <v>1094.18</v>
      </c>
      <c r="I8341" s="24" t="n">
        <v>288.47</v>
      </c>
      <c r="J8341" s="25" t="n">
        <v>45518</v>
      </c>
      <c r="K8341" s="25" t="n">
        <v>45518</v>
      </c>
      <c r="L8341" t="n">
        <v>2</v>
      </c>
      <c r="M8341" t="n">
        <v>1</v>
      </c>
      <c r="N8341" t="n">
        <v>1</v>
      </c>
      <c r="O8341">
        <f>DATE(2026,1,1)-K8341</f>
        <v/>
      </c>
      <c r="P8341">
        <f>IF(G8341&gt;=2,"Repeat","One-time")</f>
        <v/>
      </c>
    </row>
    <row r="8342">
      <c r="A8342" t="inlineStr">
        <is>
          <t>C08166</t>
        </is>
      </c>
      <c r="B8342" t="inlineStr">
        <is>
          <t>Isha Mukherjee</t>
        </is>
      </c>
      <c r="C8342" t="inlineStr">
        <is>
          <t>West</t>
        </is>
      </c>
      <c r="D8342" t="inlineStr">
        <is>
          <t>Ahmedabad</t>
        </is>
      </c>
      <c r="E8342" t="inlineStr">
        <is>
          <t>No</t>
        </is>
      </c>
      <c r="F8342" t="inlineStr">
        <is>
          <t>Occasional</t>
        </is>
      </c>
      <c r="G8342" t="n">
        <v>1</v>
      </c>
      <c r="H8342" s="24" t="n">
        <v>1088.31</v>
      </c>
      <c r="I8342" s="24" t="n">
        <v>537.71</v>
      </c>
      <c r="J8342" s="25" t="n">
        <v>45808</v>
      </c>
      <c r="K8342" s="25" t="n">
        <v>45808</v>
      </c>
      <c r="L8342" t="n">
        <v>3</v>
      </c>
      <c r="M8342" t="n">
        <v>1</v>
      </c>
      <c r="N8342" t="n">
        <v>1</v>
      </c>
      <c r="O8342">
        <f>DATE(2026,1,1)-K8342</f>
        <v/>
      </c>
      <c r="P8342">
        <f>IF(G8342&gt;=2,"Repeat","One-time")</f>
        <v/>
      </c>
    </row>
    <row r="8343">
      <c r="A8343" t="inlineStr">
        <is>
          <t>C07948</t>
        </is>
      </c>
      <c r="B8343" t="inlineStr">
        <is>
          <t>Vivaan Singh</t>
        </is>
      </c>
      <c r="C8343" t="inlineStr">
        <is>
          <t>North</t>
        </is>
      </c>
      <c r="D8343" t="inlineStr">
        <is>
          <t>Jaipur</t>
        </is>
      </c>
      <c r="E8343" t="inlineStr">
        <is>
          <t>No</t>
        </is>
      </c>
      <c r="F8343" t="inlineStr">
        <is>
          <t>Occasional</t>
        </is>
      </c>
      <c r="G8343" t="n">
        <v>1</v>
      </c>
      <c r="H8343" s="24" t="n">
        <v>1088.25</v>
      </c>
      <c r="I8343" s="24" t="n">
        <v>411.68</v>
      </c>
      <c r="J8343" s="25" t="n">
        <v>45768</v>
      </c>
      <c r="K8343" s="25" t="n">
        <v>45768</v>
      </c>
      <c r="L8343" t="n">
        <v>3</v>
      </c>
      <c r="M8343" t="n">
        <v>1</v>
      </c>
      <c r="N8343" t="n">
        <v>1</v>
      </c>
      <c r="O8343">
        <f>DATE(2026,1,1)-K8343</f>
        <v/>
      </c>
      <c r="P8343">
        <f>IF(G8343&gt;=2,"Repeat","One-time")</f>
        <v/>
      </c>
    </row>
    <row r="8344">
      <c r="A8344" t="inlineStr">
        <is>
          <t>C09440</t>
        </is>
      </c>
      <c r="B8344" t="inlineStr">
        <is>
          <t>Shreya Gupta</t>
        </is>
      </c>
      <c r="C8344" t="inlineStr">
        <is>
          <t>South</t>
        </is>
      </c>
      <c r="D8344" t="inlineStr">
        <is>
          <t>Hyderabad</t>
        </is>
      </c>
      <c r="E8344" t="inlineStr">
        <is>
          <t>No</t>
        </is>
      </c>
      <c r="F8344" t="inlineStr">
        <is>
          <t>Occasional</t>
        </is>
      </c>
      <c r="G8344" t="n">
        <v>1</v>
      </c>
      <c r="H8344" s="24" t="n">
        <v>1084.95</v>
      </c>
      <c r="I8344" s="24" t="n">
        <v>460.15</v>
      </c>
      <c r="J8344" s="25" t="n">
        <v>45843</v>
      </c>
      <c r="K8344" s="25" t="n">
        <v>45843</v>
      </c>
      <c r="L8344" t="n">
        <v>3</v>
      </c>
      <c r="M8344" t="n">
        <v>1</v>
      </c>
      <c r="N8344" t="n">
        <v>1</v>
      </c>
      <c r="O8344">
        <f>DATE(2026,1,1)-K8344</f>
        <v/>
      </c>
      <c r="P8344">
        <f>IF(G8344&gt;=2,"Repeat","One-time")</f>
        <v/>
      </c>
    </row>
    <row r="8345">
      <c r="A8345" t="inlineStr">
        <is>
          <t>C07989</t>
        </is>
      </c>
      <c r="B8345" t="inlineStr">
        <is>
          <t>Riya Iyer</t>
        </is>
      </c>
      <c r="C8345" t="inlineStr">
        <is>
          <t>North</t>
        </is>
      </c>
      <c r="D8345" t="inlineStr">
        <is>
          <t>Gurugram</t>
        </is>
      </c>
      <c r="E8345" t="inlineStr">
        <is>
          <t>Yes</t>
        </is>
      </c>
      <c r="F8345" t="inlineStr">
        <is>
          <t>Occasional</t>
        </is>
      </c>
      <c r="G8345" t="n">
        <v>1</v>
      </c>
      <c r="H8345" s="24" t="n">
        <v>1079.54</v>
      </c>
      <c r="I8345" s="24" t="n">
        <v>360.91</v>
      </c>
      <c r="J8345" s="25" t="n">
        <v>45899</v>
      </c>
      <c r="K8345" s="25" t="n">
        <v>45899</v>
      </c>
      <c r="L8345" t="n">
        <v>3</v>
      </c>
      <c r="M8345" t="n">
        <v>1</v>
      </c>
      <c r="N8345" t="n">
        <v>1</v>
      </c>
      <c r="O8345">
        <f>DATE(2026,1,1)-K8345</f>
        <v/>
      </c>
      <c r="P8345">
        <f>IF(G8345&gt;=2,"Repeat","One-time")</f>
        <v/>
      </c>
    </row>
    <row r="8346">
      <c r="A8346" t="inlineStr">
        <is>
          <t>C00602</t>
        </is>
      </c>
      <c r="B8346" t="inlineStr">
        <is>
          <t>Deepak Chopra</t>
        </is>
      </c>
      <c r="C8346" t="inlineStr">
        <is>
          <t>North</t>
        </is>
      </c>
      <c r="D8346" t="inlineStr">
        <is>
          <t>Jaipur</t>
        </is>
      </c>
      <c r="E8346" t="inlineStr">
        <is>
          <t>Yes</t>
        </is>
      </c>
      <c r="F8346" t="inlineStr">
        <is>
          <t>Hibernating</t>
        </is>
      </c>
      <c r="G8346" t="n">
        <v>1</v>
      </c>
      <c r="H8346" s="24" t="n">
        <v>1078</v>
      </c>
      <c r="I8346" s="24" t="n">
        <v>401.91</v>
      </c>
      <c r="J8346" s="25" t="n">
        <v>44951</v>
      </c>
      <c r="K8346" s="25" t="n">
        <v>44951</v>
      </c>
      <c r="L8346" t="n">
        <v>1</v>
      </c>
      <c r="M8346" t="n">
        <v>1</v>
      </c>
      <c r="N8346" t="n">
        <v>1</v>
      </c>
      <c r="O8346">
        <f>DATE(2026,1,1)-K8346</f>
        <v/>
      </c>
      <c r="P8346">
        <f>IF(G8346&gt;=2,"Repeat","One-time")</f>
        <v/>
      </c>
    </row>
    <row r="8347">
      <c r="A8347" t="inlineStr">
        <is>
          <t>C06722</t>
        </is>
      </c>
      <c r="B8347" t="inlineStr">
        <is>
          <t>Neha Iyer</t>
        </is>
      </c>
      <c r="C8347" t="inlineStr">
        <is>
          <t>South</t>
        </is>
      </c>
      <c r="D8347" t="inlineStr">
        <is>
          <t>Chennai</t>
        </is>
      </c>
      <c r="E8347" t="inlineStr">
        <is>
          <t>Yes</t>
        </is>
      </c>
      <c r="F8347" t="inlineStr">
        <is>
          <t>Occasional</t>
        </is>
      </c>
      <c r="G8347" t="n">
        <v>1</v>
      </c>
      <c r="H8347" s="24" t="n">
        <v>1077.6</v>
      </c>
      <c r="I8347" s="24" t="n">
        <v>463.98</v>
      </c>
      <c r="J8347" s="25" t="n">
        <v>45743</v>
      </c>
      <c r="K8347" s="25" t="n">
        <v>45743</v>
      </c>
      <c r="L8347" t="n">
        <v>2</v>
      </c>
      <c r="M8347" t="n">
        <v>1</v>
      </c>
      <c r="N8347" t="n">
        <v>1</v>
      </c>
      <c r="O8347">
        <f>DATE(2026,1,1)-K8347</f>
        <v/>
      </c>
      <c r="P8347">
        <f>IF(G8347&gt;=2,"Repeat","One-time")</f>
        <v/>
      </c>
    </row>
    <row r="8348">
      <c r="A8348" t="inlineStr">
        <is>
          <t>C06662</t>
        </is>
      </c>
      <c r="B8348" t="inlineStr">
        <is>
          <t>Aarav Mishra</t>
        </is>
      </c>
      <c r="C8348" t="inlineStr">
        <is>
          <t>West</t>
        </is>
      </c>
      <c r="D8348" t="inlineStr">
        <is>
          <t>Surat</t>
        </is>
      </c>
      <c r="E8348" t="inlineStr">
        <is>
          <t>No</t>
        </is>
      </c>
      <c r="F8348" t="inlineStr">
        <is>
          <t>Occasional</t>
        </is>
      </c>
      <c r="G8348" t="n">
        <v>1</v>
      </c>
      <c r="H8348" s="24" t="n">
        <v>1077.44</v>
      </c>
      <c r="I8348" s="24" t="n">
        <v>94.79000000000001</v>
      </c>
      <c r="J8348" s="25" t="n">
        <v>45568</v>
      </c>
      <c r="K8348" s="25" t="n">
        <v>45568</v>
      </c>
      <c r="L8348" t="n">
        <v>2</v>
      </c>
      <c r="M8348" t="n">
        <v>1</v>
      </c>
      <c r="N8348" t="n">
        <v>1</v>
      </c>
      <c r="O8348">
        <f>DATE(2026,1,1)-K8348</f>
        <v/>
      </c>
      <c r="P8348">
        <f>IF(G8348&gt;=2,"Repeat","One-time")</f>
        <v/>
      </c>
    </row>
    <row r="8349">
      <c r="A8349" t="inlineStr">
        <is>
          <t>C09129</t>
        </is>
      </c>
      <c r="B8349" t="inlineStr">
        <is>
          <t>Ananya Verma</t>
        </is>
      </c>
      <c r="C8349" t="inlineStr">
        <is>
          <t>East</t>
        </is>
      </c>
      <c r="D8349" t="inlineStr">
        <is>
          <t>Kolkata</t>
        </is>
      </c>
      <c r="E8349" t="inlineStr">
        <is>
          <t>No</t>
        </is>
      </c>
      <c r="F8349" t="inlineStr">
        <is>
          <t>New</t>
        </is>
      </c>
      <c r="G8349" t="n">
        <v>1</v>
      </c>
      <c r="H8349" s="24" t="n">
        <v>1076.95</v>
      </c>
      <c r="I8349" s="24" t="n">
        <v>311.92</v>
      </c>
      <c r="J8349" s="25" t="n">
        <v>45967</v>
      </c>
      <c r="K8349" s="25" t="n">
        <v>45967</v>
      </c>
      <c r="L8349" t="n">
        <v>4</v>
      </c>
      <c r="M8349" t="n">
        <v>1</v>
      </c>
      <c r="N8349" t="n">
        <v>1</v>
      </c>
      <c r="O8349">
        <f>DATE(2026,1,1)-K8349</f>
        <v/>
      </c>
      <c r="P8349">
        <f>IF(G8349&gt;=2,"Repeat","One-time")</f>
        <v/>
      </c>
    </row>
    <row r="8350">
      <c r="A8350" t="inlineStr">
        <is>
          <t>C05544</t>
        </is>
      </c>
      <c r="B8350" t="inlineStr">
        <is>
          <t>Shreya Sharma</t>
        </is>
      </c>
      <c r="C8350" t="inlineStr">
        <is>
          <t>East</t>
        </is>
      </c>
      <c r="D8350" t="inlineStr">
        <is>
          <t>Kolkata</t>
        </is>
      </c>
      <c r="E8350" t="inlineStr">
        <is>
          <t>No</t>
        </is>
      </c>
      <c r="F8350" t="inlineStr">
        <is>
          <t>Occasional</t>
        </is>
      </c>
      <c r="G8350" t="n">
        <v>1</v>
      </c>
      <c r="H8350" s="24" t="n">
        <v>1075.93</v>
      </c>
      <c r="I8350" s="24" t="n">
        <v>443.18</v>
      </c>
      <c r="J8350" s="25" t="n">
        <v>45516</v>
      </c>
      <c r="K8350" s="25" t="n">
        <v>45516</v>
      </c>
      <c r="L8350" t="n">
        <v>2</v>
      </c>
      <c r="M8350" t="n">
        <v>1</v>
      </c>
      <c r="N8350" t="n">
        <v>1</v>
      </c>
      <c r="O8350">
        <f>DATE(2026,1,1)-K8350</f>
        <v/>
      </c>
      <c r="P8350">
        <f>IF(G8350&gt;=2,"Repeat","One-time")</f>
        <v/>
      </c>
    </row>
    <row r="8351">
      <c r="A8351" t="inlineStr">
        <is>
          <t>C10342</t>
        </is>
      </c>
      <c r="B8351" t="inlineStr">
        <is>
          <t>Vivaan Nair</t>
        </is>
      </c>
      <c r="C8351" t="inlineStr">
        <is>
          <t>West</t>
        </is>
      </c>
      <c r="D8351" t="inlineStr">
        <is>
          <t>Mumbai</t>
        </is>
      </c>
      <c r="E8351" t="inlineStr">
        <is>
          <t>No</t>
        </is>
      </c>
      <c r="F8351" t="inlineStr">
        <is>
          <t>New</t>
        </is>
      </c>
      <c r="G8351" t="n">
        <v>1</v>
      </c>
      <c r="H8351" s="24" t="n">
        <v>1074.73</v>
      </c>
      <c r="I8351" s="24" t="n">
        <v>236.79</v>
      </c>
      <c r="J8351" s="25" t="n">
        <v>45990</v>
      </c>
      <c r="K8351" s="25" t="n">
        <v>45990</v>
      </c>
      <c r="L8351" t="n">
        <v>5</v>
      </c>
      <c r="M8351" t="n">
        <v>2</v>
      </c>
      <c r="N8351" t="n">
        <v>1</v>
      </c>
      <c r="O8351">
        <f>DATE(2026,1,1)-K8351</f>
        <v/>
      </c>
      <c r="P8351">
        <f>IF(G8351&gt;=2,"Repeat","One-time")</f>
        <v/>
      </c>
    </row>
    <row r="8352">
      <c r="A8352" t="inlineStr">
        <is>
          <t>C10137</t>
        </is>
      </c>
      <c r="B8352" t="inlineStr">
        <is>
          <t>Neha Fernandes</t>
        </is>
      </c>
      <c r="C8352" t="inlineStr">
        <is>
          <t>North</t>
        </is>
      </c>
      <c r="D8352" t="inlineStr">
        <is>
          <t>Delhi</t>
        </is>
      </c>
      <c r="E8352" t="inlineStr">
        <is>
          <t>No</t>
        </is>
      </c>
      <c r="F8352" t="inlineStr">
        <is>
          <t>New</t>
        </is>
      </c>
      <c r="G8352" t="n">
        <v>1</v>
      </c>
      <c r="H8352" s="24" t="n">
        <v>1074.73</v>
      </c>
      <c r="I8352" s="24" t="n">
        <v>268.09</v>
      </c>
      <c r="J8352" s="25" t="n">
        <v>45983</v>
      </c>
      <c r="K8352" s="25" t="n">
        <v>45983</v>
      </c>
      <c r="L8352" t="n">
        <v>4</v>
      </c>
      <c r="M8352" t="n">
        <v>2</v>
      </c>
      <c r="N8352" t="n">
        <v>1</v>
      </c>
      <c r="O8352">
        <f>DATE(2026,1,1)-K8352</f>
        <v/>
      </c>
      <c r="P8352">
        <f>IF(G8352&gt;=2,"Repeat","One-time")</f>
        <v/>
      </c>
    </row>
    <row r="8353">
      <c r="A8353" t="inlineStr">
        <is>
          <t>C03579</t>
        </is>
      </c>
      <c r="B8353" t="inlineStr">
        <is>
          <t>Karan Thakur</t>
        </is>
      </c>
      <c r="C8353" t="inlineStr">
        <is>
          <t>North</t>
        </is>
      </c>
      <c r="D8353" t="inlineStr">
        <is>
          <t>Delhi</t>
        </is>
      </c>
      <c r="E8353" t="inlineStr">
        <is>
          <t>No</t>
        </is>
      </c>
      <c r="F8353" t="inlineStr">
        <is>
          <t>Hibernating</t>
        </is>
      </c>
      <c r="G8353" t="n">
        <v>1</v>
      </c>
      <c r="H8353" s="24" t="n">
        <v>1070.89</v>
      </c>
      <c r="I8353" s="24" t="n">
        <v>419.62</v>
      </c>
      <c r="J8353" s="25" t="n">
        <v>45314</v>
      </c>
      <c r="K8353" s="25" t="n">
        <v>45314</v>
      </c>
      <c r="L8353" t="n">
        <v>1</v>
      </c>
      <c r="M8353" t="n">
        <v>1</v>
      </c>
      <c r="N8353" t="n">
        <v>1</v>
      </c>
      <c r="O8353">
        <f>DATE(2026,1,1)-K8353</f>
        <v/>
      </c>
      <c r="P8353">
        <f>IF(G8353&gt;=2,"Repeat","One-time")</f>
        <v/>
      </c>
    </row>
    <row r="8354">
      <c r="A8354" t="inlineStr">
        <is>
          <t>C07703</t>
        </is>
      </c>
      <c r="B8354" t="inlineStr">
        <is>
          <t>Shreya Nair</t>
        </is>
      </c>
      <c r="C8354" t="inlineStr">
        <is>
          <t>South</t>
        </is>
      </c>
      <c r="D8354" t="inlineStr">
        <is>
          <t>Hyderabad</t>
        </is>
      </c>
      <c r="E8354" t="inlineStr">
        <is>
          <t>No</t>
        </is>
      </c>
      <c r="F8354" t="inlineStr">
        <is>
          <t>Occasional</t>
        </is>
      </c>
      <c r="G8354" t="n">
        <v>2</v>
      </c>
      <c r="H8354" s="24" t="n">
        <v>1070.89</v>
      </c>
      <c r="I8354" s="24" t="n">
        <v>476.2</v>
      </c>
      <c r="J8354" s="25" t="n">
        <v>45765</v>
      </c>
      <c r="K8354" s="25" t="n">
        <v>45932</v>
      </c>
      <c r="L8354" t="n">
        <v>4</v>
      </c>
      <c r="M8354" t="n">
        <v>2</v>
      </c>
      <c r="N8354" t="n">
        <v>1</v>
      </c>
      <c r="O8354">
        <f>DATE(2026,1,1)-K8354</f>
        <v/>
      </c>
      <c r="P8354">
        <f>IF(G8354&gt;=2,"Repeat","One-time")</f>
        <v/>
      </c>
    </row>
    <row r="8355">
      <c r="A8355" t="inlineStr">
        <is>
          <t>C02217</t>
        </is>
      </c>
      <c r="B8355" t="inlineStr">
        <is>
          <t>Nikhil Kapoor</t>
        </is>
      </c>
      <c r="C8355" t="inlineStr">
        <is>
          <t>East</t>
        </is>
      </c>
      <c r="D8355" t="inlineStr">
        <is>
          <t>Jamshedpur</t>
        </is>
      </c>
      <c r="E8355" t="inlineStr">
        <is>
          <t>No</t>
        </is>
      </c>
      <c r="F8355" t="inlineStr">
        <is>
          <t>Hibernating</t>
        </is>
      </c>
      <c r="G8355" t="n">
        <v>1</v>
      </c>
      <c r="H8355" s="24" t="n">
        <v>1070.16</v>
      </c>
      <c r="I8355" s="24" t="n">
        <v>575.14</v>
      </c>
      <c r="J8355" s="25" t="n">
        <v>45333</v>
      </c>
      <c r="K8355" s="25" t="n">
        <v>45333</v>
      </c>
      <c r="L8355" t="n">
        <v>1</v>
      </c>
      <c r="M8355" t="n">
        <v>1</v>
      </c>
      <c r="N8355" t="n">
        <v>1</v>
      </c>
      <c r="O8355">
        <f>DATE(2026,1,1)-K8355</f>
        <v/>
      </c>
      <c r="P8355">
        <f>IF(G8355&gt;=2,"Repeat","One-time")</f>
        <v/>
      </c>
    </row>
    <row r="8356">
      <c r="A8356" t="inlineStr">
        <is>
          <t>C07233</t>
        </is>
      </c>
      <c r="B8356" t="inlineStr">
        <is>
          <t>Imran Kapoor</t>
        </is>
      </c>
      <c r="C8356" t="inlineStr">
        <is>
          <t>West</t>
        </is>
      </c>
      <c r="D8356" t="inlineStr">
        <is>
          <t>Mumbai</t>
        </is>
      </c>
      <c r="E8356" t="inlineStr">
        <is>
          <t>No</t>
        </is>
      </c>
      <c r="F8356" t="inlineStr">
        <is>
          <t>New</t>
        </is>
      </c>
      <c r="G8356" t="n">
        <v>1</v>
      </c>
      <c r="H8356" s="24" t="n">
        <v>1068.67</v>
      </c>
      <c r="I8356" s="24" t="n">
        <v>425.45</v>
      </c>
      <c r="J8356" s="25" t="n">
        <v>45998</v>
      </c>
      <c r="K8356" s="25" t="n">
        <v>45998</v>
      </c>
      <c r="L8356" t="n">
        <v>5</v>
      </c>
      <c r="M8356" t="n">
        <v>1</v>
      </c>
      <c r="N8356" t="n">
        <v>1</v>
      </c>
      <c r="O8356">
        <f>DATE(2026,1,1)-K8356</f>
        <v/>
      </c>
      <c r="P8356">
        <f>IF(G8356&gt;=2,"Repeat","One-time")</f>
        <v/>
      </c>
    </row>
    <row r="8357">
      <c r="A8357" t="inlineStr">
        <is>
          <t>C10808</t>
        </is>
      </c>
      <c r="B8357" t="inlineStr">
        <is>
          <t>Isha Sharma</t>
        </is>
      </c>
      <c r="C8357" t="inlineStr">
        <is>
          <t>Central</t>
        </is>
      </c>
      <c r="D8357" t="inlineStr">
        <is>
          <t>Indore</t>
        </is>
      </c>
      <c r="E8357" t="inlineStr">
        <is>
          <t>No</t>
        </is>
      </c>
      <c r="F8357" t="inlineStr">
        <is>
          <t>New</t>
        </is>
      </c>
      <c r="G8357" t="n">
        <v>1</v>
      </c>
      <c r="H8357" s="24" t="n">
        <v>1066.45</v>
      </c>
      <c r="I8357" s="24" t="n">
        <v>338.36</v>
      </c>
      <c r="J8357" s="25" t="n">
        <v>45982</v>
      </c>
      <c r="K8357" s="25" t="n">
        <v>45982</v>
      </c>
      <c r="L8357" t="n">
        <v>4</v>
      </c>
      <c r="M8357" t="n">
        <v>2</v>
      </c>
      <c r="N8357" t="n">
        <v>1</v>
      </c>
      <c r="O8357">
        <f>DATE(2026,1,1)-K8357</f>
        <v/>
      </c>
      <c r="P8357">
        <f>IF(G8357&gt;=2,"Repeat","One-time")</f>
        <v/>
      </c>
    </row>
    <row r="8358">
      <c r="A8358" t="inlineStr">
        <is>
          <t>C10050</t>
        </is>
      </c>
      <c r="B8358" t="inlineStr">
        <is>
          <t>Amit Kapoor</t>
        </is>
      </c>
      <c r="C8358" t="inlineStr">
        <is>
          <t>West</t>
        </is>
      </c>
      <c r="D8358" t="inlineStr">
        <is>
          <t>Surat</t>
        </is>
      </c>
      <c r="E8358" t="inlineStr">
        <is>
          <t>No</t>
        </is>
      </c>
      <c r="F8358" t="inlineStr">
        <is>
          <t>Occasional</t>
        </is>
      </c>
      <c r="G8358" t="n">
        <v>1</v>
      </c>
      <c r="H8358" s="24" t="n">
        <v>1064.62</v>
      </c>
      <c r="I8358" s="24" t="n">
        <v>489.62</v>
      </c>
      <c r="J8358" s="25" t="n">
        <v>45925</v>
      </c>
      <c r="K8358" s="25" t="n">
        <v>45925</v>
      </c>
      <c r="L8358" t="n">
        <v>3</v>
      </c>
      <c r="M8358" t="n">
        <v>2</v>
      </c>
      <c r="N8358" t="n">
        <v>1</v>
      </c>
      <c r="O8358">
        <f>DATE(2026,1,1)-K8358</f>
        <v/>
      </c>
      <c r="P8358">
        <f>IF(G8358&gt;=2,"Repeat","One-time")</f>
        <v/>
      </c>
    </row>
    <row r="8359">
      <c r="A8359" t="inlineStr">
        <is>
          <t>C03698</t>
        </is>
      </c>
      <c r="B8359" t="inlineStr">
        <is>
          <t>Arjun Menon</t>
        </is>
      </c>
      <c r="C8359" t="inlineStr">
        <is>
          <t>South</t>
        </is>
      </c>
      <c r="D8359" t="inlineStr">
        <is>
          <t>Chennai</t>
        </is>
      </c>
      <c r="E8359" t="inlineStr">
        <is>
          <t>Yes</t>
        </is>
      </c>
      <c r="F8359" t="inlineStr">
        <is>
          <t>Hibernating</t>
        </is>
      </c>
      <c r="G8359" t="n">
        <v>1</v>
      </c>
      <c r="H8359" s="24" t="n">
        <v>1063.03</v>
      </c>
      <c r="I8359" s="24" t="n">
        <v>502.58</v>
      </c>
      <c r="J8359" s="25" t="n">
        <v>45315</v>
      </c>
      <c r="K8359" s="25" t="n">
        <v>45315</v>
      </c>
      <c r="L8359" t="n">
        <v>1</v>
      </c>
      <c r="M8359" t="n">
        <v>1</v>
      </c>
      <c r="N8359" t="n">
        <v>1</v>
      </c>
      <c r="O8359">
        <f>DATE(2026,1,1)-K8359</f>
        <v/>
      </c>
      <c r="P8359">
        <f>IF(G8359&gt;=2,"Repeat","One-time")</f>
        <v/>
      </c>
    </row>
    <row r="8360">
      <c r="A8360" t="inlineStr">
        <is>
          <t>C09855</t>
        </is>
      </c>
      <c r="B8360" t="inlineStr">
        <is>
          <t>Divya Gupta</t>
        </is>
      </c>
      <c r="C8360" t="inlineStr">
        <is>
          <t>Central</t>
        </is>
      </c>
      <c r="D8360" t="inlineStr">
        <is>
          <t>Nagpur</t>
        </is>
      </c>
      <c r="E8360" t="inlineStr">
        <is>
          <t>No</t>
        </is>
      </c>
      <c r="F8360" t="inlineStr">
        <is>
          <t>New</t>
        </is>
      </c>
      <c r="G8360" t="n">
        <v>2</v>
      </c>
      <c r="H8360" s="24" t="n">
        <v>1058.99</v>
      </c>
      <c r="I8360" s="24" t="n">
        <v>327.04</v>
      </c>
      <c r="J8360" s="25" t="n">
        <v>45963</v>
      </c>
      <c r="K8360" s="25" t="n">
        <v>46004</v>
      </c>
      <c r="L8360" t="n">
        <v>5</v>
      </c>
      <c r="M8360" t="n">
        <v>3</v>
      </c>
      <c r="N8360" t="n">
        <v>1</v>
      </c>
      <c r="O8360">
        <f>DATE(2026,1,1)-K8360</f>
        <v/>
      </c>
      <c r="P8360">
        <f>IF(G8360&gt;=2,"Repeat","One-time")</f>
        <v/>
      </c>
    </row>
    <row r="8361">
      <c r="A8361" t="inlineStr">
        <is>
          <t>C04297</t>
        </is>
      </c>
      <c r="B8361" t="inlineStr">
        <is>
          <t>Neha Menon</t>
        </is>
      </c>
      <c r="C8361" t="inlineStr">
        <is>
          <t>Central</t>
        </is>
      </c>
      <c r="D8361" t="inlineStr">
        <is>
          <t>Indore</t>
        </is>
      </c>
      <c r="E8361" t="inlineStr">
        <is>
          <t>No</t>
        </is>
      </c>
      <c r="F8361" t="inlineStr">
        <is>
          <t>Hibernating</t>
        </is>
      </c>
      <c r="G8361" t="n">
        <v>1</v>
      </c>
      <c r="H8361" s="24" t="n">
        <v>1058.72</v>
      </c>
      <c r="I8361" s="24" t="n">
        <v>267.64</v>
      </c>
      <c r="J8361" s="25" t="n">
        <v>45470</v>
      </c>
      <c r="K8361" s="25" t="n">
        <v>45470</v>
      </c>
      <c r="L8361" t="n">
        <v>1</v>
      </c>
      <c r="M8361" t="n">
        <v>1</v>
      </c>
      <c r="N8361" t="n">
        <v>1</v>
      </c>
      <c r="O8361">
        <f>DATE(2026,1,1)-K8361</f>
        <v/>
      </c>
      <c r="P8361">
        <f>IF(G8361&gt;=2,"Repeat","One-time")</f>
        <v/>
      </c>
    </row>
    <row r="8362">
      <c r="A8362" t="inlineStr">
        <is>
          <t>C02713</t>
        </is>
      </c>
      <c r="B8362" t="inlineStr">
        <is>
          <t>Sneha Khan</t>
        </is>
      </c>
      <c r="C8362" t="inlineStr">
        <is>
          <t>East</t>
        </is>
      </c>
      <c r="D8362" t="inlineStr">
        <is>
          <t>Guwahati</t>
        </is>
      </c>
      <c r="E8362" t="inlineStr">
        <is>
          <t>No</t>
        </is>
      </c>
      <c r="F8362" t="inlineStr">
        <is>
          <t>Occasional</t>
        </is>
      </c>
      <c r="G8362" t="n">
        <v>1</v>
      </c>
      <c r="H8362" s="24" t="n">
        <v>1056.74</v>
      </c>
      <c r="I8362" s="24" t="n">
        <v>511.06</v>
      </c>
      <c r="J8362" s="25" t="n">
        <v>45543</v>
      </c>
      <c r="K8362" s="25" t="n">
        <v>45543</v>
      </c>
      <c r="L8362" t="n">
        <v>2</v>
      </c>
      <c r="M8362" t="n">
        <v>1</v>
      </c>
      <c r="N8362" t="n">
        <v>1</v>
      </c>
      <c r="O8362">
        <f>DATE(2026,1,1)-K8362</f>
        <v/>
      </c>
      <c r="P8362">
        <f>IF(G8362&gt;=2,"Repeat","One-time")</f>
        <v/>
      </c>
    </row>
    <row r="8363">
      <c r="A8363" t="inlineStr">
        <is>
          <t>C05973</t>
        </is>
      </c>
      <c r="B8363" t="inlineStr">
        <is>
          <t>Amit Sinha</t>
        </is>
      </c>
      <c r="C8363" t="inlineStr">
        <is>
          <t>North</t>
        </is>
      </c>
      <c r="D8363" t="inlineStr">
        <is>
          <t>Gurugram</t>
        </is>
      </c>
      <c r="E8363" t="inlineStr">
        <is>
          <t>No</t>
        </is>
      </c>
      <c r="F8363" t="inlineStr">
        <is>
          <t>Occasional</t>
        </is>
      </c>
      <c r="G8363" t="n">
        <v>1</v>
      </c>
      <c r="H8363" s="24" t="n">
        <v>1056.74</v>
      </c>
      <c r="I8363" s="24" t="n">
        <v>375.99</v>
      </c>
      <c r="J8363" s="25" t="n">
        <v>45622</v>
      </c>
      <c r="K8363" s="25" t="n">
        <v>45622</v>
      </c>
      <c r="L8363" t="n">
        <v>2</v>
      </c>
      <c r="M8363" t="n">
        <v>1</v>
      </c>
      <c r="N8363" t="n">
        <v>1</v>
      </c>
      <c r="O8363">
        <f>DATE(2026,1,1)-K8363</f>
        <v/>
      </c>
      <c r="P8363">
        <f>IF(G8363&gt;=2,"Repeat","One-time")</f>
        <v/>
      </c>
    </row>
    <row r="8364">
      <c r="A8364" t="inlineStr">
        <is>
          <t>C11365</t>
        </is>
      </c>
      <c r="B8364" t="inlineStr">
        <is>
          <t>Rahul Prasad</t>
        </is>
      </c>
      <c r="C8364" t="inlineStr">
        <is>
          <t>North</t>
        </is>
      </c>
      <c r="D8364" t="inlineStr">
        <is>
          <t>Lucknow</t>
        </is>
      </c>
      <c r="E8364" t="inlineStr">
        <is>
          <t>No</t>
        </is>
      </c>
      <c r="F8364" t="inlineStr">
        <is>
          <t>New</t>
        </is>
      </c>
      <c r="G8364" t="n">
        <v>1</v>
      </c>
      <c r="H8364" s="24" t="n">
        <v>1055.26</v>
      </c>
      <c r="I8364" s="24" t="n">
        <v>439.56</v>
      </c>
      <c r="J8364" s="25" t="n">
        <v>45993</v>
      </c>
      <c r="K8364" s="25" t="n">
        <v>45993</v>
      </c>
      <c r="L8364" t="n">
        <v>5</v>
      </c>
      <c r="M8364" t="n">
        <v>2</v>
      </c>
      <c r="N8364" t="n">
        <v>1</v>
      </c>
      <c r="O8364">
        <f>DATE(2026,1,1)-K8364</f>
        <v/>
      </c>
      <c r="P8364">
        <f>IF(G8364&gt;=2,"Repeat","One-time")</f>
        <v/>
      </c>
    </row>
    <row r="8365">
      <c r="A8365" t="inlineStr">
        <is>
          <t>C02048</t>
        </is>
      </c>
      <c r="B8365" t="inlineStr">
        <is>
          <t>Priya Khan</t>
        </is>
      </c>
      <c r="C8365" t="inlineStr">
        <is>
          <t>North</t>
        </is>
      </c>
      <c r="D8365" t="inlineStr">
        <is>
          <t>Delhi</t>
        </is>
      </c>
      <c r="E8365" t="inlineStr">
        <is>
          <t>No</t>
        </is>
      </c>
      <c r="F8365" t="inlineStr">
        <is>
          <t>Hibernating</t>
        </is>
      </c>
      <c r="G8365" t="n">
        <v>1</v>
      </c>
      <c r="H8365" s="24" t="n">
        <v>1054.7</v>
      </c>
      <c r="I8365" s="24" t="n">
        <v>385.92</v>
      </c>
      <c r="J8365" s="25" t="n">
        <v>45147</v>
      </c>
      <c r="K8365" s="25" t="n">
        <v>45147</v>
      </c>
      <c r="L8365" t="n">
        <v>1</v>
      </c>
      <c r="M8365" t="n">
        <v>1</v>
      </c>
      <c r="N8365" t="n">
        <v>1</v>
      </c>
      <c r="O8365">
        <f>DATE(2026,1,1)-K8365</f>
        <v/>
      </c>
      <c r="P8365">
        <f>IF(G8365&gt;=2,"Repeat","One-time")</f>
        <v/>
      </c>
    </row>
    <row r="8366">
      <c r="A8366" t="inlineStr">
        <is>
          <t>C05459</t>
        </is>
      </c>
      <c r="B8366" t="inlineStr">
        <is>
          <t>Gurpreet Prasad</t>
        </is>
      </c>
      <c r="C8366" t="inlineStr">
        <is>
          <t>East</t>
        </is>
      </c>
      <c r="D8366" t="inlineStr">
        <is>
          <t>Kolkata</t>
        </is>
      </c>
      <c r="E8366" t="inlineStr">
        <is>
          <t>No</t>
        </is>
      </c>
      <c r="F8366" t="inlineStr">
        <is>
          <t>New</t>
        </is>
      </c>
      <c r="G8366" t="n">
        <v>1</v>
      </c>
      <c r="H8366" s="24" t="n">
        <v>1049.37</v>
      </c>
      <c r="I8366" s="24" t="n">
        <v>360.95</v>
      </c>
      <c r="J8366" s="25" t="n">
        <v>45948</v>
      </c>
      <c r="K8366" s="25" t="n">
        <v>45948</v>
      </c>
      <c r="L8366" t="n">
        <v>4</v>
      </c>
      <c r="M8366" t="n">
        <v>1</v>
      </c>
      <c r="N8366" t="n">
        <v>1</v>
      </c>
      <c r="O8366">
        <f>DATE(2026,1,1)-K8366</f>
        <v/>
      </c>
      <c r="P8366">
        <f>IF(G8366&gt;=2,"Repeat","One-time")</f>
        <v/>
      </c>
    </row>
    <row r="8367">
      <c r="A8367" t="inlineStr">
        <is>
          <t>C10481</t>
        </is>
      </c>
      <c r="B8367" t="inlineStr">
        <is>
          <t>Ritu Mukherjee</t>
        </is>
      </c>
      <c r="C8367" t="inlineStr">
        <is>
          <t>West</t>
        </is>
      </c>
      <c r="D8367" t="inlineStr">
        <is>
          <t>Ahmedabad</t>
        </is>
      </c>
      <c r="E8367" t="inlineStr">
        <is>
          <t>No</t>
        </is>
      </c>
      <c r="F8367" t="inlineStr">
        <is>
          <t>New</t>
        </is>
      </c>
      <c r="G8367" t="n">
        <v>1</v>
      </c>
      <c r="H8367" s="24" t="n">
        <v>1049.37</v>
      </c>
      <c r="I8367" s="24" t="n">
        <v>530.85</v>
      </c>
      <c r="J8367" s="25" t="n">
        <v>45987</v>
      </c>
      <c r="K8367" s="25" t="n">
        <v>45987</v>
      </c>
      <c r="L8367" t="n">
        <v>4</v>
      </c>
      <c r="M8367" t="n">
        <v>2</v>
      </c>
      <c r="N8367" t="n">
        <v>1</v>
      </c>
      <c r="O8367">
        <f>DATE(2026,1,1)-K8367</f>
        <v/>
      </c>
      <c r="P8367">
        <f>IF(G8367&gt;=2,"Repeat","One-time")</f>
        <v/>
      </c>
    </row>
    <row r="8368">
      <c r="A8368" t="inlineStr">
        <is>
          <t>C05164</t>
        </is>
      </c>
      <c r="B8368" t="inlineStr">
        <is>
          <t>Manish Agarwal</t>
        </is>
      </c>
      <c r="C8368" t="inlineStr">
        <is>
          <t>East</t>
        </is>
      </c>
      <c r="D8368" t="inlineStr">
        <is>
          <t>Kolkata</t>
        </is>
      </c>
      <c r="E8368" t="inlineStr">
        <is>
          <t>No</t>
        </is>
      </c>
      <c r="F8368" t="inlineStr">
        <is>
          <t>Occasional</t>
        </is>
      </c>
      <c r="G8368" t="n">
        <v>2</v>
      </c>
      <c r="H8368" s="24" t="n">
        <v>1048.69</v>
      </c>
      <c r="I8368" s="24" t="n">
        <v>342.24</v>
      </c>
      <c r="J8368" s="25" t="n">
        <v>45619</v>
      </c>
      <c r="K8368" s="25" t="n">
        <v>45911</v>
      </c>
      <c r="L8368" t="n">
        <v>3</v>
      </c>
      <c r="M8368" t="n">
        <v>2</v>
      </c>
      <c r="N8368" t="n">
        <v>1</v>
      </c>
      <c r="O8368">
        <f>DATE(2026,1,1)-K8368</f>
        <v/>
      </c>
      <c r="P8368">
        <f>IF(G8368&gt;=2,"Repeat","One-time")</f>
        <v/>
      </c>
    </row>
    <row r="8369">
      <c r="A8369" t="inlineStr">
        <is>
          <t>C05396</t>
        </is>
      </c>
      <c r="B8369" t="inlineStr">
        <is>
          <t>Neha Kapoor</t>
        </is>
      </c>
      <c r="C8369" t="inlineStr">
        <is>
          <t>West</t>
        </is>
      </c>
      <c r="D8369" t="inlineStr">
        <is>
          <t>Mumbai</t>
        </is>
      </c>
      <c r="E8369" t="inlineStr">
        <is>
          <t>No</t>
        </is>
      </c>
      <c r="F8369" t="inlineStr">
        <is>
          <t>Occasional</t>
        </is>
      </c>
      <c r="G8369" t="n">
        <v>1</v>
      </c>
      <c r="H8369" s="24" t="n">
        <v>1048.55</v>
      </c>
      <c r="I8369" s="24" t="n">
        <v>160.79</v>
      </c>
      <c r="J8369" s="25" t="n">
        <v>45676</v>
      </c>
      <c r="K8369" s="25" t="n">
        <v>45676</v>
      </c>
      <c r="L8369" t="n">
        <v>2</v>
      </c>
      <c r="M8369" t="n">
        <v>1</v>
      </c>
      <c r="N8369" t="n">
        <v>1</v>
      </c>
      <c r="O8369">
        <f>DATE(2026,1,1)-K8369</f>
        <v/>
      </c>
      <c r="P8369">
        <f>IF(G8369&gt;=2,"Repeat","One-time")</f>
        <v/>
      </c>
    </row>
    <row r="8370">
      <c r="A8370" t="inlineStr">
        <is>
          <t>C10411</t>
        </is>
      </c>
      <c r="B8370" t="inlineStr">
        <is>
          <t>Vivaan Verma</t>
        </is>
      </c>
      <c r="C8370" t="inlineStr">
        <is>
          <t>South</t>
        </is>
      </c>
      <c r="D8370" t="inlineStr">
        <is>
          <t>Chennai</t>
        </is>
      </c>
      <c r="E8370" t="inlineStr">
        <is>
          <t>No</t>
        </is>
      </c>
      <c r="F8370" t="inlineStr">
        <is>
          <t>New</t>
        </is>
      </c>
      <c r="G8370" t="n">
        <v>1</v>
      </c>
      <c r="H8370" s="24" t="n">
        <v>1048.39</v>
      </c>
      <c r="I8370" s="24" t="n">
        <v>229.3</v>
      </c>
      <c r="J8370" s="25" t="n">
        <v>46012</v>
      </c>
      <c r="K8370" s="25" t="n">
        <v>46012</v>
      </c>
      <c r="L8370" t="n">
        <v>5</v>
      </c>
      <c r="M8370" t="n">
        <v>2</v>
      </c>
      <c r="N8370" t="n">
        <v>1</v>
      </c>
      <c r="O8370">
        <f>DATE(2026,1,1)-K8370</f>
        <v/>
      </c>
      <c r="P8370">
        <f>IF(G8370&gt;=2,"Repeat","One-time")</f>
        <v/>
      </c>
    </row>
    <row r="8371">
      <c r="A8371" t="inlineStr">
        <is>
          <t>C04502</t>
        </is>
      </c>
      <c r="B8371" t="inlineStr">
        <is>
          <t>Tanvi Mukherjee</t>
        </is>
      </c>
      <c r="C8371" t="inlineStr">
        <is>
          <t>East</t>
        </is>
      </c>
      <c r="D8371" t="inlineStr">
        <is>
          <t>Kolkata</t>
        </is>
      </c>
      <c r="E8371" t="inlineStr">
        <is>
          <t>No</t>
        </is>
      </c>
      <c r="F8371" t="inlineStr">
        <is>
          <t>Occasional</t>
        </is>
      </c>
      <c r="G8371" t="n">
        <v>2</v>
      </c>
      <c r="H8371" s="24" t="n">
        <v>1046.67</v>
      </c>
      <c r="I8371" s="24" t="n">
        <v>334.34</v>
      </c>
      <c r="J8371" s="25" t="n">
        <v>45530</v>
      </c>
      <c r="K8371" s="25" t="n">
        <v>45829</v>
      </c>
      <c r="L8371" t="n">
        <v>3</v>
      </c>
      <c r="M8371" t="n">
        <v>2</v>
      </c>
      <c r="N8371" t="n">
        <v>1</v>
      </c>
      <c r="O8371">
        <f>DATE(2026,1,1)-K8371</f>
        <v/>
      </c>
      <c r="P8371">
        <f>IF(G8371&gt;=2,"Repeat","One-time")</f>
        <v/>
      </c>
    </row>
    <row r="8372">
      <c r="A8372" t="inlineStr">
        <is>
          <t>C08495</t>
        </is>
      </c>
      <c r="B8372" t="inlineStr">
        <is>
          <t>Rohan Agarwal</t>
        </is>
      </c>
      <c r="C8372" t="inlineStr">
        <is>
          <t>East</t>
        </is>
      </c>
      <c r="D8372" t="inlineStr">
        <is>
          <t>Kolkata</t>
        </is>
      </c>
      <c r="E8372" t="inlineStr">
        <is>
          <t>No</t>
        </is>
      </c>
      <c r="F8372" t="inlineStr">
        <is>
          <t>Occasional</t>
        </is>
      </c>
      <c r="G8372" t="n">
        <v>1</v>
      </c>
      <c r="H8372" s="24" t="n">
        <v>1046.02</v>
      </c>
      <c r="I8372" s="24" t="n">
        <v>312.66</v>
      </c>
      <c r="J8372" s="25" t="n">
        <v>45920</v>
      </c>
      <c r="K8372" s="25" t="n">
        <v>45920</v>
      </c>
      <c r="L8372" t="n">
        <v>3</v>
      </c>
      <c r="M8372" t="n">
        <v>1</v>
      </c>
      <c r="N8372" t="n">
        <v>1</v>
      </c>
      <c r="O8372">
        <f>DATE(2026,1,1)-K8372</f>
        <v/>
      </c>
      <c r="P8372">
        <f>IF(G8372&gt;=2,"Repeat","One-time")</f>
        <v/>
      </c>
    </row>
    <row r="8373">
      <c r="A8373" t="inlineStr">
        <is>
          <t>C10508</t>
        </is>
      </c>
      <c r="B8373" t="inlineStr">
        <is>
          <t>Aarav Reddy</t>
        </is>
      </c>
      <c r="C8373" t="inlineStr">
        <is>
          <t>South</t>
        </is>
      </c>
      <c r="D8373" t="inlineStr">
        <is>
          <t>Bengaluru</t>
        </is>
      </c>
      <c r="E8373" t="inlineStr">
        <is>
          <t>No</t>
        </is>
      </c>
      <c r="F8373" t="inlineStr">
        <is>
          <t>Loyal</t>
        </is>
      </c>
      <c r="G8373" t="n">
        <v>2</v>
      </c>
      <c r="H8373" s="24" t="n">
        <v>1044.67</v>
      </c>
      <c r="I8373" s="24" t="n">
        <v>361.35</v>
      </c>
      <c r="J8373" s="25" t="n">
        <v>45925</v>
      </c>
      <c r="K8373" s="25" t="n">
        <v>46007</v>
      </c>
      <c r="L8373" t="n">
        <v>5</v>
      </c>
      <c r="M8373" t="n">
        <v>3</v>
      </c>
      <c r="N8373" t="n">
        <v>1</v>
      </c>
      <c r="O8373">
        <f>DATE(2026,1,1)-K8373</f>
        <v/>
      </c>
      <c r="P8373">
        <f>IF(G8373&gt;=2,"Repeat","One-time")</f>
        <v/>
      </c>
    </row>
    <row r="8374">
      <c r="A8374" t="inlineStr">
        <is>
          <t>C08959</t>
        </is>
      </c>
      <c r="B8374" t="inlineStr">
        <is>
          <t>Kavya Patel</t>
        </is>
      </c>
      <c r="C8374" t="inlineStr">
        <is>
          <t>South</t>
        </is>
      </c>
      <c r="D8374" t="inlineStr">
        <is>
          <t>Chennai</t>
        </is>
      </c>
      <c r="E8374" t="inlineStr">
        <is>
          <t>Yes</t>
        </is>
      </c>
      <c r="F8374" t="inlineStr">
        <is>
          <t>Occasional</t>
        </is>
      </c>
      <c r="G8374" t="n">
        <v>1</v>
      </c>
      <c r="H8374" s="24" t="n">
        <v>1037.36</v>
      </c>
      <c r="I8374" s="24" t="n">
        <v>461.94</v>
      </c>
      <c r="J8374" s="25" t="n">
        <v>45868</v>
      </c>
      <c r="K8374" s="25" t="n">
        <v>45868</v>
      </c>
      <c r="L8374" t="n">
        <v>3</v>
      </c>
      <c r="M8374" t="n">
        <v>1</v>
      </c>
      <c r="N8374" t="n">
        <v>1</v>
      </c>
      <c r="O8374">
        <f>DATE(2026,1,1)-K8374</f>
        <v/>
      </c>
      <c r="P8374">
        <f>IF(G8374&gt;=2,"Repeat","One-time")</f>
        <v/>
      </c>
    </row>
    <row r="8375">
      <c r="A8375" t="inlineStr">
        <is>
          <t>C08912</t>
        </is>
      </c>
      <c r="B8375" t="inlineStr">
        <is>
          <t>Vikram Mishra</t>
        </is>
      </c>
      <c r="C8375" t="inlineStr">
        <is>
          <t>East</t>
        </is>
      </c>
      <c r="D8375" t="inlineStr">
        <is>
          <t>Jamshedpur</t>
        </is>
      </c>
      <c r="E8375" t="inlineStr">
        <is>
          <t>No</t>
        </is>
      </c>
      <c r="F8375" t="inlineStr">
        <is>
          <t>Occasional</t>
        </is>
      </c>
      <c r="G8375" t="n">
        <v>1</v>
      </c>
      <c r="H8375" s="24" t="n">
        <v>1037.25</v>
      </c>
      <c r="I8375" s="24" t="n">
        <v>412.57</v>
      </c>
      <c r="J8375" s="25" t="n">
        <v>45856</v>
      </c>
      <c r="K8375" s="25" t="n">
        <v>45856</v>
      </c>
      <c r="L8375" t="n">
        <v>3</v>
      </c>
      <c r="M8375" t="n">
        <v>1</v>
      </c>
      <c r="N8375" t="n">
        <v>1</v>
      </c>
      <c r="O8375">
        <f>DATE(2026,1,1)-K8375</f>
        <v/>
      </c>
      <c r="P8375">
        <f>IF(G8375&gt;=2,"Repeat","One-time")</f>
        <v/>
      </c>
    </row>
    <row r="8376">
      <c r="A8376" t="inlineStr">
        <is>
          <t>C02188</t>
        </is>
      </c>
      <c r="B8376" t="inlineStr">
        <is>
          <t>Ritu Banerjee</t>
        </is>
      </c>
      <c r="C8376" t="inlineStr">
        <is>
          <t>North</t>
        </is>
      </c>
      <c r="D8376" t="inlineStr">
        <is>
          <t>Delhi</t>
        </is>
      </c>
      <c r="E8376" t="inlineStr">
        <is>
          <t>No</t>
        </is>
      </c>
      <c r="F8376" t="inlineStr">
        <is>
          <t>Hibernating</t>
        </is>
      </c>
      <c r="G8376" t="n">
        <v>1</v>
      </c>
      <c r="H8376" s="24" t="n">
        <v>1035.3</v>
      </c>
      <c r="I8376" s="24" t="n">
        <v>375.62</v>
      </c>
      <c r="J8376" s="25" t="n">
        <v>45242</v>
      </c>
      <c r="K8376" s="25" t="n">
        <v>45242</v>
      </c>
      <c r="L8376" t="n">
        <v>1</v>
      </c>
      <c r="M8376" t="n">
        <v>1</v>
      </c>
      <c r="N8376" t="n">
        <v>1</v>
      </c>
      <c r="O8376">
        <f>DATE(2026,1,1)-K8376</f>
        <v/>
      </c>
      <c r="P8376">
        <f>IF(G8376&gt;=2,"Repeat","One-time")</f>
        <v/>
      </c>
    </row>
    <row r="8377">
      <c r="A8377" t="inlineStr">
        <is>
          <t>C02793</t>
        </is>
      </c>
      <c r="B8377" t="inlineStr">
        <is>
          <t>Divya Verma</t>
        </is>
      </c>
      <c r="C8377" t="inlineStr">
        <is>
          <t>South</t>
        </is>
      </c>
      <c r="D8377" t="inlineStr">
        <is>
          <t>Chennai</t>
        </is>
      </c>
      <c r="E8377" t="inlineStr">
        <is>
          <t>No</t>
        </is>
      </c>
      <c r="F8377" t="inlineStr">
        <is>
          <t>Hibernating</t>
        </is>
      </c>
      <c r="G8377" t="n">
        <v>1</v>
      </c>
      <c r="H8377" s="24" t="n">
        <v>1034.55</v>
      </c>
      <c r="I8377" s="24" t="n">
        <v>390.02</v>
      </c>
      <c r="J8377" s="25" t="n">
        <v>45283</v>
      </c>
      <c r="K8377" s="25" t="n">
        <v>45283</v>
      </c>
      <c r="L8377" t="n">
        <v>1</v>
      </c>
      <c r="M8377" t="n">
        <v>1</v>
      </c>
      <c r="N8377" t="n">
        <v>1</v>
      </c>
      <c r="O8377">
        <f>DATE(2026,1,1)-K8377</f>
        <v/>
      </c>
      <c r="P8377">
        <f>IF(G8377&gt;=2,"Repeat","One-time")</f>
        <v/>
      </c>
    </row>
    <row r="8378">
      <c r="A8378" t="inlineStr">
        <is>
          <t>C05782</t>
        </is>
      </c>
      <c r="B8378" t="inlineStr">
        <is>
          <t>Shreya Iyer</t>
        </is>
      </c>
      <c r="C8378" t="inlineStr">
        <is>
          <t>Central</t>
        </is>
      </c>
      <c r="D8378" t="inlineStr">
        <is>
          <t>Bhopal</t>
        </is>
      </c>
      <c r="E8378" t="inlineStr">
        <is>
          <t>No</t>
        </is>
      </c>
      <c r="F8378" t="inlineStr">
        <is>
          <t>Occasional</t>
        </is>
      </c>
      <c r="G8378" t="n">
        <v>1</v>
      </c>
      <c r="H8378" s="24" t="n">
        <v>1031.84</v>
      </c>
      <c r="I8378" s="24" t="n">
        <v>514.59</v>
      </c>
      <c r="J8378" s="25" t="n">
        <v>45646</v>
      </c>
      <c r="K8378" s="25" t="n">
        <v>45646</v>
      </c>
      <c r="L8378" t="n">
        <v>2</v>
      </c>
      <c r="M8378" t="n">
        <v>1</v>
      </c>
      <c r="N8378" t="n">
        <v>1</v>
      </c>
      <c r="O8378">
        <f>DATE(2026,1,1)-K8378</f>
        <v/>
      </c>
      <c r="P8378">
        <f>IF(G8378&gt;=2,"Repeat","One-time")</f>
        <v/>
      </c>
    </row>
    <row r="8379">
      <c r="A8379" t="inlineStr">
        <is>
          <t>C05451</t>
        </is>
      </c>
      <c r="B8379" t="inlineStr">
        <is>
          <t>Varun Bose</t>
        </is>
      </c>
      <c r="C8379" t="inlineStr">
        <is>
          <t>South</t>
        </is>
      </c>
      <c r="D8379" t="inlineStr">
        <is>
          <t>Bengaluru</t>
        </is>
      </c>
      <c r="E8379" t="inlineStr">
        <is>
          <t>No</t>
        </is>
      </c>
      <c r="F8379" t="inlineStr">
        <is>
          <t>Hibernating</t>
        </is>
      </c>
      <c r="G8379" t="n">
        <v>1</v>
      </c>
      <c r="H8379" s="24" t="n">
        <v>1027.73</v>
      </c>
      <c r="I8379" s="24" t="n">
        <v>225.21</v>
      </c>
      <c r="J8379" s="25" t="n">
        <v>45450</v>
      </c>
      <c r="K8379" s="25" t="n">
        <v>45450</v>
      </c>
      <c r="L8379" t="n">
        <v>1</v>
      </c>
      <c r="M8379" t="n">
        <v>1</v>
      </c>
      <c r="N8379" t="n">
        <v>1</v>
      </c>
      <c r="O8379">
        <f>DATE(2026,1,1)-K8379</f>
        <v/>
      </c>
      <c r="P8379">
        <f>IF(G8379&gt;=2,"Repeat","One-time")</f>
        <v/>
      </c>
    </row>
    <row r="8380">
      <c r="A8380" t="inlineStr">
        <is>
          <t>C03530</t>
        </is>
      </c>
      <c r="B8380" t="inlineStr">
        <is>
          <t>Zoya Kapoor</t>
        </is>
      </c>
      <c r="C8380" t="inlineStr">
        <is>
          <t>West</t>
        </is>
      </c>
      <c r="D8380" t="inlineStr">
        <is>
          <t>Surat</t>
        </is>
      </c>
      <c r="E8380" t="inlineStr">
        <is>
          <t>No</t>
        </is>
      </c>
      <c r="F8380" t="inlineStr">
        <is>
          <t>Hibernating</t>
        </is>
      </c>
      <c r="G8380" t="n">
        <v>1</v>
      </c>
      <c r="H8380" s="24" t="n">
        <v>1025.59</v>
      </c>
      <c r="I8380" s="24" t="n">
        <v>335.94</v>
      </c>
      <c r="J8380" s="25" t="n">
        <v>45434</v>
      </c>
      <c r="K8380" s="25" t="n">
        <v>45434</v>
      </c>
      <c r="L8380" t="n">
        <v>1</v>
      </c>
      <c r="M8380" t="n">
        <v>1</v>
      </c>
      <c r="N8380" t="n">
        <v>1</v>
      </c>
      <c r="O8380">
        <f>DATE(2026,1,1)-K8380</f>
        <v/>
      </c>
      <c r="P8380">
        <f>IF(G8380&gt;=2,"Repeat","One-time")</f>
        <v/>
      </c>
    </row>
    <row r="8381">
      <c r="A8381" t="inlineStr">
        <is>
          <t>C02758</t>
        </is>
      </c>
      <c r="B8381" t="inlineStr">
        <is>
          <t>Riya Sharma</t>
        </is>
      </c>
      <c r="C8381" t="inlineStr">
        <is>
          <t>East</t>
        </is>
      </c>
      <c r="D8381" t="inlineStr">
        <is>
          <t>Patna</t>
        </is>
      </c>
      <c r="E8381" t="inlineStr">
        <is>
          <t>No</t>
        </is>
      </c>
      <c r="F8381" t="inlineStr">
        <is>
          <t>Hibernating</t>
        </is>
      </c>
      <c r="G8381" t="n">
        <v>2</v>
      </c>
      <c r="H8381" s="24" t="n">
        <v>1019.75</v>
      </c>
      <c r="I8381" s="24" t="n">
        <v>180.97</v>
      </c>
      <c r="J8381" s="25" t="n">
        <v>45258</v>
      </c>
      <c r="K8381" s="25" t="n">
        <v>45264</v>
      </c>
      <c r="L8381" t="n">
        <v>1</v>
      </c>
      <c r="M8381" t="n">
        <v>2</v>
      </c>
      <c r="N8381" t="n">
        <v>1</v>
      </c>
      <c r="O8381">
        <f>DATE(2026,1,1)-K8381</f>
        <v/>
      </c>
      <c r="P8381">
        <f>IF(G8381&gt;=2,"Repeat","One-time")</f>
        <v/>
      </c>
    </row>
    <row r="8382">
      <c r="A8382" t="inlineStr">
        <is>
          <t>C11494</t>
        </is>
      </c>
      <c r="B8382" t="inlineStr">
        <is>
          <t>Deepak Pillai</t>
        </is>
      </c>
      <c r="C8382" t="inlineStr">
        <is>
          <t>North</t>
        </is>
      </c>
      <c r="D8382" t="inlineStr">
        <is>
          <t>Gurugram</t>
        </is>
      </c>
      <c r="E8382" t="inlineStr">
        <is>
          <t>Yes</t>
        </is>
      </c>
      <c r="F8382" t="inlineStr">
        <is>
          <t>New</t>
        </is>
      </c>
      <c r="G8382" t="n">
        <v>1</v>
      </c>
      <c r="H8382" s="24" t="n">
        <v>1017.73</v>
      </c>
      <c r="I8382" s="24" t="n">
        <v>64.20999999999999</v>
      </c>
      <c r="J8382" s="25" t="n">
        <v>46015</v>
      </c>
      <c r="K8382" s="25" t="n">
        <v>46015</v>
      </c>
      <c r="L8382" t="n">
        <v>5</v>
      </c>
      <c r="M8382" t="n">
        <v>2</v>
      </c>
      <c r="N8382" t="n">
        <v>1</v>
      </c>
      <c r="O8382">
        <f>DATE(2026,1,1)-K8382</f>
        <v/>
      </c>
      <c r="P8382">
        <f>IF(G8382&gt;=2,"Repeat","One-time")</f>
        <v/>
      </c>
    </row>
    <row r="8383">
      <c r="A8383" t="inlineStr">
        <is>
          <t>C11357</t>
        </is>
      </c>
      <c r="B8383" t="inlineStr">
        <is>
          <t>Pooja Mukherjee</t>
        </is>
      </c>
      <c r="C8383" t="inlineStr">
        <is>
          <t>East</t>
        </is>
      </c>
      <c r="D8383" t="inlineStr">
        <is>
          <t>Kolkata</t>
        </is>
      </c>
      <c r="E8383" t="inlineStr">
        <is>
          <t>Yes</t>
        </is>
      </c>
      <c r="F8383" t="inlineStr">
        <is>
          <t>New</t>
        </is>
      </c>
      <c r="G8383" t="n">
        <v>1</v>
      </c>
      <c r="H8383" s="24" t="n">
        <v>1017.73</v>
      </c>
      <c r="I8383" s="24" t="n">
        <v>141.67</v>
      </c>
      <c r="J8383" s="25" t="n">
        <v>45973</v>
      </c>
      <c r="K8383" s="25" t="n">
        <v>45973</v>
      </c>
      <c r="L8383" t="n">
        <v>4</v>
      </c>
      <c r="M8383" t="n">
        <v>2</v>
      </c>
      <c r="N8383" t="n">
        <v>1</v>
      </c>
      <c r="O8383">
        <f>DATE(2026,1,1)-K8383</f>
        <v/>
      </c>
      <c r="P8383">
        <f>IF(G8383&gt;=2,"Repeat","One-time")</f>
        <v/>
      </c>
    </row>
    <row r="8384">
      <c r="A8384" t="inlineStr">
        <is>
          <t>C11383</t>
        </is>
      </c>
      <c r="B8384" t="inlineStr">
        <is>
          <t>Harpreet Sharma</t>
        </is>
      </c>
      <c r="C8384" t="inlineStr">
        <is>
          <t>West</t>
        </is>
      </c>
      <c r="D8384" t="inlineStr">
        <is>
          <t>Pune</t>
        </is>
      </c>
      <c r="E8384" t="inlineStr">
        <is>
          <t>No</t>
        </is>
      </c>
      <c r="F8384" t="inlineStr">
        <is>
          <t>New</t>
        </is>
      </c>
      <c r="G8384" t="n">
        <v>1</v>
      </c>
      <c r="H8384" s="24" t="n">
        <v>1016.22</v>
      </c>
      <c r="I8384" s="24" t="n">
        <v>484.89</v>
      </c>
      <c r="J8384" s="25" t="n">
        <v>46003</v>
      </c>
      <c r="K8384" s="25" t="n">
        <v>46003</v>
      </c>
      <c r="L8384" t="n">
        <v>5</v>
      </c>
      <c r="M8384" t="n">
        <v>2</v>
      </c>
      <c r="N8384" t="n">
        <v>1</v>
      </c>
      <c r="O8384">
        <f>DATE(2026,1,1)-K8384</f>
        <v/>
      </c>
      <c r="P8384">
        <f>IF(G8384&gt;=2,"Repeat","One-time")</f>
        <v/>
      </c>
    </row>
    <row r="8385">
      <c r="A8385" t="inlineStr">
        <is>
          <t>C01922</t>
        </is>
      </c>
      <c r="B8385" t="inlineStr">
        <is>
          <t>Vivaan Verma</t>
        </is>
      </c>
      <c r="C8385" t="inlineStr">
        <is>
          <t>West</t>
        </is>
      </c>
      <c r="D8385" t="inlineStr">
        <is>
          <t>Mumbai</t>
        </is>
      </c>
      <c r="E8385" t="inlineStr">
        <is>
          <t>No</t>
        </is>
      </c>
      <c r="F8385" t="inlineStr">
        <is>
          <t>Hibernating</t>
        </is>
      </c>
      <c r="G8385" t="n">
        <v>1</v>
      </c>
      <c r="H8385" s="24" t="n">
        <v>1016.1</v>
      </c>
      <c r="I8385" s="24" t="n">
        <v>361.53</v>
      </c>
      <c r="J8385" s="25" t="n">
        <v>45266</v>
      </c>
      <c r="K8385" s="25" t="n">
        <v>45266</v>
      </c>
      <c r="L8385" t="n">
        <v>1</v>
      </c>
      <c r="M8385" t="n">
        <v>1</v>
      </c>
      <c r="N8385" t="n">
        <v>1</v>
      </c>
      <c r="O8385">
        <f>DATE(2026,1,1)-K8385</f>
        <v/>
      </c>
      <c r="P8385">
        <f>IF(G8385&gt;=2,"Repeat","One-time")</f>
        <v/>
      </c>
    </row>
    <row r="8386">
      <c r="A8386" t="inlineStr">
        <is>
          <t>C05216</t>
        </is>
      </c>
      <c r="B8386" t="inlineStr">
        <is>
          <t>Maria Iyer</t>
        </is>
      </c>
      <c r="C8386" t="inlineStr">
        <is>
          <t>South</t>
        </is>
      </c>
      <c r="D8386" t="inlineStr">
        <is>
          <t>Hyderabad</t>
        </is>
      </c>
      <c r="E8386" t="inlineStr">
        <is>
          <t>Yes</t>
        </is>
      </c>
      <c r="F8386" t="inlineStr">
        <is>
          <t>Hibernating</t>
        </is>
      </c>
      <c r="G8386" t="n">
        <v>1</v>
      </c>
      <c r="H8386" s="24" t="n">
        <v>1015.66</v>
      </c>
      <c r="I8386" s="24" t="n">
        <v>393.67</v>
      </c>
      <c r="J8386" s="25" t="n">
        <v>45477</v>
      </c>
      <c r="K8386" s="25" t="n">
        <v>45477</v>
      </c>
      <c r="L8386" t="n">
        <v>1</v>
      </c>
      <c r="M8386" t="n">
        <v>1</v>
      </c>
      <c r="N8386" t="n">
        <v>1</v>
      </c>
      <c r="O8386">
        <f>DATE(2026,1,1)-K8386</f>
        <v/>
      </c>
      <c r="P8386">
        <f>IF(G8386&gt;=2,"Repeat","One-time")</f>
        <v/>
      </c>
    </row>
    <row r="8387">
      <c r="A8387" t="inlineStr">
        <is>
          <t>C08193</t>
        </is>
      </c>
      <c r="B8387" t="inlineStr">
        <is>
          <t>Neha Sinha</t>
        </is>
      </c>
      <c r="C8387" t="inlineStr">
        <is>
          <t>North</t>
        </is>
      </c>
      <c r="D8387" t="inlineStr">
        <is>
          <t>Delhi</t>
        </is>
      </c>
      <c r="E8387" t="inlineStr">
        <is>
          <t>No</t>
        </is>
      </c>
      <c r="F8387" t="inlineStr">
        <is>
          <t>New</t>
        </is>
      </c>
      <c r="G8387" t="n">
        <v>2</v>
      </c>
      <c r="H8387" s="24" t="n">
        <v>1012.11</v>
      </c>
      <c r="I8387" s="24" t="n">
        <v>247.49</v>
      </c>
      <c r="J8387" s="25" t="n">
        <v>45941</v>
      </c>
      <c r="K8387" s="25" t="n">
        <v>45986</v>
      </c>
      <c r="L8387" t="n">
        <v>4</v>
      </c>
      <c r="M8387" t="n">
        <v>2</v>
      </c>
      <c r="N8387" t="n">
        <v>1</v>
      </c>
      <c r="O8387">
        <f>DATE(2026,1,1)-K8387</f>
        <v/>
      </c>
      <c r="P8387">
        <f>IF(G8387&gt;=2,"Repeat","One-time")</f>
        <v/>
      </c>
    </row>
    <row r="8388">
      <c r="A8388" t="inlineStr">
        <is>
          <t>C10328</t>
        </is>
      </c>
      <c r="B8388" t="inlineStr">
        <is>
          <t>Farhan Rao</t>
        </is>
      </c>
      <c r="C8388" t="inlineStr">
        <is>
          <t>West</t>
        </is>
      </c>
      <c r="D8388" t="inlineStr">
        <is>
          <t>Ahmedabad</t>
        </is>
      </c>
      <c r="E8388" t="inlineStr">
        <is>
          <t>No</t>
        </is>
      </c>
      <c r="F8388" t="inlineStr">
        <is>
          <t>New</t>
        </is>
      </c>
      <c r="G8388" t="n">
        <v>1</v>
      </c>
      <c r="H8388" s="24" t="n">
        <v>1011.51</v>
      </c>
      <c r="I8388" s="24" t="n">
        <v>455.3</v>
      </c>
      <c r="J8388" s="25" t="n">
        <v>45958</v>
      </c>
      <c r="K8388" s="25" t="n">
        <v>45958</v>
      </c>
      <c r="L8388" t="n">
        <v>4</v>
      </c>
      <c r="M8388" t="n">
        <v>2</v>
      </c>
      <c r="N8388" t="n">
        <v>1</v>
      </c>
      <c r="O8388">
        <f>DATE(2026,1,1)-K8388</f>
        <v/>
      </c>
      <c r="P8388">
        <f>IF(G8388&gt;=2,"Repeat","One-time")</f>
        <v/>
      </c>
    </row>
    <row r="8389">
      <c r="A8389" t="inlineStr">
        <is>
          <t>C04693</t>
        </is>
      </c>
      <c r="B8389" t="inlineStr">
        <is>
          <t>Farhan Mukherjee</t>
        </is>
      </c>
      <c r="C8389" t="inlineStr">
        <is>
          <t>East</t>
        </is>
      </c>
      <c r="D8389" t="inlineStr">
        <is>
          <t>Kolkata</t>
        </is>
      </c>
      <c r="E8389" t="inlineStr">
        <is>
          <t>No</t>
        </is>
      </c>
      <c r="F8389" t="inlineStr">
        <is>
          <t>Occasional</t>
        </is>
      </c>
      <c r="G8389" t="n">
        <v>1</v>
      </c>
      <c r="H8389" s="24" t="n">
        <v>1011.51</v>
      </c>
      <c r="I8389" s="24" t="n">
        <v>186.11</v>
      </c>
      <c r="J8389" s="25" t="n">
        <v>45777</v>
      </c>
      <c r="K8389" s="25" t="n">
        <v>45777</v>
      </c>
      <c r="L8389" t="n">
        <v>3</v>
      </c>
      <c r="M8389" t="n">
        <v>1</v>
      </c>
      <c r="N8389" t="n">
        <v>1</v>
      </c>
      <c r="O8389">
        <f>DATE(2026,1,1)-K8389</f>
        <v/>
      </c>
      <c r="P8389">
        <f>IF(G8389&gt;=2,"Repeat","One-time")</f>
        <v/>
      </c>
    </row>
    <row r="8390">
      <c r="A8390" t="inlineStr">
        <is>
          <t>C11509</t>
        </is>
      </c>
      <c r="B8390" t="inlineStr">
        <is>
          <t>Aarav Pillai</t>
        </is>
      </c>
      <c r="C8390" t="inlineStr">
        <is>
          <t>North</t>
        </is>
      </c>
      <c r="D8390" t="inlineStr">
        <is>
          <t>Delhi</t>
        </is>
      </c>
      <c r="E8390" t="inlineStr">
        <is>
          <t>No</t>
        </is>
      </c>
      <c r="F8390" t="inlineStr">
        <is>
          <t>New</t>
        </is>
      </c>
      <c r="G8390" t="n">
        <v>1</v>
      </c>
      <c r="H8390" s="24" t="n">
        <v>1009.46</v>
      </c>
      <c r="I8390" s="24" t="n">
        <v>174.84</v>
      </c>
      <c r="J8390" s="25" t="n">
        <v>45985</v>
      </c>
      <c r="K8390" s="25" t="n">
        <v>45985</v>
      </c>
      <c r="L8390" t="n">
        <v>4</v>
      </c>
      <c r="M8390" t="n">
        <v>2</v>
      </c>
      <c r="N8390" t="n">
        <v>1</v>
      </c>
      <c r="O8390">
        <f>DATE(2026,1,1)-K8390</f>
        <v/>
      </c>
      <c r="P8390">
        <f>IF(G8390&gt;=2,"Repeat","One-time")</f>
        <v/>
      </c>
    </row>
    <row r="8391">
      <c r="A8391" t="inlineStr">
        <is>
          <t>C00518</t>
        </is>
      </c>
      <c r="B8391" t="inlineStr">
        <is>
          <t>Karan Pillai</t>
        </is>
      </c>
      <c r="C8391" t="inlineStr">
        <is>
          <t>West</t>
        </is>
      </c>
      <c r="D8391" t="inlineStr">
        <is>
          <t>Surat</t>
        </is>
      </c>
      <c r="E8391" t="inlineStr">
        <is>
          <t>No</t>
        </is>
      </c>
      <c r="F8391" t="inlineStr">
        <is>
          <t>Hibernating</t>
        </is>
      </c>
      <c r="G8391" t="n">
        <v>1</v>
      </c>
      <c r="H8391" s="24" t="n">
        <v>1006.05</v>
      </c>
      <c r="I8391" s="24" t="n">
        <v>542.9299999999999</v>
      </c>
      <c r="J8391" s="25" t="n">
        <v>44994</v>
      </c>
      <c r="K8391" s="25" t="n">
        <v>44994</v>
      </c>
      <c r="L8391" t="n">
        <v>1</v>
      </c>
      <c r="M8391" t="n">
        <v>1</v>
      </c>
      <c r="N8391" t="n">
        <v>1</v>
      </c>
      <c r="O8391">
        <f>DATE(2026,1,1)-K8391</f>
        <v/>
      </c>
      <c r="P8391">
        <f>IF(G8391&gt;=2,"Repeat","One-time")</f>
        <v/>
      </c>
    </row>
    <row r="8392">
      <c r="A8392" t="inlineStr">
        <is>
          <t>C10524</t>
        </is>
      </c>
      <c r="B8392" t="inlineStr">
        <is>
          <t>Gurpreet Khan</t>
        </is>
      </c>
      <c r="C8392" t="inlineStr">
        <is>
          <t>North</t>
        </is>
      </c>
      <c r="D8392" t="inlineStr">
        <is>
          <t>Jaipur</t>
        </is>
      </c>
      <c r="E8392" t="inlineStr">
        <is>
          <t>No</t>
        </is>
      </c>
      <c r="F8392" t="inlineStr">
        <is>
          <t>New</t>
        </is>
      </c>
      <c r="G8392" t="n">
        <v>1</v>
      </c>
      <c r="H8392" s="24" t="n">
        <v>1001.67</v>
      </c>
      <c r="I8392" s="24" t="n">
        <v>486.85</v>
      </c>
      <c r="J8392" s="25" t="n">
        <v>46008</v>
      </c>
      <c r="K8392" s="25" t="n">
        <v>46008</v>
      </c>
      <c r="L8392" t="n">
        <v>5</v>
      </c>
      <c r="M8392" t="n">
        <v>2</v>
      </c>
      <c r="N8392" t="n">
        <v>1</v>
      </c>
      <c r="O8392">
        <f>DATE(2026,1,1)-K8392</f>
        <v/>
      </c>
      <c r="P8392">
        <f>IF(G8392&gt;=2,"Repeat","One-time")</f>
        <v/>
      </c>
    </row>
    <row r="8393">
      <c r="A8393" t="inlineStr">
        <is>
          <t>C09039</t>
        </is>
      </c>
      <c r="B8393" t="inlineStr">
        <is>
          <t>Pooja Rao</t>
        </is>
      </c>
      <c r="C8393" t="inlineStr">
        <is>
          <t>North</t>
        </is>
      </c>
      <c r="D8393" t="inlineStr">
        <is>
          <t>Jaipur</t>
        </is>
      </c>
      <c r="E8393" t="inlineStr">
        <is>
          <t>No</t>
        </is>
      </c>
      <c r="F8393" t="inlineStr">
        <is>
          <t>New</t>
        </is>
      </c>
      <c r="G8393" t="n">
        <v>2</v>
      </c>
      <c r="H8393" s="24" t="n">
        <v>999.73</v>
      </c>
      <c r="I8393" s="24" t="n">
        <v>409.12</v>
      </c>
      <c r="J8393" s="25" t="n">
        <v>45937</v>
      </c>
      <c r="K8393" s="25" t="n">
        <v>45947</v>
      </c>
      <c r="L8393" t="n">
        <v>4</v>
      </c>
      <c r="M8393" t="n">
        <v>2</v>
      </c>
      <c r="N8393" t="n">
        <v>1</v>
      </c>
      <c r="O8393">
        <f>DATE(2026,1,1)-K8393</f>
        <v/>
      </c>
      <c r="P8393">
        <f>IF(G8393&gt;=2,"Repeat","One-time")</f>
        <v/>
      </c>
    </row>
    <row r="8394">
      <c r="A8394" t="inlineStr">
        <is>
          <t>C00717</t>
        </is>
      </c>
      <c r="B8394" t="inlineStr">
        <is>
          <t>Zoya Ghosh</t>
        </is>
      </c>
      <c r="C8394" t="inlineStr">
        <is>
          <t>Central</t>
        </is>
      </c>
      <c r="D8394" t="inlineStr">
        <is>
          <t>Raipur</t>
        </is>
      </c>
      <c r="E8394" t="inlineStr">
        <is>
          <t>No</t>
        </is>
      </c>
      <c r="F8394" t="inlineStr">
        <is>
          <t>Hibernating</t>
        </is>
      </c>
      <c r="G8394" t="n">
        <v>1</v>
      </c>
      <c r="H8394" s="24" t="n">
        <v>993.65</v>
      </c>
      <c r="I8394" s="24" t="n">
        <v>218.93</v>
      </c>
      <c r="J8394" s="25" t="n">
        <v>44934</v>
      </c>
      <c r="K8394" s="25" t="n">
        <v>44934</v>
      </c>
      <c r="L8394" t="n">
        <v>1</v>
      </c>
      <c r="M8394" t="n">
        <v>1</v>
      </c>
      <c r="N8394" t="n">
        <v>1</v>
      </c>
      <c r="O8394">
        <f>DATE(2026,1,1)-K8394</f>
        <v/>
      </c>
      <c r="P8394">
        <f>IF(G8394&gt;=2,"Repeat","One-time")</f>
        <v/>
      </c>
    </row>
    <row r="8395">
      <c r="A8395" t="inlineStr">
        <is>
          <t>C07455</t>
        </is>
      </c>
      <c r="B8395" t="inlineStr">
        <is>
          <t>Abhishek Mukherjee</t>
        </is>
      </c>
      <c r="C8395" t="inlineStr">
        <is>
          <t>West</t>
        </is>
      </c>
      <c r="D8395" t="inlineStr">
        <is>
          <t>Surat</t>
        </is>
      </c>
      <c r="E8395" t="inlineStr">
        <is>
          <t>No</t>
        </is>
      </c>
      <c r="F8395" t="inlineStr">
        <is>
          <t>Occasional</t>
        </is>
      </c>
      <c r="G8395" t="n">
        <v>1</v>
      </c>
      <c r="H8395" s="24" t="n">
        <v>993.1799999999999</v>
      </c>
      <c r="I8395" s="24" t="n">
        <v>300.72</v>
      </c>
      <c r="J8395" s="25" t="n">
        <v>45774</v>
      </c>
      <c r="K8395" s="25" t="n">
        <v>45774</v>
      </c>
      <c r="L8395" t="n">
        <v>3</v>
      </c>
      <c r="M8395" t="n">
        <v>1</v>
      </c>
      <c r="N8395" t="n">
        <v>1</v>
      </c>
      <c r="O8395">
        <f>DATE(2026,1,1)-K8395</f>
        <v/>
      </c>
      <c r="P8395">
        <f>IF(G8395&gt;=2,"Repeat","One-time")</f>
        <v/>
      </c>
    </row>
    <row r="8396">
      <c r="A8396" t="inlineStr">
        <is>
          <t>C10996</t>
        </is>
      </c>
      <c r="B8396" t="inlineStr">
        <is>
          <t>Suresh Chopra</t>
        </is>
      </c>
      <c r="C8396" t="inlineStr">
        <is>
          <t>North</t>
        </is>
      </c>
      <c r="D8396" t="inlineStr">
        <is>
          <t>Delhi</t>
        </is>
      </c>
      <c r="E8396" t="inlineStr">
        <is>
          <t>No</t>
        </is>
      </c>
      <c r="F8396" t="inlineStr">
        <is>
          <t>New</t>
        </is>
      </c>
      <c r="G8396" t="n">
        <v>1</v>
      </c>
      <c r="H8396" s="24" t="n">
        <v>992.91</v>
      </c>
      <c r="I8396" s="24" t="n">
        <v>190.51</v>
      </c>
      <c r="J8396" s="25" t="n">
        <v>45995</v>
      </c>
      <c r="K8396" s="25" t="n">
        <v>45995</v>
      </c>
      <c r="L8396" t="n">
        <v>5</v>
      </c>
      <c r="M8396" t="n">
        <v>2</v>
      </c>
      <c r="N8396" t="n">
        <v>1</v>
      </c>
      <c r="O8396">
        <f>DATE(2026,1,1)-K8396</f>
        <v/>
      </c>
      <c r="P8396">
        <f>IF(G8396&gt;=2,"Repeat","One-time")</f>
        <v/>
      </c>
    </row>
    <row r="8397">
      <c r="A8397" t="inlineStr">
        <is>
          <t>C02158</t>
        </is>
      </c>
      <c r="B8397" t="inlineStr">
        <is>
          <t>Meera Sharma</t>
        </is>
      </c>
      <c r="C8397" t="inlineStr">
        <is>
          <t>South</t>
        </is>
      </c>
      <c r="D8397" t="inlineStr">
        <is>
          <t>Hyderabad</t>
        </is>
      </c>
      <c r="E8397" t="inlineStr">
        <is>
          <t>No</t>
        </is>
      </c>
      <c r="F8397" t="inlineStr">
        <is>
          <t>Hibernating</t>
        </is>
      </c>
      <c r="G8397" t="n">
        <v>1</v>
      </c>
      <c r="H8397" s="24" t="n">
        <v>991.95</v>
      </c>
      <c r="I8397" s="24" t="n">
        <v>87.09</v>
      </c>
      <c r="J8397" s="25" t="n">
        <v>45216</v>
      </c>
      <c r="K8397" s="25" t="n">
        <v>45216</v>
      </c>
      <c r="L8397" t="n">
        <v>1</v>
      </c>
      <c r="M8397" t="n">
        <v>1</v>
      </c>
      <c r="N8397" t="n">
        <v>1</v>
      </c>
      <c r="O8397">
        <f>DATE(2026,1,1)-K8397</f>
        <v/>
      </c>
      <c r="P8397">
        <f>IF(G8397&gt;=2,"Repeat","One-time")</f>
        <v/>
      </c>
    </row>
    <row r="8398">
      <c r="A8398" t="inlineStr">
        <is>
          <t>C09257</t>
        </is>
      </c>
      <c r="B8398" t="inlineStr">
        <is>
          <t>Priya Reddy</t>
        </is>
      </c>
      <c r="C8398" t="inlineStr">
        <is>
          <t>East</t>
        </is>
      </c>
      <c r="D8398" t="inlineStr">
        <is>
          <t>Guwahati</t>
        </is>
      </c>
      <c r="E8398" t="inlineStr">
        <is>
          <t>No</t>
        </is>
      </c>
      <c r="F8398" t="inlineStr">
        <is>
          <t>Occasional</t>
        </is>
      </c>
      <c r="G8398" t="n">
        <v>1</v>
      </c>
      <c r="H8398" s="24" t="n">
        <v>991.0700000000001</v>
      </c>
      <c r="I8398" s="24" t="n">
        <v>302.65</v>
      </c>
      <c r="J8398" s="25" t="n">
        <v>45835</v>
      </c>
      <c r="K8398" s="25" t="n">
        <v>45835</v>
      </c>
      <c r="L8398" t="n">
        <v>3</v>
      </c>
      <c r="M8398" t="n">
        <v>1</v>
      </c>
      <c r="N8398" t="n">
        <v>1</v>
      </c>
      <c r="O8398">
        <f>DATE(2026,1,1)-K8398</f>
        <v/>
      </c>
      <c r="P8398">
        <f>IF(G8398&gt;=2,"Repeat","One-time")</f>
        <v/>
      </c>
    </row>
    <row r="8399">
      <c r="A8399" t="inlineStr">
        <is>
          <t>C11225</t>
        </is>
      </c>
      <c r="B8399" t="inlineStr">
        <is>
          <t>Ananya Chopra</t>
        </is>
      </c>
      <c r="C8399" t="inlineStr">
        <is>
          <t>West</t>
        </is>
      </c>
      <c r="D8399" t="inlineStr">
        <is>
          <t>Mumbai</t>
        </is>
      </c>
      <c r="E8399" t="inlineStr">
        <is>
          <t>No</t>
        </is>
      </c>
      <c r="F8399" t="inlineStr">
        <is>
          <t>New</t>
        </is>
      </c>
      <c r="G8399" t="n">
        <v>1</v>
      </c>
      <c r="H8399" s="24" t="n">
        <v>990.96</v>
      </c>
      <c r="I8399" s="24" t="n">
        <v>449.06</v>
      </c>
      <c r="J8399" s="25" t="n">
        <v>45976</v>
      </c>
      <c r="K8399" s="25" t="n">
        <v>45976</v>
      </c>
      <c r="L8399" t="n">
        <v>4</v>
      </c>
      <c r="M8399" t="n">
        <v>2</v>
      </c>
      <c r="N8399" t="n">
        <v>1</v>
      </c>
      <c r="O8399">
        <f>DATE(2026,1,1)-K8399</f>
        <v/>
      </c>
      <c r="P8399">
        <f>IF(G8399&gt;=2,"Repeat","One-time")</f>
        <v/>
      </c>
    </row>
    <row r="8400">
      <c r="A8400" t="inlineStr">
        <is>
          <t>C01373</t>
        </is>
      </c>
      <c r="B8400" t="inlineStr">
        <is>
          <t>Lakshmi Bose</t>
        </is>
      </c>
      <c r="C8400" t="inlineStr">
        <is>
          <t>West</t>
        </is>
      </c>
      <c r="D8400" t="inlineStr">
        <is>
          <t>Pune</t>
        </is>
      </c>
      <c r="E8400" t="inlineStr">
        <is>
          <t>No</t>
        </is>
      </c>
      <c r="F8400" t="inlineStr">
        <is>
          <t>Hibernating</t>
        </is>
      </c>
      <c r="G8400" t="n">
        <v>1</v>
      </c>
      <c r="H8400" s="24" t="n">
        <v>988.2</v>
      </c>
      <c r="I8400" s="24" t="n">
        <v>216.54</v>
      </c>
      <c r="J8400" s="25" t="n">
        <v>45026</v>
      </c>
      <c r="K8400" s="25" t="n">
        <v>45026</v>
      </c>
      <c r="L8400" t="n">
        <v>1</v>
      </c>
      <c r="M8400" t="n">
        <v>1</v>
      </c>
      <c r="N8400" t="n">
        <v>1</v>
      </c>
      <c r="O8400">
        <f>DATE(2026,1,1)-K8400</f>
        <v/>
      </c>
      <c r="P8400">
        <f>IF(G8400&gt;=2,"Repeat","One-time")</f>
        <v/>
      </c>
    </row>
    <row r="8401">
      <c r="A8401" t="inlineStr">
        <is>
          <t>C03206</t>
        </is>
      </c>
      <c r="B8401" t="inlineStr">
        <is>
          <t>Kavya Reddy</t>
        </is>
      </c>
      <c r="C8401" t="inlineStr">
        <is>
          <t>North</t>
        </is>
      </c>
      <c r="D8401" t="inlineStr">
        <is>
          <t>Gurugram</t>
        </is>
      </c>
      <c r="E8401" t="inlineStr">
        <is>
          <t>Yes</t>
        </is>
      </c>
      <c r="F8401" t="inlineStr">
        <is>
          <t>Hibernating</t>
        </is>
      </c>
      <c r="G8401" t="n">
        <v>1</v>
      </c>
      <c r="H8401" s="24" t="n">
        <v>985.15</v>
      </c>
      <c r="I8401" s="24" t="n">
        <v>463.58</v>
      </c>
      <c r="J8401" s="25" t="n">
        <v>45276</v>
      </c>
      <c r="K8401" s="25" t="n">
        <v>45276</v>
      </c>
      <c r="L8401" t="n">
        <v>1</v>
      </c>
      <c r="M8401" t="n">
        <v>1</v>
      </c>
      <c r="N8401" t="n">
        <v>1</v>
      </c>
      <c r="O8401">
        <f>DATE(2026,1,1)-K8401</f>
        <v/>
      </c>
      <c r="P8401">
        <f>IF(G8401&gt;=2,"Repeat","One-time")</f>
        <v/>
      </c>
    </row>
    <row r="8402">
      <c r="A8402" t="inlineStr">
        <is>
          <t>C11909</t>
        </is>
      </c>
      <c r="B8402" t="inlineStr">
        <is>
          <t>Priya Singh</t>
        </is>
      </c>
      <c r="C8402" t="inlineStr">
        <is>
          <t>West</t>
        </is>
      </c>
      <c r="D8402" t="inlineStr">
        <is>
          <t>Ahmedabad</t>
        </is>
      </c>
      <c r="E8402" t="inlineStr">
        <is>
          <t>Yes</t>
        </is>
      </c>
      <c r="F8402" t="inlineStr">
        <is>
          <t>New</t>
        </is>
      </c>
      <c r="G8402" t="n">
        <v>1</v>
      </c>
      <c r="H8402" s="24" t="n">
        <v>984.36</v>
      </c>
      <c r="I8402" s="24" t="n">
        <v>131.6</v>
      </c>
      <c r="J8402" s="25" t="n">
        <v>46019</v>
      </c>
      <c r="K8402" s="25" t="n">
        <v>46019</v>
      </c>
      <c r="L8402" t="n">
        <v>5</v>
      </c>
      <c r="M8402" t="n">
        <v>2</v>
      </c>
      <c r="N8402" t="n">
        <v>1</v>
      </c>
      <c r="O8402">
        <f>DATE(2026,1,1)-K8402</f>
        <v/>
      </c>
      <c r="P8402">
        <f>IF(G8402&gt;=2,"Repeat","One-time")</f>
        <v/>
      </c>
    </row>
    <row r="8403">
      <c r="A8403" t="inlineStr">
        <is>
          <t>C06278</t>
        </is>
      </c>
      <c r="B8403" t="inlineStr">
        <is>
          <t>Amit Iyer</t>
        </is>
      </c>
      <c r="C8403" t="inlineStr">
        <is>
          <t>East</t>
        </is>
      </c>
      <c r="D8403" t="inlineStr">
        <is>
          <t>Kolkata</t>
        </is>
      </c>
      <c r="E8403" t="inlineStr">
        <is>
          <t>Yes</t>
        </is>
      </c>
      <c r="F8403" t="inlineStr">
        <is>
          <t>Occasional</t>
        </is>
      </c>
      <c r="G8403" t="n">
        <v>1</v>
      </c>
      <c r="H8403" s="24" t="n">
        <v>984.04</v>
      </c>
      <c r="I8403" s="24" t="n">
        <v>373.24</v>
      </c>
      <c r="J8403" s="25" t="n">
        <v>45577</v>
      </c>
      <c r="K8403" s="25" t="n">
        <v>45577</v>
      </c>
      <c r="L8403" t="n">
        <v>2</v>
      </c>
      <c r="M8403" t="n">
        <v>1</v>
      </c>
      <c r="N8403" t="n">
        <v>1</v>
      </c>
      <c r="O8403">
        <f>DATE(2026,1,1)-K8403</f>
        <v/>
      </c>
      <c r="P8403">
        <f>IF(G8403&gt;=2,"Repeat","One-time")</f>
        <v/>
      </c>
    </row>
    <row r="8404">
      <c r="A8404" t="inlineStr">
        <is>
          <t>C08293</t>
        </is>
      </c>
      <c r="B8404" t="inlineStr">
        <is>
          <t>Deepak Shah</t>
        </is>
      </c>
      <c r="C8404" t="inlineStr">
        <is>
          <t>West</t>
        </is>
      </c>
      <c r="D8404" t="inlineStr">
        <is>
          <t>Ahmedabad</t>
        </is>
      </c>
      <c r="E8404" t="inlineStr">
        <is>
          <t>No</t>
        </is>
      </c>
      <c r="F8404" t="inlineStr">
        <is>
          <t>Occasional</t>
        </is>
      </c>
      <c r="G8404" t="n">
        <v>1</v>
      </c>
      <c r="H8404" s="24" t="n">
        <v>983.34</v>
      </c>
      <c r="I8404" s="24" t="n">
        <v>116.46</v>
      </c>
      <c r="J8404" s="25" t="n">
        <v>45802</v>
      </c>
      <c r="K8404" s="25" t="n">
        <v>45802</v>
      </c>
      <c r="L8404" t="n">
        <v>3</v>
      </c>
      <c r="M8404" t="n">
        <v>1</v>
      </c>
      <c r="N8404" t="n">
        <v>1</v>
      </c>
      <c r="O8404">
        <f>DATE(2026,1,1)-K8404</f>
        <v/>
      </c>
      <c r="P8404">
        <f>IF(G8404&gt;=2,"Repeat","One-time")</f>
        <v/>
      </c>
    </row>
    <row r="8405">
      <c r="A8405" t="inlineStr">
        <is>
          <t>C11683</t>
        </is>
      </c>
      <c r="B8405" t="inlineStr">
        <is>
          <t>Lakshmi Singh</t>
        </is>
      </c>
      <c r="C8405" t="inlineStr">
        <is>
          <t>North</t>
        </is>
      </c>
      <c r="D8405" t="inlineStr">
        <is>
          <t>Delhi</t>
        </is>
      </c>
      <c r="E8405" t="inlineStr">
        <is>
          <t>Yes</t>
        </is>
      </c>
      <c r="F8405" t="inlineStr">
        <is>
          <t>New</t>
        </is>
      </c>
      <c r="G8405" t="n">
        <v>1</v>
      </c>
      <c r="H8405" s="24" t="n">
        <v>980.25</v>
      </c>
      <c r="I8405" s="24" t="n">
        <v>161.31</v>
      </c>
      <c r="J8405" s="25" t="n">
        <v>46007</v>
      </c>
      <c r="K8405" s="25" t="n">
        <v>46007</v>
      </c>
      <c r="L8405" t="n">
        <v>5</v>
      </c>
      <c r="M8405" t="n">
        <v>2</v>
      </c>
      <c r="N8405" t="n">
        <v>1</v>
      </c>
      <c r="O8405">
        <f>DATE(2026,1,1)-K8405</f>
        <v/>
      </c>
      <c r="P8405">
        <f>IF(G8405&gt;=2,"Repeat","One-time")</f>
        <v/>
      </c>
    </row>
    <row r="8406">
      <c r="A8406" t="inlineStr">
        <is>
          <t>C02567</t>
        </is>
      </c>
      <c r="B8406" t="inlineStr">
        <is>
          <t>Rahul Das</t>
        </is>
      </c>
      <c r="C8406" t="inlineStr">
        <is>
          <t>West</t>
        </is>
      </c>
      <c r="D8406" t="inlineStr">
        <is>
          <t>Pune</t>
        </is>
      </c>
      <c r="E8406" t="inlineStr">
        <is>
          <t>Yes</t>
        </is>
      </c>
      <c r="F8406" t="inlineStr">
        <is>
          <t>Hibernating</t>
        </is>
      </c>
      <c r="G8406" t="n">
        <v>1</v>
      </c>
      <c r="H8406" s="24" t="n">
        <v>975.16</v>
      </c>
      <c r="I8406" s="24" t="n">
        <v>410.76</v>
      </c>
      <c r="J8406" s="25" t="n">
        <v>45451</v>
      </c>
      <c r="K8406" s="25" t="n">
        <v>45451</v>
      </c>
      <c r="L8406" t="n">
        <v>1</v>
      </c>
      <c r="M8406" t="n">
        <v>1</v>
      </c>
      <c r="N8406" t="n">
        <v>1</v>
      </c>
      <c r="O8406">
        <f>DATE(2026,1,1)-K8406</f>
        <v/>
      </c>
      <c r="P8406">
        <f>IF(G8406&gt;=2,"Repeat","One-time")</f>
        <v/>
      </c>
    </row>
    <row r="8407">
      <c r="A8407" t="inlineStr">
        <is>
          <t>C00153</t>
        </is>
      </c>
      <c r="B8407" t="inlineStr">
        <is>
          <t>Maria Kapoor</t>
        </is>
      </c>
      <c r="C8407" t="inlineStr">
        <is>
          <t>Central</t>
        </is>
      </c>
      <c r="D8407" t="inlineStr">
        <is>
          <t>Bhopal</t>
        </is>
      </c>
      <c r="E8407" t="inlineStr">
        <is>
          <t>No</t>
        </is>
      </c>
      <c r="F8407" t="inlineStr">
        <is>
          <t>Hibernating</t>
        </is>
      </c>
      <c r="G8407" t="n">
        <v>1</v>
      </c>
      <c r="H8407" s="24" t="n">
        <v>975.15</v>
      </c>
      <c r="I8407" s="24" t="n">
        <v>452.87</v>
      </c>
      <c r="J8407" s="25" t="n">
        <v>44936</v>
      </c>
      <c r="K8407" s="25" t="n">
        <v>44936</v>
      </c>
      <c r="L8407" t="n">
        <v>1</v>
      </c>
      <c r="M8407" t="n">
        <v>1</v>
      </c>
      <c r="N8407" t="n">
        <v>1</v>
      </c>
      <c r="O8407">
        <f>DATE(2026,1,1)-K8407</f>
        <v/>
      </c>
      <c r="P8407">
        <f>IF(G8407&gt;=2,"Repeat","One-time")</f>
        <v/>
      </c>
    </row>
    <row r="8408">
      <c r="A8408" t="inlineStr">
        <is>
          <t>C08297</t>
        </is>
      </c>
      <c r="B8408" t="inlineStr">
        <is>
          <t>Swati Das</t>
        </is>
      </c>
      <c r="C8408" t="inlineStr">
        <is>
          <t>West</t>
        </is>
      </c>
      <c r="D8408" t="inlineStr">
        <is>
          <t>Mumbai</t>
        </is>
      </c>
      <c r="E8408" t="inlineStr">
        <is>
          <t>No</t>
        </is>
      </c>
      <c r="F8408" t="inlineStr">
        <is>
          <t>Occasional</t>
        </is>
      </c>
      <c r="G8408" t="n">
        <v>1</v>
      </c>
      <c r="H8408" s="24" t="n">
        <v>975.12</v>
      </c>
      <c r="I8408" s="24" t="n">
        <v>382.17</v>
      </c>
      <c r="J8408" s="25" t="n">
        <v>45843</v>
      </c>
      <c r="K8408" s="25" t="n">
        <v>45843</v>
      </c>
      <c r="L8408" t="n">
        <v>3</v>
      </c>
      <c r="M8408" t="n">
        <v>1</v>
      </c>
      <c r="N8408" t="n">
        <v>1</v>
      </c>
      <c r="O8408">
        <f>DATE(2026,1,1)-K8408</f>
        <v/>
      </c>
      <c r="P8408">
        <f>IF(G8408&gt;=2,"Repeat","One-time")</f>
        <v/>
      </c>
    </row>
    <row r="8409">
      <c r="A8409" t="inlineStr">
        <is>
          <t>C08644</t>
        </is>
      </c>
      <c r="B8409" t="inlineStr">
        <is>
          <t>Harpreet Shah</t>
        </is>
      </c>
      <c r="C8409" t="inlineStr">
        <is>
          <t>South</t>
        </is>
      </c>
      <c r="D8409" t="inlineStr">
        <is>
          <t>Hyderabad</t>
        </is>
      </c>
      <c r="E8409" t="inlineStr">
        <is>
          <t>No</t>
        </is>
      </c>
      <c r="F8409" t="inlineStr">
        <is>
          <t>New</t>
        </is>
      </c>
      <c r="G8409" t="n">
        <v>1</v>
      </c>
      <c r="H8409" s="24" t="n">
        <v>971.49</v>
      </c>
      <c r="I8409" s="24" t="n">
        <v>284.03</v>
      </c>
      <c r="J8409" s="25" t="n">
        <v>45947</v>
      </c>
      <c r="K8409" s="25" t="n">
        <v>45947</v>
      </c>
      <c r="L8409" t="n">
        <v>4</v>
      </c>
      <c r="M8409" t="n">
        <v>1</v>
      </c>
      <c r="N8409" t="n">
        <v>1</v>
      </c>
      <c r="O8409">
        <f>DATE(2026,1,1)-K8409</f>
        <v/>
      </c>
      <c r="P8409">
        <f>IF(G8409&gt;=2,"Repeat","One-time")</f>
        <v/>
      </c>
    </row>
    <row r="8410">
      <c r="A8410" t="inlineStr">
        <is>
          <t>C10700</t>
        </is>
      </c>
      <c r="B8410" t="inlineStr">
        <is>
          <t>Deepak Fernandes</t>
        </is>
      </c>
      <c r="C8410" t="inlineStr">
        <is>
          <t>South</t>
        </is>
      </c>
      <c r="D8410" t="inlineStr">
        <is>
          <t>Bengaluru</t>
        </is>
      </c>
      <c r="E8410" t="inlineStr">
        <is>
          <t>No</t>
        </is>
      </c>
      <c r="F8410" t="inlineStr">
        <is>
          <t>New</t>
        </is>
      </c>
      <c r="G8410" t="n">
        <v>1</v>
      </c>
      <c r="H8410" s="24" t="n">
        <v>971.49</v>
      </c>
      <c r="I8410" s="24" t="n">
        <v>404.43</v>
      </c>
      <c r="J8410" s="25" t="n">
        <v>45984</v>
      </c>
      <c r="K8410" s="25" t="n">
        <v>45984</v>
      </c>
      <c r="L8410" t="n">
        <v>4</v>
      </c>
      <c r="M8410" t="n">
        <v>2</v>
      </c>
      <c r="N8410" t="n">
        <v>1</v>
      </c>
      <c r="O8410">
        <f>DATE(2026,1,1)-K8410</f>
        <v/>
      </c>
      <c r="P8410">
        <f>IF(G8410&gt;=2,"Repeat","One-time")</f>
        <v/>
      </c>
    </row>
    <row r="8411">
      <c r="A8411" t="inlineStr">
        <is>
          <t>C10803</t>
        </is>
      </c>
      <c r="B8411" t="inlineStr">
        <is>
          <t>Imran Mukherjee</t>
        </is>
      </c>
      <c r="C8411" t="inlineStr">
        <is>
          <t>Central</t>
        </is>
      </c>
      <c r="D8411" t="inlineStr">
        <is>
          <t>Bhopal</t>
        </is>
      </c>
      <c r="E8411" t="inlineStr">
        <is>
          <t>No</t>
        </is>
      </c>
      <c r="F8411" t="inlineStr">
        <is>
          <t>New</t>
        </is>
      </c>
      <c r="G8411" t="n">
        <v>1</v>
      </c>
      <c r="H8411" s="24" t="n">
        <v>971.49</v>
      </c>
      <c r="I8411" s="24" t="n">
        <v>421.19</v>
      </c>
      <c r="J8411" s="25" t="n">
        <v>45941</v>
      </c>
      <c r="K8411" s="25" t="n">
        <v>45941</v>
      </c>
      <c r="L8411" t="n">
        <v>4</v>
      </c>
      <c r="M8411" t="n">
        <v>2</v>
      </c>
      <c r="N8411" t="n">
        <v>1</v>
      </c>
      <c r="O8411">
        <f>DATE(2026,1,1)-K8411</f>
        <v/>
      </c>
      <c r="P8411">
        <f>IF(G8411&gt;=2,"Repeat","One-time")</f>
        <v/>
      </c>
    </row>
    <row r="8412">
      <c r="A8412" t="inlineStr">
        <is>
          <t>C04749</t>
        </is>
      </c>
      <c r="B8412" t="inlineStr">
        <is>
          <t>Shreya Prasad</t>
        </is>
      </c>
      <c r="C8412" t="inlineStr">
        <is>
          <t>East</t>
        </is>
      </c>
      <c r="D8412" t="inlineStr">
        <is>
          <t>Patna</t>
        </is>
      </c>
      <c r="E8412" t="inlineStr">
        <is>
          <t>Yes</t>
        </is>
      </c>
      <c r="F8412" t="inlineStr">
        <is>
          <t>Occasional</t>
        </is>
      </c>
      <c r="G8412" t="n">
        <v>1</v>
      </c>
      <c r="H8412" s="24" t="n">
        <v>970.9400000000001</v>
      </c>
      <c r="I8412" s="24" t="n">
        <v>29.9</v>
      </c>
      <c r="J8412" s="25" t="n">
        <v>45581</v>
      </c>
      <c r="K8412" s="25" t="n">
        <v>45581</v>
      </c>
      <c r="L8412" t="n">
        <v>2</v>
      </c>
      <c r="M8412" t="n">
        <v>1</v>
      </c>
      <c r="N8412" t="n">
        <v>1</v>
      </c>
      <c r="O8412">
        <f>DATE(2026,1,1)-K8412</f>
        <v/>
      </c>
      <c r="P8412">
        <f>IF(G8412&gt;=2,"Repeat","One-time")</f>
        <v/>
      </c>
    </row>
    <row r="8413">
      <c r="A8413" t="inlineStr">
        <is>
          <t>C04692</t>
        </is>
      </c>
      <c r="B8413" t="inlineStr">
        <is>
          <t>Suresh Khan</t>
        </is>
      </c>
      <c r="C8413" t="inlineStr">
        <is>
          <t>West</t>
        </is>
      </c>
      <c r="D8413" t="inlineStr">
        <is>
          <t>Mumbai</t>
        </is>
      </c>
      <c r="E8413" t="inlineStr">
        <is>
          <t>No</t>
        </is>
      </c>
      <c r="F8413" t="inlineStr">
        <is>
          <t>Occasional</t>
        </is>
      </c>
      <c r="G8413" t="n">
        <v>1</v>
      </c>
      <c r="H8413" s="24" t="n">
        <v>970.53</v>
      </c>
      <c r="I8413" s="24" t="n">
        <v>214.5</v>
      </c>
      <c r="J8413" s="25" t="n">
        <v>45554</v>
      </c>
      <c r="K8413" s="25" t="n">
        <v>45554</v>
      </c>
      <c r="L8413" t="n">
        <v>2</v>
      </c>
      <c r="M8413" t="n">
        <v>1</v>
      </c>
      <c r="N8413" t="n">
        <v>1</v>
      </c>
      <c r="O8413">
        <f>DATE(2026,1,1)-K8413</f>
        <v/>
      </c>
      <c r="P8413">
        <f>IF(G8413&gt;=2,"Repeat","One-time")</f>
        <v/>
      </c>
    </row>
    <row r="8414">
      <c r="A8414" t="inlineStr">
        <is>
          <t>C10928</t>
        </is>
      </c>
      <c r="B8414" t="inlineStr">
        <is>
          <t>Gurpreet Kapoor</t>
        </is>
      </c>
      <c r="C8414" t="inlineStr">
        <is>
          <t>South</t>
        </is>
      </c>
      <c r="D8414" t="inlineStr">
        <is>
          <t>Chennai</t>
        </is>
      </c>
      <c r="E8414" t="inlineStr">
        <is>
          <t>No</t>
        </is>
      </c>
      <c r="F8414" t="inlineStr">
        <is>
          <t>New</t>
        </is>
      </c>
      <c r="G8414" t="n">
        <v>1</v>
      </c>
      <c r="H8414" s="24" t="n">
        <v>969.38</v>
      </c>
      <c r="I8414" s="24" t="n">
        <v>234.56</v>
      </c>
      <c r="J8414" s="25" t="n">
        <v>45985</v>
      </c>
      <c r="K8414" s="25" t="n">
        <v>45985</v>
      </c>
      <c r="L8414" t="n">
        <v>4</v>
      </c>
      <c r="M8414" t="n">
        <v>2</v>
      </c>
      <c r="N8414" t="n">
        <v>1</v>
      </c>
      <c r="O8414">
        <f>DATE(2026,1,1)-K8414</f>
        <v/>
      </c>
      <c r="P8414">
        <f>IF(G8414&gt;=2,"Repeat","One-time")</f>
        <v/>
      </c>
    </row>
    <row r="8415">
      <c r="A8415" t="inlineStr">
        <is>
          <t>C05128</t>
        </is>
      </c>
      <c r="B8415" t="inlineStr">
        <is>
          <t>Ananya Bose</t>
        </is>
      </c>
      <c r="C8415" t="inlineStr">
        <is>
          <t>North</t>
        </is>
      </c>
      <c r="D8415" t="inlineStr">
        <is>
          <t>Jaipur</t>
        </is>
      </c>
      <c r="E8415" t="inlineStr">
        <is>
          <t>Yes</t>
        </is>
      </c>
      <c r="F8415" t="inlineStr">
        <is>
          <t>Occasional</t>
        </is>
      </c>
      <c r="G8415" t="n">
        <v>1</v>
      </c>
      <c r="H8415" s="24" t="n">
        <v>968.71</v>
      </c>
      <c r="I8415" s="24" t="n">
        <v>90.84999999999999</v>
      </c>
      <c r="J8415" s="25" t="n">
        <v>45609</v>
      </c>
      <c r="K8415" s="25" t="n">
        <v>45609</v>
      </c>
      <c r="L8415" t="n">
        <v>2</v>
      </c>
      <c r="M8415" t="n">
        <v>1</v>
      </c>
      <c r="N8415" t="n">
        <v>1</v>
      </c>
      <c r="O8415">
        <f>DATE(2026,1,1)-K8415</f>
        <v/>
      </c>
      <c r="P8415">
        <f>IF(G8415&gt;=2,"Repeat","One-time")</f>
        <v/>
      </c>
    </row>
    <row r="8416">
      <c r="A8416" t="inlineStr">
        <is>
          <t>C10667</t>
        </is>
      </c>
      <c r="B8416" t="inlineStr">
        <is>
          <t>Vikram Kapoor</t>
        </is>
      </c>
      <c r="C8416" t="inlineStr">
        <is>
          <t>North</t>
        </is>
      </c>
      <c r="D8416" t="inlineStr">
        <is>
          <t>Gurugram</t>
        </is>
      </c>
      <c r="E8416" t="inlineStr">
        <is>
          <t>No</t>
        </is>
      </c>
      <c r="F8416" t="inlineStr">
        <is>
          <t>New</t>
        </is>
      </c>
      <c r="G8416" t="n">
        <v>1</v>
      </c>
      <c r="H8416" s="24" t="n">
        <v>962.73</v>
      </c>
      <c r="I8416" s="24" t="n">
        <v>431.4</v>
      </c>
      <c r="J8416" s="25" t="n">
        <v>45948</v>
      </c>
      <c r="K8416" s="25" t="n">
        <v>45948</v>
      </c>
      <c r="L8416" t="n">
        <v>4</v>
      </c>
      <c r="M8416" t="n">
        <v>2</v>
      </c>
      <c r="N8416" t="n">
        <v>1</v>
      </c>
      <c r="O8416">
        <f>DATE(2026,1,1)-K8416</f>
        <v/>
      </c>
      <c r="P8416">
        <f>IF(G8416&gt;=2,"Repeat","One-time")</f>
        <v/>
      </c>
    </row>
    <row r="8417">
      <c r="A8417" t="inlineStr">
        <is>
          <t>C02325</t>
        </is>
      </c>
      <c r="B8417" t="inlineStr">
        <is>
          <t>Kavya Bose</t>
        </is>
      </c>
      <c r="C8417" t="inlineStr">
        <is>
          <t>South</t>
        </is>
      </c>
      <c r="D8417" t="inlineStr">
        <is>
          <t>Chennai</t>
        </is>
      </c>
      <c r="E8417" t="inlineStr">
        <is>
          <t>No</t>
        </is>
      </c>
      <c r="F8417" t="inlineStr">
        <is>
          <t>Hibernating</t>
        </is>
      </c>
      <c r="G8417" t="n">
        <v>1</v>
      </c>
      <c r="H8417" s="24" t="n">
        <v>959.65</v>
      </c>
      <c r="I8417" s="24" t="n">
        <v>434.96</v>
      </c>
      <c r="J8417" s="25" t="n">
        <v>45231</v>
      </c>
      <c r="K8417" s="25" t="n">
        <v>45231</v>
      </c>
      <c r="L8417" t="n">
        <v>1</v>
      </c>
      <c r="M8417" t="n">
        <v>1</v>
      </c>
      <c r="N8417" t="n">
        <v>1</v>
      </c>
      <c r="O8417">
        <f>DATE(2026,1,1)-K8417</f>
        <v/>
      </c>
      <c r="P8417">
        <f>IF(G8417&gt;=2,"Repeat","One-time")</f>
        <v/>
      </c>
    </row>
    <row r="8418">
      <c r="A8418" t="inlineStr">
        <is>
          <t>C10500</t>
        </is>
      </c>
      <c r="B8418" t="inlineStr">
        <is>
          <t>Deepak Patel</t>
        </is>
      </c>
      <c r="C8418" t="inlineStr">
        <is>
          <t>South</t>
        </is>
      </c>
      <c r="D8418" t="inlineStr">
        <is>
          <t>Kochi</t>
        </is>
      </c>
      <c r="E8418" t="inlineStr">
        <is>
          <t>No</t>
        </is>
      </c>
      <c r="F8418" t="inlineStr">
        <is>
          <t>Occasional</t>
        </is>
      </c>
      <c r="G8418" t="n">
        <v>1</v>
      </c>
      <c r="H8418" s="24" t="n">
        <v>953.54</v>
      </c>
      <c r="I8418" s="24" t="n">
        <v>323.79</v>
      </c>
      <c r="J8418" s="25" t="n">
        <v>45927</v>
      </c>
      <c r="K8418" s="25" t="n">
        <v>45927</v>
      </c>
      <c r="L8418" t="n">
        <v>3</v>
      </c>
      <c r="M8418" t="n">
        <v>2</v>
      </c>
      <c r="N8418" t="n">
        <v>1</v>
      </c>
      <c r="O8418">
        <f>DATE(2026,1,1)-K8418</f>
        <v/>
      </c>
      <c r="P8418">
        <f>IF(G8418&gt;=2,"Repeat","One-time")</f>
        <v/>
      </c>
    </row>
    <row r="8419">
      <c r="A8419" t="inlineStr">
        <is>
          <t>C02299</t>
        </is>
      </c>
      <c r="B8419" t="inlineStr">
        <is>
          <t>Imran Thakur</t>
        </is>
      </c>
      <c r="C8419" t="inlineStr">
        <is>
          <t>North</t>
        </is>
      </c>
      <c r="D8419" t="inlineStr">
        <is>
          <t>Lucknow</t>
        </is>
      </c>
      <c r="E8419" t="inlineStr">
        <is>
          <t>No</t>
        </is>
      </c>
      <c r="F8419" t="inlineStr">
        <is>
          <t>Hibernating</t>
        </is>
      </c>
      <c r="G8419" t="n">
        <v>1</v>
      </c>
      <c r="H8419" s="24" t="n">
        <v>953.1</v>
      </c>
      <c r="I8419" s="24" t="n">
        <v>489.98</v>
      </c>
      <c r="J8419" s="25" t="n">
        <v>45282</v>
      </c>
      <c r="K8419" s="25" t="n">
        <v>45282</v>
      </c>
      <c r="L8419" t="n">
        <v>1</v>
      </c>
      <c r="M8419" t="n">
        <v>1</v>
      </c>
      <c r="N8419" t="n">
        <v>1</v>
      </c>
      <c r="O8419">
        <f>DATE(2026,1,1)-K8419</f>
        <v/>
      </c>
      <c r="P8419">
        <f>IF(G8419&gt;=2,"Repeat","One-time")</f>
        <v/>
      </c>
    </row>
    <row r="8420">
      <c r="A8420" t="inlineStr">
        <is>
          <t>C10952</t>
        </is>
      </c>
      <c r="B8420" t="inlineStr">
        <is>
          <t>Sanjay Prasad</t>
        </is>
      </c>
      <c r="C8420" t="inlineStr">
        <is>
          <t>West</t>
        </is>
      </c>
      <c r="D8420" t="inlineStr">
        <is>
          <t>Mumbai</t>
        </is>
      </c>
      <c r="E8420" t="inlineStr">
        <is>
          <t>No</t>
        </is>
      </c>
      <c r="F8420" t="inlineStr">
        <is>
          <t>New</t>
        </is>
      </c>
      <c r="G8420" t="n">
        <v>1</v>
      </c>
      <c r="H8420" s="24" t="n">
        <v>952.46</v>
      </c>
      <c r="I8420" s="24" t="n">
        <v>134.9</v>
      </c>
      <c r="J8420" s="25" t="n">
        <v>45940</v>
      </c>
      <c r="K8420" s="25" t="n">
        <v>45940</v>
      </c>
      <c r="L8420" t="n">
        <v>4</v>
      </c>
      <c r="M8420" t="n">
        <v>2</v>
      </c>
      <c r="N8420" t="n">
        <v>1</v>
      </c>
      <c r="O8420">
        <f>DATE(2026,1,1)-K8420</f>
        <v/>
      </c>
      <c r="P8420">
        <f>IF(G8420&gt;=2,"Repeat","One-time")</f>
        <v/>
      </c>
    </row>
    <row r="8421">
      <c r="A8421" t="inlineStr">
        <is>
          <t>C06271</t>
        </is>
      </c>
      <c r="B8421" t="inlineStr">
        <is>
          <t>Arjun Mehta</t>
        </is>
      </c>
      <c r="C8421" t="inlineStr">
        <is>
          <t>West</t>
        </is>
      </c>
      <c r="D8421" t="inlineStr">
        <is>
          <t>Mumbai</t>
        </is>
      </c>
      <c r="E8421" t="inlineStr">
        <is>
          <t>No</t>
        </is>
      </c>
      <c r="F8421" t="inlineStr">
        <is>
          <t>New</t>
        </is>
      </c>
      <c r="G8421" t="n">
        <v>1</v>
      </c>
      <c r="H8421" s="24" t="n">
        <v>950.08</v>
      </c>
      <c r="I8421" s="24" t="n">
        <v>308.1</v>
      </c>
      <c r="J8421" s="25" t="n">
        <v>46003</v>
      </c>
      <c r="K8421" s="25" t="n">
        <v>46003</v>
      </c>
      <c r="L8421" t="n">
        <v>5</v>
      </c>
      <c r="M8421" t="n">
        <v>1</v>
      </c>
      <c r="N8421" t="n">
        <v>1</v>
      </c>
      <c r="O8421">
        <f>DATE(2026,1,1)-K8421</f>
        <v/>
      </c>
      <c r="P8421">
        <f>IF(G8421&gt;=2,"Repeat","One-time")</f>
        <v/>
      </c>
    </row>
    <row r="8422">
      <c r="A8422" t="inlineStr">
        <is>
          <t>C10459</t>
        </is>
      </c>
      <c r="B8422" t="inlineStr">
        <is>
          <t>Arjun Mishra</t>
        </is>
      </c>
      <c r="C8422" t="inlineStr">
        <is>
          <t>North</t>
        </is>
      </c>
      <c r="D8422" t="inlineStr">
        <is>
          <t>Delhi</t>
        </is>
      </c>
      <c r="E8422" t="inlineStr">
        <is>
          <t>Yes</t>
        </is>
      </c>
      <c r="F8422" t="inlineStr">
        <is>
          <t>New</t>
        </is>
      </c>
      <c r="G8422" t="n">
        <v>1</v>
      </c>
      <c r="H8422" s="24" t="n">
        <v>946.67</v>
      </c>
      <c r="I8422" s="24" t="n">
        <v>-32.02</v>
      </c>
      <c r="J8422" s="25" t="n">
        <v>45977</v>
      </c>
      <c r="K8422" s="25" t="n">
        <v>45977</v>
      </c>
      <c r="L8422" t="n">
        <v>4</v>
      </c>
      <c r="M8422" t="n">
        <v>2</v>
      </c>
      <c r="N8422" t="n">
        <v>1</v>
      </c>
      <c r="O8422">
        <f>DATE(2026,1,1)-K8422</f>
        <v/>
      </c>
      <c r="P8422">
        <f>IF(G8422&gt;=2,"Repeat","One-time")</f>
        <v/>
      </c>
    </row>
    <row r="8423">
      <c r="A8423" t="inlineStr">
        <is>
          <t>C08484</t>
        </is>
      </c>
      <c r="B8423" t="inlineStr">
        <is>
          <t>Rahul Pillai</t>
        </is>
      </c>
      <c r="C8423" t="inlineStr">
        <is>
          <t>North</t>
        </is>
      </c>
      <c r="D8423" t="inlineStr">
        <is>
          <t>Delhi</t>
        </is>
      </c>
      <c r="E8423" t="inlineStr">
        <is>
          <t>Yes</t>
        </is>
      </c>
      <c r="F8423" t="inlineStr">
        <is>
          <t>New</t>
        </is>
      </c>
      <c r="G8423" t="n">
        <v>1</v>
      </c>
      <c r="H8423" s="24" t="n">
        <v>944.29</v>
      </c>
      <c r="I8423" s="24" t="n">
        <v>163.93</v>
      </c>
      <c r="J8423" s="25" t="n">
        <v>45956</v>
      </c>
      <c r="K8423" s="25" t="n">
        <v>45956</v>
      </c>
      <c r="L8423" t="n">
        <v>4</v>
      </c>
      <c r="M8423" t="n">
        <v>1</v>
      </c>
      <c r="N8423" t="n">
        <v>1</v>
      </c>
      <c r="O8423">
        <f>DATE(2026,1,1)-K8423</f>
        <v/>
      </c>
      <c r="P8423">
        <f>IF(G8423&gt;=2,"Repeat","One-time")</f>
        <v/>
      </c>
    </row>
    <row r="8424">
      <c r="A8424" t="inlineStr">
        <is>
          <t>C05155</t>
        </is>
      </c>
      <c r="B8424" t="inlineStr">
        <is>
          <t>Varun Reddy</t>
        </is>
      </c>
      <c r="C8424" t="inlineStr">
        <is>
          <t>North</t>
        </is>
      </c>
      <c r="D8424" t="inlineStr">
        <is>
          <t>Delhi</t>
        </is>
      </c>
      <c r="E8424" t="inlineStr">
        <is>
          <t>Yes</t>
        </is>
      </c>
      <c r="F8424" t="inlineStr">
        <is>
          <t>Occasional</t>
        </is>
      </c>
      <c r="G8424" t="n">
        <v>1</v>
      </c>
      <c r="H8424" s="24" t="n">
        <v>937.61</v>
      </c>
      <c r="I8424" s="24" t="n">
        <v>367.46</v>
      </c>
      <c r="J8424" s="25" t="n">
        <v>45505</v>
      </c>
      <c r="K8424" s="25" t="n">
        <v>45505</v>
      </c>
      <c r="L8424" t="n">
        <v>2</v>
      </c>
      <c r="M8424" t="n">
        <v>1</v>
      </c>
      <c r="N8424" t="n">
        <v>1</v>
      </c>
      <c r="O8424">
        <f>DATE(2026,1,1)-K8424</f>
        <v/>
      </c>
      <c r="P8424">
        <f>IF(G8424&gt;=2,"Repeat","One-time")</f>
        <v/>
      </c>
    </row>
    <row r="8425">
      <c r="A8425" t="inlineStr">
        <is>
          <t>C05172</t>
        </is>
      </c>
      <c r="B8425" t="inlineStr">
        <is>
          <t>Divya Sinha</t>
        </is>
      </c>
      <c r="C8425" t="inlineStr">
        <is>
          <t>South</t>
        </is>
      </c>
      <c r="D8425" t="inlineStr">
        <is>
          <t>Kochi</t>
        </is>
      </c>
      <c r="E8425" t="inlineStr">
        <is>
          <t>No</t>
        </is>
      </c>
      <c r="F8425" t="inlineStr">
        <is>
          <t>Hibernating</t>
        </is>
      </c>
      <c r="G8425" t="n">
        <v>1</v>
      </c>
      <c r="H8425" s="24" t="n">
        <v>936.78</v>
      </c>
      <c r="I8425" s="24" t="n">
        <v>407.49</v>
      </c>
      <c r="J8425" s="25" t="n">
        <v>45442</v>
      </c>
      <c r="K8425" s="25" t="n">
        <v>45442</v>
      </c>
      <c r="L8425" t="n">
        <v>1</v>
      </c>
      <c r="M8425" t="n">
        <v>1</v>
      </c>
      <c r="N8425" t="n">
        <v>1</v>
      </c>
      <c r="O8425">
        <f>DATE(2026,1,1)-K8425</f>
        <v/>
      </c>
      <c r="P8425">
        <f>IF(G8425&gt;=2,"Repeat","One-time")</f>
        <v/>
      </c>
    </row>
    <row r="8426">
      <c r="A8426" t="inlineStr">
        <is>
          <t>C11290</t>
        </is>
      </c>
      <c r="B8426" t="inlineStr">
        <is>
          <t>Joseph Mishra</t>
        </is>
      </c>
      <c r="C8426" t="inlineStr">
        <is>
          <t>West</t>
        </is>
      </c>
      <c r="D8426" t="inlineStr">
        <is>
          <t>Mumbai</t>
        </is>
      </c>
      <c r="E8426" t="inlineStr">
        <is>
          <t>No</t>
        </is>
      </c>
      <c r="F8426" t="inlineStr">
        <is>
          <t>New</t>
        </is>
      </c>
      <c r="G8426" t="n">
        <v>1</v>
      </c>
      <c r="H8426" s="24" t="n">
        <v>935.91</v>
      </c>
      <c r="I8426" s="24" t="n">
        <v>394.01</v>
      </c>
      <c r="J8426" s="25" t="n">
        <v>45982</v>
      </c>
      <c r="K8426" s="25" t="n">
        <v>45982</v>
      </c>
      <c r="L8426" t="n">
        <v>4</v>
      </c>
      <c r="M8426" t="n">
        <v>2</v>
      </c>
      <c r="N8426" t="n">
        <v>1</v>
      </c>
      <c r="O8426">
        <f>DATE(2026,1,1)-K8426</f>
        <v/>
      </c>
      <c r="P8426">
        <f>IF(G8426&gt;=2,"Repeat","One-time")</f>
        <v/>
      </c>
    </row>
    <row r="8427">
      <c r="A8427" t="inlineStr">
        <is>
          <t>C09147</t>
        </is>
      </c>
      <c r="B8427" t="inlineStr">
        <is>
          <t>Aarav Nair</t>
        </is>
      </c>
      <c r="C8427" t="inlineStr">
        <is>
          <t>West</t>
        </is>
      </c>
      <c r="D8427" t="inlineStr">
        <is>
          <t>Mumbai</t>
        </is>
      </c>
      <c r="E8427" t="inlineStr">
        <is>
          <t>No</t>
        </is>
      </c>
      <c r="F8427" t="inlineStr">
        <is>
          <t>Occasional</t>
        </is>
      </c>
      <c r="G8427" t="n">
        <v>1</v>
      </c>
      <c r="H8427" s="24" t="n">
        <v>932.45</v>
      </c>
      <c r="I8427" s="24" t="n">
        <v>291.09</v>
      </c>
      <c r="J8427" s="25" t="n">
        <v>45888</v>
      </c>
      <c r="K8427" s="25" t="n">
        <v>45888</v>
      </c>
      <c r="L8427" t="n">
        <v>3</v>
      </c>
      <c r="M8427" t="n">
        <v>1</v>
      </c>
      <c r="N8427" t="n">
        <v>1</v>
      </c>
      <c r="O8427">
        <f>DATE(2026,1,1)-K8427</f>
        <v/>
      </c>
      <c r="P8427">
        <f>IF(G8427&gt;=2,"Repeat","One-time")</f>
        <v/>
      </c>
    </row>
    <row r="8428">
      <c r="A8428" t="inlineStr">
        <is>
          <t>C07513</t>
        </is>
      </c>
      <c r="B8428" t="inlineStr">
        <is>
          <t>Maria Agarwal</t>
        </is>
      </c>
      <c r="C8428" t="inlineStr">
        <is>
          <t>North</t>
        </is>
      </c>
      <c r="D8428" t="inlineStr">
        <is>
          <t>Lucknow</t>
        </is>
      </c>
      <c r="E8428" t="inlineStr">
        <is>
          <t>No</t>
        </is>
      </c>
      <c r="F8428" t="inlineStr">
        <is>
          <t>Occasional</t>
        </is>
      </c>
      <c r="G8428" t="n">
        <v>1</v>
      </c>
      <c r="H8428" s="24" t="n">
        <v>931.58</v>
      </c>
      <c r="I8428" s="24" t="n">
        <v>64.7</v>
      </c>
      <c r="J8428" s="25" t="n">
        <v>45749</v>
      </c>
      <c r="K8428" s="25" t="n">
        <v>45749</v>
      </c>
      <c r="L8428" t="n">
        <v>2</v>
      </c>
      <c r="M8428" t="n">
        <v>1</v>
      </c>
      <c r="N8428" t="n">
        <v>1</v>
      </c>
      <c r="O8428">
        <f>DATE(2026,1,1)-K8428</f>
        <v/>
      </c>
      <c r="P8428">
        <f>IF(G8428&gt;=2,"Repeat","One-time")</f>
        <v/>
      </c>
    </row>
    <row r="8429">
      <c r="A8429" t="inlineStr">
        <is>
          <t>C05851</t>
        </is>
      </c>
      <c r="B8429" t="inlineStr">
        <is>
          <t>Swati Reddy</t>
        </is>
      </c>
      <c r="C8429" t="inlineStr">
        <is>
          <t>West</t>
        </is>
      </c>
      <c r="D8429" t="inlineStr">
        <is>
          <t>Mumbai</t>
        </is>
      </c>
      <c r="E8429" t="inlineStr">
        <is>
          <t>No</t>
        </is>
      </c>
      <c r="F8429" t="inlineStr">
        <is>
          <t>Occasional</t>
        </is>
      </c>
      <c r="G8429" t="n">
        <v>1</v>
      </c>
      <c r="H8429" s="24" t="n">
        <v>931.3099999999999</v>
      </c>
      <c r="I8429" s="24" t="n">
        <v>355.69</v>
      </c>
      <c r="J8429" s="25" t="n">
        <v>45781</v>
      </c>
      <c r="K8429" s="25" t="n">
        <v>45781</v>
      </c>
      <c r="L8429" t="n">
        <v>3</v>
      </c>
      <c r="M8429" t="n">
        <v>1</v>
      </c>
      <c r="N8429" t="n">
        <v>1</v>
      </c>
      <c r="O8429">
        <f>DATE(2026,1,1)-K8429</f>
        <v/>
      </c>
      <c r="P8429">
        <f>IF(G8429&gt;=2,"Repeat","One-time")</f>
        <v/>
      </c>
    </row>
    <row r="8430">
      <c r="A8430" t="inlineStr">
        <is>
          <t>C02965</t>
        </is>
      </c>
      <c r="B8430" t="inlineStr">
        <is>
          <t>Sanjay Prasad</t>
        </is>
      </c>
      <c r="C8430" t="inlineStr">
        <is>
          <t>West</t>
        </is>
      </c>
      <c r="D8430" t="inlineStr">
        <is>
          <t>Mumbai</t>
        </is>
      </c>
      <c r="E8430" t="inlineStr">
        <is>
          <t>Yes</t>
        </is>
      </c>
      <c r="F8430" t="inlineStr">
        <is>
          <t>Hibernating</t>
        </is>
      </c>
      <c r="G8430" t="n">
        <v>1</v>
      </c>
      <c r="H8430" s="24" t="n">
        <v>929.1</v>
      </c>
      <c r="I8430" s="24" t="n">
        <v>168.66</v>
      </c>
      <c r="J8430" s="25" t="n">
        <v>45192</v>
      </c>
      <c r="K8430" s="25" t="n">
        <v>45192</v>
      </c>
      <c r="L8430" t="n">
        <v>1</v>
      </c>
      <c r="M8430" t="n">
        <v>1</v>
      </c>
      <c r="N8430" t="n">
        <v>1</v>
      </c>
      <c r="O8430">
        <f>DATE(2026,1,1)-K8430</f>
        <v/>
      </c>
      <c r="P8430">
        <f>IF(G8430&gt;=2,"Repeat","One-time")</f>
        <v/>
      </c>
    </row>
    <row r="8431">
      <c r="A8431" t="inlineStr">
        <is>
          <t>C07764</t>
        </is>
      </c>
      <c r="B8431" t="inlineStr">
        <is>
          <t>Kavya Prasad</t>
        </is>
      </c>
      <c r="C8431" t="inlineStr">
        <is>
          <t>East</t>
        </is>
      </c>
      <c r="D8431" t="inlineStr">
        <is>
          <t>Jamshedpur</t>
        </is>
      </c>
      <c r="E8431" t="inlineStr">
        <is>
          <t>No</t>
        </is>
      </c>
      <c r="F8431" t="inlineStr">
        <is>
          <t>Occasional</t>
        </is>
      </c>
      <c r="G8431" t="n">
        <v>1</v>
      </c>
      <c r="H8431" s="24" t="n">
        <v>929.09</v>
      </c>
      <c r="I8431" s="24" t="n">
        <v>419.89</v>
      </c>
      <c r="J8431" s="25" t="n">
        <v>45926</v>
      </c>
      <c r="K8431" s="25" t="n">
        <v>45926</v>
      </c>
      <c r="L8431" t="n">
        <v>3</v>
      </c>
      <c r="M8431" t="n">
        <v>1</v>
      </c>
      <c r="N8431" t="n">
        <v>1</v>
      </c>
      <c r="O8431">
        <f>DATE(2026,1,1)-K8431</f>
        <v/>
      </c>
      <c r="P8431">
        <f>IF(G8431&gt;=2,"Repeat","One-time")</f>
        <v/>
      </c>
    </row>
    <row r="8432">
      <c r="A8432" t="inlineStr">
        <is>
          <t>C00376</t>
        </is>
      </c>
      <c r="B8432" t="inlineStr">
        <is>
          <t>Meera Nair</t>
        </is>
      </c>
      <c r="C8432" t="inlineStr">
        <is>
          <t>North</t>
        </is>
      </c>
      <c r="D8432" t="inlineStr">
        <is>
          <t>Jaipur</t>
        </is>
      </c>
      <c r="E8432" t="inlineStr">
        <is>
          <t>Yes</t>
        </is>
      </c>
      <c r="F8432" t="inlineStr">
        <is>
          <t>Hibernating</t>
        </is>
      </c>
      <c r="G8432" t="n">
        <v>1</v>
      </c>
      <c r="H8432" s="24" t="n">
        <v>927</v>
      </c>
      <c r="I8432" s="24" t="n">
        <v>216.94</v>
      </c>
      <c r="J8432" s="25" t="n">
        <v>44975</v>
      </c>
      <c r="K8432" s="25" t="n">
        <v>44975</v>
      </c>
      <c r="L8432" t="n">
        <v>1</v>
      </c>
      <c r="M8432" t="n">
        <v>1</v>
      </c>
      <c r="N8432" t="n">
        <v>1</v>
      </c>
      <c r="O8432">
        <f>DATE(2026,1,1)-K8432</f>
        <v/>
      </c>
      <c r="P8432">
        <f>IF(G8432&gt;=2,"Repeat","One-time")</f>
        <v/>
      </c>
    </row>
    <row r="8433">
      <c r="A8433" t="inlineStr">
        <is>
          <t>C03217</t>
        </is>
      </c>
      <c r="B8433" t="inlineStr">
        <is>
          <t>Priya Joshi</t>
        </is>
      </c>
      <c r="C8433" t="inlineStr">
        <is>
          <t>South</t>
        </is>
      </c>
      <c r="D8433" t="inlineStr">
        <is>
          <t>Bengaluru</t>
        </is>
      </c>
      <c r="E8433" t="inlineStr">
        <is>
          <t>No</t>
        </is>
      </c>
      <c r="F8433" t="inlineStr">
        <is>
          <t>Hibernating</t>
        </is>
      </c>
      <c r="G8433" t="n">
        <v>1</v>
      </c>
      <c r="H8433" s="24" t="n">
        <v>926.1</v>
      </c>
      <c r="I8433" s="24" t="n">
        <v>450.12</v>
      </c>
      <c r="J8433" s="25" t="n">
        <v>45230</v>
      </c>
      <c r="K8433" s="25" t="n">
        <v>45230</v>
      </c>
      <c r="L8433" t="n">
        <v>1</v>
      </c>
      <c r="M8433" t="n">
        <v>1</v>
      </c>
      <c r="N8433" t="n">
        <v>1</v>
      </c>
      <c r="O8433">
        <f>DATE(2026,1,1)-K8433</f>
        <v/>
      </c>
      <c r="P8433">
        <f>IF(G8433&gt;=2,"Repeat","One-time")</f>
        <v/>
      </c>
    </row>
    <row r="8434">
      <c r="A8434" t="inlineStr">
        <is>
          <t>C09934</t>
        </is>
      </c>
      <c r="B8434" t="inlineStr">
        <is>
          <t>Gurpreet Yadav</t>
        </is>
      </c>
      <c r="C8434" t="inlineStr">
        <is>
          <t>West</t>
        </is>
      </c>
      <c r="D8434" t="inlineStr">
        <is>
          <t>Mumbai</t>
        </is>
      </c>
      <c r="E8434" t="inlineStr">
        <is>
          <t>Yes</t>
        </is>
      </c>
      <c r="F8434" t="inlineStr">
        <is>
          <t>New</t>
        </is>
      </c>
      <c r="G8434" t="n">
        <v>1</v>
      </c>
      <c r="H8434" s="24" t="n">
        <v>923.96</v>
      </c>
      <c r="I8434" s="24" t="n">
        <v>223.51</v>
      </c>
      <c r="J8434" s="25" t="n">
        <v>45946</v>
      </c>
      <c r="K8434" s="25" t="n">
        <v>45946</v>
      </c>
      <c r="L8434" t="n">
        <v>4</v>
      </c>
      <c r="M8434" t="n">
        <v>2</v>
      </c>
      <c r="N8434" t="n">
        <v>1</v>
      </c>
      <c r="O8434">
        <f>DATE(2026,1,1)-K8434</f>
        <v/>
      </c>
      <c r="P8434">
        <f>IF(G8434&gt;=2,"Repeat","One-time")</f>
        <v/>
      </c>
    </row>
    <row r="8435">
      <c r="A8435" t="inlineStr">
        <is>
          <t>C03861</t>
        </is>
      </c>
      <c r="B8435" t="inlineStr">
        <is>
          <t>Neha Verma</t>
        </is>
      </c>
      <c r="C8435" t="inlineStr">
        <is>
          <t>North</t>
        </is>
      </c>
      <c r="D8435" t="inlineStr">
        <is>
          <t>Delhi</t>
        </is>
      </c>
      <c r="E8435" t="inlineStr">
        <is>
          <t>Yes</t>
        </is>
      </c>
      <c r="F8435" t="inlineStr">
        <is>
          <t>New</t>
        </is>
      </c>
      <c r="G8435" t="n">
        <v>1</v>
      </c>
      <c r="H8435" s="24" t="n">
        <v>917.52</v>
      </c>
      <c r="I8435" s="24" t="n">
        <v>420.46</v>
      </c>
      <c r="J8435" s="25" t="n">
        <v>45980</v>
      </c>
      <c r="K8435" s="25" t="n">
        <v>45980</v>
      </c>
      <c r="L8435" t="n">
        <v>4</v>
      </c>
      <c r="M8435" t="n">
        <v>1</v>
      </c>
      <c r="N8435" t="n">
        <v>1</v>
      </c>
      <c r="O8435">
        <f>DATE(2026,1,1)-K8435</f>
        <v/>
      </c>
      <c r="P8435">
        <f>IF(G8435&gt;=2,"Repeat","One-time")</f>
        <v/>
      </c>
    </row>
    <row r="8436">
      <c r="A8436" t="inlineStr">
        <is>
          <t>C10611</t>
        </is>
      </c>
      <c r="B8436" t="inlineStr">
        <is>
          <t>Sneha Singh</t>
        </is>
      </c>
      <c r="C8436" t="inlineStr">
        <is>
          <t>South</t>
        </is>
      </c>
      <c r="D8436" t="inlineStr">
        <is>
          <t>Chennai</t>
        </is>
      </c>
      <c r="E8436" t="inlineStr">
        <is>
          <t>No</t>
        </is>
      </c>
      <c r="F8436" t="inlineStr">
        <is>
          <t>New</t>
        </is>
      </c>
      <c r="G8436" t="n">
        <v>1</v>
      </c>
      <c r="H8436" s="24" t="n">
        <v>916.55</v>
      </c>
      <c r="I8436" s="24" t="n">
        <v>272.32</v>
      </c>
      <c r="J8436" s="25" t="n">
        <v>45980</v>
      </c>
      <c r="K8436" s="25" t="n">
        <v>45980</v>
      </c>
      <c r="L8436" t="n">
        <v>4</v>
      </c>
      <c r="M8436" t="n">
        <v>2</v>
      </c>
      <c r="N8436" t="n">
        <v>1</v>
      </c>
      <c r="O8436">
        <f>DATE(2026,1,1)-K8436</f>
        <v/>
      </c>
      <c r="P8436">
        <f>IF(G8436&gt;=2,"Repeat","One-time")</f>
        <v/>
      </c>
    </row>
    <row r="8437">
      <c r="A8437" t="inlineStr">
        <is>
          <t>C06572</t>
        </is>
      </c>
      <c r="B8437" t="inlineStr">
        <is>
          <t>Pooja Prasad</t>
        </is>
      </c>
      <c r="C8437" t="inlineStr">
        <is>
          <t>Central</t>
        </is>
      </c>
      <c r="D8437" t="inlineStr">
        <is>
          <t>Indore</t>
        </is>
      </c>
      <c r="E8437" t="inlineStr">
        <is>
          <t>No</t>
        </is>
      </c>
      <c r="F8437" t="inlineStr">
        <is>
          <t>Occasional</t>
        </is>
      </c>
      <c r="G8437" t="n">
        <v>1</v>
      </c>
      <c r="H8437" s="24" t="n">
        <v>916.34</v>
      </c>
      <c r="I8437" s="24" t="n">
        <v>382.02</v>
      </c>
      <c r="J8437" s="25" t="n">
        <v>45564</v>
      </c>
      <c r="K8437" s="25" t="n">
        <v>45564</v>
      </c>
      <c r="L8437" t="n">
        <v>2</v>
      </c>
      <c r="M8437" t="n">
        <v>1</v>
      </c>
      <c r="N8437" t="n">
        <v>1</v>
      </c>
      <c r="O8437">
        <f>DATE(2026,1,1)-K8437</f>
        <v/>
      </c>
      <c r="P8437">
        <f>IF(G8437&gt;=2,"Repeat","One-time")</f>
        <v/>
      </c>
    </row>
    <row r="8438">
      <c r="A8438" t="inlineStr">
        <is>
          <t>C01831</t>
        </is>
      </c>
      <c r="B8438" t="inlineStr">
        <is>
          <t>Pooja Sharma</t>
        </is>
      </c>
      <c r="C8438" t="inlineStr">
        <is>
          <t>Central</t>
        </is>
      </c>
      <c r="D8438" t="inlineStr">
        <is>
          <t>Bhopal</t>
        </is>
      </c>
      <c r="E8438" t="inlineStr">
        <is>
          <t>No</t>
        </is>
      </c>
      <c r="F8438" t="inlineStr">
        <is>
          <t>Hibernating</t>
        </is>
      </c>
      <c r="G8438" t="n">
        <v>1</v>
      </c>
      <c r="H8438" s="24" t="n">
        <v>916.2</v>
      </c>
      <c r="I8438" s="24" t="n">
        <v>155.54</v>
      </c>
      <c r="J8438" s="25" t="n">
        <v>45125</v>
      </c>
      <c r="K8438" s="25" t="n">
        <v>45125</v>
      </c>
      <c r="L8438" t="n">
        <v>1</v>
      </c>
      <c r="M8438" t="n">
        <v>1</v>
      </c>
      <c r="N8438" t="n">
        <v>1</v>
      </c>
      <c r="O8438">
        <f>DATE(2026,1,1)-K8438</f>
        <v/>
      </c>
      <c r="P8438">
        <f>IF(G8438&gt;=2,"Repeat","One-time")</f>
        <v/>
      </c>
    </row>
    <row r="8439">
      <c r="A8439" t="inlineStr">
        <is>
          <t>C09740</t>
        </is>
      </c>
      <c r="B8439" t="inlineStr">
        <is>
          <t>Neha Bose</t>
        </is>
      </c>
      <c r="C8439" t="inlineStr">
        <is>
          <t>East</t>
        </is>
      </c>
      <c r="D8439" t="inlineStr">
        <is>
          <t>Bhubaneswar</t>
        </is>
      </c>
      <c r="E8439" t="inlineStr">
        <is>
          <t>No</t>
        </is>
      </c>
      <c r="F8439" t="inlineStr">
        <is>
          <t>New</t>
        </is>
      </c>
      <c r="G8439" t="n">
        <v>1</v>
      </c>
      <c r="H8439" s="24" t="n">
        <v>915.47</v>
      </c>
      <c r="I8439" s="24" t="n">
        <v>124.75</v>
      </c>
      <c r="J8439" s="25" t="n">
        <v>45980</v>
      </c>
      <c r="K8439" s="25" t="n">
        <v>45980</v>
      </c>
      <c r="L8439" t="n">
        <v>4</v>
      </c>
      <c r="M8439" t="n">
        <v>1</v>
      </c>
      <c r="N8439" t="n">
        <v>1</v>
      </c>
      <c r="O8439">
        <f>DATE(2026,1,1)-K8439</f>
        <v/>
      </c>
      <c r="P8439">
        <f>IF(G8439&gt;=2,"Repeat","One-time")</f>
        <v/>
      </c>
    </row>
    <row r="8440">
      <c r="A8440" t="inlineStr">
        <is>
          <t>C01345</t>
        </is>
      </c>
      <c r="B8440" t="inlineStr">
        <is>
          <t>Neha Menon</t>
        </is>
      </c>
      <c r="C8440" t="inlineStr">
        <is>
          <t>East</t>
        </is>
      </c>
      <c r="D8440" t="inlineStr">
        <is>
          <t>Patna</t>
        </is>
      </c>
      <c r="E8440" t="inlineStr">
        <is>
          <t>No</t>
        </is>
      </c>
      <c r="F8440" t="inlineStr">
        <is>
          <t>Hibernating</t>
        </is>
      </c>
      <c r="G8440" t="n">
        <v>1</v>
      </c>
      <c r="H8440" s="24" t="n">
        <v>915.3</v>
      </c>
      <c r="I8440" s="24" t="n">
        <v>69.42</v>
      </c>
      <c r="J8440" s="25" t="n">
        <v>45217</v>
      </c>
      <c r="K8440" s="25" t="n">
        <v>45217</v>
      </c>
      <c r="L8440" t="n">
        <v>1</v>
      </c>
      <c r="M8440" t="n">
        <v>1</v>
      </c>
      <c r="N8440" t="n">
        <v>1</v>
      </c>
      <c r="O8440">
        <f>DATE(2026,1,1)-K8440</f>
        <v/>
      </c>
      <c r="P8440">
        <f>IF(G8440&gt;=2,"Repeat","One-time")</f>
        <v/>
      </c>
    </row>
    <row r="8441">
      <c r="A8441" t="inlineStr">
        <is>
          <t>C08735</t>
        </is>
      </c>
      <c r="B8441" t="inlineStr">
        <is>
          <t>Meera Das</t>
        </is>
      </c>
      <c r="C8441" t="inlineStr">
        <is>
          <t>East</t>
        </is>
      </c>
      <c r="D8441" t="inlineStr">
        <is>
          <t>Patna</t>
        </is>
      </c>
      <c r="E8441" t="inlineStr">
        <is>
          <t>Yes</t>
        </is>
      </c>
      <c r="F8441" t="inlineStr">
        <is>
          <t>Occasional</t>
        </is>
      </c>
      <c r="G8441" t="n">
        <v>1</v>
      </c>
      <c r="H8441" s="24" t="n">
        <v>913.09</v>
      </c>
      <c r="I8441" s="24" t="n">
        <v>258.26</v>
      </c>
      <c r="J8441" s="25" t="n">
        <v>45823</v>
      </c>
      <c r="K8441" s="25" t="n">
        <v>45823</v>
      </c>
      <c r="L8441" t="n">
        <v>3</v>
      </c>
      <c r="M8441" t="n">
        <v>1</v>
      </c>
      <c r="N8441" t="n">
        <v>1</v>
      </c>
      <c r="O8441">
        <f>DATE(2026,1,1)-K8441</f>
        <v/>
      </c>
      <c r="P8441">
        <f>IF(G8441&gt;=2,"Repeat","One-time")</f>
        <v/>
      </c>
    </row>
    <row r="8442">
      <c r="A8442" t="inlineStr">
        <is>
          <t>C09069</t>
        </is>
      </c>
      <c r="B8442" t="inlineStr">
        <is>
          <t>Aditya Chopra</t>
        </is>
      </c>
      <c r="C8442" t="inlineStr">
        <is>
          <t>North</t>
        </is>
      </c>
      <c r="D8442" t="inlineStr">
        <is>
          <t>Delhi</t>
        </is>
      </c>
      <c r="E8442" t="inlineStr">
        <is>
          <t>No</t>
        </is>
      </c>
      <c r="F8442" t="inlineStr">
        <is>
          <t>Occasional</t>
        </is>
      </c>
      <c r="G8442" t="n">
        <v>1</v>
      </c>
      <c r="H8442" s="24" t="n">
        <v>912.4400000000001</v>
      </c>
      <c r="I8442" s="24" t="n">
        <v>357.45</v>
      </c>
      <c r="J8442" s="25" t="n">
        <v>45800</v>
      </c>
      <c r="K8442" s="25" t="n">
        <v>45800</v>
      </c>
      <c r="L8442" t="n">
        <v>3</v>
      </c>
      <c r="M8442" t="n">
        <v>1</v>
      </c>
      <c r="N8442" t="n">
        <v>1</v>
      </c>
      <c r="O8442">
        <f>DATE(2026,1,1)-K8442</f>
        <v/>
      </c>
      <c r="P8442">
        <f>IF(G8442&gt;=2,"Repeat","One-time")</f>
        <v/>
      </c>
    </row>
    <row r="8443">
      <c r="A8443" t="inlineStr">
        <is>
          <t>C00450</t>
        </is>
      </c>
      <c r="B8443" t="inlineStr">
        <is>
          <t>Karan Rao</t>
        </is>
      </c>
      <c r="C8443" t="inlineStr">
        <is>
          <t>South</t>
        </is>
      </c>
      <c r="D8443" t="inlineStr">
        <is>
          <t>Bengaluru</t>
        </is>
      </c>
      <c r="E8443" t="inlineStr">
        <is>
          <t>Yes</t>
        </is>
      </c>
      <c r="F8443" t="inlineStr">
        <is>
          <t>Hibernating</t>
        </is>
      </c>
      <c r="G8443" t="n">
        <v>1</v>
      </c>
      <c r="H8443" s="24" t="n">
        <v>901.55</v>
      </c>
      <c r="I8443" s="24" t="n">
        <v>356.47</v>
      </c>
      <c r="J8443" s="25" t="n">
        <v>44946</v>
      </c>
      <c r="K8443" s="25" t="n">
        <v>44946</v>
      </c>
      <c r="L8443" t="n">
        <v>1</v>
      </c>
      <c r="M8443" t="n">
        <v>1</v>
      </c>
      <c r="N8443" t="n">
        <v>1</v>
      </c>
      <c r="O8443">
        <f>DATE(2026,1,1)-K8443</f>
        <v/>
      </c>
      <c r="P8443">
        <f>IF(G8443&gt;=2,"Repeat","One-time")</f>
        <v/>
      </c>
    </row>
    <row r="8444">
      <c r="A8444" t="inlineStr">
        <is>
          <t>C00807</t>
        </is>
      </c>
      <c r="B8444" t="inlineStr">
        <is>
          <t>Sneha Kumar</t>
        </is>
      </c>
      <c r="C8444" t="inlineStr">
        <is>
          <t>South</t>
        </is>
      </c>
      <c r="D8444" t="inlineStr">
        <is>
          <t>Chennai</t>
        </is>
      </c>
      <c r="E8444" t="inlineStr">
        <is>
          <t>No</t>
        </is>
      </c>
      <c r="F8444" t="inlineStr">
        <is>
          <t>Hibernating</t>
        </is>
      </c>
      <c r="G8444" t="n">
        <v>1</v>
      </c>
      <c r="H8444" s="24" t="n">
        <v>899.1</v>
      </c>
      <c r="I8444" s="24" t="n">
        <v>202.35</v>
      </c>
      <c r="J8444" s="25" t="n">
        <v>45228</v>
      </c>
      <c r="K8444" s="25" t="n">
        <v>45228</v>
      </c>
      <c r="L8444" t="n">
        <v>1</v>
      </c>
      <c r="M8444" t="n">
        <v>1</v>
      </c>
      <c r="N8444" t="n">
        <v>1</v>
      </c>
      <c r="O8444">
        <f>DATE(2026,1,1)-K8444</f>
        <v/>
      </c>
      <c r="P8444">
        <f>IF(G8444&gt;=2,"Repeat","One-time")</f>
        <v/>
      </c>
    </row>
    <row r="8445">
      <c r="A8445" t="inlineStr">
        <is>
          <t>C04562</t>
        </is>
      </c>
      <c r="B8445" t="inlineStr">
        <is>
          <t>Meera Gupta</t>
        </is>
      </c>
      <c r="C8445" t="inlineStr">
        <is>
          <t>South</t>
        </is>
      </c>
      <c r="D8445" t="inlineStr">
        <is>
          <t>Hyderabad</t>
        </is>
      </c>
      <c r="E8445" t="inlineStr">
        <is>
          <t>No</t>
        </is>
      </c>
      <c r="F8445" t="inlineStr">
        <is>
          <t>Occasional</t>
        </is>
      </c>
      <c r="G8445" t="n">
        <v>1</v>
      </c>
      <c r="H8445" s="24" t="n">
        <v>894.59</v>
      </c>
      <c r="I8445" s="24" t="n">
        <v>355.44</v>
      </c>
      <c r="J8445" s="25" t="n">
        <v>45675</v>
      </c>
      <c r="K8445" s="25" t="n">
        <v>45675</v>
      </c>
      <c r="L8445" t="n">
        <v>2</v>
      </c>
      <c r="M8445" t="n">
        <v>1</v>
      </c>
      <c r="N8445" t="n">
        <v>1</v>
      </c>
      <c r="O8445">
        <f>DATE(2026,1,1)-K8445</f>
        <v/>
      </c>
      <c r="P8445">
        <f>IF(G8445&gt;=2,"Repeat","One-time")</f>
        <v/>
      </c>
    </row>
    <row r="8446">
      <c r="A8446" t="inlineStr">
        <is>
          <t>C10638</t>
        </is>
      </c>
      <c r="B8446" t="inlineStr">
        <is>
          <t>Vikram Menon</t>
        </is>
      </c>
      <c r="C8446" t="inlineStr">
        <is>
          <t>East</t>
        </is>
      </c>
      <c r="D8446" t="inlineStr">
        <is>
          <t>Guwahati</t>
        </is>
      </c>
      <c r="E8446" t="inlineStr">
        <is>
          <t>No</t>
        </is>
      </c>
      <c r="F8446" t="inlineStr">
        <is>
          <t>New</t>
        </is>
      </c>
      <c r="G8446" t="n">
        <v>1</v>
      </c>
      <c r="H8446" s="24" t="n">
        <v>894.59</v>
      </c>
      <c r="I8446" s="24" t="n">
        <v>114.23</v>
      </c>
      <c r="J8446" s="25" t="n">
        <v>45980</v>
      </c>
      <c r="K8446" s="25" t="n">
        <v>45980</v>
      </c>
      <c r="L8446" t="n">
        <v>4</v>
      </c>
      <c r="M8446" t="n">
        <v>2</v>
      </c>
      <c r="N8446" t="n">
        <v>1</v>
      </c>
      <c r="O8446">
        <f>DATE(2026,1,1)-K8446</f>
        <v/>
      </c>
      <c r="P8446">
        <f>IF(G8446&gt;=2,"Repeat","One-time")</f>
        <v/>
      </c>
    </row>
    <row r="8447">
      <c r="A8447" t="inlineStr">
        <is>
          <t>C08980</t>
        </is>
      </c>
      <c r="B8447" t="inlineStr">
        <is>
          <t>Gurpreet Agarwal</t>
        </is>
      </c>
      <c r="C8447" t="inlineStr">
        <is>
          <t>West</t>
        </is>
      </c>
      <c r="D8447" t="inlineStr">
        <is>
          <t>Mumbai</t>
        </is>
      </c>
      <c r="E8447" t="inlineStr">
        <is>
          <t>No</t>
        </is>
      </c>
      <c r="F8447" t="inlineStr">
        <is>
          <t>New</t>
        </is>
      </c>
      <c r="G8447" t="n">
        <v>1</v>
      </c>
      <c r="H8447" s="24" t="n">
        <v>894.59</v>
      </c>
      <c r="I8447" s="24" t="n">
        <v>355.44</v>
      </c>
      <c r="J8447" s="25" t="n">
        <v>45939</v>
      </c>
      <c r="K8447" s="25" t="n">
        <v>45939</v>
      </c>
      <c r="L8447" t="n">
        <v>4</v>
      </c>
      <c r="M8447" t="n">
        <v>1</v>
      </c>
      <c r="N8447" t="n">
        <v>1</v>
      </c>
      <c r="O8447">
        <f>DATE(2026,1,1)-K8447</f>
        <v/>
      </c>
      <c r="P8447">
        <f>IF(G8447&gt;=2,"Repeat","One-time")</f>
        <v/>
      </c>
    </row>
    <row r="8448">
      <c r="A8448" t="inlineStr">
        <is>
          <t>C11753</t>
        </is>
      </c>
      <c r="B8448" t="inlineStr">
        <is>
          <t>Amit Iyer</t>
        </is>
      </c>
      <c r="C8448" t="inlineStr">
        <is>
          <t>South</t>
        </is>
      </c>
      <c r="D8448" t="inlineStr">
        <is>
          <t>Bengaluru</t>
        </is>
      </c>
      <c r="E8448" t="inlineStr">
        <is>
          <t>No</t>
        </is>
      </c>
      <c r="F8448" t="inlineStr">
        <is>
          <t>New</t>
        </is>
      </c>
      <c r="G8448" t="n">
        <v>1</v>
      </c>
      <c r="H8448" s="24" t="n">
        <v>894.59</v>
      </c>
      <c r="I8448" s="24" t="n">
        <v>355.44</v>
      </c>
      <c r="J8448" s="25" t="n">
        <v>46009</v>
      </c>
      <c r="K8448" s="25" t="n">
        <v>46009</v>
      </c>
      <c r="L8448" t="n">
        <v>5</v>
      </c>
      <c r="M8448" t="n">
        <v>2</v>
      </c>
      <c r="N8448" t="n">
        <v>1</v>
      </c>
      <c r="O8448">
        <f>DATE(2026,1,1)-K8448</f>
        <v/>
      </c>
      <c r="P8448">
        <f>IF(G8448&gt;=2,"Repeat","One-time")</f>
        <v/>
      </c>
    </row>
    <row r="8449">
      <c r="A8449" t="inlineStr">
        <is>
          <t>C02115</t>
        </is>
      </c>
      <c r="B8449" t="inlineStr">
        <is>
          <t>Abhishek Nair</t>
        </is>
      </c>
      <c r="C8449" t="inlineStr">
        <is>
          <t>West</t>
        </is>
      </c>
      <c r="D8449" t="inlineStr">
        <is>
          <t>Pune</t>
        </is>
      </c>
      <c r="E8449" t="inlineStr">
        <is>
          <t>No</t>
        </is>
      </c>
      <c r="F8449" t="inlineStr">
        <is>
          <t>Hibernating</t>
        </is>
      </c>
      <c r="G8449" t="n">
        <v>1</v>
      </c>
      <c r="H8449" s="24" t="n">
        <v>893.65</v>
      </c>
      <c r="I8449" s="24" t="n">
        <v>391.79</v>
      </c>
      <c r="J8449" s="25" t="n">
        <v>45162</v>
      </c>
      <c r="K8449" s="25" t="n">
        <v>45162</v>
      </c>
      <c r="L8449" t="n">
        <v>1</v>
      </c>
      <c r="M8449" t="n">
        <v>1</v>
      </c>
      <c r="N8449" t="n">
        <v>1</v>
      </c>
      <c r="O8449">
        <f>DATE(2026,1,1)-K8449</f>
        <v/>
      </c>
      <c r="P8449">
        <f>IF(G8449&gt;=2,"Repeat","One-time")</f>
        <v/>
      </c>
    </row>
    <row r="8450">
      <c r="A8450" t="inlineStr">
        <is>
          <t>C10288</t>
        </is>
      </c>
      <c r="B8450" t="inlineStr">
        <is>
          <t>Lakshmi Iyer</t>
        </is>
      </c>
      <c r="C8450" t="inlineStr">
        <is>
          <t>South</t>
        </is>
      </c>
      <c r="D8450" t="inlineStr">
        <is>
          <t>Bengaluru</t>
        </is>
      </c>
      <c r="E8450" t="inlineStr">
        <is>
          <t>No</t>
        </is>
      </c>
      <c r="F8450" t="inlineStr">
        <is>
          <t>New</t>
        </is>
      </c>
      <c r="G8450" t="n">
        <v>1</v>
      </c>
      <c r="H8450" s="24" t="n">
        <v>890.37</v>
      </c>
      <c r="I8450" s="24" t="n">
        <v>391.7</v>
      </c>
      <c r="J8450" s="25" t="n">
        <v>45985</v>
      </c>
      <c r="K8450" s="25" t="n">
        <v>45985</v>
      </c>
      <c r="L8450" t="n">
        <v>4</v>
      </c>
      <c r="M8450" t="n">
        <v>2</v>
      </c>
      <c r="N8450" t="n">
        <v>1</v>
      </c>
      <c r="O8450">
        <f>DATE(2026,1,1)-K8450</f>
        <v/>
      </c>
      <c r="P8450">
        <f>IF(G8450&gt;=2,"Repeat","One-time")</f>
        <v/>
      </c>
    </row>
    <row r="8451">
      <c r="A8451" t="inlineStr">
        <is>
          <t>C02301</t>
        </is>
      </c>
      <c r="B8451" t="inlineStr">
        <is>
          <t>Harpreet Agarwal</t>
        </is>
      </c>
      <c r="C8451" t="inlineStr">
        <is>
          <t>North</t>
        </is>
      </c>
      <c r="D8451" t="inlineStr">
        <is>
          <t>Lucknow</t>
        </is>
      </c>
      <c r="E8451" t="inlineStr">
        <is>
          <t>No</t>
        </is>
      </c>
      <c r="F8451" t="inlineStr">
        <is>
          <t>Hibernating</t>
        </is>
      </c>
      <c r="G8451" t="n">
        <v>1</v>
      </c>
      <c r="H8451" s="24" t="n">
        <v>890.1</v>
      </c>
      <c r="I8451" s="24" t="n">
        <v>220.01</v>
      </c>
      <c r="J8451" s="25" t="n">
        <v>45230</v>
      </c>
      <c r="K8451" s="25" t="n">
        <v>45230</v>
      </c>
      <c r="L8451" t="n">
        <v>1</v>
      </c>
      <c r="M8451" t="n">
        <v>1</v>
      </c>
      <c r="N8451" t="n">
        <v>1</v>
      </c>
      <c r="O8451">
        <f>DATE(2026,1,1)-K8451</f>
        <v/>
      </c>
      <c r="P8451">
        <f>IF(G8451&gt;=2,"Repeat","One-time")</f>
        <v/>
      </c>
    </row>
    <row r="8452">
      <c r="A8452" t="inlineStr">
        <is>
          <t>C06552</t>
        </is>
      </c>
      <c r="B8452" t="inlineStr">
        <is>
          <t>Imran Prasad</t>
        </is>
      </c>
      <c r="C8452" t="inlineStr">
        <is>
          <t>East</t>
        </is>
      </c>
      <c r="D8452" t="inlineStr">
        <is>
          <t>Patna</t>
        </is>
      </c>
      <c r="E8452" t="inlineStr">
        <is>
          <t>No</t>
        </is>
      </c>
      <c r="F8452" t="inlineStr">
        <is>
          <t>Occasional</t>
        </is>
      </c>
      <c r="G8452" t="n">
        <v>1</v>
      </c>
      <c r="H8452" s="24" t="n">
        <v>888.26</v>
      </c>
      <c r="I8452" s="24" t="n">
        <v>321.38</v>
      </c>
      <c r="J8452" s="25" t="n">
        <v>45636</v>
      </c>
      <c r="K8452" s="25" t="n">
        <v>45636</v>
      </c>
      <c r="L8452" t="n">
        <v>2</v>
      </c>
      <c r="M8452" t="n">
        <v>1</v>
      </c>
      <c r="N8452" t="n">
        <v>1</v>
      </c>
      <c r="O8452">
        <f>DATE(2026,1,1)-K8452</f>
        <v/>
      </c>
      <c r="P8452">
        <f>IF(G8452&gt;=2,"Repeat","One-time")</f>
        <v/>
      </c>
    </row>
    <row r="8453">
      <c r="A8453" t="inlineStr">
        <is>
          <t>C04508</t>
        </is>
      </c>
      <c r="B8453" t="inlineStr">
        <is>
          <t>Pooja Mishra</t>
        </is>
      </c>
      <c r="C8453" t="inlineStr">
        <is>
          <t>South</t>
        </is>
      </c>
      <c r="D8453" t="inlineStr">
        <is>
          <t>Hyderabad</t>
        </is>
      </c>
      <c r="E8453" t="inlineStr">
        <is>
          <t>No</t>
        </is>
      </c>
      <c r="F8453" t="inlineStr">
        <is>
          <t>Hibernating</t>
        </is>
      </c>
      <c r="G8453" t="n">
        <v>1</v>
      </c>
      <c r="H8453" s="24" t="n">
        <v>885.8200000000001</v>
      </c>
      <c r="I8453" s="24" t="n">
        <v>405.88</v>
      </c>
      <c r="J8453" s="25" t="n">
        <v>45417</v>
      </c>
      <c r="K8453" s="25" t="n">
        <v>45417</v>
      </c>
      <c r="L8453" t="n">
        <v>1</v>
      </c>
      <c r="M8453" t="n">
        <v>1</v>
      </c>
      <c r="N8453" t="n">
        <v>1</v>
      </c>
      <c r="O8453">
        <f>DATE(2026,1,1)-K8453</f>
        <v/>
      </c>
      <c r="P8453">
        <f>IF(G8453&gt;=2,"Repeat","One-time")</f>
        <v/>
      </c>
    </row>
    <row r="8454">
      <c r="A8454" t="inlineStr">
        <is>
          <t>C04277</t>
        </is>
      </c>
      <c r="B8454" t="inlineStr">
        <is>
          <t>Gurpreet Mehta</t>
        </is>
      </c>
      <c r="C8454" t="inlineStr">
        <is>
          <t>North</t>
        </is>
      </c>
      <c r="D8454" t="inlineStr">
        <is>
          <t>Delhi</t>
        </is>
      </c>
      <c r="E8454" t="inlineStr">
        <is>
          <t>No</t>
        </is>
      </c>
      <c r="F8454" t="inlineStr">
        <is>
          <t>Hibernating</t>
        </is>
      </c>
      <c r="G8454" t="n">
        <v>2</v>
      </c>
      <c r="H8454" s="24" t="n">
        <v>882.65</v>
      </c>
      <c r="I8454" s="24" t="n">
        <v>295.71</v>
      </c>
      <c r="J8454" s="25" t="n">
        <v>45346</v>
      </c>
      <c r="K8454" s="25" t="n">
        <v>45487</v>
      </c>
      <c r="L8454" t="n">
        <v>1</v>
      </c>
      <c r="M8454" t="n">
        <v>2</v>
      </c>
      <c r="N8454" t="n">
        <v>1</v>
      </c>
      <c r="O8454">
        <f>DATE(2026,1,1)-K8454</f>
        <v/>
      </c>
      <c r="P8454">
        <f>IF(G8454&gt;=2,"Repeat","One-time")</f>
        <v/>
      </c>
    </row>
    <row r="8455">
      <c r="A8455" t="inlineStr">
        <is>
          <t>C11890</t>
        </is>
      </c>
      <c r="B8455" t="inlineStr">
        <is>
          <t>Vikram Verma</t>
        </is>
      </c>
      <c r="C8455" t="inlineStr">
        <is>
          <t>South</t>
        </is>
      </c>
      <c r="D8455" t="inlineStr">
        <is>
          <t>Chennai</t>
        </is>
      </c>
      <c r="E8455" t="inlineStr">
        <is>
          <t>No</t>
        </is>
      </c>
      <c r="F8455" t="inlineStr">
        <is>
          <t>New</t>
        </is>
      </c>
      <c r="G8455" t="n">
        <v>1</v>
      </c>
      <c r="H8455" s="24" t="n">
        <v>882.64</v>
      </c>
      <c r="I8455" s="24" t="n">
        <v>373.44</v>
      </c>
      <c r="J8455" s="25" t="n">
        <v>46016</v>
      </c>
      <c r="K8455" s="25" t="n">
        <v>46016</v>
      </c>
      <c r="L8455" t="n">
        <v>5</v>
      </c>
      <c r="M8455" t="n">
        <v>2</v>
      </c>
      <c r="N8455" t="n">
        <v>1</v>
      </c>
      <c r="O8455">
        <f>DATE(2026,1,1)-K8455</f>
        <v/>
      </c>
      <c r="P8455">
        <f>IF(G8455&gt;=2,"Repeat","One-time")</f>
        <v/>
      </c>
    </row>
    <row r="8456">
      <c r="A8456" t="inlineStr">
        <is>
          <t>C05623</t>
        </is>
      </c>
      <c r="B8456" t="inlineStr">
        <is>
          <t>Rohan Mukherjee</t>
        </is>
      </c>
      <c r="C8456" t="inlineStr">
        <is>
          <t>East</t>
        </is>
      </c>
      <c r="D8456" t="inlineStr">
        <is>
          <t>Patna</t>
        </is>
      </c>
      <c r="E8456" t="inlineStr">
        <is>
          <t>No</t>
        </is>
      </c>
      <c r="F8456" t="inlineStr">
        <is>
          <t>Occasional</t>
        </is>
      </c>
      <c r="G8456" t="n">
        <v>1</v>
      </c>
      <c r="H8456" s="24" t="n">
        <v>882.64</v>
      </c>
      <c r="I8456" s="24" t="n">
        <v>457.23</v>
      </c>
      <c r="J8456" s="25" t="n">
        <v>45686</v>
      </c>
      <c r="K8456" s="25" t="n">
        <v>45686</v>
      </c>
      <c r="L8456" t="n">
        <v>2</v>
      </c>
      <c r="M8456" t="n">
        <v>1</v>
      </c>
      <c r="N8456" t="n">
        <v>1</v>
      </c>
      <c r="O8456">
        <f>DATE(2026,1,1)-K8456</f>
        <v/>
      </c>
      <c r="P8456">
        <f>IF(G8456&gt;=2,"Repeat","One-time")</f>
        <v/>
      </c>
    </row>
    <row r="8457">
      <c r="A8457" t="inlineStr">
        <is>
          <t>C11507</t>
        </is>
      </c>
      <c r="B8457" t="inlineStr">
        <is>
          <t>Varun Patel</t>
        </is>
      </c>
      <c r="C8457" t="inlineStr">
        <is>
          <t>North</t>
        </is>
      </c>
      <c r="D8457" t="inlineStr">
        <is>
          <t>Delhi</t>
        </is>
      </c>
      <c r="E8457" t="inlineStr">
        <is>
          <t>No</t>
        </is>
      </c>
      <c r="F8457" t="inlineStr">
        <is>
          <t>New</t>
        </is>
      </c>
      <c r="G8457" t="n">
        <v>1</v>
      </c>
      <c r="H8457" s="24" t="n">
        <v>882.64</v>
      </c>
      <c r="I8457" s="24" t="n">
        <v>457.23</v>
      </c>
      <c r="J8457" s="25" t="n">
        <v>45992</v>
      </c>
      <c r="K8457" s="25" t="n">
        <v>45992</v>
      </c>
      <c r="L8457" t="n">
        <v>5</v>
      </c>
      <c r="M8457" t="n">
        <v>2</v>
      </c>
      <c r="N8457" t="n">
        <v>1</v>
      </c>
      <c r="O8457">
        <f>DATE(2026,1,1)-K8457</f>
        <v/>
      </c>
      <c r="P8457">
        <f>IF(G8457&gt;=2,"Repeat","One-time")</f>
        <v/>
      </c>
    </row>
    <row r="8458">
      <c r="A8458" t="inlineStr">
        <is>
          <t>C06697</t>
        </is>
      </c>
      <c r="B8458" t="inlineStr">
        <is>
          <t>Sanjay Mishra</t>
        </is>
      </c>
      <c r="C8458" t="inlineStr">
        <is>
          <t>North</t>
        </is>
      </c>
      <c r="D8458" t="inlineStr">
        <is>
          <t>Gurugram</t>
        </is>
      </c>
      <c r="E8458" t="inlineStr">
        <is>
          <t>No</t>
        </is>
      </c>
      <c r="F8458" t="inlineStr">
        <is>
          <t>Occasional</t>
        </is>
      </c>
      <c r="G8458" t="n">
        <v>1</v>
      </c>
      <c r="H8458" s="24" t="n">
        <v>881.09</v>
      </c>
      <c r="I8458" s="24" t="n">
        <v>111.82</v>
      </c>
      <c r="J8458" s="25" t="n">
        <v>45614</v>
      </c>
      <c r="K8458" s="25" t="n">
        <v>45614</v>
      </c>
      <c r="L8458" t="n">
        <v>2</v>
      </c>
      <c r="M8458" t="n">
        <v>1</v>
      </c>
      <c r="N8458" t="n">
        <v>1</v>
      </c>
      <c r="O8458">
        <f>DATE(2026,1,1)-K8458</f>
        <v/>
      </c>
      <c r="P8458">
        <f>IF(G8458&gt;=2,"Repeat","One-time")</f>
        <v/>
      </c>
    </row>
    <row r="8459">
      <c r="A8459" t="inlineStr">
        <is>
          <t>C04326</t>
        </is>
      </c>
      <c r="B8459" t="inlineStr">
        <is>
          <t>Farhan Sharma</t>
        </is>
      </c>
      <c r="C8459" t="inlineStr">
        <is>
          <t>West</t>
        </is>
      </c>
      <c r="D8459" t="inlineStr">
        <is>
          <t>Pune</t>
        </is>
      </c>
      <c r="E8459" t="inlineStr">
        <is>
          <t>No</t>
        </is>
      </c>
      <c r="F8459" t="inlineStr">
        <is>
          <t>Occasional</t>
        </is>
      </c>
      <c r="G8459" t="n">
        <v>1</v>
      </c>
      <c r="H8459" s="24" t="n">
        <v>880.26</v>
      </c>
      <c r="I8459" s="24" t="n">
        <v>49.36</v>
      </c>
      <c r="J8459" s="25" t="n">
        <v>45599</v>
      </c>
      <c r="K8459" s="25" t="n">
        <v>45599</v>
      </c>
      <c r="L8459" t="n">
        <v>2</v>
      </c>
      <c r="M8459" t="n">
        <v>1</v>
      </c>
      <c r="N8459" t="n">
        <v>1</v>
      </c>
      <c r="O8459">
        <f>DATE(2026,1,1)-K8459</f>
        <v/>
      </c>
      <c r="P8459">
        <f>IF(G8459&gt;=2,"Repeat","One-time")</f>
        <v/>
      </c>
    </row>
    <row r="8460">
      <c r="A8460" t="inlineStr">
        <is>
          <t>C11376</t>
        </is>
      </c>
      <c r="B8460" t="inlineStr">
        <is>
          <t>Ayesha Kapoor</t>
        </is>
      </c>
      <c r="C8460" t="inlineStr">
        <is>
          <t>South</t>
        </is>
      </c>
      <c r="D8460" t="inlineStr">
        <is>
          <t>Bengaluru</t>
        </is>
      </c>
      <c r="E8460" t="inlineStr">
        <is>
          <t>Yes</t>
        </is>
      </c>
      <c r="F8460" t="inlineStr">
        <is>
          <t>New</t>
        </is>
      </c>
      <c r="G8460" t="n">
        <v>1</v>
      </c>
      <c r="H8460" s="24" t="n">
        <v>874.47</v>
      </c>
      <c r="I8460" s="24" t="n">
        <v>186.05</v>
      </c>
      <c r="J8460" s="25" t="n">
        <v>45987</v>
      </c>
      <c r="K8460" s="25" t="n">
        <v>45987</v>
      </c>
      <c r="L8460" t="n">
        <v>4</v>
      </c>
      <c r="M8460" t="n">
        <v>2</v>
      </c>
      <c r="N8460" t="n">
        <v>1</v>
      </c>
      <c r="O8460">
        <f>DATE(2026,1,1)-K8460</f>
        <v/>
      </c>
      <c r="P8460">
        <f>IF(G8460&gt;=2,"Repeat","One-time")</f>
        <v/>
      </c>
    </row>
    <row r="8461">
      <c r="A8461" t="inlineStr">
        <is>
          <t>C02524</t>
        </is>
      </c>
      <c r="B8461" t="inlineStr">
        <is>
          <t>Farhan Yadav</t>
        </is>
      </c>
      <c r="C8461" t="inlineStr">
        <is>
          <t>South</t>
        </is>
      </c>
      <c r="D8461" t="inlineStr">
        <is>
          <t>Chennai</t>
        </is>
      </c>
      <c r="E8461" t="inlineStr">
        <is>
          <t>No</t>
        </is>
      </c>
      <c r="F8461" t="inlineStr">
        <is>
          <t>Hibernating</t>
        </is>
      </c>
      <c r="G8461" t="n">
        <v>1</v>
      </c>
      <c r="H8461" s="24" t="n">
        <v>874.2</v>
      </c>
      <c r="I8461" s="24" t="n">
        <v>176.8</v>
      </c>
      <c r="J8461" s="25" t="n">
        <v>45156</v>
      </c>
      <c r="K8461" s="25" t="n">
        <v>45156</v>
      </c>
      <c r="L8461" t="n">
        <v>1</v>
      </c>
      <c r="M8461" t="n">
        <v>1</v>
      </c>
      <c r="N8461" t="n">
        <v>1</v>
      </c>
      <c r="O8461">
        <f>DATE(2026,1,1)-K8461</f>
        <v/>
      </c>
      <c r="P8461">
        <f>IF(G8461&gt;=2,"Repeat","One-time")</f>
        <v/>
      </c>
    </row>
    <row r="8462">
      <c r="A8462" t="inlineStr">
        <is>
          <t>C11759</t>
        </is>
      </c>
      <c r="B8462" t="inlineStr">
        <is>
          <t>Swati Nair</t>
        </is>
      </c>
      <c r="C8462" t="inlineStr">
        <is>
          <t>West</t>
        </is>
      </c>
      <c r="D8462" t="inlineStr">
        <is>
          <t>Pune</t>
        </is>
      </c>
      <c r="E8462" t="inlineStr">
        <is>
          <t>Yes</t>
        </is>
      </c>
      <c r="F8462" t="inlineStr">
        <is>
          <t>New</t>
        </is>
      </c>
      <c r="G8462" t="n">
        <v>1</v>
      </c>
      <c r="H8462" s="24" t="n">
        <v>873.45</v>
      </c>
      <c r="I8462" s="24" t="n">
        <v>302.48</v>
      </c>
      <c r="J8462" s="25" t="n">
        <v>46004</v>
      </c>
      <c r="K8462" s="25" t="n">
        <v>46004</v>
      </c>
      <c r="L8462" t="n">
        <v>5</v>
      </c>
      <c r="M8462" t="n">
        <v>2</v>
      </c>
      <c r="N8462" t="n">
        <v>1</v>
      </c>
      <c r="O8462">
        <f>DATE(2026,1,1)-K8462</f>
        <v/>
      </c>
      <c r="P8462">
        <f>IF(G8462&gt;=2,"Repeat","One-time")</f>
        <v/>
      </c>
    </row>
    <row r="8463">
      <c r="A8463" t="inlineStr">
        <is>
          <t>C02605</t>
        </is>
      </c>
      <c r="B8463" t="inlineStr">
        <is>
          <t>Vikram Rao</t>
        </is>
      </c>
      <c r="C8463" t="inlineStr">
        <is>
          <t>West</t>
        </is>
      </c>
      <c r="D8463" t="inlineStr">
        <is>
          <t>Mumbai</t>
        </is>
      </c>
      <c r="E8463" t="inlineStr">
        <is>
          <t>No</t>
        </is>
      </c>
      <c r="F8463" t="inlineStr">
        <is>
          <t>Hibernating</t>
        </is>
      </c>
      <c r="G8463" t="n">
        <v>1</v>
      </c>
      <c r="H8463" s="24" t="n">
        <v>873.05</v>
      </c>
      <c r="I8463" s="24" t="n">
        <v>374.58</v>
      </c>
      <c r="J8463" s="25" t="n">
        <v>45203</v>
      </c>
      <c r="K8463" s="25" t="n">
        <v>45203</v>
      </c>
      <c r="L8463" t="n">
        <v>1</v>
      </c>
      <c r="M8463" t="n">
        <v>1</v>
      </c>
      <c r="N8463" t="n">
        <v>1</v>
      </c>
      <c r="O8463">
        <f>DATE(2026,1,1)-K8463</f>
        <v/>
      </c>
      <c r="P8463">
        <f>IF(G8463&gt;=2,"Repeat","One-time")</f>
        <v/>
      </c>
    </row>
    <row r="8464">
      <c r="A8464" t="inlineStr">
        <is>
          <t>C00712</t>
        </is>
      </c>
      <c r="B8464" t="inlineStr">
        <is>
          <t>Harpreet Bose</t>
        </is>
      </c>
      <c r="C8464" t="inlineStr">
        <is>
          <t>South</t>
        </is>
      </c>
      <c r="D8464" t="inlineStr">
        <is>
          <t>Kochi</t>
        </is>
      </c>
      <c r="E8464" t="inlineStr">
        <is>
          <t>Yes</t>
        </is>
      </c>
      <c r="F8464" t="inlineStr">
        <is>
          <t>Hibernating</t>
        </is>
      </c>
      <c r="G8464" t="n">
        <v>1</v>
      </c>
      <c r="H8464" s="24" t="n">
        <v>873.05</v>
      </c>
      <c r="I8464" s="24" t="n">
        <v>374.58</v>
      </c>
      <c r="J8464" s="25" t="n">
        <v>45241</v>
      </c>
      <c r="K8464" s="25" t="n">
        <v>45241</v>
      </c>
      <c r="L8464" t="n">
        <v>1</v>
      </c>
      <c r="M8464" t="n">
        <v>1</v>
      </c>
      <c r="N8464" t="n">
        <v>1</v>
      </c>
      <c r="O8464">
        <f>DATE(2026,1,1)-K8464</f>
        <v/>
      </c>
      <c r="P8464">
        <f>IF(G8464&gt;=2,"Repeat","One-time")</f>
        <v/>
      </c>
    </row>
    <row r="8465">
      <c r="A8465" t="inlineStr">
        <is>
          <t>C05504</t>
        </is>
      </c>
      <c r="B8465" t="inlineStr">
        <is>
          <t>Kavya Verma</t>
        </is>
      </c>
      <c r="C8465" t="inlineStr">
        <is>
          <t>South</t>
        </is>
      </c>
      <c r="D8465" t="inlineStr">
        <is>
          <t>Bengaluru</t>
        </is>
      </c>
      <c r="E8465" t="inlineStr">
        <is>
          <t>No</t>
        </is>
      </c>
      <c r="F8465" t="inlineStr">
        <is>
          <t>New</t>
        </is>
      </c>
      <c r="G8465" t="n">
        <v>1</v>
      </c>
      <c r="H8465" s="24" t="n">
        <v>872.2</v>
      </c>
      <c r="I8465" s="24" t="n">
        <v>223.43</v>
      </c>
      <c r="J8465" s="25" t="n">
        <v>45975</v>
      </c>
      <c r="K8465" s="25" t="n">
        <v>45975</v>
      </c>
      <c r="L8465" t="n">
        <v>4</v>
      </c>
      <c r="M8465" t="n">
        <v>1</v>
      </c>
      <c r="N8465" t="n">
        <v>1</v>
      </c>
      <c r="O8465">
        <f>DATE(2026,1,1)-K8465</f>
        <v/>
      </c>
      <c r="P8465">
        <f>IF(G8465&gt;=2,"Repeat","One-time")</f>
        <v/>
      </c>
    </row>
    <row r="8466">
      <c r="A8466" t="inlineStr">
        <is>
          <t>C06661</t>
        </is>
      </c>
      <c r="B8466" t="inlineStr">
        <is>
          <t>Neha Banerjee</t>
        </is>
      </c>
      <c r="C8466" t="inlineStr">
        <is>
          <t>South</t>
        </is>
      </c>
      <c r="D8466" t="inlineStr">
        <is>
          <t>Hyderabad</t>
        </is>
      </c>
      <c r="E8466" t="inlineStr">
        <is>
          <t>No</t>
        </is>
      </c>
      <c r="F8466" t="inlineStr">
        <is>
          <t>Occasional</t>
        </is>
      </c>
      <c r="G8466" t="n">
        <v>1</v>
      </c>
      <c r="H8466" s="24" t="n">
        <v>870.48</v>
      </c>
      <c r="I8466" s="24" t="n">
        <v>243.24</v>
      </c>
      <c r="J8466" s="25" t="n">
        <v>45652</v>
      </c>
      <c r="K8466" s="25" t="n">
        <v>45652</v>
      </c>
      <c r="L8466" t="n">
        <v>2</v>
      </c>
      <c r="M8466" t="n">
        <v>1</v>
      </c>
      <c r="N8466" t="n">
        <v>1</v>
      </c>
      <c r="O8466">
        <f>DATE(2026,1,1)-K8466</f>
        <v/>
      </c>
      <c r="P8466">
        <f>IF(G8466&gt;=2,"Repeat","One-time")</f>
        <v/>
      </c>
    </row>
    <row r="8467">
      <c r="A8467" t="inlineStr">
        <is>
          <t>C10248</t>
        </is>
      </c>
      <c r="B8467" t="inlineStr">
        <is>
          <t>Gurpreet Gupta</t>
        </is>
      </c>
      <c r="C8467" t="inlineStr">
        <is>
          <t>South</t>
        </is>
      </c>
      <c r="D8467" t="inlineStr">
        <is>
          <t>Kochi</t>
        </is>
      </c>
      <c r="E8467" t="inlineStr">
        <is>
          <t>No</t>
        </is>
      </c>
      <c r="F8467" t="inlineStr">
        <is>
          <t>Occasional</t>
        </is>
      </c>
      <c r="G8467" t="n">
        <v>1</v>
      </c>
      <c r="H8467" s="24" t="n">
        <v>865.39</v>
      </c>
      <c r="I8467" s="24" t="n">
        <v>406.03</v>
      </c>
      <c r="J8467" s="25" t="n">
        <v>45896</v>
      </c>
      <c r="K8467" s="25" t="n">
        <v>45896</v>
      </c>
      <c r="L8467" t="n">
        <v>3</v>
      </c>
      <c r="M8467" t="n">
        <v>2</v>
      </c>
      <c r="N8467" t="n">
        <v>1</v>
      </c>
      <c r="O8467">
        <f>DATE(2026,1,1)-K8467</f>
        <v/>
      </c>
      <c r="P8467">
        <f>IF(G8467&gt;=2,"Repeat","One-time")</f>
        <v/>
      </c>
    </row>
    <row r="8468">
      <c r="A8468" t="inlineStr">
        <is>
          <t>C06043</t>
        </is>
      </c>
      <c r="B8468" t="inlineStr">
        <is>
          <t>Karan Thakur</t>
        </is>
      </c>
      <c r="C8468" t="inlineStr">
        <is>
          <t>North</t>
        </is>
      </c>
      <c r="D8468" t="inlineStr">
        <is>
          <t>Jaipur</t>
        </is>
      </c>
      <c r="E8468" t="inlineStr">
        <is>
          <t>No</t>
        </is>
      </c>
      <c r="F8468" t="inlineStr">
        <is>
          <t>Occasional</t>
        </is>
      </c>
      <c r="G8468" t="n">
        <v>1</v>
      </c>
      <c r="H8468" s="24" t="n">
        <v>863.62</v>
      </c>
      <c r="I8468" s="24" t="n">
        <v>95.81999999999999</v>
      </c>
      <c r="J8468" s="25" t="n">
        <v>45548</v>
      </c>
      <c r="K8468" s="25" t="n">
        <v>45548</v>
      </c>
      <c r="L8468" t="n">
        <v>2</v>
      </c>
      <c r="M8468" t="n">
        <v>1</v>
      </c>
      <c r="N8468" t="n">
        <v>1</v>
      </c>
      <c r="O8468">
        <f>DATE(2026,1,1)-K8468</f>
        <v/>
      </c>
      <c r="P8468">
        <f>IF(G8468&gt;=2,"Repeat","One-time")</f>
        <v/>
      </c>
    </row>
    <row r="8469">
      <c r="A8469" t="inlineStr">
        <is>
          <t>C05838</t>
        </is>
      </c>
      <c r="B8469" t="inlineStr">
        <is>
          <t>Rohan Das</t>
        </is>
      </c>
      <c r="C8469" t="inlineStr">
        <is>
          <t>Central</t>
        </is>
      </c>
      <c r="D8469" t="inlineStr">
        <is>
          <t>Bhopal</t>
        </is>
      </c>
      <c r="E8469" t="inlineStr">
        <is>
          <t>No</t>
        </is>
      </c>
      <c r="F8469" t="inlineStr">
        <is>
          <t>Occasional</t>
        </is>
      </c>
      <c r="G8469" t="n">
        <v>1</v>
      </c>
      <c r="H8469" s="24" t="n">
        <v>862.16</v>
      </c>
      <c r="I8469" s="24" t="n">
        <v>278.05</v>
      </c>
      <c r="J8469" s="25" t="n">
        <v>45550</v>
      </c>
      <c r="K8469" s="25" t="n">
        <v>45550</v>
      </c>
      <c r="L8469" t="n">
        <v>2</v>
      </c>
      <c r="M8469" t="n">
        <v>1</v>
      </c>
      <c r="N8469" t="n">
        <v>1</v>
      </c>
      <c r="O8469">
        <f>DATE(2026,1,1)-K8469</f>
        <v/>
      </c>
      <c r="P8469">
        <f>IF(G8469&gt;=2,"Repeat","One-time")</f>
        <v/>
      </c>
    </row>
    <row r="8470">
      <c r="A8470" t="inlineStr">
        <is>
          <t>C01912</t>
        </is>
      </c>
      <c r="B8470" t="inlineStr">
        <is>
          <t>Priya Sharma</t>
        </is>
      </c>
      <c r="C8470" t="inlineStr">
        <is>
          <t>South</t>
        </is>
      </c>
      <c r="D8470" t="inlineStr">
        <is>
          <t>Coimbatore</t>
        </is>
      </c>
      <c r="E8470" t="inlineStr">
        <is>
          <t>No</t>
        </is>
      </c>
      <c r="F8470" t="inlineStr">
        <is>
          <t>Hibernating</t>
        </is>
      </c>
      <c r="G8470" t="n">
        <v>1</v>
      </c>
      <c r="H8470" s="24" t="n">
        <v>860.1799999999999</v>
      </c>
      <c r="I8470" s="24" t="n">
        <v>341.77</v>
      </c>
      <c r="J8470" s="25" t="n">
        <v>45407</v>
      </c>
      <c r="K8470" s="25" t="n">
        <v>45407</v>
      </c>
      <c r="L8470" t="n">
        <v>1</v>
      </c>
      <c r="M8470" t="n">
        <v>1</v>
      </c>
      <c r="N8470" t="n">
        <v>1</v>
      </c>
      <c r="O8470">
        <f>DATE(2026,1,1)-K8470</f>
        <v/>
      </c>
      <c r="P8470">
        <f>IF(G8470&gt;=2,"Repeat","One-time")</f>
        <v/>
      </c>
    </row>
    <row r="8471">
      <c r="A8471" t="inlineStr">
        <is>
          <t>C06490</t>
        </is>
      </c>
      <c r="B8471" t="inlineStr">
        <is>
          <t>Vivaan Sinha</t>
        </is>
      </c>
      <c r="C8471" t="inlineStr">
        <is>
          <t>South</t>
        </is>
      </c>
      <c r="D8471" t="inlineStr">
        <is>
          <t>Coimbatore</t>
        </is>
      </c>
      <c r="E8471" t="inlineStr">
        <is>
          <t>No</t>
        </is>
      </c>
      <c r="F8471" t="inlineStr">
        <is>
          <t>Occasional</t>
        </is>
      </c>
      <c r="G8471" t="n">
        <v>1</v>
      </c>
      <c r="H8471" s="24" t="n">
        <v>859.25</v>
      </c>
      <c r="I8471" s="24" t="n">
        <v>87.70999999999999</v>
      </c>
      <c r="J8471" s="25" t="n">
        <v>45559</v>
      </c>
      <c r="K8471" s="25" t="n">
        <v>45559</v>
      </c>
      <c r="L8471" t="n">
        <v>2</v>
      </c>
      <c r="M8471" t="n">
        <v>1</v>
      </c>
      <c r="N8471" t="n">
        <v>1</v>
      </c>
      <c r="O8471">
        <f>DATE(2026,1,1)-K8471</f>
        <v/>
      </c>
      <c r="P8471">
        <f>IF(G8471&gt;=2,"Repeat","One-time")</f>
        <v/>
      </c>
    </row>
    <row r="8472">
      <c r="A8472" t="inlineStr">
        <is>
          <t>C04480</t>
        </is>
      </c>
      <c r="B8472" t="inlineStr">
        <is>
          <t>Priya Mehta</t>
        </is>
      </c>
      <c r="C8472" t="inlineStr">
        <is>
          <t>Central</t>
        </is>
      </c>
      <c r="D8472" t="inlineStr">
        <is>
          <t>Indore</t>
        </is>
      </c>
      <c r="E8472" t="inlineStr">
        <is>
          <t>No</t>
        </is>
      </c>
      <c r="F8472" t="inlineStr">
        <is>
          <t>Occasional</t>
        </is>
      </c>
      <c r="G8472" t="n">
        <v>1</v>
      </c>
      <c r="H8472" s="24" t="n">
        <v>854.6799999999999</v>
      </c>
      <c r="I8472" s="24" t="n">
        <v>230.69</v>
      </c>
      <c r="J8472" s="25" t="n">
        <v>45840</v>
      </c>
      <c r="K8472" s="25" t="n">
        <v>45840</v>
      </c>
      <c r="L8472" t="n">
        <v>3</v>
      </c>
      <c r="M8472" t="n">
        <v>1</v>
      </c>
      <c r="N8472" t="n">
        <v>1</v>
      </c>
      <c r="O8472">
        <f>DATE(2026,1,1)-K8472</f>
        <v/>
      </c>
      <c r="P8472">
        <f>IF(G8472&gt;=2,"Repeat","One-time")</f>
        <v/>
      </c>
    </row>
    <row r="8473">
      <c r="A8473" t="inlineStr">
        <is>
          <t>C02915</t>
        </is>
      </c>
      <c r="B8473" t="inlineStr">
        <is>
          <t>Tanvi Nair</t>
        </is>
      </c>
      <c r="C8473" t="inlineStr">
        <is>
          <t>North</t>
        </is>
      </c>
      <c r="D8473" t="inlineStr">
        <is>
          <t>Delhi</t>
        </is>
      </c>
      <c r="E8473" t="inlineStr">
        <is>
          <t>No</t>
        </is>
      </c>
      <c r="F8473" t="inlineStr">
        <is>
          <t>Hibernating</t>
        </is>
      </c>
      <c r="G8473" t="n">
        <v>1</v>
      </c>
      <c r="H8473" s="24" t="n">
        <v>854.1</v>
      </c>
      <c r="I8473" s="24" t="n">
        <v>305.88</v>
      </c>
      <c r="J8473" s="25" t="n">
        <v>45248</v>
      </c>
      <c r="K8473" s="25" t="n">
        <v>45248</v>
      </c>
      <c r="L8473" t="n">
        <v>1</v>
      </c>
      <c r="M8473" t="n">
        <v>1</v>
      </c>
      <c r="N8473" t="n">
        <v>1</v>
      </c>
      <c r="O8473">
        <f>DATE(2026,1,1)-K8473</f>
        <v/>
      </c>
      <c r="P8473">
        <f>IF(G8473&gt;=2,"Repeat","One-time")</f>
        <v/>
      </c>
    </row>
    <row r="8474">
      <c r="A8474" t="inlineStr">
        <is>
          <t>C09917</t>
        </is>
      </c>
      <c r="B8474" t="inlineStr">
        <is>
          <t>Lakshmi Nair</t>
        </is>
      </c>
      <c r="C8474" t="inlineStr">
        <is>
          <t>North</t>
        </is>
      </c>
      <c r="D8474" t="inlineStr">
        <is>
          <t>Delhi</t>
        </is>
      </c>
      <c r="E8474" t="inlineStr">
        <is>
          <t>Yes</t>
        </is>
      </c>
      <c r="F8474" t="inlineStr">
        <is>
          <t>Occasional</t>
        </is>
      </c>
      <c r="G8474" t="n">
        <v>1</v>
      </c>
      <c r="H8474" s="24" t="n">
        <v>854.09</v>
      </c>
      <c r="I8474" s="24" t="n">
        <v>105.09</v>
      </c>
      <c r="J8474" s="25" t="n">
        <v>45857</v>
      </c>
      <c r="K8474" s="25" t="n">
        <v>45857</v>
      </c>
      <c r="L8474" t="n">
        <v>3</v>
      </c>
      <c r="M8474" t="n">
        <v>1</v>
      </c>
      <c r="N8474" t="n">
        <v>1</v>
      </c>
      <c r="O8474">
        <f>DATE(2026,1,1)-K8474</f>
        <v/>
      </c>
      <c r="P8474">
        <f>IF(G8474&gt;=2,"Repeat","One-time")</f>
        <v/>
      </c>
    </row>
    <row r="8475">
      <c r="A8475" t="inlineStr">
        <is>
          <t>C10916</t>
        </is>
      </c>
      <c r="B8475" t="inlineStr">
        <is>
          <t>Neha Joshi</t>
        </is>
      </c>
      <c r="C8475" t="inlineStr">
        <is>
          <t>East</t>
        </is>
      </c>
      <c r="D8475" t="inlineStr">
        <is>
          <t>Kolkata</t>
        </is>
      </c>
      <c r="E8475" t="inlineStr">
        <is>
          <t>No</t>
        </is>
      </c>
      <c r="F8475" t="inlineStr">
        <is>
          <t>New</t>
        </is>
      </c>
      <c r="G8475" t="n">
        <v>1</v>
      </c>
      <c r="H8475" s="24" t="n">
        <v>853.7</v>
      </c>
      <c r="I8475" s="24" t="n">
        <v>168.91</v>
      </c>
      <c r="J8475" s="25" t="n">
        <v>45939</v>
      </c>
      <c r="K8475" s="25" t="n">
        <v>45939</v>
      </c>
      <c r="L8475" t="n">
        <v>4</v>
      </c>
      <c r="M8475" t="n">
        <v>2</v>
      </c>
      <c r="N8475" t="n">
        <v>1</v>
      </c>
      <c r="O8475">
        <f>DATE(2026,1,1)-K8475</f>
        <v/>
      </c>
      <c r="P8475">
        <f>IF(G8475&gt;=2,"Repeat","One-time")</f>
        <v/>
      </c>
    </row>
    <row r="8476">
      <c r="A8476" t="inlineStr">
        <is>
          <t>C08350</t>
        </is>
      </c>
      <c r="B8476" t="inlineStr">
        <is>
          <t>Isha Prasad</t>
        </is>
      </c>
      <c r="C8476" t="inlineStr">
        <is>
          <t>North</t>
        </is>
      </c>
      <c r="D8476" t="inlineStr">
        <is>
          <t>Delhi</t>
        </is>
      </c>
      <c r="E8476" t="inlineStr">
        <is>
          <t>No</t>
        </is>
      </c>
      <c r="F8476" t="inlineStr">
        <is>
          <t>Occasional</t>
        </is>
      </c>
      <c r="G8476" t="n">
        <v>1</v>
      </c>
      <c r="H8476" s="24" t="n">
        <v>851.8099999999999</v>
      </c>
      <c r="I8476" s="24" t="n">
        <v>244.34</v>
      </c>
      <c r="J8476" s="25" t="n">
        <v>45785</v>
      </c>
      <c r="K8476" s="25" t="n">
        <v>45785</v>
      </c>
      <c r="L8476" t="n">
        <v>3</v>
      </c>
      <c r="M8476" t="n">
        <v>1</v>
      </c>
      <c r="N8476" t="n">
        <v>1</v>
      </c>
      <c r="O8476">
        <f>DATE(2026,1,1)-K8476</f>
        <v/>
      </c>
      <c r="P8476">
        <f>IF(G8476&gt;=2,"Repeat","One-time")</f>
        <v/>
      </c>
    </row>
    <row r="8477">
      <c r="A8477" t="inlineStr">
        <is>
          <t>C09875</t>
        </is>
      </c>
      <c r="B8477" t="inlineStr">
        <is>
          <t>Swati Nair</t>
        </is>
      </c>
      <c r="C8477" t="inlineStr">
        <is>
          <t>North</t>
        </is>
      </c>
      <c r="D8477" t="inlineStr">
        <is>
          <t>Gurugram</t>
        </is>
      </c>
      <c r="E8477" t="inlineStr">
        <is>
          <t>No</t>
        </is>
      </c>
      <c r="F8477" t="inlineStr">
        <is>
          <t>New</t>
        </is>
      </c>
      <c r="G8477" t="n">
        <v>1</v>
      </c>
      <c r="H8477" s="24" t="n">
        <v>844.89</v>
      </c>
      <c r="I8477" s="24" t="n">
        <v>305.74</v>
      </c>
      <c r="J8477" s="25" t="n">
        <v>45943</v>
      </c>
      <c r="K8477" s="25" t="n">
        <v>45943</v>
      </c>
      <c r="L8477" t="n">
        <v>4</v>
      </c>
      <c r="M8477" t="n">
        <v>1</v>
      </c>
      <c r="N8477" t="n">
        <v>1</v>
      </c>
      <c r="O8477">
        <f>DATE(2026,1,1)-K8477</f>
        <v/>
      </c>
      <c r="P8477">
        <f>IF(G8477&gt;=2,"Repeat","One-time")</f>
        <v/>
      </c>
    </row>
    <row r="8478">
      <c r="A8478" t="inlineStr">
        <is>
          <t>C10260</t>
        </is>
      </c>
      <c r="B8478" t="inlineStr">
        <is>
          <t>Zoya Mehta</t>
        </is>
      </c>
      <c r="C8478" t="inlineStr">
        <is>
          <t>South</t>
        </is>
      </c>
      <c r="D8478" t="inlineStr">
        <is>
          <t>Hyderabad</t>
        </is>
      </c>
      <c r="E8478" t="inlineStr">
        <is>
          <t>No</t>
        </is>
      </c>
      <c r="F8478" t="inlineStr">
        <is>
          <t>Occasional</t>
        </is>
      </c>
      <c r="G8478" t="n">
        <v>1</v>
      </c>
      <c r="H8478" s="24" t="n">
        <v>844.89</v>
      </c>
      <c r="I8478" s="24" t="n">
        <v>305.74</v>
      </c>
      <c r="J8478" s="25" t="n">
        <v>45887</v>
      </c>
      <c r="K8478" s="25" t="n">
        <v>45887</v>
      </c>
      <c r="L8478" t="n">
        <v>3</v>
      </c>
      <c r="M8478" t="n">
        <v>2</v>
      </c>
      <c r="N8478" t="n">
        <v>1</v>
      </c>
      <c r="O8478">
        <f>DATE(2026,1,1)-K8478</f>
        <v/>
      </c>
      <c r="P8478">
        <f>IF(G8478&gt;=2,"Repeat","One-time")</f>
        <v/>
      </c>
    </row>
    <row r="8479">
      <c r="A8479" t="inlineStr">
        <is>
          <t>C07957</t>
        </is>
      </c>
      <c r="B8479" t="inlineStr">
        <is>
          <t>Nikhil Thakur</t>
        </is>
      </c>
      <c r="C8479" t="inlineStr">
        <is>
          <t>East</t>
        </is>
      </c>
      <c r="D8479" t="inlineStr">
        <is>
          <t>Jamshedpur</t>
        </is>
      </c>
      <c r="E8479" t="inlineStr">
        <is>
          <t>Yes</t>
        </is>
      </c>
      <c r="F8479" t="inlineStr">
        <is>
          <t>Occasional</t>
        </is>
      </c>
      <c r="G8479" t="n">
        <v>1</v>
      </c>
      <c r="H8479" s="24" t="n">
        <v>843.97</v>
      </c>
      <c r="I8479" s="24" t="n">
        <v>41.57</v>
      </c>
      <c r="J8479" s="25" t="n">
        <v>45706</v>
      </c>
      <c r="K8479" s="25" t="n">
        <v>45706</v>
      </c>
      <c r="L8479" t="n">
        <v>2</v>
      </c>
      <c r="M8479" t="n">
        <v>1</v>
      </c>
      <c r="N8479" t="n">
        <v>1</v>
      </c>
      <c r="O8479">
        <f>DATE(2026,1,1)-K8479</f>
        <v/>
      </c>
      <c r="P8479">
        <f>IF(G8479&gt;=2,"Repeat","One-time")</f>
        <v/>
      </c>
    </row>
    <row r="8480">
      <c r="A8480" t="inlineStr">
        <is>
          <t>C02445</t>
        </is>
      </c>
      <c r="B8480" t="inlineStr">
        <is>
          <t>Riya Rao</t>
        </is>
      </c>
      <c r="C8480" t="inlineStr">
        <is>
          <t>West</t>
        </is>
      </c>
      <c r="D8480" t="inlineStr">
        <is>
          <t>Surat</t>
        </is>
      </c>
      <c r="E8480" t="inlineStr">
        <is>
          <t>No</t>
        </is>
      </c>
      <c r="F8480" t="inlineStr">
        <is>
          <t>Hibernating</t>
        </is>
      </c>
      <c r="G8480" t="n">
        <v>1</v>
      </c>
      <c r="H8480" s="24" t="n">
        <v>839.28</v>
      </c>
      <c r="I8480" s="24" t="n">
        <v>202.11</v>
      </c>
      <c r="J8480" s="25" t="n">
        <v>45457</v>
      </c>
      <c r="K8480" s="25" t="n">
        <v>45457</v>
      </c>
      <c r="L8480" t="n">
        <v>1</v>
      </c>
      <c r="M8480" t="n">
        <v>1</v>
      </c>
      <c r="N8480" t="n">
        <v>1</v>
      </c>
      <c r="O8480">
        <f>DATE(2026,1,1)-K8480</f>
        <v/>
      </c>
      <c r="P8480">
        <f>IF(G8480&gt;=2,"Repeat","One-time")</f>
        <v/>
      </c>
    </row>
    <row r="8481">
      <c r="A8481" t="inlineStr">
        <is>
          <t>C10912</t>
        </is>
      </c>
      <c r="B8481" t="inlineStr">
        <is>
          <t>Lakshmi Reddy</t>
        </is>
      </c>
      <c r="C8481" t="inlineStr">
        <is>
          <t>West</t>
        </is>
      </c>
      <c r="D8481" t="inlineStr">
        <is>
          <t>Mumbai</t>
        </is>
      </c>
      <c r="E8481" t="inlineStr">
        <is>
          <t>Yes</t>
        </is>
      </c>
      <c r="F8481" t="inlineStr">
        <is>
          <t>New</t>
        </is>
      </c>
      <c r="G8481" t="n">
        <v>1</v>
      </c>
      <c r="H8481" s="24" t="n">
        <v>834.29</v>
      </c>
      <c r="I8481" s="24" t="n">
        <v>317.48</v>
      </c>
      <c r="J8481" s="25" t="n">
        <v>45969</v>
      </c>
      <c r="K8481" s="25" t="n">
        <v>45969</v>
      </c>
      <c r="L8481" t="n">
        <v>4</v>
      </c>
      <c r="M8481" t="n">
        <v>2</v>
      </c>
      <c r="N8481" t="n">
        <v>1</v>
      </c>
      <c r="O8481">
        <f>DATE(2026,1,1)-K8481</f>
        <v/>
      </c>
      <c r="P8481">
        <f>IF(G8481&gt;=2,"Repeat","One-time")</f>
        <v/>
      </c>
    </row>
    <row r="8482">
      <c r="A8482" t="inlineStr">
        <is>
          <t>C05899</t>
        </is>
      </c>
      <c r="B8482" t="inlineStr">
        <is>
          <t>Pooja Mehta</t>
        </is>
      </c>
      <c r="C8482" t="inlineStr">
        <is>
          <t>East</t>
        </is>
      </c>
      <c r="D8482" t="inlineStr">
        <is>
          <t>Guwahati</t>
        </is>
      </c>
      <c r="E8482" t="inlineStr">
        <is>
          <t>No</t>
        </is>
      </c>
      <c r="F8482" t="inlineStr">
        <is>
          <t>Occasional</t>
        </is>
      </c>
      <c r="G8482" t="n">
        <v>1</v>
      </c>
      <c r="H8482" s="24" t="n">
        <v>832.5700000000001</v>
      </c>
      <c r="I8482" s="24" t="n">
        <v>391.19</v>
      </c>
      <c r="J8482" s="25" t="n">
        <v>45651</v>
      </c>
      <c r="K8482" s="25" t="n">
        <v>45651</v>
      </c>
      <c r="L8482" t="n">
        <v>2</v>
      </c>
      <c r="M8482" t="n">
        <v>1</v>
      </c>
      <c r="N8482" t="n">
        <v>1</v>
      </c>
      <c r="O8482">
        <f>DATE(2026,1,1)-K8482</f>
        <v/>
      </c>
      <c r="P8482">
        <f>IF(G8482&gt;=2,"Repeat","One-time")</f>
        <v/>
      </c>
    </row>
    <row r="8483">
      <c r="A8483" t="inlineStr">
        <is>
          <t>C06969</t>
        </is>
      </c>
      <c r="B8483" t="inlineStr">
        <is>
          <t>Deepak Shah</t>
        </is>
      </c>
      <c r="C8483" t="inlineStr">
        <is>
          <t>North</t>
        </is>
      </c>
      <c r="D8483" t="inlineStr">
        <is>
          <t>Delhi</t>
        </is>
      </c>
      <c r="E8483" t="inlineStr">
        <is>
          <t>No</t>
        </is>
      </c>
      <c r="F8483" t="inlineStr">
        <is>
          <t>Occasional</t>
        </is>
      </c>
      <c r="G8483" t="n">
        <v>1</v>
      </c>
      <c r="H8483" s="24" t="n">
        <v>829.55</v>
      </c>
      <c r="I8483" s="24" t="n">
        <v>282.85</v>
      </c>
      <c r="J8483" s="25" t="n">
        <v>45638</v>
      </c>
      <c r="K8483" s="25" t="n">
        <v>45638</v>
      </c>
      <c r="L8483" t="n">
        <v>2</v>
      </c>
      <c r="M8483" t="n">
        <v>1</v>
      </c>
      <c r="N8483" t="n">
        <v>1</v>
      </c>
      <c r="O8483">
        <f>DATE(2026,1,1)-K8483</f>
        <v/>
      </c>
      <c r="P8483">
        <f>IF(G8483&gt;=2,"Repeat","One-time")</f>
        <v/>
      </c>
    </row>
    <row r="8484">
      <c r="A8484" t="inlineStr">
        <is>
          <t>C11447</t>
        </is>
      </c>
      <c r="B8484" t="inlineStr">
        <is>
          <t>Pooja Mehta</t>
        </is>
      </c>
      <c r="C8484" t="inlineStr">
        <is>
          <t>West</t>
        </is>
      </c>
      <c r="D8484" t="inlineStr">
        <is>
          <t>Surat</t>
        </is>
      </c>
      <c r="E8484" t="inlineStr">
        <is>
          <t>Yes</t>
        </is>
      </c>
      <c r="F8484" t="inlineStr">
        <is>
          <t>New</t>
        </is>
      </c>
      <c r="G8484" t="n">
        <v>1</v>
      </c>
      <c r="H8484" s="24" t="n">
        <v>829.21</v>
      </c>
      <c r="I8484" s="24" t="n">
        <v>198.13</v>
      </c>
      <c r="J8484" s="25" t="n">
        <v>46015</v>
      </c>
      <c r="K8484" s="25" t="n">
        <v>46015</v>
      </c>
      <c r="L8484" t="n">
        <v>5</v>
      </c>
      <c r="M8484" t="n">
        <v>2</v>
      </c>
      <c r="N8484" t="n">
        <v>1</v>
      </c>
      <c r="O8484">
        <f>DATE(2026,1,1)-K8484</f>
        <v/>
      </c>
      <c r="P8484">
        <f>IF(G8484&gt;=2,"Repeat","One-time")</f>
        <v/>
      </c>
    </row>
    <row r="8485">
      <c r="A8485" t="inlineStr">
        <is>
          <t>C03445</t>
        </is>
      </c>
      <c r="B8485" t="inlineStr">
        <is>
          <t>Imran Thakur</t>
        </is>
      </c>
      <c r="C8485" t="inlineStr">
        <is>
          <t>South</t>
        </is>
      </c>
      <c r="D8485" t="inlineStr">
        <is>
          <t>Bengaluru</t>
        </is>
      </c>
      <c r="E8485" t="inlineStr">
        <is>
          <t>No</t>
        </is>
      </c>
      <c r="F8485" t="inlineStr">
        <is>
          <t>Hibernating</t>
        </is>
      </c>
      <c r="G8485" t="n">
        <v>1</v>
      </c>
      <c r="H8485" s="24" t="n">
        <v>827.9400000000001</v>
      </c>
      <c r="I8485" s="24" t="n">
        <v>390.06</v>
      </c>
      <c r="J8485" s="25" t="n">
        <v>45317</v>
      </c>
      <c r="K8485" s="25" t="n">
        <v>45317</v>
      </c>
      <c r="L8485" t="n">
        <v>1</v>
      </c>
      <c r="M8485" t="n">
        <v>1</v>
      </c>
      <c r="N8485" t="n">
        <v>1</v>
      </c>
      <c r="O8485">
        <f>DATE(2026,1,1)-K8485</f>
        <v/>
      </c>
      <c r="P8485">
        <f>IF(G8485&gt;=2,"Repeat","One-time")</f>
        <v/>
      </c>
    </row>
    <row r="8486">
      <c r="A8486" t="inlineStr">
        <is>
          <t>C00986</t>
        </is>
      </c>
      <c r="B8486" t="inlineStr">
        <is>
          <t>Pooja Sharma</t>
        </is>
      </c>
      <c r="C8486" t="inlineStr">
        <is>
          <t>South</t>
        </is>
      </c>
      <c r="D8486" t="inlineStr">
        <is>
          <t>Chennai</t>
        </is>
      </c>
      <c r="E8486" t="inlineStr">
        <is>
          <t>No</t>
        </is>
      </c>
      <c r="F8486" t="inlineStr">
        <is>
          <t>Hibernating</t>
        </is>
      </c>
      <c r="G8486" t="n">
        <v>1</v>
      </c>
      <c r="H8486" s="24" t="n">
        <v>827.1</v>
      </c>
      <c r="I8486" s="24" t="n">
        <v>328.63</v>
      </c>
      <c r="J8486" s="25" t="n">
        <v>44946</v>
      </c>
      <c r="K8486" s="25" t="n">
        <v>44946</v>
      </c>
      <c r="L8486" t="n">
        <v>1</v>
      </c>
      <c r="M8486" t="n">
        <v>1</v>
      </c>
      <c r="N8486" t="n">
        <v>1</v>
      </c>
      <c r="O8486">
        <f>DATE(2026,1,1)-K8486</f>
        <v/>
      </c>
      <c r="P8486">
        <f>IF(G8486&gt;=2,"Repeat","One-time")</f>
        <v/>
      </c>
    </row>
    <row r="8487">
      <c r="A8487" t="inlineStr">
        <is>
          <t>C08714</t>
        </is>
      </c>
      <c r="B8487" t="inlineStr">
        <is>
          <t>Ayesha Rao</t>
        </is>
      </c>
      <c r="C8487" t="inlineStr">
        <is>
          <t>East</t>
        </is>
      </c>
      <c r="D8487" t="inlineStr">
        <is>
          <t>Patna</t>
        </is>
      </c>
      <c r="E8487" t="inlineStr">
        <is>
          <t>No</t>
        </is>
      </c>
      <c r="F8487" t="inlineStr">
        <is>
          <t>Occasional</t>
        </is>
      </c>
      <c r="G8487" t="n">
        <v>1</v>
      </c>
      <c r="H8487" s="24" t="n">
        <v>826.45</v>
      </c>
      <c r="I8487" s="24" t="n">
        <v>241.48</v>
      </c>
      <c r="J8487" s="25" t="n">
        <v>45804</v>
      </c>
      <c r="K8487" s="25" t="n">
        <v>45804</v>
      </c>
      <c r="L8487" t="n">
        <v>3</v>
      </c>
      <c r="M8487" t="n">
        <v>1</v>
      </c>
      <c r="N8487" t="n">
        <v>1</v>
      </c>
      <c r="O8487">
        <f>DATE(2026,1,1)-K8487</f>
        <v/>
      </c>
      <c r="P8487">
        <f>IF(G8487&gt;=2,"Repeat","One-time")</f>
        <v/>
      </c>
    </row>
    <row r="8488">
      <c r="A8488" t="inlineStr">
        <is>
          <t>C08563</t>
        </is>
      </c>
      <c r="B8488" t="inlineStr">
        <is>
          <t>Imran Singh</t>
        </is>
      </c>
      <c r="C8488" t="inlineStr">
        <is>
          <t>North</t>
        </is>
      </c>
      <c r="D8488" t="inlineStr">
        <is>
          <t>Gurugram</t>
        </is>
      </c>
      <c r="E8488" t="inlineStr">
        <is>
          <t>Yes</t>
        </is>
      </c>
      <c r="F8488" t="inlineStr">
        <is>
          <t>Occasional</t>
        </is>
      </c>
      <c r="G8488" t="n">
        <v>1</v>
      </c>
      <c r="H8488" s="24" t="n">
        <v>826.45</v>
      </c>
      <c r="I8488" s="24" t="n">
        <v>241.48</v>
      </c>
      <c r="J8488" s="25" t="n">
        <v>45877</v>
      </c>
      <c r="K8488" s="25" t="n">
        <v>45877</v>
      </c>
      <c r="L8488" t="n">
        <v>3</v>
      </c>
      <c r="M8488" t="n">
        <v>1</v>
      </c>
      <c r="N8488" t="n">
        <v>1</v>
      </c>
      <c r="O8488">
        <f>DATE(2026,1,1)-K8488</f>
        <v/>
      </c>
      <c r="P8488">
        <f>IF(G8488&gt;=2,"Repeat","One-time")</f>
        <v/>
      </c>
    </row>
    <row r="8489">
      <c r="A8489" t="inlineStr">
        <is>
          <t>C05081</t>
        </is>
      </c>
      <c r="B8489" t="inlineStr">
        <is>
          <t>Ritu Shah</t>
        </is>
      </c>
      <c r="C8489" t="inlineStr">
        <is>
          <t>West</t>
        </is>
      </c>
      <c r="D8489" t="inlineStr">
        <is>
          <t>Mumbai</t>
        </is>
      </c>
      <c r="E8489" t="inlineStr">
        <is>
          <t>No</t>
        </is>
      </c>
      <c r="F8489" t="inlineStr">
        <is>
          <t>Occasional</t>
        </is>
      </c>
      <c r="G8489" t="n">
        <v>1</v>
      </c>
      <c r="H8489" s="24" t="n">
        <v>821.24</v>
      </c>
      <c r="I8489" s="24" t="n">
        <v>389.58</v>
      </c>
      <c r="J8489" s="25" t="n">
        <v>45612</v>
      </c>
      <c r="K8489" s="25" t="n">
        <v>45612</v>
      </c>
      <c r="L8489" t="n">
        <v>2</v>
      </c>
      <c r="M8489" t="n">
        <v>1</v>
      </c>
      <c r="N8489" t="n">
        <v>1</v>
      </c>
      <c r="O8489">
        <f>DATE(2026,1,1)-K8489</f>
        <v/>
      </c>
      <c r="P8489">
        <f>IF(G8489&gt;=2,"Repeat","One-time")</f>
        <v/>
      </c>
    </row>
    <row r="8490">
      <c r="A8490" t="inlineStr">
        <is>
          <t>C09341</t>
        </is>
      </c>
      <c r="B8490" t="inlineStr">
        <is>
          <t>Riya Sharma</t>
        </is>
      </c>
      <c r="C8490" t="inlineStr">
        <is>
          <t>North</t>
        </is>
      </c>
      <c r="D8490" t="inlineStr">
        <is>
          <t>Chandigarh</t>
        </is>
      </c>
      <c r="E8490" t="inlineStr">
        <is>
          <t>No</t>
        </is>
      </c>
      <c r="F8490" t="inlineStr">
        <is>
          <t>New</t>
        </is>
      </c>
      <c r="G8490" t="n">
        <v>1</v>
      </c>
      <c r="H8490" s="24" t="n">
        <v>821.15</v>
      </c>
      <c r="I8490" s="24" t="n">
        <v>228.2</v>
      </c>
      <c r="J8490" s="25" t="n">
        <v>45976</v>
      </c>
      <c r="K8490" s="25" t="n">
        <v>45976</v>
      </c>
      <c r="L8490" t="n">
        <v>4</v>
      </c>
      <c r="M8490" t="n">
        <v>1</v>
      </c>
      <c r="N8490" t="n">
        <v>1</v>
      </c>
      <c r="O8490">
        <f>DATE(2026,1,1)-K8490</f>
        <v/>
      </c>
      <c r="P8490">
        <f>IF(G8490&gt;=2,"Repeat","One-time")</f>
        <v/>
      </c>
    </row>
    <row r="8491">
      <c r="A8491" t="inlineStr">
        <is>
          <t>C10040</t>
        </is>
      </c>
      <c r="B8491" t="inlineStr">
        <is>
          <t>Varun Fernandes</t>
        </is>
      </c>
      <c r="C8491" t="inlineStr">
        <is>
          <t>West</t>
        </is>
      </c>
      <c r="D8491" t="inlineStr">
        <is>
          <t>Ahmedabad</t>
        </is>
      </c>
      <c r="E8491" t="inlineStr">
        <is>
          <t>No</t>
        </is>
      </c>
      <c r="F8491" t="inlineStr">
        <is>
          <t>Occasional</t>
        </is>
      </c>
      <c r="G8491" t="n">
        <v>1</v>
      </c>
      <c r="H8491" s="24" t="n">
        <v>819.96</v>
      </c>
      <c r="I8491" s="24" t="n">
        <v>110.12</v>
      </c>
      <c r="J8491" s="25" t="n">
        <v>45930</v>
      </c>
      <c r="K8491" s="25" t="n">
        <v>45930</v>
      </c>
      <c r="L8491" t="n">
        <v>4</v>
      </c>
      <c r="M8491" t="n">
        <v>2</v>
      </c>
      <c r="N8491" t="n">
        <v>1</v>
      </c>
      <c r="O8491">
        <f>DATE(2026,1,1)-K8491</f>
        <v/>
      </c>
      <c r="P8491">
        <f>IF(G8491&gt;=2,"Repeat","One-time")</f>
        <v/>
      </c>
    </row>
    <row r="8492">
      <c r="A8492" t="inlineStr">
        <is>
          <t>C04214</t>
        </is>
      </c>
      <c r="B8492" t="inlineStr">
        <is>
          <t>Divya Kumar</t>
        </is>
      </c>
      <c r="C8492" t="inlineStr">
        <is>
          <t>West</t>
        </is>
      </c>
      <c r="D8492" t="inlineStr">
        <is>
          <t>Ahmedabad</t>
        </is>
      </c>
      <c r="E8492" t="inlineStr">
        <is>
          <t>Yes</t>
        </is>
      </c>
      <c r="F8492" t="inlineStr">
        <is>
          <t>Occasional</t>
        </is>
      </c>
      <c r="G8492" t="n">
        <v>1</v>
      </c>
      <c r="H8492" s="24" t="n">
        <v>816.12</v>
      </c>
      <c r="I8492" s="24" t="n">
        <v>225.44</v>
      </c>
      <c r="J8492" s="25" t="n">
        <v>45681</v>
      </c>
      <c r="K8492" s="25" t="n">
        <v>45681</v>
      </c>
      <c r="L8492" t="n">
        <v>2</v>
      </c>
      <c r="M8492" t="n">
        <v>1</v>
      </c>
      <c r="N8492" t="n">
        <v>1</v>
      </c>
      <c r="O8492">
        <f>DATE(2026,1,1)-K8492</f>
        <v/>
      </c>
      <c r="P8492">
        <f>IF(G8492&gt;=2,"Repeat","One-time")</f>
        <v/>
      </c>
    </row>
    <row r="8493">
      <c r="A8493" t="inlineStr">
        <is>
          <t>C04534</t>
        </is>
      </c>
      <c r="B8493" t="inlineStr">
        <is>
          <t>Kavya Menon</t>
        </is>
      </c>
      <c r="C8493" t="inlineStr">
        <is>
          <t>South</t>
        </is>
      </c>
      <c r="D8493" t="inlineStr">
        <is>
          <t>Hyderabad</t>
        </is>
      </c>
      <c r="E8493" t="inlineStr">
        <is>
          <t>No</t>
        </is>
      </c>
      <c r="F8493" t="inlineStr">
        <is>
          <t>Occasional</t>
        </is>
      </c>
      <c r="G8493" t="n">
        <v>1</v>
      </c>
      <c r="H8493" s="24" t="n">
        <v>812.4</v>
      </c>
      <c r="I8493" s="24" t="n">
        <v>333.78</v>
      </c>
      <c r="J8493" s="25" t="n">
        <v>45606</v>
      </c>
      <c r="K8493" s="25" t="n">
        <v>45606</v>
      </c>
      <c r="L8493" t="n">
        <v>2</v>
      </c>
      <c r="M8493" t="n">
        <v>1</v>
      </c>
      <c r="N8493" t="n">
        <v>1</v>
      </c>
      <c r="O8493">
        <f>DATE(2026,1,1)-K8493</f>
        <v/>
      </c>
      <c r="P8493">
        <f>IF(G8493&gt;=2,"Repeat","One-time")</f>
        <v/>
      </c>
    </row>
    <row r="8494">
      <c r="A8494" t="inlineStr">
        <is>
          <t>C05280</t>
        </is>
      </c>
      <c r="B8494" t="inlineStr">
        <is>
          <t>Deepak Singh</t>
        </is>
      </c>
      <c r="C8494" t="inlineStr">
        <is>
          <t>West</t>
        </is>
      </c>
      <c r="D8494" t="inlineStr">
        <is>
          <t>Pune</t>
        </is>
      </c>
      <c r="E8494" t="inlineStr">
        <is>
          <t>No</t>
        </is>
      </c>
      <c r="F8494" t="inlineStr">
        <is>
          <t>Occasional</t>
        </is>
      </c>
      <c r="G8494" t="n">
        <v>1</v>
      </c>
      <c r="H8494" s="24" t="n">
        <v>809.12</v>
      </c>
      <c r="I8494" s="24" t="n">
        <v>181.76</v>
      </c>
      <c r="J8494" s="25" t="n">
        <v>45504</v>
      </c>
      <c r="K8494" s="25" t="n">
        <v>45504</v>
      </c>
      <c r="L8494" t="n">
        <v>2</v>
      </c>
      <c r="M8494" t="n">
        <v>1</v>
      </c>
      <c r="N8494" t="n">
        <v>1</v>
      </c>
      <c r="O8494">
        <f>DATE(2026,1,1)-K8494</f>
        <v/>
      </c>
      <c r="P8494">
        <f>IF(G8494&gt;=2,"Repeat","One-time")</f>
        <v/>
      </c>
    </row>
    <row r="8495">
      <c r="A8495" t="inlineStr">
        <is>
          <t>C00721</t>
        </is>
      </c>
      <c r="B8495" t="inlineStr">
        <is>
          <t>Suresh Khan</t>
        </is>
      </c>
      <c r="C8495" t="inlineStr">
        <is>
          <t>North</t>
        </is>
      </c>
      <c r="D8495" t="inlineStr">
        <is>
          <t>Delhi</t>
        </is>
      </c>
      <c r="E8495" t="inlineStr">
        <is>
          <t>No</t>
        </is>
      </c>
      <c r="F8495" t="inlineStr">
        <is>
          <t>Hibernating</t>
        </is>
      </c>
      <c r="G8495" t="n">
        <v>1</v>
      </c>
      <c r="H8495" s="24" t="n">
        <v>807</v>
      </c>
      <c r="I8495" s="24" t="n">
        <v>322.32</v>
      </c>
      <c r="J8495" s="25" t="n">
        <v>45134</v>
      </c>
      <c r="K8495" s="25" t="n">
        <v>45134</v>
      </c>
      <c r="L8495" t="n">
        <v>1</v>
      </c>
      <c r="M8495" t="n">
        <v>1</v>
      </c>
      <c r="N8495" t="n">
        <v>1</v>
      </c>
      <c r="O8495">
        <f>DATE(2026,1,1)-K8495</f>
        <v/>
      </c>
      <c r="P8495">
        <f>IF(G8495&gt;=2,"Repeat","One-time")</f>
        <v/>
      </c>
    </row>
    <row r="8496">
      <c r="A8496" t="inlineStr">
        <is>
          <t>C01629</t>
        </is>
      </c>
      <c r="B8496" t="inlineStr">
        <is>
          <t>Ananya Banerjee</t>
        </is>
      </c>
      <c r="C8496" t="inlineStr">
        <is>
          <t>South</t>
        </is>
      </c>
      <c r="D8496" t="inlineStr">
        <is>
          <t>Bengaluru</t>
        </is>
      </c>
      <c r="E8496" t="inlineStr">
        <is>
          <t>No</t>
        </is>
      </c>
      <c r="F8496" t="inlineStr">
        <is>
          <t>Hibernating</t>
        </is>
      </c>
      <c r="G8496" t="n">
        <v>1</v>
      </c>
      <c r="H8496" s="24" t="n">
        <v>806.65</v>
      </c>
      <c r="I8496" s="24" t="n">
        <v>258.43</v>
      </c>
      <c r="J8496" s="25" t="n">
        <v>45111</v>
      </c>
      <c r="K8496" s="25" t="n">
        <v>45111</v>
      </c>
      <c r="L8496" t="n">
        <v>1</v>
      </c>
      <c r="M8496" t="n">
        <v>1</v>
      </c>
      <c r="N8496" t="n">
        <v>1</v>
      </c>
      <c r="O8496">
        <f>DATE(2026,1,1)-K8496</f>
        <v/>
      </c>
      <c r="P8496">
        <f>IF(G8496&gt;=2,"Repeat","One-time")</f>
        <v/>
      </c>
    </row>
    <row r="8497">
      <c r="A8497" t="inlineStr">
        <is>
          <t>C06497</t>
        </is>
      </c>
      <c r="B8497" t="inlineStr">
        <is>
          <t>Nikhil Rao</t>
        </is>
      </c>
      <c r="C8497" t="inlineStr">
        <is>
          <t>West</t>
        </is>
      </c>
      <c r="D8497" t="inlineStr">
        <is>
          <t>Ahmedabad</t>
        </is>
      </c>
      <c r="E8497" t="inlineStr">
        <is>
          <t>No</t>
        </is>
      </c>
      <c r="F8497" t="inlineStr">
        <is>
          <t>Occasional</t>
        </is>
      </c>
      <c r="G8497" t="n">
        <v>1</v>
      </c>
      <c r="H8497" s="24" t="n">
        <v>804.02</v>
      </c>
      <c r="I8497" s="24" t="n">
        <v>394.97</v>
      </c>
      <c r="J8497" s="25" t="n">
        <v>45602</v>
      </c>
      <c r="K8497" s="25" t="n">
        <v>45602</v>
      </c>
      <c r="L8497" t="n">
        <v>2</v>
      </c>
      <c r="M8497" t="n">
        <v>1</v>
      </c>
      <c r="N8497" t="n">
        <v>1</v>
      </c>
      <c r="O8497">
        <f>DATE(2026,1,1)-K8497</f>
        <v/>
      </c>
      <c r="P8497">
        <f>IF(G8497&gt;=2,"Repeat","One-time")</f>
        <v/>
      </c>
    </row>
    <row r="8498">
      <c r="A8498" t="inlineStr">
        <is>
          <t>C07449</t>
        </is>
      </c>
      <c r="B8498" t="inlineStr">
        <is>
          <t>Sanjay Sinha</t>
        </is>
      </c>
      <c r="C8498" t="inlineStr">
        <is>
          <t>South</t>
        </is>
      </c>
      <c r="D8498" t="inlineStr">
        <is>
          <t>Chennai</t>
        </is>
      </c>
      <c r="E8498" t="inlineStr">
        <is>
          <t>No</t>
        </is>
      </c>
      <c r="F8498" t="inlineStr">
        <is>
          <t>Occasional</t>
        </is>
      </c>
      <c r="G8498" t="n">
        <v>1</v>
      </c>
      <c r="H8498" s="24" t="n">
        <v>802.9299999999999</v>
      </c>
      <c r="I8498" s="24" t="n">
        <v>219.28</v>
      </c>
      <c r="J8498" s="25" t="n">
        <v>45800</v>
      </c>
      <c r="K8498" s="25" t="n">
        <v>45800</v>
      </c>
      <c r="L8498" t="n">
        <v>3</v>
      </c>
      <c r="M8498" t="n">
        <v>1</v>
      </c>
      <c r="N8498" t="n">
        <v>1</v>
      </c>
      <c r="O8498">
        <f>DATE(2026,1,1)-K8498</f>
        <v/>
      </c>
      <c r="P8498">
        <f>IF(G8498&gt;=2,"Repeat","One-time")</f>
        <v/>
      </c>
    </row>
    <row r="8499">
      <c r="A8499" t="inlineStr">
        <is>
          <t>C10743</t>
        </is>
      </c>
      <c r="B8499" t="inlineStr">
        <is>
          <t>Amit Menon</t>
        </is>
      </c>
      <c r="C8499" t="inlineStr">
        <is>
          <t>South</t>
        </is>
      </c>
      <c r="D8499" t="inlineStr">
        <is>
          <t>Chennai</t>
        </is>
      </c>
      <c r="E8499" t="inlineStr">
        <is>
          <t>Yes</t>
        </is>
      </c>
      <c r="F8499" t="inlineStr">
        <is>
          <t>New</t>
        </is>
      </c>
      <c r="G8499" t="n">
        <v>1</v>
      </c>
      <c r="H8499" s="24" t="n">
        <v>801.6799999999999</v>
      </c>
      <c r="I8499" s="24" t="n">
        <v>272.81</v>
      </c>
      <c r="J8499" s="25" t="n">
        <v>45979</v>
      </c>
      <c r="K8499" s="25" t="n">
        <v>45979</v>
      </c>
      <c r="L8499" t="n">
        <v>4</v>
      </c>
      <c r="M8499" t="n">
        <v>2</v>
      </c>
      <c r="N8499" t="n">
        <v>1</v>
      </c>
      <c r="O8499">
        <f>DATE(2026,1,1)-K8499</f>
        <v/>
      </c>
      <c r="P8499">
        <f>IF(G8499&gt;=2,"Repeat","One-time")</f>
        <v/>
      </c>
    </row>
    <row r="8500">
      <c r="A8500" t="inlineStr">
        <is>
          <t>C08251</t>
        </is>
      </c>
      <c r="B8500" t="inlineStr">
        <is>
          <t>Gurpreet Kapoor</t>
        </is>
      </c>
      <c r="C8500" t="inlineStr">
        <is>
          <t>East</t>
        </is>
      </c>
      <c r="D8500" t="inlineStr">
        <is>
          <t>Kolkata</t>
        </is>
      </c>
      <c r="E8500" t="inlineStr">
        <is>
          <t>No</t>
        </is>
      </c>
      <c r="F8500" t="inlineStr">
        <is>
          <t>Occasional</t>
        </is>
      </c>
      <c r="G8500" t="n">
        <v>1</v>
      </c>
      <c r="H8500" s="24" t="n">
        <v>794.33</v>
      </c>
      <c r="I8500" s="24" t="n">
        <v>202.47</v>
      </c>
      <c r="J8500" s="25" t="n">
        <v>45787</v>
      </c>
      <c r="K8500" s="25" t="n">
        <v>45787</v>
      </c>
      <c r="L8500" t="n">
        <v>3</v>
      </c>
      <c r="M8500" t="n">
        <v>1</v>
      </c>
      <c r="N8500" t="n">
        <v>1</v>
      </c>
      <c r="O8500">
        <f>DATE(2026,1,1)-K8500</f>
        <v/>
      </c>
      <c r="P8500">
        <f>IF(G8500&gt;=2,"Repeat","One-time")</f>
        <v/>
      </c>
    </row>
    <row r="8501">
      <c r="A8501" t="inlineStr">
        <is>
          <t>C04720</t>
        </is>
      </c>
      <c r="B8501" t="inlineStr">
        <is>
          <t>Gurpreet Iyer</t>
        </is>
      </c>
      <c r="C8501" t="inlineStr">
        <is>
          <t>West</t>
        </is>
      </c>
      <c r="D8501" t="inlineStr">
        <is>
          <t>Pune</t>
        </is>
      </c>
      <c r="E8501" t="inlineStr">
        <is>
          <t>No</t>
        </is>
      </c>
      <c r="F8501" t="inlineStr">
        <is>
          <t>Occasional</t>
        </is>
      </c>
      <c r="G8501" t="n">
        <v>1</v>
      </c>
      <c r="H8501" s="24" t="n">
        <v>792.02</v>
      </c>
      <c r="I8501" s="24" t="n">
        <v>295.15</v>
      </c>
      <c r="J8501" s="25" t="n">
        <v>45642</v>
      </c>
      <c r="K8501" s="25" t="n">
        <v>45642</v>
      </c>
      <c r="L8501" t="n">
        <v>2</v>
      </c>
      <c r="M8501" t="n">
        <v>1</v>
      </c>
      <c r="N8501" t="n">
        <v>1</v>
      </c>
      <c r="O8501">
        <f>DATE(2026,1,1)-K8501</f>
        <v/>
      </c>
      <c r="P8501">
        <f>IF(G8501&gt;=2,"Repeat","One-time")</f>
        <v/>
      </c>
    </row>
    <row r="8502">
      <c r="A8502" t="inlineStr">
        <is>
          <t>C10745</t>
        </is>
      </c>
      <c r="B8502" t="inlineStr">
        <is>
          <t>Kavya Joshi</t>
        </is>
      </c>
      <c r="C8502" t="inlineStr">
        <is>
          <t>East</t>
        </is>
      </c>
      <c r="D8502" t="inlineStr">
        <is>
          <t>Jamshedpur</t>
        </is>
      </c>
      <c r="E8502" t="inlineStr">
        <is>
          <t>Yes</t>
        </is>
      </c>
      <c r="F8502" t="inlineStr">
        <is>
          <t>New</t>
        </is>
      </c>
      <c r="G8502" t="n">
        <v>1</v>
      </c>
      <c r="H8502" s="24" t="n">
        <v>790.16</v>
      </c>
      <c r="I8502" s="24" t="n">
        <v>407.51</v>
      </c>
      <c r="J8502" s="25" t="n">
        <v>45939</v>
      </c>
      <c r="K8502" s="25" t="n">
        <v>45939</v>
      </c>
      <c r="L8502" t="n">
        <v>4</v>
      </c>
      <c r="M8502" t="n">
        <v>2</v>
      </c>
      <c r="N8502" t="n">
        <v>1</v>
      </c>
      <c r="O8502">
        <f>DATE(2026,1,1)-K8502</f>
        <v/>
      </c>
      <c r="P8502">
        <f>IF(G8502&gt;=2,"Repeat","One-time")</f>
        <v/>
      </c>
    </row>
    <row r="8503">
      <c r="A8503" t="inlineStr">
        <is>
          <t>C11478</t>
        </is>
      </c>
      <c r="B8503" t="inlineStr">
        <is>
          <t>Meera Patel</t>
        </is>
      </c>
      <c r="C8503" t="inlineStr">
        <is>
          <t>East</t>
        </is>
      </c>
      <c r="D8503" t="inlineStr">
        <is>
          <t>Jamshedpur</t>
        </is>
      </c>
      <c r="E8503" t="inlineStr">
        <is>
          <t>Yes</t>
        </is>
      </c>
      <c r="F8503" t="inlineStr">
        <is>
          <t>New</t>
        </is>
      </c>
      <c r="G8503" t="n">
        <v>1</v>
      </c>
      <c r="H8503" s="24" t="n">
        <v>790.16</v>
      </c>
      <c r="I8503" s="24" t="n">
        <v>407.51</v>
      </c>
      <c r="J8503" s="25" t="n">
        <v>46007</v>
      </c>
      <c r="K8503" s="25" t="n">
        <v>46007</v>
      </c>
      <c r="L8503" t="n">
        <v>5</v>
      </c>
      <c r="M8503" t="n">
        <v>2</v>
      </c>
      <c r="N8503" t="n">
        <v>1</v>
      </c>
      <c r="O8503">
        <f>DATE(2026,1,1)-K8503</f>
        <v/>
      </c>
      <c r="P8503">
        <f>IF(G8503&gt;=2,"Repeat","One-time")</f>
        <v/>
      </c>
    </row>
    <row r="8504">
      <c r="A8504" t="inlineStr">
        <is>
          <t>C11436</t>
        </is>
      </c>
      <c r="B8504" t="inlineStr">
        <is>
          <t>Maria Ghosh</t>
        </is>
      </c>
      <c r="C8504" t="inlineStr">
        <is>
          <t>West</t>
        </is>
      </c>
      <c r="D8504" t="inlineStr">
        <is>
          <t>Panaji</t>
        </is>
      </c>
      <c r="E8504" t="inlineStr">
        <is>
          <t>No</t>
        </is>
      </c>
      <c r="F8504" t="inlineStr">
        <is>
          <t>New</t>
        </is>
      </c>
      <c r="G8504" t="n">
        <v>1</v>
      </c>
      <c r="H8504" s="24" t="n">
        <v>789.73</v>
      </c>
      <c r="I8504" s="24" t="n">
        <v>280.53</v>
      </c>
      <c r="J8504" s="25" t="n">
        <v>45981</v>
      </c>
      <c r="K8504" s="25" t="n">
        <v>45981</v>
      </c>
      <c r="L8504" t="n">
        <v>4</v>
      </c>
      <c r="M8504" t="n">
        <v>2</v>
      </c>
      <c r="N8504" t="n">
        <v>1</v>
      </c>
      <c r="O8504">
        <f>DATE(2026,1,1)-K8504</f>
        <v/>
      </c>
      <c r="P8504">
        <f>IF(G8504&gt;=2,"Repeat","One-time")</f>
        <v/>
      </c>
    </row>
    <row r="8505">
      <c r="A8505" t="inlineStr">
        <is>
          <t>C10858</t>
        </is>
      </c>
      <c r="B8505" t="inlineStr">
        <is>
          <t>Deepak Reddy</t>
        </is>
      </c>
      <c r="C8505" t="inlineStr">
        <is>
          <t>South</t>
        </is>
      </c>
      <c r="D8505" t="inlineStr">
        <is>
          <t>Hyderabad</t>
        </is>
      </c>
      <c r="E8505" t="inlineStr">
        <is>
          <t>No</t>
        </is>
      </c>
      <c r="F8505" t="inlineStr">
        <is>
          <t>New</t>
        </is>
      </c>
      <c r="G8505" t="n">
        <v>1</v>
      </c>
      <c r="H8505" s="24" t="n">
        <v>785.5700000000001</v>
      </c>
      <c r="I8505" s="24" t="n">
        <v>154.49</v>
      </c>
      <c r="J8505" s="25" t="n">
        <v>45976</v>
      </c>
      <c r="K8505" s="25" t="n">
        <v>45976</v>
      </c>
      <c r="L8505" t="n">
        <v>4</v>
      </c>
      <c r="M8505" t="n">
        <v>2</v>
      </c>
      <c r="N8505" t="n">
        <v>1</v>
      </c>
      <c r="O8505">
        <f>DATE(2026,1,1)-K8505</f>
        <v/>
      </c>
      <c r="P8505">
        <f>IF(G8505&gt;=2,"Repeat","One-time")</f>
        <v/>
      </c>
    </row>
    <row r="8506">
      <c r="A8506" t="inlineStr">
        <is>
          <t>C08334</t>
        </is>
      </c>
      <c r="B8506" t="inlineStr">
        <is>
          <t>Shreya Chopra</t>
        </is>
      </c>
      <c r="C8506" t="inlineStr">
        <is>
          <t>North</t>
        </is>
      </c>
      <c r="D8506" t="inlineStr">
        <is>
          <t>Delhi</t>
        </is>
      </c>
      <c r="E8506" t="inlineStr">
        <is>
          <t>No</t>
        </is>
      </c>
      <c r="F8506" t="inlineStr">
        <is>
          <t>Occasional</t>
        </is>
      </c>
      <c r="G8506" t="n">
        <v>1</v>
      </c>
      <c r="H8506" s="24" t="n">
        <v>785.5700000000001</v>
      </c>
      <c r="I8506" s="24" t="n">
        <v>154.49</v>
      </c>
      <c r="J8506" s="25" t="n">
        <v>45826</v>
      </c>
      <c r="K8506" s="25" t="n">
        <v>45826</v>
      </c>
      <c r="L8506" t="n">
        <v>3</v>
      </c>
      <c r="M8506" t="n">
        <v>1</v>
      </c>
      <c r="N8506" t="n">
        <v>1</v>
      </c>
      <c r="O8506">
        <f>DATE(2026,1,1)-K8506</f>
        <v/>
      </c>
      <c r="P8506">
        <f>IF(G8506&gt;=2,"Repeat","One-time")</f>
        <v/>
      </c>
    </row>
    <row r="8507">
      <c r="A8507" t="inlineStr">
        <is>
          <t>C00371</t>
        </is>
      </c>
      <c r="B8507" t="inlineStr">
        <is>
          <t>Manish Kumar</t>
        </is>
      </c>
      <c r="C8507" t="inlineStr">
        <is>
          <t>West</t>
        </is>
      </c>
      <c r="D8507" t="inlineStr">
        <is>
          <t>Ahmedabad</t>
        </is>
      </c>
      <c r="E8507" t="inlineStr">
        <is>
          <t>No</t>
        </is>
      </c>
      <c r="F8507" t="inlineStr">
        <is>
          <t>Hibernating</t>
        </is>
      </c>
      <c r="G8507" t="n">
        <v>1</v>
      </c>
      <c r="H8507" s="24" t="n">
        <v>781.15</v>
      </c>
      <c r="I8507" s="24" t="n">
        <v>282.68</v>
      </c>
      <c r="J8507" s="25" t="n">
        <v>45066</v>
      </c>
      <c r="K8507" s="25" t="n">
        <v>45066</v>
      </c>
      <c r="L8507" t="n">
        <v>1</v>
      </c>
      <c r="M8507" t="n">
        <v>1</v>
      </c>
      <c r="N8507" t="n">
        <v>1</v>
      </c>
      <c r="O8507">
        <f>DATE(2026,1,1)-K8507</f>
        <v/>
      </c>
      <c r="P8507">
        <f>IF(G8507&gt;=2,"Repeat","One-time")</f>
        <v/>
      </c>
    </row>
    <row r="8508">
      <c r="A8508" t="inlineStr">
        <is>
          <t>C01242</t>
        </is>
      </c>
      <c r="B8508" t="inlineStr">
        <is>
          <t>Shreya Das</t>
        </is>
      </c>
      <c r="C8508" t="inlineStr">
        <is>
          <t>West</t>
        </is>
      </c>
      <c r="D8508" t="inlineStr">
        <is>
          <t>Pune</t>
        </is>
      </c>
      <c r="E8508" t="inlineStr">
        <is>
          <t>No</t>
        </is>
      </c>
      <c r="F8508" t="inlineStr">
        <is>
          <t>Hibernating</t>
        </is>
      </c>
      <c r="G8508" t="n">
        <v>1</v>
      </c>
      <c r="H8508" s="24" t="n">
        <v>781.15</v>
      </c>
      <c r="I8508" s="24" t="n">
        <v>282.68</v>
      </c>
      <c r="J8508" s="25" t="n">
        <v>44987</v>
      </c>
      <c r="K8508" s="25" t="n">
        <v>44987</v>
      </c>
      <c r="L8508" t="n">
        <v>1</v>
      </c>
      <c r="M8508" t="n">
        <v>1</v>
      </c>
      <c r="N8508" t="n">
        <v>1</v>
      </c>
      <c r="O8508">
        <f>DATE(2026,1,1)-K8508</f>
        <v/>
      </c>
      <c r="P8508">
        <f>IF(G8508&gt;=2,"Repeat","One-time")</f>
        <v/>
      </c>
    </row>
    <row r="8509">
      <c r="A8509" t="inlineStr">
        <is>
          <t>C05432</t>
        </is>
      </c>
      <c r="B8509" t="inlineStr">
        <is>
          <t>Lakshmi Sharma</t>
        </is>
      </c>
      <c r="C8509" t="inlineStr">
        <is>
          <t>East</t>
        </is>
      </c>
      <c r="D8509" t="inlineStr">
        <is>
          <t>Guwahati</t>
        </is>
      </c>
      <c r="E8509" t="inlineStr">
        <is>
          <t>No</t>
        </is>
      </c>
      <c r="F8509" t="inlineStr">
        <is>
          <t>Occasional</t>
        </is>
      </c>
      <c r="G8509" t="n">
        <v>1</v>
      </c>
      <c r="H8509" s="24" t="n">
        <v>779.89</v>
      </c>
      <c r="I8509" s="24" t="n">
        <v>319.77</v>
      </c>
      <c r="J8509" s="25" t="n">
        <v>45672</v>
      </c>
      <c r="K8509" s="25" t="n">
        <v>45672</v>
      </c>
      <c r="L8509" t="n">
        <v>2</v>
      </c>
      <c r="M8509" t="n">
        <v>1</v>
      </c>
      <c r="N8509" t="n">
        <v>1</v>
      </c>
      <c r="O8509">
        <f>DATE(2026,1,1)-K8509</f>
        <v/>
      </c>
      <c r="P8509">
        <f>IF(G8509&gt;=2,"Repeat","One-time")</f>
        <v/>
      </c>
    </row>
    <row r="8510">
      <c r="A8510" t="inlineStr">
        <is>
          <t>C10552</t>
        </is>
      </c>
      <c r="B8510" t="inlineStr">
        <is>
          <t>Tanvi Yadav</t>
        </is>
      </c>
      <c r="C8510" t="inlineStr">
        <is>
          <t>North</t>
        </is>
      </c>
      <c r="D8510" t="inlineStr">
        <is>
          <t>Jaipur</t>
        </is>
      </c>
      <c r="E8510" t="inlineStr">
        <is>
          <t>Yes</t>
        </is>
      </c>
      <c r="F8510" t="inlineStr">
        <is>
          <t>New</t>
        </is>
      </c>
      <c r="G8510" t="n">
        <v>1</v>
      </c>
      <c r="H8510" s="24" t="n">
        <v>778.86</v>
      </c>
      <c r="I8510" s="24" t="n">
        <v>157.74</v>
      </c>
      <c r="J8510" s="25" t="n">
        <v>45994</v>
      </c>
      <c r="K8510" s="25" t="n">
        <v>45994</v>
      </c>
      <c r="L8510" t="n">
        <v>5</v>
      </c>
      <c r="M8510" t="n">
        <v>2</v>
      </c>
      <c r="N8510" t="n">
        <v>1</v>
      </c>
      <c r="O8510">
        <f>DATE(2026,1,1)-K8510</f>
        <v/>
      </c>
      <c r="P8510">
        <f>IF(G8510&gt;=2,"Repeat","One-time")</f>
        <v/>
      </c>
    </row>
    <row r="8511">
      <c r="A8511" t="inlineStr">
        <is>
          <t>C02426</t>
        </is>
      </c>
      <c r="B8511" t="inlineStr">
        <is>
          <t>Rohan Reddy</t>
        </is>
      </c>
      <c r="C8511" t="inlineStr">
        <is>
          <t>West</t>
        </is>
      </c>
      <c r="D8511" t="inlineStr">
        <is>
          <t>Mumbai</t>
        </is>
      </c>
      <c r="E8511" t="inlineStr">
        <is>
          <t>No</t>
        </is>
      </c>
      <c r="F8511" t="inlineStr">
        <is>
          <t>Occasional</t>
        </is>
      </c>
      <c r="G8511" t="n">
        <v>2</v>
      </c>
      <c r="H8511" s="24" t="n">
        <v>777.9299999999999</v>
      </c>
      <c r="I8511" s="24" t="n">
        <v>362.55</v>
      </c>
      <c r="J8511" s="25" t="n">
        <v>45143</v>
      </c>
      <c r="K8511" s="25" t="n">
        <v>45568</v>
      </c>
      <c r="L8511" t="n">
        <v>2</v>
      </c>
      <c r="M8511" t="n">
        <v>2</v>
      </c>
      <c r="N8511" t="n">
        <v>1</v>
      </c>
      <c r="O8511">
        <f>DATE(2026,1,1)-K8511</f>
        <v/>
      </c>
      <c r="P8511">
        <f>IF(G8511&gt;=2,"Repeat","One-time")</f>
        <v/>
      </c>
    </row>
    <row r="8512">
      <c r="A8512" t="inlineStr">
        <is>
          <t>C09912</t>
        </is>
      </c>
      <c r="B8512" t="inlineStr">
        <is>
          <t>Priya Gupta</t>
        </is>
      </c>
      <c r="C8512" t="inlineStr">
        <is>
          <t>East</t>
        </is>
      </c>
      <c r="D8512" t="inlineStr">
        <is>
          <t>Guwahati</t>
        </is>
      </c>
      <c r="E8512" t="inlineStr">
        <is>
          <t>No</t>
        </is>
      </c>
      <c r="F8512" t="inlineStr">
        <is>
          <t>New</t>
        </is>
      </c>
      <c r="G8512" t="n">
        <v>1</v>
      </c>
      <c r="H8512" s="24" t="n">
        <v>769.5</v>
      </c>
      <c r="I8512" s="24" t="n">
        <v>117.18</v>
      </c>
      <c r="J8512" s="25" t="n">
        <v>45955</v>
      </c>
      <c r="K8512" s="25" t="n">
        <v>45955</v>
      </c>
      <c r="L8512" t="n">
        <v>4</v>
      </c>
      <c r="M8512" t="n">
        <v>1</v>
      </c>
      <c r="N8512" t="n">
        <v>1</v>
      </c>
      <c r="O8512">
        <f>DATE(2026,1,1)-K8512</f>
        <v/>
      </c>
      <c r="P8512">
        <f>IF(G8512&gt;=2,"Repeat","One-time")</f>
        <v/>
      </c>
    </row>
    <row r="8513">
      <c r="A8513" t="inlineStr">
        <is>
          <t>C01323</t>
        </is>
      </c>
      <c r="B8513" t="inlineStr">
        <is>
          <t>Ananya Joshi</t>
        </is>
      </c>
      <c r="C8513" t="inlineStr">
        <is>
          <t>South</t>
        </is>
      </c>
      <c r="D8513" t="inlineStr">
        <is>
          <t>Kochi</t>
        </is>
      </c>
      <c r="E8513" t="inlineStr">
        <is>
          <t>No</t>
        </is>
      </c>
      <c r="F8513" t="inlineStr">
        <is>
          <t>Hibernating</t>
        </is>
      </c>
      <c r="G8513" t="n">
        <v>1</v>
      </c>
      <c r="H8513" s="24" t="n">
        <v>769</v>
      </c>
      <c r="I8513" s="24" t="n">
        <v>415.22</v>
      </c>
      <c r="J8513" s="25" t="n">
        <v>45117</v>
      </c>
      <c r="K8513" s="25" t="n">
        <v>45117</v>
      </c>
      <c r="L8513" t="n">
        <v>1</v>
      </c>
      <c r="M8513" t="n">
        <v>1</v>
      </c>
      <c r="N8513" t="n">
        <v>1</v>
      </c>
      <c r="O8513">
        <f>DATE(2026,1,1)-K8513</f>
        <v/>
      </c>
      <c r="P8513">
        <f>IF(G8513&gt;=2,"Repeat","One-time")</f>
        <v/>
      </c>
    </row>
    <row r="8514">
      <c r="A8514" t="inlineStr">
        <is>
          <t>C04018</t>
        </is>
      </c>
      <c r="B8514" t="inlineStr">
        <is>
          <t>Rahul Nair</t>
        </is>
      </c>
      <c r="C8514" t="inlineStr">
        <is>
          <t>North</t>
        </is>
      </c>
      <c r="D8514" t="inlineStr">
        <is>
          <t>Delhi</t>
        </is>
      </c>
      <c r="E8514" t="inlineStr">
        <is>
          <t>No</t>
        </is>
      </c>
      <c r="F8514" t="inlineStr">
        <is>
          <t>Hibernating</t>
        </is>
      </c>
      <c r="G8514" t="n">
        <v>1</v>
      </c>
      <c r="H8514" s="24" t="n">
        <v>767.52</v>
      </c>
      <c r="I8514" s="24" t="n">
        <v>137.84</v>
      </c>
      <c r="J8514" s="25" t="n">
        <v>45353</v>
      </c>
      <c r="K8514" s="25" t="n">
        <v>45353</v>
      </c>
      <c r="L8514" t="n">
        <v>1</v>
      </c>
      <c r="M8514" t="n">
        <v>1</v>
      </c>
      <c r="N8514" t="n">
        <v>1</v>
      </c>
      <c r="O8514">
        <f>DATE(2026,1,1)-K8514</f>
        <v/>
      </c>
      <c r="P8514">
        <f>IF(G8514&gt;=2,"Repeat","One-time")</f>
        <v/>
      </c>
    </row>
    <row r="8515">
      <c r="A8515" t="inlineStr">
        <is>
          <t>C03181</t>
        </is>
      </c>
      <c r="B8515" t="inlineStr">
        <is>
          <t>Varun Joshi</t>
        </is>
      </c>
      <c r="C8515" t="inlineStr">
        <is>
          <t>North</t>
        </is>
      </c>
      <c r="D8515" t="inlineStr">
        <is>
          <t>Jaipur</t>
        </is>
      </c>
      <c r="E8515" t="inlineStr">
        <is>
          <t>No</t>
        </is>
      </c>
      <c r="F8515" t="inlineStr">
        <is>
          <t>Hibernating</t>
        </is>
      </c>
      <c r="G8515" t="n">
        <v>1</v>
      </c>
      <c r="H8515" s="24" t="n">
        <v>767.52</v>
      </c>
      <c r="I8515" s="24" t="n">
        <v>392.5</v>
      </c>
      <c r="J8515" s="25" t="n">
        <v>45344</v>
      </c>
      <c r="K8515" s="25" t="n">
        <v>45344</v>
      </c>
      <c r="L8515" t="n">
        <v>1</v>
      </c>
      <c r="M8515" t="n">
        <v>1</v>
      </c>
      <c r="N8515" t="n">
        <v>1</v>
      </c>
      <c r="O8515">
        <f>DATE(2026,1,1)-K8515</f>
        <v/>
      </c>
      <c r="P8515">
        <f>IF(G8515&gt;=2,"Repeat","One-time")</f>
        <v/>
      </c>
    </row>
    <row r="8516">
      <c r="A8516" t="inlineStr">
        <is>
          <t>C05760</t>
        </is>
      </c>
      <c r="B8516" t="inlineStr">
        <is>
          <t>Arjun Kapoor</t>
        </is>
      </c>
      <c r="C8516" t="inlineStr">
        <is>
          <t>North</t>
        </is>
      </c>
      <c r="D8516" t="inlineStr">
        <is>
          <t>Chandigarh</t>
        </is>
      </c>
      <c r="E8516" t="inlineStr">
        <is>
          <t>No</t>
        </is>
      </c>
      <c r="F8516" t="inlineStr">
        <is>
          <t>Occasional</t>
        </is>
      </c>
      <c r="G8516" t="n">
        <v>1</v>
      </c>
      <c r="H8516" s="24" t="n">
        <v>759.77</v>
      </c>
      <c r="I8516" s="24" t="n">
        <v>391.84</v>
      </c>
      <c r="J8516" s="25" t="n">
        <v>45506</v>
      </c>
      <c r="K8516" s="25" t="n">
        <v>45506</v>
      </c>
      <c r="L8516" t="n">
        <v>2</v>
      </c>
      <c r="M8516" t="n">
        <v>1</v>
      </c>
      <c r="N8516" t="n">
        <v>1</v>
      </c>
      <c r="O8516">
        <f>DATE(2026,1,1)-K8516</f>
        <v/>
      </c>
      <c r="P8516">
        <f>IF(G8516&gt;=2,"Repeat","One-time")</f>
        <v/>
      </c>
    </row>
    <row r="8517">
      <c r="A8517" t="inlineStr">
        <is>
          <t>C07125</t>
        </is>
      </c>
      <c r="B8517" t="inlineStr">
        <is>
          <t>Vivaan Khan</t>
        </is>
      </c>
      <c r="C8517" t="inlineStr">
        <is>
          <t>South</t>
        </is>
      </c>
      <c r="D8517" t="inlineStr">
        <is>
          <t>Hyderabad</t>
        </is>
      </c>
      <c r="E8517" t="inlineStr">
        <is>
          <t>No</t>
        </is>
      </c>
      <c r="F8517" t="inlineStr">
        <is>
          <t>Occasional</t>
        </is>
      </c>
      <c r="G8517" t="n">
        <v>1</v>
      </c>
      <c r="H8517" s="24" t="n">
        <v>759.77</v>
      </c>
      <c r="I8517" s="24" t="n">
        <v>391.84</v>
      </c>
      <c r="J8517" s="25" t="n">
        <v>45624</v>
      </c>
      <c r="K8517" s="25" t="n">
        <v>45624</v>
      </c>
      <c r="L8517" t="n">
        <v>2</v>
      </c>
      <c r="M8517" t="n">
        <v>1</v>
      </c>
      <c r="N8517" t="n">
        <v>1</v>
      </c>
      <c r="O8517">
        <f>DATE(2026,1,1)-K8517</f>
        <v/>
      </c>
      <c r="P8517">
        <f>IF(G8517&gt;=2,"Repeat","One-time")</f>
        <v/>
      </c>
    </row>
    <row r="8518">
      <c r="A8518" t="inlineStr">
        <is>
          <t>C04139</t>
        </is>
      </c>
      <c r="B8518" t="inlineStr">
        <is>
          <t>Ananya Kumar</t>
        </is>
      </c>
      <c r="C8518" t="inlineStr">
        <is>
          <t>West</t>
        </is>
      </c>
      <c r="D8518" t="inlineStr">
        <is>
          <t>Mumbai</t>
        </is>
      </c>
      <c r="E8518" t="inlineStr">
        <is>
          <t>No</t>
        </is>
      </c>
      <c r="F8518" t="inlineStr">
        <is>
          <t>Occasional</t>
        </is>
      </c>
      <c r="G8518" t="n">
        <v>1</v>
      </c>
      <c r="H8518" s="24" t="n">
        <v>758.3099999999999</v>
      </c>
      <c r="I8518" s="24" t="n">
        <v>356.27</v>
      </c>
      <c r="J8518" s="25" t="n">
        <v>45782</v>
      </c>
      <c r="K8518" s="25" t="n">
        <v>45782</v>
      </c>
      <c r="L8518" t="n">
        <v>3</v>
      </c>
      <c r="M8518" t="n">
        <v>1</v>
      </c>
      <c r="N8518" t="n">
        <v>1</v>
      </c>
      <c r="O8518">
        <f>DATE(2026,1,1)-K8518</f>
        <v/>
      </c>
      <c r="P8518">
        <f>IF(G8518&gt;=2,"Repeat","One-time")</f>
        <v/>
      </c>
    </row>
    <row r="8519">
      <c r="A8519" t="inlineStr">
        <is>
          <t>C10489</t>
        </is>
      </c>
      <c r="B8519" t="inlineStr">
        <is>
          <t>Lakshmi Das</t>
        </is>
      </c>
      <c r="C8519" t="inlineStr">
        <is>
          <t>East</t>
        </is>
      </c>
      <c r="D8519" t="inlineStr">
        <is>
          <t>Guwahati</t>
        </is>
      </c>
      <c r="E8519" t="inlineStr">
        <is>
          <t>No</t>
        </is>
      </c>
      <c r="F8519" t="inlineStr">
        <is>
          <t>New</t>
        </is>
      </c>
      <c r="G8519" t="n">
        <v>1</v>
      </c>
      <c r="H8519" s="24" t="n">
        <v>757.34</v>
      </c>
      <c r="I8519" s="24" t="n">
        <v>104.88</v>
      </c>
      <c r="J8519" s="25" t="n">
        <v>46004</v>
      </c>
      <c r="K8519" s="25" t="n">
        <v>46004</v>
      </c>
      <c r="L8519" t="n">
        <v>5</v>
      </c>
      <c r="M8519" t="n">
        <v>2</v>
      </c>
      <c r="N8519" t="n">
        <v>1</v>
      </c>
      <c r="O8519">
        <f>DATE(2026,1,1)-K8519</f>
        <v/>
      </c>
      <c r="P8519">
        <f>IF(G8519&gt;=2,"Repeat","One-time")</f>
        <v/>
      </c>
    </row>
    <row r="8520">
      <c r="A8520" t="inlineStr">
        <is>
          <t>C06390</t>
        </is>
      </c>
      <c r="B8520" t="inlineStr">
        <is>
          <t>Abhishek Sinha</t>
        </is>
      </c>
      <c r="C8520" t="inlineStr">
        <is>
          <t>West</t>
        </is>
      </c>
      <c r="D8520" t="inlineStr">
        <is>
          <t>Mumbai</t>
        </is>
      </c>
      <c r="E8520" t="inlineStr">
        <is>
          <t>No</t>
        </is>
      </c>
      <c r="F8520" t="inlineStr">
        <is>
          <t>Occasional</t>
        </is>
      </c>
      <c r="G8520" t="n">
        <v>1</v>
      </c>
      <c r="H8520" s="24" t="n">
        <v>756.04</v>
      </c>
      <c r="I8520" s="24" t="n">
        <v>335.34</v>
      </c>
      <c r="J8520" s="25" t="n">
        <v>45677</v>
      </c>
      <c r="K8520" s="25" t="n">
        <v>45677</v>
      </c>
      <c r="L8520" t="n">
        <v>2</v>
      </c>
      <c r="M8520" t="n">
        <v>1</v>
      </c>
      <c r="N8520" t="n">
        <v>1</v>
      </c>
      <c r="O8520">
        <f>DATE(2026,1,1)-K8520</f>
        <v/>
      </c>
      <c r="P8520">
        <f>IF(G8520&gt;=2,"Repeat","One-time")</f>
        <v/>
      </c>
    </row>
    <row r="8521">
      <c r="A8521" t="inlineStr">
        <is>
          <t>C05069</t>
        </is>
      </c>
      <c r="B8521" t="inlineStr">
        <is>
          <t>Sanjay Banerjee</t>
        </is>
      </c>
      <c r="C8521" t="inlineStr">
        <is>
          <t>West</t>
        </is>
      </c>
      <c r="D8521" t="inlineStr">
        <is>
          <t>Mumbai</t>
        </is>
      </c>
      <c r="E8521" t="inlineStr">
        <is>
          <t>No</t>
        </is>
      </c>
      <c r="F8521" t="inlineStr">
        <is>
          <t>Hibernating</t>
        </is>
      </c>
      <c r="G8521" t="n">
        <v>1</v>
      </c>
      <c r="H8521" s="24" t="n">
        <v>748.9</v>
      </c>
      <c r="I8521" s="24" t="n">
        <v>151.66</v>
      </c>
      <c r="J8521" s="25" t="n">
        <v>45418</v>
      </c>
      <c r="K8521" s="25" t="n">
        <v>45418</v>
      </c>
      <c r="L8521" t="n">
        <v>1</v>
      </c>
      <c r="M8521" t="n">
        <v>1</v>
      </c>
      <c r="N8521" t="n">
        <v>1</v>
      </c>
      <c r="O8521">
        <f>DATE(2026,1,1)-K8521</f>
        <v/>
      </c>
      <c r="P8521">
        <f>IF(G8521&gt;=2,"Repeat","One-time")</f>
        <v/>
      </c>
    </row>
    <row r="8522">
      <c r="A8522" t="inlineStr">
        <is>
          <t>C05072</t>
        </is>
      </c>
      <c r="B8522" t="inlineStr">
        <is>
          <t>Rohan Verma</t>
        </is>
      </c>
      <c r="C8522" t="inlineStr">
        <is>
          <t>East</t>
        </is>
      </c>
      <c r="D8522" t="inlineStr">
        <is>
          <t>Jamshedpur</t>
        </is>
      </c>
      <c r="E8522" t="inlineStr">
        <is>
          <t>No</t>
        </is>
      </c>
      <c r="F8522" t="inlineStr">
        <is>
          <t>Occasional</t>
        </is>
      </c>
      <c r="G8522" t="n">
        <v>2</v>
      </c>
      <c r="H8522" s="24" t="n">
        <v>747.08</v>
      </c>
      <c r="I8522" s="24" t="n">
        <v>282.83</v>
      </c>
      <c r="J8522" s="25" t="n">
        <v>45416</v>
      </c>
      <c r="K8522" s="25" t="n">
        <v>45663</v>
      </c>
      <c r="L8522" t="n">
        <v>2</v>
      </c>
      <c r="M8522" t="n">
        <v>2</v>
      </c>
      <c r="N8522" t="n">
        <v>1</v>
      </c>
      <c r="O8522">
        <f>DATE(2026,1,1)-K8522</f>
        <v/>
      </c>
      <c r="P8522">
        <f>IF(G8522&gt;=2,"Repeat","One-time")</f>
        <v/>
      </c>
    </row>
    <row r="8523">
      <c r="A8523" t="inlineStr">
        <is>
          <t>C08322</t>
        </is>
      </c>
      <c r="B8523" t="inlineStr">
        <is>
          <t>Amit Kapoor</t>
        </is>
      </c>
      <c r="C8523" t="inlineStr">
        <is>
          <t>West</t>
        </is>
      </c>
      <c r="D8523" t="inlineStr">
        <is>
          <t>Ahmedabad</t>
        </is>
      </c>
      <c r="E8523" t="inlineStr">
        <is>
          <t>Yes</t>
        </is>
      </c>
      <c r="F8523" t="inlineStr">
        <is>
          <t>Occasional</t>
        </is>
      </c>
      <c r="G8523" t="n">
        <v>1</v>
      </c>
      <c r="H8523" s="24" t="n">
        <v>745.22</v>
      </c>
      <c r="I8523" s="24" t="n">
        <v>306.83</v>
      </c>
      <c r="J8523" s="25" t="n">
        <v>45805</v>
      </c>
      <c r="K8523" s="25" t="n">
        <v>45805</v>
      </c>
      <c r="L8523" t="n">
        <v>3</v>
      </c>
      <c r="M8523" t="n">
        <v>1</v>
      </c>
      <c r="N8523" t="n">
        <v>1</v>
      </c>
      <c r="O8523">
        <f>DATE(2026,1,1)-K8523</f>
        <v/>
      </c>
      <c r="P8523">
        <f>IF(G8523&gt;=2,"Repeat","One-time")</f>
        <v/>
      </c>
    </row>
    <row r="8524">
      <c r="A8524" t="inlineStr">
        <is>
          <t>C11330</t>
        </is>
      </c>
      <c r="B8524" t="inlineStr">
        <is>
          <t>Karan Singh</t>
        </is>
      </c>
      <c r="C8524" t="inlineStr">
        <is>
          <t>West</t>
        </is>
      </c>
      <c r="D8524" t="inlineStr">
        <is>
          <t>Pune</t>
        </is>
      </c>
      <c r="E8524" t="inlineStr">
        <is>
          <t>Yes</t>
        </is>
      </c>
      <c r="F8524" t="inlineStr">
        <is>
          <t>New</t>
        </is>
      </c>
      <c r="G8524" t="n">
        <v>1</v>
      </c>
      <c r="H8524" s="24" t="n">
        <v>743.28</v>
      </c>
      <c r="I8524" s="24" t="n">
        <v>317.87</v>
      </c>
      <c r="J8524" s="25" t="n">
        <v>45984</v>
      </c>
      <c r="K8524" s="25" t="n">
        <v>45984</v>
      </c>
      <c r="L8524" t="n">
        <v>4</v>
      </c>
      <c r="M8524" t="n">
        <v>2</v>
      </c>
      <c r="N8524" t="n">
        <v>1</v>
      </c>
      <c r="O8524">
        <f>DATE(2026,1,1)-K8524</f>
        <v/>
      </c>
      <c r="P8524">
        <f>IF(G8524&gt;=2,"Repeat","One-time")</f>
        <v/>
      </c>
    </row>
    <row r="8525">
      <c r="A8525" t="inlineStr">
        <is>
          <t>C10324</t>
        </is>
      </c>
      <c r="B8525" t="inlineStr">
        <is>
          <t>Divya Singh</t>
        </is>
      </c>
      <c r="C8525" t="inlineStr">
        <is>
          <t>North</t>
        </is>
      </c>
      <c r="D8525" t="inlineStr">
        <is>
          <t>Jaipur</t>
        </is>
      </c>
      <c r="E8525" t="inlineStr">
        <is>
          <t>Yes</t>
        </is>
      </c>
      <c r="F8525" t="inlineStr">
        <is>
          <t>Occasional</t>
        </is>
      </c>
      <c r="G8525" t="n">
        <v>1</v>
      </c>
      <c r="H8525" s="24" t="n">
        <v>741.92</v>
      </c>
      <c r="I8525" s="24" t="n">
        <v>110.84</v>
      </c>
      <c r="J8525" s="25" t="n">
        <v>45918</v>
      </c>
      <c r="K8525" s="25" t="n">
        <v>45918</v>
      </c>
      <c r="L8525" t="n">
        <v>3</v>
      </c>
      <c r="M8525" t="n">
        <v>2</v>
      </c>
      <c r="N8525" t="n">
        <v>1</v>
      </c>
      <c r="O8525">
        <f>DATE(2026,1,1)-K8525</f>
        <v/>
      </c>
      <c r="P8525">
        <f>IF(G8525&gt;=2,"Repeat","One-time")</f>
        <v/>
      </c>
    </row>
    <row r="8526">
      <c r="A8526" t="inlineStr">
        <is>
          <t>C06846</t>
        </is>
      </c>
      <c r="B8526" t="inlineStr">
        <is>
          <t>Maria Chopra</t>
        </is>
      </c>
      <c r="C8526" t="inlineStr">
        <is>
          <t>North</t>
        </is>
      </c>
      <c r="D8526" t="inlineStr">
        <is>
          <t>Delhi</t>
        </is>
      </c>
      <c r="E8526" t="inlineStr">
        <is>
          <t>No</t>
        </is>
      </c>
      <c r="F8526" t="inlineStr">
        <is>
          <t>New</t>
        </is>
      </c>
      <c r="G8526" t="n">
        <v>1</v>
      </c>
      <c r="H8526" s="24" t="n">
        <v>738.84</v>
      </c>
      <c r="I8526" s="24" t="n">
        <v>278.72</v>
      </c>
      <c r="J8526" s="25" t="n">
        <v>45983</v>
      </c>
      <c r="K8526" s="25" t="n">
        <v>45983</v>
      </c>
      <c r="L8526" t="n">
        <v>4</v>
      </c>
      <c r="M8526" t="n">
        <v>1</v>
      </c>
      <c r="N8526" t="n">
        <v>1</v>
      </c>
      <c r="O8526">
        <f>DATE(2026,1,1)-K8526</f>
        <v/>
      </c>
      <c r="P8526">
        <f>IF(G8526&gt;=2,"Repeat","One-time")</f>
        <v/>
      </c>
    </row>
    <row r="8527">
      <c r="A8527" t="inlineStr">
        <is>
          <t>C01082</t>
        </is>
      </c>
      <c r="B8527" t="inlineStr">
        <is>
          <t>Imran Bose</t>
        </is>
      </c>
      <c r="C8527" t="inlineStr">
        <is>
          <t>East</t>
        </is>
      </c>
      <c r="D8527" t="inlineStr">
        <is>
          <t>Jamshedpur</t>
        </is>
      </c>
      <c r="E8527" t="inlineStr">
        <is>
          <t>No</t>
        </is>
      </c>
      <c r="F8527" t="inlineStr">
        <is>
          <t>Hibernating</t>
        </is>
      </c>
      <c r="G8527" t="n">
        <v>1</v>
      </c>
      <c r="H8527" s="24" t="n">
        <v>738</v>
      </c>
      <c r="I8527" s="24" t="n">
        <v>198.02</v>
      </c>
      <c r="J8527" s="25" t="n">
        <v>45136</v>
      </c>
      <c r="K8527" s="25" t="n">
        <v>45136</v>
      </c>
      <c r="L8527" t="n">
        <v>1</v>
      </c>
      <c r="M8527" t="n">
        <v>1</v>
      </c>
      <c r="N8527" t="n">
        <v>1</v>
      </c>
      <c r="O8527">
        <f>DATE(2026,1,1)-K8527</f>
        <v/>
      </c>
      <c r="P8527">
        <f>IF(G8527&gt;=2,"Repeat","One-time")</f>
        <v/>
      </c>
    </row>
    <row r="8528">
      <c r="A8528" t="inlineStr">
        <is>
          <t>C05390</t>
        </is>
      </c>
      <c r="B8528" t="inlineStr">
        <is>
          <t>Karan Rao</t>
        </is>
      </c>
      <c r="C8528" t="inlineStr">
        <is>
          <t>East</t>
        </is>
      </c>
      <c r="D8528" t="inlineStr">
        <is>
          <t>Kolkata</t>
        </is>
      </c>
      <c r="E8528" t="inlineStr">
        <is>
          <t>No</t>
        </is>
      </c>
      <c r="F8528" t="inlineStr">
        <is>
          <t>Occasional</t>
        </is>
      </c>
      <c r="G8528" t="n">
        <v>1</v>
      </c>
      <c r="H8528" s="24" t="n">
        <v>737.87</v>
      </c>
      <c r="I8528" s="24" t="n">
        <v>51.77</v>
      </c>
      <c r="J8528" s="25" t="n">
        <v>45745</v>
      </c>
      <c r="K8528" s="25" t="n">
        <v>45745</v>
      </c>
      <c r="L8528" t="n">
        <v>2</v>
      </c>
      <c r="M8528" t="n">
        <v>1</v>
      </c>
      <c r="N8528" t="n">
        <v>1</v>
      </c>
      <c r="O8528">
        <f>DATE(2026,1,1)-K8528</f>
        <v/>
      </c>
      <c r="P8528">
        <f>IF(G8528&gt;=2,"Repeat","One-time")</f>
        <v/>
      </c>
    </row>
    <row r="8529">
      <c r="A8529" t="inlineStr">
        <is>
          <t>C05610</t>
        </is>
      </c>
      <c r="B8529" t="inlineStr">
        <is>
          <t>Maria Menon</t>
        </is>
      </c>
      <c r="C8529" t="inlineStr">
        <is>
          <t>Central</t>
        </is>
      </c>
      <c r="D8529" t="inlineStr">
        <is>
          <t>Nagpur</t>
        </is>
      </c>
      <c r="E8529" t="inlineStr">
        <is>
          <t>No</t>
        </is>
      </c>
      <c r="F8529" t="inlineStr">
        <is>
          <t>New</t>
        </is>
      </c>
      <c r="G8529" t="n">
        <v>1</v>
      </c>
      <c r="H8529" s="24" t="n">
        <v>737.76</v>
      </c>
      <c r="I8529" s="24" t="n">
        <v>122.7</v>
      </c>
      <c r="J8529" s="25" t="n">
        <v>45987</v>
      </c>
      <c r="K8529" s="25" t="n">
        <v>45987</v>
      </c>
      <c r="L8529" t="n">
        <v>4</v>
      </c>
      <c r="M8529" t="n">
        <v>1</v>
      </c>
      <c r="N8529" t="n">
        <v>1</v>
      </c>
      <c r="O8529">
        <f>DATE(2026,1,1)-K8529</f>
        <v/>
      </c>
      <c r="P8529">
        <f>IF(G8529&gt;=2,"Repeat","One-time")</f>
        <v/>
      </c>
    </row>
    <row r="8530">
      <c r="A8530" t="inlineStr">
        <is>
          <t>C02762</t>
        </is>
      </c>
      <c r="B8530" t="inlineStr">
        <is>
          <t>Varun Iyer</t>
        </is>
      </c>
      <c r="C8530" t="inlineStr">
        <is>
          <t>South</t>
        </is>
      </c>
      <c r="D8530" t="inlineStr">
        <is>
          <t>Bengaluru</t>
        </is>
      </c>
      <c r="E8530" t="inlineStr">
        <is>
          <t>No</t>
        </is>
      </c>
      <c r="F8530" t="inlineStr">
        <is>
          <t>Hibernating</t>
        </is>
      </c>
      <c r="G8530" t="n">
        <v>1</v>
      </c>
      <c r="H8530" s="24" t="n">
        <v>734.4</v>
      </c>
      <c r="I8530" s="24" t="n">
        <v>-7.46</v>
      </c>
      <c r="J8530" s="25" t="n">
        <v>45258</v>
      </c>
      <c r="K8530" s="25" t="n">
        <v>45258</v>
      </c>
      <c r="L8530" t="n">
        <v>1</v>
      </c>
      <c r="M8530" t="n">
        <v>1</v>
      </c>
      <c r="N8530" t="n">
        <v>1</v>
      </c>
      <c r="O8530">
        <f>DATE(2026,1,1)-K8530</f>
        <v/>
      </c>
      <c r="P8530">
        <f>IF(G8530&gt;=2,"Repeat","One-time")</f>
        <v/>
      </c>
    </row>
    <row r="8531">
      <c r="A8531" t="inlineStr">
        <is>
          <t>C08679</t>
        </is>
      </c>
      <c r="B8531" t="inlineStr">
        <is>
          <t>Rohan Prasad</t>
        </is>
      </c>
      <c r="C8531" t="inlineStr">
        <is>
          <t>East</t>
        </is>
      </c>
      <c r="D8531" t="inlineStr">
        <is>
          <t>Kolkata</t>
        </is>
      </c>
      <c r="E8531" t="inlineStr">
        <is>
          <t>No</t>
        </is>
      </c>
      <c r="F8531" t="inlineStr">
        <is>
          <t>Occasional</t>
        </is>
      </c>
      <c r="G8531" t="n">
        <v>1</v>
      </c>
      <c r="H8531" s="24" t="n">
        <v>730.78</v>
      </c>
      <c r="I8531" s="24" t="n">
        <v>197.31</v>
      </c>
      <c r="J8531" s="25" t="n">
        <v>45787</v>
      </c>
      <c r="K8531" s="25" t="n">
        <v>45787</v>
      </c>
      <c r="L8531" t="n">
        <v>3</v>
      </c>
      <c r="M8531" t="n">
        <v>1</v>
      </c>
      <c r="N8531" t="n">
        <v>1</v>
      </c>
      <c r="O8531">
        <f>DATE(2026,1,1)-K8531</f>
        <v/>
      </c>
      <c r="P8531">
        <f>IF(G8531&gt;=2,"Repeat","One-time")</f>
        <v/>
      </c>
    </row>
    <row r="8532">
      <c r="A8532" t="inlineStr">
        <is>
          <t>C04447</t>
        </is>
      </c>
      <c r="B8532" t="inlineStr">
        <is>
          <t>Aarav Sinha</t>
        </is>
      </c>
      <c r="C8532" t="inlineStr">
        <is>
          <t>West</t>
        </is>
      </c>
      <c r="D8532" t="inlineStr">
        <is>
          <t>Surat</t>
        </is>
      </c>
      <c r="E8532" t="inlineStr">
        <is>
          <t>Yes</t>
        </is>
      </c>
      <c r="F8532" t="inlineStr">
        <is>
          <t>Occasional</t>
        </is>
      </c>
      <c r="G8532" t="n">
        <v>1</v>
      </c>
      <c r="H8532" s="24" t="n">
        <v>729.14</v>
      </c>
      <c r="I8532" s="24" t="n">
        <v>354.12</v>
      </c>
      <c r="J8532" s="25" t="n">
        <v>45494</v>
      </c>
      <c r="K8532" s="25" t="n">
        <v>45494</v>
      </c>
      <c r="L8532" t="n">
        <v>2</v>
      </c>
      <c r="M8532" t="n">
        <v>1</v>
      </c>
      <c r="N8532" t="n">
        <v>1</v>
      </c>
      <c r="O8532">
        <f>DATE(2026,1,1)-K8532</f>
        <v/>
      </c>
      <c r="P8532">
        <f>IF(G8532&gt;=2,"Repeat","One-time")</f>
        <v/>
      </c>
    </row>
    <row r="8533">
      <c r="A8533" t="inlineStr">
        <is>
          <t>C09249</t>
        </is>
      </c>
      <c r="B8533" t="inlineStr">
        <is>
          <t>Diya Khan</t>
        </is>
      </c>
      <c r="C8533" t="inlineStr">
        <is>
          <t>East</t>
        </is>
      </c>
      <c r="D8533" t="inlineStr">
        <is>
          <t>Kolkata</t>
        </is>
      </c>
      <c r="E8533" t="inlineStr">
        <is>
          <t>No</t>
        </is>
      </c>
      <c r="F8533" t="inlineStr">
        <is>
          <t>Occasional</t>
        </is>
      </c>
      <c r="G8533" t="n">
        <v>1</v>
      </c>
      <c r="H8533" s="24" t="n">
        <v>725.38</v>
      </c>
      <c r="I8533" s="24" t="n">
        <v>331.36</v>
      </c>
      <c r="J8533" s="25" t="n">
        <v>45831</v>
      </c>
      <c r="K8533" s="25" t="n">
        <v>45831</v>
      </c>
      <c r="L8533" t="n">
        <v>3</v>
      </c>
      <c r="M8533" t="n">
        <v>1</v>
      </c>
      <c r="N8533" t="n">
        <v>1</v>
      </c>
      <c r="O8533">
        <f>DATE(2026,1,1)-K8533</f>
        <v/>
      </c>
      <c r="P8533">
        <f>IF(G8533&gt;=2,"Repeat","One-time")</f>
        <v/>
      </c>
    </row>
    <row r="8534">
      <c r="A8534" t="inlineStr">
        <is>
          <t>C06816</t>
        </is>
      </c>
      <c r="B8534" t="inlineStr">
        <is>
          <t>Farhan Kumar</t>
        </is>
      </c>
      <c r="C8534" t="inlineStr">
        <is>
          <t>South</t>
        </is>
      </c>
      <c r="D8534" t="inlineStr">
        <is>
          <t>Chennai</t>
        </is>
      </c>
      <c r="E8534" t="inlineStr">
        <is>
          <t>No</t>
        </is>
      </c>
      <c r="F8534" t="inlineStr">
        <is>
          <t>Occasional</t>
        </is>
      </c>
      <c r="G8534" t="n">
        <v>1</v>
      </c>
      <c r="H8534" s="24" t="n">
        <v>718.4</v>
      </c>
      <c r="I8534" s="24" t="n">
        <v>316.36</v>
      </c>
      <c r="J8534" s="25" t="n">
        <v>45717</v>
      </c>
      <c r="K8534" s="25" t="n">
        <v>45717</v>
      </c>
      <c r="L8534" t="n">
        <v>2</v>
      </c>
      <c r="M8534" t="n">
        <v>1</v>
      </c>
      <c r="N8534" t="n">
        <v>1</v>
      </c>
      <c r="O8534">
        <f>DATE(2026,1,1)-K8534</f>
        <v/>
      </c>
      <c r="P8534">
        <f>IF(G8534&gt;=2,"Repeat","One-time")</f>
        <v/>
      </c>
    </row>
    <row r="8535">
      <c r="A8535" t="inlineStr">
        <is>
          <t>C08718</t>
        </is>
      </c>
      <c r="B8535" t="inlineStr">
        <is>
          <t>Karan Yadav</t>
        </is>
      </c>
      <c r="C8535" t="inlineStr">
        <is>
          <t>South</t>
        </is>
      </c>
      <c r="D8535" t="inlineStr">
        <is>
          <t>Chennai</t>
        </is>
      </c>
      <c r="E8535" t="inlineStr">
        <is>
          <t>No</t>
        </is>
      </c>
      <c r="F8535" t="inlineStr">
        <is>
          <t>Occasional</t>
        </is>
      </c>
      <c r="G8535" t="n">
        <v>1</v>
      </c>
      <c r="H8535" s="24" t="n">
        <v>718.24</v>
      </c>
      <c r="I8535" s="24" t="n">
        <v>297.54</v>
      </c>
      <c r="J8535" s="25" t="n">
        <v>45884</v>
      </c>
      <c r="K8535" s="25" t="n">
        <v>45884</v>
      </c>
      <c r="L8535" t="n">
        <v>3</v>
      </c>
      <c r="M8535" t="n">
        <v>1</v>
      </c>
      <c r="N8535" t="n">
        <v>1</v>
      </c>
      <c r="O8535">
        <f>DATE(2026,1,1)-K8535</f>
        <v/>
      </c>
      <c r="P8535">
        <f>IF(G8535&gt;=2,"Repeat","One-time")</f>
        <v/>
      </c>
    </row>
    <row r="8536">
      <c r="A8536" t="inlineStr">
        <is>
          <t>C11569</t>
        </is>
      </c>
      <c r="B8536" t="inlineStr">
        <is>
          <t>Gurpreet Gupta</t>
        </is>
      </c>
      <c r="C8536" t="inlineStr">
        <is>
          <t>East</t>
        </is>
      </c>
      <c r="D8536" t="inlineStr">
        <is>
          <t>Kolkata</t>
        </is>
      </c>
      <c r="E8536" t="inlineStr">
        <is>
          <t>No</t>
        </is>
      </c>
      <c r="F8536" t="inlineStr">
        <is>
          <t>New</t>
        </is>
      </c>
      <c r="G8536" t="n">
        <v>1</v>
      </c>
      <c r="H8536" s="24" t="n">
        <v>718.24</v>
      </c>
      <c r="I8536" s="24" t="n">
        <v>297.54</v>
      </c>
      <c r="J8536" s="25" t="n">
        <v>45988</v>
      </c>
      <c r="K8536" s="25" t="n">
        <v>45988</v>
      </c>
      <c r="L8536" t="n">
        <v>5</v>
      </c>
      <c r="M8536" t="n">
        <v>2</v>
      </c>
      <c r="N8536" t="n">
        <v>1</v>
      </c>
      <c r="O8536">
        <f>DATE(2026,1,1)-K8536</f>
        <v/>
      </c>
      <c r="P8536">
        <f>IF(G8536&gt;=2,"Repeat","One-time")</f>
        <v/>
      </c>
    </row>
    <row r="8537">
      <c r="A8537" t="inlineStr">
        <is>
          <t>C11240</t>
        </is>
      </c>
      <c r="B8537" t="inlineStr">
        <is>
          <t>Kavya Joshi</t>
        </is>
      </c>
      <c r="C8537" t="inlineStr">
        <is>
          <t>North</t>
        </is>
      </c>
      <c r="D8537" t="inlineStr">
        <is>
          <t>Gurugram</t>
        </is>
      </c>
      <c r="E8537" t="inlineStr">
        <is>
          <t>Yes</t>
        </is>
      </c>
      <c r="F8537" t="inlineStr">
        <is>
          <t>New</t>
        </is>
      </c>
      <c r="G8537" t="n">
        <v>1</v>
      </c>
      <c r="H8537" s="24" t="n">
        <v>717.21</v>
      </c>
      <c r="I8537" s="24" t="n">
        <v>340.17</v>
      </c>
      <c r="J8537" s="25" t="n">
        <v>45993</v>
      </c>
      <c r="K8537" s="25" t="n">
        <v>45993</v>
      </c>
      <c r="L8537" t="n">
        <v>5</v>
      </c>
      <c r="M8537" t="n">
        <v>2</v>
      </c>
      <c r="N8537" t="n">
        <v>1</v>
      </c>
      <c r="O8537">
        <f>DATE(2026,1,1)-K8537</f>
        <v/>
      </c>
      <c r="P8537">
        <f>IF(G8537&gt;=2,"Repeat","One-time")</f>
        <v/>
      </c>
    </row>
    <row r="8538">
      <c r="A8538" t="inlineStr">
        <is>
          <t>C06328</t>
        </is>
      </c>
      <c r="B8538" t="inlineStr">
        <is>
          <t>Manish Gupta</t>
        </is>
      </c>
      <c r="C8538" t="inlineStr">
        <is>
          <t>South</t>
        </is>
      </c>
      <c r="D8538" t="inlineStr">
        <is>
          <t>Bengaluru</t>
        </is>
      </c>
      <c r="E8538" t="inlineStr">
        <is>
          <t>No</t>
        </is>
      </c>
      <c r="F8538" t="inlineStr">
        <is>
          <t>Occasional</t>
        </is>
      </c>
      <c r="G8538" t="n">
        <v>1</v>
      </c>
      <c r="H8538" s="24" t="n">
        <v>715.78</v>
      </c>
      <c r="I8538" s="24" t="n">
        <v>191.23</v>
      </c>
      <c r="J8538" s="25" t="n">
        <v>45632</v>
      </c>
      <c r="K8538" s="25" t="n">
        <v>45632</v>
      </c>
      <c r="L8538" t="n">
        <v>2</v>
      </c>
      <c r="M8538" t="n">
        <v>1</v>
      </c>
      <c r="N8538" t="n">
        <v>1</v>
      </c>
      <c r="O8538">
        <f>DATE(2026,1,1)-K8538</f>
        <v/>
      </c>
      <c r="P8538">
        <f>IF(G8538&gt;=2,"Repeat","One-time")</f>
        <v/>
      </c>
    </row>
    <row r="8539">
      <c r="A8539" t="inlineStr">
        <is>
          <t>C07019</t>
        </is>
      </c>
      <c r="B8539" t="inlineStr">
        <is>
          <t>Zoya Mukherjee</t>
        </is>
      </c>
      <c r="C8539" t="inlineStr">
        <is>
          <t>North</t>
        </is>
      </c>
      <c r="D8539" t="inlineStr">
        <is>
          <t>Delhi</t>
        </is>
      </c>
      <c r="E8539" t="inlineStr">
        <is>
          <t>No</t>
        </is>
      </c>
      <c r="F8539" t="inlineStr">
        <is>
          <t>Occasional</t>
        </is>
      </c>
      <c r="G8539" t="n">
        <v>1</v>
      </c>
      <c r="H8539" s="24" t="n">
        <v>709.38</v>
      </c>
      <c r="I8539" s="24" t="n">
        <v>81.78</v>
      </c>
      <c r="J8539" s="25" t="n">
        <v>45607</v>
      </c>
      <c r="K8539" s="25" t="n">
        <v>45607</v>
      </c>
      <c r="L8539" t="n">
        <v>2</v>
      </c>
      <c r="M8539" t="n">
        <v>1</v>
      </c>
      <c r="N8539" t="n">
        <v>1</v>
      </c>
      <c r="O8539">
        <f>DATE(2026,1,1)-K8539</f>
        <v/>
      </c>
      <c r="P8539">
        <f>IF(G8539&gt;=2,"Repeat","One-time")</f>
        <v/>
      </c>
    </row>
    <row r="8540">
      <c r="A8540" t="inlineStr">
        <is>
          <t>C10026</t>
        </is>
      </c>
      <c r="B8540" t="inlineStr">
        <is>
          <t>Vikram Shah</t>
        </is>
      </c>
      <c r="C8540" t="inlineStr">
        <is>
          <t>North</t>
        </is>
      </c>
      <c r="D8540" t="inlineStr">
        <is>
          <t>Lucknow</t>
        </is>
      </c>
      <c r="E8540" t="inlineStr">
        <is>
          <t>No</t>
        </is>
      </c>
      <c r="F8540" t="inlineStr">
        <is>
          <t>Occasional</t>
        </is>
      </c>
      <c r="G8540" t="n">
        <v>1</v>
      </c>
      <c r="H8540" s="24" t="n">
        <v>707.96</v>
      </c>
      <c r="I8540" s="24" t="n">
        <v>269.57</v>
      </c>
      <c r="J8540" s="25" t="n">
        <v>45920</v>
      </c>
      <c r="K8540" s="25" t="n">
        <v>45920</v>
      </c>
      <c r="L8540" t="n">
        <v>3</v>
      </c>
      <c r="M8540" t="n">
        <v>2</v>
      </c>
      <c r="N8540" t="n">
        <v>1</v>
      </c>
      <c r="O8540">
        <f>DATE(2026,1,1)-K8540</f>
        <v/>
      </c>
      <c r="P8540">
        <f>IF(G8540&gt;=2,"Repeat","One-time")</f>
        <v/>
      </c>
    </row>
    <row r="8541">
      <c r="A8541" t="inlineStr">
        <is>
          <t>C02220</t>
        </is>
      </c>
      <c r="B8541" t="inlineStr">
        <is>
          <t>Arjun Menon</t>
        </is>
      </c>
      <c r="C8541" t="inlineStr">
        <is>
          <t>West</t>
        </is>
      </c>
      <c r="D8541" t="inlineStr">
        <is>
          <t>Mumbai</t>
        </is>
      </c>
      <c r="E8541" t="inlineStr">
        <is>
          <t>No</t>
        </is>
      </c>
      <c r="F8541" t="inlineStr">
        <is>
          <t>Occasional</t>
        </is>
      </c>
      <c r="G8541" t="n">
        <v>1</v>
      </c>
      <c r="H8541" s="24" t="n">
        <v>707.96</v>
      </c>
      <c r="I8541" s="24" t="n">
        <v>269.57</v>
      </c>
      <c r="J8541" s="25" t="n">
        <v>45700</v>
      </c>
      <c r="K8541" s="25" t="n">
        <v>45700</v>
      </c>
      <c r="L8541" t="n">
        <v>2</v>
      </c>
      <c r="M8541" t="n">
        <v>1</v>
      </c>
      <c r="N8541" t="n">
        <v>1</v>
      </c>
      <c r="O8541">
        <f>DATE(2026,1,1)-K8541</f>
        <v/>
      </c>
      <c r="P8541">
        <f>IF(G8541&gt;=2,"Repeat","One-time")</f>
        <v/>
      </c>
    </row>
    <row r="8542">
      <c r="A8542" t="inlineStr">
        <is>
          <t>C08085</t>
        </is>
      </c>
      <c r="B8542" t="inlineStr">
        <is>
          <t>Aditya Singh</t>
        </is>
      </c>
      <c r="C8542" t="inlineStr">
        <is>
          <t>South</t>
        </is>
      </c>
      <c r="D8542" t="inlineStr">
        <is>
          <t>Coimbatore</t>
        </is>
      </c>
      <c r="E8542" t="inlineStr">
        <is>
          <t>Yes</t>
        </is>
      </c>
      <c r="F8542" t="inlineStr">
        <is>
          <t>Occasional</t>
        </is>
      </c>
      <c r="G8542" t="n">
        <v>1</v>
      </c>
      <c r="H8542" s="24" t="n">
        <v>707.96</v>
      </c>
      <c r="I8542" s="24" t="n">
        <v>302.36</v>
      </c>
      <c r="J8542" s="25" t="n">
        <v>45718</v>
      </c>
      <c r="K8542" s="25" t="n">
        <v>45718</v>
      </c>
      <c r="L8542" t="n">
        <v>2</v>
      </c>
      <c r="M8542" t="n">
        <v>1</v>
      </c>
      <c r="N8542" t="n">
        <v>1</v>
      </c>
      <c r="O8542">
        <f>DATE(2026,1,1)-K8542</f>
        <v/>
      </c>
      <c r="P8542">
        <f>IF(G8542&gt;=2,"Repeat","One-time")</f>
        <v/>
      </c>
    </row>
    <row r="8543">
      <c r="A8543" t="inlineStr">
        <is>
          <t>C05617</t>
        </is>
      </c>
      <c r="B8543" t="inlineStr">
        <is>
          <t>Imran Ghosh</t>
        </is>
      </c>
      <c r="C8543" t="inlineStr">
        <is>
          <t>West</t>
        </is>
      </c>
      <c r="D8543" t="inlineStr">
        <is>
          <t>Mumbai</t>
        </is>
      </c>
      <c r="E8543" t="inlineStr">
        <is>
          <t>No</t>
        </is>
      </c>
      <c r="F8543" t="inlineStr">
        <is>
          <t>Occasional</t>
        </is>
      </c>
      <c r="G8543" t="n">
        <v>1</v>
      </c>
      <c r="H8543" s="24" t="n">
        <v>699.1900000000001</v>
      </c>
      <c r="I8543" s="24" t="n">
        <v>304.75</v>
      </c>
      <c r="J8543" s="25" t="n">
        <v>45537</v>
      </c>
      <c r="K8543" s="25" t="n">
        <v>45537</v>
      </c>
      <c r="L8543" t="n">
        <v>2</v>
      </c>
      <c r="M8543" t="n">
        <v>1</v>
      </c>
      <c r="N8543" t="n">
        <v>1</v>
      </c>
      <c r="O8543">
        <f>DATE(2026,1,1)-K8543</f>
        <v/>
      </c>
      <c r="P8543">
        <f>IF(G8543&gt;=2,"Repeat","One-time")</f>
        <v/>
      </c>
    </row>
    <row r="8544">
      <c r="A8544" t="inlineStr">
        <is>
          <t>C09899</t>
        </is>
      </c>
      <c r="B8544" t="inlineStr">
        <is>
          <t>Aarav Thakur</t>
        </is>
      </c>
      <c r="C8544" t="inlineStr">
        <is>
          <t>North</t>
        </is>
      </c>
      <c r="D8544" t="inlineStr">
        <is>
          <t>Delhi</t>
        </is>
      </c>
      <c r="E8544" t="inlineStr">
        <is>
          <t>Yes</t>
        </is>
      </c>
      <c r="F8544" t="inlineStr">
        <is>
          <t>New</t>
        </is>
      </c>
      <c r="G8544" t="n">
        <v>1</v>
      </c>
      <c r="H8544" s="24" t="n">
        <v>698.9299999999999</v>
      </c>
      <c r="I8544" s="24" t="n">
        <v>152.87</v>
      </c>
      <c r="J8544" s="25" t="n">
        <v>46018</v>
      </c>
      <c r="K8544" s="25" t="n">
        <v>46018</v>
      </c>
      <c r="L8544" t="n">
        <v>5</v>
      </c>
      <c r="M8544" t="n">
        <v>1</v>
      </c>
      <c r="N8544" t="n">
        <v>1</v>
      </c>
      <c r="O8544">
        <f>DATE(2026,1,1)-K8544</f>
        <v/>
      </c>
      <c r="P8544">
        <f>IF(G8544&gt;=2,"Repeat","One-time")</f>
        <v/>
      </c>
    </row>
    <row r="8545">
      <c r="A8545" t="inlineStr">
        <is>
          <t>C08306</t>
        </is>
      </c>
      <c r="B8545" t="inlineStr">
        <is>
          <t>Swati Sharma</t>
        </is>
      </c>
      <c r="C8545" t="inlineStr">
        <is>
          <t>South</t>
        </is>
      </c>
      <c r="D8545" t="inlineStr">
        <is>
          <t>Bengaluru</t>
        </is>
      </c>
      <c r="E8545" t="inlineStr">
        <is>
          <t>Yes</t>
        </is>
      </c>
      <c r="F8545" t="inlineStr">
        <is>
          <t>Occasional</t>
        </is>
      </c>
      <c r="G8545" t="n">
        <v>1</v>
      </c>
      <c r="H8545" s="24" t="n">
        <v>697.79</v>
      </c>
      <c r="I8545" s="24" t="n">
        <v>290.96</v>
      </c>
      <c r="J8545" s="25" t="n">
        <v>45786</v>
      </c>
      <c r="K8545" s="25" t="n">
        <v>45786</v>
      </c>
      <c r="L8545" t="n">
        <v>3</v>
      </c>
      <c r="M8545" t="n">
        <v>1</v>
      </c>
      <c r="N8545" t="n">
        <v>1</v>
      </c>
      <c r="O8545">
        <f>DATE(2026,1,1)-K8545</f>
        <v/>
      </c>
      <c r="P8545">
        <f>IF(G8545&gt;=2,"Repeat","One-time")</f>
        <v/>
      </c>
    </row>
    <row r="8546">
      <c r="A8546" t="inlineStr">
        <is>
          <t>C07350</t>
        </is>
      </c>
      <c r="B8546" t="inlineStr">
        <is>
          <t>Meera Khan</t>
        </is>
      </c>
      <c r="C8546" t="inlineStr">
        <is>
          <t>North</t>
        </is>
      </c>
      <c r="D8546" t="inlineStr">
        <is>
          <t>Delhi</t>
        </is>
      </c>
      <c r="E8546" t="inlineStr">
        <is>
          <t>Yes</t>
        </is>
      </c>
      <c r="F8546" t="inlineStr">
        <is>
          <t>Occasional</t>
        </is>
      </c>
      <c r="G8546" t="n">
        <v>1</v>
      </c>
      <c r="H8546" s="24" t="n">
        <v>697.79</v>
      </c>
      <c r="I8546" s="24" t="n">
        <v>234.76</v>
      </c>
      <c r="J8546" s="25" t="n">
        <v>45658</v>
      </c>
      <c r="K8546" s="25" t="n">
        <v>45658</v>
      </c>
      <c r="L8546" t="n">
        <v>2</v>
      </c>
      <c r="M8546" t="n">
        <v>1</v>
      </c>
      <c r="N8546" t="n">
        <v>1</v>
      </c>
      <c r="O8546">
        <f>DATE(2026,1,1)-K8546</f>
        <v/>
      </c>
      <c r="P8546">
        <f>IF(G8546&gt;=2,"Repeat","One-time")</f>
        <v/>
      </c>
    </row>
    <row r="8547">
      <c r="A8547" t="inlineStr">
        <is>
          <t>C04707</t>
        </is>
      </c>
      <c r="B8547" t="inlineStr">
        <is>
          <t>Varun Mishra</t>
        </is>
      </c>
      <c r="C8547" t="inlineStr">
        <is>
          <t>West</t>
        </is>
      </c>
      <c r="D8547" t="inlineStr">
        <is>
          <t>Mumbai</t>
        </is>
      </c>
      <c r="E8547" t="inlineStr">
        <is>
          <t>No</t>
        </is>
      </c>
      <c r="F8547" t="inlineStr">
        <is>
          <t>Occasional</t>
        </is>
      </c>
      <c r="G8547" t="n">
        <v>1</v>
      </c>
      <c r="H8547" s="24" t="n">
        <v>697.6900000000001</v>
      </c>
      <c r="I8547" s="24" t="n">
        <v>331.78</v>
      </c>
      <c r="J8547" s="25" t="n">
        <v>45832</v>
      </c>
      <c r="K8547" s="25" t="n">
        <v>45832</v>
      </c>
      <c r="L8547" t="n">
        <v>3</v>
      </c>
      <c r="M8547" t="n">
        <v>1</v>
      </c>
      <c r="N8547" t="n">
        <v>1</v>
      </c>
      <c r="O8547">
        <f>DATE(2026,1,1)-K8547</f>
        <v/>
      </c>
      <c r="P8547">
        <f>IF(G8547&gt;=2,"Repeat","One-time")</f>
        <v/>
      </c>
    </row>
    <row r="8548">
      <c r="A8548" t="inlineStr">
        <is>
          <t>C02534</t>
        </is>
      </c>
      <c r="B8548" t="inlineStr">
        <is>
          <t>Swati Mishra</t>
        </is>
      </c>
      <c r="C8548" t="inlineStr">
        <is>
          <t>North</t>
        </is>
      </c>
      <c r="D8548" t="inlineStr">
        <is>
          <t>Gurugram</t>
        </is>
      </c>
      <c r="E8548" t="inlineStr">
        <is>
          <t>No</t>
        </is>
      </c>
      <c r="F8548" t="inlineStr">
        <is>
          <t>Hibernating</t>
        </is>
      </c>
      <c r="G8548" t="n">
        <v>1</v>
      </c>
      <c r="H8548" s="24" t="n">
        <v>695.76</v>
      </c>
      <c r="I8548" s="24" t="n">
        <v>210.05</v>
      </c>
      <c r="J8548" s="25" t="n">
        <v>45421</v>
      </c>
      <c r="K8548" s="25" t="n">
        <v>45421</v>
      </c>
      <c r="L8548" t="n">
        <v>1</v>
      </c>
      <c r="M8548" t="n">
        <v>1</v>
      </c>
      <c r="N8548" t="n">
        <v>1</v>
      </c>
      <c r="O8548">
        <f>DATE(2026,1,1)-K8548</f>
        <v/>
      </c>
      <c r="P8548">
        <f>IF(G8548&gt;=2,"Repeat","One-time")</f>
        <v/>
      </c>
    </row>
    <row r="8549">
      <c r="A8549" t="inlineStr">
        <is>
          <t>C00782</t>
        </is>
      </c>
      <c r="B8549" t="inlineStr">
        <is>
          <t>Riya Das</t>
        </is>
      </c>
      <c r="C8549" t="inlineStr">
        <is>
          <t>North</t>
        </is>
      </c>
      <c r="D8549" t="inlineStr">
        <is>
          <t>Gurugram</t>
        </is>
      </c>
      <c r="E8549" t="inlineStr">
        <is>
          <t>No</t>
        </is>
      </c>
      <c r="F8549" t="inlineStr">
        <is>
          <t>Hibernating</t>
        </is>
      </c>
      <c r="G8549" t="n">
        <v>1</v>
      </c>
      <c r="H8549" s="24" t="n">
        <v>690.61</v>
      </c>
      <c r="I8549" s="24" t="n">
        <v>205.3</v>
      </c>
      <c r="J8549" s="25" t="n">
        <v>45316</v>
      </c>
      <c r="K8549" s="25" t="n">
        <v>45316</v>
      </c>
      <c r="L8549" t="n">
        <v>1</v>
      </c>
      <c r="M8549" t="n">
        <v>1</v>
      </c>
      <c r="N8549" t="n">
        <v>1</v>
      </c>
      <c r="O8549">
        <f>DATE(2026,1,1)-K8549</f>
        <v/>
      </c>
      <c r="P8549">
        <f>IF(G8549&gt;=2,"Repeat","One-time")</f>
        <v/>
      </c>
    </row>
    <row r="8550">
      <c r="A8550" t="inlineStr">
        <is>
          <t>C02869</t>
        </is>
      </c>
      <c r="B8550" t="inlineStr">
        <is>
          <t>Riya Kumar</t>
        </is>
      </c>
      <c r="C8550" t="inlineStr">
        <is>
          <t>North</t>
        </is>
      </c>
      <c r="D8550" t="inlineStr">
        <is>
          <t>Jaipur</t>
        </is>
      </c>
      <c r="E8550" t="inlineStr">
        <is>
          <t>Yes</t>
        </is>
      </c>
      <c r="F8550" t="inlineStr">
        <is>
          <t>Occasional</t>
        </is>
      </c>
      <c r="G8550" t="n">
        <v>1</v>
      </c>
      <c r="H8550" s="24" t="n">
        <v>690.17</v>
      </c>
      <c r="I8550" s="24" t="n">
        <v>324.08</v>
      </c>
      <c r="J8550" s="25" t="n">
        <v>45901</v>
      </c>
      <c r="K8550" s="25" t="n">
        <v>45901</v>
      </c>
      <c r="L8550" t="n">
        <v>3</v>
      </c>
      <c r="M8550" t="n">
        <v>1</v>
      </c>
      <c r="N8550" t="n">
        <v>1</v>
      </c>
      <c r="O8550">
        <f>DATE(2026,1,1)-K8550</f>
        <v/>
      </c>
      <c r="P8550">
        <f>IF(G8550&gt;=2,"Repeat","One-time")</f>
        <v/>
      </c>
    </row>
    <row r="8551">
      <c r="A8551" t="inlineStr">
        <is>
          <t>C04808</t>
        </is>
      </c>
      <c r="B8551" t="inlineStr">
        <is>
          <t>Harpreet Sinha</t>
        </is>
      </c>
      <c r="C8551" t="inlineStr">
        <is>
          <t>West</t>
        </is>
      </c>
      <c r="D8551" t="inlineStr">
        <is>
          <t>Pune</t>
        </is>
      </c>
      <c r="E8551" t="inlineStr">
        <is>
          <t>No</t>
        </is>
      </c>
      <c r="F8551" t="inlineStr">
        <is>
          <t>Occasional</t>
        </is>
      </c>
      <c r="G8551" t="n">
        <v>1</v>
      </c>
      <c r="H8551" s="24" t="n">
        <v>689.62</v>
      </c>
      <c r="I8551" s="24" t="n">
        <v>220.76</v>
      </c>
      <c r="J8551" s="25" t="n">
        <v>45604</v>
      </c>
      <c r="K8551" s="25" t="n">
        <v>45604</v>
      </c>
      <c r="L8551" t="n">
        <v>2</v>
      </c>
      <c r="M8551" t="n">
        <v>1</v>
      </c>
      <c r="N8551" t="n">
        <v>1</v>
      </c>
      <c r="O8551">
        <f>DATE(2026,1,1)-K8551</f>
        <v/>
      </c>
      <c r="P8551">
        <f>IF(G8551&gt;=2,"Repeat","One-time")</f>
        <v/>
      </c>
    </row>
    <row r="8552">
      <c r="A8552" t="inlineStr">
        <is>
          <t>C07300</t>
        </is>
      </c>
      <c r="B8552" t="inlineStr">
        <is>
          <t>Riya Reddy</t>
        </is>
      </c>
      <c r="C8552" t="inlineStr">
        <is>
          <t>North</t>
        </is>
      </c>
      <c r="D8552" t="inlineStr">
        <is>
          <t>Lucknow</t>
        </is>
      </c>
      <c r="E8552" t="inlineStr">
        <is>
          <t>No</t>
        </is>
      </c>
      <c r="F8552" t="inlineStr">
        <is>
          <t>Occasional</t>
        </is>
      </c>
      <c r="G8552" t="n">
        <v>1</v>
      </c>
      <c r="H8552" s="24" t="n">
        <v>687.41</v>
      </c>
      <c r="I8552" s="24" t="n">
        <v>255.24</v>
      </c>
      <c r="J8552" s="25" t="n">
        <v>45670</v>
      </c>
      <c r="K8552" s="25" t="n">
        <v>45670</v>
      </c>
      <c r="L8552" t="n">
        <v>2</v>
      </c>
      <c r="M8552" t="n">
        <v>1</v>
      </c>
      <c r="N8552" t="n">
        <v>1</v>
      </c>
      <c r="O8552">
        <f>DATE(2026,1,1)-K8552</f>
        <v/>
      </c>
      <c r="P8552">
        <f>IF(G8552&gt;=2,"Repeat","One-time")</f>
        <v/>
      </c>
    </row>
    <row r="8553">
      <c r="A8553" t="inlineStr">
        <is>
          <t>C11375</t>
        </is>
      </c>
      <c r="B8553" t="inlineStr">
        <is>
          <t>Ayesha Fernandes</t>
        </is>
      </c>
      <c r="C8553" t="inlineStr">
        <is>
          <t>East</t>
        </is>
      </c>
      <c r="D8553" t="inlineStr">
        <is>
          <t>Bhubaneswar</t>
        </is>
      </c>
      <c r="E8553" t="inlineStr">
        <is>
          <t>No</t>
        </is>
      </c>
      <c r="F8553" t="inlineStr">
        <is>
          <t>New</t>
        </is>
      </c>
      <c r="G8553" t="n">
        <v>1</v>
      </c>
      <c r="H8553" s="24" t="n">
        <v>686.01</v>
      </c>
      <c r="I8553" s="24" t="n">
        <v>163.71</v>
      </c>
      <c r="J8553" s="25" t="n">
        <v>45991</v>
      </c>
      <c r="K8553" s="25" t="n">
        <v>45991</v>
      </c>
      <c r="L8553" t="n">
        <v>5</v>
      </c>
      <c r="M8553" t="n">
        <v>2</v>
      </c>
      <c r="N8553" t="n">
        <v>1</v>
      </c>
      <c r="O8553">
        <f>DATE(2026,1,1)-K8553</f>
        <v/>
      </c>
      <c r="P8553">
        <f>IF(G8553&gt;=2,"Repeat","One-time")</f>
        <v/>
      </c>
    </row>
    <row r="8554">
      <c r="A8554" t="inlineStr">
        <is>
          <t>C09199</t>
        </is>
      </c>
      <c r="B8554" t="inlineStr">
        <is>
          <t>Kavya Gupta</t>
        </is>
      </c>
      <c r="C8554" t="inlineStr">
        <is>
          <t>Central</t>
        </is>
      </c>
      <c r="D8554" t="inlineStr">
        <is>
          <t>Bhopal</t>
        </is>
      </c>
      <c r="E8554" t="inlineStr">
        <is>
          <t>Yes</t>
        </is>
      </c>
      <c r="F8554" t="inlineStr">
        <is>
          <t>Occasional</t>
        </is>
      </c>
      <c r="G8554" t="n">
        <v>1</v>
      </c>
      <c r="H8554" s="24" t="n">
        <v>682.71</v>
      </c>
      <c r="I8554" s="24" t="n">
        <v>67.92</v>
      </c>
      <c r="J8554" s="25" t="n">
        <v>45874</v>
      </c>
      <c r="K8554" s="25" t="n">
        <v>45874</v>
      </c>
      <c r="L8554" t="n">
        <v>3</v>
      </c>
      <c r="M8554" t="n">
        <v>1</v>
      </c>
      <c r="N8554" t="n">
        <v>1</v>
      </c>
      <c r="O8554">
        <f>DATE(2026,1,1)-K8554</f>
        <v/>
      </c>
      <c r="P8554">
        <f>IF(G8554&gt;=2,"Repeat","One-time")</f>
        <v/>
      </c>
    </row>
    <row r="8555">
      <c r="A8555" t="inlineStr">
        <is>
          <t>C10566</t>
        </is>
      </c>
      <c r="B8555" t="inlineStr">
        <is>
          <t>Rahul Singh</t>
        </is>
      </c>
      <c r="C8555" t="inlineStr">
        <is>
          <t>West</t>
        </is>
      </c>
      <c r="D8555" t="inlineStr">
        <is>
          <t>Mumbai</t>
        </is>
      </c>
      <c r="E8555" t="inlineStr">
        <is>
          <t>No</t>
        </is>
      </c>
      <c r="F8555" t="inlineStr">
        <is>
          <t>Occasional</t>
        </is>
      </c>
      <c r="G8555" t="n">
        <v>1</v>
      </c>
      <c r="H8555" s="24" t="n">
        <v>680.4299999999999</v>
      </c>
      <c r="I8555" s="24" t="n">
        <v>175.71</v>
      </c>
      <c r="J8555" s="25" t="n">
        <v>45927</v>
      </c>
      <c r="K8555" s="25" t="n">
        <v>45927</v>
      </c>
      <c r="L8555" t="n">
        <v>3</v>
      </c>
      <c r="M8555" t="n">
        <v>2</v>
      </c>
      <c r="N8555" t="n">
        <v>1</v>
      </c>
      <c r="O8555">
        <f>DATE(2026,1,1)-K8555</f>
        <v/>
      </c>
      <c r="P8555">
        <f>IF(G8555&gt;=2,"Repeat","One-time")</f>
        <v/>
      </c>
    </row>
    <row r="8556">
      <c r="A8556" t="inlineStr">
        <is>
          <t>C03815</t>
        </is>
      </c>
      <c r="B8556" t="inlineStr">
        <is>
          <t>Deepak Shah</t>
        </is>
      </c>
      <c r="C8556" t="inlineStr">
        <is>
          <t>South</t>
        </is>
      </c>
      <c r="D8556" t="inlineStr">
        <is>
          <t>Bengaluru</t>
        </is>
      </c>
      <c r="E8556" t="inlineStr">
        <is>
          <t>Yes</t>
        </is>
      </c>
      <c r="F8556" t="inlineStr">
        <is>
          <t>Occasional</t>
        </is>
      </c>
      <c r="G8556" t="n">
        <v>1</v>
      </c>
      <c r="H8556" s="24" t="n">
        <v>679.8</v>
      </c>
      <c r="I8556" s="24" t="n">
        <v>306.02</v>
      </c>
      <c r="J8556" s="25" t="n">
        <v>45551</v>
      </c>
      <c r="K8556" s="25" t="n">
        <v>45551</v>
      </c>
      <c r="L8556" t="n">
        <v>2</v>
      </c>
      <c r="M8556" t="n">
        <v>1</v>
      </c>
      <c r="N8556" t="n">
        <v>1</v>
      </c>
      <c r="O8556">
        <f>DATE(2026,1,1)-K8556</f>
        <v/>
      </c>
      <c r="P8556">
        <f>IF(G8556&gt;=2,"Repeat","One-time")</f>
        <v/>
      </c>
    </row>
    <row r="8557">
      <c r="A8557" t="inlineStr">
        <is>
          <t>C04970</t>
        </is>
      </c>
      <c r="B8557" t="inlineStr">
        <is>
          <t>Diya Chopra</t>
        </is>
      </c>
      <c r="C8557" t="inlineStr">
        <is>
          <t>West</t>
        </is>
      </c>
      <c r="D8557" t="inlineStr">
        <is>
          <t>Mumbai</t>
        </is>
      </c>
      <c r="E8557" t="inlineStr">
        <is>
          <t>Yes</t>
        </is>
      </c>
      <c r="F8557" t="inlineStr">
        <is>
          <t>Hibernating</t>
        </is>
      </c>
      <c r="G8557" t="n">
        <v>1</v>
      </c>
      <c r="H8557" s="24" t="n">
        <v>678.13</v>
      </c>
      <c r="I8557" s="24" t="n">
        <v>117.97</v>
      </c>
      <c r="J8557" s="25" t="n">
        <v>45480</v>
      </c>
      <c r="K8557" s="25" t="n">
        <v>45480</v>
      </c>
      <c r="L8557" t="n">
        <v>1</v>
      </c>
      <c r="M8557" t="n">
        <v>1</v>
      </c>
      <c r="N8557" t="n">
        <v>1</v>
      </c>
      <c r="O8557">
        <f>DATE(2026,1,1)-K8557</f>
        <v/>
      </c>
      <c r="P8557">
        <f>IF(G8557&gt;=2,"Repeat","One-time")</f>
        <v/>
      </c>
    </row>
    <row r="8558">
      <c r="A8558" t="inlineStr">
        <is>
          <t>C09176</t>
        </is>
      </c>
      <c r="B8558" t="inlineStr">
        <is>
          <t>Diya Sharma</t>
        </is>
      </c>
      <c r="C8558" t="inlineStr">
        <is>
          <t>South</t>
        </is>
      </c>
      <c r="D8558" t="inlineStr">
        <is>
          <t>Bengaluru</t>
        </is>
      </c>
      <c r="E8558" t="inlineStr">
        <is>
          <t>No</t>
        </is>
      </c>
      <c r="F8558" t="inlineStr">
        <is>
          <t>Occasional</t>
        </is>
      </c>
      <c r="G8558" t="n">
        <v>1</v>
      </c>
      <c r="H8558" s="24" t="n">
        <v>677.14</v>
      </c>
      <c r="I8558" s="24" t="n">
        <v>228.31</v>
      </c>
      <c r="J8558" s="25" t="n">
        <v>45909</v>
      </c>
      <c r="K8558" s="25" t="n">
        <v>45909</v>
      </c>
      <c r="L8558" t="n">
        <v>3</v>
      </c>
      <c r="M8558" t="n">
        <v>1</v>
      </c>
      <c r="N8558" t="n">
        <v>1</v>
      </c>
      <c r="O8558">
        <f>DATE(2026,1,1)-K8558</f>
        <v/>
      </c>
      <c r="P8558">
        <f>IF(G8558&gt;=2,"Repeat","One-time")</f>
        <v/>
      </c>
    </row>
    <row r="8559">
      <c r="A8559" t="inlineStr">
        <is>
          <t>C02339</t>
        </is>
      </c>
      <c r="B8559" t="inlineStr">
        <is>
          <t>Vikram Patel</t>
        </is>
      </c>
      <c r="C8559" t="inlineStr">
        <is>
          <t>Central</t>
        </is>
      </c>
      <c r="D8559" t="inlineStr">
        <is>
          <t>Indore</t>
        </is>
      </c>
      <c r="E8559" t="inlineStr">
        <is>
          <t>Yes</t>
        </is>
      </c>
      <c r="F8559" t="inlineStr">
        <is>
          <t>Hibernating</t>
        </is>
      </c>
      <c r="G8559" t="n">
        <v>1</v>
      </c>
      <c r="H8559" s="24" t="n">
        <v>673.55</v>
      </c>
      <c r="I8559" s="24" t="n">
        <v>198.35</v>
      </c>
      <c r="J8559" s="25" t="n">
        <v>45118</v>
      </c>
      <c r="K8559" s="25" t="n">
        <v>45118</v>
      </c>
      <c r="L8559" t="n">
        <v>1</v>
      </c>
      <c r="M8559" t="n">
        <v>1</v>
      </c>
      <c r="N8559" t="n">
        <v>1</v>
      </c>
      <c r="O8559">
        <f>DATE(2026,1,1)-K8559</f>
        <v/>
      </c>
      <c r="P8559">
        <f>IF(G8559&gt;=2,"Repeat","One-time")</f>
        <v/>
      </c>
    </row>
    <row r="8560">
      <c r="A8560" t="inlineStr">
        <is>
          <t>C06370</t>
        </is>
      </c>
      <c r="B8560" t="inlineStr">
        <is>
          <t>Harpreet Menon</t>
        </is>
      </c>
      <c r="C8560" t="inlineStr">
        <is>
          <t>North</t>
        </is>
      </c>
      <c r="D8560" t="inlineStr">
        <is>
          <t>Delhi</t>
        </is>
      </c>
      <c r="E8560" t="inlineStr">
        <is>
          <t>No</t>
        </is>
      </c>
      <c r="F8560" t="inlineStr">
        <is>
          <t>Occasional</t>
        </is>
      </c>
      <c r="G8560" t="n">
        <v>1</v>
      </c>
      <c r="H8560" s="24" t="n">
        <v>670.96</v>
      </c>
      <c r="I8560" s="24" t="n">
        <v>228.53</v>
      </c>
      <c r="J8560" s="25" t="n">
        <v>45594</v>
      </c>
      <c r="K8560" s="25" t="n">
        <v>45594</v>
      </c>
      <c r="L8560" t="n">
        <v>2</v>
      </c>
      <c r="M8560" t="n">
        <v>1</v>
      </c>
      <c r="N8560" t="n">
        <v>1</v>
      </c>
      <c r="O8560">
        <f>DATE(2026,1,1)-K8560</f>
        <v/>
      </c>
      <c r="P8560">
        <f>IF(G8560&gt;=2,"Repeat","One-time")</f>
        <v/>
      </c>
    </row>
    <row r="8561">
      <c r="A8561" t="inlineStr">
        <is>
          <t>C06530</t>
        </is>
      </c>
      <c r="B8561" t="inlineStr">
        <is>
          <t>Suresh Joshi</t>
        </is>
      </c>
      <c r="C8561" t="inlineStr">
        <is>
          <t>West</t>
        </is>
      </c>
      <c r="D8561" t="inlineStr">
        <is>
          <t>Ahmedabad</t>
        </is>
      </c>
      <c r="E8561" t="inlineStr">
        <is>
          <t>Yes</t>
        </is>
      </c>
      <c r="F8561" t="inlineStr">
        <is>
          <t>New</t>
        </is>
      </c>
      <c r="G8561" t="n">
        <v>1</v>
      </c>
      <c r="H8561" s="24" t="n">
        <v>670.21</v>
      </c>
      <c r="I8561" s="24" t="n">
        <v>272.07</v>
      </c>
      <c r="J8561" s="25" t="n">
        <v>45997</v>
      </c>
      <c r="K8561" s="25" t="n">
        <v>45997</v>
      </c>
      <c r="L8561" t="n">
        <v>5</v>
      </c>
      <c r="M8561" t="n">
        <v>1</v>
      </c>
      <c r="N8561" t="n">
        <v>1</v>
      </c>
      <c r="O8561">
        <f>DATE(2026,1,1)-K8561</f>
        <v/>
      </c>
      <c r="P8561">
        <f>IF(G8561&gt;=2,"Repeat","One-time")</f>
        <v/>
      </c>
    </row>
    <row r="8562">
      <c r="A8562" t="inlineStr">
        <is>
          <t>C10183</t>
        </is>
      </c>
      <c r="B8562" t="inlineStr">
        <is>
          <t>Manish Thakur</t>
        </is>
      </c>
      <c r="C8562" t="inlineStr">
        <is>
          <t>North</t>
        </is>
      </c>
      <c r="D8562" t="inlineStr">
        <is>
          <t>Gurugram</t>
        </is>
      </c>
      <c r="E8562" t="inlineStr">
        <is>
          <t>No</t>
        </is>
      </c>
      <c r="F8562" t="inlineStr">
        <is>
          <t>Occasional</t>
        </is>
      </c>
      <c r="G8562" t="n">
        <v>1</v>
      </c>
      <c r="H8562" s="24" t="n">
        <v>660.97</v>
      </c>
      <c r="I8562" s="24" t="n">
        <v>220.35</v>
      </c>
      <c r="J8562" s="25" t="n">
        <v>45907</v>
      </c>
      <c r="K8562" s="25" t="n">
        <v>45907</v>
      </c>
      <c r="L8562" t="n">
        <v>3</v>
      </c>
      <c r="M8562" t="n">
        <v>2</v>
      </c>
      <c r="N8562" t="n">
        <v>1</v>
      </c>
      <c r="O8562">
        <f>DATE(2026,1,1)-K8562</f>
        <v/>
      </c>
      <c r="P8562">
        <f>IF(G8562&gt;=2,"Repeat","One-time")</f>
        <v/>
      </c>
    </row>
    <row r="8563">
      <c r="A8563" t="inlineStr">
        <is>
          <t>C06588</t>
        </is>
      </c>
      <c r="B8563" t="inlineStr">
        <is>
          <t>Amit Yadav</t>
        </is>
      </c>
      <c r="C8563" t="inlineStr">
        <is>
          <t>West</t>
        </is>
      </c>
      <c r="D8563" t="inlineStr">
        <is>
          <t>Pune</t>
        </is>
      </c>
      <c r="E8563" t="inlineStr">
        <is>
          <t>No</t>
        </is>
      </c>
      <c r="F8563" t="inlineStr">
        <is>
          <t>Occasional</t>
        </is>
      </c>
      <c r="G8563" t="n">
        <v>1</v>
      </c>
      <c r="H8563" s="24" t="n">
        <v>660.59</v>
      </c>
      <c r="I8563" s="24" t="n">
        <v>230.38</v>
      </c>
      <c r="J8563" s="25" t="n">
        <v>45871</v>
      </c>
      <c r="K8563" s="25" t="n">
        <v>45871</v>
      </c>
      <c r="L8563" t="n">
        <v>3</v>
      </c>
      <c r="M8563" t="n">
        <v>1</v>
      </c>
      <c r="N8563" t="n">
        <v>1</v>
      </c>
      <c r="O8563">
        <f>DATE(2026,1,1)-K8563</f>
        <v/>
      </c>
      <c r="P8563">
        <f>IF(G8563&gt;=2,"Repeat","One-time")</f>
        <v/>
      </c>
    </row>
    <row r="8564">
      <c r="A8564" t="inlineStr">
        <is>
          <t>C08474</t>
        </is>
      </c>
      <c r="B8564" t="inlineStr">
        <is>
          <t>Vikram Mukherjee</t>
        </is>
      </c>
      <c r="C8564" t="inlineStr">
        <is>
          <t>East</t>
        </is>
      </c>
      <c r="D8564" t="inlineStr">
        <is>
          <t>Kolkata</t>
        </is>
      </c>
      <c r="E8564" t="inlineStr">
        <is>
          <t>No</t>
        </is>
      </c>
      <c r="F8564" t="inlineStr">
        <is>
          <t>Occasional</t>
        </is>
      </c>
      <c r="G8564" t="n">
        <v>1</v>
      </c>
      <c r="H8564" s="24" t="n">
        <v>658.8</v>
      </c>
      <c r="I8564" s="24" t="n">
        <v>248.15</v>
      </c>
      <c r="J8564" s="25" t="n">
        <v>45757</v>
      </c>
      <c r="K8564" s="25" t="n">
        <v>45757</v>
      </c>
      <c r="L8564" t="n">
        <v>3</v>
      </c>
      <c r="M8564" t="n">
        <v>1</v>
      </c>
      <c r="N8564" t="n">
        <v>1</v>
      </c>
      <c r="O8564">
        <f>DATE(2026,1,1)-K8564</f>
        <v/>
      </c>
      <c r="P8564">
        <f>IF(G8564&gt;=2,"Repeat","One-time")</f>
        <v/>
      </c>
    </row>
    <row r="8565">
      <c r="A8565" t="inlineStr">
        <is>
          <t>C10691</t>
        </is>
      </c>
      <c r="B8565" t="inlineStr">
        <is>
          <t>Ritu Rao</t>
        </is>
      </c>
      <c r="C8565" t="inlineStr">
        <is>
          <t>West</t>
        </is>
      </c>
      <c r="D8565" t="inlineStr">
        <is>
          <t>Ahmedabad</t>
        </is>
      </c>
      <c r="E8565" t="inlineStr">
        <is>
          <t>Yes</t>
        </is>
      </c>
      <c r="F8565" t="inlineStr">
        <is>
          <t>New</t>
        </is>
      </c>
      <c r="G8565" t="n">
        <v>1</v>
      </c>
      <c r="H8565" s="24" t="n">
        <v>656.75</v>
      </c>
      <c r="I8565" s="24" t="n">
        <v>196.63</v>
      </c>
      <c r="J8565" s="25" t="n">
        <v>45977</v>
      </c>
      <c r="K8565" s="25" t="n">
        <v>45977</v>
      </c>
      <c r="L8565" t="n">
        <v>4</v>
      </c>
      <c r="M8565" t="n">
        <v>2</v>
      </c>
      <c r="N8565" t="n">
        <v>1</v>
      </c>
      <c r="O8565">
        <f>DATE(2026,1,1)-K8565</f>
        <v/>
      </c>
      <c r="P8565">
        <f>IF(G8565&gt;=2,"Repeat","One-time")</f>
        <v/>
      </c>
    </row>
    <row r="8566">
      <c r="A8566" t="inlineStr">
        <is>
          <t>C08458</t>
        </is>
      </c>
      <c r="B8566" t="inlineStr">
        <is>
          <t>Divya Kapoor</t>
        </is>
      </c>
      <c r="C8566" t="inlineStr">
        <is>
          <t>North</t>
        </is>
      </c>
      <c r="D8566" t="inlineStr">
        <is>
          <t>Jaipur</t>
        </is>
      </c>
      <c r="E8566" t="inlineStr">
        <is>
          <t>No</t>
        </is>
      </c>
      <c r="F8566" t="inlineStr">
        <is>
          <t>Occasional</t>
        </is>
      </c>
      <c r="G8566" t="n">
        <v>1</v>
      </c>
      <c r="H8566" s="24" t="n">
        <v>646.8</v>
      </c>
      <c r="I8566" s="24" t="n">
        <v>171.38</v>
      </c>
      <c r="J8566" s="25" t="n">
        <v>45822</v>
      </c>
      <c r="K8566" s="25" t="n">
        <v>45822</v>
      </c>
      <c r="L8566" t="n">
        <v>3</v>
      </c>
      <c r="M8566" t="n">
        <v>1</v>
      </c>
      <c r="N8566" t="n">
        <v>1</v>
      </c>
      <c r="O8566">
        <f>DATE(2026,1,1)-K8566</f>
        <v/>
      </c>
      <c r="P8566">
        <f>IF(G8566&gt;=2,"Repeat","One-time")</f>
        <v/>
      </c>
    </row>
    <row r="8567">
      <c r="A8567" t="inlineStr">
        <is>
          <t>C04960</t>
        </is>
      </c>
      <c r="B8567" t="inlineStr">
        <is>
          <t>Rahul Nair</t>
        </is>
      </c>
      <c r="C8567" t="inlineStr">
        <is>
          <t>South</t>
        </is>
      </c>
      <c r="D8567" t="inlineStr">
        <is>
          <t>Chennai</t>
        </is>
      </c>
      <c r="E8567" t="inlineStr">
        <is>
          <t>No</t>
        </is>
      </c>
      <c r="F8567" t="inlineStr">
        <is>
          <t>Occasional</t>
        </is>
      </c>
      <c r="G8567" t="n">
        <v>1</v>
      </c>
      <c r="H8567" s="24" t="n">
        <v>643.76</v>
      </c>
      <c r="I8567" s="24" t="n">
        <v>349.49</v>
      </c>
      <c r="J8567" s="25" t="n">
        <v>45538</v>
      </c>
      <c r="K8567" s="25" t="n">
        <v>45538</v>
      </c>
      <c r="L8567" t="n">
        <v>2</v>
      </c>
      <c r="M8567" t="n">
        <v>1</v>
      </c>
      <c r="N8567" t="n">
        <v>1</v>
      </c>
      <c r="O8567">
        <f>DATE(2026,1,1)-K8567</f>
        <v/>
      </c>
      <c r="P8567">
        <f>IF(G8567&gt;=2,"Repeat","One-time")</f>
        <v/>
      </c>
    </row>
    <row r="8568">
      <c r="A8568" t="inlineStr">
        <is>
          <t>C05484</t>
        </is>
      </c>
      <c r="B8568" t="inlineStr">
        <is>
          <t>Nikhil Reddy</t>
        </is>
      </c>
      <c r="C8568" t="inlineStr">
        <is>
          <t>Central</t>
        </is>
      </c>
      <c r="D8568" t="inlineStr">
        <is>
          <t>Nagpur</t>
        </is>
      </c>
      <c r="E8568" t="inlineStr">
        <is>
          <t>No</t>
        </is>
      </c>
      <c r="F8568" t="inlineStr">
        <is>
          <t>Hibernating</t>
        </is>
      </c>
      <c r="G8568" t="n">
        <v>1</v>
      </c>
      <c r="H8568" s="24" t="n">
        <v>643.03</v>
      </c>
      <c r="I8568" s="24" t="n">
        <v>115.42</v>
      </c>
      <c r="J8568" s="25" t="n">
        <v>45467</v>
      </c>
      <c r="K8568" s="25" t="n">
        <v>45467</v>
      </c>
      <c r="L8568" t="n">
        <v>1</v>
      </c>
      <c r="M8568" t="n">
        <v>1</v>
      </c>
      <c r="N8568" t="n">
        <v>1</v>
      </c>
      <c r="O8568">
        <f>DATE(2026,1,1)-K8568</f>
        <v/>
      </c>
      <c r="P8568">
        <f>IF(G8568&gt;=2,"Repeat","One-time")</f>
        <v/>
      </c>
    </row>
    <row r="8569">
      <c r="A8569" t="inlineStr">
        <is>
          <t>C10326</t>
        </is>
      </c>
      <c r="B8569" t="inlineStr">
        <is>
          <t>Abhishek Reddy</t>
        </is>
      </c>
      <c r="C8569" t="inlineStr">
        <is>
          <t>North</t>
        </is>
      </c>
      <c r="D8569" t="inlineStr">
        <is>
          <t>Jaipur</t>
        </is>
      </c>
      <c r="E8569" t="inlineStr">
        <is>
          <t>No</t>
        </is>
      </c>
      <c r="F8569" t="inlineStr">
        <is>
          <t>Occasional</t>
        </is>
      </c>
      <c r="G8569" t="n">
        <v>1</v>
      </c>
      <c r="H8569" s="24" t="n">
        <v>641.71</v>
      </c>
      <c r="I8569" s="24" t="n">
        <v>268.89</v>
      </c>
      <c r="J8569" s="25" t="n">
        <v>45932</v>
      </c>
      <c r="K8569" s="25" t="n">
        <v>45932</v>
      </c>
      <c r="L8569" t="n">
        <v>4</v>
      </c>
      <c r="M8569" t="n">
        <v>2</v>
      </c>
      <c r="N8569" t="n">
        <v>1</v>
      </c>
      <c r="O8569">
        <f>DATE(2026,1,1)-K8569</f>
        <v/>
      </c>
      <c r="P8569">
        <f>IF(G8569&gt;=2,"Repeat","One-time")</f>
        <v/>
      </c>
    </row>
    <row r="8570">
      <c r="A8570" t="inlineStr">
        <is>
          <t>C08605</t>
        </is>
      </c>
      <c r="B8570" t="inlineStr">
        <is>
          <t>Abhishek Sharma</t>
        </is>
      </c>
      <c r="C8570" t="inlineStr">
        <is>
          <t>North</t>
        </is>
      </c>
      <c r="D8570" t="inlineStr">
        <is>
          <t>Delhi</t>
        </is>
      </c>
      <c r="E8570" t="inlineStr">
        <is>
          <t>No</t>
        </is>
      </c>
      <c r="F8570" t="inlineStr">
        <is>
          <t>Occasional</t>
        </is>
      </c>
      <c r="G8570" t="n">
        <v>1</v>
      </c>
      <c r="H8570" s="24" t="n">
        <v>636.03</v>
      </c>
      <c r="I8570" s="24" t="n">
        <v>307.12</v>
      </c>
      <c r="J8570" s="25" t="n">
        <v>45738</v>
      </c>
      <c r="K8570" s="25" t="n">
        <v>45738</v>
      </c>
      <c r="L8570" t="n">
        <v>2</v>
      </c>
      <c r="M8570" t="n">
        <v>1</v>
      </c>
      <c r="N8570" t="n">
        <v>1</v>
      </c>
      <c r="O8570">
        <f>DATE(2026,1,1)-K8570</f>
        <v/>
      </c>
      <c r="P8570">
        <f>IF(G8570&gt;=2,"Repeat","One-time")</f>
        <v/>
      </c>
    </row>
    <row r="8571">
      <c r="A8571" t="inlineStr">
        <is>
          <t>C09373</t>
        </is>
      </c>
      <c r="B8571" t="inlineStr">
        <is>
          <t>Joseph Kumar</t>
        </is>
      </c>
      <c r="C8571" t="inlineStr">
        <is>
          <t>North</t>
        </is>
      </c>
      <c r="D8571" t="inlineStr">
        <is>
          <t>Lucknow</t>
        </is>
      </c>
      <c r="E8571" t="inlineStr">
        <is>
          <t>Yes</t>
        </is>
      </c>
      <c r="F8571" t="inlineStr">
        <is>
          <t>Occasional</t>
        </is>
      </c>
      <c r="G8571" t="n">
        <v>1</v>
      </c>
      <c r="H8571" s="24" t="n">
        <v>635.01</v>
      </c>
      <c r="I8571" s="24" t="n">
        <v>82.55</v>
      </c>
      <c r="J8571" s="25" t="n">
        <v>45914</v>
      </c>
      <c r="K8571" s="25" t="n">
        <v>45914</v>
      </c>
      <c r="L8571" t="n">
        <v>3</v>
      </c>
      <c r="M8571" t="n">
        <v>1</v>
      </c>
      <c r="N8571" t="n">
        <v>1</v>
      </c>
      <c r="O8571">
        <f>DATE(2026,1,1)-K8571</f>
        <v/>
      </c>
      <c r="P8571">
        <f>IF(G8571&gt;=2,"Repeat","One-time")</f>
        <v/>
      </c>
    </row>
    <row r="8572">
      <c r="A8572" t="inlineStr">
        <is>
          <t>C06781</t>
        </is>
      </c>
      <c r="B8572" t="inlineStr">
        <is>
          <t>Farhan Pillai</t>
        </is>
      </c>
      <c r="C8572" t="inlineStr">
        <is>
          <t>West</t>
        </is>
      </c>
      <c r="D8572" t="inlineStr">
        <is>
          <t>Pune</t>
        </is>
      </c>
      <c r="E8572" t="inlineStr">
        <is>
          <t>No</t>
        </is>
      </c>
      <c r="F8572" t="inlineStr">
        <is>
          <t>Occasional</t>
        </is>
      </c>
      <c r="G8572" t="n">
        <v>1</v>
      </c>
      <c r="H8572" s="24" t="n">
        <v>635</v>
      </c>
      <c r="I8572" s="24" t="n">
        <v>225.6</v>
      </c>
      <c r="J8572" s="25" t="n">
        <v>45828</v>
      </c>
      <c r="K8572" s="25" t="n">
        <v>45828</v>
      </c>
      <c r="L8572" t="n">
        <v>3</v>
      </c>
      <c r="M8572" t="n">
        <v>1</v>
      </c>
      <c r="N8572" t="n">
        <v>1</v>
      </c>
      <c r="O8572">
        <f>DATE(2026,1,1)-K8572</f>
        <v/>
      </c>
      <c r="P8572">
        <f>IF(G8572&gt;=2,"Repeat","One-time")</f>
        <v/>
      </c>
    </row>
    <row r="8573">
      <c r="A8573" t="inlineStr">
        <is>
          <t>C09700</t>
        </is>
      </c>
      <c r="B8573" t="inlineStr">
        <is>
          <t>Varun Pillai</t>
        </is>
      </c>
      <c r="C8573" t="inlineStr">
        <is>
          <t>North</t>
        </is>
      </c>
      <c r="D8573" t="inlineStr">
        <is>
          <t>Delhi</t>
        </is>
      </c>
      <c r="E8573" t="inlineStr">
        <is>
          <t>Yes</t>
        </is>
      </c>
      <c r="F8573" t="inlineStr">
        <is>
          <t>New</t>
        </is>
      </c>
      <c r="G8573" t="n">
        <v>1</v>
      </c>
      <c r="H8573" s="24" t="n">
        <v>631.76</v>
      </c>
      <c r="I8573" s="24" t="n">
        <v>245.39</v>
      </c>
      <c r="J8573" s="25" t="n">
        <v>46018</v>
      </c>
      <c r="K8573" s="25" t="n">
        <v>46018</v>
      </c>
      <c r="L8573" t="n">
        <v>5</v>
      </c>
      <c r="M8573" t="n">
        <v>1</v>
      </c>
      <c r="N8573" t="n">
        <v>1</v>
      </c>
      <c r="O8573">
        <f>DATE(2026,1,1)-K8573</f>
        <v/>
      </c>
      <c r="P8573">
        <f>IF(G8573&gt;=2,"Repeat","One-time")</f>
        <v/>
      </c>
    </row>
    <row r="8574">
      <c r="A8574" t="inlineStr">
        <is>
          <t>C00809</t>
        </is>
      </c>
      <c r="B8574" t="inlineStr">
        <is>
          <t>Imran Joshi</t>
        </is>
      </c>
      <c r="C8574" t="inlineStr">
        <is>
          <t>South</t>
        </is>
      </c>
      <c r="D8574" t="inlineStr">
        <is>
          <t>Coimbatore</t>
        </is>
      </c>
      <c r="E8574" t="inlineStr">
        <is>
          <t>No</t>
        </is>
      </c>
      <c r="F8574" t="inlineStr">
        <is>
          <t>Hibernating</t>
        </is>
      </c>
      <c r="G8574" t="n">
        <v>1</v>
      </c>
      <c r="H8574" s="24" t="n">
        <v>628.2</v>
      </c>
      <c r="I8574" s="24" t="n">
        <v>140.74</v>
      </c>
      <c r="J8574" s="25" t="n">
        <v>45200</v>
      </c>
      <c r="K8574" s="25" t="n">
        <v>45200</v>
      </c>
      <c r="L8574" t="n">
        <v>1</v>
      </c>
      <c r="M8574" t="n">
        <v>1</v>
      </c>
      <c r="N8574" t="n">
        <v>1</v>
      </c>
      <c r="O8574">
        <f>DATE(2026,1,1)-K8574</f>
        <v/>
      </c>
      <c r="P8574">
        <f>IF(G8574&gt;=2,"Repeat","One-time")</f>
        <v/>
      </c>
    </row>
    <row r="8575">
      <c r="A8575" t="inlineStr">
        <is>
          <t>C07846</t>
        </is>
      </c>
      <c r="B8575" t="inlineStr">
        <is>
          <t>Arjun Chopra</t>
        </is>
      </c>
      <c r="C8575" t="inlineStr">
        <is>
          <t>Central</t>
        </is>
      </c>
      <c r="D8575" t="inlineStr">
        <is>
          <t>Indore</t>
        </is>
      </c>
      <c r="E8575" t="inlineStr">
        <is>
          <t>Yes</t>
        </is>
      </c>
      <c r="F8575" t="inlineStr">
        <is>
          <t>Occasional</t>
        </is>
      </c>
      <c r="G8575" t="n">
        <v>1</v>
      </c>
      <c r="H8575" s="24" t="n">
        <v>625.76</v>
      </c>
      <c r="I8575" s="24" t="n">
        <v>286.38</v>
      </c>
      <c r="J8575" s="25" t="n">
        <v>45751</v>
      </c>
      <c r="K8575" s="25" t="n">
        <v>45751</v>
      </c>
      <c r="L8575" t="n">
        <v>2</v>
      </c>
      <c r="M8575" t="n">
        <v>1</v>
      </c>
      <c r="N8575" t="n">
        <v>1</v>
      </c>
      <c r="O8575">
        <f>DATE(2026,1,1)-K8575</f>
        <v/>
      </c>
      <c r="P8575">
        <f>IF(G8575&gt;=2,"Repeat","One-time")</f>
        <v/>
      </c>
    </row>
    <row r="8576">
      <c r="A8576" t="inlineStr">
        <is>
          <t>C10080</t>
        </is>
      </c>
      <c r="B8576" t="inlineStr">
        <is>
          <t>Deepak Nair</t>
        </is>
      </c>
      <c r="C8576" t="inlineStr">
        <is>
          <t>West</t>
        </is>
      </c>
      <c r="D8576" t="inlineStr">
        <is>
          <t>Mumbai</t>
        </is>
      </c>
      <c r="E8576" t="inlineStr">
        <is>
          <t>No</t>
        </is>
      </c>
      <c r="F8576" t="inlineStr">
        <is>
          <t>New</t>
        </is>
      </c>
      <c r="G8576" t="n">
        <v>1</v>
      </c>
      <c r="H8576" s="24" t="n">
        <v>625.76</v>
      </c>
      <c r="I8576" s="24" t="n">
        <v>269.01</v>
      </c>
      <c r="J8576" s="25" t="n">
        <v>46004</v>
      </c>
      <c r="K8576" s="25" t="n">
        <v>46004</v>
      </c>
      <c r="L8576" t="n">
        <v>5</v>
      </c>
      <c r="M8576" t="n">
        <v>2</v>
      </c>
      <c r="N8576" t="n">
        <v>1</v>
      </c>
      <c r="O8576">
        <f>DATE(2026,1,1)-K8576</f>
        <v/>
      </c>
      <c r="P8576">
        <f>IF(G8576&gt;=2,"Repeat","One-time")</f>
        <v/>
      </c>
    </row>
    <row r="8577">
      <c r="A8577" t="inlineStr">
        <is>
          <t>C11064</t>
        </is>
      </c>
      <c r="B8577" t="inlineStr">
        <is>
          <t>Ananya Mishra</t>
        </is>
      </c>
      <c r="C8577" t="inlineStr">
        <is>
          <t>South</t>
        </is>
      </c>
      <c r="D8577" t="inlineStr">
        <is>
          <t>Bengaluru</t>
        </is>
      </c>
      <c r="E8577" t="inlineStr">
        <is>
          <t>No</t>
        </is>
      </c>
      <c r="F8577" t="inlineStr">
        <is>
          <t>New</t>
        </is>
      </c>
      <c r="G8577" t="n">
        <v>1</v>
      </c>
      <c r="H8577" s="24" t="n">
        <v>625.76</v>
      </c>
      <c r="I8577" s="24" t="n">
        <v>269.01</v>
      </c>
      <c r="J8577" s="25" t="n">
        <v>45945</v>
      </c>
      <c r="K8577" s="25" t="n">
        <v>45945</v>
      </c>
      <c r="L8577" t="n">
        <v>4</v>
      </c>
      <c r="M8577" t="n">
        <v>2</v>
      </c>
      <c r="N8577" t="n">
        <v>1</v>
      </c>
      <c r="O8577">
        <f>DATE(2026,1,1)-K8577</f>
        <v/>
      </c>
      <c r="P8577">
        <f>IF(G8577&gt;=2,"Repeat","One-time")</f>
        <v/>
      </c>
    </row>
    <row r="8578">
      <c r="A8578" t="inlineStr">
        <is>
          <t>C09125</t>
        </is>
      </c>
      <c r="B8578" t="inlineStr">
        <is>
          <t>Amit Ghosh</t>
        </is>
      </c>
      <c r="C8578" t="inlineStr">
        <is>
          <t>Central</t>
        </is>
      </c>
      <c r="D8578" t="inlineStr">
        <is>
          <t>Indore</t>
        </is>
      </c>
      <c r="E8578" t="inlineStr">
        <is>
          <t>Yes</t>
        </is>
      </c>
      <c r="F8578" t="inlineStr">
        <is>
          <t>Occasional</t>
        </is>
      </c>
      <c r="G8578" t="n">
        <v>1</v>
      </c>
      <c r="H8578" s="24" t="n">
        <v>625.17</v>
      </c>
      <c r="I8578" s="24" t="n">
        <v>255.85</v>
      </c>
      <c r="J8578" s="25" t="n">
        <v>45905</v>
      </c>
      <c r="K8578" s="25" t="n">
        <v>45905</v>
      </c>
      <c r="L8578" t="n">
        <v>3</v>
      </c>
      <c r="M8578" t="n">
        <v>1</v>
      </c>
      <c r="N8578" t="n">
        <v>1</v>
      </c>
      <c r="O8578">
        <f>DATE(2026,1,1)-K8578</f>
        <v/>
      </c>
      <c r="P8578">
        <f>IF(G8578&gt;=2,"Repeat","One-time")</f>
        <v/>
      </c>
    </row>
    <row r="8579">
      <c r="A8579" t="inlineStr">
        <is>
          <t>C08337</t>
        </is>
      </c>
      <c r="B8579" t="inlineStr">
        <is>
          <t>Varun Mehta</t>
        </is>
      </c>
      <c r="C8579" t="inlineStr">
        <is>
          <t>West</t>
        </is>
      </c>
      <c r="D8579" t="inlineStr">
        <is>
          <t>Mumbai</t>
        </is>
      </c>
      <c r="E8579" t="inlineStr">
        <is>
          <t>No</t>
        </is>
      </c>
      <c r="F8579" t="inlineStr">
        <is>
          <t>Occasional</t>
        </is>
      </c>
      <c r="G8579" t="n">
        <v>1</v>
      </c>
      <c r="H8579" s="24" t="n">
        <v>621.05</v>
      </c>
      <c r="I8579" s="24" t="n">
        <v>80.19</v>
      </c>
      <c r="J8579" s="25" t="n">
        <v>45866</v>
      </c>
      <c r="K8579" s="25" t="n">
        <v>45866</v>
      </c>
      <c r="L8579" t="n">
        <v>3</v>
      </c>
      <c r="M8579" t="n">
        <v>1</v>
      </c>
      <c r="N8579" t="n">
        <v>1</v>
      </c>
      <c r="O8579">
        <f>DATE(2026,1,1)-K8579</f>
        <v/>
      </c>
      <c r="P8579">
        <f>IF(G8579&gt;=2,"Repeat","One-time")</f>
        <v/>
      </c>
    </row>
    <row r="8580">
      <c r="A8580" t="inlineStr">
        <is>
          <t>C11653</t>
        </is>
      </c>
      <c r="B8580" t="inlineStr">
        <is>
          <t>Ayesha Mishra</t>
        </is>
      </c>
      <c r="C8580" t="inlineStr">
        <is>
          <t>Central</t>
        </is>
      </c>
      <c r="D8580" t="inlineStr">
        <is>
          <t>Bhopal</t>
        </is>
      </c>
      <c r="E8580" t="inlineStr">
        <is>
          <t>No</t>
        </is>
      </c>
      <c r="F8580" t="inlineStr">
        <is>
          <t>New</t>
        </is>
      </c>
      <c r="G8580" t="n">
        <v>1</v>
      </c>
      <c r="H8580" s="24" t="n">
        <v>620.03</v>
      </c>
      <c r="I8580" s="24" t="n">
        <v>164.1</v>
      </c>
      <c r="J8580" s="25" t="n">
        <v>46022</v>
      </c>
      <c r="K8580" s="25" t="n">
        <v>46022</v>
      </c>
      <c r="L8580" t="n">
        <v>5</v>
      </c>
      <c r="M8580" t="n">
        <v>2</v>
      </c>
      <c r="N8580" t="n">
        <v>1</v>
      </c>
      <c r="O8580">
        <f>DATE(2026,1,1)-K8580</f>
        <v/>
      </c>
      <c r="P8580">
        <f>IF(G8580&gt;=2,"Repeat","One-time")</f>
        <v/>
      </c>
    </row>
    <row r="8581">
      <c r="A8581" t="inlineStr">
        <is>
          <t>C00722</t>
        </is>
      </c>
      <c r="B8581" t="inlineStr">
        <is>
          <t>Harpreet Iyer</t>
        </is>
      </c>
      <c r="C8581" t="inlineStr">
        <is>
          <t>South</t>
        </is>
      </c>
      <c r="D8581" t="inlineStr">
        <is>
          <t>Hyderabad</t>
        </is>
      </c>
      <c r="E8581" t="inlineStr">
        <is>
          <t>No</t>
        </is>
      </c>
      <c r="F8581" t="inlineStr">
        <is>
          <t>Hibernating</t>
        </is>
      </c>
      <c r="G8581" t="n">
        <v>1</v>
      </c>
      <c r="H8581" s="24" t="n">
        <v>619.65</v>
      </c>
      <c r="I8581" s="24" t="n">
        <v>212.93</v>
      </c>
      <c r="J8581" s="25" t="n">
        <v>44946</v>
      </c>
      <c r="K8581" s="25" t="n">
        <v>44946</v>
      </c>
      <c r="L8581" t="n">
        <v>1</v>
      </c>
      <c r="M8581" t="n">
        <v>1</v>
      </c>
      <c r="N8581" t="n">
        <v>1</v>
      </c>
      <c r="O8581">
        <f>DATE(2026,1,1)-K8581</f>
        <v/>
      </c>
      <c r="P8581">
        <f>IF(G8581&gt;=2,"Repeat","One-time")</f>
        <v/>
      </c>
    </row>
    <row r="8582">
      <c r="A8582" t="inlineStr">
        <is>
          <t>C04175</t>
        </is>
      </c>
      <c r="B8582" t="inlineStr">
        <is>
          <t>Maria Chopra</t>
        </is>
      </c>
      <c r="C8582" t="inlineStr">
        <is>
          <t>South</t>
        </is>
      </c>
      <c r="D8582" t="inlineStr">
        <is>
          <t>Chennai</t>
        </is>
      </c>
      <c r="E8582" t="inlineStr">
        <is>
          <t>Yes</t>
        </is>
      </c>
      <c r="F8582" t="inlineStr">
        <is>
          <t>Hibernating</t>
        </is>
      </c>
      <c r="G8582" t="n">
        <v>1</v>
      </c>
      <c r="H8582" s="24" t="n">
        <v>619.48</v>
      </c>
      <c r="I8582" s="24" t="n">
        <v>132.46</v>
      </c>
      <c r="J8582" s="25" t="n">
        <v>45367</v>
      </c>
      <c r="K8582" s="25" t="n">
        <v>45367</v>
      </c>
      <c r="L8582" t="n">
        <v>1</v>
      </c>
      <c r="M8582" t="n">
        <v>1</v>
      </c>
      <c r="N8582" t="n">
        <v>1</v>
      </c>
      <c r="O8582">
        <f>DATE(2026,1,1)-K8582</f>
        <v/>
      </c>
      <c r="P8582">
        <f>IF(G8582&gt;=2,"Repeat","One-time")</f>
        <v/>
      </c>
    </row>
    <row r="8583">
      <c r="A8583" t="inlineStr">
        <is>
          <t>C01102</t>
        </is>
      </c>
      <c r="B8583" t="inlineStr">
        <is>
          <t>Ayesha Mukherjee</t>
        </is>
      </c>
      <c r="C8583" t="inlineStr">
        <is>
          <t>South</t>
        </is>
      </c>
      <c r="D8583" t="inlineStr">
        <is>
          <t>Bengaluru</t>
        </is>
      </c>
      <c r="E8583" t="inlineStr">
        <is>
          <t>No</t>
        </is>
      </c>
      <c r="F8583" t="inlineStr">
        <is>
          <t>Hibernating</t>
        </is>
      </c>
      <c r="G8583" t="n">
        <v>1</v>
      </c>
      <c r="H8583" s="24" t="n">
        <v>619</v>
      </c>
      <c r="I8583" s="24" t="n">
        <v>313.98</v>
      </c>
      <c r="J8583" s="25" t="n">
        <v>44988</v>
      </c>
      <c r="K8583" s="25" t="n">
        <v>44988</v>
      </c>
      <c r="L8583" t="n">
        <v>1</v>
      </c>
      <c r="M8583" t="n">
        <v>1</v>
      </c>
      <c r="N8583" t="n">
        <v>1</v>
      </c>
      <c r="O8583">
        <f>DATE(2026,1,1)-K8583</f>
        <v/>
      </c>
      <c r="P8583">
        <f>IF(G8583&gt;=2,"Repeat","One-time")</f>
        <v/>
      </c>
    </row>
    <row r="8584">
      <c r="A8584" t="inlineStr">
        <is>
          <t>C02390</t>
        </is>
      </c>
      <c r="B8584" t="inlineStr">
        <is>
          <t>Nikhil Reddy</t>
        </is>
      </c>
      <c r="C8584" t="inlineStr">
        <is>
          <t>East</t>
        </is>
      </c>
      <c r="D8584" t="inlineStr">
        <is>
          <t>Patna</t>
        </is>
      </c>
      <c r="E8584" t="inlineStr">
        <is>
          <t>No</t>
        </is>
      </c>
      <c r="F8584" t="inlineStr">
        <is>
          <t>Occasional</t>
        </is>
      </c>
      <c r="G8584" t="n">
        <v>1</v>
      </c>
      <c r="H8584" s="24" t="n">
        <v>615.89</v>
      </c>
      <c r="I8584" s="24" t="n">
        <v>75.84999999999999</v>
      </c>
      <c r="J8584" s="25" t="n">
        <v>45506</v>
      </c>
      <c r="K8584" s="25" t="n">
        <v>45506</v>
      </c>
      <c r="L8584" t="n">
        <v>2</v>
      </c>
      <c r="M8584" t="n">
        <v>1</v>
      </c>
      <c r="N8584" t="n">
        <v>1</v>
      </c>
      <c r="O8584">
        <f>DATE(2026,1,1)-K8584</f>
        <v/>
      </c>
      <c r="P8584">
        <f>IF(G8584&gt;=2,"Repeat","One-time")</f>
        <v/>
      </c>
    </row>
    <row r="8585">
      <c r="A8585" t="inlineStr">
        <is>
          <t>C10488</t>
        </is>
      </c>
      <c r="B8585" t="inlineStr">
        <is>
          <t>Deepak Singh</t>
        </is>
      </c>
      <c r="C8585" t="inlineStr">
        <is>
          <t>West</t>
        </is>
      </c>
      <c r="D8585" t="inlineStr">
        <is>
          <t>Pune</t>
        </is>
      </c>
      <c r="E8585" t="inlineStr">
        <is>
          <t>No</t>
        </is>
      </c>
      <c r="F8585" t="inlineStr">
        <is>
          <t>New</t>
        </is>
      </c>
      <c r="G8585" t="n">
        <v>1</v>
      </c>
      <c r="H8585" s="24" t="n">
        <v>613.48</v>
      </c>
      <c r="I8585" s="24" t="n">
        <v>247.39</v>
      </c>
      <c r="J8585" s="25" t="n">
        <v>45933</v>
      </c>
      <c r="K8585" s="25" t="n">
        <v>45933</v>
      </c>
      <c r="L8585" t="n">
        <v>4</v>
      </c>
      <c r="M8585" t="n">
        <v>2</v>
      </c>
      <c r="N8585" t="n">
        <v>1</v>
      </c>
      <c r="O8585">
        <f>DATE(2026,1,1)-K8585</f>
        <v/>
      </c>
      <c r="P8585">
        <f>IF(G8585&gt;=2,"Repeat","One-time")</f>
        <v/>
      </c>
    </row>
    <row r="8586">
      <c r="A8586" t="inlineStr">
        <is>
          <t>C07868</t>
        </is>
      </c>
      <c r="B8586" t="inlineStr">
        <is>
          <t>Aarav Menon</t>
        </is>
      </c>
      <c r="C8586" t="inlineStr">
        <is>
          <t>West</t>
        </is>
      </c>
      <c r="D8586" t="inlineStr">
        <is>
          <t>Mumbai</t>
        </is>
      </c>
      <c r="E8586" t="inlineStr">
        <is>
          <t>No</t>
        </is>
      </c>
      <c r="F8586" t="inlineStr">
        <is>
          <t>New</t>
        </is>
      </c>
      <c r="G8586" t="n">
        <v>1</v>
      </c>
      <c r="H8586" s="24" t="n">
        <v>613.48</v>
      </c>
      <c r="I8586" s="24" t="n">
        <v>247.39</v>
      </c>
      <c r="J8586" s="25" t="n">
        <v>46005</v>
      </c>
      <c r="K8586" s="25" t="n">
        <v>46005</v>
      </c>
      <c r="L8586" t="n">
        <v>5</v>
      </c>
      <c r="M8586" t="n">
        <v>1</v>
      </c>
      <c r="N8586" t="n">
        <v>1</v>
      </c>
      <c r="O8586">
        <f>DATE(2026,1,1)-K8586</f>
        <v/>
      </c>
      <c r="P8586">
        <f>IF(G8586&gt;=2,"Repeat","One-time")</f>
        <v/>
      </c>
    </row>
    <row r="8587">
      <c r="A8587" t="inlineStr">
        <is>
          <t>C00926</t>
        </is>
      </c>
      <c r="B8587" t="inlineStr">
        <is>
          <t>Arjun Pillai</t>
        </is>
      </c>
      <c r="C8587" t="inlineStr">
        <is>
          <t>South</t>
        </is>
      </c>
      <c r="D8587" t="inlineStr">
        <is>
          <t>Bengaluru</t>
        </is>
      </c>
      <c r="E8587" t="inlineStr">
        <is>
          <t>Yes</t>
        </is>
      </c>
      <c r="F8587" t="inlineStr">
        <is>
          <t>Occasional</t>
        </is>
      </c>
      <c r="G8587" t="n">
        <v>1</v>
      </c>
      <c r="H8587" s="24" t="n">
        <v>612.71</v>
      </c>
      <c r="I8587" s="24" t="n">
        <v>125.05</v>
      </c>
      <c r="J8587" s="25" t="n">
        <v>45616</v>
      </c>
      <c r="K8587" s="25" t="n">
        <v>45616</v>
      </c>
      <c r="L8587" t="n">
        <v>2</v>
      </c>
      <c r="M8587" t="n">
        <v>1</v>
      </c>
      <c r="N8587" t="n">
        <v>1</v>
      </c>
      <c r="O8587">
        <f>DATE(2026,1,1)-K8587</f>
        <v/>
      </c>
      <c r="P8587">
        <f>IF(G8587&gt;=2,"Repeat","One-time")</f>
        <v/>
      </c>
    </row>
    <row r="8588">
      <c r="A8588" t="inlineStr">
        <is>
          <t>C04135</t>
        </is>
      </c>
      <c r="B8588" t="inlineStr">
        <is>
          <t>Divya Ghosh</t>
        </is>
      </c>
      <c r="C8588" t="inlineStr">
        <is>
          <t>West</t>
        </is>
      </c>
      <c r="D8588" t="inlineStr">
        <is>
          <t>Ahmedabad</t>
        </is>
      </c>
      <c r="E8588" t="inlineStr">
        <is>
          <t>No</t>
        </is>
      </c>
      <c r="F8588" t="inlineStr">
        <is>
          <t>Occasional</t>
        </is>
      </c>
      <c r="G8588" t="n">
        <v>1</v>
      </c>
      <c r="H8588" s="24" t="n">
        <v>611.5700000000001</v>
      </c>
      <c r="I8588" s="24" t="n">
        <v>294.35</v>
      </c>
      <c r="J8588" s="25" t="n">
        <v>45494</v>
      </c>
      <c r="K8588" s="25" t="n">
        <v>45494</v>
      </c>
      <c r="L8588" t="n">
        <v>2</v>
      </c>
      <c r="M8588" t="n">
        <v>1</v>
      </c>
      <c r="N8588" t="n">
        <v>1</v>
      </c>
      <c r="O8588">
        <f>DATE(2026,1,1)-K8588</f>
        <v/>
      </c>
      <c r="P8588">
        <f>IF(G8588&gt;=2,"Repeat","One-time")</f>
        <v/>
      </c>
    </row>
    <row r="8589">
      <c r="A8589" t="inlineStr">
        <is>
          <t>C04501</t>
        </is>
      </c>
      <c r="B8589" t="inlineStr">
        <is>
          <t>Deepak Singh</t>
        </is>
      </c>
      <c r="C8589" t="inlineStr">
        <is>
          <t>North</t>
        </is>
      </c>
      <c r="D8589" t="inlineStr">
        <is>
          <t>Jaipur</t>
        </is>
      </c>
      <c r="E8589" t="inlineStr">
        <is>
          <t>Yes</t>
        </is>
      </c>
      <c r="F8589" t="inlineStr">
        <is>
          <t>Occasional</t>
        </is>
      </c>
      <c r="G8589" t="n">
        <v>1</v>
      </c>
      <c r="H8589" s="24" t="n">
        <v>611.5700000000001</v>
      </c>
      <c r="I8589" s="24" t="n">
        <v>295.31</v>
      </c>
      <c r="J8589" s="25" t="n">
        <v>45526</v>
      </c>
      <c r="K8589" s="25" t="n">
        <v>45526</v>
      </c>
      <c r="L8589" t="n">
        <v>2</v>
      </c>
      <c r="M8589" t="n">
        <v>1</v>
      </c>
      <c r="N8589" t="n">
        <v>1</v>
      </c>
      <c r="O8589">
        <f>DATE(2026,1,1)-K8589</f>
        <v/>
      </c>
      <c r="P8589">
        <f>IF(G8589&gt;=2,"Repeat","One-time")</f>
        <v/>
      </c>
    </row>
    <row r="8590">
      <c r="A8590" t="inlineStr">
        <is>
          <t>C04824</t>
        </is>
      </c>
      <c r="B8590" t="inlineStr">
        <is>
          <t>Varun Mehta</t>
        </is>
      </c>
      <c r="C8590" t="inlineStr">
        <is>
          <t>West</t>
        </is>
      </c>
      <c r="D8590" t="inlineStr">
        <is>
          <t>Surat</t>
        </is>
      </c>
      <c r="E8590" t="inlineStr">
        <is>
          <t>No</t>
        </is>
      </c>
      <c r="F8590" t="inlineStr">
        <is>
          <t>Occasional</t>
        </is>
      </c>
      <c r="G8590" t="n">
        <v>1</v>
      </c>
      <c r="H8590" s="24" t="n">
        <v>611.5700000000001</v>
      </c>
      <c r="I8590" s="24" t="n">
        <v>162.22</v>
      </c>
      <c r="J8590" s="25" t="n">
        <v>45520</v>
      </c>
      <c r="K8590" s="25" t="n">
        <v>45520</v>
      </c>
      <c r="L8590" t="n">
        <v>2</v>
      </c>
      <c r="M8590" t="n">
        <v>1</v>
      </c>
      <c r="N8590" t="n">
        <v>1</v>
      </c>
      <c r="O8590">
        <f>DATE(2026,1,1)-K8590</f>
        <v/>
      </c>
      <c r="P8590">
        <f>IF(G8590&gt;=2,"Repeat","One-time")</f>
        <v/>
      </c>
    </row>
    <row r="8591">
      <c r="A8591" t="inlineStr">
        <is>
          <t>C01726</t>
        </is>
      </c>
      <c r="B8591" t="inlineStr">
        <is>
          <t>Ananya Thakur</t>
        </is>
      </c>
      <c r="C8591" t="inlineStr">
        <is>
          <t>South</t>
        </is>
      </c>
      <c r="D8591" t="inlineStr">
        <is>
          <t>Chennai</t>
        </is>
      </c>
      <c r="E8591" t="inlineStr">
        <is>
          <t>No</t>
        </is>
      </c>
      <c r="F8591" t="inlineStr">
        <is>
          <t>Hibernating</t>
        </is>
      </c>
      <c r="G8591" t="n">
        <v>1</v>
      </c>
      <c r="H8591" s="24" t="n">
        <v>611.1</v>
      </c>
      <c r="I8591" s="24" t="n">
        <v>215</v>
      </c>
      <c r="J8591" s="25" t="n">
        <v>45154</v>
      </c>
      <c r="K8591" s="25" t="n">
        <v>45154</v>
      </c>
      <c r="L8591" t="n">
        <v>1</v>
      </c>
      <c r="M8591" t="n">
        <v>1</v>
      </c>
      <c r="N8591" t="n">
        <v>1</v>
      </c>
      <c r="O8591">
        <f>DATE(2026,1,1)-K8591</f>
        <v/>
      </c>
      <c r="P8591">
        <f>IF(G8591&gt;=2,"Repeat","One-time")</f>
        <v/>
      </c>
    </row>
    <row r="8592">
      <c r="A8592" t="inlineStr">
        <is>
          <t>C09124</t>
        </is>
      </c>
      <c r="B8592" t="inlineStr">
        <is>
          <t>Rohan Pillai</t>
        </is>
      </c>
      <c r="C8592" t="inlineStr">
        <is>
          <t>Central</t>
        </is>
      </c>
      <c r="D8592" t="inlineStr">
        <is>
          <t>Indore</t>
        </is>
      </c>
      <c r="E8592" t="inlineStr">
        <is>
          <t>No</t>
        </is>
      </c>
      <c r="F8592" t="inlineStr">
        <is>
          <t>Occasional</t>
        </is>
      </c>
      <c r="G8592" t="n">
        <v>1</v>
      </c>
      <c r="H8592" s="24" t="n">
        <v>605.86</v>
      </c>
      <c r="I8592" s="24" t="n">
        <v>124.39</v>
      </c>
      <c r="J8592" s="25" t="n">
        <v>45789</v>
      </c>
      <c r="K8592" s="25" t="n">
        <v>45789</v>
      </c>
      <c r="L8592" t="n">
        <v>3</v>
      </c>
      <c r="M8592" t="n">
        <v>1</v>
      </c>
      <c r="N8592" t="n">
        <v>1</v>
      </c>
      <c r="O8592">
        <f>DATE(2026,1,1)-K8592</f>
        <v/>
      </c>
      <c r="P8592">
        <f>IF(G8592&gt;=2,"Repeat","One-time")</f>
        <v/>
      </c>
    </row>
    <row r="8593">
      <c r="A8593" t="inlineStr">
        <is>
          <t>C07832</t>
        </is>
      </c>
      <c r="B8593" t="inlineStr">
        <is>
          <t>Suresh Kumar</t>
        </is>
      </c>
      <c r="C8593" t="inlineStr">
        <is>
          <t>West</t>
        </is>
      </c>
      <c r="D8593" t="inlineStr">
        <is>
          <t>Surat</t>
        </is>
      </c>
      <c r="E8593" t="inlineStr">
        <is>
          <t>No</t>
        </is>
      </c>
      <c r="F8593" t="inlineStr">
        <is>
          <t>Occasional</t>
        </is>
      </c>
      <c r="G8593" t="n">
        <v>1</v>
      </c>
      <c r="H8593" s="24" t="n">
        <v>605.21</v>
      </c>
      <c r="I8593" s="24" t="n">
        <v>223.61</v>
      </c>
      <c r="J8593" s="25" t="n">
        <v>45924</v>
      </c>
      <c r="K8593" s="25" t="n">
        <v>45924</v>
      </c>
      <c r="L8593" t="n">
        <v>3</v>
      </c>
      <c r="M8593" t="n">
        <v>1</v>
      </c>
      <c r="N8593" t="n">
        <v>1</v>
      </c>
      <c r="O8593">
        <f>DATE(2026,1,1)-K8593</f>
        <v/>
      </c>
      <c r="P8593">
        <f>IF(G8593&gt;=2,"Repeat","One-time")</f>
        <v/>
      </c>
    </row>
    <row r="8594">
      <c r="A8594" t="inlineStr">
        <is>
          <t>C10707</t>
        </is>
      </c>
      <c r="B8594" t="inlineStr">
        <is>
          <t>Shreya Joshi</t>
        </is>
      </c>
      <c r="C8594" t="inlineStr">
        <is>
          <t>North</t>
        </is>
      </c>
      <c r="D8594" t="inlineStr">
        <is>
          <t>Jaipur</t>
        </is>
      </c>
      <c r="E8594" t="inlineStr">
        <is>
          <t>No</t>
        </is>
      </c>
      <c r="F8594" t="inlineStr">
        <is>
          <t>New</t>
        </is>
      </c>
      <c r="G8594" t="n">
        <v>1</v>
      </c>
      <c r="H8594" s="24" t="n">
        <v>604.9400000000001</v>
      </c>
      <c r="I8594" s="24" t="n">
        <v>119.18</v>
      </c>
      <c r="J8594" s="25" t="n">
        <v>45937</v>
      </c>
      <c r="K8594" s="25" t="n">
        <v>45937</v>
      </c>
      <c r="L8594" t="n">
        <v>4</v>
      </c>
      <c r="M8594" t="n">
        <v>2</v>
      </c>
      <c r="N8594" t="n">
        <v>1</v>
      </c>
      <c r="O8594">
        <f>DATE(2026,1,1)-K8594</f>
        <v/>
      </c>
      <c r="P8594">
        <f>IF(G8594&gt;=2,"Repeat","One-time")</f>
        <v/>
      </c>
    </row>
    <row r="8595">
      <c r="A8595" t="inlineStr">
        <is>
          <t>C06614</t>
        </is>
      </c>
      <c r="B8595" t="inlineStr">
        <is>
          <t>Riya Verma</t>
        </is>
      </c>
      <c r="C8595" t="inlineStr">
        <is>
          <t>West</t>
        </is>
      </c>
      <c r="D8595" t="inlineStr">
        <is>
          <t>Mumbai</t>
        </is>
      </c>
      <c r="E8595" t="inlineStr">
        <is>
          <t>No</t>
        </is>
      </c>
      <c r="F8595" t="inlineStr">
        <is>
          <t>New</t>
        </is>
      </c>
      <c r="G8595" t="n">
        <v>1</v>
      </c>
      <c r="H8595" s="24" t="n">
        <v>604.83</v>
      </c>
      <c r="I8595" s="24" t="n">
        <v>103.22</v>
      </c>
      <c r="J8595" s="25" t="n">
        <v>45957</v>
      </c>
      <c r="K8595" s="25" t="n">
        <v>45957</v>
      </c>
      <c r="L8595" t="n">
        <v>4</v>
      </c>
      <c r="M8595" t="n">
        <v>1</v>
      </c>
      <c r="N8595" t="n">
        <v>1</v>
      </c>
      <c r="O8595">
        <f>DATE(2026,1,1)-K8595</f>
        <v/>
      </c>
      <c r="P8595">
        <f>IF(G8595&gt;=2,"Repeat","One-time")</f>
        <v/>
      </c>
    </row>
    <row r="8596">
      <c r="A8596" t="inlineStr">
        <is>
          <t>C11123</t>
        </is>
      </c>
      <c r="B8596" t="inlineStr">
        <is>
          <t>Karan Banerjee</t>
        </is>
      </c>
      <c r="C8596" t="inlineStr">
        <is>
          <t>South</t>
        </is>
      </c>
      <c r="D8596" t="inlineStr">
        <is>
          <t>Hyderabad</t>
        </is>
      </c>
      <c r="E8596" t="inlineStr">
        <is>
          <t>No</t>
        </is>
      </c>
      <c r="F8596" t="inlineStr">
        <is>
          <t>New</t>
        </is>
      </c>
      <c r="G8596" t="n">
        <v>1</v>
      </c>
      <c r="H8596" s="24" t="n">
        <v>603.97</v>
      </c>
      <c r="I8596" s="24" t="n">
        <v>116.37</v>
      </c>
      <c r="J8596" s="25" t="n">
        <v>45958</v>
      </c>
      <c r="K8596" s="25" t="n">
        <v>45958</v>
      </c>
      <c r="L8596" t="n">
        <v>4</v>
      </c>
      <c r="M8596" t="n">
        <v>2</v>
      </c>
      <c r="N8596" t="n">
        <v>1</v>
      </c>
      <c r="O8596">
        <f>DATE(2026,1,1)-K8596</f>
        <v/>
      </c>
      <c r="P8596">
        <f>IF(G8596&gt;=2,"Repeat","One-time")</f>
        <v/>
      </c>
    </row>
    <row r="8597">
      <c r="A8597" t="inlineStr">
        <is>
          <t>C07586</t>
        </is>
      </c>
      <c r="B8597" t="inlineStr">
        <is>
          <t>Rohan Khan</t>
        </is>
      </c>
      <c r="C8597" t="inlineStr">
        <is>
          <t>West</t>
        </is>
      </c>
      <c r="D8597" t="inlineStr">
        <is>
          <t>Pune</t>
        </is>
      </c>
      <c r="E8597" t="inlineStr">
        <is>
          <t>No</t>
        </is>
      </c>
      <c r="F8597" t="inlineStr">
        <is>
          <t>Occasional</t>
        </is>
      </c>
      <c r="G8597" t="n">
        <v>1</v>
      </c>
      <c r="H8597" s="24" t="n">
        <v>603.85</v>
      </c>
      <c r="I8597" s="24" t="n">
        <v>98.19</v>
      </c>
      <c r="J8597" s="25" t="n">
        <v>45861</v>
      </c>
      <c r="K8597" s="25" t="n">
        <v>45861</v>
      </c>
      <c r="L8597" t="n">
        <v>3</v>
      </c>
      <c r="M8597" t="n">
        <v>1</v>
      </c>
      <c r="N8597" t="n">
        <v>1</v>
      </c>
      <c r="O8597">
        <f>DATE(2026,1,1)-K8597</f>
        <v/>
      </c>
      <c r="P8597">
        <f>IF(G8597&gt;=2,"Repeat","One-time")</f>
        <v/>
      </c>
    </row>
    <row r="8598">
      <c r="A8598" t="inlineStr">
        <is>
          <t>C06028</t>
        </is>
      </c>
      <c r="B8598" t="inlineStr">
        <is>
          <t>Ritu Sinha</t>
        </is>
      </c>
      <c r="C8598" t="inlineStr">
        <is>
          <t>Central</t>
        </is>
      </c>
      <c r="D8598" t="inlineStr">
        <is>
          <t>Nagpur</t>
        </is>
      </c>
      <c r="E8598" t="inlineStr">
        <is>
          <t>Yes</t>
        </is>
      </c>
      <c r="F8598" t="inlineStr">
        <is>
          <t>Occasional</t>
        </is>
      </c>
      <c r="G8598" t="n">
        <v>1</v>
      </c>
      <c r="H8598" s="24" t="n">
        <v>602.5599999999999</v>
      </c>
      <c r="I8598" s="24" t="n">
        <v>273.65</v>
      </c>
      <c r="J8598" s="25" t="n">
        <v>45666</v>
      </c>
      <c r="K8598" s="25" t="n">
        <v>45666</v>
      </c>
      <c r="L8598" t="n">
        <v>2</v>
      </c>
      <c r="M8598" t="n">
        <v>1</v>
      </c>
      <c r="N8598" t="n">
        <v>1</v>
      </c>
      <c r="O8598">
        <f>DATE(2026,1,1)-K8598</f>
        <v/>
      </c>
      <c r="P8598">
        <f>IF(G8598&gt;=2,"Repeat","One-time")</f>
        <v/>
      </c>
    </row>
    <row r="8599">
      <c r="A8599" t="inlineStr">
        <is>
          <t>C11264</t>
        </is>
      </c>
      <c r="B8599" t="inlineStr">
        <is>
          <t>Divya Pillai</t>
        </is>
      </c>
      <c r="C8599" t="inlineStr">
        <is>
          <t>East</t>
        </is>
      </c>
      <c r="D8599" t="inlineStr">
        <is>
          <t>Kolkata</t>
        </is>
      </c>
      <c r="E8599" t="inlineStr">
        <is>
          <t>Yes</t>
        </is>
      </c>
      <c r="F8599" t="inlineStr">
        <is>
          <t>New</t>
        </is>
      </c>
      <c r="G8599" t="n">
        <v>1</v>
      </c>
      <c r="H8599" s="24" t="n">
        <v>602.5599999999999</v>
      </c>
      <c r="I8599" s="24" t="n">
        <v>296.52</v>
      </c>
      <c r="J8599" s="25" t="n">
        <v>45983</v>
      </c>
      <c r="K8599" s="25" t="n">
        <v>45983</v>
      </c>
      <c r="L8599" t="n">
        <v>4</v>
      </c>
      <c r="M8599" t="n">
        <v>2</v>
      </c>
      <c r="N8599" t="n">
        <v>1</v>
      </c>
      <c r="O8599">
        <f>DATE(2026,1,1)-K8599</f>
        <v/>
      </c>
      <c r="P8599">
        <f>IF(G8599&gt;=2,"Repeat","One-time")</f>
        <v/>
      </c>
    </row>
    <row r="8600">
      <c r="A8600" t="inlineStr">
        <is>
          <t>C11205</t>
        </is>
      </c>
      <c r="B8600" t="inlineStr">
        <is>
          <t>Tanvi Agarwal</t>
        </is>
      </c>
      <c r="C8600" t="inlineStr">
        <is>
          <t>Central</t>
        </is>
      </c>
      <c r="D8600" t="inlineStr">
        <is>
          <t>Indore</t>
        </is>
      </c>
      <c r="E8600" t="inlineStr">
        <is>
          <t>Yes</t>
        </is>
      </c>
      <c r="F8600" t="inlineStr">
        <is>
          <t>New</t>
        </is>
      </c>
      <c r="G8600" t="n">
        <v>1</v>
      </c>
      <c r="H8600" s="24" t="n">
        <v>602.5599999999999</v>
      </c>
      <c r="I8600" s="24" t="n">
        <v>273.65</v>
      </c>
      <c r="J8600" s="25" t="n">
        <v>45977</v>
      </c>
      <c r="K8600" s="25" t="n">
        <v>45977</v>
      </c>
      <c r="L8600" t="n">
        <v>4</v>
      </c>
      <c r="M8600" t="n">
        <v>2</v>
      </c>
      <c r="N8600" t="n">
        <v>1</v>
      </c>
      <c r="O8600">
        <f>DATE(2026,1,1)-K8600</f>
        <v/>
      </c>
      <c r="P8600">
        <f>IF(G8600&gt;=2,"Repeat","One-time")</f>
        <v/>
      </c>
    </row>
    <row r="8601">
      <c r="A8601" t="inlineStr">
        <is>
          <t>C08870</t>
        </is>
      </c>
      <c r="B8601" t="inlineStr">
        <is>
          <t>Karan Singh</t>
        </is>
      </c>
      <c r="C8601" t="inlineStr">
        <is>
          <t>South</t>
        </is>
      </c>
      <c r="D8601" t="inlineStr">
        <is>
          <t>Kochi</t>
        </is>
      </c>
      <c r="E8601" t="inlineStr">
        <is>
          <t>Yes</t>
        </is>
      </c>
      <c r="F8601" t="inlineStr">
        <is>
          <t>New</t>
        </is>
      </c>
      <c r="G8601" t="n">
        <v>1</v>
      </c>
      <c r="H8601" s="24" t="n">
        <v>601.59</v>
      </c>
      <c r="I8601" s="24" t="n">
        <v>54.01</v>
      </c>
      <c r="J8601" s="25" t="n">
        <v>45952</v>
      </c>
      <c r="K8601" s="25" t="n">
        <v>45952</v>
      </c>
      <c r="L8601" t="n">
        <v>4</v>
      </c>
      <c r="M8601" t="n">
        <v>1</v>
      </c>
      <c r="N8601" t="n">
        <v>1</v>
      </c>
      <c r="O8601">
        <f>DATE(2026,1,1)-K8601</f>
        <v/>
      </c>
      <c r="P8601">
        <f>IF(G8601&gt;=2,"Repeat","One-time")</f>
        <v/>
      </c>
    </row>
    <row r="8602">
      <c r="A8602" t="inlineStr">
        <is>
          <t>C05770</t>
        </is>
      </c>
      <c r="B8602" t="inlineStr">
        <is>
          <t>Gurpreet Banerjee</t>
        </is>
      </c>
      <c r="C8602" t="inlineStr">
        <is>
          <t>Central</t>
        </is>
      </c>
      <c r="D8602" t="inlineStr">
        <is>
          <t>Indore</t>
        </is>
      </c>
      <c r="E8602" t="inlineStr">
        <is>
          <t>No</t>
        </is>
      </c>
      <c r="F8602" t="inlineStr">
        <is>
          <t>Occasional</t>
        </is>
      </c>
      <c r="G8602" t="n">
        <v>1</v>
      </c>
      <c r="H8602" s="24" t="n">
        <v>597.17</v>
      </c>
      <c r="I8602" s="24" t="n">
        <v>41.47</v>
      </c>
      <c r="J8602" s="25" t="n">
        <v>45520</v>
      </c>
      <c r="K8602" s="25" t="n">
        <v>45520</v>
      </c>
      <c r="L8602" t="n">
        <v>2</v>
      </c>
      <c r="M8602" t="n">
        <v>1</v>
      </c>
      <c r="N8602" t="n">
        <v>1</v>
      </c>
      <c r="O8602">
        <f>DATE(2026,1,1)-K8602</f>
        <v/>
      </c>
      <c r="P8602">
        <f>IF(G8602&gt;=2,"Repeat","One-time")</f>
        <v/>
      </c>
    </row>
    <row r="8603">
      <c r="A8603" t="inlineStr">
        <is>
          <t>C09090</t>
        </is>
      </c>
      <c r="B8603" t="inlineStr">
        <is>
          <t>Pooja Ghosh</t>
        </is>
      </c>
      <c r="C8603" t="inlineStr">
        <is>
          <t>West</t>
        </is>
      </c>
      <c r="D8603" t="inlineStr">
        <is>
          <t>Mumbai</t>
        </is>
      </c>
      <c r="E8603" t="inlineStr">
        <is>
          <t>No</t>
        </is>
      </c>
      <c r="F8603" t="inlineStr">
        <is>
          <t>Occasional</t>
        </is>
      </c>
      <c r="G8603" t="n">
        <v>1</v>
      </c>
      <c r="H8603" s="24" t="n">
        <v>593.8</v>
      </c>
      <c r="I8603" s="24" t="n">
        <v>307.1</v>
      </c>
      <c r="J8603" s="25" t="n">
        <v>45895</v>
      </c>
      <c r="K8603" s="25" t="n">
        <v>45895</v>
      </c>
      <c r="L8603" t="n">
        <v>3</v>
      </c>
      <c r="M8603" t="n">
        <v>1</v>
      </c>
      <c r="N8603" t="n">
        <v>1</v>
      </c>
      <c r="O8603">
        <f>DATE(2026,1,1)-K8603</f>
        <v/>
      </c>
      <c r="P8603">
        <f>IF(G8603&gt;=2,"Repeat","One-time")</f>
        <v/>
      </c>
    </row>
    <row r="8604">
      <c r="A8604" t="inlineStr">
        <is>
          <t>C11640</t>
        </is>
      </c>
      <c r="B8604" t="inlineStr">
        <is>
          <t>Maria Yadav</t>
        </is>
      </c>
      <c r="C8604" t="inlineStr">
        <is>
          <t>North</t>
        </is>
      </c>
      <c r="D8604" t="inlineStr">
        <is>
          <t>Gurugram</t>
        </is>
      </c>
      <c r="E8604" t="inlineStr">
        <is>
          <t>No</t>
        </is>
      </c>
      <c r="F8604" t="inlineStr">
        <is>
          <t>New</t>
        </is>
      </c>
      <c r="G8604" t="n">
        <v>1</v>
      </c>
      <c r="H8604" s="24" t="n">
        <v>593.8</v>
      </c>
      <c r="I8604" s="24" t="n">
        <v>307.1</v>
      </c>
      <c r="J8604" s="25" t="n">
        <v>46006</v>
      </c>
      <c r="K8604" s="25" t="n">
        <v>46006</v>
      </c>
      <c r="L8604" t="n">
        <v>5</v>
      </c>
      <c r="M8604" t="n">
        <v>2</v>
      </c>
      <c r="N8604" t="n">
        <v>1</v>
      </c>
      <c r="O8604">
        <f>DATE(2026,1,1)-K8604</f>
        <v/>
      </c>
      <c r="P8604">
        <f>IF(G8604&gt;=2,"Repeat","One-time")</f>
        <v/>
      </c>
    </row>
    <row r="8605">
      <c r="A8605" t="inlineStr">
        <is>
          <t>C00591</t>
        </is>
      </c>
      <c r="B8605" t="inlineStr">
        <is>
          <t>Priya Singh</t>
        </is>
      </c>
      <c r="C8605" t="inlineStr">
        <is>
          <t>South</t>
        </is>
      </c>
      <c r="D8605" t="inlineStr">
        <is>
          <t>Bengaluru</t>
        </is>
      </c>
      <c r="E8605" t="inlineStr">
        <is>
          <t>No</t>
        </is>
      </c>
      <c r="F8605" t="inlineStr">
        <is>
          <t>Hibernating</t>
        </is>
      </c>
      <c r="G8605" t="n">
        <v>1</v>
      </c>
      <c r="H8605" s="24" t="n">
        <v>593.1</v>
      </c>
      <c r="I8605" s="24" t="n">
        <v>88.81999999999999</v>
      </c>
      <c r="J8605" s="25" t="n">
        <v>45002</v>
      </c>
      <c r="K8605" s="25" t="n">
        <v>45002</v>
      </c>
      <c r="L8605" t="n">
        <v>1</v>
      </c>
      <c r="M8605" t="n">
        <v>1</v>
      </c>
      <c r="N8605" t="n">
        <v>1</v>
      </c>
      <c r="O8605">
        <f>DATE(2026,1,1)-K8605</f>
        <v/>
      </c>
      <c r="P8605">
        <f>IF(G8605&gt;=2,"Repeat","One-time")</f>
        <v/>
      </c>
    </row>
    <row r="8606">
      <c r="A8606" t="inlineStr">
        <is>
          <t>C10868</t>
        </is>
      </c>
      <c r="B8606" t="inlineStr">
        <is>
          <t>Meera Verma</t>
        </is>
      </c>
      <c r="C8606" t="inlineStr">
        <is>
          <t>South</t>
        </is>
      </c>
      <c r="D8606" t="inlineStr">
        <is>
          <t>Chennai</t>
        </is>
      </c>
      <c r="E8606" t="inlineStr">
        <is>
          <t>No</t>
        </is>
      </c>
      <c r="F8606" t="inlineStr">
        <is>
          <t>New</t>
        </is>
      </c>
      <c r="G8606" t="n">
        <v>1</v>
      </c>
      <c r="H8606" s="24" t="n">
        <v>592.8200000000001</v>
      </c>
      <c r="I8606" s="24" t="n">
        <v>253.44</v>
      </c>
      <c r="J8606" s="25" t="n">
        <v>45957</v>
      </c>
      <c r="K8606" s="25" t="n">
        <v>45957</v>
      </c>
      <c r="L8606" t="n">
        <v>4</v>
      </c>
      <c r="M8606" t="n">
        <v>2</v>
      </c>
      <c r="N8606" t="n">
        <v>1</v>
      </c>
      <c r="O8606">
        <f>DATE(2026,1,1)-K8606</f>
        <v/>
      </c>
      <c r="P8606">
        <f>IF(G8606&gt;=2,"Repeat","One-time")</f>
        <v/>
      </c>
    </row>
    <row r="8607">
      <c r="A8607" t="inlineStr">
        <is>
          <t>C10872</t>
        </is>
      </c>
      <c r="B8607" t="inlineStr">
        <is>
          <t>Manish Pillai</t>
        </is>
      </c>
      <c r="C8607" t="inlineStr">
        <is>
          <t>West</t>
        </is>
      </c>
      <c r="D8607" t="inlineStr">
        <is>
          <t>Mumbai</t>
        </is>
      </c>
      <c r="E8607" t="inlineStr">
        <is>
          <t>No</t>
        </is>
      </c>
      <c r="F8607" t="inlineStr">
        <is>
          <t>New</t>
        </is>
      </c>
      <c r="G8607" t="n">
        <v>1</v>
      </c>
      <c r="H8607" s="24" t="n">
        <v>590.9400000000001</v>
      </c>
      <c r="I8607" s="24" t="n">
        <v>203.54</v>
      </c>
      <c r="J8607" s="25" t="n">
        <v>45988</v>
      </c>
      <c r="K8607" s="25" t="n">
        <v>45988</v>
      </c>
      <c r="L8607" t="n">
        <v>5</v>
      </c>
      <c r="M8607" t="n">
        <v>2</v>
      </c>
      <c r="N8607" t="n">
        <v>1</v>
      </c>
      <c r="O8607">
        <f>DATE(2026,1,1)-K8607</f>
        <v/>
      </c>
      <c r="P8607">
        <f>IF(G8607&gt;=2,"Repeat","One-time")</f>
        <v/>
      </c>
    </row>
    <row r="8608">
      <c r="A8608" t="inlineStr">
        <is>
          <t>C03632</t>
        </is>
      </c>
      <c r="B8608" t="inlineStr">
        <is>
          <t>Rohan Iyer</t>
        </is>
      </c>
      <c r="C8608" t="inlineStr">
        <is>
          <t>West</t>
        </is>
      </c>
      <c r="D8608" t="inlineStr">
        <is>
          <t>Ahmedabad</t>
        </is>
      </c>
      <c r="E8608" t="inlineStr">
        <is>
          <t>No</t>
        </is>
      </c>
      <c r="F8608" t="inlineStr">
        <is>
          <t>Hibernating</t>
        </is>
      </c>
      <c r="G8608" t="n">
        <v>1</v>
      </c>
      <c r="H8608" s="24" t="n">
        <v>590.4</v>
      </c>
      <c r="I8608" s="24" t="n">
        <v>229.8</v>
      </c>
      <c r="J8608" s="25" t="n">
        <v>45274</v>
      </c>
      <c r="K8608" s="25" t="n">
        <v>45274</v>
      </c>
      <c r="L8608" t="n">
        <v>1</v>
      </c>
      <c r="M8608" t="n">
        <v>1</v>
      </c>
      <c r="N8608" t="n">
        <v>1</v>
      </c>
      <c r="O8608">
        <f>DATE(2026,1,1)-K8608</f>
        <v/>
      </c>
      <c r="P8608">
        <f>IF(G8608&gt;=2,"Repeat","One-time")</f>
        <v/>
      </c>
    </row>
    <row r="8609">
      <c r="A8609" t="inlineStr">
        <is>
          <t>C02338</t>
        </is>
      </c>
      <c r="B8609" t="inlineStr">
        <is>
          <t>Deepak Mehta</t>
        </is>
      </c>
      <c r="C8609" t="inlineStr">
        <is>
          <t>South</t>
        </is>
      </c>
      <c r="D8609" t="inlineStr">
        <is>
          <t>Bengaluru</t>
        </is>
      </c>
      <c r="E8609" t="inlineStr">
        <is>
          <t>No</t>
        </is>
      </c>
      <c r="F8609" t="inlineStr">
        <is>
          <t>Hibernating</t>
        </is>
      </c>
      <c r="G8609" t="n">
        <v>1</v>
      </c>
      <c r="H8609" s="24" t="n">
        <v>588.05</v>
      </c>
      <c r="I8609" s="24" t="n">
        <v>155.98</v>
      </c>
      <c r="J8609" s="25" t="n">
        <v>45169</v>
      </c>
      <c r="K8609" s="25" t="n">
        <v>45169</v>
      </c>
      <c r="L8609" t="n">
        <v>1</v>
      </c>
      <c r="M8609" t="n">
        <v>1</v>
      </c>
      <c r="N8609" t="n">
        <v>1</v>
      </c>
      <c r="O8609">
        <f>DATE(2026,1,1)-K8609</f>
        <v/>
      </c>
      <c r="P8609">
        <f>IF(G8609&gt;=2,"Repeat","One-time")</f>
        <v/>
      </c>
    </row>
    <row r="8610">
      <c r="A8610" t="inlineStr">
        <is>
          <t>C10388</t>
        </is>
      </c>
      <c r="B8610" t="inlineStr">
        <is>
          <t>Manish Rao</t>
        </is>
      </c>
      <c r="C8610" t="inlineStr">
        <is>
          <t>West</t>
        </is>
      </c>
      <c r="D8610" t="inlineStr">
        <is>
          <t>Pune</t>
        </is>
      </c>
      <c r="E8610" t="inlineStr">
        <is>
          <t>No</t>
        </is>
      </c>
      <c r="F8610" t="inlineStr">
        <is>
          <t>New</t>
        </is>
      </c>
      <c r="G8610" t="n">
        <v>1</v>
      </c>
      <c r="H8610" s="24" t="n">
        <v>587.53</v>
      </c>
      <c r="I8610" s="24" t="n">
        <v>159.11</v>
      </c>
      <c r="J8610" s="25" t="n">
        <v>45960</v>
      </c>
      <c r="K8610" s="25" t="n">
        <v>45960</v>
      </c>
      <c r="L8610" t="n">
        <v>4</v>
      </c>
      <c r="M8610" t="n">
        <v>2</v>
      </c>
      <c r="N8610" t="n">
        <v>1</v>
      </c>
      <c r="O8610">
        <f>DATE(2026,1,1)-K8610</f>
        <v/>
      </c>
      <c r="P8610">
        <f>IF(G8610&gt;=2,"Repeat","One-time")</f>
        <v/>
      </c>
    </row>
    <row r="8611">
      <c r="A8611" t="inlineStr">
        <is>
          <t>C07189</t>
        </is>
      </c>
      <c r="B8611" t="inlineStr">
        <is>
          <t>Shreya Sinha</t>
        </is>
      </c>
      <c r="C8611" t="inlineStr">
        <is>
          <t>East</t>
        </is>
      </c>
      <c r="D8611" t="inlineStr">
        <is>
          <t>Kolkata</t>
        </is>
      </c>
      <c r="E8611" t="inlineStr">
        <is>
          <t>No</t>
        </is>
      </c>
      <c r="F8611" t="inlineStr">
        <is>
          <t>Occasional</t>
        </is>
      </c>
      <c r="G8611" t="n">
        <v>1</v>
      </c>
      <c r="H8611" s="24" t="n">
        <v>586.55</v>
      </c>
      <c r="I8611" s="24" t="n">
        <v>45.69</v>
      </c>
      <c r="J8611" s="25" t="n">
        <v>45698</v>
      </c>
      <c r="K8611" s="25" t="n">
        <v>45698</v>
      </c>
      <c r="L8611" t="n">
        <v>2</v>
      </c>
      <c r="M8611" t="n">
        <v>1</v>
      </c>
      <c r="N8611" t="n">
        <v>1</v>
      </c>
      <c r="O8611">
        <f>DATE(2026,1,1)-K8611</f>
        <v/>
      </c>
      <c r="P8611">
        <f>IF(G8611&gt;=2,"Repeat","One-time")</f>
        <v/>
      </c>
    </row>
    <row r="8612">
      <c r="A8612" t="inlineStr">
        <is>
          <t>C10519</t>
        </is>
      </c>
      <c r="B8612" t="inlineStr">
        <is>
          <t>Maria Shah</t>
        </is>
      </c>
      <c r="C8612" t="inlineStr">
        <is>
          <t>South</t>
        </is>
      </c>
      <c r="D8612" t="inlineStr">
        <is>
          <t>Coimbatore</t>
        </is>
      </c>
      <c r="E8612" t="inlineStr">
        <is>
          <t>No</t>
        </is>
      </c>
      <c r="F8612" t="inlineStr">
        <is>
          <t>New</t>
        </is>
      </c>
      <c r="G8612" t="n">
        <v>1</v>
      </c>
      <c r="H8612" s="24" t="n">
        <v>586.55</v>
      </c>
      <c r="I8612" s="24" t="n">
        <v>73.31</v>
      </c>
      <c r="J8612" s="25" t="n">
        <v>45979</v>
      </c>
      <c r="K8612" s="25" t="n">
        <v>45979</v>
      </c>
      <c r="L8612" t="n">
        <v>4</v>
      </c>
      <c r="M8612" t="n">
        <v>2</v>
      </c>
      <c r="N8612" t="n">
        <v>1</v>
      </c>
      <c r="O8612">
        <f>DATE(2026,1,1)-K8612</f>
        <v/>
      </c>
      <c r="P8612">
        <f>IF(G8612&gt;=2,"Repeat","One-time")</f>
        <v/>
      </c>
    </row>
    <row r="8613">
      <c r="A8613" t="inlineStr">
        <is>
          <t>C01852</t>
        </is>
      </c>
      <c r="B8613" t="inlineStr">
        <is>
          <t>Arjun Das</t>
        </is>
      </c>
      <c r="C8613" t="inlineStr">
        <is>
          <t>South</t>
        </is>
      </c>
      <c r="D8613" t="inlineStr">
        <is>
          <t>Hyderabad</t>
        </is>
      </c>
      <c r="E8613" t="inlineStr">
        <is>
          <t>No</t>
        </is>
      </c>
      <c r="F8613" t="inlineStr">
        <is>
          <t>Hibernating</t>
        </is>
      </c>
      <c r="G8613" t="n">
        <v>1</v>
      </c>
      <c r="H8613" s="24" t="n">
        <v>584.1</v>
      </c>
      <c r="I8613" s="24" t="n">
        <v>300.24</v>
      </c>
      <c r="J8613" s="25" t="n">
        <v>45071</v>
      </c>
      <c r="K8613" s="25" t="n">
        <v>45071</v>
      </c>
      <c r="L8613" t="n">
        <v>1</v>
      </c>
      <c r="M8613" t="n">
        <v>1</v>
      </c>
      <c r="N8613" t="n">
        <v>1</v>
      </c>
      <c r="O8613">
        <f>DATE(2026,1,1)-K8613</f>
        <v/>
      </c>
      <c r="P8613">
        <f>IF(G8613&gt;=2,"Repeat","One-time")</f>
        <v/>
      </c>
    </row>
    <row r="8614">
      <c r="A8614" t="inlineStr">
        <is>
          <t>C04014</t>
        </is>
      </c>
      <c r="B8614" t="inlineStr">
        <is>
          <t>Nikhil Reddy</t>
        </is>
      </c>
      <c r="C8614" t="inlineStr">
        <is>
          <t>East</t>
        </is>
      </c>
      <c r="D8614" t="inlineStr">
        <is>
          <t>Kolkata</t>
        </is>
      </c>
      <c r="E8614" t="inlineStr">
        <is>
          <t>No</t>
        </is>
      </c>
      <c r="F8614" t="inlineStr">
        <is>
          <t>Hibernating</t>
        </is>
      </c>
      <c r="G8614" t="n">
        <v>1</v>
      </c>
      <c r="H8614" s="24" t="n">
        <v>580.3200000000001</v>
      </c>
      <c r="I8614" s="24" t="n">
        <v>162.16</v>
      </c>
      <c r="J8614" s="25" t="n">
        <v>45376</v>
      </c>
      <c r="K8614" s="25" t="n">
        <v>45376</v>
      </c>
      <c r="L8614" t="n">
        <v>1</v>
      </c>
      <c r="M8614" t="n">
        <v>1</v>
      </c>
      <c r="N8614" t="n">
        <v>1</v>
      </c>
      <c r="O8614">
        <f>DATE(2026,1,1)-K8614</f>
        <v/>
      </c>
      <c r="P8614">
        <f>IF(G8614&gt;=2,"Repeat","One-time")</f>
        <v/>
      </c>
    </row>
    <row r="8615">
      <c r="A8615" t="inlineStr">
        <is>
          <t>C08594</t>
        </is>
      </c>
      <c r="B8615" t="inlineStr">
        <is>
          <t>Karan Banerjee</t>
        </is>
      </c>
      <c r="C8615" t="inlineStr">
        <is>
          <t>North</t>
        </is>
      </c>
      <c r="D8615" t="inlineStr">
        <is>
          <t>Gurugram</t>
        </is>
      </c>
      <c r="E8615" t="inlineStr">
        <is>
          <t>Yes</t>
        </is>
      </c>
      <c r="F8615" t="inlineStr">
        <is>
          <t>Occasional</t>
        </is>
      </c>
      <c r="G8615" t="n">
        <v>1</v>
      </c>
      <c r="H8615" s="24" t="n">
        <v>571.3</v>
      </c>
      <c r="I8615" s="24" t="n">
        <v>60.58</v>
      </c>
      <c r="J8615" s="25" t="n">
        <v>45779</v>
      </c>
      <c r="K8615" s="25" t="n">
        <v>45779</v>
      </c>
      <c r="L8615" t="n">
        <v>3</v>
      </c>
      <c r="M8615" t="n">
        <v>1</v>
      </c>
      <c r="N8615" t="n">
        <v>1</v>
      </c>
      <c r="O8615">
        <f>DATE(2026,1,1)-K8615</f>
        <v/>
      </c>
      <c r="P8615">
        <f>IF(G8615&gt;=2,"Repeat","One-time")</f>
        <v/>
      </c>
    </row>
    <row r="8616">
      <c r="A8616" t="inlineStr">
        <is>
          <t>C04967</t>
        </is>
      </c>
      <c r="B8616" t="inlineStr">
        <is>
          <t>Sanjay Sinha</t>
        </is>
      </c>
      <c r="C8616" t="inlineStr">
        <is>
          <t>Central</t>
        </is>
      </c>
      <c r="D8616" t="inlineStr">
        <is>
          <t>Indore</t>
        </is>
      </c>
      <c r="E8616" t="inlineStr">
        <is>
          <t>No</t>
        </is>
      </c>
      <c r="F8616" t="inlineStr">
        <is>
          <t>Occasional</t>
        </is>
      </c>
      <c r="G8616" t="n">
        <v>1</v>
      </c>
      <c r="H8616" s="24" t="n">
        <v>570.96</v>
      </c>
      <c r="I8616" s="24" t="n">
        <v>169.7</v>
      </c>
      <c r="J8616" s="25" t="n">
        <v>45556</v>
      </c>
      <c r="K8616" s="25" t="n">
        <v>45556</v>
      </c>
      <c r="L8616" t="n">
        <v>2</v>
      </c>
      <c r="M8616" t="n">
        <v>1</v>
      </c>
      <c r="N8616" t="n">
        <v>1</v>
      </c>
      <c r="O8616">
        <f>DATE(2026,1,1)-K8616</f>
        <v/>
      </c>
      <c r="P8616">
        <f>IF(G8616&gt;=2,"Repeat","One-time")</f>
        <v/>
      </c>
    </row>
    <row r="8617">
      <c r="A8617" t="inlineStr">
        <is>
          <t>C03351</t>
        </is>
      </c>
      <c r="B8617" t="inlineStr">
        <is>
          <t>Imran Singh</t>
        </is>
      </c>
      <c r="C8617" t="inlineStr">
        <is>
          <t>East</t>
        </is>
      </c>
      <c r="D8617" t="inlineStr">
        <is>
          <t>Bhubaneswar</t>
        </is>
      </c>
      <c r="E8617" t="inlineStr">
        <is>
          <t>No</t>
        </is>
      </c>
      <c r="F8617" t="inlineStr">
        <is>
          <t>Occasional</t>
        </is>
      </c>
      <c r="G8617" t="n">
        <v>1</v>
      </c>
      <c r="H8617" s="24" t="n">
        <v>564.11</v>
      </c>
      <c r="I8617" s="24" t="n">
        <v>146.8</v>
      </c>
      <c r="J8617" s="25" t="n">
        <v>45671</v>
      </c>
      <c r="K8617" s="25" t="n">
        <v>45671</v>
      </c>
      <c r="L8617" t="n">
        <v>2</v>
      </c>
      <c r="M8617" t="n">
        <v>1</v>
      </c>
      <c r="N8617" t="n">
        <v>1</v>
      </c>
      <c r="O8617">
        <f>DATE(2026,1,1)-K8617</f>
        <v/>
      </c>
      <c r="P8617">
        <f>IF(G8617&gt;=2,"Repeat","One-time")</f>
        <v/>
      </c>
    </row>
    <row r="8618">
      <c r="A8618" t="inlineStr">
        <is>
          <t>C07949</t>
        </is>
      </c>
      <c r="B8618" t="inlineStr">
        <is>
          <t>Diya Rao</t>
        </is>
      </c>
      <c r="C8618" t="inlineStr">
        <is>
          <t>West</t>
        </is>
      </c>
      <c r="D8618" t="inlineStr">
        <is>
          <t>Pune</t>
        </is>
      </c>
      <c r="E8618" t="inlineStr">
        <is>
          <t>Yes</t>
        </is>
      </c>
      <c r="F8618" t="inlineStr">
        <is>
          <t>Occasional</t>
        </is>
      </c>
      <c r="G8618" t="n">
        <v>1</v>
      </c>
      <c r="H8618" s="24" t="n">
        <v>564.11</v>
      </c>
      <c r="I8618" s="24" t="n">
        <v>146.8</v>
      </c>
      <c r="J8618" s="25" t="n">
        <v>45868</v>
      </c>
      <c r="K8618" s="25" t="n">
        <v>45868</v>
      </c>
      <c r="L8618" t="n">
        <v>3</v>
      </c>
      <c r="M8618" t="n">
        <v>1</v>
      </c>
      <c r="N8618" t="n">
        <v>1</v>
      </c>
      <c r="O8618">
        <f>DATE(2026,1,1)-K8618</f>
        <v/>
      </c>
      <c r="P8618">
        <f>IF(G8618&gt;=2,"Repeat","One-time")</f>
        <v/>
      </c>
    </row>
    <row r="8619">
      <c r="A8619" t="inlineStr">
        <is>
          <t>C10677</t>
        </is>
      </c>
      <c r="B8619" t="inlineStr">
        <is>
          <t>Pooja Kapoor</t>
        </is>
      </c>
      <c r="C8619" t="inlineStr">
        <is>
          <t>West</t>
        </is>
      </c>
      <c r="D8619" t="inlineStr">
        <is>
          <t>Mumbai</t>
        </is>
      </c>
      <c r="E8619" t="inlineStr">
        <is>
          <t>No</t>
        </is>
      </c>
      <c r="F8619" t="inlineStr">
        <is>
          <t>New</t>
        </is>
      </c>
      <c r="G8619" t="n">
        <v>1</v>
      </c>
      <c r="H8619" s="24" t="n">
        <v>563.62</v>
      </c>
      <c r="I8619" s="24" t="n">
        <v>235.33</v>
      </c>
      <c r="J8619" s="25" t="n">
        <v>46019</v>
      </c>
      <c r="K8619" s="25" t="n">
        <v>46019</v>
      </c>
      <c r="L8619" t="n">
        <v>5</v>
      </c>
      <c r="M8619" t="n">
        <v>2</v>
      </c>
      <c r="N8619" t="n">
        <v>1</v>
      </c>
      <c r="O8619">
        <f>DATE(2026,1,1)-K8619</f>
        <v/>
      </c>
      <c r="P8619">
        <f>IF(G8619&gt;=2,"Repeat","One-time")</f>
        <v/>
      </c>
    </row>
    <row r="8620">
      <c r="A8620" t="inlineStr">
        <is>
          <t>C08351</t>
        </is>
      </c>
      <c r="B8620" t="inlineStr">
        <is>
          <t>Sneha Singh</t>
        </is>
      </c>
      <c r="C8620" t="inlineStr">
        <is>
          <t>West</t>
        </is>
      </c>
      <c r="D8620" t="inlineStr">
        <is>
          <t>Ahmedabad</t>
        </is>
      </c>
      <c r="E8620" t="inlineStr">
        <is>
          <t>No</t>
        </is>
      </c>
      <c r="F8620" t="inlineStr">
        <is>
          <t>Occasional</t>
        </is>
      </c>
      <c r="G8620" t="n">
        <v>1</v>
      </c>
      <c r="H8620" s="24" t="n">
        <v>560.27</v>
      </c>
      <c r="I8620" s="24" t="n">
        <v>151.49</v>
      </c>
      <c r="J8620" s="25" t="n">
        <v>45781</v>
      </c>
      <c r="K8620" s="25" t="n">
        <v>45781</v>
      </c>
      <c r="L8620" t="n">
        <v>3</v>
      </c>
      <c r="M8620" t="n">
        <v>1</v>
      </c>
      <c r="N8620" t="n">
        <v>1</v>
      </c>
      <c r="O8620">
        <f>DATE(2026,1,1)-K8620</f>
        <v/>
      </c>
      <c r="P8620">
        <f>IF(G8620&gt;=2,"Repeat","One-time")</f>
        <v/>
      </c>
    </row>
    <row r="8621">
      <c r="A8621" t="inlineStr">
        <is>
          <t>C03491</t>
        </is>
      </c>
      <c r="B8621" t="inlineStr">
        <is>
          <t>Diya Khan</t>
        </is>
      </c>
      <c r="C8621" t="inlineStr">
        <is>
          <t>West</t>
        </is>
      </c>
      <c r="D8621" t="inlineStr">
        <is>
          <t>Panaji</t>
        </is>
      </c>
      <c r="E8621" t="inlineStr">
        <is>
          <t>Yes</t>
        </is>
      </c>
      <c r="F8621" t="inlineStr">
        <is>
          <t>Hibernating</t>
        </is>
      </c>
      <c r="G8621" t="n">
        <v>1</v>
      </c>
      <c r="H8621" s="24" t="n">
        <v>558.45</v>
      </c>
      <c r="I8621" s="24" t="n">
        <v>65.13</v>
      </c>
      <c r="J8621" s="25" t="n">
        <v>45256</v>
      </c>
      <c r="K8621" s="25" t="n">
        <v>45256</v>
      </c>
      <c r="L8621" t="n">
        <v>1</v>
      </c>
      <c r="M8621" t="n">
        <v>1</v>
      </c>
      <c r="N8621" t="n">
        <v>1</v>
      </c>
      <c r="O8621">
        <f>DATE(2026,1,1)-K8621</f>
        <v/>
      </c>
      <c r="P8621">
        <f>IF(G8621&gt;=2,"Repeat","One-time")</f>
        <v/>
      </c>
    </row>
    <row r="8622">
      <c r="A8622" t="inlineStr">
        <is>
          <t>C11848</t>
        </is>
      </c>
      <c r="B8622" t="inlineStr">
        <is>
          <t>Pooja Mehta</t>
        </is>
      </c>
      <c r="C8622" t="inlineStr">
        <is>
          <t>North</t>
        </is>
      </c>
      <c r="D8622" t="inlineStr">
        <is>
          <t>Jaipur</t>
        </is>
      </c>
      <c r="E8622" t="inlineStr">
        <is>
          <t>No</t>
        </is>
      </c>
      <c r="F8622" t="inlineStr">
        <is>
          <t>New</t>
        </is>
      </c>
      <c r="G8622" t="n">
        <v>1</v>
      </c>
      <c r="H8622" s="24" t="n">
        <v>557.13</v>
      </c>
      <c r="I8622" s="24" t="n">
        <v>161.23</v>
      </c>
      <c r="J8622" s="25" t="n">
        <v>46018</v>
      </c>
      <c r="K8622" s="25" t="n">
        <v>46018</v>
      </c>
      <c r="L8622" t="n">
        <v>5</v>
      </c>
      <c r="M8622" t="n">
        <v>2</v>
      </c>
      <c r="N8622" t="n">
        <v>1</v>
      </c>
      <c r="O8622">
        <f>DATE(2026,1,1)-K8622</f>
        <v/>
      </c>
      <c r="P8622">
        <f>IF(G8622&gt;=2,"Repeat","One-time")</f>
        <v/>
      </c>
    </row>
    <row r="8623">
      <c r="A8623" t="inlineStr">
        <is>
          <t>C03640</t>
        </is>
      </c>
      <c r="B8623" t="inlineStr">
        <is>
          <t>Gurpreet Reddy</t>
        </is>
      </c>
      <c r="C8623" t="inlineStr">
        <is>
          <t>North</t>
        </is>
      </c>
      <c r="D8623" t="inlineStr">
        <is>
          <t>Lucknow</t>
        </is>
      </c>
      <c r="E8623" t="inlineStr">
        <is>
          <t>No</t>
        </is>
      </c>
      <c r="F8623" t="inlineStr">
        <is>
          <t>Hibernating</t>
        </is>
      </c>
      <c r="G8623" t="n">
        <v>1</v>
      </c>
      <c r="H8623" s="24" t="n">
        <v>554.27</v>
      </c>
      <c r="I8623" s="24" t="n">
        <v>70.09999999999999</v>
      </c>
      <c r="J8623" s="25" t="n">
        <v>45490</v>
      </c>
      <c r="K8623" s="25" t="n">
        <v>45490</v>
      </c>
      <c r="L8623" t="n">
        <v>1</v>
      </c>
      <c r="M8623" t="n">
        <v>1</v>
      </c>
      <c r="N8623" t="n">
        <v>1</v>
      </c>
      <c r="O8623">
        <f>DATE(2026,1,1)-K8623</f>
        <v/>
      </c>
      <c r="P8623">
        <f>IF(G8623&gt;=2,"Repeat","One-time")</f>
        <v/>
      </c>
    </row>
    <row r="8624">
      <c r="A8624" t="inlineStr">
        <is>
          <t>C11746</t>
        </is>
      </c>
      <c r="B8624" t="inlineStr">
        <is>
          <t>Farhan Reddy</t>
        </is>
      </c>
      <c r="C8624" t="inlineStr">
        <is>
          <t>South</t>
        </is>
      </c>
      <c r="D8624" t="inlineStr">
        <is>
          <t>Chennai</t>
        </is>
      </c>
      <c r="E8624" t="inlineStr">
        <is>
          <t>No</t>
        </is>
      </c>
      <c r="F8624" t="inlineStr">
        <is>
          <t>New</t>
        </is>
      </c>
      <c r="G8624" t="n">
        <v>1</v>
      </c>
      <c r="H8624" s="24" t="n">
        <v>553.83</v>
      </c>
      <c r="I8624" s="24" t="n">
        <v>209.62</v>
      </c>
      <c r="J8624" s="25" t="n">
        <v>46003</v>
      </c>
      <c r="K8624" s="25" t="n">
        <v>46003</v>
      </c>
      <c r="L8624" t="n">
        <v>5</v>
      </c>
      <c r="M8624" t="n">
        <v>2</v>
      </c>
      <c r="N8624" t="n">
        <v>1</v>
      </c>
      <c r="O8624">
        <f>DATE(2026,1,1)-K8624</f>
        <v/>
      </c>
      <c r="P8624">
        <f>IF(G8624&gt;=2,"Repeat","One-time")</f>
        <v/>
      </c>
    </row>
    <row r="8625">
      <c r="A8625" t="inlineStr">
        <is>
          <t>C06432</t>
        </is>
      </c>
      <c r="B8625" t="inlineStr">
        <is>
          <t>Pooja Fernandes</t>
        </is>
      </c>
      <c r="C8625" t="inlineStr">
        <is>
          <t>North</t>
        </is>
      </c>
      <c r="D8625" t="inlineStr">
        <is>
          <t>Jaipur</t>
        </is>
      </c>
      <c r="E8625" t="inlineStr">
        <is>
          <t>No</t>
        </is>
      </c>
      <c r="F8625" t="inlineStr">
        <is>
          <t>Occasional</t>
        </is>
      </c>
      <c r="G8625" t="n">
        <v>1</v>
      </c>
      <c r="H8625" s="24" t="n">
        <v>552.8099999999999</v>
      </c>
      <c r="I8625" s="24" t="n">
        <v>132.09</v>
      </c>
      <c r="J8625" s="25" t="n">
        <v>45893</v>
      </c>
      <c r="K8625" s="25" t="n">
        <v>45893</v>
      </c>
      <c r="L8625" t="n">
        <v>3</v>
      </c>
      <c r="M8625" t="n">
        <v>1</v>
      </c>
      <c r="N8625" t="n">
        <v>1</v>
      </c>
      <c r="O8625">
        <f>DATE(2026,1,1)-K8625</f>
        <v/>
      </c>
      <c r="P8625">
        <f>IF(G8625&gt;=2,"Repeat","One-time")</f>
        <v/>
      </c>
    </row>
    <row r="8626">
      <c r="A8626" t="inlineStr">
        <is>
          <t>C06006</t>
        </is>
      </c>
      <c r="B8626" t="inlineStr">
        <is>
          <t>Rahul Fernandes</t>
        </is>
      </c>
      <c r="C8626" t="inlineStr">
        <is>
          <t>East</t>
        </is>
      </c>
      <c r="D8626" t="inlineStr">
        <is>
          <t>Bhubaneswar</t>
        </is>
      </c>
      <c r="E8626" t="inlineStr">
        <is>
          <t>No</t>
        </is>
      </c>
      <c r="F8626" t="inlineStr">
        <is>
          <t>Occasional</t>
        </is>
      </c>
      <c r="G8626" t="n">
        <v>1</v>
      </c>
      <c r="H8626" s="24" t="n">
        <v>552.8099999999999</v>
      </c>
      <c r="I8626" s="24" t="n">
        <v>132.09</v>
      </c>
      <c r="J8626" s="25" t="n">
        <v>45689</v>
      </c>
      <c r="K8626" s="25" t="n">
        <v>45689</v>
      </c>
      <c r="L8626" t="n">
        <v>2</v>
      </c>
      <c r="M8626" t="n">
        <v>1</v>
      </c>
      <c r="N8626" t="n">
        <v>1</v>
      </c>
      <c r="O8626">
        <f>DATE(2026,1,1)-K8626</f>
        <v/>
      </c>
      <c r="P8626">
        <f>IF(G8626&gt;=2,"Repeat","One-time")</f>
        <v/>
      </c>
    </row>
    <row r="8627">
      <c r="A8627" t="inlineStr">
        <is>
          <t>C04458</t>
        </is>
      </c>
      <c r="B8627" t="inlineStr">
        <is>
          <t>Isha Iyer</t>
        </is>
      </c>
      <c r="C8627" t="inlineStr">
        <is>
          <t>West</t>
        </is>
      </c>
      <c r="D8627" t="inlineStr">
        <is>
          <t>Pune</t>
        </is>
      </c>
      <c r="E8627" t="inlineStr">
        <is>
          <t>Yes</t>
        </is>
      </c>
      <c r="F8627" t="inlineStr">
        <is>
          <t>Hibernating</t>
        </is>
      </c>
      <c r="G8627" t="n">
        <v>1</v>
      </c>
      <c r="H8627" s="24" t="n">
        <v>550.16</v>
      </c>
      <c r="I8627" s="24" t="n">
        <v>216.56</v>
      </c>
      <c r="J8627" s="25" t="n">
        <v>45445</v>
      </c>
      <c r="K8627" s="25" t="n">
        <v>45445</v>
      </c>
      <c r="L8627" t="n">
        <v>1</v>
      </c>
      <c r="M8627" t="n">
        <v>1</v>
      </c>
      <c r="N8627" t="n">
        <v>1</v>
      </c>
      <c r="O8627">
        <f>DATE(2026,1,1)-K8627</f>
        <v/>
      </c>
      <c r="P8627">
        <f>IF(G8627&gt;=2,"Repeat","One-time")</f>
        <v/>
      </c>
    </row>
    <row r="8628">
      <c r="A8628" t="inlineStr">
        <is>
          <t>C02467</t>
        </is>
      </c>
      <c r="B8628" t="inlineStr">
        <is>
          <t>Tanvi Agarwal</t>
        </is>
      </c>
      <c r="C8628" t="inlineStr">
        <is>
          <t>North</t>
        </is>
      </c>
      <c r="D8628" t="inlineStr">
        <is>
          <t>Delhi</t>
        </is>
      </c>
      <c r="E8628" t="inlineStr">
        <is>
          <t>No</t>
        </is>
      </c>
      <c r="F8628" t="inlineStr">
        <is>
          <t>Hibernating</t>
        </is>
      </c>
      <c r="G8628" t="n">
        <v>1</v>
      </c>
      <c r="H8628" s="24" t="n">
        <v>548.1</v>
      </c>
      <c r="I8628" s="24" t="n">
        <v>218.26</v>
      </c>
      <c r="J8628" s="25" t="n">
        <v>45220</v>
      </c>
      <c r="K8628" s="25" t="n">
        <v>45220</v>
      </c>
      <c r="L8628" t="n">
        <v>1</v>
      </c>
      <c r="M8628" t="n">
        <v>1</v>
      </c>
      <c r="N8628" t="n">
        <v>1</v>
      </c>
      <c r="O8628">
        <f>DATE(2026,1,1)-K8628</f>
        <v/>
      </c>
      <c r="P8628">
        <f>IF(G8628&gt;=2,"Repeat","One-time")</f>
        <v/>
      </c>
    </row>
    <row r="8629">
      <c r="A8629" t="inlineStr">
        <is>
          <t>C06292</t>
        </is>
      </c>
      <c r="B8629" t="inlineStr">
        <is>
          <t>Pooja Shah</t>
        </is>
      </c>
      <c r="C8629" t="inlineStr">
        <is>
          <t>South</t>
        </is>
      </c>
      <c r="D8629" t="inlineStr">
        <is>
          <t>Chennai</t>
        </is>
      </c>
      <c r="E8629" t="inlineStr">
        <is>
          <t>Yes</t>
        </is>
      </c>
      <c r="F8629" t="inlineStr">
        <is>
          <t>Occasional</t>
        </is>
      </c>
      <c r="G8629" t="n">
        <v>1</v>
      </c>
      <c r="H8629" s="24" t="n">
        <v>547.2</v>
      </c>
      <c r="I8629" s="24" t="n">
        <v>230.94</v>
      </c>
      <c r="J8629" s="25" t="n">
        <v>45583</v>
      </c>
      <c r="K8629" s="25" t="n">
        <v>45583</v>
      </c>
      <c r="L8629" t="n">
        <v>2</v>
      </c>
      <c r="M8629" t="n">
        <v>1</v>
      </c>
      <c r="N8629" t="n">
        <v>1</v>
      </c>
      <c r="O8629">
        <f>DATE(2026,1,1)-K8629</f>
        <v/>
      </c>
      <c r="P8629">
        <f>IF(G8629&gt;=2,"Repeat","One-time")</f>
        <v/>
      </c>
    </row>
    <row r="8630">
      <c r="A8630" t="inlineStr">
        <is>
          <t>C10257</t>
        </is>
      </c>
      <c r="B8630" t="inlineStr">
        <is>
          <t>Shreya Chopra</t>
        </is>
      </c>
      <c r="C8630" t="inlineStr">
        <is>
          <t>South</t>
        </is>
      </c>
      <c r="D8630" t="inlineStr">
        <is>
          <t>Bengaluru</t>
        </is>
      </c>
      <c r="E8630" t="inlineStr">
        <is>
          <t>Yes</t>
        </is>
      </c>
      <c r="F8630" t="inlineStr">
        <is>
          <t>New</t>
        </is>
      </c>
      <c r="G8630" t="n">
        <v>1</v>
      </c>
      <c r="H8630" s="24" t="n">
        <v>544.21</v>
      </c>
      <c r="I8630" s="24" t="n">
        <v>201.59</v>
      </c>
      <c r="J8630" s="25" t="n">
        <v>46012</v>
      </c>
      <c r="K8630" s="25" t="n">
        <v>46012</v>
      </c>
      <c r="L8630" t="n">
        <v>5</v>
      </c>
      <c r="M8630" t="n">
        <v>2</v>
      </c>
      <c r="N8630" t="n">
        <v>1</v>
      </c>
      <c r="O8630">
        <f>DATE(2026,1,1)-K8630</f>
        <v/>
      </c>
      <c r="P8630">
        <f>IF(G8630&gt;=2,"Repeat","One-time")</f>
        <v/>
      </c>
    </row>
    <row r="8631">
      <c r="A8631" t="inlineStr">
        <is>
          <t>C07673</t>
        </is>
      </c>
      <c r="B8631" t="inlineStr">
        <is>
          <t>Aditya Banerjee</t>
        </is>
      </c>
      <c r="C8631" t="inlineStr">
        <is>
          <t>West</t>
        </is>
      </c>
      <c r="D8631" t="inlineStr">
        <is>
          <t>Mumbai</t>
        </is>
      </c>
      <c r="E8631" t="inlineStr">
        <is>
          <t>No</t>
        </is>
      </c>
      <c r="F8631" t="inlineStr">
        <is>
          <t>Occasional</t>
        </is>
      </c>
      <c r="G8631" t="n">
        <v>1</v>
      </c>
      <c r="H8631" s="24" t="n">
        <v>544.15</v>
      </c>
      <c r="I8631" s="24" t="n">
        <v>268.85</v>
      </c>
      <c r="J8631" s="25" t="n">
        <v>45723</v>
      </c>
      <c r="K8631" s="25" t="n">
        <v>45723</v>
      </c>
      <c r="L8631" t="n">
        <v>2</v>
      </c>
      <c r="M8631" t="n">
        <v>1</v>
      </c>
      <c r="N8631" t="n">
        <v>1</v>
      </c>
      <c r="O8631">
        <f>DATE(2026,1,1)-K8631</f>
        <v/>
      </c>
      <c r="P8631">
        <f>IF(G8631&gt;=2,"Repeat","One-time")</f>
        <v/>
      </c>
    </row>
    <row r="8632">
      <c r="A8632" t="inlineStr">
        <is>
          <t>C09788</t>
        </is>
      </c>
      <c r="B8632" t="inlineStr">
        <is>
          <t>Kavya Sinha</t>
        </is>
      </c>
      <c r="C8632" t="inlineStr">
        <is>
          <t>South</t>
        </is>
      </c>
      <c r="D8632" t="inlineStr">
        <is>
          <t>Kochi</t>
        </is>
      </c>
      <c r="E8632" t="inlineStr">
        <is>
          <t>No</t>
        </is>
      </c>
      <c r="F8632" t="inlineStr">
        <is>
          <t>Occasional</t>
        </is>
      </c>
      <c r="G8632" t="n">
        <v>1</v>
      </c>
      <c r="H8632" s="24" t="n">
        <v>543.5599999999999</v>
      </c>
      <c r="I8632" s="24" t="n">
        <v>148.2</v>
      </c>
      <c r="J8632" s="25" t="n">
        <v>45871</v>
      </c>
      <c r="K8632" s="25" t="n">
        <v>45871</v>
      </c>
      <c r="L8632" t="n">
        <v>3</v>
      </c>
      <c r="M8632" t="n">
        <v>1</v>
      </c>
      <c r="N8632" t="n">
        <v>1</v>
      </c>
      <c r="O8632">
        <f>DATE(2026,1,1)-K8632</f>
        <v/>
      </c>
      <c r="P8632">
        <f>IF(G8632&gt;=2,"Repeat","One-time")</f>
        <v/>
      </c>
    </row>
    <row r="8633">
      <c r="A8633" t="inlineStr">
        <is>
          <t>C08648</t>
        </is>
      </c>
      <c r="B8633" t="inlineStr">
        <is>
          <t>Aarav Reddy</t>
        </is>
      </c>
      <c r="C8633" t="inlineStr">
        <is>
          <t>West</t>
        </is>
      </c>
      <c r="D8633" t="inlineStr">
        <is>
          <t>Mumbai</t>
        </is>
      </c>
      <c r="E8633" t="inlineStr">
        <is>
          <t>No</t>
        </is>
      </c>
      <c r="F8633" t="inlineStr">
        <is>
          <t>Occasional</t>
        </is>
      </c>
      <c r="G8633" t="n">
        <v>1</v>
      </c>
      <c r="H8633" s="24" t="n">
        <v>543.5599999999999</v>
      </c>
      <c r="I8633" s="24" t="n">
        <v>196.62</v>
      </c>
      <c r="J8633" s="25" t="n">
        <v>45752</v>
      </c>
      <c r="K8633" s="25" t="n">
        <v>45752</v>
      </c>
      <c r="L8633" t="n">
        <v>2</v>
      </c>
      <c r="M8633" t="n">
        <v>1</v>
      </c>
      <c r="N8633" t="n">
        <v>1</v>
      </c>
      <c r="O8633">
        <f>DATE(2026,1,1)-K8633</f>
        <v/>
      </c>
      <c r="P8633">
        <f>IF(G8633&gt;=2,"Repeat","One-time")</f>
        <v/>
      </c>
    </row>
    <row r="8634">
      <c r="A8634" t="inlineStr">
        <is>
          <t>C02715</t>
        </is>
      </c>
      <c r="B8634" t="inlineStr">
        <is>
          <t>Pooja Chopra</t>
        </is>
      </c>
      <c r="C8634" t="inlineStr">
        <is>
          <t>North</t>
        </is>
      </c>
      <c r="D8634" t="inlineStr">
        <is>
          <t>Gurugram</t>
        </is>
      </c>
      <c r="E8634" t="inlineStr">
        <is>
          <t>No</t>
        </is>
      </c>
      <c r="F8634" t="inlineStr">
        <is>
          <t>Hibernating</t>
        </is>
      </c>
      <c r="G8634" t="n">
        <v>1</v>
      </c>
      <c r="H8634" s="24" t="n">
        <v>542.41</v>
      </c>
      <c r="I8634" s="24" t="n">
        <v>141.15</v>
      </c>
      <c r="J8634" s="25" t="n">
        <v>45420</v>
      </c>
      <c r="K8634" s="25" t="n">
        <v>45420</v>
      </c>
      <c r="L8634" t="n">
        <v>1</v>
      </c>
      <c r="M8634" t="n">
        <v>1</v>
      </c>
      <c r="N8634" t="n">
        <v>1</v>
      </c>
      <c r="O8634">
        <f>DATE(2026,1,1)-K8634</f>
        <v/>
      </c>
      <c r="P8634">
        <f>IF(G8634&gt;=2,"Repeat","One-time")</f>
        <v/>
      </c>
    </row>
    <row r="8635">
      <c r="A8635" t="inlineStr">
        <is>
          <t>C04813</t>
        </is>
      </c>
      <c r="B8635" t="inlineStr">
        <is>
          <t>Lakshmi Gupta</t>
        </is>
      </c>
      <c r="C8635" t="inlineStr">
        <is>
          <t>East</t>
        </is>
      </c>
      <c r="D8635" t="inlineStr">
        <is>
          <t>Guwahati</t>
        </is>
      </c>
      <c r="E8635" t="inlineStr">
        <is>
          <t>No</t>
        </is>
      </c>
      <c r="F8635" t="inlineStr">
        <is>
          <t>Hibernating</t>
        </is>
      </c>
      <c r="G8635" t="n">
        <v>1</v>
      </c>
      <c r="H8635" s="24" t="n">
        <v>538.36</v>
      </c>
      <c r="I8635" s="24" t="n">
        <v>212.03</v>
      </c>
      <c r="J8635" s="25" t="n">
        <v>45425</v>
      </c>
      <c r="K8635" s="25" t="n">
        <v>45425</v>
      </c>
      <c r="L8635" t="n">
        <v>1</v>
      </c>
      <c r="M8635" t="n">
        <v>1</v>
      </c>
      <c r="N8635" t="n">
        <v>1</v>
      </c>
      <c r="O8635">
        <f>DATE(2026,1,1)-K8635</f>
        <v/>
      </c>
      <c r="P8635">
        <f>IF(G8635&gt;=2,"Repeat","One-time")</f>
        <v/>
      </c>
    </row>
    <row r="8636">
      <c r="A8636" t="inlineStr">
        <is>
          <t>C09781</t>
        </is>
      </c>
      <c r="B8636" t="inlineStr">
        <is>
          <t>Pooja Iyer</t>
        </is>
      </c>
      <c r="C8636" t="inlineStr">
        <is>
          <t>West</t>
        </is>
      </c>
      <c r="D8636" t="inlineStr">
        <is>
          <t>Mumbai</t>
        </is>
      </c>
      <c r="E8636" t="inlineStr">
        <is>
          <t>No</t>
        </is>
      </c>
      <c r="F8636" t="inlineStr">
        <is>
          <t>New</t>
        </is>
      </c>
      <c r="G8636" t="n">
        <v>1</v>
      </c>
      <c r="H8636" s="24" t="n">
        <v>535.61</v>
      </c>
      <c r="I8636" s="24" t="n">
        <v>155.71</v>
      </c>
      <c r="J8636" s="25" t="n">
        <v>45939</v>
      </c>
      <c r="K8636" s="25" t="n">
        <v>45939</v>
      </c>
      <c r="L8636" t="n">
        <v>4</v>
      </c>
      <c r="M8636" t="n">
        <v>1</v>
      </c>
      <c r="N8636" t="n">
        <v>1</v>
      </c>
      <c r="O8636">
        <f>DATE(2026,1,1)-K8636</f>
        <v/>
      </c>
      <c r="P8636">
        <f>IF(G8636&gt;=2,"Repeat","One-time")</f>
        <v/>
      </c>
    </row>
    <row r="8637">
      <c r="A8637" t="inlineStr">
        <is>
          <t>C08668</t>
        </is>
      </c>
      <c r="B8637" t="inlineStr">
        <is>
          <t>Imran Chopra</t>
        </is>
      </c>
      <c r="C8637" t="inlineStr">
        <is>
          <t>South</t>
        </is>
      </c>
      <c r="D8637" t="inlineStr">
        <is>
          <t>Bengaluru</t>
        </is>
      </c>
      <c r="E8637" t="inlineStr">
        <is>
          <t>Yes</t>
        </is>
      </c>
      <c r="F8637" t="inlineStr">
        <is>
          <t>Occasional</t>
        </is>
      </c>
      <c r="G8637" t="n">
        <v>1</v>
      </c>
      <c r="H8637" s="24" t="n">
        <v>534.42</v>
      </c>
      <c r="I8637" s="24" t="n">
        <v>117.11</v>
      </c>
      <c r="J8637" s="25" t="n">
        <v>45845</v>
      </c>
      <c r="K8637" s="25" t="n">
        <v>45845</v>
      </c>
      <c r="L8637" t="n">
        <v>3</v>
      </c>
      <c r="M8637" t="n">
        <v>1</v>
      </c>
      <c r="N8637" t="n">
        <v>1</v>
      </c>
      <c r="O8637">
        <f>DATE(2026,1,1)-K8637</f>
        <v/>
      </c>
      <c r="P8637">
        <f>IF(G8637&gt;=2,"Repeat","One-time")</f>
        <v/>
      </c>
    </row>
    <row r="8638">
      <c r="A8638" t="inlineStr">
        <is>
          <t>C11538</t>
        </is>
      </c>
      <c r="B8638" t="inlineStr">
        <is>
          <t>Zoya Mishra</t>
        </is>
      </c>
      <c r="C8638" t="inlineStr">
        <is>
          <t>West</t>
        </is>
      </c>
      <c r="D8638" t="inlineStr">
        <is>
          <t>Mumbai</t>
        </is>
      </c>
      <c r="E8638" t="inlineStr">
        <is>
          <t>No</t>
        </is>
      </c>
      <c r="F8638" t="inlineStr">
        <is>
          <t>New</t>
        </is>
      </c>
      <c r="G8638" t="n">
        <v>1</v>
      </c>
      <c r="H8638" s="24" t="n">
        <v>533.4400000000001</v>
      </c>
      <c r="I8638" s="24" t="n">
        <v>82</v>
      </c>
      <c r="J8638" s="25" t="n">
        <v>45989</v>
      </c>
      <c r="K8638" s="25" t="n">
        <v>45989</v>
      </c>
      <c r="L8638" t="n">
        <v>5</v>
      </c>
      <c r="M8638" t="n">
        <v>2</v>
      </c>
      <c r="N8638" t="n">
        <v>1</v>
      </c>
      <c r="O8638">
        <f>DATE(2026,1,1)-K8638</f>
        <v/>
      </c>
      <c r="P8638">
        <f>IF(G8638&gt;=2,"Repeat","One-time")</f>
        <v/>
      </c>
    </row>
    <row r="8639">
      <c r="A8639" t="inlineStr">
        <is>
          <t>C10947</t>
        </is>
      </c>
      <c r="B8639" t="inlineStr">
        <is>
          <t>Swati Singh</t>
        </is>
      </c>
      <c r="C8639" t="inlineStr">
        <is>
          <t>West</t>
        </is>
      </c>
      <c r="D8639" t="inlineStr">
        <is>
          <t>Ahmedabad</t>
        </is>
      </c>
      <c r="E8639" t="inlineStr">
        <is>
          <t>No</t>
        </is>
      </c>
      <c r="F8639" t="inlineStr">
        <is>
          <t>New</t>
        </is>
      </c>
      <c r="G8639" t="n">
        <v>1</v>
      </c>
      <c r="H8639" s="24" t="n">
        <v>532.3099999999999</v>
      </c>
      <c r="I8639" s="24" t="n">
        <v>204.02</v>
      </c>
      <c r="J8639" s="25" t="n">
        <v>46007</v>
      </c>
      <c r="K8639" s="25" t="n">
        <v>46007</v>
      </c>
      <c r="L8639" t="n">
        <v>5</v>
      </c>
      <c r="M8639" t="n">
        <v>2</v>
      </c>
      <c r="N8639" t="n">
        <v>1</v>
      </c>
      <c r="O8639">
        <f>DATE(2026,1,1)-K8639</f>
        <v/>
      </c>
      <c r="P8639">
        <f>IF(G8639&gt;=2,"Repeat","One-time")</f>
        <v/>
      </c>
    </row>
    <row r="8640">
      <c r="A8640" t="inlineStr">
        <is>
          <t>C11217</t>
        </is>
      </c>
      <c r="B8640" t="inlineStr">
        <is>
          <t>Arjun Patel</t>
        </is>
      </c>
      <c r="C8640" t="inlineStr">
        <is>
          <t>North</t>
        </is>
      </c>
      <c r="D8640" t="inlineStr">
        <is>
          <t>Jaipur</t>
        </is>
      </c>
      <c r="E8640" t="inlineStr">
        <is>
          <t>No</t>
        </is>
      </c>
      <c r="F8640" t="inlineStr">
        <is>
          <t>New</t>
        </is>
      </c>
      <c r="G8640" t="n">
        <v>1</v>
      </c>
      <c r="H8640" s="24" t="n">
        <v>532.26</v>
      </c>
      <c r="I8640" s="24" t="n">
        <v>123.48</v>
      </c>
      <c r="J8640" s="25" t="n">
        <v>45992</v>
      </c>
      <c r="K8640" s="25" t="n">
        <v>45992</v>
      </c>
      <c r="L8640" t="n">
        <v>5</v>
      </c>
      <c r="M8640" t="n">
        <v>2</v>
      </c>
      <c r="N8640" t="n">
        <v>1</v>
      </c>
      <c r="O8640">
        <f>DATE(2026,1,1)-K8640</f>
        <v/>
      </c>
      <c r="P8640">
        <f>IF(G8640&gt;=2,"Repeat","One-time")</f>
        <v/>
      </c>
    </row>
    <row r="8641">
      <c r="A8641" t="inlineStr">
        <is>
          <t>C06052</t>
        </is>
      </c>
      <c r="B8641" t="inlineStr">
        <is>
          <t>Sneha Gupta</t>
        </is>
      </c>
      <c r="C8641" t="inlineStr">
        <is>
          <t>West</t>
        </is>
      </c>
      <c r="D8641" t="inlineStr">
        <is>
          <t>Mumbai</t>
        </is>
      </c>
      <c r="E8641" t="inlineStr">
        <is>
          <t>No</t>
        </is>
      </c>
      <c r="F8641" t="inlineStr">
        <is>
          <t>Occasional</t>
        </is>
      </c>
      <c r="G8641" t="n">
        <v>1</v>
      </c>
      <c r="H8641" s="24" t="n">
        <v>529.36</v>
      </c>
      <c r="I8641" s="24" t="n">
        <v>133.82</v>
      </c>
      <c r="J8641" s="25" t="n">
        <v>45514</v>
      </c>
      <c r="K8641" s="25" t="n">
        <v>45514</v>
      </c>
      <c r="L8641" t="n">
        <v>2</v>
      </c>
      <c r="M8641" t="n">
        <v>1</v>
      </c>
      <c r="N8641" t="n">
        <v>1</v>
      </c>
      <c r="O8641">
        <f>DATE(2026,1,1)-K8641</f>
        <v/>
      </c>
      <c r="P8641">
        <f>IF(G8641&gt;=2,"Repeat","One-time")</f>
        <v/>
      </c>
    </row>
    <row r="8642">
      <c r="A8642" t="inlineStr">
        <is>
          <t>C00405</t>
        </is>
      </c>
      <c r="B8642" t="inlineStr">
        <is>
          <t>Joseph Iyer</t>
        </is>
      </c>
      <c r="C8642" t="inlineStr">
        <is>
          <t>West</t>
        </is>
      </c>
      <c r="D8642" t="inlineStr">
        <is>
          <t>Surat</t>
        </is>
      </c>
      <c r="E8642" t="inlineStr">
        <is>
          <t>Yes</t>
        </is>
      </c>
      <c r="F8642" t="inlineStr">
        <is>
          <t>Hibernating</t>
        </is>
      </c>
      <c r="G8642" t="n">
        <v>1</v>
      </c>
      <c r="H8642" s="24" t="n">
        <v>526.15</v>
      </c>
      <c r="I8642" s="24" t="n">
        <v>222.05</v>
      </c>
      <c r="J8642" s="25" t="n">
        <v>45031</v>
      </c>
      <c r="K8642" s="25" t="n">
        <v>45031</v>
      </c>
      <c r="L8642" t="n">
        <v>1</v>
      </c>
      <c r="M8642" t="n">
        <v>1</v>
      </c>
      <c r="N8642" t="n">
        <v>1</v>
      </c>
      <c r="O8642">
        <f>DATE(2026,1,1)-K8642</f>
        <v/>
      </c>
      <c r="P8642">
        <f>IF(G8642&gt;=2,"Repeat","One-time")</f>
        <v/>
      </c>
    </row>
    <row r="8643">
      <c r="A8643" t="inlineStr">
        <is>
          <t>C10320</t>
        </is>
      </c>
      <c r="B8643" t="inlineStr">
        <is>
          <t>Imran Khan</t>
        </is>
      </c>
      <c r="C8643" t="inlineStr">
        <is>
          <t>East</t>
        </is>
      </c>
      <c r="D8643" t="inlineStr">
        <is>
          <t>Jamshedpur</t>
        </is>
      </c>
      <c r="E8643" t="inlineStr">
        <is>
          <t>No</t>
        </is>
      </c>
      <c r="F8643" t="inlineStr">
        <is>
          <t>Occasional</t>
        </is>
      </c>
      <c r="G8643" t="n">
        <v>1</v>
      </c>
      <c r="H8643" s="24" t="n">
        <v>524.6799999999999</v>
      </c>
      <c r="I8643" s="24" t="n">
        <v>245.77</v>
      </c>
      <c r="J8643" s="25" t="n">
        <v>45893</v>
      </c>
      <c r="K8643" s="25" t="n">
        <v>45893</v>
      </c>
      <c r="L8643" t="n">
        <v>3</v>
      </c>
      <c r="M8643" t="n">
        <v>2</v>
      </c>
      <c r="N8643" t="n">
        <v>1</v>
      </c>
      <c r="O8643">
        <f>DATE(2026,1,1)-K8643</f>
        <v/>
      </c>
      <c r="P8643">
        <f>IF(G8643&gt;=2,"Repeat","One-time")</f>
        <v/>
      </c>
    </row>
    <row r="8644">
      <c r="A8644" t="inlineStr">
        <is>
          <t>C05744</t>
        </is>
      </c>
      <c r="B8644" t="inlineStr">
        <is>
          <t>Suresh Banerjee</t>
        </is>
      </c>
      <c r="C8644" t="inlineStr">
        <is>
          <t>West</t>
        </is>
      </c>
      <c r="D8644" t="inlineStr">
        <is>
          <t>Surat</t>
        </is>
      </c>
      <c r="E8644" t="inlineStr">
        <is>
          <t>No</t>
        </is>
      </c>
      <c r="F8644" t="inlineStr">
        <is>
          <t>Occasional</t>
        </is>
      </c>
      <c r="G8644" t="n">
        <v>1</v>
      </c>
      <c r="H8644" s="24" t="n">
        <v>523.01</v>
      </c>
      <c r="I8644" s="24" t="n">
        <v>111.65</v>
      </c>
      <c r="J8644" s="25" t="n">
        <v>45700</v>
      </c>
      <c r="K8644" s="25" t="n">
        <v>45700</v>
      </c>
      <c r="L8644" t="n">
        <v>2</v>
      </c>
      <c r="M8644" t="n">
        <v>1</v>
      </c>
      <c r="N8644" t="n">
        <v>1</v>
      </c>
      <c r="O8644">
        <f>DATE(2026,1,1)-K8644</f>
        <v/>
      </c>
      <c r="P8644">
        <f>IF(G8644&gt;=2,"Repeat","One-time")</f>
        <v/>
      </c>
    </row>
    <row r="8645">
      <c r="A8645" t="inlineStr">
        <is>
          <t>C08899</t>
        </is>
      </c>
      <c r="B8645" t="inlineStr">
        <is>
          <t>Imran Reddy</t>
        </is>
      </c>
      <c r="C8645" t="inlineStr">
        <is>
          <t>South</t>
        </is>
      </c>
      <c r="D8645" t="inlineStr">
        <is>
          <t>Chennai</t>
        </is>
      </c>
      <c r="E8645" t="inlineStr">
        <is>
          <t>No</t>
        </is>
      </c>
      <c r="F8645" t="inlineStr">
        <is>
          <t>Occasional</t>
        </is>
      </c>
      <c r="G8645" t="n">
        <v>1</v>
      </c>
      <c r="H8645" s="24" t="n">
        <v>523.01</v>
      </c>
      <c r="I8645" s="24" t="n">
        <v>111.65</v>
      </c>
      <c r="J8645" s="25" t="n">
        <v>45889</v>
      </c>
      <c r="K8645" s="25" t="n">
        <v>45889</v>
      </c>
      <c r="L8645" t="n">
        <v>3</v>
      </c>
      <c r="M8645" t="n">
        <v>1</v>
      </c>
      <c r="N8645" t="n">
        <v>1</v>
      </c>
      <c r="O8645">
        <f>DATE(2026,1,1)-K8645</f>
        <v/>
      </c>
      <c r="P8645">
        <f>IF(G8645&gt;=2,"Repeat","One-time")</f>
        <v/>
      </c>
    </row>
    <row r="8646">
      <c r="A8646" t="inlineStr">
        <is>
          <t>C08111</t>
        </is>
      </c>
      <c r="B8646" t="inlineStr">
        <is>
          <t>Amit Kapoor</t>
        </is>
      </c>
      <c r="C8646" t="inlineStr">
        <is>
          <t>North</t>
        </is>
      </c>
      <c r="D8646" t="inlineStr">
        <is>
          <t>Delhi</t>
        </is>
      </c>
      <c r="E8646" t="inlineStr">
        <is>
          <t>No</t>
        </is>
      </c>
      <c r="F8646" t="inlineStr">
        <is>
          <t>Occasional</t>
        </is>
      </c>
      <c r="G8646" t="n">
        <v>1</v>
      </c>
      <c r="H8646" s="24" t="n">
        <v>521.28</v>
      </c>
      <c r="I8646" s="24" t="n">
        <v>56.76</v>
      </c>
      <c r="J8646" s="25" t="n">
        <v>45847</v>
      </c>
      <c r="K8646" s="25" t="n">
        <v>45847</v>
      </c>
      <c r="L8646" t="n">
        <v>3</v>
      </c>
      <c r="M8646" t="n">
        <v>1</v>
      </c>
      <c r="N8646" t="n">
        <v>1</v>
      </c>
      <c r="O8646">
        <f>DATE(2026,1,1)-K8646</f>
        <v/>
      </c>
      <c r="P8646">
        <f>IF(G8646&gt;=2,"Repeat","One-time")</f>
        <v/>
      </c>
    </row>
    <row r="8647">
      <c r="A8647" t="inlineStr">
        <is>
          <t>C02901</t>
        </is>
      </c>
      <c r="B8647" t="inlineStr">
        <is>
          <t>Riya Menon</t>
        </is>
      </c>
      <c r="C8647" t="inlineStr">
        <is>
          <t>West</t>
        </is>
      </c>
      <c r="D8647" t="inlineStr">
        <is>
          <t>Pune</t>
        </is>
      </c>
      <c r="E8647" t="inlineStr">
        <is>
          <t>No</t>
        </is>
      </c>
      <c r="F8647" t="inlineStr">
        <is>
          <t>Hibernating</t>
        </is>
      </c>
      <c r="G8647" t="n">
        <v>1</v>
      </c>
      <c r="H8647" s="24" t="n">
        <v>519.2</v>
      </c>
      <c r="I8647" s="24" t="n">
        <v>235.34</v>
      </c>
      <c r="J8647" s="25" t="n">
        <v>45217</v>
      </c>
      <c r="K8647" s="25" t="n">
        <v>45217</v>
      </c>
      <c r="L8647" t="n">
        <v>1</v>
      </c>
      <c r="M8647" t="n">
        <v>1</v>
      </c>
      <c r="N8647" t="n">
        <v>1</v>
      </c>
      <c r="O8647">
        <f>DATE(2026,1,1)-K8647</f>
        <v/>
      </c>
      <c r="P8647">
        <f>IF(G8647&gt;=2,"Repeat","One-time")</f>
        <v/>
      </c>
    </row>
    <row r="8648">
      <c r="A8648" t="inlineStr">
        <is>
          <t>C09824</t>
        </is>
      </c>
      <c r="B8648" t="inlineStr">
        <is>
          <t>Ritu Mukherjee</t>
        </is>
      </c>
      <c r="C8648" t="inlineStr">
        <is>
          <t>North</t>
        </is>
      </c>
      <c r="D8648" t="inlineStr">
        <is>
          <t>Delhi</t>
        </is>
      </c>
      <c r="E8648" t="inlineStr">
        <is>
          <t>No</t>
        </is>
      </c>
      <c r="F8648" t="inlineStr">
        <is>
          <t>New</t>
        </is>
      </c>
      <c r="G8648" t="n">
        <v>1</v>
      </c>
      <c r="H8648" s="24" t="n">
        <v>518.3</v>
      </c>
      <c r="I8648" s="24" t="n">
        <v>150.76</v>
      </c>
      <c r="J8648" s="25" t="n">
        <v>45935</v>
      </c>
      <c r="K8648" s="25" t="n">
        <v>45935</v>
      </c>
      <c r="L8648" t="n">
        <v>4</v>
      </c>
      <c r="M8648" t="n">
        <v>1</v>
      </c>
      <c r="N8648" t="n">
        <v>1</v>
      </c>
      <c r="O8648">
        <f>DATE(2026,1,1)-K8648</f>
        <v/>
      </c>
      <c r="P8648">
        <f>IF(G8648&gt;=2,"Repeat","One-time")</f>
        <v/>
      </c>
    </row>
    <row r="8649">
      <c r="A8649" t="inlineStr">
        <is>
          <t>C09157</t>
        </is>
      </c>
      <c r="B8649" t="inlineStr">
        <is>
          <t>Rohan Agarwal</t>
        </is>
      </c>
      <c r="C8649" t="inlineStr">
        <is>
          <t>West</t>
        </is>
      </c>
      <c r="D8649" t="inlineStr">
        <is>
          <t>Mumbai</t>
        </is>
      </c>
      <c r="E8649" t="inlineStr">
        <is>
          <t>No</t>
        </is>
      </c>
      <c r="F8649" t="inlineStr">
        <is>
          <t>New</t>
        </is>
      </c>
      <c r="G8649" t="n">
        <v>1</v>
      </c>
      <c r="H8649" s="24" t="n">
        <v>518.3</v>
      </c>
      <c r="I8649" s="24" t="n">
        <v>45.73</v>
      </c>
      <c r="J8649" s="25" t="n">
        <v>45973</v>
      </c>
      <c r="K8649" s="25" t="n">
        <v>45973</v>
      </c>
      <c r="L8649" t="n">
        <v>4</v>
      </c>
      <c r="M8649" t="n">
        <v>1</v>
      </c>
      <c r="N8649" t="n">
        <v>1</v>
      </c>
      <c r="O8649">
        <f>DATE(2026,1,1)-K8649</f>
        <v/>
      </c>
      <c r="P8649">
        <f>IF(G8649&gt;=2,"Repeat","One-time")</f>
        <v/>
      </c>
    </row>
    <row r="8650">
      <c r="A8650" t="inlineStr">
        <is>
          <t>C11768</t>
        </is>
      </c>
      <c r="B8650" t="inlineStr">
        <is>
          <t>Arjun Menon</t>
        </is>
      </c>
      <c r="C8650" t="inlineStr">
        <is>
          <t>West</t>
        </is>
      </c>
      <c r="D8650" t="inlineStr">
        <is>
          <t>Mumbai</t>
        </is>
      </c>
      <c r="E8650" t="inlineStr">
        <is>
          <t>No</t>
        </is>
      </c>
      <c r="F8650" t="inlineStr">
        <is>
          <t>New</t>
        </is>
      </c>
      <c r="G8650" t="n">
        <v>1</v>
      </c>
      <c r="H8650" s="24" t="n">
        <v>514.95</v>
      </c>
      <c r="I8650" s="24" t="n">
        <v>119.59</v>
      </c>
      <c r="J8650" s="25" t="n">
        <v>46007</v>
      </c>
      <c r="K8650" s="25" t="n">
        <v>46007</v>
      </c>
      <c r="L8650" t="n">
        <v>5</v>
      </c>
      <c r="M8650" t="n">
        <v>2</v>
      </c>
      <c r="N8650" t="n">
        <v>1</v>
      </c>
      <c r="O8650">
        <f>DATE(2026,1,1)-K8650</f>
        <v/>
      </c>
      <c r="P8650">
        <f>IF(G8650&gt;=2,"Repeat","One-time")</f>
        <v/>
      </c>
    </row>
    <row r="8651">
      <c r="A8651" t="inlineStr">
        <is>
          <t>C09870</t>
        </is>
      </c>
      <c r="B8651" t="inlineStr">
        <is>
          <t>Vivaan Nair</t>
        </is>
      </c>
      <c r="C8651" t="inlineStr">
        <is>
          <t>South</t>
        </is>
      </c>
      <c r="D8651" t="inlineStr">
        <is>
          <t>Kochi</t>
        </is>
      </c>
      <c r="E8651" t="inlineStr">
        <is>
          <t>Yes</t>
        </is>
      </c>
      <c r="F8651" t="inlineStr">
        <is>
          <t>New</t>
        </is>
      </c>
      <c r="G8651" t="n">
        <v>1</v>
      </c>
      <c r="H8651" s="24" t="n">
        <v>514.03</v>
      </c>
      <c r="I8651" s="24" t="n">
        <v>86.16</v>
      </c>
      <c r="J8651" s="25" t="n">
        <v>45959</v>
      </c>
      <c r="K8651" s="25" t="n">
        <v>45959</v>
      </c>
      <c r="L8651" t="n">
        <v>4</v>
      </c>
      <c r="M8651" t="n">
        <v>1</v>
      </c>
      <c r="N8651" t="n">
        <v>1</v>
      </c>
      <c r="O8651">
        <f>DATE(2026,1,1)-K8651</f>
        <v/>
      </c>
      <c r="P8651">
        <f>IF(G8651&gt;=2,"Repeat","One-time")</f>
        <v/>
      </c>
    </row>
    <row r="8652">
      <c r="A8652" t="inlineStr">
        <is>
          <t>C06456</t>
        </is>
      </c>
      <c r="B8652" t="inlineStr">
        <is>
          <t>Ritu Agarwal</t>
        </is>
      </c>
      <c r="C8652" t="inlineStr">
        <is>
          <t>North</t>
        </is>
      </c>
      <c r="D8652" t="inlineStr">
        <is>
          <t>Chandigarh</t>
        </is>
      </c>
      <c r="E8652" t="inlineStr">
        <is>
          <t>No</t>
        </is>
      </c>
      <c r="F8652" t="inlineStr">
        <is>
          <t>Occasional</t>
        </is>
      </c>
      <c r="G8652" t="n">
        <v>1</v>
      </c>
      <c r="H8652" s="24" t="n">
        <v>513.86</v>
      </c>
      <c r="I8652" s="24" t="n">
        <v>112.6</v>
      </c>
      <c r="J8652" s="25" t="n">
        <v>45576</v>
      </c>
      <c r="K8652" s="25" t="n">
        <v>45576</v>
      </c>
      <c r="L8652" t="n">
        <v>2</v>
      </c>
      <c r="M8652" t="n">
        <v>1</v>
      </c>
      <c r="N8652" t="n">
        <v>1</v>
      </c>
      <c r="O8652">
        <f>DATE(2026,1,1)-K8652</f>
        <v/>
      </c>
      <c r="P8652">
        <f>IF(G8652&gt;=2,"Repeat","One-time")</f>
        <v/>
      </c>
    </row>
    <row r="8653">
      <c r="A8653" t="inlineStr">
        <is>
          <t>C03362</t>
        </is>
      </c>
      <c r="B8653" t="inlineStr">
        <is>
          <t>Swati Patel</t>
        </is>
      </c>
      <c r="C8653" t="inlineStr">
        <is>
          <t>South</t>
        </is>
      </c>
      <c r="D8653" t="inlineStr">
        <is>
          <t>Bengaluru</t>
        </is>
      </c>
      <c r="E8653" t="inlineStr">
        <is>
          <t>Yes</t>
        </is>
      </c>
      <c r="F8653" t="inlineStr">
        <is>
          <t>Occasional</t>
        </is>
      </c>
      <c r="G8653" t="n">
        <v>1</v>
      </c>
      <c r="H8653" s="24" t="n">
        <v>512.77</v>
      </c>
      <c r="I8653" s="24" t="n">
        <v>128.87</v>
      </c>
      <c r="J8653" s="25" t="n">
        <v>45581</v>
      </c>
      <c r="K8653" s="25" t="n">
        <v>45581</v>
      </c>
      <c r="L8653" t="n">
        <v>2</v>
      </c>
      <c r="M8653" t="n">
        <v>1</v>
      </c>
      <c r="N8653" t="n">
        <v>1</v>
      </c>
      <c r="O8653">
        <f>DATE(2026,1,1)-K8653</f>
        <v/>
      </c>
      <c r="P8653">
        <f>IF(G8653&gt;=2,"Repeat","One-time")</f>
        <v/>
      </c>
    </row>
    <row r="8654">
      <c r="A8654" t="inlineStr">
        <is>
          <t>C04099</t>
        </is>
      </c>
      <c r="B8654" t="inlineStr">
        <is>
          <t>Arjun Fernandes</t>
        </is>
      </c>
      <c r="C8654" t="inlineStr">
        <is>
          <t>South</t>
        </is>
      </c>
      <c r="D8654" t="inlineStr">
        <is>
          <t>Hyderabad</t>
        </is>
      </c>
      <c r="E8654" t="inlineStr">
        <is>
          <t>Yes</t>
        </is>
      </c>
      <c r="F8654" t="inlineStr">
        <is>
          <t>Occasional</t>
        </is>
      </c>
      <c r="G8654" t="n">
        <v>1</v>
      </c>
      <c r="H8654" s="24" t="n">
        <v>512.73</v>
      </c>
      <c r="I8654" s="24" t="n">
        <v>237.58</v>
      </c>
      <c r="J8654" s="25" t="n">
        <v>45681</v>
      </c>
      <c r="K8654" s="25" t="n">
        <v>45681</v>
      </c>
      <c r="L8654" t="n">
        <v>2</v>
      </c>
      <c r="M8654" t="n">
        <v>1</v>
      </c>
      <c r="N8654" t="n">
        <v>1</v>
      </c>
      <c r="O8654">
        <f>DATE(2026,1,1)-K8654</f>
        <v/>
      </c>
      <c r="P8654">
        <f>IF(G8654&gt;=2,"Repeat","One-time")</f>
        <v/>
      </c>
    </row>
    <row r="8655">
      <c r="A8655" t="inlineStr">
        <is>
          <t>C04339</t>
        </is>
      </c>
      <c r="B8655" t="inlineStr">
        <is>
          <t>Aarav Reddy</t>
        </is>
      </c>
      <c r="C8655" t="inlineStr">
        <is>
          <t>South</t>
        </is>
      </c>
      <c r="D8655" t="inlineStr">
        <is>
          <t>Chennai</t>
        </is>
      </c>
      <c r="E8655" t="inlineStr">
        <is>
          <t>No</t>
        </is>
      </c>
      <c r="F8655" t="inlineStr">
        <is>
          <t>Hibernating</t>
        </is>
      </c>
      <c r="G8655" t="n">
        <v>1</v>
      </c>
      <c r="H8655" s="24" t="n">
        <v>511.84</v>
      </c>
      <c r="I8655" s="24" t="n">
        <v>112.29</v>
      </c>
      <c r="J8655" s="25" t="n">
        <v>45451</v>
      </c>
      <c r="K8655" s="25" t="n">
        <v>45451</v>
      </c>
      <c r="L8655" t="n">
        <v>1</v>
      </c>
      <c r="M8655" t="n">
        <v>1</v>
      </c>
      <c r="N8655" t="n">
        <v>1</v>
      </c>
      <c r="O8655">
        <f>DATE(2026,1,1)-K8655</f>
        <v/>
      </c>
      <c r="P8655">
        <f>IF(G8655&gt;=2,"Repeat","One-time")</f>
        <v/>
      </c>
    </row>
    <row r="8656">
      <c r="A8656" t="inlineStr">
        <is>
          <t>C03137</t>
        </is>
      </c>
      <c r="B8656" t="inlineStr">
        <is>
          <t>Tanvi Mehta</t>
        </is>
      </c>
      <c r="C8656" t="inlineStr">
        <is>
          <t>North</t>
        </is>
      </c>
      <c r="D8656" t="inlineStr">
        <is>
          <t>Gurugram</t>
        </is>
      </c>
      <c r="E8656" t="inlineStr">
        <is>
          <t>No</t>
        </is>
      </c>
      <c r="F8656" t="inlineStr">
        <is>
          <t>Hibernating</t>
        </is>
      </c>
      <c r="G8656" t="n">
        <v>1</v>
      </c>
      <c r="H8656" s="24" t="n">
        <v>511.3</v>
      </c>
      <c r="I8656" s="24" t="n">
        <v>85.88</v>
      </c>
      <c r="J8656" s="25" t="n">
        <v>45256</v>
      </c>
      <c r="K8656" s="25" t="n">
        <v>45256</v>
      </c>
      <c r="L8656" t="n">
        <v>1</v>
      </c>
      <c r="M8656" t="n">
        <v>1</v>
      </c>
      <c r="N8656" t="n">
        <v>1</v>
      </c>
      <c r="O8656">
        <f>DATE(2026,1,1)-K8656</f>
        <v/>
      </c>
      <c r="P8656">
        <f>IF(G8656&gt;=2,"Repeat","One-time")</f>
        <v/>
      </c>
    </row>
    <row r="8657">
      <c r="A8657" t="inlineStr">
        <is>
          <t>C01495</t>
        </is>
      </c>
      <c r="B8657" t="inlineStr">
        <is>
          <t>Divya Khan</t>
        </is>
      </c>
      <c r="C8657" t="inlineStr">
        <is>
          <t>North</t>
        </is>
      </c>
      <c r="D8657" t="inlineStr">
        <is>
          <t>Gurugram</t>
        </is>
      </c>
      <c r="E8657" t="inlineStr">
        <is>
          <t>No</t>
        </is>
      </c>
      <c r="F8657" t="inlineStr">
        <is>
          <t>Hibernating</t>
        </is>
      </c>
      <c r="G8657" t="n">
        <v>1</v>
      </c>
      <c r="H8657" s="24" t="n">
        <v>511.1</v>
      </c>
      <c r="I8657" s="24" t="n">
        <v>122.12</v>
      </c>
      <c r="J8657" s="25" t="n">
        <v>45163</v>
      </c>
      <c r="K8657" s="25" t="n">
        <v>45163</v>
      </c>
      <c r="L8657" t="n">
        <v>1</v>
      </c>
      <c r="M8657" t="n">
        <v>1</v>
      </c>
      <c r="N8657" t="n">
        <v>1</v>
      </c>
      <c r="O8657">
        <f>DATE(2026,1,1)-K8657</f>
        <v/>
      </c>
      <c r="P8657">
        <f>IF(G8657&gt;=2,"Repeat","One-time")</f>
        <v/>
      </c>
    </row>
    <row r="8658">
      <c r="A8658" t="inlineStr">
        <is>
          <t>C09160</t>
        </is>
      </c>
      <c r="B8658" t="inlineStr">
        <is>
          <t>Harpreet Sharma</t>
        </is>
      </c>
      <c r="C8658" t="inlineStr">
        <is>
          <t>East</t>
        </is>
      </c>
      <c r="D8658" t="inlineStr">
        <is>
          <t>Kolkata</t>
        </is>
      </c>
      <c r="E8658" t="inlineStr">
        <is>
          <t>No</t>
        </is>
      </c>
      <c r="F8658" t="inlineStr">
        <is>
          <t>New</t>
        </is>
      </c>
      <c r="G8658" t="n">
        <v>1</v>
      </c>
      <c r="H8658" s="24" t="n">
        <v>509.65</v>
      </c>
      <c r="I8658" s="24" t="n">
        <v>128.05</v>
      </c>
      <c r="J8658" s="25" t="n">
        <v>45986</v>
      </c>
      <c r="K8658" s="25" t="n">
        <v>45986</v>
      </c>
      <c r="L8658" t="n">
        <v>4</v>
      </c>
      <c r="M8658" t="n">
        <v>1</v>
      </c>
      <c r="N8658" t="n">
        <v>1</v>
      </c>
      <c r="O8658">
        <f>DATE(2026,1,1)-K8658</f>
        <v/>
      </c>
      <c r="P8658">
        <f>IF(G8658&gt;=2,"Repeat","One-time")</f>
        <v/>
      </c>
    </row>
    <row r="8659">
      <c r="A8659" t="inlineStr">
        <is>
          <t>C11425</t>
        </is>
      </c>
      <c r="B8659" t="inlineStr">
        <is>
          <t>Ritu Iyer</t>
        </is>
      </c>
      <c r="C8659" t="inlineStr">
        <is>
          <t>South</t>
        </is>
      </c>
      <c r="D8659" t="inlineStr">
        <is>
          <t>Kochi</t>
        </is>
      </c>
      <c r="E8659" t="inlineStr">
        <is>
          <t>Yes</t>
        </is>
      </c>
      <c r="F8659" t="inlineStr">
        <is>
          <t>New</t>
        </is>
      </c>
      <c r="G8659" t="n">
        <v>1</v>
      </c>
      <c r="H8659" s="24" t="n">
        <v>507.05</v>
      </c>
      <c r="I8659" s="24" t="n">
        <v>106.74</v>
      </c>
      <c r="J8659" s="25" t="n">
        <v>45977</v>
      </c>
      <c r="K8659" s="25" t="n">
        <v>45977</v>
      </c>
      <c r="L8659" t="n">
        <v>4</v>
      </c>
      <c r="M8659" t="n">
        <v>2</v>
      </c>
      <c r="N8659" t="n">
        <v>1</v>
      </c>
      <c r="O8659">
        <f>DATE(2026,1,1)-K8659</f>
        <v/>
      </c>
      <c r="P8659">
        <f>IF(G8659&gt;=2,"Repeat","One-time")</f>
        <v/>
      </c>
    </row>
    <row r="8660">
      <c r="A8660" t="inlineStr">
        <is>
          <t>C06439</t>
        </is>
      </c>
      <c r="B8660" t="inlineStr">
        <is>
          <t>Lakshmi Sharma</t>
        </is>
      </c>
      <c r="C8660" t="inlineStr">
        <is>
          <t>North</t>
        </is>
      </c>
      <c r="D8660" t="inlineStr">
        <is>
          <t>Lucknow</t>
        </is>
      </c>
      <c r="E8660" t="inlineStr">
        <is>
          <t>Yes</t>
        </is>
      </c>
      <c r="F8660" t="inlineStr">
        <is>
          <t>Occasional</t>
        </is>
      </c>
      <c r="G8660" t="n">
        <v>1</v>
      </c>
      <c r="H8660" s="24" t="n">
        <v>504.24</v>
      </c>
      <c r="I8660" s="24" t="n">
        <v>95.45999999999999</v>
      </c>
      <c r="J8660" s="25" t="n">
        <v>45708</v>
      </c>
      <c r="K8660" s="25" t="n">
        <v>45708</v>
      </c>
      <c r="L8660" t="n">
        <v>2</v>
      </c>
      <c r="M8660" t="n">
        <v>1</v>
      </c>
      <c r="N8660" t="n">
        <v>1</v>
      </c>
      <c r="O8660">
        <f>DATE(2026,1,1)-K8660</f>
        <v/>
      </c>
      <c r="P8660">
        <f>IF(G8660&gt;=2,"Repeat","One-time")</f>
        <v/>
      </c>
    </row>
    <row r="8661">
      <c r="A8661" t="inlineStr">
        <is>
          <t>C04931</t>
        </is>
      </c>
      <c r="B8661" t="inlineStr">
        <is>
          <t>Rohan Khan</t>
        </is>
      </c>
      <c r="C8661" t="inlineStr">
        <is>
          <t>South</t>
        </is>
      </c>
      <c r="D8661" t="inlineStr">
        <is>
          <t>Kochi</t>
        </is>
      </c>
      <c r="E8661" t="inlineStr">
        <is>
          <t>No</t>
        </is>
      </c>
      <c r="F8661" t="inlineStr">
        <is>
          <t>Occasional</t>
        </is>
      </c>
      <c r="G8661" t="n">
        <v>1</v>
      </c>
      <c r="H8661" s="24" t="n">
        <v>502.89</v>
      </c>
      <c r="I8661" s="24" t="n">
        <v>107.35</v>
      </c>
      <c r="J8661" s="25" t="n">
        <v>45514</v>
      </c>
      <c r="K8661" s="25" t="n">
        <v>45514</v>
      </c>
      <c r="L8661" t="n">
        <v>2</v>
      </c>
      <c r="M8661" t="n">
        <v>1</v>
      </c>
      <c r="N8661" t="n">
        <v>1</v>
      </c>
      <c r="O8661">
        <f>DATE(2026,1,1)-K8661</f>
        <v/>
      </c>
      <c r="P8661">
        <f>IF(G8661&gt;=2,"Repeat","One-time")</f>
        <v/>
      </c>
    </row>
    <row r="8662">
      <c r="A8662" t="inlineStr">
        <is>
          <t>C08856</t>
        </is>
      </c>
      <c r="B8662" t="inlineStr">
        <is>
          <t>Gurpreet Fernandes</t>
        </is>
      </c>
      <c r="C8662" t="inlineStr">
        <is>
          <t>North</t>
        </is>
      </c>
      <c r="D8662" t="inlineStr">
        <is>
          <t>Delhi</t>
        </is>
      </c>
      <c r="E8662" t="inlineStr">
        <is>
          <t>No</t>
        </is>
      </c>
      <c r="F8662" t="inlineStr">
        <is>
          <t>New</t>
        </is>
      </c>
      <c r="G8662" t="n">
        <v>1</v>
      </c>
      <c r="H8662" s="24" t="n">
        <v>502.13</v>
      </c>
      <c r="I8662" s="24" t="n">
        <v>91.36</v>
      </c>
      <c r="J8662" s="25" t="n">
        <v>45994</v>
      </c>
      <c r="K8662" s="25" t="n">
        <v>45994</v>
      </c>
      <c r="L8662" t="n">
        <v>5</v>
      </c>
      <c r="M8662" t="n">
        <v>1</v>
      </c>
      <c r="N8662" t="n">
        <v>1</v>
      </c>
      <c r="O8662">
        <f>DATE(2026,1,1)-K8662</f>
        <v/>
      </c>
      <c r="P8662">
        <f>IF(G8662&gt;=2,"Repeat","One-time")</f>
        <v/>
      </c>
    </row>
    <row r="8663">
      <c r="A8663" t="inlineStr">
        <is>
          <t>C04683</t>
        </is>
      </c>
      <c r="B8663" t="inlineStr">
        <is>
          <t>Vivaan Gupta</t>
        </is>
      </c>
      <c r="C8663" t="inlineStr">
        <is>
          <t>West</t>
        </is>
      </c>
      <c r="D8663" t="inlineStr">
        <is>
          <t>Ahmedabad</t>
        </is>
      </c>
      <c r="E8663" t="inlineStr">
        <is>
          <t>No</t>
        </is>
      </c>
      <c r="F8663" t="inlineStr">
        <is>
          <t>Hibernating</t>
        </is>
      </c>
      <c r="G8663" t="n">
        <v>1</v>
      </c>
      <c r="H8663" s="24" t="n">
        <v>497.12</v>
      </c>
      <c r="I8663" s="24" t="n">
        <v>194.62</v>
      </c>
      <c r="J8663" s="25" t="n">
        <v>45409</v>
      </c>
      <c r="K8663" s="25" t="n">
        <v>45409</v>
      </c>
      <c r="L8663" t="n">
        <v>1</v>
      </c>
      <c r="M8663" t="n">
        <v>1</v>
      </c>
      <c r="N8663" t="n">
        <v>1</v>
      </c>
      <c r="O8663">
        <f>DATE(2026,1,1)-K8663</f>
        <v/>
      </c>
      <c r="P8663">
        <f>IF(G8663&gt;=2,"Repeat","One-time")</f>
        <v/>
      </c>
    </row>
    <row r="8664">
      <c r="A8664" t="inlineStr">
        <is>
          <t>C08041</t>
        </is>
      </c>
      <c r="B8664" t="inlineStr">
        <is>
          <t>Rohan Yadav</t>
        </is>
      </c>
      <c r="C8664" t="inlineStr">
        <is>
          <t>North</t>
        </is>
      </c>
      <c r="D8664" t="inlineStr">
        <is>
          <t>Jaipur</t>
        </is>
      </c>
      <c r="E8664" t="inlineStr">
        <is>
          <t>Yes</t>
        </is>
      </c>
      <c r="F8664" t="inlineStr">
        <is>
          <t>Occasional</t>
        </is>
      </c>
      <c r="G8664" t="n">
        <v>1</v>
      </c>
      <c r="H8664" s="24" t="n">
        <v>495.48</v>
      </c>
      <c r="I8664" s="24" t="n">
        <v>84.12</v>
      </c>
      <c r="J8664" s="25" t="n">
        <v>45723</v>
      </c>
      <c r="K8664" s="25" t="n">
        <v>45723</v>
      </c>
      <c r="L8664" t="n">
        <v>2</v>
      </c>
      <c r="M8664" t="n">
        <v>1</v>
      </c>
      <c r="N8664" t="n">
        <v>1</v>
      </c>
      <c r="O8664">
        <f>DATE(2026,1,1)-K8664</f>
        <v/>
      </c>
      <c r="P8664">
        <f>IF(G8664&gt;=2,"Repeat","One-time")</f>
        <v/>
      </c>
    </row>
    <row r="8665">
      <c r="A8665" t="inlineStr">
        <is>
          <t>C09975</t>
        </is>
      </c>
      <c r="B8665" t="inlineStr">
        <is>
          <t>Rahul Mehta</t>
        </is>
      </c>
      <c r="C8665" t="inlineStr">
        <is>
          <t>South</t>
        </is>
      </c>
      <c r="D8665" t="inlineStr">
        <is>
          <t>Chennai</t>
        </is>
      </c>
      <c r="E8665" t="inlineStr">
        <is>
          <t>Yes</t>
        </is>
      </c>
      <c r="F8665" t="inlineStr">
        <is>
          <t>New</t>
        </is>
      </c>
      <c r="G8665" t="n">
        <v>1</v>
      </c>
      <c r="H8665" s="24" t="n">
        <v>495.48</v>
      </c>
      <c r="I8665" s="24" t="n">
        <v>84.12</v>
      </c>
      <c r="J8665" s="25" t="n">
        <v>45964</v>
      </c>
      <c r="K8665" s="25" t="n">
        <v>45964</v>
      </c>
      <c r="L8665" t="n">
        <v>4</v>
      </c>
      <c r="M8665" t="n">
        <v>2</v>
      </c>
      <c r="N8665" t="n">
        <v>1</v>
      </c>
      <c r="O8665">
        <f>DATE(2026,1,1)-K8665</f>
        <v/>
      </c>
      <c r="P8665">
        <f>IF(G8665&gt;=2,"Repeat","One-time")</f>
        <v/>
      </c>
    </row>
    <row r="8666">
      <c r="A8666" t="inlineStr">
        <is>
          <t>C11356</t>
        </is>
      </c>
      <c r="B8666" t="inlineStr">
        <is>
          <t>Nikhil Mishra</t>
        </is>
      </c>
      <c r="C8666" t="inlineStr">
        <is>
          <t>East</t>
        </is>
      </c>
      <c r="D8666" t="inlineStr">
        <is>
          <t>Guwahati</t>
        </is>
      </c>
      <c r="E8666" t="inlineStr">
        <is>
          <t>No</t>
        </is>
      </c>
      <c r="F8666" t="inlineStr">
        <is>
          <t>New</t>
        </is>
      </c>
      <c r="G8666" t="n">
        <v>1</v>
      </c>
      <c r="H8666" s="24" t="n">
        <v>495.37</v>
      </c>
      <c r="I8666" s="24" t="n">
        <v>129.55</v>
      </c>
      <c r="J8666" s="25" t="n">
        <v>46018</v>
      </c>
      <c r="K8666" s="25" t="n">
        <v>46018</v>
      </c>
      <c r="L8666" t="n">
        <v>5</v>
      </c>
      <c r="M8666" t="n">
        <v>2</v>
      </c>
      <c r="N8666" t="n">
        <v>1</v>
      </c>
      <c r="O8666">
        <f>DATE(2026,1,1)-K8666</f>
        <v/>
      </c>
      <c r="P8666">
        <f>IF(G8666&gt;=2,"Repeat","One-time")</f>
        <v/>
      </c>
    </row>
    <row r="8667">
      <c r="A8667" t="inlineStr">
        <is>
          <t>C04661</t>
        </is>
      </c>
      <c r="B8667" t="inlineStr">
        <is>
          <t>Priya Verma</t>
        </is>
      </c>
      <c r="C8667" t="inlineStr">
        <is>
          <t>Central</t>
        </is>
      </c>
      <c r="D8667" t="inlineStr">
        <is>
          <t>Nagpur</t>
        </is>
      </c>
      <c r="E8667" t="inlineStr">
        <is>
          <t>Yes</t>
        </is>
      </c>
      <c r="F8667" t="inlineStr">
        <is>
          <t>Hibernating</t>
        </is>
      </c>
      <c r="G8667" t="n">
        <v>1</v>
      </c>
      <c r="H8667" s="24" t="n">
        <v>495.14</v>
      </c>
      <c r="I8667" s="24" t="n">
        <v>161.54</v>
      </c>
      <c r="J8667" s="25" t="n">
        <v>45395</v>
      </c>
      <c r="K8667" s="25" t="n">
        <v>45395</v>
      </c>
      <c r="L8667" t="n">
        <v>1</v>
      </c>
      <c r="M8667" t="n">
        <v>1</v>
      </c>
      <c r="N8667" t="n">
        <v>1</v>
      </c>
      <c r="O8667">
        <f>DATE(2026,1,1)-K8667</f>
        <v/>
      </c>
      <c r="P8667">
        <f>IF(G8667&gt;=2,"Repeat","One-time")</f>
        <v/>
      </c>
    </row>
    <row r="8668">
      <c r="A8668" t="inlineStr">
        <is>
          <t>C03271</t>
        </is>
      </c>
      <c r="B8668" t="inlineStr">
        <is>
          <t>Gurpreet Banerjee</t>
        </is>
      </c>
      <c r="C8668" t="inlineStr">
        <is>
          <t>South</t>
        </is>
      </c>
      <c r="D8668" t="inlineStr">
        <is>
          <t>Kochi</t>
        </is>
      </c>
      <c r="E8668" t="inlineStr">
        <is>
          <t>No</t>
        </is>
      </c>
      <c r="F8668" t="inlineStr">
        <is>
          <t>Hibernating</t>
        </is>
      </c>
      <c r="G8668" t="n">
        <v>1</v>
      </c>
      <c r="H8668" s="24" t="n">
        <v>493.27</v>
      </c>
      <c r="I8668" s="24" t="n">
        <v>75.11</v>
      </c>
      <c r="J8668" s="25" t="n">
        <v>45334</v>
      </c>
      <c r="K8668" s="25" t="n">
        <v>45334</v>
      </c>
      <c r="L8668" t="n">
        <v>1</v>
      </c>
      <c r="M8668" t="n">
        <v>1</v>
      </c>
      <c r="N8668" t="n">
        <v>1</v>
      </c>
      <c r="O8668">
        <f>DATE(2026,1,1)-K8668</f>
        <v/>
      </c>
      <c r="P8668">
        <f>IF(G8668&gt;=2,"Repeat","One-time")</f>
        <v/>
      </c>
    </row>
    <row r="8669">
      <c r="A8669" t="inlineStr">
        <is>
          <t>C07031</t>
        </is>
      </c>
      <c r="B8669" t="inlineStr">
        <is>
          <t>Abhishek Ghosh</t>
        </is>
      </c>
      <c r="C8669" t="inlineStr">
        <is>
          <t>South</t>
        </is>
      </c>
      <c r="D8669" t="inlineStr">
        <is>
          <t>Bengaluru</t>
        </is>
      </c>
      <c r="E8669" t="inlineStr">
        <is>
          <t>No</t>
        </is>
      </c>
      <c r="F8669" t="inlineStr">
        <is>
          <t>Occasional</t>
        </is>
      </c>
      <c r="G8669" t="n">
        <v>1</v>
      </c>
      <c r="H8669" s="24" t="n">
        <v>493.01</v>
      </c>
      <c r="I8669" s="24" t="n">
        <v>162.5</v>
      </c>
      <c r="J8669" s="25" t="n">
        <v>45644</v>
      </c>
      <c r="K8669" s="25" t="n">
        <v>45644</v>
      </c>
      <c r="L8669" t="n">
        <v>2</v>
      </c>
      <c r="M8669" t="n">
        <v>1</v>
      </c>
      <c r="N8669" t="n">
        <v>1</v>
      </c>
      <c r="O8669">
        <f>DATE(2026,1,1)-K8669</f>
        <v/>
      </c>
      <c r="P8669">
        <f>IF(G8669&gt;=2,"Repeat","One-time")</f>
        <v/>
      </c>
    </row>
    <row r="8670">
      <c r="A8670" t="inlineStr">
        <is>
          <t>C03989</t>
        </is>
      </c>
      <c r="B8670" t="inlineStr">
        <is>
          <t>Ritu Sharma</t>
        </is>
      </c>
      <c r="C8670" t="inlineStr">
        <is>
          <t>South</t>
        </is>
      </c>
      <c r="D8670" t="inlineStr">
        <is>
          <t>Chennai</t>
        </is>
      </c>
      <c r="E8670" t="inlineStr">
        <is>
          <t>No</t>
        </is>
      </c>
      <c r="F8670" t="inlineStr">
        <is>
          <t>Hibernating</t>
        </is>
      </c>
      <c r="G8670" t="n">
        <v>1</v>
      </c>
      <c r="H8670" s="24" t="n">
        <v>490.41</v>
      </c>
      <c r="I8670" s="24" t="n">
        <v>235.39</v>
      </c>
      <c r="J8670" s="25" t="n">
        <v>45321</v>
      </c>
      <c r="K8670" s="25" t="n">
        <v>45321</v>
      </c>
      <c r="L8670" t="n">
        <v>1</v>
      </c>
      <c r="M8670" t="n">
        <v>1</v>
      </c>
      <c r="N8670" t="n">
        <v>1</v>
      </c>
      <c r="O8670">
        <f>DATE(2026,1,1)-K8670</f>
        <v/>
      </c>
      <c r="P8670">
        <f>IF(G8670&gt;=2,"Repeat","One-time")</f>
        <v/>
      </c>
    </row>
    <row r="8671">
      <c r="A8671" t="inlineStr">
        <is>
          <t>C06338</t>
        </is>
      </c>
      <c r="B8671" t="inlineStr">
        <is>
          <t>Isha Kapoor</t>
        </is>
      </c>
      <c r="C8671" t="inlineStr">
        <is>
          <t>North</t>
        </is>
      </c>
      <c r="D8671" t="inlineStr">
        <is>
          <t>Jaipur</t>
        </is>
      </c>
      <c r="E8671" t="inlineStr">
        <is>
          <t>Yes</t>
        </is>
      </c>
      <c r="F8671" t="inlineStr">
        <is>
          <t>Occasional</t>
        </is>
      </c>
      <c r="G8671" t="n">
        <v>1</v>
      </c>
      <c r="H8671" s="24" t="n">
        <v>485.78</v>
      </c>
      <c r="I8671" s="24" t="n">
        <v>129.34</v>
      </c>
      <c r="J8671" s="25" t="n">
        <v>45538</v>
      </c>
      <c r="K8671" s="25" t="n">
        <v>45538</v>
      </c>
      <c r="L8671" t="n">
        <v>2</v>
      </c>
      <c r="M8671" t="n">
        <v>1</v>
      </c>
      <c r="N8671" t="n">
        <v>1</v>
      </c>
      <c r="O8671">
        <f>DATE(2026,1,1)-K8671</f>
        <v/>
      </c>
      <c r="P8671">
        <f>IF(G8671&gt;=2,"Repeat","One-time")</f>
        <v/>
      </c>
    </row>
    <row r="8672">
      <c r="A8672" t="inlineStr">
        <is>
          <t>C08880</t>
        </is>
      </c>
      <c r="B8672" t="inlineStr">
        <is>
          <t>Neha Fernandes</t>
        </is>
      </c>
      <c r="C8672" t="inlineStr">
        <is>
          <t>East</t>
        </is>
      </c>
      <c r="D8672" t="inlineStr">
        <is>
          <t>Kolkata</t>
        </is>
      </c>
      <c r="E8672" t="inlineStr">
        <is>
          <t>No</t>
        </is>
      </c>
      <c r="F8672" t="inlineStr">
        <is>
          <t>Occasional</t>
        </is>
      </c>
      <c r="G8672" t="n">
        <v>1</v>
      </c>
      <c r="H8672" s="24" t="n">
        <v>485.75</v>
      </c>
      <c r="I8672" s="24" t="n">
        <v>182.99</v>
      </c>
      <c r="J8672" s="25" t="n">
        <v>45826</v>
      </c>
      <c r="K8672" s="25" t="n">
        <v>45826</v>
      </c>
      <c r="L8672" t="n">
        <v>3</v>
      </c>
      <c r="M8672" t="n">
        <v>1</v>
      </c>
      <c r="N8672" t="n">
        <v>1</v>
      </c>
      <c r="O8672">
        <f>DATE(2026,1,1)-K8672</f>
        <v/>
      </c>
      <c r="P8672">
        <f>IF(G8672&gt;=2,"Repeat","One-time")</f>
        <v/>
      </c>
    </row>
    <row r="8673">
      <c r="A8673" t="inlineStr">
        <is>
          <t>C10501</t>
        </is>
      </c>
      <c r="B8673" t="inlineStr">
        <is>
          <t>Sneha Menon</t>
        </is>
      </c>
      <c r="C8673" t="inlineStr">
        <is>
          <t>East</t>
        </is>
      </c>
      <c r="D8673" t="inlineStr">
        <is>
          <t>Patna</t>
        </is>
      </c>
      <c r="E8673" t="inlineStr">
        <is>
          <t>No</t>
        </is>
      </c>
      <c r="F8673" t="inlineStr">
        <is>
          <t>New</t>
        </is>
      </c>
      <c r="G8673" t="n">
        <v>1</v>
      </c>
      <c r="H8673" s="24" t="n">
        <v>485.75</v>
      </c>
      <c r="I8673" s="24" t="n">
        <v>135.12</v>
      </c>
      <c r="J8673" s="25" t="n">
        <v>45967</v>
      </c>
      <c r="K8673" s="25" t="n">
        <v>45967</v>
      </c>
      <c r="L8673" t="n">
        <v>4</v>
      </c>
      <c r="M8673" t="n">
        <v>2</v>
      </c>
      <c r="N8673" t="n">
        <v>1</v>
      </c>
      <c r="O8673">
        <f>DATE(2026,1,1)-K8673</f>
        <v/>
      </c>
      <c r="P8673">
        <f>IF(G8673&gt;=2,"Repeat","One-time")</f>
        <v/>
      </c>
    </row>
    <row r="8674">
      <c r="A8674" t="inlineStr">
        <is>
          <t>C06446</t>
        </is>
      </c>
      <c r="B8674" t="inlineStr">
        <is>
          <t>Tanvi Banerjee</t>
        </is>
      </c>
      <c r="C8674" t="inlineStr">
        <is>
          <t>South</t>
        </is>
      </c>
      <c r="D8674" t="inlineStr">
        <is>
          <t>Hyderabad</t>
        </is>
      </c>
      <c r="E8674" t="inlineStr">
        <is>
          <t>No</t>
        </is>
      </c>
      <c r="F8674" t="inlineStr">
        <is>
          <t>Occasional</t>
        </is>
      </c>
      <c r="G8674" t="n">
        <v>1</v>
      </c>
      <c r="H8674" s="24" t="n">
        <v>479.07</v>
      </c>
      <c r="I8674" s="24" t="n">
        <v>172.68</v>
      </c>
      <c r="J8674" s="25" t="n">
        <v>45558</v>
      </c>
      <c r="K8674" s="25" t="n">
        <v>45558</v>
      </c>
      <c r="L8674" t="n">
        <v>2</v>
      </c>
      <c r="M8674" t="n">
        <v>1</v>
      </c>
      <c r="N8674" t="n">
        <v>1</v>
      </c>
      <c r="O8674">
        <f>DATE(2026,1,1)-K8674</f>
        <v/>
      </c>
      <c r="P8674">
        <f>IF(G8674&gt;=2,"Repeat","One-time")</f>
        <v/>
      </c>
    </row>
    <row r="8675">
      <c r="A8675" t="inlineStr">
        <is>
          <t>C04436</t>
        </is>
      </c>
      <c r="B8675" t="inlineStr">
        <is>
          <t>Deepak Menon</t>
        </is>
      </c>
      <c r="C8675" t="inlineStr">
        <is>
          <t>West</t>
        </is>
      </c>
      <c r="D8675" t="inlineStr">
        <is>
          <t>Pune</t>
        </is>
      </c>
      <c r="E8675" t="inlineStr">
        <is>
          <t>No</t>
        </is>
      </c>
      <c r="F8675" t="inlineStr">
        <is>
          <t>Hibernating</t>
        </is>
      </c>
      <c r="G8675" t="n">
        <v>1</v>
      </c>
      <c r="H8675" s="24" t="n">
        <v>476.32</v>
      </c>
      <c r="I8675" s="24" t="n">
        <v>241.48</v>
      </c>
      <c r="J8675" s="25" t="n">
        <v>45433</v>
      </c>
      <c r="K8675" s="25" t="n">
        <v>45433</v>
      </c>
      <c r="L8675" t="n">
        <v>1</v>
      </c>
      <c r="M8675" t="n">
        <v>1</v>
      </c>
      <c r="N8675" t="n">
        <v>1</v>
      </c>
      <c r="O8675">
        <f>DATE(2026,1,1)-K8675</f>
        <v/>
      </c>
      <c r="P8675">
        <f>IF(G8675&gt;=2,"Repeat","One-time")</f>
        <v/>
      </c>
    </row>
    <row r="8676">
      <c r="A8676" t="inlineStr">
        <is>
          <t>C02766</t>
        </is>
      </c>
      <c r="B8676" t="inlineStr">
        <is>
          <t>Neha Iyer</t>
        </is>
      </c>
      <c r="C8676" t="inlineStr">
        <is>
          <t>South</t>
        </is>
      </c>
      <c r="D8676" t="inlineStr">
        <is>
          <t>Bengaluru</t>
        </is>
      </c>
      <c r="E8676" t="inlineStr">
        <is>
          <t>No</t>
        </is>
      </c>
      <c r="F8676" t="inlineStr">
        <is>
          <t>Hibernating</t>
        </is>
      </c>
      <c r="G8676" t="n">
        <v>1</v>
      </c>
      <c r="H8676" s="24" t="n">
        <v>474.05</v>
      </c>
      <c r="I8676" s="24" t="n">
        <v>194.13</v>
      </c>
      <c r="J8676" s="25" t="n">
        <v>45178</v>
      </c>
      <c r="K8676" s="25" t="n">
        <v>45178</v>
      </c>
      <c r="L8676" t="n">
        <v>1</v>
      </c>
      <c r="M8676" t="n">
        <v>1</v>
      </c>
      <c r="N8676" t="n">
        <v>1</v>
      </c>
      <c r="O8676">
        <f>DATE(2026,1,1)-K8676</f>
        <v/>
      </c>
      <c r="P8676">
        <f>IF(G8676&gt;=2,"Repeat","One-time")</f>
        <v/>
      </c>
    </row>
    <row r="8677">
      <c r="A8677" t="inlineStr">
        <is>
          <t>C04107</t>
        </is>
      </c>
      <c r="B8677" t="inlineStr">
        <is>
          <t>Riya Kumar</t>
        </is>
      </c>
      <c r="C8677" t="inlineStr">
        <is>
          <t>East</t>
        </is>
      </c>
      <c r="D8677" t="inlineStr">
        <is>
          <t>Kolkata</t>
        </is>
      </c>
      <c r="E8677" t="inlineStr">
        <is>
          <t>No</t>
        </is>
      </c>
      <c r="F8677" t="inlineStr">
        <is>
          <t>Occasional</t>
        </is>
      </c>
      <c r="G8677" t="n">
        <v>1</v>
      </c>
      <c r="H8677" s="24" t="n">
        <v>472.26</v>
      </c>
      <c r="I8677" s="24" t="n">
        <v>195.48</v>
      </c>
      <c r="J8677" s="25" t="n">
        <v>45637</v>
      </c>
      <c r="K8677" s="25" t="n">
        <v>45637</v>
      </c>
      <c r="L8677" t="n">
        <v>2</v>
      </c>
      <c r="M8677" t="n">
        <v>1</v>
      </c>
      <c r="N8677" t="n">
        <v>1</v>
      </c>
      <c r="O8677">
        <f>DATE(2026,1,1)-K8677</f>
        <v/>
      </c>
      <c r="P8677">
        <f>IF(G8677&gt;=2,"Repeat","One-time")</f>
        <v/>
      </c>
    </row>
    <row r="8678">
      <c r="A8678" t="inlineStr">
        <is>
          <t>C09122</t>
        </is>
      </c>
      <c r="B8678" t="inlineStr">
        <is>
          <t>Swati Singh</t>
        </is>
      </c>
      <c r="C8678" t="inlineStr">
        <is>
          <t>East</t>
        </is>
      </c>
      <c r="D8678" t="inlineStr">
        <is>
          <t>Jamshedpur</t>
        </is>
      </c>
      <c r="E8678" t="inlineStr">
        <is>
          <t>No</t>
        </is>
      </c>
      <c r="F8678" t="inlineStr">
        <is>
          <t>Occasional</t>
        </is>
      </c>
      <c r="G8678" t="n">
        <v>1</v>
      </c>
      <c r="H8678" s="24" t="n">
        <v>471.63</v>
      </c>
      <c r="I8678" s="24" t="n">
        <v>118.91</v>
      </c>
      <c r="J8678" s="25" t="n">
        <v>45784</v>
      </c>
      <c r="K8678" s="25" t="n">
        <v>45784</v>
      </c>
      <c r="L8678" t="n">
        <v>3</v>
      </c>
      <c r="M8678" t="n">
        <v>1</v>
      </c>
      <c r="N8678" t="n">
        <v>1</v>
      </c>
      <c r="O8678">
        <f>DATE(2026,1,1)-K8678</f>
        <v/>
      </c>
      <c r="P8678">
        <f>IF(G8678&gt;=2,"Repeat","One-time")</f>
        <v/>
      </c>
    </row>
    <row r="8679">
      <c r="A8679" t="inlineStr">
        <is>
          <t>C06951</t>
        </is>
      </c>
      <c r="B8679" t="inlineStr">
        <is>
          <t>Deepak Mishra</t>
        </is>
      </c>
      <c r="C8679" t="inlineStr">
        <is>
          <t>West</t>
        </is>
      </c>
      <c r="D8679" t="inlineStr">
        <is>
          <t>Ahmedabad</t>
        </is>
      </c>
      <c r="E8679" t="inlineStr">
        <is>
          <t>Yes</t>
        </is>
      </c>
      <c r="F8679" t="inlineStr">
        <is>
          <t>Occasional</t>
        </is>
      </c>
      <c r="G8679" t="n">
        <v>1</v>
      </c>
      <c r="H8679" s="24" t="n">
        <v>467.95</v>
      </c>
      <c r="I8679" s="24" t="n">
        <v>101.27</v>
      </c>
      <c r="J8679" s="25" t="n">
        <v>45681</v>
      </c>
      <c r="K8679" s="25" t="n">
        <v>45681</v>
      </c>
      <c r="L8679" t="n">
        <v>2</v>
      </c>
      <c r="M8679" t="n">
        <v>1</v>
      </c>
      <c r="N8679" t="n">
        <v>1</v>
      </c>
      <c r="O8679">
        <f>DATE(2026,1,1)-K8679</f>
        <v/>
      </c>
      <c r="P8679">
        <f>IF(G8679&gt;=2,"Repeat","One-time")</f>
        <v/>
      </c>
    </row>
    <row r="8680">
      <c r="A8680" t="inlineStr">
        <is>
          <t>C09677</t>
        </is>
      </c>
      <c r="B8680" t="inlineStr">
        <is>
          <t>Maria Pillai</t>
        </is>
      </c>
      <c r="C8680" t="inlineStr">
        <is>
          <t>South</t>
        </is>
      </c>
      <c r="D8680" t="inlineStr">
        <is>
          <t>Bengaluru</t>
        </is>
      </c>
      <c r="E8680" t="inlineStr">
        <is>
          <t>No</t>
        </is>
      </c>
      <c r="F8680" t="inlineStr">
        <is>
          <t>Occasional</t>
        </is>
      </c>
      <c r="G8680" t="n">
        <v>1</v>
      </c>
      <c r="H8680" s="24" t="n">
        <v>467.95</v>
      </c>
      <c r="I8680" s="24" t="n">
        <v>197</v>
      </c>
      <c r="J8680" s="25" t="n">
        <v>45855</v>
      </c>
      <c r="K8680" s="25" t="n">
        <v>45855</v>
      </c>
      <c r="L8680" t="n">
        <v>3</v>
      </c>
      <c r="M8680" t="n">
        <v>1</v>
      </c>
      <c r="N8680" t="n">
        <v>1</v>
      </c>
      <c r="O8680">
        <f>DATE(2026,1,1)-K8680</f>
        <v/>
      </c>
      <c r="P8680">
        <f>IF(G8680&gt;=2,"Repeat","One-time")</f>
        <v/>
      </c>
    </row>
    <row r="8681">
      <c r="A8681" t="inlineStr">
        <is>
          <t>C06248</t>
        </is>
      </c>
      <c r="B8681" t="inlineStr">
        <is>
          <t>Nikhil Mukherjee</t>
        </is>
      </c>
      <c r="C8681" t="inlineStr">
        <is>
          <t>East</t>
        </is>
      </c>
      <c r="D8681" t="inlineStr">
        <is>
          <t>Patna</t>
        </is>
      </c>
      <c r="E8681" t="inlineStr">
        <is>
          <t>Yes</t>
        </is>
      </c>
      <c r="F8681" t="inlineStr">
        <is>
          <t>Occasional</t>
        </is>
      </c>
      <c r="G8681" t="n">
        <v>1</v>
      </c>
      <c r="H8681" s="24" t="n">
        <v>467.06</v>
      </c>
      <c r="I8681" s="24" t="n">
        <v>175.94</v>
      </c>
      <c r="J8681" s="25" t="n">
        <v>45581</v>
      </c>
      <c r="K8681" s="25" t="n">
        <v>45581</v>
      </c>
      <c r="L8681" t="n">
        <v>2</v>
      </c>
      <c r="M8681" t="n">
        <v>1</v>
      </c>
      <c r="N8681" t="n">
        <v>1</v>
      </c>
      <c r="O8681">
        <f>DATE(2026,1,1)-K8681</f>
        <v/>
      </c>
      <c r="P8681">
        <f>IF(G8681&gt;=2,"Repeat","One-time")</f>
        <v/>
      </c>
    </row>
    <row r="8682">
      <c r="A8682" t="inlineStr">
        <is>
          <t>C04601</t>
        </is>
      </c>
      <c r="B8682" t="inlineStr">
        <is>
          <t>Karan Pillai</t>
        </is>
      </c>
      <c r="C8682" t="inlineStr">
        <is>
          <t>South</t>
        </is>
      </c>
      <c r="D8682" t="inlineStr">
        <is>
          <t>Chennai</t>
        </is>
      </c>
      <c r="E8682" t="inlineStr">
        <is>
          <t>No</t>
        </is>
      </c>
      <c r="F8682" t="inlineStr">
        <is>
          <t>Occasional</t>
        </is>
      </c>
      <c r="G8682" t="n">
        <v>1</v>
      </c>
      <c r="H8682" s="24" t="n">
        <v>467.06</v>
      </c>
      <c r="I8682" s="24" t="n">
        <v>202.49</v>
      </c>
      <c r="J8682" s="25" t="n">
        <v>45498</v>
      </c>
      <c r="K8682" s="25" t="n">
        <v>45498</v>
      </c>
      <c r="L8682" t="n">
        <v>2</v>
      </c>
      <c r="M8682" t="n">
        <v>1</v>
      </c>
      <c r="N8682" t="n">
        <v>1</v>
      </c>
      <c r="O8682">
        <f>DATE(2026,1,1)-K8682</f>
        <v/>
      </c>
      <c r="P8682">
        <f>IF(G8682&gt;=2,"Repeat","One-time")</f>
        <v/>
      </c>
    </row>
    <row r="8683">
      <c r="A8683" t="inlineStr">
        <is>
          <t>C03995</t>
        </is>
      </c>
      <c r="B8683" t="inlineStr">
        <is>
          <t>Abhishek Banerjee</t>
        </is>
      </c>
      <c r="C8683" t="inlineStr">
        <is>
          <t>Central</t>
        </is>
      </c>
      <c r="D8683" t="inlineStr">
        <is>
          <t>Raipur</t>
        </is>
      </c>
      <c r="E8683" t="inlineStr">
        <is>
          <t>No</t>
        </is>
      </c>
      <c r="F8683" t="inlineStr">
        <is>
          <t>Occasional</t>
        </is>
      </c>
      <c r="G8683" t="n">
        <v>2</v>
      </c>
      <c r="H8683" s="24" t="n">
        <v>466.76</v>
      </c>
      <c r="I8683" s="24" t="n">
        <v>90.45</v>
      </c>
      <c r="J8683" s="25" t="n">
        <v>45366</v>
      </c>
      <c r="K8683" s="25" t="n">
        <v>45493</v>
      </c>
      <c r="L8683" t="n">
        <v>2</v>
      </c>
      <c r="M8683" t="n">
        <v>2</v>
      </c>
      <c r="N8683" t="n">
        <v>1</v>
      </c>
      <c r="O8683">
        <f>DATE(2026,1,1)-K8683</f>
        <v/>
      </c>
      <c r="P8683">
        <f>IF(G8683&gt;=2,"Repeat","One-time")</f>
        <v/>
      </c>
    </row>
    <row r="8684">
      <c r="A8684" t="inlineStr">
        <is>
          <t>C07713</t>
        </is>
      </c>
      <c r="B8684" t="inlineStr">
        <is>
          <t>Nikhil Menon</t>
        </is>
      </c>
      <c r="C8684" t="inlineStr">
        <is>
          <t>South</t>
        </is>
      </c>
      <c r="D8684" t="inlineStr">
        <is>
          <t>Hyderabad</t>
        </is>
      </c>
      <c r="E8684" t="inlineStr">
        <is>
          <t>No</t>
        </is>
      </c>
      <c r="F8684" t="inlineStr">
        <is>
          <t>New</t>
        </is>
      </c>
      <c r="G8684" t="n">
        <v>1</v>
      </c>
      <c r="H8684" s="24" t="n">
        <v>465.52</v>
      </c>
      <c r="I8684" s="24" t="n">
        <v>44.8</v>
      </c>
      <c r="J8684" s="25" t="n">
        <v>45967</v>
      </c>
      <c r="K8684" s="25" t="n">
        <v>45967</v>
      </c>
      <c r="L8684" t="n">
        <v>4</v>
      </c>
      <c r="M8684" t="n">
        <v>1</v>
      </c>
      <c r="N8684" t="n">
        <v>1</v>
      </c>
      <c r="O8684">
        <f>DATE(2026,1,1)-K8684</f>
        <v/>
      </c>
      <c r="P8684">
        <f>IF(G8684&gt;=2,"Repeat","One-time")</f>
        <v/>
      </c>
    </row>
    <row r="8685">
      <c r="A8685" t="inlineStr">
        <is>
          <t>C07968</t>
        </is>
      </c>
      <c r="B8685" t="inlineStr">
        <is>
          <t>Neha Kapoor</t>
        </is>
      </c>
      <c r="C8685" t="inlineStr">
        <is>
          <t>South</t>
        </is>
      </c>
      <c r="D8685" t="inlineStr">
        <is>
          <t>Bengaluru</t>
        </is>
      </c>
      <c r="E8685" t="inlineStr">
        <is>
          <t>Yes</t>
        </is>
      </c>
      <c r="F8685" t="inlineStr">
        <is>
          <t>New</t>
        </is>
      </c>
      <c r="G8685" t="n">
        <v>1</v>
      </c>
      <c r="H8685" s="24" t="n">
        <v>464.01</v>
      </c>
      <c r="I8685" s="24" t="n">
        <v>220.54</v>
      </c>
      <c r="J8685" s="25" t="n">
        <v>45994</v>
      </c>
      <c r="K8685" s="25" t="n">
        <v>45994</v>
      </c>
      <c r="L8685" t="n">
        <v>5</v>
      </c>
      <c r="M8685" t="n">
        <v>1</v>
      </c>
      <c r="N8685" t="n">
        <v>1</v>
      </c>
      <c r="O8685">
        <f>DATE(2026,1,1)-K8685</f>
        <v/>
      </c>
      <c r="P8685">
        <f>IF(G8685&gt;=2,"Repeat","One-time")</f>
        <v/>
      </c>
    </row>
    <row r="8686">
      <c r="A8686" t="inlineStr">
        <is>
          <t>C10492</t>
        </is>
      </c>
      <c r="B8686" t="inlineStr">
        <is>
          <t>Divya Thakur</t>
        </is>
      </c>
      <c r="C8686" t="inlineStr">
        <is>
          <t>South</t>
        </is>
      </c>
      <c r="D8686" t="inlineStr">
        <is>
          <t>Hyderabad</t>
        </is>
      </c>
      <c r="E8686" t="inlineStr">
        <is>
          <t>Yes</t>
        </is>
      </c>
      <c r="F8686" t="inlineStr">
        <is>
          <t>Occasional</t>
        </is>
      </c>
      <c r="G8686" t="n">
        <v>1</v>
      </c>
      <c r="H8686" s="24" t="n">
        <v>461.36</v>
      </c>
      <c r="I8686" s="24" t="n">
        <v>226.37</v>
      </c>
      <c r="J8686" s="25" t="n">
        <v>45928</v>
      </c>
      <c r="K8686" s="25" t="n">
        <v>45928</v>
      </c>
      <c r="L8686" t="n">
        <v>4</v>
      </c>
      <c r="M8686" t="n">
        <v>2</v>
      </c>
      <c r="N8686" t="n">
        <v>1</v>
      </c>
      <c r="O8686">
        <f>DATE(2026,1,1)-K8686</f>
        <v/>
      </c>
      <c r="P8686">
        <f>IF(G8686&gt;=2,"Repeat","One-time")</f>
        <v/>
      </c>
    </row>
    <row r="8687">
      <c r="A8687" t="inlineStr">
        <is>
          <t>C01281</t>
        </is>
      </c>
      <c r="B8687" t="inlineStr">
        <is>
          <t>Neha Mukherjee</t>
        </is>
      </c>
      <c r="C8687" t="inlineStr">
        <is>
          <t>South</t>
        </is>
      </c>
      <c r="D8687" t="inlineStr">
        <is>
          <t>Bengaluru</t>
        </is>
      </c>
      <c r="E8687" t="inlineStr">
        <is>
          <t>Yes</t>
        </is>
      </c>
      <c r="F8687" t="inlineStr">
        <is>
          <t>Hibernating</t>
        </is>
      </c>
      <c r="G8687" t="n">
        <v>1</v>
      </c>
      <c r="H8687" s="24" t="n">
        <v>458</v>
      </c>
      <c r="I8687" s="24" t="n">
        <v>232.2</v>
      </c>
      <c r="J8687" s="25" t="n">
        <v>45005</v>
      </c>
      <c r="K8687" s="25" t="n">
        <v>45005</v>
      </c>
      <c r="L8687" t="n">
        <v>1</v>
      </c>
      <c r="M8687" t="n">
        <v>1</v>
      </c>
      <c r="N8687" t="n">
        <v>1</v>
      </c>
      <c r="O8687">
        <f>DATE(2026,1,1)-K8687</f>
        <v/>
      </c>
      <c r="P8687">
        <f>IF(G8687&gt;=2,"Repeat","One-time")</f>
        <v/>
      </c>
    </row>
    <row r="8688">
      <c r="A8688" t="inlineStr">
        <is>
          <t>C03634</t>
        </is>
      </c>
      <c r="B8688" t="inlineStr">
        <is>
          <t>Ananya Banerjee</t>
        </is>
      </c>
      <c r="C8688" t="inlineStr">
        <is>
          <t>South</t>
        </is>
      </c>
      <c r="D8688" t="inlineStr">
        <is>
          <t>Chennai</t>
        </is>
      </c>
      <c r="E8688" t="inlineStr">
        <is>
          <t>No</t>
        </is>
      </c>
      <c r="F8688" t="inlineStr">
        <is>
          <t>Occasional</t>
        </is>
      </c>
      <c r="G8688" t="n">
        <v>1</v>
      </c>
      <c r="H8688" s="24" t="n">
        <v>457.91</v>
      </c>
      <c r="I8688" s="24" t="n">
        <v>64.84999999999999</v>
      </c>
      <c r="J8688" s="25" t="n">
        <v>45579</v>
      </c>
      <c r="K8688" s="25" t="n">
        <v>45579</v>
      </c>
      <c r="L8688" t="n">
        <v>2</v>
      </c>
      <c r="M8688" t="n">
        <v>1</v>
      </c>
      <c r="N8688" t="n">
        <v>1</v>
      </c>
      <c r="O8688">
        <f>DATE(2026,1,1)-K8688</f>
        <v/>
      </c>
      <c r="P8688">
        <f>IF(G8688&gt;=2,"Repeat","One-time")</f>
        <v/>
      </c>
    </row>
    <row r="8689">
      <c r="A8689" t="inlineStr">
        <is>
          <t>C10101</t>
        </is>
      </c>
      <c r="B8689" t="inlineStr">
        <is>
          <t>Vivaan Singh</t>
        </is>
      </c>
      <c r="C8689" t="inlineStr">
        <is>
          <t>North</t>
        </is>
      </c>
      <c r="D8689" t="inlineStr">
        <is>
          <t>Delhi</t>
        </is>
      </c>
      <c r="E8689" t="inlineStr">
        <is>
          <t>No</t>
        </is>
      </c>
      <c r="F8689" t="inlineStr">
        <is>
          <t>New</t>
        </is>
      </c>
      <c r="G8689" t="n">
        <v>1</v>
      </c>
      <c r="H8689" s="24" t="n">
        <v>453.56</v>
      </c>
      <c r="I8689" s="24" t="n">
        <v>135.81</v>
      </c>
      <c r="J8689" s="25" t="n">
        <v>45978</v>
      </c>
      <c r="K8689" s="25" t="n">
        <v>45978</v>
      </c>
      <c r="L8689" t="n">
        <v>4</v>
      </c>
      <c r="M8689" t="n">
        <v>2</v>
      </c>
      <c r="N8689" t="n">
        <v>1</v>
      </c>
      <c r="O8689">
        <f>DATE(2026,1,1)-K8689</f>
        <v/>
      </c>
      <c r="P8689">
        <f>IF(G8689&gt;=2,"Repeat","One-time")</f>
        <v/>
      </c>
    </row>
    <row r="8690">
      <c r="A8690" t="inlineStr">
        <is>
          <t>C05502</t>
        </is>
      </c>
      <c r="B8690" t="inlineStr">
        <is>
          <t>Suresh Ghosh</t>
        </is>
      </c>
      <c r="C8690" t="inlineStr">
        <is>
          <t>South</t>
        </is>
      </c>
      <c r="D8690" t="inlineStr">
        <is>
          <t>Hyderabad</t>
        </is>
      </c>
      <c r="E8690" t="inlineStr">
        <is>
          <t>Yes</t>
        </is>
      </c>
      <c r="F8690" t="inlineStr">
        <is>
          <t>Occasional</t>
        </is>
      </c>
      <c r="G8690" t="n">
        <v>1</v>
      </c>
      <c r="H8690" s="24" t="n">
        <v>449.96</v>
      </c>
      <c r="I8690" s="24" t="n">
        <v>189.43</v>
      </c>
      <c r="J8690" s="25" t="n">
        <v>45519</v>
      </c>
      <c r="K8690" s="25" t="n">
        <v>45519</v>
      </c>
      <c r="L8690" t="n">
        <v>2</v>
      </c>
      <c r="M8690" t="n">
        <v>1</v>
      </c>
      <c r="N8690" t="n">
        <v>1</v>
      </c>
      <c r="O8690">
        <f>DATE(2026,1,1)-K8690</f>
        <v/>
      </c>
      <c r="P8690">
        <f>IF(G8690&gt;=2,"Repeat","One-time")</f>
        <v/>
      </c>
    </row>
    <row r="8691">
      <c r="A8691" t="inlineStr">
        <is>
          <t>C09221</t>
        </is>
      </c>
      <c r="B8691" t="inlineStr">
        <is>
          <t>Harpreet Kumar</t>
        </is>
      </c>
      <c r="C8691" t="inlineStr">
        <is>
          <t>West</t>
        </is>
      </c>
      <c r="D8691" t="inlineStr">
        <is>
          <t>Pune</t>
        </is>
      </c>
      <c r="E8691" t="inlineStr">
        <is>
          <t>Yes</t>
        </is>
      </c>
      <c r="F8691" t="inlineStr">
        <is>
          <t>Occasional</t>
        </is>
      </c>
      <c r="G8691" t="n">
        <v>1</v>
      </c>
      <c r="H8691" s="24" t="n">
        <v>449.57</v>
      </c>
      <c r="I8691" s="24" t="n">
        <v>65.25</v>
      </c>
      <c r="J8691" s="25" t="n">
        <v>45808</v>
      </c>
      <c r="K8691" s="25" t="n">
        <v>45808</v>
      </c>
      <c r="L8691" t="n">
        <v>3</v>
      </c>
      <c r="M8691" t="n">
        <v>1</v>
      </c>
      <c r="N8691" t="n">
        <v>1</v>
      </c>
      <c r="O8691">
        <f>DATE(2026,1,1)-K8691</f>
        <v/>
      </c>
      <c r="P8691">
        <f>IF(G8691&gt;=2,"Repeat","One-time")</f>
        <v/>
      </c>
    </row>
    <row r="8692">
      <c r="A8692" t="inlineStr">
        <is>
          <t>C06340</t>
        </is>
      </c>
      <c r="B8692" t="inlineStr">
        <is>
          <t>Amit Khan</t>
        </is>
      </c>
      <c r="C8692" t="inlineStr">
        <is>
          <t>North</t>
        </is>
      </c>
      <c r="D8692" t="inlineStr">
        <is>
          <t>Gurugram</t>
        </is>
      </c>
      <c r="E8692" t="inlineStr">
        <is>
          <t>No</t>
        </is>
      </c>
      <c r="F8692" t="inlineStr">
        <is>
          <t>New</t>
        </is>
      </c>
      <c r="G8692" t="n">
        <v>1</v>
      </c>
      <c r="H8692" s="24" t="n">
        <v>448.05</v>
      </c>
      <c r="I8692" s="24" t="n">
        <v>122.2</v>
      </c>
      <c r="J8692" s="25" t="n">
        <v>45941</v>
      </c>
      <c r="K8692" s="25" t="n">
        <v>45941</v>
      </c>
      <c r="L8692" t="n">
        <v>4</v>
      </c>
      <c r="M8692" t="n">
        <v>1</v>
      </c>
      <c r="N8692" t="n">
        <v>1</v>
      </c>
      <c r="O8692">
        <f>DATE(2026,1,1)-K8692</f>
        <v/>
      </c>
      <c r="P8692">
        <f>IF(G8692&gt;=2,"Repeat","One-time")</f>
        <v/>
      </c>
    </row>
    <row r="8693">
      <c r="A8693" t="inlineStr">
        <is>
          <t>C11245</t>
        </is>
      </c>
      <c r="B8693" t="inlineStr">
        <is>
          <t>Nikhil Mishra</t>
        </is>
      </c>
      <c r="C8693" t="inlineStr">
        <is>
          <t>West</t>
        </is>
      </c>
      <c r="D8693" t="inlineStr">
        <is>
          <t>Surat</t>
        </is>
      </c>
      <c r="E8693" t="inlineStr">
        <is>
          <t>No</t>
        </is>
      </c>
      <c r="F8693" t="inlineStr">
        <is>
          <t>New</t>
        </is>
      </c>
      <c r="G8693" t="n">
        <v>1</v>
      </c>
      <c r="H8693" s="24" t="n">
        <v>446.81</v>
      </c>
      <c r="I8693" s="24" t="n">
        <v>222.03</v>
      </c>
      <c r="J8693" s="25" t="n">
        <v>45969</v>
      </c>
      <c r="K8693" s="25" t="n">
        <v>45969</v>
      </c>
      <c r="L8693" t="n">
        <v>4</v>
      </c>
      <c r="M8693" t="n">
        <v>2</v>
      </c>
      <c r="N8693" t="n">
        <v>1</v>
      </c>
      <c r="O8693">
        <f>DATE(2026,1,1)-K8693</f>
        <v/>
      </c>
      <c r="P8693">
        <f>IF(G8693&gt;=2,"Repeat","One-time")</f>
        <v/>
      </c>
    </row>
    <row r="8694">
      <c r="A8694" t="inlineStr">
        <is>
          <t>C07249</t>
        </is>
      </c>
      <c r="B8694" t="inlineStr">
        <is>
          <t>Aditya Menon</t>
        </is>
      </c>
      <c r="C8694" t="inlineStr">
        <is>
          <t>West</t>
        </is>
      </c>
      <c r="D8694" t="inlineStr">
        <is>
          <t>Pune</t>
        </is>
      </c>
      <c r="E8694" t="inlineStr">
        <is>
          <t>No</t>
        </is>
      </c>
      <c r="F8694" t="inlineStr">
        <is>
          <t>Occasional</t>
        </is>
      </c>
      <c r="G8694" t="n">
        <v>1</v>
      </c>
      <c r="H8694" s="24" t="n">
        <v>446.81</v>
      </c>
      <c r="I8694" s="24" t="n">
        <v>45.61</v>
      </c>
      <c r="J8694" s="25" t="n">
        <v>45734</v>
      </c>
      <c r="K8694" s="25" t="n">
        <v>45734</v>
      </c>
      <c r="L8694" t="n">
        <v>2</v>
      </c>
      <c r="M8694" t="n">
        <v>1</v>
      </c>
      <c r="N8694" t="n">
        <v>1</v>
      </c>
      <c r="O8694">
        <f>DATE(2026,1,1)-K8694</f>
        <v/>
      </c>
      <c r="P8694">
        <f>IF(G8694&gt;=2,"Repeat","One-time")</f>
        <v/>
      </c>
    </row>
    <row r="8695">
      <c r="A8695" t="inlineStr">
        <is>
          <t>C09764</t>
        </is>
      </c>
      <c r="B8695" t="inlineStr">
        <is>
          <t>Ritu Menon</t>
        </is>
      </c>
      <c r="C8695" t="inlineStr">
        <is>
          <t>Central</t>
        </is>
      </c>
      <c r="D8695" t="inlineStr">
        <is>
          <t>Bhopal</t>
        </is>
      </c>
      <c r="E8695" t="inlineStr">
        <is>
          <t>Yes</t>
        </is>
      </c>
      <c r="F8695" t="inlineStr">
        <is>
          <t>New</t>
        </is>
      </c>
      <c r="G8695" t="n">
        <v>1</v>
      </c>
      <c r="H8695" s="24" t="n">
        <v>445.84</v>
      </c>
      <c r="I8695" s="24" t="n">
        <v>201.62</v>
      </c>
      <c r="J8695" s="25" t="n">
        <v>45942</v>
      </c>
      <c r="K8695" s="25" t="n">
        <v>45942</v>
      </c>
      <c r="L8695" t="n">
        <v>4</v>
      </c>
      <c r="M8695" t="n">
        <v>1</v>
      </c>
      <c r="N8695" t="n">
        <v>1</v>
      </c>
      <c r="O8695">
        <f>DATE(2026,1,1)-K8695</f>
        <v/>
      </c>
      <c r="P8695">
        <f>IF(G8695&gt;=2,"Repeat","One-time")</f>
        <v/>
      </c>
    </row>
    <row r="8696">
      <c r="A8696" t="inlineStr">
        <is>
          <t>C09946</t>
        </is>
      </c>
      <c r="B8696" t="inlineStr">
        <is>
          <t>Suresh Menon</t>
        </is>
      </c>
      <c r="C8696" t="inlineStr">
        <is>
          <t>West</t>
        </is>
      </c>
      <c r="D8696" t="inlineStr">
        <is>
          <t>Mumbai</t>
        </is>
      </c>
      <c r="E8696" t="inlineStr">
        <is>
          <t>No</t>
        </is>
      </c>
      <c r="F8696" t="inlineStr">
        <is>
          <t>Loyal</t>
        </is>
      </c>
      <c r="G8696" t="n">
        <v>2</v>
      </c>
      <c r="H8696" s="24" t="n">
        <v>444.81</v>
      </c>
      <c r="I8696" s="24" t="n">
        <v>172.17</v>
      </c>
      <c r="J8696" s="25" t="n">
        <v>45864</v>
      </c>
      <c r="K8696" s="25" t="n">
        <v>45883</v>
      </c>
      <c r="L8696" t="n">
        <v>3</v>
      </c>
      <c r="M8696" t="n">
        <v>3</v>
      </c>
      <c r="N8696" t="n">
        <v>1</v>
      </c>
      <c r="O8696">
        <f>DATE(2026,1,1)-K8696</f>
        <v/>
      </c>
      <c r="P8696">
        <f>IF(G8696&gt;=2,"Repeat","One-time")</f>
        <v/>
      </c>
    </row>
    <row r="8697">
      <c r="A8697" t="inlineStr">
        <is>
          <t>C09370</t>
        </is>
      </c>
      <c r="B8697" t="inlineStr">
        <is>
          <t>Isha Das</t>
        </is>
      </c>
      <c r="C8697" t="inlineStr">
        <is>
          <t>North</t>
        </is>
      </c>
      <c r="D8697" t="inlineStr">
        <is>
          <t>Delhi</t>
        </is>
      </c>
      <c r="E8697" t="inlineStr">
        <is>
          <t>No</t>
        </is>
      </c>
      <c r="F8697" t="inlineStr">
        <is>
          <t>New</t>
        </is>
      </c>
      <c r="G8697" t="n">
        <v>1</v>
      </c>
      <c r="H8697" s="24" t="n">
        <v>440.43</v>
      </c>
      <c r="I8697" s="24" t="n">
        <v>169.48</v>
      </c>
      <c r="J8697" s="25" t="n">
        <v>45971</v>
      </c>
      <c r="K8697" s="25" t="n">
        <v>45971</v>
      </c>
      <c r="L8697" t="n">
        <v>4</v>
      </c>
      <c r="M8697" t="n">
        <v>1</v>
      </c>
      <c r="N8697" t="n">
        <v>1</v>
      </c>
      <c r="O8697">
        <f>DATE(2026,1,1)-K8697</f>
        <v/>
      </c>
      <c r="P8697">
        <f>IF(G8697&gt;=2,"Repeat","One-time")</f>
        <v/>
      </c>
    </row>
    <row r="8698">
      <c r="A8698" t="inlineStr">
        <is>
          <t>C04288</t>
        </is>
      </c>
      <c r="B8698" t="inlineStr">
        <is>
          <t>Shreya Menon</t>
        </is>
      </c>
      <c r="C8698" t="inlineStr">
        <is>
          <t>East</t>
        </is>
      </c>
      <c r="D8698" t="inlineStr">
        <is>
          <t>Jamshedpur</t>
        </is>
      </c>
      <c r="E8698" t="inlineStr">
        <is>
          <t>Yes</t>
        </is>
      </c>
      <c r="F8698" t="inlineStr">
        <is>
          <t>Hibernating</t>
        </is>
      </c>
      <c r="G8698" t="n">
        <v>1</v>
      </c>
      <c r="H8698" s="24" t="n">
        <v>432.28</v>
      </c>
      <c r="I8698" s="24" t="n">
        <v>144.71</v>
      </c>
      <c r="J8698" s="25" t="n">
        <v>45344</v>
      </c>
      <c r="K8698" s="25" t="n">
        <v>45344</v>
      </c>
      <c r="L8698" t="n">
        <v>1</v>
      </c>
      <c r="M8698" t="n">
        <v>1</v>
      </c>
      <c r="N8698" t="n">
        <v>1</v>
      </c>
      <c r="O8698">
        <f>DATE(2026,1,1)-K8698</f>
        <v/>
      </c>
      <c r="P8698">
        <f>IF(G8698&gt;=2,"Repeat","One-time")</f>
        <v/>
      </c>
    </row>
    <row r="8699">
      <c r="A8699" t="inlineStr">
        <is>
          <t>C04969</t>
        </is>
      </c>
      <c r="B8699" t="inlineStr">
        <is>
          <t>Ayesha Fernandes</t>
        </is>
      </c>
      <c r="C8699" t="inlineStr">
        <is>
          <t>South</t>
        </is>
      </c>
      <c r="D8699" t="inlineStr">
        <is>
          <t>Hyderabad</t>
        </is>
      </c>
      <c r="E8699" t="inlineStr">
        <is>
          <t>No</t>
        </is>
      </c>
      <c r="F8699" t="inlineStr">
        <is>
          <t>Occasional</t>
        </is>
      </c>
      <c r="G8699" t="n">
        <v>1</v>
      </c>
      <c r="H8699" s="24" t="n">
        <v>429.62</v>
      </c>
      <c r="I8699" s="24" t="n">
        <v>213.49</v>
      </c>
      <c r="J8699" s="25" t="n">
        <v>45529</v>
      </c>
      <c r="K8699" s="25" t="n">
        <v>45529</v>
      </c>
      <c r="L8699" t="n">
        <v>2</v>
      </c>
      <c r="M8699" t="n">
        <v>1</v>
      </c>
      <c r="N8699" t="n">
        <v>1</v>
      </c>
      <c r="O8699">
        <f>DATE(2026,1,1)-K8699</f>
        <v/>
      </c>
      <c r="P8699">
        <f>IF(G8699&gt;=2,"Repeat","One-time")</f>
        <v/>
      </c>
    </row>
    <row r="8700">
      <c r="A8700" t="inlineStr">
        <is>
          <t>C05887</t>
        </is>
      </c>
      <c r="B8700" t="inlineStr">
        <is>
          <t>Vivaan Joshi</t>
        </is>
      </c>
      <c r="C8700" t="inlineStr">
        <is>
          <t>South</t>
        </is>
      </c>
      <c r="D8700" t="inlineStr">
        <is>
          <t>Bengaluru</t>
        </is>
      </c>
      <c r="E8700" t="inlineStr">
        <is>
          <t>Yes</t>
        </is>
      </c>
      <c r="F8700" t="inlineStr">
        <is>
          <t>Occasional</t>
        </is>
      </c>
      <c r="G8700" t="n">
        <v>2</v>
      </c>
      <c r="H8700" s="24" t="n">
        <v>428.83</v>
      </c>
      <c r="I8700" s="24" t="n">
        <v>82.56999999999999</v>
      </c>
      <c r="J8700" s="25" t="n">
        <v>45545</v>
      </c>
      <c r="K8700" s="25" t="n">
        <v>45809</v>
      </c>
      <c r="L8700" t="n">
        <v>3</v>
      </c>
      <c r="M8700" t="n">
        <v>2</v>
      </c>
      <c r="N8700" t="n">
        <v>1</v>
      </c>
      <c r="O8700">
        <f>DATE(2026,1,1)-K8700</f>
        <v/>
      </c>
      <c r="P8700">
        <f>IF(G8700&gt;=2,"Repeat","One-time")</f>
        <v/>
      </c>
    </row>
    <row r="8701">
      <c r="A8701" t="inlineStr">
        <is>
          <t>C07046</t>
        </is>
      </c>
      <c r="B8701" t="inlineStr">
        <is>
          <t>Kavya Khan</t>
        </is>
      </c>
      <c r="C8701" t="inlineStr">
        <is>
          <t>South</t>
        </is>
      </c>
      <c r="D8701" t="inlineStr">
        <is>
          <t>Kochi</t>
        </is>
      </c>
      <c r="E8701" t="inlineStr">
        <is>
          <t>No</t>
        </is>
      </c>
      <c r="F8701" t="inlineStr">
        <is>
          <t>Occasional</t>
        </is>
      </c>
      <c r="G8701" t="n">
        <v>1</v>
      </c>
      <c r="H8701" s="24" t="n">
        <v>409.98</v>
      </c>
      <c r="I8701" s="24" t="n">
        <v>175.73</v>
      </c>
      <c r="J8701" s="25" t="n">
        <v>45713</v>
      </c>
      <c r="K8701" s="25" t="n">
        <v>45713</v>
      </c>
      <c r="L8701" t="n">
        <v>2</v>
      </c>
      <c r="M8701" t="n">
        <v>1</v>
      </c>
      <c r="N8701" t="n">
        <v>1</v>
      </c>
      <c r="O8701">
        <f>DATE(2026,1,1)-K8701</f>
        <v/>
      </c>
      <c r="P8701">
        <f>IF(G8701&gt;=2,"Repeat","One-time")</f>
        <v/>
      </c>
    </row>
    <row r="8702">
      <c r="A8702" t="inlineStr">
        <is>
          <t>C07748</t>
        </is>
      </c>
      <c r="B8702" t="inlineStr">
        <is>
          <t>Divya Fernandes</t>
        </is>
      </c>
      <c r="C8702" t="inlineStr">
        <is>
          <t>North</t>
        </is>
      </c>
      <c r="D8702" t="inlineStr">
        <is>
          <t>Delhi</t>
        </is>
      </c>
      <c r="E8702" t="inlineStr">
        <is>
          <t>No</t>
        </is>
      </c>
      <c r="F8702" t="inlineStr">
        <is>
          <t>New</t>
        </is>
      </c>
      <c r="G8702" t="n">
        <v>1</v>
      </c>
      <c r="H8702" s="24" t="n">
        <v>407.87</v>
      </c>
      <c r="I8702" s="24" t="n">
        <v>168.57</v>
      </c>
      <c r="J8702" s="25" t="n">
        <v>45975</v>
      </c>
      <c r="K8702" s="25" t="n">
        <v>45975</v>
      </c>
      <c r="L8702" t="n">
        <v>4</v>
      </c>
      <c r="M8702" t="n">
        <v>1</v>
      </c>
      <c r="N8702" t="n">
        <v>1</v>
      </c>
      <c r="O8702">
        <f>DATE(2026,1,1)-K8702</f>
        <v/>
      </c>
      <c r="P8702">
        <f>IF(G8702&gt;=2,"Repeat","One-time")</f>
        <v/>
      </c>
    </row>
    <row r="8703">
      <c r="A8703" t="inlineStr">
        <is>
          <t>C07970</t>
        </is>
      </c>
      <c r="B8703" t="inlineStr">
        <is>
          <t>Ayesha Patel</t>
        </is>
      </c>
      <c r="C8703" t="inlineStr">
        <is>
          <t>North</t>
        </is>
      </c>
      <c r="D8703" t="inlineStr">
        <is>
          <t>Chandigarh</t>
        </is>
      </c>
      <c r="E8703" t="inlineStr">
        <is>
          <t>Yes</t>
        </is>
      </c>
      <c r="F8703" t="inlineStr">
        <is>
          <t>Occasional</t>
        </is>
      </c>
      <c r="G8703" t="n">
        <v>1</v>
      </c>
      <c r="H8703" s="24" t="n">
        <v>407.87</v>
      </c>
      <c r="I8703" s="24" t="n">
        <v>164.72</v>
      </c>
      <c r="J8703" s="25" t="n">
        <v>45727</v>
      </c>
      <c r="K8703" s="25" t="n">
        <v>45727</v>
      </c>
      <c r="L8703" t="n">
        <v>2</v>
      </c>
      <c r="M8703" t="n">
        <v>1</v>
      </c>
      <c r="N8703" t="n">
        <v>1</v>
      </c>
      <c r="O8703">
        <f>DATE(2026,1,1)-K8703</f>
        <v/>
      </c>
      <c r="P8703">
        <f>IF(G8703&gt;=2,"Repeat","One-time")</f>
        <v/>
      </c>
    </row>
    <row r="8704">
      <c r="A8704" t="inlineStr">
        <is>
          <t>C10796</t>
        </is>
      </c>
      <c r="B8704" t="inlineStr">
        <is>
          <t>Divya Gupta</t>
        </is>
      </c>
      <c r="C8704" t="inlineStr">
        <is>
          <t>West</t>
        </is>
      </c>
      <c r="D8704" t="inlineStr">
        <is>
          <t>Ahmedabad</t>
        </is>
      </c>
      <c r="E8704" t="inlineStr">
        <is>
          <t>Yes</t>
        </is>
      </c>
      <c r="F8704" t="inlineStr">
        <is>
          <t>New</t>
        </is>
      </c>
      <c r="G8704" t="n">
        <v>1</v>
      </c>
      <c r="H8704" s="24" t="n">
        <v>399.11</v>
      </c>
      <c r="I8704" s="24" t="n">
        <v>204.1</v>
      </c>
      <c r="J8704" s="25" t="n">
        <v>46011</v>
      </c>
      <c r="K8704" s="25" t="n">
        <v>46011</v>
      </c>
      <c r="L8704" t="n">
        <v>5</v>
      </c>
      <c r="M8704" t="n">
        <v>2</v>
      </c>
      <c r="N8704" t="n">
        <v>1</v>
      </c>
      <c r="O8704">
        <f>DATE(2026,1,1)-K8704</f>
        <v/>
      </c>
      <c r="P8704">
        <f>IF(G8704&gt;=2,"Repeat","One-time")</f>
        <v/>
      </c>
    </row>
    <row r="8705">
      <c r="A8705" t="inlineStr">
        <is>
          <t>C06232</t>
        </is>
      </c>
      <c r="B8705" t="inlineStr">
        <is>
          <t>Rahul Sinha</t>
        </is>
      </c>
      <c r="C8705" t="inlineStr">
        <is>
          <t>North</t>
        </is>
      </c>
      <c r="D8705" t="inlineStr">
        <is>
          <t>Delhi</t>
        </is>
      </c>
      <c r="E8705" t="inlineStr">
        <is>
          <t>No</t>
        </is>
      </c>
      <c r="F8705" t="inlineStr">
        <is>
          <t>Occasional</t>
        </is>
      </c>
      <c r="G8705" t="n">
        <v>1</v>
      </c>
      <c r="H8705" s="24" t="n">
        <v>394.21</v>
      </c>
      <c r="I8705" s="24" t="n">
        <v>79.02</v>
      </c>
      <c r="J8705" s="25" t="n">
        <v>45633</v>
      </c>
      <c r="K8705" s="25" t="n">
        <v>45633</v>
      </c>
      <c r="L8705" t="n">
        <v>2</v>
      </c>
      <c r="M8705" t="n">
        <v>1</v>
      </c>
      <c r="N8705" t="n">
        <v>1</v>
      </c>
      <c r="O8705">
        <f>DATE(2026,1,1)-K8705</f>
        <v/>
      </c>
      <c r="P8705">
        <f>IF(G8705&gt;=2,"Repeat","One-time")</f>
        <v/>
      </c>
    </row>
    <row r="8706">
      <c r="A8706" t="inlineStr">
        <is>
          <t>C01834</t>
        </is>
      </c>
      <c r="B8706" t="inlineStr">
        <is>
          <t>Abhishek Prasad</t>
        </is>
      </c>
      <c r="C8706" t="inlineStr">
        <is>
          <t>West</t>
        </is>
      </c>
      <c r="D8706" t="inlineStr">
        <is>
          <t>Ahmedabad</t>
        </is>
      </c>
      <c r="E8706" t="inlineStr">
        <is>
          <t>No</t>
        </is>
      </c>
      <c r="F8706" t="inlineStr">
        <is>
          <t>Hibernating</t>
        </is>
      </c>
      <c r="G8706" t="n">
        <v>1</v>
      </c>
      <c r="H8706" s="24" t="n">
        <v>394.2</v>
      </c>
      <c r="I8706" s="24" t="n">
        <v>65.31999999999999</v>
      </c>
      <c r="J8706" s="25" t="n">
        <v>45065</v>
      </c>
      <c r="K8706" s="25" t="n">
        <v>45065</v>
      </c>
      <c r="L8706" t="n">
        <v>1</v>
      </c>
      <c r="M8706" t="n">
        <v>1</v>
      </c>
      <c r="N8706" t="n">
        <v>1</v>
      </c>
      <c r="O8706">
        <f>DATE(2026,1,1)-K8706</f>
        <v/>
      </c>
      <c r="P8706">
        <f>IF(G8706&gt;=2,"Repeat","One-time")</f>
        <v/>
      </c>
    </row>
    <row r="8707">
      <c r="A8707" t="inlineStr">
        <is>
          <t>C05334</t>
        </is>
      </c>
      <c r="B8707" t="inlineStr">
        <is>
          <t>Imran Rao</t>
        </is>
      </c>
      <c r="C8707" t="inlineStr">
        <is>
          <t>Central</t>
        </is>
      </c>
      <c r="D8707" t="inlineStr">
        <is>
          <t>Bhopal</t>
        </is>
      </c>
      <c r="E8707" t="inlineStr">
        <is>
          <t>No</t>
        </is>
      </c>
      <c r="F8707" t="inlineStr">
        <is>
          <t>Occasional</t>
        </is>
      </c>
      <c r="G8707" t="n">
        <v>1</v>
      </c>
      <c r="H8707" s="24" t="n">
        <v>392.18</v>
      </c>
      <c r="I8707" s="24" t="n">
        <v>162.08</v>
      </c>
      <c r="J8707" s="25" t="n">
        <v>45509</v>
      </c>
      <c r="K8707" s="25" t="n">
        <v>45509</v>
      </c>
      <c r="L8707" t="n">
        <v>2</v>
      </c>
      <c r="M8707" t="n">
        <v>1</v>
      </c>
      <c r="N8707" t="n">
        <v>1</v>
      </c>
      <c r="O8707">
        <f>DATE(2026,1,1)-K8707</f>
        <v/>
      </c>
      <c r="P8707">
        <f>IF(G8707&gt;=2,"Repeat","One-time")</f>
        <v/>
      </c>
    </row>
    <row r="8708">
      <c r="A8708" t="inlineStr">
        <is>
          <t>C09854</t>
        </is>
      </c>
      <c r="B8708" t="inlineStr">
        <is>
          <t>Amit Nair</t>
        </is>
      </c>
      <c r="C8708" t="inlineStr">
        <is>
          <t>East</t>
        </is>
      </c>
      <c r="D8708" t="inlineStr">
        <is>
          <t>Patna</t>
        </is>
      </c>
      <c r="E8708" t="inlineStr">
        <is>
          <t>No</t>
        </is>
      </c>
      <c r="F8708" t="inlineStr">
        <is>
          <t>New</t>
        </is>
      </c>
      <c r="G8708" t="n">
        <v>1</v>
      </c>
      <c r="H8708" s="24" t="n">
        <v>387.43</v>
      </c>
      <c r="I8708" s="24" t="n">
        <v>191.63</v>
      </c>
      <c r="J8708" s="25" t="n">
        <v>46007</v>
      </c>
      <c r="K8708" s="25" t="n">
        <v>46007</v>
      </c>
      <c r="L8708" t="n">
        <v>5</v>
      </c>
      <c r="M8708" t="n">
        <v>1</v>
      </c>
      <c r="N8708" t="n">
        <v>1</v>
      </c>
      <c r="O8708">
        <f>DATE(2026,1,1)-K8708</f>
        <v/>
      </c>
      <c r="P8708">
        <f>IF(G8708&gt;=2,"Repeat","One-time")</f>
        <v/>
      </c>
    </row>
    <row r="8709">
      <c r="A8709" t="inlineStr">
        <is>
          <t>C03849</t>
        </is>
      </c>
      <c r="B8709" t="inlineStr">
        <is>
          <t>Aarav Khan</t>
        </is>
      </c>
      <c r="C8709" t="inlineStr">
        <is>
          <t>West</t>
        </is>
      </c>
      <c r="D8709" t="inlineStr">
        <is>
          <t>Pune</t>
        </is>
      </c>
      <c r="E8709" t="inlineStr">
        <is>
          <t>No</t>
        </is>
      </c>
      <c r="F8709" t="inlineStr">
        <is>
          <t>Hibernating</t>
        </is>
      </c>
      <c r="G8709" t="n">
        <v>1</v>
      </c>
      <c r="H8709" s="24" t="n">
        <v>383.76</v>
      </c>
      <c r="I8709" s="24" t="n">
        <v>196.25</v>
      </c>
      <c r="J8709" s="25" t="n">
        <v>45434</v>
      </c>
      <c r="K8709" s="25" t="n">
        <v>45434</v>
      </c>
      <c r="L8709" t="n">
        <v>1</v>
      </c>
      <c r="M8709" t="n">
        <v>1</v>
      </c>
      <c r="N8709" t="n">
        <v>1</v>
      </c>
      <c r="O8709">
        <f>DATE(2026,1,1)-K8709</f>
        <v/>
      </c>
      <c r="P8709">
        <f>IF(G8709&gt;=2,"Repeat","One-time")</f>
        <v/>
      </c>
    </row>
    <row r="8710">
      <c r="A8710" t="inlineStr">
        <is>
          <t>C03288</t>
        </is>
      </c>
      <c r="B8710" t="inlineStr">
        <is>
          <t>Arjun Nair</t>
        </is>
      </c>
      <c r="C8710" t="inlineStr">
        <is>
          <t>North</t>
        </is>
      </c>
      <c r="D8710" t="inlineStr">
        <is>
          <t>Jaipur</t>
        </is>
      </c>
      <c r="E8710" t="inlineStr">
        <is>
          <t>No</t>
        </is>
      </c>
      <c r="F8710" t="inlineStr">
        <is>
          <t>Hibernating</t>
        </is>
      </c>
      <c r="G8710" t="n">
        <v>1</v>
      </c>
      <c r="H8710" s="24" t="n">
        <v>383.76</v>
      </c>
      <c r="I8710" s="24" t="n">
        <v>196.25</v>
      </c>
      <c r="J8710" s="25" t="n">
        <v>45359</v>
      </c>
      <c r="K8710" s="25" t="n">
        <v>45359</v>
      </c>
      <c r="L8710" t="n">
        <v>1</v>
      </c>
      <c r="M8710" t="n">
        <v>1</v>
      </c>
      <c r="N8710" t="n">
        <v>1</v>
      </c>
      <c r="O8710">
        <f>DATE(2026,1,1)-K8710</f>
        <v/>
      </c>
      <c r="P8710">
        <f>IF(G8710&gt;=2,"Repeat","One-time")</f>
        <v/>
      </c>
    </row>
    <row r="8711">
      <c r="A8711" t="inlineStr">
        <is>
          <t>C04579</t>
        </is>
      </c>
      <c r="B8711" t="inlineStr">
        <is>
          <t>Suresh Thakur</t>
        </is>
      </c>
      <c r="C8711" t="inlineStr">
        <is>
          <t>West</t>
        </is>
      </c>
      <c r="D8711" t="inlineStr">
        <is>
          <t>Mumbai</t>
        </is>
      </c>
      <c r="E8711" t="inlineStr">
        <is>
          <t>No</t>
        </is>
      </c>
      <c r="F8711" t="inlineStr">
        <is>
          <t>Hibernating</t>
        </is>
      </c>
      <c r="G8711" t="n">
        <v>1</v>
      </c>
      <c r="H8711" s="24" t="n">
        <v>383.76</v>
      </c>
      <c r="I8711" s="24" t="n">
        <v>196.25</v>
      </c>
      <c r="J8711" s="25" t="n">
        <v>45485</v>
      </c>
      <c r="K8711" s="25" t="n">
        <v>45485</v>
      </c>
      <c r="L8711" t="n">
        <v>1</v>
      </c>
      <c r="M8711" t="n">
        <v>1</v>
      </c>
      <c r="N8711" t="n">
        <v>1</v>
      </c>
      <c r="O8711">
        <f>DATE(2026,1,1)-K8711</f>
        <v/>
      </c>
      <c r="P8711">
        <f>IF(G8711&gt;=2,"Repeat","One-time")</f>
        <v/>
      </c>
    </row>
    <row r="8712">
      <c r="A8712" t="inlineStr">
        <is>
          <t>C06671</t>
        </is>
      </c>
      <c r="B8712" t="inlineStr">
        <is>
          <t>Riya Shah</t>
        </is>
      </c>
      <c r="C8712" t="inlineStr">
        <is>
          <t>South</t>
        </is>
      </c>
      <c r="D8712" t="inlineStr">
        <is>
          <t>Hyderabad</t>
        </is>
      </c>
      <c r="E8712" t="inlineStr">
        <is>
          <t>No</t>
        </is>
      </c>
      <c r="F8712" t="inlineStr">
        <is>
          <t>Occasional</t>
        </is>
      </c>
      <c r="G8712" t="n">
        <v>1</v>
      </c>
      <c r="H8712" s="24" t="n">
        <v>378.67</v>
      </c>
      <c r="I8712" s="24" t="n">
        <v>52.44</v>
      </c>
      <c r="J8712" s="25" t="n">
        <v>45892</v>
      </c>
      <c r="K8712" s="25" t="n">
        <v>45892</v>
      </c>
      <c r="L8712" t="n">
        <v>3</v>
      </c>
      <c r="M8712" t="n">
        <v>1</v>
      </c>
      <c r="N8712" t="n">
        <v>1</v>
      </c>
      <c r="O8712">
        <f>DATE(2026,1,1)-K8712</f>
        <v/>
      </c>
      <c r="P8712">
        <f>IF(G8712&gt;=2,"Repeat","One-time")</f>
        <v/>
      </c>
    </row>
    <row r="8713">
      <c r="A8713" t="inlineStr">
        <is>
          <t>C08287</t>
        </is>
      </c>
      <c r="B8713" t="inlineStr">
        <is>
          <t>Priya Yadav</t>
        </is>
      </c>
      <c r="C8713" t="inlineStr">
        <is>
          <t>South</t>
        </is>
      </c>
      <c r="D8713" t="inlineStr">
        <is>
          <t>Bengaluru</t>
        </is>
      </c>
      <c r="E8713" t="inlineStr">
        <is>
          <t>No</t>
        </is>
      </c>
      <c r="F8713" t="inlineStr">
        <is>
          <t>Occasional</t>
        </is>
      </c>
      <c r="G8713" t="n">
        <v>1</v>
      </c>
      <c r="H8713" s="24" t="n">
        <v>378.67</v>
      </c>
      <c r="I8713" s="24" t="n">
        <v>52.44</v>
      </c>
      <c r="J8713" s="25" t="n">
        <v>45853</v>
      </c>
      <c r="K8713" s="25" t="n">
        <v>45853</v>
      </c>
      <c r="L8713" t="n">
        <v>3</v>
      </c>
      <c r="M8713" t="n">
        <v>1</v>
      </c>
      <c r="N8713" t="n">
        <v>1</v>
      </c>
      <c r="O8713">
        <f>DATE(2026,1,1)-K8713</f>
        <v/>
      </c>
      <c r="P8713">
        <f>IF(G8713&gt;=2,"Repeat","One-time")</f>
        <v/>
      </c>
    </row>
    <row r="8714">
      <c r="A8714" t="inlineStr">
        <is>
          <t>C08938</t>
        </is>
      </c>
      <c r="B8714" t="inlineStr">
        <is>
          <t>Manish Mukherjee</t>
        </is>
      </c>
      <c r="C8714" t="inlineStr">
        <is>
          <t>South</t>
        </is>
      </c>
      <c r="D8714" t="inlineStr">
        <is>
          <t>Hyderabad</t>
        </is>
      </c>
      <c r="E8714" t="inlineStr">
        <is>
          <t>No</t>
        </is>
      </c>
      <c r="F8714" t="inlineStr">
        <is>
          <t>Occasional</t>
        </is>
      </c>
      <c r="G8714" t="n">
        <v>1</v>
      </c>
      <c r="H8714" s="24" t="n">
        <v>377.48</v>
      </c>
      <c r="I8714" s="24" t="n">
        <v>191.07</v>
      </c>
      <c r="J8714" s="25" t="n">
        <v>45857</v>
      </c>
      <c r="K8714" s="25" t="n">
        <v>45857</v>
      </c>
      <c r="L8714" t="n">
        <v>3</v>
      </c>
      <c r="M8714" t="n">
        <v>1</v>
      </c>
      <c r="N8714" t="n">
        <v>1</v>
      </c>
      <c r="O8714">
        <f>DATE(2026,1,1)-K8714</f>
        <v/>
      </c>
      <c r="P8714">
        <f>IF(G8714&gt;=2,"Repeat","One-time")</f>
        <v/>
      </c>
    </row>
    <row r="8715">
      <c r="A8715" t="inlineStr">
        <is>
          <t>C09273</t>
        </is>
      </c>
      <c r="B8715" t="inlineStr">
        <is>
          <t>Riya Patel</t>
        </is>
      </c>
      <c r="C8715" t="inlineStr">
        <is>
          <t>South</t>
        </is>
      </c>
      <c r="D8715" t="inlineStr">
        <is>
          <t>Bengaluru</t>
        </is>
      </c>
      <c r="E8715" t="inlineStr">
        <is>
          <t>Yes</t>
        </is>
      </c>
      <c r="F8715" t="inlineStr">
        <is>
          <t>Occasional</t>
        </is>
      </c>
      <c r="G8715" t="n">
        <v>1</v>
      </c>
      <c r="H8715" s="24" t="n">
        <v>377.48</v>
      </c>
      <c r="I8715" s="24" t="n">
        <v>191.07</v>
      </c>
      <c r="J8715" s="25" t="n">
        <v>45919</v>
      </c>
      <c r="K8715" s="25" t="n">
        <v>45919</v>
      </c>
      <c r="L8715" t="n">
        <v>3</v>
      </c>
      <c r="M8715" t="n">
        <v>1</v>
      </c>
      <c r="N8715" t="n">
        <v>1</v>
      </c>
      <c r="O8715">
        <f>DATE(2026,1,1)-K8715</f>
        <v/>
      </c>
      <c r="P8715">
        <f>IF(G8715&gt;=2,"Repeat","One-time")</f>
        <v/>
      </c>
    </row>
    <row r="8716">
      <c r="A8716" t="inlineStr">
        <is>
          <t>C08613</t>
        </is>
      </c>
      <c r="B8716" t="inlineStr">
        <is>
          <t>Deepak Khan</t>
        </is>
      </c>
      <c r="C8716" t="inlineStr">
        <is>
          <t>South</t>
        </is>
      </c>
      <c r="D8716" t="inlineStr">
        <is>
          <t>Chennai</t>
        </is>
      </c>
      <c r="E8716" t="inlineStr">
        <is>
          <t>No</t>
        </is>
      </c>
      <c r="F8716" t="inlineStr">
        <is>
          <t>New</t>
        </is>
      </c>
      <c r="G8716" t="n">
        <v>1</v>
      </c>
      <c r="H8716" s="24" t="n">
        <v>377.48</v>
      </c>
      <c r="I8716" s="24" t="n">
        <v>175.25</v>
      </c>
      <c r="J8716" s="25" t="n">
        <v>46013</v>
      </c>
      <c r="K8716" s="25" t="n">
        <v>46013</v>
      </c>
      <c r="L8716" t="n">
        <v>5</v>
      </c>
      <c r="M8716" t="n">
        <v>1</v>
      </c>
      <c r="N8716" t="n">
        <v>1</v>
      </c>
      <c r="O8716">
        <f>DATE(2026,1,1)-K8716</f>
        <v/>
      </c>
      <c r="P8716">
        <f>IF(G8716&gt;=2,"Repeat","One-time")</f>
        <v/>
      </c>
    </row>
    <row r="8717">
      <c r="A8717" t="inlineStr">
        <is>
          <t>C09695</t>
        </is>
      </c>
      <c r="B8717" t="inlineStr">
        <is>
          <t>Harpreet Mehta</t>
        </is>
      </c>
      <c r="C8717" t="inlineStr">
        <is>
          <t>North</t>
        </is>
      </c>
      <c r="D8717" t="inlineStr">
        <is>
          <t>Jaipur</t>
        </is>
      </c>
      <c r="E8717" t="inlineStr">
        <is>
          <t>No</t>
        </is>
      </c>
      <c r="F8717" t="inlineStr">
        <is>
          <t>Occasional</t>
        </is>
      </c>
      <c r="G8717" t="n">
        <v>1</v>
      </c>
      <c r="H8717" s="24" t="n">
        <v>377.48</v>
      </c>
      <c r="I8717" s="24" t="n">
        <v>191.07</v>
      </c>
      <c r="J8717" s="25" t="n">
        <v>45837</v>
      </c>
      <c r="K8717" s="25" t="n">
        <v>45837</v>
      </c>
      <c r="L8717" t="n">
        <v>3</v>
      </c>
      <c r="M8717" t="n">
        <v>1</v>
      </c>
      <c r="N8717" t="n">
        <v>1</v>
      </c>
      <c r="O8717">
        <f>DATE(2026,1,1)-K8717</f>
        <v/>
      </c>
      <c r="P8717">
        <f>IF(G8717&gt;=2,"Repeat","One-time")</f>
        <v/>
      </c>
    </row>
    <row r="8718">
      <c r="A8718" t="inlineStr">
        <is>
          <t>C01208</t>
        </is>
      </c>
      <c r="B8718" t="inlineStr">
        <is>
          <t>Farhan Yadav</t>
        </is>
      </c>
      <c r="C8718" t="inlineStr">
        <is>
          <t>North</t>
        </is>
      </c>
      <c r="D8718" t="inlineStr">
        <is>
          <t>Gurugram</t>
        </is>
      </c>
      <c r="E8718" t="inlineStr">
        <is>
          <t>Yes</t>
        </is>
      </c>
      <c r="F8718" t="inlineStr">
        <is>
          <t>Hibernating</t>
        </is>
      </c>
      <c r="G8718" t="n">
        <v>1</v>
      </c>
      <c r="H8718" s="24" t="n">
        <v>377.1</v>
      </c>
      <c r="I8718" s="24" t="n">
        <v>155.85</v>
      </c>
      <c r="J8718" s="25" t="n">
        <v>45026</v>
      </c>
      <c r="K8718" s="25" t="n">
        <v>45026</v>
      </c>
      <c r="L8718" t="n">
        <v>1</v>
      </c>
      <c r="M8718" t="n">
        <v>1</v>
      </c>
      <c r="N8718" t="n">
        <v>1</v>
      </c>
      <c r="O8718">
        <f>DATE(2026,1,1)-K8718</f>
        <v/>
      </c>
      <c r="P8718">
        <f>IF(G8718&gt;=2,"Repeat","One-time")</f>
        <v/>
      </c>
    </row>
    <row r="8719">
      <c r="A8719" t="inlineStr">
        <is>
          <t>C11282</t>
        </is>
      </c>
      <c r="B8719" t="inlineStr">
        <is>
          <t>Nikhil Yadav</t>
        </is>
      </c>
      <c r="C8719" t="inlineStr">
        <is>
          <t>West</t>
        </is>
      </c>
      <c r="D8719" t="inlineStr">
        <is>
          <t>Mumbai</t>
        </is>
      </c>
      <c r="E8719" t="inlineStr">
        <is>
          <t>No</t>
        </is>
      </c>
      <c r="F8719" t="inlineStr">
        <is>
          <t>New</t>
        </is>
      </c>
      <c r="G8719" t="n">
        <v>1</v>
      </c>
      <c r="H8719" s="24" t="n">
        <v>376.02</v>
      </c>
      <c r="I8719" s="24" t="n">
        <v>87.68000000000001</v>
      </c>
      <c r="J8719" s="25" t="n">
        <v>45962</v>
      </c>
      <c r="K8719" s="25" t="n">
        <v>45962</v>
      </c>
      <c r="L8719" t="n">
        <v>4</v>
      </c>
      <c r="M8719" t="n">
        <v>2</v>
      </c>
      <c r="N8719" t="n">
        <v>1</v>
      </c>
      <c r="O8719">
        <f>DATE(2026,1,1)-K8719</f>
        <v/>
      </c>
      <c r="P8719">
        <f>IF(G8719&gt;=2,"Repeat","One-time")</f>
        <v/>
      </c>
    </row>
    <row r="8720">
      <c r="A8720" t="inlineStr">
        <is>
          <t>C11562</t>
        </is>
      </c>
      <c r="B8720" t="inlineStr">
        <is>
          <t>Divya Kapoor</t>
        </is>
      </c>
      <c r="C8720" t="inlineStr">
        <is>
          <t>South</t>
        </is>
      </c>
      <c r="D8720" t="inlineStr">
        <is>
          <t>Chennai</t>
        </is>
      </c>
      <c r="E8720" t="inlineStr">
        <is>
          <t>No</t>
        </is>
      </c>
      <c r="F8720" t="inlineStr">
        <is>
          <t>New</t>
        </is>
      </c>
      <c r="G8720" t="n">
        <v>1</v>
      </c>
      <c r="H8720" s="24" t="n">
        <v>368.88</v>
      </c>
      <c r="I8720" s="24" t="n">
        <v>95.84999999999999</v>
      </c>
      <c r="J8720" s="25" t="n">
        <v>45995</v>
      </c>
      <c r="K8720" s="25" t="n">
        <v>45995</v>
      </c>
      <c r="L8720" t="n">
        <v>5</v>
      </c>
      <c r="M8720" t="n">
        <v>2</v>
      </c>
      <c r="N8720" t="n">
        <v>1</v>
      </c>
      <c r="O8720">
        <f>DATE(2026,1,1)-K8720</f>
        <v/>
      </c>
      <c r="P8720">
        <f>IF(G8720&gt;=2,"Repeat","One-time")</f>
        <v/>
      </c>
    </row>
    <row r="8721">
      <c r="A8721" t="inlineStr">
        <is>
          <t>C09182</t>
        </is>
      </c>
      <c r="B8721" t="inlineStr">
        <is>
          <t>Ayesha Fernandes</t>
        </is>
      </c>
      <c r="C8721" t="inlineStr">
        <is>
          <t>East</t>
        </is>
      </c>
      <c r="D8721" t="inlineStr">
        <is>
          <t>Patna</t>
        </is>
      </c>
      <c r="E8721" t="inlineStr">
        <is>
          <t>No</t>
        </is>
      </c>
      <c r="F8721" t="inlineStr">
        <is>
          <t>Occasional</t>
        </is>
      </c>
      <c r="G8721" t="n">
        <v>1</v>
      </c>
      <c r="H8721" s="24" t="n">
        <v>368.88</v>
      </c>
      <c r="I8721" s="24" t="n">
        <v>95.55</v>
      </c>
      <c r="J8721" s="25" t="n">
        <v>45832</v>
      </c>
      <c r="K8721" s="25" t="n">
        <v>45832</v>
      </c>
      <c r="L8721" t="n">
        <v>3</v>
      </c>
      <c r="M8721" t="n">
        <v>1</v>
      </c>
      <c r="N8721" t="n">
        <v>1</v>
      </c>
      <c r="O8721">
        <f>DATE(2026,1,1)-K8721</f>
        <v/>
      </c>
      <c r="P8721">
        <f>IF(G8721&gt;=2,"Repeat","One-time")</f>
        <v/>
      </c>
    </row>
    <row r="8722">
      <c r="A8722" t="inlineStr">
        <is>
          <t>C09432</t>
        </is>
      </c>
      <c r="B8722" t="inlineStr">
        <is>
          <t>Riya Khan</t>
        </is>
      </c>
      <c r="C8722" t="inlineStr">
        <is>
          <t>West</t>
        </is>
      </c>
      <c r="D8722" t="inlineStr">
        <is>
          <t>Pune</t>
        </is>
      </c>
      <c r="E8722" t="inlineStr">
        <is>
          <t>No</t>
        </is>
      </c>
      <c r="F8722" t="inlineStr">
        <is>
          <t>Occasional</t>
        </is>
      </c>
      <c r="G8722" t="n">
        <v>1</v>
      </c>
      <c r="H8722" s="24" t="n">
        <v>366.66</v>
      </c>
      <c r="I8722" s="24" t="n">
        <v>144.78</v>
      </c>
      <c r="J8722" s="25" t="n">
        <v>45876</v>
      </c>
      <c r="K8722" s="25" t="n">
        <v>45876</v>
      </c>
      <c r="L8722" t="n">
        <v>3</v>
      </c>
      <c r="M8722" t="n">
        <v>1</v>
      </c>
      <c r="N8722" t="n">
        <v>1</v>
      </c>
      <c r="O8722">
        <f>DATE(2026,1,1)-K8722</f>
        <v/>
      </c>
      <c r="P8722">
        <f>IF(G8722&gt;=2,"Repeat","One-time")</f>
        <v/>
      </c>
    </row>
    <row r="8723">
      <c r="A8723" t="inlineStr">
        <is>
          <t>C02085</t>
        </is>
      </c>
      <c r="B8723" t="inlineStr">
        <is>
          <t>Aarav Menon</t>
        </is>
      </c>
      <c r="C8723" t="inlineStr">
        <is>
          <t>South</t>
        </is>
      </c>
      <c r="D8723" t="inlineStr">
        <is>
          <t>Bengaluru</t>
        </is>
      </c>
      <c r="E8723" t="inlineStr">
        <is>
          <t>No</t>
        </is>
      </c>
      <c r="F8723" t="inlineStr">
        <is>
          <t>Occasional</t>
        </is>
      </c>
      <c r="G8723" t="n">
        <v>1</v>
      </c>
      <c r="H8723" s="24" t="n">
        <v>364.57</v>
      </c>
      <c r="I8723" s="24" t="n">
        <v>49.73</v>
      </c>
      <c r="J8723" s="25" t="n">
        <v>45513</v>
      </c>
      <c r="K8723" s="25" t="n">
        <v>45513</v>
      </c>
      <c r="L8723" t="n">
        <v>2</v>
      </c>
      <c r="M8723" t="n">
        <v>1</v>
      </c>
      <c r="N8723" t="n">
        <v>1</v>
      </c>
      <c r="O8723">
        <f>DATE(2026,1,1)-K8723</f>
        <v/>
      </c>
      <c r="P8723">
        <f>IF(G8723&gt;=2,"Repeat","One-time")</f>
        <v/>
      </c>
    </row>
    <row r="8724">
      <c r="A8724" t="inlineStr">
        <is>
          <t>C04381</t>
        </is>
      </c>
      <c r="B8724" t="inlineStr">
        <is>
          <t>Karan Kapoor</t>
        </is>
      </c>
      <c r="C8724" t="inlineStr">
        <is>
          <t>North</t>
        </is>
      </c>
      <c r="D8724" t="inlineStr">
        <is>
          <t>Gurugram</t>
        </is>
      </c>
      <c r="E8724" t="inlineStr">
        <is>
          <t>No</t>
        </is>
      </c>
      <c r="F8724" t="inlineStr">
        <is>
          <t>Hibernating</t>
        </is>
      </c>
      <c r="G8724" t="n">
        <v>1</v>
      </c>
      <c r="H8724" s="24" t="n">
        <v>364.57</v>
      </c>
      <c r="I8724" s="24" t="n">
        <v>171.29</v>
      </c>
      <c r="J8724" s="25" t="n">
        <v>45347</v>
      </c>
      <c r="K8724" s="25" t="n">
        <v>45347</v>
      </c>
      <c r="L8724" t="n">
        <v>1</v>
      </c>
      <c r="M8724" t="n">
        <v>1</v>
      </c>
      <c r="N8724" t="n">
        <v>1</v>
      </c>
      <c r="O8724">
        <f>DATE(2026,1,1)-K8724</f>
        <v/>
      </c>
      <c r="P8724">
        <f>IF(G8724&gt;=2,"Repeat","One-time")</f>
        <v/>
      </c>
    </row>
    <row r="8725">
      <c r="A8725" t="inlineStr">
        <is>
          <t>C08997</t>
        </is>
      </c>
      <c r="B8725" t="inlineStr">
        <is>
          <t>Deepak Fernandes</t>
        </is>
      </c>
      <c r="C8725" t="inlineStr">
        <is>
          <t>West</t>
        </is>
      </c>
      <c r="D8725" t="inlineStr">
        <is>
          <t>Mumbai</t>
        </is>
      </c>
      <c r="E8725" t="inlineStr">
        <is>
          <t>Yes</t>
        </is>
      </c>
      <c r="F8725" t="inlineStr">
        <is>
          <t>New</t>
        </is>
      </c>
      <c r="G8725" t="n">
        <v>1</v>
      </c>
      <c r="H8725" s="24" t="n">
        <v>359.2</v>
      </c>
      <c r="I8725" s="24" t="n">
        <v>164.19</v>
      </c>
      <c r="J8725" s="25" t="n">
        <v>45948</v>
      </c>
      <c r="K8725" s="25" t="n">
        <v>45948</v>
      </c>
      <c r="L8725" t="n">
        <v>4</v>
      </c>
      <c r="M8725" t="n">
        <v>1</v>
      </c>
      <c r="N8725" t="n">
        <v>1</v>
      </c>
      <c r="O8725">
        <f>DATE(2026,1,1)-K8725</f>
        <v/>
      </c>
      <c r="P8725">
        <f>IF(G8725&gt;=2,"Repeat","One-time")</f>
        <v/>
      </c>
    </row>
    <row r="8726">
      <c r="A8726" t="inlineStr">
        <is>
          <t>C09634</t>
        </is>
      </c>
      <c r="B8726" t="inlineStr">
        <is>
          <t>Suresh Fernandes</t>
        </is>
      </c>
      <c r="C8726" t="inlineStr">
        <is>
          <t>North</t>
        </is>
      </c>
      <c r="D8726" t="inlineStr">
        <is>
          <t>Jaipur</t>
        </is>
      </c>
      <c r="E8726" t="inlineStr">
        <is>
          <t>Yes</t>
        </is>
      </c>
      <c r="F8726" t="inlineStr">
        <is>
          <t>New</t>
        </is>
      </c>
      <c r="G8726" t="n">
        <v>1</v>
      </c>
      <c r="H8726" s="24" t="n">
        <v>357.63</v>
      </c>
      <c r="I8726" s="24" t="n">
        <v>31.4</v>
      </c>
      <c r="J8726" s="25" t="n">
        <v>45967</v>
      </c>
      <c r="K8726" s="25" t="n">
        <v>45967</v>
      </c>
      <c r="L8726" t="n">
        <v>4</v>
      </c>
      <c r="M8726" t="n">
        <v>1</v>
      </c>
      <c r="N8726" t="n">
        <v>1</v>
      </c>
      <c r="O8726">
        <f>DATE(2026,1,1)-K8726</f>
        <v/>
      </c>
      <c r="P8726">
        <f>IF(G8726&gt;=2,"Repeat","One-time")</f>
        <v/>
      </c>
    </row>
    <row r="8727">
      <c r="A8727" t="inlineStr">
        <is>
          <t>C11226</t>
        </is>
      </c>
      <c r="B8727" t="inlineStr">
        <is>
          <t>Gurpreet Rao</t>
        </is>
      </c>
      <c r="C8727" t="inlineStr">
        <is>
          <t>North</t>
        </is>
      </c>
      <c r="D8727" t="inlineStr">
        <is>
          <t>Gurugram</t>
        </is>
      </c>
      <c r="E8727" t="inlineStr">
        <is>
          <t>No</t>
        </is>
      </c>
      <c r="F8727" t="inlineStr">
        <is>
          <t>New</t>
        </is>
      </c>
      <c r="G8727" t="n">
        <v>1</v>
      </c>
      <c r="H8727" s="24" t="n">
        <v>355.85</v>
      </c>
      <c r="I8727" s="24" t="n">
        <v>112.97</v>
      </c>
      <c r="J8727" s="25" t="n">
        <v>46015</v>
      </c>
      <c r="K8727" s="25" t="n">
        <v>46015</v>
      </c>
      <c r="L8727" t="n">
        <v>5</v>
      </c>
      <c r="M8727" t="n">
        <v>2</v>
      </c>
      <c r="N8727" t="n">
        <v>1</v>
      </c>
      <c r="O8727">
        <f>DATE(2026,1,1)-K8727</f>
        <v/>
      </c>
      <c r="P8727">
        <f>IF(G8727&gt;=2,"Repeat","One-time")</f>
        <v/>
      </c>
    </row>
    <row r="8728">
      <c r="A8728" t="inlineStr">
        <is>
          <t>C03199</t>
        </is>
      </c>
      <c r="B8728" t="inlineStr">
        <is>
          <t>Amit Banerjee</t>
        </is>
      </c>
      <c r="C8728" t="inlineStr">
        <is>
          <t>South</t>
        </is>
      </c>
      <c r="D8728" t="inlineStr">
        <is>
          <t>Chennai</t>
        </is>
      </c>
      <c r="E8728" t="inlineStr">
        <is>
          <t>No</t>
        </is>
      </c>
      <c r="F8728" t="inlineStr">
        <is>
          <t>Hibernating</t>
        </is>
      </c>
      <c r="G8728" t="n">
        <v>1</v>
      </c>
      <c r="H8728" s="24" t="n">
        <v>355.3</v>
      </c>
      <c r="I8728" s="24" t="n">
        <v>158.98</v>
      </c>
      <c r="J8728" s="25" t="n">
        <v>45218</v>
      </c>
      <c r="K8728" s="25" t="n">
        <v>45218</v>
      </c>
      <c r="L8728" t="n">
        <v>1</v>
      </c>
      <c r="M8728" t="n">
        <v>1</v>
      </c>
      <c r="N8728" t="n">
        <v>1</v>
      </c>
      <c r="O8728">
        <f>DATE(2026,1,1)-K8728</f>
        <v/>
      </c>
      <c r="P8728">
        <f>IF(G8728&gt;=2,"Repeat","One-time")</f>
        <v/>
      </c>
    </row>
    <row r="8729">
      <c r="A8729" t="inlineStr">
        <is>
          <t>C05013</t>
        </is>
      </c>
      <c r="B8729" t="inlineStr">
        <is>
          <t>Aarav Prasad</t>
        </is>
      </c>
      <c r="C8729" t="inlineStr">
        <is>
          <t>Central</t>
        </is>
      </c>
      <c r="D8729" t="inlineStr">
        <is>
          <t>Indore</t>
        </is>
      </c>
      <c r="E8729" t="inlineStr">
        <is>
          <t>Yes</t>
        </is>
      </c>
      <c r="F8729" t="inlineStr">
        <is>
          <t>Hibernating</t>
        </is>
      </c>
      <c r="G8729" t="n">
        <v>1</v>
      </c>
      <c r="H8729" s="24" t="n">
        <v>351.52</v>
      </c>
      <c r="I8729" s="24" t="n">
        <v>143.08</v>
      </c>
      <c r="J8729" s="25" t="n">
        <v>45449</v>
      </c>
      <c r="K8729" s="25" t="n">
        <v>45449</v>
      </c>
      <c r="L8729" t="n">
        <v>1</v>
      </c>
      <c r="M8729" t="n">
        <v>1</v>
      </c>
      <c r="N8729" t="n">
        <v>1</v>
      </c>
      <c r="O8729">
        <f>DATE(2026,1,1)-K8729</f>
        <v/>
      </c>
      <c r="P8729">
        <f>IF(G8729&gt;=2,"Repeat","One-time")</f>
        <v/>
      </c>
    </row>
    <row r="8730">
      <c r="A8730" t="inlineStr">
        <is>
          <t>C01639</t>
        </is>
      </c>
      <c r="B8730" t="inlineStr">
        <is>
          <t>Deepak Mehta</t>
        </is>
      </c>
      <c r="C8730" t="inlineStr">
        <is>
          <t>North</t>
        </is>
      </c>
      <c r="D8730" t="inlineStr">
        <is>
          <t>Lucknow</t>
        </is>
      </c>
      <c r="E8730" t="inlineStr">
        <is>
          <t>Yes</t>
        </is>
      </c>
      <c r="F8730" t="inlineStr">
        <is>
          <t>Hibernating</t>
        </is>
      </c>
      <c r="G8730" t="n">
        <v>1</v>
      </c>
      <c r="H8730" s="24" t="n">
        <v>350.55</v>
      </c>
      <c r="I8730" s="24" t="n">
        <v>164.7</v>
      </c>
      <c r="J8730" s="25" t="n">
        <v>45086</v>
      </c>
      <c r="K8730" s="25" t="n">
        <v>45086</v>
      </c>
      <c r="L8730" t="n">
        <v>1</v>
      </c>
      <c r="M8730" t="n">
        <v>1</v>
      </c>
      <c r="N8730" t="n">
        <v>1</v>
      </c>
      <c r="O8730">
        <f>DATE(2026,1,1)-K8730</f>
        <v/>
      </c>
      <c r="P8730">
        <f>IF(G8730&gt;=2,"Repeat","One-time")</f>
        <v/>
      </c>
    </row>
    <row r="8731">
      <c r="A8731" t="inlineStr">
        <is>
          <t>C03465</t>
        </is>
      </c>
      <c r="B8731" t="inlineStr">
        <is>
          <t>Sneha Shah</t>
        </is>
      </c>
      <c r="C8731" t="inlineStr">
        <is>
          <t>North</t>
        </is>
      </c>
      <c r="D8731" t="inlineStr">
        <is>
          <t>Delhi</t>
        </is>
      </c>
      <c r="E8731" t="inlineStr">
        <is>
          <t>No</t>
        </is>
      </c>
      <c r="F8731" t="inlineStr">
        <is>
          <t>Hibernating</t>
        </is>
      </c>
      <c r="G8731" t="n">
        <v>1</v>
      </c>
      <c r="H8731" s="24" t="n">
        <v>345.38</v>
      </c>
      <c r="I8731" s="24" t="n">
        <v>148.71</v>
      </c>
      <c r="J8731" s="25" t="n">
        <v>45454</v>
      </c>
      <c r="K8731" s="25" t="n">
        <v>45454</v>
      </c>
      <c r="L8731" t="n">
        <v>1</v>
      </c>
      <c r="M8731" t="n">
        <v>1</v>
      </c>
      <c r="N8731" t="n">
        <v>1</v>
      </c>
      <c r="O8731">
        <f>DATE(2026,1,1)-K8731</f>
        <v/>
      </c>
      <c r="P8731">
        <f>IF(G8731&gt;=2,"Repeat","One-time")</f>
        <v/>
      </c>
    </row>
    <row r="8732">
      <c r="A8732" t="inlineStr">
        <is>
          <t>C06498</t>
        </is>
      </c>
      <c r="B8732" t="inlineStr">
        <is>
          <t>Pooja Iyer</t>
        </is>
      </c>
      <c r="C8732" t="inlineStr">
        <is>
          <t>West</t>
        </is>
      </c>
      <c r="D8732" t="inlineStr">
        <is>
          <t>Pune</t>
        </is>
      </c>
      <c r="E8732" t="inlineStr">
        <is>
          <t>No</t>
        </is>
      </c>
      <c r="F8732" t="inlineStr">
        <is>
          <t>Occasional</t>
        </is>
      </c>
      <c r="G8732" t="n">
        <v>1</v>
      </c>
      <c r="H8732" s="24" t="n">
        <v>345.38</v>
      </c>
      <c r="I8732" s="24" t="n">
        <v>39.77</v>
      </c>
      <c r="J8732" s="25" t="n">
        <v>45621</v>
      </c>
      <c r="K8732" s="25" t="n">
        <v>45621</v>
      </c>
      <c r="L8732" t="n">
        <v>2</v>
      </c>
      <c r="M8732" t="n">
        <v>1</v>
      </c>
      <c r="N8732" t="n">
        <v>1</v>
      </c>
      <c r="O8732">
        <f>DATE(2026,1,1)-K8732</f>
        <v/>
      </c>
      <c r="P8732">
        <f>IF(G8732&gt;=2,"Repeat","One-time")</f>
        <v/>
      </c>
    </row>
    <row r="8733">
      <c r="A8733" t="inlineStr">
        <is>
          <t>C04101</t>
        </is>
      </c>
      <c r="B8733" t="inlineStr">
        <is>
          <t>Meera Mehta</t>
        </is>
      </c>
      <c r="C8733" t="inlineStr">
        <is>
          <t>West</t>
        </is>
      </c>
      <c r="D8733" t="inlineStr">
        <is>
          <t>Mumbai</t>
        </is>
      </c>
      <c r="E8733" t="inlineStr">
        <is>
          <t>No</t>
        </is>
      </c>
      <c r="F8733" t="inlineStr">
        <is>
          <t>Occasional</t>
        </is>
      </c>
      <c r="G8733" t="n">
        <v>1</v>
      </c>
      <c r="H8733" s="24" t="n">
        <v>344.81</v>
      </c>
      <c r="I8733" s="24" t="n">
        <v>110.38</v>
      </c>
      <c r="J8733" s="25" t="n">
        <v>45530</v>
      </c>
      <c r="K8733" s="25" t="n">
        <v>45530</v>
      </c>
      <c r="L8733" t="n">
        <v>2</v>
      </c>
      <c r="M8733" t="n">
        <v>1</v>
      </c>
      <c r="N8733" t="n">
        <v>1</v>
      </c>
      <c r="O8733">
        <f>DATE(2026,1,1)-K8733</f>
        <v/>
      </c>
      <c r="P8733">
        <f>IF(G8733&gt;=2,"Repeat","One-time")</f>
        <v/>
      </c>
    </row>
    <row r="8734">
      <c r="A8734" t="inlineStr">
        <is>
          <t>C06518</t>
        </is>
      </c>
      <c r="B8734" t="inlineStr">
        <is>
          <t>Aditya Gupta</t>
        </is>
      </c>
      <c r="C8734" t="inlineStr">
        <is>
          <t>North</t>
        </is>
      </c>
      <c r="D8734" t="inlineStr">
        <is>
          <t>Gurugram</t>
        </is>
      </c>
      <c r="E8734" t="inlineStr">
        <is>
          <t>No</t>
        </is>
      </c>
      <c r="F8734" t="inlineStr">
        <is>
          <t>Occasional</t>
        </is>
      </c>
      <c r="G8734" t="n">
        <v>1</v>
      </c>
      <c r="H8734" s="24" t="n">
        <v>343.95</v>
      </c>
      <c r="I8734" s="24" t="n">
        <v>176.71</v>
      </c>
      <c r="J8734" s="25" t="n">
        <v>45690</v>
      </c>
      <c r="K8734" s="25" t="n">
        <v>45690</v>
      </c>
      <c r="L8734" t="n">
        <v>2</v>
      </c>
      <c r="M8734" t="n">
        <v>1</v>
      </c>
      <c r="N8734" t="n">
        <v>1</v>
      </c>
      <c r="O8734">
        <f>DATE(2026,1,1)-K8734</f>
        <v/>
      </c>
      <c r="P8734">
        <f>IF(G8734&gt;=2,"Repeat","One-time")</f>
        <v/>
      </c>
    </row>
    <row r="8735">
      <c r="A8735" t="inlineStr">
        <is>
          <t>C03958</t>
        </is>
      </c>
      <c r="B8735" t="inlineStr">
        <is>
          <t>Karan Ghosh</t>
        </is>
      </c>
      <c r="C8735" t="inlineStr">
        <is>
          <t>West</t>
        </is>
      </c>
      <c r="D8735" t="inlineStr">
        <is>
          <t>Surat</t>
        </is>
      </c>
      <c r="E8735" t="inlineStr">
        <is>
          <t>No</t>
        </is>
      </c>
      <c r="F8735" t="inlineStr">
        <is>
          <t>Hibernating</t>
        </is>
      </c>
      <c r="G8735" t="n">
        <v>1</v>
      </c>
      <c r="H8735" s="24" t="n">
        <v>342.16</v>
      </c>
      <c r="I8735" s="24" t="n">
        <v>108.62</v>
      </c>
      <c r="J8735" s="25" t="n">
        <v>45441</v>
      </c>
      <c r="K8735" s="25" t="n">
        <v>45441</v>
      </c>
      <c r="L8735" t="n">
        <v>1</v>
      </c>
      <c r="M8735" t="n">
        <v>1</v>
      </c>
      <c r="N8735" t="n">
        <v>1</v>
      </c>
      <c r="O8735">
        <f>DATE(2026,1,1)-K8735</f>
        <v/>
      </c>
      <c r="P8735">
        <f>IF(G8735&gt;=2,"Repeat","One-time")</f>
        <v/>
      </c>
    </row>
    <row r="8736">
      <c r="A8736" t="inlineStr">
        <is>
          <t>C05634</t>
        </is>
      </c>
      <c r="B8736" t="inlineStr">
        <is>
          <t>Arjun Verma</t>
        </is>
      </c>
      <c r="C8736" t="inlineStr">
        <is>
          <t>West</t>
        </is>
      </c>
      <c r="D8736" t="inlineStr">
        <is>
          <t>Ahmedabad</t>
        </is>
      </c>
      <c r="E8736" t="inlineStr">
        <is>
          <t>Yes</t>
        </is>
      </c>
      <c r="F8736" t="inlineStr">
        <is>
          <t>Occasional</t>
        </is>
      </c>
      <c r="G8736" t="n">
        <v>1</v>
      </c>
      <c r="H8736" s="24" t="n">
        <v>342.16</v>
      </c>
      <c r="I8736" s="24" t="n">
        <v>108.62</v>
      </c>
      <c r="J8736" s="25" t="n">
        <v>45642</v>
      </c>
      <c r="K8736" s="25" t="n">
        <v>45642</v>
      </c>
      <c r="L8736" t="n">
        <v>2</v>
      </c>
      <c r="M8736" t="n">
        <v>1</v>
      </c>
      <c r="N8736" t="n">
        <v>1</v>
      </c>
      <c r="O8736">
        <f>DATE(2026,1,1)-K8736</f>
        <v/>
      </c>
      <c r="P8736">
        <f>IF(G8736&gt;=2,"Repeat","One-time")</f>
        <v/>
      </c>
    </row>
    <row r="8737">
      <c r="A8737" t="inlineStr">
        <is>
          <t>C09148</t>
        </is>
      </c>
      <c r="B8737" t="inlineStr">
        <is>
          <t>Suresh Prasad</t>
        </is>
      </c>
      <c r="C8737" t="inlineStr">
        <is>
          <t>South</t>
        </is>
      </c>
      <c r="D8737" t="inlineStr">
        <is>
          <t>Chennai</t>
        </is>
      </c>
      <c r="E8737" t="inlineStr">
        <is>
          <t>Yes</t>
        </is>
      </c>
      <c r="F8737" t="inlineStr">
        <is>
          <t>New</t>
        </is>
      </c>
      <c r="G8737" t="n">
        <v>1</v>
      </c>
      <c r="H8737" s="24" t="n">
        <v>339.73</v>
      </c>
      <c r="I8737" s="24" t="n">
        <v>153.32</v>
      </c>
      <c r="J8737" s="25" t="n">
        <v>46017</v>
      </c>
      <c r="K8737" s="25" t="n">
        <v>46017</v>
      </c>
      <c r="L8737" t="n">
        <v>5</v>
      </c>
      <c r="M8737" t="n">
        <v>1</v>
      </c>
      <c r="N8737" t="n">
        <v>1</v>
      </c>
      <c r="O8737">
        <f>DATE(2026,1,1)-K8737</f>
        <v/>
      </c>
      <c r="P8737">
        <f>IF(G8737&gt;=2,"Repeat","One-time")</f>
        <v/>
      </c>
    </row>
    <row r="8738">
      <c r="A8738" t="inlineStr">
        <is>
          <t>C08535</t>
        </is>
      </c>
      <c r="B8738" t="inlineStr">
        <is>
          <t>Suresh Kumar</t>
        </is>
      </c>
      <c r="C8738" t="inlineStr">
        <is>
          <t>North</t>
        </is>
      </c>
      <c r="D8738" t="inlineStr">
        <is>
          <t>Lucknow</t>
        </is>
      </c>
      <c r="E8738" t="inlineStr">
        <is>
          <t>No</t>
        </is>
      </c>
      <c r="F8738" t="inlineStr">
        <is>
          <t>Occasional</t>
        </is>
      </c>
      <c r="G8738" t="n">
        <v>1</v>
      </c>
      <c r="H8738" s="24" t="n">
        <v>339.73</v>
      </c>
      <c r="I8738" s="24" t="n">
        <v>153.32</v>
      </c>
      <c r="J8738" s="25" t="n">
        <v>45902</v>
      </c>
      <c r="K8738" s="25" t="n">
        <v>45902</v>
      </c>
      <c r="L8738" t="n">
        <v>3</v>
      </c>
      <c r="M8738" t="n">
        <v>1</v>
      </c>
      <c r="N8738" t="n">
        <v>1</v>
      </c>
      <c r="O8738">
        <f>DATE(2026,1,1)-K8738</f>
        <v/>
      </c>
      <c r="P8738">
        <f>IF(G8738&gt;=2,"Repeat","One-time")</f>
        <v/>
      </c>
    </row>
    <row r="8739">
      <c r="A8739" t="inlineStr">
        <is>
          <t>C10933</t>
        </is>
      </c>
      <c r="B8739" t="inlineStr">
        <is>
          <t>Abhishek Das</t>
        </is>
      </c>
      <c r="C8739" t="inlineStr">
        <is>
          <t>South</t>
        </is>
      </c>
      <c r="D8739" t="inlineStr">
        <is>
          <t>Coimbatore</t>
        </is>
      </c>
      <c r="E8739" t="inlineStr">
        <is>
          <t>No</t>
        </is>
      </c>
      <c r="F8739" t="inlineStr">
        <is>
          <t>New</t>
        </is>
      </c>
      <c r="G8739" t="n">
        <v>1</v>
      </c>
      <c r="H8739" s="24" t="n">
        <v>339.73</v>
      </c>
      <c r="I8739" s="24" t="n">
        <v>95.93000000000001</v>
      </c>
      <c r="J8739" s="25" t="n">
        <v>45963</v>
      </c>
      <c r="K8739" s="25" t="n">
        <v>45963</v>
      </c>
      <c r="L8739" t="n">
        <v>4</v>
      </c>
      <c r="M8739" t="n">
        <v>2</v>
      </c>
      <c r="N8739" t="n">
        <v>1</v>
      </c>
      <c r="O8739">
        <f>DATE(2026,1,1)-K8739</f>
        <v/>
      </c>
      <c r="P8739">
        <f>IF(G8739&gt;=2,"Repeat","One-time")</f>
        <v/>
      </c>
    </row>
    <row r="8740">
      <c r="A8740" t="inlineStr">
        <is>
          <t>C08871</t>
        </is>
      </c>
      <c r="B8740" t="inlineStr">
        <is>
          <t>Amit Ghosh</t>
        </is>
      </c>
      <c r="C8740" t="inlineStr">
        <is>
          <t>South</t>
        </is>
      </c>
      <c r="D8740" t="inlineStr">
        <is>
          <t>Chennai</t>
        </is>
      </c>
      <c r="E8740" t="inlineStr">
        <is>
          <t>Yes</t>
        </is>
      </c>
      <c r="F8740" t="inlineStr">
        <is>
          <t>Occasional</t>
        </is>
      </c>
      <c r="G8740" t="n">
        <v>1</v>
      </c>
      <c r="H8740" s="24" t="n">
        <v>339.24</v>
      </c>
      <c r="I8740" s="24" t="n">
        <v>11.81</v>
      </c>
      <c r="J8740" s="25" t="n">
        <v>45805</v>
      </c>
      <c r="K8740" s="25" t="n">
        <v>45805</v>
      </c>
      <c r="L8740" t="n">
        <v>3</v>
      </c>
      <c r="M8740" t="n">
        <v>1</v>
      </c>
      <c r="N8740" t="n">
        <v>1</v>
      </c>
      <c r="O8740">
        <f>DATE(2026,1,1)-K8740</f>
        <v/>
      </c>
      <c r="P8740">
        <f>IF(G8740&gt;=2,"Repeat","One-time")</f>
        <v/>
      </c>
    </row>
    <row r="8741">
      <c r="A8741" t="inlineStr">
        <is>
          <t>C07803</t>
        </is>
      </c>
      <c r="B8741" t="inlineStr">
        <is>
          <t>Tanvi Menon</t>
        </is>
      </c>
      <c r="C8741" t="inlineStr">
        <is>
          <t>North</t>
        </is>
      </c>
      <c r="D8741" t="inlineStr">
        <is>
          <t>Chandigarh</t>
        </is>
      </c>
      <c r="E8741" t="inlineStr">
        <is>
          <t>No</t>
        </is>
      </c>
      <c r="F8741" t="inlineStr">
        <is>
          <t>Occasional</t>
        </is>
      </c>
      <c r="G8741" t="n">
        <v>1</v>
      </c>
      <c r="H8741" s="24" t="n">
        <v>338.05</v>
      </c>
      <c r="I8741" s="24" t="n">
        <v>95.17</v>
      </c>
      <c r="J8741" s="25" t="n">
        <v>45796</v>
      </c>
      <c r="K8741" s="25" t="n">
        <v>45796</v>
      </c>
      <c r="L8741" t="n">
        <v>3</v>
      </c>
      <c r="M8741" t="n">
        <v>1</v>
      </c>
      <c r="N8741" t="n">
        <v>1</v>
      </c>
      <c r="O8741">
        <f>DATE(2026,1,1)-K8741</f>
        <v/>
      </c>
      <c r="P8741">
        <f>IF(G8741&gt;=2,"Repeat","One-time")</f>
        <v/>
      </c>
    </row>
    <row r="8742">
      <c r="A8742" t="inlineStr">
        <is>
          <t>C00072</t>
        </is>
      </c>
      <c r="B8742" t="inlineStr">
        <is>
          <t>Pooja Yadav</t>
        </is>
      </c>
      <c r="C8742" t="inlineStr">
        <is>
          <t>South</t>
        </is>
      </c>
      <c r="D8742" t="inlineStr">
        <is>
          <t>Kochi</t>
        </is>
      </c>
      <c r="E8742" t="inlineStr">
        <is>
          <t>No</t>
        </is>
      </c>
      <c r="F8742" t="inlineStr">
        <is>
          <t>Hibernating</t>
        </is>
      </c>
      <c r="G8742" t="n">
        <v>1</v>
      </c>
      <c r="H8742" s="24" t="n">
        <v>331.76</v>
      </c>
      <c r="I8742" s="24" t="n">
        <v>169.51</v>
      </c>
      <c r="J8742" s="25" t="n">
        <v>45364</v>
      </c>
      <c r="K8742" s="25" t="n">
        <v>45364</v>
      </c>
      <c r="L8742" t="n">
        <v>1</v>
      </c>
      <c r="M8742" t="n">
        <v>1</v>
      </c>
      <c r="N8742" t="n">
        <v>1</v>
      </c>
      <c r="O8742">
        <f>DATE(2026,1,1)-K8742</f>
        <v/>
      </c>
      <c r="P8742">
        <f>IF(G8742&gt;=2,"Repeat","One-time")</f>
        <v/>
      </c>
    </row>
    <row r="8743">
      <c r="A8743" t="inlineStr">
        <is>
          <t>C03962</t>
        </is>
      </c>
      <c r="B8743" t="inlineStr">
        <is>
          <t>Zoya Joshi</t>
        </is>
      </c>
      <c r="C8743" t="inlineStr">
        <is>
          <t>East</t>
        </is>
      </c>
      <c r="D8743" t="inlineStr">
        <is>
          <t>Jamshedpur</t>
        </is>
      </c>
      <c r="E8743" t="inlineStr">
        <is>
          <t>No</t>
        </is>
      </c>
      <c r="F8743" t="inlineStr">
        <is>
          <t>Hibernating</t>
        </is>
      </c>
      <c r="G8743" t="n">
        <v>1</v>
      </c>
      <c r="H8743" s="24" t="n">
        <v>331.76</v>
      </c>
      <c r="I8743" s="24" t="n">
        <v>169.51</v>
      </c>
      <c r="J8743" s="25" t="n">
        <v>45442</v>
      </c>
      <c r="K8743" s="25" t="n">
        <v>45442</v>
      </c>
      <c r="L8743" t="n">
        <v>1</v>
      </c>
      <c r="M8743" t="n">
        <v>1</v>
      </c>
      <c r="N8743" t="n">
        <v>1</v>
      </c>
      <c r="O8743">
        <f>DATE(2026,1,1)-K8743</f>
        <v/>
      </c>
      <c r="P8743">
        <f>IF(G8743&gt;=2,"Repeat","One-time")</f>
        <v/>
      </c>
    </row>
    <row r="8744">
      <c r="A8744" t="inlineStr">
        <is>
          <t>C01119</t>
        </is>
      </c>
      <c r="B8744" t="inlineStr">
        <is>
          <t>Harpreet Singh</t>
        </is>
      </c>
      <c r="C8744" t="inlineStr">
        <is>
          <t>South</t>
        </is>
      </c>
      <c r="D8744" t="inlineStr">
        <is>
          <t>Hyderabad</t>
        </is>
      </c>
      <c r="E8744" t="inlineStr">
        <is>
          <t>No</t>
        </is>
      </c>
      <c r="F8744" t="inlineStr">
        <is>
          <t>Hibernating</t>
        </is>
      </c>
      <c r="G8744" t="n">
        <v>1</v>
      </c>
      <c r="H8744" s="24" t="n">
        <v>330.65</v>
      </c>
      <c r="I8744" s="24" t="n">
        <v>29.03</v>
      </c>
      <c r="J8744" s="25" t="n">
        <v>44970</v>
      </c>
      <c r="K8744" s="25" t="n">
        <v>44970</v>
      </c>
      <c r="L8744" t="n">
        <v>1</v>
      </c>
      <c r="M8744" t="n">
        <v>1</v>
      </c>
      <c r="N8744" t="n">
        <v>1</v>
      </c>
      <c r="O8744">
        <f>DATE(2026,1,1)-K8744</f>
        <v/>
      </c>
      <c r="P8744">
        <f>IF(G8744&gt;=2,"Repeat","One-time")</f>
        <v/>
      </c>
    </row>
    <row r="8745">
      <c r="A8745" t="inlineStr">
        <is>
          <t>C08411</t>
        </is>
      </c>
      <c r="B8745" t="inlineStr">
        <is>
          <t>Ritu Singh</t>
        </is>
      </c>
      <c r="C8745" t="inlineStr">
        <is>
          <t>South</t>
        </is>
      </c>
      <c r="D8745" t="inlineStr">
        <is>
          <t>Hyderabad</t>
        </is>
      </c>
      <c r="E8745" t="inlineStr">
        <is>
          <t>Yes</t>
        </is>
      </c>
      <c r="F8745" t="inlineStr">
        <is>
          <t>Occasional</t>
        </is>
      </c>
      <c r="G8745" t="n">
        <v>1</v>
      </c>
      <c r="H8745" s="24" t="n">
        <v>327.78</v>
      </c>
      <c r="I8745" s="24" t="n">
        <v>114.21</v>
      </c>
      <c r="J8745" s="25" t="n">
        <v>45803</v>
      </c>
      <c r="K8745" s="25" t="n">
        <v>45803</v>
      </c>
      <c r="L8745" t="n">
        <v>3</v>
      </c>
      <c r="M8745" t="n">
        <v>1</v>
      </c>
      <c r="N8745" t="n">
        <v>1</v>
      </c>
      <c r="O8745">
        <f>DATE(2026,1,1)-K8745</f>
        <v/>
      </c>
      <c r="P8745">
        <f>IF(G8745&gt;=2,"Repeat","One-time")</f>
        <v/>
      </c>
    </row>
    <row r="8746">
      <c r="A8746" t="inlineStr">
        <is>
          <t>C05258</t>
        </is>
      </c>
      <c r="B8746" t="inlineStr">
        <is>
          <t>Farhan Yadav</t>
        </is>
      </c>
      <c r="C8746" t="inlineStr">
        <is>
          <t>West</t>
        </is>
      </c>
      <c r="D8746" t="inlineStr">
        <is>
          <t>Ahmedabad</t>
        </is>
      </c>
      <c r="E8746" t="inlineStr">
        <is>
          <t>No</t>
        </is>
      </c>
      <c r="F8746" t="inlineStr">
        <is>
          <t>Occasional</t>
        </is>
      </c>
      <c r="G8746" t="n">
        <v>1</v>
      </c>
      <c r="H8746" s="24" t="n">
        <v>326.66</v>
      </c>
      <c r="I8746" s="24" t="n">
        <v>145.39</v>
      </c>
      <c r="J8746" s="25" t="n">
        <v>45595</v>
      </c>
      <c r="K8746" s="25" t="n">
        <v>45595</v>
      </c>
      <c r="L8746" t="n">
        <v>2</v>
      </c>
      <c r="M8746" t="n">
        <v>1</v>
      </c>
      <c r="N8746" t="n">
        <v>1</v>
      </c>
      <c r="O8746">
        <f>DATE(2026,1,1)-K8746</f>
        <v/>
      </c>
      <c r="P8746">
        <f>IF(G8746&gt;=2,"Repeat","One-time")</f>
        <v/>
      </c>
    </row>
    <row r="8747">
      <c r="A8747" t="inlineStr">
        <is>
          <t>C09123</t>
        </is>
      </c>
      <c r="B8747" t="inlineStr">
        <is>
          <t>Karan Kumar</t>
        </is>
      </c>
      <c r="C8747" t="inlineStr">
        <is>
          <t>North</t>
        </is>
      </c>
      <c r="D8747" t="inlineStr">
        <is>
          <t>Delhi</t>
        </is>
      </c>
      <c r="E8747" t="inlineStr">
        <is>
          <t>No</t>
        </is>
      </c>
      <c r="F8747" t="inlineStr">
        <is>
          <t>Occasional</t>
        </is>
      </c>
      <c r="G8747" t="n">
        <v>1</v>
      </c>
      <c r="H8747" s="24" t="n">
        <v>320.86</v>
      </c>
      <c r="I8747" s="24" t="n">
        <v>77.06</v>
      </c>
      <c r="J8747" s="25" t="n">
        <v>45857</v>
      </c>
      <c r="K8747" s="25" t="n">
        <v>45857</v>
      </c>
      <c r="L8747" t="n">
        <v>3</v>
      </c>
      <c r="M8747" t="n">
        <v>1</v>
      </c>
      <c r="N8747" t="n">
        <v>1</v>
      </c>
      <c r="O8747">
        <f>DATE(2026,1,1)-K8747</f>
        <v/>
      </c>
      <c r="P8747">
        <f>IF(G8747&gt;=2,"Repeat","One-time")</f>
        <v/>
      </c>
    </row>
    <row r="8748">
      <c r="A8748" t="inlineStr">
        <is>
          <t>C07503</t>
        </is>
      </c>
      <c r="B8748" t="inlineStr">
        <is>
          <t>Aditya Shah</t>
        </is>
      </c>
      <c r="C8748" t="inlineStr">
        <is>
          <t>North</t>
        </is>
      </c>
      <c r="D8748" t="inlineStr">
        <is>
          <t>Gurugram</t>
        </is>
      </c>
      <c r="E8748" t="inlineStr">
        <is>
          <t>No</t>
        </is>
      </c>
      <c r="F8748" t="inlineStr">
        <is>
          <t>Occasional</t>
        </is>
      </c>
      <c r="G8748" t="n">
        <v>1</v>
      </c>
      <c r="H8748" s="24" t="n">
        <v>320.26</v>
      </c>
      <c r="I8748" s="24" t="n">
        <v>77.38</v>
      </c>
      <c r="J8748" s="25" t="n">
        <v>45787</v>
      </c>
      <c r="K8748" s="25" t="n">
        <v>45787</v>
      </c>
      <c r="L8748" t="n">
        <v>3</v>
      </c>
      <c r="M8748" t="n">
        <v>1</v>
      </c>
      <c r="N8748" t="n">
        <v>1</v>
      </c>
      <c r="O8748">
        <f>DATE(2026,1,1)-K8748</f>
        <v/>
      </c>
      <c r="P8748">
        <f>IF(G8748&gt;=2,"Repeat","One-time")</f>
        <v/>
      </c>
    </row>
    <row r="8749">
      <c r="A8749" t="inlineStr">
        <is>
          <t>C00626</t>
        </is>
      </c>
      <c r="B8749" t="inlineStr">
        <is>
          <t>Manish Singh</t>
        </is>
      </c>
      <c r="C8749" t="inlineStr">
        <is>
          <t>North</t>
        </is>
      </c>
      <c r="D8749" t="inlineStr">
        <is>
          <t>Chandigarh</t>
        </is>
      </c>
      <c r="E8749" t="inlineStr">
        <is>
          <t>No</t>
        </is>
      </c>
      <c r="F8749" t="inlineStr">
        <is>
          <t>Hibernating</t>
        </is>
      </c>
      <c r="G8749" t="n">
        <v>1</v>
      </c>
      <c r="H8749" s="24" t="n">
        <v>312.55</v>
      </c>
      <c r="I8749" s="24" t="n">
        <v>87.98999999999999</v>
      </c>
      <c r="J8749" s="25" t="n">
        <v>44935</v>
      </c>
      <c r="K8749" s="25" t="n">
        <v>44935</v>
      </c>
      <c r="L8749" t="n">
        <v>1</v>
      </c>
      <c r="M8749" t="n">
        <v>1</v>
      </c>
      <c r="N8749" t="n">
        <v>1</v>
      </c>
      <c r="O8749">
        <f>DATE(2026,1,1)-K8749</f>
        <v/>
      </c>
      <c r="P8749">
        <f>IF(G8749&gt;=2,"Repeat","One-time")</f>
        <v/>
      </c>
    </row>
    <row r="8750">
      <c r="A8750" t="inlineStr">
        <is>
          <t>C10127</t>
        </is>
      </c>
      <c r="B8750" t="inlineStr">
        <is>
          <t>Tanvi Singh</t>
        </is>
      </c>
      <c r="C8750" t="inlineStr">
        <is>
          <t>Central</t>
        </is>
      </c>
      <c r="D8750" t="inlineStr">
        <is>
          <t>Nagpur</t>
        </is>
      </c>
      <c r="E8750" t="inlineStr">
        <is>
          <t>No</t>
        </is>
      </c>
      <c r="F8750" t="inlineStr">
        <is>
          <t>New</t>
        </is>
      </c>
      <c r="G8750" t="n">
        <v>1</v>
      </c>
      <c r="H8750" s="24" t="n">
        <v>310.53</v>
      </c>
      <c r="I8750" s="24" t="n">
        <v>129.7</v>
      </c>
      <c r="J8750" s="25" t="n">
        <v>45994</v>
      </c>
      <c r="K8750" s="25" t="n">
        <v>45994</v>
      </c>
      <c r="L8750" t="n">
        <v>5</v>
      </c>
      <c r="M8750" t="n">
        <v>2</v>
      </c>
      <c r="N8750" t="n">
        <v>1</v>
      </c>
      <c r="O8750">
        <f>DATE(2026,1,1)-K8750</f>
        <v/>
      </c>
      <c r="P8750">
        <f>IF(G8750&gt;=2,"Repeat","One-time")</f>
        <v/>
      </c>
    </row>
    <row r="8751">
      <c r="A8751" t="inlineStr">
        <is>
          <t>C10915</t>
        </is>
      </c>
      <c r="B8751" t="inlineStr">
        <is>
          <t>Neha Banerjee</t>
        </is>
      </c>
      <c r="C8751" t="inlineStr">
        <is>
          <t>South</t>
        </is>
      </c>
      <c r="D8751" t="inlineStr">
        <is>
          <t>Coimbatore</t>
        </is>
      </c>
      <c r="E8751" t="inlineStr">
        <is>
          <t>No</t>
        </is>
      </c>
      <c r="F8751" t="inlineStr">
        <is>
          <t>New</t>
        </is>
      </c>
      <c r="G8751" t="n">
        <v>1</v>
      </c>
      <c r="H8751" s="24" t="n">
        <v>310.53</v>
      </c>
      <c r="I8751" s="24" t="n">
        <v>96.95999999999999</v>
      </c>
      <c r="J8751" s="25" t="n">
        <v>45952</v>
      </c>
      <c r="K8751" s="25" t="n">
        <v>45952</v>
      </c>
      <c r="L8751" t="n">
        <v>4</v>
      </c>
      <c r="M8751" t="n">
        <v>2</v>
      </c>
      <c r="N8751" t="n">
        <v>1</v>
      </c>
      <c r="O8751">
        <f>DATE(2026,1,1)-K8751</f>
        <v/>
      </c>
      <c r="P8751">
        <f>IF(G8751&gt;=2,"Repeat","One-time")</f>
        <v/>
      </c>
    </row>
    <row r="8752">
      <c r="A8752" t="inlineStr">
        <is>
          <t>C05352</t>
        </is>
      </c>
      <c r="B8752" t="inlineStr">
        <is>
          <t>Suresh Das</t>
        </is>
      </c>
      <c r="C8752" t="inlineStr">
        <is>
          <t>West</t>
        </is>
      </c>
      <c r="D8752" t="inlineStr">
        <is>
          <t>Ahmedabad</t>
        </is>
      </c>
      <c r="E8752" t="inlineStr">
        <is>
          <t>No</t>
        </is>
      </c>
      <c r="F8752" t="inlineStr">
        <is>
          <t>Occasional</t>
        </is>
      </c>
      <c r="G8752" t="n">
        <v>1</v>
      </c>
      <c r="H8752" s="24" t="n">
        <v>310.53</v>
      </c>
      <c r="I8752" s="24" t="n">
        <v>103.79</v>
      </c>
      <c r="J8752" s="25" t="n">
        <v>45737</v>
      </c>
      <c r="K8752" s="25" t="n">
        <v>45737</v>
      </c>
      <c r="L8752" t="n">
        <v>2</v>
      </c>
      <c r="M8752" t="n">
        <v>1</v>
      </c>
      <c r="N8752" t="n">
        <v>1</v>
      </c>
      <c r="O8752">
        <f>DATE(2026,1,1)-K8752</f>
        <v/>
      </c>
      <c r="P8752">
        <f>IF(G8752&gt;=2,"Repeat","One-time")</f>
        <v/>
      </c>
    </row>
    <row r="8753">
      <c r="A8753" t="inlineStr">
        <is>
          <t>C02103</t>
        </is>
      </c>
      <c r="B8753" t="inlineStr">
        <is>
          <t>Zoya Reddy</t>
        </is>
      </c>
      <c r="C8753" t="inlineStr">
        <is>
          <t>East</t>
        </is>
      </c>
      <c r="D8753" t="inlineStr">
        <is>
          <t>Jamshedpur</t>
        </is>
      </c>
      <c r="E8753" t="inlineStr">
        <is>
          <t>No</t>
        </is>
      </c>
      <c r="F8753" t="inlineStr">
        <is>
          <t>Hibernating</t>
        </is>
      </c>
      <c r="G8753" t="n">
        <v>1</v>
      </c>
      <c r="H8753" s="24" t="n">
        <v>307.94</v>
      </c>
      <c r="I8753" s="24" t="n">
        <v>74.40000000000001</v>
      </c>
      <c r="J8753" s="25" t="n">
        <v>45481</v>
      </c>
      <c r="K8753" s="25" t="n">
        <v>45481</v>
      </c>
      <c r="L8753" t="n">
        <v>1</v>
      </c>
      <c r="M8753" t="n">
        <v>1</v>
      </c>
      <c r="N8753" t="n">
        <v>1</v>
      </c>
      <c r="O8753">
        <f>DATE(2026,1,1)-K8753</f>
        <v/>
      </c>
      <c r="P8753">
        <f>IF(G8753&gt;=2,"Repeat","One-time")</f>
        <v/>
      </c>
    </row>
    <row r="8754">
      <c r="A8754" t="inlineStr">
        <is>
          <t>C09727</t>
        </is>
      </c>
      <c r="B8754" t="inlineStr">
        <is>
          <t>Manish Menon</t>
        </is>
      </c>
      <c r="C8754" t="inlineStr">
        <is>
          <t>Central</t>
        </is>
      </c>
      <c r="D8754" t="inlineStr">
        <is>
          <t>Bhopal</t>
        </is>
      </c>
      <c r="E8754" t="inlineStr">
        <is>
          <t>No</t>
        </is>
      </c>
      <c r="F8754" t="inlineStr">
        <is>
          <t>New</t>
        </is>
      </c>
      <c r="G8754" t="n">
        <v>1</v>
      </c>
      <c r="H8754" s="24" t="n">
        <v>307.23</v>
      </c>
      <c r="I8754" s="24" t="n">
        <v>85.95999999999999</v>
      </c>
      <c r="J8754" s="25" t="n">
        <v>46008</v>
      </c>
      <c r="K8754" s="25" t="n">
        <v>46008</v>
      </c>
      <c r="L8754" t="n">
        <v>5</v>
      </c>
      <c r="M8754" t="n">
        <v>1</v>
      </c>
      <c r="N8754" t="n">
        <v>1</v>
      </c>
      <c r="O8754">
        <f>DATE(2026,1,1)-K8754</f>
        <v/>
      </c>
      <c r="P8754">
        <f>IF(G8754&gt;=2,"Repeat","One-time")</f>
        <v/>
      </c>
    </row>
    <row r="8755">
      <c r="A8755" t="inlineStr">
        <is>
          <t>C06885</t>
        </is>
      </c>
      <c r="B8755" t="inlineStr">
        <is>
          <t>Sneha Kumar</t>
        </is>
      </c>
      <c r="C8755" t="inlineStr">
        <is>
          <t>East</t>
        </is>
      </c>
      <c r="D8755" t="inlineStr">
        <is>
          <t>Guwahati</t>
        </is>
      </c>
      <c r="E8755" t="inlineStr">
        <is>
          <t>No</t>
        </is>
      </c>
      <c r="F8755" t="inlineStr">
        <is>
          <t>Occasional</t>
        </is>
      </c>
      <c r="G8755" t="n">
        <v>1</v>
      </c>
      <c r="H8755" s="24" t="n">
        <v>300.79</v>
      </c>
      <c r="I8755" s="24" t="n">
        <v>78.47</v>
      </c>
      <c r="J8755" s="25" t="n">
        <v>45883</v>
      </c>
      <c r="K8755" s="25" t="n">
        <v>45883</v>
      </c>
      <c r="L8755" t="n">
        <v>3</v>
      </c>
      <c r="M8755" t="n">
        <v>1</v>
      </c>
      <c r="N8755" t="n">
        <v>1</v>
      </c>
      <c r="O8755">
        <f>DATE(2026,1,1)-K8755</f>
        <v/>
      </c>
      <c r="P8755">
        <f>IF(G8755&gt;=2,"Repeat","One-time")</f>
        <v/>
      </c>
    </row>
    <row r="8756">
      <c r="A8756" t="inlineStr">
        <is>
          <t>C01692</t>
        </is>
      </c>
      <c r="B8756" t="inlineStr">
        <is>
          <t>Harpreet Reddy</t>
        </is>
      </c>
      <c r="C8756" t="inlineStr">
        <is>
          <t>West</t>
        </is>
      </c>
      <c r="D8756" t="inlineStr">
        <is>
          <t>Pune</t>
        </is>
      </c>
      <c r="E8756" t="inlineStr">
        <is>
          <t>No</t>
        </is>
      </c>
      <c r="F8756" t="inlineStr">
        <is>
          <t>Hibernating</t>
        </is>
      </c>
      <c r="G8756" t="n">
        <v>1</v>
      </c>
      <c r="H8756" s="24" t="n">
        <v>296.1</v>
      </c>
      <c r="I8756" s="24" t="n">
        <v>71.54000000000001</v>
      </c>
      <c r="J8756" s="25" t="n">
        <v>45263</v>
      </c>
      <c r="K8756" s="25" t="n">
        <v>45263</v>
      </c>
      <c r="L8756" t="n">
        <v>1</v>
      </c>
      <c r="M8756" t="n">
        <v>1</v>
      </c>
      <c r="N8756" t="n">
        <v>1</v>
      </c>
      <c r="O8756">
        <f>DATE(2026,1,1)-K8756</f>
        <v/>
      </c>
      <c r="P8756">
        <f>IF(G8756&gt;=2,"Repeat","One-time")</f>
        <v/>
      </c>
    </row>
    <row r="8757">
      <c r="A8757" t="inlineStr">
        <is>
          <t>C07819</t>
        </is>
      </c>
      <c r="B8757" t="inlineStr">
        <is>
          <t>Suresh Sinha</t>
        </is>
      </c>
      <c r="C8757" t="inlineStr">
        <is>
          <t>South</t>
        </is>
      </c>
      <c r="D8757" t="inlineStr">
        <is>
          <t>Hyderabad</t>
        </is>
      </c>
      <c r="E8757" t="inlineStr">
        <is>
          <t>No</t>
        </is>
      </c>
      <c r="F8757" t="inlineStr">
        <is>
          <t>New</t>
        </is>
      </c>
      <c r="G8757" t="n">
        <v>1</v>
      </c>
      <c r="H8757" s="24" t="n">
        <v>293.28</v>
      </c>
      <c r="I8757" s="24" t="n">
        <v>86.54000000000001</v>
      </c>
      <c r="J8757" s="25" t="n">
        <v>45982</v>
      </c>
      <c r="K8757" s="25" t="n">
        <v>45982</v>
      </c>
      <c r="L8757" t="n">
        <v>4</v>
      </c>
      <c r="M8757" t="n">
        <v>1</v>
      </c>
      <c r="N8757" t="n">
        <v>1</v>
      </c>
      <c r="O8757">
        <f>DATE(2026,1,1)-K8757</f>
        <v/>
      </c>
      <c r="P8757">
        <f>IF(G8757&gt;=2,"Repeat","One-time")</f>
        <v/>
      </c>
    </row>
    <row r="8758">
      <c r="A8758" t="inlineStr">
        <is>
          <t>C11836</t>
        </is>
      </c>
      <c r="B8758" t="inlineStr">
        <is>
          <t>Amit Joshi</t>
        </is>
      </c>
      <c r="C8758" t="inlineStr">
        <is>
          <t>South</t>
        </is>
      </c>
      <c r="D8758" t="inlineStr">
        <is>
          <t>Chennai</t>
        </is>
      </c>
      <c r="E8758" t="inlineStr">
        <is>
          <t>Yes</t>
        </is>
      </c>
      <c r="F8758" t="inlineStr">
        <is>
          <t>New</t>
        </is>
      </c>
      <c r="G8758" t="n">
        <v>1</v>
      </c>
      <c r="H8758" s="24" t="n">
        <v>290.95</v>
      </c>
      <c r="I8758" s="24" t="n">
        <v>48.91</v>
      </c>
      <c r="J8758" s="25" t="n">
        <v>46016</v>
      </c>
      <c r="K8758" s="25" t="n">
        <v>46016</v>
      </c>
      <c r="L8758" t="n">
        <v>5</v>
      </c>
      <c r="M8758" t="n">
        <v>2</v>
      </c>
      <c r="N8758" t="n">
        <v>1</v>
      </c>
      <c r="O8758">
        <f>DATE(2026,1,1)-K8758</f>
        <v/>
      </c>
      <c r="P8758">
        <f>IF(G8758&gt;=2,"Repeat","One-time")</f>
        <v/>
      </c>
    </row>
    <row r="8759">
      <c r="A8759" t="inlineStr">
        <is>
          <t>C11742</t>
        </is>
      </c>
      <c r="B8759" t="inlineStr">
        <is>
          <t>Vikram Ghosh</t>
        </is>
      </c>
      <c r="C8759" t="inlineStr">
        <is>
          <t>East</t>
        </is>
      </c>
      <c r="D8759" t="inlineStr">
        <is>
          <t>Patna</t>
        </is>
      </c>
      <c r="E8759" t="inlineStr">
        <is>
          <t>No</t>
        </is>
      </c>
      <c r="F8759" t="inlineStr">
        <is>
          <t>New</t>
        </is>
      </c>
      <c r="G8759" t="n">
        <v>1</v>
      </c>
      <c r="H8759" s="24" t="n">
        <v>290.09</v>
      </c>
      <c r="I8759" s="24" t="n">
        <v>32.17</v>
      </c>
      <c r="J8759" s="25" t="n">
        <v>46012</v>
      </c>
      <c r="K8759" s="25" t="n">
        <v>46012</v>
      </c>
      <c r="L8759" t="n">
        <v>5</v>
      </c>
      <c r="M8759" t="n">
        <v>2</v>
      </c>
      <c r="N8759" t="n">
        <v>1</v>
      </c>
      <c r="O8759">
        <f>DATE(2026,1,1)-K8759</f>
        <v/>
      </c>
      <c r="P8759">
        <f>IF(G8759&gt;=2,"Repeat","One-time")</f>
        <v/>
      </c>
    </row>
    <row r="8760">
      <c r="A8760" t="inlineStr">
        <is>
          <t>C00100</t>
        </is>
      </c>
      <c r="B8760" t="inlineStr">
        <is>
          <t>Farhan Pillai</t>
        </is>
      </c>
      <c r="C8760" t="inlineStr">
        <is>
          <t>South</t>
        </is>
      </c>
      <c r="D8760" t="inlineStr">
        <is>
          <t>Bengaluru</t>
        </is>
      </c>
      <c r="E8760" t="inlineStr">
        <is>
          <t>No</t>
        </is>
      </c>
      <c r="F8760" t="inlineStr">
        <is>
          <t>Occasional</t>
        </is>
      </c>
      <c r="G8760" t="n">
        <v>1</v>
      </c>
      <c r="H8760" s="24" t="n">
        <v>289.22</v>
      </c>
      <c r="I8760" s="24" t="n">
        <v>23.61</v>
      </c>
      <c r="J8760" s="25" t="n">
        <v>45635</v>
      </c>
      <c r="K8760" s="25" t="n">
        <v>45635</v>
      </c>
      <c r="L8760" t="n">
        <v>2</v>
      </c>
      <c r="M8760" t="n">
        <v>1</v>
      </c>
      <c r="N8760" t="n">
        <v>1</v>
      </c>
      <c r="O8760">
        <f>DATE(2026,1,1)-K8760</f>
        <v/>
      </c>
      <c r="P8760">
        <f>IF(G8760&gt;=2,"Repeat","One-time")</f>
        <v/>
      </c>
    </row>
    <row r="8761">
      <c r="A8761" t="inlineStr">
        <is>
          <t>C00499</t>
        </is>
      </c>
      <c r="B8761" t="inlineStr">
        <is>
          <t>Diya Nair</t>
        </is>
      </c>
      <c r="C8761" t="inlineStr">
        <is>
          <t>North</t>
        </is>
      </c>
      <c r="D8761" t="inlineStr">
        <is>
          <t>Jaipur</t>
        </is>
      </c>
      <c r="E8761" t="inlineStr">
        <is>
          <t>No</t>
        </is>
      </c>
      <c r="F8761" t="inlineStr">
        <is>
          <t>Hibernating</t>
        </is>
      </c>
      <c r="G8761" t="n">
        <v>1</v>
      </c>
      <c r="H8761" s="24" t="n">
        <v>287.1</v>
      </c>
      <c r="I8761" s="24" t="n">
        <v>119.91</v>
      </c>
      <c r="J8761" s="25" t="n">
        <v>45011</v>
      </c>
      <c r="K8761" s="25" t="n">
        <v>45011</v>
      </c>
      <c r="L8761" t="n">
        <v>1</v>
      </c>
      <c r="M8761" t="n">
        <v>1</v>
      </c>
      <c r="N8761" t="n">
        <v>1</v>
      </c>
      <c r="O8761">
        <f>DATE(2026,1,1)-K8761</f>
        <v/>
      </c>
      <c r="P8761">
        <f>IF(G8761&gt;=2,"Repeat","One-time")</f>
        <v/>
      </c>
    </row>
    <row r="8762">
      <c r="A8762" t="inlineStr">
        <is>
          <t>C00842</t>
        </is>
      </c>
      <c r="B8762" t="inlineStr">
        <is>
          <t>Rahul Gupta</t>
        </is>
      </c>
      <c r="C8762" t="inlineStr">
        <is>
          <t>North</t>
        </is>
      </c>
      <c r="D8762" t="inlineStr">
        <is>
          <t>Lucknow</t>
        </is>
      </c>
      <c r="E8762" t="inlineStr">
        <is>
          <t>No</t>
        </is>
      </c>
      <c r="F8762" t="inlineStr">
        <is>
          <t>Hibernating</t>
        </is>
      </c>
      <c r="G8762" t="n">
        <v>1</v>
      </c>
      <c r="H8762" s="24" t="n">
        <v>285.53</v>
      </c>
      <c r="I8762" s="24" t="n">
        <v>71.95</v>
      </c>
      <c r="J8762" s="25" t="n">
        <v>45454</v>
      </c>
      <c r="K8762" s="25" t="n">
        <v>45454</v>
      </c>
      <c r="L8762" t="n">
        <v>1</v>
      </c>
      <c r="M8762" t="n">
        <v>1</v>
      </c>
      <c r="N8762" t="n">
        <v>1</v>
      </c>
      <c r="O8762">
        <f>DATE(2026,1,1)-K8762</f>
        <v/>
      </c>
      <c r="P8762">
        <f>IF(G8762&gt;=2,"Repeat","One-time")</f>
        <v/>
      </c>
    </row>
    <row r="8763">
      <c r="A8763" t="inlineStr">
        <is>
          <t>C05268</t>
        </is>
      </c>
      <c r="B8763" t="inlineStr">
        <is>
          <t>Imran Khan</t>
        </is>
      </c>
      <c r="C8763" t="inlineStr">
        <is>
          <t>East</t>
        </is>
      </c>
      <c r="D8763" t="inlineStr">
        <is>
          <t>Kolkata</t>
        </is>
      </c>
      <c r="E8763" t="inlineStr">
        <is>
          <t>No</t>
        </is>
      </c>
      <c r="F8763" t="inlineStr">
        <is>
          <t>Hibernating</t>
        </is>
      </c>
      <c r="G8763" t="n">
        <v>1</v>
      </c>
      <c r="H8763" s="24" t="n">
        <v>279.76</v>
      </c>
      <c r="I8763" s="24" t="n">
        <v>94.31</v>
      </c>
      <c r="J8763" s="25" t="n">
        <v>45434</v>
      </c>
      <c r="K8763" s="25" t="n">
        <v>45434</v>
      </c>
      <c r="L8763" t="n">
        <v>1</v>
      </c>
      <c r="M8763" t="n">
        <v>1</v>
      </c>
      <c r="N8763" t="n">
        <v>1</v>
      </c>
      <c r="O8763">
        <f>DATE(2026,1,1)-K8763</f>
        <v/>
      </c>
      <c r="P8763">
        <f>IF(G8763&gt;=2,"Repeat","One-time")</f>
        <v/>
      </c>
    </row>
    <row r="8764">
      <c r="A8764" t="inlineStr">
        <is>
          <t>C01658</t>
        </is>
      </c>
      <c r="B8764" t="inlineStr">
        <is>
          <t>Deepak Mukherjee</t>
        </is>
      </c>
      <c r="C8764" t="inlineStr">
        <is>
          <t>North</t>
        </is>
      </c>
      <c r="D8764" t="inlineStr">
        <is>
          <t>Delhi</t>
        </is>
      </c>
      <c r="E8764" t="inlineStr">
        <is>
          <t>No</t>
        </is>
      </c>
      <c r="F8764" t="inlineStr">
        <is>
          <t>Hibernating</t>
        </is>
      </c>
      <c r="G8764" t="n">
        <v>1</v>
      </c>
      <c r="H8764" s="24" t="n">
        <v>279.2</v>
      </c>
      <c r="I8764" s="24" t="n">
        <v>35.47</v>
      </c>
      <c r="J8764" s="25" t="n">
        <v>45111</v>
      </c>
      <c r="K8764" s="25" t="n">
        <v>45111</v>
      </c>
      <c r="L8764" t="n">
        <v>1</v>
      </c>
      <c r="M8764" t="n">
        <v>1</v>
      </c>
      <c r="N8764" t="n">
        <v>1</v>
      </c>
      <c r="O8764">
        <f>DATE(2026,1,1)-K8764</f>
        <v/>
      </c>
      <c r="P8764">
        <f>IF(G8764&gt;=2,"Repeat","One-time")</f>
        <v/>
      </c>
    </row>
    <row r="8765">
      <c r="A8765" t="inlineStr">
        <is>
          <t>C11187</t>
        </is>
      </c>
      <c r="B8765" t="inlineStr">
        <is>
          <t>Manish Rao</t>
        </is>
      </c>
      <c r="C8765" t="inlineStr">
        <is>
          <t>South</t>
        </is>
      </c>
      <c r="D8765" t="inlineStr">
        <is>
          <t>Chennai</t>
        </is>
      </c>
      <c r="E8765" t="inlineStr">
        <is>
          <t>Yes</t>
        </is>
      </c>
      <c r="F8765" t="inlineStr">
        <is>
          <t>New</t>
        </is>
      </c>
      <c r="G8765" t="n">
        <v>1</v>
      </c>
      <c r="H8765" s="24" t="n">
        <v>276.02</v>
      </c>
      <c r="I8765" s="24" t="n">
        <v>62.45</v>
      </c>
      <c r="J8765" s="25" t="n">
        <v>45961</v>
      </c>
      <c r="K8765" s="25" t="n">
        <v>45961</v>
      </c>
      <c r="L8765" t="n">
        <v>4</v>
      </c>
      <c r="M8765" t="n">
        <v>2</v>
      </c>
      <c r="N8765" t="n">
        <v>1</v>
      </c>
      <c r="O8765">
        <f>DATE(2026,1,1)-K8765</f>
        <v/>
      </c>
      <c r="P8765">
        <f>IF(G8765&gt;=2,"Repeat","One-time")</f>
        <v/>
      </c>
    </row>
    <row r="8766">
      <c r="A8766" t="inlineStr">
        <is>
          <t>C02990</t>
        </is>
      </c>
      <c r="B8766" t="inlineStr">
        <is>
          <t>Priya Khan</t>
        </is>
      </c>
      <c r="C8766" t="inlineStr">
        <is>
          <t>South</t>
        </is>
      </c>
      <c r="D8766" t="inlineStr">
        <is>
          <t>Bengaluru</t>
        </is>
      </c>
      <c r="E8766" t="inlineStr">
        <is>
          <t>No</t>
        </is>
      </c>
      <c r="F8766" t="inlineStr">
        <is>
          <t>Hibernating</t>
        </is>
      </c>
      <c r="G8766" t="n">
        <v>1</v>
      </c>
      <c r="H8766" s="24" t="n">
        <v>271.15</v>
      </c>
      <c r="I8766" s="24" t="n">
        <v>103.96</v>
      </c>
      <c r="J8766" s="25" t="n">
        <v>45263</v>
      </c>
      <c r="K8766" s="25" t="n">
        <v>45263</v>
      </c>
      <c r="L8766" t="n">
        <v>1</v>
      </c>
      <c r="M8766" t="n">
        <v>1</v>
      </c>
      <c r="N8766" t="n">
        <v>1</v>
      </c>
      <c r="O8766">
        <f>DATE(2026,1,1)-K8766</f>
        <v/>
      </c>
      <c r="P8766">
        <f>IF(G8766&gt;=2,"Repeat","One-time")</f>
        <v/>
      </c>
    </row>
    <row r="8767">
      <c r="A8767" t="inlineStr">
        <is>
          <t>C07767</t>
        </is>
      </c>
      <c r="B8767" t="inlineStr">
        <is>
          <t>Riya Menon</t>
        </is>
      </c>
      <c r="C8767" t="inlineStr">
        <is>
          <t>South</t>
        </is>
      </c>
      <c r="D8767" t="inlineStr">
        <is>
          <t>Bengaluru</t>
        </is>
      </c>
      <c r="E8767" t="inlineStr">
        <is>
          <t>No</t>
        </is>
      </c>
      <c r="F8767" t="inlineStr">
        <is>
          <t>Occasional</t>
        </is>
      </c>
      <c r="G8767" t="n">
        <v>1</v>
      </c>
      <c r="H8767" s="24" t="n">
        <v>270.62</v>
      </c>
      <c r="I8767" s="24" t="n">
        <v>15.26</v>
      </c>
      <c r="J8767" s="25" t="n">
        <v>45926</v>
      </c>
      <c r="K8767" s="25" t="n">
        <v>45926</v>
      </c>
      <c r="L8767" t="n">
        <v>3</v>
      </c>
      <c r="M8767" t="n">
        <v>1</v>
      </c>
      <c r="N8767" t="n">
        <v>1</v>
      </c>
      <c r="O8767">
        <f>DATE(2026,1,1)-K8767</f>
        <v/>
      </c>
      <c r="P8767">
        <f>IF(G8767&gt;=2,"Repeat","One-time")</f>
        <v/>
      </c>
    </row>
    <row r="8768">
      <c r="A8768" t="inlineStr">
        <is>
          <t>C09228</t>
        </is>
      </c>
      <c r="B8768" t="inlineStr">
        <is>
          <t>Suresh Iyer</t>
        </is>
      </c>
      <c r="C8768" t="inlineStr">
        <is>
          <t>South</t>
        </is>
      </c>
      <c r="D8768" t="inlineStr">
        <is>
          <t>Chennai</t>
        </is>
      </c>
      <c r="E8768" t="inlineStr">
        <is>
          <t>No</t>
        </is>
      </c>
      <c r="F8768" t="inlineStr">
        <is>
          <t>Occasional</t>
        </is>
      </c>
      <c r="G8768" t="n">
        <v>1</v>
      </c>
      <c r="H8768" s="24" t="n">
        <v>265.7</v>
      </c>
      <c r="I8768" s="24" t="n">
        <v>104.04</v>
      </c>
      <c r="J8768" s="25" t="n">
        <v>45829</v>
      </c>
      <c r="K8768" s="25" t="n">
        <v>45829</v>
      </c>
      <c r="L8768" t="n">
        <v>3</v>
      </c>
      <c r="M8768" t="n">
        <v>1</v>
      </c>
      <c r="N8768" t="n">
        <v>1</v>
      </c>
      <c r="O8768">
        <f>DATE(2026,1,1)-K8768</f>
        <v/>
      </c>
      <c r="P8768">
        <f>IF(G8768&gt;=2,"Repeat","One-time")</f>
        <v/>
      </c>
    </row>
    <row r="8769">
      <c r="A8769" t="inlineStr">
        <is>
          <t>C11440</t>
        </is>
      </c>
      <c r="B8769" t="inlineStr">
        <is>
          <t>Aditya Das</t>
        </is>
      </c>
      <c r="C8769" t="inlineStr">
        <is>
          <t>South</t>
        </is>
      </c>
      <c r="D8769" t="inlineStr">
        <is>
          <t>Bengaluru</t>
        </is>
      </c>
      <c r="E8769" t="inlineStr">
        <is>
          <t>No</t>
        </is>
      </c>
      <c r="F8769" t="inlineStr">
        <is>
          <t>New</t>
        </is>
      </c>
      <c r="G8769" t="n">
        <v>1</v>
      </c>
      <c r="H8769" s="24" t="n">
        <v>261.86</v>
      </c>
      <c r="I8769" s="24" t="n">
        <v>19.82</v>
      </c>
      <c r="J8769" s="25" t="n">
        <v>46013</v>
      </c>
      <c r="K8769" s="25" t="n">
        <v>46013</v>
      </c>
      <c r="L8769" t="n">
        <v>5</v>
      </c>
      <c r="M8769" t="n">
        <v>2</v>
      </c>
      <c r="N8769" t="n">
        <v>1</v>
      </c>
      <c r="O8769">
        <f>DATE(2026,1,1)-K8769</f>
        <v/>
      </c>
      <c r="P8769">
        <f>IF(G8769&gt;=2,"Repeat","One-time")</f>
        <v/>
      </c>
    </row>
    <row r="8770">
      <c r="A8770" t="inlineStr">
        <is>
          <t>C09398</t>
        </is>
      </c>
      <c r="B8770" t="inlineStr">
        <is>
          <t>Zoya Ghosh</t>
        </is>
      </c>
      <c r="C8770" t="inlineStr">
        <is>
          <t>South</t>
        </is>
      </c>
      <c r="D8770" t="inlineStr">
        <is>
          <t>Hyderabad</t>
        </is>
      </c>
      <c r="E8770" t="inlineStr">
        <is>
          <t>No</t>
        </is>
      </c>
      <c r="F8770" t="inlineStr">
        <is>
          <t>Occasional</t>
        </is>
      </c>
      <c r="G8770" t="n">
        <v>1</v>
      </c>
      <c r="H8770" s="24" t="n">
        <v>255.85</v>
      </c>
      <c r="I8770" s="24" t="n">
        <v>119.11</v>
      </c>
      <c r="J8770" s="25" t="n">
        <v>45929</v>
      </c>
      <c r="K8770" s="25" t="n">
        <v>45929</v>
      </c>
      <c r="L8770" t="n">
        <v>4</v>
      </c>
      <c r="M8770" t="n">
        <v>1</v>
      </c>
      <c r="N8770" t="n">
        <v>1</v>
      </c>
      <c r="O8770">
        <f>DATE(2026,1,1)-K8770</f>
        <v/>
      </c>
      <c r="P8770">
        <f>IF(G8770&gt;=2,"Repeat","One-time")</f>
        <v/>
      </c>
    </row>
    <row r="8771">
      <c r="A8771" t="inlineStr">
        <is>
          <t>C06121</t>
        </is>
      </c>
      <c r="B8771" t="inlineStr">
        <is>
          <t>Divya Fernandes</t>
        </is>
      </c>
      <c r="C8771" t="inlineStr">
        <is>
          <t>South</t>
        </is>
      </c>
      <c r="D8771" t="inlineStr">
        <is>
          <t>Bengaluru</t>
        </is>
      </c>
      <c r="E8771" t="inlineStr">
        <is>
          <t>No</t>
        </is>
      </c>
      <c r="F8771" t="inlineStr">
        <is>
          <t>New</t>
        </is>
      </c>
      <c r="G8771" t="n">
        <v>1</v>
      </c>
      <c r="H8771" s="24" t="n">
        <v>247.31</v>
      </c>
      <c r="I8771" s="24" t="n">
        <v>54.44</v>
      </c>
      <c r="J8771" s="25" t="n">
        <v>46021</v>
      </c>
      <c r="K8771" s="25" t="n">
        <v>46021</v>
      </c>
      <c r="L8771" t="n">
        <v>5</v>
      </c>
      <c r="M8771" t="n">
        <v>1</v>
      </c>
      <c r="N8771" t="n">
        <v>1</v>
      </c>
      <c r="O8771">
        <f>DATE(2026,1,1)-K8771</f>
        <v/>
      </c>
      <c r="P8771">
        <f>IF(G8771&gt;=2,"Repeat","One-time")</f>
        <v/>
      </c>
    </row>
    <row r="8772">
      <c r="A8772" t="inlineStr">
        <is>
          <t>C08352</t>
        </is>
      </c>
      <c r="B8772" t="inlineStr">
        <is>
          <t>Ayesha Verma</t>
        </is>
      </c>
      <c r="C8772" t="inlineStr">
        <is>
          <t>South</t>
        </is>
      </c>
      <c r="D8772" t="inlineStr">
        <is>
          <t>Bengaluru</t>
        </is>
      </c>
      <c r="E8772" t="inlineStr">
        <is>
          <t>No</t>
        </is>
      </c>
      <c r="F8772" t="inlineStr">
        <is>
          <t>Occasional</t>
        </is>
      </c>
      <c r="G8772" t="n">
        <v>1</v>
      </c>
      <c r="H8772" s="24" t="n">
        <v>247.31</v>
      </c>
      <c r="I8772" s="24" t="n">
        <v>30.06</v>
      </c>
      <c r="J8772" s="25" t="n">
        <v>45770</v>
      </c>
      <c r="K8772" s="25" t="n">
        <v>45770</v>
      </c>
      <c r="L8772" t="n">
        <v>3</v>
      </c>
      <c r="M8772" t="n">
        <v>1</v>
      </c>
      <c r="N8772" t="n">
        <v>1</v>
      </c>
      <c r="O8772">
        <f>DATE(2026,1,1)-K8772</f>
        <v/>
      </c>
      <c r="P8772">
        <f>IF(G8772&gt;=2,"Repeat","One-time")</f>
        <v/>
      </c>
    </row>
    <row r="8773">
      <c r="A8773" t="inlineStr">
        <is>
          <t>C11242</t>
        </is>
      </c>
      <c r="B8773" t="inlineStr">
        <is>
          <t>Deepak Nair</t>
        </is>
      </c>
      <c r="C8773" t="inlineStr">
        <is>
          <t>West</t>
        </is>
      </c>
      <c r="D8773" t="inlineStr">
        <is>
          <t>Mumbai</t>
        </is>
      </c>
      <c r="E8773" t="inlineStr">
        <is>
          <t>No</t>
        </is>
      </c>
      <c r="F8773" t="inlineStr">
        <is>
          <t>New</t>
        </is>
      </c>
      <c r="G8773" t="n">
        <v>1</v>
      </c>
      <c r="H8773" s="24" t="n">
        <v>247.31</v>
      </c>
      <c r="I8773" s="24" t="n">
        <v>36.95</v>
      </c>
      <c r="J8773" s="25" t="n">
        <v>45960</v>
      </c>
      <c r="K8773" s="25" t="n">
        <v>45960</v>
      </c>
      <c r="L8773" t="n">
        <v>4</v>
      </c>
      <c r="M8773" t="n">
        <v>2</v>
      </c>
      <c r="N8773" t="n">
        <v>1</v>
      </c>
      <c r="O8773">
        <f>DATE(2026,1,1)-K8773</f>
        <v/>
      </c>
      <c r="P8773">
        <f>IF(G8773&gt;=2,"Repeat","One-time")</f>
        <v/>
      </c>
    </row>
    <row r="8774">
      <c r="A8774" t="inlineStr">
        <is>
          <t>C00162</t>
        </is>
      </c>
      <c r="B8774" t="inlineStr">
        <is>
          <t>Ananya Singh</t>
        </is>
      </c>
      <c r="C8774" t="inlineStr">
        <is>
          <t>South</t>
        </is>
      </c>
      <c r="D8774" t="inlineStr">
        <is>
          <t>Bengaluru</t>
        </is>
      </c>
      <c r="E8774" t="inlineStr">
        <is>
          <t>No</t>
        </is>
      </c>
      <c r="F8774" t="inlineStr">
        <is>
          <t>Hibernating</t>
        </is>
      </c>
      <c r="G8774" t="n">
        <v>1</v>
      </c>
      <c r="H8774" s="24" t="n">
        <v>246.05</v>
      </c>
      <c r="I8774" s="24" t="n">
        <v>78.7</v>
      </c>
      <c r="J8774" s="25" t="n">
        <v>44956</v>
      </c>
      <c r="K8774" s="25" t="n">
        <v>44956</v>
      </c>
      <c r="L8774" t="n">
        <v>1</v>
      </c>
      <c r="M8774" t="n">
        <v>1</v>
      </c>
      <c r="N8774" t="n">
        <v>1</v>
      </c>
      <c r="O8774">
        <f>DATE(2026,1,1)-K8774</f>
        <v/>
      </c>
      <c r="P8774">
        <f>IF(G8774&gt;=2,"Repeat","One-time")</f>
        <v/>
      </c>
    </row>
    <row r="8775">
      <c r="A8775" t="inlineStr">
        <is>
          <t>C11086</t>
        </is>
      </c>
      <c r="B8775" t="inlineStr">
        <is>
          <t>Ritu Mukherjee</t>
        </is>
      </c>
      <c r="C8775" t="inlineStr">
        <is>
          <t>South</t>
        </is>
      </c>
      <c r="D8775" t="inlineStr">
        <is>
          <t>Bengaluru</t>
        </is>
      </c>
      <c r="E8775" t="inlineStr">
        <is>
          <t>No</t>
        </is>
      </c>
      <c r="F8775" t="inlineStr">
        <is>
          <t>New</t>
        </is>
      </c>
      <c r="G8775" t="n">
        <v>1</v>
      </c>
      <c r="H8775" s="24" t="n">
        <v>242.39</v>
      </c>
      <c r="I8775" s="24" t="n">
        <v>60.49</v>
      </c>
      <c r="J8775" s="25" t="n">
        <v>45962</v>
      </c>
      <c r="K8775" s="25" t="n">
        <v>45962</v>
      </c>
      <c r="L8775" t="n">
        <v>4</v>
      </c>
      <c r="M8775" t="n">
        <v>2</v>
      </c>
      <c r="N8775" t="n">
        <v>1</v>
      </c>
      <c r="O8775">
        <f>DATE(2026,1,1)-K8775</f>
        <v/>
      </c>
      <c r="P8775">
        <f>IF(G8775&gt;=2,"Repeat","One-time")</f>
        <v/>
      </c>
    </row>
    <row r="8776">
      <c r="A8776" t="inlineStr">
        <is>
          <t>C00312</t>
        </is>
      </c>
      <c r="B8776" t="inlineStr">
        <is>
          <t>Ayesha Khan</t>
        </is>
      </c>
      <c r="C8776" t="inlineStr">
        <is>
          <t>Central</t>
        </is>
      </c>
      <c r="D8776" t="inlineStr">
        <is>
          <t>Indore</t>
        </is>
      </c>
      <c r="E8776" t="inlineStr">
        <is>
          <t>No</t>
        </is>
      </c>
      <c r="F8776" t="inlineStr">
        <is>
          <t>Hibernating</t>
        </is>
      </c>
      <c r="G8776" t="n">
        <v>1</v>
      </c>
      <c r="H8776" s="24" t="n">
        <v>239.25</v>
      </c>
      <c r="I8776" s="24" t="n">
        <v>-10.78</v>
      </c>
      <c r="J8776" s="25" t="n">
        <v>45206</v>
      </c>
      <c r="K8776" s="25" t="n">
        <v>45206</v>
      </c>
      <c r="L8776" t="n">
        <v>1</v>
      </c>
      <c r="M8776" t="n">
        <v>1</v>
      </c>
      <c r="N8776" t="n">
        <v>1</v>
      </c>
      <c r="O8776">
        <f>DATE(2026,1,1)-K8776</f>
        <v/>
      </c>
      <c r="P8776">
        <f>IF(G8776&gt;=2,"Repeat","One-time")</f>
        <v/>
      </c>
    </row>
    <row r="8777">
      <c r="A8777" t="inlineStr">
        <is>
          <t>C06704</t>
        </is>
      </c>
      <c r="B8777" t="inlineStr">
        <is>
          <t>Zoya Singh</t>
        </is>
      </c>
      <c r="C8777" t="inlineStr">
        <is>
          <t>South</t>
        </is>
      </c>
      <c r="D8777" t="inlineStr">
        <is>
          <t>Coimbatore</t>
        </is>
      </c>
      <c r="E8777" t="inlineStr">
        <is>
          <t>Yes</t>
        </is>
      </c>
      <c r="F8777" t="inlineStr">
        <is>
          <t>Occasional</t>
        </is>
      </c>
      <c r="G8777" t="n">
        <v>1</v>
      </c>
      <c r="H8777" s="24" t="n">
        <v>237.8</v>
      </c>
      <c r="I8777" s="24" t="n">
        <v>28.91</v>
      </c>
      <c r="J8777" s="25" t="n">
        <v>45567</v>
      </c>
      <c r="K8777" s="25" t="n">
        <v>45567</v>
      </c>
      <c r="L8777" t="n">
        <v>2</v>
      </c>
      <c r="M8777" t="n">
        <v>1</v>
      </c>
      <c r="N8777" t="n">
        <v>1</v>
      </c>
      <c r="O8777">
        <f>DATE(2026,1,1)-K8777</f>
        <v/>
      </c>
      <c r="P8777">
        <f>IF(G8777&gt;=2,"Repeat","One-time")</f>
        <v/>
      </c>
    </row>
    <row r="8778">
      <c r="A8778" t="inlineStr">
        <is>
          <t>C06241</t>
        </is>
      </c>
      <c r="B8778" t="inlineStr">
        <is>
          <t>Isha Das</t>
        </is>
      </c>
      <c r="C8778" t="inlineStr">
        <is>
          <t>West</t>
        </is>
      </c>
      <c r="D8778" t="inlineStr">
        <is>
          <t>Pune</t>
        </is>
      </c>
      <c r="E8778" t="inlineStr">
        <is>
          <t>Yes</t>
        </is>
      </c>
      <c r="F8778" t="inlineStr">
        <is>
          <t>Occasional</t>
        </is>
      </c>
      <c r="G8778" t="n">
        <v>1</v>
      </c>
      <c r="H8778" s="24" t="n">
        <v>237.8</v>
      </c>
      <c r="I8778" s="24" t="n">
        <v>35.53</v>
      </c>
      <c r="J8778" s="25" t="n">
        <v>45598</v>
      </c>
      <c r="K8778" s="25" t="n">
        <v>45598</v>
      </c>
      <c r="L8778" t="n">
        <v>2</v>
      </c>
      <c r="M8778" t="n">
        <v>1</v>
      </c>
      <c r="N8778" t="n">
        <v>1</v>
      </c>
      <c r="O8778">
        <f>DATE(2026,1,1)-K8778</f>
        <v/>
      </c>
      <c r="P8778">
        <f>IF(G8778&gt;=2,"Repeat","One-time")</f>
        <v/>
      </c>
    </row>
    <row r="8779">
      <c r="A8779" t="inlineStr">
        <is>
          <t>C02853</t>
        </is>
      </c>
      <c r="B8779" t="inlineStr">
        <is>
          <t>Manish Menon</t>
        </is>
      </c>
      <c r="C8779" t="inlineStr">
        <is>
          <t>West</t>
        </is>
      </c>
      <c r="D8779" t="inlineStr">
        <is>
          <t>Mumbai</t>
        </is>
      </c>
      <c r="E8779" t="inlineStr">
        <is>
          <t>No</t>
        </is>
      </c>
      <c r="F8779" t="inlineStr">
        <is>
          <t>Occasional</t>
        </is>
      </c>
      <c r="G8779" t="n">
        <v>1</v>
      </c>
      <c r="H8779" s="24" t="n">
        <v>233.06</v>
      </c>
      <c r="I8779" s="24" t="n">
        <v>58.15</v>
      </c>
      <c r="J8779" s="25" t="n">
        <v>45595</v>
      </c>
      <c r="K8779" s="25" t="n">
        <v>45595</v>
      </c>
      <c r="L8779" t="n">
        <v>2</v>
      </c>
      <c r="M8779" t="n">
        <v>1</v>
      </c>
      <c r="N8779" t="n">
        <v>1</v>
      </c>
      <c r="O8779">
        <f>DATE(2026,1,1)-K8779</f>
        <v/>
      </c>
      <c r="P8779">
        <f>IF(G8779&gt;=2,"Repeat","One-time")</f>
        <v/>
      </c>
    </row>
    <row r="8780">
      <c r="A8780" t="inlineStr">
        <is>
          <t>C10540</t>
        </is>
      </c>
      <c r="B8780" t="inlineStr">
        <is>
          <t>Farhan Shah</t>
        </is>
      </c>
      <c r="C8780" t="inlineStr">
        <is>
          <t>South</t>
        </is>
      </c>
      <c r="D8780" t="inlineStr">
        <is>
          <t>Chennai</t>
        </is>
      </c>
      <c r="E8780" t="inlineStr">
        <is>
          <t>No</t>
        </is>
      </c>
      <c r="F8780" t="inlineStr">
        <is>
          <t>New</t>
        </is>
      </c>
      <c r="G8780" t="n">
        <v>1</v>
      </c>
      <c r="H8780" s="24" t="n">
        <v>232.65</v>
      </c>
      <c r="I8780" s="24" t="n">
        <v>75.34999999999999</v>
      </c>
      <c r="J8780" s="25" t="n">
        <v>46017</v>
      </c>
      <c r="K8780" s="25" t="n">
        <v>46017</v>
      </c>
      <c r="L8780" t="n">
        <v>5</v>
      </c>
      <c r="M8780" t="n">
        <v>2</v>
      </c>
      <c r="N8780" t="n">
        <v>1</v>
      </c>
      <c r="O8780">
        <f>DATE(2026,1,1)-K8780</f>
        <v/>
      </c>
      <c r="P8780">
        <f>IF(G8780&gt;=2,"Repeat","One-time")</f>
        <v/>
      </c>
    </row>
    <row r="8781">
      <c r="A8781" t="inlineStr">
        <is>
          <t>C02948</t>
        </is>
      </c>
      <c r="B8781" t="inlineStr">
        <is>
          <t>Maria Iyer</t>
        </is>
      </c>
      <c r="C8781" t="inlineStr">
        <is>
          <t>Central</t>
        </is>
      </c>
      <c r="D8781" t="inlineStr">
        <is>
          <t>Indore</t>
        </is>
      </c>
      <c r="E8781" t="inlineStr">
        <is>
          <t>No</t>
        </is>
      </c>
      <c r="F8781" t="inlineStr">
        <is>
          <t>Hibernating</t>
        </is>
      </c>
      <c r="G8781" t="n">
        <v>1</v>
      </c>
      <c r="H8781" s="24" t="n">
        <v>230.3</v>
      </c>
      <c r="I8781" s="24" t="n">
        <v>5.74</v>
      </c>
      <c r="J8781" s="25" t="n">
        <v>45206</v>
      </c>
      <c r="K8781" s="25" t="n">
        <v>45206</v>
      </c>
      <c r="L8781" t="n">
        <v>1</v>
      </c>
      <c r="M8781" t="n">
        <v>1</v>
      </c>
      <c r="N8781" t="n">
        <v>1</v>
      </c>
      <c r="O8781">
        <f>DATE(2026,1,1)-K8781</f>
        <v/>
      </c>
      <c r="P8781">
        <f>IF(G8781&gt;=2,"Repeat","One-time")</f>
        <v/>
      </c>
    </row>
    <row r="8782">
      <c r="A8782" t="inlineStr">
        <is>
          <t>C07496</t>
        </is>
      </c>
      <c r="B8782" t="inlineStr">
        <is>
          <t>Amit Kapoor</t>
        </is>
      </c>
      <c r="C8782" t="inlineStr">
        <is>
          <t>North</t>
        </is>
      </c>
      <c r="D8782" t="inlineStr">
        <is>
          <t>Jaipur</t>
        </is>
      </c>
      <c r="E8782" t="inlineStr">
        <is>
          <t>No</t>
        </is>
      </c>
      <c r="F8782" t="inlineStr">
        <is>
          <t>Occasional</t>
        </is>
      </c>
      <c r="G8782" t="n">
        <v>1</v>
      </c>
      <c r="H8782" s="24" t="n">
        <v>228.92</v>
      </c>
      <c r="I8782" s="24" t="n">
        <v>47.02</v>
      </c>
      <c r="J8782" s="25" t="n">
        <v>45745</v>
      </c>
      <c r="K8782" s="25" t="n">
        <v>45745</v>
      </c>
      <c r="L8782" t="n">
        <v>2</v>
      </c>
      <c r="M8782" t="n">
        <v>1</v>
      </c>
      <c r="N8782" t="n">
        <v>1</v>
      </c>
      <c r="O8782">
        <f>DATE(2026,1,1)-K8782</f>
        <v/>
      </c>
      <c r="P8782">
        <f>IF(G8782&gt;=2,"Repeat","One-time")</f>
        <v/>
      </c>
    </row>
    <row r="8783">
      <c r="A8783" t="inlineStr">
        <is>
          <t>C10247</t>
        </is>
      </c>
      <c r="B8783" t="inlineStr">
        <is>
          <t>Aditya Iyer</t>
        </is>
      </c>
      <c r="C8783" t="inlineStr">
        <is>
          <t>North</t>
        </is>
      </c>
      <c r="D8783" t="inlineStr">
        <is>
          <t>Delhi</t>
        </is>
      </c>
      <c r="E8783" t="inlineStr">
        <is>
          <t>Yes</t>
        </is>
      </c>
      <c r="F8783" t="inlineStr">
        <is>
          <t>New</t>
        </is>
      </c>
      <c r="G8783" t="n">
        <v>1</v>
      </c>
      <c r="H8783" s="24" t="n">
        <v>228.92</v>
      </c>
      <c r="I8783" s="24" t="n">
        <v>67.04000000000001</v>
      </c>
      <c r="J8783" s="25" t="n">
        <v>46006</v>
      </c>
      <c r="K8783" s="25" t="n">
        <v>46006</v>
      </c>
      <c r="L8783" t="n">
        <v>5</v>
      </c>
      <c r="M8783" t="n">
        <v>2</v>
      </c>
      <c r="N8783" t="n">
        <v>1</v>
      </c>
      <c r="O8783">
        <f>DATE(2026,1,1)-K8783</f>
        <v/>
      </c>
      <c r="P8783">
        <f>IF(G8783&gt;=2,"Repeat","One-time")</f>
        <v/>
      </c>
    </row>
    <row r="8784">
      <c r="A8784" t="inlineStr">
        <is>
          <t>C04294</t>
        </is>
      </c>
      <c r="B8784" t="inlineStr">
        <is>
          <t>Priya Khan</t>
        </is>
      </c>
      <c r="C8784" t="inlineStr">
        <is>
          <t>South</t>
        </is>
      </c>
      <c r="D8784" t="inlineStr">
        <is>
          <t>Bengaluru</t>
        </is>
      </c>
      <c r="E8784" t="inlineStr">
        <is>
          <t>No</t>
        </is>
      </c>
      <c r="F8784" t="inlineStr">
        <is>
          <t>Occasional</t>
        </is>
      </c>
      <c r="G8784" t="n">
        <v>1</v>
      </c>
      <c r="H8784" s="24" t="n">
        <v>223.81</v>
      </c>
      <c r="I8784" s="24" t="n">
        <v>38.36</v>
      </c>
      <c r="J8784" s="25" t="n">
        <v>45611</v>
      </c>
      <c r="K8784" s="25" t="n">
        <v>45611</v>
      </c>
      <c r="L8784" t="n">
        <v>2</v>
      </c>
      <c r="M8784" t="n">
        <v>1</v>
      </c>
      <c r="N8784" t="n">
        <v>1</v>
      </c>
      <c r="O8784">
        <f>DATE(2026,1,1)-K8784</f>
        <v/>
      </c>
      <c r="P8784">
        <f>IF(G8784&gt;=2,"Repeat","One-time")</f>
        <v/>
      </c>
    </row>
    <row r="8785">
      <c r="A8785" t="inlineStr">
        <is>
          <t>C03646</t>
        </is>
      </c>
      <c r="B8785" t="inlineStr">
        <is>
          <t>Sanjay Mukherjee</t>
        </is>
      </c>
      <c r="C8785" t="inlineStr">
        <is>
          <t>South</t>
        </is>
      </c>
      <c r="D8785" t="inlineStr">
        <is>
          <t>Chennai</t>
        </is>
      </c>
      <c r="E8785" t="inlineStr">
        <is>
          <t>No</t>
        </is>
      </c>
      <c r="F8785" t="inlineStr">
        <is>
          <t>Hibernating</t>
        </is>
      </c>
      <c r="G8785" t="n">
        <v>1</v>
      </c>
      <c r="H8785" s="24" t="n">
        <v>223.7</v>
      </c>
      <c r="I8785" s="24" t="n">
        <v>85.31</v>
      </c>
      <c r="J8785" s="25" t="n">
        <v>45486</v>
      </c>
      <c r="K8785" s="25" t="n">
        <v>45486</v>
      </c>
      <c r="L8785" t="n">
        <v>1</v>
      </c>
      <c r="M8785" t="n">
        <v>1</v>
      </c>
      <c r="N8785" t="n">
        <v>1</v>
      </c>
      <c r="O8785">
        <f>DATE(2026,1,1)-K8785</f>
        <v/>
      </c>
      <c r="P8785">
        <f>IF(G8785&gt;=2,"Repeat","One-time")</f>
        <v/>
      </c>
    </row>
    <row r="8786">
      <c r="A8786" t="inlineStr">
        <is>
          <t>C04194</t>
        </is>
      </c>
      <c r="B8786" t="inlineStr">
        <is>
          <t>Amit Agarwal</t>
        </is>
      </c>
      <c r="C8786" t="inlineStr">
        <is>
          <t>North</t>
        </is>
      </c>
      <c r="D8786" t="inlineStr">
        <is>
          <t>Jaipur</t>
        </is>
      </c>
      <c r="E8786" t="inlineStr">
        <is>
          <t>Yes</t>
        </is>
      </c>
      <c r="F8786" t="inlineStr">
        <is>
          <t>Hibernating</t>
        </is>
      </c>
      <c r="G8786" t="n">
        <v>1</v>
      </c>
      <c r="H8786" s="24" t="n">
        <v>223.7</v>
      </c>
      <c r="I8786" s="24" t="n">
        <v>85.31</v>
      </c>
      <c r="J8786" s="25" t="n">
        <v>45448</v>
      </c>
      <c r="K8786" s="25" t="n">
        <v>45448</v>
      </c>
      <c r="L8786" t="n">
        <v>1</v>
      </c>
      <c r="M8786" t="n">
        <v>1</v>
      </c>
      <c r="N8786" t="n">
        <v>1</v>
      </c>
      <c r="O8786">
        <f>DATE(2026,1,1)-K8786</f>
        <v/>
      </c>
      <c r="P8786">
        <f>IF(G8786&gt;=2,"Repeat","One-time")</f>
        <v/>
      </c>
    </row>
    <row r="8787">
      <c r="A8787" t="inlineStr">
        <is>
          <t>C07028</t>
        </is>
      </c>
      <c r="B8787" t="inlineStr">
        <is>
          <t>Lakshmi Menon</t>
        </is>
      </c>
      <c r="C8787" t="inlineStr">
        <is>
          <t>North</t>
        </is>
      </c>
      <c r="D8787" t="inlineStr">
        <is>
          <t>Delhi</t>
        </is>
      </c>
      <c r="E8787" t="inlineStr">
        <is>
          <t>Yes</t>
        </is>
      </c>
      <c r="F8787" t="inlineStr">
        <is>
          <t>New</t>
        </is>
      </c>
      <c r="G8787" t="n">
        <v>1</v>
      </c>
      <c r="H8787" s="24" t="n">
        <v>218.21</v>
      </c>
      <c r="I8787" s="24" t="n">
        <v>-24.88</v>
      </c>
      <c r="J8787" s="25" t="n">
        <v>45979</v>
      </c>
      <c r="K8787" s="25" t="n">
        <v>45979</v>
      </c>
      <c r="L8787" t="n">
        <v>4</v>
      </c>
      <c r="M8787" t="n">
        <v>1</v>
      </c>
      <c r="N8787" t="n">
        <v>1</v>
      </c>
      <c r="O8787">
        <f>DATE(2026,1,1)-K8787</f>
        <v/>
      </c>
      <c r="P8787">
        <f>IF(G8787&gt;=2,"Repeat","One-time")</f>
        <v/>
      </c>
    </row>
    <row r="8788">
      <c r="A8788" t="inlineStr">
        <is>
          <t>C03451</t>
        </is>
      </c>
      <c r="B8788" t="inlineStr">
        <is>
          <t>Lakshmi Menon</t>
        </is>
      </c>
      <c r="C8788" t="inlineStr">
        <is>
          <t>North</t>
        </is>
      </c>
      <c r="D8788" t="inlineStr">
        <is>
          <t>Gurugram</t>
        </is>
      </c>
      <c r="E8788" t="inlineStr">
        <is>
          <t>No</t>
        </is>
      </c>
      <c r="F8788" t="inlineStr">
        <is>
          <t>Hibernating</t>
        </is>
      </c>
      <c r="G8788" t="n">
        <v>1</v>
      </c>
      <c r="H8788" s="24" t="n">
        <v>214.34</v>
      </c>
      <c r="I8788" s="24" t="n">
        <v>96.92</v>
      </c>
      <c r="J8788" s="25" t="n">
        <v>45326</v>
      </c>
      <c r="K8788" s="25" t="n">
        <v>45326</v>
      </c>
      <c r="L8788" t="n">
        <v>1</v>
      </c>
      <c r="M8788" t="n">
        <v>1</v>
      </c>
      <c r="N8788" t="n">
        <v>1</v>
      </c>
      <c r="O8788">
        <f>DATE(2026,1,1)-K8788</f>
        <v/>
      </c>
      <c r="P8788">
        <f>IF(G8788&gt;=2,"Repeat","One-time")</f>
        <v/>
      </c>
    </row>
    <row r="8789">
      <c r="A8789" t="inlineStr">
        <is>
          <t>C00362</t>
        </is>
      </c>
      <c r="B8789" t="inlineStr">
        <is>
          <t>Lakshmi Shah</t>
        </is>
      </c>
      <c r="C8789" t="inlineStr">
        <is>
          <t>West</t>
        </is>
      </c>
      <c r="D8789" t="inlineStr">
        <is>
          <t>Pune</t>
        </is>
      </c>
      <c r="E8789" t="inlineStr">
        <is>
          <t>No</t>
        </is>
      </c>
      <c r="F8789" t="inlineStr">
        <is>
          <t>Hibernating</t>
        </is>
      </c>
      <c r="G8789" t="n">
        <v>1</v>
      </c>
      <c r="H8789" s="24" t="n">
        <v>206.1</v>
      </c>
      <c r="I8789" s="24" t="n">
        <v>93.2</v>
      </c>
      <c r="J8789" s="25" t="n">
        <v>45000</v>
      </c>
      <c r="K8789" s="25" t="n">
        <v>45000</v>
      </c>
      <c r="L8789" t="n">
        <v>1</v>
      </c>
      <c r="M8789" t="n">
        <v>1</v>
      </c>
      <c r="N8789" t="n">
        <v>1</v>
      </c>
      <c r="O8789">
        <f>DATE(2026,1,1)-K8789</f>
        <v/>
      </c>
      <c r="P8789">
        <f>IF(G8789&gt;=2,"Repeat","One-time")</f>
        <v/>
      </c>
    </row>
    <row r="8790">
      <c r="A8790" t="inlineStr">
        <is>
          <t>C08669</t>
        </is>
      </c>
      <c r="B8790" t="inlineStr">
        <is>
          <t>Abhishek Chopra</t>
        </is>
      </c>
      <c r="C8790" t="inlineStr">
        <is>
          <t>South</t>
        </is>
      </c>
      <c r="D8790" t="inlineStr">
        <is>
          <t>Kochi</t>
        </is>
      </c>
      <c r="E8790" t="inlineStr">
        <is>
          <t>Yes</t>
        </is>
      </c>
      <c r="F8790" t="inlineStr">
        <is>
          <t>Occasional</t>
        </is>
      </c>
      <c r="G8790" t="n">
        <v>1</v>
      </c>
      <c r="H8790" s="24" t="n">
        <v>203.45</v>
      </c>
      <c r="I8790" s="24" t="n">
        <v>35.61</v>
      </c>
      <c r="J8790" s="25" t="n">
        <v>45787</v>
      </c>
      <c r="K8790" s="25" t="n">
        <v>45787</v>
      </c>
      <c r="L8790" t="n">
        <v>3</v>
      </c>
      <c r="M8790" t="n">
        <v>1</v>
      </c>
      <c r="N8790" t="n">
        <v>1</v>
      </c>
      <c r="O8790">
        <f>DATE(2026,1,1)-K8790</f>
        <v/>
      </c>
      <c r="P8790">
        <f>IF(G8790&gt;=2,"Repeat","One-time")</f>
        <v/>
      </c>
    </row>
    <row r="8791">
      <c r="A8791" t="inlineStr">
        <is>
          <t>C03718</t>
        </is>
      </c>
      <c r="B8791" t="inlineStr">
        <is>
          <t>Sneha Thakur</t>
        </is>
      </c>
      <c r="C8791" t="inlineStr">
        <is>
          <t>South</t>
        </is>
      </c>
      <c r="D8791" t="inlineStr">
        <is>
          <t>Coimbatore</t>
        </is>
      </c>
      <c r="E8791" t="inlineStr">
        <is>
          <t>No</t>
        </is>
      </c>
      <c r="F8791" t="inlineStr">
        <is>
          <t>Hibernating</t>
        </is>
      </c>
      <c r="G8791" t="n">
        <v>1</v>
      </c>
      <c r="H8791" s="24" t="n">
        <v>202.44</v>
      </c>
      <c r="I8791" s="24" t="n">
        <v>85.02</v>
      </c>
      <c r="J8791" s="25" t="n">
        <v>45326</v>
      </c>
      <c r="K8791" s="25" t="n">
        <v>45326</v>
      </c>
      <c r="L8791" t="n">
        <v>1</v>
      </c>
      <c r="M8791" t="n">
        <v>1</v>
      </c>
      <c r="N8791" t="n">
        <v>1</v>
      </c>
      <c r="O8791">
        <f>DATE(2026,1,1)-K8791</f>
        <v/>
      </c>
      <c r="P8791">
        <f>IF(G8791&gt;=2,"Repeat","One-time")</f>
        <v/>
      </c>
    </row>
    <row r="8792">
      <c r="A8792" t="inlineStr">
        <is>
          <t>C09013</t>
        </is>
      </c>
      <c r="B8792" t="inlineStr">
        <is>
          <t>Tanvi Shah</t>
        </is>
      </c>
      <c r="C8792" t="inlineStr">
        <is>
          <t>East</t>
        </is>
      </c>
      <c r="D8792" t="inlineStr">
        <is>
          <t>Kolkata</t>
        </is>
      </c>
      <c r="E8792" t="inlineStr">
        <is>
          <t>No</t>
        </is>
      </c>
      <c r="F8792" t="inlineStr">
        <is>
          <t>Occasional</t>
        </is>
      </c>
      <c r="G8792" t="n">
        <v>1</v>
      </c>
      <c r="H8792" s="24" t="n">
        <v>194.2</v>
      </c>
      <c r="I8792" s="24" t="n">
        <v>97.29000000000001</v>
      </c>
      <c r="J8792" s="25" t="n">
        <v>45797</v>
      </c>
      <c r="K8792" s="25" t="n">
        <v>45797</v>
      </c>
      <c r="L8792" t="n">
        <v>3</v>
      </c>
      <c r="M8792" t="n">
        <v>1</v>
      </c>
      <c r="N8792" t="n">
        <v>1</v>
      </c>
      <c r="O8792">
        <f>DATE(2026,1,1)-K8792</f>
        <v/>
      </c>
      <c r="P8792">
        <f>IF(G8792&gt;=2,"Repeat","One-time")</f>
        <v/>
      </c>
    </row>
    <row r="8793">
      <c r="A8793" t="inlineStr">
        <is>
          <t>C09970</t>
        </is>
      </c>
      <c r="B8793" t="inlineStr">
        <is>
          <t>Manish Sharma</t>
        </is>
      </c>
      <c r="C8793" t="inlineStr">
        <is>
          <t>East</t>
        </is>
      </c>
      <c r="D8793" t="inlineStr">
        <is>
          <t>Guwahati</t>
        </is>
      </c>
      <c r="E8793" t="inlineStr">
        <is>
          <t>No</t>
        </is>
      </c>
      <c r="F8793" t="inlineStr">
        <is>
          <t>New</t>
        </is>
      </c>
      <c r="G8793" t="n">
        <v>1</v>
      </c>
      <c r="H8793" s="24" t="n">
        <v>193.71</v>
      </c>
      <c r="I8793" s="24" t="n">
        <v>95.81</v>
      </c>
      <c r="J8793" s="25" t="n">
        <v>46002</v>
      </c>
      <c r="K8793" s="25" t="n">
        <v>46002</v>
      </c>
      <c r="L8793" t="n">
        <v>5</v>
      </c>
      <c r="M8793" t="n">
        <v>2</v>
      </c>
      <c r="N8793" t="n">
        <v>1</v>
      </c>
      <c r="O8793">
        <f>DATE(2026,1,1)-K8793</f>
        <v/>
      </c>
      <c r="P8793">
        <f>IF(G8793&gt;=2,"Repeat","One-time")</f>
        <v/>
      </c>
    </row>
    <row r="8794">
      <c r="A8794" t="inlineStr">
        <is>
          <t>C10997</t>
        </is>
      </c>
      <c r="B8794" t="inlineStr">
        <is>
          <t>Pooja Khan</t>
        </is>
      </c>
      <c r="C8794" t="inlineStr">
        <is>
          <t>South</t>
        </is>
      </c>
      <c r="D8794" t="inlineStr">
        <is>
          <t>Hyderabad</t>
        </is>
      </c>
      <c r="E8794" t="inlineStr">
        <is>
          <t>No</t>
        </is>
      </c>
      <c r="F8794" t="inlineStr">
        <is>
          <t>New</t>
        </is>
      </c>
      <c r="G8794" t="n">
        <v>1</v>
      </c>
      <c r="H8794" s="24" t="n">
        <v>182.95</v>
      </c>
      <c r="I8794" s="24" t="n">
        <v>85.05</v>
      </c>
      <c r="J8794" s="25" t="n">
        <v>45985</v>
      </c>
      <c r="K8794" s="25" t="n">
        <v>45985</v>
      </c>
      <c r="L8794" t="n">
        <v>4</v>
      </c>
      <c r="M8794" t="n">
        <v>2</v>
      </c>
      <c r="N8794" t="n">
        <v>1</v>
      </c>
      <c r="O8794">
        <f>DATE(2026,1,1)-K8794</f>
        <v/>
      </c>
      <c r="P8794">
        <f>IF(G8794&gt;=2,"Repeat","One-time")</f>
        <v/>
      </c>
    </row>
    <row r="8795">
      <c r="A8795" t="inlineStr">
        <is>
          <t>C09722</t>
        </is>
      </c>
      <c r="B8795" t="inlineStr">
        <is>
          <t>Imran Sinha</t>
        </is>
      </c>
      <c r="C8795" t="inlineStr">
        <is>
          <t>South</t>
        </is>
      </c>
      <c r="D8795" t="inlineStr">
        <is>
          <t>Bengaluru</t>
        </is>
      </c>
      <c r="E8795" t="inlineStr">
        <is>
          <t>Yes</t>
        </is>
      </c>
      <c r="F8795" t="inlineStr">
        <is>
          <t>Occasional</t>
        </is>
      </c>
      <c r="G8795" t="n">
        <v>1</v>
      </c>
      <c r="H8795" s="24" t="n">
        <v>182.79</v>
      </c>
      <c r="I8795" s="24" t="n">
        <v>74.40000000000001</v>
      </c>
      <c r="J8795" s="25" t="n">
        <v>45890</v>
      </c>
      <c r="K8795" s="25" t="n">
        <v>45890</v>
      </c>
      <c r="L8795" t="n">
        <v>3</v>
      </c>
      <c r="M8795" t="n">
        <v>1</v>
      </c>
      <c r="N8795" t="n">
        <v>1</v>
      </c>
      <c r="O8795">
        <f>DATE(2026,1,1)-K8795</f>
        <v/>
      </c>
      <c r="P8795">
        <f>IF(G8795&gt;=2,"Repeat","One-time")</f>
        <v/>
      </c>
    </row>
    <row r="8796">
      <c r="A8796" t="inlineStr">
        <is>
          <t>C07042</t>
        </is>
      </c>
      <c r="B8796" t="inlineStr">
        <is>
          <t>Aditya Mishra</t>
        </is>
      </c>
      <c r="C8796" t="inlineStr">
        <is>
          <t>West</t>
        </is>
      </c>
      <c r="D8796" t="inlineStr">
        <is>
          <t>Pune</t>
        </is>
      </c>
      <c r="E8796" t="inlineStr">
        <is>
          <t>No</t>
        </is>
      </c>
      <c r="F8796" t="inlineStr">
        <is>
          <t>Occasional</t>
        </is>
      </c>
      <c r="G8796" t="n">
        <v>1</v>
      </c>
      <c r="H8796" s="24" t="n">
        <v>173.89</v>
      </c>
      <c r="I8796" s="24" t="n">
        <v>12.5</v>
      </c>
      <c r="J8796" s="25" t="n">
        <v>45608</v>
      </c>
      <c r="K8796" s="25" t="n">
        <v>45608</v>
      </c>
      <c r="L8796" t="n">
        <v>2</v>
      </c>
      <c r="M8796" t="n">
        <v>1</v>
      </c>
      <c r="N8796" t="n">
        <v>1</v>
      </c>
      <c r="O8796">
        <f>DATE(2026,1,1)-K8796</f>
        <v/>
      </c>
      <c r="P8796">
        <f>IF(G8796&gt;=2,"Repeat","One-time")</f>
        <v/>
      </c>
    </row>
    <row r="8797">
      <c r="A8797" t="inlineStr">
        <is>
          <t>C08163</t>
        </is>
      </c>
      <c r="B8797" t="inlineStr">
        <is>
          <t>Vikram Kumar</t>
        </is>
      </c>
      <c r="C8797" t="inlineStr">
        <is>
          <t>South</t>
        </is>
      </c>
      <c r="D8797" t="inlineStr">
        <is>
          <t>Chennai</t>
        </is>
      </c>
      <c r="E8797" t="inlineStr">
        <is>
          <t>No</t>
        </is>
      </c>
      <c r="F8797" t="inlineStr">
        <is>
          <t>Occasional</t>
        </is>
      </c>
      <c r="G8797" t="n">
        <v>1</v>
      </c>
      <c r="H8797" s="24" t="n">
        <v>171.97</v>
      </c>
      <c r="I8797" s="24" t="n">
        <v>88.34999999999999</v>
      </c>
      <c r="J8797" s="25" t="n">
        <v>45751</v>
      </c>
      <c r="K8797" s="25" t="n">
        <v>45751</v>
      </c>
      <c r="L8797" t="n">
        <v>2</v>
      </c>
      <c r="M8797" t="n">
        <v>1</v>
      </c>
      <c r="N8797" t="n">
        <v>1</v>
      </c>
      <c r="O8797">
        <f>DATE(2026,1,1)-K8797</f>
        <v/>
      </c>
      <c r="P8797">
        <f>IF(G8797&gt;=2,"Repeat","One-time")</f>
        <v/>
      </c>
    </row>
    <row r="8798">
      <c r="A8798" t="inlineStr">
        <is>
          <t>C01683</t>
        </is>
      </c>
      <c r="B8798" t="inlineStr">
        <is>
          <t>Pooja Menon</t>
        </is>
      </c>
      <c r="C8798" t="inlineStr">
        <is>
          <t>West</t>
        </is>
      </c>
      <c r="D8798" t="inlineStr">
        <is>
          <t>Surat</t>
        </is>
      </c>
      <c r="E8798" t="inlineStr">
        <is>
          <t>Yes</t>
        </is>
      </c>
      <c r="F8798" t="inlineStr">
        <is>
          <t>Hibernating</t>
        </is>
      </c>
      <c r="G8798" t="n">
        <v>1</v>
      </c>
      <c r="H8798" s="24" t="n">
        <v>170.1</v>
      </c>
      <c r="I8798" s="24" t="n">
        <v>80.5</v>
      </c>
      <c r="J8798" s="25" t="n">
        <v>45048</v>
      </c>
      <c r="K8798" s="25" t="n">
        <v>45048</v>
      </c>
      <c r="L8798" t="n">
        <v>1</v>
      </c>
      <c r="M8798" t="n">
        <v>1</v>
      </c>
      <c r="N8798" t="n">
        <v>1</v>
      </c>
      <c r="O8798">
        <f>DATE(2026,1,1)-K8798</f>
        <v/>
      </c>
      <c r="P8798">
        <f>IF(G8798&gt;=2,"Repeat","One-time")</f>
        <v/>
      </c>
    </row>
    <row r="8799">
      <c r="A8799" t="inlineStr">
        <is>
          <t>C09037</t>
        </is>
      </c>
      <c r="B8799" t="inlineStr">
        <is>
          <t>Meera Chopra</t>
        </is>
      </c>
      <c r="C8799" t="inlineStr">
        <is>
          <t>South</t>
        </is>
      </c>
      <c r="D8799" t="inlineStr">
        <is>
          <t>Bengaluru</t>
        </is>
      </c>
      <c r="E8799" t="inlineStr">
        <is>
          <t>No</t>
        </is>
      </c>
      <c r="F8799" t="inlineStr">
        <is>
          <t>New</t>
        </is>
      </c>
      <c r="G8799" t="n">
        <v>1</v>
      </c>
      <c r="H8799" s="24" t="n">
        <v>169.54</v>
      </c>
      <c r="I8799" s="24" t="n">
        <v>1.7</v>
      </c>
      <c r="J8799" s="25" t="n">
        <v>45947</v>
      </c>
      <c r="K8799" s="25" t="n">
        <v>45947</v>
      </c>
      <c r="L8799" t="n">
        <v>4</v>
      </c>
      <c r="M8799" t="n">
        <v>1</v>
      </c>
      <c r="N8799" t="n">
        <v>1</v>
      </c>
      <c r="O8799">
        <f>DATE(2026,1,1)-K8799</f>
        <v/>
      </c>
      <c r="P8799">
        <f>IF(G8799&gt;=2,"Repeat","One-time")</f>
        <v/>
      </c>
    </row>
    <row r="8800">
      <c r="A8800" t="inlineStr">
        <is>
          <t>C02603</t>
        </is>
      </c>
      <c r="B8800" t="inlineStr">
        <is>
          <t>Diya Ghosh</t>
        </is>
      </c>
      <c r="C8800" t="inlineStr">
        <is>
          <t>North</t>
        </is>
      </c>
      <c r="D8800" t="inlineStr">
        <is>
          <t>Delhi</t>
        </is>
      </c>
      <c r="E8800" t="inlineStr">
        <is>
          <t>No</t>
        </is>
      </c>
      <c r="F8800" t="inlineStr">
        <is>
          <t>Hibernating</t>
        </is>
      </c>
      <c r="G8800" t="n">
        <v>1</v>
      </c>
      <c r="H8800" s="24" t="n">
        <v>160.55</v>
      </c>
      <c r="I8800" s="24" t="n">
        <v>60.34</v>
      </c>
      <c r="J8800" s="25" t="n">
        <v>45234</v>
      </c>
      <c r="K8800" s="25" t="n">
        <v>45234</v>
      </c>
      <c r="L8800" t="n">
        <v>1</v>
      </c>
      <c r="M8800" t="n">
        <v>1</v>
      </c>
      <c r="N8800" t="n">
        <v>1</v>
      </c>
      <c r="O8800">
        <f>DATE(2026,1,1)-K8800</f>
        <v/>
      </c>
      <c r="P8800">
        <f>IF(G8800&gt;=2,"Repeat","One-time")</f>
        <v/>
      </c>
    </row>
    <row r="8801">
      <c r="A8801" t="inlineStr">
        <is>
          <t>C01963</t>
        </is>
      </c>
      <c r="B8801" t="inlineStr">
        <is>
          <t>Ananya Yadav</t>
        </is>
      </c>
      <c r="C8801" t="inlineStr">
        <is>
          <t>East</t>
        </is>
      </c>
      <c r="D8801" t="inlineStr">
        <is>
          <t>Guwahati</t>
        </is>
      </c>
      <c r="E8801" t="inlineStr">
        <is>
          <t>No</t>
        </is>
      </c>
      <c r="F8801" t="inlineStr">
        <is>
          <t>Hibernating</t>
        </is>
      </c>
      <c r="G8801" t="n">
        <v>1</v>
      </c>
      <c r="H8801" s="24" t="n">
        <v>144.56</v>
      </c>
      <c r="I8801" s="24" t="n">
        <v>59.52</v>
      </c>
      <c r="J8801" s="25" t="n">
        <v>45361</v>
      </c>
      <c r="K8801" s="25" t="n">
        <v>45361</v>
      </c>
      <c r="L8801" t="n">
        <v>1</v>
      </c>
      <c r="M8801" t="n">
        <v>1</v>
      </c>
      <c r="N8801" t="n">
        <v>1</v>
      </c>
      <c r="O8801">
        <f>DATE(2026,1,1)-K8801</f>
        <v/>
      </c>
      <c r="P8801">
        <f>IF(G8801&gt;=2,"Repeat","One-time")</f>
        <v/>
      </c>
    </row>
    <row r="8802">
      <c r="A8802" t="inlineStr">
        <is>
          <t>C02627</t>
        </is>
      </c>
      <c r="B8802" t="inlineStr">
        <is>
          <t>Tanvi Banerjee</t>
        </is>
      </c>
      <c r="C8802" t="inlineStr">
        <is>
          <t>South</t>
        </is>
      </c>
      <c r="D8802" t="inlineStr">
        <is>
          <t>Bengaluru</t>
        </is>
      </c>
      <c r="E8802" t="inlineStr">
        <is>
          <t>No</t>
        </is>
      </c>
      <c r="F8802" t="inlineStr">
        <is>
          <t>Hibernating</t>
        </is>
      </c>
      <c r="G8802" t="n">
        <v>1</v>
      </c>
      <c r="H8802" s="24" t="n">
        <v>143.1</v>
      </c>
      <c r="I8802" s="24" t="n">
        <v>65.79000000000001</v>
      </c>
      <c r="J8802" s="25" t="n">
        <v>45229</v>
      </c>
      <c r="K8802" s="25" t="n">
        <v>45229</v>
      </c>
      <c r="L8802" t="n">
        <v>1</v>
      </c>
      <c r="M8802" t="n">
        <v>1</v>
      </c>
      <c r="N8802" t="n">
        <v>1</v>
      </c>
      <c r="O8802">
        <f>DATE(2026,1,1)-K8802</f>
        <v/>
      </c>
      <c r="P8802">
        <f>IF(G8802&gt;=2,"Repeat","One-time")</f>
        <v/>
      </c>
    </row>
    <row r="8803">
      <c r="A8803" t="inlineStr">
        <is>
          <t>C10631</t>
        </is>
      </c>
      <c r="B8803" t="inlineStr">
        <is>
          <t>Isha Mishra</t>
        </is>
      </c>
      <c r="C8803" t="inlineStr">
        <is>
          <t>North</t>
        </is>
      </c>
      <c r="D8803" t="inlineStr">
        <is>
          <t>Jaipur</t>
        </is>
      </c>
      <c r="E8803" t="inlineStr">
        <is>
          <t>No</t>
        </is>
      </c>
      <c r="F8803" t="inlineStr">
        <is>
          <t>New</t>
        </is>
      </c>
      <c r="G8803" t="n">
        <v>1</v>
      </c>
      <c r="H8803" s="24" t="n">
        <v>135.31</v>
      </c>
      <c r="I8803" s="24" t="n">
        <v>46.87</v>
      </c>
      <c r="J8803" s="25" t="n">
        <v>45934</v>
      </c>
      <c r="K8803" s="25" t="n">
        <v>45934</v>
      </c>
      <c r="L8803" t="n">
        <v>4</v>
      </c>
      <c r="M8803" t="n">
        <v>2</v>
      </c>
      <c r="N8803" t="n">
        <v>1</v>
      </c>
      <c r="O8803">
        <f>DATE(2026,1,1)-K8803</f>
        <v/>
      </c>
      <c r="P8803">
        <f>IF(G8803&gt;=2,"Repeat","One-time")</f>
        <v/>
      </c>
    </row>
    <row r="8804">
      <c r="A8804" t="inlineStr">
        <is>
          <t>C10151</t>
        </is>
      </c>
      <c r="B8804" t="inlineStr">
        <is>
          <t>Swati Kapoor</t>
        </is>
      </c>
      <c r="C8804" t="inlineStr">
        <is>
          <t>North</t>
        </is>
      </c>
      <c r="D8804" t="inlineStr">
        <is>
          <t>Jaipur</t>
        </is>
      </c>
      <c r="E8804" t="inlineStr">
        <is>
          <t>No</t>
        </is>
      </c>
      <c r="F8804" t="inlineStr">
        <is>
          <t>New</t>
        </is>
      </c>
      <c r="G8804" t="n">
        <v>1</v>
      </c>
      <c r="H8804" s="24" t="n">
        <v>135.31</v>
      </c>
      <c r="I8804" s="24" t="n">
        <v>52.34</v>
      </c>
      <c r="J8804" s="25" t="n">
        <v>45936</v>
      </c>
      <c r="K8804" s="25" t="n">
        <v>45936</v>
      </c>
      <c r="L8804" t="n">
        <v>4</v>
      </c>
      <c r="M8804" t="n">
        <v>2</v>
      </c>
      <c r="N8804" t="n">
        <v>1</v>
      </c>
      <c r="O8804">
        <f>DATE(2026,1,1)-K8804</f>
        <v/>
      </c>
      <c r="P8804">
        <f>IF(G8804&gt;=2,"Repeat","One-time")</f>
        <v/>
      </c>
    </row>
    <row r="8805">
      <c r="A8805" t="inlineStr">
        <is>
          <t>C11012</t>
        </is>
      </c>
      <c r="B8805" t="inlineStr">
        <is>
          <t>Ananya Yadav</t>
        </is>
      </c>
      <c r="C8805" t="inlineStr">
        <is>
          <t>West</t>
        </is>
      </c>
      <c r="D8805" t="inlineStr">
        <is>
          <t>Pune</t>
        </is>
      </c>
      <c r="E8805" t="inlineStr">
        <is>
          <t>No</t>
        </is>
      </c>
      <c r="F8805" t="inlineStr">
        <is>
          <t>New</t>
        </is>
      </c>
      <c r="G8805" t="n">
        <v>1</v>
      </c>
      <c r="H8805" s="24" t="n">
        <v>135.31</v>
      </c>
      <c r="I8805" s="24" t="n">
        <v>7.63</v>
      </c>
      <c r="J8805" s="25" t="n">
        <v>45972</v>
      </c>
      <c r="K8805" s="25" t="n">
        <v>45972</v>
      </c>
      <c r="L8805" t="n">
        <v>4</v>
      </c>
      <c r="M8805" t="n">
        <v>2</v>
      </c>
      <c r="N8805" t="n">
        <v>1</v>
      </c>
      <c r="O8805">
        <f>DATE(2026,1,1)-K8805</f>
        <v/>
      </c>
      <c r="P8805">
        <f>IF(G8805&gt;=2,"Repeat","One-time")</f>
        <v/>
      </c>
    </row>
    <row r="8806">
      <c r="A8806" t="inlineStr">
        <is>
          <t>C02858</t>
        </is>
      </c>
      <c r="B8806" t="inlineStr">
        <is>
          <t>Ananya Kapoor</t>
        </is>
      </c>
      <c r="C8806" t="inlineStr">
        <is>
          <t>North</t>
        </is>
      </c>
      <c r="D8806" t="inlineStr">
        <is>
          <t>Delhi</t>
        </is>
      </c>
      <c r="E8806" t="inlineStr">
        <is>
          <t>No</t>
        </is>
      </c>
      <c r="F8806" t="inlineStr">
        <is>
          <t>Occasional</t>
        </is>
      </c>
      <c r="G8806" t="n">
        <v>1</v>
      </c>
      <c r="H8806" s="24" t="n">
        <v>135.31</v>
      </c>
      <c r="I8806" s="24" t="n">
        <v>46.87</v>
      </c>
      <c r="J8806" s="25" t="n">
        <v>45922</v>
      </c>
      <c r="K8806" s="25" t="n">
        <v>45922</v>
      </c>
      <c r="L8806" t="n">
        <v>3</v>
      </c>
      <c r="M8806" t="n">
        <v>1</v>
      </c>
      <c r="N8806" t="n">
        <v>1</v>
      </c>
      <c r="O8806">
        <f>DATE(2026,1,1)-K8806</f>
        <v/>
      </c>
      <c r="P8806">
        <f>IF(G8806&gt;=2,"Repeat","One-time")</f>
        <v/>
      </c>
    </row>
  </sheetData>
  <conditionalFormatting sqref="V15:V20">
    <cfRule type="dataBar" priority="1">
      <dataBar>
        <cfvo type="num" val="0"/>
        <cfvo type="max"/>
        <color rgb="002563EB"/>
      </dataBar>
    </cfRule>
  </conditionalFormatting>
  <dataValidations count="1">
    <dataValidation sqref="S24" showDropDown="0" showInputMessage="0" showErrorMessage="0" allowBlank="0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28" customWidth="1" min="15" max="15"/>
  </cols>
  <sheetData>
    <row r="1">
      <c r="A1" s="1" t="inlineStr">
        <is>
          <t>Product Analysis: margin, return rate, rank and tier (formulas)</t>
        </is>
      </c>
    </row>
    <row r="4">
      <c r="A4" s="11" t="inlineStr">
        <is>
          <t>product_id</t>
        </is>
      </c>
      <c r="B4" s="11" t="inlineStr">
        <is>
          <t>product_name</t>
        </is>
      </c>
      <c r="C4" s="11" t="inlineStr">
        <is>
          <t>category</t>
        </is>
      </c>
      <c r="D4" s="11" t="inlineStr">
        <is>
          <t>revenue</t>
        </is>
      </c>
      <c r="E4" s="11" t="inlineStr">
        <is>
          <t>profit</t>
        </is>
      </c>
      <c r="F4" s="11" t="inlineStr">
        <is>
          <t>units</t>
        </is>
      </c>
      <c r="G4" s="11" t="inlineStr">
        <is>
          <t>lines</t>
        </is>
      </c>
      <c r="H4" s="11" t="inlineStr">
        <is>
          <t>returned_lines</t>
        </is>
      </c>
      <c r="I4" s="12" t="inlineStr">
        <is>
          <t>margin</t>
        </is>
      </c>
      <c r="J4" s="12" t="inlineStr">
        <is>
          <t>return_rate</t>
        </is>
      </c>
      <c r="K4" s="12" t="inlineStr">
        <is>
          <t>revenue_rank</t>
        </is>
      </c>
      <c r="L4" s="12" t="inlineStr">
        <is>
          <t>tier</t>
        </is>
      </c>
      <c r="M4" s="12" t="inlineStr">
        <is>
          <t>cum_share</t>
        </is>
      </c>
      <c r="O4" s="11" t="inlineStr">
        <is>
          <t>Pareto check</t>
        </is>
      </c>
      <c r="P4" s="11" t="inlineStr">
        <is>
          <t>Value</t>
        </is>
      </c>
    </row>
    <row r="5">
      <c r="A5" t="inlineStr">
        <is>
          <t>P0389</t>
        </is>
      </c>
      <c r="B5" t="inlineStr">
        <is>
          <t>Haveli Audio 515</t>
        </is>
      </c>
      <c r="C5" t="inlineStr">
        <is>
          <t>Electronics</t>
        </is>
      </c>
      <c r="D5" s="24" t="n">
        <v>37844312.66</v>
      </c>
      <c r="E5" s="24" t="n">
        <v>2836742.28</v>
      </c>
      <c r="F5" t="n">
        <v>2282</v>
      </c>
      <c r="G5" t="n">
        <v>1830</v>
      </c>
      <c r="H5" t="n">
        <v>148</v>
      </c>
      <c r="I5" s="10">
        <f>IFERROR(E5/D5,0)</f>
        <v/>
      </c>
      <c r="J5" s="10">
        <f>IFERROR(H5/G5,0)</f>
        <v/>
      </c>
      <c r="K5">
        <f>_xlfn.RANK.EQ(D5,$D$5:$D$524,0)</f>
        <v/>
      </c>
      <c r="L5">
        <f>_xlfn.IFS(K5&lt;=20,"Top 20",K5&gt;500,"Bottom 20",TRUE,"Core")</f>
        <v/>
      </c>
      <c r="M5" s="10">
        <f>SUM($D$5:D5)/SUM($D$5:$D$524)</f>
        <v/>
      </c>
      <c r="O5" t="inlineStr">
        <is>
          <t>Products for 80% of revenue</t>
        </is>
      </c>
      <c r="P5">
        <f>COUNTIFS(M5:M524,"&lt;=0.8")</f>
        <v/>
      </c>
    </row>
    <row r="6">
      <c r="A6" t="inlineStr">
        <is>
          <t>P0310</t>
        </is>
      </c>
      <c r="B6" t="inlineStr">
        <is>
          <t>Trendo Accessories 219</t>
        </is>
      </c>
      <c r="C6" t="inlineStr">
        <is>
          <t>Electronics</t>
        </is>
      </c>
      <c r="D6" s="24" t="n">
        <v>14927225.81</v>
      </c>
      <c r="E6" s="24" t="n">
        <v>1837076.41</v>
      </c>
      <c r="F6" t="n">
        <v>1017</v>
      </c>
      <c r="G6" t="n">
        <v>823</v>
      </c>
      <c r="H6" t="n">
        <v>77</v>
      </c>
      <c r="I6" s="10">
        <f>IFERROR(E6/D6,0)</f>
        <v/>
      </c>
      <c r="J6" s="10">
        <f>IFERROR(H6/G6,0)</f>
        <v/>
      </c>
      <c r="K6">
        <f>_xlfn.RANK.EQ(D6,$D$5:$D$524,0)</f>
        <v/>
      </c>
      <c r="L6">
        <f>_xlfn.IFS(K6&lt;=20,"Top 20",K6&gt;500,"Bottom 20",TRUE,"Core")</f>
        <v/>
      </c>
      <c r="M6" s="10">
        <f>SUM($D$5:D6)/SUM($D$5:$D$524)</f>
        <v/>
      </c>
      <c r="O6" t="inlineStr">
        <is>
          <t>Share of catalogue</t>
        </is>
      </c>
      <c r="P6" s="10">
        <f>P5/COUNTA(A5:A524)</f>
        <v/>
      </c>
    </row>
    <row r="7">
      <c r="A7" t="inlineStr">
        <is>
          <t>P0429</t>
        </is>
      </c>
      <c r="B7" t="inlineStr">
        <is>
          <t>Solace Audio 726</t>
        </is>
      </c>
      <c r="C7" t="inlineStr">
        <is>
          <t>Electronics</t>
        </is>
      </c>
      <c r="D7" s="24" t="n">
        <v>12075562.36</v>
      </c>
      <c r="E7" s="24" t="n">
        <v>1515862.42</v>
      </c>
      <c r="F7" t="n">
        <v>1209</v>
      </c>
      <c r="G7" t="n">
        <v>968</v>
      </c>
      <c r="H7" t="n">
        <v>71</v>
      </c>
      <c r="I7" s="10">
        <f>IFERROR(E7/D7,0)</f>
        <v/>
      </c>
      <c r="J7" s="10">
        <f>IFERROR(H7/G7,0)</f>
        <v/>
      </c>
      <c r="K7">
        <f>_xlfn.RANK.EQ(D7,$D$5:$D$524,0)</f>
        <v/>
      </c>
      <c r="L7">
        <f>_xlfn.IFS(K7&lt;=20,"Top 20",K7&gt;500,"Bottom 20",TRUE,"Core")</f>
        <v/>
      </c>
      <c r="M7" s="10">
        <f>SUM($D$5:D7)/SUM($D$5:$D$524)</f>
        <v/>
      </c>
      <c r="O7" t="inlineStr">
        <is>
          <t>Loss-making products</t>
        </is>
      </c>
      <c r="P7">
        <f>COUNTIFS(E5:E524,"&lt;0")</f>
        <v/>
      </c>
    </row>
    <row r="8">
      <c r="A8" t="inlineStr">
        <is>
          <t>P0422</t>
        </is>
      </c>
      <c r="B8" t="inlineStr">
        <is>
          <t>Veltrix Accessories 688</t>
        </is>
      </c>
      <c r="C8" t="inlineStr">
        <is>
          <t>Electronics</t>
        </is>
      </c>
      <c r="D8" s="24" t="n">
        <v>10610996.83</v>
      </c>
      <c r="E8" s="24" t="n">
        <v>464749.96</v>
      </c>
      <c r="F8" t="n">
        <v>100</v>
      </c>
      <c r="G8" t="n">
        <v>79</v>
      </c>
      <c r="H8" t="n">
        <v>9</v>
      </c>
      <c r="I8" s="10">
        <f>IFERROR(E8/D8,0)</f>
        <v/>
      </c>
      <c r="J8" s="10">
        <f>IFERROR(H8/G8,0)</f>
        <v/>
      </c>
      <c r="K8">
        <f>_xlfn.RANK.EQ(D8,$D$5:$D$524,0)</f>
        <v/>
      </c>
      <c r="L8">
        <f>_xlfn.IFS(K8&lt;=20,"Top 20",K8&gt;500,"Bottom 20",TRUE,"Core")</f>
        <v/>
      </c>
      <c r="M8" s="10">
        <f>SUM($D$5:D8)/SUM($D$5:$D$524)</f>
        <v/>
      </c>
    </row>
    <row r="9">
      <c r="A9" t="inlineStr">
        <is>
          <t>P0099</t>
        </is>
      </c>
      <c r="B9" t="inlineStr">
        <is>
          <t>Vayu Wearables 419</t>
        </is>
      </c>
      <c r="C9" t="inlineStr">
        <is>
          <t>Electronics</t>
        </is>
      </c>
      <c r="D9" s="24" t="n">
        <v>10017178.45</v>
      </c>
      <c r="E9" s="24" t="n">
        <v>343911.44</v>
      </c>
      <c r="F9" t="n">
        <v>485</v>
      </c>
      <c r="G9" t="n">
        <v>395</v>
      </c>
      <c r="H9" t="n">
        <v>37</v>
      </c>
      <c r="I9" s="10">
        <f>IFERROR(E9/D9,0)</f>
        <v/>
      </c>
      <c r="J9" s="10">
        <f>IFERROR(H9/G9,0)</f>
        <v/>
      </c>
      <c r="K9">
        <f>_xlfn.RANK.EQ(D9,$D$5:$D$524,0)</f>
        <v/>
      </c>
      <c r="L9">
        <f>_xlfn.IFS(K9&lt;=20,"Top 20",K9&gt;500,"Bottom 20",TRUE,"Core")</f>
        <v/>
      </c>
      <c r="M9" s="10">
        <f>SUM($D$5:D9)/SUM($D$5:$D$524)</f>
        <v/>
      </c>
    </row>
    <row r="10">
      <c r="A10" t="inlineStr">
        <is>
          <t>P0341</t>
        </is>
      </c>
      <c r="B10" t="inlineStr">
        <is>
          <t>Kavya Audio 985</t>
        </is>
      </c>
      <c r="C10" t="inlineStr">
        <is>
          <t>Electronics</t>
        </is>
      </c>
      <c r="D10" s="24" t="n">
        <v>7873637.57</v>
      </c>
      <c r="E10" s="24" t="n">
        <v>411729.25</v>
      </c>
      <c r="F10" t="n">
        <v>419</v>
      </c>
      <c r="G10" t="n">
        <v>351</v>
      </c>
      <c r="H10" t="n">
        <v>27</v>
      </c>
      <c r="I10" s="10">
        <f>IFERROR(E10/D10,0)</f>
        <v/>
      </c>
      <c r="J10" s="10">
        <f>IFERROR(H10/G10,0)</f>
        <v/>
      </c>
      <c r="K10">
        <f>_xlfn.RANK.EQ(D10,$D$5:$D$524,0)</f>
        <v/>
      </c>
      <c r="L10">
        <f>_xlfn.IFS(K10&lt;=20,"Top 20",K10&gt;500,"Bottom 20",TRUE,"Core")</f>
        <v/>
      </c>
      <c r="M10" s="10">
        <f>SUM($D$5:D10)/SUM($D$5:$D$524)</f>
        <v/>
      </c>
    </row>
    <row r="11">
      <c r="A11" t="inlineStr">
        <is>
          <t>P0175</t>
        </is>
      </c>
      <c r="B11" t="inlineStr">
        <is>
          <t>Pragati Wearables 108</t>
        </is>
      </c>
      <c r="C11" t="inlineStr">
        <is>
          <t>Electronics</t>
        </is>
      </c>
      <c r="D11" s="24" t="n">
        <v>7368396.48</v>
      </c>
      <c r="E11" s="24" t="n">
        <v>1088154.05</v>
      </c>
      <c r="F11" t="n">
        <v>488</v>
      </c>
      <c r="G11" t="n">
        <v>392</v>
      </c>
      <c r="H11" t="n">
        <v>29</v>
      </c>
      <c r="I11" s="10">
        <f>IFERROR(E11/D11,0)</f>
        <v/>
      </c>
      <c r="J11" s="10">
        <f>IFERROR(H11/G11,0)</f>
        <v/>
      </c>
      <c r="K11">
        <f>_xlfn.RANK.EQ(D11,$D$5:$D$524,0)</f>
        <v/>
      </c>
      <c r="L11">
        <f>_xlfn.IFS(K11&lt;=20,"Top 20",K11&gt;500,"Bottom 20",TRUE,"Core")</f>
        <v/>
      </c>
      <c r="M11" s="10">
        <f>SUM($D$5:D11)/SUM($D$5:$D$524)</f>
        <v/>
      </c>
    </row>
    <row r="12">
      <c r="A12" t="inlineStr">
        <is>
          <t>P0231</t>
        </is>
      </c>
      <c r="B12" t="inlineStr">
        <is>
          <t>UrbanLeaf Smartphones 334</t>
        </is>
      </c>
      <c r="C12" t="inlineStr">
        <is>
          <t>Electronics</t>
        </is>
      </c>
      <c r="D12" s="24" t="n">
        <v>6570781.08</v>
      </c>
      <c r="E12" s="24" t="n">
        <v>283340.87</v>
      </c>
      <c r="F12" t="n">
        <v>409</v>
      </c>
      <c r="G12" t="n">
        <v>334</v>
      </c>
      <c r="H12" t="n">
        <v>33</v>
      </c>
      <c r="I12" s="10">
        <f>IFERROR(E12/D12,0)</f>
        <v/>
      </c>
      <c r="J12" s="10">
        <f>IFERROR(H12/G12,0)</f>
        <v/>
      </c>
      <c r="K12">
        <f>_xlfn.RANK.EQ(D12,$D$5:$D$524,0)</f>
        <v/>
      </c>
      <c r="L12">
        <f>_xlfn.IFS(K12&lt;=20,"Top 20",K12&gt;500,"Bottom 20",TRUE,"Core")</f>
        <v/>
      </c>
      <c r="M12" s="10">
        <f>SUM($D$5:D12)/SUM($D$5:$D$524)</f>
        <v/>
      </c>
    </row>
    <row r="13">
      <c r="A13" t="inlineStr">
        <is>
          <t>P0269</t>
        </is>
      </c>
      <c r="B13" t="inlineStr">
        <is>
          <t>UrbanLeaf Wearables 980</t>
        </is>
      </c>
      <c r="C13" t="inlineStr">
        <is>
          <t>Electronics</t>
        </is>
      </c>
      <c r="D13" s="24" t="n">
        <v>6481117.14</v>
      </c>
      <c r="E13" s="24" t="n">
        <v>392225.2</v>
      </c>
      <c r="F13" t="n">
        <v>378</v>
      </c>
      <c r="G13" t="n">
        <v>309</v>
      </c>
      <c r="H13" t="n">
        <v>25</v>
      </c>
      <c r="I13" s="10">
        <f>IFERROR(E13/D13,0)</f>
        <v/>
      </c>
      <c r="J13" s="10">
        <f>IFERROR(H13/G13,0)</f>
        <v/>
      </c>
      <c r="K13">
        <f>_xlfn.RANK.EQ(D13,$D$5:$D$524,0)</f>
        <v/>
      </c>
      <c r="L13">
        <f>_xlfn.IFS(K13&lt;=20,"Top 20",K13&gt;500,"Bottom 20",TRUE,"Core")</f>
        <v/>
      </c>
      <c r="M13" s="10">
        <f>SUM($D$5:D13)/SUM($D$5:$D$524)</f>
        <v/>
      </c>
    </row>
    <row r="14">
      <c r="A14" t="inlineStr">
        <is>
          <t>P0375</t>
        </is>
      </c>
      <c r="B14" t="inlineStr">
        <is>
          <t>Nexora Audio 391</t>
        </is>
      </c>
      <c r="C14" t="inlineStr">
        <is>
          <t>Electronics</t>
        </is>
      </c>
      <c r="D14" s="24" t="n">
        <v>4812011.09</v>
      </c>
      <c r="E14" s="24" t="n">
        <v>481225.45</v>
      </c>
      <c r="F14" t="n">
        <v>136</v>
      </c>
      <c r="G14" t="n">
        <v>100</v>
      </c>
      <c r="H14" t="n">
        <v>9</v>
      </c>
      <c r="I14" s="10">
        <f>IFERROR(E14/D14,0)</f>
        <v/>
      </c>
      <c r="J14" s="10">
        <f>IFERROR(H14/G14,0)</f>
        <v/>
      </c>
      <c r="K14">
        <f>_xlfn.RANK.EQ(D14,$D$5:$D$524,0)</f>
        <v/>
      </c>
      <c r="L14">
        <f>_xlfn.IFS(K14&lt;=20,"Top 20",K14&gt;500,"Bottom 20",TRUE,"Core")</f>
        <v/>
      </c>
      <c r="M14" s="10">
        <f>SUM($D$5:D14)/SUM($D$5:$D$524)</f>
        <v/>
      </c>
    </row>
    <row r="15">
      <c r="A15" t="inlineStr">
        <is>
          <t>P0350</t>
        </is>
      </c>
      <c r="B15" t="inlineStr">
        <is>
          <t>Zephyr Accessories 759</t>
        </is>
      </c>
      <c r="C15" t="inlineStr">
        <is>
          <t>Electronics</t>
        </is>
      </c>
      <c r="D15" s="24" t="n">
        <v>4663290.98</v>
      </c>
      <c r="E15" s="24" t="n">
        <v>604170.47</v>
      </c>
      <c r="F15" t="n">
        <v>150</v>
      </c>
      <c r="G15" t="n">
        <v>112</v>
      </c>
      <c r="H15" t="n">
        <v>9</v>
      </c>
      <c r="I15" s="10">
        <f>IFERROR(E15/D15,0)</f>
        <v/>
      </c>
      <c r="J15" s="10">
        <f>IFERROR(H15/G15,0)</f>
        <v/>
      </c>
      <c r="K15">
        <f>_xlfn.RANK.EQ(D15,$D$5:$D$524,0)</f>
        <v/>
      </c>
      <c r="L15">
        <f>_xlfn.IFS(K15&lt;=20,"Top 20",K15&gt;500,"Bottom 20",TRUE,"Core")</f>
        <v/>
      </c>
      <c r="M15" s="10">
        <f>SUM($D$5:D15)/SUM($D$5:$D$524)</f>
        <v/>
      </c>
    </row>
    <row r="16">
      <c r="A16" t="inlineStr">
        <is>
          <t>P0171</t>
        </is>
      </c>
      <c r="B16" t="inlineStr">
        <is>
          <t>Kriti Women Apparel 576</t>
        </is>
      </c>
      <c r="C16" t="inlineStr">
        <is>
          <t>Fashion</t>
        </is>
      </c>
      <c r="D16" s="24" t="n">
        <v>4583611.13</v>
      </c>
      <c r="E16" s="24" t="n">
        <v>2463127.21</v>
      </c>
      <c r="F16" t="n">
        <v>1258</v>
      </c>
      <c r="G16" t="n">
        <v>993</v>
      </c>
      <c r="H16" t="n">
        <v>164</v>
      </c>
      <c r="I16" s="10">
        <f>IFERROR(E16/D16,0)</f>
        <v/>
      </c>
      <c r="J16" s="10">
        <f>IFERROR(H16/G16,0)</f>
        <v/>
      </c>
      <c r="K16">
        <f>_xlfn.RANK.EQ(D16,$D$5:$D$524,0)</f>
        <v/>
      </c>
      <c r="L16">
        <f>_xlfn.IFS(K16&lt;=20,"Top 20",K16&gt;500,"Bottom 20",TRUE,"Core")</f>
        <v/>
      </c>
      <c r="M16" s="10">
        <f>SUM($D$5:D16)/SUM($D$5:$D$524)</f>
        <v/>
      </c>
    </row>
    <row r="17">
      <c r="A17" t="inlineStr">
        <is>
          <t>P0007</t>
        </is>
      </c>
      <c r="B17" t="inlineStr">
        <is>
          <t>Kavya Team Sports 395</t>
        </is>
      </c>
      <c r="C17" t="inlineStr">
        <is>
          <t>Sports</t>
        </is>
      </c>
      <c r="D17" s="24" t="n">
        <v>3812533.77</v>
      </c>
      <c r="E17" s="24" t="n">
        <v>1281575.94</v>
      </c>
      <c r="F17" t="n">
        <v>815</v>
      </c>
      <c r="G17" t="n">
        <v>654</v>
      </c>
      <c r="H17" t="n">
        <v>45</v>
      </c>
      <c r="I17" s="10">
        <f>IFERROR(E17/D17,0)</f>
        <v/>
      </c>
      <c r="J17" s="10">
        <f>IFERROR(H17/G17,0)</f>
        <v/>
      </c>
      <c r="K17">
        <f>_xlfn.RANK.EQ(D17,$D$5:$D$524,0)</f>
        <v/>
      </c>
      <c r="L17">
        <f>_xlfn.IFS(K17&lt;=20,"Top 20",K17&gt;500,"Bottom 20",TRUE,"Core")</f>
        <v/>
      </c>
      <c r="M17" s="10">
        <f>SUM($D$5:D17)/SUM($D$5:$D$524)</f>
        <v/>
      </c>
    </row>
    <row r="18">
      <c r="A18" t="inlineStr">
        <is>
          <t>P0091</t>
        </is>
      </c>
      <c r="B18" t="inlineStr">
        <is>
          <t>Haveli Laptops 553</t>
        </is>
      </c>
      <c r="C18" t="inlineStr">
        <is>
          <t>Electronics</t>
        </is>
      </c>
      <c r="D18" s="24" t="n">
        <v>3722830.8</v>
      </c>
      <c r="E18" s="24" t="n">
        <v>157739.14</v>
      </c>
      <c r="F18" t="n">
        <v>181</v>
      </c>
      <c r="G18" t="n">
        <v>142</v>
      </c>
      <c r="H18" t="n">
        <v>15</v>
      </c>
      <c r="I18" s="10">
        <f>IFERROR(E18/D18,0)</f>
        <v/>
      </c>
      <c r="J18" s="10">
        <f>IFERROR(H18/G18,0)</f>
        <v/>
      </c>
      <c r="K18">
        <f>_xlfn.RANK.EQ(D18,$D$5:$D$524,0)</f>
        <v/>
      </c>
      <c r="L18">
        <f>_xlfn.IFS(K18&lt;=20,"Top 20",K18&gt;500,"Bottom 20",TRUE,"Core")</f>
        <v/>
      </c>
      <c r="M18" s="10">
        <f>SUM($D$5:D18)/SUM($D$5:$D$524)</f>
        <v/>
      </c>
    </row>
    <row r="19">
      <c r="A19" t="inlineStr">
        <is>
          <t>P0281</t>
        </is>
      </c>
      <c r="B19" t="inlineStr">
        <is>
          <t>Kavya Smartphones 272</t>
        </is>
      </c>
      <c r="C19" t="inlineStr">
        <is>
          <t>Electronics</t>
        </is>
      </c>
      <c r="D19" s="24" t="n">
        <v>3379375.4</v>
      </c>
      <c r="E19" s="24" t="n">
        <v>373443.05</v>
      </c>
      <c r="F19" t="n">
        <v>114</v>
      </c>
      <c r="G19" t="n">
        <v>98</v>
      </c>
      <c r="H19" t="n">
        <v>8</v>
      </c>
      <c r="I19" s="10">
        <f>IFERROR(E19/D19,0)</f>
        <v/>
      </c>
      <c r="J19" s="10">
        <f>IFERROR(H19/G19,0)</f>
        <v/>
      </c>
      <c r="K19">
        <f>_xlfn.RANK.EQ(D19,$D$5:$D$524,0)</f>
        <v/>
      </c>
      <c r="L19">
        <f>_xlfn.IFS(K19&lt;=20,"Top 20",K19&gt;500,"Bottom 20",TRUE,"Core")</f>
        <v/>
      </c>
      <c r="M19" s="10">
        <f>SUM($D$5:D19)/SUM($D$5:$D$524)</f>
        <v/>
      </c>
    </row>
    <row r="20">
      <c r="A20" t="inlineStr">
        <is>
          <t>P0075</t>
        </is>
      </c>
      <c r="B20" t="inlineStr">
        <is>
          <t>Vayu Smartphones 263</t>
        </is>
      </c>
      <c r="C20" t="inlineStr">
        <is>
          <t>Electronics</t>
        </is>
      </c>
      <c r="D20" s="24" t="n">
        <v>3315143.96</v>
      </c>
      <c r="E20" s="24" t="n">
        <v>259402.54</v>
      </c>
      <c r="F20" t="n">
        <v>468</v>
      </c>
      <c r="G20" t="n">
        <v>361</v>
      </c>
      <c r="H20" t="n">
        <v>23</v>
      </c>
      <c r="I20" s="10">
        <f>IFERROR(E20/D20,0)</f>
        <v/>
      </c>
      <c r="J20" s="10">
        <f>IFERROR(H20/G20,0)</f>
        <v/>
      </c>
      <c r="K20">
        <f>_xlfn.RANK.EQ(D20,$D$5:$D$524,0)</f>
        <v/>
      </c>
      <c r="L20">
        <f>_xlfn.IFS(K20&lt;=20,"Top 20",K20&gt;500,"Bottom 20",TRUE,"Core")</f>
        <v/>
      </c>
      <c r="M20" s="10">
        <f>SUM($D$5:D20)/SUM($D$5:$D$524)</f>
        <v/>
      </c>
    </row>
    <row r="21">
      <c r="A21" t="inlineStr">
        <is>
          <t>P0240</t>
        </is>
      </c>
      <c r="B21" t="inlineStr">
        <is>
          <t>Haveli Accessories 316</t>
        </is>
      </c>
      <c r="C21" t="inlineStr">
        <is>
          <t>Electronics</t>
        </is>
      </c>
      <c r="D21" s="24" t="n">
        <v>3171554.94</v>
      </c>
      <c r="E21" s="24" t="n">
        <v>268707.54</v>
      </c>
      <c r="F21" t="n">
        <v>269</v>
      </c>
      <c r="G21" t="n">
        <v>213</v>
      </c>
      <c r="H21" t="n">
        <v>14</v>
      </c>
      <c r="I21" s="10">
        <f>IFERROR(E21/D21,0)</f>
        <v/>
      </c>
      <c r="J21" s="10">
        <f>IFERROR(H21/G21,0)</f>
        <v/>
      </c>
      <c r="K21">
        <f>_xlfn.RANK.EQ(D21,$D$5:$D$524,0)</f>
        <v/>
      </c>
      <c r="L21">
        <f>_xlfn.IFS(K21&lt;=20,"Top 20",K21&gt;500,"Bottom 20",TRUE,"Core")</f>
        <v/>
      </c>
      <c r="M21" s="10">
        <f>SUM($D$5:D21)/SUM($D$5:$D$524)</f>
        <v/>
      </c>
    </row>
    <row r="22">
      <c r="A22" t="inlineStr">
        <is>
          <t>P0088</t>
        </is>
      </c>
      <c r="B22" t="inlineStr">
        <is>
          <t>Veltrix Furnishing 509</t>
        </is>
      </c>
      <c r="C22" t="inlineStr">
        <is>
          <t>Home &amp; Kitchen</t>
        </is>
      </c>
      <c r="D22" s="24" t="n">
        <v>3149252.47</v>
      </c>
      <c r="E22" s="24" t="n">
        <v>874101.99</v>
      </c>
      <c r="F22" t="n">
        <v>588</v>
      </c>
      <c r="G22" t="n">
        <v>456</v>
      </c>
      <c r="H22" t="n">
        <v>30</v>
      </c>
      <c r="I22" s="10">
        <f>IFERROR(E22/D22,0)</f>
        <v/>
      </c>
      <c r="J22" s="10">
        <f>IFERROR(H22/G22,0)</f>
        <v/>
      </c>
      <c r="K22">
        <f>_xlfn.RANK.EQ(D22,$D$5:$D$524,0)</f>
        <v/>
      </c>
      <c r="L22">
        <f>_xlfn.IFS(K22&lt;=20,"Top 20",K22&gt;500,"Bottom 20",TRUE,"Core")</f>
        <v/>
      </c>
      <c r="M22" s="10">
        <f>SUM($D$5:D22)/SUM($D$5:$D$524)</f>
        <v/>
      </c>
    </row>
    <row r="23">
      <c r="A23" t="inlineStr">
        <is>
          <t>P0227</t>
        </is>
      </c>
      <c r="B23" t="inlineStr">
        <is>
          <t>Mitti Audio 850</t>
        </is>
      </c>
      <c r="C23" t="inlineStr">
        <is>
          <t>Electronics</t>
        </is>
      </c>
      <c r="D23" s="24" t="n">
        <v>3110250.95</v>
      </c>
      <c r="E23" s="24" t="n">
        <v>131868.14</v>
      </c>
      <c r="F23" t="n">
        <v>821</v>
      </c>
      <c r="G23" t="n">
        <v>660</v>
      </c>
      <c r="H23" t="n">
        <v>49</v>
      </c>
      <c r="I23" s="10">
        <f>IFERROR(E23/D23,0)</f>
        <v/>
      </c>
      <c r="J23" s="10">
        <f>IFERROR(H23/G23,0)</f>
        <v/>
      </c>
      <c r="K23">
        <f>_xlfn.RANK.EQ(D23,$D$5:$D$524,0)</f>
        <v/>
      </c>
      <c r="L23">
        <f>_xlfn.IFS(K23&lt;=20,"Top 20",K23&gt;500,"Bottom 20",TRUE,"Core")</f>
        <v/>
      </c>
      <c r="M23" s="10">
        <f>SUM($D$5:D23)/SUM($D$5:$D$524)</f>
        <v/>
      </c>
    </row>
    <row r="24">
      <c r="A24" t="inlineStr">
        <is>
          <t>P0266</t>
        </is>
      </c>
      <c r="B24" t="inlineStr">
        <is>
          <t>Lumio Accessories 994</t>
        </is>
      </c>
      <c r="C24" t="inlineStr">
        <is>
          <t>Electronics</t>
        </is>
      </c>
      <c r="D24" s="24" t="n">
        <v>3092207.69</v>
      </c>
      <c r="E24" s="24" t="n">
        <v>329379.68</v>
      </c>
      <c r="F24" t="n">
        <v>443</v>
      </c>
      <c r="G24" t="n">
        <v>341</v>
      </c>
      <c r="H24" t="n">
        <v>33</v>
      </c>
      <c r="I24" s="10">
        <f>IFERROR(E24/D24,0)</f>
        <v/>
      </c>
      <c r="J24" s="10">
        <f>IFERROR(H24/G24,0)</f>
        <v/>
      </c>
      <c r="K24">
        <f>_xlfn.RANK.EQ(D24,$D$5:$D$524,0)</f>
        <v/>
      </c>
      <c r="L24">
        <f>_xlfn.IFS(K24&lt;=20,"Top 20",K24&gt;500,"Bottom 20",TRUE,"Core")</f>
        <v/>
      </c>
      <c r="M24" s="10">
        <f>SUM($D$5:D24)/SUM($D$5:$D$524)</f>
        <v/>
      </c>
    </row>
    <row r="25">
      <c r="A25" t="inlineStr">
        <is>
          <t>P0125</t>
        </is>
      </c>
      <c r="B25" t="inlineStr">
        <is>
          <t>Pragati Smartphones 988</t>
        </is>
      </c>
      <c r="C25" t="inlineStr">
        <is>
          <t>Electronics</t>
        </is>
      </c>
      <c r="D25" s="24" t="n">
        <v>3078010.07</v>
      </c>
      <c r="E25" s="24" t="n">
        <v>429111.43</v>
      </c>
      <c r="F25" t="n">
        <v>257</v>
      </c>
      <c r="G25" t="n">
        <v>204</v>
      </c>
      <c r="H25" t="n">
        <v>17</v>
      </c>
      <c r="I25" s="10">
        <f>IFERROR(E25/D25,0)</f>
        <v/>
      </c>
      <c r="J25" s="10">
        <f>IFERROR(H25/G25,0)</f>
        <v/>
      </c>
      <c r="K25">
        <f>_xlfn.RANK.EQ(D25,$D$5:$D$524,0)</f>
        <v/>
      </c>
      <c r="L25">
        <f>_xlfn.IFS(K25&lt;=20,"Top 20",K25&gt;500,"Bottom 20",TRUE,"Core")</f>
        <v/>
      </c>
      <c r="M25" s="10">
        <f>SUM($D$5:D25)/SUM($D$5:$D$524)</f>
        <v/>
      </c>
    </row>
    <row r="26">
      <c r="A26" t="inlineStr">
        <is>
          <t>P0392</t>
        </is>
      </c>
      <c r="B26" t="inlineStr">
        <is>
          <t>Lumio Smartphones 485</t>
        </is>
      </c>
      <c r="C26" t="inlineStr">
        <is>
          <t>Electronics</t>
        </is>
      </c>
      <c r="D26" s="24" t="n">
        <v>3073859.04</v>
      </c>
      <c r="E26" s="24" t="n">
        <v>158520.9</v>
      </c>
      <c r="F26" t="n">
        <v>229</v>
      </c>
      <c r="G26" t="n">
        <v>182</v>
      </c>
      <c r="H26" t="n">
        <v>16</v>
      </c>
      <c r="I26" s="10">
        <f>IFERROR(E26/D26,0)</f>
        <v/>
      </c>
      <c r="J26" s="10">
        <f>IFERROR(H26/G26,0)</f>
        <v/>
      </c>
      <c r="K26">
        <f>_xlfn.RANK.EQ(D26,$D$5:$D$524,0)</f>
        <v/>
      </c>
      <c r="L26">
        <f>_xlfn.IFS(K26&lt;=20,"Top 20",K26&gt;500,"Bottom 20",TRUE,"Core")</f>
        <v/>
      </c>
      <c r="M26" s="10">
        <f>SUM($D$5:D26)/SUM($D$5:$D$524)</f>
        <v/>
      </c>
    </row>
    <row r="27">
      <c r="A27" t="inlineStr">
        <is>
          <t>P0451</t>
        </is>
      </c>
      <c r="B27" t="inlineStr">
        <is>
          <t>Haveli Smartphones 761</t>
        </is>
      </c>
      <c r="C27" t="inlineStr">
        <is>
          <t>Electronics</t>
        </is>
      </c>
      <c r="D27" s="24" t="n">
        <v>2988074.09</v>
      </c>
      <c r="E27" s="24" t="n">
        <v>387791.91</v>
      </c>
      <c r="F27" t="n">
        <v>129</v>
      </c>
      <c r="G27" t="n">
        <v>97</v>
      </c>
      <c r="H27" t="n">
        <v>10</v>
      </c>
      <c r="I27" s="10">
        <f>IFERROR(E27/D27,0)</f>
        <v/>
      </c>
      <c r="J27" s="10">
        <f>IFERROR(H27/G27,0)</f>
        <v/>
      </c>
      <c r="K27">
        <f>_xlfn.RANK.EQ(D27,$D$5:$D$524,0)</f>
        <v/>
      </c>
      <c r="L27">
        <f>_xlfn.IFS(K27&lt;=20,"Top 20",K27&gt;500,"Bottom 20",TRUE,"Core")</f>
        <v/>
      </c>
      <c r="M27" s="10">
        <f>SUM($D$5:D27)/SUM($D$5:$D$524)</f>
        <v/>
      </c>
    </row>
    <row r="28">
      <c r="A28" t="inlineStr">
        <is>
          <t>P0136</t>
        </is>
      </c>
      <c r="B28" t="inlineStr">
        <is>
          <t>Solace Wearables 745</t>
        </is>
      </c>
      <c r="C28" t="inlineStr">
        <is>
          <t>Electronics</t>
        </is>
      </c>
      <c r="D28" s="24" t="n">
        <v>2972759.46</v>
      </c>
      <c r="E28" s="24" t="n">
        <v>342764.26</v>
      </c>
      <c r="F28" t="n">
        <v>335</v>
      </c>
      <c r="G28" t="n">
        <v>268</v>
      </c>
      <c r="H28" t="n">
        <v>23</v>
      </c>
      <c r="I28" s="10">
        <f>IFERROR(E28/D28,0)</f>
        <v/>
      </c>
      <c r="J28" s="10">
        <f>IFERROR(H28/G28,0)</f>
        <v/>
      </c>
      <c r="K28">
        <f>_xlfn.RANK.EQ(D28,$D$5:$D$524,0)</f>
        <v/>
      </c>
      <c r="L28">
        <f>_xlfn.IFS(K28&lt;=20,"Top 20",K28&gt;500,"Bottom 20",TRUE,"Core")</f>
        <v/>
      </c>
      <c r="M28" s="10">
        <f>SUM($D$5:D28)/SUM($D$5:$D$524)</f>
        <v/>
      </c>
    </row>
    <row r="29">
      <c r="A29" t="inlineStr">
        <is>
          <t>P0069</t>
        </is>
      </c>
      <c r="B29" t="inlineStr">
        <is>
          <t>Trendo Wearables 761</t>
        </is>
      </c>
      <c r="C29" t="inlineStr">
        <is>
          <t>Electronics</t>
        </is>
      </c>
      <c r="D29" s="24" t="n">
        <v>2919472.94</v>
      </c>
      <c r="E29" s="24" t="n">
        <v>445828.52</v>
      </c>
      <c r="F29" t="n">
        <v>190</v>
      </c>
      <c r="G29" t="n">
        <v>155</v>
      </c>
      <c r="H29" t="n">
        <v>13</v>
      </c>
      <c r="I29" s="10">
        <f>IFERROR(E29/D29,0)</f>
        <v/>
      </c>
      <c r="J29" s="10">
        <f>IFERROR(H29/G29,0)</f>
        <v/>
      </c>
      <c r="K29">
        <f>_xlfn.RANK.EQ(D29,$D$5:$D$524,0)</f>
        <v/>
      </c>
      <c r="L29">
        <f>_xlfn.IFS(K29&lt;=20,"Top 20",K29&gt;500,"Bottom 20",TRUE,"Core")</f>
        <v/>
      </c>
      <c r="M29" s="10">
        <f>SUM($D$5:D29)/SUM($D$5:$D$524)</f>
        <v/>
      </c>
    </row>
    <row r="30">
      <c r="A30" t="inlineStr">
        <is>
          <t>P0188</t>
        </is>
      </c>
      <c r="B30" t="inlineStr">
        <is>
          <t>Ember Laptops 814</t>
        </is>
      </c>
      <c r="C30" t="inlineStr">
        <is>
          <t>Electronics</t>
        </is>
      </c>
      <c r="D30" s="24" t="n">
        <v>2810047.24</v>
      </c>
      <c r="E30" s="24" t="n">
        <v>273739.83</v>
      </c>
      <c r="F30" t="n">
        <v>302</v>
      </c>
      <c r="G30" t="n">
        <v>242</v>
      </c>
      <c r="H30" t="n">
        <v>22</v>
      </c>
      <c r="I30" s="10">
        <f>IFERROR(E30/D30,0)</f>
        <v/>
      </c>
      <c r="J30" s="10">
        <f>IFERROR(H30/G30,0)</f>
        <v/>
      </c>
      <c r="K30">
        <f>_xlfn.RANK.EQ(D30,$D$5:$D$524,0)</f>
        <v/>
      </c>
      <c r="L30">
        <f>_xlfn.IFS(K30&lt;=20,"Top 20",K30&gt;500,"Bottom 20",TRUE,"Core")</f>
        <v/>
      </c>
      <c r="M30" s="10">
        <f>SUM($D$5:D30)/SUM($D$5:$D$524)</f>
        <v/>
      </c>
    </row>
    <row r="31">
      <c r="A31" t="inlineStr">
        <is>
          <t>P0501</t>
        </is>
      </c>
      <c r="B31" t="inlineStr">
        <is>
          <t>Nexora Team Sports 256</t>
        </is>
      </c>
      <c r="C31" t="inlineStr">
        <is>
          <t>Sports</t>
        </is>
      </c>
      <c r="D31" s="24" t="n">
        <v>2787418.43</v>
      </c>
      <c r="E31" s="24" t="n">
        <v>843710.59</v>
      </c>
      <c r="F31" t="n">
        <v>418</v>
      </c>
      <c r="G31" t="n">
        <v>328</v>
      </c>
      <c r="H31" t="n">
        <v>26</v>
      </c>
      <c r="I31" s="10">
        <f>IFERROR(E31/D31,0)</f>
        <v/>
      </c>
      <c r="J31" s="10">
        <f>IFERROR(H31/G31,0)</f>
        <v/>
      </c>
      <c r="K31">
        <f>_xlfn.RANK.EQ(D31,$D$5:$D$524,0)</f>
        <v/>
      </c>
      <c r="L31">
        <f>_xlfn.IFS(K31&lt;=20,"Top 20",K31&gt;500,"Bottom 20",TRUE,"Core")</f>
        <v/>
      </c>
      <c r="M31" s="10">
        <f>SUM($D$5:D31)/SUM($D$5:$D$524)</f>
        <v/>
      </c>
    </row>
    <row r="32">
      <c r="A32" t="inlineStr">
        <is>
          <t>P0339</t>
        </is>
      </c>
      <c r="B32" t="inlineStr">
        <is>
          <t>Aarav Wearables 617</t>
        </is>
      </c>
      <c r="C32" t="inlineStr">
        <is>
          <t>Electronics</t>
        </is>
      </c>
      <c r="D32" s="24" t="n">
        <v>2756785.83</v>
      </c>
      <c r="E32" s="24" t="n">
        <v>264138.89</v>
      </c>
      <c r="F32" t="n">
        <v>187</v>
      </c>
      <c r="G32" t="n">
        <v>153</v>
      </c>
      <c r="H32" t="n">
        <v>14</v>
      </c>
      <c r="I32" s="10">
        <f>IFERROR(E32/D32,0)</f>
        <v/>
      </c>
      <c r="J32" s="10">
        <f>IFERROR(H32/G32,0)</f>
        <v/>
      </c>
      <c r="K32">
        <f>_xlfn.RANK.EQ(D32,$D$5:$D$524,0)</f>
        <v/>
      </c>
      <c r="L32">
        <f>_xlfn.IFS(K32&lt;=20,"Top 20",K32&gt;500,"Bottom 20",TRUE,"Core")</f>
        <v/>
      </c>
      <c r="M32" s="10">
        <f>SUM($D$5:D32)/SUM($D$5:$D$524)</f>
        <v/>
      </c>
    </row>
    <row r="33">
      <c r="A33" t="inlineStr">
        <is>
          <t>P0261</t>
        </is>
      </c>
      <c r="B33" t="inlineStr">
        <is>
          <t>Mitti Audio 738</t>
        </is>
      </c>
      <c r="C33" t="inlineStr">
        <is>
          <t>Electronics</t>
        </is>
      </c>
      <c r="D33" s="24" t="n">
        <v>2745994.58</v>
      </c>
      <c r="E33" s="24" t="n">
        <v>370537.01</v>
      </c>
      <c r="F33" t="n">
        <v>123</v>
      </c>
      <c r="G33" t="n">
        <v>99</v>
      </c>
      <c r="H33" t="n">
        <v>12</v>
      </c>
      <c r="I33" s="10">
        <f>IFERROR(E33/D33,0)</f>
        <v/>
      </c>
      <c r="J33" s="10">
        <f>IFERROR(H33/G33,0)</f>
        <v/>
      </c>
      <c r="K33">
        <f>_xlfn.RANK.EQ(D33,$D$5:$D$524,0)</f>
        <v/>
      </c>
      <c r="L33">
        <f>_xlfn.IFS(K33&lt;=20,"Top 20",K33&gt;500,"Bottom 20",TRUE,"Core")</f>
        <v/>
      </c>
      <c r="M33" s="10">
        <f>SUM($D$5:D33)/SUM($D$5:$D$524)</f>
        <v/>
      </c>
    </row>
    <row r="34">
      <c r="A34" t="inlineStr">
        <is>
          <t>P0018</t>
        </is>
      </c>
      <c r="B34" t="inlineStr">
        <is>
          <t>UrbanLeaf Laptops 721</t>
        </is>
      </c>
      <c r="C34" t="inlineStr">
        <is>
          <t>Electronics</t>
        </is>
      </c>
      <c r="D34" s="24" t="n">
        <v>2724894.34</v>
      </c>
      <c r="E34" s="24" t="n">
        <v>100724.23</v>
      </c>
      <c r="F34" t="n">
        <v>370</v>
      </c>
      <c r="G34" t="n">
        <v>299</v>
      </c>
      <c r="H34" t="n">
        <v>39</v>
      </c>
      <c r="I34" s="10">
        <f>IFERROR(E34/D34,0)</f>
        <v/>
      </c>
      <c r="J34" s="10">
        <f>IFERROR(H34/G34,0)</f>
        <v/>
      </c>
      <c r="K34">
        <f>_xlfn.RANK.EQ(D34,$D$5:$D$524,0)</f>
        <v/>
      </c>
      <c r="L34">
        <f>_xlfn.IFS(K34&lt;=20,"Top 20",K34&gt;500,"Bottom 20",TRUE,"Core")</f>
        <v/>
      </c>
      <c r="M34" s="10">
        <f>SUM($D$5:D34)/SUM($D$5:$D$524)</f>
        <v/>
      </c>
    </row>
    <row r="35">
      <c r="A35" t="inlineStr">
        <is>
          <t>P0209</t>
        </is>
      </c>
      <c r="B35" t="inlineStr">
        <is>
          <t>Nexora Smartphones 489</t>
        </is>
      </c>
      <c r="C35" t="inlineStr">
        <is>
          <t>Electronics</t>
        </is>
      </c>
      <c r="D35" s="24" t="n">
        <v>2633742.14</v>
      </c>
      <c r="E35" s="24" t="n">
        <v>269052.94</v>
      </c>
      <c r="F35" t="n">
        <v>214</v>
      </c>
      <c r="G35" t="n">
        <v>164</v>
      </c>
      <c r="H35" t="n">
        <v>20</v>
      </c>
      <c r="I35" s="10">
        <f>IFERROR(E35/D35,0)</f>
        <v/>
      </c>
      <c r="J35" s="10">
        <f>IFERROR(H35/G35,0)</f>
        <v/>
      </c>
      <c r="K35">
        <f>_xlfn.RANK.EQ(D35,$D$5:$D$524,0)</f>
        <v/>
      </c>
      <c r="L35">
        <f>_xlfn.IFS(K35&lt;=20,"Top 20",K35&gt;500,"Bottom 20",TRUE,"Core")</f>
        <v/>
      </c>
      <c r="M35" s="10">
        <f>SUM($D$5:D35)/SUM($D$5:$D$524)</f>
        <v/>
      </c>
    </row>
    <row r="36">
      <c r="A36" t="inlineStr">
        <is>
          <t>P0416</t>
        </is>
      </c>
      <c r="B36" t="inlineStr">
        <is>
          <t>Vayu Men Apparel 444</t>
        </is>
      </c>
      <c r="C36" t="inlineStr">
        <is>
          <t>Fashion</t>
        </is>
      </c>
      <c r="D36" s="24" t="n">
        <v>2599048.89</v>
      </c>
      <c r="E36" s="24" t="n">
        <v>1152941.1</v>
      </c>
      <c r="F36" t="n">
        <v>405</v>
      </c>
      <c r="G36" t="n">
        <v>331</v>
      </c>
      <c r="H36" t="n">
        <v>49</v>
      </c>
      <c r="I36" s="10">
        <f>IFERROR(E36/D36,0)</f>
        <v/>
      </c>
      <c r="J36" s="10">
        <f>IFERROR(H36/G36,0)</f>
        <v/>
      </c>
      <c r="K36">
        <f>_xlfn.RANK.EQ(D36,$D$5:$D$524,0)</f>
        <v/>
      </c>
      <c r="L36">
        <f>_xlfn.IFS(K36&lt;=20,"Top 20",K36&gt;500,"Bottom 20",TRUE,"Core")</f>
        <v/>
      </c>
      <c r="M36" s="10">
        <f>SUM($D$5:D36)/SUM($D$5:$D$524)</f>
        <v/>
      </c>
    </row>
    <row r="37">
      <c r="A37" t="inlineStr">
        <is>
          <t>P0164</t>
        </is>
      </c>
      <c r="B37" t="inlineStr">
        <is>
          <t>Aarav Laptops 377</t>
        </is>
      </c>
      <c r="C37" t="inlineStr">
        <is>
          <t>Electronics</t>
        </is>
      </c>
      <c r="D37" s="24" t="n">
        <v>2466245.3</v>
      </c>
      <c r="E37" s="24" t="n">
        <v>232594</v>
      </c>
      <c r="F37" t="n">
        <v>289</v>
      </c>
      <c r="G37" t="n">
        <v>232</v>
      </c>
      <c r="H37" t="n">
        <v>24</v>
      </c>
      <c r="I37" s="10">
        <f>IFERROR(E37/D37,0)</f>
        <v/>
      </c>
      <c r="J37" s="10">
        <f>IFERROR(H37/G37,0)</f>
        <v/>
      </c>
      <c r="K37">
        <f>_xlfn.RANK.EQ(D37,$D$5:$D$524,0)</f>
        <v/>
      </c>
      <c r="L37">
        <f>_xlfn.IFS(K37&lt;=20,"Top 20",K37&gt;500,"Bottom 20",TRUE,"Core")</f>
        <v/>
      </c>
      <c r="M37" s="10">
        <f>SUM($D$5:D37)/SUM($D$5:$D$524)</f>
        <v/>
      </c>
    </row>
    <row r="38">
      <c r="A38" t="inlineStr">
        <is>
          <t>P0109</t>
        </is>
      </c>
      <c r="B38" t="inlineStr">
        <is>
          <t>UrbanLeaf Laptops 166</t>
        </is>
      </c>
      <c r="C38" t="inlineStr">
        <is>
          <t>Electronics</t>
        </is>
      </c>
      <c r="D38" s="24" t="n">
        <v>2331034.09</v>
      </c>
      <c r="E38" s="24" t="n">
        <v>109972.79</v>
      </c>
      <c r="F38" t="n">
        <v>351</v>
      </c>
      <c r="G38" t="n">
        <v>289</v>
      </c>
      <c r="H38" t="n">
        <v>27</v>
      </c>
      <c r="I38" s="10">
        <f>IFERROR(E38/D38,0)</f>
        <v/>
      </c>
      <c r="J38" s="10">
        <f>IFERROR(H38/G38,0)</f>
        <v/>
      </c>
      <c r="K38">
        <f>_xlfn.RANK.EQ(D38,$D$5:$D$524,0)</f>
        <v/>
      </c>
      <c r="L38">
        <f>_xlfn.IFS(K38&lt;=20,"Top 20",K38&gt;500,"Bottom 20",TRUE,"Core")</f>
        <v/>
      </c>
      <c r="M38" s="10">
        <f>SUM($D$5:D38)/SUM($D$5:$D$524)</f>
        <v/>
      </c>
    </row>
    <row r="39">
      <c r="A39" t="inlineStr">
        <is>
          <t>P0050</t>
        </is>
      </c>
      <c r="B39" t="inlineStr">
        <is>
          <t>Aarav Smartphones 386</t>
        </is>
      </c>
      <c r="C39" t="inlineStr">
        <is>
          <t>Electronics</t>
        </is>
      </c>
      <c r="D39" s="24" t="n">
        <v>2197093.72</v>
      </c>
      <c r="E39" s="24" t="n">
        <v>147776.22</v>
      </c>
      <c r="F39" t="n">
        <v>65</v>
      </c>
      <c r="G39" t="n">
        <v>50</v>
      </c>
      <c r="H39" t="n">
        <v>5</v>
      </c>
      <c r="I39" s="10">
        <f>IFERROR(E39/D39,0)</f>
        <v/>
      </c>
      <c r="J39" s="10">
        <f>IFERROR(H39/G39,0)</f>
        <v/>
      </c>
      <c r="K39">
        <f>_xlfn.RANK.EQ(D39,$D$5:$D$524,0)</f>
        <v/>
      </c>
      <c r="L39">
        <f>_xlfn.IFS(K39&lt;=20,"Top 20",K39&gt;500,"Bottom 20",TRUE,"Core")</f>
        <v/>
      </c>
      <c r="M39" s="10">
        <f>SUM($D$5:D39)/SUM($D$5:$D$524)</f>
        <v/>
      </c>
    </row>
    <row r="40">
      <c r="A40" t="inlineStr">
        <is>
          <t>P0335</t>
        </is>
      </c>
      <c r="B40" t="inlineStr">
        <is>
          <t>Ember Smartphones 748</t>
        </is>
      </c>
      <c r="C40" t="inlineStr">
        <is>
          <t>Electronics</t>
        </is>
      </c>
      <c r="D40" s="24" t="n">
        <v>2187451.79</v>
      </c>
      <c r="E40" s="24" t="n">
        <v>145405.64</v>
      </c>
      <c r="F40" t="n">
        <v>163</v>
      </c>
      <c r="G40" t="n">
        <v>136</v>
      </c>
      <c r="H40" t="n">
        <v>8</v>
      </c>
      <c r="I40" s="10">
        <f>IFERROR(E40/D40,0)</f>
        <v/>
      </c>
      <c r="J40" s="10">
        <f>IFERROR(H40/G40,0)</f>
        <v/>
      </c>
      <c r="K40">
        <f>_xlfn.RANK.EQ(D40,$D$5:$D$524,0)</f>
        <v/>
      </c>
      <c r="L40">
        <f>_xlfn.IFS(K40&lt;=20,"Top 20",K40&gt;500,"Bottom 20",TRUE,"Core")</f>
        <v/>
      </c>
      <c r="M40" s="10">
        <f>SUM($D$5:D40)/SUM($D$5:$D$524)</f>
        <v/>
      </c>
    </row>
    <row r="41">
      <c r="A41" t="inlineStr">
        <is>
          <t>P0119</t>
        </is>
      </c>
      <c r="B41" t="inlineStr">
        <is>
          <t>Mitti Storage 577</t>
        </is>
      </c>
      <c r="C41" t="inlineStr">
        <is>
          <t>Home &amp; Kitchen</t>
        </is>
      </c>
      <c r="D41" s="24" t="n">
        <v>2155617.2</v>
      </c>
      <c r="E41" s="24" t="n">
        <v>529637.59</v>
      </c>
      <c r="F41" t="n">
        <v>346</v>
      </c>
      <c r="G41" t="n">
        <v>276</v>
      </c>
      <c r="H41" t="n">
        <v>17</v>
      </c>
      <c r="I41" s="10">
        <f>IFERROR(E41/D41,0)</f>
        <v/>
      </c>
      <c r="J41" s="10">
        <f>IFERROR(H41/G41,0)</f>
        <v/>
      </c>
      <c r="K41">
        <f>_xlfn.RANK.EQ(D41,$D$5:$D$524,0)</f>
        <v/>
      </c>
      <c r="L41">
        <f>_xlfn.IFS(K41&lt;=20,"Top 20",K41&gt;500,"Bottom 20",TRUE,"Core")</f>
        <v/>
      </c>
      <c r="M41" s="10">
        <f>SUM($D$5:D41)/SUM($D$5:$D$524)</f>
        <v/>
      </c>
    </row>
    <row r="42">
      <c r="A42" t="inlineStr">
        <is>
          <t>P0384</t>
        </is>
      </c>
      <c r="B42" t="inlineStr">
        <is>
          <t>Kavya Cookware 141</t>
        </is>
      </c>
      <c r="C42" t="inlineStr">
        <is>
          <t>Home &amp; Kitchen</t>
        </is>
      </c>
      <c r="D42" s="24" t="n">
        <v>2056373.09</v>
      </c>
      <c r="E42" s="24" t="n">
        <v>655184.49</v>
      </c>
      <c r="F42" t="n">
        <v>1057</v>
      </c>
      <c r="G42" t="n">
        <v>843</v>
      </c>
      <c r="H42" t="n">
        <v>53</v>
      </c>
      <c r="I42" s="10">
        <f>IFERROR(E42/D42,0)</f>
        <v/>
      </c>
      <c r="J42" s="10">
        <f>IFERROR(H42/G42,0)</f>
        <v/>
      </c>
      <c r="K42">
        <f>_xlfn.RANK.EQ(D42,$D$5:$D$524,0)</f>
        <v/>
      </c>
      <c r="L42">
        <f>_xlfn.IFS(K42&lt;=20,"Top 20",K42&gt;500,"Bottom 20",TRUE,"Core")</f>
        <v/>
      </c>
      <c r="M42" s="10">
        <f>SUM($D$5:D42)/SUM($D$5:$D$524)</f>
        <v/>
      </c>
    </row>
    <row r="43">
      <c r="A43" t="inlineStr">
        <is>
          <t>P0147</t>
        </is>
      </c>
      <c r="B43" t="inlineStr">
        <is>
          <t>Veltrix Ethnic Wear 357</t>
        </is>
      </c>
      <c r="C43" t="inlineStr">
        <is>
          <t>Fashion</t>
        </is>
      </c>
      <c r="D43" s="24" t="n">
        <v>2052292.47</v>
      </c>
      <c r="E43" s="24" t="n">
        <v>751077.53</v>
      </c>
      <c r="F43" t="n">
        <v>1915</v>
      </c>
      <c r="G43" t="n">
        <v>1524</v>
      </c>
      <c r="H43" t="n">
        <v>256</v>
      </c>
      <c r="I43" s="10">
        <f>IFERROR(E43/D43,0)</f>
        <v/>
      </c>
      <c r="J43" s="10">
        <f>IFERROR(H43/G43,0)</f>
        <v/>
      </c>
      <c r="K43">
        <f>_xlfn.RANK.EQ(D43,$D$5:$D$524,0)</f>
        <v/>
      </c>
      <c r="L43">
        <f>_xlfn.IFS(K43&lt;=20,"Top 20",K43&gt;500,"Bottom 20",TRUE,"Core")</f>
        <v/>
      </c>
      <c r="M43" s="10">
        <f>SUM($D$5:D43)/SUM($D$5:$D$524)</f>
        <v/>
      </c>
    </row>
    <row r="44">
      <c r="A44" t="inlineStr">
        <is>
          <t>P0514</t>
        </is>
      </c>
      <c r="B44" t="inlineStr">
        <is>
          <t>Kavya Women Apparel 868</t>
        </is>
      </c>
      <c r="C44" t="inlineStr">
        <is>
          <t>Fashion</t>
        </is>
      </c>
      <c r="D44" s="24" t="n">
        <v>2021178.29</v>
      </c>
      <c r="E44" s="24" t="n">
        <v>950200.24</v>
      </c>
      <c r="F44" t="n">
        <v>802</v>
      </c>
      <c r="G44" t="n">
        <v>655</v>
      </c>
      <c r="H44" t="n">
        <v>129</v>
      </c>
      <c r="I44" s="10">
        <f>IFERROR(E44/D44,0)</f>
        <v/>
      </c>
      <c r="J44" s="10">
        <f>IFERROR(H44/G44,0)</f>
        <v/>
      </c>
      <c r="K44">
        <f>_xlfn.RANK.EQ(D44,$D$5:$D$524,0)</f>
        <v/>
      </c>
      <c r="L44">
        <f>_xlfn.IFS(K44&lt;=20,"Top 20",K44&gt;500,"Bottom 20",TRUE,"Core")</f>
        <v/>
      </c>
      <c r="M44" s="10">
        <f>SUM($D$5:D44)/SUM($D$5:$D$524)</f>
        <v/>
      </c>
    </row>
    <row r="45">
      <c r="A45" t="inlineStr">
        <is>
          <t>P0511</t>
        </is>
      </c>
      <c r="B45" t="inlineStr">
        <is>
          <t>Kriti Audio 335</t>
        </is>
      </c>
      <c r="C45" t="inlineStr">
        <is>
          <t>Electronics</t>
        </is>
      </c>
      <c r="D45" s="24" t="n">
        <v>1973080.25</v>
      </c>
      <c r="E45" s="24" t="n">
        <v>166041.98</v>
      </c>
      <c r="F45" t="n">
        <v>136</v>
      </c>
      <c r="G45" t="n">
        <v>107</v>
      </c>
      <c r="H45" t="n">
        <v>7</v>
      </c>
      <c r="I45" s="10">
        <f>IFERROR(E45/D45,0)</f>
        <v/>
      </c>
      <c r="J45" s="10">
        <f>IFERROR(H45/G45,0)</f>
        <v/>
      </c>
      <c r="K45">
        <f>_xlfn.RANK.EQ(D45,$D$5:$D$524,0)</f>
        <v/>
      </c>
      <c r="L45">
        <f>_xlfn.IFS(K45&lt;=20,"Top 20",K45&gt;500,"Bottom 20",TRUE,"Core")</f>
        <v/>
      </c>
      <c r="M45" s="10">
        <f>SUM($D$5:D45)/SUM($D$5:$D$524)</f>
        <v/>
      </c>
    </row>
    <row r="46">
      <c r="A46" t="inlineStr">
        <is>
          <t>P0449</t>
        </is>
      </c>
      <c r="B46" t="inlineStr">
        <is>
          <t>Veltrix Wearables 397</t>
        </is>
      </c>
      <c r="C46" t="inlineStr">
        <is>
          <t>Electronics</t>
        </is>
      </c>
      <c r="D46" s="24" t="n">
        <v>1930330.75</v>
      </c>
      <c r="E46" s="24" t="n">
        <v>85790.87</v>
      </c>
      <c r="F46" t="n">
        <v>201</v>
      </c>
      <c r="G46" t="n">
        <v>163</v>
      </c>
      <c r="H46" t="n">
        <v>13</v>
      </c>
      <c r="I46" s="10">
        <f>IFERROR(E46/D46,0)</f>
        <v/>
      </c>
      <c r="J46" s="10">
        <f>IFERROR(H46/G46,0)</f>
        <v/>
      </c>
      <c r="K46">
        <f>_xlfn.RANK.EQ(D46,$D$5:$D$524,0)</f>
        <v/>
      </c>
      <c r="L46">
        <f>_xlfn.IFS(K46&lt;=20,"Top 20",K46&gt;500,"Bottom 20",TRUE,"Core")</f>
        <v/>
      </c>
      <c r="M46" s="10">
        <f>SUM($D$5:D46)/SUM($D$5:$D$524)</f>
        <v/>
      </c>
    </row>
    <row r="47">
      <c r="A47" t="inlineStr">
        <is>
          <t>P0287</t>
        </is>
      </c>
      <c r="B47" t="inlineStr">
        <is>
          <t>Nexora Audio 188</t>
        </is>
      </c>
      <c r="C47" t="inlineStr">
        <is>
          <t>Electronics</t>
        </is>
      </c>
      <c r="D47" s="24" t="n">
        <v>1864145.77</v>
      </c>
      <c r="E47" s="24" t="n">
        <v>196556.7</v>
      </c>
      <c r="F47" t="n">
        <v>82</v>
      </c>
      <c r="G47" t="n">
        <v>63</v>
      </c>
      <c r="H47" t="n">
        <v>8</v>
      </c>
      <c r="I47" s="10">
        <f>IFERROR(E47/D47,0)</f>
        <v/>
      </c>
      <c r="J47" s="10">
        <f>IFERROR(H47/G47,0)</f>
        <v/>
      </c>
      <c r="K47">
        <f>_xlfn.RANK.EQ(D47,$D$5:$D$524,0)</f>
        <v/>
      </c>
      <c r="L47">
        <f>_xlfn.IFS(K47&lt;=20,"Top 20",K47&gt;500,"Bottom 20",TRUE,"Core")</f>
        <v/>
      </c>
      <c r="M47" s="10">
        <f>SUM($D$5:D47)/SUM($D$5:$D$524)</f>
        <v/>
      </c>
    </row>
    <row r="48">
      <c r="A48" t="inlineStr">
        <is>
          <t>P0060</t>
        </is>
      </c>
      <c r="B48" t="inlineStr">
        <is>
          <t>Trendo Wearables 544</t>
        </is>
      </c>
      <c r="C48" t="inlineStr">
        <is>
          <t>Electronics</t>
        </is>
      </c>
      <c r="D48" s="24" t="n">
        <v>1841657.81</v>
      </c>
      <c r="E48" s="24" t="n">
        <v>255619.38</v>
      </c>
      <c r="F48" t="n">
        <v>108</v>
      </c>
      <c r="G48" t="n">
        <v>84</v>
      </c>
      <c r="H48" t="n">
        <v>9</v>
      </c>
      <c r="I48" s="10">
        <f>IFERROR(E48/D48,0)</f>
        <v/>
      </c>
      <c r="J48" s="10">
        <f>IFERROR(H48/G48,0)</f>
        <v/>
      </c>
      <c r="K48">
        <f>_xlfn.RANK.EQ(D48,$D$5:$D$524,0)</f>
        <v/>
      </c>
      <c r="L48">
        <f>_xlfn.IFS(K48&lt;=20,"Top 20",K48&gt;500,"Bottom 20",TRUE,"Core")</f>
        <v/>
      </c>
      <c r="M48" s="10">
        <f>SUM($D$5:D48)/SUM($D$5:$D$524)</f>
        <v/>
      </c>
    </row>
    <row r="49">
      <c r="A49" t="inlineStr">
        <is>
          <t>P0415</t>
        </is>
      </c>
      <c r="B49" t="inlineStr">
        <is>
          <t>Kavya Audio 384</t>
        </is>
      </c>
      <c r="C49" t="inlineStr">
        <is>
          <t>Electronics</t>
        </is>
      </c>
      <c r="D49" s="24" t="n">
        <v>1836178.57</v>
      </c>
      <c r="E49" s="24" t="n">
        <v>140067.33</v>
      </c>
      <c r="F49" t="n">
        <v>162</v>
      </c>
      <c r="G49" t="n">
        <v>126</v>
      </c>
      <c r="H49" t="n">
        <v>12</v>
      </c>
      <c r="I49" s="10">
        <f>IFERROR(E49/D49,0)</f>
        <v/>
      </c>
      <c r="J49" s="10">
        <f>IFERROR(H49/G49,0)</f>
        <v/>
      </c>
      <c r="K49">
        <f>_xlfn.RANK.EQ(D49,$D$5:$D$524,0)</f>
        <v/>
      </c>
      <c r="L49">
        <f>_xlfn.IFS(K49&lt;=20,"Top 20",K49&gt;500,"Bottom 20",TRUE,"Core")</f>
        <v/>
      </c>
      <c r="M49" s="10">
        <f>SUM($D$5:D49)/SUM($D$5:$D$524)</f>
        <v/>
      </c>
    </row>
    <row r="50">
      <c r="A50" t="inlineStr">
        <is>
          <t>P0458</t>
        </is>
      </c>
      <c r="B50" t="inlineStr">
        <is>
          <t>Kavya Furnishing 361</t>
        </is>
      </c>
      <c r="C50" t="inlineStr">
        <is>
          <t>Home &amp; Kitchen</t>
        </is>
      </c>
      <c r="D50" s="24" t="n">
        <v>1788976.96</v>
      </c>
      <c r="E50" s="24" t="n">
        <v>688762.65</v>
      </c>
      <c r="F50" t="n">
        <v>541</v>
      </c>
      <c r="G50" t="n">
        <v>431</v>
      </c>
      <c r="H50" t="n">
        <v>28</v>
      </c>
      <c r="I50" s="10">
        <f>IFERROR(E50/D50,0)</f>
        <v/>
      </c>
      <c r="J50" s="10">
        <f>IFERROR(H50/G50,0)</f>
        <v/>
      </c>
      <c r="K50">
        <f>_xlfn.RANK.EQ(D50,$D$5:$D$524,0)</f>
        <v/>
      </c>
      <c r="L50">
        <f>_xlfn.IFS(K50&lt;=20,"Top 20",K50&gt;500,"Bottom 20",TRUE,"Core")</f>
        <v/>
      </c>
      <c r="M50" s="10">
        <f>SUM($D$5:D50)/SUM($D$5:$D$524)</f>
        <v/>
      </c>
    </row>
    <row r="51">
      <c r="A51" t="inlineStr">
        <is>
          <t>P0409</t>
        </is>
      </c>
      <c r="B51" t="inlineStr">
        <is>
          <t>Solace Audio 143</t>
        </is>
      </c>
      <c r="C51" t="inlineStr">
        <is>
          <t>Electronics</t>
        </is>
      </c>
      <c r="D51" s="24" t="n">
        <v>1769226.59</v>
      </c>
      <c r="E51" s="24" t="n">
        <v>170690.63</v>
      </c>
      <c r="F51" t="n">
        <v>130</v>
      </c>
      <c r="G51" t="n">
        <v>109</v>
      </c>
      <c r="H51" t="n">
        <v>5</v>
      </c>
      <c r="I51" s="10">
        <f>IFERROR(E51/D51,0)</f>
        <v/>
      </c>
      <c r="J51" s="10">
        <f>IFERROR(H51/G51,0)</f>
        <v/>
      </c>
      <c r="K51">
        <f>_xlfn.RANK.EQ(D51,$D$5:$D$524,0)</f>
        <v/>
      </c>
      <c r="L51">
        <f>_xlfn.IFS(K51&lt;=20,"Top 20",K51&gt;500,"Bottom 20",TRUE,"Core")</f>
        <v/>
      </c>
      <c r="M51" s="10">
        <f>SUM($D$5:D51)/SUM($D$5:$D$524)</f>
        <v/>
      </c>
    </row>
    <row r="52">
      <c r="A52" t="inlineStr">
        <is>
          <t>P0150</t>
        </is>
      </c>
      <c r="B52" t="inlineStr">
        <is>
          <t>Solace Laptops 506</t>
        </is>
      </c>
      <c r="C52" t="inlineStr">
        <is>
          <t>Electronics</t>
        </is>
      </c>
      <c r="D52" s="24" t="n">
        <v>1713852.28</v>
      </c>
      <c r="E52" s="24" t="n">
        <v>113813.96</v>
      </c>
      <c r="F52" t="n">
        <v>183</v>
      </c>
      <c r="G52" t="n">
        <v>146</v>
      </c>
      <c r="H52" t="n">
        <v>20</v>
      </c>
      <c r="I52" s="10">
        <f>IFERROR(E52/D52,0)</f>
        <v/>
      </c>
      <c r="J52" s="10">
        <f>IFERROR(H52/G52,0)</f>
        <v/>
      </c>
      <c r="K52">
        <f>_xlfn.RANK.EQ(D52,$D$5:$D$524,0)</f>
        <v/>
      </c>
      <c r="L52">
        <f>_xlfn.IFS(K52&lt;=20,"Top 20",K52&gt;500,"Bottom 20",TRUE,"Core")</f>
        <v/>
      </c>
      <c r="M52" s="10">
        <f>SUM($D$5:D52)/SUM($D$5:$D$524)</f>
        <v/>
      </c>
    </row>
    <row r="53">
      <c r="A53" t="inlineStr">
        <is>
          <t>P0474</t>
        </is>
      </c>
      <c r="B53" t="inlineStr">
        <is>
          <t>Veltrix Accessories 195</t>
        </is>
      </c>
      <c r="C53" t="inlineStr">
        <is>
          <t>Electronics</t>
        </is>
      </c>
      <c r="D53" s="24" t="n">
        <v>1711281.83</v>
      </c>
      <c r="E53" s="24" t="n">
        <v>111267.95</v>
      </c>
      <c r="F53" t="n">
        <v>278</v>
      </c>
      <c r="G53" t="n">
        <v>220</v>
      </c>
      <c r="H53" t="n">
        <v>20</v>
      </c>
      <c r="I53" s="10">
        <f>IFERROR(E53/D53,0)</f>
        <v/>
      </c>
      <c r="J53" s="10">
        <f>IFERROR(H53/G53,0)</f>
        <v/>
      </c>
      <c r="K53">
        <f>_xlfn.RANK.EQ(D53,$D$5:$D$524,0)</f>
        <v/>
      </c>
      <c r="L53">
        <f>_xlfn.IFS(K53&lt;=20,"Top 20",K53&gt;500,"Bottom 20",TRUE,"Core")</f>
        <v/>
      </c>
      <c r="M53" s="10">
        <f>SUM($D$5:D53)/SUM($D$5:$D$524)</f>
        <v/>
      </c>
    </row>
    <row r="54">
      <c r="A54" t="inlineStr">
        <is>
          <t>P0294</t>
        </is>
      </c>
      <c r="B54" t="inlineStr">
        <is>
          <t>UrbanLeaf Wearables 107</t>
        </is>
      </c>
      <c r="C54" t="inlineStr">
        <is>
          <t>Electronics</t>
        </is>
      </c>
      <c r="D54" s="24" t="n">
        <v>1705015</v>
      </c>
      <c r="E54" s="24" t="n">
        <v>65100.9</v>
      </c>
      <c r="F54" t="n">
        <v>138</v>
      </c>
      <c r="G54" t="n">
        <v>115</v>
      </c>
      <c r="H54" t="n">
        <v>10</v>
      </c>
      <c r="I54" s="10">
        <f>IFERROR(E54/D54,0)</f>
        <v/>
      </c>
      <c r="J54" s="10">
        <f>IFERROR(H54/G54,0)</f>
        <v/>
      </c>
      <c r="K54">
        <f>_xlfn.RANK.EQ(D54,$D$5:$D$524,0)</f>
        <v/>
      </c>
      <c r="L54">
        <f>_xlfn.IFS(K54&lt;=20,"Top 20",K54&gt;500,"Bottom 20",TRUE,"Core")</f>
        <v/>
      </c>
      <c r="M54" s="10">
        <f>SUM($D$5:D54)/SUM($D$5:$D$524)</f>
        <v/>
      </c>
    </row>
    <row r="55">
      <c r="A55" t="inlineStr">
        <is>
          <t>P0123</t>
        </is>
      </c>
      <c r="B55" t="inlineStr">
        <is>
          <t>Orbit Audio 691</t>
        </is>
      </c>
      <c r="C55" t="inlineStr">
        <is>
          <t>Electronics</t>
        </is>
      </c>
      <c r="D55" s="24" t="n">
        <v>1677789.18</v>
      </c>
      <c r="E55" s="24" t="n">
        <v>113887.13</v>
      </c>
      <c r="F55" t="n">
        <v>72</v>
      </c>
      <c r="G55" t="n">
        <v>59</v>
      </c>
      <c r="H55" t="n">
        <v>5</v>
      </c>
      <c r="I55" s="10">
        <f>IFERROR(E55/D55,0)</f>
        <v/>
      </c>
      <c r="J55" s="10">
        <f>IFERROR(H55/G55,0)</f>
        <v/>
      </c>
      <c r="K55">
        <f>_xlfn.RANK.EQ(D55,$D$5:$D$524,0)</f>
        <v/>
      </c>
      <c r="L55">
        <f>_xlfn.IFS(K55&lt;=20,"Top 20",K55&gt;500,"Bottom 20",TRUE,"Core")</f>
        <v/>
      </c>
      <c r="M55" s="10">
        <f>SUM($D$5:D55)/SUM($D$5:$D$524)</f>
        <v/>
      </c>
    </row>
    <row r="56">
      <c r="A56" t="inlineStr">
        <is>
          <t>P0085</t>
        </is>
      </c>
      <c r="B56" t="inlineStr">
        <is>
          <t>Orbit Accessories 471</t>
        </is>
      </c>
      <c r="C56" t="inlineStr">
        <is>
          <t>Electronics</t>
        </is>
      </c>
      <c r="D56" s="24" t="n">
        <v>1653124.36</v>
      </c>
      <c r="E56" s="24" t="n">
        <v>163500.27</v>
      </c>
      <c r="F56" t="n">
        <v>188</v>
      </c>
      <c r="G56" t="n">
        <v>153</v>
      </c>
      <c r="H56" t="n">
        <v>12</v>
      </c>
      <c r="I56" s="10">
        <f>IFERROR(E56/D56,0)</f>
        <v/>
      </c>
      <c r="J56" s="10">
        <f>IFERROR(H56/G56,0)</f>
        <v/>
      </c>
      <c r="K56">
        <f>_xlfn.RANK.EQ(D56,$D$5:$D$524,0)</f>
        <v/>
      </c>
      <c r="L56">
        <f>_xlfn.IFS(K56&lt;=20,"Top 20",K56&gt;500,"Bottom 20",TRUE,"Core")</f>
        <v/>
      </c>
      <c r="M56" s="10">
        <f>SUM($D$5:D56)/SUM($D$5:$D$524)</f>
        <v/>
      </c>
    </row>
    <row r="57">
      <c r="A57" t="inlineStr">
        <is>
          <t>P0424</t>
        </is>
      </c>
      <c r="B57" t="inlineStr">
        <is>
          <t>UrbanLeaf Laptops 529</t>
        </is>
      </c>
      <c r="C57" t="inlineStr">
        <is>
          <t>Electronics</t>
        </is>
      </c>
      <c r="D57" s="24" t="n">
        <v>1603712.5</v>
      </c>
      <c r="E57" s="24" t="n">
        <v>197206.3</v>
      </c>
      <c r="F57" t="n">
        <v>135</v>
      </c>
      <c r="G57" t="n">
        <v>101</v>
      </c>
      <c r="H57" t="n">
        <v>14</v>
      </c>
      <c r="I57" s="10">
        <f>IFERROR(E57/D57,0)</f>
        <v/>
      </c>
      <c r="J57" s="10">
        <f>IFERROR(H57/G57,0)</f>
        <v/>
      </c>
      <c r="K57">
        <f>_xlfn.RANK.EQ(D57,$D$5:$D$524,0)</f>
        <v/>
      </c>
      <c r="L57">
        <f>_xlfn.IFS(K57&lt;=20,"Top 20",K57&gt;500,"Bottom 20",TRUE,"Core")</f>
        <v/>
      </c>
      <c r="M57" s="10">
        <f>SUM($D$5:D57)/SUM($D$5:$D$524)</f>
        <v/>
      </c>
    </row>
    <row r="58">
      <c r="A58" t="inlineStr">
        <is>
          <t>P0154</t>
        </is>
      </c>
      <c r="B58" t="inlineStr">
        <is>
          <t>Ember Cookware 259</t>
        </is>
      </c>
      <c r="C58" t="inlineStr">
        <is>
          <t>Home &amp; Kitchen</t>
        </is>
      </c>
      <c r="D58" s="24" t="n">
        <v>1585456.92</v>
      </c>
      <c r="E58" s="24" t="n">
        <v>508508.8</v>
      </c>
      <c r="F58" t="n">
        <v>343</v>
      </c>
      <c r="G58" t="n">
        <v>279</v>
      </c>
      <c r="H58" t="n">
        <v>12</v>
      </c>
      <c r="I58" s="10">
        <f>IFERROR(E58/D58,0)</f>
        <v/>
      </c>
      <c r="J58" s="10">
        <f>IFERROR(H58/G58,0)</f>
        <v/>
      </c>
      <c r="K58">
        <f>_xlfn.RANK.EQ(D58,$D$5:$D$524,0)</f>
        <v/>
      </c>
      <c r="L58">
        <f>_xlfn.IFS(K58&lt;=20,"Top 20",K58&gt;500,"Bottom 20",TRUE,"Core")</f>
        <v/>
      </c>
      <c r="M58" s="10">
        <f>SUM($D$5:D58)/SUM($D$5:$D$524)</f>
        <v/>
      </c>
    </row>
    <row r="59">
      <c r="A59" t="inlineStr">
        <is>
          <t>P0410</t>
        </is>
      </c>
      <c r="B59" t="inlineStr">
        <is>
          <t>Solace Staples 780</t>
        </is>
      </c>
      <c r="C59" t="inlineStr">
        <is>
          <t>Grocery</t>
        </is>
      </c>
      <c r="D59" s="24" t="n">
        <v>1584156.39</v>
      </c>
      <c r="E59" s="24" t="n">
        <v>244090.29</v>
      </c>
      <c r="F59" t="n">
        <v>4283</v>
      </c>
      <c r="G59" t="n">
        <v>1642</v>
      </c>
      <c r="H59" t="n">
        <v>23</v>
      </c>
      <c r="I59" s="10">
        <f>IFERROR(E59/D59,0)</f>
        <v/>
      </c>
      <c r="J59" s="10">
        <f>IFERROR(H59/G59,0)</f>
        <v/>
      </c>
      <c r="K59">
        <f>_xlfn.RANK.EQ(D59,$D$5:$D$524,0)</f>
        <v/>
      </c>
      <c r="L59">
        <f>_xlfn.IFS(K59&lt;=20,"Top 20",K59&gt;500,"Bottom 20",TRUE,"Core")</f>
        <v/>
      </c>
      <c r="M59" s="10">
        <f>SUM($D$5:D59)/SUM($D$5:$D$524)</f>
        <v/>
      </c>
    </row>
    <row r="60">
      <c r="A60" t="inlineStr">
        <is>
          <t>P0290</t>
        </is>
      </c>
      <c r="B60" t="inlineStr">
        <is>
          <t>Orbit Accessories 658</t>
        </is>
      </c>
      <c r="C60" t="inlineStr">
        <is>
          <t>Electronics</t>
        </is>
      </c>
      <c r="D60" s="24" t="n">
        <v>1539954.47</v>
      </c>
      <c r="E60" s="24" t="n">
        <v>103686.25</v>
      </c>
      <c r="F60" t="n">
        <v>115</v>
      </c>
      <c r="G60" t="n">
        <v>96</v>
      </c>
      <c r="H60" t="n">
        <v>6</v>
      </c>
      <c r="I60" s="10">
        <f>IFERROR(E60/D60,0)</f>
        <v/>
      </c>
      <c r="J60" s="10">
        <f>IFERROR(H60/G60,0)</f>
        <v/>
      </c>
      <c r="K60">
        <f>_xlfn.RANK.EQ(D60,$D$5:$D$524,0)</f>
        <v/>
      </c>
      <c r="L60">
        <f>_xlfn.IFS(K60&lt;=20,"Top 20",K60&gt;500,"Bottom 20",TRUE,"Core")</f>
        <v/>
      </c>
      <c r="M60" s="10">
        <f>SUM($D$5:D60)/SUM($D$5:$D$524)</f>
        <v/>
      </c>
    </row>
    <row r="61">
      <c r="A61" t="inlineStr">
        <is>
          <t>P0289</t>
        </is>
      </c>
      <c r="B61" t="inlineStr">
        <is>
          <t>Orbit Cookware 268</t>
        </is>
      </c>
      <c r="C61" t="inlineStr">
        <is>
          <t>Home &amp; Kitchen</t>
        </is>
      </c>
      <c r="D61" s="24" t="n">
        <v>1522970.66</v>
      </c>
      <c r="E61" s="24" t="n">
        <v>384124.15</v>
      </c>
      <c r="F61" t="n">
        <v>406</v>
      </c>
      <c r="G61" t="n">
        <v>334</v>
      </c>
      <c r="H61" t="n">
        <v>31</v>
      </c>
      <c r="I61" s="10">
        <f>IFERROR(E61/D61,0)</f>
        <v/>
      </c>
      <c r="J61" s="10">
        <f>IFERROR(H61/G61,0)</f>
        <v/>
      </c>
      <c r="K61">
        <f>_xlfn.RANK.EQ(D61,$D$5:$D$524,0)</f>
        <v/>
      </c>
      <c r="L61">
        <f>_xlfn.IFS(K61&lt;=20,"Top 20",K61&gt;500,"Bottom 20",TRUE,"Core")</f>
        <v/>
      </c>
      <c r="M61" s="10">
        <f>SUM($D$5:D61)/SUM($D$5:$D$524)</f>
        <v/>
      </c>
    </row>
    <row r="62">
      <c r="A62" t="inlineStr">
        <is>
          <t>P0230</t>
        </is>
      </c>
      <c r="B62" t="inlineStr">
        <is>
          <t>UrbanLeaf Smartphones 938</t>
        </is>
      </c>
      <c r="C62" t="inlineStr">
        <is>
          <t>Electronics</t>
        </is>
      </c>
      <c r="D62" s="24" t="n">
        <v>1483287.93</v>
      </c>
      <c r="E62" s="24" t="n">
        <v>206997.02</v>
      </c>
      <c r="F62" t="n">
        <v>231</v>
      </c>
      <c r="G62" t="n">
        <v>188</v>
      </c>
      <c r="H62" t="n">
        <v>16</v>
      </c>
      <c r="I62" s="10">
        <f>IFERROR(E62/D62,0)</f>
        <v/>
      </c>
      <c r="J62" s="10">
        <f>IFERROR(H62/G62,0)</f>
        <v/>
      </c>
      <c r="K62">
        <f>_xlfn.RANK.EQ(D62,$D$5:$D$524,0)</f>
        <v/>
      </c>
      <c r="L62">
        <f>_xlfn.IFS(K62&lt;=20,"Top 20",K62&gt;500,"Bottom 20",TRUE,"Core")</f>
        <v/>
      </c>
      <c r="M62" s="10">
        <f>SUM($D$5:D62)/SUM($D$5:$D$524)</f>
        <v/>
      </c>
    </row>
    <row r="63">
      <c r="A63" t="inlineStr">
        <is>
          <t>P0407</t>
        </is>
      </c>
      <c r="B63" t="inlineStr">
        <is>
          <t>Mitti Ethnic Wear 412</t>
        </is>
      </c>
      <c r="C63" t="inlineStr">
        <is>
          <t>Fashion</t>
        </is>
      </c>
      <c r="D63" s="24" t="n">
        <v>1438269.7</v>
      </c>
      <c r="E63" s="24" t="n">
        <v>563965.21</v>
      </c>
      <c r="F63" t="n">
        <v>503</v>
      </c>
      <c r="G63" t="n">
        <v>387</v>
      </c>
      <c r="H63" t="n">
        <v>68</v>
      </c>
      <c r="I63" s="10">
        <f>IFERROR(E63/D63,0)</f>
        <v/>
      </c>
      <c r="J63" s="10">
        <f>IFERROR(H63/G63,0)</f>
        <v/>
      </c>
      <c r="K63">
        <f>_xlfn.RANK.EQ(D63,$D$5:$D$524,0)</f>
        <v/>
      </c>
      <c r="L63">
        <f>_xlfn.IFS(K63&lt;=20,"Top 20",K63&gt;500,"Bottom 20",TRUE,"Core")</f>
        <v/>
      </c>
      <c r="M63" s="10">
        <f>SUM($D$5:D63)/SUM($D$5:$D$524)</f>
        <v/>
      </c>
    </row>
    <row r="64">
      <c r="A64" t="inlineStr">
        <is>
          <t>P0155</t>
        </is>
      </c>
      <c r="B64" t="inlineStr">
        <is>
          <t>Nexora Laptops 391</t>
        </is>
      </c>
      <c r="C64" t="inlineStr">
        <is>
          <t>Electronics</t>
        </is>
      </c>
      <c r="D64" s="24" t="n">
        <v>1410989.73</v>
      </c>
      <c r="E64" s="24" t="n">
        <v>164794.64</v>
      </c>
      <c r="F64" t="n">
        <v>100</v>
      </c>
      <c r="G64" t="n">
        <v>78</v>
      </c>
      <c r="H64" t="n">
        <v>7</v>
      </c>
      <c r="I64" s="10">
        <f>IFERROR(E64/D64,0)</f>
        <v/>
      </c>
      <c r="J64" s="10">
        <f>IFERROR(H64/G64,0)</f>
        <v/>
      </c>
      <c r="K64">
        <f>_xlfn.RANK.EQ(D64,$D$5:$D$524,0)</f>
        <v/>
      </c>
      <c r="L64">
        <f>_xlfn.IFS(K64&lt;=20,"Top 20",K64&gt;500,"Bottom 20",TRUE,"Core")</f>
        <v/>
      </c>
      <c r="M64" s="10">
        <f>SUM($D$5:D64)/SUM($D$5:$D$524)</f>
        <v/>
      </c>
    </row>
    <row r="65">
      <c r="A65" t="inlineStr">
        <is>
          <t>P0437</t>
        </is>
      </c>
      <c r="B65" t="inlineStr">
        <is>
          <t>Nexora Smartphones 240</t>
        </is>
      </c>
      <c r="C65" t="inlineStr">
        <is>
          <t>Electronics</t>
        </is>
      </c>
      <c r="D65" s="24" t="n">
        <v>1385842.82</v>
      </c>
      <c r="E65" s="24" t="n">
        <v>156481.37</v>
      </c>
      <c r="F65" t="n">
        <v>139</v>
      </c>
      <c r="G65" t="n">
        <v>110</v>
      </c>
      <c r="H65" t="n">
        <v>7</v>
      </c>
      <c r="I65" s="10">
        <f>IFERROR(E65/D65,0)</f>
        <v/>
      </c>
      <c r="J65" s="10">
        <f>IFERROR(H65/G65,0)</f>
        <v/>
      </c>
      <c r="K65">
        <f>_xlfn.RANK.EQ(D65,$D$5:$D$524,0)</f>
        <v/>
      </c>
      <c r="L65">
        <f>_xlfn.IFS(K65&lt;=20,"Top 20",K65&gt;500,"Bottom 20",TRUE,"Core")</f>
        <v/>
      </c>
      <c r="M65" s="10">
        <f>SUM($D$5:D65)/SUM($D$5:$D$524)</f>
        <v/>
      </c>
    </row>
    <row r="66">
      <c r="A66" t="inlineStr">
        <is>
          <t>P0072</t>
        </is>
      </c>
      <c r="B66" t="inlineStr">
        <is>
          <t>Kavya Appliances 154</t>
        </is>
      </c>
      <c r="C66" t="inlineStr">
        <is>
          <t>Home &amp; Kitchen</t>
        </is>
      </c>
      <c r="D66" s="24" t="n">
        <v>1382766.85</v>
      </c>
      <c r="E66" s="24" t="n">
        <v>394278.65</v>
      </c>
      <c r="F66" t="n">
        <v>690</v>
      </c>
      <c r="G66" t="n">
        <v>540</v>
      </c>
      <c r="H66" t="n">
        <v>37</v>
      </c>
      <c r="I66" s="10">
        <f>IFERROR(E66/D66,0)</f>
        <v/>
      </c>
      <c r="J66" s="10">
        <f>IFERROR(H66/G66,0)</f>
        <v/>
      </c>
      <c r="K66">
        <f>_xlfn.RANK.EQ(D66,$D$5:$D$524,0)</f>
        <v/>
      </c>
      <c r="L66">
        <f>_xlfn.IFS(K66&lt;=20,"Top 20",K66&gt;500,"Bottom 20",TRUE,"Core")</f>
        <v/>
      </c>
      <c r="M66" s="10">
        <f>SUM($D$5:D66)/SUM($D$5:$D$524)</f>
        <v/>
      </c>
    </row>
    <row r="67">
      <c r="A67" t="inlineStr">
        <is>
          <t>P0395</t>
        </is>
      </c>
      <c r="B67" t="inlineStr">
        <is>
          <t>Lumio Laptops 715</t>
        </is>
      </c>
      <c r="C67" t="inlineStr">
        <is>
          <t>Electronics</t>
        </is>
      </c>
      <c r="D67" s="24" t="n">
        <v>1370445.97</v>
      </c>
      <c r="E67" s="24" t="n">
        <v>95201.67</v>
      </c>
      <c r="F67" t="n">
        <v>265</v>
      </c>
      <c r="G67" t="n">
        <v>209</v>
      </c>
      <c r="H67" t="n">
        <v>13</v>
      </c>
      <c r="I67" s="10">
        <f>IFERROR(E67/D67,0)</f>
        <v/>
      </c>
      <c r="J67" s="10">
        <f>IFERROR(H67/G67,0)</f>
        <v/>
      </c>
      <c r="K67">
        <f>_xlfn.RANK.EQ(D67,$D$5:$D$524,0)</f>
        <v/>
      </c>
      <c r="L67">
        <f>_xlfn.IFS(K67&lt;=20,"Top 20",K67&gt;500,"Bottom 20",TRUE,"Core")</f>
        <v/>
      </c>
      <c r="M67" s="10">
        <f>SUM($D$5:D67)/SUM($D$5:$D$524)</f>
        <v/>
      </c>
    </row>
    <row r="68">
      <c r="A68" t="inlineStr">
        <is>
          <t>P0193</t>
        </is>
      </c>
      <c r="B68" t="inlineStr">
        <is>
          <t>Zephyr Laptops 432</t>
        </is>
      </c>
      <c r="C68" t="inlineStr">
        <is>
          <t>Electronics</t>
        </is>
      </c>
      <c r="D68" s="24" t="n">
        <v>1370418.3</v>
      </c>
      <c r="E68" s="24" t="n">
        <v>120093.49</v>
      </c>
      <c r="F68" t="n">
        <v>123</v>
      </c>
      <c r="G68" t="n">
        <v>101</v>
      </c>
      <c r="H68" t="n">
        <v>6</v>
      </c>
      <c r="I68" s="10">
        <f>IFERROR(E68/D68,0)</f>
        <v/>
      </c>
      <c r="J68" s="10">
        <f>IFERROR(H68/G68,0)</f>
        <v/>
      </c>
      <c r="K68">
        <f>_xlfn.RANK.EQ(D68,$D$5:$D$524,0)</f>
        <v/>
      </c>
      <c r="L68">
        <f>_xlfn.IFS(K68&lt;=20,"Top 20",K68&gt;500,"Bottom 20",TRUE,"Core")</f>
        <v/>
      </c>
      <c r="M68" s="10">
        <f>SUM($D$5:D68)/SUM($D$5:$D$524)</f>
        <v/>
      </c>
    </row>
    <row r="69">
      <c r="A69" t="inlineStr">
        <is>
          <t>P0457</t>
        </is>
      </c>
      <c r="B69" t="inlineStr">
        <is>
          <t>Mitti Snacks 899</t>
        </is>
      </c>
      <c r="C69" t="inlineStr">
        <is>
          <t>Grocery</t>
        </is>
      </c>
      <c r="D69" s="24" t="n">
        <v>1369486.74</v>
      </c>
      <c r="E69" s="24" t="n">
        <v>194174.35</v>
      </c>
      <c r="F69" t="n">
        <v>1508</v>
      </c>
      <c r="G69" t="n">
        <v>572</v>
      </c>
      <c r="H69" t="n">
        <v>9</v>
      </c>
      <c r="I69" s="10">
        <f>IFERROR(E69/D69,0)</f>
        <v/>
      </c>
      <c r="J69" s="10">
        <f>IFERROR(H69/G69,0)</f>
        <v/>
      </c>
      <c r="K69">
        <f>_xlfn.RANK.EQ(D69,$D$5:$D$524,0)</f>
        <v/>
      </c>
      <c r="L69">
        <f>_xlfn.IFS(K69&lt;=20,"Top 20",K69&gt;500,"Bottom 20",TRUE,"Core")</f>
        <v/>
      </c>
      <c r="M69" s="10">
        <f>SUM($D$5:D69)/SUM($D$5:$D$524)</f>
        <v/>
      </c>
    </row>
    <row r="70">
      <c r="A70" t="inlineStr">
        <is>
          <t>P0259</t>
        </is>
      </c>
      <c r="B70" t="inlineStr">
        <is>
          <t>Vayu Smartphones 121</t>
        </is>
      </c>
      <c r="C70" t="inlineStr">
        <is>
          <t>Electronics</t>
        </is>
      </c>
      <c r="D70" s="24" t="n">
        <v>1368308.22</v>
      </c>
      <c r="E70" s="24" t="n">
        <v>94920.48</v>
      </c>
      <c r="F70" t="n">
        <v>48</v>
      </c>
      <c r="G70" t="n">
        <v>35</v>
      </c>
      <c r="H70" t="n">
        <v>5</v>
      </c>
      <c r="I70" s="10">
        <f>IFERROR(E70/D70,0)</f>
        <v/>
      </c>
      <c r="J70" s="10">
        <f>IFERROR(H70/G70,0)</f>
        <v/>
      </c>
      <c r="K70">
        <f>_xlfn.RANK.EQ(D70,$D$5:$D$524,0)</f>
        <v/>
      </c>
      <c r="L70">
        <f>_xlfn.IFS(K70&lt;=20,"Top 20",K70&gt;500,"Bottom 20",TRUE,"Core")</f>
        <v/>
      </c>
      <c r="M70" s="10">
        <f>SUM($D$5:D70)/SUM($D$5:$D$524)</f>
        <v/>
      </c>
    </row>
    <row r="71">
      <c r="A71" t="inlineStr">
        <is>
          <t>P0273</t>
        </is>
      </c>
      <c r="B71" t="inlineStr">
        <is>
          <t>Mitti Wearables 856</t>
        </is>
      </c>
      <c r="C71" t="inlineStr">
        <is>
          <t>Electronics</t>
        </is>
      </c>
      <c r="D71" s="24" t="n">
        <v>1362658.23</v>
      </c>
      <c r="E71" s="24" t="n">
        <v>86395.86</v>
      </c>
      <c r="F71" t="n">
        <v>160</v>
      </c>
      <c r="G71" t="n">
        <v>123</v>
      </c>
      <c r="H71" t="n">
        <v>9</v>
      </c>
      <c r="I71" s="10">
        <f>IFERROR(E71/D71,0)</f>
        <v/>
      </c>
      <c r="J71" s="10">
        <f>IFERROR(H71/G71,0)</f>
        <v/>
      </c>
      <c r="K71">
        <f>_xlfn.RANK.EQ(D71,$D$5:$D$524,0)</f>
        <v/>
      </c>
      <c r="L71">
        <f>_xlfn.IFS(K71&lt;=20,"Top 20",K71&gt;500,"Bottom 20",TRUE,"Core")</f>
        <v/>
      </c>
      <c r="M71" s="10">
        <f>SUM($D$5:D71)/SUM($D$5:$D$524)</f>
        <v/>
      </c>
    </row>
    <row r="72">
      <c r="A72" t="inlineStr">
        <is>
          <t>P0124</t>
        </is>
      </c>
      <c r="B72" t="inlineStr">
        <is>
          <t>Zephyr Cookware 599</t>
        </is>
      </c>
      <c r="C72" t="inlineStr">
        <is>
          <t>Home &amp; Kitchen</t>
        </is>
      </c>
      <c r="D72" s="24" t="n">
        <v>1323493.44</v>
      </c>
      <c r="E72" s="24" t="n">
        <v>454514.63</v>
      </c>
      <c r="F72" t="n">
        <v>535</v>
      </c>
      <c r="G72" t="n">
        <v>426</v>
      </c>
      <c r="H72" t="n">
        <v>36</v>
      </c>
      <c r="I72" s="10">
        <f>IFERROR(E72/D72,0)</f>
        <v/>
      </c>
      <c r="J72" s="10">
        <f>IFERROR(H72/G72,0)</f>
        <v/>
      </c>
      <c r="K72">
        <f>_xlfn.RANK.EQ(D72,$D$5:$D$524,0)</f>
        <v/>
      </c>
      <c r="L72">
        <f>_xlfn.IFS(K72&lt;=20,"Top 20",K72&gt;500,"Bottom 20",TRUE,"Core")</f>
        <v/>
      </c>
      <c r="M72" s="10">
        <f>SUM($D$5:D72)/SUM($D$5:$D$524)</f>
        <v/>
      </c>
    </row>
    <row r="73">
      <c r="A73" t="inlineStr">
        <is>
          <t>P0084</t>
        </is>
      </c>
      <c r="B73" t="inlineStr">
        <is>
          <t>Kriti Accessories 408</t>
        </is>
      </c>
      <c r="C73" t="inlineStr">
        <is>
          <t>Electronics</t>
        </is>
      </c>
      <c r="D73" s="24" t="n">
        <v>1300408.29</v>
      </c>
      <c r="E73" s="24" t="n">
        <v>154129.05</v>
      </c>
      <c r="F73" t="n">
        <v>114</v>
      </c>
      <c r="G73" t="n">
        <v>87</v>
      </c>
      <c r="H73" t="n">
        <v>8</v>
      </c>
      <c r="I73" s="10">
        <f>IFERROR(E73/D73,0)</f>
        <v/>
      </c>
      <c r="J73" s="10">
        <f>IFERROR(H73/G73,0)</f>
        <v/>
      </c>
      <c r="K73">
        <f>_xlfn.RANK.EQ(D73,$D$5:$D$524,0)</f>
        <v/>
      </c>
      <c r="L73">
        <f>_xlfn.IFS(K73&lt;=20,"Top 20",K73&gt;500,"Bottom 20",TRUE,"Core")</f>
        <v/>
      </c>
      <c r="M73" s="10">
        <f>SUM($D$5:D73)/SUM($D$5:$D$524)</f>
        <v/>
      </c>
    </row>
    <row r="74">
      <c r="A74" t="inlineStr">
        <is>
          <t>P0316</t>
        </is>
      </c>
      <c r="B74" t="inlineStr">
        <is>
          <t>UrbanLeaf Ethnic Wear 956</t>
        </is>
      </c>
      <c r="C74" t="inlineStr">
        <is>
          <t>Fashion</t>
        </is>
      </c>
      <c r="D74" s="24" t="n">
        <v>1284572.53</v>
      </c>
      <c r="E74" s="24" t="n">
        <v>619022.03</v>
      </c>
      <c r="F74" t="n">
        <v>755</v>
      </c>
      <c r="G74" t="n">
        <v>622</v>
      </c>
      <c r="H74" t="n">
        <v>107</v>
      </c>
      <c r="I74" s="10">
        <f>IFERROR(E74/D74,0)</f>
        <v/>
      </c>
      <c r="J74" s="10">
        <f>IFERROR(H74/G74,0)</f>
        <v/>
      </c>
      <c r="K74">
        <f>_xlfn.RANK.EQ(D74,$D$5:$D$524,0)</f>
        <v/>
      </c>
      <c r="L74">
        <f>_xlfn.IFS(K74&lt;=20,"Top 20",K74&gt;500,"Bottom 20",TRUE,"Core")</f>
        <v/>
      </c>
      <c r="M74" s="10">
        <f>SUM($D$5:D74)/SUM($D$5:$D$524)</f>
        <v/>
      </c>
    </row>
    <row r="75">
      <c r="A75" t="inlineStr">
        <is>
          <t>P0237</t>
        </is>
      </c>
      <c r="B75" t="inlineStr">
        <is>
          <t>Orbit Storage 785</t>
        </is>
      </c>
      <c r="C75" t="inlineStr">
        <is>
          <t>Home &amp; Kitchen</t>
        </is>
      </c>
      <c r="D75" s="24" t="n">
        <v>1276536.12</v>
      </c>
      <c r="E75" s="24" t="n">
        <v>312918.08</v>
      </c>
      <c r="F75" t="n">
        <v>413</v>
      </c>
      <c r="G75" t="n">
        <v>324</v>
      </c>
      <c r="H75" t="n">
        <v>27</v>
      </c>
      <c r="I75" s="10">
        <f>IFERROR(E75/D75,0)</f>
        <v/>
      </c>
      <c r="J75" s="10">
        <f>IFERROR(H75/G75,0)</f>
        <v/>
      </c>
      <c r="K75">
        <f>_xlfn.RANK.EQ(D75,$D$5:$D$524,0)</f>
        <v/>
      </c>
      <c r="L75">
        <f>_xlfn.IFS(K75&lt;=20,"Top 20",K75&gt;500,"Bottom 20",TRUE,"Core")</f>
        <v/>
      </c>
      <c r="M75" s="10">
        <f>SUM($D$5:D75)/SUM($D$5:$D$524)</f>
        <v/>
      </c>
    </row>
    <row r="76">
      <c r="A76" t="inlineStr">
        <is>
          <t>P0317</t>
        </is>
      </c>
      <c r="B76" t="inlineStr">
        <is>
          <t>Kriti Ethnic Wear 285</t>
        </is>
      </c>
      <c r="C76" t="inlineStr">
        <is>
          <t>Fashion</t>
        </is>
      </c>
      <c r="D76" s="24" t="n">
        <v>1260222.95</v>
      </c>
      <c r="E76" s="24" t="n">
        <v>514856.07</v>
      </c>
      <c r="F76" t="n">
        <v>1442</v>
      </c>
      <c r="G76" t="n">
        <v>1176</v>
      </c>
      <c r="H76" t="n">
        <v>191</v>
      </c>
      <c r="I76" s="10">
        <f>IFERROR(E76/D76,0)</f>
        <v/>
      </c>
      <c r="J76" s="10">
        <f>IFERROR(H76/G76,0)</f>
        <v/>
      </c>
      <c r="K76">
        <f>_xlfn.RANK.EQ(D76,$D$5:$D$524,0)</f>
        <v/>
      </c>
      <c r="L76">
        <f>_xlfn.IFS(K76&lt;=20,"Top 20",K76&gt;500,"Bottom 20",TRUE,"Core")</f>
        <v/>
      </c>
      <c r="M76" s="10">
        <f>SUM($D$5:D76)/SUM($D$5:$D$524)</f>
        <v/>
      </c>
    </row>
    <row r="77">
      <c r="A77" t="inlineStr">
        <is>
          <t>P0244</t>
        </is>
      </c>
      <c r="B77" t="inlineStr">
        <is>
          <t>Kriti Cookware 491</t>
        </is>
      </c>
      <c r="C77" t="inlineStr">
        <is>
          <t>Home &amp; Kitchen</t>
        </is>
      </c>
      <c r="D77" s="24" t="n">
        <v>1227936.26</v>
      </c>
      <c r="E77" s="24" t="n">
        <v>422615.83</v>
      </c>
      <c r="F77" t="n">
        <v>650</v>
      </c>
      <c r="G77" t="n">
        <v>532</v>
      </c>
      <c r="H77" t="n">
        <v>35</v>
      </c>
      <c r="I77" s="10">
        <f>IFERROR(E77/D77,0)</f>
        <v/>
      </c>
      <c r="J77" s="10">
        <f>IFERROR(H77/G77,0)</f>
        <v/>
      </c>
      <c r="K77">
        <f>_xlfn.RANK.EQ(D77,$D$5:$D$524,0)</f>
        <v/>
      </c>
      <c r="L77">
        <f>_xlfn.IFS(K77&lt;=20,"Top 20",K77&gt;500,"Bottom 20",TRUE,"Core")</f>
        <v/>
      </c>
      <c r="M77" s="10">
        <f>SUM($D$5:D77)/SUM($D$5:$D$524)</f>
        <v/>
      </c>
    </row>
    <row r="78">
      <c r="A78" t="inlineStr">
        <is>
          <t>P0128</t>
        </is>
      </c>
      <c r="B78" t="inlineStr">
        <is>
          <t>Aarav Accessories 751</t>
        </is>
      </c>
      <c r="C78" t="inlineStr">
        <is>
          <t>Electronics</t>
        </is>
      </c>
      <c r="D78" s="24" t="n">
        <v>1225485.88</v>
      </c>
      <c r="E78" s="24" t="n">
        <v>93236.92</v>
      </c>
      <c r="F78" t="n">
        <v>71</v>
      </c>
      <c r="G78" t="n">
        <v>53</v>
      </c>
      <c r="H78" t="n">
        <v>3</v>
      </c>
      <c r="I78" s="10">
        <f>IFERROR(E78/D78,0)</f>
        <v/>
      </c>
      <c r="J78" s="10">
        <f>IFERROR(H78/G78,0)</f>
        <v/>
      </c>
      <c r="K78">
        <f>_xlfn.RANK.EQ(D78,$D$5:$D$524,0)</f>
        <v/>
      </c>
      <c r="L78">
        <f>_xlfn.IFS(K78&lt;=20,"Top 20",K78&gt;500,"Bottom 20",TRUE,"Core")</f>
        <v/>
      </c>
      <c r="M78" s="10">
        <f>SUM($D$5:D78)/SUM($D$5:$D$524)</f>
        <v/>
      </c>
    </row>
    <row r="79">
      <c r="A79" t="inlineStr">
        <is>
          <t>P0082</t>
        </is>
      </c>
      <c r="B79" t="inlineStr">
        <is>
          <t>Veltrix Decor 243</t>
        </is>
      </c>
      <c r="C79" t="inlineStr">
        <is>
          <t>Home &amp; Kitchen</t>
        </is>
      </c>
      <c r="D79" s="24" t="n">
        <v>1224582.47</v>
      </c>
      <c r="E79" s="24" t="n">
        <v>413186.35</v>
      </c>
      <c r="F79" t="n">
        <v>544</v>
      </c>
      <c r="G79" t="n">
        <v>428</v>
      </c>
      <c r="H79" t="n">
        <v>26</v>
      </c>
      <c r="I79" s="10">
        <f>IFERROR(E79/D79,0)</f>
        <v/>
      </c>
      <c r="J79" s="10">
        <f>IFERROR(H79/G79,0)</f>
        <v/>
      </c>
      <c r="K79">
        <f>_xlfn.RANK.EQ(D79,$D$5:$D$524,0)</f>
        <v/>
      </c>
      <c r="L79">
        <f>_xlfn.IFS(K79&lt;=20,"Top 20",K79&gt;500,"Bottom 20",TRUE,"Core")</f>
        <v/>
      </c>
      <c r="M79" s="10">
        <f>SUM($D$5:D79)/SUM($D$5:$D$524)</f>
        <v/>
      </c>
    </row>
    <row r="80">
      <c r="A80" t="inlineStr">
        <is>
          <t>P0129</t>
        </is>
      </c>
      <c r="B80" t="inlineStr">
        <is>
          <t>Haveli Laptops 726</t>
        </is>
      </c>
      <c r="C80" t="inlineStr">
        <is>
          <t>Electronics</t>
        </is>
      </c>
      <c r="D80" s="24" t="n">
        <v>1215089.82</v>
      </c>
      <c r="E80" s="24" t="n">
        <v>132284.94</v>
      </c>
      <c r="F80" t="n">
        <v>150</v>
      </c>
      <c r="G80" t="n">
        <v>123</v>
      </c>
      <c r="H80" t="n">
        <v>12</v>
      </c>
      <c r="I80" s="10">
        <f>IFERROR(E80/D80,0)</f>
        <v/>
      </c>
      <c r="J80" s="10">
        <f>IFERROR(H80/G80,0)</f>
        <v/>
      </c>
      <c r="K80">
        <f>_xlfn.RANK.EQ(D80,$D$5:$D$524,0)</f>
        <v/>
      </c>
      <c r="L80">
        <f>_xlfn.IFS(K80&lt;=20,"Top 20",K80&gt;500,"Bottom 20",TRUE,"Core")</f>
        <v/>
      </c>
      <c r="M80" s="10">
        <f>SUM($D$5:D80)/SUM($D$5:$D$524)</f>
        <v/>
      </c>
    </row>
    <row r="81">
      <c r="A81" t="inlineStr">
        <is>
          <t>P0221</t>
        </is>
      </c>
      <c r="B81" t="inlineStr">
        <is>
          <t>UrbanLeaf Ethnic Wear 279</t>
        </is>
      </c>
      <c r="C81" t="inlineStr">
        <is>
          <t>Fashion</t>
        </is>
      </c>
      <c r="D81" s="24" t="n">
        <v>1194629.94</v>
      </c>
      <c r="E81" s="24" t="n">
        <v>443977.27</v>
      </c>
      <c r="F81" t="n">
        <v>775</v>
      </c>
      <c r="G81" t="n">
        <v>613</v>
      </c>
      <c r="H81" t="n">
        <v>100</v>
      </c>
      <c r="I81" s="10">
        <f>IFERROR(E81/D81,0)</f>
        <v/>
      </c>
      <c r="J81" s="10">
        <f>IFERROR(H81/G81,0)</f>
        <v/>
      </c>
      <c r="K81">
        <f>_xlfn.RANK.EQ(D81,$D$5:$D$524,0)</f>
        <v/>
      </c>
      <c r="L81">
        <f>_xlfn.IFS(K81&lt;=20,"Top 20",K81&gt;500,"Bottom 20",TRUE,"Core")</f>
        <v/>
      </c>
      <c r="M81" s="10">
        <f>SUM($D$5:D81)/SUM($D$5:$D$524)</f>
        <v/>
      </c>
    </row>
    <row r="82">
      <c r="A82" t="inlineStr">
        <is>
          <t>P0005</t>
        </is>
      </c>
      <c r="B82" t="inlineStr">
        <is>
          <t>Aarav Wearables 475</t>
        </is>
      </c>
      <c r="C82" t="inlineStr">
        <is>
          <t>Electronics</t>
        </is>
      </c>
      <c r="D82" s="24" t="n">
        <v>1183759.9</v>
      </c>
      <c r="E82" s="24" t="n">
        <v>152154.9</v>
      </c>
      <c r="F82" t="n">
        <v>74</v>
      </c>
      <c r="G82" t="n">
        <v>62</v>
      </c>
      <c r="H82" t="n">
        <v>9</v>
      </c>
      <c r="I82" s="10">
        <f>IFERROR(E82/D82,0)</f>
        <v/>
      </c>
      <c r="J82" s="10">
        <f>IFERROR(H82/G82,0)</f>
        <v/>
      </c>
      <c r="K82">
        <f>_xlfn.RANK.EQ(D82,$D$5:$D$524,0)</f>
        <v/>
      </c>
      <c r="L82">
        <f>_xlfn.IFS(K82&lt;=20,"Top 20",K82&gt;500,"Bottom 20",TRUE,"Core")</f>
        <v/>
      </c>
      <c r="M82" s="10">
        <f>SUM($D$5:D82)/SUM($D$5:$D$524)</f>
        <v/>
      </c>
    </row>
    <row r="83">
      <c r="A83" t="inlineStr">
        <is>
          <t>P0455</t>
        </is>
      </c>
      <c r="B83" t="inlineStr">
        <is>
          <t>Kriti Wearables 898</t>
        </is>
      </c>
      <c r="C83" t="inlineStr">
        <is>
          <t>Electronics</t>
        </is>
      </c>
      <c r="D83" s="24" t="n">
        <v>1180662.19</v>
      </c>
      <c r="E83" s="24" t="n">
        <v>175058.74</v>
      </c>
      <c r="F83" t="n">
        <v>218</v>
      </c>
      <c r="G83" t="n">
        <v>188</v>
      </c>
      <c r="H83" t="n">
        <v>21</v>
      </c>
      <c r="I83" s="10">
        <f>IFERROR(E83/D83,0)</f>
        <v/>
      </c>
      <c r="J83" s="10">
        <f>IFERROR(H83/G83,0)</f>
        <v/>
      </c>
      <c r="K83">
        <f>_xlfn.RANK.EQ(D83,$D$5:$D$524,0)</f>
        <v/>
      </c>
      <c r="L83">
        <f>_xlfn.IFS(K83&lt;=20,"Top 20",K83&gt;500,"Bottom 20",TRUE,"Core")</f>
        <v/>
      </c>
      <c r="M83" s="10">
        <f>SUM($D$5:D83)/SUM($D$5:$D$524)</f>
        <v/>
      </c>
    </row>
    <row r="84">
      <c r="A84" t="inlineStr">
        <is>
          <t>P0029</t>
        </is>
      </c>
      <c r="B84" t="inlineStr">
        <is>
          <t>Nexora Laptops 431</t>
        </is>
      </c>
      <c r="C84" t="inlineStr">
        <is>
          <t>Electronics</t>
        </is>
      </c>
      <c r="D84" s="24" t="n">
        <v>1179765.1</v>
      </c>
      <c r="E84" s="24" t="n">
        <v>164849.43</v>
      </c>
      <c r="F84" t="n">
        <v>632</v>
      </c>
      <c r="G84" t="n">
        <v>526</v>
      </c>
      <c r="H84" t="n">
        <v>44</v>
      </c>
      <c r="I84" s="10">
        <f>IFERROR(E84/D84,0)</f>
        <v/>
      </c>
      <c r="J84" s="10">
        <f>IFERROR(H84/G84,0)</f>
        <v/>
      </c>
      <c r="K84">
        <f>_xlfn.RANK.EQ(D84,$D$5:$D$524,0)</f>
        <v/>
      </c>
      <c r="L84">
        <f>_xlfn.IFS(K84&lt;=20,"Top 20",K84&gt;500,"Bottom 20",TRUE,"Core")</f>
        <v/>
      </c>
      <c r="M84" s="10">
        <f>SUM($D$5:D84)/SUM($D$5:$D$524)</f>
        <v/>
      </c>
    </row>
    <row r="85">
      <c r="A85" t="inlineStr">
        <is>
          <t>P0176</t>
        </is>
      </c>
      <c r="B85" t="inlineStr">
        <is>
          <t>Vayu Audio 855</t>
        </is>
      </c>
      <c r="C85" t="inlineStr">
        <is>
          <t>Electronics</t>
        </is>
      </c>
      <c r="D85" s="24" t="n">
        <v>1175053.96</v>
      </c>
      <c r="E85" s="24" t="n">
        <v>146243.62</v>
      </c>
      <c r="F85" t="n">
        <v>97</v>
      </c>
      <c r="G85" t="n">
        <v>81</v>
      </c>
      <c r="H85" t="n">
        <v>11</v>
      </c>
      <c r="I85" s="10">
        <f>IFERROR(E85/D85,0)</f>
        <v/>
      </c>
      <c r="J85" s="10">
        <f>IFERROR(H85/G85,0)</f>
        <v/>
      </c>
      <c r="K85">
        <f>_xlfn.RANK.EQ(D85,$D$5:$D$524,0)</f>
        <v/>
      </c>
      <c r="L85">
        <f>_xlfn.IFS(K85&lt;=20,"Top 20",K85&gt;500,"Bottom 20",TRUE,"Core")</f>
        <v/>
      </c>
      <c r="M85" s="10">
        <f>SUM($D$5:D85)/SUM($D$5:$D$524)</f>
        <v/>
      </c>
    </row>
    <row r="86">
      <c r="A86" t="inlineStr">
        <is>
          <t>P0494</t>
        </is>
      </c>
      <c r="B86" t="inlineStr">
        <is>
          <t>Nexora Accessories 150</t>
        </is>
      </c>
      <c r="C86" t="inlineStr">
        <is>
          <t>Fashion</t>
        </is>
      </c>
      <c r="D86" s="24" t="n">
        <v>1157473.44</v>
      </c>
      <c r="E86" s="24" t="n">
        <v>432802.99</v>
      </c>
      <c r="F86" t="n">
        <v>674</v>
      </c>
      <c r="G86" t="n">
        <v>548</v>
      </c>
      <c r="H86" t="n">
        <v>88</v>
      </c>
      <c r="I86" s="10">
        <f>IFERROR(E86/D86,0)</f>
        <v/>
      </c>
      <c r="J86" s="10">
        <f>IFERROR(H86/G86,0)</f>
        <v/>
      </c>
      <c r="K86">
        <f>_xlfn.RANK.EQ(D86,$D$5:$D$524,0)</f>
        <v/>
      </c>
      <c r="L86">
        <f>_xlfn.IFS(K86&lt;=20,"Top 20",K86&gt;500,"Bottom 20",TRUE,"Core")</f>
        <v/>
      </c>
      <c r="M86" s="10">
        <f>SUM($D$5:D86)/SUM($D$5:$D$524)</f>
        <v/>
      </c>
    </row>
    <row r="87">
      <c r="A87" t="inlineStr">
        <is>
          <t>P0359</t>
        </is>
      </c>
      <c r="B87" t="inlineStr">
        <is>
          <t>Kriti Cookware 532</t>
        </is>
      </c>
      <c r="C87" t="inlineStr">
        <is>
          <t>Home &amp; Kitchen</t>
        </is>
      </c>
      <c r="D87" s="24" t="n">
        <v>1148445.79</v>
      </c>
      <c r="E87" s="24" t="n">
        <v>336367.59</v>
      </c>
      <c r="F87" t="n">
        <v>261</v>
      </c>
      <c r="G87" t="n">
        <v>206</v>
      </c>
      <c r="H87" t="n">
        <v>24</v>
      </c>
      <c r="I87" s="10">
        <f>IFERROR(E87/D87,0)</f>
        <v/>
      </c>
      <c r="J87" s="10">
        <f>IFERROR(H87/G87,0)</f>
        <v/>
      </c>
      <c r="K87">
        <f>_xlfn.RANK.EQ(D87,$D$5:$D$524,0)</f>
        <v/>
      </c>
      <c r="L87">
        <f>_xlfn.IFS(K87&lt;=20,"Top 20",K87&gt;500,"Bottom 20",TRUE,"Core")</f>
        <v/>
      </c>
      <c r="M87" s="10">
        <f>SUM($D$5:D87)/SUM($D$5:$D$524)</f>
        <v/>
      </c>
    </row>
    <row r="88">
      <c r="A88" t="inlineStr">
        <is>
          <t>P0286</t>
        </is>
      </c>
      <c r="B88" t="inlineStr">
        <is>
          <t>Vayu Appliances 165</t>
        </is>
      </c>
      <c r="C88" t="inlineStr">
        <is>
          <t>Home &amp; Kitchen</t>
        </is>
      </c>
      <c r="D88" s="24" t="n">
        <v>1117259.89</v>
      </c>
      <c r="E88" s="24" t="n">
        <v>294828.02</v>
      </c>
      <c r="F88" t="n">
        <v>264</v>
      </c>
      <c r="G88" t="n">
        <v>209</v>
      </c>
      <c r="H88" t="n">
        <v>16</v>
      </c>
      <c r="I88" s="10">
        <f>IFERROR(E88/D88,0)</f>
        <v/>
      </c>
      <c r="J88" s="10">
        <f>IFERROR(H88/G88,0)</f>
        <v/>
      </c>
      <c r="K88">
        <f>_xlfn.RANK.EQ(D88,$D$5:$D$524,0)</f>
        <v/>
      </c>
      <c r="L88">
        <f>_xlfn.IFS(K88&lt;=20,"Top 20",K88&gt;500,"Bottom 20",TRUE,"Core")</f>
        <v/>
      </c>
      <c r="M88" s="10">
        <f>SUM($D$5:D88)/SUM($D$5:$D$524)</f>
        <v/>
      </c>
    </row>
    <row r="89">
      <c r="A89" t="inlineStr">
        <is>
          <t>P0379</t>
        </is>
      </c>
      <c r="B89" t="inlineStr">
        <is>
          <t>Lumio Accessories 791</t>
        </is>
      </c>
      <c r="C89" t="inlineStr">
        <is>
          <t>Fashion</t>
        </is>
      </c>
      <c r="D89" s="24" t="n">
        <v>1109474.75</v>
      </c>
      <c r="E89" s="24" t="n">
        <v>544245.29</v>
      </c>
      <c r="F89" t="n">
        <v>833</v>
      </c>
      <c r="G89" t="n">
        <v>689</v>
      </c>
      <c r="H89" t="n">
        <v>117</v>
      </c>
      <c r="I89" s="10">
        <f>IFERROR(E89/D89,0)</f>
        <v/>
      </c>
      <c r="J89" s="10">
        <f>IFERROR(H89/G89,0)</f>
        <v/>
      </c>
      <c r="K89">
        <f>_xlfn.RANK.EQ(D89,$D$5:$D$524,0)</f>
        <v/>
      </c>
      <c r="L89">
        <f>_xlfn.IFS(K89&lt;=20,"Top 20",K89&gt;500,"Bottom 20",TRUE,"Core")</f>
        <v/>
      </c>
      <c r="M89" s="10">
        <f>SUM($D$5:D89)/SUM($D$5:$D$524)</f>
        <v/>
      </c>
    </row>
    <row r="90">
      <c r="A90" t="inlineStr">
        <is>
          <t>P0510</t>
        </is>
      </c>
      <c r="B90" t="inlineStr">
        <is>
          <t>Ember Smartphones 675</t>
        </is>
      </c>
      <c r="C90" t="inlineStr">
        <is>
          <t>Electronics</t>
        </is>
      </c>
      <c r="D90" s="24" t="n">
        <v>1107020.96</v>
      </c>
      <c r="E90" s="24" t="n">
        <v>90365.53999999999</v>
      </c>
      <c r="F90" t="n">
        <v>114</v>
      </c>
      <c r="G90" t="n">
        <v>94</v>
      </c>
      <c r="H90" t="n">
        <v>11</v>
      </c>
      <c r="I90" s="10">
        <f>IFERROR(E90/D90,0)</f>
        <v/>
      </c>
      <c r="J90" s="10">
        <f>IFERROR(H90/G90,0)</f>
        <v/>
      </c>
      <c r="K90">
        <f>_xlfn.RANK.EQ(D90,$D$5:$D$524,0)</f>
        <v/>
      </c>
      <c r="L90">
        <f>_xlfn.IFS(K90&lt;=20,"Top 20",K90&gt;500,"Bottom 20",TRUE,"Core")</f>
        <v/>
      </c>
      <c r="M90" s="10">
        <f>SUM($D$5:D90)/SUM($D$5:$D$524)</f>
        <v/>
      </c>
    </row>
    <row r="91">
      <c r="A91" t="inlineStr">
        <is>
          <t>P0067</t>
        </is>
      </c>
      <c r="B91" t="inlineStr">
        <is>
          <t>Ember Decor 233</t>
        </is>
      </c>
      <c r="C91" t="inlineStr">
        <is>
          <t>Home &amp; Kitchen</t>
        </is>
      </c>
      <c r="D91" s="24" t="n">
        <v>1087130.24</v>
      </c>
      <c r="E91" s="24" t="n">
        <v>285508.14</v>
      </c>
      <c r="F91" t="n">
        <v>257</v>
      </c>
      <c r="G91" t="n">
        <v>202</v>
      </c>
      <c r="H91" t="n">
        <v>12</v>
      </c>
      <c r="I91" s="10">
        <f>IFERROR(E91/D91,0)</f>
        <v/>
      </c>
      <c r="J91" s="10">
        <f>IFERROR(H91/G91,0)</f>
        <v/>
      </c>
      <c r="K91">
        <f>_xlfn.RANK.EQ(D91,$D$5:$D$524,0)</f>
        <v/>
      </c>
      <c r="L91">
        <f>_xlfn.IFS(K91&lt;=20,"Top 20",K91&gt;500,"Bottom 20",TRUE,"Core")</f>
        <v/>
      </c>
      <c r="M91" s="10">
        <f>SUM($D$5:D91)/SUM($D$5:$D$524)</f>
        <v/>
      </c>
    </row>
    <row r="92">
      <c r="A92" t="inlineStr">
        <is>
          <t>P0293</t>
        </is>
      </c>
      <c r="B92" t="inlineStr">
        <is>
          <t>UrbanLeaf Personal Care 327</t>
        </is>
      </c>
      <c r="C92" t="inlineStr">
        <is>
          <t>Grocery</t>
        </is>
      </c>
      <c r="D92" s="24" t="n">
        <v>1086295.24</v>
      </c>
      <c r="E92" s="24" t="n">
        <v>124030.27</v>
      </c>
      <c r="F92" t="n">
        <v>2479</v>
      </c>
      <c r="G92" t="n">
        <v>963</v>
      </c>
      <c r="H92" t="n">
        <v>14</v>
      </c>
      <c r="I92" s="10">
        <f>IFERROR(E92/D92,0)</f>
        <v/>
      </c>
      <c r="J92" s="10">
        <f>IFERROR(H92/G92,0)</f>
        <v/>
      </c>
      <c r="K92">
        <f>_xlfn.RANK.EQ(D92,$D$5:$D$524,0)</f>
        <v/>
      </c>
      <c r="L92">
        <f>_xlfn.IFS(K92&lt;=20,"Top 20",K92&gt;500,"Bottom 20",TRUE,"Core")</f>
        <v/>
      </c>
      <c r="M92" s="10">
        <f>SUM($D$5:D92)/SUM($D$5:$D$524)</f>
        <v/>
      </c>
    </row>
    <row r="93">
      <c r="A93" t="inlineStr">
        <is>
          <t>P0218</t>
        </is>
      </c>
      <c r="B93" t="inlineStr">
        <is>
          <t>Kriti Wearables 942</t>
        </is>
      </c>
      <c r="C93" t="inlineStr">
        <is>
          <t>Electronics</t>
        </is>
      </c>
      <c r="D93" s="24" t="n">
        <v>1072552.52</v>
      </c>
      <c r="E93" s="24" t="n">
        <v>68171.67999999999</v>
      </c>
      <c r="F93" t="n">
        <v>91</v>
      </c>
      <c r="G93" t="n">
        <v>80</v>
      </c>
      <c r="H93" t="n">
        <v>9</v>
      </c>
      <c r="I93" s="10">
        <f>IFERROR(E93/D93,0)</f>
        <v/>
      </c>
      <c r="J93" s="10">
        <f>IFERROR(H93/G93,0)</f>
        <v/>
      </c>
      <c r="K93">
        <f>_xlfn.RANK.EQ(D93,$D$5:$D$524,0)</f>
        <v/>
      </c>
      <c r="L93">
        <f>_xlfn.IFS(K93&lt;=20,"Top 20",K93&gt;500,"Bottom 20",TRUE,"Core")</f>
        <v/>
      </c>
      <c r="M93" s="10">
        <f>SUM($D$5:D93)/SUM($D$5:$D$524)</f>
        <v/>
      </c>
    </row>
    <row r="94">
      <c r="A94" t="inlineStr">
        <is>
          <t>P0028</t>
        </is>
      </c>
      <c r="B94" t="inlineStr">
        <is>
          <t>Aarav Laptops 499</t>
        </is>
      </c>
      <c r="C94" t="inlineStr">
        <is>
          <t>Electronics</t>
        </is>
      </c>
      <c r="D94" s="24" t="n">
        <v>1037384.57</v>
      </c>
      <c r="E94" s="24" t="n">
        <v>37272.53</v>
      </c>
      <c r="F94" t="n">
        <v>212</v>
      </c>
      <c r="G94" t="n">
        <v>165</v>
      </c>
      <c r="H94" t="n">
        <v>13</v>
      </c>
      <c r="I94" s="10">
        <f>IFERROR(E94/D94,0)</f>
        <v/>
      </c>
      <c r="J94" s="10">
        <f>IFERROR(H94/G94,0)</f>
        <v/>
      </c>
      <c r="K94">
        <f>_xlfn.RANK.EQ(D94,$D$5:$D$524,0)</f>
        <v/>
      </c>
      <c r="L94">
        <f>_xlfn.IFS(K94&lt;=20,"Top 20",K94&gt;500,"Bottom 20",TRUE,"Core")</f>
        <v/>
      </c>
      <c r="M94" s="10">
        <f>SUM($D$5:D94)/SUM($D$5:$D$524)</f>
        <v/>
      </c>
    </row>
    <row r="95">
      <c r="A95" t="inlineStr">
        <is>
          <t>P0275</t>
        </is>
      </c>
      <c r="B95" t="inlineStr">
        <is>
          <t>UrbanLeaf Fitness 790</t>
        </is>
      </c>
      <c r="C95" t="inlineStr">
        <is>
          <t>Sports</t>
        </is>
      </c>
      <c r="D95" s="24" t="n">
        <v>1034600.35</v>
      </c>
      <c r="E95" s="24" t="n">
        <v>274193.79</v>
      </c>
      <c r="F95" t="n">
        <v>771</v>
      </c>
      <c r="G95" t="n">
        <v>605</v>
      </c>
      <c r="H95" t="n">
        <v>45</v>
      </c>
      <c r="I95" s="10">
        <f>IFERROR(E95/D95,0)</f>
        <v/>
      </c>
      <c r="J95" s="10">
        <f>IFERROR(H95/G95,0)</f>
        <v/>
      </c>
      <c r="K95">
        <f>_xlfn.RANK.EQ(D95,$D$5:$D$524,0)</f>
        <v/>
      </c>
      <c r="L95">
        <f>_xlfn.IFS(K95&lt;=20,"Top 20",K95&gt;500,"Bottom 20",TRUE,"Core")</f>
        <v/>
      </c>
      <c r="M95" s="10">
        <f>SUM($D$5:D95)/SUM($D$5:$D$524)</f>
        <v/>
      </c>
    </row>
    <row r="96">
      <c r="A96" t="inlineStr">
        <is>
          <t>P0302</t>
        </is>
      </c>
      <c r="B96" t="inlineStr">
        <is>
          <t>Nexora Wearables 879</t>
        </is>
      </c>
      <c r="C96" t="inlineStr">
        <is>
          <t>Electronics</t>
        </is>
      </c>
      <c r="D96" s="24" t="n">
        <v>1027561.15</v>
      </c>
      <c r="E96" s="24" t="n">
        <v>46675.76</v>
      </c>
      <c r="F96" t="n">
        <v>136</v>
      </c>
      <c r="G96" t="n">
        <v>102</v>
      </c>
      <c r="H96" t="n">
        <v>3</v>
      </c>
      <c r="I96" s="10">
        <f>IFERROR(E96/D96,0)</f>
        <v/>
      </c>
      <c r="J96" s="10">
        <f>IFERROR(H96/G96,0)</f>
        <v/>
      </c>
      <c r="K96">
        <f>_xlfn.RANK.EQ(D96,$D$5:$D$524,0)</f>
        <v/>
      </c>
      <c r="L96">
        <f>_xlfn.IFS(K96&lt;=20,"Top 20",K96&gt;500,"Bottom 20",TRUE,"Core")</f>
        <v/>
      </c>
      <c r="M96" s="10">
        <f>SUM($D$5:D96)/SUM($D$5:$D$524)</f>
        <v/>
      </c>
    </row>
    <row r="97">
      <c r="A97" t="inlineStr">
        <is>
          <t>P0089</t>
        </is>
      </c>
      <c r="B97" t="inlineStr">
        <is>
          <t>Ember Laptops 937</t>
        </is>
      </c>
      <c r="C97" t="inlineStr">
        <is>
          <t>Electronics</t>
        </is>
      </c>
      <c r="D97" s="24" t="n">
        <v>1024618.26</v>
      </c>
      <c r="E97" s="24" t="n">
        <v>62350.99</v>
      </c>
      <c r="F97" t="n">
        <v>113</v>
      </c>
      <c r="G97" t="n">
        <v>84</v>
      </c>
      <c r="H97" t="n">
        <v>8</v>
      </c>
      <c r="I97" s="10">
        <f>IFERROR(E97/D97,0)</f>
        <v/>
      </c>
      <c r="J97" s="10">
        <f>IFERROR(H97/G97,0)</f>
        <v/>
      </c>
      <c r="K97">
        <f>_xlfn.RANK.EQ(D97,$D$5:$D$524,0)</f>
        <v/>
      </c>
      <c r="L97">
        <f>_xlfn.IFS(K97&lt;=20,"Top 20",K97&gt;500,"Bottom 20",TRUE,"Core")</f>
        <v/>
      </c>
      <c r="M97" s="10">
        <f>SUM($D$5:D97)/SUM($D$5:$D$524)</f>
        <v/>
      </c>
    </row>
    <row r="98">
      <c r="A98" t="inlineStr">
        <is>
          <t>P0009</t>
        </is>
      </c>
      <c r="B98" t="inlineStr">
        <is>
          <t>Kavya Laptops 668</t>
        </is>
      </c>
      <c r="C98" t="inlineStr">
        <is>
          <t>Electronics</t>
        </is>
      </c>
      <c r="D98" s="24" t="n">
        <v>1011942.96</v>
      </c>
      <c r="E98" s="24" t="n">
        <v>145092.56</v>
      </c>
      <c r="F98" t="n">
        <v>177</v>
      </c>
      <c r="G98" t="n">
        <v>142</v>
      </c>
      <c r="H98" t="n">
        <v>14</v>
      </c>
      <c r="I98" s="10">
        <f>IFERROR(E98/D98,0)</f>
        <v/>
      </c>
      <c r="J98" s="10">
        <f>IFERROR(H98/G98,0)</f>
        <v/>
      </c>
      <c r="K98">
        <f>_xlfn.RANK.EQ(D98,$D$5:$D$524,0)</f>
        <v/>
      </c>
      <c r="L98">
        <f>_xlfn.IFS(K98&lt;=20,"Top 20",K98&gt;500,"Bottom 20",TRUE,"Core")</f>
        <v/>
      </c>
      <c r="M98" s="10">
        <f>SUM($D$5:D98)/SUM($D$5:$D$524)</f>
        <v/>
      </c>
    </row>
    <row r="99">
      <c r="A99" t="inlineStr">
        <is>
          <t>P0337</t>
        </is>
      </c>
      <c r="B99" t="inlineStr">
        <is>
          <t>Solace Laptops 503</t>
        </is>
      </c>
      <c r="C99" t="inlineStr">
        <is>
          <t>Electronics</t>
        </is>
      </c>
      <c r="D99" s="24" t="n">
        <v>976350.04</v>
      </c>
      <c r="E99" s="24" t="n">
        <v>49903.04</v>
      </c>
      <c r="F99" t="n">
        <v>50</v>
      </c>
      <c r="G99" t="n">
        <v>43</v>
      </c>
      <c r="H99" t="n">
        <v>5</v>
      </c>
      <c r="I99" s="10">
        <f>IFERROR(E99/D99,0)</f>
        <v/>
      </c>
      <c r="J99" s="10">
        <f>IFERROR(H99/G99,0)</f>
        <v/>
      </c>
      <c r="K99">
        <f>_xlfn.RANK.EQ(D99,$D$5:$D$524,0)</f>
        <v/>
      </c>
      <c r="L99">
        <f>_xlfn.IFS(K99&lt;=20,"Top 20",K99&gt;500,"Bottom 20",TRUE,"Core")</f>
        <v/>
      </c>
      <c r="M99" s="10">
        <f>SUM($D$5:D99)/SUM($D$5:$D$524)</f>
        <v/>
      </c>
    </row>
    <row r="100">
      <c r="A100" t="inlineStr">
        <is>
          <t>P0165</t>
        </is>
      </c>
      <c r="B100" t="inlineStr">
        <is>
          <t>UrbanLeaf Furnishing 964</t>
        </is>
      </c>
      <c r="C100" t="inlineStr">
        <is>
          <t>Home &amp; Kitchen</t>
        </is>
      </c>
      <c r="D100" s="24" t="n">
        <v>972570.67</v>
      </c>
      <c r="E100" s="24" t="n">
        <v>272060.3</v>
      </c>
      <c r="F100" t="n">
        <v>871</v>
      </c>
      <c r="G100" t="n">
        <v>694</v>
      </c>
      <c r="H100" t="n">
        <v>50</v>
      </c>
      <c r="I100" s="10">
        <f>IFERROR(E100/D100,0)</f>
        <v/>
      </c>
      <c r="J100" s="10">
        <f>IFERROR(H100/G100,0)</f>
        <v/>
      </c>
      <c r="K100">
        <f>_xlfn.RANK.EQ(D100,$D$5:$D$524,0)</f>
        <v/>
      </c>
      <c r="L100">
        <f>_xlfn.IFS(K100&lt;=20,"Top 20",K100&gt;500,"Bottom 20",TRUE,"Core")</f>
        <v/>
      </c>
      <c r="M100" s="10">
        <f>SUM($D$5:D100)/SUM($D$5:$D$524)</f>
        <v/>
      </c>
    </row>
    <row r="101">
      <c r="A101" t="inlineStr">
        <is>
          <t>P0404</t>
        </is>
      </c>
      <c r="B101" t="inlineStr">
        <is>
          <t>Haveli Smartphones 787</t>
        </is>
      </c>
      <c r="C101" t="inlineStr">
        <is>
          <t>Electronics</t>
        </is>
      </c>
      <c r="D101" s="24" t="n">
        <v>963806.16</v>
      </c>
      <c r="E101" s="24" t="n">
        <v>59029.26</v>
      </c>
      <c r="F101" t="n">
        <v>104</v>
      </c>
      <c r="G101" t="n">
        <v>84</v>
      </c>
      <c r="H101" t="n">
        <v>7</v>
      </c>
      <c r="I101" s="10">
        <f>IFERROR(E101/D101,0)</f>
        <v/>
      </c>
      <c r="J101" s="10">
        <f>IFERROR(H101/G101,0)</f>
        <v/>
      </c>
      <c r="K101">
        <f>_xlfn.RANK.EQ(D101,$D$5:$D$524,0)</f>
        <v/>
      </c>
      <c r="L101">
        <f>_xlfn.IFS(K101&lt;=20,"Top 20",K101&gt;500,"Bottom 20",TRUE,"Core")</f>
        <v/>
      </c>
      <c r="M101" s="10">
        <f>SUM($D$5:D101)/SUM($D$5:$D$524)</f>
        <v/>
      </c>
    </row>
    <row r="102">
      <c r="A102" t="inlineStr">
        <is>
          <t>P0472</t>
        </is>
      </c>
      <c r="B102" t="inlineStr">
        <is>
          <t>Veltrix Appliances 223</t>
        </is>
      </c>
      <c r="C102" t="inlineStr">
        <is>
          <t>Home &amp; Kitchen</t>
        </is>
      </c>
      <c r="D102" s="24" t="n">
        <v>959113.38</v>
      </c>
      <c r="E102" s="24" t="n">
        <v>301055.3</v>
      </c>
      <c r="F102" t="n">
        <v>229</v>
      </c>
      <c r="G102" t="n">
        <v>174</v>
      </c>
      <c r="H102" t="n">
        <v>16</v>
      </c>
      <c r="I102" s="10">
        <f>IFERROR(E102/D102,0)</f>
        <v/>
      </c>
      <c r="J102" s="10">
        <f>IFERROR(H102/G102,0)</f>
        <v/>
      </c>
      <c r="K102">
        <f>_xlfn.RANK.EQ(D102,$D$5:$D$524,0)</f>
        <v/>
      </c>
      <c r="L102">
        <f>_xlfn.IFS(K102&lt;=20,"Top 20",K102&gt;500,"Bottom 20",TRUE,"Core")</f>
        <v/>
      </c>
      <c r="M102" s="10">
        <f>SUM($D$5:D102)/SUM($D$5:$D$524)</f>
        <v/>
      </c>
    </row>
    <row r="103">
      <c r="A103" t="inlineStr">
        <is>
          <t>P0207</t>
        </is>
      </c>
      <c r="B103" t="inlineStr">
        <is>
          <t>Trendo Accessories 892</t>
        </is>
      </c>
      <c r="C103" t="inlineStr">
        <is>
          <t>Electronics</t>
        </is>
      </c>
      <c r="D103" s="24" t="n">
        <v>929589.4399999999</v>
      </c>
      <c r="E103" s="24" t="n">
        <v>128608.16</v>
      </c>
      <c r="F103" t="n">
        <v>144</v>
      </c>
      <c r="G103" t="n">
        <v>112</v>
      </c>
      <c r="H103" t="n">
        <v>6</v>
      </c>
      <c r="I103" s="10">
        <f>IFERROR(E103/D103,0)</f>
        <v/>
      </c>
      <c r="J103" s="10">
        <f>IFERROR(H103/G103,0)</f>
        <v/>
      </c>
      <c r="K103">
        <f>_xlfn.RANK.EQ(D103,$D$5:$D$524,0)</f>
        <v/>
      </c>
      <c r="L103">
        <f>_xlfn.IFS(K103&lt;=20,"Top 20",K103&gt;500,"Bottom 20",TRUE,"Core")</f>
        <v/>
      </c>
      <c r="M103" s="10">
        <f>SUM($D$5:D103)/SUM($D$5:$D$524)</f>
        <v/>
      </c>
    </row>
    <row r="104">
      <c r="A104" t="inlineStr">
        <is>
          <t>P0270</t>
        </is>
      </c>
      <c r="B104" t="inlineStr">
        <is>
          <t>Vayu Accessories 998</t>
        </is>
      </c>
      <c r="C104" t="inlineStr">
        <is>
          <t>Electronics</t>
        </is>
      </c>
      <c r="D104" s="24" t="n">
        <v>905979.3100000001</v>
      </c>
      <c r="E104" s="24" t="n">
        <v>74638.85000000001</v>
      </c>
      <c r="F104" t="n">
        <v>90</v>
      </c>
      <c r="G104" t="n">
        <v>70</v>
      </c>
      <c r="H104" t="n">
        <v>2</v>
      </c>
      <c r="I104" s="10">
        <f>IFERROR(E104/D104,0)</f>
        <v/>
      </c>
      <c r="J104" s="10">
        <f>IFERROR(H104/G104,0)</f>
        <v/>
      </c>
      <c r="K104">
        <f>_xlfn.RANK.EQ(D104,$D$5:$D$524,0)</f>
        <v/>
      </c>
      <c r="L104">
        <f>_xlfn.IFS(K104&lt;=20,"Top 20",K104&gt;500,"Bottom 20",TRUE,"Core")</f>
        <v/>
      </c>
      <c r="M104" s="10">
        <f>SUM($D$5:D104)/SUM($D$5:$D$524)</f>
        <v/>
      </c>
    </row>
    <row r="105">
      <c r="A105" t="inlineStr">
        <is>
          <t>P0362</t>
        </is>
      </c>
      <c r="B105" t="inlineStr">
        <is>
          <t>Solace Audio 120</t>
        </is>
      </c>
      <c r="C105" t="inlineStr">
        <is>
          <t>Electronics</t>
        </is>
      </c>
      <c r="D105" s="24" t="n">
        <v>892384.89</v>
      </c>
      <c r="E105" s="24" t="n">
        <v>59421.48</v>
      </c>
      <c r="F105" t="n">
        <v>176</v>
      </c>
      <c r="G105" t="n">
        <v>145</v>
      </c>
      <c r="H105" t="n">
        <v>21</v>
      </c>
      <c r="I105" s="10">
        <f>IFERROR(E105/D105,0)</f>
        <v/>
      </c>
      <c r="J105" s="10">
        <f>IFERROR(H105/G105,0)</f>
        <v/>
      </c>
      <c r="K105">
        <f>_xlfn.RANK.EQ(D105,$D$5:$D$524,0)</f>
        <v/>
      </c>
      <c r="L105">
        <f>_xlfn.IFS(K105&lt;=20,"Top 20",K105&gt;500,"Bottom 20",TRUE,"Core")</f>
        <v/>
      </c>
      <c r="M105" s="10">
        <f>SUM($D$5:D105)/SUM($D$5:$D$524)</f>
        <v/>
      </c>
    </row>
    <row r="106">
      <c r="A106" t="inlineStr">
        <is>
          <t>P0153</t>
        </is>
      </c>
      <c r="B106" t="inlineStr">
        <is>
          <t>Ember Smartphones 714</t>
        </is>
      </c>
      <c r="C106" t="inlineStr">
        <is>
          <t>Electronics</t>
        </is>
      </c>
      <c r="D106" s="24" t="n">
        <v>883171.7</v>
      </c>
      <c r="E106" s="24" t="n">
        <v>115183.35</v>
      </c>
      <c r="F106" t="n">
        <v>108</v>
      </c>
      <c r="G106" t="n">
        <v>89</v>
      </c>
      <c r="H106" t="n">
        <v>7</v>
      </c>
      <c r="I106" s="10">
        <f>IFERROR(E106/D106,0)</f>
        <v/>
      </c>
      <c r="J106" s="10">
        <f>IFERROR(H106/G106,0)</f>
        <v/>
      </c>
      <c r="K106">
        <f>_xlfn.RANK.EQ(D106,$D$5:$D$524,0)</f>
        <v/>
      </c>
      <c r="L106">
        <f>_xlfn.IFS(K106&lt;=20,"Top 20",K106&gt;500,"Bottom 20",TRUE,"Core")</f>
        <v/>
      </c>
      <c r="M106" s="10">
        <f>SUM($D$5:D106)/SUM($D$5:$D$524)</f>
        <v/>
      </c>
    </row>
    <row r="107">
      <c r="A107" t="inlineStr">
        <is>
          <t>P0215</t>
        </is>
      </c>
      <c r="B107" t="inlineStr">
        <is>
          <t>Haveli Outdoor 283</t>
        </is>
      </c>
      <c r="C107" t="inlineStr">
        <is>
          <t>Sports</t>
        </is>
      </c>
      <c r="D107" s="24" t="n">
        <v>882581.3199999999</v>
      </c>
      <c r="E107" s="24" t="n">
        <v>342806.48</v>
      </c>
      <c r="F107" t="n">
        <v>412</v>
      </c>
      <c r="G107" t="n">
        <v>342</v>
      </c>
      <c r="H107" t="n">
        <v>26</v>
      </c>
      <c r="I107" s="10">
        <f>IFERROR(E107/D107,0)</f>
        <v/>
      </c>
      <c r="J107" s="10">
        <f>IFERROR(H107/G107,0)</f>
        <v/>
      </c>
      <c r="K107">
        <f>_xlfn.RANK.EQ(D107,$D$5:$D$524,0)</f>
        <v/>
      </c>
      <c r="L107">
        <f>_xlfn.IFS(K107&lt;=20,"Top 20",K107&gt;500,"Bottom 20",TRUE,"Core")</f>
        <v/>
      </c>
      <c r="M107" s="10">
        <f>SUM($D$5:D107)/SUM($D$5:$D$524)</f>
        <v/>
      </c>
    </row>
    <row r="108">
      <c r="A108" t="inlineStr">
        <is>
          <t>P0460</t>
        </is>
      </c>
      <c r="B108" t="inlineStr">
        <is>
          <t>Haveli Fragrance 338</t>
        </is>
      </c>
      <c r="C108" t="inlineStr">
        <is>
          <t>Beauty</t>
        </is>
      </c>
      <c r="D108" s="24" t="n">
        <v>872966.15</v>
      </c>
      <c r="E108" s="24" t="n">
        <v>369211.57</v>
      </c>
      <c r="F108" t="n">
        <v>399</v>
      </c>
      <c r="G108" t="n">
        <v>315</v>
      </c>
      <c r="H108" t="n">
        <v>21</v>
      </c>
      <c r="I108" s="10">
        <f>IFERROR(E108/D108,0)</f>
        <v/>
      </c>
      <c r="J108" s="10">
        <f>IFERROR(H108/G108,0)</f>
        <v/>
      </c>
      <c r="K108">
        <f>_xlfn.RANK.EQ(D108,$D$5:$D$524,0)</f>
        <v/>
      </c>
      <c r="L108">
        <f>_xlfn.IFS(K108&lt;=20,"Top 20",K108&gt;500,"Bottom 20",TRUE,"Core")</f>
        <v/>
      </c>
      <c r="M108" s="10">
        <f>SUM($D$5:D108)/SUM($D$5:$D$524)</f>
        <v/>
      </c>
    </row>
    <row r="109">
      <c r="A109" t="inlineStr">
        <is>
          <t>P0115</t>
        </is>
      </c>
      <c r="B109" t="inlineStr">
        <is>
          <t>Zephyr Men Apparel 693</t>
        </is>
      </c>
      <c r="C109" t="inlineStr">
        <is>
          <t>Fashion</t>
        </is>
      </c>
      <c r="D109" s="24" t="n">
        <v>868941.02</v>
      </c>
      <c r="E109" s="24" t="n">
        <v>387702.32</v>
      </c>
      <c r="F109" t="n">
        <v>593</v>
      </c>
      <c r="G109" t="n">
        <v>481</v>
      </c>
      <c r="H109" t="n">
        <v>91</v>
      </c>
      <c r="I109" s="10">
        <f>IFERROR(E109/D109,0)</f>
        <v/>
      </c>
      <c r="J109" s="10">
        <f>IFERROR(H109/G109,0)</f>
        <v/>
      </c>
      <c r="K109">
        <f>_xlfn.RANK.EQ(D109,$D$5:$D$524,0)</f>
        <v/>
      </c>
      <c r="L109">
        <f>_xlfn.IFS(K109&lt;=20,"Top 20",K109&gt;500,"Bottom 20",TRUE,"Core")</f>
        <v/>
      </c>
      <c r="M109" s="10">
        <f>SUM($D$5:D109)/SUM($D$5:$D$524)</f>
        <v/>
      </c>
    </row>
    <row r="110">
      <c r="A110" t="inlineStr">
        <is>
          <t>P0470</t>
        </is>
      </c>
      <c r="B110" t="inlineStr">
        <is>
          <t>Solace Storage 584</t>
        </is>
      </c>
      <c r="C110" t="inlineStr">
        <is>
          <t>Home &amp; Kitchen</t>
        </is>
      </c>
      <c r="D110" s="24" t="n">
        <v>854521.53</v>
      </c>
      <c r="E110" s="24" t="n">
        <v>210073.38</v>
      </c>
      <c r="F110" t="n">
        <v>186</v>
      </c>
      <c r="G110" t="n">
        <v>151</v>
      </c>
      <c r="H110" t="n">
        <v>10</v>
      </c>
      <c r="I110" s="10">
        <f>IFERROR(E110/D110,0)</f>
        <v/>
      </c>
      <c r="J110" s="10">
        <f>IFERROR(H110/G110,0)</f>
        <v/>
      </c>
      <c r="K110">
        <f>_xlfn.RANK.EQ(D110,$D$5:$D$524,0)</f>
        <v/>
      </c>
      <c r="L110">
        <f>_xlfn.IFS(K110&lt;=20,"Top 20",K110&gt;500,"Bottom 20",TRUE,"Core")</f>
        <v/>
      </c>
      <c r="M110" s="10">
        <f>SUM($D$5:D110)/SUM($D$5:$D$524)</f>
        <v/>
      </c>
    </row>
    <row r="111">
      <c r="A111" t="inlineStr">
        <is>
          <t>P0127</t>
        </is>
      </c>
      <c r="B111" t="inlineStr">
        <is>
          <t>Ember Women Apparel 454</t>
        </is>
      </c>
      <c r="C111" t="inlineStr">
        <is>
          <t>Fashion</t>
        </is>
      </c>
      <c r="D111" s="24" t="n">
        <v>834378.1800000001</v>
      </c>
      <c r="E111" s="24" t="n">
        <v>345503.8</v>
      </c>
      <c r="F111" t="n">
        <v>229</v>
      </c>
      <c r="G111" t="n">
        <v>176</v>
      </c>
      <c r="H111" t="n">
        <v>23</v>
      </c>
      <c r="I111" s="10">
        <f>IFERROR(E111/D111,0)</f>
        <v/>
      </c>
      <c r="J111" s="10">
        <f>IFERROR(H111/G111,0)</f>
        <v/>
      </c>
      <c r="K111">
        <f>_xlfn.RANK.EQ(D111,$D$5:$D$524,0)</f>
        <v/>
      </c>
      <c r="L111">
        <f>_xlfn.IFS(K111&lt;=20,"Top 20",K111&gt;500,"Bottom 20",TRUE,"Core")</f>
        <v/>
      </c>
      <c r="M111" s="10">
        <f>SUM($D$5:D111)/SUM($D$5:$D$524)</f>
        <v/>
      </c>
    </row>
    <row r="112">
      <c r="A112" t="inlineStr">
        <is>
          <t>P0519</t>
        </is>
      </c>
      <c r="B112" t="inlineStr">
        <is>
          <t>UrbanLeaf Accessories 372</t>
        </is>
      </c>
      <c r="C112" t="inlineStr">
        <is>
          <t>Electronics</t>
        </is>
      </c>
      <c r="D112" s="24" t="n">
        <v>829514.3</v>
      </c>
      <c r="E112" s="24" t="n">
        <v>89393.28999999999</v>
      </c>
      <c r="F112" t="n">
        <v>60</v>
      </c>
      <c r="G112" t="n">
        <v>48</v>
      </c>
      <c r="H112" t="n">
        <v>2</v>
      </c>
      <c r="I112" s="10">
        <f>IFERROR(E112/D112,0)</f>
        <v/>
      </c>
      <c r="J112" s="10">
        <f>IFERROR(H112/G112,0)</f>
        <v/>
      </c>
      <c r="K112">
        <f>_xlfn.RANK.EQ(D112,$D$5:$D$524,0)</f>
        <v/>
      </c>
      <c r="L112">
        <f>_xlfn.IFS(K112&lt;=20,"Top 20",K112&gt;500,"Bottom 20",TRUE,"Core")</f>
        <v/>
      </c>
      <c r="M112" s="10">
        <f>SUM($D$5:D112)/SUM($D$5:$D$524)</f>
        <v/>
      </c>
    </row>
    <row r="113">
      <c r="A113" t="inlineStr">
        <is>
          <t>P0017</t>
        </is>
      </c>
      <c r="B113" t="inlineStr">
        <is>
          <t>Vayu Decor 107</t>
        </is>
      </c>
      <c r="C113" t="inlineStr">
        <is>
          <t>Home &amp; Kitchen</t>
        </is>
      </c>
      <c r="D113" s="24" t="n">
        <v>821079.27</v>
      </c>
      <c r="E113" s="24" t="n">
        <v>305372.4</v>
      </c>
      <c r="F113" t="n">
        <v>459</v>
      </c>
      <c r="G113" t="n">
        <v>363</v>
      </c>
      <c r="H113" t="n">
        <v>22</v>
      </c>
      <c r="I113" s="10">
        <f>IFERROR(E113/D113,0)</f>
        <v/>
      </c>
      <c r="J113" s="10">
        <f>IFERROR(H113/G113,0)</f>
        <v/>
      </c>
      <c r="K113">
        <f>_xlfn.RANK.EQ(D113,$D$5:$D$524,0)</f>
        <v/>
      </c>
      <c r="L113">
        <f>_xlfn.IFS(K113&lt;=20,"Top 20",K113&gt;500,"Bottom 20",TRUE,"Core")</f>
        <v/>
      </c>
      <c r="M113" s="10">
        <f>SUM($D$5:D113)/SUM($D$5:$D$524)</f>
        <v/>
      </c>
    </row>
    <row r="114">
      <c r="A114" t="inlineStr">
        <is>
          <t>P0348</t>
        </is>
      </c>
      <c r="B114" t="inlineStr">
        <is>
          <t>Kavya Ethnic Wear 226</t>
        </is>
      </c>
      <c r="C114" t="inlineStr">
        <is>
          <t>Fashion</t>
        </is>
      </c>
      <c r="D114" s="24" t="n">
        <v>812420.9300000001</v>
      </c>
      <c r="E114" s="24" t="n">
        <v>350311.76</v>
      </c>
      <c r="F114" t="n">
        <v>379</v>
      </c>
      <c r="G114" t="n">
        <v>290</v>
      </c>
      <c r="H114" t="n">
        <v>44</v>
      </c>
      <c r="I114" s="10">
        <f>IFERROR(E114/D114,0)</f>
        <v/>
      </c>
      <c r="J114" s="10">
        <f>IFERROR(H114/G114,0)</f>
        <v/>
      </c>
      <c r="K114">
        <f>_xlfn.RANK.EQ(D114,$D$5:$D$524,0)</f>
        <v/>
      </c>
      <c r="L114">
        <f>_xlfn.IFS(K114&lt;=20,"Top 20",K114&gt;500,"Bottom 20",TRUE,"Core")</f>
        <v/>
      </c>
      <c r="M114" s="10">
        <f>SUM($D$5:D114)/SUM($D$5:$D$524)</f>
        <v/>
      </c>
    </row>
    <row r="115">
      <c r="A115" t="inlineStr">
        <is>
          <t>P0469</t>
        </is>
      </c>
      <c r="B115" t="inlineStr">
        <is>
          <t>Vayu Audio 573</t>
        </is>
      </c>
      <c r="C115" t="inlineStr">
        <is>
          <t>Electronics</t>
        </is>
      </c>
      <c r="D115" s="24" t="n">
        <v>811402.04</v>
      </c>
      <c r="E115" s="24" t="n">
        <v>99394.09</v>
      </c>
      <c r="F115" t="n">
        <v>272</v>
      </c>
      <c r="G115" t="n">
        <v>227</v>
      </c>
      <c r="H115" t="n">
        <v>20</v>
      </c>
      <c r="I115" s="10">
        <f>IFERROR(E115/D115,0)</f>
        <v/>
      </c>
      <c r="J115" s="10">
        <f>IFERROR(H115/G115,0)</f>
        <v/>
      </c>
      <c r="K115">
        <f>_xlfn.RANK.EQ(D115,$D$5:$D$524,0)</f>
        <v/>
      </c>
      <c r="L115">
        <f>_xlfn.IFS(K115&lt;=20,"Top 20",K115&gt;500,"Bottom 20",TRUE,"Core")</f>
        <v/>
      </c>
      <c r="M115" s="10">
        <f>SUM($D$5:D115)/SUM($D$5:$D$524)</f>
        <v/>
      </c>
    </row>
    <row r="116">
      <c r="A116" t="inlineStr">
        <is>
          <t>P0161</t>
        </is>
      </c>
      <c r="B116" t="inlineStr">
        <is>
          <t>Kriti Wearables 158</t>
        </is>
      </c>
      <c r="C116" t="inlineStr">
        <is>
          <t>Electronics</t>
        </is>
      </c>
      <c r="D116" s="24" t="n">
        <v>791752.03</v>
      </c>
      <c r="E116" s="24" t="n">
        <v>101287.15</v>
      </c>
      <c r="F116" t="n">
        <v>99</v>
      </c>
      <c r="G116" t="n">
        <v>75</v>
      </c>
      <c r="H116" t="n">
        <v>6</v>
      </c>
      <c r="I116" s="10">
        <f>IFERROR(E116/D116,0)</f>
        <v/>
      </c>
      <c r="J116" s="10">
        <f>IFERROR(H116/G116,0)</f>
        <v/>
      </c>
      <c r="K116">
        <f>_xlfn.RANK.EQ(D116,$D$5:$D$524,0)</f>
        <v/>
      </c>
      <c r="L116">
        <f>_xlfn.IFS(K116&lt;=20,"Top 20",K116&gt;500,"Bottom 20",TRUE,"Core")</f>
        <v/>
      </c>
      <c r="M116" s="10">
        <f>SUM($D$5:D116)/SUM($D$5:$D$524)</f>
        <v/>
      </c>
    </row>
    <row r="117">
      <c r="A117" t="inlineStr">
        <is>
          <t>P0373</t>
        </is>
      </c>
      <c r="B117" t="inlineStr">
        <is>
          <t>Haveli Ethnic Wear 482</t>
        </is>
      </c>
      <c r="C117" t="inlineStr">
        <is>
          <t>Fashion</t>
        </is>
      </c>
      <c r="D117" s="24" t="n">
        <v>781813.23</v>
      </c>
      <c r="E117" s="24" t="n">
        <v>384306.1</v>
      </c>
      <c r="F117" t="n">
        <v>730</v>
      </c>
      <c r="G117" t="n">
        <v>587</v>
      </c>
      <c r="H117" t="n">
        <v>119</v>
      </c>
      <c r="I117" s="10">
        <f>IFERROR(E117/D117,0)</f>
        <v/>
      </c>
      <c r="J117" s="10">
        <f>IFERROR(H117/G117,0)</f>
        <v/>
      </c>
      <c r="K117">
        <f>_xlfn.RANK.EQ(D117,$D$5:$D$524,0)</f>
        <v/>
      </c>
      <c r="L117">
        <f>_xlfn.IFS(K117&lt;=20,"Top 20",K117&gt;500,"Bottom 20",TRUE,"Core")</f>
        <v/>
      </c>
      <c r="M117" s="10">
        <f>SUM($D$5:D117)/SUM($D$5:$D$524)</f>
        <v/>
      </c>
    </row>
    <row r="118">
      <c r="A118" t="inlineStr">
        <is>
          <t>P0213</t>
        </is>
      </c>
      <c r="B118" t="inlineStr">
        <is>
          <t>Ember Footwear 472</t>
        </is>
      </c>
      <c r="C118" t="inlineStr">
        <is>
          <t>Fashion</t>
        </is>
      </c>
      <c r="D118" s="24" t="n">
        <v>776407.66</v>
      </c>
      <c r="E118" s="24" t="n">
        <v>312231.08</v>
      </c>
      <c r="F118" t="n">
        <v>512</v>
      </c>
      <c r="G118" t="n">
        <v>404</v>
      </c>
      <c r="H118" t="n">
        <v>69</v>
      </c>
      <c r="I118" s="10">
        <f>IFERROR(E118/D118,0)</f>
        <v/>
      </c>
      <c r="J118" s="10">
        <f>IFERROR(H118/G118,0)</f>
        <v/>
      </c>
      <c r="K118">
        <f>_xlfn.RANK.EQ(D118,$D$5:$D$524,0)</f>
        <v/>
      </c>
      <c r="L118">
        <f>_xlfn.IFS(K118&lt;=20,"Top 20",K118&gt;500,"Bottom 20",TRUE,"Core")</f>
        <v/>
      </c>
      <c r="M118" s="10">
        <f>SUM($D$5:D118)/SUM($D$5:$D$524)</f>
        <v/>
      </c>
    </row>
    <row r="119">
      <c r="A119" t="inlineStr">
        <is>
          <t>P0202</t>
        </is>
      </c>
      <c r="B119" t="inlineStr">
        <is>
          <t>Trendo Personal Care 704</t>
        </is>
      </c>
      <c r="C119" t="inlineStr">
        <is>
          <t>Grocery</t>
        </is>
      </c>
      <c r="D119" s="24" t="n">
        <v>772347.5</v>
      </c>
      <c r="E119" s="24" t="n">
        <v>133321.79</v>
      </c>
      <c r="F119" t="n">
        <v>1541</v>
      </c>
      <c r="G119" t="n">
        <v>587</v>
      </c>
      <c r="H119" t="n">
        <v>7</v>
      </c>
      <c r="I119" s="10">
        <f>IFERROR(E119/D119,0)</f>
        <v/>
      </c>
      <c r="J119" s="10">
        <f>IFERROR(H119/G119,0)</f>
        <v/>
      </c>
      <c r="K119">
        <f>_xlfn.RANK.EQ(D119,$D$5:$D$524,0)</f>
        <v/>
      </c>
      <c r="L119">
        <f>_xlfn.IFS(K119&lt;=20,"Top 20",K119&gt;500,"Bottom 20",TRUE,"Core")</f>
        <v/>
      </c>
      <c r="M119" s="10">
        <f>SUM($D$5:D119)/SUM($D$5:$D$524)</f>
        <v/>
      </c>
    </row>
    <row r="120">
      <c r="A120" t="inlineStr">
        <is>
          <t>P0378</t>
        </is>
      </c>
      <c r="B120" t="inlineStr">
        <is>
          <t>Veltrix Storage 391</t>
        </is>
      </c>
      <c r="C120" t="inlineStr">
        <is>
          <t>Home &amp; Kitchen</t>
        </is>
      </c>
      <c r="D120" s="24" t="n">
        <v>771674.29</v>
      </c>
      <c r="E120" s="24" t="n">
        <v>184207.81</v>
      </c>
      <c r="F120" t="n">
        <v>332</v>
      </c>
      <c r="G120" t="n">
        <v>258</v>
      </c>
      <c r="H120" t="n">
        <v>26</v>
      </c>
      <c r="I120" s="10">
        <f>IFERROR(E120/D120,0)</f>
        <v/>
      </c>
      <c r="J120" s="10">
        <f>IFERROR(H120/G120,0)</f>
        <v/>
      </c>
      <c r="K120">
        <f>_xlfn.RANK.EQ(D120,$D$5:$D$524,0)</f>
        <v/>
      </c>
      <c r="L120">
        <f>_xlfn.IFS(K120&lt;=20,"Top 20",K120&gt;500,"Bottom 20",TRUE,"Core")</f>
        <v/>
      </c>
      <c r="M120" s="10">
        <f>SUM($D$5:D120)/SUM($D$5:$D$524)</f>
        <v/>
      </c>
    </row>
    <row r="121">
      <c r="A121" t="inlineStr">
        <is>
          <t>P0059</t>
        </is>
      </c>
      <c r="B121" t="inlineStr">
        <is>
          <t>UrbanLeaf Audio 399</t>
        </is>
      </c>
      <c r="C121" t="inlineStr">
        <is>
          <t>Electronics</t>
        </is>
      </c>
      <c r="D121" s="24" t="n">
        <v>770072.66</v>
      </c>
      <c r="E121" s="24" t="n">
        <v>54632.58</v>
      </c>
      <c r="F121" t="n">
        <v>348</v>
      </c>
      <c r="G121" t="n">
        <v>274</v>
      </c>
      <c r="H121" t="n">
        <v>27</v>
      </c>
      <c r="I121" s="10">
        <f>IFERROR(E121/D121,0)</f>
        <v/>
      </c>
      <c r="J121" s="10">
        <f>IFERROR(H121/G121,0)</f>
        <v/>
      </c>
      <c r="K121">
        <f>_xlfn.RANK.EQ(D121,$D$5:$D$524,0)</f>
        <v/>
      </c>
      <c r="L121">
        <f>_xlfn.IFS(K121&lt;=20,"Top 20",K121&gt;500,"Bottom 20",TRUE,"Core")</f>
        <v/>
      </c>
      <c r="M121" s="10">
        <f>SUM($D$5:D121)/SUM($D$5:$D$524)</f>
        <v/>
      </c>
    </row>
    <row r="122">
      <c r="A122" t="inlineStr">
        <is>
          <t>P0459</t>
        </is>
      </c>
      <c r="B122" t="inlineStr">
        <is>
          <t>Vayu Fiction 786</t>
        </is>
      </c>
      <c r="C122" t="inlineStr">
        <is>
          <t>Books</t>
        </is>
      </c>
      <c r="D122" s="24" t="n">
        <v>765541.65</v>
      </c>
      <c r="E122" s="24" t="n">
        <v>177457.66</v>
      </c>
      <c r="F122" t="n">
        <v>1469</v>
      </c>
      <c r="G122" t="n">
        <v>1196</v>
      </c>
      <c r="H122" t="n">
        <v>35</v>
      </c>
      <c r="I122" s="10">
        <f>IFERROR(E122/D122,0)</f>
        <v/>
      </c>
      <c r="J122" s="10">
        <f>IFERROR(H122/G122,0)</f>
        <v/>
      </c>
      <c r="K122">
        <f>_xlfn.RANK.EQ(D122,$D$5:$D$524,0)</f>
        <v/>
      </c>
      <c r="L122">
        <f>_xlfn.IFS(K122&lt;=20,"Top 20",K122&gt;500,"Bottom 20",TRUE,"Core")</f>
        <v/>
      </c>
      <c r="M122" s="10">
        <f>SUM($D$5:D122)/SUM($D$5:$D$524)</f>
        <v/>
      </c>
    </row>
    <row r="123">
      <c r="A123" t="inlineStr">
        <is>
          <t>P0199</t>
        </is>
      </c>
      <c r="B123" t="inlineStr">
        <is>
          <t>Nexora Ethnic Wear 174</t>
        </is>
      </c>
      <c r="C123" t="inlineStr">
        <is>
          <t>Fashion</t>
        </is>
      </c>
      <c r="D123" s="24" t="n">
        <v>764660.13</v>
      </c>
      <c r="E123" s="24" t="n">
        <v>336085.76</v>
      </c>
      <c r="F123" t="n">
        <v>236</v>
      </c>
      <c r="G123" t="n">
        <v>185</v>
      </c>
      <c r="H123" t="n">
        <v>30</v>
      </c>
      <c r="I123" s="10">
        <f>IFERROR(E123/D123,0)</f>
        <v/>
      </c>
      <c r="J123" s="10">
        <f>IFERROR(H123/G123,0)</f>
        <v/>
      </c>
      <c r="K123">
        <f>_xlfn.RANK.EQ(D123,$D$5:$D$524,0)</f>
        <v/>
      </c>
      <c r="L123">
        <f>_xlfn.IFS(K123&lt;=20,"Top 20",K123&gt;500,"Bottom 20",TRUE,"Core")</f>
        <v/>
      </c>
      <c r="M123" s="10">
        <f>SUM($D$5:D123)/SUM($D$5:$D$524)</f>
        <v/>
      </c>
    </row>
    <row r="124">
      <c r="A124" t="inlineStr">
        <is>
          <t>P0032</t>
        </is>
      </c>
      <c r="B124" t="inlineStr">
        <is>
          <t>Lumio Staples 955</t>
        </is>
      </c>
      <c r="C124" t="inlineStr">
        <is>
          <t>Grocery</t>
        </is>
      </c>
      <c r="D124" s="24" t="n">
        <v>741867.87</v>
      </c>
      <c r="E124" s="24" t="n">
        <v>157486.47</v>
      </c>
      <c r="F124" t="n">
        <v>2783</v>
      </c>
      <c r="G124" t="n">
        <v>1048</v>
      </c>
      <c r="H124" t="n">
        <v>16</v>
      </c>
      <c r="I124" s="10">
        <f>IFERROR(E124/D124,0)</f>
        <v/>
      </c>
      <c r="J124" s="10">
        <f>IFERROR(H124/G124,0)</f>
        <v/>
      </c>
      <c r="K124">
        <f>_xlfn.RANK.EQ(D124,$D$5:$D$524,0)</f>
        <v/>
      </c>
      <c r="L124">
        <f>_xlfn.IFS(K124&lt;=20,"Top 20",K124&gt;500,"Bottom 20",TRUE,"Core")</f>
        <v/>
      </c>
      <c r="M124" s="10">
        <f>SUM($D$5:D124)/SUM($D$5:$D$524)</f>
        <v/>
      </c>
    </row>
    <row r="125">
      <c r="A125" t="inlineStr">
        <is>
          <t>P0204</t>
        </is>
      </c>
      <c r="B125" t="inlineStr">
        <is>
          <t>Ember Smartphones 937</t>
        </is>
      </c>
      <c r="C125" t="inlineStr">
        <is>
          <t>Electronics</t>
        </is>
      </c>
      <c r="D125" s="24" t="n">
        <v>721957.71</v>
      </c>
      <c r="E125" s="24" t="n">
        <v>96351.39</v>
      </c>
      <c r="F125" t="n">
        <v>150</v>
      </c>
      <c r="G125" t="n">
        <v>117</v>
      </c>
      <c r="H125" t="n">
        <v>13</v>
      </c>
      <c r="I125" s="10">
        <f>IFERROR(E125/D125,0)</f>
        <v/>
      </c>
      <c r="J125" s="10">
        <f>IFERROR(H125/G125,0)</f>
        <v/>
      </c>
      <c r="K125">
        <f>_xlfn.RANK.EQ(D125,$D$5:$D$524,0)</f>
        <v/>
      </c>
      <c r="L125">
        <f>_xlfn.IFS(K125&lt;=20,"Top 20",K125&gt;500,"Bottom 20",TRUE,"Core")</f>
        <v/>
      </c>
      <c r="M125" s="10">
        <f>SUM($D$5:D125)/SUM($D$5:$D$524)</f>
        <v/>
      </c>
    </row>
    <row r="126">
      <c r="A126" t="inlineStr">
        <is>
          <t>P0413</t>
        </is>
      </c>
      <c r="B126" t="inlineStr">
        <is>
          <t>Kriti Audio 106</t>
        </is>
      </c>
      <c r="C126" t="inlineStr">
        <is>
          <t>Electronics</t>
        </is>
      </c>
      <c r="D126" s="24" t="n">
        <v>706923.66</v>
      </c>
      <c r="E126" s="24" t="n">
        <v>26330.94</v>
      </c>
      <c r="F126" t="n">
        <v>74</v>
      </c>
      <c r="G126" t="n">
        <v>58</v>
      </c>
      <c r="H126" t="n">
        <v>3</v>
      </c>
      <c r="I126" s="10">
        <f>IFERROR(E126/D126,0)</f>
        <v/>
      </c>
      <c r="J126" s="10">
        <f>IFERROR(H126/G126,0)</f>
        <v/>
      </c>
      <c r="K126">
        <f>_xlfn.RANK.EQ(D126,$D$5:$D$524,0)</f>
        <v/>
      </c>
      <c r="L126">
        <f>_xlfn.IFS(K126&lt;=20,"Top 20",K126&gt;500,"Bottom 20",TRUE,"Core")</f>
        <v/>
      </c>
      <c r="M126" s="10">
        <f>SUM($D$5:D126)/SUM($D$5:$D$524)</f>
        <v/>
      </c>
    </row>
    <row r="127">
      <c r="A127" t="inlineStr">
        <is>
          <t>P0098</t>
        </is>
      </c>
      <c r="B127" t="inlineStr">
        <is>
          <t>Solace Laptops 371</t>
        </is>
      </c>
      <c r="C127" t="inlineStr">
        <is>
          <t>Electronics</t>
        </is>
      </c>
      <c r="D127" s="24" t="n">
        <v>706559.87</v>
      </c>
      <c r="E127" s="24" t="n">
        <v>38503.58</v>
      </c>
      <c r="F127" t="n">
        <v>99</v>
      </c>
      <c r="G127" t="n">
        <v>80</v>
      </c>
      <c r="H127" t="n">
        <v>6</v>
      </c>
      <c r="I127" s="10">
        <f>IFERROR(E127/D127,0)</f>
        <v/>
      </c>
      <c r="J127" s="10">
        <f>IFERROR(H127/G127,0)</f>
        <v/>
      </c>
      <c r="K127">
        <f>_xlfn.RANK.EQ(D127,$D$5:$D$524,0)</f>
        <v/>
      </c>
      <c r="L127">
        <f>_xlfn.IFS(K127&lt;=20,"Top 20",K127&gt;500,"Bottom 20",TRUE,"Core")</f>
        <v/>
      </c>
      <c r="M127" s="10">
        <f>SUM($D$5:D127)/SUM($D$5:$D$524)</f>
        <v/>
      </c>
    </row>
    <row r="128">
      <c r="A128" t="inlineStr">
        <is>
          <t>P0105</t>
        </is>
      </c>
      <c r="B128" t="inlineStr">
        <is>
          <t>Ember Team Sports 753</t>
        </is>
      </c>
      <c r="C128" t="inlineStr">
        <is>
          <t>Sports</t>
        </is>
      </c>
      <c r="D128" s="24" t="n">
        <v>701605.8100000001</v>
      </c>
      <c r="E128" s="24" t="n">
        <v>175500.69</v>
      </c>
      <c r="F128" t="n">
        <v>89</v>
      </c>
      <c r="G128" t="n">
        <v>73</v>
      </c>
      <c r="H128" t="n">
        <v>5</v>
      </c>
      <c r="I128" s="10">
        <f>IFERROR(E128/D128,0)</f>
        <v/>
      </c>
      <c r="J128" s="10">
        <f>IFERROR(H128/G128,0)</f>
        <v/>
      </c>
      <c r="K128">
        <f>_xlfn.RANK.EQ(D128,$D$5:$D$524,0)</f>
        <v/>
      </c>
      <c r="L128">
        <f>_xlfn.IFS(K128&lt;=20,"Top 20",K128&gt;500,"Bottom 20",TRUE,"Core")</f>
        <v/>
      </c>
      <c r="M128" s="10">
        <f>SUM($D$5:D128)/SUM($D$5:$D$524)</f>
        <v/>
      </c>
    </row>
    <row r="129">
      <c r="A129" t="inlineStr">
        <is>
          <t>P0140</t>
        </is>
      </c>
      <c r="B129" t="inlineStr">
        <is>
          <t>Pragati Audio 462</t>
        </is>
      </c>
      <c r="C129" t="inlineStr">
        <is>
          <t>Electronics</t>
        </is>
      </c>
      <c r="D129" s="24" t="n">
        <v>699731.99</v>
      </c>
      <c r="E129" s="24" t="n">
        <v>81526.64999999999</v>
      </c>
      <c r="F129" t="n">
        <v>158</v>
      </c>
      <c r="G129" t="n">
        <v>134</v>
      </c>
      <c r="H129" t="n">
        <v>11</v>
      </c>
      <c r="I129" s="10">
        <f>IFERROR(E129/D129,0)</f>
        <v/>
      </c>
      <c r="J129" s="10">
        <f>IFERROR(H129/G129,0)</f>
        <v/>
      </c>
      <c r="K129">
        <f>_xlfn.RANK.EQ(D129,$D$5:$D$524,0)</f>
        <v/>
      </c>
      <c r="L129">
        <f>_xlfn.IFS(K129&lt;=20,"Top 20",K129&gt;500,"Bottom 20",TRUE,"Core")</f>
        <v/>
      </c>
      <c r="M129" s="10">
        <f>SUM($D$5:D129)/SUM($D$5:$D$524)</f>
        <v/>
      </c>
    </row>
    <row r="130">
      <c r="A130" t="inlineStr">
        <is>
          <t>P0513</t>
        </is>
      </c>
      <c r="B130" t="inlineStr">
        <is>
          <t>UrbanLeaf Wearables 879</t>
        </is>
      </c>
      <c r="C130" t="inlineStr">
        <is>
          <t>Electronics</t>
        </is>
      </c>
      <c r="D130" s="24" t="n">
        <v>696517.9399999999</v>
      </c>
      <c r="E130" s="24" t="n">
        <v>66976.42</v>
      </c>
      <c r="F130" t="n">
        <v>87</v>
      </c>
      <c r="G130" t="n">
        <v>75</v>
      </c>
      <c r="H130" t="n">
        <v>5</v>
      </c>
      <c r="I130" s="10">
        <f>IFERROR(E130/D130,0)</f>
        <v/>
      </c>
      <c r="J130" s="10">
        <f>IFERROR(H130/G130,0)</f>
        <v/>
      </c>
      <c r="K130">
        <f>_xlfn.RANK.EQ(D130,$D$5:$D$524,0)</f>
        <v/>
      </c>
      <c r="L130">
        <f>_xlfn.IFS(K130&lt;=20,"Top 20",K130&gt;500,"Bottom 20",TRUE,"Core")</f>
        <v/>
      </c>
      <c r="M130" s="10">
        <f>SUM($D$5:D130)/SUM($D$5:$D$524)</f>
        <v/>
      </c>
    </row>
    <row r="131">
      <c r="A131" t="inlineStr">
        <is>
          <t>P0419</t>
        </is>
      </c>
      <c r="B131" t="inlineStr">
        <is>
          <t>Vayu Women Apparel 334</t>
        </is>
      </c>
      <c r="C131" t="inlineStr">
        <is>
          <t>Fashion</t>
        </is>
      </c>
      <c r="D131" s="24" t="n">
        <v>695894.51</v>
      </c>
      <c r="E131" s="24" t="n">
        <v>353897.47</v>
      </c>
      <c r="F131" t="n">
        <v>493</v>
      </c>
      <c r="G131" t="n">
        <v>398</v>
      </c>
      <c r="H131" t="n">
        <v>61</v>
      </c>
      <c r="I131" s="10">
        <f>IFERROR(E131/D131,0)</f>
        <v/>
      </c>
      <c r="J131" s="10">
        <f>IFERROR(H131/G131,0)</f>
        <v/>
      </c>
      <c r="K131">
        <f>_xlfn.RANK.EQ(D131,$D$5:$D$524,0)</f>
        <v/>
      </c>
      <c r="L131">
        <f>_xlfn.IFS(K131&lt;=20,"Top 20",K131&gt;500,"Bottom 20",TRUE,"Core")</f>
        <v/>
      </c>
      <c r="M131" s="10">
        <f>SUM($D$5:D131)/SUM($D$5:$D$524)</f>
        <v/>
      </c>
    </row>
    <row r="132">
      <c r="A132" t="inlineStr">
        <is>
          <t>P0195</t>
        </is>
      </c>
      <c r="B132" t="inlineStr">
        <is>
          <t>Orbit Audio 801</t>
        </is>
      </c>
      <c r="C132" t="inlineStr">
        <is>
          <t>Electronics</t>
        </is>
      </c>
      <c r="D132" s="24" t="n">
        <v>674802.52</v>
      </c>
      <c r="E132" s="24" t="n">
        <v>78232.94</v>
      </c>
      <c r="F132" t="n">
        <v>72</v>
      </c>
      <c r="G132" t="n">
        <v>59</v>
      </c>
      <c r="H132" t="n">
        <v>4</v>
      </c>
      <c r="I132" s="10">
        <f>IFERROR(E132/D132,0)</f>
        <v/>
      </c>
      <c r="J132" s="10">
        <f>IFERROR(H132/G132,0)</f>
        <v/>
      </c>
      <c r="K132">
        <f>_xlfn.RANK.EQ(D132,$D$5:$D$524,0)</f>
        <v/>
      </c>
      <c r="L132">
        <f>_xlfn.IFS(K132&lt;=20,"Top 20",K132&gt;500,"Bottom 20",TRUE,"Core")</f>
        <v/>
      </c>
      <c r="M132" s="10">
        <f>SUM($D$5:D132)/SUM($D$5:$D$524)</f>
        <v/>
      </c>
    </row>
    <row r="133">
      <c r="A133" t="inlineStr">
        <is>
          <t>P0062</t>
        </is>
      </c>
      <c r="B133" t="inlineStr">
        <is>
          <t>Vayu Cookware 834</t>
        </is>
      </c>
      <c r="C133" t="inlineStr">
        <is>
          <t>Home &amp; Kitchen</t>
        </is>
      </c>
      <c r="D133" s="24" t="n">
        <v>674325.23</v>
      </c>
      <c r="E133" s="24" t="n">
        <v>248584.65</v>
      </c>
      <c r="F133" t="n">
        <v>349</v>
      </c>
      <c r="G133" t="n">
        <v>275</v>
      </c>
      <c r="H133" t="n">
        <v>21</v>
      </c>
      <c r="I133" s="10">
        <f>IFERROR(E133/D133,0)</f>
        <v/>
      </c>
      <c r="J133" s="10">
        <f>IFERROR(H133/G133,0)</f>
        <v/>
      </c>
      <c r="K133">
        <f>_xlfn.RANK.EQ(D133,$D$5:$D$524,0)</f>
        <v/>
      </c>
      <c r="L133">
        <f>_xlfn.IFS(K133&lt;=20,"Top 20",K133&gt;500,"Bottom 20",TRUE,"Core")</f>
        <v/>
      </c>
      <c r="M133" s="10">
        <f>SUM($D$5:D133)/SUM($D$5:$D$524)</f>
        <v/>
      </c>
    </row>
    <row r="134">
      <c r="A134" t="inlineStr">
        <is>
          <t>P0271</t>
        </is>
      </c>
      <c r="B134" t="inlineStr">
        <is>
          <t>UrbanLeaf Audio 604</t>
        </is>
      </c>
      <c r="C134" t="inlineStr">
        <is>
          <t>Electronics</t>
        </is>
      </c>
      <c r="D134" s="24" t="n">
        <v>674028.86</v>
      </c>
      <c r="E134" s="24" t="n">
        <v>31815.82</v>
      </c>
      <c r="F134" t="n">
        <v>139</v>
      </c>
      <c r="G134" t="n">
        <v>109</v>
      </c>
      <c r="H134" t="n">
        <v>10</v>
      </c>
      <c r="I134" s="10">
        <f>IFERROR(E134/D134,0)</f>
        <v/>
      </c>
      <c r="J134" s="10">
        <f>IFERROR(H134/G134,0)</f>
        <v/>
      </c>
      <c r="K134">
        <f>_xlfn.RANK.EQ(D134,$D$5:$D$524,0)</f>
        <v/>
      </c>
      <c r="L134">
        <f>_xlfn.IFS(K134&lt;=20,"Top 20",K134&gt;500,"Bottom 20",TRUE,"Core")</f>
        <v/>
      </c>
      <c r="M134" s="10">
        <f>SUM($D$5:D134)/SUM($D$5:$D$524)</f>
        <v/>
      </c>
    </row>
    <row r="135">
      <c r="A135" t="inlineStr">
        <is>
          <t>P0504</t>
        </is>
      </c>
      <c r="B135" t="inlineStr">
        <is>
          <t>Haveli Decor 653</t>
        </is>
      </c>
      <c r="C135" t="inlineStr">
        <is>
          <t>Home &amp; Kitchen</t>
        </is>
      </c>
      <c r="D135" s="24" t="n">
        <v>669053.8</v>
      </c>
      <c r="E135" s="24" t="n">
        <v>246241.88</v>
      </c>
      <c r="F135" t="n">
        <v>206</v>
      </c>
      <c r="G135" t="n">
        <v>170</v>
      </c>
      <c r="H135" t="n">
        <v>7</v>
      </c>
      <c r="I135" s="10">
        <f>IFERROR(E135/D135,0)</f>
        <v/>
      </c>
      <c r="J135" s="10">
        <f>IFERROR(H135/G135,0)</f>
        <v/>
      </c>
      <c r="K135">
        <f>_xlfn.RANK.EQ(D135,$D$5:$D$524,0)</f>
        <v/>
      </c>
      <c r="L135">
        <f>_xlfn.IFS(K135&lt;=20,"Top 20",K135&gt;500,"Bottom 20",TRUE,"Core")</f>
        <v/>
      </c>
      <c r="M135" s="10">
        <f>SUM($D$5:D135)/SUM($D$5:$D$524)</f>
        <v/>
      </c>
    </row>
    <row r="136">
      <c r="A136" t="inlineStr">
        <is>
          <t>P0233</t>
        </is>
      </c>
      <c r="B136" t="inlineStr">
        <is>
          <t>Kriti Beverages 200</t>
        </is>
      </c>
      <c r="C136" t="inlineStr">
        <is>
          <t>Grocery</t>
        </is>
      </c>
      <c r="D136" s="24" t="n">
        <v>663445.96</v>
      </c>
      <c r="E136" s="24" t="n">
        <v>109405.45</v>
      </c>
      <c r="F136" t="n">
        <v>1062</v>
      </c>
      <c r="G136" t="n">
        <v>402</v>
      </c>
      <c r="H136" t="n">
        <v>2</v>
      </c>
      <c r="I136" s="10">
        <f>IFERROR(E136/D136,0)</f>
        <v/>
      </c>
      <c r="J136" s="10">
        <f>IFERROR(H136/G136,0)</f>
        <v/>
      </c>
      <c r="K136">
        <f>_xlfn.RANK.EQ(D136,$D$5:$D$524,0)</f>
        <v/>
      </c>
      <c r="L136">
        <f>_xlfn.IFS(K136&lt;=20,"Top 20",K136&gt;500,"Bottom 20",TRUE,"Core")</f>
        <v/>
      </c>
      <c r="M136" s="10">
        <f>SUM($D$5:D136)/SUM($D$5:$D$524)</f>
        <v/>
      </c>
    </row>
    <row r="137">
      <c r="A137" t="inlineStr">
        <is>
          <t>P0438</t>
        </is>
      </c>
      <c r="B137" t="inlineStr">
        <is>
          <t>Pragati Storage 906</t>
        </is>
      </c>
      <c r="C137" t="inlineStr">
        <is>
          <t>Home &amp; Kitchen</t>
        </is>
      </c>
      <c r="D137" s="24" t="n">
        <v>661245.67</v>
      </c>
      <c r="E137" s="24" t="n">
        <v>243250.44</v>
      </c>
      <c r="F137" t="n">
        <v>263</v>
      </c>
      <c r="G137" t="n">
        <v>216</v>
      </c>
      <c r="H137" t="n">
        <v>15</v>
      </c>
      <c r="I137" s="10">
        <f>IFERROR(E137/D137,0)</f>
        <v/>
      </c>
      <c r="J137" s="10">
        <f>IFERROR(H137/G137,0)</f>
        <v/>
      </c>
      <c r="K137">
        <f>_xlfn.RANK.EQ(D137,$D$5:$D$524,0)</f>
        <v/>
      </c>
      <c r="L137">
        <f>_xlfn.IFS(K137&lt;=20,"Top 20",K137&gt;500,"Bottom 20",TRUE,"Core")</f>
        <v/>
      </c>
      <c r="M137" s="10">
        <f>SUM($D$5:D137)/SUM($D$5:$D$524)</f>
        <v/>
      </c>
    </row>
    <row r="138">
      <c r="A138" t="inlineStr">
        <is>
          <t>P0146</t>
        </is>
      </c>
      <c r="B138" t="inlineStr">
        <is>
          <t>Mitti Footwear 729</t>
        </is>
      </c>
      <c r="C138" t="inlineStr">
        <is>
          <t>Fashion</t>
        </is>
      </c>
      <c r="D138" s="24" t="n">
        <v>660412.39</v>
      </c>
      <c r="E138" s="24" t="n">
        <v>339860.47</v>
      </c>
      <c r="F138" t="n">
        <v>221</v>
      </c>
      <c r="G138" t="n">
        <v>171</v>
      </c>
      <c r="H138" t="n">
        <v>32</v>
      </c>
      <c r="I138" s="10">
        <f>IFERROR(E138/D138,0)</f>
        <v/>
      </c>
      <c r="J138" s="10">
        <f>IFERROR(H138/G138,0)</f>
        <v/>
      </c>
      <c r="K138">
        <f>_xlfn.RANK.EQ(D138,$D$5:$D$524,0)</f>
        <v/>
      </c>
      <c r="L138">
        <f>_xlfn.IFS(K138&lt;=20,"Top 20",K138&gt;500,"Bottom 20",TRUE,"Core")</f>
        <v/>
      </c>
      <c r="M138" s="10">
        <f>SUM($D$5:D138)/SUM($D$5:$D$524)</f>
        <v/>
      </c>
    </row>
    <row r="139">
      <c r="A139" t="inlineStr">
        <is>
          <t>P0475</t>
        </is>
      </c>
      <c r="B139" t="inlineStr">
        <is>
          <t>Orbit Men Apparel 153</t>
        </is>
      </c>
      <c r="C139" t="inlineStr">
        <is>
          <t>Fashion</t>
        </is>
      </c>
      <c r="D139" s="24" t="n">
        <v>643151.95</v>
      </c>
      <c r="E139" s="24" t="n">
        <v>262873.7</v>
      </c>
      <c r="F139" t="n">
        <v>495</v>
      </c>
      <c r="G139" t="n">
        <v>397</v>
      </c>
      <c r="H139" t="n">
        <v>64</v>
      </c>
      <c r="I139" s="10">
        <f>IFERROR(E139/D139,0)</f>
        <v/>
      </c>
      <c r="J139" s="10">
        <f>IFERROR(H139/G139,0)</f>
        <v/>
      </c>
      <c r="K139">
        <f>_xlfn.RANK.EQ(D139,$D$5:$D$524,0)</f>
        <v/>
      </c>
      <c r="L139">
        <f>_xlfn.IFS(K139&lt;=20,"Top 20",K139&gt;500,"Bottom 20",TRUE,"Core")</f>
        <v/>
      </c>
      <c r="M139" s="10">
        <f>SUM($D$5:D139)/SUM($D$5:$D$524)</f>
        <v/>
      </c>
    </row>
    <row r="140">
      <c r="A140" t="inlineStr">
        <is>
          <t>P0364</t>
        </is>
      </c>
      <c r="B140" t="inlineStr">
        <is>
          <t>Orbit Audio 690</t>
        </is>
      </c>
      <c r="C140" t="inlineStr">
        <is>
          <t>Electronics</t>
        </is>
      </c>
      <c r="D140" s="24" t="n">
        <v>639691.25</v>
      </c>
      <c r="E140" s="24" t="n">
        <v>34726.73</v>
      </c>
      <c r="F140" t="n">
        <v>253</v>
      </c>
      <c r="G140" t="n">
        <v>201</v>
      </c>
      <c r="H140" t="n">
        <v>12</v>
      </c>
      <c r="I140" s="10">
        <f>IFERROR(E140/D140,0)</f>
        <v/>
      </c>
      <c r="J140" s="10">
        <f>IFERROR(H140/G140,0)</f>
        <v/>
      </c>
      <c r="K140">
        <f>_xlfn.RANK.EQ(D140,$D$5:$D$524,0)</f>
        <v/>
      </c>
      <c r="L140">
        <f>_xlfn.IFS(K140&lt;=20,"Top 20",K140&gt;500,"Bottom 20",TRUE,"Core")</f>
        <v/>
      </c>
      <c r="M140" s="10">
        <f>SUM($D$5:D140)/SUM($D$5:$D$524)</f>
        <v/>
      </c>
    </row>
    <row r="141">
      <c r="A141" t="inlineStr">
        <is>
          <t>P0515</t>
        </is>
      </c>
      <c r="B141" t="inlineStr">
        <is>
          <t>Vayu Ethnic Wear 835</t>
        </is>
      </c>
      <c r="C141" t="inlineStr">
        <is>
          <t>Fashion</t>
        </is>
      </c>
      <c r="D141" s="24" t="n">
        <v>630431.9300000001</v>
      </c>
      <c r="E141" s="24" t="n">
        <v>328604.71</v>
      </c>
      <c r="F141" t="n">
        <v>566</v>
      </c>
      <c r="G141" t="n">
        <v>457</v>
      </c>
      <c r="H141" t="n">
        <v>71</v>
      </c>
      <c r="I141" s="10">
        <f>IFERROR(E141/D141,0)</f>
        <v/>
      </c>
      <c r="J141" s="10">
        <f>IFERROR(H141/G141,0)</f>
        <v/>
      </c>
      <c r="K141">
        <f>_xlfn.RANK.EQ(D141,$D$5:$D$524,0)</f>
        <v/>
      </c>
      <c r="L141">
        <f>_xlfn.IFS(K141&lt;=20,"Top 20",K141&gt;500,"Bottom 20",TRUE,"Core")</f>
        <v/>
      </c>
      <c r="M141" s="10">
        <f>SUM($D$5:D141)/SUM($D$5:$D$524)</f>
        <v/>
      </c>
    </row>
    <row r="142">
      <c r="A142" t="inlineStr">
        <is>
          <t>P0338</t>
        </is>
      </c>
      <c r="B142" t="inlineStr">
        <is>
          <t>Vayu Cycling 133</t>
        </is>
      </c>
      <c r="C142" t="inlineStr">
        <is>
          <t>Sports</t>
        </is>
      </c>
      <c r="D142" s="24" t="n">
        <v>630275.38</v>
      </c>
      <c r="E142" s="24" t="n">
        <v>219250.02</v>
      </c>
      <c r="F142" t="n">
        <v>232</v>
      </c>
      <c r="G142" t="n">
        <v>174</v>
      </c>
      <c r="H142" t="n">
        <v>16</v>
      </c>
      <c r="I142" s="10">
        <f>IFERROR(E142/D142,0)</f>
        <v/>
      </c>
      <c r="J142" s="10">
        <f>IFERROR(H142/G142,0)</f>
        <v/>
      </c>
      <c r="K142">
        <f>_xlfn.RANK.EQ(D142,$D$5:$D$524,0)</f>
        <v/>
      </c>
      <c r="L142">
        <f>_xlfn.IFS(K142&lt;=20,"Top 20",K142&gt;500,"Bottom 20",TRUE,"Core")</f>
        <v/>
      </c>
      <c r="M142" s="10">
        <f>SUM($D$5:D142)/SUM($D$5:$D$524)</f>
        <v/>
      </c>
    </row>
    <row r="143">
      <c r="A143" t="inlineStr">
        <is>
          <t>P0034</t>
        </is>
      </c>
      <c r="B143" t="inlineStr">
        <is>
          <t>Pragati Ethnic Wear 571</t>
        </is>
      </c>
      <c r="C143" t="inlineStr">
        <is>
          <t>Fashion</t>
        </is>
      </c>
      <c r="D143" s="24" t="n">
        <v>618424.4</v>
      </c>
      <c r="E143" s="24" t="n">
        <v>242941.02</v>
      </c>
      <c r="F143" t="n">
        <v>932</v>
      </c>
      <c r="G143" t="n">
        <v>745</v>
      </c>
      <c r="H143" t="n">
        <v>123</v>
      </c>
      <c r="I143" s="10">
        <f>IFERROR(E143/D143,0)</f>
        <v/>
      </c>
      <c r="J143" s="10">
        <f>IFERROR(H143/G143,0)</f>
        <v/>
      </c>
      <c r="K143">
        <f>_xlfn.RANK.EQ(D143,$D$5:$D$524,0)</f>
        <v/>
      </c>
      <c r="L143">
        <f>_xlfn.IFS(K143&lt;=20,"Top 20",K143&gt;500,"Bottom 20",TRUE,"Core")</f>
        <v/>
      </c>
      <c r="M143" s="10">
        <f>SUM($D$5:D143)/SUM($D$5:$D$524)</f>
        <v/>
      </c>
    </row>
    <row r="144">
      <c r="A144" t="inlineStr">
        <is>
          <t>P0241</t>
        </is>
      </c>
      <c r="B144" t="inlineStr">
        <is>
          <t>Pragati Academic 115</t>
        </is>
      </c>
      <c r="C144" t="inlineStr">
        <is>
          <t>Books</t>
        </is>
      </c>
      <c r="D144" s="24" t="n">
        <v>618016.6800000001</v>
      </c>
      <c r="E144" s="24" t="n">
        <v>113879.29</v>
      </c>
      <c r="F144" t="n">
        <v>1270</v>
      </c>
      <c r="G144" t="n">
        <v>1024</v>
      </c>
      <c r="H144" t="n">
        <v>34</v>
      </c>
      <c r="I144" s="10">
        <f>IFERROR(E144/D144,0)</f>
        <v/>
      </c>
      <c r="J144" s="10">
        <f>IFERROR(H144/G144,0)</f>
        <v/>
      </c>
      <c r="K144">
        <f>_xlfn.RANK.EQ(D144,$D$5:$D$524,0)</f>
        <v/>
      </c>
      <c r="L144">
        <f>_xlfn.IFS(K144&lt;=20,"Top 20",K144&gt;500,"Bottom 20",TRUE,"Core")</f>
        <v/>
      </c>
      <c r="M144" s="10">
        <f>SUM($D$5:D144)/SUM($D$5:$D$524)</f>
        <v/>
      </c>
    </row>
    <row r="145">
      <c r="A145" t="inlineStr">
        <is>
          <t>P0112</t>
        </is>
      </c>
      <c r="B145" t="inlineStr">
        <is>
          <t>Ember Men Apparel 231</t>
        </is>
      </c>
      <c r="C145" t="inlineStr">
        <is>
          <t>Fashion</t>
        </is>
      </c>
      <c r="D145" s="24" t="n">
        <v>616706.45</v>
      </c>
      <c r="E145" s="24" t="n">
        <v>232084.89</v>
      </c>
      <c r="F145" t="n">
        <v>248</v>
      </c>
      <c r="G145" t="n">
        <v>198</v>
      </c>
      <c r="H145" t="n">
        <v>29</v>
      </c>
      <c r="I145" s="10">
        <f>IFERROR(E145/D145,0)</f>
        <v/>
      </c>
      <c r="J145" s="10">
        <f>IFERROR(H145/G145,0)</f>
        <v/>
      </c>
      <c r="K145">
        <f>_xlfn.RANK.EQ(D145,$D$5:$D$524,0)</f>
        <v/>
      </c>
      <c r="L145">
        <f>_xlfn.IFS(K145&lt;=20,"Top 20",K145&gt;500,"Bottom 20",TRUE,"Core")</f>
        <v/>
      </c>
      <c r="M145" s="10">
        <f>SUM($D$5:D145)/SUM($D$5:$D$524)</f>
        <v/>
      </c>
    </row>
    <row r="146">
      <c r="A146" t="inlineStr">
        <is>
          <t>P0216</t>
        </is>
      </c>
      <c r="B146" t="inlineStr">
        <is>
          <t>Ember Outdoor 282</t>
        </is>
      </c>
      <c r="C146" t="inlineStr">
        <is>
          <t>Sports</t>
        </is>
      </c>
      <c r="D146" s="24" t="n">
        <v>616198.52</v>
      </c>
      <c r="E146" s="24" t="n">
        <v>243857.02</v>
      </c>
      <c r="F146" t="n">
        <v>62</v>
      </c>
      <c r="G146" t="n">
        <v>50</v>
      </c>
      <c r="H146" t="n">
        <v>5</v>
      </c>
      <c r="I146" s="10">
        <f>IFERROR(E146/D146,0)</f>
        <v/>
      </c>
      <c r="J146" s="10">
        <f>IFERROR(H146/G146,0)</f>
        <v/>
      </c>
      <c r="K146">
        <f>_xlfn.RANK.EQ(D146,$D$5:$D$524,0)</f>
        <v/>
      </c>
      <c r="L146">
        <f>_xlfn.IFS(K146&lt;=20,"Top 20",K146&gt;500,"Bottom 20",TRUE,"Core")</f>
        <v/>
      </c>
      <c r="M146" s="10">
        <f>SUM($D$5:D146)/SUM($D$5:$D$524)</f>
        <v/>
      </c>
    </row>
    <row r="147">
      <c r="A147" t="inlineStr">
        <is>
          <t>P0159</t>
        </is>
      </c>
      <c r="B147" t="inlineStr">
        <is>
          <t>Aarav Outdoor 303</t>
        </is>
      </c>
      <c r="C147" t="inlineStr">
        <is>
          <t>Sports</t>
        </is>
      </c>
      <c r="D147" s="24" t="n">
        <v>615693.7</v>
      </c>
      <c r="E147" s="24" t="n">
        <v>244835.92</v>
      </c>
      <c r="F147" t="n">
        <v>909</v>
      </c>
      <c r="G147" t="n">
        <v>726</v>
      </c>
      <c r="H147" t="n">
        <v>64</v>
      </c>
      <c r="I147" s="10">
        <f>IFERROR(E147/D147,0)</f>
        <v/>
      </c>
      <c r="J147" s="10">
        <f>IFERROR(H147/G147,0)</f>
        <v/>
      </c>
      <c r="K147">
        <f>_xlfn.RANK.EQ(D147,$D$5:$D$524,0)</f>
        <v/>
      </c>
      <c r="L147">
        <f>_xlfn.IFS(K147&lt;=20,"Top 20",K147&gt;500,"Bottom 20",TRUE,"Core")</f>
        <v/>
      </c>
      <c r="M147" s="10">
        <f>SUM($D$5:D147)/SUM($D$5:$D$524)</f>
        <v/>
      </c>
    </row>
    <row r="148">
      <c r="A148" t="inlineStr">
        <is>
          <t>P0369</t>
        </is>
      </c>
      <c r="B148" t="inlineStr">
        <is>
          <t>Kriti Men Apparel 131</t>
        </is>
      </c>
      <c r="C148" t="inlineStr">
        <is>
          <t>Fashion</t>
        </is>
      </c>
      <c r="D148" s="24" t="n">
        <v>615233.05</v>
      </c>
      <c r="E148" s="24" t="n">
        <v>240936.39</v>
      </c>
      <c r="F148" t="n">
        <v>438</v>
      </c>
      <c r="G148" t="n">
        <v>353</v>
      </c>
      <c r="H148" t="n">
        <v>61</v>
      </c>
      <c r="I148" s="10">
        <f>IFERROR(E148/D148,0)</f>
        <v/>
      </c>
      <c r="J148" s="10">
        <f>IFERROR(H148/G148,0)</f>
        <v/>
      </c>
      <c r="K148">
        <f>_xlfn.RANK.EQ(D148,$D$5:$D$524,0)</f>
        <v/>
      </c>
      <c r="L148">
        <f>_xlfn.IFS(K148&lt;=20,"Top 20",K148&gt;500,"Bottom 20",TRUE,"Core")</f>
        <v/>
      </c>
      <c r="M148" s="10">
        <f>SUM($D$5:D148)/SUM($D$5:$D$524)</f>
        <v/>
      </c>
    </row>
    <row r="149">
      <c r="A149" t="inlineStr">
        <is>
          <t>P0001</t>
        </is>
      </c>
      <c r="B149" t="inlineStr">
        <is>
          <t>Kriti Team Sports 315</t>
        </is>
      </c>
      <c r="C149" t="inlineStr">
        <is>
          <t>Sports</t>
        </is>
      </c>
      <c r="D149" s="24" t="n">
        <v>612666.4</v>
      </c>
      <c r="E149" s="24" t="n">
        <v>221110.54</v>
      </c>
      <c r="F149" t="n">
        <v>136</v>
      </c>
      <c r="G149" t="n">
        <v>103</v>
      </c>
      <c r="H149" t="n">
        <v>4</v>
      </c>
      <c r="I149" s="10">
        <f>IFERROR(E149/D149,0)</f>
        <v/>
      </c>
      <c r="J149" s="10">
        <f>IFERROR(H149/G149,0)</f>
        <v/>
      </c>
      <c r="K149">
        <f>_xlfn.RANK.EQ(D149,$D$5:$D$524,0)</f>
        <v/>
      </c>
      <c r="L149">
        <f>_xlfn.IFS(K149&lt;=20,"Top 20",K149&gt;500,"Bottom 20",TRUE,"Core")</f>
        <v/>
      </c>
      <c r="M149" s="10">
        <f>SUM($D$5:D149)/SUM($D$5:$D$524)</f>
        <v/>
      </c>
    </row>
    <row r="150">
      <c r="A150" t="inlineStr">
        <is>
          <t>P0324</t>
        </is>
      </c>
      <c r="B150" t="inlineStr">
        <is>
          <t>Zephyr Furnishing 935</t>
        </is>
      </c>
      <c r="C150" t="inlineStr">
        <is>
          <t>Home &amp; Kitchen</t>
        </is>
      </c>
      <c r="D150" s="24" t="n">
        <v>610965.38</v>
      </c>
      <c r="E150" s="24" t="n">
        <v>150790.73</v>
      </c>
      <c r="F150" t="n">
        <v>145</v>
      </c>
      <c r="G150" t="n">
        <v>118</v>
      </c>
      <c r="H150" t="n">
        <v>6</v>
      </c>
      <c r="I150" s="10">
        <f>IFERROR(E150/D150,0)</f>
        <v/>
      </c>
      <c r="J150" s="10">
        <f>IFERROR(H150/G150,0)</f>
        <v/>
      </c>
      <c r="K150">
        <f>_xlfn.RANK.EQ(D150,$D$5:$D$524,0)</f>
        <v/>
      </c>
      <c r="L150">
        <f>_xlfn.IFS(K150&lt;=20,"Top 20",K150&gt;500,"Bottom 20",TRUE,"Core")</f>
        <v/>
      </c>
      <c r="M150" s="10">
        <f>SUM($D$5:D150)/SUM($D$5:$D$524)</f>
        <v/>
      </c>
    </row>
    <row r="151">
      <c r="A151" t="inlineStr">
        <is>
          <t>P0004</t>
        </is>
      </c>
      <c r="B151" t="inlineStr">
        <is>
          <t>Haveli Cycling 706</t>
        </is>
      </c>
      <c r="C151" t="inlineStr">
        <is>
          <t>Sports</t>
        </is>
      </c>
      <c r="D151" s="24" t="n">
        <v>607382.3100000001</v>
      </c>
      <c r="E151" s="24" t="n">
        <v>240065.41</v>
      </c>
      <c r="F151" t="n">
        <v>371</v>
      </c>
      <c r="G151" t="n">
        <v>294</v>
      </c>
      <c r="H151" t="n">
        <v>25</v>
      </c>
      <c r="I151" s="10">
        <f>IFERROR(E151/D151,0)</f>
        <v/>
      </c>
      <c r="J151" s="10">
        <f>IFERROR(H151/G151,0)</f>
        <v/>
      </c>
      <c r="K151">
        <f>_xlfn.RANK.EQ(D151,$D$5:$D$524,0)</f>
        <v/>
      </c>
      <c r="L151">
        <f>_xlfn.IFS(K151&lt;=20,"Top 20",K151&gt;500,"Bottom 20",TRUE,"Core")</f>
        <v/>
      </c>
      <c r="M151" s="10">
        <f>SUM($D$5:D151)/SUM($D$5:$D$524)</f>
        <v/>
      </c>
    </row>
    <row r="152">
      <c r="A152" t="inlineStr">
        <is>
          <t>P0376</t>
        </is>
      </c>
      <c r="B152" t="inlineStr">
        <is>
          <t>Mitti Wearables 284</t>
        </is>
      </c>
      <c r="C152" t="inlineStr">
        <is>
          <t>Electronics</t>
        </is>
      </c>
      <c r="D152" s="24" t="n">
        <v>606663.76</v>
      </c>
      <c r="E152" s="24" t="n">
        <v>59856.27</v>
      </c>
      <c r="F152" t="n">
        <v>67</v>
      </c>
      <c r="G152" t="n">
        <v>50</v>
      </c>
      <c r="H152" t="n">
        <v>2</v>
      </c>
      <c r="I152" s="10">
        <f>IFERROR(E152/D152,0)</f>
        <v/>
      </c>
      <c r="J152" s="10">
        <f>IFERROR(H152/G152,0)</f>
        <v/>
      </c>
      <c r="K152">
        <f>_xlfn.RANK.EQ(D152,$D$5:$D$524,0)</f>
        <v/>
      </c>
      <c r="L152">
        <f>_xlfn.IFS(K152&lt;=20,"Top 20",K152&gt;500,"Bottom 20",TRUE,"Core")</f>
        <v/>
      </c>
      <c r="M152" s="10">
        <f>SUM($D$5:D152)/SUM($D$5:$D$524)</f>
        <v/>
      </c>
    </row>
    <row r="153">
      <c r="A153" t="inlineStr">
        <is>
          <t>P0283</t>
        </is>
      </c>
      <c r="B153" t="inlineStr">
        <is>
          <t>Solace Men Apparel 561</t>
        </is>
      </c>
      <c r="C153" t="inlineStr">
        <is>
          <t>Fashion</t>
        </is>
      </c>
      <c r="D153" s="24" t="n">
        <v>604423.83</v>
      </c>
      <c r="E153" s="24" t="n">
        <v>226806.35</v>
      </c>
      <c r="F153" t="n">
        <v>467</v>
      </c>
      <c r="G153" t="n">
        <v>381</v>
      </c>
      <c r="H153" t="n">
        <v>63</v>
      </c>
      <c r="I153" s="10">
        <f>IFERROR(E153/D153,0)</f>
        <v/>
      </c>
      <c r="J153" s="10">
        <f>IFERROR(H153/G153,0)</f>
        <v/>
      </c>
      <c r="K153">
        <f>_xlfn.RANK.EQ(D153,$D$5:$D$524,0)</f>
        <v/>
      </c>
      <c r="L153">
        <f>_xlfn.IFS(K153&lt;=20,"Top 20",K153&gt;500,"Bottom 20",TRUE,"Core")</f>
        <v/>
      </c>
      <c r="M153" s="10">
        <f>SUM($D$5:D153)/SUM($D$5:$D$524)</f>
        <v/>
      </c>
    </row>
    <row r="154">
      <c r="A154" t="inlineStr">
        <is>
          <t>P0148</t>
        </is>
      </c>
      <c r="B154" t="inlineStr">
        <is>
          <t>Kavya Decor 889</t>
        </is>
      </c>
      <c r="C154" t="inlineStr">
        <is>
          <t>Home &amp; Kitchen</t>
        </is>
      </c>
      <c r="D154" s="24" t="n">
        <v>596956.53</v>
      </c>
      <c r="E154" s="24" t="n">
        <v>176111.73</v>
      </c>
      <c r="F154" t="n">
        <v>118</v>
      </c>
      <c r="G154" t="n">
        <v>103</v>
      </c>
      <c r="H154" t="n">
        <v>8</v>
      </c>
      <c r="I154" s="10">
        <f>IFERROR(E154/D154,0)</f>
        <v/>
      </c>
      <c r="J154" s="10">
        <f>IFERROR(H154/G154,0)</f>
        <v/>
      </c>
      <c r="K154">
        <f>_xlfn.RANK.EQ(D154,$D$5:$D$524,0)</f>
        <v/>
      </c>
      <c r="L154">
        <f>_xlfn.IFS(K154&lt;=20,"Top 20",K154&gt;500,"Bottom 20",TRUE,"Core")</f>
        <v/>
      </c>
      <c r="M154" s="10">
        <f>SUM($D$5:D154)/SUM($D$5:$D$524)</f>
        <v/>
      </c>
    </row>
    <row r="155">
      <c r="A155" t="inlineStr">
        <is>
          <t>P0396</t>
        </is>
      </c>
      <c r="B155" t="inlineStr">
        <is>
          <t>Trendo Furnishing 842</t>
        </is>
      </c>
      <c r="C155" t="inlineStr">
        <is>
          <t>Home &amp; Kitchen</t>
        </is>
      </c>
      <c r="D155" s="24" t="n">
        <v>578517.38</v>
      </c>
      <c r="E155" s="24" t="n">
        <v>178622.51</v>
      </c>
      <c r="F155" t="n">
        <v>271</v>
      </c>
      <c r="G155" t="n">
        <v>220</v>
      </c>
      <c r="H155" t="n">
        <v>19</v>
      </c>
      <c r="I155" s="10">
        <f>IFERROR(E155/D155,0)</f>
        <v/>
      </c>
      <c r="J155" s="10">
        <f>IFERROR(H155/G155,0)</f>
        <v/>
      </c>
      <c r="K155">
        <f>_xlfn.RANK.EQ(D155,$D$5:$D$524,0)</f>
        <v/>
      </c>
      <c r="L155">
        <f>_xlfn.IFS(K155&lt;=20,"Top 20",K155&gt;500,"Bottom 20",TRUE,"Core")</f>
        <v/>
      </c>
      <c r="M155" s="10">
        <f>SUM($D$5:D155)/SUM($D$5:$D$524)</f>
        <v/>
      </c>
    </row>
    <row r="156">
      <c r="A156" t="inlineStr">
        <is>
          <t>P0228</t>
        </is>
      </c>
      <c r="B156" t="inlineStr">
        <is>
          <t>Nexora Cookware 354</t>
        </is>
      </c>
      <c r="C156" t="inlineStr">
        <is>
          <t>Home &amp; Kitchen</t>
        </is>
      </c>
      <c r="D156" s="24" t="n">
        <v>565306.62</v>
      </c>
      <c r="E156" s="24" t="n">
        <v>207087.06</v>
      </c>
      <c r="F156" t="n">
        <v>219</v>
      </c>
      <c r="G156" t="n">
        <v>165</v>
      </c>
      <c r="H156" t="n">
        <v>10</v>
      </c>
      <c r="I156" s="10">
        <f>IFERROR(E156/D156,0)</f>
        <v/>
      </c>
      <c r="J156" s="10">
        <f>IFERROR(H156/G156,0)</f>
        <v/>
      </c>
      <c r="K156">
        <f>_xlfn.RANK.EQ(D156,$D$5:$D$524,0)</f>
        <v/>
      </c>
      <c r="L156">
        <f>_xlfn.IFS(K156&lt;=20,"Top 20",K156&gt;500,"Bottom 20",TRUE,"Core")</f>
        <v/>
      </c>
      <c r="M156" s="10">
        <f>SUM($D$5:D156)/SUM($D$5:$D$524)</f>
        <v/>
      </c>
    </row>
    <row r="157">
      <c r="A157" t="inlineStr">
        <is>
          <t>P0319</t>
        </is>
      </c>
      <c r="B157" t="inlineStr">
        <is>
          <t>Lumio Accessories 355</t>
        </is>
      </c>
      <c r="C157" t="inlineStr">
        <is>
          <t>Fashion</t>
        </is>
      </c>
      <c r="D157" s="24" t="n">
        <v>564845.29</v>
      </c>
      <c r="E157" s="24" t="n">
        <v>247614.45</v>
      </c>
      <c r="F157" t="n">
        <v>236</v>
      </c>
      <c r="G157" t="n">
        <v>189</v>
      </c>
      <c r="H157" t="n">
        <v>43</v>
      </c>
      <c r="I157" s="10">
        <f>IFERROR(E157/D157,0)</f>
        <v/>
      </c>
      <c r="J157" s="10">
        <f>IFERROR(H157/G157,0)</f>
        <v/>
      </c>
      <c r="K157">
        <f>_xlfn.RANK.EQ(D157,$D$5:$D$524,0)</f>
        <v/>
      </c>
      <c r="L157">
        <f>_xlfn.IFS(K157&lt;=20,"Top 20",K157&gt;500,"Bottom 20",TRUE,"Core")</f>
        <v/>
      </c>
      <c r="M157" s="10">
        <f>SUM($D$5:D157)/SUM($D$5:$D$524)</f>
        <v/>
      </c>
    </row>
    <row r="158">
      <c r="A158" t="inlineStr">
        <is>
          <t>P0296</t>
        </is>
      </c>
      <c r="B158" t="inlineStr">
        <is>
          <t>Zephyr Beverages 637</t>
        </is>
      </c>
      <c r="C158" t="inlineStr">
        <is>
          <t>Grocery</t>
        </is>
      </c>
      <c r="D158" s="24" t="n">
        <v>546932.04</v>
      </c>
      <c r="E158" s="24" t="n">
        <v>108384.45</v>
      </c>
      <c r="F158" t="n">
        <v>901</v>
      </c>
      <c r="G158" t="n">
        <v>348</v>
      </c>
      <c r="H158" t="n">
        <v>3</v>
      </c>
      <c r="I158" s="10">
        <f>IFERROR(E158/D158,0)</f>
        <v/>
      </c>
      <c r="J158" s="10">
        <f>IFERROR(H158/G158,0)</f>
        <v/>
      </c>
      <c r="K158">
        <f>_xlfn.RANK.EQ(D158,$D$5:$D$524,0)</f>
        <v/>
      </c>
      <c r="L158">
        <f>_xlfn.IFS(K158&lt;=20,"Top 20",K158&gt;500,"Bottom 20",TRUE,"Core")</f>
        <v/>
      </c>
      <c r="M158" s="10">
        <f>SUM($D$5:D158)/SUM($D$5:$D$524)</f>
        <v/>
      </c>
    </row>
    <row r="159">
      <c r="A159" t="inlineStr">
        <is>
          <t>P0055</t>
        </is>
      </c>
      <c r="B159" t="inlineStr">
        <is>
          <t>UrbanLeaf Outdoor 307</t>
        </is>
      </c>
      <c r="C159" t="inlineStr">
        <is>
          <t>Sports</t>
        </is>
      </c>
      <c r="D159" s="24" t="n">
        <v>539958.61</v>
      </c>
      <c r="E159" s="24" t="n">
        <v>181130.81</v>
      </c>
      <c r="F159" t="n">
        <v>226</v>
      </c>
      <c r="G159" t="n">
        <v>174</v>
      </c>
      <c r="H159" t="n">
        <v>12</v>
      </c>
      <c r="I159" s="10">
        <f>IFERROR(E159/D159,0)</f>
        <v/>
      </c>
      <c r="J159" s="10">
        <f>IFERROR(H159/G159,0)</f>
        <v/>
      </c>
      <c r="K159">
        <f>_xlfn.RANK.EQ(D159,$D$5:$D$524,0)</f>
        <v/>
      </c>
      <c r="L159">
        <f>_xlfn.IFS(K159&lt;=20,"Top 20",K159&gt;500,"Bottom 20",TRUE,"Core")</f>
        <v/>
      </c>
      <c r="M159" s="10">
        <f>SUM($D$5:D159)/SUM($D$5:$D$524)</f>
        <v/>
      </c>
    </row>
    <row r="160">
      <c r="A160" t="inlineStr">
        <is>
          <t>P0137</t>
        </is>
      </c>
      <c r="B160" t="inlineStr">
        <is>
          <t>Haveli Beverages 584</t>
        </is>
      </c>
      <c r="C160" t="inlineStr">
        <is>
          <t>Grocery</t>
        </is>
      </c>
      <c r="D160" s="24" t="n">
        <v>535189.72</v>
      </c>
      <c r="E160" s="24" t="n">
        <v>111329.95</v>
      </c>
      <c r="F160" t="n">
        <v>2100</v>
      </c>
      <c r="G160" t="n">
        <v>816</v>
      </c>
      <c r="H160" t="n">
        <v>8</v>
      </c>
      <c r="I160" s="10">
        <f>IFERROR(E160/D160,0)</f>
        <v/>
      </c>
      <c r="J160" s="10">
        <f>IFERROR(H160/G160,0)</f>
        <v/>
      </c>
      <c r="K160">
        <f>_xlfn.RANK.EQ(D160,$D$5:$D$524,0)</f>
        <v/>
      </c>
      <c r="L160">
        <f>_xlfn.IFS(K160&lt;=20,"Top 20",K160&gt;500,"Bottom 20",TRUE,"Core")</f>
        <v/>
      </c>
      <c r="M160" s="10">
        <f>SUM($D$5:D160)/SUM($D$5:$D$524)</f>
        <v/>
      </c>
    </row>
    <row r="161">
      <c r="A161" t="inlineStr">
        <is>
          <t>P0398</t>
        </is>
      </c>
      <c r="B161" t="inlineStr">
        <is>
          <t>Solace Ethnic Wear 782</t>
        </is>
      </c>
      <c r="C161" t="inlineStr">
        <is>
          <t>Fashion</t>
        </is>
      </c>
      <c r="D161" s="24" t="n">
        <v>522835.37</v>
      </c>
      <c r="E161" s="24" t="n">
        <v>273331.59</v>
      </c>
      <c r="F161" t="n">
        <v>521</v>
      </c>
      <c r="G161" t="n">
        <v>405</v>
      </c>
      <c r="H161" t="n">
        <v>64</v>
      </c>
      <c r="I161" s="10">
        <f>IFERROR(E161/D161,0)</f>
        <v/>
      </c>
      <c r="J161" s="10">
        <f>IFERROR(H161/G161,0)</f>
        <v/>
      </c>
      <c r="K161">
        <f>_xlfn.RANK.EQ(D161,$D$5:$D$524,0)</f>
        <v/>
      </c>
      <c r="L161">
        <f>_xlfn.IFS(K161&lt;=20,"Top 20",K161&gt;500,"Bottom 20",TRUE,"Core")</f>
        <v/>
      </c>
      <c r="M161" s="10">
        <f>SUM($D$5:D161)/SUM($D$5:$D$524)</f>
        <v/>
      </c>
    </row>
    <row r="162">
      <c r="A162" t="inlineStr">
        <is>
          <t>P0025</t>
        </is>
      </c>
      <c r="B162" t="inlineStr">
        <is>
          <t>Orbit Cycling 367</t>
        </is>
      </c>
      <c r="C162" t="inlineStr">
        <is>
          <t>Sports</t>
        </is>
      </c>
      <c r="D162" s="24" t="n">
        <v>511582.45</v>
      </c>
      <c r="E162" s="24" t="n">
        <v>194326.39</v>
      </c>
      <c r="F162" t="n">
        <v>472</v>
      </c>
      <c r="G162" t="n">
        <v>382</v>
      </c>
      <c r="H162" t="n">
        <v>26</v>
      </c>
      <c r="I162" s="10">
        <f>IFERROR(E162/D162,0)</f>
        <v/>
      </c>
      <c r="J162" s="10">
        <f>IFERROR(H162/G162,0)</f>
        <v/>
      </c>
      <c r="K162">
        <f>_xlfn.RANK.EQ(D162,$D$5:$D$524,0)</f>
        <v/>
      </c>
      <c r="L162">
        <f>_xlfn.IFS(K162&lt;=20,"Top 20",K162&gt;500,"Bottom 20",TRUE,"Core")</f>
        <v/>
      </c>
      <c r="M162" s="10">
        <f>SUM($D$5:D162)/SUM($D$5:$D$524)</f>
        <v/>
      </c>
    </row>
    <row r="163">
      <c r="A163" t="inlineStr">
        <is>
          <t>P0368</t>
        </is>
      </c>
      <c r="B163" t="inlineStr">
        <is>
          <t>Zephyr Haircare 559</t>
        </is>
      </c>
      <c r="C163" t="inlineStr">
        <is>
          <t>Beauty</t>
        </is>
      </c>
      <c r="D163" s="24" t="n">
        <v>507790.51</v>
      </c>
      <c r="E163" s="24" t="n">
        <v>235335.52</v>
      </c>
      <c r="F163" t="n">
        <v>861</v>
      </c>
      <c r="G163" t="n">
        <v>686</v>
      </c>
      <c r="H163" t="n">
        <v>39</v>
      </c>
      <c r="I163" s="10">
        <f>IFERROR(E163/D163,0)</f>
        <v/>
      </c>
      <c r="J163" s="10">
        <f>IFERROR(H163/G163,0)</f>
        <v/>
      </c>
      <c r="K163">
        <f>_xlfn.RANK.EQ(D163,$D$5:$D$524,0)</f>
        <v/>
      </c>
      <c r="L163">
        <f>_xlfn.IFS(K163&lt;=20,"Top 20",K163&gt;500,"Bottom 20",TRUE,"Core")</f>
        <v/>
      </c>
      <c r="M163" s="10">
        <f>SUM($D$5:D163)/SUM($D$5:$D$524)</f>
        <v/>
      </c>
    </row>
    <row r="164">
      <c r="A164" t="inlineStr">
        <is>
          <t>P0374</t>
        </is>
      </c>
      <c r="B164" t="inlineStr">
        <is>
          <t>Lumio Ethnic Wear 782</t>
        </is>
      </c>
      <c r="C164" t="inlineStr">
        <is>
          <t>Fashion</t>
        </is>
      </c>
      <c r="D164" s="24" t="n">
        <v>484955.3</v>
      </c>
      <c r="E164" s="24" t="n">
        <v>206906.64</v>
      </c>
      <c r="F164" t="n">
        <v>883</v>
      </c>
      <c r="G164" t="n">
        <v>695</v>
      </c>
      <c r="H164" t="n">
        <v>109</v>
      </c>
      <c r="I164" s="10">
        <f>IFERROR(E164/D164,0)</f>
        <v/>
      </c>
      <c r="J164" s="10">
        <f>IFERROR(H164/G164,0)</f>
        <v/>
      </c>
      <c r="K164">
        <f>_xlfn.RANK.EQ(D164,$D$5:$D$524,0)</f>
        <v/>
      </c>
      <c r="L164">
        <f>_xlfn.IFS(K164&lt;=20,"Top 20",K164&gt;500,"Bottom 20",TRUE,"Core")</f>
        <v/>
      </c>
      <c r="M164" s="10">
        <f>SUM($D$5:D164)/SUM($D$5:$D$524)</f>
        <v/>
      </c>
    </row>
    <row r="165">
      <c r="A165" t="inlineStr">
        <is>
          <t>P0277</t>
        </is>
      </c>
      <c r="B165" t="inlineStr">
        <is>
          <t>UrbanLeaf Men Apparel 766</t>
        </is>
      </c>
      <c r="C165" t="inlineStr">
        <is>
          <t>Fashion</t>
        </is>
      </c>
      <c r="D165" s="24" t="n">
        <v>484765.22</v>
      </c>
      <c r="E165" s="24" t="n">
        <v>220305</v>
      </c>
      <c r="F165" t="n">
        <v>504</v>
      </c>
      <c r="G165" t="n">
        <v>405</v>
      </c>
      <c r="H165" t="n">
        <v>74</v>
      </c>
      <c r="I165" s="10">
        <f>IFERROR(E165/D165,0)</f>
        <v/>
      </c>
      <c r="J165" s="10">
        <f>IFERROR(H165/G165,0)</f>
        <v/>
      </c>
      <c r="K165">
        <f>_xlfn.RANK.EQ(D165,$D$5:$D$524,0)</f>
        <v/>
      </c>
      <c r="L165">
        <f>_xlfn.IFS(K165&lt;=20,"Top 20",K165&gt;500,"Bottom 20",TRUE,"Core")</f>
        <v/>
      </c>
      <c r="M165" s="10">
        <f>SUM($D$5:D165)/SUM($D$5:$D$524)</f>
        <v/>
      </c>
    </row>
    <row r="166">
      <c r="A166" t="inlineStr">
        <is>
          <t>P0048</t>
        </is>
      </c>
      <c r="B166" t="inlineStr">
        <is>
          <t>Zephyr Ethnic Wear 629</t>
        </is>
      </c>
      <c r="C166" t="inlineStr">
        <is>
          <t>Fashion</t>
        </is>
      </c>
      <c r="D166" s="24" t="n">
        <v>482452.71</v>
      </c>
      <c r="E166" s="24" t="n">
        <v>179120.7</v>
      </c>
      <c r="F166" t="n">
        <v>262</v>
      </c>
      <c r="G166" t="n">
        <v>207</v>
      </c>
      <c r="H166" t="n">
        <v>33</v>
      </c>
      <c r="I166" s="10">
        <f>IFERROR(E166/D166,0)</f>
        <v/>
      </c>
      <c r="J166" s="10">
        <f>IFERROR(H166/G166,0)</f>
        <v/>
      </c>
      <c r="K166">
        <f>_xlfn.RANK.EQ(D166,$D$5:$D$524,0)</f>
        <v/>
      </c>
      <c r="L166">
        <f>_xlfn.IFS(K166&lt;=20,"Top 20",K166&gt;500,"Bottom 20",TRUE,"Core")</f>
        <v/>
      </c>
      <c r="M166" s="10">
        <f>SUM($D$5:D166)/SUM($D$5:$D$524)</f>
        <v/>
      </c>
    </row>
    <row r="167">
      <c r="A167" t="inlineStr">
        <is>
          <t>P0282</t>
        </is>
      </c>
      <c r="B167" t="inlineStr">
        <is>
          <t>Vayu Women Apparel 640</t>
        </is>
      </c>
      <c r="C167" t="inlineStr">
        <is>
          <t>Fashion</t>
        </is>
      </c>
      <c r="D167" s="24" t="n">
        <v>481651.38</v>
      </c>
      <c r="E167" s="24" t="n">
        <v>238960.04</v>
      </c>
      <c r="F167" t="n">
        <v>492</v>
      </c>
      <c r="G167" t="n">
        <v>402</v>
      </c>
      <c r="H167" t="n">
        <v>68</v>
      </c>
      <c r="I167" s="10">
        <f>IFERROR(E167/D167,0)</f>
        <v/>
      </c>
      <c r="J167" s="10">
        <f>IFERROR(H167/G167,0)</f>
        <v/>
      </c>
      <c r="K167">
        <f>_xlfn.RANK.EQ(D167,$D$5:$D$524,0)</f>
        <v/>
      </c>
      <c r="L167">
        <f>_xlfn.IFS(K167&lt;=20,"Top 20",K167&gt;500,"Bottom 20",TRUE,"Core")</f>
        <v/>
      </c>
      <c r="M167" s="10">
        <f>SUM($D$5:D167)/SUM($D$5:$D$524)</f>
        <v/>
      </c>
    </row>
    <row r="168">
      <c r="A168" t="inlineStr">
        <is>
          <t>P0268</t>
        </is>
      </c>
      <c r="B168" t="inlineStr">
        <is>
          <t>Ember Wearables 102</t>
        </is>
      </c>
      <c r="C168" t="inlineStr">
        <is>
          <t>Electronics</t>
        </is>
      </c>
      <c r="D168" s="24" t="n">
        <v>478961.88</v>
      </c>
      <c r="E168" s="24" t="n">
        <v>27034.5</v>
      </c>
      <c r="F168" t="n">
        <v>76</v>
      </c>
      <c r="G168" t="n">
        <v>65</v>
      </c>
      <c r="H168" t="n">
        <v>5</v>
      </c>
      <c r="I168" s="10">
        <f>IFERROR(E168/D168,0)</f>
        <v/>
      </c>
      <c r="J168" s="10">
        <f>IFERROR(H168/G168,0)</f>
        <v/>
      </c>
      <c r="K168">
        <f>_xlfn.RANK.EQ(D168,$D$5:$D$524,0)</f>
        <v/>
      </c>
      <c r="L168">
        <f>_xlfn.IFS(K168&lt;=20,"Top 20",K168&gt;500,"Bottom 20",TRUE,"Core")</f>
        <v/>
      </c>
      <c r="M168" s="10">
        <f>SUM($D$5:D168)/SUM($D$5:$D$524)</f>
        <v/>
      </c>
    </row>
    <row r="169">
      <c r="A169" t="inlineStr">
        <is>
          <t>P0388</t>
        </is>
      </c>
      <c r="B169" t="inlineStr">
        <is>
          <t>Ember Personal Care 279</t>
        </is>
      </c>
      <c r="C169" t="inlineStr">
        <is>
          <t>Grocery</t>
        </is>
      </c>
      <c r="D169" s="24" t="n">
        <v>475350.83</v>
      </c>
      <c r="E169" s="24" t="n">
        <v>81740.48</v>
      </c>
      <c r="F169" t="n">
        <v>1858</v>
      </c>
      <c r="G169" t="n">
        <v>702</v>
      </c>
      <c r="H169" t="n">
        <v>7</v>
      </c>
      <c r="I169" s="10">
        <f>IFERROR(E169/D169,0)</f>
        <v/>
      </c>
      <c r="J169" s="10">
        <f>IFERROR(H169/G169,0)</f>
        <v/>
      </c>
      <c r="K169">
        <f>_xlfn.RANK.EQ(D169,$D$5:$D$524,0)</f>
        <v/>
      </c>
      <c r="L169">
        <f>_xlfn.IFS(K169&lt;=20,"Top 20",K169&gt;500,"Bottom 20",TRUE,"Core")</f>
        <v/>
      </c>
      <c r="M169" s="10">
        <f>SUM($D$5:D169)/SUM($D$5:$D$524)</f>
        <v/>
      </c>
    </row>
    <row r="170">
      <c r="A170" t="inlineStr">
        <is>
          <t>P0503</t>
        </is>
      </c>
      <c r="B170" t="inlineStr">
        <is>
          <t>Haveli Staples 223</t>
        </is>
      </c>
      <c r="C170" t="inlineStr">
        <is>
          <t>Grocery</t>
        </is>
      </c>
      <c r="D170" s="24" t="n">
        <v>459234.95</v>
      </c>
      <c r="E170" s="24" t="n">
        <v>80154.61</v>
      </c>
      <c r="F170" t="n">
        <v>687</v>
      </c>
      <c r="G170" t="n">
        <v>282</v>
      </c>
      <c r="H170" t="n">
        <v>4</v>
      </c>
      <c r="I170" s="10">
        <f>IFERROR(E170/D170,0)</f>
        <v/>
      </c>
      <c r="J170" s="10">
        <f>IFERROR(H170/G170,0)</f>
        <v/>
      </c>
      <c r="K170">
        <f>_xlfn.RANK.EQ(D170,$D$5:$D$524,0)</f>
        <v/>
      </c>
      <c r="L170">
        <f>_xlfn.IFS(K170&lt;=20,"Top 20",K170&gt;500,"Bottom 20",TRUE,"Core")</f>
        <v/>
      </c>
      <c r="M170" s="10">
        <f>SUM($D$5:D170)/SUM($D$5:$D$524)</f>
        <v/>
      </c>
    </row>
    <row r="171">
      <c r="A171" t="inlineStr">
        <is>
          <t>P0126</t>
        </is>
      </c>
      <c r="B171" t="inlineStr">
        <is>
          <t>Vayu Appliances 254</t>
        </is>
      </c>
      <c r="C171" t="inlineStr">
        <is>
          <t>Home &amp; Kitchen</t>
        </is>
      </c>
      <c r="D171" s="24" t="n">
        <v>454488.98</v>
      </c>
      <c r="E171" s="24" t="n">
        <v>134741.82</v>
      </c>
      <c r="F171" t="n">
        <v>338</v>
      </c>
      <c r="G171" t="n">
        <v>275</v>
      </c>
      <c r="H171" t="n">
        <v>15</v>
      </c>
      <c r="I171" s="10">
        <f>IFERROR(E171/D171,0)</f>
        <v/>
      </c>
      <c r="J171" s="10">
        <f>IFERROR(H171/G171,0)</f>
        <v/>
      </c>
      <c r="K171">
        <f>_xlfn.RANK.EQ(D171,$D$5:$D$524,0)</f>
        <v/>
      </c>
      <c r="L171">
        <f>_xlfn.IFS(K171&lt;=20,"Top 20",K171&gt;500,"Bottom 20",TRUE,"Core")</f>
        <v/>
      </c>
      <c r="M171" s="10">
        <f>SUM($D$5:D171)/SUM($D$5:$D$524)</f>
        <v/>
      </c>
    </row>
    <row r="172">
      <c r="A172" t="inlineStr">
        <is>
          <t>P0131</t>
        </is>
      </c>
      <c r="B172" t="inlineStr">
        <is>
          <t>Pragati Men Apparel 897</t>
        </is>
      </c>
      <c r="C172" t="inlineStr">
        <is>
          <t>Fashion</t>
        </is>
      </c>
      <c r="D172" s="24" t="n">
        <v>453409.9</v>
      </c>
      <c r="E172" s="24" t="n">
        <v>245489.18</v>
      </c>
      <c r="F172" t="n">
        <v>231</v>
      </c>
      <c r="G172" t="n">
        <v>189</v>
      </c>
      <c r="H172" t="n">
        <v>32</v>
      </c>
      <c r="I172" s="10">
        <f>IFERROR(E172/D172,0)</f>
        <v/>
      </c>
      <c r="J172" s="10">
        <f>IFERROR(H172/G172,0)</f>
        <v/>
      </c>
      <c r="K172">
        <f>_xlfn.RANK.EQ(D172,$D$5:$D$524,0)</f>
        <v/>
      </c>
      <c r="L172">
        <f>_xlfn.IFS(K172&lt;=20,"Top 20",K172&gt;500,"Bottom 20",TRUE,"Core")</f>
        <v/>
      </c>
      <c r="M172" s="10">
        <f>SUM($D$5:D172)/SUM($D$5:$D$524)</f>
        <v/>
      </c>
    </row>
    <row r="173">
      <c r="A173" t="inlineStr">
        <is>
          <t>P0090</t>
        </is>
      </c>
      <c r="B173" t="inlineStr">
        <is>
          <t>Haveli Storage 613</t>
        </is>
      </c>
      <c r="C173" t="inlineStr">
        <is>
          <t>Home &amp; Kitchen</t>
        </is>
      </c>
      <c r="D173" s="24" t="n">
        <v>446110.37</v>
      </c>
      <c r="E173" s="24" t="n">
        <v>130609.78</v>
      </c>
      <c r="F173" t="n">
        <v>194</v>
      </c>
      <c r="G173" t="n">
        <v>150</v>
      </c>
      <c r="H173" t="n">
        <v>12</v>
      </c>
      <c r="I173" s="10">
        <f>IFERROR(E173/D173,0)</f>
        <v/>
      </c>
      <c r="J173" s="10">
        <f>IFERROR(H173/G173,0)</f>
        <v/>
      </c>
      <c r="K173">
        <f>_xlfn.RANK.EQ(D173,$D$5:$D$524,0)</f>
        <v/>
      </c>
      <c r="L173">
        <f>_xlfn.IFS(K173&lt;=20,"Top 20",K173&gt;500,"Bottom 20",TRUE,"Core")</f>
        <v/>
      </c>
      <c r="M173" s="10">
        <f>SUM($D$5:D173)/SUM($D$5:$D$524)</f>
        <v/>
      </c>
    </row>
    <row r="174">
      <c r="A174" t="inlineStr">
        <is>
          <t>P0177</t>
        </is>
      </c>
      <c r="B174" t="inlineStr">
        <is>
          <t>Zephyr Cookware 526</t>
        </is>
      </c>
      <c r="C174" t="inlineStr">
        <is>
          <t>Home &amp; Kitchen</t>
        </is>
      </c>
      <c r="D174" s="24" t="n">
        <v>445716.01</v>
      </c>
      <c r="E174" s="24" t="n">
        <v>112008.59</v>
      </c>
      <c r="F174" t="n">
        <v>116</v>
      </c>
      <c r="G174" t="n">
        <v>94</v>
      </c>
      <c r="H174" t="n">
        <v>3</v>
      </c>
      <c r="I174" s="10">
        <f>IFERROR(E174/D174,0)</f>
        <v/>
      </c>
      <c r="J174" s="10">
        <f>IFERROR(H174/G174,0)</f>
        <v/>
      </c>
      <c r="K174">
        <f>_xlfn.RANK.EQ(D174,$D$5:$D$524,0)</f>
        <v/>
      </c>
      <c r="L174">
        <f>_xlfn.IFS(K174&lt;=20,"Top 20",K174&gt;500,"Bottom 20",TRUE,"Core")</f>
        <v/>
      </c>
      <c r="M174" s="10">
        <f>SUM($D$5:D174)/SUM($D$5:$D$524)</f>
        <v/>
      </c>
    </row>
    <row r="175">
      <c r="A175" t="inlineStr">
        <is>
          <t>P0033</t>
        </is>
      </c>
      <c r="B175" t="inlineStr">
        <is>
          <t>Pragati Women Apparel 729</t>
        </is>
      </c>
      <c r="C175" t="inlineStr">
        <is>
          <t>Fashion</t>
        </is>
      </c>
      <c r="D175" s="24" t="n">
        <v>445666.25</v>
      </c>
      <c r="E175" s="24" t="n">
        <v>206395.78</v>
      </c>
      <c r="F175" t="n">
        <v>269</v>
      </c>
      <c r="G175" t="n">
        <v>216</v>
      </c>
      <c r="H175" t="n">
        <v>32</v>
      </c>
      <c r="I175" s="10">
        <f>IFERROR(E175/D175,0)</f>
        <v/>
      </c>
      <c r="J175" s="10">
        <f>IFERROR(H175/G175,0)</f>
        <v/>
      </c>
      <c r="K175">
        <f>_xlfn.RANK.EQ(D175,$D$5:$D$524,0)</f>
        <v/>
      </c>
      <c r="L175">
        <f>_xlfn.IFS(K175&lt;=20,"Top 20",K175&gt;500,"Bottom 20",TRUE,"Core")</f>
        <v/>
      </c>
      <c r="M175" s="10">
        <f>SUM($D$5:D175)/SUM($D$5:$D$524)</f>
        <v/>
      </c>
    </row>
    <row r="176">
      <c r="A176" t="inlineStr">
        <is>
          <t>P0052</t>
        </is>
      </c>
      <c r="B176" t="inlineStr">
        <is>
          <t>Veltrix Wearables 614</t>
        </is>
      </c>
      <c r="C176" t="inlineStr">
        <is>
          <t>Electronics</t>
        </is>
      </c>
      <c r="D176" s="24" t="n">
        <v>442595.76</v>
      </c>
      <c r="E176" s="24" t="n">
        <v>53834.63</v>
      </c>
      <c r="F176" t="n">
        <v>105</v>
      </c>
      <c r="G176" t="n">
        <v>80</v>
      </c>
      <c r="H176" t="n">
        <v>5</v>
      </c>
      <c r="I176" s="10">
        <f>IFERROR(E176/D176,0)</f>
        <v/>
      </c>
      <c r="J176" s="10">
        <f>IFERROR(H176/G176,0)</f>
        <v/>
      </c>
      <c r="K176">
        <f>_xlfn.RANK.EQ(D176,$D$5:$D$524,0)</f>
        <v/>
      </c>
      <c r="L176">
        <f>_xlfn.IFS(K176&lt;=20,"Top 20",K176&gt;500,"Bottom 20",TRUE,"Core")</f>
        <v/>
      </c>
      <c r="M176" s="10">
        <f>SUM($D$5:D176)/SUM($D$5:$D$524)</f>
        <v/>
      </c>
    </row>
    <row r="177">
      <c r="A177" t="inlineStr">
        <is>
          <t>P0074</t>
        </is>
      </c>
      <c r="B177" t="inlineStr">
        <is>
          <t>Ember Footwear 614</t>
        </is>
      </c>
      <c r="C177" t="inlineStr">
        <is>
          <t>Fashion</t>
        </is>
      </c>
      <c r="D177" s="24" t="n">
        <v>440297.53</v>
      </c>
      <c r="E177" s="24" t="n">
        <v>226870.9</v>
      </c>
      <c r="F177" t="n">
        <v>204</v>
      </c>
      <c r="G177" t="n">
        <v>163</v>
      </c>
      <c r="H177" t="n">
        <v>31</v>
      </c>
      <c r="I177" s="10">
        <f>IFERROR(E177/D177,0)</f>
        <v/>
      </c>
      <c r="J177" s="10">
        <f>IFERROR(H177/G177,0)</f>
        <v/>
      </c>
      <c r="K177">
        <f>_xlfn.RANK.EQ(D177,$D$5:$D$524,0)</f>
        <v/>
      </c>
      <c r="L177">
        <f>_xlfn.IFS(K177&lt;=20,"Top 20",K177&gt;500,"Bottom 20",TRUE,"Core")</f>
        <v/>
      </c>
      <c r="M177" s="10">
        <f>SUM($D$5:D177)/SUM($D$5:$D$524)</f>
        <v/>
      </c>
    </row>
    <row r="178">
      <c r="A178" t="inlineStr">
        <is>
          <t>P0442</t>
        </is>
      </c>
      <c r="B178" t="inlineStr">
        <is>
          <t>Nexora Wearables 908</t>
        </is>
      </c>
      <c r="C178" t="inlineStr">
        <is>
          <t>Electronics</t>
        </is>
      </c>
      <c r="D178" s="24" t="n">
        <v>438161.3</v>
      </c>
      <c r="E178" s="24" t="n">
        <v>63022.08</v>
      </c>
      <c r="F178" t="n">
        <v>212</v>
      </c>
      <c r="G178" t="n">
        <v>164</v>
      </c>
      <c r="H178" t="n">
        <v>19</v>
      </c>
      <c r="I178" s="10">
        <f>IFERROR(E178/D178,0)</f>
        <v/>
      </c>
      <c r="J178" s="10">
        <f>IFERROR(H178/G178,0)</f>
        <v/>
      </c>
      <c r="K178">
        <f>_xlfn.RANK.EQ(D178,$D$5:$D$524,0)</f>
        <v/>
      </c>
      <c r="L178">
        <f>_xlfn.IFS(K178&lt;=20,"Top 20",K178&gt;500,"Bottom 20",TRUE,"Core")</f>
        <v/>
      </c>
      <c r="M178" s="10">
        <f>SUM($D$5:D178)/SUM($D$5:$D$524)</f>
        <v/>
      </c>
    </row>
    <row r="179">
      <c r="A179" t="inlineStr">
        <is>
          <t>P0423</t>
        </is>
      </c>
      <c r="B179" t="inlineStr">
        <is>
          <t>Trendo Laptops 762</t>
        </is>
      </c>
      <c r="C179" t="inlineStr">
        <is>
          <t>Electronics</t>
        </is>
      </c>
      <c r="D179" s="24" t="n">
        <v>436622.99</v>
      </c>
      <c r="E179" s="24" t="n">
        <v>44784.52</v>
      </c>
      <c r="F179" t="n">
        <v>109</v>
      </c>
      <c r="G179" t="n">
        <v>89</v>
      </c>
      <c r="H179" t="n">
        <v>5</v>
      </c>
      <c r="I179" s="10">
        <f>IFERROR(E179/D179,0)</f>
        <v/>
      </c>
      <c r="J179" s="10">
        <f>IFERROR(H179/G179,0)</f>
        <v/>
      </c>
      <c r="K179">
        <f>_xlfn.RANK.EQ(D179,$D$5:$D$524,0)</f>
        <v/>
      </c>
      <c r="L179">
        <f>_xlfn.IFS(K179&lt;=20,"Top 20",K179&gt;500,"Bottom 20",TRUE,"Core")</f>
        <v/>
      </c>
      <c r="M179" s="10">
        <f>SUM($D$5:D179)/SUM($D$5:$D$524)</f>
        <v/>
      </c>
    </row>
    <row r="180">
      <c r="A180" t="inlineStr">
        <is>
          <t>P0211</t>
        </is>
      </c>
      <c r="B180" t="inlineStr">
        <is>
          <t>Nexora Fitness 937</t>
        </is>
      </c>
      <c r="C180" t="inlineStr">
        <is>
          <t>Sports</t>
        </is>
      </c>
      <c r="D180" s="24" t="n">
        <v>435139.09</v>
      </c>
      <c r="E180" s="24" t="n">
        <v>135414.74</v>
      </c>
      <c r="F180" t="n">
        <v>133</v>
      </c>
      <c r="G180" t="n">
        <v>110</v>
      </c>
      <c r="H180" t="n">
        <v>5</v>
      </c>
      <c r="I180" s="10">
        <f>IFERROR(E180/D180,0)</f>
        <v/>
      </c>
      <c r="J180" s="10">
        <f>IFERROR(H180/G180,0)</f>
        <v/>
      </c>
      <c r="K180">
        <f>_xlfn.RANK.EQ(D180,$D$5:$D$524,0)</f>
        <v/>
      </c>
      <c r="L180">
        <f>_xlfn.IFS(K180&lt;=20,"Top 20",K180&gt;500,"Bottom 20",TRUE,"Core")</f>
        <v/>
      </c>
      <c r="M180" s="10">
        <f>SUM($D$5:D180)/SUM($D$5:$D$524)</f>
        <v/>
      </c>
    </row>
    <row r="181">
      <c r="A181" t="inlineStr">
        <is>
          <t>P0493</t>
        </is>
      </c>
      <c r="B181" t="inlineStr">
        <is>
          <t>Pragati Makeup 743</t>
        </is>
      </c>
      <c r="C181" t="inlineStr">
        <is>
          <t>Beauty</t>
        </is>
      </c>
      <c r="D181" s="24" t="n">
        <v>425637.52</v>
      </c>
      <c r="E181" s="24" t="n">
        <v>159076.24</v>
      </c>
      <c r="F181" t="n">
        <v>471</v>
      </c>
      <c r="G181" t="n">
        <v>372</v>
      </c>
      <c r="H181" t="n">
        <v>20</v>
      </c>
      <c r="I181" s="10">
        <f>IFERROR(E181/D181,0)</f>
        <v/>
      </c>
      <c r="J181" s="10">
        <f>IFERROR(H181/G181,0)</f>
        <v/>
      </c>
      <c r="K181">
        <f>_xlfn.RANK.EQ(D181,$D$5:$D$524,0)</f>
        <v/>
      </c>
      <c r="L181">
        <f>_xlfn.IFS(K181&lt;=20,"Top 20",K181&gt;500,"Bottom 20",TRUE,"Core")</f>
        <v/>
      </c>
      <c r="M181" s="10">
        <f>SUM($D$5:D181)/SUM($D$5:$D$524)</f>
        <v/>
      </c>
    </row>
    <row r="182">
      <c r="A182" t="inlineStr">
        <is>
          <t>P0117</t>
        </is>
      </c>
      <c r="B182" t="inlineStr">
        <is>
          <t>Kavya Cycling 602</t>
        </is>
      </c>
      <c r="C182" t="inlineStr">
        <is>
          <t>Sports</t>
        </is>
      </c>
      <c r="D182" s="24" t="n">
        <v>425550.18</v>
      </c>
      <c r="E182" s="24" t="n">
        <v>146097.27</v>
      </c>
      <c r="F182" t="n">
        <v>192</v>
      </c>
      <c r="G182" t="n">
        <v>153</v>
      </c>
      <c r="H182" t="n">
        <v>7</v>
      </c>
      <c r="I182" s="10">
        <f>IFERROR(E182/D182,0)</f>
        <v/>
      </c>
      <c r="J182" s="10">
        <f>IFERROR(H182/G182,0)</f>
        <v/>
      </c>
      <c r="K182">
        <f>_xlfn.RANK.EQ(D182,$D$5:$D$524,0)</f>
        <v/>
      </c>
      <c r="L182">
        <f>_xlfn.IFS(K182&lt;=20,"Top 20",K182&gt;500,"Bottom 20",TRUE,"Core")</f>
        <v/>
      </c>
      <c r="M182" s="10">
        <f>SUM($D$5:D182)/SUM($D$5:$D$524)</f>
        <v/>
      </c>
    </row>
    <row r="183">
      <c r="A183" t="inlineStr">
        <is>
          <t>P0110</t>
        </is>
      </c>
      <c r="B183" t="inlineStr">
        <is>
          <t>Mitti Staples 505</t>
        </is>
      </c>
      <c r="C183" t="inlineStr">
        <is>
          <t>Grocery</t>
        </is>
      </c>
      <c r="D183" s="24" t="n">
        <v>422318.98</v>
      </c>
      <c r="E183" s="24" t="n">
        <v>55683.95</v>
      </c>
      <c r="F183" t="n">
        <v>1403</v>
      </c>
      <c r="G183" t="n">
        <v>546</v>
      </c>
      <c r="H183" t="n">
        <v>6</v>
      </c>
      <c r="I183" s="10">
        <f>IFERROR(E183/D183,0)</f>
        <v/>
      </c>
      <c r="J183" s="10">
        <f>IFERROR(H183/G183,0)</f>
        <v/>
      </c>
      <c r="K183">
        <f>_xlfn.RANK.EQ(D183,$D$5:$D$524,0)</f>
        <v/>
      </c>
      <c r="L183">
        <f>_xlfn.IFS(K183&lt;=20,"Top 20",K183&gt;500,"Bottom 20",TRUE,"Core")</f>
        <v/>
      </c>
      <c r="M183" s="10">
        <f>SUM($D$5:D183)/SUM($D$5:$D$524)</f>
        <v/>
      </c>
    </row>
    <row r="184">
      <c r="A184" t="inlineStr">
        <is>
          <t>P0192</t>
        </is>
      </c>
      <c r="B184" t="inlineStr">
        <is>
          <t>Haveli Ethnic Wear 971</t>
        </is>
      </c>
      <c r="C184" t="inlineStr">
        <is>
          <t>Fashion</t>
        </is>
      </c>
      <c r="D184" s="24" t="n">
        <v>420718.73</v>
      </c>
      <c r="E184" s="24" t="n">
        <v>194263.59</v>
      </c>
      <c r="F184" t="n">
        <v>862</v>
      </c>
      <c r="G184" t="n">
        <v>672</v>
      </c>
      <c r="H184" t="n">
        <v>121</v>
      </c>
      <c r="I184" s="10">
        <f>IFERROR(E184/D184,0)</f>
        <v/>
      </c>
      <c r="J184" s="10">
        <f>IFERROR(H184/G184,0)</f>
        <v/>
      </c>
      <c r="K184">
        <f>_xlfn.RANK.EQ(D184,$D$5:$D$524,0)</f>
        <v/>
      </c>
      <c r="L184">
        <f>_xlfn.IFS(K184&lt;=20,"Top 20",K184&gt;500,"Bottom 20",TRUE,"Core")</f>
        <v/>
      </c>
      <c r="M184" s="10">
        <f>SUM($D$5:D184)/SUM($D$5:$D$524)</f>
        <v/>
      </c>
    </row>
    <row r="185">
      <c r="A185" t="inlineStr">
        <is>
          <t>P0190</t>
        </is>
      </c>
      <c r="B185" t="inlineStr">
        <is>
          <t>Kriti Ethnic Wear 699</t>
        </is>
      </c>
      <c r="C185" t="inlineStr">
        <is>
          <t>Fashion</t>
        </is>
      </c>
      <c r="D185" s="24" t="n">
        <v>417256.32</v>
      </c>
      <c r="E185" s="24" t="n">
        <v>200032.88</v>
      </c>
      <c r="F185" t="n">
        <v>616</v>
      </c>
      <c r="G185" t="n">
        <v>481</v>
      </c>
      <c r="H185" t="n">
        <v>81</v>
      </c>
      <c r="I185" s="10">
        <f>IFERROR(E185/D185,0)</f>
        <v/>
      </c>
      <c r="J185" s="10">
        <f>IFERROR(H185/G185,0)</f>
        <v/>
      </c>
      <c r="K185">
        <f>_xlfn.RANK.EQ(D185,$D$5:$D$524,0)</f>
        <v/>
      </c>
      <c r="L185">
        <f>_xlfn.IFS(K185&lt;=20,"Top 20",K185&gt;500,"Bottom 20",TRUE,"Core")</f>
        <v/>
      </c>
      <c r="M185" s="10">
        <f>SUM($D$5:D185)/SUM($D$5:$D$524)</f>
        <v/>
      </c>
    </row>
    <row r="186">
      <c r="A186" t="inlineStr">
        <is>
          <t>P0417</t>
        </is>
      </c>
      <c r="B186" t="inlineStr">
        <is>
          <t>Nexora Laptops 111</t>
        </is>
      </c>
      <c r="C186" t="inlineStr">
        <is>
          <t>Electronics</t>
        </is>
      </c>
      <c r="D186" s="24" t="n">
        <v>411615.94</v>
      </c>
      <c r="E186" s="24" t="n">
        <v>28441.68</v>
      </c>
      <c r="F186" t="n">
        <v>111</v>
      </c>
      <c r="G186" t="n">
        <v>96</v>
      </c>
      <c r="H186" t="n">
        <v>9</v>
      </c>
      <c r="I186" s="10">
        <f>IFERROR(E186/D186,0)</f>
        <v/>
      </c>
      <c r="J186" s="10">
        <f>IFERROR(H186/G186,0)</f>
        <v/>
      </c>
      <c r="K186">
        <f>_xlfn.RANK.EQ(D186,$D$5:$D$524,0)</f>
        <v/>
      </c>
      <c r="L186">
        <f>_xlfn.IFS(K186&lt;=20,"Top 20",K186&gt;500,"Bottom 20",TRUE,"Core")</f>
        <v/>
      </c>
      <c r="M186" s="10">
        <f>SUM($D$5:D186)/SUM($D$5:$D$524)</f>
        <v/>
      </c>
    </row>
    <row r="187">
      <c r="A187" t="inlineStr">
        <is>
          <t>P0485</t>
        </is>
      </c>
      <c r="B187" t="inlineStr">
        <is>
          <t>Lumio Laptops 753</t>
        </is>
      </c>
      <c r="C187" t="inlineStr">
        <is>
          <t>Electronics</t>
        </is>
      </c>
      <c r="D187" s="24" t="n">
        <v>405346.65</v>
      </c>
      <c r="E187" s="24" t="n">
        <v>42233.61</v>
      </c>
      <c r="F187" t="n">
        <v>93</v>
      </c>
      <c r="G187" t="n">
        <v>74</v>
      </c>
      <c r="H187" t="n">
        <v>7</v>
      </c>
      <c r="I187" s="10">
        <f>IFERROR(E187/D187,0)</f>
        <v/>
      </c>
      <c r="J187" s="10">
        <f>IFERROR(H187/G187,0)</f>
        <v/>
      </c>
      <c r="K187">
        <f>_xlfn.RANK.EQ(D187,$D$5:$D$524,0)</f>
        <v/>
      </c>
      <c r="L187">
        <f>_xlfn.IFS(K187&lt;=20,"Top 20",K187&gt;500,"Bottom 20",TRUE,"Core")</f>
        <v/>
      </c>
      <c r="M187" s="10">
        <f>SUM($D$5:D187)/SUM($D$5:$D$524)</f>
        <v/>
      </c>
    </row>
    <row r="188">
      <c r="A188" t="inlineStr">
        <is>
          <t>P0234</t>
        </is>
      </c>
      <c r="B188" t="inlineStr">
        <is>
          <t>UrbanLeaf Haircare 863</t>
        </is>
      </c>
      <c r="C188" t="inlineStr">
        <is>
          <t>Beauty</t>
        </is>
      </c>
      <c r="D188" s="24" t="n">
        <v>405018.28</v>
      </c>
      <c r="E188" s="24" t="n">
        <v>143589.23</v>
      </c>
      <c r="F188" t="n">
        <v>391</v>
      </c>
      <c r="G188" t="n">
        <v>306</v>
      </c>
      <c r="H188" t="n">
        <v>17</v>
      </c>
      <c r="I188" s="10">
        <f>IFERROR(E188/D188,0)</f>
        <v/>
      </c>
      <c r="J188" s="10">
        <f>IFERROR(H188/G188,0)</f>
        <v/>
      </c>
      <c r="K188">
        <f>_xlfn.RANK.EQ(D188,$D$5:$D$524,0)</f>
        <v/>
      </c>
      <c r="L188">
        <f>_xlfn.IFS(K188&lt;=20,"Top 20",K188&gt;500,"Bottom 20",TRUE,"Core")</f>
        <v/>
      </c>
      <c r="M188" s="10">
        <f>SUM($D$5:D188)/SUM($D$5:$D$524)</f>
        <v/>
      </c>
    </row>
    <row r="189">
      <c r="A189" t="inlineStr">
        <is>
          <t>P0239</t>
        </is>
      </c>
      <c r="B189" t="inlineStr">
        <is>
          <t>Haveli Accessories 560</t>
        </is>
      </c>
      <c r="C189" t="inlineStr">
        <is>
          <t>Electronics</t>
        </is>
      </c>
      <c r="D189" s="24" t="n">
        <v>401633.43</v>
      </c>
      <c r="E189" s="24" t="n">
        <v>36527.36</v>
      </c>
      <c r="F189" t="n">
        <v>313</v>
      </c>
      <c r="G189" t="n">
        <v>245</v>
      </c>
      <c r="H189" t="n">
        <v>16</v>
      </c>
      <c r="I189" s="10">
        <f>IFERROR(E189/D189,0)</f>
        <v/>
      </c>
      <c r="J189" s="10">
        <f>IFERROR(H189/G189,0)</f>
        <v/>
      </c>
      <c r="K189">
        <f>_xlfn.RANK.EQ(D189,$D$5:$D$524,0)</f>
        <v/>
      </c>
      <c r="L189">
        <f>_xlfn.IFS(K189&lt;=20,"Top 20",K189&gt;500,"Bottom 20",TRUE,"Core")</f>
        <v/>
      </c>
      <c r="M189" s="10">
        <f>SUM($D$5:D189)/SUM($D$5:$D$524)</f>
        <v/>
      </c>
    </row>
    <row r="190">
      <c r="A190" t="inlineStr">
        <is>
          <t>P0036</t>
        </is>
      </c>
      <c r="B190" t="inlineStr">
        <is>
          <t>Solace Men Apparel 710</t>
        </is>
      </c>
      <c r="C190" t="inlineStr">
        <is>
          <t>Fashion</t>
        </is>
      </c>
      <c r="D190" s="24" t="n">
        <v>380863.07</v>
      </c>
      <c r="E190" s="24" t="n">
        <v>194300.68</v>
      </c>
      <c r="F190" t="n">
        <v>345</v>
      </c>
      <c r="G190" t="n">
        <v>287</v>
      </c>
      <c r="H190" t="n">
        <v>49</v>
      </c>
      <c r="I190" s="10">
        <f>IFERROR(E190/D190,0)</f>
        <v/>
      </c>
      <c r="J190" s="10">
        <f>IFERROR(H190/G190,0)</f>
        <v/>
      </c>
      <c r="K190">
        <f>_xlfn.RANK.EQ(D190,$D$5:$D$524,0)</f>
        <v/>
      </c>
      <c r="L190">
        <f>_xlfn.IFS(K190&lt;=20,"Top 20",K190&gt;500,"Bottom 20",TRUE,"Core")</f>
        <v/>
      </c>
      <c r="M190" s="10">
        <f>SUM($D$5:D190)/SUM($D$5:$D$524)</f>
        <v/>
      </c>
    </row>
    <row r="191">
      <c r="A191" t="inlineStr">
        <is>
          <t>P0142</t>
        </is>
      </c>
      <c r="B191" t="inlineStr">
        <is>
          <t>Mitti Decor 662</t>
        </is>
      </c>
      <c r="C191" t="inlineStr">
        <is>
          <t>Home &amp; Kitchen</t>
        </is>
      </c>
      <c r="D191" s="24" t="n">
        <v>380785.82</v>
      </c>
      <c r="E191" s="24" t="n">
        <v>120746.17</v>
      </c>
      <c r="F191" t="n">
        <v>204</v>
      </c>
      <c r="G191" t="n">
        <v>158</v>
      </c>
      <c r="H191" t="n">
        <v>8</v>
      </c>
      <c r="I191" s="10">
        <f>IFERROR(E191/D191,0)</f>
        <v/>
      </c>
      <c r="J191" s="10">
        <f>IFERROR(H191/G191,0)</f>
        <v/>
      </c>
      <c r="K191">
        <f>_xlfn.RANK.EQ(D191,$D$5:$D$524,0)</f>
        <v/>
      </c>
      <c r="L191">
        <f>_xlfn.IFS(K191&lt;=20,"Top 20",K191&gt;500,"Bottom 20",TRUE,"Core")</f>
        <v/>
      </c>
      <c r="M191" s="10">
        <f>SUM($D$5:D191)/SUM($D$5:$D$524)</f>
        <v/>
      </c>
    </row>
    <row r="192">
      <c r="A192" t="inlineStr">
        <is>
          <t>P0041</t>
        </is>
      </c>
      <c r="B192" t="inlineStr">
        <is>
          <t>Veltrix Cookware 371</t>
        </is>
      </c>
      <c r="C192" t="inlineStr">
        <is>
          <t>Home &amp; Kitchen</t>
        </is>
      </c>
      <c r="D192" s="24" t="n">
        <v>380040.84</v>
      </c>
      <c r="E192" s="24" t="n">
        <v>151350.69</v>
      </c>
      <c r="F192" t="n">
        <v>139</v>
      </c>
      <c r="G192" t="n">
        <v>105</v>
      </c>
      <c r="H192" t="n">
        <v>10</v>
      </c>
      <c r="I192" s="10">
        <f>IFERROR(E192/D192,0)</f>
        <v/>
      </c>
      <c r="J192" s="10">
        <f>IFERROR(H192/G192,0)</f>
        <v/>
      </c>
      <c r="K192">
        <f>_xlfn.RANK.EQ(D192,$D$5:$D$524,0)</f>
        <v/>
      </c>
      <c r="L192">
        <f>_xlfn.IFS(K192&lt;=20,"Top 20",K192&gt;500,"Bottom 20",TRUE,"Core")</f>
        <v/>
      </c>
      <c r="M192" s="10">
        <f>SUM($D$5:D192)/SUM($D$5:$D$524)</f>
        <v/>
      </c>
    </row>
    <row r="193">
      <c r="A193" t="inlineStr">
        <is>
          <t>P0178</t>
        </is>
      </c>
      <c r="B193" t="inlineStr">
        <is>
          <t>UrbanLeaf Snacks 370</t>
        </is>
      </c>
      <c r="C193" t="inlineStr">
        <is>
          <t>Grocery</t>
        </is>
      </c>
      <c r="D193" s="24" t="n">
        <v>379237.19</v>
      </c>
      <c r="E193" s="24" t="n">
        <v>69526.14</v>
      </c>
      <c r="F193" t="n">
        <v>421</v>
      </c>
      <c r="G193" t="n">
        <v>162</v>
      </c>
      <c r="H193" t="n">
        <v>0</v>
      </c>
      <c r="I193" s="10">
        <f>IFERROR(E193/D193,0)</f>
        <v/>
      </c>
      <c r="J193" s="10">
        <f>IFERROR(H193/G193,0)</f>
        <v/>
      </c>
      <c r="K193">
        <f>_xlfn.RANK.EQ(D193,$D$5:$D$524,0)</f>
        <v/>
      </c>
      <c r="L193">
        <f>_xlfn.IFS(K193&lt;=20,"Top 20",K193&gt;500,"Bottom 20",TRUE,"Core")</f>
        <v/>
      </c>
      <c r="M193" s="10">
        <f>SUM($D$5:D193)/SUM($D$5:$D$524)</f>
        <v/>
      </c>
    </row>
    <row r="194">
      <c r="A194" t="inlineStr">
        <is>
          <t>P0220</t>
        </is>
      </c>
      <c r="B194" t="inlineStr">
        <is>
          <t>Zephyr Storage 359</t>
        </is>
      </c>
      <c r="C194" t="inlineStr">
        <is>
          <t>Home &amp; Kitchen</t>
        </is>
      </c>
      <c r="D194" s="24" t="n">
        <v>378364.35</v>
      </c>
      <c r="E194" s="24" t="n">
        <v>92011.88</v>
      </c>
      <c r="F194" t="n">
        <v>106</v>
      </c>
      <c r="G194" t="n">
        <v>86</v>
      </c>
      <c r="H194" t="n">
        <v>8</v>
      </c>
      <c r="I194" s="10">
        <f>IFERROR(E194/D194,0)</f>
        <v/>
      </c>
      <c r="J194" s="10">
        <f>IFERROR(H194/G194,0)</f>
        <v/>
      </c>
      <c r="K194">
        <f>_xlfn.RANK.EQ(D194,$D$5:$D$524,0)</f>
        <v/>
      </c>
      <c r="L194">
        <f>_xlfn.IFS(K194&lt;=20,"Top 20",K194&gt;500,"Bottom 20",TRUE,"Core")</f>
        <v/>
      </c>
      <c r="M194" s="10">
        <f>SUM($D$5:D194)/SUM($D$5:$D$524)</f>
        <v/>
      </c>
    </row>
    <row r="195">
      <c r="A195" t="inlineStr">
        <is>
          <t>P0265</t>
        </is>
      </c>
      <c r="B195" t="inlineStr">
        <is>
          <t>Vayu Staples 773</t>
        </is>
      </c>
      <c r="C195" t="inlineStr">
        <is>
          <t>Grocery</t>
        </is>
      </c>
      <c r="D195" s="24" t="n">
        <v>375306.25</v>
      </c>
      <c r="E195" s="24" t="n">
        <v>56264.01</v>
      </c>
      <c r="F195" t="n">
        <v>754</v>
      </c>
      <c r="G195" t="n">
        <v>298</v>
      </c>
      <c r="H195" t="n">
        <v>3</v>
      </c>
      <c r="I195" s="10">
        <f>IFERROR(E195/D195,0)</f>
        <v/>
      </c>
      <c r="J195" s="10">
        <f>IFERROR(H195/G195,0)</f>
        <v/>
      </c>
      <c r="K195">
        <f>_xlfn.RANK.EQ(D195,$D$5:$D$524,0)</f>
        <v/>
      </c>
      <c r="L195">
        <f>_xlfn.IFS(K195&lt;=20,"Top 20",K195&gt;500,"Bottom 20",TRUE,"Core")</f>
        <v/>
      </c>
      <c r="M195" s="10">
        <f>SUM($D$5:D195)/SUM($D$5:$D$524)</f>
        <v/>
      </c>
    </row>
    <row r="196">
      <c r="A196" t="inlineStr">
        <is>
          <t>P0358</t>
        </is>
      </c>
      <c r="B196" t="inlineStr">
        <is>
          <t>Vayu Fiction 809</t>
        </is>
      </c>
      <c r="C196" t="inlineStr">
        <is>
          <t>Books</t>
        </is>
      </c>
      <c r="D196" s="24" t="n">
        <v>375071.24</v>
      </c>
      <c r="E196" s="24" t="n">
        <v>94777.32000000001</v>
      </c>
      <c r="F196" t="n">
        <v>1204</v>
      </c>
      <c r="G196" t="n">
        <v>968</v>
      </c>
      <c r="H196" t="n">
        <v>34</v>
      </c>
      <c r="I196" s="10">
        <f>IFERROR(E196/D196,0)</f>
        <v/>
      </c>
      <c r="J196" s="10">
        <f>IFERROR(H196/G196,0)</f>
        <v/>
      </c>
      <c r="K196">
        <f>_xlfn.RANK.EQ(D196,$D$5:$D$524,0)</f>
        <v/>
      </c>
      <c r="L196">
        <f>_xlfn.IFS(K196&lt;=20,"Top 20",K196&gt;500,"Bottom 20",TRUE,"Core")</f>
        <v/>
      </c>
      <c r="M196" s="10">
        <f>SUM($D$5:D196)/SUM($D$5:$D$524)</f>
        <v/>
      </c>
    </row>
    <row r="197">
      <c r="A197" t="inlineStr">
        <is>
          <t>P0189</t>
        </is>
      </c>
      <c r="B197" t="inlineStr">
        <is>
          <t>Kavya Outdoor 982</t>
        </is>
      </c>
      <c r="C197" t="inlineStr">
        <is>
          <t>Sports</t>
        </is>
      </c>
      <c r="D197" s="24" t="n">
        <v>373130.7</v>
      </c>
      <c r="E197" s="24" t="n">
        <v>137971.5</v>
      </c>
      <c r="F197" t="n">
        <v>155</v>
      </c>
      <c r="G197" t="n">
        <v>123</v>
      </c>
      <c r="H197" t="n">
        <v>6</v>
      </c>
      <c r="I197" s="10">
        <f>IFERROR(E197/D197,0)</f>
        <v/>
      </c>
      <c r="J197" s="10">
        <f>IFERROR(H197/G197,0)</f>
        <v/>
      </c>
      <c r="K197">
        <f>_xlfn.RANK.EQ(D197,$D$5:$D$524,0)</f>
        <v/>
      </c>
      <c r="L197">
        <f>_xlfn.IFS(K197&lt;=20,"Top 20",K197&gt;500,"Bottom 20",TRUE,"Core")</f>
        <v/>
      </c>
      <c r="M197" s="10">
        <f>SUM($D$5:D197)/SUM($D$5:$D$524)</f>
        <v/>
      </c>
    </row>
    <row r="198">
      <c r="A198" t="inlineStr">
        <is>
          <t>P0133</t>
        </is>
      </c>
      <c r="B198" t="inlineStr">
        <is>
          <t>Pragati Fragrance 788</t>
        </is>
      </c>
      <c r="C198" t="inlineStr">
        <is>
          <t>Beauty</t>
        </is>
      </c>
      <c r="D198" s="24" t="n">
        <v>372493.95</v>
      </c>
      <c r="E198" s="24" t="n">
        <v>172206.56</v>
      </c>
      <c r="F198" t="n">
        <v>635</v>
      </c>
      <c r="G198" t="n">
        <v>522</v>
      </c>
      <c r="H198" t="n">
        <v>32</v>
      </c>
      <c r="I198" s="10">
        <f>IFERROR(E198/D198,0)</f>
        <v/>
      </c>
      <c r="J198" s="10">
        <f>IFERROR(H198/G198,0)</f>
        <v/>
      </c>
      <c r="K198">
        <f>_xlfn.RANK.EQ(D198,$D$5:$D$524,0)</f>
        <v/>
      </c>
      <c r="L198">
        <f>_xlfn.IFS(K198&lt;=20,"Top 20",K198&gt;500,"Bottom 20",TRUE,"Core")</f>
        <v/>
      </c>
      <c r="M198" s="10">
        <f>SUM($D$5:D198)/SUM($D$5:$D$524)</f>
        <v/>
      </c>
    </row>
    <row r="199">
      <c r="A199" t="inlineStr">
        <is>
          <t>P0138</t>
        </is>
      </c>
      <c r="B199" t="inlineStr">
        <is>
          <t>Vayu Storage 258</t>
        </is>
      </c>
      <c r="C199" t="inlineStr">
        <is>
          <t>Home &amp; Kitchen</t>
        </is>
      </c>
      <c r="D199" s="24" t="n">
        <v>370356.5</v>
      </c>
      <c r="E199" s="24" t="n">
        <v>119326.82</v>
      </c>
      <c r="F199" t="n">
        <v>96</v>
      </c>
      <c r="G199" t="n">
        <v>74</v>
      </c>
      <c r="H199" t="n">
        <v>4</v>
      </c>
      <c r="I199" s="10">
        <f>IFERROR(E199/D199,0)</f>
        <v/>
      </c>
      <c r="J199" s="10">
        <f>IFERROR(H199/G199,0)</f>
        <v/>
      </c>
      <c r="K199">
        <f>_xlfn.RANK.EQ(D199,$D$5:$D$524,0)</f>
        <v/>
      </c>
      <c r="L199">
        <f>_xlfn.IFS(K199&lt;=20,"Top 20",K199&gt;500,"Bottom 20",TRUE,"Core")</f>
        <v/>
      </c>
      <c r="M199" s="10">
        <f>SUM($D$5:D199)/SUM($D$5:$D$524)</f>
        <v/>
      </c>
    </row>
    <row r="200">
      <c r="A200" t="inlineStr">
        <is>
          <t>P0217</t>
        </is>
      </c>
      <c r="B200" t="inlineStr">
        <is>
          <t>Solace Audio 379</t>
        </is>
      </c>
      <c r="C200" t="inlineStr">
        <is>
          <t>Electronics</t>
        </is>
      </c>
      <c r="D200" s="24" t="n">
        <v>369181.11</v>
      </c>
      <c r="E200" s="24" t="n">
        <v>53113.19</v>
      </c>
      <c r="F200" t="n">
        <v>46</v>
      </c>
      <c r="G200" t="n">
        <v>38</v>
      </c>
      <c r="H200" t="n">
        <v>6</v>
      </c>
      <c r="I200" s="10">
        <f>IFERROR(E200/D200,0)</f>
        <v/>
      </c>
      <c r="J200" s="10">
        <f>IFERROR(H200/G200,0)</f>
        <v/>
      </c>
      <c r="K200">
        <f>_xlfn.RANK.EQ(D200,$D$5:$D$524,0)</f>
        <v/>
      </c>
      <c r="L200">
        <f>_xlfn.IFS(K200&lt;=20,"Top 20",K200&gt;500,"Bottom 20",TRUE,"Core")</f>
        <v/>
      </c>
      <c r="M200" s="10">
        <f>SUM($D$5:D200)/SUM($D$5:$D$524)</f>
        <v/>
      </c>
    </row>
    <row r="201">
      <c r="A201" t="inlineStr">
        <is>
          <t>P0068</t>
        </is>
      </c>
      <c r="B201" t="inlineStr">
        <is>
          <t>Mitti Footwear 563</t>
        </is>
      </c>
      <c r="C201" t="inlineStr">
        <is>
          <t>Fashion</t>
        </is>
      </c>
      <c r="D201" s="24" t="n">
        <v>367525.23</v>
      </c>
      <c r="E201" s="24" t="n">
        <v>184826.6</v>
      </c>
      <c r="F201" t="n">
        <v>227</v>
      </c>
      <c r="G201" t="n">
        <v>192</v>
      </c>
      <c r="H201" t="n">
        <v>40</v>
      </c>
      <c r="I201" s="10">
        <f>IFERROR(E201/D201,0)</f>
        <v/>
      </c>
      <c r="J201" s="10">
        <f>IFERROR(H201/G201,0)</f>
        <v/>
      </c>
      <c r="K201">
        <f>_xlfn.RANK.EQ(D201,$D$5:$D$524,0)</f>
        <v/>
      </c>
      <c r="L201">
        <f>_xlfn.IFS(K201&lt;=20,"Top 20",K201&gt;500,"Bottom 20",TRUE,"Core")</f>
        <v/>
      </c>
      <c r="M201" s="10">
        <f>SUM($D$5:D201)/SUM($D$5:$D$524)</f>
        <v/>
      </c>
    </row>
    <row r="202">
      <c r="A202" t="inlineStr">
        <is>
          <t>P0435</t>
        </is>
      </c>
      <c r="B202" t="inlineStr">
        <is>
          <t>Aarav Smartphones 637</t>
        </is>
      </c>
      <c r="C202" t="inlineStr">
        <is>
          <t>Electronics</t>
        </is>
      </c>
      <c r="D202" s="24" t="n">
        <v>364759.63</v>
      </c>
      <c r="E202" s="24" t="n">
        <v>23337.13</v>
      </c>
      <c r="F202" t="n">
        <v>74</v>
      </c>
      <c r="G202" t="n">
        <v>60</v>
      </c>
      <c r="H202" t="n">
        <v>4</v>
      </c>
      <c r="I202" s="10">
        <f>IFERROR(E202/D202,0)</f>
        <v/>
      </c>
      <c r="J202" s="10">
        <f>IFERROR(H202/G202,0)</f>
        <v/>
      </c>
      <c r="K202">
        <f>_xlfn.RANK.EQ(D202,$D$5:$D$524,0)</f>
        <v/>
      </c>
      <c r="L202">
        <f>_xlfn.IFS(K202&lt;=20,"Top 20",K202&gt;500,"Bottom 20",TRUE,"Core")</f>
        <v/>
      </c>
      <c r="M202" s="10">
        <f>SUM($D$5:D202)/SUM($D$5:$D$524)</f>
        <v/>
      </c>
    </row>
    <row r="203">
      <c r="A203" t="inlineStr">
        <is>
          <t>P0321</t>
        </is>
      </c>
      <c r="B203" t="inlineStr">
        <is>
          <t>Pragati Beverages 775</t>
        </is>
      </c>
      <c r="C203" t="inlineStr">
        <is>
          <t>Grocery</t>
        </is>
      </c>
      <c r="D203" s="24" t="n">
        <v>359216.79</v>
      </c>
      <c r="E203" s="24" t="n">
        <v>71288.3</v>
      </c>
      <c r="F203" t="n">
        <v>1461</v>
      </c>
      <c r="G203" t="n">
        <v>559</v>
      </c>
      <c r="H203" t="n">
        <v>12</v>
      </c>
      <c r="I203" s="10">
        <f>IFERROR(E203/D203,0)</f>
        <v/>
      </c>
      <c r="J203" s="10">
        <f>IFERROR(H203/G203,0)</f>
        <v/>
      </c>
      <c r="K203">
        <f>_xlfn.RANK.EQ(D203,$D$5:$D$524,0)</f>
        <v/>
      </c>
      <c r="L203">
        <f>_xlfn.IFS(K203&lt;=20,"Top 20",K203&gt;500,"Bottom 20",TRUE,"Core")</f>
        <v/>
      </c>
      <c r="M203" s="10">
        <f>SUM($D$5:D203)/SUM($D$5:$D$524)</f>
        <v/>
      </c>
    </row>
    <row r="204">
      <c r="A204" t="inlineStr">
        <is>
          <t>P0035</t>
        </is>
      </c>
      <c r="B204" t="inlineStr">
        <is>
          <t>Kriti Storage 503</t>
        </is>
      </c>
      <c r="C204" t="inlineStr">
        <is>
          <t>Home &amp; Kitchen</t>
        </is>
      </c>
      <c r="D204" s="24" t="n">
        <v>355301.39</v>
      </c>
      <c r="E204" s="24" t="n">
        <v>106181.96</v>
      </c>
      <c r="F204" t="n">
        <v>289</v>
      </c>
      <c r="G204" t="n">
        <v>233</v>
      </c>
      <c r="H204" t="n">
        <v>24</v>
      </c>
      <c r="I204" s="10">
        <f>IFERROR(E204/D204,0)</f>
        <v/>
      </c>
      <c r="J204" s="10">
        <f>IFERROR(H204/G204,0)</f>
        <v/>
      </c>
      <c r="K204">
        <f>_xlfn.RANK.EQ(D204,$D$5:$D$524,0)</f>
        <v/>
      </c>
      <c r="L204">
        <f>_xlfn.IFS(K204&lt;=20,"Top 20",K204&gt;500,"Bottom 20",TRUE,"Core")</f>
        <v/>
      </c>
      <c r="M204" s="10">
        <f>SUM($D$5:D204)/SUM($D$5:$D$524)</f>
        <v/>
      </c>
    </row>
    <row r="205">
      <c r="A205" t="inlineStr">
        <is>
          <t>P0027</t>
        </is>
      </c>
      <c r="B205" t="inlineStr">
        <is>
          <t>Ember Appliances 684</t>
        </is>
      </c>
      <c r="C205" t="inlineStr">
        <is>
          <t>Home &amp; Kitchen</t>
        </is>
      </c>
      <c r="D205" s="24" t="n">
        <v>348049.06</v>
      </c>
      <c r="E205" s="24" t="n">
        <v>95248.17999999999</v>
      </c>
      <c r="F205" t="n">
        <v>133</v>
      </c>
      <c r="G205" t="n">
        <v>111</v>
      </c>
      <c r="H205" t="n">
        <v>5</v>
      </c>
      <c r="I205" s="10">
        <f>IFERROR(E205/D205,0)</f>
        <v/>
      </c>
      <c r="J205" s="10">
        <f>IFERROR(H205/G205,0)</f>
        <v/>
      </c>
      <c r="K205">
        <f>_xlfn.RANK.EQ(D205,$D$5:$D$524,0)</f>
        <v/>
      </c>
      <c r="L205">
        <f>_xlfn.IFS(K205&lt;=20,"Top 20",K205&gt;500,"Bottom 20",TRUE,"Core")</f>
        <v/>
      </c>
      <c r="M205" s="10">
        <f>SUM($D$5:D205)/SUM($D$5:$D$524)</f>
        <v/>
      </c>
    </row>
    <row r="206">
      <c r="A206" t="inlineStr">
        <is>
          <t>P0427</t>
        </is>
      </c>
      <c r="B206" t="inlineStr">
        <is>
          <t>Vayu Footwear 943</t>
        </is>
      </c>
      <c r="C206" t="inlineStr">
        <is>
          <t>Fashion</t>
        </is>
      </c>
      <c r="D206" s="24" t="n">
        <v>346012.82</v>
      </c>
      <c r="E206" s="24" t="n">
        <v>168088.85</v>
      </c>
      <c r="F206" t="n">
        <v>301</v>
      </c>
      <c r="G206" t="n">
        <v>248</v>
      </c>
      <c r="H206" t="n">
        <v>34</v>
      </c>
      <c r="I206" s="10">
        <f>IFERROR(E206/D206,0)</f>
        <v/>
      </c>
      <c r="J206" s="10">
        <f>IFERROR(H206/G206,0)</f>
        <v/>
      </c>
      <c r="K206">
        <f>_xlfn.RANK.EQ(D206,$D$5:$D$524,0)</f>
        <v/>
      </c>
      <c r="L206">
        <f>_xlfn.IFS(K206&lt;=20,"Top 20",K206&gt;500,"Bottom 20",TRUE,"Core")</f>
        <v/>
      </c>
      <c r="M206" s="10">
        <f>SUM($D$5:D206)/SUM($D$5:$D$524)</f>
        <v/>
      </c>
    </row>
    <row r="207">
      <c r="A207" t="inlineStr">
        <is>
          <t>P0210</t>
        </is>
      </c>
      <c r="B207" t="inlineStr">
        <is>
          <t>Kavya Furnishing 810</t>
        </is>
      </c>
      <c r="C207" t="inlineStr">
        <is>
          <t>Home &amp; Kitchen</t>
        </is>
      </c>
      <c r="D207" s="24" t="n">
        <v>344872.75</v>
      </c>
      <c r="E207" s="24" t="n">
        <v>115943.42</v>
      </c>
      <c r="F207" t="n">
        <v>310</v>
      </c>
      <c r="G207" t="n">
        <v>242</v>
      </c>
      <c r="H207" t="n">
        <v>20</v>
      </c>
      <c r="I207" s="10">
        <f>IFERROR(E207/D207,0)</f>
        <v/>
      </c>
      <c r="J207" s="10">
        <f>IFERROR(H207/G207,0)</f>
        <v/>
      </c>
      <c r="K207">
        <f>_xlfn.RANK.EQ(D207,$D$5:$D$524,0)</f>
        <v/>
      </c>
      <c r="L207">
        <f>_xlfn.IFS(K207&lt;=20,"Top 20",K207&gt;500,"Bottom 20",TRUE,"Core")</f>
        <v/>
      </c>
      <c r="M207" s="10">
        <f>SUM($D$5:D207)/SUM($D$5:$D$524)</f>
        <v/>
      </c>
    </row>
    <row r="208">
      <c r="A208" t="inlineStr">
        <is>
          <t>P0420</t>
        </is>
      </c>
      <c r="B208" t="inlineStr">
        <is>
          <t>Lumio Staples 523</t>
        </is>
      </c>
      <c r="C208" t="inlineStr">
        <is>
          <t>Grocery</t>
        </is>
      </c>
      <c r="D208" s="24" t="n">
        <v>343477.05</v>
      </c>
      <c r="E208" s="24" t="n">
        <v>51045.47</v>
      </c>
      <c r="F208" t="n">
        <v>745</v>
      </c>
      <c r="G208" t="n">
        <v>299</v>
      </c>
      <c r="H208" t="n">
        <v>4</v>
      </c>
      <c r="I208" s="10">
        <f>IFERROR(E208/D208,0)</f>
        <v/>
      </c>
      <c r="J208" s="10">
        <f>IFERROR(H208/G208,0)</f>
        <v/>
      </c>
      <c r="K208">
        <f>_xlfn.RANK.EQ(D208,$D$5:$D$524,0)</f>
        <v/>
      </c>
      <c r="L208">
        <f>_xlfn.IFS(K208&lt;=20,"Top 20",K208&gt;500,"Bottom 20",TRUE,"Core")</f>
        <v/>
      </c>
      <c r="M208" s="10">
        <f>SUM($D$5:D208)/SUM($D$5:$D$524)</f>
        <v/>
      </c>
    </row>
    <row r="209">
      <c r="A209" t="inlineStr">
        <is>
          <t>P0499</t>
        </is>
      </c>
      <c r="B209" t="inlineStr">
        <is>
          <t>Kavya Footwear 951</t>
        </is>
      </c>
      <c r="C209" t="inlineStr">
        <is>
          <t>Fashion</t>
        </is>
      </c>
      <c r="D209" s="24" t="n">
        <v>338107.43</v>
      </c>
      <c r="E209" s="24" t="n">
        <v>130347.44</v>
      </c>
      <c r="F209" t="n">
        <v>219</v>
      </c>
      <c r="G209" t="n">
        <v>177</v>
      </c>
      <c r="H209" t="n">
        <v>27</v>
      </c>
      <c r="I209" s="10">
        <f>IFERROR(E209/D209,0)</f>
        <v/>
      </c>
      <c r="J209" s="10">
        <f>IFERROR(H209/G209,0)</f>
        <v/>
      </c>
      <c r="K209">
        <f>_xlfn.RANK.EQ(D209,$D$5:$D$524,0)</f>
        <v/>
      </c>
      <c r="L209">
        <f>_xlfn.IFS(K209&lt;=20,"Top 20",K209&gt;500,"Bottom 20",TRUE,"Core")</f>
        <v/>
      </c>
      <c r="M209" s="10">
        <f>SUM($D$5:D209)/SUM($D$5:$D$524)</f>
        <v/>
      </c>
    </row>
    <row r="210">
      <c r="A210" t="inlineStr">
        <is>
          <t>P0232</t>
        </is>
      </c>
      <c r="B210" t="inlineStr">
        <is>
          <t>Pragati Storage 875</t>
        </is>
      </c>
      <c r="C210" t="inlineStr">
        <is>
          <t>Home &amp; Kitchen</t>
        </is>
      </c>
      <c r="D210" s="24" t="n">
        <v>336590.52</v>
      </c>
      <c r="E210" s="24" t="n">
        <v>91949.94</v>
      </c>
      <c r="F210" t="n">
        <v>128</v>
      </c>
      <c r="G210" t="n">
        <v>103</v>
      </c>
      <c r="H210" t="n">
        <v>9</v>
      </c>
      <c r="I210" s="10">
        <f>IFERROR(E210/D210,0)</f>
        <v/>
      </c>
      <c r="J210" s="10">
        <f>IFERROR(H210/G210,0)</f>
        <v/>
      </c>
      <c r="K210">
        <f>_xlfn.RANK.EQ(D210,$D$5:$D$524,0)</f>
        <v/>
      </c>
      <c r="L210">
        <f>_xlfn.IFS(K210&lt;=20,"Top 20",K210&gt;500,"Bottom 20",TRUE,"Core")</f>
        <v/>
      </c>
      <c r="M210" s="10">
        <f>SUM($D$5:D210)/SUM($D$5:$D$524)</f>
        <v/>
      </c>
    </row>
    <row r="211">
      <c r="A211" t="inlineStr">
        <is>
          <t>P0381</t>
        </is>
      </c>
      <c r="B211" t="inlineStr">
        <is>
          <t>Zephyr Appliances 813</t>
        </is>
      </c>
      <c r="C211" t="inlineStr">
        <is>
          <t>Home &amp; Kitchen</t>
        </is>
      </c>
      <c r="D211" s="24" t="n">
        <v>331605.98</v>
      </c>
      <c r="E211" s="24" t="n">
        <v>123924.56</v>
      </c>
      <c r="F211" t="n">
        <v>137</v>
      </c>
      <c r="G211" t="n">
        <v>110</v>
      </c>
      <c r="H211" t="n">
        <v>9</v>
      </c>
      <c r="I211" s="10">
        <f>IFERROR(E211/D211,0)</f>
        <v/>
      </c>
      <c r="J211" s="10">
        <f>IFERROR(H211/G211,0)</f>
        <v/>
      </c>
      <c r="K211">
        <f>_xlfn.RANK.EQ(D211,$D$5:$D$524,0)</f>
        <v/>
      </c>
      <c r="L211">
        <f>_xlfn.IFS(K211&lt;=20,"Top 20",K211&gt;500,"Bottom 20",TRUE,"Core")</f>
        <v/>
      </c>
      <c r="M211" s="10">
        <f>SUM($D$5:D211)/SUM($D$5:$D$524)</f>
        <v/>
      </c>
    </row>
    <row r="212">
      <c r="A212" t="inlineStr">
        <is>
          <t>P0196</t>
        </is>
      </c>
      <c r="B212" t="inlineStr">
        <is>
          <t>Mitti Ethnic Wear 972</t>
        </is>
      </c>
      <c r="C212" t="inlineStr">
        <is>
          <t>Fashion</t>
        </is>
      </c>
      <c r="D212" s="24" t="n">
        <v>326719.91</v>
      </c>
      <c r="E212" s="24" t="n">
        <v>128087.29</v>
      </c>
      <c r="F212" t="n">
        <v>277</v>
      </c>
      <c r="G212" t="n">
        <v>224</v>
      </c>
      <c r="H212" t="n">
        <v>44</v>
      </c>
      <c r="I212" s="10">
        <f>IFERROR(E212/D212,0)</f>
        <v/>
      </c>
      <c r="J212" s="10">
        <f>IFERROR(H212/G212,0)</f>
        <v/>
      </c>
      <c r="K212">
        <f>_xlfn.RANK.EQ(D212,$D$5:$D$524,0)</f>
        <v/>
      </c>
      <c r="L212">
        <f>_xlfn.IFS(K212&lt;=20,"Top 20",K212&gt;500,"Bottom 20",TRUE,"Core")</f>
        <v/>
      </c>
      <c r="M212" s="10">
        <f>SUM($D$5:D212)/SUM($D$5:$D$524)</f>
        <v/>
      </c>
    </row>
    <row r="213">
      <c r="A213" t="inlineStr">
        <is>
          <t>P0444</t>
        </is>
      </c>
      <c r="B213" t="inlineStr">
        <is>
          <t>Zephyr Women Apparel 807</t>
        </is>
      </c>
      <c r="C213" t="inlineStr">
        <is>
          <t>Fashion</t>
        </is>
      </c>
      <c r="D213" s="24" t="n">
        <v>323029.34</v>
      </c>
      <c r="E213" s="24" t="n">
        <v>157077.94</v>
      </c>
      <c r="F213" t="n">
        <v>139</v>
      </c>
      <c r="G213" t="n">
        <v>112</v>
      </c>
      <c r="H213" t="n">
        <v>18</v>
      </c>
      <c r="I213" s="10">
        <f>IFERROR(E213/D213,0)</f>
        <v/>
      </c>
      <c r="J213" s="10">
        <f>IFERROR(H213/G213,0)</f>
        <v/>
      </c>
      <c r="K213">
        <f>_xlfn.RANK.EQ(D213,$D$5:$D$524,0)</f>
        <v/>
      </c>
      <c r="L213">
        <f>_xlfn.IFS(K213&lt;=20,"Top 20",K213&gt;500,"Bottom 20",TRUE,"Core")</f>
        <v/>
      </c>
      <c r="M213" s="10">
        <f>SUM($D$5:D213)/SUM($D$5:$D$524)</f>
        <v/>
      </c>
    </row>
    <row r="214">
      <c r="A214" t="inlineStr">
        <is>
          <t>P0077</t>
        </is>
      </c>
      <c r="B214" t="inlineStr">
        <is>
          <t>Kriti Accessories 240</t>
        </is>
      </c>
      <c r="C214" t="inlineStr">
        <is>
          <t>Fashion</t>
        </is>
      </c>
      <c r="D214" s="24" t="n">
        <v>319612.75</v>
      </c>
      <c r="E214" s="24" t="n">
        <v>138628.67</v>
      </c>
      <c r="F214" t="n">
        <v>280</v>
      </c>
      <c r="G214" t="n">
        <v>217</v>
      </c>
      <c r="H214" t="n">
        <v>34</v>
      </c>
      <c r="I214" s="10">
        <f>IFERROR(E214/D214,0)</f>
        <v/>
      </c>
      <c r="J214" s="10">
        <f>IFERROR(H214/G214,0)</f>
        <v/>
      </c>
      <c r="K214">
        <f>_xlfn.RANK.EQ(D214,$D$5:$D$524,0)</f>
        <v/>
      </c>
      <c r="L214">
        <f>_xlfn.IFS(K214&lt;=20,"Top 20",K214&gt;500,"Bottom 20",TRUE,"Core")</f>
        <v/>
      </c>
      <c r="M214" s="10">
        <f>SUM($D$5:D214)/SUM($D$5:$D$524)</f>
        <v/>
      </c>
    </row>
    <row r="215">
      <c r="A215" t="inlineStr">
        <is>
          <t>P0122</t>
        </is>
      </c>
      <c r="B215" t="inlineStr">
        <is>
          <t>Pragati Fragrance 682</t>
        </is>
      </c>
      <c r="C215" t="inlineStr">
        <is>
          <t>Beauty</t>
        </is>
      </c>
      <c r="D215" s="24" t="n">
        <v>316734.45</v>
      </c>
      <c r="E215" s="24" t="n">
        <v>113269.26</v>
      </c>
      <c r="F215" t="n">
        <v>483</v>
      </c>
      <c r="G215" t="n">
        <v>382</v>
      </c>
      <c r="H215" t="n">
        <v>27</v>
      </c>
      <c r="I215" s="10">
        <f>IFERROR(E215/D215,0)</f>
        <v/>
      </c>
      <c r="J215" s="10">
        <f>IFERROR(H215/G215,0)</f>
        <v/>
      </c>
      <c r="K215">
        <f>_xlfn.RANK.EQ(D215,$D$5:$D$524,0)</f>
        <v/>
      </c>
      <c r="L215">
        <f>_xlfn.IFS(K215&lt;=20,"Top 20",K215&gt;500,"Bottom 20",TRUE,"Core")</f>
        <v/>
      </c>
      <c r="M215" s="10">
        <f>SUM($D$5:D215)/SUM($D$5:$D$524)</f>
        <v/>
      </c>
    </row>
    <row r="216">
      <c r="A216" t="inlineStr">
        <is>
          <t>P0031</t>
        </is>
      </c>
      <c r="B216" t="inlineStr">
        <is>
          <t>Orbit Team Sports 916</t>
        </is>
      </c>
      <c r="C216" t="inlineStr">
        <is>
          <t>Sports</t>
        </is>
      </c>
      <c r="D216" s="24" t="n">
        <v>316004.92</v>
      </c>
      <c r="E216" s="24" t="n">
        <v>124108.07</v>
      </c>
      <c r="F216" t="n">
        <v>117</v>
      </c>
      <c r="G216" t="n">
        <v>88</v>
      </c>
      <c r="H216" t="n">
        <v>6</v>
      </c>
      <c r="I216" s="10">
        <f>IFERROR(E216/D216,0)</f>
        <v/>
      </c>
      <c r="J216" s="10">
        <f>IFERROR(H216/G216,0)</f>
        <v/>
      </c>
      <c r="K216">
        <f>_xlfn.RANK.EQ(D216,$D$5:$D$524,0)</f>
        <v/>
      </c>
      <c r="L216">
        <f>_xlfn.IFS(K216&lt;=20,"Top 20",K216&gt;500,"Bottom 20",TRUE,"Core")</f>
        <v/>
      </c>
      <c r="M216" s="10">
        <f>SUM($D$5:D216)/SUM($D$5:$D$524)</f>
        <v/>
      </c>
    </row>
    <row r="217">
      <c r="A217" t="inlineStr">
        <is>
          <t>P0433</t>
        </is>
      </c>
      <c r="B217" t="inlineStr">
        <is>
          <t>Haveli Team Sports 819</t>
        </is>
      </c>
      <c r="C217" t="inlineStr">
        <is>
          <t>Sports</t>
        </is>
      </c>
      <c r="D217" s="24" t="n">
        <v>314244.51</v>
      </c>
      <c r="E217" s="24" t="n">
        <v>73758.72</v>
      </c>
      <c r="F217" t="n">
        <v>110</v>
      </c>
      <c r="G217" t="n">
        <v>86</v>
      </c>
      <c r="H217" t="n">
        <v>10</v>
      </c>
      <c r="I217" s="10">
        <f>IFERROR(E217/D217,0)</f>
        <v/>
      </c>
      <c r="J217" s="10">
        <f>IFERROR(H217/G217,0)</f>
        <v/>
      </c>
      <c r="K217">
        <f>_xlfn.RANK.EQ(D217,$D$5:$D$524,0)</f>
        <v/>
      </c>
      <c r="L217">
        <f>_xlfn.IFS(K217&lt;=20,"Top 20",K217&gt;500,"Bottom 20",TRUE,"Core")</f>
        <v/>
      </c>
      <c r="M217" s="10">
        <f>SUM($D$5:D217)/SUM($D$5:$D$524)</f>
        <v/>
      </c>
    </row>
    <row r="218">
      <c r="A218" t="inlineStr">
        <is>
          <t>P0340</t>
        </is>
      </c>
      <c r="B218" t="inlineStr">
        <is>
          <t>Haveli Snacks 481</t>
        </is>
      </c>
      <c r="C218" t="inlineStr">
        <is>
          <t>Grocery</t>
        </is>
      </c>
      <c r="D218" s="24" t="n">
        <v>314177.04</v>
      </c>
      <c r="E218" s="24" t="n">
        <v>52144.92</v>
      </c>
      <c r="F218" t="n">
        <v>452</v>
      </c>
      <c r="G218" t="n">
        <v>167</v>
      </c>
      <c r="H218" t="n">
        <v>2</v>
      </c>
      <c r="I218" s="10">
        <f>IFERROR(E218/D218,0)</f>
        <v/>
      </c>
      <c r="J218" s="10">
        <f>IFERROR(H218/G218,0)</f>
        <v/>
      </c>
      <c r="K218">
        <f>_xlfn.RANK.EQ(D218,$D$5:$D$524,0)</f>
        <v/>
      </c>
      <c r="L218">
        <f>_xlfn.IFS(K218&lt;=20,"Top 20",K218&gt;500,"Bottom 20",TRUE,"Core")</f>
        <v/>
      </c>
      <c r="M218" s="10">
        <f>SUM($D$5:D218)/SUM($D$5:$D$524)</f>
        <v/>
      </c>
    </row>
    <row r="219">
      <c r="A219" t="inlineStr">
        <is>
          <t>P0191</t>
        </is>
      </c>
      <c r="B219" t="inlineStr">
        <is>
          <t>Haveli Snacks 821</t>
        </is>
      </c>
      <c r="C219" t="inlineStr">
        <is>
          <t>Grocery</t>
        </is>
      </c>
      <c r="D219" s="24" t="n">
        <v>308621.45</v>
      </c>
      <c r="E219" s="24" t="n">
        <v>24508.4</v>
      </c>
      <c r="F219" t="n">
        <v>876</v>
      </c>
      <c r="G219" t="n">
        <v>339</v>
      </c>
      <c r="H219" t="n">
        <v>4</v>
      </c>
      <c r="I219" s="10">
        <f>IFERROR(E219/D219,0)</f>
        <v/>
      </c>
      <c r="J219" s="10">
        <f>IFERROR(H219/G219,0)</f>
        <v/>
      </c>
      <c r="K219">
        <f>_xlfn.RANK.EQ(D219,$D$5:$D$524,0)</f>
        <v/>
      </c>
      <c r="L219">
        <f>_xlfn.IFS(K219&lt;=20,"Top 20",K219&gt;500,"Bottom 20",TRUE,"Core")</f>
        <v/>
      </c>
      <c r="M219" s="10">
        <f>SUM($D$5:D219)/SUM($D$5:$D$524)</f>
        <v/>
      </c>
    </row>
    <row r="220">
      <c r="A220" t="inlineStr">
        <is>
          <t>P0448</t>
        </is>
      </c>
      <c r="B220" t="inlineStr">
        <is>
          <t>Vayu Makeup 123</t>
        </is>
      </c>
      <c r="C220" t="inlineStr">
        <is>
          <t>Beauty</t>
        </is>
      </c>
      <c r="D220" s="24" t="n">
        <v>303060.13</v>
      </c>
      <c r="E220" s="24" t="n">
        <v>150265</v>
      </c>
      <c r="F220" t="n">
        <v>414</v>
      </c>
      <c r="G220" t="n">
        <v>336</v>
      </c>
      <c r="H220" t="n">
        <v>20</v>
      </c>
      <c r="I220" s="10">
        <f>IFERROR(E220/D220,0)</f>
        <v/>
      </c>
      <c r="J220" s="10">
        <f>IFERROR(H220/G220,0)</f>
        <v/>
      </c>
      <c r="K220">
        <f>_xlfn.RANK.EQ(D220,$D$5:$D$524,0)</f>
        <v/>
      </c>
      <c r="L220">
        <f>_xlfn.IFS(K220&lt;=20,"Top 20",K220&gt;500,"Bottom 20",TRUE,"Core")</f>
        <v/>
      </c>
      <c r="M220" s="10">
        <f>SUM($D$5:D220)/SUM($D$5:$D$524)</f>
        <v/>
      </c>
    </row>
    <row r="221">
      <c r="A221" t="inlineStr">
        <is>
          <t>P0473</t>
        </is>
      </c>
      <c r="B221" t="inlineStr">
        <is>
          <t>Vayu Accessories 775</t>
        </is>
      </c>
      <c r="C221" t="inlineStr">
        <is>
          <t>Electronics</t>
        </is>
      </c>
      <c r="D221" s="24" t="n">
        <v>292000.59</v>
      </c>
      <c r="E221" s="24" t="n">
        <v>35706.39</v>
      </c>
      <c r="F221" t="n">
        <v>90</v>
      </c>
      <c r="G221" t="n">
        <v>71</v>
      </c>
      <c r="H221" t="n">
        <v>10</v>
      </c>
      <c r="I221" s="10">
        <f>IFERROR(E221/D221,0)</f>
        <v/>
      </c>
      <c r="J221" s="10">
        <f>IFERROR(H221/G221,0)</f>
        <v/>
      </c>
      <c r="K221">
        <f>_xlfn.RANK.EQ(D221,$D$5:$D$524,0)</f>
        <v/>
      </c>
      <c r="L221">
        <f>_xlfn.IFS(K221&lt;=20,"Top 20",K221&gt;500,"Bottom 20",TRUE,"Core")</f>
        <v/>
      </c>
      <c r="M221" s="10">
        <f>SUM($D$5:D221)/SUM($D$5:$D$524)</f>
        <v/>
      </c>
    </row>
    <row r="222">
      <c r="A222" t="inlineStr">
        <is>
          <t>P0267</t>
        </is>
      </c>
      <c r="B222" t="inlineStr">
        <is>
          <t>Solace Ethnic Wear 771</t>
        </is>
      </c>
      <c r="C222" t="inlineStr">
        <is>
          <t>Fashion</t>
        </is>
      </c>
      <c r="D222" s="24" t="n">
        <v>290786.13</v>
      </c>
      <c r="E222" s="24" t="n">
        <v>148390.55</v>
      </c>
      <c r="F222" t="n">
        <v>185</v>
      </c>
      <c r="G222" t="n">
        <v>145</v>
      </c>
      <c r="H222" t="n">
        <v>25</v>
      </c>
      <c r="I222" s="10">
        <f>IFERROR(E222/D222,0)</f>
        <v/>
      </c>
      <c r="J222" s="10">
        <f>IFERROR(H222/G222,0)</f>
        <v/>
      </c>
      <c r="K222">
        <f>_xlfn.RANK.EQ(D222,$D$5:$D$524,0)</f>
        <v/>
      </c>
      <c r="L222">
        <f>_xlfn.IFS(K222&lt;=20,"Top 20",K222&gt;500,"Bottom 20",TRUE,"Core")</f>
        <v/>
      </c>
      <c r="M222" s="10">
        <f>SUM($D$5:D222)/SUM($D$5:$D$524)</f>
        <v/>
      </c>
    </row>
    <row r="223">
      <c r="A223" t="inlineStr">
        <is>
          <t>P0412</t>
        </is>
      </c>
      <c r="B223" t="inlineStr">
        <is>
          <t>Kavya Skincare 595</t>
        </is>
      </c>
      <c r="C223" t="inlineStr">
        <is>
          <t>Beauty</t>
        </is>
      </c>
      <c r="D223" s="24" t="n">
        <v>288190.43</v>
      </c>
      <c r="E223" s="24" t="n">
        <v>120320.31</v>
      </c>
      <c r="F223" t="n">
        <v>134</v>
      </c>
      <c r="G223" t="n">
        <v>110</v>
      </c>
      <c r="H223" t="n">
        <v>3</v>
      </c>
      <c r="I223" s="10">
        <f>IFERROR(E223/D223,0)</f>
        <v/>
      </c>
      <c r="J223" s="10">
        <f>IFERROR(H223/G223,0)</f>
        <v/>
      </c>
      <c r="K223">
        <f>_xlfn.RANK.EQ(D223,$D$5:$D$524,0)</f>
        <v/>
      </c>
      <c r="L223">
        <f>_xlfn.IFS(K223&lt;=20,"Top 20",K223&gt;500,"Bottom 20",TRUE,"Core")</f>
        <v/>
      </c>
      <c r="M223" s="10">
        <f>SUM($D$5:D223)/SUM($D$5:$D$524)</f>
        <v/>
      </c>
    </row>
    <row r="224">
      <c r="A224" t="inlineStr">
        <is>
          <t>P0250</t>
        </is>
      </c>
      <c r="B224" t="inlineStr">
        <is>
          <t>Solace Appliances 754</t>
        </is>
      </c>
      <c r="C224" t="inlineStr">
        <is>
          <t>Home &amp; Kitchen</t>
        </is>
      </c>
      <c r="D224" s="24" t="n">
        <v>285154.71</v>
      </c>
      <c r="E224" s="24" t="n">
        <v>72360.14</v>
      </c>
      <c r="F224" t="n">
        <v>104</v>
      </c>
      <c r="G224" t="n">
        <v>87</v>
      </c>
      <c r="H224" t="n">
        <v>5</v>
      </c>
      <c r="I224" s="10">
        <f>IFERROR(E224/D224,0)</f>
        <v/>
      </c>
      <c r="J224" s="10">
        <f>IFERROR(H224/G224,0)</f>
        <v/>
      </c>
      <c r="K224">
        <f>_xlfn.RANK.EQ(D224,$D$5:$D$524,0)</f>
        <v/>
      </c>
      <c r="L224">
        <f>_xlfn.IFS(K224&lt;=20,"Top 20",K224&gt;500,"Bottom 20",TRUE,"Core")</f>
        <v/>
      </c>
      <c r="M224" s="10">
        <f>SUM($D$5:D224)/SUM($D$5:$D$524)</f>
        <v/>
      </c>
    </row>
    <row r="225">
      <c r="A225" t="inlineStr">
        <is>
          <t>P0288</t>
        </is>
      </c>
      <c r="B225" t="inlineStr">
        <is>
          <t>Mitti Footwear 242</t>
        </is>
      </c>
      <c r="C225" t="inlineStr">
        <is>
          <t>Fashion</t>
        </is>
      </c>
      <c r="D225" s="24" t="n">
        <v>284409.66</v>
      </c>
      <c r="E225" s="24" t="n">
        <v>112298.13</v>
      </c>
      <c r="F225" t="n">
        <v>228</v>
      </c>
      <c r="G225" t="n">
        <v>185</v>
      </c>
      <c r="H225" t="n">
        <v>33</v>
      </c>
      <c r="I225" s="10">
        <f>IFERROR(E225/D225,0)</f>
        <v/>
      </c>
      <c r="J225" s="10">
        <f>IFERROR(H225/G225,0)</f>
        <v/>
      </c>
      <c r="K225">
        <f>_xlfn.RANK.EQ(D225,$D$5:$D$524,0)</f>
        <v/>
      </c>
      <c r="L225">
        <f>_xlfn.IFS(K225&lt;=20,"Top 20",K225&gt;500,"Bottom 20",TRUE,"Core")</f>
        <v/>
      </c>
      <c r="M225" s="10">
        <f>SUM($D$5:D225)/SUM($D$5:$D$524)</f>
        <v/>
      </c>
    </row>
    <row r="226">
      <c r="A226" t="inlineStr">
        <is>
          <t>P0026</t>
        </is>
      </c>
      <c r="B226" t="inlineStr">
        <is>
          <t>Mitti Footwear 872</t>
        </is>
      </c>
      <c r="C226" t="inlineStr">
        <is>
          <t>Fashion</t>
        </is>
      </c>
      <c r="D226" s="24" t="n">
        <v>283903.74</v>
      </c>
      <c r="E226" s="24" t="n">
        <v>103637.88</v>
      </c>
      <c r="F226" t="n">
        <v>317</v>
      </c>
      <c r="G226" t="n">
        <v>257</v>
      </c>
      <c r="H226" t="n">
        <v>34</v>
      </c>
      <c r="I226" s="10">
        <f>IFERROR(E226/D226,0)</f>
        <v/>
      </c>
      <c r="J226" s="10">
        <f>IFERROR(H226/G226,0)</f>
        <v/>
      </c>
      <c r="K226">
        <f>_xlfn.RANK.EQ(D226,$D$5:$D$524,0)</f>
        <v/>
      </c>
      <c r="L226">
        <f>_xlfn.IFS(K226&lt;=20,"Top 20",K226&gt;500,"Bottom 20",TRUE,"Core")</f>
        <v/>
      </c>
      <c r="M226" s="10">
        <f>SUM($D$5:D226)/SUM($D$5:$D$524)</f>
        <v/>
      </c>
    </row>
    <row r="227">
      <c r="A227" t="inlineStr">
        <is>
          <t>P0297</t>
        </is>
      </c>
      <c r="B227" t="inlineStr">
        <is>
          <t>Vayu Beverages 639</t>
        </is>
      </c>
      <c r="C227" t="inlineStr">
        <is>
          <t>Grocery</t>
        </is>
      </c>
      <c r="D227" s="24" t="n">
        <v>283824.58</v>
      </c>
      <c r="E227" s="24" t="n">
        <v>28989.62</v>
      </c>
      <c r="F227" t="n">
        <v>747</v>
      </c>
      <c r="G227" t="n">
        <v>293</v>
      </c>
      <c r="H227" t="n">
        <v>2</v>
      </c>
      <c r="I227" s="10">
        <f>IFERROR(E227/D227,0)</f>
        <v/>
      </c>
      <c r="J227" s="10">
        <f>IFERROR(H227/G227,0)</f>
        <v/>
      </c>
      <c r="K227">
        <f>_xlfn.RANK.EQ(D227,$D$5:$D$524,0)</f>
        <v/>
      </c>
      <c r="L227">
        <f>_xlfn.IFS(K227&lt;=20,"Top 20",K227&gt;500,"Bottom 20",TRUE,"Core")</f>
        <v/>
      </c>
      <c r="M227" s="10">
        <f>SUM($D$5:D227)/SUM($D$5:$D$524)</f>
        <v/>
      </c>
    </row>
    <row r="228">
      <c r="A228" t="inlineStr">
        <is>
          <t>P0037</t>
        </is>
      </c>
      <c r="B228" t="inlineStr">
        <is>
          <t>Trendo Wearables 579</t>
        </is>
      </c>
      <c r="C228" t="inlineStr">
        <is>
          <t>Electronics</t>
        </is>
      </c>
      <c r="D228" s="24" t="n">
        <v>277778.93</v>
      </c>
      <c r="E228" s="24" t="n">
        <v>14294.17</v>
      </c>
      <c r="F228" t="n">
        <v>121</v>
      </c>
      <c r="G228" t="n">
        <v>95</v>
      </c>
      <c r="H228" t="n">
        <v>6</v>
      </c>
      <c r="I228" s="10">
        <f>IFERROR(E228/D228,0)</f>
        <v/>
      </c>
      <c r="J228" s="10">
        <f>IFERROR(H228/G228,0)</f>
        <v/>
      </c>
      <c r="K228">
        <f>_xlfn.RANK.EQ(D228,$D$5:$D$524,0)</f>
        <v/>
      </c>
      <c r="L228">
        <f>_xlfn.IFS(K228&lt;=20,"Top 20",K228&gt;500,"Bottom 20",TRUE,"Core")</f>
        <v/>
      </c>
      <c r="M228" s="10">
        <f>SUM($D$5:D228)/SUM($D$5:$D$524)</f>
        <v/>
      </c>
    </row>
    <row r="229">
      <c r="A229" t="inlineStr">
        <is>
          <t>P0071</t>
        </is>
      </c>
      <c r="B229" t="inlineStr">
        <is>
          <t>Orbit Women Apparel 232</t>
        </is>
      </c>
      <c r="C229" t="inlineStr">
        <is>
          <t>Fashion</t>
        </is>
      </c>
      <c r="D229" s="24" t="n">
        <v>276641.66</v>
      </c>
      <c r="E229" s="24" t="n">
        <v>106699.42</v>
      </c>
      <c r="F229" t="n">
        <v>98</v>
      </c>
      <c r="G229" t="n">
        <v>78</v>
      </c>
      <c r="H229" t="n">
        <v>15</v>
      </c>
      <c r="I229" s="10">
        <f>IFERROR(E229/D229,0)</f>
        <v/>
      </c>
      <c r="J229" s="10">
        <f>IFERROR(H229/G229,0)</f>
        <v/>
      </c>
      <c r="K229">
        <f>_xlfn.RANK.EQ(D229,$D$5:$D$524,0)</f>
        <v/>
      </c>
      <c r="L229">
        <f>_xlfn.IFS(K229&lt;=20,"Top 20",K229&gt;500,"Bottom 20",TRUE,"Core")</f>
        <v/>
      </c>
      <c r="M229" s="10">
        <f>SUM($D$5:D229)/SUM($D$5:$D$524)</f>
        <v/>
      </c>
    </row>
    <row r="230">
      <c r="A230" t="inlineStr">
        <is>
          <t>P0095</t>
        </is>
      </c>
      <c r="B230" t="inlineStr">
        <is>
          <t>Solace Women Apparel 530</t>
        </is>
      </c>
      <c r="C230" t="inlineStr">
        <is>
          <t>Fashion</t>
        </is>
      </c>
      <c r="D230" s="24" t="n">
        <v>275306.92</v>
      </c>
      <c r="E230" s="24" t="n">
        <v>140601.46</v>
      </c>
      <c r="F230" t="n">
        <v>134</v>
      </c>
      <c r="G230" t="n">
        <v>108</v>
      </c>
      <c r="H230" t="n">
        <v>11</v>
      </c>
      <c r="I230" s="10">
        <f>IFERROR(E230/D230,0)</f>
        <v/>
      </c>
      <c r="J230" s="10">
        <f>IFERROR(H230/G230,0)</f>
        <v/>
      </c>
      <c r="K230">
        <f>_xlfn.RANK.EQ(D230,$D$5:$D$524,0)</f>
        <v/>
      </c>
      <c r="L230">
        <f>_xlfn.IFS(K230&lt;=20,"Top 20",K230&gt;500,"Bottom 20",TRUE,"Core")</f>
        <v/>
      </c>
      <c r="M230" s="10">
        <f>SUM($D$5:D230)/SUM($D$5:$D$524)</f>
        <v/>
      </c>
    </row>
    <row r="231">
      <c r="A231" t="inlineStr">
        <is>
          <t>P0292</t>
        </is>
      </c>
      <c r="B231" t="inlineStr">
        <is>
          <t>Lumio Audio 963</t>
        </is>
      </c>
      <c r="C231" t="inlineStr">
        <is>
          <t>Electronics</t>
        </is>
      </c>
      <c r="D231" s="24" t="n">
        <v>269802.69</v>
      </c>
      <c r="E231" s="24" t="n">
        <v>14816.09</v>
      </c>
      <c r="F231" t="n">
        <v>36</v>
      </c>
      <c r="G231" t="n">
        <v>29</v>
      </c>
      <c r="H231" t="n">
        <v>2</v>
      </c>
      <c r="I231" s="10">
        <f>IFERROR(E231/D231,0)</f>
        <v/>
      </c>
      <c r="J231" s="10">
        <f>IFERROR(H231/G231,0)</f>
        <v/>
      </c>
      <c r="K231">
        <f>_xlfn.RANK.EQ(D231,$D$5:$D$524,0)</f>
        <v/>
      </c>
      <c r="L231">
        <f>_xlfn.IFS(K231&lt;=20,"Top 20",K231&gt;500,"Bottom 20",TRUE,"Core")</f>
        <v/>
      </c>
      <c r="M231" s="10">
        <f>SUM($D$5:D231)/SUM($D$5:$D$524)</f>
        <v/>
      </c>
    </row>
    <row r="232">
      <c r="A232" t="inlineStr">
        <is>
          <t>P0454</t>
        </is>
      </c>
      <c r="B232" t="inlineStr">
        <is>
          <t>Solace Accessories 990</t>
        </is>
      </c>
      <c r="C232" t="inlineStr">
        <is>
          <t>Fashion</t>
        </is>
      </c>
      <c r="D232" s="24" t="n">
        <v>269505.09</v>
      </c>
      <c r="E232" s="24" t="n">
        <v>142502.1</v>
      </c>
      <c r="F232" t="n">
        <v>105</v>
      </c>
      <c r="G232" t="n">
        <v>81</v>
      </c>
      <c r="H232" t="n">
        <v>16</v>
      </c>
      <c r="I232" s="10">
        <f>IFERROR(E232/D232,0)</f>
        <v/>
      </c>
      <c r="J232" s="10">
        <f>IFERROR(H232/G232,0)</f>
        <v/>
      </c>
      <c r="K232">
        <f>_xlfn.RANK.EQ(D232,$D$5:$D$524,0)</f>
        <v/>
      </c>
      <c r="L232">
        <f>_xlfn.IFS(K232&lt;=20,"Top 20",K232&gt;500,"Bottom 20",TRUE,"Core")</f>
        <v/>
      </c>
      <c r="M232" s="10">
        <f>SUM($D$5:D232)/SUM($D$5:$D$524)</f>
        <v/>
      </c>
    </row>
    <row r="233">
      <c r="A233" t="inlineStr">
        <is>
          <t>P0418</t>
        </is>
      </c>
      <c r="B233" t="inlineStr">
        <is>
          <t>Aarav Team Sports 440</t>
        </is>
      </c>
      <c r="C233" t="inlineStr">
        <is>
          <t>Sports</t>
        </is>
      </c>
      <c r="D233" s="24" t="n">
        <v>269363.9</v>
      </c>
      <c r="E233" s="24" t="n">
        <v>78817.8</v>
      </c>
      <c r="F233" t="n">
        <v>187</v>
      </c>
      <c r="G233" t="n">
        <v>146</v>
      </c>
      <c r="H233" t="n">
        <v>9</v>
      </c>
      <c r="I233" s="10">
        <f>IFERROR(E233/D233,0)</f>
        <v/>
      </c>
      <c r="J233" s="10">
        <f>IFERROR(H233/G233,0)</f>
        <v/>
      </c>
      <c r="K233">
        <f>_xlfn.RANK.EQ(D233,$D$5:$D$524,0)</f>
        <v/>
      </c>
      <c r="L233">
        <f>_xlfn.IFS(K233&lt;=20,"Top 20",K233&gt;500,"Bottom 20",TRUE,"Core")</f>
        <v/>
      </c>
      <c r="M233" s="10">
        <f>SUM($D$5:D233)/SUM($D$5:$D$524)</f>
        <v/>
      </c>
    </row>
    <row r="234">
      <c r="A234" t="inlineStr">
        <is>
          <t>P0263</t>
        </is>
      </c>
      <c r="B234" t="inlineStr">
        <is>
          <t>Aarav Ethnic Wear 740</t>
        </is>
      </c>
      <c r="C234" t="inlineStr">
        <is>
          <t>Fashion</t>
        </is>
      </c>
      <c r="D234" s="24" t="n">
        <v>268125.43</v>
      </c>
      <c r="E234" s="24" t="n">
        <v>139563.73</v>
      </c>
      <c r="F234" t="n">
        <v>436</v>
      </c>
      <c r="G234" t="n">
        <v>348</v>
      </c>
      <c r="H234" t="n">
        <v>64</v>
      </c>
      <c r="I234" s="10">
        <f>IFERROR(E234/D234,0)</f>
        <v/>
      </c>
      <c r="J234" s="10">
        <f>IFERROR(H234/G234,0)</f>
        <v/>
      </c>
      <c r="K234">
        <f>_xlfn.RANK.EQ(D234,$D$5:$D$524,0)</f>
        <v/>
      </c>
      <c r="L234">
        <f>_xlfn.IFS(K234&lt;=20,"Top 20",K234&gt;500,"Bottom 20",TRUE,"Core")</f>
        <v/>
      </c>
      <c r="M234" s="10">
        <f>SUM($D$5:D234)/SUM($D$5:$D$524)</f>
        <v/>
      </c>
    </row>
    <row r="235">
      <c r="A235" t="inlineStr">
        <is>
          <t>P0081</t>
        </is>
      </c>
      <c r="B235" t="inlineStr">
        <is>
          <t>Nexora Fragrance 484</t>
        </is>
      </c>
      <c r="C235" t="inlineStr">
        <is>
          <t>Beauty</t>
        </is>
      </c>
      <c r="D235" s="24" t="n">
        <v>266644.84</v>
      </c>
      <c r="E235" s="24" t="n">
        <v>112592.29</v>
      </c>
      <c r="F235" t="n">
        <v>670</v>
      </c>
      <c r="G235" t="n">
        <v>535</v>
      </c>
      <c r="H235" t="n">
        <v>32</v>
      </c>
      <c r="I235" s="10">
        <f>IFERROR(E235/D235,0)</f>
        <v/>
      </c>
      <c r="J235" s="10">
        <f>IFERROR(H235/G235,0)</f>
        <v/>
      </c>
      <c r="K235">
        <f>_xlfn.RANK.EQ(D235,$D$5:$D$524,0)</f>
        <v/>
      </c>
      <c r="L235">
        <f>_xlfn.IFS(K235&lt;=20,"Top 20",K235&gt;500,"Bottom 20",TRUE,"Core")</f>
        <v/>
      </c>
      <c r="M235" s="10">
        <f>SUM($D$5:D235)/SUM($D$5:$D$524)</f>
        <v/>
      </c>
    </row>
    <row r="236">
      <c r="A236" t="inlineStr">
        <is>
          <t>P0491</t>
        </is>
      </c>
      <c r="B236" t="inlineStr">
        <is>
          <t>Vayu Cycling 991</t>
        </is>
      </c>
      <c r="C236" t="inlineStr">
        <is>
          <t>Sports</t>
        </is>
      </c>
      <c r="D236" s="24" t="n">
        <v>265575</v>
      </c>
      <c r="E236" s="24" t="n">
        <v>83594.96000000001</v>
      </c>
      <c r="F236" t="n">
        <v>163</v>
      </c>
      <c r="G236" t="n">
        <v>137</v>
      </c>
      <c r="H236" t="n">
        <v>10</v>
      </c>
      <c r="I236" s="10">
        <f>IFERROR(E236/D236,0)</f>
        <v/>
      </c>
      <c r="J236" s="10">
        <f>IFERROR(H236/G236,0)</f>
        <v/>
      </c>
      <c r="K236">
        <f>_xlfn.RANK.EQ(D236,$D$5:$D$524,0)</f>
        <v/>
      </c>
      <c r="L236">
        <f>_xlfn.IFS(K236&lt;=20,"Top 20",K236&gt;500,"Bottom 20",TRUE,"Core")</f>
        <v/>
      </c>
      <c r="M236" s="10">
        <f>SUM($D$5:D236)/SUM($D$5:$D$524)</f>
        <v/>
      </c>
    </row>
    <row r="237">
      <c r="A237" t="inlineStr">
        <is>
          <t>P0185</t>
        </is>
      </c>
      <c r="B237" t="inlineStr">
        <is>
          <t>Aarav Team Sports 288</t>
        </is>
      </c>
      <c r="C237" t="inlineStr">
        <is>
          <t>Sports</t>
        </is>
      </c>
      <c r="D237" s="24" t="n">
        <v>264633.12</v>
      </c>
      <c r="E237" s="24" t="n">
        <v>104544.92</v>
      </c>
      <c r="F237" t="n">
        <v>92</v>
      </c>
      <c r="G237" t="n">
        <v>73</v>
      </c>
      <c r="H237" t="n">
        <v>6</v>
      </c>
      <c r="I237" s="10">
        <f>IFERROR(E237/D237,0)</f>
        <v/>
      </c>
      <c r="J237" s="10">
        <f>IFERROR(H237/G237,0)</f>
        <v/>
      </c>
      <c r="K237">
        <f>_xlfn.RANK.EQ(D237,$D$5:$D$524,0)</f>
        <v/>
      </c>
      <c r="L237">
        <f>_xlfn.IFS(K237&lt;=20,"Top 20",K237&gt;500,"Bottom 20",TRUE,"Core")</f>
        <v/>
      </c>
      <c r="M237" s="10">
        <f>SUM($D$5:D237)/SUM($D$5:$D$524)</f>
        <v/>
      </c>
    </row>
    <row r="238">
      <c r="A238" t="inlineStr">
        <is>
          <t>P0432</t>
        </is>
      </c>
      <c r="B238" t="inlineStr">
        <is>
          <t>Aarav Outdoor 416</t>
        </is>
      </c>
      <c r="C238" t="inlineStr">
        <is>
          <t>Sports</t>
        </is>
      </c>
      <c r="D238" s="24" t="n">
        <v>263981.02</v>
      </c>
      <c r="E238" s="24" t="n">
        <v>71158.44</v>
      </c>
      <c r="F238" t="n">
        <v>251</v>
      </c>
      <c r="G238" t="n">
        <v>209</v>
      </c>
      <c r="H238" t="n">
        <v>17</v>
      </c>
      <c r="I238" s="10">
        <f>IFERROR(E238/D238,0)</f>
        <v/>
      </c>
      <c r="J238" s="10">
        <f>IFERROR(H238/G238,0)</f>
        <v/>
      </c>
      <c r="K238">
        <f>_xlfn.RANK.EQ(D238,$D$5:$D$524,0)</f>
        <v/>
      </c>
      <c r="L238">
        <f>_xlfn.IFS(K238&lt;=20,"Top 20",K238&gt;500,"Bottom 20",TRUE,"Core")</f>
        <v/>
      </c>
      <c r="M238" s="10">
        <f>SUM($D$5:D238)/SUM($D$5:$D$524)</f>
        <v/>
      </c>
    </row>
    <row r="239">
      <c r="A239" t="inlineStr">
        <is>
          <t>P0487</t>
        </is>
      </c>
      <c r="B239" t="inlineStr">
        <is>
          <t>Nexora Appliances 244</t>
        </is>
      </c>
      <c r="C239" t="inlineStr">
        <is>
          <t>Home &amp; Kitchen</t>
        </is>
      </c>
      <c r="D239" s="24" t="n">
        <v>263741.42</v>
      </c>
      <c r="E239" s="24" t="n">
        <v>95693.64</v>
      </c>
      <c r="F239" t="n">
        <v>143</v>
      </c>
      <c r="G239" t="n">
        <v>119</v>
      </c>
      <c r="H239" t="n">
        <v>7</v>
      </c>
      <c r="I239" s="10">
        <f>IFERROR(E239/D239,0)</f>
        <v/>
      </c>
      <c r="J239" s="10">
        <f>IFERROR(H239/G239,0)</f>
        <v/>
      </c>
      <c r="K239">
        <f>_xlfn.RANK.EQ(D239,$D$5:$D$524,0)</f>
        <v/>
      </c>
      <c r="L239">
        <f>_xlfn.IFS(K239&lt;=20,"Top 20",K239&gt;500,"Bottom 20",TRUE,"Core")</f>
        <v/>
      </c>
      <c r="M239" s="10">
        <f>SUM($D$5:D239)/SUM($D$5:$D$524)</f>
        <v/>
      </c>
    </row>
    <row r="240">
      <c r="A240" t="inlineStr">
        <is>
          <t>P0086</t>
        </is>
      </c>
      <c r="B240" t="inlineStr">
        <is>
          <t>Orbit Smartphones 953</t>
        </is>
      </c>
      <c r="C240" t="inlineStr">
        <is>
          <t>Electronics</t>
        </is>
      </c>
      <c r="D240" s="24" t="n">
        <v>260572.59</v>
      </c>
      <c r="E240" s="24" t="n">
        <v>14343.84</v>
      </c>
      <c r="F240" t="n">
        <v>202</v>
      </c>
      <c r="G240" t="n">
        <v>165</v>
      </c>
      <c r="H240" t="n">
        <v>9</v>
      </c>
      <c r="I240" s="10">
        <f>IFERROR(E240/D240,0)</f>
        <v/>
      </c>
      <c r="J240" s="10">
        <f>IFERROR(H240/G240,0)</f>
        <v/>
      </c>
      <c r="K240">
        <f>_xlfn.RANK.EQ(D240,$D$5:$D$524,0)</f>
        <v/>
      </c>
      <c r="L240">
        <f>_xlfn.IFS(K240&lt;=20,"Top 20",K240&gt;500,"Bottom 20",TRUE,"Core")</f>
        <v/>
      </c>
      <c r="M240" s="10">
        <f>SUM($D$5:D240)/SUM($D$5:$D$524)</f>
        <v/>
      </c>
    </row>
    <row r="241">
      <c r="A241" t="inlineStr">
        <is>
          <t>P0040</t>
        </is>
      </c>
      <c r="B241" t="inlineStr">
        <is>
          <t>Vayu Haircare 192</t>
        </is>
      </c>
      <c r="C241" t="inlineStr">
        <is>
          <t>Beauty</t>
        </is>
      </c>
      <c r="D241" s="24" t="n">
        <v>254713.7</v>
      </c>
      <c r="E241" s="24" t="n">
        <v>122850.99</v>
      </c>
      <c r="F241" t="n">
        <v>149</v>
      </c>
      <c r="G241" t="n">
        <v>116</v>
      </c>
      <c r="H241" t="n">
        <v>7</v>
      </c>
      <c r="I241" s="10">
        <f>IFERROR(E241/D241,0)</f>
        <v/>
      </c>
      <c r="J241" s="10">
        <f>IFERROR(H241/G241,0)</f>
        <v/>
      </c>
      <c r="K241">
        <f>_xlfn.RANK.EQ(D241,$D$5:$D$524,0)</f>
        <v/>
      </c>
      <c r="L241">
        <f>_xlfn.IFS(K241&lt;=20,"Top 20",K241&gt;500,"Bottom 20",TRUE,"Core")</f>
        <v/>
      </c>
      <c r="M241" s="10">
        <f>SUM($D$5:D241)/SUM($D$5:$D$524)</f>
        <v/>
      </c>
    </row>
    <row r="242">
      <c r="A242" t="inlineStr">
        <is>
          <t>P0315</t>
        </is>
      </c>
      <c r="B242" t="inlineStr">
        <is>
          <t>Kavya Men Apparel 479</t>
        </is>
      </c>
      <c r="C242" t="inlineStr">
        <is>
          <t>Fashion</t>
        </is>
      </c>
      <c r="D242" s="24" t="n">
        <v>254378.52</v>
      </c>
      <c r="E242" s="24" t="n">
        <v>126673.39</v>
      </c>
      <c r="F242" t="n">
        <v>338</v>
      </c>
      <c r="G242" t="n">
        <v>269</v>
      </c>
      <c r="H242" t="n">
        <v>40</v>
      </c>
      <c r="I242" s="10">
        <f>IFERROR(E242/D242,0)</f>
        <v/>
      </c>
      <c r="J242" s="10">
        <f>IFERROR(H242/G242,0)</f>
        <v/>
      </c>
      <c r="K242">
        <f>_xlfn.RANK.EQ(D242,$D$5:$D$524,0)</f>
        <v/>
      </c>
      <c r="L242">
        <f>_xlfn.IFS(K242&lt;=20,"Top 20",K242&gt;500,"Bottom 20",TRUE,"Core")</f>
        <v/>
      </c>
      <c r="M242" s="10">
        <f>SUM($D$5:D242)/SUM($D$5:$D$524)</f>
        <v/>
      </c>
    </row>
    <row r="243">
      <c r="A243" t="inlineStr">
        <is>
          <t>P0163</t>
        </is>
      </c>
      <c r="B243" t="inlineStr">
        <is>
          <t>Haveli Footwear 394</t>
        </is>
      </c>
      <c r="C243" t="inlineStr">
        <is>
          <t>Fashion</t>
        </is>
      </c>
      <c r="D243" s="24" t="n">
        <v>252952.27</v>
      </c>
      <c r="E243" s="24" t="n">
        <v>125638.21</v>
      </c>
      <c r="F243" t="n">
        <v>92</v>
      </c>
      <c r="G243" t="n">
        <v>76</v>
      </c>
      <c r="H243" t="n">
        <v>6</v>
      </c>
      <c r="I243" s="10">
        <f>IFERROR(E243/D243,0)</f>
        <v/>
      </c>
      <c r="J243" s="10">
        <f>IFERROR(H243/G243,0)</f>
        <v/>
      </c>
      <c r="K243">
        <f>_xlfn.RANK.EQ(D243,$D$5:$D$524,0)</f>
        <v/>
      </c>
      <c r="L243">
        <f>_xlfn.IFS(K243&lt;=20,"Top 20",K243&gt;500,"Bottom 20",TRUE,"Core")</f>
        <v/>
      </c>
      <c r="M243" s="10">
        <f>SUM($D$5:D243)/SUM($D$5:$D$524)</f>
        <v/>
      </c>
    </row>
    <row r="244">
      <c r="A244" t="inlineStr">
        <is>
          <t>P0149</t>
        </is>
      </c>
      <c r="B244" t="inlineStr">
        <is>
          <t>Ember Appliances 629</t>
        </is>
      </c>
      <c r="C244" t="inlineStr">
        <is>
          <t>Home &amp; Kitchen</t>
        </is>
      </c>
      <c r="D244" s="24" t="n">
        <v>251018</v>
      </c>
      <c r="E244" s="24" t="n">
        <v>94226.87</v>
      </c>
      <c r="F244" t="n">
        <v>118</v>
      </c>
      <c r="G244" t="n">
        <v>100</v>
      </c>
      <c r="H244" t="n">
        <v>5</v>
      </c>
      <c r="I244" s="10">
        <f>IFERROR(E244/D244,0)</f>
        <v/>
      </c>
      <c r="J244" s="10">
        <f>IFERROR(H244/G244,0)</f>
        <v/>
      </c>
      <c r="K244">
        <f>_xlfn.RANK.EQ(D244,$D$5:$D$524,0)</f>
        <v/>
      </c>
      <c r="L244">
        <f>_xlfn.IFS(K244&lt;=20,"Top 20",K244&gt;500,"Bottom 20",TRUE,"Core")</f>
        <v/>
      </c>
      <c r="M244" s="10">
        <f>SUM($D$5:D244)/SUM($D$5:$D$524)</f>
        <v/>
      </c>
    </row>
    <row r="245">
      <c r="A245" t="inlineStr">
        <is>
          <t>P0107</t>
        </is>
      </c>
      <c r="B245" t="inlineStr">
        <is>
          <t>Zephyr Cookware 220</t>
        </is>
      </c>
      <c r="C245" t="inlineStr">
        <is>
          <t>Home &amp; Kitchen</t>
        </is>
      </c>
      <c r="D245" s="24" t="n">
        <v>245594.85</v>
      </c>
      <c r="E245" s="24" t="n">
        <v>66274.75</v>
      </c>
      <c r="F245" t="n">
        <v>235</v>
      </c>
      <c r="G245" t="n">
        <v>186</v>
      </c>
      <c r="H245" t="n">
        <v>14</v>
      </c>
      <c r="I245" s="10">
        <f>IFERROR(E245/D245,0)</f>
        <v/>
      </c>
      <c r="J245" s="10">
        <f>IFERROR(H245/G245,0)</f>
        <v/>
      </c>
      <c r="K245">
        <f>_xlfn.RANK.EQ(D245,$D$5:$D$524,0)</f>
        <v/>
      </c>
      <c r="L245">
        <f>_xlfn.IFS(K245&lt;=20,"Top 20",K245&gt;500,"Bottom 20",TRUE,"Core")</f>
        <v/>
      </c>
      <c r="M245" s="10">
        <f>SUM($D$5:D245)/SUM($D$5:$D$524)</f>
        <v/>
      </c>
    </row>
    <row r="246">
      <c r="A246" t="inlineStr">
        <is>
          <t>P0012</t>
        </is>
      </c>
      <c r="B246" t="inlineStr">
        <is>
          <t>Pragati Beverages 651</t>
        </is>
      </c>
      <c r="C246" t="inlineStr">
        <is>
          <t>Grocery</t>
        </is>
      </c>
      <c r="D246" s="24" t="n">
        <v>244711.26</v>
      </c>
      <c r="E246" s="24" t="n">
        <v>25728.43</v>
      </c>
      <c r="F246" t="n">
        <v>837</v>
      </c>
      <c r="G246" t="n">
        <v>301</v>
      </c>
      <c r="H246" t="n">
        <v>7</v>
      </c>
      <c r="I246" s="10">
        <f>IFERROR(E246/D246,0)</f>
        <v/>
      </c>
      <c r="J246" s="10">
        <f>IFERROR(H246/G246,0)</f>
        <v/>
      </c>
      <c r="K246">
        <f>_xlfn.RANK.EQ(D246,$D$5:$D$524,0)</f>
        <v/>
      </c>
      <c r="L246">
        <f>_xlfn.IFS(K246&lt;=20,"Top 20",K246&gt;500,"Bottom 20",TRUE,"Core")</f>
        <v/>
      </c>
      <c r="M246" s="10">
        <f>SUM($D$5:D246)/SUM($D$5:$D$524)</f>
        <v/>
      </c>
    </row>
    <row r="247">
      <c r="A247" t="inlineStr">
        <is>
          <t>P0132</t>
        </is>
      </c>
      <c r="B247" t="inlineStr">
        <is>
          <t>UrbanLeaf Personal Care 775</t>
        </is>
      </c>
      <c r="C247" t="inlineStr">
        <is>
          <t>Grocery</t>
        </is>
      </c>
      <c r="D247" s="24" t="n">
        <v>243906.57</v>
      </c>
      <c r="E247" s="24" t="n">
        <v>23007.51</v>
      </c>
      <c r="F247" t="n">
        <v>952</v>
      </c>
      <c r="G247" t="n">
        <v>374</v>
      </c>
      <c r="H247" t="n">
        <v>1</v>
      </c>
      <c r="I247" s="10">
        <f>IFERROR(E247/D247,0)</f>
        <v/>
      </c>
      <c r="J247" s="10">
        <f>IFERROR(H247/G247,0)</f>
        <v/>
      </c>
      <c r="K247">
        <f>_xlfn.RANK.EQ(D247,$D$5:$D$524,0)</f>
        <v/>
      </c>
      <c r="L247">
        <f>_xlfn.IFS(K247&lt;=20,"Top 20",K247&gt;500,"Bottom 20",TRUE,"Core")</f>
        <v/>
      </c>
      <c r="M247" s="10">
        <f>SUM($D$5:D247)/SUM($D$5:$D$524)</f>
        <v/>
      </c>
    </row>
    <row r="248">
      <c r="A248" t="inlineStr">
        <is>
          <t>P0331</t>
        </is>
      </c>
      <c r="B248" t="inlineStr">
        <is>
          <t>Trendo Fitness 360</t>
        </is>
      </c>
      <c r="C248" t="inlineStr">
        <is>
          <t>Sports</t>
        </is>
      </c>
      <c r="D248" s="24" t="n">
        <v>243053.51</v>
      </c>
      <c r="E248" s="24" t="n">
        <v>81399.37</v>
      </c>
      <c r="F248" t="n">
        <v>199</v>
      </c>
      <c r="G248" t="n">
        <v>166</v>
      </c>
      <c r="H248" t="n">
        <v>16</v>
      </c>
      <c r="I248" s="10">
        <f>IFERROR(E248/D248,0)</f>
        <v/>
      </c>
      <c r="J248" s="10">
        <f>IFERROR(H248/G248,0)</f>
        <v/>
      </c>
      <c r="K248">
        <f>_xlfn.RANK.EQ(D248,$D$5:$D$524,0)</f>
        <v/>
      </c>
      <c r="L248">
        <f>_xlfn.IFS(K248&lt;=20,"Top 20",K248&gt;500,"Bottom 20",TRUE,"Core")</f>
        <v/>
      </c>
      <c r="M248" s="10">
        <f>SUM($D$5:D248)/SUM($D$5:$D$524)</f>
        <v/>
      </c>
    </row>
    <row r="249">
      <c r="A249" t="inlineStr">
        <is>
          <t>P0092</t>
        </is>
      </c>
      <c r="B249" t="inlineStr">
        <is>
          <t>UrbanLeaf Fitness 791</t>
        </is>
      </c>
      <c r="C249" t="inlineStr">
        <is>
          <t>Sports</t>
        </is>
      </c>
      <c r="D249" s="24" t="n">
        <v>242565.43</v>
      </c>
      <c r="E249" s="24" t="n">
        <v>81543.98</v>
      </c>
      <c r="F249" t="n">
        <v>155</v>
      </c>
      <c r="G249" t="n">
        <v>125</v>
      </c>
      <c r="H249" t="n">
        <v>8</v>
      </c>
      <c r="I249" s="10">
        <f>IFERROR(E249/D249,0)</f>
        <v/>
      </c>
      <c r="J249" s="10">
        <f>IFERROR(H249/G249,0)</f>
        <v/>
      </c>
      <c r="K249">
        <f>_xlfn.RANK.EQ(D249,$D$5:$D$524,0)</f>
        <v/>
      </c>
      <c r="L249">
        <f>_xlfn.IFS(K249&lt;=20,"Top 20",K249&gt;500,"Bottom 20",TRUE,"Core")</f>
        <v/>
      </c>
      <c r="M249" s="10">
        <f>SUM($D$5:D249)/SUM($D$5:$D$524)</f>
        <v/>
      </c>
    </row>
    <row r="250">
      <c r="A250" t="inlineStr">
        <is>
          <t>P0249</t>
        </is>
      </c>
      <c r="B250" t="inlineStr">
        <is>
          <t>Veltrix Footwear 354</t>
        </is>
      </c>
      <c r="C250" t="inlineStr">
        <is>
          <t>Fashion</t>
        </is>
      </c>
      <c r="D250" s="24" t="n">
        <v>242076.64</v>
      </c>
      <c r="E250" s="24" t="n">
        <v>124660.5</v>
      </c>
      <c r="F250" t="n">
        <v>472</v>
      </c>
      <c r="G250" t="n">
        <v>371</v>
      </c>
      <c r="H250" t="n">
        <v>58</v>
      </c>
      <c r="I250" s="10">
        <f>IFERROR(E250/D250,0)</f>
        <v/>
      </c>
      <c r="J250" s="10">
        <f>IFERROR(H250/G250,0)</f>
        <v/>
      </c>
      <c r="K250">
        <f>_xlfn.RANK.EQ(D250,$D$5:$D$524,0)</f>
        <v/>
      </c>
      <c r="L250">
        <f>_xlfn.IFS(K250&lt;=20,"Top 20",K250&gt;500,"Bottom 20",TRUE,"Core")</f>
        <v/>
      </c>
      <c r="M250" s="10">
        <f>SUM($D$5:D250)/SUM($D$5:$D$524)</f>
        <v/>
      </c>
    </row>
    <row r="251">
      <c r="A251" t="inlineStr">
        <is>
          <t>P0517</t>
        </is>
      </c>
      <c r="B251" t="inlineStr">
        <is>
          <t>Ember Footwear 569</t>
        </is>
      </c>
      <c r="C251" t="inlineStr">
        <is>
          <t>Fashion</t>
        </is>
      </c>
      <c r="D251" s="24" t="n">
        <v>237485.49</v>
      </c>
      <c r="E251" s="24" t="n">
        <v>99747.13</v>
      </c>
      <c r="F251" t="n">
        <v>151</v>
      </c>
      <c r="G251" t="n">
        <v>126</v>
      </c>
      <c r="H251" t="n">
        <v>19</v>
      </c>
      <c r="I251" s="10">
        <f>IFERROR(E251/D251,0)</f>
        <v/>
      </c>
      <c r="J251" s="10">
        <f>IFERROR(H251/G251,0)</f>
        <v/>
      </c>
      <c r="K251">
        <f>_xlfn.RANK.EQ(D251,$D$5:$D$524,0)</f>
        <v/>
      </c>
      <c r="L251">
        <f>_xlfn.IFS(K251&lt;=20,"Top 20",K251&gt;500,"Bottom 20",TRUE,"Core")</f>
        <v/>
      </c>
      <c r="M251" s="10">
        <f>SUM($D$5:D251)/SUM($D$5:$D$524)</f>
        <v/>
      </c>
    </row>
    <row r="252">
      <c r="A252" t="inlineStr">
        <is>
          <t>P0047</t>
        </is>
      </c>
      <c r="B252" t="inlineStr">
        <is>
          <t>Solace Men Apparel 625</t>
        </is>
      </c>
      <c r="C252" t="inlineStr">
        <is>
          <t>Fashion</t>
        </is>
      </c>
      <c r="D252" s="24" t="n">
        <v>236969.29</v>
      </c>
      <c r="E252" s="24" t="n">
        <v>93788.58</v>
      </c>
      <c r="F252" t="n">
        <v>147</v>
      </c>
      <c r="G252" t="n">
        <v>112</v>
      </c>
      <c r="H252" t="n">
        <v>20</v>
      </c>
      <c r="I252" s="10">
        <f>IFERROR(E252/D252,0)</f>
        <v/>
      </c>
      <c r="J252" s="10">
        <f>IFERROR(H252/G252,0)</f>
        <v/>
      </c>
      <c r="K252">
        <f>_xlfn.RANK.EQ(D252,$D$5:$D$524,0)</f>
        <v/>
      </c>
      <c r="L252">
        <f>_xlfn.IFS(K252&lt;=20,"Top 20",K252&gt;500,"Bottom 20",TRUE,"Core")</f>
        <v/>
      </c>
      <c r="M252" s="10">
        <f>SUM($D$5:D252)/SUM($D$5:$D$524)</f>
        <v/>
      </c>
    </row>
    <row r="253">
      <c r="A253" t="inlineStr">
        <is>
          <t>P0061</t>
        </is>
      </c>
      <c r="B253" t="inlineStr">
        <is>
          <t>Orbit Fragrance 386</t>
        </is>
      </c>
      <c r="C253" t="inlineStr">
        <is>
          <t>Beauty</t>
        </is>
      </c>
      <c r="D253" s="24" t="n">
        <v>236541.63</v>
      </c>
      <c r="E253" s="24" t="n">
        <v>118678.75</v>
      </c>
      <c r="F253" t="n">
        <v>402</v>
      </c>
      <c r="G253" t="n">
        <v>310</v>
      </c>
      <c r="H253" t="n">
        <v>20</v>
      </c>
      <c r="I253" s="10">
        <f>IFERROR(E253/D253,0)</f>
        <v/>
      </c>
      <c r="J253" s="10">
        <f>IFERROR(H253/G253,0)</f>
        <v/>
      </c>
      <c r="K253">
        <f>_xlfn.RANK.EQ(D253,$D$5:$D$524,0)</f>
        <v/>
      </c>
      <c r="L253">
        <f>_xlfn.IFS(K253&lt;=20,"Top 20",K253&gt;500,"Bottom 20",TRUE,"Core")</f>
        <v/>
      </c>
      <c r="M253" s="10">
        <f>SUM($D$5:D253)/SUM($D$5:$D$524)</f>
        <v/>
      </c>
    </row>
    <row r="254">
      <c r="A254" t="inlineStr">
        <is>
          <t>P0425</t>
        </is>
      </c>
      <c r="B254" t="inlineStr">
        <is>
          <t>Veltrix Makeup 192</t>
        </is>
      </c>
      <c r="C254" t="inlineStr">
        <is>
          <t>Beauty</t>
        </is>
      </c>
      <c r="D254" s="24" t="n">
        <v>233629.28</v>
      </c>
      <c r="E254" s="24" t="n">
        <v>92597.64</v>
      </c>
      <c r="F254" t="n">
        <v>290</v>
      </c>
      <c r="G254" t="n">
        <v>234</v>
      </c>
      <c r="H254" t="n">
        <v>11</v>
      </c>
      <c r="I254" s="10">
        <f>IFERROR(E254/D254,0)</f>
        <v/>
      </c>
      <c r="J254" s="10">
        <f>IFERROR(H254/G254,0)</f>
        <v/>
      </c>
      <c r="K254">
        <f>_xlfn.RANK.EQ(D254,$D$5:$D$524,0)</f>
        <v/>
      </c>
      <c r="L254">
        <f>_xlfn.IFS(K254&lt;=20,"Top 20",K254&gt;500,"Bottom 20",TRUE,"Core")</f>
        <v/>
      </c>
      <c r="M254" s="10">
        <f>SUM($D$5:D254)/SUM($D$5:$D$524)</f>
        <v/>
      </c>
    </row>
    <row r="255">
      <c r="A255" t="inlineStr">
        <is>
          <t>P0173</t>
        </is>
      </c>
      <c r="B255" t="inlineStr">
        <is>
          <t>Mitti Women Apparel 241</t>
        </is>
      </c>
      <c r="C255" t="inlineStr">
        <is>
          <t>Fashion</t>
        </is>
      </c>
      <c r="D255" s="24" t="n">
        <v>232700.63</v>
      </c>
      <c r="E255" s="24" t="n">
        <v>103134.94</v>
      </c>
      <c r="F255" t="n">
        <v>489</v>
      </c>
      <c r="G255" t="n">
        <v>390</v>
      </c>
      <c r="H255" t="n">
        <v>60</v>
      </c>
      <c r="I255" s="10">
        <f>IFERROR(E255/D255,0)</f>
        <v/>
      </c>
      <c r="J255" s="10">
        <f>IFERROR(H255/G255,0)</f>
        <v/>
      </c>
      <c r="K255">
        <f>_xlfn.RANK.EQ(D255,$D$5:$D$524,0)</f>
        <v/>
      </c>
      <c r="L255">
        <f>_xlfn.IFS(K255&lt;=20,"Top 20",K255&gt;500,"Bottom 20",TRUE,"Core")</f>
        <v/>
      </c>
      <c r="M255" s="10">
        <f>SUM($D$5:D255)/SUM($D$5:$D$524)</f>
        <v/>
      </c>
    </row>
    <row r="256">
      <c r="A256" t="inlineStr">
        <is>
          <t>P0411</t>
        </is>
      </c>
      <c r="B256" t="inlineStr">
        <is>
          <t>Aarav Makeup 436</t>
        </is>
      </c>
      <c r="C256" t="inlineStr">
        <is>
          <t>Beauty</t>
        </is>
      </c>
      <c r="D256" s="24" t="n">
        <v>232584.63</v>
      </c>
      <c r="E256" s="24" t="n">
        <v>107360.3</v>
      </c>
      <c r="F256" t="n">
        <v>665</v>
      </c>
      <c r="G256" t="n">
        <v>525</v>
      </c>
      <c r="H256" t="n">
        <v>25</v>
      </c>
      <c r="I256" s="10">
        <f>IFERROR(E256/D256,0)</f>
        <v/>
      </c>
      <c r="J256" s="10">
        <f>IFERROR(H256/G256,0)</f>
        <v/>
      </c>
      <c r="K256">
        <f>_xlfn.RANK.EQ(D256,$D$5:$D$524,0)</f>
        <v/>
      </c>
      <c r="L256">
        <f>_xlfn.IFS(K256&lt;=20,"Top 20",K256&gt;500,"Bottom 20",TRUE,"Core")</f>
        <v/>
      </c>
      <c r="M256" s="10">
        <f>SUM($D$5:D256)/SUM($D$5:$D$524)</f>
        <v/>
      </c>
    </row>
    <row r="257">
      <c r="A257" t="inlineStr">
        <is>
          <t>P0488</t>
        </is>
      </c>
      <c r="B257" t="inlineStr">
        <is>
          <t>Ember Accessories 949</t>
        </is>
      </c>
      <c r="C257" t="inlineStr">
        <is>
          <t>Fashion</t>
        </is>
      </c>
      <c r="D257" s="24" t="n">
        <v>231672.09</v>
      </c>
      <c r="E257" s="24" t="n">
        <v>116388.35</v>
      </c>
      <c r="F257" t="n">
        <v>188</v>
      </c>
      <c r="G257" t="n">
        <v>155</v>
      </c>
      <c r="H257" t="n">
        <v>27</v>
      </c>
      <c r="I257" s="10">
        <f>IFERROR(E257/D257,0)</f>
        <v/>
      </c>
      <c r="J257" s="10">
        <f>IFERROR(H257/G257,0)</f>
        <v/>
      </c>
      <c r="K257">
        <f>_xlfn.RANK.EQ(D257,$D$5:$D$524,0)</f>
        <v/>
      </c>
      <c r="L257">
        <f>_xlfn.IFS(K257&lt;=20,"Top 20",K257&gt;500,"Bottom 20",TRUE,"Core")</f>
        <v/>
      </c>
      <c r="M257" s="10">
        <f>SUM($D$5:D257)/SUM($D$5:$D$524)</f>
        <v/>
      </c>
    </row>
    <row r="258">
      <c r="A258" t="inlineStr">
        <is>
          <t>P0226</t>
        </is>
      </c>
      <c r="B258" t="inlineStr">
        <is>
          <t>Trendo Snacks 750</t>
        </is>
      </c>
      <c r="C258" t="inlineStr">
        <is>
          <t>Grocery</t>
        </is>
      </c>
      <c r="D258" s="24" t="n">
        <v>229704.24</v>
      </c>
      <c r="E258" s="24" t="n">
        <v>45240.77</v>
      </c>
      <c r="F258" t="n">
        <v>658</v>
      </c>
      <c r="G258" t="n">
        <v>248</v>
      </c>
      <c r="H258" t="n">
        <v>4</v>
      </c>
      <c r="I258" s="10">
        <f>IFERROR(E258/D258,0)</f>
        <v/>
      </c>
      <c r="J258" s="10">
        <f>IFERROR(H258/G258,0)</f>
        <v/>
      </c>
      <c r="K258">
        <f>_xlfn.RANK.EQ(D258,$D$5:$D$524,0)</f>
        <v/>
      </c>
      <c r="L258">
        <f>_xlfn.IFS(K258&lt;=20,"Top 20",K258&gt;500,"Bottom 20",TRUE,"Core")</f>
        <v/>
      </c>
      <c r="M258" s="10">
        <f>SUM($D$5:D258)/SUM($D$5:$D$524)</f>
        <v/>
      </c>
    </row>
    <row r="259">
      <c r="A259" t="inlineStr">
        <is>
          <t>P0332</t>
        </is>
      </c>
      <c r="B259" t="inlineStr">
        <is>
          <t>UrbanLeaf Men Apparel 240</t>
        </is>
      </c>
      <c r="C259" t="inlineStr">
        <is>
          <t>Fashion</t>
        </is>
      </c>
      <c r="D259" s="24" t="n">
        <v>227158</v>
      </c>
      <c r="E259" s="24" t="n">
        <v>101997.36</v>
      </c>
      <c r="F259" t="n">
        <v>136</v>
      </c>
      <c r="G259" t="n">
        <v>107</v>
      </c>
      <c r="H259" t="n">
        <v>18</v>
      </c>
      <c r="I259" s="10">
        <f>IFERROR(E259/D259,0)</f>
        <v/>
      </c>
      <c r="J259" s="10">
        <f>IFERROR(H259/G259,0)</f>
        <v/>
      </c>
      <c r="K259">
        <f>_xlfn.RANK.EQ(D259,$D$5:$D$524,0)</f>
        <v/>
      </c>
      <c r="L259">
        <f>_xlfn.IFS(K259&lt;=20,"Top 20",K259&gt;500,"Bottom 20",TRUE,"Core")</f>
        <v/>
      </c>
      <c r="M259" s="10">
        <f>SUM($D$5:D259)/SUM($D$5:$D$524)</f>
        <v/>
      </c>
    </row>
    <row r="260">
      <c r="A260" t="inlineStr">
        <is>
          <t>P0016</t>
        </is>
      </c>
      <c r="B260" t="inlineStr">
        <is>
          <t>Zephyr Footwear 119</t>
        </is>
      </c>
      <c r="C260" t="inlineStr">
        <is>
          <t>Fashion</t>
        </is>
      </c>
      <c r="D260" s="24" t="n">
        <v>226200.04</v>
      </c>
      <c r="E260" s="24" t="n">
        <v>117888.11</v>
      </c>
      <c r="F260" t="n">
        <v>249</v>
      </c>
      <c r="G260" t="n">
        <v>195</v>
      </c>
      <c r="H260" t="n">
        <v>35</v>
      </c>
      <c r="I260" s="10">
        <f>IFERROR(E260/D260,0)</f>
        <v/>
      </c>
      <c r="J260" s="10">
        <f>IFERROR(H260/G260,0)</f>
        <v/>
      </c>
      <c r="K260">
        <f>_xlfn.RANK.EQ(D260,$D$5:$D$524,0)</f>
        <v/>
      </c>
      <c r="L260">
        <f>_xlfn.IFS(K260&lt;=20,"Top 20",K260&gt;500,"Bottom 20",TRUE,"Core")</f>
        <v/>
      </c>
      <c r="M260" s="10">
        <f>SUM($D$5:D260)/SUM($D$5:$D$524)</f>
        <v/>
      </c>
    </row>
    <row r="261">
      <c r="A261" t="inlineStr">
        <is>
          <t>P0100</t>
        </is>
      </c>
      <c r="B261" t="inlineStr">
        <is>
          <t>Veltrix Beverages 299</t>
        </is>
      </c>
      <c r="C261" t="inlineStr">
        <is>
          <t>Grocery</t>
        </is>
      </c>
      <c r="D261" s="24" t="n">
        <v>224468.3</v>
      </c>
      <c r="E261" s="24" t="n">
        <v>39089.03</v>
      </c>
      <c r="F261" t="n">
        <v>582</v>
      </c>
      <c r="G261" t="n">
        <v>217</v>
      </c>
      <c r="H261" t="n">
        <v>1</v>
      </c>
      <c r="I261" s="10">
        <f>IFERROR(E261/D261,0)</f>
        <v/>
      </c>
      <c r="J261" s="10">
        <f>IFERROR(H261/G261,0)</f>
        <v/>
      </c>
      <c r="K261">
        <f>_xlfn.RANK.EQ(D261,$D$5:$D$524,0)</f>
        <v/>
      </c>
      <c r="L261">
        <f>_xlfn.IFS(K261&lt;=20,"Top 20",K261&gt;500,"Bottom 20",TRUE,"Core")</f>
        <v/>
      </c>
      <c r="M261" s="10">
        <f>SUM($D$5:D261)/SUM($D$5:$D$524)</f>
        <v/>
      </c>
    </row>
    <row r="262">
      <c r="A262" t="inlineStr">
        <is>
          <t>P0347</t>
        </is>
      </c>
      <c r="B262" t="inlineStr">
        <is>
          <t>Nexora Staples 403</t>
        </is>
      </c>
      <c r="C262" t="inlineStr">
        <is>
          <t>Grocery</t>
        </is>
      </c>
      <c r="D262" s="24" t="n">
        <v>223459.28</v>
      </c>
      <c r="E262" s="24" t="n">
        <v>17874.05</v>
      </c>
      <c r="F262" t="n">
        <v>734</v>
      </c>
      <c r="G262" t="n">
        <v>276</v>
      </c>
      <c r="H262" t="n">
        <v>0</v>
      </c>
      <c r="I262" s="10">
        <f>IFERROR(E262/D262,0)</f>
        <v/>
      </c>
      <c r="J262" s="10">
        <f>IFERROR(H262/G262,0)</f>
        <v/>
      </c>
      <c r="K262">
        <f>_xlfn.RANK.EQ(D262,$D$5:$D$524,0)</f>
        <v/>
      </c>
      <c r="L262">
        <f>_xlfn.IFS(K262&lt;=20,"Top 20",K262&gt;500,"Bottom 20",TRUE,"Core")</f>
        <v/>
      </c>
      <c r="M262" s="10">
        <f>SUM($D$5:D262)/SUM($D$5:$D$524)</f>
        <v/>
      </c>
    </row>
    <row r="263">
      <c r="A263" t="inlineStr">
        <is>
          <t>P0222</t>
        </is>
      </c>
      <c r="B263" t="inlineStr">
        <is>
          <t>Kriti Storage 214</t>
        </is>
      </c>
      <c r="C263" t="inlineStr">
        <is>
          <t>Home &amp; Kitchen</t>
        </is>
      </c>
      <c r="D263" s="24" t="n">
        <v>222249.91</v>
      </c>
      <c r="E263" s="24" t="n">
        <v>58333.39</v>
      </c>
      <c r="F263" t="n">
        <v>58</v>
      </c>
      <c r="G263" t="n">
        <v>46</v>
      </c>
      <c r="H263" t="n">
        <v>1</v>
      </c>
      <c r="I263" s="10">
        <f>IFERROR(E263/D263,0)</f>
        <v/>
      </c>
      <c r="J263" s="10">
        <f>IFERROR(H263/G263,0)</f>
        <v/>
      </c>
      <c r="K263">
        <f>_xlfn.RANK.EQ(D263,$D$5:$D$524,0)</f>
        <v/>
      </c>
      <c r="L263">
        <f>_xlfn.IFS(K263&lt;=20,"Top 20",K263&gt;500,"Bottom 20",TRUE,"Core")</f>
        <v/>
      </c>
      <c r="M263" s="10">
        <f>SUM($D$5:D263)/SUM($D$5:$D$524)</f>
        <v/>
      </c>
    </row>
    <row r="264">
      <c r="A264" t="inlineStr">
        <is>
          <t>P0180</t>
        </is>
      </c>
      <c r="B264" t="inlineStr">
        <is>
          <t>Kavya Team Sports 262</t>
        </is>
      </c>
      <c r="C264" t="inlineStr">
        <is>
          <t>Sports</t>
        </is>
      </c>
      <c r="D264" s="24" t="n">
        <v>221855.25</v>
      </c>
      <c r="E264" s="24" t="n">
        <v>57631.46</v>
      </c>
      <c r="F264" t="n">
        <v>159</v>
      </c>
      <c r="G264" t="n">
        <v>125</v>
      </c>
      <c r="H264" t="n">
        <v>9</v>
      </c>
      <c r="I264" s="10">
        <f>IFERROR(E264/D264,0)</f>
        <v/>
      </c>
      <c r="J264" s="10">
        <f>IFERROR(H264/G264,0)</f>
        <v/>
      </c>
      <c r="K264">
        <f>_xlfn.RANK.EQ(D264,$D$5:$D$524,0)</f>
        <v/>
      </c>
      <c r="L264">
        <f>_xlfn.IFS(K264&lt;=20,"Top 20",K264&gt;500,"Bottom 20",TRUE,"Core")</f>
        <v/>
      </c>
      <c r="M264" s="10">
        <f>SUM($D$5:D264)/SUM($D$5:$D$524)</f>
        <v/>
      </c>
    </row>
    <row r="265">
      <c r="A265" t="inlineStr">
        <is>
          <t>P0279</t>
        </is>
      </c>
      <c r="B265" t="inlineStr">
        <is>
          <t>Haveli Academic 992</t>
        </is>
      </c>
      <c r="C265" t="inlineStr">
        <is>
          <t>Books</t>
        </is>
      </c>
      <c r="D265" s="24" t="n">
        <v>221298.02</v>
      </c>
      <c r="E265" s="24" t="n">
        <v>67148.25999999999</v>
      </c>
      <c r="F265" t="n">
        <v>456</v>
      </c>
      <c r="G265" t="n">
        <v>368</v>
      </c>
      <c r="H265" t="n">
        <v>12</v>
      </c>
      <c r="I265" s="10">
        <f>IFERROR(E265/D265,0)</f>
        <v/>
      </c>
      <c r="J265" s="10">
        <f>IFERROR(H265/G265,0)</f>
        <v/>
      </c>
      <c r="K265">
        <f>_xlfn.RANK.EQ(D265,$D$5:$D$524,0)</f>
        <v/>
      </c>
      <c r="L265">
        <f>_xlfn.IFS(K265&lt;=20,"Top 20",K265&gt;500,"Bottom 20",TRUE,"Core")</f>
        <v/>
      </c>
      <c r="M265" s="10">
        <f>SUM($D$5:D265)/SUM($D$5:$D$524)</f>
        <v/>
      </c>
    </row>
    <row r="266">
      <c r="A266" t="inlineStr">
        <is>
          <t>P0505</t>
        </is>
      </c>
      <c r="B266" t="inlineStr">
        <is>
          <t>Solace Decor 198</t>
        </is>
      </c>
      <c r="C266" t="inlineStr">
        <is>
          <t>Home &amp; Kitchen</t>
        </is>
      </c>
      <c r="D266" s="24" t="n">
        <v>221111.96</v>
      </c>
      <c r="E266" s="24" t="n">
        <v>69655.17999999999</v>
      </c>
      <c r="F266" t="n">
        <v>53</v>
      </c>
      <c r="G266" t="n">
        <v>45</v>
      </c>
      <c r="H266" t="n">
        <v>3</v>
      </c>
      <c r="I266" s="10">
        <f>IFERROR(E266/D266,0)</f>
        <v/>
      </c>
      <c r="J266" s="10">
        <f>IFERROR(H266/G266,0)</f>
        <v/>
      </c>
      <c r="K266">
        <f>_xlfn.RANK.EQ(D266,$D$5:$D$524,0)</f>
        <v/>
      </c>
      <c r="L266">
        <f>_xlfn.IFS(K266&lt;=20,"Top 20",K266&gt;500,"Bottom 20",TRUE,"Core")</f>
        <v/>
      </c>
      <c r="M266" s="10">
        <f>SUM($D$5:D266)/SUM($D$5:$D$524)</f>
        <v/>
      </c>
    </row>
    <row r="267">
      <c r="A267" t="inlineStr">
        <is>
          <t>P0402</t>
        </is>
      </c>
      <c r="B267" t="inlineStr">
        <is>
          <t>Vayu Snacks 939</t>
        </is>
      </c>
      <c r="C267" t="inlineStr">
        <is>
          <t>Grocery</t>
        </is>
      </c>
      <c r="D267" s="24" t="n">
        <v>220949.93</v>
      </c>
      <c r="E267" s="24" t="n">
        <v>29861.64</v>
      </c>
      <c r="F267" t="n">
        <v>713</v>
      </c>
      <c r="G267" t="n">
        <v>276</v>
      </c>
      <c r="H267" t="n">
        <v>2</v>
      </c>
      <c r="I267" s="10">
        <f>IFERROR(E267/D267,0)</f>
        <v/>
      </c>
      <c r="J267" s="10">
        <f>IFERROR(H267/G267,0)</f>
        <v/>
      </c>
      <c r="K267">
        <f>_xlfn.RANK.EQ(D267,$D$5:$D$524,0)</f>
        <v/>
      </c>
      <c r="L267">
        <f>_xlfn.IFS(K267&lt;=20,"Top 20",K267&gt;500,"Bottom 20",TRUE,"Core")</f>
        <v/>
      </c>
      <c r="M267" s="10">
        <f>SUM($D$5:D267)/SUM($D$5:$D$524)</f>
        <v/>
      </c>
    </row>
    <row r="268">
      <c r="A268" t="inlineStr">
        <is>
          <t>P0353</t>
        </is>
      </c>
      <c r="B268" t="inlineStr">
        <is>
          <t>Orbit Skincare 658</t>
        </is>
      </c>
      <c r="C268" t="inlineStr">
        <is>
          <t>Beauty</t>
        </is>
      </c>
      <c r="D268" s="24" t="n">
        <v>220319.07</v>
      </c>
      <c r="E268" s="24" t="n">
        <v>94673.77</v>
      </c>
      <c r="F268" t="n">
        <v>206</v>
      </c>
      <c r="G268" t="n">
        <v>162</v>
      </c>
      <c r="H268" t="n">
        <v>10</v>
      </c>
      <c r="I268" s="10">
        <f>IFERROR(E268/D268,0)</f>
        <v/>
      </c>
      <c r="J268" s="10">
        <f>IFERROR(H268/G268,0)</f>
        <v/>
      </c>
      <c r="K268">
        <f>_xlfn.RANK.EQ(D268,$D$5:$D$524,0)</f>
        <v/>
      </c>
      <c r="L268">
        <f>_xlfn.IFS(K268&lt;=20,"Top 20",K268&gt;500,"Bottom 20",TRUE,"Core")</f>
        <v/>
      </c>
      <c r="M268" s="10">
        <f>SUM($D$5:D268)/SUM($D$5:$D$524)</f>
        <v/>
      </c>
    </row>
    <row r="269">
      <c r="A269" t="inlineStr">
        <is>
          <t>P0507</t>
        </is>
      </c>
      <c r="B269" t="inlineStr">
        <is>
          <t>Solace Women Apparel 833</t>
        </is>
      </c>
      <c r="C269" t="inlineStr">
        <is>
          <t>Fashion</t>
        </is>
      </c>
      <c r="D269" s="24" t="n">
        <v>217423.99</v>
      </c>
      <c r="E269" s="24" t="n">
        <v>116351.69</v>
      </c>
      <c r="F269" t="n">
        <v>95</v>
      </c>
      <c r="G269" t="n">
        <v>74</v>
      </c>
      <c r="H269" t="n">
        <v>10</v>
      </c>
      <c r="I269" s="10">
        <f>IFERROR(E269/D269,0)</f>
        <v/>
      </c>
      <c r="J269" s="10">
        <f>IFERROR(H269/G269,0)</f>
        <v/>
      </c>
      <c r="K269">
        <f>_xlfn.RANK.EQ(D269,$D$5:$D$524,0)</f>
        <v/>
      </c>
      <c r="L269">
        <f>_xlfn.IFS(K269&lt;=20,"Top 20",K269&gt;500,"Bottom 20",TRUE,"Core")</f>
        <v/>
      </c>
      <c r="M269" s="10">
        <f>SUM($D$5:D269)/SUM($D$5:$D$524)</f>
        <v/>
      </c>
    </row>
    <row r="270">
      <c r="A270" t="inlineStr">
        <is>
          <t>P0467</t>
        </is>
      </c>
      <c r="B270" t="inlineStr">
        <is>
          <t>Ember Skincare 553</t>
        </is>
      </c>
      <c r="C270" t="inlineStr">
        <is>
          <t>Beauty</t>
        </is>
      </c>
      <c r="D270" s="24" t="n">
        <v>216170.02</v>
      </c>
      <c r="E270" s="24" t="n">
        <v>102873.98</v>
      </c>
      <c r="F270" t="n">
        <v>424</v>
      </c>
      <c r="G270" t="n">
        <v>339</v>
      </c>
      <c r="H270" t="n">
        <v>15</v>
      </c>
      <c r="I270" s="10">
        <f>IFERROR(E270/D270,0)</f>
        <v/>
      </c>
      <c r="J270" s="10">
        <f>IFERROR(H270/G270,0)</f>
        <v/>
      </c>
      <c r="K270">
        <f>_xlfn.RANK.EQ(D270,$D$5:$D$524,0)</f>
        <v/>
      </c>
      <c r="L270">
        <f>_xlfn.IFS(K270&lt;=20,"Top 20",K270&gt;500,"Bottom 20",TRUE,"Core")</f>
        <v/>
      </c>
      <c r="M270" s="10">
        <f>SUM($D$5:D270)/SUM($D$5:$D$524)</f>
        <v/>
      </c>
    </row>
    <row r="271">
      <c r="A271" t="inlineStr">
        <is>
          <t>P0255</t>
        </is>
      </c>
      <c r="B271" t="inlineStr">
        <is>
          <t>Kriti Footwear 263</t>
        </is>
      </c>
      <c r="C271" t="inlineStr">
        <is>
          <t>Fashion</t>
        </is>
      </c>
      <c r="D271" s="24" t="n">
        <v>215294.11</v>
      </c>
      <c r="E271" s="24" t="n">
        <v>103231.23</v>
      </c>
      <c r="F271" t="n">
        <v>254</v>
      </c>
      <c r="G271" t="n">
        <v>206</v>
      </c>
      <c r="H271" t="n">
        <v>37</v>
      </c>
      <c r="I271" s="10">
        <f>IFERROR(E271/D271,0)</f>
        <v/>
      </c>
      <c r="J271" s="10">
        <f>IFERROR(H271/G271,0)</f>
        <v/>
      </c>
      <c r="K271">
        <f>_xlfn.RANK.EQ(D271,$D$5:$D$524,0)</f>
        <v/>
      </c>
      <c r="L271">
        <f>_xlfn.IFS(K271&lt;=20,"Top 20",K271&gt;500,"Bottom 20",TRUE,"Core")</f>
        <v/>
      </c>
      <c r="M271" s="10">
        <f>SUM($D$5:D271)/SUM($D$5:$D$524)</f>
        <v/>
      </c>
    </row>
    <row r="272">
      <c r="A272" t="inlineStr">
        <is>
          <t>P0274</t>
        </is>
      </c>
      <c r="B272" t="inlineStr">
        <is>
          <t>Nexora Makeup 893</t>
        </is>
      </c>
      <c r="C272" t="inlineStr">
        <is>
          <t>Beauty</t>
        </is>
      </c>
      <c r="D272" s="24" t="n">
        <v>212617.68</v>
      </c>
      <c r="E272" s="24" t="n">
        <v>73296.24000000001</v>
      </c>
      <c r="F272" t="n">
        <v>202</v>
      </c>
      <c r="G272" t="n">
        <v>161</v>
      </c>
      <c r="H272" t="n">
        <v>3</v>
      </c>
      <c r="I272" s="10">
        <f>IFERROR(E272/D272,0)</f>
        <v/>
      </c>
      <c r="J272" s="10">
        <f>IFERROR(H272/G272,0)</f>
        <v/>
      </c>
      <c r="K272">
        <f>_xlfn.RANK.EQ(D272,$D$5:$D$524,0)</f>
        <v/>
      </c>
      <c r="L272">
        <f>_xlfn.IFS(K272&lt;=20,"Top 20",K272&gt;500,"Bottom 20",TRUE,"Core")</f>
        <v/>
      </c>
      <c r="M272" s="10">
        <f>SUM($D$5:D272)/SUM($D$5:$D$524)</f>
        <v/>
      </c>
    </row>
    <row r="273">
      <c r="A273" t="inlineStr">
        <is>
          <t>P0118</t>
        </is>
      </c>
      <c r="B273" t="inlineStr">
        <is>
          <t>Trendo Cycling 148</t>
        </is>
      </c>
      <c r="C273" t="inlineStr">
        <is>
          <t>Sports</t>
        </is>
      </c>
      <c r="D273" s="24" t="n">
        <v>210855.48</v>
      </c>
      <c r="E273" s="24" t="n">
        <v>61064.82</v>
      </c>
      <c r="F273" t="n">
        <v>201</v>
      </c>
      <c r="G273" t="n">
        <v>155</v>
      </c>
      <c r="H273" t="n">
        <v>9</v>
      </c>
      <c r="I273" s="10">
        <f>IFERROR(E273/D273,0)</f>
        <v/>
      </c>
      <c r="J273" s="10">
        <f>IFERROR(H273/G273,0)</f>
        <v/>
      </c>
      <c r="K273">
        <f>_xlfn.RANK.EQ(D273,$D$5:$D$524,0)</f>
        <v/>
      </c>
      <c r="L273">
        <f>_xlfn.IFS(K273&lt;=20,"Top 20",K273&gt;500,"Bottom 20",TRUE,"Core")</f>
        <v/>
      </c>
      <c r="M273" s="10">
        <f>SUM($D$5:D273)/SUM($D$5:$D$524)</f>
        <v/>
      </c>
    </row>
    <row r="274">
      <c r="A274" t="inlineStr">
        <is>
          <t>P0322</t>
        </is>
      </c>
      <c r="B274" t="inlineStr">
        <is>
          <t>Haveli Cookware 397</t>
        </is>
      </c>
      <c r="C274" t="inlineStr">
        <is>
          <t>Home &amp; Kitchen</t>
        </is>
      </c>
      <c r="D274" s="24" t="n">
        <v>209929</v>
      </c>
      <c r="E274" s="24" t="n">
        <v>75703.67999999999</v>
      </c>
      <c r="F274" t="n">
        <v>325</v>
      </c>
      <c r="G274" t="n">
        <v>260</v>
      </c>
      <c r="H274" t="n">
        <v>16</v>
      </c>
      <c r="I274" s="10">
        <f>IFERROR(E274/D274,0)</f>
        <v/>
      </c>
      <c r="J274" s="10">
        <f>IFERROR(H274/G274,0)</f>
        <v/>
      </c>
      <c r="K274">
        <f>_xlfn.RANK.EQ(D274,$D$5:$D$524,0)</f>
        <v/>
      </c>
      <c r="L274">
        <f>_xlfn.IFS(K274&lt;=20,"Top 20",K274&gt;500,"Bottom 20",TRUE,"Core")</f>
        <v/>
      </c>
      <c r="M274" s="10">
        <f>SUM($D$5:D274)/SUM($D$5:$D$524)</f>
        <v/>
      </c>
    </row>
    <row r="275">
      <c r="A275" t="inlineStr">
        <is>
          <t>P0471</t>
        </is>
      </c>
      <c r="B275" t="inlineStr">
        <is>
          <t>Ember Decor 925</t>
        </is>
      </c>
      <c r="C275" t="inlineStr">
        <is>
          <t>Home &amp; Kitchen</t>
        </is>
      </c>
      <c r="D275" s="24" t="n">
        <v>209813.04</v>
      </c>
      <c r="E275" s="24" t="n">
        <v>66404.56</v>
      </c>
      <c r="F275" t="n">
        <v>160</v>
      </c>
      <c r="G275" t="n">
        <v>132</v>
      </c>
      <c r="H275" t="n">
        <v>12</v>
      </c>
      <c r="I275" s="10">
        <f>IFERROR(E275/D275,0)</f>
        <v/>
      </c>
      <c r="J275" s="10">
        <f>IFERROR(H275/G275,0)</f>
        <v/>
      </c>
      <c r="K275">
        <f>_xlfn.RANK.EQ(D275,$D$5:$D$524,0)</f>
        <v/>
      </c>
      <c r="L275">
        <f>_xlfn.IFS(K275&lt;=20,"Top 20",K275&gt;500,"Bottom 20",TRUE,"Core")</f>
        <v/>
      </c>
      <c r="M275" s="10">
        <f>SUM($D$5:D275)/SUM($D$5:$D$524)</f>
        <v/>
      </c>
    </row>
    <row r="276">
      <c r="A276" t="inlineStr">
        <is>
          <t>P0104</t>
        </is>
      </c>
      <c r="B276" t="inlineStr">
        <is>
          <t>Haveli Personal Care 138</t>
        </is>
      </c>
      <c r="C276" t="inlineStr">
        <is>
          <t>Grocery</t>
        </is>
      </c>
      <c r="D276" s="24" t="n">
        <v>209231.74</v>
      </c>
      <c r="E276" s="24" t="n">
        <v>23946.79</v>
      </c>
      <c r="F276" t="n">
        <v>591</v>
      </c>
      <c r="G276" t="n">
        <v>235</v>
      </c>
      <c r="H276" t="n">
        <v>7</v>
      </c>
      <c r="I276" s="10">
        <f>IFERROR(E276/D276,0)</f>
        <v/>
      </c>
      <c r="J276" s="10">
        <f>IFERROR(H276/G276,0)</f>
        <v/>
      </c>
      <c r="K276">
        <f>_xlfn.RANK.EQ(D276,$D$5:$D$524,0)</f>
        <v/>
      </c>
      <c r="L276">
        <f>_xlfn.IFS(K276&lt;=20,"Top 20",K276&gt;500,"Bottom 20",TRUE,"Core")</f>
        <v/>
      </c>
      <c r="M276" s="10">
        <f>SUM($D$5:D276)/SUM($D$5:$D$524)</f>
        <v/>
      </c>
    </row>
    <row r="277">
      <c r="A277" t="inlineStr">
        <is>
          <t>P0229</t>
        </is>
      </c>
      <c r="B277" t="inlineStr">
        <is>
          <t>UrbanLeaf Fragrance 883</t>
        </is>
      </c>
      <c r="C277" t="inlineStr">
        <is>
          <t>Beauty</t>
        </is>
      </c>
      <c r="D277" s="24" t="n">
        <v>205118.23</v>
      </c>
      <c r="E277" s="24" t="n">
        <v>73231.81</v>
      </c>
      <c r="F277" t="n">
        <v>384</v>
      </c>
      <c r="G277" t="n">
        <v>306</v>
      </c>
      <c r="H277" t="n">
        <v>17</v>
      </c>
      <c r="I277" s="10">
        <f>IFERROR(E277/D277,0)</f>
        <v/>
      </c>
      <c r="J277" s="10">
        <f>IFERROR(H277/G277,0)</f>
        <v/>
      </c>
      <c r="K277">
        <f>_xlfn.RANK.EQ(D277,$D$5:$D$524,0)</f>
        <v/>
      </c>
      <c r="L277">
        <f>_xlfn.IFS(K277&lt;=20,"Top 20",K277&gt;500,"Bottom 20",TRUE,"Core")</f>
        <v/>
      </c>
      <c r="M277" s="10">
        <f>SUM($D$5:D277)/SUM($D$5:$D$524)</f>
        <v/>
      </c>
    </row>
    <row r="278">
      <c r="A278" t="inlineStr">
        <is>
          <t>P0440</t>
        </is>
      </c>
      <c r="B278" t="inlineStr">
        <is>
          <t>Mitti Makeup 274</t>
        </is>
      </c>
      <c r="C278" t="inlineStr">
        <is>
          <t>Beauty</t>
        </is>
      </c>
      <c r="D278" s="24" t="n">
        <v>201561.98</v>
      </c>
      <c r="E278" s="24" t="n">
        <v>92525.03</v>
      </c>
      <c r="F278" t="n">
        <v>586</v>
      </c>
      <c r="G278" t="n">
        <v>473</v>
      </c>
      <c r="H278" t="n">
        <v>23</v>
      </c>
      <c r="I278" s="10">
        <f>IFERROR(E278/D278,0)</f>
        <v/>
      </c>
      <c r="J278" s="10">
        <f>IFERROR(H278/G278,0)</f>
        <v/>
      </c>
      <c r="K278">
        <f>_xlfn.RANK.EQ(D278,$D$5:$D$524,0)</f>
        <v/>
      </c>
      <c r="L278">
        <f>_xlfn.IFS(K278&lt;=20,"Top 20",K278&gt;500,"Bottom 20",TRUE,"Core")</f>
        <v/>
      </c>
      <c r="M278" s="10">
        <f>SUM($D$5:D278)/SUM($D$5:$D$524)</f>
        <v/>
      </c>
    </row>
    <row r="279">
      <c r="A279" t="inlineStr">
        <is>
          <t>P0201</t>
        </is>
      </c>
      <c r="B279" t="inlineStr">
        <is>
          <t>Nexora Outdoor 891</t>
        </is>
      </c>
      <c r="C279" t="inlineStr">
        <is>
          <t>Sports</t>
        </is>
      </c>
      <c r="D279" s="24" t="n">
        <v>195496.22</v>
      </c>
      <c r="E279" s="24" t="n">
        <v>65499.56</v>
      </c>
      <c r="F279" t="n">
        <v>104</v>
      </c>
      <c r="G279" t="n">
        <v>89</v>
      </c>
      <c r="H279" t="n">
        <v>9</v>
      </c>
      <c r="I279" s="10">
        <f>IFERROR(E279/D279,0)</f>
        <v/>
      </c>
      <c r="J279" s="10">
        <f>IFERROR(H279/G279,0)</f>
        <v/>
      </c>
      <c r="K279">
        <f>_xlfn.RANK.EQ(D279,$D$5:$D$524,0)</f>
        <v/>
      </c>
      <c r="L279">
        <f>_xlfn.IFS(K279&lt;=20,"Top 20",K279&gt;500,"Bottom 20",TRUE,"Core")</f>
        <v/>
      </c>
      <c r="M279" s="10">
        <f>SUM($D$5:D279)/SUM($D$5:$D$524)</f>
        <v/>
      </c>
    </row>
    <row r="280">
      <c r="A280" t="inlineStr">
        <is>
          <t>P0372</t>
        </is>
      </c>
      <c r="B280" t="inlineStr">
        <is>
          <t>Nexora Men Apparel 288</t>
        </is>
      </c>
      <c r="C280" t="inlineStr">
        <is>
          <t>Fashion</t>
        </is>
      </c>
      <c r="D280" s="24" t="n">
        <v>195242.67</v>
      </c>
      <c r="E280" s="24" t="n">
        <v>100418.14</v>
      </c>
      <c r="F280" t="n">
        <v>137</v>
      </c>
      <c r="G280" t="n">
        <v>112</v>
      </c>
      <c r="H280" t="n">
        <v>20</v>
      </c>
      <c r="I280" s="10">
        <f>IFERROR(E280/D280,0)</f>
        <v/>
      </c>
      <c r="J280" s="10">
        <f>IFERROR(H280/G280,0)</f>
        <v/>
      </c>
      <c r="K280">
        <f>_xlfn.RANK.EQ(D280,$D$5:$D$524,0)</f>
        <v/>
      </c>
      <c r="L280">
        <f>_xlfn.IFS(K280&lt;=20,"Top 20",K280&gt;500,"Bottom 20",TRUE,"Core")</f>
        <v/>
      </c>
      <c r="M280" s="10">
        <f>SUM($D$5:D280)/SUM($D$5:$D$524)</f>
        <v/>
      </c>
    </row>
    <row r="281">
      <c r="A281" t="inlineStr">
        <is>
          <t>P0366</t>
        </is>
      </c>
      <c r="B281" t="inlineStr">
        <is>
          <t>Solace Cookware 587</t>
        </is>
      </c>
      <c r="C281" t="inlineStr">
        <is>
          <t>Home &amp; Kitchen</t>
        </is>
      </c>
      <c r="D281" s="24" t="n">
        <v>194928.67</v>
      </c>
      <c r="E281" s="24" t="n">
        <v>46360.89</v>
      </c>
      <c r="F281" t="n">
        <v>307</v>
      </c>
      <c r="G281" t="n">
        <v>231</v>
      </c>
      <c r="H281" t="n">
        <v>15</v>
      </c>
      <c r="I281" s="10">
        <f>IFERROR(E281/D281,0)</f>
        <v/>
      </c>
      <c r="J281" s="10">
        <f>IFERROR(H281/G281,0)</f>
        <v/>
      </c>
      <c r="K281">
        <f>_xlfn.RANK.EQ(D281,$D$5:$D$524,0)</f>
        <v/>
      </c>
      <c r="L281">
        <f>_xlfn.IFS(K281&lt;=20,"Top 20",K281&gt;500,"Bottom 20",TRUE,"Core")</f>
        <v/>
      </c>
      <c r="M281" s="10">
        <f>SUM($D$5:D281)/SUM($D$5:$D$524)</f>
        <v/>
      </c>
    </row>
    <row r="282">
      <c r="A282" t="inlineStr">
        <is>
          <t>P0509</t>
        </is>
      </c>
      <c r="B282" t="inlineStr">
        <is>
          <t>Haveli Appliances 512</t>
        </is>
      </c>
      <c r="C282" t="inlineStr">
        <is>
          <t>Home &amp; Kitchen</t>
        </is>
      </c>
      <c r="D282" s="24" t="n">
        <v>194792.51</v>
      </c>
      <c r="E282" s="24" t="n">
        <v>75202.11</v>
      </c>
      <c r="F282" t="n">
        <v>180</v>
      </c>
      <c r="G282" t="n">
        <v>145</v>
      </c>
      <c r="H282" t="n">
        <v>6</v>
      </c>
      <c r="I282" s="10">
        <f>IFERROR(E282/D282,0)</f>
        <v/>
      </c>
      <c r="J282" s="10">
        <f>IFERROR(H282/G282,0)</f>
        <v/>
      </c>
      <c r="K282">
        <f>_xlfn.RANK.EQ(D282,$D$5:$D$524,0)</f>
        <v/>
      </c>
      <c r="L282">
        <f>_xlfn.IFS(K282&lt;=20,"Top 20",K282&gt;500,"Bottom 20",TRUE,"Core")</f>
        <v/>
      </c>
      <c r="M282" s="10">
        <f>SUM($D$5:D282)/SUM($D$5:$D$524)</f>
        <v/>
      </c>
    </row>
    <row r="283">
      <c r="A283" t="inlineStr">
        <is>
          <t>P0371</t>
        </is>
      </c>
      <c r="B283" t="inlineStr">
        <is>
          <t>Zephyr Team Sports 268</t>
        </is>
      </c>
      <c r="C283" t="inlineStr">
        <is>
          <t>Sports</t>
        </is>
      </c>
      <c r="D283" s="24" t="n">
        <v>194225.52</v>
      </c>
      <c r="E283" s="24" t="n">
        <v>72634.21000000001</v>
      </c>
      <c r="F283" t="n">
        <v>155</v>
      </c>
      <c r="G283" t="n">
        <v>125</v>
      </c>
      <c r="H283" t="n">
        <v>7</v>
      </c>
      <c r="I283" s="10">
        <f>IFERROR(E283/D283,0)</f>
        <v/>
      </c>
      <c r="J283" s="10">
        <f>IFERROR(H283/G283,0)</f>
        <v/>
      </c>
      <c r="K283">
        <f>_xlfn.RANK.EQ(D283,$D$5:$D$524,0)</f>
        <v/>
      </c>
      <c r="L283">
        <f>_xlfn.IFS(K283&lt;=20,"Top 20",K283&gt;500,"Bottom 20",TRUE,"Core")</f>
        <v/>
      </c>
      <c r="M283" s="10">
        <f>SUM($D$5:D283)/SUM($D$5:$D$524)</f>
        <v/>
      </c>
    </row>
    <row r="284">
      <c r="A284" t="inlineStr">
        <is>
          <t>P0097</t>
        </is>
      </c>
      <c r="B284" t="inlineStr">
        <is>
          <t>Ember Men Apparel 894</t>
        </is>
      </c>
      <c r="C284" t="inlineStr">
        <is>
          <t>Fashion</t>
        </is>
      </c>
      <c r="D284" s="24" t="n">
        <v>193953.87</v>
      </c>
      <c r="E284" s="24" t="n">
        <v>87610.56</v>
      </c>
      <c r="F284" t="n">
        <v>153</v>
      </c>
      <c r="G284" t="n">
        <v>120</v>
      </c>
      <c r="H284" t="n">
        <v>18</v>
      </c>
      <c r="I284" s="10">
        <f>IFERROR(E284/D284,0)</f>
        <v/>
      </c>
      <c r="J284" s="10">
        <f>IFERROR(H284/G284,0)</f>
        <v/>
      </c>
      <c r="K284">
        <f>_xlfn.RANK.EQ(D284,$D$5:$D$524,0)</f>
        <v/>
      </c>
      <c r="L284">
        <f>_xlfn.IFS(K284&lt;=20,"Top 20",K284&gt;500,"Bottom 20",TRUE,"Core")</f>
        <v/>
      </c>
      <c r="M284" s="10">
        <f>SUM($D$5:D284)/SUM($D$5:$D$524)</f>
        <v/>
      </c>
    </row>
    <row r="285">
      <c r="A285" t="inlineStr">
        <is>
          <t>P0243</t>
        </is>
      </c>
      <c r="B285" t="inlineStr">
        <is>
          <t>Pragati Ethnic Wear 509</t>
        </is>
      </c>
      <c r="C285" t="inlineStr">
        <is>
          <t>Fashion</t>
        </is>
      </c>
      <c r="D285" s="24" t="n">
        <v>193155.81</v>
      </c>
      <c r="E285" s="24" t="n">
        <v>88926.49000000001</v>
      </c>
      <c r="F285" t="n">
        <v>196</v>
      </c>
      <c r="G285" t="n">
        <v>154</v>
      </c>
      <c r="H285" t="n">
        <v>22</v>
      </c>
      <c r="I285" s="10">
        <f>IFERROR(E285/D285,0)</f>
        <v/>
      </c>
      <c r="J285" s="10">
        <f>IFERROR(H285/G285,0)</f>
        <v/>
      </c>
      <c r="K285">
        <f>_xlfn.RANK.EQ(D285,$D$5:$D$524,0)</f>
        <v/>
      </c>
      <c r="L285">
        <f>_xlfn.IFS(K285&lt;=20,"Top 20",K285&gt;500,"Bottom 20",TRUE,"Core")</f>
        <v/>
      </c>
      <c r="M285" s="10">
        <f>SUM($D$5:D285)/SUM($D$5:$D$524)</f>
        <v/>
      </c>
    </row>
    <row r="286">
      <c r="A286" t="inlineStr">
        <is>
          <t>P0205</t>
        </is>
      </c>
      <c r="B286" t="inlineStr">
        <is>
          <t>Vayu Accessories 554</t>
        </is>
      </c>
      <c r="C286" t="inlineStr">
        <is>
          <t>Electronics</t>
        </is>
      </c>
      <c r="D286" s="24" t="n">
        <v>190118.63</v>
      </c>
      <c r="E286" s="24" t="n">
        <v>10478.98</v>
      </c>
      <c r="F286" t="n">
        <v>145</v>
      </c>
      <c r="G286" t="n">
        <v>115</v>
      </c>
      <c r="H286" t="n">
        <v>5</v>
      </c>
      <c r="I286" s="10">
        <f>IFERROR(E286/D286,0)</f>
        <v/>
      </c>
      <c r="J286" s="10">
        <f>IFERROR(H286/G286,0)</f>
        <v/>
      </c>
      <c r="K286">
        <f>_xlfn.RANK.EQ(D286,$D$5:$D$524,0)</f>
        <v/>
      </c>
      <c r="L286">
        <f>_xlfn.IFS(K286&lt;=20,"Top 20",K286&gt;500,"Bottom 20",TRUE,"Core")</f>
        <v/>
      </c>
      <c r="M286" s="10">
        <f>SUM($D$5:D286)/SUM($D$5:$D$524)</f>
        <v/>
      </c>
    </row>
    <row r="287">
      <c r="A287" t="inlineStr">
        <is>
          <t>P0076</t>
        </is>
      </c>
      <c r="B287" t="inlineStr">
        <is>
          <t>Nexora Ethnic Wear 408</t>
        </is>
      </c>
      <c r="C287" t="inlineStr">
        <is>
          <t>Fashion</t>
        </is>
      </c>
      <c r="D287" s="24" t="n">
        <v>188796.42</v>
      </c>
      <c r="E287" s="24" t="n">
        <v>92101.56</v>
      </c>
      <c r="F287" t="n">
        <v>320</v>
      </c>
      <c r="G287" t="n">
        <v>250</v>
      </c>
      <c r="H287" t="n">
        <v>37</v>
      </c>
      <c r="I287" s="10">
        <f>IFERROR(E287/D287,0)</f>
        <v/>
      </c>
      <c r="J287" s="10">
        <f>IFERROR(H287/G287,0)</f>
        <v/>
      </c>
      <c r="K287">
        <f>_xlfn.RANK.EQ(D287,$D$5:$D$524,0)</f>
        <v/>
      </c>
      <c r="L287">
        <f>_xlfn.IFS(K287&lt;=20,"Top 20",K287&gt;500,"Bottom 20",TRUE,"Core")</f>
        <v/>
      </c>
      <c r="M287" s="10">
        <f>SUM($D$5:D287)/SUM($D$5:$D$524)</f>
        <v/>
      </c>
    </row>
    <row r="288">
      <c r="A288" t="inlineStr">
        <is>
          <t>P0408</t>
        </is>
      </c>
      <c r="B288" t="inlineStr">
        <is>
          <t>Solace Children 692</t>
        </is>
      </c>
      <c r="C288" t="inlineStr">
        <is>
          <t>Books</t>
        </is>
      </c>
      <c r="D288" s="24" t="n">
        <v>179016.04</v>
      </c>
      <c r="E288" s="24" t="n">
        <v>60268.68</v>
      </c>
      <c r="F288" t="n">
        <v>355</v>
      </c>
      <c r="G288" t="n">
        <v>285</v>
      </c>
      <c r="H288" t="n">
        <v>13</v>
      </c>
      <c r="I288" s="10">
        <f>IFERROR(E288/D288,0)</f>
        <v/>
      </c>
      <c r="J288" s="10">
        <f>IFERROR(H288/G288,0)</f>
        <v/>
      </c>
      <c r="K288">
        <f>_xlfn.RANK.EQ(D288,$D$5:$D$524,0)</f>
        <v/>
      </c>
      <c r="L288">
        <f>_xlfn.IFS(K288&lt;=20,"Top 20",K288&gt;500,"Bottom 20",TRUE,"Core")</f>
        <v/>
      </c>
      <c r="M288" s="10">
        <f>SUM($D$5:D288)/SUM($D$5:$D$524)</f>
        <v/>
      </c>
    </row>
    <row r="289">
      <c r="A289" t="inlineStr">
        <is>
          <t>P0093</t>
        </is>
      </c>
      <c r="B289" t="inlineStr">
        <is>
          <t>Kavya Appliances 121</t>
        </is>
      </c>
      <c r="C289" t="inlineStr">
        <is>
          <t>Home &amp; Kitchen</t>
        </is>
      </c>
      <c r="D289" s="24" t="n">
        <v>177809.36</v>
      </c>
      <c r="E289" s="24" t="n">
        <v>61546.36</v>
      </c>
      <c r="F289" t="n">
        <v>71</v>
      </c>
      <c r="G289" t="n">
        <v>60</v>
      </c>
      <c r="H289" t="n">
        <v>4</v>
      </c>
      <c r="I289" s="10">
        <f>IFERROR(E289/D289,0)</f>
        <v/>
      </c>
      <c r="J289" s="10">
        <f>IFERROR(H289/G289,0)</f>
        <v/>
      </c>
      <c r="K289">
        <f>_xlfn.RANK.EQ(D289,$D$5:$D$524,0)</f>
        <v/>
      </c>
      <c r="L289">
        <f>_xlfn.IFS(K289&lt;=20,"Top 20",K289&gt;500,"Bottom 20",TRUE,"Core")</f>
        <v/>
      </c>
      <c r="M289" s="10">
        <f>SUM($D$5:D289)/SUM($D$5:$D$524)</f>
        <v/>
      </c>
    </row>
    <row r="290">
      <c r="A290" t="inlineStr">
        <is>
          <t>P0446</t>
        </is>
      </c>
      <c r="B290" t="inlineStr">
        <is>
          <t>Veltrix Cycling 785</t>
        </is>
      </c>
      <c r="C290" t="inlineStr">
        <is>
          <t>Sports</t>
        </is>
      </c>
      <c r="D290" s="24" t="n">
        <v>177326.92</v>
      </c>
      <c r="E290" s="24" t="n">
        <v>65164.12</v>
      </c>
      <c r="F290" t="n">
        <v>105</v>
      </c>
      <c r="G290" t="n">
        <v>79</v>
      </c>
      <c r="H290" t="n">
        <v>10</v>
      </c>
      <c r="I290" s="10">
        <f>IFERROR(E290/D290,0)</f>
        <v/>
      </c>
      <c r="J290" s="10">
        <f>IFERROR(H290/G290,0)</f>
        <v/>
      </c>
      <c r="K290">
        <f>_xlfn.RANK.EQ(D290,$D$5:$D$524,0)</f>
        <v/>
      </c>
      <c r="L290">
        <f>_xlfn.IFS(K290&lt;=20,"Top 20",K290&gt;500,"Bottom 20",TRUE,"Core")</f>
        <v/>
      </c>
      <c r="M290" s="10">
        <f>SUM($D$5:D290)/SUM($D$5:$D$524)</f>
        <v/>
      </c>
    </row>
    <row r="291">
      <c r="A291" t="inlineStr">
        <is>
          <t>P0039</t>
        </is>
      </c>
      <c r="B291" t="inlineStr">
        <is>
          <t>Ember Men Apparel 154</t>
        </is>
      </c>
      <c r="C291" t="inlineStr">
        <is>
          <t>Fashion</t>
        </is>
      </c>
      <c r="D291" s="24" t="n">
        <v>176466.97</v>
      </c>
      <c r="E291" s="24" t="n">
        <v>76944.00999999999</v>
      </c>
      <c r="F291" t="n">
        <v>305</v>
      </c>
      <c r="G291" t="n">
        <v>247</v>
      </c>
      <c r="H291" t="n">
        <v>38</v>
      </c>
      <c r="I291" s="10">
        <f>IFERROR(E291/D291,0)</f>
        <v/>
      </c>
      <c r="J291" s="10">
        <f>IFERROR(H291/G291,0)</f>
        <v/>
      </c>
      <c r="K291">
        <f>_xlfn.RANK.EQ(D291,$D$5:$D$524,0)</f>
        <v/>
      </c>
      <c r="L291">
        <f>_xlfn.IFS(K291&lt;=20,"Top 20",K291&gt;500,"Bottom 20",TRUE,"Core")</f>
        <v/>
      </c>
      <c r="M291" s="10">
        <f>SUM($D$5:D291)/SUM($D$5:$D$524)</f>
        <v/>
      </c>
    </row>
    <row r="292">
      <c r="A292" t="inlineStr">
        <is>
          <t>P0184</t>
        </is>
      </c>
      <c r="B292" t="inlineStr">
        <is>
          <t>Veltrix Footwear 192</t>
        </is>
      </c>
      <c r="C292" t="inlineStr">
        <is>
          <t>Fashion</t>
        </is>
      </c>
      <c r="D292" s="24" t="n">
        <v>175523.62</v>
      </c>
      <c r="E292" s="24" t="n">
        <v>70748.67</v>
      </c>
      <c r="F292" t="n">
        <v>63</v>
      </c>
      <c r="G292" t="n">
        <v>54</v>
      </c>
      <c r="H292" t="n">
        <v>11</v>
      </c>
      <c r="I292" s="10">
        <f>IFERROR(E292/D292,0)</f>
        <v/>
      </c>
      <c r="J292" s="10">
        <f>IFERROR(H292/G292,0)</f>
        <v/>
      </c>
      <c r="K292">
        <f>_xlfn.RANK.EQ(D292,$D$5:$D$524,0)</f>
        <v/>
      </c>
      <c r="L292">
        <f>_xlfn.IFS(K292&lt;=20,"Top 20",K292&gt;500,"Bottom 20",TRUE,"Core")</f>
        <v/>
      </c>
      <c r="M292" s="10">
        <f>SUM($D$5:D292)/SUM($D$5:$D$524)</f>
        <v/>
      </c>
    </row>
    <row r="293">
      <c r="A293" t="inlineStr">
        <is>
          <t>P0010</t>
        </is>
      </c>
      <c r="B293" t="inlineStr">
        <is>
          <t>Solace Cookware 750</t>
        </is>
      </c>
      <c r="C293" t="inlineStr">
        <is>
          <t>Home &amp; Kitchen</t>
        </is>
      </c>
      <c r="D293" s="24" t="n">
        <v>174933.16</v>
      </c>
      <c r="E293" s="24" t="n">
        <v>52311.21</v>
      </c>
      <c r="F293" t="n">
        <v>157</v>
      </c>
      <c r="G293" t="n">
        <v>117</v>
      </c>
      <c r="H293" t="n">
        <v>5</v>
      </c>
      <c r="I293" s="10">
        <f>IFERROR(E293/D293,0)</f>
        <v/>
      </c>
      <c r="J293" s="10">
        <f>IFERROR(H293/G293,0)</f>
        <v/>
      </c>
      <c r="K293">
        <f>_xlfn.RANK.EQ(D293,$D$5:$D$524,0)</f>
        <v/>
      </c>
      <c r="L293">
        <f>_xlfn.IFS(K293&lt;=20,"Top 20",K293&gt;500,"Bottom 20",TRUE,"Core")</f>
        <v/>
      </c>
      <c r="M293" s="10">
        <f>SUM($D$5:D293)/SUM($D$5:$D$524)</f>
        <v/>
      </c>
    </row>
    <row r="294">
      <c r="A294" t="inlineStr">
        <is>
          <t>P0377</t>
        </is>
      </c>
      <c r="B294" t="inlineStr">
        <is>
          <t>Nexora Staples 868</t>
        </is>
      </c>
      <c r="C294" t="inlineStr">
        <is>
          <t>Grocery</t>
        </is>
      </c>
      <c r="D294" s="24" t="n">
        <v>173311.14</v>
      </c>
      <c r="E294" s="24" t="n">
        <v>27471.34</v>
      </c>
      <c r="F294" t="n">
        <v>470</v>
      </c>
      <c r="G294" t="n">
        <v>172</v>
      </c>
      <c r="H294" t="n">
        <v>6</v>
      </c>
      <c r="I294" s="10">
        <f>IFERROR(E294/D294,0)</f>
        <v/>
      </c>
      <c r="J294" s="10">
        <f>IFERROR(H294/G294,0)</f>
        <v/>
      </c>
      <c r="K294">
        <f>_xlfn.RANK.EQ(D294,$D$5:$D$524,0)</f>
        <v/>
      </c>
      <c r="L294">
        <f>_xlfn.IFS(K294&lt;=20,"Top 20",K294&gt;500,"Bottom 20",TRUE,"Core")</f>
        <v/>
      </c>
      <c r="M294" s="10">
        <f>SUM($D$5:D294)/SUM($D$5:$D$524)</f>
        <v/>
      </c>
    </row>
    <row r="295">
      <c r="A295" t="inlineStr">
        <is>
          <t>P0463</t>
        </is>
      </c>
      <c r="B295" t="inlineStr">
        <is>
          <t>Orbit Snacks 492</t>
        </is>
      </c>
      <c r="C295" t="inlineStr">
        <is>
          <t>Grocery</t>
        </is>
      </c>
      <c r="D295" s="24" t="n">
        <v>171754.32</v>
      </c>
      <c r="E295" s="24" t="n">
        <v>31154.26</v>
      </c>
      <c r="F295" t="n">
        <v>828</v>
      </c>
      <c r="G295" t="n">
        <v>324</v>
      </c>
      <c r="H295" t="n">
        <v>4</v>
      </c>
      <c r="I295" s="10">
        <f>IFERROR(E295/D295,0)</f>
        <v/>
      </c>
      <c r="J295" s="10">
        <f>IFERROR(H295/G295,0)</f>
        <v/>
      </c>
      <c r="K295">
        <f>_xlfn.RANK.EQ(D295,$D$5:$D$524,0)</f>
        <v/>
      </c>
      <c r="L295">
        <f>_xlfn.IFS(K295&lt;=20,"Top 20",K295&gt;500,"Bottom 20",TRUE,"Core")</f>
        <v/>
      </c>
      <c r="M295" s="10">
        <f>SUM($D$5:D295)/SUM($D$5:$D$524)</f>
        <v/>
      </c>
    </row>
    <row r="296">
      <c r="A296" t="inlineStr">
        <is>
          <t>P0443</t>
        </is>
      </c>
      <c r="B296" t="inlineStr">
        <is>
          <t>Orbit Cycling 289</t>
        </is>
      </c>
      <c r="C296" t="inlineStr">
        <is>
          <t>Sports</t>
        </is>
      </c>
      <c r="D296" s="24" t="n">
        <v>171607.33</v>
      </c>
      <c r="E296" s="24" t="n">
        <v>46815.06</v>
      </c>
      <c r="F296" t="n">
        <v>257</v>
      </c>
      <c r="G296" t="n">
        <v>210</v>
      </c>
      <c r="H296" t="n">
        <v>17</v>
      </c>
      <c r="I296" s="10">
        <f>IFERROR(E296/D296,0)</f>
        <v/>
      </c>
      <c r="J296" s="10">
        <f>IFERROR(H296/G296,0)</f>
        <v/>
      </c>
      <c r="K296">
        <f>_xlfn.RANK.EQ(D296,$D$5:$D$524,0)</f>
        <v/>
      </c>
      <c r="L296">
        <f>_xlfn.IFS(K296&lt;=20,"Top 20",K296&gt;500,"Bottom 20",TRUE,"Core")</f>
        <v/>
      </c>
      <c r="M296" s="10">
        <f>SUM($D$5:D296)/SUM($D$5:$D$524)</f>
        <v/>
      </c>
    </row>
    <row r="297">
      <c r="A297" t="inlineStr">
        <is>
          <t>P0342</t>
        </is>
      </c>
      <c r="B297" t="inlineStr">
        <is>
          <t>UrbanLeaf Staples 258</t>
        </is>
      </c>
      <c r="C297" t="inlineStr">
        <is>
          <t>Grocery</t>
        </is>
      </c>
      <c r="D297" s="24" t="n">
        <v>170602.98</v>
      </c>
      <c r="E297" s="24" t="n">
        <v>23788.79</v>
      </c>
      <c r="F297" t="n">
        <v>499</v>
      </c>
      <c r="G297" t="n">
        <v>193</v>
      </c>
      <c r="H297" t="n">
        <v>5</v>
      </c>
      <c r="I297" s="10">
        <f>IFERROR(E297/D297,0)</f>
        <v/>
      </c>
      <c r="J297" s="10">
        <f>IFERROR(H297/G297,0)</f>
        <v/>
      </c>
      <c r="K297">
        <f>_xlfn.RANK.EQ(D297,$D$5:$D$524,0)</f>
        <v/>
      </c>
      <c r="L297">
        <f>_xlfn.IFS(K297&lt;=20,"Top 20",K297&gt;500,"Bottom 20",TRUE,"Core")</f>
        <v/>
      </c>
      <c r="M297" s="10">
        <f>SUM($D$5:D297)/SUM($D$5:$D$524)</f>
        <v/>
      </c>
    </row>
    <row r="298">
      <c r="A298" t="inlineStr">
        <is>
          <t>P0224</t>
        </is>
      </c>
      <c r="B298" t="inlineStr">
        <is>
          <t>Aarav Snacks 293</t>
        </is>
      </c>
      <c r="C298" t="inlineStr">
        <is>
          <t>Grocery</t>
        </is>
      </c>
      <c r="D298" s="24" t="n">
        <v>170082.11</v>
      </c>
      <c r="E298" s="24" t="n">
        <v>14700.37</v>
      </c>
      <c r="F298" t="n">
        <v>454</v>
      </c>
      <c r="G298" t="n">
        <v>179</v>
      </c>
      <c r="H298" t="n">
        <v>0</v>
      </c>
      <c r="I298" s="10">
        <f>IFERROR(E298/D298,0)</f>
        <v/>
      </c>
      <c r="J298" s="10">
        <f>IFERROR(H298/G298,0)</f>
        <v/>
      </c>
      <c r="K298">
        <f>_xlfn.RANK.EQ(D298,$D$5:$D$524,0)</f>
        <v/>
      </c>
      <c r="L298">
        <f>_xlfn.IFS(K298&lt;=20,"Top 20",K298&gt;500,"Bottom 20",TRUE,"Core")</f>
        <v/>
      </c>
      <c r="M298" s="10">
        <f>SUM($D$5:D298)/SUM($D$5:$D$524)</f>
        <v/>
      </c>
    </row>
    <row r="299">
      <c r="A299" t="inlineStr">
        <is>
          <t>P0314</t>
        </is>
      </c>
      <c r="B299" t="inlineStr">
        <is>
          <t>Orbit Accessories 250</t>
        </is>
      </c>
      <c r="C299" t="inlineStr">
        <is>
          <t>Fashion</t>
        </is>
      </c>
      <c r="D299" s="24" t="n">
        <v>169934.89</v>
      </c>
      <c r="E299" s="24" t="n">
        <v>82165.75</v>
      </c>
      <c r="F299" t="n">
        <v>186</v>
      </c>
      <c r="G299" t="n">
        <v>145</v>
      </c>
      <c r="H299" t="n">
        <v>27</v>
      </c>
      <c r="I299" s="10">
        <f>IFERROR(E299/D299,0)</f>
        <v/>
      </c>
      <c r="J299" s="10">
        <f>IFERROR(H299/G299,0)</f>
        <v/>
      </c>
      <c r="K299">
        <f>_xlfn.RANK.EQ(D299,$D$5:$D$524,0)</f>
        <v/>
      </c>
      <c r="L299">
        <f>_xlfn.IFS(K299&lt;=20,"Top 20",K299&gt;500,"Bottom 20",TRUE,"Core")</f>
        <v/>
      </c>
      <c r="M299" s="10">
        <f>SUM($D$5:D299)/SUM($D$5:$D$524)</f>
        <v/>
      </c>
    </row>
    <row r="300">
      <c r="A300" t="inlineStr">
        <is>
          <t>P0264</t>
        </is>
      </c>
      <c r="B300" t="inlineStr">
        <is>
          <t>Mitti Smartphones 700</t>
        </is>
      </c>
      <c r="C300" t="inlineStr">
        <is>
          <t>Electronics</t>
        </is>
      </c>
      <c r="D300" s="24" t="n">
        <v>168214.16</v>
      </c>
      <c r="E300" s="24" t="n">
        <v>5187.4</v>
      </c>
      <c r="F300" t="n">
        <v>88</v>
      </c>
      <c r="G300" t="n">
        <v>74</v>
      </c>
      <c r="H300" t="n">
        <v>8</v>
      </c>
      <c r="I300" s="10">
        <f>IFERROR(E300/D300,0)</f>
        <v/>
      </c>
      <c r="J300" s="10">
        <f>IFERROR(H300/G300,0)</f>
        <v/>
      </c>
      <c r="K300">
        <f>_xlfn.RANK.EQ(D300,$D$5:$D$524,0)</f>
        <v/>
      </c>
      <c r="L300">
        <f>_xlfn.IFS(K300&lt;=20,"Top 20",K300&gt;500,"Bottom 20",TRUE,"Core")</f>
        <v/>
      </c>
      <c r="M300" s="10">
        <f>SUM($D$5:D300)/SUM($D$5:$D$524)</f>
        <v/>
      </c>
    </row>
    <row r="301">
      <c r="A301" t="inlineStr">
        <is>
          <t>P0134</t>
        </is>
      </c>
      <c r="B301" t="inlineStr">
        <is>
          <t>Solace Women Apparel 766</t>
        </is>
      </c>
      <c r="C301" t="inlineStr">
        <is>
          <t>Fashion</t>
        </is>
      </c>
      <c r="D301" s="24" t="n">
        <v>166170.12</v>
      </c>
      <c r="E301" s="24" t="n">
        <v>63680.37</v>
      </c>
      <c r="F301" t="n">
        <v>111</v>
      </c>
      <c r="G301" t="n">
        <v>89</v>
      </c>
      <c r="H301" t="n">
        <v>12</v>
      </c>
      <c r="I301" s="10">
        <f>IFERROR(E301/D301,0)</f>
        <v/>
      </c>
      <c r="J301" s="10">
        <f>IFERROR(H301/G301,0)</f>
        <v/>
      </c>
      <c r="K301">
        <f>_xlfn.RANK.EQ(D301,$D$5:$D$524,0)</f>
        <v/>
      </c>
      <c r="L301">
        <f>_xlfn.IFS(K301&lt;=20,"Top 20",K301&gt;500,"Bottom 20",TRUE,"Core")</f>
        <v/>
      </c>
      <c r="M301" s="10">
        <f>SUM($D$5:D301)/SUM($D$5:$D$524)</f>
        <v/>
      </c>
    </row>
    <row r="302">
      <c r="A302" t="inlineStr">
        <is>
          <t>P0306</t>
        </is>
      </c>
      <c r="B302" t="inlineStr">
        <is>
          <t>Orbit Furnishing 934</t>
        </is>
      </c>
      <c r="C302" t="inlineStr">
        <is>
          <t>Home &amp; Kitchen</t>
        </is>
      </c>
      <c r="D302" s="24" t="n">
        <v>164424.17</v>
      </c>
      <c r="E302" s="24" t="n">
        <v>43862.9</v>
      </c>
      <c r="F302" t="n">
        <v>86</v>
      </c>
      <c r="G302" t="n">
        <v>68</v>
      </c>
      <c r="H302" t="n">
        <v>3</v>
      </c>
      <c r="I302" s="10">
        <f>IFERROR(E302/D302,0)</f>
        <v/>
      </c>
      <c r="J302" s="10">
        <f>IFERROR(H302/G302,0)</f>
        <v/>
      </c>
      <c r="K302">
        <f>_xlfn.RANK.EQ(D302,$D$5:$D$524,0)</f>
        <v/>
      </c>
      <c r="L302">
        <f>_xlfn.IFS(K302&lt;=20,"Top 20",K302&gt;500,"Bottom 20",TRUE,"Core")</f>
        <v/>
      </c>
      <c r="M302" s="10">
        <f>SUM($D$5:D302)/SUM($D$5:$D$524)</f>
        <v/>
      </c>
    </row>
    <row r="303">
      <c r="A303" t="inlineStr">
        <is>
          <t>P0111</t>
        </is>
      </c>
      <c r="B303" t="inlineStr">
        <is>
          <t>Aarav Appliances 423</t>
        </is>
      </c>
      <c r="C303" t="inlineStr">
        <is>
          <t>Home &amp; Kitchen</t>
        </is>
      </c>
      <c r="D303" s="24" t="n">
        <v>164373.38</v>
      </c>
      <c r="E303" s="24" t="n">
        <v>62696.5</v>
      </c>
      <c r="F303" t="n">
        <v>116</v>
      </c>
      <c r="G303" t="n">
        <v>97</v>
      </c>
      <c r="H303" t="n">
        <v>11</v>
      </c>
      <c r="I303" s="10">
        <f>IFERROR(E303/D303,0)</f>
        <v/>
      </c>
      <c r="J303" s="10">
        <f>IFERROR(H303/G303,0)</f>
        <v/>
      </c>
      <c r="K303">
        <f>_xlfn.RANK.EQ(D303,$D$5:$D$524,0)</f>
        <v/>
      </c>
      <c r="L303">
        <f>_xlfn.IFS(K303&lt;=20,"Top 20",K303&gt;500,"Bottom 20",TRUE,"Core")</f>
        <v/>
      </c>
      <c r="M303" s="10">
        <f>SUM($D$5:D303)/SUM($D$5:$D$524)</f>
        <v/>
      </c>
    </row>
    <row r="304">
      <c r="A304" t="inlineStr">
        <is>
          <t>P0482</t>
        </is>
      </c>
      <c r="B304" t="inlineStr">
        <is>
          <t>Aarav Accessories 194</t>
        </is>
      </c>
      <c r="C304" t="inlineStr">
        <is>
          <t>Fashion</t>
        </is>
      </c>
      <c r="D304" s="24" t="n">
        <v>163124.09</v>
      </c>
      <c r="E304" s="24" t="n">
        <v>85117.99000000001</v>
      </c>
      <c r="F304" t="n">
        <v>224</v>
      </c>
      <c r="G304" t="n">
        <v>181</v>
      </c>
      <c r="H304" t="n">
        <v>34</v>
      </c>
      <c r="I304" s="10">
        <f>IFERROR(E304/D304,0)</f>
        <v/>
      </c>
      <c r="J304" s="10">
        <f>IFERROR(H304/G304,0)</f>
        <v/>
      </c>
      <c r="K304">
        <f>_xlfn.RANK.EQ(D304,$D$5:$D$524,0)</f>
        <v/>
      </c>
      <c r="L304">
        <f>_xlfn.IFS(K304&lt;=20,"Top 20",K304&gt;500,"Bottom 20",TRUE,"Core")</f>
        <v/>
      </c>
      <c r="M304" s="10">
        <f>SUM($D$5:D304)/SUM($D$5:$D$524)</f>
        <v/>
      </c>
    </row>
    <row r="305">
      <c r="A305" t="inlineStr">
        <is>
          <t>P0079</t>
        </is>
      </c>
      <c r="B305" t="inlineStr">
        <is>
          <t>Haveli Furnishing 786</t>
        </is>
      </c>
      <c r="C305" t="inlineStr">
        <is>
          <t>Home &amp; Kitchen</t>
        </is>
      </c>
      <c r="D305" s="24" t="n">
        <v>161829.39</v>
      </c>
      <c r="E305" s="24" t="n">
        <v>44083.41</v>
      </c>
      <c r="F305" t="n">
        <v>70</v>
      </c>
      <c r="G305" t="n">
        <v>58</v>
      </c>
      <c r="H305" t="n">
        <v>6</v>
      </c>
      <c r="I305" s="10">
        <f>IFERROR(E305/D305,0)</f>
        <v/>
      </c>
      <c r="J305" s="10">
        <f>IFERROR(H305/G305,0)</f>
        <v/>
      </c>
      <c r="K305">
        <f>_xlfn.RANK.EQ(D305,$D$5:$D$524,0)</f>
        <v/>
      </c>
      <c r="L305">
        <f>_xlfn.IFS(K305&lt;=20,"Top 20",K305&gt;500,"Bottom 20",TRUE,"Core")</f>
        <v/>
      </c>
      <c r="M305" s="10">
        <f>SUM($D$5:D305)/SUM($D$5:$D$524)</f>
        <v/>
      </c>
    </row>
    <row r="306">
      <c r="A306" t="inlineStr">
        <is>
          <t>P0399</t>
        </is>
      </c>
      <c r="B306" t="inlineStr">
        <is>
          <t>Solace Appliances 920</t>
        </is>
      </c>
      <c r="C306" t="inlineStr">
        <is>
          <t>Home &amp; Kitchen</t>
        </is>
      </c>
      <c r="D306" s="24" t="n">
        <v>161350.02</v>
      </c>
      <c r="E306" s="24" t="n">
        <v>60006.04</v>
      </c>
      <c r="F306" t="n">
        <v>90</v>
      </c>
      <c r="G306" t="n">
        <v>71</v>
      </c>
      <c r="H306" t="n">
        <v>7</v>
      </c>
      <c r="I306" s="10">
        <f>IFERROR(E306/D306,0)</f>
        <v/>
      </c>
      <c r="J306" s="10">
        <f>IFERROR(H306/G306,0)</f>
        <v/>
      </c>
      <c r="K306">
        <f>_xlfn.RANK.EQ(D306,$D$5:$D$524,0)</f>
        <v/>
      </c>
      <c r="L306">
        <f>_xlfn.IFS(K306&lt;=20,"Top 20",K306&gt;500,"Bottom 20",TRUE,"Core")</f>
        <v/>
      </c>
      <c r="M306" s="10">
        <f>SUM($D$5:D306)/SUM($D$5:$D$524)</f>
        <v/>
      </c>
    </row>
    <row r="307">
      <c r="A307" t="inlineStr">
        <is>
          <t>P0057</t>
        </is>
      </c>
      <c r="B307" t="inlineStr">
        <is>
          <t>Aarav Cookware 468</t>
        </is>
      </c>
      <c r="C307" t="inlineStr">
        <is>
          <t>Home &amp; Kitchen</t>
        </is>
      </c>
      <c r="D307" s="24" t="n">
        <v>158308.41</v>
      </c>
      <c r="E307" s="24" t="n">
        <v>54997.87</v>
      </c>
      <c r="F307" t="n">
        <v>244</v>
      </c>
      <c r="G307" t="n">
        <v>192</v>
      </c>
      <c r="H307" t="n">
        <v>10</v>
      </c>
      <c r="I307" s="10">
        <f>IFERROR(E307/D307,0)</f>
        <v/>
      </c>
      <c r="J307" s="10">
        <f>IFERROR(H307/G307,0)</f>
        <v/>
      </c>
      <c r="K307">
        <f>_xlfn.RANK.EQ(D307,$D$5:$D$524,0)</f>
        <v/>
      </c>
      <c r="L307">
        <f>_xlfn.IFS(K307&lt;=20,"Top 20",K307&gt;500,"Bottom 20",TRUE,"Core")</f>
        <v/>
      </c>
      <c r="M307" s="10">
        <f>SUM($D$5:D307)/SUM($D$5:$D$524)</f>
        <v/>
      </c>
    </row>
    <row r="308">
      <c r="A308" t="inlineStr">
        <is>
          <t>P0272</t>
        </is>
      </c>
      <c r="B308" t="inlineStr">
        <is>
          <t>Haveli Men Apparel 797</t>
        </is>
      </c>
      <c r="C308" t="inlineStr">
        <is>
          <t>Fashion</t>
        </is>
      </c>
      <c r="D308" s="24" t="n">
        <v>157866.58</v>
      </c>
      <c r="E308" s="24" t="n">
        <v>78270.24000000001</v>
      </c>
      <c r="F308" t="n">
        <v>326</v>
      </c>
      <c r="G308" t="n">
        <v>271</v>
      </c>
      <c r="H308" t="n">
        <v>35</v>
      </c>
      <c r="I308" s="10">
        <f>IFERROR(E308/D308,0)</f>
        <v/>
      </c>
      <c r="J308" s="10">
        <f>IFERROR(H308/G308,0)</f>
        <v/>
      </c>
      <c r="K308">
        <f>_xlfn.RANK.EQ(D308,$D$5:$D$524,0)</f>
        <v/>
      </c>
      <c r="L308">
        <f>_xlfn.IFS(K308&lt;=20,"Top 20",K308&gt;500,"Bottom 20",TRUE,"Core")</f>
        <v/>
      </c>
      <c r="M308" s="10">
        <f>SUM($D$5:D308)/SUM($D$5:$D$524)</f>
        <v/>
      </c>
    </row>
    <row r="309">
      <c r="A309" t="inlineStr">
        <is>
          <t>P0303</t>
        </is>
      </c>
      <c r="B309" t="inlineStr">
        <is>
          <t>Orbit Appliances 300</t>
        </is>
      </c>
      <c r="C309" t="inlineStr">
        <is>
          <t>Home &amp; Kitchen</t>
        </is>
      </c>
      <c r="D309" s="24" t="n">
        <v>155932.25</v>
      </c>
      <c r="E309" s="24" t="n">
        <v>40727.4</v>
      </c>
      <c r="F309" t="n">
        <v>100</v>
      </c>
      <c r="G309" t="n">
        <v>78</v>
      </c>
      <c r="H309" t="n">
        <v>3</v>
      </c>
      <c r="I309" s="10">
        <f>IFERROR(E309/D309,0)</f>
        <v/>
      </c>
      <c r="J309" s="10">
        <f>IFERROR(H309/G309,0)</f>
        <v/>
      </c>
      <c r="K309">
        <f>_xlfn.RANK.EQ(D309,$D$5:$D$524,0)</f>
        <v/>
      </c>
      <c r="L309">
        <f>_xlfn.IFS(K309&lt;=20,"Top 20",K309&gt;500,"Bottom 20",TRUE,"Core")</f>
        <v/>
      </c>
      <c r="M309" s="10">
        <f>SUM($D$5:D309)/SUM($D$5:$D$524)</f>
        <v/>
      </c>
    </row>
    <row r="310">
      <c r="A310" t="inlineStr">
        <is>
          <t>P0356</t>
        </is>
      </c>
      <c r="B310" t="inlineStr">
        <is>
          <t>UrbanLeaf Furnishing 372</t>
        </is>
      </c>
      <c r="C310" t="inlineStr">
        <is>
          <t>Home &amp; Kitchen</t>
        </is>
      </c>
      <c r="D310" s="24" t="n">
        <v>154823.72</v>
      </c>
      <c r="E310" s="24" t="n">
        <v>61403.9</v>
      </c>
      <c r="F310" t="n">
        <v>54</v>
      </c>
      <c r="G310" t="n">
        <v>43</v>
      </c>
      <c r="H310" t="n">
        <v>2</v>
      </c>
      <c r="I310" s="10">
        <f>IFERROR(E310/D310,0)</f>
        <v/>
      </c>
      <c r="J310" s="10">
        <f>IFERROR(H310/G310,0)</f>
        <v/>
      </c>
      <c r="K310">
        <f>_xlfn.RANK.EQ(D310,$D$5:$D$524,0)</f>
        <v/>
      </c>
      <c r="L310">
        <f>_xlfn.IFS(K310&lt;=20,"Top 20",K310&gt;500,"Bottom 20",TRUE,"Core")</f>
        <v/>
      </c>
      <c r="M310" s="10">
        <f>SUM($D$5:D310)/SUM($D$5:$D$524)</f>
        <v/>
      </c>
    </row>
    <row r="311">
      <c r="A311" t="inlineStr">
        <is>
          <t>P0445</t>
        </is>
      </c>
      <c r="B311" t="inlineStr">
        <is>
          <t>Haveli Footwear 655</t>
        </is>
      </c>
      <c r="C311" t="inlineStr">
        <is>
          <t>Fashion</t>
        </is>
      </c>
      <c r="D311" s="24" t="n">
        <v>153718.99</v>
      </c>
      <c r="E311" s="24" t="n">
        <v>58113.97</v>
      </c>
      <c r="F311" t="n">
        <v>63</v>
      </c>
      <c r="G311" t="n">
        <v>47</v>
      </c>
      <c r="H311" t="n">
        <v>7</v>
      </c>
      <c r="I311" s="10">
        <f>IFERROR(E311/D311,0)</f>
        <v/>
      </c>
      <c r="J311" s="10">
        <f>IFERROR(H311/G311,0)</f>
        <v/>
      </c>
      <c r="K311">
        <f>_xlfn.RANK.EQ(D311,$D$5:$D$524,0)</f>
        <v/>
      </c>
      <c r="L311">
        <f>_xlfn.IFS(K311&lt;=20,"Top 20",K311&gt;500,"Bottom 20",TRUE,"Core")</f>
        <v/>
      </c>
      <c r="M311" s="10">
        <f>SUM($D$5:D311)/SUM($D$5:$D$524)</f>
        <v/>
      </c>
    </row>
    <row r="312">
      <c r="A312" t="inlineStr">
        <is>
          <t>P0481</t>
        </is>
      </c>
      <c r="B312" t="inlineStr">
        <is>
          <t>Orbit Storage 817</t>
        </is>
      </c>
      <c r="C312" t="inlineStr">
        <is>
          <t>Home &amp; Kitchen</t>
        </is>
      </c>
      <c r="D312" s="24" t="n">
        <v>152880.87</v>
      </c>
      <c r="E312" s="24" t="n">
        <v>41604.5</v>
      </c>
      <c r="F312" t="n">
        <v>70</v>
      </c>
      <c r="G312" t="n">
        <v>58</v>
      </c>
      <c r="H312" t="n">
        <v>2</v>
      </c>
      <c r="I312" s="10">
        <f>IFERROR(E312/D312,0)</f>
        <v/>
      </c>
      <c r="J312" s="10">
        <f>IFERROR(H312/G312,0)</f>
        <v/>
      </c>
      <c r="K312">
        <f>_xlfn.RANK.EQ(D312,$D$5:$D$524,0)</f>
        <v/>
      </c>
      <c r="L312">
        <f>_xlfn.IFS(K312&lt;=20,"Top 20",K312&gt;500,"Bottom 20",TRUE,"Core")</f>
        <v/>
      </c>
      <c r="M312" s="10">
        <f>SUM($D$5:D312)/SUM($D$5:$D$524)</f>
        <v/>
      </c>
    </row>
    <row r="313">
      <c r="A313" t="inlineStr">
        <is>
          <t>P0363</t>
        </is>
      </c>
      <c r="B313" t="inlineStr">
        <is>
          <t>Kavya Accessories 633</t>
        </is>
      </c>
      <c r="C313" t="inlineStr">
        <is>
          <t>Electronics</t>
        </is>
      </c>
      <c r="D313" s="24" t="n">
        <v>151957.09</v>
      </c>
      <c r="E313" s="24" t="n">
        <v>12427.43</v>
      </c>
      <c r="F313" t="n">
        <v>82</v>
      </c>
      <c r="G313" t="n">
        <v>67</v>
      </c>
      <c r="H313" t="n">
        <v>3</v>
      </c>
      <c r="I313" s="10">
        <f>IFERROR(E313/D313,0)</f>
        <v/>
      </c>
      <c r="J313" s="10">
        <f>IFERROR(H313/G313,0)</f>
        <v/>
      </c>
      <c r="K313">
        <f>_xlfn.RANK.EQ(D313,$D$5:$D$524,0)</f>
        <v/>
      </c>
      <c r="L313">
        <f>_xlfn.IFS(K313&lt;=20,"Top 20",K313&gt;500,"Bottom 20",TRUE,"Core")</f>
        <v/>
      </c>
      <c r="M313" s="10">
        <f>SUM($D$5:D313)/SUM($D$5:$D$524)</f>
        <v/>
      </c>
    </row>
    <row r="314">
      <c r="A314" t="inlineStr">
        <is>
          <t>P0253</t>
        </is>
      </c>
      <c r="B314" t="inlineStr">
        <is>
          <t>Aarav Storage 480</t>
        </is>
      </c>
      <c r="C314" t="inlineStr">
        <is>
          <t>Home &amp; Kitchen</t>
        </is>
      </c>
      <c r="D314" s="24" t="n">
        <v>151149.05</v>
      </c>
      <c r="E314" s="24" t="n">
        <v>58046.79</v>
      </c>
      <c r="F314" t="n">
        <v>209</v>
      </c>
      <c r="G314" t="n">
        <v>163</v>
      </c>
      <c r="H314" t="n">
        <v>11</v>
      </c>
      <c r="I314" s="10">
        <f>IFERROR(E314/D314,0)</f>
        <v/>
      </c>
      <c r="J314" s="10">
        <f>IFERROR(H314/G314,0)</f>
        <v/>
      </c>
      <c r="K314">
        <f>_xlfn.RANK.EQ(D314,$D$5:$D$524,0)</f>
        <v/>
      </c>
      <c r="L314">
        <f>_xlfn.IFS(K314&lt;=20,"Top 20",K314&gt;500,"Bottom 20",TRUE,"Core")</f>
        <v/>
      </c>
      <c r="M314" s="10">
        <f>SUM($D$5:D314)/SUM($D$5:$D$524)</f>
        <v/>
      </c>
    </row>
    <row r="315">
      <c r="A315" t="inlineStr">
        <is>
          <t>P0500</t>
        </is>
      </c>
      <c r="B315" t="inlineStr">
        <is>
          <t>Pragati Appliances 562</t>
        </is>
      </c>
      <c r="C315" t="inlineStr">
        <is>
          <t>Home &amp; Kitchen</t>
        </is>
      </c>
      <c r="D315" s="24" t="n">
        <v>149067.68</v>
      </c>
      <c r="E315" s="24" t="n">
        <v>43950.18</v>
      </c>
      <c r="F315" t="n">
        <v>439</v>
      </c>
      <c r="G315" t="n">
        <v>359</v>
      </c>
      <c r="H315" t="n">
        <v>19</v>
      </c>
      <c r="I315" s="10">
        <f>IFERROR(E315/D315,0)</f>
        <v/>
      </c>
      <c r="J315" s="10">
        <f>IFERROR(H315/G315,0)</f>
        <v/>
      </c>
      <c r="K315">
        <f>_xlfn.RANK.EQ(D315,$D$5:$D$524,0)</f>
        <v/>
      </c>
      <c r="L315">
        <f>_xlfn.IFS(K315&lt;=20,"Top 20",K315&gt;500,"Bottom 20",TRUE,"Core")</f>
        <v/>
      </c>
      <c r="M315" s="10">
        <f>SUM($D$5:D315)/SUM($D$5:$D$524)</f>
        <v/>
      </c>
    </row>
    <row r="316">
      <c r="A316" t="inlineStr">
        <is>
          <t>P0151</t>
        </is>
      </c>
      <c r="B316" t="inlineStr">
        <is>
          <t>Kriti Academic 555</t>
        </is>
      </c>
      <c r="C316" t="inlineStr">
        <is>
          <t>Books</t>
        </is>
      </c>
      <c r="D316" s="24" t="n">
        <v>146598.34</v>
      </c>
      <c r="E316" s="24" t="n">
        <v>39868.38</v>
      </c>
      <c r="F316" t="n">
        <v>264</v>
      </c>
      <c r="G316" t="n">
        <v>204</v>
      </c>
      <c r="H316" t="n">
        <v>10</v>
      </c>
      <c r="I316" s="10">
        <f>IFERROR(E316/D316,0)</f>
        <v/>
      </c>
      <c r="J316" s="10">
        <f>IFERROR(H316/G316,0)</f>
        <v/>
      </c>
      <c r="K316">
        <f>_xlfn.RANK.EQ(D316,$D$5:$D$524,0)</f>
        <v/>
      </c>
      <c r="L316">
        <f>_xlfn.IFS(K316&lt;=20,"Top 20",K316&gt;500,"Bottom 20",TRUE,"Core")</f>
        <v/>
      </c>
      <c r="M316" s="10">
        <f>SUM($D$5:D316)/SUM($D$5:$D$524)</f>
        <v/>
      </c>
    </row>
    <row r="317">
      <c r="A317" t="inlineStr">
        <is>
          <t>P0278</t>
        </is>
      </c>
      <c r="B317" t="inlineStr">
        <is>
          <t>Pragati Furnishing 248</t>
        </is>
      </c>
      <c r="C317" t="inlineStr">
        <is>
          <t>Home &amp; Kitchen</t>
        </is>
      </c>
      <c r="D317" s="24" t="n">
        <v>146325.48</v>
      </c>
      <c r="E317" s="24" t="n">
        <v>35845.71</v>
      </c>
      <c r="F317" t="n">
        <v>152</v>
      </c>
      <c r="G317" t="n">
        <v>117</v>
      </c>
      <c r="H317" t="n">
        <v>6</v>
      </c>
      <c r="I317" s="10">
        <f>IFERROR(E317/D317,0)</f>
        <v/>
      </c>
      <c r="J317" s="10">
        <f>IFERROR(H317/G317,0)</f>
        <v/>
      </c>
      <c r="K317">
        <f>_xlfn.RANK.EQ(D317,$D$5:$D$524,0)</f>
        <v/>
      </c>
      <c r="L317">
        <f>_xlfn.IFS(K317&lt;=20,"Top 20",K317&gt;500,"Bottom 20",TRUE,"Core")</f>
        <v/>
      </c>
      <c r="M317" s="10">
        <f>SUM($D$5:D317)/SUM($D$5:$D$524)</f>
        <v/>
      </c>
    </row>
    <row r="318">
      <c r="A318" t="inlineStr">
        <is>
          <t>P0497</t>
        </is>
      </c>
      <c r="B318" t="inlineStr">
        <is>
          <t>UrbanLeaf Cookware 415</t>
        </is>
      </c>
      <c r="C318" t="inlineStr">
        <is>
          <t>Home &amp; Kitchen</t>
        </is>
      </c>
      <c r="D318" s="24" t="n">
        <v>144927.67</v>
      </c>
      <c r="E318" s="24" t="n">
        <v>53684.61</v>
      </c>
      <c r="F318" t="n">
        <v>146</v>
      </c>
      <c r="G318" t="n">
        <v>115</v>
      </c>
      <c r="H318" t="n">
        <v>6</v>
      </c>
      <c r="I318" s="10">
        <f>IFERROR(E318/D318,0)</f>
        <v/>
      </c>
      <c r="J318" s="10">
        <f>IFERROR(H318/G318,0)</f>
        <v/>
      </c>
      <c r="K318">
        <f>_xlfn.RANK.EQ(D318,$D$5:$D$524,0)</f>
        <v/>
      </c>
      <c r="L318">
        <f>_xlfn.IFS(K318&lt;=20,"Top 20",K318&gt;500,"Bottom 20",TRUE,"Core")</f>
        <v/>
      </c>
      <c r="M318" s="10">
        <f>SUM($D$5:D318)/SUM($D$5:$D$524)</f>
        <v/>
      </c>
    </row>
    <row r="319">
      <c r="A319" t="inlineStr">
        <is>
          <t>P0295</t>
        </is>
      </c>
      <c r="B319" t="inlineStr">
        <is>
          <t>Vayu Children 419</t>
        </is>
      </c>
      <c r="C319" t="inlineStr">
        <is>
          <t>Books</t>
        </is>
      </c>
      <c r="D319" s="24" t="n">
        <v>143508.22</v>
      </c>
      <c r="E319" s="24" t="n">
        <v>39884.75</v>
      </c>
      <c r="F319" t="n">
        <v>128</v>
      </c>
      <c r="G319" t="n">
        <v>103</v>
      </c>
      <c r="H319" t="n">
        <v>4</v>
      </c>
      <c r="I319" s="10">
        <f>IFERROR(E319/D319,0)</f>
        <v/>
      </c>
      <c r="J319" s="10">
        <f>IFERROR(H319/G319,0)</f>
        <v/>
      </c>
      <c r="K319">
        <f>_xlfn.RANK.EQ(D319,$D$5:$D$524,0)</f>
        <v/>
      </c>
      <c r="L319">
        <f>_xlfn.IFS(K319&lt;=20,"Top 20",K319&gt;500,"Bottom 20",TRUE,"Core")</f>
        <v/>
      </c>
      <c r="M319" s="10">
        <f>SUM($D$5:D319)/SUM($D$5:$D$524)</f>
        <v/>
      </c>
    </row>
    <row r="320">
      <c r="A320" t="inlineStr">
        <is>
          <t>P0143</t>
        </is>
      </c>
      <c r="B320" t="inlineStr">
        <is>
          <t>UrbanLeaf Beverages 374</t>
        </is>
      </c>
      <c r="C320" t="inlineStr">
        <is>
          <t>Grocery</t>
        </is>
      </c>
      <c r="D320" s="24" t="n">
        <v>143421.06</v>
      </c>
      <c r="E320" s="24" t="n">
        <v>24936.69</v>
      </c>
      <c r="F320" t="n">
        <v>398</v>
      </c>
      <c r="G320" t="n">
        <v>163</v>
      </c>
      <c r="H320" t="n">
        <v>0</v>
      </c>
      <c r="I320" s="10">
        <f>IFERROR(E320/D320,0)</f>
        <v/>
      </c>
      <c r="J320" s="10">
        <f>IFERROR(H320/G320,0)</f>
        <v/>
      </c>
      <c r="K320">
        <f>_xlfn.RANK.EQ(D320,$D$5:$D$524,0)</f>
        <v/>
      </c>
      <c r="L320">
        <f>_xlfn.IFS(K320&lt;=20,"Top 20",K320&gt;500,"Bottom 20",TRUE,"Core")</f>
        <v/>
      </c>
      <c r="M320" s="10">
        <f>SUM($D$5:D320)/SUM($D$5:$D$524)</f>
        <v/>
      </c>
    </row>
    <row r="321">
      <c r="A321" t="inlineStr">
        <is>
          <t>P0447</t>
        </is>
      </c>
      <c r="B321" t="inlineStr">
        <is>
          <t>Solace Staples 841</t>
        </is>
      </c>
      <c r="C321" t="inlineStr">
        <is>
          <t>Grocery</t>
        </is>
      </c>
      <c r="D321" s="24" t="n">
        <v>143315.1</v>
      </c>
      <c r="E321" s="24" t="n">
        <v>14751.51</v>
      </c>
      <c r="F321" t="n">
        <v>320</v>
      </c>
      <c r="G321" t="n">
        <v>120</v>
      </c>
      <c r="H321" t="n">
        <v>3</v>
      </c>
      <c r="I321" s="10">
        <f>IFERROR(E321/D321,0)</f>
        <v/>
      </c>
      <c r="J321" s="10">
        <f>IFERROR(H321/G321,0)</f>
        <v/>
      </c>
      <c r="K321">
        <f>_xlfn.RANK.EQ(D321,$D$5:$D$524,0)</f>
        <v/>
      </c>
      <c r="L321">
        <f>_xlfn.IFS(K321&lt;=20,"Top 20",K321&gt;500,"Bottom 20",TRUE,"Core")</f>
        <v/>
      </c>
      <c r="M321" s="10">
        <f>SUM($D$5:D321)/SUM($D$5:$D$524)</f>
        <v/>
      </c>
    </row>
    <row r="322">
      <c r="A322" t="inlineStr">
        <is>
          <t>P0144</t>
        </is>
      </c>
      <c r="B322" t="inlineStr">
        <is>
          <t>Lumio Haircare 691</t>
        </is>
      </c>
      <c r="C322" t="inlineStr">
        <is>
          <t>Beauty</t>
        </is>
      </c>
      <c r="D322" s="24" t="n">
        <v>142686.47</v>
      </c>
      <c r="E322" s="24" t="n">
        <v>67670.66</v>
      </c>
      <c r="F322" t="n">
        <v>266</v>
      </c>
      <c r="G322" t="n">
        <v>216</v>
      </c>
      <c r="H322" t="n">
        <v>11</v>
      </c>
      <c r="I322" s="10">
        <f>IFERROR(E322/D322,0)</f>
        <v/>
      </c>
      <c r="J322" s="10">
        <f>IFERROR(H322/G322,0)</f>
        <v/>
      </c>
      <c r="K322">
        <f>_xlfn.RANK.EQ(D322,$D$5:$D$524,0)</f>
        <v/>
      </c>
      <c r="L322">
        <f>_xlfn.IFS(K322&lt;=20,"Top 20",K322&gt;500,"Bottom 20",TRUE,"Core")</f>
        <v/>
      </c>
      <c r="M322" s="10">
        <f>SUM($D$5:D322)/SUM($D$5:$D$524)</f>
        <v/>
      </c>
    </row>
    <row r="323">
      <c r="A323" t="inlineStr">
        <is>
          <t>P0468</t>
        </is>
      </c>
      <c r="B323" t="inlineStr">
        <is>
          <t>Aarav Snacks 721</t>
        </is>
      </c>
      <c r="C323" t="inlineStr">
        <is>
          <t>Grocery</t>
        </is>
      </c>
      <c r="D323" s="24" t="n">
        <v>141681.68</v>
      </c>
      <c r="E323" s="24" t="n">
        <v>12865.84</v>
      </c>
      <c r="F323" t="n">
        <v>308</v>
      </c>
      <c r="G323" t="n">
        <v>113</v>
      </c>
      <c r="H323" t="n">
        <v>2</v>
      </c>
      <c r="I323" s="10">
        <f>IFERROR(E323/D323,0)</f>
        <v/>
      </c>
      <c r="J323" s="10">
        <f>IFERROR(H323/G323,0)</f>
        <v/>
      </c>
      <c r="K323">
        <f>_xlfn.RANK.EQ(D323,$D$5:$D$524,0)</f>
        <v/>
      </c>
      <c r="L323">
        <f>_xlfn.IFS(K323&lt;=20,"Top 20",K323&gt;500,"Bottom 20",TRUE,"Core")</f>
        <v/>
      </c>
      <c r="M323" s="10">
        <f>SUM($D$5:D323)/SUM($D$5:$D$524)</f>
        <v/>
      </c>
    </row>
    <row r="324">
      <c r="A324" t="inlineStr">
        <is>
          <t>P0106</t>
        </is>
      </c>
      <c r="B324" t="inlineStr">
        <is>
          <t>Solace Outdoor 684</t>
        </is>
      </c>
      <c r="C324" t="inlineStr">
        <is>
          <t>Sports</t>
        </is>
      </c>
      <c r="D324" s="24" t="n">
        <v>141114.68</v>
      </c>
      <c r="E324" s="24" t="n">
        <v>52370.21</v>
      </c>
      <c r="F324" t="n">
        <v>218</v>
      </c>
      <c r="G324" t="n">
        <v>175</v>
      </c>
      <c r="H324" t="n">
        <v>8</v>
      </c>
      <c r="I324" s="10">
        <f>IFERROR(E324/D324,0)</f>
        <v/>
      </c>
      <c r="J324" s="10">
        <f>IFERROR(H324/G324,0)</f>
        <v/>
      </c>
      <c r="K324">
        <f>_xlfn.RANK.EQ(D324,$D$5:$D$524,0)</f>
        <v/>
      </c>
      <c r="L324">
        <f>_xlfn.IFS(K324&lt;=20,"Top 20",K324&gt;500,"Bottom 20",TRUE,"Core")</f>
        <v/>
      </c>
      <c r="M324" s="10">
        <f>SUM($D$5:D324)/SUM($D$5:$D$524)</f>
        <v/>
      </c>
    </row>
    <row r="325">
      <c r="A325" t="inlineStr">
        <is>
          <t>P0166</t>
        </is>
      </c>
      <c r="B325" t="inlineStr">
        <is>
          <t>Veltrix Ethnic Wear 139</t>
        </is>
      </c>
      <c r="C325" t="inlineStr">
        <is>
          <t>Fashion</t>
        </is>
      </c>
      <c r="D325" s="24" t="n">
        <v>139846.38</v>
      </c>
      <c r="E325" s="24" t="n">
        <v>71586.14999999999</v>
      </c>
      <c r="F325" t="n">
        <v>139</v>
      </c>
      <c r="G325" t="n">
        <v>107</v>
      </c>
      <c r="H325" t="n">
        <v>14</v>
      </c>
      <c r="I325" s="10">
        <f>IFERROR(E325/D325,0)</f>
        <v/>
      </c>
      <c r="J325" s="10">
        <f>IFERROR(H325/G325,0)</f>
        <v/>
      </c>
      <c r="K325">
        <f>_xlfn.RANK.EQ(D325,$D$5:$D$524,0)</f>
        <v/>
      </c>
      <c r="L325">
        <f>_xlfn.IFS(K325&lt;=20,"Top 20",K325&gt;500,"Bottom 20",TRUE,"Core")</f>
        <v/>
      </c>
      <c r="M325" s="10">
        <f>SUM($D$5:D325)/SUM($D$5:$D$524)</f>
        <v/>
      </c>
    </row>
    <row r="326">
      <c r="A326" t="inlineStr">
        <is>
          <t>P0496</t>
        </is>
      </c>
      <c r="B326" t="inlineStr">
        <is>
          <t>Veltrix Appliances 423</t>
        </is>
      </c>
      <c r="C326" t="inlineStr">
        <is>
          <t>Home &amp; Kitchen</t>
        </is>
      </c>
      <c r="D326" s="24" t="n">
        <v>138640.55</v>
      </c>
      <c r="E326" s="24" t="n">
        <v>36134.96</v>
      </c>
      <c r="F326" t="n">
        <v>222</v>
      </c>
      <c r="G326" t="n">
        <v>179</v>
      </c>
      <c r="H326" t="n">
        <v>8</v>
      </c>
      <c r="I326" s="10">
        <f>IFERROR(E326/D326,0)</f>
        <v/>
      </c>
      <c r="J326" s="10">
        <f>IFERROR(H326/G326,0)</f>
        <v/>
      </c>
      <c r="K326">
        <f>_xlfn.RANK.EQ(D326,$D$5:$D$524,0)</f>
        <v/>
      </c>
      <c r="L326">
        <f>_xlfn.IFS(K326&lt;=20,"Top 20",K326&gt;500,"Bottom 20",TRUE,"Core")</f>
        <v/>
      </c>
      <c r="M326" s="10">
        <f>SUM($D$5:D326)/SUM($D$5:$D$524)</f>
        <v/>
      </c>
    </row>
    <row r="327">
      <c r="A327" t="inlineStr">
        <is>
          <t>P0492</t>
        </is>
      </c>
      <c r="B327" t="inlineStr">
        <is>
          <t>UrbanLeaf Makeup 277</t>
        </is>
      </c>
      <c r="C327" t="inlineStr">
        <is>
          <t>Beauty</t>
        </is>
      </c>
      <c r="D327" s="24" t="n">
        <v>136501.76</v>
      </c>
      <c r="E327" s="24" t="n">
        <v>58962.95</v>
      </c>
      <c r="F327" t="n">
        <v>145</v>
      </c>
      <c r="G327" t="n">
        <v>114</v>
      </c>
      <c r="H327" t="n">
        <v>6</v>
      </c>
      <c r="I327" s="10">
        <f>IFERROR(E327/D327,0)</f>
        <v/>
      </c>
      <c r="J327" s="10">
        <f>IFERROR(H327/G327,0)</f>
        <v/>
      </c>
      <c r="K327">
        <f>_xlfn.RANK.EQ(D327,$D$5:$D$524,0)</f>
        <v/>
      </c>
      <c r="L327">
        <f>_xlfn.IFS(K327&lt;=20,"Top 20",K327&gt;500,"Bottom 20",TRUE,"Core")</f>
        <v/>
      </c>
      <c r="M327" s="10">
        <f>SUM($D$5:D327)/SUM($D$5:$D$524)</f>
        <v/>
      </c>
    </row>
    <row r="328">
      <c r="A328" t="inlineStr">
        <is>
          <t>P0022</t>
        </is>
      </c>
      <c r="B328" t="inlineStr">
        <is>
          <t>Ember Women Apparel 166</t>
        </is>
      </c>
      <c r="C328" t="inlineStr">
        <is>
          <t>Fashion</t>
        </is>
      </c>
      <c r="D328" s="24" t="n">
        <v>136468.76</v>
      </c>
      <c r="E328" s="24" t="n">
        <v>53048.15</v>
      </c>
      <c r="F328" t="n">
        <v>132</v>
      </c>
      <c r="G328" t="n">
        <v>112</v>
      </c>
      <c r="H328" t="n">
        <v>15</v>
      </c>
      <c r="I328" s="10">
        <f>IFERROR(E328/D328,0)</f>
        <v/>
      </c>
      <c r="J328" s="10">
        <f>IFERROR(H328/G328,0)</f>
        <v/>
      </c>
      <c r="K328">
        <f>_xlfn.RANK.EQ(D328,$D$5:$D$524,0)</f>
        <v/>
      </c>
      <c r="L328">
        <f>_xlfn.IFS(K328&lt;=20,"Top 20",K328&gt;500,"Bottom 20",TRUE,"Core")</f>
        <v/>
      </c>
      <c r="M328" s="10">
        <f>SUM($D$5:D328)/SUM($D$5:$D$524)</f>
        <v/>
      </c>
    </row>
    <row r="329">
      <c r="A329" t="inlineStr">
        <is>
          <t>P0323</t>
        </is>
      </c>
      <c r="B329" t="inlineStr">
        <is>
          <t>Orbit Accessories 963</t>
        </is>
      </c>
      <c r="C329" t="inlineStr">
        <is>
          <t>Fashion</t>
        </is>
      </c>
      <c r="D329" s="24" t="n">
        <v>136456.95</v>
      </c>
      <c r="E329" s="24" t="n">
        <v>55259.69</v>
      </c>
      <c r="F329" t="n">
        <v>145</v>
      </c>
      <c r="G329" t="n">
        <v>119</v>
      </c>
      <c r="H329" t="n">
        <v>16</v>
      </c>
      <c r="I329" s="10">
        <f>IFERROR(E329/D329,0)</f>
        <v/>
      </c>
      <c r="J329" s="10">
        <f>IFERROR(H329/G329,0)</f>
        <v/>
      </c>
      <c r="K329">
        <f>_xlfn.RANK.EQ(D329,$D$5:$D$524,0)</f>
        <v/>
      </c>
      <c r="L329">
        <f>_xlfn.IFS(K329&lt;=20,"Top 20",K329&gt;500,"Bottom 20",TRUE,"Core")</f>
        <v/>
      </c>
      <c r="M329" s="10">
        <f>SUM($D$5:D329)/SUM($D$5:$D$524)</f>
        <v/>
      </c>
    </row>
    <row r="330">
      <c r="A330" t="inlineStr">
        <is>
          <t>P0405</t>
        </is>
      </c>
      <c r="B330" t="inlineStr">
        <is>
          <t>Vayu Staples 500</t>
        </is>
      </c>
      <c r="C330" t="inlineStr">
        <is>
          <t>Grocery</t>
        </is>
      </c>
      <c r="D330" s="24" t="n">
        <v>135492.05</v>
      </c>
      <c r="E330" s="24" t="n">
        <v>9844.790000000001</v>
      </c>
      <c r="F330" t="n">
        <v>1000</v>
      </c>
      <c r="G330" t="n">
        <v>391</v>
      </c>
      <c r="H330" t="n">
        <v>4</v>
      </c>
      <c r="I330" s="10">
        <f>IFERROR(E330/D330,0)</f>
        <v/>
      </c>
      <c r="J330" s="10">
        <f>IFERROR(H330/G330,0)</f>
        <v/>
      </c>
      <c r="K330">
        <f>_xlfn.RANK.EQ(D330,$D$5:$D$524,0)</f>
        <v/>
      </c>
      <c r="L330">
        <f>_xlfn.IFS(K330&lt;=20,"Top 20",K330&gt;500,"Bottom 20",TRUE,"Core")</f>
        <v/>
      </c>
      <c r="M330" s="10">
        <f>SUM($D$5:D330)/SUM($D$5:$D$524)</f>
        <v/>
      </c>
    </row>
    <row r="331">
      <c r="A331" t="inlineStr">
        <is>
          <t>P0078</t>
        </is>
      </c>
      <c r="B331" t="inlineStr">
        <is>
          <t>Kriti Fragrance 266</t>
        </is>
      </c>
      <c r="C331" t="inlineStr">
        <is>
          <t>Beauty</t>
        </is>
      </c>
      <c r="D331" s="24" t="n">
        <v>135193.67</v>
      </c>
      <c r="E331" s="24" t="n">
        <v>54468.06</v>
      </c>
      <c r="F331" t="n">
        <v>234</v>
      </c>
      <c r="G331" t="n">
        <v>184</v>
      </c>
      <c r="H331" t="n">
        <v>5</v>
      </c>
      <c r="I331" s="10">
        <f>IFERROR(E331/D331,0)</f>
        <v/>
      </c>
      <c r="J331" s="10">
        <f>IFERROR(H331/G331,0)</f>
        <v/>
      </c>
      <c r="K331">
        <f>_xlfn.RANK.EQ(D331,$D$5:$D$524,0)</f>
        <v/>
      </c>
      <c r="L331">
        <f>_xlfn.IFS(K331&lt;=20,"Top 20",K331&gt;500,"Bottom 20",TRUE,"Core")</f>
        <v/>
      </c>
      <c r="M331" s="10">
        <f>SUM($D$5:D331)/SUM($D$5:$D$524)</f>
        <v/>
      </c>
    </row>
    <row r="332">
      <c r="A332" t="inlineStr">
        <is>
          <t>P0461</t>
        </is>
      </c>
      <c r="B332" t="inlineStr">
        <is>
          <t>Trendo Haircare 877</t>
        </is>
      </c>
      <c r="C332" t="inlineStr">
        <is>
          <t>Beauty</t>
        </is>
      </c>
      <c r="D332" s="24" t="n">
        <v>134933.85</v>
      </c>
      <c r="E332" s="24" t="n">
        <v>62702.31</v>
      </c>
      <c r="F332" t="n">
        <v>120</v>
      </c>
      <c r="G332" t="n">
        <v>90</v>
      </c>
      <c r="H332" t="n">
        <v>2</v>
      </c>
      <c r="I332" s="10">
        <f>IFERROR(E332/D332,0)</f>
        <v/>
      </c>
      <c r="J332" s="10">
        <f>IFERROR(H332/G332,0)</f>
        <v/>
      </c>
      <c r="K332">
        <f>_xlfn.RANK.EQ(D332,$D$5:$D$524,0)</f>
        <v/>
      </c>
      <c r="L332">
        <f>_xlfn.IFS(K332&lt;=20,"Top 20",K332&gt;500,"Bottom 20",TRUE,"Core")</f>
        <v/>
      </c>
      <c r="M332" s="10">
        <f>SUM($D$5:D332)/SUM($D$5:$D$524)</f>
        <v/>
      </c>
    </row>
    <row r="333">
      <c r="A333" t="inlineStr">
        <is>
          <t>P0197</t>
        </is>
      </c>
      <c r="B333" t="inlineStr">
        <is>
          <t>Lumio Skincare 690</t>
        </is>
      </c>
      <c r="C333" t="inlineStr">
        <is>
          <t>Beauty</t>
        </is>
      </c>
      <c r="D333" s="24" t="n">
        <v>134856.11</v>
      </c>
      <c r="E333" s="24" t="n">
        <v>66479.57000000001</v>
      </c>
      <c r="F333" t="n">
        <v>162</v>
      </c>
      <c r="G333" t="n">
        <v>127</v>
      </c>
      <c r="H333" t="n">
        <v>3</v>
      </c>
      <c r="I333" s="10">
        <f>IFERROR(E333/D333,0)</f>
        <v/>
      </c>
      <c r="J333" s="10">
        <f>IFERROR(H333/G333,0)</f>
        <v/>
      </c>
      <c r="K333">
        <f>_xlfn.RANK.EQ(D333,$D$5:$D$524,0)</f>
        <v/>
      </c>
      <c r="L333">
        <f>_xlfn.IFS(K333&lt;=20,"Top 20",K333&gt;500,"Bottom 20",TRUE,"Core")</f>
        <v/>
      </c>
      <c r="M333" s="10">
        <f>SUM($D$5:D333)/SUM($D$5:$D$524)</f>
        <v/>
      </c>
    </row>
    <row r="334">
      <c r="A334" t="inlineStr">
        <is>
          <t>P0462</t>
        </is>
      </c>
      <c r="B334" t="inlineStr">
        <is>
          <t>Kavya Smartphones 616</t>
        </is>
      </c>
      <c r="C334" t="inlineStr">
        <is>
          <t>Electronics</t>
        </is>
      </c>
      <c r="D334" s="24" t="n">
        <v>133266.36</v>
      </c>
      <c r="E334" s="24" t="n">
        <v>11114.83</v>
      </c>
      <c r="F334" t="n">
        <v>104</v>
      </c>
      <c r="G334" t="n">
        <v>84</v>
      </c>
      <c r="H334" t="n">
        <v>8</v>
      </c>
      <c r="I334" s="10">
        <f>IFERROR(E334/D334,0)</f>
        <v/>
      </c>
      <c r="J334" s="10">
        <f>IFERROR(H334/G334,0)</f>
        <v/>
      </c>
      <c r="K334">
        <f>_xlfn.RANK.EQ(D334,$D$5:$D$524,0)</f>
        <v/>
      </c>
      <c r="L334">
        <f>_xlfn.IFS(K334&lt;=20,"Top 20",K334&gt;500,"Bottom 20",TRUE,"Core")</f>
        <v/>
      </c>
      <c r="M334" s="10">
        <f>SUM($D$5:D334)/SUM($D$5:$D$524)</f>
        <v/>
      </c>
    </row>
    <row r="335">
      <c r="A335" t="inlineStr">
        <is>
          <t>P0102</t>
        </is>
      </c>
      <c r="B335" t="inlineStr">
        <is>
          <t>Kavya Team Sports 195</t>
        </is>
      </c>
      <c r="C335" t="inlineStr">
        <is>
          <t>Sports</t>
        </is>
      </c>
      <c r="D335" s="24" t="n">
        <v>132333.15</v>
      </c>
      <c r="E335" s="24" t="n">
        <v>48457.07</v>
      </c>
      <c r="F335" t="n">
        <v>83</v>
      </c>
      <c r="G335" t="n">
        <v>67</v>
      </c>
      <c r="H335" t="n">
        <v>10</v>
      </c>
      <c r="I335" s="10">
        <f>IFERROR(E335/D335,0)</f>
        <v/>
      </c>
      <c r="J335" s="10">
        <f>IFERROR(H335/G335,0)</f>
        <v/>
      </c>
      <c r="K335">
        <f>_xlfn.RANK.EQ(D335,$D$5:$D$524,0)</f>
        <v/>
      </c>
      <c r="L335">
        <f>_xlfn.IFS(K335&lt;=20,"Top 20",K335&gt;500,"Bottom 20",TRUE,"Core")</f>
        <v/>
      </c>
      <c r="M335" s="10">
        <f>SUM($D$5:D335)/SUM($D$5:$D$524)</f>
        <v/>
      </c>
    </row>
    <row r="336">
      <c r="A336" t="inlineStr">
        <is>
          <t>P0495</t>
        </is>
      </c>
      <c r="B336" t="inlineStr">
        <is>
          <t>Pragati Children 884</t>
        </is>
      </c>
      <c r="C336" t="inlineStr">
        <is>
          <t>Books</t>
        </is>
      </c>
      <c r="D336" s="24" t="n">
        <v>131829.85</v>
      </c>
      <c r="E336" s="24" t="n">
        <v>36791.1</v>
      </c>
      <c r="F336" t="n">
        <v>206</v>
      </c>
      <c r="G336" t="n">
        <v>166</v>
      </c>
      <c r="H336" t="n">
        <v>6</v>
      </c>
      <c r="I336" s="10">
        <f>IFERROR(E336/D336,0)</f>
        <v/>
      </c>
      <c r="J336" s="10">
        <f>IFERROR(H336/G336,0)</f>
        <v/>
      </c>
      <c r="K336">
        <f>_xlfn.RANK.EQ(D336,$D$5:$D$524,0)</f>
        <v/>
      </c>
      <c r="L336">
        <f>_xlfn.IFS(K336&lt;=20,"Top 20",K336&gt;500,"Bottom 20",TRUE,"Core")</f>
        <v/>
      </c>
      <c r="M336" s="10">
        <f>SUM($D$5:D336)/SUM($D$5:$D$524)</f>
        <v/>
      </c>
    </row>
    <row r="337">
      <c r="A337" t="inlineStr">
        <is>
          <t>P0311</t>
        </is>
      </c>
      <c r="B337" t="inlineStr">
        <is>
          <t>Veltrix Cookware 178</t>
        </is>
      </c>
      <c r="C337" t="inlineStr">
        <is>
          <t>Home &amp; Kitchen</t>
        </is>
      </c>
      <c r="D337" s="24" t="n">
        <v>130848.4</v>
      </c>
      <c r="E337" s="24" t="n">
        <v>31060.05</v>
      </c>
      <c r="F337" t="n">
        <v>130</v>
      </c>
      <c r="G337" t="n">
        <v>98</v>
      </c>
      <c r="H337" t="n">
        <v>7</v>
      </c>
      <c r="I337" s="10">
        <f>IFERROR(E337/D337,0)</f>
        <v/>
      </c>
      <c r="J337" s="10">
        <f>IFERROR(H337/G337,0)</f>
        <v/>
      </c>
      <c r="K337">
        <f>_xlfn.RANK.EQ(D337,$D$5:$D$524,0)</f>
        <v/>
      </c>
      <c r="L337">
        <f>_xlfn.IFS(K337&lt;=20,"Top 20",K337&gt;500,"Bottom 20",TRUE,"Core")</f>
        <v/>
      </c>
      <c r="M337" s="10">
        <f>SUM($D$5:D337)/SUM($D$5:$D$524)</f>
        <v/>
      </c>
    </row>
    <row r="338">
      <c r="A338" t="inlineStr">
        <is>
          <t>P0066</t>
        </is>
      </c>
      <c r="B338" t="inlineStr">
        <is>
          <t>Solace Appliances 970</t>
        </is>
      </c>
      <c r="C338" t="inlineStr">
        <is>
          <t>Home &amp; Kitchen</t>
        </is>
      </c>
      <c r="D338" s="24" t="n">
        <v>130570.38</v>
      </c>
      <c r="E338" s="24" t="n">
        <v>41845.87</v>
      </c>
      <c r="F338" t="n">
        <v>96</v>
      </c>
      <c r="G338" t="n">
        <v>74</v>
      </c>
      <c r="H338" t="n">
        <v>3</v>
      </c>
      <c r="I338" s="10">
        <f>IFERROR(E338/D338,0)</f>
        <v/>
      </c>
      <c r="J338" s="10">
        <f>IFERROR(H338/G338,0)</f>
        <v/>
      </c>
      <c r="K338">
        <f>_xlfn.RANK.EQ(D338,$D$5:$D$524,0)</f>
        <v/>
      </c>
      <c r="L338">
        <f>_xlfn.IFS(K338&lt;=20,"Top 20",K338&gt;500,"Bottom 20",TRUE,"Core")</f>
        <v/>
      </c>
      <c r="M338" s="10">
        <f>SUM($D$5:D338)/SUM($D$5:$D$524)</f>
        <v/>
      </c>
    </row>
    <row r="339">
      <c r="A339" t="inlineStr">
        <is>
          <t>P0453</t>
        </is>
      </c>
      <c r="B339" t="inlineStr">
        <is>
          <t>Veltrix Team Sports 564</t>
        </is>
      </c>
      <c r="C339" t="inlineStr">
        <is>
          <t>Sports</t>
        </is>
      </c>
      <c r="D339" s="24" t="n">
        <v>129378.6</v>
      </c>
      <c r="E339" s="24" t="n">
        <v>50565.88</v>
      </c>
      <c r="F339" t="n">
        <v>58</v>
      </c>
      <c r="G339" t="n">
        <v>47</v>
      </c>
      <c r="H339" t="n">
        <v>6</v>
      </c>
      <c r="I339" s="10">
        <f>IFERROR(E339/D339,0)</f>
        <v/>
      </c>
      <c r="J339" s="10">
        <f>IFERROR(H339/G339,0)</f>
        <v/>
      </c>
      <c r="K339">
        <f>_xlfn.RANK.EQ(D339,$D$5:$D$524,0)</f>
        <v/>
      </c>
      <c r="L339">
        <f>_xlfn.IFS(K339&lt;=20,"Top 20",K339&gt;500,"Bottom 20",TRUE,"Core")</f>
        <v/>
      </c>
      <c r="M339" s="10">
        <f>SUM($D$5:D339)/SUM($D$5:$D$524)</f>
        <v/>
      </c>
    </row>
    <row r="340">
      <c r="A340" t="inlineStr">
        <is>
          <t>P0103</t>
        </is>
      </c>
      <c r="B340" t="inlineStr">
        <is>
          <t>Lumio Women Apparel 862</t>
        </is>
      </c>
      <c r="C340" t="inlineStr">
        <is>
          <t>Fashion</t>
        </is>
      </c>
      <c r="D340" s="24" t="n">
        <v>127811.65</v>
      </c>
      <c r="E340" s="24" t="n">
        <v>62458.5</v>
      </c>
      <c r="F340" t="n">
        <v>175</v>
      </c>
      <c r="G340" t="n">
        <v>138</v>
      </c>
      <c r="H340" t="n">
        <v>24</v>
      </c>
      <c r="I340" s="10">
        <f>IFERROR(E340/D340,0)</f>
        <v/>
      </c>
      <c r="J340" s="10">
        <f>IFERROR(H340/G340,0)</f>
        <v/>
      </c>
      <c r="K340">
        <f>_xlfn.RANK.EQ(D340,$D$5:$D$524,0)</f>
        <v/>
      </c>
      <c r="L340">
        <f>_xlfn.IFS(K340&lt;=20,"Top 20",K340&gt;500,"Bottom 20",TRUE,"Core")</f>
        <v/>
      </c>
      <c r="M340" s="10">
        <f>SUM($D$5:D340)/SUM($D$5:$D$524)</f>
        <v/>
      </c>
    </row>
    <row r="341">
      <c r="A341" t="inlineStr">
        <is>
          <t>P0345</t>
        </is>
      </c>
      <c r="B341" t="inlineStr">
        <is>
          <t>Kriti Fiction 305</t>
        </is>
      </c>
      <c r="C341" t="inlineStr">
        <is>
          <t>Books</t>
        </is>
      </c>
      <c r="D341" s="24" t="n">
        <v>127127.29</v>
      </c>
      <c r="E341" s="24" t="n">
        <v>31121.34</v>
      </c>
      <c r="F341" t="n">
        <v>251</v>
      </c>
      <c r="G341" t="n">
        <v>203</v>
      </c>
      <c r="H341" t="n">
        <v>9</v>
      </c>
      <c r="I341" s="10">
        <f>IFERROR(E341/D341,0)</f>
        <v/>
      </c>
      <c r="J341" s="10">
        <f>IFERROR(H341/G341,0)</f>
        <v/>
      </c>
      <c r="K341">
        <f>_xlfn.RANK.EQ(D341,$D$5:$D$524,0)</f>
        <v/>
      </c>
      <c r="L341">
        <f>_xlfn.IFS(K341&lt;=20,"Top 20",K341&gt;500,"Bottom 20",TRUE,"Core")</f>
        <v/>
      </c>
      <c r="M341" s="10">
        <f>SUM($D$5:D341)/SUM($D$5:$D$524)</f>
        <v/>
      </c>
    </row>
    <row r="342">
      <c r="A342" t="inlineStr">
        <is>
          <t>P0344</t>
        </is>
      </c>
      <c r="B342" t="inlineStr">
        <is>
          <t>Veltrix Makeup 823</t>
        </is>
      </c>
      <c r="C342" t="inlineStr">
        <is>
          <t>Beauty</t>
        </is>
      </c>
      <c r="D342" s="24" t="n">
        <v>126783.87</v>
      </c>
      <c r="E342" s="24" t="n">
        <v>52557.22</v>
      </c>
      <c r="F342" t="n">
        <v>167</v>
      </c>
      <c r="G342" t="n">
        <v>130</v>
      </c>
      <c r="H342" t="n">
        <v>6</v>
      </c>
      <c r="I342" s="10">
        <f>IFERROR(E342/D342,0)</f>
        <v/>
      </c>
      <c r="J342" s="10">
        <f>IFERROR(H342/G342,0)</f>
        <v/>
      </c>
      <c r="K342">
        <f>_xlfn.RANK.EQ(D342,$D$5:$D$524,0)</f>
        <v/>
      </c>
      <c r="L342">
        <f>_xlfn.IFS(K342&lt;=20,"Top 20",K342&gt;500,"Bottom 20",TRUE,"Core")</f>
        <v/>
      </c>
      <c r="M342" s="10">
        <f>SUM($D$5:D342)/SUM($D$5:$D$524)</f>
        <v/>
      </c>
    </row>
    <row r="343">
      <c r="A343" t="inlineStr">
        <is>
          <t>P0058</t>
        </is>
      </c>
      <c r="B343" t="inlineStr">
        <is>
          <t>Mitti Makeup 305</t>
        </is>
      </c>
      <c r="C343" t="inlineStr">
        <is>
          <t>Beauty</t>
        </is>
      </c>
      <c r="D343" s="24" t="n">
        <v>126595.43</v>
      </c>
      <c r="E343" s="24" t="n">
        <v>58876.46</v>
      </c>
      <c r="F343" t="n">
        <v>419</v>
      </c>
      <c r="G343" t="n">
        <v>336</v>
      </c>
      <c r="H343" t="n">
        <v>12</v>
      </c>
      <c r="I343" s="10">
        <f>IFERROR(E343/D343,0)</f>
        <v/>
      </c>
      <c r="J343" s="10">
        <f>IFERROR(H343/G343,0)</f>
        <v/>
      </c>
      <c r="K343">
        <f>_xlfn.RANK.EQ(D343,$D$5:$D$524,0)</f>
        <v/>
      </c>
      <c r="L343">
        <f>_xlfn.IFS(K343&lt;=20,"Top 20",K343&gt;500,"Bottom 20",TRUE,"Core")</f>
        <v/>
      </c>
      <c r="M343" s="10">
        <f>SUM($D$5:D343)/SUM($D$5:$D$524)</f>
        <v/>
      </c>
    </row>
    <row r="344">
      <c r="A344" t="inlineStr">
        <is>
          <t>P0225</t>
        </is>
      </c>
      <c r="B344" t="inlineStr">
        <is>
          <t>Orbit Footwear 875</t>
        </is>
      </c>
      <c r="C344" t="inlineStr">
        <is>
          <t>Fashion</t>
        </is>
      </c>
      <c r="D344" s="24" t="n">
        <v>126339.82</v>
      </c>
      <c r="E344" s="24" t="n">
        <v>58641.25</v>
      </c>
      <c r="F344" t="n">
        <v>576</v>
      </c>
      <c r="G344" t="n">
        <v>452</v>
      </c>
      <c r="H344" t="n">
        <v>81</v>
      </c>
      <c r="I344" s="10">
        <f>IFERROR(E344/D344,0)</f>
        <v/>
      </c>
      <c r="J344" s="10">
        <f>IFERROR(H344/G344,0)</f>
        <v/>
      </c>
      <c r="K344">
        <f>_xlfn.RANK.EQ(D344,$D$5:$D$524,0)</f>
        <v/>
      </c>
      <c r="L344">
        <f>_xlfn.IFS(K344&lt;=20,"Top 20",K344&gt;500,"Bottom 20",TRUE,"Core")</f>
        <v/>
      </c>
      <c r="M344" s="10">
        <f>SUM($D$5:D344)/SUM($D$5:$D$524)</f>
        <v/>
      </c>
    </row>
    <row r="345">
      <c r="A345" t="inlineStr">
        <is>
          <t>P0465</t>
        </is>
      </c>
      <c r="B345" t="inlineStr">
        <is>
          <t>Nexora Haircare 863</t>
        </is>
      </c>
      <c r="C345" t="inlineStr">
        <is>
          <t>Beauty</t>
        </is>
      </c>
      <c r="D345" s="24" t="n">
        <v>125236.26</v>
      </c>
      <c r="E345" s="24" t="n">
        <v>62073.93</v>
      </c>
      <c r="F345" t="n">
        <v>115</v>
      </c>
      <c r="G345" t="n">
        <v>89</v>
      </c>
      <c r="H345" t="n">
        <v>4</v>
      </c>
      <c r="I345" s="10">
        <f>IFERROR(E345/D345,0)</f>
        <v/>
      </c>
      <c r="J345" s="10">
        <f>IFERROR(H345/G345,0)</f>
        <v/>
      </c>
      <c r="K345">
        <f>_xlfn.RANK.EQ(D345,$D$5:$D$524,0)</f>
        <v/>
      </c>
      <c r="L345">
        <f>_xlfn.IFS(K345&lt;=20,"Top 20",K345&gt;500,"Bottom 20",TRUE,"Core")</f>
        <v/>
      </c>
      <c r="M345" s="10">
        <f>SUM($D$5:D345)/SUM($D$5:$D$524)</f>
        <v/>
      </c>
    </row>
    <row r="346">
      <c r="A346" t="inlineStr">
        <is>
          <t>P0087</t>
        </is>
      </c>
      <c r="B346" t="inlineStr">
        <is>
          <t>Veltrix Outdoor 874</t>
        </is>
      </c>
      <c r="C346" t="inlineStr">
        <is>
          <t>Sports</t>
        </is>
      </c>
      <c r="D346" s="24" t="n">
        <v>124219.9</v>
      </c>
      <c r="E346" s="24" t="n">
        <v>30657.96</v>
      </c>
      <c r="F346" t="n">
        <v>110</v>
      </c>
      <c r="G346" t="n">
        <v>78</v>
      </c>
      <c r="H346" t="n">
        <v>6</v>
      </c>
      <c r="I346" s="10">
        <f>IFERROR(E346/D346,0)</f>
        <v/>
      </c>
      <c r="J346" s="10">
        <f>IFERROR(H346/G346,0)</f>
        <v/>
      </c>
      <c r="K346">
        <f>_xlfn.RANK.EQ(D346,$D$5:$D$524,0)</f>
        <v/>
      </c>
      <c r="L346">
        <f>_xlfn.IFS(K346&lt;=20,"Top 20",K346&gt;500,"Bottom 20",TRUE,"Core")</f>
        <v/>
      </c>
      <c r="M346" s="10">
        <f>SUM($D$5:D346)/SUM($D$5:$D$524)</f>
        <v/>
      </c>
    </row>
    <row r="347">
      <c r="A347" t="inlineStr">
        <is>
          <t>P0476</t>
        </is>
      </c>
      <c r="B347" t="inlineStr">
        <is>
          <t>Orbit Accessories 928</t>
        </is>
      </c>
      <c r="C347" t="inlineStr">
        <is>
          <t>Fashion</t>
        </is>
      </c>
      <c r="D347" s="24" t="n">
        <v>121194.46</v>
      </c>
      <c r="E347" s="24" t="n">
        <v>59339.01</v>
      </c>
      <c r="F347" t="n">
        <v>239</v>
      </c>
      <c r="G347" t="n">
        <v>188</v>
      </c>
      <c r="H347" t="n">
        <v>35</v>
      </c>
      <c r="I347" s="10">
        <f>IFERROR(E347/D347,0)</f>
        <v/>
      </c>
      <c r="J347" s="10">
        <f>IFERROR(H347/G347,0)</f>
        <v/>
      </c>
      <c r="K347">
        <f>_xlfn.RANK.EQ(D347,$D$5:$D$524,0)</f>
        <v/>
      </c>
      <c r="L347">
        <f>_xlfn.IFS(K347&lt;=20,"Top 20",K347&gt;500,"Bottom 20",TRUE,"Core")</f>
        <v/>
      </c>
      <c r="M347" s="10">
        <f>SUM($D$5:D347)/SUM($D$5:$D$524)</f>
        <v/>
      </c>
    </row>
    <row r="348">
      <c r="A348" t="inlineStr">
        <is>
          <t>P0145</t>
        </is>
      </c>
      <c r="B348" t="inlineStr">
        <is>
          <t>Kriti Appliances 135</t>
        </is>
      </c>
      <c r="C348" t="inlineStr">
        <is>
          <t>Home &amp; Kitchen</t>
        </is>
      </c>
      <c r="D348" s="24" t="n">
        <v>121181.6</v>
      </c>
      <c r="E348" s="24" t="n">
        <v>48489.99</v>
      </c>
      <c r="F348" t="n">
        <v>119</v>
      </c>
      <c r="G348" t="n">
        <v>92</v>
      </c>
      <c r="H348" t="n">
        <v>7</v>
      </c>
      <c r="I348" s="10">
        <f>IFERROR(E348/D348,0)</f>
        <v/>
      </c>
      <c r="J348" s="10">
        <f>IFERROR(H348/G348,0)</f>
        <v/>
      </c>
      <c r="K348">
        <f>_xlfn.RANK.EQ(D348,$D$5:$D$524,0)</f>
        <v/>
      </c>
      <c r="L348">
        <f>_xlfn.IFS(K348&lt;=20,"Top 20",K348&gt;500,"Bottom 20",TRUE,"Core")</f>
        <v/>
      </c>
      <c r="M348" s="10">
        <f>SUM($D$5:D348)/SUM($D$5:$D$524)</f>
        <v/>
      </c>
    </row>
    <row r="349">
      <c r="A349" t="inlineStr">
        <is>
          <t>P0313</t>
        </is>
      </c>
      <c r="B349" t="inlineStr">
        <is>
          <t>Pragati Men Apparel 495</t>
        </is>
      </c>
      <c r="C349" t="inlineStr">
        <is>
          <t>Fashion</t>
        </is>
      </c>
      <c r="D349" s="24" t="n">
        <v>120094.44</v>
      </c>
      <c r="E349" s="24" t="n">
        <v>50869.5</v>
      </c>
      <c r="F349" t="n">
        <v>103</v>
      </c>
      <c r="G349" t="n">
        <v>78</v>
      </c>
      <c r="H349" t="n">
        <v>13</v>
      </c>
      <c r="I349" s="10">
        <f>IFERROR(E349/D349,0)</f>
        <v/>
      </c>
      <c r="J349" s="10">
        <f>IFERROR(H349/G349,0)</f>
        <v/>
      </c>
      <c r="K349">
        <f>_xlfn.RANK.EQ(D349,$D$5:$D$524,0)</f>
        <v/>
      </c>
      <c r="L349">
        <f>_xlfn.IFS(K349&lt;=20,"Top 20",K349&gt;500,"Bottom 20",TRUE,"Core")</f>
        <v/>
      </c>
      <c r="M349" s="10">
        <f>SUM($D$5:D349)/SUM($D$5:$D$524)</f>
        <v/>
      </c>
    </row>
    <row r="350">
      <c r="A350" t="inlineStr">
        <is>
          <t>P0162</t>
        </is>
      </c>
      <c r="B350" t="inlineStr">
        <is>
          <t>Kriti Snacks 139</t>
        </is>
      </c>
      <c r="C350" t="inlineStr">
        <is>
          <t>Grocery</t>
        </is>
      </c>
      <c r="D350" s="24" t="n">
        <v>119964.57</v>
      </c>
      <c r="E350" s="24" t="n">
        <v>10291.51</v>
      </c>
      <c r="F350" t="n">
        <v>414</v>
      </c>
      <c r="G350" t="n">
        <v>165</v>
      </c>
      <c r="H350" t="n">
        <v>3</v>
      </c>
      <c r="I350" s="10">
        <f>IFERROR(E350/D350,0)</f>
        <v/>
      </c>
      <c r="J350" s="10">
        <f>IFERROR(H350/G350,0)</f>
        <v/>
      </c>
      <c r="K350">
        <f>_xlfn.RANK.EQ(D350,$D$5:$D$524,0)</f>
        <v/>
      </c>
      <c r="L350">
        <f>_xlfn.IFS(K350&lt;=20,"Top 20",K350&gt;500,"Bottom 20",TRUE,"Core")</f>
        <v/>
      </c>
      <c r="M350" s="10">
        <f>SUM($D$5:D350)/SUM($D$5:$D$524)</f>
        <v/>
      </c>
    </row>
    <row r="351">
      <c r="A351" t="inlineStr">
        <is>
          <t>P0038</t>
        </is>
      </c>
      <c r="B351" t="inlineStr">
        <is>
          <t>Solace Storage 207</t>
        </is>
      </c>
      <c r="C351" t="inlineStr">
        <is>
          <t>Home &amp; Kitchen</t>
        </is>
      </c>
      <c r="D351" s="24" t="n">
        <v>118052.44</v>
      </c>
      <c r="E351" s="24" t="n">
        <v>44016.62</v>
      </c>
      <c r="F351" t="n">
        <v>90</v>
      </c>
      <c r="G351" t="n">
        <v>69</v>
      </c>
      <c r="H351" t="n">
        <v>7</v>
      </c>
      <c r="I351" s="10">
        <f>IFERROR(E351/D351,0)</f>
        <v/>
      </c>
      <c r="J351" s="10">
        <f>IFERROR(H351/G351,0)</f>
        <v/>
      </c>
      <c r="K351">
        <f>_xlfn.RANK.EQ(D351,$D$5:$D$524,0)</f>
        <v/>
      </c>
      <c r="L351">
        <f>_xlfn.IFS(K351&lt;=20,"Top 20",K351&gt;500,"Bottom 20",TRUE,"Core")</f>
        <v/>
      </c>
      <c r="M351" s="10">
        <f>SUM($D$5:D351)/SUM($D$5:$D$524)</f>
        <v/>
      </c>
    </row>
    <row r="352">
      <c r="A352" t="inlineStr">
        <is>
          <t>P0355</t>
        </is>
      </c>
      <c r="B352" t="inlineStr">
        <is>
          <t>Haveli Cookware 610</t>
        </is>
      </c>
      <c r="C352" t="inlineStr">
        <is>
          <t>Home &amp; Kitchen</t>
        </is>
      </c>
      <c r="D352" s="24" t="n">
        <v>118049.24</v>
      </c>
      <c r="E352" s="24" t="n">
        <v>29066.22</v>
      </c>
      <c r="F352" t="n">
        <v>98</v>
      </c>
      <c r="G352" t="n">
        <v>72</v>
      </c>
      <c r="H352" t="n">
        <v>6</v>
      </c>
      <c r="I352" s="10">
        <f>IFERROR(E352/D352,0)</f>
        <v/>
      </c>
      <c r="J352" s="10">
        <f>IFERROR(H352/G352,0)</f>
        <v/>
      </c>
      <c r="K352">
        <f>_xlfn.RANK.EQ(D352,$D$5:$D$524,0)</f>
        <v/>
      </c>
      <c r="L352">
        <f>_xlfn.IFS(K352&lt;=20,"Top 20",K352&gt;500,"Bottom 20",TRUE,"Core")</f>
        <v/>
      </c>
      <c r="M352" s="10">
        <f>SUM($D$5:D352)/SUM($D$5:$D$524)</f>
        <v/>
      </c>
    </row>
    <row r="353">
      <c r="A353" t="inlineStr">
        <is>
          <t>P0003</t>
        </is>
      </c>
      <c r="B353" t="inlineStr">
        <is>
          <t>Mitti Non-Fiction 229</t>
        </is>
      </c>
      <c r="C353" t="inlineStr">
        <is>
          <t>Books</t>
        </is>
      </c>
      <c r="D353" s="24" t="n">
        <v>118014.62</v>
      </c>
      <c r="E353" s="24" t="n">
        <v>27325.67</v>
      </c>
      <c r="F353" t="n">
        <v>337</v>
      </c>
      <c r="G353" t="n">
        <v>274</v>
      </c>
      <c r="H353" t="n">
        <v>10</v>
      </c>
      <c r="I353" s="10">
        <f>IFERROR(E353/D353,0)</f>
        <v/>
      </c>
      <c r="J353" s="10">
        <f>IFERROR(H353/G353,0)</f>
        <v/>
      </c>
      <c r="K353">
        <f>_xlfn.RANK.EQ(D353,$D$5:$D$524,0)</f>
        <v/>
      </c>
      <c r="L353">
        <f>_xlfn.IFS(K353&lt;=20,"Top 20",K353&gt;500,"Bottom 20",TRUE,"Core")</f>
        <v/>
      </c>
      <c r="M353" s="10">
        <f>SUM($D$5:D353)/SUM($D$5:$D$524)</f>
        <v/>
      </c>
    </row>
    <row r="354">
      <c r="A354" t="inlineStr">
        <is>
          <t>P0108</t>
        </is>
      </c>
      <c r="B354" t="inlineStr">
        <is>
          <t>Kriti Footwear 747</t>
        </is>
      </c>
      <c r="C354" t="inlineStr">
        <is>
          <t>Fashion</t>
        </is>
      </c>
      <c r="D354" s="24" t="n">
        <v>117337.17</v>
      </c>
      <c r="E354" s="24" t="n">
        <v>52641.73</v>
      </c>
      <c r="F354" t="n">
        <v>170</v>
      </c>
      <c r="G354" t="n">
        <v>132</v>
      </c>
      <c r="H354" t="n">
        <v>37</v>
      </c>
      <c r="I354" s="10">
        <f>IFERROR(E354/D354,0)</f>
        <v/>
      </c>
      <c r="J354" s="10">
        <f>IFERROR(H354/G354,0)</f>
        <v/>
      </c>
      <c r="K354">
        <f>_xlfn.RANK.EQ(D354,$D$5:$D$524,0)</f>
        <v/>
      </c>
      <c r="L354">
        <f>_xlfn.IFS(K354&lt;=20,"Top 20",K354&gt;500,"Bottom 20",TRUE,"Core")</f>
        <v/>
      </c>
      <c r="M354" s="10">
        <f>SUM($D$5:D354)/SUM($D$5:$D$524)</f>
        <v/>
      </c>
    </row>
    <row r="355">
      <c r="A355" t="inlineStr">
        <is>
          <t>P0021</t>
        </is>
      </c>
      <c r="B355" t="inlineStr">
        <is>
          <t>Zephyr Cycling 563</t>
        </is>
      </c>
      <c r="C355" t="inlineStr">
        <is>
          <t>Sports</t>
        </is>
      </c>
      <c r="D355" s="24" t="n">
        <v>116891.69</v>
      </c>
      <c r="E355" s="24" t="n">
        <v>29953.76</v>
      </c>
      <c r="F355" t="n">
        <v>91</v>
      </c>
      <c r="G355" t="n">
        <v>75</v>
      </c>
      <c r="H355" t="n">
        <v>2</v>
      </c>
      <c r="I355" s="10">
        <f>IFERROR(E355/D355,0)</f>
        <v/>
      </c>
      <c r="J355" s="10">
        <f>IFERROR(H355/G355,0)</f>
        <v/>
      </c>
      <c r="K355">
        <f>_xlfn.RANK.EQ(D355,$D$5:$D$524,0)</f>
        <v/>
      </c>
      <c r="L355">
        <f>_xlfn.IFS(K355&lt;=20,"Top 20",K355&gt;500,"Bottom 20",TRUE,"Core")</f>
        <v/>
      </c>
      <c r="M355" s="10">
        <f>SUM($D$5:D355)/SUM($D$5:$D$524)</f>
        <v/>
      </c>
    </row>
    <row r="356">
      <c r="A356" t="inlineStr">
        <is>
          <t>P0307</t>
        </is>
      </c>
      <c r="B356" t="inlineStr">
        <is>
          <t>Zephyr Men Apparel 379</t>
        </is>
      </c>
      <c r="C356" t="inlineStr">
        <is>
          <t>Fashion</t>
        </is>
      </c>
      <c r="D356" s="24" t="n">
        <v>116767.87</v>
      </c>
      <c r="E356" s="24" t="n">
        <v>49262.81</v>
      </c>
      <c r="F356" t="n">
        <v>127</v>
      </c>
      <c r="G356" t="n">
        <v>95</v>
      </c>
      <c r="H356" t="n">
        <v>17</v>
      </c>
      <c r="I356" s="10">
        <f>IFERROR(E356/D356,0)</f>
        <v/>
      </c>
      <c r="J356" s="10">
        <f>IFERROR(H356/G356,0)</f>
        <v/>
      </c>
      <c r="K356">
        <f>_xlfn.RANK.EQ(D356,$D$5:$D$524,0)</f>
        <v/>
      </c>
      <c r="L356">
        <f>_xlfn.IFS(K356&lt;=20,"Top 20",K356&gt;500,"Bottom 20",TRUE,"Core")</f>
        <v/>
      </c>
      <c r="M356" s="10">
        <f>SUM($D$5:D356)/SUM($D$5:$D$524)</f>
        <v/>
      </c>
    </row>
    <row r="357">
      <c r="A357" t="inlineStr">
        <is>
          <t>P0414</t>
        </is>
      </c>
      <c r="B357" t="inlineStr">
        <is>
          <t>Ember Snacks 932</t>
        </is>
      </c>
      <c r="C357" t="inlineStr">
        <is>
          <t>Grocery</t>
        </is>
      </c>
      <c r="D357" s="24" t="n">
        <v>115977.78</v>
      </c>
      <c r="E357" s="24" t="n">
        <v>21547.63</v>
      </c>
      <c r="F357" t="n">
        <v>533</v>
      </c>
      <c r="G357" t="n">
        <v>205</v>
      </c>
      <c r="H357" t="n">
        <v>1</v>
      </c>
      <c r="I357" s="10">
        <f>IFERROR(E357/D357,0)</f>
        <v/>
      </c>
      <c r="J357" s="10">
        <f>IFERROR(H357/G357,0)</f>
        <v/>
      </c>
      <c r="K357">
        <f>_xlfn.RANK.EQ(D357,$D$5:$D$524,0)</f>
        <v/>
      </c>
      <c r="L357">
        <f>_xlfn.IFS(K357&lt;=20,"Top 20",K357&gt;500,"Bottom 20",TRUE,"Core")</f>
        <v/>
      </c>
      <c r="M357" s="10">
        <f>SUM($D$5:D357)/SUM($D$5:$D$524)</f>
        <v/>
      </c>
    </row>
    <row r="358">
      <c r="A358" t="inlineStr">
        <is>
          <t>P0351</t>
        </is>
      </c>
      <c r="B358" t="inlineStr">
        <is>
          <t>Trendo Skincare 392</t>
        </is>
      </c>
      <c r="C358" t="inlineStr">
        <is>
          <t>Beauty</t>
        </is>
      </c>
      <c r="D358" s="24" t="n">
        <v>115014.44</v>
      </c>
      <c r="E358" s="24" t="n">
        <v>58043.29</v>
      </c>
      <c r="F358" t="n">
        <v>263</v>
      </c>
      <c r="G358" t="n">
        <v>206</v>
      </c>
      <c r="H358" t="n">
        <v>11</v>
      </c>
      <c r="I358" s="10">
        <f>IFERROR(E358/D358,0)</f>
        <v/>
      </c>
      <c r="J358" s="10">
        <f>IFERROR(H358/G358,0)</f>
        <v/>
      </c>
      <c r="K358">
        <f>_xlfn.RANK.EQ(D358,$D$5:$D$524,0)</f>
        <v/>
      </c>
      <c r="L358">
        <f>_xlfn.IFS(K358&lt;=20,"Top 20",K358&gt;500,"Bottom 20",TRUE,"Core")</f>
        <v/>
      </c>
      <c r="M358" s="10">
        <f>SUM($D$5:D358)/SUM($D$5:$D$524)</f>
        <v/>
      </c>
    </row>
    <row r="359">
      <c r="A359" t="inlineStr">
        <is>
          <t>P0044</t>
        </is>
      </c>
      <c r="B359" t="inlineStr">
        <is>
          <t>UrbanLeaf Women Apparel 375</t>
        </is>
      </c>
      <c r="C359" t="inlineStr">
        <is>
          <t>Fashion</t>
        </is>
      </c>
      <c r="D359" s="24" t="n">
        <v>114860.75</v>
      </c>
      <c r="E359" s="24" t="n">
        <v>42991.07</v>
      </c>
      <c r="F359" t="n">
        <v>248</v>
      </c>
      <c r="G359" t="n">
        <v>203</v>
      </c>
      <c r="H359" t="n">
        <v>41</v>
      </c>
      <c r="I359" s="10">
        <f>IFERROR(E359/D359,0)</f>
        <v/>
      </c>
      <c r="J359" s="10">
        <f>IFERROR(H359/G359,0)</f>
        <v/>
      </c>
      <c r="K359">
        <f>_xlfn.RANK.EQ(D359,$D$5:$D$524,0)</f>
        <v/>
      </c>
      <c r="L359">
        <f>_xlfn.IFS(K359&lt;=20,"Top 20",K359&gt;500,"Bottom 20",TRUE,"Core")</f>
        <v/>
      </c>
      <c r="M359" s="10">
        <f>SUM($D$5:D359)/SUM($D$5:$D$524)</f>
        <v/>
      </c>
    </row>
    <row r="360">
      <c r="A360" t="inlineStr">
        <is>
          <t>P0477</t>
        </is>
      </c>
      <c r="B360" t="inlineStr">
        <is>
          <t>Ember Cookware 470</t>
        </is>
      </c>
      <c r="C360" t="inlineStr">
        <is>
          <t>Home &amp; Kitchen</t>
        </is>
      </c>
      <c r="D360" s="24" t="n">
        <v>114613.93</v>
      </c>
      <c r="E360" s="24" t="n">
        <v>32694.97</v>
      </c>
      <c r="F360" t="n">
        <v>243</v>
      </c>
      <c r="G360" t="n">
        <v>197</v>
      </c>
      <c r="H360" t="n">
        <v>12</v>
      </c>
      <c r="I360" s="10">
        <f>IFERROR(E360/D360,0)</f>
        <v/>
      </c>
      <c r="J360" s="10">
        <f>IFERROR(H360/G360,0)</f>
        <v/>
      </c>
      <c r="K360">
        <f>_xlfn.RANK.EQ(D360,$D$5:$D$524,0)</f>
        <v/>
      </c>
      <c r="L360">
        <f>_xlfn.IFS(K360&lt;=20,"Top 20",K360&gt;500,"Bottom 20",TRUE,"Core")</f>
        <v/>
      </c>
      <c r="M360" s="10">
        <f>SUM($D$5:D360)/SUM($D$5:$D$524)</f>
        <v/>
      </c>
    </row>
    <row r="361">
      <c r="A361" t="inlineStr">
        <is>
          <t>P0327</t>
        </is>
      </c>
      <c r="B361" t="inlineStr">
        <is>
          <t>Zephyr Academic 629</t>
        </is>
      </c>
      <c r="C361" t="inlineStr">
        <is>
          <t>Books</t>
        </is>
      </c>
      <c r="D361" s="24" t="n">
        <v>111873.46</v>
      </c>
      <c r="E361" s="24" t="n">
        <v>30210.4</v>
      </c>
      <c r="F361" t="n">
        <v>169</v>
      </c>
      <c r="G361" t="n">
        <v>137</v>
      </c>
      <c r="H361" t="n">
        <v>6</v>
      </c>
      <c r="I361" s="10">
        <f>IFERROR(E361/D361,0)</f>
        <v/>
      </c>
      <c r="J361" s="10">
        <f>IFERROR(H361/G361,0)</f>
        <v/>
      </c>
      <c r="K361">
        <f>_xlfn.RANK.EQ(D361,$D$5:$D$524,0)</f>
        <v/>
      </c>
      <c r="L361">
        <f>_xlfn.IFS(K361&lt;=20,"Top 20",K361&gt;500,"Bottom 20",TRUE,"Core")</f>
        <v/>
      </c>
      <c r="M361" s="10">
        <f>SUM($D$5:D361)/SUM($D$5:$D$524)</f>
        <v/>
      </c>
    </row>
    <row r="362">
      <c r="A362" t="inlineStr">
        <is>
          <t>P0113</t>
        </is>
      </c>
      <c r="B362" t="inlineStr">
        <is>
          <t>Aarav Women Apparel 886</t>
        </is>
      </c>
      <c r="C362" t="inlineStr">
        <is>
          <t>Fashion</t>
        </is>
      </c>
      <c r="D362" s="24" t="n">
        <v>110784.78</v>
      </c>
      <c r="E362" s="24" t="n">
        <v>55552.35</v>
      </c>
      <c r="F362" t="n">
        <v>178</v>
      </c>
      <c r="G362" t="n">
        <v>151</v>
      </c>
      <c r="H362" t="n">
        <v>18</v>
      </c>
      <c r="I362" s="10">
        <f>IFERROR(E362/D362,0)</f>
        <v/>
      </c>
      <c r="J362" s="10">
        <f>IFERROR(H362/G362,0)</f>
        <v/>
      </c>
      <c r="K362">
        <f>_xlfn.RANK.EQ(D362,$D$5:$D$524,0)</f>
        <v/>
      </c>
      <c r="L362">
        <f>_xlfn.IFS(K362&lt;=20,"Top 20",K362&gt;500,"Bottom 20",TRUE,"Core")</f>
        <v/>
      </c>
      <c r="M362" s="10">
        <f>SUM($D$5:D362)/SUM($D$5:$D$524)</f>
        <v/>
      </c>
    </row>
    <row r="363">
      <c r="A363" t="inlineStr">
        <is>
          <t>P0043</t>
        </is>
      </c>
      <c r="B363" t="inlineStr">
        <is>
          <t>Mitti Cycling 411</t>
        </is>
      </c>
      <c r="C363" t="inlineStr">
        <is>
          <t>Sports</t>
        </is>
      </c>
      <c r="D363" s="24" t="n">
        <v>110485.5</v>
      </c>
      <c r="E363" s="24" t="n">
        <v>38804.89</v>
      </c>
      <c r="F363" t="n">
        <v>145</v>
      </c>
      <c r="G363" t="n">
        <v>113</v>
      </c>
      <c r="H363" t="n">
        <v>10</v>
      </c>
      <c r="I363" s="10">
        <f>IFERROR(E363/D363,0)</f>
        <v/>
      </c>
      <c r="J363" s="10">
        <f>IFERROR(H363/G363,0)</f>
        <v/>
      </c>
      <c r="K363">
        <f>_xlfn.RANK.EQ(D363,$D$5:$D$524,0)</f>
        <v/>
      </c>
      <c r="L363">
        <f>_xlfn.IFS(K363&lt;=20,"Top 20",K363&gt;500,"Bottom 20",TRUE,"Core")</f>
        <v/>
      </c>
      <c r="M363" s="10">
        <f>SUM($D$5:D363)/SUM($D$5:$D$524)</f>
        <v/>
      </c>
    </row>
    <row r="364">
      <c r="A364" t="inlineStr">
        <is>
          <t>P0452</t>
        </is>
      </c>
      <c r="B364" t="inlineStr">
        <is>
          <t>Orbit Staples 599</t>
        </is>
      </c>
      <c r="C364" t="inlineStr">
        <is>
          <t>Grocery</t>
        </is>
      </c>
      <c r="D364" s="24" t="n">
        <v>109347.39</v>
      </c>
      <c r="E364" s="24" t="n">
        <v>17261.7</v>
      </c>
      <c r="F364" t="n">
        <v>227</v>
      </c>
      <c r="G364" t="n">
        <v>90</v>
      </c>
      <c r="H364" t="n">
        <v>1</v>
      </c>
      <c r="I364" s="10">
        <f>IFERROR(E364/D364,0)</f>
        <v/>
      </c>
      <c r="J364" s="10">
        <f>IFERROR(H364/G364,0)</f>
        <v/>
      </c>
      <c r="K364">
        <f>_xlfn.RANK.EQ(D364,$D$5:$D$524,0)</f>
        <v/>
      </c>
      <c r="L364">
        <f>_xlfn.IFS(K364&lt;=20,"Top 20",K364&gt;500,"Bottom 20",TRUE,"Core")</f>
        <v/>
      </c>
      <c r="M364" s="10">
        <f>SUM($D$5:D364)/SUM($D$5:$D$524)</f>
        <v/>
      </c>
    </row>
    <row r="365">
      <c r="A365" t="inlineStr">
        <is>
          <t>P0045</t>
        </is>
      </c>
      <c r="B365" t="inlineStr">
        <is>
          <t>Orbit Children 122</t>
        </is>
      </c>
      <c r="C365" t="inlineStr">
        <is>
          <t>Books</t>
        </is>
      </c>
      <c r="D365" s="24" t="n">
        <v>109086.73</v>
      </c>
      <c r="E365" s="24" t="n">
        <v>25483.61</v>
      </c>
      <c r="F365" t="n">
        <v>186</v>
      </c>
      <c r="G365" t="n">
        <v>137</v>
      </c>
      <c r="H365" t="n">
        <v>8</v>
      </c>
      <c r="I365" s="10">
        <f>IFERROR(E365/D365,0)</f>
        <v/>
      </c>
      <c r="J365" s="10">
        <f>IFERROR(H365/G365,0)</f>
        <v/>
      </c>
      <c r="K365">
        <f>_xlfn.RANK.EQ(D365,$D$5:$D$524,0)</f>
        <v/>
      </c>
      <c r="L365">
        <f>_xlfn.IFS(K365&lt;=20,"Top 20",K365&gt;500,"Bottom 20",TRUE,"Core")</f>
        <v/>
      </c>
      <c r="M365" s="10">
        <f>SUM($D$5:D365)/SUM($D$5:$D$524)</f>
        <v/>
      </c>
    </row>
    <row r="366">
      <c r="A366" t="inlineStr">
        <is>
          <t>P0121</t>
        </is>
      </c>
      <c r="B366" t="inlineStr">
        <is>
          <t>Nexora Fragrance 490</t>
        </is>
      </c>
      <c r="C366" t="inlineStr">
        <is>
          <t>Beauty</t>
        </is>
      </c>
      <c r="D366" s="24" t="n">
        <v>108824.46</v>
      </c>
      <c r="E366" s="24" t="n">
        <v>53223.42</v>
      </c>
      <c r="F366" t="n">
        <v>110</v>
      </c>
      <c r="G366" t="n">
        <v>90</v>
      </c>
      <c r="H366" t="n">
        <v>6</v>
      </c>
      <c r="I366" s="10">
        <f>IFERROR(E366/D366,0)</f>
        <v/>
      </c>
      <c r="J366" s="10">
        <f>IFERROR(H366/G366,0)</f>
        <v/>
      </c>
      <c r="K366">
        <f>_xlfn.RANK.EQ(D366,$D$5:$D$524,0)</f>
        <v/>
      </c>
      <c r="L366">
        <f>_xlfn.IFS(K366&lt;=20,"Top 20",K366&gt;500,"Bottom 20",TRUE,"Core")</f>
        <v/>
      </c>
      <c r="M366" s="10">
        <f>SUM($D$5:D366)/SUM($D$5:$D$524)</f>
        <v/>
      </c>
    </row>
    <row r="367">
      <c r="A367" t="inlineStr">
        <is>
          <t>P0330</t>
        </is>
      </c>
      <c r="B367" t="inlineStr">
        <is>
          <t>Kavya Accessories 461</t>
        </is>
      </c>
      <c r="C367" t="inlineStr">
        <is>
          <t>Fashion</t>
        </is>
      </c>
      <c r="D367" s="24" t="n">
        <v>108767.45</v>
      </c>
      <c r="E367" s="24" t="n">
        <v>55718.87</v>
      </c>
      <c r="F367" t="n">
        <v>121</v>
      </c>
      <c r="G367" t="n">
        <v>93</v>
      </c>
      <c r="H367" t="n">
        <v>10</v>
      </c>
      <c r="I367" s="10">
        <f>IFERROR(E367/D367,0)</f>
        <v/>
      </c>
      <c r="J367" s="10">
        <f>IFERROR(H367/G367,0)</f>
        <v/>
      </c>
      <c r="K367">
        <f>_xlfn.RANK.EQ(D367,$D$5:$D$524,0)</f>
        <v/>
      </c>
      <c r="L367">
        <f>_xlfn.IFS(K367&lt;=20,"Top 20",K367&gt;500,"Bottom 20",TRUE,"Core")</f>
        <v/>
      </c>
      <c r="M367" s="10">
        <f>SUM($D$5:D367)/SUM($D$5:$D$524)</f>
        <v/>
      </c>
    </row>
    <row r="368">
      <c r="A368" t="inlineStr">
        <is>
          <t>P0380</t>
        </is>
      </c>
      <c r="B368" t="inlineStr">
        <is>
          <t>Pragati Team Sports 762</t>
        </is>
      </c>
      <c r="C368" t="inlineStr">
        <is>
          <t>Sports</t>
        </is>
      </c>
      <c r="D368" s="24" t="n">
        <v>108472.67</v>
      </c>
      <c r="E368" s="24" t="n">
        <v>26155.46</v>
      </c>
      <c r="F368" t="n">
        <v>109</v>
      </c>
      <c r="G368" t="n">
        <v>88</v>
      </c>
      <c r="H368" t="n">
        <v>6</v>
      </c>
      <c r="I368" s="10">
        <f>IFERROR(E368/D368,0)</f>
        <v/>
      </c>
      <c r="J368" s="10">
        <f>IFERROR(H368/G368,0)</f>
        <v/>
      </c>
      <c r="K368">
        <f>_xlfn.RANK.EQ(D368,$D$5:$D$524,0)</f>
        <v/>
      </c>
      <c r="L368">
        <f>_xlfn.IFS(K368&lt;=20,"Top 20",K368&gt;500,"Bottom 20",TRUE,"Core")</f>
        <v/>
      </c>
      <c r="M368" s="10">
        <f>SUM($D$5:D368)/SUM($D$5:$D$524)</f>
        <v/>
      </c>
    </row>
    <row r="369">
      <c r="A369" t="inlineStr">
        <is>
          <t>P0300</t>
        </is>
      </c>
      <c r="B369" t="inlineStr">
        <is>
          <t>Nexora Fragrance 387</t>
        </is>
      </c>
      <c r="C369" t="inlineStr">
        <is>
          <t>Beauty</t>
        </is>
      </c>
      <c r="D369" s="24" t="n">
        <v>108415.32</v>
      </c>
      <c r="E369" s="24" t="n">
        <v>41640.14</v>
      </c>
      <c r="F369" t="n">
        <v>478</v>
      </c>
      <c r="G369" t="n">
        <v>368</v>
      </c>
      <c r="H369" t="n">
        <v>25</v>
      </c>
      <c r="I369" s="10">
        <f>IFERROR(E369/D369,0)</f>
        <v/>
      </c>
      <c r="J369" s="10">
        <f>IFERROR(H369/G369,0)</f>
        <v/>
      </c>
      <c r="K369">
        <f>_xlfn.RANK.EQ(D369,$D$5:$D$524,0)</f>
        <v/>
      </c>
      <c r="L369">
        <f>_xlfn.IFS(K369&lt;=20,"Top 20",K369&gt;500,"Bottom 20",TRUE,"Core")</f>
        <v/>
      </c>
      <c r="M369" s="10">
        <f>SUM($D$5:D369)/SUM($D$5:$D$524)</f>
        <v/>
      </c>
    </row>
    <row r="370">
      <c r="A370" t="inlineStr">
        <is>
          <t>P0172</t>
        </is>
      </c>
      <c r="B370" t="inlineStr">
        <is>
          <t>Lumio Decor 359</t>
        </is>
      </c>
      <c r="C370" t="inlineStr">
        <is>
          <t>Home &amp; Kitchen</t>
        </is>
      </c>
      <c r="D370" s="24" t="n">
        <v>107603.2</v>
      </c>
      <c r="E370" s="24" t="n">
        <v>38174.57</v>
      </c>
      <c r="F370" t="n">
        <v>291</v>
      </c>
      <c r="G370" t="n">
        <v>233</v>
      </c>
      <c r="H370" t="n">
        <v>18</v>
      </c>
      <c r="I370" s="10">
        <f>IFERROR(E370/D370,0)</f>
        <v/>
      </c>
      <c r="J370" s="10">
        <f>IFERROR(H370/G370,0)</f>
        <v/>
      </c>
      <c r="K370">
        <f>_xlfn.RANK.EQ(D370,$D$5:$D$524,0)</f>
        <v/>
      </c>
      <c r="L370">
        <f>_xlfn.IFS(K370&lt;=20,"Top 20",K370&gt;500,"Bottom 20",TRUE,"Core")</f>
        <v/>
      </c>
      <c r="M370" s="10">
        <f>SUM($D$5:D370)/SUM($D$5:$D$524)</f>
        <v/>
      </c>
    </row>
    <row r="371">
      <c r="A371" t="inlineStr">
        <is>
          <t>P0480</t>
        </is>
      </c>
      <c r="B371" t="inlineStr">
        <is>
          <t>Haveli Furnishing 410</t>
        </is>
      </c>
      <c r="C371" t="inlineStr">
        <is>
          <t>Home &amp; Kitchen</t>
        </is>
      </c>
      <c r="D371" s="24" t="n">
        <v>107132.12</v>
      </c>
      <c r="E371" s="24" t="n">
        <v>31983.89</v>
      </c>
      <c r="F371" t="n">
        <v>103</v>
      </c>
      <c r="G371" t="n">
        <v>84</v>
      </c>
      <c r="H371" t="n">
        <v>5</v>
      </c>
      <c r="I371" s="10">
        <f>IFERROR(E371/D371,0)</f>
        <v/>
      </c>
      <c r="J371" s="10">
        <f>IFERROR(H371/G371,0)</f>
        <v/>
      </c>
      <c r="K371">
        <f>_xlfn.RANK.EQ(D371,$D$5:$D$524,0)</f>
        <v/>
      </c>
      <c r="L371">
        <f>_xlfn.IFS(K371&lt;=20,"Top 20",K371&gt;500,"Bottom 20",TRUE,"Core")</f>
        <v/>
      </c>
      <c r="M371" s="10">
        <f>SUM($D$5:D371)/SUM($D$5:$D$524)</f>
        <v/>
      </c>
    </row>
    <row r="372">
      <c r="A372" t="inlineStr">
        <is>
          <t>P0015</t>
        </is>
      </c>
      <c r="B372" t="inlineStr">
        <is>
          <t>Vayu Furnishing 445</t>
        </is>
      </c>
      <c r="C372" t="inlineStr">
        <is>
          <t>Home &amp; Kitchen</t>
        </is>
      </c>
      <c r="D372" s="24" t="n">
        <v>106874.62</v>
      </c>
      <c r="E372" s="24" t="n">
        <v>27557.47</v>
      </c>
      <c r="F372" t="n">
        <v>115</v>
      </c>
      <c r="G372" t="n">
        <v>87</v>
      </c>
      <c r="H372" t="n">
        <v>5</v>
      </c>
      <c r="I372" s="10">
        <f>IFERROR(E372/D372,0)</f>
        <v/>
      </c>
      <c r="J372" s="10">
        <f>IFERROR(H372/G372,0)</f>
        <v/>
      </c>
      <c r="K372">
        <f>_xlfn.RANK.EQ(D372,$D$5:$D$524,0)</f>
        <v/>
      </c>
      <c r="L372">
        <f>_xlfn.IFS(K372&lt;=20,"Top 20",K372&gt;500,"Bottom 20",TRUE,"Core")</f>
        <v/>
      </c>
      <c r="M372" s="10">
        <f>SUM($D$5:D372)/SUM($D$5:$D$524)</f>
        <v/>
      </c>
    </row>
    <row r="373">
      <c r="A373" t="inlineStr">
        <is>
          <t>P0357</t>
        </is>
      </c>
      <c r="B373" t="inlineStr">
        <is>
          <t>Ember Team Sports 743</t>
        </is>
      </c>
      <c r="C373" t="inlineStr">
        <is>
          <t>Sports</t>
        </is>
      </c>
      <c r="D373" s="24" t="n">
        <v>105185.05</v>
      </c>
      <c r="E373" s="24" t="n">
        <v>30025.36</v>
      </c>
      <c r="F373" t="n">
        <v>64</v>
      </c>
      <c r="G373" t="n">
        <v>53</v>
      </c>
      <c r="H373" t="n">
        <v>5</v>
      </c>
      <c r="I373" s="10">
        <f>IFERROR(E373/D373,0)</f>
        <v/>
      </c>
      <c r="J373" s="10">
        <f>IFERROR(H373/G373,0)</f>
        <v/>
      </c>
      <c r="K373">
        <f>_xlfn.RANK.EQ(D373,$D$5:$D$524,0)</f>
        <v/>
      </c>
      <c r="L373">
        <f>_xlfn.IFS(K373&lt;=20,"Top 20",K373&gt;500,"Bottom 20",TRUE,"Core")</f>
        <v/>
      </c>
      <c r="M373" s="10">
        <f>SUM($D$5:D373)/SUM($D$5:$D$524)</f>
        <v/>
      </c>
    </row>
    <row r="374">
      <c r="A374" t="inlineStr">
        <is>
          <t>P0431</t>
        </is>
      </c>
      <c r="B374" t="inlineStr">
        <is>
          <t>Mitti Personal Care 338</t>
        </is>
      </c>
      <c r="C374" t="inlineStr">
        <is>
          <t>Grocery</t>
        </is>
      </c>
      <c r="D374" s="24" t="n">
        <v>105114.91</v>
      </c>
      <c r="E374" s="24" t="n">
        <v>12953.68</v>
      </c>
      <c r="F374" t="n">
        <v>291</v>
      </c>
      <c r="G374" t="n">
        <v>106</v>
      </c>
      <c r="H374" t="n">
        <v>1</v>
      </c>
      <c r="I374" s="10">
        <f>IFERROR(E374/D374,0)</f>
        <v/>
      </c>
      <c r="J374" s="10">
        <f>IFERROR(H374/G374,0)</f>
        <v/>
      </c>
      <c r="K374">
        <f>_xlfn.RANK.EQ(D374,$D$5:$D$524,0)</f>
        <v/>
      </c>
      <c r="L374">
        <f>_xlfn.IFS(K374&lt;=20,"Top 20",K374&gt;500,"Bottom 20",TRUE,"Core")</f>
        <v/>
      </c>
      <c r="M374" s="10">
        <f>SUM($D$5:D374)/SUM($D$5:$D$524)</f>
        <v/>
      </c>
    </row>
    <row r="375">
      <c r="A375" t="inlineStr">
        <is>
          <t>P0023</t>
        </is>
      </c>
      <c r="B375" t="inlineStr">
        <is>
          <t>Orbit Beverages 964</t>
        </is>
      </c>
      <c r="C375" t="inlineStr">
        <is>
          <t>Grocery</t>
        </is>
      </c>
      <c r="D375" s="24" t="n">
        <v>103940.01</v>
      </c>
      <c r="E375" s="24" t="n">
        <v>14840.51</v>
      </c>
      <c r="F375" t="n">
        <v>562</v>
      </c>
      <c r="G375" t="n">
        <v>224</v>
      </c>
      <c r="H375" t="n">
        <v>3</v>
      </c>
      <c r="I375" s="10">
        <f>IFERROR(E375/D375,0)</f>
        <v/>
      </c>
      <c r="J375" s="10">
        <f>IFERROR(H375/G375,0)</f>
        <v/>
      </c>
      <c r="K375">
        <f>_xlfn.RANK.EQ(D375,$D$5:$D$524,0)</f>
        <v/>
      </c>
      <c r="L375">
        <f>_xlfn.IFS(K375&lt;=20,"Top 20",K375&gt;500,"Bottom 20",TRUE,"Core")</f>
        <v/>
      </c>
      <c r="M375" s="10">
        <f>SUM($D$5:D375)/SUM($D$5:$D$524)</f>
        <v/>
      </c>
    </row>
    <row r="376">
      <c r="A376" t="inlineStr">
        <is>
          <t>P0174</t>
        </is>
      </c>
      <c r="B376" t="inlineStr">
        <is>
          <t>Solace Personal Care 504</t>
        </is>
      </c>
      <c r="C376" t="inlineStr">
        <is>
          <t>Grocery</t>
        </is>
      </c>
      <c r="D376" s="24" t="n">
        <v>103884.48</v>
      </c>
      <c r="E376" s="24" t="n">
        <v>17331.33</v>
      </c>
      <c r="F376" t="n">
        <v>253</v>
      </c>
      <c r="G376" t="n">
        <v>92</v>
      </c>
      <c r="H376" t="n">
        <v>2</v>
      </c>
      <c r="I376" s="10">
        <f>IFERROR(E376/D376,0)</f>
        <v/>
      </c>
      <c r="J376" s="10">
        <f>IFERROR(H376/G376,0)</f>
        <v/>
      </c>
      <c r="K376">
        <f>_xlfn.RANK.EQ(D376,$D$5:$D$524,0)</f>
        <v/>
      </c>
      <c r="L376">
        <f>_xlfn.IFS(K376&lt;=20,"Top 20",K376&gt;500,"Bottom 20",TRUE,"Core")</f>
        <v/>
      </c>
      <c r="M376" s="10">
        <f>SUM($D$5:D376)/SUM($D$5:$D$524)</f>
        <v/>
      </c>
    </row>
    <row r="377">
      <c r="A377" t="inlineStr">
        <is>
          <t>P0160</t>
        </is>
      </c>
      <c r="B377" t="inlineStr">
        <is>
          <t>Haveli Fitness 403</t>
        </is>
      </c>
      <c r="C377" t="inlineStr">
        <is>
          <t>Sports</t>
        </is>
      </c>
      <c r="D377" s="24" t="n">
        <v>102418.32</v>
      </c>
      <c r="E377" s="24" t="n">
        <v>40299.59</v>
      </c>
      <c r="F377" t="n">
        <v>80</v>
      </c>
      <c r="G377" t="n">
        <v>66</v>
      </c>
      <c r="H377" t="n">
        <v>6</v>
      </c>
      <c r="I377" s="10">
        <f>IFERROR(E377/D377,0)</f>
        <v/>
      </c>
      <c r="J377" s="10">
        <f>IFERROR(H377/G377,0)</f>
        <v/>
      </c>
      <c r="K377">
        <f>_xlfn.RANK.EQ(D377,$D$5:$D$524,0)</f>
        <v/>
      </c>
      <c r="L377">
        <f>_xlfn.IFS(K377&lt;=20,"Top 20",K377&gt;500,"Bottom 20",TRUE,"Core")</f>
        <v/>
      </c>
      <c r="M377" s="10">
        <f>SUM($D$5:D377)/SUM($D$5:$D$524)</f>
        <v/>
      </c>
    </row>
    <row r="378">
      <c r="A378" t="inlineStr">
        <is>
          <t>P0394</t>
        </is>
      </c>
      <c r="B378" t="inlineStr">
        <is>
          <t>Orbit Team Sports 914</t>
        </is>
      </c>
      <c r="C378" t="inlineStr">
        <is>
          <t>Sports</t>
        </is>
      </c>
      <c r="D378" s="24" t="n">
        <v>101906.43</v>
      </c>
      <c r="E378" s="24" t="n">
        <v>27594.14</v>
      </c>
      <c r="F378" t="n">
        <v>62</v>
      </c>
      <c r="G378" t="n">
        <v>52</v>
      </c>
      <c r="H378" t="n">
        <v>1</v>
      </c>
      <c r="I378" s="10">
        <f>IFERROR(E378/D378,0)</f>
        <v/>
      </c>
      <c r="J378" s="10">
        <f>IFERROR(H378/G378,0)</f>
        <v/>
      </c>
      <c r="K378">
        <f>_xlfn.RANK.EQ(D378,$D$5:$D$524,0)</f>
        <v/>
      </c>
      <c r="L378">
        <f>_xlfn.IFS(K378&lt;=20,"Top 20",K378&gt;500,"Bottom 20",TRUE,"Core")</f>
        <v/>
      </c>
      <c r="M378" s="10">
        <f>SUM($D$5:D378)/SUM($D$5:$D$524)</f>
        <v/>
      </c>
    </row>
    <row r="379">
      <c r="A379" t="inlineStr">
        <is>
          <t>P0256</t>
        </is>
      </c>
      <c r="B379" t="inlineStr">
        <is>
          <t>Zephyr Fitness 917</t>
        </is>
      </c>
      <c r="C379" t="inlineStr">
        <is>
          <t>Sports</t>
        </is>
      </c>
      <c r="D379" s="24" t="n">
        <v>100351.9</v>
      </c>
      <c r="E379" s="24" t="n">
        <v>36717.3</v>
      </c>
      <c r="F379" t="n">
        <v>43</v>
      </c>
      <c r="G379" t="n">
        <v>32</v>
      </c>
      <c r="H379" t="n">
        <v>1</v>
      </c>
      <c r="I379" s="10">
        <f>IFERROR(E379/D379,0)</f>
        <v/>
      </c>
      <c r="J379" s="10">
        <f>IFERROR(H379/G379,0)</f>
        <v/>
      </c>
      <c r="K379">
        <f>_xlfn.RANK.EQ(D379,$D$5:$D$524,0)</f>
        <v/>
      </c>
      <c r="L379">
        <f>_xlfn.IFS(K379&lt;=20,"Top 20",K379&gt;500,"Bottom 20",TRUE,"Core")</f>
        <v/>
      </c>
      <c r="M379" s="10">
        <f>SUM($D$5:D379)/SUM($D$5:$D$524)</f>
        <v/>
      </c>
    </row>
    <row r="380">
      <c r="A380" t="inlineStr">
        <is>
          <t>P0051</t>
        </is>
      </c>
      <c r="B380" t="inlineStr">
        <is>
          <t>Aarav Ethnic Wear 943</t>
        </is>
      </c>
      <c r="C380" t="inlineStr">
        <is>
          <t>Fashion</t>
        </is>
      </c>
      <c r="D380" s="24" t="n">
        <v>100032.04</v>
      </c>
      <c r="E380" s="24" t="n">
        <v>53479.24</v>
      </c>
      <c r="F380" t="n">
        <v>91</v>
      </c>
      <c r="G380" t="n">
        <v>72</v>
      </c>
      <c r="H380" t="n">
        <v>10</v>
      </c>
      <c r="I380" s="10">
        <f>IFERROR(E380/D380,0)</f>
        <v/>
      </c>
      <c r="J380" s="10">
        <f>IFERROR(H380/G380,0)</f>
        <v/>
      </c>
      <c r="K380">
        <f>_xlfn.RANK.EQ(D380,$D$5:$D$524,0)</f>
        <v/>
      </c>
      <c r="L380">
        <f>_xlfn.IFS(K380&lt;=20,"Top 20",K380&gt;500,"Bottom 20",TRUE,"Core")</f>
        <v/>
      </c>
      <c r="M380" s="10">
        <f>SUM($D$5:D380)/SUM($D$5:$D$524)</f>
        <v/>
      </c>
    </row>
    <row r="381">
      <c r="A381" t="inlineStr">
        <is>
          <t>P0336</t>
        </is>
      </c>
      <c r="B381" t="inlineStr">
        <is>
          <t>Vayu Haircare 700</t>
        </is>
      </c>
      <c r="C381" t="inlineStr">
        <is>
          <t>Beauty</t>
        </is>
      </c>
      <c r="D381" s="24" t="n">
        <v>99141.81</v>
      </c>
      <c r="E381" s="24" t="n">
        <v>41308.49</v>
      </c>
      <c r="F381" t="n">
        <v>82</v>
      </c>
      <c r="G381" t="n">
        <v>70</v>
      </c>
      <c r="H381" t="n">
        <v>2</v>
      </c>
      <c r="I381" s="10">
        <f>IFERROR(E381/D381,0)</f>
        <v/>
      </c>
      <c r="J381" s="10">
        <f>IFERROR(H381/G381,0)</f>
        <v/>
      </c>
      <c r="K381">
        <f>_xlfn.RANK.EQ(D381,$D$5:$D$524,0)</f>
        <v/>
      </c>
      <c r="L381">
        <f>_xlfn.IFS(K381&lt;=20,"Top 20",K381&gt;500,"Bottom 20",TRUE,"Core")</f>
        <v/>
      </c>
      <c r="M381" s="10">
        <f>SUM($D$5:D381)/SUM($D$5:$D$524)</f>
        <v/>
      </c>
    </row>
    <row r="382">
      <c r="A382" t="inlineStr">
        <is>
          <t>P0299</t>
        </is>
      </c>
      <c r="B382" t="inlineStr">
        <is>
          <t>Trendo Fitness 940</t>
        </is>
      </c>
      <c r="C382" t="inlineStr">
        <is>
          <t>Sports</t>
        </is>
      </c>
      <c r="D382" s="24" t="n">
        <v>98947.52</v>
      </c>
      <c r="E382" s="24" t="n">
        <v>28276.54</v>
      </c>
      <c r="F382" t="n">
        <v>29</v>
      </c>
      <c r="G382" t="n">
        <v>24</v>
      </c>
      <c r="H382" t="n">
        <v>1</v>
      </c>
      <c r="I382" s="10">
        <f>IFERROR(E382/D382,0)</f>
        <v/>
      </c>
      <c r="J382" s="10">
        <f>IFERROR(H382/G382,0)</f>
        <v/>
      </c>
      <c r="K382">
        <f>_xlfn.RANK.EQ(D382,$D$5:$D$524,0)</f>
        <v/>
      </c>
      <c r="L382">
        <f>_xlfn.IFS(K382&lt;=20,"Top 20",K382&gt;500,"Bottom 20",TRUE,"Core")</f>
        <v/>
      </c>
      <c r="M382" s="10">
        <f>SUM($D$5:D382)/SUM($D$5:$D$524)</f>
        <v/>
      </c>
    </row>
    <row r="383">
      <c r="A383" t="inlineStr">
        <is>
          <t>P0456</t>
        </is>
      </c>
      <c r="B383" t="inlineStr">
        <is>
          <t>Kriti Footwear 790</t>
        </is>
      </c>
      <c r="C383" t="inlineStr">
        <is>
          <t>Fashion</t>
        </is>
      </c>
      <c r="D383" s="24" t="n">
        <v>98135.3</v>
      </c>
      <c r="E383" s="24" t="n">
        <v>43157.4</v>
      </c>
      <c r="F383" t="n">
        <v>419</v>
      </c>
      <c r="G383" t="n">
        <v>331</v>
      </c>
      <c r="H383" t="n">
        <v>53</v>
      </c>
      <c r="I383" s="10">
        <f>IFERROR(E383/D383,0)</f>
        <v/>
      </c>
      <c r="J383" s="10">
        <f>IFERROR(H383/G383,0)</f>
        <v/>
      </c>
      <c r="K383">
        <f>_xlfn.RANK.EQ(D383,$D$5:$D$524,0)</f>
        <v/>
      </c>
      <c r="L383">
        <f>_xlfn.IFS(K383&lt;=20,"Top 20",K383&gt;500,"Bottom 20",TRUE,"Core")</f>
        <v/>
      </c>
      <c r="M383" s="10">
        <f>SUM($D$5:D383)/SUM($D$5:$D$524)</f>
        <v/>
      </c>
    </row>
    <row r="384">
      <c r="A384" t="inlineStr">
        <is>
          <t>P0235</t>
        </is>
      </c>
      <c r="B384" t="inlineStr">
        <is>
          <t>Mitti Snacks 654</t>
        </is>
      </c>
      <c r="C384" t="inlineStr">
        <is>
          <t>Grocery</t>
        </is>
      </c>
      <c r="D384" s="24" t="n">
        <v>97521.96000000001</v>
      </c>
      <c r="E384" s="24" t="n">
        <v>18365.65</v>
      </c>
      <c r="F384" t="n">
        <v>321</v>
      </c>
      <c r="G384" t="n">
        <v>126</v>
      </c>
      <c r="H384" t="n">
        <v>1</v>
      </c>
      <c r="I384" s="10">
        <f>IFERROR(E384/D384,0)</f>
        <v/>
      </c>
      <c r="J384" s="10">
        <f>IFERROR(H384/G384,0)</f>
        <v/>
      </c>
      <c r="K384">
        <f>_xlfn.RANK.EQ(D384,$D$5:$D$524,0)</f>
        <v/>
      </c>
      <c r="L384">
        <f>_xlfn.IFS(K384&lt;=20,"Top 20",K384&gt;500,"Bottom 20",TRUE,"Core")</f>
        <v/>
      </c>
      <c r="M384" s="10">
        <f>SUM($D$5:D384)/SUM($D$5:$D$524)</f>
        <v/>
      </c>
    </row>
    <row r="385">
      <c r="A385" t="inlineStr">
        <is>
          <t>P0139</t>
        </is>
      </c>
      <c r="B385" t="inlineStr">
        <is>
          <t>Kriti Children 733</t>
        </is>
      </c>
      <c r="C385" t="inlineStr">
        <is>
          <t>Books</t>
        </is>
      </c>
      <c r="D385" s="24" t="n">
        <v>96255.42999999999</v>
      </c>
      <c r="E385" s="24" t="n">
        <v>25219.08</v>
      </c>
      <c r="F385" t="n">
        <v>322</v>
      </c>
      <c r="G385" t="n">
        <v>259</v>
      </c>
      <c r="H385" t="n">
        <v>7</v>
      </c>
      <c r="I385" s="10">
        <f>IFERROR(E385/D385,0)</f>
        <v/>
      </c>
      <c r="J385" s="10">
        <f>IFERROR(H385/G385,0)</f>
        <v/>
      </c>
      <c r="K385">
        <f>_xlfn.RANK.EQ(D385,$D$5:$D$524,0)</f>
        <v/>
      </c>
      <c r="L385">
        <f>_xlfn.IFS(K385&lt;=20,"Top 20",K385&gt;500,"Bottom 20",TRUE,"Core")</f>
        <v/>
      </c>
      <c r="M385" s="10">
        <f>SUM($D$5:D385)/SUM($D$5:$D$524)</f>
        <v/>
      </c>
    </row>
    <row r="386">
      <c r="A386" t="inlineStr">
        <is>
          <t>P0312</t>
        </is>
      </c>
      <c r="B386" t="inlineStr">
        <is>
          <t>Kavya Cookware 176</t>
        </is>
      </c>
      <c r="C386" t="inlineStr">
        <is>
          <t>Home &amp; Kitchen</t>
        </is>
      </c>
      <c r="D386" s="24" t="n">
        <v>94183.49000000001</v>
      </c>
      <c r="E386" s="24" t="n">
        <v>28149.44</v>
      </c>
      <c r="F386" t="n">
        <v>115</v>
      </c>
      <c r="G386" t="n">
        <v>95</v>
      </c>
      <c r="H386" t="n">
        <v>4</v>
      </c>
      <c r="I386" s="10">
        <f>IFERROR(E386/D386,0)</f>
        <v/>
      </c>
      <c r="J386" s="10">
        <f>IFERROR(H386/G386,0)</f>
        <v/>
      </c>
      <c r="K386">
        <f>_xlfn.RANK.EQ(D386,$D$5:$D$524,0)</f>
        <v/>
      </c>
      <c r="L386">
        <f>_xlfn.IFS(K386&lt;=20,"Top 20",K386&gt;500,"Bottom 20",TRUE,"Core")</f>
        <v/>
      </c>
      <c r="M386" s="10">
        <f>SUM($D$5:D386)/SUM($D$5:$D$524)</f>
        <v/>
      </c>
    </row>
    <row r="387">
      <c r="A387" t="inlineStr">
        <is>
          <t>P0141</t>
        </is>
      </c>
      <c r="B387" t="inlineStr">
        <is>
          <t>Vayu Decor 118</t>
        </is>
      </c>
      <c r="C387" t="inlineStr">
        <is>
          <t>Home &amp; Kitchen</t>
        </is>
      </c>
      <c r="D387" s="24" t="n">
        <v>93619.99000000001</v>
      </c>
      <c r="E387" s="24" t="n">
        <v>22538.5</v>
      </c>
      <c r="F387" t="n">
        <v>114</v>
      </c>
      <c r="G387" t="n">
        <v>92</v>
      </c>
      <c r="H387" t="n">
        <v>2</v>
      </c>
      <c r="I387" s="10">
        <f>IFERROR(E387/D387,0)</f>
        <v/>
      </c>
      <c r="J387" s="10">
        <f>IFERROR(H387/G387,0)</f>
        <v/>
      </c>
      <c r="K387">
        <f>_xlfn.RANK.EQ(D387,$D$5:$D$524,0)</f>
        <v/>
      </c>
      <c r="L387">
        <f>_xlfn.IFS(K387&lt;=20,"Top 20",K387&gt;500,"Bottom 20",TRUE,"Core")</f>
        <v/>
      </c>
      <c r="M387" s="10">
        <f>SUM($D$5:D387)/SUM($D$5:$D$524)</f>
        <v/>
      </c>
    </row>
    <row r="388">
      <c r="A388" t="inlineStr">
        <is>
          <t>P0219</t>
        </is>
      </c>
      <c r="B388" t="inlineStr">
        <is>
          <t>Aarav Beverages 736</t>
        </is>
      </c>
      <c r="C388" t="inlineStr">
        <is>
          <t>Grocery</t>
        </is>
      </c>
      <c r="D388" s="24" t="n">
        <v>92560.81</v>
      </c>
      <c r="E388" s="24" t="n">
        <v>13203.57</v>
      </c>
      <c r="F388" t="n">
        <v>358</v>
      </c>
      <c r="G388" t="n">
        <v>132</v>
      </c>
      <c r="H388" t="n">
        <v>2</v>
      </c>
      <c r="I388" s="10">
        <f>IFERROR(E388/D388,0)</f>
        <v/>
      </c>
      <c r="J388" s="10">
        <f>IFERROR(H388/G388,0)</f>
        <v/>
      </c>
      <c r="K388">
        <f>_xlfn.RANK.EQ(D388,$D$5:$D$524,0)</f>
        <v/>
      </c>
      <c r="L388">
        <f>_xlfn.IFS(K388&lt;=20,"Top 20",K388&gt;500,"Bottom 20",TRUE,"Core")</f>
        <v/>
      </c>
      <c r="M388" s="10">
        <f>SUM($D$5:D388)/SUM($D$5:$D$524)</f>
        <v/>
      </c>
    </row>
    <row r="389">
      <c r="A389" t="inlineStr">
        <is>
          <t>P0070</t>
        </is>
      </c>
      <c r="B389" t="inlineStr">
        <is>
          <t>Nexora Appliances 859</t>
        </is>
      </c>
      <c r="C389" t="inlineStr">
        <is>
          <t>Home &amp; Kitchen</t>
        </is>
      </c>
      <c r="D389" s="24" t="n">
        <v>92511.38</v>
      </c>
      <c r="E389" s="24" t="n">
        <v>26006.99</v>
      </c>
      <c r="F389" t="n">
        <v>83</v>
      </c>
      <c r="G389" t="n">
        <v>67</v>
      </c>
      <c r="H389" t="n">
        <v>2</v>
      </c>
      <c r="I389" s="10">
        <f>IFERROR(E389/D389,0)</f>
        <v/>
      </c>
      <c r="J389" s="10">
        <f>IFERROR(H389/G389,0)</f>
        <v/>
      </c>
      <c r="K389">
        <f>_xlfn.RANK.EQ(D389,$D$5:$D$524,0)</f>
        <v/>
      </c>
      <c r="L389">
        <f>_xlfn.IFS(K389&lt;=20,"Top 20",K389&gt;500,"Bottom 20",TRUE,"Core")</f>
        <v/>
      </c>
      <c r="M389" s="10">
        <f>SUM($D$5:D389)/SUM($D$5:$D$524)</f>
        <v/>
      </c>
    </row>
    <row r="390">
      <c r="A390" t="inlineStr">
        <is>
          <t>P0490</t>
        </is>
      </c>
      <c r="B390" t="inlineStr">
        <is>
          <t>Mitti Fragrance 273</t>
        </is>
      </c>
      <c r="C390" t="inlineStr">
        <is>
          <t>Beauty</t>
        </is>
      </c>
      <c r="D390" s="24" t="n">
        <v>91749.13</v>
      </c>
      <c r="E390" s="24" t="n">
        <v>40626.03</v>
      </c>
      <c r="F390" t="n">
        <v>294</v>
      </c>
      <c r="G390" t="n">
        <v>232</v>
      </c>
      <c r="H390" t="n">
        <v>13</v>
      </c>
      <c r="I390" s="10">
        <f>IFERROR(E390/D390,0)</f>
        <v/>
      </c>
      <c r="J390" s="10">
        <f>IFERROR(H390/G390,0)</f>
        <v/>
      </c>
      <c r="K390">
        <f>_xlfn.RANK.EQ(D390,$D$5:$D$524,0)</f>
        <v/>
      </c>
      <c r="L390">
        <f>_xlfn.IFS(K390&lt;=20,"Top 20",K390&gt;500,"Bottom 20",TRUE,"Core")</f>
        <v/>
      </c>
      <c r="M390" s="10">
        <f>SUM($D$5:D390)/SUM($D$5:$D$524)</f>
        <v/>
      </c>
    </row>
    <row r="391">
      <c r="A391" t="inlineStr">
        <is>
          <t>P0212</t>
        </is>
      </c>
      <c r="B391" t="inlineStr">
        <is>
          <t>Kavya Haircare 266</t>
        </is>
      </c>
      <c r="C391" t="inlineStr">
        <is>
          <t>Beauty</t>
        </is>
      </c>
      <c r="D391" s="24" t="n">
        <v>91584.14</v>
      </c>
      <c r="E391" s="24" t="n">
        <v>40976.13</v>
      </c>
      <c r="F391" t="n">
        <v>104</v>
      </c>
      <c r="G391" t="n">
        <v>85</v>
      </c>
      <c r="H391" t="n">
        <v>1</v>
      </c>
      <c r="I391" s="10">
        <f>IFERROR(E391/D391,0)</f>
        <v/>
      </c>
      <c r="J391" s="10">
        <f>IFERROR(H391/G391,0)</f>
        <v/>
      </c>
      <c r="K391">
        <f>_xlfn.RANK.EQ(D391,$D$5:$D$524,0)</f>
        <v/>
      </c>
      <c r="L391">
        <f>_xlfn.IFS(K391&lt;=20,"Top 20",K391&gt;500,"Bottom 20",TRUE,"Core")</f>
        <v/>
      </c>
      <c r="M391" s="10">
        <f>SUM($D$5:D391)/SUM($D$5:$D$524)</f>
        <v/>
      </c>
    </row>
    <row r="392">
      <c r="A392" t="inlineStr">
        <is>
          <t>P0301</t>
        </is>
      </c>
      <c r="B392" t="inlineStr">
        <is>
          <t>Zephyr Team Sports 835</t>
        </is>
      </c>
      <c r="C392" t="inlineStr">
        <is>
          <t>Sports</t>
        </is>
      </c>
      <c r="D392" s="24" t="n">
        <v>90604.13</v>
      </c>
      <c r="E392" s="24" t="n">
        <v>30971.37</v>
      </c>
      <c r="F392" t="n">
        <v>97</v>
      </c>
      <c r="G392" t="n">
        <v>76</v>
      </c>
      <c r="H392" t="n">
        <v>8</v>
      </c>
      <c r="I392" s="10">
        <f>IFERROR(E392/D392,0)</f>
        <v/>
      </c>
      <c r="J392" s="10">
        <f>IFERROR(H392/G392,0)</f>
        <v/>
      </c>
      <c r="K392">
        <f>_xlfn.RANK.EQ(D392,$D$5:$D$524,0)</f>
        <v/>
      </c>
      <c r="L392">
        <f>_xlfn.IFS(K392&lt;=20,"Top 20",K392&gt;500,"Bottom 20",TRUE,"Core")</f>
        <v/>
      </c>
      <c r="M392" s="10">
        <f>SUM($D$5:D392)/SUM($D$5:$D$524)</f>
        <v/>
      </c>
    </row>
    <row r="393">
      <c r="A393" t="inlineStr">
        <is>
          <t>P0214</t>
        </is>
      </c>
      <c r="B393" t="inlineStr">
        <is>
          <t>Veltrix Fiction 894</t>
        </is>
      </c>
      <c r="C393" t="inlineStr">
        <is>
          <t>Books</t>
        </is>
      </c>
      <c r="D393" s="24" t="n">
        <v>90113.03999999999</v>
      </c>
      <c r="E393" s="24" t="n">
        <v>18360.8</v>
      </c>
      <c r="F393" t="n">
        <v>158</v>
      </c>
      <c r="G393" t="n">
        <v>115</v>
      </c>
      <c r="H393" t="n">
        <v>4</v>
      </c>
      <c r="I393" s="10">
        <f>IFERROR(E393/D393,0)</f>
        <v/>
      </c>
      <c r="J393" s="10">
        <f>IFERROR(H393/G393,0)</f>
        <v/>
      </c>
      <c r="K393">
        <f>_xlfn.RANK.EQ(D393,$D$5:$D$524,0)</f>
        <v/>
      </c>
      <c r="L393">
        <f>_xlfn.IFS(K393&lt;=20,"Top 20",K393&gt;500,"Bottom 20",TRUE,"Core")</f>
        <v/>
      </c>
      <c r="M393" s="10">
        <f>SUM($D$5:D393)/SUM($D$5:$D$524)</f>
        <v/>
      </c>
    </row>
    <row r="394">
      <c r="A394" t="inlineStr">
        <is>
          <t>P0518</t>
        </is>
      </c>
      <c r="B394" t="inlineStr">
        <is>
          <t>Mitti Team Sports 515</t>
        </is>
      </c>
      <c r="C394" t="inlineStr">
        <is>
          <t>Sports</t>
        </is>
      </c>
      <c r="D394" s="24" t="n">
        <v>88395.75999999999</v>
      </c>
      <c r="E394" s="24" t="n">
        <v>32452.35</v>
      </c>
      <c r="F394" t="n">
        <v>86</v>
      </c>
      <c r="G394" t="n">
        <v>69</v>
      </c>
      <c r="H394" t="n">
        <v>2</v>
      </c>
      <c r="I394" s="10">
        <f>IFERROR(E394/D394,0)</f>
        <v/>
      </c>
      <c r="J394" s="10">
        <f>IFERROR(H394/G394,0)</f>
        <v/>
      </c>
      <c r="K394">
        <f>_xlfn.RANK.EQ(D394,$D$5:$D$524,0)</f>
        <v/>
      </c>
      <c r="L394">
        <f>_xlfn.IFS(K394&lt;=20,"Top 20",K394&gt;500,"Bottom 20",TRUE,"Core")</f>
        <v/>
      </c>
      <c r="M394" s="10">
        <f>SUM($D$5:D394)/SUM($D$5:$D$524)</f>
        <v/>
      </c>
    </row>
    <row r="395">
      <c r="A395" t="inlineStr">
        <is>
          <t>P0116</t>
        </is>
      </c>
      <c r="B395" t="inlineStr">
        <is>
          <t>Ember Children 433</t>
        </is>
      </c>
      <c r="C395" t="inlineStr">
        <is>
          <t>Books</t>
        </is>
      </c>
      <c r="D395" s="24" t="n">
        <v>88338.57000000001</v>
      </c>
      <c r="E395" s="24" t="n">
        <v>19808.26</v>
      </c>
      <c r="F395" t="n">
        <v>178</v>
      </c>
      <c r="G395" t="n">
        <v>148</v>
      </c>
      <c r="H395" t="n">
        <v>6</v>
      </c>
      <c r="I395" s="10">
        <f>IFERROR(E395/D395,0)</f>
        <v/>
      </c>
      <c r="J395" s="10">
        <f>IFERROR(H395/G395,0)</f>
        <v/>
      </c>
      <c r="K395">
        <f>_xlfn.RANK.EQ(D395,$D$5:$D$524,0)</f>
        <v/>
      </c>
      <c r="L395">
        <f>_xlfn.IFS(K395&lt;=20,"Top 20",K395&gt;500,"Bottom 20",TRUE,"Core")</f>
        <v/>
      </c>
      <c r="M395" s="10">
        <f>SUM($D$5:D395)/SUM($D$5:$D$524)</f>
        <v/>
      </c>
    </row>
    <row r="396">
      <c r="A396" t="inlineStr">
        <is>
          <t>P0367</t>
        </is>
      </c>
      <c r="B396" t="inlineStr">
        <is>
          <t>Veltrix Outdoor 378</t>
        </is>
      </c>
      <c r="C396" t="inlineStr">
        <is>
          <t>Sports</t>
        </is>
      </c>
      <c r="D396" s="24" t="n">
        <v>88163.91</v>
      </c>
      <c r="E396" s="24" t="n">
        <v>30319.68</v>
      </c>
      <c r="F396" t="n">
        <v>105</v>
      </c>
      <c r="G396" t="n">
        <v>82</v>
      </c>
      <c r="H396" t="n">
        <v>2</v>
      </c>
      <c r="I396" s="10">
        <f>IFERROR(E396/D396,0)</f>
        <v/>
      </c>
      <c r="J396" s="10">
        <f>IFERROR(H396/G396,0)</f>
        <v/>
      </c>
      <c r="K396">
        <f>_xlfn.RANK.EQ(D396,$D$5:$D$524,0)</f>
        <v/>
      </c>
      <c r="L396">
        <f>_xlfn.IFS(K396&lt;=20,"Top 20",K396&gt;500,"Bottom 20",TRUE,"Core")</f>
        <v/>
      </c>
      <c r="M396" s="10">
        <f>SUM($D$5:D396)/SUM($D$5:$D$524)</f>
        <v/>
      </c>
    </row>
    <row r="397">
      <c r="A397" t="inlineStr">
        <is>
          <t>P0385</t>
        </is>
      </c>
      <c r="B397" t="inlineStr">
        <is>
          <t>Haveli Footwear 987</t>
        </is>
      </c>
      <c r="C397" t="inlineStr">
        <is>
          <t>Fashion</t>
        </is>
      </c>
      <c r="D397" s="24" t="n">
        <v>87609.95</v>
      </c>
      <c r="E397" s="24" t="n">
        <v>40137.61</v>
      </c>
      <c r="F397" t="n">
        <v>51</v>
      </c>
      <c r="G397" t="n">
        <v>39</v>
      </c>
      <c r="H397" t="n">
        <v>5</v>
      </c>
      <c r="I397" s="10">
        <f>IFERROR(E397/D397,0)</f>
        <v/>
      </c>
      <c r="J397" s="10">
        <f>IFERROR(H397/G397,0)</f>
        <v/>
      </c>
      <c r="K397">
        <f>_xlfn.RANK.EQ(D397,$D$5:$D$524,0)</f>
        <v/>
      </c>
      <c r="L397">
        <f>_xlfn.IFS(K397&lt;=20,"Top 20",K397&gt;500,"Bottom 20",TRUE,"Core")</f>
        <v/>
      </c>
      <c r="M397" s="10">
        <f>SUM($D$5:D397)/SUM($D$5:$D$524)</f>
        <v/>
      </c>
    </row>
    <row r="398">
      <c r="A398" t="inlineStr">
        <is>
          <t>P0386</t>
        </is>
      </c>
      <c r="B398" t="inlineStr">
        <is>
          <t>Solace Personal Care 246</t>
        </is>
      </c>
      <c r="C398" t="inlineStr">
        <is>
          <t>Grocery</t>
        </is>
      </c>
      <c r="D398" s="24" t="n">
        <v>87409.02</v>
      </c>
      <c r="E398" s="24" t="n">
        <v>7680.86</v>
      </c>
      <c r="F398" t="n">
        <v>275</v>
      </c>
      <c r="G398" t="n">
        <v>109</v>
      </c>
      <c r="H398" t="n">
        <v>2</v>
      </c>
      <c r="I398" s="10">
        <f>IFERROR(E398/D398,0)</f>
        <v/>
      </c>
      <c r="J398" s="10">
        <f>IFERROR(H398/G398,0)</f>
        <v/>
      </c>
      <c r="K398">
        <f>_xlfn.RANK.EQ(D398,$D$5:$D$524,0)</f>
        <v/>
      </c>
      <c r="L398">
        <f>_xlfn.IFS(K398&lt;=20,"Top 20",K398&gt;500,"Bottom 20",TRUE,"Core")</f>
        <v/>
      </c>
      <c r="M398" s="10">
        <f>SUM($D$5:D398)/SUM($D$5:$D$524)</f>
        <v/>
      </c>
    </row>
    <row r="399">
      <c r="A399" t="inlineStr">
        <is>
          <t>P0434</t>
        </is>
      </c>
      <c r="B399" t="inlineStr">
        <is>
          <t>Veltrix Fiction 733</t>
        </is>
      </c>
      <c r="C399" t="inlineStr">
        <is>
          <t>Books</t>
        </is>
      </c>
      <c r="D399" s="24" t="n">
        <v>85695.58</v>
      </c>
      <c r="E399" s="24" t="n">
        <v>27259.06</v>
      </c>
      <c r="F399" t="n">
        <v>278</v>
      </c>
      <c r="G399" t="n">
        <v>215</v>
      </c>
      <c r="H399" t="n">
        <v>6</v>
      </c>
      <c r="I399" s="10">
        <f>IFERROR(E399/D399,0)</f>
        <v/>
      </c>
      <c r="J399" s="10">
        <f>IFERROR(H399/G399,0)</f>
        <v/>
      </c>
      <c r="K399">
        <f>_xlfn.RANK.EQ(D399,$D$5:$D$524,0)</f>
        <v/>
      </c>
      <c r="L399">
        <f>_xlfn.IFS(K399&lt;=20,"Top 20",K399&gt;500,"Bottom 20",TRUE,"Core")</f>
        <v/>
      </c>
      <c r="M399" s="10">
        <f>SUM($D$5:D399)/SUM($D$5:$D$524)</f>
        <v/>
      </c>
    </row>
    <row r="400">
      <c r="A400" t="inlineStr">
        <is>
          <t>P0464</t>
        </is>
      </c>
      <c r="B400" t="inlineStr">
        <is>
          <t>Nexora Footwear 259</t>
        </is>
      </c>
      <c r="C400" t="inlineStr">
        <is>
          <t>Fashion</t>
        </is>
      </c>
      <c r="D400" s="24" t="n">
        <v>85006.19</v>
      </c>
      <c r="E400" s="24" t="n">
        <v>33248.24</v>
      </c>
      <c r="F400" t="n">
        <v>91</v>
      </c>
      <c r="G400" t="n">
        <v>70</v>
      </c>
      <c r="H400" t="n">
        <v>14</v>
      </c>
      <c r="I400" s="10">
        <f>IFERROR(E400/D400,0)</f>
        <v/>
      </c>
      <c r="J400" s="10">
        <f>IFERROR(H400/G400,0)</f>
        <v/>
      </c>
      <c r="K400">
        <f>_xlfn.RANK.EQ(D400,$D$5:$D$524,0)</f>
        <v/>
      </c>
      <c r="L400">
        <f>_xlfn.IFS(K400&lt;=20,"Top 20",K400&gt;500,"Bottom 20",TRUE,"Core")</f>
        <v/>
      </c>
      <c r="M400" s="10">
        <f>SUM($D$5:D400)/SUM($D$5:$D$524)</f>
        <v/>
      </c>
    </row>
    <row r="401">
      <c r="A401" t="inlineStr">
        <is>
          <t>P0370</t>
        </is>
      </c>
      <c r="B401" t="inlineStr">
        <is>
          <t>Ember Personal Care 417</t>
        </is>
      </c>
      <c r="C401" t="inlineStr">
        <is>
          <t>Grocery</t>
        </is>
      </c>
      <c r="D401" s="24" t="n">
        <v>83167.61</v>
      </c>
      <c r="E401" s="24" t="n">
        <v>15374.35</v>
      </c>
      <c r="F401" t="n">
        <v>288</v>
      </c>
      <c r="G401" t="n">
        <v>100</v>
      </c>
      <c r="H401" t="n">
        <v>1</v>
      </c>
      <c r="I401" s="10">
        <f>IFERROR(E401/D401,0)</f>
        <v/>
      </c>
      <c r="J401" s="10">
        <f>IFERROR(H401/G401,0)</f>
        <v/>
      </c>
      <c r="K401">
        <f>_xlfn.RANK.EQ(D401,$D$5:$D$524,0)</f>
        <v/>
      </c>
      <c r="L401">
        <f>_xlfn.IFS(K401&lt;=20,"Top 20",K401&gt;500,"Bottom 20",TRUE,"Core")</f>
        <v/>
      </c>
      <c r="M401" s="10">
        <f>SUM($D$5:D401)/SUM($D$5:$D$524)</f>
        <v/>
      </c>
    </row>
    <row r="402">
      <c r="A402" t="inlineStr">
        <is>
          <t>P0328</t>
        </is>
      </c>
      <c r="B402" t="inlineStr">
        <is>
          <t>UrbanLeaf Furnishing 680</t>
        </is>
      </c>
      <c r="C402" t="inlineStr">
        <is>
          <t>Home &amp; Kitchen</t>
        </is>
      </c>
      <c r="D402" s="24" t="n">
        <v>82943.89999999999</v>
      </c>
      <c r="E402" s="24" t="n">
        <v>32980.32</v>
      </c>
      <c r="F402" t="n">
        <v>182</v>
      </c>
      <c r="G402" t="n">
        <v>147</v>
      </c>
      <c r="H402" t="n">
        <v>12</v>
      </c>
      <c r="I402" s="10">
        <f>IFERROR(E402/D402,0)</f>
        <v/>
      </c>
      <c r="J402" s="10">
        <f>IFERROR(H402/G402,0)</f>
        <v/>
      </c>
      <c r="K402">
        <f>_xlfn.RANK.EQ(D402,$D$5:$D$524,0)</f>
        <v/>
      </c>
      <c r="L402">
        <f>_xlfn.IFS(K402&lt;=20,"Top 20",K402&gt;500,"Bottom 20",TRUE,"Core")</f>
        <v/>
      </c>
      <c r="M402" s="10">
        <f>SUM($D$5:D402)/SUM($D$5:$D$524)</f>
        <v/>
      </c>
    </row>
    <row r="403">
      <c r="A403" t="inlineStr">
        <is>
          <t>P0158</t>
        </is>
      </c>
      <c r="B403" t="inlineStr">
        <is>
          <t>Kavya Haircare 392</t>
        </is>
      </c>
      <c r="C403" t="inlineStr">
        <is>
          <t>Beauty</t>
        </is>
      </c>
      <c r="D403" s="24" t="n">
        <v>82549.31</v>
      </c>
      <c r="E403" s="24" t="n">
        <v>40283.99</v>
      </c>
      <c r="F403" t="n">
        <v>139</v>
      </c>
      <c r="G403" t="n">
        <v>108</v>
      </c>
      <c r="H403" t="n">
        <v>4</v>
      </c>
      <c r="I403" s="10">
        <f>IFERROR(E403/D403,0)</f>
        <v/>
      </c>
      <c r="J403" s="10">
        <f>IFERROR(H403/G403,0)</f>
        <v/>
      </c>
      <c r="K403">
        <f>_xlfn.RANK.EQ(D403,$D$5:$D$524,0)</f>
        <v/>
      </c>
      <c r="L403">
        <f>_xlfn.IFS(K403&lt;=20,"Top 20",K403&gt;500,"Bottom 20",TRUE,"Core")</f>
        <v/>
      </c>
      <c r="M403" s="10">
        <f>SUM($D$5:D403)/SUM($D$5:$D$524)</f>
        <v/>
      </c>
    </row>
    <row r="404">
      <c r="A404" t="inlineStr">
        <is>
          <t>P0343</t>
        </is>
      </c>
      <c r="B404" t="inlineStr">
        <is>
          <t>Trendo Children 901</t>
        </is>
      </c>
      <c r="C404" t="inlineStr">
        <is>
          <t>Books</t>
        </is>
      </c>
      <c r="D404" s="24" t="n">
        <v>81926.34</v>
      </c>
      <c r="E404" s="24" t="n">
        <v>19350.31</v>
      </c>
      <c r="F404" t="n">
        <v>247</v>
      </c>
      <c r="G404" t="n">
        <v>203</v>
      </c>
      <c r="H404" t="n">
        <v>8</v>
      </c>
      <c r="I404" s="10">
        <f>IFERROR(E404/D404,0)</f>
        <v/>
      </c>
      <c r="J404" s="10">
        <f>IFERROR(H404/G404,0)</f>
        <v/>
      </c>
      <c r="K404">
        <f>_xlfn.RANK.EQ(D404,$D$5:$D$524,0)</f>
        <v/>
      </c>
      <c r="L404">
        <f>_xlfn.IFS(K404&lt;=20,"Top 20",K404&gt;500,"Bottom 20",TRUE,"Core")</f>
        <v/>
      </c>
      <c r="M404" s="10">
        <f>SUM($D$5:D404)/SUM($D$5:$D$524)</f>
        <v/>
      </c>
    </row>
    <row r="405">
      <c r="A405" t="inlineStr">
        <is>
          <t>P0383</t>
        </is>
      </c>
      <c r="B405" t="inlineStr">
        <is>
          <t>Trendo Academic 361</t>
        </is>
      </c>
      <c r="C405" t="inlineStr">
        <is>
          <t>Books</t>
        </is>
      </c>
      <c r="D405" s="24" t="n">
        <v>81748.75999999999</v>
      </c>
      <c r="E405" s="24" t="n">
        <v>15003.07</v>
      </c>
      <c r="F405" t="n">
        <v>318</v>
      </c>
      <c r="G405" t="n">
        <v>257</v>
      </c>
      <c r="H405" t="n">
        <v>9</v>
      </c>
      <c r="I405" s="10">
        <f>IFERROR(E405/D405,0)</f>
        <v/>
      </c>
      <c r="J405" s="10">
        <f>IFERROR(H405/G405,0)</f>
        <v/>
      </c>
      <c r="K405">
        <f>_xlfn.RANK.EQ(D405,$D$5:$D$524,0)</f>
        <v/>
      </c>
      <c r="L405">
        <f>_xlfn.IFS(K405&lt;=20,"Top 20",K405&gt;500,"Bottom 20",TRUE,"Core")</f>
        <v/>
      </c>
      <c r="M405" s="10">
        <f>SUM($D$5:D405)/SUM($D$5:$D$524)</f>
        <v/>
      </c>
    </row>
    <row r="406">
      <c r="A406" t="inlineStr">
        <is>
          <t>P0257</t>
        </is>
      </c>
      <c r="B406" t="inlineStr">
        <is>
          <t>Trendo Fiction 112</t>
        </is>
      </c>
      <c r="C406" t="inlineStr">
        <is>
          <t>Books</t>
        </is>
      </c>
      <c r="D406" s="24" t="n">
        <v>81699.41</v>
      </c>
      <c r="E406" s="24" t="n">
        <v>25931.19</v>
      </c>
      <c r="F406" t="n">
        <v>184</v>
      </c>
      <c r="G406" t="n">
        <v>150</v>
      </c>
      <c r="H406" t="n">
        <v>0</v>
      </c>
      <c r="I406" s="10">
        <f>IFERROR(E406/D406,0)</f>
        <v/>
      </c>
      <c r="J406" s="10">
        <f>IFERROR(H406/G406,0)</f>
        <v/>
      </c>
      <c r="K406">
        <f>_xlfn.RANK.EQ(D406,$D$5:$D$524,0)</f>
        <v/>
      </c>
      <c r="L406">
        <f>_xlfn.IFS(K406&lt;=20,"Top 20",K406&gt;500,"Bottom 20",TRUE,"Core")</f>
        <v/>
      </c>
      <c r="M406" s="10">
        <f>SUM($D$5:D406)/SUM($D$5:$D$524)</f>
        <v/>
      </c>
    </row>
    <row r="407">
      <c r="A407" t="inlineStr">
        <is>
          <t>P0200</t>
        </is>
      </c>
      <c r="B407" t="inlineStr">
        <is>
          <t>Orbit Women Apparel 282</t>
        </is>
      </c>
      <c r="C407" t="inlineStr">
        <is>
          <t>Fashion</t>
        </is>
      </c>
      <c r="D407" s="24" t="n">
        <v>80032.89</v>
      </c>
      <c r="E407" s="24" t="n">
        <v>36109.42</v>
      </c>
      <c r="F407" t="n">
        <v>242</v>
      </c>
      <c r="G407" t="n">
        <v>201</v>
      </c>
      <c r="H407" t="n">
        <v>31</v>
      </c>
      <c r="I407" s="10">
        <f>IFERROR(E407/D407,0)</f>
        <v/>
      </c>
      <c r="J407" s="10">
        <f>IFERROR(H407/G407,0)</f>
        <v/>
      </c>
      <c r="K407">
        <f>_xlfn.RANK.EQ(D407,$D$5:$D$524,0)</f>
        <v/>
      </c>
      <c r="L407">
        <f>_xlfn.IFS(K407&lt;=20,"Top 20",K407&gt;500,"Bottom 20",TRUE,"Core")</f>
        <v/>
      </c>
      <c r="M407" s="10">
        <f>SUM($D$5:D407)/SUM($D$5:$D$524)</f>
        <v/>
      </c>
    </row>
    <row r="408">
      <c r="A408" t="inlineStr">
        <is>
          <t>P0013</t>
        </is>
      </c>
      <c r="B408" t="inlineStr">
        <is>
          <t>Trendo Makeup 937</t>
        </is>
      </c>
      <c r="C408" t="inlineStr">
        <is>
          <t>Beauty</t>
        </is>
      </c>
      <c r="D408" s="24" t="n">
        <v>79635.75</v>
      </c>
      <c r="E408" s="24" t="n">
        <v>36062.43</v>
      </c>
      <c r="F408" t="n">
        <v>89</v>
      </c>
      <c r="G408" t="n">
        <v>77</v>
      </c>
      <c r="H408" t="n">
        <v>3</v>
      </c>
      <c r="I408" s="10">
        <f>IFERROR(E408/D408,0)</f>
        <v/>
      </c>
      <c r="J408" s="10">
        <f>IFERROR(H408/G408,0)</f>
        <v/>
      </c>
      <c r="K408">
        <f>_xlfn.RANK.EQ(D408,$D$5:$D$524,0)</f>
        <v/>
      </c>
      <c r="L408">
        <f>_xlfn.IFS(K408&lt;=20,"Top 20",K408&gt;500,"Bottom 20",TRUE,"Core")</f>
        <v/>
      </c>
      <c r="M408" s="10">
        <f>SUM($D$5:D408)/SUM($D$5:$D$524)</f>
        <v/>
      </c>
    </row>
    <row r="409">
      <c r="A409" t="inlineStr">
        <is>
          <t>P0049</t>
        </is>
      </c>
      <c r="B409" t="inlineStr">
        <is>
          <t>Kriti Outdoor 522</t>
        </is>
      </c>
      <c r="C409" t="inlineStr">
        <is>
          <t>Sports</t>
        </is>
      </c>
      <c r="D409" s="24" t="n">
        <v>79154.16</v>
      </c>
      <c r="E409" s="24" t="n">
        <v>22072.14</v>
      </c>
      <c r="F409" t="n">
        <v>77</v>
      </c>
      <c r="G409" t="n">
        <v>65</v>
      </c>
      <c r="H409" t="n">
        <v>8</v>
      </c>
      <c r="I409" s="10">
        <f>IFERROR(E409/D409,0)</f>
        <v/>
      </c>
      <c r="J409" s="10">
        <f>IFERROR(H409/G409,0)</f>
        <v/>
      </c>
      <c r="K409">
        <f>_xlfn.RANK.EQ(D409,$D$5:$D$524,0)</f>
        <v/>
      </c>
      <c r="L409">
        <f>_xlfn.IFS(K409&lt;=20,"Top 20",K409&gt;500,"Bottom 20",TRUE,"Core")</f>
        <v/>
      </c>
      <c r="M409" s="10">
        <f>SUM($D$5:D409)/SUM($D$5:$D$524)</f>
        <v/>
      </c>
    </row>
    <row r="410">
      <c r="A410" t="inlineStr">
        <is>
          <t>P0308</t>
        </is>
      </c>
      <c r="B410" t="inlineStr">
        <is>
          <t>Vayu Skincare 973</t>
        </is>
      </c>
      <c r="C410" t="inlineStr">
        <is>
          <t>Beauty</t>
        </is>
      </c>
      <c r="D410" s="24" t="n">
        <v>78881.14</v>
      </c>
      <c r="E410" s="24" t="n">
        <v>35158.92</v>
      </c>
      <c r="F410" t="n">
        <v>198</v>
      </c>
      <c r="G410" t="n">
        <v>160</v>
      </c>
      <c r="H410" t="n">
        <v>11</v>
      </c>
      <c r="I410" s="10">
        <f>IFERROR(E410/D410,0)</f>
        <v/>
      </c>
      <c r="J410" s="10">
        <f>IFERROR(H410/G410,0)</f>
        <v/>
      </c>
      <c r="K410">
        <f>_xlfn.RANK.EQ(D410,$D$5:$D$524,0)</f>
        <v/>
      </c>
      <c r="L410">
        <f>_xlfn.IFS(K410&lt;=20,"Top 20",K410&gt;500,"Bottom 20",TRUE,"Core")</f>
        <v/>
      </c>
      <c r="M410" s="10">
        <f>SUM($D$5:D410)/SUM($D$5:$D$524)</f>
        <v/>
      </c>
    </row>
    <row r="411">
      <c r="A411" t="inlineStr">
        <is>
          <t>P0349</t>
        </is>
      </c>
      <c r="B411" t="inlineStr">
        <is>
          <t>Lumio Skincare 603</t>
        </is>
      </c>
      <c r="C411" t="inlineStr">
        <is>
          <t>Beauty</t>
        </is>
      </c>
      <c r="D411" s="24" t="n">
        <v>78697.92999999999</v>
      </c>
      <c r="E411" s="24" t="n">
        <v>33683.97</v>
      </c>
      <c r="F411" t="n">
        <v>260</v>
      </c>
      <c r="G411" t="n">
        <v>213</v>
      </c>
      <c r="H411" t="n">
        <v>11</v>
      </c>
      <c r="I411" s="10">
        <f>IFERROR(E411/D411,0)</f>
        <v/>
      </c>
      <c r="J411" s="10">
        <f>IFERROR(H411/G411,0)</f>
        <v/>
      </c>
      <c r="K411">
        <f>_xlfn.RANK.EQ(D411,$D$5:$D$524,0)</f>
        <v/>
      </c>
      <c r="L411">
        <f>_xlfn.IFS(K411&lt;=20,"Top 20",K411&gt;500,"Bottom 20",TRUE,"Core")</f>
        <v/>
      </c>
      <c r="M411" s="10">
        <f>SUM($D$5:D411)/SUM($D$5:$D$524)</f>
        <v/>
      </c>
    </row>
    <row r="412">
      <c r="A412" t="inlineStr">
        <is>
          <t>P0430</t>
        </is>
      </c>
      <c r="B412" t="inlineStr">
        <is>
          <t>Pragati Non-Fiction 722</t>
        </is>
      </c>
      <c r="C412" t="inlineStr">
        <is>
          <t>Books</t>
        </is>
      </c>
      <c r="D412" s="24" t="n">
        <v>78348.96000000001</v>
      </c>
      <c r="E412" s="24" t="n">
        <v>22430.08</v>
      </c>
      <c r="F412" t="n">
        <v>199</v>
      </c>
      <c r="G412" t="n">
        <v>163</v>
      </c>
      <c r="H412" t="n">
        <v>8</v>
      </c>
      <c r="I412" s="10">
        <f>IFERROR(E412/D412,0)</f>
        <v/>
      </c>
      <c r="J412" s="10">
        <f>IFERROR(H412/G412,0)</f>
        <v/>
      </c>
      <c r="K412">
        <f>_xlfn.RANK.EQ(D412,$D$5:$D$524,0)</f>
        <v/>
      </c>
      <c r="L412">
        <f>_xlfn.IFS(K412&lt;=20,"Top 20",K412&gt;500,"Bottom 20",TRUE,"Core")</f>
        <v/>
      </c>
      <c r="M412" s="10">
        <f>SUM($D$5:D412)/SUM($D$5:$D$524)</f>
        <v/>
      </c>
    </row>
    <row r="413">
      <c r="A413" t="inlineStr">
        <is>
          <t>P0421</t>
        </is>
      </c>
      <c r="B413" t="inlineStr">
        <is>
          <t>Veltrix Makeup 793</t>
        </is>
      </c>
      <c r="C413" t="inlineStr">
        <is>
          <t>Beauty</t>
        </is>
      </c>
      <c r="D413" s="24" t="n">
        <v>78223.67999999999</v>
      </c>
      <c r="E413" s="24" t="n">
        <v>32883.5</v>
      </c>
      <c r="F413" t="n">
        <v>62</v>
      </c>
      <c r="G413" t="n">
        <v>51</v>
      </c>
      <c r="H413" t="n">
        <v>2</v>
      </c>
      <c r="I413" s="10">
        <f>IFERROR(E413/D413,0)</f>
        <v/>
      </c>
      <c r="J413" s="10">
        <f>IFERROR(H413/G413,0)</f>
        <v/>
      </c>
      <c r="K413">
        <f>_xlfn.RANK.EQ(D413,$D$5:$D$524,0)</f>
        <v/>
      </c>
      <c r="L413">
        <f>_xlfn.IFS(K413&lt;=20,"Top 20",K413&gt;500,"Bottom 20",TRUE,"Core")</f>
        <v/>
      </c>
      <c r="M413" s="10">
        <f>SUM($D$5:D413)/SUM($D$5:$D$524)</f>
        <v/>
      </c>
    </row>
    <row r="414">
      <c r="A414" t="inlineStr">
        <is>
          <t>P0194</t>
        </is>
      </c>
      <c r="B414" t="inlineStr">
        <is>
          <t>Trendo Children 374</t>
        </is>
      </c>
      <c r="C414" t="inlineStr">
        <is>
          <t>Books</t>
        </is>
      </c>
      <c r="D414" s="24" t="n">
        <v>77850.21000000001</v>
      </c>
      <c r="E414" s="24" t="n">
        <v>25662.11</v>
      </c>
      <c r="F414" t="n">
        <v>185</v>
      </c>
      <c r="G414" t="n">
        <v>148</v>
      </c>
      <c r="H414" t="n">
        <v>3</v>
      </c>
      <c r="I414" s="10">
        <f>IFERROR(E414/D414,0)</f>
        <v/>
      </c>
      <c r="J414" s="10">
        <f>IFERROR(H414/G414,0)</f>
        <v/>
      </c>
      <c r="K414">
        <f>_xlfn.RANK.EQ(D414,$D$5:$D$524,0)</f>
        <v/>
      </c>
      <c r="L414">
        <f>_xlfn.IFS(K414&lt;=20,"Top 20",K414&gt;500,"Bottom 20",TRUE,"Core")</f>
        <v/>
      </c>
      <c r="M414" s="10">
        <f>SUM($D$5:D414)/SUM($D$5:$D$524)</f>
        <v/>
      </c>
    </row>
    <row r="415">
      <c r="A415" t="inlineStr">
        <is>
          <t>P0246</t>
        </is>
      </c>
      <c r="B415" t="inlineStr">
        <is>
          <t>Mitti Academic 540</t>
        </is>
      </c>
      <c r="C415" t="inlineStr">
        <is>
          <t>Books</t>
        </is>
      </c>
      <c r="D415" s="24" t="n">
        <v>77547.91</v>
      </c>
      <c r="E415" s="24" t="n">
        <v>16739.35</v>
      </c>
      <c r="F415" t="n">
        <v>179</v>
      </c>
      <c r="G415" t="n">
        <v>147</v>
      </c>
      <c r="H415" t="n">
        <v>5</v>
      </c>
      <c r="I415" s="10">
        <f>IFERROR(E415/D415,0)</f>
        <v/>
      </c>
      <c r="J415" s="10">
        <f>IFERROR(H415/G415,0)</f>
        <v/>
      </c>
      <c r="K415">
        <f>_xlfn.RANK.EQ(D415,$D$5:$D$524,0)</f>
        <v/>
      </c>
      <c r="L415">
        <f>_xlfn.IFS(K415&lt;=20,"Top 20",K415&gt;500,"Bottom 20",TRUE,"Core")</f>
        <v/>
      </c>
      <c r="M415" s="10">
        <f>SUM($D$5:D415)/SUM($D$5:$D$524)</f>
        <v/>
      </c>
    </row>
    <row r="416">
      <c r="A416" t="inlineStr">
        <is>
          <t>P0054</t>
        </is>
      </c>
      <c r="B416" t="inlineStr">
        <is>
          <t>Veltrix Fragrance 907</t>
        </is>
      </c>
      <c r="C416" t="inlineStr">
        <is>
          <t>Beauty</t>
        </is>
      </c>
      <c r="D416" s="24" t="n">
        <v>77344.97</v>
      </c>
      <c r="E416" s="24" t="n">
        <v>38610.01</v>
      </c>
      <c r="F416" t="n">
        <v>137</v>
      </c>
      <c r="G416" t="n">
        <v>102</v>
      </c>
      <c r="H416" t="n">
        <v>8</v>
      </c>
      <c r="I416" s="10">
        <f>IFERROR(E416/D416,0)</f>
        <v/>
      </c>
      <c r="J416" s="10">
        <f>IFERROR(H416/G416,0)</f>
        <v/>
      </c>
      <c r="K416">
        <f>_xlfn.RANK.EQ(D416,$D$5:$D$524,0)</f>
        <v/>
      </c>
      <c r="L416">
        <f>_xlfn.IFS(K416&lt;=20,"Top 20",K416&gt;500,"Bottom 20",TRUE,"Core")</f>
        <v/>
      </c>
      <c r="M416" s="10">
        <f>SUM($D$5:D416)/SUM($D$5:$D$524)</f>
        <v/>
      </c>
    </row>
    <row r="417">
      <c r="A417" t="inlineStr">
        <is>
          <t>P0258</t>
        </is>
      </c>
      <c r="B417" t="inlineStr">
        <is>
          <t>Solace Wearables 584</t>
        </is>
      </c>
      <c r="C417" t="inlineStr">
        <is>
          <t>Electronics</t>
        </is>
      </c>
      <c r="D417" s="24" t="n">
        <v>77124.42999999999</v>
      </c>
      <c r="E417" s="24" t="n">
        <v>9626.99</v>
      </c>
      <c r="F417" t="n">
        <v>53</v>
      </c>
      <c r="G417" t="n">
        <v>39</v>
      </c>
      <c r="H417" t="n">
        <v>4</v>
      </c>
      <c r="I417" s="10">
        <f>IFERROR(E417/D417,0)</f>
        <v/>
      </c>
      <c r="J417" s="10">
        <f>IFERROR(H417/G417,0)</f>
        <v/>
      </c>
      <c r="K417">
        <f>_xlfn.RANK.EQ(D417,$D$5:$D$524,0)</f>
        <v/>
      </c>
      <c r="L417">
        <f>_xlfn.IFS(K417&lt;=20,"Top 20",K417&gt;500,"Bottom 20",TRUE,"Core")</f>
        <v/>
      </c>
      <c r="M417" s="10">
        <f>SUM($D$5:D417)/SUM($D$5:$D$524)</f>
        <v/>
      </c>
    </row>
    <row r="418">
      <c r="A418" t="inlineStr">
        <is>
          <t>P0020</t>
        </is>
      </c>
      <c r="B418" t="inlineStr">
        <is>
          <t>Orbit Skincare 821</t>
        </is>
      </c>
      <c r="C418" t="inlineStr">
        <is>
          <t>Beauty</t>
        </is>
      </c>
      <c r="D418" s="24" t="n">
        <v>76626.03</v>
      </c>
      <c r="E418" s="24" t="n">
        <v>26505.02</v>
      </c>
      <c r="F418" t="n">
        <v>119</v>
      </c>
      <c r="G418" t="n">
        <v>98</v>
      </c>
      <c r="H418" t="n">
        <v>2</v>
      </c>
      <c r="I418" s="10">
        <f>IFERROR(E418/D418,0)</f>
        <v/>
      </c>
      <c r="J418" s="10">
        <f>IFERROR(H418/G418,0)</f>
        <v/>
      </c>
      <c r="K418">
        <f>_xlfn.RANK.EQ(D418,$D$5:$D$524,0)</f>
        <v/>
      </c>
      <c r="L418">
        <f>_xlfn.IFS(K418&lt;=20,"Top 20",K418&gt;500,"Bottom 20",TRUE,"Core")</f>
        <v/>
      </c>
      <c r="M418" s="10">
        <f>SUM($D$5:D418)/SUM($D$5:$D$524)</f>
        <v/>
      </c>
    </row>
    <row r="419">
      <c r="A419" t="inlineStr">
        <is>
          <t>P0285</t>
        </is>
      </c>
      <c r="B419" t="inlineStr">
        <is>
          <t>Kavya Skincare 244</t>
        </is>
      </c>
      <c r="C419" t="inlineStr">
        <is>
          <t>Beauty</t>
        </is>
      </c>
      <c r="D419" s="24" t="n">
        <v>76353.78</v>
      </c>
      <c r="E419" s="24" t="n">
        <v>28759.36</v>
      </c>
      <c r="F419" t="n">
        <v>131</v>
      </c>
      <c r="G419" t="n">
        <v>109</v>
      </c>
      <c r="H419" t="n">
        <v>8</v>
      </c>
      <c r="I419" s="10">
        <f>IFERROR(E419/D419,0)</f>
        <v/>
      </c>
      <c r="J419" s="10">
        <f>IFERROR(H419/G419,0)</f>
        <v/>
      </c>
      <c r="K419">
        <f>_xlfn.RANK.EQ(D419,$D$5:$D$524,0)</f>
        <v/>
      </c>
      <c r="L419">
        <f>_xlfn.IFS(K419&lt;=20,"Top 20",K419&gt;500,"Bottom 20",TRUE,"Core")</f>
        <v/>
      </c>
      <c r="M419" s="10">
        <f>SUM($D$5:D419)/SUM($D$5:$D$524)</f>
        <v/>
      </c>
    </row>
    <row r="420">
      <c r="A420" t="inlineStr">
        <is>
          <t>P0251</t>
        </is>
      </c>
      <c r="B420" t="inlineStr">
        <is>
          <t>Orbit Skincare 808</t>
        </is>
      </c>
      <c r="C420" t="inlineStr">
        <is>
          <t>Beauty</t>
        </is>
      </c>
      <c r="D420" s="24" t="n">
        <v>75934.07000000001</v>
      </c>
      <c r="E420" s="24" t="n">
        <v>34202.18</v>
      </c>
      <c r="F420" t="n">
        <v>214</v>
      </c>
      <c r="G420" t="n">
        <v>169</v>
      </c>
      <c r="H420" t="n">
        <v>11</v>
      </c>
      <c r="I420" s="10">
        <f>IFERROR(E420/D420,0)</f>
        <v/>
      </c>
      <c r="J420" s="10">
        <f>IFERROR(H420/G420,0)</f>
        <v/>
      </c>
      <c r="K420">
        <f>_xlfn.RANK.EQ(D420,$D$5:$D$524,0)</f>
        <v/>
      </c>
      <c r="L420">
        <f>_xlfn.IFS(K420&lt;=20,"Top 20",K420&gt;500,"Bottom 20",TRUE,"Core")</f>
        <v/>
      </c>
      <c r="M420" s="10">
        <f>SUM($D$5:D420)/SUM($D$5:$D$524)</f>
        <v/>
      </c>
    </row>
    <row r="421">
      <c r="A421" t="inlineStr">
        <is>
          <t>P0450</t>
        </is>
      </c>
      <c r="B421" t="inlineStr">
        <is>
          <t>UrbanLeaf Skincare 848</t>
        </is>
      </c>
      <c r="C421" t="inlineStr">
        <is>
          <t>Beauty</t>
        </is>
      </c>
      <c r="D421" s="24" t="n">
        <v>74524.34</v>
      </c>
      <c r="E421" s="24" t="n">
        <v>31496.98</v>
      </c>
      <c r="F421" t="n">
        <v>182</v>
      </c>
      <c r="G421" t="n">
        <v>157</v>
      </c>
      <c r="H421" t="n">
        <v>6</v>
      </c>
      <c r="I421" s="10">
        <f>IFERROR(E421/D421,0)</f>
        <v/>
      </c>
      <c r="J421" s="10">
        <f>IFERROR(H421/G421,0)</f>
        <v/>
      </c>
      <c r="K421">
        <f>_xlfn.RANK.EQ(D421,$D$5:$D$524,0)</f>
        <v/>
      </c>
      <c r="L421">
        <f>_xlfn.IFS(K421&lt;=20,"Top 20",K421&gt;500,"Bottom 20",TRUE,"Core")</f>
        <v/>
      </c>
      <c r="M421" s="10">
        <f>SUM($D$5:D421)/SUM($D$5:$D$524)</f>
        <v/>
      </c>
    </row>
    <row r="422">
      <c r="A422" t="inlineStr">
        <is>
          <t>P0346</t>
        </is>
      </c>
      <c r="B422" t="inlineStr">
        <is>
          <t>Zephyr Academic 663</t>
        </is>
      </c>
      <c r="C422" t="inlineStr">
        <is>
          <t>Books</t>
        </is>
      </c>
      <c r="D422" s="24" t="n">
        <v>74388.64999999999</v>
      </c>
      <c r="E422" s="24" t="n">
        <v>15439.58</v>
      </c>
      <c r="F422" t="n">
        <v>97</v>
      </c>
      <c r="G422" t="n">
        <v>79</v>
      </c>
      <c r="H422" t="n">
        <v>0</v>
      </c>
      <c r="I422" s="10">
        <f>IFERROR(E422/D422,0)</f>
        <v/>
      </c>
      <c r="J422" s="10">
        <f>IFERROR(H422/G422,0)</f>
        <v/>
      </c>
      <c r="K422">
        <f>_xlfn.RANK.EQ(D422,$D$5:$D$524,0)</f>
        <v/>
      </c>
      <c r="L422">
        <f>_xlfn.IFS(K422&lt;=20,"Top 20",K422&gt;500,"Bottom 20",TRUE,"Core")</f>
        <v/>
      </c>
      <c r="M422" s="10">
        <f>SUM($D$5:D422)/SUM($D$5:$D$524)</f>
        <v/>
      </c>
    </row>
    <row r="423">
      <c r="A423" t="inlineStr">
        <is>
          <t>P0479</t>
        </is>
      </c>
      <c r="B423" t="inlineStr">
        <is>
          <t>Aarav Makeup 152</t>
        </is>
      </c>
      <c r="C423" t="inlineStr">
        <is>
          <t>Beauty</t>
        </is>
      </c>
      <c r="D423" s="24" t="n">
        <v>73928.85000000001</v>
      </c>
      <c r="E423" s="24" t="n">
        <v>30516.51</v>
      </c>
      <c r="F423" t="n">
        <v>224</v>
      </c>
      <c r="G423" t="n">
        <v>179</v>
      </c>
      <c r="H423" t="n">
        <v>6</v>
      </c>
      <c r="I423" s="10">
        <f>IFERROR(E423/D423,0)</f>
        <v/>
      </c>
      <c r="J423" s="10">
        <f>IFERROR(H423/G423,0)</f>
        <v/>
      </c>
      <c r="K423">
        <f>_xlfn.RANK.EQ(D423,$D$5:$D$524,0)</f>
        <v/>
      </c>
      <c r="L423">
        <f>_xlfn.IFS(K423&lt;=20,"Top 20",K423&gt;500,"Bottom 20",TRUE,"Core")</f>
        <v/>
      </c>
      <c r="M423" s="10">
        <f>SUM($D$5:D423)/SUM($D$5:$D$524)</f>
        <v/>
      </c>
    </row>
    <row r="424">
      <c r="A424" t="inlineStr">
        <is>
          <t>P0157</t>
        </is>
      </c>
      <c r="B424" t="inlineStr">
        <is>
          <t>Orbit Women Apparel 299</t>
        </is>
      </c>
      <c r="C424" t="inlineStr">
        <is>
          <t>Fashion</t>
        </is>
      </c>
      <c r="D424" s="24" t="n">
        <v>73198.87</v>
      </c>
      <c r="E424" s="24" t="n">
        <v>32713.94</v>
      </c>
      <c r="F424" t="n">
        <v>69</v>
      </c>
      <c r="G424" t="n">
        <v>52</v>
      </c>
      <c r="H424" t="n">
        <v>7</v>
      </c>
      <c r="I424" s="10">
        <f>IFERROR(E424/D424,0)</f>
        <v/>
      </c>
      <c r="J424" s="10">
        <f>IFERROR(H424/G424,0)</f>
        <v/>
      </c>
      <c r="K424">
        <f>_xlfn.RANK.EQ(D424,$D$5:$D$524,0)</f>
        <v/>
      </c>
      <c r="L424">
        <f>_xlfn.IFS(K424&lt;=20,"Top 20",K424&gt;500,"Bottom 20",TRUE,"Core")</f>
        <v/>
      </c>
      <c r="M424" s="10">
        <f>SUM($D$5:D424)/SUM($D$5:$D$524)</f>
        <v/>
      </c>
    </row>
    <row r="425">
      <c r="A425" t="inlineStr">
        <is>
          <t>P0360</t>
        </is>
      </c>
      <c r="B425" t="inlineStr">
        <is>
          <t>Lumio Makeup 737</t>
        </is>
      </c>
      <c r="C425" t="inlineStr">
        <is>
          <t>Beauty</t>
        </is>
      </c>
      <c r="D425" s="24" t="n">
        <v>72818.92</v>
      </c>
      <c r="E425" s="24" t="n">
        <v>28195.13</v>
      </c>
      <c r="F425" t="n">
        <v>153</v>
      </c>
      <c r="G425" t="n">
        <v>129</v>
      </c>
      <c r="H425" t="n">
        <v>4</v>
      </c>
      <c r="I425" s="10">
        <f>IFERROR(E425/D425,0)</f>
        <v/>
      </c>
      <c r="J425" s="10">
        <f>IFERROR(H425/G425,0)</f>
        <v/>
      </c>
      <c r="K425">
        <f>_xlfn.RANK.EQ(D425,$D$5:$D$524,0)</f>
        <v/>
      </c>
      <c r="L425">
        <f>_xlfn.IFS(K425&lt;=20,"Top 20",K425&gt;500,"Bottom 20",TRUE,"Core")</f>
        <v/>
      </c>
      <c r="M425" s="10">
        <f>SUM($D$5:D425)/SUM($D$5:$D$524)</f>
        <v/>
      </c>
    </row>
    <row r="426">
      <c r="A426" t="inlineStr">
        <is>
          <t>P0156</t>
        </is>
      </c>
      <c r="B426" t="inlineStr">
        <is>
          <t>Kriti Makeup 454</t>
        </is>
      </c>
      <c r="C426" t="inlineStr">
        <is>
          <t>Beauty</t>
        </is>
      </c>
      <c r="D426" s="24" t="n">
        <v>72425.55</v>
      </c>
      <c r="E426" s="24" t="n">
        <v>31782.72</v>
      </c>
      <c r="F426" t="n">
        <v>208</v>
      </c>
      <c r="G426" t="n">
        <v>160</v>
      </c>
      <c r="H426" t="n">
        <v>4</v>
      </c>
      <c r="I426" s="10">
        <f>IFERROR(E426/D426,0)</f>
        <v/>
      </c>
      <c r="J426" s="10">
        <f>IFERROR(H426/G426,0)</f>
        <v/>
      </c>
      <c r="K426">
        <f>_xlfn.RANK.EQ(D426,$D$5:$D$524,0)</f>
        <v/>
      </c>
      <c r="L426">
        <f>_xlfn.IFS(K426&lt;=20,"Top 20",K426&gt;500,"Bottom 20",TRUE,"Core")</f>
        <v/>
      </c>
      <c r="M426" s="10">
        <f>SUM($D$5:D426)/SUM($D$5:$D$524)</f>
        <v/>
      </c>
    </row>
    <row r="427">
      <c r="A427" t="inlineStr">
        <is>
          <t>P0508</t>
        </is>
      </c>
      <c r="B427" t="inlineStr">
        <is>
          <t>Pragati Academic 708</t>
        </is>
      </c>
      <c r="C427" t="inlineStr">
        <is>
          <t>Books</t>
        </is>
      </c>
      <c r="D427" s="24" t="n">
        <v>72168.19</v>
      </c>
      <c r="E427" s="24" t="n">
        <v>18636.08</v>
      </c>
      <c r="F427" t="n">
        <v>90</v>
      </c>
      <c r="G427" t="n">
        <v>74</v>
      </c>
      <c r="H427" t="n">
        <v>1</v>
      </c>
      <c r="I427" s="10">
        <f>IFERROR(E427/D427,0)</f>
        <v/>
      </c>
      <c r="J427" s="10">
        <f>IFERROR(H427/G427,0)</f>
        <v/>
      </c>
      <c r="K427">
        <f>_xlfn.RANK.EQ(D427,$D$5:$D$524,0)</f>
        <v/>
      </c>
      <c r="L427">
        <f>_xlfn.IFS(K427&lt;=20,"Top 20",K427&gt;500,"Bottom 20",TRUE,"Core")</f>
        <v/>
      </c>
      <c r="M427" s="10">
        <f>SUM($D$5:D427)/SUM($D$5:$D$524)</f>
        <v/>
      </c>
    </row>
    <row r="428">
      <c r="A428" t="inlineStr">
        <is>
          <t>P0254</t>
        </is>
      </c>
      <c r="B428" t="inlineStr">
        <is>
          <t>Mitti Women Apparel 285</t>
        </is>
      </c>
      <c r="C428" t="inlineStr">
        <is>
          <t>Fashion</t>
        </is>
      </c>
      <c r="D428" s="24" t="n">
        <v>70963.59</v>
      </c>
      <c r="E428" s="24" t="n">
        <v>27986.79</v>
      </c>
      <c r="F428" t="n">
        <v>115</v>
      </c>
      <c r="G428" t="n">
        <v>97</v>
      </c>
      <c r="H428" t="n">
        <v>14</v>
      </c>
      <c r="I428" s="10">
        <f>IFERROR(E428/D428,0)</f>
        <v/>
      </c>
      <c r="J428" s="10">
        <f>IFERROR(H428/G428,0)</f>
        <v/>
      </c>
      <c r="K428">
        <f>_xlfn.RANK.EQ(D428,$D$5:$D$524,0)</f>
        <v/>
      </c>
      <c r="L428">
        <f>_xlfn.IFS(K428&lt;=20,"Top 20",K428&gt;500,"Bottom 20",TRUE,"Core")</f>
        <v/>
      </c>
      <c r="M428" s="10">
        <f>SUM($D$5:D428)/SUM($D$5:$D$524)</f>
        <v/>
      </c>
    </row>
    <row r="429">
      <c r="A429" t="inlineStr">
        <is>
          <t>P0478</t>
        </is>
      </c>
      <c r="B429" t="inlineStr">
        <is>
          <t>Mitti Makeup 105</t>
        </is>
      </c>
      <c r="C429" t="inlineStr">
        <is>
          <t>Beauty</t>
        </is>
      </c>
      <c r="D429" s="24" t="n">
        <v>70642.17</v>
      </c>
      <c r="E429" s="24" t="n">
        <v>34143.1</v>
      </c>
      <c r="F429" t="n">
        <v>392</v>
      </c>
      <c r="G429" t="n">
        <v>317</v>
      </c>
      <c r="H429" t="n">
        <v>12</v>
      </c>
      <c r="I429" s="10">
        <f>IFERROR(E429/D429,0)</f>
        <v/>
      </c>
      <c r="J429" s="10">
        <f>IFERROR(H429/G429,0)</f>
        <v/>
      </c>
      <c r="K429">
        <f>_xlfn.RANK.EQ(D429,$D$5:$D$524,0)</f>
        <v/>
      </c>
      <c r="L429">
        <f>_xlfn.IFS(K429&lt;=20,"Top 20",K429&gt;500,"Bottom 20",TRUE,"Core")</f>
        <v/>
      </c>
      <c r="M429" s="10">
        <f>SUM($D$5:D429)/SUM($D$5:$D$524)</f>
        <v/>
      </c>
    </row>
    <row r="430">
      <c r="A430" t="inlineStr">
        <is>
          <t>P0401</t>
        </is>
      </c>
      <c r="B430" t="inlineStr">
        <is>
          <t>Nexora Ethnic Wear 638</t>
        </is>
      </c>
      <c r="C430" t="inlineStr">
        <is>
          <t>Fashion</t>
        </is>
      </c>
      <c r="D430" s="24" t="n">
        <v>70363.12</v>
      </c>
      <c r="E430" s="24" t="n">
        <v>28628.92</v>
      </c>
      <c r="F430" t="n">
        <v>110</v>
      </c>
      <c r="G430" t="n">
        <v>91</v>
      </c>
      <c r="H430" t="n">
        <v>18</v>
      </c>
      <c r="I430" s="10">
        <f>IFERROR(E430/D430,0)</f>
        <v/>
      </c>
      <c r="J430" s="10">
        <f>IFERROR(H430/G430,0)</f>
        <v/>
      </c>
      <c r="K430">
        <f>_xlfn.RANK.EQ(D430,$D$5:$D$524,0)</f>
        <v/>
      </c>
      <c r="L430">
        <f>_xlfn.IFS(K430&lt;=20,"Top 20",K430&gt;500,"Bottom 20",TRUE,"Core")</f>
        <v/>
      </c>
      <c r="M430" s="10">
        <f>SUM($D$5:D430)/SUM($D$5:$D$524)</f>
        <v/>
      </c>
    </row>
    <row r="431">
      <c r="A431" t="inlineStr">
        <is>
          <t>P0181</t>
        </is>
      </c>
      <c r="B431" t="inlineStr">
        <is>
          <t>Trendo Snacks 407</t>
        </is>
      </c>
      <c r="C431" t="inlineStr">
        <is>
          <t>Grocery</t>
        </is>
      </c>
      <c r="D431" s="24" t="n">
        <v>69606.00999999999</v>
      </c>
      <c r="E431" s="24" t="n">
        <v>11405.83</v>
      </c>
      <c r="F431" t="n">
        <v>319</v>
      </c>
      <c r="G431" t="n">
        <v>128</v>
      </c>
      <c r="H431" t="n">
        <v>0</v>
      </c>
      <c r="I431" s="10">
        <f>IFERROR(E431/D431,0)</f>
        <v/>
      </c>
      <c r="J431" s="10">
        <f>IFERROR(H431/G431,0)</f>
        <v/>
      </c>
      <c r="K431">
        <f>_xlfn.RANK.EQ(D431,$D$5:$D$524,0)</f>
        <v/>
      </c>
      <c r="L431">
        <f>_xlfn.IFS(K431&lt;=20,"Top 20",K431&gt;500,"Bottom 20",TRUE,"Core")</f>
        <v/>
      </c>
      <c r="M431" s="10">
        <f>SUM($D$5:D431)/SUM($D$5:$D$524)</f>
        <v/>
      </c>
    </row>
    <row r="432">
      <c r="A432" t="inlineStr">
        <is>
          <t>P0309</t>
        </is>
      </c>
      <c r="B432" t="inlineStr">
        <is>
          <t>Kavya Men Apparel 709</t>
        </is>
      </c>
      <c r="C432" t="inlineStr">
        <is>
          <t>Fashion</t>
        </is>
      </c>
      <c r="D432" s="24" t="n">
        <v>68592.12</v>
      </c>
      <c r="E432" s="24" t="n">
        <v>26005.38</v>
      </c>
      <c r="F432" t="n">
        <v>99</v>
      </c>
      <c r="G432" t="n">
        <v>75</v>
      </c>
      <c r="H432" t="n">
        <v>9</v>
      </c>
      <c r="I432" s="10">
        <f>IFERROR(E432/D432,0)</f>
        <v/>
      </c>
      <c r="J432" s="10">
        <f>IFERROR(H432/G432,0)</f>
        <v/>
      </c>
      <c r="K432">
        <f>_xlfn.RANK.EQ(D432,$D$5:$D$524,0)</f>
        <v/>
      </c>
      <c r="L432">
        <f>_xlfn.IFS(K432&lt;=20,"Top 20",K432&gt;500,"Bottom 20",TRUE,"Core")</f>
        <v/>
      </c>
      <c r="M432" s="10">
        <f>SUM($D$5:D432)/SUM($D$5:$D$524)</f>
        <v/>
      </c>
    </row>
    <row r="433">
      <c r="A433" t="inlineStr">
        <is>
          <t>P0436</t>
        </is>
      </c>
      <c r="B433" t="inlineStr">
        <is>
          <t>Lumio Accessories 571</t>
        </is>
      </c>
      <c r="C433" t="inlineStr">
        <is>
          <t>Fashion</t>
        </is>
      </c>
      <c r="D433" s="24" t="n">
        <v>67956.03</v>
      </c>
      <c r="E433" s="24" t="n">
        <v>26470.84</v>
      </c>
      <c r="F433" t="n">
        <v>51</v>
      </c>
      <c r="G433" t="n">
        <v>40</v>
      </c>
      <c r="H433" t="n">
        <v>5</v>
      </c>
      <c r="I433" s="10">
        <f>IFERROR(E433/D433,0)</f>
        <v/>
      </c>
      <c r="J433" s="10">
        <f>IFERROR(H433/G433,0)</f>
        <v/>
      </c>
      <c r="K433">
        <f>_xlfn.RANK.EQ(D433,$D$5:$D$524,0)</f>
        <v/>
      </c>
      <c r="L433">
        <f>_xlfn.IFS(K433&lt;=20,"Top 20",K433&gt;500,"Bottom 20",TRUE,"Core")</f>
        <v/>
      </c>
      <c r="M433" s="10">
        <f>SUM($D$5:D433)/SUM($D$5:$D$524)</f>
        <v/>
      </c>
    </row>
    <row r="434">
      <c r="A434" t="inlineStr">
        <is>
          <t>P0096</t>
        </is>
      </c>
      <c r="B434" t="inlineStr">
        <is>
          <t>Zephyr Skincare 107</t>
        </is>
      </c>
      <c r="C434" t="inlineStr">
        <is>
          <t>Beauty</t>
        </is>
      </c>
      <c r="D434" s="24" t="n">
        <v>67804.92999999999</v>
      </c>
      <c r="E434" s="24" t="n">
        <v>33578.26</v>
      </c>
      <c r="F434" t="n">
        <v>125</v>
      </c>
      <c r="G434" t="n">
        <v>98</v>
      </c>
      <c r="H434" t="n">
        <v>7</v>
      </c>
      <c r="I434" s="10">
        <f>IFERROR(E434/D434,0)</f>
        <v/>
      </c>
      <c r="J434" s="10">
        <f>IFERROR(H434/G434,0)</f>
        <v/>
      </c>
      <c r="K434">
        <f>_xlfn.RANK.EQ(D434,$D$5:$D$524,0)</f>
        <v/>
      </c>
      <c r="L434">
        <f>_xlfn.IFS(K434&lt;=20,"Top 20",K434&gt;500,"Bottom 20",TRUE,"Core")</f>
        <v/>
      </c>
      <c r="M434" s="10">
        <f>SUM($D$5:D434)/SUM($D$5:$D$524)</f>
        <v/>
      </c>
    </row>
    <row r="435">
      <c r="A435" t="inlineStr">
        <is>
          <t>P0080</t>
        </is>
      </c>
      <c r="B435" t="inlineStr">
        <is>
          <t>Mitti Non-Fiction 930</t>
        </is>
      </c>
      <c r="C435" t="inlineStr">
        <is>
          <t>Books</t>
        </is>
      </c>
      <c r="D435" s="24" t="n">
        <v>66993.42999999999</v>
      </c>
      <c r="E435" s="24" t="n">
        <v>18491.91</v>
      </c>
      <c r="F435" t="n">
        <v>260</v>
      </c>
      <c r="G435" t="n">
        <v>213</v>
      </c>
      <c r="H435" t="n">
        <v>10</v>
      </c>
      <c r="I435" s="10">
        <f>IFERROR(E435/D435,0)</f>
        <v/>
      </c>
      <c r="J435" s="10">
        <f>IFERROR(H435/G435,0)</f>
        <v/>
      </c>
      <c r="K435">
        <f>_xlfn.RANK.EQ(D435,$D$5:$D$524,0)</f>
        <v/>
      </c>
      <c r="L435">
        <f>_xlfn.IFS(K435&lt;=20,"Top 20",K435&gt;500,"Bottom 20",TRUE,"Core")</f>
        <v/>
      </c>
      <c r="M435" s="10">
        <f>SUM($D$5:D435)/SUM($D$5:$D$524)</f>
        <v/>
      </c>
    </row>
    <row r="436">
      <c r="A436" t="inlineStr">
        <is>
          <t>P0169</t>
        </is>
      </c>
      <c r="B436" t="inlineStr">
        <is>
          <t>Kriti Accessories 525</t>
        </is>
      </c>
      <c r="C436" t="inlineStr">
        <is>
          <t>Fashion</t>
        </is>
      </c>
      <c r="D436" s="24" t="n">
        <v>65859.74000000001</v>
      </c>
      <c r="E436" s="24" t="n">
        <v>33203.37</v>
      </c>
      <c r="F436" t="n">
        <v>121</v>
      </c>
      <c r="G436" t="n">
        <v>103</v>
      </c>
      <c r="H436" t="n">
        <v>18</v>
      </c>
      <c r="I436" s="10">
        <f>IFERROR(E436/D436,0)</f>
        <v/>
      </c>
      <c r="J436" s="10">
        <f>IFERROR(H436/G436,0)</f>
        <v/>
      </c>
      <c r="K436">
        <f>_xlfn.RANK.EQ(D436,$D$5:$D$524,0)</f>
        <v/>
      </c>
      <c r="L436">
        <f>_xlfn.IFS(K436&lt;=20,"Top 20",K436&gt;500,"Bottom 20",TRUE,"Core")</f>
        <v/>
      </c>
      <c r="M436" s="10">
        <f>SUM($D$5:D436)/SUM($D$5:$D$524)</f>
        <v/>
      </c>
    </row>
    <row r="437">
      <c r="A437" t="inlineStr">
        <is>
          <t>P0512</t>
        </is>
      </c>
      <c r="B437" t="inlineStr">
        <is>
          <t>Kriti Children 419</t>
        </is>
      </c>
      <c r="C437" t="inlineStr">
        <is>
          <t>Books</t>
        </is>
      </c>
      <c r="D437" s="24" t="n">
        <v>65725.63</v>
      </c>
      <c r="E437" s="24" t="n">
        <v>13137.04</v>
      </c>
      <c r="F437" t="n">
        <v>171</v>
      </c>
      <c r="G437" t="n">
        <v>139</v>
      </c>
      <c r="H437" t="n">
        <v>7</v>
      </c>
      <c r="I437" s="10">
        <f>IFERROR(E437/D437,0)</f>
        <v/>
      </c>
      <c r="J437" s="10">
        <f>IFERROR(H437/G437,0)</f>
        <v/>
      </c>
      <c r="K437">
        <f>_xlfn.RANK.EQ(D437,$D$5:$D$524,0)</f>
        <v/>
      </c>
      <c r="L437">
        <f>_xlfn.IFS(K437&lt;=20,"Top 20",K437&gt;500,"Bottom 20",TRUE,"Core")</f>
        <v/>
      </c>
      <c r="M437" s="10">
        <f>SUM($D$5:D437)/SUM($D$5:$D$524)</f>
        <v/>
      </c>
    </row>
    <row r="438">
      <c r="A438" t="inlineStr">
        <is>
          <t>P0397</t>
        </is>
      </c>
      <c r="B438" t="inlineStr">
        <is>
          <t>Kavya Children 166</t>
        </is>
      </c>
      <c r="C438" t="inlineStr">
        <is>
          <t>Books</t>
        </is>
      </c>
      <c r="D438" s="24" t="n">
        <v>64474.26</v>
      </c>
      <c r="E438" s="24" t="n">
        <v>21506.15</v>
      </c>
      <c r="F438" t="n">
        <v>101</v>
      </c>
      <c r="G438" t="n">
        <v>86</v>
      </c>
      <c r="H438" t="n">
        <v>1</v>
      </c>
      <c r="I438" s="10">
        <f>IFERROR(E438/D438,0)</f>
        <v/>
      </c>
      <c r="J438" s="10">
        <f>IFERROR(H438/G438,0)</f>
        <v/>
      </c>
      <c r="K438">
        <f>_xlfn.RANK.EQ(D438,$D$5:$D$524,0)</f>
        <v/>
      </c>
      <c r="L438">
        <f>_xlfn.IFS(K438&lt;=20,"Top 20",K438&gt;500,"Bottom 20",TRUE,"Core")</f>
        <v/>
      </c>
      <c r="M438" s="10">
        <f>SUM($D$5:D438)/SUM($D$5:$D$524)</f>
        <v/>
      </c>
    </row>
    <row r="439">
      <c r="A439" t="inlineStr">
        <is>
          <t>P0502</t>
        </is>
      </c>
      <c r="B439" t="inlineStr">
        <is>
          <t>Haveli Staples 384</t>
        </is>
      </c>
      <c r="C439" t="inlineStr">
        <is>
          <t>Grocery</t>
        </is>
      </c>
      <c r="D439" s="24" t="n">
        <v>63204.25</v>
      </c>
      <c r="E439" s="24" t="n">
        <v>8862.469999999999</v>
      </c>
      <c r="F439" t="n">
        <v>201</v>
      </c>
      <c r="G439" t="n">
        <v>75</v>
      </c>
      <c r="H439" t="n">
        <v>1</v>
      </c>
      <c r="I439" s="10">
        <f>IFERROR(E439/D439,0)</f>
        <v/>
      </c>
      <c r="J439" s="10">
        <f>IFERROR(H439/G439,0)</f>
        <v/>
      </c>
      <c r="K439">
        <f>_xlfn.RANK.EQ(D439,$D$5:$D$524,0)</f>
        <v/>
      </c>
      <c r="L439">
        <f>_xlfn.IFS(K439&lt;=20,"Top 20",K439&gt;500,"Bottom 20",TRUE,"Core")</f>
        <v/>
      </c>
      <c r="M439" s="10">
        <f>SUM($D$5:D439)/SUM($D$5:$D$524)</f>
        <v/>
      </c>
    </row>
    <row r="440">
      <c r="A440" t="inlineStr">
        <is>
          <t>P0101</t>
        </is>
      </c>
      <c r="B440" t="inlineStr">
        <is>
          <t>Veltrix Snacks 461</t>
        </is>
      </c>
      <c r="C440" t="inlineStr">
        <is>
          <t>Grocery</t>
        </is>
      </c>
      <c r="D440" s="24" t="n">
        <v>62834.6</v>
      </c>
      <c r="E440" s="24" t="n">
        <v>8093.23</v>
      </c>
      <c r="F440" t="n">
        <v>436</v>
      </c>
      <c r="G440" t="n">
        <v>170</v>
      </c>
      <c r="H440" t="n">
        <v>2</v>
      </c>
      <c r="I440" s="10">
        <f>IFERROR(E440/D440,0)</f>
        <v/>
      </c>
      <c r="J440" s="10">
        <f>IFERROR(H440/G440,0)</f>
        <v/>
      </c>
      <c r="K440">
        <f>_xlfn.RANK.EQ(D440,$D$5:$D$524,0)</f>
        <v/>
      </c>
      <c r="L440">
        <f>_xlfn.IFS(K440&lt;=20,"Top 20",K440&gt;500,"Bottom 20",TRUE,"Core")</f>
        <v/>
      </c>
      <c r="M440" s="10">
        <f>SUM($D$5:D440)/SUM($D$5:$D$524)</f>
        <v/>
      </c>
    </row>
    <row r="441">
      <c r="A441" t="inlineStr">
        <is>
          <t>P0114</t>
        </is>
      </c>
      <c r="B441" t="inlineStr">
        <is>
          <t>Veltrix Haircare 922</t>
        </is>
      </c>
      <c r="C441" t="inlineStr">
        <is>
          <t>Beauty</t>
        </is>
      </c>
      <c r="D441" s="24" t="n">
        <v>62630.37</v>
      </c>
      <c r="E441" s="24" t="n">
        <v>28413.81</v>
      </c>
      <c r="F441" t="n">
        <v>96</v>
      </c>
      <c r="G441" t="n">
        <v>72</v>
      </c>
      <c r="H441" t="n">
        <v>5</v>
      </c>
      <c r="I441" s="10">
        <f>IFERROR(E441/D441,0)</f>
        <v/>
      </c>
      <c r="J441" s="10">
        <f>IFERROR(H441/G441,0)</f>
        <v/>
      </c>
      <c r="K441">
        <f>_xlfn.RANK.EQ(D441,$D$5:$D$524,0)</f>
        <v/>
      </c>
      <c r="L441">
        <f>_xlfn.IFS(K441&lt;=20,"Top 20",K441&gt;500,"Bottom 20",TRUE,"Core")</f>
        <v/>
      </c>
      <c r="M441" s="10">
        <f>SUM($D$5:D441)/SUM($D$5:$D$524)</f>
        <v/>
      </c>
    </row>
    <row r="442">
      <c r="A442" t="inlineStr">
        <is>
          <t>P0187</t>
        </is>
      </c>
      <c r="B442" t="inlineStr">
        <is>
          <t>Kavya Accessories 577</t>
        </is>
      </c>
      <c r="C442" t="inlineStr">
        <is>
          <t>Fashion</t>
        </is>
      </c>
      <c r="D442" s="24" t="n">
        <v>62143.47</v>
      </c>
      <c r="E442" s="24" t="n">
        <v>28228.89</v>
      </c>
      <c r="F442" t="n">
        <v>99</v>
      </c>
      <c r="G442" t="n">
        <v>83</v>
      </c>
      <c r="H442" t="n">
        <v>14</v>
      </c>
      <c r="I442" s="10">
        <f>IFERROR(E442/D442,0)</f>
        <v/>
      </c>
      <c r="J442" s="10">
        <f>IFERROR(H442/G442,0)</f>
        <v/>
      </c>
      <c r="K442">
        <f>_xlfn.RANK.EQ(D442,$D$5:$D$524,0)</f>
        <v/>
      </c>
      <c r="L442">
        <f>_xlfn.IFS(K442&lt;=20,"Top 20",K442&gt;500,"Bottom 20",TRUE,"Core")</f>
        <v/>
      </c>
      <c r="M442" s="10">
        <f>SUM($D$5:D442)/SUM($D$5:$D$524)</f>
        <v/>
      </c>
    </row>
    <row r="443">
      <c r="A443" t="inlineStr">
        <is>
          <t>P0135</t>
        </is>
      </c>
      <c r="B443" t="inlineStr">
        <is>
          <t>Aarav Fragrance 623</t>
        </is>
      </c>
      <c r="C443" t="inlineStr">
        <is>
          <t>Beauty</t>
        </is>
      </c>
      <c r="D443" s="24" t="n">
        <v>61923.71</v>
      </c>
      <c r="E443" s="24" t="n">
        <v>21758.94</v>
      </c>
      <c r="F443" t="n">
        <v>380</v>
      </c>
      <c r="G443" t="n">
        <v>304</v>
      </c>
      <c r="H443" t="n">
        <v>15</v>
      </c>
      <c r="I443" s="10">
        <f>IFERROR(E443/D443,0)</f>
        <v/>
      </c>
      <c r="J443" s="10">
        <f>IFERROR(H443/G443,0)</f>
        <v/>
      </c>
      <c r="K443">
        <f>_xlfn.RANK.EQ(D443,$D$5:$D$524,0)</f>
        <v/>
      </c>
      <c r="L443">
        <f>_xlfn.IFS(K443&lt;=20,"Top 20",K443&gt;500,"Bottom 20",TRUE,"Core")</f>
        <v/>
      </c>
      <c r="M443" s="10">
        <f>SUM($D$5:D443)/SUM($D$5:$D$524)</f>
        <v/>
      </c>
    </row>
    <row r="444">
      <c r="A444" t="inlineStr">
        <is>
          <t>P0400</t>
        </is>
      </c>
      <c r="B444" t="inlineStr">
        <is>
          <t>Haveli Furnishing 393</t>
        </is>
      </c>
      <c r="C444" t="inlineStr">
        <is>
          <t>Home &amp; Kitchen</t>
        </is>
      </c>
      <c r="D444" s="24" t="n">
        <v>61830.89</v>
      </c>
      <c r="E444" s="24" t="n">
        <v>21486.72</v>
      </c>
      <c r="F444" t="n">
        <v>203</v>
      </c>
      <c r="G444" t="n">
        <v>168</v>
      </c>
      <c r="H444" t="n">
        <v>13</v>
      </c>
      <c r="I444" s="10">
        <f>IFERROR(E444/D444,0)</f>
        <v/>
      </c>
      <c r="J444" s="10">
        <f>IFERROR(H444/G444,0)</f>
        <v/>
      </c>
      <c r="K444">
        <f>_xlfn.RANK.EQ(D444,$D$5:$D$524,0)</f>
        <v/>
      </c>
      <c r="L444">
        <f>_xlfn.IFS(K444&lt;=20,"Top 20",K444&gt;500,"Bottom 20",TRUE,"Core")</f>
        <v/>
      </c>
      <c r="M444" s="10">
        <f>SUM($D$5:D444)/SUM($D$5:$D$524)</f>
        <v/>
      </c>
    </row>
    <row r="445">
      <c r="A445" t="inlineStr">
        <is>
          <t>P0120</t>
        </is>
      </c>
      <c r="B445" t="inlineStr">
        <is>
          <t>Pragati Haircare 352</t>
        </is>
      </c>
      <c r="C445" t="inlineStr">
        <is>
          <t>Beauty</t>
        </is>
      </c>
      <c r="D445" s="24" t="n">
        <v>61404.24</v>
      </c>
      <c r="E445" s="24" t="n">
        <v>21043.98</v>
      </c>
      <c r="F445" t="n">
        <v>111</v>
      </c>
      <c r="G445" t="n">
        <v>88</v>
      </c>
      <c r="H445" t="n">
        <v>3</v>
      </c>
      <c r="I445" s="10">
        <f>IFERROR(E445/D445,0)</f>
        <v/>
      </c>
      <c r="J445" s="10">
        <f>IFERROR(H445/G445,0)</f>
        <v/>
      </c>
      <c r="K445">
        <f>_xlfn.RANK.EQ(D445,$D$5:$D$524,0)</f>
        <v/>
      </c>
      <c r="L445">
        <f>_xlfn.IFS(K445&lt;=20,"Top 20",K445&gt;500,"Bottom 20",TRUE,"Core")</f>
        <v/>
      </c>
      <c r="M445" s="10">
        <f>SUM($D$5:D445)/SUM($D$5:$D$524)</f>
        <v/>
      </c>
    </row>
    <row r="446">
      <c r="A446" t="inlineStr">
        <is>
          <t>P0318</t>
        </is>
      </c>
      <c r="B446" t="inlineStr">
        <is>
          <t>UrbanLeaf Cycling 200</t>
        </is>
      </c>
      <c r="C446" t="inlineStr">
        <is>
          <t>Sports</t>
        </is>
      </c>
      <c r="D446" s="24" t="n">
        <v>60878.47</v>
      </c>
      <c r="E446" s="24" t="n">
        <v>14365.34</v>
      </c>
      <c r="F446" t="n">
        <v>76</v>
      </c>
      <c r="G446" t="n">
        <v>65</v>
      </c>
      <c r="H446" t="n">
        <v>3</v>
      </c>
      <c r="I446" s="10">
        <f>IFERROR(E446/D446,0)</f>
        <v/>
      </c>
      <c r="J446" s="10">
        <f>IFERROR(H446/G446,0)</f>
        <v/>
      </c>
      <c r="K446">
        <f>_xlfn.RANK.EQ(D446,$D$5:$D$524,0)</f>
        <v/>
      </c>
      <c r="L446">
        <f>_xlfn.IFS(K446&lt;=20,"Top 20",K446&gt;500,"Bottom 20",TRUE,"Core")</f>
        <v/>
      </c>
      <c r="M446" s="10">
        <f>SUM($D$5:D446)/SUM($D$5:$D$524)</f>
        <v/>
      </c>
    </row>
    <row r="447">
      <c r="A447" t="inlineStr">
        <is>
          <t>P0046</t>
        </is>
      </c>
      <c r="B447" t="inlineStr">
        <is>
          <t>UrbanLeaf Children 411</t>
        </is>
      </c>
      <c r="C447" t="inlineStr">
        <is>
          <t>Books</t>
        </is>
      </c>
      <c r="D447" s="24" t="n">
        <v>60478.36</v>
      </c>
      <c r="E447" s="24" t="n">
        <v>18985.72</v>
      </c>
      <c r="F447" t="n">
        <v>99</v>
      </c>
      <c r="G447" t="n">
        <v>79</v>
      </c>
      <c r="H447" t="n">
        <v>2</v>
      </c>
      <c r="I447" s="10">
        <f>IFERROR(E447/D447,0)</f>
        <v/>
      </c>
      <c r="J447" s="10">
        <f>IFERROR(H447/G447,0)</f>
        <v/>
      </c>
      <c r="K447">
        <f>_xlfn.RANK.EQ(D447,$D$5:$D$524,0)</f>
        <v/>
      </c>
      <c r="L447">
        <f>_xlfn.IFS(K447&lt;=20,"Top 20",K447&gt;500,"Bottom 20",TRUE,"Core")</f>
        <v/>
      </c>
      <c r="M447" s="10">
        <f>SUM($D$5:D447)/SUM($D$5:$D$524)</f>
        <v/>
      </c>
    </row>
    <row r="448">
      <c r="A448" t="inlineStr">
        <is>
          <t>P0167</t>
        </is>
      </c>
      <c r="B448" t="inlineStr">
        <is>
          <t>Haveli Fiction 987</t>
        </is>
      </c>
      <c r="C448" t="inlineStr">
        <is>
          <t>Books</t>
        </is>
      </c>
      <c r="D448" s="24" t="n">
        <v>59716.16</v>
      </c>
      <c r="E448" s="24" t="n">
        <v>19477.75</v>
      </c>
      <c r="F448" t="n">
        <v>93</v>
      </c>
      <c r="G448" t="n">
        <v>73</v>
      </c>
      <c r="H448" t="n">
        <v>3</v>
      </c>
      <c r="I448" s="10">
        <f>IFERROR(E448/D448,0)</f>
        <v/>
      </c>
      <c r="J448" s="10">
        <f>IFERROR(H448/G448,0)</f>
        <v/>
      </c>
      <c r="K448">
        <f>_xlfn.RANK.EQ(D448,$D$5:$D$524,0)</f>
        <v/>
      </c>
      <c r="L448">
        <f>_xlfn.IFS(K448&lt;=20,"Top 20",K448&gt;500,"Bottom 20",TRUE,"Core")</f>
        <v/>
      </c>
      <c r="M448" s="10">
        <f>SUM($D$5:D448)/SUM($D$5:$D$524)</f>
        <v/>
      </c>
    </row>
    <row r="449">
      <c r="A449" t="inlineStr">
        <is>
          <t>P0441</t>
        </is>
      </c>
      <c r="B449" t="inlineStr">
        <is>
          <t>Orbit Fiction 645</t>
        </is>
      </c>
      <c r="C449" t="inlineStr">
        <is>
          <t>Books</t>
        </is>
      </c>
      <c r="D449" s="24" t="n">
        <v>59247.79</v>
      </c>
      <c r="E449" s="24" t="n">
        <v>17299.51</v>
      </c>
      <c r="F449" t="n">
        <v>242</v>
      </c>
      <c r="G449" t="n">
        <v>190</v>
      </c>
      <c r="H449" t="n">
        <v>9</v>
      </c>
      <c r="I449" s="10">
        <f>IFERROR(E449/D449,0)</f>
        <v/>
      </c>
      <c r="J449" s="10">
        <f>IFERROR(H449/G449,0)</f>
        <v/>
      </c>
      <c r="K449">
        <f>_xlfn.RANK.EQ(D449,$D$5:$D$524,0)</f>
        <v/>
      </c>
      <c r="L449">
        <f>_xlfn.IFS(K449&lt;=20,"Top 20",K449&gt;500,"Bottom 20",TRUE,"Core")</f>
        <v/>
      </c>
      <c r="M449" s="10">
        <f>SUM($D$5:D449)/SUM($D$5:$D$524)</f>
        <v/>
      </c>
    </row>
    <row r="450">
      <c r="A450" t="inlineStr">
        <is>
          <t>P0179</t>
        </is>
      </c>
      <c r="B450" t="inlineStr">
        <is>
          <t>UrbanLeaf Staples 194</t>
        </is>
      </c>
      <c r="C450" t="inlineStr">
        <is>
          <t>Grocery</t>
        </is>
      </c>
      <c r="D450" s="24" t="n">
        <v>58473.83</v>
      </c>
      <c r="E450" s="24" t="n">
        <v>10606.83</v>
      </c>
      <c r="F450" t="n">
        <v>296</v>
      </c>
      <c r="G450" t="n">
        <v>123</v>
      </c>
      <c r="H450" t="n">
        <v>2</v>
      </c>
      <c r="I450" s="10">
        <f>IFERROR(E450/D450,0)</f>
        <v/>
      </c>
      <c r="J450" s="10">
        <f>IFERROR(H450/G450,0)</f>
        <v/>
      </c>
      <c r="K450">
        <f>_xlfn.RANK.EQ(D450,$D$5:$D$524,0)</f>
        <v/>
      </c>
      <c r="L450">
        <f>_xlfn.IFS(K450&lt;=20,"Top 20",K450&gt;500,"Bottom 20",TRUE,"Core")</f>
        <v/>
      </c>
      <c r="M450" s="10">
        <f>SUM($D$5:D450)/SUM($D$5:$D$524)</f>
        <v/>
      </c>
    </row>
    <row r="451">
      <c r="A451" t="inlineStr">
        <is>
          <t>P0223</t>
        </is>
      </c>
      <c r="B451" t="inlineStr">
        <is>
          <t>Kriti Makeup 929</t>
        </is>
      </c>
      <c r="C451" t="inlineStr">
        <is>
          <t>Beauty</t>
        </is>
      </c>
      <c r="D451" s="24" t="n">
        <v>58258.68</v>
      </c>
      <c r="E451" s="24" t="n">
        <v>28388.77</v>
      </c>
      <c r="F451" t="n">
        <v>261</v>
      </c>
      <c r="G451" t="n">
        <v>210</v>
      </c>
      <c r="H451" t="n">
        <v>16</v>
      </c>
      <c r="I451" s="10">
        <f>IFERROR(E451/D451,0)</f>
        <v/>
      </c>
      <c r="J451" s="10">
        <f>IFERROR(H451/G451,0)</f>
        <v/>
      </c>
      <c r="K451">
        <f>_xlfn.RANK.EQ(D451,$D$5:$D$524,0)</f>
        <v/>
      </c>
      <c r="L451">
        <f>_xlfn.IFS(K451&lt;=20,"Top 20",K451&gt;500,"Bottom 20",TRUE,"Core")</f>
        <v/>
      </c>
      <c r="M451" s="10">
        <f>SUM($D$5:D451)/SUM($D$5:$D$524)</f>
        <v/>
      </c>
    </row>
    <row r="452">
      <c r="A452" t="inlineStr">
        <is>
          <t>P0130</t>
        </is>
      </c>
      <c r="B452" t="inlineStr">
        <is>
          <t>Zephyr Haircare 392</t>
        </is>
      </c>
      <c r="C452" t="inlineStr">
        <is>
          <t>Beauty</t>
        </is>
      </c>
      <c r="D452" s="24" t="n">
        <v>57878.79</v>
      </c>
      <c r="E452" s="24" t="n">
        <v>28988.13</v>
      </c>
      <c r="F452" t="n">
        <v>98</v>
      </c>
      <c r="G452" t="n">
        <v>70</v>
      </c>
      <c r="H452" t="n">
        <v>1</v>
      </c>
      <c r="I452" s="10">
        <f>IFERROR(E452/D452,0)</f>
        <v/>
      </c>
      <c r="J452" s="10">
        <f>IFERROR(H452/G452,0)</f>
        <v/>
      </c>
      <c r="K452">
        <f>_xlfn.RANK.EQ(D452,$D$5:$D$524,0)</f>
        <v/>
      </c>
      <c r="L452">
        <f>_xlfn.IFS(K452&lt;=20,"Top 20",K452&gt;500,"Bottom 20",TRUE,"Core")</f>
        <v/>
      </c>
      <c r="M452" s="10">
        <f>SUM($D$5:D452)/SUM($D$5:$D$524)</f>
        <v/>
      </c>
    </row>
    <row r="453">
      <c r="A453" t="inlineStr">
        <is>
          <t>P0284</t>
        </is>
      </c>
      <c r="B453" t="inlineStr">
        <is>
          <t>UrbanLeaf Accessories 329</t>
        </is>
      </c>
      <c r="C453" t="inlineStr">
        <is>
          <t>Fashion</t>
        </is>
      </c>
      <c r="D453" s="24" t="n">
        <v>57742.78</v>
      </c>
      <c r="E453" s="24" t="n">
        <v>27191.46</v>
      </c>
      <c r="F453" t="n">
        <v>136</v>
      </c>
      <c r="G453" t="n">
        <v>117</v>
      </c>
      <c r="H453" t="n">
        <v>22</v>
      </c>
      <c r="I453" s="10">
        <f>IFERROR(E453/D453,0)</f>
        <v/>
      </c>
      <c r="J453" s="10">
        <f>IFERROR(H453/G453,0)</f>
        <v/>
      </c>
      <c r="K453">
        <f>_xlfn.RANK.EQ(D453,$D$5:$D$524,0)</f>
        <v/>
      </c>
      <c r="L453">
        <f>_xlfn.IFS(K453&lt;=20,"Top 20",K453&gt;500,"Bottom 20",TRUE,"Core")</f>
        <v/>
      </c>
      <c r="M453" s="10">
        <f>SUM($D$5:D453)/SUM($D$5:$D$524)</f>
        <v/>
      </c>
    </row>
    <row r="454">
      <c r="A454" t="inlineStr">
        <is>
          <t>P0182</t>
        </is>
      </c>
      <c r="B454" t="inlineStr">
        <is>
          <t>Lumio Personal Care 129</t>
        </is>
      </c>
      <c r="C454" t="inlineStr">
        <is>
          <t>Grocery</t>
        </is>
      </c>
      <c r="D454" s="24" t="n">
        <v>57063.27</v>
      </c>
      <c r="E454" s="24" t="n">
        <v>4705.44</v>
      </c>
      <c r="F454" t="n">
        <v>217</v>
      </c>
      <c r="G454" t="n">
        <v>89</v>
      </c>
      <c r="H454" t="n">
        <v>1</v>
      </c>
      <c r="I454" s="10">
        <f>IFERROR(E454/D454,0)</f>
        <v/>
      </c>
      <c r="J454" s="10">
        <f>IFERROR(H454/G454,0)</f>
        <v/>
      </c>
      <c r="K454">
        <f>_xlfn.RANK.EQ(D454,$D$5:$D$524,0)</f>
        <v/>
      </c>
      <c r="L454">
        <f>_xlfn.IFS(K454&lt;=20,"Top 20",K454&gt;500,"Bottom 20",TRUE,"Core")</f>
        <v/>
      </c>
      <c r="M454" s="10">
        <f>SUM($D$5:D454)/SUM($D$5:$D$524)</f>
        <v/>
      </c>
    </row>
    <row r="455">
      <c r="A455" t="inlineStr">
        <is>
          <t>P0208</t>
        </is>
      </c>
      <c r="B455" t="inlineStr">
        <is>
          <t>Kriti Skincare 756</t>
        </is>
      </c>
      <c r="C455" t="inlineStr">
        <is>
          <t>Beauty</t>
        </is>
      </c>
      <c r="D455" s="24" t="n">
        <v>56624.46</v>
      </c>
      <c r="E455" s="24" t="n">
        <v>26361.17</v>
      </c>
      <c r="F455" t="n">
        <v>75</v>
      </c>
      <c r="G455" t="n">
        <v>58</v>
      </c>
      <c r="H455" t="n">
        <v>1</v>
      </c>
      <c r="I455" s="10">
        <f>IFERROR(E455/D455,0)</f>
        <v/>
      </c>
      <c r="J455" s="10">
        <f>IFERROR(H455/G455,0)</f>
        <v/>
      </c>
      <c r="K455">
        <f>_xlfn.RANK.EQ(D455,$D$5:$D$524,0)</f>
        <v/>
      </c>
      <c r="L455">
        <f>_xlfn.IFS(K455&lt;=20,"Top 20",K455&gt;500,"Bottom 20",TRUE,"Core")</f>
        <v/>
      </c>
      <c r="M455" s="10">
        <f>SUM($D$5:D455)/SUM($D$5:$D$524)</f>
        <v/>
      </c>
    </row>
    <row r="456">
      <c r="A456" t="inlineStr">
        <is>
          <t>P0391</t>
        </is>
      </c>
      <c r="B456" t="inlineStr">
        <is>
          <t>Orbit Haircare 190</t>
        </is>
      </c>
      <c r="C456" t="inlineStr">
        <is>
          <t>Beauty</t>
        </is>
      </c>
      <c r="D456" s="24" t="n">
        <v>56624.15</v>
      </c>
      <c r="E456" s="24" t="n">
        <v>25280.38</v>
      </c>
      <c r="F456" t="n">
        <v>154</v>
      </c>
      <c r="G456" t="n">
        <v>125</v>
      </c>
      <c r="H456" t="n">
        <v>7</v>
      </c>
      <c r="I456" s="10">
        <f>IFERROR(E456/D456,0)</f>
        <v/>
      </c>
      <c r="J456" s="10">
        <f>IFERROR(H456/G456,0)</f>
        <v/>
      </c>
      <c r="K456">
        <f>_xlfn.RANK.EQ(D456,$D$5:$D$524,0)</f>
        <v/>
      </c>
      <c r="L456">
        <f>_xlfn.IFS(K456&lt;=20,"Top 20",K456&gt;500,"Bottom 20",TRUE,"Core")</f>
        <v/>
      </c>
      <c r="M456" s="10">
        <f>SUM($D$5:D456)/SUM($D$5:$D$524)</f>
        <v/>
      </c>
    </row>
    <row r="457">
      <c r="A457" t="inlineStr">
        <is>
          <t>P0065</t>
        </is>
      </c>
      <c r="B457" t="inlineStr">
        <is>
          <t>Lumio Makeup 994</t>
        </is>
      </c>
      <c r="C457" t="inlineStr">
        <is>
          <t>Beauty</t>
        </is>
      </c>
      <c r="D457" s="24" t="n">
        <v>56226.4</v>
      </c>
      <c r="E457" s="24" t="n">
        <v>21113.97</v>
      </c>
      <c r="F457" t="n">
        <v>71</v>
      </c>
      <c r="G457" t="n">
        <v>61</v>
      </c>
      <c r="H457" t="n">
        <v>1</v>
      </c>
      <c r="I457" s="10">
        <f>IFERROR(E457/D457,0)</f>
        <v/>
      </c>
      <c r="J457" s="10">
        <f>IFERROR(H457/G457,0)</f>
        <v/>
      </c>
      <c r="K457">
        <f>_xlfn.RANK.EQ(D457,$D$5:$D$524,0)</f>
        <v/>
      </c>
      <c r="L457">
        <f>_xlfn.IFS(K457&lt;=20,"Top 20",K457&gt;500,"Bottom 20",TRUE,"Core")</f>
        <v/>
      </c>
      <c r="M457" s="10">
        <f>SUM($D$5:D457)/SUM($D$5:$D$524)</f>
        <v/>
      </c>
    </row>
    <row r="458">
      <c r="A458" t="inlineStr">
        <is>
          <t>P0053</t>
        </is>
      </c>
      <c r="B458" t="inlineStr">
        <is>
          <t>Zephyr Children 142</t>
        </is>
      </c>
      <c r="C458" t="inlineStr">
        <is>
          <t>Books</t>
        </is>
      </c>
      <c r="D458" s="24" t="n">
        <v>55427.36</v>
      </c>
      <c r="E458" s="24" t="n">
        <v>16210.05</v>
      </c>
      <c r="F458" t="n">
        <v>139</v>
      </c>
      <c r="G458" t="n">
        <v>107</v>
      </c>
      <c r="H458" t="n">
        <v>2</v>
      </c>
      <c r="I458" s="10">
        <f>IFERROR(E458/D458,0)</f>
        <v/>
      </c>
      <c r="J458" s="10">
        <f>IFERROR(H458/G458,0)</f>
        <v/>
      </c>
      <c r="K458">
        <f>_xlfn.RANK.EQ(D458,$D$5:$D$524,0)</f>
        <v/>
      </c>
      <c r="L458">
        <f>_xlfn.IFS(K458&lt;=20,"Top 20",K458&gt;500,"Bottom 20",TRUE,"Core")</f>
        <v/>
      </c>
      <c r="M458" s="10">
        <f>SUM($D$5:D458)/SUM($D$5:$D$524)</f>
        <v/>
      </c>
    </row>
    <row r="459">
      <c r="A459" t="inlineStr">
        <is>
          <t>P0170</t>
        </is>
      </c>
      <c r="B459" t="inlineStr">
        <is>
          <t>Solace Personal Care 770</t>
        </is>
      </c>
      <c r="C459" t="inlineStr">
        <is>
          <t>Grocery</t>
        </is>
      </c>
      <c r="D459" s="24" t="n">
        <v>54862.42</v>
      </c>
      <c r="E459" s="24" t="n">
        <v>7393.2</v>
      </c>
      <c r="F459" t="n">
        <v>358</v>
      </c>
      <c r="G459" t="n">
        <v>133</v>
      </c>
      <c r="H459" t="n">
        <v>0</v>
      </c>
      <c r="I459" s="10">
        <f>IFERROR(E459/D459,0)</f>
        <v/>
      </c>
      <c r="J459" s="10">
        <f>IFERROR(H459/G459,0)</f>
        <v/>
      </c>
      <c r="K459">
        <f>_xlfn.RANK.EQ(D459,$D$5:$D$524,0)</f>
        <v/>
      </c>
      <c r="L459">
        <f>_xlfn.IFS(K459&lt;=20,"Top 20",K459&gt;500,"Bottom 20",TRUE,"Core")</f>
        <v/>
      </c>
      <c r="M459" s="10">
        <f>SUM($D$5:D459)/SUM($D$5:$D$524)</f>
        <v/>
      </c>
    </row>
    <row r="460">
      <c r="A460" t="inlineStr">
        <is>
          <t>P0198</t>
        </is>
      </c>
      <c r="B460" t="inlineStr">
        <is>
          <t>Haveli Children 980</t>
        </is>
      </c>
      <c r="C460" t="inlineStr">
        <is>
          <t>Books</t>
        </is>
      </c>
      <c r="D460" s="24" t="n">
        <v>53877.35</v>
      </c>
      <c r="E460" s="24" t="n">
        <v>13117.6</v>
      </c>
      <c r="F460" t="n">
        <v>110</v>
      </c>
      <c r="G460" t="n">
        <v>94</v>
      </c>
      <c r="H460" t="n">
        <v>4</v>
      </c>
      <c r="I460" s="10">
        <f>IFERROR(E460/D460,0)</f>
        <v/>
      </c>
      <c r="J460" s="10">
        <f>IFERROR(H460/G460,0)</f>
        <v/>
      </c>
      <c r="K460">
        <f>_xlfn.RANK.EQ(D460,$D$5:$D$524,0)</f>
        <v/>
      </c>
      <c r="L460">
        <f>_xlfn.IFS(K460&lt;=20,"Top 20",K460&gt;500,"Bottom 20",TRUE,"Core")</f>
        <v/>
      </c>
      <c r="M460" s="10">
        <f>SUM($D$5:D460)/SUM($D$5:$D$524)</f>
        <v/>
      </c>
    </row>
    <row r="461">
      <c r="A461" t="inlineStr">
        <is>
          <t>P0390</t>
        </is>
      </c>
      <c r="B461" t="inlineStr">
        <is>
          <t>Pragati Academic 460</t>
        </is>
      </c>
      <c r="C461" t="inlineStr">
        <is>
          <t>Books</t>
        </is>
      </c>
      <c r="D461" s="24" t="n">
        <v>53443.28</v>
      </c>
      <c r="E461" s="24" t="n">
        <v>15438.79</v>
      </c>
      <c r="F461" t="n">
        <v>110</v>
      </c>
      <c r="G461" t="n">
        <v>89</v>
      </c>
      <c r="H461" t="n">
        <v>4</v>
      </c>
      <c r="I461" s="10">
        <f>IFERROR(E461/D461,0)</f>
        <v/>
      </c>
      <c r="J461" s="10">
        <f>IFERROR(H461/G461,0)</f>
        <v/>
      </c>
      <c r="K461">
        <f>_xlfn.RANK.EQ(D461,$D$5:$D$524,0)</f>
        <v/>
      </c>
      <c r="L461">
        <f>_xlfn.IFS(K461&lt;=20,"Top 20",K461&gt;500,"Bottom 20",TRUE,"Core")</f>
        <v/>
      </c>
      <c r="M461" s="10">
        <f>SUM($D$5:D461)/SUM($D$5:$D$524)</f>
        <v/>
      </c>
    </row>
    <row r="462">
      <c r="A462" t="inlineStr">
        <is>
          <t>P0280</t>
        </is>
      </c>
      <c r="B462" t="inlineStr">
        <is>
          <t>Mitti Fiction 217</t>
        </is>
      </c>
      <c r="C462" t="inlineStr">
        <is>
          <t>Books</t>
        </is>
      </c>
      <c r="D462" s="24" t="n">
        <v>52199.06</v>
      </c>
      <c r="E462" s="24" t="n">
        <v>13805.81</v>
      </c>
      <c r="F462" t="n">
        <v>78</v>
      </c>
      <c r="G462" t="n">
        <v>66</v>
      </c>
      <c r="H462" t="n">
        <v>4</v>
      </c>
      <c r="I462" s="10">
        <f>IFERROR(E462/D462,0)</f>
        <v/>
      </c>
      <c r="J462" s="10">
        <f>IFERROR(H462/G462,0)</f>
        <v/>
      </c>
      <c r="K462">
        <f>_xlfn.RANK.EQ(D462,$D$5:$D$524,0)</f>
        <v/>
      </c>
      <c r="L462">
        <f>_xlfn.IFS(K462&lt;=20,"Top 20",K462&gt;500,"Bottom 20",TRUE,"Core")</f>
        <v/>
      </c>
      <c r="M462" s="10">
        <f>SUM($D$5:D462)/SUM($D$5:$D$524)</f>
        <v/>
      </c>
    </row>
    <row r="463">
      <c r="A463" t="inlineStr">
        <is>
          <t>P0152</t>
        </is>
      </c>
      <c r="B463" t="inlineStr">
        <is>
          <t>Aarav Staples 101</t>
        </is>
      </c>
      <c r="C463" t="inlineStr">
        <is>
          <t>Grocery</t>
        </is>
      </c>
      <c r="D463" s="24" t="n">
        <v>51616.19</v>
      </c>
      <c r="E463" s="24" t="n">
        <v>6435.19</v>
      </c>
      <c r="F463" t="n">
        <v>100</v>
      </c>
      <c r="G463" t="n">
        <v>38</v>
      </c>
      <c r="H463" t="n">
        <v>0</v>
      </c>
      <c r="I463" s="10">
        <f>IFERROR(E463/D463,0)</f>
        <v/>
      </c>
      <c r="J463" s="10">
        <f>IFERROR(H463/G463,0)</f>
        <v/>
      </c>
      <c r="K463">
        <f>_xlfn.RANK.EQ(D463,$D$5:$D$524,0)</f>
        <v/>
      </c>
      <c r="L463">
        <f>_xlfn.IFS(K463&lt;=20,"Top 20",K463&gt;500,"Bottom 20",TRUE,"Core")</f>
        <v/>
      </c>
      <c r="M463" s="10">
        <f>SUM($D$5:D463)/SUM($D$5:$D$524)</f>
        <v/>
      </c>
    </row>
    <row r="464">
      <c r="A464" t="inlineStr">
        <is>
          <t>P0428</t>
        </is>
      </c>
      <c r="B464" t="inlineStr">
        <is>
          <t>Aarav Children 521</t>
        </is>
      </c>
      <c r="C464" t="inlineStr">
        <is>
          <t>Books</t>
        </is>
      </c>
      <c r="D464" s="24" t="n">
        <v>51424.51</v>
      </c>
      <c r="E464" s="24" t="n">
        <v>17039.44</v>
      </c>
      <c r="F464" t="n">
        <v>91</v>
      </c>
      <c r="G464" t="n">
        <v>68</v>
      </c>
      <c r="H464" t="n">
        <v>6</v>
      </c>
      <c r="I464" s="10">
        <f>IFERROR(E464/D464,0)</f>
        <v/>
      </c>
      <c r="J464" s="10">
        <f>IFERROR(H464/G464,0)</f>
        <v/>
      </c>
      <c r="K464">
        <f>_xlfn.RANK.EQ(D464,$D$5:$D$524,0)</f>
        <v/>
      </c>
      <c r="L464">
        <f>_xlfn.IFS(K464&lt;=20,"Top 20",K464&gt;500,"Bottom 20",TRUE,"Core")</f>
        <v/>
      </c>
      <c r="M464" s="10">
        <f>SUM($D$5:D464)/SUM($D$5:$D$524)</f>
        <v/>
      </c>
    </row>
    <row r="465">
      <c r="A465" t="inlineStr">
        <is>
          <t>P0008</t>
        </is>
      </c>
      <c r="B465" t="inlineStr">
        <is>
          <t>Mitti Children 926</t>
        </is>
      </c>
      <c r="C465" t="inlineStr">
        <is>
          <t>Books</t>
        </is>
      </c>
      <c r="D465" s="24" t="n">
        <v>51264.98</v>
      </c>
      <c r="E465" s="24" t="n">
        <v>13540.67</v>
      </c>
      <c r="F465" t="n">
        <v>109</v>
      </c>
      <c r="G465" t="n">
        <v>84</v>
      </c>
      <c r="H465" t="n">
        <v>1</v>
      </c>
      <c r="I465" s="10">
        <f>IFERROR(E465/D465,0)</f>
        <v/>
      </c>
      <c r="J465" s="10">
        <f>IFERROR(H465/G465,0)</f>
        <v/>
      </c>
      <c r="K465">
        <f>_xlfn.RANK.EQ(D465,$D$5:$D$524,0)</f>
        <v/>
      </c>
      <c r="L465">
        <f>_xlfn.IFS(K465&lt;=20,"Top 20",K465&gt;500,"Bottom 20",TRUE,"Core")</f>
        <v/>
      </c>
      <c r="M465" s="10">
        <f>SUM($D$5:D465)/SUM($D$5:$D$524)</f>
        <v/>
      </c>
    </row>
    <row r="466">
      <c r="A466" t="inlineStr">
        <is>
          <t>P0333</t>
        </is>
      </c>
      <c r="B466" t="inlineStr">
        <is>
          <t>Kriti Outdoor 752</t>
        </is>
      </c>
      <c r="C466" t="inlineStr">
        <is>
          <t>Sports</t>
        </is>
      </c>
      <c r="D466" s="24" t="n">
        <v>50343.46</v>
      </c>
      <c r="E466" s="24" t="n">
        <v>18151.91</v>
      </c>
      <c r="F466" t="n">
        <v>157</v>
      </c>
      <c r="G466" t="n">
        <v>121</v>
      </c>
      <c r="H466" t="n">
        <v>11</v>
      </c>
      <c r="I466" s="10">
        <f>IFERROR(E466/D466,0)</f>
        <v/>
      </c>
      <c r="J466" s="10">
        <f>IFERROR(H466/G466,0)</f>
        <v/>
      </c>
      <c r="K466">
        <f>_xlfn.RANK.EQ(D466,$D$5:$D$524,0)</f>
        <v/>
      </c>
      <c r="L466">
        <f>_xlfn.IFS(K466&lt;=20,"Top 20",K466&gt;500,"Bottom 20",TRUE,"Core")</f>
        <v/>
      </c>
      <c r="M466" s="10">
        <f>SUM($D$5:D466)/SUM($D$5:$D$524)</f>
        <v/>
      </c>
    </row>
    <row r="467">
      <c r="A467" t="inlineStr">
        <is>
          <t>P0329</t>
        </is>
      </c>
      <c r="B467" t="inlineStr">
        <is>
          <t>Mitti Haircare 293</t>
        </is>
      </c>
      <c r="C467" t="inlineStr">
        <is>
          <t>Beauty</t>
        </is>
      </c>
      <c r="D467" s="24" t="n">
        <v>50098.86</v>
      </c>
      <c r="E467" s="24" t="n">
        <v>25038.51</v>
      </c>
      <c r="F467" t="n">
        <v>264</v>
      </c>
      <c r="G467" t="n">
        <v>219</v>
      </c>
      <c r="H467" t="n">
        <v>12</v>
      </c>
      <c r="I467" s="10">
        <f>IFERROR(E467/D467,0)</f>
        <v/>
      </c>
      <c r="J467" s="10">
        <f>IFERROR(H467/G467,0)</f>
        <v/>
      </c>
      <c r="K467">
        <f>_xlfn.RANK.EQ(D467,$D$5:$D$524,0)</f>
        <v/>
      </c>
      <c r="L467">
        <f>_xlfn.IFS(K467&lt;=20,"Top 20",K467&gt;500,"Bottom 20",TRUE,"Core")</f>
        <v/>
      </c>
      <c r="M467" s="10">
        <f>SUM($D$5:D467)/SUM($D$5:$D$524)</f>
        <v/>
      </c>
    </row>
    <row r="468">
      <c r="A468" t="inlineStr">
        <is>
          <t>P0354</t>
        </is>
      </c>
      <c r="B468" t="inlineStr">
        <is>
          <t>UrbanLeaf Makeup 617</t>
        </is>
      </c>
      <c r="C468" t="inlineStr">
        <is>
          <t>Beauty</t>
        </is>
      </c>
      <c r="D468" s="24" t="n">
        <v>49733.41</v>
      </c>
      <c r="E468" s="24" t="n">
        <v>23297.29</v>
      </c>
      <c r="F468" t="n">
        <v>103</v>
      </c>
      <c r="G468" t="n">
        <v>80</v>
      </c>
      <c r="H468" t="n">
        <v>2</v>
      </c>
      <c r="I468" s="10">
        <f>IFERROR(E468/D468,0)</f>
        <v/>
      </c>
      <c r="J468" s="10">
        <f>IFERROR(H468/G468,0)</f>
        <v/>
      </c>
      <c r="K468">
        <f>_xlfn.RANK.EQ(D468,$D$5:$D$524,0)</f>
        <v/>
      </c>
      <c r="L468">
        <f>_xlfn.IFS(K468&lt;=20,"Top 20",K468&gt;500,"Bottom 20",TRUE,"Core")</f>
        <v/>
      </c>
      <c r="M468" s="10">
        <f>SUM($D$5:D468)/SUM($D$5:$D$524)</f>
        <v/>
      </c>
    </row>
    <row r="469">
      <c r="A469" t="inlineStr">
        <is>
          <t>P0304</t>
        </is>
      </c>
      <c r="B469" t="inlineStr">
        <is>
          <t>Vayu Storage 468</t>
        </is>
      </c>
      <c r="C469" t="inlineStr">
        <is>
          <t>Home &amp; Kitchen</t>
        </is>
      </c>
      <c r="D469" s="24" t="n">
        <v>49578.94</v>
      </c>
      <c r="E469" s="24" t="n">
        <v>15674.91</v>
      </c>
      <c r="F469" t="n">
        <v>77</v>
      </c>
      <c r="G469" t="n">
        <v>60</v>
      </c>
      <c r="H469" t="n">
        <v>2</v>
      </c>
      <c r="I469" s="10">
        <f>IFERROR(E469/D469,0)</f>
        <v/>
      </c>
      <c r="J469" s="10">
        <f>IFERROR(H469/G469,0)</f>
        <v/>
      </c>
      <c r="K469">
        <f>_xlfn.RANK.EQ(D469,$D$5:$D$524,0)</f>
        <v/>
      </c>
      <c r="L469">
        <f>_xlfn.IFS(K469&lt;=20,"Top 20",K469&gt;500,"Bottom 20",TRUE,"Core")</f>
        <v/>
      </c>
      <c r="M469" s="10">
        <f>SUM($D$5:D469)/SUM($D$5:$D$524)</f>
        <v/>
      </c>
    </row>
    <row r="470">
      <c r="A470" t="inlineStr">
        <is>
          <t>P0298</t>
        </is>
      </c>
      <c r="B470" t="inlineStr">
        <is>
          <t>Ember Academic 324</t>
        </is>
      </c>
      <c r="C470" t="inlineStr">
        <is>
          <t>Books</t>
        </is>
      </c>
      <c r="D470" s="24" t="n">
        <v>48955.89</v>
      </c>
      <c r="E470" s="24" t="n">
        <v>14488.82</v>
      </c>
      <c r="F470" t="n">
        <v>107</v>
      </c>
      <c r="G470" t="n">
        <v>81</v>
      </c>
      <c r="H470" t="n">
        <v>3</v>
      </c>
      <c r="I470" s="10">
        <f>IFERROR(E470/D470,0)</f>
        <v/>
      </c>
      <c r="J470" s="10">
        <f>IFERROR(H470/G470,0)</f>
        <v/>
      </c>
      <c r="K470">
        <f>_xlfn.RANK.EQ(D470,$D$5:$D$524,0)</f>
        <v/>
      </c>
      <c r="L470">
        <f>_xlfn.IFS(K470&lt;=20,"Top 20",K470&gt;500,"Bottom 20",TRUE,"Core")</f>
        <v/>
      </c>
      <c r="M470" s="10">
        <f>SUM($D$5:D470)/SUM($D$5:$D$524)</f>
        <v/>
      </c>
    </row>
    <row r="471">
      <c r="A471" t="inlineStr">
        <is>
          <t>P0382</t>
        </is>
      </c>
      <c r="B471" t="inlineStr">
        <is>
          <t>Ember Staples 192</t>
        </is>
      </c>
      <c r="C471" t="inlineStr">
        <is>
          <t>Grocery</t>
        </is>
      </c>
      <c r="D471" s="24" t="n">
        <v>48478.59</v>
      </c>
      <c r="E471" s="24" t="n">
        <v>7014.23</v>
      </c>
      <c r="F471" t="n">
        <v>152</v>
      </c>
      <c r="G471" t="n">
        <v>56</v>
      </c>
      <c r="H471" t="n">
        <v>0</v>
      </c>
      <c r="I471" s="10">
        <f>IFERROR(E471/D471,0)</f>
        <v/>
      </c>
      <c r="J471" s="10">
        <f>IFERROR(H471/G471,0)</f>
        <v/>
      </c>
      <c r="K471">
        <f>_xlfn.RANK.EQ(D471,$D$5:$D$524,0)</f>
        <v/>
      </c>
      <c r="L471">
        <f>_xlfn.IFS(K471&lt;=20,"Top 20",K471&gt;500,"Bottom 20",TRUE,"Core")</f>
        <v/>
      </c>
      <c r="M471" s="10">
        <f>SUM($D$5:D471)/SUM($D$5:$D$524)</f>
        <v/>
      </c>
    </row>
    <row r="472">
      <c r="A472" t="inlineStr">
        <is>
          <t>P0320</t>
        </is>
      </c>
      <c r="B472" t="inlineStr">
        <is>
          <t>Lumio Snacks 394</t>
        </is>
      </c>
      <c r="C472" t="inlineStr">
        <is>
          <t>Grocery</t>
        </is>
      </c>
      <c r="D472" s="24" t="n">
        <v>47695.29</v>
      </c>
      <c r="E472" s="24" t="n">
        <v>8795.57</v>
      </c>
      <c r="F472" t="n">
        <v>238</v>
      </c>
      <c r="G472" t="n">
        <v>99</v>
      </c>
      <c r="H472" t="n">
        <v>1</v>
      </c>
      <c r="I472" s="10">
        <f>IFERROR(E472/D472,0)</f>
        <v/>
      </c>
      <c r="J472" s="10">
        <f>IFERROR(H472/G472,0)</f>
        <v/>
      </c>
      <c r="K472">
        <f>_xlfn.RANK.EQ(D472,$D$5:$D$524,0)</f>
        <v/>
      </c>
      <c r="L472">
        <f>_xlfn.IFS(K472&lt;=20,"Top 20",K472&gt;500,"Bottom 20",TRUE,"Core")</f>
        <v/>
      </c>
      <c r="M472" s="10">
        <f>SUM($D$5:D472)/SUM($D$5:$D$524)</f>
        <v/>
      </c>
    </row>
    <row r="473">
      <c r="A473" t="inlineStr">
        <is>
          <t>P0094</t>
        </is>
      </c>
      <c r="B473" t="inlineStr">
        <is>
          <t>UrbanLeaf Ethnic Wear 625</t>
        </is>
      </c>
      <c r="C473" t="inlineStr">
        <is>
          <t>Fashion</t>
        </is>
      </c>
      <c r="D473" s="24" t="n">
        <v>47458.27</v>
      </c>
      <c r="E473" s="24" t="n">
        <v>19235.96</v>
      </c>
      <c r="F473" t="n">
        <v>89</v>
      </c>
      <c r="G473" t="n">
        <v>66</v>
      </c>
      <c r="H473" t="n">
        <v>8</v>
      </c>
      <c r="I473" s="10">
        <f>IFERROR(E473/D473,0)</f>
        <v/>
      </c>
      <c r="J473" s="10">
        <f>IFERROR(H473/G473,0)</f>
        <v/>
      </c>
      <c r="K473">
        <f>_xlfn.RANK.EQ(D473,$D$5:$D$524,0)</f>
        <v/>
      </c>
      <c r="L473">
        <f>_xlfn.IFS(K473&lt;=20,"Top 20",K473&gt;500,"Bottom 20",TRUE,"Core")</f>
        <v/>
      </c>
      <c r="M473" s="10">
        <f>SUM($D$5:D473)/SUM($D$5:$D$524)</f>
        <v/>
      </c>
    </row>
    <row r="474">
      <c r="A474" t="inlineStr">
        <is>
          <t>P0056</t>
        </is>
      </c>
      <c r="B474" t="inlineStr">
        <is>
          <t>Nexora Fiction 246</t>
        </is>
      </c>
      <c r="C474" t="inlineStr">
        <is>
          <t>Books</t>
        </is>
      </c>
      <c r="D474" s="24" t="n">
        <v>46713.1</v>
      </c>
      <c r="E474" s="24" t="n">
        <v>9191.1</v>
      </c>
      <c r="F474" t="n">
        <v>83</v>
      </c>
      <c r="G474" t="n">
        <v>72</v>
      </c>
      <c r="H474" t="n">
        <v>1</v>
      </c>
      <c r="I474" s="10">
        <f>IFERROR(E474/D474,0)</f>
        <v/>
      </c>
      <c r="J474" s="10">
        <f>IFERROR(H474/G474,0)</f>
        <v/>
      </c>
      <c r="K474">
        <f>_xlfn.RANK.EQ(D474,$D$5:$D$524,0)</f>
        <v/>
      </c>
      <c r="L474">
        <f>_xlfn.IFS(K474&lt;=20,"Top 20",K474&gt;500,"Bottom 20",TRUE,"Core")</f>
        <v/>
      </c>
      <c r="M474" s="10">
        <f>SUM($D$5:D474)/SUM($D$5:$D$524)</f>
        <v/>
      </c>
    </row>
    <row r="475">
      <c r="A475" t="inlineStr">
        <is>
          <t>P0506</t>
        </is>
      </c>
      <c r="B475" t="inlineStr">
        <is>
          <t>Ember Children 992</t>
        </is>
      </c>
      <c r="C475" t="inlineStr">
        <is>
          <t>Books</t>
        </is>
      </c>
      <c r="D475" s="24" t="n">
        <v>45486.29</v>
      </c>
      <c r="E475" s="24" t="n">
        <v>10472.39</v>
      </c>
      <c r="F475" t="n">
        <v>133</v>
      </c>
      <c r="G475" t="n">
        <v>107</v>
      </c>
      <c r="H475" t="n">
        <v>6</v>
      </c>
      <c r="I475" s="10">
        <f>IFERROR(E475/D475,0)</f>
        <v/>
      </c>
      <c r="J475" s="10">
        <f>IFERROR(H475/G475,0)</f>
        <v/>
      </c>
      <c r="K475">
        <f>_xlfn.RANK.EQ(D475,$D$5:$D$524,0)</f>
        <v/>
      </c>
      <c r="L475">
        <f>_xlfn.IFS(K475&lt;=20,"Top 20",K475&gt;500,"Bottom 20",TRUE,"Core")</f>
        <v/>
      </c>
      <c r="M475" s="10">
        <f>SUM($D$5:D475)/SUM($D$5:$D$524)</f>
        <v/>
      </c>
    </row>
    <row r="476">
      <c r="A476" t="inlineStr">
        <is>
          <t>P0183</t>
        </is>
      </c>
      <c r="B476" t="inlineStr">
        <is>
          <t>Veltrix Storage 513</t>
        </is>
      </c>
      <c r="C476" t="inlineStr">
        <is>
          <t>Home &amp; Kitchen</t>
        </is>
      </c>
      <c r="D476" s="24" t="n">
        <v>45307</v>
      </c>
      <c r="E476" s="24" t="n">
        <v>16958.14</v>
      </c>
      <c r="F476" t="n">
        <v>79</v>
      </c>
      <c r="G476" t="n">
        <v>62</v>
      </c>
      <c r="H476" t="n">
        <v>4</v>
      </c>
      <c r="I476" s="10">
        <f>IFERROR(E476/D476,0)</f>
        <v/>
      </c>
      <c r="J476" s="10">
        <f>IFERROR(H476/G476,0)</f>
        <v/>
      </c>
      <c r="K476">
        <f>_xlfn.RANK.EQ(D476,$D$5:$D$524,0)</f>
        <v/>
      </c>
      <c r="L476">
        <f>_xlfn.IFS(K476&lt;=20,"Top 20",K476&gt;500,"Bottom 20",TRUE,"Core")</f>
        <v/>
      </c>
      <c r="M476" s="10">
        <f>SUM($D$5:D476)/SUM($D$5:$D$524)</f>
        <v/>
      </c>
    </row>
    <row r="477">
      <c r="A477" t="inlineStr">
        <is>
          <t>P0206</t>
        </is>
      </c>
      <c r="B477" t="inlineStr">
        <is>
          <t>Lumio Women Apparel 918</t>
        </is>
      </c>
      <c r="C477" t="inlineStr">
        <is>
          <t>Fashion</t>
        </is>
      </c>
      <c r="D477" s="24" t="n">
        <v>45299.57</v>
      </c>
      <c r="E477" s="24" t="n">
        <v>19716.47</v>
      </c>
      <c r="F477" t="n">
        <v>164</v>
      </c>
      <c r="G477" t="n">
        <v>127</v>
      </c>
      <c r="H477" t="n">
        <v>13</v>
      </c>
      <c r="I477" s="10">
        <f>IFERROR(E477/D477,0)</f>
        <v/>
      </c>
      <c r="J477" s="10">
        <f>IFERROR(H477/G477,0)</f>
        <v/>
      </c>
      <c r="K477">
        <f>_xlfn.RANK.EQ(D477,$D$5:$D$524,0)</f>
        <v/>
      </c>
      <c r="L477">
        <f>_xlfn.IFS(K477&lt;=20,"Top 20",K477&gt;500,"Bottom 20",TRUE,"Core")</f>
        <v/>
      </c>
      <c r="M477" s="10">
        <f>SUM($D$5:D477)/SUM($D$5:$D$524)</f>
        <v/>
      </c>
    </row>
    <row r="478">
      <c r="A478" t="inlineStr">
        <is>
          <t>P0439</t>
        </is>
      </c>
      <c r="B478" t="inlineStr">
        <is>
          <t>Orbit Team Sports 544</t>
        </is>
      </c>
      <c r="C478" t="inlineStr">
        <is>
          <t>Sports</t>
        </is>
      </c>
      <c r="D478" s="24" t="n">
        <v>44497.79</v>
      </c>
      <c r="E478" s="24" t="n">
        <v>17072.19</v>
      </c>
      <c r="F478" t="n">
        <v>60</v>
      </c>
      <c r="G478" t="n">
        <v>48</v>
      </c>
      <c r="H478" t="n">
        <v>3</v>
      </c>
      <c r="I478" s="10">
        <f>IFERROR(E478/D478,0)</f>
        <v/>
      </c>
      <c r="J478" s="10">
        <f>IFERROR(H478/G478,0)</f>
        <v/>
      </c>
      <c r="K478">
        <f>_xlfn.RANK.EQ(D478,$D$5:$D$524,0)</f>
        <v/>
      </c>
      <c r="L478">
        <f>_xlfn.IFS(K478&lt;=20,"Top 20",K478&gt;500,"Bottom 20",TRUE,"Core")</f>
        <v/>
      </c>
      <c r="M478" s="10">
        <f>SUM($D$5:D478)/SUM($D$5:$D$524)</f>
        <v/>
      </c>
    </row>
    <row r="479">
      <c r="A479" t="inlineStr">
        <is>
          <t>P0073</t>
        </is>
      </c>
      <c r="B479" t="inlineStr">
        <is>
          <t>Aarav Children 930</t>
        </is>
      </c>
      <c r="C479" t="inlineStr">
        <is>
          <t>Books</t>
        </is>
      </c>
      <c r="D479" s="24" t="n">
        <v>43580.52</v>
      </c>
      <c r="E479" s="24" t="n">
        <v>15072.06</v>
      </c>
      <c r="F479" t="n">
        <v>170</v>
      </c>
      <c r="G479" t="n">
        <v>135</v>
      </c>
      <c r="H479" t="n">
        <v>4</v>
      </c>
      <c r="I479" s="10">
        <f>IFERROR(E479/D479,0)</f>
        <v/>
      </c>
      <c r="J479" s="10">
        <f>IFERROR(H479/G479,0)</f>
        <v/>
      </c>
      <c r="K479">
        <f>_xlfn.RANK.EQ(D479,$D$5:$D$524,0)</f>
        <v/>
      </c>
      <c r="L479">
        <f>_xlfn.IFS(K479&lt;=20,"Top 20",K479&gt;500,"Bottom 20",TRUE,"Core")</f>
        <v/>
      </c>
      <c r="M479" s="10">
        <f>SUM($D$5:D479)/SUM($D$5:$D$524)</f>
        <v/>
      </c>
    </row>
    <row r="480">
      <c r="A480" t="inlineStr">
        <is>
          <t>P0291</t>
        </is>
      </c>
      <c r="B480" t="inlineStr">
        <is>
          <t>Veltrix Non-Fiction 704</t>
        </is>
      </c>
      <c r="C480" t="inlineStr">
        <is>
          <t>Books</t>
        </is>
      </c>
      <c r="D480" s="24" t="n">
        <v>43497.84</v>
      </c>
      <c r="E480" s="24" t="n">
        <v>11140.89</v>
      </c>
      <c r="F480" t="n">
        <v>184</v>
      </c>
      <c r="G480" t="n">
        <v>148</v>
      </c>
      <c r="H480" t="n">
        <v>4</v>
      </c>
      <c r="I480" s="10">
        <f>IFERROR(E480/D480,0)</f>
        <v/>
      </c>
      <c r="J480" s="10">
        <f>IFERROR(H480/G480,0)</f>
        <v/>
      </c>
      <c r="K480">
        <f>_xlfn.RANK.EQ(D480,$D$5:$D$524,0)</f>
        <v/>
      </c>
      <c r="L480">
        <f>_xlfn.IFS(K480&lt;=20,"Top 20",K480&gt;500,"Bottom 20",TRUE,"Core")</f>
        <v/>
      </c>
      <c r="M480" s="10">
        <f>SUM($D$5:D480)/SUM($D$5:$D$524)</f>
        <v/>
      </c>
    </row>
    <row r="481">
      <c r="A481" t="inlineStr">
        <is>
          <t>P0406</t>
        </is>
      </c>
      <c r="B481" t="inlineStr">
        <is>
          <t>Veltrix Fiction 701</t>
        </is>
      </c>
      <c r="C481" t="inlineStr">
        <is>
          <t>Books</t>
        </is>
      </c>
      <c r="D481" s="24" t="n">
        <v>42988.3</v>
      </c>
      <c r="E481" s="24" t="n">
        <v>14314.4</v>
      </c>
      <c r="F481" t="n">
        <v>131</v>
      </c>
      <c r="G481" t="n">
        <v>105</v>
      </c>
      <c r="H481" t="n">
        <v>4</v>
      </c>
      <c r="I481" s="10">
        <f>IFERROR(E481/D481,0)</f>
        <v/>
      </c>
      <c r="J481" s="10">
        <f>IFERROR(H481/G481,0)</f>
        <v/>
      </c>
      <c r="K481">
        <f>_xlfn.RANK.EQ(D481,$D$5:$D$524,0)</f>
        <v/>
      </c>
      <c r="L481">
        <f>_xlfn.IFS(K481&lt;=20,"Top 20",K481&gt;500,"Bottom 20",TRUE,"Core")</f>
        <v/>
      </c>
      <c r="M481" s="10">
        <f>SUM($D$5:D481)/SUM($D$5:$D$524)</f>
        <v/>
      </c>
    </row>
    <row r="482">
      <c r="A482" t="inlineStr">
        <is>
          <t>P0393</t>
        </is>
      </c>
      <c r="B482" t="inlineStr">
        <is>
          <t>Nexora Makeup 956</t>
        </is>
      </c>
      <c r="C482" t="inlineStr">
        <is>
          <t>Beauty</t>
        </is>
      </c>
      <c r="D482" s="24" t="n">
        <v>42632.72</v>
      </c>
      <c r="E482" s="24" t="n">
        <v>20632.73</v>
      </c>
      <c r="F482" t="n">
        <v>157</v>
      </c>
      <c r="G482" t="n">
        <v>126</v>
      </c>
      <c r="H482" t="n">
        <v>3</v>
      </c>
      <c r="I482" s="10">
        <f>IFERROR(E482/D482,0)</f>
        <v/>
      </c>
      <c r="J482" s="10">
        <f>IFERROR(H482/G482,0)</f>
        <v/>
      </c>
      <c r="K482">
        <f>_xlfn.RANK.EQ(D482,$D$5:$D$524,0)</f>
        <v/>
      </c>
      <c r="L482">
        <f>_xlfn.IFS(K482&lt;=20,"Top 20",K482&gt;500,"Bottom 20",TRUE,"Core")</f>
        <v/>
      </c>
      <c r="M482" s="10">
        <f>SUM($D$5:D482)/SUM($D$5:$D$524)</f>
        <v/>
      </c>
    </row>
    <row r="483">
      <c r="A483" t="inlineStr">
        <is>
          <t>P0030</t>
        </is>
      </c>
      <c r="B483" t="inlineStr">
        <is>
          <t>Pragati Cycling 107</t>
        </is>
      </c>
      <c r="C483" t="inlineStr">
        <is>
          <t>Sports</t>
        </is>
      </c>
      <c r="D483" s="24" t="n">
        <v>42393.24</v>
      </c>
      <c r="E483" s="24" t="n">
        <v>11507.44</v>
      </c>
      <c r="F483" t="n">
        <v>85</v>
      </c>
      <c r="G483" t="n">
        <v>68</v>
      </c>
      <c r="H483" t="n">
        <v>4</v>
      </c>
      <c r="I483" s="10">
        <f>IFERROR(E483/D483,0)</f>
        <v/>
      </c>
      <c r="J483" s="10">
        <f>IFERROR(H483/G483,0)</f>
        <v/>
      </c>
      <c r="K483">
        <f>_xlfn.RANK.EQ(D483,$D$5:$D$524,0)</f>
        <v/>
      </c>
      <c r="L483">
        <f>_xlfn.IFS(K483&lt;=20,"Top 20",K483&gt;500,"Bottom 20",TRUE,"Core")</f>
        <v/>
      </c>
      <c r="M483" s="10">
        <f>SUM($D$5:D483)/SUM($D$5:$D$524)</f>
        <v/>
      </c>
    </row>
    <row r="484">
      <c r="A484" t="inlineStr">
        <is>
          <t>P0276</t>
        </is>
      </c>
      <c r="B484" t="inlineStr">
        <is>
          <t>Haveli Cookware 312</t>
        </is>
      </c>
      <c r="C484" t="inlineStr">
        <is>
          <t>Home &amp; Kitchen</t>
        </is>
      </c>
      <c r="D484" s="24" t="n">
        <v>42108.79</v>
      </c>
      <c r="E484" s="24" t="n">
        <v>14355.52</v>
      </c>
      <c r="F484" t="n">
        <v>90</v>
      </c>
      <c r="G484" t="n">
        <v>71</v>
      </c>
      <c r="H484" t="n">
        <v>2</v>
      </c>
      <c r="I484" s="10">
        <f>IFERROR(E484/D484,0)</f>
        <v/>
      </c>
      <c r="J484" s="10">
        <f>IFERROR(H484/G484,0)</f>
        <v/>
      </c>
      <c r="K484">
        <f>_xlfn.RANK.EQ(D484,$D$5:$D$524,0)</f>
        <v/>
      </c>
      <c r="L484">
        <f>_xlfn.IFS(K484&lt;=20,"Top 20",K484&gt;500,"Bottom 20",TRUE,"Core")</f>
        <v/>
      </c>
      <c r="M484" s="10">
        <f>SUM($D$5:D484)/SUM($D$5:$D$524)</f>
        <v/>
      </c>
    </row>
    <row r="485">
      <c r="A485" t="inlineStr">
        <is>
          <t>P0361</t>
        </is>
      </c>
      <c r="B485" t="inlineStr">
        <is>
          <t>Orbit Beverages 749</t>
        </is>
      </c>
      <c r="C485" t="inlineStr">
        <is>
          <t>Grocery</t>
        </is>
      </c>
      <c r="D485" s="24" t="n">
        <v>41926.73</v>
      </c>
      <c r="E485" s="24" t="n">
        <v>5915.12</v>
      </c>
      <c r="F485" t="n">
        <v>341</v>
      </c>
      <c r="G485" t="n">
        <v>129</v>
      </c>
      <c r="H485" t="n">
        <v>1</v>
      </c>
      <c r="I485" s="10">
        <f>IFERROR(E485/D485,0)</f>
        <v/>
      </c>
      <c r="J485" s="10">
        <f>IFERROR(H485/G485,0)</f>
        <v/>
      </c>
      <c r="K485">
        <f>_xlfn.RANK.EQ(D485,$D$5:$D$524,0)</f>
        <v/>
      </c>
      <c r="L485">
        <f>_xlfn.IFS(K485&lt;=20,"Top 20",K485&gt;500,"Bottom 20",TRUE,"Core")</f>
        <v/>
      </c>
      <c r="M485" s="10">
        <f>SUM($D$5:D485)/SUM($D$5:$D$524)</f>
        <v/>
      </c>
    </row>
    <row r="486">
      <c r="A486" t="inlineStr">
        <is>
          <t>P0248</t>
        </is>
      </c>
      <c r="B486" t="inlineStr">
        <is>
          <t>Pragati Appliances 758</t>
        </is>
      </c>
      <c r="C486" t="inlineStr">
        <is>
          <t>Home &amp; Kitchen</t>
        </is>
      </c>
      <c r="D486" s="24" t="n">
        <v>41205.59</v>
      </c>
      <c r="E486" s="24" t="n">
        <v>10129.35</v>
      </c>
      <c r="F486" t="n">
        <v>147</v>
      </c>
      <c r="G486" t="n">
        <v>121</v>
      </c>
      <c r="H486" t="n">
        <v>8</v>
      </c>
      <c r="I486" s="10">
        <f>IFERROR(E486/D486,0)</f>
        <v/>
      </c>
      <c r="J486" s="10">
        <f>IFERROR(H486/G486,0)</f>
        <v/>
      </c>
      <c r="K486">
        <f>_xlfn.RANK.EQ(D486,$D$5:$D$524,0)</f>
        <v/>
      </c>
      <c r="L486">
        <f>_xlfn.IFS(K486&lt;=20,"Top 20",K486&gt;500,"Bottom 20",TRUE,"Core")</f>
        <v/>
      </c>
      <c r="M486" s="10">
        <f>SUM($D$5:D486)/SUM($D$5:$D$524)</f>
        <v/>
      </c>
    </row>
    <row r="487">
      <c r="A487" t="inlineStr">
        <is>
          <t>P0484</t>
        </is>
      </c>
      <c r="B487" t="inlineStr">
        <is>
          <t>Lumio Women Apparel 908</t>
        </is>
      </c>
      <c r="C487" t="inlineStr">
        <is>
          <t>Fashion</t>
        </is>
      </c>
      <c r="D487" s="24" t="n">
        <v>39425.62</v>
      </c>
      <c r="E487" s="24" t="n">
        <v>16378.06</v>
      </c>
      <c r="F487" t="n">
        <v>86</v>
      </c>
      <c r="G487" t="n">
        <v>69</v>
      </c>
      <c r="H487" t="n">
        <v>9</v>
      </c>
      <c r="I487" s="10">
        <f>IFERROR(E487/D487,0)</f>
        <v/>
      </c>
      <c r="J487" s="10">
        <f>IFERROR(H487/G487,0)</f>
        <v/>
      </c>
      <c r="K487">
        <f>_xlfn.RANK.EQ(D487,$D$5:$D$524,0)</f>
        <v/>
      </c>
      <c r="L487">
        <f>_xlfn.IFS(K487&lt;=20,"Top 20",K487&gt;500,"Bottom 20",TRUE,"Core")</f>
        <v/>
      </c>
      <c r="M487" s="10">
        <f>SUM($D$5:D487)/SUM($D$5:$D$524)</f>
        <v/>
      </c>
    </row>
    <row r="488">
      <c r="A488" t="inlineStr">
        <is>
          <t>P0247</t>
        </is>
      </c>
      <c r="B488" t="inlineStr">
        <is>
          <t>UrbanLeaf Makeup 447</t>
        </is>
      </c>
      <c r="C488" t="inlineStr">
        <is>
          <t>Beauty</t>
        </is>
      </c>
      <c r="D488" s="24" t="n">
        <v>39121.9</v>
      </c>
      <c r="E488" s="24" t="n">
        <v>18836.98</v>
      </c>
      <c r="F488" t="n">
        <v>200</v>
      </c>
      <c r="G488" t="n">
        <v>153</v>
      </c>
      <c r="H488" t="n">
        <v>8</v>
      </c>
      <c r="I488" s="10">
        <f>IFERROR(E488/D488,0)</f>
        <v/>
      </c>
      <c r="J488" s="10">
        <f>IFERROR(H488/G488,0)</f>
        <v/>
      </c>
      <c r="K488">
        <f>_xlfn.RANK.EQ(D488,$D$5:$D$524,0)</f>
        <v/>
      </c>
      <c r="L488">
        <f>_xlfn.IFS(K488&lt;=20,"Top 20",K488&gt;500,"Bottom 20",TRUE,"Core")</f>
        <v/>
      </c>
      <c r="M488" s="10">
        <f>SUM($D$5:D488)/SUM($D$5:$D$524)</f>
        <v/>
      </c>
    </row>
    <row r="489">
      <c r="A489" t="inlineStr">
        <is>
          <t>P0352</t>
        </is>
      </c>
      <c r="B489" t="inlineStr">
        <is>
          <t>Pragati Footwear 569</t>
        </is>
      </c>
      <c r="C489" t="inlineStr">
        <is>
          <t>Fashion</t>
        </is>
      </c>
      <c r="D489" s="24" t="n">
        <v>38861.49</v>
      </c>
      <c r="E489" s="24" t="n">
        <v>15710.47</v>
      </c>
      <c r="F489" t="n">
        <v>58</v>
      </c>
      <c r="G489" t="n">
        <v>51</v>
      </c>
      <c r="H489" t="n">
        <v>10</v>
      </c>
      <c r="I489" s="10">
        <f>IFERROR(E489/D489,0)</f>
        <v/>
      </c>
      <c r="J489" s="10">
        <f>IFERROR(H489/G489,0)</f>
        <v/>
      </c>
      <c r="K489">
        <f>_xlfn.RANK.EQ(D489,$D$5:$D$524,0)</f>
        <v/>
      </c>
      <c r="L489">
        <f>_xlfn.IFS(K489&lt;=20,"Top 20",K489&gt;500,"Bottom 20",TRUE,"Core")</f>
        <v/>
      </c>
      <c r="M489" s="10">
        <f>SUM($D$5:D489)/SUM($D$5:$D$524)</f>
        <v/>
      </c>
    </row>
    <row r="490">
      <c r="A490" t="inlineStr">
        <is>
          <t>P0011</t>
        </is>
      </c>
      <c r="B490" t="inlineStr">
        <is>
          <t>Veltrix Men Apparel 867</t>
        </is>
      </c>
      <c r="C490" t="inlineStr">
        <is>
          <t>Fashion</t>
        </is>
      </c>
      <c r="D490" s="24" t="n">
        <v>38503.71</v>
      </c>
      <c r="E490" s="24" t="n">
        <v>15332.55</v>
      </c>
      <c r="F490" t="n">
        <v>84</v>
      </c>
      <c r="G490" t="n">
        <v>63</v>
      </c>
      <c r="H490" t="n">
        <v>10</v>
      </c>
      <c r="I490" s="10">
        <f>IFERROR(E490/D490,0)</f>
        <v/>
      </c>
      <c r="J490" s="10">
        <f>IFERROR(H490/G490,0)</f>
        <v/>
      </c>
      <c r="K490">
        <f>_xlfn.RANK.EQ(D490,$D$5:$D$524,0)</f>
        <v/>
      </c>
      <c r="L490">
        <f>_xlfn.IFS(K490&lt;=20,"Top 20",K490&gt;500,"Bottom 20",TRUE,"Core")</f>
        <v/>
      </c>
      <c r="M490" s="10">
        <f>SUM($D$5:D490)/SUM($D$5:$D$524)</f>
        <v/>
      </c>
    </row>
    <row r="491">
      <c r="A491" t="inlineStr">
        <is>
          <t>P0489</t>
        </is>
      </c>
      <c r="B491" t="inlineStr">
        <is>
          <t>Trendo Skincare 851</t>
        </is>
      </c>
      <c r="C491" t="inlineStr">
        <is>
          <t>Beauty</t>
        </is>
      </c>
      <c r="D491" s="24" t="n">
        <v>36858.77</v>
      </c>
      <c r="E491" s="24" t="n">
        <v>16410.16</v>
      </c>
      <c r="F491" t="n">
        <v>115</v>
      </c>
      <c r="G491" t="n">
        <v>95</v>
      </c>
      <c r="H491" t="n">
        <v>2</v>
      </c>
      <c r="I491" s="10">
        <f>IFERROR(E491/D491,0)</f>
        <v/>
      </c>
      <c r="J491" s="10">
        <f>IFERROR(H491/G491,0)</f>
        <v/>
      </c>
      <c r="K491">
        <f>_xlfn.RANK.EQ(D491,$D$5:$D$524,0)</f>
        <v/>
      </c>
      <c r="L491">
        <f>_xlfn.IFS(K491&lt;=20,"Top 20",K491&gt;500,"Bottom 20",TRUE,"Core")</f>
        <v/>
      </c>
      <c r="M491" s="10">
        <f>SUM($D$5:D491)/SUM($D$5:$D$524)</f>
        <v/>
      </c>
    </row>
    <row r="492">
      <c r="A492" t="inlineStr">
        <is>
          <t>P0024</t>
        </is>
      </c>
      <c r="B492" t="inlineStr">
        <is>
          <t>Ember Snacks 838</t>
        </is>
      </c>
      <c r="C492" t="inlineStr">
        <is>
          <t>Grocery</t>
        </is>
      </c>
      <c r="D492" s="24" t="n">
        <v>35614.69</v>
      </c>
      <c r="E492" s="24" t="n">
        <v>6355.46</v>
      </c>
      <c r="F492" t="n">
        <v>192</v>
      </c>
      <c r="G492" t="n">
        <v>76</v>
      </c>
      <c r="H492" t="n">
        <v>0</v>
      </c>
      <c r="I492" s="10">
        <f>IFERROR(E492/D492,0)</f>
        <v/>
      </c>
      <c r="J492" s="10">
        <f>IFERROR(H492/G492,0)</f>
        <v/>
      </c>
      <c r="K492">
        <f>_xlfn.RANK.EQ(D492,$D$5:$D$524,0)</f>
        <v/>
      </c>
      <c r="L492">
        <f>_xlfn.IFS(K492&lt;=20,"Top 20",K492&gt;500,"Bottom 20",TRUE,"Core")</f>
        <v/>
      </c>
      <c r="M492" s="10">
        <f>SUM($D$5:D492)/SUM($D$5:$D$524)</f>
        <v/>
      </c>
    </row>
    <row r="493">
      <c r="A493" t="inlineStr">
        <is>
          <t>P0245</t>
        </is>
      </c>
      <c r="B493" t="inlineStr">
        <is>
          <t>Pragati Fragrance 638</t>
        </is>
      </c>
      <c r="C493" t="inlineStr">
        <is>
          <t>Beauty</t>
        </is>
      </c>
      <c r="D493" s="24" t="n">
        <v>35501.28</v>
      </c>
      <c r="E493" s="24" t="n">
        <v>16093.73</v>
      </c>
      <c r="F493" t="n">
        <v>94</v>
      </c>
      <c r="G493" t="n">
        <v>74</v>
      </c>
      <c r="H493" t="n">
        <v>5</v>
      </c>
      <c r="I493" s="10">
        <f>IFERROR(E493/D493,0)</f>
        <v/>
      </c>
      <c r="J493" s="10">
        <f>IFERROR(H493/G493,0)</f>
        <v/>
      </c>
      <c r="K493">
        <f>_xlfn.RANK.EQ(D493,$D$5:$D$524,0)</f>
        <v/>
      </c>
      <c r="L493">
        <f>_xlfn.IFS(K493&lt;=20,"Top 20",K493&gt;500,"Bottom 20",TRUE,"Core")</f>
        <v/>
      </c>
      <c r="M493" s="10">
        <f>SUM($D$5:D493)/SUM($D$5:$D$524)</f>
        <v/>
      </c>
    </row>
    <row r="494">
      <c r="A494" t="inlineStr">
        <is>
          <t>P0014</t>
        </is>
      </c>
      <c r="B494" t="inlineStr">
        <is>
          <t>Zephyr Non-Fiction 432</t>
        </is>
      </c>
      <c r="C494" t="inlineStr">
        <is>
          <t>Books</t>
        </is>
      </c>
      <c r="D494" s="24" t="n">
        <v>33869.58</v>
      </c>
      <c r="E494" s="24" t="n">
        <v>7044.77</v>
      </c>
      <c r="F494" t="n">
        <v>69</v>
      </c>
      <c r="G494" t="n">
        <v>59</v>
      </c>
      <c r="H494" t="n">
        <v>2</v>
      </c>
      <c r="I494" s="10">
        <f>IFERROR(E494/D494,0)</f>
        <v/>
      </c>
      <c r="J494" s="10">
        <f>IFERROR(H494/G494,0)</f>
        <v/>
      </c>
      <c r="K494">
        <f>_xlfn.RANK.EQ(D494,$D$5:$D$524,0)</f>
        <v/>
      </c>
      <c r="L494">
        <f>_xlfn.IFS(K494&lt;=20,"Top 20",K494&gt;500,"Bottom 20",TRUE,"Core")</f>
        <v/>
      </c>
      <c r="M494" s="10">
        <f>SUM($D$5:D494)/SUM($D$5:$D$524)</f>
        <v/>
      </c>
    </row>
    <row r="495">
      <c r="A495" t="inlineStr">
        <is>
          <t>P0252</t>
        </is>
      </c>
      <c r="B495" t="inlineStr">
        <is>
          <t>Kavya Children 443</t>
        </is>
      </c>
      <c r="C495" t="inlineStr">
        <is>
          <t>Books</t>
        </is>
      </c>
      <c r="D495" s="24" t="n">
        <v>31544.63</v>
      </c>
      <c r="E495" s="24" t="n">
        <v>9521.040000000001</v>
      </c>
      <c r="F495" t="n">
        <v>69</v>
      </c>
      <c r="G495" t="n">
        <v>52</v>
      </c>
      <c r="H495" t="n">
        <v>2</v>
      </c>
      <c r="I495" s="10">
        <f>IFERROR(E495/D495,0)</f>
        <v/>
      </c>
      <c r="J495" s="10">
        <f>IFERROR(H495/G495,0)</f>
        <v/>
      </c>
      <c r="K495">
        <f>_xlfn.RANK.EQ(D495,$D$5:$D$524,0)</f>
        <v/>
      </c>
      <c r="L495">
        <f>_xlfn.IFS(K495&lt;=20,"Top 20",K495&gt;500,"Bottom 20",TRUE,"Core")</f>
        <v/>
      </c>
      <c r="M495" s="10">
        <f>SUM($D$5:D495)/SUM($D$5:$D$524)</f>
        <v/>
      </c>
    </row>
    <row r="496">
      <c r="A496" t="inlineStr">
        <is>
          <t>P0486</t>
        </is>
      </c>
      <c r="B496" t="inlineStr">
        <is>
          <t>Kriti Decor 338</t>
        </is>
      </c>
      <c r="C496" t="inlineStr">
        <is>
          <t>Home &amp; Kitchen</t>
        </is>
      </c>
      <c r="D496" s="24" t="n">
        <v>31223.72</v>
      </c>
      <c r="E496" s="24" t="n">
        <v>9989.040000000001</v>
      </c>
      <c r="F496" t="n">
        <v>80</v>
      </c>
      <c r="G496" t="n">
        <v>66</v>
      </c>
      <c r="H496" t="n">
        <v>3</v>
      </c>
      <c r="I496" s="10">
        <f>IFERROR(E496/D496,0)</f>
        <v/>
      </c>
      <c r="J496" s="10">
        <f>IFERROR(H496/G496,0)</f>
        <v/>
      </c>
      <c r="K496">
        <f>_xlfn.RANK.EQ(D496,$D$5:$D$524,0)</f>
        <v/>
      </c>
      <c r="L496">
        <f>_xlfn.IFS(K496&lt;=20,"Top 20",K496&gt;500,"Bottom 20",TRUE,"Core")</f>
        <v/>
      </c>
      <c r="M496" s="10">
        <f>SUM($D$5:D496)/SUM($D$5:$D$524)</f>
        <v/>
      </c>
    </row>
    <row r="497">
      <c r="A497" t="inlineStr">
        <is>
          <t>P0483</t>
        </is>
      </c>
      <c r="B497" t="inlineStr">
        <is>
          <t>Aarav Fragrance 397</t>
        </is>
      </c>
      <c r="C497" t="inlineStr">
        <is>
          <t>Beauty</t>
        </is>
      </c>
      <c r="D497" s="24" t="n">
        <v>31033.43</v>
      </c>
      <c r="E497" s="24" t="n">
        <v>12299.97</v>
      </c>
      <c r="F497" t="n">
        <v>235</v>
      </c>
      <c r="G497" t="n">
        <v>186</v>
      </c>
      <c r="H497" t="n">
        <v>12</v>
      </c>
      <c r="I497" s="10">
        <f>IFERROR(E497/D497,0)</f>
        <v/>
      </c>
      <c r="J497" s="10">
        <f>IFERROR(H497/G497,0)</f>
        <v/>
      </c>
      <c r="K497">
        <f>_xlfn.RANK.EQ(D497,$D$5:$D$524,0)</f>
        <v/>
      </c>
      <c r="L497">
        <f>_xlfn.IFS(K497&lt;=20,"Top 20",K497&gt;500,"Bottom 20",TRUE,"Core")</f>
        <v/>
      </c>
      <c r="M497" s="10">
        <f>SUM($D$5:D497)/SUM($D$5:$D$524)</f>
        <v/>
      </c>
    </row>
    <row r="498">
      <c r="A498" t="inlineStr">
        <is>
          <t>P0236</t>
        </is>
      </c>
      <c r="B498" t="inlineStr">
        <is>
          <t>Pragati Fiction 826</t>
        </is>
      </c>
      <c r="C498" t="inlineStr">
        <is>
          <t>Books</t>
        </is>
      </c>
      <c r="D498" s="24" t="n">
        <v>29181.5</v>
      </c>
      <c r="E498" s="24" t="n">
        <v>8066.24</v>
      </c>
      <c r="F498" t="n">
        <v>99</v>
      </c>
      <c r="G498" t="n">
        <v>88</v>
      </c>
      <c r="H498" t="n">
        <v>3</v>
      </c>
      <c r="I498" s="10">
        <f>IFERROR(E498/D498,0)</f>
        <v/>
      </c>
      <c r="J498" s="10">
        <f>IFERROR(H498/G498,0)</f>
        <v/>
      </c>
      <c r="K498">
        <f>_xlfn.RANK.EQ(D498,$D$5:$D$524,0)</f>
        <v/>
      </c>
      <c r="L498">
        <f>_xlfn.IFS(K498&lt;=20,"Top 20",K498&gt;500,"Bottom 20",TRUE,"Core")</f>
        <v/>
      </c>
      <c r="M498" s="10">
        <f>SUM($D$5:D498)/SUM($D$5:$D$524)</f>
        <v/>
      </c>
    </row>
    <row r="499">
      <c r="A499" t="inlineStr">
        <is>
          <t>P0042</t>
        </is>
      </c>
      <c r="B499" t="inlineStr">
        <is>
          <t>Pragati Children 897</t>
        </is>
      </c>
      <c r="C499" t="inlineStr">
        <is>
          <t>Books</t>
        </is>
      </c>
      <c r="D499" s="24" t="n">
        <v>29089.07</v>
      </c>
      <c r="E499" s="24" t="n">
        <v>7774.52</v>
      </c>
      <c r="F499" t="n">
        <v>41</v>
      </c>
      <c r="G499" t="n">
        <v>35</v>
      </c>
      <c r="H499" t="n">
        <v>0</v>
      </c>
      <c r="I499" s="10">
        <f>IFERROR(E499/D499,0)</f>
        <v/>
      </c>
      <c r="J499" s="10">
        <f>IFERROR(H499/G499,0)</f>
        <v/>
      </c>
      <c r="K499">
        <f>_xlfn.RANK.EQ(D499,$D$5:$D$524,0)</f>
        <v/>
      </c>
      <c r="L499">
        <f>_xlfn.IFS(K499&lt;=20,"Top 20",K499&gt;500,"Bottom 20",TRUE,"Core")</f>
        <v/>
      </c>
      <c r="M499" s="10">
        <f>SUM($D$5:D499)/SUM($D$5:$D$524)</f>
        <v/>
      </c>
    </row>
    <row r="500">
      <c r="A500" t="inlineStr">
        <is>
          <t>P0498</t>
        </is>
      </c>
      <c r="B500" t="inlineStr">
        <is>
          <t>Lumio Haircare 362</t>
        </is>
      </c>
      <c r="C500" t="inlineStr">
        <is>
          <t>Beauty</t>
        </is>
      </c>
      <c r="D500" s="24" t="n">
        <v>27777.5</v>
      </c>
      <c r="E500" s="24" t="n">
        <v>11161.9</v>
      </c>
      <c r="F500" t="n">
        <v>32</v>
      </c>
      <c r="G500" t="n">
        <v>28</v>
      </c>
      <c r="H500" t="n">
        <v>1</v>
      </c>
      <c r="I500" s="10">
        <f>IFERROR(E500/D500,0)</f>
        <v/>
      </c>
      <c r="J500" s="10">
        <f>IFERROR(H500/G500,0)</f>
        <v/>
      </c>
      <c r="K500">
        <f>_xlfn.RANK.EQ(D500,$D$5:$D$524,0)</f>
        <v/>
      </c>
      <c r="L500">
        <f>_xlfn.IFS(K500&lt;=20,"Top 20",K500&gt;500,"Bottom 20",TRUE,"Core")</f>
        <v/>
      </c>
      <c r="M500" s="10">
        <f>SUM($D$5:D500)/SUM($D$5:$D$524)</f>
        <v/>
      </c>
    </row>
    <row r="501">
      <c r="A501" t="inlineStr">
        <is>
          <t>P0516</t>
        </is>
      </c>
      <c r="B501" t="inlineStr">
        <is>
          <t>Vayu Ethnic Wear 942</t>
        </is>
      </c>
      <c r="C501" t="inlineStr">
        <is>
          <t>Fashion</t>
        </is>
      </c>
      <c r="D501" s="24" t="n">
        <v>27658.49</v>
      </c>
      <c r="E501" s="24" t="n">
        <v>13132.7</v>
      </c>
      <c r="F501" t="n">
        <v>57</v>
      </c>
      <c r="G501" t="n">
        <v>43</v>
      </c>
      <c r="H501" t="n">
        <v>3</v>
      </c>
      <c r="I501" s="10">
        <f>IFERROR(E501/D501,0)</f>
        <v/>
      </c>
      <c r="J501" s="10">
        <f>IFERROR(H501/G501,0)</f>
        <v/>
      </c>
      <c r="K501">
        <f>_xlfn.RANK.EQ(D501,$D$5:$D$524,0)</f>
        <v/>
      </c>
      <c r="L501">
        <f>_xlfn.IFS(K501&lt;=20,"Top 20",K501&gt;500,"Bottom 20",TRUE,"Core")</f>
        <v/>
      </c>
      <c r="M501" s="10">
        <f>SUM($D$5:D501)/SUM($D$5:$D$524)</f>
        <v/>
      </c>
    </row>
    <row r="502">
      <c r="A502" t="inlineStr">
        <is>
          <t>P0083</t>
        </is>
      </c>
      <c r="B502" t="inlineStr">
        <is>
          <t>Kavya Non-Fiction 713</t>
        </is>
      </c>
      <c r="C502" t="inlineStr">
        <is>
          <t>Books</t>
        </is>
      </c>
      <c r="D502" s="24" t="n">
        <v>27294.55</v>
      </c>
      <c r="E502" s="24" t="n">
        <v>8562.530000000001</v>
      </c>
      <c r="F502" t="n">
        <v>100</v>
      </c>
      <c r="G502" t="n">
        <v>82</v>
      </c>
      <c r="H502" t="n">
        <v>1</v>
      </c>
      <c r="I502" s="10">
        <f>IFERROR(E502/D502,0)</f>
        <v/>
      </c>
      <c r="J502" s="10">
        <f>IFERROR(H502/G502,0)</f>
        <v/>
      </c>
      <c r="K502">
        <f>_xlfn.RANK.EQ(D502,$D$5:$D$524,0)</f>
        <v/>
      </c>
      <c r="L502">
        <f>_xlfn.IFS(K502&lt;=20,"Top 20",K502&gt;500,"Bottom 20",TRUE,"Core")</f>
        <v/>
      </c>
      <c r="M502" s="10">
        <f>SUM($D$5:D502)/SUM($D$5:$D$524)</f>
        <v/>
      </c>
    </row>
    <row r="503">
      <c r="A503" t="inlineStr">
        <is>
          <t>P0006</t>
        </is>
      </c>
      <c r="B503" t="inlineStr">
        <is>
          <t>Ember Personal Care 820</t>
        </is>
      </c>
      <c r="C503" t="inlineStr">
        <is>
          <t>Grocery</t>
        </is>
      </c>
      <c r="D503" s="24" t="n">
        <v>26832.85</v>
      </c>
      <c r="E503" s="24" t="n">
        <v>2692</v>
      </c>
      <c r="F503" t="n">
        <v>123</v>
      </c>
      <c r="G503" t="n">
        <v>45</v>
      </c>
      <c r="H503" t="n">
        <v>0</v>
      </c>
      <c r="I503" s="10">
        <f>IFERROR(E503/D503,0)</f>
        <v/>
      </c>
      <c r="J503" s="10">
        <f>IFERROR(H503/G503,0)</f>
        <v/>
      </c>
      <c r="K503">
        <f>_xlfn.RANK.EQ(D503,$D$5:$D$524,0)</f>
        <v/>
      </c>
      <c r="L503">
        <f>_xlfn.IFS(K503&lt;=20,"Top 20",K503&gt;500,"Bottom 20",TRUE,"Core")</f>
        <v/>
      </c>
      <c r="M503" s="10">
        <f>SUM($D$5:D503)/SUM($D$5:$D$524)</f>
        <v/>
      </c>
    </row>
    <row r="504">
      <c r="A504" t="inlineStr">
        <is>
          <t>P0466</t>
        </is>
      </c>
      <c r="B504" t="inlineStr">
        <is>
          <t>Mitti Outdoor 375</t>
        </is>
      </c>
      <c r="C504" t="inlineStr">
        <is>
          <t>Sports</t>
        </is>
      </c>
      <c r="D504" s="24" t="n">
        <v>26294.78</v>
      </c>
      <c r="E504" s="24" t="n">
        <v>10378.37</v>
      </c>
      <c r="F504" t="n">
        <v>89</v>
      </c>
      <c r="G504" t="n">
        <v>70</v>
      </c>
      <c r="H504" t="n">
        <v>5</v>
      </c>
      <c r="I504" s="10">
        <f>IFERROR(E504/D504,0)</f>
        <v/>
      </c>
      <c r="J504" s="10">
        <f>IFERROR(H504/G504,0)</f>
        <v/>
      </c>
      <c r="K504">
        <f>_xlfn.RANK.EQ(D504,$D$5:$D$524,0)</f>
        <v/>
      </c>
      <c r="L504">
        <f>_xlfn.IFS(K504&lt;=20,"Top 20",K504&gt;500,"Bottom 20",TRUE,"Core")</f>
        <v/>
      </c>
      <c r="M504" s="10">
        <f>SUM($D$5:D504)/SUM($D$5:$D$524)</f>
        <v/>
      </c>
    </row>
    <row r="505">
      <c r="A505" t="inlineStr">
        <is>
          <t>P0365</t>
        </is>
      </c>
      <c r="B505" t="inlineStr">
        <is>
          <t>Kriti Skincare 529</t>
        </is>
      </c>
      <c r="C505" t="inlineStr">
        <is>
          <t>Beauty</t>
        </is>
      </c>
      <c r="D505" s="24" t="n">
        <v>25776.44</v>
      </c>
      <c r="E505" s="24" t="n">
        <v>10243.87</v>
      </c>
      <c r="F505" t="n">
        <v>67</v>
      </c>
      <c r="G505" t="n">
        <v>52</v>
      </c>
      <c r="H505" t="n">
        <v>1</v>
      </c>
      <c r="I505" s="10">
        <f>IFERROR(E505/D505,0)</f>
        <v/>
      </c>
      <c r="J505" s="10">
        <f>IFERROR(H505/G505,0)</f>
        <v/>
      </c>
      <c r="K505">
        <f>_xlfn.RANK.EQ(D505,$D$5:$D$524,0)</f>
        <v/>
      </c>
      <c r="L505">
        <f>_xlfn.IFS(K505&lt;=20,"Top 20",K505&gt;500,"Bottom 20",TRUE,"Core")</f>
        <v/>
      </c>
      <c r="M505" s="10">
        <f>SUM($D$5:D505)/SUM($D$5:$D$524)</f>
        <v/>
      </c>
    </row>
    <row r="506">
      <c r="A506" t="inlineStr">
        <is>
          <t>P0262</t>
        </is>
      </c>
      <c r="B506" t="inlineStr">
        <is>
          <t>Zephyr Academic 505</t>
        </is>
      </c>
      <c r="C506" t="inlineStr">
        <is>
          <t>Books</t>
        </is>
      </c>
      <c r="D506" s="24" t="n">
        <v>25330.2</v>
      </c>
      <c r="E506" s="24" t="n">
        <v>7111.23</v>
      </c>
      <c r="F506" t="n">
        <v>45</v>
      </c>
      <c r="G506" t="n">
        <v>36</v>
      </c>
      <c r="H506" t="n">
        <v>3</v>
      </c>
      <c r="I506" s="10">
        <f>IFERROR(E506/D506,0)</f>
        <v/>
      </c>
      <c r="J506" s="10">
        <f>IFERROR(H506/G506,0)</f>
        <v/>
      </c>
      <c r="K506">
        <f>_xlfn.RANK.EQ(D506,$D$5:$D$524,0)</f>
        <v/>
      </c>
      <c r="L506">
        <f>_xlfn.IFS(K506&lt;=20,"Top 20",K506&gt;500,"Bottom 20",TRUE,"Core")</f>
        <v/>
      </c>
      <c r="M506" s="10">
        <f>SUM($D$5:D506)/SUM($D$5:$D$524)</f>
        <v/>
      </c>
    </row>
    <row r="507">
      <c r="A507" t="inlineStr">
        <is>
          <t>P0260</t>
        </is>
      </c>
      <c r="B507" t="inlineStr">
        <is>
          <t>Ember Makeup 848</t>
        </is>
      </c>
      <c r="C507" t="inlineStr">
        <is>
          <t>Beauty</t>
        </is>
      </c>
      <c r="D507" s="24" t="n">
        <v>21868.67</v>
      </c>
      <c r="E507" s="24" t="n">
        <v>7940.57</v>
      </c>
      <c r="F507" t="n">
        <v>187</v>
      </c>
      <c r="G507" t="n">
        <v>157</v>
      </c>
      <c r="H507" t="n">
        <v>8</v>
      </c>
      <c r="I507" s="10">
        <f>IFERROR(E507/D507,0)</f>
        <v/>
      </c>
      <c r="J507" s="10">
        <f>IFERROR(H507/G507,0)</f>
        <v/>
      </c>
      <c r="K507">
        <f>_xlfn.RANK.EQ(D507,$D$5:$D$524,0)</f>
        <v/>
      </c>
      <c r="L507">
        <f>_xlfn.IFS(K507&lt;=20,"Top 20",K507&gt;500,"Bottom 20",TRUE,"Core")</f>
        <v/>
      </c>
      <c r="M507" s="10">
        <f>SUM($D$5:D507)/SUM($D$5:$D$524)</f>
        <v/>
      </c>
    </row>
    <row r="508">
      <c r="A508" t="inlineStr">
        <is>
          <t>P0326</t>
        </is>
      </c>
      <c r="B508" t="inlineStr">
        <is>
          <t>Aarav Haircare 401</t>
        </is>
      </c>
      <c r="C508" t="inlineStr">
        <is>
          <t>Beauty</t>
        </is>
      </c>
      <c r="D508" s="24" t="n">
        <v>21573.9</v>
      </c>
      <c r="E508" s="24" t="n">
        <v>7634.96</v>
      </c>
      <c r="F508" t="n">
        <v>164</v>
      </c>
      <c r="G508" t="n">
        <v>142</v>
      </c>
      <c r="H508" t="n">
        <v>11</v>
      </c>
      <c r="I508" s="10">
        <f>IFERROR(E508/D508,0)</f>
        <v/>
      </c>
      <c r="J508" s="10">
        <f>IFERROR(H508/G508,0)</f>
        <v/>
      </c>
      <c r="K508">
        <f>_xlfn.RANK.EQ(D508,$D$5:$D$524,0)</f>
        <v/>
      </c>
      <c r="L508">
        <f>_xlfn.IFS(K508&lt;=20,"Top 20",K508&gt;500,"Bottom 20",TRUE,"Core")</f>
        <v/>
      </c>
      <c r="M508" s="10">
        <f>SUM($D$5:D508)/SUM($D$5:$D$524)</f>
        <v/>
      </c>
    </row>
    <row r="509">
      <c r="A509" t="inlineStr">
        <is>
          <t>P0019</t>
        </is>
      </c>
      <c r="B509" t="inlineStr">
        <is>
          <t>Solace Non-Fiction 473</t>
        </is>
      </c>
      <c r="C509" t="inlineStr">
        <is>
          <t>Books</t>
        </is>
      </c>
      <c r="D509" s="24" t="n">
        <v>21191.44</v>
      </c>
      <c r="E509" s="24" t="n">
        <v>7301.79</v>
      </c>
      <c r="F509" t="n">
        <v>90</v>
      </c>
      <c r="G509" t="n">
        <v>71</v>
      </c>
      <c r="H509" t="n">
        <v>2</v>
      </c>
      <c r="I509" s="10">
        <f>IFERROR(E509/D509,0)</f>
        <v/>
      </c>
      <c r="J509" s="10">
        <f>IFERROR(H509/G509,0)</f>
        <v/>
      </c>
      <c r="K509">
        <f>_xlfn.RANK.EQ(D509,$D$5:$D$524,0)</f>
        <v/>
      </c>
      <c r="L509">
        <f>_xlfn.IFS(K509&lt;=20,"Top 20",K509&gt;500,"Bottom 20",TRUE,"Core")</f>
        <v/>
      </c>
      <c r="M509" s="10">
        <f>SUM($D$5:D509)/SUM($D$5:$D$524)</f>
        <v/>
      </c>
    </row>
    <row r="510">
      <c r="A510" t="inlineStr">
        <is>
          <t>P0387</t>
        </is>
      </c>
      <c r="B510" t="inlineStr">
        <is>
          <t>Solace Fitness 395</t>
        </is>
      </c>
      <c r="C510" t="inlineStr">
        <is>
          <t>Sports</t>
        </is>
      </c>
      <c r="D510" s="24" t="n">
        <v>20834.54</v>
      </c>
      <c r="E510" s="24" t="n">
        <v>6690.4</v>
      </c>
      <c r="F510" t="n">
        <v>93</v>
      </c>
      <c r="G510" t="n">
        <v>72</v>
      </c>
      <c r="H510" t="n">
        <v>6</v>
      </c>
      <c r="I510" s="10">
        <f>IFERROR(E510/D510,0)</f>
        <v/>
      </c>
      <c r="J510" s="10">
        <f>IFERROR(H510/G510,0)</f>
        <v/>
      </c>
      <c r="K510">
        <f>_xlfn.RANK.EQ(D510,$D$5:$D$524,0)</f>
        <v/>
      </c>
      <c r="L510">
        <f>_xlfn.IFS(K510&lt;=20,"Top 20",K510&gt;500,"Bottom 20",TRUE,"Core")</f>
        <v/>
      </c>
      <c r="M510" s="10">
        <f>SUM($D$5:D510)/SUM($D$5:$D$524)</f>
        <v/>
      </c>
    </row>
    <row r="511">
      <c r="A511" t="inlineStr">
        <is>
          <t>P0063</t>
        </is>
      </c>
      <c r="B511" t="inlineStr">
        <is>
          <t>Veltrix Skincare 179</t>
        </is>
      </c>
      <c r="C511" t="inlineStr">
        <is>
          <t>Beauty</t>
        </is>
      </c>
      <c r="D511" s="24" t="n">
        <v>20399.66</v>
      </c>
      <c r="E511" s="24" t="n">
        <v>9471.73</v>
      </c>
      <c r="F511" t="n">
        <v>134</v>
      </c>
      <c r="G511" t="n">
        <v>109</v>
      </c>
      <c r="H511" t="n">
        <v>1</v>
      </c>
      <c r="I511" s="10">
        <f>IFERROR(E511/D511,0)</f>
        <v/>
      </c>
      <c r="J511" s="10">
        <f>IFERROR(H511/G511,0)</f>
        <v/>
      </c>
      <c r="K511">
        <f>_xlfn.RANK.EQ(D511,$D$5:$D$524,0)</f>
        <v/>
      </c>
      <c r="L511">
        <f>_xlfn.IFS(K511&lt;=20,"Top 20",K511&gt;500,"Bottom 20",TRUE,"Core")</f>
        <v/>
      </c>
      <c r="M511" s="10">
        <f>SUM($D$5:D511)/SUM($D$5:$D$524)</f>
        <v/>
      </c>
    </row>
    <row r="512">
      <c r="A512" t="inlineStr">
        <is>
          <t>P0186</t>
        </is>
      </c>
      <c r="B512" t="inlineStr">
        <is>
          <t>Trendo Skincare 923</t>
        </is>
      </c>
      <c r="C512" t="inlineStr">
        <is>
          <t>Beauty</t>
        </is>
      </c>
      <c r="D512" s="24" t="n">
        <v>19142.02</v>
      </c>
      <c r="E512" s="24" t="n">
        <v>7863.57</v>
      </c>
      <c r="F512" t="n">
        <v>47</v>
      </c>
      <c r="G512" t="n">
        <v>35</v>
      </c>
      <c r="H512" t="n">
        <v>0</v>
      </c>
      <c r="I512" s="10">
        <f>IFERROR(E512/D512,0)</f>
        <v/>
      </c>
      <c r="J512" s="10">
        <f>IFERROR(H512/G512,0)</f>
        <v/>
      </c>
      <c r="K512">
        <f>_xlfn.RANK.EQ(D512,$D$5:$D$524,0)</f>
        <v/>
      </c>
      <c r="L512">
        <f>_xlfn.IFS(K512&lt;=20,"Top 20",K512&gt;500,"Bottom 20",TRUE,"Core")</f>
        <v/>
      </c>
      <c r="M512" s="10">
        <f>SUM($D$5:D512)/SUM($D$5:$D$524)</f>
        <v/>
      </c>
    </row>
    <row r="513">
      <c r="A513" t="inlineStr">
        <is>
          <t>P0168</t>
        </is>
      </c>
      <c r="B513" t="inlineStr">
        <is>
          <t>Zephyr Fiction 956</t>
        </is>
      </c>
      <c r="C513" t="inlineStr">
        <is>
          <t>Books</t>
        </is>
      </c>
      <c r="D513" s="24" t="n">
        <v>18236.35</v>
      </c>
      <c r="E513" s="24" t="n">
        <v>3769.3</v>
      </c>
      <c r="F513" t="n">
        <v>39</v>
      </c>
      <c r="G513" t="n">
        <v>29</v>
      </c>
      <c r="H513" t="n">
        <v>0</v>
      </c>
      <c r="I513" s="10">
        <f>IFERROR(E513/D513,0)</f>
        <v/>
      </c>
      <c r="J513" s="10">
        <f>IFERROR(H513/G513,0)</f>
        <v/>
      </c>
      <c r="K513">
        <f>_xlfn.RANK.EQ(D513,$D$5:$D$524,0)</f>
        <v/>
      </c>
      <c r="L513">
        <f>_xlfn.IFS(K513&lt;=20,"Top 20",K513&gt;500,"Bottom 20",TRUE,"Core")</f>
        <v/>
      </c>
      <c r="M513" s="10">
        <f>SUM($D$5:D513)/SUM($D$5:$D$524)</f>
        <v/>
      </c>
    </row>
    <row r="514">
      <c r="A514" t="inlineStr">
        <is>
          <t>P0002</t>
        </is>
      </c>
      <c r="B514" t="inlineStr">
        <is>
          <t>Veltrix Storage 168</t>
        </is>
      </c>
      <c r="C514" t="inlineStr">
        <is>
          <t>Home &amp; Kitchen</t>
        </is>
      </c>
      <c r="D514" s="24" t="n">
        <v>17343.33</v>
      </c>
      <c r="E514" s="24" t="n">
        <v>4230.55</v>
      </c>
      <c r="F514" t="n">
        <v>65</v>
      </c>
      <c r="G514" t="n">
        <v>55</v>
      </c>
      <c r="H514" t="n">
        <v>4</v>
      </c>
      <c r="I514" s="10">
        <f>IFERROR(E514/D514,0)</f>
        <v/>
      </c>
      <c r="J514" s="10">
        <f>IFERROR(H514/G514,0)</f>
        <v/>
      </c>
      <c r="K514">
        <f>_xlfn.RANK.EQ(D514,$D$5:$D$524,0)</f>
        <v/>
      </c>
      <c r="L514">
        <f>_xlfn.IFS(K514&lt;=20,"Top 20",K514&gt;500,"Bottom 20",TRUE,"Core")</f>
        <v/>
      </c>
      <c r="M514" s="10">
        <f>SUM($D$5:D514)/SUM($D$5:$D$524)</f>
        <v/>
      </c>
    </row>
    <row r="515">
      <c r="A515" t="inlineStr">
        <is>
          <t>P0325</t>
        </is>
      </c>
      <c r="B515" t="inlineStr">
        <is>
          <t>Aarav Children 207</t>
        </is>
      </c>
      <c r="C515" t="inlineStr">
        <is>
          <t>Books</t>
        </is>
      </c>
      <c r="D515" s="24" t="n">
        <v>16436.52</v>
      </c>
      <c r="E515" s="24" t="n">
        <v>4008.9</v>
      </c>
      <c r="F515" t="n">
        <v>58</v>
      </c>
      <c r="G515" t="n">
        <v>49</v>
      </c>
      <c r="H515" t="n">
        <v>1</v>
      </c>
      <c r="I515" s="10">
        <f>IFERROR(E515/D515,0)</f>
        <v/>
      </c>
      <c r="J515" s="10">
        <f>IFERROR(H515/G515,0)</f>
        <v/>
      </c>
      <c r="K515">
        <f>_xlfn.RANK.EQ(D515,$D$5:$D$524,0)</f>
        <v/>
      </c>
      <c r="L515">
        <f>_xlfn.IFS(K515&lt;=20,"Top 20",K515&gt;500,"Bottom 20",TRUE,"Core")</f>
        <v/>
      </c>
      <c r="M515" s="10">
        <f>SUM($D$5:D515)/SUM($D$5:$D$524)</f>
        <v/>
      </c>
    </row>
    <row r="516">
      <c r="A516" t="inlineStr">
        <is>
          <t>P0064</t>
        </is>
      </c>
      <c r="B516" t="inlineStr">
        <is>
          <t>Lumio Fitness 352</t>
        </is>
      </c>
      <c r="C516" t="inlineStr">
        <is>
          <t>Sports</t>
        </is>
      </c>
      <c r="D516" s="24" t="n">
        <v>15120.3</v>
      </c>
      <c r="E516" s="24" t="n">
        <v>5999.16</v>
      </c>
      <c r="F516" t="n">
        <v>43</v>
      </c>
      <c r="G516" t="n">
        <v>34</v>
      </c>
      <c r="H516" t="n">
        <v>3</v>
      </c>
      <c r="I516" s="10">
        <f>IFERROR(E516/D516,0)</f>
        <v/>
      </c>
      <c r="J516" s="10">
        <f>IFERROR(H516/G516,0)</f>
        <v/>
      </c>
      <c r="K516">
        <f>_xlfn.RANK.EQ(D516,$D$5:$D$524,0)</f>
        <v/>
      </c>
      <c r="L516">
        <f>_xlfn.IFS(K516&lt;=20,"Top 20",K516&gt;500,"Bottom 20",TRUE,"Core")</f>
        <v/>
      </c>
      <c r="M516" s="10">
        <f>SUM($D$5:D516)/SUM($D$5:$D$524)</f>
        <v/>
      </c>
    </row>
    <row r="517">
      <c r="A517" t="inlineStr">
        <is>
          <t>P0403</t>
        </is>
      </c>
      <c r="B517" t="inlineStr">
        <is>
          <t>Mitti Fiction 530</t>
        </is>
      </c>
      <c r="C517" t="inlineStr">
        <is>
          <t>Books</t>
        </is>
      </c>
      <c r="D517" s="24" t="n">
        <v>14133.88</v>
      </c>
      <c r="E517" s="24" t="n">
        <v>3062.5</v>
      </c>
      <c r="F517" t="n">
        <v>29</v>
      </c>
      <c r="G517" t="n">
        <v>23</v>
      </c>
      <c r="H517" t="n">
        <v>2</v>
      </c>
      <c r="I517" s="10">
        <f>IFERROR(E517/D517,0)</f>
        <v/>
      </c>
      <c r="J517" s="10">
        <f>IFERROR(H517/G517,0)</f>
        <v/>
      </c>
      <c r="K517">
        <f>_xlfn.RANK.EQ(D517,$D$5:$D$524,0)</f>
        <v/>
      </c>
      <c r="L517">
        <f>_xlfn.IFS(K517&lt;=20,"Top 20",K517&gt;500,"Bottom 20",TRUE,"Core")</f>
        <v/>
      </c>
      <c r="M517" s="10">
        <f>SUM($D$5:D517)/SUM($D$5:$D$524)</f>
        <v/>
      </c>
    </row>
    <row r="518">
      <c r="A518" t="inlineStr">
        <is>
          <t>P0334</t>
        </is>
      </c>
      <c r="B518" t="inlineStr">
        <is>
          <t>Solace Non-Fiction 774</t>
        </is>
      </c>
      <c r="C518" t="inlineStr">
        <is>
          <t>Books</t>
        </is>
      </c>
      <c r="D518" s="24" t="n">
        <v>13995.31</v>
      </c>
      <c r="E518" s="24" t="n">
        <v>3325.41</v>
      </c>
      <c r="F518" t="n">
        <v>30</v>
      </c>
      <c r="G518" t="n">
        <v>24</v>
      </c>
      <c r="H518" t="n">
        <v>1</v>
      </c>
      <c r="I518" s="10">
        <f>IFERROR(E518/D518,0)</f>
        <v/>
      </c>
      <c r="J518" s="10">
        <f>IFERROR(H518/G518,0)</f>
        <v/>
      </c>
      <c r="K518">
        <f>_xlfn.RANK.EQ(D518,$D$5:$D$524,0)</f>
        <v/>
      </c>
      <c r="L518">
        <f>_xlfn.IFS(K518&lt;=20,"Top 20",K518&gt;500,"Bottom 20",TRUE,"Core")</f>
        <v/>
      </c>
      <c r="M518" s="10">
        <f>SUM($D$5:D518)/SUM($D$5:$D$524)</f>
        <v/>
      </c>
    </row>
    <row r="519">
      <c r="A519" t="inlineStr">
        <is>
          <t>P0520</t>
        </is>
      </c>
      <c r="B519" t="inlineStr">
        <is>
          <t>Kriti Children 177</t>
        </is>
      </c>
      <c r="C519" t="inlineStr">
        <is>
          <t>Books</t>
        </is>
      </c>
      <c r="D519" s="24" t="n">
        <v>13824.41</v>
      </c>
      <c r="E519" s="24" t="n">
        <v>3077.5</v>
      </c>
      <c r="F519" t="n">
        <v>73</v>
      </c>
      <c r="G519" t="n">
        <v>62</v>
      </c>
      <c r="H519" t="n">
        <v>2</v>
      </c>
      <c r="I519" s="10">
        <f>IFERROR(E519/D519,0)</f>
        <v/>
      </c>
      <c r="J519" s="10">
        <f>IFERROR(H519/G519,0)</f>
        <v/>
      </c>
      <c r="K519">
        <f>_xlfn.RANK.EQ(D519,$D$5:$D$524,0)</f>
        <v/>
      </c>
      <c r="L519">
        <f>_xlfn.IFS(K519&lt;=20,"Top 20",K519&gt;500,"Bottom 20",TRUE,"Core")</f>
        <v/>
      </c>
      <c r="M519" s="10">
        <f>SUM($D$5:D519)/SUM($D$5:$D$524)</f>
        <v/>
      </c>
    </row>
    <row r="520">
      <c r="A520" t="inlineStr">
        <is>
          <t>P0238</t>
        </is>
      </c>
      <c r="B520" t="inlineStr">
        <is>
          <t>Veltrix Children 128</t>
        </is>
      </c>
      <c r="C520" t="inlineStr">
        <is>
          <t>Books</t>
        </is>
      </c>
      <c r="D520" s="24" t="n">
        <v>13267.81</v>
      </c>
      <c r="E520" s="24" t="n">
        <v>3401.58</v>
      </c>
      <c r="F520" t="n">
        <v>61</v>
      </c>
      <c r="G520" t="n">
        <v>52</v>
      </c>
      <c r="H520" t="n">
        <v>2</v>
      </c>
      <c r="I520" s="10">
        <f>IFERROR(E520/D520,0)</f>
        <v/>
      </c>
      <c r="J520" s="10">
        <f>IFERROR(H520/G520,0)</f>
        <v/>
      </c>
      <c r="K520">
        <f>_xlfn.RANK.EQ(D520,$D$5:$D$524,0)</f>
        <v/>
      </c>
      <c r="L520">
        <f>_xlfn.IFS(K520&lt;=20,"Top 20",K520&gt;500,"Bottom 20",TRUE,"Core")</f>
        <v/>
      </c>
      <c r="M520" s="10">
        <f>SUM($D$5:D520)/SUM($D$5:$D$524)</f>
        <v/>
      </c>
    </row>
    <row r="521">
      <c r="A521" t="inlineStr">
        <is>
          <t>P0426</t>
        </is>
      </c>
      <c r="B521" t="inlineStr">
        <is>
          <t>Pragati Academic 898</t>
        </is>
      </c>
      <c r="C521" t="inlineStr">
        <is>
          <t>Books</t>
        </is>
      </c>
      <c r="D521" s="24" t="n">
        <v>12904.17</v>
      </c>
      <c r="E521" s="24" t="n">
        <v>2394.61</v>
      </c>
      <c r="F521" t="n">
        <v>64</v>
      </c>
      <c r="G521" t="n">
        <v>52</v>
      </c>
      <c r="H521" t="n">
        <v>3</v>
      </c>
      <c r="I521" s="10">
        <f>IFERROR(E521/D521,0)</f>
        <v/>
      </c>
      <c r="J521" s="10">
        <f>IFERROR(H521/G521,0)</f>
        <v/>
      </c>
      <c r="K521">
        <f>_xlfn.RANK.EQ(D521,$D$5:$D$524,0)</f>
        <v/>
      </c>
      <c r="L521">
        <f>_xlfn.IFS(K521&lt;=20,"Top 20",K521&gt;500,"Bottom 20",TRUE,"Core")</f>
        <v/>
      </c>
      <c r="M521" s="10">
        <f>SUM($D$5:D521)/SUM($D$5:$D$524)</f>
        <v/>
      </c>
    </row>
    <row r="522">
      <c r="A522" t="inlineStr">
        <is>
          <t>P0242</t>
        </is>
      </c>
      <c r="B522" t="inlineStr">
        <is>
          <t>Vayu Non-Fiction 820</t>
        </is>
      </c>
      <c r="C522" t="inlineStr">
        <is>
          <t>Books</t>
        </is>
      </c>
      <c r="D522" s="24" t="n">
        <v>12762.18</v>
      </c>
      <c r="E522" s="24" t="n">
        <v>4379.28</v>
      </c>
      <c r="F522" t="n">
        <v>37</v>
      </c>
      <c r="G522" t="n">
        <v>30</v>
      </c>
      <c r="H522" t="n">
        <v>1</v>
      </c>
      <c r="I522" s="10">
        <f>IFERROR(E522/D522,0)</f>
        <v/>
      </c>
      <c r="J522" s="10">
        <f>IFERROR(H522/G522,0)</f>
        <v/>
      </c>
      <c r="K522">
        <f>_xlfn.RANK.EQ(D522,$D$5:$D$524,0)</f>
        <v/>
      </c>
      <c r="L522">
        <f>_xlfn.IFS(K522&lt;=20,"Top 20",K522&gt;500,"Bottom 20",TRUE,"Core")</f>
        <v/>
      </c>
      <c r="M522" s="10">
        <f>SUM($D$5:D522)/SUM($D$5:$D$524)</f>
        <v/>
      </c>
    </row>
    <row r="523">
      <c r="A523" t="inlineStr">
        <is>
          <t>P0203</t>
        </is>
      </c>
      <c r="B523" t="inlineStr">
        <is>
          <t>Mitti Furnishing 316</t>
        </is>
      </c>
      <c r="C523" t="inlineStr">
        <is>
          <t>Home &amp; Kitchen</t>
        </is>
      </c>
      <c r="D523" s="24" t="n">
        <v>10005.43</v>
      </c>
      <c r="E523" s="24" t="n">
        <v>3084.79</v>
      </c>
      <c r="F523" t="n">
        <v>31</v>
      </c>
      <c r="G523" t="n">
        <v>24</v>
      </c>
      <c r="H523" t="n">
        <v>5</v>
      </c>
      <c r="I523" s="10">
        <f>IFERROR(E523/D523,0)</f>
        <v/>
      </c>
      <c r="J523" s="10">
        <f>IFERROR(H523/G523,0)</f>
        <v/>
      </c>
      <c r="K523">
        <f>_xlfn.RANK.EQ(D523,$D$5:$D$524,0)</f>
        <v/>
      </c>
      <c r="L523">
        <f>_xlfn.IFS(K523&lt;=20,"Top 20",K523&gt;500,"Bottom 20",TRUE,"Core")</f>
        <v/>
      </c>
      <c r="M523" s="10">
        <f>SUM($D$5:D523)/SUM($D$5:$D$524)</f>
        <v/>
      </c>
    </row>
    <row r="524">
      <c r="A524" t="inlineStr">
        <is>
          <t>P0305</t>
        </is>
      </c>
      <c r="B524" t="inlineStr">
        <is>
          <t>UrbanLeaf Children 406</t>
        </is>
      </c>
      <c r="C524" t="inlineStr">
        <is>
          <t>Books</t>
        </is>
      </c>
      <c r="D524" s="24" t="n">
        <v>4859.02</v>
      </c>
      <c r="E524" s="24" t="n">
        <v>1733.26</v>
      </c>
      <c r="F524" t="n">
        <v>22</v>
      </c>
      <c r="G524" t="n">
        <v>16</v>
      </c>
      <c r="H524" t="n">
        <v>0</v>
      </c>
      <c r="I524" s="10">
        <f>IFERROR(E524/D524,0)</f>
        <v/>
      </c>
      <c r="J524" s="10">
        <f>IFERROR(H524/G524,0)</f>
        <v/>
      </c>
      <c r="K524">
        <f>_xlfn.RANK.EQ(D524,$D$5:$D$524,0)</f>
        <v/>
      </c>
      <c r="L524">
        <f>_xlfn.IFS(K524&lt;=20,"Top 20",K524&gt;500,"Bottom 20",TRUE,"Core")</f>
        <v/>
      </c>
      <c r="M524" s="10">
        <f>SUM($D$5:D524)/SUM($D$5:$D$524)</f>
        <v/>
      </c>
    </row>
  </sheetData>
  <conditionalFormatting sqref="I5:I524">
    <cfRule type="colorScale" priority="1">
      <colorScale>
        <cfvo type="min"/>
        <cfvo type="percentile" val="50"/>
        <cfvo type="max"/>
        <color rgb="00F87171"/>
        <color rgb="00FDE68A"/>
        <color rgb="0034D399"/>
      </colorScale>
    </cfRule>
  </conditionalFormatting>
  <conditionalFormatting sqref="D5:D524">
    <cfRule type="dataBar" priority="2">
      <dataBar>
        <cfvo type="num" val="0"/>
        <cfvo type="max"/>
        <color rgb="002563EB"/>
      </dataBar>
    </cfRule>
  </conditionalFormatting>
  <conditionalFormatting sqref="J5:J524">
    <cfRule type="cellIs" priority="3" operator="greaterThan" dxfId="0">
      <formula>0.12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Regional &amp; Channel Analysis (SUMIFS over Cleaned_Data)</t>
        </is>
      </c>
    </row>
    <row r="4">
      <c r="A4" s="12" t="inlineStr">
        <is>
          <t>Region</t>
        </is>
      </c>
      <c r="B4" s="12" t="inlineStr">
        <is>
          <t>Revenue</t>
        </is>
      </c>
      <c r="C4" s="12" t="inlineStr">
        <is>
          <t>Profit</t>
        </is>
      </c>
      <c r="D4" s="12" t="inlineStr">
        <is>
          <t>Margin</t>
        </is>
      </c>
      <c r="E4" s="12" t="inlineStr">
        <is>
          <t>Revenue share</t>
        </is>
      </c>
      <c r="F4" s="12" t="inlineStr">
        <is>
          <t>Return rate</t>
        </is>
      </c>
      <c r="G4" s="12" t="inlineStr">
        <is>
          <t>Performance</t>
        </is>
      </c>
    </row>
    <row r="5">
      <c r="A5" t="inlineStr">
        <is>
          <t>North</t>
        </is>
      </c>
      <c r="B5" s="9">
        <f>SUMIFS(Cleaned_Data!$E$5:$E$5560,Cleaned_Data!$B$5:$B$5560,A5)</f>
        <v/>
      </c>
      <c r="C5" s="9">
        <f>SUMIFS(Cleaned_Data!$K$5:$K$5560,Cleaned_Data!$B$5:$B$5560,A5)</f>
        <v/>
      </c>
      <c r="D5" s="10">
        <f>IFERROR(C5/B5,0)</f>
        <v/>
      </c>
      <c r="E5" s="10">
        <f>IFERROR(B5/SUM($B$5:$B$9),0)</f>
        <v/>
      </c>
      <c r="F5" s="10">
        <f>IFERROR(SUMIFS(Cleaned_Data!$J$5:$J$5560,Cleaned_Data!$B$5:$B$5560,A5)/SUMIFS(Cleaned_Data!$I$5:$I$5560,Cleaned_Data!$B$5:$B$5560,A5),0)</f>
        <v/>
      </c>
      <c r="G5">
        <f>IF(E5&gt;=0.25,"Leader",IF(E5&gt;=0.15,"Core","Growth market"))</f>
        <v/>
      </c>
    </row>
    <row r="6">
      <c r="A6" t="inlineStr">
        <is>
          <t>South</t>
        </is>
      </c>
      <c r="B6" s="9">
        <f>SUMIFS(Cleaned_Data!$E$5:$E$5560,Cleaned_Data!$B$5:$B$5560,A6)</f>
        <v/>
      </c>
      <c r="C6" s="9">
        <f>SUMIFS(Cleaned_Data!$K$5:$K$5560,Cleaned_Data!$B$5:$B$5560,A6)</f>
        <v/>
      </c>
      <c r="D6" s="10">
        <f>IFERROR(C6/B6,0)</f>
        <v/>
      </c>
      <c r="E6" s="10">
        <f>IFERROR(B6/SUM($B$5:$B$9),0)</f>
        <v/>
      </c>
      <c r="F6" s="10">
        <f>IFERROR(SUMIFS(Cleaned_Data!$J$5:$J$5560,Cleaned_Data!$B$5:$B$5560,A6)/SUMIFS(Cleaned_Data!$I$5:$I$5560,Cleaned_Data!$B$5:$B$5560,A6),0)</f>
        <v/>
      </c>
      <c r="G6">
        <f>IF(E6&gt;=0.25,"Leader",IF(E6&gt;=0.15,"Core","Growth market"))</f>
        <v/>
      </c>
    </row>
    <row r="7">
      <c r="A7" t="inlineStr">
        <is>
          <t>East</t>
        </is>
      </c>
      <c r="B7" s="9">
        <f>SUMIFS(Cleaned_Data!$E$5:$E$5560,Cleaned_Data!$B$5:$B$5560,A7)</f>
        <v/>
      </c>
      <c r="C7" s="9">
        <f>SUMIFS(Cleaned_Data!$K$5:$K$5560,Cleaned_Data!$B$5:$B$5560,A7)</f>
        <v/>
      </c>
      <c r="D7" s="10">
        <f>IFERROR(C7/B7,0)</f>
        <v/>
      </c>
      <c r="E7" s="10">
        <f>IFERROR(B7/SUM($B$5:$B$9),0)</f>
        <v/>
      </c>
      <c r="F7" s="10">
        <f>IFERROR(SUMIFS(Cleaned_Data!$J$5:$J$5560,Cleaned_Data!$B$5:$B$5560,A7)/SUMIFS(Cleaned_Data!$I$5:$I$5560,Cleaned_Data!$B$5:$B$5560,A7),0)</f>
        <v/>
      </c>
      <c r="G7">
        <f>IF(E7&gt;=0.25,"Leader",IF(E7&gt;=0.15,"Core","Growth market"))</f>
        <v/>
      </c>
    </row>
    <row r="8">
      <c r="A8" t="inlineStr">
        <is>
          <t>West</t>
        </is>
      </c>
      <c r="B8" s="9">
        <f>SUMIFS(Cleaned_Data!$E$5:$E$5560,Cleaned_Data!$B$5:$B$5560,A8)</f>
        <v/>
      </c>
      <c r="C8" s="9">
        <f>SUMIFS(Cleaned_Data!$K$5:$K$5560,Cleaned_Data!$B$5:$B$5560,A8)</f>
        <v/>
      </c>
      <c r="D8" s="10">
        <f>IFERROR(C8/B8,0)</f>
        <v/>
      </c>
      <c r="E8" s="10">
        <f>IFERROR(B8/SUM($B$5:$B$9),0)</f>
        <v/>
      </c>
      <c r="F8" s="10">
        <f>IFERROR(SUMIFS(Cleaned_Data!$J$5:$J$5560,Cleaned_Data!$B$5:$B$5560,A8)/SUMIFS(Cleaned_Data!$I$5:$I$5560,Cleaned_Data!$B$5:$B$5560,A8),0)</f>
        <v/>
      </c>
      <c r="G8">
        <f>IF(E8&gt;=0.25,"Leader",IF(E8&gt;=0.15,"Core","Growth market"))</f>
        <v/>
      </c>
    </row>
    <row r="9">
      <c r="A9" t="inlineStr">
        <is>
          <t>Central</t>
        </is>
      </c>
      <c r="B9" s="9">
        <f>SUMIFS(Cleaned_Data!$E$5:$E$5560,Cleaned_Data!$B$5:$B$5560,A9)</f>
        <v/>
      </c>
      <c r="C9" s="9">
        <f>SUMIFS(Cleaned_Data!$K$5:$K$5560,Cleaned_Data!$B$5:$B$5560,A9)</f>
        <v/>
      </c>
      <c r="D9" s="10">
        <f>IFERROR(C9/B9,0)</f>
        <v/>
      </c>
      <c r="E9" s="10">
        <f>IFERROR(B9/SUM($B$5:$B$9),0)</f>
        <v/>
      </c>
      <c r="F9" s="10">
        <f>IFERROR(SUMIFS(Cleaned_Data!$J$5:$J$5560,Cleaned_Data!$B$5:$B$5560,A9)/SUMIFS(Cleaned_Data!$I$5:$I$5560,Cleaned_Data!$B$5:$B$5560,A9),0)</f>
        <v/>
      </c>
      <c r="G9">
        <f>IF(E9&gt;=0.25,"Leader",IF(E9&gt;=0.15,"Core","Growth market"))</f>
        <v/>
      </c>
    </row>
    <row r="12">
      <c r="A12" s="12" t="inlineStr">
        <is>
          <t>Channel</t>
        </is>
      </c>
      <c r="B12" s="12" t="inlineStr">
        <is>
          <t>Revenue</t>
        </is>
      </c>
      <c r="C12" s="12" t="inlineStr">
        <is>
          <t>Profit</t>
        </is>
      </c>
      <c r="D12" s="12" t="inlineStr">
        <is>
          <t>Margin</t>
        </is>
      </c>
      <c r="E12" s="12" t="inlineStr">
        <is>
          <t>Revenue share</t>
        </is>
      </c>
      <c r="F12" s="12" t="inlineStr">
        <is>
          <t>Return rate</t>
        </is>
      </c>
      <c r="G12" s="12" t="inlineStr">
        <is>
          <t>Avg discount</t>
        </is>
      </c>
    </row>
    <row r="13">
      <c r="A13" t="inlineStr">
        <is>
          <t>Website</t>
        </is>
      </c>
      <c r="B13" s="9">
        <f>SUMIFS(Cleaned_Data!$E$5:$E$5560,Cleaned_Data!$C$5:$C$5560,A13)</f>
        <v/>
      </c>
      <c r="C13" s="9">
        <f>SUMIFS(Cleaned_Data!$K$5:$K$5560,Cleaned_Data!$C$5:$C$5560,A13)</f>
        <v/>
      </c>
      <c r="D13" s="10">
        <f>IFERROR(C13/B13,0)</f>
        <v/>
      </c>
      <c r="E13" s="10">
        <f>IFERROR(B13/SUM($B$13:$B$17),0)</f>
        <v/>
      </c>
      <c r="F13" s="10">
        <f>IFERROR(SUMIFS(Cleaned_Data!$J$5:$J$5560,Cleaned_Data!$C$5:$C$5560,A13)/SUMIFS(Cleaned_Data!$I$5:$I$5560,Cleaned_Data!$C$5:$C$5560,A13),0)</f>
        <v/>
      </c>
      <c r="G13" s="10">
        <f>IFERROR(1-B13/SUMIFS(Cleaned_Data!$G$5:$G$5560,Cleaned_Data!$C$5:$C$5560,A13),0)</f>
        <v/>
      </c>
    </row>
    <row r="14">
      <c r="A14" t="inlineStr">
        <is>
          <t>Mobile App</t>
        </is>
      </c>
      <c r="B14" s="9">
        <f>SUMIFS(Cleaned_Data!$E$5:$E$5560,Cleaned_Data!$C$5:$C$5560,A14)</f>
        <v/>
      </c>
      <c r="C14" s="9">
        <f>SUMIFS(Cleaned_Data!$K$5:$K$5560,Cleaned_Data!$C$5:$C$5560,A14)</f>
        <v/>
      </c>
      <c r="D14" s="10">
        <f>IFERROR(C14/B14,0)</f>
        <v/>
      </c>
      <c r="E14" s="10">
        <f>IFERROR(B14/SUM($B$13:$B$17),0)</f>
        <v/>
      </c>
      <c r="F14" s="10">
        <f>IFERROR(SUMIFS(Cleaned_Data!$J$5:$J$5560,Cleaned_Data!$C$5:$C$5560,A14)/SUMIFS(Cleaned_Data!$I$5:$I$5560,Cleaned_Data!$C$5:$C$5560,A14),0)</f>
        <v/>
      </c>
      <c r="G14" s="10">
        <f>IFERROR(1-B14/SUMIFS(Cleaned_Data!$G$5:$G$5560,Cleaned_Data!$C$5:$C$5560,A14),0)</f>
        <v/>
      </c>
    </row>
    <row r="15">
      <c r="A15" t="inlineStr">
        <is>
          <t>Marketplace</t>
        </is>
      </c>
      <c r="B15" s="9">
        <f>SUMIFS(Cleaned_Data!$E$5:$E$5560,Cleaned_Data!$C$5:$C$5560,A15)</f>
        <v/>
      </c>
      <c r="C15" s="9">
        <f>SUMIFS(Cleaned_Data!$K$5:$K$5560,Cleaned_Data!$C$5:$C$5560,A15)</f>
        <v/>
      </c>
      <c r="D15" s="10">
        <f>IFERROR(C15/B15,0)</f>
        <v/>
      </c>
      <c r="E15" s="10">
        <f>IFERROR(B15/SUM($B$13:$B$17),0)</f>
        <v/>
      </c>
      <c r="F15" s="10">
        <f>IFERROR(SUMIFS(Cleaned_Data!$J$5:$J$5560,Cleaned_Data!$C$5:$C$5560,A15)/SUMIFS(Cleaned_Data!$I$5:$I$5560,Cleaned_Data!$C$5:$C$5560,A15),0)</f>
        <v/>
      </c>
      <c r="G15" s="10">
        <f>IFERROR(1-B15/SUMIFS(Cleaned_Data!$G$5:$G$5560,Cleaned_Data!$C$5:$C$5560,A15),0)</f>
        <v/>
      </c>
    </row>
    <row r="16">
      <c r="A16" t="inlineStr">
        <is>
          <t>Retail Store</t>
        </is>
      </c>
      <c r="B16" s="9">
        <f>SUMIFS(Cleaned_Data!$E$5:$E$5560,Cleaned_Data!$C$5:$C$5560,A16)</f>
        <v/>
      </c>
      <c r="C16" s="9">
        <f>SUMIFS(Cleaned_Data!$K$5:$K$5560,Cleaned_Data!$C$5:$C$5560,A16)</f>
        <v/>
      </c>
      <c r="D16" s="10">
        <f>IFERROR(C16/B16,0)</f>
        <v/>
      </c>
      <c r="E16" s="10">
        <f>IFERROR(B16/SUM($B$13:$B$17),0)</f>
        <v/>
      </c>
      <c r="F16" s="10">
        <f>IFERROR(SUMIFS(Cleaned_Data!$J$5:$J$5560,Cleaned_Data!$C$5:$C$5560,A16)/SUMIFS(Cleaned_Data!$I$5:$I$5560,Cleaned_Data!$C$5:$C$5560,A16),0)</f>
        <v/>
      </c>
      <c r="G16" s="10">
        <f>IFERROR(1-B16/SUMIFS(Cleaned_Data!$G$5:$G$5560,Cleaned_Data!$C$5:$C$5560,A16),0)</f>
        <v/>
      </c>
    </row>
    <row r="17">
      <c r="A17" t="inlineStr">
        <is>
          <t>Unknown</t>
        </is>
      </c>
      <c r="B17" s="9">
        <f>SUMIFS(Cleaned_Data!$E$5:$E$5560,Cleaned_Data!$C$5:$C$5560,A17)</f>
        <v/>
      </c>
      <c r="C17" s="9">
        <f>SUMIFS(Cleaned_Data!$K$5:$K$5560,Cleaned_Data!$C$5:$C$5560,A17)</f>
        <v/>
      </c>
      <c r="D17" s="10">
        <f>IFERROR(C17/B17,0)</f>
        <v/>
      </c>
      <c r="E17" s="10">
        <f>IFERROR(B17/SUM($B$13:$B$17),0)</f>
        <v/>
      </c>
      <c r="F17" s="10">
        <f>IFERROR(SUMIFS(Cleaned_Data!$J$5:$J$5560,Cleaned_Data!$C$5:$C$5560,A17)/SUMIFS(Cleaned_Data!$I$5:$I$5560,Cleaned_Data!$C$5:$C$5560,A17),0)</f>
        <v/>
      </c>
      <c r="G17" s="10">
        <f>IFERROR(1-B17/SUMIFS(Cleaned_Data!$G$5:$G$5560,Cleaned_Data!$C$5:$C$5560,A17),0)</f>
        <v/>
      </c>
    </row>
  </sheetData>
  <conditionalFormatting sqref="F5:F9">
    <cfRule type="colorScale" priority="1">
      <colorScale>
        <cfvo type="min"/>
        <cfvo type="max"/>
        <color rgb="0034D399"/>
        <color rgb="00F87171"/>
      </colorScale>
    </cfRule>
  </conditionalFormatting>
  <conditionalFormatting sqref="F13:F17">
    <cfRule type="colorScale" priority="2">
      <colorScale>
        <cfvo type="min"/>
        <cfvo type="max"/>
        <color rgb="0034D399"/>
        <color rgb="00F8717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82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1" customWidth="1" min="4" max="4"/>
    <col width="14" customWidth="1" min="5" max="5"/>
    <col width="15" customWidth="1" min="6" max="6"/>
    <col width="16" customWidth="1" min="7" max="7"/>
    <col width="13" customWidth="1" min="8" max="8"/>
    <col width="16" customWidth="1" min="9" max="9"/>
    <col width="24" customWidth="1" min="11" max="11"/>
  </cols>
  <sheetData>
    <row r="1">
      <c r="A1" s="1" t="inlineStr">
        <is>
          <t>Returns Analysis: COUNTIFS / SUMIFS over the returns register</t>
        </is>
      </c>
    </row>
    <row r="4">
      <c r="A4" s="11" t="inlineStr">
        <is>
          <t>return_id</t>
        </is>
      </c>
      <c r="B4" s="11" t="inlineStr">
        <is>
          <t>order_id</t>
        </is>
      </c>
      <c r="C4" s="11" t="inlineStr">
        <is>
          <t>order_date</t>
        </is>
      </c>
      <c r="D4" s="11" t="inlineStr">
        <is>
          <t>category</t>
        </is>
      </c>
      <c r="E4" s="11" t="inlineStr">
        <is>
          <t>region_name</t>
        </is>
      </c>
      <c r="F4" s="11" t="inlineStr">
        <is>
          <t>channel_name</t>
        </is>
      </c>
      <c r="G4" s="11" t="inlineStr">
        <is>
          <t>return_reason</t>
        </is>
      </c>
      <c r="H4" s="11" t="inlineStr">
        <is>
          <t>return_qty</t>
        </is>
      </c>
      <c r="I4" s="11" t="inlineStr">
        <is>
          <t>refund_amount</t>
        </is>
      </c>
      <c r="K4" s="12" t="inlineStr">
        <is>
          <t>Return reason</t>
        </is>
      </c>
      <c r="L4" s="12" t="inlineStr">
        <is>
          <t>Returns</t>
        </is>
      </c>
      <c r="M4" s="12" t="inlineStr">
        <is>
          <t>Refund value</t>
        </is>
      </c>
      <c r="N4" s="12" t="inlineStr">
        <is>
          <t>Share</t>
        </is>
      </c>
    </row>
    <row r="5">
      <c r="A5" t="inlineStr">
        <is>
          <t>RET000001</t>
        </is>
      </c>
      <c r="B5" t="inlineStr">
        <is>
          <t>O000003</t>
        </is>
      </c>
      <c r="C5" s="25" t="n">
        <v>44927</v>
      </c>
      <c r="D5" t="inlineStr">
        <is>
          <t>Sports</t>
        </is>
      </c>
      <c r="E5" t="inlineStr">
        <is>
          <t>East</t>
        </is>
      </c>
      <c r="F5" t="inlineStr">
        <is>
          <t>Website</t>
        </is>
      </c>
      <c r="G5" t="inlineStr">
        <is>
          <t>Damaged in Transit</t>
        </is>
      </c>
      <c r="H5" t="n">
        <v>1</v>
      </c>
      <c r="I5" t="n">
        <v>729</v>
      </c>
      <c r="K5" t="inlineStr">
        <is>
          <t>Size/Fit Issue</t>
        </is>
      </c>
      <c r="L5">
        <f>COUNTIFS(Returns_Analysis!$G$5:$G$8827,K5)</f>
        <v/>
      </c>
      <c r="M5" s="9">
        <f>SUMIFS(Returns_Analysis!$I$5:$I$8827,Returns_Analysis!$G$5:$G$8827,K5)</f>
        <v/>
      </c>
      <c r="N5" s="10">
        <f>IFERROR(L5/SUM($L$5:$L$12),0)</f>
        <v/>
      </c>
    </row>
    <row r="6">
      <c r="A6" t="inlineStr">
        <is>
          <t>RET000002</t>
        </is>
      </c>
      <c r="B6" t="inlineStr">
        <is>
          <t>O000007</t>
        </is>
      </c>
      <c r="C6" s="25" t="n">
        <v>44927</v>
      </c>
      <c r="D6" t="inlineStr">
        <is>
          <t>Fashion</t>
        </is>
      </c>
      <c r="E6" t="inlineStr">
        <is>
          <t>East</t>
        </is>
      </c>
      <c r="F6" t="inlineStr">
        <is>
          <t>Marketplace</t>
        </is>
      </c>
      <c r="G6" t="inlineStr">
        <is>
          <t>Size/Fit Issue</t>
        </is>
      </c>
      <c r="H6" t="n">
        <v>1</v>
      </c>
      <c r="I6" t="n">
        <v>3446.1</v>
      </c>
      <c r="K6" t="inlineStr">
        <is>
          <t>Defective Product</t>
        </is>
      </c>
      <c r="L6">
        <f>COUNTIFS(Returns_Analysis!$G$5:$G$8827,K6)</f>
        <v/>
      </c>
      <c r="M6" s="9">
        <f>SUMIFS(Returns_Analysis!$I$5:$I$8827,Returns_Analysis!$G$5:$G$8827,K6)</f>
        <v/>
      </c>
      <c r="N6" s="10">
        <f>IFERROR(L6/SUM($L$5:$L$12),0)</f>
        <v/>
      </c>
    </row>
    <row r="7">
      <c r="A7" t="inlineStr">
        <is>
          <t>RET000003</t>
        </is>
      </c>
      <c r="B7" t="inlineStr">
        <is>
          <t>O000012</t>
        </is>
      </c>
      <c r="C7" s="25" t="n">
        <v>44927</v>
      </c>
      <c r="D7" t="inlineStr">
        <is>
          <t>Fashion</t>
        </is>
      </c>
      <c r="E7" t="inlineStr">
        <is>
          <t>Central</t>
        </is>
      </c>
      <c r="F7" t="inlineStr">
        <is>
          <t>Website</t>
        </is>
      </c>
      <c r="G7" t="inlineStr">
        <is>
          <t>Not as Described</t>
        </is>
      </c>
      <c r="H7" t="n">
        <v>1</v>
      </c>
      <c r="I7" t="n">
        <v>670.65</v>
      </c>
      <c r="K7" t="inlineStr">
        <is>
          <t>Damaged in Transit</t>
        </is>
      </c>
      <c r="L7">
        <f>COUNTIFS(Returns_Analysis!$G$5:$G$8827,K7)</f>
        <v/>
      </c>
      <c r="M7" s="9">
        <f>SUMIFS(Returns_Analysis!$I$5:$I$8827,Returns_Analysis!$G$5:$G$8827,K7)</f>
        <v/>
      </c>
      <c r="N7" s="10">
        <f>IFERROR(L7/SUM($L$5:$L$12),0)</f>
        <v/>
      </c>
    </row>
    <row r="8">
      <c r="A8" t="inlineStr">
        <is>
          <t>RET000004</t>
        </is>
      </c>
      <c r="B8" t="inlineStr">
        <is>
          <t>O000018</t>
        </is>
      </c>
      <c r="C8" s="25" t="n">
        <v>44927</v>
      </c>
      <c r="D8" t="inlineStr">
        <is>
          <t>Fashion</t>
        </is>
      </c>
      <c r="E8" t="inlineStr">
        <is>
          <t>South</t>
        </is>
      </c>
      <c r="F8" t="inlineStr">
        <is>
          <t>Website</t>
        </is>
      </c>
      <c r="G8" t="inlineStr">
        <is>
          <t>Wrong Item Delivered</t>
        </is>
      </c>
      <c r="H8" t="n">
        <v>1</v>
      </c>
      <c r="I8" t="n">
        <v>1072.55</v>
      </c>
      <c r="K8" t="inlineStr">
        <is>
          <t>Not as Described</t>
        </is>
      </c>
      <c r="L8">
        <f>COUNTIFS(Returns_Analysis!$G$5:$G$8827,K8)</f>
        <v/>
      </c>
      <c r="M8" s="9">
        <f>SUMIFS(Returns_Analysis!$I$5:$I$8827,Returns_Analysis!$G$5:$G$8827,K8)</f>
        <v/>
      </c>
      <c r="N8" s="10">
        <f>IFERROR(L8/SUM($L$5:$L$12),0)</f>
        <v/>
      </c>
    </row>
    <row r="9">
      <c r="A9" t="inlineStr">
        <is>
          <t>RET000005</t>
        </is>
      </c>
      <c r="B9" t="inlineStr">
        <is>
          <t>O000022</t>
        </is>
      </c>
      <c r="C9" s="25" t="n">
        <v>44927</v>
      </c>
      <c r="D9" t="inlineStr">
        <is>
          <t>Fashion</t>
        </is>
      </c>
      <c r="E9" t="inlineStr">
        <is>
          <t>South</t>
        </is>
      </c>
      <c r="F9" t="inlineStr">
        <is>
          <t>Unknown</t>
        </is>
      </c>
      <c r="G9" t="inlineStr">
        <is>
          <t>Changed Mind</t>
        </is>
      </c>
      <c r="H9" t="n">
        <v>1</v>
      </c>
      <c r="I9" t="n">
        <v>1043.1</v>
      </c>
      <c r="K9" t="inlineStr">
        <is>
          <t>Changed Mind</t>
        </is>
      </c>
      <c r="L9">
        <f>COUNTIFS(Returns_Analysis!$G$5:$G$8827,K9)</f>
        <v/>
      </c>
      <c r="M9" s="9">
        <f>SUMIFS(Returns_Analysis!$I$5:$I$8827,Returns_Analysis!$G$5:$G$8827,K9)</f>
        <v/>
      </c>
      <c r="N9" s="10">
        <f>IFERROR(L9/SUM($L$5:$L$12),0)</f>
        <v/>
      </c>
    </row>
    <row r="10">
      <c r="A10" t="inlineStr">
        <is>
          <t>RET000006</t>
        </is>
      </c>
      <c r="B10" t="inlineStr">
        <is>
          <t>O000030</t>
        </is>
      </c>
      <c r="C10" s="25" t="n">
        <v>44927</v>
      </c>
      <c r="D10" t="inlineStr">
        <is>
          <t>Fashion</t>
        </is>
      </c>
      <c r="E10" t="inlineStr">
        <is>
          <t>Central</t>
        </is>
      </c>
      <c r="F10" t="inlineStr">
        <is>
          <t>Marketplace</t>
        </is>
      </c>
      <c r="G10" t="inlineStr">
        <is>
          <t>Size/Fit Issue</t>
        </is>
      </c>
      <c r="H10" t="n">
        <v>1</v>
      </c>
      <c r="I10" t="n">
        <v>1394.1</v>
      </c>
      <c r="K10" t="inlineStr">
        <is>
          <t>Wrong Item Delivered</t>
        </is>
      </c>
      <c r="L10">
        <f>COUNTIFS(Returns_Analysis!$G$5:$G$8827,K10)</f>
        <v/>
      </c>
      <c r="M10" s="9">
        <f>SUMIFS(Returns_Analysis!$I$5:$I$8827,Returns_Analysis!$G$5:$G$8827,K10)</f>
        <v/>
      </c>
      <c r="N10" s="10">
        <f>IFERROR(L10/SUM($L$5:$L$12),0)</f>
        <v/>
      </c>
    </row>
    <row r="11">
      <c r="A11" t="inlineStr">
        <is>
          <t>RET000007</t>
        </is>
      </c>
      <c r="B11" t="inlineStr">
        <is>
          <t>O000040</t>
        </is>
      </c>
      <c r="C11" s="25" t="n">
        <v>44927</v>
      </c>
      <c r="D11" t="inlineStr">
        <is>
          <t>Fashion</t>
        </is>
      </c>
      <c r="E11" t="inlineStr">
        <is>
          <t>East</t>
        </is>
      </c>
      <c r="F11" t="inlineStr">
        <is>
          <t>Marketplace</t>
        </is>
      </c>
      <c r="G11" t="inlineStr">
        <is>
          <t>Size/Fit Issue</t>
        </is>
      </c>
      <c r="H11" t="n">
        <v>2</v>
      </c>
      <c r="I11" t="n">
        <v>2055.3</v>
      </c>
      <c r="K11" t="inlineStr">
        <is>
          <t>Late Delivery</t>
        </is>
      </c>
      <c r="L11">
        <f>COUNTIFS(Returns_Analysis!$G$5:$G$8827,K11)</f>
        <v/>
      </c>
      <c r="M11" s="9">
        <f>SUMIFS(Returns_Analysis!$I$5:$I$8827,Returns_Analysis!$G$5:$G$8827,K11)</f>
        <v/>
      </c>
      <c r="N11" s="10">
        <f>IFERROR(L11/SUM($L$5:$L$12),0)</f>
        <v/>
      </c>
    </row>
    <row r="12">
      <c r="A12" t="inlineStr">
        <is>
          <t>RET000008</t>
        </is>
      </c>
      <c r="B12" t="inlineStr">
        <is>
          <t>O000049</t>
        </is>
      </c>
      <c r="C12" s="25" t="n">
        <v>44927</v>
      </c>
      <c r="D12" t="inlineStr">
        <is>
          <t>Electronics</t>
        </is>
      </c>
      <c r="E12" t="inlineStr">
        <is>
          <t>North</t>
        </is>
      </c>
      <c r="F12" t="inlineStr">
        <is>
          <t>Marketplace</t>
        </is>
      </c>
      <c r="G12" t="inlineStr">
        <is>
          <t>Damaged in Transit</t>
        </is>
      </c>
      <c r="H12" t="n">
        <v>1</v>
      </c>
      <c r="I12" t="n">
        <v>3464.1</v>
      </c>
      <c r="K12" t="inlineStr">
        <is>
          <t>Not Specified</t>
        </is>
      </c>
      <c r="L12">
        <f>COUNTIFS(Returns_Analysis!$G$5:$G$8827,K12)</f>
        <v/>
      </c>
      <c r="M12" s="9">
        <f>SUMIFS(Returns_Analysis!$I$5:$I$8827,Returns_Analysis!$G$5:$G$8827,K12)</f>
        <v/>
      </c>
      <c r="N12" s="10">
        <f>IFERROR(L12/SUM($L$5:$L$12),0)</f>
        <v/>
      </c>
    </row>
    <row r="13">
      <c r="A13" t="inlineStr">
        <is>
          <t>RET000009</t>
        </is>
      </c>
      <c r="B13" t="inlineStr">
        <is>
          <t>O000051</t>
        </is>
      </c>
      <c r="C13" s="25" t="n">
        <v>44927</v>
      </c>
      <c r="D13" t="inlineStr">
        <is>
          <t>Electronics</t>
        </is>
      </c>
      <c r="E13" t="inlineStr">
        <is>
          <t>North</t>
        </is>
      </c>
      <c r="F13" t="inlineStr">
        <is>
          <t>Website</t>
        </is>
      </c>
      <c r="G13" t="inlineStr">
        <is>
          <t>Defective Product</t>
        </is>
      </c>
      <c r="H13" t="n">
        <v>1</v>
      </c>
      <c r="I13" t="n">
        <v>11826.55</v>
      </c>
    </row>
    <row r="14">
      <c r="A14" t="inlineStr">
        <is>
          <t>RET000010</t>
        </is>
      </c>
      <c r="B14" t="inlineStr">
        <is>
          <t>O000056</t>
        </is>
      </c>
      <c r="C14" s="25" t="n">
        <v>44928</v>
      </c>
      <c r="D14" t="inlineStr">
        <is>
          <t>Fashion</t>
        </is>
      </c>
      <c r="E14" t="inlineStr">
        <is>
          <t>North</t>
        </is>
      </c>
      <c r="F14" t="inlineStr">
        <is>
          <t>Unknown</t>
        </is>
      </c>
      <c r="G14" t="inlineStr">
        <is>
          <t>Not as Described</t>
        </is>
      </c>
      <c r="H14" t="n">
        <v>1</v>
      </c>
      <c r="I14" t="n">
        <v>2357.1</v>
      </c>
    </row>
    <row r="15">
      <c r="A15" t="inlineStr">
        <is>
          <t>RET000011</t>
        </is>
      </c>
      <c r="B15" t="inlineStr">
        <is>
          <t>O000058</t>
        </is>
      </c>
      <c r="C15" s="25" t="n">
        <v>44928</v>
      </c>
      <c r="D15" t="inlineStr">
        <is>
          <t>Sports</t>
        </is>
      </c>
      <c r="E15" t="inlineStr">
        <is>
          <t>North</t>
        </is>
      </c>
      <c r="F15" t="inlineStr">
        <is>
          <t>Marketplace</t>
        </is>
      </c>
      <c r="G15" t="inlineStr">
        <is>
          <t>Not as Described</t>
        </is>
      </c>
      <c r="H15" t="n">
        <v>1</v>
      </c>
      <c r="I15" t="n">
        <v>656.1</v>
      </c>
      <c r="K15" s="12" t="inlineStr">
        <is>
          <t>Category</t>
        </is>
      </c>
      <c r="L15" s="12" t="inlineStr">
        <is>
          <t>Returns</t>
        </is>
      </c>
      <c r="M15" s="12" t="inlineStr">
        <is>
          <t>Sold lines</t>
        </is>
      </c>
      <c r="N15" s="12" t="inlineStr">
        <is>
          <t>Return rate</t>
        </is>
      </c>
      <c r="O15" s="12" t="inlineStr">
        <is>
          <t>Flag</t>
        </is>
      </c>
    </row>
    <row r="16">
      <c r="A16" t="inlineStr">
        <is>
          <t>RET000012</t>
        </is>
      </c>
      <c r="B16" t="inlineStr">
        <is>
          <t>O000058</t>
        </is>
      </c>
      <c r="C16" s="25" t="n">
        <v>44928</v>
      </c>
      <c r="D16" t="inlineStr">
        <is>
          <t>Fashion</t>
        </is>
      </c>
      <c r="E16" t="inlineStr">
        <is>
          <t>North</t>
        </is>
      </c>
      <c r="F16" t="inlineStr">
        <is>
          <t>Marketplace</t>
        </is>
      </c>
      <c r="G16" t="inlineStr">
        <is>
          <t>Size/Fit Issue</t>
        </is>
      </c>
      <c r="H16" t="n">
        <v>1</v>
      </c>
      <c r="I16" t="n">
        <v>977.55</v>
      </c>
      <c r="K16" t="inlineStr">
        <is>
          <t>Electronics</t>
        </is>
      </c>
      <c r="L16">
        <f>COUNTIFS(Returns_Analysis!$D$5:$D$8827,K16)</f>
        <v/>
      </c>
      <c r="M16">
        <f>SUMIFS(Cleaned_Data!$I$5:$I$5560,Cleaned_Data!$D$5:$D$5560,K16)</f>
        <v/>
      </c>
      <c r="N16" s="10">
        <f>IFERROR(L16/M16,0)</f>
        <v/>
      </c>
      <c r="O16">
        <f>IF(N16&gt;0.1,"High - investigate","OK")</f>
        <v/>
      </c>
    </row>
    <row r="17">
      <c r="A17" t="inlineStr">
        <is>
          <t>RET000013</t>
        </is>
      </c>
      <c r="B17" t="inlineStr">
        <is>
          <t>O000060</t>
        </is>
      </c>
      <c r="C17" s="25" t="n">
        <v>44928</v>
      </c>
      <c r="D17" t="inlineStr">
        <is>
          <t>Home &amp; Kitchen</t>
        </is>
      </c>
      <c r="E17" t="inlineStr">
        <is>
          <t>East</t>
        </is>
      </c>
      <c r="F17" t="inlineStr">
        <is>
          <t>Mobile App</t>
        </is>
      </c>
      <c r="G17" t="inlineStr">
        <is>
          <t>Not as Described</t>
        </is>
      </c>
      <c r="H17" t="n">
        <v>1</v>
      </c>
      <c r="I17" t="n">
        <v>1907.1</v>
      </c>
      <c r="K17" t="inlineStr">
        <is>
          <t>Fashion</t>
        </is>
      </c>
      <c r="L17">
        <f>COUNTIFS(Returns_Analysis!$D$5:$D$8827,K17)</f>
        <v/>
      </c>
      <c r="M17">
        <f>SUMIFS(Cleaned_Data!$I$5:$I$5560,Cleaned_Data!$D$5:$D$5560,K17)</f>
        <v/>
      </c>
      <c r="N17" s="10">
        <f>IFERROR(L17/M17,0)</f>
        <v/>
      </c>
      <c r="O17">
        <f>IF(N17&gt;0.1,"High - investigate","OK")</f>
        <v/>
      </c>
    </row>
    <row r="18">
      <c r="A18" t="inlineStr">
        <is>
          <t>RET000014</t>
        </is>
      </c>
      <c r="B18" t="inlineStr">
        <is>
          <t>O000069</t>
        </is>
      </c>
      <c r="C18" s="25" t="n">
        <v>44928</v>
      </c>
      <c r="D18" t="inlineStr">
        <is>
          <t>Sports</t>
        </is>
      </c>
      <c r="E18" t="inlineStr">
        <is>
          <t>South</t>
        </is>
      </c>
      <c r="F18" t="inlineStr">
        <is>
          <t>Website</t>
        </is>
      </c>
      <c r="G18" t="inlineStr">
        <is>
          <t>Late Delivery</t>
        </is>
      </c>
      <c r="H18" t="n">
        <v>1</v>
      </c>
      <c r="I18" t="n">
        <v>656.1</v>
      </c>
      <c r="K18" t="inlineStr">
        <is>
          <t>Home &amp; Kitchen</t>
        </is>
      </c>
      <c r="L18">
        <f>COUNTIFS(Returns_Analysis!$D$5:$D$8827,K18)</f>
        <v/>
      </c>
      <c r="M18">
        <f>SUMIFS(Cleaned_Data!$I$5:$I$5560,Cleaned_Data!$D$5:$D$5560,K18)</f>
        <v/>
      </c>
      <c r="N18" s="10">
        <f>IFERROR(L18/M18,0)</f>
        <v/>
      </c>
      <c r="O18">
        <f>IF(N18&gt;0.1,"High - investigate","OK")</f>
        <v/>
      </c>
    </row>
    <row r="19">
      <c r="A19" t="inlineStr">
        <is>
          <t>RET000015</t>
        </is>
      </c>
      <c r="B19" t="inlineStr">
        <is>
          <t>O000071</t>
        </is>
      </c>
      <c r="C19" s="25" t="n">
        <v>44928</v>
      </c>
      <c r="D19" t="inlineStr">
        <is>
          <t>Fashion</t>
        </is>
      </c>
      <c r="E19" t="inlineStr">
        <is>
          <t>East</t>
        </is>
      </c>
      <c r="F19" t="inlineStr">
        <is>
          <t>Website</t>
        </is>
      </c>
      <c r="G19" t="inlineStr">
        <is>
          <t>Changed Mind</t>
        </is>
      </c>
      <c r="H19" t="n">
        <v>1</v>
      </c>
      <c r="I19" t="n">
        <v>1016.1</v>
      </c>
      <c r="K19" t="inlineStr">
        <is>
          <t>Sports</t>
        </is>
      </c>
      <c r="L19">
        <f>COUNTIFS(Returns_Analysis!$D$5:$D$8827,K19)</f>
        <v/>
      </c>
      <c r="M19">
        <f>SUMIFS(Cleaned_Data!$I$5:$I$5560,Cleaned_Data!$D$5:$D$5560,K19)</f>
        <v/>
      </c>
      <c r="N19" s="10">
        <f>IFERROR(L19/M19,0)</f>
        <v/>
      </c>
      <c r="O19">
        <f>IF(N19&gt;0.1,"High - investigate","OK")</f>
        <v/>
      </c>
    </row>
    <row r="20">
      <c r="A20" t="inlineStr">
        <is>
          <t>RET000016</t>
        </is>
      </c>
      <c r="B20" t="inlineStr">
        <is>
          <t>O000085</t>
        </is>
      </c>
      <c r="C20" s="25" t="n">
        <v>44929</v>
      </c>
      <c r="D20" t="inlineStr">
        <is>
          <t>Fashion</t>
        </is>
      </c>
      <c r="E20" t="inlineStr">
        <is>
          <t>North</t>
        </is>
      </c>
      <c r="F20" t="inlineStr">
        <is>
          <t>Website</t>
        </is>
      </c>
      <c r="G20" t="inlineStr">
        <is>
          <t>Size/Fit Issue</t>
        </is>
      </c>
      <c r="H20" t="n">
        <v>1</v>
      </c>
      <c r="I20" t="n">
        <v>521.1</v>
      </c>
      <c r="K20" t="inlineStr">
        <is>
          <t>Grocery</t>
        </is>
      </c>
      <c r="L20">
        <f>COUNTIFS(Returns_Analysis!$D$5:$D$8827,K20)</f>
        <v/>
      </c>
      <c r="M20">
        <f>SUMIFS(Cleaned_Data!$I$5:$I$5560,Cleaned_Data!$D$5:$D$5560,K20)</f>
        <v/>
      </c>
      <c r="N20" s="10">
        <f>IFERROR(L20/M20,0)</f>
        <v/>
      </c>
      <c r="O20">
        <f>IF(N20&gt;0.1,"High - investigate","OK")</f>
        <v/>
      </c>
    </row>
    <row r="21">
      <c r="A21" t="inlineStr">
        <is>
          <t>RET000017</t>
        </is>
      </c>
      <c r="B21" t="inlineStr">
        <is>
          <t>O000098</t>
        </is>
      </c>
      <c r="C21" s="25" t="n">
        <v>44929</v>
      </c>
      <c r="D21" t="inlineStr">
        <is>
          <t>Fashion</t>
        </is>
      </c>
      <c r="E21" t="inlineStr">
        <is>
          <t>South</t>
        </is>
      </c>
      <c r="F21" t="inlineStr">
        <is>
          <t>Marketplace</t>
        </is>
      </c>
      <c r="G21" t="inlineStr">
        <is>
          <t>Size/Fit Issue</t>
        </is>
      </c>
      <c r="H21" t="n">
        <v>1</v>
      </c>
      <c r="I21" t="n">
        <v>1052.1</v>
      </c>
      <c r="K21" t="inlineStr">
        <is>
          <t>Beauty</t>
        </is>
      </c>
      <c r="L21">
        <f>COUNTIFS(Returns_Analysis!$D$5:$D$8827,K21)</f>
        <v/>
      </c>
      <c r="M21">
        <f>SUMIFS(Cleaned_Data!$I$5:$I$5560,Cleaned_Data!$D$5:$D$5560,K21)</f>
        <v/>
      </c>
      <c r="N21" s="10">
        <f>IFERROR(L21/M21,0)</f>
        <v/>
      </c>
      <c r="O21">
        <f>IF(N21&gt;0.1,"High - investigate","OK")</f>
        <v/>
      </c>
    </row>
    <row r="22">
      <c r="A22" t="inlineStr">
        <is>
          <t>RET000018</t>
        </is>
      </c>
      <c r="B22" t="inlineStr">
        <is>
          <t>O000099</t>
        </is>
      </c>
      <c r="C22" s="25" t="n">
        <v>44929</v>
      </c>
      <c r="D22" t="inlineStr">
        <is>
          <t>Sports</t>
        </is>
      </c>
      <c r="E22" t="inlineStr">
        <is>
          <t>West</t>
        </is>
      </c>
      <c r="F22" t="inlineStr">
        <is>
          <t>Website</t>
        </is>
      </c>
      <c r="G22" t="inlineStr">
        <is>
          <t>Damaged in Transit</t>
        </is>
      </c>
      <c r="H22" t="n">
        <v>1</v>
      </c>
      <c r="I22" t="n">
        <v>4427.1</v>
      </c>
      <c r="K22" t="inlineStr">
        <is>
          <t>Books</t>
        </is>
      </c>
      <c r="L22">
        <f>COUNTIFS(Returns_Analysis!$D$5:$D$8827,K22)</f>
        <v/>
      </c>
      <c r="M22">
        <f>SUMIFS(Cleaned_Data!$I$5:$I$5560,Cleaned_Data!$D$5:$D$5560,K22)</f>
        <v/>
      </c>
      <c r="N22" s="10">
        <f>IFERROR(L22/M22,0)</f>
        <v/>
      </c>
      <c r="O22">
        <f>IF(N22&gt;0.1,"High - investigate","OK")</f>
        <v/>
      </c>
    </row>
    <row r="23">
      <c r="A23" t="inlineStr">
        <is>
          <t>RET000019</t>
        </is>
      </c>
      <c r="B23" t="inlineStr">
        <is>
          <t>O000102</t>
        </is>
      </c>
      <c r="C23" s="25" t="n">
        <v>44929</v>
      </c>
      <c r="D23" t="inlineStr">
        <is>
          <t>Fashion</t>
        </is>
      </c>
      <c r="E23" t="inlineStr">
        <is>
          <t>South</t>
        </is>
      </c>
      <c r="F23" t="inlineStr">
        <is>
          <t>Marketplace</t>
        </is>
      </c>
      <c r="G23" t="inlineStr">
        <is>
          <t>Size/Fit Issue</t>
        </is>
      </c>
      <c r="H23" t="n">
        <v>1</v>
      </c>
      <c r="I23" t="n">
        <v>847.2</v>
      </c>
    </row>
    <row r="24">
      <c r="A24" t="inlineStr">
        <is>
          <t>RET000020</t>
        </is>
      </c>
      <c r="B24" t="inlineStr">
        <is>
          <t>O000121</t>
        </is>
      </c>
      <c r="C24" s="25" t="n">
        <v>44930</v>
      </c>
      <c r="D24" t="inlineStr">
        <is>
          <t>Beauty</t>
        </is>
      </c>
      <c r="E24" t="inlineStr">
        <is>
          <t>South</t>
        </is>
      </c>
      <c r="F24" t="inlineStr">
        <is>
          <t>Mobile App</t>
        </is>
      </c>
      <c r="G24" t="inlineStr">
        <is>
          <t>Wrong Item Delivered</t>
        </is>
      </c>
      <c r="H24" t="n">
        <v>1</v>
      </c>
      <c r="I24" t="n">
        <v>132.05</v>
      </c>
    </row>
    <row r="25">
      <c r="A25" t="inlineStr">
        <is>
          <t>RET000021</t>
        </is>
      </c>
      <c r="B25" t="inlineStr">
        <is>
          <t>O000122</t>
        </is>
      </c>
      <c r="C25" s="25" t="n">
        <v>44930</v>
      </c>
      <c r="D25" t="inlineStr">
        <is>
          <t>Sports</t>
        </is>
      </c>
      <c r="E25" t="inlineStr">
        <is>
          <t>South</t>
        </is>
      </c>
      <c r="F25" t="inlineStr">
        <is>
          <t>Website</t>
        </is>
      </c>
      <c r="G25" t="inlineStr">
        <is>
          <t>Late Delivery</t>
        </is>
      </c>
      <c r="H25" t="n">
        <v>1</v>
      </c>
      <c r="I25" t="n">
        <v>1419</v>
      </c>
    </row>
    <row r="26">
      <c r="A26" t="inlineStr">
        <is>
          <t>RET000022</t>
        </is>
      </c>
      <c r="B26" t="inlineStr">
        <is>
          <t>O000126</t>
        </is>
      </c>
      <c r="C26" s="25" t="n">
        <v>44930</v>
      </c>
      <c r="D26" t="inlineStr">
        <is>
          <t>Fashion</t>
        </is>
      </c>
      <c r="E26" t="inlineStr">
        <is>
          <t>West</t>
        </is>
      </c>
      <c r="F26" t="inlineStr">
        <is>
          <t>Mobile App</t>
        </is>
      </c>
      <c r="G26" t="inlineStr">
        <is>
          <t>Size/Fit Issue</t>
        </is>
      </c>
      <c r="H26" t="n">
        <v>2</v>
      </c>
      <c r="I26" t="n">
        <v>1906.2</v>
      </c>
    </row>
    <row r="27">
      <c r="A27" t="inlineStr">
        <is>
          <t>RET000023</t>
        </is>
      </c>
      <c r="B27" t="inlineStr">
        <is>
          <t>O000128</t>
        </is>
      </c>
      <c r="C27" s="25" t="n">
        <v>44930</v>
      </c>
      <c r="D27" t="inlineStr">
        <is>
          <t>Home &amp; Kitchen</t>
        </is>
      </c>
      <c r="E27" t="inlineStr">
        <is>
          <t>South</t>
        </is>
      </c>
      <c r="F27" t="inlineStr">
        <is>
          <t>Mobile App</t>
        </is>
      </c>
      <c r="G27" t="inlineStr">
        <is>
          <t>Wrong Item Delivered</t>
        </is>
      </c>
      <c r="H27" t="n">
        <v>1</v>
      </c>
      <c r="I27" t="n">
        <v>1937.05</v>
      </c>
    </row>
    <row r="28">
      <c r="A28" t="inlineStr">
        <is>
          <t>RET000024</t>
        </is>
      </c>
      <c r="B28" t="inlineStr">
        <is>
          <t>O000131</t>
        </is>
      </c>
      <c r="C28" s="25" t="n">
        <v>44930</v>
      </c>
      <c r="D28" t="inlineStr">
        <is>
          <t>Fashion</t>
        </is>
      </c>
      <c r="E28" t="inlineStr">
        <is>
          <t>Central</t>
        </is>
      </c>
      <c r="F28" t="inlineStr">
        <is>
          <t>Mobile App</t>
        </is>
      </c>
      <c r="G28" t="inlineStr">
        <is>
          <t>Size/Fit Issue</t>
        </is>
      </c>
      <c r="H28" t="n">
        <v>1</v>
      </c>
      <c r="I28" t="n">
        <v>3637.55</v>
      </c>
    </row>
    <row r="29">
      <c r="A29" t="inlineStr">
        <is>
          <t>RET000025</t>
        </is>
      </c>
      <c r="B29" t="inlineStr">
        <is>
          <t>O000159</t>
        </is>
      </c>
      <c r="C29" s="25" t="n">
        <v>44931</v>
      </c>
      <c r="D29" t="inlineStr">
        <is>
          <t>Fashion</t>
        </is>
      </c>
      <c r="E29" t="inlineStr">
        <is>
          <t>Central</t>
        </is>
      </c>
      <c r="F29" t="inlineStr">
        <is>
          <t>Marketplace</t>
        </is>
      </c>
      <c r="G29" t="inlineStr">
        <is>
          <t>Changed Mind</t>
        </is>
      </c>
      <c r="H29" t="n">
        <v>1</v>
      </c>
      <c r="I29" t="n">
        <v>1394.1</v>
      </c>
    </row>
    <row r="30">
      <c r="A30" t="inlineStr">
        <is>
          <t>RET000026</t>
        </is>
      </c>
      <c r="B30" t="inlineStr">
        <is>
          <t>O000160</t>
        </is>
      </c>
      <c r="C30" s="25" t="n">
        <v>44931</v>
      </c>
      <c r="D30" t="inlineStr">
        <is>
          <t>Home &amp; Kitchen</t>
        </is>
      </c>
      <c r="E30" t="inlineStr">
        <is>
          <t>West</t>
        </is>
      </c>
      <c r="F30" t="inlineStr">
        <is>
          <t>Marketplace</t>
        </is>
      </c>
      <c r="G30" t="inlineStr">
        <is>
          <t>Defective Product</t>
        </is>
      </c>
      <c r="H30" t="n">
        <v>1</v>
      </c>
      <c r="I30" t="n">
        <v>2583.05</v>
      </c>
    </row>
    <row r="31">
      <c r="A31" t="inlineStr">
        <is>
          <t>RET000027</t>
        </is>
      </c>
      <c r="B31" t="inlineStr">
        <is>
          <t>O000161</t>
        </is>
      </c>
      <c r="C31" s="25" t="n">
        <v>44931</v>
      </c>
      <c r="D31" t="inlineStr">
        <is>
          <t>Sports</t>
        </is>
      </c>
      <c r="E31" t="inlineStr">
        <is>
          <t>West</t>
        </is>
      </c>
      <c r="F31" t="inlineStr">
        <is>
          <t>Mobile App</t>
        </is>
      </c>
      <c r="G31" t="inlineStr">
        <is>
          <t>Defective Product</t>
        </is>
      </c>
      <c r="H31" t="n">
        <v>1</v>
      </c>
      <c r="I31" t="n">
        <v>692.55</v>
      </c>
    </row>
    <row r="32">
      <c r="A32" t="inlineStr">
        <is>
          <t>RET000028</t>
        </is>
      </c>
      <c r="B32" t="inlineStr">
        <is>
          <t>O000167</t>
        </is>
      </c>
      <c r="C32" s="25" t="n">
        <v>44932</v>
      </c>
      <c r="D32" t="inlineStr">
        <is>
          <t>Electronics</t>
        </is>
      </c>
      <c r="E32" t="inlineStr">
        <is>
          <t>West</t>
        </is>
      </c>
      <c r="F32" t="inlineStr">
        <is>
          <t>Marketplace</t>
        </is>
      </c>
      <c r="G32" t="inlineStr">
        <is>
          <t>Damaged in Transit</t>
        </is>
      </c>
      <c r="H32" t="n">
        <v>1</v>
      </c>
      <c r="I32" t="n">
        <v>14848.65</v>
      </c>
    </row>
    <row r="33">
      <c r="A33" t="inlineStr">
        <is>
          <t>RET000029</t>
        </is>
      </c>
      <c r="B33" t="inlineStr">
        <is>
          <t>O000173</t>
        </is>
      </c>
      <c r="C33" s="25" t="n">
        <v>44932</v>
      </c>
      <c r="D33" t="inlineStr">
        <is>
          <t>Sports</t>
        </is>
      </c>
      <c r="E33" t="inlineStr">
        <is>
          <t>West</t>
        </is>
      </c>
      <c r="F33" t="inlineStr">
        <is>
          <t>Mobile App</t>
        </is>
      </c>
      <c r="G33" t="inlineStr">
        <is>
          <t>Damaged in Transit</t>
        </is>
      </c>
      <c r="H33" t="n">
        <v>1</v>
      </c>
      <c r="I33" t="n">
        <v>692.55</v>
      </c>
    </row>
    <row r="34">
      <c r="A34" t="inlineStr">
        <is>
          <t>RET000030</t>
        </is>
      </c>
      <c r="B34" t="inlineStr">
        <is>
          <t>O000175</t>
        </is>
      </c>
      <c r="C34" s="25" t="n">
        <v>44932</v>
      </c>
      <c r="D34" t="inlineStr">
        <is>
          <t>Sports</t>
        </is>
      </c>
      <c r="E34" t="inlineStr">
        <is>
          <t>West</t>
        </is>
      </c>
      <c r="F34" t="inlineStr">
        <is>
          <t>Mobile App</t>
        </is>
      </c>
      <c r="G34" t="inlineStr">
        <is>
          <t>Wrong Item Delivered</t>
        </is>
      </c>
      <c r="H34" t="n">
        <v>1</v>
      </c>
      <c r="I34" t="n">
        <v>1025.1</v>
      </c>
    </row>
    <row r="35">
      <c r="A35" t="inlineStr">
        <is>
          <t>RET000031</t>
        </is>
      </c>
      <c r="B35" t="inlineStr">
        <is>
          <t>O000178</t>
        </is>
      </c>
      <c r="C35" s="25" t="n">
        <v>44932</v>
      </c>
      <c r="D35" t="inlineStr">
        <is>
          <t>Fashion</t>
        </is>
      </c>
      <c r="E35" t="inlineStr">
        <is>
          <t>South</t>
        </is>
      </c>
      <c r="F35" t="inlineStr">
        <is>
          <t>Mobile App</t>
        </is>
      </c>
      <c r="G35" t="inlineStr">
        <is>
          <t>Size/Fit Issue</t>
        </is>
      </c>
      <c r="H35" t="n">
        <v>1</v>
      </c>
      <c r="I35" t="n">
        <v>1016.1</v>
      </c>
    </row>
    <row r="36">
      <c r="A36" t="inlineStr">
        <is>
          <t>RET000032</t>
        </is>
      </c>
      <c r="B36" t="inlineStr">
        <is>
          <t>O000203</t>
        </is>
      </c>
      <c r="C36" s="25" t="n">
        <v>44933</v>
      </c>
      <c r="D36" t="inlineStr">
        <is>
          <t>Electronics</t>
        </is>
      </c>
      <c r="E36" t="inlineStr">
        <is>
          <t>West</t>
        </is>
      </c>
      <c r="F36" t="inlineStr">
        <is>
          <t>Website</t>
        </is>
      </c>
      <c r="G36" t="inlineStr">
        <is>
          <t>Defective Product</t>
        </is>
      </c>
      <c r="H36" t="n">
        <v>1</v>
      </c>
      <c r="I36" t="n">
        <v>1772.1</v>
      </c>
    </row>
    <row r="37">
      <c r="A37" t="inlineStr">
        <is>
          <t>RET000033</t>
        </is>
      </c>
      <c r="B37" t="inlineStr">
        <is>
          <t>O000204</t>
        </is>
      </c>
      <c r="C37" s="25" t="n">
        <v>44933</v>
      </c>
      <c r="D37" t="inlineStr">
        <is>
          <t>Fashion</t>
        </is>
      </c>
      <c r="E37" t="inlineStr">
        <is>
          <t>East</t>
        </is>
      </c>
      <c r="F37" t="inlineStr">
        <is>
          <t>Website</t>
        </is>
      </c>
      <c r="G37" t="inlineStr">
        <is>
          <t>Size/Fit Issue</t>
        </is>
      </c>
      <c r="H37" t="n">
        <v>1</v>
      </c>
      <c r="I37" t="n">
        <v>3446.1</v>
      </c>
    </row>
    <row r="38">
      <c r="A38" t="inlineStr">
        <is>
          <t>RET000034</t>
        </is>
      </c>
      <c r="B38" t="inlineStr">
        <is>
          <t>O000206</t>
        </is>
      </c>
      <c r="C38" s="25" t="n">
        <v>44933</v>
      </c>
      <c r="D38" t="inlineStr">
        <is>
          <t>Home &amp; Kitchen</t>
        </is>
      </c>
      <c r="E38" t="inlineStr">
        <is>
          <t>South</t>
        </is>
      </c>
      <c r="F38" t="inlineStr">
        <is>
          <t>Website</t>
        </is>
      </c>
      <c r="G38" t="inlineStr">
        <is>
          <t>Wrong Item Delivered</t>
        </is>
      </c>
      <c r="H38" t="n">
        <v>1</v>
      </c>
      <c r="I38" t="n">
        <v>953.1</v>
      </c>
    </row>
    <row r="39">
      <c r="A39" t="inlineStr">
        <is>
          <t>RET000035</t>
        </is>
      </c>
      <c r="B39" t="inlineStr">
        <is>
          <t>O000207</t>
        </is>
      </c>
      <c r="C39" s="25" t="n">
        <v>44933</v>
      </c>
      <c r="D39" t="inlineStr">
        <is>
          <t>Fashion</t>
        </is>
      </c>
      <c r="E39" t="inlineStr">
        <is>
          <t>South</t>
        </is>
      </c>
      <c r="F39" t="inlineStr">
        <is>
          <t>Website</t>
        </is>
      </c>
      <c r="G39" t="inlineStr">
        <is>
          <t>Changed Mind</t>
        </is>
      </c>
      <c r="H39" t="n">
        <v>1</v>
      </c>
      <c r="I39" t="n">
        <v>873.05</v>
      </c>
    </row>
    <row r="40">
      <c r="A40" t="inlineStr">
        <is>
          <t>RET000036</t>
        </is>
      </c>
      <c r="B40" t="inlineStr">
        <is>
          <t>O000215</t>
        </is>
      </c>
      <c r="C40" s="25" t="n">
        <v>44933</v>
      </c>
      <c r="D40" t="inlineStr">
        <is>
          <t>Electronics</t>
        </is>
      </c>
      <c r="E40" t="inlineStr">
        <is>
          <t>East</t>
        </is>
      </c>
      <c r="F40" t="inlineStr">
        <is>
          <t>Mobile App</t>
        </is>
      </c>
      <c r="G40" t="inlineStr">
        <is>
          <t>Wrong Item Delivered</t>
        </is>
      </c>
      <c r="H40" t="n">
        <v>1</v>
      </c>
      <c r="I40" t="n">
        <v>13976.1</v>
      </c>
    </row>
    <row r="41">
      <c r="A41" t="inlineStr">
        <is>
          <t>RET000037</t>
        </is>
      </c>
      <c r="B41" t="inlineStr">
        <is>
          <t>O000219</t>
        </is>
      </c>
      <c r="C41" s="25" t="n">
        <v>44933</v>
      </c>
      <c r="D41" t="inlineStr">
        <is>
          <t>Home &amp; Kitchen</t>
        </is>
      </c>
      <c r="E41" t="inlineStr">
        <is>
          <t>West</t>
        </is>
      </c>
      <c r="F41" t="inlineStr">
        <is>
          <t>Marketplace</t>
        </is>
      </c>
      <c r="G41" t="inlineStr">
        <is>
          <t>Changed Mind</t>
        </is>
      </c>
      <c r="H41" t="n">
        <v>1</v>
      </c>
      <c r="I41" t="n">
        <v>1414.55</v>
      </c>
    </row>
    <row r="42">
      <c r="A42" t="inlineStr">
        <is>
          <t>RET000038</t>
        </is>
      </c>
      <c r="B42" t="inlineStr">
        <is>
          <t>O000230</t>
        </is>
      </c>
      <c r="C42" s="25" t="n">
        <v>44934</v>
      </c>
      <c r="D42" t="inlineStr">
        <is>
          <t>Fashion</t>
        </is>
      </c>
      <c r="E42" t="inlineStr">
        <is>
          <t>South</t>
        </is>
      </c>
      <c r="F42" t="inlineStr">
        <is>
          <t>Website</t>
        </is>
      </c>
      <c r="G42" t="inlineStr">
        <is>
          <t>Size/Fit Issue</t>
        </is>
      </c>
      <c r="H42" t="n">
        <v>1</v>
      </c>
      <c r="I42" t="n">
        <v>3267.05</v>
      </c>
    </row>
    <row r="43">
      <c r="A43" t="inlineStr">
        <is>
          <t>RET000039</t>
        </is>
      </c>
      <c r="B43" t="inlineStr">
        <is>
          <t>O000233</t>
        </is>
      </c>
      <c r="C43" s="25" t="n">
        <v>44934</v>
      </c>
      <c r="D43" t="inlineStr">
        <is>
          <t>Books</t>
        </is>
      </c>
      <c r="E43" t="inlineStr">
        <is>
          <t>East</t>
        </is>
      </c>
      <c r="F43" t="inlineStr">
        <is>
          <t>Website</t>
        </is>
      </c>
      <c r="G43" t="inlineStr">
        <is>
          <t>Late Delivery</t>
        </is>
      </c>
      <c r="H43" t="n">
        <v>1</v>
      </c>
      <c r="I43" t="n">
        <v>557.1</v>
      </c>
    </row>
    <row r="44">
      <c r="A44" t="inlineStr">
        <is>
          <t>RET000040</t>
        </is>
      </c>
      <c r="B44" t="inlineStr">
        <is>
          <t>O000234</t>
        </is>
      </c>
      <c r="C44" s="25" t="n">
        <v>44934</v>
      </c>
      <c r="D44" t="inlineStr">
        <is>
          <t>Fashion</t>
        </is>
      </c>
      <c r="E44" t="inlineStr">
        <is>
          <t>Central</t>
        </is>
      </c>
      <c r="F44" t="inlineStr">
        <is>
          <t>Mobile App</t>
        </is>
      </c>
      <c r="G44" t="inlineStr">
        <is>
          <t>Damaged in Transit</t>
        </is>
      </c>
      <c r="H44" t="n">
        <v>2</v>
      </c>
      <c r="I44" t="n">
        <v>2932.2</v>
      </c>
    </row>
    <row r="45">
      <c r="A45" t="inlineStr">
        <is>
          <t>RET000041</t>
        </is>
      </c>
      <c r="B45" t="inlineStr">
        <is>
          <t>O000250</t>
        </is>
      </c>
      <c r="C45" s="25" t="n">
        <v>44934</v>
      </c>
      <c r="D45" t="inlineStr">
        <is>
          <t>Electronics</t>
        </is>
      </c>
      <c r="E45" t="inlineStr">
        <is>
          <t>North</t>
        </is>
      </c>
      <c r="F45" t="inlineStr">
        <is>
          <t>Marketplace</t>
        </is>
      </c>
      <c r="G45" t="inlineStr">
        <is>
          <t>Defective Product</t>
        </is>
      </c>
      <c r="H45" t="n">
        <v>1</v>
      </c>
      <c r="I45" t="n">
        <v>9993.049999999999</v>
      </c>
    </row>
    <row r="46">
      <c r="A46" t="inlineStr">
        <is>
          <t>RET000042</t>
        </is>
      </c>
      <c r="B46" t="inlineStr">
        <is>
          <t>O000251</t>
        </is>
      </c>
      <c r="C46" s="25" t="n">
        <v>44934</v>
      </c>
      <c r="D46" t="inlineStr">
        <is>
          <t>Fashion</t>
        </is>
      </c>
      <c r="E46" t="inlineStr">
        <is>
          <t>West</t>
        </is>
      </c>
      <c r="F46" t="inlineStr">
        <is>
          <t>Website</t>
        </is>
      </c>
      <c r="G46" t="inlineStr">
        <is>
          <t>Changed Mind</t>
        </is>
      </c>
      <c r="H46" t="n">
        <v>1</v>
      </c>
      <c r="I46" t="n">
        <v>781.15</v>
      </c>
    </row>
    <row r="47">
      <c r="A47" t="inlineStr">
        <is>
          <t>RET000043</t>
        </is>
      </c>
      <c r="B47" t="inlineStr">
        <is>
          <t>O000253</t>
        </is>
      </c>
      <c r="C47" s="25" t="n">
        <v>44934</v>
      </c>
      <c r="D47" t="inlineStr">
        <is>
          <t>Beauty</t>
        </is>
      </c>
      <c r="E47" t="inlineStr">
        <is>
          <t>West</t>
        </is>
      </c>
      <c r="F47" t="inlineStr">
        <is>
          <t>Retail Store</t>
        </is>
      </c>
      <c r="G47" t="inlineStr">
        <is>
          <t>Not as Described</t>
        </is>
      </c>
      <c r="H47" t="n">
        <v>1</v>
      </c>
      <c r="I47" t="n">
        <v>179.55</v>
      </c>
    </row>
    <row r="48">
      <c r="A48" t="inlineStr">
        <is>
          <t>RET000044</t>
        </is>
      </c>
      <c r="B48" t="inlineStr">
        <is>
          <t>O000255</t>
        </is>
      </c>
      <c r="C48" s="25" t="n">
        <v>44934</v>
      </c>
      <c r="D48" t="inlineStr">
        <is>
          <t>Fashion</t>
        </is>
      </c>
      <c r="E48" t="inlineStr">
        <is>
          <t>South</t>
        </is>
      </c>
      <c r="F48" t="inlineStr">
        <is>
          <t>Website</t>
        </is>
      </c>
      <c r="G48" t="inlineStr">
        <is>
          <t>Size/Fit Issue</t>
        </is>
      </c>
      <c r="H48" t="n">
        <v>1</v>
      </c>
      <c r="I48" t="n">
        <v>521.1</v>
      </c>
    </row>
    <row r="49">
      <c r="A49" t="inlineStr">
        <is>
          <t>RET000045</t>
        </is>
      </c>
      <c r="B49" t="inlineStr">
        <is>
          <t>O000257</t>
        </is>
      </c>
      <c r="C49" s="25" t="n">
        <v>44934</v>
      </c>
      <c r="D49" t="inlineStr">
        <is>
          <t>Home &amp; Kitchen</t>
        </is>
      </c>
      <c r="E49" t="inlineStr">
        <is>
          <t>East</t>
        </is>
      </c>
      <c r="F49" t="inlineStr">
        <is>
          <t>Marketplace</t>
        </is>
      </c>
      <c r="G49" t="inlineStr">
        <is>
          <t>Not as Described</t>
        </is>
      </c>
      <c r="H49" t="n">
        <v>1</v>
      </c>
      <c r="I49" t="n">
        <v>2213.1</v>
      </c>
    </row>
    <row r="50">
      <c r="A50" t="inlineStr">
        <is>
          <t>RET000046</t>
        </is>
      </c>
      <c r="B50" t="inlineStr">
        <is>
          <t>O000259</t>
        </is>
      </c>
      <c r="C50" s="25" t="n">
        <v>44935</v>
      </c>
      <c r="D50" t="inlineStr">
        <is>
          <t>Electronics</t>
        </is>
      </c>
      <c r="E50" t="inlineStr">
        <is>
          <t>South</t>
        </is>
      </c>
      <c r="F50" t="inlineStr">
        <is>
          <t>Website</t>
        </is>
      </c>
      <c r="G50" t="inlineStr">
        <is>
          <t>Defective Product</t>
        </is>
      </c>
      <c r="H50" t="n">
        <v>1</v>
      </c>
      <c r="I50" t="n">
        <v>1870.55</v>
      </c>
    </row>
    <row r="51">
      <c r="A51" t="inlineStr">
        <is>
          <t>RET000047</t>
        </is>
      </c>
      <c r="B51" t="inlineStr">
        <is>
          <t>O000262</t>
        </is>
      </c>
      <c r="C51" s="25" t="n">
        <v>44935</v>
      </c>
      <c r="D51" t="inlineStr">
        <is>
          <t>Fashion</t>
        </is>
      </c>
      <c r="E51" t="inlineStr">
        <is>
          <t>Central</t>
        </is>
      </c>
      <c r="F51" t="inlineStr">
        <is>
          <t>Website</t>
        </is>
      </c>
      <c r="G51" t="inlineStr">
        <is>
          <t>Wrong Item Delivered</t>
        </is>
      </c>
      <c r="H51" t="n">
        <v>1</v>
      </c>
      <c r="I51" t="n">
        <v>579</v>
      </c>
    </row>
    <row r="52">
      <c r="A52" t="inlineStr">
        <is>
          <t>RET000048</t>
        </is>
      </c>
      <c r="B52" t="inlineStr">
        <is>
          <t>O000263</t>
        </is>
      </c>
      <c r="C52" s="25" t="n">
        <v>44935</v>
      </c>
      <c r="D52" t="inlineStr">
        <is>
          <t>Fashion</t>
        </is>
      </c>
      <c r="E52" t="inlineStr">
        <is>
          <t>West</t>
        </is>
      </c>
      <c r="F52" t="inlineStr">
        <is>
          <t>Marketplace</t>
        </is>
      </c>
      <c r="G52" t="inlineStr">
        <is>
          <t>Size/Fit Issue</t>
        </is>
      </c>
      <c r="H52" t="n">
        <v>1</v>
      </c>
      <c r="I52" t="n">
        <v>2557.65</v>
      </c>
    </row>
    <row r="53">
      <c r="A53" t="inlineStr">
        <is>
          <t>RET000049</t>
        </is>
      </c>
      <c r="B53" t="inlineStr">
        <is>
          <t>O000270</t>
        </is>
      </c>
      <c r="C53" s="25" t="n">
        <v>44935</v>
      </c>
      <c r="D53" t="inlineStr">
        <is>
          <t>Home &amp; Kitchen</t>
        </is>
      </c>
      <c r="E53" t="inlineStr">
        <is>
          <t>East</t>
        </is>
      </c>
      <c r="F53" t="inlineStr">
        <is>
          <t>Website</t>
        </is>
      </c>
      <c r="G53" t="inlineStr">
        <is>
          <t>Not Specified</t>
        </is>
      </c>
      <c r="H53" t="n">
        <v>1</v>
      </c>
      <c r="I53" t="n">
        <v>1835.1</v>
      </c>
    </row>
    <row r="54">
      <c r="A54" t="inlineStr">
        <is>
          <t>RET000050</t>
        </is>
      </c>
      <c r="B54" t="inlineStr">
        <is>
          <t>O000275</t>
        </is>
      </c>
      <c r="C54" s="25" t="n">
        <v>44935</v>
      </c>
      <c r="D54" t="inlineStr">
        <is>
          <t>Beauty</t>
        </is>
      </c>
      <c r="E54" t="inlineStr">
        <is>
          <t>East</t>
        </is>
      </c>
      <c r="F54" t="inlineStr">
        <is>
          <t>Website</t>
        </is>
      </c>
      <c r="G54" t="inlineStr">
        <is>
          <t>Defective Product</t>
        </is>
      </c>
      <c r="H54" t="n">
        <v>1</v>
      </c>
      <c r="I54" t="n">
        <v>296.1</v>
      </c>
    </row>
    <row r="55">
      <c r="A55" t="inlineStr">
        <is>
          <t>RET000051</t>
        </is>
      </c>
      <c r="B55" t="inlineStr">
        <is>
          <t>O000280</t>
        </is>
      </c>
      <c r="C55" s="25" t="n">
        <v>44935</v>
      </c>
      <c r="D55" t="inlineStr">
        <is>
          <t>Home &amp; Kitchen</t>
        </is>
      </c>
      <c r="E55" t="inlineStr">
        <is>
          <t>West</t>
        </is>
      </c>
      <c r="F55" t="inlineStr">
        <is>
          <t>Website</t>
        </is>
      </c>
      <c r="G55" t="inlineStr">
        <is>
          <t>Not as Described</t>
        </is>
      </c>
      <c r="H55" t="n">
        <v>1</v>
      </c>
      <c r="I55" t="n">
        <v>1597.15</v>
      </c>
    </row>
    <row r="56">
      <c r="A56" t="inlineStr">
        <is>
          <t>RET000052</t>
        </is>
      </c>
      <c r="B56" t="inlineStr">
        <is>
          <t>O000297</t>
        </is>
      </c>
      <c r="C56" s="25" t="n">
        <v>44936</v>
      </c>
      <c r="D56" t="inlineStr">
        <is>
          <t>Fashion</t>
        </is>
      </c>
      <c r="E56" t="inlineStr">
        <is>
          <t>South</t>
        </is>
      </c>
      <c r="F56" t="inlineStr">
        <is>
          <t>Mobile App</t>
        </is>
      </c>
      <c r="G56" t="inlineStr">
        <is>
          <t>Changed Mind</t>
        </is>
      </c>
      <c r="H56" t="n">
        <v>1</v>
      </c>
      <c r="I56" t="n">
        <v>1016.1</v>
      </c>
    </row>
    <row r="57">
      <c r="A57" t="inlineStr">
        <is>
          <t>RET000053</t>
        </is>
      </c>
      <c r="B57" t="inlineStr">
        <is>
          <t>O000300</t>
        </is>
      </c>
      <c r="C57" s="25" t="n">
        <v>44936</v>
      </c>
      <c r="D57" t="inlineStr">
        <is>
          <t>Fashion</t>
        </is>
      </c>
      <c r="E57" t="inlineStr">
        <is>
          <t>North</t>
        </is>
      </c>
      <c r="F57" t="inlineStr">
        <is>
          <t>Website</t>
        </is>
      </c>
      <c r="G57" t="inlineStr">
        <is>
          <t>Defective Product</t>
        </is>
      </c>
      <c r="H57" t="n">
        <v>1</v>
      </c>
      <c r="I57" t="n">
        <v>1265.65</v>
      </c>
    </row>
    <row r="58">
      <c r="A58" t="inlineStr">
        <is>
          <t>RET000054</t>
        </is>
      </c>
      <c r="B58" t="inlineStr">
        <is>
          <t>O000313</t>
        </is>
      </c>
      <c r="C58" s="25" t="n">
        <v>44936</v>
      </c>
      <c r="D58" t="inlineStr">
        <is>
          <t>Fashion</t>
        </is>
      </c>
      <c r="E58" t="inlineStr">
        <is>
          <t>Central</t>
        </is>
      </c>
      <c r="F58" t="inlineStr">
        <is>
          <t>Mobile App</t>
        </is>
      </c>
      <c r="G58" t="inlineStr">
        <is>
          <t>Changed Mind</t>
        </is>
      </c>
      <c r="H58" t="n">
        <v>1</v>
      </c>
      <c r="I58" t="n">
        <v>449</v>
      </c>
    </row>
    <row r="59">
      <c r="A59" t="inlineStr">
        <is>
          <t>RET000055</t>
        </is>
      </c>
      <c r="B59" t="inlineStr">
        <is>
          <t>O000315</t>
        </is>
      </c>
      <c r="C59" s="25" t="n">
        <v>44937</v>
      </c>
      <c r="D59" t="inlineStr">
        <is>
          <t>Sports</t>
        </is>
      </c>
      <c r="E59" t="inlineStr">
        <is>
          <t>South</t>
        </is>
      </c>
      <c r="F59" t="inlineStr">
        <is>
          <t>Marketplace</t>
        </is>
      </c>
      <c r="G59" t="inlineStr">
        <is>
          <t>Size/Fit Issue</t>
        </is>
      </c>
      <c r="H59" t="n">
        <v>1</v>
      </c>
      <c r="I59" t="n">
        <v>656.1</v>
      </c>
    </row>
    <row r="60">
      <c r="A60" t="inlineStr">
        <is>
          <t>RET000056</t>
        </is>
      </c>
      <c r="B60" t="inlineStr">
        <is>
          <t>O000320</t>
        </is>
      </c>
      <c r="C60" s="25" t="n">
        <v>44937</v>
      </c>
      <c r="D60" t="inlineStr">
        <is>
          <t>Grocery</t>
        </is>
      </c>
      <c r="E60" t="inlineStr">
        <is>
          <t>East</t>
        </is>
      </c>
      <c r="F60" t="inlineStr">
        <is>
          <t>Retail Store</t>
        </is>
      </c>
      <c r="G60" t="inlineStr">
        <is>
          <t>Size/Fit Issue</t>
        </is>
      </c>
      <c r="H60" t="n">
        <v>2</v>
      </c>
      <c r="I60" t="n">
        <v>682.1</v>
      </c>
    </row>
    <row r="61">
      <c r="A61" t="inlineStr">
        <is>
          <t>RET000057</t>
        </is>
      </c>
      <c r="B61" t="inlineStr">
        <is>
          <t>O000331</t>
        </is>
      </c>
      <c r="C61" s="25" t="n">
        <v>44937</v>
      </c>
      <c r="D61" t="inlineStr">
        <is>
          <t>Fashion</t>
        </is>
      </c>
      <c r="E61" t="inlineStr">
        <is>
          <t>South</t>
        </is>
      </c>
      <c r="F61" t="inlineStr">
        <is>
          <t>Marketplace</t>
        </is>
      </c>
      <c r="G61" t="inlineStr">
        <is>
          <t>Wrong Item Delivered</t>
        </is>
      </c>
      <c r="H61" t="n">
        <v>1</v>
      </c>
      <c r="I61" t="n">
        <v>903.2</v>
      </c>
    </row>
    <row r="62">
      <c r="A62" t="inlineStr">
        <is>
          <t>RET000058</t>
        </is>
      </c>
      <c r="B62" t="inlineStr">
        <is>
          <t>O000344</t>
        </is>
      </c>
      <c r="C62" s="25" t="n">
        <v>44937</v>
      </c>
      <c r="D62" t="inlineStr">
        <is>
          <t>Books</t>
        </is>
      </c>
      <c r="E62" t="inlineStr">
        <is>
          <t>South</t>
        </is>
      </c>
      <c r="F62" t="inlineStr">
        <is>
          <t>Website</t>
        </is>
      </c>
      <c r="G62" t="inlineStr">
        <is>
          <t>Wrong Item Delivered</t>
        </is>
      </c>
      <c r="H62" t="n">
        <v>1</v>
      </c>
      <c r="I62" t="n">
        <v>493.05</v>
      </c>
    </row>
    <row r="63">
      <c r="A63" t="inlineStr">
        <is>
          <t>RET000059</t>
        </is>
      </c>
      <c r="B63" t="inlineStr">
        <is>
          <t>O000355</t>
        </is>
      </c>
      <c r="C63" s="25" t="n">
        <v>44938</v>
      </c>
      <c r="D63" t="inlineStr">
        <is>
          <t>Fashion</t>
        </is>
      </c>
      <c r="E63" t="inlineStr">
        <is>
          <t>South</t>
        </is>
      </c>
      <c r="F63" t="inlineStr">
        <is>
          <t>Mobile App</t>
        </is>
      </c>
      <c r="G63" t="inlineStr">
        <is>
          <t>Damaged in Transit</t>
        </is>
      </c>
      <c r="H63" t="n">
        <v>1</v>
      </c>
      <c r="I63" t="n">
        <v>1016.1</v>
      </c>
    </row>
    <row r="64">
      <c r="A64" t="inlineStr">
        <is>
          <t>RET000060</t>
        </is>
      </c>
      <c r="B64" t="inlineStr">
        <is>
          <t>O000364</t>
        </is>
      </c>
      <c r="C64" s="25" t="n">
        <v>44938</v>
      </c>
      <c r="D64" t="inlineStr">
        <is>
          <t>Fashion</t>
        </is>
      </c>
      <c r="E64" t="inlineStr">
        <is>
          <t>East</t>
        </is>
      </c>
      <c r="F64" t="inlineStr">
        <is>
          <t>Website</t>
        </is>
      </c>
      <c r="G64" t="inlineStr">
        <is>
          <t>Size/Fit Issue</t>
        </is>
      </c>
      <c r="H64" t="n">
        <v>1</v>
      </c>
      <c r="I64" t="n">
        <v>2708.1</v>
      </c>
    </row>
    <row r="65">
      <c r="A65" t="inlineStr">
        <is>
          <t>RET000061</t>
        </is>
      </c>
      <c r="B65" t="inlineStr">
        <is>
          <t>O000365</t>
        </is>
      </c>
      <c r="C65" s="25" t="n">
        <v>44938</v>
      </c>
      <c r="D65" t="inlineStr">
        <is>
          <t>Grocery</t>
        </is>
      </c>
      <c r="E65" t="inlineStr">
        <is>
          <t>South</t>
        </is>
      </c>
      <c r="F65" t="inlineStr">
        <is>
          <t>Marketplace</t>
        </is>
      </c>
      <c r="G65" t="inlineStr">
        <is>
          <t>Size/Fit Issue</t>
        </is>
      </c>
      <c r="H65" t="n">
        <v>2</v>
      </c>
      <c r="I65" t="n">
        <v>1318</v>
      </c>
    </row>
    <row r="66">
      <c r="A66" t="inlineStr">
        <is>
          <t>RET000062</t>
        </is>
      </c>
      <c r="B66" t="inlineStr">
        <is>
          <t>O000395</t>
        </is>
      </c>
      <c r="C66" s="25" t="n">
        <v>44939</v>
      </c>
      <c r="D66" t="inlineStr">
        <is>
          <t>Fashion</t>
        </is>
      </c>
      <c r="E66" t="inlineStr">
        <is>
          <t>East</t>
        </is>
      </c>
      <c r="F66" t="inlineStr">
        <is>
          <t>Marketplace</t>
        </is>
      </c>
      <c r="G66" t="inlineStr">
        <is>
          <t>Late Delivery</t>
        </is>
      </c>
      <c r="H66" t="n">
        <v>1</v>
      </c>
      <c r="I66" t="n">
        <v>1043.1</v>
      </c>
    </row>
    <row r="67">
      <c r="A67" t="inlineStr">
        <is>
          <t>RET000063</t>
        </is>
      </c>
      <c r="B67" t="inlineStr">
        <is>
          <t>O000408</t>
        </is>
      </c>
      <c r="C67" s="25" t="n">
        <v>44940</v>
      </c>
      <c r="D67" t="inlineStr">
        <is>
          <t>Fashion</t>
        </is>
      </c>
      <c r="E67" t="inlineStr">
        <is>
          <t>South</t>
        </is>
      </c>
      <c r="F67" t="inlineStr">
        <is>
          <t>Mobile App</t>
        </is>
      </c>
      <c r="G67" t="inlineStr">
        <is>
          <t>Size/Fit Issue</t>
        </is>
      </c>
      <c r="H67" t="n">
        <v>1</v>
      </c>
      <c r="I67" t="n">
        <v>2226.15</v>
      </c>
    </row>
    <row r="68">
      <c r="A68" t="inlineStr">
        <is>
          <t>RET000064</t>
        </is>
      </c>
      <c r="B68" t="inlineStr">
        <is>
          <t>O000410</t>
        </is>
      </c>
      <c r="C68" s="25" t="n">
        <v>44940</v>
      </c>
      <c r="D68" t="inlineStr">
        <is>
          <t>Fashion</t>
        </is>
      </c>
      <c r="E68" t="inlineStr">
        <is>
          <t>North</t>
        </is>
      </c>
      <c r="F68" t="inlineStr">
        <is>
          <t>Marketplace</t>
        </is>
      </c>
      <c r="G68" t="inlineStr">
        <is>
          <t>Size/Fit Issue</t>
        </is>
      </c>
      <c r="H68" t="n">
        <v>1</v>
      </c>
      <c r="I68" t="n">
        <v>1340.1</v>
      </c>
    </row>
    <row r="69">
      <c r="A69" t="inlineStr">
        <is>
          <t>RET000065</t>
        </is>
      </c>
      <c r="B69" t="inlineStr">
        <is>
          <t>O000413</t>
        </is>
      </c>
      <c r="C69" s="25" t="n">
        <v>44940</v>
      </c>
      <c r="D69" t="inlineStr">
        <is>
          <t>Beauty</t>
        </is>
      </c>
      <c r="E69" t="inlineStr">
        <is>
          <t>East</t>
        </is>
      </c>
      <c r="F69" t="inlineStr">
        <is>
          <t>Website</t>
        </is>
      </c>
      <c r="G69" t="inlineStr">
        <is>
          <t>Changed Mind</t>
        </is>
      </c>
      <c r="H69" t="n">
        <v>1</v>
      </c>
      <c r="I69" t="n">
        <v>588.05</v>
      </c>
    </row>
    <row r="70">
      <c r="A70" t="inlineStr">
        <is>
          <t>RET000066</t>
        </is>
      </c>
      <c r="B70" t="inlineStr">
        <is>
          <t>O000416</t>
        </is>
      </c>
      <c r="C70" s="25" t="n">
        <v>44940</v>
      </c>
      <c r="D70" t="inlineStr">
        <is>
          <t>Books</t>
        </is>
      </c>
      <c r="E70" t="inlineStr">
        <is>
          <t>South</t>
        </is>
      </c>
      <c r="F70" t="inlineStr">
        <is>
          <t>Website</t>
        </is>
      </c>
      <c r="G70" t="inlineStr">
        <is>
          <t>Not as Described</t>
        </is>
      </c>
      <c r="H70" t="n">
        <v>1</v>
      </c>
      <c r="I70" t="n">
        <v>521.55</v>
      </c>
    </row>
    <row r="71">
      <c r="A71" t="inlineStr">
        <is>
          <t>RET000067</t>
        </is>
      </c>
      <c r="B71" t="inlineStr">
        <is>
          <t>O000425</t>
        </is>
      </c>
      <c r="C71" s="25" t="n">
        <v>44940</v>
      </c>
      <c r="D71" t="inlineStr">
        <is>
          <t>Electronics</t>
        </is>
      </c>
      <c r="E71" t="inlineStr">
        <is>
          <t>North</t>
        </is>
      </c>
      <c r="F71" t="inlineStr">
        <is>
          <t>Mobile App</t>
        </is>
      </c>
      <c r="G71" t="inlineStr">
        <is>
          <t>Defective Product</t>
        </is>
      </c>
      <c r="H71" t="n">
        <v>2</v>
      </c>
      <c r="I71" t="n">
        <v>16018.2</v>
      </c>
    </row>
    <row r="72">
      <c r="A72" t="inlineStr">
        <is>
          <t>RET000068</t>
        </is>
      </c>
      <c r="B72" t="inlineStr">
        <is>
          <t>O000431</t>
        </is>
      </c>
      <c r="C72" s="25" t="n">
        <v>44940</v>
      </c>
      <c r="D72" t="inlineStr">
        <is>
          <t>Fashion</t>
        </is>
      </c>
      <c r="E72" t="inlineStr">
        <is>
          <t>East</t>
        </is>
      </c>
      <c r="F72" t="inlineStr">
        <is>
          <t>Mobile App</t>
        </is>
      </c>
      <c r="G72" t="inlineStr">
        <is>
          <t>Size/Fit Issue</t>
        </is>
      </c>
      <c r="H72" t="n">
        <v>2</v>
      </c>
      <c r="I72" t="n">
        <v>6509.3</v>
      </c>
    </row>
    <row r="73">
      <c r="A73" t="inlineStr">
        <is>
          <t>RET000069</t>
        </is>
      </c>
      <c r="B73" t="inlineStr">
        <is>
          <t>O000437</t>
        </is>
      </c>
      <c r="C73" s="25" t="n">
        <v>44940</v>
      </c>
      <c r="D73" t="inlineStr">
        <is>
          <t>Electronics</t>
        </is>
      </c>
      <c r="E73" t="inlineStr">
        <is>
          <t>South</t>
        </is>
      </c>
      <c r="F73" t="inlineStr">
        <is>
          <t>Mobile App</t>
        </is>
      </c>
      <c r="G73" t="inlineStr">
        <is>
          <t>Not as Described</t>
        </is>
      </c>
      <c r="H73" t="n">
        <v>1</v>
      </c>
      <c r="I73" t="n">
        <v>6047.1</v>
      </c>
    </row>
    <row r="74">
      <c r="A74" t="inlineStr">
        <is>
          <t>RET000070</t>
        </is>
      </c>
      <c r="B74" t="inlineStr">
        <is>
          <t>O000438</t>
        </is>
      </c>
      <c r="C74" s="25" t="n">
        <v>44940</v>
      </c>
      <c r="D74" t="inlineStr">
        <is>
          <t>Sports</t>
        </is>
      </c>
      <c r="E74" t="inlineStr">
        <is>
          <t>North</t>
        </is>
      </c>
      <c r="F74" t="inlineStr">
        <is>
          <t>Marketplace</t>
        </is>
      </c>
      <c r="G74" t="inlineStr">
        <is>
          <t>Late Delivery</t>
        </is>
      </c>
      <c r="H74" t="n">
        <v>1</v>
      </c>
      <c r="I74" t="n">
        <v>729</v>
      </c>
    </row>
    <row r="75">
      <c r="A75" t="inlineStr">
        <is>
          <t>RET000071</t>
        </is>
      </c>
      <c r="B75" t="inlineStr">
        <is>
          <t>O000439</t>
        </is>
      </c>
      <c r="C75" s="25" t="n">
        <v>44941</v>
      </c>
      <c r="D75" t="inlineStr">
        <is>
          <t>Electronics</t>
        </is>
      </c>
      <c r="E75" t="inlineStr">
        <is>
          <t>East</t>
        </is>
      </c>
      <c r="F75" t="inlineStr">
        <is>
          <t>Mobile App</t>
        </is>
      </c>
      <c r="G75" t="inlineStr">
        <is>
          <t>Damaged in Transit</t>
        </is>
      </c>
      <c r="H75" t="n">
        <v>2</v>
      </c>
      <c r="I75" t="n">
        <v>33191.1</v>
      </c>
    </row>
    <row r="76">
      <c r="A76" t="inlineStr">
        <is>
          <t>RET000072</t>
        </is>
      </c>
      <c r="B76" t="inlineStr">
        <is>
          <t>O000442</t>
        </is>
      </c>
      <c r="C76" s="25" t="n">
        <v>44941</v>
      </c>
      <c r="D76" t="inlineStr">
        <is>
          <t>Home &amp; Kitchen</t>
        </is>
      </c>
      <c r="E76" t="inlineStr">
        <is>
          <t>North</t>
        </is>
      </c>
      <c r="F76" t="inlineStr">
        <is>
          <t>Website</t>
        </is>
      </c>
      <c r="G76" t="inlineStr">
        <is>
          <t>Wrong Item Delivered</t>
        </is>
      </c>
      <c r="H76" t="n">
        <v>2</v>
      </c>
      <c r="I76" t="n">
        <v>568.1</v>
      </c>
    </row>
    <row r="77">
      <c r="A77" t="inlineStr">
        <is>
          <t>RET000073</t>
        </is>
      </c>
      <c r="B77" t="inlineStr">
        <is>
          <t>O000446</t>
        </is>
      </c>
      <c r="C77" s="25" t="n">
        <v>44941</v>
      </c>
      <c r="D77" t="inlineStr">
        <is>
          <t>Home &amp; Kitchen</t>
        </is>
      </c>
      <c r="E77" t="inlineStr">
        <is>
          <t>Central</t>
        </is>
      </c>
      <c r="F77" t="inlineStr">
        <is>
          <t>Marketplace</t>
        </is>
      </c>
      <c r="G77" t="inlineStr">
        <is>
          <t>Defective Product</t>
        </is>
      </c>
      <c r="H77" t="n">
        <v>1</v>
      </c>
      <c r="I77" t="n">
        <v>284.05</v>
      </c>
    </row>
    <row r="78">
      <c r="A78" t="inlineStr">
        <is>
          <t>RET000074</t>
        </is>
      </c>
      <c r="B78" t="inlineStr">
        <is>
          <t>O000463</t>
        </is>
      </c>
      <c r="C78" s="25" t="n">
        <v>44941</v>
      </c>
      <c r="D78" t="inlineStr">
        <is>
          <t>Fashion</t>
        </is>
      </c>
      <c r="E78" t="inlineStr">
        <is>
          <t>South</t>
        </is>
      </c>
      <c r="F78" t="inlineStr">
        <is>
          <t>Website</t>
        </is>
      </c>
      <c r="G78" t="inlineStr">
        <is>
          <t>Late Delivery</t>
        </is>
      </c>
      <c r="H78" t="n">
        <v>1</v>
      </c>
      <c r="I78" t="n">
        <v>1384.65</v>
      </c>
    </row>
    <row r="79">
      <c r="A79" t="inlineStr">
        <is>
          <t>RET000075</t>
        </is>
      </c>
      <c r="B79" t="inlineStr">
        <is>
          <t>O000466</t>
        </is>
      </c>
      <c r="C79" s="25" t="n">
        <v>44941</v>
      </c>
      <c r="D79" t="inlineStr">
        <is>
          <t>Fashion</t>
        </is>
      </c>
      <c r="E79" t="inlineStr">
        <is>
          <t>South</t>
        </is>
      </c>
      <c r="F79" t="inlineStr">
        <is>
          <t>Mobile App</t>
        </is>
      </c>
      <c r="G79" t="inlineStr">
        <is>
          <t>Damaged in Transit</t>
        </is>
      </c>
      <c r="H79" t="n">
        <v>1</v>
      </c>
      <c r="I79" t="n">
        <v>1016.1</v>
      </c>
    </row>
    <row r="80">
      <c r="A80" t="inlineStr">
        <is>
          <t>RET000076</t>
        </is>
      </c>
      <c r="B80" t="inlineStr">
        <is>
          <t>O000467</t>
        </is>
      </c>
      <c r="C80" s="25" t="n">
        <v>44941</v>
      </c>
      <c r="D80" t="inlineStr">
        <is>
          <t>Fashion</t>
        </is>
      </c>
      <c r="E80" t="inlineStr">
        <is>
          <t>South</t>
        </is>
      </c>
      <c r="F80" t="inlineStr">
        <is>
          <t>Retail Store</t>
        </is>
      </c>
      <c r="G80" t="inlineStr">
        <is>
          <t>Late Delivery</t>
        </is>
      </c>
      <c r="H80" t="n">
        <v>1</v>
      </c>
      <c r="I80" t="n">
        <v>1129</v>
      </c>
    </row>
    <row r="81">
      <c r="A81" t="inlineStr">
        <is>
          <t>RET000077</t>
        </is>
      </c>
      <c r="B81" t="inlineStr">
        <is>
          <t>O000467</t>
        </is>
      </c>
      <c r="C81" s="25" t="n">
        <v>44941</v>
      </c>
      <c r="D81" t="inlineStr">
        <is>
          <t>Books</t>
        </is>
      </c>
      <c r="E81" t="inlineStr">
        <is>
          <t>South</t>
        </is>
      </c>
      <c r="F81" t="inlineStr">
        <is>
          <t>Retail Store</t>
        </is>
      </c>
      <c r="G81" t="inlineStr">
        <is>
          <t>Late Delivery</t>
        </is>
      </c>
      <c r="H81" t="n">
        <v>1</v>
      </c>
      <c r="I81" t="n">
        <v>588.05</v>
      </c>
    </row>
    <row r="82">
      <c r="A82" t="inlineStr">
        <is>
          <t>RET000078</t>
        </is>
      </c>
      <c r="B82" t="inlineStr">
        <is>
          <t>O000482</t>
        </is>
      </c>
      <c r="C82" s="25" t="n">
        <v>44942</v>
      </c>
      <c r="D82" t="inlineStr">
        <is>
          <t>Beauty</t>
        </is>
      </c>
      <c r="E82" t="inlineStr">
        <is>
          <t>East</t>
        </is>
      </c>
      <c r="F82" t="inlineStr">
        <is>
          <t>Website</t>
        </is>
      </c>
      <c r="G82" t="inlineStr">
        <is>
          <t>Not as Described</t>
        </is>
      </c>
      <c r="H82" t="n">
        <v>1</v>
      </c>
      <c r="I82" t="n">
        <v>998.1</v>
      </c>
    </row>
    <row r="83">
      <c r="A83" t="inlineStr">
        <is>
          <t>RET000079</t>
        </is>
      </c>
      <c r="B83" t="inlineStr">
        <is>
          <t>O000498</t>
        </is>
      </c>
      <c r="C83" s="25" t="n">
        <v>44943</v>
      </c>
      <c r="D83" t="inlineStr">
        <is>
          <t>Home &amp; Kitchen</t>
        </is>
      </c>
      <c r="E83" t="inlineStr">
        <is>
          <t>South</t>
        </is>
      </c>
      <c r="F83" t="inlineStr">
        <is>
          <t>Website</t>
        </is>
      </c>
      <c r="G83" t="inlineStr">
        <is>
          <t>Damaged in Transit</t>
        </is>
      </c>
      <c r="H83" t="n">
        <v>1</v>
      </c>
      <c r="I83" t="n">
        <v>1937.05</v>
      </c>
    </row>
    <row r="84">
      <c r="A84" t="inlineStr">
        <is>
          <t>RET000080</t>
        </is>
      </c>
      <c r="B84" t="inlineStr">
        <is>
          <t>O000502</t>
        </is>
      </c>
      <c r="C84" s="25" t="n">
        <v>44943</v>
      </c>
      <c r="D84" t="inlineStr">
        <is>
          <t>Fashion</t>
        </is>
      </c>
      <c r="E84" t="inlineStr">
        <is>
          <t>West</t>
        </is>
      </c>
      <c r="F84" t="inlineStr">
        <is>
          <t>Website</t>
        </is>
      </c>
      <c r="G84" t="inlineStr">
        <is>
          <t>Late Delivery</t>
        </is>
      </c>
      <c r="H84" t="n">
        <v>1</v>
      </c>
      <c r="I84" t="n">
        <v>1414.55</v>
      </c>
    </row>
    <row r="85">
      <c r="A85" t="inlineStr">
        <is>
          <t>RET000081</t>
        </is>
      </c>
      <c r="B85" t="inlineStr">
        <is>
          <t>O000509</t>
        </is>
      </c>
      <c r="C85" s="25" t="n">
        <v>44943</v>
      </c>
      <c r="D85" t="inlineStr">
        <is>
          <t>Beauty</t>
        </is>
      </c>
      <c r="E85" t="inlineStr">
        <is>
          <t>South</t>
        </is>
      </c>
      <c r="F85" t="inlineStr">
        <is>
          <t>Marketplace</t>
        </is>
      </c>
      <c r="G85" t="inlineStr">
        <is>
          <t>Defective Product</t>
        </is>
      </c>
      <c r="H85" t="n">
        <v>1</v>
      </c>
      <c r="I85" t="n">
        <v>557.1</v>
      </c>
    </row>
    <row r="86">
      <c r="A86" t="inlineStr">
        <is>
          <t>RET000082</t>
        </is>
      </c>
      <c r="B86" t="inlineStr">
        <is>
          <t>O000513</t>
        </is>
      </c>
      <c r="C86" s="25" t="n">
        <v>44943</v>
      </c>
      <c r="D86" t="inlineStr">
        <is>
          <t>Sports</t>
        </is>
      </c>
      <c r="E86" t="inlineStr">
        <is>
          <t>West</t>
        </is>
      </c>
      <c r="F86" t="inlineStr">
        <is>
          <t>Website</t>
        </is>
      </c>
      <c r="G86" t="inlineStr">
        <is>
          <t>Defective Product</t>
        </is>
      </c>
      <c r="H86" t="n">
        <v>1</v>
      </c>
      <c r="I86" t="n">
        <v>692.55</v>
      </c>
    </row>
    <row r="87">
      <c r="A87" t="inlineStr">
        <is>
          <t>RET000083</t>
        </is>
      </c>
      <c r="B87" t="inlineStr">
        <is>
          <t>O000530</t>
        </is>
      </c>
      <c r="C87" s="25" t="n">
        <v>44944</v>
      </c>
      <c r="D87" t="inlineStr">
        <is>
          <t>Sports</t>
        </is>
      </c>
      <c r="E87" t="inlineStr">
        <is>
          <t>East</t>
        </is>
      </c>
      <c r="F87" t="inlineStr">
        <is>
          <t>Website</t>
        </is>
      </c>
      <c r="G87" t="inlineStr">
        <is>
          <t>Defective Product</t>
        </is>
      </c>
      <c r="H87" t="n">
        <v>1</v>
      </c>
      <c r="I87" t="n">
        <v>1277.1</v>
      </c>
    </row>
    <row r="88">
      <c r="A88" t="inlineStr">
        <is>
          <t>RET000084</t>
        </is>
      </c>
      <c r="B88" t="inlineStr">
        <is>
          <t>O000545</t>
        </is>
      </c>
      <c r="C88" s="25" t="n">
        <v>44944</v>
      </c>
      <c r="D88" t="inlineStr">
        <is>
          <t>Fashion</t>
        </is>
      </c>
      <c r="E88" t="inlineStr">
        <is>
          <t>East</t>
        </is>
      </c>
      <c r="F88" t="inlineStr">
        <is>
          <t>Mobile App</t>
        </is>
      </c>
      <c r="G88" t="inlineStr">
        <is>
          <t>Defective Product</t>
        </is>
      </c>
      <c r="H88" t="n">
        <v>1</v>
      </c>
      <c r="I88" t="n">
        <v>492.15</v>
      </c>
    </row>
    <row r="89">
      <c r="A89" t="inlineStr">
        <is>
          <t>RET000085</t>
        </is>
      </c>
      <c r="B89" t="inlineStr">
        <is>
          <t>O000558</t>
        </is>
      </c>
      <c r="C89" s="25" t="n">
        <v>44945</v>
      </c>
      <c r="D89" t="inlineStr">
        <is>
          <t>Fashion</t>
        </is>
      </c>
      <c r="E89" t="inlineStr">
        <is>
          <t>Central</t>
        </is>
      </c>
      <c r="F89" t="inlineStr">
        <is>
          <t>Retail Store</t>
        </is>
      </c>
      <c r="G89" t="inlineStr">
        <is>
          <t>Size/Fit Issue</t>
        </is>
      </c>
      <c r="H89" t="n">
        <v>1</v>
      </c>
      <c r="I89" t="n">
        <v>1129</v>
      </c>
    </row>
    <row r="90">
      <c r="A90" t="inlineStr">
        <is>
          <t>RET000086</t>
        </is>
      </c>
      <c r="B90" t="inlineStr">
        <is>
          <t>O000575</t>
        </is>
      </c>
      <c r="C90" s="25" t="n">
        <v>44945</v>
      </c>
      <c r="D90" t="inlineStr">
        <is>
          <t>Sports</t>
        </is>
      </c>
      <c r="E90" t="inlineStr">
        <is>
          <t>North</t>
        </is>
      </c>
      <c r="F90" t="inlineStr">
        <is>
          <t>Website</t>
        </is>
      </c>
      <c r="G90" t="inlineStr">
        <is>
          <t>Changed Mind</t>
        </is>
      </c>
      <c r="H90" t="n">
        <v>1</v>
      </c>
      <c r="I90" t="n">
        <v>4673.05</v>
      </c>
    </row>
    <row r="91">
      <c r="A91" t="inlineStr">
        <is>
          <t>RET000087</t>
        </is>
      </c>
      <c r="B91" t="inlineStr">
        <is>
          <t>O000578</t>
        </is>
      </c>
      <c r="C91" s="25" t="n">
        <v>44945</v>
      </c>
      <c r="D91" t="inlineStr">
        <is>
          <t>Fashion</t>
        </is>
      </c>
      <c r="E91" t="inlineStr">
        <is>
          <t>South</t>
        </is>
      </c>
      <c r="F91" t="inlineStr">
        <is>
          <t>Website</t>
        </is>
      </c>
      <c r="G91" t="inlineStr">
        <is>
          <t>Changed Mind</t>
        </is>
      </c>
      <c r="H91" t="n">
        <v>1</v>
      </c>
      <c r="I91" t="n">
        <v>2488.05</v>
      </c>
    </row>
    <row r="92">
      <c r="A92" t="inlineStr">
        <is>
          <t>RET000088</t>
        </is>
      </c>
      <c r="B92" t="inlineStr">
        <is>
          <t>O000583</t>
        </is>
      </c>
      <c r="C92" s="25" t="n">
        <v>44946</v>
      </c>
      <c r="D92" t="inlineStr">
        <is>
          <t>Electronics</t>
        </is>
      </c>
      <c r="E92" t="inlineStr">
        <is>
          <t>South</t>
        </is>
      </c>
      <c r="F92" t="inlineStr">
        <is>
          <t>Marketplace</t>
        </is>
      </c>
      <c r="G92" t="inlineStr">
        <is>
          <t>Defective Product</t>
        </is>
      </c>
      <c r="H92" t="n">
        <v>1</v>
      </c>
      <c r="I92" t="n">
        <v>14848.65</v>
      </c>
    </row>
    <row r="93">
      <c r="A93" t="inlineStr">
        <is>
          <t>RET000089</t>
        </is>
      </c>
      <c r="B93" t="inlineStr">
        <is>
          <t>O000593</t>
        </is>
      </c>
      <c r="C93" s="25" t="n">
        <v>44946</v>
      </c>
      <c r="D93" t="inlineStr">
        <is>
          <t>Fashion</t>
        </is>
      </c>
      <c r="E93" t="inlineStr">
        <is>
          <t>North</t>
        </is>
      </c>
      <c r="F93" t="inlineStr">
        <is>
          <t>Mobile App</t>
        </is>
      </c>
      <c r="G93" t="inlineStr">
        <is>
          <t>Not as Described</t>
        </is>
      </c>
      <c r="H93" t="n">
        <v>1</v>
      </c>
      <c r="I93" t="n">
        <v>1072.55</v>
      </c>
    </row>
    <row r="94">
      <c r="A94" t="inlineStr">
        <is>
          <t>RET000090</t>
        </is>
      </c>
      <c r="B94" t="inlineStr">
        <is>
          <t>O000597</t>
        </is>
      </c>
      <c r="C94" s="25" t="n">
        <v>44946</v>
      </c>
      <c r="D94" t="inlineStr">
        <is>
          <t>Fashion</t>
        </is>
      </c>
      <c r="E94" t="inlineStr">
        <is>
          <t>North</t>
        </is>
      </c>
      <c r="F94" t="inlineStr">
        <is>
          <t>Website</t>
        </is>
      </c>
      <c r="G94" t="inlineStr">
        <is>
          <t>Size/Fit Issue</t>
        </is>
      </c>
      <c r="H94" t="n">
        <v>1</v>
      </c>
      <c r="I94" t="n">
        <v>1509.55</v>
      </c>
    </row>
    <row r="95">
      <c r="A95" t="inlineStr">
        <is>
          <t>RET000091</t>
        </is>
      </c>
      <c r="B95" t="inlineStr">
        <is>
          <t>O000601</t>
        </is>
      </c>
      <c r="C95" s="25" t="n">
        <v>44946</v>
      </c>
      <c r="D95" t="inlineStr">
        <is>
          <t>Fashion</t>
        </is>
      </c>
      <c r="E95" t="inlineStr">
        <is>
          <t>West</t>
        </is>
      </c>
      <c r="F95" t="inlineStr">
        <is>
          <t>Marketplace</t>
        </is>
      </c>
      <c r="G95" t="inlineStr">
        <is>
          <t>Size/Fit Issue</t>
        </is>
      </c>
      <c r="H95" t="n">
        <v>1</v>
      </c>
      <c r="I95" t="n">
        <v>710.1</v>
      </c>
    </row>
    <row r="96">
      <c r="A96" t="inlineStr">
        <is>
          <t>RET000092</t>
        </is>
      </c>
      <c r="B96" t="inlineStr">
        <is>
          <t>O000605</t>
        </is>
      </c>
      <c r="C96" s="25" t="n">
        <v>44946</v>
      </c>
      <c r="D96" t="inlineStr">
        <is>
          <t>Electronics</t>
        </is>
      </c>
      <c r="E96" t="inlineStr">
        <is>
          <t>East</t>
        </is>
      </c>
      <c r="F96" t="inlineStr">
        <is>
          <t>Marketplace</t>
        </is>
      </c>
      <c r="G96" t="inlineStr">
        <is>
          <t>Damaged in Transit</t>
        </is>
      </c>
      <c r="H96" t="n">
        <v>2</v>
      </c>
      <c r="I96" t="n">
        <v>11770.2</v>
      </c>
    </row>
    <row r="97">
      <c r="A97" t="inlineStr">
        <is>
          <t>RET000093</t>
        </is>
      </c>
      <c r="B97" t="inlineStr">
        <is>
          <t>O000605</t>
        </is>
      </c>
      <c r="C97" s="25" t="n">
        <v>44946</v>
      </c>
      <c r="D97" t="inlineStr">
        <is>
          <t>Electronics</t>
        </is>
      </c>
      <c r="E97" t="inlineStr">
        <is>
          <t>East</t>
        </is>
      </c>
      <c r="F97" t="inlineStr">
        <is>
          <t>Marketplace</t>
        </is>
      </c>
      <c r="G97" t="inlineStr">
        <is>
          <t>Late Delivery</t>
        </is>
      </c>
      <c r="H97" t="n">
        <v>1</v>
      </c>
      <c r="I97" t="n">
        <v>5408.1</v>
      </c>
    </row>
    <row r="98">
      <c r="A98" t="inlineStr">
        <is>
          <t>RET000094</t>
        </is>
      </c>
      <c r="B98" t="inlineStr">
        <is>
          <t>O000609</t>
        </is>
      </c>
      <c r="C98" s="25" t="n">
        <v>44946</v>
      </c>
      <c r="D98" t="inlineStr">
        <is>
          <t>Fashion</t>
        </is>
      </c>
      <c r="E98" t="inlineStr">
        <is>
          <t>North</t>
        </is>
      </c>
      <c r="F98" t="inlineStr">
        <is>
          <t>Website</t>
        </is>
      </c>
      <c r="G98" t="inlineStr">
        <is>
          <t>Size/Fit Issue</t>
        </is>
      </c>
      <c r="H98" t="n">
        <v>1</v>
      </c>
      <c r="I98" t="n">
        <v>1547.55</v>
      </c>
    </row>
    <row r="99">
      <c r="A99" t="inlineStr">
        <is>
          <t>RET000095</t>
        </is>
      </c>
      <c r="B99" t="inlineStr">
        <is>
          <t>O000621</t>
        </is>
      </c>
      <c r="C99" s="25" t="n">
        <v>45432</v>
      </c>
      <c r="D99" t="inlineStr">
        <is>
          <t>Electronics</t>
        </is>
      </c>
      <c r="E99" t="inlineStr">
        <is>
          <t>East</t>
        </is>
      </c>
      <c r="F99" t="inlineStr">
        <is>
          <t>Website</t>
        </is>
      </c>
      <c r="G99" t="inlineStr">
        <is>
          <t>Defective Product</t>
        </is>
      </c>
      <c r="H99" t="n">
        <v>1</v>
      </c>
      <c r="I99" t="n">
        <v>12359</v>
      </c>
    </row>
    <row r="100">
      <c r="A100" t="inlineStr">
        <is>
          <t>RET000096</t>
        </is>
      </c>
      <c r="B100" t="inlineStr">
        <is>
          <t>O000621</t>
        </is>
      </c>
      <c r="C100" s="25" t="n">
        <v>45432</v>
      </c>
      <c r="D100" t="inlineStr">
        <is>
          <t>Beauty</t>
        </is>
      </c>
      <c r="E100" t="inlineStr">
        <is>
          <t>East</t>
        </is>
      </c>
      <c r="F100" t="inlineStr">
        <is>
          <t>Website</t>
        </is>
      </c>
      <c r="G100" t="inlineStr">
        <is>
          <t>Damaged in Transit</t>
        </is>
      </c>
      <c r="H100" t="n">
        <v>1</v>
      </c>
      <c r="I100" t="n">
        <v>854.1</v>
      </c>
    </row>
    <row r="101">
      <c r="A101" t="inlineStr">
        <is>
          <t>RET000097</t>
        </is>
      </c>
      <c r="B101" t="inlineStr">
        <is>
          <t>O000623</t>
        </is>
      </c>
      <c r="C101" s="25" t="n">
        <v>44946</v>
      </c>
      <c r="D101" t="inlineStr">
        <is>
          <t>Fashion</t>
        </is>
      </c>
      <c r="E101" t="inlineStr">
        <is>
          <t>East</t>
        </is>
      </c>
      <c r="F101" t="inlineStr">
        <is>
          <t>Marketplace</t>
        </is>
      </c>
      <c r="G101" t="inlineStr">
        <is>
          <t>Size/Fit Issue</t>
        </is>
      </c>
      <c r="H101" t="n">
        <v>1</v>
      </c>
      <c r="I101" t="n">
        <v>2708.1</v>
      </c>
    </row>
    <row r="102">
      <c r="A102" t="inlineStr">
        <is>
          <t>RET000098</t>
        </is>
      </c>
      <c r="B102" t="inlineStr">
        <is>
          <t>O000626</t>
        </is>
      </c>
      <c r="C102" s="25" t="n">
        <v>44946</v>
      </c>
      <c r="D102" t="inlineStr">
        <is>
          <t>Electronics</t>
        </is>
      </c>
      <c r="E102" t="inlineStr">
        <is>
          <t>South</t>
        </is>
      </c>
      <c r="F102" t="inlineStr">
        <is>
          <t>Website</t>
        </is>
      </c>
      <c r="G102" t="inlineStr">
        <is>
          <t>Defective Product</t>
        </is>
      </c>
      <c r="H102" t="n">
        <v>1</v>
      </c>
      <c r="I102" t="n">
        <v>1870.55</v>
      </c>
    </row>
    <row r="103">
      <c r="A103" t="inlineStr">
        <is>
          <t>RET000099</t>
        </is>
      </c>
      <c r="B103" t="inlineStr">
        <is>
          <t>O000652</t>
        </is>
      </c>
      <c r="C103" s="25" t="n">
        <v>44947</v>
      </c>
      <c r="D103" t="inlineStr">
        <is>
          <t>Home &amp; Kitchen</t>
        </is>
      </c>
      <c r="E103" t="inlineStr">
        <is>
          <t>West</t>
        </is>
      </c>
      <c r="F103" t="inlineStr">
        <is>
          <t>Mobile App</t>
        </is>
      </c>
      <c r="G103" t="inlineStr">
        <is>
          <t>Defective Product</t>
        </is>
      </c>
      <c r="H103" t="n">
        <v>1</v>
      </c>
      <c r="I103" t="n">
        <v>1937.05</v>
      </c>
    </row>
    <row r="104">
      <c r="A104" t="inlineStr">
        <is>
          <t>RET000100</t>
        </is>
      </c>
      <c r="B104" t="inlineStr">
        <is>
          <t>O000656</t>
        </is>
      </c>
      <c r="C104" s="25" t="n">
        <v>44947</v>
      </c>
      <c r="D104" t="inlineStr">
        <is>
          <t>Electronics</t>
        </is>
      </c>
      <c r="E104" t="inlineStr">
        <is>
          <t>West</t>
        </is>
      </c>
      <c r="F104" t="inlineStr">
        <is>
          <t>Mobile App</t>
        </is>
      </c>
      <c r="G104" t="inlineStr">
        <is>
          <t>Damaged in Transit</t>
        </is>
      </c>
      <c r="H104" t="n">
        <v>1</v>
      </c>
      <c r="I104" t="n">
        <v>6383.05</v>
      </c>
    </row>
    <row r="105">
      <c r="A105" t="inlineStr">
        <is>
          <t>RET000101</t>
        </is>
      </c>
      <c r="B105" t="inlineStr">
        <is>
          <t>O000662</t>
        </is>
      </c>
      <c r="C105" s="25" t="n">
        <v>44947</v>
      </c>
      <c r="D105" t="inlineStr">
        <is>
          <t>Sports</t>
        </is>
      </c>
      <c r="E105" t="inlineStr">
        <is>
          <t>East</t>
        </is>
      </c>
      <c r="F105" t="inlineStr">
        <is>
          <t>Website</t>
        </is>
      </c>
      <c r="G105" t="inlineStr">
        <is>
          <t>Changed Mind</t>
        </is>
      </c>
      <c r="H105" t="n">
        <v>2</v>
      </c>
      <c r="I105" t="n">
        <v>1936.3</v>
      </c>
    </row>
    <row r="106">
      <c r="A106" t="inlineStr">
        <is>
          <t>RET000102</t>
        </is>
      </c>
      <c r="B106" t="inlineStr">
        <is>
          <t>O000664</t>
        </is>
      </c>
      <c r="C106" s="25" t="n">
        <v>44947</v>
      </c>
      <c r="D106" t="inlineStr">
        <is>
          <t>Grocery</t>
        </is>
      </c>
      <c r="E106" t="inlineStr">
        <is>
          <t>East</t>
        </is>
      </c>
      <c r="F106" t="inlineStr">
        <is>
          <t>Mobile App</t>
        </is>
      </c>
      <c r="G106" t="inlineStr">
        <is>
          <t>Damaged in Transit</t>
        </is>
      </c>
      <c r="H106" t="n">
        <v>3</v>
      </c>
      <c r="I106" t="n">
        <v>1167</v>
      </c>
    </row>
    <row r="107">
      <c r="A107" t="inlineStr">
        <is>
          <t>RET000103</t>
        </is>
      </c>
      <c r="B107" t="inlineStr">
        <is>
          <t>O000671</t>
        </is>
      </c>
      <c r="C107" s="25" t="n">
        <v>44947</v>
      </c>
      <c r="D107" t="inlineStr">
        <is>
          <t>Fashion</t>
        </is>
      </c>
      <c r="E107" t="inlineStr">
        <is>
          <t>South</t>
        </is>
      </c>
      <c r="F107" t="inlineStr">
        <is>
          <t>Mobile App</t>
        </is>
      </c>
      <c r="G107" t="inlineStr">
        <is>
          <t>Size/Fit Issue</t>
        </is>
      </c>
      <c r="H107" t="n">
        <v>2</v>
      </c>
      <c r="I107" t="n">
        <v>2788.2</v>
      </c>
    </row>
    <row r="108">
      <c r="A108" t="inlineStr">
        <is>
          <t>RET000104</t>
        </is>
      </c>
      <c r="B108" t="inlineStr">
        <is>
          <t>O000674</t>
        </is>
      </c>
      <c r="C108" s="25" t="n">
        <v>44947</v>
      </c>
      <c r="D108" t="inlineStr">
        <is>
          <t>Books</t>
        </is>
      </c>
      <c r="E108" t="inlineStr">
        <is>
          <t>East</t>
        </is>
      </c>
      <c r="F108" t="inlineStr">
        <is>
          <t>Website</t>
        </is>
      </c>
      <c r="G108" t="inlineStr">
        <is>
          <t>Late Delivery</t>
        </is>
      </c>
      <c r="H108" t="n">
        <v>1</v>
      </c>
      <c r="I108" t="n">
        <v>521.55</v>
      </c>
    </row>
    <row r="109">
      <c r="A109" t="inlineStr">
        <is>
          <t>RET000105</t>
        </is>
      </c>
      <c r="B109" t="inlineStr">
        <is>
          <t>O000684</t>
        </is>
      </c>
      <c r="C109" s="25" t="n">
        <v>44947</v>
      </c>
      <c r="D109" t="inlineStr">
        <is>
          <t>Fashion</t>
        </is>
      </c>
      <c r="E109" t="inlineStr">
        <is>
          <t>South</t>
        </is>
      </c>
      <c r="F109" t="inlineStr">
        <is>
          <t>Marketplace</t>
        </is>
      </c>
      <c r="G109" t="inlineStr">
        <is>
          <t>Size/Fit Issue</t>
        </is>
      </c>
      <c r="H109" t="n">
        <v>1</v>
      </c>
      <c r="I109" t="n">
        <v>699</v>
      </c>
    </row>
    <row r="110">
      <c r="A110" t="inlineStr">
        <is>
          <t>RET000106</t>
        </is>
      </c>
      <c r="B110" t="inlineStr">
        <is>
          <t>O000687</t>
        </is>
      </c>
      <c r="C110" s="25" t="n">
        <v>44947</v>
      </c>
      <c r="D110" t="inlineStr">
        <is>
          <t>Sports</t>
        </is>
      </c>
      <c r="E110" t="inlineStr">
        <is>
          <t>South</t>
        </is>
      </c>
      <c r="F110" t="inlineStr">
        <is>
          <t>Website</t>
        </is>
      </c>
      <c r="G110" t="inlineStr">
        <is>
          <t>Late Delivery</t>
        </is>
      </c>
      <c r="H110" t="n">
        <v>1</v>
      </c>
      <c r="I110" t="n">
        <v>692.55</v>
      </c>
    </row>
    <row r="111">
      <c r="A111" t="inlineStr">
        <is>
          <t>RET000107</t>
        </is>
      </c>
      <c r="B111" t="inlineStr">
        <is>
          <t>O000688</t>
        </is>
      </c>
      <c r="C111" s="25" t="n">
        <v>44947</v>
      </c>
      <c r="D111" t="inlineStr">
        <is>
          <t>Fashion</t>
        </is>
      </c>
      <c r="E111" t="inlineStr">
        <is>
          <t>South</t>
        </is>
      </c>
      <c r="F111" t="inlineStr">
        <is>
          <t>Mobile App</t>
        </is>
      </c>
      <c r="G111" t="inlineStr">
        <is>
          <t>Size/Fit Issue</t>
        </is>
      </c>
      <c r="H111" t="n">
        <v>1</v>
      </c>
      <c r="I111" t="n">
        <v>3829</v>
      </c>
    </row>
    <row r="112">
      <c r="A112" t="inlineStr">
        <is>
          <t>RET000108</t>
        </is>
      </c>
      <c r="B112" t="inlineStr">
        <is>
          <t>O000689</t>
        </is>
      </c>
      <c r="C112" s="25" t="n">
        <v>44947</v>
      </c>
      <c r="D112" t="inlineStr">
        <is>
          <t>Sports</t>
        </is>
      </c>
      <c r="E112" t="inlineStr">
        <is>
          <t>Central</t>
        </is>
      </c>
      <c r="F112" t="inlineStr">
        <is>
          <t>Mobile App</t>
        </is>
      </c>
      <c r="G112" t="inlineStr">
        <is>
          <t>Wrong Item Delivered</t>
        </is>
      </c>
      <c r="H112" t="n">
        <v>1</v>
      </c>
      <c r="I112" t="n">
        <v>692.55</v>
      </c>
    </row>
    <row r="113">
      <c r="A113" t="inlineStr">
        <is>
          <t>RET000109</t>
        </is>
      </c>
      <c r="B113" t="inlineStr">
        <is>
          <t>O000695</t>
        </is>
      </c>
      <c r="C113" s="25" t="n">
        <v>44948</v>
      </c>
      <c r="D113" t="inlineStr">
        <is>
          <t>Fashion</t>
        </is>
      </c>
      <c r="E113" t="inlineStr">
        <is>
          <t>West</t>
        </is>
      </c>
      <c r="F113" t="inlineStr">
        <is>
          <t>Website</t>
        </is>
      </c>
      <c r="G113" t="inlineStr">
        <is>
          <t>Size/Fit Issue</t>
        </is>
      </c>
      <c r="H113" t="n">
        <v>1</v>
      </c>
      <c r="I113" t="n">
        <v>550.05</v>
      </c>
    </row>
    <row r="114">
      <c r="A114" t="inlineStr">
        <is>
          <t>RET000110</t>
        </is>
      </c>
      <c r="B114" t="inlineStr">
        <is>
          <t>O000701</t>
        </is>
      </c>
      <c r="C114" s="25" t="n">
        <v>44948</v>
      </c>
      <c r="D114" t="inlineStr">
        <is>
          <t>Fashion</t>
        </is>
      </c>
      <c r="E114" t="inlineStr">
        <is>
          <t>West</t>
        </is>
      </c>
      <c r="F114" t="inlineStr">
        <is>
          <t>Mobile App</t>
        </is>
      </c>
      <c r="G114" t="inlineStr">
        <is>
          <t>Size/Fit Issue</t>
        </is>
      </c>
      <c r="H114" t="n">
        <v>1</v>
      </c>
      <c r="I114" t="n">
        <v>594.15</v>
      </c>
    </row>
    <row r="115">
      <c r="A115" t="inlineStr">
        <is>
          <t>RET000111</t>
        </is>
      </c>
      <c r="B115" t="inlineStr">
        <is>
          <t>O000708</t>
        </is>
      </c>
      <c r="C115" s="25" t="n">
        <v>44948</v>
      </c>
      <c r="D115" t="inlineStr">
        <is>
          <t>Fashion</t>
        </is>
      </c>
      <c r="E115" t="inlineStr">
        <is>
          <t>South</t>
        </is>
      </c>
      <c r="F115" t="inlineStr">
        <is>
          <t>Mobile App</t>
        </is>
      </c>
      <c r="G115" t="inlineStr">
        <is>
          <t>Changed Mind</t>
        </is>
      </c>
      <c r="H115" t="n">
        <v>1</v>
      </c>
      <c r="I115" t="n">
        <v>959.65</v>
      </c>
    </row>
    <row r="116">
      <c r="A116" t="inlineStr">
        <is>
          <t>RET000112</t>
        </is>
      </c>
      <c r="B116" t="inlineStr">
        <is>
          <t>O000708</t>
        </is>
      </c>
      <c r="C116" s="25" t="n">
        <v>44948</v>
      </c>
      <c r="D116" t="inlineStr">
        <is>
          <t>Electronics</t>
        </is>
      </c>
      <c r="E116" t="inlineStr">
        <is>
          <t>South</t>
        </is>
      </c>
      <c r="F116" t="inlineStr">
        <is>
          <t>Mobile App</t>
        </is>
      </c>
      <c r="G116" t="inlineStr">
        <is>
          <t>Size/Fit Issue</t>
        </is>
      </c>
      <c r="H116" t="n">
        <v>1</v>
      </c>
      <c r="I116" t="n">
        <v>14752.55</v>
      </c>
    </row>
    <row r="117">
      <c r="A117" t="inlineStr">
        <is>
          <t>RET000113</t>
        </is>
      </c>
      <c r="B117" t="inlineStr">
        <is>
          <t>O000709</t>
        </is>
      </c>
      <c r="C117" s="25" t="n">
        <v>44948</v>
      </c>
      <c r="D117" t="inlineStr">
        <is>
          <t>Beauty</t>
        </is>
      </c>
      <c r="E117" t="inlineStr">
        <is>
          <t>Central</t>
        </is>
      </c>
      <c r="F117" t="inlineStr">
        <is>
          <t>Marketplace</t>
        </is>
      </c>
      <c r="G117" t="inlineStr">
        <is>
          <t>Not as Described</t>
        </is>
      </c>
      <c r="H117" t="n">
        <v>1</v>
      </c>
      <c r="I117" t="n">
        <v>654.55</v>
      </c>
    </row>
    <row r="118">
      <c r="A118" t="inlineStr">
        <is>
          <t>RET000114</t>
        </is>
      </c>
      <c r="B118" t="inlineStr">
        <is>
          <t>O000710</t>
        </is>
      </c>
      <c r="C118" s="25" t="n">
        <v>44948</v>
      </c>
      <c r="D118" t="inlineStr">
        <is>
          <t>Fashion</t>
        </is>
      </c>
      <c r="E118" t="inlineStr">
        <is>
          <t>West</t>
        </is>
      </c>
      <c r="F118" t="inlineStr">
        <is>
          <t>Mobile App</t>
        </is>
      </c>
      <c r="G118" t="inlineStr">
        <is>
          <t>Damaged in Transit</t>
        </is>
      </c>
      <c r="H118" t="n">
        <v>1</v>
      </c>
      <c r="I118" t="n">
        <v>1394.1</v>
      </c>
    </row>
    <row r="119">
      <c r="A119" t="inlineStr">
        <is>
          <t>RET000115</t>
        </is>
      </c>
      <c r="B119" t="inlineStr">
        <is>
          <t>O000721</t>
        </is>
      </c>
      <c r="C119" s="25" t="n">
        <v>44948</v>
      </c>
      <c r="D119" t="inlineStr">
        <is>
          <t>Home &amp; Kitchen</t>
        </is>
      </c>
      <c r="E119" t="inlineStr">
        <is>
          <t>South</t>
        </is>
      </c>
      <c r="F119" t="inlineStr">
        <is>
          <t>Mobile App</t>
        </is>
      </c>
      <c r="G119" t="inlineStr">
        <is>
          <t>Changed Mind</t>
        </is>
      </c>
      <c r="H119" t="n">
        <v>2</v>
      </c>
      <c r="I119" t="n">
        <v>4918</v>
      </c>
    </row>
    <row r="120">
      <c r="A120" t="inlineStr">
        <is>
          <t>RET000116</t>
        </is>
      </c>
      <c r="B120" t="inlineStr">
        <is>
          <t>O000736</t>
        </is>
      </c>
      <c r="C120" s="25" t="n">
        <v>44948</v>
      </c>
      <c r="D120" t="inlineStr">
        <is>
          <t>Fashion</t>
        </is>
      </c>
      <c r="E120" t="inlineStr">
        <is>
          <t>North</t>
        </is>
      </c>
      <c r="F120" t="inlineStr">
        <is>
          <t>Marketplace</t>
        </is>
      </c>
      <c r="G120" t="inlineStr">
        <is>
          <t>Defective Product</t>
        </is>
      </c>
      <c r="H120" t="n">
        <v>1</v>
      </c>
      <c r="I120" t="n">
        <v>1169</v>
      </c>
    </row>
    <row r="121">
      <c r="A121" t="inlineStr">
        <is>
          <t>RET000117</t>
        </is>
      </c>
      <c r="B121" t="inlineStr">
        <is>
          <t>O000739</t>
        </is>
      </c>
      <c r="C121" s="25" t="n">
        <v>44948</v>
      </c>
      <c r="D121" t="inlineStr">
        <is>
          <t>Fashion</t>
        </is>
      </c>
      <c r="E121" t="inlineStr">
        <is>
          <t>East</t>
        </is>
      </c>
      <c r="F121" t="inlineStr">
        <is>
          <t>Website</t>
        </is>
      </c>
      <c r="G121" t="inlineStr">
        <is>
          <t>Size/Fit Issue</t>
        </is>
      </c>
      <c r="H121" t="n">
        <v>1</v>
      </c>
      <c r="I121" t="n">
        <v>1072.55</v>
      </c>
    </row>
    <row r="122">
      <c r="A122" t="inlineStr">
        <is>
          <t>RET000118</t>
        </is>
      </c>
      <c r="B122" t="inlineStr">
        <is>
          <t>O000741</t>
        </is>
      </c>
      <c r="C122" s="25" t="n">
        <v>44948</v>
      </c>
      <c r="D122" t="inlineStr">
        <is>
          <t>Sports</t>
        </is>
      </c>
      <c r="E122" t="inlineStr">
        <is>
          <t>West</t>
        </is>
      </c>
      <c r="F122" t="inlineStr">
        <is>
          <t>Website</t>
        </is>
      </c>
      <c r="G122" t="inlineStr">
        <is>
          <t>Damaged in Transit</t>
        </is>
      </c>
      <c r="H122" t="n">
        <v>1</v>
      </c>
      <c r="I122" t="n">
        <v>656.1</v>
      </c>
    </row>
    <row r="123">
      <c r="A123" t="inlineStr">
        <is>
          <t>RET000119</t>
        </is>
      </c>
      <c r="B123" t="inlineStr">
        <is>
          <t>O000745</t>
        </is>
      </c>
      <c r="C123" s="25" t="n">
        <v>44949</v>
      </c>
      <c r="D123" t="inlineStr">
        <is>
          <t>Home &amp; Kitchen</t>
        </is>
      </c>
      <c r="E123" t="inlineStr">
        <is>
          <t>East</t>
        </is>
      </c>
      <c r="F123" t="inlineStr">
        <is>
          <t>Website</t>
        </is>
      </c>
      <c r="G123" t="inlineStr">
        <is>
          <t>Not as Described</t>
        </is>
      </c>
      <c r="H123" t="n">
        <v>2</v>
      </c>
      <c r="I123" t="n">
        <v>3670.2</v>
      </c>
    </row>
    <row r="124">
      <c r="A124" t="inlineStr">
        <is>
          <t>RET000120</t>
        </is>
      </c>
      <c r="B124" t="inlineStr">
        <is>
          <t>O000747</t>
        </is>
      </c>
      <c r="C124" s="25" t="n">
        <v>44949</v>
      </c>
      <c r="D124" t="inlineStr">
        <is>
          <t>Fashion</t>
        </is>
      </c>
      <c r="E124" t="inlineStr">
        <is>
          <t>West</t>
        </is>
      </c>
      <c r="F124" t="inlineStr">
        <is>
          <t>Marketplace</t>
        </is>
      </c>
      <c r="G124" t="inlineStr">
        <is>
          <t>Wrong Item Delivered</t>
        </is>
      </c>
      <c r="H124" t="n">
        <v>1</v>
      </c>
      <c r="I124" t="n">
        <v>1509.55</v>
      </c>
    </row>
    <row r="125">
      <c r="A125" t="inlineStr">
        <is>
          <t>RET000121</t>
        </is>
      </c>
      <c r="B125" t="inlineStr">
        <is>
          <t>O000752</t>
        </is>
      </c>
      <c r="C125" s="25" t="n">
        <v>44949</v>
      </c>
      <c r="D125" t="inlineStr">
        <is>
          <t>Fashion</t>
        </is>
      </c>
      <c r="E125" t="inlineStr">
        <is>
          <t>South</t>
        </is>
      </c>
      <c r="F125" t="inlineStr">
        <is>
          <t>Mobile App</t>
        </is>
      </c>
      <c r="G125" t="inlineStr">
        <is>
          <t>Size/Fit Issue</t>
        </is>
      </c>
      <c r="H125" t="n">
        <v>1</v>
      </c>
      <c r="I125" t="n">
        <v>550.05</v>
      </c>
    </row>
    <row r="126">
      <c r="A126" t="inlineStr">
        <is>
          <t>RET000122</t>
        </is>
      </c>
      <c r="B126" t="inlineStr">
        <is>
          <t>O000753</t>
        </is>
      </c>
      <c r="C126" s="25" t="n">
        <v>44949</v>
      </c>
      <c r="D126" t="inlineStr">
        <is>
          <t>Home &amp; Kitchen</t>
        </is>
      </c>
      <c r="E126" t="inlineStr">
        <is>
          <t>North</t>
        </is>
      </c>
      <c r="F126" t="inlineStr">
        <is>
          <t>Website</t>
        </is>
      </c>
      <c r="G126" t="inlineStr">
        <is>
          <t>Late Delivery</t>
        </is>
      </c>
      <c r="H126" t="n">
        <v>1</v>
      </c>
      <c r="I126" t="n">
        <v>2942.1</v>
      </c>
    </row>
    <row r="127">
      <c r="A127" t="inlineStr">
        <is>
          <t>RET000123</t>
        </is>
      </c>
      <c r="B127" t="inlineStr">
        <is>
          <t>O000757</t>
        </is>
      </c>
      <c r="C127" s="25" t="n">
        <v>44949</v>
      </c>
      <c r="D127" t="inlineStr">
        <is>
          <t>Beauty</t>
        </is>
      </c>
      <c r="E127" t="inlineStr">
        <is>
          <t>East</t>
        </is>
      </c>
      <c r="F127" t="inlineStr">
        <is>
          <t>Retail Store</t>
        </is>
      </c>
      <c r="G127" t="inlineStr">
        <is>
          <t>Defective Product</t>
        </is>
      </c>
      <c r="H127" t="n">
        <v>1</v>
      </c>
      <c r="I127" t="n">
        <v>689</v>
      </c>
    </row>
    <row r="128">
      <c r="A128" t="inlineStr">
        <is>
          <t>RET000124</t>
        </is>
      </c>
      <c r="B128" t="inlineStr">
        <is>
          <t>O000762</t>
        </is>
      </c>
      <c r="C128" s="25" t="n">
        <v>44949</v>
      </c>
      <c r="D128" t="inlineStr">
        <is>
          <t>Fashion</t>
        </is>
      </c>
      <c r="E128" t="inlineStr">
        <is>
          <t>West</t>
        </is>
      </c>
      <c r="F128" t="inlineStr">
        <is>
          <t>Marketplace</t>
        </is>
      </c>
      <c r="G128" t="inlineStr">
        <is>
          <t>Changed Mind</t>
        </is>
      </c>
      <c r="H128" t="n">
        <v>1</v>
      </c>
      <c r="I128" t="n">
        <v>426.55</v>
      </c>
    </row>
    <row r="129">
      <c r="A129" t="inlineStr">
        <is>
          <t>RET000125</t>
        </is>
      </c>
      <c r="B129" t="inlineStr">
        <is>
          <t>O000781</t>
        </is>
      </c>
      <c r="C129" s="25" t="n">
        <v>44949</v>
      </c>
      <c r="D129" t="inlineStr">
        <is>
          <t>Electronics</t>
        </is>
      </c>
      <c r="E129" t="inlineStr">
        <is>
          <t>South</t>
        </is>
      </c>
      <c r="F129" t="inlineStr">
        <is>
          <t>Website</t>
        </is>
      </c>
      <c r="G129" t="inlineStr">
        <is>
          <t>Not as Described</t>
        </is>
      </c>
      <c r="H129" t="n">
        <v>1</v>
      </c>
      <c r="I129" t="n">
        <v>9442.049999999999</v>
      </c>
    </row>
    <row r="130">
      <c r="A130" t="inlineStr">
        <is>
          <t>RET000126</t>
        </is>
      </c>
      <c r="B130" t="inlineStr">
        <is>
          <t>O000782</t>
        </is>
      </c>
      <c r="C130" s="25" t="n">
        <v>44949</v>
      </c>
      <c r="D130" t="inlineStr">
        <is>
          <t>Beauty</t>
        </is>
      </c>
      <c r="E130" t="inlineStr">
        <is>
          <t>West</t>
        </is>
      </c>
      <c r="F130" t="inlineStr">
        <is>
          <t>Marketplace</t>
        </is>
      </c>
      <c r="G130" t="inlineStr">
        <is>
          <t>Defective Product</t>
        </is>
      </c>
      <c r="H130" t="n">
        <v>1</v>
      </c>
      <c r="I130" t="n">
        <v>773.1</v>
      </c>
    </row>
    <row r="131">
      <c r="A131" t="inlineStr">
        <is>
          <t>RET000127</t>
        </is>
      </c>
      <c r="B131" t="inlineStr">
        <is>
          <t>O000792</t>
        </is>
      </c>
      <c r="C131" s="25" t="n">
        <v>44950</v>
      </c>
      <c r="D131" t="inlineStr">
        <is>
          <t>Home &amp; Kitchen</t>
        </is>
      </c>
      <c r="E131" t="inlineStr">
        <is>
          <t>South</t>
        </is>
      </c>
      <c r="F131" t="inlineStr">
        <is>
          <t>Retail Store</t>
        </is>
      </c>
      <c r="G131" t="inlineStr">
        <is>
          <t>Defective Product</t>
        </is>
      </c>
      <c r="H131" t="n">
        <v>1</v>
      </c>
      <c r="I131" t="n">
        <v>1338.55</v>
      </c>
    </row>
    <row r="132">
      <c r="A132" t="inlineStr">
        <is>
          <t>RET000128</t>
        </is>
      </c>
      <c r="B132" t="inlineStr">
        <is>
          <t>O000795</t>
        </is>
      </c>
      <c r="C132" s="25" t="n">
        <v>44950</v>
      </c>
      <c r="D132" t="inlineStr">
        <is>
          <t>Sports</t>
        </is>
      </c>
      <c r="E132" t="inlineStr">
        <is>
          <t>West</t>
        </is>
      </c>
      <c r="F132" t="inlineStr">
        <is>
          <t>Marketplace</t>
        </is>
      </c>
      <c r="G132" t="inlineStr">
        <is>
          <t>Size/Fit Issue</t>
        </is>
      </c>
      <c r="H132" t="n">
        <v>1</v>
      </c>
      <c r="I132" t="n">
        <v>4181.15</v>
      </c>
    </row>
    <row r="133">
      <c r="A133" t="inlineStr">
        <is>
          <t>RET000129</t>
        </is>
      </c>
      <c r="B133" t="inlineStr">
        <is>
          <t>O000801</t>
        </is>
      </c>
      <c r="C133" s="25" t="n">
        <v>44950</v>
      </c>
      <c r="D133" t="inlineStr">
        <is>
          <t>Electronics</t>
        </is>
      </c>
      <c r="E133" t="inlineStr">
        <is>
          <t>South</t>
        </is>
      </c>
      <c r="F133" t="inlineStr">
        <is>
          <t>Mobile App</t>
        </is>
      </c>
      <c r="G133" t="inlineStr">
        <is>
          <t>Not Specified</t>
        </is>
      </c>
      <c r="H133" t="n">
        <v>1</v>
      </c>
      <c r="I133" t="n">
        <v>16595.55</v>
      </c>
    </row>
    <row r="134">
      <c r="A134" t="inlineStr">
        <is>
          <t>RET000130</t>
        </is>
      </c>
      <c r="B134" t="inlineStr">
        <is>
          <t>O000802</t>
        </is>
      </c>
      <c r="C134" s="25" t="n">
        <v>44950</v>
      </c>
      <c r="D134" t="inlineStr">
        <is>
          <t>Fashion</t>
        </is>
      </c>
      <c r="E134" t="inlineStr">
        <is>
          <t>South</t>
        </is>
      </c>
      <c r="F134" t="inlineStr">
        <is>
          <t>Website</t>
        </is>
      </c>
      <c r="G134" t="inlineStr">
        <is>
          <t>Size/Fit Issue</t>
        </is>
      </c>
      <c r="H134" t="n">
        <v>1</v>
      </c>
      <c r="I134" t="n">
        <v>874.65</v>
      </c>
    </row>
    <row r="135">
      <c r="A135" t="inlineStr">
        <is>
          <t>RET000131</t>
        </is>
      </c>
      <c r="B135" t="inlineStr">
        <is>
          <t>O000808</t>
        </is>
      </c>
      <c r="C135" s="25" t="n">
        <v>44950</v>
      </c>
      <c r="D135" t="inlineStr">
        <is>
          <t>Electronics</t>
        </is>
      </c>
      <c r="E135" t="inlineStr">
        <is>
          <t>East</t>
        </is>
      </c>
      <c r="F135" t="inlineStr">
        <is>
          <t>Website</t>
        </is>
      </c>
      <c r="G135" t="inlineStr">
        <is>
          <t>Changed Mind</t>
        </is>
      </c>
      <c r="H135" t="n">
        <v>1</v>
      </c>
      <c r="I135" t="n">
        <v>10519</v>
      </c>
    </row>
    <row r="136">
      <c r="A136" t="inlineStr">
        <is>
          <t>RET000132</t>
        </is>
      </c>
      <c r="B136" t="inlineStr">
        <is>
          <t>O000823</t>
        </is>
      </c>
      <c r="C136" s="25" t="n">
        <v>44951</v>
      </c>
      <c r="D136" t="inlineStr">
        <is>
          <t>Home &amp; Kitchen</t>
        </is>
      </c>
      <c r="E136" t="inlineStr">
        <is>
          <t>West</t>
        </is>
      </c>
      <c r="F136" t="inlineStr">
        <is>
          <t>Marketplace</t>
        </is>
      </c>
      <c r="G136" t="inlineStr">
        <is>
          <t>Changed Mind</t>
        </is>
      </c>
      <c r="H136" t="n">
        <v>1</v>
      </c>
      <c r="I136" t="n">
        <v>2213.1</v>
      </c>
    </row>
    <row r="137">
      <c r="A137" t="inlineStr">
        <is>
          <t>RET000133</t>
        </is>
      </c>
      <c r="B137" t="inlineStr">
        <is>
          <t>O000823</t>
        </is>
      </c>
      <c r="C137" s="25" t="n">
        <v>44951</v>
      </c>
      <c r="D137" t="inlineStr">
        <is>
          <t>Books</t>
        </is>
      </c>
      <c r="E137" t="inlineStr">
        <is>
          <t>West</t>
        </is>
      </c>
      <c r="F137" t="inlineStr">
        <is>
          <t>Marketplace</t>
        </is>
      </c>
      <c r="G137" t="inlineStr">
        <is>
          <t>Damaged in Transit</t>
        </is>
      </c>
      <c r="H137" t="n">
        <v>1</v>
      </c>
      <c r="I137" t="n">
        <v>296.1</v>
      </c>
    </row>
    <row r="138">
      <c r="A138" t="inlineStr">
        <is>
          <t>RET000134</t>
        </is>
      </c>
      <c r="B138" t="inlineStr">
        <is>
          <t>O000828</t>
        </is>
      </c>
      <c r="C138" s="25" t="n">
        <v>44951</v>
      </c>
      <c r="D138" t="inlineStr">
        <is>
          <t>Grocery</t>
        </is>
      </c>
      <c r="E138" t="inlineStr">
        <is>
          <t>West</t>
        </is>
      </c>
      <c r="F138" t="inlineStr">
        <is>
          <t>Marketplace</t>
        </is>
      </c>
      <c r="G138" t="inlineStr">
        <is>
          <t>Late Delivery</t>
        </is>
      </c>
      <c r="H138" t="n">
        <v>1</v>
      </c>
      <c r="I138" t="n">
        <v>278.1</v>
      </c>
    </row>
    <row r="139">
      <c r="A139" t="inlineStr">
        <is>
          <t>RET000135</t>
        </is>
      </c>
      <c r="B139" t="inlineStr">
        <is>
          <t>O000832</t>
        </is>
      </c>
      <c r="C139" s="25" t="n">
        <v>44951</v>
      </c>
      <c r="D139" t="inlineStr">
        <is>
          <t>Home &amp; Kitchen</t>
        </is>
      </c>
      <c r="E139" t="inlineStr">
        <is>
          <t>South</t>
        </is>
      </c>
      <c r="F139" t="inlineStr">
        <is>
          <t>Website</t>
        </is>
      </c>
      <c r="G139" t="inlineStr">
        <is>
          <t>Wrong Item Delivered</t>
        </is>
      </c>
      <c r="H139" t="n">
        <v>1</v>
      </c>
      <c r="I139" t="n">
        <v>2013.05</v>
      </c>
    </row>
    <row r="140">
      <c r="A140" t="inlineStr">
        <is>
          <t>RET000136</t>
        </is>
      </c>
      <c r="B140" t="inlineStr">
        <is>
          <t>O000832</t>
        </is>
      </c>
      <c r="C140" s="25" t="n">
        <v>44951</v>
      </c>
      <c r="D140" t="inlineStr">
        <is>
          <t>Electronics</t>
        </is>
      </c>
      <c r="E140" t="inlineStr">
        <is>
          <t>South</t>
        </is>
      </c>
      <c r="F140" t="inlineStr">
        <is>
          <t>Website</t>
        </is>
      </c>
      <c r="G140" t="inlineStr">
        <is>
          <t>Defective Product</t>
        </is>
      </c>
      <c r="H140" t="n">
        <v>1</v>
      </c>
      <c r="I140" t="n">
        <v>16595.55</v>
      </c>
    </row>
    <row r="141">
      <c r="A141" t="inlineStr">
        <is>
          <t>RET000137</t>
        </is>
      </c>
      <c r="B141" t="inlineStr">
        <is>
          <t>O000836</t>
        </is>
      </c>
      <c r="C141" s="25" t="n">
        <v>44951</v>
      </c>
      <c r="D141" t="inlineStr">
        <is>
          <t>Fashion</t>
        </is>
      </c>
      <c r="E141" t="inlineStr">
        <is>
          <t>Central</t>
        </is>
      </c>
      <c r="F141" t="inlineStr">
        <is>
          <t>Marketplace</t>
        </is>
      </c>
      <c r="G141" t="inlineStr">
        <is>
          <t>Wrong Item Delivered</t>
        </is>
      </c>
      <c r="H141" t="n">
        <v>1</v>
      </c>
      <c r="I141" t="n">
        <v>903.2</v>
      </c>
    </row>
    <row r="142">
      <c r="A142" t="inlineStr">
        <is>
          <t>RET000138</t>
        </is>
      </c>
      <c r="B142" t="inlineStr">
        <is>
          <t>O000850</t>
        </is>
      </c>
      <c r="C142" s="25" t="n">
        <v>44951</v>
      </c>
      <c r="D142" t="inlineStr">
        <is>
          <t>Electronics</t>
        </is>
      </c>
      <c r="E142" t="inlineStr">
        <is>
          <t>East</t>
        </is>
      </c>
      <c r="F142" t="inlineStr">
        <is>
          <t>Marketplace</t>
        </is>
      </c>
      <c r="G142" t="inlineStr">
        <is>
          <t>Late Delivery</t>
        </is>
      </c>
      <c r="H142" t="n">
        <v>1</v>
      </c>
      <c r="I142" t="n">
        <v>9467.1</v>
      </c>
    </row>
    <row r="143">
      <c r="A143" t="inlineStr">
        <is>
          <t>RET000139</t>
        </is>
      </c>
      <c r="B143" t="inlineStr">
        <is>
          <t>O000852</t>
        </is>
      </c>
      <c r="C143" s="25" t="n">
        <v>44951</v>
      </c>
      <c r="D143" t="inlineStr">
        <is>
          <t>Sports</t>
        </is>
      </c>
      <c r="E143" t="inlineStr">
        <is>
          <t>South</t>
        </is>
      </c>
      <c r="F143" t="inlineStr">
        <is>
          <t>Website</t>
        </is>
      </c>
      <c r="G143" t="inlineStr">
        <is>
          <t>Wrong Item Delivered</t>
        </is>
      </c>
      <c r="H143" t="n">
        <v>1</v>
      </c>
      <c r="I143" t="n">
        <v>692.55</v>
      </c>
    </row>
    <row r="144">
      <c r="A144" t="inlineStr">
        <is>
          <t>RET000140</t>
        </is>
      </c>
      <c r="B144" t="inlineStr">
        <is>
          <t>O000853</t>
        </is>
      </c>
      <c r="C144" s="25" t="n">
        <v>44951</v>
      </c>
      <c r="D144" t="inlineStr">
        <is>
          <t>Fashion</t>
        </is>
      </c>
      <c r="E144" t="inlineStr">
        <is>
          <t>South</t>
        </is>
      </c>
      <c r="F144" t="inlineStr">
        <is>
          <t>Website</t>
        </is>
      </c>
      <c r="G144" t="inlineStr">
        <is>
          <t>Defective Product</t>
        </is>
      </c>
      <c r="H144" t="n">
        <v>1</v>
      </c>
      <c r="I144" t="n">
        <v>485.1</v>
      </c>
    </row>
    <row r="145">
      <c r="A145" t="inlineStr">
        <is>
          <t>RET000141</t>
        </is>
      </c>
      <c r="B145" t="inlineStr">
        <is>
          <t>O000856</t>
        </is>
      </c>
      <c r="C145" s="25" t="n">
        <v>44951</v>
      </c>
      <c r="D145" t="inlineStr">
        <is>
          <t>Electronics</t>
        </is>
      </c>
      <c r="E145" t="inlineStr">
        <is>
          <t>East</t>
        </is>
      </c>
      <c r="F145" t="inlineStr">
        <is>
          <t>Website</t>
        </is>
      </c>
      <c r="G145" t="inlineStr">
        <is>
          <t>Defective Product</t>
        </is>
      </c>
      <c r="H145" t="n">
        <v>1</v>
      </c>
      <c r="I145" t="n">
        <v>2169</v>
      </c>
    </row>
    <row r="146">
      <c r="A146" t="inlineStr">
        <is>
          <t>RET000142</t>
        </is>
      </c>
      <c r="B146" t="inlineStr">
        <is>
          <t>O000861</t>
        </is>
      </c>
      <c r="C146" s="25" t="n">
        <v>44952</v>
      </c>
      <c r="D146" t="inlineStr">
        <is>
          <t>Electronics</t>
        </is>
      </c>
      <c r="E146" t="inlineStr">
        <is>
          <t>South</t>
        </is>
      </c>
      <c r="F146" t="inlineStr">
        <is>
          <t>Mobile App</t>
        </is>
      </c>
      <c r="G146" t="inlineStr">
        <is>
          <t>Damaged in Transit</t>
        </is>
      </c>
      <c r="H146" t="n">
        <v>1</v>
      </c>
      <c r="I146" t="n">
        <v>10519</v>
      </c>
    </row>
    <row r="147">
      <c r="A147" t="inlineStr">
        <is>
          <t>RET000143</t>
        </is>
      </c>
      <c r="B147" t="inlineStr">
        <is>
          <t>O000868</t>
        </is>
      </c>
      <c r="C147" s="25" t="n">
        <v>44952</v>
      </c>
      <c r="D147" t="inlineStr">
        <is>
          <t>Books</t>
        </is>
      </c>
      <c r="E147" t="inlineStr">
        <is>
          <t>East</t>
        </is>
      </c>
      <c r="F147" t="inlineStr">
        <is>
          <t>Website</t>
        </is>
      </c>
      <c r="G147" t="inlineStr">
        <is>
          <t>Damaged in Transit</t>
        </is>
      </c>
      <c r="H147" t="n">
        <v>1</v>
      </c>
      <c r="I147" t="n">
        <v>521.55</v>
      </c>
    </row>
    <row r="148">
      <c r="A148" t="inlineStr">
        <is>
          <t>RET000144</t>
        </is>
      </c>
      <c r="B148" t="inlineStr">
        <is>
          <t>O000871</t>
        </is>
      </c>
      <c r="C148" s="25" t="n">
        <v>44952</v>
      </c>
      <c r="D148" t="inlineStr">
        <is>
          <t>Fashion</t>
        </is>
      </c>
      <c r="E148" t="inlineStr">
        <is>
          <t>South</t>
        </is>
      </c>
      <c r="F148" t="inlineStr">
        <is>
          <t>Mobile App</t>
        </is>
      </c>
      <c r="G148" t="inlineStr">
        <is>
          <t>Defective Product</t>
        </is>
      </c>
      <c r="H148" t="n">
        <v>1</v>
      </c>
      <c r="I148" t="n">
        <v>1549</v>
      </c>
    </row>
    <row r="149">
      <c r="A149" t="inlineStr">
        <is>
          <t>RET000145</t>
        </is>
      </c>
      <c r="B149" t="inlineStr">
        <is>
          <t>O000872</t>
        </is>
      </c>
      <c r="C149" s="25" t="n">
        <v>44952</v>
      </c>
      <c r="D149" t="inlineStr">
        <is>
          <t>Sports</t>
        </is>
      </c>
      <c r="E149" t="inlineStr">
        <is>
          <t>East</t>
        </is>
      </c>
      <c r="F149" t="inlineStr">
        <is>
          <t>Marketplace</t>
        </is>
      </c>
      <c r="G149" t="inlineStr">
        <is>
          <t>Not Specified</t>
        </is>
      </c>
      <c r="H149" t="n">
        <v>1</v>
      </c>
      <c r="I149" t="n">
        <v>619.65</v>
      </c>
    </row>
    <row r="150">
      <c r="A150" t="inlineStr">
        <is>
          <t>RET000146</t>
        </is>
      </c>
      <c r="B150" t="inlineStr">
        <is>
          <t>O000885</t>
        </is>
      </c>
      <c r="C150" s="25" t="n">
        <v>44952</v>
      </c>
      <c r="D150" t="inlineStr">
        <is>
          <t>Fashion</t>
        </is>
      </c>
      <c r="E150" t="inlineStr">
        <is>
          <t>North</t>
        </is>
      </c>
      <c r="F150" t="inlineStr">
        <is>
          <t>Mobile App</t>
        </is>
      </c>
      <c r="G150" t="inlineStr">
        <is>
          <t>Size/Fit Issue</t>
        </is>
      </c>
      <c r="H150" t="n">
        <v>1</v>
      </c>
      <c r="I150" t="n">
        <v>1016.1</v>
      </c>
    </row>
    <row r="151">
      <c r="A151" t="inlineStr">
        <is>
          <t>RET000147</t>
        </is>
      </c>
      <c r="B151" t="inlineStr">
        <is>
          <t>O000891</t>
        </is>
      </c>
      <c r="C151" s="25" t="n">
        <v>44952</v>
      </c>
      <c r="D151" t="inlineStr">
        <is>
          <t>Fashion</t>
        </is>
      </c>
      <c r="E151" t="inlineStr">
        <is>
          <t>West</t>
        </is>
      </c>
      <c r="F151" t="inlineStr">
        <is>
          <t>Marketplace</t>
        </is>
      </c>
      <c r="G151" t="inlineStr">
        <is>
          <t>Late Delivery</t>
        </is>
      </c>
      <c r="H151" t="n">
        <v>1</v>
      </c>
      <c r="I151" t="n">
        <v>926.1</v>
      </c>
    </row>
    <row r="152">
      <c r="A152" t="inlineStr">
        <is>
          <t>RET000148</t>
        </is>
      </c>
      <c r="B152" t="inlineStr">
        <is>
          <t>O000894</t>
        </is>
      </c>
      <c r="C152" s="25" t="n">
        <v>44952</v>
      </c>
      <c r="D152" t="inlineStr">
        <is>
          <t>Fashion</t>
        </is>
      </c>
      <c r="E152" t="inlineStr">
        <is>
          <t>East</t>
        </is>
      </c>
      <c r="F152" t="inlineStr">
        <is>
          <t>Mobile App</t>
        </is>
      </c>
      <c r="G152" t="inlineStr">
        <is>
          <t>Damaged in Transit</t>
        </is>
      </c>
      <c r="H152" t="n">
        <v>1</v>
      </c>
      <c r="I152" t="n">
        <v>1566.55</v>
      </c>
    </row>
    <row r="153">
      <c r="A153" t="inlineStr">
        <is>
          <t>RET000149</t>
        </is>
      </c>
      <c r="B153" t="inlineStr">
        <is>
          <t>O000898</t>
        </is>
      </c>
      <c r="C153" s="25" t="n">
        <v>44952</v>
      </c>
      <c r="D153" t="inlineStr">
        <is>
          <t>Fashion</t>
        </is>
      </c>
      <c r="E153" t="inlineStr">
        <is>
          <t>South</t>
        </is>
      </c>
      <c r="F153" t="inlineStr">
        <is>
          <t>Website</t>
        </is>
      </c>
      <c r="G153" t="inlineStr">
        <is>
          <t>Damaged in Transit</t>
        </is>
      </c>
      <c r="H153" t="n">
        <v>1</v>
      </c>
      <c r="I153" t="n">
        <v>977.55</v>
      </c>
    </row>
    <row r="154">
      <c r="A154" t="inlineStr">
        <is>
          <t>RET000150</t>
        </is>
      </c>
      <c r="B154" t="inlineStr">
        <is>
          <t>O000900</t>
        </is>
      </c>
      <c r="C154" s="25" t="n">
        <v>44952</v>
      </c>
      <c r="D154" t="inlineStr">
        <is>
          <t>Fashion</t>
        </is>
      </c>
      <c r="E154" t="inlineStr">
        <is>
          <t>North</t>
        </is>
      </c>
      <c r="F154" t="inlineStr">
        <is>
          <t>Mobile App</t>
        </is>
      </c>
      <c r="G154" t="inlineStr">
        <is>
          <t>Not as Described</t>
        </is>
      </c>
      <c r="H154" t="n">
        <v>1</v>
      </c>
      <c r="I154" t="n">
        <v>551.65</v>
      </c>
    </row>
    <row r="155">
      <c r="A155" t="inlineStr">
        <is>
          <t>RET000151</t>
        </is>
      </c>
      <c r="B155" t="inlineStr">
        <is>
          <t>O000913</t>
        </is>
      </c>
      <c r="C155" s="25" t="n">
        <v>44953</v>
      </c>
      <c r="D155" t="inlineStr">
        <is>
          <t>Books</t>
        </is>
      </c>
      <c r="E155" t="inlineStr">
        <is>
          <t>West</t>
        </is>
      </c>
      <c r="F155" t="inlineStr">
        <is>
          <t>Website</t>
        </is>
      </c>
      <c r="G155" t="inlineStr">
        <is>
          <t>Damaged in Transit</t>
        </is>
      </c>
      <c r="H155" t="n">
        <v>1</v>
      </c>
      <c r="I155" t="n">
        <v>521.55</v>
      </c>
    </row>
    <row r="156">
      <c r="A156" t="inlineStr">
        <is>
          <t>RET000152</t>
        </is>
      </c>
      <c r="B156" t="inlineStr">
        <is>
          <t>O000915</t>
        </is>
      </c>
      <c r="C156" s="25" t="n">
        <v>44953</v>
      </c>
      <c r="D156" t="inlineStr">
        <is>
          <t>Electronics</t>
        </is>
      </c>
      <c r="E156" t="inlineStr">
        <is>
          <t>South</t>
        </is>
      </c>
      <c r="F156" t="inlineStr">
        <is>
          <t>Website</t>
        </is>
      </c>
      <c r="G156" t="inlineStr">
        <is>
          <t>Late Delivery</t>
        </is>
      </c>
      <c r="H156" t="n">
        <v>1</v>
      </c>
      <c r="I156" t="n">
        <v>2169</v>
      </c>
    </row>
    <row r="157">
      <c r="A157" t="inlineStr">
        <is>
          <t>RET000153</t>
        </is>
      </c>
      <c r="B157" t="inlineStr">
        <is>
          <t>O000933</t>
        </is>
      </c>
      <c r="C157" s="25" t="n">
        <v>44954</v>
      </c>
      <c r="D157" t="inlineStr">
        <is>
          <t>Fashion</t>
        </is>
      </c>
      <c r="E157" t="inlineStr">
        <is>
          <t>South</t>
        </is>
      </c>
      <c r="F157" t="inlineStr">
        <is>
          <t>Mobile App</t>
        </is>
      </c>
      <c r="G157" t="inlineStr">
        <is>
          <t>Size/Fit Issue</t>
        </is>
      </c>
      <c r="H157" t="n">
        <v>1</v>
      </c>
      <c r="I157" t="n">
        <v>1072.55</v>
      </c>
    </row>
    <row r="158">
      <c r="A158" t="inlineStr">
        <is>
          <t>RET000154</t>
        </is>
      </c>
      <c r="B158" t="inlineStr">
        <is>
          <t>O000937</t>
        </is>
      </c>
      <c r="C158" s="25" t="n">
        <v>44954</v>
      </c>
      <c r="D158" t="inlineStr">
        <is>
          <t>Fashion</t>
        </is>
      </c>
      <c r="E158" t="inlineStr">
        <is>
          <t>East</t>
        </is>
      </c>
      <c r="F158" t="inlineStr">
        <is>
          <t>Website</t>
        </is>
      </c>
      <c r="G158" t="inlineStr">
        <is>
          <t>Defective Product</t>
        </is>
      </c>
      <c r="H158" t="n">
        <v>1</v>
      </c>
      <c r="I158" t="n">
        <v>3637.55</v>
      </c>
    </row>
    <row r="159">
      <c r="A159" t="inlineStr">
        <is>
          <t>RET000155</t>
        </is>
      </c>
      <c r="B159" t="inlineStr">
        <is>
          <t>O000944</t>
        </is>
      </c>
      <c r="C159" s="25" t="n">
        <v>44954</v>
      </c>
      <c r="D159" t="inlineStr">
        <is>
          <t>Electronics</t>
        </is>
      </c>
      <c r="E159" t="inlineStr">
        <is>
          <t>South</t>
        </is>
      </c>
      <c r="F159" t="inlineStr">
        <is>
          <t>Retail Store</t>
        </is>
      </c>
      <c r="G159" t="inlineStr">
        <is>
          <t>Defective Product</t>
        </is>
      </c>
      <c r="H159" t="n">
        <v>1</v>
      </c>
      <c r="I159" t="n">
        <v>14089</v>
      </c>
    </row>
    <row r="160">
      <c r="A160" t="inlineStr">
        <is>
          <t>RET000156</t>
        </is>
      </c>
      <c r="B160" t="inlineStr">
        <is>
          <t>O000967</t>
        </is>
      </c>
      <c r="C160" s="25" t="n">
        <v>44954</v>
      </c>
      <c r="D160" t="inlineStr">
        <is>
          <t>Fashion</t>
        </is>
      </c>
      <c r="E160" t="inlineStr">
        <is>
          <t>South</t>
        </is>
      </c>
      <c r="F160" t="inlineStr">
        <is>
          <t>Mobile App</t>
        </is>
      </c>
      <c r="G160" t="inlineStr">
        <is>
          <t>Defective Product</t>
        </is>
      </c>
      <c r="H160" t="n">
        <v>1</v>
      </c>
      <c r="I160" t="n">
        <v>1129</v>
      </c>
    </row>
    <row r="161">
      <c r="A161" t="inlineStr">
        <is>
          <t>RET000157</t>
        </is>
      </c>
      <c r="B161" t="inlineStr">
        <is>
          <t>O000972</t>
        </is>
      </c>
      <c r="C161" s="25" t="n">
        <v>44955</v>
      </c>
      <c r="D161" t="inlineStr">
        <is>
          <t>Sports</t>
        </is>
      </c>
      <c r="E161" t="inlineStr">
        <is>
          <t>West</t>
        </is>
      </c>
      <c r="F161" t="inlineStr">
        <is>
          <t>Marketplace</t>
        </is>
      </c>
      <c r="G161" t="inlineStr">
        <is>
          <t>Not as Described</t>
        </is>
      </c>
      <c r="H161" t="n">
        <v>1</v>
      </c>
      <c r="I161" t="n">
        <v>1109</v>
      </c>
    </row>
    <row r="162">
      <c r="A162" t="inlineStr">
        <is>
          <t>RET000158</t>
        </is>
      </c>
      <c r="B162" t="inlineStr">
        <is>
          <t>O000973</t>
        </is>
      </c>
      <c r="C162" s="25" t="n">
        <v>44955</v>
      </c>
      <c r="D162" t="inlineStr">
        <is>
          <t>Home &amp; Kitchen</t>
        </is>
      </c>
      <c r="E162" t="inlineStr">
        <is>
          <t>North</t>
        </is>
      </c>
      <c r="F162" t="inlineStr">
        <is>
          <t>Marketplace</t>
        </is>
      </c>
      <c r="G162" t="inlineStr">
        <is>
          <t>Damaged in Transit</t>
        </is>
      </c>
      <c r="H162" t="n">
        <v>1</v>
      </c>
      <c r="I162" t="n">
        <v>635.55</v>
      </c>
    </row>
    <row r="163">
      <c r="A163" t="inlineStr">
        <is>
          <t>RET000159</t>
        </is>
      </c>
      <c r="B163" t="inlineStr">
        <is>
          <t>O000974</t>
        </is>
      </c>
      <c r="C163" s="25" t="n">
        <v>44955</v>
      </c>
      <c r="D163" t="inlineStr">
        <is>
          <t>Sports</t>
        </is>
      </c>
      <c r="E163" t="inlineStr">
        <is>
          <t>South</t>
        </is>
      </c>
      <c r="F163" t="inlineStr">
        <is>
          <t>Mobile App</t>
        </is>
      </c>
      <c r="G163" t="inlineStr">
        <is>
          <t>Not as Described</t>
        </is>
      </c>
      <c r="H163" t="n">
        <v>1</v>
      </c>
      <c r="I163" t="n">
        <v>1348.05</v>
      </c>
    </row>
    <row r="164">
      <c r="A164" t="inlineStr">
        <is>
          <t>RET000160</t>
        </is>
      </c>
      <c r="B164" t="inlineStr">
        <is>
          <t>O000986</t>
        </is>
      </c>
      <c r="C164" s="25" t="n">
        <v>44955</v>
      </c>
      <c r="D164" t="inlineStr">
        <is>
          <t>Fashion</t>
        </is>
      </c>
      <c r="E164" t="inlineStr">
        <is>
          <t>North</t>
        </is>
      </c>
      <c r="F164" t="inlineStr">
        <is>
          <t>Retail Store</t>
        </is>
      </c>
      <c r="G164" t="inlineStr">
        <is>
          <t>Changed Mind</t>
        </is>
      </c>
      <c r="H164" t="n">
        <v>1</v>
      </c>
      <c r="I164" t="n">
        <v>1489</v>
      </c>
    </row>
    <row r="165">
      <c r="A165" t="inlineStr">
        <is>
          <t>RET000161</t>
        </is>
      </c>
      <c r="B165" t="inlineStr">
        <is>
          <t>O000987</t>
        </is>
      </c>
      <c r="C165" s="25" t="n">
        <v>44955</v>
      </c>
      <c r="D165" t="inlineStr">
        <is>
          <t>Books</t>
        </is>
      </c>
      <c r="E165" t="inlineStr">
        <is>
          <t>North</t>
        </is>
      </c>
      <c r="F165" t="inlineStr">
        <is>
          <t>Mobile App</t>
        </is>
      </c>
      <c r="G165" t="inlineStr">
        <is>
          <t>Wrong Item Delivered</t>
        </is>
      </c>
      <c r="H165" t="n">
        <v>1</v>
      </c>
      <c r="I165" t="n">
        <v>483.55</v>
      </c>
    </row>
    <row r="166">
      <c r="A166" t="inlineStr">
        <is>
          <t>RET000162</t>
        </is>
      </c>
      <c r="B166" t="inlineStr">
        <is>
          <t>O000998</t>
        </is>
      </c>
      <c r="C166" s="25" t="n">
        <v>44955</v>
      </c>
      <c r="D166" t="inlineStr">
        <is>
          <t>Fashion</t>
        </is>
      </c>
      <c r="E166" t="inlineStr">
        <is>
          <t>East</t>
        </is>
      </c>
      <c r="F166" t="inlineStr">
        <is>
          <t>Marketplace</t>
        </is>
      </c>
      <c r="G166" t="inlineStr">
        <is>
          <t>Changed Mind</t>
        </is>
      </c>
      <c r="H166" t="n">
        <v>1</v>
      </c>
      <c r="I166" t="n">
        <v>959.65</v>
      </c>
    </row>
    <row r="167">
      <c r="A167" t="inlineStr">
        <is>
          <t>RET000163</t>
        </is>
      </c>
      <c r="B167" t="inlineStr">
        <is>
          <t>O001009</t>
        </is>
      </c>
      <c r="C167" s="25" t="n">
        <v>44956</v>
      </c>
      <c r="D167" t="inlineStr">
        <is>
          <t>Electronics</t>
        </is>
      </c>
      <c r="E167" t="inlineStr">
        <is>
          <t>South</t>
        </is>
      </c>
      <c r="F167" t="inlineStr">
        <is>
          <t>Marketplace</t>
        </is>
      </c>
      <c r="G167" t="inlineStr">
        <is>
          <t>Late Delivery</t>
        </is>
      </c>
      <c r="H167" t="n">
        <v>1</v>
      </c>
      <c r="I167" t="n">
        <v>8941.15</v>
      </c>
    </row>
    <row r="168">
      <c r="A168" t="inlineStr">
        <is>
          <t>RET000164</t>
        </is>
      </c>
      <c r="B168" t="inlineStr">
        <is>
          <t>O001025</t>
        </is>
      </c>
      <c r="C168" s="25" t="n">
        <v>44956</v>
      </c>
      <c r="D168" t="inlineStr">
        <is>
          <t>Fashion</t>
        </is>
      </c>
      <c r="E168" t="inlineStr">
        <is>
          <t>South</t>
        </is>
      </c>
      <c r="F168" t="inlineStr">
        <is>
          <t>Retail Store</t>
        </is>
      </c>
      <c r="G168" t="inlineStr">
        <is>
          <t>Size/Fit Issue</t>
        </is>
      </c>
      <c r="H168" t="n">
        <v>1</v>
      </c>
      <c r="I168" t="n">
        <v>3267.05</v>
      </c>
    </row>
    <row r="169">
      <c r="A169" t="inlineStr">
        <is>
          <t>RET000165</t>
        </is>
      </c>
      <c r="B169" t="inlineStr">
        <is>
          <t>O001029</t>
        </is>
      </c>
      <c r="C169" s="25" t="n">
        <v>44956</v>
      </c>
      <c r="D169" t="inlineStr">
        <is>
          <t>Grocery</t>
        </is>
      </c>
      <c r="E169" t="inlineStr">
        <is>
          <t>East</t>
        </is>
      </c>
      <c r="F169" t="inlineStr">
        <is>
          <t>Mobile App</t>
        </is>
      </c>
      <c r="G169" t="inlineStr">
        <is>
          <t>Damaged in Transit</t>
        </is>
      </c>
      <c r="H169" t="n">
        <v>2</v>
      </c>
      <c r="I169" t="n">
        <v>701.1</v>
      </c>
    </row>
    <row r="170">
      <c r="A170" t="inlineStr">
        <is>
          <t>RET000166</t>
        </is>
      </c>
      <c r="B170" t="inlineStr">
        <is>
          <t>O001035</t>
        </is>
      </c>
      <c r="C170" s="25" t="n">
        <v>44957</v>
      </c>
      <c r="D170" t="inlineStr">
        <is>
          <t>Beauty</t>
        </is>
      </c>
      <c r="E170" t="inlineStr">
        <is>
          <t>South</t>
        </is>
      </c>
      <c r="F170" t="inlineStr">
        <is>
          <t>Mobile App</t>
        </is>
      </c>
      <c r="G170" t="inlineStr">
        <is>
          <t>Not as Described</t>
        </is>
      </c>
      <c r="H170" t="n">
        <v>1</v>
      </c>
      <c r="I170" t="n">
        <v>349</v>
      </c>
    </row>
    <row r="171">
      <c r="A171" t="inlineStr">
        <is>
          <t>RET000167</t>
        </is>
      </c>
      <c r="B171" t="inlineStr">
        <is>
          <t>O001042</t>
        </is>
      </c>
      <c r="C171" s="25" t="n">
        <v>44957</v>
      </c>
      <c r="D171" t="inlineStr">
        <is>
          <t>Fashion</t>
        </is>
      </c>
      <c r="E171" t="inlineStr">
        <is>
          <t>East</t>
        </is>
      </c>
      <c r="F171" t="inlineStr">
        <is>
          <t>Website</t>
        </is>
      </c>
      <c r="G171" t="inlineStr">
        <is>
          <t>Size/Fit Issue</t>
        </is>
      </c>
      <c r="H171" t="n">
        <v>2</v>
      </c>
      <c r="I171" t="n">
        <v>5717.1</v>
      </c>
    </row>
    <row r="172">
      <c r="A172" t="inlineStr">
        <is>
          <t>RET000168</t>
        </is>
      </c>
      <c r="B172" t="inlineStr">
        <is>
          <t>O001057</t>
        </is>
      </c>
      <c r="C172" s="25" t="n">
        <v>44958</v>
      </c>
      <c r="D172" t="inlineStr">
        <is>
          <t>Sports</t>
        </is>
      </c>
      <c r="E172" t="inlineStr">
        <is>
          <t>South</t>
        </is>
      </c>
      <c r="F172" t="inlineStr">
        <is>
          <t>Marketplace</t>
        </is>
      </c>
      <c r="G172" t="inlineStr">
        <is>
          <t>Defective Product</t>
        </is>
      </c>
      <c r="H172" t="n">
        <v>1</v>
      </c>
      <c r="I172" t="n">
        <v>619.65</v>
      </c>
    </row>
    <row r="173">
      <c r="A173" t="inlineStr">
        <is>
          <t>RET000169</t>
        </is>
      </c>
      <c r="B173" t="inlineStr">
        <is>
          <t>O001060</t>
        </is>
      </c>
      <c r="C173" s="25" t="n">
        <v>44958</v>
      </c>
      <c r="D173" t="inlineStr">
        <is>
          <t>Fashion</t>
        </is>
      </c>
      <c r="E173" t="inlineStr">
        <is>
          <t>West</t>
        </is>
      </c>
      <c r="F173" t="inlineStr">
        <is>
          <t>Retail Store</t>
        </is>
      </c>
      <c r="G173" t="inlineStr">
        <is>
          <t>Size/Fit Issue</t>
        </is>
      </c>
      <c r="H173" t="n">
        <v>1</v>
      </c>
      <c r="I173" t="n">
        <v>579</v>
      </c>
    </row>
    <row r="174">
      <c r="A174" t="inlineStr">
        <is>
          <t>RET000170</t>
        </is>
      </c>
      <c r="B174" t="inlineStr">
        <is>
          <t>O001069</t>
        </is>
      </c>
      <c r="C174" s="25" t="n">
        <v>44958</v>
      </c>
      <c r="D174" t="inlineStr">
        <is>
          <t>Fashion</t>
        </is>
      </c>
      <c r="E174" t="inlineStr">
        <is>
          <t>West</t>
        </is>
      </c>
      <c r="F174" t="inlineStr">
        <is>
          <t>Website</t>
        </is>
      </c>
      <c r="G174" t="inlineStr">
        <is>
          <t>Changed Mind</t>
        </is>
      </c>
      <c r="H174" t="n">
        <v>1</v>
      </c>
      <c r="I174" t="n">
        <v>789</v>
      </c>
    </row>
    <row r="175">
      <c r="A175" t="inlineStr">
        <is>
          <t>RET000171</t>
        </is>
      </c>
      <c r="B175" t="inlineStr">
        <is>
          <t>O001076</t>
        </is>
      </c>
      <c r="C175" s="25" t="n">
        <v>44958</v>
      </c>
      <c r="D175" t="inlineStr">
        <is>
          <t>Books</t>
        </is>
      </c>
      <c r="E175" t="inlineStr">
        <is>
          <t>Central</t>
        </is>
      </c>
      <c r="F175" t="inlineStr">
        <is>
          <t>Marketplace</t>
        </is>
      </c>
      <c r="G175" t="inlineStr">
        <is>
          <t>Changed Mind</t>
        </is>
      </c>
      <c r="H175" t="n">
        <v>2</v>
      </c>
      <c r="I175" t="n">
        <v>663.1</v>
      </c>
    </row>
    <row r="176">
      <c r="A176" t="inlineStr">
        <is>
          <t>RET000172</t>
        </is>
      </c>
      <c r="B176" t="inlineStr">
        <is>
          <t>O001095</t>
        </is>
      </c>
      <c r="C176" s="25" t="n">
        <v>44959</v>
      </c>
      <c r="D176" t="inlineStr">
        <is>
          <t>Electronics</t>
        </is>
      </c>
      <c r="E176" t="inlineStr">
        <is>
          <t>West</t>
        </is>
      </c>
      <c r="F176" t="inlineStr">
        <is>
          <t>Mobile App</t>
        </is>
      </c>
      <c r="G176" t="inlineStr">
        <is>
          <t>Defective Product</t>
        </is>
      </c>
      <c r="H176" t="n">
        <v>1</v>
      </c>
      <c r="I176" t="n">
        <v>6374.15</v>
      </c>
    </row>
    <row r="177">
      <c r="A177" t="inlineStr">
        <is>
          <t>RET000173</t>
        </is>
      </c>
      <c r="B177" t="inlineStr">
        <is>
          <t>O001104</t>
        </is>
      </c>
      <c r="C177" s="25" t="n">
        <v>44959</v>
      </c>
      <c r="D177" t="inlineStr">
        <is>
          <t>Sports</t>
        </is>
      </c>
      <c r="E177" t="inlineStr">
        <is>
          <t>South</t>
        </is>
      </c>
      <c r="F177" t="inlineStr">
        <is>
          <t>Marketplace</t>
        </is>
      </c>
      <c r="G177" t="inlineStr">
        <is>
          <t>Changed Mind</t>
        </is>
      </c>
      <c r="H177" t="n">
        <v>1</v>
      </c>
      <c r="I177" t="n">
        <v>1322.1</v>
      </c>
    </row>
    <row r="178">
      <c r="A178" t="inlineStr">
        <is>
          <t>RET000174</t>
        </is>
      </c>
      <c r="B178" t="inlineStr">
        <is>
          <t>O001109</t>
        </is>
      </c>
      <c r="C178" s="25" t="n">
        <v>44959</v>
      </c>
      <c r="D178" t="inlineStr">
        <is>
          <t>Fashion</t>
        </is>
      </c>
      <c r="E178" t="inlineStr">
        <is>
          <t>West</t>
        </is>
      </c>
      <c r="F178" t="inlineStr">
        <is>
          <t>Marketplace</t>
        </is>
      </c>
      <c r="G178" t="inlineStr">
        <is>
          <t>Size/Fit Issue</t>
        </is>
      </c>
      <c r="H178" t="n">
        <v>1</v>
      </c>
      <c r="I178" t="n">
        <v>873.05</v>
      </c>
    </row>
    <row r="179">
      <c r="A179" t="inlineStr">
        <is>
          <t>RET000175</t>
        </is>
      </c>
      <c r="B179" t="inlineStr">
        <is>
          <t>O001110</t>
        </is>
      </c>
      <c r="C179" s="25" t="n">
        <v>44959</v>
      </c>
      <c r="D179" t="inlineStr">
        <is>
          <t>Electronics</t>
        </is>
      </c>
      <c r="E179" t="inlineStr">
        <is>
          <t>East</t>
        </is>
      </c>
      <c r="F179" t="inlineStr">
        <is>
          <t>Website</t>
        </is>
      </c>
      <c r="G179" t="inlineStr">
        <is>
          <t>Late Delivery</t>
        </is>
      </c>
      <c r="H179" t="n">
        <v>1</v>
      </c>
      <c r="I179" t="n">
        <v>5414.05</v>
      </c>
    </row>
    <row r="180">
      <c r="A180" t="inlineStr">
        <is>
          <t>RET000176</t>
        </is>
      </c>
      <c r="B180" t="inlineStr">
        <is>
          <t>O001116</t>
        </is>
      </c>
      <c r="C180" s="25" t="n">
        <v>44960</v>
      </c>
      <c r="D180" t="inlineStr">
        <is>
          <t>Fashion</t>
        </is>
      </c>
      <c r="E180" t="inlineStr">
        <is>
          <t>South</t>
        </is>
      </c>
      <c r="F180" t="inlineStr">
        <is>
          <t>Website</t>
        </is>
      </c>
      <c r="G180" t="inlineStr">
        <is>
          <t>Changed Mind</t>
        </is>
      </c>
      <c r="H180" t="n">
        <v>2</v>
      </c>
      <c r="I180" t="n">
        <v>2145.1</v>
      </c>
    </row>
    <row r="181">
      <c r="A181" t="inlineStr">
        <is>
          <t>RET000177</t>
        </is>
      </c>
      <c r="B181" t="inlineStr">
        <is>
          <t>O001118</t>
        </is>
      </c>
      <c r="C181" s="25" t="n">
        <v>44960</v>
      </c>
      <c r="D181" t="inlineStr">
        <is>
          <t>Fashion</t>
        </is>
      </c>
      <c r="E181" t="inlineStr">
        <is>
          <t>East</t>
        </is>
      </c>
      <c r="F181" t="inlineStr">
        <is>
          <t>Website</t>
        </is>
      </c>
      <c r="G181" t="inlineStr">
        <is>
          <t>Size/Fit Issue</t>
        </is>
      </c>
      <c r="H181" t="n">
        <v>1</v>
      </c>
      <c r="I181" t="n">
        <v>873.05</v>
      </c>
    </row>
    <row r="182">
      <c r="A182" t="inlineStr">
        <is>
          <t>RET000178</t>
        </is>
      </c>
      <c r="B182" t="inlineStr">
        <is>
          <t>O001122</t>
        </is>
      </c>
      <c r="C182" s="25" t="n">
        <v>44960</v>
      </c>
      <c r="D182" t="inlineStr">
        <is>
          <t>Fashion</t>
        </is>
      </c>
      <c r="E182" t="inlineStr">
        <is>
          <t>North</t>
        </is>
      </c>
      <c r="F182" t="inlineStr">
        <is>
          <t>Website</t>
        </is>
      </c>
      <c r="G182" t="inlineStr">
        <is>
          <t>Not as Described</t>
        </is>
      </c>
      <c r="H182" t="n">
        <v>1</v>
      </c>
      <c r="I182" t="n">
        <v>1072.55</v>
      </c>
    </row>
    <row r="183">
      <c r="A183" t="inlineStr">
        <is>
          <t>RET000179</t>
        </is>
      </c>
      <c r="B183" t="inlineStr">
        <is>
          <t>O001127</t>
        </is>
      </c>
      <c r="C183" s="25" t="n">
        <v>44960</v>
      </c>
      <c r="D183" t="inlineStr">
        <is>
          <t>Electronics</t>
        </is>
      </c>
      <c r="E183" t="inlineStr">
        <is>
          <t>South</t>
        </is>
      </c>
      <c r="F183" t="inlineStr">
        <is>
          <t>Website</t>
        </is>
      </c>
      <c r="G183" t="inlineStr">
        <is>
          <t>Defective Product</t>
        </is>
      </c>
      <c r="H183" t="n">
        <v>1</v>
      </c>
      <c r="I183" t="n">
        <v>9309.049999999999</v>
      </c>
    </row>
    <row r="184">
      <c r="A184" t="inlineStr">
        <is>
          <t>RET000180</t>
        </is>
      </c>
      <c r="B184" t="inlineStr">
        <is>
          <t>O001151</t>
        </is>
      </c>
      <c r="C184" s="25" t="n">
        <v>44961</v>
      </c>
      <c r="D184" t="inlineStr">
        <is>
          <t>Home &amp; Kitchen</t>
        </is>
      </c>
      <c r="E184" t="inlineStr">
        <is>
          <t>South</t>
        </is>
      </c>
      <c r="F184" t="inlineStr">
        <is>
          <t>Website</t>
        </is>
      </c>
      <c r="G184" t="inlineStr">
        <is>
          <t>Defective Product</t>
        </is>
      </c>
      <c r="H184" t="n">
        <v>2</v>
      </c>
      <c r="I184" t="n">
        <v>4026.1</v>
      </c>
    </row>
    <row r="185">
      <c r="A185" t="inlineStr">
        <is>
          <t>RET000181</t>
        </is>
      </c>
      <c r="B185" t="inlineStr">
        <is>
          <t>O001155</t>
        </is>
      </c>
      <c r="C185" s="25" t="n">
        <v>44961</v>
      </c>
      <c r="D185" t="inlineStr">
        <is>
          <t>Sports</t>
        </is>
      </c>
      <c r="E185" t="inlineStr">
        <is>
          <t>East</t>
        </is>
      </c>
      <c r="F185" t="inlineStr">
        <is>
          <t>Marketplace</t>
        </is>
      </c>
      <c r="G185" t="inlineStr">
        <is>
          <t>Damaged in Transit</t>
        </is>
      </c>
      <c r="H185" t="n">
        <v>1</v>
      </c>
      <c r="I185" t="n">
        <v>619.65</v>
      </c>
    </row>
    <row r="186">
      <c r="A186" t="inlineStr">
        <is>
          <t>RET000182</t>
        </is>
      </c>
      <c r="B186" t="inlineStr">
        <is>
          <t>O001162</t>
        </is>
      </c>
      <c r="C186" s="25" t="n">
        <v>44961</v>
      </c>
      <c r="D186" t="inlineStr">
        <is>
          <t>Fashion</t>
        </is>
      </c>
      <c r="E186" t="inlineStr">
        <is>
          <t>South</t>
        </is>
      </c>
      <c r="F186" t="inlineStr">
        <is>
          <t>Marketplace</t>
        </is>
      </c>
      <c r="G186" t="inlineStr">
        <is>
          <t>Damaged in Transit</t>
        </is>
      </c>
      <c r="H186" t="n">
        <v>1</v>
      </c>
      <c r="I186" t="n">
        <v>1214.1</v>
      </c>
    </row>
    <row r="187">
      <c r="A187" t="inlineStr">
        <is>
          <t>RET000183</t>
        </is>
      </c>
      <c r="B187" t="inlineStr">
        <is>
          <t>O001165</t>
        </is>
      </c>
      <c r="C187" s="25" t="n">
        <v>44961</v>
      </c>
      <c r="D187" t="inlineStr">
        <is>
          <t>Home &amp; Kitchen</t>
        </is>
      </c>
      <c r="E187" t="inlineStr">
        <is>
          <t>South</t>
        </is>
      </c>
      <c r="F187" t="inlineStr">
        <is>
          <t>Mobile App</t>
        </is>
      </c>
      <c r="G187" t="inlineStr">
        <is>
          <t>Damaged in Transit</t>
        </is>
      </c>
      <c r="H187" t="n">
        <v>2</v>
      </c>
      <c r="I187" t="n">
        <v>2221.1</v>
      </c>
    </row>
    <row r="188">
      <c r="A188" t="inlineStr">
        <is>
          <t>RET000184</t>
        </is>
      </c>
      <c r="B188" t="inlineStr">
        <is>
          <t>O001166</t>
        </is>
      </c>
      <c r="C188" s="25" t="n">
        <v>44961</v>
      </c>
      <c r="D188" t="inlineStr">
        <is>
          <t>Fashion</t>
        </is>
      </c>
      <c r="E188" t="inlineStr">
        <is>
          <t>North</t>
        </is>
      </c>
      <c r="F188" t="inlineStr">
        <is>
          <t>Mobile App</t>
        </is>
      </c>
      <c r="G188" t="inlineStr">
        <is>
          <t>Size/Fit Issue</t>
        </is>
      </c>
      <c r="H188" t="n">
        <v>1</v>
      </c>
      <c r="I188" t="n">
        <v>1547.55</v>
      </c>
    </row>
    <row r="189">
      <c r="A189" t="inlineStr">
        <is>
          <t>RET000185</t>
        </is>
      </c>
      <c r="B189" t="inlineStr">
        <is>
          <t>O001168</t>
        </is>
      </c>
      <c r="C189" s="25" t="n">
        <v>44961</v>
      </c>
      <c r="D189" t="inlineStr">
        <is>
          <t>Fashion</t>
        </is>
      </c>
      <c r="E189" t="inlineStr">
        <is>
          <t>East</t>
        </is>
      </c>
      <c r="F189" t="inlineStr">
        <is>
          <t>Mobile App</t>
        </is>
      </c>
      <c r="G189" t="inlineStr">
        <is>
          <t>Not as Described</t>
        </is>
      </c>
      <c r="H189" t="n">
        <v>2</v>
      </c>
      <c r="I189" t="n">
        <v>2145.1</v>
      </c>
    </row>
    <row r="190">
      <c r="A190" t="inlineStr">
        <is>
          <t>RET000186</t>
        </is>
      </c>
      <c r="B190" t="inlineStr">
        <is>
          <t>O001169</t>
        </is>
      </c>
      <c r="C190" s="25" t="n">
        <v>44961</v>
      </c>
      <c r="D190" t="inlineStr">
        <is>
          <t>Sports</t>
        </is>
      </c>
      <c r="E190" t="inlineStr">
        <is>
          <t>West</t>
        </is>
      </c>
      <c r="F190" t="inlineStr">
        <is>
          <t>Mobile App</t>
        </is>
      </c>
      <c r="G190" t="inlineStr">
        <is>
          <t>Not Specified</t>
        </is>
      </c>
      <c r="H190" t="n">
        <v>1</v>
      </c>
      <c r="I190" t="n">
        <v>692.55</v>
      </c>
    </row>
    <row r="191">
      <c r="A191" t="inlineStr">
        <is>
          <t>RET000187</t>
        </is>
      </c>
      <c r="B191" t="inlineStr">
        <is>
          <t>O001171</t>
        </is>
      </c>
      <c r="C191" s="25" t="n">
        <v>44961</v>
      </c>
      <c r="D191" t="inlineStr">
        <is>
          <t>Home &amp; Kitchen</t>
        </is>
      </c>
      <c r="E191" t="inlineStr">
        <is>
          <t>East</t>
        </is>
      </c>
      <c r="F191" t="inlineStr">
        <is>
          <t>Marketplace</t>
        </is>
      </c>
      <c r="G191" t="inlineStr">
        <is>
          <t>Damaged in Transit</t>
        </is>
      </c>
      <c r="H191" t="n">
        <v>1</v>
      </c>
      <c r="I191" t="n">
        <v>1597.15</v>
      </c>
    </row>
    <row r="192">
      <c r="A192" t="inlineStr">
        <is>
          <t>RET000188</t>
        </is>
      </c>
      <c r="B192" t="inlineStr">
        <is>
          <t>O001180</t>
        </is>
      </c>
      <c r="C192" s="25" t="n">
        <v>44962</v>
      </c>
      <c r="D192" t="inlineStr">
        <is>
          <t>Fashion</t>
        </is>
      </c>
      <c r="E192" t="inlineStr">
        <is>
          <t>West</t>
        </is>
      </c>
      <c r="F192" t="inlineStr">
        <is>
          <t>Marketplace</t>
        </is>
      </c>
      <c r="G192" t="inlineStr">
        <is>
          <t>Late Delivery</t>
        </is>
      </c>
      <c r="H192" t="n">
        <v>1</v>
      </c>
      <c r="I192" t="n">
        <v>1844.1</v>
      </c>
    </row>
    <row r="193">
      <c r="A193" t="inlineStr">
        <is>
          <t>RET000189</t>
        </is>
      </c>
      <c r="B193" t="inlineStr">
        <is>
          <t>O001183</t>
        </is>
      </c>
      <c r="C193" s="25" t="n">
        <v>44962</v>
      </c>
      <c r="D193" t="inlineStr">
        <is>
          <t>Sports</t>
        </is>
      </c>
      <c r="E193" t="inlineStr">
        <is>
          <t>North</t>
        </is>
      </c>
      <c r="F193" t="inlineStr">
        <is>
          <t>Website</t>
        </is>
      </c>
      <c r="G193" t="inlineStr">
        <is>
          <t>Changed Mind</t>
        </is>
      </c>
      <c r="H193" t="n">
        <v>2</v>
      </c>
      <c r="I193" t="n">
        <v>2886.1</v>
      </c>
    </row>
    <row r="194">
      <c r="A194" t="inlineStr">
        <is>
          <t>RET000190</t>
        </is>
      </c>
      <c r="B194" t="inlineStr">
        <is>
          <t>O001183</t>
        </is>
      </c>
      <c r="C194" s="25" t="n">
        <v>44962</v>
      </c>
      <c r="D194" t="inlineStr">
        <is>
          <t>Fashion</t>
        </is>
      </c>
      <c r="E194" t="inlineStr">
        <is>
          <t>North</t>
        </is>
      </c>
      <c r="F194" t="inlineStr">
        <is>
          <t>Website</t>
        </is>
      </c>
      <c r="G194" t="inlineStr">
        <is>
          <t>Size/Fit Issue</t>
        </is>
      </c>
      <c r="H194" t="n">
        <v>1</v>
      </c>
      <c r="I194" t="n">
        <v>1146.65</v>
      </c>
    </row>
    <row r="195">
      <c r="A195" t="inlineStr">
        <is>
          <t>RET000191</t>
        </is>
      </c>
      <c r="B195" t="inlineStr">
        <is>
          <t>O001185</t>
        </is>
      </c>
      <c r="C195" s="25" t="n">
        <v>44962</v>
      </c>
      <c r="D195" t="inlineStr">
        <is>
          <t>Fashion</t>
        </is>
      </c>
      <c r="E195" t="inlineStr">
        <is>
          <t>Central</t>
        </is>
      </c>
      <c r="F195" t="inlineStr">
        <is>
          <t>Marketplace</t>
        </is>
      </c>
      <c r="G195" t="inlineStr">
        <is>
          <t>Size/Fit Issue</t>
        </is>
      </c>
      <c r="H195" t="n">
        <v>1</v>
      </c>
      <c r="I195" t="n">
        <v>2488.05</v>
      </c>
    </row>
    <row r="196">
      <c r="A196" t="inlineStr">
        <is>
          <t>RET000192</t>
        </is>
      </c>
      <c r="B196" t="inlineStr">
        <is>
          <t>O001191</t>
        </is>
      </c>
      <c r="C196" s="25" t="n">
        <v>44962</v>
      </c>
      <c r="D196" t="inlineStr">
        <is>
          <t>Fashion</t>
        </is>
      </c>
      <c r="E196" t="inlineStr">
        <is>
          <t>North</t>
        </is>
      </c>
      <c r="F196" t="inlineStr">
        <is>
          <t>Retail Store</t>
        </is>
      </c>
      <c r="G196" t="inlineStr">
        <is>
          <t>Changed Mind</t>
        </is>
      </c>
      <c r="H196" t="n">
        <v>1</v>
      </c>
      <c r="I196" t="n">
        <v>649</v>
      </c>
    </row>
    <row r="197">
      <c r="A197" t="inlineStr">
        <is>
          <t>RET000193</t>
        </is>
      </c>
      <c r="B197" t="inlineStr">
        <is>
          <t>O001193</t>
        </is>
      </c>
      <c r="C197" s="25" t="n">
        <v>44962</v>
      </c>
      <c r="D197" t="inlineStr">
        <is>
          <t>Sports</t>
        </is>
      </c>
      <c r="E197" t="inlineStr">
        <is>
          <t>South</t>
        </is>
      </c>
      <c r="F197" t="inlineStr">
        <is>
          <t>Website</t>
        </is>
      </c>
      <c r="G197" t="inlineStr">
        <is>
          <t>Not as Described</t>
        </is>
      </c>
      <c r="H197" t="n">
        <v>1</v>
      </c>
      <c r="I197" t="n">
        <v>692.55</v>
      </c>
    </row>
    <row r="198">
      <c r="A198" t="inlineStr">
        <is>
          <t>RET000194</t>
        </is>
      </c>
      <c r="B198" t="inlineStr">
        <is>
          <t>O001194</t>
        </is>
      </c>
      <c r="C198" s="25" t="n">
        <v>44962</v>
      </c>
      <c r="D198" t="inlineStr">
        <is>
          <t>Home &amp; Kitchen</t>
        </is>
      </c>
      <c r="E198" t="inlineStr">
        <is>
          <t>East</t>
        </is>
      </c>
      <c r="F198" t="inlineStr">
        <is>
          <t>Mobile App</t>
        </is>
      </c>
      <c r="G198" t="inlineStr">
        <is>
          <t>Not as Described</t>
        </is>
      </c>
      <c r="H198" t="n">
        <v>1</v>
      </c>
      <c r="I198" t="n">
        <v>2119</v>
      </c>
    </row>
    <row r="199">
      <c r="A199" t="inlineStr">
        <is>
          <t>RET000195</t>
        </is>
      </c>
      <c r="B199" t="inlineStr">
        <is>
          <t>O001201</t>
        </is>
      </c>
      <c r="C199" s="25" t="n">
        <v>44962</v>
      </c>
      <c r="D199" t="inlineStr">
        <is>
          <t>Fashion</t>
        </is>
      </c>
      <c r="E199" t="inlineStr">
        <is>
          <t>North</t>
        </is>
      </c>
      <c r="F199" t="inlineStr">
        <is>
          <t>Website</t>
        </is>
      </c>
      <c r="G199" t="inlineStr">
        <is>
          <t>Defective Product</t>
        </is>
      </c>
      <c r="H199" t="n">
        <v>1</v>
      </c>
      <c r="I199" t="n">
        <v>1016.1</v>
      </c>
    </row>
    <row r="200">
      <c r="A200" t="inlineStr">
        <is>
          <t>RET000196</t>
        </is>
      </c>
      <c r="B200" t="inlineStr">
        <is>
          <t>O001204</t>
        </is>
      </c>
      <c r="C200" s="25" t="n">
        <v>44962</v>
      </c>
      <c r="D200" t="inlineStr">
        <is>
          <t>Electronics</t>
        </is>
      </c>
      <c r="E200" t="inlineStr">
        <is>
          <t>West</t>
        </is>
      </c>
      <c r="F200" t="inlineStr">
        <is>
          <t>Mobile App</t>
        </is>
      </c>
      <c r="G200" t="inlineStr">
        <is>
          <t>Changed Mind</t>
        </is>
      </c>
      <c r="H200" t="n">
        <v>1</v>
      </c>
      <c r="I200" t="n">
        <v>1969</v>
      </c>
    </row>
    <row r="201">
      <c r="A201" t="inlineStr">
        <is>
          <t>RET000197</t>
        </is>
      </c>
      <c r="B201" t="inlineStr">
        <is>
          <t>O001208</t>
        </is>
      </c>
      <c r="C201" s="25" t="n">
        <v>44962</v>
      </c>
      <c r="D201" t="inlineStr">
        <is>
          <t>Home &amp; Kitchen</t>
        </is>
      </c>
      <c r="E201" t="inlineStr">
        <is>
          <t>South</t>
        </is>
      </c>
      <c r="F201" t="inlineStr">
        <is>
          <t>Marketplace</t>
        </is>
      </c>
      <c r="G201" t="inlineStr">
        <is>
          <t>Not as Described</t>
        </is>
      </c>
      <c r="H201" t="n">
        <v>1</v>
      </c>
      <c r="I201" t="n">
        <v>3374.1</v>
      </c>
    </row>
    <row r="202">
      <c r="A202" t="inlineStr">
        <is>
          <t>RET000198</t>
        </is>
      </c>
      <c r="B202" t="inlineStr">
        <is>
          <t>O001232</t>
        </is>
      </c>
      <c r="C202" s="25" t="n">
        <v>44963</v>
      </c>
      <c r="D202" t="inlineStr">
        <is>
          <t>Fashion</t>
        </is>
      </c>
      <c r="E202" t="inlineStr">
        <is>
          <t>South</t>
        </is>
      </c>
      <c r="F202" t="inlineStr">
        <is>
          <t>Marketplace</t>
        </is>
      </c>
      <c r="G202" t="inlineStr">
        <is>
          <t>Changed Mind</t>
        </is>
      </c>
      <c r="H202" t="n">
        <v>1</v>
      </c>
      <c r="I202" t="n">
        <v>559.2</v>
      </c>
    </row>
    <row r="203">
      <c r="A203" t="inlineStr">
        <is>
          <t>RET000199</t>
        </is>
      </c>
      <c r="B203" t="inlineStr">
        <is>
          <t>O001240</t>
        </is>
      </c>
      <c r="C203" s="25" t="n">
        <v>44964</v>
      </c>
      <c r="D203" t="inlineStr">
        <is>
          <t>Sports</t>
        </is>
      </c>
      <c r="E203" t="inlineStr">
        <is>
          <t>West</t>
        </is>
      </c>
      <c r="F203" t="inlineStr">
        <is>
          <t>Marketplace</t>
        </is>
      </c>
      <c r="G203" t="inlineStr">
        <is>
          <t>Damaged in Transit</t>
        </is>
      </c>
      <c r="H203" t="n">
        <v>1</v>
      </c>
      <c r="I203" t="n">
        <v>692.55</v>
      </c>
    </row>
    <row r="204">
      <c r="A204" t="inlineStr">
        <is>
          <t>RET000200</t>
        </is>
      </c>
      <c r="B204" t="inlineStr">
        <is>
          <t>O001242</t>
        </is>
      </c>
      <c r="C204" s="25" t="n">
        <v>44964</v>
      </c>
      <c r="D204" t="inlineStr">
        <is>
          <t>Electronics</t>
        </is>
      </c>
      <c r="E204" t="inlineStr">
        <is>
          <t>North</t>
        </is>
      </c>
      <c r="F204" t="inlineStr">
        <is>
          <t>Website</t>
        </is>
      </c>
      <c r="G204" t="inlineStr">
        <is>
          <t>Not as Described</t>
        </is>
      </c>
      <c r="H204" t="n">
        <v>1</v>
      </c>
      <c r="I204" t="n">
        <v>13976.1</v>
      </c>
    </row>
    <row r="205">
      <c r="A205" t="inlineStr">
        <is>
          <t>RET000201</t>
        </is>
      </c>
      <c r="B205" t="inlineStr">
        <is>
          <t>O001245</t>
        </is>
      </c>
      <c r="C205" s="25" t="n">
        <v>44964</v>
      </c>
      <c r="D205" t="inlineStr">
        <is>
          <t>Fashion</t>
        </is>
      </c>
      <c r="E205" t="inlineStr">
        <is>
          <t>East</t>
        </is>
      </c>
      <c r="F205" t="inlineStr">
        <is>
          <t>Website</t>
        </is>
      </c>
      <c r="G205" t="inlineStr">
        <is>
          <t>Damaged in Transit</t>
        </is>
      </c>
      <c r="H205" t="n">
        <v>1</v>
      </c>
      <c r="I205" t="n">
        <v>919</v>
      </c>
    </row>
    <row r="206">
      <c r="A206" t="inlineStr">
        <is>
          <t>RET000202</t>
        </is>
      </c>
      <c r="B206" t="inlineStr">
        <is>
          <t>O001249</t>
        </is>
      </c>
      <c r="C206" s="25" t="n">
        <v>44964</v>
      </c>
      <c r="D206" t="inlineStr">
        <is>
          <t>Fashion</t>
        </is>
      </c>
      <c r="E206" t="inlineStr">
        <is>
          <t>West</t>
        </is>
      </c>
      <c r="F206" t="inlineStr">
        <is>
          <t>Mobile App</t>
        </is>
      </c>
      <c r="G206" t="inlineStr">
        <is>
          <t>Changed Mind</t>
        </is>
      </c>
      <c r="H206" t="n">
        <v>1</v>
      </c>
      <c r="I206" t="n">
        <v>2708.1</v>
      </c>
    </row>
    <row r="207">
      <c r="A207" t="inlineStr">
        <is>
          <t>RET000203</t>
        </is>
      </c>
      <c r="B207" t="inlineStr">
        <is>
          <t>O001255</t>
        </is>
      </c>
      <c r="C207" s="25" t="n">
        <v>44965</v>
      </c>
      <c r="D207" t="inlineStr">
        <is>
          <t>Sports</t>
        </is>
      </c>
      <c r="E207" t="inlineStr">
        <is>
          <t>West</t>
        </is>
      </c>
      <c r="F207" t="inlineStr">
        <is>
          <t>Mobile App</t>
        </is>
      </c>
      <c r="G207" t="inlineStr">
        <is>
          <t>Not as Described</t>
        </is>
      </c>
      <c r="H207" t="n">
        <v>1</v>
      </c>
      <c r="I207" t="n">
        <v>729</v>
      </c>
    </row>
    <row r="208">
      <c r="A208" t="inlineStr">
        <is>
          <t>RET000204</t>
        </is>
      </c>
      <c r="B208" t="inlineStr">
        <is>
          <t>O001264</t>
        </is>
      </c>
      <c r="C208" s="25" t="n">
        <v>44965</v>
      </c>
      <c r="D208" t="inlineStr">
        <is>
          <t>Home &amp; Kitchen</t>
        </is>
      </c>
      <c r="E208" t="inlineStr">
        <is>
          <t>North</t>
        </is>
      </c>
      <c r="F208" t="inlineStr">
        <is>
          <t>Website</t>
        </is>
      </c>
      <c r="G208" t="inlineStr">
        <is>
          <t>Defective Product</t>
        </is>
      </c>
      <c r="H208" t="n">
        <v>1</v>
      </c>
      <c r="I208" t="n">
        <v>1029</v>
      </c>
    </row>
    <row r="209">
      <c r="A209" t="inlineStr">
        <is>
          <t>RET000205</t>
        </is>
      </c>
      <c r="B209" t="inlineStr">
        <is>
          <t>O001266</t>
        </is>
      </c>
      <c r="C209" s="25" t="n">
        <v>44965</v>
      </c>
      <c r="D209" t="inlineStr">
        <is>
          <t>Fashion</t>
        </is>
      </c>
      <c r="E209" t="inlineStr">
        <is>
          <t>West</t>
        </is>
      </c>
      <c r="F209" t="inlineStr">
        <is>
          <t>Marketplace</t>
        </is>
      </c>
      <c r="G209" t="inlineStr">
        <is>
          <t>Damaged in Transit</t>
        </is>
      </c>
      <c r="H209" t="n">
        <v>1</v>
      </c>
      <c r="I209" t="n">
        <v>458.15</v>
      </c>
    </row>
    <row r="210">
      <c r="A210" t="inlineStr">
        <is>
          <t>RET000206</t>
        </is>
      </c>
      <c r="B210" t="inlineStr">
        <is>
          <t>O001273</t>
        </is>
      </c>
      <c r="C210" s="25" t="n">
        <v>44965</v>
      </c>
      <c r="D210" t="inlineStr">
        <is>
          <t>Fashion</t>
        </is>
      </c>
      <c r="E210" t="inlineStr">
        <is>
          <t>South</t>
        </is>
      </c>
      <c r="F210" t="inlineStr">
        <is>
          <t>Website</t>
        </is>
      </c>
      <c r="G210" t="inlineStr">
        <is>
          <t>Size/Fit Issue</t>
        </is>
      </c>
      <c r="H210" t="n">
        <v>1</v>
      </c>
      <c r="I210" t="n">
        <v>616.55</v>
      </c>
    </row>
    <row r="211">
      <c r="A211" t="inlineStr">
        <is>
          <t>RET000207</t>
        </is>
      </c>
      <c r="B211" t="inlineStr">
        <is>
          <t>O001286</t>
        </is>
      </c>
      <c r="C211" s="25" t="n">
        <v>44966</v>
      </c>
      <c r="D211" t="inlineStr">
        <is>
          <t>Fashion</t>
        </is>
      </c>
      <c r="E211" t="inlineStr">
        <is>
          <t>East</t>
        </is>
      </c>
      <c r="F211" t="inlineStr">
        <is>
          <t>Mobile App</t>
        </is>
      </c>
      <c r="G211" t="inlineStr">
        <is>
          <t>Size/Fit Issue</t>
        </is>
      </c>
      <c r="H211" t="n">
        <v>1</v>
      </c>
      <c r="I211" t="n">
        <v>1016.1</v>
      </c>
    </row>
    <row r="212">
      <c r="A212" t="inlineStr">
        <is>
          <t>RET000208</t>
        </is>
      </c>
      <c r="B212" t="inlineStr">
        <is>
          <t>O001288</t>
        </is>
      </c>
      <c r="C212" s="25" t="n">
        <v>44966</v>
      </c>
      <c r="D212" t="inlineStr">
        <is>
          <t>Fashion</t>
        </is>
      </c>
      <c r="E212" t="inlineStr">
        <is>
          <t>South</t>
        </is>
      </c>
      <c r="F212" t="inlineStr">
        <is>
          <t>Mobile App</t>
        </is>
      </c>
      <c r="G212" t="inlineStr">
        <is>
          <t>Changed Mind</t>
        </is>
      </c>
      <c r="H212" t="n">
        <v>2</v>
      </c>
      <c r="I212" t="n">
        <v>1746.1</v>
      </c>
    </row>
    <row r="213">
      <c r="A213" t="inlineStr">
        <is>
          <t>RET000209</t>
        </is>
      </c>
      <c r="B213" t="inlineStr">
        <is>
          <t>O001291</t>
        </is>
      </c>
      <c r="C213" s="25" t="n">
        <v>44966</v>
      </c>
      <c r="D213" t="inlineStr">
        <is>
          <t>Fashion</t>
        </is>
      </c>
      <c r="E213" t="inlineStr">
        <is>
          <t>North</t>
        </is>
      </c>
      <c r="F213" t="inlineStr">
        <is>
          <t>Mobile App</t>
        </is>
      </c>
      <c r="G213" t="inlineStr">
        <is>
          <t>Not Specified</t>
        </is>
      </c>
      <c r="H213" t="n">
        <v>1</v>
      </c>
      <c r="I213" t="n">
        <v>1471.55</v>
      </c>
    </row>
    <row r="214">
      <c r="A214" t="inlineStr">
        <is>
          <t>RET000210</t>
        </is>
      </c>
      <c r="B214" t="inlineStr">
        <is>
          <t>O001293</t>
        </is>
      </c>
      <c r="C214" s="25" t="n">
        <v>44966</v>
      </c>
      <c r="D214" t="inlineStr">
        <is>
          <t>Sports</t>
        </is>
      </c>
      <c r="E214" t="inlineStr">
        <is>
          <t>South</t>
        </is>
      </c>
      <c r="F214" t="inlineStr">
        <is>
          <t>Marketplace</t>
        </is>
      </c>
      <c r="G214" t="inlineStr">
        <is>
          <t>Changed Mind</t>
        </is>
      </c>
      <c r="H214" t="n">
        <v>1</v>
      </c>
      <c r="I214" t="n">
        <v>1348.05</v>
      </c>
    </row>
    <row r="215">
      <c r="A215" t="inlineStr">
        <is>
          <t>RET000211</t>
        </is>
      </c>
      <c r="B215" t="inlineStr">
        <is>
          <t>O001296</t>
        </is>
      </c>
      <c r="C215" s="25" t="n">
        <v>44966</v>
      </c>
      <c r="D215" t="inlineStr">
        <is>
          <t>Fashion</t>
        </is>
      </c>
      <c r="E215" t="inlineStr">
        <is>
          <t>North</t>
        </is>
      </c>
      <c r="F215" t="inlineStr">
        <is>
          <t>Retail Store</t>
        </is>
      </c>
      <c r="G215" t="inlineStr">
        <is>
          <t>Not as Described</t>
        </is>
      </c>
      <c r="H215" t="n">
        <v>1</v>
      </c>
      <c r="I215" t="n">
        <v>1946.55</v>
      </c>
    </row>
    <row r="216">
      <c r="A216" t="inlineStr">
        <is>
          <t>RET000212</t>
        </is>
      </c>
      <c r="B216" t="inlineStr">
        <is>
          <t>O001298</t>
        </is>
      </c>
      <c r="C216" s="25" t="n">
        <v>44966</v>
      </c>
      <c r="D216" t="inlineStr">
        <is>
          <t>Fashion</t>
        </is>
      </c>
      <c r="E216" t="inlineStr">
        <is>
          <t>West</t>
        </is>
      </c>
      <c r="F216" t="inlineStr">
        <is>
          <t>Marketplace</t>
        </is>
      </c>
      <c r="G216" t="inlineStr">
        <is>
          <t>Size/Fit Issue</t>
        </is>
      </c>
      <c r="H216" t="n">
        <v>1</v>
      </c>
      <c r="I216" t="n">
        <v>551.65</v>
      </c>
    </row>
    <row r="217">
      <c r="A217" t="inlineStr">
        <is>
          <t>RET000213</t>
        </is>
      </c>
      <c r="B217" t="inlineStr">
        <is>
          <t>O001300</t>
        </is>
      </c>
      <c r="C217" s="25" t="n">
        <v>44966</v>
      </c>
      <c r="D217" t="inlineStr">
        <is>
          <t>Home &amp; Kitchen</t>
        </is>
      </c>
      <c r="E217" t="inlineStr">
        <is>
          <t>South</t>
        </is>
      </c>
      <c r="F217" t="inlineStr">
        <is>
          <t>Website</t>
        </is>
      </c>
      <c r="G217" t="inlineStr">
        <is>
          <t>Changed Mind</t>
        </is>
      </c>
      <c r="H217" t="n">
        <v>1</v>
      </c>
      <c r="I217" t="n">
        <v>2421.55</v>
      </c>
    </row>
    <row r="218">
      <c r="A218" t="inlineStr">
        <is>
          <t>RET000214</t>
        </is>
      </c>
      <c r="B218" t="inlineStr">
        <is>
          <t>O001302</t>
        </is>
      </c>
      <c r="C218" s="25" t="n">
        <v>44966</v>
      </c>
      <c r="D218" t="inlineStr">
        <is>
          <t>Fashion</t>
        </is>
      </c>
      <c r="E218" t="inlineStr">
        <is>
          <t>South</t>
        </is>
      </c>
      <c r="F218" t="inlineStr">
        <is>
          <t>Website</t>
        </is>
      </c>
      <c r="G218" t="inlineStr">
        <is>
          <t>Changed Mind</t>
        </is>
      </c>
      <c r="H218" t="n">
        <v>1</v>
      </c>
      <c r="I218" t="n">
        <v>1281.55</v>
      </c>
    </row>
    <row r="219">
      <c r="A219" t="inlineStr">
        <is>
          <t>RET000215</t>
        </is>
      </c>
      <c r="B219" t="inlineStr">
        <is>
          <t>O001304</t>
        </is>
      </c>
      <c r="C219" s="25" t="n">
        <v>44966</v>
      </c>
      <c r="D219" t="inlineStr">
        <is>
          <t>Fashion</t>
        </is>
      </c>
      <c r="E219" t="inlineStr">
        <is>
          <t>North</t>
        </is>
      </c>
      <c r="F219" t="inlineStr">
        <is>
          <t>Website</t>
        </is>
      </c>
      <c r="G219" t="inlineStr">
        <is>
          <t>Not as Described</t>
        </is>
      </c>
      <c r="H219" t="n">
        <v>1</v>
      </c>
      <c r="I219" t="n">
        <v>959.65</v>
      </c>
    </row>
    <row r="220">
      <c r="A220" t="inlineStr">
        <is>
          <t>RET000216</t>
        </is>
      </c>
      <c r="B220" t="inlineStr">
        <is>
          <t>O001305</t>
        </is>
      </c>
      <c r="C220" s="25" t="n">
        <v>44966</v>
      </c>
      <c r="D220" t="inlineStr">
        <is>
          <t>Sports</t>
        </is>
      </c>
      <c r="E220" t="inlineStr">
        <is>
          <t>East</t>
        </is>
      </c>
      <c r="F220" t="inlineStr">
        <is>
          <t>Mobile App</t>
        </is>
      </c>
      <c r="G220" t="inlineStr">
        <is>
          <t>Defective Product</t>
        </is>
      </c>
      <c r="H220" t="n">
        <v>1</v>
      </c>
      <c r="I220" t="n">
        <v>4919</v>
      </c>
    </row>
    <row r="221">
      <c r="A221" t="inlineStr">
        <is>
          <t>RET000217</t>
        </is>
      </c>
      <c r="B221" t="inlineStr">
        <is>
          <t>O001329</t>
        </is>
      </c>
      <c r="C221" s="25" t="n">
        <v>44967</v>
      </c>
      <c r="D221" t="inlineStr">
        <is>
          <t>Fashion</t>
        </is>
      </c>
      <c r="E221" t="inlineStr">
        <is>
          <t>East</t>
        </is>
      </c>
      <c r="F221" t="inlineStr">
        <is>
          <t>Retail Store</t>
        </is>
      </c>
      <c r="G221" t="inlineStr">
        <is>
          <t>Size/Fit Issue</t>
        </is>
      </c>
      <c r="H221" t="n">
        <v>1</v>
      </c>
      <c r="I221" t="n">
        <v>1471.55</v>
      </c>
    </row>
    <row r="222">
      <c r="A222" t="inlineStr">
        <is>
          <t>RET000218</t>
        </is>
      </c>
      <c r="B222" t="inlineStr">
        <is>
          <t>O001332</t>
        </is>
      </c>
      <c r="C222" s="25" t="n">
        <v>44968</v>
      </c>
      <c r="D222" t="inlineStr">
        <is>
          <t>Electronics</t>
        </is>
      </c>
      <c r="E222" t="inlineStr">
        <is>
          <t>West</t>
        </is>
      </c>
      <c r="F222" t="inlineStr">
        <is>
          <t>Marketplace</t>
        </is>
      </c>
      <c r="G222" t="inlineStr">
        <is>
          <t>Damaged in Transit</t>
        </is>
      </c>
      <c r="H222" t="n">
        <v>1</v>
      </c>
      <c r="I222" t="n">
        <v>10505.15</v>
      </c>
    </row>
    <row r="223">
      <c r="A223" t="inlineStr">
        <is>
          <t>RET000219</t>
        </is>
      </c>
      <c r="B223" t="inlineStr">
        <is>
          <t>O001342</t>
        </is>
      </c>
      <c r="C223" s="25" t="n">
        <v>44968</v>
      </c>
      <c r="D223" t="inlineStr">
        <is>
          <t>Fashion</t>
        </is>
      </c>
      <c r="E223" t="inlineStr">
        <is>
          <t>West</t>
        </is>
      </c>
      <c r="F223" t="inlineStr">
        <is>
          <t>Website</t>
        </is>
      </c>
      <c r="G223" t="inlineStr">
        <is>
          <t>Size/Fit Issue</t>
        </is>
      </c>
      <c r="H223" t="n">
        <v>1</v>
      </c>
      <c r="I223" t="n">
        <v>730.55</v>
      </c>
    </row>
    <row r="224">
      <c r="A224" t="inlineStr">
        <is>
          <t>RET000220</t>
        </is>
      </c>
      <c r="B224" t="inlineStr">
        <is>
          <t>O001350</t>
        </is>
      </c>
      <c r="C224" s="25" t="n">
        <v>44968</v>
      </c>
      <c r="D224" t="inlineStr">
        <is>
          <t>Electronics</t>
        </is>
      </c>
      <c r="E224" t="inlineStr">
        <is>
          <t>North</t>
        </is>
      </c>
      <c r="F224" t="inlineStr">
        <is>
          <t>Website</t>
        </is>
      </c>
      <c r="G224" t="inlineStr">
        <is>
          <t>Damaged in Transit</t>
        </is>
      </c>
      <c r="H224" t="n">
        <v>1</v>
      </c>
      <c r="I224" t="n">
        <v>15909</v>
      </c>
    </row>
    <row r="225">
      <c r="A225" t="inlineStr">
        <is>
          <t>RET000221</t>
        </is>
      </c>
      <c r="B225" t="inlineStr">
        <is>
          <t>O001353</t>
        </is>
      </c>
      <c r="C225" s="25" t="n">
        <v>44968</v>
      </c>
      <c r="D225" t="inlineStr">
        <is>
          <t>Sports</t>
        </is>
      </c>
      <c r="E225" t="inlineStr">
        <is>
          <t>South</t>
        </is>
      </c>
      <c r="F225" t="inlineStr">
        <is>
          <t>Website</t>
        </is>
      </c>
      <c r="G225" t="inlineStr">
        <is>
          <t>Not as Described</t>
        </is>
      </c>
      <c r="H225" t="n">
        <v>1</v>
      </c>
      <c r="I225" t="n">
        <v>692.55</v>
      </c>
    </row>
    <row r="226">
      <c r="A226" t="inlineStr">
        <is>
          <t>RET000222</t>
        </is>
      </c>
      <c r="B226" t="inlineStr">
        <is>
          <t>O001354</t>
        </is>
      </c>
      <c r="C226" s="25" t="n">
        <v>44968</v>
      </c>
      <c r="D226" t="inlineStr">
        <is>
          <t>Fashion</t>
        </is>
      </c>
      <c r="E226" t="inlineStr">
        <is>
          <t>North</t>
        </is>
      </c>
      <c r="F226" t="inlineStr">
        <is>
          <t>Website</t>
        </is>
      </c>
      <c r="G226" t="inlineStr">
        <is>
          <t>Defective Product</t>
        </is>
      </c>
      <c r="H226" t="n">
        <v>1</v>
      </c>
      <c r="I226" t="n">
        <v>1101.05</v>
      </c>
    </row>
    <row r="227">
      <c r="A227" t="inlineStr">
        <is>
          <t>RET000223</t>
        </is>
      </c>
      <c r="B227" t="inlineStr">
        <is>
          <t>O001360</t>
        </is>
      </c>
      <c r="C227" s="25" t="n">
        <v>44968</v>
      </c>
      <c r="D227" t="inlineStr">
        <is>
          <t>Fashion</t>
        </is>
      </c>
      <c r="E227" t="inlineStr">
        <is>
          <t>West</t>
        </is>
      </c>
      <c r="F227" t="inlineStr">
        <is>
          <t>Marketplace</t>
        </is>
      </c>
      <c r="G227" t="inlineStr">
        <is>
          <t>Size/Fit Issue</t>
        </is>
      </c>
      <c r="H227" t="n">
        <v>1</v>
      </c>
      <c r="I227" t="n">
        <v>649</v>
      </c>
    </row>
    <row r="228">
      <c r="A228" t="inlineStr">
        <is>
          <t>RET000224</t>
        </is>
      </c>
      <c r="B228" t="inlineStr">
        <is>
          <t>O001363</t>
        </is>
      </c>
      <c r="C228" s="25" t="n">
        <v>44968</v>
      </c>
      <c r="D228" t="inlineStr">
        <is>
          <t>Fashion</t>
        </is>
      </c>
      <c r="E228" t="inlineStr">
        <is>
          <t>North</t>
        </is>
      </c>
      <c r="F228" t="inlineStr">
        <is>
          <t>Retail Store</t>
        </is>
      </c>
      <c r="G228" t="inlineStr">
        <is>
          <t>Wrong Item Delivered</t>
        </is>
      </c>
      <c r="H228" t="n">
        <v>1</v>
      </c>
      <c r="I228" t="n">
        <v>3829</v>
      </c>
    </row>
    <row r="229">
      <c r="A229" t="inlineStr">
        <is>
          <t>RET000225</t>
        </is>
      </c>
      <c r="B229" t="inlineStr">
        <is>
          <t>O001363</t>
        </is>
      </c>
      <c r="C229" s="25" t="n">
        <v>44968</v>
      </c>
      <c r="D229" t="inlineStr">
        <is>
          <t>Fashion</t>
        </is>
      </c>
      <c r="E229" t="inlineStr">
        <is>
          <t>North</t>
        </is>
      </c>
      <c r="F229" t="inlineStr">
        <is>
          <t>Retail Store</t>
        </is>
      </c>
      <c r="G229" t="inlineStr">
        <is>
          <t>Size/Fit Issue</t>
        </is>
      </c>
      <c r="H229" t="n">
        <v>2</v>
      </c>
      <c r="I229" t="n">
        <v>3258</v>
      </c>
    </row>
    <row r="230">
      <c r="A230" t="inlineStr">
        <is>
          <t>RET000226</t>
        </is>
      </c>
      <c r="B230" t="inlineStr">
        <is>
          <t>O001374</t>
        </is>
      </c>
      <c r="C230" s="25" t="n">
        <v>44969</v>
      </c>
      <c r="D230" t="inlineStr">
        <is>
          <t>Sports</t>
        </is>
      </c>
      <c r="E230" t="inlineStr">
        <is>
          <t>South</t>
        </is>
      </c>
      <c r="F230" t="inlineStr">
        <is>
          <t>Retail Store</t>
        </is>
      </c>
      <c r="G230" t="inlineStr">
        <is>
          <t>Defective Product</t>
        </is>
      </c>
      <c r="H230" t="n">
        <v>1</v>
      </c>
      <c r="I230" t="n">
        <v>729</v>
      </c>
    </row>
    <row r="231">
      <c r="A231" t="inlineStr">
        <is>
          <t>RET000227</t>
        </is>
      </c>
      <c r="B231" t="inlineStr">
        <is>
          <t>O001375</t>
        </is>
      </c>
      <c r="C231" s="25" t="n">
        <v>44969</v>
      </c>
      <c r="D231" t="inlineStr">
        <is>
          <t>Sports</t>
        </is>
      </c>
      <c r="E231" t="inlineStr">
        <is>
          <t>South</t>
        </is>
      </c>
      <c r="F231" t="inlineStr">
        <is>
          <t>Marketplace</t>
        </is>
      </c>
      <c r="G231" t="inlineStr">
        <is>
          <t>Damaged in Transit</t>
        </is>
      </c>
      <c r="H231" t="n">
        <v>1</v>
      </c>
      <c r="I231" t="n">
        <v>2105.1</v>
      </c>
    </row>
    <row r="232">
      <c r="A232" t="inlineStr">
        <is>
          <t>RET000228</t>
        </is>
      </c>
      <c r="B232" t="inlineStr">
        <is>
          <t>O001378</t>
        </is>
      </c>
      <c r="C232" s="25" t="n">
        <v>44969</v>
      </c>
      <c r="D232" t="inlineStr">
        <is>
          <t>Electronics</t>
        </is>
      </c>
      <c r="E232" t="inlineStr">
        <is>
          <t>West</t>
        </is>
      </c>
      <c r="F232" t="inlineStr">
        <is>
          <t>Website</t>
        </is>
      </c>
      <c r="G232" t="inlineStr">
        <is>
          <t>Damaged in Transit</t>
        </is>
      </c>
      <c r="H232" t="n">
        <v>1</v>
      </c>
      <c r="I232" t="n">
        <v>15722.1</v>
      </c>
    </row>
    <row r="233">
      <c r="A233" t="inlineStr">
        <is>
          <t>RET000229</t>
        </is>
      </c>
      <c r="B233" t="inlineStr">
        <is>
          <t>O001389</t>
        </is>
      </c>
      <c r="C233" s="25" t="n">
        <v>44969</v>
      </c>
      <c r="D233" t="inlineStr">
        <is>
          <t>Electronics</t>
        </is>
      </c>
      <c r="E233" t="inlineStr">
        <is>
          <t>East</t>
        </is>
      </c>
      <c r="F233" t="inlineStr">
        <is>
          <t>Website</t>
        </is>
      </c>
      <c r="G233" t="inlineStr">
        <is>
          <t>Not as Described</t>
        </is>
      </c>
      <c r="H233" t="n">
        <v>2</v>
      </c>
      <c r="I233" t="n">
        <v>4444.1</v>
      </c>
    </row>
    <row r="234">
      <c r="A234" t="inlineStr">
        <is>
          <t>RET000230</t>
        </is>
      </c>
      <c r="B234" t="inlineStr">
        <is>
          <t>O001391</t>
        </is>
      </c>
      <c r="C234" s="25" t="n">
        <v>44969</v>
      </c>
      <c r="D234" t="inlineStr">
        <is>
          <t>Electronics</t>
        </is>
      </c>
      <c r="E234" t="inlineStr">
        <is>
          <t>East</t>
        </is>
      </c>
      <c r="F234" t="inlineStr">
        <is>
          <t>Retail Store</t>
        </is>
      </c>
      <c r="G234" t="inlineStr">
        <is>
          <t>Changed Mind</t>
        </is>
      </c>
      <c r="H234" t="n">
        <v>1</v>
      </c>
      <c r="I234" t="n">
        <v>6749.1</v>
      </c>
    </row>
    <row r="235">
      <c r="A235" t="inlineStr">
        <is>
          <t>RET000231</t>
        </is>
      </c>
      <c r="B235" t="inlineStr">
        <is>
          <t>O001396</t>
        </is>
      </c>
      <c r="C235" s="25" t="n">
        <v>44969</v>
      </c>
      <c r="D235" t="inlineStr">
        <is>
          <t>Fashion</t>
        </is>
      </c>
      <c r="E235" t="inlineStr">
        <is>
          <t>South</t>
        </is>
      </c>
      <c r="F235" t="inlineStr">
        <is>
          <t>Marketplace</t>
        </is>
      </c>
      <c r="G235" t="inlineStr">
        <is>
          <t>Wrong Item Delivered</t>
        </is>
      </c>
      <c r="H235" t="n">
        <v>1</v>
      </c>
      <c r="I235" t="n">
        <v>900.15</v>
      </c>
    </row>
    <row r="236">
      <c r="A236" t="inlineStr">
        <is>
          <t>RET000232</t>
        </is>
      </c>
      <c r="B236" t="inlineStr">
        <is>
          <t>O001397</t>
        </is>
      </c>
      <c r="C236" s="25" t="n">
        <v>44969</v>
      </c>
      <c r="D236" t="inlineStr">
        <is>
          <t>Electronics</t>
        </is>
      </c>
      <c r="E236" t="inlineStr">
        <is>
          <t>East</t>
        </is>
      </c>
      <c r="F236" t="inlineStr">
        <is>
          <t>Website</t>
        </is>
      </c>
      <c r="G236" t="inlineStr">
        <is>
          <t>Late Delivery</t>
        </is>
      </c>
      <c r="H236" t="n">
        <v>1</v>
      </c>
      <c r="I236" t="n">
        <v>13976.1</v>
      </c>
    </row>
    <row r="237">
      <c r="A237" t="inlineStr">
        <is>
          <t>RET000233</t>
        </is>
      </c>
      <c r="B237" t="inlineStr">
        <is>
          <t>O001398</t>
        </is>
      </c>
      <c r="C237" s="25" t="n">
        <v>44969</v>
      </c>
      <c r="D237" t="inlineStr">
        <is>
          <t>Fashion</t>
        </is>
      </c>
      <c r="E237" t="inlineStr">
        <is>
          <t>South</t>
        </is>
      </c>
      <c r="F237" t="inlineStr">
        <is>
          <t>Marketplace</t>
        </is>
      </c>
      <c r="G237" t="inlineStr">
        <is>
          <t>Size/Fit Issue</t>
        </is>
      </c>
      <c r="H237" t="n">
        <v>1</v>
      </c>
      <c r="I237" t="n">
        <v>692.1</v>
      </c>
    </row>
    <row r="238">
      <c r="A238" t="inlineStr">
        <is>
          <t>RET000234</t>
        </is>
      </c>
      <c r="B238" t="inlineStr">
        <is>
          <t>O001400</t>
        </is>
      </c>
      <c r="C238" s="25" t="n">
        <v>44970</v>
      </c>
      <c r="D238" t="inlineStr">
        <is>
          <t>Fashion</t>
        </is>
      </c>
      <c r="E238" t="inlineStr">
        <is>
          <t>West</t>
        </is>
      </c>
      <c r="F238" t="inlineStr">
        <is>
          <t>Marketplace</t>
        </is>
      </c>
      <c r="G238" t="inlineStr">
        <is>
          <t>Size/Fit Issue</t>
        </is>
      </c>
      <c r="H238" t="n">
        <v>1</v>
      </c>
      <c r="I238" t="n">
        <v>629.1</v>
      </c>
    </row>
    <row r="239">
      <c r="A239" t="inlineStr">
        <is>
          <t>RET000235</t>
        </is>
      </c>
      <c r="B239" t="inlineStr">
        <is>
          <t>O001409</t>
        </is>
      </c>
      <c r="C239" s="25" t="n">
        <v>44970</v>
      </c>
      <c r="D239" t="inlineStr">
        <is>
          <t>Electronics</t>
        </is>
      </c>
      <c r="E239" t="inlineStr">
        <is>
          <t>South</t>
        </is>
      </c>
      <c r="F239" t="inlineStr">
        <is>
          <t>Website</t>
        </is>
      </c>
      <c r="G239" t="inlineStr">
        <is>
          <t>Damaged in Transit</t>
        </is>
      </c>
      <c r="H239" t="n">
        <v>1</v>
      </c>
      <c r="I239" t="n">
        <v>17118.05</v>
      </c>
    </row>
    <row r="240">
      <c r="A240" t="inlineStr">
        <is>
          <t>RET000236</t>
        </is>
      </c>
      <c r="B240" t="inlineStr">
        <is>
          <t>O001421</t>
        </is>
      </c>
      <c r="C240" s="25" t="n">
        <v>44970</v>
      </c>
      <c r="D240" t="inlineStr">
        <is>
          <t>Sports</t>
        </is>
      </c>
      <c r="E240" t="inlineStr">
        <is>
          <t>South</t>
        </is>
      </c>
      <c r="F240" t="inlineStr">
        <is>
          <t>Mobile App</t>
        </is>
      </c>
      <c r="G240" t="inlineStr">
        <is>
          <t>Damaged in Transit</t>
        </is>
      </c>
      <c r="H240" t="n">
        <v>1</v>
      </c>
      <c r="I240" t="n">
        <v>619.65</v>
      </c>
    </row>
    <row r="241">
      <c r="A241" t="inlineStr">
        <is>
          <t>RET000237</t>
        </is>
      </c>
      <c r="B241" t="inlineStr">
        <is>
          <t>O001422</t>
        </is>
      </c>
      <c r="C241" s="25" t="n">
        <v>44970</v>
      </c>
      <c r="D241" t="inlineStr">
        <is>
          <t>Fashion</t>
        </is>
      </c>
      <c r="E241" t="inlineStr">
        <is>
          <t>South</t>
        </is>
      </c>
      <c r="F241" t="inlineStr">
        <is>
          <t>Website</t>
        </is>
      </c>
      <c r="G241" t="inlineStr">
        <is>
          <t>Size/Fit Issue</t>
        </is>
      </c>
      <c r="H241" t="n">
        <v>1</v>
      </c>
      <c r="I241" t="n">
        <v>616.55</v>
      </c>
    </row>
    <row r="242">
      <c r="A242" t="inlineStr">
        <is>
          <t>RET000238</t>
        </is>
      </c>
      <c r="B242" t="inlineStr">
        <is>
          <t>O001430</t>
        </is>
      </c>
      <c r="C242" s="25" t="n">
        <v>44971</v>
      </c>
      <c r="D242" t="inlineStr">
        <is>
          <t>Electronics</t>
        </is>
      </c>
      <c r="E242" t="inlineStr">
        <is>
          <t>Central</t>
        </is>
      </c>
      <c r="F242" t="inlineStr">
        <is>
          <t>Retail Store</t>
        </is>
      </c>
      <c r="G242" t="inlineStr">
        <is>
          <t>Changed Mind</t>
        </is>
      </c>
      <c r="H242" t="n">
        <v>2</v>
      </c>
      <c r="I242" t="n">
        <v>21256.2</v>
      </c>
    </row>
    <row r="243">
      <c r="A243" t="inlineStr">
        <is>
          <t>RET000239</t>
        </is>
      </c>
      <c r="B243" t="inlineStr">
        <is>
          <t>O001434</t>
        </is>
      </c>
      <c r="C243" s="25" t="n">
        <v>44971</v>
      </c>
      <c r="D243" t="inlineStr">
        <is>
          <t>Fashion</t>
        </is>
      </c>
      <c r="E243" t="inlineStr">
        <is>
          <t>South</t>
        </is>
      </c>
      <c r="F243" t="inlineStr">
        <is>
          <t>Marketplace</t>
        </is>
      </c>
      <c r="G243" t="inlineStr">
        <is>
          <t>Size/Fit Issue</t>
        </is>
      </c>
      <c r="H243" t="n">
        <v>1</v>
      </c>
      <c r="I243" t="n">
        <v>1016.1</v>
      </c>
    </row>
    <row r="244">
      <c r="A244" t="inlineStr">
        <is>
          <t>RET000240</t>
        </is>
      </c>
      <c r="B244" t="inlineStr">
        <is>
          <t>O001448</t>
        </is>
      </c>
      <c r="C244" s="25" t="n">
        <v>44971</v>
      </c>
      <c r="D244" t="inlineStr">
        <is>
          <t>Electronics</t>
        </is>
      </c>
      <c r="E244" t="inlineStr">
        <is>
          <t>Central</t>
        </is>
      </c>
      <c r="F244" t="inlineStr">
        <is>
          <t>Marketplace</t>
        </is>
      </c>
      <c r="G244" t="inlineStr">
        <is>
          <t>Defective Product</t>
        </is>
      </c>
      <c r="H244" t="n">
        <v>1</v>
      </c>
      <c r="I244" t="n">
        <v>8126.1</v>
      </c>
    </row>
    <row r="245">
      <c r="A245" t="inlineStr">
        <is>
          <t>RET000241</t>
        </is>
      </c>
      <c r="B245" t="inlineStr">
        <is>
          <t>O001473</t>
        </is>
      </c>
      <c r="C245" s="25" t="n">
        <v>44972</v>
      </c>
      <c r="D245" t="inlineStr">
        <is>
          <t>Beauty</t>
        </is>
      </c>
      <c r="E245" t="inlineStr">
        <is>
          <t>West</t>
        </is>
      </c>
      <c r="F245" t="inlineStr">
        <is>
          <t>Mobile App</t>
        </is>
      </c>
      <c r="G245" t="inlineStr">
        <is>
          <t>Changed Mind</t>
        </is>
      </c>
      <c r="H245" t="n">
        <v>1</v>
      </c>
      <c r="I245" t="n">
        <v>588.05</v>
      </c>
    </row>
    <row r="246">
      <c r="A246" t="inlineStr">
        <is>
          <t>RET000242</t>
        </is>
      </c>
      <c r="B246" t="inlineStr">
        <is>
          <t>O001474</t>
        </is>
      </c>
      <c r="C246" s="25" t="n">
        <v>44972</v>
      </c>
      <c r="D246" t="inlineStr">
        <is>
          <t>Electronics</t>
        </is>
      </c>
      <c r="E246" t="inlineStr">
        <is>
          <t>North</t>
        </is>
      </c>
      <c r="F246" t="inlineStr">
        <is>
          <t>Website</t>
        </is>
      </c>
      <c r="G246" t="inlineStr">
        <is>
          <t>Defective Product</t>
        </is>
      </c>
      <c r="H246" t="n">
        <v>1</v>
      </c>
      <c r="I246" t="n">
        <v>2105.1</v>
      </c>
    </row>
    <row r="247">
      <c r="A247" t="inlineStr">
        <is>
          <t>RET000243</t>
        </is>
      </c>
      <c r="B247" t="inlineStr">
        <is>
          <t>O001475</t>
        </is>
      </c>
      <c r="C247" s="25" t="n">
        <v>44972</v>
      </c>
      <c r="D247" t="inlineStr">
        <is>
          <t>Home &amp; Kitchen</t>
        </is>
      </c>
      <c r="E247" t="inlineStr">
        <is>
          <t>West</t>
        </is>
      </c>
      <c r="F247" t="inlineStr">
        <is>
          <t>Website</t>
        </is>
      </c>
      <c r="G247" t="inlineStr">
        <is>
          <t>Late Delivery</t>
        </is>
      </c>
      <c r="H247" t="n">
        <v>1</v>
      </c>
      <c r="I247" t="n">
        <v>464.55</v>
      </c>
    </row>
    <row r="248">
      <c r="A248" t="inlineStr">
        <is>
          <t>RET000244</t>
        </is>
      </c>
      <c r="B248" t="inlineStr">
        <is>
          <t>O001480</t>
        </is>
      </c>
      <c r="C248" s="25" t="n">
        <v>44972</v>
      </c>
      <c r="D248" t="inlineStr">
        <is>
          <t>Electronics</t>
        </is>
      </c>
      <c r="E248" t="inlineStr">
        <is>
          <t>East</t>
        </is>
      </c>
      <c r="F248" t="inlineStr">
        <is>
          <t>Mobile App</t>
        </is>
      </c>
      <c r="G248" t="inlineStr">
        <is>
          <t>Defective Product</t>
        </is>
      </c>
      <c r="H248" t="n">
        <v>1</v>
      </c>
      <c r="I248" t="n">
        <v>11989</v>
      </c>
    </row>
    <row r="249">
      <c r="A249" t="inlineStr">
        <is>
          <t>RET000245</t>
        </is>
      </c>
      <c r="B249" t="inlineStr">
        <is>
          <t>O001484</t>
        </is>
      </c>
      <c r="C249" s="25" t="n">
        <v>44972</v>
      </c>
      <c r="D249" t="inlineStr">
        <is>
          <t>Fashion</t>
        </is>
      </c>
      <c r="E249" t="inlineStr">
        <is>
          <t>Central</t>
        </is>
      </c>
      <c r="F249" t="inlineStr">
        <is>
          <t>Mobile App</t>
        </is>
      </c>
      <c r="G249" t="inlineStr">
        <is>
          <t>Size/Fit Issue</t>
        </is>
      </c>
      <c r="H249" t="n">
        <v>1</v>
      </c>
      <c r="I249" t="n">
        <v>1148.55</v>
      </c>
    </row>
    <row r="250">
      <c r="A250" t="inlineStr">
        <is>
          <t>RET000246</t>
        </is>
      </c>
      <c r="B250" t="inlineStr">
        <is>
          <t>O001487</t>
        </is>
      </c>
      <c r="C250" s="25" t="n">
        <v>44972</v>
      </c>
      <c r="D250" t="inlineStr">
        <is>
          <t>Fashion</t>
        </is>
      </c>
      <c r="E250" t="inlineStr">
        <is>
          <t>North</t>
        </is>
      </c>
      <c r="F250" t="inlineStr">
        <is>
          <t>Mobile App</t>
        </is>
      </c>
      <c r="G250" t="inlineStr">
        <is>
          <t>Size/Fit Issue</t>
        </is>
      </c>
      <c r="H250" t="n">
        <v>2</v>
      </c>
      <c r="I250" t="n">
        <v>1298</v>
      </c>
    </row>
    <row r="251">
      <c r="A251" t="inlineStr">
        <is>
          <t>RET000247</t>
        </is>
      </c>
      <c r="B251" t="inlineStr">
        <is>
          <t>O001490</t>
        </is>
      </c>
      <c r="C251" s="25" t="n">
        <v>44972</v>
      </c>
      <c r="D251" t="inlineStr">
        <is>
          <t>Fashion</t>
        </is>
      </c>
      <c r="E251" t="inlineStr">
        <is>
          <t>Central</t>
        </is>
      </c>
      <c r="F251" t="inlineStr">
        <is>
          <t>Mobile App</t>
        </is>
      </c>
      <c r="G251" t="inlineStr">
        <is>
          <t>Damaged in Transit</t>
        </is>
      </c>
      <c r="H251" t="n">
        <v>1</v>
      </c>
      <c r="I251" t="n">
        <v>3446.1</v>
      </c>
    </row>
    <row r="252">
      <c r="A252" t="inlineStr">
        <is>
          <t>RET000248</t>
        </is>
      </c>
      <c r="B252" t="inlineStr">
        <is>
          <t>O001498</t>
        </is>
      </c>
      <c r="C252" s="25" t="n">
        <v>44972</v>
      </c>
      <c r="D252" t="inlineStr">
        <is>
          <t>Fashion</t>
        </is>
      </c>
      <c r="E252" t="inlineStr">
        <is>
          <t>North</t>
        </is>
      </c>
      <c r="F252" t="inlineStr">
        <is>
          <t>Mobile App</t>
        </is>
      </c>
      <c r="G252" t="inlineStr">
        <is>
          <t>Size/Fit Issue</t>
        </is>
      </c>
      <c r="H252" t="n">
        <v>1</v>
      </c>
      <c r="I252" t="n">
        <v>579</v>
      </c>
    </row>
    <row r="253">
      <c r="A253" t="inlineStr">
        <is>
          <t>RET000249</t>
        </is>
      </c>
      <c r="B253" t="inlineStr">
        <is>
          <t>O001508</t>
        </is>
      </c>
      <c r="C253" s="25" t="n">
        <v>44973</v>
      </c>
      <c r="D253" t="inlineStr">
        <is>
          <t>Fashion</t>
        </is>
      </c>
      <c r="E253" t="inlineStr">
        <is>
          <t>South</t>
        </is>
      </c>
      <c r="F253" t="inlineStr">
        <is>
          <t>Website</t>
        </is>
      </c>
      <c r="G253" t="inlineStr">
        <is>
          <t>Size/Fit Issue</t>
        </is>
      </c>
      <c r="H253" t="n">
        <v>1</v>
      </c>
      <c r="I253" t="n">
        <v>1052.1</v>
      </c>
    </row>
    <row r="254">
      <c r="A254" t="inlineStr">
        <is>
          <t>RET000250</t>
        </is>
      </c>
      <c r="B254" t="inlineStr">
        <is>
          <t>O001510</t>
        </is>
      </c>
      <c r="C254" s="25" t="n">
        <v>44973</v>
      </c>
      <c r="D254" t="inlineStr">
        <is>
          <t>Fashion</t>
        </is>
      </c>
      <c r="E254" t="inlineStr">
        <is>
          <t>Central</t>
        </is>
      </c>
      <c r="F254" t="inlineStr">
        <is>
          <t>Mobile App</t>
        </is>
      </c>
      <c r="G254" t="inlineStr">
        <is>
          <t>Size/Fit Issue</t>
        </is>
      </c>
      <c r="H254" t="n">
        <v>1</v>
      </c>
      <c r="I254" t="n">
        <v>1394.1</v>
      </c>
    </row>
    <row r="255">
      <c r="A255" t="inlineStr">
        <is>
          <t>RET000251</t>
        </is>
      </c>
      <c r="B255" t="inlineStr">
        <is>
          <t>O001512</t>
        </is>
      </c>
      <c r="C255" s="25" t="n">
        <v>44973</v>
      </c>
      <c r="D255" t="inlineStr">
        <is>
          <t>Fashion</t>
        </is>
      </c>
      <c r="E255" t="inlineStr">
        <is>
          <t>North</t>
        </is>
      </c>
      <c r="F255" t="inlineStr">
        <is>
          <t>Marketplace</t>
        </is>
      </c>
      <c r="G255" t="inlineStr">
        <is>
          <t>Wrong Item Delivered</t>
        </is>
      </c>
      <c r="H255" t="n">
        <v>1</v>
      </c>
      <c r="I255" t="n">
        <v>492.15</v>
      </c>
    </row>
    <row r="256">
      <c r="A256" t="inlineStr">
        <is>
          <t>RET000252</t>
        </is>
      </c>
      <c r="B256" t="inlineStr">
        <is>
          <t>O001514</t>
        </is>
      </c>
      <c r="C256" s="25" t="n">
        <v>44973</v>
      </c>
      <c r="D256" t="inlineStr">
        <is>
          <t>Fashion</t>
        </is>
      </c>
      <c r="E256" t="inlineStr">
        <is>
          <t>West</t>
        </is>
      </c>
      <c r="F256" t="inlineStr">
        <is>
          <t>Mobile App</t>
        </is>
      </c>
      <c r="G256" t="inlineStr">
        <is>
          <t>Size/Fit Issue</t>
        </is>
      </c>
      <c r="H256" t="n">
        <v>1</v>
      </c>
      <c r="I256" t="n">
        <v>1016.1</v>
      </c>
    </row>
    <row r="257">
      <c r="A257" t="inlineStr">
        <is>
          <t>RET000253</t>
        </is>
      </c>
      <c r="B257" t="inlineStr">
        <is>
          <t>O001537</t>
        </is>
      </c>
      <c r="C257" s="25" t="n">
        <v>44974</v>
      </c>
      <c r="D257" t="inlineStr">
        <is>
          <t>Electronics</t>
        </is>
      </c>
      <c r="E257" t="inlineStr">
        <is>
          <t>South</t>
        </is>
      </c>
      <c r="F257" t="inlineStr">
        <is>
          <t>Marketplace</t>
        </is>
      </c>
      <c r="G257" t="inlineStr">
        <is>
          <t>Damaged in Transit</t>
        </is>
      </c>
      <c r="H257" t="n">
        <v>1</v>
      </c>
      <c r="I257" t="n">
        <v>9467.1</v>
      </c>
    </row>
    <row r="258">
      <c r="A258" t="inlineStr">
        <is>
          <t>RET000254</t>
        </is>
      </c>
      <c r="B258" t="inlineStr">
        <is>
          <t>O001538</t>
        </is>
      </c>
      <c r="C258" s="25" t="n">
        <v>44974</v>
      </c>
      <c r="D258" t="inlineStr">
        <is>
          <t>Fashion</t>
        </is>
      </c>
      <c r="E258" t="inlineStr">
        <is>
          <t>South</t>
        </is>
      </c>
      <c r="F258" t="inlineStr">
        <is>
          <t>Mobile App</t>
        </is>
      </c>
      <c r="G258" t="inlineStr">
        <is>
          <t>Late Delivery</t>
        </is>
      </c>
      <c r="H258" t="n">
        <v>1</v>
      </c>
      <c r="I258" t="n">
        <v>2858.55</v>
      </c>
    </row>
    <row r="259">
      <c r="A259" t="inlineStr">
        <is>
          <t>RET000255</t>
        </is>
      </c>
      <c r="B259" t="inlineStr">
        <is>
          <t>O001547</t>
        </is>
      </c>
      <c r="C259" s="25" t="n">
        <v>44974</v>
      </c>
      <c r="D259" t="inlineStr">
        <is>
          <t>Fashion</t>
        </is>
      </c>
      <c r="E259" t="inlineStr">
        <is>
          <t>West</t>
        </is>
      </c>
      <c r="F259" t="inlineStr">
        <is>
          <t>Mobile App</t>
        </is>
      </c>
      <c r="G259" t="inlineStr">
        <is>
          <t>Size/Fit Issue</t>
        </is>
      </c>
      <c r="H259" t="n">
        <v>1</v>
      </c>
      <c r="I259" t="n">
        <v>1016.1</v>
      </c>
    </row>
    <row r="260">
      <c r="A260" t="inlineStr">
        <is>
          <t>RET000256</t>
        </is>
      </c>
      <c r="B260" t="inlineStr">
        <is>
          <t>O001557</t>
        </is>
      </c>
      <c r="C260" s="25" t="n">
        <v>44974</v>
      </c>
      <c r="D260" t="inlineStr">
        <is>
          <t>Sports</t>
        </is>
      </c>
      <c r="E260" t="inlineStr">
        <is>
          <t>West</t>
        </is>
      </c>
      <c r="F260" t="inlineStr">
        <is>
          <t>Mobile App</t>
        </is>
      </c>
      <c r="G260" t="inlineStr">
        <is>
          <t>Wrong Item Delivered</t>
        </is>
      </c>
      <c r="H260" t="n">
        <v>1</v>
      </c>
      <c r="I260" t="n">
        <v>619.65</v>
      </c>
    </row>
    <row r="261">
      <c r="A261" t="inlineStr">
        <is>
          <t>RET000257</t>
        </is>
      </c>
      <c r="B261" t="inlineStr">
        <is>
          <t>O001557</t>
        </is>
      </c>
      <c r="C261" s="25" t="n">
        <v>44974</v>
      </c>
      <c r="D261" t="inlineStr">
        <is>
          <t>Fashion</t>
        </is>
      </c>
      <c r="E261" t="inlineStr">
        <is>
          <t>West</t>
        </is>
      </c>
      <c r="F261" t="inlineStr">
        <is>
          <t>Mobile App</t>
        </is>
      </c>
      <c r="G261" t="inlineStr">
        <is>
          <t>Not as Described</t>
        </is>
      </c>
      <c r="H261" t="n">
        <v>2</v>
      </c>
      <c r="I261" t="n">
        <v>3688.2</v>
      </c>
    </row>
    <row r="262">
      <c r="A262" t="inlineStr">
        <is>
          <t>RET000258</t>
        </is>
      </c>
      <c r="B262" t="inlineStr">
        <is>
          <t>O001563</t>
        </is>
      </c>
      <c r="C262" s="25" t="n">
        <v>44975</v>
      </c>
      <c r="D262" t="inlineStr">
        <is>
          <t>Fashion</t>
        </is>
      </c>
      <c r="E262" t="inlineStr">
        <is>
          <t>West</t>
        </is>
      </c>
      <c r="F262" t="inlineStr">
        <is>
          <t>Mobile App</t>
        </is>
      </c>
      <c r="G262" t="inlineStr">
        <is>
          <t>Size/Fit Issue</t>
        </is>
      </c>
      <c r="H262" t="n">
        <v>1</v>
      </c>
      <c r="I262" t="n">
        <v>977.55</v>
      </c>
    </row>
    <row r="263">
      <c r="A263" t="inlineStr">
        <is>
          <t>RET000259</t>
        </is>
      </c>
      <c r="B263" t="inlineStr">
        <is>
          <t>O001564</t>
        </is>
      </c>
      <c r="C263" s="25" t="n">
        <v>44975</v>
      </c>
      <c r="D263" t="inlineStr">
        <is>
          <t>Home &amp; Kitchen</t>
        </is>
      </c>
      <c r="E263" t="inlineStr">
        <is>
          <t>West</t>
        </is>
      </c>
      <c r="F263" t="inlineStr">
        <is>
          <t>Marketplace</t>
        </is>
      </c>
      <c r="G263" t="inlineStr">
        <is>
          <t>Damaged in Transit</t>
        </is>
      </c>
      <c r="H263" t="n">
        <v>1</v>
      </c>
      <c r="I263" t="n">
        <v>1801.15</v>
      </c>
    </row>
    <row r="264">
      <c r="A264" t="inlineStr">
        <is>
          <t>RET000260</t>
        </is>
      </c>
      <c r="B264" t="inlineStr">
        <is>
          <t>O001576</t>
        </is>
      </c>
      <c r="C264" s="25" t="n">
        <v>44975</v>
      </c>
      <c r="D264" t="inlineStr">
        <is>
          <t>Fashion</t>
        </is>
      </c>
      <c r="E264" t="inlineStr">
        <is>
          <t>North</t>
        </is>
      </c>
      <c r="F264" t="inlineStr">
        <is>
          <t>Marketplace</t>
        </is>
      </c>
      <c r="G264" t="inlineStr">
        <is>
          <t>Size/Fit Issue</t>
        </is>
      </c>
      <c r="H264" t="n">
        <v>1</v>
      </c>
      <c r="I264" t="n">
        <v>1466.1</v>
      </c>
    </row>
    <row r="265">
      <c r="A265" t="inlineStr">
        <is>
          <t>RET000261</t>
        </is>
      </c>
      <c r="B265" t="inlineStr">
        <is>
          <t>O001580</t>
        </is>
      </c>
      <c r="C265" s="25" t="n">
        <v>44975</v>
      </c>
      <c r="D265" t="inlineStr">
        <is>
          <t>Fashion</t>
        </is>
      </c>
      <c r="E265" t="inlineStr">
        <is>
          <t>North</t>
        </is>
      </c>
      <c r="F265" t="inlineStr">
        <is>
          <t>Mobile App</t>
        </is>
      </c>
      <c r="G265" t="inlineStr">
        <is>
          <t>Size/Fit Issue</t>
        </is>
      </c>
      <c r="H265" t="n">
        <v>1</v>
      </c>
      <c r="I265" t="n">
        <v>2407.2</v>
      </c>
    </row>
    <row r="266">
      <c r="A266" t="inlineStr">
        <is>
          <t>RET000262</t>
        </is>
      </c>
      <c r="B266" t="inlineStr">
        <is>
          <t>O001581</t>
        </is>
      </c>
      <c r="C266" s="25" t="n">
        <v>44975</v>
      </c>
      <c r="D266" t="inlineStr">
        <is>
          <t>Home &amp; Kitchen</t>
        </is>
      </c>
      <c r="E266" t="inlineStr">
        <is>
          <t>South</t>
        </is>
      </c>
      <c r="F266" t="inlineStr">
        <is>
          <t>Retail Store</t>
        </is>
      </c>
      <c r="G266" t="inlineStr">
        <is>
          <t>Wrong Item Delivered</t>
        </is>
      </c>
      <c r="H266" t="n">
        <v>1</v>
      </c>
      <c r="I266" t="n">
        <v>1835.1</v>
      </c>
    </row>
    <row r="267">
      <c r="A267" t="inlineStr">
        <is>
          <t>RET000263</t>
        </is>
      </c>
      <c r="B267" t="inlineStr">
        <is>
          <t>O001583</t>
        </is>
      </c>
      <c r="C267" s="25" t="n">
        <v>44975</v>
      </c>
      <c r="D267" t="inlineStr">
        <is>
          <t>Fashion</t>
        </is>
      </c>
      <c r="E267" t="inlineStr">
        <is>
          <t>West</t>
        </is>
      </c>
      <c r="F267" t="inlineStr">
        <is>
          <t>Marketplace</t>
        </is>
      </c>
      <c r="G267" t="inlineStr">
        <is>
          <t>Late Delivery</t>
        </is>
      </c>
      <c r="H267" t="n">
        <v>1</v>
      </c>
      <c r="I267" t="n">
        <v>873.05</v>
      </c>
    </row>
    <row r="268">
      <c r="A268" t="inlineStr">
        <is>
          <t>RET000264</t>
        </is>
      </c>
      <c r="B268" t="inlineStr">
        <is>
          <t>O001595</t>
        </is>
      </c>
      <c r="C268" s="25" t="n">
        <v>44976</v>
      </c>
      <c r="D268" t="inlineStr">
        <is>
          <t>Fashion</t>
        </is>
      </c>
      <c r="E268" t="inlineStr">
        <is>
          <t>South</t>
        </is>
      </c>
      <c r="F268" t="inlineStr">
        <is>
          <t>Website</t>
        </is>
      </c>
      <c r="G268" t="inlineStr">
        <is>
          <t>Damaged in Transit</t>
        </is>
      </c>
      <c r="H268" t="n">
        <v>1</v>
      </c>
      <c r="I268" t="n">
        <v>1129</v>
      </c>
    </row>
    <row r="269">
      <c r="A269" t="inlineStr">
        <is>
          <t>RET000265</t>
        </is>
      </c>
      <c r="B269" t="inlineStr">
        <is>
          <t>O001597</t>
        </is>
      </c>
      <c r="C269" s="25" t="n">
        <v>44976</v>
      </c>
      <c r="D269" t="inlineStr">
        <is>
          <t>Fashion</t>
        </is>
      </c>
      <c r="E269" t="inlineStr">
        <is>
          <t>West</t>
        </is>
      </c>
      <c r="F269" t="inlineStr">
        <is>
          <t>Mobile App</t>
        </is>
      </c>
      <c r="G269" t="inlineStr">
        <is>
          <t>Defective Product</t>
        </is>
      </c>
      <c r="H269" t="n">
        <v>1</v>
      </c>
      <c r="I269" t="n">
        <v>1547.55</v>
      </c>
    </row>
    <row r="270">
      <c r="A270" t="inlineStr">
        <is>
          <t>RET000266</t>
        </is>
      </c>
      <c r="B270" t="inlineStr">
        <is>
          <t>O001601</t>
        </is>
      </c>
      <c r="C270" s="25" t="n">
        <v>44976</v>
      </c>
      <c r="D270" t="inlineStr">
        <is>
          <t>Fashion</t>
        </is>
      </c>
      <c r="E270" t="inlineStr">
        <is>
          <t>East</t>
        </is>
      </c>
      <c r="F270" t="inlineStr">
        <is>
          <t>Marketplace</t>
        </is>
      </c>
      <c r="G270" t="inlineStr">
        <is>
          <t>Not as Described</t>
        </is>
      </c>
      <c r="H270" t="n">
        <v>2</v>
      </c>
      <c r="I270" t="n">
        <v>2032.2</v>
      </c>
    </row>
    <row r="271">
      <c r="A271" t="inlineStr">
        <is>
          <t>RET000267</t>
        </is>
      </c>
      <c r="B271" t="inlineStr">
        <is>
          <t>O001605</t>
        </is>
      </c>
      <c r="C271" s="25" t="n">
        <v>44976</v>
      </c>
      <c r="D271" t="inlineStr">
        <is>
          <t>Fashion</t>
        </is>
      </c>
      <c r="E271" t="inlineStr">
        <is>
          <t>North</t>
        </is>
      </c>
      <c r="F271" t="inlineStr">
        <is>
          <t>Retail Store</t>
        </is>
      </c>
      <c r="G271" t="inlineStr">
        <is>
          <t>Damaged in Transit</t>
        </is>
      </c>
      <c r="H271" t="n">
        <v>1</v>
      </c>
      <c r="I271" t="n">
        <v>1414.55</v>
      </c>
    </row>
    <row r="272">
      <c r="A272" t="inlineStr">
        <is>
          <t>RET000268</t>
        </is>
      </c>
      <c r="B272" t="inlineStr">
        <is>
          <t>O001613</t>
        </is>
      </c>
      <c r="C272" s="25" t="n">
        <v>44976</v>
      </c>
      <c r="D272" t="inlineStr">
        <is>
          <t>Electronics</t>
        </is>
      </c>
      <c r="E272" t="inlineStr">
        <is>
          <t>South</t>
        </is>
      </c>
      <c r="F272" t="inlineStr">
        <is>
          <t>Mobile App</t>
        </is>
      </c>
      <c r="G272" t="inlineStr">
        <is>
          <t>Not as Described</t>
        </is>
      </c>
      <c r="H272" t="n">
        <v>1</v>
      </c>
      <c r="I272" t="n">
        <v>2060.55</v>
      </c>
    </row>
    <row r="273">
      <c r="A273" t="inlineStr">
        <is>
          <t>RET000269</t>
        </is>
      </c>
      <c r="B273" t="inlineStr">
        <is>
          <t>O001621</t>
        </is>
      </c>
      <c r="C273" s="25" t="n">
        <v>44976</v>
      </c>
      <c r="D273" t="inlineStr">
        <is>
          <t>Electronics</t>
        </is>
      </c>
      <c r="E273" t="inlineStr">
        <is>
          <t>South</t>
        </is>
      </c>
      <c r="F273" t="inlineStr">
        <is>
          <t>Website</t>
        </is>
      </c>
      <c r="G273" t="inlineStr">
        <is>
          <t>Changed Mind</t>
        </is>
      </c>
      <c r="H273" t="n">
        <v>1</v>
      </c>
      <c r="I273" t="n">
        <v>16595.55</v>
      </c>
    </row>
    <row r="274">
      <c r="A274" t="inlineStr">
        <is>
          <t>RET000270</t>
        </is>
      </c>
      <c r="B274" t="inlineStr">
        <is>
          <t>O001626</t>
        </is>
      </c>
      <c r="C274" s="25" t="n">
        <v>44976</v>
      </c>
      <c r="D274" t="inlineStr">
        <is>
          <t>Electronics</t>
        </is>
      </c>
      <c r="E274" t="inlineStr">
        <is>
          <t>Central</t>
        </is>
      </c>
      <c r="F274" t="inlineStr">
        <is>
          <t>Website</t>
        </is>
      </c>
      <c r="G274" t="inlineStr">
        <is>
          <t>Defective Product</t>
        </is>
      </c>
      <c r="H274" t="n">
        <v>1</v>
      </c>
      <c r="I274" t="n">
        <v>8026.55</v>
      </c>
    </row>
    <row r="275">
      <c r="A275" t="inlineStr">
        <is>
          <t>RET000271</t>
        </is>
      </c>
      <c r="B275" t="inlineStr">
        <is>
          <t>O001633</t>
        </is>
      </c>
      <c r="C275" s="25" t="n">
        <v>44977</v>
      </c>
      <c r="D275" t="inlineStr">
        <is>
          <t>Home &amp; Kitchen</t>
        </is>
      </c>
      <c r="E275" t="inlineStr">
        <is>
          <t>South</t>
        </is>
      </c>
      <c r="F275" t="inlineStr">
        <is>
          <t>Website</t>
        </is>
      </c>
      <c r="G275" t="inlineStr">
        <is>
          <t>Not as Described</t>
        </is>
      </c>
      <c r="H275" t="n">
        <v>1</v>
      </c>
      <c r="I275" t="n">
        <v>1110.55</v>
      </c>
    </row>
    <row r="276">
      <c r="A276" t="inlineStr">
        <is>
          <t>RET000272</t>
        </is>
      </c>
      <c r="B276" t="inlineStr">
        <is>
          <t>O001643</t>
        </is>
      </c>
      <c r="C276" s="25" t="n">
        <v>44977</v>
      </c>
      <c r="D276" t="inlineStr">
        <is>
          <t>Fashion</t>
        </is>
      </c>
      <c r="E276" t="inlineStr">
        <is>
          <t>South</t>
        </is>
      </c>
      <c r="F276" t="inlineStr">
        <is>
          <t>Mobile App</t>
        </is>
      </c>
      <c r="G276" t="inlineStr">
        <is>
          <t>Changed Mind</t>
        </is>
      </c>
      <c r="H276" t="n">
        <v>1</v>
      </c>
      <c r="I276" t="n">
        <v>2357.1</v>
      </c>
    </row>
    <row r="277">
      <c r="A277" t="inlineStr">
        <is>
          <t>RET000273</t>
        </is>
      </c>
      <c r="B277" t="inlineStr">
        <is>
          <t>O001654</t>
        </is>
      </c>
      <c r="C277" s="25" t="n">
        <v>44977</v>
      </c>
      <c r="D277" t="inlineStr">
        <is>
          <t>Fashion</t>
        </is>
      </c>
      <c r="E277" t="inlineStr">
        <is>
          <t>West</t>
        </is>
      </c>
      <c r="F277" t="inlineStr">
        <is>
          <t>Website</t>
        </is>
      </c>
      <c r="G277" t="inlineStr">
        <is>
          <t>Wrong Item Delivered</t>
        </is>
      </c>
      <c r="H277" t="n">
        <v>1</v>
      </c>
      <c r="I277" t="n">
        <v>1129</v>
      </c>
    </row>
    <row r="278">
      <c r="A278" t="inlineStr">
        <is>
          <t>RET000274</t>
        </is>
      </c>
      <c r="B278" t="inlineStr">
        <is>
          <t>O001658</t>
        </is>
      </c>
      <c r="C278" s="25" t="n">
        <v>44977</v>
      </c>
      <c r="D278" t="inlineStr">
        <is>
          <t>Fashion</t>
        </is>
      </c>
      <c r="E278" t="inlineStr">
        <is>
          <t>North</t>
        </is>
      </c>
      <c r="F278" t="inlineStr">
        <is>
          <t>Marketplace</t>
        </is>
      </c>
      <c r="G278" t="inlineStr">
        <is>
          <t>Late Delivery</t>
        </is>
      </c>
      <c r="H278" t="n">
        <v>1</v>
      </c>
      <c r="I278" t="n">
        <v>521.1</v>
      </c>
    </row>
    <row r="279">
      <c r="A279" t="inlineStr">
        <is>
          <t>RET000275</t>
        </is>
      </c>
      <c r="B279" t="inlineStr">
        <is>
          <t>O001663</t>
        </is>
      </c>
      <c r="C279" s="25" t="n">
        <v>44978</v>
      </c>
      <c r="D279" t="inlineStr">
        <is>
          <t>Home &amp; Kitchen</t>
        </is>
      </c>
      <c r="E279" t="inlineStr">
        <is>
          <t>East</t>
        </is>
      </c>
      <c r="F279" t="inlineStr">
        <is>
          <t>Marketplace</t>
        </is>
      </c>
      <c r="G279" t="inlineStr">
        <is>
          <t>Defective Product</t>
        </is>
      </c>
      <c r="H279" t="n">
        <v>2</v>
      </c>
      <c r="I279" t="n">
        <v>7150.4</v>
      </c>
    </row>
    <row r="280">
      <c r="A280" t="inlineStr">
        <is>
          <t>RET000276</t>
        </is>
      </c>
      <c r="B280" t="inlineStr">
        <is>
          <t>O001668</t>
        </is>
      </c>
      <c r="C280" s="25" t="n">
        <v>44978</v>
      </c>
      <c r="D280" t="inlineStr">
        <is>
          <t>Sports</t>
        </is>
      </c>
      <c r="E280" t="inlineStr">
        <is>
          <t>West</t>
        </is>
      </c>
      <c r="F280" t="inlineStr">
        <is>
          <t>Mobile App</t>
        </is>
      </c>
      <c r="G280" t="inlineStr">
        <is>
          <t>Not Specified</t>
        </is>
      </c>
      <c r="H280" t="n">
        <v>1</v>
      </c>
      <c r="I280" t="n">
        <v>619.65</v>
      </c>
    </row>
    <row r="281">
      <c r="A281" t="inlineStr">
        <is>
          <t>RET000277</t>
        </is>
      </c>
      <c r="B281" t="inlineStr">
        <is>
          <t>O001676</t>
        </is>
      </c>
      <c r="C281" s="25" t="n">
        <v>44978</v>
      </c>
      <c r="D281" t="inlineStr">
        <is>
          <t>Fashion</t>
        </is>
      </c>
      <c r="E281" t="inlineStr">
        <is>
          <t>Central</t>
        </is>
      </c>
      <c r="F281" t="inlineStr">
        <is>
          <t>Mobile App</t>
        </is>
      </c>
      <c r="G281" t="inlineStr">
        <is>
          <t>Size/Fit Issue</t>
        </is>
      </c>
      <c r="H281" t="n">
        <v>2</v>
      </c>
      <c r="I281" t="n">
        <v>2104.2</v>
      </c>
    </row>
    <row r="282">
      <c r="A282" t="inlineStr">
        <is>
          <t>RET000278</t>
        </is>
      </c>
      <c r="B282" t="inlineStr">
        <is>
          <t>O001686</t>
        </is>
      </c>
      <c r="C282" s="25" t="n">
        <v>44978</v>
      </c>
      <c r="D282" t="inlineStr">
        <is>
          <t>Fashion</t>
        </is>
      </c>
      <c r="E282" t="inlineStr">
        <is>
          <t>West</t>
        </is>
      </c>
      <c r="F282" t="inlineStr">
        <is>
          <t>Website</t>
        </is>
      </c>
      <c r="G282" t="inlineStr">
        <is>
          <t>Size/Fit Issue</t>
        </is>
      </c>
      <c r="H282" t="n">
        <v>2</v>
      </c>
      <c r="I282" t="n">
        <v>2258</v>
      </c>
    </row>
    <row r="283">
      <c r="A283" t="inlineStr">
        <is>
          <t>RET000279</t>
        </is>
      </c>
      <c r="B283" t="inlineStr">
        <is>
          <t>O001692</t>
        </is>
      </c>
      <c r="C283" s="25" t="n">
        <v>44979</v>
      </c>
      <c r="D283" t="inlineStr">
        <is>
          <t>Fashion</t>
        </is>
      </c>
      <c r="E283" t="inlineStr">
        <is>
          <t>East</t>
        </is>
      </c>
      <c r="F283" t="inlineStr">
        <is>
          <t>Marketplace</t>
        </is>
      </c>
      <c r="G283" t="inlineStr">
        <is>
          <t>Size/Fit Issue</t>
        </is>
      </c>
      <c r="H283" t="n">
        <v>1</v>
      </c>
      <c r="I283" t="n">
        <v>800.1</v>
      </c>
    </row>
    <row r="284">
      <c r="A284" t="inlineStr">
        <is>
          <t>RET000280</t>
        </is>
      </c>
      <c r="B284" t="inlineStr">
        <is>
          <t>O001706</t>
        </is>
      </c>
      <c r="C284" s="25" t="n">
        <v>44979</v>
      </c>
      <c r="D284" t="inlineStr">
        <is>
          <t>Fashion</t>
        </is>
      </c>
      <c r="E284" t="inlineStr">
        <is>
          <t>West</t>
        </is>
      </c>
      <c r="F284" t="inlineStr">
        <is>
          <t>Website</t>
        </is>
      </c>
      <c r="G284" t="inlineStr">
        <is>
          <t>Size/Fit Issue</t>
        </is>
      </c>
      <c r="H284" t="n">
        <v>1</v>
      </c>
      <c r="I284" t="n">
        <v>649</v>
      </c>
    </row>
    <row r="285">
      <c r="A285" t="inlineStr">
        <is>
          <t>RET000281</t>
        </is>
      </c>
      <c r="B285" t="inlineStr">
        <is>
          <t>O001713</t>
        </is>
      </c>
      <c r="C285" s="25" t="n">
        <v>44979</v>
      </c>
      <c r="D285" t="inlineStr">
        <is>
          <t>Fashion</t>
        </is>
      </c>
      <c r="E285" t="inlineStr">
        <is>
          <t>West</t>
        </is>
      </c>
      <c r="F285" t="inlineStr">
        <is>
          <t>Mobile App</t>
        </is>
      </c>
      <c r="G285" t="inlineStr">
        <is>
          <t>Not as Described</t>
        </is>
      </c>
      <c r="H285" t="n">
        <v>1</v>
      </c>
      <c r="I285" t="n">
        <v>889</v>
      </c>
    </row>
    <row r="286">
      <c r="A286" t="inlineStr">
        <is>
          <t>RET000282</t>
        </is>
      </c>
      <c r="B286" t="inlineStr">
        <is>
          <t>O001717</t>
        </is>
      </c>
      <c r="C286" s="25" t="n">
        <v>44980</v>
      </c>
      <c r="D286" t="inlineStr">
        <is>
          <t>Fashion</t>
        </is>
      </c>
      <c r="E286" t="inlineStr">
        <is>
          <t>South</t>
        </is>
      </c>
      <c r="F286" t="inlineStr">
        <is>
          <t>Website</t>
        </is>
      </c>
      <c r="G286" t="inlineStr">
        <is>
          <t>Size/Fit Issue</t>
        </is>
      </c>
      <c r="H286" t="n">
        <v>1</v>
      </c>
      <c r="I286" t="n">
        <v>1129</v>
      </c>
    </row>
    <row r="287">
      <c r="A287" t="inlineStr">
        <is>
          <t>RET000283</t>
        </is>
      </c>
      <c r="B287" t="inlineStr">
        <is>
          <t>O001718</t>
        </is>
      </c>
      <c r="C287" s="25" t="n">
        <v>44980</v>
      </c>
      <c r="D287" t="inlineStr">
        <is>
          <t>Fashion</t>
        </is>
      </c>
      <c r="E287" t="inlineStr">
        <is>
          <t>East</t>
        </is>
      </c>
      <c r="F287" t="inlineStr">
        <is>
          <t>Website</t>
        </is>
      </c>
      <c r="G287" t="inlineStr">
        <is>
          <t>Size/Fit Issue</t>
        </is>
      </c>
      <c r="H287" t="n">
        <v>1</v>
      </c>
      <c r="I287" t="n">
        <v>1466.1</v>
      </c>
    </row>
    <row r="288">
      <c r="A288" t="inlineStr">
        <is>
          <t>RET000284</t>
        </is>
      </c>
      <c r="B288" t="inlineStr">
        <is>
          <t>O001724</t>
        </is>
      </c>
      <c r="C288" s="25" t="n">
        <v>44980</v>
      </c>
      <c r="D288" t="inlineStr">
        <is>
          <t>Fashion</t>
        </is>
      </c>
      <c r="E288" t="inlineStr">
        <is>
          <t>West</t>
        </is>
      </c>
      <c r="F288" t="inlineStr">
        <is>
          <t>Mobile App</t>
        </is>
      </c>
      <c r="G288" t="inlineStr">
        <is>
          <t>Size/Fit Issue</t>
        </is>
      </c>
      <c r="H288" t="n">
        <v>1</v>
      </c>
      <c r="I288" t="n">
        <v>1052.1</v>
      </c>
    </row>
    <row r="289">
      <c r="A289" t="inlineStr">
        <is>
          <t>RET000285</t>
        </is>
      </c>
      <c r="B289" t="inlineStr">
        <is>
          <t>O001725</t>
        </is>
      </c>
      <c r="C289" s="25" t="n">
        <v>44980</v>
      </c>
      <c r="D289" t="inlineStr">
        <is>
          <t>Home &amp; Kitchen</t>
        </is>
      </c>
      <c r="E289" t="inlineStr">
        <is>
          <t>East</t>
        </is>
      </c>
      <c r="F289" t="inlineStr">
        <is>
          <t>Website</t>
        </is>
      </c>
      <c r="G289" t="inlineStr">
        <is>
          <t>Changed Mind</t>
        </is>
      </c>
      <c r="H289" t="n">
        <v>1</v>
      </c>
      <c r="I289" t="n">
        <v>1907.1</v>
      </c>
    </row>
    <row r="290">
      <c r="A290" t="inlineStr">
        <is>
          <t>RET000286</t>
        </is>
      </c>
      <c r="B290" t="inlineStr">
        <is>
          <t>O001726</t>
        </is>
      </c>
      <c r="C290" s="25" t="n">
        <v>44980</v>
      </c>
      <c r="D290" t="inlineStr">
        <is>
          <t>Electronics</t>
        </is>
      </c>
      <c r="E290" t="inlineStr">
        <is>
          <t>West</t>
        </is>
      </c>
      <c r="F290" t="inlineStr">
        <is>
          <t>Mobile App</t>
        </is>
      </c>
      <c r="G290" t="inlineStr">
        <is>
          <t>Damaged in Transit</t>
        </is>
      </c>
      <c r="H290" t="n">
        <v>1</v>
      </c>
      <c r="I290" t="n">
        <v>16217.1</v>
      </c>
    </row>
    <row r="291">
      <c r="A291" t="inlineStr">
        <is>
          <t>RET000287</t>
        </is>
      </c>
      <c r="B291" t="inlineStr">
        <is>
          <t>O001728</t>
        </is>
      </c>
      <c r="C291" s="25" t="n">
        <v>44980</v>
      </c>
      <c r="D291" t="inlineStr">
        <is>
          <t>Fashion</t>
        </is>
      </c>
      <c r="E291" t="inlineStr">
        <is>
          <t>South</t>
        </is>
      </c>
      <c r="F291" t="inlineStr">
        <is>
          <t>Website</t>
        </is>
      </c>
      <c r="G291" t="inlineStr">
        <is>
          <t>Defective Product</t>
        </is>
      </c>
      <c r="H291" t="n">
        <v>2</v>
      </c>
      <c r="I291" t="n">
        <v>2012.1</v>
      </c>
    </row>
    <row r="292">
      <c r="A292" t="inlineStr">
        <is>
          <t>RET000288</t>
        </is>
      </c>
      <c r="B292" t="inlineStr">
        <is>
          <t>O001734</t>
        </is>
      </c>
      <c r="C292" s="25" t="n">
        <v>44980</v>
      </c>
      <c r="D292" t="inlineStr">
        <is>
          <t>Fashion</t>
        </is>
      </c>
      <c r="E292" t="inlineStr">
        <is>
          <t>West</t>
        </is>
      </c>
      <c r="F292" t="inlineStr">
        <is>
          <t>Mobile App</t>
        </is>
      </c>
      <c r="G292" t="inlineStr">
        <is>
          <t>Not as Described</t>
        </is>
      </c>
      <c r="H292" t="n">
        <v>1</v>
      </c>
      <c r="I292" t="n">
        <v>3254.65</v>
      </c>
    </row>
    <row r="293">
      <c r="A293" t="inlineStr">
        <is>
          <t>RET000289</t>
        </is>
      </c>
      <c r="B293" t="inlineStr">
        <is>
          <t>O001739</t>
        </is>
      </c>
      <c r="C293" s="25" t="n">
        <v>44980</v>
      </c>
      <c r="D293" t="inlineStr">
        <is>
          <t>Electronics</t>
        </is>
      </c>
      <c r="E293" t="inlineStr">
        <is>
          <t>South</t>
        </is>
      </c>
      <c r="F293" t="inlineStr">
        <is>
          <t>Mobile App</t>
        </is>
      </c>
      <c r="G293" t="inlineStr">
        <is>
          <t>Damaged in Transit</t>
        </is>
      </c>
      <c r="H293" t="n">
        <v>1</v>
      </c>
      <c r="I293" t="n">
        <v>9467.1</v>
      </c>
    </row>
    <row r="294">
      <c r="A294" t="inlineStr">
        <is>
          <t>RET000290</t>
        </is>
      </c>
      <c r="B294" t="inlineStr">
        <is>
          <t>O001754</t>
        </is>
      </c>
      <c r="C294" s="25" t="n">
        <v>44981</v>
      </c>
      <c r="D294" t="inlineStr">
        <is>
          <t>Fashion</t>
        </is>
      </c>
      <c r="E294" t="inlineStr">
        <is>
          <t>North</t>
        </is>
      </c>
      <c r="F294" t="inlineStr">
        <is>
          <t>Mobile App</t>
        </is>
      </c>
      <c r="G294" t="inlineStr">
        <is>
          <t>Changed Mind</t>
        </is>
      </c>
      <c r="H294" t="n">
        <v>1</v>
      </c>
      <c r="I294" t="n">
        <v>1129</v>
      </c>
    </row>
    <row r="295">
      <c r="A295" t="inlineStr">
        <is>
          <t>RET000291</t>
        </is>
      </c>
      <c r="B295" t="inlineStr">
        <is>
          <t>O001775</t>
        </is>
      </c>
      <c r="C295" s="25" t="n">
        <v>44981</v>
      </c>
      <c r="D295" t="inlineStr">
        <is>
          <t>Sports</t>
        </is>
      </c>
      <c r="E295" t="inlineStr">
        <is>
          <t>North</t>
        </is>
      </c>
      <c r="F295" t="inlineStr">
        <is>
          <t>Website</t>
        </is>
      </c>
      <c r="G295" t="inlineStr">
        <is>
          <t>Late Delivery</t>
        </is>
      </c>
      <c r="H295" t="n">
        <v>1</v>
      </c>
      <c r="I295" t="n">
        <v>1556.1</v>
      </c>
    </row>
    <row r="296">
      <c r="A296" t="inlineStr">
        <is>
          <t>RET000292</t>
        </is>
      </c>
      <c r="B296" t="inlineStr">
        <is>
          <t>O001801</t>
        </is>
      </c>
      <c r="C296" s="25" t="n">
        <v>44982</v>
      </c>
      <c r="D296" t="inlineStr">
        <is>
          <t>Electronics</t>
        </is>
      </c>
      <c r="E296" t="inlineStr">
        <is>
          <t>South</t>
        </is>
      </c>
      <c r="F296" t="inlineStr">
        <is>
          <t>Website</t>
        </is>
      </c>
      <c r="G296" t="inlineStr">
        <is>
          <t>Wrong Item Delivered</t>
        </is>
      </c>
      <c r="H296" t="n">
        <v>1</v>
      </c>
      <c r="I296" t="n">
        <v>13384.55</v>
      </c>
    </row>
    <row r="297">
      <c r="A297" t="inlineStr">
        <is>
          <t>RET000293</t>
        </is>
      </c>
      <c r="B297" t="inlineStr">
        <is>
          <t>O001806</t>
        </is>
      </c>
      <c r="C297" s="25" t="n">
        <v>44982</v>
      </c>
      <c r="D297" t="inlineStr">
        <is>
          <t>Electronics</t>
        </is>
      </c>
      <c r="E297" t="inlineStr">
        <is>
          <t>North</t>
        </is>
      </c>
      <c r="F297" t="inlineStr">
        <is>
          <t>Website</t>
        </is>
      </c>
      <c r="G297" t="inlineStr">
        <is>
          <t>Defective Product</t>
        </is>
      </c>
      <c r="H297" t="n">
        <v>1</v>
      </c>
      <c r="I297" t="n">
        <v>1772.1</v>
      </c>
    </row>
    <row r="298">
      <c r="A298" t="inlineStr">
        <is>
          <t>RET000294</t>
        </is>
      </c>
      <c r="B298" t="inlineStr">
        <is>
          <t>O001808</t>
        </is>
      </c>
      <c r="C298" s="25" t="n">
        <v>44982</v>
      </c>
      <c r="D298" t="inlineStr">
        <is>
          <t>Fashion</t>
        </is>
      </c>
      <c r="E298" t="inlineStr">
        <is>
          <t>West</t>
        </is>
      </c>
      <c r="F298" t="inlineStr">
        <is>
          <t>Mobile App</t>
        </is>
      </c>
      <c r="G298" t="inlineStr">
        <is>
          <t>Size/Fit Issue</t>
        </is>
      </c>
      <c r="H298" t="n">
        <v>1</v>
      </c>
      <c r="I298" t="n">
        <v>1034.55</v>
      </c>
    </row>
    <row r="299">
      <c r="A299" t="inlineStr">
        <is>
          <t>RET000295</t>
        </is>
      </c>
      <c r="B299" t="inlineStr">
        <is>
          <t>O001818</t>
        </is>
      </c>
      <c r="C299" s="25" t="n">
        <v>44983</v>
      </c>
      <c r="D299" t="inlineStr">
        <is>
          <t>Beauty</t>
        </is>
      </c>
      <c r="E299" t="inlineStr">
        <is>
          <t>North</t>
        </is>
      </c>
      <c r="F299" t="inlineStr">
        <is>
          <t>Marketplace</t>
        </is>
      </c>
      <c r="G299" t="inlineStr">
        <is>
          <t>Late Delivery</t>
        </is>
      </c>
      <c r="H299" t="n">
        <v>1</v>
      </c>
      <c r="I299" t="n">
        <v>599.25</v>
      </c>
    </row>
    <row r="300">
      <c r="A300" t="inlineStr">
        <is>
          <t>RET000296</t>
        </is>
      </c>
      <c r="B300" t="inlineStr">
        <is>
          <t>O001824</t>
        </is>
      </c>
      <c r="C300" s="25" t="n">
        <v>44983</v>
      </c>
      <c r="D300" t="inlineStr">
        <is>
          <t>Fashion</t>
        </is>
      </c>
      <c r="E300" t="inlineStr">
        <is>
          <t>North</t>
        </is>
      </c>
      <c r="F300" t="inlineStr">
        <is>
          <t>Mobile App</t>
        </is>
      </c>
      <c r="G300" t="inlineStr">
        <is>
          <t>Not as Described</t>
        </is>
      </c>
      <c r="H300" t="n">
        <v>1</v>
      </c>
      <c r="I300" t="n">
        <v>873.05</v>
      </c>
    </row>
    <row r="301">
      <c r="A301" t="inlineStr">
        <is>
          <t>RET000297</t>
        </is>
      </c>
      <c r="B301" t="inlineStr">
        <is>
          <t>O001826</t>
        </is>
      </c>
      <c r="C301" s="25" t="n">
        <v>44983</v>
      </c>
      <c r="D301" t="inlineStr">
        <is>
          <t>Fashion</t>
        </is>
      </c>
      <c r="E301" t="inlineStr">
        <is>
          <t>South</t>
        </is>
      </c>
      <c r="F301" t="inlineStr">
        <is>
          <t>Mobile App</t>
        </is>
      </c>
      <c r="G301" t="inlineStr">
        <is>
          <t>Size/Fit Issue</t>
        </is>
      </c>
      <c r="H301" t="n">
        <v>2</v>
      </c>
      <c r="I301" t="n">
        <v>1852.2</v>
      </c>
    </row>
    <row r="302">
      <c r="A302" t="inlineStr">
        <is>
          <t>RET000298</t>
        </is>
      </c>
      <c r="B302" t="inlineStr">
        <is>
          <t>O001835</t>
        </is>
      </c>
      <c r="C302" s="25" t="n">
        <v>44983</v>
      </c>
      <c r="D302" t="inlineStr">
        <is>
          <t>Sports</t>
        </is>
      </c>
      <c r="E302" t="inlineStr">
        <is>
          <t>West</t>
        </is>
      </c>
      <c r="F302" t="inlineStr">
        <is>
          <t>Marketplace</t>
        </is>
      </c>
      <c r="G302" t="inlineStr">
        <is>
          <t>Changed Mind</t>
        </is>
      </c>
      <c r="H302" t="n">
        <v>1</v>
      </c>
      <c r="I302" t="n">
        <v>1729</v>
      </c>
    </row>
    <row r="303">
      <c r="A303" t="inlineStr">
        <is>
          <t>RET000299</t>
        </is>
      </c>
      <c r="B303" t="inlineStr">
        <is>
          <t>O001841</t>
        </is>
      </c>
      <c r="C303" s="25" t="n">
        <v>44984</v>
      </c>
      <c r="D303" t="inlineStr">
        <is>
          <t>Fashion</t>
        </is>
      </c>
      <c r="E303" t="inlineStr">
        <is>
          <t>North</t>
        </is>
      </c>
      <c r="F303" t="inlineStr">
        <is>
          <t>Marketplace</t>
        </is>
      </c>
      <c r="G303" t="inlineStr">
        <is>
          <t>Size/Fit Issue</t>
        </is>
      </c>
      <c r="H303" t="n">
        <v>1</v>
      </c>
      <c r="I303" t="n">
        <v>692.1</v>
      </c>
    </row>
    <row r="304">
      <c r="A304" t="inlineStr">
        <is>
          <t>RET000300</t>
        </is>
      </c>
      <c r="B304" t="inlineStr">
        <is>
          <t>O001844</t>
        </is>
      </c>
      <c r="C304" s="25" t="n">
        <v>44984</v>
      </c>
      <c r="D304" t="inlineStr">
        <is>
          <t>Books</t>
        </is>
      </c>
      <c r="E304" t="inlineStr">
        <is>
          <t>East</t>
        </is>
      </c>
      <c r="F304" t="inlineStr">
        <is>
          <t>Website</t>
        </is>
      </c>
      <c r="G304" t="inlineStr">
        <is>
          <t>Changed Mind</t>
        </is>
      </c>
      <c r="H304" t="n">
        <v>1</v>
      </c>
      <c r="I304" t="n">
        <v>466.65</v>
      </c>
    </row>
    <row r="305">
      <c r="A305" t="inlineStr">
        <is>
          <t>RET000301</t>
        </is>
      </c>
      <c r="B305" t="inlineStr">
        <is>
          <t>O001849</t>
        </is>
      </c>
      <c r="C305" s="25" t="n">
        <v>44984</v>
      </c>
      <c r="D305" t="inlineStr">
        <is>
          <t>Fashion</t>
        </is>
      </c>
      <c r="E305" t="inlineStr">
        <is>
          <t>West</t>
        </is>
      </c>
      <c r="F305" t="inlineStr">
        <is>
          <t>Website</t>
        </is>
      </c>
      <c r="G305" t="inlineStr">
        <is>
          <t>Not as Described</t>
        </is>
      </c>
      <c r="H305" t="n">
        <v>1</v>
      </c>
      <c r="I305" t="n">
        <v>1016.1</v>
      </c>
    </row>
    <row r="306">
      <c r="A306" t="inlineStr">
        <is>
          <t>RET000302</t>
        </is>
      </c>
      <c r="B306" t="inlineStr">
        <is>
          <t>O001857</t>
        </is>
      </c>
      <c r="C306" s="25" t="n">
        <v>44984</v>
      </c>
      <c r="D306" t="inlineStr">
        <is>
          <t>Electronics</t>
        </is>
      </c>
      <c r="E306" t="inlineStr">
        <is>
          <t>West</t>
        </is>
      </c>
      <c r="F306" t="inlineStr">
        <is>
          <t>Marketplace</t>
        </is>
      </c>
      <c r="G306" t="inlineStr">
        <is>
          <t>Damaged in Transit</t>
        </is>
      </c>
      <c r="H306" t="n">
        <v>1</v>
      </c>
      <c r="I306" t="n">
        <v>13522.65</v>
      </c>
    </row>
    <row r="307">
      <c r="A307" t="inlineStr">
        <is>
          <t>RET000303</t>
        </is>
      </c>
      <c r="B307" t="inlineStr">
        <is>
          <t>O001874</t>
        </is>
      </c>
      <c r="C307" s="25" t="n">
        <v>44985</v>
      </c>
      <c r="D307" t="inlineStr">
        <is>
          <t>Fashion</t>
        </is>
      </c>
      <c r="E307" t="inlineStr">
        <is>
          <t>South</t>
        </is>
      </c>
      <c r="F307" t="inlineStr">
        <is>
          <t>Website</t>
        </is>
      </c>
      <c r="G307" t="inlineStr">
        <is>
          <t>Damaged in Transit</t>
        </is>
      </c>
      <c r="H307" t="n">
        <v>1</v>
      </c>
      <c r="I307" t="n">
        <v>3637.55</v>
      </c>
    </row>
    <row r="308">
      <c r="A308" t="inlineStr">
        <is>
          <t>RET000304</t>
        </is>
      </c>
      <c r="B308" t="inlineStr">
        <is>
          <t>O001879</t>
        </is>
      </c>
      <c r="C308" s="25" t="n">
        <v>44985</v>
      </c>
      <c r="D308" t="inlineStr">
        <is>
          <t>Books</t>
        </is>
      </c>
      <c r="E308" t="inlineStr">
        <is>
          <t>North</t>
        </is>
      </c>
      <c r="F308" t="inlineStr">
        <is>
          <t>Marketplace</t>
        </is>
      </c>
      <c r="G308" t="inlineStr">
        <is>
          <t>Damaged in Transit</t>
        </is>
      </c>
      <c r="H308" t="n">
        <v>1</v>
      </c>
      <c r="I308" t="n">
        <v>341.05</v>
      </c>
    </row>
    <row r="309">
      <c r="A309" t="inlineStr">
        <is>
          <t>RET000305</t>
        </is>
      </c>
      <c r="B309" t="inlineStr">
        <is>
          <t>O001880</t>
        </is>
      </c>
      <c r="C309" s="25" t="n">
        <v>44985</v>
      </c>
      <c r="D309" t="inlineStr">
        <is>
          <t>Electronics</t>
        </is>
      </c>
      <c r="E309" t="inlineStr">
        <is>
          <t>East</t>
        </is>
      </c>
      <c r="F309" t="inlineStr">
        <is>
          <t>Marketplace</t>
        </is>
      </c>
      <c r="G309" t="inlineStr">
        <is>
          <t>Late Delivery</t>
        </is>
      </c>
      <c r="H309" t="n">
        <v>1</v>
      </c>
      <c r="I309" t="n">
        <v>8577.549999999999</v>
      </c>
    </row>
    <row r="310">
      <c r="A310" t="inlineStr">
        <is>
          <t>RET000306</t>
        </is>
      </c>
      <c r="B310" t="inlineStr">
        <is>
          <t>O001894</t>
        </is>
      </c>
      <c r="C310" s="25" t="n">
        <v>44985</v>
      </c>
      <c r="D310" t="inlineStr">
        <is>
          <t>Books</t>
        </is>
      </c>
      <c r="E310" t="inlineStr">
        <is>
          <t>West</t>
        </is>
      </c>
      <c r="F310" t="inlineStr">
        <is>
          <t>Marketplace</t>
        </is>
      </c>
      <c r="G310" t="inlineStr">
        <is>
          <t>Wrong Item Delivered</t>
        </is>
      </c>
      <c r="H310" t="n">
        <v>1</v>
      </c>
      <c r="I310" t="n">
        <v>263.2</v>
      </c>
    </row>
    <row r="311">
      <c r="A311" t="inlineStr">
        <is>
          <t>RET000307</t>
        </is>
      </c>
      <c r="B311" t="inlineStr">
        <is>
          <t>O001905</t>
        </is>
      </c>
      <c r="C311" s="25" t="n">
        <v>44986</v>
      </c>
      <c r="D311" t="inlineStr">
        <is>
          <t>Home &amp; Kitchen</t>
        </is>
      </c>
      <c r="E311" t="inlineStr">
        <is>
          <t>North</t>
        </is>
      </c>
      <c r="F311" t="inlineStr">
        <is>
          <t>Retail Store</t>
        </is>
      </c>
      <c r="G311" t="inlineStr">
        <is>
          <t>Damaged in Transit</t>
        </is>
      </c>
      <c r="H311" t="n">
        <v>1</v>
      </c>
      <c r="I311" t="n">
        <v>4188.55</v>
      </c>
    </row>
    <row r="312">
      <c r="A312" t="inlineStr">
        <is>
          <t>RET000308</t>
        </is>
      </c>
      <c r="B312" t="inlineStr">
        <is>
          <t>O001918</t>
        </is>
      </c>
      <c r="C312" s="25" t="n">
        <v>44986</v>
      </c>
      <c r="D312" t="inlineStr">
        <is>
          <t>Fashion</t>
        </is>
      </c>
      <c r="E312" t="inlineStr">
        <is>
          <t>Central</t>
        </is>
      </c>
      <c r="F312" t="inlineStr">
        <is>
          <t>Website</t>
        </is>
      </c>
      <c r="G312" t="inlineStr">
        <is>
          <t>Size/Fit Issue</t>
        </is>
      </c>
      <c r="H312" t="n">
        <v>1</v>
      </c>
      <c r="I312" t="n">
        <v>1101.05</v>
      </c>
    </row>
    <row r="313">
      <c r="A313" t="inlineStr">
        <is>
          <t>RET000309</t>
        </is>
      </c>
      <c r="B313" t="inlineStr">
        <is>
          <t>O001923</t>
        </is>
      </c>
      <c r="C313" s="25" t="n">
        <v>44986</v>
      </c>
      <c r="D313" t="inlineStr">
        <is>
          <t>Sports</t>
        </is>
      </c>
      <c r="E313" t="inlineStr">
        <is>
          <t>West</t>
        </is>
      </c>
      <c r="F313" t="inlineStr">
        <is>
          <t>Website</t>
        </is>
      </c>
      <c r="G313" t="inlineStr">
        <is>
          <t>Not as Described</t>
        </is>
      </c>
      <c r="H313" t="n">
        <v>1</v>
      </c>
      <c r="I313" t="n">
        <v>692.55</v>
      </c>
    </row>
    <row r="314">
      <c r="A314" t="inlineStr">
        <is>
          <t>RET000310</t>
        </is>
      </c>
      <c r="B314" t="inlineStr">
        <is>
          <t>O001924</t>
        </is>
      </c>
      <c r="C314" s="25" t="n">
        <v>44986</v>
      </c>
      <c r="D314" t="inlineStr">
        <is>
          <t>Electronics</t>
        </is>
      </c>
      <c r="E314" t="inlineStr">
        <is>
          <t>East</t>
        </is>
      </c>
      <c r="F314" t="inlineStr">
        <is>
          <t>Marketplace</t>
        </is>
      </c>
      <c r="G314" t="inlineStr">
        <is>
          <t>Defective Product</t>
        </is>
      </c>
      <c r="H314" t="n">
        <v>1</v>
      </c>
      <c r="I314" t="n">
        <v>11319.2</v>
      </c>
    </row>
    <row r="315">
      <c r="A315" t="inlineStr">
        <is>
          <t>RET000311</t>
        </is>
      </c>
      <c r="B315" t="inlineStr">
        <is>
          <t>O001924</t>
        </is>
      </c>
      <c r="C315" s="25" t="n">
        <v>44986</v>
      </c>
      <c r="D315" t="inlineStr">
        <is>
          <t>Fashion</t>
        </is>
      </c>
      <c r="E315" t="inlineStr">
        <is>
          <t>East</t>
        </is>
      </c>
      <c r="F315" t="inlineStr">
        <is>
          <t>Marketplace</t>
        </is>
      </c>
      <c r="G315" t="inlineStr">
        <is>
          <t>Size/Fit Issue</t>
        </is>
      </c>
      <c r="H315" t="n">
        <v>1</v>
      </c>
      <c r="I315" t="n">
        <v>217.55</v>
      </c>
    </row>
    <row r="316">
      <c r="A316" t="inlineStr">
        <is>
          <t>RET000312</t>
        </is>
      </c>
      <c r="B316" t="inlineStr">
        <is>
          <t>O001927</t>
        </is>
      </c>
      <c r="C316" s="25" t="n">
        <v>44986</v>
      </c>
      <c r="D316" t="inlineStr">
        <is>
          <t>Home &amp; Kitchen</t>
        </is>
      </c>
      <c r="E316" t="inlineStr">
        <is>
          <t>North</t>
        </is>
      </c>
      <c r="F316" t="inlineStr">
        <is>
          <t>Mobile App</t>
        </is>
      </c>
      <c r="G316" t="inlineStr">
        <is>
          <t>Damaged in Transit</t>
        </is>
      </c>
      <c r="H316" t="n">
        <v>1</v>
      </c>
      <c r="I316" t="n">
        <v>2090.15</v>
      </c>
    </row>
    <row r="317">
      <c r="A317" t="inlineStr">
        <is>
          <t>RET000313</t>
        </is>
      </c>
      <c r="B317" t="inlineStr">
        <is>
          <t>O001932</t>
        </is>
      </c>
      <c r="C317" s="25" t="n">
        <v>44987</v>
      </c>
      <c r="D317" t="inlineStr">
        <is>
          <t>Electronics</t>
        </is>
      </c>
      <c r="E317" t="inlineStr">
        <is>
          <t>Central</t>
        </is>
      </c>
      <c r="F317" t="inlineStr">
        <is>
          <t>Mobile App</t>
        </is>
      </c>
      <c r="G317" t="inlineStr">
        <is>
          <t>Damaged in Transit</t>
        </is>
      </c>
      <c r="H317" t="n">
        <v>1</v>
      </c>
      <c r="I317" t="n">
        <v>11123.1</v>
      </c>
    </row>
    <row r="318">
      <c r="A318" t="inlineStr">
        <is>
          <t>RET000314</t>
        </is>
      </c>
      <c r="B318" t="inlineStr">
        <is>
          <t>O001947</t>
        </is>
      </c>
      <c r="C318" s="25" t="n">
        <v>44987</v>
      </c>
      <c r="D318" t="inlineStr">
        <is>
          <t>Fashion</t>
        </is>
      </c>
      <c r="E318" t="inlineStr">
        <is>
          <t>South</t>
        </is>
      </c>
      <c r="F318" t="inlineStr">
        <is>
          <t>Marketplace</t>
        </is>
      </c>
      <c r="G318" t="inlineStr">
        <is>
          <t>Size/Fit Issue</t>
        </is>
      </c>
      <c r="H318" t="n">
        <v>1</v>
      </c>
      <c r="I318" t="n">
        <v>1303.2</v>
      </c>
    </row>
    <row r="319">
      <c r="A319" t="inlineStr">
        <is>
          <t>RET000315</t>
        </is>
      </c>
      <c r="B319" t="inlineStr">
        <is>
          <t>O001957</t>
        </is>
      </c>
      <c r="C319" s="25" t="n">
        <v>44987</v>
      </c>
      <c r="D319" t="inlineStr">
        <is>
          <t>Home &amp; Kitchen</t>
        </is>
      </c>
      <c r="E319" t="inlineStr">
        <is>
          <t>North</t>
        </is>
      </c>
      <c r="F319" t="inlineStr">
        <is>
          <t>Website</t>
        </is>
      </c>
      <c r="G319" t="inlineStr">
        <is>
          <t>Defective Product</t>
        </is>
      </c>
      <c r="H319" t="n">
        <v>1</v>
      </c>
      <c r="I319" t="n">
        <v>2348.1</v>
      </c>
    </row>
    <row r="320">
      <c r="A320" t="inlineStr">
        <is>
          <t>RET000316</t>
        </is>
      </c>
      <c r="B320" t="inlineStr">
        <is>
          <t>O001967</t>
        </is>
      </c>
      <c r="C320" s="25" t="n">
        <v>44988</v>
      </c>
      <c r="D320" t="inlineStr">
        <is>
          <t>Fashion</t>
        </is>
      </c>
      <c r="E320" t="inlineStr">
        <is>
          <t>East</t>
        </is>
      </c>
      <c r="F320" t="inlineStr">
        <is>
          <t>Marketplace</t>
        </is>
      </c>
      <c r="G320" t="inlineStr">
        <is>
          <t>Not as Described</t>
        </is>
      </c>
      <c r="H320" t="n">
        <v>1</v>
      </c>
      <c r="I320" t="n">
        <v>664.05</v>
      </c>
    </row>
    <row r="321">
      <c r="A321" t="inlineStr">
        <is>
          <t>RET000317</t>
        </is>
      </c>
      <c r="B321" t="inlineStr">
        <is>
          <t>O001972</t>
        </is>
      </c>
      <c r="C321" s="25" t="n">
        <v>44988</v>
      </c>
      <c r="D321" t="inlineStr">
        <is>
          <t>Electronics</t>
        </is>
      </c>
      <c r="E321" t="inlineStr">
        <is>
          <t>North</t>
        </is>
      </c>
      <c r="F321" t="inlineStr">
        <is>
          <t>Mobile App</t>
        </is>
      </c>
      <c r="G321" t="inlineStr">
        <is>
          <t>Defective Product</t>
        </is>
      </c>
      <c r="H321" t="n">
        <v>1</v>
      </c>
      <c r="I321" t="n">
        <v>15529</v>
      </c>
    </row>
    <row r="322">
      <c r="A322" t="inlineStr">
        <is>
          <t>RET000318</t>
        </is>
      </c>
      <c r="B322" t="inlineStr">
        <is>
          <t>O001979</t>
        </is>
      </c>
      <c r="C322" s="25" t="n">
        <v>44988</v>
      </c>
      <c r="D322" t="inlineStr">
        <is>
          <t>Electronics</t>
        </is>
      </c>
      <c r="E322" t="inlineStr">
        <is>
          <t>East</t>
        </is>
      </c>
      <c r="F322" t="inlineStr">
        <is>
          <t>Marketplace</t>
        </is>
      </c>
      <c r="G322" t="inlineStr">
        <is>
          <t>Not as Described</t>
        </is>
      </c>
      <c r="H322" t="n">
        <v>1</v>
      </c>
      <c r="I322" t="n">
        <v>1952.1</v>
      </c>
    </row>
    <row r="323">
      <c r="A323" t="inlineStr">
        <is>
          <t>RET000319</t>
        </is>
      </c>
      <c r="B323" t="inlineStr">
        <is>
          <t>O001982</t>
        </is>
      </c>
      <c r="C323" s="25" t="n">
        <v>44988</v>
      </c>
      <c r="D323" t="inlineStr">
        <is>
          <t>Fashion</t>
        </is>
      </c>
      <c r="E323" t="inlineStr">
        <is>
          <t>North</t>
        </is>
      </c>
      <c r="F323" t="inlineStr">
        <is>
          <t>Marketplace</t>
        </is>
      </c>
      <c r="G323" t="inlineStr">
        <is>
          <t>Size/Fit Issue</t>
        </is>
      </c>
      <c r="H323" t="n">
        <v>1</v>
      </c>
      <c r="I323" t="n">
        <v>1224.55</v>
      </c>
    </row>
    <row r="324">
      <c r="A324" t="inlineStr">
        <is>
          <t>RET000320</t>
        </is>
      </c>
      <c r="B324" t="inlineStr">
        <is>
          <t>O001987</t>
        </is>
      </c>
      <c r="C324" s="25" t="n">
        <v>44988</v>
      </c>
      <c r="D324" t="inlineStr">
        <is>
          <t>Home &amp; Kitchen</t>
        </is>
      </c>
      <c r="E324" t="inlineStr">
        <is>
          <t>Central</t>
        </is>
      </c>
      <c r="F324" t="inlineStr">
        <is>
          <t>Mobile App</t>
        </is>
      </c>
      <c r="G324" t="inlineStr">
        <is>
          <t>Damaged in Transit</t>
        </is>
      </c>
      <c r="H324" t="n">
        <v>1</v>
      </c>
      <c r="I324" t="n">
        <v>1937.05</v>
      </c>
    </row>
    <row r="325">
      <c r="A325" t="inlineStr">
        <is>
          <t>RET000321</t>
        </is>
      </c>
      <c r="B325" t="inlineStr">
        <is>
          <t>O001996</t>
        </is>
      </c>
      <c r="C325" s="25" t="n">
        <v>44988</v>
      </c>
      <c r="D325" t="inlineStr">
        <is>
          <t>Fashion</t>
        </is>
      </c>
      <c r="E325" t="inlineStr">
        <is>
          <t>South</t>
        </is>
      </c>
      <c r="F325" t="inlineStr">
        <is>
          <t>Website</t>
        </is>
      </c>
      <c r="G325" t="inlineStr">
        <is>
          <t>Wrong Item Delivered</t>
        </is>
      </c>
      <c r="H325" t="n">
        <v>1</v>
      </c>
      <c r="I325" t="n">
        <v>1466.1</v>
      </c>
    </row>
    <row r="326">
      <c r="A326" t="inlineStr">
        <is>
          <t>RET000322</t>
        </is>
      </c>
      <c r="B326" t="inlineStr">
        <is>
          <t>O001997</t>
        </is>
      </c>
      <c r="C326" s="25" t="n">
        <v>44988</v>
      </c>
      <c r="D326" t="inlineStr">
        <is>
          <t>Electronics</t>
        </is>
      </c>
      <c r="E326" t="inlineStr">
        <is>
          <t>South</t>
        </is>
      </c>
      <c r="F326" t="inlineStr">
        <is>
          <t>Website</t>
        </is>
      </c>
      <c r="G326" t="inlineStr">
        <is>
          <t>Late Delivery</t>
        </is>
      </c>
      <c r="H326" t="n">
        <v>1</v>
      </c>
      <c r="I326" t="n">
        <v>8454.049999999999</v>
      </c>
    </row>
    <row r="327">
      <c r="A327" t="inlineStr">
        <is>
          <t>RET000323</t>
        </is>
      </c>
      <c r="B327" t="inlineStr">
        <is>
          <t>O002024</t>
        </is>
      </c>
      <c r="C327" s="25" t="n">
        <v>44989</v>
      </c>
      <c r="D327" t="inlineStr">
        <is>
          <t>Electronics</t>
        </is>
      </c>
      <c r="E327" t="inlineStr">
        <is>
          <t>West</t>
        </is>
      </c>
      <c r="F327" t="inlineStr">
        <is>
          <t>Marketplace</t>
        </is>
      </c>
      <c r="G327" t="inlineStr">
        <is>
          <t>Size/Fit Issue</t>
        </is>
      </c>
      <c r="H327" t="n">
        <v>2</v>
      </c>
      <c r="I327" t="n">
        <v>3904.2</v>
      </c>
    </row>
    <row r="328">
      <c r="A328" t="inlineStr">
        <is>
          <t>RET000324</t>
        </is>
      </c>
      <c r="B328" t="inlineStr">
        <is>
          <t>O002025</t>
        </is>
      </c>
      <c r="C328" s="25" t="n">
        <v>44989</v>
      </c>
      <c r="D328" t="inlineStr">
        <is>
          <t>Fashion</t>
        </is>
      </c>
      <c r="E328" t="inlineStr">
        <is>
          <t>South</t>
        </is>
      </c>
      <c r="F328" t="inlineStr">
        <is>
          <t>Retail Store</t>
        </is>
      </c>
      <c r="G328" t="inlineStr">
        <is>
          <t>Not as Described</t>
        </is>
      </c>
      <c r="H328" t="n">
        <v>1</v>
      </c>
      <c r="I328" t="n">
        <v>1401.65</v>
      </c>
    </row>
    <row r="329">
      <c r="A329" t="inlineStr">
        <is>
          <t>RET000325</t>
        </is>
      </c>
      <c r="B329" t="inlineStr">
        <is>
          <t>O002038</t>
        </is>
      </c>
      <c r="C329" s="25" t="n">
        <v>44989</v>
      </c>
      <c r="D329" t="inlineStr">
        <is>
          <t>Fashion</t>
        </is>
      </c>
      <c r="E329" t="inlineStr">
        <is>
          <t>West</t>
        </is>
      </c>
      <c r="F329" t="inlineStr">
        <is>
          <t>Marketplace</t>
        </is>
      </c>
      <c r="G329" t="inlineStr">
        <is>
          <t>Size/Fit Issue</t>
        </is>
      </c>
      <c r="H329" t="n">
        <v>1</v>
      </c>
      <c r="I329" t="n">
        <v>1191.2</v>
      </c>
    </row>
    <row r="330">
      <c r="A330" t="inlineStr">
        <is>
          <t>RET000326</t>
        </is>
      </c>
      <c r="B330" t="inlineStr">
        <is>
          <t>O002038</t>
        </is>
      </c>
      <c r="C330" s="25" t="n">
        <v>44989</v>
      </c>
      <c r="D330" t="inlineStr">
        <is>
          <t>Fashion</t>
        </is>
      </c>
      <c r="E330" t="inlineStr">
        <is>
          <t>West</t>
        </is>
      </c>
      <c r="F330" t="inlineStr">
        <is>
          <t>Marketplace</t>
        </is>
      </c>
      <c r="G330" t="inlineStr">
        <is>
          <t>Changed Mind</t>
        </is>
      </c>
      <c r="H330" t="n">
        <v>1</v>
      </c>
      <c r="I330" t="n">
        <v>1043.1</v>
      </c>
    </row>
    <row r="331">
      <c r="A331" t="inlineStr">
        <is>
          <t>RET000327</t>
        </is>
      </c>
      <c r="B331" t="inlineStr">
        <is>
          <t>O002040</t>
        </is>
      </c>
      <c r="C331" s="25" t="n">
        <v>44989</v>
      </c>
      <c r="D331" t="inlineStr">
        <is>
          <t>Fashion</t>
        </is>
      </c>
      <c r="E331" t="inlineStr">
        <is>
          <t>East</t>
        </is>
      </c>
      <c r="F331" t="inlineStr">
        <is>
          <t>Website</t>
        </is>
      </c>
      <c r="G331" t="inlineStr">
        <is>
          <t>Not as Described</t>
        </is>
      </c>
      <c r="H331" t="n">
        <v>1</v>
      </c>
      <c r="I331" t="n">
        <v>919</v>
      </c>
    </row>
    <row r="332">
      <c r="A332" t="inlineStr">
        <is>
          <t>RET000328</t>
        </is>
      </c>
      <c r="B332" t="inlineStr">
        <is>
          <t>O002044</t>
        </is>
      </c>
      <c r="C332" s="25" t="n">
        <v>44989</v>
      </c>
      <c r="D332" t="inlineStr">
        <is>
          <t>Home &amp; Kitchen</t>
        </is>
      </c>
      <c r="E332" t="inlineStr">
        <is>
          <t>North</t>
        </is>
      </c>
      <c r="F332" t="inlineStr">
        <is>
          <t>Mobile App</t>
        </is>
      </c>
      <c r="G332" t="inlineStr">
        <is>
          <t>Defective Product</t>
        </is>
      </c>
      <c r="H332" t="n">
        <v>1</v>
      </c>
      <c r="I332" t="n">
        <v>4793.15</v>
      </c>
    </row>
    <row r="333">
      <c r="A333" t="inlineStr">
        <is>
          <t>RET000329</t>
        </is>
      </c>
      <c r="B333" t="inlineStr">
        <is>
          <t>O002049</t>
        </is>
      </c>
      <c r="C333" s="25" t="n">
        <v>44990</v>
      </c>
      <c r="D333" t="inlineStr">
        <is>
          <t>Fashion</t>
        </is>
      </c>
      <c r="E333" t="inlineStr">
        <is>
          <t>West</t>
        </is>
      </c>
      <c r="F333" t="inlineStr">
        <is>
          <t>Website</t>
        </is>
      </c>
      <c r="G333" t="inlineStr">
        <is>
          <t>Size/Fit Issue</t>
        </is>
      </c>
      <c r="H333" t="n">
        <v>1</v>
      </c>
      <c r="I333" t="n">
        <v>699</v>
      </c>
    </row>
    <row r="334">
      <c r="A334" t="inlineStr">
        <is>
          <t>RET000330</t>
        </is>
      </c>
      <c r="B334" t="inlineStr">
        <is>
          <t>O002059</t>
        </is>
      </c>
      <c r="C334" s="25" t="n">
        <v>44990</v>
      </c>
      <c r="D334" t="inlineStr">
        <is>
          <t>Fashion</t>
        </is>
      </c>
      <c r="E334" t="inlineStr">
        <is>
          <t>West</t>
        </is>
      </c>
      <c r="F334" t="inlineStr">
        <is>
          <t>Marketplace</t>
        </is>
      </c>
      <c r="G334" t="inlineStr">
        <is>
          <t>Size/Fit Issue</t>
        </is>
      </c>
      <c r="H334" t="n">
        <v>2</v>
      </c>
      <c r="I334" t="n">
        <v>4714.2</v>
      </c>
    </row>
    <row r="335">
      <c r="A335" t="inlineStr">
        <is>
          <t>RET000331</t>
        </is>
      </c>
      <c r="B335" t="inlineStr">
        <is>
          <t>O002060</t>
        </is>
      </c>
      <c r="C335" s="25" t="n">
        <v>44990</v>
      </c>
      <c r="D335" t="inlineStr">
        <is>
          <t>Electronics</t>
        </is>
      </c>
      <c r="E335" t="inlineStr">
        <is>
          <t>East</t>
        </is>
      </c>
      <c r="F335" t="inlineStr">
        <is>
          <t>Marketplace</t>
        </is>
      </c>
      <c r="G335" t="inlineStr">
        <is>
          <t>Wrong Item Delivered</t>
        </is>
      </c>
      <c r="H335" t="n">
        <v>1</v>
      </c>
      <c r="I335" t="n">
        <v>5711.15</v>
      </c>
    </row>
    <row r="336">
      <c r="A336" t="inlineStr">
        <is>
          <t>RET000332</t>
        </is>
      </c>
      <c r="B336" t="inlineStr">
        <is>
          <t>O002060</t>
        </is>
      </c>
      <c r="C336" s="25" t="n">
        <v>44990</v>
      </c>
      <c r="D336" t="inlineStr">
        <is>
          <t>Sports</t>
        </is>
      </c>
      <c r="E336" t="inlineStr">
        <is>
          <t>East</t>
        </is>
      </c>
      <c r="F336" t="inlineStr">
        <is>
          <t>Marketplace</t>
        </is>
      </c>
      <c r="G336" t="inlineStr">
        <is>
          <t>Changed Mind</t>
        </is>
      </c>
      <c r="H336" t="n">
        <v>1</v>
      </c>
      <c r="I336" t="n">
        <v>2763.55</v>
      </c>
    </row>
    <row r="337">
      <c r="A337" t="inlineStr">
        <is>
          <t>RET000333</t>
        </is>
      </c>
      <c r="B337" t="inlineStr">
        <is>
          <t>O002068</t>
        </is>
      </c>
      <c r="C337" s="25" t="n">
        <v>44990</v>
      </c>
      <c r="D337" t="inlineStr">
        <is>
          <t>Sports</t>
        </is>
      </c>
      <c r="E337" t="inlineStr">
        <is>
          <t>West</t>
        </is>
      </c>
      <c r="F337" t="inlineStr">
        <is>
          <t>Website</t>
        </is>
      </c>
      <c r="G337" t="inlineStr">
        <is>
          <t>Damaged in Transit</t>
        </is>
      </c>
      <c r="H337" t="n">
        <v>1</v>
      </c>
      <c r="I337" t="n">
        <v>4919</v>
      </c>
    </row>
    <row r="338">
      <c r="A338" t="inlineStr">
        <is>
          <t>RET000334</t>
        </is>
      </c>
      <c r="B338" t="inlineStr">
        <is>
          <t>O002093</t>
        </is>
      </c>
      <c r="C338" s="25" t="n">
        <v>44991</v>
      </c>
      <c r="D338" t="inlineStr">
        <is>
          <t>Fashion</t>
        </is>
      </c>
      <c r="E338" t="inlineStr">
        <is>
          <t>Central</t>
        </is>
      </c>
      <c r="F338" t="inlineStr">
        <is>
          <t>Mobile App</t>
        </is>
      </c>
      <c r="G338" t="inlineStr">
        <is>
          <t>Not as Described</t>
        </is>
      </c>
      <c r="H338" t="n">
        <v>1</v>
      </c>
      <c r="I338" t="n">
        <v>1072.55</v>
      </c>
    </row>
    <row r="339">
      <c r="A339" t="inlineStr">
        <is>
          <t>RET000335</t>
        </is>
      </c>
      <c r="B339" t="inlineStr">
        <is>
          <t>O002097</t>
        </is>
      </c>
      <c r="C339" s="25" t="n">
        <v>44991</v>
      </c>
      <c r="D339" t="inlineStr">
        <is>
          <t>Sports</t>
        </is>
      </c>
      <c r="E339" t="inlineStr">
        <is>
          <t>East</t>
        </is>
      </c>
      <c r="F339" t="inlineStr">
        <is>
          <t>Marketplace</t>
        </is>
      </c>
      <c r="G339" t="inlineStr">
        <is>
          <t>Wrong Item Delivered</t>
        </is>
      </c>
      <c r="H339" t="n">
        <v>1</v>
      </c>
      <c r="I339" t="n">
        <v>1135.2</v>
      </c>
    </row>
    <row r="340">
      <c r="A340" t="inlineStr">
        <is>
          <t>RET000336</t>
        </is>
      </c>
      <c r="B340" t="inlineStr">
        <is>
          <t>O002097</t>
        </is>
      </c>
      <c r="C340" s="25" t="n">
        <v>44991</v>
      </c>
      <c r="D340" t="inlineStr">
        <is>
          <t>Electronics</t>
        </is>
      </c>
      <c r="E340" t="inlineStr">
        <is>
          <t>East</t>
        </is>
      </c>
      <c r="F340" t="inlineStr">
        <is>
          <t>Marketplace</t>
        </is>
      </c>
      <c r="G340" t="inlineStr">
        <is>
          <t>Defective Product</t>
        </is>
      </c>
      <c r="H340" t="n">
        <v>1</v>
      </c>
      <c r="I340" t="n">
        <v>11826.55</v>
      </c>
    </row>
    <row r="341">
      <c r="A341" t="inlineStr">
        <is>
          <t>RET000337</t>
        </is>
      </c>
      <c r="B341" t="inlineStr">
        <is>
          <t>O002124</t>
        </is>
      </c>
      <c r="C341" s="25" t="n">
        <v>44991</v>
      </c>
      <c r="D341" t="inlineStr">
        <is>
          <t>Sports</t>
        </is>
      </c>
      <c r="E341" t="inlineStr">
        <is>
          <t>Central</t>
        </is>
      </c>
      <c r="F341" t="inlineStr">
        <is>
          <t>Marketplace</t>
        </is>
      </c>
      <c r="G341" t="inlineStr">
        <is>
          <t>Defective Product</t>
        </is>
      </c>
      <c r="H341" t="n">
        <v>2</v>
      </c>
      <c r="I341" t="n">
        <v>2107.1</v>
      </c>
    </row>
    <row r="342">
      <c r="A342" t="inlineStr">
        <is>
          <t>RET000338</t>
        </is>
      </c>
      <c r="B342" t="inlineStr">
        <is>
          <t>O002125</t>
        </is>
      </c>
      <c r="C342" s="25" t="n">
        <v>44991</v>
      </c>
      <c r="D342" t="inlineStr">
        <is>
          <t>Beauty</t>
        </is>
      </c>
      <c r="E342" t="inlineStr">
        <is>
          <t>East</t>
        </is>
      </c>
      <c r="F342" t="inlineStr">
        <is>
          <t>Website</t>
        </is>
      </c>
      <c r="G342" t="inlineStr">
        <is>
          <t>Damaged in Transit</t>
        </is>
      </c>
      <c r="H342" t="n">
        <v>2</v>
      </c>
      <c r="I342" t="n">
        <v>1114.2</v>
      </c>
    </row>
    <row r="343">
      <c r="A343" t="inlineStr">
        <is>
          <t>RET000339</t>
        </is>
      </c>
      <c r="B343" t="inlineStr">
        <is>
          <t>O002134</t>
        </is>
      </c>
      <c r="C343" s="25" t="n">
        <v>44992</v>
      </c>
      <c r="D343" t="inlineStr">
        <is>
          <t>Sports</t>
        </is>
      </c>
      <c r="E343" t="inlineStr">
        <is>
          <t>East</t>
        </is>
      </c>
      <c r="F343" t="inlineStr">
        <is>
          <t>Mobile App</t>
        </is>
      </c>
      <c r="G343" t="inlineStr">
        <is>
          <t>Not as Described</t>
        </is>
      </c>
      <c r="H343" t="n">
        <v>1</v>
      </c>
      <c r="I343" t="n">
        <v>656.1</v>
      </c>
    </row>
    <row r="344">
      <c r="A344" t="inlineStr">
        <is>
          <t>RET000340</t>
        </is>
      </c>
      <c r="B344" t="inlineStr">
        <is>
          <t>O002139</t>
        </is>
      </c>
      <c r="C344" s="25" t="n">
        <v>44992</v>
      </c>
      <c r="D344" t="inlineStr">
        <is>
          <t>Fashion</t>
        </is>
      </c>
      <c r="E344" t="inlineStr">
        <is>
          <t>West</t>
        </is>
      </c>
      <c r="F344" t="inlineStr">
        <is>
          <t>Website</t>
        </is>
      </c>
      <c r="G344" t="inlineStr">
        <is>
          <t>Changed Mind</t>
        </is>
      </c>
      <c r="H344" t="n">
        <v>1</v>
      </c>
      <c r="I344" t="n">
        <v>229</v>
      </c>
    </row>
    <row r="345">
      <c r="A345" t="inlineStr">
        <is>
          <t>RET000341</t>
        </is>
      </c>
      <c r="B345" t="inlineStr">
        <is>
          <t>O002141</t>
        </is>
      </c>
      <c r="C345" s="25" t="n">
        <v>44992</v>
      </c>
      <c r="D345" t="inlineStr">
        <is>
          <t>Fashion</t>
        </is>
      </c>
      <c r="E345" t="inlineStr">
        <is>
          <t>East</t>
        </is>
      </c>
      <c r="F345" t="inlineStr">
        <is>
          <t>Marketplace</t>
        </is>
      </c>
      <c r="G345" t="inlineStr">
        <is>
          <t>Not as Described</t>
        </is>
      </c>
      <c r="H345" t="n">
        <v>2</v>
      </c>
      <c r="I345" t="n">
        <v>2701.3</v>
      </c>
    </row>
    <row r="346">
      <c r="A346" t="inlineStr">
        <is>
          <t>RET000342</t>
        </is>
      </c>
      <c r="B346" t="inlineStr">
        <is>
          <t>O002144</t>
        </is>
      </c>
      <c r="C346" s="25" t="n">
        <v>44992</v>
      </c>
      <c r="D346" t="inlineStr">
        <is>
          <t>Electronics</t>
        </is>
      </c>
      <c r="E346" t="inlineStr">
        <is>
          <t>West</t>
        </is>
      </c>
      <c r="F346" t="inlineStr">
        <is>
          <t>Marketplace</t>
        </is>
      </c>
      <c r="G346" t="inlineStr">
        <is>
          <t>Damaged in Transit</t>
        </is>
      </c>
      <c r="H346" t="n">
        <v>1</v>
      </c>
      <c r="I346" t="n">
        <v>9080.1</v>
      </c>
    </row>
    <row r="347">
      <c r="A347" t="inlineStr">
        <is>
          <t>RET000343</t>
        </is>
      </c>
      <c r="B347" t="inlineStr">
        <is>
          <t>O002152</t>
        </is>
      </c>
      <c r="C347" s="25" t="n">
        <v>44992</v>
      </c>
      <c r="D347" t="inlineStr">
        <is>
          <t>Beauty</t>
        </is>
      </c>
      <c r="E347" t="inlineStr">
        <is>
          <t>East</t>
        </is>
      </c>
      <c r="F347" t="inlineStr">
        <is>
          <t>Retail Store</t>
        </is>
      </c>
      <c r="G347" t="inlineStr">
        <is>
          <t>Wrong Item Delivered</t>
        </is>
      </c>
      <c r="H347" t="n">
        <v>1</v>
      </c>
      <c r="I347" t="n">
        <v>619</v>
      </c>
    </row>
    <row r="348">
      <c r="A348" t="inlineStr">
        <is>
          <t>RET000344</t>
        </is>
      </c>
      <c r="B348" t="inlineStr">
        <is>
          <t>O002152</t>
        </is>
      </c>
      <c r="C348" s="25" t="n">
        <v>44992</v>
      </c>
      <c r="D348" t="inlineStr">
        <is>
          <t>Sports</t>
        </is>
      </c>
      <c r="E348" t="inlineStr">
        <is>
          <t>East</t>
        </is>
      </c>
      <c r="F348" t="inlineStr">
        <is>
          <t>Retail Store</t>
        </is>
      </c>
      <c r="G348" t="inlineStr">
        <is>
          <t>Changed Mind</t>
        </is>
      </c>
      <c r="H348" t="n">
        <v>1</v>
      </c>
      <c r="I348" t="n">
        <v>729</v>
      </c>
    </row>
    <row r="349">
      <c r="A349" t="inlineStr">
        <is>
          <t>RET000345</t>
        </is>
      </c>
      <c r="B349" t="inlineStr">
        <is>
          <t>O002153</t>
        </is>
      </c>
      <c r="C349" s="25" t="n">
        <v>44992</v>
      </c>
      <c r="D349" t="inlineStr">
        <is>
          <t>Fashion</t>
        </is>
      </c>
      <c r="E349" t="inlineStr">
        <is>
          <t>South</t>
        </is>
      </c>
      <c r="F349" t="inlineStr">
        <is>
          <t>Website</t>
        </is>
      </c>
      <c r="G349" t="inlineStr">
        <is>
          <t>Wrong Item Delivered</t>
        </is>
      </c>
      <c r="H349" t="n">
        <v>1</v>
      </c>
      <c r="I349" t="n">
        <v>1414.55</v>
      </c>
    </row>
    <row r="350">
      <c r="A350" t="inlineStr">
        <is>
          <t>RET000346</t>
        </is>
      </c>
      <c r="B350" t="inlineStr">
        <is>
          <t>O002154</t>
        </is>
      </c>
      <c r="C350" s="25" t="n">
        <v>44992</v>
      </c>
      <c r="D350" t="inlineStr">
        <is>
          <t>Sports</t>
        </is>
      </c>
      <c r="E350" t="inlineStr">
        <is>
          <t>North</t>
        </is>
      </c>
      <c r="F350" t="inlineStr">
        <is>
          <t>Marketplace</t>
        </is>
      </c>
      <c r="G350" t="inlineStr">
        <is>
          <t>Size/Fit Issue</t>
        </is>
      </c>
      <c r="H350" t="n">
        <v>1</v>
      </c>
      <c r="I350" t="n">
        <v>656.1</v>
      </c>
    </row>
    <row r="351">
      <c r="A351" t="inlineStr">
        <is>
          <t>RET000347</t>
        </is>
      </c>
      <c r="B351" t="inlineStr">
        <is>
          <t>O002161</t>
        </is>
      </c>
      <c r="C351" s="25" t="n">
        <v>44993</v>
      </c>
      <c r="D351" t="inlineStr">
        <is>
          <t>Fashion</t>
        </is>
      </c>
      <c r="E351" t="inlineStr">
        <is>
          <t>South</t>
        </is>
      </c>
      <c r="F351" t="inlineStr">
        <is>
          <t>Retail Store</t>
        </is>
      </c>
      <c r="G351" t="inlineStr">
        <is>
          <t>Damaged in Transit</t>
        </is>
      </c>
      <c r="H351" t="n">
        <v>1</v>
      </c>
      <c r="I351" t="n">
        <v>579</v>
      </c>
    </row>
    <row r="352">
      <c r="A352" t="inlineStr">
        <is>
          <t>RET000348</t>
        </is>
      </c>
      <c r="B352" t="inlineStr">
        <is>
          <t>O002162</t>
        </is>
      </c>
      <c r="C352" s="25" t="n">
        <v>44993</v>
      </c>
      <c r="D352" t="inlineStr">
        <is>
          <t>Sports</t>
        </is>
      </c>
      <c r="E352" t="inlineStr">
        <is>
          <t>North</t>
        </is>
      </c>
      <c r="F352" t="inlineStr">
        <is>
          <t>Marketplace</t>
        </is>
      </c>
      <c r="G352" t="inlineStr">
        <is>
          <t>Changed Mind</t>
        </is>
      </c>
      <c r="H352" t="n">
        <v>1</v>
      </c>
      <c r="I352" t="n">
        <v>1348.05</v>
      </c>
    </row>
    <row r="353">
      <c r="A353" t="inlineStr">
        <is>
          <t>RET000349</t>
        </is>
      </c>
      <c r="B353" t="inlineStr">
        <is>
          <t>O002178</t>
        </is>
      </c>
      <c r="C353" s="25" t="n">
        <v>44993</v>
      </c>
      <c r="D353" t="inlineStr">
        <is>
          <t>Sports</t>
        </is>
      </c>
      <c r="E353" t="inlineStr">
        <is>
          <t>South</t>
        </is>
      </c>
      <c r="F353" t="inlineStr">
        <is>
          <t>Website</t>
        </is>
      </c>
      <c r="G353" t="inlineStr">
        <is>
          <t>Defective Product</t>
        </is>
      </c>
      <c r="H353" t="n">
        <v>1</v>
      </c>
      <c r="I353" t="n">
        <v>4427.1</v>
      </c>
    </row>
    <row r="354">
      <c r="A354" t="inlineStr">
        <is>
          <t>RET000350</t>
        </is>
      </c>
      <c r="B354" t="inlineStr">
        <is>
          <t>O002181</t>
        </is>
      </c>
      <c r="C354" s="25" t="n">
        <v>44993</v>
      </c>
      <c r="D354" t="inlineStr">
        <is>
          <t>Books</t>
        </is>
      </c>
      <c r="E354" t="inlineStr">
        <is>
          <t>West</t>
        </is>
      </c>
      <c r="F354" t="inlineStr">
        <is>
          <t>Mobile App</t>
        </is>
      </c>
      <c r="G354" t="inlineStr">
        <is>
          <t>Not as Described</t>
        </is>
      </c>
      <c r="H354" t="n">
        <v>1</v>
      </c>
      <c r="I354" t="n">
        <v>314.1</v>
      </c>
    </row>
    <row r="355">
      <c r="A355" t="inlineStr">
        <is>
          <t>RET000351</t>
        </is>
      </c>
      <c r="B355" t="inlineStr">
        <is>
          <t>O002197</t>
        </is>
      </c>
      <c r="C355" s="25" t="n">
        <v>44994</v>
      </c>
      <c r="D355" t="inlineStr">
        <is>
          <t>Sports</t>
        </is>
      </c>
      <c r="E355" t="inlineStr">
        <is>
          <t>North</t>
        </is>
      </c>
      <c r="F355" t="inlineStr">
        <is>
          <t>Website</t>
        </is>
      </c>
      <c r="G355" t="inlineStr">
        <is>
          <t>Damaged in Transit</t>
        </is>
      </c>
      <c r="H355" t="n">
        <v>1</v>
      </c>
      <c r="I355" t="n">
        <v>656.1</v>
      </c>
    </row>
    <row r="356">
      <c r="A356" t="inlineStr">
        <is>
          <t>RET000352</t>
        </is>
      </c>
      <c r="B356" t="inlineStr">
        <is>
          <t>O002198</t>
        </is>
      </c>
      <c r="C356" s="25" t="n">
        <v>44994</v>
      </c>
      <c r="D356" t="inlineStr">
        <is>
          <t>Fashion</t>
        </is>
      </c>
      <c r="E356" t="inlineStr">
        <is>
          <t>West</t>
        </is>
      </c>
      <c r="F356" t="inlineStr">
        <is>
          <t>Mobile App</t>
        </is>
      </c>
      <c r="G356" t="inlineStr">
        <is>
          <t>Damaged in Transit</t>
        </is>
      </c>
      <c r="H356" t="n">
        <v>1</v>
      </c>
      <c r="I356" t="n">
        <v>1006.05</v>
      </c>
    </row>
    <row r="357">
      <c r="A357" t="inlineStr">
        <is>
          <t>RET000353</t>
        </is>
      </c>
      <c r="B357" t="inlineStr">
        <is>
          <t>O002199</t>
        </is>
      </c>
      <c r="C357" s="25" t="n">
        <v>44994</v>
      </c>
      <c r="D357" t="inlineStr">
        <is>
          <t>Fashion</t>
        </is>
      </c>
      <c r="E357" t="inlineStr">
        <is>
          <t>South</t>
        </is>
      </c>
      <c r="F357" t="inlineStr">
        <is>
          <t>Website</t>
        </is>
      </c>
      <c r="G357" t="inlineStr">
        <is>
          <t>Damaged in Transit</t>
        </is>
      </c>
      <c r="H357" t="n">
        <v>1</v>
      </c>
      <c r="I357" t="n">
        <v>953.1</v>
      </c>
    </row>
    <row r="358">
      <c r="A358" t="inlineStr">
        <is>
          <t>RET000354</t>
        </is>
      </c>
      <c r="B358" t="inlineStr">
        <is>
          <t>O002200</t>
        </is>
      </c>
      <c r="C358" s="25" t="n">
        <v>44994</v>
      </c>
      <c r="D358" t="inlineStr">
        <is>
          <t>Fashion</t>
        </is>
      </c>
      <c r="E358" t="inlineStr">
        <is>
          <t>West</t>
        </is>
      </c>
      <c r="F358" t="inlineStr">
        <is>
          <t>Mobile App</t>
        </is>
      </c>
      <c r="G358" t="inlineStr">
        <is>
          <t>Size/Fit Issue</t>
        </is>
      </c>
      <c r="H358" t="n">
        <v>1</v>
      </c>
      <c r="I358" t="n">
        <v>873.05</v>
      </c>
    </row>
    <row r="359">
      <c r="A359" t="inlineStr">
        <is>
          <t>RET000355</t>
        </is>
      </c>
      <c r="B359" t="inlineStr">
        <is>
          <t>O002226</t>
        </is>
      </c>
      <c r="C359" s="25" t="n">
        <v>44995</v>
      </c>
      <c r="D359" t="inlineStr">
        <is>
          <t>Fashion</t>
        </is>
      </c>
      <c r="E359" t="inlineStr">
        <is>
          <t>South</t>
        </is>
      </c>
      <c r="F359" t="inlineStr">
        <is>
          <t>Website</t>
        </is>
      </c>
      <c r="G359" t="inlineStr">
        <is>
          <t>Size/Fit Issue</t>
        </is>
      </c>
      <c r="H359" t="n">
        <v>1</v>
      </c>
      <c r="I359" t="n">
        <v>1319.2</v>
      </c>
    </row>
    <row r="360">
      <c r="A360" t="inlineStr">
        <is>
          <t>RET000356</t>
        </is>
      </c>
      <c r="B360" t="inlineStr">
        <is>
          <t>O002233</t>
        </is>
      </c>
      <c r="C360" s="25" t="n">
        <v>44995</v>
      </c>
      <c r="D360" t="inlineStr">
        <is>
          <t>Home &amp; Kitchen</t>
        </is>
      </c>
      <c r="E360" t="inlineStr">
        <is>
          <t>South</t>
        </is>
      </c>
      <c r="F360" t="inlineStr">
        <is>
          <t>Marketplace</t>
        </is>
      </c>
      <c r="G360" t="inlineStr">
        <is>
          <t>Changed Mind</t>
        </is>
      </c>
      <c r="H360" t="n">
        <v>1</v>
      </c>
      <c r="I360" t="n">
        <v>2609</v>
      </c>
    </row>
    <row r="361">
      <c r="A361" t="inlineStr">
        <is>
          <t>RET000357</t>
        </is>
      </c>
      <c r="B361" t="inlineStr">
        <is>
          <t>O002238</t>
        </is>
      </c>
      <c r="C361" s="25" t="n">
        <v>44995</v>
      </c>
      <c r="D361" t="inlineStr">
        <is>
          <t>Home &amp; Kitchen</t>
        </is>
      </c>
      <c r="E361" t="inlineStr">
        <is>
          <t>South</t>
        </is>
      </c>
      <c r="F361" t="inlineStr">
        <is>
          <t>Mobile App</t>
        </is>
      </c>
      <c r="G361" t="inlineStr">
        <is>
          <t>Defective Product</t>
        </is>
      </c>
      <c r="H361" t="n">
        <v>1</v>
      </c>
      <c r="I361" t="n">
        <v>3781.65</v>
      </c>
    </row>
    <row r="362">
      <c r="A362" t="inlineStr">
        <is>
          <t>RET000358</t>
        </is>
      </c>
      <c r="B362" t="inlineStr">
        <is>
          <t>O002256</t>
        </is>
      </c>
      <c r="C362" s="25" t="n">
        <v>44995</v>
      </c>
      <c r="D362" t="inlineStr">
        <is>
          <t>Electronics</t>
        </is>
      </c>
      <c r="E362" t="inlineStr">
        <is>
          <t>East</t>
        </is>
      </c>
      <c r="F362" t="inlineStr">
        <is>
          <t>Mobile App</t>
        </is>
      </c>
      <c r="G362" t="inlineStr">
        <is>
          <t>Not as Described</t>
        </is>
      </c>
      <c r="H362" t="n">
        <v>1</v>
      </c>
      <c r="I362" t="n">
        <v>15722.1</v>
      </c>
    </row>
    <row r="363">
      <c r="A363" t="inlineStr">
        <is>
          <t>RET000359</t>
        </is>
      </c>
      <c r="B363" t="inlineStr">
        <is>
          <t>O002279</t>
        </is>
      </c>
      <c r="C363" s="25" t="n">
        <v>44996</v>
      </c>
      <c r="D363" t="inlineStr">
        <is>
          <t>Electronics</t>
        </is>
      </c>
      <c r="E363" t="inlineStr">
        <is>
          <t>East</t>
        </is>
      </c>
      <c r="F363" t="inlineStr">
        <is>
          <t>Mobile App</t>
        </is>
      </c>
      <c r="G363" t="inlineStr">
        <is>
          <t>Late Delivery</t>
        </is>
      </c>
      <c r="H363" t="n">
        <v>1</v>
      </c>
      <c r="I363" t="n">
        <v>9467.1</v>
      </c>
    </row>
    <row r="364">
      <c r="A364" t="inlineStr">
        <is>
          <t>RET000360</t>
        </is>
      </c>
      <c r="B364" t="inlineStr">
        <is>
          <t>O002281</t>
        </is>
      </c>
      <c r="C364" s="25" t="n">
        <v>44996</v>
      </c>
      <c r="D364" t="inlineStr">
        <is>
          <t>Electronics</t>
        </is>
      </c>
      <c r="E364" t="inlineStr">
        <is>
          <t>North</t>
        </is>
      </c>
      <c r="F364" t="inlineStr">
        <is>
          <t>Website</t>
        </is>
      </c>
      <c r="G364" t="inlineStr">
        <is>
          <t>Damaged in Transit</t>
        </is>
      </c>
      <c r="H364" t="n">
        <v>1</v>
      </c>
      <c r="I364" t="n">
        <v>14372.1</v>
      </c>
    </row>
    <row r="365">
      <c r="A365" t="inlineStr">
        <is>
          <t>RET000361</t>
        </is>
      </c>
      <c r="B365" t="inlineStr">
        <is>
          <t>O002290</t>
        </is>
      </c>
      <c r="C365" s="25" t="n">
        <v>44996</v>
      </c>
      <c r="D365" t="inlineStr">
        <is>
          <t>Fashion</t>
        </is>
      </c>
      <c r="E365" t="inlineStr">
        <is>
          <t>West</t>
        </is>
      </c>
      <c r="F365" t="inlineStr">
        <is>
          <t>Mobile App</t>
        </is>
      </c>
      <c r="G365" t="inlineStr">
        <is>
          <t>Damaged in Transit</t>
        </is>
      </c>
      <c r="H365" t="n">
        <v>1</v>
      </c>
      <c r="I365" t="n">
        <v>1509.55</v>
      </c>
    </row>
    <row r="366">
      <c r="A366" t="inlineStr">
        <is>
          <t>RET000362</t>
        </is>
      </c>
      <c r="B366" t="inlineStr">
        <is>
          <t>O002297</t>
        </is>
      </c>
      <c r="C366" s="25" t="n">
        <v>44996</v>
      </c>
      <c r="D366" t="inlineStr">
        <is>
          <t>Electronics</t>
        </is>
      </c>
      <c r="E366" t="inlineStr">
        <is>
          <t>West</t>
        </is>
      </c>
      <c r="F366" t="inlineStr">
        <is>
          <t>Marketplace</t>
        </is>
      </c>
      <c r="G366" t="inlineStr">
        <is>
          <t>Damaged in Transit</t>
        </is>
      </c>
      <c r="H366" t="n">
        <v>1</v>
      </c>
      <c r="I366" t="n">
        <v>14848.65</v>
      </c>
    </row>
    <row r="367">
      <c r="A367" t="inlineStr">
        <is>
          <t>RET000363</t>
        </is>
      </c>
      <c r="B367" t="inlineStr">
        <is>
          <t>O002298</t>
        </is>
      </c>
      <c r="C367" s="25" t="n">
        <v>44996</v>
      </c>
      <c r="D367" t="inlineStr">
        <is>
          <t>Fashion</t>
        </is>
      </c>
      <c r="E367" t="inlineStr">
        <is>
          <t>East</t>
        </is>
      </c>
      <c r="F367" t="inlineStr">
        <is>
          <t>Marketplace</t>
        </is>
      </c>
      <c r="G367" t="inlineStr">
        <is>
          <t>Not Specified</t>
        </is>
      </c>
      <c r="H367" t="n">
        <v>1</v>
      </c>
      <c r="I367" t="n">
        <v>1340.1</v>
      </c>
    </row>
    <row r="368">
      <c r="A368" t="inlineStr">
        <is>
          <t>RET000364</t>
        </is>
      </c>
      <c r="B368" t="inlineStr">
        <is>
          <t>O002298</t>
        </is>
      </c>
      <c r="C368" s="25" t="n">
        <v>44996</v>
      </c>
      <c r="D368" t="inlineStr">
        <is>
          <t>Fashion</t>
        </is>
      </c>
      <c r="E368" t="inlineStr">
        <is>
          <t>East</t>
        </is>
      </c>
      <c r="F368" t="inlineStr">
        <is>
          <t>Marketplace</t>
        </is>
      </c>
      <c r="G368" t="inlineStr">
        <is>
          <t>Wrong Item Delivered</t>
        </is>
      </c>
      <c r="H368" t="n">
        <v>1</v>
      </c>
      <c r="I368" t="n">
        <v>1043.1</v>
      </c>
    </row>
    <row r="369">
      <c r="A369" t="inlineStr">
        <is>
          <t>RET000365</t>
        </is>
      </c>
      <c r="B369" t="inlineStr">
        <is>
          <t>O002299</t>
        </is>
      </c>
      <c r="C369" s="25" t="n">
        <v>44996</v>
      </c>
      <c r="D369" t="inlineStr">
        <is>
          <t>Fashion</t>
        </is>
      </c>
      <c r="E369" t="inlineStr">
        <is>
          <t>West</t>
        </is>
      </c>
      <c r="F369" t="inlineStr">
        <is>
          <t>Marketplace</t>
        </is>
      </c>
      <c r="G369" t="inlineStr">
        <is>
          <t>Not Specified</t>
        </is>
      </c>
      <c r="H369" t="n">
        <v>1</v>
      </c>
      <c r="I369" t="n">
        <v>551.65</v>
      </c>
    </row>
    <row r="370">
      <c r="A370" t="inlineStr">
        <is>
          <t>RET000366</t>
        </is>
      </c>
      <c r="B370" t="inlineStr">
        <is>
          <t>O002308</t>
        </is>
      </c>
      <c r="C370" s="25" t="n">
        <v>44996</v>
      </c>
      <c r="D370" t="inlineStr">
        <is>
          <t>Beauty</t>
        </is>
      </c>
      <c r="E370" t="inlineStr">
        <is>
          <t>West</t>
        </is>
      </c>
      <c r="F370" t="inlineStr">
        <is>
          <t>Website</t>
        </is>
      </c>
      <c r="G370" t="inlineStr">
        <is>
          <t>Damaged in Transit</t>
        </is>
      </c>
      <c r="H370" t="n">
        <v>2</v>
      </c>
      <c r="I370" t="n">
        <v>278</v>
      </c>
    </row>
    <row r="371">
      <c r="A371" t="inlineStr">
        <is>
          <t>RET000367</t>
        </is>
      </c>
      <c r="B371" t="inlineStr">
        <is>
          <t>O002310</t>
        </is>
      </c>
      <c r="C371" s="25" t="n">
        <v>44996</v>
      </c>
      <c r="D371" t="inlineStr">
        <is>
          <t>Beauty</t>
        </is>
      </c>
      <c r="E371" t="inlineStr">
        <is>
          <t>North</t>
        </is>
      </c>
      <c r="F371" t="inlineStr">
        <is>
          <t>Website</t>
        </is>
      </c>
      <c r="G371" t="inlineStr">
        <is>
          <t>Not as Described</t>
        </is>
      </c>
      <c r="H371" t="n">
        <v>1</v>
      </c>
      <c r="I371" t="n">
        <v>485.1</v>
      </c>
    </row>
    <row r="372">
      <c r="A372" t="inlineStr">
        <is>
          <t>RET000368</t>
        </is>
      </c>
      <c r="B372" t="inlineStr">
        <is>
          <t>O002311</t>
        </is>
      </c>
      <c r="C372" s="25" t="n">
        <v>44996</v>
      </c>
      <c r="D372" t="inlineStr">
        <is>
          <t>Electronics</t>
        </is>
      </c>
      <c r="E372" t="inlineStr">
        <is>
          <t>East</t>
        </is>
      </c>
      <c r="F372" t="inlineStr">
        <is>
          <t>Marketplace</t>
        </is>
      </c>
      <c r="G372" t="inlineStr">
        <is>
          <t>Late Delivery</t>
        </is>
      </c>
      <c r="H372" t="n">
        <v>1</v>
      </c>
      <c r="I372" t="n">
        <v>14848.65</v>
      </c>
    </row>
    <row r="373">
      <c r="A373" t="inlineStr">
        <is>
          <t>RET000369</t>
        </is>
      </c>
      <c r="B373" t="inlineStr">
        <is>
          <t>O002314</t>
        </is>
      </c>
      <c r="C373" s="25" t="n">
        <v>44997</v>
      </c>
      <c r="D373" t="inlineStr">
        <is>
          <t>Fashion</t>
        </is>
      </c>
      <c r="E373" t="inlineStr">
        <is>
          <t>North</t>
        </is>
      </c>
      <c r="F373" t="inlineStr">
        <is>
          <t>Website</t>
        </is>
      </c>
      <c r="G373" t="inlineStr">
        <is>
          <t>Wrong Item Delivered</t>
        </is>
      </c>
      <c r="H373" t="n">
        <v>1</v>
      </c>
      <c r="I373" t="n">
        <v>1072.55</v>
      </c>
    </row>
    <row r="374">
      <c r="A374" t="inlineStr">
        <is>
          <t>RET000370</t>
        </is>
      </c>
      <c r="B374" t="inlineStr">
        <is>
          <t>O002322</t>
        </is>
      </c>
      <c r="C374" s="25" t="n">
        <v>44997</v>
      </c>
      <c r="D374" t="inlineStr">
        <is>
          <t>Home &amp; Kitchen</t>
        </is>
      </c>
      <c r="E374" t="inlineStr">
        <is>
          <t>South</t>
        </is>
      </c>
      <c r="F374" t="inlineStr">
        <is>
          <t>Marketplace</t>
        </is>
      </c>
      <c r="G374" t="inlineStr">
        <is>
          <t>Defective Product</t>
        </is>
      </c>
      <c r="H374" t="n">
        <v>1</v>
      </c>
      <c r="I374" t="n">
        <v>2213.1</v>
      </c>
    </row>
    <row r="375">
      <c r="A375" t="inlineStr">
        <is>
          <t>RET000371</t>
        </is>
      </c>
      <c r="B375" t="inlineStr">
        <is>
          <t>O002330</t>
        </is>
      </c>
      <c r="C375" s="25" t="n">
        <v>44997</v>
      </c>
      <c r="D375" t="inlineStr">
        <is>
          <t>Fashion</t>
        </is>
      </c>
      <c r="E375" t="inlineStr">
        <is>
          <t>Central</t>
        </is>
      </c>
      <c r="F375" t="inlineStr">
        <is>
          <t>Mobile App</t>
        </is>
      </c>
      <c r="G375" t="inlineStr">
        <is>
          <t>Size/Fit Issue</t>
        </is>
      </c>
      <c r="H375" t="n">
        <v>2</v>
      </c>
      <c r="I375" t="n">
        <v>5416.2</v>
      </c>
    </row>
    <row r="376">
      <c r="A376" t="inlineStr">
        <is>
          <t>RET000372</t>
        </is>
      </c>
      <c r="B376" t="inlineStr">
        <is>
          <t>O002346</t>
        </is>
      </c>
      <c r="C376" s="25" t="n">
        <v>44998</v>
      </c>
      <c r="D376" t="inlineStr">
        <is>
          <t>Electronics</t>
        </is>
      </c>
      <c r="E376" t="inlineStr">
        <is>
          <t>West</t>
        </is>
      </c>
      <c r="F376" t="inlineStr">
        <is>
          <t>Marketplace</t>
        </is>
      </c>
      <c r="G376" t="inlineStr">
        <is>
          <t>Damaged in Transit</t>
        </is>
      </c>
      <c r="H376" t="n">
        <v>1</v>
      </c>
      <c r="I376" t="n">
        <v>2105.1</v>
      </c>
    </row>
    <row r="377">
      <c r="A377" t="inlineStr">
        <is>
          <t>RET000373</t>
        </is>
      </c>
      <c r="B377" t="inlineStr">
        <is>
          <t>O002349</t>
        </is>
      </c>
      <c r="C377" s="25" t="n">
        <v>44998</v>
      </c>
      <c r="D377" t="inlineStr">
        <is>
          <t>Home &amp; Kitchen</t>
        </is>
      </c>
      <c r="E377" t="inlineStr">
        <is>
          <t>West</t>
        </is>
      </c>
      <c r="F377" t="inlineStr">
        <is>
          <t>Mobile App</t>
        </is>
      </c>
      <c r="G377" t="inlineStr">
        <is>
          <t>Damaged in Transit</t>
        </is>
      </c>
      <c r="H377" t="n">
        <v>2</v>
      </c>
      <c r="I377" t="n">
        <v>4238</v>
      </c>
    </row>
    <row r="378">
      <c r="A378" t="inlineStr">
        <is>
          <t>RET000374</t>
        </is>
      </c>
      <c r="B378" t="inlineStr">
        <is>
          <t>O002355</t>
        </is>
      </c>
      <c r="C378" s="25" t="n">
        <v>44998</v>
      </c>
      <c r="D378" t="inlineStr">
        <is>
          <t>Electronics</t>
        </is>
      </c>
      <c r="E378" t="inlineStr">
        <is>
          <t>South</t>
        </is>
      </c>
      <c r="F378" t="inlineStr">
        <is>
          <t>Marketplace</t>
        </is>
      </c>
      <c r="G378" t="inlineStr">
        <is>
          <t>Defective Product</t>
        </is>
      </c>
      <c r="H378" t="n">
        <v>1</v>
      </c>
      <c r="I378" t="n">
        <v>14752.55</v>
      </c>
    </row>
    <row r="379">
      <c r="A379" t="inlineStr">
        <is>
          <t>RET000375</t>
        </is>
      </c>
      <c r="B379" t="inlineStr">
        <is>
          <t>O002365</t>
        </is>
      </c>
      <c r="C379" s="25" t="n">
        <v>44998</v>
      </c>
      <c r="D379" t="inlineStr">
        <is>
          <t>Home &amp; Kitchen</t>
        </is>
      </c>
      <c r="E379" t="inlineStr">
        <is>
          <t>North</t>
        </is>
      </c>
      <c r="F379" t="inlineStr">
        <is>
          <t>Marketplace</t>
        </is>
      </c>
      <c r="G379" t="inlineStr">
        <is>
          <t>Damaged in Transit</t>
        </is>
      </c>
      <c r="H379" t="n">
        <v>1</v>
      </c>
      <c r="I379" t="n">
        <v>1785.05</v>
      </c>
    </row>
    <row r="380">
      <c r="A380" t="inlineStr">
        <is>
          <t>RET000376</t>
        </is>
      </c>
      <c r="B380" t="inlineStr">
        <is>
          <t>O002376</t>
        </is>
      </c>
      <c r="C380" s="25" t="n">
        <v>44999</v>
      </c>
      <c r="D380" t="inlineStr">
        <is>
          <t>Sports</t>
        </is>
      </c>
      <c r="E380" t="inlineStr">
        <is>
          <t>East</t>
        </is>
      </c>
      <c r="F380" t="inlineStr">
        <is>
          <t>Mobile App</t>
        </is>
      </c>
      <c r="G380" t="inlineStr">
        <is>
          <t>Damaged in Transit</t>
        </is>
      </c>
      <c r="H380" t="n">
        <v>1</v>
      </c>
      <c r="I380" t="n">
        <v>656.1</v>
      </c>
    </row>
    <row r="381">
      <c r="A381" t="inlineStr">
        <is>
          <t>RET000377</t>
        </is>
      </c>
      <c r="B381" t="inlineStr">
        <is>
          <t>O002376</t>
        </is>
      </c>
      <c r="C381" s="25" t="n">
        <v>44999</v>
      </c>
      <c r="D381" t="inlineStr">
        <is>
          <t>Sports</t>
        </is>
      </c>
      <c r="E381" t="inlineStr">
        <is>
          <t>East</t>
        </is>
      </c>
      <c r="F381" t="inlineStr">
        <is>
          <t>Mobile App</t>
        </is>
      </c>
      <c r="G381" t="inlineStr">
        <is>
          <t>Size/Fit Issue</t>
        </is>
      </c>
      <c r="H381" t="n">
        <v>1</v>
      </c>
      <c r="I381" t="n">
        <v>1206.15</v>
      </c>
    </row>
    <row r="382">
      <c r="A382" t="inlineStr">
        <is>
          <t>RET000378</t>
        </is>
      </c>
      <c r="B382" t="inlineStr">
        <is>
          <t>O002378</t>
        </is>
      </c>
      <c r="C382" s="25" t="n">
        <v>44999</v>
      </c>
      <c r="D382" t="inlineStr">
        <is>
          <t>Fashion</t>
        </is>
      </c>
      <c r="E382" t="inlineStr">
        <is>
          <t>North</t>
        </is>
      </c>
      <c r="F382" t="inlineStr">
        <is>
          <t>Website</t>
        </is>
      </c>
      <c r="G382" t="inlineStr">
        <is>
          <t>Size/Fit Issue</t>
        </is>
      </c>
      <c r="H382" t="n">
        <v>1</v>
      </c>
      <c r="I382" t="n">
        <v>653.65</v>
      </c>
    </row>
    <row r="383">
      <c r="A383" t="inlineStr">
        <is>
          <t>RET000379</t>
        </is>
      </c>
      <c r="B383" t="inlineStr">
        <is>
          <t>O002385</t>
        </is>
      </c>
      <c r="C383" s="25" t="n">
        <v>44999</v>
      </c>
      <c r="D383" t="inlineStr">
        <is>
          <t>Fashion</t>
        </is>
      </c>
      <c r="E383" t="inlineStr">
        <is>
          <t>South</t>
        </is>
      </c>
      <c r="F383" t="inlineStr">
        <is>
          <t>Marketplace</t>
        </is>
      </c>
      <c r="G383" t="inlineStr">
        <is>
          <t>Size/Fit Issue</t>
        </is>
      </c>
      <c r="H383" t="n">
        <v>1</v>
      </c>
      <c r="I383" t="n">
        <v>3254.65</v>
      </c>
    </row>
    <row r="384">
      <c r="A384" t="inlineStr">
        <is>
          <t>RET000380</t>
        </is>
      </c>
      <c r="B384" t="inlineStr">
        <is>
          <t>O002393</t>
        </is>
      </c>
      <c r="C384" s="25" t="n">
        <v>44999</v>
      </c>
      <c r="D384" t="inlineStr">
        <is>
          <t>Fashion</t>
        </is>
      </c>
      <c r="E384" t="inlineStr">
        <is>
          <t>South</t>
        </is>
      </c>
      <c r="F384" t="inlineStr">
        <is>
          <t>Retail Store</t>
        </is>
      </c>
      <c r="G384" t="inlineStr">
        <is>
          <t>Size/Fit Issue</t>
        </is>
      </c>
      <c r="H384" t="n">
        <v>1</v>
      </c>
      <c r="I384" t="n">
        <v>1129</v>
      </c>
    </row>
    <row r="385">
      <c r="A385" t="inlineStr">
        <is>
          <t>RET000381</t>
        </is>
      </c>
      <c r="B385" t="inlineStr">
        <is>
          <t>O002400</t>
        </is>
      </c>
      <c r="C385" s="25" t="n">
        <v>44999</v>
      </c>
      <c r="D385" t="inlineStr">
        <is>
          <t>Beauty</t>
        </is>
      </c>
      <c r="E385" t="inlineStr">
        <is>
          <t>Central</t>
        </is>
      </c>
      <c r="F385" t="inlineStr">
        <is>
          <t>Mobile App</t>
        </is>
      </c>
      <c r="G385" t="inlineStr">
        <is>
          <t>Not as Described</t>
        </is>
      </c>
      <c r="H385" t="n">
        <v>1</v>
      </c>
      <c r="I385" t="n">
        <v>557.1</v>
      </c>
    </row>
    <row r="386">
      <c r="A386" t="inlineStr">
        <is>
          <t>RET000382</t>
        </is>
      </c>
      <c r="B386" t="inlineStr">
        <is>
          <t>O002410</t>
        </is>
      </c>
      <c r="C386" s="25" t="n">
        <v>45000</v>
      </c>
      <c r="D386" t="inlineStr">
        <is>
          <t>Fashion</t>
        </is>
      </c>
      <c r="E386" t="inlineStr">
        <is>
          <t>East</t>
        </is>
      </c>
      <c r="F386" t="inlineStr">
        <is>
          <t>Retail Store</t>
        </is>
      </c>
      <c r="G386" t="inlineStr">
        <is>
          <t>Size/Fit Issue</t>
        </is>
      </c>
      <c r="H386" t="n">
        <v>1</v>
      </c>
      <c r="I386" t="n">
        <v>873.05</v>
      </c>
    </row>
    <row r="387">
      <c r="A387" t="inlineStr">
        <is>
          <t>RET000383</t>
        </is>
      </c>
      <c r="B387" t="inlineStr">
        <is>
          <t>O002411</t>
        </is>
      </c>
      <c r="C387" s="25" t="n">
        <v>45000</v>
      </c>
      <c r="D387" t="inlineStr">
        <is>
          <t>Fashion</t>
        </is>
      </c>
      <c r="E387" t="inlineStr">
        <is>
          <t>South</t>
        </is>
      </c>
      <c r="F387" t="inlineStr">
        <is>
          <t>Website</t>
        </is>
      </c>
      <c r="G387" t="inlineStr">
        <is>
          <t>Size/Fit Issue</t>
        </is>
      </c>
      <c r="H387" t="n">
        <v>1</v>
      </c>
      <c r="I387" t="n">
        <v>1340.1</v>
      </c>
    </row>
    <row r="388">
      <c r="A388" t="inlineStr">
        <is>
          <t>RET000384</t>
        </is>
      </c>
      <c r="B388" t="inlineStr">
        <is>
          <t>O002415</t>
        </is>
      </c>
      <c r="C388" s="25" t="n">
        <v>45000</v>
      </c>
      <c r="D388" t="inlineStr">
        <is>
          <t>Fashion</t>
        </is>
      </c>
      <c r="E388" t="inlineStr">
        <is>
          <t>North</t>
        </is>
      </c>
      <c r="F388" t="inlineStr">
        <is>
          <t>Marketplace</t>
        </is>
      </c>
      <c r="G388" t="inlineStr">
        <is>
          <t>Wrong Item Delivered</t>
        </is>
      </c>
      <c r="H388" t="n">
        <v>2</v>
      </c>
      <c r="I388" t="n">
        <v>1562.3</v>
      </c>
    </row>
    <row r="389">
      <c r="A389" t="inlineStr">
        <is>
          <t>RET000385</t>
        </is>
      </c>
      <c r="B389" t="inlineStr">
        <is>
          <t>O002424</t>
        </is>
      </c>
      <c r="C389" s="25" t="n">
        <v>45000</v>
      </c>
      <c r="D389" t="inlineStr">
        <is>
          <t>Fashion</t>
        </is>
      </c>
      <c r="E389" t="inlineStr">
        <is>
          <t>South</t>
        </is>
      </c>
      <c r="F389" t="inlineStr">
        <is>
          <t>Mobile App</t>
        </is>
      </c>
      <c r="G389" t="inlineStr">
        <is>
          <t>Size/Fit Issue</t>
        </is>
      </c>
      <c r="H389" t="n">
        <v>2</v>
      </c>
      <c r="I389" t="n">
        <v>2221.1</v>
      </c>
    </row>
    <row r="390">
      <c r="A390" t="inlineStr">
        <is>
          <t>RET000386</t>
        </is>
      </c>
      <c r="B390" t="inlineStr">
        <is>
          <t>O002427</t>
        </is>
      </c>
      <c r="C390" s="25" t="n">
        <v>45000</v>
      </c>
      <c r="D390" t="inlineStr">
        <is>
          <t>Fashion</t>
        </is>
      </c>
      <c r="E390" t="inlineStr">
        <is>
          <t>South</t>
        </is>
      </c>
      <c r="F390" t="inlineStr">
        <is>
          <t>Website</t>
        </is>
      </c>
      <c r="G390" t="inlineStr">
        <is>
          <t>Size/Fit Issue</t>
        </is>
      </c>
      <c r="H390" t="n">
        <v>1</v>
      </c>
      <c r="I390" t="n">
        <v>1072.55</v>
      </c>
    </row>
    <row r="391">
      <c r="A391" t="inlineStr">
        <is>
          <t>RET000387</t>
        </is>
      </c>
      <c r="B391" t="inlineStr">
        <is>
          <t>O002438</t>
        </is>
      </c>
      <c r="C391" s="25" t="n">
        <v>45000</v>
      </c>
      <c r="D391" t="inlineStr">
        <is>
          <t>Fashion</t>
        </is>
      </c>
      <c r="E391" t="inlineStr">
        <is>
          <t>South</t>
        </is>
      </c>
      <c r="F391" t="inlineStr">
        <is>
          <t>Website</t>
        </is>
      </c>
      <c r="G391" t="inlineStr">
        <is>
          <t>Defective Product</t>
        </is>
      </c>
      <c r="H391" t="n">
        <v>1</v>
      </c>
      <c r="I391" t="n">
        <v>1148.55</v>
      </c>
    </row>
    <row r="392">
      <c r="A392" t="inlineStr">
        <is>
          <t>RET000388</t>
        </is>
      </c>
      <c r="B392" t="inlineStr">
        <is>
          <t>O002462</t>
        </is>
      </c>
      <c r="C392" s="25" t="n">
        <v>45001</v>
      </c>
      <c r="D392" t="inlineStr">
        <is>
          <t>Fashion</t>
        </is>
      </c>
      <c r="E392" t="inlineStr">
        <is>
          <t>North</t>
        </is>
      </c>
      <c r="F392" t="inlineStr">
        <is>
          <t>Retail Store</t>
        </is>
      </c>
      <c r="G392" t="inlineStr">
        <is>
          <t>Changed Mind</t>
        </is>
      </c>
      <c r="H392" t="n">
        <v>1</v>
      </c>
      <c r="I392" t="n">
        <v>229</v>
      </c>
    </row>
    <row r="393">
      <c r="A393" t="inlineStr">
        <is>
          <t>RET000389</t>
        </is>
      </c>
      <c r="B393" t="inlineStr">
        <is>
          <t>O002465</t>
        </is>
      </c>
      <c r="C393" s="25" t="n">
        <v>45001</v>
      </c>
      <c r="D393" t="inlineStr">
        <is>
          <t>Home &amp; Kitchen</t>
        </is>
      </c>
      <c r="E393" t="inlineStr">
        <is>
          <t>East</t>
        </is>
      </c>
      <c r="F393" t="inlineStr">
        <is>
          <t>Website</t>
        </is>
      </c>
      <c r="G393" t="inlineStr">
        <is>
          <t>Damaged in Transit</t>
        </is>
      </c>
      <c r="H393" t="n">
        <v>1</v>
      </c>
      <c r="I393" t="n">
        <v>1052.1</v>
      </c>
    </row>
    <row r="394">
      <c r="A394" t="inlineStr">
        <is>
          <t>RET000390</t>
        </is>
      </c>
      <c r="B394" t="inlineStr">
        <is>
          <t>O002468</t>
        </is>
      </c>
      <c r="C394" s="25" t="n">
        <v>45001</v>
      </c>
      <c r="D394" t="inlineStr">
        <is>
          <t>Fashion</t>
        </is>
      </c>
      <c r="E394" t="inlineStr">
        <is>
          <t>East</t>
        </is>
      </c>
      <c r="F394" t="inlineStr">
        <is>
          <t>Website</t>
        </is>
      </c>
      <c r="G394" t="inlineStr">
        <is>
          <t>Changed Mind</t>
        </is>
      </c>
      <c r="H394" t="n">
        <v>1</v>
      </c>
      <c r="I394" t="n">
        <v>584.1</v>
      </c>
    </row>
    <row r="395">
      <c r="A395" t="inlineStr">
        <is>
          <t>RET000391</t>
        </is>
      </c>
      <c r="B395" t="inlineStr">
        <is>
          <t>O002470</t>
        </is>
      </c>
      <c r="C395" s="25" t="n">
        <v>45001</v>
      </c>
      <c r="D395" t="inlineStr">
        <is>
          <t>Grocery</t>
        </is>
      </c>
      <c r="E395" t="inlineStr">
        <is>
          <t>Central</t>
        </is>
      </c>
      <c r="F395" t="inlineStr">
        <is>
          <t>Website</t>
        </is>
      </c>
      <c r="G395" t="inlineStr">
        <is>
          <t>Not as Described</t>
        </is>
      </c>
      <c r="H395" t="n">
        <v>3</v>
      </c>
      <c r="I395" t="n">
        <v>1507.65</v>
      </c>
    </row>
    <row r="396">
      <c r="A396" t="inlineStr">
        <is>
          <t>RET000392</t>
        </is>
      </c>
      <c r="B396" t="inlineStr">
        <is>
          <t>O002483</t>
        </is>
      </c>
      <c r="C396" s="25" t="n">
        <v>45001</v>
      </c>
      <c r="D396" t="inlineStr">
        <is>
          <t>Electronics</t>
        </is>
      </c>
      <c r="E396" t="inlineStr">
        <is>
          <t>South</t>
        </is>
      </c>
      <c r="F396" t="inlineStr">
        <is>
          <t>Marketplace</t>
        </is>
      </c>
      <c r="G396" t="inlineStr">
        <is>
          <t>Defective Product</t>
        </is>
      </c>
      <c r="H396" t="n">
        <v>1</v>
      </c>
      <c r="I396" t="n">
        <v>16595.55</v>
      </c>
    </row>
    <row r="397">
      <c r="A397" t="inlineStr">
        <is>
          <t>RET000393</t>
        </is>
      </c>
      <c r="B397" t="inlineStr">
        <is>
          <t>O002486</t>
        </is>
      </c>
      <c r="C397" s="25" t="n">
        <v>45002</v>
      </c>
      <c r="D397" t="inlineStr">
        <is>
          <t>Home &amp; Kitchen</t>
        </is>
      </c>
      <c r="E397" t="inlineStr">
        <is>
          <t>East</t>
        </is>
      </c>
      <c r="F397" t="inlineStr">
        <is>
          <t>Mobile App</t>
        </is>
      </c>
      <c r="G397" t="inlineStr">
        <is>
          <t>Wrong Item Delivered</t>
        </is>
      </c>
      <c r="H397" t="n">
        <v>1</v>
      </c>
      <c r="I397" t="n">
        <v>593.1</v>
      </c>
    </row>
    <row r="398">
      <c r="A398" t="inlineStr">
        <is>
          <t>RET000394</t>
        </is>
      </c>
      <c r="B398" t="inlineStr">
        <is>
          <t>O002494</t>
        </is>
      </c>
      <c r="C398" s="25" t="n">
        <v>45002</v>
      </c>
      <c r="D398" t="inlineStr">
        <is>
          <t>Sports</t>
        </is>
      </c>
      <c r="E398" t="inlineStr">
        <is>
          <t>South</t>
        </is>
      </c>
      <c r="F398" t="inlineStr">
        <is>
          <t>Website</t>
        </is>
      </c>
      <c r="G398" t="inlineStr">
        <is>
          <t>Damaged in Transit</t>
        </is>
      </c>
      <c r="H398" t="n">
        <v>1</v>
      </c>
      <c r="I398" t="n">
        <v>619.65</v>
      </c>
    </row>
    <row r="399">
      <c r="A399" t="inlineStr">
        <is>
          <t>RET000395</t>
        </is>
      </c>
      <c r="B399" t="inlineStr">
        <is>
          <t>O002502</t>
        </is>
      </c>
      <c r="C399" s="25" t="n">
        <v>45002</v>
      </c>
      <c r="D399" t="inlineStr">
        <is>
          <t>Grocery</t>
        </is>
      </c>
      <c r="E399" t="inlineStr">
        <is>
          <t>West</t>
        </is>
      </c>
      <c r="F399" t="inlineStr">
        <is>
          <t>Website</t>
        </is>
      </c>
      <c r="G399" t="inlineStr">
        <is>
          <t>Damaged in Transit</t>
        </is>
      </c>
      <c r="H399" t="n">
        <v>2</v>
      </c>
      <c r="I399" t="n">
        <v>700.2</v>
      </c>
    </row>
    <row r="400">
      <c r="A400" t="inlineStr">
        <is>
          <t>RET000396</t>
        </is>
      </c>
      <c r="B400" t="inlineStr">
        <is>
          <t>O002510</t>
        </is>
      </c>
      <c r="C400" s="25" t="n">
        <v>45002</v>
      </c>
      <c r="D400" t="inlineStr">
        <is>
          <t>Electronics</t>
        </is>
      </c>
      <c r="E400" t="inlineStr">
        <is>
          <t>South</t>
        </is>
      </c>
      <c r="F400" t="inlineStr">
        <is>
          <t>Marketplace</t>
        </is>
      </c>
      <c r="G400" t="inlineStr">
        <is>
          <t>Late Delivery</t>
        </is>
      </c>
      <c r="H400" t="n">
        <v>1</v>
      </c>
      <c r="I400" t="n">
        <v>6335.2</v>
      </c>
    </row>
    <row r="401">
      <c r="A401" t="inlineStr">
        <is>
          <t>RET000397</t>
        </is>
      </c>
      <c r="B401" t="inlineStr">
        <is>
          <t>O002518</t>
        </is>
      </c>
      <c r="C401" s="25" t="n">
        <v>45002</v>
      </c>
      <c r="D401" t="inlineStr">
        <is>
          <t>Electronics</t>
        </is>
      </c>
      <c r="E401" t="inlineStr">
        <is>
          <t>North</t>
        </is>
      </c>
      <c r="F401" t="inlineStr">
        <is>
          <t>Website</t>
        </is>
      </c>
      <c r="G401" t="inlineStr">
        <is>
          <t>Not as Described</t>
        </is>
      </c>
      <c r="H401" t="n">
        <v>1</v>
      </c>
      <c r="I401" t="n">
        <v>14752.55</v>
      </c>
    </row>
    <row r="402">
      <c r="A402" t="inlineStr">
        <is>
          <t>RET000398</t>
        </is>
      </c>
      <c r="B402" t="inlineStr">
        <is>
          <t>O002519</t>
        </is>
      </c>
      <c r="C402" s="25" t="n">
        <v>45002</v>
      </c>
      <c r="D402" t="inlineStr">
        <is>
          <t>Fashion</t>
        </is>
      </c>
      <c r="E402" t="inlineStr">
        <is>
          <t>West</t>
        </is>
      </c>
      <c r="F402" t="inlineStr">
        <is>
          <t>Retail Store</t>
        </is>
      </c>
      <c r="G402" t="inlineStr">
        <is>
          <t>Size/Fit Issue</t>
        </is>
      </c>
      <c r="H402" t="n">
        <v>1</v>
      </c>
      <c r="I402" t="n">
        <v>1029</v>
      </c>
    </row>
    <row r="403">
      <c r="A403" t="inlineStr">
        <is>
          <t>RET000399</t>
        </is>
      </c>
      <c r="B403" t="inlineStr">
        <is>
          <t>O002530</t>
        </is>
      </c>
      <c r="C403" s="25" t="n">
        <v>45003</v>
      </c>
      <c r="D403" t="inlineStr">
        <is>
          <t>Fashion</t>
        </is>
      </c>
      <c r="E403" t="inlineStr">
        <is>
          <t>East</t>
        </is>
      </c>
      <c r="F403" t="inlineStr">
        <is>
          <t>Marketplace</t>
        </is>
      </c>
      <c r="G403" t="inlineStr">
        <is>
          <t>Not as Described</t>
        </is>
      </c>
      <c r="H403" t="n">
        <v>1</v>
      </c>
      <c r="I403" t="n">
        <v>629.1</v>
      </c>
    </row>
    <row r="404">
      <c r="A404" t="inlineStr">
        <is>
          <t>RET000400</t>
        </is>
      </c>
      <c r="B404" t="inlineStr">
        <is>
          <t>O002533</t>
        </is>
      </c>
      <c r="C404" s="25" t="n">
        <v>45003</v>
      </c>
      <c r="D404" t="inlineStr">
        <is>
          <t>Fashion</t>
        </is>
      </c>
      <c r="E404" t="inlineStr">
        <is>
          <t>West</t>
        </is>
      </c>
      <c r="F404" t="inlineStr">
        <is>
          <t>Marketplace</t>
        </is>
      </c>
      <c r="G404" t="inlineStr">
        <is>
          <t>Size/Fit Issue</t>
        </is>
      </c>
      <c r="H404" t="n">
        <v>1</v>
      </c>
      <c r="I404" t="n">
        <v>2708.1</v>
      </c>
    </row>
    <row r="405">
      <c r="A405" t="inlineStr">
        <is>
          <t>RET000401</t>
        </is>
      </c>
      <c r="B405" t="inlineStr">
        <is>
          <t>O002534</t>
        </is>
      </c>
      <c r="C405" s="25" t="n">
        <v>45003</v>
      </c>
      <c r="D405" t="inlineStr">
        <is>
          <t>Unknown</t>
        </is>
      </c>
      <c r="E405" t="inlineStr">
        <is>
          <t>South</t>
        </is>
      </c>
      <c r="F405" t="inlineStr">
        <is>
          <t>Marketplace</t>
        </is>
      </c>
      <c r="G405" t="inlineStr">
        <is>
          <t>Size/Fit Issue</t>
        </is>
      </c>
      <c r="H405" t="n">
        <v>1</v>
      </c>
      <c r="I405" t="n">
        <v>1052.1</v>
      </c>
    </row>
    <row r="406">
      <c r="A406" t="inlineStr">
        <is>
          <t>RET000402</t>
        </is>
      </c>
      <c r="B406" t="inlineStr">
        <is>
          <t>O002540</t>
        </is>
      </c>
      <c r="C406" s="25" t="n">
        <v>45003</v>
      </c>
      <c r="D406" t="inlineStr">
        <is>
          <t>Fashion</t>
        </is>
      </c>
      <c r="E406" t="inlineStr">
        <is>
          <t>North</t>
        </is>
      </c>
      <c r="F406" t="inlineStr">
        <is>
          <t>Mobile App</t>
        </is>
      </c>
      <c r="G406" t="inlineStr">
        <is>
          <t>Changed Mind</t>
        </is>
      </c>
      <c r="H406" t="n">
        <v>1</v>
      </c>
      <c r="I406" t="n">
        <v>1844.1</v>
      </c>
    </row>
    <row r="407">
      <c r="A407" t="inlineStr">
        <is>
          <t>RET000403</t>
        </is>
      </c>
      <c r="B407" t="inlineStr">
        <is>
          <t>O002550</t>
        </is>
      </c>
      <c r="C407" s="25" t="n">
        <v>45003</v>
      </c>
      <c r="D407" t="inlineStr">
        <is>
          <t>Sports</t>
        </is>
      </c>
      <c r="E407" t="inlineStr">
        <is>
          <t>Central</t>
        </is>
      </c>
      <c r="F407" t="inlineStr">
        <is>
          <t>Marketplace</t>
        </is>
      </c>
      <c r="G407" t="inlineStr">
        <is>
          <t>Changed Mind</t>
        </is>
      </c>
      <c r="H407" t="n">
        <v>2</v>
      </c>
      <c r="I407" t="n">
        <v>1385.1</v>
      </c>
    </row>
    <row r="408">
      <c r="A408" t="inlineStr">
        <is>
          <t>RET000404</t>
        </is>
      </c>
      <c r="B408" t="inlineStr">
        <is>
          <t>O002553</t>
        </is>
      </c>
      <c r="C408" s="25" t="n">
        <v>45003</v>
      </c>
      <c r="D408" t="inlineStr">
        <is>
          <t>Electronics</t>
        </is>
      </c>
      <c r="E408" t="inlineStr">
        <is>
          <t>North</t>
        </is>
      </c>
      <c r="F408" t="inlineStr">
        <is>
          <t>Mobile App</t>
        </is>
      </c>
      <c r="G408" t="inlineStr">
        <is>
          <t>Not Specified</t>
        </is>
      </c>
      <c r="H408" t="n">
        <v>1</v>
      </c>
      <c r="I408" t="n">
        <v>5062.55</v>
      </c>
    </row>
    <row r="409">
      <c r="A409" t="inlineStr">
        <is>
          <t>RET000405</t>
        </is>
      </c>
      <c r="B409" t="inlineStr">
        <is>
          <t>O002558</t>
        </is>
      </c>
      <c r="C409" s="25" t="n">
        <v>45003</v>
      </c>
      <c r="D409" t="inlineStr">
        <is>
          <t>Fashion</t>
        </is>
      </c>
      <c r="E409" t="inlineStr">
        <is>
          <t>South</t>
        </is>
      </c>
      <c r="F409" t="inlineStr">
        <is>
          <t>Website</t>
        </is>
      </c>
      <c r="G409" t="inlineStr">
        <is>
          <t>Not as Described</t>
        </is>
      </c>
      <c r="H409" t="n">
        <v>1</v>
      </c>
      <c r="I409" t="n">
        <v>664.05</v>
      </c>
    </row>
    <row r="410">
      <c r="A410" t="inlineStr">
        <is>
          <t>RET000406</t>
        </is>
      </c>
      <c r="B410" t="inlineStr">
        <is>
          <t>O002559</t>
        </is>
      </c>
      <c r="C410" s="25" t="n">
        <v>45003</v>
      </c>
      <c r="D410" t="inlineStr">
        <is>
          <t>Fashion</t>
        </is>
      </c>
      <c r="E410" t="inlineStr">
        <is>
          <t>West</t>
        </is>
      </c>
      <c r="F410" t="inlineStr">
        <is>
          <t>Marketplace</t>
        </is>
      </c>
      <c r="G410" t="inlineStr">
        <is>
          <t>Damaged in Transit</t>
        </is>
      </c>
      <c r="H410" t="n">
        <v>1</v>
      </c>
      <c r="I410" t="n">
        <v>434.25</v>
      </c>
    </row>
    <row r="411">
      <c r="A411" t="inlineStr">
        <is>
          <t>RET000407</t>
        </is>
      </c>
      <c r="B411" t="inlineStr">
        <is>
          <t>O002562</t>
        </is>
      </c>
      <c r="C411" s="25" t="n">
        <v>45003</v>
      </c>
      <c r="D411" t="inlineStr">
        <is>
          <t>Sports</t>
        </is>
      </c>
      <c r="E411" t="inlineStr">
        <is>
          <t>South</t>
        </is>
      </c>
      <c r="F411" t="inlineStr">
        <is>
          <t>Retail Store</t>
        </is>
      </c>
      <c r="G411" t="inlineStr">
        <is>
          <t>Size/Fit Issue</t>
        </is>
      </c>
      <c r="H411" t="n">
        <v>1</v>
      </c>
      <c r="I411" t="n">
        <v>729</v>
      </c>
    </row>
    <row r="412">
      <c r="A412" t="inlineStr">
        <is>
          <t>RET000408</t>
        </is>
      </c>
      <c r="B412" t="inlineStr">
        <is>
          <t>O002578</t>
        </is>
      </c>
      <c r="C412" s="25" t="n">
        <v>45004</v>
      </c>
      <c r="D412" t="inlineStr">
        <is>
          <t>Fashion</t>
        </is>
      </c>
      <c r="E412" t="inlineStr">
        <is>
          <t>East</t>
        </is>
      </c>
      <c r="F412" t="inlineStr">
        <is>
          <t>Retail Store</t>
        </is>
      </c>
      <c r="G412" t="inlineStr">
        <is>
          <t>Not Specified</t>
        </is>
      </c>
      <c r="H412" t="n">
        <v>1</v>
      </c>
      <c r="I412" t="n">
        <v>1291.05</v>
      </c>
    </row>
    <row r="413">
      <c r="A413" t="inlineStr">
        <is>
          <t>RET000409</t>
        </is>
      </c>
      <c r="B413" t="inlineStr">
        <is>
          <t>O002584</t>
        </is>
      </c>
      <c r="C413" s="25" t="n">
        <v>45004</v>
      </c>
      <c r="D413" t="inlineStr">
        <is>
          <t>Beauty</t>
        </is>
      </c>
      <c r="E413" t="inlineStr">
        <is>
          <t>South</t>
        </is>
      </c>
      <c r="F413" t="inlineStr">
        <is>
          <t>Website</t>
        </is>
      </c>
      <c r="G413" t="inlineStr">
        <is>
          <t>Wrong Item Delivered</t>
        </is>
      </c>
      <c r="H413" t="n">
        <v>1</v>
      </c>
      <c r="I413" t="n">
        <v>588.05</v>
      </c>
    </row>
    <row r="414">
      <c r="A414" t="inlineStr">
        <is>
          <t>RET000410</t>
        </is>
      </c>
      <c r="B414" t="inlineStr">
        <is>
          <t>O002585</t>
        </is>
      </c>
      <c r="C414" s="25" t="n">
        <v>45004</v>
      </c>
      <c r="D414" t="inlineStr">
        <is>
          <t>Beauty</t>
        </is>
      </c>
      <c r="E414" t="inlineStr">
        <is>
          <t>East</t>
        </is>
      </c>
      <c r="F414" t="inlineStr">
        <is>
          <t>Marketplace</t>
        </is>
      </c>
      <c r="G414" t="inlineStr">
        <is>
          <t>Defective Product</t>
        </is>
      </c>
      <c r="H414" t="n">
        <v>1</v>
      </c>
      <c r="I414" t="n">
        <v>653.65</v>
      </c>
    </row>
    <row r="415">
      <c r="A415" t="inlineStr">
        <is>
          <t>RET000411</t>
        </is>
      </c>
      <c r="B415" t="inlineStr">
        <is>
          <t>O002588</t>
        </is>
      </c>
      <c r="C415" s="25" t="n">
        <v>45004</v>
      </c>
      <c r="D415" t="inlineStr">
        <is>
          <t>Electronics</t>
        </is>
      </c>
      <c r="E415" t="inlineStr">
        <is>
          <t>South</t>
        </is>
      </c>
      <c r="F415" t="inlineStr">
        <is>
          <t>Retail Store</t>
        </is>
      </c>
      <c r="G415" t="inlineStr">
        <is>
          <t>Wrong Item Delivered</t>
        </is>
      </c>
      <c r="H415" t="n">
        <v>1</v>
      </c>
      <c r="I415" t="n">
        <v>16595.55</v>
      </c>
    </row>
    <row r="416">
      <c r="A416" t="inlineStr">
        <is>
          <t>RET000412</t>
        </is>
      </c>
      <c r="B416" t="inlineStr">
        <is>
          <t>O002593</t>
        </is>
      </c>
      <c r="C416" s="25" t="n">
        <v>45004</v>
      </c>
      <c r="D416" t="inlineStr">
        <is>
          <t>Home &amp; Kitchen</t>
        </is>
      </c>
      <c r="E416" t="inlineStr">
        <is>
          <t>West</t>
        </is>
      </c>
      <c r="F416" t="inlineStr">
        <is>
          <t>Marketplace</t>
        </is>
      </c>
      <c r="G416" t="inlineStr">
        <is>
          <t>Not as Described</t>
        </is>
      </c>
      <c r="H416" t="n">
        <v>1</v>
      </c>
      <c r="I416" t="n">
        <v>1801.15</v>
      </c>
    </row>
    <row r="417">
      <c r="A417" t="inlineStr">
        <is>
          <t>RET000413</t>
        </is>
      </c>
      <c r="B417" t="inlineStr">
        <is>
          <t>O002625</t>
        </is>
      </c>
      <c r="C417" s="25" t="n">
        <v>45005</v>
      </c>
      <c r="D417" t="inlineStr">
        <is>
          <t>Books</t>
        </is>
      </c>
      <c r="E417" t="inlineStr">
        <is>
          <t>Central</t>
        </is>
      </c>
      <c r="F417" t="inlineStr">
        <is>
          <t>Website</t>
        </is>
      </c>
      <c r="G417" t="inlineStr">
        <is>
          <t>Not as Described</t>
        </is>
      </c>
      <c r="H417" t="n">
        <v>2</v>
      </c>
      <c r="I417" t="n">
        <v>1328.1</v>
      </c>
    </row>
    <row r="418">
      <c r="A418" t="inlineStr">
        <is>
          <t>RET000414</t>
        </is>
      </c>
      <c r="B418" t="inlineStr">
        <is>
          <t>O002627</t>
        </is>
      </c>
      <c r="C418" s="25" t="n">
        <v>45005</v>
      </c>
      <c r="D418" t="inlineStr">
        <is>
          <t>Electronics</t>
        </is>
      </c>
      <c r="E418" t="inlineStr">
        <is>
          <t>North</t>
        </is>
      </c>
      <c r="F418" t="inlineStr">
        <is>
          <t>Marketplace</t>
        </is>
      </c>
      <c r="G418" t="inlineStr">
        <is>
          <t>Defective Product</t>
        </is>
      </c>
      <c r="H418" t="n">
        <v>2</v>
      </c>
      <c r="I418" t="n">
        <v>17155.1</v>
      </c>
    </row>
    <row r="419">
      <c r="A419" t="inlineStr">
        <is>
          <t>RET000415</t>
        </is>
      </c>
      <c r="B419" t="inlineStr">
        <is>
          <t>O002632</t>
        </is>
      </c>
      <c r="C419" s="25" t="n">
        <v>45005</v>
      </c>
      <c r="D419" t="inlineStr">
        <is>
          <t>Electronics</t>
        </is>
      </c>
      <c r="E419" t="inlineStr">
        <is>
          <t>East</t>
        </is>
      </c>
      <c r="F419" t="inlineStr">
        <is>
          <t>Marketplace</t>
        </is>
      </c>
      <c r="G419" t="inlineStr">
        <is>
          <t>Defective Product</t>
        </is>
      </c>
      <c r="H419" t="n">
        <v>1</v>
      </c>
      <c r="I419" t="n">
        <v>29213.1</v>
      </c>
    </row>
    <row r="420">
      <c r="A420" t="inlineStr">
        <is>
          <t>RET000416</t>
        </is>
      </c>
      <c r="B420" t="inlineStr">
        <is>
          <t>O002634</t>
        </is>
      </c>
      <c r="C420" s="25" t="n">
        <v>45005</v>
      </c>
      <c r="D420" t="inlineStr">
        <is>
          <t>Home &amp; Kitchen</t>
        </is>
      </c>
      <c r="E420" t="inlineStr">
        <is>
          <t>South</t>
        </is>
      </c>
      <c r="F420" t="inlineStr">
        <is>
          <t>Mobile App</t>
        </is>
      </c>
      <c r="G420" t="inlineStr">
        <is>
          <t>Not Specified</t>
        </is>
      </c>
      <c r="H420" t="n">
        <v>1</v>
      </c>
      <c r="I420" t="n">
        <v>3968.1</v>
      </c>
    </row>
    <row r="421">
      <c r="A421" t="inlineStr">
        <is>
          <t>RET000417</t>
        </is>
      </c>
      <c r="B421" t="inlineStr">
        <is>
          <t>O002642</t>
        </is>
      </c>
      <c r="C421" s="25" t="n">
        <v>45006</v>
      </c>
      <c r="D421" t="inlineStr">
        <is>
          <t>Fashion</t>
        </is>
      </c>
      <c r="E421" t="inlineStr">
        <is>
          <t>West</t>
        </is>
      </c>
      <c r="F421" t="inlineStr">
        <is>
          <t>Marketplace</t>
        </is>
      </c>
      <c r="G421" t="inlineStr">
        <is>
          <t>Not as Described</t>
        </is>
      </c>
      <c r="H421" t="n">
        <v>1</v>
      </c>
      <c r="I421" t="n">
        <v>3637.55</v>
      </c>
    </row>
    <row r="422">
      <c r="A422" t="inlineStr">
        <is>
          <t>RET000418</t>
        </is>
      </c>
      <c r="B422" t="inlineStr">
        <is>
          <t>O002657</t>
        </is>
      </c>
      <c r="C422" s="25" t="n">
        <v>45006</v>
      </c>
      <c r="D422" t="inlineStr">
        <is>
          <t>Electronics</t>
        </is>
      </c>
      <c r="E422" t="inlineStr">
        <is>
          <t>North</t>
        </is>
      </c>
      <c r="F422" t="inlineStr">
        <is>
          <t>Mobile App</t>
        </is>
      </c>
      <c r="G422" t="inlineStr">
        <is>
          <t>Defective Product</t>
        </is>
      </c>
      <c r="H422" t="n">
        <v>1</v>
      </c>
      <c r="I422" t="n">
        <v>14318.1</v>
      </c>
    </row>
    <row r="423">
      <c r="A423" t="inlineStr">
        <is>
          <t>RET000419</t>
        </is>
      </c>
      <c r="B423" t="inlineStr">
        <is>
          <t>O002662</t>
        </is>
      </c>
      <c r="C423" s="25" t="n">
        <v>45006</v>
      </c>
      <c r="D423" t="inlineStr">
        <is>
          <t>Fashion</t>
        </is>
      </c>
      <c r="E423" t="inlineStr">
        <is>
          <t>South</t>
        </is>
      </c>
      <c r="F423" t="inlineStr">
        <is>
          <t>Mobile App</t>
        </is>
      </c>
      <c r="G423" t="inlineStr">
        <is>
          <t>Late Delivery</t>
        </is>
      </c>
      <c r="H423" t="n">
        <v>1</v>
      </c>
      <c r="I423" t="n">
        <v>1466.1</v>
      </c>
    </row>
    <row r="424">
      <c r="A424" t="inlineStr">
        <is>
          <t>RET000420</t>
        </is>
      </c>
      <c r="B424" t="inlineStr">
        <is>
          <t>O002667</t>
        </is>
      </c>
      <c r="C424" s="25" t="n">
        <v>45006</v>
      </c>
      <c r="D424" t="inlineStr">
        <is>
          <t>Home &amp; Kitchen</t>
        </is>
      </c>
      <c r="E424" t="inlineStr">
        <is>
          <t>South</t>
        </is>
      </c>
      <c r="F424" t="inlineStr">
        <is>
          <t>Mobile App</t>
        </is>
      </c>
      <c r="G424" t="inlineStr">
        <is>
          <t>Defective Product</t>
        </is>
      </c>
      <c r="H424" t="n">
        <v>1</v>
      </c>
      <c r="I424" t="n">
        <v>1052.1</v>
      </c>
    </row>
    <row r="425">
      <c r="A425" t="inlineStr">
        <is>
          <t>RET000421</t>
        </is>
      </c>
      <c r="B425" t="inlineStr">
        <is>
          <t>O002670</t>
        </is>
      </c>
      <c r="C425" s="25" t="n">
        <v>45007</v>
      </c>
      <c r="D425" t="inlineStr">
        <is>
          <t>Fashion</t>
        </is>
      </c>
      <c r="E425" t="inlineStr">
        <is>
          <t>South</t>
        </is>
      </c>
      <c r="F425" t="inlineStr">
        <is>
          <t>Mobile App</t>
        </is>
      </c>
      <c r="G425" t="inlineStr">
        <is>
          <t>Size/Fit Issue</t>
        </is>
      </c>
      <c r="H425" t="n">
        <v>1</v>
      </c>
      <c r="I425" t="n">
        <v>521.1</v>
      </c>
    </row>
    <row r="426">
      <c r="A426" t="inlineStr">
        <is>
          <t>RET000422</t>
        </is>
      </c>
      <c r="B426" t="inlineStr">
        <is>
          <t>O002674</t>
        </is>
      </c>
      <c r="C426" s="25" t="n">
        <v>45007</v>
      </c>
      <c r="D426" t="inlineStr">
        <is>
          <t>Grocery</t>
        </is>
      </c>
      <c r="E426" t="inlineStr">
        <is>
          <t>South</t>
        </is>
      </c>
      <c r="F426" t="inlineStr">
        <is>
          <t>Mobile App</t>
        </is>
      </c>
      <c r="G426" t="inlineStr">
        <is>
          <t>Not as Described</t>
        </is>
      </c>
      <c r="H426" t="n">
        <v>3</v>
      </c>
      <c r="I426" t="n">
        <v>996.3</v>
      </c>
    </row>
    <row r="427">
      <c r="A427" t="inlineStr">
        <is>
          <t>RET000424</t>
        </is>
      </c>
      <c r="B427" t="inlineStr">
        <is>
          <t>O002704</t>
        </is>
      </c>
      <c r="C427" s="25" t="n">
        <v>45008</v>
      </c>
      <c r="D427" t="inlineStr">
        <is>
          <t>Fashion</t>
        </is>
      </c>
      <c r="E427" t="inlineStr">
        <is>
          <t>East</t>
        </is>
      </c>
      <c r="F427" t="inlineStr">
        <is>
          <t>Marketplace</t>
        </is>
      </c>
      <c r="G427" t="inlineStr">
        <is>
          <t>Defective Product</t>
        </is>
      </c>
      <c r="H427" t="n">
        <v>1</v>
      </c>
      <c r="I427" t="n">
        <v>919</v>
      </c>
    </row>
    <row r="428">
      <c r="A428" t="inlineStr">
        <is>
          <t>RET000425</t>
        </is>
      </c>
      <c r="B428" t="inlineStr">
        <is>
          <t>O002710</t>
        </is>
      </c>
      <c r="C428" s="25" t="n">
        <v>45008</v>
      </c>
      <c r="D428" t="inlineStr">
        <is>
          <t>Fashion</t>
        </is>
      </c>
      <c r="E428" t="inlineStr">
        <is>
          <t>East</t>
        </is>
      </c>
      <c r="F428" t="inlineStr">
        <is>
          <t>Mobile App</t>
        </is>
      </c>
      <c r="G428" t="inlineStr">
        <is>
          <t>Defective Product</t>
        </is>
      </c>
      <c r="H428" t="n">
        <v>1</v>
      </c>
      <c r="I428" t="n">
        <v>1088.1</v>
      </c>
    </row>
    <row r="429">
      <c r="A429" t="inlineStr">
        <is>
          <t>RET000426</t>
        </is>
      </c>
      <c r="B429" t="inlineStr">
        <is>
          <t>O002747</t>
        </is>
      </c>
      <c r="C429" s="25" t="n">
        <v>45009</v>
      </c>
      <c r="D429" t="inlineStr">
        <is>
          <t>Home &amp; Kitchen</t>
        </is>
      </c>
      <c r="E429" t="inlineStr">
        <is>
          <t>North</t>
        </is>
      </c>
      <c r="F429" t="inlineStr">
        <is>
          <t>Marketplace</t>
        </is>
      </c>
      <c r="G429" t="inlineStr">
        <is>
          <t>Defective Product</t>
        </is>
      </c>
      <c r="H429" t="n">
        <v>1</v>
      </c>
      <c r="I429" t="n">
        <v>953.1</v>
      </c>
    </row>
    <row r="430">
      <c r="A430" t="inlineStr">
        <is>
          <t>RET000427</t>
        </is>
      </c>
      <c r="B430" t="inlineStr">
        <is>
          <t>O002749</t>
        </is>
      </c>
      <c r="C430" s="25" t="n">
        <v>45009</v>
      </c>
      <c r="D430" t="inlineStr">
        <is>
          <t>Home &amp; Kitchen</t>
        </is>
      </c>
      <c r="E430" t="inlineStr">
        <is>
          <t>West</t>
        </is>
      </c>
      <c r="F430" t="inlineStr">
        <is>
          <t>Website</t>
        </is>
      </c>
      <c r="G430" t="inlineStr">
        <is>
          <t>Not as Described</t>
        </is>
      </c>
      <c r="H430" t="n">
        <v>1</v>
      </c>
      <c r="I430" t="n">
        <v>5075.1</v>
      </c>
    </row>
    <row r="431">
      <c r="A431" t="inlineStr">
        <is>
          <t>RET000428</t>
        </is>
      </c>
      <c r="B431" t="inlineStr">
        <is>
          <t>O002758</t>
        </is>
      </c>
      <c r="C431" s="25" t="n">
        <v>45009</v>
      </c>
      <c r="D431" t="inlineStr">
        <is>
          <t>Home &amp; Kitchen</t>
        </is>
      </c>
      <c r="E431" t="inlineStr">
        <is>
          <t>West</t>
        </is>
      </c>
      <c r="F431" t="inlineStr">
        <is>
          <t>Mobile App</t>
        </is>
      </c>
      <c r="G431" t="inlineStr">
        <is>
          <t>Wrong Item Delivered</t>
        </is>
      </c>
      <c r="H431" t="n">
        <v>1</v>
      </c>
      <c r="I431" t="n">
        <v>2013.05</v>
      </c>
    </row>
    <row r="432">
      <c r="A432" t="inlineStr">
        <is>
          <t>RET000429</t>
        </is>
      </c>
      <c r="B432" t="inlineStr">
        <is>
          <t>O002765</t>
        </is>
      </c>
      <c r="C432" s="25" t="n">
        <v>45009</v>
      </c>
      <c r="D432" t="inlineStr">
        <is>
          <t>Electronics</t>
        </is>
      </c>
      <c r="E432" t="inlineStr">
        <is>
          <t>North</t>
        </is>
      </c>
      <c r="F432" t="inlineStr">
        <is>
          <t>Website</t>
        </is>
      </c>
      <c r="G432" t="inlineStr">
        <is>
          <t>Damaged in Transit</t>
        </is>
      </c>
      <c r="H432" t="n">
        <v>1</v>
      </c>
      <c r="I432" t="n">
        <v>22580.55</v>
      </c>
    </row>
    <row r="433">
      <c r="A433" t="inlineStr">
        <is>
          <t>RET000430</t>
        </is>
      </c>
      <c r="B433" t="inlineStr">
        <is>
          <t>O002769</t>
        </is>
      </c>
      <c r="C433" s="25" t="n">
        <v>45010</v>
      </c>
      <c r="D433" t="inlineStr">
        <is>
          <t>Electronics</t>
        </is>
      </c>
      <c r="E433" t="inlineStr">
        <is>
          <t>East</t>
        </is>
      </c>
      <c r="F433" t="inlineStr">
        <is>
          <t>Mobile App</t>
        </is>
      </c>
      <c r="G433" t="inlineStr">
        <is>
          <t>Late Delivery</t>
        </is>
      </c>
      <c r="H433" t="n">
        <v>1</v>
      </c>
      <c r="I433" t="n">
        <v>9467.1</v>
      </c>
    </row>
    <row r="434">
      <c r="A434" t="inlineStr">
        <is>
          <t>RET000431</t>
        </is>
      </c>
      <c r="B434" t="inlineStr">
        <is>
          <t>O002775</t>
        </is>
      </c>
      <c r="C434" s="25" t="n">
        <v>45010</v>
      </c>
      <c r="D434" t="inlineStr">
        <is>
          <t>Fashion</t>
        </is>
      </c>
      <c r="E434" t="inlineStr">
        <is>
          <t>South</t>
        </is>
      </c>
      <c r="F434" t="inlineStr">
        <is>
          <t>Mobile App</t>
        </is>
      </c>
      <c r="G434" t="inlineStr">
        <is>
          <t>Changed Mind</t>
        </is>
      </c>
      <c r="H434" t="n">
        <v>1</v>
      </c>
      <c r="I434" t="n">
        <v>2488.05</v>
      </c>
    </row>
    <row r="435">
      <c r="A435" t="inlineStr">
        <is>
          <t>RET000432</t>
        </is>
      </c>
      <c r="B435" t="inlineStr">
        <is>
          <t>O002780</t>
        </is>
      </c>
      <c r="C435" s="25" t="n">
        <v>45010</v>
      </c>
      <c r="D435" t="inlineStr">
        <is>
          <t>Home &amp; Kitchen</t>
        </is>
      </c>
      <c r="E435" t="inlineStr">
        <is>
          <t>South</t>
        </is>
      </c>
      <c r="F435" t="inlineStr">
        <is>
          <t>Marketplace</t>
        </is>
      </c>
      <c r="G435" t="inlineStr">
        <is>
          <t>Damaged in Transit</t>
        </is>
      </c>
      <c r="H435" t="n">
        <v>2</v>
      </c>
      <c r="I435" t="n">
        <v>1186.2</v>
      </c>
    </row>
    <row r="436">
      <c r="A436" t="inlineStr">
        <is>
          <t>RET000433</t>
        </is>
      </c>
      <c r="B436" t="inlineStr">
        <is>
          <t>O002786</t>
        </is>
      </c>
      <c r="C436" s="25" t="n">
        <v>45010</v>
      </c>
      <c r="D436" t="inlineStr">
        <is>
          <t>Sports</t>
        </is>
      </c>
      <c r="E436" t="inlineStr">
        <is>
          <t>North</t>
        </is>
      </c>
      <c r="F436" t="inlineStr">
        <is>
          <t>Marketplace</t>
        </is>
      </c>
      <c r="G436" t="inlineStr">
        <is>
          <t>Late Delivery</t>
        </is>
      </c>
      <c r="H436" t="n">
        <v>1</v>
      </c>
      <c r="I436" t="n">
        <v>4427.1</v>
      </c>
    </row>
    <row r="437">
      <c r="A437" t="inlineStr">
        <is>
          <t>RET000434</t>
        </is>
      </c>
      <c r="B437" t="inlineStr">
        <is>
          <t>O002786</t>
        </is>
      </c>
      <c r="C437" s="25" t="n">
        <v>45010</v>
      </c>
      <c r="D437" t="inlineStr">
        <is>
          <t>Fashion</t>
        </is>
      </c>
      <c r="E437" t="inlineStr">
        <is>
          <t>North</t>
        </is>
      </c>
      <c r="F437" t="inlineStr">
        <is>
          <t>Marketplace</t>
        </is>
      </c>
      <c r="G437" t="inlineStr">
        <is>
          <t>Defective Product</t>
        </is>
      </c>
      <c r="H437" t="n">
        <v>1</v>
      </c>
      <c r="I437" t="n">
        <v>781.15</v>
      </c>
    </row>
    <row r="438">
      <c r="A438" t="inlineStr">
        <is>
          <t>RET000435</t>
        </is>
      </c>
      <c r="B438" t="inlineStr">
        <is>
          <t>O002787</t>
        </is>
      </c>
      <c r="C438" s="25" t="n">
        <v>45010</v>
      </c>
      <c r="D438" t="inlineStr">
        <is>
          <t>Home &amp; Kitchen</t>
        </is>
      </c>
      <c r="E438" t="inlineStr">
        <is>
          <t>East</t>
        </is>
      </c>
      <c r="F438" t="inlineStr">
        <is>
          <t>Mobile App</t>
        </is>
      </c>
      <c r="G438" t="inlineStr">
        <is>
          <t>Size/Fit Issue</t>
        </is>
      </c>
      <c r="H438" t="n">
        <v>1</v>
      </c>
      <c r="I438" t="n">
        <v>5639</v>
      </c>
    </row>
    <row r="439">
      <c r="A439" t="inlineStr">
        <is>
          <t>RET000436</t>
        </is>
      </c>
      <c r="B439" t="inlineStr">
        <is>
          <t>O002802</t>
        </is>
      </c>
      <c r="C439" s="25" t="n">
        <v>45010</v>
      </c>
      <c r="D439" t="inlineStr">
        <is>
          <t>Sports</t>
        </is>
      </c>
      <c r="E439" t="inlineStr">
        <is>
          <t>South</t>
        </is>
      </c>
      <c r="F439" t="inlineStr">
        <is>
          <t>Mobile App</t>
        </is>
      </c>
      <c r="G439" t="inlineStr">
        <is>
          <t>Damaged in Transit</t>
        </is>
      </c>
      <c r="H439" t="n">
        <v>1</v>
      </c>
      <c r="I439" t="n">
        <v>656.1</v>
      </c>
    </row>
    <row r="440">
      <c r="A440" t="inlineStr">
        <is>
          <t>RET000437</t>
        </is>
      </c>
      <c r="B440" t="inlineStr">
        <is>
          <t>O002804</t>
        </is>
      </c>
      <c r="C440" s="25" t="n">
        <v>45010</v>
      </c>
      <c r="D440" t="inlineStr">
        <is>
          <t>Fashion</t>
        </is>
      </c>
      <c r="E440" t="inlineStr">
        <is>
          <t>South</t>
        </is>
      </c>
      <c r="F440" t="inlineStr">
        <is>
          <t>Retail Store</t>
        </is>
      </c>
      <c r="G440" t="inlineStr">
        <is>
          <t>Size/Fit Issue</t>
        </is>
      </c>
      <c r="H440" t="n">
        <v>1</v>
      </c>
      <c r="I440" t="n">
        <v>1043.1</v>
      </c>
    </row>
    <row r="441">
      <c r="A441" t="inlineStr">
        <is>
          <t>RET000438</t>
        </is>
      </c>
      <c r="B441" t="inlineStr">
        <is>
          <t>O002822</t>
        </is>
      </c>
      <c r="C441" s="25" t="n">
        <v>45011</v>
      </c>
      <c r="D441" t="inlineStr">
        <is>
          <t>Fashion</t>
        </is>
      </c>
      <c r="E441" t="inlineStr">
        <is>
          <t>South</t>
        </is>
      </c>
      <c r="F441" t="inlineStr">
        <is>
          <t>Retail Store</t>
        </is>
      </c>
      <c r="G441" t="inlineStr">
        <is>
          <t>Size/Fit Issue</t>
        </is>
      </c>
      <c r="H441" t="n">
        <v>1</v>
      </c>
      <c r="I441" t="n">
        <v>1129</v>
      </c>
    </row>
    <row r="442">
      <c r="A442" t="inlineStr">
        <is>
          <t>RET000439</t>
        </is>
      </c>
      <c r="B442" t="inlineStr">
        <is>
          <t>O002838</t>
        </is>
      </c>
      <c r="C442" s="25" t="n">
        <v>45011</v>
      </c>
      <c r="D442" t="inlineStr">
        <is>
          <t>Home &amp; Kitchen</t>
        </is>
      </c>
      <c r="E442" t="inlineStr">
        <is>
          <t>South</t>
        </is>
      </c>
      <c r="F442" t="inlineStr">
        <is>
          <t>Mobile App</t>
        </is>
      </c>
      <c r="G442" t="inlineStr">
        <is>
          <t>Defective Product</t>
        </is>
      </c>
      <c r="H442" t="n">
        <v>1</v>
      </c>
      <c r="I442" t="n">
        <v>2213.1</v>
      </c>
    </row>
    <row r="443">
      <c r="A443" t="inlineStr">
        <is>
          <t>RET000440</t>
        </is>
      </c>
      <c r="B443" t="inlineStr">
        <is>
          <t>O002847</t>
        </is>
      </c>
      <c r="C443" s="25" t="n">
        <v>45012</v>
      </c>
      <c r="D443" t="inlineStr">
        <is>
          <t>Home &amp; Kitchen</t>
        </is>
      </c>
      <c r="E443" t="inlineStr">
        <is>
          <t>North</t>
        </is>
      </c>
      <c r="F443" t="inlineStr">
        <is>
          <t>Website</t>
        </is>
      </c>
      <c r="G443" t="inlineStr">
        <is>
          <t>Changed Mind</t>
        </is>
      </c>
      <c r="H443" t="n">
        <v>1</v>
      </c>
      <c r="I443" t="n">
        <v>3747.65</v>
      </c>
    </row>
    <row r="444">
      <c r="A444" t="inlineStr">
        <is>
          <t>RET000441</t>
        </is>
      </c>
      <c r="B444" t="inlineStr">
        <is>
          <t>O002848</t>
        </is>
      </c>
      <c r="C444" s="25" t="n">
        <v>45012</v>
      </c>
      <c r="D444" t="inlineStr">
        <is>
          <t>Fashion</t>
        </is>
      </c>
      <c r="E444" t="inlineStr">
        <is>
          <t>West</t>
        </is>
      </c>
      <c r="F444" t="inlineStr">
        <is>
          <t>Marketplace</t>
        </is>
      </c>
      <c r="G444" t="inlineStr">
        <is>
          <t>Size/Fit Issue</t>
        </is>
      </c>
      <c r="H444" t="n">
        <v>1</v>
      </c>
      <c r="I444" t="n">
        <v>3446.1</v>
      </c>
    </row>
    <row r="445">
      <c r="A445" t="inlineStr">
        <is>
          <t>RET000442</t>
        </is>
      </c>
      <c r="B445" t="inlineStr">
        <is>
          <t>O002855</t>
        </is>
      </c>
      <c r="C445" s="25" t="n">
        <v>45012</v>
      </c>
      <c r="D445" t="inlineStr">
        <is>
          <t>Beauty</t>
        </is>
      </c>
      <c r="E445" t="inlineStr">
        <is>
          <t>South</t>
        </is>
      </c>
      <c r="F445" t="inlineStr">
        <is>
          <t>Website</t>
        </is>
      </c>
      <c r="G445" t="inlineStr">
        <is>
          <t>Not as Described</t>
        </is>
      </c>
      <c r="H445" t="n">
        <v>1</v>
      </c>
      <c r="I445" t="n">
        <v>1089</v>
      </c>
    </row>
    <row r="446">
      <c r="A446" t="inlineStr">
        <is>
          <t>RET000443</t>
        </is>
      </c>
      <c r="B446" t="inlineStr">
        <is>
          <t>O002884</t>
        </is>
      </c>
      <c r="C446" s="25" t="n">
        <v>45012</v>
      </c>
      <c r="D446" t="inlineStr">
        <is>
          <t>Electronics</t>
        </is>
      </c>
      <c r="E446" t="inlineStr">
        <is>
          <t>South</t>
        </is>
      </c>
      <c r="F446" t="inlineStr">
        <is>
          <t>Retail Store</t>
        </is>
      </c>
      <c r="G446" t="inlineStr">
        <is>
          <t>Wrong Item Delivered</t>
        </is>
      </c>
      <c r="H446" t="n">
        <v>2</v>
      </c>
      <c r="I446" t="n">
        <v>24898</v>
      </c>
    </row>
    <row r="447">
      <c r="A447" t="inlineStr">
        <is>
          <t>RET000444</t>
        </is>
      </c>
      <c r="B447" t="inlineStr">
        <is>
          <t>O002897</t>
        </is>
      </c>
      <c r="C447" s="25" t="n">
        <v>45013</v>
      </c>
      <c r="D447" t="inlineStr">
        <is>
          <t>Electronics</t>
        </is>
      </c>
      <c r="E447" t="inlineStr">
        <is>
          <t>West</t>
        </is>
      </c>
      <c r="F447" t="inlineStr">
        <is>
          <t>Website</t>
        </is>
      </c>
      <c r="G447" t="inlineStr">
        <is>
          <t>Changed Mind</t>
        </is>
      </c>
      <c r="H447" t="n">
        <v>1</v>
      </c>
      <c r="I447" t="n">
        <v>17469</v>
      </c>
    </row>
    <row r="448">
      <c r="A448" t="inlineStr">
        <is>
          <t>RET000445</t>
        </is>
      </c>
      <c r="B448" t="inlineStr">
        <is>
          <t>O002908</t>
        </is>
      </c>
      <c r="C448" s="25" t="n">
        <v>45013</v>
      </c>
      <c r="D448" t="inlineStr">
        <is>
          <t>Electronics</t>
        </is>
      </c>
      <c r="E448" t="inlineStr">
        <is>
          <t>West</t>
        </is>
      </c>
      <c r="F448" t="inlineStr">
        <is>
          <t>Mobile App</t>
        </is>
      </c>
      <c r="G448" t="inlineStr">
        <is>
          <t>Not as Described</t>
        </is>
      </c>
      <c r="H448" t="n">
        <v>1</v>
      </c>
      <c r="I448" t="n">
        <v>16595.55</v>
      </c>
    </row>
    <row r="449">
      <c r="A449" t="inlineStr">
        <is>
          <t>RET000446</t>
        </is>
      </c>
      <c r="B449" t="inlineStr">
        <is>
          <t>O002917</t>
        </is>
      </c>
      <c r="C449" s="25" t="n">
        <v>45013</v>
      </c>
      <c r="D449" t="inlineStr">
        <is>
          <t>Home &amp; Kitchen</t>
        </is>
      </c>
      <c r="E449" t="inlineStr">
        <is>
          <t>East</t>
        </is>
      </c>
      <c r="F449" t="inlineStr">
        <is>
          <t>Marketplace</t>
        </is>
      </c>
      <c r="G449" t="inlineStr">
        <is>
          <t>Damaged in Transit</t>
        </is>
      </c>
      <c r="H449" t="n">
        <v>1</v>
      </c>
      <c r="I449" t="n">
        <v>1265.65</v>
      </c>
    </row>
    <row r="450">
      <c r="A450" t="inlineStr">
        <is>
          <t>RET000447</t>
        </is>
      </c>
      <c r="B450" t="inlineStr">
        <is>
          <t>O002930</t>
        </is>
      </c>
      <c r="C450" s="25" t="n">
        <v>45014</v>
      </c>
      <c r="D450" t="inlineStr">
        <is>
          <t>Fashion</t>
        </is>
      </c>
      <c r="E450" t="inlineStr">
        <is>
          <t>South</t>
        </is>
      </c>
      <c r="F450" t="inlineStr">
        <is>
          <t>Website</t>
        </is>
      </c>
      <c r="G450" t="inlineStr">
        <is>
          <t>Damaged in Transit</t>
        </is>
      </c>
      <c r="H450" t="n">
        <v>3</v>
      </c>
      <c r="I450" t="n">
        <v>9027</v>
      </c>
    </row>
    <row r="451">
      <c r="A451" t="inlineStr">
        <is>
          <t>RET000448</t>
        </is>
      </c>
      <c r="B451" t="inlineStr">
        <is>
          <t>O002930</t>
        </is>
      </c>
      <c r="C451" s="25" t="n">
        <v>45014</v>
      </c>
      <c r="D451" t="inlineStr">
        <is>
          <t>Fashion</t>
        </is>
      </c>
      <c r="E451" t="inlineStr">
        <is>
          <t>South</t>
        </is>
      </c>
      <c r="F451" t="inlineStr">
        <is>
          <t>Website</t>
        </is>
      </c>
      <c r="G451" t="inlineStr">
        <is>
          <t>Size/Fit Issue</t>
        </is>
      </c>
      <c r="H451" t="n">
        <v>2</v>
      </c>
      <c r="I451" t="n">
        <v>6892.2</v>
      </c>
    </row>
    <row r="452">
      <c r="A452" t="inlineStr">
        <is>
          <t>RET000449</t>
        </is>
      </c>
      <c r="B452" t="inlineStr">
        <is>
          <t>O002937</t>
        </is>
      </c>
      <c r="C452" s="25" t="n">
        <v>45014</v>
      </c>
      <c r="D452" t="inlineStr">
        <is>
          <t>Grocery</t>
        </is>
      </c>
      <c r="E452" t="inlineStr">
        <is>
          <t>South</t>
        </is>
      </c>
      <c r="F452" t="inlineStr">
        <is>
          <t>Marketplace</t>
        </is>
      </c>
      <c r="G452" t="inlineStr">
        <is>
          <t>Damaged in Transit</t>
        </is>
      </c>
      <c r="H452" t="n">
        <v>1</v>
      </c>
      <c r="I452" t="n">
        <v>247.2</v>
      </c>
    </row>
    <row r="453">
      <c r="A453" t="inlineStr">
        <is>
          <t>RET000450</t>
        </is>
      </c>
      <c r="B453" t="inlineStr">
        <is>
          <t>O002943</t>
        </is>
      </c>
      <c r="C453" s="25" t="n">
        <v>45014</v>
      </c>
      <c r="D453" t="inlineStr">
        <is>
          <t>Home &amp; Kitchen</t>
        </is>
      </c>
      <c r="E453" t="inlineStr">
        <is>
          <t>West</t>
        </is>
      </c>
      <c r="F453" t="inlineStr">
        <is>
          <t>Marketplace</t>
        </is>
      </c>
      <c r="G453" t="inlineStr">
        <is>
          <t>Defective Product</t>
        </is>
      </c>
      <c r="H453" t="n">
        <v>1</v>
      </c>
      <c r="I453" t="n">
        <v>2516.55</v>
      </c>
    </row>
    <row r="454">
      <c r="A454" t="inlineStr">
        <is>
          <t>RET000451</t>
        </is>
      </c>
      <c r="B454" t="inlineStr">
        <is>
          <t>O002955</t>
        </is>
      </c>
      <c r="C454" s="25" t="n">
        <v>45014</v>
      </c>
      <c r="D454" t="inlineStr">
        <is>
          <t>Books</t>
        </is>
      </c>
      <c r="E454" t="inlineStr">
        <is>
          <t>East</t>
        </is>
      </c>
      <c r="F454" t="inlineStr">
        <is>
          <t>Website</t>
        </is>
      </c>
      <c r="G454" t="inlineStr">
        <is>
          <t>Not as Described</t>
        </is>
      </c>
      <c r="H454" t="n">
        <v>1</v>
      </c>
      <c r="I454" t="n">
        <v>521.55</v>
      </c>
    </row>
    <row r="455">
      <c r="A455" t="inlineStr">
        <is>
          <t>RET000452</t>
        </is>
      </c>
      <c r="B455" t="inlineStr">
        <is>
          <t>O002990</t>
        </is>
      </c>
      <c r="C455" s="25" t="n">
        <v>45015</v>
      </c>
      <c r="D455" t="inlineStr">
        <is>
          <t>Home &amp; Kitchen</t>
        </is>
      </c>
      <c r="E455" t="inlineStr">
        <is>
          <t>North</t>
        </is>
      </c>
      <c r="F455" t="inlineStr">
        <is>
          <t>Retail Store</t>
        </is>
      </c>
      <c r="G455" t="inlineStr">
        <is>
          <t>Not as Described</t>
        </is>
      </c>
      <c r="H455" t="n">
        <v>1</v>
      </c>
      <c r="I455" t="n">
        <v>1169</v>
      </c>
    </row>
    <row r="456">
      <c r="A456" t="inlineStr">
        <is>
          <t>RET000453</t>
        </is>
      </c>
      <c r="B456" t="inlineStr">
        <is>
          <t>O003003</t>
        </is>
      </c>
      <c r="C456" s="25" t="n">
        <v>45016</v>
      </c>
      <c r="D456" t="inlineStr">
        <is>
          <t>Fashion</t>
        </is>
      </c>
      <c r="E456" t="inlineStr">
        <is>
          <t>South</t>
        </is>
      </c>
      <c r="F456" t="inlineStr">
        <is>
          <t>Website</t>
        </is>
      </c>
      <c r="G456" t="inlineStr">
        <is>
          <t>Defective Product</t>
        </is>
      </c>
      <c r="H456" t="n">
        <v>1</v>
      </c>
      <c r="I456" t="n">
        <v>1072.55</v>
      </c>
    </row>
    <row r="457">
      <c r="A457" t="inlineStr">
        <is>
          <t>RET000454</t>
        </is>
      </c>
      <c r="B457" t="inlineStr">
        <is>
          <t>O003005</t>
        </is>
      </c>
      <c r="C457" s="25" t="n">
        <v>45016</v>
      </c>
      <c r="D457" t="inlineStr">
        <is>
          <t>Sports</t>
        </is>
      </c>
      <c r="E457" t="inlineStr">
        <is>
          <t>North</t>
        </is>
      </c>
      <c r="F457" t="inlineStr">
        <is>
          <t>Marketplace</t>
        </is>
      </c>
      <c r="G457" t="inlineStr">
        <is>
          <t>Not as Described</t>
        </is>
      </c>
      <c r="H457" t="n">
        <v>1</v>
      </c>
      <c r="I457" t="n">
        <v>730.15</v>
      </c>
    </row>
    <row r="458">
      <c r="A458" t="inlineStr">
        <is>
          <t>RET000455</t>
        </is>
      </c>
      <c r="B458" t="inlineStr">
        <is>
          <t>O003008</t>
        </is>
      </c>
      <c r="C458" s="25" t="n">
        <v>45016</v>
      </c>
      <c r="D458" t="inlineStr">
        <is>
          <t>Books</t>
        </is>
      </c>
      <c r="E458" t="inlineStr">
        <is>
          <t>East</t>
        </is>
      </c>
      <c r="F458" t="inlineStr">
        <is>
          <t>Marketplace</t>
        </is>
      </c>
      <c r="G458" t="inlineStr">
        <is>
          <t>Damaged in Transit</t>
        </is>
      </c>
      <c r="H458" t="n">
        <v>1</v>
      </c>
      <c r="I458" t="n">
        <v>279.65</v>
      </c>
    </row>
    <row r="459">
      <c r="A459" t="inlineStr">
        <is>
          <t>RET000456</t>
        </is>
      </c>
      <c r="B459" t="inlineStr">
        <is>
          <t>O003011</t>
        </is>
      </c>
      <c r="C459" s="25" t="n">
        <v>45016</v>
      </c>
      <c r="D459" t="inlineStr">
        <is>
          <t>Fashion</t>
        </is>
      </c>
      <c r="E459" t="inlineStr">
        <is>
          <t>South</t>
        </is>
      </c>
      <c r="F459" t="inlineStr">
        <is>
          <t>Website</t>
        </is>
      </c>
      <c r="G459" t="inlineStr">
        <is>
          <t>Size/Fit Issue</t>
        </is>
      </c>
      <c r="H459" t="n">
        <v>1</v>
      </c>
      <c r="I459" t="n">
        <v>1394.1</v>
      </c>
    </row>
    <row r="460">
      <c r="A460" t="inlineStr">
        <is>
          <t>RET000457</t>
        </is>
      </c>
      <c r="B460" t="inlineStr">
        <is>
          <t>O003020</t>
        </is>
      </c>
      <c r="C460" s="25" t="n">
        <v>45016</v>
      </c>
      <c r="D460" t="inlineStr">
        <is>
          <t>Fashion</t>
        </is>
      </c>
      <c r="E460" t="inlineStr">
        <is>
          <t>South</t>
        </is>
      </c>
      <c r="F460" t="inlineStr">
        <is>
          <t>Website</t>
        </is>
      </c>
      <c r="G460" t="inlineStr">
        <is>
          <t>Wrong Item Delivered</t>
        </is>
      </c>
      <c r="H460" t="n">
        <v>1</v>
      </c>
      <c r="I460" t="n">
        <v>1148.55</v>
      </c>
    </row>
    <row r="461">
      <c r="A461" t="inlineStr">
        <is>
          <t>RET000458</t>
        </is>
      </c>
      <c r="B461" t="inlineStr">
        <is>
          <t>O003025</t>
        </is>
      </c>
      <c r="C461" s="25" t="n">
        <v>45017</v>
      </c>
      <c r="D461" t="inlineStr">
        <is>
          <t>Sports</t>
        </is>
      </c>
      <c r="E461" t="inlineStr">
        <is>
          <t>Central</t>
        </is>
      </c>
      <c r="F461" t="inlineStr">
        <is>
          <t>Marketplace</t>
        </is>
      </c>
      <c r="G461" t="inlineStr">
        <is>
          <t>Defective Product</t>
        </is>
      </c>
      <c r="H461" t="n">
        <v>1</v>
      </c>
      <c r="I461" t="n">
        <v>692.55</v>
      </c>
    </row>
    <row r="462">
      <c r="A462" t="inlineStr">
        <is>
          <t>RET000459</t>
        </is>
      </c>
      <c r="B462" t="inlineStr">
        <is>
          <t>O003037</t>
        </is>
      </c>
      <c r="C462" s="25" t="n">
        <v>45017</v>
      </c>
      <c r="D462" t="inlineStr">
        <is>
          <t>Fashion</t>
        </is>
      </c>
      <c r="E462" t="inlineStr">
        <is>
          <t>West</t>
        </is>
      </c>
      <c r="F462" t="inlineStr">
        <is>
          <t>Marketplace</t>
        </is>
      </c>
      <c r="G462" t="inlineStr">
        <is>
          <t>Changed Mind</t>
        </is>
      </c>
      <c r="H462" t="n">
        <v>1</v>
      </c>
      <c r="I462" t="n">
        <v>1484.1</v>
      </c>
    </row>
    <row r="463">
      <c r="A463" t="inlineStr">
        <is>
          <t>RET000460</t>
        </is>
      </c>
      <c r="B463" t="inlineStr">
        <is>
          <t>O003052</t>
        </is>
      </c>
      <c r="C463" s="25" t="n">
        <v>45017</v>
      </c>
      <c r="D463" t="inlineStr">
        <is>
          <t>Sports</t>
        </is>
      </c>
      <c r="E463" t="inlineStr">
        <is>
          <t>West</t>
        </is>
      </c>
      <c r="F463" t="inlineStr">
        <is>
          <t>Retail Store</t>
        </is>
      </c>
      <c r="G463" t="inlineStr">
        <is>
          <t>Changed Mind</t>
        </is>
      </c>
      <c r="H463" t="n">
        <v>2</v>
      </c>
      <c r="I463" t="n">
        <v>3285.1</v>
      </c>
    </row>
    <row r="464">
      <c r="A464" t="inlineStr">
        <is>
          <t>RET000461</t>
        </is>
      </c>
      <c r="B464" t="inlineStr">
        <is>
          <t>O003053</t>
        </is>
      </c>
      <c r="C464" s="25" t="n">
        <v>45017</v>
      </c>
      <c r="D464" t="inlineStr">
        <is>
          <t>Beauty</t>
        </is>
      </c>
      <c r="E464" t="inlineStr">
        <is>
          <t>West</t>
        </is>
      </c>
      <c r="F464" t="inlineStr">
        <is>
          <t>Retail Store</t>
        </is>
      </c>
      <c r="G464" t="inlineStr">
        <is>
          <t>Defective Product</t>
        </is>
      </c>
      <c r="H464" t="n">
        <v>3</v>
      </c>
      <c r="I464" t="n">
        <v>1857</v>
      </c>
    </row>
    <row r="465">
      <c r="A465" t="inlineStr">
        <is>
          <t>RET000462</t>
        </is>
      </c>
      <c r="B465" t="inlineStr">
        <is>
          <t>O003055</t>
        </is>
      </c>
      <c r="C465" s="25" t="n">
        <v>45017</v>
      </c>
      <c r="D465" t="inlineStr">
        <is>
          <t>Fashion</t>
        </is>
      </c>
      <c r="E465" t="inlineStr">
        <is>
          <t>South</t>
        </is>
      </c>
      <c r="F465" t="inlineStr">
        <is>
          <t>Website</t>
        </is>
      </c>
      <c r="G465" t="inlineStr">
        <is>
          <t>Size/Fit Issue</t>
        </is>
      </c>
      <c r="H465" t="n">
        <v>1</v>
      </c>
      <c r="I465" t="n">
        <v>1291.05</v>
      </c>
    </row>
    <row r="466">
      <c r="A466" t="inlineStr">
        <is>
          <t>RET000463</t>
        </is>
      </c>
      <c r="B466" t="inlineStr">
        <is>
          <t>O003057</t>
        </is>
      </c>
      <c r="C466" s="25" t="n">
        <v>45017</v>
      </c>
      <c r="D466" t="inlineStr">
        <is>
          <t>Fashion</t>
        </is>
      </c>
      <c r="E466" t="inlineStr">
        <is>
          <t>North</t>
        </is>
      </c>
      <c r="F466" t="inlineStr">
        <is>
          <t>Mobile App</t>
        </is>
      </c>
      <c r="G466" t="inlineStr">
        <is>
          <t>Defective Product</t>
        </is>
      </c>
      <c r="H466" t="n">
        <v>1</v>
      </c>
      <c r="I466" t="n">
        <v>579</v>
      </c>
    </row>
    <row r="467">
      <c r="A467" t="inlineStr">
        <is>
          <t>RET000464</t>
        </is>
      </c>
      <c r="B467" t="inlineStr">
        <is>
          <t>O003059</t>
        </is>
      </c>
      <c r="C467" s="25" t="n">
        <v>45018</v>
      </c>
      <c r="D467" t="inlineStr">
        <is>
          <t>Fashion</t>
        </is>
      </c>
      <c r="E467" t="inlineStr">
        <is>
          <t>East</t>
        </is>
      </c>
      <c r="F467" t="inlineStr">
        <is>
          <t>Marketplace</t>
        </is>
      </c>
      <c r="G467" t="inlineStr">
        <is>
          <t>Damaged in Transit</t>
        </is>
      </c>
      <c r="H467" t="n">
        <v>1</v>
      </c>
      <c r="I467" t="n">
        <v>653.65</v>
      </c>
    </row>
    <row r="468">
      <c r="A468" t="inlineStr">
        <is>
          <t>RET000465</t>
        </is>
      </c>
      <c r="B468" t="inlineStr">
        <is>
          <t>O003067</t>
        </is>
      </c>
      <c r="C468" s="25" t="n">
        <v>45018</v>
      </c>
      <c r="D468" t="inlineStr">
        <is>
          <t>Home &amp; Kitchen</t>
        </is>
      </c>
      <c r="E468" t="inlineStr">
        <is>
          <t>South</t>
        </is>
      </c>
      <c r="F468" t="inlineStr">
        <is>
          <t>Retail Store</t>
        </is>
      </c>
      <c r="G468" t="inlineStr">
        <is>
          <t>Damaged in Transit</t>
        </is>
      </c>
      <c r="H468" t="n">
        <v>1</v>
      </c>
      <c r="I468" t="n">
        <v>287.1</v>
      </c>
    </row>
    <row r="469">
      <c r="A469" t="inlineStr">
        <is>
          <t>RET000466</t>
        </is>
      </c>
      <c r="B469" t="inlineStr">
        <is>
          <t>O003078</t>
        </is>
      </c>
      <c r="C469" s="25" t="n">
        <v>45018</v>
      </c>
      <c r="D469" t="inlineStr">
        <is>
          <t>Electronics</t>
        </is>
      </c>
      <c r="E469" t="inlineStr">
        <is>
          <t>East</t>
        </is>
      </c>
      <c r="F469" t="inlineStr">
        <is>
          <t>Retail Store</t>
        </is>
      </c>
      <c r="G469" t="inlineStr">
        <is>
          <t>Damaged in Transit</t>
        </is>
      </c>
      <c r="H469" t="n">
        <v>2</v>
      </c>
      <c r="I469" t="n">
        <v>31444.2</v>
      </c>
    </row>
    <row r="470">
      <c r="A470" t="inlineStr">
        <is>
          <t>RET000467</t>
        </is>
      </c>
      <c r="B470" t="inlineStr">
        <is>
          <t>O003084</t>
        </is>
      </c>
      <c r="C470" s="25" t="n">
        <v>45018</v>
      </c>
      <c r="D470" t="inlineStr">
        <is>
          <t>Electronics</t>
        </is>
      </c>
      <c r="E470" t="inlineStr">
        <is>
          <t>North</t>
        </is>
      </c>
      <c r="F470" t="inlineStr">
        <is>
          <t>Website</t>
        </is>
      </c>
      <c r="G470" t="inlineStr">
        <is>
          <t>Damaged in Transit</t>
        </is>
      </c>
      <c r="H470" t="n">
        <v>2</v>
      </c>
      <c r="I470" t="n">
        <v>34938</v>
      </c>
    </row>
    <row r="471">
      <c r="A471" t="inlineStr">
        <is>
          <t>RET000468</t>
        </is>
      </c>
      <c r="B471" t="inlineStr">
        <is>
          <t>O003098</t>
        </is>
      </c>
      <c r="C471" s="25" t="n">
        <v>45018</v>
      </c>
      <c r="D471" t="inlineStr">
        <is>
          <t>Home &amp; Kitchen</t>
        </is>
      </c>
      <c r="E471" t="inlineStr">
        <is>
          <t>Central</t>
        </is>
      </c>
      <c r="F471" t="inlineStr">
        <is>
          <t>Retail Store</t>
        </is>
      </c>
      <c r="G471" t="inlineStr">
        <is>
          <t>Not as Described</t>
        </is>
      </c>
      <c r="H471" t="n">
        <v>1</v>
      </c>
      <c r="I471" t="n">
        <v>2039</v>
      </c>
    </row>
    <row r="472">
      <c r="A472" t="inlineStr">
        <is>
          <t>RET000469</t>
        </is>
      </c>
      <c r="B472" t="inlineStr">
        <is>
          <t>O003105</t>
        </is>
      </c>
      <c r="C472" s="25" t="n">
        <v>45018</v>
      </c>
      <c r="D472" t="inlineStr">
        <is>
          <t>Fashion</t>
        </is>
      </c>
      <c r="E472" t="inlineStr">
        <is>
          <t>South</t>
        </is>
      </c>
      <c r="F472" t="inlineStr">
        <is>
          <t>Mobile App</t>
        </is>
      </c>
      <c r="G472" t="inlineStr">
        <is>
          <t>Size/Fit Issue</t>
        </is>
      </c>
      <c r="H472" t="n">
        <v>1</v>
      </c>
      <c r="I472" t="n">
        <v>1394.1</v>
      </c>
    </row>
    <row r="473">
      <c r="A473" t="inlineStr">
        <is>
          <t>RET000470</t>
        </is>
      </c>
      <c r="B473" t="inlineStr">
        <is>
          <t>O003107</t>
        </is>
      </c>
      <c r="C473" s="25" t="n">
        <v>45019</v>
      </c>
      <c r="D473" t="inlineStr">
        <is>
          <t>Grocery</t>
        </is>
      </c>
      <c r="E473" t="inlineStr">
        <is>
          <t>South</t>
        </is>
      </c>
      <c r="F473" t="inlineStr">
        <is>
          <t>Marketplace</t>
        </is>
      </c>
      <c r="G473" t="inlineStr">
        <is>
          <t>Changed Mind</t>
        </is>
      </c>
      <c r="H473" t="n">
        <v>1</v>
      </c>
      <c r="I473" t="n">
        <v>278.1</v>
      </c>
    </row>
    <row r="474">
      <c r="A474" t="inlineStr">
        <is>
          <t>RET000471</t>
        </is>
      </c>
      <c r="B474" t="inlineStr">
        <is>
          <t>O003112</t>
        </is>
      </c>
      <c r="C474" s="25" t="n">
        <v>45019</v>
      </c>
      <c r="D474" t="inlineStr">
        <is>
          <t>Fashion</t>
        </is>
      </c>
      <c r="E474" t="inlineStr">
        <is>
          <t>Central</t>
        </is>
      </c>
      <c r="F474" t="inlineStr">
        <is>
          <t>Marketplace</t>
        </is>
      </c>
      <c r="G474" t="inlineStr">
        <is>
          <t>Damaged in Transit</t>
        </is>
      </c>
      <c r="H474" t="n">
        <v>2</v>
      </c>
      <c r="I474" t="n">
        <v>1096.2</v>
      </c>
    </row>
    <row r="475">
      <c r="A475" t="inlineStr">
        <is>
          <t>RET000472</t>
        </is>
      </c>
      <c r="B475" t="inlineStr">
        <is>
          <t>O003114</t>
        </is>
      </c>
      <c r="C475" s="25" t="n">
        <v>45019</v>
      </c>
      <c r="D475" t="inlineStr">
        <is>
          <t>Beauty</t>
        </is>
      </c>
      <c r="E475" t="inlineStr">
        <is>
          <t>North</t>
        </is>
      </c>
      <c r="F475" t="inlineStr">
        <is>
          <t>Retail Store</t>
        </is>
      </c>
      <c r="G475" t="inlineStr">
        <is>
          <t>Defective Product</t>
        </is>
      </c>
      <c r="H475" t="n">
        <v>1</v>
      </c>
      <c r="I475" t="n">
        <v>188.1</v>
      </c>
    </row>
    <row r="476">
      <c r="A476" t="inlineStr">
        <is>
          <t>RET000473</t>
        </is>
      </c>
      <c r="B476" t="inlineStr">
        <is>
          <t>O003114</t>
        </is>
      </c>
      <c r="C476" s="25" t="n">
        <v>45019</v>
      </c>
      <c r="D476" t="inlineStr">
        <is>
          <t>Beauty</t>
        </is>
      </c>
      <c r="E476" t="inlineStr">
        <is>
          <t>North</t>
        </is>
      </c>
      <c r="F476" t="inlineStr">
        <is>
          <t>Retail Store</t>
        </is>
      </c>
      <c r="G476" t="inlineStr">
        <is>
          <t>Damaged in Transit</t>
        </is>
      </c>
      <c r="H476" t="n">
        <v>1</v>
      </c>
      <c r="I476" t="n">
        <v>901.55</v>
      </c>
    </row>
    <row r="477">
      <c r="A477" t="inlineStr">
        <is>
          <t>RET000474</t>
        </is>
      </c>
      <c r="B477" t="inlineStr">
        <is>
          <t>O003117</t>
        </is>
      </c>
      <c r="C477" s="25" t="n">
        <v>45019</v>
      </c>
      <c r="D477" t="inlineStr">
        <is>
          <t>Fashion</t>
        </is>
      </c>
      <c r="E477" t="inlineStr">
        <is>
          <t>North</t>
        </is>
      </c>
      <c r="F477" t="inlineStr">
        <is>
          <t>Website</t>
        </is>
      </c>
      <c r="G477" t="inlineStr">
        <is>
          <t>Changed Mind</t>
        </is>
      </c>
      <c r="H477" t="n">
        <v>1</v>
      </c>
      <c r="I477" t="n">
        <v>1844.1</v>
      </c>
    </row>
    <row r="478">
      <c r="A478" t="inlineStr">
        <is>
          <t>RET000475</t>
        </is>
      </c>
      <c r="B478" t="inlineStr">
        <is>
          <t>O003118</t>
        </is>
      </c>
      <c r="C478" s="25" t="n">
        <v>45019</v>
      </c>
      <c r="D478" t="inlineStr">
        <is>
          <t>Fashion</t>
        </is>
      </c>
      <c r="E478" t="inlineStr">
        <is>
          <t>Central</t>
        </is>
      </c>
      <c r="F478" t="inlineStr">
        <is>
          <t>Marketplace</t>
        </is>
      </c>
      <c r="G478" t="inlineStr">
        <is>
          <t>Size/Fit Issue</t>
        </is>
      </c>
      <c r="H478" t="n">
        <v>2</v>
      </c>
      <c r="I478" t="n">
        <v>2769.3</v>
      </c>
    </row>
    <row r="479">
      <c r="A479" t="inlineStr">
        <is>
          <t>RET000476</t>
        </is>
      </c>
      <c r="B479" t="inlineStr">
        <is>
          <t>O003121</t>
        </is>
      </c>
      <c r="C479" s="25" t="n">
        <v>45019</v>
      </c>
      <c r="D479" t="inlineStr">
        <is>
          <t>Sports</t>
        </is>
      </c>
      <c r="E479" t="inlineStr">
        <is>
          <t>West</t>
        </is>
      </c>
      <c r="F479" t="inlineStr">
        <is>
          <t>Mobile App</t>
        </is>
      </c>
      <c r="G479" t="inlineStr">
        <is>
          <t>Changed Mind</t>
        </is>
      </c>
      <c r="H479" t="n">
        <v>1</v>
      </c>
      <c r="I479" t="n">
        <v>729</v>
      </c>
    </row>
    <row r="480">
      <c r="A480" t="inlineStr">
        <is>
          <t>RET000477</t>
        </is>
      </c>
      <c r="B480" t="inlineStr">
        <is>
          <t>O003146</t>
        </is>
      </c>
      <c r="C480" s="25" t="n">
        <v>45020</v>
      </c>
      <c r="D480" t="inlineStr">
        <is>
          <t>Beauty</t>
        </is>
      </c>
      <c r="E480" t="inlineStr">
        <is>
          <t>South</t>
        </is>
      </c>
      <c r="F480" t="inlineStr">
        <is>
          <t>Website</t>
        </is>
      </c>
      <c r="G480" t="inlineStr">
        <is>
          <t>Not as Described</t>
        </is>
      </c>
      <c r="H480" t="n">
        <v>1</v>
      </c>
      <c r="I480" t="n">
        <v>816.05</v>
      </c>
    </row>
    <row r="481">
      <c r="A481" t="inlineStr">
        <is>
          <t>RET000478</t>
        </is>
      </c>
      <c r="B481" t="inlineStr">
        <is>
          <t>O003149</t>
        </is>
      </c>
      <c r="C481" s="25" t="n">
        <v>45020</v>
      </c>
      <c r="D481" t="inlineStr">
        <is>
          <t>Fashion</t>
        </is>
      </c>
      <c r="E481" t="inlineStr">
        <is>
          <t>West</t>
        </is>
      </c>
      <c r="F481" t="inlineStr">
        <is>
          <t>Website</t>
        </is>
      </c>
      <c r="G481" t="inlineStr">
        <is>
          <t>Size/Fit Issue</t>
        </is>
      </c>
      <c r="H481" t="n">
        <v>1</v>
      </c>
      <c r="I481" t="n">
        <v>890.1</v>
      </c>
    </row>
    <row r="482">
      <c r="A482" t="inlineStr">
        <is>
          <t>RET000479</t>
        </is>
      </c>
      <c r="B482" t="inlineStr">
        <is>
          <t>O003154</t>
        </is>
      </c>
      <c r="C482" s="25" t="n">
        <v>45020</v>
      </c>
      <c r="D482" t="inlineStr">
        <is>
          <t>Home &amp; Kitchen</t>
        </is>
      </c>
      <c r="E482" t="inlineStr">
        <is>
          <t>East</t>
        </is>
      </c>
      <c r="F482" t="inlineStr">
        <is>
          <t>Mobile App</t>
        </is>
      </c>
      <c r="G482" t="inlineStr">
        <is>
          <t>Not as Described</t>
        </is>
      </c>
      <c r="H482" t="n">
        <v>1</v>
      </c>
      <c r="I482" t="n">
        <v>1907.1</v>
      </c>
    </row>
    <row r="483">
      <c r="A483" t="inlineStr">
        <is>
          <t>RET000480</t>
        </is>
      </c>
      <c r="B483" t="inlineStr">
        <is>
          <t>O003165</t>
        </is>
      </c>
      <c r="C483" s="25" t="n">
        <v>45020</v>
      </c>
      <c r="D483" t="inlineStr">
        <is>
          <t>Electronics</t>
        </is>
      </c>
      <c r="E483" t="inlineStr">
        <is>
          <t>North</t>
        </is>
      </c>
      <c r="F483" t="inlineStr">
        <is>
          <t>Mobile App</t>
        </is>
      </c>
      <c r="G483" t="inlineStr">
        <is>
          <t>Late Delivery</t>
        </is>
      </c>
      <c r="H483" t="n">
        <v>1</v>
      </c>
      <c r="I483" t="n">
        <v>16595.55</v>
      </c>
    </row>
    <row r="484">
      <c r="A484" t="inlineStr">
        <is>
          <t>RET000481</t>
        </is>
      </c>
      <c r="B484" t="inlineStr">
        <is>
          <t>O003168</t>
        </is>
      </c>
      <c r="C484" s="25" t="n">
        <v>45020</v>
      </c>
      <c r="D484" t="inlineStr">
        <is>
          <t>Beauty</t>
        </is>
      </c>
      <c r="E484" t="inlineStr">
        <is>
          <t>North</t>
        </is>
      </c>
      <c r="F484" t="inlineStr">
        <is>
          <t>Retail Store</t>
        </is>
      </c>
      <c r="G484" t="inlineStr">
        <is>
          <t>Defective Product</t>
        </is>
      </c>
      <c r="H484" t="n">
        <v>1</v>
      </c>
      <c r="I484" t="n">
        <v>854.1</v>
      </c>
    </row>
    <row r="485">
      <c r="A485" t="inlineStr">
        <is>
          <t>RET000482</t>
        </is>
      </c>
      <c r="B485" t="inlineStr">
        <is>
          <t>O003168</t>
        </is>
      </c>
      <c r="C485" s="25" t="n">
        <v>45020</v>
      </c>
      <c r="D485" t="inlineStr">
        <is>
          <t>Home &amp; Kitchen</t>
        </is>
      </c>
      <c r="E485" t="inlineStr">
        <is>
          <t>North</t>
        </is>
      </c>
      <c r="F485" t="inlineStr">
        <is>
          <t>Retail Store</t>
        </is>
      </c>
      <c r="G485" t="inlineStr">
        <is>
          <t>Defective Product</t>
        </is>
      </c>
      <c r="H485" t="n">
        <v>1</v>
      </c>
      <c r="I485" t="n">
        <v>3749</v>
      </c>
    </row>
    <row r="486">
      <c r="A486" t="inlineStr">
        <is>
          <t>RET000483</t>
        </is>
      </c>
      <c r="B486" t="inlineStr">
        <is>
          <t>O003173</t>
        </is>
      </c>
      <c r="C486" s="25" t="n">
        <v>45020</v>
      </c>
      <c r="D486" t="inlineStr">
        <is>
          <t>Beauty</t>
        </is>
      </c>
      <c r="E486" t="inlineStr">
        <is>
          <t>North</t>
        </is>
      </c>
      <c r="F486" t="inlineStr">
        <is>
          <t>Website</t>
        </is>
      </c>
      <c r="G486" t="inlineStr">
        <is>
          <t>Changed Mind</t>
        </is>
      </c>
      <c r="H486" t="n">
        <v>1</v>
      </c>
      <c r="I486" t="n">
        <v>132.05</v>
      </c>
    </row>
    <row r="487">
      <c r="A487" t="inlineStr">
        <is>
          <t>RET000484</t>
        </is>
      </c>
      <c r="B487" t="inlineStr">
        <is>
          <t>O003182</t>
        </is>
      </c>
      <c r="C487" s="25" t="n">
        <v>45021</v>
      </c>
      <c r="D487" t="inlineStr">
        <is>
          <t>Sports</t>
        </is>
      </c>
      <c r="E487" t="inlineStr">
        <is>
          <t>West</t>
        </is>
      </c>
      <c r="F487" t="inlineStr">
        <is>
          <t>Mobile App</t>
        </is>
      </c>
      <c r="G487" t="inlineStr">
        <is>
          <t>Wrong Item Delivered</t>
        </is>
      </c>
      <c r="H487" t="n">
        <v>2</v>
      </c>
      <c r="I487" t="n">
        <v>2582.3</v>
      </c>
    </row>
    <row r="488">
      <c r="A488" t="inlineStr">
        <is>
          <t>RET000485</t>
        </is>
      </c>
      <c r="B488" t="inlineStr">
        <is>
          <t>O003190</t>
        </is>
      </c>
      <c r="C488" s="25" t="n">
        <v>45021</v>
      </c>
      <c r="D488" t="inlineStr">
        <is>
          <t>Fashion</t>
        </is>
      </c>
      <c r="E488" t="inlineStr">
        <is>
          <t>Central</t>
        </is>
      </c>
      <c r="F488" t="inlineStr">
        <is>
          <t>Mobile App</t>
        </is>
      </c>
      <c r="G488" t="inlineStr">
        <is>
          <t>Late Delivery</t>
        </is>
      </c>
      <c r="H488" t="n">
        <v>2</v>
      </c>
      <c r="I488" t="n">
        <v>1978</v>
      </c>
    </row>
    <row r="489">
      <c r="A489" t="inlineStr">
        <is>
          <t>RET000486</t>
        </is>
      </c>
      <c r="B489" t="inlineStr">
        <is>
          <t>O003202</t>
        </is>
      </c>
      <c r="C489" s="25" t="n">
        <v>45021</v>
      </c>
      <c r="D489" t="inlineStr">
        <is>
          <t>Home &amp; Kitchen</t>
        </is>
      </c>
      <c r="E489" t="inlineStr">
        <is>
          <t>North</t>
        </is>
      </c>
      <c r="F489" t="inlineStr">
        <is>
          <t>Website</t>
        </is>
      </c>
      <c r="G489" t="inlineStr">
        <is>
          <t>Defective Product</t>
        </is>
      </c>
      <c r="H489" t="n">
        <v>1</v>
      </c>
      <c r="I489" t="n">
        <v>2942.1</v>
      </c>
    </row>
    <row r="490">
      <c r="A490" t="inlineStr">
        <is>
          <t>RET000487</t>
        </is>
      </c>
      <c r="B490" t="inlineStr">
        <is>
          <t>O003211</t>
        </is>
      </c>
      <c r="C490" s="25" t="n">
        <v>45022</v>
      </c>
      <c r="D490" t="inlineStr">
        <is>
          <t>Fashion</t>
        </is>
      </c>
      <c r="E490" t="inlineStr">
        <is>
          <t>North</t>
        </is>
      </c>
      <c r="F490" t="inlineStr">
        <is>
          <t>Marketplace</t>
        </is>
      </c>
      <c r="G490" t="inlineStr">
        <is>
          <t>Size/Fit Issue</t>
        </is>
      </c>
      <c r="H490" t="n">
        <v>1</v>
      </c>
      <c r="I490" t="n">
        <v>1340.1</v>
      </c>
    </row>
    <row r="491">
      <c r="A491" t="inlineStr">
        <is>
          <t>RET000488</t>
        </is>
      </c>
      <c r="B491" t="inlineStr">
        <is>
          <t>O003214</t>
        </is>
      </c>
      <c r="C491" s="25" t="n">
        <v>45022</v>
      </c>
      <c r="D491" t="inlineStr">
        <is>
          <t>Fashion</t>
        </is>
      </c>
      <c r="E491" t="inlineStr">
        <is>
          <t>East</t>
        </is>
      </c>
      <c r="F491" t="inlineStr">
        <is>
          <t>Marketplace</t>
        </is>
      </c>
      <c r="G491" t="inlineStr">
        <is>
          <t>Size/Fit Issue</t>
        </is>
      </c>
      <c r="H491" t="n">
        <v>1</v>
      </c>
      <c r="I491" t="n">
        <v>551.65</v>
      </c>
    </row>
    <row r="492">
      <c r="A492" t="inlineStr">
        <is>
          <t>RET000489</t>
        </is>
      </c>
      <c r="B492" t="inlineStr">
        <is>
          <t>O003219</t>
        </is>
      </c>
      <c r="C492" s="25" t="n">
        <v>45022</v>
      </c>
      <c r="D492" t="inlineStr">
        <is>
          <t>Books</t>
        </is>
      </c>
      <c r="E492" t="inlineStr">
        <is>
          <t>West</t>
        </is>
      </c>
      <c r="F492" t="inlineStr">
        <is>
          <t>Marketplace</t>
        </is>
      </c>
      <c r="G492" t="inlineStr">
        <is>
          <t>Size/Fit Issue</t>
        </is>
      </c>
      <c r="H492" t="n">
        <v>1</v>
      </c>
      <c r="I492" t="n">
        <v>629.1</v>
      </c>
    </row>
    <row r="493">
      <c r="A493" t="inlineStr">
        <is>
          <t>RET000490</t>
        </is>
      </c>
      <c r="B493" t="inlineStr">
        <is>
          <t>O003224</t>
        </is>
      </c>
      <c r="C493" s="25" t="n">
        <v>45022</v>
      </c>
      <c r="D493" t="inlineStr">
        <is>
          <t>Home &amp; Kitchen</t>
        </is>
      </c>
      <c r="E493" t="inlineStr">
        <is>
          <t>West</t>
        </is>
      </c>
      <c r="F493" t="inlineStr">
        <is>
          <t>Marketplace</t>
        </is>
      </c>
      <c r="G493" t="inlineStr">
        <is>
          <t>Damaged in Transit</t>
        </is>
      </c>
      <c r="H493" t="n">
        <v>1</v>
      </c>
      <c r="I493" t="n">
        <v>4426.05</v>
      </c>
    </row>
    <row r="494">
      <c r="A494" t="inlineStr">
        <is>
          <t>RET000491</t>
        </is>
      </c>
      <c r="B494" t="inlineStr">
        <is>
          <t>O003233</t>
        </is>
      </c>
      <c r="C494" s="25" t="n">
        <v>45023</v>
      </c>
      <c r="D494" t="inlineStr">
        <is>
          <t>Home &amp; Kitchen</t>
        </is>
      </c>
      <c r="E494" t="inlineStr">
        <is>
          <t>West</t>
        </is>
      </c>
      <c r="F494" t="inlineStr">
        <is>
          <t>Marketplace</t>
        </is>
      </c>
      <c r="G494" t="inlineStr">
        <is>
          <t>Damaged in Transit</t>
        </is>
      </c>
      <c r="H494" t="n">
        <v>1</v>
      </c>
      <c r="I494" t="n">
        <v>939.55</v>
      </c>
    </row>
    <row r="495">
      <c r="A495" t="inlineStr">
        <is>
          <t>RET000492</t>
        </is>
      </c>
      <c r="B495" t="inlineStr">
        <is>
          <t>O003239</t>
        </is>
      </c>
      <c r="C495" s="25" t="n">
        <v>45023</v>
      </c>
      <c r="D495" t="inlineStr">
        <is>
          <t>Electronics</t>
        </is>
      </c>
      <c r="E495" t="inlineStr">
        <is>
          <t>South</t>
        </is>
      </c>
      <c r="F495" t="inlineStr">
        <is>
          <t>Website</t>
        </is>
      </c>
      <c r="G495" t="inlineStr">
        <is>
          <t>Not as Described</t>
        </is>
      </c>
      <c r="H495" t="n">
        <v>1</v>
      </c>
      <c r="I495" t="n">
        <v>15722.1</v>
      </c>
    </row>
    <row r="496">
      <c r="A496" t="inlineStr">
        <is>
          <t>RET000493</t>
        </is>
      </c>
      <c r="B496" t="inlineStr">
        <is>
          <t>O003254</t>
        </is>
      </c>
      <c r="C496" s="25" t="n">
        <v>45023</v>
      </c>
      <c r="D496" t="inlineStr">
        <is>
          <t>Electronics</t>
        </is>
      </c>
      <c r="E496" t="inlineStr">
        <is>
          <t>East</t>
        </is>
      </c>
      <c r="F496" t="inlineStr">
        <is>
          <t>Mobile App</t>
        </is>
      </c>
      <c r="G496" t="inlineStr">
        <is>
          <t>Defective Product</t>
        </is>
      </c>
      <c r="H496" t="n">
        <v>1</v>
      </c>
      <c r="I496" t="n">
        <v>4796.1</v>
      </c>
    </row>
    <row r="497">
      <c r="A497" t="inlineStr">
        <is>
          <t>RET000494</t>
        </is>
      </c>
      <c r="B497" t="inlineStr">
        <is>
          <t>O003255</t>
        </is>
      </c>
      <c r="C497" s="25" t="n">
        <v>45023</v>
      </c>
      <c r="D497" t="inlineStr">
        <is>
          <t>Fashion</t>
        </is>
      </c>
      <c r="E497" t="inlineStr">
        <is>
          <t>Central</t>
        </is>
      </c>
      <c r="F497" t="inlineStr">
        <is>
          <t>Marketplace</t>
        </is>
      </c>
      <c r="G497" t="inlineStr">
        <is>
          <t>Size/Fit Issue</t>
        </is>
      </c>
      <c r="H497" t="n">
        <v>1</v>
      </c>
      <c r="I497" t="n">
        <v>959.65</v>
      </c>
    </row>
    <row r="498">
      <c r="A498" t="inlineStr">
        <is>
          <t>RET000495</t>
        </is>
      </c>
      <c r="B498" t="inlineStr">
        <is>
          <t>O003266</t>
        </is>
      </c>
      <c r="C498" s="25" t="n">
        <v>45024</v>
      </c>
      <c r="D498" t="inlineStr">
        <is>
          <t>Fashion</t>
        </is>
      </c>
      <c r="E498" t="inlineStr">
        <is>
          <t>East</t>
        </is>
      </c>
      <c r="F498" t="inlineStr">
        <is>
          <t>Website</t>
        </is>
      </c>
      <c r="G498" t="inlineStr">
        <is>
          <t>Changed Mind</t>
        </is>
      </c>
      <c r="H498" t="n">
        <v>1</v>
      </c>
      <c r="I498" t="n">
        <v>3446.1</v>
      </c>
    </row>
    <row r="499">
      <c r="A499" t="inlineStr">
        <is>
          <t>RET000496</t>
        </is>
      </c>
      <c r="B499" t="inlineStr">
        <is>
          <t>O003266</t>
        </is>
      </c>
      <c r="C499" s="25" t="n">
        <v>45024</v>
      </c>
      <c r="D499" t="inlineStr">
        <is>
          <t>Electronics</t>
        </is>
      </c>
      <c r="E499" t="inlineStr">
        <is>
          <t>East</t>
        </is>
      </c>
      <c r="F499" t="inlineStr">
        <is>
          <t>Website</t>
        </is>
      </c>
      <c r="G499" t="inlineStr">
        <is>
          <t>Damaged in Transit</t>
        </is>
      </c>
      <c r="H499" t="n">
        <v>1</v>
      </c>
      <c r="I499" t="n">
        <v>16595.55</v>
      </c>
    </row>
    <row r="500">
      <c r="A500" t="inlineStr">
        <is>
          <t>RET000497</t>
        </is>
      </c>
      <c r="B500" t="inlineStr">
        <is>
          <t>O003275</t>
        </is>
      </c>
      <c r="C500" s="25" t="n">
        <v>45024</v>
      </c>
      <c r="D500" t="inlineStr">
        <is>
          <t>Sports</t>
        </is>
      </c>
      <c r="E500" t="inlineStr">
        <is>
          <t>East</t>
        </is>
      </c>
      <c r="F500" t="inlineStr">
        <is>
          <t>Marketplace</t>
        </is>
      </c>
      <c r="G500" t="inlineStr">
        <is>
          <t>Wrong Item Delivered</t>
        </is>
      </c>
      <c r="H500" t="n">
        <v>1</v>
      </c>
      <c r="I500" t="n">
        <v>2618.1</v>
      </c>
    </row>
    <row r="501">
      <c r="A501" t="inlineStr">
        <is>
          <t>RET000498</t>
        </is>
      </c>
      <c r="B501" t="inlineStr">
        <is>
          <t>O003283</t>
        </is>
      </c>
      <c r="C501" s="25" t="n">
        <v>45024</v>
      </c>
      <c r="D501" t="inlineStr">
        <is>
          <t>Fashion</t>
        </is>
      </c>
      <c r="E501" t="inlineStr">
        <is>
          <t>South</t>
        </is>
      </c>
      <c r="F501" t="inlineStr">
        <is>
          <t>Marketplace</t>
        </is>
      </c>
      <c r="G501" t="inlineStr">
        <is>
          <t>Damaged in Transit</t>
        </is>
      </c>
      <c r="H501" t="n">
        <v>1</v>
      </c>
      <c r="I501" t="n">
        <v>1471.55</v>
      </c>
    </row>
    <row r="502">
      <c r="A502" t="inlineStr">
        <is>
          <t>RET000499</t>
        </is>
      </c>
      <c r="B502" t="inlineStr">
        <is>
          <t>O003284</t>
        </is>
      </c>
      <c r="C502" s="25" t="n">
        <v>45024</v>
      </c>
      <c r="D502" t="inlineStr">
        <is>
          <t>Home &amp; Kitchen</t>
        </is>
      </c>
      <c r="E502" t="inlineStr">
        <is>
          <t>East</t>
        </is>
      </c>
      <c r="F502" t="inlineStr">
        <is>
          <t>Mobile App</t>
        </is>
      </c>
      <c r="G502" t="inlineStr">
        <is>
          <t>Damaged in Transit</t>
        </is>
      </c>
      <c r="H502" t="n">
        <v>1</v>
      </c>
      <c r="I502" t="n">
        <v>2039</v>
      </c>
    </row>
    <row r="503">
      <c r="A503" t="inlineStr">
        <is>
          <t>RET000500</t>
        </is>
      </c>
      <c r="B503" t="inlineStr">
        <is>
          <t>O003298</t>
        </is>
      </c>
      <c r="C503" s="25" t="n">
        <v>45024</v>
      </c>
      <c r="D503" t="inlineStr">
        <is>
          <t>Fashion</t>
        </is>
      </c>
      <c r="E503" t="inlineStr">
        <is>
          <t>North</t>
        </is>
      </c>
      <c r="F503" t="inlineStr">
        <is>
          <t>Mobile App</t>
        </is>
      </c>
      <c r="G503" t="inlineStr">
        <is>
          <t>Changed Mind</t>
        </is>
      </c>
      <c r="H503" t="n">
        <v>1</v>
      </c>
      <c r="I503" t="n">
        <v>873.05</v>
      </c>
    </row>
    <row r="504">
      <c r="A504" t="inlineStr">
        <is>
          <t>RET000501</t>
        </is>
      </c>
      <c r="B504" t="inlineStr">
        <is>
          <t>O003308</t>
        </is>
      </c>
      <c r="C504" s="25" t="n">
        <v>45025</v>
      </c>
      <c r="D504" t="inlineStr">
        <is>
          <t>Fashion</t>
        </is>
      </c>
      <c r="E504" t="inlineStr">
        <is>
          <t>South</t>
        </is>
      </c>
      <c r="F504" t="inlineStr">
        <is>
          <t>Marketplace</t>
        </is>
      </c>
      <c r="G504" t="inlineStr">
        <is>
          <t>Wrong Item Delivered</t>
        </is>
      </c>
      <c r="H504" t="n">
        <v>1</v>
      </c>
      <c r="I504" t="n">
        <v>3446.1</v>
      </c>
    </row>
    <row r="505">
      <c r="A505" t="inlineStr">
        <is>
          <t>RET000502</t>
        </is>
      </c>
      <c r="B505" t="inlineStr">
        <is>
          <t>O003315</t>
        </is>
      </c>
      <c r="C505" s="25" t="n">
        <v>45025</v>
      </c>
      <c r="D505" t="inlineStr">
        <is>
          <t>Electronics</t>
        </is>
      </c>
      <c r="E505" t="inlineStr">
        <is>
          <t>East</t>
        </is>
      </c>
      <c r="F505" t="inlineStr">
        <is>
          <t>Marketplace</t>
        </is>
      </c>
      <c r="G505" t="inlineStr">
        <is>
          <t>Defective Product</t>
        </is>
      </c>
      <c r="H505" t="n">
        <v>1</v>
      </c>
      <c r="I505" t="n">
        <v>14848.65</v>
      </c>
    </row>
    <row r="506">
      <c r="A506" t="inlineStr">
        <is>
          <t>RET000503</t>
        </is>
      </c>
      <c r="B506" t="inlineStr">
        <is>
          <t>O003322</t>
        </is>
      </c>
      <c r="C506" s="25" t="n">
        <v>45025</v>
      </c>
      <c r="D506" t="inlineStr">
        <is>
          <t>Fashion</t>
        </is>
      </c>
      <c r="E506" t="inlineStr">
        <is>
          <t>South</t>
        </is>
      </c>
      <c r="F506" t="inlineStr">
        <is>
          <t>Mobile App</t>
        </is>
      </c>
      <c r="G506" t="inlineStr">
        <is>
          <t>Size/Fit Issue</t>
        </is>
      </c>
      <c r="H506" t="n">
        <v>1</v>
      </c>
      <c r="I506" t="n">
        <v>1394.1</v>
      </c>
    </row>
    <row r="507">
      <c r="A507" t="inlineStr">
        <is>
          <t>RET000504</t>
        </is>
      </c>
      <c r="B507" t="inlineStr">
        <is>
          <t>O003323</t>
        </is>
      </c>
      <c r="C507" s="25" t="n">
        <v>45025</v>
      </c>
      <c r="D507" t="inlineStr">
        <is>
          <t>Fashion</t>
        </is>
      </c>
      <c r="E507" t="inlineStr">
        <is>
          <t>East</t>
        </is>
      </c>
      <c r="F507" t="inlineStr">
        <is>
          <t>Marketplace</t>
        </is>
      </c>
      <c r="G507" t="inlineStr">
        <is>
          <t>Size/Fit Issue</t>
        </is>
      </c>
      <c r="H507" t="n">
        <v>1</v>
      </c>
      <c r="I507" t="n">
        <v>656.1</v>
      </c>
    </row>
    <row r="508">
      <c r="A508" t="inlineStr">
        <is>
          <t>RET000505</t>
        </is>
      </c>
      <c r="B508" t="inlineStr">
        <is>
          <t>O003333</t>
        </is>
      </c>
      <c r="C508" s="25" t="n">
        <v>45026</v>
      </c>
      <c r="D508" t="inlineStr">
        <is>
          <t>Beauty</t>
        </is>
      </c>
      <c r="E508" t="inlineStr">
        <is>
          <t>West</t>
        </is>
      </c>
      <c r="F508" t="inlineStr">
        <is>
          <t>Mobile App</t>
        </is>
      </c>
      <c r="G508" t="inlineStr">
        <is>
          <t>Damaged in Transit</t>
        </is>
      </c>
      <c r="H508" t="n">
        <v>1</v>
      </c>
      <c r="I508" t="n">
        <v>730.55</v>
      </c>
    </row>
    <row r="509">
      <c r="A509" t="inlineStr">
        <is>
          <t>RET000506</t>
        </is>
      </c>
      <c r="B509" t="inlineStr">
        <is>
          <t>O003338</t>
        </is>
      </c>
      <c r="C509" s="25" t="n">
        <v>45026</v>
      </c>
      <c r="D509" t="inlineStr">
        <is>
          <t>Electronics</t>
        </is>
      </c>
      <c r="E509" t="inlineStr">
        <is>
          <t>South</t>
        </is>
      </c>
      <c r="F509" t="inlineStr">
        <is>
          <t>Marketplace</t>
        </is>
      </c>
      <c r="G509" t="inlineStr">
        <is>
          <t>Defective Product</t>
        </is>
      </c>
      <c r="H509" t="n">
        <v>2</v>
      </c>
      <c r="I509" t="n">
        <v>15349.3</v>
      </c>
    </row>
    <row r="510">
      <c r="A510" t="inlineStr">
        <is>
          <t>RET000507</t>
        </is>
      </c>
      <c r="B510" t="inlineStr">
        <is>
          <t>O003339</t>
        </is>
      </c>
      <c r="C510" s="25" t="n">
        <v>45026</v>
      </c>
      <c r="D510" t="inlineStr">
        <is>
          <t>Fashion</t>
        </is>
      </c>
      <c r="E510" t="inlineStr">
        <is>
          <t>South</t>
        </is>
      </c>
      <c r="F510" t="inlineStr">
        <is>
          <t>Mobile App</t>
        </is>
      </c>
      <c r="G510" t="inlineStr">
        <is>
          <t>Size/Fit Issue</t>
        </is>
      </c>
      <c r="H510" t="n">
        <v>1</v>
      </c>
      <c r="I510" t="n">
        <v>3637.55</v>
      </c>
    </row>
    <row r="511">
      <c r="A511" t="inlineStr">
        <is>
          <t>RET000508</t>
        </is>
      </c>
      <c r="B511" t="inlineStr">
        <is>
          <t>O003343</t>
        </is>
      </c>
      <c r="C511" s="25" t="n">
        <v>45026</v>
      </c>
      <c r="D511" t="inlineStr">
        <is>
          <t>Books</t>
        </is>
      </c>
      <c r="E511" t="inlineStr">
        <is>
          <t>West</t>
        </is>
      </c>
      <c r="F511" t="inlineStr">
        <is>
          <t>Marketplace</t>
        </is>
      </c>
      <c r="G511" t="inlineStr">
        <is>
          <t>Not Specified</t>
        </is>
      </c>
      <c r="H511" t="n">
        <v>1</v>
      </c>
      <c r="I511" t="n">
        <v>466.65</v>
      </c>
    </row>
    <row r="512">
      <c r="A512" t="inlineStr">
        <is>
          <t>RET000509</t>
        </is>
      </c>
      <c r="B512" t="inlineStr">
        <is>
          <t>O003345</t>
        </is>
      </c>
      <c r="C512" s="25" t="n">
        <v>45026</v>
      </c>
      <c r="D512" t="inlineStr">
        <is>
          <t>Fashion</t>
        </is>
      </c>
      <c r="E512" t="inlineStr">
        <is>
          <t>East</t>
        </is>
      </c>
      <c r="F512" t="inlineStr">
        <is>
          <t>Website</t>
        </is>
      </c>
      <c r="G512" t="inlineStr">
        <is>
          <t>Not as Described</t>
        </is>
      </c>
      <c r="H512" t="n">
        <v>1</v>
      </c>
      <c r="I512" t="n">
        <v>664.05</v>
      </c>
    </row>
    <row r="513">
      <c r="A513" t="inlineStr">
        <is>
          <t>RET000510</t>
        </is>
      </c>
      <c r="B513" t="inlineStr">
        <is>
          <t>O003364</t>
        </is>
      </c>
      <c r="C513" s="25" t="n">
        <v>45027</v>
      </c>
      <c r="D513" t="inlineStr">
        <is>
          <t>Fashion</t>
        </is>
      </c>
      <c r="E513" t="inlineStr">
        <is>
          <t>South</t>
        </is>
      </c>
      <c r="F513" t="inlineStr">
        <is>
          <t>Marketplace</t>
        </is>
      </c>
      <c r="G513" t="inlineStr">
        <is>
          <t>Changed Mind</t>
        </is>
      </c>
      <c r="H513" t="n">
        <v>1</v>
      </c>
      <c r="I513" t="n">
        <v>1016.1</v>
      </c>
    </row>
    <row r="514">
      <c r="A514" t="inlineStr">
        <is>
          <t>RET000511</t>
        </is>
      </c>
      <c r="B514" t="inlineStr">
        <is>
          <t>O003368</t>
        </is>
      </c>
      <c r="C514" s="25" t="n">
        <v>45027</v>
      </c>
      <c r="D514" t="inlineStr">
        <is>
          <t>Electronics</t>
        </is>
      </c>
      <c r="E514" t="inlineStr">
        <is>
          <t>West</t>
        </is>
      </c>
      <c r="F514" t="inlineStr">
        <is>
          <t>Website</t>
        </is>
      </c>
      <c r="G514" t="inlineStr">
        <is>
          <t>Damaged in Transit</t>
        </is>
      </c>
      <c r="H514" t="n">
        <v>1</v>
      </c>
      <c r="I514" t="n">
        <v>13976.1</v>
      </c>
    </row>
    <row r="515">
      <c r="A515" t="inlineStr">
        <is>
          <t>RET000512</t>
        </is>
      </c>
      <c r="B515" t="inlineStr">
        <is>
          <t>O003370</t>
        </is>
      </c>
      <c r="C515" s="25" t="n">
        <v>45027</v>
      </c>
      <c r="D515" t="inlineStr">
        <is>
          <t>Sports</t>
        </is>
      </c>
      <c r="E515" t="inlineStr">
        <is>
          <t>North</t>
        </is>
      </c>
      <c r="F515" t="inlineStr">
        <is>
          <t>Website</t>
        </is>
      </c>
      <c r="G515" t="inlineStr">
        <is>
          <t>Late Delivery</t>
        </is>
      </c>
      <c r="H515" t="n">
        <v>1</v>
      </c>
      <c r="I515" t="n">
        <v>7903.05</v>
      </c>
    </row>
    <row r="516">
      <c r="A516" t="inlineStr">
        <is>
          <t>RET000513</t>
        </is>
      </c>
      <c r="B516" t="inlineStr">
        <is>
          <t>O003372</t>
        </is>
      </c>
      <c r="C516" s="25" t="n">
        <v>45027</v>
      </c>
      <c r="D516" t="inlineStr">
        <is>
          <t>Electronics</t>
        </is>
      </c>
      <c r="E516" t="inlineStr">
        <is>
          <t>East</t>
        </is>
      </c>
      <c r="F516" t="inlineStr">
        <is>
          <t>Website</t>
        </is>
      </c>
      <c r="G516" t="inlineStr">
        <is>
          <t>Defective Product</t>
        </is>
      </c>
      <c r="H516" t="n">
        <v>1</v>
      </c>
      <c r="I516" t="n">
        <v>14752.55</v>
      </c>
    </row>
    <row r="517">
      <c r="A517" t="inlineStr">
        <is>
          <t>RET000514</t>
        </is>
      </c>
      <c r="B517" t="inlineStr">
        <is>
          <t>O003377</t>
        </is>
      </c>
      <c r="C517" s="25" t="n">
        <v>45027</v>
      </c>
      <c r="D517" t="inlineStr">
        <is>
          <t>Fashion</t>
        </is>
      </c>
      <c r="E517" t="inlineStr">
        <is>
          <t>North</t>
        </is>
      </c>
      <c r="F517" t="inlineStr">
        <is>
          <t>Website</t>
        </is>
      </c>
      <c r="G517" t="inlineStr">
        <is>
          <t>Size/Fit Issue</t>
        </is>
      </c>
      <c r="H517" t="n">
        <v>2</v>
      </c>
      <c r="I517" t="n">
        <v>435.1</v>
      </c>
    </row>
    <row r="518">
      <c r="A518" t="inlineStr">
        <is>
          <t>RET000515</t>
        </is>
      </c>
      <c r="B518" t="inlineStr">
        <is>
          <t>O003380</t>
        </is>
      </c>
      <c r="C518" s="25" t="n">
        <v>45027</v>
      </c>
      <c r="D518" t="inlineStr">
        <is>
          <t>Sports</t>
        </is>
      </c>
      <c r="E518" t="inlineStr">
        <is>
          <t>West</t>
        </is>
      </c>
      <c r="F518" t="inlineStr">
        <is>
          <t>Mobile App</t>
        </is>
      </c>
      <c r="G518" t="inlineStr">
        <is>
          <t>Defective Product</t>
        </is>
      </c>
      <c r="H518" t="n">
        <v>1</v>
      </c>
      <c r="I518" t="n">
        <v>692.55</v>
      </c>
    </row>
    <row r="519">
      <c r="A519" t="inlineStr">
        <is>
          <t>RET000516</t>
        </is>
      </c>
      <c r="B519" t="inlineStr">
        <is>
          <t>O003398</t>
        </is>
      </c>
      <c r="C519" s="25" t="n">
        <v>45028</v>
      </c>
      <c r="D519" t="inlineStr">
        <is>
          <t>Sports</t>
        </is>
      </c>
      <c r="E519" t="inlineStr">
        <is>
          <t>South</t>
        </is>
      </c>
      <c r="F519" t="inlineStr">
        <is>
          <t>Marketplace</t>
        </is>
      </c>
      <c r="G519" t="inlineStr">
        <is>
          <t>Changed Mind</t>
        </is>
      </c>
      <c r="H519" t="n">
        <v>2</v>
      </c>
      <c r="I519" t="n">
        <v>2350.4</v>
      </c>
    </row>
    <row r="520">
      <c r="A520" t="inlineStr">
        <is>
          <t>RET000517</t>
        </is>
      </c>
      <c r="B520" t="inlineStr">
        <is>
          <t>O003401</t>
        </is>
      </c>
      <c r="C520" s="25" t="n">
        <v>45028</v>
      </c>
      <c r="D520" t="inlineStr">
        <is>
          <t>Home &amp; Kitchen</t>
        </is>
      </c>
      <c r="E520" t="inlineStr">
        <is>
          <t>Central</t>
        </is>
      </c>
      <c r="F520" t="inlineStr">
        <is>
          <t>Retail Store</t>
        </is>
      </c>
      <c r="G520" t="inlineStr">
        <is>
          <t>Changed Mind</t>
        </is>
      </c>
      <c r="H520" t="n">
        <v>1</v>
      </c>
      <c r="I520" t="n">
        <v>2478.55</v>
      </c>
    </row>
    <row r="521">
      <c r="A521" t="inlineStr">
        <is>
          <t>RET000518</t>
        </is>
      </c>
      <c r="B521" t="inlineStr">
        <is>
          <t>O003416</t>
        </is>
      </c>
      <c r="C521" s="25" t="n">
        <v>45029</v>
      </c>
      <c r="D521" t="inlineStr">
        <is>
          <t>Fashion</t>
        </is>
      </c>
      <c r="E521" t="inlineStr">
        <is>
          <t>South</t>
        </is>
      </c>
      <c r="F521" t="inlineStr">
        <is>
          <t>Website</t>
        </is>
      </c>
      <c r="G521" t="inlineStr">
        <is>
          <t>Size/Fit Issue</t>
        </is>
      </c>
      <c r="H521" t="n">
        <v>1</v>
      </c>
      <c r="I521" t="n">
        <v>926.1</v>
      </c>
    </row>
    <row r="522">
      <c r="A522" t="inlineStr">
        <is>
          <t>RET000519</t>
        </is>
      </c>
      <c r="B522" t="inlineStr">
        <is>
          <t>O003417</t>
        </is>
      </c>
      <c r="C522" s="25" t="n">
        <v>45029</v>
      </c>
      <c r="D522" t="inlineStr">
        <is>
          <t>Fashion</t>
        </is>
      </c>
      <c r="E522" t="inlineStr">
        <is>
          <t>East</t>
        </is>
      </c>
      <c r="F522" t="inlineStr">
        <is>
          <t>Mobile App</t>
        </is>
      </c>
      <c r="G522" t="inlineStr">
        <is>
          <t>Defective Product</t>
        </is>
      </c>
      <c r="H522" t="n">
        <v>1</v>
      </c>
      <c r="I522" t="n">
        <v>550.05</v>
      </c>
    </row>
    <row r="523">
      <c r="A523" t="inlineStr">
        <is>
          <t>RET000520</t>
        </is>
      </c>
      <c r="B523" t="inlineStr">
        <is>
          <t>O003425</t>
        </is>
      </c>
      <c r="C523" s="25" t="n">
        <v>45029</v>
      </c>
      <c r="D523" t="inlineStr">
        <is>
          <t>Electronics</t>
        </is>
      </c>
      <c r="E523" t="inlineStr">
        <is>
          <t>West</t>
        </is>
      </c>
      <c r="F523" t="inlineStr">
        <is>
          <t>Website</t>
        </is>
      </c>
      <c r="G523" t="inlineStr">
        <is>
          <t>Defective Product</t>
        </is>
      </c>
      <c r="H523" t="n">
        <v>1</v>
      </c>
      <c r="I523" t="n">
        <v>15529</v>
      </c>
    </row>
    <row r="524">
      <c r="A524" t="inlineStr">
        <is>
          <t>RET000521</t>
        </is>
      </c>
      <c r="B524" t="inlineStr">
        <is>
          <t>O003426</t>
        </is>
      </c>
      <c r="C524" s="25" t="n">
        <v>45029</v>
      </c>
      <c r="D524" t="inlineStr">
        <is>
          <t>Electronics</t>
        </is>
      </c>
      <c r="E524" t="inlineStr">
        <is>
          <t>South</t>
        </is>
      </c>
      <c r="F524" t="inlineStr">
        <is>
          <t>Mobile App</t>
        </is>
      </c>
      <c r="G524" t="inlineStr">
        <is>
          <t>Not as Described</t>
        </is>
      </c>
      <c r="H524" t="n">
        <v>1</v>
      </c>
      <c r="I524" t="n">
        <v>4317.15</v>
      </c>
    </row>
    <row r="525">
      <c r="A525" t="inlineStr">
        <is>
          <t>RET000522</t>
        </is>
      </c>
      <c r="B525" t="inlineStr">
        <is>
          <t>O003427</t>
        </is>
      </c>
      <c r="C525" s="25" t="n">
        <v>45029</v>
      </c>
      <c r="D525" t="inlineStr">
        <is>
          <t>Fashion</t>
        </is>
      </c>
      <c r="E525" t="inlineStr">
        <is>
          <t>Central</t>
        </is>
      </c>
      <c r="F525" t="inlineStr">
        <is>
          <t>Mobile App</t>
        </is>
      </c>
      <c r="G525" t="inlineStr">
        <is>
          <t>Not as Described</t>
        </is>
      </c>
      <c r="H525" t="n">
        <v>1</v>
      </c>
      <c r="I525" t="n">
        <v>1016.1</v>
      </c>
    </row>
    <row r="526">
      <c r="A526" t="inlineStr">
        <is>
          <t>RET000523</t>
        </is>
      </c>
      <c r="B526" t="inlineStr">
        <is>
          <t>O003433</t>
        </is>
      </c>
      <c r="C526" s="25" t="n">
        <v>45029</v>
      </c>
      <c r="D526" t="inlineStr">
        <is>
          <t>Electronics</t>
        </is>
      </c>
      <c r="E526" t="inlineStr">
        <is>
          <t>East</t>
        </is>
      </c>
      <c r="F526" t="inlineStr">
        <is>
          <t>Website</t>
        </is>
      </c>
      <c r="G526" t="inlineStr">
        <is>
          <t>Wrong Item Delivered</t>
        </is>
      </c>
      <c r="H526" t="n">
        <v>2</v>
      </c>
      <c r="I526" t="n">
        <v>34938</v>
      </c>
    </row>
    <row r="527">
      <c r="A527" t="inlineStr">
        <is>
          <t>RET000524</t>
        </is>
      </c>
      <c r="B527" t="inlineStr">
        <is>
          <t>O003436</t>
        </is>
      </c>
      <c r="C527" s="25" t="n">
        <v>45029</v>
      </c>
      <c r="D527" t="inlineStr">
        <is>
          <t>Home &amp; Kitchen</t>
        </is>
      </c>
      <c r="E527" t="inlineStr">
        <is>
          <t>North</t>
        </is>
      </c>
      <c r="F527" t="inlineStr">
        <is>
          <t>Marketplace</t>
        </is>
      </c>
      <c r="G527" t="inlineStr">
        <is>
          <t>Not as Described</t>
        </is>
      </c>
      <c r="H527" t="n">
        <v>1</v>
      </c>
      <c r="I527" t="n">
        <v>2478.55</v>
      </c>
    </row>
    <row r="528">
      <c r="A528" t="inlineStr">
        <is>
          <t>RET000525</t>
        </is>
      </c>
      <c r="B528" t="inlineStr">
        <is>
          <t>O003436</t>
        </is>
      </c>
      <c r="C528" s="25" t="n">
        <v>45029</v>
      </c>
      <c r="D528" t="inlineStr">
        <is>
          <t>Fashion</t>
        </is>
      </c>
      <c r="E528" t="inlineStr">
        <is>
          <t>North</t>
        </is>
      </c>
      <c r="F528" t="inlineStr">
        <is>
          <t>Marketplace</t>
        </is>
      </c>
      <c r="G528" t="inlineStr">
        <is>
          <t>Late Delivery</t>
        </is>
      </c>
      <c r="H528" t="n">
        <v>1</v>
      </c>
      <c r="I528" t="n">
        <v>449.1</v>
      </c>
    </row>
    <row r="529">
      <c r="A529" t="inlineStr">
        <is>
          <t>RET000526</t>
        </is>
      </c>
      <c r="B529" t="inlineStr">
        <is>
          <t>O003462</t>
        </is>
      </c>
      <c r="C529" s="25" t="n">
        <v>45030</v>
      </c>
      <c r="D529" t="inlineStr">
        <is>
          <t>Fashion</t>
        </is>
      </c>
      <c r="E529" t="inlineStr">
        <is>
          <t>Central</t>
        </is>
      </c>
      <c r="F529" t="inlineStr">
        <is>
          <t>Mobile App</t>
        </is>
      </c>
      <c r="G529" t="inlineStr">
        <is>
          <t>Size/Fit Issue</t>
        </is>
      </c>
      <c r="H529" t="n">
        <v>1</v>
      </c>
      <c r="I529" t="n">
        <v>512.05</v>
      </c>
    </row>
    <row r="530">
      <c r="A530" t="inlineStr">
        <is>
          <t>RET000527</t>
        </is>
      </c>
      <c r="B530" t="inlineStr">
        <is>
          <t>O003463</t>
        </is>
      </c>
      <c r="C530" s="25" t="n">
        <v>45030</v>
      </c>
      <c r="D530" t="inlineStr">
        <is>
          <t>Grocery</t>
        </is>
      </c>
      <c r="E530" t="inlineStr">
        <is>
          <t>North</t>
        </is>
      </c>
      <c r="F530" t="inlineStr">
        <is>
          <t>Marketplace</t>
        </is>
      </c>
      <c r="G530" t="inlineStr">
        <is>
          <t>Damaged in Transit</t>
        </is>
      </c>
      <c r="H530" t="n">
        <v>3</v>
      </c>
      <c r="I530" t="n">
        <v>834.3</v>
      </c>
    </row>
    <row r="531">
      <c r="A531" t="inlineStr">
        <is>
          <t>RET000528</t>
        </is>
      </c>
      <c r="B531" t="inlineStr">
        <is>
          <t>O003475</t>
        </is>
      </c>
      <c r="C531" s="25" t="n">
        <v>45030</v>
      </c>
      <c r="D531" t="inlineStr">
        <is>
          <t>Fashion</t>
        </is>
      </c>
      <c r="E531" t="inlineStr">
        <is>
          <t>West</t>
        </is>
      </c>
      <c r="F531" t="inlineStr">
        <is>
          <t>Mobile App</t>
        </is>
      </c>
      <c r="G531" t="inlineStr">
        <is>
          <t>Damaged in Transit</t>
        </is>
      </c>
      <c r="H531" t="n">
        <v>1</v>
      </c>
      <c r="I531" t="n">
        <v>224.1</v>
      </c>
    </row>
    <row r="532">
      <c r="A532" t="inlineStr">
        <is>
          <t>RET000529</t>
        </is>
      </c>
      <c r="B532" t="inlineStr">
        <is>
          <t>O003480</t>
        </is>
      </c>
      <c r="C532" s="25" t="n">
        <v>45030</v>
      </c>
      <c r="D532" t="inlineStr">
        <is>
          <t>Beauty</t>
        </is>
      </c>
      <c r="E532" t="inlineStr">
        <is>
          <t>South</t>
        </is>
      </c>
      <c r="F532" t="inlineStr">
        <is>
          <t>Marketplace</t>
        </is>
      </c>
      <c r="G532" t="inlineStr">
        <is>
          <t>Damaged in Transit</t>
        </is>
      </c>
      <c r="H532" t="n">
        <v>1</v>
      </c>
      <c r="I532" t="n">
        <v>485.1</v>
      </c>
    </row>
    <row r="533">
      <c r="A533" t="inlineStr">
        <is>
          <t>RET000530</t>
        </is>
      </c>
      <c r="B533" t="inlineStr">
        <is>
          <t>O003484</t>
        </is>
      </c>
      <c r="C533" s="25" t="n">
        <v>45030</v>
      </c>
      <c r="D533" t="inlineStr">
        <is>
          <t>Electronics</t>
        </is>
      </c>
      <c r="E533" t="inlineStr">
        <is>
          <t>West</t>
        </is>
      </c>
      <c r="F533" t="inlineStr">
        <is>
          <t>Website</t>
        </is>
      </c>
      <c r="G533" t="inlineStr">
        <is>
          <t>Defective Product</t>
        </is>
      </c>
      <c r="H533" t="n">
        <v>2</v>
      </c>
      <c r="I533" t="n">
        <v>3741.1</v>
      </c>
    </row>
    <row r="534">
      <c r="A534" t="inlineStr">
        <is>
          <t>RET000531</t>
        </is>
      </c>
      <c r="B534" t="inlineStr">
        <is>
          <t>O003495</t>
        </is>
      </c>
      <c r="C534" s="25" t="n">
        <v>45031</v>
      </c>
      <c r="D534" t="inlineStr">
        <is>
          <t>Sports</t>
        </is>
      </c>
      <c r="E534" t="inlineStr">
        <is>
          <t>East</t>
        </is>
      </c>
      <c r="F534" t="inlineStr">
        <is>
          <t>Mobile App</t>
        </is>
      </c>
      <c r="G534" t="inlineStr">
        <is>
          <t>Not as Described</t>
        </is>
      </c>
      <c r="H534" t="n">
        <v>1</v>
      </c>
      <c r="I534" t="n">
        <v>2829</v>
      </c>
    </row>
    <row r="535">
      <c r="A535" t="inlineStr">
        <is>
          <t>RET000532</t>
        </is>
      </c>
      <c r="B535" t="inlineStr">
        <is>
          <t>O003497</t>
        </is>
      </c>
      <c r="C535" s="25" t="n">
        <v>45031</v>
      </c>
      <c r="D535" t="inlineStr">
        <is>
          <t>Fashion</t>
        </is>
      </c>
      <c r="E535" t="inlineStr">
        <is>
          <t>West</t>
        </is>
      </c>
      <c r="F535" t="inlineStr">
        <is>
          <t>Website</t>
        </is>
      </c>
      <c r="G535" t="inlineStr">
        <is>
          <t>Not as Described</t>
        </is>
      </c>
      <c r="H535" t="n">
        <v>1</v>
      </c>
      <c r="I535" t="n">
        <v>3446.1</v>
      </c>
    </row>
    <row r="536">
      <c r="A536" t="inlineStr">
        <is>
          <t>RET000533</t>
        </is>
      </c>
      <c r="B536" t="inlineStr">
        <is>
          <t>O003497</t>
        </is>
      </c>
      <c r="C536" s="25" t="n">
        <v>45031</v>
      </c>
      <c r="D536" t="inlineStr">
        <is>
          <t>Electronics</t>
        </is>
      </c>
      <c r="E536" t="inlineStr">
        <is>
          <t>West</t>
        </is>
      </c>
      <c r="F536" t="inlineStr">
        <is>
          <t>Website</t>
        </is>
      </c>
      <c r="G536" t="inlineStr">
        <is>
          <t>Changed Mind</t>
        </is>
      </c>
      <c r="H536" t="n">
        <v>1</v>
      </c>
      <c r="I536" t="n">
        <v>2169</v>
      </c>
    </row>
    <row r="537">
      <c r="A537" t="inlineStr">
        <is>
          <t>RET000534</t>
        </is>
      </c>
      <c r="B537" t="inlineStr">
        <is>
          <t>O003499</t>
        </is>
      </c>
      <c r="C537" s="25" t="n">
        <v>45031</v>
      </c>
      <c r="D537" t="inlineStr">
        <is>
          <t>Sports</t>
        </is>
      </c>
      <c r="E537" t="inlineStr">
        <is>
          <t>South</t>
        </is>
      </c>
      <c r="F537" t="inlineStr">
        <is>
          <t>Mobile App</t>
        </is>
      </c>
      <c r="G537" t="inlineStr">
        <is>
          <t>Damaged in Transit</t>
        </is>
      </c>
      <c r="H537" t="n">
        <v>1</v>
      </c>
      <c r="I537" t="n">
        <v>692.55</v>
      </c>
    </row>
    <row r="538">
      <c r="A538" t="inlineStr">
        <is>
          <t>RET000535</t>
        </is>
      </c>
      <c r="B538" t="inlineStr">
        <is>
          <t>O003508</t>
        </is>
      </c>
      <c r="C538" s="25" t="n">
        <v>45031</v>
      </c>
      <c r="D538" t="inlineStr">
        <is>
          <t>Sports</t>
        </is>
      </c>
      <c r="E538" t="inlineStr">
        <is>
          <t>East</t>
        </is>
      </c>
      <c r="F538" t="inlineStr">
        <is>
          <t>Mobile App</t>
        </is>
      </c>
      <c r="G538" t="inlineStr">
        <is>
          <t>Size/Fit Issue</t>
        </is>
      </c>
      <c r="H538" t="n">
        <v>1</v>
      </c>
      <c r="I538" t="n">
        <v>1053.55</v>
      </c>
    </row>
    <row r="539">
      <c r="A539" t="inlineStr">
        <is>
          <t>RET000536</t>
        </is>
      </c>
      <c r="B539" t="inlineStr">
        <is>
          <t>O003517</t>
        </is>
      </c>
      <c r="C539" s="25" t="n">
        <v>45031</v>
      </c>
      <c r="D539" t="inlineStr">
        <is>
          <t>Fashion</t>
        </is>
      </c>
      <c r="E539" t="inlineStr">
        <is>
          <t>West</t>
        </is>
      </c>
      <c r="F539" t="inlineStr">
        <is>
          <t>Website</t>
        </is>
      </c>
      <c r="G539" t="inlineStr">
        <is>
          <t>Size/Fit Issue</t>
        </is>
      </c>
      <c r="H539" t="n">
        <v>1</v>
      </c>
      <c r="I539" t="n">
        <v>827.1</v>
      </c>
    </row>
    <row r="540">
      <c r="A540" t="inlineStr">
        <is>
          <t>RET000537</t>
        </is>
      </c>
      <c r="B540" t="inlineStr">
        <is>
          <t>O003522</t>
        </is>
      </c>
      <c r="C540" s="25" t="n">
        <v>45031</v>
      </c>
      <c r="D540" t="inlineStr">
        <is>
          <t>Books</t>
        </is>
      </c>
      <c r="E540" t="inlineStr">
        <is>
          <t>Central</t>
        </is>
      </c>
      <c r="F540" t="inlineStr">
        <is>
          <t>Mobile App</t>
        </is>
      </c>
      <c r="G540" t="inlineStr">
        <is>
          <t>Wrong Item Delivered</t>
        </is>
      </c>
      <c r="H540" t="n">
        <v>1</v>
      </c>
      <c r="I540" t="n">
        <v>709</v>
      </c>
    </row>
    <row r="541">
      <c r="A541" t="inlineStr">
        <is>
          <t>RET000538</t>
        </is>
      </c>
      <c r="B541" t="inlineStr">
        <is>
          <t>O003524</t>
        </is>
      </c>
      <c r="C541" s="25" t="n">
        <v>45031</v>
      </c>
      <c r="D541" t="inlineStr">
        <is>
          <t>Electronics</t>
        </is>
      </c>
      <c r="E541" t="inlineStr">
        <is>
          <t>East</t>
        </is>
      </c>
      <c r="F541" t="inlineStr">
        <is>
          <t>Website</t>
        </is>
      </c>
      <c r="G541" t="inlineStr">
        <is>
          <t>Changed Mind</t>
        </is>
      </c>
      <c r="H541" t="n">
        <v>3</v>
      </c>
      <c r="I541" t="n">
        <v>45340.65</v>
      </c>
    </row>
    <row r="542">
      <c r="A542" t="inlineStr">
        <is>
          <t>RET000539</t>
        </is>
      </c>
      <c r="B542" t="inlineStr">
        <is>
          <t>O003526</t>
        </is>
      </c>
      <c r="C542" s="25" t="n">
        <v>45031</v>
      </c>
      <c r="D542" t="inlineStr">
        <is>
          <t>Electronics</t>
        </is>
      </c>
      <c r="E542" t="inlineStr">
        <is>
          <t>South</t>
        </is>
      </c>
      <c r="F542" t="inlineStr">
        <is>
          <t>Marketplace</t>
        </is>
      </c>
      <c r="G542" t="inlineStr">
        <is>
          <t>Late Delivery</t>
        </is>
      </c>
      <c r="H542" t="n">
        <v>1</v>
      </c>
      <c r="I542" t="n">
        <v>5885.1</v>
      </c>
    </row>
    <row r="543">
      <c r="A543" t="inlineStr">
        <is>
          <t>RET000540</t>
        </is>
      </c>
      <c r="B543" t="inlineStr">
        <is>
          <t>O003549</t>
        </is>
      </c>
      <c r="C543" s="25" t="n">
        <v>45032</v>
      </c>
      <c r="D543" t="inlineStr">
        <is>
          <t>Fashion</t>
        </is>
      </c>
      <c r="E543" t="inlineStr">
        <is>
          <t>West</t>
        </is>
      </c>
      <c r="F543" t="inlineStr">
        <is>
          <t>Mobile App</t>
        </is>
      </c>
      <c r="G543" t="inlineStr">
        <is>
          <t>Size/Fit Issue</t>
        </is>
      </c>
      <c r="H543" t="n">
        <v>1</v>
      </c>
      <c r="I543" t="n">
        <v>1016.1</v>
      </c>
    </row>
    <row r="544">
      <c r="A544" t="inlineStr">
        <is>
          <t>RET000541</t>
        </is>
      </c>
      <c r="B544" t="inlineStr">
        <is>
          <t>O003555</t>
        </is>
      </c>
      <c r="C544" s="25" t="n">
        <v>45032</v>
      </c>
      <c r="D544" t="inlineStr">
        <is>
          <t>Fashion</t>
        </is>
      </c>
      <c r="E544" t="inlineStr">
        <is>
          <t>South</t>
        </is>
      </c>
      <c r="F544" t="inlineStr">
        <is>
          <t>Website</t>
        </is>
      </c>
      <c r="G544" t="inlineStr">
        <is>
          <t>Changed Mind</t>
        </is>
      </c>
      <c r="H544" t="n">
        <v>1</v>
      </c>
      <c r="I544" t="n">
        <v>404.1</v>
      </c>
    </row>
    <row r="545">
      <c r="A545" t="inlineStr">
        <is>
          <t>RET000542</t>
        </is>
      </c>
      <c r="B545" t="inlineStr">
        <is>
          <t>O003560</t>
        </is>
      </c>
      <c r="C545" s="25" t="n">
        <v>45032</v>
      </c>
      <c r="D545" t="inlineStr">
        <is>
          <t>Fashion</t>
        </is>
      </c>
      <c r="E545" t="inlineStr">
        <is>
          <t>North</t>
        </is>
      </c>
      <c r="F545" t="inlineStr">
        <is>
          <t>Mobile App</t>
        </is>
      </c>
      <c r="G545" t="inlineStr">
        <is>
          <t>Changed Mind</t>
        </is>
      </c>
      <c r="H545" t="n">
        <v>1</v>
      </c>
      <c r="I545" t="n">
        <v>692.1</v>
      </c>
    </row>
    <row r="546">
      <c r="A546" t="inlineStr">
        <is>
          <t>RET000543</t>
        </is>
      </c>
      <c r="B546" t="inlineStr">
        <is>
          <t>O003565</t>
        </is>
      </c>
      <c r="C546" s="25" t="n">
        <v>45032</v>
      </c>
      <c r="D546" t="inlineStr">
        <is>
          <t>Fashion</t>
        </is>
      </c>
      <c r="E546" t="inlineStr">
        <is>
          <t>South</t>
        </is>
      </c>
      <c r="F546" t="inlineStr">
        <is>
          <t>Website</t>
        </is>
      </c>
      <c r="G546" t="inlineStr">
        <is>
          <t>Defective Product</t>
        </is>
      </c>
      <c r="H546" t="n">
        <v>1</v>
      </c>
      <c r="I546" t="n">
        <v>1466.1</v>
      </c>
    </row>
    <row r="547">
      <c r="A547" t="inlineStr">
        <is>
          <t>RET000544</t>
        </is>
      </c>
      <c r="B547" t="inlineStr">
        <is>
          <t>O003567</t>
        </is>
      </c>
      <c r="C547" s="25" t="n">
        <v>45033</v>
      </c>
      <c r="D547" t="inlineStr">
        <is>
          <t>Sports</t>
        </is>
      </c>
      <c r="E547" t="inlineStr">
        <is>
          <t>West</t>
        </is>
      </c>
      <c r="F547" t="inlineStr">
        <is>
          <t>Mobile App</t>
        </is>
      </c>
      <c r="G547" t="inlineStr">
        <is>
          <t>Defective Product</t>
        </is>
      </c>
      <c r="H547" t="n">
        <v>2</v>
      </c>
      <c r="I547" t="n">
        <v>1385.1</v>
      </c>
    </row>
    <row r="548">
      <c r="A548" t="inlineStr">
        <is>
          <t>RET000545</t>
        </is>
      </c>
      <c r="B548" t="inlineStr">
        <is>
          <t>O003569</t>
        </is>
      </c>
      <c r="C548" s="25" t="n">
        <v>45033</v>
      </c>
      <c r="D548" t="inlineStr">
        <is>
          <t>Fashion</t>
        </is>
      </c>
      <c r="E548" t="inlineStr">
        <is>
          <t>West</t>
        </is>
      </c>
      <c r="F548" t="inlineStr">
        <is>
          <t>Marketplace</t>
        </is>
      </c>
      <c r="G548" t="inlineStr">
        <is>
          <t>Size/Fit Issue</t>
        </is>
      </c>
      <c r="H548" t="n">
        <v>1</v>
      </c>
      <c r="I548" t="n">
        <v>1072.55</v>
      </c>
    </row>
    <row r="549">
      <c r="A549" t="inlineStr">
        <is>
          <t>RET000546</t>
        </is>
      </c>
      <c r="B549" t="inlineStr">
        <is>
          <t>O003569</t>
        </is>
      </c>
      <c r="C549" s="25" t="n">
        <v>45033</v>
      </c>
      <c r="D549" t="inlineStr">
        <is>
          <t>Beauty</t>
        </is>
      </c>
      <c r="E549" t="inlineStr">
        <is>
          <t>West</t>
        </is>
      </c>
      <c r="F549" t="inlineStr">
        <is>
          <t>Marketplace</t>
        </is>
      </c>
      <c r="G549" t="inlineStr">
        <is>
          <t>Not as Described</t>
        </is>
      </c>
      <c r="H549" t="n">
        <v>1</v>
      </c>
      <c r="I549" t="n">
        <v>619</v>
      </c>
    </row>
    <row r="550">
      <c r="A550" t="inlineStr">
        <is>
          <t>RET000547</t>
        </is>
      </c>
      <c r="B550" t="inlineStr">
        <is>
          <t>O003572</t>
        </is>
      </c>
      <c r="C550" s="25" t="n">
        <v>45033</v>
      </c>
      <c r="D550" t="inlineStr">
        <is>
          <t>Fashion</t>
        </is>
      </c>
      <c r="E550" t="inlineStr">
        <is>
          <t>East</t>
        </is>
      </c>
      <c r="F550" t="inlineStr">
        <is>
          <t>Mobile App</t>
        </is>
      </c>
      <c r="G550" t="inlineStr">
        <is>
          <t>Size/Fit Issue</t>
        </is>
      </c>
      <c r="H550" t="n">
        <v>1</v>
      </c>
      <c r="I550" t="n">
        <v>781.15</v>
      </c>
    </row>
    <row r="551">
      <c r="A551" t="inlineStr">
        <is>
          <t>RET000548</t>
        </is>
      </c>
      <c r="B551" t="inlineStr">
        <is>
          <t>O003587</t>
        </is>
      </c>
      <c r="C551" s="25" t="n">
        <v>45033</v>
      </c>
      <c r="D551" t="inlineStr">
        <is>
          <t>Electronics</t>
        </is>
      </c>
      <c r="E551" t="inlineStr">
        <is>
          <t>North</t>
        </is>
      </c>
      <c r="F551" t="inlineStr">
        <is>
          <t>Website</t>
        </is>
      </c>
      <c r="G551" t="inlineStr">
        <is>
          <t>Damaged in Transit</t>
        </is>
      </c>
      <c r="H551" t="n">
        <v>1</v>
      </c>
      <c r="I551" t="n">
        <v>2402.1</v>
      </c>
    </row>
    <row r="552">
      <c r="A552" t="inlineStr">
        <is>
          <t>RET000549</t>
        </is>
      </c>
      <c r="B552" t="inlineStr">
        <is>
          <t>O003610</t>
        </is>
      </c>
      <c r="C552" s="25" t="n">
        <v>45034</v>
      </c>
      <c r="D552" t="inlineStr">
        <is>
          <t>Fashion</t>
        </is>
      </c>
      <c r="E552" t="inlineStr">
        <is>
          <t>South</t>
        </is>
      </c>
      <c r="F552" t="inlineStr">
        <is>
          <t>Website</t>
        </is>
      </c>
      <c r="G552" t="inlineStr">
        <is>
          <t>Size/Fit Issue</t>
        </is>
      </c>
      <c r="H552" t="n">
        <v>1</v>
      </c>
      <c r="I552" t="n">
        <v>1129</v>
      </c>
    </row>
    <row r="553">
      <c r="A553" t="inlineStr">
        <is>
          <t>RET000550</t>
        </is>
      </c>
      <c r="B553" t="inlineStr">
        <is>
          <t>O003616</t>
        </is>
      </c>
      <c r="C553" s="25" t="n">
        <v>45034</v>
      </c>
      <c r="D553" t="inlineStr">
        <is>
          <t>Beauty</t>
        </is>
      </c>
      <c r="E553" t="inlineStr">
        <is>
          <t>North</t>
        </is>
      </c>
      <c r="F553" t="inlineStr">
        <is>
          <t>Mobile App</t>
        </is>
      </c>
      <c r="G553" t="inlineStr">
        <is>
          <t>Wrong Item Delivered</t>
        </is>
      </c>
      <c r="H553" t="n">
        <v>1</v>
      </c>
      <c r="I553" t="n">
        <v>526.15</v>
      </c>
    </row>
    <row r="554">
      <c r="A554" t="inlineStr">
        <is>
          <t>RET000551</t>
        </is>
      </c>
      <c r="B554" t="inlineStr">
        <is>
          <t>O003619</t>
        </is>
      </c>
      <c r="C554" s="25" t="n">
        <v>45034</v>
      </c>
      <c r="D554" t="inlineStr">
        <is>
          <t>Fashion</t>
        </is>
      </c>
      <c r="E554" t="inlineStr">
        <is>
          <t>South</t>
        </is>
      </c>
      <c r="F554" t="inlineStr">
        <is>
          <t>Website</t>
        </is>
      </c>
      <c r="G554" t="inlineStr">
        <is>
          <t>Late Delivery</t>
        </is>
      </c>
      <c r="H554" t="n">
        <v>1</v>
      </c>
      <c r="I554" t="n">
        <v>579</v>
      </c>
    </row>
    <row r="555">
      <c r="A555" t="inlineStr">
        <is>
          <t>RET000552</t>
        </is>
      </c>
      <c r="B555" t="inlineStr">
        <is>
          <t>O003648</t>
        </is>
      </c>
      <c r="C555" s="25" t="n">
        <v>45035</v>
      </c>
      <c r="D555" t="inlineStr">
        <is>
          <t>Beauty</t>
        </is>
      </c>
      <c r="E555" t="inlineStr">
        <is>
          <t>South</t>
        </is>
      </c>
      <c r="F555" t="inlineStr">
        <is>
          <t>Retail Store</t>
        </is>
      </c>
      <c r="G555" t="inlineStr">
        <is>
          <t>Damaged in Transit</t>
        </is>
      </c>
      <c r="H555" t="n">
        <v>2</v>
      </c>
      <c r="I555" t="n">
        <v>1176.1</v>
      </c>
    </row>
    <row r="556">
      <c r="A556" t="inlineStr">
        <is>
          <t>RET000553</t>
        </is>
      </c>
      <c r="B556" t="inlineStr">
        <is>
          <t>O003661</t>
        </is>
      </c>
      <c r="C556" s="25" t="n">
        <v>45036</v>
      </c>
      <c r="D556" t="inlineStr">
        <is>
          <t>Fashion</t>
        </is>
      </c>
      <c r="E556" t="inlineStr">
        <is>
          <t>South</t>
        </is>
      </c>
      <c r="F556" t="inlineStr">
        <is>
          <t>Website</t>
        </is>
      </c>
      <c r="G556" t="inlineStr">
        <is>
          <t>Late Delivery</t>
        </is>
      </c>
      <c r="H556" t="n">
        <v>1</v>
      </c>
      <c r="I556" t="n">
        <v>206.1</v>
      </c>
    </row>
    <row r="557">
      <c r="A557" t="inlineStr">
        <is>
          <t>RET000554</t>
        </is>
      </c>
      <c r="B557" t="inlineStr">
        <is>
          <t>O003672</t>
        </is>
      </c>
      <c r="C557" s="25" t="n">
        <v>45036</v>
      </c>
      <c r="D557" t="inlineStr">
        <is>
          <t>Fashion</t>
        </is>
      </c>
      <c r="E557" t="inlineStr">
        <is>
          <t>East</t>
        </is>
      </c>
      <c r="F557" t="inlineStr">
        <is>
          <t>Mobile App</t>
        </is>
      </c>
      <c r="G557" t="inlineStr">
        <is>
          <t>Size/Fit Issue</t>
        </is>
      </c>
      <c r="H557" t="n">
        <v>1</v>
      </c>
      <c r="I557" t="n">
        <v>919</v>
      </c>
    </row>
    <row r="558">
      <c r="A558" t="inlineStr">
        <is>
          <t>RET000555</t>
        </is>
      </c>
      <c r="B558" t="inlineStr">
        <is>
          <t>O003674</t>
        </is>
      </c>
      <c r="C558" s="25" t="n">
        <v>45036</v>
      </c>
      <c r="D558" t="inlineStr">
        <is>
          <t>Fashion</t>
        </is>
      </c>
      <c r="E558" t="inlineStr">
        <is>
          <t>North</t>
        </is>
      </c>
      <c r="F558" t="inlineStr">
        <is>
          <t>Retail Store</t>
        </is>
      </c>
      <c r="G558" t="inlineStr">
        <is>
          <t>Not as Described</t>
        </is>
      </c>
      <c r="H558" t="n">
        <v>2</v>
      </c>
      <c r="I558" t="n">
        <v>2178</v>
      </c>
    </row>
    <row r="559">
      <c r="A559" t="inlineStr">
        <is>
          <t>RET000556</t>
        </is>
      </c>
      <c r="B559" t="inlineStr">
        <is>
          <t>O003679</t>
        </is>
      </c>
      <c r="C559" s="25" t="n">
        <v>45036</v>
      </c>
      <c r="D559" t="inlineStr">
        <is>
          <t>Fashion</t>
        </is>
      </c>
      <c r="E559" t="inlineStr">
        <is>
          <t>East</t>
        </is>
      </c>
      <c r="F559" t="inlineStr">
        <is>
          <t>Mobile App</t>
        </is>
      </c>
      <c r="G559" t="inlineStr">
        <is>
          <t>Changed Mind</t>
        </is>
      </c>
      <c r="H559" t="n">
        <v>1</v>
      </c>
      <c r="I559" t="n">
        <v>1316.65</v>
      </c>
    </row>
    <row r="560">
      <c r="A560" t="inlineStr">
        <is>
          <t>RET000557</t>
        </is>
      </c>
      <c r="B560" t="inlineStr">
        <is>
          <t>O003679</t>
        </is>
      </c>
      <c r="C560" s="25" t="n">
        <v>45036</v>
      </c>
      <c r="D560" t="inlineStr">
        <is>
          <t>Sports</t>
        </is>
      </c>
      <c r="E560" t="inlineStr">
        <is>
          <t>East</t>
        </is>
      </c>
      <c r="F560" t="inlineStr">
        <is>
          <t>Mobile App</t>
        </is>
      </c>
      <c r="G560" t="inlineStr">
        <is>
          <t>Defective Product</t>
        </is>
      </c>
      <c r="H560" t="n">
        <v>1</v>
      </c>
      <c r="I560" t="n">
        <v>1395.55</v>
      </c>
    </row>
    <row r="561">
      <c r="A561" t="inlineStr">
        <is>
          <t>RET000558</t>
        </is>
      </c>
      <c r="B561" t="inlineStr">
        <is>
          <t>O003679</t>
        </is>
      </c>
      <c r="C561" s="25" t="n">
        <v>45036</v>
      </c>
      <c r="D561" t="inlineStr">
        <is>
          <t>Fashion</t>
        </is>
      </c>
      <c r="E561" t="inlineStr">
        <is>
          <t>East</t>
        </is>
      </c>
      <c r="F561" t="inlineStr">
        <is>
          <t>Mobile App</t>
        </is>
      </c>
      <c r="G561" t="inlineStr">
        <is>
          <t>Size/Fit Issue</t>
        </is>
      </c>
      <c r="H561" t="n">
        <v>1</v>
      </c>
      <c r="I561" t="n">
        <v>1016.1</v>
      </c>
    </row>
    <row r="562">
      <c r="A562" t="inlineStr">
        <is>
          <t>RET000559</t>
        </is>
      </c>
      <c r="B562" t="inlineStr">
        <is>
          <t>O003685</t>
        </is>
      </c>
      <c r="C562" s="25" t="n">
        <v>45036</v>
      </c>
      <c r="D562" t="inlineStr">
        <is>
          <t>Fashion</t>
        </is>
      </c>
      <c r="E562" t="inlineStr">
        <is>
          <t>East</t>
        </is>
      </c>
      <c r="F562" t="inlineStr">
        <is>
          <t>Marketplace</t>
        </is>
      </c>
      <c r="G562" t="inlineStr">
        <is>
          <t>Size/Fit Issue</t>
        </is>
      </c>
      <c r="H562" t="n">
        <v>1</v>
      </c>
      <c r="I562" t="n">
        <v>846.75</v>
      </c>
    </row>
    <row r="563">
      <c r="A563" t="inlineStr">
        <is>
          <t>RET000560</t>
        </is>
      </c>
      <c r="B563" t="inlineStr">
        <is>
          <t>O003690</t>
        </is>
      </c>
      <c r="C563" s="25" t="n">
        <v>45037</v>
      </c>
      <c r="D563" t="inlineStr">
        <is>
          <t>Beauty</t>
        </is>
      </c>
      <c r="E563" t="inlineStr">
        <is>
          <t>South</t>
        </is>
      </c>
      <c r="F563" t="inlineStr">
        <is>
          <t>Marketplace</t>
        </is>
      </c>
      <c r="G563" t="inlineStr">
        <is>
          <t>Wrong Item Delivered</t>
        </is>
      </c>
      <c r="H563" t="n">
        <v>1</v>
      </c>
      <c r="I563" t="n">
        <v>526.15</v>
      </c>
    </row>
    <row r="564">
      <c r="A564" t="inlineStr">
        <is>
          <t>RET000561</t>
        </is>
      </c>
      <c r="B564" t="inlineStr">
        <is>
          <t>O003693</t>
        </is>
      </c>
      <c r="C564" s="25" t="n">
        <v>45037</v>
      </c>
      <c r="D564" t="inlineStr">
        <is>
          <t>Fashion</t>
        </is>
      </c>
      <c r="E564" t="inlineStr">
        <is>
          <t>South</t>
        </is>
      </c>
      <c r="F564" t="inlineStr">
        <is>
          <t>Website</t>
        </is>
      </c>
      <c r="G564" t="inlineStr">
        <is>
          <t>Size/Fit Issue</t>
        </is>
      </c>
      <c r="H564" t="n">
        <v>1</v>
      </c>
      <c r="I564" t="n">
        <v>959.65</v>
      </c>
    </row>
    <row r="565">
      <c r="A565" t="inlineStr">
        <is>
          <t>RET000562</t>
        </is>
      </c>
      <c r="B565" t="inlineStr">
        <is>
          <t>O003698</t>
        </is>
      </c>
      <c r="C565" s="25" t="n">
        <v>45037</v>
      </c>
      <c r="D565" t="inlineStr">
        <is>
          <t>Beauty</t>
        </is>
      </c>
      <c r="E565" t="inlineStr">
        <is>
          <t>Central</t>
        </is>
      </c>
      <c r="F565" t="inlineStr">
        <is>
          <t>Website</t>
        </is>
      </c>
      <c r="G565" t="inlineStr">
        <is>
          <t>Not as Described</t>
        </is>
      </c>
      <c r="H565" t="n">
        <v>3</v>
      </c>
      <c r="I565" t="n">
        <v>2448.15</v>
      </c>
    </row>
    <row r="566">
      <c r="A566" t="inlineStr">
        <is>
          <t>RET000563</t>
        </is>
      </c>
      <c r="B566" t="inlineStr">
        <is>
          <t>O003701</t>
        </is>
      </c>
      <c r="C566" s="25" t="n">
        <v>45037</v>
      </c>
      <c r="D566" t="inlineStr">
        <is>
          <t>Fashion</t>
        </is>
      </c>
      <c r="E566" t="inlineStr">
        <is>
          <t>North</t>
        </is>
      </c>
      <c r="F566" t="inlineStr">
        <is>
          <t>Marketplace</t>
        </is>
      </c>
      <c r="G566" t="inlineStr">
        <is>
          <t>Damaged in Transit</t>
        </is>
      </c>
      <c r="H566" t="n">
        <v>1</v>
      </c>
      <c r="I566" t="n">
        <v>521.1</v>
      </c>
    </row>
    <row r="567">
      <c r="A567" t="inlineStr">
        <is>
          <t>RET000564</t>
        </is>
      </c>
      <c r="B567" t="inlineStr">
        <is>
          <t>O003706</t>
        </is>
      </c>
      <c r="C567" s="25" t="n">
        <v>45037</v>
      </c>
      <c r="D567" t="inlineStr">
        <is>
          <t>Fashion</t>
        </is>
      </c>
      <c r="E567" t="inlineStr">
        <is>
          <t>South</t>
        </is>
      </c>
      <c r="F567" t="inlineStr">
        <is>
          <t>Retail Store</t>
        </is>
      </c>
      <c r="G567" t="inlineStr">
        <is>
          <t>Size/Fit Issue</t>
        </is>
      </c>
      <c r="H567" t="n">
        <v>1</v>
      </c>
      <c r="I567" t="n">
        <v>919</v>
      </c>
    </row>
    <row r="568">
      <c r="A568" t="inlineStr">
        <is>
          <t>RET000565</t>
        </is>
      </c>
      <c r="B568" t="inlineStr">
        <is>
          <t>O003709</t>
        </is>
      </c>
      <c r="C568" s="25" t="n">
        <v>45037</v>
      </c>
      <c r="D568" t="inlineStr">
        <is>
          <t>Fashion</t>
        </is>
      </c>
      <c r="E568" t="inlineStr">
        <is>
          <t>West</t>
        </is>
      </c>
      <c r="F568" t="inlineStr">
        <is>
          <t>Website</t>
        </is>
      </c>
      <c r="G568" t="inlineStr">
        <is>
          <t>Late Delivery</t>
        </is>
      </c>
      <c r="H568" t="n">
        <v>2</v>
      </c>
      <c r="I568" t="n">
        <v>1188.3</v>
      </c>
    </row>
    <row r="569">
      <c r="A569" t="inlineStr">
        <is>
          <t>RET000566</t>
        </is>
      </c>
      <c r="B569" t="inlineStr">
        <is>
          <t>O003713</t>
        </is>
      </c>
      <c r="C569" s="25" t="n">
        <v>45037</v>
      </c>
      <c r="D569" t="inlineStr">
        <is>
          <t>Fashion</t>
        </is>
      </c>
      <c r="E569" t="inlineStr">
        <is>
          <t>South</t>
        </is>
      </c>
      <c r="F569" t="inlineStr">
        <is>
          <t>Website</t>
        </is>
      </c>
      <c r="G569" t="inlineStr">
        <is>
          <t>Damaged in Transit</t>
        </is>
      </c>
      <c r="H569" t="n">
        <v>1</v>
      </c>
      <c r="I569" t="n">
        <v>699</v>
      </c>
    </row>
    <row r="570">
      <c r="A570" t="inlineStr">
        <is>
          <t>RET000567</t>
        </is>
      </c>
      <c r="B570" t="inlineStr">
        <is>
          <t>O003732</t>
        </is>
      </c>
      <c r="C570" s="25" t="n">
        <v>45037</v>
      </c>
      <c r="D570" t="inlineStr">
        <is>
          <t>Sports</t>
        </is>
      </c>
      <c r="E570" t="inlineStr">
        <is>
          <t>West</t>
        </is>
      </c>
      <c r="F570" t="inlineStr">
        <is>
          <t>Website</t>
        </is>
      </c>
      <c r="G570" t="inlineStr">
        <is>
          <t>Not as Described</t>
        </is>
      </c>
      <c r="H570" t="n">
        <v>1</v>
      </c>
      <c r="I570" t="n">
        <v>1556.1</v>
      </c>
    </row>
    <row r="571">
      <c r="A571" t="inlineStr">
        <is>
          <t>RET000568</t>
        </is>
      </c>
      <c r="B571" t="inlineStr">
        <is>
          <t>O003737</t>
        </is>
      </c>
      <c r="C571" s="25" t="n">
        <v>45038</v>
      </c>
      <c r="D571" t="inlineStr">
        <is>
          <t>Beauty</t>
        </is>
      </c>
      <c r="E571" t="inlineStr">
        <is>
          <t>North</t>
        </is>
      </c>
      <c r="F571" t="inlineStr">
        <is>
          <t>Mobile App</t>
        </is>
      </c>
      <c r="G571" t="inlineStr">
        <is>
          <t>Not as Described</t>
        </is>
      </c>
      <c r="H571" t="n">
        <v>1</v>
      </c>
      <c r="I571" t="n">
        <v>398.05</v>
      </c>
    </row>
    <row r="572">
      <c r="A572" t="inlineStr">
        <is>
          <t>RET000569</t>
        </is>
      </c>
      <c r="B572" t="inlineStr">
        <is>
          <t>O003741</t>
        </is>
      </c>
      <c r="C572" s="25" t="n">
        <v>45038</v>
      </c>
      <c r="D572" t="inlineStr">
        <is>
          <t>Sports</t>
        </is>
      </c>
      <c r="E572" t="inlineStr">
        <is>
          <t>East</t>
        </is>
      </c>
      <c r="F572" t="inlineStr">
        <is>
          <t>Mobile App</t>
        </is>
      </c>
      <c r="G572" t="inlineStr">
        <is>
          <t>Changed Mind</t>
        </is>
      </c>
      <c r="H572" t="n">
        <v>2</v>
      </c>
      <c r="I572" t="n">
        <v>2554.2</v>
      </c>
    </row>
    <row r="573">
      <c r="A573" t="inlineStr">
        <is>
          <t>RET000570</t>
        </is>
      </c>
      <c r="B573" t="inlineStr">
        <is>
          <t>O003754</t>
        </is>
      </c>
      <c r="C573" s="25" t="n">
        <v>45038</v>
      </c>
      <c r="D573" t="inlineStr">
        <is>
          <t>Home &amp; Kitchen</t>
        </is>
      </c>
      <c r="E573" t="inlineStr">
        <is>
          <t>East</t>
        </is>
      </c>
      <c r="F573" t="inlineStr">
        <is>
          <t>Website</t>
        </is>
      </c>
      <c r="G573" t="inlineStr">
        <is>
          <t>Defective Product</t>
        </is>
      </c>
      <c r="H573" t="n">
        <v>1</v>
      </c>
      <c r="I573" t="n">
        <v>635.55</v>
      </c>
    </row>
    <row r="574">
      <c r="A574" t="inlineStr">
        <is>
          <t>RET000571</t>
        </is>
      </c>
      <c r="B574" t="inlineStr">
        <is>
          <t>O003757</t>
        </is>
      </c>
      <c r="C574" s="25" t="n">
        <v>45038</v>
      </c>
      <c r="D574" t="inlineStr">
        <is>
          <t>Electronics</t>
        </is>
      </c>
      <c r="E574" t="inlineStr">
        <is>
          <t>South</t>
        </is>
      </c>
      <c r="F574" t="inlineStr">
        <is>
          <t>Website</t>
        </is>
      </c>
      <c r="G574" t="inlineStr">
        <is>
          <t>Damaged in Transit</t>
        </is>
      </c>
      <c r="H574" t="n">
        <v>1</v>
      </c>
      <c r="I574" t="n">
        <v>15722.1</v>
      </c>
    </row>
    <row r="575">
      <c r="A575" t="inlineStr">
        <is>
          <t>RET000572</t>
        </is>
      </c>
      <c r="B575" t="inlineStr">
        <is>
          <t>O003758</t>
        </is>
      </c>
      <c r="C575" s="25" t="n">
        <v>45038</v>
      </c>
      <c r="D575" t="inlineStr">
        <is>
          <t>Electronics</t>
        </is>
      </c>
      <c r="E575" t="inlineStr">
        <is>
          <t>West</t>
        </is>
      </c>
      <c r="F575" t="inlineStr">
        <is>
          <t>Marketplace</t>
        </is>
      </c>
      <c r="G575" t="inlineStr">
        <is>
          <t>Defective Product</t>
        </is>
      </c>
      <c r="H575" t="n">
        <v>1</v>
      </c>
      <c r="I575" t="n">
        <v>21392.1</v>
      </c>
    </row>
    <row r="576">
      <c r="A576" t="inlineStr">
        <is>
          <t>RET000573</t>
        </is>
      </c>
      <c r="B576" t="inlineStr">
        <is>
          <t>O003761</t>
        </is>
      </c>
      <c r="C576" s="25" t="n">
        <v>45038</v>
      </c>
      <c r="D576" t="inlineStr">
        <is>
          <t>Fashion</t>
        </is>
      </c>
      <c r="E576" t="inlineStr">
        <is>
          <t>South</t>
        </is>
      </c>
      <c r="F576" t="inlineStr">
        <is>
          <t>Marketplace</t>
        </is>
      </c>
      <c r="G576" t="inlineStr">
        <is>
          <t>Size/Fit Issue</t>
        </is>
      </c>
      <c r="H576" t="n">
        <v>1</v>
      </c>
      <c r="I576" t="n">
        <v>692.1</v>
      </c>
    </row>
    <row r="577">
      <c r="A577" t="inlineStr">
        <is>
          <t>RET000574</t>
        </is>
      </c>
      <c r="B577" t="inlineStr">
        <is>
          <t>O003767</t>
        </is>
      </c>
      <c r="C577" s="25" t="n">
        <v>45038</v>
      </c>
      <c r="D577" t="inlineStr">
        <is>
          <t>Fashion</t>
        </is>
      </c>
      <c r="E577" t="inlineStr">
        <is>
          <t>South</t>
        </is>
      </c>
      <c r="F577" t="inlineStr">
        <is>
          <t>Website</t>
        </is>
      </c>
      <c r="G577" t="inlineStr">
        <is>
          <t>Size/Fit Issue</t>
        </is>
      </c>
      <c r="H577" t="n">
        <v>2</v>
      </c>
      <c r="I577" t="n">
        <v>2145.1</v>
      </c>
    </row>
    <row r="578">
      <c r="A578" t="inlineStr">
        <is>
          <t>RET000575</t>
        </is>
      </c>
      <c r="B578" t="inlineStr">
        <is>
          <t>O003771</t>
        </is>
      </c>
      <c r="C578" s="25" t="n">
        <v>45038</v>
      </c>
      <c r="D578" t="inlineStr">
        <is>
          <t>Grocery</t>
        </is>
      </c>
      <c r="E578" t="inlineStr">
        <is>
          <t>West</t>
        </is>
      </c>
      <c r="F578" t="inlineStr">
        <is>
          <t>Mobile App</t>
        </is>
      </c>
      <c r="G578" t="inlineStr">
        <is>
          <t>Size/Fit Issue</t>
        </is>
      </c>
      <c r="H578" t="n">
        <v>3</v>
      </c>
      <c r="I578" t="n">
        <v>1137.15</v>
      </c>
    </row>
    <row r="579">
      <c r="A579" t="inlineStr">
        <is>
          <t>RET000576</t>
        </is>
      </c>
      <c r="B579" t="inlineStr">
        <is>
          <t>O003775</t>
        </is>
      </c>
      <c r="C579" s="25" t="n">
        <v>45039</v>
      </c>
      <c r="D579" t="inlineStr">
        <is>
          <t>Fashion</t>
        </is>
      </c>
      <c r="E579" t="inlineStr">
        <is>
          <t>West</t>
        </is>
      </c>
      <c r="F579" t="inlineStr">
        <is>
          <t>Marketplace</t>
        </is>
      </c>
      <c r="G579" t="inlineStr">
        <is>
          <t>Size/Fit Issue</t>
        </is>
      </c>
      <c r="H579" t="n">
        <v>2</v>
      </c>
      <c r="I579" t="n">
        <v>2145.1</v>
      </c>
    </row>
    <row r="580">
      <c r="A580" t="inlineStr">
        <is>
          <t>RET000577</t>
        </is>
      </c>
      <c r="B580" t="inlineStr">
        <is>
          <t>O003793</t>
        </is>
      </c>
      <c r="C580" s="25" t="n">
        <v>45039</v>
      </c>
      <c r="D580" t="inlineStr">
        <is>
          <t>Home &amp; Kitchen</t>
        </is>
      </c>
      <c r="E580" t="inlineStr">
        <is>
          <t>East</t>
        </is>
      </c>
      <c r="F580" t="inlineStr">
        <is>
          <t>Marketplace</t>
        </is>
      </c>
      <c r="G580" t="inlineStr">
        <is>
          <t>Damaged in Transit</t>
        </is>
      </c>
      <c r="H580" t="n">
        <v>1</v>
      </c>
      <c r="I580" t="n">
        <v>2348.1</v>
      </c>
    </row>
    <row r="581">
      <c r="A581" t="inlineStr">
        <is>
          <t>RET000578</t>
        </is>
      </c>
      <c r="B581" t="inlineStr">
        <is>
          <t>O003806</t>
        </is>
      </c>
      <c r="C581" s="25" t="n">
        <v>45040</v>
      </c>
      <c r="D581" t="inlineStr">
        <is>
          <t>Sports</t>
        </is>
      </c>
      <c r="E581" t="inlineStr">
        <is>
          <t>North</t>
        </is>
      </c>
      <c r="F581" t="inlineStr">
        <is>
          <t>Mobile App</t>
        </is>
      </c>
      <c r="G581" t="inlineStr">
        <is>
          <t>Defective Product</t>
        </is>
      </c>
      <c r="H581" t="n">
        <v>1</v>
      </c>
      <c r="I581" t="n">
        <v>4919</v>
      </c>
    </row>
    <row r="582">
      <c r="A582" t="inlineStr">
        <is>
          <t>RET000579</t>
        </is>
      </c>
      <c r="B582" t="inlineStr">
        <is>
          <t>O003811</t>
        </is>
      </c>
      <c r="C582" s="25" t="n">
        <v>45040</v>
      </c>
      <c r="D582" t="inlineStr">
        <is>
          <t>Fashion</t>
        </is>
      </c>
      <c r="E582" t="inlineStr">
        <is>
          <t>West</t>
        </is>
      </c>
      <c r="F582" t="inlineStr">
        <is>
          <t>Marketplace</t>
        </is>
      </c>
      <c r="G582" t="inlineStr">
        <is>
          <t>Size/Fit Issue</t>
        </is>
      </c>
      <c r="H582" t="n">
        <v>1</v>
      </c>
      <c r="I582" t="n">
        <v>2858.55</v>
      </c>
    </row>
    <row r="583">
      <c r="A583" t="inlineStr">
        <is>
          <t>RET000580</t>
        </is>
      </c>
      <c r="B583" t="inlineStr">
        <is>
          <t>O003811</t>
        </is>
      </c>
      <c r="C583" s="25" t="n">
        <v>45040</v>
      </c>
      <c r="D583" t="inlineStr">
        <is>
          <t>Grocery</t>
        </is>
      </c>
      <c r="E583" t="inlineStr">
        <is>
          <t>West</t>
        </is>
      </c>
      <c r="F583" t="inlineStr">
        <is>
          <t>Marketplace</t>
        </is>
      </c>
      <c r="G583" t="inlineStr">
        <is>
          <t>Defective Product</t>
        </is>
      </c>
      <c r="H583" t="n">
        <v>1</v>
      </c>
      <c r="I583" t="n">
        <v>323.1</v>
      </c>
    </row>
    <row r="584">
      <c r="A584" t="inlineStr">
        <is>
          <t>RET000581</t>
        </is>
      </c>
      <c r="B584" t="inlineStr">
        <is>
          <t>O003824</t>
        </is>
      </c>
      <c r="C584" s="25" t="n">
        <v>45040</v>
      </c>
      <c r="D584" t="inlineStr">
        <is>
          <t>Sports</t>
        </is>
      </c>
      <c r="E584" t="inlineStr">
        <is>
          <t>West</t>
        </is>
      </c>
      <c r="F584" t="inlineStr">
        <is>
          <t>Website</t>
        </is>
      </c>
      <c r="G584" t="inlineStr">
        <is>
          <t>Damaged in Transit</t>
        </is>
      </c>
      <c r="H584" t="n">
        <v>1</v>
      </c>
      <c r="I584" t="n">
        <v>305.1</v>
      </c>
    </row>
    <row r="585">
      <c r="A585" t="inlineStr">
        <is>
          <t>RET000582</t>
        </is>
      </c>
      <c r="B585" t="inlineStr">
        <is>
          <t>O003839</t>
        </is>
      </c>
      <c r="C585" s="25" t="n">
        <v>45040</v>
      </c>
      <c r="D585" t="inlineStr">
        <is>
          <t>Sports</t>
        </is>
      </c>
      <c r="E585" t="inlineStr">
        <is>
          <t>West</t>
        </is>
      </c>
      <c r="F585" t="inlineStr">
        <is>
          <t>Website</t>
        </is>
      </c>
      <c r="G585" t="inlineStr">
        <is>
          <t>Not as Described</t>
        </is>
      </c>
      <c r="H585" t="n">
        <v>1</v>
      </c>
      <c r="I585" t="n">
        <v>2989</v>
      </c>
    </row>
    <row r="586">
      <c r="A586" t="inlineStr">
        <is>
          <t>RET000583</t>
        </is>
      </c>
      <c r="B586" t="inlineStr">
        <is>
          <t>O003840</t>
        </is>
      </c>
      <c r="C586" s="25" t="n">
        <v>45040</v>
      </c>
      <c r="D586" t="inlineStr">
        <is>
          <t>Home &amp; Kitchen</t>
        </is>
      </c>
      <c r="E586" t="inlineStr">
        <is>
          <t>North</t>
        </is>
      </c>
      <c r="F586" t="inlineStr">
        <is>
          <t>Marketplace</t>
        </is>
      </c>
      <c r="G586" t="inlineStr">
        <is>
          <t>Not as Described</t>
        </is>
      </c>
      <c r="H586" t="n">
        <v>1</v>
      </c>
      <c r="I586" t="n">
        <v>1835.1</v>
      </c>
    </row>
    <row r="587">
      <c r="A587" t="inlineStr">
        <is>
          <t>RET000584</t>
        </is>
      </c>
      <c r="B587" t="inlineStr">
        <is>
          <t>O003843</t>
        </is>
      </c>
      <c r="C587" s="25" t="n">
        <v>45041</v>
      </c>
      <c r="D587" t="inlineStr">
        <is>
          <t>Beauty</t>
        </is>
      </c>
      <c r="E587" t="inlineStr">
        <is>
          <t>North</t>
        </is>
      </c>
      <c r="F587" t="inlineStr">
        <is>
          <t>Mobile App</t>
        </is>
      </c>
      <c r="G587" t="inlineStr">
        <is>
          <t>Not Specified</t>
        </is>
      </c>
      <c r="H587" t="n">
        <v>1</v>
      </c>
      <c r="I587" t="n">
        <v>773.1</v>
      </c>
    </row>
    <row r="588">
      <c r="A588" t="inlineStr">
        <is>
          <t>RET000585</t>
        </is>
      </c>
      <c r="B588" t="inlineStr">
        <is>
          <t>O003867</t>
        </is>
      </c>
      <c r="C588" s="25" t="n">
        <v>45041</v>
      </c>
      <c r="D588" t="inlineStr">
        <is>
          <t>Electronics</t>
        </is>
      </c>
      <c r="E588" t="inlineStr">
        <is>
          <t>West</t>
        </is>
      </c>
      <c r="F588" t="inlineStr">
        <is>
          <t>Website</t>
        </is>
      </c>
      <c r="G588" t="inlineStr">
        <is>
          <t>Damaged in Transit</t>
        </is>
      </c>
      <c r="H588" t="n">
        <v>1</v>
      </c>
      <c r="I588" t="n">
        <v>13199.65</v>
      </c>
    </row>
    <row r="589">
      <c r="A589" t="inlineStr">
        <is>
          <t>RET000586</t>
        </is>
      </c>
      <c r="B589" t="inlineStr">
        <is>
          <t>O003872</t>
        </is>
      </c>
      <c r="C589" s="25" t="n">
        <v>45042</v>
      </c>
      <c r="D589" t="inlineStr">
        <is>
          <t>Fashion</t>
        </is>
      </c>
      <c r="E589" t="inlineStr">
        <is>
          <t>South</t>
        </is>
      </c>
      <c r="F589" t="inlineStr">
        <is>
          <t>Website</t>
        </is>
      </c>
      <c r="G589" t="inlineStr">
        <is>
          <t>Size/Fit Issue</t>
        </is>
      </c>
      <c r="H589" t="n">
        <v>1</v>
      </c>
      <c r="I589" t="n">
        <v>206.1</v>
      </c>
    </row>
    <row r="590">
      <c r="A590" t="inlineStr">
        <is>
          <t>RET000587</t>
        </is>
      </c>
      <c r="B590" t="inlineStr">
        <is>
          <t>O003874</t>
        </is>
      </c>
      <c r="C590" s="25" t="n">
        <v>45042</v>
      </c>
      <c r="D590" t="inlineStr">
        <is>
          <t>Fashion</t>
        </is>
      </c>
      <c r="E590" t="inlineStr">
        <is>
          <t>North</t>
        </is>
      </c>
      <c r="F590" t="inlineStr">
        <is>
          <t>Mobile App</t>
        </is>
      </c>
      <c r="G590" t="inlineStr">
        <is>
          <t>Size/Fit Issue</t>
        </is>
      </c>
      <c r="H590" t="n">
        <v>1</v>
      </c>
      <c r="I590" t="n">
        <v>781.15</v>
      </c>
    </row>
    <row r="591">
      <c r="A591" t="inlineStr">
        <is>
          <t>RET000588</t>
        </is>
      </c>
      <c r="B591" t="inlineStr">
        <is>
          <t>O003876</t>
        </is>
      </c>
      <c r="C591" s="25" t="n">
        <v>45042</v>
      </c>
      <c r="D591" t="inlineStr">
        <is>
          <t>Fashion</t>
        </is>
      </c>
      <c r="E591" t="inlineStr">
        <is>
          <t>North</t>
        </is>
      </c>
      <c r="F591" t="inlineStr">
        <is>
          <t>Website</t>
        </is>
      </c>
      <c r="G591" t="inlineStr">
        <is>
          <t>Not as Described</t>
        </is>
      </c>
      <c r="H591" t="n">
        <v>1</v>
      </c>
      <c r="I591" t="n">
        <v>692.1</v>
      </c>
    </row>
    <row r="592">
      <c r="A592" t="inlineStr">
        <is>
          <t>RET000589</t>
        </is>
      </c>
      <c r="B592" t="inlineStr">
        <is>
          <t>O003888</t>
        </is>
      </c>
      <c r="C592" s="25" t="n">
        <v>45042</v>
      </c>
      <c r="D592" t="inlineStr">
        <is>
          <t>Electronics</t>
        </is>
      </c>
      <c r="E592" t="inlineStr">
        <is>
          <t>West</t>
        </is>
      </c>
      <c r="F592" t="inlineStr">
        <is>
          <t>Website</t>
        </is>
      </c>
      <c r="G592" t="inlineStr">
        <is>
          <t>Defective Product</t>
        </is>
      </c>
      <c r="H592" t="n">
        <v>1</v>
      </c>
      <c r="I592" t="n">
        <v>16217.1</v>
      </c>
    </row>
    <row r="593">
      <c r="A593" t="inlineStr">
        <is>
          <t>RET000590</t>
        </is>
      </c>
      <c r="B593" t="inlineStr">
        <is>
          <t>O003897</t>
        </is>
      </c>
      <c r="C593" s="25" t="n">
        <v>45043</v>
      </c>
      <c r="D593" t="inlineStr">
        <is>
          <t>Fashion</t>
        </is>
      </c>
      <c r="E593" t="inlineStr">
        <is>
          <t>East</t>
        </is>
      </c>
      <c r="F593" t="inlineStr">
        <is>
          <t>Mobile App</t>
        </is>
      </c>
      <c r="G593" t="inlineStr">
        <is>
          <t>Damaged in Transit</t>
        </is>
      </c>
      <c r="H593" t="n">
        <v>1</v>
      </c>
      <c r="I593" t="n">
        <v>2708.1</v>
      </c>
    </row>
    <row r="594">
      <c r="A594" t="inlineStr">
        <is>
          <t>RET000591</t>
        </is>
      </c>
      <c r="B594" t="inlineStr">
        <is>
          <t>O003905</t>
        </is>
      </c>
      <c r="C594" s="25" t="n">
        <v>45043</v>
      </c>
      <c r="D594" t="inlineStr">
        <is>
          <t>Fashion</t>
        </is>
      </c>
      <c r="E594" t="inlineStr">
        <is>
          <t>North</t>
        </is>
      </c>
      <c r="F594" t="inlineStr">
        <is>
          <t>Website</t>
        </is>
      </c>
      <c r="G594" t="inlineStr">
        <is>
          <t>Size/Fit Issue</t>
        </is>
      </c>
      <c r="H594" t="n">
        <v>1</v>
      </c>
      <c r="I594" t="n">
        <v>664.05</v>
      </c>
    </row>
    <row r="595">
      <c r="A595" t="inlineStr">
        <is>
          <t>RET000592</t>
        </is>
      </c>
      <c r="B595" t="inlineStr">
        <is>
          <t>O003911</t>
        </is>
      </c>
      <c r="C595" s="25" t="n">
        <v>45043</v>
      </c>
      <c r="D595" t="inlineStr">
        <is>
          <t>Electronics</t>
        </is>
      </c>
      <c r="E595" t="inlineStr">
        <is>
          <t>East</t>
        </is>
      </c>
      <c r="F595" t="inlineStr">
        <is>
          <t>Mobile App</t>
        </is>
      </c>
      <c r="G595" t="inlineStr">
        <is>
          <t>Damaged in Transit</t>
        </is>
      </c>
      <c r="H595" t="n">
        <v>3</v>
      </c>
      <c r="I595" t="n">
        <v>29979.15</v>
      </c>
    </row>
    <row r="596">
      <c r="A596" t="inlineStr">
        <is>
          <t>RET000593</t>
        </is>
      </c>
      <c r="B596" t="inlineStr">
        <is>
          <t>O003924</t>
        </is>
      </c>
      <c r="C596" s="25" t="n">
        <v>45043</v>
      </c>
      <c r="D596" t="inlineStr">
        <is>
          <t>Grocery</t>
        </is>
      </c>
      <c r="E596" t="inlineStr">
        <is>
          <t>West</t>
        </is>
      </c>
      <c r="F596" t="inlineStr">
        <is>
          <t>Website</t>
        </is>
      </c>
      <c r="G596" t="inlineStr">
        <is>
          <t>Defective Product</t>
        </is>
      </c>
      <c r="H596" t="n">
        <v>2</v>
      </c>
      <c r="I596" t="n">
        <v>739.1</v>
      </c>
    </row>
    <row r="597">
      <c r="A597" t="inlineStr">
        <is>
          <t>RET000594</t>
        </is>
      </c>
      <c r="B597" t="inlineStr">
        <is>
          <t>O003931</t>
        </is>
      </c>
      <c r="C597" s="25" t="n">
        <v>45043</v>
      </c>
      <c r="D597" t="inlineStr">
        <is>
          <t>Beauty</t>
        </is>
      </c>
      <c r="E597" t="inlineStr">
        <is>
          <t>West</t>
        </is>
      </c>
      <c r="F597" t="inlineStr">
        <is>
          <t>Mobile App</t>
        </is>
      </c>
      <c r="G597" t="inlineStr">
        <is>
          <t>Damaged in Transit</t>
        </is>
      </c>
      <c r="H597" t="n">
        <v>1</v>
      </c>
      <c r="I597" t="n">
        <v>930.05</v>
      </c>
    </row>
    <row r="598">
      <c r="A598" t="inlineStr">
        <is>
          <t>RET000595</t>
        </is>
      </c>
      <c r="B598" t="inlineStr">
        <is>
          <t>O003935</t>
        </is>
      </c>
      <c r="C598" s="25" t="n">
        <v>45043</v>
      </c>
      <c r="D598" t="inlineStr">
        <is>
          <t>Fashion</t>
        </is>
      </c>
      <c r="E598" t="inlineStr">
        <is>
          <t>South</t>
        </is>
      </c>
      <c r="F598" t="inlineStr">
        <is>
          <t>Website</t>
        </is>
      </c>
      <c r="G598" t="inlineStr">
        <is>
          <t>Late Delivery</t>
        </is>
      </c>
      <c r="H598" t="n">
        <v>1</v>
      </c>
      <c r="I598" t="n">
        <v>1101.05</v>
      </c>
    </row>
    <row r="599">
      <c r="A599" t="inlineStr">
        <is>
          <t>RET000596</t>
        </is>
      </c>
      <c r="B599" t="inlineStr">
        <is>
          <t>O003936</t>
        </is>
      </c>
      <c r="C599" s="25" t="n">
        <v>45043</v>
      </c>
      <c r="D599" t="inlineStr">
        <is>
          <t>Sports</t>
        </is>
      </c>
      <c r="E599" t="inlineStr">
        <is>
          <t>North</t>
        </is>
      </c>
      <c r="F599" t="inlineStr">
        <is>
          <t>Marketplace</t>
        </is>
      </c>
      <c r="G599" t="inlineStr">
        <is>
          <t>Defective Product</t>
        </is>
      </c>
      <c r="H599" t="n">
        <v>1</v>
      </c>
      <c r="I599" t="n">
        <v>2263.2</v>
      </c>
    </row>
    <row r="600">
      <c r="A600" t="inlineStr">
        <is>
          <t>RET000597</t>
        </is>
      </c>
      <c r="B600" t="inlineStr">
        <is>
          <t>O003937</t>
        </is>
      </c>
      <c r="C600" s="25" t="n">
        <v>45043</v>
      </c>
      <c r="D600" t="inlineStr">
        <is>
          <t>Fashion</t>
        </is>
      </c>
      <c r="E600" t="inlineStr">
        <is>
          <t>South</t>
        </is>
      </c>
      <c r="F600" t="inlineStr">
        <is>
          <t>Retail Store</t>
        </is>
      </c>
      <c r="G600" t="inlineStr">
        <is>
          <t>Size/Fit Issue</t>
        </is>
      </c>
      <c r="H600" t="n">
        <v>1</v>
      </c>
      <c r="I600" t="n">
        <v>1072.55</v>
      </c>
    </row>
    <row r="601">
      <c r="A601" t="inlineStr">
        <is>
          <t>RET000598</t>
        </is>
      </c>
      <c r="B601" t="inlineStr">
        <is>
          <t>O003938</t>
        </is>
      </c>
      <c r="C601" s="25" t="n">
        <v>45043</v>
      </c>
      <c r="D601" t="inlineStr">
        <is>
          <t>Home &amp; Kitchen</t>
        </is>
      </c>
      <c r="E601" t="inlineStr">
        <is>
          <t>North</t>
        </is>
      </c>
      <c r="F601" t="inlineStr">
        <is>
          <t>Marketplace</t>
        </is>
      </c>
      <c r="G601" t="inlineStr">
        <is>
          <t>Changed Mind</t>
        </is>
      </c>
      <c r="H601" t="n">
        <v>1</v>
      </c>
      <c r="I601" t="n">
        <v>4616.05</v>
      </c>
    </row>
    <row r="602">
      <c r="A602" t="inlineStr">
        <is>
          <t>RET000599</t>
        </is>
      </c>
      <c r="B602" t="inlineStr">
        <is>
          <t>O003958</t>
        </is>
      </c>
      <c r="C602" s="25" t="n">
        <v>45044</v>
      </c>
      <c r="D602" t="inlineStr">
        <is>
          <t>Fashion</t>
        </is>
      </c>
      <c r="E602" t="inlineStr">
        <is>
          <t>East</t>
        </is>
      </c>
      <c r="F602" t="inlineStr">
        <is>
          <t>Mobile App</t>
        </is>
      </c>
      <c r="G602" t="inlineStr">
        <is>
          <t>Size/Fit Issue</t>
        </is>
      </c>
      <c r="H602" t="n">
        <v>1</v>
      </c>
      <c r="I602" t="n">
        <v>873.05</v>
      </c>
    </row>
    <row r="603">
      <c r="A603" t="inlineStr">
        <is>
          <t>RET000600</t>
        </is>
      </c>
      <c r="B603" t="inlineStr">
        <is>
          <t>O003963</t>
        </is>
      </c>
      <c r="C603" s="25" t="n">
        <v>45044</v>
      </c>
      <c r="D603" t="inlineStr">
        <is>
          <t>Fashion</t>
        </is>
      </c>
      <c r="E603" t="inlineStr">
        <is>
          <t>West</t>
        </is>
      </c>
      <c r="F603" t="inlineStr">
        <is>
          <t>Mobile App</t>
        </is>
      </c>
      <c r="G603" t="inlineStr">
        <is>
          <t>Late Delivery</t>
        </is>
      </c>
      <c r="H603" t="n">
        <v>1</v>
      </c>
      <c r="I603" t="n">
        <v>781.15</v>
      </c>
    </row>
    <row r="604">
      <c r="A604" t="inlineStr">
        <is>
          <t>RET000601</t>
        </is>
      </c>
      <c r="B604" t="inlineStr">
        <is>
          <t>O003973</t>
        </is>
      </c>
      <c r="C604" s="25" t="n">
        <v>45044</v>
      </c>
      <c r="D604" t="inlineStr">
        <is>
          <t>Beauty</t>
        </is>
      </c>
      <c r="E604" t="inlineStr">
        <is>
          <t>South</t>
        </is>
      </c>
      <c r="F604" t="inlineStr">
        <is>
          <t>Website</t>
        </is>
      </c>
      <c r="G604" t="inlineStr">
        <is>
          <t>Changed Mind</t>
        </is>
      </c>
      <c r="H604" t="n">
        <v>1</v>
      </c>
      <c r="I604" t="n">
        <v>312.55</v>
      </c>
    </row>
    <row r="605">
      <c r="A605" t="inlineStr">
        <is>
          <t>RET000602</t>
        </is>
      </c>
      <c r="B605" t="inlineStr">
        <is>
          <t>O003983</t>
        </is>
      </c>
      <c r="C605" s="25" t="n">
        <v>45045</v>
      </c>
      <c r="D605" t="inlineStr">
        <is>
          <t>Fashion</t>
        </is>
      </c>
      <c r="E605" t="inlineStr">
        <is>
          <t>South</t>
        </is>
      </c>
      <c r="F605" t="inlineStr">
        <is>
          <t>Mobile App</t>
        </is>
      </c>
      <c r="G605" t="inlineStr">
        <is>
          <t>Size/Fit Issue</t>
        </is>
      </c>
      <c r="H605" t="n">
        <v>1</v>
      </c>
      <c r="I605" t="n">
        <v>1466.1</v>
      </c>
    </row>
    <row r="606">
      <c r="A606" t="inlineStr">
        <is>
          <t>RET000603</t>
        </is>
      </c>
      <c r="B606" t="inlineStr">
        <is>
          <t>O003989</t>
        </is>
      </c>
      <c r="C606" s="25" t="n">
        <v>45045</v>
      </c>
      <c r="D606" t="inlineStr">
        <is>
          <t>Fashion</t>
        </is>
      </c>
      <c r="E606" t="inlineStr">
        <is>
          <t>South</t>
        </is>
      </c>
      <c r="F606" t="inlineStr">
        <is>
          <t>Mobile App</t>
        </is>
      </c>
      <c r="G606" t="inlineStr">
        <is>
          <t>Not as Described</t>
        </is>
      </c>
      <c r="H606" t="n">
        <v>1</v>
      </c>
      <c r="I606" t="n">
        <v>3628.05</v>
      </c>
    </row>
    <row r="607">
      <c r="A607" t="inlineStr">
        <is>
          <t>RET000604</t>
        </is>
      </c>
      <c r="B607" t="inlineStr">
        <is>
          <t>O003996</t>
        </is>
      </c>
      <c r="C607" s="25" t="n">
        <v>45045</v>
      </c>
      <c r="D607" t="inlineStr">
        <is>
          <t>Grocery</t>
        </is>
      </c>
      <c r="E607" t="inlineStr">
        <is>
          <t>South</t>
        </is>
      </c>
      <c r="F607" t="inlineStr">
        <is>
          <t>Marketplace</t>
        </is>
      </c>
      <c r="G607" t="inlineStr">
        <is>
          <t>Changed Mind</t>
        </is>
      </c>
      <c r="H607" t="n">
        <v>2</v>
      </c>
      <c r="I607" t="n">
        <v>511.1</v>
      </c>
    </row>
    <row r="608">
      <c r="A608" t="inlineStr">
        <is>
          <t>RET000605</t>
        </is>
      </c>
      <c r="B608" t="inlineStr">
        <is>
          <t>O004010</t>
        </is>
      </c>
      <c r="C608" s="25" t="n">
        <v>45045</v>
      </c>
      <c r="D608" t="inlineStr">
        <is>
          <t>Fashion</t>
        </is>
      </c>
      <c r="E608" t="inlineStr">
        <is>
          <t>East</t>
        </is>
      </c>
      <c r="F608" t="inlineStr">
        <is>
          <t>Retail Store</t>
        </is>
      </c>
      <c r="G608" t="inlineStr">
        <is>
          <t>Damaged in Transit</t>
        </is>
      </c>
      <c r="H608" t="n">
        <v>1</v>
      </c>
      <c r="I608" t="n">
        <v>1209</v>
      </c>
    </row>
    <row r="609">
      <c r="A609" t="inlineStr">
        <is>
          <t>RET000606</t>
        </is>
      </c>
      <c r="B609" t="inlineStr">
        <is>
          <t>O004013</t>
        </is>
      </c>
      <c r="C609" s="25" t="n">
        <v>45046</v>
      </c>
      <c r="D609" t="inlineStr">
        <is>
          <t>Fashion</t>
        </is>
      </c>
      <c r="E609" t="inlineStr">
        <is>
          <t>West</t>
        </is>
      </c>
      <c r="F609" t="inlineStr">
        <is>
          <t>Website</t>
        </is>
      </c>
      <c r="G609" t="inlineStr">
        <is>
          <t>Wrong Item Delivered</t>
        </is>
      </c>
      <c r="H609" t="n">
        <v>1</v>
      </c>
      <c r="I609" t="n">
        <v>1209</v>
      </c>
    </row>
    <row r="610">
      <c r="A610" t="inlineStr">
        <is>
          <t>RET000607</t>
        </is>
      </c>
      <c r="B610" t="inlineStr">
        <is>
          <t>O004018</t>
        </is>
      </c>
      <c r="C610" s="25" t="n">
        <v>45046</v>
      </c>
      <c r="D610" t="inlineStr">
        <is>
          <t>Fashion</t>
        </is>
      </c>
      <c r="E610" t="inlineStr">
        <is>
          <t>West</t>
        </is>
      </c>
      <c r="F610" t="inlineStr">
        <is>
          <t>Marketplace</t>
        </is>
      </c>
      <c r="G610" t="inlineStr">
        <is>
          <t>Size/Fit Issue</t>
        </is>
      </c>
      <c r="H610" t="n">
        <v>1</v>
      </c>
      <c r="I610" t="n">
        <v>584.1</v>
      </c>
    </row>
    <row r="611">
      <c r="A611" t="inlineStr">
        <is>
          <t>RET000608</t>
        </is>
      </c>
      <c r="B611" t="inlineStr">
        <is>
          <t>O004019</t>
        </is>
      </c>
      <c r="C611" s="25" t="n">
        <v>45046</v>
      </c>
      <c r="D611" t="inlineStr">
        <is>
          <t>Beauty</t>
        </is>
      </c>
      <c r="E611" t="inlineStr">
        <is>
          <t>East</t>
        </is>
      </c>
      <c r="F611" t="inlineStr">
        <is>
          <t>Mobile App</t>
        </is>
      </c>
      <c r="G611" t="inlineStr">
        <is>
          <t>Not as Described</t>
        </is>
      </c>
      <c r="H611" t="n">
        <v>1</v>
      </c>
      <c r="I611" t="n">
        <v>654.55</v>
      </c>
    </row>
    <row r="612">
      <c r="A612" t="inlineStr">
        <is>
          <t>RET000609</t>
        </is>
      </c>
      <c r="B612" t="inlineStr">
        <is>
          <t>O004019</t>
        </is>
      </c>
      <c r="C612" s="25" t="n">
        <v>45046</v>
      </c>
      <c r="D612" t="inlineStr">
        <is>
          <t>Fashion</t>
        </is>
      </c>
      <c r="E612" t="inlineStr">
        <is>
          <t>East</t>
        </is>
      </c>
      <c r="F612" t="inlineStr">
        <is>
          <t>Mobile App</t>
        </is>
      </c>
      <c r="G612" t="inlineStr">
        <is>
          <t>Size/Fit Issue</t>
        </is>
      </c>
      <c r="H612" t="n">
        <v>1</v>
      </c>
      <c r="I612" t="n">
        <v>217.55</v>
      </c>
    </row>
    <row r="613">
      <c r="A613" t="inlineStr">
        <is>
          <t>RET000610</t>
        </is>
      </c>
      <c r="B613" t="inlineStr">
        <is>
          <t>O004039</t>
        </is>
      </c>
      <c r="C613" s="25" t="n">
        <v>45046</v>
      </c>
      <c r="D613" t="inlineStr">
        <is>
          <t>Fashion</t>
        </is>
      </c>
      <c r="E613" t="inlineStr">
        <is>
          <t>North</t>
        </is>
      </c>
      <c r="F613" t="inlineStr">
        <is>
          <t>Mobile App</t>
        </is>
      </c>
      <c r="G613" t="inlineStr">
        <is>
          <t>Not as Described</t>
        </is>
      </c>
      <c r="H613" t="n">
        <v>1</v>
      </c>
      <c r="I613" t="n">
        <v>889</v>
      </c>
    </row>
    <row r="614">
      <c r="A614" t="inlineStr">
        <is>
          <t>RET000611</t>
        </is>
      </c>
      <c r="B614" t="inlineStr">
        <is>
          <t>O004047</t>
        </is>
      </c>
      <c r="C614" s="25" t="n">
        <v>45046</v>
      </c>
      <c r="D614" t="inlineStr">
        <is>
          <t>Books</t>
        </is>
      </c>
      <c r="E614" t="inlineStr">
        <is>
          <t>West</t>
        </is>
      </c>
      <c r="F614" t="inlineStr">
        <is>
          <t>Mobile App</t>
        </is>
      </c>
      <c r="G614" t="inlineStr">
        <is>
          <t>Defective Product</t>
        </is>
      </c>
      <c r="H614" t="n">
        <v>1</v>
      </c>
      <c r="I614" t="n">
        <v>638.1</v>
      </c>
    </row>
    <row r="615">
      <c r="A615" t="inlineStr">
        <is>
          <t>RET000612</t>
        </is>
      </c>
      <c r="B615" t="inlineStr">
        <is>
          <t>O004052</t>
        </is>
      </c>
      <c r="C615" s="25" t="n">
        <v>45046</v>
      </c>
      <c r="D615" t="inlineStr">
        <is>
          <t>Fashion</t>
        </is>
      </c>
      <c r="E615" t="inlineStr">
        <is>
          <t>South</t>
        </is>
      </c>
      <c r="F615" t="inlineStr">
        <is>
          <t>Website</t>
        </is>
      </c>
      <c r="G615" t="inlineStr">
        <is>
          <t>Size/Fit Issue</t>
        </is>
      </c>
      <c r="H615" t="n">
        <v>2</v>
      </c>
      <c r="I615" t="n">
        <v>2069.1</v>
      </c>
    </row>
    <row r="616">
      <c r="A616" t="inlineStr">
        <is>
          <t>RET000613</t>
        </is>
      </c>
      <c r="B616" t="inlineStr">
        <is>
          <t>O004054</t>
        </is>
      </c>
      <c r="C616" s="25" t="n">
        <v>45046</v>
      </c>
      <c r="D616" t="inlineStr">
        <is>
          <t>Home &amp; Kitchen</t>
        </is>
      </c>
      <c r="E616" t="inlineStr">
        <is>
          <t>West</t>
        </is>
      </c>
      <c r="F616" t="inlineStr">
        <is>
          <t>Mobile App</t>
        </is>
      </c>
      <c r="G616" t="inlineStr">
        <is>
          <t>Changed Mind</t>
        </is>
      </c>
      <c r="H616" t="n">
        <v>1</v>
      </c>
      <c r="I616" t="n">
        <v>635.55</v>
      </c>
    </row>
    <row r="617">
      <c r="A617" t="inlineStr">
        <is>
          <t>RET000614</t>
        </is>
      </c>
      <c r="B617" t="inlineStr">
        <is>
          <t>O004058</t>
        </is>
      </c>
      <c r="C617" s="25" t="n">
        <v>45046</v>
      </c>
      <c r="D617" t="inlineStr">
        <is>
          <t>Fashion</t>
        </is>
      </c>
      <c r="E617" t="inlineStr">
        <is>
          <t>North</t>
        </is>
      </c>
      <c r="F617" t="inlineStr">
        <is>
          <t>Mobile App</t>
        </is>
      </c>
      <c r="G617" t="inlineStr">
        <is>
          <t>Not as Described</t>
        </is>
      </c>
      <c r="H617" t="n">
        <v>1</v>
      </c>
      <c r="I617" t="n">
        <v>653.65</v>
      </c>
    </row>
    <row r="618">
      <c r="A618" t="inlineStr">
        <is>
          <t>RET000615</t>
        </is>
      </c>
      <c r="B618" t="inlineStr">
        <is>
          <t>O004073</t>
        </is>
      </c>
      <c r="C618" s="25" t="n">
        <v>45047</v>
      </c>
      <c r="D618" t="inlineStr">
        <is>
          <t>Fashion</t>
        </is>
      </c>
      <c r="E618" t="inlineStr">
        <is>
          <t>North</t>
        </is>
      </c>
      <c r="F618" t="inlineStr">
        <is>
          <t>Marketplace</t>
        </is>
      </c>
      <c r="G618" t="inlineStr">
        <is>
          <t>Size/Fit Issue</t>
        </is>
      </c>
      <c r="H618" t="n">
        <v>1</v>
      </c>
      <c r="I618" t="n">
        <v>1072.55</v>
      </c>
    </row>
    <row r="619">
      <c r="A619" t="inlineStr">
        <is>
          <t>RET000616</t>
        </is>
      </c>
      <c r="B619" t="inlineStr">
        <is>
          <t>O004081</t>
        </is>
      </c>
      <c r="C619" s="25" t="n">
        <v>45047</v>
      </c>
      <c r="D619" t="inlineStr">
        <is>
          <t>Fashion</t>
        </is>
      </c>
      <c r="E619" t="inlineStr">
        <is>
          <t>South</t>
        </is>
      </c>
      <c r="F619" t="inlineStr">
        <is>
          <t>Mobile App</t>
        </is>
      </c>
      <c r="G619" t="inlineStr">
        <is>
          <t>Size/Fit Issue</t>
        </is>
      </c>
      <c r="H619" t="n">
        <v>1</v>
      </c>
      <c r="I619" t="n">
        <v>3254.65</v>
      </c>
    </row>
    <row r="620">
      <c r="A620" t="inlineStr">
        <is>
          <t>RET000617</t>
        </is>
      </c>
      <c r="B620" t="inlineStr">
        <is>
          <t>O004086</t>
        </is>
      </c>
      <c r="C620" s="25" t="n">
        <v>45047</v>
      </c>
      <c r="D620" t="inlineStr">
        <is>
          <t>Fashion</t>
        </is>
      </c>
      <c r="E620" t="inlineStr">
        <is>
          <t>East</t>
        </is>
      </c>
      <c r="F620" t="inlineStr">
        <is>
          <t>Marketplace</t>
        </is>
      </c>
      <c r="G620" t="inlineStr">
        <is>
          <t>Size/Fit Issue</t>
        </is>
      </c>
      <c r="H620" t="n">
        <v>1</v>
      </c>
      <c r="I620" t="n">
        <v>1016.1</v>
      </c>
    </row>
    <row r="621">
      <c r="A621" t="inlineStr">
        <is>
          <t>RET000618</t>
        </is>
      </c>
      <c r="B621" t="inlineStr">
        <is>
          <t>O004089</t>
        </is>
      </c>
      <c r="C621" s="25" t="n">
        <v>45047</v>
      </c>
      <c r="D621" t="inlineStr">
        <is>
          <t>Electronics</t>
        </is>
      </c>
      <c r="E621" t="inlineStr">
        <is>
          <t>North</t>
        </is>
      </c>
      <c r="F621" t="inlineStr">
        <is>
          <t>Website</t>
        </is>
      </c>
      <c r="G621" t="inlineStr">
        <is>
          <t>Defective Product</t>
        </is>
      </c>
      <c r="H621" t="n">
        <v>1</v>
      </c>
      <c r="I621" t="n">
        <v>5414.05</v>
      </c>
    </row>
    <row r="622">
      <c r="A622" t="inlineStr">
        <is>
          <t>RET000619</t>
        </is>
      </c>
      <c r="B622" t="inlineStr">
        <is>
          <t>O004097</t>
        </is>
      </c>
      <c r="C622" s="25" t="n">
        <v>45047</v>
      </c>
      <c r="D622" t="inlineStr">
        <is>
          <t>Electronics</t>
        </is>
      </c>
      <c r="E622" t="inlineStr">
        <is>
          <t>North</t>
        </is>
      </c>
      <c r="F622" t="inlineStr">
        <is>
          <t>Website</t>
        </is>
      </c>
      <c r="G622" t="inlineStr">
        <is>
          <t>Defective Product</t>
        </is>
      </c>
      <c r="H622" t="n">
        <v>2</v>
      </c>
      <c r="I622" t="n">
        <v>12766.1</v>
      </c>
    </row>
    <row r="623">
      <c r="A623" t="inlineStr">
        <is>
          <t>RET000620</t>
        </is>
      </c>
      <c r="B623" t="inlineStr">
        <is>
          <t>O004106</t>
        </is>
      </c>
      <c r="C623" s="25" t="n">
        <v>45048</v>
      </c>
      <c r="D623" t="inlineStr">
        <is>
          <t>Fashion</t>
        </is>
      </c>
      <c r="E623" t="inlineStr">
        <is>
          <t>South</t>
        </is>
      </c>
      <c r="F623" t="inlineStr">
        <is>
          <t>Website</t>
        </is>
      </c>
      <c r="G623" t="inlineStr">
        <is>
          <t>Changed Mind</t>
        </is>
      </c>
      <c r="H623" t="n">
        <v>1</v>
      </c>
      <c r="I623" t="n">
        <v>1414.55</v>
      </c>
    </row>
    <row r="624">
      <c r="A624" t="inlineStr">
        <is>
          <t>RET000621</t>
        </is>
      </c>
      <c r="B624" t="inlineStr">
        <is>
          <t>O004114</t>
        </is>
      </c>
      <c r="C624" s="25" t="n">
        <v>45048</v>
      </c>
      <c r="D624" t="inlineStr">
        <is>
          <t>Beauty</t>
        </is>
      </c>
      <c r="E624" t="inlineStr">
        <is>
          <t>West</t>
        </is>
      </c>
      <c r="F624" t="inlineStr">
        <is>
          <t>Mobile App</t>
        </is>
      </c>
      <c r="G624" t="inlineStr">
        <is>
          <t>Changed Mind</t>
        </is>
      </c>
      <c r="H624" t="n">
        <v>1</v>
      </c>
      <c r="I624" t="n">
        <v>901.55</v>
      </c>
    </row>
    <row r="625">
      <c r="A625" t="inlineStr">
        <is>
          <t>RET000622</t>
        </is>
      </c>
      <c r="B625" t="inlineStr">
        <is>
          <t>O004124</t>
        </is>
      </c>
      <c r="C625" s="25" t="n">
        <v>45048</v>
      </c>
      <c r="D625" t="inlineStr">
        <is>
          <t>Beauty</t>
        </is>
      </c>
      <c r="E625" t="inlineStr">
        <is>
          <t>West</t>
        </is>
      </c>
      <c r="F625" t="inlineStr">
        <is>
          <t>Retail Store</t>
        </is>
      </c>
      <c r="G625" t="inlineStr">
        <is>
          <t>Defective Product</t>
        </is>
      </c>
      <c r="H625" t="n">
        <v>1</v>
      </c>
      <c r="I625" t="n">
        <v>319</v>
      </c>
    </row>
    <row r="626">
      <c r="A626" t="inlineStr">
        <is>
          <t>RET000623</t>
        </is>
      </c>
      <c r="B626" t="inlineStr">
        <is>
          <t>O004125</t>
        </is>
      </c>
      <c r="C626" s="25" t="n">
        <v>45048</v>
      </c>
      <c r="D626" t="inlineStr">
        <is>
          <t>Home &amp; Kitchen</t>
        </is>
      </c>
      <c r="E626" t="inlineStr">
        <is>
          <t>South</t>
        </is>
      </c>
      <c r="F626" t="inlineStr">
        <is>
          <t>Website</t>
        </is>
      </c>
      <c r="G626" t="inlineStr">
        <is>
          <t>Wrong Item Delivered</t>
        </is>
      </c>
      <c r="H626" t="n">
        <v>1</v>
      </c>
      <c r="I626" t="n">
        <v>1234.05</v>
      </c>
    </row>
    <row r="627">
      <c r="A627" t="inlineStr">
        <is>
          <t>RET000624</t>
        </is>
      </c>
      <c r="B627" t="inlineStr">
        <is>
          <t>O004135</t>
        </is>
      </c>
      <c r="C627" s="25" t="n">
        <v>45048</v>
      </c>
      <c r="D627" t="inlineStr">
        <is>
          <t>Fashion</t>
        </is>
      </c>
      <c r="E627" t="inlineStr">
        <is>
          <t>South</t>
        </is>
      </c>
      <c r="F627" t="inlineStr">
        <is>
          <t>Mobile App</t>
        </is>
      </c>
      <c r="G627" t="inlineStr">
        <is>
          <t>Damaged in Transit</t>
        </is>
      </c>
      <c r="H627" t="n">
        <v>1</v>
      </c>
      <c r="I627" t="n">
        <v>1148.55</v>
      </c>
    </row>
    <row r="628">
      <c r="A628" t="inlineStr">
        <is>
          <t>RET000625</t>
        </is>
      </c>
      <c r="B628" t="inlineStr">
        <is>
          <t>O004141</t>
        </is>
      </c>
      <c r="C628" s="25" t="n">
        <v>45049</v>
      </c>
      <c r="D628" t="inlineStr">
        <is>
          <t>Home &amp; Kitchen</t>
        </is>
      </c>
      <c r="E628" t="inlineStr">
        <is>
          <t>South</t>
        </is>
      </c>
      <c r="F628" t="inlineStr">
        <is>
          <t>Website</t>
        </is>
      </c>
      <c r="G628" t="inlineStr">
        <is>
          <t>Size/Fit Issue</t>
        </is>
      </c>
      <c r="H628" t="n">
        <v>1</v>
      </c>
      <c r="I628" t="n">
        <v>2119</v>
      </c>
    </row>
    <row r="629">
      <c r="A629" t="inlineStr">
        <is>
          <t>RET000626</t>
        </is>
      </c>
      <c r="B629" t="inlineStr">
        <is>
          <t>O004174</t>
        </is>
      </c>
      <c r="C629" s="25" t="n">
        <v>45050</v>
      </c>
      <c r="D629" t="inlineStr">
        <is>
          <t>Fashion</t>
        </is>
      </c>
      <c r="E629" t="inlineStr">
        <is>
          <t>West</t>
        </is>
      </c>
      <c r="F629" t="inlineStr">
        <is>
          <t>Website</t>
        </is>
      </c>
      <c r="G629" t="inlineStr">
        <is>
          <t>Not as Described</t>
        </is>
      </c>
      <c r="H629" t="n">
        <v>1</v>
      </c>
      <c r="I629" t="n">
        <v>458.15</v>
      </c>
    </row>
    <row r="630">
      <c r="A630" t="inlineStr">
        <is>
          <t>RET000627</t>
        </is>
      </c>
      <c r="B630" t="inlineStr">
        <is>
          <t>O004175</t>
        </is>
      </c>
      <c r="C630" s="25" t="n">
        <v>45050</v>
      </c>
      <c r="D630" t="inlineStr">
        <is>
          <t>Fashion</t>
        </is>
      </c>
      <c r="E630" t="inlineStr">
        <is>
          <t>North</t>
        </is>
      </c>
      <c r="F630" t="inlineStr">
        <is>
          <t>Mobile App</t>
        </is>
      </c>
      <c r="G630" t="inlineStr">
        <is>
          <t>Wrong Item Delivered</t>
        </is>
      </c>
      <c r="H630" t="n">
        <v>1</v>
      </c>
      <c r="I630" t="n">
        <v>1547.55</v>
      </c>
    </row>
    <row r="631">
      <c r="A631" t="inlineStr">
        <is>
          <t>RET000628</t>
        </is>
      </c>
      <c r="B631" t="inlineStr">
        <is>
          <t>O004178</t>
        </is>
      </c>
      <c r="C631" s="25" t="n">
        <v>45050</v>
      </c>
      <c r="D631" t="inlineStr">
        <is>
          <t>Electronics</t>
        </is>
      </c>
      <c r="E631" t="inlineStr">
        <is>
          <t>North</t>
        </is>
      </c>
      <c r="F631" t="inlineStr">
        <is>
          <t>Marketplace</t>
        </is>
      </c>
      <c r="G631" t="inlineStr">
        <is>
          <t>Defective Product</t>
        </is>
      </c>
      <c r="H631" t="n">
        <v>1</v>
      </c>
      <c r="I631" t="n">
        <v>14752.55</v>
      </c>
    </row>
    <row r="632">
      <c r="A632" t="inlineStr">
        <is>
          <t>RET000629</t>
        </is>
      </c>
      <c r="B632" t="inlineStr">
        <is>
          <t>O004179</t>
        </is>
      </c>
      <c r="C632" s="25" t="n">
        <v>45050</v>
      </c>
      <c r="D632" t="inlineStr">
        <is>
          <t>Beauty</t>
        </is>
      </c>
      <c r="E632" t="inlineStr">
        <is>
          <t>West</t>
        </is>
      </c>
      <c r="F632" t="inlineStr">
        <is>
          <t>Marketplace</t>
        </is>
      </c>
      <c r="G632" t="inlineStr">
        <is>
          <t>Wrong Item Delivered</t>
        </is>
      </c>
      <c r="H632" t="n">
        <v>1</v>
      </c>
      <c r="I632" t="n">
        <v>588.05</v>
      </c>
    </row>
    <row r="633">
      <c r="A633" t="inlineStr">
        <is>
          <t>RET000630</t>
        </is>
      </c>
      <c r="B633" t="inlineStr">
        <is>
          <t>O004186</t>
        </is>
      </c>
      <c r="C633" s="25" t="n">
        <v>45050</v>
      </c>
      <c r="D633" t="inlineStr">
        <is>
          <t>Fashion</t>
        </is>
      </c>
      <c r="E633" t="inlineStr">
        <is>
          <t>North</t>
        </is>
      </c>
      <c r="F633" t="inlineStr">
        <is>
          <t>Mobile App</t>
        </is>
      </c>
      <c r="G633" t="inlineStr">
        <is>
          <t>Wrong Item Delivered</t>
        </is>
      </c>
      <c r="H633" t="n">
        <v>1</v>
      </c>
      <c r="I633" t="n">
        <v>730.55</v>
      </c>
    </row>
    <row r="634">
      <c r="A634" t="inlineStr">
        <is>
          <t>RET000631</t>
        </is>
      </c>
      <c r="B634" t="inlineStr">
        <is>
          <t>O004190</t>
        </is>
      </c>
      <c r="C634" s="25" t="n">
        <v>45050</v>
      </c>
      <c r="D634" t="inlineStr">
        <is>
          <t>Sports</t>
        </is>
      </c>
      <c r="E634" t="inlineStr">
        <is>
          <t>Central</t>
        </is>
      </c>
      <c r="F634" t="inlineStr">
        <is>
          <t>Marketplace</t>
        </is>
      </c>
      <c r="G634" t="inlineStr">
        <is>
          <t>Defective Product</t>
        </is>
      </c>
      <c r="H634" t="n">
        <v>1</v>
      </c>
      <c r="I634" t="n">
        <v>2276.1</v>
      </c>
    </row>
    <row r="635">
      <c r="A635" t="inlineStr">
        <is>
          <t>RET000632</t>
        </is>
      </c>
      <c r="B635" t="inlineStr">
        <is>
          <t>O004196</t>
        </is>
      </c>
      <c r="C635" s="25" t="n">
        <v>45050</v>
      </c>
      <c r="D635" t="inlineStr">
        <is>
          <t>Fashion</t>
        </is>
      </c>
      <c r="E635" t="inlineStr">
        <is>
          <t>North</t>
        </is>
      </c>
      <c r="F635" t="inlineStr">
        <is>
          <t>Website</t>
        </is>
      </c>
      <c r="G635" t="inlineStr">
        <is>
          <t>Size/Fit Issue</t>
        </is>
      </c>
      <c r="H635" t="n">
        <v>1</v>
      </c>
      <c r="I635" t="n">
        <v>1224.55</v>
      </c>
    </row>
    <row r="636">
      <c r="A636" t="inlineStr">
        <is>
          <t>RET000633</t>
        </is>
      </c>
      <c r="B636" t="inlineStr">
        <is>
          <t>O004213</t>
        </is>
      </c>
      <c r="C636" s="25" t="n">
        <v>45050</v>
      </c>
      <c r="D636" t="inlineStr">
        <is>
          <t>Fashion</t>
        </is>
      </c>
      <c r="E636" t="inlineStr">
        <is>
          <t>North</t>
        </is>
      </c>
      <c r="F636" t="inlineStr">
        <is>
          <t>Mobile App</t>
        </is>
      </c>
      <c r="G636" t="inlineStr">
        <is>
          <t>Size/Fit Issue</t>
        </is>
      </c>
      <c r="H636" t="n">
        <v>1</v>
      </c>
      <c r="I636" t="n">
        <v>1291.05</v>
      </c>
    </row>
    <row r="637">
      <c r="A637" t="inlineStr">
        <is>
          <t>RET000634</t>
        </is>
      </c>
      <c r="B637" t="inlineStr">
        <is>
          <t>O004223</t>
        </is>
      </c>
      <c r="C637" s="25" t="n">
        <v>45051</v>
      </c>
      <c r="D637" t="inlineStr">
        <is>
          <t>Fashion</t>
        </is>
      </c>
      <c r="E637" t="inlineStr">
        <is>
          <t>North</t>
        </is>
      </c>
      <c r="F637" t="inlineStr">
        <is>
          <t>Marketplace</t>
        </is>
      </c>
      <c r="G637" t="inlineStr">
        <is>
          <t>Size/Fit Issue</t>
        </is>
      </c>
      <c r="H637" t="n">
        <v>1</v>
      </c>
      <c r="I637" t="n">
        <v>925.65</v>
      </c>
    </row>
    <row r="638">
      <c r="A638" t="inlineStr">
        <is>
          <t>RET000635</t>
        </is>
      </c>
      <c r="B638" t="inlineStr">
        <is>
          <t>O004224</t>
        </is>
      </c>
      <c r="C638" s="25" t="n">
        <v>45051</v>
      </c>
      <c r="D638" t="inlineStr">
        <is>
          <t>Fashion</t>
        </is>
      </c>
      <c r="E638" t="inlineStr">
        <is>
          <t>South</t>
        </is>
      </c>
      <c r="F638" t="inlineStr">
        <is>
          <t>Mobile App</t>
        </is>
      </c>
      <c r="G638" t="inlineStr">
        <is>
          <t>Not as Described</t>
        </is>
      </c>
      <c r="H638" t="n">
        <v>1</v>
      </c>
      <c r="I638" t="n">
        <v>1052.1</v>
      </c>
    </row>
    <row r="639">
      <c r="A639" t="inlineStr">
        <is>
          <t>RET000636</t>
        </is>
      </c>
      <c r="B639" t="inlineStr">
        <is>
          <t>O004228</t>
        </is>
      </c>
      <c r="C639" s="25" t="n">
        <v>45051</v>
      </c>
      <c r="D639" t="inlineStr">
        <is>
          <t>Electronics</t>
        </is>
      </c>
      <c r="E639" t="inlineStr">
        <is>
          <t>East</t>
        </is>
      </c>
      <c r="F639" t="inlineStr">
        <is>
          <t>Website</t>
        </is>
      </c>
      <c r="G639" t="inlineStr">
        <is>
          <t>Damaged in Transit</t>
        </is>
      </c>
      <c r="H639" t="n">
        <v>2</v>
      </c>
      <c r="I639" t="n">
        <v>12094.2</v>
      </c>
    </row>
    <row r="640">
      <c r="A640" t="inlineStr">
        <is>
          <t>RET000637</t>
        </is>
      </c>
      <c r="B640" t="inlineStr">
        <is>
          <t>O004231</t>
        </is>
      </c>
      <c r="C640" s="25" t="n">
        <v>45051</v>
      </c>
      <c r="D640" t="inlineStr">
        <is>
          <t>Electronics</t>
        </is>
      </c>
      <c r="E640" t="inlineStr">
        <is>
          <t>Central</t>
        </is>
      </c>
      <c r="F640" t="inlineStr">
        <is>
          <t>Retail Store</t>
        </is>
      </c>
      <c r="G640" t="inlineStr">
        <is>
          <t>Defective Product</t>
        </is>
      </c>
      <c r="H640" t="n">
        <v>1</v>
      </c>
      <c r="I640" t="n">
        <v>22580.55</v>
      </c>
    </row>
    <row r="641">
      <c r="A641" t="inlineStr">
        <is>
          <t>RET000638</t>
        </is>
      </c>
      <c r="B641" t="inlineStr">
        <is>
          <t>O004232</t>
        </is>
      </c>
      <c r="C641" s="25" t="n">
        <v>45051</v>
      </c>
      <c r="D641" t="inlineStr">
        <is>
          <t>Sports</t>
        </is>
      </c>
      <c r="E641" t="inlineStr">
        <is>
          <t>West</t>
        </is>
      </c>
      <c r="F641" t="inlineStr">
        <is>
          <t>Marketplace</t>
        </is>
      </c>
      <c r="G641" t="inlineStr">
        <is>
          <t>Size/Fit Issue</t>
        </is>
      </c>
      <c r="H641" t="n">
        <v>1</v>
      </c>
      <c r="I641" t="n">
        <v>1557.05</v>
      </c>
    </row>
    <row r="642">
      <c r="A642" t="inlineStr">
        <is>
          <t>RET000639</t>
        </is>
      </c>
      <c r="B642" t="inlineStr">
        <is>
          <t>O004235</t>
        </is>
      </c>
      <c r="C642" s="25" t="n">
        <v>45051</v>
      </c>
      <c r="D642" t="inlineStr">
        <is>
          <t>Fashion</t>
        </is>
      </c>
      <c r="E642" t="inlineStr">
        <is>
          <t>South</t>
        </is>
      </c>
      <c r="F642" t="inlineStr">
        <is>
          <t>Mobile App</t>
        </is>
      </c>
      <c r="G642" t="inlineStr">
        <is>
          <t>Not Specified</t>
        </is>
      </c>
      <c r="H642" t="n">
        <v>1</v>
      </c>
      <c r="I642" t="n">
        <v>594.15</v>
      </c>
    </row>
    <row r="643">
      <c r="A643" t="inlineStr">
        <is>
          <t>RET000640</t>
        </is>
      </c>
      <c r="B643" t="inlineStr">
        <is>
          <t>O004246</t>
        </is>
      </c>
      <c r="C643" s="25" t="n">
        <v>45051</v>
      </c>
      <c r="D643" t="inlineStr">
        <is>
          <t>Home &amp; Kitchen</t>
        </is>
      </c>
      <c r="E643" t="inlineStr">
        <is>
          <t>East</t>
        </is>
      </c>
      <c r="F643" t="inlineStr">
        <is>
          <t>Mobile App</t>
        </is>
      </c>
      <c r="G643" t="inlineStr">
        <is>
          <t>Defective Product</t>
        </is>
      </c>
      <c r="H643" t="n">
        <v>1</v>
      </c>
      <c r="I643" t="n">
        <v>1801.15</v>
      </c>
    </row>
    <row r="644">
      <c r="A644" t="inlineStr">
        <is>
          <t>RET000641</t>
        </is>
      </c>
      <c r="B644" t="inlineStr">
        <is>
          <t>O004257</t>
        </is>
      </c>
      <c r="C644" s="25" t="n">
        <v>45052</v>
      </c>
      <c r="D644" t="inlineStr">
        <is>
          <t>Electronics</t>
        </is>
      </c>
      <c r="E644" t="inlineStr">
        <is>
          <t>North</t>
        </is>
      </c>
      <c r="F644" t="inlineStr">
        <is>
          <t>Mobile App</t>
        </is>
      </c>
      <c r="G644" t="inlineStr">
        <is>
          <t>Not as Described</t>
        </is>
      </c>
      <c r="H644" t="n">
        <v>1</v>
      </c>
      <c r="I644" t="n">
        <v>23112.55</v>
      </c>
    </row>
    <row r="645">
      <c r="A645" t="inlineStr">
        <is>
          <t>RET000642</t>
        </is>
      </c>
      <c r="B645" t="inlineStr">
        <is>
          <t>O004263</t>
        </is>
      </c>
      <c r="C645" s="25" t="n">
        <v>45052</v>
      </c>
      <c r="D645" t="inlineStr">
        <is>
          <t>Fashion</t>
        </is>
      </c>
      <c r="E645" t="inlineStr">
        <is>
          <t>West</t>
        </is>
      </c>
      <c r="F645" t="inlineStr">
        <is>
          <t>Mobile App</t>
        </is>
      </c>
      <c r="G645" t="inlineStr">
        <is>
          <t>Not as Described</t>
        </is>
      </c>
      <c r="H645" t="n">
        <v>1</v>
      </c>
      <c r="I645" t="n">
        <v>926.1</v>
      </c>
    </row>
    <row r="646">
      <c r="A646" t="inlineStr">
        <is>
          <t>RET000643</t>
        </is>
      </c>
      <c r="B646" t="inlineStr">
        <is>
          <t>O004264</t>
        </is>
      </c>
      <c r="C646" s="25" t="n">
        <v>45052</v>
      </c>
      <c r="D646" t="inlineStr">
        <is>
          <t>Grocery</t>
        </is>
      </c>
      <c r="E646" t="inlineStr">
        <is>
          <t>South</t>
        </is>
      </c>
      <c r="F646" t="inlineStr">
        <is>
          <t>Website</t>
        </is>
      </c>
      <c r="G646" t="inlineStr">
        <is>
          <t>Not as Described</t>
        </is>
      </c>
      <c r="H646" t="n">
        <v>3</v>
      </c>
      <c r="I646" t="n">
        <v>1393.65</v>
      </c>
    </row>
    <row r="647">
      <c r="A647" t="inlineStr">
        <is>
          <t>RET000644</t>
        </is>
      </c>
      <c r="B647" t="inlineStr">
        <is>
          <t>O004267</t>
        </is>
      </c>
      <c r="C647" s="25" t="n">
        <v>45052</v>
      </c>
      <c r="D647" t="inlineStr">
        <is>
          <t>Home &amp; Kitchen</t>
        </is>
      </c>
      <c r="E647" t="inlineStr">
        <is>
          <t>West</t>
        </is>
      </c>
      <c r="F647" t="inlineStr">
        <is>
          <t>Retail Store</t>
        </is>
      </c>
      <c r="G647" t="inlineStr">
        <is>
          <t>Size/Fit Issue</t>
        </is>
      </c>
      <c r="H647" t="n">
        <v>1</v>
      </c>
      <c r="I647" t="n">
        <v>1691.1</v>
      </c>
    </row>
    <row r="648">
      <c r="A648" t="inlineStr">
        <is>
          <t>RET000645</t>
        </is>
      </c>
      <c r="B648" t="inlineStr">
        <is>
          <t>O004270</t>
        </is>
      </c>
      <c r="C648" s="25" t="n">
        <v>45052</v>
      </c>
      <c r="D648" t="inlineStr">
        <is>
          <t>Fashion</t>
        </is>
      </c>
      <c r="E648" t="inlineStr">
        <is>
          <t>East</t>
        </is>
      </c>
      <c r="F648" t="inlineStr">
        <is>
          <t>Mobile App</t>
        </is>
      </c>
      <c r="G648" t="inlineStr">
        <is>
          <t>Size/Fit Issue</t>
        </is>
      </c>
      <c r="H648" t="n">
        <v>1</v>
      </c>
      <c r="I648" t="n">
        <v>925.65</v>
      </c>
    </row>
    <row r="649">
      <c r="A649" t="inlineStr">
        <is>
          <t>RET000646</t>
        </is>
      </c>
      <c r="B649" t="inlineStr">
        <is>
          <t>O004274</t>
        </is>
      </c>
      <c r="C649" s="25" t="n">
        <v>45052</v>
      </c>
      <c r="D649" t="inlineStr">
        <is>
          <t>Fashion</t>
        </is>
      </c>
      <c r="E649" t="inlineStr">
        <is>
          <t>East</t>
        </is>
      </c>
      <c r="F649" t="inlineStr">
        <is>
          <t>Website</t>
        </is>
      </c>
      <c r="G649" t="inlineStr">
        <is>
          <t>Size/Fit Issue</t>
        </is>
      </c>
      <c r="H649" t="n">
        <v>1</v>
      </c>
      <c r="I649" t="n">
        <v>1059</v>
      </c>
    </row>
    <row r="650">
      <c r="A650" t="inlineStr">
        <is>
          <t>RET000647</t>
        </is>
      </c>
      <c r="B650" t="inlineStr">
        <is>
          <t>O004275</t>
        </is>
      </c>
      <c r="C650" s="25" t="n">
        <v>45052</v>
      </c>
      <c r="D650" t="inlineStr">
        <is>
          <t>Fashion</t>
        </is>
      </c>
      <c r="E650" t="inlineStr">
        <is>
          <t>East</t>
        </is>
      </c>
      <c r="F650" t="inlineStr">
        <is>
          <t>Mobile App</t>
        </is>
      </c>
      <c r="G650" t="inlineStr">
        <is>
          <t>Defective Product</t>
        </is>
      </c>
      <c r="H650" t="n">
        <v>1</v>
      </c>
      <c r="I650" t="n">
        <v>463.2</v>
      </c>
    </row>
    <row r="651">
      <c r="A651" t="inlineStr">
        <is>
          <t>RET000648</t>
        </is>
      </c>
      <c r="B651" t="inlineStr">
        <is>
          <t>O004277</t>
        </is>
      </c>
      <c r="C651" s="25" t="n">
        <v>45052</v>
      </c>
      <c r="D651" t="inlineStr">
        <is>
          <t>Fashion</t>
        </is>
      </c>
      <c r="E651" t="inlineStr">
        <is>
          <t>East</t>
        </is>
      </c>
      <c r="F651" t="inlineStr">
        <is>
          <t>Marketplace</t>
        </is>
      </c>
      <c r="G651" t="inlineStr">
        <is>
          <t>Late Delivery</t>
        </is>
      </c>
      <c r="H651" t="n">
        <v>1</v>
      </c>
      <c r="I651" t="n">
        <v>953.1</v>
      </c>
    </row>
    <row r="652">
      <c r="A652" t="inlineStr">
        <is>
          <t>RET000649</t>
        </is>
      </c>
      <c r="B652" t="inlineStr">
        <is>
          <t>O004285</t>
        </is>
      </c>
      <c r="C652" s="25" t="n">
        <v>45052</v>
      </c>
      <c r="D652" t="inlineStr">
        <is>
          <t>Home &amp; Kitchen</t>
        </is>
      </c>
      <c r="E652" t="inlineStr">
        <is>
          <t>North</t>
        </is>
      </c>
      <c r="F652" t="inlineStr">
        <is>
          <t>Marketplace</t>
        </is>
      </c>
      <c r="G652" t="inlineStr">
        <is>
          <t>Defective Product</t>
        </is>
      </c>
      <c r="H652" t="n">
        <v>1</v>
      </c>
      <c r="I652" t="n">
        <v>4426.05</v>
      </c>
    </row>
    <row r="653">
      <c r="A653" t="inlineStr">
        <is>
          <t>RET000650</t>
        </is>
      </c>
      <c r="B653" t="inlineStr">
        <is>
          <t>O004286</t>
        </is>
      </c>
      <c r="C653" s="25" t="n">
        <v>45052</v>
      </c>
      <c r="D653" t="inlineStr">
        <is>
          <t>Fashion</t>
        </is>
      </c>
      <c r="E653" t="inlineStr">
        <is>
          <t>East</t>
        </is>
      </c>
      <c r="F653" t="inlineStr">
        <is>
          <t>Mobile App</t>
        </is>
      </c>
      <c r="G653" t="inlineStr">
        <is>
          <t>Changed Mind</t>
        </is>
      </c>
      <c r="H653" t="n">
        <v>1</v>
      </c>
      <c r="I653" t="n">
        <v>649</v>
      </c>
    </row>
    <row r="654">
      <c r="A654" t="inlineStr">
        <is>
          <t>RET000651</t>
        </is>
      </c>
      <c r="B654" t="inlineStr">
        <is>
          <t>O004293</t>
        </is>
      </c>
      <c r="C654" s="25" t="n">
        <v>45052</v>
      </c>
      <c r="D654" t="inlineStr">
        <is>
          <t>Fashion</t>
        </is>
      </c>
      <c r="E654" t="inlineStr">
        <is>
          <t>East</t>
        </is>
      </c>
      <c r="F654" t="inlineStr">
        <is>
          <t>Website</t>
        </is>
      </c>
      <c r="G654" t="inlineStr">
        <is>
          <t>Size/Fit Issue</t>
        </is>
      </c>
      <c r="H654" t="n">
        <v>1</v>
      </c>
      <c r="I654" t="n">
        <v>863.1</v>
      </c>
    </row>
    <row r="655">
      <c r="A655" t="inlineStr">
        <is>
          <t>RET000652</t>
        </is>
      </c>
      <c r="B655" t="inlineStr">
        <is>
          <t>O004293</t>
        </is>
      </c>
      <c r="C655" s="25" t="n">
        <v>45052</v>
      </c>
      <c r="D655" t="inlineStr">
        <is>
          <t>Books</t>
        </is>
      </c>
      <c r="E655" t="inlineStr">
        <is>
          <t>East</t>
        </is>
      </c>
      <c r="F655" t="inlineStr">
        <is>
          <t>Website</t>
        </is>
      </c>
      <c r="G655" t="inlineStr">
        <is>
          <t>Changed Mind</t>
        </is>
      </c>
      <c r="H655" t="n">
        <v>1</v>
      </c>
      <c r="I655" t="n">
        <v>199</v>
      </c>
    </row>
    <row r="656">
      <c r="A656" t="inlineStr">
        <is>
          <t>RET000653</t>
        </is>
      </c>
      <c r="B656" t="inlineStr">
        <is>
          <t>O004299</t>
        </is>
      </c>
      <c r="C656" s="25" t="n">
        <v>45052</v>
      </c>
      <c r="D656" t="inlineStr">
        <is>
          <t>Fashion</t>
        </is>
      </c>
      <c r="E656" t="inlineStr">
        <is>
          <t>North</t>
        </is>
      </c>
      <c r="F656" t="inlineStr">
        <is>
          <t>Website</t>
        </is>
      </c>
      <c r="G656" t="inlineStr">
        <is>
          <t>Damaged in Transit</t>
        </is>
      </c>
      <c r="H656" t="n">
        <v>1</v>
      </c>
      <c r="I656" t="n">
        <v>638.1</v>
      </c>
    </row>
    <row r="657">
      <c r="A657" t="inlineStr">
        <is>
          <t>RET000654</t>
        </is>
      </c>
      <c r="B657" t="inlineStr">
        <is>
          <t>O004323</t>
        </is>
      </c>
      <c r="C657" s="25" t="n">
        <v>45053</v>
      </c>
      <c r="D657" t="inlineStr">
        <is>
          <t>Electronics</t>
        </is>
      </c>
      <c r="E657" t="inlineStr">
        <is>
          <t>South</t>
        </is>
      </c>
      <c r="F657" t="inlineStr">
        <is>
          <t>Website</t>
        </is>
      </c>
      <c r="G657" t="inlineStr">
        <is>
          <t>Not as Described</t>
        </is>
      </c>
      <c r="H657" t="n">
        <v>1</v>
      </c>
      <c r="I657" t="n">
        <v>17864.1</v>
      </c>
    </row>
    <row r="658">
      <c r="A658" t="inlineStr">
        <is>
          <t>RET000655</t>
        </is>
      </c>
      <c r="B658" t="inlineStr">
        <is>
          <t>O004334</t>
        </is>
      </c>
      <c r="C658" s="25" t="n">
        <v>45053</v>
      </c>
      <c r="D658" t="inlineStr">
        <is>
          <t>Fashion</t>
        </is>
      </c>
      <c r="E658" t="inlineStr">
        <is>
          <t>Central</t>
        </is>
      </c>
      <c r="F658" t="inlineStr">
        <is>
          <t>Website</t>
        </is>
      </c>
      <c r="G658" t="inlineStr">
        <is>
          <t>Changed Mind</t>
        </is>
      </c>
      <c r="H658" t="n">
        <v>1</v>
      </c>
      <c r="I658" t="n">
        <v>873.05</v>
      </c>
    </row>
    <row r="659">
      <c r="A659" t="inlineStr">
        <is>
          <t>RET000656</t>
        </is>
      </c>
      <c r="B659" t="inlineStr">
        <is>
          <t>O004343</t>
        </is>
      </c>
      <c r="C659" s="25" t="n">
        <v>45053</v>
      </c>
      <c r="D659" t="inlineStr">
        <is>
          <t>Beauty</t>
        </is>
      </c>
      <c r="E659" t="inlineStr">
        <is>
          <t>South</t>
        </is>
      </c>
      <c r="F659" t="inlineStr">
        <is>
          <t>Mobile App</t>
        </is>
      </c>
      <c r="G659" t="inlineStr">
        <is>
          <t>Defective Product</t>
        </is>
      </c>
      <c r="H659" t="n">
        <v>1</v>
      </c>
      <c r="I659" t="n">
        <v>485.1</v>
      </c>
    </row>
    <row r="660">
      <c r="A660" t="inlineStr">
        <is>
          <t>RET000657</t>
        </is>
      </c>
      <c r="B660" t="inlineStr">
        <is>
          <t>O004345</t>
        </is>
      </c>
      <c r="C660" s="25" t="n">
        <v>45053</v>
      </c>
      <c r="D660" t="inlineStr">
        <is>
          <t>Home &amp; Kitchen</t>
        </is>
      </c>
      <c r="E660" t="inlineStr">
        <is>
          <t>South</t>
        </is>
      </c>
      <c r="F660" t="inlineStr">
        <is>
          <t>Retail Store</t>
        </is>
      </c>
      <c r="G660" t="inlineStr">
        <is>
          <t>Not as Described</t>
        </is>
      </c>
      <c r="H660" t="n">
        <v>1</v>
      </c>
      <c r="I660" t="n">
        <v>1104.15</v>
      </c>
    </row>
    <row r="661">
      <c r="A661" t="inlineStr">
        <is>
          <t>RET000658</t>
        </is>
      </c>
      <c r="B661" t="inlineStr">
        <is>
          <t>O004366</t>
        </is>
      </c>
      <c r="C661" s="25" t="n">
        <v>45054</v>
      </c>
      <c r="D661" t="inlineStr">
        <is>
          <t>Beauty</t>
        </is>
      </c>
      <c r="E661" t="inlineStr">
        <is>
          <t>East</t>
        </is>
      </c>
      <c r="F661" t="inlineStr">
        <is>
          <t>Retail Store</t>
        </is>
      </c>
      <c r="G661" t="inlineStr">
        <is>
          <t>Damaged in Transit</t>
        </is>
      </c>
      <c r="H661" t="n">
        <v>1</v>
      </c>
      <c r="I661" t="n">
        <v>132.05</v>
      </c>
    </row>
    <row r="662">
      <c r="A662" t="inlineStr">
        <is>
          <t>RET000659</t>
        </is>
      </c>
      <c r="B662" t="inlineStr">
        <is>
          <t>O004368</t>
        </is>
      </c>
      <c r="C662" s="25" t="n">
        <v>45054</v>
      </c>
      <c r="D662" t="inlineStr">
        <is>
          <t>Fashion</t>
        </is>
      </c>
      <c r="E662" t="inlineStr">
        <is>
          <t>North</t>
        </is>
      </c>
      <c r="F662" t="inlineStr">
        <is>
          <t>Website</t>
        </is>
      </c>
      <c r="G662" t="inlineStr">
        <is>
          <t>Wrong Item Delivered</t>
        </is>
      </c>
      <c r="H662" t="n">
        <v>1</v>
      </c>
      <c r="I662" t="n">
        <v>1209</v>
      </c>
    </row>
    <row r="663">
      <c r="A663" t="inlineStr">
        <is>
          <t>RET000660</t>
        </is>
      </c>
      <c r="B663" t="inlineStr">
        <is>
          <t>O004379</t>
        </is>
      </c>
      <c r="C663" s="25" t="n">
        <v>45054</v>
      </c>
      <c r="D663" t="inlineStr">
        <is>
          <t>Fashion</t>
        </is>
      </c>
      <c r="E663" t="inlineStr">
        <is>
          <t>North</t>
        </is>
      </c>
      <c r="F663" t="inlineStr">
        <is>
          <t>Website</t>
        </is>
      </c>
      <c r="G663" t="inlineStr">
        <is>
          <t>Size/Fit Issue</t>
        </is>
      </c>
      <c r="H663" t="n">
        <v>1</v>
      </c>
      <c r="I663" t="n">
        <v>827.1</v>
      </c>
    </row>
    <row r="664">
      <c r="A664" t="inlineStr">
        <is>
          <t>RET000661</t>
        </is>
      </c>
      <c r="B664" t="inlineStr">
        <is>
          <t>O004386</t>
        </is>
      </c>
      <c r="C664" s="25" t="n">
        <v>45055</v>
      </c>
      <c r="D664" t="inlineStr">
        <is>
          <t>Fashion</t>
        </is>
      </c>
      <c r="E664" t="inlineStr">
        <is>
          <t>East</t>
        </is>
      </c>
      <c r="F664" t="inlineStr">
        <is>
          <t>Website</t>
        </is>
      </c>
      <c r="G664" t="inlineStr">
        <is>
          <t>Damaged in Transit</t>
        </is>
      </c>
      <c r="H664" t="n">
        <v>1</v>
      </c>
      <c r="I664" t="n">
        <v>977.55</v>
      </c>
    </row>
    <row r="665">
      <c r="A665" t="inlineStr">
        <is>
          <t>RET000662</t>
        </is>
      </c>
      <c r="B665" t="inlineStr">
        <is>
          <t>O004396</t>
        </is>
      </c>
      <c r="C665" s="25" t="n">
        <v>45055</v>
      </c>
      <c r="D665" t="inlineStr">
        <is>
          <t>Fashion</t>
        </is>
      </c>
      <c r="E665" t="inlineStr">
        <is>
          <t>North</t>
        </is>
      </c>
      <c r="F665" t="inlineStr">
        <is>
          <t>Website</t>
        </is>
      </c>
      <c r="G665" t="inlineStr">
        <is>
          <t>Size/Fit Issue</t>
        </is>
      </c>
      <c r="H665" t="n">
        <v>1</v>
      </c>
      <c r="I665" t="n">
        <v>1547.55</v>
      </c>
    </row>
    <row r="666">
      <c r="A666" t="inlineStr">
        <is>
          <t>RET000663</t>
        </is>
      </c>
      <c r="B666" t="inlineStr">
        <is>
          <t>O004400</t>
        </is>
      </c>
      <c r="C666" s="25" t="n">
        <v>45055</v>
      </c>
      <c r="D666" t="inlineStr">
        <is>
          <t>Fashion</t>
        </is>
      </c>
      <c r="E666" t="inlineStr">
        <is>
          <t>North</t>
        </is>
      </c>
      <c r="F666" t="inlineStr">
        <is>
          <t>Marketplace</t>
        </is>
      </c>
      <c r="G666" t="inlineStr">
        <is>
          <t>Not as Described</t>
        </is>
      </c>
      <c r="H666" t="n">
        <v>1</v>
      </c>
      <c r="I666" t="n">
        <v>710.1</v>
      </c>
    </row>
    <row r="667">
      <c r="A667" t="inlineStr">
        <is>
          <t>RET000664</t>
        </is>
      </c>
      <c r="B667" t="inlineStr">
        <is>
          <t>O004404</t>
        </is>
      </c>
      <c r="C667" s="25" t="n">
        <v>45055</v>
      </c>
      <c r="D667" t="inlineStr">
        <is>
          <t>Fashion</t>
        </is>
      </c>
      <c r="E667" t="inlineStr">
        <is>
          <t>North</t>
        </is>
      </c>
      <c r="F667" t="inlineStr">
        <is>
          <t>Mobile App</t>
        </is>
      </c>
      <c r="G667" t="inlineStr">
        <is>
          <t>Defective Product</t>
        </is>
      </c>
      <c r="H667" t="n">
        <v>2</v>
      </c>
      <c r="I667" t="n">
        <v>7275.1</v>
      </c>
    </row>
    <row r="668">
      <c r="A668" t="inlineStr">
        <is>
          <t>RET000665</t>
        </is>
      </c>
      <c r="B668" t="inlineStr">
        <is>
          <t>O004414</t>
        </is>
      </c>
      <c r="C668" s="25" t="n">
        <v>45055</v>
      </c>
      <c r="D668" t="inlineStr">
        <is>
          <t>Sports</t>
        </is>
      </c>
      <c r="E668" t="inlineStr">
        <is>
          <t>South</t>
        </is>
      </c>
      <c r="F668" t="inlineStr">
        <is>
          <t>Website</t>
        </is>
      </c>
      <c r="G668" t="inlineStr">
        <is>
          <t>Defective Product</t>
        </is>
      </c>
      <c r="H668" t="n">
        <v>1</v>
      </c>
      <c r="I668" t="n">
        <v>4919</v>
      </c>
    </row>
    <row r="669">
      <c r="A669" t="inlineStr">
        <is>
          <t>RET000666</t>
        </is>
      </c>
      <c r="B669" t="inlineStr">
        <is>
          <t>O004415</t>
        </is>
      </c>
      <c r="C669" s="25" t="n">
        <v>45055</v>
      </c>
      <c r="D669" t="inlineStr">
        <is>
          <t>Grocery</t>
        </is>
      </c>
      <c r="E669" t="inlineStr">
        <is>
          <t>South</t>
        </is>
      </c>
      <c r="F669" t="inlineStr">
        <is>
          <t>Marketplace</t>
        </is>
      </c>
      <c r="G669" t="inlineStr">
        <is>
          <t>Not as Described</t>
        </is>
      </c>
      <c r="H669" t="n">
        <v>3</v>
      </c>
      <c r="I669" t="n">
        <v>888.3</v>
      </c>
    </row>
    <row r="670">
      <c r="A670" t="inlineStr">
        <is>
          <t>RET000667</t>
        </is>
      </c>
      <c r="B670" t="inlineStr">
        <is>
          <t>O004423</t>
        </is>
      </c>
      <c r="C670" s="25" t="n">
        <v>45056</v>
      </c>
      <c r="D670" t="inlineStr">
        <is>
          <t>Home &amp; Kitchen</t>
        </is>
      </c>
      <c r="E670" t="inlineStr">
        <is>
          <t>East</t>
        </is>
      </c>
      <c r="F670" t="inlineStr">
        <is>
          <t>Website</t>
        </is>
      </c>
      <c r="G670" t="inlineStr">
        <is>
          <t>Damaged in Transit</t>
        </is>
      </c>
      <c r="H670" t="n">
        <v>1</v>
      </c>
      <c r="I670" t="n">
        <v>1052.1</v>
      </c>
    </row>
    <row r="671">
      <c r="A671" t="inlineStr">
        <is>
          <t>RET000668</t>
        </is>
      </c>
      <c r="B671" t="inlineStr">
        <is>
          <t>O004446</t>
        </is>
      </c>
      <c r="C671" s="25" t="n">
        <v>45056</v>
      </c>
      <c r="D671" t="inlineStr">
        <is>
          <t>Sports</t>
        </is>
      </c>
      <c r="E671" t="inlineStr">
        <is>
          <t>South</t>
        </is>
      </c>
      <c r="F671" t="inlineStr">
        <is>
          <t>Website</t>
        </is>
      </c>
      <c r="G671" t="inlineStr">
        <is>
          <t>Damaged in Transit</t>
        </is>
      </c>
      <c r="H671" t="n">
        <v>1</v>
      </c>
      <c r="I671" t="n">
        <v>692.55</v>
      </c>
    </row>
    <row r="672">
      <c r="A672" t="inlineStr">
        <is>
          <t>RET000669</t>
        </is>
      </c>
      <c r="B672" t="inlineStr">
        <is>
          <t>O004449</t>
        </is>
      </c>
      <c r="C672" s="25" t="n">
        <v>45056</v>
      </c>
      <c r="D672" t="inlineStr">
        <is>
          <t>Electronics</t>
        </is>
      </c>
      <c r="E672" t="inlineStr">
        <is>
          <t>South</t>
        </is>
      </c>
      <c r="F672" t="inlineStr">
        <is>
          <t>Mobile App</t>
        </is>
      </c>
      <c r="G672" t="inlineStr">
        <is>
          <t>Changed Mind</t>
        </is>
      </c>
      <c r="H672" t="n">
        <v>1</v>
      </c>
      <c r="I672" t="n">
        <v>4559.2</v>
      </c>
    </row>
    <row r="673">
      <c r="A673" t="inlineStr">
        <is>
          <t>RET000670</t>
        </is>
      </c>
      <c r="B673" t="inlineStr">
        <is>
          <t>O004453</t>
        </is>
      </c>
      <c r="C673" s="25" t="n">
        <v>45057</v>
      </c>
      <c r="D673" t="inlineStr">
        <is>
          <t>Fashion</t>
        </is>
      </c>
      <c r="E673" t="inlineStr">
        <is>
          <t>South</t>
        </is>
      </c>
      <c r="F673" t="inlineStr">
        <is>
          <t>Website</t>
        </is>
      </c>
      <c r="G673" t="inlineStr">
        <is>
          <t>Not as Described</t>
        </is>
      </c>
      <c r="H673" t="n">
        <v>2</v>
      </c>
      <c r="I673" t="n">
        <v>2145.1</v>
      </c>
    </row>
    <row r="674">
      <c r="A674" t="inlineStr">
        <is>
          <t>RET000671</t>
        </is>
      </c>
      <c r="B674" t="inlineStr">
        <is>
          <t>O004458</t>
        </is>
      </c>
      <c r="C674" s="25" t="n">
        <v>45057</v>
      </c>
      <c r="D674" t="inlineStr">
        <is>
          <t>Beauty</t>
        </is>
      </c>
      <c r="E674" t="inlineStr">
        <is>
          <t>South</t>
        </is>
      </c>
      <c r="F674" t="inlineStr">
        <is>
          <t>Marketplace</t>
        </is>
      </c>
      <c r="G674" t="inlineStr">
        <is>
          <t>Not as Described</t>
        </is>
      </c>
      <c r="H674" t="n">
        <v>1</v>
      </c>
      <c r="I674" t="n">
        <v>557.1</v>
      </c>
    </row>
    <row r="675">
      <c r="A675" t="inlineStr">
        <is>
          <t>RET000672</t>
        </is>
      </c>
      <c r="B675" t="inlineStr">
        <is>
          <t>O004464</t>
        </is>
      </c>
      <c r="C675" s="25" t="n">
        <v>45057</v>
      </c>
      <c r="D675" t="inlineStr">
        <is>
          <t>Fashion</t>
        </is>
      </c>
      <c r="E675" t="inlineStr">
        <is>
          <t>North</t>
        </is>
      </c>
      <c r="F675" t="inlineStr">
        <is>
          <t>Website</t>
        </is>
      </c>
      <c r="G675" t="inlineStr">
        <is>
          <t>Defective Product</t>
        </is>
      </c>
      <c r="H675" t="n">
        <v>1</v>
      </c>
      <c r="I675" t="n">
        <v>3267.05</v>
      </c>
    </row>
    <row r="676">
      <c r="A676" t="inlineStr">
        <is>
          <t>RET000673</t>
        </is>
      </c>
      <c r="B676" t="inlineStr">
        <is>
          <t>O004477</t>
        </is>
      </c>
      <c r="C676" s="25" t="n">
        <v>45057</v>
      </c>
      <c r="D676" t="inlineStr">
        <is>
          <t>Home &amp; Kitchen</t>
        </is>
      </c>
      <c r="E676" t="inlineStr">
        <is>
          <t>Central</t>
        </is>
      </c>
      <c r="F676" t="inlineStr">
        <is>
          <t>Marketplace</t>
        </is>
      </c>
      <c r="G676" t="inlineStr">
        <is>
          <t>Changed Mind</t>
        </is>
      </c>
      <c r="H676" t="n">
        <v>1</v>
      </c>
      <c r="I676" t="n">
        <v>1733.15</v>
      </c>
    </row>
    <row r="677">
      <c r="A677" t="inlineStr">
        <is>
          <t>RET000674</t>
        </is>
      </c>
      <c r="B677" t="inlineStr">
        <is>
          <t>O004478</t>
        </is>
      </c>
      <c r="C677" s="25" t="n">
        <v>45057</v>
      </c>
      <c r="D677" t="inlineStr">
        <is>
          <t>Fashion</t>
        </is>
      </c>
      <c r="E677" t="inlineStr">
        <is>
          <t>North</t>
        </is>
      </c>
      <c r="F677" t="inlineStr">
        <is>
          <t>Mobile App</t>
        </is>
      </c>
      <c r="G677" t="inlineStr">
        <is>
          <t>Changed Mind</t>
        </is>
      </c>
      <c r="H677" t="n">
        <v>1</v>
      </c>
      <c r="I677" t="n">
        <v>1566.55</v>
      </c>
    </row>
    <row r="678">
      <c r="A678" t="inlineStr">
        <is>
          <t>RET000675</t>
        </is>
      </c>
      <c r="B678" t="inlineStr">
        <is>
          <t>O004479</t>
        </is>
      </c>
      <c r="C678" s="25" t="n">
        <v>45057</v>
      </c>
      <c r="D678" t="inlineStr">
        <is>
          <t>Fashion</t>
        </is>
      </c>
      <c r="E678" t="inlineStr">
        <is>
          <t>South</t>
        </is>
      </c>
      <c r="F678" t="inlineStr">
        <is>
          <t>Mobile App</t>
        </is>
      </c>
      <c r="G678" t="inlineStr">
        <is>
          <t>Changed Mind</t>
        </is>
      </c>
      <c r="H678" t="n">
        <v>1</v>
      </c>
      <c r="I678" t="n">
        <v>3446.1</v>
      </c>
    </row>
    <row r="679">
      <c r="A679" t="inlineStr">
        <is>
          <t>RET000676</t>
        </is>
      </c>
      <c r="B679" t="inlineStr">
        <is>
          <t>O004485</t>
        </is>
      </c>
      <c r="C679" s="25" t="n">
        <v>45057</v>
      </c>
      <c r="D679" t="inlineStr">
        <is>
          <t>Fashion</t>
        </is>
      </c>
      <c r="E679" t="inlineStr">
        <is>
          <t>South</t>
        </is>
      </c>
      <c r="F679" t="inlineStr">
        <is>
          <t>Website</t>
        </is>
      </c>
      <c r="G679" t="inlineStr">
        <is>
          <t>Size/Fit Issue</t>
        </is>
      </c>
      <c r="H679" t="n">
        <v>1</v>
      </c>
      <c r="I679" t="n">
        <v>953.1</v>
      </c>
    </row>
    <row r="680">
      <c r="A680" t="inlineStr">
        <is>
          <t>RET000677</t>
        </is>
      </c>
      <c r="B680" t="inlineStr">
        <is>
          <t>O004492</t>
        </is>
      </c>
      <c r="C680" s="25" t="n">
        <v>45057</v>
      </c>
      <c r="D680" t="inlineStr">
        <is>
          <t>Fashion</t>
        </is>
      </c>
      <c r="E680" t="inlineStr">
        <is>
          <t>West</t>
        </is>
      </c>
      <c r="F680" t="inlineStr">
        <is>
          <t>Website</t>
        </is>
      </c>
      <c r="G680" t="inlineStr">
        <is>
          <t>Not as Described</t>
        </is>
      </c>
      <c r="H680" t="n">
        <v>1</v>
      </c>
      <c r="I680" t="n">
        <v>217.55</v>
      </c>
    </row>
    <row r="681">
      <c r="A681" t="inlineStr">
        <is>
          <t>RET000678</t>
        </is>
      </c>
      <c r="B681" t="inlineStr">
        <is>
          <t>O004492</t>
        </is>
      </c>
      <c r="C681" s="25" t="n">
        <v>45057</v>
      </c>
      <c r="D681" t="inlineStr">
        <is>
          <t>Electronics</t>
        </is>
      </c>
      <c r="E681" t="inlineStr">
        <is>
          <t>West</t>
        </is>
      </c>
      <c r="F681" t="inlineStr">
        <is>
          <t>Website</t>
        </is>
      </c>
      <c r="G681" t="inlineStr">
        <is>
          <t>Late Delivery</t>
        </is>
      </c>
      <c r="H681" t="n">
        <v>1</v>
      </c>
      <c r="I681" t="n">
        <v>19849</v>
      </c>
    </row>
    <row r="682">
      <c r="A682" t="inlineStr">
        <is>
          <t>RET000680</t>
        </is>
      </c>
      <c r="B682" t="inlineStr">
        <is>
          <t>O004512</t>
        </is>
      </c>
      <c r="C682" s="25" t="n">
        <v>45058</v>
      </c>
      <c r="D682" t="inlineStr">
        <is>
          <t>Electronics</t>
        </is>
      </c>
      <c r="E682" t="inlineStr">
        <is>
          <t>North</t>
        </is>
      </c>
      <c r="F682" t="inlineStr">
        <is>
          <t>Website</t>
        </is>
      </c>
      <c r="G682" t="inlineStr">
        <is>
          <t>Damaged in Transit</t>
        </is>
      </c>
      <c r="H682" t="n">
        <v>1</v>
      </c>
      <c r="I682" t="n">
        <v>9442.049999999999</v>
      </c>
    </row>
    <row r="683">
      <c r="A683" t="inlineStr">
        <is>
          <t>RET000681</t>
        </is>
      </c>
      <c r="B683" t="inlineStr">
        <is>
          <t>O004520</t>
        </is>
      </c>
      <c r="C683" s="25" t="n">
        <v>45058</v>
      </c>
      <c r="D683" t="inlineStr">
        <is>
          <t>Fashion</t>
        </is>
      </c>
      <c r="E683" t="inlineStr">
        <is>
          <t>North</t>
        </is>
      </c>
      <c r="F683" t="inlineStr">
        <is>
          <t>Retail Store</t>
        </is>
      </c>
      <c r="G683" t="inlineStr">
        <is>
          <t>Size/Fit Issue</t>
        </is>
      </c>
      <c r="H683" t="n">
        <v>1</v>
      </c>
      <c r="I683" t="n">
        <v>1016.1</v>
      </c>
    </row>
    <row r="684">
      <c r="A684" t="inlineStr">
        <is>
          <t>RET000682</t>
        </is>
      </c>
      <c r="B684" t="inlineStr">
        <is>
          <t>O004522</t>
        </is>
      </c>
      <c r="C684" s="25" t="n">
        <v>45058</v>
      </c>
      <c r="D684" t="inlineStr">
        <is>
          <t>Fashion</t>
        </is>
      </c>
      <c r="E684" t="inlineStr">
        <is>
          <t>South</t>
        </is>
      </c>
      <c r="F684" t="inlineStr">
        <is>
          <t>Marketplace</t>
        </is>
      </c>
      <c r="G684" t="inlineStr">
        <is>
          <t>Damaged in Transit</t>
        </is>
      </c>
      <c r="H684" t="n">
        <v>1</v>
      </c>
      <c r="I684" t="n">
        <v>873.05</v>
      </c>
    </row>
    <row r="685">
      <c r="A685" t="inlineStr">
        <is>
          <t>RET000683</t>
        </is>
      </c>
      <c r="B685" t="inlineStr">
        <is>
          <t>O004533</t>
        </is>
      </c>
      <c r="C685" s="25" t="n">
        <v>45059</v>
      </c>
      <c r="D685" t="inlineStr">
        <is>
          <t>Beauty</t>
        </is>
      </c>
      <c r="E685" t="inlineStr">
        <is>
          <t>East</t>
        </is>
      </c>
      <c r="F685" t="inlineStr">
        <is>
          <t>Website</t>
        </is>
      </c>
      <c r="G685" t="inlineStr">
        <is>
          <t>Damaged in Transit</t>
        </is>
      </c>
      <c r="H685" t="n">
        <v>1</v>
      </c>
      <c r="I685" t="n">
        <v>854.1</v>
      </c>
    </row>
    <row r="686">
      <c r="A686" t="inlineStr">
        <is>
          <t>RET000684</t>
        </is>
      </c>
      <c r="B686" t="inlineStr">
        <is>
          <t>O004536</t>
        </is>
      </c>
      <c r="C686" s="25" t="n">
        <v>45059</v>
      </c>
      <c r="D686" t="inlineStr">
        <is>
          <t>Electronics</t>
        </is>
      </c>
      <c r="E686" t="inlineStr">
        <is>
          <t>North</t>
        </is>
      </c>
      <c r="F686" t="inlineStr">
        <is>
          <t>Mobile App</t>
        </is>
      </c>
      <c r="G686" t="inlineStr">
        <is>
          <t>Not as Described</t>
        </is>
      </c>
      <c r="H686" t="n">
        <v>4</v>
      </c>
      <c r="I686" t="n">
        <v>33816.2</v>
      </c>
    </row>
    <row r="687">
      <c r="A687" t="inlineStr">
        <is>
          <t>RET000685</t>
        </is>
      </c>
      <c r="B687" t="inlineStr">
        <is>
          <t>O004538</t>
        </is>
      </c>
      <c r="C687" s="25" t="n">
        <v>45059</v>
      </c>
      <c r="D687" t="inlineStr">
        <is>
          <t>Home &amp; Kitchen</t>
        </is>
      </c>
      <c r="E687" t="inlineStr">
        <is>
          <t>South</t>
        </is>
      </c>
      <c r="F687" t="inlineStr">
        <is>
          <t>Website</t>
        </is>
      </c>
      <c r="G687" t="inlineStr">
        <is>
          <t>Defective Product</t>
        </is>
      </c>
      <c r="H687" t="n">
        <v>1</v>
      </c>
      <c r="I687" t="n">
        <v>6559</v>
      </c>
    </row>
    <row r="688">
      <c r="A688" t="inlineStr">
        <is>
          <t>RET000686</t>
        </is>
      </c>
      <c r="B688" t="inlineStr">
        <is>
          <t>O004550</t>
        </is>
      </c>
      <c r="C688" s="25" t="n">
        <v>45059</v>
      </c>
      <c r="D688" t="inlineStr">
        <is>
          <t>Fashion</t>
        </is>
      </c>
      <c r="E688" t="inlineStr">
        <is>
          <t>West</t>
        </is>
      </c>
      <c r="F688" t="inlineStr">
        <is>
          <t>Retail Store</t>
        </is>
      </c>
      <c r="G688" t="inlineStr">
        <is>
          <t>Wrong Item Delivered</t>
        </is>
      </c>
      <c r="H688" t="n">
        <v>2</v>
      </c>
      <c r="I688" t="n">
        <v>2418</v>
      </c>
    </row>
    <row r="689">
      <c r="A689" t="inlineStr">
        <is>
          <t>RET000687</t>
        </is>
      </c>
      <c r="B689" t="inlineStr">
        <is>
          <t>O004556</t>
        </is>
      </c>
      <c r="C689" s="25" t="n">
        <v>45059</v>
      </c>
      <c r="D689" t="inlineStr">
        <is>
          <t>Sports</t>
        </is>
      </c>
      <c r="E689" t="inlineStr">
        <is>
          <t>East</t>
        </is>
      </c>
      <c r="F689" t="inlineStr">
        <is>
          <t>Mobile App</t>
        </is>
      </c>
      <c r="G689" t="inlineStr">
        <is>
          <t>Size/Fit Issue</t>
        </is>
      </c>
      <c r="H689" t="n">
        <v>1</v>
      </c>
      <c r="I689" t="n">
        <v>619.65</v>
      </c>
    </row>
    <row r="690">
      <c r="A690" t="inlineStr">
        <is>
          <t>RET000688</t>
        </is>
      </c>
      <c r="B690" t="inlineStr">
        <is>
          <t>O004559</t>
        </is>
      </c>
      <c r="C690" s="25" t="n">
        <v>45059</v>
      </c>
      <c r="D690" t="inlineStr">
        <is>
          <t>Fashion</t>
        </is>
      </c>
      <c r="E690" t="inlineStr">
        <is>
          <t>East</t>
        </is>
      </c>
      <c r="F690" t="inlineStr">
        <is>
          <t>Mobile App</t>
        </is>
      </c>
      <c r="G690" t="inlineStr">
        <is>
          <t>Changed Mind</t>
        </is>
      </c>
      <c r="H690" t="n">
        <v>1</v>
      </c>
      <c r="I690" t="n">
        <v>710.1</v>
      </c>
    </row>
    <row r="691">
      <c r="A691" t="inlineStr">
        <is>
          <t>RET000689</t>
        </is>
      </c>
      <c r="B691" t="inlineStr">
        <is>
          <t>O004560</t>
        </is>
      </c>
      <c r="C691" s="25" t="n">
        <v>45059</v>
      </c>
      <c r="D691" t="inlineStr">
        <is>
          <t>Home &amp; Kitchen</t>
        </is>
      </c>
      <c r="E691" t="inlineStr">
        <is>
          <t>West</t>
        </is>
      </c>
      <c r="F691" t="inlineStr">
        <is>
          <t>Mobile App</t>
        </is>
      </c>
      <c r="G691" t="inlineStr">
        <is>
          <t>Damaged in Transit</t>
        </is>
      </c>
      <c r="H691" t="n">
        <v>2</v>
      </c>
      <c r="I691" t="n">
        <v>5218</v>
      </c>
    </row>
    <row r="692">
      <c r="A692" t="inlineStr">
        <is>
          <t>RET000690</t>
        </is>
      </c>
      <c r="B692" t="inlineStr">
        <is>
          <t>O004564</t>
        </is>
      </c>
      <c r="C692" s="25" t="n">
        <v>45059</v>
      </c>
      <c r="D692" t="inlineStr">
        <is>
          <t>Fashion</t>
        </is>
      </c>
      <c r="E692" t="inlineStr">
        <is>
          <t>North</t>
        </is>
      </c>
      <c r="F692" t="inlineStr">
        <is>
          <t>Retail Store</t>
        </is>
      </c>
      <c r="G692" t="inlineStr">
        <is>
          <t>Late Delivery</t>
        </is>
      </c>
      <c r="H692" t="n">
        <v>1</v>
      </c>
      <c r="I692" t="n">
        <v>249</v>
      </c>
    </row>
    <row r="693">
      <c r="A693" t="inlineStr">
        <is>
          <t>RET000691</t>
        </is>
      </c>
      <c r="B693" t="inlineStr">
        <is>
          <t>O004567</t>
        </is>
      </c>
      <c r="C693" s="25" t="n">
        <v>45060</v>
      </c>
      <c r="D693" t="inlineStr">
        <is>
          <t>Electronics</t>
        </is>
      </c>
      <c r="E693" t="inlineStr">
        <is>
          <t>North</t>
        </is>
      </c>
      <c r="F693" t="inlineStr">
        <is>
          <t>Mobile App</t>
        </is>
      </c>
      <c r="G693" t="inlineStr">
        <is>
          <t>Not as Described</t>
        </is>
      </c>
      <c r="H693" t="n">
        <v>1</v>
      </c>
      <c r="I693" t="n">
        <v>15722.1</v>
      </c>
    </row>
    <row r="694">
      <c r="A694" t="inlineStr">
        <is>
          <t>RET000692</t>
        </is>
      </c>
      <c r="B694" t="inlineStr">
        <is>
          <t>O004573</t>
        </is>
      </c>
      <c r="C694" s="25" t="n">
        <v>45060</v>
      </c>
      <c r="D694" t="inlineStr">
        <is>
          <t>Fashion</t>
        </is>
      </c>
      <c r="E694" t="inlineStr">
        <is>
          <t>South</t>
        </is>
      </c>
      <c r="F694" t="inlineStr">
        <is>
          <t>Website</t>
        </is>
      </c>
      <c r="G694" t="inlineStr">
        <is>
          <t>Defective Product</t>
        </is>
      </c>
      <c r="H694" t="n">
        <v>1</v>
      </c>
      <c r="I694" t="n">
        <v>1529.1</v>
      </c>
    </row>
    <row r="695">
      <c r="A695" t="inlineStr">
        <is>
          <t>RET000693</t>
        </is>
      </c>
      <c r="B695" t="inlineStr">
        <is>
          <t>O004576</t>
        </is>
      </c>
      <c r="C695" s="25" t="n">
        <v>45060</v>
      </c>
      <c r="D695" t="inlineStr">
        <is>
          <t>Home &amp; Kitchen</t>
        </is>
      </c>
      <c r="E695" t="inlineStr">
        <is>
          <t>West</t>
        </is>
      </c>
      <c r="F695" t="inlineStr">
        <is>
          <t>Mobile App</t>
        </is>
      </c>
      <c r="G695" t="inlineStr">
        <is>
          <t>Damaged in Transit</t>
        </is>
      </c>
      <c r="H695" t="n">
        <v>1</v>
      </c>
      <c r="I695" t="n">
        <v>2384.1</v>
      </c>
    </row>
    <row r="696">
      <c r="A696" t="inlineStr">
        <is>
          <t>RET000694</t>
        </is>
      </c>
      <c r="B696" t="inlineStr">
        <is>
          <t>O004579</t>
        </is>
      </c>
      <c r="C696" s="25" t="n">
        <v>45060</v>
      </c>
      <c r="D696" t="inlineStr">
        <is>
          <t>Home &amp; Kitchen</t>
        </is>
      </c>
      <c r="E696" t="inlineStr">
        <is>
          <t>South</t>
        </is>
      </c>
      <c r="F696" t="inlineStr">
        <is>
          <t>Website</t>
        </is>
      </c>
      <c r="G696" t="inlineStr">
        <is>
          <t>Damaged in Transit</t>
        </is>
      </c>
      <c r="H696" t="n">
        <v>1</v>
      </c>
      <c r="I696" t="n">
        <v>899.1</v>
      </c>
    </row>
    <row r="697">
      <c r="A697" t="inlineStr">
        <is>
          <t>RET000695</t>
        </is>
      </c>
      <c r="B697" t="inlineStr">
        <is>
          <t>O004581</t>
        </is>
      </c>
      <c r="C697" s="25" t="n">
        <v>45060</v>
      </c>
      <c r="D697" t="inlineStr">
        <is>
          <t>Fashion</t>
        </is>
      </c>
      <c r="E697" t="inlineStr">
        <is>
          <t>West</t>
        </is>
      </c>
      <c r="F697" t="inlineStr">
        <is>
          <t>Mobile App</t>
        </is>
      </c>
      <c r="G697" t="inlineStr">
        <is>
          <t>Late Delivery</t>
        </is>
      </c>
      <c r="H697" t="n">
        <v>1</v>
      </c>
      <c r="I697" t="n">
        <v>699</v>
      </c>
    </row>
    <row r="698">
      <c r="A698" t="inlineStr">
        <is>
          <t>RET000696</t>
        </is>
      </c>
      <c r="B698" t="inlineStr">
        <is>
          <t>O004586</t>
        </is>
      </c>
      <c r="C698" s="25" t="n">
        <v>45060</v>
      </c>
      <c r="D698" t="inlineStr">
        <is>
          <t>Fashion</t>
        </is>
      </c>
      <c r="E698" t="inlineStr">
        <is>
          <t>North</t>
        </is>
      </c>
      <c r="F698" t="inlineStr">
        <is>
          <t>Website</t>
        </is>
      </c>
      <c r="G698" t="inlineStr">
        <is>
          <t>Defective Product</t>
        </is>
      </c>
      <c r="H698" t="n">
        <v>1</v>
      </c>
      <c r="I698" t="n">
        <v>1072.55</v>
      </c>
    </row>
    <row r="699">
      <c r="A699" t="inlineStr">
        <is>
          <t>RET000697</t>
        </is>
      </c>
      <c r="B699" t="inlineStr">
        <is>
          <t>O004587</t>
        </is>
      </c>
      <c r="C699" s="25" t="n">
        <v>45060</v>
      </c>
      <c r="D699" t="inlineStr">
        <is>
          <t>Fashion</t>
        </is>
      </c>
      <c r="E699" t="inlineStr">
        <is>
          <t>West</t>
        </is>
      </c>
      <c r="F699" t="inlineStr">
        <is>
          <t>Website</t>
        </is>
      </c>
      <c r="G699" t="inlineStr">
        <is>
          <t>Size/Fit Issue</t>
        </is>
      </c>
      <c r="H699" t="n">
        <v>1</v>
      </c>
      <c r="I699" t="n">
        <v>521.1</v>
      </c>
    </row>
    <row r="700">
      <c r="A700" t="inlineStr">
        <is>
          <t>RET000698</t>
        </is>
      </c>
      <c r="B700" t="inlineStr">
        <is>
          <t>O004609</t>
        </is>
      </c>
      <c r="C700" s="25" t="n">
        <v>45061</v>
      </c>
      <c r="D700" t="inlineStr">
        <is>
          <t>Fashion</t>
        </is>
      </c>
      <c r="E700" t="inlineStr">
        <is>
          <t>West</t>
        </is>
      </c>
      <c r="F700" t="inlineStr">
        <is>
          <t>Mobile App</t>
        </is>
      </c>
      <c r="G700" t="inlineStr">
        <is>
          <t>Size/Fit Issue</t>
        </is>
      </c>
      <c r="H700" t="n">
        <v>1</v>
      </c>
      <c r="I700" t="n">
        <v>670.65</v>
      </c>
    </row>
    <row r="701">
      <c r="A701" t="inlineStr">
        <is>
          <t>RET000699</t>
        </is>
      </c>
      <c r="B701" t="inlineStr">
        <is>
          <t>O004611</t>
        </is>
      </c>
      <c r="C701" s="25" t="n">
        <v>45061</v>
      </c>
      <c r="D701" t="inlineStr">
        <is>
          <t>Fashion</t>
        </is>
      </c>
      <c r="E701" t="inlineStr">
        <is>
          <t>South</t>
        </is>
      </c>
      <c r="F701" t="inlineStr">
        <is>
          <t>Marketplace</t>
        </is>
      </c>
      <c r="G701" t="inlineStr">
        <is>
          <t>Size/Fit Issue</t>
        </is>
      </c>
      <c r="H701" t="n">
        <v>1</v>
      </c>
      <c r="I701" t="n">
        <v>629.1</v>
      </c>
    </row>
    <row r="702">
      <c r="A702" t="inlineStr">
        <is>
          <t>RET000700</t>
        </is>
      </c>
      <c r="B702" t="inlineStr">
        <is>
          <t>O004616</t>
        </is>
      </c>
      <c r="C702" s="25" t="n">
        <v>45061</v>
      </c>
      <c r="D702" t="inlineStr">
        <is>
          <t>Fashion</t>
        </is>
      </c>
      <c r="E702" t="inlineStr">
        <is>
          <t>East</t>
        </is>
      </c>
      <c r="F702" t="inlineStr">
        <is>
          <t>Website</t>
        </is>
      </c>
      <c r="G702" t="inlineStr">
        <is>
          <t>Damaged in Transit</t>
        </is>
      </c>
      <c r="H702" t="n">
        <v>1</v>
      </c>
      <c r="I702" t="n">
        <v>1291.05</v>
      </c>
    </row>
    <row r="703">
      <c r="A703" t="inlineStr">
        <is>
          <t>RET000701</t>
        </is>
      </c>
      <c r="B703" t="inlineStr">
        <is>
          <t>O004619</t>
        </is>
      </c>
      <c r="C703" s="25" t="n">
        <v>45061</v>
      </c>
      <c r="D703" t="inlineStr">
        <is>
          <t>Fashion</t>
        </is>
      </c>
      <c r="E703" t="inlineStr">
        <is>
          <t>South</t>
        </is>
      </c>
      <c r="F703" t="inlineStr">
        <is>
          <t>Mobile App</t>
        </is>
      </c>
      <c r="G703" t="inlineStr">
        <is>
          <t>Defective Product</t>
        </is>
      </c>
      <c r="H703" t="n">
        <v>1</v>
      </c>
      <c r="I703" t="n">
        <v>1016.1</v>
      </c>
    </row>
    <row r="704">
      <c r="A704" t="inlineStr">
        <is>
          <t>RET000702</t>
        </is>
      </c>
      <c r="B704" t="inlineStr">
        <is>
          <t>O004622</t>
        </is>
      </c>
      <c r="C704" s="25" t="n">
        <v>45061</v>
      </c>
      <c r="D704" t="inlineStr">
        <is>
          <t>Fashion</t>
        </is>
      </c>
      <c r="E704" t="inlineStr">
        <is>
          <t>West</t>
        </is>
      </c>
      <c r="F704" t="inlineStr">
        <is>
          <t>Marketplace</t>
        </is>
      </c>
      <c r="G704" t="inlineStr">
        <is>
          <t>Defective Product</t>
        </is>
      </c>
      <c r="H704" t="n">
        <v>1</v>
      </c>
      <c r="I704" t="n">
        <v>2858.55</v>
      </c>
    </row>
    <row r="705">
      <c r="A705" t="inlineStr">
        <is>
          <t>RET000703</t>
        </is>
      </c>
      <c r="B705" t="inlineStr">
        <is>
          <t>O004629</t>
        </is>
      </c>
      <c r="C705" s="25" t="n">
        <v>45061</v>
      </c>
      <c r="D705" t="inlineStr">
        <is>
          <t>Books</t>
        </is>
      </c>
      <c r="E705" t="inlineStr">
        <is>
          <t>South</t>
        </is>
      </c>
      <c r="F705" t="inlineStr">
        <is>
          <t>Marketplace</t>
        </is>
      </c>
      <c r="G705" t="inlineStr">
        <is>
          <t>Changed Mind</t>
        </is>
      </c>
      <c r="H705" t="n">
        <v>1</v>
      </c>
      <c r="I705" t="n">
        <v>296.1</v>
      </c>
    </row>
    <row r="706">
      <c r="A706" t="inlineStr">
        <is>
          <t>RET000704</t>
        </is>
      </c>
      <c r="B706" t="inlineStr">
        <is>
          <t>O004636</t>
        </is>
      </c>
      <c r="C706" s="25" t="n">
        <v>45062</v>
      </c>
      <c r="D706" t="inlineStr">
        <is>
          <t>Home &amp; Kitchen</t>
        </is>
      </c>
      <c r="E706" t="inlineStr">
        <is>
          <t>West</t>
        </is>
      </c>
      <c r="F706" t="inlineStr">
        <is>
          <t>Marketplace</t>
        </is>
      </c>
      <c r="G706" t="inlineStr">
        <is>
          <t>Damaged in Transit</t>
        </is>
      </c>
      <c r="H706" t="n">
        <v>1</v>
      </c>
      <c r="I706" t="n">
        <v>962.1</v>
      </c>
    </row>
    <row r="707">
      <c r="A707" t="inlineStr">
        <is>
          <t>RET000705</t>
        </is>
      </c>
      <c r="B707" t="inlineStr">
        <is>
          <t>O004656</t>
        </is>
      </c>
      <c r="C707" s="25" t="n">
        <v>45062</v>
      </c>
      <c r="D707" t="inlineStr">
        <is>
          <t>Fashion</t>
        </is>
      </c>
      <c r="E707" t="inlineStr">
        <is>
          <t>South</t>
        </is>
      </c>
      <c r="F707" t="inlineStr">
        <is>
          <t>Marketplace</t>
        </is>
      </c>
      <c r="G707" t="inlineStr">
        <is>
          <t>Changed Mind</t>
        </is>
      </c>
      <c r="H707" t="n">
        <v>1</v>
      </c>
      <c r="I707" t="n">
        <v>1384.65</v>
      </c>
    </row>
    <row r="708">
      <c r="A708" t="inlineStr">
        <is>
          <t>RET000706</t>
        </is>
      </c>
      <c r="B708" t="inlineStr">
        <is>
          <t>O004661</t>
        </is>
      </c>
      <c r="C708" s="25" t="n">
        <v>45062</v>
      </c>
      <c r="D708" t="inlineStr">
        <is>
          <t>Electronics</t>
        </is>
      </c>
      <c r="E708" t="inlineStr">
        <is>
          <t>South</t>
        </is>
      </c>
      <c r="F708" t="inlineStr">
        <is>
          <t>Marketplace</t>
        </is>
      </c>
      <c r="G708" t="inlineStr">
        <is>
          <t>Not as Described</t>
        </is>
      </c>
      <c r="H708" t="n">
        <v>1</v>
      </c>
      <c r="I708" t="n">
        <v>11348.1</v>
      </c>
    </row>
    <row r="709">
      <c r="A709" t="inlineStr">
        <is>
          <t>RET000707</t>
        </is>
      </c>
      <c r="B709" t="inlineStr">
        <is>
          <t>O004662</t>
        </is>
      </c>
      <c r="C709" s="25" t="n">
        <v>45062</v>
      </c>
      <c r="D709" t="inlineStr">
        <is>
          <t>Fashion</t>
        </is>
      </c>
      <c r="E709" t="inlineStr">
        <is>
          <t>South</t>
        </is>
      </c>
      <c r="F709" t="inlineStr">
        <is>
          <t>Mobile App</t>
        </is>
      </c>
      <c r="G709" t="inlineStr">
        <is>
          <t>Size/Fit Issue</t>
        </is>
      </c>
      <c r="H709" t="n">
        <v>1</v>
      </c>
      <c r="I709" t="n">
        <v>1223.1</v>
      </c>
    </row>
    <row r="710">
      <c r="A710" t="inlineStr">
        <is>
          <t>RET000708</t>
        </is>
      </c>
      <c r="B710" t="inlineStr">
        <is>
          <t>O004667</t>
        </is>
      </c>
      <c r="C710" s="25" t="n">
        <v>45063</v>
      </c>
      <c r="D710" t="inlineStr">
        <is>
          <t>Fashion</t>
        </is>
      </c>
      <c r="E710" t="inlineStr">
        <is>
          <t>South</t>
        </is>
      </c>
      <c r="F710" t="inlineStr">
        <is>
          <t>Marketplace</t>
        </is>
      </c>
      <c r="G710" t="inlineStr">
        <is>
          <t>Not as Described</t>
        </is>
      </c>
      <c r="H710" t="n">
        <v>2</v>
      </c>
      <c r="I710" t="n">
        <v>1398</v>
      </c>
    </row>
    <row r="711">
      <c r="A711" t="inlineStr">
        <is>
          <t>RET000709</t>
        </is>
      </c>
      <c r="B711" t="inlineStr">
        <is>
          <t>O004669</t>
        </is>
      </c>
      <c r="C711" s="25" t="n">
        <v>45063</v>
      </c>
      <c r="D711" t="inlineStr">
        <is>
          <t>Books</t>
        </is>
      </c>
      <c r="E711" t="inlineStr">
        <is>
          <t>North</t>
        </is>
      </c>
      <c r="F711" t="inlineStr">
        <is>
          <t>Marketplace</t>
        </is>
      </c>
      <c r="G711" t="inlineStr">
        <is>
          <t>Changed Mind</t>
        </is>
      </c>
      <c r="H711" t="n">
        <v>1</v>
      </c>
      <c r="I711" t="n">
        <v>331.55</v>
      </c>
    </row>
    <row r="712">
      <c r="A712" t="inlineStr">
        <is>
          <t>RET000710</t>
        </is>
      </c>
      <c r="B712" t="inlineStr">
        <is>
          <t>O004672</t>
        </is>
      </c>
      <c r="C712" s="25" t="n">
        <v>45063</v>
      </c>
      <c r="D712" t="inlineStr">
        <is>
          <t>Electronics</t>
        </is>
      </c>
      <c r="E712" t="inlineStr">
        <is>
          <t>South</t>
        </is>
      </c>
      <c r="F712" t="inlineStr">
        <is>
          <t>Mobile App</t>
        </is>
      </c>
      <c r="G712" t="inlineStr">
        <is>
          <t>Defective Product</t>
        </is>
      </c>
      <c r="H712" t="n">
        <v>1</v>
      </c>
      <c r="I712" t="n">
        <v>15722.1</v>
      </c>
    </row>
    <row r="713">
      <c r="A713" t="inlineStr">
        <is>
          <t>RET000711</t>
        </is>
      </c>
      <c r="B713" t="inlineStr">
        <is>
          <t>O004672</t>
        </is>
      </c>
      <c r="C713" s="25" t="n">
        <v>45063</v>
      </c>
      <c r="D713" t="inlineStr">
        <is>
          <t>Fashion</t>
        </is>
      </c>
      <c r="E713" t="inlineStr">
        <is>
          <t>South</t>
        </is>
      </c>
      <c r="F713" t="inlineStr">
        <is>
          <t>Mobile App</t>
        </is>
      </c>
      <c r="G713" t="inlineStr">
        <is>
          <t>Defective Product</t>
        </is>
      </c>
      <c r="H713" t="n">
        <v>1</v>
      </c>
      <c r="I713" t="n">
        <v>664.05</v>
      </c>
    </row>
    <row r="714">
      <c r="A714" t="inlineStr">
        <is>
          <t>RET000712</t>
        </is>
      </c>
      <c r="B714" t="inlineStr">
        <is>
          <t>O004682</t>
        </is>
      </c>
      <c r="C714" s="25" t="n">
        <v>45063</v>
      </c>
      <c r="D714" t="inlineStr">
        <is>
          <t>Fashion</t>
        </is>
      </c>
      <c r="E714" t="inlineStr">
        <is>
          <t>East</t>
        </is>
      </c>
      <c r="F714" t="inlineStr">
        <is>
          <t>Marketplace</t>
        </is>
      </c>
      <c r="G714" t="inlineStr">
        <is>
          <t>Size/Fit Issue</t>
        </is>
      </c>
      <c r="H714" t="n">
        <v>1</v>
      </c>
      <c r="I714" t="n">
        <v>781.15</v>
      </c>
    </row>
    <row r="715">
      <c r="A715" t="inlineStr">
        <is>
          <t>RET000713</t>
        </is>
      </c>
      <c r="B715" t="inlineStr">
        <is>
          <t>O004686</t>
        </is>
      </c>
      <c r="C715" s="25" t="n">
        <v>45063</v>
      </c>
      <c r="D715" t="inlineStr">
        <is>
          <t>Fashion</t>
        </is>
      </c>
      <c r="E715" t="inlineStr">
        <is>
          <t>South</t>
        </is>
      </c>
      <c r="F715" t="inlineStr">
        <is>
          <t>Website</t>
        </is>
      </c>
      <c r="G715" t="inlineStr">
        <is>
          <t>Late Delivery</t>
        </is>
      </c>
      <c r="H715" t="n">
        <v>1</v>
      </c>
      <c r="I715" t="n">
        <v>959</v>
      </c>
    </row>
    <row r="716">
      <c r="A716" t="inlineStr">
        <is>
          <t>RET000714</t>
        </is>
      </c>
      <c r="B716" t="inlineStr">
        <is>
          <t>O004702</t>
        </is>
      </c>
      <c r="C716" s="25" t="n">
        <v>45064</v>
      </c>
      <c r="D716" t="inlineStr">
        <is>
          <t>Fashion</t>
        </is>
      </c>
      <c r="E716" t="inlineStr">
        <is>
          <t>West</t>
        </is>
      </c>
      <c r="F716" t="inlineStr">
        <is>
          <t>Marketplace</t>
        </is>
      </c>
      <c r="G716" t="inlineStr">
        <is>
          <t>Wrong Item Delivered</t>
        </is>
      </c>
      <c r="H716" t="n">
        <v>2</v>
      </c>
      <c r="I716" t="n">
        <v>2145.1</v>
      </c>
    </row>
    <row r="717">
      <c r="A717" t="inlineStr">
        <is>
          <t>RET000715</t>
        </is>
      </c>
      <c r="B717" t="inlineStr">
        <is>
          <t>O004705</t>
        </is>
      </c>
      <c r="C717" s="25" t="n">
        <v>45064</v>
      </c>
      <c r="D717" t="inlineStr">
        <is>
          <t>Fashion</t>
        </is>
      </c>
      <c r="E717" t="inlineStr">
        <is>
          <t>South</t>
        </is>
      </c>
      <c r="F717" t="inlineStr">
        <is>
          <t>Marketplace</t>
        </is>
      </c>
      <c r="G717" t="inlineStr">
        <is>
          <t>Size/Fit Issue</t>
        </is>
      </c>
      <c r="H717" t="n">
        <v>1</v>
      </c>
      <c r="I717" t="n">
        <v>1088.1</v>
      </c>
    </row>
    <row r="718">
      <c r="A718" t="inlineStr">
        <is>
          <t>RET000716</t>
        </is>
      </c>
      <c r="B718" t="inlineStr">
        <is>
          <t>O004719</t>
        </is>
      </c>
      <c r="C718" s="25" t="n">
        <v>45064</v>
      </c>
      <c r="D718" t="inlineStr">
        <is>
          <t>Electronics</t>
        </is>
      </c>
      <c r="E718" t="inlineStr">
        <is>
          <t>West</t>
        </is>
      </c>
      <c r="F718" t="inlineStr">
        <is>
          <t>Mobile App</t>
        </is>
      </c>
      <c r="G718" t="inlineStr">
        <is>
          <t>Changed Mind</t>
        </is>
      </c>
      <c r="H718" t="n">
        <v>1</v>
      </c>
      <c r="I718" t="n">
        <v>14752.55</v>
      </c>
    </row>
    <row r="719">
      <c r="A719" t="inlineStr">
        <is>
          <t>RET000717</t>
        </is>
      </c>
      <c r="B719" t="inlineStr">
        <is>
          <t>O004720</t>
        </is>
      </c>
      <c r="C719" s="25" t="n">
        <v>45064</v>
      </c>
      <c r="D719" t="inlineStr">
        <is>
          <t>Electronics</t>
        </is>
      </c>
      <c r="E719" t="inlineStr">
        <is>
          <t>North</t>
        </is>
      </c>
      <c r="F719" t="inlineStr">
        <is>
          <t>Marketplace</t>
        </is>
      </c>
      <c r="G719" t="inlineStr">
        <is>
          <t>Defective Product</t>
        </is>
      </c>
      <c r="H719" t="n">
        <v>1</v>
      </c>
      <c r="I719" t="n">
        <v>5885.1</v>
      </c>
    </row>
    <row r="720">
      <c r="A720" t="inlineStr">
        <is>
          <t>RET000718</t>
        </is>
      </c>
      <c r="B720" t="inlineStr">
        <is>
          <t>O004752</t>
        </is>
      </c>
      <c r="C720" s="25" t="n">
        <v>45065</v>
      </c>
      <c r="D720" t="inlineStr">
        <is>
          <t>Fashion</t>
        </is>
      </c>
      <c r="E720" t="inlineStr">
        <is>
          <t>West</t>
        </is>
      </c>
      <c r="F720" t="inlineStr">
        <is>
          <t>Marketplace</t>
        </is>
      </c>
      <c r="G720" t="inlineStr">
        <is>
          <t>Not as Described</t>
        </is>
      </c>
      <c r="H720" t="n">
        <v>1</v>
      </c>
      <c r="I720" t="n">
        <v>249</v>
      </c>
    </row>
    <row r="721">
      <c r="A721" t="inlineStr">
        <is>
          <t>RET000719</t>
        </is>
      </c>
      <c r="B721" t="inlineStr">
        <is>
          <t>O004753</t>
        </is>
      </c>
      <c r="C721" s="25" t="n">
        <v>45065</v>
      </c>
      <c r="D721" t="inlineStr">
        <is>
          <t>Fashion</t>
        </is>
      </c>
      <c r="E721" t="inlineStr">
        <is>
          <t>East</t>
        </is>
      </c>
      <c r="F721" t="inlineStr">
        <is>
          <t>Marketplace</t>
        </is>
      </c>
      <c r="G721" t="inlineStr">
        <is>
          <t>Damaged in Transit</t>
        </is>
      </c>
      <c r="H721" t="n">
        <v>1</v>
      </c>
      <c r="I721" t="n">
        <v>827.1</v>
      </c>
    </row>
    <row r="722">
      <c r="A722" t="inlineStr">
        <is>
          <t>RET000720</t>
        </is>
      </c>
      <c r="B722" t="inlineStr">
        <is>
          <t>O004755</t>
        </is>
      </c>
      <c r="C722" s="25" t="n">
        <v>45065</v>
      </c>
      <c r="D722" t="inlineStr">
        <is>
          <t>Beauty</t>
        </is>
      </c>
      <c r="E722" t="inlineStr">
        <is>
          <t>West</t>
        </is>
      </c>
      <c r="F722" t="inlineStr">
        <is>
          <t>Website</t>
        </is>
      </c>
      <c r="G722" t="inlineStr">
        <is>
          <t>Defective Product</t>
        </is>
      </c>
      <c r="H722" t="n">
        <v>1</v>
      </c>
      <c r="I722" t="n">
        <v>198.55</v>
      </c>
    </row>
    <row r="723">
      <c r="A723" t="inlineStr">
        <is>
          <t>RET000721</t>
        </is>
      </c>
      <c r="B723" t="inlineStr">
        <is>
          <t>O004757</t>
        </is>
      </c>
      <c r="C723" s="25" t="n">
        <v>45065</v>
      </c>
      <c r="D723" t="inlineStr">
        <is>
          <t>Fashion</t>
        </is>
      </c>
      <c r="E723" t="inlineStr">
        <is>
          <t>West</t>
        </is>
      </c>
      <c r="F723" t="inlineStr">
        <is>
          <t>Marketplace</t>
        </is>
      </c>
      <c r="G723" t="inlineStr">
        <is>
          <t>Size/Fit Issue</t>
        </is>
      </c>
      <c r="H723" t="n">
        <v>1</v>
      </c>
      <c r="I723" t="n">
        <v>584.1</v>
      </c>
    </row>
    <row r="724">
      <c r="A724" t="inlineStr">
        <is>
          <t>RET000722</t>
        </is>
      </c>
      <c r="B724" t="inlineStr">
        <is>
          <t>O004764</t>
        </is>
      </c>
      <c r="C724" s="25" t="n">
        <v>45065</v>
      </c>
      <c r="D724" t="inlineStr">
        <is>
          <t>Fashion</t>
        </is>
      </c>
      <c r="E724" t="inlineStr">
        <is>
          <t>West</t>
        </is>
      </c>
      <c r="F724" t="inlineStr">
        <is>
          <t>Mobile App</t>
        </is>
      </c>
      <c r="G724" t="inlineStr">
        <is>
          <t>Size/Fit Issue</t>
        </is>
      </c>
      <c r="H724" t="n">
        <v>1</v>
      </c>
      <c r="I724" t="n">
        <v>827.1</v>
      </c>
    </row>
    <row r="725">
      <c r="A725" t="inlineStr">
        <is>
          <t>RET000723</t>
        </is>
      </c>
      <c r="B725" t="inlineStr">
        <is>
          <t>O004780</t>
        </is>
      </c>
      <c r="C725" s="25" t="n">
        <v>45066</v>
      </c>
      <c r="D725" t="inlineStr">
        <is>
          <t>Sports</t>
        </is>
      </c>
      <c r="E725" t="inlineStr">
        <is>
          <t>West</t>
        </is>
      </c>
      <c r="F725" t="inlineStr">
        <is>
          <t>Mobile App</t>
        </is>
      </c>
      <c r="G725" t="inlineStr">
        <is>
          <t>Damaged in Transit</t>
        </is>
      </c>
      <c r="H725" t="n">
        <v>1</v>
      </c>
      <c r="I725" t="n">
        <v>944.1</v>
      </c>
    </row>
    <row r="726">
      <c r="A726" t="inlineStr">
        <is>
          <t>RET000724</t>
        </is>
      </c>
      <c r="B726" t="inlineStr">
        <is>
          <t>O004781</t>
        </is>
      </c>
      <c r="C726" s="25" t="n">
        <v>45066</v>
      </c>
      <c r="D726" t="inlineStr">
        <is>
          <t>Electronics</t>
        </is>
      </c>
      <c r="E726" t="inlineStr">
        <is>
          <t>South</t>
        </is>
      </c>
      <c r="F726" t="inlineStr">
        <is>
          <t>Mobile App</t>
        </is>
      </c>
      <c r="G726" t="inlineStr">
        <is>
          <t>Damaged in Transit</t>
        </is>
      </c>
      <c r="H726" t="n">
        <v>1</v>
      </c>
      <c r="I726" t="n">
        <v>8577.549999999999</v>
      </c>
    </row>
    <row r="727">
      <c r="A727" t="inlineStr">
        <is>
          <t>RET000725</t>
        </is>
      </c>
      <c r="B727" t="inlineStr">
        <is>
          <t>O004805</t>
        </is>
      </c>
      <c r="C727" s="25" t="n">
        <v>45066</v>
      </c>
      <c r="D727" t="inlineStr">
        <is>
          <t>Home &amp; Kitchen</t>
        </is>
      </c>
      <c r="E727" t="inlineStr">
        <is>
          <t>South</t>
        </is>
      </c>
      <c r="F727" t="inlineStr">
        <is>
          <t>Website</t>
        </is>
      </c>
      <c r="G727" t="inlineStr">
        <is>
          <t>Not as Described</t>
        </is>
      </c>
      <c r="H727" t="n">
        <v>1</v>
      </c>
      <c r="I727" t="n">
        <v>4859</v>
      </c>
    </row>
    <row r="728">
      <c r="A728" t="inlineStr">
        <is>
          <t>RET000726</t>
        </is>
      </c>
      <c r="B728" t="inlineStr">
        <is>
          <t>O004805</t>
        </is>
      </c>
      <c r="C728" s="25" t="n">
        <v>45066</v>
      </c>
      <c r="D728" t="inlineStr">
        <is>
          <t>Sports</t>
        </is>
      </c>
      <c r="E728" t="inlineStr">
        <is>
          <t>South</t>
        </is>
      </c>
      <c r="F728" t="inlineStr">
        <is>
          <t>Website</t>
        </is>
      </c>
      <c r="G728" t="inlineStr">
        <is>
          <t>Damaged in Transit</t>
        </is>
      </c>
      <c r="H728" t="n">
        <v>1</v>
      </c>
      <c r="I728" t="n">
        <v>2829</v>
      </c>
    </row>
    <row r="729">
      <c r="A729" t="inlineStr">
        <is>
          <t>RET000727</t>
        </is>
      </c>
      <c r="B729" t="inlineStr">
        <is>
          <t>O004838</t>
        </is>
      </c>
      <c r="C729" s="25" t="n">
        <v>45067</v>
      </c>
      <c r="D729" t="inlineStr">
        <is>
          <t>Fashion</t>
        </is>
      </c>
      <c r="E729" t="inlineStr">
        <is>
          <t>South</t>
        </is>
      </c>
      <c r="F729" t="inlineStr">
        <is>
          <t>Mobile App</t>
        </is>
      </c>
      <c r="G729" t="inlineStr">
        <is>
          <t>Size/Fit Issue</t>
        </is>
      </c>
      <c r="H729" t="n">
        <v>1</v>
      </c>
      <c r="I729" t="n">
        <v>692.55</v>
      </c>
    </row>
    <row r="730">
      <c r="A730" t="inlineStr">
        <is>
          <t>RET000728</t>
        </is>
      </c>
      <c r="B730" t="inlineStr">
        <is>
          <t>O004841</t>
        </is>
      </c>
      <c r="C730" s="25" t="n">
        <v>45067</v>
      </c>
      <c r="D730" t="inlineStr">
        <is>
          <t>Electronics</t>
        </is>
      </c>
      <c r="E730" t="inlineStr">
        <is>
          <t>East</t>
        </is>
      </c>
      <c r="F730" t="inlineStr">
        <is>
          <t>Marketplace</t>
        </is>
      </c>
      <c r="G730" t="inlineStr">
        <is>
          <t>Size/Fit Issue</t>
        </is>
      </c>
      <c r="H730" t="n">
        <v>1</v>
      </c>
      <c r="I730" t="n">
        <v>16595.55</v>
      </c>
    </row>
    <row r="731">
      <c r="A731" t="inlineStr">
        <is>
          <t>RET000729</t>
        </is>
      </c>
      <c r="B731" t="inlineStr">
        <is>
          <t>O004862</t>
        </is>
      </c>
      <c r="C731" s="25" t="n">
        <v>45068</v>
      </c>
      <c r="D731" t="inlineStr">
        <is>
          <t>Fashion</t>
        </is>
      </c>
      <c r="E731" t="inlineStr">
        <is>
          <t>West</t>
        </is>
      </c>
      <c r="F731" t="inlineStr">
        <is>
          <t>Website</t>
        </is>
      </c>
      <c r="G731" t="inlineStr">
        <is>
          <t>Not as Described</t>
        </is>
      </c>
      <c r="H731" t="n">
        <v>1</v>
      </c>
      <c r="I731" t="n">
        <v>1016.1</v>
      </c>
    </row>
    <row r="732">
      <c r="A732" t="inlineStr">
        <is>
          <t>RET000730</t>
        </is>
      </c>
      <c r="B732" t="inlineStr">
        <is>
          <t>O004868</t>
        </is>
      </c>
      <c r="C732" s="25" t="n">
        <v>45068</v>
      </c>
      <c r="D732" t="inlineStr">
        <is>
          <t>Fashion</t>
        </is>
      </c>
      <c r="E732" t="inlineStr">
        <is>
          <t>West</t>
        </is>
      </c>
      <c r="F732" t="inlineStr">
        <is>
          <t>Marketplace</t>
        </is>
      </c>
      <c r="G732" t="inlineStr">
        <is>
          <t>Size/Fit Issue</t>
        </is>
      </c>
      <c r="H732" t="n">
        <v>1</v>
      </c>
      <c r="I732" t="n">
        <v>1566.55</v>
      </c>
    </row>
    <row r="733">
      <c r="A733" t="inlineStr">
        <is>
          <t>RET000731</t>
        </is>
      </c>
      <c r="B733" t="inlineStr">
        <is>
          <t>O004869</t>
        </is>
      </c>
      <c r="C733" s="25" t="n">
        <v>45068</v>
      </c>
      <c r="D733" t="inlineStr">
        <is>
          <t>Fashion</t>
        </is>
      </c>
      <c r="E733" t="inlineStr">
        <is>
          <t>South</t>
        </is>
      </c>
      <c r="F733" t="inlineStr">
        <is>
          <t>Mobile App</t>
        </is>
      </c>
      <c r="G733" t="inlineStr">
        <is>
          <t>Size/Fit Issue</t>
        </is>
      </c>
      <c r="H733" t="n">
        <v>1</v>
      </c>
      <c r="I733" t="n">
        <v>1405.05</v>
      </c>
    </row>
    <row r="734">
      <c r="A734" t="inlineStr">
        <is>
          <t>RET000732</t>
        </is>
      </c>
      <c r="B734" t="inlineStr">
        <is>
          <t>O004895</t>
        </is>
      </c>
      <c r="C734" s="25" t="n">
        <v>45068</v>
      </c>
      <c r="D734" t="inlineStr">
        <is>
          <t>Fashion</t>
        </is>
      </c>
      <c r="E734" t="inlineStr">
        <is>
          <t>Central</t>
        </is>
      </c>
      <c r="F734" t="inlineStr">
        <is>
          <t>Website</t>
        </is>
      </c>
      <c r="G734" t="inlineStr">
        <is>
          <t>Not as Described</t>
        </is>
      </c>
      <c r="H734" t="n">
        <v>1</v>
      </c>
      <c r="I734" t="n">
        <v>2488.05</v>
      </c>
    </row>
    <row r="735">
      <c r="A735" t="inlineStr">
        <is>
          <t>RET000733</t>
        </is>
      </c>
      <c r="B735" t="inlineStr">
        <is>
          <t>O004898</t>
        </is>
      </c>
      <c r="C735" s="25" t="n">
        <v>45068</v>
      </c>
      <c r="D735" t="inlineStr">
        <is>
          <t>Home &amp; Kitchen</t>
        </is>
      </c>
      <c r="E735" t="inlineStr">
        <is>
          <t>North</t>
        </is>
      </c>
      <c r="F735" t="inlineStr">
        <is>
          <t>Website</t>
        </is>
      </c>
      <c r="G735" t="inlineStr">
        <is>
          <t>Defective Product</t>
        </is>
      </c>
      <c r="H735" t="n">
        <v>1</v>
      </c>
      <c r="I735" t="n">
        <v>4022.1</v>
      </c>
    </row>
    <row r="736">
      <c r="A736" t="inlineStr">
        <is>
          <t>RET000734</t>
        </is>
      </c>
      <c r="B736" t="inlineStr">
        <is>
          <t>O004899</t>
        </is>
      </c>
      <c r="C736" s="25" t="n">
        <v>45068</v>
      </c>
      <c r="D736" t="inlineStr">
        <is>
          <t>Fashion</t>
        </is>
      </c>
      <c r="E736" t="inlineStr">
        <is>
          <t>North</t>
        </is>
      </c>
      <c r="F736" t="inlineStr">
        <is>
          <t>Website</t>
        </is>
      </c>
      <c r="G736" t="inlineStr">
        <is>
          <t>Size/Fit Issue</t>
        </is>
      </c>
      <c r="H736" t="n">
        <v>1</v>
      </c>
      <c r="I736" t="n">
        <v>1016.1</v>
      </c>
    </row>
    <row r="737">
      <c r="A737" t="inlineStr">
        <is>
          <t>RET000735</t>
        </is>
      </c>
      <c r="B737" t="inlineStr">
        <is>
          <t>O004900</t>
        </is>
      </c>
      <c r="C737" s="25" t="n">
        <v>45068</v>
      </c>
      <c r="D737" t="inlineStr">
        <is>
          <t>Fashion</t>
        </is>
      </c>
      <c r="E737" t="inlineStr">
        <is>
          <t>East</t>
        </is>
      </c>
      <c r="F737" t="inlineStr">
        <is>
          <t>Marketplace</t>
        </is>
      </c>
      <c r="G737" t="inlineStr">
        <is>
          <t>Defective Product</t>
        </is>
      </c>
      <c r="H737" t="n">
        <v>2</v>
      </c>
      <c r="I737" t="n">
        <v>1158</v>
      </c>
    </row>
    <row r="738">
      <c r="A738" t="inlineStr">
        <is>
          <t>RET000736</t>
        </is>
      </c>
      <c r="B738" t="inlineStr">
        <is>
          <t>O004915</t>
        </is>
      </c>
      <c r="C738" s="25" t="n">
        <v>45069</v>
      </c>
      <c r="D738" t="inlineStr">
        <is>
          <t>Electronics</t>
        </is>
      </c>
      <c r="E738" t="inlineStr">
        <is>
          <t>South</t>
        </is>
      </c>
      <c r="F738" t="inlineStr">
        <is>
          <t>Retail Store</t>
        </is>
      </c>
      <c r="G738" t="inlineStr">
        <is>
          <t>Defective Product</t>
        </is>
      </c>
      <c r="H738" t="n">
        <v>1</v>
      </c>
      <c r="I738" t="n">
        <v>22580.55</v>
      </c>
    </row>
    <row r="739">
      <c r="A739" t="inlineStr">
        <is>
          <t>RET000737</t>
        </is>
      </c>
      <c r="B739" t="inlineStr">
        <is>
          <t>O004920</t>
        </is>
      </c>
      <c r="C739" s="25" t="n">
        <v>45069</v>
      </c>
      <c r="D739" t="inlineStr">
        <is>
          <t>Fashion</t>
        </is>
      </c>
      <c r="E739" t="inlineStr">
        <is>
          <t>West</t>
        </is>
      </c>
      <c r="F739" t="inlineStr">
        <is>
          <t>Marketplace</t>
        </is>
      </c>
      <c r="G739" t="inlineStr">
        <is>
          <t>Size/Fit Issue</t>
        </is>
      </c>
      <c r="H739" t="n">
        <v>1</v>
      </c>
      <c r="I739" t="n">
        <v>959.65</v>
      </c>
    </row>
    <row r="740">
      <c r="A740" t="inlineStr">
        <is>
          <t>RET000738</t>
        </is>
      </c>
      <c r="B740" t="inlineStr">
        <is>
          <t>O004932</t>
        </is>
      </c>
      <c r="C740" s="25" t="n">
        <v>45069</v>
      </c>
      <c r="D740" t="inlineStr">
        <is>
          <t>Sports</t>
        </is>
      </c>
      <c r="E740" t="inlineStr">
        <is>
          <t>South</t>
        </is>
      </c>
      <c r="F740" t="inlineStr">
        <is>
          <t>Website</t>
        </is>
      </c>
      <c r="G740" t="inlineStr">
        <is>
          <t>Changed Mind</t>
        </is>
      </c>
      <c r="H740" t="n">
        <v>2</v>
      </c>
      <c r="I740" t="n">
        <v>2886.1</v>
      </c>
    </row>
    <row r="741">
      <c r="A741" t="inlineStr">
        <is>
          <t>RET000739</t>
        </is>
      </c>
      <c r="B741" t="inlineStr">
        <is>
          <t>O004946</t>
        </is>
      </c>
      <c r="C741" s="25" t="n">
        <v>45069</v>
      </c>
      <c r="D741" t="inlineStr">
        <is>
          <t>Home &amp; Kitchen</t>
        </is>
      </c>
      <c r="E741" t="inlineStr">
        <is>
          <t>South</t>
        </is>
      </c>
      <c r="F741" t="inlineStr">
        <is>
          <t>Marketplace</t>
        </is>
      </c>
      <c r="G741" t="inlineStr">
        <is>
          <t>Wrong Item Delivered</t>
        </is>
      </c>
      <c r="H741" t="n">
        <v>1</v>
      </c>
      <c r="I741" t="n">
        <v>2384.1</v>
      </c>
    </row>
    <row r="742">
      <c r="A742" t="inlineStr">
        <is>
          <t>RET000740</t>
        </is>
      </c>
      <c r="B742" t="inlineStr">
        <is>
          <t>O004952</t>
        </is>
      </c>
      <c r="C742" s="25" t="n">
        <v>45070</v>
      </c>
      <c r="D742" t="inlineStr">
        <is>
          <t>Fashion</t>
        </is>
      </c>
      <c r="E742" t="inlineStr">
        <is>
          <t>West</t>
        </is>
      </c>
      <c r="F742" t="inlineStr">
        <is>
          <t>Website</t>
        </is>
      </c>
      <c r="G742" t="inlineStr">
        <is>
          <t>Wrong Item Delivered</t>
        </is>
      </c>
      <c r="H742" t="n">
        <v>2</v>
      </c>
      <c r="I742" t="n">
        <v>2531.3</v>
      </c>
    </row>
    <row r="743">
      <c r="A743" t="inlineStr">
        <is>
          <t>RET000741</t>
        </is>
      </c>
      <c r="B743" t="inlineStr">
        <is>
          <t>O004955</t>
        </is>
      </c>
      <c r="C743" s="25" t="n">
        <v>45070</v>
      </c>
      <c r="D743" t="inlineStr">
        <is>
          <t>Fashion</t>
        </is>
      </c>
      <c r="E743" t="inlineStr">
        <is>
          <t>East</t>
        </is>
      </c>
      <c r="F743" t="inlineStr">
        <is>
          <t>Marketplace</t>
        </is>
      </c>
      <c r="G743" t="inlineStr">
        <is>
          <t>Size/Fit Issue</t>
        </is>
      </c>
      <c r="H743" t="n">
        <v>1</v>
      </c>
      <c r="I743" t="n">
        <v>236.55</v>
      </c>
    </row>
    <row r="744">
      <c r="A744" t="inlineStr">
        <is>
          <t>RET000742</t>
        </is>
      </c>
      <c r="B744" t="inlineStr">
        <is>
          <t>O004958</t>
        </is>
      </c>
      <c r="C744" s="25" t="n">
        <v>45070</v>
      </c>
      <c r="D744" t="inlineStr">
        <is>
          <t>Fashion</t>
        </is>
      </c>
      <c r="E744" t="inlineStr">
        <is>
          <t>Central</t>
        </is>
      </c>
      <c r="F744" t="inlineStr">
        <is>
          <t>Marketplace</t>
        </is>
      </c>
      <c r="G744" t="inlineStr">
        <is>
          <t>Size/Fit Issue</t>
        </is>
      </c>
      <c r="H744" t="n">
        <v>1</v>
      </c>
      <c r="I744" t="n">
        <v>3446.1</v>
      </c>
    </row>
    <row r="745">
      <c r="A745" t="inlineStr">
        <is>
          <t>RET000743</t>
        </is>
      </c>
      <c r="B745" t="inlineStr">
        <is>
          <t>O004965</t>
        </is>
      </c>
      <c r="C745" s="25" t="n">
        <v>45070</v>
      </c>
      <c r="D745" t="inlineStr">
        <is>
          <t>Beauty</t>
        </is>
      </c>
      <c r="E745" t="inlineStr">
        <is>
          <t>South</t>
        </is>
      </c>
      <c r="F745" t="inlineStr">
        <is>
          <t>Mobile App</t>
        </is>
      </c>
      <c r="G745" t="inlineStr">
        <is>
          <t>Late Delivery</t>
        </is>
      </c>
      <c r="H745" t="n">
        <v>1</v>
      </c>
      <c r="I745" t="n">
        <v>331.55</v>
      </c>
    </row>
    <row r="746">
      <c r="A746" t="inlineStr">
        <is>
          <t>RET000744</t>
        </is>
      </c>
      <c r="B746" t="inlineStr">
        <is>
          <t>O004965</t>
        </is>
      </c>
      <c r="C746" s="25" t="n">
        <v>45070</v>
      </c>
      <c r="D746" t="inlineStr">
        <is>
          <t>Fashion</t>
        </is>
      </c>
      <c r="E746" t="inlineStr">
        <is>
          <t>South</t>
        </is>
      </c>
      <c r="F746" t="inlineStr">
        <is>
          <t>Mobile App</t>
        </is>
      </c>
      <c r="G746" t="inlineStr">
        <is>
          <t>Not as Described</t>
        </is>
      </c>
      <c r="H746" t="n">
        <v>1</v>
      </c>
      <c r="I746" t="n">
        <v>3637.55</v>
      </c>
    </row>
    <row r="747">
      <c r="A747" t="inlineStr">
        <is>
          <t>RET000745</t>
        </is>
      </c>
      <c r="B747" t="inlineStr">
        <is>
          <t>O004970</t>
        </is>
      </c>
      <c r="C747" s="25" t="n">
        <v>45070</v>
      </c>
      <c r="D747" t="inlineStr">
        <is>
          <t>Fashion</t>
        </is>
      </c>
      <c r="E747" t="inlineStr">
        <is>
          <t>North</t>
        </is>
      </c>
      <c r="F747" t="inlineStr">
        <is>
          <t>Website</t>
        </is>
      </c>
      <c r="G747" t="inlineStr">
        <is>
          <t>Size/Fit Issue</t>
        </is>
      </c>
      <c r="H747" t="n">
        <v>1</v>
      </c>
      <c r="I747" t="n">
        <v>1072.55</v>
      </c>
    </row>
    <row r="748">
      <c r="A748" t="inlineStr">
        <is>
          <t>RET000746</t>
        </is>
      </c>
      <c r="B748" t="inlineStr">
        <is>
          <t>O004975</t>
        </is>
      </c>
      <c r="C748" s="25" t="n">
        <v>45070</v>
      </c>
      <c r="D748" t="inlineStr">
        <is>
          <t>Fashion</t>
        </is>
      </c>
      <c r="E748" t="inlineStr">
        <is>
          <t>East</t>
        </is>
      </c>
      <c r="F748" t="inlineStr">
        <is>
          <t>Mobile App</t>
        </is>
      </c>
      <c r="G748" t="inlineStr">
        <is>
          <t>Size/Fit Issue</t>
        </is>
      </c>
      <c r="H748" t="n">
        <v>1</v>
      </c>
      <c r="I748" t="n">
        <v>1741.65</v>
      </c>
    </row>
    <row r="749">
      <c r="A749" t="inlineStr">
        <is>
          <t>RET000747</t>
        </is>
      </c>
      <c r="B749" t="inlineStr">
        <is>
          <t>O004978</t>
        </is>
      </c>
      <c r="C749" s="25" t="n">
        <v>45070</v>
      </c>
      <c r="D749" t="inlineStr">
        <is>
          <t>Fashion</t>
        </is>
      </c>
      <c r="E749" t="inlineStr">
        <is>
          <t>South</t>
        </is>
      </c>
      <c r="F749" t="inlineStr">
        <is>
          <t>Marketplace</t>
        </is>
      </c>
      <c r="G749" t="inlineStr">
        <is>
          <t>Size/Fit Issue</t>
        </is>
      </c>
      <c r="H749" t="n">
        <v>1</v>
      </c>
      <c r="I749" t="n">
        <v>1844.1</v>
      </c>
    </row>
    <row r="750">
      <c r="A750" t="inlineStr">
        <is>
          <t>RET000748</t>
        </is>
      </c>
      <c r="B750" t="inlineStr">
        <is>
          <t>O004981</t>
        </is>
      </c>
      <c r="C750" s="25" t="n">
        <v>45070</v>
      </c>
      <c r="D750" t="inlineStr">
        <is>
          <t>Fashion</t>
        </is>
      </c>
      <c r="E750" t="inlineStr">
        <is>
          <t>East</t>
        </is>
      </c>
      <c r="F750" t="inlineStr">
        <is>
          <t>Website</t>
        </is>
      </c>
      <c r="G750" t="inlineStr">
        <is>
          <t>Size/Fit Issue</t>
        </is>
      </c>
      <c r="H750" t="n">
        <v>1</v>
      </c>
      <c r="I750" t="n">
        <v>1629</v>
      </c>
    </row>
    <row r="751">
      <c r="A751" t="inlineStr">
        <is>
          <t>RET000749</t>
        </is>
      </c>
      <c r="B751" t="inlineStr">
        <is>
          <t>O004987</t>
        </is>
      </c>
      <c r="C751" s="25" t="n">
        <v>45070</v>
      </c>
      <c r="D751" t="inlineStr">
        <is>
          <t>Fashion</t>
        </is>
      </c>
      <c r="E751" t="inlineStr">
        <is>
          <t>East</t>
        </is>
      </c>
      <c r="F751" t="inlineStr">
        <is>
          <t>Marketplace</t>
        </is>
      </c>
      <c r="G751" t="inlineStr">
        <is>
          <t>Size/Fit Issue</t>
        </is>
      </c>
      <c r="H751" t="n">
        <v>1</v>
      </c>
      <c r="I751" t="n">
        <v>903.2</v>
      </c>
    </row>
    <row r="752">
      <c r="A752" t="inlineStr">
        <is>
          <t>RET000750</t>
        </is>
      </c>
      <c r="B752" t="inlineStr">
        <is>
          <t>O004987</t>
        </is>
      </c>
      <c r="C752" s="25" t="n">
        <v>45070</v>
      </c>
      <c r="D752" t="inlineStr">
        <is>
          <t>Fashion</t>
        </is>
      </c>
      <c r="E752" t="inlineStr">
        <is>
          <t>East</t>
        </is>
      </c>
      <c r="F752" t="inlineStr">
        <is>
          <t>Marketplace</t>
        </is>
      </c>
      <c r="G752" t="inlineStr">
        <is>
          <t>Not as Described</t>
        </is>
      </c>
      <c r="H752" t="n">
        <v>1</v>
      </c>
      <c r="I752" t="n">
        <v>3254.65</v>
      </c>
    </row>
    <row r="753">
      <c r="A753" t="inlineStr">
        <is>
          <t>RET000751</t>
        </is>
      </c>
      <c r="B753" t="inlineStr">
        <is>
          <t>O004994</t>
        </is>
      </c>
      <c r="C753" s="25" t="n">
        <v>45070</v>
      </c>
      <c r="D753" t="inlineStr">
        <is>
          <t>Fashion</t>
        </is>
      </c>
      <c r="E753" t="inlineStr">
        <is>
          <t>South</t>
        </is>
      </c>
      <c r="F753" t="inlineStr">
        <is>
          <t>Mobile App</t>
        </is>
      </c>
      <c r="G753" t="inlineStr">
        <is>
          <t>Size/Fit Issue</t>
        </is>
      </c>
      <c r="H753" t="n">
        <v>1</v>
      </c>
      <c r="I753" t="n">
        <v>3819</v>
      </c>
    </row>
    <row r="754">
      <c r="A754" t="inlineStr">
        <is>
          <t>RET000752</t>
        </is>
      </c>
      <c r="B754" t="inlineStr">
        <is>
          <t>O005004</t>
        </is>
      </c>
      <c r="C754" s="25" t="n">
        <v>45071</v>
      </c>
      <c r="D754" t="inlineStr">
        <is>
          <t>Electronics</t>
        </is>
      </c>
      <c r="E754" t="inlineStr">
        <is>
          <t>West</t>
        </is>
      </c>
      <c r="F754" t="inlineStr">
        <is>
          <t>Mobile App</t>
        </is>
      </c>
      <c r="G754" t="inlineStr">
        <is>
          <t>Defective Product</t>
        </is>
      </c>
      <c r="H754" t="n">
        <v>1</v>
      </c>
      <c r="I754" t="n">
        <v>8819.1</v>
      </c>
    </row>
    <row r="755">
      <c r="A755" t="inlineStr">
        <is>
          <t>RET000753</t>
        </is>
      </c>
      <c r="B755" t="inlineStr">
        <is>
          <t>O005007</t>
        </is>
      </c>
      <c r="C755" s="25" t="n">
        <v>45071</v>
      </c>
      <c r="D755" t="inlineStr">
        <is>
          <t>Sports</t>
        </is>
      </c>
      <c r="E755" t="inlineStr">
        <is>
          <t>East</t>
        </is>
      </c>
      <c r="F755" t="inlineStr">
        <is>
          <t>Mobile App</t>
        </is>
      </c>
      <c r="G755" t="inlineStr">
        <is>
          <t>Defective Product</t>
        </is>
      </c>
      <c r="H755" t="n">
        <v>1</v>
      </c>
      <c r="I755" t="n">
        <v>656.1</v>
      </c>
    </row>
    <row r="756">
      <c r="A756" t="inlineStr">
        <is>
          <t>RET000754</t>
        </is>
      </c>
      <c r="B756" t="inlineStr">
        <is>
          <t>O005016</t>
        </is>
      </c>
      <c r="C756" s="25" t="n">
        <v>45071</v>
      </c>
      <c r="D756" t="inlineStr">
        <is>
          <t>Home &amp; Kitchen</t>
        </is>
      </c>
      <c r="E756" t="inlineStr">
        <is>
          <t>Central</t>
        </is>
      </c>
      <c r="F756" t="inlineStr">
        <is>
          <t>Website</t>
        </is>
      </c>
      <c r="G756" t="inlineStr">
        <is>
          <t>Damaged in Transit</t>
        </is>
      </c>
      <c r="H756" t="n">
        <v>1</v>
      </c>
      <c r="I756" t="n">
        <v>3459</v>
      </c>
    </row>
    <row r="757">
      <c r="A757" t="inlineStr">
        <is>
          <t>RET000755</t>
        </is>
      </c>
      <c r="B757" t="inlineStr">
        <is>
          <t>O005025</t>
        </is>
      </c>
      <c r="C757" s="25" t="n">
        <v>45071</v>
      </c>
      <c r="D757" t="inlineStr">
        <is>
          <t>Fashion</t>
        </is>
      </c>
      <c r="E757" t="inlineStr">
        <is>
          <t>South</t>
        </is>
      </c>
      <c r="F757" t="inlineStr">
        <is>
          <t>Marketplace</t>
        </is>
      </c>
      <c r="G757" t="inlineStr">
        <is>
          <t>Size/Fit Issue</t>
        </is>
      </c>
      <c r="H757" t="n">
        <v>1</v>
      </c>
      <c r="I757" t="n">
        <v>548.1</v>
      </c>
    </row>
    <row r="758">
      <c r="A758" t="inlineStr">
        <is>
          <t>RET000756</t>
        </is>
      </c>
      <c r="B758" t="inlineStr">
        <is>
          <t>O005025</t>
        </is>
      </c>
      <c r="C758" s="25" t="n">
        <v>45071</v>
      </c>
      <c r="D758" t="inlineStr">
        <is>
          <t>Electronics</t>
        </is>
      </c>
      <c r="E758" t="inlineStr">
        <is>
          <t>South</t>
        </is>
      </c>
      <c r="F758" t="inlineStr">
        <is>
          <t>Marketplace</t>
        </is>
      </c>
      <c r="G758" t="inlineStr">
        <is>
          <t>Not as Described</t>
        </is>
      </c>
      <c r="H758" t="n">
        <v>1</v>
      </c>
      <c r="I758" t="n">
        <v>15722.1</v>
      </c>
    </row>
    <row r="759">
      <c r="A759" t="inlineStr">
        <is>
          <t>RET000757</t>
        </is>
      </c>
      <c r="B759" t="inlineStr">
        <is>
          <t>O005027</t>
        </is>
      </c>
      <c r="C759" s="25" t="n">
        <v>45071</v>
      </c>
      <c r="D759" t="inlineStr">
        <is>
          <t>Fashion</t>
        </is>
      </c>
      <c r="E759" t="inlineStr">
        <is>
          <t>West</t>
        </is>
      </c>
      <c r="F759" t="inlineStr">
        <is>
          <t>Mobile App</t>
        </is>
      </c>
      <c r="G759" t="inlineStr">
        <is>
          <t>Size/Fit Issue</t>
        </is>
      </c>
      <c r="H759" t="n">
        <v>1</v>
      </c>
      <c r="I759" t="n">
        <v>1072.55</v>
      </c>
    </row>
    <row r="760">
      <c r="A760" t="inlineStr">
        <is>
          <t>RET000758</t>
        </is>
      </c>
      <c r="B760" t="inlineStr">
        <is>
          <t>O005042</t>
        </is>
      </c>
      <c r="C760" s="25" t="n">
        <v>45072</v>
      </c>
      <c r="D760" t="inlineStr">
        <is>
          <t>Fashion</t>
        </is>
      </c>
      <c r="E760" t="inlineStr">
        <is>
          <t>North</t>
        </is>
      </c>
      <c r="F760" t="inlineStr">
        <is>
          <t>Retail Store</t>
        </is>
      </c>
      <c r="G760" t="inlineStr">
        <is>
          <t>Changed Mind</t>
        </is>
      </c>
      <c r="H760" t="n">
        <v>1</v>
      </c>
      <c r="I760" t="n">
        <v>1059</v>
      </c>
    </row>
    <row r="761">
      <c r="A761" t="inlineStr">
        <is>
          <t>RET000759</t>
        </is>
      </c>
      <c r="B761" t="inlineStr">
        <is>
          <t>O005056</t>
        </is>
      </c>
      <c r="C761" s="25" t="n">
        <v>45072</v>
      </c>
      <c r="D761" t="inlineStr">
        <is>
          <t>Fashion</t>
        </is>
      </c>
      <c r="E761" t="inlineStr">
        <is>
          <t>South</t>
        </is>
      </c>
      <c r="F761" t="inlineStr">
        <is>
          <t>Marketplace</t>
        </is>
      </c>
      <c r="G761" t="inlineStr">
        <is>
          <t>Not as Described</t>
        </is>
      </c>
      <c r="H761" t="n">
        <v>1</v>
      </c>
      <c r="I761" t="n">
        <v>1072.55</v>
      </c>
    </row>
    <row r="762">
      <c r="A762" t="inlineStr">
        <is>
          <t>RET000760</t>
        </is>
      </c>
      <c r="B762" t="inlineStr">
        <is>
          <t>O005076</t>
        </is>
      </c>
      <c r="C762" s="25" t="n">
        <v>45073</v>
      </c>
      <c r="D762" t="inlineStr">
        <is>
          <t>Fashion</t>
        </is>
      </c>
      <c r="E762" t="inlineStr">
        <is>
          <t>North</t>
        </is>
      </c>
      <c r="F762" t="inlineStr">
        <is>
          <t>Website</t>
        </is>
      </c>
      <c r="G762" t="inlineStr">
        <is>
          <t>Size/Fit Issue</t>
        </is>
      </c>
      <c r="H762" t="n">
        <v>1</v>
      </c>
      <c r="I762" t="n">
        <v>781.15</v>
      </c>
    </row>
    <row r="763">
      <c r="A763" t="inlineStr">
        <is>
          <t>RET000761</t>
        </is>
      </c>
      <c r="B763" t="inlineStr">
        <is>
          <t>O005092</t>
        </is>
      </c>
      <c r="C763" s="25" t="n">
        <v>45073</v>
      </c>
      <c r="D763" t="inlineStr">
        <is>
          <t>Fashion</t>
        </is>
      </c>
      <c r="E763" t="inlineStr">
        <is>
          <t>West</t>
        </is>
      </c>
      <c r="F763" t="inlineStr">
        <is>
          <t>Unknown</t>
        </is>
      </c>
      <c r="G763" t="inlineStr">
        <is>
          <t>Size/Fit Issue</t>
        </is>
      </c>
      <c r="H763" t="n">
        <v>1</v>
      </c>
      <c r="I763" t="n">
        <v>1359.2</v>
      </c>
    </row>
    <row r="764">
      <c r="A764" t="inlineStr">
        <is>
          <t>RET000762</t>
        </is>
      </c>
      <c r="B764" t="inlineStr">
        <is>
          <t>O005097</t>
        </is>
      </c>
      <c r="C764" s="25" t="n">
        <v>45073</v>
      </c>
      <c r="D764" t="inlineStr">
        <is>
          <t>Sports</t>
        </is>
      </c>
      <c r="E764" t="inlineStr">
        <is>
          <t>East</t>
        </is>
      </c>
      <c r="F764" t="inlineStr">
        <is>
          <t>Mobile App</t>
        </is>
      </c>
      <c r="G764" t="inlineStr">
        <is>
          <t>Damaged in Transit</t>
        </is>
      </c>
      <c r="H764" t="n">
        <v>1</v>
      </c>
      <c r="I764" t="n">
        <v>729</v>
      </c>
    </row>
    <row r="765">
      <c r="A765" t="inlineStr">
        <is>
          <t>RET000763</t>
        </is>
      </c>
      <c r="B765" t="inlineStr">
        <is>
          <t>O005109</t>
        </is>
      </c>
      <c r="C765" s="25" t="n">
        <v>45073</v>
      </c>
      <c r="D765" t="inlineStr">
        <is>
          <t>Electronics</t>
        </is>
      </c>
      <c r="E765" t="inlineStr">
        <is>
          <t>South</t>
        </is>
      </c>
      <c r="F765" t="inlineStr">
        <is>
          <t>Website</t>
        </is>
      </c>
      <c r="G765" t="inlineStr">
        <is>
          <t>Defective Product</t>
        </is>
      </c>
      <c r="H765" t="n">
        <v>1</v>
      </c>
      <c r="I765" t="n">
        <v>16595.55</v>
      </c>
    </row>
    <row r="766">
      <c r="A766" t="inlineStr">
        <is>
          <t>RET000764</t>
        </is>
      </c>
      <c r="B766" t="inlineStr">
        <is>
          <t>O005124</t>
        </is>
      </c>
      <c r="C766" s="25" t="n">
        <v>45074</v>
      </c>
      <c r="D766" t="inlineStr">
        <is>
          <t>Fashion</t>
        </is>
      </c>
      <c r="E766" t="inlineStr">
        <is>
          <t>Central</t>
        </is>
      </c>
      <c r="F766" t="inlineStr">
        <is>
          <t>Website</t>
        </is>
      </c>
      <c r="G766" t="inlineStr">
        <is>
          <t>Not as Described</t>
        </is>
      </c>
      <c r="H766" t="n">
        <v>2</v>
      </c>
      <c r="I766" t="n">
        <v>1385.1</v>
      </c>
    </row>
    <row r="767">
      <c r="A767" t="inlineStr">
        <is>
          <t>RET000765</t>
        </is>
      </c>
      <c r="B767" t="inlineStr">
        <is>
          <t>O005127</t>
        </is>
      </c>
      <c r="C767" s="25" t="n">
        <v>45074</v>
      </c>
      <c r="D767" t="inlineStr">
        <is>
          <t>Sports</t>
        </is>
      </c>
      <c r="E767" t="inlineStr">
        <is>
          <t>South</t>
        </is>
      </c>
      <c r="F767" t="inlineStr">
        <is>
          <t>Website</t>
        </is>
      </c>
      <c r="G767" t="inlineStr">
        <is>
          <t>Changed Mind</t>
        </is>
      </c>
      <c r="H767" t="n">
        <v>1</v>
      </c>
      <c r="I767" t="n">
        <v>4427.1</v>
      </c>
    </row>
    <row r="768">
      <c r="A768" t="inlineStr">
        <is>
          <t>RET000766</t>
        </is>
      </c>
      <c r="B768" t="inlineStr">
        <is>
          <t>O005131</t>
        </is>
      </c>
      <c r="C768" s="25" t="n">
        <v>45074</v>
      </c>
      <c r="D768" t="inlineStr">
        <is>
          <t>Grocery</t>
        </is>
      </c>
      <c r="E768" t="inlineStr">
        <is>
          <t>West</t>
        </is>
      </c>
      <c r="F768" t="inlineStr">
        <is>
          <t>Mobile App</t>
        </is>
      </c>
      <c r="G768" t="inlineStr">
        <is>
          <t>Changed Mind</t>
        </is>
      </c>
      <c r="H768" t="n">
        <v>1</v>
      </c>
      <c r="I768" t="n">
        <v>269</v>
      </c>
    </row>
    <row r="769">
      <c r="A769" t="inlineStr">
        <is>
          <t>RET000767</t>
        </is>
      </c>
      <c r="B769" t="inlineStr">
        <is>
          <t>O005142</t>
        </is>
      </c>
      <c r="C769" s="25" t="n">
        <v>45074</v>
      </c>
      <c r="D769" t="inlineStr">
        <is>
          <t>Fashion</t>
        </is>
      </c>
      <c r="E769" t="inlineStr">
        <is>
          <t>Central</t>
        </is>
      </c>
      <c r="F769" t="inlineStr">
        <is>
          <t>Marketplace</t>
        </is>
      </c>
      <c r="G769" t="inlineStr">
        <is>
          <t>Size/Fit Issue</t>
        </is>
      </c>
      <c r="H769" t="n">
        <v>1</v>
      </c>
      <c r="I769" t="n">
        <v>1110.55</v>
      </c>
    </row>
    <row r="770">
      <c r="A770" t="inlineStr">
        <is>
          <t>RET000768</t>
        </is>
      </c>
      <c r="B770" t="inlineStr">
        <is>
          <t>O005146</t>
        </is>
      </c>
      <c r="C770" s="25" t="n">
        <v>45074</v>
      </c>
      <c r="D770" t="inlineStr">
        <is>
          <t>Electronics</t>
        </is>
      </c>
      <c r="E770" t="inlineStr">
        <is>
          <t>South</t>
        </is>
      </c>
      <c r="F770" t="inlineStr">
        <is>
          <t>Website</t>
        </is>
      </c>
      <c r="G770" t="inlineStr">
        <is>
          <t>Late Delivery</t>
        </is>
      </c>
      <c r="H770" t="n">
        <v>1</v>
      </c>
      <c r="I770" t="n">
        <v>15722.1</v>
      </c>
    </row>
    <row r="771">
      <c r="A771" t="inlineStr">
        <is>
          <t>RET000769</t>
        </is>
      </c>
      <c r="B771" t="inlineStr">
        <is>
          <t>O005150</t>
        </is>
      </c>
      <c r="C771" s="25" t="n">
        <v>45074</v>
      </c>
      <c r="D771" t="inlineStr">
        <is>
          <t>Fashion</t>
        </is>
      </c>
      <c r="E771" t="inlineStr">
        <is>
          <t>East</t>
        </is>
      </c>
      <c r="F771" t="inlineStr">
        <is>
          <t>Marketplace</t>
        </is>
      </c>
      <c r="G771" t="inlineStr">
        <is>
          <t>Size/Fit Issue</t>
        </is>
      </c>
      <c r="H771" t="n">
        <v>1</v>
      </c>
      <c r="I771" t="n">
        <v>3446.1</v>
      </c>
    </row>
    <row r="772">
      <c r="A772" t="inlineStr">
        <is>
          <t>RET000770</t>
        </is>
      </c>
      <c r="B772" t="inlineStr">
        <is>
          <t>O005150</t>
        </is>
      </c>
      <c r="C772" s="25" t="n">
        <v>45074</v>
      </c>
      <c r="D772" t="inlineStr">
        <is>
          <t>Electronics</t>
        </is>
      </c>
      <c r="E772" t="inlineStr">
        <is>
          <t>East</t>
        </is>
      </c>
      <c r="F772" t="inlineStr">
        <is>
          <t>Marketplace</t>
        </is>
      </c>
      <c r="G772" t="inlineStr">
        <is>
          <t>Changed Mind</t>
        </is>
      </c>
      <c r="H772" t="n">
        <v>2</v>
      </c>
      <c r="I772" t="n">
        <v>37713.1</v>
      </c>
    </row>
    <row r="773">
      <c r="A773" t="inlineStr">
        <is>
          <t>RET000771</t>
        </is>
      </c>
      <c r="B773" t="inlineStr">
        <is>
          <t>O005160</t>
        </is>
      </c>
      <c r="C773" s="25" t="n">
        <v>45075</v>
      </c>
      <c r="D773" t="inlineStr">
        <is>
          <t>Sports</t>
        </is>
      </c>
      <c r="E773" t="inlineStr">
        <is>
          <t>West</t>
        </is>
      </c>
      <c r="F773" t="inlineStr">
        <is>
          <t>Mobile App</t>
        </is>
      </c>
      <c r="G773" t="inlineStr">
        <is>
          <t>Size/Fit Issue</t>
        </is>
      </c>
      <c r="H773" t="n">
        <v>1</v>
      </c>
      <c r="I773" t="n">
        <v>4427.1</v>
      </c>
    </row>
    <row r="774">
      <c r="A774" t="inlineStr">
        <is>
          <t>RET000772</t>
        </is>
      </c>
      <c r="B774" t="inlineStr">
        <is>
          <t>O005164</t>
        </is>
      </c>
      <c r="C774" s="25" t="n">
        <v>45075</v>
      </c>
      <c r="D774" t="inlineStr">
        <is>
          <t>Books</t>
        </is>
      </c>
      <c r="E774" t="inlineStr">
        <is>
          <t>North</t>
        </is>
      </c>
      <c r="F774" t="inlineStr">
        <is>
          <t>Website</t>
        </is>
      </c>
      <c r="G774" t="inlineStr">
        <is>
          <t>Defective Product</t>
        </is>
      </c>
      <c r="H774" t="n">
        <v>1</v>
      </c>
      <c r="I774" t="n">
        <v>255.55</v>
      </c>
    </row>
    <row r="775">
      <c r="A775" t="inlineStr">
        <is>
          <t>RET000773</t>
        </is>
      </c>
      <c r="B775" t="inlineStr">
        <is>
          <t>O005168</t>
        </is>
      </c>
      <c r="C775" s="25" t="n">
        <v>45075</v>
      </c>
      <c r="D775" t="inlineStr">
        <is>
          <t>Electronics</t>
        </is>
      </c>
      <c r="E775" t="inlineStr">
        <is>
          <t>South</t>
        </is>
      </c>
      <c r="F775" t="inlineStr">
        <is>
          <t>Marketplace</t>
        </is>
      </c>
      <c r="G775" t="inlineStr">
        <is>
          <t>Damaged in Transit</t>
        </is>
      </c>
      <c r="H775" t="n">
        <v>1</v>
      </c>
      <c r="I775" t="n">
        <v>12609</v>
      </c>
    </row>
    <row r="776">
      <c r="A776" t="inlineStr">
        <is>
          <t>RET000774</t>
        </is>
      </c>
      <c r="B776" t="inlineStr">
        <is>
          <t>O005177</t>
        </is>
      </c>
      <c r="C776" s="25" t="n">
        <v>45075</v>
      </c>
      <c r="D776" t="inlineStr">
        <is>
          <t>Home &amp; Kitchen</t>
        </is>
      </c>
      <c r="E776" t="inlineStr">
        <is>
          <t>West</t>
        </is>
      </c>
      <c r="F776" t="inlineStr">
        <is>
          <t>Mobile App</t>
        </is>
      </c>
      <c r="G776" t="inlineStr">
        <is>
          <t>Wrong Item Delivered</t>
        </is>
      </c>
      <c r="H776" t="n">
        <v>1</v>
      </c>
      <c r="I776" t="n">
        <v>1835.1</v>
      </c>
    </row>
    <row r="777">
      <c r="A777" t="inlineStr">
        <is>
          <t>RET000775</t>
        </is>
      </c>
      <c r="B777" t="inlineStr">
        <is>
          <t>O005177</t>
        </is>
      </c>
      <c r="C777" s="25" t="n">
        <v>45075</v>
      </c>
      <c r="D777" t="inlineStr">
        <is>
          <t>Electronics</t>
        </is>
      </c>
      <c r="E777" t="inlineStr">
        <is>
          <t>West</t>
        </is>
      </c>
      <c r="F777" t="inlineStr">
        <is>
          <t>Mobile App</t>
        </is>
      </c>
      <c r="G777" t="inlineStr">
        <is>
          <t>Defective Product</t>
        </is>
      </c>
      <c r="H777" t="n">
        <v>1</v>
      </c>
      <c r="I777" t="n">
        <v>7019.1</v>
      </c>
    </row>
    <row r="778">
      <c r="A778" t="inlineStr">
        <is>
          <t>RET000776</t>
        </is>
      </c>
      <c r="B778" t="inlineStr">
        <is>
          <t>O005198</t>
        </is>
      </c>
      <c r="C778" s="25" t="n">
        <v>45076</v>
      </c>
      <c r="D778" t="inlineStr">
        <is>
          <t>Fashion</t>
        </is>
      </c>
      <c r="E778" t="inlineStr">
        <is>
          <t>South</t>
        </is>
      </c>
      <c r="F778" t="inlineStr">
        <is>
          <t>Mobile App</t>
        </is>
      </c>
      <c r="G778" t="inlineStr">
        <is>
          <t>Size/Fit Issue</t>
        </is>
      </c>
      <c r="H778" t="n">
        <v>1</v>
      </c>
      <c r="I778" t="n">
        <v>656.1</v>
      </c>
    </row>
    <row r="779">
      <c r="A779" t="inlineStr">
        <is>
          <t>RET000777</t>
        </is>
      </c>
      <c r="B779" t="inlineStr">
        <is>
          <t>O005198</t>
        </is>
      </c>
      <c r="C779" s="25" t="n">
        <v>45076</v>
      </c>
      <c r="D779" t="inlineStr">
        <is>
          <t>Fashion</t>
        </is>
      </c>
      <c r="E779" t="inlineStr">
        <is>
          <t>South</t>
        </is>
      </c>
      <c r="F779" t="inlineStr">
        <is>
          <t>Mobile App</t>
        </is>
      </c>
      <c r="G779" t="inlineStr">
        <is>
          <t>Size/Fit Issue</t>
        </is>
      </c>
      <c r="H779" t="n">
        <v>2</v>
      </c>
      <c r="I779" t="n">
        <v>1803.1</v>
      </c>
    </row>
    <row r="780">
      <c r="A780" t="inlineStr">
        <is>
          <t>RET000778</t>
        </is>
      </c>
      <c r="B780" t="inlineStr">
        <is>
          <t>O005203</t>
        </is>
      </c>
      <c r="C780" s="25" t="n">
        <v>45076</v>
      </c>
      <c r="D780" t="inlineStr">
        <is>
          <t>Electronics</t>
        </is>
      </c>
      <c r="E780" t="inlineStr">
        <is>
          <t>South</t>
        </is>
      </c>
      <c r="F780" t="inlineStr">
        <is>
          <t>Website</t>
        </is>
      </c>
      <c r="G780" t="inlineStr">
        <is>
          <t>Defective Product</t>
        </is>
      </c>
      <c r="H780" t="n">
        <v>1</v>
      </c>
      <c r="I780" t="n">
        <v>7124.05</v>
      </c>
    </row>
    <row r="781">
      <c r="A781" t="inlineStr">
        <is>
          <t>RET000779</t>
        </is>
      </c>
      <c r="B781" t="inlineStr">
        <is>
          <t>O005212</t>
        </is>
      </c>
      <c r="C781" s="25" t="n">
        <v>45076</v>
      </c>
      <c r="D781" t="inlineStr">
        <is>
          <t>Fashion</t>
        </is>
      </c>
      <c r="E781" t="inlineStr">
        <is>
          <t>South</t>
        </is>
      </c>
      <c r="F781" t="inlineStr">
        <is>
          <t>Website</t>
        </is>
      </c>
      <c r="G781" t="inlineStr">
        <is>
          <t>Not as Described</t>
        </is>
      </c>
      <c r="H781" t="n">
        <v>1</v>
      </c>
      <c r="I781" t="n">
        <v>1844.1</v>
      </c>
    </row>
    <row r="782">
      <c r="A782" t="inlineStr">
        <is>
          <t>RET000780</t>
        </is>
      </c>
      <c r="B782" t="inlineStr">
        <is>
          <t>O005214</t>
        </is>
      </c>
      <c r="C782" s="25" t="n">
        <v>45076</v>
      </c>
      <c r="D782" t="inlineStr">
        <is>
          <t>Books</t>
        </is>
      </c>
      <c r="E782" t="inlineStr">
        <is>
          <t>West</t>
        </is>
      </c>
      <c r="F782" t="inlineStr">
        <is>
          <t>Website</t>
        </is>
      </c>
      <c r="G782" t="inlineStr">
        <is>
          <t>Defective Product</t>
        </is>
      </c>
      <c r="H782" t="n">
        <v>1</v>
      </c>
      <c r="I782" t="n">
        <v>289</v>
      </c>
    </row>
    <row r="783">
      <c r="A783" t="inlineStr">
        <is>
          <t>RET000781</t>
        </is>
      </c>
      <c r="B783" t="inlineStr">
        <is>
          <t>O005223</t>
        </is>
      </c>
      <c r="C783" s="25" t="n">
        <v>45077</v>
      </c>
      <c r="D783" t="inlineStr">
        <is>
          <t>Electronics</t>
        </is>
      </c>
      <c r="E783" t="inlineStr">
        <is>
          <t>North</t>
        </is>
      </c>
      <c r="F783" t="inlineStr">
        <is>
          <t>Mobile App</t>
        </is>
      </c>
      <c r="G783" t="inlineStr">
        <is>
          <t>Defective Product</t>
        </is>
      </c>
      <c r="H783" t="n">
        <v>1</v>
      </c>
      <c r="I783" t="n">
        <v>12734.1</v>
      </c>
    </row>
    <row r="784">
      <c r="A784" t="inlineStr">
        <is>
          <t>RET000782</t>
        </is>
      </c>
      <c r="B784" t="inlineStr">
        <is>
          <t>O005225</t>
        </is>
      </c>
      <c r="C784" s="25" t="n">
        <v>45077</v>
      </c>
      <c r="D784" t="inlineStr">
        <is>
          <t>Books</t>
        </is>
      </c>
      <c r="E784" t="inlineStr">
        <is>
          <t>North</t>
        </is>
      </c>
      <c r="F784" t="inlineStr">
        <is>
          <t>Mobile App</t>
        </is>
      </c>
      <c r="G784" t="inlineStr">
        <is>
          <t>Not as Described</t>
        </is>
      </c>
      <c r="H784" t="n">
        <v>1</v>
      </c>
      <c r="I784" t="n">
        <v>502.55</v>
      </c>
    </row>
    <row r="785">
      <c r="A785" t="inlineStr">
        <is>
          <t>RET000783</t>
        </is>
      </c>
      <c r="B785" t="inlineStr">
        <is>
          <t>O005226</t>
        </is>
      </c>
      <c r="C785" s="25" t="n">
        <v>45077</v>
      </c>
      <c r="D785" t="inlineStr">
        <is>
          <t>Sports</t>
        </is>
      </c>
      <c r="E785" t="inlineStr">
        <is>
          <t>Central</t>
        </is>
      </c>
      <c r="F785" t="inlineStr">
        <is>
          <t>Website</t>
        </is>
      </c>
      <c r="G785" t="inlineStr">
        <is>
          <t>Damaged in Transit</t>
        </is>
      </c>
      <c r="H785" t="n">
        <v>1</v>
      </c>
      <c r="I785" t="n">
        <v>656.1</v>
      </c>
    </row>
    <row r="786">
      <c r="A786" t="inlineStr">
        <is>
          <t>RET000784</t>
        </is>
      </c>
      <c r="B786" t="inlineStr">
        <is>
          <t>O005236</t>
        </is>
      </c>
      <c r="C786" s="25" t="n">
        <v>45077</v>
      </c>
      <c r="D786" t="inlineStr">
        <is>
          <t>Fashion</t>
        </is>
      </c>
      <c r="E786" t="inlineStr">
        <is>
          <t>South</t>
        </is>
      </c>
      <c r="F786" t="inlineStr">
        <is>
          <t>Marketplace</t>
        </is>
      </c>
      <c r="G786" t="inlineStr">
        <is>
          <t>Size/Fit Issue</t>
        </is>
      </c>
      <c r="H786" t="n">
        <v>1</v>
      </c>
      <c r="I786" t="n">
        <v>629.1</v>
      </c>
    </row>
    <row r="787">
      <c r="A787" t="inlineStr">
        <is>
          <t>RET000785</t>
        </is>
      </c>
      <c r="B787" t="inlineStr">
        <is>
          <t>O005241</t>
        </is>
      </c>
      <c r="C787" s="25" t="n">
        <v>45077</v>
      </c>
      <c r="D787" t="inlineStr">
        <is>
          <t>Electronics</t>
        </is>
      </c>
      <c r="E787" t="inlineStr">
        <is>
          <t>North</t>
        </is>
      </c>
      <c r="F787" t="inlineStr">
        <is>
          <t>Retail Store</t>
        </is>
      </c>
      <c r="G787" t="inlineStr">
        <is>
          <t>Wrong Item Delivered</t>
        </is>
      </c>
      <c r="H787" t="n">
        <v>1</v>
      </c>
      <c r="I787" t="n">
        <v>5329</v>
      </c>
    </row>
    <row r="788">
      <c r="A788" t="inlineStr">
        <is>
          <t>RET000786</t>
        </is>
      </c>
      <c r="B788" t="inlineStr">
        <is>
          <t>O005242</t>
        </is>
      </c>
      <c r="C788" s="25" t="n">
        <v>45077</v>
      </c>
      <c r="D788" t="inlineStr">
        <is>
          <t>Fashion</t>
        </is>
      </c>
      <c r="E788" t="inlineStr">
        <is>
          <t>East</t>
        </is>
      </c>
      <c r="F788" t="inlineStr">
        <is>
          <t>Website</t>
        </is>
      </c>
      <c r="G788" t="inlineStr">
        <is>
          <t>Not as Described</t>
        </is>
      </c>
      <c r="H788" t="n">
        <v>1</v>
      </c>
      <c r="I788" t="n">
        <v>3829</v>
      </c>
    </row>
    <row r="789">
      <c r="A789" t="inlineStr">
        <is>
          <t>RET000787</t>
        </is>
      </c>
      <c r="B789" t="inlineStr">
        <is>
          <t>O005245</t>
        </is>
      </c>
      <c r="C789" s="25" t="n">
        <v>45077</v>
      </c>
      <c r="D789" t="inlineStr">
        <is>
          <t>Fashion</t>
        </is>
      </c>
      <c r="E789" t="inlineStr">
        <is>
          <t>West</t>
        </is>
      </c>
      <c r="F789" t="inlineStr">
        <is>
          <t>Website</t>
        </is>
      </c>
      <c r="G789" t="inlineStr">
        <is>
          <t>Changed Mind</t>
        </is>
      </c>
      <c r="H789" t="n">
        <v>1</v>
      </c>
      <c r="I789" t="n">
        <v>1006.05</v>
      </c>
    </row>
    <row r="790">
      <c r="A790" t="inlineStr">
        <is>
          <t>RET000788</t>
        </is>
      </c>
      <c r="B790" t="inlineStr">
        <is>
          <t>O005247</t>
        </is>
      </c>
      <c r="C790" s="25" t="n">
        <v>45077</v>
      </c>
      <c r="D790" t="inlineStr">
        <is>
          <t>Fashion</t>
        </is>
      </c>
      <c r="E790" t="inlineStr">
        <is>
          <t>South</t>
        </is>
      </c>
      <c r="F790" t="inlineStr">
        <is>
          <t>Website</t>
        </is>
      </c>
      <c r="G790" t="inlineStr">
        <is>
          <t>Late Delivery</t>
        </is>
      </c>
      <c r="H790" t="n">
        <v>1</v>
      </c>
      <c r="I790" t="n">
        <v>1129</v>
      </c>
    </row>
    <row r="791">
      <c r="A791" t="inlineStr">
        <is>
          <t>RET000789</t>
        </is>
      </c>
      <c r="B791" t="inlineStr">
        <is>
          <t>O005276</t>
        </is>
      </c>
      <c r="C791" s="25" t="n">
        <v>45432</v>
      </c>
      <c r="D791" t="inlineStr">
        <is>
          <t>Home &amp; Kitchen</t>
        </is>
      </c>
      <c r="E791" t="inlineStr">
        <is>
          <t>West</t>
        </is>
      </c>
      <c r="F791" t="inlineStr">
        <is>
          <t>Website</t>
        </is>
      </c>
      <c r="G791" t="inlineStr">
        <is>
          <t>Late Delivery</t>
        </is>
      </c>
      <c r="H791" t="n">
        <v>1</v>
      </c>
      <c r="I791" t="n">
        <v>369.55</v>
      </c>
    </row>
    <row r="792">
      <c r="A792" t="inlineStr">
        <is>
          <t>RET000790</t>
        </is>
      </c>
      <c r="B792" t="inlineStr">
        <is>
          <t>O005279</t>
        </is>
      </c>
      <c r="C792" s="25" t="n">
        <v>45078</v>
      </c>
      <c r="D792" t="inlineStr">
        <is>
          <t>Fashion</t>
        </is>
      </c>
      <c r="E792" t="inlineStr">
        <is>
          <t>West</t>
        </is>
      </c>
      <c r="F792" t="inlineStr">
        <is>
          <t>Mobile App</t>
        </is>
      </c>
      <c r="G792" t="inlineStr">
        <is>
          <t>Not as Described</t>
        </is>
      </c>
      <c r="H792" t="n">
        <v>1</v>
      </c>
      <c r="I792" t="n">
        <v>449.1</v>
      </c>
    </row>
    <row r="793">
      <c r="A793" t="inlineStr">
        <is>
          <t>RET000791</t>
        </is>
      </c>
      <c r="B793" t="inlineStr">
        <is>
          <t>O005285</t>
        </is>
      </c>
      <c r="C793" s="25" t="n">
        <v>45078</v>
      </c>
      <c r="D793" t="inlineStr">
        <is>
          <t>Fashion</t>
        </is>
      </c>
      <c r="E793" t="inlineStr">
        <is>
          <t>West</t>
        </is>
      </c>
      <c r="F793" t="inlineStr">
        <is>
          <t>Mobile App</t>
        </is>
      </c>
      <c r="G793" t="inlineStr">
        <is>
          <t>Changed Mind</t>
        </is>
      </c>
      <c r="H793" t="n">
        <v>1</v>
      </c>
      <c r="I793" t="n">
        <v>1029</v>
      </c>
    </row>
    <row r="794">
      <c r="A794" t="inlineStr">
        <is>
          <t>RET000792</t>
        </is>
      </c>
      <c r="B794" t="inlineStr">
        <is>
          <t>O005286</t>
        </is>
      </c>
      <c r="C794" s="25" t="n">
        <v>45078</v>
      </c>
      <c r="D794" t="inlineStr">
        <is>
          <t>Fashion</t>
        </is>
      </c>
      <c r="E794" t="inlineStr">
        <is>
          <t>West</t>
        </is>
      </c>
      <c r="F794" t="inlineStr">
        <is>
          <t>Mobile App</t>
        </is>
      </c>
      <c r="G794" t="inlineStr">
        <is>
          <t>Changed Mind</t>
        </is>
      </c>
      <c r="H794" t="n">
        <v>1</v>
      </c>
      <c r="I794" t="n">
        <v>903.2</v>
      </c>
    </row>
    <row r="795">
      <c r="A795" t="inlineStr">
        <is>
          <t>RET000793</t>
        </is>
      </c>
      <c r="B795" t="inlineStr">
        <is>
          <t>O005296</t>
        </is>
      </c>
      <c r="C795" s="25" t="n">
        <v>45079</v>
      </c>
      <c r="D795" t="inlineStr">
        <is>
          <t>Home &amp; Kitchen</t>
        </is>
      </c>
      <c r="E795" t="inlineStr">
        <is>
          <t>South</t>
        </is>
      </c>
      <c r="F795" t="inlineStr">
        <is>
          <t>Website</t>
        </is>
      </c>
      <c r="G795" t="inlineStr">
        <is>
          <t>Not as Described</t>
        </is>
      </c>
      <c r="H795" t="n">
        <v>1</v>
      </c>
      <c r="I795" t="n">
        <v>389</v>
      </c>
    </row>
    <row r="796">
      <c r="A796" t="inlineStr">
        <is>
          <t>RET000794</t>
        </is>
      </c>
      <c r="B796" t="inlineStr">
        <is>
          <t>O005300</t>
        </is>
      </c>
      <c r="C796" s="25" t="n">
        <v>45079</v>
      </c>
      <c r="D796" t="inlineStr">
        <is>
          <t>Beauty</t>
        </is>
      </c>
      <c r="E796" t="inlineStr">
        <is>
          <t>West</t>
        </is>
      </c>
      <c r="F796" t="inlineStr">
        <is>
          <t>Marketplace</t>
        </is>
      </c>
      <c r="G796" t="inlineStr">
        <is>
          <t>Not as Described</t>
        </is>
      </c>
      <c r="H796" t="n">
        <v>1</v>
      </c>
      <c r="I796" t="n">
        <v>419</v>
      </c>
    </row>
    <row r="797">
      <c r="A797" t="inlineStr">
        <is>
          <t>RET000795</t>
        </is>
      </c>
      <c r="B797" t="inlineStr">
        <is>
          <t>O005306</t>
        </is>
      </c>
      <c r="C797" s="25" t="n">
        <v>45079</v>
      </c>
      <c r="D797" t="inlineStr">
        <is>
          <t>Fashion</t>
        </is>
      </c>
      <c r="E797" t="inlineStr">
        <is>
          <t>West</t>
        </is>
      </c>
      <c r="F797" t="inlineStr">
        <is>
          <t>Mobile App</t>
        </is>
      </c>
      <c r="G797" t="inlineStr">
        <is>
          <t>Not as Described</t>
        </is>
      </c>
      <c r="H797" t="n">
        <v>1</v>
      </c>
      <c r="I797" t="n">
        <v>1331.1</v>
      </c>
    </row>
    <row r="798">
      <c r="A798" t="inlineStr">
        <is>
          <t>RET000796</t>
        </is>
      </c>
      <c r="B798" t="inlineStr">
        <is>
          <t>O005306</t>
        </is>
      </c>
      <c r="C798" s="25" t="n">
        <v>45079</v>
      </c>
      <c r="D798" t="inlineStr">
        <is>
          <t>Sports</t>
        </is>
      </c>
      <c r="E798" t="inlineStr">
        <is>
          <t>West</t>
        </is>
      </c>
      <c r="F798" t="inlineStr">
        <is>
          <t>Mobile App</t>
        </is>
      </c>
      <c r="G798" t="inlineStr">
        <is>
          <t>Defective Product</t>
        </is>
      </c>
      <c r="H798" t="n">
        <v>1</v>
      </c>
      <c r="I798" t="n">
        <v>611.1</v>
      </c>
    </row>
    <row r="799">
      <c r="A799" t="inlineStr">
        <is>
          <t>RET000797</t>
        </is>
      </c>
      <c r="B799" t="inlineStr">
        <is>
          <t>O005322</t>
        </is>
      </c>
      <c r="C799" s="25" t="n">
        <v>45080</v>
      </c>
      <c r="D799" t="inlineStr">
        <is>
          <t>Sports</t>
        </is>
      </c>
      <c r="E799" t="inlineStr">
        <is>
          <t>Central</t>
        </is>
      </c>
      <c r="F799" t="inlineStr">
        <is>
          <t>Marketplace</t>
        </is>
      </c>
      <c r="G799" t="inlineStr">
        <is>
          <t>Not as Described</t>
        </is>
      </c>
      <c r="H799" t="n">
        <v>1</v>
      </c>
      <c r="I799" t="n">
        <v>619.65</v>
      </c>
    </row>
    <row r="800">
      <c r="A800" t="inlineStr">
        <is>
          <t>RET000798</t>
        </is>
      </c>
      <c r="B800" t="inlineStr">
        <is>
          <t>O005328</t>
        </is>
      </c>
      <c r="C800" s="25" t="n">
        <v>45080</v>
      </c>
      <c r="D800" t="inlineStr">
        <is>
          <t>Beauty</t>
        </is>
      </c>
      <c r="E800" t="inlineStr">
        <is>
          <t>South</t>
        </is>
      </c>
      <c r="F800" t="inlineStr">
        <is>
          <t>Retail Store</t>
        </is>
      </c>
      <c r="G800" t="inlineStr">
        <is>
          <t>Damaged in Transit</t>
        </is>
      </c>
      <c r="H800" t="n">
        <v>2</v>
      </c>
      <c r="I800" t="n">
        <v>4273.1</v>
      </c>
    </row>
    <row r="801">
      <c r="A801" t="inlineStr">
        <is>
          <t>RET000799</t>
        </is>
      </c>
      <c r="B801" t="inlineStr">
        <is>
          <t>O005333</t>
        </is>
      </c>
      <c r="C801" s="25" t="n">
        <v>45080</v>
      </c>
      <c r="D801" t="inlineStr">
        <is>
          <t>Grocery</t>
        </is>
      </c>
      <c r="E801" t="inlineStr">
        <is>
          <t>East</t>
        </is>
      </c>
      <c r="F801" t="inlineStr">
        <is>
          <t>Marketplace</t>
        </is>
      </c>
      <c r="G801" t="inlineStr">
        <is>
          <t>Defective Product</t>
        </is>
      </c>
      <c r="H801" t="n">
        <v>1</v>
      </c>
      <c r="I801" t="n">
        <v>476.1</v>
      </c>
    </row>
    <row r="802">
      <c r="A802" t="inlineStr">
        <is>
          <t>RET000800</t>
        </is>
      </c>
      <c r="B802" t="inlineStr">
        <is>
          <t>O005336</t>
        </is>
      </c>
      <c r="C802" s="25" t="n">
        <v>45080</v>
      </c>
      <c r="D802" t="inlineStr">
        <is>
          <t>Fashion</t>
        </is>
      </c>
      <c r="E802" t="inlineStr">
        <is>
          <t>West</t>
        </is>
      </c>
      <c r="F802" t="inlineStr">
        <is>
          <t>Marketplace</t>
        </is>
      </c>
      <c r="G802" t="inlineStr">
        <is>
          <t>Size/Fit Issue</t>
        </is>
      </c>
      <c r="H802" t="n">
        <v>1</v>
      </c>
      <c r="I802" t="n">
        <v>953.1</v>
      </c>
    </row>
    <row r="803">
      <c r="A803" t="inlineStr">
        <is>
          <t>RET000801</t>
        </is>
      </c>
      <c r="B803" t="inlineStr">
        <is>
          <t>O005337</t>
        </is>
      </c>
      <c r="C803" s="25" t="n">
        <v>45080</v>
      </c>
      <c r="D803" t="inlineStr">
        <is>
          <t>Fashion</t>
        </is>
      </c>
      <c r="E803" t="inlineStr">
        <is>
          <t>North</t>
        </is>
      </c>
      <c r="F803" t="inlineStr">
        <is>
          <t>Mobile App</t>
        </is>
      </c>
      <c r="G803" t="inlineStr">
        <is>
          <t>Late Delivery</t>
        </is>
      </c>
      <c r="H803" t="n">
        <v>1</v>
      </c>
      <c r="I803" t="n">
        <v>638.1</v>
      </c>
    </row>
    <row r="804">
      <c r="A804" t="inlineStr">
        <is>
          <t>RET000802</t>
        </is>
      </c>
      <c r="B804" t="inlineStr">
        <is>
          <t>O005338</t>
        </is>
      </c>
      <c r="C804" s="25" t="n">
        <v>45080</v>
      </c>
      <c r="D804" t="inlineStr">
        <is>
          <t>Fashion</t>
        </is>
      </c>
      <c r="E804" t="inlineStr">
        <is>
          <t>Central</t>
        </is>
      </c>
      <c r="F804" t="inlineStr">
        <is>
          <t>Marketplace</t>
        </is>
      </c>
      <c r="G804" t="inlineStr">
        <is>
          <t>Size/Fit Issue</t>
        </is>
      </c>
      <c r="H804" t="n">
        <v>1</v>
      </c>
      <c r="I804" t="n">
        <v>664.05</v>
      </c>
    </row>
    <row r="805">
      <c r="A805" t="inlineStr">
        <is>
          <t>RET000803</t>
        </is>
      </c>
      <c r="B805" t="inlineStr">
        <is>
          <t>O005361</t>
        </is>
      </c>
      <c r="C805" s="25" t="n">
        <v>45080</v>
      </c>
      <c r="D805" t="inlineStr">
        <is>
          <t>Electronics</t>
        </is>
      </c>
      <c r="E805" t="inlineStr">
        <is>
          <t>Central</t>
        </is>
      </c>
      <c r="F805" t="inlineStr">
        <is>
          <t>Mobile App</t>
        </is>
      </c>
      <c r="G805" t="inlineStr">
        <is>
          <t>Defective Product</t>
        </is>
      </c>
      <c r="H805" t="n">
        <v>1</v>
      </c>
      <c r="I805" t="n">
        <v>7409.05</v>
      </c>
    </row>
    <row r="806">
      <c r="A806" t="inlineStr">
        <is>
          <t>RET000804</t>
        </is>
      </c>
      <c r="B806" t="inlineStr">
        <is>
          <t>O005387</t>
        </is>
      </c>
      <c r="C806" s="25" t="n">
        <v>45081</v>
      </c>
      <c r="D806" t="inlineStr">
        <is>
          <t>Sports</t>
        </is>
      </c>
      <c r="E806" t="inlineStr">
        <is>
          <t>East</t>
        </is>
      </c>
      <c r="F806" t="inlineStr">
        <is>
          <t>Marketplace</t>
        </is>
      </c>
      <c r="G806" t="inlineStr">
        <is>
          <t>Size/Fit Issue</t>
        </is>
      </c>
      <c r="H806" t="n">
        <v>2</v>
      </c>
      <c r="I806" t="n">
        <v>1222.2</v>
      </c>
    </row>
    <row r="807">
      <c r="A807" t="inlineStr">
        <is>
          <t>RET000805</t>
        </is>
      </c>
      <c r="B807" t="inlineStr">
        <is>
          <t>O005390</t>
        </is>
      </c>
      <c r="C807" s="25" t="n">
        <v>45081</v>
      </c>
      <c r="D807" t="inlineStr">
        <is>
          <t>Electronics</t>
        </is>
      </c>
      <c r="E807" t="inlineStr">
        <is>
          <t>West</t>
        </is>
      </c>
      <c r="F807" t="inlineStr">
        <is>
          <t>Website</t>
        </is>
      </c>
      <c r="G807" t="inlineStr">
        <is>
          <t>Defective Product</t>
        </is>
      </c>
      <c r="H807" t="n">
        <v>1</v>
      </c>
      <c r="I807" t="n">
        <v>15722.1</v>
      </c>
    </row>
    <row r="808">
      <c r="A808" t="inlineStr">
        <is>
          <t>RET000806</t>
        </is>
      </c>
      <c r="B808" t="inlineStr">
        <is>
          <t>O005396</t>
        </is>
      </c>
      <c r="C808" s="25" t="n">
        <v>45081</v>
      </c>
      <c r="D808" t="inlineStr">
        <is>
          <t>Books</t>
        </is>
      </c>
      <c r="E808" t="inlineStr">
        <is>
          <t>South</t>
        </is>
      </c>
      <c r="F808" t="inlineStr">
        <is>
          <t>Website</t>
        </is>
      </c>
      <c r="G808" t="inlineStr">
        <is>
          <t>Defective Product</t>
        </is>
      </c>
      <c r="H808" t="n">
        <v>1</v>
      </c>
      <c r="I808" t="n">
        <v>494.1</v>
      </c>
    </row>
    <row r="809">
      <c r="A809" t="inlineStr">
        <is>
          <t>RET000807</t>
        </is>
      </c>
      <c r="B809" t="inlineStr">
        <is>
          <t>O005397</t>
        </is>
      </c>
      <c r="C809" s="25" t="n">
        <v>45081</v>
      </c>
      <c r="D809" t="inlineStr">
        <is>
          <t>Fashion</t>
        </is>
      </c>
      <c r="E809" t="inlineStr">
        <is>
          <t>West</t>
        </is>
      </c>
      <c r="F809" t="inlineStr">
        <is>
          <t>Website</t>
        </is>
      </c>
      <c r="G809" t="inlineStr">
        <is>
          <t>Wrong Item Delivered</t>
        </is>
      </c>
      <c r="H809" t="n">
        <v>1</v>
      </c>
      <c r="I809" t="n">
        <v>1265.65</v>
      </c>
    </row>
    <row r="810">
      <c r="A810" t="inlineStr">
        <is>
          <t>RET000808</t>
        </is>
      </c>
      <c r="B810" t="inlineStr">
        <is>
          <t>O005423</t>
        </is>
      </c>
      <c r="C810" s="25" t="n">
        <v>45082</v>
      </c>
      <c r="D810" t="inlineStr">
        <is>
          <t>Home &amp; Kitchen</t>
        </is>
      </c>
      <c r="E810" t="inlineStr">
        <is>
          <t>East</t>
        </is>
      </c>
      <c r="F810" t="inlineStr">
        <is>
          <t>Mobile App</t>
        </is>
      </c>
      <c r="G810" t="inlineStr">
        <is>
          <t>Damaged in Transit</t>
        </is>
      </c>
      <c r="H810" t="n">
        <v>1</v>
      </c>
      <c r="I810" t="n">
        <v>2348.1</v>
      </c>
    </row>
    <row r="811">
      <c r="A811" t="inlineStr">
        <is>
          <t>RET000809</t>
        </is>
      </c>
      <c r="B811" t="inlineStr">
        <is>
          <t>O005423</t>
        </is>
      </c>
      <c r="C811" s="25" t="n">
        <v>45082</v>
      </c>
      <c r="D811" t="inlineStr">
        <is>
          <t>Fashion</t>
        </is>
      </c>
      <c r="E811" t="inlineStr">
        <is>
          <t>East</t>
        </is>
      </c>
      <c r="F811" t="inlineStr">
        <is>
          <t>Mobile App</t>
        </is>
      </c>
      <c r="G811" t="inlineStr">
        <is>
          <t>Wrong Item Delivered</t>
        </is>
      </c>
      <c r="H811" t="n">
        <v>1</v>
      </c>
      <c r="I811" t="n">
        <v>474.05</v>
      </c>
    </row>
    <row r="812">
      <c r="A812" t="inlineStr">
        <is>
          <t>RET000810</t>
        </is>
      </c>
      <c r="B812" t="inlineStr">
        <is>
          <t>O005445</t>
        </is>
      </c>
      <c r="C812" s="25" t="n">
        <v>45083</v>
      </c>
      <c r="D812" t="inlineStr">
        <is>
          <t>Sports</t>
        </is>
      </c>
      <c r="E812" t="inlineStr">
        <is>
          <t>East</t>
        </is>
      </c>
      <c r="F812" t="inlineStr">
        <is>
          <t>Marketplace</t>
        </is>
      </c>
      <c r="G812" t="inlineStr">
        <is>
          <t>Defective Product</t>
        </is>
      </c>
      <c r="H812" t="n">
        <v>1</v>
      </c>
      <c r="I812" t="n">
        <v>2618.1</v>
      </c>
    </row>
    <row r="813">
      <c r="A813" t="inlineStr">
        <is>
          <t>RET000811</t>
        </is>
      </c>
      <c r="B813" t="inlineStr">
        <is>
          <t>O005454</t>
        </is>
      </c>
      <c r="C813" s="25" t="n">
        <v>45083</v>
      </c>
      <c r="D813" t="inlineStr">
        <is>
          <t>Fashion</t>
        </is>
      </c>
      <c r="E813" t="inlineStr">
        <is>
          <t>South</t>
        </is>
      </c>
      <c r="F813" t="inlineStr">
        <is>
          <t>Website</t>
        </is>
      </c>
      <c r="G813" t="inlineStr">
        <is>
          <t>Size/Fit Issue</t>
        </is>
      </c>
      <c r="H813" t="n">
        <v>1</v>
      </c>
      <c r="I813" t="n">
        <v>2357.1</v>
      </c>
    </row>
    <row r="814">
      <c r="A814" t="inlineStr">
        <is>
          <t>RET000812</t>
        </is>
      </c>
      <c r="B814" t="inlineStr">
        <is>
          <t>O005459</t>
        </is>
      </c>
      <c r="C814" s="25" t="n">
        <v>45083</v>
      </c>
      <c r="D814" t="inlineStr">
        <is>
          <t>Fashion</t>
        </is>
      </c>
      <c r="E814" t="inlineStr">
        <is>
          <t>Central</t>
        </is>
      </c>
      <c r="F814" t="inlineStr">
        <is>
          <t>Mobile App</t>
        </is>
      </c>
      <c r="G814" t="inlineStr">
        <is>
          <t>Not as Described</t>
        </is>
      </c>
      <c r="H814" t="n">
        <v>1</v>
      </c>
      <c r="I814" t="n">
        <v>781.15</v>
      </c>
    </row>
    <row r="815">
      <c r="A815" t="inlineStr">
        <is>
          <t>RET000813</t>
        </is>
      </c>
      <c r="B815" t="inlineStr">
        <is>
          <t>O005460</t>
        </is>
      </c>
      <c r="C815" s="25" t="n">
        <v>45083</v>
      </c>
      <c r="D815" t="inlineStr">
        <is>
          <t>Beauty</t>
        </is>
      </c>
      <c r="E815" t="inlineStr">
        <is>
          <t>South</t>
        </is>
      </c>
      <c r="F815" t="inlineStr">
        <is>
          <t>Mobile App</t>
        </is>
      </c>
      <c r="G815" t="inlineStr">
        <is>
          <t>Defective Product</t>
        </is>
      </c>
      <c r="H815" t="n">
        <v>1</v>
      </c>
      <c r="I815" t="n">
        <v>312.55</v>
      </c>
    </row>
    <row r="816">
      <c r="A816" t="inlineStr">
        <is>
          <t>RET000814</t>
        </is>
      </c>
      <c r="B816" t="inlineStr">
        <is>
          <t>O005461</t>
        </is>
      </c>
      <c r="C816" s="25" t="n">
        <v>45083</v>
      </c>
      <c r="D816" t="inlineStr">
        <is>
          <t>Fashion</t>
        </is>
      </c>
      <c r="E816" t="inlineStr">
        <is>
          <t>East</t>
        </is>
      </c>
      <c r="F816" t="inlineStr">
        <is>
          <t>Website</t>
        </is>
      </c>
      <c r="G816" t="inlineStr">
        <is>
          <t>Damaged in Transit</t>
        </is>
      </c>
      <c r="H816" t="n">
        <v>1</v>
      </c>
      <c r="I816" t="n">
        <v>638.1</v>
      </c>
    </row>
    <row r="817">
      <c r="A817" t="inlineStr">
        <is>
          <t>RET000815</t>
        </is>
      </c>
      <c r="B817" t="inlineStr">
        <is>
          <t>O005462</t>
        </is>
      </c>
      <c r="C817" s="25" t="n">
        <v>45083</v>
      </c>
      <c r="D817" t="inlineStr">
        <is>
          <t>Fashion</t>
        </is>
      </c>
      <c r="E817" t="inlineStr">
        <is>
          <t>South</t>
        </is>
      </c>
      <c r="F817" t="inlineStr">
        <is>
          <t>Mobile App</t>
        </is>
      </c>
      <c r="G817" t="inlineStr">
        <is>
          <t>Size/Fit Issue</t>
        </is>
      </c>
      <c r="H817" t="n">
        <v>1</v>
      </c>
      <c r="I817" t="n">
        <v>1471.55</v>
      </c>
    </row>
    <row r="818">
      <c r="A818" t="inlineStr">
        <is>
          <t>RET000816</t>
        </is>
      </c>
      <c r="B818" t="inlineStr">
        <is>
          <t>O005465</t>
        </is>
      </c>
      <c r="C818" s="25" t="n">
        <v>45083</v>
      </c>
      <c r="D818" t="inlineStr">
        <is>
          <t>Home &amp; Kitchen</t>
        </is>
      </c>
      <c r="E818" t="inlineStr">
        <is>
          <t>West</t>
        </is>
      </c>
      <c r="F818" t="inlineStr">
        <is>
          <t>Marketplace</t>
        </is>
      </c>
      <c r="G818" t="inlineStr">
        <is>
          <t>Damaged in Transit</t>
        </is>
      </c>
      <c r="H818" t="n">
        <v>1</v>
      </c>
      <c r="I818" t="n">
        <v>303.05</v>
      </c>
    </row>
    <row r="819">
      <c r="A819" t="inlineStr">
        <is>
          <t>RET000817</t>
        </is>
      </c>
      <c r="B819" t="inlineStr">
        <is>
          <t>O005469</t>
        </is>
      </c>
      <c r="C819" s="25" t="n">
        <v>45083</v>
      </c>
      <c r="D819" t="inlineStr">
        <is>
          <t>Fashion</t>
        </is>
      </c>
      <c r="E819" t="inlineStr">
        <is>
          <t>East</t>
        </is>
      </c>
      <c r="F819" t="inlineStr">
        <is>
          <t>Website</t>
        </is>
      </c>
      <c r="G819" t="inlineStr">
        <is>
          <t>Late Delivery</t>
        </is>
      </c>
      <c r="H819" t="n">
        <v>1</v>
      </c>
      <c r="I819" t="n">
        <v>458.15</v>
      </c>
    </row>
    <row r="820">
      <c r="A820" t="inlineStr">
        <is>
          <t>RET000818</t>
        </is>
      </c>
      <c r="B820" t="inlineStr">
        <is>
          <t>O005470</t>
        </is>
      </c>
      <c r="C820" s="25" t="n">
        <v>45083</v>
      </c>
      <c r="D820" t="inlineStr">
        <is>
          <t>Sports</t>
        </is>
      </c>
      <c r="E820" t="inlineStr">
        <is>
          <t>North</t>
        </is>
      </c>
      <c r="F820" t="inlineStr">
        <is>
          <t>Website</t>
        </is>
      </c>
      <c r="G820" t="inlineStr">
        <is>
          <t>Not Specified</t>
        </is>
      </c>
      <c r="H820" t="n">
        <v>2</v>
      </c>
      <c r="I820" t="n">
        <v>2554.2</v>
      </c>
    </row>
    <row r="821">
      <c r="A821" t="inlineStr">
        <is>
          <t>RET000819</t>
        </is>
      </c>
      <c r="B821" t="inlineStr">
        <is>
          <t>O005472</t>
        </is>
      </c>
      <c r="C821" s="25" t="n">
        <v>45083</v>
      </c>
      <c r="D821" t="inlineStr">
        <is>
          <t>Beauty</t>
        </is>
      </c>
      <c r="E821" t="inlineStr">
        <is>
          <t>South</t>
        </is>
      </c>
      <c r="F821" t="inlineStr">
        <is>
          <t>Marketplace</t>
        </is>
      </c>
      <c r="G821" t="inlineStr">
        <is>
          <t>Damaged in Transit</t>
        </is>
      </c>
      <c r="H821" t="n">
        <v>2</v>
      </c>
      <c r="I821" t="n">
        <v>712.3</v>
      </c>
    </row>
    <row r="822">
      <c r="A822" t="inlineStr">
        <is>
          <t>RET000820</t>
        </is>
      </c>
      <c r="B822" t="inlineStr">
        <is>
          <t>O005475</t>
        </is>
      </c>
      <c r="C822" s="25" t="n">
        <v>45084</v>
      </c>
      <c r="D822" t="inlineStr">
        <is>
          <t>Fashion</t>
        </is>
      </c>
      <c r="E822" t="inlineStr">
        <is>
          <t>North</t>
        </is>
      </c>
      <c r="F822" t="inlineStr">
        <is>
          <t>Mobile App</t>
        </is>
      </c>
      <c r="G822" t="inlineStr">
        <is>
          <t>Size/Fit Issue</t>
        </is>
      </c>
      <c r="H822" t="n">
        <v>1</v>
      </c>
      <c r="I822" t="n">
        <v>638.1</v>
      </c>
    </row>
    <row r="823">
      <c r="A823" t="inlineStr">
        <is>
          <t>RET000821</t>
        </is>
      </c>
      <c r="B823" t="inlineStr">
        <is>
          <t>O005493</t>
        </is>
      </c>
      <c r="C823" s="25" t="n">
        <v>45084</v>
      </c>
      <c r="D823" t="inlineStr">
        <is>
          <t>Electronics</t>
        </is>
      </c>
      <c r="E823" t="inlineStr">
        <is>
          <t>North</t>
        </is>
      </c>
      <c r="F823" t="inlineStr">
        <is>
          <t>Mobile App</t>
        </is>
      </c>
      <c r="G823" t="inlineStr">
        <is>
          <t>Damaged in Transit</t>
        </is>
      </c>
      <c r="H823" t="n">
        <v>1</v>
      </c>
      <c r="I823" t="n">
        <v>9442.049999999999</v>
      </c>
    </row>
    <row r="824">
      <c r="A824" t="inlineStr">
        <is>
          <t>RET000822</t>
        </is>
      </c>
      <c r="B824" t="inlineStr">
        <is>
          <t>O005496</t>
        </is>
      </c>
      <c r="C824" s="25" t="n">
        <v>45084</v>
      </c>
      <c r="D824" t="inlineStr">
        <is>
          <t>Books</t>
        </is>
      </c>
      <c r="E824" t="inlineStr">
        <is>
          <t>West</t>
        </is>
      </c>
      <c r="F824" t="inlineStr">
        <is>
          <t>Retail Store</t>
        </is>
      </c>
      <c r="G824" t="inlineStr">
        <is>
          <t>Changed Mind</t>
        </is>
      </c>
      <c r="H824" t="n">
        <v>1</v>
      </c>
      <c r="I824" t="n">
        <v>189.05</v>
      </c>
    </row>
    <row r="825">
      <c r="A825" t="inlineStr">
        <is>
          <t>RET000823</t>
        </is>
      </c>
      <c r="B825" t="inlineStr">
        <is>
          <t>O005509</t>
        </is>
      </c>
      <c r="C825" s="25" t="n">
        <v>45085</v>
      </c>
      <c r="D825" t="inlineStr">
        <is>
          <t>Books</t>
        </is>
      </c>
      <c r="E825" t="inlineStr">
        <is>
          <t>North</t>
        </is>
      </c>
      <c r="F825" t="inlineStr">
        <is>
          <t>Website</t>
        </is>
      </c>
      <c r="G825" t="inlineStr">
        <is>
          <t>Not as Described</t>
        </is>
      </c>
      <c r="H825" t="n">
        <v>1</v>
      </c>
      <c r="I825" t="n">
        <v>368.1</v>
      </c>
    </row>
    <row r="826">
      <c r="A826" t="inlineStr">
        <is>
          <t>RET000824</t>
        </is>
      </c>
      <c r="B826" t="inlineStr">
        <is>
          <t>O005511</t>
        </is>
      </c>
      <c r="C826" s="25" t="n">
        <v>45085</v>
      </c>
      <c r="D826" t="inlineStr">
        <is>
          <t>Fashion</t>
        </is>
      </c>
      <c r="E826" t="inlineStr">
        <is>
          <t>Central</t>
        </is>
      </c>
      <c r="F826" t="inlineStr">
        <is>
          <t>Marketplace</t>
        </is>
      </c>
      <c r="G826" t="inlineStr">
        <is>
          <t>Size/Fit Issue</t>
        </is>
      </c>
      <c r="H826" t="n">
        <v>1</v>
      </c>
      <c r="I826" t="n">
        <v>1529.1</v>
      </c>
    </row>
    <row r="827">
      <c r="A827" t="inlineStr">
        <is>
          <t>RET000825</t>
        </is>
      </c>
      <c r="B827" t="inlineStr">
        <is>
          <t>O005512</t>
        </is>
      </c>
      <c r="C827" s="25" t="n">
        <v>45085</v>
      </c>
      <c r="D827" t="inlineStr">
        <is>
          <t>Sports</t>
        </is>
      </c>
      <c r="E827" t="inlineStr">
        <is>
          <t>North</t>
        </is>
      </c>
      <c r="F827" t="inlineStr">
        <is>
          <t>Mobile App</t>
        </is>
      </c>
      <c r="G827" t="inlineStr">
        <is>
          <t>Changed Mind</t>
        </is>
      </c>
      <c r="H827" t="n">
        <v>1</v>
      </c>
      <c r="I827" t="n">
        <v>1277.1</v>
      </c>
    </row>
    <row r="828">
      <c r="A828" t="inlineStr">
        <is>
          <t>RET000826</t>
        </is>
      </c>
      <c r="B828" t="inlineStr">
        <is>
          <t>O005525</t>
        </is>
      </c>
      <c r="C828" s="25" t="n">
        <v>45086</v>
      </c>
      <c r="D828" t="inlineStr">
        <is>
          <t>Fashion</t>
        </is>
      </c>
      <c r="E828" t="inlineStr">
        <is>
          <t>West</t>
        </is>
      </c>
      <c r="F828" t="inlineStr">
        <is>
          <t>Marketplace</t>
        </is>
      </c>
      <c r="G828" t="inlineStr">
        <is>
          <t>Size/Fit Issue</t>
        </is>
      </c>
      <c r="H828" t="n">
        <v>1</v>
      </c>
      <c r="I828" t="n">
        <v>781.15</v>
      </c>
    </row>
    <row r="829">
      <c r="A829" t="inlineStr">
        <is>
          <t>RET000827</t>
        </is>
      </c>
      <c r="B829" t="inlineStr">
        <is>
          <t>O005528</t>
        </is>
      </c>
      <c r="C829" s="25" t="n">
        <v>45086</v>
      </c>
      <c r="D829" t="inlineStr">
        <is>
          <t>Fashion</t>
        </is>
      </c>
      <c r="E829" t="inlineStr">
        <is>
          <t>South</t>
        </is>
      </c>
      <c r="F829" t="inlineStr">
        <is>
          <t>Website</t>
        </is>
      </c>
      <c r="G829" t="inlineStr">
        <is>
          <t>Late Delivery</t>
        </is>
      </c>
      <c r="H829" t="n">
        <v>1</v>
      </c>
      <c r="I829" t="n">
        <v>521.1</v>
      </c>
    </row>
    <row r="830">
      <c r="A830" t="inlineStr">
        <is>
          <t>RET000828</t>
        </is>
      </c>
      <c r="B830" t="inlineStr">
        <is>
          <t>O005538</t>
        </is>
      </c>
      <c r="C830" s="25" t="n">
        <v>45086</v>
      </c>
      <c r="D830" t="inlineStr">
        <is>
          <t>Electronics</t>
        </is>
      </c>
      <c r="E830" t="inlineStr">
        <is>
          <t>North</t>
        </is>
      </c>
      <c r="F830" t="inlineStr">
        <is>
          <t>Mobile App</t>
        </is>
      </c>
      <c r="G830" t="inlineStr">
        <is>
          <t>Late Delivery</t>
        </is>
      </c>
      <c r="H830" t="n">
        <v>1</v>
      </c>
      <c r="I830" t="n">
        <v>17469</v>
      </c>
    </row>
    <row r="831">
      <c r="A831" t="inlineStr">
        <is>
          <t>RET000829</t>
        </is>
      </c>
      <c r="B831" t="inlineStr">
        <is>
          <t>O005552</t>
        </is>
      </c>
      <c r="C831" s="25" t="n">
        <v>45086</v>
      </c>
      <c r="D831" t="inlineStr">
        <is>
          <t>Electronics</t>
        </is>
      </c>
      <c r="E831" t="inlineStr">
        <is>
          <t>West</t>
        </is>
      </c>
      <c r="F831" t="inlineStr">
        <is>
          <t>Mobile App</t>
        </is>
      </c>
      <c r="G831" t="inlineStr">
        <is>
          <t>Damaged in Transit</t>
        </is>
      </c>
      <c r="H831" t="n">
        <v>1</v>
      </c>
      <c r="I831" t="n">
        <v>3781.65</v>
      </c>
    </row>
    <row r="832">
      <c r="A832" t="inlineStr">
        <is>
          <t>RET000830</t>
        </is>
      </c>
      <c r="B832" t="inlineStr">
        <is>
          <t>O005561</t>
        </is>
      </c>
      <c r="C832" s="25" t="n">
        <v>45087</v>
      </c>
      <c r="D832" t="inlineStr">
        <is>
          <t>Books</t>
        </is>
      </c>
      <c r="E832" t="inlineStr">
        <is>
          <t>West</t>
        </is>
      </c>
      <c r="F832" t="inlineStr">
        <is>
          <t>Marketplace</t>
        </is>
      </c>
      <c r="G832" t="inlineStr">
        <is>
          <t>Damaged in Transit</t>
        </is>
      </c>
      <c r="H832" t="n">
        <v>1</v>
      </c>
      <c r="I832" t="n">
        <v>539.1</v>
      </c>
    </row>
    <row r="833">
      <c r="A833" t="inlineStr">
        <is>
          <t>RET000831</t>
        </is>
      </c>
      <c r="B833" t="inlineStr">
        <is>
          <t>O005569</t>
        </is>
      </c>
      <c r="C833" s="25" t="n">
        <v>45087</v>
      </c>
      <c r="D833" t="inlineStr">
        <is>
          <t>Sports</t>
        </is>
      </c>
      <c r="E833" t="inlineStr">
        <is>
          <t>East</t>
        </is>
      </c>
      <c r="F833" t="inlineStr">
        <is>
          <t>Marketplace</t>
        </is>
      </c>
      <c r="G833" t="inlineStr">
        <is>
          <t>Not as Described</t>
        </is>
      </c>
      <c r="H833" t="n">
        <v>2</v>
      </c>
      <c r="I833" t="n">
        <v>14974.2</v>
      </c>
    </row>
    <row r="834">
      <c r="A834" t="inlineStr">
        <is>
          <t>RET000832</t>
        </is>
      </c>
      <c r="B834" t="inlineStr">
        <is>
          <t>O005569</t>
        </is>
      </c>
      <c r="C834" s="25" t="n">
        <v>45087</v>
      </c>
      <c r="D834" t="inlineStr">
        <is>
          <t>Home &amp; Kitchen</t>
        </is>
      </c>
      <c r="E834" t="inlineStr">
        <is>
          <t>East</t>
        </is>
      </c>
      <c r="F834" t="inlineStr">
        <is>
          <t>Marketplace</t>
        </is>
      </c>
      <c r="G834" t="inlineStr">
        <is>
          <t>Damaged in Transit</t>
        </is>
      </c>
      <c r="H834" t="n">
        <v>1</v>
      </c>
      <c r="I834" t="n">
        <v>1937.05</v>
      </c>
    </row>
    <row r="835">
      <c r="A835" t="inlineStr">
        <is>
          <t>RET000833</t>
        </is>
      </c>
      <c r="B835" t="inlineStr">
        <is>
          <t>O005576</t>
        </is>
      </c>
      <c r="C835" s="25" t="n">
        <v>45087</v>
      </c>
      <c r="D835" t="inlineStr">
        <is>
          <t>Sports</t>
        </is>
      </c>
      <c r="E835" t="inlineStr">
        <is>
          <t>South</t>
        </is>
      </c>
      <c r="F835" t="inlineStr">
        <is>
          <t>Mobile App</t>
        </is>
      </c>
      <c r="G835" t="inlineStr">
        <is>
          <t>Wrong Item Delivered</t>
        </is>
      </c>
      <c r="H835" t="n">
        <v>1</v>
      </c>
      <c r="I835" t="n">
        <v>1520.65</v>
      </c>
    </row>
    <row r="836">
      <c r="A836" t="inlineStr">
        <is>
          <t>RET000834</t>
        </is>
      </c>
      <c r="B836" t="inlineStr">
        <is>
          <t>O005578</t>
        </is>
      </c>
      <c r="C836" s="25" t="n">
        <v>45087</v>
      </c>
      <c r="D836" t="inlineStr">
        <is>
          <t>Beauty</t>
        </is>
      </c>
      <c r="E836" t="inlineStr">
        <is>
          <t>East</t>
        </is>
      </c>
      <c r="F836" t="inlineStr">
        <is>
          <t>Mobile App</t>
        </is>
      </c>
      <c r="G836" t="inlineStr">
        <is>
          <t>Not as Described</t>
        </is>
      </c>
      <c r="H836" t="n">
        <v>1</v>
      </c>
      <c r="I836" t="n">
        <v>356.15</v>
      </c>
    </row>
    <row r="837">
      <c r="A837" t="inlineStr">
        <is>
          <t>RET000835</t>
        </is>
      </c>
      <c r="B837" t="inlineStr">
        <is>
          <t>O005582</t>
        </is>
      </c>
      <c r="C837" s="25" t="n">
        <v>45087</v>
      </c>
      <c r="D837" t="inlineStr">
        <is>
          <t>Fashion</t>
        </is>
      </c>
      <c r="E837" t="inlineStr">
        <is>
          <t>East</t>
        </is>
      </c>
      <c r="F837" t="inlineStr">
        <is>
          <t>Marketplace</t>
        </is>
      </c>
      <c r="G837" t="inlineStr">
        <is>
          <t>Changed Mind</t>
        </is>
      </c>
      <c r="H837" t="n">
        <v>1</v>
      </c>
      <c r="I837" t="n">
        <v>1129</v>
      </c>
    </row>
    <row r="838">
      <c r="A838" t="inlineStr">
        <is>
          <t>RET000836</t>
        </is>
      </c>
      <c r="B838" t="inlineStr">
        <is>
          <t>O005592</t>
        </is>
      </c>
      <c r="C838" s="25" t="n">
        <v>45087</v>
      </c>
      <c r="D838" t="inlineStr">
        <is>
          <t>Electronics</t>
        </is>
      </c>
      <c r="E838" t="inlineStr">
        <is>
          <t>North</t>
        </is>
      </c>
      <c r="F838" t="inlineStr">
        <is>
          <t>Website</t>
        </is>
      </c>
      <c r="G838" t="inlineStr">
        <is>
          <t>Defective Product</t>
        </is>
      </c>
      <c r="H838" t="n">
        <v>2</v>
      </c>
      <c r="I838" t="n">
        <v>25218</v>
      </c>
    </row>
    <row r="839">
      <c r="A839" t="inlineStr">
        <is>
          <t>RET000837</t>
        </is>
      </c>
      <c r="B839" t="inlineStr">
        <is>
          <t>O005602</t>
        </is>
      </c>
      <c r="C839" s="25" t="n">
        <v>45088</v>
      </c>
      <c r="D839" t="inlineStr">
        <is>
          <t>Beauty</t>
        </is>
      </c>
      <c r="E839" t="inlineStr">
        <is>
          <t>East</t>
        </is>
      </c>
      <c r="F839" t="inlineStr">
        <is>
          <t>Marketplace</t>
        </is>
      </c>
      <c r="G839" t="inlineStr">
        <is>
          <t>Not as Described</t>
        </is>
      </c>
      <c r="H839" t="n">
        <v>1</v>
      </c>
      <c r="I839" t="n">
        <v>332.1</v>
      </c>
    </row>
    <row r="840">
      <c r="A840" t="inlineStr">
        <is>
          <t>RET000838</t>
        </is>
      </c>
      <c r="B840" t="inlineStr">
        <is>
          <t>O005609</t>
        </is>
      </c>
      <c r="C840" s="25" t="n">
        <v>45088</v>
      </c>
      <c r="D840" t="inlineStr">
        <is>
          <t>Beauty</t>
        </is>
      </c>
      <c r="E840" t="inlineStr">
        <is>
          <t>West</t>
        </is>
      </c>
      <c r="F840" t="inlineStr">
        <is>
          <t>Marketplace</t>
        </is>
      </c>
      <c r="G840" t="inlineStr">
        <is>
          <t>Wrong Item Delivered</t>
        </is>
      </c>
      <c r="H840" t="n">
        <v>1</v>
      </c>
      <c r="I840" t="n">
        <v>2060.1</v>
      </c>
    </row>
    <row r="841">
      <c r="A841" t="inlineStr">
        <is>
          <t>RET000839</t>
        </is>
      </c>
      <c r="B841" t="inlineStr">
        <is>
          <t>O005613</t>
        </is>
      </c>
      <c r="C841" s="25" t="n">
        <v>45088</v>
      </c>
      <c r="D841" t="inlineStr">
        <is>
          <t>Fashion</t>
        </is>
      </c>
      <c r="E841" t="inlineStr">
        <is>
          <t>South</t>
        </is>
      </c>
      <c r="F841" t="inlineStr">
        <is>
          <t>Mobile App</t>
        </is>
      </c>
      <c r="G841" t="inlineStr">
        <is>
          <t>Size/Fit Issue</t>
        </is>
      </c>
      <c r="H841" t="n">
        <v>1</v>
      </c>
      <c r="I841" t="n">
        <v>1549</v>
      </c>
    </row>
    <row r="842">
      <c r="A842" t="inlineStr">
        <is>
          <t>RET000840</t>
        </is>
      </c>
      <c r="B842" t="inlineStr">
        <is>
          <t>O005614</t>
        </is>
      </c>
      <c r="C842" s="25" t="n">
        <v>45088</v>
      </c>
      <c r="D842" t="inlineStr">
        <is>
          <t>Fashion</t>
        </is>
      </c>
      <c r="E842" t="inlineStr">
        <is>
          <t>West</t>
        </is>
      </c>
      <c r="F842" t="inlineStr">
        <is>
          <t>Mobile App</t>
        </is>
      </c>
      <c r="G842" t="inlineStr">
        <is>
          <t>Size/Fit Issue</t>
        </is>
      </c>
      <c r="H842" t="n">
        <v>1</v>
      </c>
      <c r="I842" t="n">
        <v>863.1</v>
      </c>
    </row>
    <row r="843">
      <c r="A843" t="inlineStr">
        <is>
          <t>RET000841</t>
        </is>
      </c>
      <c r="B843" t="inlineStr">
        <is>
          <t>O005618</t>
        </is>
      </c>
      <c r="C843" s="25" t="n">
        <v>45088</v>
      </c>
      <c r="D843" t="inlineStr">
        <is>
          <t>Home &amp; Kitchen</t>
        </is>
      </c>
      <c r="E843" t="inlineStr">
        <is>
          <t>North</t>
        </is>
      </c>
      <c r="F843" t="inlineStr">
        <is>
          <t>Retail Store</t>
        </is>
      </c>
      <c r="G843" t="inlineStr">
        <is>
          <t>Not as Described</t>
        </is>
      </c>
      <c r="H843" t="n">
        <v>1</v>
      </c>
      <c r="I843" t="n">
        <v>2348.1</v>
      </c>
    </row>
    <row r="844">
      <c r="A844" t="inlineStr">
        <is>
          <t>RET000842</t>
        </is>
      </c>
      <c r="B844" t="inlineStr">
        <is>
          <t>O005628</t>
        </is>
      </c>
      <c r="C844" s="25" t="n">
        <v>45088</v>
      </c>
      <c r="D844" t="inlineStr">
        <is>
          <t>Fashion</t>
        </is>
      </c>
      <c r="E844" t="inlineStr">
        <is>
          <t>North</t>
        </is>
      </c>
      <c r="F844" t="inlineStr">
        <is>
          <t>Marketplace</t>
        </is>
      </c>
      <c r="G844" t="inlineStr">
        <is>
          <t>Not as Described</t>
        </is>
      </c>
      <c r="H844" t="n">
        <v>1</v>
      </c>
      <c r="I844" t="n">
        <v>827.1</v>
      </c>
    </row>
    <row r="845">
      <c r="A845" t="inlineStr">
        <is>
          <t>RET000843</t>
        </is>
      </c>
      <c r="B845" t="inlineStr">
        <is>
          <t>O005632</t>
        </is>
      </c>
      <c r="C845" s="25" t="n">
        <v>45088</v>
      </c>
      <c r="D845" t="inlineStr">
        <is>
          <t>Fashion</t>
        </is>
      </c>
      <c r="E845" t="inlineStr">
        <is>
          <t>North</t>
        </is>
      </c>
      <c r="F845" t="inlineStr">
        <is>
          <t>Mobile App</t>
        </is>
      </c>
      <c r="G845" t="inlineStr">
        <is>
          <t>Size/Fit Issue</t>
        </is>
      </c>
      <c r="H845" t="n">
        <v>1</v>
      </c>
      <c r="I845" t="n">
        <v>1946.55</v>
      </c>
    </row>
    <row r="846">
      <c r="A846" t="inlineStr">
        <is>
          <t>RET000844</t>
        </is>
      </c>
      <c r="B846" t="inlineStr">
        <is>
          <t>O005640</t>
        </is>
      </c>
      <c r="C846" s="25" t="n">
        <v>45089</v>
      </c>
      <c r="D846" t="inlineStr">
        <is>
          <t>Grocery</t>
        </is>
      </c>
      <c r="E846" t="inlineStr">
        <is>
          <t>West</t>
        </is>
      </c>
      <c r="F846" t="inlineStr">
        <is>
          <t>Marketplace</t>
        </is>
      </c>
      <c r="G846" t="inlineStr">
        <is>
          <t>Late Delivery</t>
        </is>
      </c>
      <c r="H846" t="n">
        <v>2</v>
      </c>
      <c r="I846" t="n">
        <v>700.2</v>
      </c>
    </row>
    <row r="847">
      <c r="A847" t="inlineStr">
        <is>
          <t>RET000845</t>
        </is>
      </c>
      <c r="B847" t="inlineStr">
        <is>
          <t>O005643</t>
        </is>
      </c>
      <c r="C847" s="25" t="n">
        <v>45089</v>
      </c>
      <c r="D847" t="inlineStr">
        <is>
          <t>Books</t>
        </is>
      </c>
      <c r="E847" t="inlineStr">
        <is>
          <t>North</t>
        </is>
      </c>
      <c r="F847" t="inlineStr">
        <is>
          <t>Marketplace</t>
        </is>
      </c>
      <c r="G847" t="inlineStr">
        <is>
          <t>Wrong Item Delivered</t>
        </is>
      </c>
      <c r="H847" t="n">
        <v>1</v>
      </c>
      <c r="I847" t="n">
        <v>483.55</v>
      </c>
    </row>
    <row r="848">
      <c r="A848" t="inlineStr">
        <is>
          <t>RET000846</t>
        </is>
      </c>
      <c r="B848" t="inlineStr">
        <is>
          <t>O005645</t>
        </is>
      </c>
      <c r="C848" s="25" t="n">
        <v>45089</v>
      </c>
      <c r="D848" t="inlineStr">
        <is>
          <t>Fashion</t>
        </is>
      </c>
      <c r="E848" t="inlineStr">
        <is>
          <t>West</t>
        </is>
      </c>
      <c r="F848" t="inlineStr">
        <is>
          <t>Retail Store</t>
        </is>
      </c>
      <c r="G848" t="inlineStr">
        <is>
          <t>Size/Fit Issue</t>
        </is>
      </c>
      <c r="H848" t="n">
        <v>1</v>
      </c>
      <c r="I848" t="n">
        <v>579</v>
      </c>
    </row>
    <row r="849">
      <c r="A849" t="inlineStr">
        <is>
          <t>RET000847</t>
        </is>
      </c>
      <c r="B849" t="inlineStr">
        <is>
          <t>O005650</t>
        </is>
      </c>
      <c r="C849" s="25" t="n">
        <v>45089</v>
      </c>
      <c r="D849" t="inlineStr">
        <is>
          <t>Home &amp; Kitchen</t>
        </is>
      </c>
      <c r="E849" t="inlineStr">
        <is>
          <t>West</t>
        </is>
      </c>
      <c r="F849" t="inlineStr">
        <is>
          <t>Retail Store</t>
        </is>
      </c>
      <c r="G849" t="inlineStr">
        <is>
          <t>Damaged in Transit</t>
        </is>
      </c>
      <c r="H849" t="n">
        <v>2</v>
      </c>
      <c r="I849" t="n">
        <v>4918</v>
      </c>
    </row>
    <row r="850">
      <c r="A850" t="inlineStr">
        <is>
          <t>RET000848</t>
        </is>
      </c>
      <c r="B850" t="inlineStr">
        <is>
          <t>O005654</t>
        </is>
      </c>
      <c r="C850" s="25" t="n">
        <v>45089</v>
      </c>
      <c r="D850" t="inlineStr">
        <is>
          <t>Beauty</t>
        </is>
      </c>
      <c r="E850" t="inlineStr">
        <is>
          <t>North</t>
        </is>
      </c>
      <c r="F850" t="inlineStr">
        <is>
          <t>Marketplace</t>
        </is>
      </c>
      <c r="G850" t="inlineStr">
        <is>
          <t>Changed Mind</t>
        </is>
      </c>
      <c r="H850" t="n">
        <v>1</v>
      </c>
      <c r="I850" t="n">
        <v>526.15</v>
      </c>
    </row>
    <row r="851">
      <c r="A851" t="inlineStr">
        <is>
          <t>RET000849</t>
        </is>
      </c>
      <c r="B851" t="inlineStr">
        <is>
          <t>O005673</t>
        </is>
      </c>
      <c r="C851" s="25" t="n">
        <v>45090</v>
      </c>
      <c r="D851" t="inlineStr">
        <is>
          <t>Beauty</t>
        </is>
      </c>
      <c r="E851" t="inlineStr">
        <is>
          <t>North</t>
        </is>
      </c>
      <c r="F851" t="inlineStr">
        <is>
          <t>Marketplace</t>
        </is>
      </c>
      <c r="G851" t="inlineStr">
        <is>
          <t>Not Specified</t>
        </is>
      </c>
      <c r="H851" t="n">
        <v>1</v>
      </c>
      <c r="I851" t="n">
        <v>170.1</v>
      </c>
    </row>
    <row r="852">
      <c r="A852" t="inlineStr">
        <is>
          <t>RET000850</t>
        </is>
      </c>
      <c r="B852" t="inlineStr">
        <is>
          <t>O005682</t>
        </is>
      </c>
      <c r="C852" s="25" t="n">
        <v>45090</v>
      </c>
      <c r="D852" t="inlineStr">
        <is>
          <t>Fashion</t>
        </is>
      </c>
      <c r="E852" t="inlineStr">
        <is>
          <t>West</t>
        </is>
      </c>
      <c r="F852" t="inlineStr">
        <is>
          <t>Website</t>
        </is>
      </c>
      <c r="G852" t="inlineStr">
        <is>
          <t>Size/Fit Issue</t>
        </is>
      </c>
      <c r="H852" t="n">
        <v>1</v>
      </c>
      <c r="I852" t="n">
        <v>827.1</v>
      </c>
    </row>
    <row r="853">
      <c r="A853" t="inlineStr">
        <is>
          <t>RET000851</t>
        </is>
      </c>
      <c r="B853" t="inlineStr">
        <is>
          <t>O005683</t>
        </is>
      </c>
      <c r="C853" s="25" t="n">
        <v>45090</v>
      </c>
      <c r="D853" t="inlineStr">
        <is>
          <t>Fashion</t>
        </is>
      </c>
      <c r="E853" t="inlineStr">
        <is>
          <t>West</t>
        </is>
      </c>
      <c r="F853" t="inlineStr">
        <is>
          <t>Website</t>
        </is>
      </c>
      <c r="G853" t="inlineStr">
        <is>
          <t>Not as Described</t>
        </is>
      </c>
      <c r="H853" t="n">
        <v>1</v>
      </c>
      <c r="I853" t="n">
        <v>584.1</v>
      </c>
    </row>
    <row r="854">
      <c r="A854" t="inlineStr">
        <is>
          <t>RET000852</t>
        </is>
      </c>
      <c r="B854" t="inlineStr">
        <is>
          <t>O005697</t>
        </is>
      </c>
      <c r="C854" s="25" t="n">
        <v>45090</v>
      </c>
      <c r="D854" t="inlineStr">
        <is>
          <t>Electronics</t>
        </is>
      </c>
      <c r="E854" t="inlineStr">
        <is>
          <t>North</t>
        </is>
      </c>
      <c r="F854" t="inlineStr">
        <is>
          <t>Marketplace</t>
        </is>
      </c>
      <c r="G854" t="inlineStr">
        <is>
          <t>Damaged in Transit</t>
        </is>
      </c>
      <c r="H854" t="n">
        <v>1</v>
      </c>
      <c r="I854" t="n">
        <v>10190.65</v>
      </c>
    </row>
    <row r="855">
      <c r="A855" t="inlineStr">
        <is>
          <t>RET000853</t>
        </is>
      </c>
      <c r="B855" t="inlineStr">
        <is>
          <t>O005706</t>
        </is>
      </c>
      <c r="C855" s="25" t="n">
        <v>45090</v>
      </c>
      <c r="D855" t="inlineStr">
        <is>
          <t>Sports</t>
        </is>
      </c>
      <c r="E855" t="inlineStr">
        <is>
          <t>Central</t>
        </is>
      </c>
      <c r="F855" t="inlineStr">
        <is>
          <t>Marketplace</t>
        </is>
      </c>
      <c r="G855" t="inlineStr">
        <is>
          <t>Damaged in Transit</t>
        </is>
      </c>
      <c r="H855" t="n">
        <v>1</v>
      </c>
      <c r="I855" t="n">
        <v>1277.1</v>
      </c>
    </row>
    <row r="856">
      <c r="A856" t="inlineStr">
        <is>
          <t>RET000854</t>
        </is>
      </c>
      <c r="B856" t="inlineStr">
        <is>
          <t>O005712</t>
        </is>
      </c>
      <c r="C856" s="25" t="n">
        <v>45091</v>
      </c>
      <c r="D856" t="inlineStr">
        <is>
          <t>Home &amp; Kitchen</t>
        </is>
      </c>
      <c r="E856" t="inlineStr">
        <is>
          <t>East</t>
        </is>
      </c>
      <c r="F856" t="inlineStr">
        <is>
          <t>Marketplace</t>
        </is>
      </c>
      <c r="G856" t="inlineStr">
        <is>
          <t>Defective Product</t>
        </is>
      </c>
      <c r="H856" t="n">
        <v>1</v>
      </c>
      <c r="I856" t="n">
        <v>1691.1</v>
      </c>
    </row>
    <row r="857">
      <c r="A857" t="inlineStr">
        <is>
          <t>RET000855</t>
        </is>
      </c>
      <c r="B857" t="inlineStr">
        <is>
          <t>O005712</t>
        </is>
      </c>
      <c r="C857" s="25" t="n">
        <v>45091</v>
      </c>
      <c r="D857" t="inlineStr">
        <is>
          <t>Fashion</t>
        </is>
      </c>
      <c r="E857" t="inlineStr">
        <is>
          <t>East</t>
        </is>
      </c>
      <c r="F857" t="inlineStr">
        <is>
          <t>Marketplace</t>
        </is>
      </c>
      <c r="G857" t="inlineStr">
        <is>
          <t>Changed Mind</t>
        </is>
      </c>
      <c r="H857" t="n">
        <v>1</v>
      </c>
      <c r="I857" t="n">
        <v>1281.55</v>
      </c>
    </row>
    <row r="858">
      <c r="A858" t="inlineStr">
        <is>
          <t>RET000856</t>
        </is>
      </c>
      <c r="B858" t="inlineStr">
        <is>
          <t>O005721</t>
        </is>
      </c>
      <c r="C858" s="25" t="n">
        <v>45091</v>
      </c>
      <c r="D858" t="inlineStr">
        <is>
          <t>Fashion</t>
        </is>
      </c>
      <c r="E858" t="inlineStr">
        <is>
          <t>West</t>
        </is>
      </c>
      <c r="F858" t="inlineStr">
        <is>
          <t>Marketplace</t>
        </is>
      </c>
      <c r="G858" t="inlineStr">
        <is>
          <t>Changed Mind</t>
        </is>
      </c>
      <c r="H858" t="n">
        <v>1</v>
      </c>
      <c r="I858" t="n">
        <v>1155.15</v>
      </c>
    </row>
    <row r="859">
      <c r="A859" t="inlineStr">
        <is>
          <t>RET000857</t>
        </is>
      </c>
      <c r="B859" t="inlineStr">
        <is>
          <t>O005722</t>
        </is>
      </c>
      <c r="C859" s="25" t="n">
        <v>45091</v>
      </c>
      <c r="D859" t="inlineStr">
        <is>
          <t>Electronics</t>
        </is>
      </c>
      <c r="E859" t="inlineStr">
        <is>
          <t>East</t>
        </is>
      </c>
      <c r="F859" t="inlineStr">
        <is>
          <t>Website</t>
        </is>
      </c>
      <c r="G859" t="inlineStr">
        <is>
          <t>Not as Described</t>
        </is>
      </c>
      <c r="H859" t="n">
        <v>1</v>
      </c>
      <c r="I859" t="n">
        <v>16595.55</v>
      </c>
    </row>
    <row r="860">
      <c r="A860" t="inlineStr">
        <is>
          <t>RET000858</t>
        </is>
      </c>
      <c r="B860" t="inlineStr">
        <is>
          <t>O005722</t>
        </is>
      </c>
      <c r="C860" s="25" t="n">
        <v>45091</v>
      </c>
      <c r="D860" t="inlineStr">
        <is>
          <t>Books</t>
        </is>
      </c>
      <c r="E860" t="inlineStr">
        <is>
          <t>East</t>
        </is>
      </c>
      <c r="F860" t="inlineStr">
        <is>
          <t>Website</t>
        </is>
      </c>
      <c r="G860" t="inlineStr">
        <is>
          <t>Damaged in Transit</t>
        </is>
      </c>
      <c r="H860" t="n">
        <v>1</v>
      </c>
      <c r="I860" t="n">
        <v>509</v>
      </c>
    </row>
    <row r="861">
      <c r="A861" t="inlineStr">
        <is>
          <t>RET000859</t>
        </is>
      </c>
      <c r="B861" t="inlineStr">
        <is>
          <t>O005724</t>
        </is>
      </c>
      <c r="C861" s="25" t="n">
        <v>45091</v>
      </c>
      <c r="D861" t="inlineStr">
        <is>
          <t>Electronics</t>
        </is>
      </c>
      <c r="E861" t="inlineStr">
        <is>
          <t>East</t>
        </is>
      </c>
      <c r="F861" t="inlineStr">
        <is>
          <t>Marketplace</t>
        </is>
      </c>
      <c r="G861" t="inlineStr">
        <is>
          <t>Defective Product</t>
        </is>
      </c>
      <c r="H861" t="n">
        <v>1</v>
      </c>
      <c r="I861" t="n">
        <v>13976.1</v>
      </c>
    </row>
    <row r="862">
      <c r="A862" t="inlineStr">
        <is>
          <t>RET000860</t>
        </is>
      </c>
      <c r="B862" t="inlineStr">
        <is>
          <t>O005728</t>
        </is>
      </c>
      <c r="C862" s="25" t="n">
        <v>45091</v>
      </c>
      <c r="D862" t="inlineStr">
        <is>
          <t>Fashion</t>
        </is>
      </c>
      <c r="E862" t="inlineStr">
        <is>
          <t>West</t>
        </is>
      </c>
      <c r="F862" t="inlineStr">
        <is>
          <t>Mobile App</t>
        </is>
      </c>
      <c r="G862" t="inlineStr">
        <is>
          <t>Size/Fit Issue</t>
        </is>
      </c>
      <c r="H862" t="n">
        <v>1</v>
      </c>
      <c r="I862" t="n">
        <v>1072.55</v>
      </c>
    </row>
    <row r="863">
      <c r="A863" t="inlineStr">
        <is>
          <t>RET000861</t>
        </is>
      </c>
      <c r="B863" t="inlineStr">
        <is>
          <t>O005733</t>
        </is>
      </c>
      <c r="C863" s="25" t="n">
        <v>45091</v>
      </c>
      <c r="D863" t="inlineStr">
        <is>
          <t>Home &amp; Kitchen</t>
        </is>
      </c>
      <c r="E863" t="inlineStr">
        <is>
          <t>West</t>
        </is>
      </c>
      <c r="F863" t="inlineStr">
        <is>
          <t>Website</t>
        </is>
      </c>
      <c r="G863" t="inlineStr">
        <is>
          <t>Wrong Item Delivered</t>
        </is>
      </c>
      <c r="H863" t="n">
        <v>1</v>
      </c>
      <c r="I863" t="n">
        <v>3314.55</v>
      </c>
    </row>
    <row r="864">
      <c r="A864" t="inlineStr">
        <is>
          <t>RET000862</t>
        </is>
      </c>
      <c r="B864" t="inlineStr">
        <is>
          <t>O005735</t>
        </is>
      </c>
      <c r="C864" s="25" t="n">
        <v>45091</v>
      </c>
      <c r="D864" t="inlineStr">
        <is>
          <t>Fashion</t>
        </is>
      </c>
      <c r="E864" t="inlineStr">
        <is>
          <t>North</t>
        </is>
      </c>
      <c r="F864" t="inlineStr">
        <is>
          <t>Marketplace</t>
        </is>
      </c>
      <c r="G864" t="inlineStr">
        <is>
          <t>Wrong Item Delivered</t>
        </is>
      </c>
      <c r="H864" t="n">
        <v>1</v>
      </c>
      <c r="I864" t="n">
        <v>656.1</v>
      </c>
    </row>
    <row r="865">
      <c r="A865" t="inlineStr">
        <is>
          <t>RET000863</t>
        </is>
      </c>
      <c r="B865" t="inlineStr">
        <is>
          <t>O005739</t>
        </is>
      </c>
      <c r="C865" s="25" t="n">
        <v>45092</v>
      </c>
      <c r="D865" t="inlineStr">
        <is>
          <t>Electronics</t>
        </is>
      </c>
      <c r="E865" t="inlineStr">
        <is>
          <t>South</t>
        </is>
      </c>
      <c r="F865" t="inlineStr">
        <is>
          <t>Marketplace</t>
        </is>
      </c>
      <c r="G865" t="inlineStr">
        <is>
          <t>Late Delivery</t>
        </is>
      </c>
      <c r="H865" t="n">
        <v>1</v>
      </c>
      <c r="I865" t="n">
        <v>13522.65</v>
      </c>
    </row>
    <row r="866">
      <c r="A866" t="inlineStr">
        <is>
          <t>RET000864</t>
        </is>
      </c>
      <c r="B866" t="inlineStr">
        <is>
          <t>O005739</t>
        </is>
      </c>
      <c r="C866" s="25" t="n">
        <v>45092</v>
      </c>
      <c r="D866" t="inlineStr">
        <is>
          <t>Sports</t>
        </is>
      </c>
      <c r="E866" t="inlineStr">
        <is>
          <t>South</t>
        </is>
      </c>
      <c r="F866" t="inlineStr">
        <is>
          <t>Marketplace</t>
        </is>
      </c>
      <c r="G866" t="inlineStr">
        <is>
          <t>Not as Described</t>
        </is>
      </c>
      <c r="H866" t="n">
        <v>1</v>
      </c>
      <c r="I866" t="n">
        <v>891.65</v>
      </c>
    </row>
    <row r="867">
      <c r="A867" t="inlineStr">
        <is>
          <t>RET000865</t>
        </is>
      </c>
      <c r="B867" t="inlineStr">
        <is>
          <t>O005756</t>
        </is>
      </c>
      <c r="C867" s="25" t="n">
        <v>45092</v>
      </c>
      <c r="D867" t="inlineStr">
        <is>
          <t>Sports</t>
        </is>
      </c>
      <c r="E867" t="inlineStr">
        <is>
          <t>North</t>
        </is>
      </c>
      <c r="F867" t="inlineStr">
        <is>
          <t>Marketplace</t>
        </is>
      </c>
      <c r="G867" t="inlineStr">
        <is>
          <t>Not as Described</t>
        </is>
      </c>
      <c r="H867" t="n">
        <v>1</v>
      </c>
      <c r="I867" t="n">
        <v>1642.55</v>
      </c>
    </row>
    <row r="868">
      <c r="A868" t="inlineStr">
        <is>
          <t>RET000866</t>
        </is>
      </c>
      <c r="B868" t="inlineStr">
        <is>
          <t>O005766</t>
        </is>
      </c>
      <c r="C868" s="25" t="n">
        <v>45092</v>
      </c>
      <c r="D868" t="inlineStr">
        <is>
          <t>Fashion</t>
        </is>
      </c>
      <c r="E868" t="inlineStr">
        <is>
          <t>North</t>
        </is>
      </c>
      <c r="F868" t="inlineStr">
        <is>
          <t>Website</t>
        </is>
      </c>
      <c r="G868" t="inlineStr">
        <is>
          <t>Changed Mind</t>
        </is>
      </c>
      <c r="H868" t="n">
        <v>1</v>
      </c>
      <c r="I868" t="n">
        <v>1016.1</v>
      </c>
    </row>
    <row r="869">
      <c r="A869" t="inlineStr">
        <is>
          <t>RET000867</t>
        </is>
      </c>
      <c r="B869" t="inlineStr">
        <is>
          <t>O005768</t>
        </is>
      </c>
      <c r="C869" s="25" t="n">
        <v>45093</v>
      </c>
      <c r="D869" t="inlineStr">
        <is>
          <t>Fashion</t>
        </is>
      </c>
      <c r="E869" t="inlineStr">
        <is>
          <t>East</t>
        </is>
      </c>
      <c r="F869" t="inlineStr">
        <is>
          <t>Mobile App</t>
        </is>
      </c>
      <c r="G869" t="inlineStr">
        <is>
          <t>Size/Fit Issue</t>
        </is>
      </c>
      <c r="H869" t="n">
        <v>1</v>
      </c>
      <c r="I869" t="n">
        <v>314.1</v>
      </c>
    </row>
    <row r="870">
      <c r="A870" t="inlineStr">
        <is>
          <t>RET000868</t>
        </is>
      </c>
      <c r="B870" t="inlineStr">
        <is>
          <t>O005775</t>
        </is>
      </c>
      <c r="C870" s="25" t="n">
        <v>45093</v>
      </c>
      <c r="D870" t="inlineStr">
        <is>
          <t>Electronics</t>
        </is>
      </c>
      <c r="E870" t="inlineStr">
        <is>
          <t>West</t>
        </is>
      </c>
      <c r="F870" t="inlineStr">
        <is>
          <t>Website</t>
        </is>
      </c>
      <c r="G870" t="inlineStr">
        <is>
          <t>Defective Product</t>
        </is>
      </c>
      <c r="H870" t="n">
        <v>1</v>
      </c>
      <c r="I870" t="n">
        <v>15722.1</v>
      </c>
    </row>
    <row r="871">
      <c r="A871" t="inlineStr">
        <is>
          <t>RET000869</t>
        </is>
      </c>
      <c r="B871" t="inlineStr">
        <is>
          <t>O005776</t>
        </is>
      </c>
      <c r="C871" s="25" t="n">
        <v>45093</v>
      </c>
      <c r="D871" t="inlineStr">
        <is>
          <t>Fashion</t>
        </is>
      </c>
      <c r="E871" t="inlineStr">
        <is>
          <t>West</t>
        </is>
      </c>
      <c r="F871" t="inlineStr">
        <is>
          <t>Website</t>
        </is>
      </c>
      <c r="G871" t="inlineStr">
        <is>
          <t>Size/Fit Issue</t>
        </is>
      </c>
      <c r="H871" t="n">
        <v>1</v>
      </c>
      <c r="I871" t="n">
        <v>1029</v>
      </c>
    </row>
    <row r="872">
      <c r="A872" t="inlineStr">
        <is>
          <t>RET000870</t>
        </is>
      </c>
      <c r="B872" t="inlineStr">
        <is>
          <t>O005777</t>
        </is>
      </c>
      <c r="C872" s="25" t="n">
        <v>45093</v>
      </c>
      <c r="D872" t="inlineStr">
        <is>
          <t>Fashion</t>
        </is>
      </c>
      <c r="E872" t="inlineStr">
        <is>
          <t>North</t>
        </is>
      </c>
      <c r="F872" t="inlineStr">
        <is>
          <t>Marketplace</t>
        </is>
      </c>
      <c r="G872" t="inlineStr">
        <is>
          <t>Changed Mind</t>
        </is>
      </c>
      <c r="H872" t="n">
        <v>1</v>
      </c>
      <c r="I872" t="n">
        <v>559.2</v>
      </c>
    </row>
    <row r="873">
      <c r="A873" t="inlineStr">
        <is>
          <t>RET000871</t>
        </is>
      </c>
      <c r="B873" t="inlineStr">
        <is>
          <t>O005790</t>
        </is>
      </c>
      <c r="C873" s="25" t="n">
        <v>45093</v>
      </c>
      <c r="D873" t="inlineStr">
        <is>
          <t>Books</t>
        </is>
      </c>
      <c r="E873" t="inlineStr">
        <is>
          <t>South</t>
        </is>
      </c>
      <c r="F873" t="inlineStr">
        <is>
          <t>Website</t>
        </is>
      </c>
      <c r="G873" t="inlineStr">
        <is>
          <t>Changed Mind</t>
        </is>
      </c>
      <c r="H873" t="n">
        <v>1</v>
      </c>
      <c r="I873" t="n">
        <v>458.1</v>
      </c>
    </row>
    <row r="874">
      <c r="A874" t="inlineStr">
        <is>
          <t>RET000872</t>
        </is>
      </c>
      <c r="B874" t="inlineStr">
        <is>
          <t>O005792</t>
        </is>
      </c>
      <c r="C874" s="25" t="n">
        <v>45093</v>
      </c>
      <c r="D874" t="inlineStr">
        <is>
          <t>Electronics</t>
        </is>
      </c>
      <c r="E874" t="inlineStr">
        <is>
          <t>South</t>
        </is>
      </c>
      <c r="F874" t="inlineStr">
        <is>
          <t>Marketplace</t>
        </is>
      </c>
      <c r="G874" t="inlineStr">
        <is>
          <t>Damaged in Transit</t>
        </is>
      </c>
      <c r="H874" t="n">
        <v>1</v>
      </c>
      <c r="I874" t="n">
        <v>13976.1</v>
      </c>
    </row>
    <row r="875">
      <c r="A875" t="inlineStr">
        <is>
          <t>RET000873</t>
        </is>
      </c>
      <c r="B875" t="inlineStr">
        <is>
          <t>O005793</t>
        </is>
      </c>
      <c r="C875" s="25" t="n">
        <v>45093</v>
      </c>
      <c r="D875" t="inlineStr">
        <is>
          <t>Books</t>
        </is>
      </c>
      <c r="E875" t="inlineStr">
        <is>
          <t>North</t>
        </is>
      </c>
      <c r="F875" t="inlineStr">
        <is>
          <t>Mobile App</t>
        </is>
      </c>
      <c r="G875" t="inlineStr">
        <is>
          <t>Not as Described</t>
        </is>
      </c>
      <c r="H875" t="n">
        <v>1</v>
      </c>
      <c r="I875" t="n">
        <v>312.55</v>
      </c>
    </row>
    <row r="876">
      <c r="A876" t="inlineStr">
        <is>
          <t>RET000874</t>
        </is>
      </c>
      <c r="B876" t="inlineStr">
        <is>
          <t>O005799</t>
        </is>
      </c>
      <c r="C876" s="25" t="n">
        <v>45094</v>
      </c>
      <c r="D876" t="inlineStr">
        <is>
          <t>Fashion</t>
        </is>
      </c>
      <c r="E876" t="inlineStr">
        <is>
          <t>North</t>
        </is>
      </c>
      <c r="F876" t="inlineStr">
        <is>
          <t>Marketplace</t>
        </is>
      </c>
      <c r="G876" t="inlineStr">
        <is>
          <t>Size/Fit Issue</t>
        </is>
      </c>
      <c r="H876" t="n">
        <v>1</v>
      </c>
      <c r="I876" t="n">
        <v>1340.1</v>
      </c>
    </row>
    <row r="877">
      <c r="A877" t="inlineStr">
        <is>
          <t>RET000875</t>
        </is>
      </c>
      <c r="B877" t="inlineStr">
        <is>
          <t>O005800</t>
        </is>
      </c>
      <c r="C877" s="25" t="n">
        <v>45094</v>
      </c>
      <c r="D877" t="inlineStr">
        <is>
          <t>Beauty</t>
        </is>
      </c>
      <c r="E877" t="inlineStr">
        <is>
          <t>North</t>
        </is>
      </c>
      <c r="F877" t="inlineStr">
        <is>
          <t>Marketplace</t>
        </is>
      </c>
      <c r="G877" t="inlineStr">
        <is>
          <t>Changed Mind</t>
        </is>
      </c>
      <c r="H877" t="n">
        <v>2</v>
      </c>
      <c r="I877" t="n">
        <v>664.2</v>
      </c>
    </row>
    <row r="878">
      <c r="A878" t="inlineStr">
        <is>
          <t>RET000876</t>
        </is>
      </c>
      <c r="B878" t="inlineStr">
        <is>
          <t>O005802</t>
        </is>
      </c>
      <c r="C878" s="25" t="n">
        <v>45094</v>
      </c>
      <c r="D878" t="inlineStr">
        <is>
          <t>Fashion</t>
        </is>
      </c>
      <c r="E878" t="inlineStr">
        <is>
          <t>South</t>
        </is>
      </c>
      <c r="F878" t="inlineStr">
        <is>
          <t>Retail Store</t>
        </is>
      </c>
      <c r="G878" t="inlineStr">
        <is>
          <t>Size/Fit Issue</t>
        </is>
      </c>
      <c r="H878" t="n">
        <v>2</v>
      </c>
      <c r="I878" t="n">
        <v>1328.1</v>
      </c>
    </row>
    <row r="879">
      <c r="A879" t="inlineStr">
        <is>
          <t>RET000877</t>
        </is>
      </c>
      <c r="B879" t="inlineStr">
        <is>
          <t>O005806</t>
        </is>
      </c>
      <c r="C879" s="25" t="n">
        <v>45094</v>
      </c>
      <c r="D879" t="inlineStr">
        <is>
          <t>Electronics</t>
        </is>
      </c>
      <c r="E879" t="inlineStr">
        <is>
          <t>North</t>
        </is>
      </c>
      <c r="F879" t="inlineStr">
        <is>
          <t>Unknown</t>
        </is>
      </c>
      <c r="G879" t="inlineStr">
        <is>
          <t>Defective Product</t>
        </is>
      </c>
      <c r="H879" t="n">
        <v>1</v>
      </c>
      <c r="I879" t="n">
        <v>7124.05</v>
      </c>
    </row>
    <row r="880">
      <c r="A880" t="inlineStr">
        <is>
          <t>RET000878</t>
        </is>
      </c>
      <c r="B880" t="inlineStr">
        <is>
          <t>O005807</t>
        </is>
      </c>
      <c r="C880" s="25" t="n">
        <v>45094</v>
      </c>
      <c r="D880" t="inlineStr">
        <is>
          <t>Fashion</t>
        </is>
      </c>
      <c r="E880" t="inlineStr">
        <is>
          <t>South</t>
        </is>
      </c>
      <c r="F880" t="inlineStr">
        <is>
          <t>Mobile App</t>
        </is>
      </c>
      <c r="G880" t="inlineStr">
        <is>
          <t>Changed Mind</t>
        </is>
      </c>
      <c r="H880" t="n">
        <v>1</v>
      </c>
      <c r="I880" t="n">
        <v>1016.1</v>
      </c>
    </row>
    <row r="881">
      <c r="A881" t="inlineStr">
        <is>
          <t>RET000879</t>
        </is>
      </c>
      <c r="B881" t="inlineStr">
        <is>
          <t>O005811</t>
        </is>
      </c>
      <c r="C881" s="25" t="n">
        <v>45094</v>
      </c>
      <c r="D881" t="inlineStr">
        <is>
          <t>Fashion</t>
        </is>
      </c>
      <c r="E881" t="inlineStr">
        <is>
          <t>South</t>
        </is>
      </c>
      <c r="F881" t="inlineStr">
        <is>
          <t>Retail Store</t>
        </is>
      </c>
      <c r="G881" t="inlineStr">
        <is>
          <t>Changed Mind</t>
        </is>
      </c>
      <c r="H881" t="n">
        <v>1</v>
      </c>
      <c r="I881" t="n">
        <v>1159</v>
      </c>
    </row>
    <row r="882">
      <c r="A882" t="inlineStr">
        <is>
          <t>RET000880</t>
        </is>
      </c>
      <c r="B882" t="inlineStr">
        <is>
          <t>O005847</t>
        </is>
      </c>
      <c r="C882" s="25" t="n">
        <v>45095</v>
      </c>
      <c r="D882" t="inlineStr">
        <is>
          <t>Sports</t>
        </is>
      </c>
      <c r="E882" t="inlineStr">
        <is>
          <t>South</t>
        </is>
      </c>
      <c r="F882" t="inlineStr">
        <is>
          <t>Website</t>
        </is>
      </c>
      <c r="G882" t="inlineStr">
        <is>
          <t>Damaged in Transit</t>
        </is>
      </c>
      <c r="H882" t="n">
        <v>1</v>
      </c>
      <c r="I882" t="n">
        <v>729</v>
      </c>
    </row>
    <row r="883">
      <c r="A883" t="inlineStr">
        <is>
          <t>RET000881</t>
        </is>
      </c>
      <c r="B883" t="inlineStr">
        <is>
          <t>O005862</t>
        </is>
      </c>
      <c r="C883" s="25" t="n">
        <v>45095</v>
      </c>
      <c r="D883" t="inlineStr">
        <is>
          <t>Fashion</t>
        </is>
      </c>
      <c r="E883" t="inlineStr">
        <is>
          <t>West</t>
        </is>
      </c>
      <c r="F883" t="inlineStr">
        <is>
          <t>Mobile App</t>
        </is>
      </c>
      <c r="G883" t="inlineStr">
        <is>
          <t>Late Delivery</t>
        </is>
      </c>
      <c r="H883" t="n">
        <v>1</v>
      </c>
      <c r="I883" t="n">
        <v>873.05</v>
      </c>
    </row>
    <row r="884">
      <c r="A884" t="inlineStr">
        <is>
          <t>RET000882</t>
        </is>
      </c>
      <c r="B884" t="inlineStr">
        <is>
          <t>O005876</t>
        </is>
      </c>
      <c r="C884" s="25" t="n">
        <v>45095</v>
      </c>
      <c r="D884" t="inlineStr">
        <is>
          <t>Electronics</t>
        </is>
      </c>
      <c r="E884" t="inlineStr">
        <is>
          <t>West</t>
        </is>
      </c>
      <c r="F884" t="inlineStr">
        <is>
          <t>Website</t>
        </is>
      </c>
      <c r="G884" t="inlineStr">
        <is>
          <t>Not as Described</t>
        </is>
      </c>
      <c r="H884" t="n">
        <v>1</v>
      </c>
      <c r="I884" t="n">
        <v>17469</v>
      </c>
    </row>
    <row r="885">
      <c r="A885" t="inlineStr">
        <is>
          <t>RET000883</t>
        </is>
      </c>
      <c r="B885" t="inlineStr">
        <is>
          <t>O005884</t>
        </is>
      </c>
      <c r="C885" s="25" t="n">
        <v>45096</v>
      </c>
      <c r="D885" t="inlineStr">
        <is>
          <t>Fashion</t>
        </is>
      </c>
      <c r="E885" t="inlineStr">
        <is>
          <t>Central</t>
        </is>
      </c>
      <c r="F885" t="inlineStr">
        <is>
          <t>Website</t>
        </is>
      </c>
      <c r="G885" t="inlineStr">
        <is>
          <t>Not as Described</t>
        </is>
      </c>
      <c r="H885" t="n">
        <v>1</v>
      </c>
      <c r="I885" t="n">
        <v>873.05</v>
      </c>
    </row>
    <row r="886">
      <c r="A886" t="inlineStr">
        <is>
          <t>RET000884</t>
        </is>
      </c>
      <c r="B886" t="inlineStr">
        <is>
          <t>O005889</t>
        </is>
      </c>
      <c r="C886" s="25" t="n">
        <v>45096</v>
      </c>
      <c r="D886" t="inlineStr">
        <is>
          <t>Home &amp; Kitchen</t>
        </is>
      </c>
      <c r="E886" t="inlineStr">
        <is>
          <t>West</t>
        </is>
      </c>
      <c r="F886" t="inlineStr">
        <is>
          <t>Website</t>
        </is>
      </c>
      <c r="G886" t="inlineStr">
        <is>
          <t>Not as Described</t>
        </is>
      </c>
      <c r="H886" t="n">
        <v>1</v>
      </c>
      <c r="I886" t="n">
        <v>6559</v>
      </c>
    </row>
    <row r="887">
      <c r="A887" t="inlineStr">
        <is>
          <t>RET000885</t>
        </is>
      </c>
      <c r="B887" t="inlineStr">
        <is>
          <t>O005897</t>
        </is>
      </c>
      <c r="C887" s="25" t="n">
        <v>45096</v>
      </c>
      <c r="D887" t="inlineStr">
        <is>
          <t>Fashion</t>
        </is>
      </c>
      <c r="E887" t="inlineStr">
        <is>
          <t>North</t>
        </is>
      </c>
      <c r="F887" t="inlineStr">
        <is>
          <t>Mobile App</t>
        </is>
      </c>
      <c r="G887" t="inlineStr">
        <is>
          <t>Size/Fit Issue</t>
        </is>
      </c>
      <c r="H887" t="n">
        <v>1</v>
      </c>
      <c r="I887" t="n">
        <v>206.1</v>
      </c>
    </row>
    <row r="888">
      <c r="A888" t="inlineStr">
        <is>
          <t>RET000886</t>
        </is>
      </c>
      <c r="B888" t="inlineStr">
        <is>
          <t>O005899</t>
        </is>
      </c>
      <c r="C888" s="25" t="n">
        <v>45096</v>
      </c>
      <c r="D888" t="inlineStr">
        <is>
          <t>Fashion</t>
        </is>
      </c>
      <c r="E888" t="inlineStr">
        <is>
          <t>East</t>
        </is>
      </c>
      <c r="F888" t="inlineStr">
        <is>
          <t>Mobile App</t>
        </is>
      </c>
      <c r="G888" t="inlineStr">
        <is>
          <t>Size/Fit Issue</t>
        </is>
      </c>
      <c r="H888" t="n">
        <v>1</v>
      </c>
      <c r="I888" t="n">
        <v>229</v>
      </c>
    </row>
    <row r="889">
      <c r="A889" t="inlineStr">
        <is>
          <t>RET000887</t>
        </is>
      </c>
      <c r="B889" t="inlineStr">
        <is>
          <t>O005909</t>
        </is>
      </c>
      <c r="C889" s="25" t="n">
        <v>45096</v>
      </c>
      <c r="D889" t="inlineStr">
        <is>
          <t>Fashion</t>
        </is>
      </c>
      <c r="E889" t="inlineStr">
        <is>
          <t>East</t>
        </is>
      </c>
      <c r="F889" t="inlineStr">
        <is>
          <t>Website</t>
        </is>
      </c>
      <c r="G889" t="inlineStr">
        <is>
          <t>Damaged in Transit</t>
        </is>
      </c>
      <c r="H889" t="n">
        <v>1</v>
      </c>
      <c r="I889" t="n">
        <v>919</v>
      </c>
    </row>
    <row r="890">
      <c r="A890" t="inlineStr">
        <is>
          <t>RET000888</t>
        </is>
      </c>
      <c r="B890" t="inlineStr">
        <is>
          <t>O005925</t>
        </is>
      </c>
      <c r="C890" s="25" t="n">
        <v>45097</v>
      </c>
      <c r="D890" t="inlineStr">
        <is>
          <t>Fashion</t>
        </is>
      </c>
      <c r="E890" t="inlineStr">
        <is>
          <t>East</t>
        </is>
      </c>
      <c r="F890" t="inlineStr">
        <is>
          <t>Website</t>
        </is>
      </c>
      <c r="G890" t="inlineStr">
        <is>
          <t>Changed Mind</t>
        </is>
      </c>
      <c r="H890" t="n">
        <v>1</v>
      </c>
      <c r="I890" t="n">
        <v>3637.55</v>
      </c>
    </row>
    <row r="891">
      <c r="A891" t="inlineStr">
        <is>
          <t>RET000889</t>
        </is>
      </c>
      <c r="B891" t="inlineStr">
        <is>
          <t>O005931</t>
        </is>
      </c>
      <c r="C891" s="25" t="n">
        <v>45097</v>
      </c>
      <c r="D891" t="inlineStr">
        <is>
          <t>Sports</t>
        </is>
      </c>
      <c r="E891" t="inlineStr">
        <is>
          <t>North</t>
        </is>
      </c>
      <c r="F891" t="inlineStr">
        <is>
          <t>Marketplace</t>
        </is>
      </c>
      <c r="G891" t="inlineStr">
        <is>
          <t>Defective Product</t>
        </is>
      </c>
      <c r="H891" t="n">
        <v>1</v>
      </c>
      <c r="I891" t="n">
        <v>656.1</v>
      </c>
    </row>
    <row r="892">
      <c r="A892" t="inlineStr">
        <is>
          <t>RET000890</t>
        </is>
      </c>
      <c r="B892" t="inlineStr">
        <is>
          <t>O005932</t>
        </is>
      </c>
      <c r="C892" s="25" t="n">
        <v>45097</v>
      </c>
      <c r="D892" t="inlineStr">
        <is>
          <t>Electronics</t>
        </is>
      </c>
      <c r="E892" t="inlineStr">
        <is>
          <t>South</t>
        </is>
      </c>
      <c r="F892" t="inlineStr">
        <is>
          <t>Marketplace</t>
        </is>
      </c>
      <c r="G892" t="inlineStr">
        <is>
          <t>Changed Mind</t>
        </is>
      </c>
      <c r="H892" t="n">
        <v>1</v>
      </c>
      <c r="I892" t="n">
        <v>5885.1</v>
      </c>
    </row>
    <row r="893">
      <c r="A893" t="inlineStr">
        <is>
          <t>RET000891</t>
        </is>
      </c>
      <c r="B893" t="inlineStr">
        <is>
          <t>O005934</t>
        </is>
      </c>
      <c r="C893" s="25" t="n">
        <v>45097</v>
      </c>
      <c r="D893" t="inlineStr">
        <is>
          <t>Fashion</t>
        </is>
      </c>
      <c r="E893" t="inlineStr">
        <is>
          <t>West</t>
        </is>
      </c>
      <c r="F893" t="inlineStr">
        <is>
          <t>Website</t>
        </is>
      </c>
      <c r="G893" t="inlineStr">
        <is>
          <t>Wrong Item Delivered</t>
        </is>
      </c>
      <c r="H893" t="n">
        <v>1</v>
      </c>
      <c r="I893" t="n">
        <v>1155.15</v>
      </c>
    </row>
    <row r="894">
      <c r="A894" t="inlineStr">
        <is>
          <t>RET000892</t>
        </is>
      </c>
      <c r="B894" t="inlineStr">
        <is>
          <t>O005935</t>
        </is>
      </c>
      <c r="C894" s="25" t="n">
        <v>45097</v>
      </c>
      <c r="D894" t="inlineStr">
        <is>
          <t>Fashion</t>
        </is>
      </c>
      <c r="E894" t="inlineStr">
        <is>
          <t>West</t>
        </is>
      </c>
      <c r="F894" t="inlineStr">
        <is>
          <t>Mobile App</t>
        </is>
      </c>
      <c r="G894" t="inlineStr">
        <is>
          <t>Size/Fit Issue</t>
        </is>
      </c>
      <c r="H894" t="n">
        <v>2</v>
      </c>
      <c r="I894" t="n">
        <v>3318</v>
      </c>
    </row>
    <row r="895">
      <c r="A895" t="inlineStr">
        <is>
          <t>RET000893</t>
        </is>
      </c>
      <c r="B895" t="inlineStr">
        <is>
          <t>O005935</t>
        </is>
      </c>
      <c r="C895" s="25" t="n">
        <v>45097</v>
      </c>
      <c r="D895" t="inlineStr">
        <is>
          <t>Books</t>
        </is>
      </c>
      <c r="E895" t="inlineStr">
        <is>
          <t>West</t>
        </is>
      </c>
      <c r="F895" t="inlineStr">
        <is>
          <t>Mobile App</t>
        </is>
      </c>
      <c r="G895" t="inlineStr">
        <is>
          <t>Damaged in Transit</t>
        </is>
      </c>
      <c r="H895" t="n">
        <v>1</v>
      </c>
      <c r="I895" t="n">
        <v>312.55</v>
      </c>
    </row>
    <row r="896">
      <c r="A896" t="inlineStr">
        <is>
          <t>RET000894</t>
        </is>
      </c>
      <c r="B896" t="inlineStr">
        <is>
          <t>O005937</t>
        </is>
      </c>
      <c r="C896" s="25" t="n">
        <v>45097</v>
      </c>
      <c r="D896" t="inlineStr">
        <is>
          <t>Fashion</t>
        </is>
      </c>
      <c r="E896" t="inlineStr">
        <is>
          <t>North</t>
        </is>
      </c>
      <c r="F896" t="inlineStr">
        <is>
          <t>Marketplace</t>
        </is>
      </c>
      <c r="G896" t="inlineStr">
        <is>
          <t>Size/Fit Issue</t>
        </is>
      </c>
      <c r="H896" t="n">
        <v>1</v>
      </c>
      <c r="I896" t="n">
        <v>664.05</v>
      </c>
    </row>
    <row r="897">
      <c r="A897" t="inlineStr">
        <is>
          <t>RET000895</t>
        </is>
      </c>
      <c r="B897" t="inlineStr">
        <is>
          <t>O005942</t>
        </is>
      </c>
      <c r="C897" s="25" t="n">
        <v>45097</v>
      </c>
      <c r="D897" t="inlineStr">
        <is>
          <t>Beauty</t>
        </is>
      </c>
      <c r="E897" t="inlineStr">
        <is>
          <t>East</t>
        </is>
      </c>
      <c r="F897" t="inlineStr">
        <is>
          <t>Marketplace</t>
        </is>
      </c>
      <c r="G897" t="inlineStr">
        <is>
          <t>Damaged in Transit</t>
        </is>
      </c>
      <c r="H897" t="n">
        <v>2</v>
      </c>
      <c r="I897" t="n">
        <v>1114.2</v>
      </c>
    </row>
    <row r="898">
      <c r="A898" t="inlineStr">
        <is>
          <t>RET000896</t>
        </is>
      </c>
      <c r="B898" t="inlineStr">
        <is>
          <t>O005948</t>
        </is>
      </c>
      <c r="C898" s="25" t="n">
        <v>45097</v>
      </c>
      <c r="D898" t="inlineStr">
        <is>
          <t>Fashion</t>
        </is>
      </c>
      <c r="E898" t="inlineStr">
        <is>
          <t>North</t>
        </is>
      </c>
      <c r="F898" t="inlineStr">
        <is>
          <t>Website</t>
        </is>
      </c>
      <c r="G898" t="inlineStr">
        <is>
          <t>Size/Fit Issue</t>
        </is>
      </c>
      <c r="H898" t="n">
        <v>1</v>
      </c>
      <c r="I898" t="n">
        <v>1016.1</v>
      </c>
    </row>
    <row r="899">
      <c r="A899" t="inlineStr">
        <is>
          <t>RET000897</t>
        </is>
      </c>
      <c r="B899" t="inlineStr">
        <is>
          <t>O005966</t>
        </is>
      </c>
      <c r="C899" s="25" t="n">
        <v>45098</v>
      </c>
      <c r="D899" t="inlineStr">
        <is>
          <t>Fashion</t>
        </is>
      </c>
      <c r="E899" t="inlineStr">
        <is>
          <t>West</t>
        </is>
      </c>
      <c r="F899" t="inlineStr">
        <is>
          <t>Marketplace</t>
        </is>
      </c>
      <c r="G899" t="inlineStr">
        <is>
          <t>Not as Described</t>
        </is>
      </c>
      <c r="H899" t="n">
        <v>1</v>
      </c>
      <c r="I899" t="n">
        <v>551.65</v>
      </c>
    </row>
    <row r="900">
      <c r="A900" t="inlineStr">
        <is>
          <t>RET000898</t>
        </is>
      </c>
      <c r="B900" t="inlineStr">
        <is>
          <t>O005988</t>
        </is>
      </c>
      <c r="C900" s="25" t="n">
        <v>45099</v>
      </c>
      <c r="D900" t="inlineStr">
        <is>
          <t>Fashion</t>
        </is>
      </c>
      <c r="E900" t="inlineStr">
        <is>
          <t>South</t>
        </is>
      </c>
      <c r="F900" t="inlineStr">
        <is>
          <t>Website</t>
        </is>
      </c>
      <c r="G900" t="inlineStr">
        <is>
          <t>Damaged in Transit</t>
        </is>
      </c>
      <c r="H900" t="n">
        <v>1</v>
      </c>
      <c r="I900" t="n">
        <v>781.15</v>
      </c>
    </row>
    <row r="901">
      <c r="A901" t="inlineStr">
        <is>
          <t>RET000899</t>
        </is>
      </c>
      <c r="B901" t="inlineStr">
        <is>
          <t>O005995</t>
        </is>
      </c>
      <c r="C901" s="25" t="n">
        <v>45099</v>
      </c>
      <c r="D901" t="inlineStr">
        <is>
          <t>Fashion</t>
        </is>
      </c>
      <c r="E901" t="inlineStr">
        <is>
          <t>South</t>
        </is>
      </c>
      <c r="F901" t="inlineStr">
        <is>
          <t>Marketplace</t>
        </is>
      </c>
      <c r="G901" t="inlineStr">
        <is>
          <t>Changed Mind</t>
        </is>
      </c>
      <c r="H901" t="n">
        <v>1</v>
      </c>
      <c r="I901" t="n">
        <v>670.65</v>
      </c>
    </row>
    <row r="902">
      <c r="A902" t="inlineStr">
        <is>
          <t>RET000900</t>
        </is>
      </c>
      <c r="B902" t="inlineStr">
        <is>
          <t>O006002</t>
        </is>
      </c>
      <c r="C902" s="25" t="n">
        <v>45099</v>
      </c>
      <c r="D902" t="inlineStr">
        <is>
          <t>Fashion</t>
        </is>
      </c>
      <c r="E902" t="inlineStr">
        <is>
          <t>West</t>
        </is>
      </c>
      <c r="F902" t="inlineStr">
        <is>
          <t>Website</t>
        </is>
      </c>
      <c r="G902" t="inlineStr">
        <is>
          <t>Changed Mind</t>
        </is>
      </c>
      <c r="H902" t="n">
        <v>2</v>
      </c>
      <c r="I902" t="n">
        <v>2221.1</v>
      </c>
    </row>
    <row r="903">
      <c r="A903" t="inlineStr">
        <is>
          <t>RET000901</t>
        </is>
      </c>
      <c r="B903" t="inlineStr">
        <is>
          <t>O006008</t>
        </is>
      </c>
      <c r="C903" s="25" t="n">
        <v>45099</v>
      </c>
      <c r="D903" t="inlineStr">
        <is>
          <t>Fashion</t>
        </is>
      </c>
      <c r="E903" t="inlineStr">
        <is>
          <t>West</t>
        </is>
      </c>
      <c r="F903" t="inlineStr">
        <is>
          <t>Marketplace</t>
        </is>
      </c>
      <c r="G903" t="inlineStr">
        <is>
          <t>Damaged in Transit</t>
        </is>
      </c>
      <c r="H903" t="n">
        <v>1</v>
      </c>
      <c r="I903" t="n">
        <v>649</v>
      </c>
    </row>
    <row r="904">
      <c r="A904" t="inlineStr">
        <is>
          <t>RET000902</t>
        </is>
      </c>
      <c r="B904" t="inlineStr">
        <is>
          <t>O006024</t>
        </is>
      </c>
      <c r="C904" s="25" t="n">
        <v>45100</v>
      </c>
      <c r="D904" t="inlineStr">
        <is>
          <t>Books</t>
        </is>
      </c>
      <c r="E904" t="inlineStr">
        <is>
          <t>South</t>
        </is>
      </c>
      <c r="F904" t="inlineStr">
        <is>
          <t>Marketplace</t>
        </is>
      </c>
      <c r="G904" t="inlineStr">
        <is>
          <t>Damaged in Transit</t>
        </is>
      </c>
      <c r="H904" t="n">
        <v>1</v>
      </c>
      <c r="I904" t="n">
        <v>493.05</v>
      </c>
    </row>
    <row r="905">
      <c r="A905" t="inlineStr">
        <is>
          <t>RET000903</t>
        </is>
      </c>
      <c r="B905" t="inlineStr">
        <is>
          <t>O006026</t>
        </is>
      </c>
      <c r="C905" s="25" t="n">
        <v>45100</v>
      </c>
      <c r="D905" t="inlineStr">
        <is>
          <t>Fashion</t>
        </is>
      </c>
      <c r="E905" t="inlineStr">
        <is>
          <t>East</t>
        </is>
      </c>
      <c r="F905" t="inlineStr">
        <is>
          <t>Marketplace</t>
        </is>
      </c>
      <c r="G905" t="inlineStr">
        <is>
          <t>Not as Described</t>
        </is>
      </c>
      <c r="H905" t="n">
        <v>1</v>
      </c>
      <c r="I905" t="n">
        <v>890.1</v>
      </c>
    </row>
    <row r="906">
      <c r="A906" t="inlineStr">
        <is>
          <t>RET000904</t>
        </is>
      </c>
      <c r="B906" t="inlineStr">
        <is>
          <t>O006027</t>
        </is>
      </c>
      <c r="C906" s="25" t="n">
        <v>45100</v>
      </c>
      <c r="D906" t="inlineStr">
        <is>
          <t>Sports</t>
        </is>
      </c>
      <c r="E906" t="inlineStr">
        <is>
          <t>South</t>
        </is>
      </c>
      <c r="F906" t="inlineStr">
        <is>
          <t>Website</t>
        </is>
      </c>
      <c r="G906" t="inlineStr">
        <is>
          <t>Changed Mind</t>
        </is>
      </c>
      <c r="H906" t="n">
        <v>1</v>
      </c>
      <c r="I906" t="n">
        <v>2374.05</v>
      </c>
    </row>
    <row r="907">
      <c r="A907" t="inlineStr">
        <is>
          <t>RET000905</t>
        </is>
      </c>
      <c r="B907" t="inlineStr">
        <is>
          <t>O006034</t>
        </is>
      </c>
      <c r="C907" s="25" t="n">
        <v>45100</v>
      </c>
      <c r="D907" t="inlineStr">
        <is>
          <t>Electronics</t>
        </is>
      </c>
      <c r="E907" t="inlineStr">
        <is>
          <t>East</t>
        </is>
      </c>
      <c r="F907" t="inlineStr">
        <is>
          <t>Mobile App</t>
        </is>
      </c>
      <c r="G907" t="inlineStr">
        <is>
          <t>Damaged in Transit</t>
        </is>
      </c>
      <c r="H907" t="n">
        <v>1</v>
      </c>
      <c r="I907" t="n">
        <v>13199.65</v>
      </c>
    </row>
    <row r="908">
      <c r="A908" t="inlineStr">
        <is>
          <t>RET000906</t>
        </is>
      </c>
      <c r="B908" t="inlineStr">
        <is>
          <t>O006036</t>
        </is>
      </c>
      <c r="C908" s="25" t="n">
        <v>45100</v>
      </c>
      <c r="D908" t="inlineStr">
        <is>
          <t>Fashion</t>
        </is>
      </c>
      <c r="E908" t="inlineStr">
        <is>
          <t>South</t>
        </is>
      </c>
      <c r="F908" t="inlineStr">
        <is>
          <t>Website</t>
        </is>
      </c>
      <c r="G908" t="inlineStr">
        <is>
          <t>Size/Fit Issue</t>
        </is>
      </c>
      <c r="H908" t="n">
        <v>1</v>
      </c>
      <c r="I908" t="n">
        <v>1110.55</v>
      </c>
    </row>
    <row r="909">
      <c r="A909" t="inlineStr">
        <is>
          <t>RET000907</t>
        </is>
      </c>
      <c r="B909" t="inlineStr">
        <is>
          <t>O006039</t>
        </is>
      </c>
      <c r="C909" s="25" t="n">
        <v>45100</v>
      </c>
      <c r="D909" t="inlineStr">
        <is>
          <t>Fashion</t>
        </is>
      </c>
      <c r="E909" t="inlineStr">
        <is>
          <t>West</t>
        </is>
      </c>
      <c r="F909" t="inlineStr">
        <is>
          <t>Retail Store</t>
        </is>
      </c>
      <c r="G909" t="inlineStr">
        <is>
          <t>Changed Mind</t>
        </is>
      </c>
      <c r="H909" t="n">
        <v>1</v>
      </c>
      <c r="I909" t="n">
        <v>919</v>
      </c>
    </row>
    <row r="910">
      <c r="A910" t="inlineStr">
        <is>
          <t>RET000908</t>
        </is>
      </c>
      <c r="B910" t="inlineStr">
        <is>
          <t>O006052</t>
        </is>
      </c>
      <c r="C910" s="25" t="n">
        <v>45100</v>
      </c>
      <c r="D910" t="inlineStr">
        <is>
          <t>Home &amp; Kitchen</t>
        </is>
      </c>
      <c r="E910" t="inlineStr">
        <is>
          <t>West</t>
        </is>
      </c>
      <c r="F910" t="inlineStr">
        <is>
          <t>Marketplace</t>
        </is>
      </c>
      <c r="G910" t="inlineStr">
        <is>
          <t>Changed Mind</t>
        </is>
      </c>
      <c r="H910" t="n">
        <v>1</v>
      </c>
      <c r="I910" t="n">
        <v>2591.1</v>
      </c>
    </row>
    <row r="911">
      <c r="A911" t="inlineStr">
        <is>
          <t>RET000909</t>
        </is>
      </c>
      <c r="B911" t="inlineStr">
        <is>
          <t>O006055</t>
        </is>
      </c>
      <c r="C911" s="25" t="n">
        <v>45100</v>
      </c>
      <c r="D911" t="inlineStr">
        <is>
          <t>Sports</t>
        </is>
      </c>
      <c r="E911" t="inlineStr">
        <is>
          <t>South</t>
        </is>
      </c>
      <c r="F911" t="inlineStr">
        <is>
          <t>Mobile App</t>
        </is>
      </c>
      <c r="G911" t="inlineStr">
        <is>
          <t>Damaged in Transit</t>
        </is>
      </c>
      <c r="H911" t="n">
        <v>2</v>
      </c>
      <c r="I911" t="n">
        <v>644.1</v>
      </c>
    </row>
    <row r="912">
      <c r="A912" t="inlineStr">
        <is>
          <t>RET000910</t>
        </is>
      </c>
      <c r="B912" t="inlineStr">
        <is>
          <t>O006059</t>
        </is>
      </c>
      <c r="C912" s="25" t="n">
        <v>45100</v>
      </c>
      <c r="D912" t="inlineStr">
        <is>
          <t>Electronics</t>
        </is>
      </c>
      <c r="E912" t="inlineStr">
        <is>
          <t>East</t>
        </is>
      </c>
      <c r="F912" t="inlineStr">
        <is>
          <t>Marketplace</t>
        </is>
      </c>
      <c r="G912" t="inlineStr">
        <is>
          <t>Damaged in Transit</t>
        </is>
      </c>
      <c r="H912" t="n">
        <v>1</v>
      </c>
      <c r="I912" t="n">
        <v>7676.1</v>
      </c>
    </row>
    <row r="913">
      <c r="A913" t="inlineStr">
        <is>
          <t>RET000911</t>
        </is>
      </c>
      <c r="B913" t="inlineStr">
        <is>
          <t>O006061</t>
        </is>
      </c>
      <c r="C913" s="25" t="n">
        <v>45100</v>
      </c>
      <c r="D913" t="inlineStr">
        <is>
          <t>Home &amp; Kitchen</t>
        </is>
      </c>
      <c r="E913" t="inlineStr">
        <is>
          <t>South</t>
        </is>
      </c>
      <c r="F913" t="inlineStr">
        <is>
          <t>Website</t>
        </is>
      </c>
      <c r="G913" t="inlineStr">
        <is>
          <t>Changed Mind</t>
        </is>
      </c>
      <c r="H913" t="n">
        <v>1</v>
      </c>
      <c r="I913" t="n">
        <v>1340.1</v>
      </c>
    </row>
    <row r="914">
      <c r="A914" t="inlineStr">
        <is>
          <t>RET000912</t>
        </is>
      </c>
      <c r="B914" t="inlineStr">
        <is>
          <t>O006088</t>
        </is>
      </c>
      <c r="C914" s="25" t="n">
        <v>45101</v>
      </c>
      <c r="D914" t="inlineStr">
        <is>
          <t>Fashion</t>
        </is>
      </c>
      <c r="E914" t="inlineStr">
        <is>
          <t>South</t>
        </is>
      </c>
      <c r="F914" t="inlineStr">
        <is>
          <t>Mobile App</t>
        </is>
      </c>
      <c r="G914" t="inlineStr">
        <is>
          <t>Size/Fit Issue</t>
        </is>
      </c>
      <c r="H914" t="n">
        <v>1</v>
      </c>
      <c r="I914" t="n">
        <v>594.15</v>
      </c>
    </row>
    <row r="915">
      <c r="A915" t="inlineStr">
        <is>
          <t>RET000913</t>
        </is>
      </c>
      <c r="B915" t="inlineStr">
        <is>
          <t>O006091</t>
        </is>
      </c>
      <c r="C915" s="25" t="n">
        <v>45101</v>
      </c>
      <c r="D915" t="inlineStr">
        <is>
          <t>Home &amp; Kitchen</t>
        </is>
      </c>
      <c r="E915" t="inlineStr">
        <is>
          <t>South</t>
        </is>
      </c>
      <c r="F915" t="inlineStr">
        <is>
          <t>Marketplace</t>
        </is>
      </c>
      <c r="G915" t="inlineStr">
        <is>
          <t>Late Delivery</t>
        </is>
      </c>
      <c r="H915" t="n">
        <v>2</v>
      </c>
      <c r="I915" t="n">
        <v>1154.3</v>
      </c>
    </row>
    <row r="916">
      <c r="A916" t="inlineStr">
        <is>
          <t>RET000914</t>
        </is>
      </c>
      <c r="B916" t="inlineStr">
        <is>
          <t>O006098</t>
        </is>
      </c>
      <c r="C916" s="25" t="n">
        <v>45101</v>
      </c>
      <c r="D916" t="inlineStr">
        <is>
          <t>Fashion</t>
        </is>
      </c>
      <c r="E916" t="inlineStr">
        <is>
          <t>South</t>
        </is>
      </c>
      <c r="F916" t="inlineStr">
        <is>
          <t>Website</t>
        </is>
      </c>
      <c r="G916" t="inlineStr">
        <is>
          <t>Changed Mind</t>
        </is>
      </c>
      <c r="H916" t="n">
        <v>1</v>
      </c>
      <c r="I916" t="n">
        <v>1281.55</v>
      </c>
    </row>
    <row r="917">
      <c r="A917" t="inlineStr">
        <is>
          <t>RET000915</t>
        </is>
      </c>
      <c r="B917" t="inlineStr">
        <is>
          <t>O006098</t>
        </is>
      </c>
      <c r="C917" s="25" t="n">
        <v>45101</v>
      </c>
      <c r="D917" t="inlineStr">
        <is>
          <t>Beauty</t>
        </is>
      </c>
      <c r="E917" t="inlineStr">
        <is>
          <t>South</t>
        </is>
      </c>
      <c r="F917" t="inlineStr">
        <is>
          <t>Website</t>
        </is>
      </c>
      <c r="G917" t="inlineStr">
        <is>
          <t>Size/Fit Issue</t>
        </is>
      </c>
      <c r="H917" t="n">
        <v>1</v>
      </c>
      <c r="I917" t="n">
        <v>881.1</v>
      </c>
    </row>
    <row r="918">
      <c r="A918" t="inlineStr">
        <is>
          <t>RET000916</t>
        </is>
      </c>
      <c r="B918" t="inlineStr">
        <is>
          <t>O006099</t>
        </is>
      </c>
      <c r="C918" s="25" t="n">
        <v>45101</v>
      </c>
      <c r="D918" t="inlineStr">
        <is>
          <t>Home &amp; Kitchen</t>
        </is>
      </c>
      <c r="E918" t="inlineStr">
        <is>
          <t>East</t>
        </is>
      </c>
      <c r="F918" t="inlineStr">
        <is>
          <t>Mobile App</t>
        </is>
      </c>
      <c r="G918" t="inlineStr">
        <is>
          <t>Not as Described</t>
        </is>
      </c>
      <c r="H918" t="n">
        <v>1</v>
      </c>
      <c r="I918" t="n">
        <v>5639</v>
      </c>
    </row>
    <row r="919">
      <c r="A919" t="inlineStr">
        <is>
          <t>RET000917</t>
        </is>
      </c>
      <c r="B919" t="inlineStr">
        <is>
          <t>O006101</t>
        </is>
      </c>
      <c r="C919" s="25" t="n">
        <v>45101</v>
      </c>
      <c r="D919" t="inlineStr">
        <is>
          <t>Fashion</t>
        </is>
      </c>
      <c r="E919" t="inlineStr">
        <is>
          <t>West</t>
        </is>
      </c>
      <c r="F919" t="inlineStr">
        <is>
          <t>Marketplace</t>
        </is>
      </c>
      <c r="G919" t="inlineStr">
        <is>
          <t>Changed Mind</t>
        </is>
      </c>
      <c r="H919" t="n">
        <v>1</v>
      </c>
      <c r="I919" t="n">
        <v>1034.55</v>
      </c>
    </row>
    <row r="920">
      <c r="A920" t="inlineStr">
        <is>
          <t>RET000918</t>
        </is>
      </c>
      <c r="B920" t="inlineStr">
        <is>
          <t>O006102</t>
        </is>
      </c>
      <c r="C920" s="25" t="n">
        <v>45101</v>
      </c>
      <c r="D920" t="inlineStr">
        <is>
          <t>Electronics</t>
        </is>
      </c>
      <c r="E920" t="inlineStr">
        <is>
          <t>East</t>
        </is>
      </c>
      <c r="F920" t="inlineStr">
        <is>
          <t>Mobile App</t>
        </is>
      </c>
      <c r="G920" t="inlineStr">
        <is>
          <t>Wrong Item Delivered</t>
        </is>
      </c>
      <c r="H920" t="n">
        <v>1</v>
      </c>
      <c r="I920" t="n">
        <v>2105.1</v>
      </c>
    </row>
    <row r="921">
      <c r="A921" t="inlineStr">
        <is>
          <t>RET000919</t>
        </is>
      </c>
      <c r="B921" t="inlineStr">
        <is>
          <t>O006110</t>
        </is>
      </c>
      <c r="C921" s="25" t="n">
        <v>45101</v>
      </c>
      <c r="D921" t="inlineStr">
        <is>
          <t>Fashion</t>
        </is>
      </c>
      <c r="E921" t="inlineStr">
        <is>
          <t>East</t>
        </is>
      </c>
      <c r="F921" t="inlineStr">
        <is>
          <t>Website</t>
        </is>
      </c>
      <c r="G921" t="inlineStr">
        <is>
          <t>Size/Fit Issue</t>
        </is>
      </c>
      <c r="H921" t="n">
        <v>1</v>
      </c>
      <c r="I921" t="n">
        <v>959</v>
      </c>
    </row>
    <row r="922">
      <c r="A922" t="inlineStr">
        <is>
          <t>RET000920</t>
        </is>
      </c>
      <c r="B922" t="inlineStr">
        <is>
          <t>O006113</t>
        </is>
      </c>
      <c r="C922" s="25" t="n">
        <v>45102</v>
      </c>
      <c r="D922" t="inlineStr">
        <is>
          <t>Electronics</t>
        </is>
      </c>
      <c r="E922" t="inlineStr">
        <is>
          <t>North</t>
        </is>
      </c>
      <c r="F922" t="inlineStr">
        <is>
          <t>Mobile App</t>
        </is>
      </c>
      <c r="G922" t="inlineStr">
        <is>
          <t>Late Delivery</t>
        </is>
      </c>
      <c r="H922" t="n">
        <v>1</v>
      </c>
      <c r="I922" t="n">
        <v>15722.1</v>
      </c>
    </row>
    <row r="923">
      <c r="A923" t="inlineStr">
        <is>
          <t>RET000921</t>
        </is>
      </c>
      <c r="B923" t="inlineStr">
        <is>
          <t>O006115</t>
        </is>
      </c>
      <c r="C923" s="25" t="n">
        <v>45102</v>
      </c>
      <c r="D923" t="inlineStr">
        <is>
          <t>Fashion</t>
        </is>
      </c>
      <c r="E923" t="inlineStr">
        <is>
          <t>North</t>
        </is>
      </c>
      <c r="F923" t="inlineStr">
        <is>
          <t>Website</t>
        </is>
      </c>
      <c r="G923" t="inlineStr">
        <is>
          <t>Damaged in Transit</t>
        </is>
      </c>
      <c r="H923" t="n">
        <v>1</v>
      </c>
      <c r="I923" t="n">
        <v>512.05</v>
      </c>
    </row>
    <row r="924">
      <c r="A924" t="inlineStr">
        <is>
          <t>RET000922</t>
        </is>
      </c>
      <c r="B924" t="inlineStr">
        <is>
          <t>O006117</t>
        </is>
      </c>
      <c r="C924" s="25" t="n">
        <v>45102</v>
      </c>
      <c r="D924" t="inlineStr">
        <is>
          <t>Fashion</t>
        </is>
      </c>
      <c r="E924" t="inlineStr">
        <is>
          <t>West</t>
        </is>
      </c>
      <c r="F924" t="inlineStr">
        <is>
          <t>Mobile App</t>
        </is>
      </c>
      <c r="G924" t="inlineStr">
        <is>
          <t>Defective Product</t>
        </is>
      </c>
      <c r="H924" t="n">
        <v>2</v>
      </c>
      <c r="I924" t="n">
        <v>2297.1</v>
      </c>
    </row>
    <row r="925">
      <c r="A925" t="inlineStr">
        <is>
          <t>RET000923</t>
        </is>
      </c>
      <c r="B925" t="inlineStr">
        <is>
          <t>O006144</t>
        </is>
      </c>
      <c r="C925" s="25" t="n">
        <v>45102</v>
      </c>
      <c r="D925" t="inlineStr">
        <is>
          <t>Electronics</t>
        </is>
      </c>
      <c r="E925" t="inlineStr">
        <is>
          <t>Central</t>
        </is>
      </c>
      <c r="F925" t="inlineStr">
        <is>
          <t>Website</t>
        </is>
      </c>
      <c r="G925" t="inlineStr">
        <is>
          <t>Late Delivery</t>
        </is>
      </c>
      <c r="H925" t="n">
        <v>1</v>
      </c>
      <c r="I925" t="n">
        <v>24329</v>
      </c>
    </row>
    <row r="926">
      <c r="A926" t="inlineStr">
        <is>
          <t>RET000924</t>
        </is>
      </c>
      <c r="B926" t="inlineStr">
        <is>
          <t>O006151</t>
        </is>
      </c>
      <c r="C926" s="25" t="n">
        <v>45103</v>
      </c>
      <c r="D926" t="inlineStr">
        <is>
          <t>Beauty</t>
        </is>
      </c>
      <c r="E926" t="inlineStr">
        <is>
          <t>South</t>
        </is>
      </c>
      <c r="F926" t="inlineStr">
        <is>
          <t>Website</t>
        </is>
      </c>
      <c r="G926" t="inlineStr">
        <is>
          <t>Defective Product</t>
        </is>
      </c>
      <c r="H926" t="n">
        <v>1</v>
      </c>
      <c r="I926" t="n">
        <v>619</v>
      </c>
    </row>
    <row r="927">
      <c r="A927" t="inlineStr">
        <is>
          <t>RET000925</t>
        </is>
      </c>
      <c r="B927" t="inlineStr">
        <is>
          <t>O006163</t>
        </is>
      </c>
      <c r="C927" s="25" t="n">
        <v>45103</v>
      </c>
      <c r="D927" t="inlineStr">
        <is>
          <t>Grocery</t>
        </is>
      </c>
      <c r="E927" t="inlineStr">
        <is>
          <t>South</t>
        </is>
      </c>
      <c r="F927" t="inlineStr">
        <is>
          <t>Retail Store</t>
        </is>
      </c>
      <c r="G927" t="inlineStr">
        <is>
          <t>Damaged in Transit</t>
        </is>
      </c>
      <c r="H927" t="n">
        <v>2</v>
      </c>
      <c r="I927" t="n">
        <v>457.3</v>
      </c>
    </row>
    <row r="928">
      <c r="A928" t="inlineStr">
        <is>
          <t>RET000926</t>
        </is>
      </c>
      <c r="B928" t="inlineStr">
        <is>
          <t>O006171</t>
        </is>
      </c>
      <c r="C928" s="25" t="n">
        <v>45103</v>
      </c>
      <c r="D928" t="inlineStr">
        <is>
          <t>Fashion</t>
        </is>
      </c>
      <c r="E928" t="inlineStr">
        <is>
          <t>West</t>
        </is>
      </c>
      <c r="F928" t="inlineStr">
        <is>
          <t>Retail Store</t>
        </is>
      </c>
      <c r="G928" t="inlineStr">
        <is>
          <t>Size/Fit Issue</t>
        </is>
      </c>
      <c r="H928" t="n">
        <v>1</v>
      </c>
      <c r="I928" t="n">
        <v>873.05</v>
      </c>
    </row>
    <row r="929">
      <c r="A929" t="inlineStr">
        <is>
          <t>RET000927</t>
        </is>
      </c>
      <c r="B929" t="inlineStr">
        <is>
          <t>O006178</t>
        </is>
      </c>
      <c r="C929" s="25" t="n">
        <v>45104</v>
      </c>
      <c r="D929" t="inlineStr">
        <is>
          <t>Fashion</t>
        </is>
      </c>
      <c r="E929" t="inlineStr">
        <is>
          <t>North</t>
        </is>
      </c>
      <c r="F929" t="inlineStr">
        <is>
          <t>Website</t>
        </is>
      </c>
      <c r="G929" t="inlineStr">
        <is>
          <t>Size/Fit Issue</t>
        </is>
      </c>
      <c r="H929" t="n">
        <v>2</v>
      </c>
      <c r="I929" t="n">
        <v>1158</v>
      </c>
    </row>
    <row r="930">
      <c r="A930" t="inlineStr">
        <is>
          <t>RET000928</t>
        </is>
      </c>
      <c r="B930" t="inlineStr">
        <is>
          <t>O006179</t>
        </is>
      </c>
      <c r="C930" s="25" t="n">
        <v>45104</v>
      </c>
      <c r="D930" t="inlineStr">
        <is>
          <t>Fashion</t>
        </is>
      </c>
      <c r="E930" t="inlineStr">
        <is>
          <t>South</t>
        </is>
      </c>
      <c r="F930" t="inlineStr">
        <is>
          <t>Mobile App</t>
        </is>
      </c>
      <c r="G930" t="inlineStr">
        <is>
          <t>Not Specified</t>
        </is>
      </c>
      <c r="H930" t="n">
        <v>1</v>
      </c>
      <c r="I930" t="n">
        <v>1088.1</v>
      </c>
    </row>
    <row r="931">
      <c r="A931" t="inlineStr">
        <is>
          <t>RET000929</t>
        </is>
      </c>
      <c r="B931" t="inlineStr">
        <is>
          <t>O006187</t>
        </is>
      </c>
      <c r="C931" s="25" t="n">
        <v>45104</v>
      </c>
      <c r="D931" t="inlineStr">
        <is>
          <t>Home &amp; Kitchen</t>
        </is>
      </c>
      <c r="E931" t="inlineStr">
        <is>
          <t>Central</t>
        </is>
      </c>
      <c r="F931" t="inlineStr">
        <is>
          <t>Mobile App</t>
        </is>
      </c>
      <c r="G931" t="inlineStr">
        <is>
          <t>Size/Fit Issue</t>
        </is>
      </c>
      <c r="H931" t="n">
        <v>2</v>
      </c>
      <c r="I931" t="n">
        <v>3670.2</v>
      </c>
    </row>
    <row r="932">
      <c r="A932" t="inlineStr">
        <is>
          <t>RET000930</t>
        </is>
      </c>
      <c r="B932" t="inlineStr">
        <is>
          <t>O006199</t>
        </is>
      </c>
      <c r="C932" s="25" t="n">
        <v>45104</v>
      </c>
      <c r="D932" t="inlineStr">
        <is>
          <t>Electronics</t>
        </is>
      </c>
      <c r="E932" t="inlineStr">
        <is>
          <t>South</t>
        </is>
      </c>
      <c r="F932" t="inlineStr">
        <is>
          <t>Website</t>
        </is>
      </c>
      <c r="G932" t="inlineStr">
        <is>
          <t>Defective Product</t>
        </is>
      </c>
      <c r="H932" t="n">
        <v>2</v>
      </c>
      <c r="I932" t="n">
        <v>19986.1</v>
      </c>
    </row>
    <row r="933">
      <c r="A933" t="inlineStr">
        <is>
          <t>RET000931</t>
        </is>
      </c>
      <c r="B933" t="inlineStr">
        <is>
          <t>O006202</t>
        </is>
      </c>
      <c r="C933" s="25" t="n">
        <v>45104</v>
      </c>
      <c r="D933" t="inlineStr">
        <is>
          <t>Electronics</t>
        </is>
      </c>
      <c r="E933" t="inlineStr">
        <is>
          <t>North</t>
        </is>
      </c>
      <c r="F933" t="inlineStr">
        <is>
          <t>Mobile App</t>
        </is>
      </c>
      <c r="G933" t="inlineStr">
        <is>
          <t>Not Specified</t>
        </is>
      </c>
      <c r="H933" t="n">
        <v>1</v>
      </c>
      <c r="I933" t="n">
        <v>6629.15</v>
      </c>
    </row>
    <row r="934">
      <c r="A934" t="inlineStr">
        <is>
          <t>RET000932</t>
        </is>
      </c>
      <c r="B934" t="inlineStr">
        <is>
          <t>O006206</t>
        </is>
      </c>
      <c r="C934" s="25" t="n">
        <v>45104</v>
      </c>
      <c r="D934" t="inlineStr">
        <is>
          <t>Electronics</t>
        </is>
      </c>
      <c r="E934" t="inlineStr">
        <is>
          <t>South</t>
        </is>
      </c>
      <c r="F934" t="inlineStr">
        <is>
          <t>Marketplace</t>
        </is>
      </c>
      <c r="G934" t="inlineStr">
        <is>
          <t>Defective Product</t>
        </is>
      </c>
      <c r="H934" t="n">
        <v>1</v>
      </c>
      <c r="I934" t="n">
        <v>2105.1</v>
      </c>
    </row>
    <row r="935">
      <c r="A935" t="inlineStr">
        <is>
          <t>RET000933</t>
        </is>
      </c>
      <c r="B935" t="inlineStr">
        <is>
          <t>O006213</t>
        </is>
      </c>
      <c r="C935" s="25" t="n">
        <v>45105</v>
      </c>
      <c r="D935" t="inlineStr">
        <is>
          <t>Fashion</t>
        </is>
      </c>
      <c r="E935" t="inlineStr">
        <is>
          <t>North</t>
        </is>
      </c>
      <c r="F935" t="inlineStr">
        <is>
          <t>Mobile App</t>
        </is>
      </c>
      <c r="G935" t="inlineStr">
        <is>
          <t>Size/Fit Issue</t>
        </is>
      </c>
      <c r="H935" t="n">
        <v>1</v>
      </c>
      <c r="I935" t="n">
        <v>1016.1</v>
      </c>
    </row>
    <row r="936">
      <c r="A936" t="inlineStr">
        <is>
          <t>RET000934</t>
        </is>
      </c>
      <c r="B936" t="inlineStr">
        <is>
          <t>O006224</t>
        </is>
      </c>
      <c r="C936" s="25" t="n">
        <v>45105</v>
      </c>
      <c r="D936" t="inlineStr">
        <is>
          <t>Fashion</t>
        </is>
      </c>
      <c r="E936" t="inlineStr">
        <is>
          <t>East</t>
        </is>
      </c>
      <c r="F936" t="inlineStr">
        <is>
          <t>Mobile App</t>
        </is>
      </c>
      <c r="G936" t="inlineStr">
        <is>
          <t>Size/Fit Issue</t>
        </is>
      </c>
      <c r="H936" t="n">
        <v>1</v>
      </c>
      <c r="I936" t="n">
        <v>3439</v>
      </c>
    </row>
    <row r="937">
      <c r="A937" t="inlineStr">
        <is>
          <t>RET000935</t>
        </is>
      </c>
      <c r="B937" t="inlineStr">
        <is>
          <t>O006224</t>
        </is>
      </c>
      <c r="C937" s="25" t="n">
        <v>45105</v>
      </c>
      <c r="D937" t="inlineStr">
        <is>
          <t>Fashion</t>
        </is>
      </c>
      <c r="E937" t="inlineStr">
        <is>
          <t>East</t>
        </is>
      </c>
      <c r="F937" t="inlineStr">
        <is>
          <t>Mobile App</t>
        </is>
      </c>
      <c r="G937" t="inlineStr">
        <is>
          <t>Size/Fit Issue</t>
        </is>
      </c>
      <c r="H937" t="n">
        <v>1</v>
      </c>
      <c r="I937" t="n">
        <v>314.1</v>
      </c>
    </row>
    <row r="938">
      <c r="A938" t="inlineStr">
        <is>
          <t>RET000936</t>
        </is>
      </c>
      <c r="B938" t="inlineStr">
        <is>
          <t>O006240</t>
        </is>
      </c>
      <c r="C938" s="25" t="n">
        <v>45105</v>
      </c>
      <c r="D938" t="inlineStr">
        <is>
          <t>Fashion</t>
        </is>
      </c>
      <c r="E938" t="inlineStr">
        <is>
          <t>South</t>
        </is>
      </c>
      <c r="F938" t="inlineStr">
        <is>
          <t>Website</t>
        </is>
      </c>
      <c r="G938" t="inlineStr">
        <is>
          <t>Changed Mind</t>
        </is>
      </c>
      <c r="H938" t="n">
        <v>1</v>
      </c>
      <c r="I938" t="n">
        <v>769</v>
      </c>
    </row>
    <row r="939">
      <c r="A939" t="inlineStr">
        <is>
          <t>RET000937</t>
        </is>
      </c>
      <c r="B939" t="inlineStr">
        <is>
          <t>O006242</t>
        </is>
      </c>
      <c r="C939" s="25" t="n">
        <v>45105</v>
      </c>
      <c r="D939" t="inlineStr">
        <is>
          <t>Beauty</t>
        </is>
      </c>
      <c r="E939" t="inlineStr">
        <is>
          <t>South</t>
        </is>
      </c>
      <c r="F939" t="inlineStr">
        <is>
          <t>Marketplace</t>
        </is>
      </c>
      <c r="G939" t="inlineStr">
        <is>
          <t>Not as Described</t>
        </is>
      </c>
      <c r="H939" t="n">
        <v>1</v>
      </c>
      <c r="I939" t="n">
        <v>557.1</v>
      </c>
    </row>
    <row r="940">
      <c r="A940" t="inlineStr">
        <is>
          <t>RET000938</t>
        </is>
      </c>
      <c r="B940" t="inlineStr">
        <is>
          <t>O006256</t>
        </is>
      </c>
      <c r="C940" s="25" t="n">
        <v>45106</v>
      </c>
      <c r="D940" t="inlineStr">
        <is>
          <t>Fashion</t>
        </is>
      </c>
      <c r="E940" t="inlineStr">
        <is>
          <t>North</t>
        </is>
      </c>
      <c r="F940" t="inlineStr">
        <is>
          <t>Mobile App</t>
        </is>
      </c>
      <c r="G940" t="inlineStr">
        <is>
          <t>Not Specified</t>
        </is>
      </c>
      <c r="H940" t="n">
        <v>2</v>
      </c>
      <c r="I940" t="n">
        <v>2258</v>
      </c>
    </row>
    <row r="941">
      <c r="A941" t="inlineStr">
        <is>
          <t>RET000939</t>
        </is>
      </c>
      <c r="B941" t="inlineStr">
        <is>
          <t>O006261</t>
        </is>
      </c>
      <c r="C941" s="25" t="n">
        <v>45106</v>
      </c>
      <c r="D941" t="inlineStr">
        <is>
          <t>Fashion</t>
        </is>
      </c>
      <c r="E941" t="inlineStr">
        <is>
          <t>South</t>
        </is>
      </c>
      <c r="F941" t="inlineStr">
        <is>
          <t>Website</t>
        </is>
      </c>
      <c r="G941" t="inlineStr">
        <is>
          <t>Size/Fit Issue</t>
        </is>
      </c>
      <c r="H941" t="n">
        <v>1</v>
      </c>
      <c r="I941" t="n">
        <v>194.65</v>
      </c>
    </row>
    <row r="942">
      <c r="A942" t="inlineStr">
        <is>
          <t>RET000940</t>
        </is>
      </c>
      <c r="B942" t="inlineStr">
        <is>
          <t>O006268</t>
        </is>
      </c>
      <c r="C942" s="25" t="n">
        <v>45106</v>
      </c>
      <c r="D942" t="inlineStr">
        <is>
          <t>Electronics</t>
        </is>
      </c>
      <c r="E942" t="inlineStr">
        <is>
          <t>South</t>
        </is>
      </c>
      <c r="F942" t="inlineStr">
        <is>
          <t>Retail Store</t>
        </is>
      </c>
      <c r="G942" t="inlineStr">
        <is>
          <t>Damaged in Transit</t>
        </is>
      </c>
      <c r="H942" t="n">
        <v>1</v>
      </c>
      <c r="I942" t="n">
        <v>18856.55</v>
      </c>
    </row>
    <row r="943">
      <c r="A943" t="inlineStr">
        <is>
          <t>RET000941</t>
        </is>
      </c>
      <c r="B943" t="inlineStr">
        <is>
          <t>O006274</t>
        </is>
      </c>
      <c r="C943" s="25" t="n">
        <v>45107</v>
      </c>
      <c r="D943" t="inlineStr">
        <is>
          <t>Home &amp; Kitchen</t>
        </is>
      </c>
      <c r="E943" t="inlineStr">
        <is>
          <t>North</t>
        </is>
      </c>
      <c r="F943" t="inlineStr">
        <is>
          <t>Mobile App</t>
        </is>
      </c>
      <c r="G943" t="inlineStr">
        <is>
          <t>Damaged in Transit</t>
        </is>
      </c>
      <c r="H943" t="n">
        <v>2</v>
      </c>
      <c r="I943" t="n">
        <v>5557.3</v>
      </c>
    </row>
    <row r="944">
      <c r="A944" t="inlineStr">
        <is>
          <t>RET000942</t>
        </is>
      </c>
      <c r="B944" t="inlineStr">
        <is>
          <t>O006274</t>
        </is>
      </c>
      <c r="C944" s="25" t="n">
        <v>45107</v>
      </c>
      <c r="D944" t="inlineStr">
        <is>
          <t>Home &amp; Kitchen</t>
        </is>
      </c>
      <c r="E944" t="inlineStr">
        <is>
          <t>North</t>
        </is>
      </c>
      <c r="F944" t="inlineStr">
        <is>
          <t>Mobile App</t>
        </is>
      </c>
      <c r="G944" t="inlineStr">
        <is>
          <t>Changed Mind</t>
        </is>
      </c>
      <c r="H944" t="n">
        <v>2</v>
      </c>
      <c r="I944" t="n">
        <v>7495.3</v>
      </c>
    </row>
    <row r="945">
      <c r="A945" t="inlineStr">
        <is>
          <t>RET000943</t>
        </is>
      </c>
      <c r="B945" t="inlineStr">
        <is>
          <t>O006276</t>
        </is>
      </c>
      <c r="C945" s="25" t="n">
        <v>45107</v>
      </c>
      <c r="D945" t="inlineStr">
        <is>
          <t>Fashion</t>
        </is>
      </c>
      <c r="E945" t="inlineStr">
        <is>
          <t>North</t>
        </is>
      </c>
      <c r="F945" t="inlineStr">
        <is>
          <t>Unknown</t>
        </is>
      </c>
      <c r="G945" t="inlineStr">
        <is>
          <t>Not as Described</t>
        </is>
      </c>
      <c r="H945" t="n">
        <v>1</v>
      </c>
      <c r="I945" t="n">
        <v>749.55</v>
      </c>
    </row>
    <row r="946">
      <c r="A946" t="inlineStr">
        <is>
          <t>RET000944</t>
        </is>
      </c>
      <c r="B946" t="inlineStr">
        <is>
          <t>O006276</t>
        </is>
      </c>
      <c r="C946" s="25" t="n">
        <v>45107</v>
      </c>
      <c r="D946" t="inlineStr">
        <is>
          <t>Electronics</t>
        </is>
      </c>
      <c r="E946" t="inlineStr">
        <is>
          <t>North</t>
        </is>
      </c>
      <c r="F946" t="inlineStr">
        <is>
          <t>Unknown</t>
        </is>
      </c>
      <c r="G946" t="inlineStr">
        <is>
          <t>Late Delivery</t>
        </is>
      </c>
      <c r="H946" t="n">
        <v>1</v>
      </c>
      <c r="I946" t="n">
        <v>18856.55</v>
      </c>
    </row>
    <row r="947">
      <c r="A947" t="inlineStr">
        <is>
          <t>RET000945</t>
        </is>
      </c>
      <c r="B947" t="inlineStr">
        <is>
          <t>O006288</t>
        </is>
      </c>
      <c r="C947" s="25" t="n">
        <v>45107</v>
      </c>
      <c r="D947" t="inlineStr">
        <is>
          <t>Fashion</t>
        </is>
      </c>
      <c r="E947" t="inlineStr">
        <is>
          <t>North</t>
        </is>
      </c>
      <c r="F947" t="inlineStr">
        <is>
          <t>Website</t>
        </is>
      </c>
      <c r="G947" t="inlineStr">
        <is>
          <t>Changed Mind</t>
        </is>
      </c>
      <c r="H947" t="n">
        <v>2</v>
      </c>
      <c r="I947" t="n">
        <v>7275.1</v>
      </c>
    </row>
    <row r="948">
      <c r="A948" t="inlineStr">
        <is>
          <t>RET000946</t>
        </is>
      </c>
      <c r="B948" t="inlineStr">
        <is>
          <t>O006296</t>
        </is>
      </c>
      <c r="C948" s="25" t="n">
        <v>45107</v>
      </c>
      <c r="D948" t="inlineStr">
        <is>
          <t>Fashion</t>
        </is>
      </c>
      <c r="E948" t="inlineStr">
        <is>
          <t>West</t>
        </is>
      </c>
      <c r="F948" t="inlineStr">
        <is>
          <t>Mobile App</t>
        </is>
      </c>
      <c r="G948" t="inlineStr">
        <is>
          <t>Not Specified</t>
        </is>
      </c>
      <c r="H948" t="n">
        <v>2</v>
      </c>
      <c r="I948" t="n">
        <v>1955.1</v>
      </c>
    </row>
    <row r="949">
      <c r="A949" t="inlineStr">
        <is>
          <t>RET000947</t>
        </is>
      </c>
      <c r="B949" t="inlineStr">
        <is>
          <t>O006304</t>
        </is>
      </c>
      <c r="C949" s="25" t="n">
        <v>45107</v>
      </c>
      <c r="D949" t="inlineStr">
        <is>
          <t>Home &amp; Kitchen</t>
        </is>
      </c>
      <c r="E949" t="inlineStr">
        <is>
          <t>West</t>
        </is>
      </c>
      <c r="F949" t="inlineStr">
        <is>
          <t>Mobile App</t>
        </is>
      </c>
      <c r="G949" t="inlineStr">
        <is>
          <t>Not as Described</t>
        </is>
      </c>
      <c r="H949" t="n">
        <v>1</v>
      </c>
      <c r="I949" t="n">
        <v>2965.65</v>
      </c>
    </row>
    <row r="950">
      <c r="A950" t="inlineStr">
        <is>
          <t>RET000948</t>
        </is>
      </c>
      <c r="B950" t="inlineStr">
        <is>
          <t>O006313</t>
        </is>
      </c>
      <c r="C950" s="25" t="n">
        <v>45108</v>
      </c>
      <c r="D950" t="inlineStr">
        <is>
          <t>Fashion</t>
        </is>
      </c>
      <c r="E950" t="inlineStr">
        <is>
          <t>Central</t>
        </is>
      </c>
      <c r="F950" t="inlineStr">
        <is>
          <t>Marketplace</t>
        </is>
      </c>
      <c r="G950" t="inlineStr">
        <is>
          <t>Late Delivery</t>
        </is>
      </c>
      <c r="H950" t="n">
        <v>1</v>
      </c>
      <c r="I950" t="n">
        <v>2708.1</v>
      </c>
    </row>
    <row r="951">
      <c r="A951" t="inlineStr">
        <is>
          <t>RET000949</t>
        </is>
      </c>
      <c r="B951" t="inlineStr">
        <is>
          <t>O006315</t>
        </is>
      </c>
      <c r="C951" s="25" t="n">
        <v>45108</v>
      </c>
      <c r="D951" t="inlineStr">
        <is>
          <t>Fashion</t>
        </is>
      </c>
      <c r="E951" t="inlineStr">
        <is>
          <t>South</t>
        </is>
      </c>
      <c r="F951" t="inlineStr">
        <is>
          <t>Website</t>
        </is>
      </c>
      <c r="G951" t="inlineStr">
        <is>
          <t>Changed Mind</t>
        </is>
      </c>
      <c r="H951" t="n">
        <v>1</v>
      </c>
      <c r="I951" t="n">
        <v>889</v>
      </c>
    </row>
    <row r="952">
      <c r="A952" t="inlineStr">
        <is>
          <t>RET000950</t>
        </is>
      </c>
      <c r="B952" t="inlineStr">
        <is>
          <t>O006317</t>
        </is>
      </c>
      <c r="C952" s="25" t="n">
        <v>45108</v>
      </c>
      <c r="D952" t="inlineStr">
        <is>
          <t>Fashion</t>
        </is>
      </c>
      <c r="E952" t="inlineStr">
        <is>
          <t>East</t>
        </is>
      </c>
      <c r="F952" t="inlineStr">
        <is>
          <t>Marketplace</t>
        </is>
      </c>
      <c r="G952" t="inlineStr">
        <is>
          <t>Size/Fit Issue</t>
        </is>
      </c>
      <c r="H952" t="n">
        <v>1</v>
      </c>
      <c r="I952" t="n">
        <v>890.1</v>
      </c>
    </row>
    <row r="953">
      <c r="A953" t="inlineStr">
        <is>
          <t>RET000951</t>
        </is>
      </c>
      <c r="B953" t="inlineStr">
        <is>
          <t>O006324</t>
        </is>
      </c>
      <c r="C953" s="25" t="n">
        <v>45108</v>
      </c>
      <c r="D953" t="inlineStr">
        <is>
          <t>Fashion</t>
        </is>
      </c>
      <c r="E953" t="inlineStr">
        <is>
          <t>East</t>
        </is>
      </c>
      <c r="F953" t="inlineStr">
        <is>
          <t>Marketplace</t>
        </is>
      </c>
      <c r="G953" t="inlineStr">
        <is>
          <t>Damaged in Transit</t>
        </is>
      </c>
      <c r="H953" t="n">
        <v>1</v>
      </c>
      <c r="I953" t="n">
        <v>1016.1</v>
      </c>
    </row>
    <row r="954">
      <c r="A954" t="inlineStr">
        <is>
          <t>RET000952</t>
        </is>
      </c>
      <c r="B954" t="inlineStr">
        <is>
          <t>O006326</t>
        </is>
      </c>
      <c r="C954" s="25" t="n">
        <v>45108</v>
      </c>
      <c r="D954" t="inlineStr">
        <is>
          <t>Fashion</t>
        </is>
      </c>
      <c r="E954" t="inlineStr">
        <is>
          <t>East</t>
        </is>
      </c>
      <c r="F954" t="inlineStr">
        <is>
          <t>Marketplace</t>
        </is>
      </c>
      <c r="G954" t="inlineStr">
        <is>
          <t>Changed Mind</t>
        </is>
      </c>
      <c r="H954" t="n">
        <v>1</v>
      </c>
      <c r="I954" t="n">
        <v>664.05</v>
      </c>
    </row>
    <row r="955">
      <c r="A955" t="inlineStr">
        <is>
          <t>RET000953</t>
        </is>
      </c>
      <c r="B955" t="inlineStr">
        <is>
          <t>O006342</t>
        </is>
      </c>
      <c r="C955" s="25" t="n">
        <v>45108</v>
      </c>
      <c r="D955" t="inlineStr">
        <is>
          <t>Books</t>
        </is>
      </c>
      <c r="E955" t="inlineStr">
        <is>
          <t>South</t>
        </is>
      </c>
      <c r="F955" t="inlineStr">
        <is>
          <t>Marketplace</t>
        </is>
      </c>
      <c r="G955" t="inlineStr">
        <is>
          <t>Defective Product</t>
        </is>
      </c>
      <c r="H955" t="n">
        <v>1</v>
      </c>
      <c r="I955" t="n">
        <v>269.25</v>
      </c>
    </row>
    <row r="956">
      <c r="A956" t="inlineStr">
        <is>
          <t>RET000954</t>
        </is>
      </c>
      <c r="B956" t="inlineStr">
        <is>
          <t>O006386</t>
        </is>
      </c>
      <c r="C956" s="25" t="n">
        <v>45110</v>
      </c>
      <c r="D956" t="inlineStr">
        <is>
          <t>Electronics</t>
        </is>
      </c>
      <c r="E956" t="inlineStr">
        <is>
          <t>South</t>
        </is>
      </c>
      <c r="F956" t="inlineStr">
        <is>
          <t>Website</t>
        </is>
      </c>
      <c r="G956" t="inlineStr">
        <is>
          <t>Not as Described</t>
        </is>
      </c>
      <c r="H956" t="n">
        <v>1</v>
      </c>
      <c r="I956" t="n">
        <v>7564.15</v>
      </c>
    </row>
    <row r="957">
      <c r="A957" t="inlineStr">
        <is>
          <t>RET000955</t>
        </is>
      </c>
      <c r="B957" t="inlineStr">
        <is>
          <t>O006389</t>
        </is>
      </c>
      <c r="C957" s="25" t="n">
        <v>45110</v>
      </c>
      <c r="D957" t="inlineStr">
        <is>
          <t>Electronics</t>
        </is>
      </c>
      <c r="E957" t="inlineStr">
        <is>
          <t>North</t>
        </is>
      </c>
      <c r="F957" t="inlineStr">
        <is>
          <t>Marketplace</t>
        </is>
      </c>
      <c r="G957" t="inlineStr">
        <is>
          <t>Size/Fit Issue</t>
        </is>
      </c>
      <c r="H957" t="n">
        <v>1</v>
      </c>
      <c r="I957" t="n">
        <v>13199.65</v>
      </c>
    </row>
    <row r="958">
      <c r="A958" t="inlineStr">
        <is>
          <t>RET000956</t>
        </is>
      </c>
      <c r="B958" t="inlineStr">
        <is>
          <t>O006395</t>
        </is>
      </c>
      <c r="C958" s="25" t="n">
        <v>45110</v>
      </c>
      <c r="D958" t="inlineStr">
        <is>
          <t>Fashion</t>
        </is>
      </c>
      <c r="E958" t="inlineStr">
        <is>
          <t>East</t>
        </is>
      </c>
      <c r="F958" t="inlineStr">
        <is>
          <t>Retail Store</t>
        </is>
      </c>
      <c r="G958" t="inlineStr">
        <is>
          <t>Size/Fit Issue</t>
        </is>
      </c>
      <c r="H958" t="n">
        <v>1</v>
      </c>
      <c r="I958" t="n">
        <v>989</v>
      </c>
    </row>
    <row r="959">
      <c r="A959" t="inlineStr">
        <is>
          <t>RET000957</t>
        </is>
      </c>
      <c r="B959" t="inlineStr">
        <is>
          <t>O006400</t>
        </is>
      </c>
      <c r="C959" s="25" t="n">
        <v>45110</v>
      </c>
      <c r="D959" t="inlineStr">
        <is>
          <t>Fashion</t>
        </is>
      </c>
      <c r="E959" t="inlineStr">
        <is>
          <t>Central</t>
        </is>
      </c>
      <c r="F959" t="inlineStr">
        <is>
          <t>Retail Store</t>
        </is>
      </c>
      <c r="G959" t="inlineStr">
        <is>
          <t>Size/Fit Issue</t>
        </is>
      </c>
      <c r="H959" t="n">
        <v>1</v>
      </c>
      <c r="I959" t="n">
        <v>1169</v>
      </c>
    </row>
    <row r="960">
      <c r="A960" t="inlineStr">
        <is>
          <t>RET000958</t>
        </is>
      </c>
      <c r="B960" t="inlineStr">
        <is>
          <t>O006402</t>
        </is>
      </c>
      <c r="C960" s="25" t="n">
        <v>45110</v>
      </c>
      <c r="D960" t="inlineStr">
        <is>
          <t>Electronics</t>
        </is>
      </c>
      <c r="E960" t="inlineStr">
        <is>
          <t>North</t>
        </is>
      </c>
      <c r="F960" t="inlineStr">
        <is>
          <t>Mobile App</t>
        </is>
      </c>
      <c r="G960" t="inlineStr">
        <is>
          <t>Defective Product</t>
        </is>
      </c>
      <c r="H960" t="n">
        <v>1</v>
      </c>
      <c r="I960" t="n">
        <v>11123.1</v>
      </c>
    </row>
    <row r="961">
      <c r="A961" t="inlineStr">
        <is>
          <t>RET000959</t>
        </is>
      </c>
      <c r="B961" t="inlineStr">
        <is>
          <t>O006427</t>
        </is>
      </c>
      <c r="C961" s="25" t="n">
        <v>45111</v>
      </c>
      <c r="D961" t="inlineStr">
        <is>
          <t>Home &amp; Kitchen</t>
        </is>
      </c>
      <c r="E961" t="inlineStr">
        <is>
          <t>West</t>
        </is>
      </c>
      <c r="F961" t="inlineStr">
        <is>
          <t>Mobile App</t>
        </is>
      </c>
      <c r="G961" t="inlineStr">
        <is>
          <t>Changed Mind</t>
        </is>
      </c>
      <c r="H961" t="n">
        <v>1</v>
      </c>
      <c r="I961" t="n">
        <v>2879</v>
      </c>
    </row>
    <row r="962">
      <c r="A962" t="inlineStr">
        <is>
          <t>RET000960</t>
        </is>
      </c>
      <c r="B962" t="inlineStr">
        <is>
          <t>O006430</t>
        </is>
      </c>
      <c r="C962" s="25" t="n">
        <v>45111</v>
      </c>
      <c r="D962" t="inlineStr">
        <is>
          <t>Fashion</t>
        </is>
      </c>
      <c r="E962" t="inlineStr">
        <is>
          <t>Central</t>
        </is>
      </c>
      <c r="F962" t="inlineStr">
        <is>
          <t>Website</t>
        </is>
      </c>
      <c r="G962" t="inlineStr">
        <is>
          <t>Damaged in Transit</t>
        </is>
      </c>
      <c r="H962" t="n">
        <v>1</v>
      </c>
      <c r="I962" t="n">
        <v>521.1</v>
      </c>
    </row>
    <row r="963">
      <c r="A963" t="inlineStr">
        <is>
          <t>RET000961</t>
        </is>
      </c>
      <c r="B963" t="inlineStr">
        <is>
          <t>O006437</t>
        </is>
      </c>
      <c r="C963" s="25" t="n">
        <v>45111</v>
      </c>
      <c r="D963" t="inlineStr">
        <is>
          <t>Electronics</t>
        </is>
      </c>
      <c r="E963" t="inlineStr">
        <is>
          <t>South</t>
        </is>
      </c>
      <c r="F963" t="inlineStr">
        <is>
          <t>Marketplace</t>
        </is>
      </c>
      <c r="G963" t="inlineStr">
        <is>
          <t>Not as Described</t>
        </is>
      </c>
      <c r="H963" t="n">
        <v>1</v>
      </c>
      <c r="I963" t="n">
        <v>15722.1</v>
      </c>
    </row>
    <row r="964">
      <c r="A964" t="inlineStr">
        <is>
          <t>RET000962</t>
        </is>
      </c>
      <c r="B964" t="inlineStr">
        <is>
          <t>O006439</t>
        </is>
      </c>
      <c r="C964" s="25" t="n">
        <v>45111</v>
      </c>
      <c r="D964" t="inlineStr">
        <is>
          <t>Fashion</t>
        </is>
      </c>
      <c r="E964" t="inlineStr">
        <is>
          <t>South</t>
        </is>
      </c>
      <c r="F964" t="inlineStr">
        <is>
          <t>Marketplace</t>
        </is>
      </c>
      <c r="G964" t="inlineStr">
        <is>
          <t>Size/Fit Issue</t>
        </is>
      </c>
      <c r="H964" t="n">
        <v>1</v>
      </c>
      <c r="I964" t="n">
        <v>1394.1</v>
      </c>
    </row>
    <row r="965">
      <c r="A965" t="inlineStr">
        <is>
          <t>RET000963</t>
        </is>
      </c>
      <c r="B965" t="inlineStr">
        <is>
          <t>O006439</t>
        </is>
      </c>
      <c r="C965" s="25" t="n">
        <v>45111</v>
      </c>
      <c r="D965" t="inlineStr">
        <is>
          <t>Fashion</t>
        </is>
      </c>
      <c r="E965" t="inlineStr">
        <is>
          <t>South</t>
        </is>
      </c>
      <c r="F965" t="inlineStr">
        <is>
          <t>Marketplace</t>
        </is>
      </c>
      <c r="G965" t="inlineStr">
        <is>
          <t>Size/Fit Issue</t>
        </is>
      </c>
      <c r="H965" t="n">
        <v>1</v>
      </c>
      <c r="I965" t="n">
        <v>959.65</v>
      </c>
    </row>
    <row r="966">
      <c r="A966" t="inlineStr">
        <is>
          <t>RET000964</t>
        </is>
      </c>
      <c r="B966" t="inlineStr">
        <is>
          <t>O006444</t>
        </is>
      </c>
      <c r="C966" s="25" t="n">
        <v>45111</v>
      </c>
      <c r="D966" t="inlineStr">
        <is>
          <t>Books</t>
        </is>
      </c>
      <c r="E966" t="inlineStr">
        <is>
          <t>South</t>
        </is>
      </c>
      <c r="F966" t="inlineStr">
        <is>
          <t>Marketplace</t>
        </is>
      </c>
      <c r="G966" t="inlineStr">
        <is>
          <t>Changed Mind</t>
        </is>
      </c>
      <c r="H966" t="n">
        <v>1</v>
      </c>
      <c r="I966" t="n">
        <v>521.55</v>
      </c>
    </row>
    <row r="967">
      <c r="A967" t="inlineStr">
        <is>
          <t>RET000965</t>
        </is>
      </c>
      <c r="B967" t="inlineStr">
        <is>
          <t>O006444</t>
        </is>
      </c>
      <c r="C967" s="25" t="n">
        <v>45111</v>
      </c>
      <c r="D967" t="inlineStr">
        <is>
          <t>Books</t>
        </is>
      </c>
      <c r="E967" t="inlineStr">
        <is>
          <t>South</t>
        </is>
      </c>
      <c r="F967" t="inlineStr">
        <is>
          <t>Marketplace</t>
        </is>
      </c>
      <c r="G967" t="inlineStr">
        <is>
          <t>Defective Product</t>
        </is>
      </c>
      <c r="H967" t="n">
        <v>1</v>
      </c>
      <c r="I967" t="n">
        <v>483.55</v>
      </c>
    </row>
    <row r="968">
      <c r="A968" t="inlineStr">
        <is>
          <t>RET000966</t>
        </is>
      </c>
      <c r="B968" t="inlineStr">
        <is>
          <t>O006454</t>
        </is>
      </c>
      <c r="C968" s="25" t="n">
        <v>45111</v>
      </c>
      <c r="D968" t="inlineStr">
        <is>
          <t>Books</t>
        </is>
      </c>
      <c r="E968" t="inlineStr">
        <is>
          <t>North</t>
        </is>
      </c>
      <c r="F968" t="inlineStr">
        <is>
          <t>Retail Store</t>
        </is>
      </c>
      <c r="G968" t="inlineStr">
        <is>
          <t>Changed Mind</t>
        </is>
      </c>
      <c r="H968" t="n">
        <v>1</v>
      </c>
      <c r="I968" t="n">
        <v>521.55</v>
      </c>
    </row>
    <row r="969">
      <c r="A969" t="inlineStr">
        <is>
          <t>RET000967</t>
        </is>
      </c>
      <c r="B969" t="inlineStr">
        <is>
          <t>O006457</t>
        </is>
      </c>
      <c r="C969" s="25" t="n">
        <v>45112</v>
      </c>
      <c r="D969" t="inlineStr">
        <is>
          <t>Fashion</t>
        </is>
      </c>
      <c r="E969" t="inlineStr">
        <is>
          <t>East</t>
        </is>
      </c>
      <c r="F969" t="inlineStr">
        <is>
          <t>Mobile App</t>
        </is>
      </c>
      <c r="G969" t="inlineStr">
        <is>
          <t>Not as Described</t>
        </is>
      </c>
      <c r="H969" t="n">
        <v>1</v>
      </c>
      <c r="I969" t="n">
        <v>3637.55</v>
      </c>
    </row>
    <row r="970">
      <c r="A970" t="inlineStr">
        <is>
          <t>RET000968</t>
        </is>
      </c>
      <c r="B970" t="inlineStr">
        <is>
          <t>O006465</t>
        </is>
      </c>
      <c r="C970" s="25" t="n">
        <v>45112</v>
      </c>
      <c r="D970" t="inlineStr">
        <is>
          <t>Fashion</t>
        </is>
      </c>
      <c r="E970" t="inlineStr">
        <is>
          <t>West</t>
        </is>
      </c>
      <c r="F970" t="inlineStr">
        <is>
          <t>Marketplace</t>
        </is>
      </c>
      <c r="G970" t="inlineStr">
        <is>
          <t>Size/Fit Issue</t>
        </is>
      </c>
      <c r="H970" t="n">
        <v>2</v>
      </c>
      <c r="I970" t="n">
        <v>2032.2</v>
      </c>
    </row>
    <row r="971">
      <c r="A971" t="inlineStr">
        <is>
          <t>RET000969</t>
        </is>
      </c>
      <c r="B971" t="inlineStr">
        <is>
          <t>O006472</t>
        </is>
      </c>
      <c r="C971" s="25" t="n">
        <v>45112</v>
      </c>
      <c r="D971" t="inlineStr">
        <is>
          <t>Sports</t>
        </is>
      </c>
      <c r="E971" t="inlineStr">
        <is>
          <t>Central</t>
        </is>
      </c>
      <c r="F971" t="inlineStr">
        <is>
          <t>Mobile App</t>
        </is>
      </c>
      <c r="G971" t="inlineStr">
        <is>
          <t>Defective Product</t>
        </is>
      </c>
      <c r="H971" t="n">
        <v>1</v>
      </c>
      <c r="I971" t="n">
        <v>3689.25</v>
      </c>
    </row>
    <row r="972">
      <c r="A972" t="inlineStr">
        <is>
          <t>RET000970</t>
        </is>
      </c>
      <c r="B972" t="inlineStr">
        <is>
          <t>O006472</t>
        </is>
      </c>
      <c r="C972" s="25" t="n">
        <v>45112</v>
      </c>
      <c r="D972" t="inlineStr">
        <is>
          <t>Home &amp; Kitchen</t>
        </is>
      </c>
      <c r="E972" t="inlineStr">
        <is>
          <t>Central</t>
        </is>
      </c>
      <c r="F972" t="inlineStr">
        <is>
          <t>Mobile App</t>
        </is>
      </c>
      <c r="G972" t="inlineStr">
        <is>
          <t>Defective Product</t>
        </is>
      </c>
      <c r="H972" t="n">
        <v>1</v>
      </c>
      <c r="I972" t="n">
        <v>2942.1</v>
      </c>
    </row>
    <row r="973">
      <c r="A973" t="inlineStr">
        <is>
          <t>RET000971</t>
        </is>
      </c>
      <c r="B973" t="inlineStr">
        <is>
          <t>O006473</t>
        </is>
      </c>
      <c r="C973" s="25" t="n">
        <v>45112</v>
      </c>
      <c r="D973" t="inlineStr">
        <is>
          <t>Fashion</t>
        </is>
      </c>
      <c r="E973" t="inlineStr">
        <is>
          <t>West</t>
        </is>
      </c>
      <c r="F973" t="inlineStr">
        <is>
          <t>Marketplace</t>
        </is>
      </c>
      <c r="G973" t="inlineStr">
        <is>
          <t>Changed Mind</t>
        </is>
      </c>
      <c r="H973" t="n">
        <v>1</v>
      </c>
      <c r="I973" t="n">
        <v>615.2</v>
      </c>
    </row>
    <row r="974">
      <c r="A974" t="inlineStr">
        <is>
          <t>RET000972</t>
        </is>
      </c>
      <c r="B974" t="inlineStr">
        <is>
          <t>O006477</t>
        </is>
      </c>
      <c r="C974" s="25" t="n">
        <v>45112</v>
      </c>
      <c r="D974" t="inlineStr">
        <is>
          <t>Fashion</t>
        </is>
      </c>
      <c r="E974" t="inlineStr">
        <is>
          <t>East</t>
        </is>
      </c>
      <c r="F974" t="inlineStr">
        <is>
          <t>Website</t>
        </is>
      </c>
      <c r="G974" t="inlineStr">
        <is>
          <t>Late Delivery</t>
        </is>
      </c>
      <c r="H974" t="n">
        <v>1</v>
      </c>
      <c r="I974" t="n">
        <v>485.1</v>
      </c>
    </row>
    <row r="975">
      <c r="A975" t="inlineStr">
        <is>
          <t>RET000973</t>
        </is>
      </c>
      <c r="B975" t="inlineStr">
        <is>
          <t>O006493</t>
        </is>
      </c>
      <c r="C975" s="25" t="n">
        <v>45113</v>
      </c>
      <c r="D975" t="inlineStr">
        <is>
          <t>Home &amp; Kitchen</t>
        </is>
      </c>
      <c r="E975" t="inlineStr">
        <is>
          <t>East</t>
        </is>
      </c>
      <c r="F975" t="inlineStr">
        <is>
          <t>Mobile App</t>
        </is>
      </c>
      <c r="G975" t="inlineStr">
        <is>
          <t>Damaged in Transit</t>
        </is>
      </c>
      <c r="H975" t="n">
        <v>1</v>
      </c>
      <c r="I975" t="n">
        <v>645.05</v>
      </c>
    </row>
    <row r="976">
      <c r="A976" t="inlineStr">
        <is>
          <t>RET000974</t>
        </is>
      </c>
      <c r="B976" t="inlineStr">
        <is>
          <t>O006494</t>
        </is>
      </c>
      <c r="C976" s="25" t="n">
        <v>45113</v>
      </c>
      <c r="D976" t="inlineStr">
        <is>
          <t>Fashion</t>
        </is>
      </c>
      <c r="E976" t="inlineStr">
        <is>
          <t>Central</t>
        </is>
      </c>
      <c r="F976" t="inlineStr">
        <is>
          <t>Mobile App</t>
        </is>
      </c>
      <c r="G976" t="inlineStr">
        <is>
          <t>Size/Fit Issue</t>
        </is>
      </c>
      <c r="H976" t="n">
        <v>1</v>
      </c>
      <c r="I976" t="n">
        <v>977.55</v>
      </c>
    </row>
    <row r="977">
      <c r="A977" t="inlineStr">
        <is>
          <t>RET000975</t>
        </is>
      </c>
      <c r="B977" t="inlineStr">
        <is>
          <t>O006510</t>
        </is>
      </c>
      <c r="C977" s="25" t="n">
        <v>45113</v>
      </c>
      <c r="D977" t="inlineStr">
        <is>
          <t>Fashion</t>
        </is>
      </c>
      <c r="E977" t="inlineStr">
        <is>
          <t>South</t>
        </is>
      </c>
      <c r="F977" t="inlineStr">
        <is>
          <t>Website</t>
        </is>
      </c>
      <c r="G977" t="inlineStr">
        <is>
          <t>Size/Fit Issue</t>
        </is>
      </c>
      <c r="H977" t="n">
        <v>2</v>
      </c>
      <c r="I977" t="n">
        <v>2145.1</v>
      </c>
    </row>
    <row r="978">
      <c r="A978" t="inlineStr">
        <is>
          <t>RET000976</t>
        </is>
      </c>
      <c r="B978" t="inlineStr">
        <is>
          <t>O006515</t>
        </is>
      </c>
      <c r="C978" s="25" t="n">
        <v>45113</v>
      </c>
      <c r="D978" t="inlineStr">
        <is>
          <t>Electronics</t>
        </is>
      </c>
      <c r="E978" t="inlineStr">
        <is>
          <t>East</t>
        </is>
      </c>
      <c r="F978" t="inlineStr">
        <is>
          <t>Marketplace</t>
        </is>
      </c>
      <c r="G978" t="inlineStr">
        <is>
          <t>Wrong Item Delivered</t>
        </is>
      </c>
      <c r="H978" t="n">
        <v>1</v>
      </c>
      <c r="I978" t="n">
        <v>14886.75</v>
      </c>
    </row>
    <row r="979">
      <c r="A979" t="inlineStr">
        <is>
          <t>RET000977</t>
        </is>
      </c>
      <c r="B979" t="inlineStr">
        <is>
          <t>O006517</t>
        </is>
      </c>
      <c r="C979" s="25" t="n">
        <v>45113</v>
      </c>
      <c r="D979" t="inlineStr">
        <is>
          <t>Home &amp; Kitchen</t>
        </is>
      </c>
      <c r="E979" t="inlineStr">
        <is>
          <t>South</t>
        </is>
      </c>
      <c r="F979" t="inlineStr">
        <is>
          <t>Retail Store</t>
        </is>
      </c>
      <c r="G979" t="inlineStr">
        <is>
          <t>Defective Product</t>
        </is>
      </c>
      <c r="H979" t="n">
        <v>1</v>
      </c>
      <c r="I979" t="n">
        <v>1110.55</v>
      </c>
    </row>
    <row r="980">
      <c r="A980" t="inlineStr">
        <is>
          <t>RET000978</t>
        </is>
      </c>
      <c r="B980" t="inlineStr">
        <is>
          <t>O006520</t>
        </is>
      </c>
      <c r="C980" s="25" t="n">
        <v>45113</v>
      </c>
      <c r="D980" t="inlineStr">
        <is>
          <t>Fashion</t>
        </is>
      </c>
      <c r="E980" t="inlineStr">
        <is>
          <t>South</t>
        </is>
      </c>
      <c r="F980" t="inlineStr">
        <is>
          <t>Mobile App</t>
        </is>
      </c>
      <c r="G980" t="inlineStr">
        <is>
          <t>Changed Mind</t>
        </is>
      </c>
      <c r="H980" t="n">
        <v>1</v>
      </c>
      <c r="I980" t="n">
        <v>854.1</v>
      </c>
    </row>
    <row r="981">
      <c r="A981" t="inlineStr">
        <is>
          <t>RET000979</t>
        </is>
      </c>
      <c r="B981" t="inlineStr">
        <is>
          <t>O006526</t>
        </is>
      </c>
      <c r="C981" s="25" t="n">
        <v>45113</v>
      </c>
      <c r="D981" t="inlineStr">
        <is>
          <t>Grocery</t>
        </is>
      </c>
      <c r="E981" t="inlineStr">
        <is>
          <t>West</t>
        </is>
      </c>
      <c r="F981" t="inlineStr">
        <is>
          <t>Marketplace</t>
        </is>
      </c>
      <c r="G981" t="inlineStr">
        <is>
          <t>Defective Product</t>
        </is>
      </c>
      <c r="H981" t="n">
        <v>1</v>
      </c>
      <c r="I981" t="n">
        <v>313.65</v>
      </c>
    </row>
    <row r="982">
      <c r="A982" t="inlineStr">
        <is>
          <t>RET000980</t>
        </is>
      </c>
      <c r="B982" t="inlineStr">
        <is>
          <t>O006529</t>
        </is>
      </c>
      <c r="C982" s="25" t="n">
        <v>45114</v>
      </c>
      <c r="D982" t="inlineStr">
        <is>
          <t>Fashion</t>
        </is>
      </c>
      <c r="E982" t="inlineStr">
        <is>
          <t>North</t>
        </is>
      </c>
      <c r="F982" t="inlineStr">
        <is>
          <t>Marketplace</t>
        </is>
      </c>
      <c r="G982" t="inlineStr">
        <is>
          <t>Size/Fit Issue</t>
        </is>
      </c>
      <c r="H982" t="n">
        <v>1</v>
      </c>
      <c r="I982" t="n">
        <v>3637.55</v>
      </c>
    </row>
    <row r="983">
      <c r="A983" t="inlineStr">
        <is>
          <t>RET000981</t>
        </is>
      </c>
      <c r="B983" t="inlineStr">
        <is>
          <t>O006541</t>
        </is>
      </c>
      <c r="C983" s="25" t="n">
        <v>45114</v>
      </c>
      <c r="D983" t="inlineStr">
        <is>
          <t>Fashion</t>
        </is>
      </c>
      <c r="E983" t="inlineStr">
        <is>
          <t>East</t>
        </is>
      </c>
      <c r="F983" t="inlineStr">
        <is>
          <t>Marketplace</t>
        </is>
      </c>
      <c r="G983" t="inlineStr">
        <is>
          <t>Late Delivery</t>
        </is>
      </c>
      <c r="H983" t="n">
        <v>1</v>
      </c>
      <c r="I983" t="n">
        <v>854.1</v>
      </c>
    </row>
    <row r="984">
      <c r="A984" t="inlineStr">
        <is>
          <t>RET000982</t>
        </is>
      </c>
      <c r="B984" t="inlineStr">
        <is>
          <t>O006542</t>
        </is>
      </c>
      <c r="C984" s="25" t="n">
        <v>45114</v>
      </c>
      <c r="D984" t="inlineStr">
        <is>
          <t>Fashion</t>
        </is>
      </c>
      <c r="E984" t="inlineStr">
        <is>
          <t>North</t>
        </is>
      </c>
      <c r="F984" t="inlineStr">
        <is>
          <t>Mobile App</t>
        </is>
      </c>
      <c r="G984" t="inlineStr">
        <is>
          <t>Size/Fit Issue</t>
        </is>
      </c>
      <c r="H984" t="n">
        <v>1</v>
      </c>
      <c r="I984" t="n">
        <v>939.55</v>
      </c>
    </row>
    <row r="985">
      <c r="A985" t="inlineStr">
        <is>
          <t>RET000983</t>
        </is>
      </c>
      <c r="B985" t="inlineStr">
        <is>
          <t>O006543</t>
        </is>
      </c>
      <c r="C985" s="25" t="n">
        <v>45114</v>
      </c>
      <c r="D985" t="inlineStr">
        <is>
          <t>Beauty</t>
        </is>
      </c>
      <c r="E985" t="inlineStr">
        <is>
          <t>East</t>
        </is>
      </c>
      <c r="F985" t="inlineStr">
        <is>
          <t>Unknown</t>
        </is>
      </c>
      <c r="G985" t="inlineStr">
        <is>
          <t>Defective Product</t>
        </is>
      </c>
      <c r="H985" t="n">
        <v>1</v>
      </c>
      <c r="I985" t="n">
        <v>125.1</v>
      </c>
    </row>
    <row r="986">
      <c r="A986" t="inlineStr">
        <is>
          <t>RET000984</t>
        </is>
      </c>
      <c r="B986" t="inlineStr">
        <is>
          <t>O006556</t>
        </is>
      </c>
      <c r="C986" s="25" t="n">
        <v>45114</v>
      </c>
      <c r="D986" t="inlineStr">
        <is>
          <t>Electronics</t>
        </is>
      </c>
      <c r="E986" t="inlineStr">
        <is>
          <t>West</t>
        </is>
      </c>
      <c r="F986" t="inlineStr">
        <is>
          <t>Marketplace</t>
        </is>
      </c>
      <c r="G986" t="inlineStr">
        <is>
          <t>Defective Product</t>
        </is>
      </c>
      <c r="H986" t="n">
        <v>1</v>
      </c>
      <c r="I986" t="n">
        <v>4559.2</v>
      </c>
    </row>
    <row r="987">
      <c r="A987" t="inlineStr">
        <is>
          <t>RET000985</t>
        </is>
      </c>
      <c r="B987" t="inlineStr">
        <is>
          <t>O006561</t>
        </is>
      </c>
      <c r="C987" s="25" t="n">
        <v>45115</v>
      </c>
      <c r="D987" t="inlineStr">
        <is>
          <t>Fashion</t>
        </is>
      </c>
      <c r="E987" t="inlineStr">
        <is>
          <t>South</t>
        </is>
      </c>
      <c r="F987" t="inlineStr">
        <is>
          <t>Marketplace</t>
        </is>
      </c>
      <c r="G987" t="inlineStr">
        <is>
          <t>Size/Fit Issue</t>
        </is>
      </c>
      <c r="H987" t="n">
        <v>2</v>
      </c>
      <c r="I987" t="n">
        <v>1205.3</v>
      </c>
    </row>
    <row r="988">
      <c r="A988" t="inlineStr">
        <is>
          <t>RET000986</t>
        </is>
      </c>
      <c r="B988" t="inlineStr">
        <is>
          <t>O006566</t>
        </is>
      </c>
      <c r="C988" s="25" t="n">
        <v>45115</v>
      </c>
      <c r="D988" t="inlineStr">
        <is>
          <t>Electronics</t>
        </is>
      </c>
      <c r="E988" t="inlineStr">
        <is>
          <t>West</t>
        </is>
      </c>
      <c r="F988" t="inlineStr">
        <is>
          <t>Website</t>
        </is>
      </c>
      <c r="G988" t="inlineStr">
        <is>
          <t>Damaged in Transit</t>
        </is>
      </c>
      <c r="H988" t="n">
        <v>1</v>
      </c>
      <c r="I988" t="n">
        <v>10519</v>
      </c>
    </row>
    <row r="989">
      <c r="A989" t="inlineStr">
        <is>
          <t>RET000987</t>
        </is>
      </c>
      <c r="B989" t="inlineStr">
        <is>
          <t>O006567</t>
        </is>
      </c>
      <c r="C989" s="25" t="n">
        <v>45115</v>
      </c>
      <c r="D989" t="inlineStr">
        <is>
          <t>Fashion</t>
        </is>
      </c>
      <c r="E989" t="inlineStr">
        <is>
          <t>North</t>
        </is>
      </c>
      <c r="F989" t="inlineStr">
        <is>
          <t>Mobile App</t>
        </is>
      </c>
      <c r="G989" t="inlineStr">
        <is>
          <t>Not as Described</t>
        </is>
      </c>
      <c r="H989" t="n">
        <v>2</v>
      </c>
      <c r="I989" t="n">
        <v>1746.1</v>
      </c>
    </row>
    <row r="990">
      <c r="A990" t="inlineStr">
        <is>
          <t>RET000988</t>
        </is>
      </c>
      <c r="B990" t="inlineStr">
        <is>
          <t>O006574</t>
        </is>
      </c>
      <c r="C990" s="25" t="n">
        <v>45115</v>
      </c>
      <c r="D990" t="inlineStr">
        <is>
          <t>Fashion</t>
        </is>
      </c>
      <c r="E990" t="inlineStr">
        <is>
          <t>North</t>
        </is>
      </c>
      <c r="F990" t="inlineStr">
        <is>
          <t>Marketplace</t>
        </is>
      </c>
      <c r="G990" t="inlineStr">
        <is>
          <t>Size/Fit Issue</t>
        </is>
      </c>
      <c r="H990" t="n">
        <v>1</v>
      </c>
      <c r="I990" t="n">
        <v>594.15</v>
      </c>
    </row>
    <row r="991">
      <c r="A991" t="inlineStr">
        <is>
          <t>RET000989</t>
        </is>
      </c>
      <c r="B991" t="inlineStr">
        <is>
          <t>O006618</t>
        </is>
      </c>
      <c r="C991" s="25" t="n">
        <v>45116</v>
      </c>
      <c r="D991" t="inlineStr">
        <is>
          <t>Home &amp; Kitchen</t>
        </is>
      </c>
      <c r="E991" t="inlineStr">
        <is>
          <t>North</t>
        </is>
      </c>
      <c r="F991" t="inlineStr">
        <is>
          <t>Marketplace</t>
        </is>
      </c>
      <c r="G991" t="inlineStr">
        <is>
          <t>Damaged in Transit</t>
        </is>
      </c>
      <c r="H991" t="n">
        <v>1</v>
      </c>
      <c r="I991" t="n">
        <v>2217.65</v>
      </c>
    </row>
    <row r="992">
      <c r="A992" t="inlineStr">
        <is>
          <t>RET000990</t>
        </is>
      </c>
      <c r="B992" t="inlineStr">
        <is>
          <t>O006627</t>
        </is>
      </c>
      <c r="C992" s="25" t="n">
        <v>45116</v>
      </c>
      <c r="D992" t="inlineStr">
        <is>
          <t>Home &amp; Kitchen</t>
        </is>
      </c>
      <c r="E992" t="inlineStr">
        <is>
          <t>West</t>
        </is>
      </c>
      <c r="F992" t="inlineStr">
        <is>
          <t>Website</t>
        </is>
      </c>
      <c r="G992" t="inlineStr">
        <is>
          <t>Defective Product</t>
        </is>
      </c>
      <c r="H992" t="n">
        <v>1</v>
      </c>
      <c r="I992" t="n">
        <v>1785.05</v>
      </c>
    </row>
    <row r="993">
      <c r="A993" t="inlineStr">
        <is>
          <t>RET000991</t>
        </is>
      </c>
      <c r="B993" t="inlineStr">
        <is>
          <t>O006635</t>
        </is>
      </c>
      <c r="C993" s="25" t="n">
        <v>45116</v>
      </c>
      <c r="D993" t="inlineStr">
        <is>
          <t>Fashion</t>
        </is>
      </c>
      <c r="E993" t="inlineStr">
        <is>
          <t>West</t>
        </is>
      </c>
      <c r="F993" t="inlineStr">
        <is>
          <t>Marketplace</t>
        </is>
      </c>
      <c r="G993" t="inlineStr">
        <is>
          <t>Size/Fit Issue</t>
        </is>
      </c>
      <c r="H993" t="n">
        <v>1</v>
      </c>
      <c r="I993" t="n">
        <v>959.65</v>
      </c>
    </row>
    <row r="994">
      <c r="A994" t="inlineStr">
        <is>
          <t>RET000992</t>
        </is>
      </c>
      <c r="B994" t="inlineStr">
        <is>
          <t>O006637</t>
        </is>
      </c>
      <c r="C994" s="25" t="n">
        <v>45116</v>
      </c>
      <c r="D994" t="inlineStr">
        <is>
          <t>Fashion</t>
        </is>
      </c>
      <c r="E994" t="inlineStr">
        <is>
          <t>West</t>
        </is>
      </c>
      <c r="F994" t="inlineStr">
        <is>
          <t>Website</t>
        </is>
      </c>
      <c r="G994" t="inlineStr">
        <is>
          <t>Size/Fit Issue</t>
        </is>
      </c>
      <c r="H994" t="n">
        <v>1</v>
      </c>
      <c r="I994" t="n">
        <v>2708.1</v>
      </c>
    </row>
    <row r="995">
      <c r="A995" t="inlineStr">
        <is>
          <t>RET000993</t>
        </is>
      </c>
      <c r="B995" t="inlineStr">
        <is>
          <t>O006649</t>
        </is>
      </c>
      <c r="C995" s="25" t="n">
        <v>45117</v>
      </c>
      <c r="D995" t="inlineStr">
        <is>
          <t>Fashion</t>
        </is>
      </c>
      <c r="E995" t="inlineStr">
        <is>
          <t>North</t>
        </is>
      </c>
      <c r="F995" t="inlineStr">
        <is>
          <t>Mobile App</t>
        </is>
      </c>
      <c r="G995" t="inlineStr">
        <is>
          <t>Size/Fit Issue</t>
        </is>
      </c>
      <c r="H995" t="n">
        <v>1</v>
      </c>
      <c r="I995" t="n">
        <v>206.1</v>
      </c>
    </row>
    <row r="996">
      <c r="A996" t="inlineStr">
        <is>
          <t>RET000994</t>
        </is>
      </c>
      <c r="B996" t="inlineStr">
        <is>
          <t>O006653</t>
        </is>
      </c>
      <c r="C996" s="25" t="n">
        <v>45117</v>
      </c>
      <c r="D996" t="inlineStr">
        <is>
          <t>Fashion</t>
        </is>
      </c>
      <c r="E996" t="inlineStr">
        <is>
          <t>East</t>
        </is>
      </c>
      <c r="F996" t="inlineStr">
        <is>
          <t>Marketplace</t>
        </is>
      </c>
      <c r="G996" t="inlineStr">
        <is>
          <t>Not as Described</t>
        </is>
      </c>
      <c r="H996" t="n">
        <v>1</v>
      </c>
      <c r="I996" t="n">
        <v>1095.65</v>
      </c>
    </row>
    <row r="997">
      <c r="A997" t="inlineStr">
        <is>
          <t>RET000995</t>
        </is>
      </c>
      <c r="B997" t="inlineStr">
        <is>
          <t>O006681</t>
        </is>
      </c>
      <c r="C997" s="25" t="n">
        <v>45118</v>
      </c>
      <c r="D997" t="inlineStr">
        <is>
          <t>Fashion</t>
        </is>
      </c>
      <c r="E997" t="inlineStr">
        <is>
          <t>Central</t>
        </is>
      </c>
      <c r="F997" t="inlineStr">
        <is>
          <t>Mobile App</t>
        </is>
      </c>
      <c r="G997" t="inlineStr">
        <is>
          <t>Damaged in Transit</t>
        </is>
      </c>
      <c r="H997" t="n">
        <v>1</v>
      </c>
      <c r="I997" t="n">
        <v>638.1</v>
      </c>
    </row>
    <row r="998">
      <c r="A998" t="inlineStr">
        <is>
          <t>RET000996</t>
        </is>
      </c>
      <c r="B998" t="inlineStr">
        <is>
          <t>O006686</t>
        </is>
      </c>
      <c r="C998" s="25" t="n">
        <v>45118</v>
      </c>
      <c r="D998" t="inlineStr">
        <is>
          <t>Home &amp; Kitchen</t>
        </is>
      </c>
      <c r="E998" t="inlineStr">
        <is>
          <t>West</t>
        </is>
      </c>
      <c r="F998" t="inlineStr">
        <is>
          <t>Website</t>
        </is>
      </c>
      <c r="G998" t="inlineStr">
        <is>
          <t>Wrong Item Delivered</t>
        </is>
      </c>
      <c r="H998" t="n">
        <v>1</v>
      </c>
      <c r="I998" t="n">
        <v>1169</v>
      </c>
    </row>
    <row r="999">
      <c r="A999" t="inlineStr">
        <is>
          <t>RET000997</t>
        </is>
      </c>
      <c r="B999" t="inlineStr">
        <is>
          <t>O006694</t>
        </is>
      </c>
      <c r="C999" s="25" t="n">
        <v>45118</v>
      </c>
      <c r="D999" t="inlineStr">
        <is>
          <t>Fashion</t>
        </is>
      </c>
      <c r="E999" t="inlineStr">
        <is>
          <t>Central</t>
        </is>
      </c>
      <c r="F999" t="inlineStr">
        <is>
          <t>Retail Store</t>
        </is>
      </c>
      <c r="G999" t="inlineStr">
        <is>
          <t>Damaged in Transit</t>
        </is>
      </c>
      <c r="H999" t="n">
        <v>1</v>
      </c>
      <c r="I999" t="n">
        <v>1224.55</v>
      </c>
    </row>
    <row r="1000">
      <c r="A1000" t="inlineStr">
        <is>
          <t>RET000998</t>
        </is>
      </c>
      <c r="B1000" t="inlineStr">
        <is>
          <t>O006708</t>
        </is>
      </c>
      <c r="C1000" s="25" t="n">
        <v>45118</v>
      </c>
      <c r="D1000" t="inlineStr">
        <is>
          <t>Fashion</t>
        </is>
      </c>
      <c r="E1000" t="inlineStr">
        <is>
          <t>North</t>
        </is>
      </c>
      <c r="F1000" t="inlineStr">
        <is>
          <t>Website</t>
        </is>
      </c>
      <c r="G1000" t="inlineStr">
        <is>
          <t>Not as Described</t>
        </is>
      </c>
      <c r="H1000" t="n">
        <v>1</v>
      </c>
      <c r="I1000" t="n">
        <v>1405.05</v>
      </c>
    </row>
    <row r="1001">
      <c r="A1001" t="inlineStr">
        <is>
          <t>RET000999</t>
        </is>
      </c>
      <c r="B1001" t="inlineStr">
        <is>
          <t>O006713</t>
        </is>
      </c>
      <c r="C1001" s="25" t="n">
        <v>45118</v>
      </c>
      <c r="D1001" t="inlineStr">
        <is>
          <t>Home &amp; Kitchen</t>
        </is>
      </c>
      <c r="E1001" t="inlineStr">
        <is>
          <t>East</t>
        </is>
      </c>
      <c r="F1001" t="inlineStr">
        <is>
          <t>Marketplace</t>
        </is>
      </c>
      <c r="G1001" t="inlineStr">
        <is>
          <t>Wrong Item Delivered</t>
        </is>
      </c>
      <c r="H1001" t="n">
        <v>1</v>
      </c>
      <c r="I1001" t="n">
        <v>1879</v>
      </c>
    </row>
    <row r="1002">
      <c r="A1002" t="inlineStr">
        <is>
          <t>RET001000</t>
        </is>
      </c>
      <c r="B1002" t="inlineStr">
        <is>
          <t>O006714</t>
        </is>
      </c>
      <c r="C1002" s="25" t="n">
        <v>45119</v>
      </c>
      <c r="D1002" t="inlineStr">
        <is>
          <t>Home &amp; Kitchen</t>
        </is>
      </c>
      <c r="E1002" t="inlineStr">
        <is>
          <t>South</t>
        </is>
      </c>
      <c r="F1002" t="inlineStr">
        <is>
          <t>Mobile App</t>
        </is>
      </c>
      <c r="G1002" t="inlineStr">
        <is>
          <t>Damaged in Transit</t>
        </is>
      </c>
      <c r="H1002" t="n">
        <v>1</v>
      </c>
      <c r="I1002" t="n">
        <v>369.55</v>
      </c>
    </row>
    <row r="1003">
      <c r="A1003" t="inlineStr">
        <is>
          <t>RET001001</t>
        </is>
      </c>
      <c r="B1003" t="inlineStr">
        <is>
          <t>O006719</t>
        </is>
      </c>
      <c r="C1003" s="25" t="n">
        <v>45119</v>
      </c>
      <c r="D1003" t="inlineStr">
        <is>
          <t>Electronics</t>
        </is>
      </c>
      <c r="E1003" t="inlineStr">
        <is>
          <t>South</t>
        </is>
      </c>
      <c r="F1003" t="inlineStr">
        <is>
          <t>Mobile App</t>
        </is>
      </c>
      <c r="G1003" t="inlineStr">
        <is>
          <t>Damaged in Transit</t>
        </is>
      </c>
      <c r="H1003" t="n">
        <v>1</v>
      </c>
      <c r="I1003" t="n">
        <v>9467.1</v>
      </c>
    </row>
    <row r="1004">
      <c r="A1004" t="inlineStr">
        <is>
          <t>RET001002</t>
        </is>
      </c>
      <c r="B1004" t="inlineStr">
        <is>
          <t>O006729</t>
        </is>
      </c>
      <c r="C1004" s="25" t="n">
        <v>45119</v>
      </c>
      <c r="D1004" t="inlineStr">
        <is>
          <t>Fashion</t>
        </is>
      </c>
      <c r="E1004" t="inlineStr">
        <is>
          <t>North</t>
        </is>
      </c>
      <c r="F1004" t="inlineStr">
        <is>
          <t>Retail Store</t>
        </is>
      </c>
      <c r="G1004" t="inlineStr">
        <is>
          <t>Damaged in Transit</t>
        </is>
      </c>
      <c r="H1004" t="n">
        <v>1</v>
      </c>
      <c r="I1004" t="n">
        <v>659</v>
      </c>
    </row>
    <row r="1005">
      <c r="A1005" t="inlineStr">
        <is>
          <t>RET001003</t>
        </is>
      </c>
      <c r="B1005" t="inlineStr">
        <is>
          <t>O006732</t>
        </is>
      </c>
      <c r="C1005" s="25" t="n">
        <v>45119</v>
      </c>
      <c r="D1005" t="inlineStr">
        <is>
          <t>Fashion</t>
        </is>
      </c>
      <c r="E1005" t="inlineStr">
        <is>
          <t>South</t>
        </is>
      </c>
      <c r="F1005" t="inlineStr">
        <is>
          <t>Mobile App</t>
        </is>
      </c>
      <c r="G1005" t="inlineStr">
        <is>
          <t>Size/Fit Issue</t>
        </is>
      </c>
      <c r="H1005" t="n">
        <v>1</v>
      </c>
      <c r="I1005" t="n">
        <v>1016.1</v>
      </c>
    </row>
    <row r="1006">
      <c r="A1006" t="inlineStr">
        <is>
          <t>RET001004</t>
        </is>
      </c>
      <c r="B1006" t="inlineStr">
        <is>
          <t>O006738</t>
        </is>
      </c>
      <c r="C1006" s="25" t="n">
        <v>45119</v>
      </c>
      <c r="D1006" t="inlineStr">
        <is>
          <t>Fashion</t>
        </is>
      </c>
      <c r="E1006" t="inlineStr">
        <is>
          <t>South</t>
        </is>
      </c>
      <c r="F1006" t="inlineStr">
        <is>
          <t>Mobile App</t>
        </is>
      </c>
      <c r="G1006" t="inlineStr">
        <is>
          <t>Not as Described</t>
        </is>
      </c>
      <c r="H1006" t="n">
        <v>2</v>
      </c>
      <c r="I1006" t="n">
        <v>2297.1</v>
      </c>
    </row>
    <row r="1007">
      <c r="A1007" t="inlineStr">
        <is>
          <t>RET001005</t>
        </is>
      </c>
      <c r="B1007" t="inlineStr">
        <is>
          <t>O006743</t>
        </is>
      </c>
      <c r="C1007" s="25" t="n">
        <v>45119</v>
      </c>
      <c r="D1007" t="inlineStr">
        <is>
          <t>Fashion</t>
        </is>
      </c>
      <c r="E1007" t="inlineStr">
        <is>
          <t>East</t>
        </is>
      </c>
      <c r="F1007" t="inlineStr">
        <is>
          <t>Mobile App</t>
        </is>
      </c>
      <c r="G1007" t="inlineStr">
        <is>
          <t>Size/Fit Issue</t>
        </is>
      </c>
      <c r="H1007" t="n">
        <v>1</v>
      </c>
      <c r="I1007" t="n">
        <v>1169</v>
      </c>
    </row>
    <row r="1008">
      <c r="A1008" t="inlineStr">
        <is>
          <t>RET001006</t>
        </is>
      </c>
      <c r="B1008" t="inlineStr">
        <is>
          <t>O006744</t>
        </is>
      </c>
      <c r="C1008" s="25" t="n">
        <v>45119</v>
      </c>
      <c r="D1008" t="inlineStr">
        <is>
          <t>Fashion</t>
        </is>
      </c>
      <c r="E1008" t="inlineStr">
        <is>
          <t>North</t>
        </is>
      </c>
      <c r="F1008" t="inlineStr">
        <is>
          <t>Mobile App</t>
        </is>
      </c>
      <c r="G1008" t="inlineStr">
        <is>
          <t>Wrong Item Delivered</t>
        </is>
      </c>
      <c r="H1008" t="n">
        <v>1</v>
      </c>
      <c r="I1008" t="n">
        <v>806.65</v>
      </c>
    </row>
    <row r="1009">
      <c r="A1009" t="inlineStr">
        <is>
          <t>RET001007</t>
        </is>
      </c>
      <c r="B1009" t="inlineStr">
        <is>
          <t>O006748</t>
        </is>
      </c>
      <c r="C1009" s="25" t="n">
        <v>45120</v>
      </c>
      <c r="D1009" t="inlineStr">
        <is>
          <t>Fashion</t>
        </is>
      </c>
      <c r="E1009" t="inlineStr">
        <is>
          <t>South</t>
        </is>
      </c>
      <c r="F1009" t="inlineStr">
        <is>
          <t>Mobile App</t>
        </is>
      </c>
      <c r="G1009" t="inlineStr">
        <is>
          <t>Size/Fit Issue</t>
        </is>
      </c>
      <c r="H1009" t="n">
        <v>1</v>
      </c>
      <c r="I1009" t="n">
        <v>584.1</v>
      </c>
    </row>
    <row r="1010">
      <c r="A1010" t="inlineStr">
        <is>
          <t>RET001008</t>
        </is>
      </c>
      <c r="B1010" t="inlineStr">
        <is>
          <t>O006757</t>
        </is>
      </c>
      <c r="C1010" s="25" t="n">
        <v>45120</v>
      </c>
      <c r="D1010" t="inlineStr">
        <is>
          <t>Beauty</t>
        </is>
      </c>
      <c r="E1010" t="inlineStr">
        <is>
          <t>South</t>
        </is>
      </c>
      <c r="F1010" t="inlineStr">
        <is>
          <t>Website</t>
        </is>
      </c>
      <c r="G1010" t="inlineStr">
        <is>
          <t>Wrong Item Delivered</t>
        </is>
      </c>
      <c r="H1010" t="n">
        <v>1</v>
      </c>
      <c r="I1010" t="n">
        <v>526.15</v>
      </c>
    </row>
    <row r="1011">
      <c r="A1011" t="inlineStr">
        <is>
          <t>RET001009</t>
        </is>
      </c>
      <c r="B1011" t="inlineStr">
        <is>
          <t>O006759</t>
        </is>
      </c>
      <c r="C1011" s="25" t="n">
        <v>45120</v>
      </c>
      <c r="D1011" t="inlineStr">
        <is>
          <t>Home &amp; Kitchen</t>
        </is>
      </c>
      <c r="E1011" t="inlineStr">
        <is>
          <t>South</t>
        </is>
      </c>
      <c r="F1011" t="inlineStr">
        <is>
          <t>Website</t>
        </is>
      </c>
      <c r="G1011" t="inlineStr">
        <is>
          <t>Changed Mind</t>
        </is>
      </c>
      <c r="H1011" t="n">
        <v>1</v>
      </c>
      <c r="I1011" t="n">
        <v>3374.1</v>
      </c>
    </row>
    <row r="1012">
      <c r="A1012" t="inlineStr">
        <is>
          <t>RET001010</t>
        </is>
      </c>
      <c r="B1012" t="inlineStr">
        <is>
          <t>O006766</t>
        </is>
      </c>
      <c r="C1012" s="25" t="n">
        <v>45120</v>
      </c>
      <c r="D1012" t="inlineStr">
        <is>
          <t>Home &amp; Kitchen</t>
        </is>
      </c>
      <c r="E1012" t="inlineStr">
        <is>
          <t>West</t>
        </is>
      </c>
      <c r="F1012" t="inlineStr">
        <is>
          <t>Marketplace</t>
        </is>
      </c>
      <c r="G1012" t="inlineStr">
        <is>
          <t>Damaged in Transit</t>
        </is>
      </c>
      <c r="H1012" t="n">
        <v>1</v>
      </c>
      <c r="I1012" t="n">
        <v>577.15</v>
      </c>
    </row>
    <row r="1013">
      <c r="A1013" t="inlineStr">
        <is>
          <t>RET001011</t>
        </is>
      </c>
      <c r="B1013" t="inlineStr">
        <is>
          <t>O006773</t>
        </is>
      </c>
      <c r="C1013" s="25" t="n">
        <v>45120</v>
      </c>
      <c r="D1013" t="inlineStr">
        <is>
          <t>Sports</t>
        </is>
      </c>
      <c r="E1013" t="inlineStr">
        <is>
          <t>East</t>
        </is>
      </c>
      <c r="F1013" t="inlineStr">
        <is>
          <t>Mobile App</t>
        </is>
      </c>
      <c r="G1013" t="inlineStr">
        <is>
          <t>Damaged in Transit</t>
        </is>
      </c>
      <c r="H1013" t="n">
        <v>2</v>
      </c>
      <c r="I1013" t="n">
        <v>2554.2</v>
      </c>
    </row>
    <row r="1014">
      <c r="A1014" t="inlineStr">
        <is>
          <t>RET001012</t>
        </is>
      </c>
      <c r="B1014" t="inlineStr">
        <is>
          <t>O006779</t>
        </is>
      </c>
      <c r="C1014" s="25" t="n">
        <v>45121</v>
      </c>
      <c r="D1014" t="inlineStr">
        <is>
          <t>Fashion</t>
        </is>
      </c>
      <c r="E1014" t="inlineStr">
        <is>
          <t>Central</t>
        </is>
      </c>
      <c r="F1014" t="inlineStr">
        <is>
          <t>Mobile App</t>
        </is>
      </c>
      <c r="G1014" t="inlineStr">
        <is>
          <t>Size/Fit Issue</t>
        </is>
      </c>
      <c r="H1014" t="n">
        <v>1</v>
      </c>
      <c r="I1014" t="n">
        <v>3437.1</v>
      </c>
    </row>
    <row r="1015">
      <c r="A1015" t="inlineStr">
        <is>
          <t>RET001013</t>
        </is>
      </c>
      <c r="B1015" t="inlineStr">
        <is>
          <t>O006779</t>
        </is>
      </c>
      <c r="C1015" s="25" t="n">
        <v>45121</v>
      </c>
      <c r="D1015" t="inlineStr">
        <is>
          <t>Sports</t>
        </is>
      </c>
      <c r="E1015" t="inlineStr">
        <is>
          <t>Central</t>
        </is>
      </c>
      <c r="F1015" t="inlineStr">
        <is>
          <t>Mobile App</t>
        </is>
      </c>
      <c r="G1015" t="inlineStr">
        <is>
          <t>Not Specified</t>
        </is>
      </c>
      <c r="H1015" t="n">
        <v>2</v>
      </c>
      <c r="I1015" t="n">
        <v>6244.2</v>
      </c>
    </row>
    <row r="1016">
      <c r="A1016" t="inlineStr">
        <is>
          <t>RET001014</t>
        </is>
      </c>
      <c r="B1016" t="inlineStr">
        <is>
          <t>O006813</t>
        </is>
      </c>
      <c r="C1016" s="25" t="n">
        <v>45121</v>
      </c>
      <c r="D1016" t="inlineStr">
        <is>
          <t>Electronics</t>
        </is>
      </c>
      <c r="E1016" t="inlineStr">
        <is>
          <t>South</t>
        </is>
      </c>
      <c r="F1016" t="inlineStr">
        <is>
          <t>Marketplace</t>
        </is>
      </c>
      <c r="G1016" t="inlineStr">
        <is>
          <t>Not as Described</t>
        </is>
      </c>
      <c r="H1016" t="n">
        <v>1</v>
      </c>
      <c r="I1016" t="n">
        <v>8026.55</v>
      </c>
    </row>
    <row r="1017">
      <c r="A1017" t="inlineStr">
        <is>
          <t>RET001015</t>
        </is>
      </c>
      <c r="B1017" t="inlineStr">
        <is>
          <t>O006821</t>
        </is>
      </c>
      <c r="C1017" s="25" t="n">
        <v>45121</v>
      </c>
      <c r="D1017" t="inlineStr">
        <is>
          <t>Fashion</t>
        </is>
      </c>
      <c r="E1017" t="inlineStr">
        <is>
          <t>South</t>
        </is>
      </c>
      <c r="F1017" t="inlineStr">
        <is>
          <t>Marketplace</t>
        </is>
      </c>
      <c r="G1017" t="inlineStr">
        <is>
          <t>Late Delivery</t>
        </is>
      </c>
      <c r="H1017" t="n">
        <v>1</v>
      </c>
      <c r="I1017" t="n">
        <v>2751.2</v>
      </c>
    </row>
    <row r="1018">
      <c r="A1018" t="inlineStr">
        <is>
          <t>RET001016</t>
        </is>
      </c>
      <c r="B1018" t="inlineStr">
        <is>
          <t>O006826</t>
        </is>
      </c>
      <c r="C1018" s="25" t="n">
        <v>45122</v>
      </c>
      <c r="D1018" t="inlineStr">
        <is>
          <t>Fashion</t>
        </is>
      </c>
      <c r="E1018" t="inlineStr">
        <is>
          <t>East</t>
        </is>
      </c>
      <c r="F1018" t="inlineStr">
        <is>
          <t>Website</t>
        </is>
      </c>
      <c r="G1018" t="inlineStr">
        <is>
          <t>Size/Fit Issue</t>
        </is>
      </c>
      <c r="H1018" t="n">
        <v>1</v>
      </c>
      <c r="I1018" t="n">
        <v>1072.55</v>
      </c>
    </row>
    <row r="1019">
      <c r="A1019" t="inlineStr">
        <is>
          <t>RET001017</t>
        </is>
      </c>
      <c r="B1019" t="inlineStr">
        <is>
          <t>O006831</t>
        </is>
      </c>
      <c r="C1019" s="25" t="n">
        <v>45122</v>
      </c>
      <c r="D1019" t="inlineStr">
        <is>
          <t>Fashion</t>
        </is>
      </c>
      <c r="E1019" t="inlineStr">
        <is>
          <t>South</t>
        </is>
      </c>
      <c r="F1019" t="inlineStr">
        <is>
          <t>Mobile App</t>
        </is>
      </c>
      <c r="G1019" t="inlineStr">
        <is>
          <t>Size/Fit Issue</t>
        </is>
      </c>
      <c r="H1019" t="n">
        <v>1</v>
      </c>
      <c r="I1019" t="n">
        <v>1340.1</v>
      </c>
    </row>
    <row r="1020">
      <c r="A1020" t="inlineStr">
        <is>
          <t>RET001018</t>
        </is>
      </c>
      <c r="B1020" t="inlineStr">
        <is>
          <t>O006833</t>
        </is>
      </c>
      <c r="C1020" s="25" t="n">
        <v>45122</v>
      </c>
      <c r="D1020" t="inlineStr">
        <is>
          <t>Home &amp; Kitchen</t>
        </is>
      </c>
      <c r="E1020" t="inlineStr">
        <is>
          <t>East</t>
        </is>
      </c>
      <c r="F1020" t="inlineStr">
        <is>
          <t>Mobile App</t>
        </is>
      </c>
      <c r="G1020" t="inlineStr">
        <is>
          <t>Not as Described</t>
        </is>
      </c>
      <c r="H1020" t="n">
        <v>1</v>
      </c>
      <c r="I1020" t="n">
        <v>1835.1</v>
      </c>
    </row>
    <row r="1021">
      <c r="A1021" t="inlineStr">
        <is>
          <t>RET001019</t>
        </is>
      </c>
      <c r="B1021" t="inlineStr">
        <is>
          <t>O006838</t>
        </is>
      </c>
      <c r="C1021" s="25" t="n">
        <v>45122</v>
      </c>
      <c r="D1021" t="inlineStr">
        <is>
          <t>Books</t>
        </is>
      </c>
      <c r="E1021" t="inlineStr">
        <is>
          <t>East</t>
        </is>
      </c>
      <c r="F1021" t="inlineStr">
        <is>
          <t>Marketplace</t>
        </is>
      </c>
      <c r="G1021" t="inlineStr">
        <is>
          <t>Damaged in Transit</t>
        </is>
      </c>
      <c r="H1021" t="n">
        <v>1</v>
      </c>
      <c r="I1021" t="n">
        <v>494.1</v>
      </c>
    </row>
    <row r="1022">
      <c r="A1022" t="inlineStr">
        <is>
          <t>RET001021</t>
        </is>
      </c>
      <c r="B1022" t="inlineStr">
        <is>
          <t>O006848</t>
        </is>
      </c>
      <c r="C1022" s="25" t="n">
        <v>45122</v>
      </c>
      <c r="D1022" t="inlineStr">
        <is>
          <t>Fashion</t>
        </is>
      </c>
      <c r="E1022" t="inlineStr">
        <is>
          <t>South</t>
        </is>
      </c>
      <c r="F1022" t="inlineStr">
        <is>
          <t>Marketplace</t>
        </is>
      </c>
      <c r="G1022" t="inlineStr">
        <is>
          <t>Changed Mind</t>
        </is>
      </c>
      <c r="H1022" t="n">
        <v>2</v>
      </c>
      <c r="I1022" t="n">
        <v>1780.2</v>
      </c>
    </row>
    <row r="1023">
      <c r="A1023" t="inlineStr">
        <is>
          <t>RET001022</t>
        </is>
      </c>
      <c r="B1023" t="inlineStr">
        <is>
          <t>O006855</t>
        </is>
      </c>
      <c r="C1023" s="25" t="n">
        <v>45123</v>
      </c>
      <c r="D1023" t="inlineStr">
        <is>
          <t>Electronics</t>
        </is>
      </c>
      <c r="E1023" t="inlineStr">
        <is>
          <t>West</t>
        </is>
      </c>
      <c r="F1023" t="inlineStr">
        <is>
          <t>Marketplace</t>
        </is>
      </c>
      <c r="G1023" t="inlineStr">
        <is>
          <t>Changed Mind</t>
        </is>
      </c>
      <c r="H1023" t="n">
        <v>1</v>
      </c>
      <c r="I1023" t="n">
        <v>1214.1</v>
      </c>
    </row>
    <row r="1024">
      <c r="A1024" t="inlineStr">
        <is>
          <t>RET001023</t>
        </is>
      </c>
      <c r="B1024" t="inlineStr">
        <is>
          <t>O006866</t>
        </is>
      </c>
      <c r="C1024" s="25" t="n">
        <v>45123</v>
      </c>
      <c r="D1024" t="inlineStr">
        <is>
          <t>Fashion</t>
        </is>
      </c>
      <c r="E1024" t="inlineStr">
        <is>
          <t>West</t>
        </is>
      </c>
      <c r="F1024" t="inlineStr">
        <is>
          <t>Mobile App</t>
        </is>
      </c>
      <c r="G1024" t="inlineStr">
        <is>
          <t>Size/Fit Issue</t>
        </is>
      </c>
      <c r="H1024" t="n">
        <v>1</v>
      </c>
      <c r="I1024" t="n">
        <v>649</v>
      </c>
    </row>
    <row r="1025">
      <c r="A1025" t="inlineStr">
        <is>
          <t>RET001024</t>
        </is>
      </c>
      <c r="B1025" t="inlineStr">
        <is>
          <t>O006867</t>
        </is>
      </c>
      <c r="C1025" s="25" t="n">
        <v>45123</v>
      </c>
      <c r="D1025" t="inlineStr">
        <is>
          <t>Fashion</t>
        </is>
      </c>
      <c r="E1025" t="inlineStr">
        <is>
          <t>West</t>
        </is>
      </c>
      <c r="F1025" t="inlineStr">
        <is>
          <t>Website</t>
        </is>
      </c>
      <c r="G1025" t="inlineStr">
        <is>
          <t>Size/Fit Issue</t>
        </is>
      </c>
      <c r="H1025" t="n">
        <v>1</v>
      </c>
      <c r="I1025" t="n">
        <v>474.05</v>
      </c>
    </row>
    <row r="1026">
      <c r="A1026" t="inlineStr">
        <is>
          <t>RET001025</t>
        </is>
      </c>
      <c r="B1026" t="inlineStr">
        <is>
          <t>O006880</t>
        </is>
      </c>
      <c r="C1026" s="25" t="n">
        <v>45123</v>
      </c>
      <c r="D1026" t="inlineStr">
        <is>
          <t>Electronics</t>
        </is>
      </c>
      <c r="E1026" t="inlineStr">
        <is>
          <t>South</t>
        </is>
      </c>
      <c r="F1026" t="inlineStr">
        <is>
          <t>Website</t>
        </is>
      </c>
      <c r="G1026" t="inlineStr">
        <is>
          <t>Not as Described</t>
        </is>
      </c>
      <c r="H1026" t="n">
        <v>1</v>
      </c>
      <c r="I1026" t="n">
        <v>16595.55</v>
      </c>
    </row>
    <row r="1027">
      <c r="A1027" t="inlineStr">
        <is>
          <t>RET001026</t>
        </is>
      </c>
      <c r="B1027" t="inlineStr">
        <is>
          <t>O006882</t>
        </is>
      </c>
      <c r="C1027" s="25" t="n">
        <v>45123</v>
      </c>
      <c r="D1027" t="inlineStr">
        <is>
          <t>Fashion</t>
        </is>
      </c>
      <c r="E1027" t="inlineStr">
        <is>
          <t>East</t>
        </is>
      </c>
      <c r="F1027" t="inlineStr">
        <is>
          <t>Website</t>
        </is>
      </c>
      <c r="G1027" t="inlineStr">
        <is>
          <t>Size/Fit Issue</t>
        </is>
      </c>
      <c r="H1027" t="n">
        <v>1</v>
      </c>
      <c r="I1027" t="n">
        <v>521.1</v>
      </c>
    </row>
    <row r="1028">
      <c r="A1028" t="inlineStr">
        <is>
          <t>RET001027</t>
        </is>
      </c>
      <c r="B1028" t="inlineStr">
        <is>
          <t>O006883</t>
        </is>
      </c>
      <c r="C1028" s="25" t="n">
        <v>45123</v>
      </c>
      <c r="D1028" t="inlineStr">
        <is>
          <t>Fashion</t>
        </is>
      </c>
      <c r="E1028" t="inlineStr">
        <is>
          <t>East</t>
        </is>
      </c>
      <c r="F1028" t="inlineStr">
        <is>
          <t>Marketplace</t>
        </is>
      </c>
      <c r="G1028" t="inlineStr">
        <is>
          <t>Late Delivery</t>
        </is>
      </c>
      <c r="H1028" t="n">
        <v>2</v>
      </c>
      <c r="I1028" t="n">
        <v>1870.4</v>
      </c>
    </row>
    <row r="1029">
      <c r="A1029" t="inlineStr">
        <is>
          <t>RET001028</t>
        </is>
      </c>
      <c r="B1029" t="inlineStr">
        <is>
          <t>O006884</t>
        </is>
      </c>
      <c r="C1029" s="25" t="n">
        <v>45123</v>
      </c>
      <c r="D1029" t="inlineStr">
        <is>
          <t>Home &amp; Kitchen</t>
        </is>
      </c>
      <c r="E1029" t="inlineStr">
        <is>
          <t>South</t>
        </is>
      </c>
      <c r="F1029" t="inlineStr">
        <is>
          <t>Mobile App</t>
        </is>
      </c>
      <c r="G1029" t="inlineStr">
        <is>
          <t>Size/Fit Issue</t>
        </is>
      </c>
      <c r="H1029" t="n">
        <v>1</v>
      </c>
      <c r="I1029" t="n">
        <v>449.1</v>
      </c>
    </row>
    <row r="1030">
      <c r="A1030" t="inlineStr">
        <is>
          <t>RET001029</t>
        </is>
      </c>
      <c r="B1030" t="inlineStr">
        <is>
          <t>O006909</t>
        </is>
      </c>
      <c r="C1030" s="25" t="n">
        <v>45124</v>
      </c>
      <c r="D1030" t="inlineStr">
        <is>
          <t>Fashion</t>
        </is>
      </c>
      <c r="E1030" t="inlineStr">
        <is>
          <t>North</t>
        </is>
      </c>
      <c r="F1030" t="inlineStr">
        <is>
          <t>Mobile App</t>
        </is>
      </c>
      <c r="G1030" t="inlineStr">
        <is>
          <t>Damaged in Transit</t>
        </is>
      </c>
      <c r="H1030" t="n">
        <v>1</v>
      </c>
      <c r="I1030" t="n">
        <v>806.65</v>
      </c>
    </row>
    <row r="1031">
      <c r="A1031" t="inlineStr">
        <is>
          <t>RET001030</t>
        </is>
      </c>
      <c r="B1031" t="inlineStr">
        <is>
          <t>O006914</t>
        </is>
      </c>
      <c r="C1031" s="25" t="n">
        <v>45124</v>
      </c>
      <c r="D1031" t="inlineStr">
        <is>
          <t>Fashion</t>
        </is>
      </c>
      <c r="E1031" t="inlineStr">
        <is>
          <t>South</t>
        </is>
      </c>
      <c r="F1031" t="inlineStr">
        <is>
          <t>Retail Store</t>
        </is>
      </c>
      <c r="G1031" t="inlineStr">
        <is>
          <t>Size/Fit Issue</t>
        </is>
      </c>
      <c r="H1031" t="n">
        <v>1</v>
      </c>
      <c r="I1031" t="n">
        <v>1471.55</v>
      </c>
    </row>
    <row r="1032">
      <c r="A1032" t="inlineStr">
        <is>
          <t>RET001031</t>
        </is>
      </c>
      <c r="B1032" t="inlineStr">
        <is>
          <t>O006918</t>
        </is>
      </c>
      <c r="C1032" s="25" t="n">
        <v>45124</v>
      </c>
      <c r="D1032" t="inlineStr">
        <is>
          <t>Electronics</t>
        </is>
      </c>
      <c r="E1032" t="inlineStr">
        <is>
          <t>East</t>
        </is>
      </c>
      <c r="F1032" t="inlineStr">
        <is>
          <t>Mobile App</t>
        </is>
      </c>
      <c r="G1032" t="inlineStr">
        <is>
          <t>Defective Product</t>
        </is>
      </c>
      <c r="H1032" t="n">
        <v>1</v>
      </c>
      <c r="I1032" t="n">
        <v>17118.05</v>
      </c>
    </row>
    <row r="1033">
      <c r="A1033" t="inlineStr">
        <is>
          <t>RET001032</t>
        </is>
      </c>
      <c r="B1033" t="inlineStr">
        <is>
          <t>O006927</t>
        </is>
      </c>
      <c r="C1033" s="25" t="n">
        <v>45124</v>
      </c>
      <c r="D1033" t="inlineStr">
        <is>
          <t>Fashion</t>
        </is>
      </c>
      <c r="E1033" t="inlineStr">
        <is>
          <t>South</t>
        </is>
      </c>
      <c r="F1033" t="inlineStr">
        <is>
          <t>Mobile App</t>
        </is>
      </c>
      <c r="G1033" t="inlineStr">
        <is>
          <t>Size/Fit Issue</t>
        </is>
      </c>
      <c r="H1033" t="n">
        <v>1</v>
      </c>
      <c r="I1033" t="n">
        <v>985.15</v>
      </c>
    </row>
    <row r="1034">
      <c r="A1034" t="inlineStr">
        <is>
          <t>RET001033</t>
        </is>
      </c>
      <c r="B1034" t="inlineStr">
        <is>
          <t>O006934</t>
        </is>
      </c>
      <c r="C1034" s="25" t="n">
        <v>45125</v>
      </c>
      <c r="D1034" t="inlineStr">
        <is>
          <t>Beauty</t>
        </is>
      </c>
      <c r="E1034" t="inlineStr">
        <is>
          <t>North</t>
        </is>
      </c>
      <c r="F1034" t="inlineStr">
        <is>
          <t>Mobile App</t>
        </is>
      </c>
      <c r="G1034" t="inlineStr">
        <is>
          <t>Wrong Item Delivered</t>
        </is>
      </c>
      <c r="H1034" t="n">
        <v>1</v>
      </c>
      <c r="I1034" t="n">
        <v>719.1</v>
      </c>
    </row>
    <row r="1035">
      <c r="A1035" t="inlineStr">
        <is>
          <t>RET001034</t>
        </is>
      </c>
      <c r="B1035" t="inlineStr">
        <is>
          <t>O006936</t>
        </is>
      </c>
      <c r="C1035" s="25" t="n">
        <v>45125</v>
      </c>
      <c r="D1035" t="inlineStr">
        <is>
          <t>Home &amp; Kitchen</t>
        </is>
      </c>
      <c r="E1035" t="inlineStr">
        <is>
          <t>East</t>
        </is>
      </c>
      <c r="F1035" t="inlineStr">
        <is>
          <t>Website</t>
        </is>
      </c>
      <c r="G1035" t="inlineStr">
        <is>
          <t>Damaged in Transit</t>
        </is>
      </c>
      <c r="H1035" t="n">
        <v>1</v>
      </c>
      <c r="I1035" t="n">
        <v>645.05</v>
      </c>
    </row>
    <row r="1036">
      <c r="A1036" t="inlineStr">
        <is>
          <t>RET001035</t>
        </is>
      </c>
      <c r="B1036" t="inlineStr">
        <is>
          <t>O006951</t>
        </is>
      </c>
      <c r="C1036" s="25" t="n">
        <v>45125</v>
      </c>
      <c r="D1036" t="inlineStr">
        <is>
          <t>Fashion</t>
        </is>
      </c>
      <c r="E1036" t="inlineStr">
        <is>
          <t>West</t>
        </is>
      </c>
      <c r="F1036" t="inlineStr">
        <is>
          <t>Website</t>
        </is>
      </c>
      <c r="G1036" t="inlineStr">
        <is>
          <t>Wrong Item Delivered</t>
        </is>
      </c>
      <c r="H1036" t="n">
        <v>1</v>
      </c>
      <c r="I1036" t="n">
        <v>1043.1</v>
      </c>
    </row>
    <row r="1037">
      <c r="A1037" t="inlineStr">
        <is>
          <t>RET001036</t>
        </is>
      </c>
      <c r="B1037" t="inlineStr">
        <is>
          <t>O006957</t>
        </is>
      </c>
      <c r="C1037" s="25" t="n">
        <v>45125</v>
      </c>
      <c r="D1037" t="inlineStr">
        <is>
          <t>Beauty</t>
        </is>
      </c>
      <c r="E1037" t="inlineStr">
        <is>
          <t>South</t>
        </is>
      </c>
      <c r="F1037" t="inlineStr">
        <is>
          <t>Website</t>
        </is>
      </c>
      <c r="G1037" t="inlineStr">
        <is>
          <t>Size/Fit Issue</t>
        </is>
      </c>
      <c r="H1037" t="n">
        <v>1</v>
      </c>
      <c r="I1037" t="n">
        <v>832.15</v>
      </c>
    </row>
    <row r="1038">
      <c r="A1038" t="inlineStr">
        <is>
          <t>RET001037</t>
        </is>
      </c>
      <c r="B1038" t="inlineStr">
        <is>
          <t>O006961</t>
        </is>
      </c>
      <c r="C1038" s="25" t="n">
        <v>45125</v>
      </c>
      <c r="D1038" t="inlineStr">
        <is>
          <t>Fashion</t>
        </is>
      </c>
      <c r="E1038" t="inlineStr">
        <is>
          <t>East</t>
        </is>
      </c>
      <c r="F1038" t="inlineStr">
        <is>
          <t>Mobile App</t>
        </is>
      </c>
      <c r="G1038" t="inlineStr">
        <is>
          <t>Late Delivery</t>
        </is>
      </c>
      <c r="H1038" t="n">
        <v>1</v>
      </c>
      <c r="I1038" t="n">
        <v>474.05</v>
      </c>
    </row>
    <row r="1039">
      <c r="A1039" t="inlineStr">
        <is>
          <t>RET001038</t>
        </is>
      </c>
      <c r="B1039" t="inlineStr">
        <is>
          <t>O006962</t>
        </is>
      </c>
      <c r="C1039" s="25" t="n">
        <v>45125</v>
      </c>
      <c r="D1039" t="inlineStr">
        <is>
          <t>Grocery</t>
        </is>
      </c>
      <c r="E1039" t="inlineStr">
        <is>
          <t>Central</t>
        </is>
      </c>
      <c r="F1039" t="inlineStr">
        <is>
          <t>Marketplace</t>
        </is>
      </c>
      <c r="G1039" t="inlineStr">
        <is>
          <t>Changed Mind</t>
        </is>
      </c>
      <c r="H1039" t="n">
        <v>1</v>
      </c>
      <c r="I1039" t="n">
        <v>278.1</v>
      </c>
    </row>
    <row r="1040">
      <c r="A1040" t="inlineStr">
        <is>
          <t>RET001039</t>
        </is>
      </c>
      <c r="B1040" t="inlineStr">
        <is>
          <t>O006969</t>
        </is>
      </c>
      <c r="C1040" s="25" t="n">
        <v>45126</v>
      </c>
      <c r="D1040" t="inlineStr">
        <is>
          <t>Home &amp; Kitchen</t>
        </is>
      </c>
      <c r="E1040" t="inlineStr">
        <is>
          <t>East</t>
        </is>
      </c>
      <c r="F1040" t="inlineStr">
        <is>
          <t>Marketplace</t>
        </is>
      </c>
      <c r="G1040" t="inlineStr">
        <is>
          <t>Defective Product</t>
        </is>
      </c>
      <c r="H1040" t="n">
        <v>1</v>
      </c>
      <c r="I1040" t="n">
        <v>3424.65</v>
      </c>
    </row>
    <row r="1041">
      <c r="A1041" t="inlineStr">
        <is>
          <t>RET001040</t>
        </is>
      </c>
      <c r="B1041" t="inlineStr">
        <is>
          <t>O006970</t>
        </is>
      </c>
      <c r="C1041" s="25" t="n">
        <v>45126</v>
      </c>
      <c r="D1041" t="inlineStr">
        <is>
          <t>Electronics</t>
        </is>
      </c>
      <c r="E1041" t="inlineStr">
        <is>
          <t>North</t>
        </is>
      </c>
      <c r="F1041" t="inlineStr">
        <is>
          <t>Mobile App</t>
        </is>
      </c>
      <c r="G1041" t="inlineStr">
        <is>
          <t>Defective Product</t>
        </is>
      </c>
      <c r="H1041" t="n">
        <v>1</v>
      </c>
      <c r="I1041" t="n">
        <v>13976.1</v>
      </c>
    </row>
    <row r="1042">
      <c r="A1042" t="inlineStr">
        <is>
          <t>RET001041</t>
        </is>
      </c>
      <c r="B1042" t="inlineStr">
        <is>
          <t>O006972</t>
        </is>
      </c>
      <c r="C1042" s="25" t="n">
        <v>45126</v>
      </c>
      <c r="D1042" t="inlineStr">
        <is>
          <t>Electronics</t>
        </is>
      </c>
      <c r="E1042" t="inlineStr">
        <is>
          <t>West</t>
        </is>
      </c>
      <c r="F1042" t="inlineStr">
        <is>
          <t>Mobile App</t>
        </is>
      </c>
      <c r="G1042" t="inlineStr">
        <is>
          <t>Wrong Item Delivered</t>
        </is>
      </c>
      <c r="H1042" t="n">
        <v>1</v>
      </c>
      <c r="I1042" t="n">
        <v>12734.1</v>
      </c>
    </row>
    <row r="1043">
      <c r="A1043" t="inlineStr">
        <is>
          <t>RET001042</t>
        </is>
      </c>
      <c r="B1043" t="inlineStr">
        <is>
          <t>O006973</t>
        </is>
      </c>
      <c r="C1043" s="25" t="n">
        <v>45126</v>
      </c>
      <c r="D1043" t="inlineStr">
        <is>
          <t>Fashion</t>
        </is>
      </c>
      <c r="E1043" t="inlineStr">
        <is>
          <t>North</t>
        </is>
      </c>
      <c r="F1043" t="inlineStr">
        <is>
          <t>Website</t>
        </is>
      </c>
      <c r="G1043" t="inlineStr">
        <is>
          <t>Size/Fit Issue</t>
        </is>
      </c>
      <c r="H1043" t="n">
        <v>1</v>
      </c>
      <c r="I1043" t="n">
        <v>1946.55</v>
      </c>
    </row>
    <row r="1044">
      <c r="A1044" t="inlineStr">
        <is>
          <t>RET001043</t>
        </is>
      </c>
      <c r="B1044" t="inlineStr">
        <is>
          <t>O006983</t>
        </is>
      </c>
      <c r="C1044" s="25" t="n">
        <v>45126</v>
      </c>
      <c r="D1044" t="inlineStr">
        <is>
          <t>Home &amp; Kitchen</t>
        </is>
      </c>
      <c r="E1044" t="inlineStr">
        <is>
          <t>East</t>
        </is>
      </c>
      <c r="F1044" t="inlineStr">
        <is>
          <t>Mobile App</t>
        </is>
      </c>
      <c r="G1044" t="inlineStr">
        <is>
          <t>Late Delivery</t>
        </is>
      </c>
      <c r="H1044" t="n">
        <v>1</v>
      </c>
      <c r="I1044" t="n">
        <v>1785.05</v>
      </c>
    </row>
    <row r="1045">
      <c r="A1045" t="inlineStr">
        <is>
          <t>RET001044</t>
        </is>
      </c>
      <c r="B1045" t="inlineStr">
        <is>
          <t>O006989</t>
        </is>
      </c>
      <c r="C1045" s="25" t="n">
        <v>45126</v>
      </c>
      <c r="D1045" t="inlineStr">
        <is>
          <t>Beauty</t>
        </is>
      </c>
      <c r="E1045" t="inlineStr">
        <is>
          <t>South</t>
        </is>
      </c>
      <c r="F1045" t="inlineStr">
        <is>
          <t>Marketplace</t>
        </is>
      </c>
      <c r="G1045" t="inlineStr">
        <is>
          <t>Defective Product</t>
        </is>
      </c>
      <c r="H1045" t="n">
        <v>1</v>
      </c>
      <c r="I1045" t="n">
        <v>759.2</v>
      </c>
    </row>
    <row r="1046">
      <c r="A1046" t="inlineStr">
        <is>
          <t>RET001045</t>
        </is>
      </c>
      <c r="B1046" t="inlineStr">
        <is>
          <t>O006991</t>
        </is>
      </c>
      <c r="C1046" s="25" t="n">
        <v>45126</v>
      </c>
      <c r="D1046" t="inlineStr">
        <is>
          <t>Beauty</t>
        </is>
      </c>
      <c r="E1046" t="inlineStr">
        <is>
          <t>North</t>
        </is>
      </c>
      <c r="F1046" t="inlineStr">
        <is>
          <t>Mobile App</t>
        </is>
      </c>
      <c r="G1046" t="inlineStr">
        <is>
          <t>Defective Product</t>
        </is>
      </c>
      <c r="H1046" t="n">
        <v>1</v>
      </c>
      <c r="I1046" t="n">
        <v>350.55</v>
      </c>
    </row>
    <row r="1047">
      <c r="A1047" t="inlineStr">
        <is>
          <t>RET001046</t>
        </is>
      </c>
      <c r="B1047" t="inlineStr">
        <is>
          <t>O007006</t>
        </is>
      </c>
      <c r="C1047" s="25" t="n">
        <v>45127</v>
      </c>
      <c r="D1047" t="inlineStr">
        <is>
          <t>Fashion</t>
        </is>
      </c>
      <c r="E1047" t="inlineStr">
        <is>
          <t>North</t>
        </is>
      </c>
      <c r="F1047" t="inlineStr">
        <is>
          <t>Website</t>
        </is>
      </c>
      <c r="G1047" t="inlineStr">
        <is>
          <t>Size/Fit Issue</t>
        </is>
      </c>
      <c r="H1047" t="n">
        <v>1</v>
      </c>
      <c r="I1047" t="n">
        <v>1629</v>
      </c>
    </row>
    <row r="1048">
      <c r="A1048" t="inlineStr">
        <is>
          <t>RET001047</t>
        </is>
      </c>
      <c r="B1048" t="inlineStr">
        <is>
          <t>O007018</t>
        </is>
      </c>
      <c r="C1048" s="25" t="n">
        <v>45127</v>
      </c>
      <c r="D1048" t="inlineStr">
        <is>
          <t>Home &amp; Kitchen</t>
        </is>
      </c>
      <c r="E1048" t="inlineStr">
        <is>
          <t>East</t>
        </is>
      </c>
      <c r="F1048" t="inlineStr">
        <is>
          <t>Marketplace</t>
        </is>
      </c>
      <c r="G1048" t="inlineStr">
        <is>
          <t>Changed Mind</t>
        </is>
      </c>
      <c r="H1048" t="n">
        <v>1</v>
      </c>
      <c r="I1048" t="n">
        <v>455.05</v>
      </c>
    </row>
    <row r="1049">
      <c r="A1049" t="inlineStr">
        <is>
          <t>RET001048</t>
        </is>
      </c>
      <c r="B1049" t="inlineStr">
        <is>
          <t>O007019</t>
        </is>
      </c>
      <c r="C1049" s="25" t="n">
        <v>45127</v>
      </c>
      <c r="D1049" t="inlineStr">
        <is>
          <t>Books</t>
        </is>
      </c>
      <c r="E1049" t="inlineStr">
        <is>
          <t>West</t>
        </is>
      </c>
      <c r="F1049" t="inlineStr">
        <is>
          <t>Mobile App</t>
        </is>
      </c>
      <c r="G1049" t="inlineStr">
        <is>
          <t>Damaged in Transit</t>
        </is>
      </c>
      <c r="H1049" t="n">
        <v>1</v>
      </c>
      <c r="I1049" t="n">
        <v>635.55</v>
      </c>
    </row>
    <row r="1050">
      <c r="A1050" t="inlineStr">
        <is>
          <t>RET001049</t>
        </is>
      </c>
      <c r="B1050" t="inlineStr">
        <is>
          <t>O007022</t>
        </is>
      </c>
      <c r="C1050" s="25" t="n">
        <v>45127</v>
      </c>
      <c r="D1050" t="inlineStr">
        <is>
          <t>Home &amp; Kitchen</t>
        </is>
      </c>
      <c r="E1050" t="inlineStr">
        <is>
          <t>West</t>
        </is>
      </c>
      <c r="F1050" t="inlineStr">
        <is>
          <t>Mobile App</t>
        </is>
      </c>
      <c r="G1050" t="inlineStr">
        <is>
          <t>Damaged in Transit</t>
        </is>
      </c>
      <c r="H1050" t="n">
        <v>1</v>
      </c>
      <c r="I1050" t="n">
        <v>303.05</v>
      </c>
    </row>
    <row r="1051">
      <c r="A1051" t="inlineStr">
        <is>
          <t>RET001050</t>
        </is>
      </c>
      <c r="B1051" t="inlineStr">
        <is>
          <t>O007024</t>
        </is>
      </c>
      <c r="C1051" s="25" t="n">
        <v>45127</v>
      </c>
      <c r="D1051" t="inlineStr">
        <is>
          <t>Sports</t>
        </is>
      </c>
      <c r="E1051" t="inlineStr">
        <is>
          <t>North</t>
        </is>
      </c>
      <c r="F1051" t="inlineStr">
        <is>
          <t>Retail Store</t>
        </is>
      </c>
      <c r="G1051" t="inlineStr">
        <is>
          <t>Damaged in Transit</t>
        </is>
      </c>
      <c r="H1051" t="n">
        <v>1</v>
      </c>
      <c r="I1051" t="n">
        <v>2339</v>
      </c>
    </row>
    <row r="1052">
      <c r="A1052" t="inlineStr">
        <is>
          <t>RET001051</t>
        </is>
      </c>
      <c r="B1052" t="inlineStr">
        <is>
          <t>O007034</t>
        </is>
      </c>
      <c r="C1052" s="25" t="n">
        <v>45127</v>
      </c>
      <c r="D1052" t="inlineStr">
        <is>
          <t>Sports</t>
        </is>
      </c>
      <c r="E1052" t="inlineStr">
        <is>
          <t>West</t>
        </is>
      </c>
      <c r="F1052" t="inlineStr">
        <is>
          <t>Marketplace</t>
        </is>
      </c>
      <c r="G1052" t="inlineStr">
        <is>
          <t>Damaged in Transit</t>
        </is>
      </c>
      <c r="H1052" t="n">
        <v>1</v>
      </c>
      <c r="I1052" t="n">
        <v>656.1</v>
      </c>
    </row>
    <row r="1053">
      <c r="A1053" t="inlineStr">
        <is>
          <t>RET001052</t>
        </is>
      </c>
      <c r="B1053" t="inlineStr">
        <is>
          <t>O007037</t>
        </is>
      </c>
      <c r="C1053" s="25" t="n">
        <v>45128</v>
      </c>
      <c r="D1053" t="inlineStr">
        <is>
          <t>Fashion</t>
        </is>
      </c>
      <c r="E1053" t="inlineStr">
        <is>
          <t>North</t>
        </is>
      </c>
      <c r="F1053" t="inlineStr">
        <is>
          <t>Marketplace</t>
        </is>
      </c>
      <c r="G1053" t="inlineStr">
        <is>
          <t>Size/Fit Issue</t>
        </is>
      </c>
      <c r="H1053" t="n">
        <v>1</v>
      </c>
      <c r="I1053" t="n">
        <v>229</v>
      </c>
    </row>
    <row r="1054">
      <c r="A1054" t="inlineStr">
        <is>
          <t>RET001053</t>
        </is>
      </c>
      <c r="B1054" t="inlineStr">
        <is>
          <t>O007038</t>
        </is>
      </c>
      <c r="C1054" s="25" t="n">
        <v>45128</v>
      </c>
      <c r="D1054" t="inlineStr">
        <is>
          <t>Fashion</t>
        </is>
      </c>
      <c r="E1054" t="inlineStr">
        <is>
          <t>West</t>
        </is>
      </c>
      <c r="F1054" t="inlineStr">
        <is>
          <t>Website</t>
        </is>
      </c>
      <c r="G1054" t="inlineStr">
        <is>
          <t>Defective Product</t>
        </is>
      </c>
      <c r="H1054" t="n">
        <v>1</v>
      </c>
      <c r="I1054" t="n">
        <v>1291.05</v>
      </c>
    </row>
    <row r="1055">
      <c r="A1055" t="inlineStr">
        <is>
          <t>RET001054</t>
        </is>
      </c>
      <c r="B1055" t="inlineStr">
        <is>
          <t>O007056</t>
        </is>
      </c>
      <c r="C1055" s="25" t="n">
        <v>45128</v>
      </c>
      <c r="D1055" t="inlineStr">
        <is>
          <t>Grocery</t>
        </is>
      </c>
      <c r="E1055" t="inlineStr">
        <is>
          <t>West</t>
        </is>
      </c>
      <c r="F1055" t="inlineStr">
        <is>
          <t>Website</t>
        </is>
      </c>
      <c r="G1055" t="inlineStr">
        <is>
          <t>Changed Mind</t>
        </is>
      </c>
      <c r="H1055" t="n">
        <v>4</v>
      </c>
      <c r="I1055" t="n">
        <v>1004.4</v>
      </c>
    </row>
    <row r="1056">
      <c r="A1056" t="inlineStr">
        <is>
          <t>RET001055</t>
        </is>
      </c>
      <c r="B1056" t="inlineStr">
        <is>
          <t>O007067</t>
        </is>
      </c>
      <c r="C1056" s="25" t="n">
        <v>45129</v>
      </c>
      <c r="D1056" t="inlineStr">
        <is>
          <t>Fashion</t>
        </is>
      </c>
      <c r="E1056" t="inlineStr">
        <is>
          <t>North</t>
        </is>
      </c>
      <c r="F1056" t="inlineStr">
        <is>
          <t>Marketplace</t>
        </is>
      </c>
      <c r="G1056" t="inlineStr">
        <is>
          <t>Changed Mind</t>
        </is>
      </c>
      <c r="H1056" t="n">
        <v>1</v>
      </c>
      <c r="I1056" t="n">
        <v>903.2</v>
      </c>
    </row>
    <row r="1057">
      <c r="A1057" t="inlineStr">
        <is>
          <t>RET001056</t>
        </is>
      </c>
      <c r="B1057" t="inlineStr">
        <is>
          <t>O007068</t>
        </is>
      </c>
      <c r="C1057" s="25" t="n">
        <v>45129</v>
      </c>
      <c r="D1057" t="inlineStr">
        <is>
          <t>Fashion</t>
        </is>
      </c>
      <c r="E1057" t="inlineStr">
        <is>
          <t>East</t>
        </is>
      </c>
      <c r="F1057" t="inlineStr">
        <is>
          <t>Mobile App</t>
        </is>
      </c>
      <c r="G1057" t="inlineStr">
        <is>
          <t>Size/Fit Issue</t>
        </is>
      </c>
      <c r="H1057" t="n">
        <v>1</v>
      </c>
      <c r="I1057" t="n">
        <v>3009</v>
      </c>
    </row>
    <row r="1058">
      <c r="A1058" t="inlineStr">
        <is>
          <t>RET001057</t>
        </is>
      </c>
      <c r="B1058" t="inlineStr">
        <is>
          <t>O007070</t>
        </is>
      </c>
      <c r="C1058" s="25" t="n">
        <v>45129</v>
      </c>
      <c r="D1058" t="inlineStr">
        <is>
          <t>Fashion</t>
        </is>
      </c>
      <c r="E1058" t="inlineStr">
        <is>
          <t>West</t>
        </is>
      </c>
      <c r="F1058" t="inlineStr">
        <is>
          <t>Marketplace</t>
        </is>
      </c>
      <c r="G1058" t="inlineStr">
        <is>
          <t>Not as Described</t>
        </is>
      </c>
      <c r="H1058" t="n">
        <v>1</v>
      </c>
      <c r="I1058" t="n">
        <v>709</v>
      </c>
    </row>
    <row r="1059">
      <c r="A1059" t="inlineStr">
        <is>
          <t>RET001058</t>
        </is>
      </c>
      <c r="B1059" t="inlineStr">
        <is>
          <t>O007078</t>
        </is>
      </c>
      <c r="C1059" s="25" t="n">
        <v>45129</v>
      </c>
      <c r="D1059" t="inlineStr">
        <is>
          <t>Fashion</t>
        </is>
      </c>
      <c r="E1059" t="inlineStr">
        <is>
          <t>South</t>
        </is>
      </c>
      <c r="F1059" t="inlineStr">
        <is>
          <t>Website</t>
        </is>
      </c>
      <c r="G1059" t="inlineStr">
        <is>
          <t>Not as Described</t>
        </is>
      </c>
      <c r="H1059" t="n">
        <v>1</v>
      </c>
      <c r="I1059" t="n">
        <v>3637.55</v>
      </c>
    </row>
    <row r="1060">
      <c r="A1060" t="inlineStr">
        <is>
          <t>RET001059</t>
        </is>
      </c>
      <c r="B1060" t="inlineStr">
        <is>
          <t>O007095</t>
        </is>
      </c>
      <c r="C1060" s="25" t="n">
        <v>45129</v>
      </c>
      <c r="D1060" t="inlineStr">
        <is>
          <t>Beauty</t>
        </is>
      </c>
      <c r="E1060" t="inlineStr">
        <is>
          <t>East</t>
        </is>
      </c>
      <c r="F1060" t="inlineStr">
        <is>
          <t>Marketplace</t>
        </is>
      </c>
      <c r="G1060" t="inlineStr">
        <is>
          <t>Not as Described</t>
        </is>
      </c>
      <c r="H1060" t="n">
        <v>1</v>
      </c>
      <c r="I1060" t="n">
        <v>521.1</v>
      </c>
    </row>
    <row r="1061">
      <c r="A1061" t="inlineStr">
        <is>
          <t>RET001060</t>
        </is>
      </c>
      <c r="B1061" t="inlineStr">
        <is>
          <t>O007106</t>
        </is>
      </c>
      <c r="C1061" s="25" t="n">
        <v>45130</v>
      </c>
      <c r="D1061" t="inlineStr">
        <is>
          <t>Books</t>
        </is>
      </c>
      <c r="E1061" t="inlineStr">
        <is>
          <t>Central</t>
        </is>
      </c>
      <c r="F1061" t="inlineStr">
        <is>
          <t>Website</t>
        </is>
      </c>
      <c r="G1061" t="inlineStr">
        <is>
          <t>Defective Product</t>
        </is>
      </c>
      <c r="H1061" t="n">
        <v>1</v>
      </c>
      <c r="I1061" t="n">
        <v>529</v>
      </c>
    </row>
    <row r="1062">
      <c r="A1062" t="inlineStr">
        <is>
          <t>RET001061</t>
        </is>
      </c>
      <c r="B1062" t="inlineStr">
        <is>
          <t>O007110</t>
        </is>
      </c>
      <c r="C1062" s="25" t="n">
        <v>45130</v>
      </c>
      <c r="D1062" t="inlineStr">
        <is>
          <t>Grocery</t>
        </is>
      </c>
      <c r="E1062" t="inlineStr">
        <is>
          <t>South</t>
        </is>
      </c>
      <c r="F1062" t="inlineStr">
        <is>
          <t>Website</t>
        </is>
      </c>
      <c r="G1062" t="inlineStr">
        <is>
          <t>Not as Described</t>
        </is>
      </c>
      <c r="H1062" t="n">
        <v>2</v>
      </c>
      <c r="I1062" t="n">
        <v>474.3</v>
      </c>
    </row>
    <row r="1063">
      <c r="A1063" t="inlineStr">
        <is>
          <t>RET001062</t>
        </is>
      </c>
      <c r="B1063" t="inlineStr">
        <is>
          <t>O007115</t>
        </is>
      </c>
      <c r="C1063" s="25" t="n">
        <v>45130</v>
      </c>
      <c r="D1063" t="inlineStr">
        <is>
          <t>Sports</t>
        </is>
      </c>
      <c r="E1063" t="inlineStr">
        <is>
          <t>North</t>
        </is>
      </c>
      <c r="F1063" t="inlineStr">
        <is>
          <t>Website</t>
        </is>
      </c>
      <c r="G1063" t="inlineStr">
        <is>
          <t>Changed Mind</t>
        </is>
      </c>
      <c r="H1063" t="n">
        <v>1</v>
      </c>
      <c r="I1063" t="n">
        <v>1082.05</v>
      </c>
    </row>
    <row r="1064">
      <c r="A1064" t="inlineStr">
        <is>
          <t>RET001063</t>
        </is>
      </c>
      <c r="B1064" t="inlineStr">
        <is>
          <t>O007117</t>
        </is>
      </c>
      <c r="C1064" s="25" t="n">
        <v>45130</v>
      </c>
      <c r="D1064" t="inlineStr">
        <is>
          <t>Fashion</t>
        </is>
      </c>
      <c r="E1064" t="inlineStr">
        <is>
          <t>North</t>
        </is>
      </c>
      <c r="F1064" t="inlineStr">
        <is>
          <t>Mobile App</t>
        </is>
      </c>
      <c r="G1064" t="inlineStr">
        <is>
          <t>Not as Described</t>
        </is>
      </c>
      <c r="H1064" t="n">
        <v>1</v>
      </c>
      <c r="I1064" t="n">
        <v>854.1</v>
      </c>
    </row>
    <row r="1065">
      <c r="A1065" t="inlineStr">
        <is>
          <t>RET001064</t>
        </is>
      </c>
      <c r="B1065" t="inlineStr">
        <is>
          <t>O007128</t>
        </is>
      </c>
      <c r="C1065" s="25" t="n">
        <v>45130</v>
      </c>
      <c r="D1065" t="inlineStr">
        <is>
          <t>Home &amp; Kitchen</t>
        </is>
      </c>
      <c r="E1065" t="inlineStr">
        <is>
          <t>East</t>
        </is>
      </c>
      <c r="F1065" t="inlineStr">
        <is>
          <t>Marketplace</t>
        </is>
      </c>
      <c r="G1065" t="inlineStr">
        <is>
          <t>Damaged in Transit</t>
        </is>
      </c>
      <c r="H1065" t="n">
        <v>1</v>
      </c>
      <c r="I1065" t="n">
        <v>1169.1</v>
      </c>
    </row>
    <row r="1066">
      <c r="A1066" t="inlineStr">
        <is>
          <t>RET001065</t>
        </is>
      </c>
      <c r="B1066" t="inlineStr">
        <is>
          <t>O007131</t>
        </is>
      </c>
      <c r="C1066" s="25" t="n">
        <v>45130</v>
      </c>
      <c r="D1066" t="inlineStr">
        <is>
          <t>Sports</t>
        </is>
      </c>
      <c r="E1066" t="inlineStr">
        <is>
          <t>North</t>
        </is>
      </c>
      <c r="F1066" t="inlineStr">
        <is>
          <t>Website</t>
        </is>
      </c>
      <c r="G1066" t="inlineStr">
        <is>
          <t>Wrong Item Delivered</t>
        </is>
      </c>
      <c r="H1066" t="n">
        <v>1</v>
      </c>
      <c r="I1066" t="n">
        <v>816.05</v>
      </c>
    </row>
    <row r="1067">
      <c r="A1067" t="inlineStr">
        <is>
          <t>RET001066</t>
        </is>
      </c>
      <c r="B1067" t="inlineStr">
        <is>
          <t>O007152</t>
        </is>
      </c>
      <c r="C1067" s="25" t="n">
        <v>45131</v>
      </c>
      <c r="D1067" t="inlineStr">
        <is>
          <t>Fashion</t>
        </is>
      </c>
      <c r="E1067" t="inlineStr">
        <is>
          <t>South</t>
        </is>
      </c>
      <c r="F1067" t="inlineStr">
        <is>
          <t>Marketplace</t>
        </is>
      </c>
      <c r="G1067" t="inlineStr">
        <is>
          <t>Size/Fit Issue</t>
        </is>
      </c>
      <c r="H1067" t="n">
        <v>1</v>
      </c>
      <c r="I1067" t="n">
        <v>1340.1</v>
      </c>
    </row>
    <row r="1068">
      <c r="A1068" t="inlineStr">
        <is>
          <t>RET001067</t>
        </is>
      </c>
      <c r="B1068" t="inlineStr">
        <is>
          <t>O007155</t>
        </is>
      </c>
      <c r="C1068" s="25" t="n">
        <v>45131</v>
      </c>
      <c r="D1068" t="inlineStr">
        <is>
          <t>Electronics</t>
        </is>
      </c>
      <c r="E1068" t="inlineStr">
        <is>
          <t>North</t>
        </is>
      </c>
      <c r="F1068" t="inlineStr">
        <is>
          <t>Marketplace</t>
        </is>
      </c>
      <c r="G1068" t="inlineStr">
        <is>
          <t>Damaged in Transit</t>
        </is>
      </c>
      <c r="H1068" t="n">
        <v>2</v>
      </c>
      <c r="I1068" t="n">
        <v>13078</v>
      </c>
    </row>
    <row r="1069">
      <c r="A1069" t="inlineStr">
        <is>
          <t>RET001068</t>
        </is>
      </c>
      <c r="B1069" t="inlineStr">
        <is>
          <t>O007164</t>
        </is>
      </c>
      <c r="C1069" s="25" t="n">
        <v>45131</v>
      </c>
      <c r="D1069" t="inlineStr">
        <is>
          <t>Fashion</t>
        </is>
      </c>
      <c r="E1069" t="inlineStr">
        <is>
          <t>North</t>
        </is>
      </c>
      <c r="F1069" t="inlineStr">
        <is>
          <t>Website</t>
        </is>
      </c>
      <c r="G1069" t="inlineStr">
        <is>
          <t>Size/Fit Issue</t>
        </is>
      </c>
      <c r="H1069" t="n">
        <v>1</v>
      </c>
      <c r="I1069" t="n">
        <v>229</v>
      </c>
    </row>
    <row r="1070">
      <c r="A1070" t="inlineStr">
        <is>
          <t>RET001069</t>
        </is>
      </c>
      <c r="B1070" t="inlineStr">
        <is>
          <t>O007170</t>
        </is>
      </c>
      <c r="C1070" s="25" t="n">
        <v>45131</v>
      </c>
      <c r="D1070" t="inlineStr">
        <is>
          <t>Home &amp; Kitchen</t>
        </is>
      </c>
      <c r="E1070" t="inlineStr">
        <is>
          <t>North</t>
        </is>
      </c>
      <c r="F1070" t="inlineStr">
        <is>
          <t>Website</t>
        </is>
      </c>
      <c r="G1070" t="inlineStr">
        <is>
          <t>Not as Described</t>
        </is>
      </c>
      <c r="H1070" t="n">
        <v>2</v>
      </c>
      <c r="I1070" t="n">
        <v>3118.4</v>
      </c>
    </row>
    <row r="1071">
      <c r="A1071" t="inlineStr">
        <is>
          <t>RET001070</t>
        </is>
      </c>
      <c r="B1071" t="inlineStr">
        <is>
          <t>O007170</t>
        </is>
      </c>
      <c r="C1071" s="25" t="n">
        <v>45131</v>
      </c>
      <c r="D1071" t="inlineStr">
        <is>
          <t>Fashion</t>
        </is>
      </c>
      <c r="E1071" t="inlineStr">
        <is>
          <t>North</t>
        </is>
      </c>
      <c r="F1071" t="inlineStr">
        <is>
          <t>Website</t>
        </is>
      </c>
      <c r="G1071" t="inlineStr">
        <is>
          <t>Damaged in Transit</t>
        </is>
      </c>
      <c r="H1071" t="n">
        <v>2</v>
      </c>
      <c r="I1071" t="n">
        <v>1188.3</v>
      </c>
    </row>
    <row r="1072">
      <c r="A1072" t="inlineStr">
        <is>
          <t>RET001071</t>
        </is>
      </c>
      <c r="B1072" t="inlineStr">
        <is>
          <t>O007174</t>
        </is>
      </c>
      <c r="C1072" s="25" t="n">
        <v>45132</v>
      </c>
      <c r="D1072" t="inlineStr">
        <is>
          <t>Electronics</t>
        </is>
      </c>
      <c r="E1072" t="inlineStr">
        <is>
          <t>South</t>
        </is>
      </c>
      <c r="F1072" t="inlineStr">
        <is>
          <t>Website</t>
        </is>
      </c>
      <c r="G1072" t="inlineStr">
        <is>
          <t>Damaged in Transit</t>
        </is>
      </c>
      <c r="H1072" t="n">
        <v>1</v>
      </c>
      <c r="I1072" t="n">
        <v>15113.55</v>
      </c>
    </row>
    <row r="1073">
      <c r="A1073" t="inlineStr">
        <is>
          <t>RET001072</t>
        </is>
      </c>
      <c r="B1073" t="inlineStr">
        <is>
          <t>O007181</t>
        </is>
      </c>
      <c r="C1073" s="25" t="n">
        <v>45132</v>
      </c>
      <c r="D1073" t="inlineStr">
        <is>
          <t>Beauty</t>
        </is>
      </c>
      <c r="E1073" t="inlineStr">
        <is>
          <t>South</t>
        </is>
      </c>
      <c r="F1073" t="inlineStr">
        <is>
          <t>Mobile App</t>
        </is>
      </c>
      <c r="G1073" t="inlineStr">
        <is>
          <t>Damaged in Transit</t>
        </is>
      </c>
      <c r="H1073" t="n">
        <v>1</v>
      </c>
      <c r="I1073" t="n">
        <v>356.15</v>
      </c>
    </row>
    <row r="1074">
      <c r="A1074" t="inlineStr">
        <is>
          <t>RET001073</t>
        </is>
      </c>
      <c r="B1074" t="inlineStr">
        <is>
          <t>O007188</t>
        </is>
      </c>
      <c r="C1074" s="25" t="n">
        <v>45132</v>
      </c>
      <c r="D1074" t="inlineStr">
        <is>
          <t>Fashion</t>
        </is>
      </c>
      <c r="E1074" t="inlineStr">
        <is>
          <t>West</t>
        </is>
      </c>
      <c r="F1074" t="inlineStr">
        <is>
          <t>Mobile App</t>
        </is>
      </c>
      <c r="G1074" t="inlineStr">
        <is>
          <t>Size/Fit Issue</t>
        </is>
      </c>
      <c r="H1074" t="n">
        <v>1</v>
      </c>
      <c r="I1074" t="n">
        <v>1394.1</v>
      </c>
    </row>
    <row r="1075">
      <c r="A1075" t="inlineStr">
        <is>
          <t>RET001074</t>
        </is>
      </c>
      <c r="B1075" t="inlineStr">
        <is>
          <t>O007209</t>
        </is>
      </c>
      <c r="C1075" s="25" t="n">
        <v>45133</v>
      </c>
      <c r="D1075" t="inlineStr">
        <is>
          <t>Home &amp; Kitchen</t>
        </is>
      </c>
      <c r="E1075" t="inlineStr">
        <is>
          <t>North</t>
        </is>
      </c>
      <c r="F1075" t="inlineStr">
        <is>
          <t>Mobile App</t>
        </is>
      </c>
      <c r="G1075" t="inlineStr">
        <is>
          <t>Damaged in Transit</t>
        </is>
      </c>
      <c r="H1075" t="n">
        <v>1</v>
      </c>
      <c r="I1075" t="n">
        <v>1052.1</v>
      </c>
    </row>
    <row r="1076">
      <c r="A1076" t="inlineStr">
        <is>
          <t>RET001075</t>
        </is>
      </c>
      <c r="B1076" t="inlineStr">
        <is>
          <t>O007213</t>
        </is>
      </c>
      <c r="C1076" s="25" t="n">
        <v>45133</v>
      </c>
      <c r="D1076" t="inlineStr">
        <is>
          <t>Electronics</t>
        </is>
      </c>
      <c r="E1076" t="inlineStr">
        <is>
          <t>Central</t>
        </is>
      </c>
      <c r="F1076" t="inlineStr">
        <is>
          <t>Retail Store</t>
        </is>
      </c>
      <c r="G1076" t="inlineStr">
        <is>
          <t>Defective Product</t>
        </is>
      </c>
      <c r="H1076" t="n">
        <v>1</v>
      </c>
      <c r="I1076" t="n">
        <v>16595.55</v>
      </c>
    </row>
    <row r="1077">
      <c r="A1077" t="inlineStr">
        <is>
          <t>RET001076</t>
        </is>
      </c>
      <c r="B1077" t="inlineStr">
        <is>
          <t>O007223</t>
        </is>
      </c>
      <c r="C1077" s="25" t="n">
        <v>45133</v>
      </c>
      <c r="D1077" t="inlineStr">
        <is>
          <t>Fashion</t>
        </is>
      </c>
      <c r="E1077" t="inlineStr">
        <is>
          <t>South</t>
        </is>
      </c>
      <c r="F1077" t="inlineStr">
        <is>
          <t>Mobile App</t>
        </is>
      </c>
      <c r="G1077" t="inlineStr">
        <is>
          <t>Wrong Item Delivered</t>
        </is>
      </c>
      <c r="H1077" t="n">
        <v>1</v>
      </c>
      <c r="I1077" t="n">
        <v>1405.05</v>
      </c>
    </row>
    <row r="1078">
      <c r="A1078" t="inlineStr">
        <is>
          <t>RET001077</t>
        </is>
      </c>
      <c r="B1078" t="inlineStr">
        <is>
          <t>O007228</t>
        </is>
      </c>
      <c r="C1078" s="25" t="n">
        <v>45133</v>
      </c>
      <c r="D1078" t="inlineStr">
        <is>
          <t>Home &amp; Kitchen</t>
        </is>
      </c>
      <c r="E1078" t="inlineStr">
        <is>
          <t>South</t>
        </is>
      </c>
      <c r="F1078" t="inlineStr">
        <is>
          <t>Website</t>
        </is>
      </c>
      <c r="G1078" t="inlineStr">
        <is>
          <t>Changed Mind</t>
        </is>
      </c>
      <c r="H1078" t="n">
        <v>1</v>
      </c>
      <c r="I1078" t="n">
        <v>1835.1</v>
      </c>
    </row>
    <row r="1079">
      <c r="A1079" t="inlineStr">
        <is>
          <t>RET001078</t>
        </is>
      </c>
      <c r="B1079" t="inlineStr">
        <is>
          <t>O007244</t>
        </is>
      </c>
      <c r="C1079" s="25" t="n">
        <v>45134</v>
      </c>
      <c r="D1079" t="inlineStr">
        <is>
          <t>Sports</t>
        </is>
      </c>
      <c r="E1079" t="inlineStr">
        <is>
          <t>East</t>
        </is>
      </c>
      <c r="F1079" t="inlineStr">
        <is>
          <t>Marketplace</t>
        </is>
      </c>
      <c r="G1079" t="inlineStr">
        <is>
          <t>Damaged in Transit</t>
        </is>
      </c>
      <c r="H1079" t="n">
        <v>1</v>
      </c>
      <c r="I1079" t="n">
        <v>2839.55</v>
      </c>
    </row>
    <row r="1080">
      <c r="A1080" t="inlineStr">
        <is>
          <t>RET001079</t>
        </is>
      </c>
      <c r="B1080" t="inlineStr">
        <is>
          <t>O007250</t>
        </is>
      </c>
      <c r="C1080" s="25" t="n">
        <v>45134</v>
      </c>
      <c r="D1080" t="inlineStr">
        <is>
          <t>Fashion</t>
        </is>
      </c>
      <c r="E1080" t="inlineStr">
        <is>
          <t>West</t>
        </is>
      </c>
      <c r="F1080" t="inlineStr">
        <is>
          <t>Website</t>
        </is>
      </c>
      <c r="G1080" t="inlineStr">
        <is>
          <t>Changed Mind</t>
        </is>
      </c>
      <c r="H1080" t="n">
        <v>1</v>
      </c>
      <c r="I1080" t="n">
        <v>1016.1</v>
      </c>
    </row>
    <row r="1081">
      <c r="A1081" t="inlineStr">
        <is>
          <t>RET001080</t>
        </is>
      </c>
      <c r="B1081" t="inlineStr">
        <is>
          <t>O007259</t>
        </is>
      </c>
      <c r="C1081" s="25" t="n">
        <v>45134</v>
      </c>
      <c r="D1081" t="inlineStr">
        <is>
          <t>Fashion</t>
        </is>
      </c>
      <c r="E1081" t="inlineStr">
        <is>
          <t>South</t>
        </is>
      </c>
      <c r="F1081" t="inlineStr">
        <is>
          <t>Marketplace</t>
        </is>
      </c>
      <c r="G1081" t="inlineStr">
        <is>
          <t>Size/Fit Issue</t>
        </is>
      </c>
      <c r="H1081" t="n">
        <v>1</v>
      </c>
      <c r="I1081" t="n">
        <v>521.1</v>
      </c>
    </row>
    <row r="1082">
      <c r="A1082" t="inlineStr">
        <is>
          <t>RET001081</t>
        </is>
      </c>
      <c r="B1082" t="inlineStr">
        <is>
          <t>O007261</t>
        </is>
      </c>
      <c r="C1082" s="25" t="n">
        <v>45134</v>
      </c>
      <c r="D1082" t="inlineStr">
        <is>
          <t>Fashion</t>
        </is>
      </c>
      <c r="E1082" t="inlineStr">
        <is>
          <t>South</t>
        </is>
      </c>
      <c r="F1082" t="inlineStr">
        <is>
          <t>Website</t>
        </is>
      </c>
      <c r="G1082" t="inlineStr">
        <is>
          <t>Size/Fit Issue</t>
        </is>
      </c>
      <c r="H1082" t="n">
        <v>1</v>
      </c>
      <c r="I1082" t="n">
        <v>3628.05</v>
      </c>
    </row>
    <row r="1083">
      <c r="A1083" t="inlineStr">
        <is>
          <t>RET001082</t>
        </is>
      </c>
      <c r="B1083" t="inlineStr">
        <is>
          <t>O007268</t>
        </is>
      </c>
      <c r="C1083" s="25" t="n">
        <v>45134</v>
      </c>
      <c r="D1083" t="inlineStr">
        <is>
          <t>Fashion</t>
        </is>
      </c>
      <c r="E1083" t="inlineStr">
        <is>
          <t>North</t>
        </is>
      </c>
      <c r="F1083" t="inlineStr">
        <is>
          <t>Website</t>
        </is>
      </c>
      <c r="G1083" t="inlineStr">
        <is>
          <t>Size/Fit Issue</t>
        </is>
      </c>
      <c r="H1083" t="n">
        <v>1</v>
      </c>
      <c r="I1083" t="n">
        <v>1016.1</v>
      </c>
    </row>
    <row r="1084">
      <c r="A1084" t="inlineStr">
        <is>
          <t>RET001083</t>
        </is>
      </c>
      <c r="B1084" t="inlineStr">
        <is>
          <t>O007292</t>
        </is>
      </c>
      <c r="C1084" s="25" t="n">
        <v>45135</v>
      </c>
      <c r="D1084" t="inlineStr">
        <is>
          <t>Electronics</t>
        </is>
      </c>
      <c r="E1084" t="inlineStr">
        <is>
          <t>North</t>
        </is>
      </c>
      <c r="F1084" t="inlineStr">
        <is>
          <t>Mobile App</t>
        </is>
      </c>
      <c r="G1084" t="inlineStr">
        <is>
          <t>Late Delivery</t>
        </is>
      </c>
      <c r="H1084" t="n">
        <v>1</v>
      </c>
      <c r="I1084" t="n">
        <v>13384.55</v>
      </c>
    </row>
    <row r="1085">
      <c r="A1085" t="inlineStr">
        <is>
          <t>RET001084</t>
        </is>
      </c>
      <c r="B1085" t="inlineStr">
        <is>
          <t>O007301</t>
        </is>
      </c>
      <c r="C1085" s="25" t="n">
        <v>45135</v>
      </c>
      <c r="D1085" t="inlineStr">
        <is>
          <t>Fashion</t>
        </is>
      </c>
      <c r="E1085" t="inlineStr">
        <is>
          <t>West</t>
        </is>
      </c>
      <c r="F1085" t="inlineStr">
        <is>
          <t>Marketplace</t>
        </is>
      </c>
      <c r="G1085" t="inlineStr">
        <is>
          <t>Not as Described</t>
        </is>
      </c>
      <c r="H1085" t="n">
        <v>1</v>
      </c>
      <c r="I1085" t="n">
        <v>584.1</v>
      </c>
    </row>
    <row r="1086">
      <c r="A1086" t="inlineStr">
        <is>
          <t>RET001085</t>
        </is>
      </c>
      <c r="B1086" t="inlineStr">
        <is>
          <t>O007303</t>
        </is>
      </c>
      <c r="C1086" s="25" t="n">
        <v>45135</v>
      </c>
      <c r="D1086" t="inlineStr">
        <is>
          <t>Fashion</t>
        </is>
      </c>
      <c r="E1086" t="inlineStr">
        <is>
          <t>North</t>
        </is>
      </c>
      <c r="F1086" t="inlineStr">
        <is>
          <t>Retail Store</t>
        </is>
      </c>
      <c r="G1086" t="inlineStr">
        <is>
          <t>Size/Fit Issue</t>
        </is>
      </c>
      <c r="H1086" t="n">
        <v>1</v>
      </c>
      <c r="I1086" t="n">
        <v>3829</v>
      </c>
    </row>
    <row r="1087">
      <c r="A1087" t="inlineStr">
        <is>
          <t>RET001086</t>
        </is>
      </c>
      <c r="B1087" t="inlineStr">
        <is>
          <t>O007304</t>
        </is>
      </c>
      <c r="C1087" s="25" t="n">
        <v>45135</v>
      </c>
      <c r="D1087" t="inlineStr">
        <is>
          <t>Fashion</t>
        </is>
      </c>
      <c r="E1087" t="inlineStr">
        <is>
          <t>West</t>
        </is>
      </c>
      <c r="F1087" t="inlineStr">
        <is>
          <t>Mobile App</t>
        </is>
      </c>
      <c r="G1087" t="inlineStr">
        <is>
          <t>Size/Fit Issue</t>
        </is>
      </c>
      <c r="H1087" t="n">
        <v>1</v>
      </c>
      <c r="I1087" t="n">
        <v>840.65</v>
      </c>
    </row>
    <row r="1088">
      <c r="A1088" t="inlineStr">
        <is>
          <t>RET001087</t>
        </is>
      </c>
      <c r="B1088" t="inlineStr">
        <is>
          <t>O007307</t>
        </is>
      </c>
      <c r="C1088" s="25" t="n">
        <v>45135</v>
      </c>
      <c r="D1088" t="inlineStr">
        <is>
          <t>Beauty</t>
        </is>
      </c>
      <c r="E1088" t="inlineStr">
        <is>
          <t>North</t>
        </is>
      </c>
      <c r="F1088" t="inlineStr">
        <is>
          <t>Website</t>
        </is>
      </c>
      <c r="G1088" t="inlineStr">
        <is>
          <t>Late Delivery</t>
        </is>
      </c>
      <c r="H1088" t="n">
        <v>1</v>
      </c>
      <c r="I1088" t="n">
        <v>2289</v>
      </c>
    </row>
    <row r="1089">
      <c r="A1089" t="inlineStr">
        <is>
          <t>RET001088</t>
        </is>
      </c>
      <c r="B1089" t="inlineStr">
        <is>
          <t>O007323</t>
        </is>
      </c>
      <c r="C1089" s="25" t="n">
        <v>45136</v>
      </c>
      <c r="D1089" t="inlineStr">
        <is>
          <t>Fashion</t>
        </is>
      </c>
      <c r="E1089" t="inlineStr">
        <is>
          <t>West</t>
        </is>
      </c>
      <c r="F1089" t="inlineStr">
        <is>
          <t>Mobile App</t>
        </is>
      </c>
      <c r="G1089" t="inlineStr">
        <is>
          <t>Changed Mind</t>
        </is>
      </c>
      <c r="H1089" t="n">
        <v>2</v>
      </c>
      <c r="I1089" t="n">
        <v>1168.2</v>
      </c>
    </row>
    <row r="1090">
      <c r="A1090" t="inlineStr">
        <is>
          <t>RET001089</t>
        </is>
      </c>
      <c r="B1090" t="inlineStr">
        <is>
          <t>O007324</t>
        </is>
      </c>
      <c r="C1090" s="25" t="n">
        <v>45136</v>
      </c>
      <c r="D1090" t="inlineStr">
        <is>
          <t>Beauty</t>
        </is>
      </c>
      <c r="E1090" t="inlineStr">
        <is>
          <t>North</t>
        </is>
      </c>
      <c r="F1090" t="inlineStr">
        <is>
          <t>Website</t>
        </is>
      </c>
      <c r="G1090" t="inlineStr">
        <is>
          <t>Size/Fit Issue</t>
        </is>
      </c>
      <c r="H1090" t="n">
        <v>1</v>
      </c>
      <c r="I1090" t="n">
        <v>287.1</v>
      </c>
    </row>
    <row r="1091">
      <c r="A1091" t="inlineStr">
        <is>
          <t>RET001090</t>
        </is>
      </c>
      <c r="B1091" t="inlineStr">
        <is>
          <t>O007338</t>
        </is>
      </c>
      <c r="C1091" s="25" t="n">
        <v>45136</v>
      </c>
      <c r="D1091" t="inlineStr">
        <is>
          <t>Home &amp; Kitchen</t>
        </is>
      </c>
      <c r="E1091" t="inlineStr">
        <is>
          <t>South</t>
        </is>
      </c>
      <c r="F1091" t="inlineStr">
        <is>
          <t>Mobile App</t>
        </is>
      </c>
      <c r="G1091" t="inlineStr">
        <is>
          <t>Damaged in Transit</t>
        </is>
      </c>
      <c r="H1091" t="n">
        <v>1</v>
      </c>
      <c r="I1091" t="n">
        <v>4426.05</v>
      </c>
    </row>
    <row r="1092">
      <c r="A1092" t="inlineStr">
        <is>
          <t>RET001091</t>
        </is>
      </c>
      <c r="B1092" t="inlineStr">
        <is>
          <t>O007339</t>
        </is>
      </c>
      <c r="C1092" s="25" t="n">
        <v>45136</v>
      </c>
      <c r="D1092" t="inlineStr">
        <is>
          <t>Fashion</t>
        </is>
      </c>
      <c r="E1092" t="inlineStr">
        <is>
          <t>West</t>
        </is>
      </c>
      <c r="F1092" t="inlineStr">
        <is>
          <t>Website</t>
        </is>
      </c>
      <c r="G1092" t="inlineStr">
        <is>
          <t>Late Delivery</t>
        </is>
      </c>
      <c r="H1092" t="n">
        <v>1</v>
      </c>
      <c r="I1092" t="n">
        <v>449.1</v>
      </c>
    </row>
    <row r="1093">
      <c r="A1093" t="inlineStr">
        <is>
          <t>RET001092</t>
        </is>
      </c>
      <c r="B1093" t="inlineStr">
        <is>
          <t>O007339</t>
        </is>
      </c>
      <c r="C1093" s="25" t="n">
        <v>45136</v>
      </c>
      <c r="D1093" t="inlineStr">
        <is>
          <t>Home &amp; Kitchen</t>
        </is>
      </c>
      <c r="E1093" t="inlineStr">
        <is>
          <t>West</t>
        </is>
      </c>
      <c r="F1093" t="inlineStr">
        <is>
          <t>Website</t>
        </is>
      </c>
      <c r="G1093" t="inlineStr">
        <is>
          <t>Damaged in Transit</t>
        </is>
      </c>
      <c r="H1093" t="n">
        <v>1</v>
      </c>
      <c r="I1093" t="n">
        <v>3314.55</v>
      </c>
    </row>
    <row r="1094">
      <c r="A1094" t="inlineStr">
        <is>
          <t>RET001093</t>
        </is>
      </c>
      <c r="B1094" t="inlineStr">
        <is>
          <t>O007347</t>
        </is>
      </c>
      <c r="C1094" s="25" t="n">
        <v>45136</v>
      </c>
      <c r="D1094" t="inlineStr">
        <is>
          <t>Fashion</t>
        </is>
      </c>
      <c r="E1094" t="inlineStr">
        <is>
          <t>South</t>
        </is>
      </c>
      <c r="F1094" t="inlineStr">
        <is>
          <t>Retail Store</t>
        </is>
      </c>
      <c r="G1094" t="inlineStr">
        <is>
          <t>Size/Fit Issue</t>
        </is>
      </c>
      <c r="H1094" t="n">
        <v>2</v>
      </c>
      <c r="I1094" t="n">
        <v>3098</v>
      </c>
    </row>
    <row r="1095">
      <c r="A1095" t="inlineStr">
        <is>
          <t>RET001094</t>
        </is>
      </c>
      <c r="B1095" t="inlineStr">
        <is>
          <t>O007348</t>
        </is>
      </c>
      <c r="C1095" s="25" t="n">
        <v>45136</v>
      </c>
      <c r="D1095" t="inlineStr">
        <is>
          <t>Sports</t>
        </is>
      </c>
      <c r="E1095" t="inlineStr">
        <is>
          <t>South</t>
        </is>
      </c>
      <c r="F1095" t="inlineStr">
        <is>
          <t>Mobile App</t>
        </is>
      </c>
      <c r="G1095" t="inlineStr">
        <is>
          <t>Not as Described</t>
        </is>
      </c>
      <c r="H1095" t="n">
        <v>1</v>
      </c>
      <c r="I1095" t="n">
        <v>1277.1</v>
      </c>
    </row>
    <row r="1096">
      <c r="A1096" t="inlineStr">
        <is>
          <t>RET001095</t>
        </is>
      </c>
      <c r="B1096" t="inlineStr">
        <is>
          <t>O007348</t>
        </is>
      </c>
      <c r="C1096" s="25" t="n">
        <v>45136</v>
      </c>
      <c r="D1096" t="inlineStr">
        <is>
          <t>Fashion</t>
        </is>
      </c>
      <c r="E1096" t="inlineStr">
        <is>
          <t>South</t>
        </is>
      </c>
      <c r="F1096" t="inlineStr">
        <is>
          <t>Mobile App</t>
        </is>
      </c>
      <c r="G1096" t="inlineStr">
        <is>
          <t>Defective Product</t>
        </is>
      </c>
      <c r="H1096" t="n">
        <v>1</v>
      </c>
      <c r="I1096" t="n">
        <v>1155.15</v>
      </c>
    </row>
    <row r="1097">
      <c r="A1097" t="inlineStr">
        <is>
          <t>RET001096</t>
        </is>
      </c>
      <c r="B1097" t="inlineStr">
        <is>
          <t>O007351</t>
        </is>
      </c>
      <c r="C1097" s="25" t="n">
        <v>45136</v>
      </c>
      <c r="D1097" t="inlineStr">
        <is>
          <t>Grocery</t>
        </is>
      </c>
      <c r="E1097" t="inlineStr">
        <is>
          <t>East</t>
        </is>
      </c>
      <c r="F1097" t="inlineStr">
        <is>
          <t>Website</t>
        </is>
      </c>
      <c r="G1097" t="inlineStr">
        <is>
          <t>Damaged in Transit</t>
        </is>
      </c>
      <c r="H1097" t="n">
        <v>3</v>
      </c>
      <c r="I1097" t="n">
        <v>766.65</v>
      </c>
    </row>
    <row r="1098">
      <c r="A1098" t="inlineStr">
        <is>
          <t>RET001097</t>
        </is>
      </c>
      <c r="B1098" t="inlineStr">
        <is>
          <t>O007364</t>
        </is>
      </c>
      <c r="C1098" s="25" t="n">
        <v>45136</v>
      </c>
      <c r="D1098" t="inlineStr">
        <is>
          <t>Home &amp; Kitchen</t>
        </is>
      </c>
      <c r="E1098" t="inlineStr">
        <is>
          <t>South</t>
        </is>
      </c>
      <c r="F1098" t="inlineStr">
        <is>
          <t>Marketplace</t>
        </is>
      </c>
      <c r="G1098" t="inlineStr">
        <is>
          <t>Not Specified</t>
        </is>
      </c>
      <c r="H1098" t="n">
        <v>2</v>
      </c>
      <c r="I1098" t="n">
        <v>3874.1</v>
      </c>
    </row>
    <row r="1099">
      <c r="A1099" t="inlineStr">
        <is>
          <t>RET001098</t>
        </is>
      </c>
      <c r="B1099" t="inlineStr">
        <is>
          <t>O007368</t>
        </is>
      </c>
      <c r="C1099" s="25" t="n">
        <v>45137</v>
      </c>
      <c r="D1099" t="inlineStr">
        <is>
          <t>Home &amp; Kitchen</t>
        </is>
      </c>
      <c r="E1099" t="inlineStr">
        <is>
          <t>West</t>
        </is>
      </c>
      <c r="F1099" t="inlineStr">
        <is>
          <t>Mobile App</t>
        </is>
      </c>
      <c r="G1099" t="inlineStr">
        <is>
          <t>Size/Fit Issue</t>
        </is>
      </c>
      <c r="H1099" t="n">
        <v>1</v>
      </c>
      <c r="I1099" t="n">
        <v>455.05</v>
      </c>
    </row>
    <row r="1100">
      <c r="A1100" t="inlineStr">
        <is>
          <t>RET001099</t>
        </is>
      </c>
      <c r="B1100" t="inlineStr">
        <is>
          <t>O007381</t>
        </is>
      </c>
      <c r="C1100" s="25" t="n">
        <v>45137</v>
      </c>
      <c r="D1100" t="inlineStr">
        <is>
          <t>Fashion</t>
        </is>
      </c>
      <c r="E1100" t="inlineStr">
        <is>
          <t>East</t>
        </is>
      </c>
      <c r="F1100" t="inlineStr">
        <is>
          <t>Mobile App</t>
        </is>
      </c>
      <c r="G1100" t="inlineStr">
        <is>
          <t>Size/Fit Issue</t>
        </is>
      </c>
      <c r="H1100" t="n">
        <v>1</v>
      </c>
      <c r="I1100" t="n">
        <v>903.2</v>
      </c>
    </row>
    <row r="1101">
      <c r="A1101" t="inlineStr">
        <is>
          <t>RET001100</t>
        </is>
      </c>
      <c r="B1101" t="inlineStr">
        <is>
          <t>O007392</t>
        </is>
      </c>
      <c r="C1101" s="25" t="n">
        <v>45137</v>
      </c>
      <c r="D1101" t="inlineStr">
        <is>
          <t>Fashion</t>
        </is>
      </c>
      <c r="E1101" t="inlineStr">
        <is>
          <t>North</t>
        </is>
      </c>
      <c r="F1101" t="inlineStr">
        <is>
          <t>Website</t>
        </is>
      </c>
      <c r="G1101" t="inlineStr">
        <is>
          <t>Size/Fit Issue</t>
        </is>
      </c>
      <c r="H1101" t="n">
        <v>2</v>
      </c>
      <c r="I1101" t="n">
        <v>1803.1</v>
      </c>
    </row>
    <row r="1102">
      <c r="A1102" t="inlineStr">
        <is>
          <t>RET001101</t>
        </is>
      </c>
      <c r="B1102" t="inlineStr">
        <is>
          <t>O007396</t>
        </is>
      </c>
      <c r="C1102" s="25" t="n">
        <v>45137</v>
      </c>
      <c r="D1102" t="inlineStr">
        <is>
          <t>Electronics</t>
        </is>
      </c>
      <c r="E1102" t="inlineStr">
        <is>
          <t>South</t>
        </is>
      </c>
      <c r="F1102" t="inlineStr">
        <is>
          <t>Mobile App</t>
        </is>
      </c>
      <c r="G1102" t="inlineStr">
        <is>
          <t>Changed Mind</t>
        </is>
      </c>
      <c r="H1102" t="n">
        <v>1</v>
      </c>
      <c r="I1102" t="n">
        <v>4796.1</v>
      </c>
    </row>
    <row r="1103">
      <c r="A1103" t="inlineStr">
        <is>
          <t>RET001102</t>
        </is>
      </c>
      <c r="B1103" t="inlineStr">
        <is>
          <t>O007398</t>
        </is>
      </c>
      <c r="C1103" s="25" t="n">
        <v>45137</v>
      </c>
      <c r="D1103" t="inlineStr">
        <is>
          <t>Fashion</t>
        </is>
      </c>
      <c r="E1103" t="inlineStr">
        <is>
          <t>South</t>
        </is>
      </c>
      <c r="F1103" t="inlineStr">
        <is>
          <t>Mobile App</t>
        </is>
      </c>
      <c r="G1103" t="inlineStr">
        <is>
          <t>Size/Fit Issue</t>
        </is>
      </c>
      <c r="H1103" t="n">
        <v>1</v>
      </c>
      <c r="I1103" t="n">
        <v>1029</v>
      </c>
    </row>
    <row r="1104">
      <c r="A1104" t="inlineStr">
        <is>
          <t>RET001104</t>
        </is>
      </c>
      <c r="B1104" t="inlineStr">
        <is>
          <t>O007408</t>
        </is>
      </c>
      <c r="C1104" s="25" t="n">
        <v>45137</v>
      </c>
      <c r="D1104" t="inlineStr">
        <is>
          <t>Beauty</t>
        </is>
      </c>
      <c r="E1104" t="inlineStr">
        <is>
          <t>Central</t>
        </is>
      </c>
      <c r="F1104" t="inlineStr">
        <is>
          <t>Mobile App</t>
        </is>
      </c>
      <c r="G1104" t="inlineStr">
        <is>
          <t>Defective Product</t>
        </is>
      </c>
      <c r="H1104" t="n">
        <v>1</v>
      </c>
      <c r="I1104" t="n">
        <v>2060.1</v>
      </c>
    </row>
    <row r="1105">
      <c r="A1105" t="inlineStr">
        <is>
          <t>RET001105</t>
        </is>
      </c>
      <c r="B1105" t="inlineStr">
        <is>
          <t>O007428</t>
        </is>
      </c>
      <c r="C1105" s="25" t="n">
        <v>45138</v>
      </c>
      <c r="D1105" t="inlineStr">
        <is>
          <t>Home &amp; Kitchen</t>
        </is>
      </c>
      <c r="E1105" t="inlineStr">
        <is>
          <t>North</t>
        </is>
      </c>
      <c r="F1105" t="inlineStr">
        <is>
          <t>Marketplace</t>
        </is>
      </c>
      <c r="G1105" t="inlineStr">
        <is>
          <t>Changed Mind</t>
        </is>
      </c>
      <c r="H1105" t="n">
        <v>1</v>
      </c>
      <c r="I1105" t="n">
        <v>5903.1</v>
      </c>
    </row>
    <row r="1106">
      <c r="A1106" t="inlineStr">
        <is>
          <t>RET001106</t>
        </is>
      </c>
      <c r="B1106" t="inlineStr">
        <is>
          <t>O007429</t>
        </is>
      </c>
      <c r="C1106" s="25" t="n">
        <v>45138</v>
      </c>
      <c r="D1106" t="inlineStr">
        <is>
          <t>Fashion</t>
        </is>
      </c>
      <c r="E1106" t="inlineStr">
        <is>
          <t>South</t>
        </is>
      </c>
      <c r="F1106" t="inlineStr">
        <is>
          <t>Marketplace</t>
        </is>
      </c>
      <c r="G1106" t="inlineStr">
        <is>
          <t>Size/Fit Issue</t>
        </is>
      </c>
      <c r="H1106" t="n">
        <v>2</v>
      </c>
      <c r="I1106" t="n">
        <v>7256.1</v>
      </c>
    </row>
    <row r="1107">
      <c r="A1107" t="inlineStr">
        <is>
          <t>RET001107</t>
        </is>
      </c>
      <c r="B1107" t="inlineStr">
        <is>
          <t>O007431</t>
        </is>
      </c>
      <c r="C1107" s="25" t="n">
        <v>45138</v>
      </c>
      <c r="D1107" t="inlineStr">
        <is>
          <t>Fashion</t>
        </is>
      </c>
      <c r="E1107" t="inlineStr">
        <is>
          <t>South</t>
        </is>
      </c>
      <c r="F1107" t="inlineStr">
        <is>
          <t>Mobile App</t>
        </is>
      </c>
      <c r="G1107" t="inlineStr">
        <is>
          <t>Damaged in Transit</t>
        </is>
      </c>
      <c r="H1107" t="n">
        <v>1</v>
      </c>
      <c r="I1107" t="n">
        <v>1101.05</v>
      </c>
    </row>
    <row r="1108">
      <c r="A1108" t="inlineStr">
        <is>
          <t>RET001108</t>
        </is>
      </c>
      <c r="B1108" t="inlineStr">
        <is>
          <t>O007437</t>
        </is>
      </c>
      <c r="C1108" s="25" t="n">
        <v>45139</v>
      </c>
      <c r="D1108" t="inlineStr">
        <is>
          <t>Fashion</t>
        </is>
      </c>
      <c r="E1108" t="inlineStr">
        <is>
          <t>East</t>
        </is>
      </c>
      <c r="F1108" t="inlineStr">
        <is>
          <t>Website</t>
        </is>
      </c>
      <c r="G1108" t="inlineStr">
        <is>
          <t>Size/Fit Issue</t>
        </is>
      </c>
      <c r="H1108" t="n">
        <v>1</v>
      </c>
      <c r="I1108" t="n">
        <v>901.55</v>
      </c>
    </row>
    <row r="1109">
      <c r="A1109" t="inlineStr">
        <is>
          <t>RET001109</t>
        </is>
      </c>
      <c r="B1109" t="inlineStr">
        <is>
          <t>O007437</t>
        </is>
      </c>
      <c r="C1109" s="25" t="n">
        <v>45139</v>
      </c>
      <c r="D1109" t="inlineStr">
        <is>
          <t>Fashion</t>
        </is>
      </c>
      <c r="E1109" t="inlineStr">
        <is>
          <t>East</t>
        </is>
      </c>
      <c r="F1109" t="inlineStr">
        <is>
          <t>Website</t>
        </is>
      </c>
      <c r="G1109" t="inlineStr">
        <is>
          <t>Size/Fit Issue</t>
        </is>
      </c>
      <c r="H1109" t="n">
        <v>1</v>
      </c>
      <c r="I1109" t="n">
        <v>331.55</v>
      </c>
    </row>
    <row r="1110">
      <c r="A1110" t="inlineStr">
        <is>
          <t>RET001110</t>
        </is>
      </c>
      <c r="B1110" t="inlineStr">
        <is>
          <t>O007439</t>
        </is>
      </c>
      <c r="C1110" s="25" t="n">
        <v>45139</v>
      </c>
      <c r="D1110" t="inlineStr">
        <is>
          <t>Fashion</t>
        </is>
      </c>
      <c r="E1110" t="inlineStr">
        <is>
          <t>North</t>
        </is>
      </c>
      <c r="F1110" t="inlineStr">
        <is>
          <t>Mobile App</t>
        </is>
      </c>
      <c r="G1110" t="inlineStr">
        <is>
          <t>Size/Fit Issue</t>
        </is>
      </c>
      <c r="H1110" t="n">
        <v>1</v>
      </c>
      <c r="I1110" t="n">
        <v>1340.1</v>
      </c>
    </row>
    <row r="1111">
      <c r="A1111" t="inlineStr">
        <is>
          <t>RET001111</t>
        </is>
      </c>
      <c r="B1111" t="inlineStr">
        <is>
          <t>O007440</t>
        </is>
      </c>
      <c r="C1111" s="25" t="n">
        <v>45139</v>
      </c>
      <c r="D1111" t="inlineStr">
        <is>
          <t>Home &amp; Kitchen</t>
        </is>
      </c>
      <c r="E1111" t="inlineStr">
        <is>
          <t>South</t>
        </is>
      </c>
      <c r="F1111" t="inlineStr">
        <is>
          <t>Marketplace</t>
        </is>
      </c>
      <c r="G1111" t="inlineStr">
        <is>
          <t>Changed Mind</t>
        </is>
      </c>
      <c r="H1111" t="n">
        <v>2</v>
      </c>
      <c r="I1111" t="n">
        <v>2468.1</v>
      </c>
    </row>
    <row r="1112">
      <c r="A1112" t="inlineStr">
        <is>
          <t>RET001112</t>
        </is>
      </c>
      <c r="B1112" t="inlineStr">
        <is>
          <t>O007459</t>
        </is>
      </c>
      <c r="C1112" s="25" t="n">
        <v>45139</v>
      </c>
      <c r="D1112" t="inlineStr">
        <is>
          <t>Home &amp; Kitchen</t>
        </is>
      </c>
      <c r="E1112" t="inlineStr">
        <is>
          <t>East</t>
        </is>
      </c>
      <c r="F1112" t="inlineStr">
        <is>
          <t>Mobile App</t>
        </is>
      </c>
      <c r="G1112" t="inlineStr">
        <is>
          <t>Damaged in Transit</t>
        </is>
      </c>
      <c r="H1112" t="n">
        <v>1</v>
      </c>
      <c r="I1112" t="n">
        <v>1110.55</v>
      </c>
    </row>
    <row r="1113">
      <c r="A1113" t="inlineStr">
        <is>
          <t>RET001113</t>
        </is>
      </c>
      <c r="B1113" t="inlineStr">
        <is>
          <t>O007474</t>
        </is>
      </c>
      <c r="C1113" s="25" t="n">
        <v>45140</v>
      </c>
      <c r="D1113" t="inlineStr">
        <is>
          <t>Electronics</t>
        </is>
      </c>
      <c r="E1113" t="inlineStr">
        <is>
          <t>North</t>
        </is>
      </c>
      <c r="F1113" t="inlineStr">
        <is>
          <t>Marketplace</t>
        </is>
      </c>
      <c r="G1113" t="inlineStr">
        <is>
          <t>Defective Product</t>
        </is>
      </c>
      <c r="H1113" t="n">
        <v>1</v>
      </c>
      <c r="I1113" t="n">
        <v>1673.65</v>
      </c>
    </row>
    <row r="1114">
      <c r="A1114" t="inlineStr">
        <is>
          <t>RET001114</t>
        </is>
      </c>
      <c r="B1114" t="inlineStr">
        <is>
          <t>O007483</t>
        </is>
      </c>
      <c r="C1114" s="25" t="n">
        <v>45140</v>
      </c>
      <c r="D1114" t="inlineStr">
        <is>
          <t>Home &amp; Kitchen</t>
        </is>
      </c>
      <c r="E1114" t="inlineStr">
        <is>
          <t>North</t>
        </is>
      </c>
      <c r="F1114" t="inlineStr">
        <is>
          <t>Website</t>
        </is>
      </c>
      <c r="G1114" t="inlineStr">
        <is>
          <t>Defective Product</t>
        </is>
      </c>
      <c r="H1114" t="n">
        <v>1</v>
      </c>
      <c r="I1114" t="n">
        <v>2119</v>
      </c>
    </row>
    <row r="1115">
      <c r="A1115" t="inlineStr">
        <is>
          <t>RET001115</t>
        </is>
      </c>
      <c r="B1115" t="inlineStr">
        <is>
          <t>O007491</t>
        </is>
      </c>
      <c r="C1115" s="25" t="n">
        <v>45140</v>
      </c>
      <c r="D1115" t="inlineStr">
        <is>
          <t>Fashion</t>
        </is>
      </c>
      <c r="E1115" t="inlineStr">
        <is>
          <t>East</t>
        </is>
      </c>
      <c r="F1115" t="inlineStr">
        <is>
          <t>Marketplace</t>
        </is>
      </c>
      <c r="G1115" t="inlineStr">
        <is>
          <t>Not as Described</t>
        </is>
      </c>
      <c r="H1115" t="n">
        <v>1</v>
      </c>
      <c r="I1115" t="n">
        <v>1016.1</v>
      </c>
    </row>
    <row r="1116">
      <c r="A1116" t="inlineStr">
        <is>
          <t>RET001116</t>
        </is>
      </c>
      <c r="B1116" t="inlineStr">
        <is>
          <t>O007496</t>
        </is>
      </c>
      <c r="C1116" s="25" t="n">
        <v>45140</v>
      </c>
      <c r="D1116" t="inlineStr">
        <is>
          <t>Fashion</t>
        </is>
      </c>
      <c r="E1116" t="inlineStr">
        <is>
          <t>North</t>
        </is>
      </c>
      <c r="F1116" t="inlineStr">
        <is>
          <t>Retail Store</t>
        </is>
      </c>
      <c r="G1116" t="inlineStr">
        <is>
          <t>Size/Fit Issue</t>
        </is>
      </c>
      <c r="H1116" t="n">
        <v>1</v>
      </c>
      <c r="I1116" t="n">
        <v>236.55</v>
      </c>
    </row>
    <row r="1117">
      <c r="A1117" t="inlineStr">
        <is>
          <t>RET001117</t>
        </is>
      </c>
      <c r="B1117" t="inlineStr">
        <is>
          <t>O007498</t>
        </is>
      </c>
      <c r="C1117" s="25" t="n">
        <v>45140</v>
      </c>
      <c r="D1117" t="inlineStr">
        <is>
          <t>Fashion</t>
        </is>
      </c>
      <c r="E1117" t="inlineStr">
        <is>
          <t>South</t>
        </is>
      </c>
      <c r="F1117" t="inlineStr">
        <is>
          <t>Mobile App</t>
        </is>
      </c>
      <c r="G1117" t="inlineStr">
        <is>
          <t>Not as Described</t>
        </is>
      </c>
      <c r="H1117" t="n">
        <v>1</v>
      </c>
      <c r="I1117" t="n">
        <v>673.55</v>
      </c>
    </row>
    <row r="1118">
      <c r="A1118" t="inlineStr">
        <is>
          <t>RET001118</t>
        </is>
      </c>
      <c r="B1118" t="inlineStr">
        <is>
          <t>O007506</t>
        </is>
      </c>
      <c r="C1118" s="25" t="n">
        <v>45141</v>
      </c>
      <c r="D1118" t="inlineStr">
        <is>
          <t>Fashion</t>
        </is>
      </c>
      <c r="E1118" t="inlineStr">
        <is>
          <t>West</t>
        </is>
      </c>
      <c r="F1118" t="inlineStr">
        <is>
          <t>Marketplace</t>
        </is>
      </c>
      <c r="G1118" t="inlineStr">
        <is>
          <t>Wrong Item Delivered</t>
        </is>
      </c>
      <c r="H1118" t="n">
        <v>1</v>
      </c>
      <c r="I1118" t="n">
        <v>993.65</v>
      </c>
    </row>
    <row r="1119">
      <c r="A1119" t="inlineStr">
        <is>
          <t>RET001119</t>
        </is>
      </c>
      <c r="B1119" t="inlineStr">
        <is>
          <t>O007508</t>
        </is>
      </c>
      <c r="C1119" s="25" t="n">
        <v>45141</v>
      </c>
      <c r="D1119" t="inlineStr">
        <is>
          <t>Beauty</t>
        </is>
      </c>
      <c r="E1119" t="inlineStr">
        <is>
          <t>South</t>
        </is>
      </c>
      <c r="F1119" t="inlineStr">
        <is>
          <t>Marketplace</t>
        </is>
      </c>
      <c r="G1119" t="inlineStr">
        <is>
          <t>Damaged in Transit</t>
        </is>
      </c>
      <c r="H1119" t="n">
        <v>1</v>
      </c>
      <c r="I1119" t="n">
        <v>654.55</v>
      </c>
    </row>
    <row r="1120">
      <c r="A1120" t="inlineStr">
        <is>
          <t>RET001120</t>
        </is>
      </c>
      <c r="B1120" t="inlineStr">
        <is>
          <t>O007524</t>
        </is>
      </c>
      <c r="C1120" s="25" t="n">
        <v>45141</v>
      </c>
      <c r="D1120" t="inlineStr">
        <is>
          <t>Fashion</t>
        </is>
      </c>
      <c r="E1120" t="inlineStr">
        <is>
          <t>South</t>
        </is>
      </c>
      <c r="F1120" t="inlineStr">
        <is>
          <t>Marketplace</t>
        </is>
      </c>
      <c r="G1120" t="inlineStr">
        <is>
          <t>Size/Fit Issue</t>
        </is>
      </c>
      <c r="H1120" t="n">
        <v>1</v>
      </c>
      <c r="I1120" t="n">
        <v>2708.1</v>
      </c>
    </row>
    <row r="1121">
      <c r="A1121" t="inlineStr">
        <is>
          <t>RET001121</t>
        </is>
      </c>
      <c r="B1121" t="inlineStr">
        <is>
          <t>O007534</t>
        </is>
      </c>
      <c r="C1121" s="25" t="n">
        <v>45141</v>
      </c>
      <c r="D1121" t="inlineStr">
        <is>
          <t>Fashion</t>
        </is>
      </c>
      <c r="E1121" t="inlineStr">
        <is>
          <t>North</t>
        </is>
      </c>
      <c r="F1121" t="inlineStr">
        <is>
          <t>Mobile App</t>
        </is>
      </c>
      <c r="G1121" t="inlineStr">
        <is>
          <t>Size/Fit Issue</t>
        </is>
      </c>
      <c r="H1121" t="n">
        <v>1</v>
      </c>
      <c r="I1121" t="n">
        <v>440.1</v>
      </c>
    </row>
    <row r="1122">
      <c r="A1122" t="inlineStr">
        <is>
          <t>RET001122</t>
        </is>
      </c>
      <c r="B1122" t="inlineStr">
        <is>
          <t>O007534</t>
        </is>
      </c>
      <c r="C1122" s="25" t="n">
        <v>45141</v>
      </c>
      <c r="D1122" t="inlineStr">
        <is>
          <t>Home &amp; Kitchen</t>
        </is>
      </c>
      <c r="E1122" t="inlineStr">
        <is>
          <t>North</t>
        </is>
      </c>
      <c r="F1122" t="inlineStr">
        <is>
          <t>Mobile App</t>
        </is>
      </c>
      <c r="G1122" t="inlineStr">
        <is>
          <t>Damaged in Transit</t>
        </is>
      </c>
      <c r="H1122" t="n">
        <v>1</v>
      </c>
      <c r="I1122" t="n">
        <v>568.65</v>
      </c>
    </row>
    <row r="1123">
      <c r="A1123" t="inlineStr">
        <is>
          <t>RET001123</t>
        </is>
      </c>
      <c r="B1123" t="inlineStr">
        <is>
          <t>O007537</t>
        </is>
      </c>
      <c r="C1123" s="25" t="n">
        <v>45141</v>
      </c>
      <c r="D1123" t="inlineStr">
        <is>
          <t>Fashion</t>
        </is>
      </c>
      <c r="E1123" t="inlineStr">
        <is>
          <t>South</t>
        </is>
      </c>
      <c r="F1123" t="inlineStr">
        <is>
          <t>Mobile App</t>
        </is>
      </c>
      <c r="G1123" t="inlineStr">
        <is>
          <t>Size/Fit Issue</t>
        </is>
      </c>
      <c r="H1123" t="n">
        <v>1</v>
      </c>
      <c r="I1123" t="n">
        <v>3637.55</v>
      </c>
    </row>
    <row r="1124">
      <c r="A1124" t="inlineStr">
        <is>
          <t>RET001124</t>
        </is>
      </c>
      <c r="B1124" t="inlineStr">
        <is>
          <t>O007537</t>
        </is>
      </c>
      <c r="C1124" s="25" t="n">
        <v>45141</v>
      </c>
      <c r="D1124" t="inlineStr">
        <is>
          <t>Fashion</t>
        </is>
      </c>
      <c r="E1124" t="inlineStr">
        <is>
          <t>South</t>
        </is>
      </c>
      <c r="F1124" t="inlineStr">
        <is>
          <t>Mobile App</t>
        </is>
      </c>
      <c r="G1124" t="inlineStr">
        <is>
          <t>Size/Fit Issue</t>
        </is>
      </c>
      <c r="H1124" t="n">
        <v>1</v>
      </c>
      <c r="I1124" t="n">
        <v>3267.05</v>
      </c>
    </row>
    <row r="1125">
      <c r="A1125" t="inlineStr">
        <is>
          <t>RET001125</t>
        </is>
      </c>
      <c r="B1125" t="inlineStr">
        <is>
          <t>O007544</t>
        </is>
      </c>
      <c r="C1125" s="25" t="n">
        <v>45142</v>
      </c>
      <c r="D1125" t="inlineStr">
        <is>
          <t>Beauty</t>
        </is>
      </c>
      <c r="E1125" t="inlineStr">
        <is>
          <t>North</t>
        </is>
      </c>
      <c r="F1125" t="inlineStr">
        <is>
          <t>Mobile App</t>
        </is>
      </c>
      <c r="G1125" t="inlineStr">
        <is>
          <t>Wrong Item Delivered</t>
        </is>
      </c>
      <c r="H1125" t="n">
        <v>2</v>
      </c>
      <c r="I1125" t="n">
        <v>606.1</v>
      </c>
    </row>
    <row r="1126">
      <c r="A1126" t="inlineStr">
        <is>
          <t>RET001126</t>
        </is>
      </c>
      <c r="B1126" t="inlineStr">
        <is>
          <t>O007557</t>
        </is>
      </c>
      <c r="C1126" s="25" t="n">
        <v>45142</v>
      </c>
      <c r="D1126" t="inlineStr">
        <is>
          <t>Fashion</t>
        </is>
      </c>
      <c r="E1126" t="inlineStr">
        <is>
          <t>West</t>
        </is>
      </c>
      <c r="F1126" t="inlineStr">
        <is>
          <t>Marketplace</t>
        </is>
      </c>
      <c r="G1126" t="inlineStr">
        <is>
          <t>Size/Fit Issue</t>
        </is>
      </c>
      <c r="H1126" t="n">
        <v>1</v>
      </c>
      <c r="I1126" t="n">
        <v>3446.1</v>
      </c>
    </row>
    <row r="1127">
      <c r="A1127" t="inlineStr">
        <is>
          <t>RET001127</t>
        </is>
      </c>
      <c r="B1127" t="inlineStr">
        <is>
          <t>O007566</t>
        </is>
      </c>
      <c r="C1127" s="25" t="n">
        <v>45142</v>
      </c>
      <c r="D1127" t="inlineStr">
        <is>
          <t>Beauty</t>
        </is>
      </c>
      <c r="E1127" t="inlineStr">
        <is>
          <t>West</t>
        </is>
      </c>
      <c r="F1127" t="inlineStr">
        <is>
          <t>Marketplace</t>
        </is>
      </c>
      <c r="G1127" t="inlineStr">
        <is>
          <t>Defective Product</t>
        </is>
      </c>
      <c r="H1127" t="n">
        <v>1</v>
      </c>
      <c r="I1127" t="n">
        <v>413.1</v>
      </c>
    </row>
    <row r="1128">
      <c r="A1128" t="inlineStr">
        <is>
          <t>RET001128</t>
        </is>
      </c>
      <c r="B1128" t="inlineStr">
        <is>
          <t>O007574</t>
        </is>
      </c>
      <c r="C1128" s="25" t="n">
        <v>45142</v>
      </c>
      <c r="D1128" t="inlineStr">
        <is>
          <t>Fashion</t>
        </is>
      </c>
      <c r="E1128" t="inlineStr">
        <is>
          <t>North</t>
        </is>
      </c>
      <c r="F1128" t="inlineStr">
        <is>
          <t>Marketplace</t>
        </is>
      </c>
      <c r="G1128" t="inlineStr">
        <is>
          <t>Size/Fit Issue</t>
        </is>
      </c>
      <c r="H1128" t="n">
        <v>1</v>
      </c>
      <c r="I1128" t="n">
        <v>673.55</v>
      </c>
    </row>
    <row r="1129">
      <c r="A1129" t="inlineStr">
        <is>
          <t>RET001129</t>
        </is>
      </c>
      <c r="B1129" t="inlineStr">
        <is>
          <t>O007575</t>
        </is>
      </c>
      <c r="C1129" s="25" t="n">
        <v>45142</v>
      </c>
      <c r="D1129" t="inlineStr">
        <is>
          <t>Electronics</t>
        </is>
      </c>
      <c r="E1129" t="inlineStr">
        <is>
          <t>South</t>
        </is>
      </c>
      <c r="F1129" t="inlineStr">
        <is>
          <t>Mobile App</t>
        </is>
      </c>
      <c r="G1129" t="inlineStr">
        <is>
          <t>Defective Product</t>
        </is>
      </c>
      <c r="H1129" t="n">
        <v>1</v>
      </c>
      <c r="I1129" t="n">
        <v>17469</v>
      </c>
    </row>
    <row r="1130">
      <c r="A1130" t="inlineStr">
        <is>
          <t>RET001130</t>
        </is>
      </c>
      <c r="B1130" t="inlineStr">
        <is>
          <t>O007578</t>
        </is>
      </c>
      <c r="C1130" s="25" t="n">
        <v>45142</v>
      </c>
      <c r="D1130" t="inlineStr">
        <is>
          <t>Fashion</t>
        </is>
      </c>
      <c r="E1130" t="inlineStr">
        <is>
          <t>West</t>
        </is>
      </c>
      <c r="F1130" t="inlineStr">
        <is>
          <t>Marketplace</t>
        </is>
      </c>
      <c r="G1130" t="inlineStr">
        <is>
          <t>Defective Product</t>
        </is>
      </c>
      <c r="H1130" t="n">
        <v>1</v>
      </c>
      <c r="I1130" t="n">
        <v>1331.1</v>
      </c>
    </row>
    <row r="1131">
      <c r="A1131" t="inlineStr">
        <is>
          <t>RET001131</t>
        </is>
      </c>
      <c r="B1131" t="inlineStr">
        <is>
          <t>O007596</t>
        </is>
      </c>
      <c r="C1131" s="25" t="n">
        <v>45143</v>
      </c>
      <c r="D1131" t="inlineStr">
        <is>
          <t>Books</t>
        </is>
      </c>
      <c r="E1131" t="inlineStr">
        <is>
          <t>South</t>
        </is>
      </c>
      <c r="F1131" t="inlineStr">
        <is>
          <t>Retail Store</t>
        </is>
      </c>
      <c r="G1131" t="inlineStr">
        <is>
          <t>Defective Product</t>
        </is>
      </c>
      <c r="H1131" t="n">
        <v>2</v>
      </c>
      <c r="I1131" t="n">
        <v>916.2</v>
      </c>
    </row>
    <row r="1132">
      <c r="A1132" t="inlineStr">
        <is>
          <t>RET001132</t>
        </is>
      </c>
      <c r="B1132" t="inlineStr">
        <is>
          <t>O007596</t>
        </is>
      </c>
      <c r="C1132" s="25" t="n">
        <v>45143</v>
      </c>
      <c r="D1132" t="inlineStr">
        <is>
          <t>Fashion</t>
        </is>
      </c>
      <c r="E1132" t="inlineStr">
        <is>
          <t>South</t>
        </is>
      </c>
      <c r="F1132" t="inlineStr">
        <is>
          <t>Retail Store</t>
        </is>
      </c>
      <c r="G1132" t="inlineStr">
        <is>
          <t>Size/Fit Issue</t>
        </is>
      </c>
      <c r="H1132" t="n">
        <v>1</v>
      </c>
      <c r="I1132" t="n">
        <v>949</v>
      </c>
    </row>
    <row r="1133">
      <c r="A1133" t="inlineStr">
        <is>
          <t>RET001133</t>
        </is>
      </c>
      <c r="B1133" t="inlineStr">
        <is>
          <t>O007602</t>
        </is>
      </c>
      <c r="C1133" s="25" t="n">
        <v>45143</v>
      </c>
      <c r="D1133" t="inlineStr">
        <is>
          <t>Home &amp; Kitchen</t>
        </is>
      </c>
      <c r="E1133" t="inlineStr">
        <is>
          <t>North</t>
        </is>
      </c>
      <c r="F1133" t="inlineStr">
        <is>
          <t>Website</t>
        </is>
      </c>
      <c r="G1133" t="inlineStr">
        <is>
          <t>Size/Fit Issue</t>
        </is>
      </c>
      <c r="H1133" t="n">
        <v>1</v>
      </c>
      <c r="I1133" t="n">
        <v>2039</v>
      </c>
    </row>
    <row r="1134">
      <c r="A1134" t="inlineStr">
        <is>
          <t>RET001134</t>
        </is>
      </c>
      <c r="B1134" t="inlineStr">
        <is>
          <t>O007624</t>
        </is>
      </c>
      <c r="C1134" s="25" t="n">
        <v>45143</v>
      </c>
      <c r="D1134" t="inlineStr">
        <is>
          <t>Fashion</t>
        </is>
      </c>
      <c r="E1134" t="inlineStr">
        <is>
          <t>North</t>
        </is>
      </c>
      <c r="F1134" t="inlineStr">
        <is>
          <t>Marketplace</t>
        </is>
      </c>
      <c r="G1134" t="inlineStr">
        <is>
          <t>Not as Described</t>
        </is>
      </c>
      <c r="H1134" t="n">
        <v>1</v>
      </c>
      <c r="I1134" t="n">
        <v>1095.65</v>
      </c>
    </row>
    <row r="1135">
      <c r="A1135" t="inlineStr">
        <is>
          <t>RET001135</t>
        </is>
      </c>
      <c r="B1135" t="inlineStr">
        <is>
          <t>O007645</t>
        </is>
      </c>
      <c r="C1135" s="25" t="n">
        <v>45144</v>
      </c>
      <c r="D1135" t="inlineStr">
        <is>
          <t>Electronics</t>
        </is>
      </c>
      <c r="E1135" t="inlineStr">
        <is>
          <t>North</t>
        </is>
      </c>
      <c r="F1135" t="inlineStr">
        <is>
          <t>Website</t>
        </is>
      </c>
      <c r="G1135" t="inlineStr">
        <is>
          <t>Defective Product</t>
        </is>
      </c>
      <c r="H1135" t="n">
        <v>1</v>
      </c>
      <c r="I1135" t="n">
        <v>9993.049999999999</v>
      </c>
    </row>
    <row r="1136">
      <c r="A1136" t="inlineStr">
        <is>
          <t>RET001136</t>
        </is>
      </c>
      <c r="B1136" t="inlineStr">
        <is>
          <t>O007658</t>
        </is>
      </c>
      <c r="C1136" s="25" t="n">
        <v>45144</v>
      </c>
      <c r="D1136" t="inlineStr">
        <is>
          <t>Sports</t>
        </is>
      </c>
      <c r="E1136" t="inlineStr">
        <is>
          <t>South</t>
        </is>
      </c>
      <c r="F1136" t="inlineStr">
        <is>
          <t>Website</t>
        </is>
      </c>
      <c r="G1136" t="inlineStr">
        <is>
          <t>Damaged in Transit</t>
        </is>
      </c>
      <c r="H1136" t="n">
        <v>1</v>
      </c>
      <c r="I1136" t="n">
        <v>619.65</v>
      </c>
    </row>
    <row r="1137">
      <c r="A1137" t="inlineStr">
        <is>
          <t>RET001137</t>
        </is>
      </c>
      <c r="B1137" t="inlineStr">
        <is>
          <t>O007659</t>
        </is>
      </c>
      <c r="C1137" s="25" t="n">
        <v>45144</v>
      </c>
      <c r="D1137" t="inlineStr">
        <is>
          <t>Beauty</t>
        </is>
      </c>
      <c r="E1137" t="inlineStr">
        <is>
          <t>South</t>
        </is>
      </c>
      <c r="F1137" t="inlineStr">
        <is>
          <t>Mobile App</t>
        </is>
      </c>
      <c r="G1137" t="inlineStr">
        <is>
          <t>Wrong Item Delivered</t>
        </is>
      </c>
      <c r="H1137" t="n">
        <v>1</v>
      </c>
      <c r="I1137" t="n">
        <v>2289</v>
      </c>
    </row>
    <row r="1138">
      <c r="A1138" t="inlineStr">
        <is>
          <t>RET001138</t>
        </is>
      </c>
      <c r="B1138" t="inlineStr">
        <is>
          <t>O007696</t>
        </is>
      </c>
      <c r="C1138" s="25" t="n">
        <v>45145</v>
      </c>
      <c r="D1138" t="inlineStr">
        <is>
          <t>Fashion</t>
        </is>
      </c>
      <c r="E1138" t="inlineStr">
        <is>
          <t>South</t>
        </is>
      </c>
      <c r="F1138" t="inlineStr">
        <is>
          <t>Website</t>
        </is>
      </c>
      <c r="G1138" t="inlineStr">
        <is>
          <t>Size/Fit Issue</t>
        </is>
      </c>
      <c r="H1138" t="n">
        <v>1</v>
      </c>
      <c r="I1138" t="n">
        <v>1101.05</v>
      </c>
    </row>
    <row r="1139">
      <c r="A1139" t="inlineStr">
        <is>
          <t>RET001139</t>
        </is>
      </c>
      <c r="B1139" t="inlineStr">
        <is>
          <t>O007699</t>
        </is>
      </c>
      <c r="C1139" s="25" t="n">
        <v>45145</v>
      </c>
      <c r="D1139" t="inlineStr">
        <is>
          <t>Electronics</t>
        </is>
      </c>
      <c r="E1139" t="inlineStr">
        <is>
          <t>West</t>
        </is>
      </c>
      <c r="F1139" t="inlineStr">
        <is>
          <t>Marketplace</t>
        </is>
      </c>
      <c r="G1139" t="inlineStr">
        <is>
          <t>Damaged in Transit</t>
        </is>
      </c>
      <c r="H1139" t="n">
        <v>1</v>
      </c>
      <c r="I1139" t="n">
        <v>7853.15</v>
      </c>
    </row>
    <row r="1140">
      <c r="A1140" t="inlineStr">
        <is>
          <t>RET001140</t>
        </is>
      </c>
      <c r="B1140" t="inlineStr">
        <is>
          <t>O007701</t>
        </is>
      </c>
      <c r="C1140" s="25" t="n">
        <v>45145</v>
      </c>
      <c r="D1140" t="inlineStr">
        <is>
          <t>Electronics</t>
        </is>
      </c>
      <c r="E1140" t="inlineStr">
        <is>
          <t>West</t>
        </is>
      </c>
      <c r="F1140" t="inlineStr">
        <is>
          <t>Website</t>
        </is>
      </c>
      <c r="G1140" t="inlineStr">
        <is>
          <t>Changed Mind</t>
        </is>
      </c>
      <c r="H1140" t="n">
        <v>1</v>
      </c>
      <c r="I1140" t="n">
        <v>19376.1</v>
      </c>
    </row>
    <row r="1141">
      <c r="A1141" t="inlineStr">
        <is>
          <t>RET001141</t>
        </is>
      </c>
      <c r="B1141" t="inlineStr">
        <is>
          <t>O007722</t>
        </is>
      </c>
      <c r="C1141" s="25" t="n">
        <v>45146</v>
      </c>
      <c r="D1141" t="inlineStr">
        <is>
          <t>Home &amp; Kitchen</t>
        </is>
      </c>
      <c r="E1141" t="inlineStr">
        <is>
          <t>Central</t>
        </is>
      </c>
      <c r="F1141" t="inlineStr">
        <is>
          <t>Marketplace</t>
        </is>
      </c>
      <c r="G1141" t="inlineStr">
        <is>
          <t>Damaged in Transit</t>
        </is>
      </c>
      <c r="H1141" t="n">
        <v>1</v>
      </c>
      <c r="I1141" t="n">
        <v>577.15</v>
      </c>
    </row>
    <row r="1142">
      <c r="A1142" t="inlineStr">
        <is>
          <t>RET001142</t>
        </is>
      </c>
      <c r="B1142" t="inlineStr">
        <is>
          <t>O007731</t>
        </is>
      </c>
      <c r="C1142" s="25" t="n">
        <v>45146</v>
      </c>
      <c r="D1142" t="inlineStr">
        <is>
          <t>Sports</t>
        </is>
      </c>
      <c r="E1142" t="inlineStr">
        <is>
          <t>North</t>
        </is>
      </c>
      <c r="F1142" t="inlineStr">
        <is>
          <t>Marketplace</t>
        </is>
      </c>
      <c r="G1142" t="inlineStr">
        <is>
          <t>Not Specified</t>
        </is>
      </c>
      <c r="H1142" t="n">
        <v>1</v>
      </c>
      <c r="I1142" t="n">
        <v>7903.05</v>
      </c>
    </row>
    <row r="1143">
      <c r="A1143" t="inlineStr">
        <is>
          <t>RET001143</t>
        </is>
      </c>
      <c r="B1143" t="inlineStr">
        <is>
          <t>O007734</t>
        </is>
      </c>
      <c r="C1143" s="25" t="n">
        <v>45146</v>
      </c>
      <c r="D1143" t="inlineStr">
        <is>
          <t>Fashion</t>
        </is>
      </c>
      <c r="E1143" t="inlineStr">
        <is>
          <t>West</t>
        </is>
      </c>
      <c r="F1143" t="inlineStr">
        <is>
          <t>Mobile App</t>
        </is>
      </c>
      <c r="G1143" t="inlineStr">
        <is>
          <t>Size/Fit Issue</t>
        </is>
      </c>
      <c r="H1143" t="n">
        <v>1</v>
      </c>
      <c r="I1143" t="n">
        <v>1072.55</v>
      </c>
    </row>
    <row r="1144">
      <c r="A1144" t="inlineStr">
        <is>
          <t>RET001144</t>
        </is>
      </c>
      <c r="B1144" t="inlineStr">
        <is>
          <t>O007739</t>
        </is>
      </c>
      <c r="C1144" s="25" t="n">
        <v>45146</v>
      </c>
      <c r="D1144" t="inlineStr">
        <is>
          <t>Home &amp; Kitchen</t>
        </is>
      </c>
      <c r="E1144" t="inlineStr">
        <is>
          <t>North</t>
        </is>
      </c>
      <c r="F1144" t="inlineStr">
        <is>
          <t>Website</t>
        </is>
      </c>
      <c r="G1144" t="inlineStr">
        <is>
          <t>Defective Product</t>
        </is>
      </c>
      <c r="H1144" t="n">
        <v>2</v>
      </c>
      <c r="I1144" t="n">
        <v>2221.1</v>
      </c>
    </row>
    <row r="1145">
      <c r="A1145" t="inlineStr">
        <is>
          <t>RET001145</t>
        </is>
      </c>
      <c r="B1145" t="inlineStr">
        <is>
          <t>O007741</t>
        </is>
      </c>
      <c r="C1145" s="25" t="n">
        <v>45146</v>
      </c>
      <c r="D1145" t="inlineStr">
        <is>
          <t>Electronics</t>
        </is>
      </c>
      <c r="E1145" t="inlineStr">
        <is>
          <t>Central</t>
        </is>
      </c>
      <c r="F1145" t="inlineStr">
        <is>
          <t>Website</t>
        </is>
      </c>
      <c r="G1145" t="inlineStr">
        <is>
          <t>Damaged in Transit</t>
        </is>
      </c>
      <c r="H1145" t="n">
        <v>1</v>
      </c>
      <c r="I1145" t="n">
        <v>2535.55</v>
      </c>
    </row>
    <row r="1146">
      <c r="A1146" t="inlineStr">
        <is>
          <t>RET001146</t>
        </is>
      </c>
      <c r="B1146" t="inlineStr">
        <is>
          <t>O007745</t>
        </is>
      </c>
      <c r="C1146" s="25" t="n">
        <v>45146</v>
      </c>
      <c r="D1146" t="inlineStr">
        <is>
          <t>Fashion</t>
        </is>
      </c>
      <c r="E1146" t="inlineStr">
        <is>
          <t>North</t>
        </is>
      </c>
      <c r="F1146" t="inlineStr">
        <is>
          <t>Marketplace</t>
        </is>
      </c>
      <c r="G1146" t="inlineStr">
        <is>
          <t>Size/Fit Issue</t>
        </is>
      </c>
      <c r="H1146" t="n">
        <v>3</v>
      </c>
      <c r="I1146" t="n">
        <v>11487</v>
      </c>
    </row>
    <row r="1147">
      <c r="A1147" t="inlineStr">
        <is>
          <t>RET001147</t>
        </is>
      </c>
      <c r="B1147" t="inlineStr">
        <is>
          <t>O007751</t>
        </is>
      </c>
      <c r="C1147" s="25" t="n">
        <v>45146</v>
      </c>
      <c r="D1147" t="inlineStr">
        <is>
          <t>Sports</t>
        </is>
      </c>
      <c r="E1147" t="inlineStr">
        <is>
          <t>West</t>
        </is>
      </c>
      <c r="F1147" t="inlineStr">
        <is>
          <t>Website</t>
        </is>
      </c>
      <c r="G1147" t="inlineStr">
        <is>
          <t>Damaged in Transit</t>
        </is>
      </c>
      <c r="H1147" t="n">
        <v>1</v>
      </c>
      <c r="I1147" t="n">
        <v>664.05</v>
      </c>
    </row>
    <row r="1148">
      <c r="A1148" t="inlineStr">
        <is>
          <t>RET001148</t>
        </is>
      </c>
      <c r="B1148" t="inlineStr">
        <is>
          <t>O007754</t>
        </is>
      </c>
      <c r="C1148" s="25" t="n">
        <v>45147</v>
      </c>
      <c r="D1148" t="inlineStr">
        <is>
          <t>Beauty</t>
        </is>
      </c>
      <c r="E1148" t="inlineStr">
        <is>
          <t>East</t>
        </is>
      </c>
      <c r="F1148" t="inlineStr">
        <is>
          <t>Marketplace</t>
        </is>
      </c>
      <c r="G1148" t="inlineStr">
        <is>
          <t>Damaged in Transit</t>
        </is>
      </c>
      <c r="H1148" t="n">
        <v>1</v>
      </c>
      <c r="I1148" t="n">
        <v>295.2</v>
      </c>
    </row>
    <row r="1149">
      <c r="A1149" t="inlineStr">
        <is>
          <t>RET001149</t>
        </is>
      </c>
      <c r="B1149" t="inlineStr">
        <is>
          <t>O007762</t>
        </is>
      </c>
      <c r="C1149" s="25" t="n">
        <v>45147</v>
      </c>
      <c r="D1149" t="inlineStr">
        <is>
          <t>Fashion</t>
        </is>
      </c>
      <c r="E1149" t="inlineStr">
        <is>
          <t>Central</t>
        </is>
      </c>
      <c r="F1149" t="inlineStr">
        <is>
          <t>Website</t>
        </is>
      </c>
      <c r="G1149" t="inlineStr">
        <is>
          <t>Not as Described</t>
        </is>
      </c>
      <c r="H1149" t="n">
        <v>1</v>
      </c>
      <c r="I1149" t="n">
        <v>1072.55</v>
      </c>
    </row>
    <row r="1150">
      <c r="A1150" t="inlineStr">
        <is>
          <t>RET001150</t>
        </is>
      </c>
      <c r="B1150" t="inlineStr">
        <is>
          <t>O007771</t>
        </is>
      </c>
      <c r="C1150" s="25" t="n">
        <v>45147</v>
      </c>
      <c r="D1150" t="inlineStr">
        <is>
          <t>Fashion</t>
        </is>
      </c>
      <c r="E1150" t="inlineStr">
        <is>
          <t>South</t>
        </is>
      </c>
      <c r="F1150" t="inlineStr">
        <is>
          <t>Website</t>
        </is>
      </c>
      <c r="G1150" t="inlineStr">
        <is>
          <t>Changed Mind</t>
        </is>
      </c>
      <c r="H1150" t="n">
        <v>1</v>
      </c>
      <c r="I1150" t="n">
        <v>1340.1</v>
      </c>
    </row>
    <row r="1151">
      <c r="A1151" t="inlineStr">
        <is>
          <t>RET001151</t>
        </is>
      </c>
      <c r="B1151" t="inlineStr">
        <is>
          <t>O007777</t>
        </is>
      </c>
      <c r="C1151" s="25" t="n">
        <v>45147</v>
      </c>
      <c r="D1151" t="inlineStr">
        <is>
          <t>Electronics</t>
        </is>
      </c>
      <c r="E1151" t="inlineStr">
        <is>
          <t>South</t>
        </is>
      </c>
      <c r="F1151" t="inlineStr">
        <is>
          <t>Marketplace</t>
        </is>
      </c>
      <c r="G1151" t="inlineStr">
        <is>
          <t>Late Delivery</t>
        </is>
      </c>
      <c r="H1151" t="n">
        <v>1</v>
      </c>
      <c r="I1151" t="n">
        <v>8102.55</v>
      </c>
    </row>
    <row r="1152">
      <c r="A1152" t="inlineStr">
        <is>
          <t>RET001152</t>
        </is>
      </c>
      <c r="B1152" t="inlineStr">
        <is>
          <t>O007797</t>
        </is>
      </c>
      <c r="C1152" s="25" t="n">
        <v>45148</v>
      </c>
      <c r="D1152" t="inlineStr">
        <is>
          <t>Sports</t>
        </is>
      </c>
      <c r="E1152" t="inlineStr">
        <is>
          <t>South</t>
        </is>
      </c>
      <c r="F1152" t="inlineStr">
        <is>
          <t>Marketplace</t>
        </is>
      </c>
      <c r="G1152" t="inlineStr">
        <is>
          <t>Damaged in Transit</t>
        </is>
      </c>
      <c r="H1152" t="n">
        <v>1</v>
      </c>
      <c r="I1152" t="n">
        <v>1610.1</v>
      </c>
    </row>
    <row r="1153">
      <c r="A1153" t="inlineStr">
        <is>
          <t>RET001153</t>
        </is>
      </c>
      <c r="B1153" t="inlineStr">
        <is>
          <t>O007801</t>
        </is>
      </c>
      <c r="C1153" s="25" t="n">
        <v>45148</v>
      </c>
      <c r="D1153" t="inlineStr">
        <is>
          <t>Home &amp; Kitchen</t>
        </is>
      </c>
      <c r="E1153" t="inlineStr">
        <is>
          <t>East</t>
        </is>
      </c>
      <c r="F1153" t="inlineStr">
        <is>
          <t>Mobile App</t>
        </is>
      </c>
      <c r="G1153" t="inlineStr">
        <is>
          <t>Damaged in Transit</t>
        </is>
      </c>
      <c r="H1153" t="n">
        <v>1</v>
      </c>
      <c r="I1153" t="n">
        <v>3105.55</v>
      </c>
    </row>
    <row r="1154">
      <c r="A1154" t="inlineStr">
        <is>
          <t>RET001154</t>
        </is>
      </c>
      <c r="B1154" t="inlineStr">
        <is>
          <t>O007802</t>
        </is>
      </c>
      <c r="C1154" s="25" t="n">
        <v>45148</v>
      </c>
      <c r="D1154" t="inlineStr">
        <is>
          <t>Beauty</t>
        </is>
      </c>
      <c r="E1154" t="inlineStr">
        <is>
          <t>South</t>
        </is>
      </c>
      <c r="F1154" t="inlineStr">
        <is>
          <t>Marketplace</t>
        </is>
      </c>
      <c r="G1154" t="inlineStr">
        <is>
          <t>Damaged in Transit</t>
        </is>
      </c>
      <c r="H1154" t="n">
        <v>1</v>
      </c>
      <c r="I1154" t="n">
        <v>139</v>
      </c>
    </row>
    <row r="1155">
      <c r="A1155" t="inlineStr">
        <is>
          <t>RET001155</t>
        </is>
      </c>
      <c r="B1155" t="inlineStr">
        <is>
          <t>O007805</t>
        </is>
      </c>
      <c r="C1155" s="25" t="n">
        <v>45148</v>
      </c>
      <c r="D1155" t="inlineStr">
        <is>
          <t>Beauty</t>
        </is>
      </c>
      <c r="E1155" t="inlineStr">
        <is>
          <t>East</t>
        </is>
      </c>
      <c r="F1155" t="inlineStr">
        <is>
          <t>Mobile App</t>
        </is>
      </c>
      <c r="G1155" t="inlineStr">
        <is>
          <t>Damaged in Transit</t>
        </is>
      </c>
      <c r="H1155" t="n">
        <v>1</v>
      </c>
      <c r="I1155" t="n">
        <v>619</v>
      </c>
    </row>
    <row r="1156">
      <c r="A1156" t="inlineStr">
        <is>
          <t>RET001156</t>
        </is>
      </c>
      <c r="B1156" t="inlineStr">
        <is>
          <t>O007807</t>
        </is>
      </c>
      <c r="C1156" s="25" t="n">
        <v>45148</v>
      </c>
      <c r="D1156" t="inlineStr">
        <is>
          <t>Fashion</t>
        </is>
      </c>
      <c r="E1156" t="inlineStr">
        <is>
          <t>South</t>
        </is>
      </c>
      <c r="F1156" t="inlineStr">
        <is>
          <t>Mobile App</t>
        </is>
      </c>
      <c r="G1156" t="inlineStr">
        <is>
          <t>Damaged in Transit</t>
        </is>
      </c>
      <c r="H1156" t="n">
        <v>1</v>
      </c>
      <c r="I1156" t="n">
        <v>959.65</v>
      </c>
    </row>
    <row r="1157">
      <c r="A1157" t="inlineStr">
        <is>
          <t>RET001157</t>
        </is>
      </c>
      <c r="B1157" t="inlineStr">
        <is>
          <t>O007810</t>
        </is>
      </c>
      <c r="C1157" s="25" t="n">
        <v>45148</v>
      </c>
      <c r="D1157" t="inlineStr">
        <is>
          <t>Electronics</t>
        </is>
      </c>
      <c r="E1157" t="inlineStr">
        <is>
          <t>North</t>
        </is>
      </c>
      <c r="F1157" t="inlineStr">
        <is>
          <t>Website</t>
        </is>
      </c>
      <c r="G1157" t="inlineStr">
        <is>
          <t>Defective Product</t>
        </is>
      </c>
      <c r="H1157" t="n">
        <v>1</v>
      </c>
      <c r="I1157" t="n">
        <v>19376.1</v>
      </c>
    </row>
    <row r="1158">
      <c r="A1158" t="inlineStr">
        <is>
          <t>RET001158</t>
        </is>
      </c>
      <c r="B1158" t="inlineStr">
        <is>
          <t>O007827</t>
        </is>
      </c>
      <c r="C1158" s="25" t="n">
        <v>45148</v>
      </c>
      <c r="D1158" t="inlineStr">
        <is>
          <t>Home &amp; Kitchen</t>
        </is>
      </c>
      <c r="E1158" t="inlineStr">
        <is>
          <t>West</t>
        </is>
      </c>
      <c r="F1158" t="inlineStr">
        <is>
          <t>Website</t>
        </is>
      </c>
      <c r="G1158" t="inlineStr">
        <is>
          <t>Late Delivery</t>
        </is>
      </c>
      <c r="H1158" t="n">
        <v>1</v>
      </c>
      <c r="I1158" t="n">
        <v>1937.05</v>
      </c>
    </row>
    <row r="1159">
      <c r="A1159" t="inlineStr">
        <is>
          <t>RET001159</t>
        </is>
      </c>
      <c r="B1159" t="inlineStr">
        <is>
          <t>O007868</t>
        </is>
      </c>
      <c r="C1159" s="25" t="n">
        <v>45149</v>
      </c>
      <c r="D1159" t="inlineStr">
        <is>
          <t>Beauty</t>
        </is>
      </c>
      <c r="E1159" t="inlineStr">
        <is>
          <t>East</t>
        </is>
      </c>
      <c r="F1159" t="inlineStr">
        <is>
          <t>Marketplace</t>
        </is>
      </c>
      <c r="G1159" t="inlineStr">
        <is>
          <t>Not as Described</t>
        </is>
      </c>
      <c r="H1159" t="n">
        <v>1</v>
      </c>
      <c r="I1159" t="n">
        <v>198.55</v>
      </c>
    </row>
    <row r="1160">
      <c r="A1160" t="inlineStr">
        <is>
          <t>RET001160</t>
        </is>
      </c>
      <c r="B1160" t="inlineStr">
        <is>
          <t>O007869</t>
        </is>
      </c>
      <c r="C1160" s="25" t="n">
        <v>45149</v>
      </c>
      <c r="D1160" t="inlineStr">
        <is>
          <t>Beauty</t>
        </is>
      </c>
      <c r="E1160" t="inlineStr">
        <is>
          <t>East</t>
        </is>
      </c>
      <c r="F1160" t="inlineStr">
        <is>
          <t>Mobile App</t>
        </is>
      </c>
      <c r="G1160" t="inlineStr">
        <is>
          <t>Changed Mind</t>
        </is>
      </c>
      <c r="H1160" t="n">
        <v>1</v>
      </c>
      <c r="I1160" t="n">
        <v>769</v>
      </c>
    </row>
    <row r="1161">
      <c r="A1161" t="inlineStr">
        <is>
          <t>RET001161</t>
        </is>
      </c>
      <c r="B1161" t="inlineStr">
        <is>
          <t>O007870</t>
        </is>
      </c>
      <c r="C1161" s="25" t="n">
        <v>45149</v>
      </c>
      <c r="D1161" t="inlineStr">
        <is>
          <t>Fashion</t>
        </is>
      </c>
      <c r="E1161" t="inlineStr">
        <is>
          <t>South</t>
        </is>
      </c>
      <c r="F1161" t="inlineStr">
        <is>
          <t>Marketplace</t>
        </is>
      </c>
      <c r="G1161" t="inlineStr">
        <is>
          <t>Damaged in Transit</t>
        </is>
      </c>
      <c r="H1161" t="n">
        <v>1</v>
      </c>
      <c r="I1161" t="n">
        <v>485.1</v>
      </c>
    </row>
    <row r="1162">
      <c r="A1162" t="inlineStr">
        <is>
          <t>RET001162</t>
        </is>
      </c>
      <c r="B1162" t="inlineStr">
        <is>
          <t>O007877</t>
        </is>
      </c>
      <c r="C1162" s="25" t="n">
        <v>45149</v>
      </c>
      <c r="D1162" t="inlineStr">
        <is>
          <t>Beauty</t>
        </is>
      </c>
      <c r="E1162" t="inlineStr">
        <is>
          <t>East</t>
        </is>
      </c>
      <c r="F1162" t="inlineStr">
        <is>
          <t>Mobile App</t>
        </is>
      </c>
      <c r="G1162" t="inlineStr">
        <is>
          <t>Changed Mind</t>
        </is>
      </c>
      <c r="H1162" t="n">
        <v>2</v>
      </c>
      <c r="I1162" t="n">
        <v>1238</v>
      </c>
    </row>
    <row r="1163">
      <c r="A1163" t="inlineStr">
        <is>
          <t>RET001163</t>
        </is>
      </c>
      <c r="B1163" t="inlineStr">
        <is>
          <t>O007888</t>
        </is>
      </c>
      <c r="C1163" s="25" t="n">
        <v>45149</v>
      </c>
      <c r="D1163" t="inlineStr">
        <is>
          <t>Electronics</t>
        </is>
      </c>
      <c r="E1163" t="inlineStr">
        <is>
          <t>West</t>
        </is>
      </c>
      <c r="F1163" t="inlineStr">
        <is>
          <t>Marketplace</t>
        </is>
      </c>
      <c r="G1163" t="inlineStr">
        <is>
          <t>Late Delivery</t>
        </is>
      </c>
      <c r="H1163" t="n">
        <v>1</v>
      </c>
      <c r="I1163" t="n">
        <v>16595.55</v>
      </c>
    </row>
    <row r="1164">
      <c r="A1164" t="inlineStr">
        <is>
          <t>RET001164</t>
        </is>
      </c>
      <c r="B1164" t="inlineStr">
        <is>
          <t>O007891</t>
        </is>
      </c>
      <c r="C1164" s="25" t="n">
        <v>45149</v>
      </c>
      <c r="D1164" t="inlineStr">
        <is>
          <t>Fashion</t>
        </is>
      </c>
      <c r="E1164" t="inlineStr">
        <is>
          <t>West</t>
        </is>
      </c>
      <c r="F1164" t="inlineStr">
        <is>
          <t>Marketplace</t>
        </is>
      </c>
      <c r="G1164" t="inlineStr">
        <is>
          <t>Size/Fit Issue</t>
        </is>
      </c>
      <c r="H1164" t="n">
        <v>1</v>
      </c>
      <c r="I1164" t="n">
        <v>615.2</v>
      </c>
    </row>
    <row r="1165">
      <c r="A1165" t="inlineStr">
        <is>
          <t>RET001165</t>
        </is>
      </c>
      <c r="B1165" t="inlineStr">
        <is>
          <t>O007893</t>
        </is>
      </c>
      <c r="C1165" s="25" t="n">
        <v>45149</v>
      </c>
      <c r="D1165" t="inlineStr">
        <is>
          <t>Electronics</t>
        </is>
      </c>
      <c r="E1165" t="inlineStr">
        <is>
          <t>North</t>
        </is>
      </c>
      <c r="F1165" t="inlineStr">
        <is>
          <t>Marketplace</t>
        </is>
      </c>
      <c r="G1165" t="inlineStr">
        <is>
          <t>Not as Described</t>
        </is>
      </c>
      <c r="H1165" t="n">
        <v>1</v>
      </c>
      <c r="I1165" t="n">
        <v>16595.55</v>
      </c>
    </row>
    <row r="1166">
      <c r="A1166" t="inlineStr">
        <is>
          <t>RET001166</t>
        </is>
      </c>
      <c r="B1166" t="inlineStr">
        <is>
          <t>O007909</t>
        </is>
      </c>
      <c r="C1166" s="25" t="n">
        <v>45150</v>
      </c>
      <c r="D1166" t="inlineStr">
        <is>
          <t>Fashion</t>
        </is>
      </c>
      <c r="E1166" t="inlineStr">
        <is>
          <t>North</t>
        </is>
      </c>
      <c r="F1166" t="inlineStr">
        <is>
          <t>Website</t>
        </is>
      </c>
      <c r="G1166" t="inlineStr">
        <is>
          <t>Changed Mind</t>
        </is>
      </c>
      <c r="H1166" t="n">
        <v>1</v>
      </c>
      <c r="I1166" t="n">
        <v>815.15</v>
      </c>
    </row>
    <row r="1167">
      <c r="A1167" t="inlineStr">
        <is>
          <t>RET001167</t>
        </is>
      </c>
      <c r="B1167" t="inlineStr">
        <is>
          <t>O007911</t>
        </is>
      </c>
      <c r="C1167" s="25" t="n">
        <v>45150</v>
      </c>
      <c r="D1167" t="inlineStr">
        <is>
          <t>Fashion</t>
        </is>
      </c>
      <c r="E1167" t="inlineStr">
        <is>
          <t>South</t>
        </is>
      </c>
      <c r="F1167" t="inlineStr">
        <is>
          <t>Mobile App</t>
        </is>
      </c>
      <c r="G1167" t="inlineStr">
        <is>
          <t>Changed Mind</t>
        </is>
      </c>
      <c r="H1167" t="n">
        <v>1</v>
      </c>
      <c r="I1167" t="n">
        <v>664.05</v>
      </c>
    </row>
    <row r="1168">
      <c r="A1168" t="inlineStr">
        <is>
          <t>RET001168</t>
        </is>
      </c>
      <c r="B1168" t="inlineStr">
        <is>
          <t>O007913</t>
        </is>
      </c>
      <c r="C1168" s="25" t="n">
        <v>45150</v>
      </c>
      <c r="D1168" t="inlineStr">
        <is>
          <t>Home &amp; Kitchen</t>
        </is>
      </c>
      <c r="E1168" t="inlineStr">
        <is>
          <t>West</t>
        </is>
      </c>
      <c r="F1168" t="inlineStr">
        <is>
          <t>Website</t>
        </is>
      </c>
      <c r="G1168" t="inlineStr">
        <is>
          <t>Damaged in Transit</t>
        </is>
      </c>
      <c r="H1168" t="n">
        <v>1</v>
      </c>
      <c r="I1168" t="n">
        <v>303.05</v>
      </c>
    </row>
    <row r="1169">
      <c r="A1169" t="inlineStr">
        <is>
          <t>RET001169</t>
        </is>
      </c>
      <c r="B1169" t="inlineStr">
        <is>
          <t>O007925</t>
        </is>
      </c>
      <c r="C1169" s="25" t="n">
        <v>45150</v>
      </c>
      <c r="D1169" t="inlineStr">
        <is>
          <t>Books</t>
        </is>
      </c>
      <c r="E1169" t="inlineStr">
        <is>
          <t>West</t>
        </is>
      </c>
      <c r="F1169" t="inlineStr">
        <is>
          <t>Mobile App</t>
        </is>
      </c>
      <c r="G1169" t="inlineStr">
        <is>
          <t>Changed Mind</t>
        </is>
      </c>
      <c r="H1169" t="n">
        <v>1</v>
      </c>
      <c r="I1169" t="n">
        <v>569.05</v>
      </c>
    </row>
    <row r="1170">
      <c r="A1170" t="inlineStr">
        <is>
          <t>RET001170</t>
        </is>
      </c>
      <c r="B1170" t="inlineStr">
        <is>
          <t>O007930</t>
        </is>
      </c>
      <c r="C1170" s="25" t="n">
        <v>45150</v>
      </c>
      <c r="D1170" t="inlineStr">
        <is>
          <t>Fashion</t>
        </is>
      </c>
      <c r="E1170" t="inlineStr">
        <is>
          <t>Central</t>
        </is>
      </c>
      <c r="F1170" t="inlineStr">
        <is>
          <t>Mobile App</t>
        </is>
      </c>
      <c r="G1170" t="inlineStr">
        <is>
          <t>Defective Product</t>
        </is>
      </c>
      <c r="H1170" t="n">
        <v>1</v>
      </c>
      <c r="I1170" t="n">
        <v>3254.65</v>
      </c>
    </row>
    <row r="1171">
      <c r="A1171" t="inlineStr">
        <is>
          <t>RET001171</t>
        </is>
      </c>
      <c r="B1171" t="inlineStr">
        <is>
          <t>O007936</t>
        </is>
      </c>
      <c r="C1171" s="25" t="n">
        <v>45150</v>
      </c>
      <c r="D1171" t="inlineStr">
        <is>
          <t>Fashion</t>
        </is>
      </c>
      <c r="E1171" t="inlineStr">
        <is>
          <t>East</t>
        </is>
      </c>
      <c r="F1171" t="inlineStr">
        <is>
          <t>Marketplace</t>
        </is>
      </c>
      <c r="G1171" t="inlineStr">
        <is>
          <t>Damaged in Transit</t>
        </is>
      </c>
      <c r="H1171" t="n">
        <v>1</v>
      </c>
      <c r="I1171" t="n">
        <v>993.65</v>
      </c>
    </row>
    <row r="1172">
      <c r="A1172" t="inlineStr">
        <is>
          <t>RET001172</t>
        </is>
      </c>
      <c r="B1172" t="inlineStr">
        <is>
          <t>O007942</t>
        </is>
      </c>
      <c r="C1172" s="25" t="n">
        <v>45150</v>
      </c>
      <c r="D1172" t="inlineStr">
        <is>
          <t>Fashion</t>
        </is>
      </c>
      <c r="E1172" t="inlineStr">
        <is>
          <t>North</t>
        </is>
      </c>
      <c r="F1172" t="inlineStr">
        <is>
          <t>Mobile App</t>
        </is>
      </c>
      <c r="G1172" t="inlineStr">
        <is>
          <t>Late Delivery</t>
        </is>
      </c>
      <c r="H1172" t="n">
        <v>1</v>
      </c>
      <c r="I1172" t="n">
        <v>1088.1</v>
      </c>
    </row>
    <row r="1173">
      <c r="A1173" t="inlineStr">
        <is>
          <t>RET001173</t>
        </is>
      </c>
      <c r="B1173" t="inlineStr">
        <is>
          <t>O007946</t>
        </is>
      </c>
      <c r="C1173" s="25" t="n">
        <v>45150</v>
      </c>
      <c r="D1173" t="inlineStr">
        <is>
          <t>Beauty</t>
        </is>
      </c>
      <c r="E1173" t="inlineStr">
        <is>
          <t>South</t>
        </is>
      </c>
      <c r="F1173" t="inlineStr">
        <is>
          <t>Marketplace</t>
        </is>
      </c>
      <c r="G1173" t="inlineStr">
        <is>
          <t>Not as Described</t>
        </is>
      </c>
      <c r="H1173" t="n">
        <v>1</v>
      </c>
      <c r="I1173" t="n">
        <v>588.05</v>
      </c>
    </row>
    <row r="1174">
      <c r="A1174" t="inlineStr">
        <is>
          <t>RET001174</t>
        </is>
      </c>
      <c r="B1174" t="inlineStr">
        <is>
          <t>O007952</t>
        </is>
      </c>
      <c r="C1174" s="25" t="n">
        <v>45150</v>
      </c>
      <c r="D1174" t="inlineStr">
        <is>
          <t>Sports</t>
        </is>
      </c>
      <c r="E1174" t="inlineStr">
        <is>
          <t>North</t>
        </is>
      </c>
      <c r="F1174" t="inlineStr">
        <is>
          <t>Mobile App</t>
        </is>
      </c>
      <c r="G1174" t="inlineStr">
        <is>
          <t>Changed Mind</t>
        </is>
      </c>
      <c r="H1174" t="n">
        <v>1</v>
      </c>
      <c r="I1174" t="n">
        <v>4673.05</v>
      </c>
    </row>
    <row r="1175">
      <c r="A1175" t="inlineStr">
        <is>
          <t>RET001175</t>
        </is>
      </c>
      <c r="B1175" t="inlineStr">
        <is>
          <t>O007956</t>
        </is>
      </c>
      <c r="C1175" s="25" t="n">
        <v>45150</v>
      </c>
      <c r="D1175" t="inlineStr">
        <is>
          <t>Fashion</t>
        </is>
      </c>
      <c r="E1175" t="inlineStr">
        <is>
          <t>North</t>
        </is>
      </c>
      <c r="F1175" t="inlineStr">
        <is>
          <t>Mobile App</t>
        </is>
      </c>
      <c r="G1175" t="inlineStr">
        <is>
          <t>Damaged in Transit</t>
        </is>
      </c>
      <c r="H1175" t="n">
        <v>1</v>
      </c>
      <c r="I1175" t="n">
        <v>1547.55</v>
      </c>
    </row>
    <row r="1176">
      <c r="A1176" t="inlineStr">
        <is>
          <t>RET001176</t>
        </is>
      </c>
      <c r="B1176" t="inlineStr">
        <is>
          <t>O007956</t>
        </is>
      </c>
      <c r="C1176" s="25" t="n">
        <v>45150</v>
      </c>
      <c r="D1176" t="inlineStr">
        <is>
          <t>Fashion</t>
        </is>
      </c>
      <c r="E1176" t="inlineStr">
        <is>
          <t>North</t>
        </is>
      </c>
      <c r="F1176" t="inlineStr">
        <is>
          <t>Mobile App</t>
        </is>
      </c>
      <c r="G1176" t="inlineStr">
        <is>
          <t>Changed Mind</t>
        </is>
      </c>
      <c r="H1176" t="n">
        <v>1</v>
      </c>
      <c r="I1176" t="n">
        <v>664.05</v>
      </c>
    </row>
    <row r="1177">
      <c r="A1177" t="inlineStr">
        <is>
          <t>RET001177</t>
        </is>
      </c>
      <c r="B1177" t="inlineStr">
        <is>
          <t>O007971</t>
        </is>
      </c>
      <c r="C1177" s="25" t="n">
        <v>45150</v>
      </c>
      <c r="D1177" t="inlineStr">
        <is>
          <t>Fashion</t>
        </is>
      </c>
      <c r="E1177" t="inlineStr">
        <is>
          <t>West</t>
        </is>
      </c>
      <c r="F1177" t="inlineStr">
        <is>
          <t>Website</t>
        </is>
      </c>
      <c r="G1177" t="inlineStr">
        <is>
          <t>Size/Fit Issue</t>
        </is>
      </c>
      <c r="H1177" t="n">
        <v>3</v>
      </c>
      <c r="I1177" t="n">
        <v>9285.299999999999</v>
      </c>
    </row>
    <row r="1178">
      <c r="A1178" t="inlineStr">
        <is>
          <t>RET001178</t>
        </is>
      </c>
      <c r="B1178" t="inlineStr">
        <is>
          <t>O007989</t>
        </is>
      </c>
      <c r="C1178" s="25" t="n">
        <v>45151</v>
      </c>
      <c r="D1178" t="inlineStr">
        <is>
          <t>Electronics</t>
        </is>
      </c>
      <c r="E1178" t="inlineStr">
        <is>
          <t>West</t>
        </is>
      </c>
      <c r="F1178" t="inlineStr">
        <is>
          <t>Mobile App</t>
        </is>
      </c>
      <c r="G1178" t="inlineStr">
        <is>
          <t>Wrong Item Delivered</t>
        </is>
      </c>
      <c r="H1178" t="n">
        <v>2</v>
      </c>
      <c r="I1178" t="n">
        <v>9650.1</v>
      </c>
    </row>
    <row r="1179">
      <c r="A1179" t="inlineStr">
        <is>
          <t>RET001179</t>
        </is>
      </c>
      <c r="B1179" t="inlineStr">
        <is>
          <t>O007996</t>
        </is>
      </c>
      <c r="C1179" s="25" t="n">
        <v>45151</v>
      </c>
      <c r="D1179" t="inlineStr">
        <is>
          <t>Sports</t>
        </is>
      </c>
      <c r="E1179" t="inlineStr">
        <is>
          <t>West</t>
        </is>
      </c>
      <c r="F1179" t="inlineStr">
        <is>
          <t>Website</t>
        </is>
      </c>
      <c r="G1179" t="inlineStr">
        <is>
          <t>Damaged in Transit</t>
        </is>
      </c>
      <c r="H1179" t="n">
        <v>1</v>
      </c>
      <c r="I1179" t="n">
        <v>2024.1</v>
      </c>
    </row>
    <row r="1180">
      <c r="A1180" t="inlineStr">
        <is>
          <t>RET001180</t>
        </is>
      </c>
      <c r="B1180" t="inlineStr">
        <is>
          <t>O008000</t>
        </is>
      </c>
      <c r="C1180" s="25" t="n">
        <v>45151</v>
      </c>
      <c r="D1180" t="inlineStr">
        <is>
          <t>Fashion</t>
        </is>
      </c>
      <c r="E1180" t="inlineStr">
        <is>
          <t>North</t>
        </is>
      </c>
      <c r="F1180" t="inlineStr">
        <is>
          <t>Mobile App</t>
        </is>
      </c>
      <c r="G1180" t="inlineStr">
        <is>
          <t>Defective Product</t>
        </is>
      </c>
      <c r="H1180" t="n">
        <v>1</v>
      </c>
      <c r="I1180" t="n">
        <v>1489</v>
      </c>
    </row>
    <row r="1181">
      <c r="A1181" t="inlineStr">
        <is>
          <t>RET001181</t>
        </is>
      </c>
      <c r="B1181" t="inlineStr">
        <is>
          <t>O008001</t>
        </is>
      </c>
      <c r="C1181" s="25" t="n">
        <v>45151</v>
      </c>
      <c r="D1181" t="inlineStr">
        <is>
          <t>Books</t>
        </is>
      </c>
      <c r="E1181" t="inlineStr">
        <is>
          <t>East</t>
        </is>
      </c>
      <c r="F1181" t="inlineStr">
        <is>
          <t>Marketplace</t>
        </is>
      </c>
      <c r="G1181" t="inlineStr">
        <is>
          <t>Defective Product</t>
        </is>
      </c>
      <c r="H1181" t="n">
        <v>1</v>
      </c>
      <c r="I1181" t="n">
        <v>495.2</v>
      </c>
    </row>
    <row r="1182">
      <c r="A1182" t="inlineStr">
        <is>
          <t>RET001182</t>
        </is>
      </c>
      <c r="B1182" t="inlineStr">
        <is>
          <t>O008004</t>
        </is>
      </c>
      <c r="C1182" s="25" t="n">
        <v>45151</v>
      </c>
      <c r="D1182" t="inlineStr">
        <is>
          <t>Beauty</t>
        </is>
      </c>
      <c r="E1182" t="inlineStr">
        <is>
          <t>South</t>
        </is>
      </c>
      <c r="F1182" t="inlineStr">
        <is>
          <t>Marketplace</t>
        </is>
      </c>
      <c r="G1182" t="inlineStr">
        <is>
          <t>Defective Product</t>
        </is>
      </c>
      <c r="H1182" t="n">
        <v>1</v>
      </c>
      <c r="I1182" t="n">
        <v>160.65</v>
      </c>
    </row>
    <row r="1183">
      <c r="A1183" t="inlineStr">
        <is>
          <t>RET001183</t>
        </is>
      </c>
      <c r="B1183" t="inlineStr">
        <is>
          <t>O008011</t>
        </is>
      </c>
      <c r="C1183" s="25" t="n">
        <v>45151</v>
      </c>
      <c r="D1183" t="inlineStr">
        <is>
          <t>Home &amp; Kitchen</t>
        </is>
      </c>
      <c r="E1183" t="inlineStr">
        <is>
          <t>East</t>
        </is>
      </c>
      <c r="F1183" t="inlineStr">
        <is>
          <t>Mobile App</t>
        </is>
      </c>
      <c r="G1183" t="inlineStr">
        <is>
          <t>Damaged in Transit</t>
        </is>
      </c>
      <c r="H1183" t="n">
        <v>1</v>
      </c>
      <c r="I1183" t="n">
        <v>5075.1</v>
      </c>
    </row>
    <row r="1184">
      <c r="A1184" t="inlineStr">
        <is>
          <t>RET001184</t>
        </is>
      </c>
      <c r="B1184" t="inlineStr">
        <is>
          <t>O008016</t>
        </is>
      </c>
      <c r="C1184" s="25" t="n">
        <v>45151</v>
      </c>
      <c r="D1184" t="inlineStr">
        <is>
          <t>Fashion</t>
        </is>
      </c>
      <c r="E1184" t="inlineStr">
        <is>
          <t>West</t>
        </is>
      </c>
      <c r="F1184" t="inlineStr">
        <is>
          <t>Website</t>
        </is>
      </c>
      <c r="G1184" t="inlineStr">
        <is>
          <t>Defective Product</t>
        </is>
      </c>
      <c r="H1184" t="n">
        <v>1</v>
      </c>
      <c r="I1184" t="n">
        <v>844.55</v>
      </c>
    </row>
    <row r="1185">
      <c r="A1185" t="inlineStr">
        <is>
          <t>RET001185</t>
        </is>
      </c>
      <c r="B1185" t="inlineStr">
        <is>
          <t>O008018</t>
        </is>
      </c>
      <c r="C1185" s="25" t="n">
        <v>45151</v>
      </c>
      <c r="D1185" t="inlineStr">
        <is>
          <t>Electronics</t>
        </is>
      </c>
      <c r="E1185" t="inlineStr">
        <is>
          <t>South</t>
        </is>
      </c>
      <c r="F1185" t="inlineStr">
        <is>
          <t>Website</t>
        </is>
      </c>
      <c r="G1185" t="inlineStr">
        <is>
          <t>Damaged in Transit</t>
        </is>
      </c>
      <c r="H1185" t="n">
        <v>1</v>
      </c>
      <c r="I1185" t="n">
        <v>16595.55</v>
      </c>
    </row>
    <row r="1186">
      <c r="A1186" t="inlineStr">
        <is>
          <t>RET001186</t>
        </is>
      </c>
      <c r="B1186" t="inlineStr">
        <is>
          <t>O008019</t>
        </is>
      </c>
      <c r="C1186" s="25" t="n">
        <v>45151</v>
      </c>
      <c r="D1186" t="inlineStr">
        <is>
          <t>Beauty</t>
        </is>
      </c>
      <c r="E1186" t="inlineStr">
        <is>
          <t>South</t>
        </is>
      </c>
      <c r="F1186" t="inlineStr">
        <is>
          <t>Mobile App</t>
        </is>
      </c>
      <c r="G1186" t="inlineStr">
        <is>
          <t>Defective Product</t>
        </is>
      </c>
      <c r="H1186" t="n">
        <v>1</v>
      </c>
      <c r="I1186" t="n">
        <v>367.2</v>
      </c>
    </row>
    <row r="1187">
      <c r="A1187" t="inlineStr">
        <is>
          <t>RET001187</t>
        </is>
      </c>
      <c r="B1187" t="inlineStr">
        <is>
          <t>O008027</t>
        </is>
      </c>
      <c r="C1187" s="25" t="n">
        <v>45151</v>
      </c>
      <c r="D1187" t="inlineStr">
        <is>
          <t>Fashion</t>
        </is>
      </c>
      <c r="E1187" t="inlineStr">
        <is>
          <t>South</t>
        </is>
      </c>
      <c r="F1187" t="inlineStr">
        <is>
          <t>Marketplace</t>
        </is>
      </c>
      <c r="G1187" t="inlineStr">
        <is>
          <t>Size/Fit Issue</t>
        </is>
      </c>
      <c r="H1187" t="n">
        <v>1</v>
      </c>
      <c r="I1187" t="n">
        <v>1316.65</v>
      </c>
    </row>
    <row r="1188">
      <c r="A1188" t="inlineStr">
        <is>
          <t>RET001188</t>
        </is>
      </c>
      <c r="B1188" t="inlineStr">
        <is>
          <t>O008032</t>
        </is>
      </c>
      <c r="C1188" s="25" t="n">
        <v>45151</v>
      </c>
      <c r="D1188" t="inlineStr">
        <is>
          <t>Fashion</t>
        </is>
      </c>
      <c r="E1188" t="inlineStr">
        <is>
          <t>South</t>
        </is>
      </c>
      <c r="F1188" t="inlineStr">
        <is>
          <t>Mobile App</t>
        </is>
      </c>
      <c r="G1188" t="inlineStr">
        <is>
          <t>Changed Mind</t>
        </is>
      </c>
      <c r="H1188" t="n">
        <v>1</v>
      </c>
      <c r="I1188" t="n">
        <v>919</v>
      </c>
    </row>
    <row r="1189">
      <c r="A1189" t="inlineStr">
        <is>
          <t>RET001189</t>
        </is>
      </c>
      <c r="B1189" t="inlineStr">
        <is>
          <t>O008038</t>
        </is>
      </c>
      <c r="C1189" s="25" t="n">
        <v>45151</v>
      </c>
      <c r="D1189" t="inlineStr">
        <is>
          <t>Electronics</t>
        </is>
      </c>
      <c r="E1189" t="inlineStr">
        <is>
          <t>North</t>
        </is>
      </c>
      <c r="F1189" t="inlineStr">
        <is>
          <t>Marketplace</t>
        </is>
      </c>
      <c r="G1189" t="inlineStr">
        <is>
          <t>Defective Product</t>
        </is>
      </c>
      <c r="H1189" t="n">
        <v>1</v>
      </c>
      <c r="I1189" t="n">
        <v>8941.15</v>
      </c>
    </row>
    <row r="1190">
      <c r="A1190" t="inlineStr">
        <is>
          <t>RET001190</t>
        </is>
      </c>
      <c r="B1190" t="inlineStr">
        <is>
          <t>O008043</t>
        </is>
      </c>
      <c r="C1190" s="25" t="n">
        <v>45151</v>
      </c>
      <c r="D1190" t="inlineStr">
        <is>
          <t>Fashion</t>
        </is>
      </c>
      <c r="E1190" t="inlineStr">
        <is>
          <t>North</t>
        </is>
      </c>
      <c r="F1190" t="inlineStr">
        <is>
          <t>Marketplace</t>
        </is>
      </c>
      <c r="G1190" t="inlineStr">
        <is>
          <t>Size/Fit Issue</t>
        </is>
      </c>
      <c r="H1190" t="n">
        <v>1</v>
      </c>
      <c r="I1190" t="n">
        <v>781.15</v>
      </c>
    </row>
    <row r="1191">
      <c r="A1191" t="inlineStr">
        <is>
          <t>RET001191</t>
        </is>
      </c>
      <c r="B1191" t="inlineStr">
        <is>
          <t>O008045</t>
        </is>
      </c>
      <c r="C1191" s="25" t="n">
        <v>45151</v>
      </c>
      <c r="D1191" t="inlineStr">
        <is>
          <t>Grocery</t>
        </is>
      </c>
      <c r="E1191" t="inlineStr">
        <is>
          <t>East</t>
        </is>
      </c>
      <c r="F1191" t="inlineStr">
        <is>
          <t>Website</t>
        </is>
      </c>
      <c r="G1191" t="inlineStr">
        <is>
          <t>Damaged in Transit</t>
        </is>
      </c>
      <c r="H1191" t="n">
        <v>3</v>
      </c>
      <c r="I1191" t="n">
        <v>1167</v>
      </c>
    </row>
    <row r="1192">
      <c r="A1192" t="inlineStr">
        <is>
          <t>RET001192</t>
        </is>
      </c>
      <c r="B1192" t="inlineStr">
        <is>
          <t>O008045</t>
        </is>
      </c>
      <c r="C1192" s="25" t="n">
        <v>45151</v>
      </c>
      <c r="D1192" t="inlineStr">
        <is>
          <t>Fashion</t>
        </is>
      </c>
      <c r="E1192" t="inlineStr">
        <is>
          <t>East</t>
        </is>
      </c>
      <c r="F1192" t="inlineStr">
        <is>
          <t>Website</t>
        </is>
      </c>
      <c r="G1192" t="inlineStr">
        <is>
          <t>Damaged in Transit</t>
        </is>
      </c>
      <c r="H1192" t="n">
        <v>1</v>
      </c>
      <c r="I1192" t="n">
        <v>629.1</v>
      </c>
    </row>
    <row r="1193">
      <c r="A1193" t="inlineStr">
        <is>
          <t>RET001193</t>
        </is>
      </c>
      <c r="B1193" t="inlineStr">
        <is>
          <t>O008050</t>
        </is>
      </c>
      <c r="C1193" s="25" t="n">
        <v>45151</v>
      </c>
      <c r="D1193" t="inlineStr">
        <is>
          <t>Home &amp; Kitchen</t>
        </is>
      </c>
      <c r="E1193" t="inlineStr">
        <is>
          <t>West</t>
        </is>
      </c>
      <c r="F1193" t="inlineStr">
        <is>
          <t>Website</t>
        </is>
      </c>
      <c r="G1193" t="inlineStr">
        <is>
          <t>Not as Described</t>
        </is>
      </c>
      <c r="H1193" t="n">
        <v>1</v>
      </c>
      <c r="I1193" t="n">
        <v>679</v>
      </c>
    </row>
    <row r="1194">
      <c r="A1194" t="inlineStr">
        <is>
          <t>RET001194</t>
        </is>
      </c>
      <c r="B1194" t="inlineStr">
        <is>
          <t>O008051</t>
        </is>
      </c>
      <c r="C1194" s="25" t="n">
        <v>45151</v>
      </c>
      <c r="D1194" t="inlineStr">
        <is>
          <t>Electronics</t>
        </is>
      </c>
      <c r="E1194" t="inlineStr">
        <is>
          <t>North</t>
        </is>
      </c>
      <c r="F1194" t="inlineStr">
        <is>
          <t>Marketplace</t>
        </is>
      </c>
      <c r="G1194" t="inlineStr">
        <is>
          <t>Not as Described</t>
        </is>
      </c>
      <c r="H1194" t="n">
        <v>1</v>
      </c>
      <c r="I1194" t="n">
        <v>8945.1</v>
      </c>
    </row>
    <row r="1195">
      <c r="A1195" t="inlineStr">
        <is>
          <t>RET001195</t>
        </is>
      </c>
      <c r="B1195" t="inlineStr">
        <is>
          <t>O008060</t>
        </is>
      </c>
      <c r="C1195" s="25" t="n">
        <v>45152</v>
      </c>
      <c r="D1195" t="inlineStr">
        <is>
          <t>Fashion</t>
        </is>
      </c>
      <c r="E1195" t="inlineStr">
        <is>
          <t>East</t>
        </is>
      </c>
      <c r="F1195" t="inlineStr">
        <is>
          <t>Mobile App</t>
        </is>
      </c>
      <c r="G1195" t="inlineStr">
        <is>
          <t>Changed Mind</t>
        </is>
      </c>
      <c r="H1195" t="n">
        <v>2</v>
      </c>
      <c r="I1195" t="n">
        <v>898.2</v>
      </c>
    </row>
    <row r="1196">
      <c r="A1196" t="inlineStr">
        <is>
          <t>RET001196</t>
        </is>
      </c>
      <c r="B1196" t="inlineStr">
        <is>
          <t>O008066</t>
        </is>
      </c>
      <c r="C1196" s="25" t="n">
        <v>45152</v>
      </c>
      <c r="D1196" t="inlineStr">
        <is>
          <t>Fashion</t>
        </is>
      </c>
      <c r="E1196" t="inlineStr">
        <is>
          <t>North</t>
        </is>
      </c>
      <c r="F1196" t="inlineStr">
        <is>
          <t>Mobile App</t>
        </is>
      </c>
      <c r="G1196" t="inlineStr">
        <is>
          <t>Late Delivery</t>
        </is>
      </c>
      <c r="H1196" t="n">
        <v>1</v>
      </c>
      <c r="I1196" t="n">
        <v>217.55</v>
      </c>
    </row>
    <row r="1197">
      <c r="A1197" t="inlineStr">
        <is>
          <t>RET001197</t>
        </is>
      </c>
      <c r="B1197" t="inlineStr">
        <is>
          <t>O008082</t>
        </is>
      </c>
      <c r="C1197" s="25" t="n">
        <v>45152</v>
      </c>
      <c r="D1197" t="inlineStr">
        <is>
          <t>Fashion</t>
        </is>
      </c>
      <c r="E1197" t="inlineStr">
        <is>
          <t>East</t>
        </is>
      </c>
      <c r="F1197" t="inlineStr">
        <is>
          <t>Marketplace</t>
        </is>
      </c>
      <c r="G1197" t="inlineStr">
        <is>
          <t>Changed Mind</t>
        </is>
      </c>
      <c r="H1197" t="n">
        <v>1</v>
      </c>
      <c r="I1197" t="n">
        <v>876.75</v>
      </c>
    </row>
    <row r="1198">
      <c r="A1198" t="inlineStr">
        <is>
          <t>RET001198</t>
        </is>
      </c>
      <c r="B1198" t="inlineStr">
        <is>
          <t>O008083</t>
        </is>
      </c>
      <c r="C1198" s="25" t="n">
        <v>45152</v>
      </c>
      <c r="D1198" t="inlineStr">
        <is>
          <t>Electronics</t>
        </is>
      </c>
      <c r="E1198" t="inlineStr">
        <is>
          <t>South</t>
        </is>
      </c>
      <c r="F1198" t="inlineStr">
        <is>
          <t>Marketplace</t>
        </is>
      </c>
      <c r="G1198" t="inlineStr">
        <is>
          <t>Size/Fit Issue</t>
        </is>
      </c>
      <c r="H1198" t="n">
        <v>1</v>
      </c>
      <c r="I1198" t="n">
        <v>13976.1</v>
      </c>
    </row>
    <row r="1199">
      <c r="A1199" t="inlineStr">
        <is>
          <t>RET001199</t>
        </is>
      </c>
      <c r="B1199" t="inlineStr">
        <is>
          <t>O008088</t>
        </is>
      </c>
      <c r="C1199" s="25" t="n">
        <v>45152</v>
      </c>
      <c r="D1199" t="inlineStr">
        <is>
          <t>Fashion</t>
        </is>
      </c>
      <c r="E1199" t="inlineStr">
        <is>
          <t>West</t>
        </is>
      </c>
      <c r="F1199" t="inlineStr">
        <is>
          <t>Marketplace</t>
        </is>
      </c>
      <c r="G1199" t="inlineStr">
        <is>
          <t>Size/Fit Issue</t>
        </is>
      </c>
      <c r="H1199" t="n">
        <v>1</v>
      </c>
      <c r="I1199" t="n">
        <v>3637.55</v>
      </c>
    </row>
    <row r="1200">
      <c r="A1200" t="inlineStr">
        <is>
          <t>RET001200</t>
        </is>
      </c>
      <c r="B1200" t="inlineStr">
        <is>
          <t>O008106</t>
        </is>
      </c>
      <c r="C1200" s="25" t="n">
        <v>45152</v>
      </c>
      <c r="D1200" t="inlineStr">
        <is>
          <t>Fashion</t>
        </is>
      </c>
      <c r="E1200" t="inlineStr">
        <is>
          <t>West</t>
        </is>
      </c>
      <c r="F1200" t="inlineStr">
        <is>
          <t>Mobile App</t>
        </is>
      </c>
      <c r="G1200" t="inlineStr">
        <is>
          <t>Size/Fit Issue</t>
        </is>
      </c>
      <c r="H1200" t="n">
        <v>1</v>
      </c>
      <c r="I1200" t="n">
        <v>874.65</v>
      </c>
    </row>
    <row r="1201">
      <c r="A1201" t="inlineStr">
        <is>
          <t>RET001201</t>
        </is>
      </c>
      <c r="B1201" t="inlineStr">
        <is>
          <t>O008128</t>
        </is>
      </c>
      <c r="C1201" s="25" t="n">
        <v>45153</v>
      </c>
      <c r="D1201" t="inlineStr">
        <is>
          <t>Fashion</t>
        </is>
      </c>
      <c r="E1201" t="inlineStr">
        <is>
          <t>South</t>
        </is>
      </c>
      <c r="F1201" t="inlineStr">
        <is>
          <t>Mobile App</t>
        </is>
      </c>
      <c r="G1201" t="inlineStr">
        <is>
          <t>Late Delivery</t>
        </is>
      </c>
      <c r="H1201" t="n">
        <v>1</v>
      </c>
      <c r="I1201" t="n">
        <v>1471.55</v>
      </c>
    </row>
    <row r="1202">
      <c r="A1202" t="inlineStr">
        <is>
          <t>RET001202</t>
        </is>
      </c>
      <c r="B1202" t="inlineStr">
        <is>
          <t>O008130</t>
        </is>
      </c>
      <c r="C1202" s="25" t="n">
        <v>45153</v>
      </c>
      <c r="D1202" t="inlineStr">
        <is>
          <t>Fashion</t>
        </is>
      </c>
      <c r="E1202" t="inlineStr">
        <is>
          <t>West</t>
        </is>
      </c>
      <c r="F1202" t="inlineStr">
        <is>
          <t>Mobile App</t>
        </is>
      </c>
      <c r="G1202" t="inlineStr">
        <is>
          <t>Size/Fit Issue</t>
        </is>
      </c>
      <c r="H1202" t="n">
        <v>1</v>
      </c>
      <c r="I1202" t="n">
        <v>1265.65</v>
      </c>
    </row>
    <row r="1203">
      <c r="A1203" t="inlineStr">
        <is>
          <t>RET001203</t>
        </is>
      </c>
      <c r="B1203" t="inlineStr">
        <is>
          <t>O008132</t>
        </is>
      </c>
      <c r="C1203" s="25" t="n">
        <v>45153</v>
      </c>
      <c r="D1203" t="inlineStr">
        <is>
          <t>Electronics</t>
        </is>
      </c>
      <c r="E1203" t="inlineStr">
        <is>
          <t>North</t>
        </is>
      </c>
      <c r="F1203" t="inlineStr">
        <is>
          <t>Website</t>
        </is>
      </c>
      <c r="G1203" t="inlineStr">
        <is>
          <t>Defective Product</t>
        </is>
      </c>
      <c r="H1203" t="n">
        <v>1</v>
      </c>
      <c r="I1203" t="n">
        <v>15722.1</v>
      </c>
    </row>
    <row r="1204">
      <c r="A1204" t="inlineStr">
        <is>
          <t>RET001204</t>
        </is>
      </c>
      <c r="B1204" t="inlineStr">
        <is>
          <t>O008140</t>
        </is>
      </c>
      <c r="C1204" s="25" t="n">
        <v>45153</v>
      </c>
      <c r="D1204" t="inlineStr">
        <is>
          <t>Fashion</t>
        </is>
      </c>
      <c r="E1204" t="inlineStr">
        <is>
          <t>West</t>
        </is>
      </c>
      <c r="F1204" t="inlineStr">
        <is>
          <t>Mobile App</t>
        </is>
      </c>
      <c r="G1204" t="inlineStr">
        <is>
          <t>Not as Described</t>
        </is>
      </c>
      <c r="H1204" t="n">
        <v>1</v>
      </c>
      <c r="I1204" t="n">
        <v>551.65</v>
      </c>
    </row>
    <row r="1205">
      <c r="A1205" t="inlineStr">
        <is>
          <t>RET001205</t>
        </is>
      </c>
      <c r="B1205" t="inlineStr">
        <is>
          <t>O008141</t>
        </is>
      </c>
      <c r="C1205" s="25" t="n">
        <v>45153</v>
      </c>
      <c r="D1205" t="inlineStr">
        <is>
          <t>Books</t>
        </is>
      </c>
      <c r="E1205" t="inlineStr">
        <is>
          <t>South</t>
        </is>
      </c>
      <c r="F1205" t="inlineStr">
        <is>
          <t>Unknown</t>
        </is>
      </c>
      <c r="G1205" t="inlineStr">
        <is>
          <t>Late Delivery</t>
        </is>
      </c>
      <c r="H1205" t="n">
        <v>1</v>
      </c>
      <c r="I1205" t="n">
        <v>215.2</v>
      </c>
    </row>
    <row r="1206">
      <c r="A1206" t="inlineStr">
        <is>
          <t>RET001206</t>
        </is>
      </c>
      <c r="B1206" t="inlineStr">
        <is>
          <t>O008148</t>
        </is>
      </c>
      <c r="C1206" s="25" t="n">
        <v>45153</v>
      </c>
      <c r="D1206" t="inlineStr">
        <is>
          <t>Books</t>
        </is>
      </c>
      <c r="E1206" t="inlineStr">
        <is>
          <t>South</t>
        </is>
      </c>
      <c r="F1206" t="inlineStr">
        <is>
          <t>Marketplace</t>
        </is>
      </c>
      <c r="G1206" t="inlineStr">
        <is>
          <t>Defective Product</t>
        </is>
      </c>
      <c r="H1206" t="n">
        <v>1</v>
      </c>
      <c r="I1206" t="n">
        <v>521.55</v>
      </c>
    </row>
    <row r="1207">
      <c r="A1207" t="inlineStr">
        <is>
          <t>RET001207</t>
        </is>
      </c>
      <c r="B1207" t="inlineStr">
        <is>
          <t>O008154</t>
        </is>
      </c>
      <c r="C1207" s="25" t="n">
        <v>45153</v>
      </c>
      <c r="D1207" t="inlineStr">
        <is>
          <t>Fashion</t>
        </is>
      </c>
      <c r="E1207" t="inlineStr">
        <is>
          <t>Central</t>
        </is>
      </c>
      <c r="F1207" t="inlineStr">
        <is>
          <t>Website</t>
        </is>
      </c>
      <c r="G1207" t="inlineStr">
        <is>
          <t>Changed Mind</t>
        </is>
      </c>
      <c r="H1207" t="n">
        <v>1</v>
      </c>
      <c r="I1207" t="n">
        <v>953.1</v>
      </c>
    </row>
    <row r="1208">
      <c r="A1208" t="inlineStr">
        <is>
          <t>RET001208</t>
        </is>
      </c>
      <c r="B1208" t="inlineStr">
        <is>
          <t>O008156</t>
        </is>
      </c>
      <c r="C1208" s="25" t="n">
        <v>45153</v>
      </c>
      <c r="D1208" t="inlineStr">
        <is>
          <t>Fashion</t>
        </is>
      </c>
      <c r="E1208" t="inlineStr">
        <is>
          <t>South</t>
        </is>
      </c>
      <c r="F1208" t="inlineStr">
        <is>
          <t>Mobile App</t>
        </is>
      </c>
      <c r="G1208" t="inlineStr">
        <is>
          <t>Size/Fit Issue</t>
        </is>
      </c>
      <c r="H1208" t="n">
        <v>1</v>
      </c>
      <c r="I1208" t="n">
        <v>224.1</v>
      </c>
    </row>
    <row r="1209">
      <c r="A1209" t="inlineStr">
        <is>
          <t>RET001209</t>
        </is>
      </c>
      <c r="B1209" t="inlineStr">
        <is>
          <t>O008160</t>
        </is>
      </c>
      <c r="C1209" s="25" t="n">
        <v>45153</v>
      </c>
      <c r="D1209" t="inlineStr">
        <is>
          <t>Fashion</t>
        </is>
      </c>
      <c r="E1209" t="inlineStr">
        <is>
          <t>East</t>
        </is>
      </c>
      <c r="F1209" t="inlineStr">
        <is>
          <t>Website</t>
        </is>
      </c>
      <c r="G1209" t="inlineStr">
        <is>
          <t>Wrong Item Delivered</t>
        </is>
      </c>
      <c r="H1209" t="n">
        <v>1</v>
      </c>
      <c r="I1209" t="n">
        <v>1529.1</v>
      </c>
    </row>
    <row r="1210">
      <c r="A1210" t="inlineStr">
        <is>
          <t>RET001210</t>
        </is>
      </c>
      <c r="B1210" t="inlineStr">
        <is>
          <t>O008170</t>
        </is>
      </c>
      <c r="C1210" s="25" t="n">
        <v>45154</v>
      </c>
      <c r="D1210" t="inlineStr">
        <is>
          <t>Fashion</t>
        </is>
      </c>
      <c r="E1210" t="inlineStr">
        <is>
          <t>West</t>
        </is>
      </c>
      <c r="F1210" t="inlineStr">
        <is>
          <t>Website</t>
        </is>
      </c>
      <c r="G1210" t="inlineStr">
        <is>
          <t>Size/Fit Issue</t>
        </is>
      </c>
      <c r="H1210" t="n">
        <v>1</v>
      </c>
      <c r="I1210" t="n">
        <v>1006.05</v>
      </c>
    </row>
    <row r="1211">
      <c r="A1211" t="inlineStr">
        <is>
          <t>RET001211</t>
        </is>
      </c>
      <c r="B1211" t="inlineStr">
        <is>
          <t>O008170</t>
        </is>
      </c>
      <c r="C1211" s="25" t="n">
        <v>45154</v>
      </c>
      <c r="D1211" t="inlineStr">
        <is>
          <t>Grocery</t>
        </is>
      </c>
      <c r="E1211" t="inlineStr">
        <is>
          <t>West</t>
        </is>
      </c>
      <c r="F1211" t="inlineStr">
        <is>
          <t>Website</t>
        </is>
      </c>
      <c r="G1211" t="inlineStr">
        <is>
          <t>Size/Fit Issue</t>
        </is>
      </c>
      <c r="H1211" t="n">
        <v>2</v>
      </c>
      <c r="I1211" t="n">
        <v>530.1</v>
      </c>
    </row>
    <row r="1212">
      <c r="A1212" t="inlineStr">
        <is>
          <t>RET001212</t>
        </is>
      </c>
      <c r="B1212" t="inlineStr">
        <is>
          <t>O008171</t>
        </is>
      </c>
      <c r="C1212" s="25" t="n">
        <v>45154</v>
      </c>
      <c r="D1212" t="inlineStr">
        <is>
          <t>Books</t>
        </is>
      </c>
      <c r="E1212" t="inlineStr">
        <is>
          <t>South</t>
        </is>
      </c>
      <c r="F1212" t="inlineStr">
        <is>
          <t>Website</t>
        </is>
      </c>
      <c r="G1212" t="inlineStr">
        <is>
          <t>Size/Fit Issue</t>
        </is>
      </c>
      <c r="H1212" t="n">
        <v>1</v>
      </c>
      <c r="I1212" t="n">
        <v>388.55</v>
      </c>
    </row>
    <row r="1213">
      <c r="A1213" t="inlineStr">
        <is>
          <t>RET001213</t>
        </is>
      </c>
      <c r="B1213" t="inlineStr">
        <is>
          <t>O008174</t>
        </is>
      </c>
      <c r="C1213" s="25" t="n">
        <v>45154</v>
      </c>
      <c r="D1213" t="inlineStr">
        <is>
          <t>Fashion</t>
        </is>
      </c>
      <c r="E1213" t="inlineStr">
        <is>
          <t>West</t>
        </is>
      </c>
      <c r="F1213" t="inlineStr">
        <is>
          <t>Marketplace</t>
        </is>
      </c>
      <c r="G1213" t="inlineStr">
        <is>
          <t>Not as Described</t>
        </is>
      </c>
      <c r="H1213" t="n">
        <v>1</v>
      </c>
      <c r="I1213" t="n">
        <v>602.65</v>
      </c>
    </row>
    <row r="1214">
      <c r="A1214" t="inlineStr">
        <is>
          <t>RET001214</t>
        </is>
      </c>
      <c r="B1214" t="inlineStr">
        <is>
          <t>O008178</t>
        </is>
      </c>
      <c r="C1214" s="25" t="n">
        <v>45154</v>
      </c>
      <c r="D1214" t="inlineStr">
        <is>
          <t>Electronics</t>
        </is>
      </c>
      <c r="E1214" t="inlineStr">
        <is>
          <t>South</t>
        </is>
      </c>
      <c r="F1214" t="inlineStr">
        <is>
          <t>Marketplace</t>
        </is>
      </c>
      <c r="G1214" t="inlineStr">
        <is>
          <t>Wrong Item Delivered</t>
        </is>
      </c>
      <c r="H1214" t="n">
        <v>1</v>
      </c>
      <c r="I1214" t="n">
        <v>13199.65</v>
      </c>
    </row>
    <row r="1215">
      <c r="A1215" t="inlineStr">
        <is>
          <t>RET001215</t>
        </is>
      </c>
      <c r="B1215" t="inlineStr">
        <is>
          <t>O008186</t>
        </is>
      </c>
      <c r="C1215" s="25" t="n">
        <v>45154</v>
      </c>
      <c r="D1215" t="inlineStr">
        <is>
          <t>Sports</t>
        </is>
      </c>
      <c r="E1215" t="inlineStr">
        <is>
          <t>West</t>
        </is>
      </c>
      <c r="F1215" t="inlineStr">
        <is>
          <t>Website</t>
        </is>
      </c>
      <c r="G1215" t="inlineStr">
        <is>
          <t>Wrong Item Delivered</t>
        </is>
      </c>
      <c r="H1215" t="n">
        <v>1</v>
      </c>
      <c r="I1215" t="n">
        <v>4673.05</v>
      </c>
    </row>
    <row r="1216">
      <c r="A1216" t="inlineStr">
        <is>
          <t>RET001216</t>
        </is>
      </c>
      <c r="B1216" t="inlineStr">
        <is>
          <t>O008204</t>
        </is>
      </c>
      <c r="C1216" s="25" t="n">
        <v>45154</v>
      </c>
      <c r="D1216" t="inlineStr">
        <is>
          <t>Grocery</t>
        </is>
      </c>
      <c r="E1216" t="inlineStr">
        <is>
          <t>North</t>
        </is>
      </c>
      <c r="F1216" t="inlineStr">
        <is>
          <t>Marketplace</t>
        </is>
      </c>
      <c r="G1216" t="inlineStr">
        <is>
          <t>Damaged in Transit</t>
        </is>
      </c>
      <c r="H1216" t="n">
        <v>5</v>
      </c>
      <c r="I1216" t="n">
        <v>1847.75</v>
      </c>
    </row>
    <row r="1217">
      <c r="A1217" t="inlineStr">
        <is>
          <t>RET001217</t>
        </is>
      </c>
      <c r="B1217" t="inlineStr">
        <is>
          <t>O008209</t>
        </is>
      </c>
      <c r="C1217" s="25" t="n">
        <v>45155</v>
      </c>
      <c r="D1217" t="inlineStr">
        <is>
          <t>Fashion</t>
        </is>
      </c>
      <c r="E1217" t="inlineStr">
        <is>
          <t>South</t>
        </is>
      </c>
      <c r="F1217" t="inlineStr">
        <is>
          <t>Website</t>
        </is>
      </c>
      <c r="G1217" t="inlineStr">
        <is>
          <t>Not as Described</t>
        </is>
      </c>
      <c r="H1217" t="n">
        <v>1</v>
      </c>
      <c r="I1217" t="n">
        <v>873.05</v>
      </c>
    </row>
    <row r="1218">
      <c r="A1218" t="inlineStr">
        <is>
          <t>RET001218</t>
        </is>
      </c>
      <c r="B1218" t="inlineStr">
        <is>
          <t>O008230</t>
        </is>
      </c>
      <c r="C1218" s="25" t="n">
        <v>45155</v>
      </c>
      <c r="D1218" t="inlineStr">
        <is>
          <t>Sports</t>
        </is>
      </c>
      <c r="E1218" t="inlineStr">
        <is>
          <t>East</t>
        </is>
      </c>
      <c r="F1218" t="inlineStr">
        <is>
          <t>Marketplace</t>
        </is>
      </c>
      <c r="G1218" t="inlineStr">
        <is>
          <t>Not as Described</t>
        </is>
      </c>
      <c r="H1218" t="n">
        <v>1</v>
      </c>
      <c r="I1218" t="n">
        <v>1248.65</v>
      </c>
    </row>
    <row r="1219">
      <c r="A1219" t="inlineStr">
        <is>
          <t>RET001219</t>
        </is>
      </c>
      <c r="B1219" t="inlineStr">
        <is>
          <t>O008230</t>
        </is>
      </c>
      <c r="C1219" s="25" t="n">
        <v>45155</v>
      </c>
      <c r="D1219" t="inlineStr">
        <is>
          <t>Fashion</t>
        </is>
      </c>
      <c r="E1219" t="inlineStr">
        <is>
          <t>East</t>
        </is>
      </c>
      <c r="F1219" t="inlineStr">
        <is>
          <t>Marketplace</t>
        </is>
      </c>
      <c r="G1219" t="inlineStr">
        <is>
          <t>Size/Fit Issue</t>
        </is>
      </c>
      <c r="H1219" t="n">
        <v>1</v>
      </c>
      <c r="I1219" t="n">
        <v>692.1</v>
      </c>
    </row>
    <row r="1220">
      <c r="A1220" t="inlineStr">
        <is>
          <t>RET001220</t>
        </is>
      </c>
      <c r="B1220" t="inlineStr">
        <is>
          <t>O008234</t>
        </is>
      </c>
      <c r="C1220" s="25" t="n">
        <v>45155</v>
      </c>
      <c r="D1220" t="inlineStr">
        <is>
          <t>Electronics</t>
        </is>
      </c>
      <c r="E1220" t="inlineStr">
        <is>
          <t>East</t>
        </is>
      </c>
      <c r="F1220" t="inlineStr">
        <is>
          <t>Marketplace</t>
        </is>
      </c>
      <c r="G1220" t="inlineStr">
        <is>
          <t>Changed Mind</t>
        </is>
      </c>
      <c r="H1220" t="n">
        <v>1</v>
      </c>
      <c r="I1220" t="n">
        <v>1079.2</v>
      </c>
    </row>
    <row r="1221">
      <c r="A1221" t="inlineStr">
        <is>
          <t>RET001221</t>
        </is>
      </c>
      <c r="B1221" t="inlineStr">
        <is>
          <t>O008236</t>
        </is>
      </c>
      <c r="C1221" s="25" t="n">
        <v>45155</v>
      </c>
      <c r="D1221" t="inlineStr">
        <is>
          <t>Electronics</t>
        </is>
      </c>
      <c r="E1221" t="inlineStr">
        <is>
          <t>West</t>
        </is>
      </c>
      <c r="F1221" t="inlineStr">
        <is>
          <t>Marketplace</t>
        </is>
      </c>
      <c r="G1221" t="inlineStr">
        <is>
          <t>Damaged in Transit</t>
        </is>
      </c>
      <c r="H1221" t="n">
        <v>1</v>
      </c>
      <c r="I1221" t="n">
        <v>15722.1</v>
      </c>
    </row>
    <row r="1222">
      <c r="A1222" t="inlineStr">
        <is>
          <t>RET001222</t>
        </is>
      </c>
      <c r="B1222" t="inlineStr">
        <is>
          <t>O008276</t>
        </is>
      </c>
      <c r="C1222" s="25" t="n">
        <v>45156</v>
      </c>
      <c r="D1222" t="inlineStr">
        <is>
          <t>Fashion</t>
        </is>
      </c>
      <c r="E1222" t="inlineStr">
        <is>
          <t>North</t>
        </is>
      </c>
      <c r="F1222" t="inlineStr">
        <is>
          <t>Marketplace</t>
        </is>
      </c>
      <c r="G1222" t="inlineStr">
        <is>
          <t>Not as Described</t>
        </is>
      </c>
      <c r="H1222" t="n">
        <v>1</v>
      </c>
      <c r="I1222" t="n">
        <v>1291.05</v>
      </c>
    </row>
    <row r="1223">
      <c r="A1223" t="inlineStr">
        <is>
          <t>RET001223</t>
        </is>
      </c>
      <c r="B1223" t="inlineStr">
        <is>
          <t>O008279</t>
        </is>
      </c>
      <c r="C1223" s="25" t="n">
        <v>45156</v>
      </c>
      <c r="D1223" t="inlineStr">
        <is>
          <t>Books</t>
        </is>
      </c>
      <c r="E1223" t="inlineStr">
        <is>
          <t>East</t>
        </is>
      </c>
      <c r="F1223" t="inlineStr">
        <is>
          <t>Marketplace</t>
        </is>
      </c>
      <c r="G1223" t="inlineStr">
        <is>
          <t>Changed Mind</t>
        </is>
      </c>
      <c r="H1223" t="n">
        <v>1</v>
      </c>
      <c r="I1223" t="n">
        <v>279.65</v>
      </c>
    </row>
    <row r="1224">
      <c r="A1224" t="inlineStr">
        <is>
          <t>RET001224</t>
        </is>
      </c>
      <c r="B1224" t="inlineStr">
        <is>
          <t>O008304</t>
        </is>
      </c>
      <c r="C1224" s="25" t="n">
        <v>45156</v>
      </c>
      <c r="D1224" t="inlineStr">
        <is>
          <t>Fashion</t>
        </is>
      </c>
      <c r="E1224" t="inlineStr">
        <is>
          <t>North</t>
        </is>
      </c>
      <c r="F1224" t="inlineStr">
        <is>
          <t>Website</t>
        </is>
      </c>
      <c r="G1224" t="inlineStr">
        <is>
          <t>Not as Described</t>
        </is>
      </c>
      <c r="H1224" t="n">
        <v>2</v>
      </c>
      <c r="I1224" t="n">
        <v>3133.1</v>
      </c>
    </row>
    <row r="1225">
      <c r="A1225" t="inlineStr">
        <is>
          <t>RET001225</t>
        </is>
      </c>
      <c r="B1225" t="inlineStr">
        <is>
          <t>O008306</t>
        </is>
      </c>
      <c r="C1225" s="25" t="n">
        <v>45157</v>
      </c>
      <c r="D1225" t="inlineStr">
        <is>
          <t>Fashion</t>
        </is>
      </c>
      <c r="E1225" t="inlineStr">
        <is>
          <t>South</t>
        </is>
      </c>
      <c r="F1225" t="inlineStr">
        <is>
          <t>Marketplace</t>
        </is>
      </c>
      <c r="G1225" t="inlineStr">
        <is>
          <t>Size/Fit Issue</t>
        </is>
      </c>
      <c r="H1225" t="n">
        <v>1</v>
      </c>
      <c r="I1225" t="n">
        <v>314.1</v>
      </c>
    </row>
    <row r="1226">
      <c r="A1226" t="inlineStr">
        <is>
          <t>RET001226</t>
        </is>
      </c>
      <c r="B1226" t="inlineStr">
        <is>
          <t>O008311</t>
        </is>
      </c>
      <c r="C1226" s="25" t="n">
        <v>45157</v>
      </c>
      <c r="D1226" t="inlineStr">
        <is>
          <t>Fashion</t>
        </is>
      </c>
      <c r="E1226" t="inlineStr">
        <is>
          <t>East</t>
        </is>
      </c>
      <c r="F1226" t="inlineStr">
        <is>
          <t>Marketplace</t>
        </is>
      </c>
      <c r="G1226" t="inlineStr">
        <is>
          <t>Not as Described</t>
        </is>
      </c>
      <c r="H1226" t="n">
        <v>2</v>
      </c>
      <c r="I1226" t="n">
        <v>4354.2</v>
      </c>
    </row>
    <row r="1227">
      <c r="A1227" t="inlineStr">
        <is>
          <t>RET001227</t>
        </is>
      </c>
      <c r="B1227" t="inlineStr">
        <is>
          <t>O008329</t>
        </is>
      </c>
      <c r="C1227" s="25" t="n">
        <v>45157</v>
      </c>
      <c r="D1227" t="inlineStr">
        <is>
          <t>Fashion</t>
        </is>
      </c>
      <c r="E1227" t="inlineStr">
        <is>
          <t>North</t>
        </is>
      </c>
      <c r="F1227" t="inlineStr">
        <is>
          <t>Marketplace</t>
        </is>
      </c>
      <c r="G1227" t="inlineStr">
        <is>
          <t>Changed Mind</t>
        </is>
      </c>
      <c r="H1227" t="n">
        <v>1</v>
      </c>
      <c r="I1227" t="n">
        <v>3637.55</v>
      </c>
    </row>
    <row r="1228">
      <c r="A1228" t="inlineStr">
        <is>
          <t>RET001228</t>
        </is>
      </c>
      <c r="B1228" t="inlineStr">
        <is>
          <t>O008339</t>
        </is>
      </c>
      <c r="C1228" s="25" t="n">
        <v>45157</v>
      </c>
      <c r="D1228" t="inlineStr">
        <is>
          <t>Fashion</t>
        </is>
      </c>
      <c r="E1228" t="inlineStr">
        <is>
          <t>South</t>
        </is>
      </c>
      <c r="F1228" t="inlineStr">
        <is>
          <t>Mobile App</t>
        </is>
      </c>
      <c r="G1228" t="inlineStr">
        <is>
          <t>Size/Fit Issue</t>
        </is>
      </c>
      <c r="H1228" t="n">
        <v>1</v>
      </c>
      <c r="I1228" t="n">
        <v>194.65</v>
      </c>
    </row>
    <row r="1229">
      <c r="A1229" t="inlineStr">
        <is>
          <t>RET001229</t>
        </is>
      </c>
      <c r="B1229" t="inlineStr">
        <is>
          <t>O008349</t>
        </is>
      </c>
      <c r="C1229" s="25" t="n">
        <v>45157</v>
      </c>
      <c r="D1229" t="inlineStr">
        <is>
          <t>Fashion</t>
        </is>
      </c>
      <c r="E1229" t="inlineStr">
        <is>
          <t>North</t>
        </is>
      </c>
      <c r="F1229" t="inlineStr">
        <is>
          <t>Marketplace</t>
        </is>
      </c>
      <c r="G1229" t="inlineStr">
        <is>
          <t>Defective Product</t>
        </is>
      </c>
      <c r="H1229" t="n">
        <v>1</v>
      </c>
      <c r="I1229" t="n">
        <v>926.1</v>
      </c>
    </row>
    <row r="1230">
      <c r="A1230" t="inlineStr">
        <is>
          <t>RET001230</t>
        </is>
      </c>
      <c r="B1230" t="inlineStr">
        <is>
          <t>O008364</t>
        </is>
      </c>
      <c r="C1230" s="25" t="n">
        <v>45158</v>
      </c>
      <c r="D1230" t="inlineStr">
        <is>
          <t>Electronics</t>
        </is>
      </c>
      <c r="E1230" t="inlineStr">
        <is>
          <t>East</t>
        </is>
      </c>
      <c r="F1230" t="inlineStr">
        <is>
          <t>Marketplace</t>
        </is>
      </c>
      <c r="G1230" t="inlineStr">
        <is>
          <t>Late Delivery</t>
        </is>
      </c>
      <c r="H1230" t="n">
        <v>1</v>
      </c>
      <c r="I1230" t="n">
        <v>7409.05</v>
      </c>
    </row>
    <row r="1231">
      <c r="A1231" t="inlineStr">
        <is>
          <t>RET001231</t>
        </is>
      </c>
      <c r="B1231" t="inlineStr">
        <is>
          <t>O008371</t>
        </is>
      </c>
      <c r="C1231" s="25" t="n">
        <v>45158</v>
      </c>
      <c r="D1231" t="inlineStr">
        <is>
          <t>Home &amp; Kitchen</t>
        </is>
      </c>
      <c r="E1231" t="inlineStr">
        <is>
          <t>East</t>
        </is>
      </c>
      <c r="F1231" t="inlineStr">
        <is>
          <t>Marketplace</t>
        </is>
      </c>
      <c r="G1231" t="inlineStr">
        <is>
          <t>Changed Mind</t>
        </is>
      </c>
      <c r="H1231" t="n">
        <v>1</v>
      </c>
      <c r="I1231" t="n">
        <v>1340.1</v>
      </c>
    </row>
    <row r="1232">
      <c r="A1232" t="inlineStr">
        <is>
          <t>RET001232</t>
        </is>
      </c>
      <c r="B1232" t="inlineStr">
        <is>
          <t>O008372</t>
        </is>
      </c>
      <c r="C1232" s="25" t="n">
        <v>45158</v>
      </c>
      <c r="D1232" t="inlineStr">
        <is>
          <t>Fashion</t>
        </is>
      </c>
      <c r="E1232" t="inlineStr">
        <is>
          <t>South</t>
        </is>
      </c>
      <c r="F1232" t="inlineStr">
        <is>
          <t>Mobile App</t>
        </is>
      </c>
      <c r="G1232" t="inlineStr">
        <is>
          <t>Size/Fit Issue</t>
        </is>
      </c>
      <c r="H1232" t="n">
        <v>2</v>
      </c>
      <c r="I1232" t="n">
        <v>1822.1</v>
      </c>
    </row>
    <row r="1233">
      <c r="A1233" t="inlineStr">
        <is>
          <t>RET001233</t>
        </is>
      </c>
      <c r="B1233" t="inlineStr">
        <is>
          <t>O008374</t>
        </is>
      </c>
      <c r="C1233" s="25" t="n">
        <v>45158</v>
      </c>
      <c r="D1233" t="inlineStr">
        <is>
          <t>Fashion</t>
        </is>
      </c>
      <c r="E1233" t="inlineStr">
        <is>
          <t>South</t>
        </is>
      </c>
      <c r="F1233" t="inlineStr">
        <is>
          <t>Website</t>
        </is>
      </c>
      <c r="G1233" t="inlineStr">
        <is>
          <t>Size/Fit Issue</t>
        </is>
      </c>
      <c r="H1233" t="n">
        <v>1</v>
      </c>
      <c r="I1233" t="n">
        <v>827.1</v>
      </c>
    </row>
    <row r="1234">
      <c r="A1234" t="inlineStr">
        <is>
          <t>RET001234</t>
        </is>
      </c>
      <c r="B1234" t="inlineStr">
        <is>
          <t>O008375</t>
        </is>
      </c>
      <c r="C1234" s="25" t="n">
        <v>45158</v>
      </c>
      <c r="D1234" t="inlineStr">
        <is>
          <t>Fashion</t>
        </is>
      </c>
      <c r="E1234" t="inlineStr">
        <is>
          <t>West</t>
        </is>
      </c>
      <c r="F1234" t="inlineStr">
        <is>
          <t>Website</t>
        </is>
      </c>
      <c r="G1234" t="inlineStr">
        <is>
          <t>Size/Fit Issue</t>
        </is>
      </c>
      <c r="H1234" t="n">
        <v>1</v>
      </c>
      <c r="I1234" t="n">
        <v>548.1</v>
      </c>
    </row>
    <row r="1235">
      <c r="A1235" t="inlineStr">
        <is>
          <t>RET001235</t>
        </is>
      </c>
      <c r="B1235" t="inlineStr">
        <is>
          <t>O008392</t>
        </is>
      </c>
      <c r="C1235" s="25" t="n">
        <v>45158</v>
      </c>
      <c r="D1235" t="inlineStr">
        <is>
          <t>Fashion</t>
        </is>
      </c>
      <c r="E1235" t="inlineStr">
        <is>
          <t>South</t>
        </is>
      </c>
      <c r="F1235" t="inlineStr">
        <is>
          <t>Marketplace</t>
        </is>
      </c>
      <c r="G1235" t="inlineStr">
        <is>
          <t>Size/Fit Issue</t>
        </is>
      </c>
      <c r="H1235" t="n">
        <v>1</v>
      </c>
      <c r="I1235" t="n">
        <v>673.55</v>
      </c>
    </row>
    <row r="1236">
      <c r="A1236" t="inlineStr">
        <is>
          <t>RET001236</t>
        </is>
      </c>
      <c r="B1236" t="inlineStr">
        <is>
          <t>O008393</t>
        </is>
      </c>
      <c r="C1236" s="25" t="n">
        <v>45158</v>
      </c>
      <c r="D1236" t="inlineStr">
        <is>
          <t>Electronics</t>
        </is>
      </c>
      <c r="E1236" t="inlineStr">
        <is>
          <t>East</t>
        </is>
      </c>
      <c r="F1236" t="inlineStr">
        <is>
          <t>Mobile App</t>
        </is>
      </c>
      <c r="G1236" t="inlineStr">
        <is>
          <t>Defective Product</t>
        </is>
      </c>
      <c r="H1236" t="n">
        <v>1</v>
      </c>
      <c r="I1236" t="n">
        <v>5129.1</v>
      </c>
    </row>
    <row r="1237">
      <c r="A1237" t="inlineStr">
        <is>
          <t>RET001237</t>
        </is>
      </c>
      <c r="B1237" t="inlineStr">
        <is>
          <t>O008404</t>
        </is>
      </c>
      <c r="C1237" s="25" t="n">
        <v>45158</v>
      </c>
      <c r="D1237" t="inlineStr">
        <is>
          <t>Fashion</t>
        </is>
      </c>
      <c r="E1237" t="inlineStr">
        <is>
          <t>North</t>
        </is>
      </c>
      <c r="F1237" t="inlineStr">
        <is>
          <t>Website</t>
        </is>
      </c>
      <c r="G1237" t="inlineStr">
        <is>
          <t>Size/Fit Issue</t>
        </is>
      </c>
      <c r="H1237" t="n">
        <v>1</v>
      </c>
      <c r="I1237" t="n">
        <v>236.55</v>
      </c>
    </row>
    <row r="1238">
      <c r="A1238" t="inlineStr">
        <is>
          <t>RET001238</t>
        </is>
      </c>
      <c r="B1238" t="inlineStr">
        <is>
          <t>O008409</t>
        </is>
      </c>
      <c r="C1238" s="25" t="n">
        <v>45159</v>
      </c>
      <c r="D1238" t="inlineStr">
        <is>
          <t>Electronics</t>
        </is>
      </c>
      <c r="E1238" t="inlineStr">
        <is>
          <t>North</t>
        </is>
      </c>
      <c r="F1238" t="inlineStr">
        <is>
          <t>Mobile App</t>
        </is>
      </c>
      <c r="G1238" t="inlineStr">
        <is>
          <t>Defective Product</t>
        </is>
      </c>
      <c r="H1238" t="n">
        <v>1</v>
      </c>
      <c r="I1238" t="n">
        <v>8777.049999999999</v>
      </c>
    </row>
    <row r="1239">
      <c r="A1239" t="inlineStr">
        <is>
          <t>RET001239</t>
        </is>
      </c>
      <c r="B1239" t="inlineStr">
        <is>
          <t>O008418</t>
        </is>
      </c>
      <c r="C1239" s="25" t="n">
        <v>45159</v>
      </c>
      <c r="D1239" t="inlineStr">
        <is>
          <t>Fashion</t>
        </is>
      </c>
      <c r="E1239" t="inlineStr">
        <is>
          <t>North</t>
        </is>
      </c>
      <c r="F1239" t="inlineStr">
        <is>
          <t>Marketplace</t>
        </is>
      </c>
      <c r="G1239" t="inlineStr">
        <is>
          <t>Size/Fit Issue</t>
        </is>
      </c>
      <c r="H1239" t="n">
        <v>1</v>
      </c>
      <c r="I1239" t="n">
        <v>1129</v>
      </c>
    </row>
    <row r="1240">
      <c r="A1240" t="inlineStr">
        <is>
          <t>RET001240</t>
        </is>
      </c>
      <c r="B1240" t="inlineStr">
        <is>
          <t>O008421</t>
        </is>
      </c>
      <c r="C1240" s="25" t="n">
        <v>45159</v>
      </c>
      <c r="D1240" t="inlineStr">
        <is>
          <t>Fashion</t>
        </is>
      </c>
      <c r="E1240" t="inlineStr">
        <is>
          <t>West</t>
        </is>
      </c>
      <c r="F1240" t="inlineStr">
        <is>
          <t>Mobile App</t>
        </is>
      </c>
      <c r="G1240" t="inlineStr">
        <is>
          <t>Size/Fit Issue</t>
        </is>
      </c>
      <c r="H1240" t="n">
        <v>1</v>
      </c>
      <c r="I1240" t="n">
        <v>815.15</v>
      </c>
    </row>
    <row r="1241">
      <c r="A1241" t="inlineStr">
        <is>
          <t>RET001241</t>
        </is>
      </c>
      <c r="B1241" t="inlineStr">
        <is>
          <t>O008430</t>
        </is>
      </c>
      <c r="C1241" s="25" t="n">
        <v>45159</v>
      </c>
      <c r="D1241" t="inlineStr">
        <is>
          <t>Fashion</t>
        </is>
      </c>
      <c r="E1241" t="inlineStr">
        <is>
          <t>South</t>
        </is>
      </c>
      <c r="F1241" t="inlineStr">
        <is>
          <t>Marketplace</t>
        </is>
      </c>
      <c r="G1241" t="inlineStr">
        <is>
          <t>Size/Fit Issue</t>
        </is>
      </c>
      <c r="H1241" t="n">
        <v>1</v>
      </c>
      <c r="I1241" t="n">
        <v>874.65</v>
      </c>
    </row>
    <row r="1242">
      <c r="A1242" t="inlineStr">
        <is>
          <t>RET001242</t>
        </is>
      </c>
      <c r="B1242" t="inlineStr">
        <is>
          <t>O008454</t>
        </is>
      </c>
      <c r="C1242" s="25" t="n">
        <v>45160</v>
      </c>
      <c r="D1242" t="inlineStr">
        <is>
          <t>Sports</t>
        </is>
      </c>
      <c r="E1242" t="inlineStr">
        <is>
          <t>East</t>
        </is>
      </c>
      <c r="F1242" t="inlineStr">
        <is>
          <t>Website</t>
        </is>
      </c>
      <c r="G1242" t="inlineStr">
        <is>
          <t>Damaged in Transit</t>
        </is>
      </c>
      <c r="H1242" t="n">
        <v>1</v>
      </c>
      <c r="I1242" t="n">
        <v>227.05</v>
      </c>
    </row>
    <row r="1243">
      <c r="A1243" t="inlineStr">
        <is>
          <t>RET001243</t>
        </is>
      </c>
      <c r="B1243" t="inlineStr">
        <is>
          <t>O008454</t>
        </is>
      </c>
      <c r="C1243" s="25" t="n">
        <v>45160</v>
      </c>
      <c r="D1243" t="inlineStr">
        <is>
          <t>Books</t>
        </is>
      </c>
      <c r="E1243" t="inlineStr">
        <is>
          <t>East</t>
        </is>
      </c>
      <c r="F1243" t="inlineStr">
        <is>
          <t>Website</t>
        </is>
      </c>
      <c r="G1243" t="inlineStr">
        <is>
          <t>Defective Product</t>
        </is>
      </c>
      <c r="H1243" t="n">
        <v>2</v>
      </c>
      <c r="I1243" t="n">
        <v>473.1</v>
      </c>
    </row>
    <row r="1244">
      <c r="A1244" t="inlineStr">
        <is>
          <t>RET001244</t>
        </is>
      </c>
      <c r="B1244" t="inlineStr">
        <is>
          <t>O008456</t>
        </is>
      </c>
      <c r="C1244" s="25" t="n">
        <v>45160</v>
      </c>
      <c r="D1244" t="inlineStr">
        <is>
          <t>Electronics</t>
        </is>
      </c>
      <c r="E1244" t="inlineStr">
        <is>
          <t>Central</t>
        </is>
      </c>
      <c r="F1244" t="inlineStr">
        <is>
          <t>Marketplace</t>
        </is>
      </c>
      <c r="G1244" t="inlineStr">
        <is>
          <t>Defective Product</t>
        </is>
      </c>
      <c r="H1244" t="n">
        <v>2</v>
      </c>
      <c r="I1244" t="n">
        <v>29505.1</v>
      </c>
    </row>
    <row r="1245">
      <c r="A1245" t="inlineStr">
        <is>
          <t>RET001245</t>
        </is>
      </c>
      <c r="B1245" t="inlineStr">
        <is>
          <t>O008459</t>
        </is>
      </c>
      <c r="C1245" s="25" t="n">
        <v>45160</v>
      </c>
      <c r="D1245" t="inlineStr">
        <is>
          <t>Electronics</t>
        </is>
      </c>
      <c r="E1245" t="inlineStr">
        <is>
          <t>North</t>
        </is>
      </c>
      <c r="F1245" t="inlineStr">
        <is>
          <t>Website</t>
        </is>
      </c>
      <c r="G1245" t="inlineStr">
        <is>
          <t>Defective Product</t>
        </is>
      </c>
      <c r="H1245" t="n">
        <v>1</v>
      </c>
      <c r="I1245" t="n">
        <v>5414.05</v>
      </c>
    </row>
    <row r="1246">
      <c r="A1246" t="inlineStr">
        <is>
          <t>RET001246</t>
        </is>
      </c>
      <c r="B1246" t="inlineStr">
        <is>
          <t>O008461</t>
        </is>
      </c>
      <c r="C1246" s="25" t="n">
        <v>45160</v>
      </c>
      <c r="D1246" t="inlineStr">
        <is>
          <t>Fashion</t>
        </is>
      </c>
      <c r="E1246" t="inlineStr">
        <is>
          <t>East</t>
        </is>
      </c>
      <c r="F1246" t="inlineStr">
        <is>
          <t>Marketplace</t>
        </is>
      </c>
      <c r="G1246" t="inlineStr">
        <is>
          <t>Size/Fit Issue</t>
        </is>
      </c>
      <c r="H1246" t="n">
        <v>1</v>
      </c>
      <c r="I1246" t="n">
        <v>692.1</v>
      </c>
    </row>
    <row r="1247">
      <c r="A1247" t="inlineStr">
        <is>
          <t>RET001247</t>
        </is>
      </c>
      <c r="B1247" t="inlineStr">
        <is>
          <t>O008478</t>
        </is>
      </c>
      <c r="C1247" s="25" t="n">
        <v>45161</v>
      </c>
      <c r="D1247" t="inlineStr">
        <is>
          <t>Home &amp; Kitchen</t>
        </is>
      </c>
      <c r="E1247" t="inlineStr">
        <is>
          <t>East</t>
        </is>
      </c>
      <c r="F1247" t="inlineStr">
        <is>
          <t>Marketplace</t>
        </is>
      </c>
      <c r="G1247" t="inlineStr">
        <is>
          <t>Changed Mind</t>
        </is>
      </c>
      <c r="H1247" t="n">
        <v>1</v>
      </c>
      <c r="I1247" t="n">
        <v>899.1</v>
      </c>
    </row>
    <row r="1248">
      <c r="A1248" t="inlineStr">
        <is>
          <t>RET001248</t>
        </is>
      </c>
      <c r="B1248" t="inlineStr">
        <is>
          <t>O008483</t>
        </is>
      </c>
      <c r="C1248" s="25" t="n">
        <v>45161</v>
      </c>
      <c r="D1248" t="inlineStr">
        <is>
          <t>Fashion</t>
        </is>
      </c>
      <c r="E1248" t="inlineStr">
        <is>
          <t>North</t>
        </is>
      </c>
      <c r="F1248" t="inlineStr">
        <is>
          <t>Mobile App</t>
        </is>
      </c>
      <c r="G1248" t="inlineStr">
        <is>
          <t>Size/Fit Issue</t>
        </is>
      </c>
      <c r="H1248" t="n">
        <v>1</v>
      </c>
      <c r="I1248" t="n">
        <v>464.55</v>
      </c>
    </row>
    <row r="1249">
      <c r="A1249" t="inlineStr">
        <is>
          <t>RET001249</t>
        </is>
      </c>
      <c r="B1249" t="inlineStr">
        <is>
          <t>O008485</t>
        </is>
      </c>
      <c r="C1249" s="25" t="n">
        <v>45161</v>
      </c>
      <c r="D1249" t="inlineStr">
        <is>
          <t>Fashion</t>
        </is>
      </c>
      <c r="E1249" t="inlineStr">
        <is>
          <t>North</t>
        </is>
      </c>
      <c r="F1249" t="inlineStr">
        <is>
          <t>Website</t>
        </is>
      </c>
      <c r="G1249" t="inlineStr">
        <is>
          <t>Not as Described</t>
        </is>
      </c>
      <c r="H1249" t="n">
        <v>1</v>
      </c>
      <c r="I1249" t="n">
        <v>1072.55</v>
      </c>
    </row>
    <row r="1250">
      <c r="A1250" t="inlineStr">
        <is>
          <t>RET001250</t>
        </is>
      </c>
      <c r="B1250" t="inlineStr">
        <is>
          <t>O008493</t>
        </is>
      </c>
      <c r="C1250" s="25" t="n">
        <v>45161</v>
      </c>
      <c r="D1250" t="inlineStr">
        <is>
          <t>Electronics</t>
        </is>
      </c>
      <c r="E1250" t="inlineStr">
        <is>
          <t>North</t>
        </is>
      </c>
      <c r="F1250" t="inlineStr">
        <is>
          <t>Marketplace</t>
        </is>
      </c>
      <c r="G1250" t="inlineStr">
        <is>
          <t>Defective Product</t>
        </is>
      </c>
      <c r="H1250" t="n">
        <v>1</v>
      </c>
      <c r="I1250" t="n">
        <v>15316.15</v>
      </c>
    </row>
    <row r="1251">
      <c r="A1251" t="inlineStr">
        <is>
          <t>RET001251</t>
        </is>
      </c>
      <c r="B1251" t="inlineStr">
        <is>
          <t>O008504</t>
        </is>
      </c>
      <c r="C1251" s="25" t="n">
        <v>45161</v>
      </c>
      <c r="D1251" t="inlineStr">
        <is>
          <t>Fashion</t>
        </is>
      </c>
      <c r="E1251" t="inlineStr">
        <is>
          <t>North</t>
        </is>
      </c>
      <c r="F1251" t="inlineStr">
        <is>
          <t>Marketplace</t>
        </is>
      </c>
      <c r="G1251" t="inlineStr">
        <is>
          <t>Size/Fit Issue</t>
        </is>
      </c>
      <c r="H1251" t="n">
        <v>1</v>
      </c>
      <c r="I1251" t="n">
        <v>985.15</v>
      </c>
    </row>
    <row r="1252">
      <c r="A1252" t="inlineStr">
        <is>
          <t>RET001252</t>
        </is>
      </c>
      <c r="B1252" t="inlineStr">
        <is>
          <t>O008514</t>
        </is>
      </c>
      <c r="C1252" s="25" t="n">
        <v>45162</v>
      </c>
      <c r="D1252" t="inlineStr">
        <is>
          <t>Fashion</t>
        </is>
      </c>
      <c r="E1252" t="inlineStr">
        <is>
          <t>North</t>
        </is>
      </c>
      <c r="F1252" t="inlineStr">
        <is>
          <t>Marketplace</t>
        </is>
      </c>
      <c r="G1252" t="inlineStr">
        <is>
          <t>Damaged in Transit</t>
        </is>
      </c>
      <c r="H1252" t="n">
        <v>1</v>
      </c>
      <c r="I1252" t="n">
        <v>953.1</v>
      </c>
    </row>
    <row r="1253">
      <c r="A1253" t="inlineStr">
        <is>
          <t>RET001253</t>
        </is>
      </c>
      <c r="B1253" t="inlineStr">
        <is>
          <t>O008520</t>
        </is>
      </c>
      <c r="C1253" s="25" t="n">
        <v>45162</v>
      </c>
      <c r="D1253" t="inlineStr">
        <is>
          <t>Beauty</t>
        </is>
      </c>
      <c r="E1253" t="inlineStr">
        <is>
          <t>West</t>
        </is>
      </c>
      <c r="F1253" t="inlineStr">
        <is>
          <t>Website</t>
        </is>
      </c>
      <c r="G1253" t="inlineStr">
        <is>
          <t>Not as Described</t>
        </is>
      </c>
      <c r="H1253" t="n">
        <v>1</v>
      </c>
      <c r="I1253" t="n">
        <v>458.15</v>
      </c>
    </row>
    <row r="1254">
      <c r="A1254" t="inlineStr">
        <is>
          <t>RET001254</t>
        </is>
      </c>
      <c r="B1254" t="inlineStr">
        <is>
          <t>O008532</t>
        </is>
      </c>
      <c r="C1254" s="25" t="n">
        <v>45162</v>
      </c>
      <c r="D1254" t="inlineStr">
        <is>
          <t>Fashion</t>
        </is>
      </c>
      <c r="E1254" t="inlineStr">
        <is>
          <t>South</t>
        </is>
      </c>
      <c r="F1254" t="inlineStr">
        <is>
          <t>Website</t>
        </is>
      </c>
      <c r="G1254" t="inlineStr">
        <is>
          <t>Size/Fit Issue</t>
        </is>
      </c>
      <c r="H1254" t="n">
        <v>1</v>
      </c>
      <c r="I1254" t="n">
        <v>1072.55</v>
      </c>
    </row>
    <row r="1255">
      <c r="A1255" t="inlineStr">
        <is>
          <t>RET001255</t>
        </is>
      </c>
      <c r="B1255" t="inlineStr">
        <is>
          <t>O008538</t>
        </is>
      </c>
      <c r="C1255" s="25" t="n">
        <v>45162</v>
      </c>
      <c r="D1255" t="inlineStr">
        <is>
          <t>Home &amp; Kitchen</t>
        </is>
      </c>
      <c r="E1255" t="inlineStr">
        <is>
          <t>Central</t>
        </is>
      </c>
      <c r="F1255" t="inlineStr">
        <is>
          <t>Marketplace</t>
        </is>
      </c>
      <c r="G1255" t="inlineStr">
        <is>
          <t>Not as Described</t>
        </is>
      </c>
      <c r="H1255" t="n">
        <v>1</v>
      </c>
      <c r="I1255" t="n">
        <v>1052.1</v>
      </c>
    </row>
    <row r="1256">
      <c r="A1256" t="inlineStr">
        <is>
          <t>RET001256</t>
        </is>
      </c>
      <c r="B1256" t="inlineStr">
        <is>
          <t>O008541</t>
        </is>
      </c>
      <c r="C1256" s="25" t="n">
        <v>45162</v>
      </c>
      <c r="D1256" t="inlineStr">
        <is>
          <t>Fashion</t>
        </is>
      </c>
      <c r="E1256" t="inlineStr">
        <is>
          <t>West</t>
        </is>
      </c>
      <c r="F1256" t="inlineStr">
        <is>
          <t>Marketplace</t>
        </is>
      </c>
      <c r="G1256" t="inlineStr">
        <is>
          <t>Size/Fit Issue</t>
        </is>
      </c>
      <c r="H1256" t="n">
        <v>1</v>
      </c>
      <c r="I1256" t="n">
        <v>1401.65</v>
      </c>
    </row>
    <row r="1257">
      <c r="A1257" t="inlineStr">
        <is>
          <t>RET001257</t>
        </is>
      </c>
      <c r="B1257" t="inlineStr">
        <is>
          <t>O008543</t>
        </is>
      </c>
      <c r="C1257" s="25" t="n">
        <v>45162</v>
      </c>
      <c r="D1257" t="inlineStr">
        <is>
          <t>Fashion</t>
        </is>
      </c>
      <c r="E1257" t="inlineStr">
        <is>
          <t>Central</t>
        </is>
      </c>
      <c r="F1257" t="inlineStr">
        <is>
          <t>Mobile App</t>
        </is>
      </c>
      <c r="G1257" t="inlineStr">
        <is>
          <t>Size/Fit Issue</t>
        </is>
      </c>
      <c r="H1257" t="n">
        <v>1</v>
      </c>
      <c r="I1257" t="n">
        <v>664.05</v>
      </c>
    </row>
    <row r="1258">
      <c r="A1258" t="inlineStr">
        <is>
          <t>RET001258</t>
        </is>
      </c>
      <c r="B1258" t="inlineStr">
        <is>
          <t>O008553</t>
        </is>
      </c>
      <c r="C1258" s="25" t="n">
        <v>45163</v>
      </c>
      <c r="D1258" t="inlineStr">
        <is>
          <t>Electronics</t>
        </is>
      </c>
      <c r="E1258" t="inlineStr">
        <is>
          <t>North</t>
        </is>
      </c>
      <c r="F1258" t="inlineStr">
        <is>
          <t>Mobile App</t>
        </is>
      </c>
      <c r="G1258" t="inlineStr">
        <is>
          <t>Damaged in Transit</t>
        </is>
      </c>
      <c r="H1258" t="n">
        <v>1</v>
      </c>
      <c r="I1258" t="n">
        <v>9442.049999999999</v>
      </c>
    </row>
    <row r="1259">
      <c r="A1259" t="inlineStr">
        <is>
          <t>RET001259</t>
        </is>
      </c>
      <c r="B1259" t="inlineStr">
        <is>
          <t>O008558</t>
        </is>
      </c>
      <c r="C1259" s="25" t="n">
        <v>45163</v>
      </c>
      <c r="D1259" t="inlineStr">
        <is>
          <t>Fashion</t>
        </is>
      </c>
      <c r="E1259" t="inlineStr">
        <is>
          <t>North</t>
        </is>
      </c>
      <c r="F1259" t="inlineStr">
        <is>
          <t>Website</t>
        </is>
      </c>
      <c r="G1259" t="inlineStr">
        <is>
          <t>Not as Described</t>
        </is>
      </c>
      <c r="H1259" t="n">
        <v>1</v>
      </c>
      <c r="I1259" t="n">
        <v>440.1</v>
      </c>
    </row>
    <row r="1260">
      <c r="A1260" t="inlineStr">
        <is>
          <t>RET001260</t>
        </is>
      </c>
      <c r="B1260" t="inlineStr">
        <is>
          <t>O008562</t>
        </is>
      </c>
      <c r="C1260" s="25" t="n">
        <v>45163</v>
      </c>
      <c r="D1260" t="inlineStr">
        <is>
          <t>Fashion</t>
        </is>
      </c>
      <c r="E1260" t="inlineStr">
        <is>
          <t>West</t>
        </is>
      </c>
      <c r="F1260" t="inlineStr">
        <is>
          <t>Marketplace</t>
        </is>
      </c>
      <c r="G1260" t="inlineStr">
        <is>
          <t>Changed Mind</t>
        </is>
      </c>
      <c r="H1260" t="n">
        <v>1</v>
      </c>
      <c r="I1260" t="n">
        <v>664.05</v>
      </c>
    </row>
    <row r="1261">
      <c r="A1261" t="inlineStr">
        <is>
          <t>RET001261</t>
        </is>
      </c>
      <c r="B1261" t="inlineStr">
        <is>
          <t>O008565</t>
        </is>
      </c>
      <c r="C1261" s="25" t="n">
        <v>45163</v>
      </c>
      <c r="D1261" t="inlineStr">
        <is>
          <t>Fashion</t>
        </is>
      </c>
      <c r="E1261" t="inlineStr">
        <is>
          <t>West</t>
        </is>
      </c>
      <c r="F1261" t="inlineStr">
        <is>
          <t>Website</t>
        </is>
      </c>
      <c r="G1261" t="inlineStr">
        <is>
          <t>Changed Mind</t>
        </is>
      </c>
      <c r="H1261" t="n">
        <v>1</v>
      </c>
      <c r="I1261" t="n">
        <v>1088.1</v>
      </c>
    </row>
    <row r="1262">
      <c r="A1262" t="inlineStr">
        <is>
          <t>RET001262</t>
        </is>
      </c>
      <c r="B1262" t="inlineStr">
        <is>
          <t>O008565</t>
        </is>
      </c>
      <c r="C1262" s="25" t="n">
        <v>45163</v>
      </c>
      <c r="D1262" t="inlineStr">
        <is>
          <t>Fashion</t>
        </is>
      </c>
      <c r="E1262" t="inlineStr">
        <is>
          <t>West</t>
        </is>
      </c>
      <c r="F1262" t="inlineStr">
        <is>
          <t>Website</t>
        </is>
      </c>
      <c r="G1262" t="inlineStr">
        <is>
          <t>Changed Mind</t>
        </is>
      </c>
      <c r="H1262" t="n">
        <v>1</v>
      </c>
      <c r="I1262" t="n">
        <v>548.1</v>
      </c>
    </row>
    <row r="1263">
      <c r="A1263" t="inlineStr">
        <is>
          <t>RET001263</t>
        </is>
      </c>
      <c r="B1263" t="inlineStr">
        <is>
          <t>O008567</t>
        </is>
      </c>
      <c r="C1263" s="25" t="n">
        <v>45163</v>
      </c>
      <c r="D1263" t="inlineStr">
        <is>
          <t>Electronics</t>
        </is>
      </c>
      <c r="E1263" t="inlineStr">
        <is>
          <t>East</t>
        </is>
      </c>
      <c r="F1263" t="inlineStr">
        <is>
          <t>Marketplace</t>
        </is>
      </c>
      <c r="G1263" t="inlineStr">
        <is>
          <t>Changed Mind</t>
        </is>
      </c>
      <c r="H1263" t="n">
        <v>2</v>
      </c>
      <c r="I1263" t="n">
        <v>29697.3</v>
      </c>
    </row>
    <row r="1264">
      <c r="A1264" t="inlineStr">
        <is>
          <t>RET001264</t>
        </is>
      </c>
      <c r="B1264" t="inlineStr">
        <is>
          <t>O008578</t>
        </is>
      </c>
      <c r="C1264" s="25" t="n">
        <v>45163</v>
      </c>
      <c r="D1264" t="inlineStr">
        <is>
          <t>Sports</t>
        </is>
      </c>
      <c r="E1264" t="inlineStr">
        <is>
          <t>Central</t>
        </is>
      </c>
      <c r="F1264" t="inlineStr">
        <is>
          <t>Website</t>
        </is>
      </c>
      <c r="G1264" t="inlineStr">
        <is>
          <t>Not as Described</t>
        </is>
      </c>
      <c r="H1264" t="n">
        <v>1</v>
      </c>
      <c r="I1264" t="n">
        <v>656.1</v>
      </c>
    </row>
    <row r="1265">
      <c r="A1265" t="inlineStr">
        <is>
          <t>RET001265</t>
        </is>
      </c>
      <c r="B1265" t="inlineStr">
        <is>
          <t>O008606</t>
        </is>
      </c>
      <c r="C1265" s="25" t="n">
        <v>45164</v>
      </c>
      <c r="D1265" t="inlineStr">
        <is>
          <t>Fashion</t>
        </is>
      </c>
      <c r="E1265" t="inlineStr">
        <is>
          <t>West</t>
        </is>
      </c>
      <c r="F1265" t="inlineStr">
        <is>
          <t>Mobile App</t>
        </is>
      </c>
      <c r="G1265" t="inlineStr">
        <is>
          <t>Size/Fit Issue</t>
        </is>
      </c>
      <c r="H1265" t="n">
        <v>1</v>
      </c>
      <c r="I1265" t="n">
        <v>873.05</v>
      </c>
    </row>
    <row r="1266">
      <c r="A1266" t="inlineStr">
        <is>
          <t>RET001266</t>
        </is>
      </c>
      <c r="B1266" t="inlineStr">
        <is>
          <t>O008613</t>
        </is>
      </c>
      <c r="C1266" s="25" t="n">
        <v>45164</v>
      </c>
      <c r="D1266" t="inlineStr">
        <is>
          <t>Home &amp; Kitchen</t>
        </is>
      </c>
      <c r="E1266" t="inlineStr">
        <is>
          <t>West</t>
        </is>
      </c>
      <c r="F1266" t="inlineStr">
        <is>
          <t>Website</t>
        </is>
      </c>
      <c r="G1266" t="inlineStr">
        <is>
          <t>Damaged in Transit</t>
        </is>
      </c>
      <c r="H1266" t="n">
        <v>1</v>
      </c>
      <c r="I1266" t="n">
        <v>626.05</v>
      </c>
    </row>
    <row r="1267">
      <c r="A1267" t="inlineStr">
        <is>
          <t>RET001268</t>
        </is>
      </c>
      <c r="B1267" t="inlineStr">
        <is>
          <t>O008629</t>
        </is>
      </c>
      <c r="C1267" s="25" t="n">
        <v>45164</v>
      </c>
      <c r="D1267" t="inlineStr">
        <is>
          <t>Books</t>
        </is>
      </c>
      <c r="E1267" t="inlineStr">
        <is>
          <t>Central</t>
        </is>
      </c>
      <c r="F1267" t="inlineStr">
        <is>
          <t>Marketplace</t>
        </is>
      </c>
      <c r="G1267" t="inlineStr">
        <is>
          <t>Changed Mind</t>
        </is>
      </c>
      <c r="H1267" t="n">
        <v>1</v>
      </c>
      <c r="I1267" t="n">
        <v>331.55</v>
      </c>
    </row>
    <row r="1268">
      <c r="A1268" t="inlineStr">
        <is>
          <t>RET001269</t>
        </is>
      </c>
      <c r="B1268" t="inlineStr">
        <is>
          <t>O008635</t>
        </is>
      </c>
      <c r="C1268" s="25" t="n">
        <v>45164</v>
      </c>
      <c r="D1268" t="inlineStr">
        <is>
          <t>Grocery</t>
        </is>
      </c>
      <c r="E1268" t="inlineStr">
        <is>
          <t>West</t>
        </is>
      </c>
      <c r="F1268" t="inlineStr">
        <is>
          <t>Marketplace</t>
        </is>
      </c>
      <c r="G1268" t="inlineStr">
        <is>
          <t>Damaged in Transit</t>
        </is>
      </c>
      <c r="H1268" t="n">
        <v>1</v>
      </c>
      <c r="I1268" t="n">
        <v>390.15</v>
      </c>
    </row>
    <row r="1269">
      <c r="A1269" t="inlineStr">
        <is>
          <t>RET001270</t>
        </is>
      </c>
      <c r="B1269" t="inlineStr">
        <is>
          <t>O008637</t>
        </is>
      </c>
      <c r="C1269" s="25" t="n">
        <v>45164</v>
      </c>
      <c r="D1269" t="inlineStr">
        <is>
          <t>Home &amp; Kitchen</t>
        </is>
      </c>
      <c r="E1269" t="inlineStr">
        <is>
          <t>West</t>
        </is>
      </c>
      <c r="F1269" t="inlineStr">
        <is>
          <t>Website</t>
        </is>
      </c>
      <c r="G1269" t="inlineStr">
        <is>
          <t>Not as Described</t>
        </is>
      </c>
      <c r="H1269" t="n">
        <v>1</v>
      </c>
      <c r="I1269" t="n">
        <v>1691.1</v>
      </c>
    </row>
    <row r="1270">
      <c r="A1270" t="inlineStr">
        <is>
          <t>RET001271</t>
        </is>
      </c>
      <c r="B1270" t="inlineStr">
        <is>
          <t>O008639</t>
        </is>
      </c>
      <c r="C1270" s="25" t="n">
        <v>45164</v>
      </c>
      <c r="D1270" t="inlineStr">
        <is>
          <t>Beauty</t>
        </is>
      </c>
      <c r="E1270" t="inlineStr">
        <is>
          <t>South</t>
        </is>
      </c>
      <c r="F1270" t="inlineStr">
        <is>
          <t>Website</t>
        </is>
      </c>
      <c r="G1270" t="inlineStr">
        <is>
          <t>Defective Product</t>
        </is>
      </c>
      <c r="H1270" t="n">
        <v>1</v>
      </c>
      <c r="I1270" t="n">
        <v>125.1</v>
      </c>
    </row>
    <row r="1271">
      <c r="A1271" t="inlineStr">
        <is>
          <t>RET001272</t>
        </is>
      </c>
      <c r="B1271" t="inlineStr">
        <is>
          <t>O008656</t>
        </is>
      </c>
      <c r="C1271" s="25" t="n">
        <v>45165</v>
      </c>
      <c r="D1271" t="inlineStr">
        <is>
          <t>Beauty</t>
        </is>
      </c>
      <c r="E1271" t="inlineStr">
        <is>
          <t>East</t>
        </is>
      </c>
      <c r="F1271" t="inlineStr">
        <is>
          <t>Website</t>
        </is>
      </c>
      <c r="G1271" t="inlineStr">
        <is>
          <t>Not as Described</t>
        </is>
      </c>
      <c r="H1271" t="n">
        <v>1</v>
      </c>
      <c r="I1271" t="n">
        <v>350.55</v>
      </c>
    </row>
    <row r="1272">
      <c r="A1272" t="inlineStr">
        <is>
          <t>RET001273</t>
        </is>
      </c>
      <c r="B1272" t="inlineStr">
        <is>
          <t>O008661</t>
        </is>
      </c>
      <c r="C1272" s="25" t="n">
        <v>45165</v>
      </c>
      <c r="D1272" t="inlineStr">
        <is>
          <t>Electronics</t>
        </is>
      </c>
      <c r="E1272" t="inlineStr">
        <is>
          <t>East</t>
        </is>
      </c>
      <c r="F1272" t="inlineStr">
        <is>
          <t>Website</t>
        </is>
      </c>
      <c r="G1272" t="inlineStr">
        <is>
          <t>Defective Product</t>
        </is>
      </c>
      <c r="H1272" t="n">
        <v>1</v>
      </c>
      <c r="I1272" t="n">
        <v>6539</v>
      </c>
    </row>
    <row r="1273">
      <c r="A1273" t="inlineStr">
        <is>
          <t>RET001274</t>
        </is>
      </c>
      <c r="B1273" t="inlineStr">
        <is>
          <t>O008674</t>
        </is>
      </c>
      <c r="C1273" s="25" t="n">
        <v>45165</v>
      </c>
      <c r="D1273" t="inlineStr">
        <is>
          <t>Home &amp; Kitchen</t>
        </is>
      </c>
      <c r="E1273" t="inlineStr">
        <is>
          <t>West</t>
        </is>
      </c>
      <c r="F1273" t="inlineStr">
        <is>
          <t>Marketplace</t>
        </is>
      </c>
      <c r="G1273" t="inlineStr">
        <is>
          <t>Changed Mind</t>
        </is>
      </c>
      <c r="H1273" t="n">
        <v>1</v>
      </c>
      <c r="I1273" t="n">
        <v>3968.1</v>
      </c>
    </row>
    <row r="1274">
      <c r="A1274" t="inlineStr">
        <is>
          <t>RET001275</t>
        </is>
      </c>
      <c r="B1274" t="inlineStr">
        <is>
          <t>O008677</t>
        </is>
      </c>
      <c r="C1274" s="25" t="n">
        <v>45165</v>
      </c>
      <c r="D1274" t="inlineStr">
        <is>
          <t>Fashion</t>
        </is>
      </c>
      <c r="E1274" t="inlineStr">
        <is>
          <t>East</t>
        </is>
      </c>
      <c r="F1274" t="inlineStr">
        <is>
          <t>Mobile App</t>
        </is>
      </c>
      <c r="G1274" t="inlineStr">
        <is>
          <t>Not as Described</t>
        </is>
      </c>
      <c r="H1274" t="n">
        <v>2</v>
      </c>
      <c r="I1274" t="n">
        <v>7658</v>
      </c>
    </row>
    <row r="1275">
      <c r="A1275" t="inlineStr">
        <is>
          <t>RET001276</t>
        </is>
      </c>
      <c r="B1275" t="inlineStr">
        <is>
          <t>O008680</t>
        </is>
      </c>
      <c r="C1275" s="25" t="n">
        <v>45165</v>
      </c>
      <c r="D1275" t="inlineStr">
        <is>
          <t>Fashion</t>
        </is>
      </c>
      <c r="E1275" t="inlineStr">
        <is>
          <t>West</t>
        </is>
      </c>
      <c r="F1275" t="inlineStr">
        <is>
          <t>Website</t>
        </is>
      </c>
      <c r="G1275" t="inlineStr">
        <is>
          <t>Size/Fit Issue</t>
        </is>
      </c>
      <c r="H1275" t="n">
        <v>1</v>
      </c>
      <c r="I1275" t="n">
        <v>840.65</v>
      </c>
    </row>
    <row r="1276">
      <c r="A1276" t="inlineStr">
        <is>
          <t>RET001277</t>
        </is>
      </c>
      <c r="B1276" t="inlineStr">
        <is>
          <t>O008685</t>
        </is>
      </c>
      <c r="C1276" s="25" t="n">
        <v>45165</v>
      </c>
      <c r="D1276" t="inlineStr">
        <is>
          <t>Home &amp; Kitchen</t>
        </is>
      </c>
      <c r="E1276" t="inlineStr">
        <is>
          <t>East</t>
        </is>
      </c>
      <c r="F1276" t="inlineStr">
        <is>
          <t>Retail Store</t>
        </is>
      </c>
      <c r="G1276" t="inlineStr">
        <is>
          <t>Not as Described</t>
        </is>
      </c>
      <c r="H1276" t="n">
        <v>1</v>
      </c>
      <c r="I1276" t="n">
        <v>4245.55</v>
      </c>
    </row>
    <row r="1277">
      <c r="A1277" t="inlineStr">
        <is>
          <t>RET001278</t>
        </is>
      </c>
      <c r="B1277" t="inlineStr">
        <is>
          <t>O008687</t>
        </is>
      </c>
      <c r="C1277" s="25" t="n">
        <v>45165</v>
      </c>
      <c r="D1277" t="inlineStr">
        <is>
          <t>Electronics</t>
        </is>
      </c>
      <c r="E1277" t="inlineStr">
        <is>
          <t>South</t>
        </is>
      </c>
      <c r="F1277" t="inlineStr">
        <is>
          <t>Website</t>
        </is>
      </c>
      <c r="G1277" t="inlineStr">
        <is>
          <t>Defective Product</t>
        </is>
      </c>
      <c r="H1277" t="n">
        <v>1</v>
      </c>
      <c r="I1277" t="n">
        <v>5062.55</v>
      </c>
    </row>
    <row r="1278">
      <c r="A1278" t="inlineStr">
        <is>
          <t>RET001279</t>
        </is>
      </c>
      <c r="B1278" t="inlineStr">
        <is>
          <t>O008693</t>
        </is>
      </c>
      <c r="C1278" s="25" t="n">
        <v>45165</v>
      </c>
      <c r="D1278" t="inlineStr">
        <is>
          <t>Fashion</t>
        </is>
      </c>
      <c r="E1278" t="inlineStr">
        <is>
          <t>Central</t>
        </is>
      </c>
      <c r="F1278" t="inlineStr">
        <is>
          <t>Mobile App</t>
        </is>
      </c>
      <c r="G1278" t="inlineStr">
        <is>
          <t>Damaged in Transit</t>
        </is>
      </c>
      <c r="H1278" t="n">
        <v>1</v>
      </c>
      <c r="I1278" t="n">
        <v>550.05</v>
      </c>
    </row>
    <row r="1279">
      <c r="A1279" t="inlineStr">
        <is>
          <t>RET001280</t>
        </is>
      </c>
      <c r="B1279" t="inlineStr">
        <is>
          <t>O008697</t>
        </is>
      </c>
      <c r="C1279" s="25" t="n">
        <v>45165</v>
      </c>
      <c r="D1279" t="inlineStr">
        <is>
          <t>Grocery</t>
        </is>
      </c>
      <c r="E1279" t="inlineStr">
        <is>
          <t>South</t>
        </is>
      </c>
      <c r="F1279" t="inlineStr">
        <is>
          <t>Website</t>
        </is>
      </c>
      <c r="G1279" t="inlineStr">
        <is>
          <t>Late Delivery</t>
        </is>
      </c>
      <c r="H1279" t="n">
        <v>2</v>
      </c>
      <c r="I1279" t="n">
        <v>574.2</v>
      </c>
    </row>
    <row r="1280">
      <c r="A1280" t="inlineStr">
        <is>
          <t>RET001281</t>
        </is>
      </c>
      <c r="B1280" t="inlineStr">
        <is>
          <t>O008705</t>
        </is>
      </c>
      <c r="C1280" s="25" t="n">
        <v>45166</v>
      </c>
      <c r="D1280" t="inlineStr">
        <is>
          <t>Fashion</t>
        </is>
      </c>
      <c r="E1280" t="inlineStr">
        <is>
          <t>North</t>
        </is>
      </c>
      <c r="F1280" t="inlineStr">
        <is>
          <t>Mobile App</t>
        </is>
      </c>
      <c r="G1280" t="inlineStr">
        <is>
          <t>Changed Mind</t>
        </is>
      </c>
      <c r="H1280" t="n">
        <v>1</v>
      </c>
      <c r="I1280" t="n">
        <v>1649</v>
      </c>
    </row>
    <row r="1281">
      <c r="A1281" t="inlineStr">
        <is>
          <t>RET001282</t>
        </is>
      </c>
      <c r="B1281" t="inlineStr">
        <is>
          <t>O008726</t>
        </is>
      </c>
      <c r="C1281" s="25" t="n">
        <v>45166</v>
      </c>
      <c r="D1281" t="inlineStr">
        <is>
          <t>Fashion</t>
        </is>
      </c>
      <c r="E1281" t="inlineStr">
        <is>
          <t>South</t>
        </is>
      </c>
      <c r="F1281" t="inlineStr">
        <is>
          <t>Mobile App</t>
        </is>
      </c>
      <c r="G1281" t="inlineStr">
        <is>
          <t>Size/Fit Issue</t>
        </is>
      </c>
      <c r="H1281" t="n">
        <v>1</v>
      </c>
      <c r="I1281" t="n">
        <v>1146.65</v>
      </c>
    </row>
    <row r="1282">
      <c r="A1282" t="inlineStr">
        <is>
          <t>RET001283</t>
        </is>
      </c>
      <c r="B1282" t="inlineStr">
        <is>
          <t>O008733</t>
        </is>
      </c>
      <c r="C1282" s="25" t="n">
        <v>45166</v>
      </c>
      <c r="D1282" t="inlineStr">
        <is>
          <t>Electronics</t>
        </is>
      </c>
      <c r="E1282" t="inlineStr">
        <is>
          <t>South</t>
        </is>
      </c>
      <c r="F1282" t="inlineStr">
        <is>
          <t>Website</t>
        </is>
      </c>
      <c r="G1282" t="inlineStr">
        <is>
          <t>Defective Product</t>
        </is>
      </c>
      <c r="H1282" t="n">
        <v>1</v>
      </c>
      <c r="I1282" t="n">
        <v>10781.1</v>
      </c>
    </row>
    <row r="1283">
      <c r="A1283" t="inlineStr">
        <is>
          <t>RET001284</t>
        </is>
      </c>
      <c r="B1283" t="inlineStr">
        <is>
          <t>O008734</t>
        </is>
      </c>
      <c r="C1283" s="25" t="n">
        <v>45166</v>
      </c>
      <c r="D1283" t="inlineStr">
        <is>
          <t>Sports</t>
        </is>
      </c>
      <c r="E1283" t="inlineStr">
        <is>
          <t>East</t>
        </is>
      </c>
      <c r="F1283" t="inlineStr">
        <is>
          <t>Mobile App</t>
        </is>
      </c>
      <c r="G1283" t="inlineStr">
        <is>
          <t>Changed Mind</t>
        </is>
      </c>
      <c r="H1283" t="n">
        <v>1</v>
      </c>
      <c r="I1283" t="n">
        <v>2249.1</v>
      </c>
    </row>
    <row r="1284">
      <c r="A1284" t="inlineStr">
        <is>
          <t>RET001285</t>
        </is>
      </c>
      <c r="B1284" t="inlineStr">
        <is>
          <t>O008741</t>
        </is>
      </c>
      <c r="C1284" s="25" t="n">
        <v>45167</v>
      </c>
      <c r="D1284" t="inlineStr">
        <is>
          <t>Books</t>
        </is>
      </c>
      <c r="E1284" t="inlineStr">
        <is>
          <t>Central</t>
        </is>
      </c>
      <c r="F1284" t="inlineStr">
        <is>
          <t>Mobile App</t>
        </is>
      </c>
      <c r="G1284" t="inlineStr">
        <is>
          <t>Not as Described</t>
        </is>
      </c>
      <c r="H1284" t="n">
        <v>1</v>
      </c>
      <c r="I1284" t="n">
        <v>388.55</v>
      </c>
    </row>
    <row r="1285">
      <c r="A1285" t="inlineStr">
        <is>
          <t>RET001286</t>
        </is>
      </c>
      <c r="B1285" t="inlineStr">
        <is>
          <t>O008741</t>
        </is>
      </c>
      <c r="C1285" s="25" t="n">
        <v>45167</v>
      </c>
      <c r="D1285" t="inlineStr">
        <is>
          <t>Fashion</t>
        </is>
      </c>
      <c r="E1285" t="inlineStr">
        <is>
          <t>Central</t>
        </is>
      </c>
      <c r="F1285" t="inlineStr">
        <is>
          <t>Mobile App</t>
        </is>
      </c>
      <c r="G1285" t="inlineStr">
        <is>
          <t>Late Delivery</t>
        </is>
      </c>
      <c r="H1285" t="n">
        <v>1</v>
      </c>
      <c r="I1285" t="n">
        <v>1844.1</v>
      </c>
    </row>
    <row r="1286">
      <c r="A1286" t="inlineStr">
        <is>
          <t>RET001287</t>
        </is>
      </c>
      <c r="B1286" t="inlineStr">
        <is>
          <t>O008742</t>
        </is>
      </c>
      <c r="C1286" s="25" t="n">
        <v>45167</v>
      </c>
      <c r="D1286" t="inlineStr">
        <is>
          <t>Home &amp; Kitchen</t>
        </is>
      </c>
      <c r="E1286" t="inlineStr">
        <is>
          <t>East</t>
        </is>
      </c>
      <c r="F1286" t="inlineStr">
        <is>
          <t>Retail Store</t>
        </is>
      </c>
      <c r="G1286" t="inlineStr">
        <is>
          <t>Defective Product</t>
        </is>
      </c>
      <c r="H1286" t="n">
        <v>1</v>
      </c>
      <c r="I1286" t="n">
        <v>1409</v>
      </c>
    </row>
    <row r="1287">
      <c r="A1287" t="inlineStr">
        <is>
          <t>RET001288</t>
        </is>
      </c>
      <c r="B1287" t="inlineStr">
        <is>
          <t>O008748</t>
        </is>
      </c>
      <c r="C1287" s="25" t="n">
        <v>45167</v>
      </c>
      <c r="D1287" t="inlineStr">
        <is>
          <t>Home &amp; Kitchen</t>
        </is>
      </c>
      <c r="E1287" t="inlineStr">
        <is>
          <t>Central</t>
        </is>
      </c>
      <c r="F1287" t="inlineStr">
        <is>
          <t>Mobile App</t>
        </is>
      </c>
      <c r="G1287" t="inlineStr">
        <is>
          <t>Wrong Item Delivered</t>
        </is>
      </c>
      <c r="H1287" t="n">
        <v>1</v>
      </c>
      <c r="I1287" t="n">
        <v>368.1</v>
      </c>
    </row>
    <row r="1288">
      <c r="A1288" t="inlineStr">
        <is>
          <t>RET001289</t>
        </is>
      </c>
      <c r="B1288" t="inlineStr">
        <is>
          <t>O008749</t>
        </is>
      </c>
      <c r="C1288" s="25" t="n">
        <v>45167</v>
      </c>
      <c r="D1288" t="inlineStr">
        <is>
          <t>Grocery</t>
        </is>
      </c>
      <c r="E1288" t="inlineStr">
        <is>
          <t>South</t>
        </is>
      </c>
      <c r="F1288" t="inlineStr">
        <is>
          <t>Website</t>
        </is>
      </c>
      <c r="G1288" t="inlineStr">
        <is>
          <t>Damaged in Transit</t>
        </is>
      </c>
      <c r="H1288" t="n">
        <v>4</v>
      </c>
      <c r="I1288" t="n">
        <v>1402.2</v>
      </c>
    </row>
    <row r="1289">
      <c r="A1289" t="inlineStr">
        <is>
          <t>RET001290</t>
        </is>
      </c>
      <c r="B1289" t="inlineStr">
        <is>
          <t>O008768</t>
        </is>
      </c>
      <c r="C1289" s="25" t="n">
        <v>45167</v>
      </c>
      <c r="D1289" t="inlineStr">
        <is>
          <t>Home &amp; Kitchen</t>
        </is>
      </c>
      <c r="E1289" t="inlineStr">
        <is>
          <t>South</t>
        </is>
      </c>
      <c r="F1289" t="inlineStr">
        <is>
          <t>Mobile App</t>
        </is>
      </c>
      <c r="G1289" t="inlineStr">
        <is>
          <t>Damaged in Transit</t>
        </is>
      </c>
      <c r="H1289" t="n">
        <v>1</v>
      </c>
      <c r="I1289" t="n">
        <v>2013.05</v>
      </c>
    </row>
    <row r="1290">
      <c r="A1290" t="inlineStr">
        <is>
          <t>RET001291</t>
        </is>
      </c>
      <c r="B1290" t="inlineStr">
        <is>
          <t>O008770</t>
        </is>
      </c>
      <c r="C1290" s="25" t="n">
        <v>45167</v>
      </c>
      <c r="D1290" t="inlineStr">
        <is>
          <t>Fashion</t>
        </is>
      </c>
      <c r="E1290" t="inlineStr">
        <is>
          <t>South</t>
        </is>
      </c>
      <c r="F1290" t="inlineStr">
        <is>
          <t>Mobile App</t>
        </is>
      </c>
      <c r="G1290" t="inlineStr">
        <is>
          <t>Not as Described</t>
        </is>
      </c>
      <c r="H1290" t="n">
        <v>1</v>
      </c>
      <c r="I1290" t="n">
        <v>854.1</v>
      </c>
    </row>
    <row r="1291">
      <c r="A1291" t="inlineStr">
        <is>
          <t>RET001292</t>
        </is>
      </c>
      <c r="B1291" t="inlineStr">
        <is>
          <t>O008772</t>
        </is>
      </c>
      <c r="C1291" s="25" t="n">
        <v>45167</v>
      </c>
      <c r="D1291" t="inlineStr">
        <is>
          <t>Home &amp; Kitchen</t>
        </is>
      </c>
      <c r="E1291" t="inlineStr">
        <is>
          <t>West</t>
        </is>
      </c>
      <c r="F1291" t="inlineStr">
        <is>
          <t>Marketplace</t>
        </is>
      </c>
      <c r="G1291" t="inlineStr">
        <is>
          <t>Damaged in Transit</t>
        </is>
      </c>
      <c r="H1291" t="n">
        <v>1</v>
      </c>
      <c r="I1291" t="n">
        <v>593.1</v>
      </c>
    </row>
    <row r="1292">
      <c r="A1292" t="inlineStr">
        <is>
          <t>RET001293</t>
        </is>
      </c>
      <c r="B1292" t="inlineStr">
        <is>
          <t>O008772</t>
        </is>
      </c>
      <c r="C1292" s="25" t="n">
        <v>45167</v>
      </c>
      <c r="D1292" t="inlineStr">
        <is>
          <t>Sports</t>
        </is>
      </c>
      <c r="E1292" t="inlineStr">
        <is>
          <t>West</t>
        </is>
      </c>
      <c r="F1292" t="inlineStr">
        <is>
          <t>Marketplace</t>
        </is>
      </c>
      <c r="G1292" t="inlineStr">
        <is>
          <t>Damaged in Transit</t>
        </is>
      </c>
      <c r="H1292" t="n">
        <v>3</v>
      </c>
      <c r="I1292" t="n">
        <v>14757</v>
      </c>
    </row>
    <row r="1293">
      <c r="A1293" t="inlineStr">
        <is>
          <t>RET001294</t>
        </is>
      </c>
      <c r="B1293" t="inlineStr">
        <is>
          <t>O008776</t>
        </is>
      </c>
      <c r="C1293" s="25" t="n">
        <v>45168</v>
      </c>
      <c r="D1293" t="inlineStr">
        <is>
          <t>Electronics</t>
        </is>
      </c>
      <c r="E1293" t="inlineStr">
        <is>
          <t>South</t>
        </is>
      </c>
      <c r="F1293" t="inlineStr">
        <is>
          <t>Mobile App</t>
        </is>
      </c>
      <c r="G1293" t="inlineStr">
        <is>
          <t>Changed Mind</t>
        </is>
      </c>
      <c r="H1293" t="n">
        <v>1</v>
      </c>
      <c r="I1293" t="n">
        <v>9993.049999999999</v>
      </c>
    </row>
    <row r="1294">
      <c r="A1294" t="inlineStr">
        <is>
          <t>RET001295</t>
        </is>
      </c>
      <c r="B1294" t="inlineStr">
        <is>
          <t>O008781</t>
        </is>
      </c>
      <c r="C1294" s="25" t="n">
        <v>45168</v>
      </c>
      <c r="D1294" t="inlineStr">
        <is>
          <t>Fashion</t>
        </is>
      </c>
      <c r="E1294" t="inlineStr">
        <is>
          <t>North</t>
        </is>
      </c>
      <c r="F1294" t="inlineStr">
        <is>
          <t>Website</t>
        </is>
      </c>
      <c r="G1294" t="inlineStr">
        <is>
          <t>Size/Fit Issue</t>
        </is>
      </c>
      <c r="H1294" t="n">
        <v>1</v>
      </c>
      <c r="I1294" t="n">
        <v>1265.65</v>
      </c>
    </row>
    <row r="1295">
      <c r="A1295" t="inlineStr">
        <is>
          <t>RET001296</t>
        </is>
      </c>
      <c r="B1295" t="inlineStr">
        <is>
          <t>O008785</t>
        </is>
      </c>
      <c r="C1295" s="25" t="n">
        <v>45168</v>
      </c>
      <c r="D1295" t="inlineStr">
        <is>
          <t>Electronics</t>
        </is>
      </c>
      <c r="E1295" t="inlineStr">
        <is>
          <t>North</t>
        </is>
      </c>
      <c r="F1295" t="inlineStr">
        <is>
          <t>Website</t>
        </is>
      </c>
      <c r="G1295" t="inlineStr">
        <is>
          <t>Defective Product</t>
        </is>
      </c>
      <c r="H1295" t="n">
        <v>2</v>
      </c>
      <c r="I1295" t="n">
        <v>32434.2</v>
      </c>
    </row>
    <row r="1296">
      <c r="A1296" t="inlineStr">
        <is>
          <t>RET001297</t>
        </is>
      </c>
      <c r="B1296" t="inlineStr">
        <is>
          <t>O008787</t>
        </is>
      </c>
      <c r="C1296" s="25" t="n">
        <v>45168</v>
      </c>
      <c r="D1296" t="inlineStr">
        <is>
          <t>Home &amp; Kitchen</t>
        </is>
      </c>
      <c r="E1296" t="inlineStr">
        <is>
          <t>West</t>
        </is>
      </c>
      <c r="F1296" t="inlineStr">
        <is>
          <t>Marketplace</t>
        </is>
      </c>
      <c r="G1296" t="inlineStr">
        <is>
          <t>Damaged in Transit</t>
        </is>
      </c>
      <c r="H1296" t="n">
        <v>1</v>
      </c>
      <c r="I1296" t="n">
        <v>1907.1</v>
      </c>
    </row>
    <row r="1297">
      <c r="A1297" t="inlineStr">
        <is>
          <t>RET001298</t>
        </is>
      </c>
      <c r="B1297" t="inlineStr">
        <is>
          <t>O008792</t>
        </is>
      </c>
      <c r="C1297" s="25" t="n">
        <v>45168</v>
      </c>
      <c r="D1297" t="inlineStr">
        <is>
          <t>Home &amp; Kitchen</t>
        </is>
      </c>
      <c r="E1297" t="inlineStr">
        <is>
          <t>East</t>
        </is>
      </c>
      <c r="F1297" t="inlineStr">
        <is>
          <t>Website</t>
        </is>
      </c>
      <c r="G1297" t="inlineStr">
        <is>
          <t>Late Delivery</t>
        </is>
      </c>
      <c r="H1297" t="n">
        <v>1</v>
      </c>
      <c r="I1297" t="n">
        <v>1338.55</v>
      </c>
    </row>
    <row r="1298">
      <c r="A1298" t="inlineStr">
        <is>
          <t>RET001299</t>
        </is>
      </c>
      <c r="B1298" t="inlineStr">
        <is>
          <t>O008801</t>
        </is>
      </c>
      <c r="C1298" s="25" t="n">
        <v>45168</v>
      </c>
      <c r="D1298" t="inlineStr">
        <is>
          <t>Home &amp; Kitchen</t>
        </is>
      </c>
      <c r="E1298" t="inlineStr">
        <is>
          <t>North</t>
        </is>
      </c>
      <c r="F1298" t="inlineStr">
        <is>
          <t>Marketplace</t>
        </is>
      </c>
      <c r="G1298" t="inlineStr">
        <is>
          <t>Wrong Item Delivered</t>
        </is>
      </c>
      <c r="H1298" t="n">
        <v>1</v>
      </c>
      <c r="I1298" t="n">
        <v>449.1</v>
      </c>
    </row>
    <row r="1299">
      <c r="A1299" t="inlineStr">
        <is>
          <t>RET001300</t>
        </is>
      </c>
      <c r="B1299" t="inlineStr">
        <is>
          <t>O008805</t>
        </is>
      </c>
      <c r="C1299" s="25" t="n">
        <v>45168</v>
      </c>
      <c r="D1299" t="inlineStr">
        <is>
          <t>Fashion</t>
        </is>
      </c>
      <c r="E1299" t="inlineStr">
        <is>
          <t>West</t>
        </is>
      </c>
      <c r="F1299" t="inlineStr">
        <is>
          <t>Website</t>
        </is>
      </c>
      <c r="G1299" t="inlineStr">
        <is>
          <t>Size/Fit Issue</t>
        </is>
      </c>
      <c r="H1299" t="n">
        <v>1</v>
      </c>
      <c r="I1299" t="n">
        <v>1619.1</v>
      </c>
    </row>
    <row r="1300">
      <c r="A1300" t="inlineStr">
        <is>
          <t>RET001301</t>
        </is>
      </c>
      <c r="B1300" t="inlineStr">
        <is>
          <t>O008818</t>
        </is>
      </c>
      <c r="C1300" s="25" t="n">
        <v>45169</v>
      </c>
      <c r="D1300" t="inlineStr">
        <is>
          <t>Fashion</t>
        </is>
      </c>
      <c r="E1300" t="inlineStr">
        <is>
          <t>North</t>
        </is>
      </c>
      <c r="F1300" t="inlineStr">
        <is>
          <t>Marketplace</t>
        </is>
      </c>
      <c r="G1300" t="inlineStr">
        <is>
          <t>Changed Mind</t>
        </is>
      </c>
      <c r="H1300" t="n">
        <v>2</v>
      </c>
      <c r="I1300" t="n">
        <v>1562.3</v>
      </c>
    </row>
    <row r="1301">
      <c r="A1301" t="inlineStr">
        <is>
          <t>RET001302</t>
        </is>
      </c>
      <c r="B1301" t="inlineStr">
        <is>
          <t>O008827</t>
        </is>
      </c>
      <c r="C1301" s="25" t="n">
        <v>45169</v>
      </c>
      <c r="D1301" t="inlineStr">
        <is>
          <t>Fashion</t>
        </is>
      </c>
      <c r="E1301" t="inlineStr">
        <is>
          <t>East</t>
        </is>
      </c>
      <c r="F1301" t="inlineStr">
        <is>
          <t>Marketplace</t>
        </is>
      </c>
      <c r="G1301" t="inlineStr">
        <is>
          <t>Wrong Item Delivered</t>
        </is>
      </c>
      <c r="H1301" t="n">
        <v>1</v>
      </c>
      <c r="I1301" t="n">
        <v>1466.1</v>
      </c>
    </row>
    <row r="1302">
      <c r="A1302" t="inlineStr">
        <is>
          <t>RET001303</t>
        </is>
      </c>
      <c r="B1302" t="inlineStr">
        <is>
          <t>O008828</t>
        </is>
      </c>
      <c r="C1302" s="25" t="n">
        <v>45169</v>
      </c>
      <c r="D1302" t="inlineStr">
        <is>
          <t>Electronics</t>
        </is>
      </c>
      <c r="E1302" t="inlineStr">
        <is>
          <t>South</t>
        </is>
      </c>
      <c r="F1302" t="inlineStr">
        <is>
          <t>Website</t>
        </is>
      </c>
      <c r="G1302" t="inlineStr">
        <is>
          <t>Not as Described</t>
        </is>
      </c>
      <c r="H1302" t="n">
        <v>1</v>
      </c>
      <c r="I1302" t="n">
        <v>19376.1</v>
      </c>
    </row>
    <row r="1303">
      <c r="A1303" t="inlineStr">
        <is>
          <t>RET001304</t>
        </is>
      </c>
      <c r="B1303" t="inlineStr">
        <is>
          <t>O008830</t>
        </is>
      </c>
      <c r="C1303" s="25" t="n">
        <v>45169</v>
      </c>
      <c r="D1303" t="inlineStr">
        <is>
          <t>Beauty</t>
        </is>
      </c>
      <c r="E1303" t="inlineStr">
        <is>
          <t>Central</t>
        </is>
      </c>
      <c r="F1303" t="inlineStr">
        <is>
          <t>Marketplace</t>
        </is>
      </c>
      <c r="G1303" t="inlineStr">
        <is>
          <t>Defective Product</t>
        </is>
      </c>
      <c r="H1303" t="n">
        <v>1</v>
      </c>
      <c r="I1303" t="n">
        <v>806.65</v>
      </c>
    </row>
    <row r="1304">
      <c r="A1304" t="inlineStr">
        <is>
          <t>RET001305</t>
        </is>
      </c>
      <c r="B1304" t="inlineStr">
        <is>
          <t>O008852</t>
        </is>
      </c>
      <c r="C1304" s="25" t="n">
        <v>45170</v>
      </c>
      <c r="D1304" t="inlineStr">
        <is>
          <t>Fashion</t>
        </is>
      </c>
      <c r="E1304" t="inlineStr">
        <is>
          <t>South</t>
        </is>
      </c>
      <c r="F1304" t="inlineStr">
        <is>
          <t>Mobile App</t>
        </is>
      </c>
      <c r="G1304" t="inlineStr">
        <is>
          <t>Changed Mind</t>
        </is>
      </c>
      <c r="H1304" t="n">
        <v>1</v>
      </c>
      <c r="I1304" t="n">
        <v>1223.1</v>
      </c>
    </row>
    <row r="1305">
      <c r="A1305" t="inlineStr">
        <is>
          <t>RET001306</t>
        </is>
      </c>
      <c r="B1305" t="inlineStr">
        <is>
          <t>O008858</t>
        </is>
      </c>
      <c r="C1305" s="25" t="n">
        <v>45170</v>
      </c>
      <c r="D1305" t="inlineStr">
        <is>
          <t>Sports</t>
        </is>
      </c>
      <c r="E1305" t="inlineStr">
        <is>
          <t>West</t>
        </is>
      </c>
      <c r="F1305" t="inlineStr">
        <is>
          <t>Mobile App</t>
        </is>
      </c>
      <c r="G1305" t="inlineStr">
        <is>
          <t>Damaged in Transit</t>
        </is>
      </c>
      <c r="H1305" t="n">
        <v>1</v>
      </c>
      <c r="I1305" t="n">
        <v>2276.1</v>
      </c>
    </row>
    <row r="1306">
      <c r="A1306" t="inlineStr">
        <is>
          <t>RET001307</t>
        </is>
      </c>
      <c r="B1306" t="inlineStr">
        <is>
          <t>O008866</t>
        </is>
      </c>
      <c r="C1306" s="25" t="n">
        <v>45170</v>
      </c>
      <c r="D1306" t="inlineStr">
        <is>
          <t>Fashion</t>
        </is>
      </c>
      <c r="E1306" t="inlineStr">
        <is>
          <t>East</t>
        </is>
      </c>
      <c r="F1306" t="inlineStr">
        <is>
          <t>Website</t>
        </is>
      </c>
      <c r="G1306" t="inlineStr">
        <is>
          <t>Not as Described</t>
        </is>
      </c>
      <c r="H1306" t="n">
        <v>1</v>
      </c>
      <c r="I1306" t="n">
        <v>1410.15</v>
      </c>
    </row>
    <row r="1307">
      <c r="A1307" t="inlineStr">
        <is>
          <t>RET001308</t>
        </is>
      </c>
      <c r="B1307" t="inlineStr">
        <is>
          <t>O008868</t>
        </is>
      </c>
      <c r="C1307" s="25" t="n">
        <v>45170</v>
      </c>
      <c r="D1307" t="inlineStr">
        <is>
          <t>Fashion</t>
        </is>
      </c>
      <c r="E1307" t="inlineStr">
        <is>
          <t>West</t>
        </is>
      </c>
      <c r="F1307" t="inlineStr">
        <is>
          <t>Marketplace</t>
        </is>
      </c>
      <c r="G1307" t="inlineStr">
        <is>
          <t>Not as Described</t>
        </is>
      </c>
      <c r="H1307" t="n">
        <v>1</v>
      </c>
      <c r="I1307" t="n">
        <v>3446.1</v>
      </c>
    </row>
    <row r="1308">
      <c r="A1308" t="inlineStr">
        <is>
          <t>RET001309</t>
        </is>
      </c>
      <c r="B1308" t="inlineStr">
        <is>
          <t>O008871</t>
        </is>
      </c>
      <c r="C1308" s="25" t="n">
        <v>45170</v>
      </c>
      <c r="D1308" t="inlineStr">
        <is>
          <t>Fashion</t>
        </is>
      </c>
      <c r="E1308" t="inlineStr">
        <is>
          <t>West</t>
        </is>
      </c>
      <c r="F1308" t="inlineStr">
        <is>
          <t>Marketplace</t>
        </is>
      </c>
      <c r="G1308" t="inlineStr">
        <is>
          <t>Not Specified</t>
        </is>
      </c>
      <c r="H1308" t="n">
        <v>1</v>
      </c>
      <c r="I1308" t="n">
        <v>3267.05</v>
      </c>
    </row>
    <row r="1309">
      <c r="A1309" t="inlineStr">
        <is>
          <t>RET001310</t>
        </is>
      </c>
      <c r="B1309" t="inlineStr">
        <is>
          <t>O008876</t>
        </is>
      </c>
      <c r="C1309" s="25" t="n">
        <v>45170</v>
      </c>
      <c r="D1309" t="inlineStr">
        <is>
          <t>Books</t>
        </is>
      </c>
      <c r="E1309" t="inlineStr">
        <is>
          <t>Central</t>
        </is>
      </c>
      <c r="F1309" t="inlineStr">
        <is>
          <t>Mobile App</t>
        </is>
      </c>
      <c r="G1309" t="inlineStr">
        <is>
          <t>Damaged in Transit</t>
        </is>
      </c>
      <c r="H1309" t="n">
        <v>1</v>
      </c>
      <c r="I1309" t="n">
        <v>228.65</v>
      </c>
    </row>
    <row r="1310">
      <c r="A1310" t="inlineStr">
        <is>
          <t>RET001311</t>
        </is>
      </c>
      <c r="B1310" t="inlineStr">
        <is>
          <t>O008881</t>
        </is>
      </c>
      <c r="C1310" s="25" t="n">
        <v>45170</v>
      </c>
      <c r="D1310" t="inlineStr">
        <is>
          <t>Books</t>
        </is>
      </c>
      <c r="E1310" t="inlineStr">
        <is>
          <t>South</t>
        </is>
      </c>
      <c r="F1310" t="inlineStr">
        <is>
          <t>Mobile App</t>
        </is>
      </c>
      <c r="G1310" t="inlineStr">
        <is>
          <t>Changed Mind</t>
        </is>
      </c>
      <c r="H1310" t="n">
        <v>1</v>
      </c>
      <c r="I1310" t="n">
        <v>329</v>
      </c>
    </row>
    <row r="1311">
      <c r="A1311" t="inlineStr">
        <is>
          <t>RET001312</t>
        </is>
      </c>
      <c r="B1311" t="inlineStr">
        <is>
          <t>O008888</t>
        </is>
      </c>
      <c r="C1311" s="25" t="n">
        <v>45171</v>
      </c>
      <c r="D1311" t="inlineStr">
        <is>
          <t>Books</t>
        </is>
      </c>
      <c r="E1311" t="inlineStr">
        <is>
          <t>North</t>
        </is>
      </c>
      <c r="F1311" t="inlineStr">
        <is>
          <t>Marketplace</t>
        </is>
      </c>
      <c r="G1311" t="inlineStr">
        <is>
          <t>Size/Fit Issue</t>
        </is>
      </c>
      <c r="H1311" t="n">
        <v>1</v>
      </c>
      <c r="I1311" t="n">
        <v>466.65</v>
      </c>
    </row>
    <row r="1312">
      <c r="A1312" t="inlineStr">
        <is>
          <t>RET001313</t>
        </is>
      </c>
      <c r="B1312" t="inlineStr">
        <is>
          <t>O008893</t>
        </is>
      </c>
      <c r="C1312" s="25" t="n">
        <v>45171</v>
      </c>
      <c r="D1312" t="inlineStr">
        <is>
          <t>Fashion</t>
        </is>
      </c>
      <c r="E1312" t="inlineStr">
        <is>
          <t>South</t>
        </is>
      </c>
      <c r="F1312" t="inlineStr">
        <is>
          <t>Retail Store</t>
        </is>
      </c>
      <c r="G1312" t="inlineStr">
        <is>
          <t>Defective Product</t>
        </is>
      </c>
      <c r="H1312" t="n">
        <v>1</v>
      </c>
      <c r="I1312" t="n">
        <v>3637.55</v>
      </c>
    </row>
    <row r="1313">
      <c r="A1313" t="inlineStr">
        <is>
          <t>RET001314</t>
        </is>
      </c>
      <c r="B1313" t="inlineStr">
        <is>
          <t>O008894</t>
        </is>
      </c>
      <c r="C1313" s="25" t="n">
        <v>45171</v>
      </c>
      <c r="D1313" t="inlineStr">
        <is>
          <t>Fashion</t>
        </is>
      </c>
      <c r="E1313" t="inlineStr">
        <is>
          <t>South</t>
        </is>
      </c>
      <c r="F1313" t="inlineStr">
        <is>
          <t>Mobile App</t>
        </is>
      </c>
      <c r="G1313" t="inlineStr">
        <is>
          <t>Size/Fit Issue</t>
        </is>
      </c>
      <c r="H1313" t="n">
        <v>1</v>
      </c>
      <c r="I1313" t="n">
        <v>1016.1</v>
      </c>
    </row>
    <row r="1314">
      <c r="A1314" t="inlineStr">
        <is>
          <t>RET001315</t>
        </is>
      </c>
      <c r="B1314" t="inlineStr">
        <is>
          <t>O008896</t>
        </is>
      </c>
      <c r="C1314" s="25" t="n">
        <v>45171</v>
      </c>
      <c r="D1314" t="inlineStr">
        <is>
          <t>Home &amp; Kitchen</t>
        </is>
      </c>
      <c r="E1314" t="inlineStr">
        <is>
          <t>West</t>
        </is>
      </c>
      <c r="F1314" t="inlineStr">
        <is>
          <t>Marketplace</t>
        </is>
      </c>
      <c r="G1314" t="inlineStr">
        <is>
          <t>Defective Product</t>
        </is>
      </c>
      <c r="H1314" t="n">
        <v>1</v>
      </c>
      <c r="I1314" t="n">
        <v>974.25</v>
      </c>
    </row>
    <row r="1315">
      <c r="A1315" t="inlineStr">
        <is>
          <t>RET001316</t>
        </is>
      </c>
      <c r="B1315" t="inlineStr">
        <is>
          <t>O008900</t>
        </is>
      </c>
      <c r="C1315" s="25" t="n">
        <v>45171</v>
      </c>
      <c r="D1315" t="inlineStr">
        <is>
          <t>Fashion</t>
        </is>
      </c>
      <c r="E1315" t="inlineStr">
        <is>
          <t>South</t>
        </is>
      </c>
      <c r="F1315" t="inlineStr">
        <is>
          <t>Retail Store</t>
        </is>
      </c>
      <c r="G1315" t="inlineStr">
        <is>
          <t>Late Delivery</t>
        </is>
      </c>
      <c r="H1315" t="n">
        <v>1</v>
      </c>
      <c r="I1315" t="n">
        <v>1629</v>
      </c>
    </row>
    <row r="1316">
      <c r="A1316" t="inlineStr">
        <is>
          <t>RET001317</t>
        </is>
      </c>
      <c r="B1316" t="inlineStr">
        <is>
          <t>O008907</t>
        </is>
      </c>
      <c r="C1316" s="25" t="n">
        <v>45171</v>
      </c>
      <c r="D1316" t="inlineStr">
        <is>
          <t>Grocery</t>
        </is>
      </c>
      <c r="E1316" t="inlineStr">
        <is>
          <t>West</t>
        </is>
      </c>
      <c r="F1316" t="inlineStr">
        <is>
          <t>Marketplace</t>
        </is>
      </c>
      <c r="G1316" t="inlineStr">
        <is>
          <t>Wrong Item Delivered</t>
        </is>
      </c>
      <c r="H1316" t="n">
        <v>1</v>
      </c>
      <c r="I1316" t="n">
        <v>287.2</v>
      </c>
    </row>
    <row r="1317">
      <c r="A1317" t="inlineStr">
        <is>
          <t>RET001318</t>
        </is>
      </c>
      <c r="B1317" t="inlineStr">
        <is>
          <t>O008908</t>
        </is>
      </c>
      <c r="C1317" s="25" t="n">
        <v>45171</v>
      </c>
      <c r="D1317" t="inlineStr">
        <is>
          <t>Fashion</t>
        </is>
      </c>
      <c r="E1317" t="inlineStr">
        <is>
          <t>West</t>
        </is>
      </c>
      <c r="F1317" t="inlineStr">
        <is>
          <t>Marketplace</t>
        </is>
      </c>
      <c r="G1317" t="inlineStr">
        <is>
          <t>Changed Mind</t>
        </is>
      </c>
      <c r="H1317" t="n">
        <v>1</v>
      </c>
      <c r="I1317" t="n">
        <v>539</v>
      </c>
    </row>
    <row r="1318">
      <c r="A1318" t="inlineStr">
        <is>
          <t>RET001319</t>
        </is>
      </c>
      <c r="B1318" t="inlineStr">
        <is>
          <t>O008917</t>
        </is>
      </c>
      <c r="C1318" s="25" t="n">
        <v>45171</v>
      </c>
      <c r="D1318" t="inlineStr">
        <is>
          <t>Books</t>
        </is>
      </c>
      <c r="E1318" t="inlineStr">
        <is>
          <t>North</t>
        </is>
      </c>
      <c r="F1318" t="inlineStr">
        <is>
          <t>Mobile App</t>
        </is>
      </c>
      <c r="G1318" t="inlineStr">
        <is>
          <t>Changed Mind</t>
        </is>
      </c>
      <c r="H1318" t="n">
        <v>1</v>
      </c>
      <c r="I1318" t="n">
        <v>539.1</v>
      </c>
    </row>
    <row r="1319">
      <c r="A1319" t="inlineStr">
        <is>
          <t>RET001320</t>
        </is>
      </c>
      <c r="B1319" t="inlineStr">
        <is>
          <t>O008927</t>
        </is>
      </c>
      <c r="C1319" s="25" t="n">
        <v>45171</v>
      </c>
      <c r="D1319" t="inlineStr">
        <is>
          <t>Fashion</t>
        </is>
      </c>
      <c r="E1319" t="inlineStr">
        <is>
          <t>North</t>
        </is>
      </c>
      <c r="F1319" t="inlineStr">
        <is>
          <t>Mobile App</t>
        </is>
      </c>
      <c r="G1319" t="inlineStr">
        <is>
          <t>Not as Described</t>
        </is>
      </c>
      <c r="H1319" t="n">
        <v>1</v>
      </c>
      <c r="I1319" t="n">
        <v>919</v>
      </c>
    </row>
    <row r="1320">
      <c r="A1320" t="inlineStr">
        <is>
          <t>RET001321</t>
        </is>
      </c>
      <c r="B1320" t="inlineStr">
        <is>
          <t>O008928</t>
        </is>
      </c>
      <c r="C1320" s="25" t="n">
        <v>45172</v>
      </c>
      <c r="D1320" t="inlineStr">
        <is>
          <t>Fashion</t>
        </is>
      </c>
      <c r="E1320" t="inlineStr">
        <is>
          <t>South</t>
        </is>
      </c>
      <c r="F1320" t="inlineStr">
        <is>
          <t>Marketplace</t>
        </is>
      </c>
      <c r="G1320" t="inlineStr">
        <is>
          <t>Defective Product</t>
        </is>
      </c>
      <c r="H1320" t="n">
        <v>1</v>
      </c>
      <c r="I1320" t="n">
        <v>1016.1</v>
      </c>
    </row>
    <row r="1321">
      <c r="A1321" t="inlineStr">
        <is>
          <t>RET001322</t>
        </is>
      </c>
      <c r="B1321" t="inlineStr">
        <is>
          <t>O008938</t>
        </is>
      </c>
      <c r="C1321" s="25" t="n">
        <v>45172</v>
      </c>
      <c r="D1321" t="inlineStr">
        <is>
          <t>Home &amp; Kitchen</t>
        </is>
      </c>
      <c r="E1321" t="inlineStr">
        <is>
          <t>Central</t>
        </is>
      </c>
      <c r="F1321" t="inlineStr">
        <is>
          <t>Mobile App</t>
        </is>
      </c>
      <c r="G1321" t="inlineStr">
        <is>
          <t>Changed Mind</t>
        </is>
      </c>
      <c r="H1321" t="n">
        <v>1</v>
      </c>
      <c r="I1321" t="n">
        <v>2348.1</v>
      </c>
    </row>
    <row r="1322">
      <c r="A1322" t="inlineStr">
        <is>
          <t>RET001323</t>
        </is>
      </c>
      <c r="B1322" t="inlineStr">
        <is>
          <t>O008940</t>
        </is>
      </c>
      <c r="C1322" s="25" t="n">
        <v>45172</v>
      </c>
      <c r="D1322" t="inlineStr">
        <is>
          <t>Fashion</t>
        </is>
      </c>
      <c r="E1322" t="inlineStr">
        <is>
          <t>South</t>
        </is>
      </c>
      <c r="F1322" t="inlineStr">
        <is>
          <t>Mobile App</t>
        </is>
      </c>
      <c r="G1322" t="inlineStr">
        <is>
          <t>Wrong Item Delivered</t>
        </is>
      </c>
      <c r="H1322" t="n">
        <v>1</v>
      </c>
      <c r="I1322" t="n">
        <v>977.55</v>
      </c>
    </row>
    <row r="1323">
      <c r="A1323" t="inlineStr">
        <is>
          <t>RET001324</t>
        </is>
      </c>
      <c r="B1323" t="inlineStr">
        <is>
          <t>O008944</t>
        </is>
      </c>
      <c r="C1323" s="25" t="n">
        <v>45172</v>
      </c>
      <c r="D1323" t="inlineStr">
        <is>
          <t>Fashion</t>
        </is>
      </c>
      <c r="E1323" t="inlineStr">
        <is>
          <t>Central</t>
        </is>
      </c>
      <c r="F1323" t="inlineStr">
        <is>
          <t>Marketplace</t>
        </is>
      </c>
      <c r="G1323" t="inlineStr">
        <is>
          <t>Not as Described</t>
        </is>
      </c>
      <c r="H1323" t="n">
        <v>1</v>
      </c>
      <c r="I1323" t="n">
        <v>673.55</v>
      </c>
    </row>
    <row r="1324">
      <c r="A1324" t="inlineStr">
        <is>
          <t>RET001325</t>
        </is>
      </c>
      <c r="B1324" t="inlineStr">
        <is>
          <t>O008949</t>
        </is>
      </c>
      <c r="C1324" s="25" t="n">
        <v>45172</v>
      </c>
      <c r="D1324" t="inlineStr">
        <is>
          <t>Books</t>
        </is>
      </c>
      <c r="E1324" t="inlineStr">
        <is>
          <t>West</t>
        </is>
      </c>
      <c r="F1324" t="inlineStr">
        <is>
          <t>Website</t>
        </is>
      </c>
      <c r="G1324" t="inlineStr">
        <is>
          <t>Late Delivery</t>
        </is>
      </c>
      <c r="H1324" t="n">
        <v>1</v>
      </c>
      <c r="I1324" t="n">
        <v>242.1</v>
      </c>
    </row>
    <row r="1325">
      <c r="A1325" t="inlineStr">
        <is>
          <t>RET001326</t>
        </is>
      </c>
      <c r="B1325" t="inlineStr">
        <is>
          <t>O008960</t>
        </is>
      </c>
      <c r="C1325" s="25" t="n">
        <v>45172</v>
      </c>
      <c r="D1325" t="inlineStr">
        <is>
          <t>Fashion</t>
        </is>
      </c>
      <c r="E1325" t="inlineStr">
        <is>
          <t>East</t>
        </is>
      </c>
      <c r="F1325" t="inlineStr">
        <is>
          <t>Mobile App</t>
        </is>
      </c>
      <c r="G1325" t="inlineStr">
        <is>
          <t>Size/Fit Issue</t>
        </is>
      </c>
      <c r="H1325" t="n">
        <v>1</v>
      </c>
      <c r="I1325" t="n">
        <v>664.05</v>
      </c>
    </row>
    <row r="1326">
      <c r="A1326" t="inlineStr">
        <is>
          <t>RET001327</t>
        </is>
      </c>
      <c r="B1326" t="inlineStr">
        <is>
          <t>O008974</t>
        </is>
      </c>
      <c r="C1326" s="25" t="n">
        <v>45172</v>
      </c>
      <c r="D1326" t="inlineStr">
        <is>
          <t>Fashion</t>
        </is>
      </c>
      <c r="E1326" t="inlineStr">
        <is>
          <t>South</t>
        </is>
      </c>
      <c r="F1326" t="inlineStr">
        <is>
          <t>Mobile App</t>
        </is>
      </c>
      <c r="G1326" t="inlineStr">
        <is>
          <t>Size/Fit Issue</t>
        </is>
      </c>
      <c r="H1326" t="n">
        <v>1</v>
      </c>
      <c r="I1326" t="n">
        <v>521.1</v>
      </c>
    </row>
    <row r="1327">
      <c r="A1327" t="inlineStr">
        <is>
          <t>RET001328</t>
        </is>
      </c>
      <c r="B1327" t="inlineStr">
        <is>
          <t>O008986</t>
        </is>
      </c>
      <c r="C1327" s="25" t="n">
        <v>45173</v>
      </c>
      <c r="D1327" t="inlineStr">
        <is>
          <t>Electronics</t>
        </is>
      </c>
      <c r="E1327" t="inlineStr">
        <is>
          <t>North</t>
        </is>
      </c>
      <c r="F1327" t="inlineStr">
        <is>
          <t>Marketplace</t>
        </is>
      </c>
      <c r="G1327" t="inlineStr">
        <is>
          <t>Defective Product</t>
        </is>
      </c>
      <c r="H1327" t="n">
        <v>1</v>
      </c>
      <c r="I1327" t="n">
        <v>15113.55</v>
      </c>
    </row>
    <row r="1328">
      <c r="A1328" t="inlineStr">
        <is>
          <t>RET001329</t>
        </is>
      </c>
      <c r="B1328" t="inlineStr">
        <is>
          <t>O008988</t>
        </is>
      </c>
      <c r="C1328" s="25" t="n">
        <v>45173</v>
      </c>
      <c r="D1328" t="inlineStr">
        <is>
          <t>Fashion</t>
        </is>
      </c>
      <c r="E1328" t="inlineStr">
        <is>
          <t>South</t>
        </is>
      </c>
      <c r="F1328" t="inlineStr">
        <is>
          <t>Retail Store</t>
        </is>
      </c>
      <c r="G1328" t="inlineStr">
        <is>
          <t>Size/Fit Issue</t>
        </is>
      </c>
      <c r="H1328" t="n">
        <v>1</v>
      </c>
      <c r="I1328" t="n">
        <v>638.1</v>
      </c>
    </row>
    <row r="1329">
      <c r="A1329" t="inlineStr">
        <is>
          <t>RET001330</t>
        </is>
      </c>
      <c r="B1329" t="inlineStr">
        <is>
          <t>O008991</t>
        </is>
      </c>
      <c r="C1329" s="25" t="n">
        <v>45173</v>
      </c>
      <c r="D1329" t="inlineStr">
        <is>
          <t>Fashion</t>
        </is>
      </c>
      <c r="E1329" t="inlineStr">
        <is>
          <t>North</t>
        </is>
      </c>
      <c r="F1329" t="inlineStr">
        <is>
          <t>Website</t>
        </is>
      </c>
      <c r="G1329" t="inlineStr">
        <is>
          <t>Size/Fit Issue</t>
        </is>
      </c>
      <c r="H1329" t="n">
        <v>1</v>
      </c>
      <c r="I1329" t="n">
        <v>3819</v>
      </c>
    </row>
    <row r="1330">
      <c r="A1330" t="inlineStr">
        <is>
          <t>RET001331</t>
        </is>
      </c>
      <c r="B1330" t="inlineStr">
        <is>
          <t>O009000</t>
        </is>
      </c>
      <c r="C1330" s="25" t="n">
        <v>45173</v>
      </c>
      <c r="D1330" t="inlineStr">
        <is>
          <t>Books</t>
        </is>
      </c>
      <c r="E1330" t="inlineStr">
        <is>
          <t>North</t>
        </is>
      </c>
      <c r="F1330" t="inlineStr">
        <is>
          <t>Website</t>
        </is>
      </c>
      <c r="G1330" t="inlineStr">
        <is>
          <t>Late Delivery</t>
        </is>
      </c>
      <c r="H1330" t="n">
        <v>1</v>
      </c>
      <c r="I1330" t="n">
        <v>476.1</v>
      </c>
    </row>
    <row r="1331">
      <c r="A1331" t="inlineStr">
        <is>
          <t>RET001332</t>
        </is>
      </c>
      <c r="B1331" t="inlineStr">
        <is>
          <t>O009003</t>
        </is>
      </c>
      <c r="C1331" s="25" t="n">
        <v>45173</v>
      </c>
      <c r="D1331" t="inlineStr">
        <is>
          <t>Fashion</t>
        </is>
      </c>
      <c r="E1331" t="inlineStr">
        <is>
          <t>South</t>
        </is>
      </c>
      <c r="F1331" t="inlineStr">
        <is>
          <t>Mobile App</t>
        </is>
      </c>
      <c r="G1331" t="inlineStr">
        <is>
          <t>Wrong Item Delivered</t>
        </is>
      </c>
      <c r="H1331" t="n">
        <v>1</v>
      </c>
      <c r="I1331" t="n">
        <v>1589</v>
      </c>
    </row>
    <row r="1332">
      <c r="A1332" t="inlineStr">
        <is>
          <t>RET001333</t>
        </is>
      </c>
      <c r="B1332" t="inlineStr">
        <is>
          <t>O009014</t>
        </is>
      </c>
      <c r="C1332" s="25" t="n">
        <v>45173</v>
      </c>
      <c r="D1332" t="inlineStr">
        <is>
          <t>Beauty</t>
        </is>
      </c>
      <c r="E1332" t="inlineStr">
        <is>
          <t>East</t>
        </is>
      </c>
      <c r="F1332" t="inlineStr">
        <is>
          <t>Website</t>
        </is>
      </c>
      <c r="G1332" t="inlineStr">
        <is>
          <t>Defective Product</t>
        </is>
      </c>
      <c r="H1332" t="n">
        <v>2</v>
      </c>
      <c r="I1332" t="n">
        <v>1052.3</v>
      </c>
    </row>
    <row r="1333">
      <c r="A1333" t="inlineStr">
        <is>
          <t>RET001334</t>
        </is>
      </c>
      <c r="B1333" t="inlineStr">
        <is>
          <t>O009034</t>
        </is>
      </c>
      <c r="C1333" s="25" t="n">
        <v>45174</v>
      </c>
      <c r="D1333" t="inlineStr">
        <is>
          <t>Fashion</t>
        </is>
      </c>
      <c r="E1333" t="inlineStr">
        <is>
          <t>West</t>
        </is>
      </c>
      <c r="F1333" t="inlineStr">
        <is>
          <t>Marketplace</t>
        </is>
      </c>
      <c r="G1333" t="inlineStr">
        <is>
          <t>Changed Mind</t>
        </is>
      </c>
      <c r="H1333" t="n">
        <v>2</v>
      </c>
      <c r="I1333" t="n">
        <v>2718</v>
      </c>
    </row>
    <row r="1334">
      <c r="A1334" t="inlineStr">
        <is>
          <t>RET001335</t>
        </is>
      </c>
      <c r="B1334" t="inlineStr">
        <is>
          <t>O009042</t>
        </is>
      </c>
      <c r="C1334" s="25" t="n">
        <v>45174</v>
      </c>
      <c r="D1334" t="inlineStr">
        <is>
          <t>Home &amp; Kitchen</t>
        </is>
      </c>
      <c r="E1334" t="inlineStr">
        <is>
          <t>West</t>
        </is>
      </c>
      <c r="F1334" t="inlineStr">
        <is>
          <t>Marketplace</t>
        </is>
      </c>
      <c r="G1334" t="inlineStr">
        <is>
          <t>Wrong Item Delivered</t>
        </is>
      </c>
      <c r="H1334" t="n">
        <v>1</v>
      </c>
      <c r="I1334" t="n">
        <v>3140.1</v>
      </c>
    </row>
    <row r="1335">
      <c r="A1335" t="inlineStr">
        <is>
          <t>RET001336</t>
        </is>
      </c>
      <c r="B1335" t="inlineStr">
        <is>
          <t>O009050</t>
        </is>
      </c>
      <c r="C1335" s="25" t="n">
        <v>45174</v>
      </c>
      <c r="D1335" t="inlineStr">
        <is>
          <t>Fashion</t>
        </is>
      </c>
      <c r="E1335" t="inlineStr">
        <is>
          <t>North</t>
        </is>
      </c>
      <c r="F1335" t="inlineStr">
        <is>
          <t>Marketplace</t>
        </is>
      </c>
      <c r="G1335" t="inlineStr">
        <is>
          <t>Not as Described</t>
        </is>
      </c>
      <c r="H1335" t="n">
        <v>1</v>
      </c>
      <c r="I1335" t="n">
        <v>1072.55</v>
      </c>
    </row>
    <row r="1336">
      <c r="A1336" t="inlineStr">
        <is>
          <t>RET001337</t>
        </is>
      </c>
      <c r="B1336" t="inlineStr">
        <is>
          <t>O009057</t>
        </is>
      </c>
      <c r="C1336" s="25" t="n">
        <v>45432</v>
      </c>
      <c r="D1336" t="inlineStr">
        <is>
          <t>Electronics</t>
        </is>
      </c>
      <c r="E1336" t="inlineStr">
        <is>
          <t>West</t>
        </is>
      </c>
      <c r="F1336" t="inlineStr">
        <is>
          <t>Mobile App</t>
        </is>
      </c>
      <c r="G1336" t="inlineStr">
        <is>
          <t>Damaged in Transit</t>
        </is>
      </c>
      <c r="H1336" t="n">
        <v>1</v>
      </c>
      <c r="I1336" t="n">
        <v>11741.05</v>
      </c>
    </row>
    <row r="1337">
      <c r="A1337" t="inlineStr">
        <is>
          <t>RET001338</t>
        </is>
      </c>
      <c r="B1337" t="inlineStr">
        <is>
          <t>O009064</t>
        </is>
      </c>
      <c r="C1337" s="25" t="n">
        <v>45175</v>
      </c>
      <c r="D1337" t="inlineStr">
        <is>
          <t>Electronics</t>
        </is>
      </c>
      <c r="E1337" t="inlineStr">
        <is>
          <t>West</t>
        </is>
      </c>
      <c r="F1337" t="inlineStr">
        <is>
          <t>Marketplace</t>
        </is>
      </c>
      <c r="G1337" t="inlineStr">
        <is>
          <t>Not as Described</t>
        </is>
      </c>
      <c r="H1337" t="n">
        <v>2</v>
      </c>
      <c r="I1337" t="n">
        <v>14782.4</v>
      </c>
    </row>
    <row r="1338">
      <c r="A1338" t="inlineStr">
        <is>
          <t>RET001339</t>
        </is>
      </c>
      <c r="B1338" t="inlineStr">
        <is>
          <t>O009075</t>
        </is>
      </c>
      <c r="C1338" s="25" t="n">
        <v>45175</v>
      </c>
      <c r="D1338" t="inlineStr">
        <is>
          <t>Fashion</t>
        </is>
      </c>
      <c r="E1338" t="inlineStr">
        <is>
          <t>North</t>
        </is>
      </c>
      <c r="F1338" t="inlineStr">
        <is>
          <t>Mobile App</t>
        </is>
      </c>
      <c r="G1338" t="inlineStr">
        <is>
          <t>Size/Fit Issue</t>
        </is>
      </c>
      <c r="H1338" t="n">
        <v>1</v>
      </c>
      <c r="I1338" t="n">
        <v>2708.1</v>
      </c>
    </row>
    <row r="1339">
      <c r="A1339" t="inlineStr">
        <is>
          <t>RET001340</t>
        </is>
      </c>
      <c r="B1339" t="inlineStr">
        <is>
          <t>O009093</t>
        </is>
      </c>
      <c r="C1339" s="25" t="n">
        <v>45175</v>
      </c>
      <c r="D1339" t="inlineStr">
        <is>
          <t>Fashion</t>
        </is>
      </c>
      <c r="E1339" t="inlineStr">
        <is>
          <t>West</t>
        </is>
      </c>
      <c r="F1339" t="inlineStr">
        <is>
          <t>Mobile App</t>
        </is>
      </c>
      <c r="G1339" t="inlineStr">
        <is>
          <t>Size/Fit Issue</t>
        </is>
      </c>
      <c r="H1339" t="n">
        <v>1</v>
      </c>
      <c r="I1339" t="n">
        <v>827.1</v>
      </c>
    </row>
    <row r="1340">
      <c r="A1340" t="inlineStr">
        <is>
          <t>RET001341</t>
        </is>
      </c>
      <c r="B1340" t="inlineStr">
        <is>
          <t>O009094</t>
        </is>
      </c>
      <c r="C1340" s="25" t="n">
        <v>45175</v>
      </c>
      <c r="D1340" t="inlineStr">
        <is>
          <t>Fashion</t>
        </is>
      </c>
      <c r="E1340" t="inlineStr">
        <is>
          <t>North</t>
        </is>
      </c>
      <c r="F1340" t="inlineStr">
        <is>
          <t>Mobile App</t>
        </is>
      </c>
      <c r="G1340" t="inlineStr">
        <is>
          <t>Defective Product</t>
        </is>
      </c>
      <c r="H1340" t="n">
        <v>1</v>
      </c>
      <c r="I1340" t="n">
        <v>1414.55</v>
      </c>
    </row>
    <row r="1341">
      <c r="A1341" t="inlineStr">
        <is>
          <t>RET001342</t>
        </is>
      </c>
      <c r="B1341" t="inlineStr">
        <is>
          <t>O009103</t>
        </is>
      </c>
      <c r="C1341" s="25" t="n">
        <v>45176</v>
      </c>
      <c r="D1341" t="inlineStr">
        <is>
          <t>Electronics</t>
        </is>
      </c>
      <c r="E1341" t="inlineStr">
        <is>
          <t>South</t>
        </is>
      </c>
      <c r="F1341" t="inlineStr">
        <is>
          <t>Marketplace</t>
        </is>
      </c>
      <c r="G1341" t="inlineStr">
        <is>
          <t>Wrong Item Delivered</t>
        </is>
      </c>
      <c r="H1341" t="n">
        <v>1</v>
      </c>
      <c r="I1341" t="n">
        <v>13199.65</v>
      </c>
    </row>
    <row r="1342">
      <c r="A1342" t="inlineStr">
        <is>
          <t>RET001343</t>
        </is>
      </c>
      <c r="B1342" t="inlineStr">
        <is>
          <t>O009138</t>
        </is>
      </c>
      <c r="C1342" s="25" t="n">
        <v>45177</v>
      </c>
      <c r="D1342" t="inlineStr">
        <is>
          <t>Electronics</t>
        </is>
      </c>
      <c r="E1342" t="inlineStr">
        <is>
          <t>Central</t>
        </is>
      </c>
      <c r="F1342" t="inlineStr">
        <is>
          <t>Mobile App</t>
        </is>
      </c>
      <c r="G1342" t="inlineStr">
        <is>
          <t>Defective Product</t>
        </is>
      </c>
      <c r="H1342" t="n">
        <v>1</v>
      </c>
      <c r="I1342" t="n">
        <v>17118.05</v>
      </c>
    </row>
    <row r="1343">
      <c r="A1343" t="inlineStr">
        <is>
          <t>RET001344</t>
        </is>
      </c>
      <c r="B1343" t="inlineStr">
        <is>
          <t>O009138</t>
        </is>
      </c>
      <c r="C1343" s="25" t="n">
        <v>45177</v>
      </c>
      <c r="D1343" t="inlineStr">
        <is>
          <t>Grocery</t>
        </is>
      </c>
      <c r="E1343" t="inlineStr">
        <is>
          <t>Central</t>
        </is>
      </c>
      <c r="F1343" t="inlineStr">
        <is>
          <t>Mobile App</t>
        </is>
      </c>
      <c r="G1343" t="inlineStr">
        <is>
          <t>Wrong Item Delivered</t>
        </is>
      </c>
      <c r="H1343" t="n">
        <v>2</v>
      </c>
      <c r="I1343" t="n">
        <v>556.2</v>
      </c>
    </row>
    <row r="1344">
      <c r="A1344" t="inlineStr">
        <is>
          <t>RET001345</t>
        </is>
      </c>
      <c r="B1344" t="inlineStr">
        <is>
          <t>O009154</t>
        </is>
      </c>
      <c r="C1344" s="25" t="n">
        <v>45177</v>
      </c>
      <c r="D1344" t="inlineStr">
        <is>
          <t>Fashion</t>
        </is>
      </c>
      <c r="E1344" t="inlineStr">
        <is>
          <t>South</t>
        </is>
      </c>
      <c r="F1344" t="inlineStr">
        <is>
          <t>Marketplace</t>
        </is>
      </c>
      <c r="G1344" t="inlineStr">
        <is>
          <t>Damaged in Transit</t>
        </is>
      </c>
      <c r="H1344" t="n">
        <v>1</v>
      </c>
      <c r="I1344" t="n">
        <v>492.15</v>
      </c>
    </row>
    <row r="1345">
      <c r="A1345" t="inlineStr">
        <is>
          <t>RET001346</t>
        </is>
      </c>
      <c r="B1345" t="inlineStr">
        <is>
          <t>O009158</t>
        </is>
      </c>
      <c r="C1345" s="25" t="n">
        <v>45177</v>
      </c>
      <c r="D1345" t="inlineStr">
        <is>
          <t>Fashion</t>
        </is>
      </c>
      <c r="E1345" t="inlineStr">
        <is>
          <t>East</t>
        </is>
      </c>
      <c r="F1345" t="inlineStr">
        <is>
          <t>Website</t>
        </is>
      </c>
      <c r="G1345" t="inlineStr">
        <is>
          <t>Size/Fit Issue</t>
        </is>
      </c>
      <c r="H1345" t="n">
        <v>1</v>
      </c>
      <c r="I1345" t="n">
        <v>1444.15</v>
      </c>
    </row>
    <row r="1346">
      <c r="A1346" t="inlineStr">
        <is>
          <t>RET001347</t>
        </is>
      </c>
      <c r="B1346" t="inlineStr">
        <is>
          <t>O009161</t>
        </is>
      </c>
      <c r="C1346" s="25" t="n">
        <v>45177</v>
      </c>
      <c r="D1346" t="inlineStr">
        <is>
          <t>Fashion</t>
        </is>
      </c>
      <c r="E1346" t="inlineStr">
        <is>
          <t>West</t>
        </is>
      </c>
      <c r="F1346" t="inlineStr">
        <is>
          <t>Mobile App</t>
        </is>
      </c>
      <c r="G1346" t="inlineStr">
        <is>
          <t>Size/Fit Issue</t>
        </is>
      </c>
      <c r="H1346" t="n">
        <v>2</v>
      </c>
      <c r="I1346" t="n">
        <v>1168.2</v>
      </c>
    </row>
    <row r="1347">
      <c r="A1347" t="inlineStr">
        <is>
          <t>RET001348</t>
        </is>
      </c>
      <c r="B1347" t="inlineStr">
        <is>
          <t>O009162</t>
        </is>
      </c>
      <c r="C1347" s="25" t="n">
        <v>45177</v>
      </c>
      <c r="D1347" t="inlineStr">
        <is>
          <t>Fashion</t>
        </is>
      </c>
      <c r="E1347" t="inlineStr">
        <is>
          <t>South</t>
        </is>
      </c>
      <c r="F1347" t="inlineStr">
        <is>
          <t>Marketplace</t>
        </is>
      </c>
      <c r="G1347" t="inlineStr">
        <is>
          <t>Not as Described</t>
        </is>
      </c>
      <c r="H1347" t="n">
        <v>1</v>
      </c>
      <c r="I1347" t="n">
        <v>638.1</v>
      </c>
    </row>
    <row r="1348">
      <c r="A1348" t="inlineStr">
        <is>
          <t>RET001349</t>
        </is>
      </c>
      <c r="B1348" t="inlineStr">
        <is>
          <t>O009167</t>
        </is>
      </c>
      <c r="C1348" s="25" t="n">
        <v>45177</v>
      </c>
      <c r="D1348" t="inlineStr">
        <is>
          <t>Books</t>
        </is>
      </c>
      <c r="E1348" t="inlineStr">
        <is>
          <t>North</t>
        </is>
      </c>
      <c r="F1348" t="inlineStr">
        <is>
          <t>Marketplace</t>
        </is>
      </c>
      <c r="G1348" t="inlineStr">
        <is>
          <t>Defective Product</t>
        </is>
      </c>
      <c r="H1348" t="n">
        <v>1</v>
      </c>
      <c r="I1348" t="n">
        <v>296.1</v>
      </c>
    </row>
    <row r="1349">
      <c r="A1349" t="inlineStr">
        <is>
          <t>RET001350</t>
        </is>
      </c>
      <c r="B1349" t="inlineStr">
        <is>
          <t>O009176</t>
        </is>
      </c>
      <c r="C1349" s="25" t="n">
        <v>45178</v>
      </c>
      <c r="D1349" t="inlineStr">
        <is>
          <t>Beauty</t>
        </is>
      </c>
      <c r="E1349" t="inlineStr">
        <is>
          <t>West</t>
        </is>
      </c>
      <c r="F1349" t="inlineStr">
        <is>
          <t>Marketplace</t>
        </is>
      </c>
      <c r="G1349" t="inlineStr">
        <is>
          <t>Wrong Item Delivered</t>
        </is>
      </c>
      <c r="H1349" t="n">
        <v>2</v>
      </c>
      <c r="I1349" t="n">
        <v>340.2</v>
      </c>
    </row>
    <row r="1350">
      <c r="A1350" t="inlineStr">
        <is>
          <t>RET001351</t>
        </is>
      </c>
      <c r="B1350" t="inlineStr">
        <is>
          <t>O009189</t>
        </is>
      </c>
      <c r="C1350" s="25" t="n">
        <v>45178</v>
      </c>
      <c r="D1350" t="inlineStr">
        <is>
          <t>Beauty</t>
        </is>
      </c>
      <c r="E1350" t="inlineStr">
        <is>
          <t>South</t>
        </is>
      </c>
      <c r="F1350" t="inlineStr">
        <is>
          <t>Mobile App</t>
        </is>
      </c>
      <c r="G1350" t="inlineStr">
        <is>
          <t>Damaged in Transit</t>
        </is>
      </c>
      <c r="H1350" t="n">
        <v>1</v>
      </c>
      <c r="I1350" t="n">
        <v>474.05</v>
      </c>
    </row>
    <row r="1351">
      <c r="A1351" t="inlineStr">
        <is>
          <t>RET001352</t>
        </is>
      </c>
      <c r="B1351" t="inlineStr">
        <is>
          <t>O009192</t>
        </is>
      </c>
      <c r="C1351" s="25" t="n">
        <v>45178</v>
      </c>
      <c r="D1351" t="inlineStr">
        <is>
          <t>Electronics</t>
        </is>
      </c>
      <c r="E1351" t="inlineStr">
        <is>
          <t>West</t>
        </is>
      </c>
      <c r="F1351" t="inlineStr">
        <is>
          <t>Retail Store</t>
        </is>
      </c>
      <c r="G1351" t="inlineStr">
        <is>
          <t>Late Delivery</t>
        </is>
      </c>
      <c r="H1351" t="n">
        <v>1</v>
      </c>
      <c r="I1351" t="n">
        <v>2222.05</v>
      </c>
    </row>
    <row r="1352">
      <c r="A1352" t="inlineStr">
        <is>
          <t>RET001353</t>
        </is>
      </c>
      <c r="B1352" t="inlineStr">
        <is>
          <t>O009193</t>
        </is>
      </c>
      <c r="C1352" s="25" t="n">
        <v>45178</v>
      </c>
      <c r="D1352" t="inlineStr">
        <is>
          <t>Fashion</t>
        </is>
      </c>
      <c r="E1352" t="inlineStr">
        <is>
          <t>West</t>
        </is>
      </c>
      <c r="F1352" t="inlineStr">
        <is>
          <t>Mobile App</t>
        </is>
      </c>
      <c r="G1352" t="inlineStr">
        <is>
          <t>Size/Fit Issue</t>
        </is>
      </c>
      <c r="H1352" t="n">
        <v>1</v>
      </c>
      <c r="I1352" t="n">
        <v>3819</v>
      </c>
    </row>
    <row r="1353">
      <c r="A1353" t="inlineStr">
        <is>
          <t>RET001354</t>
        </is>
      </c>
      <c r="B1353" t="inlineStr">
        <is>
          <t>O009197</t>
        </is>
      </c>
      <c r="C1353" s="25" t="n">
        <v>45178</v>
      </c>
      <c r="D1353" t="inlineStr">
        <is>
          <t>Books</t>
        </is>
      </c>
      <c r="E1353" t="inlineStr">
        <is>
          <t>East</t>
        </is>
      </c>
      <c r="F1353" t="inlineStr">
        <is>
          <t>Mobile App</t>
        </is>
      </c>
      <c r="G1353" t="inlineStr">
        <is>
          <t>Not as Described</t>
        </is>
      </c>
      <c r="H1353" t="n">
        <v>1</v>
      </c>
      <c r="I1353" t="n">
        <v>206.1</v>
      </c>
    </row>
    <row r="1354">
      <c r="A1354" t="inlineStr">
        <is>
          <t>RET001355</t>
        </is>
      </c>
      <c r="B1354" t="inlineStr">
        <is>
          <t>O009208</t>
        </is>
      </c>
      <c r="C1354" s="25" t="n">
        <v>45178</v>
      </c>
      <c r="D1354" t="inlineStr">
        <is>
          <t>Sports</t>
        </is>
      </c>
      <c r="E1354" t="inlineStr">
        <is>
          <t>South</t>
        </is>
      </c>
      <c r="F1354" t="inlineStr">
        <is>
          <t>Retail Store</t>
        </is>
      </c>
      <c r="G1354" t="inlineStr">
        <is>
          <t>Changed Mind</t>
        </is>
      </c>
      <c r="H1354" t="n">
        <v>1</v>
      </c>
      <c r="I1354" t="n">
        <v>699</v>
      </c>
    </row>
    <row r="1355">
      <c r="A1355" t="inlineStr">
        <is>
          <t>RET001356</t>
        </is>
      </c>
      <c r="B1355" t="inlineStr">
        <is>
          <t>O009217</t>
        </is>
      </c>
      <c r="C1355" s="25" t="n">
        <v>45179</v>
      </c>
      <c r="D1355" t="inlineStr">
        <is>
          <t>Fashion</t>
        </is>
      </c>
      <c r="E1355" t="inlineStr">
        <is>
          <t>North</t>
        </is>
      </c>
      <c r="F1355" t="inlineStr">
        <is>
          <t>Mobile App</t>
        </is>
      </c>
      <c r="G1355" t="inlineStr">
        <is>
          <t>Defective Product</t>
        </is>
      </c>
      <c r="H1355" t="n">
        <v>1</v>
      </c>
      <c r="I1355" t="n">
        <v>993.65</v>
      </c>
    </row>
    <row r="1356">
      <c r="A1356" t="inlineStr">
        <is>
          <t>RET001357</t>
        </is>
      </c>
      <c r="B1356" t="inlineStr">
        <is>
          <t>O009221</t>
        </is>
      </c>
      <c r="C1356" s="25" t="n">
        <v>45179</v>
      </c>
      <c r="D1356" t="inlineStr">
        <is>
          <t>Home &amp; Kitchen</t>
        </is>
      </c>
      <c r="E1356" t="inlineStr">
        <is>
          <t>South</t>
        </is>
      </c>
      <c r="F1356" t="inlineStr">
        <is>
          <t>Marketplace</t>
        </is>
      </c>
      <c r="G1356" t="inlineStr">
        <is>
          <t>Defective Product</t>
        </is>
      </c>
      <c r="H1356" t="n">
        <v>1</v>
      </c>
      <c r="I1356" t="n">
        <v>449.1</v>
      </c>
    </row>
    <row r="1357">
      <c r="A1357" t="inlineStr">
        <is>
          <t>RET001358</t>
        </is>
      </c>
      <c r="B1357" t="inlineStr">
        <is>
          <t>O009222</t>
        </is>
      </c>
      <c r="C1357" s="25" t="n">
        <v>45179</v>
      </c>
      <c r="D1357" t="inlineStr">
        <is>
          <t>Fashion</t>
        </is>
      </c>
      <c r="E1357" t="inlineStr">
        <is>
          <t>West</t>
        </is>
      </c>
      <c r="F1357" t="inlineStr">
        <is>
          <t>Website</t>
        </is>
      </c>
      <c r="G1357" t="inlineStr">
        <is>
          <t>Size/Fit Issue</t>
        </is>
      </c>
      <c r="H1357" t="n">
        <v>1</v>
      </c>
      <c r="I1357" t="n">
        <v>1549</v>
      </c>
    </row>
    <row r="1358">
      <c r="A1358" t="inlineStr">
        <is>
          <t>RET001359</t>
        </is>
      </c>
      <c r="B1358" t="inlineStr">
        <is>
          <t>O009222</t>
        </is>
      </c>
      <c r="C1358" s="25" t="n">
        <v>45179</v>
      </c>
      <c r="D1358" t="inlineStr">
        <is>
          <t>Fashion</t>
        </is>
      </c>
      <c r="E1358" t="inlineStr">
        <is>
          <t>West</t>
        </is>
      </c>
      <c r="F1358" t="inlineStr">
        <is>
          <t>Website</t>
        </is>
      </c>
      <c r="G1358" t="inlineStr">
        <is>
          <t>Changed Mind</t>
        </is>
      </c>
      <c r="H1358" t="n">
        <v>1</v>
      </c>
      <c r="I1358" t="n">
        <v>2488.05</v>
      </c>
    </row>
    <row r="1359">
      <c r="A1359" t="inlineStr">
        <is>
          <t>RET001360</t>
        </is>
      </c>
      <c r="B1359" t="inlineStr">
        <is>
          <t>O009226</t>
        </is>
      </c>
      <c r="C1359" s="25" t="n">
        <v>45179</v>
      </c>
      <c r="D1359" t="inlineStr">
        <is>
          <t>Home &amp; Kitchen</t>
        </is>
      </c>
      <c r="E1359" t="inlineStr">
        <is>
          <t>North</t>
        </is>
      </c>
      <c r="F1359" t="inlineStr">
        <is>
          <t>Website</t>
        </is>
      </c>
      <c r="G1359" t="inlineStr">
        <is>
          <t>Defective Product</t>
        </is>
      </c>
      <c r="H1359" t="n">
        <v>1</v>
      </c>
      <c r="I1359" t="n">
        <v>1169.1</v>
      </c>
    </row>
    <row r="1360">
      <c r="A1360" t="inlineStr">
        <is>
          <t>RET001361</t>
        </is>
      </c>
      <c r="B1360" t="inlineStr">
        <is>
          <t>O009238</t>
        </is>
      </c>
      <c r="C1360" s="25" t="n">
        <v>45179</v>
      </c>
      <c r="D1360" t="inlineStr">
        <is>
          <t>Fashion</t>
        </is>
      </c>
      <c r="E1360" t="inlineStr">
        <is>
          <t>West</t>
        </is>
      </c>
      <c r="F1360" t="inlineStr">
        <is>
          <t>Mobile App</t>
        </is>
      </c>
      <c r="G1360" t="inlineStr">
        <is>
          <t>Damaged in Transit</t>
        </is>
      </c>
      <c r="H1360" t="n">
        <v>1</v>
      </c>
      <c r="I1360" t="n">
        <v>224.1</v>
      </c>
    </row>
    <row r="1361">
      <c r="A1361" t="inlineStr">
        <is>
          <t>RET001362</t>
        </is>
      </c>
      <c r="B1361" t="inlineStr">
        <is>
          <t>O009240</t>
        </is>
      </c>
      <c r="C1361" s="25" t="n">
        <v>45179</v>
      </c>
      <c r="D1361" t="inlineStr">
        <is>
          <t>Fashion</t>
        </is>
      </c>
      <c r="E1361" t="inlineStr">
        <is>
          <t>North</t>
        </is>
      </c>
      <c r="F1361" t="inlineStr">
        <is>
          <t>Marketplace</t>
        </is>
      </c>
      <c r="G1361" t="inlineStr">
        <is>
          <t>Late Delivery</t>
        </is>
      </c>
      <c r="H1361" t="n">
        <v>1</v>
      </c>
      <c r="I1361" t="n">
        <v>977.55</v>
      </c>
    </row>
    <row r="1362">
      <c r="A1362" t="inlineStr">
        <is>
          <t>RET001363</t>
        </is>
      </c>
      <c r="B1362" t="inlineStr">
        <is>
          <t>O009241</t>
        </is>
      </c>
      <c r="C1362" s="25" t="n">
        <v>45179</v>
      </c>
      <c r="D1362" t="inlineStr">
        <is>
          <t>Fashion</t>
        </is>
      </c>
      <c r="E1362" t="inlineStr">
        <is>
          <t>West</t>
        </is>
      </c>
      <c r="F1362" t="inlineStr">
        <is>
          <t>Website</t>
        </is>
      </c>
      <c r="G1362" t="inlineStr">
        <is>
          <t>Size/Fit Issue</t>
        </is>
      </c>
      <c r="H1362" t="n">
        <v>1</v>
      </c>
      <c r="I1362" t="n">
        <v>474.05</v>
      </c>
    </row>
    <row r="1363">
      <c r="A1363" t="inlineStr">
        <is>
          <t>RET001364</t>
        </is>
      </c>
      <c r="B1363" t="inlineStr">
        <is>
          <t>O009249</t>
        </is>
      </c>
      <c r="C1363" s="25" t="n">
        <v>45179</v>
      </c>
      <c r="D1363" t="inlineStr">
        <is>
          <t>Fashion</t>
        </is>
      </c>
      <c r="E1363" t="inlineStr">
        <is>
          <t>West</t>
        </is>
      </c>
      <c r="F1363" t="inlineStr">
        <is>
          <t>Mobile App</t>
        </is>
      </c>
      <c r="G1363" t="inlineStr">
        <is>
          <t>Wrong Item Delivered</t>
        </is>
      </c>
      <c r="H1363" t="n">
        <v>1</v>
      </c>
      <c r="I1363" t="n">
        <v>889</v>
      </c>
    </row>
    <row r="1364">
      <c r="A1364" t="inlineStr">
        <is>
          <t>RET001365</t>
        </is>
      </c>
      <c r="B1364" t="inlineStr">
        <is>
          <t>O009249</t>
        </is>
      </c>
      <c r="C1364" s="25" t="n">
        <v>45179</v>
      </c>
      <c r="D1364" t="inlineStr">
        <is>
          <t>Books</t>
        </is>
      </c>
      <c r="E1364" t="inlineStr">
        <is>
          <t>West</t>
        </is>
      </c>
      <c r="F1364" t="inlineStr">
        <is>
          <t>Mobile App</t>
        </is>
      </c>
      <c r="G1364" t="inlineStr">
        <is>
          <t>Not as Described</t>
        </is>
      </c>
      <c r="H1364" t="n">
        <v>1</v>
      </c>
      <c r="I1364" t="n">
        <v>228.65</v>
      </c>
    </row>
    <row r="1365">
      <c r="A1365" t="inlineStr">
        <is>
          <t>RET001366</t>
        </is>
      </c>
      <c r="B1365" t="inlineStr">
        <is>
          <t>O009271</t>
        </is>
      </c>
      <c r="C1365" s="25" t="n">
        <v>45180</v>
      </c>
      <c r="D1365" t="inlineStr">
        <is>
          <t>Fashion</t>
        </is>
      </c>
      <c r="E1365" t="inlineStr">
        <is>
          <t>Central</t>
        </is>
      </c>
      <c r="F1365" t="inlineStr">
        <is>
          <t>Marketplace</t>
        </is>
      </c>
      <c r="G1365" t="inlineStr">
        <is>
          <t>Size/Fit Issue</t>
        </is>
      </c>
      <c r="H1365" t="n">
        <v>1</v>
      </c>
      <c r="I1365" t="n">
        <v>1027.65</v>
      </c>
    </row>
    <row r="1366">
      <c r="A1366" t="inlineStr">
        <is>
          <t>RET001367</t>
        </is>
      </c>
      <c r="B1366" t="inlineStr">
        <is>
          <t>O009287</t>
        </is>
      </c>
      <c r="C1366" s="25" t="n">
        <v>45180</v>
      </c>
      <c r="D1366" t="inlineStr">
        <is>
          <t>Fashion</t>
        </is>
      </c>
      <c r="E1366" t="inlineStr">
        <is>
          <t>South</t>
        </is>
      </c>
      <c r="F1366" t="inlineStr">
        <is>
          <t>Retail Store</t>
        </is>
      </c>
      <c r="G1366" t="inlineStr">
        <is>
          <t>Size/Fit Issue</t>
        </is>
      </c>
      <c r="H1366" t="n">
        <v>1</v>
      </c>
      <c r="I1366" t="n">
        <v>3446.1</v>
      </c>
    </row>
    <row r="1367">
      <c r="A1367" t="inlineStr">
        <is>
          <t>RET001368</t>
        </is>
      </c>
      <c r="B1367" t="inlineStr">
        <is>
          <t>O009291</t>
        </is>
      </c>
      <c r="C1367" s="25" t="n">
        <v>45180</v>
      </c>
      <c r="D1367" t="inlineStr">
        <is>
          <t>Beauty</t>
        </is>
      </c>
      <c r="E1367" t="inlineStr">
        <is>
          <t>West</t>
        </is>
      </c>
      <c r="F1367" t="inlineStr">
        <is>
          <t>Website</t>
        </is>
      </c>
      <c r="G1367" t="inlineStr">
        <is>
          <t>Defective Product</t>
        </is>
      </c>
      <c r="H1367" t="n">
        <v>1</v>
      </c>
      <c r="I1367" t="n">
        <v>557.1</v>
      </c>
    </row>
    <row r="1368">
      <c r="A1368" t="inlineStr">
        <is>
          <t>RET001369</t>
        </is>
      </c>
      <c r="B1368" t="inlineStr">
        <is>
          <t>O009295</t>
        </is>
      </c>
      <c r="C1368" s="25" t="n">
        <v>45180</v>
      </c>
      <c r="D1368" t="inlineStr">
        <is>
          <t>Fashion</t>
        </is>
      </c>
      <c r="E1368" t="inlineStr">
        <is>
          <t>North</t>
        </is>
      </c>
      <c r="F1368" t="inlineStr">
        <is>
          <t>Website</t>
        </is>
      </c>
      <c r="G1368" t="inlineStr">
        <is>
          <t>Size/Fit Issue</t>
        </is>
      </c>
      <c r="H1368" t="n">
        <v>1</v>
      </c>
      <c r="I1368" t="n">
        <v>1169</v>
      </c>
    </row>
    <row r="1369">
      <c r="A1369" t="inlineStr">
        <is>
          <t>RET001370</t>
        </is>
      </c>
      <c r="B1369" t="inlineStr">
        <is>
          <t>O009297</t>
        </is>
      </c>
      <c r="C1369" s="25" t="n">
        <v>45180</v>
      </c>
      <c r="D1369" t="inlineStr">
        <is>
          <t>Sports</t>
        </is>
      </c>
      <c r="E1369" t="inlineStr">
        <is>
          <t>South</t>
        </is>
      </c>
      <c r="F1369" t="inlineStr">
        <is>
          <t>Marketplace</t>
        </is>
      </c>
      <c r="G1369" t="inlineStr">
        <is>
          <t>Damaged in Transit</t>
        </is>
      </c>
      <c r="H1369" t="n">
        <v>1</v>
      </c>
      <c r="I1369" t="n">
        <v>942.65</v>
      </c>
    </row>
    <row r="1370">
      <c r="A1370" t="inlineStr">
        <is>
          <t>RET001371</t>
        </is>
      </c>
      <c r="B1370" t="inlineStr">
        <is>
          <t>O009306</t>
        </is>
      </c>
      <c r="C1370" s="25" t="n">
        <v>45181</v>
      </c>
      <c r="D1370" t="inlineStr">
        <is>
          <t>Fashion</t>
        </is>
      </c>
      <c r="E1370" t="inlineStr">
        <is>
          <t>South</t>
        </is>
      </c>
      <c r="F1370" t="inlineStr">
        <is>
          <t>Mobile App</t>
        </is>
      </c>
      <c r="G1370" t="inlineStr">
        <is>
          <t>Size/Fit Issue</t>
        </is>
      </c>
      <c r="H1370" t="n">
        <v>1</v>
      </c>
      <c r="I1370" t="n">
        <v>2032.05</v>
      </c>
    </row>
    <row r="1371">
      <c r="A1371" t="inlineStr">
        <is>
          <t>RET001372</t>
        </is>
      </c>
      <c r="B1371" t="inlineStr">
        <is>
          <t>O009310</t>
        </is>
      </c>
      <c r="C1371" s="25" t="n">
        <v>45181</v>
      </c>
      <c r="D1371" t="inlineStr">
        <is>
          <t>Sports</t>
        </is>
      </c>
      <c r="E1371" t="inlineStr">
        <is>
          <t>North</t>
        </is>
      </c>
      <c r="F1371" t="inlineStr">
        <is>
          <t>Mobile App</t>
        </is>
      </c>
      <c r="G1371" t="inlineStr">
        <is>
          <t>Not as Described</t>
        </is>
      </c>
      <c r="H1371" t="n">
        <v>1</v>
      </c>
      <c r="I1371" t="n">
        <v>1082.05</v>
      </c>
    </row>
    <row r="1372">
      <c r="A1372" t="inlineStr">
        <is>
          <t>RET001373</t>
        </is>
      </c>
      <c r="B1372" t="inlineStr">
        <is>
          <t>O009311</t>
        </is>
      </c>
      <c r="C1372" s="25" t="n">
        <v>45181</v>
      </c>
      <c r="D1372" t="inlineStr">
        <is>
          <t>Fashion</t>
        </is>
      </c>
      <c r="E1372" t="inlineStr">
        <is>
          <t>South</t>
        </is>
      </c>
      <c r="F1372" t="inlineStr">
        <is>
          <t>Mobile App</t>
        </is>
      </c>
      <c r="G1372" t="inlineStr">
        <is>
          <t>Wrong Item Delivered</t>
        </is>
      </c>
      <c r="H1372" t="n">
        <v>1</v>
      </c>
      <c r="I1372" t="n">
        <v>1471.55</v>
      </c>
    </row>
    <row r="1373">
      <c r="A1373" t="inlineStr">
        <is>
          <t>RET001374</t>
        </is>
      </c>
      <c r="B1373" t="inlineStr">
        <is>
          <t>O009323</t>
        </is>
      </c>
      <c r="C1373" s="25" t="n">
        <v>45181</v>
      </c>
      <c r="D1373" t="inlineStr">
        <is>
          <t>Home &amp; Kitchen</t>
        </is>
      </c>
      <c r="E1373" t="inlineStr">
        <is>
          <t>North</t>
        </is>
      </c>
      <c r="F1373" t="inlineStr">
        <is>
          <t>Website</t>
        </is>
      </c>
      <c r="G1373" t="inlineStr">
        <is>
          <t>Late Delivery</t>
        </is>
      </c>
      <c r="H1373" t="n">
        <v>1</v>
      </c>
      <c r="I1373" t="n">
        <v>721.05</v>
      </c>
    </row>
    <row r="1374">
      <c r="A1374" t="inlineStr">
        <is>
          <t>RET001375</t>
        </is>
      </c>
      <c r="B1374" t="inlineStr">
        <is>
          <t>O009335</t>
        </is>
      </c>
      <c r="C1374" s="25" t="n">
        <v>45181</v>
      </c>
      <c r="D1374" t="inlineStr">
        <is>
          <t>Fashion</t>
        </is>
      </c>
      <c r="E1374" t="inlineStr">
        <is>
          <t>South</t>
        </is>
      </c>
      <c r="F1374" t="inlineStr">
        <is>
          <t>Marketplace</t>
        </is>
      </c>
      <c r="G1374" t="inlineStr">
        <is>
          <t>Not as Described</t>
        </is>
      </c>
      <c r="H1374" t="n">
        <v>1</v>
      </c>
      <c r="I1374" t="n">
        <v>3637.55</v>
      </c>
    </row>
    <row r="1375">
      <c r="A1375" t="inlineStr">
        <is>
          <t>RET001376</t>
        </is>
      </c>
      <c r="B1375" t="inlineStr">
        <is>
          <t>O009336</t>
        </is>
      </c>
      <c r="C1375" s="25" t="n">
        <v>45181</v>
      </c>
      <c r="D1375" t="inlineStr">
        <is>
          <t>Fashion</t>
        </is>
      </c>
      <c r="E1375" t="inlineStr">
        <is>
          <t>West</t>
        </is>
      </c>
      <c r="F1375" t="inlineStr">
        <is>
          <t>Marketplace</t>
        </is>
      </c>
      <c r="G1375" t="inlineStr">
        <is>
          <t>Changed Mind</t>
        </is>
      </c>
      <c r="H1375" t="n">
        <v>1</v>
      </c>
      <c r="I1375" t="n">
        <v>1265.65</v>
      </c>
    </row>
    <row r="1376">
      <c r="A1376" t="inlineStr">
        <is>
          <t>RET001377</t>
        </is>
      </c>
      <c r="B1376" t="inlineStr">
        <is>
          <t>O009337</t>
        </is>
      </c>
      <c r="C1376" s="25" t="n">
        <v>45181</v>
      </c>
      <c r="D1376" t="inlineStr">
        <is>
          <t>Electronics</t>
        </is>
      </c>
      <c r="E1376" t="inlineStr">
        <is>
          <t>South</t>
        </is>
      </c>
      <c r="F1376" t="inlineStr">
        <is>
          <t>Website</t>
        </is>
      </c>
      <c r="G1376" t="inlineStr">
        <is>
          <t>Defective Product</t>
        </is>
      </c>
      <c r="H1376" t="n">
        <v>1</v>
      </c>
      <c r="I1376" t="n">
        <v>6047.1</v>
      </c>
    </row>
    <row r="1377">
      <c r="A1377" t="inlineStr">
        <is>
          <t>RET001378</t>
        </is>
      </c>
      <c r="B1377" t="inlineStr">
        <is>
          <t>O009346</t>
        </is>
      </c>
      <c r="C1377" s="25" t="n">
        <v>45181</v>
      </c>
      <c r="D1377" t="inlineStr">
        <is>
          <t>Fashion</t>
        </is>
      </c>
      <c r="E1377" t="inlineStr">
        <is>
          <t>West</t>
        </is>
      </c>
      <c r="F1377" t="inlineStr">
        <is>
          <t>Marketplace</t>
        </is>
      </c>
      <c r="G1377" t="inlineStr">
        <is>
          <t>Defective Product</t>
        </is>
      </c>
      <c r="H1377" t="n">
        <v>2</v>
      </c>
      <c r="I1377" t="n">
        <v>1134.4</v>
      </c>
    </row>
    <row r="1378">
      <c r="A1378" t="inlineStr">
        <is>
          <t>RET001379</t>
        </is>
      </c>
      <c r="B1378" t="inlineStr">
        <is>
          <t>O009349</t>
        </is>
      </c>
      <c r="C1378" s="25" t="n">
        <v>45182</v>
      </c>
      <c r="D1378" t="inlineStr">
        <is>
          <t>Fashion</t>
        </is>
      </c>
      <c r="E1378" t="inlineStr">
        <is>
          <t>South</t>
        </is>
      </c>
      <c r="F1378" t="inlineStr">
        <is>
          <t>Retail Store</t>
        </is>
      </c>
      <c r="G1378" t="inlineStr">
        <is>
          <t>Size/Fit Issue</t>
        </is>
      </c>
      <c r="H1378" t="n">
        <v>1</v>
      </c>
      <c r="I1378" t="n">
        <v>1549</v>
      </c>
    </row>
    <row r="1379">
      <c r="A1379" t="inlineStr">
        <is>
          <t>RET001380</t>
        </is>
      </c>
      <c r="B1379" t="inlineStr">
        <is>
          <t>O009352</t>
        </is>
      </c>
      <c r="C1379" s="25" t="n">
        <v>45182</v>
      </c>
      <c r="D1379" t="inlineStr">
        <is>
          <t>Electronics</t>
        </is>
      </c>
      <c r="E1379" t="inlineStr">
        <is>
          <t>South</t>
        </is>
      </c>
      <c r="F1379" t="inlineStr">
        <is>
          <t>Retail Store</t>
        </is>
      </c>
      <c r="G1379" t="inlineStr">
        <is>
          <t>Defective Product</t>
        </is>
      </c>
      <c r="H1379" t="n">
        <v>1</v>
      </c>
      <c r="I1379" t="n">
        <v>21392.1</v>
      </c>
    </row>
    <row r="1380">
      <c r="A1380" t="inlineStr">
        <is>
          <t>RET001381</t>
        </is>
      </c>
      <c r="B1380" t="inlineStr">
        <is>
          <t>O009362</t>
        </is>
      </c>
      <c r="C1380" s="25" t="n">
        <v>45182</v>
      </c>
      <c r="D1380" t="inlineStr">
        <is>
          <t>Books</t>
        </is>
      </c>
      <c r="E1380" t="inlineStr">
        <is>
          <t>South</t>
        </is>
      </c>
      <c r="F1380" t="inlineStr">
        <is>
          <t>Marketplace</t>
        </is>
      </c>
      <c r="G1380" t="inlineStr">
        <is>
          <t>Size/Fit Issue</t>
        </is>
      </c>
      <c r="H1380" t="n">
        <v>1</v>
      </c>
      <c r="I1380" t="n">
        <v>296.1</v>
      </c>
    </row>
    <row r="1381">
      <c r="A1381" t="inlineStr">
        <is>
          <t>RET001382</t>
        </is>
      </c>
      <c r="B1381" t="inlineStr">
        <is>
          <t>O009362</t>
        </is>
      </c>
      <c r="C1381" s="25" t="n">
        <v>45182</v>
      </c>
      <c r="D1381" t="inlineStr">
        <is>
          <t>Home &amp; Kitchen</t>
        </is>
      </c>
      <c r="E1381" t="inlineStr">
        <is>
          <t>South</t>
        </is>
      </c>
      <c r="F1381" t="inlineStr">
        <is>
          <t>Marketplace</t>
        </is>
      </c>
      <c r="G1381" t="inlineStr">
        <is>
          <t>Changed Mind</t>
        </is>
      </c>
      <c r="H1381" t="n">
        <v>1</v>
      </c>
      <c r="I1381" t="n">
        <v>2942.1</v>
      </c>
    </row>
    <row r="1382">
      <c r="A1382" t="inlineStr">
        <is>
          <t>RET001383</t>
        </is>
      </c>
      <c r="B1382" t="inlineStr">
        <is>
          <t>O009364</t>
        </is>
      </c>
      <c r="C1382" s="25" t="n">
        <v>45182</v>
      </c>
      <c r="D1382" t="inlineStr">
        <is>
          <t>Beauty</t>
        </is>
      </c>
      <c r="E1382" t="inlineStr">
        <is>
          <t>North</t>
        </is>
      </c>
      <c r="F1382" t="inlineStr">
        <is>
          <t>Marketplace</t>
        </is>
      </c>
      <c r="G1382" t="inlineStr">
        <is>
          <t>Not as Described</t>
        </is>
      </c>
      <c r="H1382" t="n">
        <v>2</v>
      </c>
      <c r="I1382" t="n">
        <v>559.3</v>
      </c>
    </row>
    <row r="1383">
      <c r="A1383" t="inlineStr">
        <is>
          <t>RET001384</t>
        </is>
      </c>
      <c r="B1383" t="inlineStr">
        <is>
          <t>O009371</t>
        </is>
      </c>
      <c r="C1383" s="25" t="n">
        <v>45182</v>
      </c>
      <c r="D1383" t="inlineStr">
        <is>
          <t>Fashion</t>
        </is>
      </c>
      <c r="E1383" t="inlineStr">
        <is>
          <t>East</t>
        </is>
      </c>
      <c r="F1383" t="inlineStr">
        <is>
          <t>Website</t>
        </is>
      </c>
      <c r="G1383" t="inlineStr">
        <is>
          <t>Size/Fit Issue</t>
        </is>
      </c>
      <c r="H1383" t="n">
        <v>1</v>
      </c>
      <c r="I1383" t="n">
        <v>548.1</v>
      </c>
    </row>
    <row r="1384">
      <c r="A1384" t="inlineStr">
        <is>
          <t>RET001385</t>
        </is>
      </c>
      <c r="B1384" t="inlineStr">
        <is>
          <t>O009373</t>
        </is>
      </c>
      <c r="C1384" s="25" t="n">
        <v>45182</v>
      </c>
      <c r="D1384" t="inlineStr">
        <is>
          <t>Electronics</t>
        </is>
      </c>
      <c r="E1384" t="inlineStr">
        <is>
          <t>South</t>
        </is>
      </c>
      <c r="F1384" t="inlineStr">
        <is>
          <t>Marketplace</t>
        </is>
      </c>
      <c r="G1384" t="inlineStr">
        <is>
          <t>Wrong Item Delivered</t>
        </is>
      </c>
      <c r="H1384" t="n">
        <v>1</v>
      </c>
      <c r="I1384" t="n">
        <v>15316.15</v>
      </c>
    </row>
    <row r="1385">
      <c r="A1385" t="inlineStr">
        <is>
          <t>RET001386</t>
        </is>
      </c>
      <c r="B1385" t="inlineStr">
        <is>
          <t>O009381</t>
        </is>
      </c>
      <c r="C1385" s="25" t="n">
        <v>45182</v>
      </c>
      <c r="D1385" t="inlineStr">
        <is>
          <t>Home &amp; Kitchen</t>
        </is>
      </c>
      <c r="E1385" t="inlineStr">
        <is>
          <t>South</t>
        </is>
      </c>
      <c r="F1385" t="inlineStr">
        <is>
          <t>Retail Store</t>
        </is>
      </c>
      <c r="G1385" t="inlineStr">
        <is>
          <t>Defective Product</t>
        </is>
      </c>
      <c r="H1385" t="n">
        <v>1</v>
      </c>
      <c r="I1385" t="n">
        <v>5639</v>
      </c>
    </row>
    <row r="1386">
      <c r="A1386" t="inlineStr">
        <is>
          <t>RET001387</t>
        </is>
      </c>
      <c r="B1386" t="inlineStr">
        <is>
          <t>O009384</t>
        </is>
      </c>
      <c r="C1386" s="25" t="n">
        <v>45182</v>
      </c>
      <c r="D1386" t="inlineStr">
        <is>
          <t>Beauty</t>
        </is>
      </c>
      <c r="E1386" t="inlineStr">
        <is>
          <t>West</t>
        </is>
      </c>
      <c r="F1386" t="inlineStr">
        <is>
          <t>Retail Store</t>
        </is>
      </c>
      <c r="G1386" t="inlineStr">
        <is>
          <t>Late Delivery</t>
        </is>
      </c>
      <c r="H1386" t="n">
        <v>1</v>
      </c>
      <c r="I1386" t="n">
        <v>350.55</v>
      </c>
    </row>
    <row r="1387">
      <c r="A1387" t="inlineStr">
        <is>
          <t>RET001388</t>
        </is>
      </c>
      <c r="B1387" t="inlineStr">
        <is>
          <t>O009396</t>
        </is>
      </c>
      <c r="C1387" s="25" t="n">
        <v>45183</v>
      </c>
      <c r="D1387" t="inlineStr">
        <is>
          <t>Books</t>
        </is>
      </c>
      <c r="E1387" t="inlineStr">
        <is>
          <t>East</t>
        </is>
      </c>
      <c r="F1387" t="inlineStr">
        <is>
          <t>Website</t>
        </is>
      </c>
      <c r="G1387" t="inlineStr">
        <is>
          <t>Not as Described</t>
        </is>
      </c>
      <c r="H1387" t="n">
        <v>2</v>
      </c>
      <c r="I1387" t="n">
        <v>592.2</v>
      </c>
    </row>
    <row r="1388">
      <c r="A1388" t="inlineStr">
        <is>
          <t>RET001389</t>
        </is>
      </c>
      <c r="B1388" t="inlineStr">
        <is>
          <t>O009405</t>
        </is>
      </c>
      <c r="C1388" s="25" t="n">
        <v>45183</v>
      </c>
      <c r="D1388" t="inlineStr">
        <is>
          <t>Books</t>
        </is>
      </c>
      <c r="E1388" t="inlineStr">
        <is>
          <t>West</t>
        </is>
      </c>
      <c r="F1388" t="inlineStr">
        <is>
          <t>Marketplace</t>
        </is>
      </c>
      <c r="G1388" t="inlineStr">
        <is>
          <t>Changed Mind</t>
        </is>
      </c>
      <c r="H1388" t="n">
        <v>1</v>
      </c>
      <c r="I1388" t="n">
        <v>463.2</v>
      </c>
    </row>
    <row r="1389">
      <c r="A1389" t="inlineStr">
        <is>
          <t>RET001390</t>
        </is>
      </c>
      <c r="B1389" t="inlineStr">
        <is>
          <t>O009408</t>
        </is>
      </c>
      <c r="C1389" s="25" t="n">
        <v>45183</v>
      </c>
      <c r="D1389" t="inlineStr">
        <is>
          <t>Fashion</t>
        </is>
      </c>
      <c r="E1389" t="inlineStr">
        <is>
          <t>East</t>
        </is>
      </c>
      <c r="F1389" t="inlineStr">
        <is>
          <t>Marketplace</t>
        </is>
      </c>
      <c r="G1389" t="inlineStr">
        <is>
          <t>Damaged in Transit</t>
        </is>
      </c>
      <c r="H1389" t="n">
        <v>1</v>
      </c>
      <c r="I1389" t="n">
        <v>1331.1</v>
      </c>
    </row>
    <row r="1390">
      <c r="A1390" t="inlineStr">
        <is>
          <t>RET001391</t>
        </is>
      </c>
      <c r="B1390" t="inlineStr">
        <is>
          <t>O009410</t>
        </is>
      </c>
      <c r="C1390" s="25" t="n">
        <v>45183</v>
      </c>
      <c r="D1390" t="inlineStr">
        <is>
          <t>Home &amp; Kitchen</t>
        </is>
      </c>
      <c r="E1390" t="inlineStr">
        <is>
          <t>South</t>
        </is>
      </c>
      <c r="F1390" t="inlineStr">
        <is>
          <t>Mobile App</t>
        </is>
      </c>
      <c r="G1390" t="inlineStr">
        <is>
          <t>Not as Described</t>
        </is>
      </c>
      <c r="H1390" t="n">
        <v>1</v>
      </c>
      <c r="I1390" t="n">
        <v>2217.65</v>
      </c>
    </row>
    <row r="1391">
      <c r="A1391" t="inlineStr">
        <is>
          <t>RET001392</t>
        </is>
      </c>
      <c r="B1391" t="inlineStr">
        <is>
          <t>O009416</t>
        </is>
      </c>
      <c r="C1391" s="25" t="n">
        <v>45183</v>
      </c>
      <c r="D1391" t="inlineStr">
        <is>
          <t>Fashion</t>
        </is>
      </c>
      <c r="E1391" t="inlineStr">
        <is>
          <t>North</t>
        </is>
      </c>
      <c r="F1391" t="inlineStr">
        <is>
          <t>Mobile App</t>
        </is>
      </c>
      <c r="G1391" t="inlineStr">
        <is>
          <t>Not as Described</t>
        </is>
      </c>
      <c r="H1391" t="n">
        <v>1</v>
      </c>
      <c r="I1391" t="n">
        <v>1414.55</v>
      </c>
    </row>
    <row r="1392">
      <c r="A1392" t="inlineStr">
        <is>
          <t>RET001393</t>
        </is>
      </c>
      <c r="B1392" t="inlineStr">
        <is>
          <t>O009419</t>
        </is>
      </c>
      <c r="C1392" s="25" t="n">
        <v>45183</v>
      </c>
      <c r="D1392" t="inlineStr">
        <is>
          <t>Books</t>
        </is>
      </c>
      <c r="E1392" t="inlineStr">
        <is>
          <t>Central</t>
        </is>
      </c>
      <c r="F1392" t="inlineStr">
        <is>
          <t>Mobile App</t>
        </is>
      </c>
      <c r="G1392" t="inlineStr">
        <is>
          <t>Changed Mind</t>
        </is>
      </c>
      <c r="H1392" t="n">
        <v>1</v>
      </c>
      <c r="I1392" t="n">
        <v>259</v>
      </c>
    </row>
    <row r="1393">
      <c r="A1393" t="inlineStr">
        <is>
          <t>RET001394</t>
        </is>
      </c>
      <c r="B1393" t="inlineStr">
        <is>
          <t>O009422</t>
        </is>
      </c>
      <c r="C1393" s="25" t="n">
        <v>45183</v>
      </c>
      <c r="D1393" t="inlineStr">
        <is>
          <t>Fashion</t>
        </is>
      </c>
      <c r="E1393" t="inlineStr">
        <is>
          <t>West</t>
        </is>
      </c>
      <c r="F1393" t="inlineStr">
        <is>
          <t>Mobile App</t>
        </is>
      </c>
      <c r="G1393" t="inlineStr">
        <is>
          <t>Size/Fit Issue</t>
        </is>
      </c>
      <c r="H1393" t="n">
        <v>1</v>
      </c>
      <c r="I1393" t="n">
        <v>1709.05</v>
      </c>
    </row>
    <row r="1394">
      <c r="A1394" t="inlineStr">
        <is>
          <t>RET001395</t>
        </is>
      </c>
      <c r="B1394" t="inlineStr">
        <is>
          <t>O009426</t>
        </is>
      </c>
      <c r="C1394" s="25" t="n">
        <v>45183</v>
      </c>
      <c r="D1394" t="inlineStr">
        <is>
          <t>Fashion</t>
        </is>
      </c>
      <c r="E1394" t="inlineStr">
        <is>
          <t>South</t>
        </is>
      </c>
      <c r="F1394" t="inlineStr">
        <is>
          <t>Mobile App</t>
        </is>
      </c>
      <c r="G1394" t="inlineStr">
        <is>
          <t>Wrong Item Delivered</t>
        </is>
      </c>
      <c r="H1394" t="n">
        <v>2</v>
      </c>
      <c r="I1394" t="n">
        <v>2335.1</v>
      </c>
    </row>
    <row r="1395">
      <c r="A1395" t="inlineStr">
        <is>
          <t>RET001396</t>
        </is>
      </c>
      <c r="B1395" t="inlineStr">
        <is>
          <t>O009427</t>
        </is>
      </c>
      <c r="C1395" s="25" t="n">
        <v>45183</v>
      </c>
      <c r="D1395" t="inlineStr">
        <is>
          <t>Beauty</t>
        </is>
      </c>
      <c r="E1395" t="inlineStr">
        <is>
          <t>South</t>
        </is>
      </c>
      <c r="F1395" t="inlineStr">
        <is>
          <t>Website</t>
        </is>
      </c>
      <c r="G1395" t="inlineStr">
        <is>
          <t>Defective Product</t>
        </is>
      </c>
      <c r="H1395" t="n">
        <v>2</v>
      </c>
      <c r="I1395" t="n">
        <v>664.2</v>
      </c>
    </row>
    <row r="1396">
      <c r="A1396" t="inlineStr">
        <is>
          <t>RET001397</t>
        </is>
      </c>
      <c r="B1396" t="inlineStr">
        <is>
          <t>O009431</t>
        </is>
      </c>
      <c r="C1396" s="25" t="n">
        <v>45184</v>
      </c>
      <c r="D1396" t="inlineStr">
        <is>
          <t>Fashion</t>
        </is>
      </c>
      <c r="E1396" t="inlineStr">
        <is>
          <t>West</t>
        </is>
      </c>
      <c r="F1396" t="inlineStr">
        <is>
          <t>Mobile App</t>
        </is>
      </c>
      <c r="G1396" t="inlineStr">
        <is>
          <t>Size/Fit Issue</t>
        </is>
      </c>
      <c r="H1396" t="n">
        <v>1</v>
      </c>
      <c r="I1396" t="n">
        <v>1405.05</v>
      </c>
    </row>
    <row r="1397">
      <c r="A1397" t="inlineStr">
        <is>
          <t>RET001398</t>
        </is>
      </c>
      <c r="B1397" t="inlineStr">
        <is>
          <t>O009439</t>
        </is>
      </c>
      <c r="C1397" s="25" t="n">
        <v>45184</v>
      </c>
      <c r="D1397" t="inlineStr">
        <is>
          <t>Fashion</t>
        </is>
      </c>
      <c r="E1397" t="inlineStr">
        <is>
          <t>North</t>
        </is>
      </c>
      <c r="F1397" t="inlineStr">
        <is>
          <t>Marketplace</t>
        </is>
      </c>
      <c r="G1397" t="inlineStr">
        <is>
          <t>Changed Mind</t>
        </is>
      </c>
      <c r="H1397" t="n">
        <v>1</v>
      </c>
      <c r="I1397" t="n">
        <v>2177.1</v>
      </c>
    </row>
    <row r="1398">
      <c r="A1398" t="inlineStr">
        <is>
          <t>RET001399</t>
        </is>
      </c>
      <c r="B1398" t="inlineStr">
        <is>
          <t>O009441</t>
        </is>
      </c>
      <c r="C1398" s="25" t="n">
        <v>45184</v>
      </c>
      <c r="D1398" t="inlineStr">
        <is>
          <t>Sports</t>
        </is>
      </c>
      <c r="E1398" t="inlineStr">
        <is>
          <t>South</t>
        </is>
      </c>
      <c r="F1398" t="inlineStr">
        <is>
          <t>Mobile App</t>
        </is>
      </c>
      <c r="G1398" t="inlineStr">
        <is>
          <t>Not as Described</t>
        </is>
      </c>
      <c r="H1398" t="n">
        <v>1</v>
      </c>
      <c r="I1398" t="n">
        <v>1367.1</v>
      </c>
    </row>
    <row r="1399">
      <c r="A1399" t="inlineStr">
        <is>
          <t>RET001400</t>
        </is>
      </c>
      <c r="B1399" t="inlineStr">
        <is>
          <t>O009451</t>
        </is>
      </c>
      <c r="C1399" s="25" t="n">
        <v>45184</v>
      </c>
      <c r="D1399" t="inlineStr">
        <is>
          <t>Home &amp; Kitchen</t>
        </is>
      </c>
      <c r="E1399" t="inlineStr">
        <is>
          <t>North</t>
        </is>
      </c>
      <c r="F1399" t="inlineStr">
        <is>
          <t>Mobile App</t>
        </is>
      </c>
      <c r="G1399" t="inlineStr">
        <is>
          <t>Late Delivery</t>
        </is>
      </c>
      <c r="H1399" t="n">
        <v>1</v>
      </c>
      <c r="I1399" t="n">
        <v>4193.1</v>
      </c>
    </row>
    <row r="1400">
      <c r="A1400" t="inlineStr">
        <is>
          <t>RET001401</t>
        </is>
      </c>
      <c r="B1400" t="inlineStr">
        <is>
          <t>O009457</t>
        </is>
      </c>
      <c r="C1400" s="25" t="n">
        <v>45184</v>
      </c>
      <c r="D1400" t="inlineStr">
        <is>
          <t>Fashion</t>
        </is>
      </c>
      <c r="E1400" t="inlineStr">
        <is>
          <t>Central</t>
        </is>
      </c>
      <c r="F1400" t="inlineStr">
        <is>
          <t>Marketplace</t>
        </is>
      </c>
      <c r="G1400" t="inlineStr">
        <is>
          <t>Not as Described</t>
        </is>
      </c>
      <c r="H1400" t="n">
        <v>1</v>
      </c>
      <c r="I1400" t="n">
        <v>1072.55</v>
      </c>
    </row>
    <row r="1401">
      <c r="A1401" t="inlineStr">
        <is>
          <t>RET001402</t>
        </is>
      </c>
      <c r="B1401" t="inlineStr">
        <is>
          <t>O009458</t>
        </is>
      </c>
      <c r="C1401" s="25" t="n">
        <v>45184</v>
      </c>
      <c r="D1401" t="inlineStr">
        <is>
          <t>Sports</t>
        </is>
      </c>
      <c r="E1401" t="inlineStr">
        <is>
          <t>West</t>
        </is>
      </c>
      <c r="F1401" t="inlineStr">
        <is>
          <t>Marketplace</t>
        </is>
      </c>
      <c r="G1401" t="inlineStr">
        <is>
          <t>Not as Described</t>
        </is>
      </c>
      <c r="H1401" t="n">
        <v>1</v>
      </c>
      <c r="I1401" t="n">
        <v>2407.2</v>
      </c>
    </row>
    <row r="1402">
      <c r="A1402" t="inlineStr">
        <is>
          <t>RET001403</t>
        </is>
      </c>
      <c r="B1402" t="inlineStr">
        <is>
          <t>O009479</t>
        </is>
      </c>
      <c r="C1402" s="25" t="n">
        <v>45184</v>
      </c>
      <c r="D1402" t="inlineStr">
        <is>
          <t>Fashion</t>
        </is>
      </c>
      <c r="E1402" t="inlineStr">
        <is>
          <t>West</t>
        </is>
      </c>
      <c r="F1402" t="inlineStr">
        <is>
          <t>Mobile App</t>
        </is>
      </c>
      <c r="G1402" t="inlineStr">
        <is>
          <t>Not as Described</t>
        </is>
      </c>
      <c r="H1402" t="n">
        <v>1</v>
      </c>
      <c r="I1402" t="n">
        <v>1799</v>
      </c>
    </row>
    <row r="1403">
      <c r="A1403" t="inlineStr">
        <is>
          <t>RET001404</t>
        </is>
      </c>
      <c r="B1403" t="inlineStr">
        <is>
          <t>O009481</t>
        </is>
      </c>
      <c r="C1403" s="25" t="n">
        <v>45184</v>
      </c>
      <c r="D1403" t="inlineStr">
        <is>
          <t>Fashion</t>
        </is>
      </c>
      <c r="E1403" t="inlineStr">
        <is>
          <t>Central</t>
        </is>
      </c>
      <c r="F1403" t="inlineStr">
        <is>
          <t>Marketplace</t>
        </is>
      </c>
      <c r="G1403" t="inlineStr">
        <is>
          <t>Size/Fit Issue</t>
        </is>
      </c>
      <c r="H1403" t="n">
        <v>1</v>
      </c>
      <c r="I1403" t="n">
        <v>1303.2</v>
      </c>
    </row>
    <row r="1404">
      <c r="A1404" t="inlineStr">
        <is>
          <t>RET001405</t>
        </is>
      </c>
      <c r="B1404" t="inlineStr">
        <is>
          <t>O009489</t>
        </is>
      </c>
      <c r="C1404" s="25" t="n">
        <v>45185</v>
      </c>
      <c r="D1404" t="inlineStr">
        <is>
          <t>Fashion</t>
        </is>
      </c>
      <c r="E1404" t="inlineStr">
        <is>
          <t>South</t>
        </is>
      </c>
      <c r="F1404" t="inlineStr">
        <is>
          <t>Website</t>
        </is>
      </c>
      <c r="G1404" t="inlineStr">
        <is>
          <t>Defective Product</t>
        </is>
      </c>
      <c r="H1404" t="n">
        <v>1</v>
      </c>
      <c r="I1404" t="n">
        <v>464.55</v>
      </c>
    </row>
    <row r="1405">
      <c r="A1405" t="inlineStr">
        <is>
          <t>RET001406</t>
        </is>
      </c>
      <c r="B1405" t="inlineStr">
        <is>
          <t>O009513</t>
        </is>
      </c>
      <c r="C1405" s="25" t="n">
        <v>45185</v>
      </c>
      <c r="D1405" t="inlineStr">
        <is>
          <t>Books</t>
        </is>
      </c>
      <c r="E1405" t="inlineStr">
        <is>
          <t>North</t>
        </is>
      </c>
      <c r="F1405" t="inlineStr">
        <is>
          <t>Mobile App</t>
        </is>
      </c>
      <c r="G1405" t="inlineStr">
        <is>
          <t>Not as Described</t>
        </is>
      </c>
      <c r="H1405" t="n">
        <v>2</v>
      </c>
      <c r="I1405" t="n">
        <v>988.2</v>
      </c>
    </row>
    <row r="1406">
      <c r="A1406" t="inlineStr">
        <is>
          <t>RET001407</t>
        </is>
      </c>
      <c r="B1406" t="inlineStr">
        <is>
          <t>O009524</t>
        </is>
      </c>
      <c r="C1406" s="25" t="n">
        <v>45185</v>
      </c>
      <c r="D1406" t="inlineStr">
        <is>
          <t>Electronics</t>
        </is>
      </c>
      <c r="E1406" t="inlineStr">
        <is>
          <t>North</t>
        </is>
      </c>
      <c r="F1406" t="inlineStr">
        <is>
          <t>Marketplace</t>
        </is>
      </c>
      <c r="G1406" t="inlineStr">
        <is>
          <t>Wrong Item Delivered</t>
        </is>
      </c>
      <c r="H1406" t="n">
        <v>1</v>
      </c>
      <c r="I1406" t="n">
        <v>17864.1</v>
      </c>
    </row>
    <row r="1407">
      <c r="A1407" t="inlineStr">
        <is>
          <t>RET001408</t>
        </is>
      </c>
      <c r="B1407" t="inlineStr">
        <is>
          <t>O009525</t>
        </is>
      </c>
      <c r="C1407" s="25" t="n">
        <v>45185</v>
      </c>
      <c r="D1407" t="inlineStr">
        <is>
          <t>Fashion</t>
        </is>
      </c>
      <c r="E1407" t="inlineStr">
        <is>
          <t>East</t>
        </is>
      </c>
      <c r="F1407" t="inlineStr">
        <is>
          <t>Marketplace</t>
        </is>
      </c>
      <c r="G1407" t="inlineStr">
        <is>
          <t>Size/Fit Issue</t>
        </is>
      </c>
      <c r="H1407" t="n">
        <v>1</v>
      </c>
      <c r="I1407" t="n">
        <v>458.1</v>
      </c>
    </row>
    <row r="1408">
      <c r="A1408" t="inlineStr">
        <is>
          <t>RET001409</t>
        </is>
      </c>
      <c r="B1408" t="inlineStr">
        <is>
          <t>O009531</t>
        </is>
      </c>
      <c r="C1408" s="25" t="n">
        <v>45186</v>
      </c>
      <c r="D1408" t="inlineStr">
        <is>
          <t>Sports</t>
        </is>
      </c>
      <c r="E1408" t="inlineStr">
        <is>
          <t>North</t>
        </is>
      </c>
      <c r="F1408" t="inlineStr">
        <is>
          <t>Marketplace</t>
        </is>
      </c>
      <c r="G1408" t="inlineStr">
        <is>
          <t>Damaged in Transit</t>
        </is>
      </c>
      <c r="H1408" t="n">
        <v>1</v>
      </c>
      <c r="I1408" t="n">
        <v>1469.65</v>
      </c>
    </row>
    <row r="1409">
      <c r="A1409" t="inlineStr">
        <is>
          <t>RET001410</t>
        </is>
      </c>
      <c r="B1409" t="inlineStr">
        <is>
          <t>O009538</t>
        </is>
      </c>
      <c r="C1409" s="25" t="n">
        <v>45186</v>
      </c>
      <c r="D1409" t="inlineStr">
        <is>
          <t>Fashion</t>
        </is>
      </c>
      <c r="E1409" t="inlineStr">
        <is>
          <t>South</t>
        </is>
      </c>
      <c r="F1409" t="inlineStr">
        <is>
          <t>Marketplace</t>
        </is>
      </c>
      <c r="G1409" t="inlineStr">
        <is>
          <t>Size/Fit Issue</t>
        </is>
      </c>
      <c r="H1409" t="n">
        <v>1</v>
      </c>
      <c r="I1409" t="n">
        <v>1274.15</v>
      </c>
    </row>
    <row r="1410">
      <c r="A1410" t="inlineStr">
        <is>
          <t>RET001411</t>
        </is>
      </c>
      <c r="B1410" t="inlineStr">
        <is>
          <t>O009540</t>
        </is>
      </c>
      <c r="C1410" s="25" t="n">
        <v>45186</v>
      </c>
      <c r="D1410" t="inlineStr">
        <is>
          <t>Sports</t>
        </is>
      </c>
      <c r="E1410" t="inlineStr">
        <is>
          <t>East</t>
        </is>
      </c>
      <c r="F1410" t="inlineStr">
        <is>
          <t>Marketplace</t>
        </is>
      </c>
      <c r="G1410" t="inlineStr">
        <is>
          <t>Wrong Item Delivered</t>
        </is>
      </c>
      <c r="H1410" t="n">
        <v>1</v>
      </c>
      <c r="I1410" t="n">
        <v>227.05</v>
      </c>
    </row>
    <row r="1411">
      <c r="A1411" t="inlineStr">
        <is>
          <t>RET001412</t>
        </is>
      </c>
      <c r="B1411" t="inlineStr">
        <is>
          <t>O009541</t>
        </is>
      </c>
      <c r="C1411" s="25" t="n">
        <v>45186</v>
      </c>
      <c r="D1411" t="inlineStr">
        <is>
          <t>Books</t>
        </is>
      </c>
      <c r="E1411" t="inlineStr">
        <is>
          <t>North</t>
        </is>
      </c>
      <c r="F1411" t="inlineStr">
        <is>
          <t>Mobile App</t>
        </is>
      </c>
      <c r="G1411" t="inlineStr">
        <is>
          <t>Defective Product</t>
        </is>
      </c>
      <c r="H1411" t="n">
        <v>1</v>
      </c>
      <c r="I1411" t="n">
        <v>436.05</v>
      </c>
    </row>
    <row r="1412">
      <c r="A1412" t="inlineStr">
        <is>
          <t>RET001413</t>
        </is>
      </c>
      <c r="B1412" t="inlineStr">
        <is>
          <t>O009545</t>
        </is>
      </c>
      <c r="C1412" s="25" t="n">
        <v>45186</v>
      </c>
      <c r="D1412" t="inlineStr">
        <is>
          <t>Fashion</t>
        </is>
      </c>
      <c r="E1412" t="inlineStr">
        <is>
          <t>South</t>
        </is>
      </c>
      <c r="F1412" t="inlineStr">
        <is>
          <t>Marketplace</t>
        </is>
      </c>
      <c r="G1412" t="inlineStr">
        <is>
          <t>Size/Fit Issue</t>
        </is>
      </c>
      <c r="H1412" t="n">
        <v>1</v>
      </c>
      <c r="I1412" t="n">
        <v>1155.15</v>
      </c>
    </row>
    <row r="1413">
      <c r="A1413" t="inlineStr">
        <is>
          <t>RET001414</t>
        </is>
      </c>
      <c r="B1413" t="inlineStr">
        <is>
          <t>O009549</t>
        </is>
      </c>
      <c r="C1413" s="25" t="n">
        <v>45186</v>
      </c>
      <c r="D1413" t="inlineStr">
        <is>
          <t>Electronics</t>
        </is>
      </c>
      <c r="E1413" t="inlineStr">
        <is>
          <t>Central</t>
        </is>
      </c>
      <c r="F1413" t="inlineStr">
        <is>
          <t>Mobile App</t>
        </is>
      </c>
      <c r="G1413" t="inlineStr">
        <is>
          <t>Changed Mind</t>
        </is>
      </c>
      <c r="H1413" t="n">
        <v>1</v>
      </c>
      <c r="I1413" t="n">
        <v>16595.55</v>
      </c>
    </row>
    <row r="1414">
      <c r="A1414" t="inlineStr">
        <is>
          <t>RET001415</t>
        </is>
      </c>
      <c r="B1414" t="inlineStr">
        <is>
          <t>O009565</t>
        </is>
      </c>
      <c r="C1414" s="25" t="n">
        <v>45186</v>
      </c>
      <c r="D1414" t="inlineStr">
        <is>
          <t>Fashion</t>
        </is>
      </c>
      <c r="E1414" t="inlineStr">
        <is>
          <t>North</t>
        </is>
      </c>
      <c r="F1414" t="inlineStr">
        <is>
          <t>Website</t>
        </is>
      </c>
      <c r="G1414" t="inlineStr">
        <is>
          <t>Size/Fit Issue</t>
        </is>
      </c>
      <c r="H1414" t="n">
        <v>1</v>
      </c>
      <c r="I1414" t="n">
        <v>653.65</v>
      </c>
    </row>
    <row r="1415">
      <c r="A1415" t="inlineStr">
        <is>
          <t>RET001416</t>
        </is>
      </c>
      <c r="B1415" t="inlineStr">
        <is>
          <t>O009575</t>
        </is>
      </c>
      <c r="C1415" s="25" t="n">
        <v>45186</v>
      </c>
      <c r="D1415" t="inlineStr">
        <is>
          <t>Home &amp; Kitchen</t>
        </is>
      </c>
      <c r="E1415" t="inlineStr">
        <is>
          <t>East</t>
        </is>
      </c>
      <c r="F1415" t="inlineStr">
        <is>
          <t>Mobile App</t>
        </is>
      </c>
      <c r="G1415" t="inlineStr">
        <is>
          <t>Not as Described</t>
        </is>
      </c>
      <c r="H1415" t="n">
        <v>1</v>
      </c>
      <c r="I1415" t="n">
        <v>474.05</v>
      </c>
    </row>
    <row r="1416">
      <c r="A1416" t="inlineStr">
        <is>
          <t>RET001417</t>
        </is>
      </c>
      <c r="B1416" t="inlineStr">
        <is>
          <t>O009580</t>
        </is>
      </c>
      <c r="C1416" s="25" t="n">
        <v>45187</v>
      </c>
      <c r="D1416" t="inlineStr">
        <is>
          <t>Fashion</t>
        </is>
      </c>
      <c r="E1416" t="inlineStr">
        <is>
          <t>West</t>
        </is>
      </c>
      <c r="F1416" t="inlineStr">
        <is>
          <t>Mobile App</t>
        </is>
      </c>
      <c r="G1416" t="inlineStr">
        <is>
          <t>Changed Mind</t>
        </is>
      </c>
      <c r="H1416" t="n">
        <v>1</v>
      </c>
      <c r="I1416" t="n">
        <v>314.1</v>
      </c>
    </row>
    <row r="1417">
      <c r="A1417" t="inlineStr">
        <is>
          <t>RET001418</t>
        </is>
      </c>
      <c r="B1417" t="inlineStr">
        <is>
          <t>O009581</t>
        </is>
      </c>
      <c r="C1417" s="25" t="n">
        <v>45187</v>
      </c>
      <c r="D1417" t="inlineStr">
        <is>
          <t>Fashion</t>
        </is>
      </c>
      <c r="E1417" t="inlineStr">
        <is>
          <t>South</t>
        </is>
      </c>
      <c r="F1417" t="inlineStr">
        <is>
          <t>Mobile App</t>
        </is>
      </c>
      <c r="G1417" t="inlineStr">
        <is>
          <t>Size/Fit Issue</t>
        </is>
      </c>
      <c r="H1417" t="n">
        <v>1</v>
      </c>
      <c r="I1417" t="n">
        <v>1016.1</v>
      </c>
    </row>
    <row r="1418">
      <c r="A1418" t="inlineStr">
        <is>
          <t>RET001419</t>
        </is>
      </c>
      <c r="B1418" t="inlineStr">
        <is>
          <t>O009583</t>
        </is>
      </c>
      <c r="C1418" s="25" t="n">
        <v>45187</v>
      </c>
      <c r="D1418" t="inlineStr">
        <is>
          <t>Fashion</t>
        </is>
      </c>
      <c r="E1418" t="inlineStr">
        <is>
          <t>North</t>
        </is>
      </c>
      <c r="F1418" t="inlineStr">
        <is>
          <t>Unknown</t>
        </is>
      </c>
      <c r="G1418" t="inlineStr">
        <is>
          <t>Changed Mind</t>
        </is>
      </c>
      <c r="H1418" t="n">
        <v>1</v>
      </c>
      <c r="I1418" t="n">
        <v>749.55</v>
      </c>
    </row>
    <row r="1419">
      <c r="A1419" t="inlineStr">
        <is>
          <t>RET001420</t>
        </is>
      </c>
      <c r="B1419" t="inlineStr">
        <is>
          <t>O009583</t>
        </is>
      </c>
      <c r="C1419" s="25" t="n">
        <v>45187</v>
      </c>
      <c r="D1419" t="inlineStr">
        <is>
          <t>Fashion</t>
        </is>
      </c>
      <c r="E1419" t="inlineStr">
        <is>
          <t>North</t>
        </is>
      </c>
      <c r="F1419" t="inlineStr">
        <is>
          <t>Unknown</t>
        </is>
      </c>
      <c r="G1419" t="inlineStr">
        <is>
          <t>Not as Described</t>
        </is>
      </c>
      <c r="H1419" t="n">
        <v>1</v>
      </c>
      <c r="I1419" t="n">
        <v>1101.05</v>
      </c>
    </row>
    <row r="1420">
      <c r="A1420" t="inlineStr">
        <is>
          <t>RET001421</t>
        </is>
      </c>
      <c r="B1420" t="inlineStr">
        <is>
          <t>O009584</t>
        </is>
      </c>
      <c r="C1420" s="25" t="n">
        <v>45187</v>
      </c>
      <c r="D1420" t="inlineStr">
        <is>
          <t>Books</t>
        </is>
      </c>
      <c r="E1420" t="inlineStr">
        <is>
          <t>North</t>
        </is>
      </c>
      <c r="F1420" t="inlineStr">
        <is>
          <t>Website</t>
        </is>
      </c>
      <c r="G1420" t="inlineStr">
        <is>
          <t>Not as Described</t>
        </is>
      </c>
      <c r="H1420" t="n">
        <v>1</v>
      </c>
      <c r="I1420" t="n">
        <v>455.05</v>
      </c>
    </row>
    <row r="1421">
      <c r="A1421" t="inlineStr">
        <is>
          <t>RET001422</t>
        </is>
      </c>
      <c r="B1421" t="inlineStr">
        <is>
          <t>O009609</t>
        </is>
      </c>
      <c r="C1421" s="25" t="n">
        <v>45187</v>
      </c>
      <c r="D1421" t="inlineStr">
        <is>
          <t>Sports</t>
        </is>
      </c>
      <c r="E1421" t="inlineStr">
        <is>
          <t>South</t>
        </is>
      </c>
      <c r="F1421" t="inlineStr">
        <is>
          <t>Website</t>
        </is>
      </c>
      <c r="G1421" t="inlineStr">
        <is>
          <t>Damaged in Transit</t>
        </is>
      </c>
      <c r="H1421" t="n">
        <v>1</v>
      </c>
      <c r="I1421" t="n">
        <v>1419</v>
      </c>
    </row>
    <row r="1422">
      <c r="A1422" t="inlineStr">
        <is>
          <t>RET001423</t>
        </is>
      </c>
      <c r="B1422" t="inlineStr">
        <is>
          <t>O009616</t>
        </is>
      </c>
      <c r="C1422" s="25" t="n">
        <v>45187</v>
      </c>
      <c r="D1422" t="inlineStr">
        <is>
          <t>Sports</t>
        </is>
      </c>
      <c r="E1422" t="inlineStr">
        <is>
          <t>South</t>
        </is>
      </c>
      <c r="F1422" t="inlineStr">
        <is>
          <t>Mobile App</t>
        </is>
      </c>
      <c r="G1422" t="inlineStr">
        <is>
          <t>Defective Product</t>
        </is>
      </c>
      <c r="H1422" t="n">
        <v>1</v>
      </c>
      <c r="I1422" t="n">
        <v>1139</v>
      </c>
    </row>
    <row r="1423">
      <c r="A1423" t="inlineStr">
        <is>
          <t>RET001424</t>
        </is>
      </c>
      <c r="B1423" t="inlineStr">
        <is>
          <t>O009627</t>
        </is>
      </c>
      <c r="C1423" s="25" t="n">
        <v>45188</v>
      </c>
      <c r="D1423" t="inlineStr">
        <is>
          <t>Beauty</t>
        </is>
      </c>
      <c r="E1423" t="inlineStr">
        <is>
          <t>Central</t>
        </is>
      </c>
      <c r="F1423" t="inlineStr">
        <is>
          <t>Website</t>
        </is>
      </c>
      <c r="G1423" t="inlineStr">
        <is>
          <t>Defective Product</t>
        </is>
      </c>
      <c r="H1423" t="n">
        <v>1</v>
      </c>
      <c r="I1423" t="n">
        <v>1129.55</v>
      </c>
    </row>
    <row r="1424">
      <c r="A1424" t="inlineStr">
        <is>
          <t>RET001425</t>
        </is>
      </c>
      <c r="B1424" t="inlineStr">
        <is>
          <t>O009631</t>
        </is>
      </c>
      <c r="C1424" s="25" t="n">
        <v>45188</v>
      </c>
      <c r="D1424" t="inlineStr">
        <is>
          <t>Home &amp; Kitchen</t>
        </is>
      </c>
      <c r="E1424" t="inlineStr">
        <is>
          <t>West</t>
        </is>
      </c>
      <c r="F1424" t="inlineStr">
        <is>
          <t>Retail Store</t>
        </is>
      </c>
      <c r="G1424" t="inlineStr">
        <is>
          <t>Wrong Item Delivered</t>
        </is>
      </c>
      <c r="H1424" t="n">
        <v>1</v>
      </c>
      <c r="I1424" t="n">
        <v>5903.1</v>
      </c>
    </row>
    <row r="1425">
      <c r="A1425" t="inlineStr">
        <is>
          <t>RET001426</t>
        </is>
      </c>
      <c r="B1425" t="inlineStr">
        <is>
          <t>O009644</t>
        </is>
      </c>
      <c r="C1425" s="25" t="n">
        <v>45188</v>
      </c>
      <c r="D1425" t="inlineStr">
        <is>
          <t>Sports</t>
        </is>
      </c>
      <c r="E1425" t="inlineStr">
        <is>
          <t>North</t>
        </is>
      </c>
      <c r="F1425" t="inlineStr">
        <is>
          <t>Mobile App</t>
        </is>
      </c>
      <c r="G1425" t="inlineStr">
        <is>
          <t>Late Delivery</t>
        </is>
      </c>
      <c r="H1425" t="n">
        <v>1</v>
      </c>
      <c r="I1425" t="n">
        <v>2858.55</v>
      </c>
    </row>
    <row r="1426">
      <c r="A1426" t="inlineStr">
        <is>
          <t>RET001427</t>
        </is>
      </c>
      <c r="B1426" t="inlineStr">
        <is>
          <t>O009645</t>
        </is>
      </c>
      <c r="C1426" s="25" t="n">
        <v>45188</v>
      </c>
      <c r="D1426" t="inlineStr">
        <is>
          <t>Electronics</t>
        </is>
      </c>
      <c r="E1426" t="inlineStr">
        <is>
          <t>South</t>
        </is>
      </c>
      <c r="F1426" t="inlineStr">
        <is>
          <t>Website</t>
        </is>
      </c>
      <c r="G1426" t="inlineStr">
        <is>
          <t>Wrong Item Delivered</t>
        </is>
      </c>
      <c r="H1426" t="n">
        <v>1</v>
      </c>
      <c r="I1426" t="n">
        <v>1772.1</v>
      </c>
    </row>
    <row r="1427">
      <c r="A1427" t="inlineStr">
        <is>
          <t>RET001428</t>
        </is>
      </c>
      <c r="B1427" t="inlineStr">
        <is>
          <t>O009651</t>
        </is>
      </c>
      <c r="C1427" s="25" t="n">
        <v>45188</v>
      </c>
      <c r="D1427" t="inlineStr">
        <is>
          <t>Home &amp; Kitchen</t>
        </is>
      </c>
      <c r="E1427" t="inlineStr">
        <is>
          <t>North</t>
        </is>
      </c>
      <c r="F1427" t="inlineStr">
        <is>
          <t>Marketplace</t>
        </is>
      </c>
      <c r="G1427" t="inlineStr">
        <is>
          <t>Late Delivery</t>
        </is>
      </c>
      <c r="H1427" t="n">
        <v>1</v>
      </c>
      <c r="I1427" t="n">
        <v>3140.1</v>
      </c>
    </row>
    <row r="1428">
      <c r="A1428" t="inlineStr">
        <is>
          <t>RET001429</t>
        </is>
      </c>
      <c r="B1428" t="inlineStr">
        <is>
          <t>O009658</t>
        </is>
      </c>
      <c r="C1428" s="25" t="n">
        <v>45189</v>
      </c>
      <c r="D1428" t="inlineStr">
        <is>
          <t>Electronics</t>
        </is>
      </c>
      <c r="E1428" t="inlineStr">
        <is>
          <t>East</t>
        </is>
      </c>
      <c r="F1428" t="inlineStr">
        <is>
          <t>Marketplace</t>
        </is>
      </c>
      <c r="G1428" t="inlineStr">
        <is>
          <t>Defective Product</t>
        </is>
      </c>
      <c r="H1428" t="n">
        <v>1</v>
      </c>
      <c r="I1428" t="n">
        <v>2402.1</v>
      </c>
    </row>
    <row r="1429">
      <c r="A1429" t="inlineStr">
        <is>
          <t>RET001430</t>
        </is>
      </c>
      <c r="B1429" t="inlineStr">
        <is>
          <t>O009660</t>
        </is>
      </c>
      <c r="C1429" s="25" t="n">
        <v>45189</v>
      </c>
      <c r="D1429" t="inlineStr">
        <is>
          <t>Sports</t>
        </is>
      </c>
      <c r="E1429" t="inlineStr">
        <is>
          <t>South</t>
        </is>
      </c>
      <c r="F1429" t="inlineStr">
        <is>
          <t>Marketplace</t>
        </is>
      </c>
      <c r="G1429" t="inlineStr">
        <is>
          <t>Changed Mind</t>
        </is>
      </c>
      <c r="H1429" t="n">
        <v>1</v>
      </c>
      <c r="I1429" t="n">
        <v>4427.1</v>
      </c>
    </row>
    <row r="1430">
      <c r="A1430" t="inlineStr">
        <is>
          <t>RET001431</t>
        </is>
      </c>
      <c r="B1430" t="inlineStr">
        <is>
          <t>O009666</t>
        </is>
      </c>
      <c r="C1430" s="25" t="n">
        <v>45189</v>
      </c>
      <c r="D1430" t="inlineStr">
        <is>
          <t>Electronics</t>
        </is>
      </c>
      <c r="E1430" t="inlineStr">
        <is>
          <t>South</t>
        </is>
      </c>
      <c r="F1430" t="inlineStr">
        <is>
          <t>Marketplace</t>
        </is>
      </c>
      <c r="G1430" t="inlineStr">
        <is>
          <t>Damaged in Transit</t>
        </is>
      </c>
      <c r="H1430" t="n">
        <v>2</v>
      </c>
      <c r="I1430" t="n">
        <v>27950.4</v>
      </c>
    </row>
    <row r="1431">
      <c r="A1431" t="inlineStr">
        <is>
          <t>RET001432</t>
        </is>
      </c>
      <c r="B1431" t="inlineStr">
        <is>
          <t>O009670</t>
        </is>
      </c>
      <c r="C1431" s="25" t="n">
        <v>45189</v>
      </c>
      <c r="D1431" t="inlineStr">
        <is>
          <t>Electronics</t>
        </is>
      </c>
      <c r="E1431" t="inlineStr">
        <is>
          <t>North</t>
        </is>
      </c>
      <c r="F1431" t="inlineStr">
        <is>
          <t>Website</t>
        </is>
      </c>
      <c r="G1431" t="inlineStr">
        <is>
          <t>Defective Product</t>
        </is>
      </c>
      <c r="H1431" t="n">
        <v>1</v>
      </c>
      <c r="I1431" t="n">
        <v>32459</v>
      </c>
    </row>
    <row r="1432">
      <c r="A1432" t="inlineStr">
        <is>
          <t>RET001433</t>
        </is>
      </c>
      <c r="B1432" t="inlineStr">
        <is>
          <t>O009673</t>
        </is>
      </c>
      <c r="C1432" s="25" t="n">
        <v>45189</v>
      </c>
      <c r="D1432" t="inlineStr">
        <is>
          <t>Fashion</t>
        </is>
      </c>
      <c r="E1432" t="inlineStr">
        <is>
          <t>South</t>
        </is>
      </c>
      <c r="F1432" t="inlineStr">
        <is>
          <t>Mobile App</t>
        </is>
      </c>
      <c r="G1432" t="inlineStr">
        <is>
          <t>Not as Described</t>
        </is>
      </c>
      <c r="H1432" t="n">
        <v>1</v>
      </c>
      <c r="I1432" t="n">
        <v>499</v>
      </c>
    </row>
    <row r="1433">
      <c r="A1433" t="inlineStr">
        <is>
          <t>RET001434</t>
        </is>
      </c>
      <c r="B1433" t="inlineStr">
        <is>
          <t>O009674</t>
        </is>
      </c>
      <c r="C1433" s="25" t="n">
        <v>45189</v>
      </c>
      <c r="D1433" t="inlineStr">
        <is>
          <t>Sports</t>
        </is>
      </c>
      <c r="E1433" t="inlineStr">
        <is>
          <t>Central</t>
        </is>
      </c>
      <c r="F1433" t="inlineStr">
        <is>
          <t>Marketplace</t>
        </is>
      </c>
      <c r="G1433" t="inlineStr">
        <is>
          <t>Damaged in Transit</t>
        </is>
      </c>
      <c r="H1433" t="n">
        <v>1</v>
      </c>
      <c r="I1433" t="n">
        <v>692.55</v>
      </c>
    </row>
    <row r="1434">
      <c r="A1434" t="inlineStr">
        <is>
          <t>RET001435</t>
        </is>
      </c>
      <c r="B1434" t="inlineStr">
        <is>
          <t>O009677</t>
        </is>
      </c>
      <c r="C1434" s="25" t="n">
        <v>45189</v>
      </c>
      <c r="D1434" t="inlineStr">
        <is>
          <t>Fashion</t>
        </is>
      </c>
      <c r="E1434" t="inlineStr">
        <is>
          <t>South</t>
        </is>
      </c>
      <c r="F1434" t="inlineStr">
        <is>
          <t>Mobile App</t>
        </is>
      </c>
      <c r="G1434" t="inlineStr">
        <is>
          <t>Size/Fit Issue</t>
        </is>
      </c>
      <c r="H1434" t="n">
        <v>1</v>
      </c>
      <c r="I1434" t="n">
        <v>1619.1</v>
      </c>
    </row>
    <row r="1435">
      <c r="A1435" t="inlineStr">
        <is>
          <t>RET001436</t>
        </is>
      </c>
      <c r="B1435" t="inlineStr">
        <is>
          <t>O009680</t>
        </is>
      </c>
      <c r="C1435" s="25" t="n">
        <v>45189</v>
      </c>
      <c r="D1435" t="inlineStr">
        <is>
          <t>Electronics</t>
        </is>
      </c>
      <c r="E1435" t="inlineStr">
        <is>
          <t>North</t>
        </is>
      </c>
      <c r="F1435" t="inlineStr">
        <is>
          <t>Marketplace</t>
        </is>
      </c>
      <c r="G1435" t="inlineStr">
        <is>
          <t>Not as Described</t>
        </is>
      </c>
      <c r="H1435" t="n">
        <v>1</v>
      </c>
      <c r="I1435" t="n">
        <v>8126.1</v>
      </c>
    </row>
    <row r="1436">
      <c r="A1436" t="inlineStr">
        <is>
          <t>RET001437</t>
        </is>
      </c>
      <c r="B1436" t="inlineStr">
        <is>
          <t>O009683</t>
        </is>
      </c>
      <c r="C1436" s="25" t="n">
        <v>45189</v>
      </c>
      <c r="D1436" t="inlineStr">
        <is>
          <t>Fashion</t>
        </is>
      </c>
      <c r="E1436" t="inlineStr">
        <is>
          <t>West</t>
        </is>
      </c>
      <c r="F1436" t="inlineStr">
        <is>
          <t>Website</t>
        </is>
      </c>
      <c r="G1436" t="inlineStr">
        <is>
          <t>Damaged in Transit</t>
        </is>
      </c>
      <c r="H1436" t="n">
        <v>1</v>
      </c>
      <c r="I1436" t="n">
        <v>584.1</v>
      </c>
    </row>
    <row r="1437">
      <c r="A1437" t="inlineStr">
        <is>
          <t>RET001438</t>
        </is>
      </c>
      <c r="B1437" t="inlineStr">
        <is>
          <t>O009683</t>
        </is>
      </c>
      <c r="C1437" s="25" t="n">
        <v>45189</v>
      </c>
      <c r="D1437" t="inlineStr">
        <is>
          <t>Fashion</t>
        </is>
      </c>
      <c r="E1437" t="inlineStr">
        <is>
          <t>West</t>
        </is>
      </c>
      <c r="F1437" t="inlineStr">
        <is>
          <t>Website</t>
        </is>
      </c>
      <c r="G1437" t="inlineStr">
        <is>
          <t>Size/Fit Issue</t>
        </is>
      </c>
      <c r="H1437" t="n">
        <v>1</v>
      </c>
      <c r="I1437" t="n">
        <v>509</v>
      </c>
    </row>
    <row r="1438">
      <c r="A1438" t="inlineStr">
        <is>
          <t>RET001439</t>
        </is>
      </c>
      <c r="B1438" t="inlineStr">
        <is>
          <t>O009709</t>
        </is>
      </c>
      <c r="C1438" s="25" t="n">
        <v>45190</v>
      </c>
      <c r="D1438" t="inlineStr">
        <is>
          <t>Fashion</t>
        </is>
      </c>
      <c r="E1438" t="inlineStr">
        <is>
          <t>West</t>
        </is>
      </c>
      <c r="F1438" t="inlineStr">
        <is>
          <t>Marketplace</t>
        </is>
      </c>
      <c r="G1438" t="inlineStr">
        <is>
          <t>Late Delivery</t>
        </is>
      </c>
      <c r="H1438" t="n">
        <v>2</v>
      </c>
      <c r="I1438" t="n">
        <v>948.1</v>
      </c>
    </row>
    <row r="1439">
      <c r="A1439" t="inlineStr">
        <is>
          <t>RET001440</t>
        </is>
      </c>
      <c r="B1439" t="inlineStr">
        <is>
          <t>O009714</t>
        </is>
      </c>
      <c r="C1439" s="25" t="n">
        <v>45190</v>
      </c>
      <c r="D1439" t="inlineStr">
        <is>
          <t>Home &amp; Kitchen</t>
        </is>
      </c>
      <c r="E1439" t="inlineStr">
        <is>
          <t>North</t>
        </is>
      </c>
      <c r="F1439" t="inlineStr">
        <is>
          <t>Marketplace</t>
        </is>
      </c>
      <c r="G1439" t="inlineStr">
        <is>
          <t>Late Delivery</t>
        </is>
      </c>
      <c r="H1439" t="n">
        <v>1</v>
      </c>
      <c r="I1439" t="n">
        <v>1937.05</v>
      </c>
    </row>
    <row r="1440">
      <c r="A1440" t="inlineStr">
        <is>
          <t>RET001441</t>
        </is>
      </c>
      <c r="B1440" t="inlineStr">
        <is>
          <t>O009716</t>
        </is>
      </c>
      <c r="C1440" s="25" t="n">
        <v>45190</v>
      </c>
      <c r="D1440" t="inlineStr">
        <is>
          <t>Fashion</t>
        </is>
      </c>
      <c r="E1440" t="inlineStr">
        <is>
          <t>South</t>
        </is>
      </c>
      <c r="F1440" t="inlineStr">
        <is>
          <t>Mobile App</t>
        </is>
      </c>
      <c r="G1440" t="inlineStr">
        <is>
          <t>Size/Fit Issue</t>
        </is>
      </c>
      <c r="H1440" t="n">
        <v>1</v>
      </c>
      <c r="I1440" t="n">
        <v>3829</v>
      </c>
    </row>
    <row r="1441">
      <c r="A1441" t="inlineStr">
        <is>
          <t>RET001442</t>
        </is>
      </c>
      <c r="B1441" t="inlineStr">
        <is>
          <t>O009720</t>
        </is>
      </c>
      <c r="C1441" s="25" t="n">
        <v>45190</v>
      </c>
      <c r="D1441" t="inlineStr">
        <is>
          <t>Fashion</t>
        </is>
      </c>
      <c r="E1441" t="inlineStr">
        <is>
          <t>Central</t>
        </is>
      </c>
      <c r="F1441" t="inlineStr">
        <is>
          <t>Website</t>
        </is>
      </c>
      <c r="G1441" t="inlineStr">
        <is>
          <t>Changed Mind</t>
        </is>
      </c>
      <c r="H1441" t="n">
        <v>1</v>
      </c>
      <c r="I1441" t="n">
        <v>919</v>
      </c>
    </row>
    <row r="1442">
      <c r="A1442" t="inlineStr">
        <is>
          <t>RET001443</t>
        </is>
      </c>
      <c r="B1442" t="inlineStr">
        <is>
          <t>O009723</t>
        </is>
      </c>
      <c r="C1442" s="25" t="n">
        <v>45190</v>
      </c>
      <c r="D1442" t="inlineStr">
        <is>
          <t>Home &amp; Kitchen</t>
        </is>
      </c>
      <c r="E1442" t="inlineStr">
        <is>
          <t>North</t>
        </is>
      </c>
      <c r="F1442" t="inlineStr">
        <is>
          <t>Unknown</t>
        </is>
      </c>
      <c r="G1442" t="inlineStr">
        <is>
          <t>Not Specified</t>
        </is>
      </c>
      <c r="H1442" t="n">
        <v>1</v>
      </c>
      <c r="I1442" t="n">
        <v>4469</v>
      </c>
    </row>
    <row r="1443">
      <c r="A1443" t="inlineStr">
        <is>
          <t>RET001444</t>
        </is>
      </c>
      <c r="B1443" t="inlineStr">
        <is>
          <t>O009724</t>
        </is>
      </c>
      <c r="C1443" s="25" t="n">
        <v>45191</v>
      </c>
      <c r="D1443" t="inlineStr">
        <is>
          <t>Electronics</t>
        </is>
      </c>
      <c r="E1443" t="inlineStr">
        <is>
          <t>South</t>
        </is>
      </c>
      <c r="F1443" t="inlineStr">
        <is>
          <t>Marketplace</t>
        </is>
      </c>
      <c r="G1443" t="inlineStr">
        <is>
          <t>Defective Product</t>
        </is>
      </c>
      <c r="H1443" t="n">
        <v>1</v>
      </c>
      <c r="I1443" t="n">
        <v>6629.15</v>
      </c>
    </row>
    <row r="1444">
      <c r="A1444" t="inlineStr">
        <is>
          <t>RET001445</t>
        </is>
      </c>
      <c r="B1444" t="inlineStr">
        <is>
          <t>O009726</t>
        </is>
      </c>
      <c r="C1444" s="25" t="n">
        <v>45191</v>
      </c>
      <c r="D1444" t="inlineStr">
        <is>
          <t>Electronics</t>
        </is>
      </c>
      <c r="E1444" t="inlineStr">
        <is>
          <t>West</t>
        </is>
      </c>
      <c r="F1444" t="inlineStr">
        <is>
          <t>Website</t>
        </is>
      </c>
      <c r="G1444" t="inlineStr">
        <is>
          <t>Damaged in Transit</t>
        </is>
      </c>
      <c r="H1444" t="n">
        <v>1</v>
      </c>
      <c r="I1444" t="n">
        <v>10717.65</v>
      </c>
    </row>
    <row r="1445">
      <c r="A1445" t="inlineStr">
        <is>
          <t>RET001446</t>
        </is>
      </c>
      <c r="B1445" t="inlineStr">
        <is>
          <t>O009732</t>
        </is>
      </c>
      <c r="C1445" s="25" t="n">
        <v>45191</v>
      </c>
      <c r="D1445" t="inlineStr">
        <is>
          <t>Home &amp; Kitchen</t>
        </is>
      </c>
      <c r="E1445" t="inlineStr">
        <is>
          <t>East</t>
        </is>
      </c>
      <c r="F1445" t="inlineStr">
        <is>
          <t>Mobile App</t>
        </is>
      </c>
      <c r="G1445" t="inlineStr">
        <is>
          <t>Late Delivery</t>
        </is>
      </c>
      <c r="H1445" t="n">
        <v>1</v>
      </c>
      <c r="I1445" t="n">
        <v>287.1</v>
      </c>
    </row>
    <row r="1446">
      <c r="A1446" t="inlineStr">
        <is>
          <t>RET001447</t>
        </is>
      </c>
      <c r="B1446" t="inlineStr">
        <is>
          <t>O009734</t>
        </is>
      </c>
      <c r="C1446" s="25" t="n">
        <v>45191</v>
      </c>
      <c r="D1446" t="inlineStr">
        <is>
          <t>Sports</t>
        </is>
      </c>
      <c r="E1446" t="inlineStr">
        <is>
          <t>South</t>
        </is>
      </c>
      <c r="F1446" t="inlineStr">
        <is>
          <t>Mobile App</t>
        </is>
      </c>
      <c r="G1446" t="inlineStr">
        <is>
          <t>Defective Product</t>
        </is>
      </c>
      <c r="H1446" t="n">
        <v>1</v>
      </c>
      <c r="I1446" t="n">
        <v>656.1</v>
      </c>
    </row>
    <row r="1447">
      <c r="A1447" t="inlineStr">
        <is>
          <t>RET001448</t>
        </is>
      </c>
      <c r="B1447" t="inlineStr">
        <is>
          <t>O009739</t>
        </is>
      </c>
      <c r="C1447" s="25" t="n">
        <v>45191</v>
      </c>
      <c r="D1447" t="inlineStr">
        <is>
          <t>Fashion</t>
        </is>
      </c>
      <c r="E1447" t="inlineStr">
        <is>
          <t>East</t>
        </is>
      </c>
      <c r="F1447" t="inlineStr">
        <is>
          <t>Mobile App</t>
        </is>
      </c>
      <c r="G1447" t="inlineStr">
        <is>
          <t>Size/Fit Issue</t>
        </is>
      </c>
      <c r="H1447" t="n">
        <v>1</v>
      </c>
      <c r="I1447" t="n">
        <v>1072.55</v>
      </c>
    </row>
    <row r="1448">
      <c r="A1448" t="inlineStr">
        <is>
          <t>RET001449</t>
        </is>
      </c>
      <c r="B1448" t="inlineStr">
        <is>
          <t>O009739</t>
        </is>
      </c>
      <c r="C1448" s="25" t="n">
        <v>45191</v>
      </c>
      <c r="D1448" t="inlineStr">
        <is>
          <t>Fashion</t>
        </is>
      </c>
      <c r="E1448" t="inlineStr">
        <is>
          <t>East</t>
        </is>
      </c>
      <c r="F1448" t="inlineStr">
        <is>
          <t>Mobile App</t>
        </is>
      </c>
      <c r="G1448" t="inlineStr">
        <is>
          <t>Damaged in Transit</t>
        </is>
      </c>
      <c r="H1448" t="n">
        <v>1</v>
      </c>
      <c r="I1448" t="n">
        <v>224.1</v>
      </c>
    </row>
    <row r="1449">
      <c r="A1449" t="inlineStr">
        <is>
          <t>RET001450</t>
        </is>
      </c>
      <c r="B1449" t="inlineStr">
        <is>
          <t>O009740</t>
        </is>
      </c>
      <c r="C1449" s="25" t="n">
        <v>45191</v>
      </c>
      <c r="D1449" t="inlineStr">
        <is>
          <t>Fashion</t>
        </is>
      </c>
      <c r="E1449" t="inlineStr">
        <is>
          <t>West</t>
        </is>
      </c>
      <c r="F1449" t="inlineStr">
        <is>
          <t>Retail Store</t>
        </is>
      </c>
      <c r="G1449" t="inlineStr">
        <is>
          <t>Late Delivery</t>
        </is>
      </c>
      <c r="H1449" t="n">
        <v>1</v>
      </c>
      <c r="I1449" t="n">
        <v>2049</v>
      </c>
    </row>
    <row r="1450">
      <c r="A1450" t="inlineStr">
        <is>
          <t>RET001451</t>
        </is>
      </c>
      <c r="B1450" t="inlineStr">
        <is>
          <t>O009744</t>
        </is>
      </c>
      <c r="C1450" s="25" t="n">
        <v>45191</v>
      </c>
      <c r="D1450" t="inlineStr">
        <is>
          <t>Fashion</t>
        </is>
      </c>
      <c r="E1450" t="inlineStr">
        <is>
          <t>West</t>
        </is>
      </c>
      <c r="F1450" t="inlineStr">
        <is>
          <t>Website</t>
        </is>
      </c>
      <c r="G1450" t="inlineStr">
        <is>
          <t>Size/Fit Issue</t>
        </is>
      </c>
      <c r="H1450" t="n">
        <v>1</v>
      </c>
      <c r="I1450" t="n">
        <v>959.65</v>
      </c>
    </row>
    <row r="1451">
      <c r="A1451" t="inlineStr">
        <is>
          <t>RET001452</t>
        </is>
      </c>
      <c r="B1451" t="inlineStr">
        <is>
          <t>O009746</t>
        </is>
      </c>
      <c r="C1451" s="25" t="n">
        <v>45191</v>
      </c>
      <c r="D1451" t="inlineStr">
        <is>
          <t>Home &amp; Kitchen</t>
        </is>
      </c>
      <c r="E1451" t="inlineStr">
        <is>
          <t>North</t>
        </is>
      </c>
      <c r="F1451" t="inlineStr">
        <is>
          <t>Mobile App</t>
        </is>
      </c>
      <c r="G1451" t="inlineStr">
        <is>
          <t>Changed Mind</t>
        </is>
      </c>
      <c r="H1451" t="n">
        <v>1</v>
      </c>
      <c r="I1451" t="n">
        <v>611.1</v>
      </c>
    </row>
    <row r="1452">
      <c r="A1452" t="inlineStr">
        <is>
          <t>RET001453</t>
        </is>
      </c>
      <c r="B1452" t="inlineStr">
        <is>
          <t>O009751</t>
        </is>
      </c>
      <c r="C1452" s="25" t="n">
        <v>45191</v>
      </c>
      <c r="D1452" t="inlineStr">
        <is>
          <t>Home &amp; Kitchen</t>
        </is>
      </c>
      <c r="E1452" t="inlineStr">
        <is>
          <t>West</t>
        </is>
      </c>
      <c r="F1452" t="inlineStr">
        <is>
          <t>Website</t>
        </is>
      </c>
      <c r="G1452" t="inlineStr">
        <is>
          <t>Damaged in Transit</t>
        </is>
      </c>
      <c r="H1452" t="n">
        <v>1</v>
      </c>
      <c r="I1452" t="n">
        <v>4426.05</v>
      </c>
    </row>
    <row r="1453">
      <c r="A1453" t="inlineStr">
        <is>
          <t>RET001454</t>
        </is>
      </c>
      <c r="B1453" t="inlineStr">
        <is>
          <t>O009752</t>
        </is>
      </c>
      <c r="C1453" s="25" t="n">
        <v>45191</v>
      </c>
      <c r="D1453" t="inlineStr">
        <is>
          <t>Home &amp; Kitchen</t>
        </is>
      </c>
      <c r="E1453" t="inlineStr">
        <is>
          <t>North</t>
        </is>
      </c>
      <c r="F1453" t="inlineStr">
        <is>
          <t>Retail Store</t>
        </is>
      </c>
      <c r="G1453" t="inlineStr">
        <is>
          <t>Changed Mind</t>
        </is>
      </c>
      <c r="H1453" t="n">
        <v>1</v>
      </c>
      <c r="I1453" t="n">
        <v>409</v>
      </c>
    </row>
    <row r="1454">
      <c r="A1454" t="inlineStr">
        <is>
          <t>RET001455</t>
        </is>
      </c>
      <c r="B1454" t="inlineStr">
        <is>
          <t>O009771</t>
        </is>
      </c>
      <c r="C1454" s="25" t="n">
        <v>45191</v>
      </c>
      <c r="D1454" t="inlineStr">
        <is>
          <t>Fashion</t>
        </is>
      </c>
      <c r="E1454" t="inlineStr">
        <is>
          <t>North</t>
        </is>
      </c>
      <c r="F1454" t="inlineStr">
        <is>
          <t>Mobile App</t>
        </is>
      </c>
      <c r="G1454" t="inlineStr">
        <is>
          <t>Size/Fit Issue</t>
        </is>
      </c>
      <c r="H1454" t="n">
        <v>2</v>
      </c>
      <c r="I1454" t="n">
        <v>2318</v>
      </c>
    </row>
    <row r="1455">
      <c r="A1455" t="inlineStr">
        <is>
          <t>RET001456</t>
        </is>
      </c>
      <c r="B1455" t="inlineStr">
        <is>
          <t>O009773</t>
        </is>
      </c>
      <c r="C1455" s="25" t="n">
        <v>45191</v>
      </c>
      <c r="D1455" t="inlineStr">
        <is>
          <t>Electronics</t>
        </is>
      </c>
      <c r="E1455" t="inlineStr">
        <is>
          <t>South</t>
        </is>
      </c>
      <c r="F1455" t="inlineStr">
        <is>
          <t>Website</t>
        </is>
      </c>
      <c r="G1455" t="inlineStr">
        <is>
          <t>Not as Described</t>
        </is>
      </c>
      <c r="H1455" t="n">
        <v>1</v>
      </c>
      <c r="I1455" t="n">
        <v>1146.65</v>
      </c>
    </row>
    <row r="1456">
      <c r="A1456" t="inlineStr">
        <is>
          <t>RET001457</t>
        </is>
      </c>
      <c r="B1456" t="inlineStr">
        <is>
          <t>O009776</t>
        </is>
      </c>
      <c r="C1456" s="25" t="n">
        <v>45192</v>
      </c>
      <c r="D1456" t="inlineStr">
        <is>
          <t>Fashion</t>
        </is>
      </c>
      <c r="E1456" t="inlineStr">
        <is>
          <t>Central</t>
        </is>
      </c>
      <c r="F1456" t="inlineStr">
        <is>
          <t>Website</t>
        </is>
      </c>
      <c r="G1456" t="inlineStr">
        <is>
          <t>Size/Fit Issue</t>
        </is>
      </c>
      <c r="H1456" t="n">
        <v>1</v>
      </c>
      <c r="I1456" t="n">
        <v>579</v>
      </c>
    </row>
    <row r="1457">
      <c r="A1457" t="inlineStr">
        <is>
          <t>RET001458</t>
        </is>
      </c>
      <c r="B1457" t="inlineStr">
        <is>
          <t>O009780</t>
        </is>
      </c>
      <c r="C1457" s="25" t="n">
        <v>45192</v>
      </c>
      <c r="D1457" t="inlineStr">
        <is>
          <t>Electronics</t>
        </is>
      </c>
      <c r="E1457" t="inlineStr">
        <is>
          <t>North</t>
        </is>
      </c>
      <c r="F1457" t="inlineStr">
        <is>
          <t>Mobile App</t>
        </is>
      </c>
      <c r="G1457" t="inlineStr">
        <is>
          <t>Changed Mind</t>
        </is>
      </c>
      <c r="H1457" t="n">
        <v>1</v>
      </c>
      <c r="I1457" t="n">
        <v>15722.1</v>
      </c>
    </row>
    <row r="1458">
      <c r="A1458" t="inlineStr">
        <is>
          <t>RET001459</t>
        </is>
      </c>
      <c r="B1458" t="inlineStr">
        <is>
          <t>O009792</t>
        </is>
      </c>
      <c r="C1458" s="25" t="n">
        <v>45192</v>
      </c>
      <c r="D1458" t="inlineStr">
        <is>
          <t>Fashion</t>
        </is>
      </c>
      <c r="E1458" t="inlineStr">
        <is>
          <t>South</t>
        </is>
      </c>
      <c r="F1458" t="inlineStr">
        <is>
          <t>Marketplace</t>
        </is>
      </c>
      <c r="G1458" t="inlineStr">
        <is>
          <t>Not as Described</t>
        </is>
      </c>
      <c r="H1458" t="n">
        <v>1</v>
      </c>
      <c r="I1458" t="n">
        <v>854.1</v>
      </c>
    </row>
    <row r="1459">
      <c r="A1459" t="inlineStr">
        <is>
          <t>RET001460</t>
        </is>
      </c>
      <c r="B1459" t="inlineStr">
        <is>
          <t>O009793</t>
        </is>
      </c>
      <c r="C1459" s="25" t="n">
        <v>45192</v>
      </c>
      <c r="D1459" t="inlineStr">
        <is>
          <t>Fashion</t>
        </is>
      </c>
      <c r="E1459" t="inlineStr">
        <is>
          <t>West</t>
        </is>
      </c>
      <c r="F1459" t="inlineStr">
        <is>
          <t>Website</t>
        </is>
      </c>
      <c r="G1459" t="inlineStr">
        <is>
          <t>Changed Mind</t>
        </is>
      </c>
      <c r="H1459" t="n">
        <v>1</v>
      </c>
      <c r="I1459" t="n">
        <v>692.55</v>
      </c>
    </row>
    <row r="1460">
      <c r="A1460" t="inlineStr">
        <is>
          <t>RET001461</t>
        </is>
      </c>
      <c r="B1460" t="inlineStr">
        <is>
          <t>O009794</t>
        </is>
      </c>
      <c r="C1460" s="25" t="n">
        <v>45192</v>
      </c>
      <c r="D1460" t="inlineStr">
        <is>
          <t>Electronics</t>
        </is>
      </c>
      <c r="E1460" t="inlineStr">
        <is>
          <t>West</t>
        </is>
      </c>
      <c r="F1460" t="inlineStr">
        <is>
          <t>Marketplace</t>
        </is>
      </c>
      <c r="G1460" t="inlineStr">
        <is>
          <t>Damaged in Transit</t>
        </is>
      </c>
      <c r="H1460" t="n">
        <v>2</v>
      </c>
      <c r="I1460" t="n">
        <v>66850.2</v>
      </c>
    </row>
    <row r="1461">
      <c r="A1461" t="inlineStr">
        <is>
          <t>RET001462</t>
        </is>
      </c>
      <c r="B1461" t="inlineStr">
        <is>
          <t>O009808</t>
        </is>
      </c>
      <c r="C1461" s="25" t="n">
        <v>45192</v>
      </c>
      <c r="D1461" t="inlineStr">
        <is>
          <t>Books</t>
        </is>
      </c>
      <c r="E1461" t="inlineStr">
        <is>
          <t>West</t>
        </is>
      </c>
      <c r="F1461" t="inlineStr">
        <is>
          <t>Marketplace</t>
        </is>
      </c>
      <c r="G1461" t="inlineStr">
        <is>
          <t>Not as Described</t>
        </is>
      </c>
      <c r="H1461" t="n">
        <v>1</v>
      </c>
      <c r="I1461" t="n">
        <v>255.55</v>
      </c>
    </row>
    <row r="1462">
      <c r="A1462" t="inlineStr">
        <is>
          <t>RET001463</t>
        </is>
      </c>
      <c r="B1462" t="inlineStr">
        <is>
          <t>O009821</t>
        </is>
      </c>
      <c r="C1462" s="25" t="n">
        <v>45193</v>
      </c>
      <c r="D1462" t="inlineStr">
        <is>
          <t>Sports</t>
        </is>
      </c>
      <c r="E1462" t="inlineStr">
        <is>
          <t>South</t>
        </is>
      </c>
      <c r="F1462" t="inlineStr">
        <is>
          <t>Marketplace</t>
        </is>
      </c>
      <c r="G1462" t="inlineStr">
        <is>
          <t>Defective Product</t>
        </is>
      </c>
      <c r="H1462" t="n">
        <v>1</v>
      </c>
      <c r="I1462" t="n">
        <v>594.15</v>
      </c>
    </row>
    <row r="1463">
      <c r="A1463" t="inlineStr">
        <is>
          <t>RET001464</t>
        </is>
      </c>
      <c r="B1463" t="inlineStr">
        <is>
          <t>O009825</t>
        </is>
      </c>
      <c r="C1463" s="25" t="n">
        <v>45193</v>
      </c>
      <c r="D1463" t="inlineStr">
        <is>
          <t>Home &amp; Kitchen</t>
        </is>
      </c>
      <c r="E1463" t="inlineStr">
        <is>
          <t>North</t>
        </is>
      </c>
      <c r="F1463" t="inlineStr">
        <is>
          <t>Marketplace</t>
        </is>
      </c>
      <c r="G1463" t="inlineStr">
        <is>
          <t>Defective Product</t>
        </is>
      </c>
      <c r="H1463" t="n">
        <v>2</v>
      </c>
      <c r="I1463" t="n">
        <v>4174.4</v>
      </c>
    </row>
    <row r="1464">
      <c r="A1464" t="inlineStr">
        <is>
          <t>RET001465</t>
        </is>
      </c>
      <c r="B1464" t="inlineStr">
        <is>
          <t>O009825</t>
        </is>
      </c>
      <c r="C1464" s="25" t="n">
        <v>45193</v>
      </c>
      <c r="D1464" t="inlineStr">
        <is>
          <t>Grocery</t>
        </is>
      </c>
      <c r="E1464" t="inlineStr">
        <is>
          <t>North</t>
        </is>
      </c>
      <c r="F1464" t="inlineStr">
        <is>
          <t>Marketplace</t>
        </is>
      </c>
      <c r="G1464" t="inlineStr">
        <is>
          <t>Changed Mind</t>
        </is>
      </c>
      <c r="H1464" t="n">
        <v>2</v>
      </c>
      <c r="I1464" t="n">
        <v>574.2</v>
      </c>
    </row>
    <row r="1465">
      <c r="A1465" t="inlineStr">
        <is>
          <t>RET001466</t>
        </is>
      </c>
      <c r="B1465" t="inlineStr">
        <is>
          <t>O009830</t>
        </is>
      </c>
      <c r="C1465" s="25" t="n">
        <v>45193</v>
      </c>
      <c r="D1465" t="inlineStr">
        <is>
          <t>Fashion</t>
        </is>
      </c>
      <c r="E1465" t="inlineStr">
        <is>
          <t>West</t>
        </is>
      </c>
      <c r="F1465" t="inlineStr">
        <is>
          <t>Marketplace</t>
        </is>
      </c>
      <c r="G1465" t="inlineStr">
        <is>
          <t>Size/Fit Issue</t>
        </is>
      </c>
      <c r="H1465" t="n">
        <v>1</v>
      </c>
      <c r="I1465" t="n">
        <v>1052.1</v>
      </c>
    </row>
    <row r="1466">
      <c r="A1466" t="inlineStr">
        <is>
          <t>RET001467</t>
        </is>
      </c>
      <c r="B1466" t="inlineStr">
        <is>
          <t>O009844</t>
        </is>
      </c>
      <c r="C1466" s="25" t="n">
        <v>45193</v>
      </c>
      <c r="D1466" t="inlineStr">
        <is>
          <t>Electronics</t>
        </is>
      </c>
      <c r="E1466" t="inlineStr">
        <is>
          <t>South</t>
        </is>
      </c>
      <c r="F1466" t="inlineStr">
        <is>
          <t>Mobile App</t>
        </is>
      </c>
      <c r="G1466" t="inlineStr">
        <is>
          <t>Not as Described</t>
        </is>
      </c>
      <c r="H1466" t="n">
        <v>1</v>
      </c>
      <c r="I1466" t="n">
        <v>6905.55</v>
      </c>
    </row>
    <row r="1467">
      <c r="A1467" t="inlineStr">
        <is>
          <t>RET001468</t>
        </is>
      </c>
      <c r="B1467" t="inlineStr">
        <is>
          <t>O009846</t>
        </is>
      </c>
      <c r="C1467" s="25" t="n">
        <v>45193</v>
      </c>
      <c r="D1467" t="inlineStr">
        <is>
          <t>Electronics</t>
        </is>
      </c>
      <c r="E1467" t="inlineStr">
        <is>
          <t>South</t>
        </is>
      </c>
      <c r="F1467" t="inlineStr">
        <is>
          <t>Mobile App</t>
        </is>
      </c>
      <c r="G1467" t="inlineStr">
        <is>
          <t>Defective Product</t>
        </is>
      </c>
      <c r="H1467" t="n">
        <v>1</v>
      </c>
      <c r="I1467" t="n">
        <v>24329</v>
      </c>
    </row>
    <row r="1468">
      <c r="A1468" t="inlineStr">
        <is>
          <t>RET001469</t>
        </is>
      </c>
      <c r="B1468" t="inlineStr">
        <is>
          <t>O009848</t>
        </is>
      </c>
      <c r="C1468" s="25" t="n">
        <v>45193</v>
      </c>
      <c r="D1468" t="inlineStr">
        <is>
          <t>Fashion</t>
        </is>
      </c>
      <c r="E1468" t="inlineStr">
        <is>
          <t>South</t>
        </is>
      </c>
      <c r="F1468" t="inlineStr">
        <is>
          <t>Mobile App</t>
        </is>
      </c>
      <c r="G1468" t="inlineStr">
        <is>
          <t>Size/Fit Issue</t>
        </is>
      </c>
      <c r="H1468" t="n">
        <v>1</v>
      </c>
      <c r="I1468" t="n">
        <v>699</v>
      </c>
    </row>
    <row r="1469">
      <c r="A1469" t="inlineStr">
        <is>
          <t>RET001470</t>
        </is>
      </c>
      <c r="B1469" t="inlineStr">
        <is>
          <t>O009852</t>
        </is>
      </c>
      <c r="C1469" s="25" t="n">
        <v>45193</v>
      </c>
      <c r="D1469" t="inlineStr">
        <is>
          <t>Electronics</t>
        </is>
      </c>
      <c r="E1469" t="inlineStr">
        <is>
          <t>East</t>
        </is>
      </c>
      <c r="F1469" t="inlineStr">
        <is>
          <t>Mobile App</t>
        </is>
      </c>
      <c r="G1469" t="inlineStr">
        <is>
          <t>Wrong Item Delivered</t>
        </is>
      </c>
      <c r="H1469" t="n">
        <v>1</v>
      </c>
      <c r="I1469" t="n">
        <v>15529</v>
      </c>
    </row>
    <row r="1470">
      <c r="A1470" t="inlineStr">
        <is>
          <t>RET001471</t>
        </is>
      </c>
      <c r="B1470" t="inlineStr">
        <is>
          <t>O009865</t>
        </is>
      </c>
      <c r="C1470" s="25" t="n">
        <v>45194</v>
      </c>
      <c r="D1470" t="inlineStr">
        <is>
          <t>Fashion</t>
        </is>
      </c>
      <c r="E1470" t="inlineStr">
        <is>
          <t>South</t>
        </is>
      </c>
      <c r="F1470" t="inlineStr">
        <is>
          <t>Mobile App</t>
        </is>
      </c>
      <c r="G1470" t="inlineStr">
        <is>
          <t>Size/Fit Issue</t>
        </is>
      </c>
      <c r="H1470" t="n">
        <v>1</v>
      </c>
      <c r="I1470" t="n">
        <v>206.1</v>
      </c>
    </row>
    <row r="1471">
      <c r="A1471" t="inlineStr">
        <is>
          <t>RET001472</t>
        </is>
      </c>
      <c r="B1471" t="inlineStr">
        <is>
          <t>O009866</t>
        </is>
      </c>
      <c r="C1471" s="25" t="n">
        <v>45194</v>
      </c>
      <c r="D1471" t="inlineStr">
        <is>
          <t>Fashion</t>
        </is>
      </c>
      <c r="E1471" t="inlineStr">
        <is>
          <t>South</t>
        </is>
      </c>
      <c r="F1471" t="inlineStr">
        <is>
          <t>Mobile App</t>
        </is>
      </c>
      <c r="G1471" t="inlineStr">
        <is>
          <t>Size/Fit Issue</t>
        </is>
      </c>
      <c r="H1471" t="n">
        <v>2</v>
      </c>
      <c r="I1471" t="n">
        <v>423.3</v>
      </c>
    </row>
    <row r="1472">
      <c r="A1472" t="inlineStr">
        <is>
          <t>RET001473</t>
        </is>
      </c>
      <c r="B1472" t="inlineStr">
        <is>
          <t>O009869</t>
        </is>
      </c>
      <c r="C1472" s="25" t="n">
        <v>45194</v>
      </c>
      <c r="D1472" t="inlineStr">
        <is>
          <t>Electronics</t>
        </is>
      </c>
      <c r="E1472" t="inlineStr">
        <is>
          <t>West</t>
        </is>
      </c>
      <c r="F1472" t="inlineStr">
        <is>
          <t>Marketplace</t>
        </is>
      </c>
      <c r="G1472" t="inlineStr">
        <is>
          <t>Defective Product</t>
        </is>
      </c>
      <c r="H1472" t="n">
        <v>1</v>
      </c>
      <c r="I1472" t="n">
        <v>14848.65</v>
      </c>
    </row>
    <row r="1473">
      <c r="A1473" t="inlineStr">
        <is>
          <t>RET001474</t>
        </is>
      </c>
      <c r="B1473" t="inlineStr">
        <is>
          <t>O009870</t>
        </is>
      </c>
      <c r="C1473" s="25" t="n">
        <v>45194</v>
      </c>
      <c r="D1473" t="inlineStr">
        <is>
          <t>Fashion</t>
        </is>
      </c>
      <c r="E1473" t="inlineStr">
        <is>
          <t>South</t>
        </is>
      </c>
      <c r="F1473" t="inlineStr">
        <is>
          <t>Mobile App</t>
        </is>
      </c>
      <c r="G1473" t="inlineStr">
        <is>
          <t>Defective Product</t>
        </is>
      </c>
      <c r="H1473" t="n">
        <v>1</v>
      </c>
      <c r="I1473" t="n">
        <v>3446.1</v>
      </c>
    </row>
    <row r="1474">
      <c r="A1474" t="inlineStr">
        <is>
          <t>RET001475</t>
        </is>
      </c>
      <c r="B1474" t="inlineStr">
        <is>
          <t>O009873</t>
        </is>
      </c>
      <c r="C1474" s="25" t="n">
        <v>45194</v>
      </c>
      <c r="D1474" t="inlineStr">
        <is>
          <t>Electronics</t>
        </is>
      </c>
      <c r="E1474" t="inlineStr">
        <is>
          <t>West</t>
        </is>
      </c>
      <c r="F1474" t="inlineStr">
        <is>
          <t>Marketplace</t>
        </is>
      </c>
      <c r="G1474" t="inlineStr">
        <is>
          <t>Changed Mind</t>
        </is>
      </c>
      <c r="H1474" t="n">
        <v>2</v>
      </c>
      <c r="I1474" t="n">
        <v>14038.2</v>
      </c>
    </row>
    <row r="1475">
      <c r="A1475" t="inlineStr">
        <is>
          <t>RET001476</t>
        </is>
      </c>
      <c r="B1475" t="inlineStr">
        <is>
          <t>O009895</t>
        </is>
      </c>
      <c r="C1475" s="25" t="n">
        <v>45194</v>
      </c>
      <c r="D1475" t="inlineStr">
        <is>
          <t>Fashion</t>
        </is>
      </c>
      <c r="E1475" t="inlineStr">
        <is>
          <t>South</t>
        </is>
      </c>
      <c r="F1475" t="inlineStr">
        <is>
          <t>Marketplace</t>
        </is>
      </c>
      <c r="G1475" t="inlineStr">
        <is>
          <t>Size/Fit Issue</t>
        </is>
      </c>
      <c r="H1475" t="n">
        <v>1</v>
      </c>
      <c r="I1475" t="n">
        <v>1072.55</v>
      </c>
    </row>
    <row r="1476">
      <c r="A1476" t="inlineStr">
        <is>
          <t>RET001477</t>
        </is>
      </c>
      <c r="B1476" t="inlineStr">
        <is>
          <t>O009900</t>
        </is>
      </c>
      <c r="C1476" s="25" t="n">
        <v>45194</v>
      </c>
      <c r="D1476" t="inlineStr">
        <is>
          <t>Fashion</t>
        </is>
      </c>
      <c r="E1476" t="inlineStr">
        <is>
          <t>South</t>
        </is>
      </c>
      <c r="F1476" t="inlineStr">
        <is>
          <t>Marketplace</t>
        </is>
      </c>
      <c r="G1476" t="inlineStr">
        <is>
          <t>Not as Described</t>
        </is>
      </c>
      <c r="H1476" t="n">
        <v>1</v>
      </c>
      <c r="I1476" t="n">
        <v>1027.65</v>
      </c>
    </row>
    <row r="1477">
      <c r="A1477" t="inlineStr">
        <is>
          <t>RET001478</t>
        </is>
      </c>
      <c r="B1477" t="inlineStr">
        <is>
          <t>O009917</t>
        </is>
      </c>
      <c r="C1477" s="25" t="n">
        <v>45195</v>
      </c>
      <c r="D1477" t="inlineStr">
        <is>
          <t>Electronics</t>
        </is>
      </c>
      <c r="E1477" t="inlineStr">
        <is>
          <t>South</t>
        </is>
      </c>
      <c r="F1477" t="inlineStr">
        <is>
          <t>Website</t>
        </is>
      </c>
      <c r="G1477" t="inlineStr">
        <is>
          <t>Not as Described</t>
        </is>
      </c>
      <c r="H1477" t="n">
        <v>1</v>
      </c>
      <c r="I1477" t="n">
        <v>15529</v>
      </c>
    </row>
    <row r="1478">
      <c r="A1478" t="inlineStr">
        <is>
          <t>RET001479</t>
        </is>
      </c>
      <c r="B1478" t="inlineStr">
        <is>
          <t>O009926</t>
        </is>
      </c>
      <c r="C1478" s="25" t="n">
        <v>45195</v>
      </c>
      <c r="D1478" t="inlineStr">
        <is>
          <t>Electronics</t>
        </is>
      </c>
      <c r="E1478" t="inlineStr">
        <is>
          <t>West</t>
        </is>
      </c>
      <c r="F1478" t="inlineStr">
        <is>
          <t>Marketplace</t>
        </is>
      </c>
      <c r="G1478" t="inlineStr">
        <is>
          <t>Size/Fit Issue</t>
        </is>
      </c>
      <c r="H1478" t="n">
        <v>1</v>
      </c>
      <c r="I1478" t="n">
        <v>8329.15</v>
      </c>
    </row>
    <row r="1479">
      <c r="A1479" t="inlineStr">
        <is>
          <t>RET001480</t>
        </is>
      </c>
      <c r="B1479" t="inlineStr">
        <is>
          <t>O009927</t>
        </is>
      </c>
      <c r="C1479" s="25" t="n">
        <v>45195</v>
      </c>
      <c r="D1479" t="inlineStr">
        <is>
          <t>Beauty</t>
        </is>
      </c>
      <c r="E1479" t="inlineStr">
        <is>
          <t>Central</t>
        </is>
      </c>
      <c r="F1479" t="inlineStr">
        <is>
          <t>Mobile App</t>
        </is>
      </c>
      <c r="G1479" t="inlineStr">
        <is>
          <t>Late Delivery</t>
        </is>
      </c>
      <c r="H1479" t="n">
        <v>1</v>
      </c>
      <c r="I1479" t="n">
        <v>356.15</v>
      </c>
    </row>
    <row r="1480">
      <c r="A1480" t="inlineStr">
        <is>
          <t>RET001481</t>
        </is>
      </c>
      <c r="B1480" t="inlineStr">
        <is>
          <t>O009931</t>
        </is>
      </c>
      <c r="C1480" s="25" t="n">
        <v>45195</v>
      </c>
      <c r="D1480" t="inlineStr">
        <is>
          <t>Sports</t>
        </is>
      </c>
      <c r="E1480" t="inlineStr">
        <is>
          <t>West</t>
        </is>
      </c>
      <c r="F1480" t="inlineStr">
        <is>
          <t>Website</t>
        </is>
      </c>
      <c r="G1480" t="inlineStr">
        <is>
          <t>Changed Mind</t>
        </is>
      </c>
      <c r="H1480" t="n">
        <v>2</v>
      </c>
      <c r="I1480" t="n">
        <v>2696.1</v>
      </c>
    </row>
    <row r="1481">
      <c r="A1481" t="inlineStr">
        <is>
          <t>RET001482</t>
        </is>
      </c>
      <c r="B1481" t="inlineStr">
        <is>
          <t>O009933</t>
        </is>
      </c>
      <c r="C1481" s="25" t="n">
        <v>45195</v>
      </c>
      <c r="D1481" t="inlineStr">
        <is>
          <t>Electronics</t>
        </is>
      </c>
      <c r="E1481" t="inlineStr">
        <is>
          <t>North</t>
        </is>
      </c>
      <c r="F1481" t="inlineStr">
        <is>
          <t>Website</t>
        </is>
      </c>
      <c r="G1481" t="inlineStr">
        <is>
          <t>Changed Mind</t>
        </is>
      </c>
      <c r="H1481" t="n">
        <v>1</v>
      </c>
      <c r="I1481" t="n">
        <v>14752.55</v>
      </c>
    </row>
    <row r="1482">
      <c r="A1482" t="inlineStr">
        <is>
          <t>RET001483</t>
        </is>
      </c>
      <c r="B1482" t="inlineStr">
        <is>
          <t>O009934</t>
        </is>
      </c>
      <c r="C1482" s="25" t="n">
        <v>45195</v>
      </c>
      <c r="D1482" t="inlineStr">
        <is>
          <t>Sports</t>
        </is>
      </c>
      <c r="E1482" t="inlineStr">
        <is>
          <t>South</t>
        </is>
      </c>
      <c r="F1482" t="inlineStr">
        <is>
          <t>Website</t>
        </is>
      </c>
      <c r="G1482" t="inlineStr">
        <is>
          <t>Late Delivery</t>
        </is>
      </c>
      <c r="H1482" t="n">
        <v>1</v>
      </c>
      <c r="I1482" t="n">
        <v>1689</v>
      </c>
    </row>
    <row r="1483">
      <c r="A1483" t="inlineStr">
        <is>
          <t>RET001484</t>
        </is>
      </c>
      <c r="B1483" t="inlineStr">
        <is>
          <t>O009936</t>
        </is>
      </c>
      <c r="C1483" s="25" t="n">
        <v>45195</v>
      </c>
      <c r="D1483" t="inlineStr">
        <is>
          <t>Books</t>
        </is>
      </c>
      <c r="E1483" t="inlineStr">
        <is>
          <t>East</t>
        </is>
      </c>
      <c r="F1483" t="inlineStr">
        <is>
          <t>Mobile App</t>
        </is>
      </c>
      <c r="G1483" t="inlineStr">
        <is>
          <t>Damaged in Transit</t>
        </is>
      </c>
      <c r="H1483" t="n">
        <v>1</v>
      </c>
      <c r="I1483" t="n">
        <v>459</v>
      </c>
    </row>
    <row r="1484">
      <c r="A1484" t="inlineStr">
        <is>
          <t>RET001485</t>
        </is>
      </c>
      <c r="B1484" t="inlineStr">
        <is>
          <t>O009960</t>
        </is>
      </c>
      <c r="C1484" s="25" t="n">
        <v>45196</v>
      </c>
      <c r="D1484" t="inlineStr">
        <is>
          <t>Fashion</t>
        </is>
      </c>
      <c r="E1484" t="inlineStr">
        <is>
          <t>West</t>
        </is>
      </c>
      <c r="F1484" t="inlineStr">
        <is>
          <t>Website</t>
        </is>
      </c>
      <c r="G1484" t="inlineStr">
        <is>
          <t>Changed Mind</t>
        </is>
      </c>
      <c r="H1484" t="n">
        <v>2</v>
      </c>
      <c r="I1484" t="n">
        <v>7658</v>
      </c>
    </row>
    <row r="1485">
      <c r="A1485" t="inlineStr">
        <is>
          <t>RET001486</t>
        </is>
      </c>
      <c r="B1485" t="inlineStr">
        <is>
          <t>O009970</t>
        </is>
      </c>
      <c r="C1485" s="25" t="n">
        <v>45196</v>
      </c>
      <c r="D1485" t="inlineStr">
        <is>
          <t>Fashion</t>
        </is>
      </c>
      <c r="E1485" t="inlineStr">
        <is>
          <t>West</t>
        </is>
      </c>
      <c r="F1485" t="inlineStr">
        <is>
          <t>Mobile App</t>
        </is>
      </c>
      <c r="G1485" t="inlineStr">
        <is>
          <t>Changed Mind</t>
        </is>
      </c>
      <c r="H1485" t="n">
        <v>1</v>
      </c>
      <c r="I1485" t="n">
        <v>711.2</v>
      </c>
    </row>
    <row r="1486">
      <c r="A1486" t="inlineStr">
        <is>
          <t>RET001487</t>
        </is>
      </c>
      <c r="B1486" t="inlineStr">
        <is>
          <t>O009978</t>
        </is>
      </c>
      <c r="C1486" s="25" t="n">
        <v>45197</v>
      </c>
      <c r="D1486" t="inlineStr">
        <is>
          <t>Electronics</t>
        </is>
      </c>
      <c r="E1486" t="inlineStr">
        <is>
          <t>East</t>
        </is>
      </c>
      <c r="F1486" t="inlineStr">
        <is>
          <t>Marketplace</t>
        </is>
      </c>
      <c r="G1486" t="inlineStr">
        <is>
          <t>Damaged in Transit</t>
        </is>
      </c>
      <c r="H1486" t="n">
        <v>1</v>
      </c>
      <c r="I1486" t="n">
        <v>7409.05</v>
      </c>
    </row>
    <row r="1487">
      <c r="A1487" t="inlineStr">
        <is>
          <t>RET001488</t>
        </is>
      </c>
      <c r="B1487" t="inlineStr">
        <is>
          <t>O009978</t>
        </is>
      </c>
      <c r="C1487" s="25" t="n">
        <v>45197</v>
      </c>
      <c r="D1487" t="inlineStr">
        <is>
          <t>Fashion</t>
        </is>
      </c>
      <c r="E1487" t="inlineStr">
        <is>
          <t>East</t>
        </is>
      </c>
      <c r="F1487" t="inlineStr">
        <is>
          <t>Marketplace</t>
        </is>
      </c>
      <c r="G1487" t="inlineStr">
        <is>
          <t>Size/Fit Issue</t>
        </is>
      </c>
      <c r="H1487" t="n">
        <v>1</v>
      </c>
      <c r="I1487" t="n">
        <v>1088.1</v>
      </c>
    </row>
    <row r="1488">
      <c r="A1488" t="inlineStr">
        <is>
          <t>RET001489</t>
        </is>
      </c>
      <c r="B1488" t="inlineStr">
        <is>
          <t>O009980</t>
        </is>
      </c>
      <c r="C1488" s="25" t="n">
        <v>45197</v>
      </c>
      <c r="D1488" t="inlineStr">
        <is>
          <t>Fashion</t>
        </is>
      </c>
      <c r="E1488" t="inlineStr">
        <is>
          <t>South</t>
        </is>
      </c>
      <c r="F1488" t="inlineStr">
        <is>
          <t>Website</t>
        </is>
      </c>
      <c r="G1488" t="inlineStr">
        <is>
          <t>Changed Mind</t>
        </is>
      </c>
      <c r="H1488" t="n">
        <v>1</v>
      </c>
      <c r="I1488" t="n">
        <v>649</v>
      </c>
    </row>
    <row r="1489">
      <c r="A1489" t="inlineStr">
        <is>
          <t>RET001490</t>
        </is>
      </c>
      <c r="B1489" t="inlineStr">
        <is>
          <t>O009983</t>
        </is>
      </c>
      <c r="C1489" s="25" t="n">
        <v>45197</v>
      </c>
      <c r="D1489" t="inlineStr">
        <is>
          <t>Fashion</t>
        </is>
      </c>
      <c r="E1489" t="inlineStr">
        <is>
          <t>North</t>
        </is>
      </c>
      <c r="F1489" t="inlineStr">
        <is>
          <t>Mobile App</t>
        </is>
      </c>
      <c r="G1489" t="inlineStr">
        <is>
          <t>Changed Mind</t>
        </is>
      </c>
      <c r="H1489" t="n">
        <v>1</v>
      </c>
      <c r="I1489" t="n">
        <v>3446.1</v>
      </c>
    </row>
    <row r="1490">
      <c r="A1490" t="inlineStr">
        <is>
          <t>RET001491</t>
        </is>
      </c>
      <c r="B1490" t="inlineStr">
        <is>
          <t>O009989</t>
        </is>
      </c>
      <c r="C1490" s="25" t="n">
        <v>45197</v>
      </c>
      <c r="D1490" t="inlineStr">
        <is>
          <t>Fashion</t>
        </is>
      </c>
      <c r="E1490" t="inlineStr">
        <is>
          <t>East</t>
        </is>
      </c>
      <c r="F1490" t="inlineStr">
        <is>
          <t>Marketplace</t>
        </is>
      </c>
      <c r="G1490" t="inlineStr">
        <is>
          <t>Size/Fit Issue</t>
        </is>
      </c>
      <c r="H1490" t="n">
        <v>1</v>
      </c>
      <c r="I1490" t="n">
        <v>1316.65</v>
      </c>
    </row>
    <row r="1491">
      <c r="A1491" t="inlineStr">
        <is>
          <t>RET001492</t>
        </is>
      </c>
      <c r="B1491" t="inlineStr">
        <is>
          <t>O009992</t>
        </is>
      </c>
      <c r="C1491" s="25" t="n">
        <v>45197</v>
      </c>
      <c r="D1491" t="inlineStr">
        <is>
          <t>Beauty</t>
        </is>
      </c>
      <c r="E1491" t="inlineStr">
        <is>
          <t>South</t>
        </is>
      </c>
      <c r="F1491" t="inlineStr">
        <is>
          <t>Mobile App</t>
        </is>
      </c>
      <c r="G1491" t="inlineStr">
        <is>
          <t>Late Delivery</t>
        </is>
      </c>
      <c r="H1491" t="n">
        <v>1</v>
      </c>
      <c r="I1491" t="n">
        <v>227.05</v>
      </c>
    </row>
    <row r="1492">
      <c r="A1492" t="inlineStr">
        <is>
          <t>RET001493</t>
        </is>
      </c>
      <c r="B1492" t="inlineStr">
        <is>
          <t>O010022</t>
        </is>
      </c>
      <c r="C1492" s="25" t="n">
        <v>45198</v>
      </c>
      <c r="D1492" t="inlineStr">
        <is>
          <t>Electronics</t>
        </is>
      </c>
      <c r="E1492" t="inlineStr">
        <is>
          <t>West</t>
        </is>
      </c>
      <c r="F1492" t="inlineStr">
        <is>
          <t>Marketplace</t>
        </is>
      </c>
      <c r="G1492" t="inlineStr">
        <is>
          <t>Not as Described</t>
        </is>
      </c>
      <c r="H1492" t="n">
        <v>1</v>
      </c>
      <c r="I1492" t="n">
        <v>6178.65</v>
      </c>
    </row>
    <row r="1493">
      <c r="A1493" t="inlineStr">
        <is>
          <t>RET001494</t>
        </is>
      </c>
      <c r="B1493" t="inlineStr">
        <is>
          <t>O010024</t>
        </is>
      </c>
      <c r="C1493" s="25" t="n">
        <v>45198</v>
      </c>
      <c r="D1493" t="inlineStr">
        <is>
          <t>Electronics</t>
        </is>
      </c>
      <c r="E1493" t="inlineStr">
        <is>
          <t>North</t>
        </is>
      </c>
      <c r="F1493" t="inlineStr">
        <is>
          <t>Retail Store</t>
        </is>
      </c>
      <c r="G1493" t="inlineStr">
        <is>
          <t>Defective Product</t>
        </is>
      </c>
      <c r="H1493" t="n">
        <v>1</v>
      </c>
      <c r="I1493" t="n">
        <v>6539</v>
      </c>
    </row>
    <row r="1494">
      <c r="A1494" t="inlineStr">
        <is>
          <t>RET001495</t>
        </is>
      </c>
      <c r="B1494" t="inlineStr">
        <is>
          <t>O010031</t>
        </is>
      </c>
      <c r="C1494" s="25" t="n">
        <v>45198</v>
      </c>
      <c r="D1494" t="inlineStr">
        <is>
          <t>Home &amp; Kitchen</t>
        </is>
      </c>
      <c r="E1494" t="inlineStr">
        <is>
          <t>North</t>
        </is>
      </c>
      <c r="F1494" t="inlineStr">
        <is>
          <t>Website</t>
        </is>
      </c>
      <c r="G1494" t="inlineStr">
        <is>
          <t>Damaged in Transit</t>
        </is>
      </c>
      <c r="H1494" t="n">
        <v>1</v>
      </c>
      <c r="I1494" t="n">
        <v>369.55</v>
      </c>
    </row>
    <row r="1495">
      <c r="A1495" t="inlineStr">
        <is>
          <t>RET001496</t>
        </is>
      </c>
      <c r="B1495" t="inlineStr">
        <is>
          <t>O010033</t>
        </is>
      </c>
      <c r="C1495" s="25" t="n">
        <v>45198</v>
      </c>
      <c r="D1495" t="inlineStr">
        <is>
          <t>Fashion</t>
        </is>
      </c>
      <c r="E1495" t="inlineStr">
        <is>
          <t>South</t>
        </is>
      </c>
      <c r="F1495" t="inlineStr">
        <is>
          <t>Mobile App</t>
        </is>
      </c>
      <c r="G1495" t="inlineStr">
        <is>
          <t>Changed Mind</t>
        </is>
      </c>
      <c r="H1495" t="n">
        <v>1</v>
      </c>
      <c r="I1495" t="n">
        <v>2708.1</v>
      </c>
    </row>
    <row r="1496">
      <c r="A1496" t="inlineStr">
        <is>
          <t>RET001497</t>
        </is>
      </c>
      <c r="B1496" t="inlineStr">
        <is>
          <t>O010037</t>
        </is>
      </c>
      <c r="C1496" s="25" t="n">
        <v>45198</v>
      </c>
      <c r="D1496" t="inlineStr">
        <is>
          <t>Fashion</t>
        </is>
      </c>
      <c r="E1496" t="inlineStr">
        <is>
          <t>North</t>
        </is>
      </c>
      <c r="F1496" t="inlineStr">
        <is>
          <t>Marketplace</t>
        </is>
      </c>
      <c r="G1496" t="inlineStr">
        <is>
          <t>Changed Mind</t>
        </is>
      </c>
      <c r="H1496" t="n">
        <v>2</v>
      </c>
      <c r="I1496" t="n">
        <v>4278</v>
      </c>
    </row>
    <row r="1497">
      <c r="A1497" t="inlineStr">
        <is>
          <t>RET001498</t>
        </is>
      </c>
      <c r="B1497" t="inlineStr">
        <is>
          <t>O010037</t>
        </is>
      </c>
      <c r="C1497" s="25" t="n">
        <v>45198</v>
      </c>
      <c r="D1497" t="inlineStr">
        <is>
          <t>Sports</t>
        </is>
      </c>
      <c r="E1497" t="inlineStr">
        <is>
          <t>North</t>
        </is>
      </c>
      <c r="F1497" t="inlineStr">
        <is>
          <t>Marketplace</t>
        </is>
      </c>
      <c r="G1497" t="inlineStr">
        <is>
          <t>Damaged in Transit</t>
        </is>
      </c>
      <c r="H1497" t="n">
        <v>1</v>
      </c>
      <c r="I1497" t="n">
        <v>1277.1</v>
      </c>
    </row>
    <row r="1498">
      <c r="A1498" t="inlineStr">
        <is>
          <t>RET001499</t>
        </is>
      </c>
      <c r="B1498" t="inlineStr">
        <is>
          <t>O010042</t>
        </is>
      </c>
      <c r="C1498" s="25" t="n">
        <v>45199</v>
      </c>
      <c r="D1498" t="inlineStr">
        <is>
          <t>Fashion</t>
        </is>
      </c>
      <c r="E1498" t="inlineStr">
        <is>
          <t>Central</t>
        </is>
      </c>
      <c r="F1498" t="inlineStr">
        <is>
          <t>Mobile App</t>
        </is>
      </c>
      <c r="G1498" t="inlineStr">
        <is>
          <t>Size/Fit Issue</t>
        </is>
      </c>
      <c r="H1498" t="n">
        <v>1</v>
      </c>
      <c r="I1498" t="n">
        <v>1160.1</v>
      </c>
    </row>
    <row r="1499">
      <c r="A1499" t="inlineStr">
        <is>
          <t>RET001500</t>
        </is>
      </c>
      <c r="B1499" t="inlineStr">
        <is>
          <t>O010042</t>
        </is>
      </c>
      <c r="C1499" s="25" t="n">
        <v>45199</v>
      </c>
      <c r="D1499" t="inlineStr">
        <is>
          <t>Fashion</t>
        </is>
      </c>
      <c r="E1499" t="inlineStr">
        <is>
          <t>Central</t>
        </is>
      </c>
      <c r="F1499" t="inlineStr">
        <is>
          <t>Mobile App</t>
        </is>
      </c>
      <c r="G1499" t="inlineStr">
        <is>
          <t>Size/Fit Issue</t>
        </is>
      </c>
      <c r="H1499" t="n">
        <v>1</v>
      </c>
      <c r="I1499" t="n">
        <v>1549</v>
      </c>
    </row>
    <row r="1500">
      <c r="A1500" t="inlineStr">
        <is>
          <t>RET001501</t>
        </is>
      </c>
      <c r="B1500" t="inlineStr">
        <is>
          <t>O010044</t>
        </is>
      </c>
      <c r="C1500" s="25" t="n">
        <v>45199</v>
      </c>
      <c r="D1500" t="inlineStr">
        <is>
          <t>Electronics</t>
        </is>
      </c>
      <c r="E1500" t="inlineStr">
        <is>
          <t>West</t>
        </is>
      </c>
      <c r="F1500" t="inlineStr">
        <is>
          <t>Mobile App</t>
        </is>
      </c>
      <c r="G1500" t="inlineStr">
        <is>
          <t>Changed Mind</t>
        </is>
      </c>
      <c r="H1500" t="n">
        <v>1</v>
      </c>
      <c r="I1500" t="n">
        <v>14752.55</v>
      </c>
    </row>
    <row r="1501">
      <c r="A1501" t="inlineStr">
        <is>
          <t>RET001502</t>
        </is>
      </c>
      <c r="B1501" t="inlineStr">
        <is>
          <t>O010045</t>
        </is>
      </c>
      <c r="C1501" s="25" t="n">
        <v>45199</v>
      </c>
      <c r="D1501" t="inlineStr">
        <is>
          <t>Electronics</t>
        </is>
      </c>
      <c r="E1501" t="inlineStr">
        <is>
          <t>South</t>
        </is>
      </c>
      <c r="F1501" t="inlineStr">
        <is>
          <t>Mobile App</t>
        </is>
      </c>
      <c r="G1501" t="inlineStr">
        <is>
          <t>Damaged in Transit</t>
        </is>
      </c>
      <c r="H1501" t="n">
        <v>1</v>
      </c>
      <c r="I1501" t="n">
        <v>15722.1</v>
      </c>
    </row>
    <row r="1502">
      <c r="A1502" t="inlineStr">
        <is>
          <t>RET001503</t>
        </is>
      </c>
      <c r="B1502" t="inlineStr">
        <is>
          <t>O010056</t>
        </is>
      </c>
      <c r="C1502" s="25" t="n">
        <v>45199</v>
      </c>
      <c r="D1502" t="inlineStr">
        <is>
          <t>Fashion</t>
        </is>
      </c>
      <c r="E1502" t="inlineStr">
        <is>
          <t>Central</t>
        </is>
      </c>
      <c r="F1502" t="inlineStr">
        <is>
          <t>Mobile App</t>
        </is>
      </c>
      <c r="G1502" t="inlineStr">
        <is>
          <t>Size/Fit Issue</t>
        </is>
      </c>
      <c r="H1502" t="n">
        <v>1</v>
      </c>
      <c r="I1502" t="n">
        <v>1016.1</v>
      </c>
    </row>
    <row r="1503">
      <c r="A1503" t="inlineStr">
        <is>
          <t>RET001504</t>
        </is>
      </c>
      <c r="B1503" t="inlineStr">
        <is>
          <t>O010057</t>
        </is>
      </c>
      <c r="C1503" s="25" t="n">
        <v>45199</v>
      </c>
      <c r="D1503" t="inlineStr">
        <is>
          <t>Electronics</t>
        </is>
      </c>
      <c r="E1503" t="inlineStr">
        <is>
          <t>North</t>
        </is>
      </c>
      <c r="F1503" t="inlineStr">
        <is>
          <t>Marketplace</t>
        </is>
      </c>
      <c r="G1503" t="inlineStr">
        <is>
          <t>Wrong Item Delivered</t>
        </is>
      </c>
      <c r="H1503" t="n">
        <v>2</v>
      </c>
      <c r="I1503" t="n">
        <v>4210.2</v>
      </c>
    </row>
    <row r="1504">
      <c r="A1504" t="inlineStr">
        <is>
          <t>RET001505</t>
        </is>
      </c>
      <c r="B1504" t="inlineStr">
        <is>
          <t>O010087</t>
        </is>
      </c>
      <c r="C1504" s="25" t="n">
        <v>45199</v>
      </c>
      <c r="D1504" t="inlineStr">
        <is>
          <t>Fashion</t>
        </is>
      </c>
      <c r="E1504" t="inlineStr">
        <is>
          <t>West</t>
        </is>
      </c>
      <c r="F1504" t="inlineStr">
        <is>
          <t>Marketplace</t>
        </is>
      </c>
      <c r="G1504" t="inlineStr">
        <is>
          <t>Changed Mind</t>
        </is>
      </c>
      <c r="H1504" t="n">
        <v>1</v>
      </c>
      <c r="I1504" t="n">
        <v>1340.1</v>
      </c>
    </row>
    <row r="1505">
      <c r="A1505" t="inlineStr">
        <is>
          <t>RET001506</t>
        </is>
      </c>
      <c r="B1505" t="inlineStr">
        <is>
          <t>O010103</t>
        </is>
      </c>
      <c r="C1505" s="25" t="n">
        <v>45200</v>
      </c>
      <c r="D1505" t="inlineStr">
        <is>
          <t>Fashion</t>
        </is>
      </c>
      <c r="E1505" t="inlineStr">
        <is>
          <t>West</t>
        </is>
      </c>
      <c r="F1505" t="inlineStr">
        <is>
          <t>Marketplace</t>
        </is>
      </c>
      <c r="G1505" t="inlineStr">
        <is>
          <t>Changed Mind</t>
        </is>
      </c>
      <c r="H1505" t="n">
        <v>1</v>
      </c>
      <c r="I1505" t="n">
        <v>959.65</v>
      </c>
    </row>
    <row r="1506">
      <c r="A1506" t="inlineStr">
        <is>
          <t>RET001507</t>
        </is>
      </c>
      <c r="B1506" t="inlineStr">
        <is>
          <t>O010107</t>
        </is>
      </c>
      <c r="C1506" s="25" t="n">
        <v>45200</v>
      </c>
      <c r="D1506" t="inlineStr">
        <is>
          <t>Home &amp; Kitchen</t>
        </is>
      </c>
      <c r="E1506" t="inlineStr">
        <is>
          <t>West</t>
        </is>
      </c>
      <c r="F1506" t="inlineStr">
        <is>
          <t>Marketplace</t>
        </is>
      </c>
      <c r="G1506" t="inlineStr">
        <is>
          <t>Damaged in Transit</t>
        </is>
      </c>
      <c r="H1506" t="n">
        <v>1</v>
      </c>
      <c r="I1506" t="n">
        <v>611.1</v>
      </c>
    </row>
    <row r="1507">
      <c r="A1507" t="inlineStr">
        <is>
          <t>RET001508</t>
        </is>
      </c>
      <c r="B1507" t="inlineStr">
        <is>
          <t>O010111</t>
        </is>
      </c>
      <c r="C1507" s="25" t="n">
        <v>45200</v>
      </c>
      <c r="D1507" t="inlineStr">
        <is>
          <t>Fashion</t>
        </is>
      </c>
      <c r="E1507" t="inlineStr">
        <is>
          <t>South</t>
        </is>
      </c>
      <c r="F1507" t="inlineStr">
        <is>
          <t>Marketplace</t>
        </is>
      </c>
      <c r="G1507" t="inlineStr">
        <is>
          <t>Defective Product</t>
        </is>
      </c>
      <c r="H1507" t="n">
        <v>1</v>
      </c>
      <c r="I1507" t="n">
        <v>781.15</v>
      </c>
    </row>
    <row r="1508">
      <c r="A1508" t="inlineStr">
        <is>
          <t>RET001509</t>
        </is>
      </c>
      <c r="B1508" t="inlineStr">
        <is>
          <t>O010120</t>
        </is>
      </c>
      <c r="C1508" s="25" t="n">
        <v>45200</v>
      </c>
      <c r="D1508" t="inlineStr">
        <is>
          <t>Electronics</t>
        </is>
      </c>
      <c r="E1508" t="inlineStr">
        <is>
          <t>North</t>
        </is>
      </c>
      <c r="F1508" t="inlineStr">
        <is>
          <t>Mobile App</t>
        </is>
      </c>
      <c r="G1508" t="inlineStr">
        <is>
          <t>Changed Mind</t>
        </is>
      </c>
      <c r="H1508" t="n">
        <v>1</v>
      </c>
      <c r="I1508" t="n">
        <v>13976.1</v>
      </c>
    </row>
    <row r="1509">
      <c r="A1509" t="inlineStr">
        <is>
          <t>RET001510</t>
        </is>
      </c>
      <c r="B1509" t="inlineStr">
        <is>
          <t>O010128</t>
        </is>
      </c>
      <c r="C1509" s="25" t="n">
        <v>45200</v>
      </c>
      <c r="D1509" t="inlineStr">
        <is>
          <t>Beauty</t>
        </is>
      </c>
      <c r="E1509" t="inlineStr">
        <is>
          <t>South</t>
        </is>
      </c>
      <c r="F1509" t="inlineStr">
        <is>
          <t>Marketplace</t>
        </is>
      </c>
      <c r="G1509" t="inlineStr">
        <is>
          <t>Defective Product</t>
        </is>
      </c>
      <c r="H1509" t="n">
        <v>2</v>
      </c>
      <c r="I1509" t="n">
        <v>1230.4</v>
      </c>
    </row>
    <row r="1510">
      <c r="A1510" t="inlineStr">
        <is>
          <t>RET001511</t>
        </is>
      </c>
      <c r="B1510" t="inlineStr">
        <is>
          <t>O010148</t>
        </is>
      </c>
      <c r="C1510" s="25" t="n">
        <v>45200</v>
      </c>
      <c r="D1510" t="inlineStr">
        <is>
          <t>Home &amp; Kitchen</t>
        </is>
      </c>
      <c r="E1510" t="inlineStr">
        <is>
          <t>West</t>
        </is>
      </c>
      <c r="F1510" t="inlineStr">
        <is>
          <t>Mobile App</t>
        </is>
      </c>
      <c r="G1510" t="inlineStr">
        <is>
          <t>Damaged in Transit</t>
        </is>
      </c>
      <c r="H1510" t="n">
        <v>1</v>
      </c>
      <c r="I1510" t="n">
        <v>1733.15</v>
      </c>
    </row>
    <row r="1511">
      <c r="A1511" t="inlineStr">
        <is>
          <t>RET001512</t>
        </is>
      </c>
      <c r="B1511" t="inlineStr">
        <is>
          <t>O010157</t>
        </is>
      </c>
      <c r="C1511" s="25" t="n">
        <v>45201</v>
      </c>
      <c r="D1511" t="inlineStr">
        <is>
          <t>Home &amp; Kitchen</t>
        </is>
      </c>
      <c r="E1511" t="inlineStr">
        <is>
          <t>West</t>
        </is>
      </c>
      <c r="F1511" t="inlineStr">
        <is>
          <t>Unknown</t>
        </is>
      </c>
      <c r="G1511" t="inlineStr">
        <is>
          <t>Damaged in Transit</t>
        </is>
      </c>
      <c r="H1511" t="n">
        <v>1</v>
      </c>
      <c r="I1511" t="n">
        <v>3527.1</v>
      </c>
    </row>
    <row r="1512">
      <c r="A1512" t="inlineStr">
        <is>
          <t>RET001513</t>
        </is>
      </c>
      <c r="B1512" t="inlineStr">
        <is>
          <t>O010167</t>
        </is>
      </c>
      <c r="C1512" s="25" t="n">
        <v>45201</v>
      </c>
      <c r="D1512" t="inlineStr">
        <is>
          <t>Fashion</t>
        </is>
      </c>
      <c r="E1512" t="inlineStr">
        <is>
          <t>South</t>
        </is>
      </c>
      <c r="F1512" t="inlineStr">
        <is>
          <t>Website</t>
        </is>
      </c>
      <c r="G1512" t="inlineStr">
        <is>
          <t>Damaged in Transit</t>
        </is>
      </c>
      <c r="H1512" t="n">
        <v>1</v>
      </c>
      <c r="I1512" t="n">
        <v>823.2</v>
      </c>
    </row>
    <row r="1513">
      <c r="A1513" t="inlineStr">
        <is>
          <t>RET001514</t>
        </is>
      </c>
      <c r="B1513" t="inlineStr">
        <is>
          <t>O010168</t>
        </is>
      </c>
      <c r="C1513" s="25" t="n">
        <v>45201</v>
      </c>
      <c r="D1513" t="inlineStr">
        <is>
          <t>Grocery</t>
        </is>
      </c>
      <c r="E1513" t="inlineStr">
        <is>
          <t>South</t>
        </is>
      </c>
      <c r="F1513" t="inlineStr">
        <is>
          <t>Mobile App</t>
        </is>
      </c>
      <c r="G1513" t="inlineStr">
        <is>
          <t>Defective Product</t>
        </is>
      </c>
      <c r="H1513" t="n">
        <v>2</v>
      </c>
      <c r="I1513" t="n">
        <v>826.2</v>
      </c>
    </row>
    <row r="1514">
      <c r="A1514" t="inlineStr">
        <is>
          <t>RET001515</t>
        </is>
      </c>
      <c r="B1514" t="inlineStr">
        <is>
          <t>O010174</t>
        </is>
      </c>
      <c r="C1514" s="25" t="n">
        <v>45201</v>
      </c>
      <c r="D1514" t="inlineStr">
        <is>
          <t>Fashion</t>
        </is>
      </c>
      <c r="E1514" t="inlineStr">
        <is>
          <t>South</t>
        </is>
      </c>
      <c r="F1514" t="inlineStr">
        <is>
          <t>Mobile App</t>
        </is>
      </c>
      <c r="G1514" t="inlineStr">
        <is>
          <t>Not as Described</t>
        </is>
      </c>
      <c r="H1514" t="n">
        <v>2</v>
      </c>
      <c r="I1514" t="n">
        <v>1970.3</v>
      </c>
    </row>
    <row r="1515">
      <c r="A1515" t="inlineStr">
        <is>
          <t>RET001516</t>
        </is>
      </c>
      <c r="B1515" t="inlineStr">
        <is>
          <t>O010176</t>
        </is>
      </c>
      <c r="C1515" s="25" t="n">
        <v>45201</v>
      </c>
      <c r="D1515" t="inlineStr">
        <is>
          <t>Fashion</t>
        </is>
      </c>
      <c r="E1515" t="inlineStr">
        <is>
          <t>East</t>
        </is>
      </c>
      <c r="F1515" t="inlineStr">
        <is>
          <t>Marketplace</t>
        </is>
      </c>
      <c r="G1515" t="inlineStr">
        <is>
          <t>Wrong Item Delivered</t>
        </is>
      </c>
      <c r="H1515" t="n">
        <v>1</v>
      </c>
      <c r="I1515" t="n">
        <v>638.1</v>
      </c>
    </row>
    <row r="1516">
      <c r="A1516" t="inlineStr">
        <is>
          <t>RET001517</t>
        </is>
      </c>
      <c r="B1516" t="inlineStr">
        <is>
          <t>O010178</t>
        </is>
      </c>
      <c r="C1516" s="25" t="n">
        <v>45201</v>
      </c>
      <c r="D1516" t="inlineStr">
        <is>
          <t>Beauty</t>
        </is>
      </c>
      <c r="E1516" t="inlineStr">
        <is>
          <t>South</t>
        </is>
      </c>
      <c r="F1516" t="inlineStr">
        <is>
          <t>Marketplace</t>
        </is>
      </c>
      <c r="G1516" t="inlineStr">
        <is>
          <t>Defective Product</t>
        </is>
      </c>
      <c r="H1516" t="n">
        <v>1</v>
      </c>
      <c r="I1516" t="n">
        <v>321.3</v>
      </c>
    </row>
    <row r="1517">
      <c r="A1517" t="inlineStr">
        <is>
          <t>RET001518</t>
        </is>
      </c>
      <c r="B1517" t="inlineStr">
        <is>
          <t>O010185</t>
        </is>
      </c>
      <c r="C1517" s="25" t="n">
        <v>45201</v>
      </c>
      <c r="D1517" t="inlineStr">
        <is>
          <t>Fashion</t>
        </is>
      </c>
      <c r="E1517" t="inlineStr">
        <is>
          <t>West</t>
        </is>
      </c>
      <c r="F1517" t="inlineStr">
        <is>
          <t>Marketplace</t>
        </is>
      </c>
      <c r="G1517" t="inlineStr">
        <is>
          <t>Size/Fit Issue</t>
        </is>
      </c>
      <c r="H1517" t="n">
        <v>1</v>
      </c>
      <c r="I1517" t="n">
        <v>711.75</v>
      </c>
    </row>
    <row r="1518">
      <c r="A1518" t="inlineStr">
        <is>
          <t>RET001519</t>
        </is>
      </c>
      <c r="B1518" t="inlineStr">
        <is>
          <t>O010185</t>
        </is>
      </c>
      <c r="C1518" s="25" t="n">
        <v>45201</v>
      </c>
      <c r="D1518" t="inlineStr">
        <is>
          <t>Electronics</t>
        </is>
      </c>
      <c r="E1518" t="inlineStr">
        <is>
          <t>West</t>
        </is>
      </c>
      <c r="F1518" t="inlineStr">
        <is>
          <t>Marketplace</t>
        </is>
      </c>
      <c r="G1518" t="inlineStr">
        <is>
          <t>Defective Product</t>
        </is>
      </c>
      <c r="H1518" t="n">
        <v>1</v>
      </c>
      <c r="I1518" t="n">
        <v>15722.1</v>
      </c>
    </row>
    <row r="1519">
      <c r="A1519" t="inlineStr">
        <is>
          <t>RET001520</t>
        </is>
      </c>
      <c r="B1519" t="inlineStr">
        <is>
          <t>O010186</t>
        </is>
      </c>
      <c r="C1519" s="25" t="n">
        <v>45201</v>
      </c>
      <c r="D1519" t="inlineStr">
        <is>
          <t>Home &amp; Kitchen</t>
        </is>
      </c>
      <c r="E1519" t="inlineStr">
        <is>
          <t>West</t>
        </is>
      </c>
      <c r="F1519" t="inlineStr">
        <is>
          <t>Website</t>
        </is>
      </c>
      <c r="G1519" t="inlineStr">
        <is>
          <t>Not as Described</t>
        </is>
      </c>
      <c r="H1519" t="n">
        <v>2</v>
      </c>
      <c r="I1519" t="n">
        <v>3313.3</v>
      </c>
    </row>
    <row r="1520">
      <c r="A1520" t="inlineStr">
        <is>
          <t>RET001521</t>
        </is>
      </c>
      <c r="B1520" t="inlineStr">
        <is>
          <t>O010199</t>
        </is>
      </c>
      <c r="C1520" s="25" t="n">
        <v>45202</v>
      </c>
      <c r="D1520" t="inlineStr">
        <is>
          <t>Electronics</t>
        </is>
      </c>
      <c r="E1520" t="inlineStr">
        <is>
          <t>South</t>
        </is>
      </c>
      <c r="F1520" t="inlineStr">
        <is>
          <t>Marketplace</t>
        </is>
      </c>
      <c r="G1520" t="inlineStr">
        <is>
          <t>Damaged in Transit</t>
        </is>
      </c>
      <c r="H1520" t="n">
        <v>1</v>
      </c>
      <c r="I1520" t="n">
        <v>6629.15</v>
      </c>
    </row>
    <row r="1521">
      <c r="A1521" t="inlineStr">
        <is>
          <t>RET001522</t>
        </is>
      </c>
      <c r="B1521" t="inlineStr">
        <is>
          <t>O010202</t>
        </is>
      </c>
      <c r="C1521" s="25" t="n">
        <v>45202</v>
      </c>
      <c r="D1521" t="inlineStr">
        <is>
          <t>Grocery</t>
        </is>
      </c>
      <c r="E1521" t="inlineStr">
        <is>
          <t>West</t>
        </is>
      </c>
      <c r="F1521" t="inlineStr">
        <is>
          <t>Marketplace</t>
        </is>
      </c>
      <c r="G1521" t="inlineStr">
        <is>
          <t>Defective Product</t>
        </is>
      </c>
      <c r="H1521" t="n">
        <v>1</v>
      </c>
      <c r="I1521" t="n">
        <v>311.2</v>
      </c>
    </row>
    <row r="1522">
      <c r="A1522" t="inlineStr">
        <is>
          <t>RET001523</t>
        </is>
      </c>
      <c r="B1522" t="inlineStr">
        <is>
          <t>O010206</t>
        </is>
      </c>
      <c r="C1522" s="25" t="n">
        <v>45202</v>
      </c>
      <c r="D1522" t="inlineStr">
        <is>
          <t>Fashion</t>
        </is>
      </c>
      <c r="E1522" t="inlineStr">
        <is>
          <t>South</t>
        </is>
      </c>
      <c r="F1522" t="inlineStr">
        <is>
          <t>Mobile App</t>
        </is>
      </c>
      <c r="G1522" t="inlineStr">
        <is>
          <t>Size/Fit Issue</t>
        </is>
      </c>
      <c r="H1522" t="n">
        <v>1</v>
      </c>
      <c r="I1522" t="n">
        <v>1146.65</v>
      </c>
    </row>
    <row r="1523">
      <c r="A1523" t="inlineStr">
        <is>
          <t>RET001524</t>
        </is>
      </c>
      <c r="B1523" t="inlineStr">
        <is>
          <t>O010211</t>
        </is>
      </c>
      <c r="C1523" s="25" t="n">
        <v>45202</v>
      </c>
      <c r="D1523" t="inlineStr">
        <is>
          <t>Sports</t>
        </is>
      </c>
      <c r="E1523" t="inlineStr">
        <is>
          <t>South</t>
        </is>
      </c>
      <c r="F1523" t="inlineStr">
        <is>
          <t>Website</t>
        </is>
      </c>
      <c r="G1523" t="inlineStr">
        <is>
          <t>Damaged in Transit</t>
        </is>
      </c>
      <c r="H1523" t="n">
        <v>2</v>
      </c>
      <c r="I1523" t="n">
        <v>508.5</v>
      </c>
    </row>
    <row r="1524">
      <c r="A1524" t="inlineStr">
        <is>
          <t>RET001525</t>
        </is>
      </c>
      <c r="B1524" t="inlineStr">
        <is>
          <t>O010211</t>
        </is>
      </c>
      <c r="C1524" s="25" t="n">
        <v>45202</v>
      </c>
      <c r="D1524" t="inlineStr">
        <is>
          <t>Sports</t>
        </is>
      </c>
      <c r="E1524" t="inlineStr">
        <is>
          <t>South</t>
        </is>
      </c>
      <c r="F1524" t="inlineStr">
        <is>
          <t>Website</t>
        </is>
      </c>
      <c r="G1524" t="inlineStr">
        <is>
          <t>Damaged in Transit</t>
        </is>
      </c>
      <c r="H1524" t="n">
        <v>1</v>
      </c>
      <c r="I1524" t="n">
        <v>594.15</v>
      </c>
    </row>
    <row r="1525">
      <c r="A1525" t="inlineStr">
        <is>
          <t>RET001526</t>
        </is>
      </c>
      <c r="B1525" t="inlineStr">
        <is>
          <t>O010215</t>
        </is>
      </c>
      <c r="C1525" s="25" t="n">
        <v>45202</v>
      </c>
      <c r="D1525" t="inlineStr">
        <is>
          <t>Home &amp; Kitchen</t>
        </is>
      </c>
      <c r="E1525" t="inlineStr">
        <is>
          <t>North</t>
        </is>
      </c>
      <c r="F1525" t="inlineStr">
        <is>
          <t>Marketplace</t>
        </is>
      </c>
      <c r="G1525" t="inlineStr">
        <is>
          <t>Damaged in Transit</t>
        </is>
      </c>
      <c r="H1525" t="n">
        <v>1</v>
      </c>
      <c r="I1525" t="n">
        <v>1844.25</v>
      </c>
    </row>
    <row r="1526">
      <c r="A1526" t="inlineStr">
        <is>
          <t>RET001527</t>
        </is>
      </c>
      <c r="B1526" t="inlineStr">
        <is>
          <t>O010218</t>
        </is>
      </c>
      <c r="C1526" s="25" t="n">
        <v>45202</v>
      </c>
      <c r="D1526" t="inlineStr">
        <is>
          <t>Electronics</t>
        </is>
      </c>
      <c r="E1526" t="inlineStr">
        <is>
          <t>South</t>
        </is>
      </c>
      <c r="F1526" t="inlineStr">
        <is>
          <t>Mobile App</t>
        </is>
      </c>
      <c r="G1526" t="inlineStr">
        <is>
          <t>Defective Product</t>
        </is>
      </c>
      <c r="H1526" t="n">
        <v>1</v>
      </c>
      <c r="I1526" t="n">
        <v>1735.2</v>
      </c>
    </row>
    <row r="1527">
      <c r="A1527" t="inlineStr">
        <is>
          <t>RET001528</t>
        </is>
      </c>
      <c r="B1527" t="inlineStr">
        <is>
          <t>O010219</t>
        </is>
      </c>
      <c r="C1527" s="25" t="n">
        <v>45202</v>
      </c>
      <c r="D1527" t="inlineStr">
        <is>
          <t>Electronics</t>
        </is>
      </c>
      <c r="E1527" t="inlineStr">
        <is>
          <t>South</t>
        </is>
      </c>
      <c r="F1527" t="inlineStr">
        <is>
          <t>Website</t>
        </is>
      </c>
      <c r="G1527" t="inlineStr">
        <is>
          <t>Damaged in Transit</t>
        </is>
      </c>
      <c r="H1527" t="n">
        <v>1</v>
      </c>
      <c r="I1527" t="n">
        <v>8269.65</v>
      </c>
    </row>
    <row r="1528">
      <c r="A1528" t="inlineStr">
        <is>
          <t>RET001529</t>
        </is>
      </c>
      <c r="B1528" t="inlineStr">
        <is>
          <t>O010227</t>
        </is>
      </c>
      <c r="C1528" s="25" t="n">
        <v>45202</v>
      </c>
      <c r="D1528" t="inlineStr">
        <is>
          <t>Home &amp; Kitchen</t>
        </is>
      </c>
      <c r="E1528" t="inlineStr">
        <is>
          <t>South</t>
        </is>
      </c>
      <c r="F1528" t="inlineStr">
        <is>
          <t>Marketplace</t>
        </is>
      </c>
      <c r="G1528" t="inlineStr">
        <is>
          <t>Defective Product</t>
        </is>
      </c>
      <c r="H1528" t="n">
        <v>1</v>
      </c>
      <c r="I1528" t="n">
        <v>2119.2</v>
      </c>
    </row>
    <row r="1529">
      <c r="A1529" t="inlineStr">
        <is>
          <t>RET001530</t>
        </is>
      </c>
      <c r="B1529" t="inlineStr">
        <is>
          <t>O010232</t>
        </is>
      </c>
      <c r="C1529" s="25" t="n">
        <v>45202</v>
      </c>
      <c r="D1529" t="inlineStr">
        <is>
          <t>Fashion</t>
        </is>
      </c>
      <c r="E1529" t="inlineStr">
        <is>
          <t>North</t>
        </is>
      </c>
      <c r="F1529" t="inlineStr">
        <is>
          <t>Marketplace</t>
        </is>
      </c>
      <c r="G1529" t="inlineStr">
        <is>
          <t>Not as Described</t>
        </is>
      </c>
      <c r="H1529" t="n">
        <v>1</v>
      </c>
      <c r="I1529" t="n">
        <v>1529.15</v>
      </c>
    </row>
    <row r="1530">
      <c r="A1530" t="inlineStr">
        <is>
          <t>RET001531</t>
        </is>
      </c>
      <c r="B1530" t="inlineStr">
        <is>
          <t>O010233</t>
        </is>
      </c>
      <c r="C1530" s="25" t="n">
        <v>45202</v>
      </c>
      <c r="D1530" t="inlineStr">
        <is>
          <t>Fashion</t>
        </is>
      </c>
      <c r="E1530" t="inlineStr">
        <is>
          <t>North</t>
        </is>
      </c>
      <c r="F1530" t="inlineStr">
        <is>
          <t>Mobile App</t>
        </is>
      </c>
      <c r="G1530" t="inlineStr">
        <is>
          <t>Changed Mind</t>
        </is>
      </c>
      <c r="H1530" t="n">
        <v>1</v>
      </c>
      <c r="I1530" t="n">
        <v>1316.65</v>
      </c>
    </row>
    <row r="1531">
      <c r="A1531" t="inlineStr">
        <is>
          <t>RET001532</t>
        </is>
      </c>
      <c r="B1531" t="inlineStr">
        <is>
          <t>O010236</t>
        </is>
      </c>
      <c r="C1531" s="25" t="n">
        <v>45202</v>
      </c>
      <c r="D1531" t="inlineStr">
        <is>
          <t>Beauty</t>
        </is>
      </c>
      <c r="E1531" t="inlineStr">
        <is>
          <t>West</t>
        </is>
      </c>
      <c r="F1531" t="inlineStr">
        <is>
          <t>Mobile App</t>
        </is>
      </c>
      <c r="G1531" t="inlineStr">
        <is>
          <t>Damaged in Transit</t>
        </is>
      </c>
      <c r="H1531" t="n">
        <v>1</v>
      </c>
      <c r="I1531" t="n">
        <v>332.1</v>
      </c>
    </row>
    <row r="1532">
      <c r="A1532" t="inlineStr">
        <is>
          <t>RET001533</t>
        </is>
      </c>
      <c r="B1532" t="inlineStr">
        <is>
          <t>O010248</t>
        </is>
      </c>
      <c r="C1532" s="25" t="n">
        <v>45202</v>
      </c>
      <c r="D1532" t="inlineStr">
        <is>
          <t>Home &amp; Kitchen</t>
        </is>
      </c>
      <c r="E1532" t="inlineStr">
        <is>
          <t>East</t>
        </is>
      </c>
      <c r="F1532" t="inlineStr">
        <is>
          <t>Marketplace</t>
        </is>
      </c>
      <c r="G1532" t="inlineStr">
        <is>
          <t>Changed Mind</t>
        </is>
      </c>
      <c r="H1532" t="n">
        <v>1</v>
      </c>
      <c r="I1532" t="n">
        <v>1575.2</v>
      </c>
    </row>
    <row r="1533">
      <c r="A1533" t="inlineStr">
        <is>
          <t>RET001534</t>
        </is>
      </c>
      <c r="B1533" t="inlineStr">
        <is>
          <t>O010251</t>
        </is>
      </c>
      <c r="C1533" s="25" t="n">
        <v>45202</v>
      </c>
      <c r="D1533" t="inlineStr">
        <is>
          <t>Fashion</t>
        </is>
      </c>
      <c r="E1533" t="inlineStr">
        <is>
          <t>South</t>
        </is>
      </c>
      <c r="F1533" t="inlineStr">
        <is>
          <t>Website</t>
        </is>
      </c>
      <c r="G1533" t="inlineStr">
        <is>
          <t>Size/Fit Issue</t>
        </is>
      </c>
      <c r="H1533" t="n">
        <v>1</v>
      </c>
      <c r="I1533" t="n">
        <v>602.65</v>
      </c>
    </row>
    <row r="1534">
      <c r="A1534" t="inlineStr">
        <is>
          <t>RET001535</t>
        </is>
      </c>
      <c r="B1534" t="inlineStr">
        <is>
          <t>O010258</t>
        </is>
      </c>
      <c r="C1534" s="25" t="n">
        <v>45202</v>
      </c>
      <c r="D1534" t="inlineStr">
        <is>
          <t>Electronics</t>
        </is>
      </c>
      <c r="E1534" t="inlineStr">
        <is>
          <t>West</t>
        </is>
      </c>
      <c r="F1534" t="inlineStr">
        <is>
          <t>Retail Store</t>
        </is>
      </c>
      <c r="G1534" t="inlineStr">
        <is>
          <t>Wrong Item Delivered</t>
        </is>
      </c>
      <c r="H1534" t="n">
        <v>1</v>
      </c>
      <c r="I1534" t="n">
        <v>13976.1</v>
      </c>
    </row>
    <row r="1535">
      <c r="A1535" t="inlineStr">
        <is>
          <t>RET001536</t>
        </is>
      </c>
      <c r="B1535" t="inlineStr">
        <is>
          <t>O010268</t>
        </is>
      </c>
      <c r="C1535" s="25" t="n">
        <v>45203</v>
      </c>
      <c r="D1535" t="inlineStr">
        <is>
          <t>Electronics</t>
        </is>
      </c>
      <c r="E1535" t="inlineStr">
        <is>
          <t>East</t>
        </is>
      </c>
      <c r="F1535" t="inlineStr">
        <is>
          <t>Website</t>
        </is>
      </c>
      <c r="G1535" t="inlineStr">
        <is>
          <t>Defective Product</t>
        </is>
      </c>
      <c r="H1535" t="n">
        <v>1</v>
      </c>
      <c r="I1535" t="n">
        <v>1870.55</v>
      </c>
    </row>
    <row r="1536">
      <c r="A1536" t="inlineStr">
        <is>
          <t>RET001537</t>
        </is>
      </c>
      <c r="B1536" t="inlineStr">
        <is>
          <t>O010272</t>
        </is>
      </c>
      <c r="C1536" s="25" t="n">
        <v>45203</v>
      </c>
      <c r="D1536" t="inlineStr">
        <is>
          <t>Home &amp; Kitchen</t>
        </is>
      </c>
      <c r="E1536" t="inlineStr">
        <is>
          <t>Central</t>
        </is>
      </c>
      <c r="F1536" t="inlineStr">
        <is>
          <t>Marketplace</t>
        </is>
      </c>
      <c r="G1536" t="inlineStr">
        <is>
          <t>Damaged in Transit</t>
        </is>
      </c>
      <c r="H1536" t="n">
        <v>1</v>
      </c>
      <c r="I1536" t="n">
        <v>1127.2</v>
      </c>
    </row>
    <row r="1537">
      <c r="A1537" t="inlineStr">
        <is>
          <t>RET001538</t>
        </is>
      </c>
      <c r="B1537" t="inlineStr">
        <is>
          <t>O010284</t>
        </is>
      </c>
      <c r="C1537" s="25" t="n">
        <v>45203</v>
      </c>
      <c r="D1537" t="inlineStr">
        <is>
          <t>Books</t>
        </is>
      </c>
      <c r="E1537" t="inlineStr">
        <is>
          <t>North</t>
        </is>
      </c>
      <c r="F1537" t="inlineStr">
        <is>
          <t>Marketplace</t>
        </is>
      </c>
      <c r="G1537" t="inlineStr">
        <is>
          <t>Size/Fit Issue</t>
        </is>
      </c>
      <c r="H1537" t="n">
        <v>1</v>
      </c>
      <c r="I1537" t="n">
        <v>466.65</v>
      </c>
    </row>
    <row r="1538">
      <c r="A1538" t="inlineStr">
        <is>
          <t>RET001539</t>
        </is>
      </c>
      <c r="B1538" t="inlineStr">
        <is>
          <t>O010285</t>
        </is>
      </c>
      <c r="C1538" s="25" t="n">
        <v>45203</v>
      </c>
      <c r="D1538" t="inlineStr">
        <is>
          <t>Beauty</t>
        </is>
      </c>
      <c r="E1538" t="inlineStr">
        <is>
          <t>East</t>
        </is>
      </c>
      <c r="F1538" t="inlineStr">
        <is>
          <t>Website</t>
        </is>
      </c>
      <c r="G1538" t="inlineStr">
        <is>
          <t>Damaged in Transit</t>
        </is>
      </c>
      <c r="H1538" t="n">
        <v>1</v>
      </c>
      <c r="I1538" t="n">
        <v>215.1</v>
      </c>
    </row>
    <row r="1539">
      <c r="A1539" t="inlineStr">
        <is>
          <t>RET001540</t>
        </is>
      </c>
      <c r="B1539" t="inlineStr">
        <is>
          <t>O010289</t>
        </is>
      </c>
      <c r="C1539" s="25" t="n">
        <v>45203</v>
      </c>
      <c r="D1539" t="inlineStr">
        <is>
          <t>Electronics</t>
        </is>
      </c>
      <c r="E1539" t="inlineStr">
        <is>
          <t>East</t>
        </is>
      </c>
      <c r="F1539" t="inlineStr">
        <is>
          <t>Mobile App</t>
        </is>
      </c>
      <c r="G1539" t="inlineStr">
        <is>
          <t>Damaged in Transit</t>
        </is>
      </c>
      <c r="H1539" t="n">
        <v>1</v>
      </c>
      <c r="I1539" t="n">
        <v>7127.1</v>
      </c>
    </row>
    <row r="1540">
      <c r="A1540" t="inlineStr">
        <is>
          <t>RET001541</t>
        </is>
      </c>
      <c r="B1540" t="inlineStr">
        <is>
          <t>O010296</t>
        </is>
      </c>
      <c r="C1540" s="25" t="n">
        <v>45203</v>
      </c>
      <c r="D1540" t="inlineStr">
        <is>
          <t>Fashion</t>
        </is>
      </c>
      <c r="E1540" t="inlineStr">
        <is>
          <t>Central</t>
        </is>
      </c>
      <c r="F1540" t="inlineStr">
        <is>
          <t>Marketplace</t>
        </is>
      </c>
      <c r="G1540" t="inlineStr">
        <is>
          <t>Not as Described</t>
        </is>
      </c>
      <c r="H1540" t="n">
        <v>1</v>
      </c>
      <c r="I1540" t="n">
        <v>926.1</v>
      </c>
    </row>
    <row r="1541">
      <c r="A1541" t="inlineStr">
        <is>
          <t>RET001542</t>
        </is>
      </c>
      <c r="B1541" t="inlineStr">
        <is>
          <t>O010310</t>
        </is>
      </c>
      <c r="C1541" s="25" t="n">
        <v>45204</v>
      </c>
      <c r="D1541" t="inlineStr">
        <is>
          <t>Electronics</t>
        </is>
      </c>
      <c r="E1541" t="inlineStr">
        <is>
          <t>South</t>
        </is>
      </c>
      <c r="F1541" t="inlineStr">
        <is>
          <t>Mobile App</t>
        </is>
      </c>
      <c r="G1541" t="inlineStr">
        <is>
          <t>Changed Mind</t>
        </is>
      </c>
      <c r="H1541" t="n">
        <v>1</v>
      </c>
      <c r="I1541" t="n">
        <v>15722.1</v>
      </c>
    </row>
    <row r="1542">
      <c r="A1542" t="inlineStr">
        <is>
          <t>RET001543</t>
        </is>
      </c>
      <c r="B1542" t="inlineStr">
        <is>
          <t>O010321</t>
        </is>
      </c>
      <c r="C1542" s="25" t="n">
        <v>45204</v>
      </c>
      <c r="D1542" t="inlineStr">
        <is>
          <t>Home &amp; Kitchen</t>
        </is>
      </c>
      <c r="E1542" t="inlineStr">
        <is>
          <t>South</t>
        </is>
      </c>
      <c r="F1542" t="inlineStr">
        <is>
          <t>Mobile App</t>
        </is>
      </c>
      <c r="G1542" t="inlineStr">
        <is>
          <t>Damaged in Transit</t>
        </is>
      </c>
      <c r="H1542" t="n">
        <v>1</v>
      </c>
      <c r="I1542" t="n">
        <v>4193.1</v>
      </c>
    </row>
    <row r="1543">
      <c r="A1543" t="inlineStr">
        <is>
          <t>RET001544</t>
        </is>
      </c>
      <c r="B1543" t="inlineStr">
        <is>
          <t>O010323</t>
        </is>
      </c>
      <c r="C1543" s="25" t="n">
        <v>45204</v>
      </c>
      <c r="D1543" t="inlineStr">
        <is>
          <t>Grocery</t>
        </is>
      </c>
      <c r="E1543" t="inlineStr">
        <is>
          <t>West</t>
        </is>
      </c>
      <c r="F1543" t="inlineStr">
        <is>
          <t>Marketplace</t>
        </is>
      </c>
      <c r="G1543" t="inlineStr">
        <is>
          <t>Defective Product</t>
        </is>
      </c>
      <c r="H1543" t="n">
        <v>3</v>
      </c>
      <c r="I1543" t="n">
        <v>717.75</v>
      </c>
    </row>
    <row r="1544">
      <c r="A1544" t="inlineStr">
        <is>
          <t>RET001545</t>
        </is>
      </c>
      <c r="B1544" t="inlineStr">
        <is>
          <t>O010323</t>
        </is>
      </c>
      <c r="C1544" s="25" t="n">
        <v>45204</v>
      </c>
      <c r="D1544" t="inlineStr">
        <is>
          <t>Beauty</t>
        </is>
      </c>
      <c r="E1544" t="inlineStr">
        <is>
          <t>West</t>
        </is>
      </c>
      <c r="F1544" t="inlineStr">
        <is>
          <t>Marketplace</t>
        </is>
      </c>
      <c r="G1544" t="inlineStr">
        <is>
          <t>Not Specified</t>
        </is>
      </c>
      <c r="H1544" t="n">
        <v>1</v>
      </c>
      <c r="I1544" t="n">
        <v>255.2</v>
      </c>
    </row>
    <row r="1545">
      <c r="A1545" t="inlineStr">
        <is>
          <t>RET001546</t>
        </is>
      </c>
      <c r="B1545" t="inlineStr">
        <is>
          <t>O010346</t>
        </is>
      </c>
      <c r="C1545" s="25" t="n">
        <v>45205</v>
      </c>
      <c r="D1545" t="inlineStr">
        <is>
          <t>Fashion</t>
        </is>
      </c>
      <c r="E1545" t="inlineStr">
        <is>
          <t>South</t>
        </is>
      </c>
      <c r="F1545" t="inlineStr">
        <is>
          <t>Mobile App</t>
        </is>
      </c>
      <c r="G1545" t="inlineStr">
        <is>
          <t>Late Delivery</t>
        </is>
      </c>
      <c r="H1545" t="n">
        <v>1</v>
      </c>
      <c r="I1545" t="n">
        <v>1027.65</v>
      </c>
    </row>
    <row r="1546">
      <c r="A1546" t="inlineStr">
        <is>
          <t>RET001547</t>
        </is>
      </c>
      <c r="B1546" t="inlineStr">
        <is>
          <t>O010350</t>
        </is>
      </c>
      <c r="C1546" s="25" t="n">
        <v>45205</v>
      </c>
      <c r="D1546" t="inlineStr">
        <is>
          <t>Electronics</t>
        </is>
      </c>
      <c r="E1546" t="inlineStr">
        <is>
          <t>South</t>
        </is>
      </c>
      <c r="F1546" t="inlineStr">
        <is>
          <t>Marketplace</t>
        </is>
      </c>
      <c r="G1546" t="inlineStr">
        <is>
          <t>Not as Described</t>
        </is>
      </c>
      <c r="H1546" t="n">
        <v>1</v>
      </c>
      <c r="I1546" t="n">
        <v>1011.75</v>
      </c>
    </row>
    <row r="1547">
      <c r="A1547" t="inlineStr">
        <is>
          <t>RET001548</t>
        </is>
      </c>
      <c r="B1547" t="inlineStr">
        <is>
          <t>O010352</t>
        </is>
      </c>
      <c r="C1547" s="25" t="n">
        <v>45205</v>
      </c>
      <c r="D1547" t="inlineStr">
        <is>
          <t>Fashion</t>
        </is>
      </c>
      <c r="E1547" t="inlineStr">
        <is>
          <t>North</t>
        </is>
      </c>
      <c r="F1547" t="inlineStr">
        <is>
          <t>Mobile App</t>
        </is>
      </c>
      <c r="G1547" t="inlineStr">
        <is>
          <t>Defective Product</t>
        </is>
      </c>
      <c r="H1547" t="n">
        <v>1</v>
      </c>
      <c r="I1547" t="n">
        <v>926.1</v>
      </c>
    </row>
    <row r="1548">
      <c r="A1548" t="inlineStr">
        <is>
          <t>RET001549</t>
        </is>
      </c>
      <c r="B1548" t="inlineStr">
        <is>
          <t>O010366</t>
        </is>
      </c>
      <c r="C1548" s="25" t="n">
        <v>45205</v>
      </c>
      <c r="D1548" t="inlineStr">
        <is>
          <t>Home &amp; Kitchen</t>
        </is>
      </c>
      <c r="E1548" t="inlineStr">
        <is>
          <t>Central</t>
        </is>
      </c>
      <c r="F1548" t="inlineStr">
        <is>
          <t>Mobile App</t>
        </is>
      </c>
      <c r="G1548" t="inlineStr">
        <is>
          <t>Damaged in Transit</t>
        </is>
      </c>
      <c r="H1548" t="n">
        <v>1</v>
      </c>
      <c r="I1548" t="n">
        <v>3140.1</v>
      </c>
    </row>
    <row r="1549">
      <c r="A1549" t="inlineStr">
        <is>
          <t>RET001550</t>
        </is>
      </c>
      <c r="B1549" t="inlineStr">
        <is>
          <t>O010367</t>
        </is>
      </c>
      <c r="C1549" s="25" t="n">
        <v>45205</v>
      </c>
      <c r="D1549" t="inlineStr">
        <is>
          <t>Home &amp; Kitchen</t>
        </is>
      </c>
      <c r="E1549" t="inlineStr">
        <is>
          <t>West</t>
        </is>
      </c>
      <c r="F1549" t="inlineStr">
        <is>
          <t>Website</t>
        </is>
      </c>
      <c r="G1549" t="inlineStr">
        <is>
          <t>Late Delivery</t>
        </is>
      </c>
      <c r="H1549" t="n">
        <v>3</v>
      </c>
      <c r="I1549" t="n">
        <v>11904.3</v>
      </c>
    </row>
    <row r="1550">
      <c r="A1550" t="inlineStr">
        <is>
          <t>RET001551</t>
        </is>
      </c>
      <c r="B1550" t="inlineStr">
        <is>
          <t>O010377</t>
        </is>
      </c>
      <c r="C1550" s="25" t="n">
        <v>45205</v>
      </c>
      <c r="D1550" t="inlineStr">
        <is>
          <t>Electronics</t>
        </is>
      </c>
      <c r="E1550" t="inlineStr">
        <is>
          <t>South</t>
        </is>
      </c>
      <c r="F1550" t="inlineStr">
        <is>
          <t>Website</t>
        </is>
      </c>
      <c r="G1550" t="inlineStr">
        <is>
          <t>Defective Product</t>
        </is>
      </c>
      <c r="H1550" t="n">
        <v>1</v>
      </c>
      <c r="I1550" t="n">
        <v>3849</v>
      </c>
    </row>
    <row r="1551">
      <c r="A1551" t="inlineStr">
        <is>
          <t>RET001552</t>
        </is>
      </c>
      <c r="B1551" t="inlineStr">
        <is>
          <t>O010388</t>
        </is>
      </c>
      <c r="C1551" s="25" t="n">
        <v>45205</v>
      </c>
      <c r="D1551" t="inlineStr">
        <is>
          <t>Fashion</t>
        </is>
      </c>
      <c r="E1551" t="inlineStr">
        <is>
          <t>East</t>
        </is>
      </c>
      <c r="F1551" t="inlineStr">
        <is>
          <t>Website</t>
        </is>
      </c>
      <c r="G1551" t="inlineStr">
        <is>
          <t>Not as Described</t>
        </is>
      </c>
      <c r="H1551" t="n">
        <v>1</v>
      </c>
      <c r="I1551" t="n">
        <v>1155.15</v>
      </c>
    </row>
    <row r="1552">
      <c r="A1552" t="inlineStr">
        <is>
          <t>RET001553</t>
        </is>
      </c>
      <c r="B1552" t="inlineStr">
        <is>
          <t>O010389</t>
        </is>
      </c>
      <c r="C1552" s="25" t="n">
        <v>45205</v>
      </c>
      <c r="D1552" t="inlineStr">
        <is>
          <t>Fashion</t>
        </is>
      </c>
      <c r="E1552" t="inlineStr">
        <is>
          <t>West</t>
        </is>
      </c>
      <c r="F1552" t="inlineStr">
        <is>
          <t>Marketplace</t>
        </is>
      </c>
      <c r="G1552" t="inlineStr">
        <is>
          <t>Size/Fit Issue</t>
        </is>
      </c>
      <c r="H1552" t="n">
        <v>1</v>
      </c>
      <c r="I1552" t="n">
        <v>407.2</v>
      </c>
    </row>
    <row r="1553">
      <c r="A1553" t="inlineStr">
        <is>
          <t>RET001554</t>
        </is>
      </c>
      <c r="B1553" t="inlineStr">
        <is>
          <t>O010393</t>
        </is>
      </c>
      <c r="C1553" s="25" t="n">
        <v>45205</v>
      </c>
      <c r="D1553" t="inlineStr">
        <is>
          <t>Books</t>
        </is>
      </c>
      <c r="E1553" t="inlineStr">
        <is>
          <t>Central</t>
        </is>
      </c>
      <c r="F1553" t="inlineStr">
        <is>
          <t>Website</t>
        </is>
      </c>
      <c r="G1553" t="inlineStr">
        <is>
          <t>Defective Product</t>
        </is>
      </c>
      <c r="H1553" t="n">
        <v>1</v>
      </c>
      <c r="I1553" t="n">
        <v>279.65</v>
      </c>
    </row>
    <row r="1554">
      <c r="A1554" t="inlineStr">
        <is>
          <t>RET001555</t>
        </is>
      </c>
      <c r="B1554" t="inlineStr">
        <is>
          <t>O010398</t>
        </is>
      </c>
      <c r="C1554" s="25" t="n">
        <v>45206</v>
      </c>
      <c r="D1554" t="inlineStr">
        <is>
          <t>Beauty</t>
        </is>
      </c>
      <c r="E1554" t="inlineStr">
        <is>
          <t>North</t>
        </is>
      </c>
      <c r="F1554" t="inlineStr">
        <is>
          <t>Website</t>
        </is>
      </c>
      <c r="G1554" t="inlineStr">
        <is>
          <t>Defective Product</t>
        </is>
      </c>
      <c r="H1554" t="n">
        <v>1</v>
      </c>
      <c r="I1554" t="n">
        <v>619</v>
      </c>
    </row>
    <row r="1555">
      <c r="A1555" t="inlineStr">
        <is>
          <t>RET001556</t>
        </is>
      </c>
      <c r="B1555" t="inlineStr">
        <is>
          <t>O010411</t>
        </is>
      </c>
      <c r="C1555" s="25" t="n">
        <v>45206</v>
      </c>
      <c r="D1555" t="inlineStr">
        <is>
          <t>Fashion</t>
        </is>
      </c>
      <c r="E1555" t="inlineStr">
        <is>
          <t>South</t>
        </is>
      </c>
      <c r="F1555" t="inlineStr">
        <is>
          <t>Mobile App</t>
        </is>
      </c>
      <c r="G1555" t="inlineStr">
        <is>
          <t>Size/Fit Issue</t>
        </is>
      </c>
      <c r="H1555" t="n">
        <v>1</v>
      </c>
      <c r="I1555" t="n">
        <v>458.1</v>
      </c>
    </row>
    <row r="1556">
      <c r="A1556" t="inlineStr">
        <is>
          <t>RET001557</t>
        </is>
      </c>
      <c r="B1556" t="inlineStr">
        <is>
          <t>O010423</t>
        </is>
      </c>
      <c r="C1556" s="25" t="n">
        <v>45206</v>
      </c>
      <c r="D1556" t="inlineStr">
        <is>
          <t>Beauty</t>
        </is>
      </c>
      <c r="E1556" t="inlineStr">
        <is>
          <t>North</t>
        </is>
      </c>
      <c r="F1556" t="inlineStr">
        <is>
          <t>Mobile App</t>
        </is>
      </c>
      <c r="G1556" t="inlineStr">
        <is>
          <t>Size/Fit Issue</t>
        </is>
      </c>
      <c r="H1556" t="n">
        <v>1</v>
      </c>
      <c r="I1556" t="n">
        <v>773.1</v>
      </c>
    </row>
    <row r="1557">
      <c r="A1557" t="inlineStr">
        <is>
          <t>RET001558</t>
        </is>
      </c>
      <c r="B1557" t="inlineStr">
        <is>
          <t>O010432</t>
        </is>
      </c>
      <c r="C1557" s="25" t="n">
        <v>45206</v>
      </c>
      <c r="D1557" t="inlineStr">
        <is>
          <t>Fashion</t>
        </is>
      </c>
      <c r="E1557" t="inlineStr">
        <is>
          <t>West</t>
        </is>
      </c>
      <c r="F1557" t="inlineStr">
        <is>
          <t>Marketplace</t>
        </is>
      </c>
      <c r="G1557" t="inlineStr">
        <is>
          <t>Size/Fit Issue</t>
        </is>
      </c>
      <c r="H1557" t="n">
        <v>1</v>
      </c>
      <c r="I1557" t="n">
        <v>953.1</v>
      </c>
    </row>
    <row r="1558">
      <c r="A1558" t="inlineStr">
        <is>
          <t>RET001559</t>
        </is>
      </c>
      <c r="B1558" t="inlineStr">
        <is>
          <t>O010439</t>
        </is>
      </c>
      <c r="C1558" s="25" t="n">
        <v>45206</v>
      </c>
      <c r="D1558" t="inlineStr">
        <is>
          <t>Electronics</t>
        </is>
      </c>
      <c r="E1558" t="inlineStr">
        <is>
          <t>North</t>
        </is>
      </c>
      <c r="F1558" t="inlineStr">
        <is>
          <t>Marketplace</t>
        </is>
      </c>
      <c r="G1558" t="inlineStr">
        <is>
          <t>Wrong Item Delivered</t>
        </is>
      </c>
      <c r="H1558" t="n">
        <v>1</v>
      </c>
      <c r="I1558" t="n">
        <v>8415.200000000001</v>
      </c>
    </row>
    <row r="1559">
      <c r="A1559" t="inlineStr">
        <is>
          <t>RET001560</t>
        </is>
      </c>
      <c r="B1559" t="inlineStr">
        <is>
          <t>O010451</t>
        </is>
      </c>
      <c r="C1559" s="25" t="n">
        <v>45207</v>
      </c>
      <c r="D1559" t="inlineStr">
        <is>
          <t>Beauty</t>
        </is>
      </c>
      <c r="E1559" t="inlineStr">
        <is>
          <t>East</t>
        </is>
      </c>
      <c r="F1559" t="inlineStr">
        <is>
          <t>Marketplace</t>
        </is>
      </c>
      <c r="G1559" t="inlineStr">
        <is>
          <t>Size/Fit Issue</t>
        </is>
      </c>
      <c r="H1559" t="n">
        <v>1</v>
      </c>
      <c r="I1559" t="n">
        <v>1716.75</v>
      </c>
    </row>
    <row r="1560">
      <c r="A1560" t="inlineStr">
        <is>
          <t>RET001561</t>
        </is>
      </c>
      <c r="B1560" t="inlineStr">
        <is>
          <t>O010455</t>
        </is>
      </c>
      <c r="C1560" s="25" t="n">
        <v>45207</v>
      </c>
      <c r="D1560" t="inlineStr">
        <is>
          <t>Fashion</t>
        </is>
      </c>
      <c r="E1560" t="inlineStr">
        <is>
          <t>North</t>
        </is>
      </c>
      <c r="F1560" t="inlineStr">
        <is>
          <t>Marketplace</t>
        </is>
      </c>
      <c r="G1560" t="inlineStr">
        <is>
          <t>Size/Fit Issue</t>
        </is>
      </c>
      <c r="H1560" t="n">
        <v>1</v>
      </c>
      <c r="I1560" t="n">
        <v>492.15</v>
      </c>
    </row>
    <row r="1561">
      <c r="A1561" t="inlineStr">
        <is>
          <t>RET001562</t>
        </is>
      </c>
      <c r="B1561" t="inlineStr">
        <is>
          <t>O010457</t>
        </is>
      </c>
      <c r="C1561" s="25" t="n">
        <v>45207</v>
      </c>
      <c r="D1561" t="inlineStr">
        <is>
          <t>Electronics</t>
        </is>
      </c>
      <c r="E1561" t="inlineStr">
        <is>
          <t>East</t>
        </is>
      </c>
      <c r="F1561" t="inlineStr">
        <is>
          <t>Website</t>
        </is>
      </c>
      <c r="G1561" t="inlineStr">
        <is>
          <t>Damaged in Transit</t>
        </is>
      </c>
      <c r="H1561" t="n">
        <v>1</v>
      </c>
      <c r="I1561" t="n">
        <v>8756.1</v>
      </c>
    </row>
    <row r="1562">
      <c r="A1562" t="inlineStr">
        <is>
          <t>RET001563</t>
        </is>
      </c>
      <c r="B1562" t="inlineStr">
        <is>
          <t>O010460</t>
        </is>
      </c>
      <c r="C1562" s="25" t="n">
        <v>45207</v>
      </c>
      <c r="D1562" t="inlineStr">
        <is>
          <t>Fashion</t>
        </is>
      </c>
      <c r="E1562" t="inlineStr">
        <is>
          <t>North</t>
        </is>
      </c>
      <c r="F1562" t="inlineStr">
        <is>
          <t>Marketplace</t>
        </is>
      </c>
      <c r="G1562" t="inlineStr">
        <is>
          <t>Changed Mind</t>
        </is>
      </c>
      <c r="H1562" t="n">
        <v>1</v>
      </c>
      <c r="I1562" t="n">
        <v>806.65</v>
      </c>
    </row>
    <row r="1563">
      <c r="A1563" t="inlineStr">
        <is>
          <t>RET001564</t>
        </is>
      </c>
      <c r="B1563" t="inlineStr">
        <is>
          <t>O010466</t>
        </is>
      </c>
      <c r="C1563" s="25" t="n">
        <v>45207</v>
      </c>
      <c r="D1563" t="inlineStr">
        <is>
          <t>Fashion</t>
        </is>
      </c>
      <c r="E1563" t="inlineStr">
        <is>
          <t>South</t>
        </is>
      </c>
      <c r="F1563" t="inlineStr">
        <is>
          <t>Mobile App</t>
        </is>
      </c>
      <c r="G1563" t="inlineStr">
        <is>
          <t>Defective Product</t>
        </is>
      </c>
      <c r="H1563" t="n">
        <v>2</v>
      </c>
      <c r="I1563" t="n">
        <v>2145.1</v>
      </c>
    </row>
    <row r="1564">
      <c r="A1564" t="inlineStr">
        <is>
          <t>RET001565</t>
        </is>
      </c>
      <c r="B1564" t="inlineStr">
        <is>
          <t>O010472</t>
        </is>
      </c>
      <c r="C1564" s="25" t="n">
        <v>45207</v>
      </c>
      <c r="D1564" t="inlineStr">
        <is>
          <t>Fashion</t>
        </is>
      </c>
      <c r="E1564" t="inlineStr">
        <is>
          <t>West</t>
        </is>
      </c>
      <c r="F1564" t="inlineStr">
        <is>
          <t>Website</t>
        </is>
      </c>
      <c r="G1564" t="inlineStr">
        <is>
          <t>Size/Fit Issue</t>
        </is>
      </c>
      <c r="H1564" t="n">
        <v>1</v>
      </c>
      <c r="I1564" t="n">
        <v>1072.55</v>
      </c>
    </row>
    <row r="1565">
      <c r="A1565" t="inlineStr">
        <is>
          <t>RET001566</t>
        </is>
      </c>
      <c r="B1565" t="inlineStr">
        <is>
          <t>O010473</t>
        </is>
      </c>
      <c r="C1565" s="25" t="n">
        <v>45207</v>
      </c>
      <c r="D1565" t="inlineStr">
        <is>
          <t>Beauty</t>
        </is>
      </c>
      <c r="E1565" t="inlineStr">
        <is>
          <t>South</t>
        </is>
      </c>
      <c r="F1565" t="inlineStr">
        <is>
          <t>Website</t>
        </is>
      </c>
      <c r="G1565" t="inlineStr">
        <is>
          <t>Wrong Item Delivered</t>
        </is>
      </c>
      <c r="H1565" t="n">
        <v>1</v>
      </c>
      <c r="I1565" t="n">
        <v>203.15</v>
      </c>
    </row>
    <row r="1566">
      <c r="A1566" t="inlineStr">
        <is>
          <t>RET001567</t>
        </is>
      </c>
      <c r="B1566" t="inlineStr">
        <is>
          <t>O010491</t>
        </is>
      </c>
      <c r="C1566" s="25" t="n">
        <v>45207</v>
      </c>
      <c r="D1566" t="inlineStr">
        <is>
          <t>Fashion</t>
        </is>
      </c>
      <c r="E1566" t="inlineStr">
        <is>
          <t>South</t>
        </is>
      </c>
      <c r="F1566" t="inlineStr">
        <is>
          <t>Mobile App</t>
        </is>
      </c>
      <c r="G1566" t="inlineStr">
        <is>
          <t>Damaged in Transit</t>
        </is>
      </c>
      <c r="H1566" t="n">
        <v>1</v>
      </c>
      <c r="I1566" t="n">
        <v>449.1</v>
      </c>
    </row>
    <row r="1567">
      <c r="A1567" t="inlineStr">
        <is>
          <t>RET001568</t>
        </is>
      </c>
      <c r="B1567" t="inlineStr">
        <is>
          <t>O010492</t>
        </is>
      </c>
      <c r="C1567" s="25" t="n">
        <v>45207</v>
      </c>
      <c r="D1567" t="inlineStr">
        <is>
          <t>Electronics</t>
        </is>
      </c>
      <c r="E1567" t="inlineStr">
        <is>
          <t>North</t>
        </is>
      </c>
      <c r="F1567" t="inlineStr">
        <is>
          <t>Marketplace</t>
        </is>
      </c>
      <c r="G1567" t="inlineStr">
        <is>
          <t>Late Delivery</t>
        </is>
      </c>
      <c r="H1567" t="n">
        <v>1</v>
      </c>
      <c r="I1567" t="n">
        <v>13455.2</v>
      </c>
    </row>
    <row r="1568">
      <c r="A1568" t="inlineStr">
        <is>
          <t>RET001569</t>
        </is>
      </c>
      <c r="B1568" t="inlineStr">
        <is>
          <t>O010498</t>
        </is>
      </c>
      <c r="C1568" s="25" t="n">
        <v>45207</v>
      </c>
      <c r="D1568" t="inlineStr">
        <is>
          <t>Electronics</t>
        </is>
      </c>
      <c r="E1568" t="inlineStr">
        <is>
          <t>East</t>
        </is>
      </c>
      <c r="F1568" t="inlineStr">
        <is>
          <t>Mobile App</t>
        </is>
      </c>
      <c r="G1568" t="inlineStr">
        <is>
          <t>Defective Product</t>
        </is>
      </c>
      <c r="H1568" t="n">
        <v>1</v>
      </c>
      <c r="I1568" t="n">
        <v>1079.2</v>
      </c>
    </row>
    <row r="1569">
      <c r="A1569" t="inlineStr">
        <is>
          <t>RET001570</t>
        </is>
      </c>
      <c r="B1569" t="inlineStr">
        <is>
          <t>O010504</t>
        </is>
      </c>
      <c r="C1569" s="25" t="n">
        <v>45207</v>
      </c>
      <c r="D1569" t="inlineStr">
        <is>
          <t>Fashion</t>
        </is>
      </c>
      <c r="E1569" t="inlineStr">
        <is>
          <t>West</t>
        </is>
      </c>
      <c r="F1569" t="inlineStr">
        <is>
          <t>Website</t>
        </is>
      </c>
      <c r="G1569" t="inlineStr">
        <is>
          <t>Size/Fit Issue</t>
        </is>
      </c>
      <c r="H1569" t="n">
        <v>2</v>
      </c>
      <c r="I1569" t="n">
        <v>1470.4</v>
      </c>
    </row>
    <row r="1570">
      <c r="A1570" t="inlineStr">
        <is>
          <t>RET001571</t>
        </is>
      </c>
      <c r="B1570" t="inlineStr">
        <is>
          <t>O010531</t>
        </is>
      </c>
      <c r="C1570" s="25" t="n">
        <v>45208</v>
      </c>
      <c r="D1570" t="inlineStr">
        <is>
          <t>Electronics</t>
        </is>
      </c>
      <c r="E1570" t="inlineStr">
        <is>
          <t>South</t>
        </is>
      </c>
      <c r="F1570" t="inlineStr">
        <is>
          <t>Marketplace</t>
        </is>
      </c>
      <c r="G1570" t="inlineStr">
        <is>
          <t>Wrong Item Delivered</t>
        </is>
      </c>
      <c r="H1570" t="n">
        <v>2</v>
      </c>
      <c r="I1570" t="n">
        <v>27950.4</v>
      </c>
    </row>
    <row r="1571">
      <c r="A1571" t="inlineStr">
        <is>
          <t>RET001572</t>
        </is>
      </c>
      <c r="B1571" t="inlineStr">
        <is>
          <t>O010560</t>
        </is>
      </c>
      <c r="C1571" s="25" t="n">
        <v>45208</v>
      </c>
      <c r="D1571" t="inlineStr">
        <is>
          <t>Electronics</t>
        </is>
      </c>
      <c r="E1571" t="inlineStr">
        <is>
          <t>North</t>
        </is>
      </c>
      <c r="F1571" t="inlineStr">
        <is>
          <t>Website</t>
        </is>
      </c>
      <c r="G1571" t="inlineStr">
        <is>
          <t>Defective Product</t>
        </is>
      </c>
      <c r="H1571" t="n">
        <v>1</v>
      </c>
      <c r="I1571" t="n">
        <v>4599</v>
      </c>
    </row>
    <row r="1572">
      <c r="A1572" t="inlineStr">
        <is>
          <t>RET001573</t>
        </is>
      </c>
      <c r="B1572" t="inlineStr">
        <is>
          <t>O010565</t>
        </is>
      </c>
      <c r="C1572" s="25" t="n">
        <v>45209</v>
      </c>
      <c r="D1572" t="inlineStr">
        <is>
          <t>Fashion</t>
        </is>
      </c>
      <c r="E1572" t="inlineStr">
        <is>
          <t>Central</t>
        </is>
      </c>
      <c r="F1572" t="inlineStr">
        <is>
          <t>Marketplace</t>
        </is>
      </c>
      <c r="G1572" t="inlineStr">
        <is>
          <t>Size/Fit Issue</t>
        </is>
      </c>
      <c r="H1572" t="n">
        <v>1</v>
      </c>
      <c r="I1572" t="n">
        <v>496.3</v>
      </c>
    </row>
    <row r="1573">
      <c r="A1573" t="inlineStr">
        <is>
          <t>RET001574</t>
        </is>
      </c>
      <c r="B1573" t="inlineStr">
        <is>
          <t>O010577</t>
        </is>
      </c>
      <c r="C1573" s="25" t="n">
        <v>45209</v>
      </c>
      <c r="D1573" t="inlineStr">
        <is>
          <t>Home &amp; Kitchen</t>
        </is>
      </c>
      <c r="E1573" t="inlineStr">
        <is>
          <t>East</t>
        </is>
      </c>
      <c r="F1573" t="inlineStr">
        <is>
          <t>Marketplace</t>
        </is>
      </c>
      <c r="G1573" t="inlineStr">
        <is>
          <t>Changed Mind</t>
        </is>
      </c>
      <c r="H1573" t="n">
        <v>1</v>
      </c>
      <c r="I1573" t="n">
        <v>635.55</v>
      </c>
    </row>
    <row r="1574">
      <c r="A1574" t="inlineStr">
        <is>
          <t>RET001575</t>
        </is>
      </c>
      <c r="B1574" t="inlineStr">
        <is>
          <t>O010595</t>
        </is>
      </c>
      <c r="C1574" s="25" t="n">
        <v>45209</v>
      </c>
      <c r="D1574" t="inlineStr">
        <is>
          <t>Fashion</t>
        </is>
      </c>
      <c r="E1574" t="inlineStr">
        <is>
          <t>North</t>
        </is>
      </c>
      <c r="F1574" t="inlineStr">
        <is>
          <t>Website</t>
        </is>
      </c>
      <c r="G1574" t="inlineStr">
        <is>
          <t>Size/Fit Issue</t>
        </is>
      </c>
      <c r="H1574" t="n">
        <v>1</v>
      </c>
      <c r="I1574" t="n">
        <v>749.55</v>
      </c>
    </row>
    <row r="1575">
      <c r="A1575" t="inlineStr">
        <is>
          <t>RET001576</t>
        </is>
      </c>
      <c r="B1575" t="inlineStr">
        <is>
          <t>O010610</t>
        </is>
      </c>
      <c r="C1575" s="25" t="n">
        <v>45209</v>
      </c>
      <c r="D1575" t="inlineStr">
        <is>
          <t>Electronics</t>
        </is>
      </c>
      <c r="E1575" t="inlineStr">
        <is>
          <t>North</t>
        </is>
      </c>
      <c r="F1575" t="inlineStr">
        <is>
          <t>Mobile App</t>
        </is>
      </c>
      <c r="G1575" t="inlineStr">
        <is>
          <t>Changed Mind</t>
        </is>
      </c>
      <c r="H1575" t="n">
        <v>2</v>
      </c>
      <c r="I1575" t="n">
        <v>7818.3</v>
      </c>
    </row>
    <row r="1576">
      <c r="A1576" t="inlineStr">
        <is>
          <t>RET001577</t>
        </is>
      </c>
      <c r="B1576" t="inlineStr">
        <is>
          <t>O010613</t>
        </is>
      </c>
      <c r="C1576" s="25" t="n">
        <v>45209</v>
      </c>
      <c r="D1576" t="inlineStr">
        <is>
          <t>Fashion</t>
        </is>
      </c>
      <c r="E1576" t="inlineStr">
        <is>
          <t>South</t>
        </is>
      </c>
      <c r="F1576" t="inlineStr">
        <is>
          <t>Mobile App</t>
        </is>
      </c>
      <c r="G1576" t="inlineStr">
        <is>
          <t>Size/Fit Issue</t>
        </is>
      </c>
      <c r="H1576" t="n">
        <v>2</v>
      </c>
      <c r="I1576" t="n">
        <v>2032.2</v>
      </c>
    </row>
    <row r="1577">
      <c r="A1577" t="inlineStr">
        <is>
          <t>RET001578</t>
        </is>
      </c>
      <c r="B1577" t="inlineStr">
        <is>
          <t>O010615</t>
        </is>
      </c>
      <c r="C1577" s="25" t="n">
        <v>45210</v>
      </c>
      <c r="D1577" t="inlineStr">
        <is>
          <t>Home &amp; Kitchen</t>
        </is>
      </c>
      <c r="E1577" t="inlineStr">
        <is>
          <t>North</t>
        </is>
      </c>
      <c r="F1577" t="inlineStr">
        <is>
          <t>Website</t>
        </is>
      </c>
      <c r="G1577" t="inlineStr">
        <is>
          <t>Defective Product</t>
        </is>
      </c>
      <c r="H1577" t="n">
        <v>1</v>
      </c>
      <c r="I1577" t="n">
        <v>4426.05</v>
      </c>
    </row>
    <row r="1578">
      <c r="A1578" t="inlineStr">
        <is>
          <t>RET001579</t>
        </is>
      </c>
      <c r="B1578" t="inlineStr">
        <is>
          <t>O010616</t>
        </is>
      </c>
      <c r="C1578" s="25" t="n">
        <v>45210</v>
      </c>
      <c r="D1578" t="inlineStr">
        <is>
          <t>Fashion</t>
        </is>
      </c>
      <c r="E1578" t="inlineStr">
        <is>
          <t>West</t>
        </is>
      </c>
      <c r="F1578" t="inlineStr">
        <is>
          <t>Marketplace</t>
        </is>
      </c>
      <c r="G1578" t="inlineStr">
        <is>
          <t>Defective Product</t>
        </is>
      </c>
      <c r="H1578" t="n">
        <v>1</v>
      </c>
      <c r="I1578" t="n">
        <v>404.25</v>
      </c>
    </row>
    <row r="1579">
      <c r="A1579" t="inlineStr">
        <is>
          <t>RET001580</t>
        </is>
      </c>
      <c r="B1579" t="inlineStr">
        <is>
          <t>O010623</t>
        </is>
      </c>
      <c r="C1579" s="25" t="n">
        <v>45210</v>
      </c>
      <c r="D1579" t="inlineStr">
        <is>
          <t>Home &amp; Kitchen</t>
        </is>
      </c>
      <c r="E1579" t="inlineStr">
        <is>
          <t>East</t>
        </is>
      </c>
      <c r="F1579" t="inlineStr">
        <is>
          <t>Marketplace</t>
        </is>
      </c>
      <c r="G1579" t="inlineStr">
        <is>
          <t>Not as Described</t>
        </is>
      </c>
      <c r="H1579" t="n">
        <v>1</v>
      </c>
      <c r="I1579" t="n">
        <v>2217.65</v>
      </c>
    </row>
    <row r="1580">
      <c r="A1580" t="inlineStr">
        <is>
          <t>RET001581</t>
        </is>
      </c>
      <c r="B1580" t="inlineStr">
        <is>
          <t>O010631</t>
        </is>
      </c>
      <c r="C1580" s="25" t="n">
        <v>45210</v>
      </c>
      <c r="D1580" t="inlineStr">
        <is>
          <t>Sports</t>
        </is>
      </c>
      <c r="E1580" t="inlineStr">
        <is>
          <t>West</t>
        </is>
      </c>
      <c r="F1580" t="inlineStr">
        <is>
          <t>Mobile App</t>
        </is>
      </c>
      <c r="G1580" t="inlineStr">
        <is>
          <t>Damaged in Transit</t>
        </is>
      </c>
      <c r="H1580" t="n">
        <v>1</v>
      </c>
      <c r="I1580" t="n">
        <v>4427.1</v>
      </c>
    </row>
    <row r="1581">
      <c r="A1581" t="inlineStr">
        <is>
          <t>RET001582</t>
        </is>
      </c>
      <c r="B1581" t="inlineStr">
        <is>
          <t>O010637</t>
        </is>
      </c>
      <c r="C1581" s="25" t="n">
        <v>45210</v>
      </c>
      <c r="D1581" t="inlineStr">
        <is>
          <t>Fashion</t>
        </is>
      </c>
      <c r="E1581" t="inlineStr">
        <is>
          <t>West</t>
        </is>
      </c>
      <c r="F1581" t="inlineStr">
        <is>
          <t>Marketplace</t>
        </is>
      </c>
      <c r="G1581" t="inlineStr">
        <is>
          <t>Size/Fit Issue</t>
        </is>
      </c>
      <c r="H1581" t="n">
        <v>2</v>
      </c>
      <c r="I1581" t="n">
        <v>926.4</v>
      </c>
    </row>
    <row r="1582">
      <c r="A1582" t="inlineStr">
        <is>
          <t>RET001583</t>
        </is>
      </c>
      <c r="B1582" t="inlineStr">
        <is>
          <t>O010642</t>
        </is>
      </c>
      <c r="C1582" s="25" t="n">
        <v>45210</v>
      </c>
      <c r="D1582" t="inlineStr">
        <is>
          <t>Fashion</t>
        </is>
      </c>
      <c r="E1582" t="inlineStr">
        <is>
          <t>South</t>
        </is>
      </c>
      <c r="F1582" t="inlineStr">
        <is>
          <t>Marketplace</t>
        </is>
      </c>
      <c r="G1582" t="inlineStr">
        <is>
          <t>Size/Fit Issue</t>
        </is>
      </c>
      <c r="H1582" t="n">
        <v>1</v>
      </c>
      <c r="I1582" t="n">
        <v>1027.65</v>
      </c>
    </row>
    <row r="1583">
      <c r="A1583" t="inlineStr">
        <is>
          <t>RET001584</t>
        </is>
      </c>
      <c r="B1583" t="inlineStr">
        <is>
          <t>O010643</t>
        </is>
      </c>
      <c r="C1583" s="25" t="n">
        <v>45210</v>
      </c>
      <c r="D1583" t="inlineStr">
        <is>
          <t>Fashion</t>
        </is>
      </c>
      <c r="E1583" t="inlineStr">
        <is>
          <t>South</t>
        </is>
      </c>
      <c r="F1583" t="inlineStr">
        <is>
          <t>Marketplace</t>
        </is>
      </c>
      <c r="G1583" t="inlineStr">
        <is>
          <t>Changed Mind</t>
        </is>
      </c>
      <c r="H1583" t="n">
        <v>1</v>
      </c>
      <c r="I1583" t="n">
        <v>1529.15</v>
      </c>
    </row>
    <row r="1584">
      <c r="A1584" t="inlineStr">
        <is>
          <t>RET001585</t>
        </is>
      </c>
      <c r="B1584" t="inlineStr">
        <is>
          <t>O010643</t>
        </is>
      </c>
      <c r="C1584" s="25" t="n">
        <v>45210</v>
      </c>
      <c r="D1584" t="inlineStr">
        <is>
          <t>Sports</t>
        </is>
      </c>
      <c r="E1584" t="inlineStr">
        <is>
          <t>South</t>
        </is>
      </c>
      <c r="F1584" t="inlineStr">
        <is>
          <t>Marketplace</t>
        </is>
      </c>
      <c r="G1584" t="inlineStr">
        <is>
          <t>Not Specified</t>
        </is>
      </c>
      <c r="H1584" t="n">
        <v>1</v>
      </c>
      <c r="I1584" t="n">
        <v>2136.55</v>
      </c>
    </row>
    <row r="1585">
      <c r="A1585" t="inlineStr">
        <is>
          <t>RET001586</t>
        </is>
      </c>
      <c r="B1585" t="inlineStr">
        <is>
          <t>O010652</t>
        </is>
      </c>
      <c r="C1585" s="25" t="n">
        <v>45210</v>
      </c>
      <c r="D1585" t="inlineStr">
        <is>
          <t>Electronics</t>
        </is>
      </c>
      <c r="E1585" t="inlineStr">
        <is>
          <t>Central</t>
        </is>
      </c>
      <c r="F1585" t="inlineStr">
        <is>
          <t>Marketplace</t>
        </is>
      </c>
      <c r="G1585" t="inlineStr">
        <is>
          <t>Not as Described</t>
        </is>
      </c>
      <c r="H1585" t="n">
        <v>1</v>
      </c>
      <c r="I1585" t="n">
        <v>16217.1</v>
      </c>
    </row>
    <row r="1586">
      <c r="A1586" t="inlineStr">
        <is>
          <t>RET001587</t>
        </is>
      </c>
      <c r="B1586" t="inlineStr">
        <is>
          <t>O010654</t>
        </is>
      </c>
      <c r="C1586" s="25" t="n">
        <v>45210</v>
      </c>
      <c r="D1586" t="inlineStr">
        <is>
          <t>Home &amp; Kitchen</t>
        </is>
      </c>
      <c r="E1586" t="inlineStr">
        <is>
          <t>West</t>
        </is>
      </c>
      <c r="F1586" t="inlineStr">
        <is>
          <t>Retail Store</t>
        </is>
      </c>
      <c r="G1586" t="inlineStr">
        <is>
          <t>Damaged in Transit</t>
        </is>
      </c>
      <c r="H1586" t="n">
        <v>1</v>
      </c>
      <c r="I1586" t="n">
        <v>874.65</v>
      </c>
    </row>
    <row r="1587">
      <c r="A1587" t="inlineStr">
        <is>
          <t>RET001588</t>
        </is>
      </c>
      <c r="B1587" t="inlineStr">
        <is>
          <t>O010654</t>
        </is>
      </c>
      <c r="C1587" s="25" t="n">
        <v>45210</v>
      </c>
      <c r="D1587" t="inlineStr">
        <is>
          <t>Fashion</t>
        </is>
      </c>
      <c r="E1587" t="inlineStr">
        <is>
          <t>West</t>
        </is>
      </c>
      <c r="F1587" t="inlineStr">
        <is>
          <t>Retail Store</t>
        </is>
      </c>
      <c r="G1587" t="inlineStr">
        <is>
          <t>Size/Fit Issue</t>
        </is>
      </c>
      <c r="H1587" t="n">
        <v>1</v>
      </c>
      <c r="I1587" t="n">
        <v>584.1</v>
      </c>
    </row>
    <row r="1588">
      <c r="A1588" t="inlineStr">
        <is>
          <t>RET001589</t>
        </is>
      </c>
      <c r="B1588" t="inlineStr">
        <is>
          <t>O010658</t>
        </is>
      </c>
      <c r="C1588" s="25" t="n">
        <v>45210</v>
      </c>
      <c r="D1588" t="inlineStr">
        <is>
          <t>Fashion</t>
        </is>
      </c>
      <c r="E1588" t="inlineStr">
        <is>
          <t>North</t>
        </is>
      </c>
      <c r="F1588" t="inlineStr">
        <is>
          <t>Marketplace</t>
        </is>
      </c>
      <c r="G1588" t="inlineStr">
        <is>
          <t>Changed Mind</t>
        </is>
      </c>
      <c r="H1588" t="n">
        <v>1</v>
      </c>
      <c r="I1588" t="n">
        <v>925.65</v>
      </c>
    </row>
    <row r="1589">
      <c r="A1589" t="inlineStr">
        <is>
          <t>RET001590</t>
        </is>
      </c>
      <c r="B1589" t="inlineStr">
        <is>
          <t>O010667</t>
        </is>
      </c>
      <c r="C1589" s="25" t="n">
        <v>45211</v>
      </c>
      <c r="D1589" t="inlineStr">
        <is>
          <t>Home &amp; Kitchen</t>
        </is>
      </c>
      <c r="E1589" t="inlineStr">
        <is>
          <t>South</t>
        </is>
      </c>
      <c r="F1589" t="inlineStr">
        <is>
          <t>Marketplace</t>
        </is>
      </c>
      <c r="G1589" t="inlineStr">
        <is>
          <t>Damaged in Transit</t>
        </is>
      </c>
      <c r="H1589" t="n">
        <v>1</v>
      </c>
      <c r="I1589" t="n">
        <v>3781.65</v>
      </c>
    </row>
    <row r="1590">
      <c r="A1590" t="inlineStr">
        <is>
          <t>RET001591</t>
        </is>
      </c>
      <c r="B1590" t="inlineStr">
        <is>
          <t>O010675</t>
        </is>
      </c>
      <c r="C1590" s="25" t="n">
        <v>45211</v>
      </c>
      <c r="D1590" t="inlineStr">
        <is>
          <t>Home &amp; Kitchen</t>
        </is>
      </c>
      <c r="E1590" t="inlineStr">
        <is>
          <t>North</t>
        </is>
      </c>
      <c r="F1590" t="inlineStr">
        <is>
          <t>Mobile App</t>
        </is>
      </c>
      <c r="G1590" t="inlineStr">
        <is>
          <t>Not as Described</t>
        </is>
      </c>
      <c r="H1590" t="n">
        <v>1</v>
      </c>
      <c r="I1590" t="n">
        <v>2168.1</v>
      </c>
    </row>
    <row r="1591">
      <c r="A1591" t="inlineStr">
        <is>
          <t>RET001592</t>
        </is>
      </c>
      <c r="B1591" t="inlineStr">
        <is>
          <t>O010677</t>
        </is>
      </c>
      <c r="C1591" s="25" t="n">
        <v>45211</v>
      </c>
      <c r="D1591" t="inlineStr">
        <is>
          <t>Fashion</t>
        </is>
      </c>
      <c r="E1591" t="inlineStr">
        <is>
          <t>West</t>
        </is>
      </c>
      <c r="F1591" t="inlineStr">
        <is>
          <t>Marketplace</t>
        </is>
      </c>
      <c r="G1591" t="inlineStr">
        <is>
          <t>Not as Described</t>
        </is>
      </c>
      <c r="H1591" t="n">
        <v>1</v>
      </c>
      <c r="I1591" t="n">
        <v>619.65</v>
      </c>
    </row>
    <row r="1592">
      <c r="A1592" t="inlineStr">
        <is>
          <t>RET001593</t>
        </is>
      </c>
      <c r="B1592" t="inlineStr">
        <is>
          <t>O010679</t>
        </is>
      </c>
      <c r="C1592" s="25" t="n">
        <v>45211</v>
      </c>
      <c r="D1592" t="inlineStr">
        <is>
          <t>Fashion</t>
        </is>
      </c>
      <c r="E1592" t="inlineStr">
        <is>
          <t>Central</t>
        </is>
      </c>
      <c r="F1592" t="inlineStr">
        <is>
          <t>Marketplace</t>
        </is>
      </c>
      <c r="G1592" t="inlineStr">
        <is>
          <t>Size/Fit Issue</t>
        </is>
      </c>
      <c r="H1592" t="n">
        <v>1</v>
      </c>
      <c r="I1592" t="n">
        <v>656.1</v>
      </c>
    </row>
    <row r="1593">
      <c r="A1593" t="inlineStr">
        <is>
          <t>RET001594</t>
        </is>
      </c>
      <c r="B1593" t="inlineStr">
        <is>
          <t>O010680</t>
        </is>
      </c>
      <c r="C1593" s="25" t="n">
        <v>45211</v>
      </c>
      <c r="D1593" t="inlineStr">
        <is>
          <t>Beauty</t>
        </is>
      </c>
      <c r="E1593" t="inlineStr">
        <is>
          <t>North</t>
        </is>
      </c>
      <c r="F1593" t="inlineStr">
        <is>
          <t>Mobile App</t>
        </is>
      </c>
      <c r="G1593" t="inlineStr">
        <is>
          <t>Damaged in Transit</t>
        </is>
      </c>
      <c r="H1593" t="n">
        <v>1</v>
      </c>
      <c r="I1593" t="n">
        <v>539</v>
      </c>
    </row>
    <row r="1594">
      <c r="A1594" t="inlineStr">
        <is>
          <t>RET001595</t>
        </is>
      </c>
      <c r="B1594" t="inlineStr">
        <is>
          <t>O010687</t>
        </is>
      </c>
      <c r="C1594" s="25" t="n">
        <v>45211</v>
      </c>
      <c r="D1594" t="inlineStr">
        <is>
          <t>Fashion</t>
        </is>
      </c>
      <c r="E1594" t="inlineStr">
        <is>
          <t>East</t>
        </is>
      </c>
      <c r="F1594" t="inlineStr">
        <is>
          <t>Marketplace</t>
        </is>
      </c>
      <c r="G1594" t="inlineStr">
        <is>
          <t>Size/Fit Issue</t>
        </is>
      </c>
      <c r="H1594" t="n">
        <v>1</v>
      </c>
      <c r="I1594" t="n">
        <v>806.65</v>
      </c>
    </row>
    <row r="1595">
      <c r="A1595" t="inlineStr">
        <is>
          <t>RET001596</t>
        </is>
      </c>
      <c r="B1595" t="inlineStr">
        <is>
          <t>O010698</t>
        </is>
      </c>
      <c r="C1595" s="25" t="n">
        <v>45211</v>
      </c>
      <c r="D1595" t="inlineStr">
        <is>
          <t>Electronics</t>
        </is>
      </c>
      <c r="E1595" t="inlineStr">
        <is>
          <t>East</t>
        </is>
      </c>
      <c r="F1595" t="inlineStr">
        <is>
          <t>Website</t>
        </is>
      </c>
      <c r="G1595" t="inlineStr">
        <is>
          <t>Damaged in Transit</t>
        </is>
      </c>
      <c r="H1595" t="n">
        <v>1</v>
      </c>
      <c r="I1595" t="n">
        <v>8415.200000000001</v>
      </c>
    </row>
    <row r="1596">
      <c r="A1596" t="inlineStr">
        <is>
          <t>RET001597</t>
        </is>
      </c>
      <c r="B1596" t="inlineStr">
        <is>
          <t>O010707</t>
        </is>
      </c>
      <c r="C1596" s="25" t="n">
        <v>45211</v>
      </c>
      <c r="D1596" t="inlineStr">
        <is>
          <t>Books</t>
        </is>
      </c>
      <c r="E1596" t="inlineStr">
        <is>
          <t>North</t>
        </is>
      </c>
      <c r="F1596" t="inlineStr">
        <is>
          <t>Website</t>
        </is>
      </c>
      <c r="G1596" t="inlineStr">
        <is>
          <t>Not as Described</t>
        </is>
      </c>
      <c r="H1596" t="n">
        <v>1</v>
      </c>
      <c r="I1596" t="n">
        <v>312.55</v>
      </c>
    </row>
    <row r="1597">
      <c r="A1597" t="inlineStr">
        <is>
          <t>RET001598</t>
        </is>
      </c>
      <c r="B1597" t="inlineStr">
        <is>
          <t>O010718</t>
        </is>
      </c>
      <c r="C1597" s="25" t="n">
        <v>45212</v>
      </c>
      <c r="D1597" t="inlineStr">
        <is>
          <t>Electronics</t>
        </is>
      </c>
      <c r="E1597" t="inlineStr">
        <is>
          <t>West</t>
        </is>
      </c>
      <c r="F1597" t="inlineStr">
        <is>
          <t>Website</t>
        </is>
      </c>
      <c r="G1597" t="inlineStr">
        <is>
          <t>Defective Product</t>
        </is>
      </c>
      <c r="H1597" t="n">
        <v>2</v>
      </c>
      <c r="I1597" t="n">
        <v>27045.3</v>
      </c>
    </row>
    <row r="1598">
      <c r="A1598" t="inlineStr">
        <is>
          <t>RET001599</t>
        </is>
      </c>
      <c r="B1598" t="inlineStr">
        <is>
          <t>O010733</t>
        </is>
      </c>
      <c r="C1598" s="25" t="n">
        <v>45212</v>
      </c>
      <c r="D1598" t="inlineStr">
        <is>
          <t>Electronics</t>
        </is>
      </c>
      <c r="E1598" t="inlineStr">
        <is>
          <t>West</t>
        </is>
      </c>
      <c r="F1598" t="inlineStr">
        <is>
          <t>Website</t>
        </is>
      </c>
      <c r="G1598" t="inlineStr">
        <is>
          <t>Damaged in Transit</t>
        </is>
      </c>
      <c r="H1598" t="n">
        <v>1</v>
      </c>
      <c r="I1598" t="n">
        <v>14296.15</v>
      </c>
    </row>
    <row r="1599">
      <c r="A1599" t="inlineStr">
        <is>
          <t>RET001600</t>
        </is>
      </c>
      <c r="B1599" t="inlineStr">
        <is>
          <t>O010736</t>
        </is>
      </c>
      <c r="C1599" s="25" t="n">
        <v>45212</v>
      </c>
      <c r="D1599" t="inlineStr">
        <is>
          <t>Fashion</t>
        </is>
      </c>
      <c r="E1599" t="inlineStr">
        <is>
          <t>North</t>
        </is>
      </c>
      <c r="F1599" t="inlineStr">
        <is>
          <t>Website</t>
        </is>
      </c>
      <c r="G1599" t="inlineStr">
        <is>
          <t>Size/Fit Issue</t>
        </is>
      </c>
      <c r="H1599" t="n">
        <v>1</v>
      </c>
      <c r="I1599" t="n">
        <v>1223.1</v>
      </c>
    </row>
    <row r="1600">
      <c r="A1600" t="inlineStr">
        <is>
          <t>RET001601</t>
        </is>
      </c>
      <c r="B1600" t="inlineStr">
        <is>
          <t>O010759</t>
        </is>
      </c>
      <c r="C1600" s="25" t="n">
        <v>45212</v>
      </c>
      <c r="D1600" t="inlineStr">
        <is>
          <t>Fashion</t>
        </is>
      </c>
      <c r="E1600" t="inlineStr">
        <is>
          <t>West</t>
        </is>
      </c>
      <c r="F1600" t="inlineStr">
        <is>
          <t>Website</t>
        </is>
      </c>
      <c r="G1600" t="inlineStr">
        <is>
          <t>Changed Mind</t>
        </is>
      </c>
      <c r="H1600" t="n">
        <v>1</v>
      </c>
      <c r="I1600" t="n">
        <v>194.65</v>
      </c>
    </row>
    <row r="1601">
      <c r="A1601" t="inlineStr">
        <is>
          <t>RET001602</t>
        </is>
      </c>
      <c r="B1601" t="inlineStr">
        <is>
          <t>O010759</t>
        </is>
      </c>
      <c r="C1601" s="25" t="n">
        <v>45212</v>
      </c>
      <c r="D1601" t="inlineStr">
        <is>
          <t>Fashion</t>
        </is>
      </c>
      <c r="E1601" t="inlineStr">
        <is>
          <t>West</t>
        </is>
      </c>
      <c r="F1601" t="inlineStr">
        <is>
          <t>Website</t>
        </is>
      </c>
      <c r="G1601" t="inlineStr">
        <is>
          <t>Changed Mind</t>
        </is>
      </c>
      <c r="H1601" t="n">
        <v>2</v>
      </c>
      <c r="I1601" t="n">
        <v>1258.2</v>
      </c>
    </row>
    <row r="1602">
      <c r="A1602" t="inlineStr">
        <is>
          <t>RET001603</t>
        </is>
      </c>
      <c r="B1602" t="inlineStr">
        <is>
          <t>O010761</t>
        </is>
      </c>
      <c r="C1602" s="25" t="n">
        <v>45212</v>
      </c>
      <c r="D1602" t="inlineStr">
        <is>
          <t>Sports</t>
        </is>
      </c>
      <c r="E1602" t="inlineStr">
        <is>
          <t>West</t>
        </is>
      </c>
      <c r="F1602" t="inlineStr">
        <is>
          <t>Mobile App</t>
        </is>
      </c>
      <c r="G1602" t="inlineStr">
        <is>
          <t>Changed Mind</t>
        </is>
      </c>
      <c r="H1602" t="n">
        <v>2</v>
      </c>
      <c r="I1602" t="n">
        <v>1222.2</v>
      </c>
    </row>
    <row r="1603">
      <c r="A1603" t="inlineStr">
        <is>
          <t>RET001604</t>
        </is>
      </c>
      <c r="B1603" t="inlineStr">
        <is>
          <t>O010763</t>
        </is>
      </c>
      <c r="C1603" s="25" t="n">
        <v>45212</v>
      </c>
      <c r="D1603" t="inlineStr">
        <is>
          <t>Fashion</t>
        </is>
      </c>
      <c r="E1603" t="inlineStr">
        <is>
          <t>North</t>
        </is>
      </c>
      <c r="F1603" t="inlineStr">
        <is>
          <t>Marketplace</t>
        </is>
      </c>
      <c r="G1603" t="inlineStr">
        <is>
          <t>Changed Mind</t>
        </is>
      </c>
      <c r="H1603" t="n">
        <v>1</v>
      </c>
      <c r="I1603" t="n">
        <v>656.1</v>
      </c>
    </row>
    <row r="1604">
      <c r="A1604" t="inlineStr">
        <is>
          <t>RET001605</t>
        </is>
      </c>
      <c r="B1604" t="inlineStr">
        <is>
          <t>O010771</t>
        </is>
      </c>
      <c r="C1604" s="25" t="n">
        <v>45212</v>
      </c>
      <c r="D1604" t="inlineStr">
        <is>
          <t>Fashion</t>
        </is>
      </c>
      <c r="E1604" t="inlineStr">
        <is>
          <t>East</t>
        </is>
      </c>
      <c r="F1604" t="inlineStr">
        <is>
          <t>Retail Store</t>
        </is>
      </c>
      <c r="G1604" t="inlineStr">
        <is>
          <t>Size/Fit Issue</t>
        </is>
      </c>
      <c r="H1604" t="n">
        <v>1</v>
      </c>
      <c r="I1604" t="n">
        <v>692.1</v>
      </c>
    </row>
    <row r="1605">
      <c r="A1605" t="inlineStr">
        <is>
          <t>RET001606</t>
        </is>
      </c>
      <c r="B1605" t="inlineStr">
        <is>
          <t>O010786</t>
        </is>
      </c>
      <c r="C1605" s="25" t="n">
        <v>45213</v>
      </c>
      <c r="D1605" t="inlineStr">
        <is>
          <t>Fashion</t>
        </is>
      </c>
      <c r="E1605" t="inlineStr">
        <is>
          <t>Central</t>
        </is>
      </c>
      <c r="F1605" t="inlineStr">
        <is>
          <t>Mobile App</t>
        </is>
      </c>
      <c r="G1605" t="inlineStr">
        <is>
          <t>Not as Described</t>
        </is>
      </c>
      <c r="H1605" t="n">
        <v>1</v>
      </c>
      <c r="I1605" t="n">
        <v>781.15</v>
      </c>
    </row>
    <row r="1606">
      <c r="A1606" t="inlineStr">
        <is>
          <t>RET001607</t>
        </is>
      </c>
      <c r="B1606" t="inlineStr">
        <is>
          <t>O010789</t>
        </is>
      </c>
      <c r="C1606" s="25" t="n">
        <v>45213</v>
      </c>
      <c r="D1606" t="inlineStr">
        <is>
          <t>Fashion</t>
        </is>
      </c>
      <c r="E1606" t="inlineStr">
        <is>
          <t>East</t>
        </is>
      </c>
      <c r="F1606" t="inlineStr">
        <is>
          <t>Website</t>
        </is>
      </c>
      <c r="G1606" t="inlineStr">
        <is>
          <t>Changed Mind</t>
        </is>
      </c>
      <c r="H1606" t="n">
        <v>1</v>
      </c>
      <c r="I1606" t="n">
        <v>594.15</v>
      </c>
    </row>
    <row r="1607">
      <c r="A1607" t="inlineStr">
        <is>
          <t>RET001608</t>
        </is>
      </c>
      <c r="B1607" t="inlineStr">
        <is>
          <t>O010792</t>
        </is>
      </c>
      <c r="C1607" s="25" t="n">
        <v>45213</v>
      </c>
      <c r="D1607" t="inlineStr">
        <is>
          <t>Fashion</t>
        </is>
      </c>
      <c r="E1607" t="inlineStr">
        <is>
          <t>West</t>
        </is>
      </c>
      <c r="F1607" t="inlineStr">
        <is>
          <t>Website</t>
        </is>
      </c>
      <c r="G1607" t="inlineStr">
        <is>
          <t>Size/Fit Issue</t>
        </is>
      </c>
      <c r="H1607" t="n">
        <v>1</v>
      </c>
      <c r="I1607" t="n">
        <v>781.15</v>
      </c>
    </row>
    <row r="1608">
      <c r="A1608" t="inlineStr">
        <is>
          <t>RET001609</t>
        </is>
      </c>
      <c r="B1608" t="inlineStr">
        <is>
          <t>O010800</t>
        </is>
      </c>
      <c r="C1608" s="25" t="n">
        <v>45213</v>
      </c>
      <c r="D1608" t="inlineStr">
        <is>
          <t>Sports</t>
        </is>
      </c>
      <c r="E1608" t="inlineStr">
        <is>
          <t>North</t>
        </is>
      </c>
      <c r="F1608" t="inlineStr">
        <is>
          <t>Marketplace</t>
        </is>
      </c>
      <c r="G1608" t="inlineStr">
        <is>
          <t>Damaged in Transit</t>
        </is>
      </c>
      <c r="H1608" t="n">
        <v>1</v>
      </c>
      <c r="I1608" t="n">
        <v>262.65</v>
      </c>
    </row>
    <row r="1609">
      <c r="A1609" t="inlineStr">
        <is>
          <t>RET001610</t>
        </is>
      </c>
      <c r="B1609" t="inlineStr">
        <is>
          <t>O010805</t>
        </is>
      </c>
      <c r="C1609" s="25" t="n">
        <v>45213</v>
      </c>
      <c r="D1609" t="inlineStr">
        <is>
          <t>Fashion</t>
        </is>
      </c>
      <c r="E1609" t="inlineStr">
        <is>
          <t>North</t>
        </is>
      </c>
      <c r="F1609" t="inlineStr">
        <is>
          <t>Website</t>
        </is>
      </c>
      <c r="G1609" t="inlineStr">
        <is>
          <t>Size/Fit Issue</t>
        </is>
      </c>
      <c r="H1609" t="n">
        <v>1</v>
      </c>
      <c r="I1609" t="n">
        <v>1484.1</v>
      </c>
    </row>
    <row r="1610">
      <c r="A1610" t="inlineStr">
        <is>
          <t>RET001611</t>
        </is>
      </c>
      <c r="B1610" t="inlineStr">
        <is>
          <t>O010816</t>
        </is>
      </c>
      <c r="C1610" s="25" t="n">
        <v>45213</v>
      </c>
      <c r="D1610" t="inlineStr">
        <is>
          <t>Home &amp; Kitchen</t>
        </is>
      </c>
      <c r="E1610" t="inlineStr">
        <is>
          <t>North</t>
        </is>
      </c>
      <c r="F1610" t="inlineStr">
        <is>
          <t>Marketplace</t>
        </is>
      </c>
      <c r="G1610" t="inlineStr">
        <is>
          <t>Changed Mind</t>
        </is>
      </c>
      <c r="H1610" t="n">
        <v>1</v>
      </c>
      <c r="I1610" t="n">
        <v>1903.15</v>
      </c>
    </row>
    <row r="1611">
      <c r="A1611" t="inlineStr">
        <is>
          <t>RET001612</t>
        </is>
      </c>
      <c r="B1611" t="inlineStr">
        <is>
          <t>O010841</t>
        </is>
      </c>
      <c r="C1611" s="25" t="n">
        <v>45213</v>
      </c>
      <c r="D1611" t="inlineStr">
        <is>
          <t>Fashion</t>
        </is>
      </c>
      <c r="E1611" t="inlineStr">
        <is>
          <t>West</t>
        </is>
      </c>
      <c r="F1611" t="inlineStr">
        <is>
          <t>Website</t>
        </is>
      </c>
      <c r="G1611" t="inlineStr">
        <is>
          <t>Size/Fit Issue</t>
        </is>
      </c>
      <c r="H1611" t="n">
        <v>1</v>
      </c>
      <c r="I1611" t="n">
        <v>1711.2</v>
      </c>
    </row>
    <row r="1612">
      <c r="A1612" t="inlineStr">
        <is>
          <t>RET001613</t>
        </is>
      </c>
      <c r="B1612" t="inlineStr">
        <is>
          <t>O010851</t>
        </is>
      </c>
      <c r="C1612" s="25" t="n">
        <v>45214</v>
      </c>
      <c r="D1612" t="inlineStr">
        <is>
          <t>Home &amp; Kitchen</t>
        </is>
      </c>
      <c r="E1612" t="inlineStr">
        <is>
          <t>North</t>
        </is>
      </c>
      <c r="F1612" t="inlineStr">
        <is>
          <t>Mobile App</t>
        </is>
      </c>
      <c r="G1612" t="inlineStr">
        <is>
          <t>Damaged in Transit</t>
        </is>
      </c>
      <c r="H1612" t="n">
        <v>1</v>
      </c>
      <c r="I1612" t="n">
        <v>3140.1</v>
      </c>
    </row>
    <row r="1613">
      <c r="A1613" t="inlineStr">
        <is>
          <t>RET001614</t>
        </is>
      </c>
      <c r="B1613" t="inlineStr">
        <is>
          <t>O010855</t>
        </is>
      </c>
      <c r="C1613" s="25" t="n">
        <v>45214</v>
      </c>
      <c r="D1613" t="inlineStr">
        <is>
          <t>Home &amp; Kitchen</t>
        </is>
      </c>
      <c r="E1613" t="inlineStr">
        <is>
          <t>North</t>
        </is>
      </c>
      <c r="F1613" t="inlineStr">
        <is>
          <t>Website</t>
        </is>
      </c>
      <c r="G1613" t="inlineStr">
        <is>
          <t>Size/Fit Issue</t>
        </is>
      </c>
      <c r="H1613" t="n">
        <v>1</v>
      </c>
      <c r="I1613" t="n">
        <v>1673.65</v>
      </c>
    </row>
    <row r="1614">
      <c r="A1614" t="inlineStr">
        <is>
          <t>RET001615</t>
        </is>
      </c>
      <c r="B1614" t="inlineStr">
        <is>
          <t>O010861</t>
        </is>
      </c>
      <c r="C1614" s="25" t="n">
        <v>45214</v>
      </c>
      <c r="D1614" t="inlineStr">
        <is>
          <t>Fashion</t>
        </is>
      </c>
      <c r="E1614" t="inlineStr">
        <is>
          <t>South</t>
        </is>
      </c>
      <c r="F1614" t="inlineStr">
        <is>
          <t>Mobile App</t>
        </is>
      </c>
      <c r="G1614" t="inlineStr">
        <is>
          <t>Changed Mind</t>
        </is>
      </c>
      <c r="H1614" t="n">
        <v>1</v>
      </c>
      <c r="I1614" t="n">
        <v>1316.65</v>
      </c>
    </row>
    <row r="1615">
      <c r="A1615" t="inlineStr">
        <is>
          <t>RET001616</t>
        </is>
      </c>
      <c r="B1615" t="inlineStr">
        <is>
          <t>O010866</t>
        </is>
      </c>
      <c r="C1615" s="25" t="n">
        <v>45214</v>
      </c>
      <c r="D1615" t="inlineStr">
        <is>
          <t>Home &amp; Kitchen</t>
        </is>
      </c>
      <c r="E1615" t="inlineStr">
        <is>
          <t>South</t>
        </is>
      </c>
      <c r="F1615" t="inlineStr">
        <is>
          <t>Marketplace</t>
        </is>
      </c>
      <c r="G1615" t="inlineStr">
        <is>
          <t>Defective Product</t>
        </is>
      </c>
      <c r="H1615" t="n">
        <v>1</v>
      </c>
      <c r="I1615" t="n">
        <v>1087.2</v>
      </c>
    </row>
    <row r="1616">
      <c r="A1616" t="inlineStr">
        <is>
          <t>RET001617</t>
        </is>
      </c>
      <c r="B1616" t="inlineStr">
        <is>
          <t>O010867</t>
        </is>
      </c>
      <c r="C1616" s="25" t="n">
        <v>45214</v>
      </c>
      <c r="D1616" t="inlineStr">
        <is>
          <t>Fashion</t>
        </is>
      </c>
      <c r="E1616" t="inlineStr">
        <is>
          <t>North</t>
        </is>
      </c>
      <c r="F1616" t="inlineStr">
        <is>
          <t>Mobile App</t>
        </is>
      </c>
      <c r="G1616" t="inlineStr">
        <is>
          <t>Size/Fit Issue</t>
        </is>
      </c>
      <c r="H1616" t="n">
        <v>1</v>
      </c>
      <c r="I1616" t="n">
        <v>432.65</v>
      </c>
    </row>
    <row r="1617">
      <c r="A1617" t="inlineStr">
        <is>
          <t>RET001618</t>
        </is>
      </c>
      <c r="B1617" t="inlineStr">
        <is>
          <t>O010872</t>
        </is>
      </c>
      <c r="C1617" s="25" t="n">
        <v>45214</v>
      </c>
      <c r="D1617" t="inlineStr">
        <is>
          <t>Fashion</t>
        </is>
      </c>
      <c r="E1617" t="inlineStr">
        <is>
          <t>East</t>
        </is>
      </c>
      <c r="F1617" t="inlineStr">
        <is>
          <t>Marketplace</t>
        </is>
      </c>
      <c r="G1617" t="inlineStr">
        <is>
          <t>Defective Product</t>
        </is>
      </c>
      <c r="H1617" t="n">
        <v>1</v>
      </c>
      <c r="I1617" t="n">
        <v>492.15</v>
      </c>
    </row>
    <row r="1618">
      <c r="A1618" t="inlineStr">
        <is>
          <t>RET001619</t>
        </is>
      </c>
      <c r="B1618" t="inlineStr">
        <is>
          <t>O010887</t>
        </is>
      </c>
      <c r="C1618" s="25" t="n">
        <v>45214</v>
      </c>
      <c r="D1618" t="inlineStr">
        <is>
          <t>Sports</t>
        </is>
      </c>
      <c r="E1618" t="inlineStr">
        <is>
          <t>East</t>
        </is>
      </c>
      <c r="F1618" t="inlineStr">
        <is>
          <t>Mobile App</t>
        </is>
      </c>
      <c r="G1618" t="inlineStr">
        <is>
          <t>Damaged in Transit</t>
        </is>
      </c>
      <c r="H1618" t="n">
        <v>1</v>
      </c>
      <c r="I1618" t="n">
        <v>1348.05</v>
      </c>
    </row>
    <row r="1619">
      <c r="A1619" t="inlineStr">
        <is>
          <t>RET001620</t>
        </is>
      </c>
      <c r="B1619" t="inlineStr">
        <is>
          <t>O010891</t>
        </is>
      </c>
      <c r="C1619" s="25" t="n">
        <v>45214</v>
      </c>
      <c r="D1619" t="inlineStr">
        <is>
          <t>Fashion</t>
        </is>
      </c>
      <c r="E1619" t="inlineStr">
        <is>
          <t>South</t>
        </is>
      </c>
      <c r="F1619" t="inlineStr">
        <is>
          <t>Mobile App</t>
        </is>
      </c>
      <c r="G1619" t="inlineStr">
        <is>
          <t>Size/Fit Issue</t>
        </is>
      </c>
      <c r="H1619" t="n">
        <v>1</v>
      </c>
      <c r="I1619" t="n">
        <v>664.05</v>
      </c>
    </row>
    <row r="1620">
      <c r="A1620" t="inlineStr">
        <is>
          <t>RET001621</t>
        </is>
      </c>
      <c r="B1620" t="inlineStr">
        <is>
          <t>O010899</t>
        </is>
      </c>
      <c r="C1620" s="25" t="n">
        <v>45214</v>
      </c>
      <c r="D1620" t="inlineStr">
        <is>
          <t>Beauty</t>
        </is>
      </c>
      <c r="E1620" t="inlineStr">
        <is>
          <t>South</t>
        </is>
      </c>
      <c r="F1620" t="inlineStr">
        <is>
          <t>Mobile App</t>
        </is>
      </c>
      <c r="G1620" t="inlineStr">
        <is>
          <t>Defective Product</t>
        </is>
      </c>
      <c r="H1620" t="n">
        <v>1</v>
      </c>
      <c r="I1620" t="n">
        <v>295.2</v>
      </c>
    </row>
    <row r="1621">
      <c r="A1621" t="inlineStr">
        <is>
          <t>RET001622</t>
        </is>
      </c>
      <c r="B1621" t="inlineStr">
        <is>
          <t>O010929</t>
        </is>
      </c>
      <c r="C1621" s="25" t="n">
        <v>45215</v>
      </c>
      <c r="D1621" t="inlineStr">
        <is>
          <t>Electronics</t>
        </is>
      </c>
      <c r="E1621" t="inlineStr">
        <is>
          <t>West</t>
        </is>
      </c>
      <c r="F1621" t="inlineStr">
        <is>
          <t>Marketplace</t>
        </is>
      </c>
      <c r="G1621" t="inlineStr">
        <is>
          <t>Late Delivery</t>
        </is>
      </c>
      <c r="H1621" t="n">
        <v>2</v>
      </c>
      <c r="I1621" t="n">
        <v>29697.3</v>
      </c>
    </row>
    <row r="1622">
      <c r="A1622" t="inlineStr">
        <is>
          <t>RET001623</t>
        </is>
      </c>
      <c r="B1622" t="inlineStr">
        <is>
          <t>O010932</t>
        </is>
      </c>
      <c r="C1622" s="25" t="n">
        <v>45215</v>
      </c>
      <c r="D1622" t="inlineStr">
        <is>
          <t>Sports</t>
        </is>
      </c>
      <c r="E1622" t="inlineStr">
        <is>
          <t>South</t>
        </is>
      </c>
      <c r="F1622" t="inlineStr">
        <is>
          <t>Mobile App</t>
        </is>
      </c>
      <c r="G1622" t="inlineStr">
        <is>
          <t>Not as Described</t>
        </is>
      </c>
      <c r="H1622" t="n">
        <v>1</v>
      </c>
      <c r="I1622" t="n">
        <v>1799.2</v>
      </c>
    </row>
    <row r="1623">
      <c r="A1623" t="inlineStr">
        <is>
          <t>RET001624</t>
        </is>
      </c>
      <c r="B1623" t="inlineStr">
        <is>
          <t>O010932</t>
        </is>
      </c>
      <c r="C1623" s="25" t="n">
        <v>45215</v>
      </c>
      <c r="D1623" t="inlineStr">
        <is>
          <t>Fashion</t>
        </is>
      </c>
      <c r="E1623" t="inlineStr">
        <is>
          <t>South</t>
        </is>
      </c>
      <c r="F1623" t="inlineStr">
        <is>
          <t>Mobile App</t>
        </is>
      </c>
      <c r="G1623" t="inlineStr">
        <is>
          <t>Size/Fit Issue</t>
        </is>
      </c>
      <c r="H1623" t="n">
        <v>1</v>
      </c>
      <c r="I1623" t="n">
        <v>432.65</v>
      </c>
    </row>
    <row r="1624">
      <c r="A1624" t="inlineStr">
        <is>
          <t>RET001625</t>
        </is>
      </c>
      <c r="B1624" t="inlineStr">
        <is>
          <t>O010949</t>
        </is>
      </c>
      <c r="C1624" s="25" t="n">
        <v>45215</v>
      </c>
      <c r="D1624" t="inlineStr">
        <is>
          <t>Fashion</t>
        </is>
      </c>
      <c r="E1624" t="inlineStr">
        <is>
          <t>North</t>
        </is>
      </c>
      <c r="F1624" t="inlineStr">
        <is>
          <t>Mobile App</t>
        </is>
      </c>
      <c r="G1624" t="inlineStr">
        <is>
          <t>Damaged in Transit</t>
        </is>
      </c>
      <c r="H1624" t="n">
        <v>2</v>
      </c>
      <c r="I1624" t="n">
        <v>1258.2</v>
      </c>
    </row>
    <row r="1625">
      <c r="A1625" t="inlineStr">
        <is>
          <t>RET001626</t>
        </is>
      </c>
      <c r="B1625" t="inlineStr">
        <is>
          <t>O010951</t>
        </is>
      </c>
      <c r="C1625" s="25" t="n">
        <v>45215</v>
      </c>
      <c r="D1625" t="inlineStr">
        <is>
          <t>Books</t>
        </is>
      </c>
      <c r="E1625" t="inlineStr">
        <is>
          <t>South</t>
        </is>
      </c>
      <c r="F1625" t="inlineStr">
        <is>
          <t>Retail Store</t>
        </is>
      </c>
      <c r="G1625" t="inlineStr">
        <is>
          <t>Damaged in Transit</t>
        </is>
      </c>
      <c r="H1625" t="n">
        <v>1</v>
      </c>
      <c r="I1625" t="n">
        <v>449.65</v>
      </c>
    </row>
    <row r="1626">
      <c r="A1626" t="inlineStr">
        <is>
          <t>RET001627</t>
        </is>
      </c>
      <c r="B1626" t="inlineStr">
        <is>
          <t>O010955</t>
        </is>
      </c>
      <c r="C1626" s="25" t="n">
        <v>45216</v>
      </c>
      <c r="D1626" t="inlineStr">
        <is>
          <t>Home &amp; Kitchen</t>
        </is>
      </c>
      <c r="E1626" t="inlineStr">
        <is>
          <t>North</t>
        </is>
      </c>
      <c r="F1626" t="inlineStr">
        <is>
          <t>Marketplace</t>
        </is>
      </c>
      <c r="G1626" t="inlineStr">
        <is>
          <t>Not as Described</t>
        </is>
      </c>
      <c r="H1626" t="n">
        <v>1</v>
      </c>
      <c r="I1626" t="n">
        <v>4793.15</v>
      </c>
    </row>
    <row r="1627">
      <c r="A1627" t="inlineStr">
        <is>
          <t>RET001628</t>
        </is>
      </c>
      <c r="B1627" t="inlineStr">
        <is>
          <t>O010969</t>
        </is>
      </c>
      <c r="C1627" s="25" t="n">
        <v>45216</v>
      </c>
      <c r="D1627" t="inlineStr">
        <is>
          <t>Fashion</t>
        </is>
      </c>
      <c r="E1627" t="inlineStr">
        <is>
          <t>South</t>
        </is>
      </c>
      <c r="F1627" t="inlineStr">
        <is>
          <t>Marketplace</t>
        </is>
      </c>
      <c r="G1627" t="inlineStr">
        <is>
          <t>Defective Product</t>
        </is>
      </c>
      <c r="H1627" t="n">
        <v>1</v>
      </c>
      <c r="I1627" t="n">
        <v>781.15</v>
      </c>
    </row>
    <row r="1628">
      <c r="A1628" t="inlineStr">
        <is>
          <t>RET001629</t>
        </is>
      </c>
      <c r="B1628" t="inlineStr">
        <is>
          <t>O010972</t>
        </is>
      </c>
      <c r="C1628" s="25" t="n">
        <v>45216</v>
      </c>
      <c r="D1628" t="inlineStr">
        <is>
          <t>Home &amp; Kitchen</t>
        </is>
      </c>
      <c r="E1628" t="inlineStr">
        <is>
          <t>North</t>
        </is>
      </c>
      <c r="F1628" t="inlineStr">
        <is>
          <t>Marketplace</t>
        </is>
      </c>
      <c r="G1628" t="inlineStr">
        <is>
          <t>Changed Mind</t>
        </is>
      </c>
      <c r="H1628" t="n">
        <v>1</v>
      </c>
      <c r="I1628" t="n">
        <v>5903.1</v>
      </c>
    </row>
    <row r="1629">
      <c r="A1629" t="inlineStr">
        <is>
          <t>RET001630</t>
        </is>
      </c>
      <c r="B1629" t="inlineStr">
        <is>
          <t>O010973</t>
        </is>
      </c>
      <c r="C1629" s="25" t="n">
        <v>45216</v>
      </c>
      <c r="D1629" t="inlineStr">
        <is>
          <t>Fashion</t>
        </is>
      </c>
      <c r="E1629" t="inlineStr">
        <is>
          <t>South</t>
        </is>
      </c>
      <c r="F1629" t="inlineStr">
        <is>
          <t>Website</t>
        </is>
      </c>
      <c r="G1629" t="inlineStr">
        <is>
          <t>Size/Fit Issue</t>
        </is>
      </c>
      <c r="H1629" t="n">
        <v>2</v>
      </c>
      <c r="I1629" t="n">
        <v>1694.4</v>
      </c>
    </row>
    <row r="1630">
      <c r="A1630" t="inlineStr">
        <is>
          <t>RET001631</t>
        </is>
      </c>
      <c r="B1630" t="inlineStr">
        <is>
          <t>O010974</t>
        </is>
      </c>
      <c r="C1630" s="25" t="n">
        <v>45216</v>
      </c>
      <c r="D1630" t="inlineStr">
        <is>
          <t>Fashion</t>
        </is>
      </c>
      <c r="E1630" t="inlineStr">
        <is>
          <t>West</t>
        </is>
      </c>
      <c r="F1630" t="inlineStr">
        <is>
          <t>Website</t>
        </is>
      </c>
      <c r="G1630" t="inlineStr">
        <is>
          <t>Size/Fit Issue</t>
        </is>
      </c>
      <c r="H1630" t="n">
        <v>1</v>
      </c>
      <c r="I1630" t="n">
        <v>432.65</v>
      </c>
    </row>
    <row r="1631">
      <c r="A1631" t="inlineStr">
        <is>
          <t>RET001632</t>
        </is>
      </c>
      <c r="B1631" t="inlineStr">
        <is>
          <t>O010976</t>
        </is>
      </c>
      <c r="C1631" s="25" t="n">
        <v>45216</v>
      </c>
      <c r="D1631" t="inlineStr">
        <is>
          <t>Fashion</t>
        </is>
      </c>
      <c r="E1631" t="inlineStr">
        <is>
          <t>West</t>
        </is>
      </c>
      <c r="F1631" t="inlineStr">
        <is>
          <t>Mobile App</t>
        </is>
      </c>
      <c r="G1631" t="inlineStr">
        <is>
          <t>Size/Fit Issue</t>
        </is>
      </c>
      <c r="H1631" t="n">
        <v>1</v>
      </c>
      <c r="I1631" t="n">
        <v>959.65</v>
      </c>
    </row>
    <row r="1632">
      <c r="A1632" t="inlineStr">
        <is>
          <t>RET001633</t>
        </is>
      </c>
      <c r="B1632" t="inlineStr">
        <is>
          <t>O010979</t>
        </is>
      </c>
      <c r="C1632" s="25" t="n">
        <v>45216</v>
      </c>
      <c r="D1632" t="inlineStr">
        <is>
          <t>Electronics</t>
        </is>
      </c>
      <c r="E1632" t="inlineStr">
        <is>
          <t>Central</t>
        </is>
      </c>
      <c r="F1632" t="inlineStr">
        <is>
          <t>Marketplace</t>
        </is>
      </c>
      <c r="G1632" t="inlineStr">
        <is>
          <t>Not as Described</t>
        </is>
      </c>
      <c r="H1632" t="n">
        <v>2</v>
      </c>
      <c r="I1632" t="n">
        <v>9688.299999999999</v>
      </c>
    </row>
    <row r="1633">
      <c r="A1633" t="inlineStr">
        <is>
          <t>RET001634</t>
        </is>
      </c>
      <c r="B1633" t="inlineStr">
        <is>
          <t>O010987</t>
        </is>
      </c>
      <c r="C1633" s="25" t="n">
        <v>45216</v>
      </c>
      <c r="D1633" t="inlineStr">
        <is>
          <t>Beauty</t>
        </is>
      </c>
      <c r="E1633" t="inlineStr">
        <is>
          <t>West</t>
        </is>
      </c>
      <c r="F1633" t="inlineStr">
        <is>
          <t>Marketplace</t>
        </is>
      </c>
      <c r="G1633" t="inlineStr">
        <is>
          <t>Late Delivery</t>
        </is>
      </c>
      <c r="H1633" t="n">
        <v>2</v>
      </c>
      <c r="I1633" t="n">
        <v>1042.2</v>
      </c>
    </row>
    <row r="1634">
      <c r="A1634" t="inlineStr">
        <is>
          <t>RET001635</t>
        </is>
      </c>
      <c r="B1634" t="inlineStr">
        <is>
          <t>O010987</t>
        </is>
      </c>
      <c r="C1634" s="25" t="n">
        <v>45216</v>
      </c>
      <c r="D1634" t="inlineStr">
        <is>
          <t>Fashion</t>
        </is>
      </c>
      <c r="E1634" t="inlineStr">
        <is>
          <t>West</t>
        </is>
      </c>
      <c r="F1634" t="inlineStr">
        <is>
          <t>Marketplace</t>
        </is>
      </c>
      <c r="G1634" t="inlineStr">
        <is>
          <t>Size/Fit Issue</t>
        </is>
      </c>
      <c r="H1634" t="n">
        <v>1</v>
      </c>
      <c r="I1634" t="n">
        <v>1489</v>
      </c>
    </row>
    <row r="1635">
      <c r="A1635" t="inlineStr">
        <is>
          <t>RET001636</t>
        </is>
      </c>
      <c r="B1635" t="inlineStr">
        <is>
          <t>O010997</t>
        </is>
      </c>
      <c r="C1635" s="25" t="n">
        <v>45216</v>
      </c>
      <c r="D1635" t="inlineStr">
        <is>
          <t>Books</t>
        </is>
      </c>
      <c r="E1635" t="inlineStr">
        <is>
          <t>West</t>
        </is>
      </c>
      <c r="F1635" t="inlineStr">
        <is>
          <t>Website</t>
        </is>
      </c>
      <c r="G1635" t="inlineStr">
        <is>
          <t>Late Delivery</t>
        </is>
      </c>
      <c r="H1635" t="n">
        <v>1</v>
      </c>
      <c r="I1635" t="n">
        <v>432.65</v>
      </c>
    </row>
    <row r="1636">
      <c r="A1636" t="inlineStr">
        <is>
          <t>RET001637</t>
        </is>
      </c>
      <c r="B1636" t="inlineStr">
        <is>
          <t>O011001</t>
        </is>
      </c>
      <c r="C1636" s="25" t="n">
        <v>45216</v>
      </c>
      <c r="D1636" t="inlineStr">
        <is>
          <t>Fashion</t>
        </is>
      </c>
      <c r="E1636" t="inlineStr">
        <is>
          <t>West</t>
        </is>
      </c>
      <c r="F1636" t="inlineStr">
        <is>
          <t>Website</t>
        </is>
      </c>
      <c r="G1636" t="inlineStr">
        <is>
          <t>Changed Mind</t>
        </is>
      </c>
      <c r="H1636" t="n">
        <v>1</v>
      </c>
      <c r="I1636" t="n">
        <v>1291.05</v>
      </c>
    </row>
    <row r="1637">
      <c r="A1637" t="inlineStr">
        <is>
          <t>RET001638</t>
        </is>
      </c>
      <c r="B1637" t="inlineStr">
        <is>
          <t>O011002</t>
        </is>
      </c>
      <c r="C1637" s="25" t="n">
        <v>45216</v>
      </c>
      <c r="D1637" t="inlineStr">
        <is>
          <t>Grocery</t>
        </is>
      </c>
      <c r="E1637" t="inlineStr">
        <is>
          <t>West</t>
        </is>
      </c>
      <c r="F1637" t="inlineStr">
        <is>
          <t>Marketplace</t>
        </is>
      </c>
      <c r="G1637" t="inlineStr">
        <is>
          <t>Changed Mind</t>
        </is>
      </c>
      <c r="H1637" t="n">
        <v>4</v>
      </c>
      <c r="I1637" t="n">
        <v>1167</v>
      </c>
    </row>
    <row r="1638">
      <c r="A1638" t="inlineStr">
        <is>
          <t>RET001639</t>
        </is>
      </c>
      <c r="B1638" t="inlineStr">
        <is>
          <t>O011036</t>
        </is>
      </c>
      <c r="C1638" s="25" t="n">
        <v>45217</v>
      </c>
      <c r="D1638" t="inlineStr">
        <is>
          <t>Fashion</t>
        </is>
      </c>
      <c r="E1638" t="inlineStr">
        <is>
          <t>East</t>
        </is>
      </c>
      <c r="F1638" t="inlineStr">
        <is>
          <t>Marketplace</t>
        </is>
      </c>
      <c r="G1638" t="inlineStr">
        <is>
          <t>Size/Fit Issue</t>
        </is>
      </c>
      <c r="H1638" t="n">
        <v>1</v>
      </c>
      <c r="I1638" t="n">
        <v>900.15</v>
      </c>
    </row>
    <row r="1639">
      <c r="A1639" t="inlineStr">
        <is>
          <t>RET001640</t>
        </is>
      </c>
      <c r="B1639" t="inlineStr">
        <is>
          <t>O011041</t>
        </is>
      </c>
      <c r="C1639" s="25" t="n">
        <v>45217</v>
      </c>
      <c r="D1639" t="inlineStr">
        <is>
          <t>Fashion</t>
        </is>
      </c>
      <c r="E1639" t="inlineStr">
        <is>
          <t>Central</t>
        </is>
      </c>
      <c r="F1639" t="inlineStr">
        <is>
          <t>Website</t>
        </is>
      </c>
      <c r="G1639" t="inlineStr">
        <is>
          <t>Size/Fit Issue</t>
        </is>
      </c>
      <c r="H1639" t="n">
        <v>1</v>
      </c>
      <c r="I1639" t="n">
        <v>432.65</v>
      </c>
    </row>
    <row r="1640">
      <c r="A1640" t="inlineStr">
        <is>
          <t>RET001641</t>
        </is>
      </c>
      <c r="B1640" t="inlineStr">
        <is>
          <t>O011046</t>
        </is>
      </c>
      <c r="C1640" s="25" t="n">
        <v>45217</v>
      </c>
      <c r="D1640" t="inlineStr">
        <is>
          <t>Fashion</t>
        </is>
      </c>
      <c r="E1640" t="inlineStr">
        <is>
          <t>East</t>
        </is>
      </c>
      <c r="F1640" t="inlineStr">
        <is>
          <t>Marketplace</t>
        </is>
      </c>
      <c r="G1640" t="inlineStr">
        <is>
          <t>Defective Product</t>
        </is>
      </c>
      <c r="H1640" t="n">
        <v>1</v>
      </c>
      <c r="I1640" t="n">
        <v>903.2</v>
      </c>
    </row>
    <row r="1641">
      <c r="A1641" t="inlineStr">
        <is>
          <t>RET001642</t>
        </is>
      </c>
      <c r="B1641" t="inlineStr">
        <is>
          <t>O011046</t>
        </is>
      </c>
      <c r="C1641" s="25" t="n">
        <v>45217</v>
      </c>
      <c r="D1641" t="inlineStr">
        <is>
          <t>Electronics</t>
        </is>
      </c>
      <c r="E1641" t="inlineStr">
        <is>
          <t>East</t>
        </is>
      </c>
      <c r="F1641" t="inlineStr">
        <is>
          <t>Marketplace</t>
        </is>
      </c>
      <c r="G1641" t="inlineStr">
        <is>
          <t>Changed Mind</t>
        </is>
      </c>
      <c r="H1641" t="n">
        <v>1</v>
      </c>
      <c r="I1641" t="n">
        <v>5849.25</v>
      </c>
    </row>
    <row r="1642">
      <c r="A1642" t="inlineStr">
        <is>
          <t>RET001643</t>
        </is>
      </c>
      <c r="B1642" t="inlineStr">
        <is>
          <t>O011055</t>
        </is>
      </c>
      <c r="C1642" s="25" t="n">
        <v>45217</v>
      </c>
      <c r="D1642" t="inlineStr">
        <is>
          <t>Beauty</t>
        </is>
      </c>
      <c r="E1642" t="inlineStr">
        <is>
          <t>South</t>
        </is>
      </c>
      <c r="F1642" t="inlineStr">
        <is>
          <t>Mobile App</t>
        </is>
      </c>
      <c r="G1642" t="inlineStr">
        <is>
          <t>Damaged in Transit</t>
        </is>
      </c>
      <c r="H1642" t="n">
        <v>1</v>
      </c>
      <c r="I1642" t="n">
        <v>730.55</v>
      </c>
    </row>
    <row r="1643">
      <c r="A1643" t="inlineStr">
        <is>
          <t>RET001644</t>
        </is>
      </c>
      <c r="B1643" t="inlineStr">
        <is>
          <t>O011061</t>
        </is>
      </c>
      <c r="C1643" s="25" t="n">
        <v>45217</v>
      </c>
      <c r="D1643" t="inlineStr">
        <is>
          <t>Fashion</t>
        </is>
      </c>
      <c r="E1643" t="inlineStr">
        <is>
          <t>South</t>
        </is>
      </c>
      <c r="F1643" t="inlineStr">
        <is>
          <t>Mobile App</t>
        </is>
      </c>
      <c r="G1643" t="inlineStr">
        <is>
          <t>Wrong Item Delivered</t>
        </is>
      </c>
      <c r="H1643" t="n">
        <v>1</v>
      </c>
      <c r="I1643" t="n">
        <v>874.65</v>
      </c>
    </row>
    <row r="1644">
      <c r="A1644" t="inlineStr">
        <is>
          <t>RET001645</t>
        </is>
      </c>
      <c r="B1644" t="inlineStr">
        <is>
          <t>O011061</t>
        </is>
      </c>
      <c r="C1644" s="25" t="n">
        <v>45217</v>
      </c>
      <c r="D1644" t="inlineStr">
        <is>
          <t>Fashion</t>
        </is>
      </c>
      <c r="E1644" t="inlineStr">
        <is>
          <t>South</t>
        </is>
      </c>
      <c r="F1644" t="inlineStr">
        <is>
          <t>Mobile App</t>
        </is>
      </c>
      <c r="G1644" t="inlineStr">
        <is>
          <t>Size/Fit Issue</t>
        </is>
      </c>
      <c r="H1644" t="n">
        <v>2</v>
      </c>
      <c r="I1644" t="n">
        <v>1230.4</v>
      </c>
    </row>
    <row r="1645">
      <c r="A1645" t="inlineStr">
        <is>
          <t>RET001646</t>
        </is>
      </c>
      <c r="B1645" t="inlineStr">
        <is>
          <t>O011062</t>
        </is>
      </c>
      <c r="C1645" s="25" t="n">
        <v>45217</v>
      </c>
      <c r="D1645" t="inlineStr">
        <is>
          <t>Home &amp; Kitchen</t>
        </is>
      </c>
      <c r="E1645" t="inlineStr">
        <is>
          <t>North</t>
        </is>
      </c>
      <c r="F1645" t="inlineStr">
        <is>
          <t>Website</t>
        </is>
      </c>
      <c r="G1645" t="inlineStr">
        <is>
          <t>Damaged in Transit</t>
        </is>
      </c>
      <c r="H1645" t="n">
        <v>1</v>
      </c>
      <c r="I1645" t="n">
        <v>1340.1</v>
      </c>
    </row>
    <row r="1646">
      <c r="A1646" t="inlineStr">
        <is>
          <t>RET001647</t>
        </is>
      </c>
      <c r="B1646" t="inlineStr">
        <is>
          <t>O011067</t>
        </is>
      </c>
      <c r="C1646" s="25" t="n">
        <v>45217</v>
      </c>
      <c r="D1646" t="inlineStr">
        <is>
          <t>Fashion</t>
        </is>
      </c>
      <c r="E1646" t="inlineStr">
        <is>
          <t>Central</t>
        </is>
      </c>
      <c r="F1646" t="inlineStr">
        <is>
          <t>Website</t>
        </is>
      </c>
      <c r="G1646" t="inlineStr">
        <is>
          <t>Size/Fit Issue</t>
        </is>
      </c>
      <c r="H1646" t="n">
        <v>1</v>
      </c>
      <c r="I1646" t="n">
        <v>1410.15</v>
      </c>
    </row>
    <row r="1647">
      <c r="A1647" t="inlineStr">
        <is>
          <t>RET001648</t>
        </is>
      </c>
      <c r="B1647" t="inlineStr">
        <is>
          <t>O011069</t>
        </is>
      </c>
      <c r="C1647" s="25" t="n">
        <v>45217</v>
      </c>
      <c r="D1647" t="inlineStr">
        <is>
          <t>Home &amp; Kitchen</t>
        </is>
      </c>
      <c r="E1647" t="inlineStr">
        <is>
          <t>South</t>
        </is>
      </c>
      <c r="F1647" t="inlineStr">
        <is>
          <t>Website</t>
        </is>
      </c>
      <c r="G1647" t="inlineStr">
        <is>
          <t>Not as Described</t>
        </is>
      </c>
      <c r="H1647" t="n">
        <v>3</v>
      </c>
      <c r="I1647" t="n">
        <v>14379.45</v>
      </c>
    </row>
    <row r="1648">
      <c r="A1648" t="inlineStr">
        <is>
          <t>RET001649</t>
        </is>
      </c>
      <c r="B1648" t="inlineStr">
        <is>
          <t>O011070</t>
        </is>
      </c>
      <c r="C1648" s="25" t="n">
        <v>45218</v>
      </c>
      <c r="D1648" t="inlineStr">
        <is>
          <t>Fashion</t>
        </is>
      </c>
      <c r="E1648" t="inlineStr">
        <is>
          <t>North</t>
        </is>
      </c>
      <c r="F1648" t="inlineStr">
        <is>
          <t>Website</t>
        </is>
      </c>
      <c r="G1648" t="inlineStr">
        <is>
          <t>Not as Described</t>
        </is>
      </c>
      <c r="H1648" t="n">
        <v>1</v>
      </c>
      <c r="I1648" t="n">
        <v>1547.55</v>
      </c>
    </row>
    <row r="1649">
      <c r="A1649" t="inlineStr">
        <is>
          <t>RET001650</t>
        </is>
      </c>
      <c r="B1649" t="inlineStr">
        <is>
          <t>O011071</t>
        </is>
      </c>
      <c r="C1649" s="25" t="n">
        <v>45218</v>
      </c>
      <c r="D1649" t="inlineStr">
        <is>
          <t>Fashion</t>
        </is>
      </c>
      <c r="E1649" t="inlineStr">
        <is>
          <t>North</t>
        </is>
      </c>
      <c r="F1649" t="inlineStr">
        <is>
          <t>Website</t>
        </is>
      </c>
      <c r="G1649" t="inlineStr">
        <is>
          <t>Size/Fit Issue</t>
        </is>
      </c>
      <c r="H1649" t="n">
        <v>1</v>
      </c>
      <c r="I1649" t="n">
        <v>3254.65</v>
      </c>
    </row>
    <row r="1650">
      <c r="A1650" t="inlineStr">
        <is>
          <t>RET001651</t>
        </is>
      </c>
      <c r="B1650" t="inlineStr">
        <is>
          <t>O011087</t>
        </is>
      </c>
      <c r="C1650" s="25" t="n">
        <v>45218</v>
      </c>
      <c r="D1650" t="inlineStr">
        <is>
          <t>Beauty</t>
        </is>
      </c>
      <c r="E1650" t="inlineStr">
        <is>
          <t>South</t>
        </is>
      </c>
      <c r="F1650" t="inlineStr">
        <is>
          <t>Website</t>
        </is>
      </c>
      <c r="G1650" t="inlineStr">
        <is>
          <t>Defective Product</t>
        </is>
      </c>
      <c r="H1650" t="n">
        <v>1</v>
      </c>
      <c r="I1650" t="n">
        <v>118.15</v>
      </c>
    </row>
    <row r="1651">
      <c r="A1651" t="inlineStr">
        <is>
          <t>RET001652</t>
        </is>
      </c>
      <c r="B1651" t="inlineStr">
        <is>
          <t>O011088</t>
        </is>
      </c>
      <c r="C1651" s="25" t="n">
        <v>45218</v>
      </c>
      <c r="D1651" t="inlineStr">
        <is>
          <t>Fashion</t>
        </is>
      </c>
      <c r="E1651" t="inlineStr">
        <is>
          <t>East</t>
        </is>
      </c>
      <c r="F1651" t="inlineStr">
        <is>
          <t>Mobile App</t>
        </is>
      </c>
      <c r="G1651" t="inlineStr">
        <is>
          <t>Size/Fit Issue</t>
        </is>
      </c>
      <c r="H1651" t="n">
        <v>1</v>
      </c>
      <c r="I1651" t="n">
        <v>1619.1</v>
      </c>
    </row>
    <row r="1652">
      <c r="A1652" t="inlineStr">
        <is>
          <t>RET001653</t>
        </is>
      </c>
      <c r="B1652" t="inlineStr">
        <is>
          <t>O011089</t>
        </is>
      </c>
      <c r="C1652" s="25" t="n">
        <v>45218</v>
      </c>
      <c r="D1652" t="inlineStr">
        <is>
          <t>Fashion</t>
        </is>
      </c>
      <c r="E1652" t="inlineStr">
        <is>
          <t>South</t>
        </is>
      </c>
      <c r="F1652" t="inlineStr">
        <is>
          <t>Marketplace</t>
        </is>
      </c>
      <c r="G1652" t="inlineStr">
        <is>
          <t>Damaged in Transit</t>
        </is>
      </c>
      <c r="H1652" t="n">
        <v>1</v>
      </c>
      <c r="I1652" t="n">
        <v>735.2</v>
      </c>
    </row>
    <row r="1653">
      <c r="A1653" t="inlineStr">
        <is>
          <t>RET001654</t>
        </is>
      </c>
      <c r="B1653" t="inlineStr">
        <is>
          <t>O011104</t>
        </is>
      </c>
      <c r="C1653" s="25" t="n">
        <v>45218</v>
      </c>
      <c r="D1653" t="inlineStr">
        <is>
          <t>Fashion</t>
        </is>
      </c>
      <c r="E1653" t="inlineStr">
        <is>
          <t>South</t>
        </is>
      </c>
      <c r="F1653" t="inlineStr">
        <is>
          <t>Website</t>
        </is>
      </c>
      <c r="G1653" t="inlineStr">
        <is>
          <t>Not as Described</t>
        </is>
      </c>
      <c r="H1653" t="n">
        <v>1</v>
      </c>
      <c r="I1653" t="n">
        <v>959.65</v>
      </c>
    </row>
    <row r="1654">
      <c r="A1654" t="inlineStr">
        <is>
          <t>RET001655</t>
        </is>
      </c>
      <c r="B1654" t="inlineStr">
        <is>
          <t>O011106</t>
        </is>
      </c>
      <c r="C1654" s="25" t="n">
        <v>45218</v>
      </c>
      <c r="D1654" t="inlineStr">
        <is>
          <t>Fashion</t>
        </is>
      </c>
      <c r="E1654" t="inlineStr">
        <is>
          <t>West</t>
        </is>
      </c>
      <c r="F1654" t="inlineStr">
        <is>
          <t>Marketplace</t>
        </is>
      </c>
      <c r="G1654" t="inlineStr">
        <is>
          <t>Size/Fit Issue</t>
        </is>
      </c>
      <c r="H1654" t="n">
        <v>1</v>
      </c>
      <c r="I1654" t="n">
        <v>2751.2</v>
      </c>
    </row>
    <row r="1655">
      <c r="A1655" t="inlineStr">
        <is>
          <t>RET001656</t>
        </is>
      </c>
      <c r="B1655" t="inlineStr">
        <is>
          <t>O011110</t>
        </is>
      </c>
      <c r="C1655" s="25" t="n">
        <v>45218</v>
      </c>
      <c r="D1655" t="inlineStr">
        <is>
          <t>Fashion</t>
        </is>
      </c>
      <c r="E1655" t="inlineStr">
        <is>
          <t>West</t>
        </is>
      </c>
      <c r="F1655" t="inlineStr">
        <is>
          <t>Website</t>
        </is>
      </c>
      <c r="G1655" t="inlineStr">
        <is>
          <t>Not as Described</t>
        </is>
      </c>
      <c r="H1655" t="n">
        <v>1</v>
      </c>
      <c r="I1655" t="n">
        <v>1327.2</v>
      </c>
    </row>
    <row r="1656">
      <c r="A1656" t="inlineStr">
        <is>
          <t>RET001657</t>
        </is>
      </c>
      <c r="B1656" t="inlineStr">
        <is>
          <t>O011121</t>
        </is>
      </c>
      <c r="C1656" s="25" t="n">
        <v>45218</v>
      </c>
      <c r="D1656" t="inlineStr">
        <is>
          <t>Electronics</t>
        </is>
      </c>
      <c r="E1656" t="inlineStr">
        <is>
          <t>West</t>
        </is>
      </c>
      <c r="F1656" t="inlineStr">
        <is>
          <t>Website</t>
        </is>
      </c>
      <c r="G1656" t="inlineStr">
        <is>
          <t>Not as Described</t>
        </is>
      </c>
      <c r="H1656" t="n">
        <v>1</v>
      </c>
      <c r="I1656" t="n">
        <v>2634.15</v>
      </c>
    </row>
    <row r="1657">
      <c r="A1657" t="inlineStr">
        <is>
          <t>RET001658</t>
        </is>
      </c>
      <c r="B1657" t="inlineStr">
        <is>
          <t>O011129</t>
        </is>
      </c>
      <c r="C1657" s="25" t="n">
        <v>45218</v>
      </c>
      <c r="D1657" t="inlineStr">
        <is>
          <t>Books</t>
        </is>
      </c>
      <c r="E1657" t="inlineStr">
        <is>
          <t>West</t>
        </is>
      </c>
      <c r="F1657" t="inlineStr">
        <is>
          <t>Marketplace</t>
        </is>
      </c>
      <c r="G1657" t="inlineStr">
        <is>
          <t>Not as Described</t>
        </is>
      </c>
      <c r="H1657" t="n">
        <v>1</v>
      </c>
      <c r="I1657" t="n">
        <v>494.1</v>
      </c>
    </row>
    <row r="1658">
      <c r="A1658" t="inlineStr">
        <is>
          <t>RET001659</t>
        </is>
      </c>
      <c r="B1658" t="inlineStr">
        <is>
          <t>O011132</t>
        </is>
      </c>
      <c r="C1658" s="25" t="n">
        <v>45218</v>
      </c>
      <c r="D1658" t="inlineStr">
        <is>
          <t>Fashion</t>
        </is>
      </c>
      <c r="E1658" t="inlineStr">
        <is>
          <t>Central</t>
        </is>
      </c>
      <c r="F1658" t="inlineStr">
        <is>
          <t>Marketplace</t>
        </is>
      </c>
      <c r="G1658" t="inlineStr">
        <is>
          <t>Changed Mind</t>
        </is>
      </c>
      <c r="H1658" t="n">
        <v>1</v>
      </c>
      <c r="I1658" t="n">
        <v>199.2</v>
      </c>
    </row>
    <row r="1659">
      <c r="A1659" t="inlineStr">
        <is>
          <t>RET001660</t>
        </is>
      </c>
      <c r="B1659" t="inlineStr">
        <is>
          <t>O011134</t>
        </is>
      </c>
      <c r="C1659" s="25" t="n">
        <v>45218</v>
      </c>
      <c r="D1659" t="inlineStr">
        <is>
          <t>Fashion</t>
        </is>
      </c>
      <c r="E1659" t="inlineStr">
        <is>
          <t>East</t>
        </is>
      </c>
      <c r="F1659" t="inlineStr">
        <is>
          <t>Mobile App</t>
        </is>
      </c>
      <c r="G1659" t="inlineStr">
        <is>
          <t>Size/Fit Issue</t>
        </is>
      </c>
      <c r="H1659" t="n">
        <v>1</v>
      </c>
      <c r="I1659" t="n">
        <v>959.65</v>
      </c>
    </row>
    <row r="1660">
      <c r="A1660" t="inlineStr">
        <is>
          <t>RET001661</t>
        </is>
      </c>
      <c r="B1660" t="inlineStr">
        <is>
          <t>O011139</t>
        </is>
      </c>
      <c r="C1660" s="25" t="n">
        <v>45218</v>
      </c>
      <c r="D1660" t="inlineStr">
        <is>
          <t>Electronics</t>
        </is>
      </c>
      <c r="E1660" t="inlineStr">
        <is>
          <t>West</t>
        </is>
      </c>
      <c r="F1660" t="inlineStr">
        <is>
          <t>Website</t>
        </is>
      </c>
      <c r="G1660" t="inlineStr">
        <is>
          <t>Damaged in Transit</t>
        </is>
      </c>
      <c r="H1660" t="n">
        <v>1</v>
      </c>
      <c r="I1660" t="n">
        <v>7409.05</v>
      </c>
    </row>
    <row r="1661">
      <c r="A1661" t="inlineStr">
        <is>
          <t>RET001662</t>
        </is>
      </c>
      <c r="B1661" t="inlineStr">
        <is>
          <t>O011150</t>
        </is>
      </c>
      <c r="C1661" s="25" t="n">
        <v>45219</v>
      </c>
      <c r="D1661" t="inlineStr">
        <is>
          <t>Electronics</t>
        </is>
      </c>
      <c r="E1661" t="inlineStr">
        <is>
          <t>East</t>
        </is>
      </c>
      <c r="F1661" t="inlineStr">
        <is>
          <t>Website</t>
        </is>
      </c>
      <c r="G1661" t="inlineStr">
        <is>
          <t>Changed Mind</t>
        </is>
      </c>
      <c r="H1661" t="n">
        <v>1</v>
      </c>
      <c r="I1661" t="n">
        <v>13384.55</v>
      </c>
    </row>
    <row r="1662">
      <c r="A1662" t="inlineStr">
        <is>
          <t>RET001663</t>
        </is>
      </c>
      <c r="B1662" t="inlineStr">
        <is>
          <t>O011153</t>
        </is>
      </c>
      <c r="C1662" s="25" t="n">
        <v>45219</v>
      </c>
      <c r="D1662" t="inlineStr">
        <is>
          <t>Books</t>
        </is>
      </c>
      <c r="E1662" t="inlineStr">
        <is>
          <t>North</t>
        </is>
      </c>
      <c r="F1662" t="inlineStr">
        <is>
          <t>Marketplace</t>
        </is>
      </c>
      <c r="G1662" t="inlineStr">
        <is>
          <t>Not as Described</t>
        </is>
      </c>
      <c r="H1662" t="n">
        <v>1</v>
      </c>
      <c r="I1662" t="n">
        <v>215.2</v>
      </c>
    </row>
    <row r="1663">
      <c r="A1663" t="inlineStr">
        <is>
          <t>RET001664</t>
        </is>
      </c>
      <c r="B1663" t="inlineStr">
        <is>
          <t>O011163</t>
        </is>
      </c>
      <c r="C1663" s="25" t="n">
        <v>45219</v>
      </c>
      <c r="D1663" t="inlineStr">
        <is>
          <t>Grocery</t>
        </is>
      </c>
      <c r="E1663" t="inlineStr">
        <is>
          <t>East</t>
        </is>
      </c>
      <c r="F1663" t="inlineStr">
        <is>
          <t>Mobile App</t>
        </is>
      </c>
      <c r="G1663" t="inlineStr">
        <is>
          <t>Changed Mind</t>
        </is>
      </c>
      <c r="H1663" t="n">
        <v>1</v>
      </c>
      <c r="I1663" t="n">
        <v>220.15</v>
      </c>
    </row>
    <row r="1664">
      <c r="A1664" t="inlineStr">
        <is>
          <t>RET001665</t>
        </is>
      </c>
      <c r="B1664" t="inlineStr">
        <is>
          <t>O011169</t>
        </is>
      </c>
      <c r="C1664" s="25" t="n">
        <v>45219</v>
      </c>
      <c r="D1664" t="inlineStr">
        <is>
          <t>Home &amp; Kitchen</t>
        </is>
      </c>
      <c r="E1664" t="inlineStr">
        <is>
          <t>West</t>
        </is>
      </c>
      <c r="F1664" t="inlineStr">
        <is>
          <t>Website</t>
        </is>
      </c>
      <c r="G1664" t="inlineStr">
        <is>
          <t>Late Delivery</t>
        </is>
      </c>
      <c r="H1664" t="n">
        <v>1</v>
      </c>
      <c r="I1664" t="n">
        <v>1163.65</v>
      </c>
    </row>
    <row r="1665">
      <c r="A1665" t="inlineStr">
        <is>
          <t>RET001666</t>
        </is>
      </c>
      <c r="B1665" t="inlineStr">
        <is>
          <t>O011169</t>
        </is>
      </c>
      <c r="C1665" s="25" t="n">
        <v>45219</v>
      </c>
      <c r="D1665" t="inlineStr">
        <is>
          <t>Fashion</t>
        </is>
      </c>
      <c r="E1665" t="inlineStr">
        <is>
          <t>West</t>
        </is>
      </c>
      <c r="F1665" t="inlineStr">
        <is>
          <t>Website</t>
        </is>
      </c>
      <c r="G1665" t="inlineStr">
        <is>
          <t>Wrong Item Delivered</t>
        </is>
      </c>
      <c r="H1665" t="n">
        <v>1</v>
      </c>
      <c r="I1665" t="n">
        <v>1401.65</v>
      </c>
    </row>
    <row r="1666">
      <c r="A1666" t="inlineStr">
        <is>
          <t>RET001667</t>
        </is>
      </c>
      <c r="B1666" t="inlineStr">
        <is>
          <t>O011170</t>
        </is>
      </c>
      <c r="C1666" s="25" t="n">
        <v>45219</v>
      </c>
      <c r="D1666" t="inlineStr">
        <is>
          <t>Fashion</t>
        </is>
      </c>
      <c r="E1666" t="inlineStr">
        <is>
          <t>South</t>
        </is>
      </c>
      <c r="F1666" t="inlineStr">
        <is>
          <t>Mobile App</t>
        </is>
      </c>
      <c r="G1666" t="inlineStr">
        <is>
          <t>Late Delivery</t>
        </is>
      </c>
      <c r="H1666" t="n">
        <v>1</v>
      </c>
      <c r="I1666" t="n">
        <v>512.05</v>
      </c>
    </row>
    <row r="1667">
      <c r="A1667" t="inlineStr">
        <is>
          <t>RET001668</t>
        </is>
      </c>
      <c r="B1667" t="inlineStr">
        <is>
          <t>O011173</t>
        </is>
      </c>
      <c r="C1667" s="25" t="n">
        <v>45219</v>
      </c>
      <c r="D1667" t="inlineStr">
        <is>
          <t>Fashion</t>
        </is>
      </c>
      <c r="E1667" t="inlineStr">
        <is>
          <t>South</t>
        </is>
      </c>
      <c r="F1667" t="inlineStr">
        <is>
          <t>Website</t>
        </is>
      </c>
      <c r="G1667" t="inlineStr">
        <is>
          <t>Not as Described</t>
        </is>
      </c>
      <c r="H1667" t="n">
        <v>1</v>
      </c>
      <c r="I1667" t="n">
        <v>900.15</v>
      </c>
    </row>
    <row r="1668">
      <c r="A1668" t="inlineStr">
        <is>
          <t>RET001669</t>
        </is>
      </c>
      <c r="B1668" t="inlineStr">
        <is>
          <t>O011179</t>
        </is>
      </c>
      <c r="C1668" s="25" t="n">
        <v>45219</v>
      </c>
      <c r="D1668" t="inlineStr">
        <is>
          <t>Fashion</t>
        </is>
      </c>
      <c r="E1668" t="inlineStr">
        <is>
          <t>East</t>
        </is>
      </c>
      <c r="F1668" t="inlineStr">
        <is>
          <t>Retail Store</t>
        </is>
      </c>
      <c r="G1668" t="inlineStr">
        <is>
          <t>Size/Fit Issue</t>
        </is>
      </c>
      <c r="H1668" t="n">
        <v>1</v>
      </c>
      <c r="I1668" t="n">
        <v>959.65</v>
      </c>
    </row>
    <row r="1669">
      <c r="A1669" t="inlineStr">
        <is>
          <t>RET001670</t>
        </is>
      </c>
      <c r="B1669" t="inlineStr">
        <is>
          <t>O011182</t>
        </is>
      </c>
      <c r="C1669" s="25" t="n">
        <v>45219</v>
      </c>
      <c r="D1669" t="inlineStr">
        <is>
          <t>Grocery</t>
        </is>
      </c>
      <c r="E1669" t="inlineStr">
        <is>
          <t>North</t>
        </is>
      </c>
      <c r="F1669" t="inlineStr">
        <is>
          <t>Website</t>
        </is>
      </c>
      <c r="G1669" t="inlineStr">
        <is>
          <t>Not Specified</t>
        </is>
      </c>
      <c r="H1669" t="n">
        <v>3</v>
      </c>
      <c r="I1669" t="n">
        <v>2097</v>
      </c>
    </row>
    <row r="1670">
      <c r="A1670" t="inlineStr">
        <is>
          <t>RET001671</t>
        </is>
      </c>
      <c r="B1670" t="inlineStr">
        <is>
          <t>O011187</t>
        </is>
      </c>
      <c r="C1670" s="25" t="n">
        <v>45219</v>
      </c>
      <c r="D1670" t="inlineStr">
        <is>
          <t>Beauty</t>
        </is>
      </c>
      <c r="E1670" t="inlineStr">
        <is>
          <t>South</t>
        </is>
      </c>
      <c r="F1670" t="inlineStr">
        <is>
          <t>Marketplace</t>
        </is>
      </c>
      <c r="G1670" t="inlineStr">
        <is>
          <t>Changed Mind</t>
        </is>
      </c>
      <c r="H1670" t="n">
        <v>1</v>
      </c>
      <c r="I1670" t="n">
        <v>279.65</v>
      </c>
    </row>
    <row r="1671">
      <c r="A1671" t="inlineStr">
        <is>
          <t>RET001672</t>
        </is>
      </c>
      <c r="B1671" t="inlineStr">
        <is>
          <t>O011190</t>
        </is>
      </c>
      <c r="C1671" s="25" t="n">
        <v>45219</v>
      </c>
      <c r="D1671" t="inlineStr">
        <is>
          <t>Fashion</t>
        </is>
      </c>
      <c r="E1671" t="inlineStr">
        <is>
          <t>West</t>
        </is>
      </c>
      <c r="F1671" t="inlineStr">
        <is>
          <t>Website</t>
        </is>
      </c>
      <c r="G1671" t="inlineStr">
        <is>
          <t>Size/Fit Issue</t>
        </is>
      </c>
      <c r="H1671" t="n">
        <v>1</v>
      </c>
      <c r="I1671" t="n">
        <v>827.1</v>
      </c>
    </row>
    <row r="1672">
      <c r="A1672" t="inlineStr">
        <is>
          <t>RET001673</t>
        </is>
      </c>
      <c r="B1672" t="inlineStr">
        <is>
          <t>O011192</t>
        </is>
      </c>
      <c r="C1672" s="25" t="n">
        <v>45219</v>
      </c>
      <c r="D1672" t="inlineStr">
        <is>
          <t>Home &amp; Kitchen</t>
        </is>
      </c>
      <c r="E1672" t="inlineStr">
        <is>
          <t>South</t>
        </is>
      </c>
      <c r="F1672" t="inlineStr">
        <is>
          <t>Website</t>
        </is>
      </c>
      <c r="G1672" t="inlineStr">
        <is>
          <t>Late Delivery</t>
        </is>
      </c>
      <c r="H1672" t="n">
        <v>1</v>
      </c>
      <c r="I1672" t="n">
        <v>2015.1</v>
      </c>
    </row>
    <row r="1673">
      <c r="A1673" t="inlineStr">
        <is>
          <t>RET001674</t>
        </is>
      </c>
      <c r="B1673" t="inlineStr">
        <is>
          <t>O011204</t>
        </is>
      </c>
      <c r="C1673" s="25" t="n">
        <v>45220</v>
      </c>
      <c r="D1673" t="inlineStr">
        <is>
          <t>Sports</t>
        </is>
      </c>
      <c r="E1673" t="inlineStr">
        <is>
          <t>North</t>
        </is>
      </c>
      <c r="F1673" t="inlineStr">
        <is>
          <t>Marketplace</t>
        </is>
      </c>
      <c r="G1673" t="inlineStr">
        <is>
          <t>Wrong Item Delivered</t>
        </is>
      </c>
      <c r="H1673" t="n">
        <v>1</v>
      </c>
      <c r="I1673" t="n">
        <v>3935.2</v>
      </c>
    </row>
    <row r="1674">
      <c r="A1674" t="inlineStr">
        <is>
          <t>RET001675</t>
        </is>
      </c>
      <c r="B1674" t="inlineStr">
        <is>
          <t>O011206</t>
        </is>
      </c>
      <c r="C1674" s="25" t="n">
        <v>45220</v>
      </c>
      <c r="D1674" t="inlineStr">
        <is>
          <t>Fashion</t>
        </is>
      </c>
      <c r="E1674" t="inlineStr">
        <is>
          <t>West</t>
        </is>
      </c>
      <c r="F1674" t="inlineStr">
        <is>
          <t>Website</t>
        </is>
      </c>
      <c r="G1674" t="inlineStr">
        <is>
          <t>Size/Fit Issue</t>
        </is>
      </c>
      <c r="H1674" t="n">
        <v>1</v>
      </c>
      <c r="I1674" t="n">
        <v>673.55</v>
      </c>
    </row>
    <row r="1675">
      <c r="A1675" t="inlineStr">
        <is>
          <t>RET001676</t>
        </is>
      </c>
      <c r="B1675" t="inlineStr">
        <is>
          <t>O011209</t>
        </is>
      </c>
      <c r="C1675" s="25" t="n">
        <v>45220</v>
      </c>
      <c r="D1675" t="inlineStr">
        <is>
          <t>Home &amp; Kitchen</t>
        </is>
      </c>
      <c r="E1675" t="inlineStr">
        <is>
          <t>South</t>
        </is>
      </c>
      <c r="F1675" t="inlineStr">
        <is>
          <t>Website</t>
        </is>
      </c>
      <c r="G1675" t="inlineStr">
        <is>
          <t>Defective Product</t>
        </is>
      </c>
      <c r="H1675" t="n">
        <v>1</v>
      </c>
      <c r="I1675" t="n">
        <v>1691.1</v>
      </c>
    </row>
    <row r="1676">
      <c r="A1676" t="inlineStr">
        <is>
          <t>RET001677</t>
        </is>
      </c>
      <c r="B1676" t="inlineStr">
        <is>
          <t>O011215</t>
        </is>
      </c>
      <c r="C1676" s="25" t="n">
        <v>45220</v>
      </c>
      <c r="D1676" t="inlineStr">
        <is>
          <t>Grocery</t>
        </is>
      </c>
      <c r="E1676" t="inlineStr">
        <is>
          <t>North</t>
        </is>
      </c>
      <c r="F1676" t="inlineStr">
        <is>
          <t>Retail Store</t>
        </is>
      </c>
      <c r="G1676" t="inlineStr">
        <is>
          <t>Defective Product</t>
        </is>
      </c>
      <c r="H1676" t="n">
        <v>2</v>
      </c>
      <c r="I1676" t="n">
        <v>484.2</v>
      </c>
    </row>
    <row r="1677">
      <c r="A1677" t="inlineStr">
        <is>
          <t>RET001678</t>
        </is>
      </c>
      <c r="B1677" t="inlineStr">
        <is>
          <t>O011216</t>
        </is>
      </c>
      <c r="C1677" s="25" t="n">
        <v>45220</v>
      </c>
      <c r="D1677" t="inlineStr">
        <is>
          <t>Sports</t>
        </is>
      </c>
      <c r="E1677" t="inlineStr">
        <is>
          <t>South</t>
        </is>
      </c>
      <c r="F1677" t="inlineStr">
        <is>
          <t>Website</t>
        </is>
      </c>
      <c r="G1677" t="inlineStr">
        <is>
          <t>Wrong Item Delivered</t>
        </is>
      </c>
      <c r="H1677" t="n">
        <v>1</v>
      </c>
      <c r="I1677" t="n">
        <v>1556.1</v>
      </c>
    </row>
    <row r="1678">
      <c r="A1678" t="inlineStr">
        <is>
          <t>RET001679</t>
        </is>
      </c>
      <c r="B1678" t="inlineStr">
        <is>
          <t>O011226</t>
        </is>
      </c>
      <c r="C1678" s="25" t="n">
        <v>45220</v>
      </c>
      <c r="D1678" t="inlineStr">
        <is>
          <t>Fashion</t>
        </is>
      </c>
      <c r="E1678" t="inlineStr">
        <is>
          <t>West</t>
        </is>
      </c>
      <c r="F1678" t="inlineStr">
        <is>
          <t>Mobile App</t>
        </is>
      </c>
      <c r="G1678" t="inlineStr">
        <is>
          <t>Size/Fit Issue</t>
        </is>
      </c>
      <c r="H1678" t="n">
        <v>1</v>
      </c>
      <c r="I1678" t="n">
        <v>458.15</v>
      </c>
    </row>
    <row r="1679">
      <c r="A1679" t="inlineStr">
        <is>
          <t>RET001680</t>
        </is>
      </c>
      <c r="B1679" t="inlineStr">
        <is>
          <t>O011234</t>
        </is>
      </c>
      <c r="C1679" s="25" t="n">
        <v>45220</v>
      </c>
      <c r="D1679" t="inlineStr">
        <is>
          <t>Fashion</t>
        </is>
      </c>
      <c r="E1679" t="inlineStr">
        <is>
          <t>West</t>
        </is>
      </c>
      <c r="F1679" t="inlineStr">
        <is>
          <t>Marketplace</t>
        </is>
      </c>
      <c r="G1679" t="inlineStr">
        <is>
          <t>Not as Described</t>
        </is>
      </c>
      <c r="H1679" t="n">
        <v>2</v>
      </c>
      <c r="I1679" t="n">
        <v>2932.2</v>
      </c>
    </row>
    <row r="1680">
      <c r="A1680" t="inlineStr">
        <is>
          <t>RET001681</t>
        </is>
      </c>
      <c r="B1680" t="inlineStr">
        <is>
          <t>O011246</t>
        </is>
      </c>
      <c r="C1680" s="25" t="n">
        <v>45220</v>
      </c>
      <c r="D1680" t="inlineStr">
        <is>
          <t>Sports</t>
        </is>
      </c>
      <c r="E1680" t="inlineStr">
        <is>
          <t>South</t>
        </is>
      </c>
      <c r="F1680" t="inlineStr">
        <is>
          <t>Website</t>
        </is>
      </c>
      <c r="G1680" t="inlineStr">
        <is>
          <t>Defective Product</t>
        </is>
      </c>
      <c r="H1680" t="n">
        <v>1</v>
      </c>
      <c r="I1680" t="n">
        <v>2858.55</v>
      </c>
    </row>
    <row r="1681">
      <c r="A1681" t="inlineStr">
        <is>
          <t>RET001682</t>
        </is>
      </c>
      <c r="B1681" t="inlineStr">
        <is>
          <t>O011249</t>
        </is>
      </c>
      <c r="C1681" s="25" t="n">
        <v>45220</v>
      </c>
      <c r="D1681" t="inlineStr">
        <is>
          <t>Fashion</t>
        </is>
      </c>
      <c r="E1681" t="inlineStr">
        <is>
          <t>East</t>
        </is>
      </c>
      <c r="F1681" t="inlineStr">
        <is>
          <t>Mobile App</t>
        </is>
      </c>
      <c r="G1681" t="inlineStr">
        <is>
          <t>Changed Mind</t>
        </is>
      </c>
      <c r="H1681" t="n">
        <v>1</v>
      </c>
      <c r="I1681" t="n">
        <v>2858.55</v>
      </c>
    </row>
    <row r="1682">
      <c r="A1682" t="inlineStr">
        <is>
          <t>RET001683</t>
        </is>
      </c>
      <c r="B1682" t="inlineStr">
        <is>
          <t>O011253</t>
        </is>
      </c>
      <c r="C1682" s="25" t="n">
        <v>45220</v>
      </c>
      <c r="D1682" t="inlineStr">
        <is>
          <t>Home &amp; Kitchen</t>
        </is>
      </c>
      <c r="E1682" t="inlineStr">
        <is>
          <t>South</t>
        </is>
      </c>
      <c r="F1682" t="inlineStr">
        <is>
          <t>Mobile App</t>
        </is>
      </c>
      <c r="G1682" t="inlineStr">
        <is>
          <t>Changed Mind</t>
        </is>
      </c>
      <c r="H1682" t="n">
        <v>1</v>
      </c>
      <c r="I1682" t="n">
        <v>1631.2</v>
      </c>
    </row>
    <row r="1683">
      <c r="A1683" t="inlineStr">
        <is>
          <t>RET001684</t>
        </is>
      </c>
      <c r="B1683" t="inlineStr">
        <is>
          <t>O011258</t>
        </is>
      </c>
      <c r="C1683" s="25" t="n">
        <v>45220</v>
      </c>
      <c r="D1683" t="inlineStr">
        <is>
          <t>Fashion</t>
        </is>
      </c>
      <c r="E1683" t="inlineStr">
        <is>
          <t>South</t>
        </is>
      </c>
      <c r="F1683" t="inlineStr">
        <is>
          <t>Mobile App</t>
        </is>
      </c>
      <c r="G1683" t="inlineStr">
        <is>
          <t>Size/Fit Issue</t>
        </is>
      </c>
      <c r="H1683" t="n">
        <v>1</v>
      </c>
      <c r="I1683" t="n">
        <v>183.2</v>
      </c>
    </row>
    <row r="1684">
      <c r="A1684" t="inlineStr">
        <is>
          <t>RET001685</t>
        </is>
      </c>
      <c r="B1684" t="inlineStr">
        <is>
          <t>O011268</t>
        </is>
      </c>
      <c r="C1684" s="25" t="n">
        <v>45220</v>
      </c>
      <c r="D1684" t="inlineStr">
        <is>
          <t>Fashion</t>
        </is>
      </c>
      <c r="E1684" t="inlineStr">
        <is>
          <t>West</t>
        </is>
      </c>
      <c r="F1684" t="inlineStr">
        <is>
          <t>Mobile App</t>
        </is>
      </c>
      <c r="G1684" t="inlineStr">
        <is>
          <t>Changed Mind</t>
        </is>
      </c>
      <c r="H1684" t="n">
        <v>1</v>
      </c>
      <c r="I1684" t="n">
        <v>593.1</v>
      </c>
    </row>
    <row r="1685">
      <c r="A1685" t="inlineStr">
        <is>
          <t>RET001686</t>
        </is>
      </c>
      <c r="B1685" t="inlineStr">
        <is>
          <t>O011269</t>
        </is>
      </c>
      <c r="C1685" s="25" t="n">
        <v>45220</v>
      </c>
      <c r="D1685" t="inlineStr">
        <is>
          <t>Home &amp; Kitchen</t>
        </is>
      </c>
      <c r="E1685" t="inlineStr">
        <is>
          <t>West</t>
        </is>
      </c>
      <c r="F1685" t="inlineStr">
        <is>
          <t>Marketplace</t>
        </is>
      </c>
      <c r="G1685" t="inlineStr">
        <is>
          <t>Defective Product</t>
        </is>
      </c>
      <c r="H1685" t="n">
        <v>1</v>
      </c>
      <c r="I1685" t="n">
        <v>2615.2</v>
      </c>
    </row>
    <row r="1686">
      <c r="A1686" t="inlineStr">
        <is>
          <t>RET001687</t>
        </is>
      </c>
      <c r="B1686" t="inlineStr">
        <is>
          <t>O011273</t>
        </is>
      </c>
      <c r="C1686" s="25" t="n">
        <v>45220</v>
      </c>
      <c r="D1686" t="inlineStr">
        <is>
          <t>Fashion</t>
        </is>
      </c>
      <c r="E1686" t="inlineStr">
        <is>
          <t>North</t>
        </is>
      </c>
      <c r="F1686" t="inlineStr">
        <is>
          <t>Website</t>
        </is>
      </c>
      <c r="G1686" t="inlineStr">
        <is>
          <t>Size/Fit Issue</t>
        </is>
      </c>
      <c r="H1686" t="n">
        <v>2</v>
      </c>
      <c r="I1686" t="n">
        <v>1780.2</v>
      </c>
    </row>
    <row r="1687">
      <c r="A1687" t="inlineStr">
        <is>
          <t>RET001688</t>
        </is>
      </c>
      <c r="B1687" t="inlineStr">
        <is>
          <t>O011279</t>
        </is>
      </c>
      <c r="C1687" s="25" t="n">
        <v>45221</v>
      </c>
      <c r="D1687" t="inlineStr">
        <is>
          <t>Fashion</t>
        </is>
      </c>
      <c r="E1687" t="inlineStr">
        <is>
          <t>South</t>
        </is>
      </c>
      <c r="F1687" t="inlineStr">
        <is>
          <t>Website</t>
        </is>
      </c>
      <c r="G1687" t="inlineStr">
        <is>
          <t>Damaged in Transit</t>
        </is>
      </c>
      <c r="H1687" t="n">
        <v>1</v>
      </c>
      <c r="I1687" t="n">
        <v>1439.2</v>
      </c>
    </row>
    <row r="1688">
      <c r="A1688" t="inlineStr">
        <is>
          <t>RET001689</t>
        </is>
      </c>
      <c r="B1688" t="inlineStr">
        <is>
          <t>O011288</t>
        </is>
      </c>
      <c r="C1688" s="25" t="n">
        <v>45221</v>
      </c>
      <c r="D1688" t="inlineStr">
        <is>
          <t>Fashion</t>
        </is>
      </c>
      <c r="E1688" t="inlineStr">
        <is>
          <t>South</t>
        </is>
      </c>
      <c r="F1688" t="inlineStr">
        <is>
          <t>Mobile App</t>
        </is>
      </c>
      <c r="G1688" t="inlineStr">
        <is>
          <t>Size/Fit Issue</t>
        </is>
      </c>
      <c r="H1688" t="n">
        <v>1</v>
      </c>
      <c r="I1688" t="n">
        <v>1016.1</v>
      </c>
    </row>
    <row r="1689">
      <c r="A1689" t="inlineStr">
        <is>
          <t>RET001690</t>
        </is>
      </c>
      <c r="B1689" t="inlineStr">
        <is>
          <t>O011289</t>
        </is>
      </c>
      <c r="C1689" s="25" t="n">
        <v>45221</v>
      </c>
      <c r="D1689" t="inlineStr">
        <is>
          <t>Fashion</t>
        </is>
      </c>
      <c r="E1689" t="inlineStr">
        <is>
          <t>Central</t>
        </is>
      </c>
      <c r="F1689" t="inlineStr">
        <is>
          <t>Retail Store</t>
        </is>
      </c>
      <c r="G1689" t="inlineStr">
        <is>
          <t>Size/Fit Issue</t>
        </is>
      </c>
      <c r="H1689" t="n">
        <v>1</v>
      </c>
      <c r="I1689" t="n">
        <v>699</v>
      </c>
    </row>
    <row r="1690">
      <c r="A1690" t="inlineStr">
        <is>
          <t>RET001691</t>
        </is>
      </c>
      <c r="B1690" t="inlineStr">
        <is>
          <t>O011292</t>
        </is>
      </c>
      <c r="C1690" s="25" t="n">
        <v>45221</v>
      </c>
      <c r="D1690" t="inlineStr">
        <is>
          <t>Beauty</t>
        </is>
      </c>
      <c r="E1690" t="inlineStr">
        <is>
          <t>South</t>
        </is>
      </c>
      <c r="F1690" t="inlineStr">
        <is>
          <t>Marketplace</t>
        </is>
      </c>
      <c r="G1690" t="inlineStr">
        <is>
          <t>Changed Mind</t>
        </is>
      </c>
      <c r="H1690" t="n">
        <v>1</v>
      </c>
      <c r="I1690" t="n">
        <v>356.15</v>
      </c>
    </row>
    <row r="1691">
      <c r="A1691" t="inlineStr">
        <is>
          <t>RET001692</t>
        </is>
      </c>
      <c r="B1691" t="inlineStr">
        <is>
          <t>O011293</t>
        </is>
      </c>
      <c r="C1691" s="25" t="n">
        <v>45221</v>
      </c>
      <c r="D1691" t="inlineStr">
        <is>
          <t>Beauty</t>
        </is>
      </c>
      <c r="E1691" t="inlineStr">
        <is>
          <t>West</t>
        </is>
      </c>
      <c r="F1691" t="inlineStr">
        <is>
          <t>Marketplace</t>
        </is>
      </c>
      <c r="G1691" t="inlineStr">
        <is>
          <t>Damaged in Transit</t>
        </is>
      </c>
      <c r="H1691" t="n">
        <v>2</v>
      </c>
      <c r="I1691" t="n">
        <v>1052.3</v>
      </c>
    </row>
    <row r="1692">
      <c r="A1692" t="inlineStr">
        <is>
          <t>RET001693</t>
        </is>
      </c>
      <c r="B1692" t="inlineStr">
        <is>
          <t>O011294</t>
        </is>
      </c>
      <c r="C1692" s="25" t="n">
        <v>45221</v>
      </c>
      <c r="D1692" t="inlineStr">
        <is>
          <t>Sports</t>
        </is>
      </c>
      <c r="E1692" t="inlineStr">
        <is>
          <t>South</t>
        </is>
      </c>
      <c r="F1692" t="inlineStr">
        <is>
          <t>Website</t>
        </is>
      </c>
      <c r="G1692" t="inlineStr">
        <is>
          <t>Wrong Item Delivered</t>
        </is>
      </c>
      <c r="H1692" t="n">
        <v>1</v>
      </c>
      <c r="I1692" t="n">
        <v>583.2</v>
      </c>
    </row>
    <row r="1693">
      <c r="A1693" t="inlineStr">
        <is>
          <t>RET001694</t>
        </is>
      </c>
      <c r="B1693" t="inlineStr">
        <is>
          <t>O011296</t>
        </is>
      </c>
      <c r="C1693" s="25" t="n">
        <v>45221</v>
      </c>
      <c r="D1693" t="inlineStr">
        <is>
          <t>Beauty</t>
        </is>
      </c>
      <c r="E1693" t="inlineStr">
        <is>
          <t>South</t>
        </is>
      </c>
      <c r="F1693" t="inlineStr">
        <is>
          <t>Marketplace</t>
        </is>
      </c>
      <c r="G1693" t="inlineStr">
        <is>
          <t>Not as Described</t>
        </is>
      </c>
      <c r="H1693" t="n">
        <v>2</v>
      </c>
      <c r="I1693" t="n">
        <v>712.3</v>
      </c>
    </row>
    <row r="1694">
      <c r="A1694" t="inlineStr">
        <is>
          <t>RET001695</t>
        </is>
      </c>
      <c r="B1694" t="inlineStr">
        <is>
          <t>O011299</t>
        </is>
      </c>
      <c r="C1694" s="25" t="n">
        <v>45221</v>
      </c>
      <c r="D1694" t="inlineStr">
        <is>
          <t>Electronics</t>
        </is>
      </c>
      <c r="E1694" t="inlineStr">
        <is>
          <t>West</t>
        </is>
      </c>
      <c r="F1694" t="inlineStr">
        <is>
          <t>Website</t>
        </is>
      </c>
      <c r="G1694" t="inlineStr">
        <is>
          <t>Damaged in Transit</t>
        </is>
      </c>
      <c r="H1694" t="n">
        <v>1</v>
      </c>
      <c r="I1694" t="n">
        <v>5711.15</v>
      </c>
    </row>
    <row r="1695">
      <c r="A1695" t="inlineStr">
        <is>
          <t>RET001696</t>
        </is>
      </c>
      <c r="B1695" t="inlineStr">
        <is>
          <t>O011301</t>
        </is>
      </c>
      <c r="C1695" s="25" t="n">
        <v>45221</v>
      </c>
      <c r="D1695" t="inlineStr">
        <is>
          <t>Fashion</t>
        </is>
      </c>
      <c r="E1695" t="inlineStr">
        <is>
          <t>East</t>
        </is>
      </c>
      <c r="F1695" t="inlineStr">
        <is>
          <t>Mobile App</t>
        </is>
      </c>
      <c r="G1695" t="inlineStr">
        <is>
          <t>Size/Fit Issue</t>
        </is>
      </c>
      <c r="H1695" t="n">
        <v>1</v>
      </c>
      <c r="I1695" t="n">
        <v>959.65</v>
      </c>
    </row>
    <row r="1696">
      <c r="A1696" t="inlineStr">
        <is>
          <t>RET001697</t>
        </is>
      </c>
      <c r="B1696" t="inlineStr">
        <is>
          <t>O011307</t>
        </is>
      </c>
      <c r="C1696" s="25" t="n">
        <v>45221</v>
      </c>
      <c r="D1696" t="inlineStr">
        <is>
          <t>Books</t>
        </is>
      </c>
      <c r="E1696" t="inlineStr">
        <is>
          <t>South</t>
        </is>
      </c>
      <c r="F1696" t="inlineStr">
        <is>
          <t>Website</t>
        </is>
      </c>
      <c r="G1696" t="inlineStr">
        <is>
          <t>Defective Product</t>
        </is>
      </c>
      <c r="H1696" t="n">
        <v>2</v>
      </c>
      <c r="I1696" t="n">
        <v>556.2</v>
      </c>
    </row>
    <row r="1697">
      <c r="A1697" t="inlineStr">
        <is>
          <t>RET001698</t>
        </is>
      </c>
      <c r="B1697" t="inlineStr">
        <is>
          <t>O011311</t>
        </is>
      </c>
      <c r="C1697" s="25" t="n">
        <v>45221</v>
      </c>
      <c r="D1697" t="inlineStr">
        <is>
          <t>Beauty</t>
        </is>
      </c>
      <c r="E1697" t="inlineStr">
        <is>
          <t>West</t>
        </is>
      </c>
      <c r="F1697" t="inlineStr">
        <is>
          <t>Marketplace</t>
        </is>
      </c>
      <c r="G1697" t="inlineStr">
        <is>
          <t>Changed Mind</t>
        </is>
      </c>
      <c r="H1697" t="n">
        <v>1</v>
      </c>
      <c r="I1697" t="n">
        <v>959.65</v>
      </c>
    </row>
    <row r="1698">
      <c r="A1698" t="inlineStr">
        <is>
          <t>RET001699</t>
        </is>
      </c>
      <c r="B1698" t="inlineStr">
        <is>
          <t>O011315</t>
        </is>
      </c>
      <c r="C1698" s="25" t="n">
        <v>45221</v>
      </c>
      <c r="D1698" t="inlineStr">
        <is>
          <t>Fashion</t>
        </is>
      </c>
      <c r="E1698" t="inlineStr">
        <is>
          <t>South</t>
        </is>
      </c>
      <c r="F1698" t="inlineStr">
        <is>
          <t>Website</t>
        </is>
      </c>
      <c r="G1698" t="inlineStr">
        <is>
          <t>Changed Mind</t>
        </is>
      </c>
      <c r="H1698" t="n">
        <v>1</v>
      </c>
      <c r="I1698" t="n">
        <v>629.1</v>
      </c>
    </row>
    <row r="1699">
      <c r="A1699" t="inlineStr">
        <is>
          <t>RET001700</t>
        </is>
      </c>
      <c r="B1699" t="inlineStr">
        <is>
          <t>O011316</t>
        </is>
      </c>
      <c r="C1699" s="25" t="n">
        <v>45221</v>
      </c>
      <c r="D1699" t="inlineStr">
        <is>
          <t>Fashion</t>
        </is>
      </c>
      <c r="E1699" t="inlineStr">
        <is>
          <t>South</t>
        </is>
      </c>
      <c r="F1699" t="inlineStr">
        <is>
          <t>Mobile App</t>
        </is>
      </c>
      <c r="G1699" t="inlineStr">
        <is>
          <t>Size/Fit Issue</t>
        </is>
      </c>
      <c r="H1699" t="n">
        <v>1</v>
      </c>
      <c r="I1699" t="n">
        <v>3254.65</v>
      </c>
    </row>
    <row r="1700">
      <c r="A1700" t="inlineStr">
        <is>
          <t>RET001701</t>
        </is>
      </c>
      <c r="B1700" t="inlineStr">
        <is>
          <t>O011332</t>
        </is>
      </c>
      <c r="C1700" s="25" t="n">
        <v>45221</v>
      </c>
      <c r="D1700" t="inlineStr">
        <is>
          <t>Fashion</t>
        </is>
      </c>
      <c r="E1700" t="inlineStr">
        <is>
          <t>North</t>
        </is>
      </c>
      <c r="F1700" t="inlineStr">
        <is>
          <t>Website</t>
        </is>
      </c>
      <c r="G1700" t="inlineStr">
        <is>
          <t>Size/Fit Issue</t>
        </is>
      </c>
      <c r="H1700" t="n">
        <v>1</v>
      </c>
      <c r="I1700" t="n">
        <v>3254.65</v>
      </c>
    </row>
    <row r="1701">
      <c r="A1701" t="inlineStr">
        <is>
          <t>RET001702</t>
        </is>
      </c>
      <c r="B1701" t="inlineStr">
        <is>
          <t>O011338</t>
        </is>
      </c>
      <c r="C1701" s="25" t="n">
        <v>45221</v>
      </c>
      <c r="D1701" t="inlineStr">
        <is>
          <t>Fashion</t>
        </is>
      </c>
      <c r="E1701" t="inlineStr">
        <is>
          <t>East</t>
        </is>
      </c>
      <c r="F1701" t="inlineStr">
        <is>
          <t>Mobile App</t>
        </is>
      </c>
      <c r="G1701" t="inlineStr">
        <is>
          <t>Size/Fit Issue</t>
        </is>
      </c>
      <c r="H1701" t="n">
        <v>1</v>
      </c>
      <c r="I1701" t="n">
        <v>653.65</v>
      </c>
    </row>
    <row r="1702">
      <c r="A1702" t="inlineStr">
        <is>
          <t>RET001703</t>
        </is>
      </c>
      <c r="B1702" t="inlineStr">
        <is>
          <t>O011353</t>
        </is>
      </c>
      <c r="C1702" s="25" t="n">
        <v>45222</v>
      </c>
      <c r="D1702" t="inlineStr">
        <is>
          <t>Fashion</t>
        </is>
      </c>
      <c r="E1702" t="inlineStr">
        <is>
          <t>West</t>
        </is>
      </c>
      <c r="F1702" t="inlineStr">
        <is>
          <t>Mobile App</t>
        </is>
      </c>
      <c r="G1702" t="inlineStr">
        <is>
          <t>Size/Fit Issue</t>
        </is>
      </c>
      <c r="H1702" t="n">
        <v>1</v>
      </c>
      <c r="I1702" t="n">
        <v>407.2</v>
      </c>
    </row>
    <row r="1703">
      <c r="A1703" t="inlineStr">
        <is>
          <t>RET001704</t>
        </is>
      </c>
      <c r="B1703" t="inlineStr">
        <is>
          <t>O011355</t>
        </is>
      </c>
      <c r="C1703" s="25" t="n">
        <v>45222</v>
      </c>
      <c r="D1703" t="inlineStr">
        <is>
          <t>Books</t>
        </is>
      </c>
      <c r="E1703" t="inlineStr">
        <is>
          <t>South</t>
        </is>
      </c>
      <c r="F1703" t="inlineStr">
        <is>
          <t>Website</t>
        </is>
      </c>
      <c r="G1703" t="inlineStr">
        <is>
          <t>Late Delivery</t>
        </is>
      </c>
      <c r="H1703" t="n">
        <v>1</v>
      </c>
      <c r="I1703" t="n">
        <v>424.15</v>
      </c>
    </row>
    <row r="1704">
      <c r="A1704" t="inlineStr">
        <is>
          <t>RET001705</t>
        </is>
      </c>
      <c r="B1704" t="inlineStr">
        <is>
          <t>O011366</t>
        </is>
      </c>
      <c r="C1704" s="25" t="n">
        <v>45222</v>
      </c>
      <c r="D1704" t="inlineStr">
        <is>
          <t>Home &amp; Kitchen</t>
        </is>
      </c>
      <c r="E1704" t="inlineStr">
        <is>
          <t>West</t>
        </is>
      </c>
      <c r="F1704" t="inlineStr">
        <is>
          <t>Website</t>
        </is>
      </c>
      <c r="G1704" t="inlineStr">
        <is>
          <t>Damaged in Transit</t>
        </is>
      </c>
      <c r="H1704" t="n">
        <v>1</v>
      </c>
      <c r="I1704" t="n">
        <v>1169.1</v>
      </c>
    </row>
    <row r="1705">
      <c r="A1705" t="inlineStr">
        <is>
          <t>RET001706</t>
        </is>
      </c>
      <c r="B1705" t="inlineStr">
        <is>
          <t>O011377</t>
        </is>
      </c>
      <c r="C1705" s="25" t="n">
        <v>45222</v>
      </c>
      <c r="D1705" t="inlineStr">
        <is>
          <t>Fashion</t>
        </is>
      </c>
      <c r="E1705" t="inlineStr">
        <is>
          <t>East</t>
        </is>
      </c>
      <c r="F1705" t="inlineStr">
        <is>
          <t>Retail Store</t>
        </is>
      </c>
      <c r="G1705" t="inlineStr">
        <is>
          <t>Changed Mind</t>
        </is>
      </c>
      <c r="H1705" t="n">
        <v>1</v>
      </c>
      <c r="I1705" t="n">
        <v>1549</v>
      </c>
    </row>
    <row r="1706">
      <c r="A1706" t="inlineStr">
        <is>
          <t>RET001707</t>
        </is>
      </c>
      <c r="B1706" t="inlineStr">
        <is>
          <t>O011390</t>
        </is>
      </c>
      <c r="C1706" s="25" t="n">
        <v>45222</v>
      </c>
      <c r="D1706" t="inlineStr">
        <is>
          <t>Electronics</t>
        </is>
      </c>
      <c r="E1706" t="inlineStr">
        <is>
          <t>Central</t>
        </is>
      </c>
      <c r="F1706" t="inlineStr">
        <is>
          <t>Website</t>
        </is>
      </c>
      <c r="G1706" t="inlineStr">
        <is>
          <t>Wrong Item Delivered</t>
        </is>
      </c>
      <c r="H1706" t="n">
        <v>1</v>
      </c>
      <c r="I1706" t="n">
        <v>6823.2</v>
      </c>
    </row>
    <row r="1707">
      <c r="A1707" t="inlineStr">
        <is>
          <t>RET001708</t>
        </is>
      </c>
      <c r="B1707" t="inlineStr">
        <is>
          <t>O011407</t>
        </is>
      </c>
      <c r="C1707" s="25" t="n">
        <v>45223</v>
      </c>
      <c r="D1707" t="inlineStr">
        <is>
          <t>Fashion</t>
        </is>
      </c>
      <c r="E1707" t="inlineStr">
        <is>
          <t>South</t>
        </is>
      </c>
      <c r="F1707" t="inlineStr">
        <is>
          <t>Website</t>
        </is>
      </c>
      <c r="G1707" t="inlineStr">
        <is>
          <t>Size/Fit Issue</t>
        </is>
      </c>
      <c r="H1707" t="n">
        <v>2</v>
      </c>
      <c r="I1707" t="n">
        <v>1654.2</v>
      </c>
    </row>
    <row r="1708">
      <c r="A1708" t="inlineStr">
        <is>
          <t>RET001709</t>
        </is>
      </c>
      <c r="B1708" t="inlineStr">
        <is>
          <t>O011413</t>
        </is>
      </c>
      <c r="C1708" s="25" t="n">
        <v>45223</v>
      </c>
      <c r="D1708" t="inlineStr">
        <is>
          <t>Beauty</t>
        </is>
      </c>
      <c r="E1708" t="inlineStr">
        <is>
          <t>West</t>
        </is>
      </c>
      <c r="F1708" t="inlineStr">
        <is>
          <t>Website</t>
        </is>
      </c>
      <c r="G1708" t="inlineStr">
        <is>
          <t>Changed Mind</t>
        </is>
      </c>
      <c r="H1708" t="n">
        <v>1</v>
      </c>
      <c r="I1708" t="n">
        <v>526.15</v>
      </c>
    </row>
    <row r="1709">
      <c r="A1709" t="inlineStr">
        <is>
          <t>RET001710</t>
        </is>
      </c>
      <c r="B1709" t="inlineStr">
        <is>
          <t>O011413</t>
        </is>
      </c>
      <c r="C1709" s="25" t="n">
        <v>45223</v>
      </c>
      <c r="D1709" t="inlineStr">
        <is>
          <t>Home &amp; Kitchen</t>
        </is>
      </c>
      <c r="E1709" t="inlineStr">
        <is>
          <t>West</t>
        </is>
      </c>
      <c r="F1709" t="inlineStr">
        <is>
          <t>Website</t>
        </is>
      </c>
      <c r="G1709" t="inlineStr">
        <is>
          <t>Damaged in Transit</t>
        </is>
      </c>
      <c r="H1709" t="n">
        <v>2</v>
      </c>
      <c r="I1709" t="n">
        <v>5557.3</v>
      </c>
    </row>
    <row r="1710">
      <c r="A1710" t="inlineStr">
        <is>
          <t>RET001711</t>
        </is>
      </c>
      <c r="B1710" t="inlineStr">
        <is>
          <t>O011421</t>
        </is>
      </c>
      <c r="C1710" s="25" t="n">
        <v>45223</v>
      </c>
      <c r="D1710" t="inlineStr">
        <is>
          <t>Home &amp; Kitchen</t>
        </is>
      </c>
      <c r="E1710" t="inlineStr">
        <is>
          <t>East</t>
        </is>
      </c>
      <c r="F1710" t="inlineStr">
        <is>
          <t>Marketplace</t>
        </is>
      </c>
      <c r="G1710" t="inlineStr">
        <is>
          <t>Wrong Item Delivered</t>
        </is>
      </c>
      <c r="H1710" t="n">
        <v>1</v>
      </c>
      <c r="I1710" t="n">
        <v>890.1</v>
      </c>
    </row>
    <row r="1711">
      <c r="A1711" t="inlineStr">
        <is>
          <t>RET001712</t>
        </is>
      </c>
      <c r="B1711" t="inlineStr">
        <is>
          <t>O011422</t>
        </is>
      </c>
      <c r="C1711" s="25" t="n">
        <v>45223</v>
      </c>
      <c r="D1711" t="inlineStr">
        <is>
          <t>Electronics</t>
        </is>
      </c>
      <c r="E1711" t="inlineStr">
        <is>
          <t>West</t>
        </is>
      </c>
      <c r="F1711" t="inlineStr">
        <is>
          <t>Marketplace</t>
        </is>
      </c>
      <c r="G1711" t="inlineStr">
        <is>
          <t>Not as Described</t>
        </is>
      </c>
      <c r="H1711" t="n">
        <v>1</v>
      </c>
      <c r="I1711" t="n">
        <v>8269.65</v>
      </c>
    </row>
    <row r="1712">
      <c r="A1712" t="inlineStr">
        <is>
          <t>RET001713</t>
        </is>
      </c>
      <c r="B1712" t="inlineStr">
        <is>
          <t>O011422</t>
        </is>
      </c>
      <c r="C1712" s="25" t="n">
        <v>45223</v>
      </c>
      <c r="D1712" t="inlineStr">
        <is>
          <t>Fashion</t>
        </is>
      </c>
      <c r="E1712" t="inlineStr">
        <is>
          <t>West</t>
        </is>
      </c>
      <c r="F1712" t="inlineStr">
        <is>
          <t>Marketplace</t>
        </is>
      </c>
      <c r="G1712" t="inlineStr">
        <is>
          <t>Size/Fit Issue</t>
        </is>
      </c>
      <c r="H1712" t="n">
        <v>1</v>
      </c>
      <c r="I1712" t="n">
        <v>2226.15</v>
      </c>
    </row>
    <row r="1713">
      <c r="A1713" t="inlineStr">
        <is>
          <t>RET001714</t>
        </is>
      </c>
      <c r="B1713" t="inlineStr">
        <is>
          <t>O011427</t>
        </is>
      </c>
      <c r="C1713" s="25" t="n">
        <v>45223</v>
      </c>
      <c r="D1713" t="inlineStr">
        <is>
          <t>Electronics</t>
        </is>
      </c>
      <c r="E1713" t="inlineStr">
        <is>
          <t>North</t>
        </is>
      </c>
      <c r="F1713" t="inlineStr">
        <is>
          <t>Website</t>
        </is>
      </c>
      <c r="G1713" t="inlineStr">
        <is>
          <t>Damaged in Transit</t>
        </is>
      </c>
      <c r="H1713" t="n">
        <v>1</v>
      </c>
      <c r="I1713" t="n">
        <v>14318.1</v>
      </c>
    </row>
    <row r="1714">
      <c r="A1714" t="inlineStr">
        <is>
          <t>RET001715</t>
        </is>
      </c>
      <c r="B1714" t="inlineStr">
        <is>
          <t>O011441</t>
        </is>
      </c>
      <c r="C1714" s="25" t="n">
        <v>45223</v>
      </c>
      <c r="D1714" t="inlineStr">
        <is>
          <t>Fashion</t>
        </is>
      </c>
      <c r="E1714" t="inlineStr">
        <is>
          <t>South</t>
        </is>
      </c>
      <c r="F1714" t="inlineStr">
        <is>
          <t>Mobile App</t>
        </is>
      </c>
      <c r="G1714" t="inlineStr">
        <is>
          <t>Size/Fit Issue</t>
        </is>
      </c>
      <c r="H1714" t="n">
        <v>2</v>
      </c>
      <c r="I1714" t="n">
        <v>6892.2</v>
      </c>
    </row>
    <row r="1715">
      <c r="A1715" t="inlineStr">
        <is>
          <t>RET001716</t>
        </is>
      </c>
      <c r="B1715" t="inlineStr">
        <is>
          <t>O011443</t>
        </is>
      </c>
      <c r="C1715" s="25" t="n">
        <v>45223</v>
      </c>
      <c r="D1715" t="inlineStr">
        <is>
          <t>Sports</t>
        </is>
      </c>
      <c r="E1715" t="inlineStr">
        <is>
          <t>West</t>
        </is>
      </c>
      <c r="F1715" t="inlineStr">
        <is>
          <t>Mobile App</t>
        </is>
      </c>
      <c r="G1715" t="inlineStr">
        <is>
          <t>Damaged in Transit</t>
        </is>
      </c>
      <c r="H1715" t="n">
        <v>1</v>
      </c>
      <c r="I1715" t="n">
        <v>692.55</v>
      </c>
    </row>
    <row r="1716">
      <c r="A1716" t="inlineStr">
        <is>
          <t>RET001717</t>
        </is>
      </c>
      <c r="B1716" t="inlineStr">
        <is>
          <t>O011450</t>
        </is>
      </c>
      <c r="C1716" s="25" t="n">
        <v>45223</v>
      </c>
      <c r="D1716" t="inlineStr">
        <is>
          <t>Books</t>
        </is>
      </c>
      <c r="E1716" t="inlineStr">
        <is>
          <t>North</t>
        </is>
      </c>
      <c r="F1716" t="inlineStr">
        <is>
          <t>Retail Store</t>
        </is>
      </c>
      <c r="G1716" t="inlineStr">
        <is>
          <t>Changed Mind</t>
        </is>
      </c>
      <c r="H1716" t="n">
        <v>1</v>
      </c>
      <c r="I1716" t="n">
        <v>242.1</v>
      </c>
    </row>
    <row r="1717">
      <c r="A1717" t="inlineStr">
        <is>
          <t>RET001718</t>
        </is>
      </c>
      <c r="B1717" t="inlineStr">
        <is>
          <t>O011452</t>
        </is>
      </c>
      <c r="C1717" s="25" t="n">
        <v>45223</v>
      </c>
      <c r="D1717" t="inlineStr">
        <is>
          <t>Home &amp; Kitchen</t>
        </is>
      </c>
      <c r="E1717" t="inlineStr">
        <is>
          <t>South</t>
        </is>
      </c>
      <c r="F1717" t="inlineStr">
        <is>
          <t>Mobile App</t>
        </is>
      </c>
      <c r="G1717" t="inlineStr">
        <is>
          <t>Wrong Item Delivered</t>
        </is>
      </c>
      <c r="H1717" t="n">
        <v>1</v>
      </c>
      <c r="I1717" t="n">
        <v>4130.15</v>
      </c>
    </row>
    <row r="1718">
      <c r="A1718" t="inlineStr">
        <is>
          <t>RET001719</t>
        </is>
      </c>
      <c r="B1718" t="inlineStr">
        <is>
          <t>O011454</t>
        </is>
      </c>
      <c r="C1718" s="25" t="n">
        <v>45223</v>
      </c>
      <c r="D1718" t="inlineStr">
        <is>
          <t>Beauty</t>
        </is>
      </c>
      <c r="E1718" t="inlineStr">
        <is>
          <t>East</t>
        </is>
      </c>
      <c r="F1718" t="inlineStr">
        <is>
          <t>Marketplace</t>
        </is>
      </c>
      <c r="G1718" t="inlineStr">
        <is>
          <t>Changed Mind</t>
        </is>
      </c>
      <c r="H1718" t="n">
        <v>1</v>
      </c>
      <c r="I1718" t="n">
        <v>615.2</v>
      </c>
    </row>
    <row r="1719">
      <c r="A1719" t="inlineStr">
        <is>
          <t>RET001720</t>
        </is>
      </c>
      <c r="B1719" t="inlineStr">
        <is>
          <t>O011476</t>
        </is>
      </c>
      <c r="C1719" s="25" t="n">
        <v>45224</v>
      </c>
      <c r="D1719" t="inlineStr">
        <is>
          <t>Books</t>
        </is>
      </c>
      <c r="E1719" t="inlineStr">
        <is>
          <t>South</t>
        </is>
      </c>
      <c r="F1719" t="inlineStr">
        <is>
          <t>Website</t>
        </is>
      </c>
      <c r="G1719" t="inlineStr">
        <is>
          <t>Changed Mind</t>
        </is>
      </c>
      <c r="H1719" t="n">
        <v>1</v>
      </c>
      <c r="I1719" t="n">
        <v>569.05</v>
      </c>
    </row>
    <row r="1720">
      <c r="A1720" t="inlineStr">
        <is>
          <t>RET001721</t>
        </is>
      </c>
      <c r="B1720" t="inlineStr">
        <is>
          <t>O011485</t>
        </is>
      </c>
      <c r="C1720" s="25" t="n">
        <v>45224</v>
      </c>
      <c r="D1720" t="inlineStr">
        <is>
          <t>Beauty</t>
        </is>
      </c>
      <c r="E1720" t="inlineStr">
        <is>
          <t>South</t>
        </is>
      </c>
      <c r="F1720" t="inlineStr">
        <is>
          <t>Marketplace</t>
        </is>
      </c>
      <c r="G1720" t="inlineStr">
        <is>
          <t>Damaged in Transit</t>
        </is>
      </c>
      <c r="H1720" t="n">
        <v>2</v>
      </c>
      <c r="I1720" t="n">
        <v>1171.3</v>
      </c>
    </row>
    <row r="1721">
      <c r="A1721" t="inlineStr">
        <is>
          <t>RET001722</t>
        </is>
      </c>
      <c r="B1721" t="inlineStr">
        <is>
          <t>O011488</t>
        </is>
      </c>
      <c r="C1721" s="25" t="n">
        <v>45224</v>
      </c>
      <c r="D1721" t="inlineStr">
        <is>
          <t>Sports</t>
        </is>
      </c>
      <c r="E1721" t="inlineStr">
        <is>
          <t>South</t>
        </is>
      </c>
      <c r="F1721" t="inlineStr">
        <is>
          <t>Marketplace</t>
        </is>
      </c>
      <c r="G1721" t="inlineStr">
        <is>
          <t>Late Delivery</t>
        </is>
      </c>
      <c r="H1721" t="n">
        <v>1</v>
      </c>
      <c r="I1721" t="n">
        <v>254.25</v>
      </c>
    </row>
    <row r="1722">
      <c r="A1722" t="inlineStr">
        <is>
          <t>RET001723</t>
        </is>
      </c>
      <c r="B1722" t="inlineStr">
        <is>
          <t>O011505</t>
        </is>
      </c>
      <c r="C1722" s="25" t="n">
        <v>45224</v>
      </c>
      <c r="D1722" t="inlineStr">
        <is>
          <t>Sports</t>
        </is>
      </c>
      <c r="E1722" t="inlineStr">
        <is>
          <t>South</t>
        </is>
      </c>
      <c r="F1722" t="inlineStr">
        <is>
          <t>Mobile App</t>
        </is>
      </c>
      <c r="G1722" t="inlineStr">
        <is>
          <t>Defective Product</t>
        </is>
      </c>
      <c r="H1722" t="n">
        <v>1</v>
      </c>
      <c r="I1722" t="n">
        <v>1215.2</v>
      </c>
    </row>
    <row r="1723">
      <c r="A1723" t="inlineStr">
        <is>
          <t>RET001724</t>
        </is>
      </c>
      <c r="B1723" t="inlineStr">
        <is>
          <t>O011518</t>
        </is>
      </c>
      <c r="C1723" s="25" t="n">
        <v>45225</v>
      </c>
      <c r="D1723" t="inlineStr">
        <is>
          <t>Fashion</t>
        </is>
      </c>
      <c r="E1723" t="inlineStr">
        <is>
          <t>Central</t>
        </is>
      </c>
      <c r="F1723" t="inlineStr">
        <is>
          <t>Mobile App</t>
        </is>
      </c>
      <c r="G1723" t="inlineStr">
        <is>
          <t>Damaged in Transit</t>
        </is>
      </c>
      <c r="H1723" t="n">
        <v>1</v>
      </c>
      <c r="I1723" t="n">
        <v>296.65</v>
      </c>
    </row>
    <row r="1724">
      <c r="A1724" t="inlineStr">
        <is>
          <t>RET001725</t>
        </is>
      </c>
      <c r="B1724" t="inlineStr">
        <is>
          <t>O011519</t>
        </is>
      </c>
      <c r="C1724" s="25" t="n">
        <v>45225</v>
      </c>
      <c r="D1724" t="inlineStr">
        <is>
          <t>Sports</t>
        </is>
      </c>
      <c r="E1724" t="inlineStr">
        <is>
          <t>South</t>
        </is>
      </c>
      <c r="F1724" t="inlineStr">
        <is>
          <t>Website</t>
        </is>
      </c>
      <c r="G1724" t="inlineStr">
        <is>
          <t>Changed Mind</t>
        </is>
      </c>
      <c r="H1724" t="n">
        <v>2</v>
      </c>
      <c r="I1724" t="n">
        <v>2270.4</v>
      </c>
    </row>
    <row r="1725">
      <c r="A1725" t="inlineStr">
        <is>
          <t>RET001726</t>
        </is>
      </c>
      <c r="B1725" t="inlineStr">
        <is>
          <t>O011521</t>
        </is>
      </c>
      <c r="C1725" s="25" t="n">
        <v>45225</v>
      </c>
      <c r="D1725" t="inlineStr">
        <is>
          <t>Fashion</t>
        </is>
      </c>
      <c r="E1725" t="inlineStr">
        <is>
          <t>West</t>
        </is>
      </c>
      <c r="F1725" t="inlineStr">
        <is>
          <t>Website</t>
        </is>
      </c>
      <c r="G1725" t="inlineStr">
        <is>
          <t>Not as Described</t>
        </is>
      </c>
      <c r="H1725" t="n">
        <v>1</v>
      </c>
      <c r="I1725" t="n">
        <v>1052.1</v>
      </c>
    </row>
    <row r="1726">
      <c r="A1726" t="inlineStr">
        <is>
          <t>RET001727</t>
        </is>
      </c>
      <c r="B1726" t="inlineStr">
        <is>
          <t>O011529</t>
        </is>
      </c>
      <c r="C1726" s="25" t="n">
        <v>45225</v>
      </c>
      <c r="D1726" t="inlineStr">
        <is>
          <t>Home &amp; Kitchen</t>
        </is>
      </c>
      <c r="E1726" t="inlineStr">
        <is>
          <t>South</t>
        </is>
      </c>
      <c r="F1726" t="inlineStr">
        <is>
          <t>Mobile App</t>
        </is>
      </c>
      <c r="G1726" t="inlineStr">
        <is>
          <t>Size/Fit Issue</t>
        </is>
      </c>
      <c r="H1726" t="n">
        <v>1</v>
      </c>
      <c r="I1726" t="n">
        <v>1691.1</v>
      </c>
    </row>
    <row r="1727">
      <c r="A1727" t="inlineStr">
        <is>
          <t>RET001728</t>
        </is>
      </c>
      <c r="B1727" t="inlineStr">
        <is>
          <t>O011533</t>
        </is>
      </c>
      <c r="C1727" s="25" t="n">
        <v>45225</v>
      </c>
      <c r="D1727" t="inlineStr">
        <is>
          <t>Fashion</t>
        </is>
      </c>
      <c r="E1727" t="inlineStr">
        <is>
          <t>South</t>
        </is>
      </c>
      <c r="F1727" t="inlineStr">
        <is>
          <t>Marketplace</t>
        </is>
      </c>
      <c r="G1727" t="inlineStr">
        <is>
          <t>Damaged in Transit</t>
        </is>
      </c>
      <c r="H1727" t="n">
        <v>1</v>
      </c>
      <c r="I1727" t="n">
        <v>847.2</v>
      </c>
    </row>
    <row r="1728">
      <c r="A1728" t="inlineStr">
        <is>
          <t>RET001729</t>
        </is>
      </c>
      <c r="B1728" t="inlineStr">
        <is>
          <t>O011537</t>
        </is>
      </c>
      <c r="C1728" s="25" t="n">
        <v>45225</v>
      </c>
      <c r="D1728" t="inlineStr">
        <is>
          <t>Fashion</t>
        </is>
      </c>
      <c r="E1728" t="inlineStr">
        <is>
          <t>South</t>
        </is>
      </c>
      <c r="F1728" t="inlineStr">
        <is>
          <t>Mobile App</t>
        </is>
      </c>
      <c r="G1728" t="inlineStr">
        <is>
          <t>Size/Fit Issue</t>
        </is>
      </c>
      <c r="H1728" t="n">
        <v>1</v>
      </c>
      <c r="I1728" t="n">
        <v>424.15</v>
      </c>
    </row>
    <row r="1729">
      <c r="A1729" t="inlineStr">
        <is>
          <t>RET001730</t>
        </is>
      </c>
      <c r="B1729" t="inlineStr">
        <is>
          <t>O011539</t>
        </is>
      </c>
      <c r="C1729" s="25" t="n">
        <v>45225</v>
      </c>
      <c r="D1729" t="inlineStr">
        <is>
          <t>Home &amp; Kitchen</t>
        </is>
      </c>
      <c r="E1729" t="inlineStr">
        <is>
          <t>North</t>
        </is>
      </c>
      <c r="F1729" t="inlineStr">
        <is>
          <t>Website</t>
        </is>
      </c>
      <c r="G1729" t="inlineStr">
        <is>
          <t>Not as Described</t>
        </is>
      </c>
      <c r="H1729" t="n">
        <v>1</v>
      </c>
      <c r="I1729" t="n">
        <v>1791.2</v>
      </c>
    </row>
    <row r="1730">
      <c r="A1730" t="inlineStr">
        <is>
          <t>RET001731</t>
        </is>
      </c>
      <c r="B1730" t="inlineStr">
        <is>
          <t>O011552</t>
        </is>
      </c>
      <c r="C1730" s="25" t="n">
        <v>45225</v>
      </c>
      <c r="D1730" t="inlineStr">
        <is>
          <t>Home &amp; Kitchen</t>
        </is>
      </c>
      <c r="E1730" t="inlineStr">
        <is>
          <t>North</t>
        </is>
      </c>
      <c r="F1730" t="inlineStr">
        <is>
          <t>Mobile App</t>
        </is>
      </c>
      <c r="G1730" t="inlineStr">
        <is>
          <t>Damaged in Transit</t>
        </is>
      </c>
      <c r="H1730" t="n">
        <v>1</v>
      </c>
      <c r="I1730" t="n">
        <v>3331.15</v>
      </c>
    </row>
    <row r="1731">
      <c r="A1731" t="inlineStr">
        <is>
          <t>RET001732</t>
        </is>
      </c>
      <c r="B1731" t="inlineStr">
        <is>
          <t>O011553</t>
        </is>
      </c>
      <c r="C1731" s="25" t="n">
        <v>45225</v>
      </c>
      <c r="D1731" t="inlineStr">
        <is>
          <t>Fashion</t>
        </is>
      </c>
      <c r="E1731" t="inlineStr">
        <is>
          <t>East</t>
        </is>
      </c>
      <c r="F1731" t="inlineStr">
        <is>
          <t>Mobile App</t>
        </is>
      </c>
      <c r="G1731" t="inlineStr">
        <is>
          <t>Size/Fit Issue</t>
        </is>
      </c>
      <c r="H1731" t="n">
        <v>1</v>
      </c>
      <c r="I1731" t="n">
        <v>3446.1</v>
      </c>
    </row>
    <row r="1732">
      <c r="A1732" t="inlineStr">
        <is>
          <t>RET001733</t>
        </is>
      </c>
      <c r="B1732" t="inlineStr">
        <is>
          <t>O011558</t>
        </is>
      </c>
      <c r="C1732" s="25" t="n">
        <v>45225</v>
      </c>
      <c r="D1732" t="inlineStr">
        <is>
          <t>Home &amp; Kitchen</t>
        </is>
      </c>
      <c r="E1732" t="inlineStr">
        <is>
          <t>West</t>
        </is>
      </c>
      <c r="F1732" t="inlineStr">
        <is>
          <t>Website</t>
        </is>
      </c>
      <c r="G1732" t="inlineStr">
        <is>
          <t>Wrong Item Delivered</t>
        </is>
      </c>
      <c r="H1732" t="n">
        <v>2</v>
      </c>
      <c r="I1732" t="n">
        <v>2104.2</v>
      </c>
    </row>
    <row r="1733">
      <c r="A1733" t="inlineStr">
        <is>
          <t>RET001734</t>
        </is>
      </c>
      <c r="B1733" t="inlineStr">
        <is>
          <t>O011562</t>
        </is>
      </c>
      <c r="C1733" s="25" t="n">
        <v>45225</v>
      </c>
      <c r="D1733" t="inlineStr">
        <is>
          <t>Fashion</t>
        </is>
      </c>
      <c r="E1733" t="inlineStr">
        <is>
          <t>North</t>
        </is>
      </c>
      <c r="F1733" t="inlineStr">
        <is>
          <t>Marketplace</t>
        </is>
      </c>
      <c r="G1733" t="inlineStr">
        <is>
          <t>Changed Mind</t>
        </is>
      </c>
      <c r="H1733" t="n">
        <v>1</v>
      </c>
      <c r="I1733" t="n">
        <v>631.2</v>
      </c>
    </row>
    <row r="1734">
      <c r="A1734" t="inlineStr">
        <is>
          <t>RET001735</t>
        </is>
      </c>
      <c r="B1734" t="inlineStr">
        <is>
          <t>O011564</t>
        </is>
      </c>
      <c r="C1734" s="25" t="n">
        <v>45225</v>
      </c>
      <c r="D1734" t="inlineStr">
        <is>
          <t>Home &amp; Kitchen</t>
        </is>
      </c>
      <c r="E1734" t="inlineStr">
        <is>
          <t>South</t>
        </is>
      </c>
      <c r="F1734" t="inlineStr">
        <is>
          <t>Marketplace</t>
        </is>
      </c>
      <c r="G1734" t="inlineStr">
        <is>
          <t>Late Delivery</t>
        </is>
      </c>
      <c r="H1734" t="n">
        <v>1</v>
      </c>
      <c r="I1734" t="n">
        <v>4130.15</v>
      </c>
    </row>
    <row r="1735">
      <c r="A1735" t="inlineStr">
        <is>
          <t>RET001736</t>
        </is>
      </c>
      <c r="B1735" t="inlineStr">
        <is>
          <t>O011567</t>
        </is>
      </c>
      <c r="C1735" s="25" t="n">
        <v>45226</v>
      </c>
      <c r="D1735" t="inlineStr">
        <is>
          <t>Beauty</t>
        </is>
      </c>
      <c r="E1735" t="inlineStr">
        <is>
          <t>South</t>
        </is>
      </c>
      <c r="F1735" t="inlineStr">
        <is>
          <t>Website</t>
        </is>
      </c>
      <c r="G1735" t="inlineStr">
        <is>
          <t>Changed Mind</t>
        </is>
      </c>
      <c r="H1735" t="n">
        <v>1</v>
      </c>
      <c r="I1735" t="n">
        <v>557.1</v>
      </c>
    </row>
    <row r="1736">
      <c r="A1736" t="inlineStr">
        <is>
          <t>RET001737</t>
        </is>
      </c>
      <c r="B1736" t="inlineStr">
        <is>
          <t>O011570</t>
        </is>
      </c>
      <c r="C1736" s="25" t="n">
        <v>45226</v>
      </c>
      <c r="D1736" t="inlineStr">
        <is>
          <t>Books</t>
        </is>
      </c>
      <c r="E1736" t="inlineStr">
        <is>
          <t>North</t>
        </is>
      </c>
      <c r="F1736" t="inlineStr">
        <is>
          <t>Mobile App</t>
        </is>
      </c>
      <c r="G1736" t="inlineStr">
        <is>
          <t>Size/Fit Issue</t>
        </is>
      </c>
      <c r="H1736" t="n">
        <v>1</v>
      </c>
      <c r="I1736" t="n">
        <v>521.1</v>
      </c>
    </row>
    <row r="1737">
      <c r="A1737" t="inlineStr">
        <is>
          <t>RET001738</t>
        </is>
      </c>
      <c r="B1737" t="inlineStr">
        <is>
          <t>O011575</t>
        </is>
      </c>
      <c r="C1737" s="25" t="n">
        <v>45226</v>
      </c>
      <c r="D1737" t="inlineStr">
        <is>
          <t>Fashion</t>
        </is>
      </c>
      <c r="E1737" t="inlineStr">
        <is>
          <t>South</t>
        </is>
      </c>
      <c r="F1737" t="inlineStr">
        <is>
          <t>Website</t>
        </is>
      </c>
      <c r="G1737" t="inlineStr">
        <is>
          <t>Not as Described</t>
        </is>
      </c>
      <c r="H1737" t="n">
        <v>1</v>
      </c>
      <c r="I1737" t="n">
        <v>432.65</v>
      </c>
    </row>
    <row r="1738">
      <c r="A1738" t="inlineStr">
        <is>
          <t>RET001739</t>
        </is>
      </c>
      <c r="B1738" t="inlineStr">
        <is>
          <t>O011578</t>
        </is>
      </c>
      <c r="C1738" s="25" t="n">
        <v>45226</v>
      </c>
      <c r="D1738" t="inlineStr">
        <is>
          <t>Electronics</t>
        </is>
      </c>
      <c r="E1738" t="inlineStr">
        <is>
          <t>North</t>
        </is>
      </c>
      <c r="F1738" t="inlineStr">
        <is>
          <t>Website</t>
        </is>
      </c>
      <c r="G1738" t="inlineStr">
        <is>
          <t>Defective Product</t>
        </is>
      </c>
      <c r="H1738" t="n">
        <v>1</v>
      </c>
      <c r="I1738" t="n">
        <v>15722.1</v>
      </c>
    </row>
    <row r="1739">
      <c r="A1739" t="inlineStr">
        <is>
          <t>RET001740</t>
        </is>
      </c>
      <c r="B1739" t="inlineStr">
        <is>
          <t>O011582</t>
        </is>
      </c>
      <c r="C1739" s="25" t="n">
        <v>45226</v>
      </c>
      <c r="D1739" t="inlineStr">
        <is>
          <t>Home &amp; Kitchen</t>
        </is>
      </c>
      <c r="E1739" t="inlineStr">
        <is>
          <t>South</t>
        </is>
      </c>
      <c r="F1739" t="inlineStr">
        <is>
          <t>Mobile App</t>
        </is>
      </c>
      <c r="G1739" t="inlineStr">
        <is>
          <t>Not as Described</t>
        </is>
      </c>
      <c r="H1739" t="n">
        <v>1</v>
      </c>
      <c r="I1739" t="n">
        <v>3374.1</v>
      </c>
    </row>
    <row r="1740">
      <c r="A1740" t="inlineStr">
        <is>
          <t>RET001741</t>
        </is>
      </c>
      <c r="B1740" t="inlineStr">
        <is>
          <t>O011593</t>
        </is>
      </c>
      <c r="C1740" s="25" t="n">
        <v>45226</v>
      </c>
      <c r="D1740" t="inlineStr">
        <is>
          <t>Home &amp; Kitchen</t>
        </is>
      </c>
      <c r="E1740" t="inlineStr">
        <is>
          <t>South</t>
        </is>
      </c>
      <c r="F1740" t="inlineStr">
        <is>
          <t>Marketplace</t>
        </is>
      </c>
      <c r="G1740" t="inlineStr">
        <is>
          <t>Wrong Item Delivered</t>
        </is>
      </c>
      <c r="H1740" t="n">
        <v>2</v>
      </c>
      <c r="I1740" t="n">
        <v>4503.3</v>
      </c>
    </row>
    <row r="1741">
      <c r="A1741" t="inlineStr">
        <is>
          <t>RET001742</t>
        </is>
      </c>
      <c r="B1741" t="inlineStr">
        <is>
          <t>O011620</t>
        </is>
      </c>
      <c r="C1741" s="25" t="n">
        <v>45226</v>
      </c>
      <c r="D1741" t="inlineStr">
        <is>
          <t>Home &amp; Kitchen</t>
        </is>
      </c>
      <c r="E1741" t="inlineStr">
        <is>
          <t>East</t>
        </is>
      </c>
      <c r="F1741" t="inlineStr">
        <is>
          <t>Mobile App</t>
        </is>
      </c>
      <c r="G1741" t="inlineStr">
        <is>
          <t>Damaged in Transit</t>
        </is>
      </c>
      <c r="H1741" t="n">
        <v>1</v>
      </c>
      <c r="I1741" t="n">
        <v>431.1</v>
      </c>
    </row>
    <row r="1742">
      <c r="A1742" t="inlineStr">
        <is>
          <t>RET001743</t>
        </is>
      </c>
      <c r="B1742" t="inlineStr">
        <is>
          <t>O011620</t>
        </is>
      </c>
      <c r="C1742" s="25" t="n">
        <v>45226</v>
      </c>
      <c r="D1742" t="inlineStr">
        <is>
          <t>Fashion</t>
        </is>
      </c>
      <c r="E1742" t="inlineStr">
        <is>
          <t>East</t>
        </is>
      </c>
      <c r="F1742" t="inlineStr">
        <is>
          <t>Mobile App</t>
        </is>
      </c>
      <c r="G1742" t="inlineStr">
        <is>
          <t>Size/Fit Issue</t>
        </is>
      </c>
      <c r="H1742" t="n">
        <v>1</v>
      </c>
      <c r="I1742" t="n">
        <v>1340.1</v>
      </c>
    </row>
    <row r="1743">
      <c r="A1743" t="inlineStr">
        <is>
          <t>RET001744</t>
        </is>
      </c>
      <c r="B1743" t="inlineStr">
        <is>
          <t>O011634</t>
        </is>
      </c>
      <c r="C1743" s="25" t="n">
        <v>45227</v>
      </c>
      <c r="D1743" t="inlineStr">
        <is>
          <t>Sports</t>
        </is>
      </c>
      <c r="E1743" t="inlineStr">
        <is>
          <t>West</t>
        </is>
      </c>
      <c r="F1743" t="inlineStr">
        <is>
          <t>Mobile App</t>
        </is>
      </c>
      <c r="G1743" t="inlineStr">
        <is>
          <t>Changed Mind</t>
        </is>
      </c>
      <c r="H1743" t="n">
        <v>1</v>
      </c>
      <c r="I1743" t="n">
        <v>1311.2</v>
      </c>
    </row>
    <row r="1744">
      <c r="A1744" t="inlineStr">
        <is>
          <t>RET001745</t>
        </is>
      </c>
      <c r="B1744" t="inlineStr">
        <is>
          <t>O011634</t>
        </is>
      </c>
      <c r="C1744" s="25" t="n">
        <v>45227</v>
      </c>
      <c r="D1744" t="inlineStr">
        <is>
          <t>Home &amp; Kitchen</t>
        </is>
      </c>
      <c r="E1744" t="inlineStr">
        <is>
          <t>West</t>
        </is>
      </c>
      <c r="F1744" t="inlineStr">
        <is>
          <t>Mobile App</t>
        </is>
      </c>
      <c r="G1744" t="inlineStr">
        <is>
          <t>Changed Mind</t>
        </is>
      </c>
      <c r="H1744" t="n">
        <v>1</v>
      </c>
      <c r="I1744" t="n">
        <v>4004.1</v>
      </c>
    </row>
    <row r="1745">
      <c r="A1745" t="inlineStr">
        <is>
          <t>RET001746</t>
        </is>
      </c>
      <c r="B1745" t="inlineStr">
        <is>
          <t>O011644</t>
        </is>
      </c>
      <c r="C1745" s="25" t="n">
        <v>45227</v>
      </c>
      <c r="D1745" t="inlineStr">
        <is>
          <t>Electronics</t>
        </is>
      </c>
      <c r="E1745" t="inlineStr">
        <is>
          <t>North</t>
        </is>
      </c>
      <c r="F1745" t="inlineStr">
        <is>
          <t>Marketplace</t>
        </is>
      </c>
      <c r="G1745" t="inlineStr">
        <is>
          <t>Defective Product</t>
        </is>
      </c>
      <c r="H1745" t="n">
        <v>1</v>
      </c>
      <c r="I1745" t="n">
        <v>8945.1</v>
      </c>
    </row>
    <row r="1746">
      <c r="A1746" t="inlineStr">
        <is>
          <t>RET001747</t>
        </is>
      </c>
      <c r="B1746" t="inlineStr">
        <is>
          <t>O011655</t>
        </is>
      </c>
      <c r="C1746" s="25" t="n">
        <v>45227</v>
      </c>
      <c r="D1746" t="inlineStr">
        <is>
          <t>Home &amp; Kitchen</t>
        </is>
      </c>
      <c r="E1746" t="inlineStr">
        <is>
          <t>South</t>
        </is>
      </c>
      <c r="F1746" t="inlineStr">
        <is>
          <t>Retail Store</t>
        </is>
      </c>
      <c r="G1746" t="inlineStr">
        <is>
          <t>Size/Fit Issue</t>
        </is>
      </c>
      <c r="H1746" t="n">
        <v>1</v>
      </c>
      <c r="I1746" t="n">
        <v>2195.1</v>
      </c>
    </row>
    <row r="1747">
      <c r="A1747" t="inlineStr">
        <is>
          <t>RET001748</t>
        </is>
      </c>
      <c r="B1747" t="inlineStr">
        <is>
          <t>O011659</t>
        </is>
      </c>
      <c r="C1747" s="25" t="n">
        <v>45227</v>
      </c>
      <c r="D1747" t="inlineStr">
        <is>
          <t>Electronics</t>
        </is>
      </c>
      <c r="E1747" t="inlineStr">
        <is>
          <t>West</t>
        </is>
      </c>
      <c r="F1747" t="inlineStr">
        <is>
          <t>Marketplace</t>
        </is>
      </c>
      <c r="G1747" t="inlineStr">
        <is>
          <t>Changed Mind</t>
        </is>
      </c>
      <c r="H1747" t="n">
        <v>1</v>
      </c>
      <c r="I1747" t="n">
        <v>4796.1</v>
      </c>
    </row>
    <row r="1748">
      <c r="A1748" t="inlineStr">
        <is>
          <t>RET001749</t>
        </is>
      </c>
      <c r="B1748" t="inlineStr">
        <is>
          <t>O011660</t>
        </is>
      </c>
      <c r="C1748" s="25" t="n">
        <v>45227</v>
      </c>
      <c r="D1748" t="inlineStr">
        <is>
          <t>Electronics</t>
        </is>
      </c>
      <c r="E1748" t="inlineStr">
        <is>
          <t>North</t>
        </is>
      </c>
      <c r="F1748" t="inlineStr">
        <is>
          <t>Marketplace</t>
        </is>
      </c>
      <c r="G1748" t="inlineStr">
        <is>
          <t>Damaged in Transit</t>
        </is>
      </c>
      <c r="H1748" t="n">
        <v>1</v>
      </c>
      <c r="I1748" t="n">
        <v>13199.65</v>
      </c>
    </row>
    <row r="1749">
      <c r="A1749" t="inlineStr">
        <is>
          <t>RET001750</t>
        </is>
      </c>
      <c r="B1749" t="inlineStr">
        <is>
          <t>O011661</t>
        </is>
      </c>
      <c r="C1749" s="25" t="n">
        <v>45227</v>
      </c>
      <c r="D1749" t="inlineStr">
        <is>
          <t>Beauty</t>
        </is>
      </c>
      <c r="E1749" t="inlineStr">
        <is>
          <t>North</t>
        </is>
      </c>
      <c r="F1749" t="inlineStr">
        <is>
          <t>Mobile App</t>
        </is>
      </c>
      <c r="G1749" t="inlineStr">
        <is>
          <t>Damaged in Transit</t>
        </is>
      </c>
      <c r="H1749" t="n">
        <v>1</v>
      </c>
      <c r="I1749" t="n">
        <v>925.65</v>
      </c>
    </row>
    <row r="1750">
      <c r="A1750" t="inlineStr">
        <is>
          <t>RET001751</t>
        </is>
      </c>
      <c r="B1750" t="inlineStr">
        <is>
          <t>O011671</t>
        </is>
      </c>
      <c r="C1750" s="25" t="n">
        <v>45227</v>
      </c>
      <c r="D1750" t="inlineStr">
        <is>
          <t>Fashion</t>
        </is>
      </c>
      <c r="E1750" t="inlineStr">
        <is>
          <t>South</t>
        </is>
      </c>
      <c r="F1750" t="inlineStr">
        <is>
          <t>Website</t>
        </is>
      </c>
      <c r="G1750" t="inlineStr">
        <is>
          <t>Changed Mind</t>
        </is>
      </c>
      <c r="H1750" t="n">
        <v>2</v>
      </c>
      <c r="I1750" t="n">
        <v>412.2</v>
      </c>
    </row>
    <row r="1751">
      <c r="A1751" t="inlineStr">
        <is>
          <t>RET001752</t>
        </is>
      </c>
      <c r="B1751" t="inlineStr">
        <is>
          <t>O011684</t>
        </is>
      </c>
      <c r="C1751" s="25" t="n">
        <v>45227</v>
      </c>
      <c r="D1751" t="inlineStr">
        <is>
          <t>Home &amp; Kitchen</t>
        </is>
      </c>
      <c r="E1751" t="inlineStr">
        <is>
          <t>East</t>
        </is>
      </c>
      <c r="F1751" t="inlineStr">
        <is>
          <t>Mobile App</t>
        </is>
      </c>
      <c r="G1751" t="inlineStr">
        <is>
          <t>Not as Described</t>
        </is>
      </c>
      <c r="H1751" t="n">
        <v>2</v>
      </c>
      <c r="I1751" t="n">
        <v>4672.1</v>
      </c>
    </row>
    <row r="1752">
      <c r="A1752" t="inlineStr">
        <is>
          <t>RET001753</t>
        </is>
      </c>
      <c r="B1752" t="inlineStr">
        <is>
          <t>O011696</t>
        </is>
      </c>
      <c r="C1752" s="25" t="n">
        <v>45228</v>
      </c>
      <c r="D1752" t="inlineStr">
        <is>
          <t>Fashion</t>
        </is>
      </c>
      <c r="E1752" t="inlineStr">
        <is>
          <t>West</t>
        </is>
      </c>
      <c r="F1752" t="inlineStr">
        <is>
          <t>Website</t>
        </is>
      </c>
      <c r="G1752" t="inlineStr">
        <is>
          <t>Changed Mind</t>
        </is>
      </c>
      <c r="H1752" t="n">
        <v>1</v>
      </c>
      <c r="I1752" t="n">
        <v>673.55</v>
      </c>
    </row>
    <row r="1753">
      <c r="A1753" t="inlineStr">
        <is>
          <t>RET001754</t>
        </is>
      </c>
      <c r="B1753" t="inlineStr">
        <is>
          <t>O011715</t>
        </is>
      </c>
      <c r="C1753" s="25" t="n">
        <v>45228</v>
      </c>
      <c r="D1753" t="inlineStr">
        <is>
          <t>Sports</t>
        </is>
      </c>
      <c r="E1753" t="inlineStr">
        <is>
          <t>North</t>
        </is>
      </c>
      <c r="F1753" t="inlineStr">
        <is>
          <t>Marketplace</t>
        </is>
      </c>
      <c r="G1753" t="inlineStr">
        <is>
          <t>Damaged in Transit</t>
        </is>
      </c>
      <c r="H1753" t="n">
        <v>1</v>
      </c>
      <c r="I1753" t="n">
        <v>3935.2</v>
      </c>
    </row>
    <row r="1754">
      <c r="A1754" t="inlineStr">
        <is>
          <t>RET001755</t>
        </is>
      </c>
      <c r="B1754" t="inlineStr">
        <is>
          <t>O011716</t>
        </is>
      </c>
      <c r="C1754" s="25" t="n">
        <v>45228</v>
      </c>
      <c r="D1754" t="inlineStr">
        <is>
          <t>Fashion</t>
        </is>
      </c>
      <c r="E1754" t="inlineStr">
        <is>
          <t>North</t>
        </is>
      </c>
      <c r="F1754" t="inlineStr">
        <is>
          <t>Retail Store</t>
        </is>
      </c>
      <c r="G1754" t="inlineStr">
        <is>
          <t>Size/Fit Issue</t>
        </is>
      </c>
      <c r="H1754" t="n">
        <v>1</v>
      </c>
      <c r="I1754" t="n">
        <v>1471.55</v>
      </c>
    </row>
    <row r="1755">
      <c r="A1755" t="inlineStr">
        <is>
          <t>RET001756</t>
        </is>
      </c>
      <c r="B1755" t="inlineStr">
        <is>
          <t>O011723</t>
        </is>
      </c>
      <c r="C1755" s="25" t="n">
        <v>45228</v>
      </c>
      <c r="D1755" t="inlineStr">
        <is>
          <t>Home &amp; Kitchen</t>
        </is>
      </c>
      <c r="E1755" t="inlineStr">
        <is>
          <t>East</t>
        </is>
      </c>
      <c r="F1755" t="inlineStr">
        <is>
          <t>Website</t>
        </is>
      </c>
      <c r="G1755" t="inlineStr">
        <is>
          <t>Defective Product</t>
        </is>
      </c>
      <c r="H1755" t="n">
        <v>2</v>
      </c>
      <c r="I1755" t="n">
        <v>2696.1</v>
      </c>
    </row>
    <row r="1756">
      <c r="A1756" t="inlineStr">
        <is>
          <t>RET001757</t>
        </is>
      </c>
      <c r="B1756" t="inlineStr">
        <is>
          <t>O011727</t>
        </is>
      </c>
      <c r="C1756" s="25" t="n">
        <v>45228</v>
      </c>
      <c r="D1756" t="inlineStr">
        <is>
          <t>Books</t>
        </is>
      </c>
      <c r="E1756" t="inlineStr">
        <is>
          <t>East</t>
        </is>
      </c>
      <c r="F1756" t="inlineStr">
        <is>
          <t>Website</t>
        </is>
      </c>
      <c r="G1756" t="inlineStr">
        <is>
          <t>Defective Product</t>
        </is>
      </c>
      <c r="H1756" t="n">
        <v>1</v>
      </c>
      <c r="I1756" t="n">
        <v>407.2</v>
      </c>
    </row>
    <row r="1757">
      <c r="A1757" t="inlineStr">
        <is>
          <t>RET001758</t>
        </is>
      </c>
      <c r="B1757" t="inlineStr">
        <is>
          <t>O011734</t>
        </is>
      </c>
      <c r="C1757" s="25" t="n">
        <v>45228</v>
      </c>
      <c r="D1757" t="inlineStr">
        <is>
          <t>Sports</t>
        </is>
      </c>
      <c r="E1757" t="inlineStr">
        <is>
          <t>West</t>
        </is>
      </c>
      <c r="F1757" t="inlineStr">
        <is>
          <t>Retail Store</t>
        </is>
      </c>
      <c r="G1757" t="inlineStr">
        <is>
          <t>Damaged in Transit</t>
        </is>
      </c>
      <c r="H1757" t="n">
        <v>1</v>
      </c>
      <c r="I1757" t="n">
        <v>2763.55</v>
      </c>
    </row>
    <row r="1758">
      <c r="A1758" t="inlineStr">
        <is>
          <t>RET001759</t>
        </is>
      </c>
      <c r="B1758" t="inlineStr">
        <is>
          <t>O011735</t>
        </is>
      </c>
      <c r="C1758" s="25" t="n">
        <v>45228</v>
      </c>
      <c r="D1758" t="inlineStr">
        <is>
          <t>Home &amp; Kitchen</t>
        </is>
      </c>
      <c r="E1758" t="inlineStr">
        <is>
          <t>North</t>
        </is>
      </c>
      <c r="F1758" t="inlineStr">
        <is>
          <t>Mobile App</t>
        </is>
      </c>
      <c r="G1758" t="inlineStr">
        <is>
          <t>Defective Product</t>
        </is>
      </c>
      <c r="H1758" t="n">
        <v>1</v>
      </c>
      <c r="I1758" t="n">
        <v>2767.2</v>
      </c>
    </row>
    <row r="1759">
      <c r="A1759" t="inlineStr">
        <is>
          <t>RET001760</t>
        </is>
      </c>
      <c r="B1759" t="inlineStr">
        <is>
          <t>O011737</t>
        </is>
      </c>
      <c r="C1759" s="25" t="n">
        <v>45228</v>
      </c>
      <c r="D1759" t="inlineStr">
        <is>
          <t>Fashion</t>
        </is>
      </c>
      <c r="E1759" t="inlineStr">
        <is>
          <t>West</t>
        </is>
      </c>
      <c r="F1759" t="inlineStr">
        <is>
          <t>Mobile App</t>
        </is>
      </c>
      <c r="G1759" t="inlineStr">
        <is>
          <t>Damaged in Transit</t>
        </is>
      </c>
      <c r="H1759" t="n">
        <v>1</v>
      </c>
      <c r="I1759" t="n">
        <v>959.65</v>
      </c>
    </row>
    <row r="1760">
      <c r="A1760" t="inlineStr">
        <is>
          <t>RET001761</t>
        </is>
      </c>
      <c r="B1760" t="inlineStr">
        <is>
          <t>O011739</t>
        </is>
      </c>
      <c r="C1760" s="25" t="n">
        <v>45228</v>
      </c>
      <c r="D1760" t="inlineStr">
        <is>
          <t>Fashion</t>
        </is>
      </c>
      <c r="E1760" t="inlineStr">
        <is>
          <t>East</t>
        </is>
      </c>
      <c r="F1760" t="inlineStr">
        <is>
          <t>Unknown</t>
        </is>
      </c>
      <c r="G1760" t="inlineStr">
        <is>
          <t>Changed Mind</t>
        </is>
      </c>
      <c r="H1760" t="n">
        <v>1</v>
      </c>
      <c r="I1760" t="n">
        <v>3063.2</v>
      </c>
    </row>
    <row r="1761">
      <c r="A1761" t="inlineStr">
        <is>
          <t>RET001762</t>
        </is>
      </c>
      <c r="B1761" t="inlineStr">
        <is>
          <t>O011745</t>
        </is>
      </c>
      <c r="C1761" s="25" t="n">
        <v>45228</v>
      </c>
      <c r="D1761" t="inlineStr">
        <is>
          <t>Books</t>
        </is>
      </c>
      <c r="E1761" t="inlineStr">
        <is>
          <t>North</t>
        </is>
      </c>
      <c r="F1761" t="inlineStr">
        <is>
          <t>Website</t>
        </is>
      </c>
      <c r="G1761" t="inlineStr">
        <is>
          <t>Changed Mind</t>
        </is>
      </c>
      <c r="H1761" t="n">
        <v>1</v>
      </c>
      <c r="I1761" t="n">
        <v>432.65</v>
      </c>
    </row>
    <row r="1762">
      <c r="A1762" t="inlineStr">
        <is>
          <t>RET001763</t>
        </is>
      </c>
      <c r="B1762" t="inlineStr">
        <is>
          <t>O011747</t>
        </is>
      </c>
      <c r="C1762" s="25" t="n">
        <v>45228</v>
      </c>
      <c r="D1762" t="inlineStr">
        <is>
          <t>Electronics</t>
        </is>
      </c>
      <c r="E1762" t="inlineStr">
        <is>
          <t>South</t>
        </is>
      </c>
      <c r="F1762" t="inlineStr">
        <is>
          <t>Website</t>
        </is>
      </c>
      <c r="G1762" t="inlineStr">
        <is>
          <t>Defective Product</t>
        </is>
      </c>
      <c r="H1762" t="n">
        <v>3</v>
      </c>
      <c r="I1762" t="n">
        <v>105846.15</v>
      </c>
    </row>
    <row r="1763">
      <c r="A1763" t="inlineStr">
        <is>
          <t>RET001764</t>
        </is>
      </c>
      <c r="B1763" t="inlineStr">
        <is>
          <t>O011750</t>
        </is>
      </c>
      <c r="C1763" s="25" t="n">
        <v>45228</v>
      </c>
      <c r="D1763" t="inlineStr">
        <is>
          <t>Books</t>
        </is>
      </c>
      <c r="E1763" t="inlineStr">
        <is>
          <t>West</t>
        </is>
      </c>
      <c r="F1763" t="inlineStr">
        <is>
          <t>Website</t>
        </is>
      </c>
      <c r="G1763" t="inlineStr">
        <is>
          <t>Defective Product</t>
        </is>
      </c>
      <c r="H1763" t="n">
        <v>1</v>
      </c>
      <c r="I1763" t="n">
        <v>279.65</v>
      </c>
    </row>
    <row r="1764">
      <c r="A1764" t="inlineStr">
        <is>
          <t>RET001765</t>
        </is>
      </c>
      <c r="B1764" t="inlineStr">
        <is>
          <t>O011752</t>
        </is>
      </c>
      <c r="C1764" s="25" t="n">
        <v>45228</v>
      </c>
      <c r="D1764" t="inlineStr">
        <is>
          <t>Electronics</t>
        </is>
      </c>
      <c r="E1764" t="inlineStr">
        <is>
          <t>North</t>
        </is>
      </c>
      <c r="F1764" t="inlineStr">
        <is>
          <t>Marketplace</t>
        </is>
      </c>
      <c r="G1764" t="inlineStr">
        <is>
          <t>Changed Mind</t>
        </is>
      </c>
      <c r="H1764" t="n">
        <v>1</v>
      </c>
      <c r="I1764" t="n">
        <v>6629.15</v>
      </c>
    </row>
    <row r="1765">
      <c r="A1765" t="inlineStr">
        <is>
          <t>RET001766</t>
        </is>
      </c>
      <c r="B1765" t="inlineStr">
        <is>
          <t>O011763</t>
        </is>
      </c>
      <c r="C1765" s="25" t="n">
        <v>45228</v>
      </c>
      <c r="D1765" t="inlineStr">
        <is>
          <t>Fashion</t>
        </is>
      </c>
      <c r="E1765" t="inlineStr">
        <is>
          <t>West</t>
        </is>
      </c>
      <c r="F1765" t="inlineStr">
        <is>
          <t>Mobile App</t>
        </is>
      </c>
      <c r="G1765" t="inlineStr">
        <is>
          <t>Late Delivery</t>
        </is>
      </c>
      <c r="H1765" t="n">
        <v>1</v>
      </c>
      <c r="I1765" t="n">
        <v>2751.2</v>
      </c>
    </row>
    <row r="1766">
      <c r="A1766" t="inlineStr">
        <is>
          <t>RET001767</t>
        </is>
      </c>
      <c r="B1766" t="inlineStr">
        <is>
          <t>O011777</t>
        </is>
      </c>
      <c r="C1766" s="25" t="n">
        <v>45229</v>
      </c>
      <c r="D1766" t="inlineStr">
        <is>
          <t>Fashion</t>
        </is>
      </c>
      <c r="E1766" t="inlineStr">
        <is>
          <t>North</t>
        </is>
      </c>
      <c r="F1766" t="inlineStr">
        <is>
          <t>Website</t>
        </is>
      </c>
      <c r="G1766" t="inlineStr">
        <is>
          <t>Changed Mind</t>
        </is>
      </c>
      <c r="H1766" t="n">
        <v>1</v>
      </c>
      <c r="I1766" t="n">
        <v>499</v>
      </c>
    </row>
    <row r="1767">
      <c r="A1767" t="inlineStr">
        <is>
          <t>RET001768</t>
        </is>
      </c>
      <c r="B1767" t="inlineStr">
        <is>
          <t>O011777</t>
        </is>
      </c>
      <c r="C1767" s="25" t="n">
        <v>45229</v>
      </c>
      <c r="D1767" t="inlineStr">
        <is>
          <t>Fashion</t>
        </is>
      </c>
      <c r="E1767" t="inlineStr">
        <is>
          <t>North</t>
        </is>
      </c>
      <c r="F1767" t="inlineStr">
        <is>
          <t>Website</t>
        </is>
      </c>
      <c r="G1767" t="inlineStr">
        <is>
          <t>Size/Fit Issue</t>
        </is>
      </c>
      <c r="H1767" t="n">
        <v>1</v>
      </c>
      <c r="I1767" t="n">
        <v>1072.55</v>
      </c>
    </row>
    <row r="1768">
      <c r="A1768" t="inlineStr">
        <is>
          <t>RET001769</t>
        </is>
      </c>
      <c r="B1768" t="inlineStr">
        <is>
          <t>O011792</t>
        </is>
      </c>
      <c r="C1768" s="25" t="n">
        <v>45229</v>
      </c>
      <c r="D1768" t="inlineStr">
        <is>
          <t>Electronics</t>
        </is>
      </c>
      <c r="E1768" t="inlineStr">
        <is>
          <t>South</t>
        </is>
      </c>
      <c r="F1768" t="inlineStr">
        <is>
          <t>Website</t>
        </is>
      </c>
      <c r="G1768" t="inlineStr">
        <is>
          <t>Defective Product</t>
        </is>
      </c>
      <c r="H1768" t="n">
        <v>1</v>
      </c>
      <c r="I1768" t="n">
        <v>10790.1</v>
      </c>
    </row>
    <row r="1769">
      <c r="A1769" t="inlineStr">
        <is>
          <t>RET001770</t>
        </is>
      </c>
      <c r="B1769" t="inlineStr">
        <is>
          <t>O011795</t>
        </is>
      </c>
      <c r="C1769" s="25" t="n">
        <v>45229</v>
      </c>
      <c r="D1769" t="inlineStr">
        <is>
          <t>Fashion</t>
        </is>
      </c>
      <c r="E1769" t="inlineStr">
        <is>
          <t>South</t>
        </is>
      </c>
      <c r="F1769" t="inlineStr">
        <is>
          <t>Website</t>
        </is>
      </c>
      <c r="G1769" t="inlineStr">
        <is>
          <t>Size/Fit Issue</t>
        </is>
      </c>
      <c r="H1769" t="n">
        <v>2</v>
      </c>
      <c r="I1769" t="n">
        <v>1654.2</v>
      </c>
    </row>
    <row r="1770">
      <c r="A1770" t="inlineStr">
        <is>
          <t>RET001771</t>
        </is>
      </c>
      <c r="B1770" t="inlineStr">
        <is>
          <t>O011800</t>
        </is>
      </c>
      <c r="C1770" s="25" t="n">
        <v>45229</v>
      </c>
      <c r="D1770" t="inlineStr">
        <is>
          <t>Sports</t>
        </is>
      </c>
      <c r="E1770" t="inlineStr">
        <is>
          <t>West</t>
        </is>
      </c>
      <c r="F1770" t="inlineStr">
        <is>
          <t>Mobile App</t>
        </is>
      </c>
      <c r="G1770" t="inlineStr">
        <is>
          <t>Damaged in Transit</t>
        </is>
      </c>
      <c r="H1770" t="n">
        <v>1</v>
      </c>
      <c r="I1770" t="n">
        <v>546.75</v>
      </c>
    </row>
    <row r="1771">
      <c r="A1771" t="inlineStr">
        <is>
          <t>RET001772</t>
        </is>
      </c>
      <c r="B1771" t="inlineStr">
        <is>
          <t>O011803</t>
        </is>
      </c>
      <c r="C1771" s="25" t="n">
        <v>45229</v>
      </c>
      <c r="D1771" t="inlineStr">
        <is>
          <t>Fashion</t>
        </is>
      </c>
      <c r="E1771" t="inlineStr">
        <is>
          <t>Central</t>
        </is>
      </c>
      <c r="F1771" t="inlineStr">
        <is>
          <t>Marketplace</t>
        </is>
      </c>
      <c r="G1771" t="inlineStr">
        <is>
          <t>Wrong Item Delivered</t>
        </is>
      </c>
      <c r="H1771" t="n">
        <v>1</v>
      </c>
      <c r="I1771" t="n">
        <v>959.65</v>
      </c>
    </row>
    <row r="1772">
      <c r="A1772" t="inlineStr">
        <is>
          <t>RET001773</t>
        </is>
      </c>
      <c r="B1772" t="inlineStr">
        <is>
          <t>O011804</t>
        </is>
      </c>
      <c r="C1772" s="25" t="n">
        <v>45229</v>
      </c>
      <c r="D1772" t="inlineStr">
        <is>
          <t>Beauty</t>
        </is>
      </c>
      <c r="E1772" t="inlineStr">
        <is>
          <t>North</t>
        </is>
      </c>
      <c r="F1772" t="inlineStr">
        <is>
          <t>Retail Store</t>
        </is>
      </c>
      <c r="G1772" t="inlineStr">
        <is>
          <t>Defective Product</t>
        </is>
      </c>
      <c r="H1772" t="n">
        <v>1</v>
      </c>
      <c r="I1772" t="n">
        <v>313.65</v>
      </c>
    </row>
    <row r="1773">
      <c r="A1773" t="inlineStr">
        <is>
          <t>RET001774</t>
        </is>
      </c>
      <c r="B1773" t="inlineStr">
        <is>
          <t>O011808</t>
        </is>
      </c>
      <c r="C1773" s="25" t="n">
        <v>45229</v>
      </c>
      <c r="D1773" t="inlineStr">
        <is>
          <t>Fashion</t>
        </is>
      </c>
      <c r="E1773" t="inlineStr">
        <is>
          <t>North</t>
        </is>
      </c>
      <c r="F1773" t="inlineStr">
        <is>
          <t>Mobile App</t>
        </is>
      </c>
      <c r="G1773" t="inlineStr">
        <is>
          <t>Size/Fit Issue</t>
        </is>
      </c>
      <c r="H1773" t="n">
        <v>1</v>
      </c>
      <c r="I1773" t="n">
        <v>1466.1</v>
      </c>
    </row>
    <row r="1774">
      <c r="A1774" t="inlineStr">
        <is>
          <t>RET001775</t>
        </is>
      </c>
      <c r="B1774" t="inlineStr">
        <is>
          <t>O011828</t>
        </is>
      </c>
      <c r="C1774" s="25" t="n">
        <v>45230</v>
      </c>
      <c r="D1774" t="inlineStr">
        <is>
          <t>Fashion</t>
        </is>
      </c>
      <c r="E1774" t="inlineStr">
        <is>
          <t>South</t>
        </is>
      </c>
      <c r="F1774" t="inlineStr">
        <is>
          <t>Mobile App</t>
        </is>
      </c>
      <c r="G1774" t="inlineStr">
        <is>
          <t>Size/Fit Issue</t>
        </is>
      </c>
      <c r="H1774" t="n">
        <v>1</v>
      </c>
      <c r="I1774" t="n">
        <v>458.1</v>
      </c>
    </row>
    <row r="1775">
      <c r="A1775" t="inlineStr">
        <is>
          <t>RET001776</t>
        </is>
      </c>
      <c r="B1775" t="inlineStr">
        <is>
          <t>O011837</t>
        </is>
      </c>
      <c r="C1775" s="25" t="n">
        <v>45230</v>
      </c>
      <c r="D1775" t="inlineStr">
        <is>
          <t>Home &amp; Kitchen</t>
        </is>
      </c>
      <c r="E1775" t="inlineStr">
        <is>
          <t>East</t>
        </is>
      </c>
      <c r="F1775" t="inlineStr">
        <is>
          <t>Website</t>
        </is>
      </c>
      <c r="G1775" t="inlineStr">
        <is>
          <t>Defective Product</t>
        </is>
      </c>
      <c r="H1775" t="n">
        <v>1</v>
      </c>
      <c r="I1775" t="n">
        <v>1691.1</v>
      </c>
    </row>
    <row r="1776">
      <c r="A1776" t="inlineStr">
        <is>
          <t>RET001777</t>
        </is>
      </c>
      <c r="B1776" t="inlineStr">
        <is>
          <t>O011838</t>
        </is>
      </c>
      <c r="C1776" s="25" t="n">
        <v>45230</v>
      </c>
      <c r="D1776" t="inlineStr">
        <is>
          <t>Fashion</t>
        </is>
      </c>
      <c r="E1776" t="inlineStr">
        <is>
          <t>Central</t>
        </is>
      </c>
      <c r="F1776" t="inlineStr">
        <is>
          <t>Marketplace</t>
        </is>
      </c>
      <c r="G1776" t="inlineStr">
        <is>
          <t>Size/Fit Issue</t>
        </is>
      </c>
      <c r="H1776" t="n">
        <v>1</v>
      </c>
      <c r="I1776" t="n">
        <v>629.1</v>
      </c>
    </row>
    <row r="1777">
      <c r="A1777" t="inlineStr">
        <is>
          <t>RET001778</t>
        </is>
      </c>
      <c r="B1777" t="inlineStr">
        <is>
          <t>O011857</t>
        </is>
      </c>
      <c r="C1777" s="25" t="n">
        <v>45230</v>
      </c>
      <c r="D1777" t="inlineStr">
        <is>
          <t>Home &amp; Kitchen</t>
        </is>
      </c>
      <c r="E1777" t="inlineStr">
        <is>
          <t>North</t>
        </is>
      </c>
      <c r="F1777" t="inlineStr">
        <is>
          <t>Marketplace</t>
        </is>
      </c>
      <c r="G1777" t="inlineStr">
        <is>
          <t>Not as Described</t>
        </is>
      </c>
      <c r="H1777" t="n">
        <v>1</v>
      </c>
      <c r="I1777" t="n">
        <v>5075.1</v>
      </c>
    </row>
    <row r="1778">
      <c r="A1778" t="inlineStr">
        <is>
          <t>RET001779</t>
        </is>
      </c>
      <c r="B1778" t="inlineStr">
        <is>
          <t>O011865</t>
        </is>
      </c>
      <c r="C1778" s="25" t="n">
        <v>45230</v>
      </c>
      <c r="D1778" t="inlineStr">
        <is>
          <t>Sports</t>
        </is>
      </c>
      <c r="E1778" t="inlineStr">
        <is>
          <t>South</t>
        </is>
      </c>
      <c r="F1778" t="inlineStr">
        <is>
          <t>Marketplace</t>
        </is>
      </c>
      <c r="G1778" t="inlineStr">
        <is>
          <t>Not as Described</t>
        </is>
      </c>
      <c r="H1778" t="n">
        <v>1</v>
      </c>
      <c r="I1778" t="n">
        <v>3935.2</v>
      </c>
    </row>
    <row r="1779">
      <c r="A1779" t="inlineStr">
        <is>
          <t>RET001780</t>
        </is>
      </c>
      <c r="B1779" t="inlineStr">
        <is>
          <t>O011869</t>
        </is>
      </c>
      <c r="C1779" s="25" t="n">
        <v>45230</v>
      </c>
      <c r="D1779" t="inlineStr">
        <is>
          <t>Fashion</t>
        </is>
      </c>
      <c r="E1779" t="inlineStr">
        <is>
          <t>West</t>
        </is>
      </c>
      <c r="F1779" t="inlineStr">
        <is>
          <t>Marketplace</t>
        </is>
      </c>
      <c r="G1779" t="inlineStr">
        <is>
          <t>Size/Fit Issue</t>
        </is>
      </c>
      <c r="H1779" t="n">
        <v>1</v>
      </c>
      <c r="I1779" t="n">
        <v>3063.2</v>
      </c>
    </row>
    <row r="1780">
      <c r="A1780" t="inlineStr">
        <is>
          <t>RET001781</t>
        </is>
      </c>
      <c r="B1780" t="inlineStr">
        <is>
          <t>O011873</t>
        </is>
      </c>
      <c r="C1780" s="25" t="n">
        <v>45230</v>
      </c>
      <c r="D1780" t="inlineStr">
        <is>
          <t>Fashion</t>
        </is>
      </c>
      <c r="E1780" t="inlineStr">
        <is>
          <t>South</t>
        </is>
      </c>
      <c r="F1780" t="inlineStr">
        <is>
          <t>Mobile App</t>
        </is>
      </c>
      <c r="G1780" t="inlineStr">
        <is>
          <t>Changed Mind</t>
        </is>
      </c>
      <c r="H1780" t="n">
        <v>1</v>
      </c>
      <c r="I1780" t="n">
        <v>926.1</v>
      </c>
    </row>
    <row r="1781">
      <c r="A1781" t="inlineStr">
        <is>
          <t>RET001782</t>
        </is>
      </c>
      <c r="B1781" t="inlineStr">
        <is>
          <t>O011875</t>
        </is>
      </c>
      <c r="C1781" s="25" t="n">
        <v>45230</v>
      </c>
      <c r="D1781" t="inlineStr">
        <is>
          <t>Home &amp; Kitchen</t>
        </is>
      </c>
      <c r="E1781" t="inlineStr">
        <is>
          <t>Central</t>
        </is>
      </c>
      <c r="F1781" t="inlineStr">
        <is>
          <t>Mobile App</t>
        </is>
      </c>
      <c r="G1781" t="inlineStr">
        <is>
          <t>Damaged in Transit</t>
        </is>
      </c>
      <c r="H1781" t="n">
        <v>1</v>
      </c>
      <c r="I1781" t="n">
        <v>935.2</v>
      </c>
    </row>
    <row r="1782">
      <c r="A1782" t="inlineStr">
        <is>
          <t>RET001783</t>
        </is>
      </c>
      <c r="B1782" t="inlineStr">
        <is>
          <t>O011879</t>
        </is>
      </c>
      <c r="C1782" s="25" t="n">
        <v>45231</v>
      </c>
      <c r="D1782" t="inlineStr">
        <is>
          <t>Fashion</t>
        </is>
      </c>
      <c r="E1782" t="inlineStr">
        <is>
          <t>South</t>
        </is>
      </c>
      <c r="F1782" t="inlineStr">
        <is>
          <t>Website</t>
        </is>
      </c>
      <c r="G1782" t="inlineStr">
        <is>
          <t>Size/Fit Issue</t>
        </is>
      </c>
      <c r="H1782" t="n">
        <v>1</v>
      </c>
      <c r="I1782" t="n">
        <v>449.1</v>
      </c>
    </row>
    <row r="1783">
      <c r="A1783" t="inlineStr">
        <is>
          <t>RET001784</t>
        </is>
      </c>
      <c r="B1783" t="inlineStr">
        <is>
          <t>O011888</t>
        </is>
      </c>
      <c r="C1783" s="25" t="n">
        <v>45231</v>
      </c>
      <c r="D1783" t="inlineStr">
        <is>
          <t>Fashion</t>
        </is>
      </c>
      <c r="E1783" t="inlineStr">
        <is>
          <t>North</t>
        </is>
      </c>
      <c r="F1783" t="inlineStr">
        <is>
          <t>Marketplace</t>
        </is>
      </c>
      <c r="G1783" t="inlineStr">
        <is>
          <t>Size/Fit Issue</t>
        </is>
      </c>
      <c r="H1783" t="n">
        <v>1</v>
      </c>
      <c r="I1783" t="n">
        <v>3063.2</v>
      </c>
    </row>
    <row r="1784">
      <c r="A1784" t="inlineStr">
        <is>
          <t>RET001785</t>
        </is>
      </c>
      <c r="B1784" t="inlineStr">
        <is>
          <t>O011888</t>
        </is>
      </c>
      <c r="C1784" s="25" t="n">
        <v>45231</v>
      </c>
      <c r="D1784" t="inlineStr">
        <is>
          <t>Fashion</t>
        </is>
      </c>
      <c r="E1784" t="inlineStr">
        <is>
          <t>North</t>
        </is>
      </c>
      <c r="F1784" t="inlineStr">
        <is>
          <t>Marketplace</t>
        </is>
      </c>
      <c r="G1784" t="inlineStr">
        <is>
          <t>Size/Fit Issue</t>
        </is>
      </c>
      <c r="H1784" t="n">
        <v>2</v>
      </c>
      <c r="I1784" t="n">
        <v>1205.3</v>
      </c>
    </row>
    <row r="1785">
      <c r="A1785" t="inlineStr">
        <is>
          <t>RET001786</t>
        </is>
      </c>
      <c r="B1785" t="inlineStr">
        <is>
          <t>O011891</t>
        </is>
      </c>
      <c r="C1785" s="25" t="n">
        <v>45231</v>
      </c>
      <c r="D1785" t="inlineStr">
        <is>
          <t>Beauty</t>
        </is>
      </c>
      <c r="E1785" t="inlineStr">
        <is>
          <t>West</t>
        </is>
      </c>
      <c r="F1785" t="inlineStr">
        <is>
          <t>Mobile App</t>
        </is>
      </c>
      <c r="G1785" t="inlineStr">
        <is>
          <t>Damaged in Transit</t>
        </is>
      </c>
      <c r="H1785" t="n">
        <v>1</v>
      </c>
      <c r="I1785" t="n">
        <v>431.2</v>
      </c>
    </row>
    <row r="1786">
      <c r="A1786" t="inlineStr">
        <is>
          <t>RET001787</t>
        </is>
      </c>
      <c r="B1786" t="inlineStr">
        <is>
          <t>O011892</t>
        </is>
      </c>
      <c r="C1786" s="25" t="n">
        <v>45231</v>
      </c>
      <c r="D1786" t="inlineStr">
        <is>
          <t>Fashion</t>
        </is>
      </c>
      <c r="E1786" t="inlineStr">
        <is>
          <t>West</t>
        </is>
      </c>
      <c r="F1786" t="inlineStr">
        <is>
          <t>Marketplace</t>
        </is>
      </c>
      <c r="G1786" t="inlineStr">
        <is>
          <t>Size/Fit Issue</t>
        </is>
      </c>
      <c r="H1786" t="n">
        <v>1</v>
      </c>
      <c r="I1786" t="n">
        <v>959.65</v>
      </c>
    </row>
    <row r="1787">
      <c r="A1787" t="inlineStr">
        <is>
          <t>RET001788</t>
        </is>
      </c>
      <c r="B1787" t="inlineStr">
        <is>
          <t>O011895</t>
        </is>
      </c>
      <c r="C1787" s="25" t="n">
        <v>45231</v>
      </c>
      <c r="D1787" t="inlineStr">
        <is>
          <t>Fashion</t>
        </is>
      </c>
      <c r="E1787" t="inlineStr">
        <is>
          <t>North</t>
        </is>
      </c>
      <c r="F1787" t="inlineStr">
        <is>
          <t>Website</t>
        </is>
      </c>
      <c r="G1787" t="inlineStr">
        <is>
          <t>Defective Product</t>
        </is>
      </c>
      <c r="H1787" t="n">
        <v>1</v>
      </c>
      <c r="I1787" t="n">
        <v>629.1</v>
      </c>
    </row>
    <row r="1788">
      <c r="A1788" t="inlineStr">
        <is>
          <t>RET001789</t>
        </is>
      </c>
      <c r="B1788" t="inlineStr">
        <is>
          <t>O011902</t>
        </is>
      </c>
      <c r="C1788" s="25" t="n">
        <v>45231</v>
      </c>
      <c r="D1788" t="inlineStr">
        <is>
          <t>Fashion</t>
        </is>
      </c>
      <c r="E1788" t="inlineStr">
        <is>
          <t>East</t>
        </is>
      </c>
      <c r="F1788" t="inlineStr">
        <is>
          <t>Website</t>
        </is>
      </c>
      <c r="G1788" t="inlineStr">
        <is>
          <t>Not as Described</t>
        </is>
      </c>
      <c r="H1788" t="n">
        <v>1</v>
      </c>
      <c r="I1788" t="n">
        <v>791.2</v>
      </c>
    </row>
    <row r="1789">
      <c r="A1789" t="inlineStr">
        <is>
          <t>RET001790</t>
        </is>
      </c>
      <c r="B1789" t="inlineStr">
        <is>
          <t>O011910</t>
        </is>
      </c>
      <c r="C1789" s="25" t="n">
        <v>45231</v>
      </c>
      <c r="D1789" t="inlineStr">
        <is>
          <t>Fashion</t>
        </is>
      </c>
      <c r="E1789" t="inlineStr">
        <is>
          <t>South</t>
        </is>
      </c>
      <c r="F1789" t="inlineStr">
        <is>
          <t>Mobile App</t>
        </is>
      </c>
      <c r="G1789" t="inlineStr">
        <is>
          <t>Size/Fit Issue</t>
        </is>
      </c>
      <c r="H1789" t="n">
        <v>1</v>
      </c>
      <c r="I1789" t="n">
        <v>594.15</v>
      </c>
    </row>
    <row r="1790">
      <c r="A1790" t="inlineStr">
        <is>
          <t>RET001791</t>
        </is>
      </c>
      <c r="B1790" t="inlineStr">
        <is>
          <t>O011918</t>
        </is>
      </c>
      <c r="C1790" s="25" t="n">
        <v>45231</v>
      </c>
      <c r="D1790" t="inlineStr">
        <is>
          <t>Electronics</t>
        </is>
      </c>
      <c r="E1790" t="inlineStr">
        <is>
          <t>South</t>
        </is>
      </c>
      <c r="F1790" t="inlineStr">
        <is>
          <t>Marketplace</t>
        </is>
      </c>
      <c r="G1790" t="inlineStr">
        <is>
          <t>Wrong Item Delivered</t>
        </is>
      </c>
      <c r="H1790" t="n">
        <v>1</v>
      </c>
      <c r="I1790" t="n">
        <v>2479.2</v>
      </c>
    </row>
    <row r="1791">
      <c r="A1791" t="inlineStr">
        <is>
          <t>RET001792</t>
        </is>
      </c>
      <c r="B1791" t="inlineStr">
        <is>
          <t>O011932</t>
        </is>
      </c>
      <c r="C1791" s="25" t="n">
        <v>45232</v>
      </c>
      <c r="D1791" t="inlineStr">
        <is>
          <t>Fashion</t>
        </is>
      </c>
      <c r="E1791" t="inlineStr">
        <is>
          <t>South</t>
        </is>
      </c>
      <c r="F1791" t="inlineStr">
        <is>
          <t>Marketplace</t>
        </is>
      </c>
      <c r="G1791" t="inlineStr">
        <is>
          <t>Size/Fit Issue</t>
        </is>
      </c>
      <c r="H1791" t="n">
        <v>1</v>
      </c>
      <c r="I1791" t="n">
        <v>1027.65</v>
      </c>
    </row>
    <row r="1792">
      <c r="A1792" t="inlineStr">
        <is>
          <t>RET001793</t>
        </is>
      </c>
      <c r="B1792" t="inlineStr">
        <is>
          <t>O011947</t>
        </is>
      </c>
      <c r="C1792" s="25" t="n">
        <v>45232</v>
      </c>
      <c r="D1792" t="inlineStr">
        <is>
          <t>Beauty</t>
        </is>
      </c>
      <c r="E1792" t="inlineStr">
        <is>
          <t>South</t>
        </is>
      </c>
      <c r="F1792" t="inlineStr">
        <is>
          <t>Marketplace</t>
        </is>
      </c>
      <c r="G1792" t="inlineStr">
        <is>
          <t>Defective Product</t>
        </is>
      </c>
      <c r="H1792" t="n">
        <v>1</v>
      </c>
      <c r="I1792" t="n">
        <v>177.65</v>
      </c>
    </row>
    <row r="1793">
      <c r="A1793" t="inlineStr">
        <is>
          <t>RET001794</t>
        </is>
      </c>
      <c r="B1793" t="inlineStr">
        <is>
          <t>O011974</t>
        </is>
      </c>
      <c r="C1793" s="25" t="n">
        <v>45232</v>
      </c>
      <c r="D1793" t="inlineStr">
        <is>
          <t>Electronics</t>
        </is>
      </c>
      <c r="E1793" t="inlineStr">
        <is>
          <t>North</t>
        </is>
      </c>
      <c r="F1793" t="inlineStr">
        <is>
          <t>Mobile App</t>
        </is>
      </c>
      <c r="G1793" t="inlineStr">
        <is>
          <t>Not as Described</t>
        </is>
      </c>
      <c r="H1793" t="n">
        <v>1</v>
      </c>
      <c r="I1793" t="n">
        <v>12727.2</v>
      </c>
    </row>
    <row r="1794">
      <c r="A1794" t="inlineStr">
        <is>
          <t>RET001795</t>
        </is>
      </c>
      <c r="B1794" t="inlineStr">
        <is>
          <t>O011996</t>
        </is>
      </c>
      <c r="C1794" s="25" t="n">
        <v>45233</v>
      </c>
      <c r="D1794" t="inlineStr">
        <is>
          <t>Home &amp; Kitchen</t>
        </is>
      </c>
      <c r="E1794" t="inlineStr">
        <is>
          <t>South</t>
        </is>
      </c>
      <c r="F1794" t="inlineStr">
        <is>
          <t>Marketplace</t>
        </is>
      </c>
      <c r="G1794" t="inlineStr">
        <is>
          <t>Not as Described</t>
        </is>
      </c>
      <c r="H1794" t="n">
        <v>1</v>
      </c>
      <c r="I1794" t="n">
        <v>749.25</v>
      </c>
    </row>
    <row r="1795">
      <c r="A1795" t="inlineStr">
        <is>
          <t>RET001796</t>
        </is>
      </c>
      <c r="B1795" t="inlineStr">
        <is>
          <t>O011999</t>
        </is>
      </c>
      <c r="C1795" s="25" t="n">
        <v>45233</v>
      </c>
      <c r="D1795" t="inlineStr">
        <is>
          <t>Fashion</t>
        </is>
      </c>
      <c r="E1795" t="inlineStr">
        <is>
          <t>North</t>
        </is>
      </c>
      <c r="F1795" t="inlineStr">
        <is>
          <t>Website</t>
        </is>
      </c>
      <c r="G1795" t="inlineStr">
        <is>
          <t>Not as Described</t>
        </is>
      </c>
      <c r="H1795" t="n">
        <v>1</v>
      </c>
      <c r="I1795" t="n">
        <v>314.1</v>
      </c>
    </row>
    <row r="1796">
      <c r="A1796" t="inlineStr">
        <is>
          <t>RET001797</t>
        </is>
      </c>
      <c r="B1796" t="inlineStr">
        <is>
          <t>O011999</t>
        </is>
      </c>
      <c r="C1796" s="25" t="n">
        <v>45233</v>
      </c>
      <c r="D1796" t="inlineStr">
        <is>
          <t>Sports</t>
        </is>
      </c>
      <c r="E1796" t="inlineStr">
        <is>
          <t>North</t>
        </is>
      </c>
      <c r="F1796" t="inlineStr">
        <is>
          <t>Website</t>
        </is>
      </c>
      <c r="G1796" t="inlineStr">
        <is>
          <t>Size/Fit Issue</t>
        </is>
      </c>
      <c r="H1796" t="n">
        <v>1</v>
      </c>
      <c r="I1796" t="n">
        <v>4427.1</v>
      </c>
    </row>
    <row r="1797">
      <c r="A1797" t="inlineStr">
        <is>
          <t>RET001798</t>
        </is>
      </c>
      <c r="B1797" t="inlineStr">
        <is>
          <t>O012002</t>
        </is>
      </c>
      <c r="C1797" s="25" t="n">
        <v>45233</v>
      </c>
      <c r="D1797" t="inlineStr">
        <is>
          <t>Electronics</t>
        </is>
      </c>
      <c r="E1797" t="inlineStr">
        <is>
          <t>South</t>
        </is>
      </c>
      <c r="F1797" t="inlineStr">
        <is>
          <t>Website</t>
        </is>
      </c>
      <c r="G1797" t="inlineStr">
        <is>
          <t>Damaged in Transit</t>
        </is>
      </c>
      <c r="H1797" t="n">
        <v>2</v>
      </c>
      <c r="I1797" t="n">
        <v>18934.2</v>
      </c>
    </row>
    <row r="1798">
      <c r="A1798" t="inlineStr">
        <is>
          <t>RET001799</t>
        </is>
      </c>
      <c r="B1798" t="inlineStr">
        <is>
          <t>O012004</t>
        </is>
      </c>
      <c r="C1798" s="25" t="n">
        <v>45233</v>
      </c>
      <c r="D1798" t="inlineStr">
        <is>
          <t>Beauty</t>
        </is>
      </c>
      <c r="E1798" t="inlineStr">
        <is>
          <t>East</t>
        </is>
      </c>
      <c r="F1798" t="inlineStr">
        <is>
          <t>Website</t>
        </is>
      </c>
      <c r="G1798" t="inlineStr">
        <is>
          <t>Damaged in Transit</t>
        </is>
      </c>
      <c r="H1798" t="n">
        <v>1</v>
      </c>
      <c r="I1798" t="n">
        <v>152.1</v>
      </c>
    </row>
    <row r="1799">
      <c r="A1799" t="inlineStr">
        <is>
          <t>RET001800</t>
        </is>
      </c>
      <c r="B1799" t="inlineStr">
        <is>
          <t>O012005</t>
        </is>
      </c>
      <c r="C1799" s="25" t="n">
        <v>45233</v>
      </c>
      <c r="D1799" t="inlineStr">
        <is>
          <t>Electronics</t>
        </is>
      </c>
      <c r="E1799" t="inlineStr">
        <is>
          <t>West</t>
        </is>
      </c>
      <c r="F1799" t="inlineStr">
        <is>
          <t>Mobile App</t>
        </is>
      </c>
      <c r="G1799" t="inlineStr">
        <is>
          <t>Defective Product</t>
        </is>
      </c>
      <c r="H1799" t="n">
        <v>1</v>
      </c>
      <c r="I1799" t="n">
        <v>15722.1</v>
      </c>
    </row>
    <row r="1800">
      <c r="A1800" t="inlineStr">
        <is>
          <t>RET001801</t>
        </is>
      </c>
      <c r="B1800" t="inlineStr">
        <is>
          <t>O012011</t>
        </is>
      </c>
      <c r="C1800" s="25" t="n">
        <v>45233</v>
      </c>
      <c r="D1800" t="inlineStr">
        <is>
          <t>Fashion</t>
        </is>
      </c>
      <c r="E1800" t="inlineStr">
        <is>
          <t>South</t>
        </is>
      </c>
      <c r="F1800" t="inlineStr">
        <is>
          <t>Mobile App</t>
        </is>
      </c>
      <c r="G1800" t="inlineStr">
        <is>
          <t>Changed Mind</t>
        </is>
      </c>
      <c r="H1800" t="n">
        <v>1</v>
      </c>
      <c r="I1800" t="n">
        <v>3637.55</v>
      </c>
    </row>
    <row r="1801">
      <c r="A1801" t="inlineStr">
        <is>
          <t>RET001802</t>
        </is>
      </c>
      <c r="B1801" t="inlineStr">
        <is>
          <t>O012011</t>
        </is>
      </c>
      <c r="C1801" s="25" t="n">
        <v>45233</v>
      </c>
      <c r="D1801" t="inlineStr">
        <is>
          <t>Fashion</t>
        </is>
      </c>
      <c r="E1801" t="inlineStr">
        <is>
          <t>South</t>
        </is>
      </c>
      <c r="F1801" t="inlineStr">
        <is>
          <t>Mobile App</t>
        </is>
      </c>
      <c r="G1801" t="inlineStr">
        <is>
          <t>Size/Fit Issue</t>
        </is>
      </c>
      <c r="H1801" t="n">
        <v>1</v>
      </c>
      <c r="I1801" t="n">
        <v>1072.55</v>
      </c>
    </row>
    <row r="1802">
      <c r="A1802" t="inlineStr">
        <is>
          <t>RET001803</t>
        </is>
      </c>
      <c r="B1802" t="inlineStr">
        <is>
          <t>O012014</t>
        </is>
      </c>
      <c r="C1802" s="25" t="n">
        <v>45233</v>
      </c>
      <c r="D1802" t="inlineStr">
        <is>
          <t>Home &amp; Kitchen</t>
        </is>
      </c>
      <c r="E1802" t="inlineStr">
        <is>
          <t>South</t>
        </is>
      </c>
      <c r="F1802" t="inlineStr">
        <is>
          <t>Retail Store</t>
        </is>
      </c>
      <c r="G1802" t="inlineStr">
        <is>
          <t>Changed Mind</t>
        </is>
      </c>
      <c r="H1802" t="n">
        <v>1</v>
      </c>
      <c r="I1802" t="n">
        <v>2015.1</v>
      </c>
    </row>
    <row r="1803">
      <c r="A1803" t="inlineStr">
        <is>
          <t>RET001804</t>
        </is>
      </c>
      <c r="B1803" t="inlineStr">
        <is>
          <t>O012019</t>
        </is>
      </c>
      <c r="C1803" s="25" t="n">
        <v>45233</v>
      </c>
      <c r="D1803" t="inlineStr">
        <is>
          <t>Fashion</t>
        </is>
      </c>
      <c r="E1803" t="inlineStr">
        <is>
          <t>South</t>
        </is>
      </c>
      <c r="F1803" t="inlineStr">
        <is>
          <t>Marketplace</t>
        </is>
      </c>
      <c r="G1803" t="inlineStr">
        <is>
          <t>Size/Fit Issue</t>
        </is>
      </c>
      <c r="H1803" t="n">
        <v>1</v>
      </c>
      <c r="I1803" t="n">
        <v>424.15</v>
      </c>
    </row>
    <row r="1804">
      <c r="A1804" t="inlineStr">
        <is>
          <t>RET001805</t>
        </is>
      </c>
      <c r="B1804" t="inlineStr">
        <is>
          <t>O012028</t>
        </is>
      </c>
      <c r="C1804" s="25" t="n">
        <v>45233</v>
      </c>
      <c r="D1804" t="inlineStr">
        <is>
          <t>Fashion</t>
        </is>
      </c>
      <c r="E1804" t="inlineStr">
        <is>
          <t>North</t>
        </is>
      </c>
      <c r="F1804" t="inlineStr">
        <is>
          <t>Website</t>
        </is>
      </c>
      <c r="G1804" t="inlineStr">
        <is>
          <t>Late Delivery</t>
        </is>
      </c>
      <c r="H1804" t="n">
        <v>1</v>
      </c>
      <c r="I1804" t="n">
        <v>926.1</v>
      </c>
    </row>
    <row r="1805">
      <c r="A1805" t="inlineStr">
        <is>
          <t>RET001806</t>
        </is>
      </c>
      <c r="B1805" t="inlineStr">
        <is>
          <t>O012048</t>
        </is>
      </c>
      <c r="C1805" s="25" t="n">
        <v>45233</v>
      </c>
      <c r="D1805" t="inlineStr">
        <is>
          <t>Fashion</t>
        </is>
      </c>
      <c r="E1805" t="inlineStr">
        <is>
          <t>South</t>
        </is>
      </c>
      <c r="F1805" t="inlineStr">
        <is>
          <t>Mobile App</t>
        </is>
      </c>
      <c r="G1805" t="inlineStr">
        <is>
          <t>Size/Fit Issue</t>
        </is>
      </c>
      <c r="H1805" t="n">
        <v>1</v>
      </c>
      <c r="I1805" t="n">
        <v>638.1</v>
      </c>
    </row>
    <row r="1806">
      <c r="A1806" t="inlineStr">
        <is>
          <t>RET001807</t>
        </is>
      </c>
      <c r="B1806" t="inlineStr">
        <is>
          <t>O012067</t>
        </is>
      </c>
      <c r="C1806" s="25" t="n">
        <v>45234</v>
      </c>
      <c r="D1806" t="inlineStr">
        <is>
          <t>Home &amp; Kitchen</t>
        </is>
      </c>
      <c r="E1806" t="inlineStr">
        <is>
          <t>West</t>
        </is>
      </c>
      <c r="F1806" t="inlineStr">
        <is>
          <t>Retail Store</t>
        </is>
      </c>
      <c r="G1806" t="inlineStr">
        <is>
          <t>Damaged in Transit</t>
        </is>
      </c>
      <c r="H1806" t="n">
        <v>1</v>
      </c>
      <c r="I1806" t="n">
        <v>409</v>
      </c>
    </row>
    <row r="1807">
      <c r="A1807" t="inlineStr">
        <is>
          <t>RET001808</t>
        </is>
      </c>
      <c r="B1807" t="inlineStr">
        <is>
          <t>O012081</t>
        </is>
      </c>
      <c r="C1807" s="25" t="n">
        <v>45234</v>
      </c>
      <c r="D1807" t="inlineStr">
        <is>
          <t>Fashion</t>
        </is>
      </c>
      <c r="E1807" t="inlineStr">
        <is>
          <t>East</t>
        </is>
      </c>
      <c r="F1807" t="inlineStr">
        <is>
          <t>Website</t>
        </is>
      </c>
      <c r="G1807" t="inlineStr">
        <is>
          <t>Size/Fit Issue</t>
        </is>
      </c>
      <c r="H1807" t="n">
        <v>1</v>
      </c>
      <c r="I1807" t="n">
        <v>616.55</v>
      </c>
    </row>
    <row r="1808">
      <c r="A1808" t="inlineStr">
        <is>
          <t>RET001809</t>
        </is>
      </c>
      <c r="B1808" t="inlineStr">
        <is>
          <t>O012085</t>
        </is>
      </c>
      <c r="C1808" s="25" t="n">
        <v>45234</v>
      </c>
      <c r="D1808" t="inlineStr">
        <is>
          <t>Electronics</t>
        </is>
      </c>
      <c r="E1808" t="inlineStr">
        <is>
          <t>West</t>
        </is>
      </c>
      <c r="F1808" t="inlineStr">
        <is>
          <t>Marketplace</t>
        </is>
      </c>
      <c r="G1808" t="inlineStr">
        <is>
          <t>Defective Product</t>
        </is>
      </c>
      <c r="H1808" t="n">
        <v>1</v>
      </c>
      <c r="I1808" t="n">
        <v>3356.65</v>
      </c>
    </row>
    <row r="1809">
      <c r="A1809" t="inlineStr">
        <is>
          <t>RET001810</t>
        </is>
      </c>
      <c r="B1809" t="inlineStr">
        <is>
          <t>O012090</t>
        </is>
      </c>
      <c r="C1809" s="25" t="n">
        <v>45234</v>
      </c>
      <c r="D1809" t="inlineStr">
        <is>
          <t>Fashion</t>
        </is>
      </c>
      <c r="E1809" t="inlineStr">
        <is>
          <t>West</t>
        </is>
      </c>
      <c r="F1809" t="inlineStr">
        <is>
          <t>Mobile App</t>
        </is>
      </c>
      <c r="G1809" t="inlineStr">
        <is>
          <t>Changed Mind</t>
        </is>
      </c>
      <c r="H1809" t="n">
        <v>1</v>
      </c>
      <c r="I1809" t="n">
        <v>391.2</v>
      </c>
    </row>
    <row r="1810">
      <c r="A1810" t="inlineStr">
        <is>
          <t>RET001811</t>
        </is>
      </c>
      <c r="B1810" t="inlineStr">
        <is>
          <t>O012091</t>
        </is>
      </c>
      <c r="C1810" s="25" t="n">
        <v>45234</v>
      </c>
      <c r="D1810" t="inlineStr">
        <is>
          <t>Fashion</t>
        </is>
      </c>
      <c r="E1810" t="inlineStr">
        <is>
          <t>North</t>
        </is>
      </c>
      <c r="F1810" t="inlineStr">
        <is>
          <t>Marketplace</t>
        </is>
      </c>
      <c r="G1810" t="inlineStr">
        <is>
          <t>Not as Described</t>
        </is>
      </c>
      <c r="H1810" t="n">
        <v>2</v>
      </c>
      <c r="I1810" t="n">
        <v>412.2</v>
      </c>
    </row>
    <row r="1811">
      <c r="A1811" t="inlineStr">
        <is>
          <t>RET001812</t>
        </is>
      </c>
      <c r="B1811" t="inlineStr">
        <is>
          <t>O012094</t>
        </is>
      </c>
      <c r="C1811" s="25" t="n">
        <v>45234</v>
      </c>
      <c r="D1811" t="inlineStr">
        <is>
          <t>Electronics</t>
        </is>
      </c>
      <c r="E1811" t="inlineStr">
        <is>
          <t>West</t>
        </is>
      </c>
      <c r="F1811" t="inlineStr">
        <is>
          <t>Website</t>
        </is>
      </c>
      <c r="G1811" t="inlineStr">
        <is>
          <t>Changed Mind</t>
        </is>
      </c>
      <c r="H1811" t="n">
        <v>1</v>
      </c>
      <c r="I1811" t="n">
        <v>6178.65</v>
      </c>
    </row>
    <row r="1812">
      <c r="A1812" t="inlineStr">
        <is>
          <t>RET001813</t>
        </is>
      </c>
      <c r="B1812" t="inlineStr">
        <is>
          <t>O012100</t>
        </is>
      </c>
      <c r="C1812" s="25" t="n">
        <v>45234</v>
      </c>
      <c r="D1812" t="inlineStr">
        <is>
          <t>Fashion</t>
        </is>
      </c>
      <c r="E1812" t="inlineStr">
        <is>
          <t>South</t>
        </is>
      </c>
      <c r="F1812" t="inlineStr">
        <is>
          <t>Website</t>
        </is>
      </c>
      <c r="G1812" t="inlineStr">
        <is>
          <t>Changed Mind</t>
        </is>
      </c>
      <c r="H1812" t="n">
        <v>1</v>
      </c>
      <c r="I1812" t="n">
        <v>404.1</v>
      </c>
    </row>
    <row r="1813">
      <c r="A1813" t="inlineStr">
        <is>
          <t>RET001814</t>
        </is>
      </c>
      <c r="B1813" t="inlineStr">
        <is>
          <t>O012108</t>
        </is>
      </c>
      <c r="C1813" s="25" t="n">
        <v>45234</v>
      </c>
      <c r="D1813" t="inlineStr">
        <is>
          <t>Home &amp; Kitchen</t>
        </is>
      </c>
      <c r="E1813" t="inlineStr">
        <is>
          <t>North</t>
        </is>
      </c>
      <c r="F1813" t="inlineStr">
        <is>
          <t>Website</t>
        </is>
      </c>
      <c r="G1813" t="inlineStr">
        <is>
          <t>Changed Mind</t>
        </is>
      </c>
      <c r="H1813" t="n">
        <v>1</v>
      </c>
      <c r="I1813" t="n">
        <v>1791.2</v>
      </c>
    </row>
    <row r="1814">
      <c r="A1814" t="inlineStr">
        <is>
          <t>RET001815</t>
        </is>
      </c>
      <c r="B1814" t="inlineStr">
        <is>
          <t>O012128</t>
        </is>
      </c>
      <c r="C1814" s="25" t="n">
        <v>45235</v>
      </c>
      <c r="D1814" t="inlineStr">
        <is>
          <t>Fashion</t>
        </is>
      </c>
      <c r="E1814" t="inlineStr">
        <is>
          <t>North</t>
        </is>
      </c>
      <c r="F1814" t="inlineStr">
        <is>
          <t>Mobile App</t>
        </is>
      </c>
      <c r="G1814" t="inlineStr">
        <is>
          <t>Not as Described</t>
        </is>
      </c>
      <c r="H1814" t="n">
        <v>1</v>
      </c>
      <c r="I1814" t="n">
        <v>224.1</v>
      </c>
    </row>
    <row r="1815">
      <c r="A1815" t="inlineStr">
        <is>
          <t>RET001816</t>
        </is>
      </c>
      <c r="B1815" t="inlineStr">
        <is>
          <t>O012145</t>
        </is>
      </c>
      <c r="C1815" s="25" t="n">
        <v>45235</v>
      </c>
      <c r="D1815" t="inlineStr">
        <is>
          <t>Fashion</t>
        </is>
      </c>
      <c r="E1815" t="inlineStr">
        <is>
          <t>North</t>
        </is>
      </c>
      <c r="F1815" t="inlineStr">
        <is>
          <t>Marketplace</t>
        </is>
      </c>
      <c r="G1815" t="inlineStr">
        <is>
          <t>Size/Fit Issue</t>
        </is>
      </c>
      <c r="H1815" t="n">
        <v>1</v>
      </c>
      <c r="I1815" t="n">
        <v>903.2</v>
      </c>
    </row>
    <row r="1816">
      <c r="A1816" t="inlineStr">
        <is>
          <t>RET001817</t>
        </is>
      </c>
      <c r="B1816" t="inlineStr">
        <is>
          <t>O012149</t>
        </is>
      </c>
      <c r="C1816" s="25" t="n">
        <v>45235</v>
      </c>
      <c r="D1816" t="inlineStr">
        <is>
          <t>Fashion</t>
        </is>
      </c>
      <c r="E1816" t="inlineStr">
        <is>
          <t>South</t>
        </is>
      </c>
      <c r="F1816" t="inlineStr">
        <is>
          <t>Website</t>
        </is>
      </c>
      <c r="G1816" t="inlineStr">
        <is>
          <t>Wrong Item Delivered</t>
        </is>
      </c>
      <c r="H1816" t="n">
        <v>1</v>
      </c>
      <c r="I1816" t="n">
        <v>959.65</v>
      </c>
    </row>
    <row r="1817">
      <c r="A1817" t="inlineStr">
        <is>
          <t>RET001818</t>
        </is>
      </c>
      <c r="B1817" t="inlineStr">
        <is>
          <t>O012151</t>
        </is>
      </c>
      <c r="C1817" s="25" t="n">
        <v>45235</v>
      </c>
      <c r="D1817" t="inlineStr">
        <is>
          <t>Electronics</t>
        </is>
      </c>
      <c r="E1817" t="inlineStr">
        <is>
          <t>West</t>
        </is>
      </c>
      <c r="F1817" t="inlineStr">
        <is>
          <t>Mobile App</t>
        </is>
      </c>
      <c r="G1817" t="inlineStr">
        <is>
          <t>Changed Mind</t>
        </is>
      </c>
      <c r="H1817" t="n">
        <v>1</v>
      </c>
      <c r="I1817" t="n">
        <v>1146.65</v>
      </c>
    </row>
    <row r="1818">
      <c r="A1818" t="inlineStr">
        <is>
          <t>RET001819</t>
        </is>
      </c>
      <c r="B1818" t="inlineStr">
        <is>
          <t>O012155</t>
        </is>
      </c>
      <c r="C1818" s="25" t="n">
        <v>45235</v>
      </c>
      <c r="D1818" t="inlineStr">
        <is>
          <t>Fashion</t>
        </is>
      </c>
      <c r="E1818" t="inlineStr">
        <is>
          <t>Central</t>
        </is>
      </c>
      <c r="F1818" t="inlineStr">
        <is>
          <t>Marketplace</t>
        </is>
      </c>
      <c r="G1818" t="inlineStr">
        <is>
          <t>Size/Fit Issue</t>
        </is>
      </c>
      <c r="H1818" t="n">
        <v>1</v>
      </c>
      <c r="I1818" t="n">
        <v>959.65</v>
      </c>
    </row>
    <row r="1819">
      <c r="A1819" t="inlineStr">
        <is>
          <t>RET001820</t>
        </is>
      </c>
      <c r="B1819" t="inlineStr">
        <is>
          <t>O012158</t>
        </is>
      </c>
      <c r="C1819" s="25" t="n">
        <v>45235</v>
      </c>
      <c r="D1819" t="inlineStr">
        <is>
          <t>Sports</t>
        </is>
      </c>
      <c r="E1819" t="inlineStr">
        <is>
          <t>South</t>
        </is>
      </c>
      <c r="F1819" t="inlineStr">
        <is>
          <t>Website</t>
        </is>
      </c>
      <c r="G1819" t="inlineStr">
        <is>
          <t>Damaged in Transit</t>
        </is>
      </c>
      <c r="H1819" t="n">
        <v>2</v>
      </c>
      <c r="I1819" t="n">
        <v>4498.2</v>
      </c>
    </row>
    <row r="1820">
      <c r="A1820" t="inlineStr">
        <is>
          <t>RET001821</t>
        </is>
      </c>
      <c r="B1820" t="inlineStr">
        <is>
          <t>O012159</t>
        </is>
      </c>
      <c r="C1820" s="25" t="n">
        <v>45235</v>
      </c>
      <c r="D1820" t="inlineStr">
        <is>
          <t>Fashion</t>
        </is>
      </c>
      <c r="E1820" t="inlineStr">
        <is>
          <t>South</t>
        </is>
      </c>
      <c r="F1820" t="inlineStr">
        <is>
          <t>Mobile App</t>
        </is>
      </c>
      <c r="G1820" t="inlineStr">
        <is>
          <t>Not as Described</t>
        </is>
      </c>
      <c r="H1820" t="n">
        <v>1</v>
      </c>
      <c r="I1820" t="n">
        <v>1410.15</v>
      </c>
    </row>
    <row r="1821">
      <c r="A1821" t="inlineStr">
        <is>
          <t>RET001822</t>
        </is>
      </c>
      <c r="B1821" t="inlineStr">
        <is>
          <t>O012163</t>
        </is>
      </c>
      <c r="C1821" s="25" t="n">
        <v>45235</v>
      </c>
      <c r="D1821" t="inlineStr">
        <is>
          <t>Home &amp; Kitchen</t>
        </is>
      </c>
      <c r="E1821" t="inlineStr">
        <is>
          <t>East</t>
        </is>
      </c>
      <c r="F1821" t="inlineStr">
        <is>
          <t>Mobile App</t>
        </is>
      </c>
      <c r="G1821" t="inlineStr">
        <is>
          <t>Not as Described</t>
        </is>
      </c>
      <c r="H1821" t="n">
        <v>1</v>
      </c>
      <c r="I1821" t="n">
        <v>602.1</v>
      </c>
    </row>
    <row r="1822">
      <c r="A1822" t="inlineStr">
        <is>
          <t>RET001823</t>
        </is>
      </c>
      <c r="B1822" t="inlineStr">
        <is>
          <t>O012175</t>
        </is>
      </c>
      <c r="C1822" s="25" t="n">
        <v>45235</v>
      </c>
      <c r="D1822" t="inlineStr">
        <is>
          <t>Fashion</t>
        </is>
      </c>
      <c r="E1822" t="inlineStr">
        <is>
          <t>South</t>
        </is>
      </c>
      <c r="F1822" t="inlineStr">
        <is>
          <t>Mobile App</t>
        </is>
      </c>
      <c r="G1822" t="inlineStr">
        <is>
          <t>Size/Fit Issue</t>
        </is>
      </c>
      <c r="H1822" t="n">
        <v>1</v>
      </c>
      <c r="I1822" t="n">
        <v>432.65</v>
      </c>
    </row>
    <row r="1823">
      <c r="A1823" t="inlineStr">
        <is>
          <t>RET001824</t>
        </is>
      </c>
      <c r="B1823" t="inlineStr">
        <is>
          <t>O012208</t>
        </is>
      </c>
      <c r="C1823" s="25" t="n">
        <v>45236</v>
      </c>
      <c r="D1823" t="inlineStr">
        <is>
          <t>Fashion</t>
        </is>
      </c>
      <c r="E1823" t="inlineStr">
        <is>
          <t>East</t>
        </is>
      </c>
      <c r="F1823" t="inlineStr">
        <is>
          <t>Website</t>
        </is>
      </c>
      <c r="G1823" t="inlineStr">
        <is>
          <t>Not as Described</t>
        </is>
      </c>
      <c r="H1823" t="n">
        <v>2</v>
      </c>
      <c r="I1823" t="n">
        <v>1470.4</v>
      </c>
    </row>
    <row r="1824">
      <c r="A1824" t="inlineStr">
        <is>
          <t>RET001825</t>
        </is>
      </c>
      <c r="B1824" t="inlineStr">
        <is>
          <t>O012212</t>
        </is>
      </c>
      <c r="C1824" s="25" t="n">
        <v>45236</v>
      </c>
      <c r="D1824" t="inlineStr">
        <is>
          <t>Grocery</t>
        </is>
      </c>
      <c r="E1824" t="inlineStr">
        <is>
          <t>South</t>
        </is>
      </c>
      <c r="F1824" t="inlineStr">
        <is>
          <t>Marketplace</t>
        </is>
      </c>
      <c r="G1824" t="inlineStr">
        <is>
          <t>Late Delivery</t>
        </is>
      </c>
      <c r="H1824" t="n">
        <v>1</v>
      </c>
      <c r="I1824" t="n">
        <v>223.2</v>
      </c>
    </row>
    <row r="1825">
      <c r="A1825" t="inlineStr">
        <is>
          <t>RET001826</t>
        </is>
      </c>
      <c r="B1825" t="inlineStr">
        <is>
          <t>O012232</t>
        </is>
      </c>
      <c r="C1825" s="25" t="n">
        <v>45236</v>
      </c>
      <c r="D1825" t="inlineStr">
        <is>
          <t>Fashion</t>
        </is>
      </c>
      <c r="E1825" t="inlineStr">
        <is>
          <t>North</t>
        </is>
      </c>
      <c r="F1825" t="inlineStr">
        <is>
          <t>Marketplace</t>
        </is>
      </c>
      <c r="G1825" t="inlineStr">
        <is>
          <t>Size/Fit Issue</t>
        </is>
      </c>
      <c r="H1825" t="n">
        <v>3</v>
      </c>
      <c r="I1825" t="n">
        <v>2445.45</v>
      </c>
    </row>
    <row r="1826">
      <c r="A1826" t="inlineStr">
        <is>
          <t>RET001827</t>
        </is>
      </c>
      <c r="B1826" t="inlineStr">
        <is>
          <t>O012233</t>
        </is>
      </c>
      <c r="C1826" s="25" t="n">
        <v>45237</v>
      </c>
      <c r="D1826" t="inlineStr">
        <is>
          <t>Fashion</t>
        </is>
      </c>
      <c r="E1826" t="inlineStr">
        <is>
          <t>East</t>
        </is>
      </c>
      <c r="F1826" t="inlineStr">
        <is>
          <t>Website</t>
        </is>
      </c>
      <c r="G1826" t="inlineStr">
        <is>
          <t>Size/Fit Issue</t>
        </is>
      </c>
      <c r="H1826" t="n">
        <v>1</v>
      </c>
      <c r="I1826" t="n">
        <v>781.15</v>
      </c>
    </row>
    <row r="1827">
      <c r="A1827" t="inlineStr">
        <is>
          <t>RET001828</t>
        </is>
      </c>
      <c r="B1827" t="inlineStr">
        <is>
          <t>O012234</t>
        </is>
      </c>
      <c r="C1827" s="25" t="n">
        <v>45237</v>
      </c>
      <c r="D1827" t="inlineStr">
        <is>
          <t>Fashion</t>
        </is>
      </c>
      <c r="E1827" t="inlineStr">
        <is>
          <t>West</t>
        </is>
      </c>
      <c r="F1827" t="inlineStr">
        <is>
          <t>Website</t>
        </is>
      </c>
      <c r="G1827" t="inlineStr">
        <is>
          <t>Size/Fit Issue</t>
        </is>
      </c>
      <c r="H1827" t="n">
        <v>2</v>
      </c>
      <c r="I1827" t="n">
        <v>1919.3</v>
      </c>
    </row>
    <row r="1828">
      <c r="A1828" t="inlineStr">
        <is>
          <t>RET001829</t>
        </is>
      </c>
      <c r="B1828" t="inlineStr">
        <is>
          <t>O012240</t>
        </is>
      </c>
      <c r="C1828" s="25" t="n">
        <v>45237</v>
      </c>
      <c r="D1828" t="inlineStr">
        <is>
          <t>Fashion</t>
        </is>
      </c>
      <c r="E1828" t="inlineStr">
        <is>
          <t>East</t>
        </is>
      </c>
      <c r="F1828" t="inlineStr">
        <is>
          <t>Retail Store</t>
        </is>
      </c>
      <c r="G1828" t="inlineStr">
        <is>
          <t>Defective Product</t>
        </is>
      </c>
      <c r="H1828" t="n">
        <v>1</v>
      </c>
      <c r="I1828" t="n">
        <v>1709.05</v>
      </c>
    </row>
    <row r="1829">
      <c r="A1829" t="inlineStr">
        <is>
          <t>RET001830</t>
        </is>
      </c>
      <c r="B1829" t="inlineStr">
        <is>
          <t>O012241</t>
        </is>
      </c>
      <c r="C1829" s="25" t="n">
        <v>45237</v>
      </c>
      <c r="D1829" t="inlineStr">
        <is>
          <t>Fashion</t>
        </is>
      </c>
      <c r="E1829" t="inlineStr">
        <is>
          <t>West</t>
        </is>
      </c>
      <c r="F1829" t="inlineStr">
        <is>
          <t>Website</t>
        </is>
      </c>
      <c r="G1829" t="inlineStr">
        <is>
          <t>Late Delivery</t>
        </is>
      </c>
      <c r="H1829" t="n">
        <v>1</v>
      </c>
      <c r="I1829" t="n">
        <v>1148.55</v>
      </c>
    </row>
    <row r="1830">
      <c r="A1830" t="inlineStr">
        <is>
          <t>RET001831</t>
        </is>
      </c>
      <c r="B1830" t="inlineStr">
        <is>
          <t>O012243</t>
        </is>
      </c>
      <c r="C1830" s="25" t="n">
        <v>45237</v>
      </c>
      <c r="D1830" t="inlineStr">
        <is>
          <t>Home &amp; Kitchen</t>
        </is>
      </c>
      <c r="E1830" t="inlineStr">
        <is>
          <t>North</t>
        </is>
      </c>
      <c r="F1830" t="inlineStr">
        <is>
          <t>Mobile App</t>
        </is>
      </c>
      <c r="G1830" t="inlineStr">
        <is>
          <t>Changed Mind</t>
        </is>
      </c>
      <c r="H1830" t="n">
        <v>1</v>
      </c>
      <c r="I1830" t="n">
        <v>2478.55</v>
      </c>
    </row>
    <row r="1831">
      <c r="A1831" t="inlineStr">
        <is>
          <t>RET001832</t>
        </is>
      </c>
      <c r="B1831" t="inlineStr">
        <is>
          <t>O012254</t>
        </is>
      </c>
      <c r="C1831" s="25" t="n">
        <v>45237</v>
      </c>
      <c r="D1831" t="inlineStr">
        <is>
          <t>Fashion</t>
        </is>
      </c>
      <c r="E1831" t="inlineStr">
        <is>
          <t>North</t>
        </is>
      </c>
      <c r="F1831" t="inlineStr">
        <is>
          <t>Website</t>
        </is>
      </c>
      <c r="G1831" t="inlineStr">
        <is>
          <t>Size/Fit Issue</t>
        </is>
      </c>
      <c r="H1831" t="n">
        <v>1</v>
      </c>
      <c r="I1831" t="n">
        <v>3254.65</v>
      </c>
    </row>
    <row r="1832">
      <c r="A1832" t="inlineStr">
        <is>
          <t>RET001833</t>
        </is>
      </c>
      <c r="B1832" t="inlineStr">
        <is>
          <t>O012261</t>
        </is>
      </c>
      <c r="C1832" s="25" t="n">
        <v>45237</v>
      </c>
      <c r="D1832" t="inlineStr">
        <is>
          <t>Electronics</t>
        </is>
      </c>
      <c r="E1832" t="inlineStr">
        <is>
          <t>South</t>
        </is>
      </c>
      <c r="F1832" t="inlineStr">
        <is>
          <t>Mobile App</t>
        </is>
      </c>
      <c r="G1832" t="inlineStr">
        <is>
          <t>Changed Mind</t>
        </is>
      </c>
      <c r="H1832" t="n">
        <v>1</v>
      </c>
      <c r="I1832" t="n">
        <v>6542.1</v>
      </c>
    </row>
    <row r="1833">
      <c r="A1833" t="inlineStr">
        <is>
          <t>RET001834</t>
        </is>
      </c>
      <c r="B1833" t="inlineStr">
        <is>
          <t>O012272</t>
        </is>
      </c>
      <c r="C1833" s="25" t="n">
        <v>45237</v>
      </c>
      <c r="D1833" t="inlineStr">
        <is>
          <t>Electronics</t>
        </is>
      </c>
      <c r="E1833" t="inlineStr">
        <is>
          <t>Central</t>
        </is>
      </c>
      <c r="F1833" t="inlineStr">
        <is>
          <t>Marketplace</t>
        </is>
      </c>
      <c r="G1833" t="inlineStr">
        <is>
          <t>Damaged in Transit</t>
        </is>
      </c>
      <c r="H1833" t="n">
        <v>1</v>
      </c>
      <c r="I1833" t="n">
        <v>4317.15</v>
      </c>
    </row>
    <row r="1834">
      <c r="A1834" t="inlineStr">
        <is>
          <t>RET001835</t>
        </is>
      </c>
      <c r="B1834" t="inlineStr">
        <is>
          <t>O012274</t>
        </is>
      </c>
      <c r="C1834" s="25" t="n">
        <v>45237</v>
      </c>
      <c r="D1834" t="inlineStr">
        <is>
          <t>Fashion</t>
        </is>
      </c>
      <c r="E1834" t="inlineStr">
        <is>
          <t>East</t>
        </is>
      </c>
      <c r="F1834" t="inlineStr">
        <is>
          <t>Retail Store</t>
        </is>
      </c>
      <c r="G1834" t="inlineStr">
        <is>
          <t>Changed Mind</t>
        </is>
      </c>
      <c r="H1834" t="n">
        <v>2</v>
      </c>
      <c r="I1834" t="n">
        <v>389.3</v>
      </c>
    </row>
    <row r="1835">
      <c r="A1835" t="inlineStr">
        <is>
          <t>RET001836</t>
        </is>
      </c>
      <c r="B1835" t="inlineStr">
        <is>
          <t>O012275</t>
        </is>
      </c>
      <c r="C1835" s="25" t="n">
        <v>45237</v>
      </c>
      <c r="D1835" t="inlineStr">
        <is>
          <t>Electronics</t>
        </is>
      </c>
      <c r="E1835" t="inlineStr">
        <is>
          <t>West</t>
        </is>
      </c>
      <c r="F1835" t="inlineStr">
        <is>
          <t>Mobile App</t>
        </is>
      </c>
      <c r="G1835" t="inlineStr">
        <is>
          <t>Changed Mind</t>
        </is>
      </c>
      <c r="H1835" t="n">
        <v>1</v>
      </c>
      <c r="I1835" t="n">
        <v>4317.15</v>
      </c>
    </row>
    <row r="1836">
      <c r="A1836" t="inlineStr">
        <is>
          <t>RET001837</t>
        </is>
      </c>
      <c r="B1836" t="inlineStr">
        <is>
          <t>O012284</t>
        </is>
      </c>
      <c r="C1836" s="25" t="n">
        <v>45238</v>
      </c>
      <c r="D1836" t="inlineStr">
        <is>
          <t>Grocery</t>
        </is>
      </c>
      <c r="E1836" t="inlineStr">
        <is>
          <t>South</t>
        </is>
      </c>
      <c r="F1836" t="inlineStr">
        <is>
          <t>Website</t>
        </is>
      </c>
      <c r="G1836" t="inlineStr">
        <is>
          <t>Wrong Item Delivered</t>
        </is>
      </c>
      <c r="H1836" t="n">
        <v>4</v>
      </c>
      <c r="I1836" t="n">
        <v>794.2</v>
      </c>
    </row>
    <row r="1837">
      <c r="A1837" t="inlineStr">
        <is>
          <t>RET001838</t>
        </is>
      </c>
      <c r="B1837" t="inlineStr">
        <is>
          <t>O012291</t>
        </is>
      </c>
      <c r="C1837" s="25" t="n">
        <v>45238</v>
      </c>
      <c r="D1837" t="inlineStr">
        <is>
          <t>Fashion</t>
        </is>
      </c>
      <c r="E1837" t="inlineStr">
        <is>
          <t>North</t>
        </is>
      </c>
      <c r="F1837" t="inlineStr">
        <is>
          <t>Retail Store</t>
        </is>
      </c>
      <c r="G1837" t="inlineStr">
        <is>
          <t>Size/Fit Issue</t>
        </is>
      </c>
      <c r="H1837" t="n">
        <v>1</v>
      </c>
      <c r="I1837" t="n">
        <v>873.05</v>
      </c>
    </row>
    <row r="1838">
      <c r="A1838" t="inlineStr">
        <is>
          <t>RET001839</t>
        </is>
      </c>
      <c r="B1838" t="inlineStr">
        <is>
          <t>O012295</t>
        </is>
      </c>
      <c r="C1838" s="25" t="n">
        <v>45238</v>
      </c>
      <c r="D1838" t="inlineStr">
        <is>
          <t>Fashion</t>
        </is>
      </c>
      <c r="E1838" t="inlineStr">
        <is>
          <t>West</t>
        </is>
      </c>
      <c r="F1838" t="inlineStr">
        <is>
          <t>Mobile App</t>
        </is>
      </c>
      <c r="G1838" t="inlineStr">
        <is>
          <t>Changed Mind</t>
        </is>
      </c>
      <c r="H1838" t="n">
        <v>1</v>
      </c>
      <c r="I1838" t="n">
        <v>1414.55</v>
      </c>
    </row>
    <row r="1839">
      <c r="A1839" t="inlineStr">
        <is>
          <t>RET001840</t>
        </is>
      </c>
      <c r="B1839" t="inlineStr">
        <is>
          <t>O012298</t>
        </is>
      </c>
      <c r="C1839" s="25" t="n">
        <v>45238</v>
      </c>
      <c r="D1839" t="inlineStr">
        <is>
          <t>Fashion</t>
        </is>
      </c>
      <c r="E1839" t="inlineStr">
        <is>
          <t>Central</t>
        </is>
      </c>
      <c r="F1839" t="inlineStr">
        <is>
          <t>Mobile App</t>
        </is>
      </c>
      <c r="G1839" t="inlineStr">
        <is>
          <t>Size/Fit Issue</t>
        </is>
      </c>
      <c r="H1839" t="n">
        <v>2</v>
      </c>
      <c r="I1839" t="n">
        <v>2032.2</v>
      </c>
    </row>
    <row r="1840">
      <c r="A1840" t="inlineStr">
        <is>
          <t>RET001841</t>
        </is>
      </c>
      <c r="B1840" t="inlineStr">
        <is>
          <t>O012303</t>
        </is>
      </c>
      <c r="C1840" s="25" t="n">
        <v>45238</v>
      </c>
      <c r="D1840" t="inlineStr">
        <is>
          <t>Fashion</t>
        </is>
      </c>
      <c r="E1840" t="inlineStr">
        <is>
          <t>South</t>
        </is>
      </c>
      <c r="F1840" t="inlineStr">
        <is>
          <t>Marketplace</t>
        </is>
      </c>
      <c r="G1840" t="inlineStr">
        <is>
          <t>Wrong Item Delivered</t>
        </is>
      </c>
      <c r="H1840" t="n">
        <v>2</v>
      </c>
      <c r="I1840" t="n">
        <v>1708.2</v>
      </c>
    </row>
    <row r="1841">
      <c r="A1841" t="inlineStr">
        <is>
          <t>RET001842</t>
        </is>
      </c>
      <c r="B1841" t="inlineStr">
        <is>
          <t>O012306</t>
        </is>
      </c>
      <c r="C1841" s="25" t="n">
        <v>45238</v>
      </c>
      <c r="D1841" t="inlineStr">
        <is>
          <t>Fashion</t>
        </is>
      </c>
      <c r="E1841" t="inlineStr">
        <is>
          <t>West</t>
        </is>
      </c>
      <c r="F1841" t="inlineStr">
        <is>
          <t>Mobile App</t>
        </is>
      </c>
      <c r="G1841" t="inlineStr">
        <is>
          <t>Not as Described</t>
        </is>
      </c>
      <c r="H1841" t="n">
        <v>1</v>
      </c>
      <c r="I1841" t="n">
        <v>1155.15</v>
      </c>
    </row>
    <row r="1842">
      <c r="A1842" t="inlineStr">
        <is>
          <t>RET001843</t>
        </is>
      </c>
      <c r="B1842" t="inlineStr">
        <is>
          <t>O012312</t>
        </is>
      </c>
      <c r="C1842" s="25" t="n">
        <v>45238</v>
      </c>
      <c r="D1842" t="inlineStr">
        <is>
          <t>Fashion</t>
        </is>
      </c>
      <c r="E1842" t="inlineStr">
        <is>
          <t>North</t>
        </is>
      </c>
      <c r="F1842" t="inlineStr">
        <is>
          <t>Website</t>
        </is>
      </c>
      <c r="G1842" t="inlineStr">
        <is>
          <t>Size/Fit Issue</t>
        </is>
      </c>
      <c r="H1842" t="n">
        <v>3</v>
      </c>
      <c r="I1842" t="n">
        <v>2878.95</v>
      </c>
    </row>
    <row r="1843">
      <c r="A1843" t="inlineStr">
        <is>
          <t>RET001844</t>
        </is>
      </c>
      <c r="B1843" t="inlineStr">
        <is>
          <t>O012318</t>
        </is>
      </c>
      <c r="C1843" s="25" t="n">
        <v>45238</v>
      </c>
      <c r="D1843" t="inlineStr">
        <is>
          <t>Fashion</t>
        </is>
      </c>
      <c r="E1843" t="inlineStr">
        <is>
          <t>West</t>
        </is>
      </c>
      <c r="F1843" t="inlineStr">
        <is>
          <t>Mobile App</t>
        </is>
      </c>
      <c r="G1843" t="inlineStr">
        <is>
          <t>Size/Fit Issue</t>
        </is>
      </c>
      <c r="H1843" t="n">
        <v>1</v>
      </c>
      <c r="I1843" t="n">
        <v>492.15</v>
      </c>
    </row>
    <row r="1844">
      <c r="A1844" t="inlineStr">
        <is>
          <t>RET001845</t>
        </is>
      </c>
      <c r="B1844" t="inlineStr">
        <is>
          <t>O012319</t>
        </is>
      </c>
      <c r="C1844" s="25" t="n">
        <v>45238</v>
      </c>
      <c r="D1844" t="inlineStr">
        <is>
          <t>Home &amp; Kitchen</t>
        </is>
      </c>
      <c r="E1844" t="inlineStr">
        <is>
          <t>North</t>
        </is>
      </c>
      <c r="F1844" t="inlineStr">
        <is>
          <t>Marketplace</t>
        </is>
      </c>
      <c r="G1844" t="inlineStr">
        <is>
          <t>Changed Mind</t>
        </is>
      </c>
      <c r="H1844" t="n">
        <v>1</v>
      </c>
      <c r="I1844" t="n">
        <v>1733.15</v>
      </c>
    </row>
    <row r="1845">
      <c r="A1845" t="inlineStr">
        <is>
          <t>RET001846</t>
        </is>
      </c>
      <c r="B1845" t="inlineStr">
        <is>
          <t>O012319</t>
        </is>
      </c>
      <c r="C1845" s="25" t="n">
        <v>45238</v>
      </c>
      <c r="D1845" t="inlineStr">
        <is>
          <t>Fashion</t>
        </is>
      </c>
      <c r="E1845" t="inlineStr">
        <is>
          <t>North</t>
        </is>
      </c>
      <c r="F1845" t="inlineStr">
        <is>
          <t>Marketplace</t>
        </is>
      </c>
      <c r="G1845" t="inlineStr">
        <is>
          <t>Size/Fit Issue</t>
        </is>
      </c>
      <c r="H1845" t="n">
        <v>1</v>
      </c>
      <c r="I1845" t="n">
        <v>527.2</v>
      </c>
    </row>
    <row r="1846">
      <c r="A1846" t="inlineStr">
        <is>
          <t>RET001847</t>
        </is>
      </c>
      <c r="B1846" t="inlineStr">
        <is>
          <t>O012329</t>
        </is>
      </c>
      <c r="C1846" s="25" t="n">
        <v>45238</v>
      </c>
      <c r="D1846" t="inlineStr">
        <is>
          <t>Electronics</t>
        </is>
      </c>
      <c r="E1846" t="inlineStr">
        <is>
          <t>South</t>
        </is>
      </c>
      <c r="F1846" t="inlineStr">
        <is>
          <t>Mobile App</t>
        </is>
      </c>
      <c r="G1846" t="inlineStr">
        <is>
          <t>Defective Product</t>
        </is>
      </c>
      <c r="H1846" t="n">
        <v>2</v>
      </c>
      <c r="I1846" t="n">
        <v>12357.3</v>
      </c>
    </row>
    <row r="1847">
      <c r="A1847" t="inlineStr">
        <is>
          <t>RET001848</t>
        </is>
      </c>
      <c r="B1847" t="inlineStr">
        <is>
          <t>O012330</t>
        </is>
      </c>
      <c r="C1847" s="25" t="n">
        <v>45238</v>
      </c>
      <c r="D1847" t="inlineStr">
        <is>
          <t>Home &amp; Kitchen</t>
        </is>
      </c>
      <c r="E1847" t="inlineStr">
        <is>
          <t>West</t>
        </is>
      </c>
      <c r="F1847" t="inlineStr">
        <is>
          <t>Website</t>
        </is>
      </c>
      <c r="G1847" t="inlineStr">
        <is>
          <t>Damaged in Transit</t>
        </is>
      </c>
      <c r="H1847" t="n">
        <v>1</v>
      </c>
      <c r="I1847" t="n">
        <v>3331.15</v>
      </c>
    </row>
    <row r="1848">
      <c r="A1848" t="inlineStr">
        <is>
          <t>RET001849</t>
        </is>
      </c>
      <c r="B1848" t="inlineStr">
        <is>
          <t>O012344</t>
        </is>
      </c>
      <c r="C1848" s="25" t="n">
        <v>45239</v>
      </c>
      <c r="D1848" t="inlineStr">
        <is>
          <t>Fashion</t>
        </is>
      </c>
      <c r="E1848" t="inlineStr">
        <is>
          <t>South</t>
        </is>
      </c>
      <c r="F1848" t="inlineStr">
        <is>
          <t>Website</t>
        </is>
      </c>
      <c r="G1848" t="inlineStr">
        <is>
          <t>Changed Mind</t>
        </is>
      </c>
      <c r="H1848" t="n">
        <v>1</v>
      </c>
      <c r="I1848" t="n">
        <v>183.2</v>
      </c>
    </row>
    <row r="1849">
      <c r="A1849" t="inlineStr">
        <is>
          <t>RET001850</t>
        </is>
      </c>
      <c r="B1849" t="inlineStr">
        <is>
          <t>O012345</t>
        </is>
      </c>
      <c r="C1849" s="25" t="n">
        <v>45239</v>
      </c>
      <c r="D1849" t="inlineStr">
        <is>
          <t>Electronics</t>
        </is>
      </c>
      <c r="E1849" t="inlineStr">
        <is>
          <t>East</t>
        </is>
      </c>
      <c r="F1849" t="inlineStr">
        <is>
          <t>Website</t>
        </is>
      </c>
      <c r="G1849" t="inlineStr">
        <is>
          <t>Damaged in Transit</t>
        </is>
      </c>
      <c r="H1849" t="n">
        <v>1</v>
      </c>
      <c r="I1849" t="n">
        <v>2268.65</v>
      </c>
    </row>
    <row r="1850">
      <c r="A1850" t="inlineStr">
        <is>
          <t>RET001851</t>
        </is>
      </c>
      <c r="B1850" t="inlineStr">
        <is>
          <t>O012350</t>
        </is>
      </c>
      <c r="C1850" s="25" t="n">
        <v>45239</v>
      </c>
      <c r="D1850" t="inlineStr">
        <is>
          <t>Fashion</t>
        </is>
      </c>
      <c r="E1850" t="inlineStr">
        <is>
          <t>North</t>
        </is>
      </c>
      <c r="F1850" t="inlineStr">
        <is>
          <t>Mobile App</t>
        </is>
      </c>
      <c r="G1850" t="inlineStr">
        <is>
          <t>Defective Product</t>
        </is>
      </c>
      <c r="H1850" t="n">
        <v>1</v>
      </c>
      <c r="I1850" t="n">
        <v>485.1</v>
      </c>
    </row>
    <row r="1851">
      <c r="A1851" t="inlineStr">
        <is>
          <t>RET001852</t>
        </is>
      </c>
      <c r="B1851" t="inlineStr">
        <is>
          <t>O012358</t>
        </is>
      </c>
      <c r="C1851" s="25" t="n">
        <v>45239</v>
      </c>
      <c r="D1851" t="inlineStr">
        <is>
          <t>Electronics</t>
        </is>
      </c>
      <c r="E1851" t="inlineStr">
        <is>
          <t>South</t>
        </is>
      </c>
      <c r="F1851" t="inlineStr">
        <is>
          <t>Marketplace</t>
        </is>
      </c>
      <c r="G1851" t="inlineStr">
        <is>
          <t>Wrong Item Delivered</t>
        </is>
      </c>
      <c r="H1851" t="n">
        <v>1</v>
      </c>
      <c r="I1851" t="n">
        <v>1281.55</v>
      </c>
    </row>
    <row r="1852">
      <c r="A1852" t="inlineStr">
        <is>
          <t>RET001853</t>
        </is>
      </c>
      <c r="B1852" t="inlineStr">
        <is>
          <t>O012362</t>
        </is>
      </c>
      <c r="C1852" s="25" t="n">
        <v>45239</v>
      </c>
      <c r="D1852" t="inlineStr">
        <is>
          <t>Fashion</t>
        </is>
      </c>
      <c r="E1852" t="inlineStr">
        <is>
          <t>North</t>
        </is>
      </c>
      <c r="F1852" t="inlineStr">
        <is>
          <t>Website</t>
        </is>
      </c>
      <c r="G1852" t="inlineStr">
        <is>
          <t>Size/Fit Issue</t>
        </is>
      </c>
      <c r="H1852" t="n">
        <v>1</v>
      </c>
      <c r="I1852" t="n">
        <v>3437.1</v>
      </c>
    </row>
    <row r="1853">
      <c r="A1853" t="inlineStr">
        <is>
          <t>RET001854</t>
        </is>
      </c>
      <c r="B1853" t="inlineStr">
        <is>
          <t>O012362</t>
        </is>
      </c>
      <c r="C1853" s="25" t="n">
        <v>45239</v>
      </c>
      <c r="D1853" t="inlineStr">
        <is>
          <t>Beauty</t>
        </is>
      </c>
      <c r="E1853" t="inlineStr">
        <is>
          <t>North</t>
        </is>
      </c>
      <c r="F1853" t="inlineStr">
        <is>
          <t>Website</t>
        </is>
      </c>
      <c r="G1853" t="inlineStr">
        <is>
          <t>Late Delivery</t>
        </is>
      </c>
      <c r="H1853" t="n">
        <v>1</v>
      </c>
      <c r="I1853" t="n">
        <v>377.1</v>
      </c>
    </row>
    <row r="1854">
      <c r="A1854" t="inlineStr">
        <is>
          <t>RET001855</t>
        </is>
      </c>
      <c r="B1854" t="inlineStr">
        <is>
          <t>O012362</t>
        </is>
      </c>
      <c r="C1854" s="25" t="n">
        <v>45239</v>
      </c>
      <c r="D1854" t="inlineStr">
        <is>
          <t>Fashion</t>
        </is>
      </c>
      <c r="E1854" t="inlineStr">
        <is>
          <t>North</t>
        </is>
      </c>
      <c r="F1854" t="inlineStr">
        <is>
          <t>Website</t>
        </is>
      </c>
      <c r="G1854" t="inlineStr">
        <is>
          <t>Not as Described</t>
        </is>
      </c>
      <c r="H1854" t="n">
        <v>1</v>
      </c>
      <c r="I1854" t="n">
        <v>1741.65</v>
      </c>
    </row>
    <row r="1855">
      <c r="A1855" t="inlineStr">
        <is>
          <t>RET001856</t>
        </is>
      </c>
      <c r="B1855" t="inlineStr">
        <is>
          <t>O012378</t>
        </is>
      </c>
      <c r="C1855" s="25" t="n">
        <v>45239</v>
      </c>
      <c r="D1855" t="inlineStr">
        <is>
          <t>Fashion</t>
        </is>
      </c>
      <c r="E1855" t="inlineStr">
        <is>
          <t>North</t>
        </is>
      </c>
      <c r="F1855" t="inlineStr">
        <is>
          <t>Marketplace</t>
        </is>
      </c>
      <c r="G1855" t="inlineStr">
        <is>
          <t>Changed Mind</t>
        </is>
      </c>
      <c r="H1855" t="n">
        <v>1</v>
      </c>
      <c r="I1855" t="n">
        <v>584.1</v>
      </c>
    </row>
    <row r="1856">
      <c r="A1856" t="inlineStr">
        <is>
          <t>RET001857</t>
        </is>
      </c>
      <c r="B1856" t="inlineStr">
        <is>
          <t>O012379</t>
        </is>
      </c>
      <c r="C1856" s="25" t="n">
        <v>45239</v>
      </c>
      <c r="D1856" t="inlineStr">
        <is>
          <t>Fashion</t>
        </is>
      </c>
      <c r="E1856" t="inlineStr">
        <is>
          <t>West</t>
        </is>
      </c>
      <c r="F1856" t="inlineStr">
        <is>
          <t>Marketplace</t>
        </is>
      </c>
      <c r="G1856" t="inlineStr">
        <is>
          <t>Size/Fit Issue</t>
        </is>
      </c>
      <c r="H1856" t="n">
        <v>1</v>
      </c>
      <c r="I1856" t="n">
        <v>823.2</v>
      </c>
    </row>
    <row r="1857">
      <c r="A1857" t="inlineStr">
        <is>
          <t>RET001858</t>
        </is>
      </c>
      <c r="B1857" t="inlineStr">
        <is>
          <t>O012392</t>
        </is>
      </c>
      <c r="C1857" s="25" t="n">
        <v>45239</v>
      </c>
      <c r="D1857" t="inlineStr">
        <is>
          <t>Fashion</t>
        </is>
      </c>
      <c r="E1857" t="inlineStr">
        <is>
          <t>South</t>
        </is>
      </c>
      <c r="F1857" t="inlineStr">
        <is>
          <t>Website</t>
        </is>
      </c>
      <c r="G1857" t="inlineStr">
        <is>
          <t>Size/Fit Issue</t>
        </is>
      </c>
      <c r="H1857" t="n">
        <v>1</v>
      </c>
      <c r="I1857" t="n">
        <v>656.1</v>
      </c>
    </row>
    <row r="1858">
      <c r="A1858" t="inlineStr">
        <is>
          <t>RET001859</t>
        </is>
      </c>
      <c r="B1858" t="inlineStr">
        <is>
          <t>O012395</t>
        </is>
      </c>
      <c r="C1858" s="25" t="n">
        <v>45239</v>
      </c>
      <c r="D1858" t="inlineStr">
        <is>
          <t>Fashion</t>
        </is>
      </c>
      <c r="E1858" t="inlineStr">
        <is>
          <t>West</t>
        </is>
      </c>
      <c r="F1858" t="inlineStr">
        <is>
          <t>Website</t>
        </is>
      </c>
      <c r="G1858" t="inlineStr">
        <is>
          <t>Changed Mind</t>
        </is>
      </c>
      <c r="H1858" t="n">
        <v>1</v>
      </c>
      <c r="I1858" t="n">
        <v>2226.15</v>
      </c>
    </row>
    <row r="1859">
      <c r="A1859" t="inlineStr">
        <is>
          <t>RET001860</t>
        </is>
      </c>
      <c r="B1859" t="inlineStr">
        <is>
          <t>O012417</t>
        </is>
      </c>
      <c r="C1859" s="25" t="n">
        <v>45240</v>
      </c>
      <c r="D1859" t="inlineStr">
        <is>
          <t>Fashion</t>
        </is>
      </c>
      <c r="E1859" t="inlineStr">
        <is>
          <t>South</t>
        </is>
      </c>
      <c r="F1859" t="inlineStr">
        <is>
          <t>Marketplace</t>
        </is>
      </c>
      <c r="G1859" t="inlineStr">
        <is>
          <t>Size/Fit Issue</t>
        </is>
      </c>
      <c r="H1859" t="n">
        <v>1</v>
      </c>
      <c r="I1859" t="n">
        <v>3063.2</v>
      </c>
    </row>
    <row r="1860">
      <c r="A1860" t="inlineStr">
        <is>
          <t>RET001861</t>
        </is>
      </c>
      <c r="B1860" t="inlineStr">
        <is>
          <t>O012431</t>
        </is>
      </c>
      <c r="C1860" s="25" t="n">
        <v>45240</v>
      </c>
      <c r="D1860" t="inlineStr">
        <is>
          <t>Grocery</t>
        </is>
      </c>
      <c r="E1860" t="inlineStr">
        <is>
          <t>Central</t>
        </is>
      </c>
      <c r="F1860" t="inlineStr">
        <is>
          <t>Mobile App</t>
        </is>
      </c>
      <c r="G1860" t="inlineStr">
        <is>
          <t>Changed Mind</t>
        </is>
      </c>
      <c r="H1860" t="n">
        <v>2</v>
      </c>
      <c r="I1860" t="n">
        <v>661.3</v>
      </c>
    </row>
    <row r="1861">
      <c r="A1861" t="inlineStr">
        <is>
          <t>RET001862</t>
        </is>
      </c>
      <c r="B1861" t="inlineStr">
        <is>
          <t>O012436</t>
        </is>
      </c>
      <c r="C1861" s="25" t="n">
        <v>45240</v>
      </c>
      <c r="D1861" t="inlineStr">
        <is>
          <t>Home &amp; Kitchen</t>
        </is>
      </c>
      <c r="E1861" t="inlineStr">
        <is>
          <t>South</t>
        </is>
      </c>
      <c r="F1861" t="inlineStr">
        <is>
          <t>Mobile App</t>
        </is>
      </c>
      <c r="G1861" t="inlineStr">
        <is>
          <t>Damaged in Transit</t>
        </is>
      </c>
      <c r="H1861" t="n">
        <v>1</v>
      </c>
      <c r="I1861" t="n">
        <v>3781.65</v>
      </c>
    </row>
    <row r="1862">
      <c r="A1862" t="inlineStr">
        <is>
          <t>RET001863</t>
        </is>
      </c>
      <c r="B1862" t="inlineStr">
        <is>
          <t>O012438</t>
        </is>
      </c>
      <c r="C1862" s="25" t="n">
        <v>45240</v>
      </c>
      <c r="D1862" t="inlineStr">
        <is>
          <t>Fashion</t>
        </is>
      </c>
      <c r="E1862" t="inlineStr">
        <is>
          <t>West</t>
        </is>
      </c>
      <c r="F1862" t="inlineStr">
        <is>
          <t>Website</t>
        </is>
      </c>
      <c r="G1862" t="inlineStr">
        <is>
          <t>Size/Fit Issue</t>
        </is>
      </c>
      <c r="H1862" t="n">
        <v>1</v>
      </c>
      <c r="I1862" t="n">
        <v>458.1</v>
      </c>
    </row>
    <row r="1863">
      <c r="A1863" t="inlineStr">
        <is>
          <t>RET001864</t>
        </is>
      </c>
      <c r="B1863" t="inlineStr">
        <is>
          <t>O012444</t>
        </is>
      </c>
      <c r="C1863" s="25" t="n">
        <v>45240</v>
      </c>
      <c r="D1863" t="inlineStr">
        <is>
          <t>Fashion</t>
        </is>
      </c>
      <c r="E1863" t="inlineStr">
        <is>
          <t>South</t>
        </is>
      </c>
      <c r="F1863" t="inlineStr">
        <is>
          <t>Retail Store</t>
        </is>
      </c>
      <c r="G1863" t="inlineStr">
        <is>
          <t>Size/Fit Issue</t>
        </is>
      </c>
      <c r="H1863" t="n">
        <v>1</v>
      </c>
      <c r="I1863" t="n">
        <v>1529.1</v>
      </c>
    </row>
    <row r="1864">
      <c r="A1864" t="inlineStr">
        <is>
          <t>RET001865</t>
        </is>
      </c>
      <c r="B1864" t="inlineStr">
        <is>
          <t>O012452</t>
        </is>
      </c>
      <c r="C1864" s="25" t="n">
        <v>45240</v>
      </c>
      <c r="D1864" t="inlineStr">
        <is>
          <t>Electronics</t>
        </is>
      </c>
      <c r="E1864" t="inlineStr">
        <is>
          <t>East</t>
        </is>
      </c>
      <c r="F1864" t="inlineStr">
        <is>
          <t>Mobile App</t>
        </is>
      </c>
      <c r="G1864" t="inlineStr">
        <is>
          <t>Defective Product</t>
        </is>
      </c>
      <c r="H1864" t="n">
        <v>1</v>
      </c>
      <c r="I1864" t="n">
        <v>15879.2</v>
      </c>
    </row>
    <row r="1865">
      <c r="A1865" t="inlineStr">
        <is>
          <t>RET001866</t>
        </is>
      </c>
      <c r="B1865" t="inlineStr">
        <is>
          <t>O012462</t>
        </is>
      </c>
      <c r="C1865" s="25" t="n">
        <v>45241</v>
      </c>
      <c r="D1865" t="inlineStr">
        <is>
          <t>Electronics</t>
        </is>
      </c>
      <c r="E1865" t="inlineStr">
        <is>
          <t>South</t>
        </is>
      </c>
      <c r="F1865" t="inlineStr">
        <is>
          <t>Marketplace</t>
        </is>
      </c>
      <c r="G1865" t="inlineStr">
        <is>
          <t>Late Delivery</t>
        </is>
      </c>
      <c r="H1865" t="n">
        <v>1</v>
      </c>
      <c r="I1865" t="n">
        <v>1772.1</v>
      </c>
    </row>
    <row r="1866">
      <c r="A1866" t="inlineStr">
        <is>
          <t>RET001867</t>
        </is>
      </c>
      <c r="B1866" t="inlineStr">
        <is>
          <t>O012470</t>
        </is>
      </c>
      <c r="C1866" s="25" t="n">
        <v>45241</v>
      </c>
      <c r="D1866" t="inlineStr">
        <is>
          <t>Fashion</t>
        </is>
      </c>
      <c r="E1866" t="inlineStr">
        <is>
          <t>South</t>
        </is>
      </c>
      <c r="F1866" t="inlineStr">
        <is>
          <t>Mobile App</t>
        </is>
      </c>
      <c r="G1866" t="inlineStr">
        <is>
          <t>Not as Described</t>
        </is>
      </c>
      <c r="H1866" t="n">
        <v>1</v>
      </c>
      <c r="I1866" t="n">
        <v>550.05</v>
      </c>
    </row>
    <row r="1867">
      <c r="A1867" t="inlineStr">
        <is>
          <t>RET001868</t>
        </is>
      </c>
      <c r="B1867" t="inlineStr">
        <is>
          <t>O012479</t>
        </is>
      </c>
      <c r="C1867" s="25" t="n">
        <v>45241</v>
      </c>
      <c r="D1867" t="inlineStr">
        <is>
          <t>Fashion</t>
        </is>
      </c>
      <c r="E1867" t="inlineStr">
        <is>
          <t>South</t>
        </is>
      </c>
      <c r="F1867" t="inlineStr">
        <is>
          <t>Mobile App</t>
        </is>
      </c>
      <c r="G1867" t="inlineStr">
        <is>
          <t>Not as Described</t>
        </is>
      </c>
      <c r="H1867" t="n">
        <v>1</v>
      </c>
      <c r="I1867" t="n">
        <v>2557.65</v>
      </c>
    </row>
    <row r="1868">
      <c r="A1868" t="inlineStr">
        <is>
          <t>RET001869</t>
        </is>
      </c>
      <c r="B1868" t="inlineStr">
        <is>
          <t>O012487</t>
        </is>
      </c>
      <c r="C1868" s="25" t="n">
        <v>45241</v>
      </c>
      <c r="D1868" t="inlineStr">
        <is>
          <t>Electronics</t>
        </is>
      </c>
      <c r="E1868" t="inlineStr">
        <is>
          <t>Central</t>
        </is>
      </c>
      <c r="F1868" t="inlineStr">
        <is>
          <t>Mobile App</t>
        </is>
      </c>
      <c r="G1868" t="inlineStr">
        <is>
          <t>Defective Product</t>
        </is>
      </c>
      <c r="H1868" t="n">
        <v>1</v>
      </c>
      <c r="I1868" t="n">
        <v>6374.15</v>
      </c>
    </row>
    <row r="1869">
      <c r="A1869" t="inlineStr">
        <is>
          <t>RET001870</t>
        </is>
      </c>
      <c r="B1869" t="inlineStr">
        <is>
          <t>O012490</t>
        </is>
      </c>
      <c r="C1869" s="25" t="n">
        <v>45241</v>
      </c>
      <c r="D1869" t="inlineStr">
        <is>
          <t>Home &amp; Kitchen</t>
        </is>
      </c>
      <c r="E1869" t="inlineStr">
        <is>
          <t>South</t>
        </is>
      </c>
      <c r="F1869" t="inlineStr">
        <is>
          <t>Website</t>
        </is>
      </c>
      <c r="G1869" t="inlineStr">
        <is>
          <t>Changed Mind</t>
        </is>
      </c>
      <c r="H1869" t="n">
        <v>1</v>
      </c>
      <c r="I1869" t="n">
        <v>1631.2</v>
      </c>
    </row>
    <row r="1870">
      <c r="A1870" t="inlineStr">
        <is>
          <t>RET001871</t>
        </is>
      </c>
      <c r="B1870" t="inlineStr">
        <is>
          <t>O012494</t>
        </is>
      </c>
      <c r="C1870" s="25" t="n">
        <v>45241</v>
      </c>
      <c r="D1870" t="inlineStr">
        <is>
          <t>Fashion</t>
        </is>
      </c>
      <c r="E1870" t="inlineStr">
        <is>
          <t>West</t>
        </is>
      </c>
      <c r="F1870" t="inlineStr">
        <is>
          <t>Mobile App</t>
        </is>
      </c>
      <c r="G1870" t="inlineStr">
        <is>
          <t>Size/Fit Issue</t>
        </is>
      </c>
      <c r="H1870" t="n">
        <v>1</v>
      </c>
      <c r="I1870" t="n">
        <v>432.65</v>
      </c>
    </row>
    <row r="1871">
      <c r="A1871" t="inlineStr">
        <is>
          <t>RET001872</t>
        </is>
      </c>
      <c r="B1871" t="inlineStr">
        <is>
          <t>O012500</t>
        </is>
      </c>
      <c r="C1871" s="25" t="n">
        <v>45241</v>
      </c>
      <c r="D1871" t="inlineStr">
        <is>
          <t>Beauty</t>
        </is>
      </c>
      <c r="E1871" t="inlineStr">
        <is>
          <t>West</t>
        </is>
      </c>
      <c r="F1871" t="inlineStr">
        <is>
          <t>Mobile App</t>
        </is>
      </c>
      <c r="G1871" t="inlineStr">
        <is>
          <t>Changed Mind</t>
        </is>
      </c>
      <c r="H1871" t="n">
        <v>1</v>
      </c>
      <c r="I1871" t="n">
        <v>160.55</v>
      </c>
    </row>
    <row r="1872">
      <c r="A1872" t="inlineStr">
        <is>
          <t>RET001873</t>
        </is>
      </c>
      <c r="B1872" t="inlineStr">
        <is>
          <t>O012502</t>
        </is>
      </c>
      <c r="C1872" s="25" t="n">
        <v>45241</v>
      </c>
      <c r="D1872" t="inlineStr">
        <is>
          <t>Electronics</t>
        </is>
      </c>
      <c r="E1872" t="inlineStr">
        <is>
          <t>Central</t>
        </is>
      </c>
      <c r="F1872" t="inlineStr">
        <is>
          <t>Mobile App</t>
        </is>
      </c>
      <c r="G1872" t="inlineStr">
        <is>
          <t>Wrong Item Delivered</t>
        </is>
      </c>
      <c r="H1872" t="n">
        <v>1</v>
      </c>
      <c r="I1872" t="n">
        <v>8756.1</v>
      </c>
    </row>
    <row r="1873">
      <c r="A1873" t="inlineStr">
        <is>
          <t>RET001874</t>
        </is>
      </c>
      <c r="B1873" t="inlineStr">
        <is>
          <t>O012514</t>
        </is>
      </c>
      <c r="C1873" s="25" t="n">
        <v>45241</v>
      </c>
      <c r="D1873" t="inlineStr">
        <is>
          <t>Sports</t>
        </is>
      </c>
      <c r="E1873" t="inlineStr">
        <is>
          <t>North</t>
        </is>
      </c>
      <c r="F1873" t="inlineStr">
        <is>
          <t>Mobile App</t>
        </is>
      </c>
      <c r="G1873" t="inlineStr">
        <is>
          <t>Defective Product</t>
        </is>
      </c>
      <c r="H1873" t="n">
        <v>1</v>
      </c>
      <c r="I1873" t="n">
        <v>619.65</v>
      </c>
    </row>
    <row r="1874">
      <c r="A1874" t="inlineStr">
        <is>
          <t>RET001875</t>
        </is>
      </c>
      <c r="B1874" t="inlineStr">
        <is>
          <t>O012517</t>
        </is>
      </c>
      <c r="C1874" s="25" t="n">
        <v>45241</v>
      </c>
      <c r="D1874" t="inlineStr">
        <is>
          <t>Electronics</t>
        </is>
      </c>
      <c r="E1874" t="inlineStr">
        <is>
          <t>West</t>
        </is>
      </c>
      <c r="F1874" t="inlineStr">
        <is>
          <t>Mobile App</t>
        </is>
      </c>
      <c r="G1874" t="inlineStr">
        <is>
          <t>Not as Described</t>
        </is>
      </c>
      <c r="H1874" t="n">
        <v>1</v>
      </c>
      <c r="I1874" t="n">
        <v>20203.65</v>
      </c>
    </row>
    <row r="1875">
      <c r="A1875" t="inlineStr">
        <is>
          <t>RET001876</t>
        </is>
      </c>
      <c r="B1875" t="inlineStr">
        <is>
          <t>O012530</t>
        </is>
      </c>
      <c r="C1875" s="25" t="n">
        <v>45241</v>
      </c>
      <c r="D1875" t="inlineStr">
        <is>
          <t>Sports</t>
        </is>
      </c>
      <c r="E1875" t="inlineStr">
        <is>
          <t>West</t>
        </is>
      </c>
      <c r="F1875" t="inlineStr">
        <is>
          <t>Retail Store</t>
        </is>
      </c>
      <c r="G1875" t="inlineStr">
        <is>
          <t>Changed Mind</t>
        </is>
      </c>
      <c r="H1875" t="n">
        <v>1</v>
      </c>
      <c r="I1875" t="n">
        <v>2024.1</v>
      </c>
    </row>
    <row r="1876">
      <c r="A1876" t="inlineStr">
        <is>
          <t>RET001877</t>
        </is>
      </c>
      <c r="B1876" t="inlineStr">
        <is>
          <t>O012533</t>
        </is>
      </c>
      <c r="C1876" s="25" t="n">
        <v>45241</v>
      </c>
      <c r="D1876" t="inlineStr">
        <is>
          <t>Electronics</t>
        </is>
      </c>
      <c r="E1876" t="inlineStr">
        <is>
          <t>North</t>
        </is>
      </c>
      <c r="F1876" t="inlineStr">
        <is>
          <t>Website</t>
        </is>
      </c>
      <c r="G1876" t="inlineStr">
        <is>
          <t>Defective Product</t>
        </is>
      </c>
      <c r="H1876" t="n">
        <v>1</v>
      </c>
      <c r="I1876" t="n">
        <v>16871.65</v>
      </c>
    </row>
    <row r="1877">
      <c r="A1877" t="inlineStr">
        <is>
          <t>RET001878</t>
        </is>
      </c>
      <c r="B1877" t="inlineStr">
        <is>
          <t>O012534</t>
        </is>
      </c>
      <c r="C1877" s="25" t="n">
        <v>45241</v>
      </c>
      <c r="D1877" t="inlineStr">
        <is>
          <t>Fashion</t>
        </is>
      </c>
      <c r="E1877" t="inlineStr">
        <is>
          <t>West</t>
        </is>
      </c>
      <c r="F1877" t="inlineStr">
        <is>
          <t>Mobile App</t>
        </is>
      </c>
      <c r="G1877" t="inlineStr">
        <is>
          <t>Size/Fit Issue</t>
        </is>
      </c>
      <c r="H1877" t="n">
        <v>1</v>
      </c>
      <c r="I1877" t="n">
        <v>2858.55</v>
      </c>
    </row>
    <row r="1878">
      <c r="A1878" t="inlineStr">
        <is>
          <t>RET001879</t>
        </is>
      </c>
      <c r="B1878" t="inlineStr">
        <is>
          <t>O012545</t>
        </is>
      </c>
      <c r="C1878" s="25" t="n">
        <v>45242</v>
      </c>
      <c r="D1878" t="inlineStr">
        <is>
          <t>Fashion</t>
        </is>
      </c>
      <c r="E1878" t="inlineStr">
        <is>
          <t>East</t>
        </is>
      </c>
      <c r="F1878" t="inlineStr">
        <is>
          <t>Marketplace</t>
        </is>
      </c>
      <c r="G1878" t="inlineStr">
        <is>
          <t>Defective Product</t>
        </is>
      </c>
      <c r="H1878" t="n">
        <v>1</v>
      </c>
      <c r="I1878" t="n">
        <v>211.65</v>
      </c>
    </row>
    <row r="1879">
      <c r="A1879" t="inlineStr">
        <is>
          <t>RET001880</t>
        </is>
      </c>
      <c r="B1879" t="inlineStr">
        <is>
          <t>O012559</t>
        </is>
      </c>
      <c r="C1879" s="25" t="n">
        <v>45242</v>
      </c>
      <c r="D1879" t="inlineStr">
        <is>
          <t>Fashion</t>
        </is>
      </c>
      <c r="E1879" t="inlineStr">
        <is>
          <t>East</t>
        </is>
      </c>
      <c r="F1879" t="inlineStr">
        <is>
          <t>Mobile App</t>
        </is>
      </c>
      <c r="G1879" t="inlineStr">
        <is>
          <t>Size/Fit Issue</t>
        </is>
      </c>
      <c r="H1879" t="n">
        <v>1</v>
      </c>
      <c r="I1879" t="n">
        <v>759.2</v>
      </c>
    </row>
    <row r="1880">
      <c r="A1880" t="inlineStr">
        <is>
          <t>RET001881</t>
        </is>
      </c>
      <c r="B1880" t="inlineStr">
        <is>
          <t>O012560</t>
        </is>
      </c>
      <c r="C1880" s="25" t="n">
        <v>45242</v>
      </c>
      <c r="D1880" t="inlineStr">
        <is>
          <t>Home &amp; Kitchen</t>
        </is>
      </c>
      <c r="E1880" t="inlineStr">
        <is>
          <t>North</t>
        </is>
      </c>
      <c r="F1880" t="inlineStr">
        <is>
          <t>Website</t>
        </is>
      </c>
      <c r="G1880" t="inlineStr">
        <is>
          <t>Damaged in Transit</t>
        </is>
      </c>
      <c r="H1880" t="n">
        <v>1</v>
      </c>
      <c r="I1880" t="n">
        <v>1597.15</v>
      </c>
    </row>
    <row r="1881">
      <c r="A1881" t="inlineStr">
        <is>
          <t>RET001882</t>
        </is>
      </c>
      <c r="B1881" t="inlineStr">
        <is>
          <t>O012564</t>
        </is>
      </c>
      <c r="C1881" s="25" t="n">
        <v>45242</v>
      </c>
      <c r="D1881" t="inlineStr">
        <is>
          <t>Books</t>
        </is>
      </c>
      <c r="E1881" t="inlineStr">
        <is>
          <t>West</t>
        </is>
      </c>
      <c r="F1881" t="inlineStr">
        <is>
          <t>Marketplace</t>
        </is>
      </c>
      <c r="G1881" t="inlineStr">
        <is>
          <t>Defective Product</t>
        </is>
      </c>
      <c r="H1881" t="n">
        <v>1</v>
      </c>
      <c r="I1881" t="n">
        <v>466.65</v>
      </c>
    </row>
    <row r="1882">
      <c r="A1882" t="inlineStr">
        <is>
          <t>RET001883</t>
        </is>
      </c>
      <c r="B1882" t="inlineStr">
        <is>
          <t>O012569</t>
        </is>
      </c>
      <c r="C1882" s="25" t="n">
        <v>45242</v>
      </c>
      <c r="D1882" t="inlineStr">
        <is>
          <t>Beauty</t>
        </is>
      </c>
      <c r="E1882" t="inlineStr">
        <is>
          <t>West</t>
        </is>
      </c>
      <c r="F1882" t="inlineStr">
        <is>
          <t>Marketplace</t>
        </is>
      </c>
      <c r="G1882" t="inlineStr">
        <is>
          <t>Damaged in Transit</t>
        </is>
      </c>
      <c r="H1882" t="n">
        <v>1</v>
      </c>
      <c r="I1882" t="n">
        <v>215.1</v>
      </c>
    </row>
    <row r="1883">
      <c r="A1883" t="inlineStr">
        <is>
          <t>RET001884</t>
        </is>
      </c>
      <c r="B1883" t="inlineStr">
        <is>
          <t>O012597</t>
        </is>
      </c>
      <c r="C1883" s="25" t="n">
        <v>45242</v>
      </c>
      <c r="D1883" t="inlineStr">
        <is>
          <t>Electronics</t>
        </is>
      </c>
      <c r="E1883" t="inlineStr">
        <is>
          <t>South</t>
        </is>
      </c>
      <c r="F1883" t="inlineStr">
        <is>
          <t>Marketplace</t>
        </is>
      </c>
      <c r="G1883" t="inlineStr">
        <is>
          <t>Not as Described</t>
        </is>
      </c>
      <c r="H1883" t="n">
        <v>1</v>
      </c>
      <c r="I1883" t="n">
        <v>18246.75</v>
      </c>
    </row>
    <row r="1884">
      <c r="A1884" t="inlineStr">
        <is>
          <t>RET001885</t>
        </is>
      </c>
      <c r="B1884" t="inlineStr">
        <is>
          <t>O012598</t>
        </is>
      </c>
      <c r="C1884" s="25" t="n">
        <v>45242</v>
      </c>
      <c r="D1884" t="inlineStr">
        <is>
          <t>Fashion</t>
        </is>
      </c>
      <c r="E1884" t="inlineStr">
        <is>
          <t>North</t>
        </is>
      </c>
      <c r="F1884" t="inlineStr">
        <is>
          <t>Mobile App</t>
        </is>
      </c>
      <c r="G1884" t="inlineStr">
        <is>
          <t>Size/Fit Issue</t>
        </is>
      </c>
      <c r="H1884" t="n">
        <v>1</v>
      </c>
      <c r="I1884" t="n">
        <v>551.65</v>
      </c>
    </row>
    <row r="1885">
      <c r="A1885" t="inlineStr">
        <is>
          <t>RET001886</t>
        </is>
      </c>
      <c r="B1885" t="inlineStr">
        <is>
          <t>O012604</t>
        </is>
      </c>
      <c r="C1885" s="25" t="n">
        <v>45242</v>
      </c>
      <c r="D1885" t="inlineStr">
        <is>
          <t>Fashion</t>
        </is>
      </c>
      <c r="E1885" t="inlineStr">
        <is>
          <t>West</t>
        </is>
      </c>
      <c r="F1885" t="inlineStr">
        <is>
          <t>Mobile App</t>
        </is>
      </c>
      <c r="G1885" t="inlineStr">
        <is>
          <t>Damaged in Transit</t>
        </is>
      </c>
      <c r="H1885" t="n">
        <v>1</v>
      </c>
      <c r="I1885" t="n">
        <v>1529.15</v>
      </c>
    </row>
    <row r="1886">
      <c r="A1886" t="inlineStr">
        <is>
          <t>RET001887</t>
        </is>
      </c>
      <c r="B1886" t="inlineStr">
        <is>
          <t>O012608</t>
        </is>
      </c>
      <c r="C1886" s="25" t="n">
        <v>45242</v>
      </c>
      <c r="D1886" t="inlineStr">
        <is>
          <t>Home &amp; Kitchen</t>
        </is>
      </c>
      <c r="E1886" t="inlineStr">
        <is>
          <t>West</t>
        </is>
      </c>
      <c r="F1886" t="inlineStr">
        <is>
          <t>Website</t>
        </is>
      </c>
      <c r="G1886" t="inlineStr">
        <is>
          <t>Not as Described</t>
        </is>
      </c>
      <c r="H1886" t="n">
        <v>1</v>
      </c>
      <c r="I1886" t="n">
        <v>3527.1</v>
      </c>
    </row>
    <row r="1887">
      <c r="A1887" t="inlineStr">
        <is>
          <t>RET001888</t>
        </is>
      </c>
      <c r="B1887" t="inlineStr">
        <is>
          <t>O012613</t>
        </is>
      </c>
      <c r="C1887" s="25" t="n">
        <v>45243</v>
      </c>
      <c r="D1887" t="inlineStr">
        <is>
          <t>Books</t>
        </is>
      </c>
      <c r="E1887" t="inlineStr">
        <is>
          <t>South</t>
        </is>
      </c>
      <c r="F1887" t="inlineStr">
        <is>
          <t>Website</t>
        </is>
      </c>
      <c r="G1887" t="inlineStr">
        <is>
          <t>Not as Described</t>
        </is>
      </c>
      <c r="H1887" t="n">
        <v>1</v>
      </c>
      <c r="I1887" t="n">
        <v>228.65</v>
      </c>
    </row>
    <row r="1888">
      <c r="A1888" t="inlineStr">
        <is>
          <t>RET001889</t>
        </is>
      </c>
      <c r="B1888" t="inlineStr">
        <is>
          <t>O012613</t>
        </is>
      </c>
      <c r="C1888" s="25" t="n">
        <v>45243</v>
      </c>
      <c r="D1888" t="inlineStr">
        <is>
          <t>Home &amp; Kitchen</t>
        </is>
      </c>
      <c r="E1888" t="inlineStr">
        <is>
          <t>South</t>
        </is>
      </c>
      <c r="F1888" t="inlineStr">
        <is>
          <t>Website</t>
        </is>
      </c>
      <c r="G1888" t="inlineStr">
        <is>
          <t>Wrong Item Delivered</t>
        </is>
      </c>
      <c r="H1888" t="n">
        <v>1</v>
      </c>
      <c r="I1888" t="n">
        <v>683.1</v>
      </c>
    </row>
    <row r="1889">
      <c r="A1889" t="inlineStr">
        <is>
          <t>RET001890</t>
        </is>
      </c>
      <c r="B1889" t="inlineStr">
        <is>
          <t>O012632</t>
        </is>
      </c>
      <c r="C1889" s="25" t="n">
        <v>45243</v>
      </c>
      <c r="D1889" t="inlineStr">
        <is>
          <t>Fashion</t>
        </is>
      </c>
      <c r="E1889" t="inlineStr">
        <is>
          <t>West</t>
        </is>
      </c>
      <c r="F1889" t="inlineStr">
        <is>
          <t>Mobile App</t>
        </is>
      </c>
      <c r="G1889" t="inlineStr">
        <is>
          <t>Changed Mind</t>
        </is>
      </c>
      <c r="H1889" t="n">
        <v>2</v>
      </c>
      <c r="I1889" t="n">
        <v>5743.5</v>
      </c>
    </row>
    <row r="1890">
      <c r="A1890" t="inlineStr">
        <is>
          <t>RET001891</t>
        </is>
      </c>
      <c r="B1890" t="inlineStr">
        <is>
          <t>O012645</t>
        </is>
      </c>
      <c r="C1890" s="25" t="n">
        <v>45243</v>
      </c>
      <c r="D1890" t="inlineStr">
        <is>
          <t>Fashion</t>
        </is>
      </c>
      <c r="E1890" t="inlineStr">
        <is>
          <t>North</t>
        </is>
      </c>
      <c r="F1890" t="inlineStr">
        <is>
          <t>Mobile App</t>
        </is>
      </c>
      <c r="G1890" t="inlineStr">
        <is>
          <t>Defective Product</t>
        </is>
      </c>
      <c r="H1890" t="n">
        <v>1</v>
      </c>
      <c r="I1890" t="n">
        <v>1006.05</v>
      </c>
    </row>
    <row r="1891">
      <c r="A1891" t="inlineStr">
        <is>
          <t>RET001892</t>
        </is>
      </c>
      <c r="B1891" t="inlineStr">
        <is>
          <t>O012661</t>
        </is>
      </c>
      <c r="C1891" s="25" t="n">
        <v>45244</v>
      </c>
      <c r="D1891" t="inlineStr">
        <is>
          <t>Sports</t>
        </is>
      </c>
      <c r="E1891" t="inlineStr">
        <is>
          <t>South</t>
        </is>
      </c>
      <c r="F1891" t="inlineStr">
        <is>
          <t>Marketplace</t>
        </is>
      </c>
      <c r="G1891" t="inlineStr">
        <is>
          <t>Damaged in Transit</t>
        </is>
      </c>
      <c r="H1891" t="n">
        <v>1</v>
      </c>
      <c r="I1891" t="n">
        <v>1911.65</v>
      </c>
    </row>
    <row r="1892">
      <c r="A1892" t="inlineStr">
        <is>
          <t>RET001893</t>
        </is>
      </c>
      <c r="B1892" t="inlineStr">
        <is>
          <t>O012664</t>
        </is>
      </c>
      <c r="C1892" s="25" t="n">
        <v>45244</v>
      </c>
      <c r="D1892" t="inlineStr">
        <is>
          <t>Fashion</t>
        </is>
      </c>
      <c r="E1892" t="inlineStr">
        <is>
          <t>Central</t>
        </is>
      </c>
      <c r="F1892" t="inlineStr">
        <is>
          <t>Mobile App</t>
        </is>
      </c>
      <c r="G1892" t="inlineStr">
        <is>
          <t>Wrong Item Delivered</t>
        </is>
      </c>
      <c r="H1892" t="n">
        <v>2</v>
      </c>
      <c r="I1892" t="n">
        <v>898.2</v>
      </c>
    </row>
    <row r="1893">
      <c r="A1893" t="inlineStr">
        <is>
          <t>RET001894</t>
        </is>
      </c>
      <c r="B1893" t="inlineStr">
        <is>
          <t>O012672</t>
        </is>
      </c>
      <c r="C1893" s="25" t="n">
        <v>45244</v>
      </c>
      <c r="D1893" t="inlineStr">
        <is>
          <t>Electronics</t>
        </is>
      </c>
      <c r="E1893" t="inlineStr">
        <is>
          <t>North</t>
        </is>
      </c>
      <c r="F1893" t="inlineStr">
        <is>
          <t>Mobile App</t>
        </is>
      </c>
      <c r="G1893" t="inlineStr">
        <is>
          <t>Defective Product</t>
        </is>
      </c>
      <c r="H1893" t="n">
        <v>1</v>
      </c>
      <c r="I1893" t="n">
        <v>3356.65</v>
      </c>
    </row>
    <row r="1894">
      <c r="A1894" t="inlineStr">
        <is>
          <t>RET001895</t>
        </is>
      </c>
      <c r="B1894" t="inlineStr">
        <is>
          <t>O012672</t>
        </is>
      </c>
      <c r="C1894" s="25" t="n">
        <v>45244</v>
      </c>
      <c r="D1894" t="inlineStr">
        <is>
          <t>Electronics</t>
        </is>
      </c>
      <c r="E1894" t="inlineStr">
        <is>
          <t>North</t>
        </is>
      </c>
      <c r="F1894" t="inlineStr">
        <is>
          <t>Mobile App</t>
        </is>
      </c>
      <c r="G1894" t="inlineStr">
        <is>
          <t>Defective Product</t>
        </is>
      </c>
      <c r="H1894" t="n">
        <v>1</v>
      </c>
      <c r="I1894" t="n">
        <v>2105.1</v>
      </c>
    </row>
    <row r="1895">
      <c r="A1895" t="inlineStr">
        <is>
          <t>RET001896</t>
        </is>
      </c>
      <c r="B1895" t="inlineStr">
        <is>
          <t>O012681</t>
        </is>
      </c>
      <c r="C1895" s="25" t="n">
        <v>45244</v>
      </c>
      <c r="D1895" t="inlineStr">
        <is>
          <t>Fashion</t>
        </is>
      </c>
      <c r="E1895" t="inlineStr">
        <is>
          <t>West</t>
        </is>
      </c>
      <c r="F1895" t="inlineStr">
        <is>
          <t>Marketplace</t>
        </is>
      </c>
      <c r="G1895" t="inlineStr">
        <is>
          <t>Wrong Item Delivered</t>
        </is>
      </c>
      <c r="H1895" t="n">
        <v>1</v>
      </c>
      <c r="I1895" t="n">
        <v>2708.1</v>
      </c>
    </row>
    <row r="1896">
      <c r="A1896" t="inlineStr">
        <is>
          <t>RET001897</t>
        </is>
      </c>
      <c r="B1896" t="inlineStr">
        <is>
          <t>O012686</t>
        </is>
      </c>
      <c r="C1896" s="25" t="n">
        <v>45244</v>
      </c>
      <c r="D1896" t="inlineStr">
        <is>
          <t>Home &amp; Kitchen</t>
        </is>
      </c>
      <c r="E1896" t="inlineStr">
        <is>
          <t>East</t>
        </is>
      </c>
      <c r="F1896" t="inlineStr">
        <is>
          <t>Website</t>
        </is>
      </c>
      <c r="G1896" t="inlineStr">
        <is>
          <t>Damaged in Transit</t>
        </is>
      </c>
      <c r="H1896" t="n">
        <v>1</v>
      </c>
      <c r="I1896" t="n">
        <v>5575.15</v>
      </c>
    </row>
    <row r="1897">
      <c r="A1897" t="inlineStr">
        <is>
          <t>RET001898</t>
        </is>
      </c>
      <c r="B1897" t="inlineStr">
        <is>
          <t>O012690</t>
        </is>
      </c>
      <c r="C1897" s="25" t="n">
        <v>45244</v>
      </c>
      <c r="D1897" t="inlineStr">
        <is>
          <t>Fashion</t>
        </is>
      </c>
      <c r="E1897" t="inlineStr">
        <is>
          <t>North</t>
        </is>
      </c>
      <c r="F1897" t="inlineStr">
        <is>
          <t>Marketplace</t>
        </is>
      </c>
      <c r="G1897" t="inlineStr">
        <is>
          <t>Damaged in Transit</t>
        </is>
      </c>
      <c r="H1897" t="n">
        <v>1</v>
      </c>
      <c r="I1897" t="n">
        <v>407.2</v>
      </c>
    </row>
    <row r="1898">
      <c r="A1898" t="inlineStr">
        <is>
          <t>RET001899</t>
        </is>
      </c>
      <c r="B1898" t="inlineStr">
        <is>
          <t>O012696</t>
        </is>
      </c>
      <c r="C1898" s="25" t="n">
        <v>45244</v>
      </c>
      <c r="D1898" t="inlineStr">
        <is>
          <t>Fashion</t>
        </is>
      </c>
      <c r="E1898" t="inlineStr">
        <is>
          <t>East</t>
        </is>
      </c>
      <c r="F1898" t="inlineStr">
        <is>
          <t>Marketplace</t>
        </is>
      </c>
      <c r="G1898" t="inlineStr">
        <is>
          <t>Changed Mind</t>
        </is>
      </c>
      <c r="H1898" t="n">
        <v>1</v>
      </c>
      <c r="I1898" t="n">
        <v>993.65</v>
      </c>
    </row>
    <row r="1899">
      <c r="A1899" t="inlineStr">
        <is>
          <t>RET001900</t>
        </is>
      </c>
      <c r="B1899" t="inlineStr">
        <is>
          <t>O012697</t>
        </is>
      </c>
      <c r="C1899" s="25" t="n">
        <v>45244</v>
      </c>
      <c r="D1899" t="inlineStr">
        <is>
          <t>Electronics</t>
        </is>
      </c>
      <c r="E1899" t="inlineStr">
        <is>
          <t>East</t>
        </is>
      </c>
      <c r="F1899" t="inlineStr">
        <is>
          <t>Retail Store</t>
        </is>
      </c>
      <c r="G1899" t="inlineStr">
        <is>
          <t>Defective Product</t>
        </is>
      </c>
      <c r="H1899" t="n">
        <v>2</v>
      </c>
      <c r="I1899" t="n">
        <v>31818</v>
      </c>
    </row>
    <row r="1900">
      <c r="A1900" t="inlineStr">
        <is>
          <t>RET001901</t>
        </is>
      </c>
      <c r="B1900" t="inlineStr">
        <is>
          <t>O012700</t>
        </is>
      </c>
      <c r="C1900" s="25" t="n">
        <v>45244</v>
      </c>
      <c r="D1900" t="inlineStr">
        <is>
          <t>Beauty</t>
        </is>
      </c>
      <c r="E1900" t="inlineStr">
        <is>
          <t>North</t>
        </is>
      </c>
      <c r="F1900" t="inlineStr">
        <is>
          <t>Mobile App</t>
        </is>
      </c>
      <c r="G1900" t="inlineStr">
        <is>
          <t>Changed Mind</t>
        </is>
      </c>
      <c r="H1900" t="n">
        <v>1</v>
      </c>
      <c r="I1900" t="n">
        <v>500.65</v>
      </c>
    </row>
    <row r="1901">
      <c r="A1901" t="inlineStr">
        <is>
          <t>RET001902</t>
        </is>
      </c>
      <c r="B1901" t="inlineStr">
        <is>
          <t>O012703</t>
        </is>
      </c>
      <c r="C1901" s="25" t="n">
        <v>45244</v>
      </c>
      <c r="D1901" t="inlineStr">
        <is>
          <t>Home &amp; Kitchen</t>
        </is>
      </c>
      <c r="E1901" t="inlineStr">
        <is>
          <t>East</t>
        </is>
      </c>
      <c r="F1901" t="inlineStr">
        <is>
          <t>Website</t>
        </is>
      </c>
      <c r="G1901" t="inlineStr">
        <is>
          <t>Defective Product</t>
        </is>
      </c>
      <c r="H1901" t="n">
        <v>2</v>
      </c>
      <c r="I1901" t="n">
        <v>700.2</v>
      </c>
    </row>
    <row r="1902">
      <c r="A1902" t="inlineStr">
        <is>
          <t>RET001903</t>
        </is>
      </c>
      <c r="B1902" t="inlineStr">
        <is>
          <t>O012705</t>
        </is>
      </c>
      <c r="C1902" s="25" t="n">
        <v>45244</v>
      </c>
      <c r="D1902" t="inlineStr">
        <is>
          <t>Electronics</t>
        </is>
      </c>
      <c r="E1902" t="inlineStr">
        <is>
          <t>North</t>
        </is>
      </c>
      <c r="F1902" t="inlineStr">
        <is>
          <t>Mobile App</t>
        </is>
      </c>
      <c r="G1902" t="inlineStr">
        <is>
          <t>Not as Described</t>
        </is>
      </c>
      <c r="H1902" t="n">
        <v>1</v>
      </c>
      <c r="I1902" t="n">
        <v>8071.2</v>
      </c>
    </row>
    <row r="1903">
      <c r="A1903" t="inlineStr">
        <is>
          <t>RET001904</t>
        </is>
      </c>
      <c r="B1903" t="inlineStr">
        <is>
          <t>O012708</t>
        </is>
      </c>
      <c r="C1903" s="25" t="n">
        <v>45244</v>
      </c>
      <c r="D1903" t="inlineStr">
        <is>
          <t>Electronics</t>
        </is>
      </c>
      <c r="E1903" t="inlineStr">
        <is>
          <t>West</t>
        </is>
      </c>
      <c r="F1903" t="inlineStr">
        <is>
          <t>Mobile App</t>
        </is>
      </c>
      <c r="G1903" t="inlineStr">
        <is>
          <t>Wrong Item Delivered</t>
        </is>
      </c>
      <c r="H1903" t="n">
        <v>1</v>
      </c>
      <c r="I1903" t="n">
        <v>7409.05</v>
      </c>
    </row>
    <row r="1904">
      <c r="A1904" t="inlineStr">
        <is>
          <t>RET001905</t>
        </is>
      </c>
      <c r="B1904" t="inlineStr">
        <is>
          <t>O012709</t>
        </is>
      </c>
      <c r="C1904" s="25" t="n">
        <v>45244</v>
      </c>
      <c r="D1904" t="inlineStr">
        <is>
          <t>Home &amp; Kitchen</t>
        </is>
      </c>
      <c r="E1904" t="inlineStr">
        <is>
          <t>West</t>
        </is>
      </c>
      <c r="F1904" t="inlineStr">
        <is>
          <t>Website</t>
        </is>
      </c>
      <c r="G1904" t="inlineStr">
        <is>
          <t>Defective Product</t>
        </is>
      </c>
      <c r="H1904" t="n">
        <v>1</v>
      </c>
      <c r="I1904" t="n">
        <v>2942.1</v>
      </c>
    </row>
    <row r="1905">
      <c r="A1905" t="inlineStr">
        <is>
          <t>RET001906</t>
        </is>
      </c>
      <c r="B1905" t="inlineStr">
        <is>
          <t>O012710</t>
        </is>
      </c>
      <c r="C1905" s="25" t="n">
        <v>45244</v>
      </c>
      <c r="D1905" t="inlineStr">
        <is>
          <t>Fashion</t>
        </is>
      </c>
      <c r="E1905" t="inlineStr">
        <is>
          <t>West</t>
        </is>
      </c>
      <c r="F1905" t="inlineStr">
        <is>
          <t>Mobile App</t>
        </is>
      </c>
      <c r="G1905" t="inlineStr">
        <is>
          <t>Not as Described</t>
        </is>
      </c>
      <c r="H1905" t="n">
        <v>1</v>
      </c>
      <c r="I1905" t="n">
        <v>2132.65</v>
      </c>
    </row>
    <row r="1906">
      <c r="A1906" t="inlineStr">
        <is>
          <t>RET001907</t>
        </is>
      </c>
      <c r="B1906" t="inlineStr">
        <is>
          <t>O012711</t>
        </is>
      </c>
      <c r="C1906" s="25" t="n">
        <v>45244</v>
      </c>
      <c r="D1906" t="inlineStr">
        <is>
          <t>Fashion</t>
        </is>
      </c>
      <c r="E1906" t="inlineStr">
        <is>
          <t>North</t>
        </is>
      </c>
      <c r="F1906" t="inlineStr">
        <is>
          <t>Website</t>
        </is>
      </c>
      <c r="G1906" t="inlineStr">
        <is>
          <t>Size/Fit Issue</t>
        </is>
      </c>
      <c r="H1906" t="n">
        <v>1</v>
      </c>
      <c r="I1906" t="n">
        <v>903.2</v>
      </c>
    </row>
    <row r="1907">
      <c r="A1907" t="inlineStr">
        <is>
          <t>RET001908</t>
        </is>
      </c>
      <c r="B1907" t="inlineStr">
        <is>
          <t>O012711</t>
        </is>
      </c>
      <c r="C1907" s="25" t="n">
        <v>45244</v>
      </c>
      <c r="D1907" t="inlineStr">
        <is>
          <t>Grocery</t>
        </is>
      </c>
      <c r="E1907" t="inlineStr">
        <is>
          <t>North</t>
        </is>
      </c>
      <c r="F1907" t="inlineStr">
        <is>
          <t>Website</t>
        </is>
      </c>
      <c r="G1907" t="inlineStr">
        <is>
          <t>Defective Product</t>
        </is>
      </c>
      <c r="H1907" t="n">
        <v>4</v>
      </c>
      <c r="I1907" t="n">
        <v>892.8</v>
      </c>
    </row>
    <row r="1908">
      <c r="A1908" t="inlineStr">
        <is>
          <t>RET001909</t>
        </is>
      </c>
      <c r="B1908" t="inlineStr">
        <is>
          <t>O012718</t>
        </is>
      </c>
      <c r="C1908" s="25" t="n">
        <v>45244</v>
      </c>
      <c r="D1908" t="inlineStr">
        <is>
          <t>Fashion</t>
        </is>
      </c>
      <c r="E1908" t="inlineStr">
        <is>
          <t>North</t>
        </is>
      </c>
      <c r="F1908" t="inlineStr">
        <is>
          <t>Mobile App</t>
        </is>
      </c>
      <c r="G1908" t="inlineStr">
        <is>
          <t>Changed Mind</t>
        </is>
      </c>
      <c r="H1908" t="n">
        <v>3</v>
      </c>
      <c r="I1908" t="n">
        <v>2878.95</v>
      </c>
    </row>
    <row r="1909">
      <c r="A1909" t="inlineStr">
        <is>
          <t>RET001910</t>
        </is>
      </c>
      <c r="B1909" t="inlineStr">
        <is>
          <t>O012719</t>
        </is>
      </c>
      <c r="C1909" s="25" t="n">
        <v>45244</v>
      </c>
      <c r="D1909" t="inlineStr">
        <is>
          <t>Fashion</t>
        </is>
      </c>
      <c r="E1909" t="inlineStr">
        <is>
          <t>South</t>
        </is>
      </c>
      <c r="F1909" t="inlineStr">
        <is>
          <t>Mobile App</t>
        </is>
      </c>
      <c r="G1909" t="inlineStr">
        <is>
          <t>Size/Fit Issue</t>
        </is>
      </c>
      <c r="H1909" t="n">
        <v>2</v>
      </c>
      <c r="I1909" t="n">
        <v>1780.2</v>
      </c>
    </row>
    <row r="1910">
      <c r="A1910" t="inlineStr">
        <is>
          <t>RET001911</t>
        </is>
      </c>
      <c r="B1910" t="inlineStr">
        <is>
          <t>O012723</t>
        </is>
      </c>
      <c r="C1910" s="25" t="n">
        <v>45244</v>
      </c>
      <c r="D1910" t="inlineStr">
        <is>
          <t>Fashion</t>
        </is>
      </c>
      <c r="E1910" t="inlineStr">
        <is>
          <t>West</t>
        </is>
      </c>
      <c r="F1910" t="inlineStr">
        <is>
          <t>Marketplace</t>
        </is>
      </c>
      <c r="G1910" t="inlineStr">
        <is>
          <t>Size/Fit Issue</t>
        </is>
      </c>
      <c r="H1910" t="n">
        <v>1</v>
      </c>
      <c r="I1910" t="n">
        <v>1155.15</v>
      </c>
    </row>
    <row r="1911">
      <c r="A1911" t="inlineStr">
        <is>
          <t>RET001912</t>
        </is>
      </c>
      <c r="B1911" t="inlineStr">
        <is>
          <t>O012723</t>
        </is>
      </c>
      <c r="C1911" s="25" t="n">
        <v>45244</v>
      </c>
      <c r="D1911" t="inlineStr">
        <is>
          <t>Fashion</t>
        </is>
      </c>
      <c r="E1911" t="inlineStr">
        <is>
          <t>West</t>
        </is>
      </c>
      <c r="F1911" t="inlineStr">
        <is>
          <t>Marketplace</t>
        </is>
      </c>
      <c r="G1911" t="inlineStr">
        <is>
          <t>Defective Product</t>
        </is>
      </c>
      <c r="H1911" t="n">
        <v>1</v>
      </c>
      <c r="I1911" t="n">
        <v>959.65</v>
      </c>
    </row>
    <row r="1912">
      <c r="A1912" t="inlineStr">
        <is>
          <t>RET001913</t>
        </is>
      </c>
      <c r="B1912" t="inlineStr">
        <is>
          <t>O012735</t>
        </is>
      </c>
      <c r="C1912" s="25" t="n">
        <v>45245</v>
      </c>
      <c r="D1912" t="inlineStr">
        <is>
          <t>Fashion</t>
        </is>
      </c>
      <c r="E1912" t="inlineStr">
        <is>
          <t>West</t>
        </is>
      </c>
      <c r="F1912" t="inlineStr">
        <is>
          <t>Website</t>
        </is>
      </c>
      <c r="G1912" t="inlineStr">
        <is>
          <t>Defective Product</t>
        </is>
      </c>
      <c r="H1912" t="n">
        <v>1</v>
      </c>
      <c r="I1912" t="n">
        <v>2258.1</v>
      </c>
    </row>
    <row r="1913">
      <c r="A1913" t="inlineStr">
        <is>
          <t>RET001914</t>
        </is>
      </c>
      <c r="B1913" t="inlineStr">
        <is>
          <t>O012743</t>
        </is>
      </c>
      <c r="C1913" s="25" t="n">
        <v>45245</v>
      </c>
      <c r="D1913" t="inlineStr">
        <is>
          <t>Fashion</t>
        </is>
      </c>
      <c r="E1913" t="inlineStr">
        <is>
          <t>North</t>
        </is>
      </c>
      <c r="F1913" t="inlineStr">
        <is>
          <t>Website</t>
        </is>
      </c>
      <c r="G1913" t="inlineStr">
        <is>
          <t>Size/Fit Issue</t>
        </is>
      </c>
      <c r="H1913" t="n">
        <v>1</v>
      </c>
      <c r="I1913" t="n">
        <v>926.1</v>
      </c>
    </row>
    <row r="1914">
      <c r="A1914" t="inlineStr">
        <is>
          <t>RET001915</t>
        </is>
      </c>
      <c r="B1914" t="inlineStr">
        <is>
          <t>O012747</t>
        </is>
      </c>
      <c r="C1914" s="25" t="n">
        <v>45245</v>
      </c>
      <c r="D1914" t="inlineStr">
        <is>
          <t>Beauty</t>
        </is>
      </c>
      <c r="E1914" t="inlineStr">
        <is>
          <t>West</t>
        </is>
      </c>
      <c r="F1914" t="inlineStr">
        <is>
          <t>Website</t>
        </is>
      </c>
      <c r="G1914" t="inlineStr">
        <is>
          <t>Not as Described</t>
        </is>
      </c>
      <c r="H1914" t="n">
        <v>1</v>
      </c>
      <c r="I1914" t="n">
        <v>2289</v>
      </c>
    </row>
    <row r="1915">
      <c r="A1915" t="inlineStr">
        <is>
          <t>RET001916</t>
        </is>
      </c>
      <c r="B1915" t="inlineStr">
        <is>
          <t>O012760</t>
        </is>
      </c>
      <c r="C1915" s="25" t="n">
        <v>45245</v>
      </c>
      <c r="D1915" t="inlineStr">
        <is>
          <t>Fashion</t>
        </is>
      </c>
      <c r="E1915" t="inlineStr">
        <is>
          <t>South</t>
        </is>
      </c>
      <c r="F1915" t="inlineStr">
        <is>
          <t>Marketplace</t>
        </is>
      </c>
      <c r="G1915" t="inlineStr">
        <is>
          <t>Size/Fit Issue</t>
        </is>
      </c>
      <c r="H1915" t="n">
        <v>1</v>
      </c>
      <c r="I1915" t="n">
        <v>1006.05</v>
      </c>
    </row>
    <row r="1916">
      <c r="A1916" t="inlineStr">
        <is>
          <t>RET001917</t>
        </is>
      </c>
      <c r="B1916" t="inlineStr">
        <is>
          <t>O012760</t>
        </is>
      </c>
      <c r="C1916" s="25" t="n">
        <v>45245</v>
      </c>
      <c r="D1916" t="inlineStr">
        <is>
          <t>Sports</t>
        </is>
      </c>
      <c r="E1916" t="inlineStr">
        <is>
          <t>South</t>
        </is>
      </c>
      <c r="F1916" t="inlineStr">
        <is>
          <t>Marketplace</t>
        </is>
      </c>
      <c r="G1916" t="inlineStr">
        <is>
          <t>Damaged in Transit</t>
        </is>
      </c>
      <c r="H1916" t="n">
        <v>1</v>
      </c>
      <c r="I1916" t="n">
        <v>942.65</v>
      </c>
    </row>
    <row r="1917">
      <c r="A1917" t="inlineStr">
        <is>
          <t>RET001918</t>
        </is>
      </c>
      <c r="B1917" t="inlineStr">
        <is>
          <t>O012761</t>
        </is>
      </c>
      <c r="C1917" s="25" t="n">
        <v>45245</v>
      </c>
      <c r="D1917" t="inlineStr">
        <is>
          <t>Fashion</t>
        </is>
      </c>
      <c r="E1917" t="inlineStr">
        <is>
          <t>Central</t>
        </is>
      </c>
      <c r="F1917" t="inlineStr">
        <is>
          <t>Website</t>
        </is>
      </c>
      <c r="G1917" t="inlineStr">
        <is>
          <t>Size/Fit Issue</t>
        </is>
      </c>
      <c r="H1917" t="n">
        <v>1</v>
      </c>
      <c r="I1917" t="n">
        <v>827.1</v>
      </c>
    </row>
    <row r="1918">
      <c r="A1918" t="inlineStr">
        <is>
          <t>RET001919</t>
        </is>
      </c>
      <c r="B1918" t="inlineStr">
        <is>
          <t>O012764</t>
        </is>
      </c>
      <c r="C1918" s="25" t="n">
        <v>45245</v>
      </c>
      <c r="D1918" t="inlineStr">
        <is>
          <t>Sports</t>
        </is>
      </c>
      <c r="E1918" t="inlineStr">
        <is>
          <t>West</t>
        </is>
      </c>
      <c r="F1918" t="inlineStr">
        <is>
          <t>Mobile App</t>
        </is>
      </c>
      <c r="G1918" t="inlineStr">
        <is>
          <t>Wrong Item Delivered</t>
        </is>
      </c>
      <c r="H1918" t="n">
        <v>1</v>
      </c>
      <c r="I1918" t="n">
        <v>1025.1</v>
      </c>
    </row>
    <row r="1919">
      <c r="A1919" t="inlineStr">
        <is>
          <t>RET001920</t>
        </is>
      </c>
      <c r="B1919" t="inlineStr">
        <is>
          <t>O012766</t>
        </is>
      </c>
      <c r="C1919" s="25" t="n">
        <v>45245</v>
      </c>
      <c r="D1919" t="inlineStr">
        <is>
          <t>Home &amp; Kitchen</t>
        </is>
      </c>
      <c r="E1919" t="inlineStr">
        <is>
          <t>South</t>
        </is>
      </c>
      <c r="F1919" t="inlineStr">
        <is>
          <t>Website</t>
        </is>
      </c>
      <c r="G1919" t="inlineStr">
        <is>
          <t>Defective Product</t>
        </is>
      </c>
      <c r="H1919" t="n">
        <v>1</v>
      </c>
      <c r="I1919" t="n">
        <v>577.15</v>
      </c>
    </row>
    <row r="1920">
      <c r="A1920" t="inlineStr">
        <is>
          <t>RET001921</t>
        </is>
      </c>
      <c r="B1920" t="inlineStr">
        <is>
          <t>O012782</t>
        </is>
      </c>
      <c r="C1920" s="25" t="n">
        <v>45245</v>
      </c>
      <c r="D1920" t="inlineStr">
        <is>
          <t>Fashion</t>
        </is>
      </c>
      <c r="E1920" t="inlineStr">
        <is>
          <t>North</t>
        </is>
      </c>
      <c r="F1920" t="inlineStr">
        <is>
          <t>Website</t>
        </is>
      </c>
      <c r="G1920" t="inlineStr">
        <is>
          <t>Changed Mind</t>
        </is>
      </c>
      <c r="H1920" t="n">
        <v>1</v>
      </c>
      <c r="I1920" t="n">
        <v>2579.25</v>
      </c>
    </row>
    <row r="1921">
      <c r="A1921" t="inlineStr">
        <is>
          <t>RET001922</t>
        </is>
      </c>
      <c r="B1921" t="inlineStr">
        <is>
          <t>O012782</t>
        </is>
      </c>
      <c r="C1921" s="25" t="n">
        <v>45245</v>
      </c>
      <c r="D1921" t="inlineStr">
        <is>
          <t>Fashion</t>
        </is>
      </c>
      <c r="E1921" t="inlineStr">
        <is>
          <t>North</t>
        </is>
      </c>
      <c r="F1921" t="inlineStr">
        <is>
          <t>Website</t>
        </is>
      </c>
      <c r="G1921" t="inlineStr">
        <is>
          <t>Wrong Item Delivered</t>
        </is>
      </c>
      <c r="H1921" t="n">
        <v>1</v>
      </c>
      <c r="I1921" t="n">
        <v>2557.65</v>
      </c>
    </row>
    <row r="1922">
      <c r="A1922" t="inlineStr">
        <is>
          <t>RET001923</t>
        </is>
      </c>
      <c r="B1922" t="inlineStr">
        <is>
          <t>O012785</t>
        </is>
      </c>
      <c r="C1922" s="25" t="n">
        <v>45245</v>
      </c>
      <c r="D1922" t="inlineStr">
        <is>
          <t>Home &amp; Kitchen</t>
        </is>
      </c>
      <c r="E1922" t="inlineStr">
        <is>
          <t>South</t>
        </is>
      </c>
      <c r="F1922" t="inlineStr">
        <is>
          <t>Website</t>
        </is>
      </c>
      <c r="G1922" t="inlineStr">
        <is>
          <t>Changed Mind</t>
        </is>
      </c>
      <c r="H1922" t="n">
        <v>1</v>
      </c>
      <c r="I1922" t="n">
        <v>5075.1</v>
      </c>
    </row>
    <row r="1923">
      <c r="A1923" t="inlineStr">
        <is>
          <t>RET001924</t>
        </is>
      </c>
      <c r="B1923" t="inlineStr">
        <is>
          <t>O012791</t>
        </is>
      </c>
      <c r="C1923" s="25" t="n">
        <v>45246</v>
      </c>
      <c r="D1923" t="inlineStr">
        <is>
          <t>Fashion</t>
        </is>
      </c>
      <c r="E1923" t="inlineStr">
        <is>
          <t>North</t>
        </is>
      </c>
      <c r="F1923" t="inlineStr">
        <is>
          <t>Marketplace</t>
        </is>
      </c>
      <c r="G1923" t="inlineStr">
        <is>
          <t>Size/Fit Issue</t>
        </is>
      </c>
      <c r="H1923" t="n">
        <v>2</v>
      </c>
      <c r="I1923" t="n">
        <v>2366.4</v>
      </c>
    </row>
    <row r="1924">
      <c r="A1924" t="inlineStr">
        <is>
          <t>RET001925</t>
        </is>
      </c>
      <c r="B1924" t="inlineStr">
        <is>
          <t>O012792</t>
        </is>
      </c>
      <c r="C1924" s="25" t="n">
        <v>45246</v>
      </c>
      <c r="D1924" t="inlineStr">
        <is>
          <t>Sports</t>
        </is>
      </c>
      <c r="E1924" t="inlineStr">
        <is>
          <t>South</t>
        </is>
      </c>
      <c r="F1924" t="inlineStr">
        <is>
          <t>Marketplace</t>
        </is>
      </c>
      <c r="G1924" t="inlineStr">
        <is>
          <t>Wrong Item Delivered</t>
        </is>
      </c>
      <c r="H1924" t="n">
        <v>1</v>
      </c>
      <c r="I1924" t="n">
        <v>1383.2</v>
      </c>
    </row>
    <row r="1925">
      <c r="A1925" t="inlineStr">
        <is>
          <t>RET001926</t>
        </is>
      </c>
      <c r="B1925" t="inlineStr">
        <is>
          <t>O012794</t>
        </is>
      </c>
      <c r="C1925" s="25" t="n">
        <v>45246</v>
      </c>
      <c r="D1925" t="inlineStr">
        <is>
          <t>Home &amp; Kitchen</t>
        </is>
      </c>
      <c r="E1925" t="inlineStr">
        <is>
          <t>West</t>
        </is>
      </c>
      <c r="F1925" t="inlineStr">
        <is>
          <t>Marketplace</t>
        </is>
      </c>
      <c r="G1925" t="inlineStr">
        <is>
          <t>Damaged in Transit</t>
        </is>
      </c>
      <c r="H1925" t="n">
        <v>2</v>
      </c>
      <c r="I1925" t="n">
        <v>4894.3</v>
      </c>
    </row>
    <row r="1926">
      <c r="A1926" t="inlineStr">
        <is>
          <t>RET001927</t>
        </is>
      </c>
      <c r="B1926" t="inlineStr">
        <is>
          <t>O012803</t>
        </is>
      </c>
      <c r="C1926" s="25" t="n">
        <v>45246</v>
      </c>
      <c r="D1926" t="inlineStr">
        <is>
          <t>Fashion</t>
        </is>
      </c>
      <c r="E1926" t="inlineStr">
        <is>
          <t>North</t>
        </is>
      </c>
      <c r="F1926" t="inlineStr">
        <is>
          <t>Mobile App</t>
        </is>
      </c>
      <c r="G1926" t="inlineStr">
        <is>
          <t>Late Delivery</t>
        </is>
      </c>
      <c r="H1926" t="n">
        <v>1</v>
      </c>
      <c r="I1926" t="n">
        <v>559.2</v>
      </c>
    </row>
    <row r="1927">
      <c r="A1927" t="inlineStr">
        <is>
          <t>RET001928</t>
        </is>
      </c>
      <c r="B1927" t="inlineStr">
        <is>
          <t>O012811</t>
        </is>
      </c>
      <c r="C1927" s="25" t="n">
        <v>45246</v>
      </c>
      <c r="D1927" t="inlineStr">
        <is>
          <t>Fashion</t>
        </is>
      </c>
      <c r="E1927" t="inlineStr">
        <is>
          <t>North</t>
        </is>
      </c>
      <c r="F1927" t="inlineStr">
        <is>
          <t>Marketplace</t>
        </is>
      </c>
      <c r="G1927" t="inlineStr">
        <is>
          <t>Size/Fit Issue</t>
        </is>
      </c>
      <c r="H1927" t="n">
        <v>1</v>
      </c>
      <c r="I1927" t="n">
        <v>823.2</v>
      </c>
    </row>
    <row r="1928">
      <c r="A1928" t="inlineStr">
        <is>
          <t>RET001929</t>
        </is>
      </c>
      <c r="B1928" t="inlineStr">
        <is>
          <t>O012817</t>
        </is>
      </c>
      <c r="C1928" s="25" t="n">
        <v>45246</v>
      </c>
      <c r="D1928" t="inlineStr">
        <is>
          <t>Fashion</t>
        </is>
      </c>
      <c r="E1928" t="inlineStr">
        <is>
          <t>South</t>
        </is>
      </c>
      <c r="F1928" t="inlineStr">
        <is>
          <t>Marketplace</t>
        </is>
      </c>
      <c r="G1928" t="inlineStr">
        <is>
          <t>Changed Mind</t>
        </is>
      </c>
      <c r="H1928" t="n">
        <v>1</v>
      </c>
      <c r="I1928" t="n">
        <v>583.2</v>
      </c>
    </row>
    <row r="1929">
      <c r="A1929" t="inlineStr">
        <is>
          <t>RET001930</t>
        </is>
      </c>
      <c r="B1929" t="inlineStr">
        <is>
          <t>O012818</t>
        </is>
      </c>
      <c r="C1929" s="25" t="n">
        <v>45246</v>
      </c>
      <c r="D1929" t="inlineStr">
        <is>
          <t>Home &amp; Kitchen</t>
        </is>
      </c>
      <c r="E1929" t="inlineStr">
        <is>
          <t>South</t>
        </is>
      </c>
      <c r="F1929" t="inlineStr">
        <is>
          <t>Mobile App</t>
        </is>
      </c>
      <c r="G1929" t="inlineStr">
        <is>
          <t>Not as Described</t>
        </is>
      </c>
      <c r="H1929" t="n">
        <v>1</v>
      </c>
      <c r="I1929" t="n">
        <v>560.15</v>
      </c>
    </row>
    <row r="1930">
      <c r="A1930" t="inlineStr">
        <is>
          <t>RET001931</t>
        </is>
      </c>
      <c r="B1930" t="inlineStr">
        <is>
          <t>O012819</t>
        </is>
      </c>
      <c r="C1930" s="25" t="n">
        <v>45246</v>
      </c>
      <c r="D1930" t="inlineStr">
        <is>
          <t>Home &amp; Kitchen</t>
        </is>
      </c>
      <c r="E1930" t="inlineStr">
        <is>
          <t>West</t>
        </is>
      </c>
      <c r="F1930" t="inlineStr">
        <is>
          <t>Mobile App</t>
        </is>
      </c>
      <c r="G1930" t="inlineStr">
        <is>
          <t>Late Delivery</t>
        </is>
      </c>
      <c r="H1930" t="n">
        <v>1</v>
      </c>
      <c r="I1930" t="n">
        <v>2615.2</v>
      </c>
    </row>
    <row r="1931">
      <c r="A1931" t="inlineStr">
        <is>
          <t>RET001932</t>
        </is>
      </c>
      <c r="B1931" t="inlineStr">
        <is>
          <t>O012829</t>
        </is>
      </c>
      <c r="C1931" s="25" t="n">
        <v>45246</v>
      </c>
      <c r="D1931" t="inlineStr">
        <is>
          <t>Fashion</t>
        </is>
      </c>
      <c r="E1931" t="inlineStr">
        <is>
          <t>South</t>
        </is>
      </c>
      <c r="F1931" t="inlineStr">
        <is>
          <t>Marketplace</t>
        </is>
      </c>
      <c r="G1931" t="inlineStr">
        <is>
          <t>Size/Fit Issue</t>
        </is>
      </c>
      <c r="H1931" t="n">
        <v>1</v>
      </c>
      <c r="I1931" t="n">
        <v>1359.2</v>
      </c>
    </row>
    <row r="1932">
      <c r="A1932" t="inlineStr">
        <is>
          <t>RET001933</t>
        </is>
      </c>
      <c r="B1932" t="inlineStr">
        <is>
          <t>O012847</t>
        </is>
      </c>
      <c r="C1932" s="25" t="n">
        <v>45246</v>
      </c>
      <c r="D1932" t="inlineStr">
        <is>
          <t>Fashion</t>
        </is>
      </c>
      <c r="E1932" t="inlineStr">
        <is>
          <t>West</t>
        </is>
      </c>
      <c r="F1932" t="inlineStr">
        <is>
          <t>Marketplace</t>
        </is>
      </c>
      <c r="G1932" t="inlineStr">
        <is>
          <t>Size/Fit Issue</t>
        </is>
      </c>
      <c r="H1932" t="n">
        <v>1</v>
      </c>
      <c r="I1932" t="n">
        <v>576.75</v>
      </c>
    </row>
    <row r="1933">
      <c r="A1933" t="inlineStr">
        <is>
          <t>RET001934</t>
        </is>
      </c>
      <c r="B1933" t="inlineStr">
        <is>
          <t>O012847</t>
        </is>
      </c>
      <c r="C1933" s="25" t="n">
        <v>45246</v>
      </c>
      <c r="D1933" t="inlineStr">
        <is>
          <t>Fashion</t>
        </is>
      </c>
      <c r="E1933" t="inlineStr">
        <is>
          <t>West</t>
        </is>
      </c>
      <c r="F1933" t="inlineStr">
        <is>
          <t>Marketplace</t>
        </is>
      </c>
      <c r="G1933" t="inlineStr">
        <is>
          <t>Defective Product</t>
        </is>
      </c>
      <c r="H1933" t="n">
        <v>1</v>
      </c>
      <c r="I1933" t="n">
        <v>1031.2</v>
      </c>
    </row>
    <row r="1934">
      <c r="A1934" t="inlineStr">
        <is>
          <t>RET001935</t>
        </is>
      </c>
      <c r="B1934" t="inlineStr">
        <is>
          <t>O012851</t>
        </is>
      </c>
      <c r="C1934" s="25" t="n">
        <v>45246</v>
      </c>
      <c r="D1934" t="inlineStr">
        <is>
          <t>Home &amp; Kitchen</t>
        </is>
      </c>
      <c r="E1934" t="inlineStr">
        <is>
          <t>North</t>
        </is>
      </c>
      <c r="F1934" t="inlineStr">
        <is>
          <t>Mobile App</t>
        </is>
      </c>
      <c r="G1934" t="inlineStr">
        <is>
          <t>Not as Described</t>
        </is>
      </c>
      <c r="H1934" t="n">
        <v>1</v>
      </c>
      <c r="I1934" t="n">
        <v>2791.2</v>
      </c>
    </row>
    <row r="1935">
      <c r="A1935" t="inlineStr">
        <is>
          <t>RET001936</t>
        </is>
      </c>
      <c r="B1935" t="inlineStr">
        <is>
          <t>O012856</t>
        </is>
      </c>
      <c r="C1935" s="25" t="n">
        <v>45247</v>
      </c>
      <c r="D1935" t="inlineStr">
        <is>
          <t>Home &amp; Kitchen</t>
        </is>
      </c>
      <c r="E1935" t="inlineStr">
        <is>
          <t>North</t>
        </is>
      </c>
      <c r="F1935" t="inlineStr">
        <is>
          <t>Mobile App</t>
        </is>
      </c>
      <c r="G1935" t="inlineStr">
        <is>
          <t>Damaged in Transit</t>
        </is>
      </c>
      <c r="H1935" t="n">
        <v>1</v>
      </c>
      <c r="I1935" t="n">
        <v>1656.65</v>
      </c>
    </row>
    <row r="1936">
      <c r="A1936" t="inlineStr">
        <is>
          <t>RET001937</t>
        </is>
      </c>
      <c r="B1936" t="inlineStr">
        <is>
          <t>O012858</t>
        </is>
      </c>
      <c r="C1936" s="25" t="n">
        <v>45247</v>
      </c>
      <c r="D1936" t="inlineStr">
        <is>
          <t>Fashion</t>
        </is>
      </c>
      <c r="E1936" t="inlineStr">
        <is>
          <t>South</t>
        </is>
      </c>
      <c r="F1936" t="inlineStr">
        <is>
          <t>Marketplace</t>
        </is>
      </c>
      <c r="G1936" t="inlineStr">
        <is>
          <t>Size/Fit Issue</t>
        </is>
      </c>
      <c r="H1936" t="n">
        <v>1</v>
      </c>
      <c r="I1936" t="n">
        <v>653.65</v>
      </c>
    </row>
    <row r="1937">
      <c r="A1937" t="inlineStr">
        <is>
          <t>RET001938</t>
        </is>
      </c>
      <c r="B1937" t="inlineStr">
        <is>
          <t>O012859</t>
        </is>
      </c>
      <c r="C1937" s="25" t="n">
        <v>45247</v>
      </c>
      <c r="D1937" t="inlineStr">
        <is>
          <t>Beauty</t>
        </is>
      </c>
      <c r="E1937" t="inlineStr">
        <is>
          <t>East</t>
        </is>
      </c>
      <c r="F1937" t="inlineStr">
        <is>
          <t>Mobile App</t>
        </is>
      </c>
      <c r="G1937" t="inlineStr">
        <is>
          <t>Defective Product</t>
        </is>
      </c>
      <c r="H1937" t="n">
        <v>1</v>
      </c>
      <c r="I1937" t="n">
        <v>719.1</v>
      </c>
    </row>
    <row r="1938">
      <c r="A1938" t="inlineStr">
        <is>
          <t>RET001939</t>
        </is>
      </c>
      <c r="B1938" t="inlineStr">
        <is>
          <t>O012860</t>
        </is>
      </c>
      <c r="C1938" s="25" t="n">
        <v>45247</v>
      </c>
      <c r="D1938" t="inlineStr">
        <is>
          <t>Home &amp; Kitchen</t>
        </is>
      </c>
      <c r="E1938" t="inlineStr">
        <is>
          <t>North</t>
        </is>
      </c>
      <c r="F1938" t="inlineStr">
        <is>
          <t>Mobile App</t>
        </is>
      </c>
      <c r="G1938" t="inlineStr">
        <is>
          <t>Changed Mind</t>
        </is>
      </c>
      <c r="H1938" t="n">
        <v>1</v>
      </c>
      <c r="I1938" t="n">
        <v>1052.1</v>
      </c>
    </row>
    <row r="1939">
      <c r="A1939" t="inlineStr">
        <is>
          <t>RET001940</t>
        </is>
      </c>
      <c r="B1939" t="inlineStr">
        <is>
          <t>O012863</t>
        </is>
      </c>
      <c r="C1939" s="25" t="n">
        <v>45247</v>
      </c>
      <c r="D1939" t="inlineStr">
        <is>
          <t>Fashion</t>
        </is>
      </c>
      <c r="E1939" t="inlineStr">
        <is>
          <t>West</t>
        </is>
      </c>
      <c r="F1939" t="inlineStr">
        <is>
          <t>Mobile App</t>
        </is>
      </c>
      <c r="G1939" t="inlineStr">
        <is>
          <t>Size/Fit Issue</t>
        </is>
      </c>
      <c r="H1939" t="n">
        <v>1</v>
      </c>
      <c r="I1939" t="n">
        <v>2132.65</v>
      </c>
    </row>
    <row r="1940">
      <c r="A1940" t="inlineStr">
        <is>
          <t>RET001941</t>
        </is>
      </c>
      <c r="B1940" t="inlineStr">
        <is>
          <t>O012863</t>
        </is>
      </c>
      <c r="C1940" s="25" t="n">
        <v>45247</v>
      </c>
      <c r="D1940" t="inlineStr">
        <is>
          <t>Fashion</t>
        </is>
      </c>
      <c r="E1940" t="inlineStr">
        <is>
          <t>West</t>
        </is>
      </c>
      <c r="F1940" t="inlineStr">
        <is>
          <t>Mobile App</t>
        </is>
      </c>
      <c r="G1940" t="inlineStr">
        <is>
          <t>Not as Described</t>
        </is>
      </c>
      <c r="H1940" t="n">
        <v>1</v>
      </c>
      <c r="I1940" t="n">
        <v>2557.65</v>
      </c>
    </row>
    <row r="1941">
      <c r="A1941" t="inlineStr">
        <is>
          <t>RET001942</t>
        </is>
      </c>
      <c r="B1941" t="inlineStr">
        <is>
          <t>O012905</t>
        </is>
      </c>
      <c r="C1941" s="25" t="n">
        <v>45247</v>
      </c>
      <c r="D1941" t="inlineStr">
        <is>
          <t>Grocery</t>
        </is>
      </c>
      <c r="E1941" t="inlineStr">
        <is>
          <t>West</t>
        </is>
      </c>
      <c r="F1941" t="inlineStr">
        <is>
          <t>Marketplace</t>
        </is>
      </c>
      <c r="G1941" t="inlineStr">
        <is>
          <t>Changed Mind</t>
        </is>
      </c>
      <c r="H1941" t="n">
        <v>1</v>
      </c>
      <c r="I1941" t="n">
        <v>254.25</v>
      </c>
    </row>
    <row r="1942">
      <c r="A1942" t="inlineStr">
        <is>
          <t>RET001943</t>
        </is>
      </c>
      <c r="B1942" t="inlineStr">
        <is>
          <t>O012905</t>
        </is>
      </c>
      <c r="C1942" s="25" t="n">
        <v>45247</v>
      </c>
      <c r="D1942" t="inlineStr">
        <is>
          <t>Fashion</t>
        </is>
      </c>
      <c r="E1942" t="inlineStr">
        <is>
          <t>West</t>
        </is>
      </c>
      <c r="F1942" t="inlineStr">
        <is>
          <t>Marketplace</t>
        </is>
      </c>
      <c r="G1942" t="inlineStr">
        <is>
          <t>Defective Product</t>
        </is>
      </c>
      <c r="H1942" t="n">
        <v>1</v>
      </c>
      <c r="I1942" t="n">
        <v>1087.2</v>
      </c>
    </row>
    <row r="1943">
      <c r="A1943" t="inlineStr">
        <is>
          <t>RET001944</t>
        </is>
      </c>
      <c r="B1943" t="inlineStr">
        <is>
          <t>O012917</t>
        </is>
      </c>
      <c r="C1943" s="25" t="n">
        <v>45247</v>
      </c>
      <c r="D1943" t="inlineStr">
        <is>
          <t>Electronics</t>
        </is>
      </c>
      <c r="E1943" t="inlineStr">
        <is>
          <t>North</t>
        </is>
      </c>
      <c r="F1943" t="inlineStr">
        <is>
          <t>Marketplace</t>
        </is>
      </c>
      <c r="G1943" t="inlineStr">
        <is>
          <t>Damaged in Transit</t>
        </is>
      </c>
      <c r="H1943" t="n">
        <v>1</v>
      </c>
      <c r="I1943" t="n">
        <v>3159.2</v>
      </c>
    </row>
    <row r="1944">
      <c r="A1944" t="inlineStr">
        <is>
          <t>RET001945</t>
        </is>
      </c>
      <c r="B1944" t="inlineStr">
        <is>
          <t>O012920</t>
        </is>
      </c>
      <c r="C1944" s="25" t="n">
        <v>45248</v>
      </c>
      <c r="D1944" t="inlineStr">
        <is>
          <t>Electronics</t>
        </is>
      </c>
      <c r="E1944" t="inlineStr">
        <is>
          <t>South</t>
        </is>
      </c>
      <c r="F1944" t="inlineStr">
        <is>
          <t>Mobile App</t>
        </is>
      </c>
      <c r="G1944" t="inlineStr">
        <is>
          <t>Defective Product</t>
        </is>
      </c>
      <c r="H1944" t="n">
        <v>3</v>
      </c>
      <c r="I1944" t="n">
        <v>5020.95</v>
      </c>
    </row>
    <row r="1945">
      <c r="A1945" t="inlineStr">
        <is>
          <t>RET001946</t>
        </is>
      </c>
      <c r="B1945" t="inlineStr">
        <is>
          <t>O012924</t>
        </is>
      </c>
      <c r="C1945" s="25" t="n">
        <v>45248</v>
      </c>
      <c r="D1945" t="inlineStr">
        <is>
          <t>Sports</t>
        </is>
      </c>
      <c r="E1945" t="inlineStr">
        <is>
          <t>East</t>
        </is>
      </c>
      <c r="F1945" t="inlineStr">
        <is>
          <t>Website</t>
        </is>
      </c>
      <c r="G1945" t="inlineStr">
        <is>
          <t>Damaged in Transit</t>
        </is>
      </c>
      <c r="H1945" t="n">
        <v>1</v>
      </c>
      <c r="I1945" t="n">
        <v>1556.1</v>
      </c>
    </row>
    <row r="1946">
      <c r="A1946" t="inlineStr">
        <is>
          <t>RET001947</t>
        </is>
      </c>
      <c r="B1946" t="inlineStr">
        <is>
          <t>O012935</t>
        </is>
      </c>
      <c r="C1946" s="25" t="n">
        <v>45248</v>
      </c>
      <c r="D1946" t="inlineStr">
        <is>
          <t>Fashion</t>
        </is>
      </c>
      <c r="E1946" t="inlineStr">
        <is>
          <t>West</t>
        </is>
      </c>
      <c r="F1946" t="inlineStr">
        <is>
          <t>Marketplace</t>
        </is>
      </c>
      <c r="G1946" t="inlineStr">
        <is>
          <t>Not as Described</t>
        </is>
      </c>
      <c r="H1946" t="n">
        <v>1</v>
      </c>
      <c r="I1946" t="n">
        <v>781.15</v>
      </c>
    </row>
    <row r="1947">
      <c r="A1947" t="inlineStr">
        <is>
          <t>RET001948</t>
        </is>
      </c>
      <c r="B1947" t="inlineStr">
        <is>
          <t>O012938</t>
        </is>
      </c>
      <c r="C1947" s="25" t="n">
        <v>45248</v>
      </c>
      <c r="D1947" t="inlineStr">
        <is>
          <t>Beauty</t>
        </is>
      </c>
      <c r="E1947" t="inlineStr">
        <is>
          <t>North</t>
        </is>
      </c>
      <c r="F1947" t="inlineStr">
        <is>
          <t>Unknown</t>
        </is>
      </c>
      <c r="G1947" t="inlineStr">
        <is>
          <t>Damaged in Transit</t>
        </is>
      </c>
      <c r="H1947" t="n">
        <v>1</v>
      </c>
      <c r="I1947" t="n">
        <v>271.15</v>
      </c>
    </row>
    <row r="1948">
      <c r="A1948" t="inlineStr">
        <is>
          <t>RET001949</t>
        </is>
      </c>
      <c r="B1948" t="inlineStr">
        <is>
          <t>O012942</t>
        </is>
      </c>
      <c r="C1948" s="25" t="n">
        <v>45248</v>
      </c>
      <c r="D1948" t="inlineStr">
        <is>
          <t>Fashion</t>
        </is>
      </c>
      <c r="E1948" t="inlineStr">
        <is>
          <t>North</t>
        </is>
      </c>
      <c r="F1948" t="inlineStr">
        <is>
          <t>Marketplace</t>
        </is>
      </c>
      <c r="G1948" t="inlineStr">
        <is>
          <t>Wrong Item Delivered</t>
        </is>
      </c>
      <c r="H1948" t="n">
        <v>1</v>
      </c>
      <c r="I1948" t="n">
        <v>1529.1</v>
      </c>
    </row>
    <row r="1949">
      <c r="A1949" t="inlineStr">
        <is>
          <t>RET001950</t>
        </is>
      </c>
      <c r="B1949" t="inlineStr">
        <is>
          <t>O012942</t>
        </is>
      </c>
      <c r="C1949" s="25" t="n">
        <v>45248</v>
      </c>
      <c r="D1949" t="inlineStr">
        <is>
          <t>Fashion</t>
        </is>
      </c>
      <c r="E1949" t="inlineStr">
        <is>
          <t>North</t>
        </is>
      </c>
      <c r="F1949" t="inlineStr">
        <is>
          <t>Marketplace</t>
        </is>
      </c>
      <c r="G1949" t="inlineStr">
        <is>
          <t>Size/Fit Issue</t>
        </is>
      </c>
      <c r="H1949" t="n">
        <v>1</v>
      </c>
      <c r="I1949" t="n">
        <v>3446.1</v>
      </c>
    </row>
    <row r="1950">
      <c r="A1950" t="inlineStr">
        <is>
          <t>RET001951</t>
        </is>
      </c>
      <c r="B1950" t="inlineStr">
        <is>
          <t>O012948</t>
        </is>
      </c>
      <c r="C1950" s="25" t="n">
        <v>45248</v>
      </c>
      <c r="D1950" t="inlineStr">
        <is>
          <t>Fashion</t>
        </is>
      </c>
      <c r="E1950" t="inlineStr">
        <is>
          <t>Central</t>
        </is>
      </c>
      <c r="F1950" t="inlineStr">
        <is>
          <t>Website</t>
        </is>
      </c>
      <c r="G1950" t="inlineStr">
        <is>
          <t>Changed Mind</t>
        </is>
      </c>
      <c r="H1950" t="n">
        <v>1</v>
      </c>
      <c r="I1950" t="n">
        <v>1043.1</v>
      </c>
    </row>
    <row r="1951">
      <c r="A1951" t="inlineStr">
        <is>
          <t>RET001952</t>
        </is>
      </c>
      <c r="B1951" t="inlineStr">
        <is>
          <t>O012956</t>
        </is>
      </c>
      <c r="C1951" s="25" t="n">
        <v>45248</v>
      </c>
      <c r="D1951" t="inlineStr">
        <is>
          <t>Fashion</t>
        </is>
      </c>
      <c r="E1951" t="inlineStr">
        <is>
          <t>South</t>
        </is>
      </c>
      <c r="F1951" t="inlineStr">
        <is>
          <t>Retail Store</t>
        </is>
      </c>
      <c r="G1951" t="inlineStr">
        <is>
          <t>Not as Described</t>
        </is>
      </c>
      <c r="H1951" t="n">
        <v>1</v>
      </c>
      <c r="I1951" t="n">
        <v>1946.55</v>
      </c>
    </row>
    <row r="1952">
      <c r="A1952" t="inlineStr">
        <is>
          <t>RET001953</t>
        </is>
      </c>
      <c r="B1952" t="inlineStr">
        <is>
          <t>O012959</t>
        </is>
      </c>
      <c r="C1952" s="25" t="n">
        <v>45248</v>
      </c>
      <c r="D1952" t="inlineStr">
        <is>
          <t>Fashion</t>
        </is>
      </c>
      <c r="E1952" t="inlineStr">
        <is>
          <t>West</t>
        </is>
      </c>
      <c r="F1952" t="inlineStr">
        <is>
          <t>Unknown</t>
        </is>
      </c>
      <c r="G1952" t="inlineStr">
        <is>
          <t>Size/Fit Issue</t>
        </is>
      </c>
      <c r="H1952" t="n">
        <v>1</v>
      </c>
      <c r="I1952" t="n">
        <v>846.75</v>
      </c>
    </row>
    <row r="1953">
      <c r="A1953" t="inlineStr">
        <is>
          <t>RET001954</t>
        </is>
      </c>
      <c r="B1953" t="inlineStr">
        <is>
          <t>O012973</t>
        </is>
      </c>
      <c r="C1953" s="25" t="n">
        <v>45248</v>
      </c>
      <c r="D1953" t="inlineStr">
        <is>
          <t>Fashion</t>
        </is>
      </c>
      <c r="E1953" t="inlineStr">
        <is>
          <t>East</t>
        </is>
      </c>
      <c r="F1953" t="inlineStr">
        <is>
          <t>Website</t>
        </is>
      </c>
      <c r="G1953" t="inlineStr">
        <is>
          <t>Not as Described</t>
        </is>
      </c>
      <c r="H1953" t="n">
        <v>1</v>
      </c>
      <c r="I1953" t="n">
        <v>1384.65</v>
      </c>
    </row>
    <row r="1954">
      <c r="A1954" t="inlineStr">
        <is>
          <t>RET001955</t>
        </is>
      </c>
      <c r="B1954" t="inlineStr">
        <is>
          <t>O012977</t>
        </is>
      </c>
      <c r="C1954" s="25" t="n">
        <v>45248</v>
      </c>
      <c r="D1954" t="inlineStr">
        <is>
          <t>Fashion</t>
        </is>
      </c>
      <c r="E1954" t="inlineStr">
        <is>
          <t>North</t>
        </is>
      </c>
      <c r="F1954" t="inlineStr">
        <is>
          <t>Marketplace</t>
        </is>
      </c>
      <c r="G1954" t="inlineStr">
        <is>
          <t>Size/Fit Issue</t>
        </is>
      </c>
      <c r="H1954" t="n">
        <v>1</v>
      </c>
      <c r="I1954" t="n">
        <v>217.55</v>
      </c>
    </row>
    <row r="1955">
      <c r="A1955" t="inlineStr">
        <is>
          <t>RET001956</t>
        </is>
      </c>
      <c r="B1955" t="inlineStr">
        <is>
          <t>O012980</t>
        </is>
      </c>
      <c r="C1955" s="25" t="n">
        <v>45248</v>
      </c>
      <c r="D1955" t="inlineStr">
        <is>
          <t>Fashion</t>
        </is>
      </c>
      <c r="E1955" t="inlineStr">
        <is>
          <t>West</t>
        </is>
      </c>
      <c r="F1955" t="inlineStr">
        <is>
          <t>Marketplace</t>
        </is>
      </c>
      <c r="G1955" t="inlineStr">
        <is>
          <t>Damaged in Transit</t>
        </is>
      </c>
      <c r="H1955" t="n">
        <v>1</v>
      </c>
      <c r="I1955" t="n">
        <v>492.15</v>
      </c>
    </row>
    <row r="1956">
      <c r="A1956" t="inlineStr">
        <is>
          <t>RET001957</t>
        </is>
      </c>
      <c r="B1956" t="inlineStr">
        <is>
          <t>O012980</t>
        </is>
      </c>
      <c r="C1956" s="25" t="n">
        <v>45248</v>
      </c>
      <c r="D1956" t="inlineStr">
        <is>
          <t>Fashion</t>
        </is>
      </c>
      <c r="E1956" t="inlineStr">
        <is>
          <t>West</t>
        </is>
      </c>
      <c r="F1956" t="inlineStr">
        <is>
          <t>Marketplace</t>
        </is>
      </c>
      <c r="G1956" t="inlineStr">
        <is>
          <t>Size/Fit Issue</t>
        </is>
      </c>
      <c r="H1956" t="n">
        <v>1</v>
      </c>
      <c r="I1956" t="n">
        <v>1665.3</v>
      </c>
    </row>
    <row r="1957">
      <c r="A1957" t="inlineStr">
        <is>
          <t>RET001958</t>
        </is>
      </c>
      <c r="B1957" t="inlineStr">
        <is>
          <t>O012981</t>
        </is>
      </c>
      <c r="C1957" s="25" t="n">
        <v>45248</v>
      </c>
      <c r="D1957" t="inlineStr">
        <is>
          <t>Fashion</t>
        </is>
      </c>
      <c r="E1957" t="inlineStr">
        <is>
          <t>West</t>
        </is>
      </c>
      <c r="F1957" t="inlineStr">
        <is>
          <t>Mobile App</t>
        </is>
      </c>
      <c r="G1957" t="inlineStr">
        <is>
          <t>Damaged in Transit</t>
        </is>
      </c>
      <c r="H1957" t="n">
        <v>1</v>
      </c>
      <c r="I1957" t="n">
        <v>1160.1</v>
      </c>
    </row>
    <row r="1958">
      <c r="A1958" t="inlineStr">
        <is>
          <t>RET001959</t>
        </is>
      </c>
      <c r="B1958" t="inlineStr">
        <is>
          <t>O012987</t>
        </is>
      </c>
      <c r="C1958" s="25" t="n">
        <v>45249</v>
      </c>
      <c r="D1958" t="inlineStr">
        <is>
          <t>Grocery</t>
        </is>
      </c>
      <c r="E1958" t="inlineStr">
        <is>
          <t>South</t>
        </is>
      </c>
      <c r="F1958" t="inlineStr">
        <is>
          <t>Retail Store</t>
        </is>
      </c>
      <c r="G1958" t="inlineStr">
        <is>
          <t>Size/Fit Issue</t>
        </is>
      </c>
      <c r="H1958" t="n">
        <v>1</v>
      </c>
      <c r="I1958" t="n">
        <v>330.65</v>
      </c>
    </row>
    <row r="1959">
      <c r="A1959" t="inlineStr">
        <is>
          <t>RET001960</t>
        </is>
      </c>
      <c r="B1959" t="inlineStr">
        <is>
          <t>O012987</t>
        </is>
      </c>
      <c r="C1959" s="25" t="n">
        <v>45249</v>
      </c>
      <c r="D1959" t="inlineStr">
        <is>
          <t>Fashion</t>
        </is>
      </c>
      <c r="E1959" t="inlineStr">
        <is>
          <t>South</t>
        </is>
      </c>
      <c r="F1959" t="inlineStr">
        <is>
          <t>Retail Store</t>
        </is>
      </c>
      <c r="G1959" t="inlineStr">
        <is>
          <t>Not as Described</t>
        </is>
      </c>
      <c r="H1959" t="n">
        <v>1</v>
      </c>
      <c r="I1959" t="n">
        <v>692.1</v>
      </c>
    </row>
    <row r="1960">
      <c r="A1960" t="inlineStr">
        <is>
          <t>RET001961</t>
        </is>
      </c>
      <c r="B1960" t="inlineStr">
        <is>
          <t>O012989</t>
        </is>
      </c>
      <c r="C1960" s="25" t="n">
        <v>45249</v>
      </c>
      <c r="D1960" t="inlineStr">
        <is>
          <t>Books</t>
        </is>
      </c>
      <c r="E1960" t="inlineStr">
        <is>
          <t>West</t>
        </is>
      </c>
      <c r="F1960" t="inlineStr">
        <is>
          <t>Marketplace</t>
        </is>
      </c>
      <c r="G1960" t="inlineStr">
        <is>
          <t>Defective Product</t>
        </is>
      </c>
      <c r="H1960" t="n">
        <v>1</v>
      </c>
      <c r="I1960" t="n">
        <v>390.15</v>
      </c>
    </row>
    <row r="1961">
      <c r="A1961" t="inlineStr">
        <is>
          <t>RET001962</t>
        </is>
      </c>
      <c r="B1961" t="inlineStr">
        <is>
          <t>O012999</t>
        </is>
      </c>
      <c r="C1961" s="25" t="n">
        <v>45249</v>
      </c>
      <c r="D1961" t="inlineStr">
        <is>
          <t>Home &amp; Kitchen</t>
        </is>
      </c>
      <c r="E1961" t="inlineStr">
        <is>
          <t>West</t>
        </is>
      </c>
      <c r="F1961" t="inlineStr">
        <is>
          <t>Mobile App</t>
        </is>
      </c>
      <c r="G1961" t="inlineStr">
        <is>
          <t>Defective Product</t>
        </is>
      </c>
      <c r="H1961" t="n">
        <v>1</v>
      </c>
      <c r="I1961" t="n">
        <v>1835.1</v>
      </c>
    </row>
    <row r="1962">
      <c r="A1962" t="inlineStr">
        <is>
          <t>RET001963</t>
        </is>
      </c>
      <c r="B1962" t="inlineStr">
        <is>
          <t>O013002</t>
        </is>
      </c>
      <c r="C1962" s="25" t="n">
        <v>45249</v>
      </c>
      <c r="D1962" t="inlineStr">
        <is>
          <t>Fashion</t>
        </is>
      </c>
      <c r="E1962" t="inlineStr">
        <is>
          <t>North</t>
        </is>
      </c>
      <c r="F1962" t="inlineStr">
        <is>
          <t>Retail Store</t>
        </is>
      </c>
      <c r="G1962" t="inlineStr">
        <is>
          <t>Not as Described</t>
        </is>
      </c>
      <c r="H1962" t="n">
        <v>1</v>
      </c>
      <c r="I1962" t="n">
        <v>3637.55</v>
      </c>
    </row>
    <row r="1963">
      <c r="A1963" t="inlineStr">
        <is>
          <t>RET001964</t>
        </is>
      </c>
      <c r="B1963" t="inlineStr">
        <is>
          <t>O013004</t>
        </is>
      </c>
      <c r="C1963" s="25" t="n">
        <v>45249</v>
      </c>
      <c r="D1963" t="inlineStr">
        <is>
          <t>Fashion</t>
        </is>
      </c>
      <c r="E1963" t="inlineStr">
        <is>
          <t>North</t>
        </is>
      </c>
      <c r="F1963" t="inlineStr">
        <is>
          <t>Retail Store</t>
        </is>
      </c>
      <c r="G1963" t="inlineStr">
        <is>
          <t>Late Delivery</t>
        </is>
      </c>
      <c r="H1963" t="n">
        <v>1</v>
      </c>
      <c r="I1963" t="n">
        <v>953.1</v>
      </c>
    </row>
    <row r="1964">
      <c r="A1964" t="inlineStr">
        <is>
          <t>RET001965</t>
        </is>
      </c>
      <c r="B1964" t="inlineStr">
        <is>
          <t>O013007</t>
        </is>
      </c>
      <c r="C1964" s="25" t="n">
        <v>45249</v>
      </c>
      <c r="D1964" t="inlineStr">
        <is>
          <t>Fashion</t>
        </is>
      </c>
      <c r="E1964" t="inlineStr">
        <is>
          <t>South</t>
        </is>
      </c>
      <c r="F1964" t="inlineStr">
        <is>
          <t>Website</t>
        </is>
      </c>
      <c r="G1964" t="inlineStr">
        <is>
          <t>Changed Mind</t>
        </is>
      </c>
      <c r="H1964" t="n">
        <v>1</v>
      </c>
      <c r="I1964" t="n">
        <v>846.75</v>
      </c>
    </row>
    <row r="1965">
      <c r="A1965" t="inlineStr">
        <is>
          <t>RET001966</t>
        </is>
      </c>
      <c r="B1965" t="inlineStr">
        <is>
          <t>O013009</t>
        </is>
      </c>
      <c r="C1965" s="25" t="n">
        <v>45249</v>
      </c>
      <c r="D1965" t="inlineStr">
        <is>
          <t>Fashion</t>
        </is>
      </c>
      <c r="E1965" t="inlineStr">
        <is>
          <t>South</t>
        </is>
      </c>
      <c r="F1965" t="inlineStr">
        <is>
          <t>Mobile App</t>
        </is>
      </c>
      <c r="G1965" t="inlineStr">
        <is>
          <t>Size/Fit Issue</t>
        </is>
      </c>
      <c r="H1965" t="n">
        <v>1</v>
      </c>
      <c r="I1965" t="n">
        <v>594.15</v>
      </c>
    </row>
    <row r="1966">
      <c r="A1966" t="inlineStr">
        <is>
          <t>RET001967</t>
        </is>
      </c>
      <c r="B1966" t="inlineStr">
        <is>
          <t>O013015</t>
        </is>
      </c>
      <c r="C1966" s="25" t="n">
        <v>45249</v>
      </c>
      <c r="D1966" t="inlineStr">
        <is>
          <t>Fashion</t>
        </is>
      </c>
      <c r="E1966" t="inlineStr">
        <is>
          <t>Central</t>
        </is>
      </c>
      <c r="F1966" t="inlineStr">
        <is>
          <t>Website</t>
        </is>
      </c>
      <c r="G1966" t="inlineStr">
        <is>
          <t>Late Delivery</t>
        </is>
      </c>
      <c r="H1966" t="n">
        <v>1</v>
      </c>
      <c r="I1966" t="n">
        <v>959.65</v>
      </c>
    </row>
    <row r="1967">
      <c r="A1967" t="inlineStr">
        <is>
          <t>RET001968</t>
        </is>
      </c>
      <c r="B1967" t="inlineStr">
        <is>
          <t>O013019</t>
        </is>
      </c>
      <c r="C1967" s="25" t="n">
        <v>45249</v>
      </c>
      <c r="D1967" t="inlineStr">
        <is>
          <t>Fashion</t>
        </is>
      </c>
      <c r="E1967" t="inlineStr">
        <is>
          <t>West</t>
        </is>
      </c>
      <c r="F1967" t="inlineStr">
        <is>
          <t>Website</t>
        </is>
      </c>
      <c r="G1967" t="inlineStr">
        <is>
          <t>Size/Fit Issue</t>
        </is>
      </c>
      <c r="H1967" t="n">
        <v>1</v>
      </c>
      <c r="I1967" t="n">
        <v>1257.15</v>
      </c>
    </row>
    <row r="1968">
      <c r="A1968" t="inlineStr">
        <is>
          <t>RET001969</t>
        </is>
      </c>
      <c r="B1968" t="inlineStr">
        <is>
          <t>O013024</t>
        </is>
      </c>
      <c r="C1968" s="25" t="n">
        <v>45249</v>
      </c>
      <c r="D1968" t="inlineStr">
        <is>
          <t>Home &amp; Kitchen</t>
        </is>
      </c>
      <c r="E1968" t="inlineStr">
        <is>
          <t>Central</t>
        </is>
      </c>
      <c r="F1968" t="inlineStr">
        <is>
          <t>Website</t>
        </is>
      </c>
      <c r="G1968" t="inlineStr">
        <is>
          <t>Damaged in Transit</t>
        </is>
      </c>
      <c r="H1968" t="n">
        <v>1</v>
      </c>
      <c r="I1968" t="n">
        <v>3968.1</v>
      </c>
    </row>
    <row r="1969">
      <c r="A1969" t="inlineStr">
        <is>
          <t>RET001970</t>
        </is>
      </c>
      <c r="B1969" t="inlineStr">
        <is>
          <t>O013027</t>
        </is>
      </c>
      <c r="C1969" s="25" t="n">
        <v>45249</v>
      </c>
      <c r="D1969" t="inlineStr">
        <is>
          <t>Fashion</t>
        </is>
      </c>
      <c r="E1969" t="inlineStr">
        <is>
          <t>West</t>
        </is>
      </c>
      <c r="F1969" t="inlineStr">
        <is>
          <t>Mobile App</t>
        </is>
      </c>
      <c r="G1969" t="inlineStr">
        <is>
          <t>Size/Fit Issue</t>
        </is>
      </c>
      <c r="H1969" t="n">
        <v>1</v>
      </c>
      <c r="I1969" t="n">
        <v>1146.65</v>
      </c>
    </row>
    <row r="1970">
      <c r="A1970" t="inlineStr">
        <is>
          <t>RET001971</t>
        </is>
      </c>
      <c r="B1970" t="inlineStr">
        <is>
          <t>O013032</t>
        </is>
      </c>
      <c r="C1970" s="25" t="n">
        <v>45249</v>
      </c>
      <c r="D1970" t="inlineStr">
        <is>
          <t>Electronics</t>
        </is>
      </c>
      <c r="E1970" t="inlineStr">
        <is>
          <t>West</t>
        </is>
      </c>
      <c r="F1970" t="inlineStr">
        <is>
          <t>Mobile App</t>
        </is>
      </c>
      <c r="G1970" t="inlineStr">
        <is>
          <t>Wrong Item Delivered</t>
        </is>
      </c>
      <c r="H1970" t="n">
        <v>1</v>
      </c>
      <c r="I1970" t="n">
        <v>13975.2</v>
      </c>
    </row>
    <row r="1971">
      <c r="A1971" t="inlineStr">
        <is>
          <t>RET001972</t>
        </is>
      </c>
      <c r="B1971" t="inlineStr">
        <is>
          <t>O013033</t>
        </is>
      </c>
      <c r="C1971" s="25" t="n">
        <v>45249</v>
      </c>
      <c r="D1971" t="inlineStr">
        <is>
          <t>Fashion</t>
        </is>
      </c>
      <c r="E1971" t="inlineStr">
        <is>
          <t>South</t>
        </is>
      </c>
      <c r="F1971" t="inlineStr">
        <is>
          <t>Mobile App</t>
        </is>
      </c>
      <c r="G1971" t="inlineStr">
        <is>
          <t>Size/Fit Issue</t>
        </is>
      </c>
      <c r="H1971" t="n">
        <v>1</v>
      </c>
      <c r="I1971" t="n">
        <v>3446.1</v>
      </c>
    </row>
    <row r="1972">
      <c r="A1972" t="inlineStr">
        <is>
          <t>RET001973</t>
        </is>
      </c>
      <c r="B1972" t="inlineStr">
        <is>
          <t>O013033</t>
        </is>
      </c>
      <c r="C1972" s="25" t="n">
        <v>45249</v>
      </c>
      <c r="D1972" t="inlineStr">
        <is>
          <t>Fashion</t>
        </is>
      </c>
      <c r="E1972" t="inlineStr">
        <is>
          <t>South</t>
        </is>
      </c>
      <c r="F1972" t="inlineStr">
        <is>
          <t>Mobile App</t>
        </is>
      </c>
      <c r="G1972" t="inlineStr">
        <is>
          <t>Size/Fit Issue</t>
        </is>
      </c>
      <c r="H1972" t="n">
        <v>2</v>
      </c>
      <c r="I1972" t="n">
        <v>1851.3</v>
      </c>
    </row>
    <row r="1973">
      <c r="A1973" t="inlineStr">
        <is>
          <t>RET001974</t>
        </is>
      </c>
      <c r="B1973" t="inlineStr">
        <is>
          <t>O013034</t>
        </is>
      </c>
      <c r="C1973" s="25" t="n">
        <v>45249</v>
      </c>
      <c r="D1973" t="inlineStr">
        <is>
          <t>Fashion</t>
        </is>
      </c>
      <c r="E1973" t="inlineStr">
        <is>
          <t>North</t>
        </is>
      </c>
      <c r="F1973" t="inlineStr">
        <is>
          <t>Mobile App</t>
        </is>
      </c>
      <c r="G1973" t="inlineStr">
        <is>
          <t>Size/Fit Issue</t>
        </is>
      </c>
      <c r="H1973" t="n">
        <v>1</v>
      </c>
      <c r="I1973" t="n">
        <v>521.1</v>
      </c>
    </row>
    <row r="1974">
      <c r="A1974" t="inlineStr">
        <is>
          <t>RET001975</t>
        </is>
      </c>
      <c r="B1974" t="inlineStr">
        <is>
          <t>O013036</t>
        </is>
      </c>
      <c r="C1974" s="25" t="n">
        <v>45249</v>
      </c>
      <c r="D1974" t="inlineStr">
        <is>
          <t>Electronics</t>
        </is>
      </c>
      <c r="E1974" t="inlineStr">
        <is>
          <t>South</t>
        </is>
      </c>
      <c r="F1974" t="inlineStr">
        <is>
          <t>Website</t>
        </is>
      </c>
      <c r="G1974" t="inlineStr">
        <is>
          <t>Defective Product</t>
        </is>
      </c>
      <c r="H1974" t="n">
        <v>1</v>
      </c>
      <c r="I1974" t="n">
        <v>6629.15</v>
      </c>
    </row>
    <row r="1975">
      <c r="A1975" t="inlineStr">
        <is>
          <t>RET001976</t>
        </is>
      </c>
      <c r="B1975" t="inlineStr">
        <is>
          <t>O013037</t>
        </is>
      </c>
      <c r="C1975" s="25" t="n">
        <v>45249</v>
      </c>
      <c r="D1975" t="inlineStr">
        <is>
          <t>Fashion</t>
        </is>
      </c>
      <c r="E1975" t="inlineStr">
        <is>
          <t>West</t>
        </is>
      </c>
      <c r="F1975" t="inlineStr">
        <is>
          <t>Marketplace</t>
        </is>
      </c>
      <c r="G1975" t="inlineStr">
        <is>
          <t>Late Delivery</t>
        </is>
      </c>
      <c r="H1975" t="n">
        <v>1</v>
      </c>
      <c r="I1975" t="n">
        <v>458.1</v>
      </c>
    </row>
    <row r="1976">
      <c r="A1976" t="inlineStr">
        <is>
          <t>RET001977</t>
        </is>
      </c>
      <c r="B1976" t="inlineStr">
        <is>
          <t>O013041</t>
        </is>
      </c>
      <c r="C1976" s="25" t="n">
        <v>45249</v>
      </c>
      <c r="D1976" t="inlineStr">
        <is>
          <t>Home &amp; Kitchen</t>
        </is>
      </c>
      <c r="E1976" t="inlineStr">
        <is>
          <t>West</t>
        </is>
      </c>
      <c r="F1976" t="inlineStr">
        <is>
          <t>Website</t>
        </is>
      </c>
      <c r="G1976" t="inlineStr">
        <is>
          <t>Late Delivery</t>
        </is>
      </c>
      <c r="H1976" t="n">
        <v>1</v>
      </c>
      <c r="I1976" t="n">
        <v>3331.15</v>
      </c>
    </row>
    <row r="1977">
      <c r="A1977" t="inlineStr">
        <is>
          <t>RET001978</t>
        </is>
      </c>
      <c r="B1977" t="inlineStr">
        <is>
          <t>O013042</t>
        </is>
      </c>
      <c r="C1977" s="25" t="n">
        <v>45249</v>
      </c>
      <c r="D1977" t="inlineStr">
        <is>
          <t>Beauty</t>
        </is>
      </c>
      <c r="E1977" t="inlineStr">
        <is>
          <t>West</t>
        </is>
      </c>
      <c r="F1977" t="inlineStr">
        <is>
          <t>Mobile App</t>
        </is>
      </c>
      <c r="G1977" t="inlineStr">
        <is>
          <t>Damaged in Transit</t>
        </is>
      </c>
      <c r="H1977" t="n">
        <v>1</v>
      </c>
      <c r="I1977" t="n">
        <v>588.05</v>
      </c>
    </row>
    <row r="1978">
      <c r="A1978" t="inlineStr">
        <is>
          <t>RET001979</t>
        </is>
      </c>
      <c r="B1978" t="inlineStr">
        <is>
          <t>O013043</t>
        </is>
      </c>
      <c r="C1978" s="25" t="n">
        <v>45249</v>
      </c>
      <c r="D1978" t="inlineStr">
        <is>
          <t>Sports</t>
        </is>
      </c>
      <c r="E1978" t="inlineStr">
        <is>
          <t>North</t>
        </is>
      </c>
      <c r="F1978" t="inlineStr">
        <is>
          <t>Website</t>
        </is>
      </c>
      <c r="G1978" t="inlineStr">
        <is>
          <t>Changed Mind</t>
        </is>
      </c>
      <c r="H1978" t="n">
        <v>1</v>
      </c>
      <c r="I1978" t="n">
        <v>968.15</v>
      </c>
    </row>
    <row r="1979">
      <c r="A1979" t="inlineStr">
        <is>
          <t>RET001980</t>
        </is>
      </c>
      <c r="B1979" t="inlineStr">
        <is>
          <t>O013053</t>
        </is>
      </c>
      <c r="C1979" s="25" t="n">
        <v>45249</v>
      </c>
      <c r="D1979" t="inlineStr">
        <is>
          <t>Electronics</t>
        </is>
      </c>
      <c r="E1979" t="inlineStr">
        <is>
          <t>South</t>
        </is>
      </c>
      <c r="F1979" t="inlineStr">
        <is>
          <t>Website</t>
        </is>
      </c>
      <c r="G1979" t="inlineStr">
        <is>
          <t>Damaged in Transit</t>
        </is>
      </c>
      <c r="H1979" t="n">
        <v>1</v>
      </c>
      <c r="I1979" t="n">
        <v>9080.1</v>
      </c>
    </row>
    <row r="1980">
      <c r="A1980" t="inlineStr">
        <is>
          <t>RET001981</t>
        </is>
      </c>
      <c r="B1980" t="inlineStr">
        <is>
          <t>O013056</t>
        </is>
      </c>
      <c r="C1980" s="25" t="n">
        <v>45249</v>
      </c>
      <c r="D1980" t="inlineStr">
        <is>
          <t>Electronics</t>
        </is>
      </c>
      <c r="E1980" t="inlineStr">
        <is>
          <t>South</t>
        </is>
      </c>
      <c r="F1980" t="inlineStr">
        <is>
          <t>Marketplace</t>
        </is>
      </c>
      <c r="G1980" t="inlineStr">
        <is>
          <t>Changed Mind</t>
        </is>
      </c>
      <c r="H1980" t="n">
        <v>1</v>
      </c>
      <c r="I1980" t="n">
        <v>9583.200000000001</v>
      </c>
    </row>
    <row r="1981">
      <c r="A1981" t="inlineStr">
        <is>
          <t>RET001982</t>
        </is>
      </c>
      <c r="B1981" t="inlineStr">
        <is>
          <t>O013072</t>
        </is>
      </c>
      <c r="C1981" s="25" t="n">
        <v>45250</v>
      </c>
      <c r="D1981" t="inlineStr">
        <is>
          <t>Beauty</t>
        </is>
      </c>
      <c r="E1981" t="inlineStr">
        <is>
          <t>North</t>
        </is>
      </c>
      <c r="F1981" t="inlineStr">
        <is>
          <t>Website</t>
        </is>
      </c>
      <c r="G1981" t="inlineStr">
        <is>
          <t>Changed Mind</t>
        </is>
      </c>
      <c r="H1981" t="n">
        <v>2</v>
      </c>
      <c r="I1981" t="n">
        <v>1114.2</v>
      </c>
    </row>
    <row r="1982">
      <c r="A1982" t="inlineStr">
        <is>
          <t>RET001983</t>
        </is>
      </c>
      <c r="B1982" t="inlineStr">
        <is>
          <t>O013086</t>
        </is>
      </c>
      <c r="C1982" s="25" t="n">
        <v>45250</v>
      </c>
      <c r="D1982" t="inlineStr">
        <is>
          <t>Home &amp; Kitchen</t>
        </is>
      </c>
      <c r="E1982" t="inlineStr">
        <is>
          <t>South</t>
        </is>
      </c>
      <c r="F1982" t="inlineStr">
        <is>
          <t>Mobile App</t>
        </is>
      </c>
      <c r="G1982" t="inlineStr">
        <is>
          <t>Defective Product</t>
        </is>
      </c>
      <c r="H1982" t="n">
        <v>1</v>
      </c>
      <c r="I1982" t="n">
        <v>900.15</v>
      </c>
    </row>
    <row r="1983">
      <c r="A1983" t="inlineStr">
        <is>
          <t>RET001984</t>
        </is>
      </c>
      <c r="B1983" t="inlineStr">
        <is>
          <t>O013105</t>
        </is>
      </c>
      <c r="C1983" s="25" t="n">
        <v>45250</v>
      </c>
      <c r="D1983" t="inlineStr">
        <is>
          <t>Electronics</t>
        </is>
      </c>
      <c r="E1983" t="inlineStr">
        <is>
          <t>East</t>
        </is>
      </c>
      <c r="F1983" t="inlineStr">
        <is>
          <t>Marketplace</t>
        </is>
      </c>
      <c r="G1983" t="inlineStr">
        <is>
          <t>Wrong Item Delivered</t>
        </is>
      </c>
      <c r="H1983" t="n">
        <v>1</v>
      </c>
      <c r="I1983" t="n">
        <v>3356.65</v>
      </c>
    </row>
    <row r="1984">
      <c r="A1984" t="inlineStr">
        <is>
          <t>RET001985</t>
        </is>
      </c>
      <c r="B1984" t="inlineStr">
        <is>
          <t>O013106</t>
        </is>
      </c>
      <c r="C1984" s="25" t="n">
        <v>45250</v>
      </c>
      <c r="D1984" t="inlineStr">
        <is>
          <t>Fashion</t>
        </is>
      </c>
      <c r="E1984" t="inlineStr">
        <is>
          <t>West</t>
        </is>
      </c>
      <c r="F1984" t="inlineStr">
        <is>
          <t>Marketplace</t>
        </is>
      </c>
      <c r="G1984" t="inlineStr">
        <is>
          <t>Changed Mind</t>
        </is>
      </c>
      <c r="H1984" t="n">
        <v>1</v>
      </c>
      <c r="I1984" t="n">
        <v>1183.2</v>
      </c>
    </row>
    <row r="1985">
      <c r="A1985" t="inlineStr">
        <is>
          <t>RET001986</t>
        </is>
      </c>
      <c r="B1985" t="inlineStr">
        <is>
          <t>O013116</t>
        </is>
      </c>
      <c r="C1985" s="25" t="n">
        <v>45250</v>
      </c>
      <c r="D1985" t="inlineStr">
        <is>
          <t>Electronics</t>
        </is>
      </c>
      <c r="E1985" t="inlineStr">
        <is>
          <t>West</t>
        </is>
      </c>
      <c r="F1985" t="inlineStr">
        <is>
          <t>Mobile App</t>
        </is>
      </c>
      <c r="G1985" t="inlineStr">
        <is>
          <t>Wrong Item Delivered</t>
        </is>
      </c>
      <c r="H1985" t="n">
        <v>1</v>
      </c>
      <c r="I1985" t="n">
        <v>4844.15</v>
      </c>
    </row>
    <row r="1986">
      <c r="A1986" t="inlineStr">
        <is>
          <t>RET001987</t>
        </is>
      </c>
      <c r="B1986" t="inlineStr">
        <is>
          <t>O013120</t>
        </is>
      </c>
      <c r="C1986" s="25" t="n">
        <v>45250</v>
      </c>
      <c r="D1986" t="inlineStr">
        <is>
          <t>Electronics</t>
        </is>
      </c>
      <c r="E1986" t="inlineStr">
        <is>
          <t>South</t>
        </is>
      </c>
      <c r="F1986" t="inlineStr">
        <is>
          <t>Website</t>
        </is>
      </c>
      <c r="G1986" t="inlineStr">
        <is>
          <t>Defective Product</t>
        </is>
      </c>
      <c r="H1986" t="n">
        <v>1</v>
      </c>
      <c r="I1986" t="n">
        <v>8941.15</v>
      </c>
    </row>
    <row r="1987">
      <c r="A1987" t="inlineStr">
        <is>
          <t>RET001988</t>
        </is>
      </c>
      <c r="B1987" t="inlineStr">
        <is>
          <t>O013123</t>
        </is>
      </c>
      <c r="C1987" s="25" t="n">
        <v>45250</v>
      </c>
      <c r="D1987" t="inlineStr">
        <is>
          <t>Electronics</t>
        </is>
      </c>
      <c r="E1987" t="inlineStr">
        <is>
          <t>Central</t>
        </is>
      </c>
      <c r="F1987" t="inlineStr">
        <is>
          <t>Marketplace</t>
        </is>
      </c>
      <c r="G1987" t="inlineStr">
        <is>
          <t>Defective Product</t>
        </is>
      </c>
      <c r="H1987" t="n">
        <v>1</v>
      </c>
      <c r="I1987" t="n">
        <v>4463.1</v>
      </c>
    </row>
    <row r="1988">
      <c r="A1988" t="inlineStr">
        <is>
          <t>RET001989</t>
        </is>
      </c>
      <c r="B1988" t="inlineStr">
        <is>
          <t>O013125</t>
        </is>
      </c>
      <c r="C1988" s="25" t="n">
        <v>45250</v>
      </c>
      <c r="D1988" t="inlineStr">
        <is>
          <t>Fashion</t>
        </is>
      </c>
      <c r="E1988" t="inlineStr">
        <is>
          <t>South</t>
        </is>
      </c>
      <c r="F1988" t="inlineStr">
        <is>
          <t>Marketplace</t>
        </is>
      </c>
      <c r="G1988" t="inlineStr">
        <is>
          <t>Changed Mind</t>
        </is>
      </c>
      <c r="H1988" t="n">
        <v>1</v>
      </c>
      <c r="I1988" t="n">
        <v>245.65</v>
      </c>
    </row>
    <row r="1989">
      <c r="A1989" t="inlineStr">
        <is>
          <t>RET001990</t>
        </is>
      </c>
      <c r="B1989" t="inlineStr">
        <is>
          <t>O013137</t>
        </is>
      </c>
      <c r="C1989" s="25" t="n">
        <v>45251</v>
      </c>
      <c r="D1989" t="inlineStr">
        <is>
          <t>Fashion</t>
        </is>
      </c>
      <c r="E1989" t="inlineStr">
        <is>
          <t>South</t>
        </is>
      </c>
      <c r="F1989" t="inlineStr">
        <is>
          <t>Mobile App</t>
        </is>
      </c>
      <c r="G1989" t="inlineStr">
        <is>
          <t>Late Delivery</t>
        </is>
      </c>
      <c r="H1989" t="n">
        <v>1</v>
      </c>
      <c r="I1989" t="n">
        <v>1340.1</v>
      </c>
    </row>
    <row r="1990">
      <c r="A1990" t="inlineStr">
        <is>
          <t>RET001991</t>
        </is>
      </c>
      <c r="B1990" t="inlineStr">
        <is>
          <t>O013152</t>
        </is>
      </c>
      <c r="C1990" s="25" t="n">
        <v>45251</v>
      </c>
      <c r="D1990" t="inlineStr">
        <is>
          <t>Sports</t>
        </is>
      </c>
      <c r="E1990" t="inlineStr">
        <is>
          <t>West</t>
        </is>
      </c>
      <c r="F1990" t="inlineStr">
        <is>
          <t>Website</t>
        </is>
      </c>
      <c r="G1990" t="inlineStr">
        <is>
          <t>Damaged in Transit</t>
        </is>
      </c>
      <c r="H1990" t="n">
        <v>2</v>
      </c>
      <c r="I1990" t="n">
        <v>2430.4</v>
      </c>
    </row>
    <row r="1991">
      <c r="A1991" t="inlineStr">
        <is>
          <t>RET001992</t>
        </is>
      </c>
      <c r="B1991" t="inlineStr">
        <is>
          <t>O013173</t>
        </is>
      </c>
      <c r="C1991" s="25" t="n">
        <v>45251</v>
      </c>
      <c r="D1991" t="inlineStr">
        <is>
          <t>Electronics</t>
        </is>
      </c>
      <c r="E1991" t="inlineStr">
        <is>
          <t>South</t>
        </is>
      </c>
      <c r="F1991" t="inlineStr">
        <is>
          <t>Mobile App</t>
        </is>
      </c>
      <c r="G1991" t="inlineStr">
        <is>
          <t>Wrong Item Delivered</t>
        </is>
      </c>
      <c r="H1991" t="n">
        <v>1</v>
      </c>
      <c r="I1991" t="n">
        <v>14848.65</v>
      </c>
    </row>
    <row r="1992">
      <c r="A1992" t="inlineStr">
        <is>
          <t>RET001993</t>
        </is>
      </c>
      <c r="B1992" t="inlineStr">
        <is>
          <t>O013181</t>
        </is>
      </c>
      <c r="C1992" s="25" t="n">
        <v>45252</v>
      </c>
      <c r="D1992" t="inlineStr">
        <is>
          <t>Fashion</t>
        </is>
      </c>
      <c r="E1992" t="inlineStr">
        <is>
          <t>North</t>
        </is>
      </c>
      <c r="F1992" t="inlineStr">
        <is>
          <t>Website</t>
        </is>
      </c>
      <c r="G1992" t="inlineStr">
        <is>
          <t>Size/Fit Issue</t>
        </is>
      </c>
      <c r="H1992" t="n">
        <v>1</v>
      </c>
      <c r="I1992" t="n">
        <v>458.1</v>
      </c>
    </row>
    <row r="1993">
      <c r="A1993" t="inlineStr">
        <is>
          <t>RET001994</t>
        </is>
      </c>
      <c r="B1993" t="inlineStr">
        <is>
          <t>O013187</t>
        </is>
      </c>
      <c r="C1993" s="25" t="n">
        <v>45252</v>
      </c>
      <c r="D1993" t="inlineStr">
        <is>
          <t>Electronics</t>
        </is>
      </c>
      <c r="E1993" t="inlineStr">
        <is>
          <t>South</t>
        </is>
      </c>
      <c r="F1993" t="inlineStr">
        <is>
          <t>Mobile App</t>
        </is>
      </c>
      <c r="G1993" t="inlineStr">
        <is>
          <t>Not as Described</t>
        </is>
      </c>
      <c r="H1993" t="n">
        <v>1</v>
      </c>
      <c r="I1993" t="n">
        <v>14752.55</v>
      </c>
    </row>
    <row r="1994">
      <c r="A1994" t="inlineStr">
        <is>
          <t>RET001995</t>
        </is>
      </c>
      <c r="B1994" t="inlineStr">
        <is>
          <t>O013193</t>
        </is>
      </c>
      <c r="C1994" s="25" t="n">
        <v>45252</v>
      </c>
      <c r="D1994" t="inlineStr">
        <is>
          <t>Fashion</t>
        </is>
      </c>
      <c r="E1994" t="inlineStr">
        <is>
          <t>South</t>
        </is>
      </c>
      <c r="F1994" t="inlineStr">
        <is>
          <t>Retail Store</t>
        </is>
      </c>
      <c r="G1994" t="inlineStr">
        <is>
          <t>Size/Fit Issue</t>
        </is>
      </c>
      <c r="H1994" t="n">
        <v>1</v>
      </c>
      <c r="I1994" t="n">
        <v>854.1</v>
      </c>
    </row>
    <row r="1995">
      <c r="A1995" t="inlineStr">
        <is>
          <t>RET001996</t>
        </is>
      </c>
      <c r="B1995" t="inlineStr">
        <is>
          <t>O013196</t>
        </is>
      </c>
      <c r="C1995" s="25" t="n">
        <v>45252</v>
      </c>
      <c r="D1995" t="inlineStr">
        <is>
          <t>Fashion</t>
        </is>
      </c>
      <c r="E1995" t="inlineStr">
        <is>
          <t>North</t>
        </is>
      </c>
      <c r="F1995" t="inlineStr">
        <is>
          <t>Mobile App</t>
        </is>
      </c>
      <c r="G1995" t="inlineStr">
        <is>
          <t>Late Delivery</t>
        </is>
      </c>
      <c r="H1995" t="n">
        <v>1</v>
      </c>
      <c r="I1995" t="n">
        <v>638.1</v>
      </c>
    </row>
    <row r="1996">
      <c r="A1996" t="inlineStr">
        <is>
          <t>RET001997</t>
        </is>
      </c>
      <c r="B1996" t="inlineStr">
        <is>
          <t>O013200</t>
        </is>
      </c>
      <c r="C1996" s="25" t="n">
        <v>45252</v>
      </c>
      <c r="D1996" t="inlineStr">
        <is>
          <t>Fashion</t>
        </is>
      </c>
      <c r="E1996" t="inlineStr">
        <is>
          <t>South</t>
        </is>
      </c>
      <c r="F1996" t="inlineStr">
        <is>
          <t>Website</t>
        </is>
      </c>
      <c r="G1996" t="inlineStr">
        <is>
          <t>Wrong Item Delivered</t>
        </is>
      </c>
      <c r="H1996" t="n">
        <v>1</v>
      </c>
      <c r="I1996" t="n">
        <v>1925.1</v>
      </c>
    </row>
    <row r="1997">
      <c r="A1997" t="inlineStr">
        <is>
          <t>RET001998</t>
        </is>
      </c>
      <c r="B1997" t="inlineStr">
        <is>
          <t>O013202</t>
        </is>
      </c>
      <c r="C1997" s="25" t="n">
        <v>45252</v>
      </c>
      <c r="D1997" t="inlineStr">
        <is>
          <t>Electronics</t>
        </is>
      </c>
      <c r="E1997" t="inlineStr">
        <is>
          <t>West</t>
        </is>
      </c>
      <c r="F1997" t="inlineStr">
        <is>
          <t>Website</t>
        </is>
      </c>
      <c r="G1997" t="inlineStr">
        <is>
          <t>Defective Product</t>
        </is>
      </c>
      <c r="H1997" t="n">
        <v>1</v>
      </c>
      <c r="I1997" t="n">
        <v>1214.1</v>
      </c>
    </row>
    <row r="1998">
      <c r="A1998" t="inlineStr">
        <is>
          <t>RET001999</t>
        </is>
      </c>
      <c r="B1998" t="inlineStr">
        <is>
          <t>O013212</t>
        </is>
      </c>
      <c r="C1998" s="25" t="n">
        <v>45252</v>
      </c>
      <c r="D1998" t="inlineStr">
        <is>
          <t>Beauty</t>
        </is>
      </c>
      <c r="E1998" t="inlineStr">
        <is>
          <t>West</t>
        </is>
      </c>
      <c r="F1998" t="inlineStr">
        <is>
          <t>Marketplace</t>
        </is>
      </c>
      <c r="G1998" t="inlineStr">
        <is>
          <t>Damaged in Transit</t>
        </is>
      </c>
      <c r="H1998" t="n">
        <v>1</v>
      </c>
      <c r="I1998" t="n">
        <v>118.15</v>
      </c>
    </row>
    <row r="1999">
      <c r="A1999" t="inlineStr">
        <is>
          <t>RET002000</t>
        </is>
      </c>
      <c r="B1999" t="inlineStr">
        <is>
          <t>O013214</t>
        </is>
      </c>
      <c r="C1999" s="25" t="n">
        <v>45252</v>
      </c>
      <c r="D1999" t="inlineStr">
        <is>
          <t>Fashion</t>
        </is>
      </c>
      <c r="E1999" t="inlineStr">
        <is>
          <t>South</t>
        </is>
      </c>
      <c r="F1999" t="inlineStr">
        <is>
          <t>Mobile App</t>
        </is>
      </c>
      <c r="G1999" t="inlineStr">
        <is>
          <t>Damaged in Transit</t>
        </is>
      </c>
      <c r="H1999" t="n">
        <v>1</v>
      </c>
      <c r="I1999" t="n">
        <v>653.65</v>
      </c>
    </row>
    <row r="2000">
      <c r="A2000" t="inlineStr">
        <is>
          <t>RET002001</t>
        </is>
      </c>
      <c r="B2000" t="inlineStr">
        <is>
          <t>O013223</t>
        </is>
      </c>
      <c r="C2000" s="25" t="n">
        <v>45252</v>
      </c>
      <c r="D2000" t="inlineStr">
        <is>
          <t>Fashion</t>
        </is>
      </c>
      <c r="E2000" t="inlineStr">
        <is>
          <t>South</t>
        </is>
      </c>
      <c r="F2000" t="inlineStr">
        <is>
          <t>Website</t>
        </is>
      </c>
      <c r="G2000" t="inlineStr">
        <is>
          <t>Changed Mind</t>
        </is>
      </c>
      <c r="H2000" t="n">
        <v>1</v>
      </c>
      <c r="I2000" t="n">
        <v>629.1</v>
      </c>
    </row>
    <row r="2001">
      <c r="A2001" t="inlineStr">
        <is>
          <t>RET002002</t>
        </is>
      </c>
      <c r="B2001" t="inlineStr">
        <is>
          <t>O013226</t>
        </is>
      </c>
      <c r="C2001" s="25" t="n">
        <v>45252</v>
      </c>
      <c r="D2001" t="inlineStr">
        <is>
          <t>Electronics</t>
        </is>
      </c>
      <c r="E2001" t="inlineStr">
        <is>
          <t>East</t>
        </is>
      </c>
      <c r="F2001" t="inlineStr">
        <is>
          <t>Website</t>
        </is>
      </c>
      <c r="G2001" t="inlineStr">
        <is>
          <t>Changed Mind</t>
        </is>
      </c>
      <c r="H2001" t="n">
        <v>1</v>
      </c>
      <c r="I2001" t="n">
        <v>14848.65</v>
      </c>
    </row>
    <row r="2002">
      <c r="A2002" t="inlineStr">
        <is>
          <t>RET002003</t>
        </is>
      </c>
      <c r="B2002" t="inlineStr">
        <is>
          <t>O013228</t>
        </is>
      </c>
      <c r="C2002" s="25" t="n">
        <v>45252</v>
      </c>
      <c r="D2002" t="inlineStr">
        <is>
          <t>Fashion</t>
        </is>
      </c>
      <c r="E2002" t="inlineStr">
        <is>
          <t>North</t>
        </is>
      </c>
      <c r="F2002" t="inlineStr">
        <is>
          <t>Mobile App</t>
        </is>
      </c>
      <c r="G2002" t="inlineStr">
        <is>
          <t>Not Specified</t>
        </is>
      </c>
      <c r="H2002" t="n">
        <v>1</v>
      </c>
      <c r="I2002" t="n">
        <v>629.1</v>
      </c>
    </row>
    <row r="2003">
      <c r="A2003" t="inlineStr">
        <is>
          <t>RET002004</t>
        </is>
      </c>
      <c r="B2003" t="inlineStr">
        <is>
          <t>O013233</t>
        </is>
      </c>
      <c r="C2003" s="25" t="n">
        <v>45252</v>
      </c>
      <c r="D2003" t="inlineStr">
        <is>
          <t>Home &amp; Kitchen</t>
        </is>
      </c>
      <c r="E2003" t="inlineStr">
        <is>
          <t>South</t>
        </is>
      </c>
      <c r="F2003" t="inlineStr">
        <is>
          <t>Mobile App</t>
        </is>
      </c>
      <c r="G2003" t="inlineStr">
        <is>
          <t>Not as Described</t>
        </is>
      </c>
      <c r="H2003" t="n">
        <v>1</v>
      </c>
      <c r="I2003" t="n">
        <v>3331.15</v>
      </c>
    </row>
    <row r="2004">
      <c r="A2004" t="inlineStr">
        <is>
          <t>RET002005</t>
        </is>
      </c>
      <c r="B2004" t="inlineStr">
        <is>
          <t>O013240</t>
        </is>
      </c>
      <c r="C2004" s="25" t="n">
        <v>45253</v>
      </c>
      <c r="D2004" t="inlineStr">
        <is>
          <t>Fashion</t>
        </is>
      </c>
      <c r="E2004" t="inlineStr">
        <is>
          <t>Central</t>
        </is>
      </c>
      <c r="F2004" t="inlineStr">
        <is>
          <t>Marketplace</t>
        </is>
      </c>
      <c r="G2004" t="inlineStr">
        <is>
          <t>Not as Described</t>
        </is>
      </c>
      <c r="H2004" t="n">
        <v>1</v>
      </c>
      <c r="I2004" t="n">
        <v>1265.65</v>
      </c>
    </row>
    <row r="2005">
      <c r="A2005" t="inlineStr">
        <is>
          <t>RET002006</t>
        </is>
      </c>
      <c r="B2005" t="inlineStr">
        <is>
          <t>O013241</t>
        </is>
      </c>
      <c r="C2005" s="25" t="n">
        <v>45253</v>
      </c>
      <c r="D2005" t="inlineStr">
        <is>
          <t>Electronics</t>
        </is>
      </c>
      <c r="E2005" t="inlineStr">
        <is>
          <t>West</t>
        </is>
      </c>
      <c r="F2005" t="inlineStr">
        <is>
          <t>Website</t>
        </is>
      </c>
      <c r="G2005" t="inlineStr">
        <is>
          <t>Defective Product</t>
        </is>
      </c>
      <c r="H2005" t="n">
        <v>2</v>
      </c>
      <c r="I2005" t="n">
        <v>2428.2</v>
      </c>
    </row>
    <row r="2006">
      <c r="A2006" t="inlineStr">
        <is>
          <t>RET002007</t>
        </is>
      </c>
      <c r="B2006" t="inlineStr">
        <is>
          <t>O013245</t>
        </is>
      </c>
      <c r="C2006" s="25" t="n">
        <v>45253</v>
      </c>
      <c r="D2006" t="inlineStr">
        <is>
          <t>Fashion</t>
        </is>
      </c>
      <c r="E2006" t="inlineStr">
        <is>
          <t>Central</t>
        </is>
      </c>
      <c r="F2006" t="inlineStr">
        <is>
          <t>Website</t>
        </is>
      </c>
      <c r="G2006" t="inlineStr">
        <is>
          <t>Wrong Item Delivered</t>
        </is>
      </c>
      <c r="H2006" t="n">
        <v>1</v>
      </c>
      <c r="I2006" t="n">
        <v>755.65</v>
      </c>
    </row>
    <row r="2007">
      <c r="A2007" t="inlineStr">
        <is>
          <t>RET002008</t>
        </is>
      </c>
      <c r="B2007" t="inlineStr">
        <is>
          <t>O013246</t>
        </is>
      </c>
      <c r="C2007" s="25" t="n">
        <v>45253</v>
      </c>
      <c r="D2007" t="inlineStr">
        <is>
          <t>Electronics</t>
        </is>
      </c>
      <c r="E2007" t="inlineStr">
        <is>
          <t>East</t>
        </is>
      </c>
      <c r="F2007" t="inlineStr">
        <is>
          <t>Retail Store</t>
        </is>
      </c>
      <c r="G2007" t="inlineStr">
        <is>
          <t>Defective Product</t>
        </is>
      </c>
      <c r="H2007" t="n">
        <v>1</v>
      </c>
      <c r="I2007" t="n">
        <v>18856.55</v>
      </c>
    </row>
    <row r="2008">
      <c r="A2008" t="inlineStr">
        <is>
          <t>RET002009</t>
        </is>
      </c>
      <c r="B2008" t="inlineStr">
        <is>
          <t>O013257</t>
        </is>
      </c>
      <c r="C2008" s="25" t="n">
        <v>45253</v>
      </c>
      <c r="D2008" t="inlineStr">
        <is>
          <t>Fashion</t>
        </is>
      </c>
      <c r="E2008" t="inlineStr">
        <is>
          <t>West</t>
        </is>
      </c>
      <c r="F2008" t="inlineStr">
        <is>
          <t>Mobile App</t>
        </is>
      </c>
      <c r="G2008" t="inlineStr">
        <is>
          <t>Size/Fit Issue</t>
        </is>
      </c>
      <c r="H2008" t="n">
        <v>1</v>
      </c>
      <c r="I2008" t="n">
        <v>967.2</v>
      </c>
    </row>
    <row r="2009">
      <c r="A2009" t="inlineStr">
        <is>
          <t>RET002010</t>
        </is>
      </c>
      <c r="B2009" t="inlineStr">
        <is>
          <t>O013262</t>
        </is>
      </c>
      <c r="C2009" s="25" t="n">
        <v>45253</v>
      </c>
      <c r="D2009" t="inlineStr">
        <is>
          <t>Books</t>
        </is>
      </c>
      <c r="E2009" t="inlineStr">
        <is>
          <t>East</t>
        </is>
      </c>
      <c r="F2009" t="inlineStr">
        <is>
          <t>Unknown</t>
        </is>
      </c>
      <c r="G2009" t="inlineStr">
        <is>
          <t>Damaged in Transit</t>
        </is>
      </c>
      <c r="H2009" t="n">
        <v>1</v>
      </c>
      <c r="I2009" t="n">
        <v>483.55</v>
      </c>
    </row>
    <row r="2010">
      <c r="A2010" t="inlineStr">
        <is>
          <t>RET002011</t>
        </is>
      </c>
      <c r="B2010" t="inlineStr">
        <is>
          <t>O013268</t>
        </is>
      </c>
      <c r="C2010" s="25" t="n">
        <v>45253</v>
      </c>
      <c r="D2010" t="inlineStr">
        <is>
          <t>Fashion</t>
        </is>
      </c>
      <c r="E2010" t="inlineStr">
        <is>
          <t>South</t>
        </is>
      </c>
      <c r="F2010" t="inlineStr">
        <is>
          <t>Website</t>
        </is>
      </c>
      <c r="G2010" t="inlineStr">
        <is>
          <t>Wrong Item Delivered</t>
        </is>
      </c>
      <c r="H2010" t="n">
        <v>2</v>
      </c>
      <c r="I2010" t="n">
        <v>814.4</v>
      </c>
    </row>
    <row r="2011">
      <c r="A2011" t="inlineStr">
        <is>
          <t>RET002013</t>
        </is>
      </c>
      <c r="B2011" t="inlineStr">
        <is>
          <t>O013290</t>
        </is>
      </c>
      <c r="C2011" s="25" t="n">
        <v>45253</v>
      </c>
      <c r="D2011" t="inlineStr">
        <is>
          <t>Electronics</t>
        </is>
      </c>
      <c r="E2011" t="inlineStr">
        <is>
          <t>North</t>
        </is>
      </c>
      <c r="F2011" t="inlineStr">
        <is>
          <t>Mobile App</t>
        </is>
      </c>
      <c r="G2011" t="inlineStr">
        <is>
          <t>Not as Described</t>
        </is>
      </c>
      <c r="H2011" t="n">
        <v>1</v>
      </c>
      <c r="I2011" t="n">
        <v>1673.65</v>
      </c>
    </row>
    <row r="2012">
      <c r="A2012" t="inlineStr">
        <is>
          <t>RET002014</t>
        </is>
      </c>
      <c r="B2012" t="inlineStr">
        <is>
          <t>O013297</t>
        </is>
      </c>
      <c r="C2012" s="25" t="n">
        <v>45253</v>
      </c>
      <c r="D2012" t="inlineStr">
        <is>
          <t>Fashion</t>
        </is>
      </c>
      <c r="E2012" t="inlineStr">
        <is>
          <t>West</t>
        </is>
      </c>
      <c r="F2012" t="inlineStr">
        <is>
          <t>Retail Store</t>
        </is>
      </c>
      <c r="G2012" t="inlineStr">
        <is>
          <t>Not Specified</t>
        </is>
      </c>
      <c r="H2012" t="n">
        <v>1</v>
      </c>
      <c r="I2012" t="n">
        <v>629.1</v>
      </c>
    </row>
    <row r="2013">
      <c r="A2013" t="inlineStr">
        <is>
          <t>RET002015</t>
        </is>
      </c>
      <c r="B2013" t="inlineStr">
        <is>
          <t>O013303</t>
        </is>
      </c>
      <c r="C2013" s="25" t="n">
        <v>45254</v>
      </c>
      <c r="D2013" t="inlineStr">
        <is>
          <t>Fashion</t>
        </is>
      </c>
      <c r="E2013" t="inlineStr">
        <is>
          <t>East</t>
        </is>
      </c>
      <c r="F2013" t="inlineStr">
        <is>
          <t>Marketplace</t>
        </is>
      </c>
      <c r="G2013" t="inlineStr">
        <is>
          <t>Wrong Item Delivered</t>
        </is>
      </c>
      <c r="H2013" t="n">
        <v>1</v>
      </c>
      <c r="I2013" t="n">
        <v>1167.55</v>
      </c>
    </row>
    <row r="2014">
      <c r="A2014" t="inlineStr">
        <is>
          <t>RET002016</t>
        </is>
      </c>
      <c r="B2014" t="inlineStr">
        <is>
          <t>O013312</t>
        </is>
      </c>
      <c r="C2014" s="25" t="n">
        <v>45254</v>
      </c>
      <c r="D2014" t="inlineStr">
        <is>
          <t>Fashion</t>
        </is>
      </c>
      <c r="E2014" t="inlineStr">
        <is>
          <t>West</t>
        </is>
      </c>
      <c r="F2014" t="inlineStr">
        <is>
          <t>Marketplace</t>
        </is>
      </c>
      <c r="G2014" t="inlineStr">
        <is>
          <t>Size/Fit Issue</t>
        </is>
      </c>
      <c r="H2014" t="n">
        <v>1</v>
      </c>
      <c r="I2014" t="n">
        <v>449.1</v>
      </c>
    </row>
    <row r="2015">
      <c r="A2015" t="inlineStr">
        <is>
          <t>RET002017</t>
        </is>
      </c>
      <c r="B2015" t="inlineStr">
        <is>
          <t>O013317</t>
        </is>
      </c>
      <c r="C2015" s="25" t="n">
        <v>45254</v>
      </c>
      <c r="D2015" t="inlineStr">
        <is>
          <t>Beauty</t>
        </is>
      </c>
      <c r="E2015" t="inlineStr">
        <is>
          <t>East</t>
        </is>
      </c>
      <c r="F2015" t="inlineStr">
        <is>
          <t>Mobile App</t>
        </is>
      </c>
      <c r="G2015" t="inlineStr">
        <is>
          <t>Late Delivery</t>
        </is>
      </c>
      <c r="H2015" t="n">
        <v>1</v>
      </c>
      <c r="I2015" t="n">
        <v>314.25</v>
      </c>
    </row>
    <row r="2016">
      <c r="A2016" t="inlineStr">
        <is>
          <t>RET002018</t>
        </is>
      </c>
      <c r="B2016" t="inlineStr">
        <is>
          <t>O013317</t>
        </is>
      </c>
      <c r="C2016" s="25" t="n">
        <v>45254</v>
      </c>
      <c r="D2016" t="inlineStr">
        <is>
          <t>Electronics</t>
        </is>
      </c>
      <c r="E2016" t="inlineStr">
        <is>
          <t>East</t>
        </is>
      </c>
      <c r="F2016" t="inlineStr">
        <is>
          <t>Mobile App</t>
        </is>
      </c>
      <c r="G2016" t="inlineStr">
        <is>
          <t>Not as Described</t>
        </is>
      </c>
      <c r="H2016" t="n">
        <v>2</v>
      </c>
      <c r="I2016" t="n">
        <v>6713.3</v>
      </c>
    </row>
    <row r="2017">
      <c r="A2017" t="inlineStr">
        <is>
          <t>RET002019</t>
        </is>
      </c>
      <c r="B2017" t="inlineStr">
        <is>
          <t>O013326</t>
        </is>
      </c>
      <c r="C2017" s="25" t="n">
        <v>45254</v>
      </c>
      <c r="D2017" t="inlineStr">
        <is>
          <t>Home &amp; Kitchen</t>
        </is>
      </c>
      <c r="E2017" t="inlineStr">
        <is>
          <t>North</t>
        </is>
      </c>
      <c r="F2017" t="inlineStr">
        <is>
          <t>Marketplace</t>
        </is>
      </c>
      <c r="G2017" t="inlineStr">
        <is>
          <t>Damaged in Transit</t>
        </is>
      </c>
      <c r="H2017" t="n">
        <v>1</v>
      </c>
      <c r="I2017" t="n">
        <v>607.2</v>
      </c>
    </row>
    <row r="2018">
      <c r="A2018" t="inlineStr">
        <is>
          <t>RET002020</t>
        </is>
      </c>
      <c r="B2018" t="inlineStr">
        <is>
          <t>O013332</t>
        </is>
      </c>
      <c r="C2018" s="25" t="n">
        <v>45254</v>
      </c>
      <c r="D2018" t="inlineStr">
        <is>
          <t>Home &amp; Kitchen</t>
        </is>
      </c>
      <c r="E2018" t="inlineStr">
        <is>
          <t>North</t>
        </is>
      </c>
      <c r="F2018" t="inlineStr">
        <is>
          <t>Retail Store</t>
        </is>
      </c>
      <c r="G2018" t="inlineStr">
        <is>
          <t>Size/Fit Issue</t>
        </is>
      </c>
      <c r="H2018" t="n">
        <v>1</v>
      </c>
      <c r="I2018" t="n">
        <v>3781.65</v>
      </c>
    </row>
    <row r="2019">
      <c r="A2019" t="inlineStr">
        <is>
          <t>RET002021</t>
        </is>
      </c>
      <c r="B2019" t="inlineStr">
        <is>
          <t>O013353</t>
        </is>
      </c>
      <c r="C2019" s="25" t="n">
        <v>45254</v>
      </c>
      <c r="D2019" t="inlineStr">
        <is>
          <t>Beauty</t>
        </is>
      </c>
      <c r="E2019" t="inlineStr">
        <is>
          <t>South</t>
        </is>
      </c>
      <c r="F2019" t="inlineStr">
        <is>
          <t>Marketplace</t>
        </is>
      </c>
      <c r="G2019" t="inlineStr">
        <is>
          <t>Late Delivery</t>
        </is>
      </c>
      <c r="H2019" t="n">
        <v>1</v>
      </c>
      <c r="I2019" t="n">
        <v>364.65</v>
      </c>
    </row>
    <row r="2020">
      <c r="A2020" t="inlineStr">
        <is>
          <t>RET002022</t>
        </is>
      </c>
      <c r="B2020" t="inlineStr">
        <is>
          <t>O013354</t>
        </is>
      </c>
      <c r="C2020" s="25" t="n">
        <v>45254</v>
      </c>
      <c r="D2020" t="inlineStr">
        <is>
          <t>Fashion</t>
        </is>
      </c>
      <c r="E2020" t="inlineStr">
        <is>
          <t>South</t>
        </is>
      </c>
      <c r="F2020" t="inlineStr">
        <is>
          <t>Marketplace</t>
        </is>
      </c>
      <c r="G2020" t="inlineStr">
        <is>
          <t>Defective Product</t>
        </is>
      </c>
      <c r="H2020" t="n">
        <v>1</v>
      </c>
      <c r="I2020" t="n">
        <v>567.2</v>
      </c>
    </row>
    <row r="2021">
      <c r="A2021" t="inlineStr">
        <is>
          <t>RET002023</t>
        </is>
      </c>
      <c r="B2021" t="inlineStr">
        <is>
          <t>O013361</t>
        </is>
      </c>
      <c r="C2021" s="25" t="n">
        <v>45254</v>
      </c>
      <c r="D2021" t="inlineStr">
        <is>
          <t>Home &amp; Kitchen</t>
        </is>
      </c>
      <c r="E2021" t="inlineStr">
        <is>
          <t>West</t>
        </is>
      </c>
      <c r="F2021" t="inlineStr">
        <is>
          <t>Marketplace</t>
        </is>
      </c>
      <c r="G2021" t="inlineStr">
        <is>
          <t>Not as Described</t>
        </is>
      </c>
      <c r="H2021" t="n">
        <v>1</v>
      </c>
      <c r="I2021" t="n">
        <v>3727.2</v>
      </c>
    </row>
    <row r="2022">
      <c r="A2022" t="inlineStr">
        <is>
          <t>RET002024</t>
        </is>
      </c>
      <c r="B2022" t="inlineStr">
        <is>
          <t>O013361</t>
        </is>
      </c>
      <c r="C2022" s="25" t="n">
        <v>45254</v>
      </c>
      <c r="D2022" t="inlineStr">
        <is>
          <t>Home &amp; Kitchen</t>
        </is>
      </c>
      <c r="E2022" t="inlineStr">
        <is>
          <t>West</t>
        </is>
      </c>
      <c r="F2022" t="inlineStr">
        <is>
          <t>Marketplace</t>
        </is>
      </c>
      <c r="G2022" t="inlineStr">
        <is>
          <t>Defective Product</t>
        </is>
      </c>
      <c r="H2022" t="n">
        <v>1</v>
      </c>
      <c r="I2022" t="n">
        <v>3575.2</v>
      </c>
    </row>
    <row r="2023">
      <c r="A2023" t="inlineStr">
        <is>
          <t>RET002025</t>
        </is>
      </c>
      <c r="B2023" t="inlineStr">
        <is>
          <t>O013363</t>
        </is>
      </c>
      <c r="C2023" s="25" t="n">
        <v>45255</v>
      </c>
      <c r="D2023" t="inlineStr">
        <is>
          <t>Home &amp; Kitchen</t>
        </is>
      </c>
      <c r="E2023" t="inlineStr">
        <is>
          <t>West</t>
        </is>
      </c>
      <c r="F2023" t="inlineStr">
        <is>
          <t>Mobile App</t>
        </is>
      </c>
      <c r="G2023" t="inlineStr">
        <is>
          <t>Damaged in Transit</t>
        </is>
      </c>
      <c r="H2023" t="n">
        <v>1</v>
      </c>
      <c r="I2023" t="n">
        <v>1656.65</v>
      </c>
    </row>
    <row r="2024">
      <c r="A2024" t="inlineStr">
        <is>
          <t>RET002026</t>
        </is>
      </c>
      <c r="B2024" t="inlineStr">
        <is>
          <t>O013382</t>
        </is>
      </c>
      <c r="C2024" s="25" t="n">
        <v>45255</v>
      </c>
      <c r="D2024" t="inlineStr">
        <is>
          <t>Fashion</t>
        </is>
      </c>
      <c r="E2024" t="inlineStr">
        <is>
          <t>South</t>
        </is>
      </c>
      <c r="F2024" t="inlineStr">
        <is>
          <t>Website</t>
        </is>
      </c>
      <c r="G2024" t="inlineStr">
        <is>
          <t>Size/Fit Issue</t>
        </is>
      </c>
      <c r="H2024" t="n">
        <v>1</v>
      </c>
      <c r="I2024" t="n">
        <v>381.65</v>
      </c>
    </row>
    <row r="2025">
      <c r="A2025" t="inlineStr">
        <is>
          <t>RET002027</t>
        </is>
      </c>
      <c r="B2025" t="inlineStr">
        <is>
          <t>O013384</t>
        </is>
      </c>
      <c r="C2025" s="25" t="n">
        <v>45255</v>
      </c>
      <c r="D2025" t="inlineStr">
        <is>
          <t>Beauty</t>
        </is>
      </c>
      <c r="E2025" t="inlineStr">
        <is>
          <t>North</t>
        </is>
      </c>
      <c r="F2025" t="inlineStr">
        <is>
          <t>Mobile App</t>
        </is>
      </c>
      <c r="G2025" t="inlineStr">
        <is>
          <t>Damaged in Transit</t>
        </is>
      </c>
      <c r="H2025" t="n">
        <v>1</v>
      </c>
      <c r="I2025" t="n">
        <v>135.2</v>
      </c>
    </row>
    <row r="2026">
      <c r="A2026" t="inlineStr">
        <is>
          <t>RET002028</t>
        </is>
      </c>
      <c r="B2026" t="inlineStr">
        <is>
          <t>O013393</t>
        </is>
      </c>
      <c r="C2026" s="25" t="n">
        <v>45255</v>
      </c>
      <c r="D2026" t="inlineStr">
        <is>
          <t>Grocery</t>
        </is>
      </c>
      <c r="E2026" t="inlineStr">
        <is>
          <t>East</t>
        </is>
      </c>
      <c r="F2026" t="inlineStr">
        <is>
          <t>Website</t>
        </is>
      </c>
      <c r="G2026" t="inlineStr">
        <is>
          <t>Changed Mind</t>
        </is>
      </c>
      <c r="H2026" t="n">
        <v>1</v>
      </c>
      <c r="I2026" t="n">
        <v>186.15</v>
      </c>
    </row>
    <row r="2027">
      <c r="A2027" t="inlineStr">
        <is>
          <t>RET002029</t>
        </is>
      </c>
      <c r="B2027" t="inlineStr">
        <is>
          <t>O013404</t>
        </is>
      </c>
      <c r="C2027" s="25" t="n">
        <v>45255</v>
      </c>
      <c r="D2027" t="inlineStr">
        <is>
          <t>Books</t>
        </is>
      </c>
      <c r="E2027" t="inlineStr">
        <is>
          <t>West</t>
        </is>
      </c>
      <c r="F2027" t="inlineStr">
        <is>
          <t>Marketplace</t>
        </is>
      </c>
      <c r="G2027" t="inlineStr">
        <is>
          <t>Changed Mind</t>
        </is>
      </c>
      <c r="H2027" t="n">
        <v>1</v>
      </c>
      <c r="I2027" t="n">
        <v>279.2</v>
      </c>
    </row>
    <row r="2028">
      <c r="A2028" t="inlineStr">
        <is>
          <t>RET002030</t>
        </is>
      </c>
      <c r="B2028" t="inlineStr">
        <is>
          <t>O013407</t>
        </is>
      </c>
      <c r="C2028" s="25" t="n">
        <v>45255</v>
      </c>
      <c r="D2028" t="inlineStr">
        <is>
          <t>Fashion</t>
        </is>
      </c>
      <c r="E2028" t="inlineStr">
        <is>
          <t>East</t>
        </is>
      </c>
      <c r="F2028" t="inlineStr">
        <is>
          <t>Marketplace</t>
        </is>
      </c>
      <c r="G2028" t="inlineStr">
        <is>
          <t>Size/Fit Issue</t>
        </is>
      </c>
      <c r="H2028" t="n">
        <v>1</v>
      </c>
      <c r="I2028" t="n">
        <v>2258.1</v>
      </c>
    </row>
    <row r="2029">
      <c r="A2029" t="inlineStr">
        <is>
          <t>RET002031</t>
        </is>
      </c>
      <c r="B2029" t="inlineStr">
        <is>
          <t>O013421</t>
        </is>
      </c>
      <c r="C2029" s="25" t="n">
        <v>45255</v>
      </c>
      <c r="D2029" t="inlineStr">
        <is>
          <t>Fashion</t>
        </is>
      </c>
      <c r="E2029" t="inlineStr">
        <is>
          <t>North</t>
        </is>
      </c>
      <c r="F2029" t="inlineStr">
        <is>
          <t>Marketplace</t>
        </is>
      </c>
      <c r="G2029" t="inlineStr">
        <is>
          <t>Size/Fit Issue</t>
        </is>
      </c>
      <c r="H2029" t="n">
        <v>1</v>
      </c>
      <c r="I2029" t="n">
        <v>1072.55</v>
      </c>
    </row>
    <row r="2030">
      <c r="A2030" t="inlineStr">
        <is>
          <t>RET002032</t>
        </is>
      </c>
      <c r="B2030" t="inlineStr">
        <is>
          <t>O013423</t>
        </is>
      </c>
      <c r="C2030" s="25" t="n">
        <v>45255</v>
      </c>
      <c r="D2030" t="inlineStr">
        <is>
          <t>Fashion</t>
        </is>
      </c>
      <c r="E2030" t="inlineStr">
        <is>
          <t>East</t>
        </is>
      </c>
      <c r="F2030" t="inlineStr">
        <is>
          <t>Marketplace</t>
        </is>
      </c>
      <c r="G2030" t="inlineStr">
        <is>
          <t>Size/Fit Issue</t>
        </is>
      </c>
      <c r="H2030" t="n">
        <v>1</v>
      </c>
      <c r="I2030" t="n">
        <v>1529.15</v>
      </c>
    </row>
    <row r="2031">
      <c r="A2031" t="inlineStr">
        <is>
          <t>RET002033</t>
        </is>
      </c>
      <c r="B2031" t="inlineStr">
        <is>
          <t>O013451</t>
        </is>
      </c>
      <c r="C2031" s="25" t="n">
        <v>45256</v>
      </c>
      <c r="D2031" t="inlineStr">
        <is>
          <t>Fashion</t>
        </is>
      </c>
      <c r="E2031" t="inlineStr">
        <is>
          <t>West</t>
        </is>
      </c>
      <c r="F2031" t="inlineStr">
        <is>
          <t>Website</t>
        </is>
      </c>
      <c r="G2031" t="inlineStr">
        <is>
          <t>Damaged in Transit</t>
        </is>
      </c>
      <c r="H2031" t="n">
        <v>3</v>
      </c>
      <c r="I2031" t="n">
        <v>634.95</v>
      </c>
    </row>
    <row r="2032">
      <c r="A2032" t="inlineStr">
        <is>
          <t>RET002034</t>
        </is>
      </c>
      <c r="B2032" t="inlineStr">
        <is>
          <t>O013462</t>
        </is>
      </c>
      <c r="C2032" s="25" t="n">
        <v>45256</v>
      </c>
      <c r="D2032" t="inlineStr">
        <is>
          <t>Fashion</t>
        </is>
      </c>
      <c r="E2032" t="inlineStr">
        <is>
          <t>South</t>
        </is>
      </c>
      <c r="F2032" t="inlineStr">
        <is>
          <t>Retail Store</t>
        </is>
      </c>
      <c r="G2032" t="inlineStr">
        <is>
          <t>Damaged in Transit</t>
        </is>
      </c>
      <c r="H2032" t="n">
        <v>1</v>
      </c>
      <c r="I2032" t="n">
        <v>449.1</v>
      </c>
    </row>
    <row r="2033">
      <c r="A2033" t="inlineStr">
        <is>
          <t>RET002035</t>
        </is>
      </c>
      <c r="B2033" t="inlineStr">
        <is>
          <t>O013463</t>
        </is>
      </c>
      <c r="C2033" s="25" t="n">
        <v>45256</v>
      </c>
      <c r="D2033" t="inlineStr">
        <is>
          <t>Fashion</t>
        </is>
      </c>
      <c r="E2033" t="inlineStr">
        <is>
          <t>South</t>
        </is>
      </c>
      <c r="F2033" t="inlineStr">
        <is>
          <t>Marketplace</t>
        </is>
      </c>
      <c r="G2033" t="inlineStr">
        <is>
          <t>Not as Described</t>
        </is>
      </c>
      <c r="H2033" t="n">
        <v>1</v>
      </c>
      <c r="I2033" t="n">
        <v>1903.2</v>
      </c>
    </row>
    <row r="2034">
      <c r="A2034" t="inlineStr">
        <is>
          <t>RET002036</t>
        </is>
      </c>
      <c r="B2034" t="inlineStr">
        <is>
          <t>O013467</t>
        </is>
      </c>
      <c r="C2034" s="25" t="n">
        <v>45256</v>
      </c>
      <c r="D2034" t="inlineStr">
        <is>
          <t>Fashion</t>
        </is>
      </c>
      <c r="E2034" t="inlineStr">
        <is>
          <t>Central</t>
        </is>
      </c>
      <c r="F2034" t="inlineStr">
        <is>
          <t>Mobile App</t>
        </is>
      </c>
      <c r="G2034" t="inlineStr">
        <is>
          <t>Changed Mind</t>
        </is>
      </c>
      <c r="H2034" t="n">
        <v>1</v>
      </c>
      <c r="I2034" t="n">
        <v>1183.2</v>
      </c>
    </row>
    <row r="2035">
      <c r="A2035" t="inlineStr">
        <is>
          <t>RET002037</t>
        </is>
      </c>
      <c r="B2035" t="inlineStr">
        <is>
          <t>O013472</t>
        </is>
      </c>
      <c r="C2035" s="25" t="n">
        <v>45256</v>
      </c>
      <c r="D2035" t="inlineStr">
        <is>
          <t>Fashion</t>
        </is>
      </c>
      <c r="E2035" t="inlineStr">
        <is>
          <t>South</t>
        </is>
      </c>
      <c r="F2035" t="inlineStr">
        <is>
          <t>Mobile App</t>
        </is>
      </c>
      <c r="G2035" t="inlineStr">
        <is>
          <t>Size/Fit Issue</t>
        </is>
      </c>
      <c r="H2035" t="n">
        <v>1</v>
      </c>
      <c r="I2035" t="n">
        <v>3637.55</v>
      </c>
    </row>
    <row r="2036">
      <c r="A2036" t="inlineStr">
        <is>
          <t>RET002038</t>
        </is>
      </c>
      <c r="B2036" t="inlineStr">
        <is>
          <t>O013473</t>
        </is>
      </c>
      <c r="C2036" s="25" t="n">
        <v>45256</v>
      </c>
      <c r="D2036" t="inlineStr">
        <is>
          <t>Electronics</t>
        </is>
      </c>
      <c r="E2036" t="inlineStr">
        <is>
          <t>East</t>
        </is>
      </c>
      <c r="F2036" t="inlineStr">
        <is>
          <t>Website</t>
        </is>
      </c>
      <c r="G2036" t="inlineStr">
        <is>
          <t>Damaged in Transit</t>
        </is>
      </c>
      <c r="H2036" t="n">
        <v>1</v>
      </c>
      <c r="I2036" t="n">
        <v>3949</v>
      </c>
    </row>
    <row r="2037">
      <c r="A2037" t="inlineStr">
        <is>
          <t>RET002039</t>
        </is>
      </c>
      <c r="B2037" t="inlineStr">
        <is>
          <t>O013474</t>
        </is>
      </c>
      <c r="C2037" s="25" t="n">
        <v>45256</v>
      </c>
      <c r="D2037" t="inlineStr">
        <is>
          <t>Beauty</t>
        </is>
      </c>
      <c r="E2037" t="inlineStr">
        <is>
          <t>West</t>
        </is>
      </c>
      <c r="F2037" t="inlineStr">
        <is>
          <t>Mobile App</t>
        </is>
      </c>
      <c r="G2037" t="inlineStr">
        <is>
          <t>Size/Fit Issue</t>
        </is>
      </c>
      <c r="H2037" t="n">
        <v>1</v>
      </c>
      <c r="I2037" t="n">
        <v>295.2</v>
      </c>
    </row>
    <row r="2038">
      <c r="A2038" t="inlineStr">
        <is>
          <t>RET002040</t>
        </is>
      </c>
      <c r="B2038" t="inlineStr">
        <is>
          <t>O013475</t>
        </is>
      </c>
      <c r="C2038" s="25" t="n">
        <v>45256</v>
      </c>
      <c r="D2038" t="inlineStr">
        <is>
          <t>Fashion</t>
        </is>
      </c>
      <c r="E2038" t="inlineStr">
        <is>
          <t>South</t>
        </is>
      </c>
      <c r="F2038" t="inlineStr">
        <is>
          <t>Mobile App</t>
        </is>
      </c>
      <c r="G2038" t="inlineStr">
        <is>
          <t>Damaged in Transit</t>
        </is>
      </c>
      <c r="H2038" t="n">
        <v>1</v>
      </c>
      <c r="I2038" t="n">
        <v>1619.1</v>
      </c>
    </row>
    <row r="2039">
      <c r="A2039" t="inlineStr">
        <is>
          <t>RET002041</t>
        </is>
      </c>
      <c r="B2039" t="inlineStr">
        <is>
          <t>O013478</t>
        </is>
      </c>
      <c r="C2039" s="25" t="n">
        <v>45256</v>
      </c>
      <c r="D2039" t="inlineStr">
        <is>
          <t>Fashion</t>
        </is>
      </c>
      <c r="E2039" t="inlineStr">
        <is>
          <t>South</t>
        </is>
      </c>
      <c r="F2039" t="inlineStr">
        <is>
          <t>Marketplace</t>
        </is>
      </c>
      <c r="G2039" t="inlineStr">
        <is>
          <t>Changed Mind</t>
        </is>
      </c>
      <c r="H2039" t="n">
        <v>1</v>
      </c>
      <c r="I2039" t="n">
        <v>735.2</v>
      </c>
    </row>
    <row r="2040">
      <c r="A2040" t="inlineStr">
        <is>
          <t>RET002042</t>
        </is>
      </c>
      <c r="B2040" t="inlineStr">
        <is>
          <t>O013483</t>
        </is>
      </c>
      <c r="C2040" s="25" t="n">
        <v>45256</v>
      </c>
      <c r="D2040" t="inlineStr">
        <is>
          <t>Electronics</t>
        </is>
      </c>
      <c r="E2040" t="inlineStr">
        <is>
          <t>South</t>
        </is>
      </c>
      <c r="F2040" t="inlineStr">
        <is>
          <t>Website</t>
        </is>
      </c>
      <c r="G2040" t="inlineStr">
        <is>
          <t>Defective Product</t>
        </is>
      </c>
      <c r="H2040" t="n">
        <v>1</v>
      </c>
      <c r="I2040" t="n">
        <v>7951.2</v>
      </c>
    </row>
    <row r="2041">
      <c r="A2041" t="inlineStr">
        <is>
          <t>RET002043</t>
        </is>
      </c>
      <c r="B2041" t="inlineStr">
        <is>
          <t>O013486</t>
        </is>
      </c>
      <c r="C2041" s="25" t="n">
        <v>45256</v>
      </c>
      <c r="D2041" t="inlineStr">
        <is>
          <t>Electronics</t>
        </is>
      </c>
      <c r="E2041" t="inlineStr">
        <is>
          <t>East</t>
        </is>
      </c>
      <c r="F2041" t="inlineStr">
        <is>
          <t>Marketplace</t>
        </is>
      </c>
      <c r="G2041" t="inlineStr">
        <is>
          <t>Defective Product</t>
        </is>
      </c>
      <c r="H2041" t="n">
        <v>2</v>
      </c>
      <c r="I2041" t="n">
        <v>19986.1</v>
      </c>
    </row>
    <row r="2042">
      <c r="A2042" t="inlineStr">
        <is>
          <t>RET002044</t>
        </is>
      </c>
      <c r="B2042" t="inlineStr">
        <is>
          <t>O013487</t>
        </is>
      </c>
      <c r="C2042" s="25" t="n">
        <v>45256</v>
      </c>
      <c r="D2042" t="inlineStr">
        <is>
          <t>Fashion</t>
        </is>
      </c>
      <c r="E2042" t="inlineStr">
        <is>
          <t>North</t>
        </is>
      </c>
      <c r="F2042" t="inlineStr">
        <is>
          <t>Marketplace</t>
        </is>
      </c>
      <c r="G2042" t="inlineStr">
        <is>
          <t>Size/Fit Issue</t>
        </is>
      </c>
      <c r="H2042" t="n">
        <v>1</v>
      </c>
      <c r="I2042" t="n">
        <v>638.1</v>
      </c>
    </row>
    <row r="2043">
      <c r="A2043" t="inlineStr">
        <is>
          <t>RET002045</t>
        </is>
      </c>
      <c r="B2043" t="inlineStr">
        <is>
          <t>O013498</t>
        </is>
      </c>
      <c r="C2043" s="25" t="n">
        <v>45256</v>
      </c>
      <c r="D2043" t="inlineStr">
        <is>
          <t>Fashion</t>
        </is>
      </c>
      <c r="E2043" t="inlineStr">
        <is>
          <t>South</t>
        </is>
      </c>
      <c r="F2043" t="inlineStr">
        <is>
          <t>Website</t>
        </is>
      </c>
      <c r="G2043" t="inlineStr">
        <is>
          <t>Size/Fit Issue</t>
        </is>
      </c>
      <c r="H2043" t="n">
        <v>1</v>
      </c>
      <c r="I2043" t="n">
        <v>2095.2</v>
      </c>
    </row>
    <row r="2044">
      <c r="A2044" t="inlineStr">
        <is>
          <t>RET002046</t>
        </is>
      </c>
      <c r="B2044" t="inlineStr">
        <is>
          <t>O013502</t>
        </is>
      </c>
      <c r="C2044" s="25" t="n">
        <v>45256</v>
      </c>
      <c r="D2044" t="inlineStr">
        <is>
          <t>Electronics</t>
        </is>
      </c>
      <c r="E2044" t="inlineStr">
        <is>
          <t>North</t>
        </is>
      </c>
      <c r="F2044" t="inlineStr">
        <is>
          <t>Mobile App</t>
        </is>
      </c>
      <c r="G2044" t="inlineStr">
        <is>
          <t>Damaged in Transit</t>
        </is>
      </c>
      <c r="H2044" t="n">
        <v>1</v>
      </c>
      <c r="I2044" t="n">
        <v>15879.2</v>
      </c>
    </row>
    <row r="2045">
      <c r="A2045" t="inlineStr">
        <is>
          <t>RET002047</t>
        </is>
      </c>
      <c r="B2045" t="inlineStr">
        <is>
          <t>O013522</t>
        </is>
      </c>
      <c r="C2045" s="25" t="n">
        <v>45257</v>
      </c>
      <c r="D2045" t="inlineStr">
        <is>
          <t>Fashion</t>
        </is>
      </c>
      <c r="E2045" t="inlineStr">
        <is>
          <t>North</t>
        </is>
      </c>
      <c r="F2045" t="inlineStr">
        <is>
          <t>Mobile App</t>
        </is>
      </c>
      <c r="G2045" t="inlineStr">
        <is>
          <t>Changed Mind</t>
        </is>
      </c>
      <c r="H2045" t="n">
        <v>1</v>
      </c>
      <c r="I2045" t="n">
        <v>485.1</v>
      </c>
    </row>
    <row r="2046">
      <c r="A2046" t="inlineStr">
        <is>
          <t>RET002048</t>
        </is>
      </c>
      <c r="B2046" t="inlineStr">
        <is>
          <t>O013529</t>
        </is>
      </c>
      <c r="C2046" s="25" t="n">
        <v>45257</v>
      </c>
      <c r="D2046" t="inlineStr">
        <is>
          <t>Home &amp; Kitchen</t>
        </is>
      </c>
      <c r="E2046" t="inlineStr">
        <is>
          <t>South</t>
        </is>
      </c>
      <c r="F2046" t="inlineStr">
        <is>
          <t>Marketplace</t>
        </is>
      </c>
      <c r="G2046" t="inlineStr">
        <is>
          <t>Damaged in Transit</t>
        </is>
      </c>
      <c r="H2046" t="n">
        <v>1</v>
      </c>
      <c r="I2046" t="n">
        <v>1268.1</v>
      </c>
    </row>
    <row r="2047">
      <c r="A2047" t="inlineStr">
        <is>
          <t>RET002049</t>
        </is>
      </c>
      <c r="B2047" t="inlineStr">
        <is>
          <t>O013532</t>
        </is>
      </c>
      <c r="C2047" s="25" t="n">
        <v>45257</v>
      </c>
      <c r="D2047" t="inlineStr">
        <is>
          <t>Fashion</t>
        </is>
      </c>
      <c r="E2047" t="inlineStr">
        <is>
          <t>West</t>
        </is>
      </c>
      <c r="F2047" t="inlineStr">
        <is>
          <t>Mobile App</t>
        </is>
      </c>
      <c r="G2047" t="inlineStr">
        <is>
          <t>Size/Fit Issue</t>
        </is>
      </c>
      <c r="H2047" t="n">
        <v>1</v>
      </c>
      <c r="I2047" t="n">
        <v>1466.1</v>
      </c>
    </row>
    <row r="2048">
      <c r="A2048" t="inlineStr">
        <is>
          <t>RET002050</t>
        </is>
      </c>
      <c r="B2048" t="inlineStr">
        <is>
          <t>O013534</t>
        </is>
      </c>
      <c r="C2048" s="25" t="n">
        <v>45257</v>
      </c>
      <c r="D2048" t="inlineStr">
        <is>
          <t>Fashion</t>
        </is>
      </c>
      <c r="E2048" t="inlineStr">
        <is>
          <t>South</t>
        </is>
      </c>
      <c r="F2048" t="inlineStr">
        <is>
          <t>Mobile App</t>
        </is>
      </c>
      <c r="G2048" t="inlineStr">
        <is>
          <t>Size/Fit Issue</t>
        </is>
      </c>
      <c r="H2048" t="n">
        <v>1</v>
      </c>
      <c r="I2048" t="n">
        <v>2007.2</v>
      </c>
    </row>
    <row r="2049">
      <c r="A2049" t="inlineStr">
        <is>
          <t>RET002051</t>
        </is>
      </c>
      <c r="B2049" t="inlineStr">
        <is>
          <t>O013540</t>
        </is>
      </c>
      <c r="C2049" s="25" t="n">
        <v>45257</v>
      </c>
      <c r="D2049" t="inlineStr">
        <is>
          <t>Fashion</t>
        </is>
      </c>
      <c r="E2049" t="inlineStr">
        <is>
          <t>North</t>
        </is>
      </c>
      <c r="F2049" t="inlineStr">
        <is>
          <t>Marketplace</t>
        </is>
      </c>
      <c r="G2049" t="inlineStr">
        <is>
          <t>Not as Described</t>
        </is>
      </c>
      <c r="H2049" t="n">
        <v>2</v>
      </c>
      <c r="I2049" t="n">
        <v>1378.5</v>
      </c>
    </row>
    <row r="2050">
      <c r="A2050" t="inlineStr">
        <is>
          <t>RET002052</t>
        </is>
      </c>
      <c r="B2050" t="inlineStr">
        <is>
          <t>O013548</t>
        </is>
      </c>
      <c r="C2050" s="25" t="n">
        <v>45257</v>
      </c>
      <c r="D2050" t="inlineStr">
        <is>
          <t>Home &amp; Kitchen</t>
        </is>
      </c>
      <c r="E2050" t="inlineStr">
        <is>
          <t>East</t>
        </is>
      </c>
      <c r="F2050" t="inlineStr">
        <is>
          <t>Website</t>
        </is>
      </c>
      <c r="G2050" t="inlineStr">
        <is>
          <t>Wrong Item Delivered</t>
        </is>
      </c>
      <c r="H2050" t="n">
        <v>1</v>
      </c>
      <c r="I2050" t="n">
        <v>3960.15</v>
      </c>
    </row>
    <row r="2051">
      <c r="A2051" t="inlineStr">
        <is>
          <t>RET002053</t>
        </is>
      </c>
      <c r="B2051" t="inlineStr">
        <is>
          <t>O013558</t>
        </is>
      </c>
      <c r="C2051" s="25" t="n">
        <v>45257</v>
      </c>
      <c r="D2051" t="inlineStr">
        <is>
          <t>Home &amp; Kitchen</t>
        </is>
      </c>
      <c r="E2051" t="inlineStr">
        <is>
          <t>North</t>
        </is>
      </c>
      <c r="F2051" t="inlineStr">
        <is>
          <t>Mobile App</t>
        </is>
      </c>
      <c r="G2051" t="inlineStr">
        <is>
          <t>Late Delivery</t>
        </is>
      </c>
      <c r="H2051" t="n">
        <v>1</v>
      </c>
      <c r="I2051" t="n">
        <v>2942.1</v>
      </c>
    </row>
    <row r="2052">
      <c r="A2052" t="inlineStr">
        <is>
          <t>RET002054</t>
        </is>
      </c>
      <c r="B2052" t="inlineStr">
        <is>
          <t>O013563</t>
        </is>
      </c>
      <c r="C2052" s="25" t="n">
        <v>45258</v>
      </c>
      <c r="D2052" t="inlineStr">
        <is>
          <t>Fashion</t>
        </is>
      </c>
      <c r="E2052" t="inlineStr">
        <is>
          <t>South</t>
        </is>
      </c>
      <c r="F2052" t="inlineStr">
        <is>
          <t>Marketplace</t>
        </is>
      </c>
      <c r="G2052" t="inlineStr">
        <is>
          <t>Late Delivery</t>
        </is>
      </c>
      <c r="H2052" t="n">
        <v>1</v>
      </c>
      <c r="I2052" t="n">
        <v>407.2</v>
      </c>
    </row>
    <row r="2053">
      <c r="A2053" t="inlineStr">
        <is>
          <t>RET002055</t>
        </is>
      </c>
      <c r="B2053" t="inlineStr">
        <is>
          <t>O013567</t>
        </is>
      </c>
      <c r="C2053" s="25" t="n">
        <v>45258</v>
      </c>
      <c r="D2053" t="inlineStr">
        <is>
          <t>Electronics</t>
        </is>
      </c>
      <c r="E2053" t="inlineStr">
        <is>
          <t>South</t>
        </is>
      </c>
      <c r="F2053" t="inlineStr">
        <is>
          <t>Website</t>
        </is>
      </c>
      <c r="G2053" t="inlineStr">
        <is>
          <t>Changed Mind</t>
        </is>
      </c>
      <c r="H2053" t="n">
        <v>1</v>
      </c>
      <c r="I2053" t="n">
        <v>6374.15</v>
      </c>
    </row>
    <row r="2054">
      <c r="A2054" t="inlineStr">
        <is>
          <t>RET002056</t>
        </is>
      </c>
      <c r="B2054" t="inlineStr">
        <is>
          <t>O013572</t>
        </is>
      </c>
      <c r="C2054" s="25" t="n">
        <v>45258</v>
      </c>
      <c r="D2054" t="inlineStr">
        <is>
          <t>Fashion</t>
        </is>
      </c>
      <c r="E2054" t="inlineStr">
        <is>
          <t>South</t>
        </is>
      </c>
      <c r="F2054" t="inlineStr">
        <is>
          <t>Mobile App</t>
        </is>
      </c>
      <c r="G2054" t="inlineStr">
        <is>
          <t>Wrong Item Delivered</t>
        </is>
      </c>
      <c r="H2054" t="n">
        <v>1</v>
      </c>
      <c r="I2054" t="n">
        <v>2708.1</v>
      </c>
    </row>
    <row r="2055">
      <c r="A2055" t="inlineStr">
        <is>
          <t>RET002057</t>
        </is>
      </c>
      <c r="B2055" t="inlineStr">
        <is>
          <t>O013574</t>
        </is>
      </c>
      <c r="C2055" s="25" t="n">
        <v>45258</v>
      </c>
      <c r="D2055" t="inlineStr">
        <is>
          <t>Fashion</t>
        </is>
      </c>
      <c r="E2055" t="inlineStr">
        <is>
          <t>South</t>
        </is>
      </c>
      <c r="F2055" t="inlineStr">
        <is>
          <t>Website</t>
        </is>
      </c>
      <c r="G2055" t="inlineStr">
        <is>
          <t>Size/Fit Issue</t>
        </is>
      </c>
      <c r="H2055" t="n">
        <v>1</v>
      </c>
      <c r="I2055" t="n">
        <v>1316.65</v>
      </c>
    </row>
    <row r="2056">
      <c r="A2056" t="inlineStr">
        <is>
          <t>RET002058</t>
        </is>
      </c>
      <c r="B2056" t="inlineStr">
        <is>
          <t>O013579</t>
        </is>
      </c>
      <c r="C2056" s="25" t="n">
        <v>45258</v>
      </c>
      <c r="D2056" t="inlineStr">
        <is>
          <t>Electronics</t>
        </is>
      </c>
      <c r="E2056" t="inlineStr">
        <is>
          <t>East</t>
        </is>
      </c>
      <c r="F2056" t="inlineStr">
        <is>
          <t>Marketplace</t>
        </is>
      </c>
      <c r="G2056" t="inlineStr">
        <is>
          <t>Not as Described</t>
        </is>
      </c>
      <c r="H2056" t="n">
        <v>2</v>
      </c>
      <c r="I2056" t="n">
        <v>3347.3</v>
      </c>
    </row>
    <row r="2057">
      <c r="A2057" t="inlineStr">
        <is>
          <t>RET002059</t>
        </is>
      </c>
      <c r="B2057" t="inlineStr">
        <is>
          <t>O013580</t>
        </is>
      </c>
      <c r="C2057" s="25" t="n">
        <v>45258</v>
      </c>
      <c r="D2057" t="inlineStr">
        <is>
          <t>Fashion</t>
        </is>
      </c>
      <c r="E2057" t="inlineStr">
        <is>
          <t>West</t>
        </is>
      </c>
      <c r="F2057" t="inlineStr">
        <is>
          <t>Marketplace</t>
        </is>
      </c>
      <c r="G2057" t="inlineStr">
        <is>
          <t>Changed Mind</t>
        </is>
      </c>
      <c r="H2057" t="n">
        <v>1</v>
      </c>
      <c r="I2057" t="n">
        <v>449.1</v>
      </c>
    </row>
    <row r="2058">
      <c r="A2058" t="inlineStr">
        <is>
          <t>RET002060</t>
        </is>
      </c>
      <c r="B2058" t="inlineStr">
        <is>
          <t>O013584</t>
        </is>
      </c>
      <c r="C2058" s="25" t="n">
        <v>45258</v>
      </c>
      <c r="D2058" t="inlineStr">
        <is>
          <t>Electronics</t>
        </is>
      </c>
      <c r="E2058" t="inlineStr">
        <is>
          <t>North</t>
        </is>
      </c>
      <c r="F2058" t="inlineStr">
        <is>
          <t>Retail Store</t>
        </is>
      </c>
      <c r="G2058" t="inlineStr">
        <is>
          <t>Defective Product</t>
        </is>
      </c>
      <c r="H2058" t="n">
        <v>1</v>
      </c>
      <c r="I2058" t="n">
        <v>8448.15</v>
      </c>
    </row>
    <row r="2059">
      <c r="A2059" t="inlineStr">
        <is>
          <t>RET002061</t>
        </is>
      </c>
      <c r="B2059" t="inlineStr">
        <is>
          <t>O013585</t>
        </is>
      </c>
      <c r="C2059" s="25" t="n">
        <v>45258</v>
      </c>
      <c r="D2059" t="inlineStr">
        <is>
          <t>Beauty</t>
        </is>
      </c>
      <c r="E2059" t="inlineStr">
        <is>
          <t>West</t>
        </is>
      </c>
      <c r="F2059" t="inlineStr">
        <is>
          <t>Website</t>
        </is>
      </c>
      <c r="G2059" t="inlineStr">
        <is>
          <t>Wrong Item Delivered</t>
        </is>
      </c>
      <c r="H2059" t="n">
        <v>1</v>
      </c>
      <c r="I2059" t="n">
        <v>925.65</v>
      </c>
    </row>
    <row r="2060">
      <c r="A2060" t="inlineStr">
        <is>
          <t>RET002063</t>
        </is>
      </c>
      <c r="B2060" t="inlineStr">
        <is>
          <t>O013591</t>
        </is>
      </c>
      <c r="C2060" s="25" t="n">
        <v>45258</v>
      </c>
      <c r="D2060" t="inlineStr">
        <is>
          <t>Electronics</t>
        </is>
      </c>
      <c r="E2060" t="inlineStr">
        <is>
          <t>South</t>
        </is>
      </c>
      <c r="F2060" t="inlineStr">
        <is>
          <t>Website</t>
        </is>
      </c>
      <c r="G2060" t="inlineStr">
        <is>
          <t>Not as Described</t>
        </is>
      </c>
      <c r="H2060" t="n">
        <v>2</v>
      </c>
      <c r="I2060" t="n">
        <v>7503.1</v>
      </c>
    </row>
    <row r="2061">
      <c r="A2061" t="inlineStr">
        <is>
          <t>RET002064</t>
        </is>
      </c>
      <c r="B2061" t="inlineStr">
        <is>
          <t>O013591</t>
        </is>
      </c>
      <c r="C2061" s="25" t="n">
        <v>45258</v>
      </c>
      <c r="D2061" t="inlineStr">
        <is>
          <t>Fashion</t>
        </is>
      </c>
      <c r="E2061" t="inlineStr">
        <is>
          <t>South</t>
        </is>
      </c>
      <c r="F2061" t="inlineStr">
        <is>
          <t>Website</t>
        </is>
      </c>
      <c r="G2061" t="inlineStr">
        <is>
          <t>Size/Fit Issue</t>
        </is>
      </c>
      <c r="H2061" t="n">
        <v>1</v>
      </c>
      <c r="I2061" t="n">
        <v>2498.15</v>
      </c>
    </row>
    <row r="2062">
      <c r="A2062" t="inlineStr">
        <is>
          <t>RET002065</t>
        </is>
      </c>
      <c r="B2062" t="inlineStr">
        <is>
          <t>O013605</t>
        </is>
      </c>
      <c r="C2062" s="25" t="n">
        <v>45258</v>
      </c>
      <c r="D2062" t="inlineStr">
        <is>
          <t>Electronics</t>
        </is>
      </c>
      <c r="E2062" t="inlineStr">
        <is>
          <t>East</t>
        </is>
      </c>
      <c r="F2062" t="inlineStr">
        <is>
          <t>Website</t>
        </is>
      </c>
      <c r="G2062" t="inlineStr">
        <is>
          <t>Defective Product</t>
        </is>
      </c>
      <c r="H2062" t="n">
        <v>1</v>
      </c>
      <c r="I2062" t="n">
        <v>9467.1</v>
      </c>
    </row>
    <row r="2063">
      <c r="A2063" t="inlineStr">
        <is>
          <t>RET002066</t>
        </is>
      </c>
      <c r="B2063" t="inlineStr">
        <is>
          <t>O013608</t>
        </is>
      </c>
      <c r="C2063" s="25" t="n">
        <v>45258</v>
      </c>
      <c r="D2063" t="inlineStr">
        <is>
          <t>Grocery</t>
        </is>
      </c>
      <c r="E2063" t="inlineStr">
        <is>
          <t>South</t>
        </is>
      </c>
      <c r="F2063" t="inlineStr">
        <is>
          <t>Website</t>
        </is>
      </c>
      <c r="G2063" t="inlineStr">
        <is>
          <t>Damaged in Transit</t>
        </is>
      </c>
      <c r="H2063" t="n">
        <v>2</v>
      </c>
      <c r="I2063" t="n">
        <v>525.3</v>
      </c>
    </row>
    <row r="2064">
      <c r="A2064" t="inlineStr">
        <is>
          <t>RET002067</t>
        </is>
      </c>
      <c r="B2064" t="inlineStr">
        <is>
          <t>O013609</t>
        </is>
      </c>
      <c r="C2064" s="25" t="n">
        <v>45258</v>
      </c>
      <c r="D2064" t="inlineStr">
        <is>
          <t>Fashion</t>
        </is>
      </c>
      <c r="E2064" t="inlineStr">
        <is>
          <t>West</t>
        </is>
      </c>
      <c r="F2064" t="inlineStr">
        <is>
          <t>Mobile App</t>
        </is>
      </c>
      <c r="G2064" t="inlineStr">
        <is>
          <t>Size/Fit Issue</t>
        </is>
      </c>
      <c r="H2064" t="n">
        <v>1</v>
      </c>
      <c r="I2064" t="n">
        <v>1709.05</v>
      </c>
    </row>
    <row r="2065">
      <c r="A2065" t="inlineStr">
        <is>
          <t>RET002068</t>
        </is>
      </c>
      <c r="B2065" t="inlineStr">
        <is>
          <t>O013619</t>
        </is>
      </c>
      <c r="C2065" s="25" t="n">
        <v>45259</v>
      </c>
      <c r="D2065" t="inlineStr">
        <is>
          <t>Sports</t>
        </is>
      </c>
      <c r="E2065" t="inlineStr">
        <is>
          <t>West</t>
        </is>
      </c>
      <c r="F2065" t="inlineStr">
        <is>
          <t>Mobile App</t>
        </is>
      </c>
      <c r="G2065" t="inlineStr">
        <is>
          <t>Not as Described</t>
        </is>
      </c>
      <c r="H2065" t="n">
        <v>1</v>
      </c>
      <c r="I2065" t="n">
        <v>1206.15</v>
      </c>
    </row>
    <row r="2066">
      <c r="A2066" t="inlineStr">
        <is>
          <t>RET002069</t>
        </is>
      </c>
      <c r="B2066" t="inlineStr">
        <is>
          <t>O013620</t>
        </is>
      </c>
      <c r="C2066" s="25" t="n">
        <v>45259</v>
      </c>
      <c r="D2066" t="inlineStr">
        <is>
          <t>Fashion</t>
        </is>
      </c>
      <c r="E2066" t="inlineStr">
        <is>
          <t>North</t>
        </is>
      </c>
      <c r="F2066" t="inlineStr">
        <is>
          <t>Mobile App</t>
        </is>
      </c>
      <c r="G2066" t="inlineStr">
        <is>
          <t>Size/Fit Issue</t>
        </is>
      </c>
      <c r="H2066" t="n">
        <v>1</v>
      </c>
      <c r="I2066" t="n">
        <v>3063.2</v>
      </c>
    </row>
    <row r="2067">
      <c r="A2067" t="inlineStr">
        <is>
          <t>RET002070</t>
        </is>
      </c>
      <c r="B2067" t="inlineStr">
        <is>
          <t>O013622</t>
        </is>
      </c>
      <c r="C2067" s="25" t="n">
        <v>45259</v>
      </c>
      <c r="D2067" t="inlineStr">
        <is>
          <t>Home &amp; Kitchen</t>
        </is>
      </c>
      <c r="E2067" t="inlineStr">
        <is>
          <t>South</t>
        </is>
      </c>
      <c r="F2067" t="inlineStr">
        <is>
          <t>Mobile App</t>
        </is>
      </c>
      <c r="G2067" t="inlineStr">
        <is>
          <t>Not as Described</t>
        </is>
      </c>
      <c r="H2067" t="n">
        <v>1</v>
      </c>
      <c r="I2067" t="n">
        <v>1056.75</v>
      </c>
    </row>
    <row r="2068">
      <c r="A2068" t="inlineStr">
        <is>
          <t>RET002071</t>
        </is>
      </c>
      <c r="B2068" t="inlineStr">
        <is>
          <t>O013645</t>
        </is>
      </c>
      <c r="C2068" s="25" t="n">
        <v>45259</v>
      </c>
      <c r="D2068" t="inlineStr">
        <is>
          <t>Fashion</t>
        </is>
      </c>
      <c r="E2068" t="inlineStr">
        <is>
          <t>East</t>
        </is>
      </c>
      <c r="F2068" t="inlineStr">
        <is>
          <t>Retail Store</t>
        </is>
      </c>
      <c r="G2068" t="inlineStr">
        <is>
          <t>Size/Fit Issue</t>
        </is>
      </c>
      <c r="H2068" t="n">
        <v>2</v>
      </c>
      <c r="I2068" t="n">
        <v>1906.2</v>
      </c>
    </row>
    <row r="2069">
      <c r="A2069" t="inlineStr">
        <is>
          <t>RET002072</t>
        </is>
      </c>
      <c r="B2069" t="inlineStr">
        <is>
          <t>O013649</t>
        </is>
      </c>
      <c r="C2069" s="25" t="n">
        <v>45259</v>
      </c>
      <c r="D2069" t="inlineStr">
        <is>
          <t>Home &amp; Kitchen</t>
        </is>
      </c>
      <c r="E2069" t="inlineStr">
        <is>
          <t>North</t>
        </is>
      </c>
      <c r="F2069" t="inlineStr">
        <is>
          <t>Retail Store</t>
        </is>
      </c>
      <c r="G2069" t="inlineStr">
        <is>
          <t>Defective Product</t>
        </is>
      </c>
      <c r="H2069" t="n">
        <v>1</v>
      </c>
      <c r="I2069" t="n">
        <v>6231.05</v>
      </c>
    </row>
    <row r="2070">
      <c r="A2070" t="inlineStr">
        <is>
          <t>RET002073</t>
        </is>
      </c>
      <c r="B2070" t="inlineStr">
        <is>
          <t>O013655</t>
        </is>
      </c>
      <c r="C2070" s="25" t="n">
        <v>45259</v>
      </c>
      <c r="D2070" t="inlineStr">
        <is>
          <t>Fashion</t>
        </is>
      </c>
      <c r="E2070" t="inlineStr">
        <is>
          <t>East</t>
        </is>
      </c>
      <c r="F2070" t="inlineStr">
        <is>
          <t>Marketplace</t>
        </is>
      </c>
      <c r="G2070" t="inlineStr">
        <is>
          <t>Not as Described</t>
        </is>
      </c>
      <c r="H2070" t="n">
        <v>1</v>
      </c>
      <c r="I2070" t="n">
        <v>619.65</v>
      </c>
    </row>
    <row r="2071">
      <c r="A2071" t="inlineStr">
        <is>
          <t>RET002074</t>
        </is>
      </c>
      <c r="B2071" t="inlineStr">
        <is>
          <t>O013663</t>
        </is>
      </c>
      <c r="C2071" s="25" t="n">
        <v>45259</v>
      </c>
      <c r="D2071" t="inlineStr">
        <is>
          <t>Electronics</t>
        </is>
      </c>
      <c r="E2071" t="inlineStr">
        <is>
          <t>East</t>
        </is>
      </c>
      <c r="F2071" t="inlineStr">
        <is>
          <t>Retail Store</t>
        </is>
      </c>
      <c r="G2071" t="inlineStr">
        <is>
          <t>Changed Mind</t>
        </is>
      </c>
      <c r="H2071" t="n">
        <v>1</v>
      </c>
      <c r="I2071" t="n">
        <v>13976.1</v>
      </c>
    </row>
    <row r="2072">
      <c r="A2072" t="inlineStr">
        <is>
          <t>RET002076</t>
        </is>
      </c>
      <c r="B2072" t="inlineStr">
        <is>
          <t>O013668</t>
        </is>
      </c>
      <c r="C2072" s="25" t="n">
        <v>45259</v>
      </c>
      <c r="D2072" t="inlineStr">
        <is>
          <t>Grocery</t>
        </is>
      </c>
      <c r="E2072" t="inlineStr">
        <is>
          <t>West</t>
        </is>
      </c>
      <c r="F2072" t="inlineStr">
        <is>
          <t>Marketplace</t>
        </is>
      </c>
      <c r="G2072" t="inlineStr">
        <is>
          <t>Damaged in Transit</t>
        </is>
      </c>
      <c r="H2072" t="n">
        <v>2</v>
      </c>
      <c r="I2072" t="n">
        <v>780.3</v>
      </c>
    </row>
    <row r="2073">
      <c r="A2073" t="inlineStr">
        <is>
          <t>RET002077</t>
        </is>
      </c>
      <c r="B2073" t="inlineStr">
        <is>
          <t>O013669</t>
        </is>
      </c>
      <c r="C2073" s="25" t="n">
        <v>45259</v>
      </c>
      <c r="D2073" t="inlineStr">
        <is>
          <t>Fashion</t>
        </is>
      </c>
      <c r="E2073" t="inlineStr">
        <is>
          <t>East</t>
        </is>
      </c>
      <c r="F2073" t="inlineStr">
        <is>
          <t>Mobile App</t>
        </is>
      </c>
      <c r="G2073" t="inlineStr">
        <is>
          <t>Size/Fit Issue</t>
        </is>
      </c>
      <c r="H2073" t="n">
        <v>1</v>
      </c>
      <c r="I2073" t="n">
        <v>3437.1</v>
      </c>
    </row>
    <row r="2074">
      <c r="A2074" t="inlineStr">
        <is>
          <t>RET002078</t>
        </is>
      </c>
      <c r="B2074" t="inlineStr">
        <is>
          <t>O013670</t>
        </is>
      </c>
      <c r="C2074" s="25" t="n">
        <v>45259</v>
      </c>
      <c r="D2074" t="inlineStr">
        <is>
          <t>Fashion</t>
        </is>
      </c>
      <c r="E2074" t="inlineStr">
        <is>
          <t>East</t>
        </is>
      </c>
      <c r="F2074" t="inlineStr">
        <is>
          <t>Marketplace</t>
        </is>
      </c>
      <c r="G2074" t="inlineStr">
        <is>
          <t>Size/Fit Issue</t>
        </is>
      </c>
      <c r="H2074" t="n">
        <v>1</v>
      </c>
      <c r="I2074" t="n">
        <v>1087.2</v>
      </c>
    </row>
    <row r="2075">
      <c r="A2075" t="inlineStr">
        <is>
          <t>RET002079</t>
        </is>
      </c>
      <c r="B2075" t="inlineStr">
        <is>
          <t>O013670</t>
        </is>
      </c>
      <c r="C2075" s="25" t="n">
        <v>45259</v>
      </c>
      <c r="D2075" t="inlineStr">
        <is>
          <t>Fashion</t>
        </is>
      </c>
      <c r="E2075" t="inlineStr">
        <is>
          <t>East</t>
        </is>
      </c>
      <c r="F2075" t="inlineStr">
        <is>
          <t>Marketplace</t>
        </is>
      </c>
      <c r="G2075" t="inlineStr">
        <is>
          <t>Not as Described</t>
        </is>
      </c>
      <c r="H2075" t="n">
        <v>1</v>
      </c>
      <c r="I2075" t="n">
        <v>1257.15</v>
      </c>
    </row>
    <row r="2076">
      <c r="A2076" t="inlineStr">
        <is>
          <t>RET002080</t>
        </is>
      </c>
      <c r="B2076" t="inlineStr">
        <is>
          <t>O013671</t>
        </is>
      </c>
      <c r="C2076" s="25" t="n">
        <v>45259</v>
      </c>
      <c r="D2076" t="inlineStr">
        <is>
          <t>Fashion</t>
        </is>
      </c>
      <c r="E2076" t="inlineStr">
        <is>
          <t>South</t>
        </is>
      </c>
      <c r="F2076" t="inlineStr">
        <is>
          <t>Website</t>
        </is>
      </c>
      <c r="G2076" t="inlineStr">
        <is>
          <t>Size/Fit Issue</t>
        </is>
      </c>
      <c r="H2076" t="n">
        <v>1</v>
      </c>
      <c r="I2076" t="n">
        <v>827.1</v>
      </c>
    </row>
    <row r="2077">
      <c r="A2077" t="inlineStr">
        <is>
          <t>RET002081</t>
        </is>
      </c>
      <c r="B2077" t="inlineStr">
        <is>
          <t>O013673</t>
        </is>
      </c>
      <c r="C2077" s="25" t="n">
        <v>45259</v>
      </c>
      <c r="D2077" t="inlineStr">
        <is>
          <t>Electronics</t>
        </is>
      </c>
      <c r="E2077" t="inlineStr">
        <is>
          <t>North</t>
        </is>
      </c>
      <c r="F2077" t="inlineStr">
        <is>
          <t>Marketplace</t>
        </is>
      </c>
      <c r="G2077" t="inlineStr">
        <is>
          <t>Defective Product</t>
        </is>
      </c>
      <c r="H2077" t="n">
        <v>2</v>
      </c>
      <c r="I2077" t="n">
        <v>15349.3</v>
      </c>
    </row>
    <row r="2078">
      <c r="A2078" t="inlineStr">
        <is>
          <t>RET002082</t>
        </is>
      </c>
      <c r="B2078" t="inlineStr">
        <is>
          <t>O013674</t>
        </is>
      </c>
      <c r="C2078" s="25" t="n">
        <v>45259</v>
      </c>
      <c r="D2078" t="inlineStr">
        <is>
          <t>Fashion</t>
        </is>
      </c>
      <c r="E2078" t="inlineStr">
        <is>
          <t>Central</t>
        </is>
      </c>
      <c r="F2078" t="inlineStr">
        <is>
          <t>Mobile App</t>
        </is>
      </c>
      <c r="G2078" t="inlineStr">
        <is>
          <t>Size/Fit Issue</t>
        </is>
      </c>
      <c r="H2078" t="n">
        <v>2</v>
      </c>
      <c r="I2078" t="n">
        <v>6509.3</v>
      </c>
    </row>
    <row r="2079">
      <c r="A2079" t="inlineStr">
        <is>
          <t>RET002083</t>
        </is>
      </c>
      <c r="B2079" t="inlineStr">
        <is>
          <t>O013680</t>
        </is>
      </c>
      <c r="C2079" s="25" t="n">
        <v>45260</v>
      </c>
      <c r="D2079" t="inlineStr">
        <is>
          <t>Fashion</t>
        </is>
      </c>
      <c r="E2079" t="inlineStr">
        <is>
          <t>Central</t>
        </is>
      </c>
      <c r="F2079" t="inlineStr">
        <is>
          <t>Mobile App</t>
        </is>
      </c>
      <c r="G2079" t="inlineStr">
        <is>
          <t>Changed Mind</t>
        </is>
      </c>
      <c r="H2079" t="n">
        <v>1</v>
      </c>
      <c r="I2079" t="n">
        <v>1110.55</v>
      </c>
    </row>
    <row r="2080">
      <c r="A2080" t="inlineStr">
        <is>
          <t>RET002084</t>
        </is>
      </c>
      <c r="B2080" t="inlineStr">
        <is>
          <t>O013682</t>
        </is>
      </c>
      <c r="C2080" s="25" t="n">
        <v>45260</v>
      </c>
      <c r="D2080" t="inlineStr">
        <is>
          <t>Grocery</t>
        </is>
      </c>
      <c r="E2080" t="inlineStr">
        <is>
          <t>East</t>
        </is>
      </c>
      <c r="F2080" t="inlineStr">
        <is>
          <t>Website</t>
        </is>
      </c>
      <c r="G2080" t="inlineStr">
        <is>
          <t>Defective Product</t>
        </is>
      </c>
      <c r="H2080" t="n">
        <v>1</v>
      </c>
      <c r="I2080" t="n">
        <v>390.15</v>
      </c>
    </row>
    <row r="2081">
      <c r="A2081" t="inlineStr">
        <is>
          <t>RET002085</t>
        </is>
      </c>
      <c r="B2081" t="inlineStr">
        <is>
          <t>O013683</t>
        </is>
      </c>
      <c r="C2081" s="25" t="n">
        <v>45260</v>
      </c>
      <c r="D2081" t="inlineStr">
        <is>
          <t>Fashion</t>
        </is>
      </c>
      <c r="E2081" t="inlineStr">
        <is>
          <t>North</t>
        </is>
      </c>
      <c r="F2081" t="inlineStr">
        <is>
          <t>Website</t>
        </is>
      </c>
      <c r="G2081" t="inlineStr">
        <is>
          <t>Size/Fit Issue</t>
        </is>
      </c>
      <c r="H2081" t="n">
        <v>1</v>
      </c>
      <c r="I2081" t="n">
        <v>755.65</v>
      </c>
    </row>
    <row r="2082">
      <c r="A2082" t="inlineStr">
        <is>
          <t>RET002086</t>
        </is>
      </c>
      <c r="B2082" t="inlineStr">
        <is>
          <t>O013685</t>
        </is>
      </c>
      <c r="C2082" s="25" t="n">
        <v>45260</v>
      </c>
      <c r="D2082" t="inlineStr">
        <is>
          <t>Electronics</t>
        </is>
      </c>
      <c r="E2082" t="inlineStr">
        <is>
          <t>Central</t>
        </is>
      </c>
      <c r="F2082" t="inlineStr">
        <is>
          <t>Retail Store</t>
        </is>
      </c>
      <c r="G2082" t="inlineStr">
        <is>
          <t>Damaged in Transit</t>
        </is>
      </c>
      <c r="H2082" t="n">
        <v>1</v>
      </c>
      <c r="I2082" t="n">
        <v>23112.55</v>
      </c>
    </row>
    <row r="2083">
      <c r="A2083" t="inlineStr">
        <is>
          <t>RET002087</t>
        </is>
      </c>
      <c r="B2083" t="inlineStr">
        <is>
          <t>O013696</t>
        </is>
      </c>
      <c r="C2083" s="25" t="n">
        <v>45260</v>
      </c>
      <c r="D2083" t="inlineStr">
        <is>
          <t>Beauty</t>
        </is>
      </c>
      <c r="E2083" t="inlineStr">
        <is>
          <t>East</t>
        </is>
      </c>
      <c r="F2083" t="inlineStr">
        <is>
          <t>Mobile App</t>
        </is>
      </c>
      <c r="G2083" t="inlineStr">
        <is>
          <t>Not as Described</t>
        </is>
      </c>
      <c r="H2083" t="n">
        <v>2</v>
      </c>
      <c r="I2083" t="n">
        <v>916.3</v>
      </c>
    </row>
    <row r="2084">
      <c r="A2084" t="inlineStr">
        <is>
          <t>RET002088</t>
        </is>
      </c>
      <c r="B2084" t="inlineStr">
        <is>
          <t>O013701</t>
        </is>
      </c>
      <c r="C2084" s="25" t="n">
        <v>45260</v>
      </c>
      <c r="D2084" t="inlineStr">
        <is>
          <t>Electronics</t>
        </is>
      </c>
      <c r="E2084" t="inlineStr">
        <is>
          <t>Central</t>
        </is>
      </c>
      <c r="F2084" t="inlineStr">
        <is>
          <t>Mobile App</t>
        </is>
      </c>
      <c r="G2084" t="inlineStr">
        <is>
          <t>Defective Product</t>
        </is>
      </c>
      <c r="H2084" t="n">
        <v>1</v>
      </c>
      <c r="I2084" t="n">
        <v>13976.1</v>
      </c>
    </row>
    <row r="2085">
      <c r="A2085" t="inlineStr">
        <is>
          <t>RET002089</t>
        </is>
      </c>
      <c r="B2085" t="inlineStr">
        <is>
          <t>O013701</t>
        </is>
      </c>
      <c r="C2085" s="25" t="n">
        <v>45260</v>
      </c>
      <c r="D2085" t="inlineStr">
        <is>
          <t>Beauty</t>
        </is>
      </c>
      <c r="E2085" t="inlineStr">
        <is>
          <t>Central</t>
        </is>
      </c>
      <c r="F2085" t="inlineStr">
        <is>
          <t>Mobile App</t>
        </is>
      </c>
      <c r="G2085" t="inlineStr">
        <is>
          <t>Wrong Item Delivered</t>
        </is>
      </c>
      <c r="H2085" t="n">
        <v>3</v>
      </c>
      <c r="I2085" t="n">
        <v>501.6</v>
      </c>
    </row>
    <row r="2086">
      <c r="A2086" t="inlineStr">
        <is>
          <t>RET002090</t>
        </is>
      </c>
      <c r="B2086" t="inlineStr">
        <is>
          <t>O013705</t>
        </is>
      </c>
      <c r="C2086" s="25" t="n">
        <v>45260</v>
      </c>
      <c r="D2086" t="inlineStr">
        <is>
          <t>Fashion</t>
        </is>
      </c>
      <c r="E2086" t="inlineStr">
        <is>
          <t>East</t>
        </is>
      </c>
      <c r="F2086" t="inlineStr">
        <is>
          <t>Marketplace</t>
        </is>
      </c>
      <c r="G2086" t="inlineStr">
        <is>
          <t>Late Delivery</t>
        </is>
      </c>
      <c r="H2086" t="n">
        <v>1</v>
      </c>
      <c r="I2086" t="n">
        <v>559.2</v>
      </c>
    </row>
    <row r="2087">
      <c r="A2087" t="inlineStr">
        <is>
          <t>RET002091</t>
        </is>
      </c>
      <c r="B2087" t="inlineStr">
        <is>
          <t>O013706</t>
        </is>
      </c>
      <c r="C2087" s="25" t="n">
        <v>45260</v>
      </c>
      <c r="D2087" t="inlineStr">
        <is>
          <t>Fashion</t>
        </is>
      </c>
      <c r="E2087" t="inlineStr">
        <is>
          <t>West</t>
        </is>
      </c>
      <c r="F2087" t="inlineStr">
        <is>
          <t>Mobile App</t>
        </is>
      </c>
      <c r="G2087" t="inlineStr">
        <is>
          <t>Size/Fit Issue</t>
        </is>
      </c>
      <c r="H2087" t="n">
        <v>1</v>
      </c>
      <c r="I2087" t="n">
        <v>1529.15</v>
      </c>
    </row>
    <row r="2088">
      <c r="A2088" t="inlineStr">
        <is>
          <t>RET002092</t>
        </is>
      </c>
      <c r="B2088" t="inlineStr">
        <is>
          <t>O013710</t>
        </is>
      </c>
      <c r="C2088" s="25" t="n">
        <v>45260</v>
      </c>
      <c r="D2088" t="inlineStr">
        <is>
          <t>Fashion</t>
        </is>
      </c>
      <c r="E2088" t="inlineStr">
        <is>
          <t>West</t>
        </is>
      </c>
      <c r="F2088" t="inlineStr">
        <is>
          <t>Website</t>
        </is>
      </c>
      <c r="G2088" t="inlineStr">
        <is>
          <t>Size/Fit Issue</t>
        </is>
      </c>
      <c r="H2088" t="n">
        <v>1</v>
      </c>
      <c r="I2088" t="n">
        <v>926.1</v>
      </c>
    </row>
    <row r="2089">
      <c r="A2089" t="inlineStr">
        <is>
          <t>RET002093</t>
        </is>
      </c>
      <c r="B2089" t="inlineStr">
        <is>
          <t>O013713</t>
        </is>
      </c>
      <c r="C2089" s="25" t="n">
        <v>45260</v>
      </c>
      <c r="D2089" t="inlineStr">
        <is>
          <t>Electronics</t>
        </is>
      </c>
      <c r="E2089" t="inlineStr">
        <is>
          <t>West</t>
        </is>
      </c>
      <c r="F2089" t="inlineStr">
        <is>
          <t>Website</t>
        </is>
      </c>
      <c r="G2089" t="inlineStr">
        <is>
          <t>Damaged in Transit</t>
        </is>
      </c>
      <c r="H2089" t="n">
        <v>1</v>
      </c>
      <c r="I2089" t="n">
        <v>15316.15</v>
      </c>
    </row>
    <row r="2090">
      <c r="A2090" t="inlineStr">
        <is>
          <t>RET002094</t>
        </is>
      </c>
      <c r="B2090" t="inlineStr">
        <is>
          <t>O013713</t>
        </is>
      </c>
      <c r="C2090" s="25" t="n">
        <v>45260</v>
      </c>
      <c r="D2090" t="inlineStr">
        <is>
          <t>Electronics</t>
        </is>
      </c>
      <c r="E2090" t="inlineStr">
        <is>
          <t>West</t>
        </is>
      </c>
      <c r="F2090" t="inlineStr">
        <is>
          <t>Website</t>
        </is>
      </c>
      <c r="G2090" t="inlineStr">
        <is>
          <t>Not as Described</t>
        </is>
      </c>
      <c r="H2090" t="n">
        <v>1</v>
      </c>
      <c r="I2090" t="n">
        <v>9467.1</v>
      </c>
    </row>
    <row r="2091">
      <c r="A2091" t="inlineStr">
        <is>
          <t>RET002095</t>
        </is>
      </c>
      <c r="B2091" t="inlineStr">
        <is>
          <t>O013735</t>
        </is>
      </c>
      <c r="C2091" s="25" t="n">
        <v>45261</v>
      </c>
      <c r="D2091" t="inlineStr">
        <is>
          <t>Fashion</t>
        </is>
      </c>
      <c r="E2091" t="inlineStr">
        <is>
          <t>North</t>
        </is>
      </c>
      <c r="F2091" t="inlineStr">
        <is>
          <t>Website</t>
        </is>
      </c>
      <c r="G2091" t="inlineStr">
        <is>
          <t>Damaged in Transit</t>
        </is>
      </c>
      <c r="H2091" t="n">
        <v>1</v>
      </c>
      <c r="I2091" t="n">
        <v>404.1</v>
      </c>
    </row>
    <row r="2092">
      <c r="A2092" t="inlineStr">
        <is>
          <t>RET002096</t>
        </is>
      </c>
      <c r="B2092" t="inlineStr">
        <is>
          <t>O013745</t>
        </is>
      </c>
      <c r="C2092" s="25" t="n">
        <v>45261</v>
      </c>
      <c r="D2092" t="inlineStr">
        <is>
          <t>Fashion</t>
        </is>
      </c>
      <c r="E2092" t="inlineStr">
        <is>
          <t>North</t>
        </is>
      </c>
      <c r="F2092" t="inlineStr">
        <is>
          <t>Website</t>
        </is>
      </c>
      <c r="G2092" t="inlineStr">
        <is>
          <t>Size/Fit Issue</t>
        </is>
      </c>
      <c r="H2092" t="n">
        <v>1</v>
      </c>
      <c r="I2092" t="n">
        <v>3829</v>
      </c>
    </row>
    <row r="2093">
      <c r="A2093" t="inlineStr">
        <is>
          <t>RET002097</t>
        </is>
      </c>
      <c r="B2093" t="inlineStr">
        <is>
          <t>O013758</t>
        </is>
      </c>
      <c r="C2093" s="25" t="n">
        <v>45261</v>
      </c>
      <c r="D2093" t="inlineStr">
        <is>
          <t>Beauty</t>
        </is>
      </c>
      <c r="E2093" t="inlineStr">
        <is>
          <t>West</t>
        </is>
      </c>
      <c r="F2093" t="inlineStr">
        <is>
          <t>Website</t>
        </is>
      </c>
      <c r="G2093" t="inlineStr">
        <is>
          <t>Wrong Item Delivered</t>
        </is>
      </c>
      <c r="H2093" t="n">
        <v>1</v>
      </c>
      <c r="I2093" t="n">
        <v>1819</v>
      </c>
    </row>
    <row r="2094">
      <c r="A2094" t="inlineStr">
        <is>
          <t>RET002098</t>
        </is>
      </c>
      <c r="B2094" t="inlineStr">
        <is>
          <t>O013759</t>
        </is>
      </c>
      <c r="C2094" s="25" t="n">
        <v>45261</v>
      </c>
      <c r="D2094" t="inlineStr">
        <is>
          <t>Fashion</t>
        </is>
      </c>
      <c r="E2094" t="inlineStr">
        <is>
          <t>North</t>
        </is>
      </c>
      <c r="F2094" t="inlineStr">
        <is>
          <t>Mobile App</t>
        </is>
      </c>
      <c r="G2094" t="inlineStr">
        <is>
          <t>Damaged in Transit</t>
        </is>
      </c>
      <c r="H2094" t="n">
        <v>1</v>
      </c>
      <c r="I2094" t="n">
        <v>1006.05</v>
      </c>
    </row>
    <row r="2095">
      <c r="A2095" t="inlineStr">
        <is>
          <t>RET002099</t>
        </is>
      </c>
      <c r="B2095" t="inlineStr">
        <is>
          <t>O013761</t>
        </is>
      </c>
      <c r="C2095" s="25" t="n">
        <v>45261</v>
      </c>
      <c r="D2095" t="inlineStr">
        <is>
          <t>Home &amp; Kitchen</t>
        </is>
      </c>
      <c r="E2095" t="inlineStr">
        <is>
          <t>South</t>
        </is>
      </c>
      <c r="F2095" t="inlineStr">
        <is>
          <t>Retail Store</t>
        </is>
      </c>
      <c r="G2095" t="inlineStr">
        <is>
          <t>Defective Product</t>
        </is>
      </c>
      <c r="H2095" t="n">
        <v>1</v>
      </c>
      <c r="I2095" t="n">
        <v>635.55</v>
      </c>
    </row>
    <row r="2096">
      <c r="A2096" t="inlineStr">
        <is>
          <t>RET002100</t>
        </is>
      </c>
      <c r="B2096" t="inlineStr">
        <is>
          <t>O013766</t>
        </is>
      </c>
      <c r="C2096" s="25" t="n">
        <v>45261</v>
      </c>
      <c r="D2096" t="inlineStr">
        <is>
          <t>Fashion</t>
        </is>
      </c>
      <c r="E2096" t="inlineStr">
        <is>
          <t>West</t>
        </is>
      </c>
      <c r="F2096" t="inlineStr">
        <is>
          <t>Website</t>
        </is>
      </c>
      <c r="G2096" t="inlineStr">
        <is>
          <t>Wrong Item Delivered</t>
        </is>
      </c>
      <c r="H2096" t="n">
        <v>1</v>
      </c>
      <c r="I2096" t="n">
        <v>806.65</v>
      </c>
    </row>
    <row r="2097">
      <c r="A2097" t="inlineStr">
        <is>
          <t>RET002101</t>
        </is>
      </c>
      <c r="B2097" t="inlineStr">
        <is>
          <t>O013787</t>
        </is>
      </c>
      <c r="C2097" s="25" t="n">
        <v>45261</v>
      </c>
      <c r="D2097" t="inlineStr">
        <is>
          <t>Beauty</t>
        </is>
      </c>
      <c r="E2097" t="inlineStr">
        <is>
          <t>East</t>
        </is>
      </c>
      <c r="F2097" t="inlineStr">
        <is>
          <t>Mobile App</t>
        </is>
      </c>
      <c r="G2097" t="inlineStr">
        <is>
          <t>Defective Product</t>
        </is>
      </c>
      <c r="H2097" t="n">
        <v>1</v>
      </c>
      <c r="I2097" t="n">
        <v>730.55</v>
      </c>
    </row>
    <row r="2098">
      <c r="A2098" t="inlineStr">
        <is>
          <t>RET002102</t>
        </is>
      </c>
      <c r="B2098" t="inlineStr">
        <is>
          <t>O013797</t>
        </is>
      </c>
      <c r="C2098" s="25" t="n">
        <v>45262</v>
      </c>
      <c r="D2098" t="inlineStr">
        <is>
          <t>Fashion</t>
        </is>
      </c>
      <c r="E2098" t="inlineStr">
        <is>
          <t>South</t>
        </is>
      </c>
      <c r="F2098" t="inlineStr">
        <is>
          <t>Mobile App</t>
        </is>
      </c>
      <c r="G2098" t="inlineStr">
        <is>
          <t>Late Delivery</t>
        </is>
      </c>
      <c r="H2098" t="n">
        <v>1</v>
      </c>
      <c r="I2098" t="n">
        <v>854.1</v>
      </c>
    </row>
    <row r="2099">
      <c r="A2099" t="inlineStr">
        <is>
          <t>RET002103</t>
        </is>
      </c>
      <c r="B2099" t="inlineStr">
        <is>
          <t>O013805</t>
        </is>
      </c>
      <c r="C2099" s="25" t="n">
        <v>45262</v>
      </c>
      <c r="D2099" t="inlineStr">
        <is>
          <t>Fashion</t>
        </is>
      </c>
      <c r="E2099" t="inlineStr">
        <is>
          <t>East</t>
        </is>
      </c>
      <c r="F2099" t="inlineStr">
        <is>
          <t>Marketplace</t>
        </is>
      </c>
      <c r="G2099" t="inlineStr">
        <is>
          <t>Not as Described</t>
        </is>
      </c>
      <c r="H2099" t="n">
        <v>1</v>
      </c>
      <c r="I2099" t="n">
        <v>1052.1</v>
      </c>
    </row>
    <row r="2100">
      <c r="A2100" t="inlineStr">
        <is>
          <t>RET002104</t>
        </is>
      </c>
      <c r="B2100" t="inlineStr">
        <is>
          <t>O013814</t>
        </is>
      </c>
      <c r="C2100" s="25" t="n">
        <v>45262</v>
      </c>
      <c r="D2100" t="inlineStr">
        <is>
          <t>Home &amp; Kitchen</t>
        </is>
      </c>
      <c r="E2100" t="inlineStr">
        <is>
          <t>West</t>
        </is>
      </c>
      <c r="F2100" t="inlineStr">
        <is>
          <t>Website</t>
        </is>
      </c>
      <c r="G2100" t="inlineStr">
        <is>
          <t>Damaged in Transit</t>
        </is>
      </c>
      <c r="H2100" t="n">
        <v>1</v>
      </c>
      <c r="I2100" t="n">
        <v>1291.05</v>
      </c>
    </row>
    <row r="2101">
      <c r="A2101" t="inlineStr">
        <is>
          <t>RET002105</t>
        </is>
      </c>
      <c r="B2101" t="inlineStr">
        <is>
          <t>O013824</t>
        </is>
      </c>
      <c r="C2101" s="25" t="n">
        <v>45262</v>
      </c>
      <c r="D2101" t="inlineStr">
        <is>
          <t>Fashion</t>
        </is>
      </c>
      <c r="E2101" t="inlineStr">
        <is>
          <t>East</t>
        </is>
      </c>
      <c r="F2101" t="inlineStr">
        <is>
          <t>Retail Store</t>
        </is>
      </c>
      <c r="G2101" t="inlineStr">
        <is>
          <t>Size/Fit Issue</t>
        </is>
      </c>
      <c r="H2101" t="n">
        <v>1</v>
      </c>
      <c r="I2101" t="n">
        <v>882.55</v>
      </c>
    </row>
    <row r="2102">
      <c r="A2102" t="inlineStr">
        <is>
          <t>RET002106</t>
        </is>
      </c>
      <c r="B2102" t="inlineStr">
        <is>
          <t>O013835</t>
        </is>
      </c>
      <c r="C2102" s="25" t="n">
        <v>45262</v>
      </c>
      <c r="D2102" t="inlineStr">
        <is>
          <t>Fashion</t>
        </is>
      </c>
      <c r="E2102" t="inlineStr">
        <is>
          <t>North</t>
        </is>
      </c>
      <c r="F2102" t="inlineStr">
        <is>
          <t>Mobile App</t>
        </is>
      </c>
      <c r="G2102" t="inlineStr">
        <is>
          <t>Size/Fit Issue</t>
        </is>
      </c>
      <c r="H2102" t="n">
        <v>1</v>
      </c>
      <c r="I2102" t="n">
        <v>1052.1</v>
      </c>
    </row>
    <row r="2103">
      <c r="A2103" t="inlineStr">
        <is>
          <t>RET002107</t>
        </is>
      </c>
      <c r="B2103" t="inlineStr">
        <is>
          <t>O013837</t>
        </is>
      </c>
      <c r="C2103" s="25" t="n">
        <v>45263</v>
      </c>
      <c r="D2103" t="inlineStr">
        <is>
          <t>Fashion</t>
        </is>
      </c>
      <c r="E2103" t="inlineStr">
        <is>
          <t>South</t>
        </is>
      </c>
      <c r="F2103" t="inlineStr">
        <is>
          <t>Mobile App</t>
        </is>
      </c>
      <c r="G2103" t="inlineStr">
        <is>
          <t>Defective Product</t>
        </is>
      </c>
      <c r="H2103" t="n">
        <v>1</v>
      </c>
      <c r="I2103" t="n">
        <v>1072.55</v>
      </c>
    </row>
    <row r="2104">
      <c r="A2104" t="inlineStr">
        <is>
          <t>RET002108</t>
        </is>
      </c>
      <c r="B2104" t="inlineStr">
        <is>
          <t>O013852</t>
        </is>
      </c>
      <c r="C2104" s="25" t="n">
        <v>45263</v>
      </c>
      <c r="D2104" t="inlineStr">
        <is>
          <t>Books</t>
        </is>
      </c>
      <c r="E2104" t="inlineStr">
        <is>
          <t>East</t>
        </is>
      </c>
      <c r="F2104" t="inlineStr">
        <is>
          <t>Website</t>
        </is>
      </c>
      <c r="G2104" t="inlineStr">
        <is>
          <t>Defective Product</t>
        </is>
      </c>
      <c r="H2104" t="n">
        <v>1</v>
      </c>
      <c r="I2104" t="n">
        <v>509</v>
      </c>
    </row>
    <row r="2105">
      <c r="A2105" t="inlineStr">
        <is>
          <t>RET002109</t>
        </is>
      </c>
      <c r="B2105" t="inlineStr">
        <is>
          <t>O013860</t>
        </is>
      </c>
      <c r="C2105" s="25" t="n">
        <v>45263</v>
      </c>
      <c r="D2105" t="inlineStr">
        <is>
          <t>Fashion</t>
        </is>
      </c>
      <c r="E2105" t="inlineStr">
        <is>
          <t>South</t>
        </is>
      </c>
      <c r="F2105" t="inlineStr">
        <is>
          <t>Retail Store</t>
        </is>
      </c>
      <c r="G2105" t="inlineStr">
        <is>
          <t>Defective Product</t>
        </is>
      </c>
      <c r="H2105" t="n">
        <v>1</v>
      </c>
      <c r="I2105" t="n">
        <v>901.55</v>
      </c>
    </row>
    <row r="2106">
      <c r="A2106" t="inlineStr">
        <is>
          <t>RET002110</t>
        </is>
      </c>
      <c r="B2106" t="inlineStr">
        <is>
          <t>O013862</t>
        </is>
      </c>
      <c r="C2106" s="25" t="n">
        <v>45263</v>
      </c>
      <c r="D2106" t="inlineStr">
        <is>
          <t>Sports</t>
        </is>
      </c>
      <c r="E2106" t="inlineStr">
        <is>
          <t>West</t>
        </is>
      </c>
      <c r="F2106" t="inlineStr">
        <is>
          <t>Marketplace</t>
        </is>
      </c>
      <c r="G2106" t="inlineStr">
        <is>
          <t>Damaged in Transit</t>
        </is>
      </c>
      <c r="H2106" t="n">
        <v>1</v>
      </c>
      <c r="I2106" t="n">
        <v>4427.1</v>
      </c>
    </row>
    <row r="2107">
      <c r="A2107" t="inlineStr">
        <is>
          <t>RET002111</t>
        </is>
      </c>
      <c r="B2107" t="inlineStr">
        <is>
          <t>O013862</t>
        </is>
      </c>
      <c r="C2107" s="25" t="n">
        <v>45263</v>
      </c>
      <c r="D2107" t="inlineStr">
        <is>
          <t>Fashion</t>
        </is>
      </c>
      <c r="E2107" t="inlineStr">
        <is>
          <t>West</t>
        </is>
      </c>
      <c r="F2107" t="inlineStr">
        <is>
          <t>Marketplace</t>
        </is>
      </c>
      <c r="G2107" t="inlineStr">
        <is>
          <t>Not as Described</t>
        </is>
      </c>
      <c r="H2107" t="n">
        <v>2</v>
      </c>
      <c r="I2107" t="n">
        <v>6509.3</v>
      </c>
    </row>
    <row r="2108">
      <c r="A2108" t="inlineStr">
        <is>
          <t>RET002112</t>
        </is>
      </c>
      <c r="B2108" t="inlineStr">
        <is>
          <t>O013866</t>
        </is>
      </c>
      <c r="C2108" s="25" t="n">
        <v>45263</v>
      </c>
      <c r="D2108" t="inlineStr">
        <is>
          <t>Fashion</t>
        </is>
      </c>
      <c r="E2108" t="inlineStr">
        <is>
          <t>North</t>
        </is>
      </c>
      <c r="F2108" t="inlineStr">
        <is>
          <t>Marketplace</t>
        </is>
      </c>
      <c r="G2108" t="inlineStr">
        <is>
          <t>Defective Product</t>
        </is>
      </c>
      <c r="H2108" t="n">
        <v>1</v>
      </c>
      <c r="I2108" t="n">
        <v>236.55</v>
      </c>
    </row>
    <row r="2109">
      <c r="A2109" t="inlineStr">
        <is>
          <t>RET002113</t>
        </is>
      </c>
      <c r="B2109" t="inlineStr">
        <is>
          <t>O013879</t>
        </is>
      </c>
      <c r="C2109" s="25" t="n">
        <v>45264</v>
      </c>
      <c r="D2109" t="inlineStr">
        <is>
          <t>Fashion</t>
        </is>
      </c>
      <c r="E2109" t="inlineStr">
        <is>
          <t>East</t>
        </is>
      </c>
      <c r="F2109" t="inlineStr">
        <is>
          <t>Retail Store</t>
        </is>
      </c>
      <c r="G2109" t="inlineStr">
        <is>
          <t>Size/Fit Issue</t>
        </is>
      </c>
      <c r="H2109" t="n">
        <v>1</v>
      </c>
      <c r="I2109" t="n">
        <v>1159</v>
      </c>
    </row>
    <row r="2110">
      <c r="A2110" t="inlineStr">
        <is>
          <t>RET002114</t>
        </is>
      </c>
      <c r="B2110" t="inlineStr">
        <is>
          <t>O013882</t>
        </is>
      </c>
      <c r="C2110" s="25" t="n">
        <v>45264</v>
      </c>
      <c r="D2110" t="inlineStr">
        <is>
          <t>Fashion</t>
        </is>
      </c>
      <c r="E2110" t="inlineStr">
        <is>
          <t>West</t>
        </is>
      </c>
      <c r="F2110" t="inlineStr">
        <is>
          <t>Unknown</t>
        </is>
      </c>
      <c r="G2110" t="inlineStr">
        <is>
          <t>Changed Mind</t>
        </is>
      </c>
      <c r="H2110" t="n">
        <v>1</v>
      </c>
      <c r="I2110" t="n">
        <v>1466.1</v>
      </c>
    </row>
    <row r="2111">
      <c r="A2111" t="inlineStr">
        <is>
          <t>RET002115</t>
        </is>
      </c>
      <c r="B2111" t="inlineStr">
        <is>
          <t>O013883</t>
        </is>
      </c>
      <c r="C2111" s="25" t="n">
        <v>45264</v>
      </c>
      <c r="D2111" t="inlineStr">
        <is>
          <t>Electronics</t>
        </is>
      </c>
      <c r="E2111" t="inlineStr">
        <is>
          <t>West</t>
        </is>
      </c>
      <c r="F2111" t="inlineStr">
        <is>
          <t>Marketplace</t>
        </is>
      </c>
      <c r="G2111" t="inlineStr">
        <is>
          <t>Defective Product</t>
        </is>
      </c>
      <c r="H2111" t="n">
        <v>1</v>
      </c>
      <c r="I2111" t="n">
        <v>3751.55</v>
      </c>
    </row>
    <row r="2112">
      <c r="A2112" t="inlineStr">
        <is>
          <t>RET002116</t>
        </is>
      </c>
      <c r="B2112" t="inlineStr">
        <is>
          <t>O013888</t>
        </is>
      </c>
      <c r="C2112" s="25" t="n">
        <v>45264</v>
      </c>
      <c r="D2112" t="inlineStr">
        <is>
          <t>Grocery</t>
        </is>
      </c>
      <c r="E2112" t="inlineStr">
        <is>
          <t>East</t>
        </is>
      </c>
      <c r="F2112" t="inlineStr">
        <is>
          <t>Retail Store</t>
        </is>
      </c>
      <c r="G2112" t="inlineStr">
        <is>
          <t>Damaged in Transit</t>
        </is>
      </c>
      <c r="H2112" t="n">
        <v>4</v>
      </c>
      <c r="I2112" t="n">
        <v>2428.2</v>
      </c>
    </row>
    <row r="2113">
      <c r="A2113" t="inlineStr">
        <is>
          <t>RET002117</t>
        </is>
      </c>
      <c r="B2113" t="inlineStr">
        <is>
          <t>O013894</t>
        </is>
      </c>
      <c r="C2113" s="25" t="n">
        <v>45264</v>
      </c>
      <c r="D2113" t="inlineStr">
        <is>
          <t>Home &amp; Kitchen</t>
        </is>
      </c>
      <c r="E2113" t="inlineStr">
        <is>
          <t>West</t>
        </is>
      </c>
      <c r="F2113" t="inlineStr">
        <is>
          <t>Marketplace</t>
        </is>
      </c>
      <c r="G2113" t="inlineStr">
        <is>
          <t>Damaged in Transit</t>
        </is>
      </c>
      <c r="H2113" t="n">
        <v>1</v>
      </c>
      <c r="I2113" t="n">
        <v>1015.55</v>
      </c>
    </row>
    <row r="2114">
      <c r="A2114" t="inlineStr">
        <is>
          <t>RET002118</t>
        </is>
      </c>
      <c r="B2114" t="inlineStr">
        <is>
          <t>O013909</t>
        </is>
      </c>
      <c r="C2114" s="25" t="n">
        <v>45264</v>
      </c>
      <c r="D2114" t="inlineStr">
        <is>
          <t>Fashion</t>
        </is>
      </c>
      <c r="E2114" t="inlineStr">
        <is>
          <t>South</t>
        </is>
      </c>
      <c r="F2114" t="inlineStr">
        <is>
          <t>Marketplace</t>
        </is>
      </c>
      <c r="G2114" t="inlineStr">
        <is>
          <t>Damaged in Transit</t>
        </is>
      </c>
      <c r="H2114" t="n">
        <v>1</v>
      </c>
      <c r="I2114" t="n">
        <v>1072.55</v>
      </c>
    </row>
    <row r="2115">
      <c r="A2115" t="inlineStr">
        <is>
          <t>RET002119</t>
        </is>
      </c>
      <c r="B2115" t="inlineStr">
        <is>
          <t>O013912</t>
        </is>
      </c>
      <c r="C2115" s="25" t="n">
        <v>45264</v>
      </c>
      <c r="D2115" t="inlineStr">
        <is>
          <t>Electronics</t>
        </is>
      </c>
      <c r="E2115" t="inlineStr">
        <is>
          <t>North</t>
        </is>
      </c>
      <c r="F2115" t="inlineStr">
        <is>
          <t>Mobile App</t>
        </is>
      </c>
      <c r="G2115" t="inlineStr">
        <is>
          <t>Not as Described</t>
        </is>
      </c>
      <c r="H2115" t="n">
        <v>1</v>
      </c>
      <c r="I2115" t="n">
        <v>8315.1</v>
      </c>
    </row>
    <row r="2116">
      <c r="A2116" t="inlineStr">
        <is>
          <t>RET002120</t>
        </is>
      </c>
      <c r="B2116" t="inlineStr">
        <is>
          <t>O013913</t>
        </is>
      </c>
      <c r="C2116" s="25" t="n">
        <v>45264</v>
      </c>
      <c r="D2116" t="inlineStr">
        <is>
          <t>Home &amp; Kitchen</t>
        </is>
      </c>
      <c r="E2116" t="inlineStr">
        <is>
          <t>South</t>
        </is>
      </c>
      <c r="F2116" t="inlineStr">
        <is>
          <t>Retail Store</t>
        </is>
      </c>
      <c r="G2116" t="inlineStr">
        <is>
          <t>Not as Described</t>
        </is>
      </c>
      <c r="H2116" t="n">
        <v>1</v>
      </c>
      <c r="I2116" t="n">
        <v>2127.05</v>
      </c>
    </row>
    <row r="2117">
      <c r="A2117" t="inlineStr">
        <is>
          <t>RET002121</t>
        </is>
      </c>
      <c r="B2117" t="inlineStr">
        <is>
          <t>O013919</t>
        </is>
      </c>
      <c r="C2117" s="25" t="n">
        <v>45264</v>
      </c>
      <c r="D2117" t="inlineStr">
        <is>
          <t>Fashion</t>
        </is>
      </c>
      <c r="E2117" t="inlineStr">
        <is>
          <t>North</t>
        </is>
      </c>
      <c r="F2117" t="inlineStr">
        <is>
          <t>Marketplace</t>
        </is>
      </c>
      <c r="G2117" t="inlineStr">
        <is>
          <t>Size/Fit Issue</t>
        </is>
      </c>
      <c r="H2117" t="n">
        <v>1</v>
      </c>
      <c r="I2117" t="n">
        <v>844.55</v>
      </c>
    </row>
    <row r="2118">
      <c r="A2118" t="inlineStr">
        <is>
          <t>RET002122</t>
        </is>
      </c>
      <c r="B2118" t="inlineStr">
        <is>
          <t>O013930</t>
        </is>
      </c>
      <c r="C2118" s="25" t="n">
        <v>45265</v>
      </c>
      <c r="D2118" t="inlineStr">
        <is>
          <t>Grocery</t>
        </is>
      </c>
      <c r="E2118" t="inlineStr">
        <is>
          <t>East</t>
        </is>
      </c>
      <c r="F2118" t="inlineStr">
        <is>
          <t>Mobile App</t>
        </is>
      </c>
      <c r="G2118" t="inlineStr">
        <is>
          <t>Defective Product</t>
        </is>
      </c>
      <c r="H2118" t="n">
        <v>2</v>
      </c>
      <c r="I2118" t="n">
        <v>627.3</v>
      </c>
    </row>
    <row r="2119">
      <c r="A2119" t="inlineStr">
        <is>
          <t>RET002123</t>
        </is>
      </c>
      <c r="B2119" t="inlineStr">
        <is>
          <t>O013935</t>
        </is>
      </c>
      <c r="C2119" s="25" t="n">
        <v>45265</v>
      </c>
      <c r="D2119" t="inlineStr">
        <is>
          <t>Grocery</t>
        </is>
      </c>
      <c r="E2119" t="inlineStr">
        <is>
          <t>South</t>
        </is>
      </c>
      <c r="F2119" t="inlineStr">
        <is>
          <t>Website</t>
        </is>
      </c>
      <c r="G2119" t="inlineStr">
        <is>
          <t>Not as Described</t>
        </is>
      </c>
      <c r="H2119" t="n">
        <v>2</v>
      </c>
      <c r="I2119" t="n">
        <v>518</v>
      </c>
    </row>
    <row r="2120">
      <c r="A2120" t="inlineStr">
        <is>
          <t>RET002124</t>
        </is>
      </c>
      <c r="B2120" t="inlineStr">
        <is>
          <t>O013937</t>
        </is>
      </c>
      <c r="C2120" s="25" t="n">
        <v>45265</v>
      </c>
      <c r="D2120" t="inlineStr">
        <is>
          <t>Fashion</t>
        </is>
      </c>
      <c r="E2120" t="inlineStr">
        <is>
          <t>Central</t>
        </is>
      </c>
      <c r="F2120" t="inlineStr">
        <is>
          <t>Marketplace</t>
        </is>
      </c>
      <c r="G2120" t="inlineStr">
        <is>
          <t>Size/Fit Issue</t>
        </is>
      </c>
      <c r="H2120" t="n">
        <v>1</v>
      </c>
      <c r="I2120" t="n">
        <v>759.2</v>
      </c>
    </row>
    <row r="2121">
      <c r="A2121" t="inlineStr">
        <is>
          <t>RET002125</t>
        </is>
      </c>
      <c r="B2121" t="inlineStr">
        <is>
          <t>O013937</t>
        </is>
      </c>
      <c r="C2121" s="25" t="n">
        <v>45265</v>
      </c>
      <c r="D2121" t="inlineStr">
        <is>
          <t>Electronics</t>
        </is>
      </c>
      <c r="E2121" t="inlineStr">
        <is>
          <t>Central</t>
        </is>
      </c>
      <c r="F2121" t="inlineStr">
        <is>
          <t>Marketplace</t>
        </is>
      </c>
      <c r="G2121" t="inlineStr">
        <is>
          <t>Wrong Item Delivered</t>
        </is>
      </c>
      <c r="H2121" t="n">
        <v>1</v>
      </c>
      <c r="I2121" t="n">
        <v>13976.1</v>
      </c>
    </row>
    <row r="2122">
      <c r="A2122" t="inlineStr">
        <is>
          <t>RET002126</t>
        </is>
      </c>
      <c r="B2122" t="inlineStr">
        <is>
          <t>O013939</t>
        </is>
      </c>
      <c r="C2122" s="25" t="n">
        <v>45265</v>
      </c>
      <c r="D2122" t="inlineStr">
        <is>
          <t>Home &amp; Kitchen</t>
        </is>
      </c>
      <c r="E2122" t="inlineStr">
        <is>
          <t>West</t>
        </is>
      </c>
      <c r="F2122" t="inlineStr">
        <is>
          <t>Website</t>
        </is>
      </c>
      <c r="G2122" t="inlineStr">
        <is>
          <t>Defective Product</t>
        </is>
      </c>
      <c r="H2122" t="n">
        <v>1</v>
      </c>
      <c r="I2122" t="n">
        <v>2478.55</v>
      </c>
    </row>
    <row r="2123">
      <c r="A2123" t="inlineStr">
        <is>
          <t>RET002127</t>
        </is>
      </c>
      <c r="B2123" t="inlineStr">
        <is>
          <t>O013946</t>
        </is>
      </c>
      <c r="C2123" s="25" t="n">
        <v>45265</v>
      </c>
      <c r="D2123" t="inlineStr">
        <is>
          <t>Fashion</t>
        </is>
      </c>
      <c r="E2123" t="inlineStr">
        <is>
          <t>West</t>
        </is>
      </c>
      <c r="F2123" t="inlineStr">
        <is>
          <t>Mobile App</t>
        </is>
      </c>
      <c r="G2123" t="inlineStr">
        <is>
          <t>Size/Fit Issue</t>
        </is>
      </c>
      <c r="H2123" t="n">
        <v>2</v>
      </c>
      <c r="I2123" t="n">
        <v>1258.2</v>
      </c>
    </row>
    <row r="2124">
      <c r="A2124" t="inlineStr">
        <is>
          <t>RET002128</t>
        </is>
      </c>
      <c r="B2124" t="inlineStr">
        <is>
          <t>O013953</t>
        </is>
      </c>
      <c r="C2124" s="25" t="n">
        <v>45265</v>
      </c>
      <c r="D2124" t="inlineStr">
        <is>
          <t>Beauty</t>
        </is>
      </c>
      <c r="E2124" t="inlineStr">
        <is>
          <t>North</t>
        </is>
      </c>
      <c r="F2124" t="inlineStr">
        <is>
          <t>Website</t>
        </is>
      </c>
      <c r="G2124" t="inlineStr">
        <is>
          <t>Not as Described</t>
        </is>
      </c>
      <c r="H2124" t="n">
        <v>1</v>
      </c>
      <c r="I2124" t="n">
        <v>654.55</v>
      </c>
    </row>
    <row r="2125">
      <c r="A2125" t="inlineStr">
        <is>
          <t>RET002129</t>
        </is>
      </c>
      <c r="B2125" t="inlineStr">
        <is>
          <t>O013956</t>
        </is>
      </c>
      <c r="C2125" s="25" t="n">
        <v>45265</v>
      </c>
      <c r="D2125" t="inlineStr">
        <is>
          <t>Home &amp; Kitchen</t>
        </is>
      </c>
      <c r="E2125" t="inlineStr">
        <is>
          <t>North</t>
        </is>
      </c>
      <c r="F2125" t="inlineStr">
        <is>
          <t>Mobile App</t>
        </is>
      </c>
      <c r="G2125" t="inlineStr">
        <is>
          <t>Changed Mind</t>
        </is>
      </c>
      <c r="H2125" t="n">
        <v>1</v>
      </c>
      <c r="I2125" t="n">
        <v>369.55</v>
      </c>
    </row>
    <row r="2126">
      <c r="A2126" t="inlineStr">
        <is>
          <t>RET002130</t>
        </is>
      </c>
      <c r="B2126" t="inlineStr">
        <is>
          <t>O013961</t>
        </is>
      </c>
      <c r="C2126" s="25" t="n">
        <v>45265</v>
      </c>
      <c r="D2126" t="inlineStr">
        <is>
          <t>Fashion</t>
        </is>
      </c>
      <c r="E2126" t="inlineStr">
        <is>
          <t>North</t>
        </is>
      </c>
      <c r="F2126" t="inlineStr">
        <is>
          <t>Website</t>
        </is>
      </c>
      <c r="G2126" t="inlineStr">
        <is>
          <t>Not as Described</t>
        </is>
      </c>
      <c r="H2126" t="n">
        <v>1</v>
      </c>
      <c r="I2126" t="n">
        <v>926.1</v>
      </c>
    </row>
    <row r="2127">
      <c r="A2127" t="inlineStr">
        <is>
          <t>RET002131</t>
        </is>
      </c>
      <c r="B2127" t="inlineStr">
        <is>
          <t>O013963</t>
        </is>
      </c>
      <c r="C2127" s="25" t="n">
        <v>45265</v>
      </c>
      <c r="D2127" t="inlineStr">
        <is>
          <t>Fashion</t>
        </is>
      </c>
      <c r="E2127" t="inlineStr">
        <is>
          <t>East</t>
        </is>
      </c>
      <c r="F2127" t="inlineStr">
        <is>
          <t>Mobile App</t>
        </is>
      </c>
      <c r="G2127" t="inlineStr">
        <is>
          <t>Size/Fit Issue</t>
        </is>
      </c>
      <c r="H2127" t="n">
        <v>2</v>
      </c>
      <c r="I2127" t="n">
        <v>916.2</v>
      </c>
    </row>
    <row r="2128">
      <c r="A2128" t="inlineStr">
        <is>
          <t>RET002132</t>
        </is>
      </c>
      <c r="B2128" t="inlineStr">
        <is>
          <t>O013976</t>
        </is>
      </c>
      <c r="C2128" s="25" t="n">
        <v>45266</v>
      </c>
      <c r="D2128" t="inlineStr">
        <is>
          <t>Beauty</t>
        </is>
      </c>
      <c r="E2128" t="inlineStr">
        <is>
          <t>West</t>
        </is>
      </c>
      <c r="F2128" t="inlineStr">
        <is>
          <t>Marketplace</t>
        </is>
      </c>
      <c r="G2128" t="inlineStr">
        <is>
          <t>Late Delivery</t>
        </is>
      </c>
      <c r="H2128" t="n">
        <v>1</v>
      </c>
      <c r="I2128" t="n">
        <v>2289</v>
      </c>
    </row>
    <row r="2129">
      <c r="A2129" t="inlineStr">
        <is>
          <t>RET002133</t>
        </is>
      </c>
      <c r="B2129" t="inlineStr">
        <is>
          <t>O013979</t>
        </is>
      </c>
      <c r="C2129" s="25" t="n">
        <v>45266</v>
      </c>
      <c r="D2129" t="inlineStr">
        <is>
          <t>Fashion</t>
        </is>
      </c>
      <c r="E2129" t="inlineStr">
        <is>
          <t>West</t>
        </is>
      </c>
      <c r="F2129" t="inlineStr">
        <is>
          <t>Marketplace</t>
        </is>
      </c>
      <c r="G2129" t="inlineStr">
        <is>
          <t>Size/Fit Issue</t>
        </is>
      </c>
      <c r="H2129" t="n">
        <v>1</v>
      </c>
      <c r="I2129" t="n">
        <v>1129</v>
      </c>
    </row>
    <row r="2130">
      <c r="A2130" t="inlineStr">
        <is>
          <t>RET002134</t>
        </is>
      </c>
      <c r="B2130" t="inlineStr">
        <is>
          <t>O013992</t>
        </is>
      </c>
      <c r="C2130" s="25" t="n">
        <v>45266</v>
      </c>
      <c r="D2130" t="inlineStr">
        <is>
          <t>Electronics</t>
        </is>
      </c>
      <c r="E2130" t="inlineStr">
        <is>
          <t>West</t>
        </is>
      </c>
      <c r="F2130" t="inlineStr">
        <is>
          <t>Marketplace</t>
        </is>
      </c>
      <c r="G2130" t="inlineStr">
        <is>
          <t>Wrong Item Delivered</t>
        </is>
      </c>
      <c r="H2130" t="n">
        <v>1</v>
      </c>
      <c r="I2130" t="n">
        <v>4529.65</v>
      </c>
    </row>
    <row r="2131">
      <c r="A2131" t="inlineStr">
        <is>
          <t>RET002135</t>
        </is>
      </c>
      <c r="B2131" t="inlineStr">
        <is>
          <t>O014009</t>
        </is>
      </c>
      <c r="C2131" s="25" t="n">
        <v>45266</v>
      </c>
      <c r="D2131" t="inlineStr">
        <is>
          <t>Home &amp; Kitchen</t>
        </is>
      </c>
      <c r="E2131" t="inlineStr">
        <is>
          <t>West</t>
        </is>
      </c>
      <c r="F2131" t="inlineStr">
        <is>
          <t>Website</t>
        </is>
      </c>
      <c r="G2131" t="inlineStr">
        <is>
          <t>Damaged in Transit</t>
        </is>
      </c>
      <c r="H2131" t="n">
        <v>1</v>
      </c>
      <c r="I2131" t="n">
        <v>4130.15</v>
      </c>
    </row>
    <row r="2132">
      <c r="A2132" t="inlineStr">
        <is>
          <t>RET002136</t>
        </is>
      </c>
      <c r="B2132" t="inlineStr">
        <is>
          <t>O014011</t>
        </is>
      </c>
      <c r="C2132" s="25" t="n">
        <v>45266</v>
      </c>
      <c r="D2132" t="inlineStr">
        <is>
          <t>Fashion</t>
        </is>
      </c>
      <c r="E2132" t="inlineStr">
        <is>
          <t>West</t>
        </is>
      </c>
      <c r="F2132" t="inlineStr">
        <is>
          <t>Mobile App</t>
        </is>
      </c>
      <c r="G2132" t="inlineStr">
        <is>
          <t>Wrong Item Delivered</t>
        </is>
      </c>
      <c r="H2132" t="n">
        <v>1</v>
      </c>
      <c r="I2132" t="n">
        <v>949</v>
      </c>
    </row>
    <row r="2133">
      <c r="A2133" t="inlineStr">
        <is>
          <t>RET002137</t>
        </is>
      </c>
      <c r="B2133" t="inlineStr">
        <is>
          <t>O014028</t>
        </is>
      </c>
      <c r="C2133" s="25" t="n">
        <v>45267</v>
      </c>
      <c r="D2133" t="inlineStr">
        <is>
          <t>Fashion</t>
        </is>
      </c>
      <c r="E2133" t="inlineStr">
        <is>
          <t>South</t>
        </is>
      </c>
      <c r="F2133" t="inlineStr">
        <is>
          <t>Website</t>
        </is>
      </c>
      <c r="G2133" t="inlineStr">
        <is>
          <t>Size/Fit Issue</t>
        </is>
      </c>
      <c r="H2133" t="n">
        <v>1</v>
      </c>
      <c r="I2133" t="n">
        <v>509</v>
      </c>
    </row>
    <row r="2134">
      <c r="A2134" t="inlineStr">
        <is>
          <t>RET002138</t>
        </is>
      </c>
      <c r="B2134" t="inlineStr">
        <is>
          <t>O014029</t>
        </is>
      </c>
      <c r="C2134" s="25" t="n">
        <v>45267</v>
      </c>
      <c r="D2134" t="inlineStr">
        <is>
          <t>Beauty</t>
        </is>
      </c>
      <c r="E2134" t="inlineStr">
        <is>
          <t>South</t>
        </is>
      </c>
      <c r="F2134" t="inlineStr">
        <is>
          <t>Retail Store</t>
        </is>
      </c>
      <c r="G2134" t="inlineStr">
        <is>
          <t>Defective Product</t>
        </is>
      </c>
      <c r="H2134" t="n">
        <v>1</v>
      </c>
      <c r="I2134" t="n">
        <v>588.05</v>
      </c>
    </row>
    <row r="2135">
      <c r="A2135" t="inlineStr">
        <is>
          <t>RET002139</t>
        </is>
      </c>
      <c r="B2135" t="inlineStr">
        <is>
          <t>O014041</t>
        </is>
      </c>
      <c r="C2135" s="25" t="n">
        <v>45267</v>
      </c>
      <c r="D2135" t="inlineStr">
        <is>
          <t>Electronics</t>
        </is>
      </c>
      <c r="E2135" t="inlineStr">
        <is>
          <t>East</t>
        </is>
      </c>
      <c r="F2135" t="inlineStr">
        <is>
          <t>Website</t>
        </is>
      </c>
      <c r="G2135" t="inlineStr">
        <is>
          <t>Defective Product</t>
        </is>
      </c>
      <c r="H2135" t="n">
        <v>1</v>
      </c>
      <c r="I2135" t="n">
        <v>10790.1</v>
      </c>
    </row>
    <row r="2136">
      <c r="A2136" t="inlineStr">
        <is>
          <t>RET002140</t>
        </is>
      </c>
      <c r="B2136" t="inlineStr">
        <is>
          <t>O014043</t>
        </is>
      </c>
      <c r="C2136" s="25" t="n">
        <v>45267</v>
      </c>
      <c r="D2136" t="inlineStr">
        <is>
          <t>Electronics</t>
        </is>
      </c>
      <c r="E2136" t="inlineStr">
        <is>
          <t>Central</t>
        </is>
      </c>
      <c r="F2136" t="inlineStr">
        <is>
          <t>Marketplace</t>
        </is>
      </c>
      <c r="G2136" t="inlineStr">
        <is>
          <t>Defective Product</t>
        </is>
      </c>
      <c r="H2136" t="n">
        <v>1</v>
      </c>
      <c r="I2136" t="n">
        <v>6905.55</v>
      </c>
    </row>
    <row r="2137">
      <c r="A2137" t="inlineStr">
        <is>
          <t>RET002141</t>
        </is>
      </c>
      <c r="B2137" t="inlineStr">
        <is>
          <t>O014070</t>
        </is>
      </c>
      <c r="C2137" s="25" t="n">
        <v>45268</v>
      </c>
      <c r="D2137" t="inlineStr">
        <is>
          <t>Fashion</t>
        </is>
      </c>
      <c r="E2137" t="inlineStr">
        <is>
          <t>West</t>
        </is>
      </c>
      <c r="F2137" t="inlineStr">
        <is>
          <t>Marketplace</t>
        </is>
      </c>
      <c r="G2137" t="inlineStr">
        <is>
          <t>Size/Fit Issue</t>
        </is>
      </c>
      <c r="H2137" t="n">
        <v>2</v>
      </c>
      <c r="I2137" t="n">
        <v>412.2</v>
      </c>
    </row>
    <row r="2138">
      <c r="A2138" t="inlineStr">
        <is>
          <t>RET002142</t>
        </is>
      </c>
      <c r="B2138" t="inlineStr">
        <is>
          <t>O014072</t>
        </is>
      </c>
      <c r="C2138" s="25" t="n">
        <v>45268</v>
      </c>
      <c r="D2138" t="inlineStr">
        <is>
          <t>Electronics</t>
        </is>
      </c>
      <c r="E2138" t="inlineStr">
        <is>
          <t>East</t>
        </is>
      </c>
      <c r="F2138" t="inlineStr">
        <is>
          <t>Marketplace</t>
        </is>
      </c>
      <c r="G2138" t="inlineStr">
        <is>
          <t>Damaged in Transit</t>
        </is>
      </c>
      <c r="H2138" t="n">
        <v>1</v>
      </c>
      <c r="I2138" t="n">
        <v>15722.1</v>
      </c>
    </row>
    <row r="2139">
      <c r="A2139" t="inlineStr">
        <is>
          <t>RET002143</t>
        </is>
      </c>
      <c r="B2139" t="inlineStr">
        <is>
          <t>O014074</t>
        </is>
      </c>
      <c r="C2139" s="25" t="n">
        <v>45268</v>
      </c>
      <c r="D2139" t="inlineStr">
        <is>
          <t>Fashion</t>
        </is>
      </c>
      <c r="E2139" t="inlineStr">
        <is>
          <t>Central</t>
        </is>
      </c>
      <c r="F2139" t="inlineStr">
        <is>
          <t>Mobile App</t>
        </is>
      </c>
      <c r="G2139" t="inlineStr">
        <is>
          <t>Changed Mind</t>
        </is>
      </c>
      <c r="H2139" t="n">
        <v>1</v>
      </c>
      <c r="I2139" t="n">
        <v>521.1</v>
      </c>
    </row>
    <row r="2140">
      <c r="A2140" t="inlineStr">
        <is>
          <t>RET002144</t>
        </is>
      </c>
      <c r="B2140" t="inlineStr">
        <is>
          <t>O014075</t>
        </is>
      </c>
      <c r="C2140" s="25" t="n">
        <v>45268</v>
      </c>
      <c r="D2140" t="inlineStr">
        <is>
          <t>Fashion</t>
        </is>
      </c>
      <c r="E2140" t="inlineStr">
        <is>
          <t>West</t>
        </is>
      </c>
      <c r="F2140" t="inlineStr">
        <is>
          <t>Mobile App</t>
        </is>
      </c>
      <c r="G2140" t="inlineStr">
        <is>
          <t>Size/Fit Issue</t>
        </is>
      </c>
      <c r="H2140" t="n">
        <v>1</v>
      </c>
      <c r="I2140" t="n">
        <v>926.1</v>
      </c>
    </row>
    <row r="2141">
      <c r="A2141" t="inlineStr">
        <is>
          <t>RET002145</t>
        </is>
      </c>
      <c r="B2141" t="inlineStr">
        <is>
          <t>O014077</t>
        </is>
      </c>
      <c r="C2141" s="25" t="n">
        <v>45268</v>
      </c>
      <c r="D2141" t="inlineStr">
        <is>
          <t>Home &amp; Kitchen</t>
        </is>
      </c>
      <c r="E2141" t="inlineStr">
        <is>
          <t>South</t>
        </is>
      </c>
      <c r="F2141" t="inlineStr">
        <is>
          <t>Website</t>
        </is>
      </c>
      <c r="G2141" t="inlineStr">
        <is>
          <t>Not as Described</t>
        </is>
      </c>
      <c r="H2141" t="n">
        <v>1</v>
      </c>
      <c r="I2141" t="n">
        <v>1772.1</v>
      </c>
    </row>
    <row r="2142">
      <c r="A2142" t="inlineStr">
        <is>
          <t>RET002146</t>
        </is>
      </c>
      <c r="B2142" t="inlineStr">
        <is>
          <t>O014078</t>
        </is>
      </c>
      <c r="C2142" s="25" t="n">
        <v>45268</v>
      </c>
      <c r="D2142" t="inlineStr">
        <is>
          <t>Electronics</t>
        </is>
      </c>
      <c r="E2142" t="inlineStr">
        <is>
          <t>East</t>
        </is>
      </c>
      <c r="F2142" t="inlineStr">
        <is>
          <t>Website</t>
        </is>
      </c>
      <c r="G2142" t="inlineStr">
        <is>
          <t>Not as Described</t>
        </is>
      </c>
      <c r="H2142" t="n">
        <v>1</v>
      </c>
      <c r="I2142" t="n">
        <v>23739</v>
      </c>
    </row>
    <row r="2143">
      <c r="A2143" t="inlineStr">
        <is>
          <t>RET002147</t>
        </is>
      </c>
      <c r="B2143" t="inlineStr">
        <is>
          <t>O014085</t>
        </is>
      </c>
      <c r="C2143" s="25" t="n">
        <v>45268</v>
      </c>
      <c r="D2143" t="inlineStr">
        <is>
          <t>Fashion</t>
        </is>
      </c>
      <c r="E2143" t="inlineStr">
        <is>
          <t>East</t>
        </is>
      </c>
      <c r="F2143" t="inlineStr">
        <is>
          <t>Retail Store</t>
        </is>
      </c>
      <c r="G2143" t="inlineStr">
        <is>
          <t>Size/Fit Issue</t>
        </is>
      </c>
      <c r="H2143" t="n">
        <v>1</v>
      </c>
      <c r="I2143" t="n">
        <v>1589</v>
      </c>
    </row>
    <row r="2144">
      <c r="A2144" t="inlineStr">
        <is>
          <t>RET002148</t>
        </is>
      </c>
      <c r="B2144" t="inlineStr">
        <is>
          <t>O014085</t>
        </is>
      </c>
      <c r="C2144" s="25" t="n">
        <v>45268</v>
      </c>
      <c r="D2144" t="inlineStr">
        <is>
          <t>Beauty</t>
        </is>
      </c>
      <c r="E2144" t="inlineStr">
        <is>
          <t>East</t>
        </is>
      </c>
      <c r="F2144" t="inlineStr">
        <is>
          <t>Retail Store</t>
        </is>
      </c>
      <c r="G2144" t="inlineStr">
        <is>
          <t>Damaged in Transit</t>
        </is>
      </c>
      <c r="H2144" t="n">
        <v>1</v>
      </c>
      <c r="I2144" t="n">
        <v>530.1</v>
      </c>
    </row>
    <row r="2145">
      <c r="A2145" t="inlineStr">
        <is>
          <t>RET002149</t>
        </is>
      </c>
      <c r="B2145" t="inlineStr">
        <is>
          <t>O014087</t>
        </is>
      </c>
      <c r="C2145" s="25" t="n">
        <v>45268</v>
      </c>
      <c r="D2145" t="inlineStr">
        <is>
          <t>Home &amp; Kitchen</t>
        </is>
      </c>
      <c r="E2145" t="inlineStr">
        <is>
          <t>West</t>
        </is>
      </c>
      <c r="F2145" t="inlineStr">
        <is>
          <t>Retail Store</t>
        </is>
      </c>
      <c r="G2145" t="inlineStr">
        <is>
          <t>Defective Product</t>
        </is>
      </c>
      <c r="H2145" t="n">
        <v>1</v>
      </c>
      <c r="I2145" t="n">
        <v>1907.1</v>
      </c>
    </row>
    <row r="2146">
      <c r="A2146" t="inlineStr">
        <is>
          <t>RET002150</t>
        </is>
      </c>
      <c r="B2146" t="inlineStr">
        <is>
          <t>O014096</t>
        </is>
      </c>
      <c r="C2146" s="25" t="n">
        <v>45268</v>
      </c>
      <c r="D2146" t="inlineStr">
        <is>
          <t>Home &amp; Kitchen</t>
        </is>
      </c>
      <c r="E2146" t="inlineStr">
        <is>
          <t>West</t>
        </is>
      </c>
      <c r="F2146" t="inlineStr">
        <is>
          <t>Mobile App</t>
        </is>
      </c>
      <c r="G2146" t="inlineStr">
        <is>
          <t>Damaged in Transit</t>
        </is>
      </c>
      <c r="H2146" t="n">
        <v>1</v>
      </c>
      <c r="I2146" t="n">
        <v>2127.05</v>
      </c>
    </row>
    <row r="2147">
      <c r="A2147" t="inlineStr">
        <is>
          <t>RET002151</t>
        </is>
      </c>
      <c r="B2147" t="inlineStr">
        <is>
          <t>O014102</t>
        </is>
      </c>
      <c r="C2147" s="25" t="n">
        <v>45268</v>
      </c>
      <c r="D2147" t="inlineStr">
        <is>
          <t>Electronics</t>
        </is>
      </c>
      <c r="E2147" t="inlineStr">
        <is>
          <t>East</t>
        </is>
      </c>
      <c r="F2147" t="inlineStr">
        <is>
          <t>Website</t>
        </is>
      </c>
      <c r="G2147" t="inlineStr">
        <is>
          <t>Not as Described</t>
        </is>
      </c>
      <c r="H2147" t="n">
        <v>1</v>
      </c>
      <c r="I2147" t="n">
        <v>14296.15</v>
      </c>
    </row>
    <row r="2148">
      <c r="A2148" t="inlineStr">
        <is>
          <t>RET002152</t>
        </is>
      </c>
      <c r="B2148" t="inlineStr">
        <is>
          <t>O014108</t>
        </is>
      </c>
      <c r="C2148" s="25" t="n">
        <v>45268</v>
      </c>
      <c r="D2148" t="inlineStr">
        <is>
          <t>Fashion</t>
        </is>
      </c>
      <c r="E2148" t="inlineStr">
        <is>
          <t>East</t>
        </is>
      </c>
      <c r="F2148" t="inlineStr">
        <is>
          <t>Marketplace</t>
        </is>
      </c>
      <c r="G2148" t="inlineStr">
        <is>
          <t>Size/Fit Issue</t>
        </is>
      </c>
      <c r="H2148" t="n">
        <v>1</v>
      </c>
      <c r="I2148" t="n">
        <v>432.65</v>
      </c>
    </row>
    <row r="2149">
      <c r="A2149" t="inlineStr">
        <is>
          <t>RET002153</t>
        </is>
      </c>
      <c r="B2149" t="inlineStr">
        <is>
          <t>O014111</t>
        </is>
      </c>
      <c r="C2149" s="25" t="n">
        <v>45268</v>
      </c>
      <c r="D2149" t="inlineStr">
        <is>
          <t>Fashion</t>
        </is>
      </c>
      <c r="E2149" t="inlineStr">
        <is>
          <t>South</t>
        </is>
      </c>
      <c r="F2149" t="inlineStr">
        <is>
          <t>Marketplace</t>
        </is>
      </c>
      <c r="G2149" t="inlineStr">
        <is>
          <t>Not as Described</t>
        </is>
      </c>
      <c r="H2149" t="n">
        <v>2</v>
      </c>
      <c r="I2149" t="n">
        <v>412.2</v>
      </c>
    </row>
    <row r="2150">
      <c r="A2150" t="inlineStr">
        <is>
          <t>RET002154</t>
        </is>
      </c>
      <c r="B2150" t="inlineStr">
        <is>
          <t>O014112</t>
        </is>
      </c>
      <c r="C2150" s="25" t="n">
        <v>45268</v>
      </c>
      <c r="D2150" t="inlineStr">
        <is>
          <t>Fashion</t>
        </is>
      </c>
      <c r="E2150" t="inlineStr">
        <is>
          <t>East</t>
        </is>
      </c>
      <c r="F2150" t="inlineStr">
        <is>
          <t>Mobile App</t>
        </is>
      </c>
      <c r="G2150" t="inlineStr">
        <is>
          <t>Wrong Item Delivered</t>
        </is>
      </c>
      <c r="H2150" t="n">
        <v>1</v>
      </c>
      <c r="I2150" t="n">
        <v>432.65</v>
      </c>
    </row>
    <row r="2151">
      <c r="A2151" t="inlineStr">
        <is>
          <t>RET002155</t>
        </is>
      </c>
      <c r="B2151" t="inlineStr">
        <is>
          <t>O014117</t>
        </is>
      </c>
      <c r="C2151" s="25" t="n">
        <v>45268</v>
      </c>
      <c r="D2151" t="inlineStr">
        <is>
          <t>Electronics</t>
        </is>
      </c>
      <c r="E2151" t="inlineStr">
        <is>
          <t>East</t>
        </is>
      </c>
      <c r="F2151" t="inlineStr">
        <is>
          <t>Marketplace</t>
        </is>
      </c>
      <c r="G2151" t="inlineStr">
        <is>
          <t>Late Delivery</t>
        </is>
      </c>
      <c r="H2151" t="n">
        <v>3</v>
      </c>
      <c r="I2151" t="n">
        <v>11254.65</v>
      </c>
    </row>
    <row r="2152">
      <c r="A2152" t="inlineStr">
        <is>
          <t>RET002156</t>
        </is>
      </c>
      <c r="B2152" t="inlineStr">
        <is>
          <t>O014124</t>
        </is>
      </c>
      <c r="C2152" s="25" t="n">
        <v>45269</v>
      </c>
      <c r="D2152" t="inlineStr">
        <is>
          <t>Books</t>
        </is>
      </c>
      <c r="E2152" t="inlineStr">
        <is>
          <t>South</t>
        </is>
      </c>
      <c r="F2152" t="inlineStr">
        <is>
          <t>Website</t>
        </is>
      </c>
      <c r="G2152" t="inlineStr">
        <is>
          <t>Size/Fit Issue</t>
        </is>
      </c>
      <c r="H2152" t="n">
        <v>1</v>
      </c>
      <c r="I2152" t="n">
        <v>559.55</v>
      </c>
    </row>
    <row r="2153">
      <c r="A2153" t="inlineStr">
        <is>
          <t>RET002157</t>
        </is>
      </c>
      <c r="B2153" t="inlineStr">
        <is>
          <t>O014130</t>
        </is>
      </c>
      <c r="C2153" s="25" t="n">
        <v>45269</v>
      </c>
      <c r="D2153" t="inlineStr">
        <is>
          <t>Fashion</t>
        </is>
      </c>
      <c r="E2153" t="inlineStr">
        <is>
          <t>Central</t>
        </is>
      </c>
      <c r="F2153" t="inlineStr">
        <is>
          <t>Marketplace</t>
        </is>
      </c>
      <c r="G2153" t="inlineStr">
        <is>
          <t>Size/Fit Issue</t>
        </is>
      </c>
      <c r="H2153" t="n">
        <v>1</v>
      </c>
      <c r="I2153" t="n">
        <v>664.05</v>
      </c>
    </row>
    <row r="2154">
      <c r="A2154" t="inlineStr">
        <is>
          <t>RET002158</t>
        </is>
      </c>
      <c r="B2154" t="inlineStr">
        <is>
          <t>O014155</t>
        </is>
      </c>
      <c r="C2154" s="25" t="n">
        <v>45269</v>
      </c>
      <c r="D2154" t="inlineStr">
        <is>
          <t>Electronics</t>
        </is>
      </c>
      <c r="E2154" t="inlineStr">
        <is>
          <t>East</t>
        </is>
      </c>
      <c r="F2154" t="inlineStr">
        <is>
          <t>Marketplace</t>
        </is>
      </c>
      <c r="G2154" t="inlineStr">
        <is>
          <t>Defective Product</t>
        </is>
      </c>
      <c r="H2154" t="n">
        <v>1</v>
      </c>
      <c r="I2154" t="n">
        <v>14752.55</v>
      </c>
    </row>
    <row r="2155">
      <c r="A2155" t="inlineStr">
        <is>
          <t>RET002159</t>
        </is>
      </c>
      <c r="B2155" t="inlineStr">
        <is>
          <t>O014159</t>
        </is>
      </c>
      <c r="C2155" s="25" t="n">
        <v>45269</v>
      </c>
      <c r="D2155" t="inlineStr">
        <is>
          <t>Fashion</t>
        </is>
      </c>
      <c r="E2155" t="inlineStr">
        <is>
          <t>North</t>
        </is>
      </c>
      <c r="F2155" t="inlineStr">
        <is>
          <t>Retail Store</t>
        </is>
      </c>
      <c r="G2155" t="inlineStr">
        <is>
          <t>Damaged in Transit</t>
        </is>
      </c>
      <c r="H2155" t="n">
        <v>1</v>
      </c>
      <c r="I2155" t="n">
        <v>901.55</v>
      </c>
    </row>
    <row r="2156">
      <c r="A2156" t="inlineStr">
        <is>
          <t>RET002160</t>
        </is>
      </c>
      <c r="B2156" t="inlineStr">
        <is>
          <t>O014164</t>
        </is>
      </c>
      <c r="C2156" s="25" t="n">
        <v>45269</v>
      </c>
      <c r="D2156" t="inlineStr">
        <is>
          <t>Fashion</t>
        </is>
      </c>
      <c r="E2156" t="inlineStr">
        <is>
          <t>West</t>
        </is>
      </c>
      <c r="F2156" t="inlineStr">
        <is>
          <t>Marketplace</t>
        </is>
      </c>
      <c r="G2156" t="inlineStr">
        <is>
          <t>Size/Fit Issue</t>
        </is>
      </c>
      <c r="H2156" t="n">
        <v>1</v>
      </c>
      <c r="I2156" t="n">
        <v>602.65</v>
      </c>
    </row>
    <row r="2157">
      <c r="A2157" t="inlineStr">
        <is>
          <t>RET002161</t>
        </is>
      </c>
      <c r="B2157" t="inlineStr">
        <is>
          <t>O014171</t>
        </is>
      </c>
      <c r="C2157" s="25" t="n">
        <v>45270</v>
      </c>
      <c r="D2157" t="inlineStr">
        <is>
          <t>Grocery</t>
        </is>
      </c>
      <c r="E2157" t="inlineStr">
        <is>
          <t>Central</t>
        </is>
      </c>
      <c r="F2157" t="inlineStr">
        <is>
          <t>Marketplace</t>
        </is>
      </c>
      <c r="G2157" t="inlineStr">
        <is>
          <t>Changed Mind</t>
        </is>
      </c>
      <c r="H2157" t="n">
        <v>2</v>
      </c>
      <c r="I2157" t="n">
        <v>739.1</v>
      </c>
    </row>
    <row r="2158">
      <c r="A2158" t="inlineStr">
        <is>
          <t>RET002162</t>
        </is>
      </c>
      <c r="B2158" t="inlineStr">
        <is>
          <t>O014184</t>
        </is>
      </c>
      <c r="C2158" s="25" t="n">
        <v>45270</v>
      </c>
      <c r="D2158" t="inlineStr">
        <is>
          <t>Fashion</t>
        </is>
      </c>
      <c r="E2158" t="inlineStr">
        <is>
          <t>East</t>
        </is>
      </c>
      <c r="F2158" t="inlineStr">
        <is>
          <t>Website</t>
        </is>
      </c>
      <c r="G2158" t="inlineStr">
        <is>
          <t>Wrong Item Delivered</t>
        </is>
      </c>
      <c r="H2158" t="n">
        <v>1</v>
      </c>
      <c r="I2158" t="n">
        <v>1088.1</v>
      </c>
    </row>
    <row r="2159">
      <c r="A2159" t="inlineStr">
        <is>
          <t>RET002163</t>
        </is>
      </c>
      <c r="B2159" t="inlineStr">
        <is>
          <t>O014188</t>
        </is>
      </c>
      <c r="C2159" s="25" t="n">
        <v>45270</v>
      </c>
      <c r="D2159" t="inlineStr">
        <is>
          <t>Fashion</t>
        </is>
      </c>
      <c r="E2159" t="inlineStr">
        <is>
          <t>South</t>
        </is>
      </c>
      <c r="F2159" t="inlineStr">
        <is>
          <t>Mobile App</t>
        </is>
      </c>
      <c r="G2159" t="inlineStr">
        <is>
          <t>Wrong Item Delivered</t>
        </is>
      </c>
      <c r="H2159" t="n">
        <v>1</v>
      </c>
      <c r="I2159" t="n">
        <v>509</v>
      </c>
    </row>
    <row r="2160">
      <c r="A2160" t="inlineStr">
        <is>
          <t>RET002164</t>
        </is>
      </c>
      <c r="B2160" t="inlineStr">
        <is>
          <t>O014189</t>
        </is>
      </c>
      <c r="C2160" s="25" t="n">
        <v>45270</v>
      </c>
      <c r="D2160" t="inlineStr">
        <is>
          <t>Fashion</t>
        </is>
      </c>
      <c r="E2160" t="inlineStr">
        <is>
          <t>West</t>
        </is>
      </c>
      <c r="F2160" t="inlineStr">
        <is>
          <t>Website</t>
        </is>
      </c>
      <c r="G2160" t="inlineStr">
        <is>
          <t>Size/Fit Issue</t>
        </is>
      </c>
      <c r="H2160" t="n">
        <v>1</v>
      </c>
      <c r="I2160" t="n">
        <v>709</v>
      </c>
    </row>
    <row r="2161">
      <c r="A2161" t="inlineStr">
        <is>
          <t>RET002165</t>
        </is>
      </c>
      <c r="B2161" t="inlineStr">
        <is>
          <t>O014194</t>
        </is>
      </c>
      <c r="C2161" s="25" t="n">
        <v>45270</v>
      </c>
      <c r="D2161" t="inlineStr">
        <is>
          <t>Sports</t>
        </is>
      </c>
      <c r="E2161" t="inlineStr">
        <is>
          <t>North</t>
        </is>
      </c>
      <c r="F2161" t="inlineStr">
        <is>
          <t>Website</t>
        </is>
      </c>
      <c r="G2161" t="inlineStr">
        <is>
          <t>Damaged in Transit</t>
        </is>
      </c>
      <c r="H2161" t="n">
        <v>1</v>
      </c>
      <c r="I2161" t="n">
        <v>1082.05</v>
      </c>
    </row>
    <row r="2162">
      <c r="A2162" t="inlineStr">
        <is>
          <t>RET002166</t>
        </is>
      </c>
      <c r="B2162" t="inlineStr">
        <is>
          <t>O014198</t>
        </is>
      </c>
      <c r="C2162" s="25" t="n">
        <v>45270</v>
      </c>
      <c r="D2162" t="inlineStr">
        <is>
          <t>Fashion</t>
        </is>
      </c>
      <c r="E2162" t="inlineStr">
        <is>
          <t>North</t>
        </is>
      </c>
      <c r="F2162" t="inlineStr">
        <is>
          <t>Mobile App</t>
        </is>
      </c>
      <c r="G2162" t="inlineStr">
        <is>
          <t>Size/Fit Issue</t>
        </is>
      </c>
      <c r="H2162" t="n">
        <v>1</v>
      </c>
      <c r="I2162" t="n">
        <v>985.15</v>
      </c>
    </row>
    <row r="2163">
      <c r="A2163" t="inlineStr">
        <is>
          <t>RET002168</t>
        </is>
      </c>
      <c r="B2163" t="inlineStr">
        <is>
          <t>O014211</t>
        </is>
      </c>
      <c r="C2163" s="25" t="n">
        <v>45270</v>
      </c>
      <c r="D2163" t="inlineStr">
        <is>
          <t>Electronics</t>
        </is>
      </c>
      <c r="E2163" t="inlineStr">
        <is>
          <t>North</t>
        </is>
      </c>
      <c r="F2163" t="inlineStr">
        <is>
          <t>Website</t>
        </is>
      </c>
      <c r="G2163" t="inlineStr">
        <is>
          <t>Wrong Item Delivered</t>
        </is>
      </c>
      <c r="H2163" t="n">
        <v>1</v>
      </c>
      <c r="I2163" t="n">
        <v>8315.1</v>
      </c>
    </row>
    <row r="2164">
      <c r="A2164" t="inlineStr">
        <is>
          <t>RET002169</t>
        </is>
      </c>
      <c r="B2164" t="inlineStr">
        <is>
          <t>O014214</t>
        </is>
      </c>
      <c r="C2164" s="25" t="n">
        <v>45270</v>
      </c>
      <c r="D2164" t="inlineStr">
        <is>
          <t>Fashion</t>
        </is>
      </c>
      <c r="E2164" t="inlineStr">
        <is>
          <t>West</t>
        </is>
      </c>
      <c r="F2164" t="inlineStr">
        <is>
          <t>Mobile App</t>
        </is>
      </c>
      <c r="G2164" t="inlineStr">
        <is>
          <t>Size/Fit Issue</t>
        </is>
      </c>
      <c r="H2164" t="n">
        <v>1</v>
      </c>
      <c r="I2164" t="n">
        <v>1619.1</v>
      </c>
    </row>
    <row r="2165">
      <c r="A2165" t="inlineStr">
        <is>
          <t>RET002170</t>
        </is>
      </c>
      <c r="B2165" t="inlineStr">
        <is>
          <t>O014216</t>
        </is>
      </c>
      <c r="C2165" s="25" t="n">
        <v>45270</v>
      </c>
      <c r="D2165" t="inlineStr">
        <is>
          <t>Electronics</t>
        </is>
      </c>
      <c r="E2165" t="inlineStr">
        <is>
          <t>South</t>
        </is>
      </c>
      <c r="F2165" t="inlineStr">
        <is>
          <t>Marketplace</t>
        </is>
      </c>
      <c r="G2165" t="inlineStr">
        <is>
          <t>Wrong Item Delivered</t>
        </is>
      </c>
      <c r="H2165" t="n">
        <v>1</v>
      </c>
      <c r="I2165" t="n">
        <v>10519</v>
      </c>
    </row>
    <row r="2166">
      <c r="A2166" t="inlineStr">
        <is>
          <t>RET002171</t>
        </is>
      </c>
      <c r="B2166" t="inlineStr">
        <is>
          <t>O014226</t>
        </is>
      </c>
      <c r="C2166" s="25" t="n">
        <v>45271</v>
      </c>
      <c r="D2166" t="inlineStr">
        <is>
          <t>Fashion</t>
        </is>
      </c>
      <c r="E2166" t="inlineStr">
        <is>
          <t>South</t>
        </is>
      </c>
      <c r="F2166" t="inlineStr">
        <is>
          <t>Marketplace</t>
        </is>
      </c>
      <c r="G2166" t="inlineStr">
        <is>
          <t>Damaged in Transit</t>
        </is>
      </c>
      <c r="H2166" t="n">
        <v>1</v>
      </c>
      <c r="I2166" t="n">
        <v>1274.15</v>
      </c>
    </row>
    <row r="2167">
      <c r="A2167" t="inlineStr">
        <is>
          <t>RET002172</t>
        </is>
      </c>
      <c r="B2167" t="inlineStr">
        <is>
          <t>O014233</t>
        </is>
      </c>
      <c r="C2167" s="25" t="n">
        <v>45271</v>
      </c>
      <c r="D2167" t="inlineStr">
        <is>
          <t>Beauty</t>
        </is>
      </c>
      <c r="E2167" t="inlineStr">
        <is>
          <t>East</t>
        </is>
      </c>
      <c r="F2167" t="inlineStr">
        <is>
          <t>Marketplace</t>
        </is>
      </c>
      <c r="G2167" t="inlineStr">
        <is>
          <t>Late Delivery</t>
        </is>
      </c>
      <c r="H2167" t="n">
        <v>1</v>
      </c>
      <c r="I2167" t="n">
        <v>654.55</v>
      </c>
    </row>
    <row r="2168">
      <c r="A2168" t="inlineStr">
        <is>
          <t>RET002173</t>
        </is>
      </c>
      <c r="B2168" t="inlineStr">
        <is>
          <t>O014246</t>
        </is>
      </c>
      <c r="C2168" s="25" t="n">
        <v>45271</v>
      </c>
      <c r="D2168" t="inlineStr">
        <is>
          <t>Electronics</t>
        </is>
      </c>
      <c r="E2168" t="inlineStr">
        <is>
          <t>West</t>
        </is>
      </c>
      <c r="F2168" t="inlineStr">
        <is>
          <t>Mobile App</t>
        </is>
      </c>
      <c r="G2168" t="inlineStr">
        <is>
          <t>Defective Product</t>
        </is>
      </c>
      <c r="H2168" t="n">
        <v>1</v>
      </c>
      <c r="I2168" t="n">
        <v>2105.1</v>
      </c>
    </row>
    <row r="2169">
      <c r="A2169" t="inlineStr">
        <is>
          <t>RET002174</t>
        </is>
      </c>
      <c r="B2169" t="inlineStr">
        <is>
          <t>O014253</t>
        </is>
      </c>
      <c r="C2169" s="25" t="n">
        <v>45271</v>
      </c>
      <c r="D2169" t="inlineStr">
        <is>
          <t>Beauty</t>
        </is>
      </c>
      <c r="E2169" t="inlineStr">
        <is>
          <t>South</t>
        </is>
      </c>
      <c r="F2169" t="inlineStr">
        <is>
          <t>Website</t>
        </is>
      </c>
      <c r="G2169" t="inlineStr">
        <is>
          <t>Not as Described</t>
        </is>
      </c>
      <c r="H2169" t="n">
        <v>1</v>
      </c>
      <c r="I2169" t="n">
        <v>557.1</v>
      </c>
    </row>
    <row r="2170">
      <c r="A2170" t="inlineStr">
        <is>
          <t>RET002175</t>
        </is>
      </c>
      <c r="B2170" t="inlineStr">
        <is>
          <t>O014259</t>
        </is>
      </c>
      <c r="C2170" s="25" t="n">
        <v>45271</v>
      </c>
      <c r="D2170" t="inlineStr">
        <is>
          <t>Fashion</t>
        </is>
      </c>
      <c r="E2170" t="inlineStr">
        <is>
          <t>South</t>
        </is>
      </c>
      <c r="F2170" t="inlineStr">
        <is>
          <t>Retail Store</t>
        </is>
      </c>
      <c r="G2170" t="inlineStr">
        <is>
          <t>Damaged in Transit</t>
        </is>
      </c>
      <c r="H2170" t="n">
        <v>1</v>
      </c>
      <c r="I2170" t="n">
        <v>1629</v>
      </c>
    </row>
    <row r="2171">
      <c r="A2171" t="inlineStr">
        <is>
          <t>RET002176</t>
        </is>
      </c>
      <c r="B2171" t="inlineStr">
        <is>
          <t>O014260</t>
        </is>
      </c>
      <c r="C2171" s="25" t="n">
        <v>45271</v>
      </c>
      <c r="D2171" t="inlineStr">
        <is>
          <t>Sports</t>
        </is>
      </c>
      <c r="E2171" t="inlineStr">
        <is>
          <t>East</t>
        </is>
      </c>
      <c r="F2171" t="inlineStr">
        <is>
          <t>Mobile App</t>
        </is>
      </c>
      <c r="G2171" t="inlineStr">
        <is>
          <t>Defective Product</t>
        </is>
      </c>
      <c r="H2171" t="n">
        <v>1</v>
      </c>
      <c r="I2171" t="n">
        <v>1556.1</v>
      </c>
    </row>
    <row r="2172">
      <c r="A2172" t="inlineStr">
        <is>
          <t>RET002177</t>
        </is>
      </c>
      <c r="B2172" t="inlineStr">
        <is>
          <t>O014265</t>
        </is>
      </c>
      <c r="C2172" s="25" t="n">
        <v>45272</v>
      </c>
      <c r="D2172" t="inlineStr">
        <is>
          <t>Beauty</t>
        </is>
      </c>
      <c r="E2172" t="inlineStr">
        <is>
          <t>North</t>
        </is>
      </c>
      <c r="F2172" t="inlineStr">
        <is>
          <t>Retail Store</t>
        </is>
      </c>
      <c r="G2172" t="inlineStr">
        <is>
          <t>Damaged in Transit</t>
        </is>
      </c>
      <c r="H2172" t="n">
        <v>2</v>
      </c>
      <c r="I2172" t="n">
        <v>625.1</v>
      </c>
    </row>
    <row r="2173">
      <c r="A2173" t="inlineStr">
        <is>
          <t>RET002178</t>
        </is>
      </c>
      <c r="B2173" t="inlineStr">
        <is>
          <t>O014271</t>
        </is>
      </c>
      <c r="C2173" s="25" t="n">
        <v>45272</v>
      </c>
      <c r="D2173" t="inlineStr">
        <is>
          <t>Home &amp; Kitchen</t>
        </is>
      </c>
      <c r="E2173" t="inlineStr">
        <is>
          <t>West</t>
        </is>
      </c>
      <c r="F2173" t="inlineStr">
        <is>
          <t>Marketplace</t>
        </is>
      </c>
      <c r="G2173" t="inlineStr">
        <is>
          <t>Not as Described</t>
        </is>
      </c>
      <c r="H2173" t="n">
        <v>1</v>
      </c>
      <c r="I2173" t="n">
        <v>2217.65</v>
      </c>
    </row>
    <row r="2174">
      <c r="A2174" t="inlineStr">
        <is>
          <t>RET002179</t>
        </is>
      </c>
      <c r="B2174" t="inlineStr">
        <is>
          <t>O014273</t>
        </is>
      </c>
      <c r="C2174" s="25" t="n">
        <v>45272</v>
      </c>
      <c r="D2174" t="inlineStr">
        <is>
          <t>Fashion</t>
        </is>
      </c>
      <c r="E2174" t="inlineStr">
        <is>
          <t>North</t>
        </is>
      </c>
      <c r="F2174" t="inlineStr">
        <is>
          <t>Retail Store</t>
        </is>
      </c>
      <c r="G2174" t="inlineStr">
        <is>
          <t>Damaged in Transit</t>
        </is>
      </c>
      <c r="H2174" t="n">
        <v>1</v>
      </c>
      <c r="I2174" t="n">
        <v>1291.05</v>
      </c>
    </row>
    <row r="2175">
      <c r="A2175" t="inlineStr">
        <is>
          <t>RET002180</t>
        </is>
      </c>
      <c r="B2175" t="inlineStr">
        <is>
          <t>O014276</t>
        </is>
      </c>
      <c r="C2175" s="25" t="n">
        <v>45272</v>
      </c>
      <c r="D2175" t="inlineStr">
        <is>
          <t>Electronics</t>
        </is>
      </c>
      <c r="E2175" t="inlineStr">
        <is>
          <t>North</t>
        </is>
      </c>
      <c r="F2175" t="inlineStr">
        <is>
          <t>Marketplace</t>
        </is>
      </c>
      <c r="G2175" t="inlineStr">
        <is>
          <t>Defective Product</t>
        </is>
      </c>
      <c r="H2175" t="n">
        <v>2</v>
      </c>
      <c r="I2175" t="n">
        <v>3687.3</v>
      </c>
    </row>
    <row r="2176">
      <c r="A2176" t="inlineStr">
        <is>
          <t>RET002181</t>
        </is>
      </c>
      <c r="B2176" t="inlineStr">
        <is>
          <t>O014279</t>
        </is>
      </c>
      <c r="C2176" s="25" t="n">
        <v>45272</v>
      </c>
      <c r="D2176" t="inlineStr">
        <is>
          <t>Fashion</t>
        </is>
      </c>
      <c r="E2176" t="inlineStr">
        <is>
          <t>West</t>
        </is>
      </c>
      <c r="F2176" t="inlineStr">
        <is>
          <t>Website</t>
        </is>
      </c>
      <c r="G2176" t="inlineStr">
        <is>
          <t>Size/Fit Issue</t>
        </is>
      </c>
      <c r="H2176" t="n">
        <v>1</v>
      </c>
      <c r="I2176" t="n">
        <v>2939</v>
      </c>
    </row>
    <row r="2177">
      <c r="A2177" t="inlineStr">
        <is>
          <t>RET002182</t>
        </is>
      </c>
      <c r="B2177" t="inlineStr">
        <is>
          <t>O014283</t>
        </is>
      </c>
      <c r="C2177" s="25" t="n">
        <v>45272</v>
      </c>
      <c r="D2177" t="inlineStr">
        <is>
          <t>Fashion</t>
        </is>
      </c>
      <c r="E2177" t="inlineStr">
        <is>
          <t>West</t>
        </is>
      </c>
      <c r="F2177" t="inlineStr">
        <is>
          <t>Website</t>
        </is>
      </c>
      <c r="G2177" t="inlineStr">
        <is>
          <t>Size/Fit Issue</t>
        </is>
      </c>
      <c r="H2177" t="n">
        <v>1</v>
      </c>
      <c r="I2177" t="n">
        <v>977.55</v>
      </c>
    </row>
    <row r="2178">
      <c r="A2178" t="inlineStr">
        <is>
          <t>RET002183</t>
        </is>
      </c>
      <c r="B2178" t="inlineStr">
        <is>
          <t>O014289</t>
        </is>
      </c>
      <c r="C2178" s="25" t="n">
        <v>45272</v>
      </c>
      <c r="D2178" t="inlineStr">
        <is>
          <t>Books</t>
        </is>
      </c>
      <c r="E2178" t="inlineStr">
        <is>
          <t>North</t>
        </is>
      </c>
      <c r="F2178" t="inlineStr">
        <is>
          <t>Mobile App</t>
        </is>
      </c>
      <c r="G2178" t="inlineStr">
        <is>
          <t>Changed Mind</t>
        </is>
      </c>
      <c r="H2178" t="n">
        <v>1</v>
      </c>
      <c r="I2178" t="n">
        <v>278.1</v>
      </c>
    </row>
    <row r="2179">
      <c r="A2179" t="inlineStr">
        <is>
          <t>RET002184</t>
        </is>
      </c>
      <c r="B2179" t="inlineStr">
        <is>
          <t>O014290</t>
        </is>
      </c>
      <c r="C2179" s="25" t="n">
        <v>45272</v>
      </c>
      <c r="D2179" t="inlineStr">
        <is>
          <t>Electronics</t>
        </is>
      </c>
      <c r="E2179" t="inlineStr">
        <is>
          <t>Central</t>
        </is>
      </c>
      <c r="F2179" t="inlineStr">
        <is>
          <t>Mobile App</t>
        </is>
      </c>
      <c r="G2179" t="inlineStr">
        <is>
          <t>Defective Product</t>
        </is>
      </c>
      <c r="H2179" t="n">
        <v>1</v>
      </c>
      <c r="I2179" t="n">
        <v>20671.15</v>
      </c>
    </row>
    <row r="2180">
      <c r="A2180" t="inlineStr">
        <is>
          <t>RET002185</t>
        </is>
      </c>
      <c r="B2180" t="inlineStr">
        <is>
          <t>O014299</t>
        </is>
      </c>
      <c r="C2180" s="25" t="n">
        <v>45272</v>
      </c>
      <c r="D2180" t="inlineStr">
        <is>
          <t>Grocery</t>
        </is>
      </c>
      <c r="E2180" t="inlineStr">
        <is>
          <t>West</t>
        </is>
      </c>
      <c r="F2180" t="inlineStr">
        <is>
          <t>Marketplace</t>
        </is>
      </c>
      <c r="G2180" t="inlineStr">
        <is>
          <t>Not as Described</t>
        </is>
      </c>
      <c r="H2180" t="n">
        <v>1</v>
      </c>
      <c r="I2180" t="n">
        <v>413.1</v>
      </c>
    </row>
    <row r="2181">
      <c r="A2181" t="inlineStr">
        <is>
          <t>RET002186</t>
        </is>
      </c>
      <c r="B2181" t="inlineStr">
        <is>
          <t>O014302</t>
        </is>
      </c>
      <c r="C2181" s="25" t="n">
        <v>45272</v>
      </c>
      <c r="D2181" t="inlineStr">
        <is>
          <t>Fashion</t>
        </is>
      </c>
      <c r="E2181" t="inlineStr">
        <is>
          <t>West</t>
        </is>
      </c>
      <c r="F2181" t="inlineStr">
        <is>
          <t>Marketplace</t>
        </is>
      </c>
      <c r="G2181" t="inlineStr">
        <is>
          <t>Defective Product</t>
        </is>
      </c>
      <c r="H2181" t="n">
        <v>1</v>
      </c>
      <c r="I2181" t="n">
        <v>1016.1</v>
      </c>
    </row>
    <row r="2182">
      <c r="A2182" t="inlineStr">
        <is>
          <t>RET002187</t>
        </is>
      </c>
      <c r="B2182" t="inlineStr">
        <is>
          <t>O014304</t>
        </is>
      </c>
      <c r="C2182" s="25" t="n">
        <v>45273</v>
      </c>
      <c r="D2182" t="inlineStr">
        <is>
          <t>Fashion</t>
        </is>
      </c>
      <c r="E2182" t="inlineStr">
        <is>
          <t>West</t>
        </is>
      </c>
      <c r="F2182" t="inlineStr">
        <is>
          <t>Website</t>
        </is>
      </c>
      <c r="G2182" t="inlineStr">
        <is>
          <t>Damaged in Transit</t>
        </is>
      </c>
      <c r="H2182" t="n">
        <v>1</v>
      </c>
      <c r="I2182" t="n">
        <v>509</v>
      </c>
    </row>
    <row r="2183">
      <c r="A2183" t="inlineStr">
        <is>
          <t>RET002188</t>
        </is>
      </c>
      <c r="B2183" t="inlineStr">
        <is>
          <t>O014306</t>
        </is>
      </c>
      <c r="C2183" s="25" t="n">
        <v>45273</v>
      </c>
      <c r="D2183" t="inlineStr">
        <is>
          <t>Electronics</t>
        </is>
      </c>
      <c r="E2183" t="inlineStr">
        <is>
          <t>West</t>
        </is>
      </c>
      <c r="F2183" t="inlineStr">
        <is>
          <t>Mobile App</t>
        </is>
      </c>
      <c r="G2183" t="inlineStr">
        <is>
          <t>Defective Product</t>
        </is>
      </c>
      <c r="H2183" t="n">
        <v>1</v>
      </c>
      <c r="I2183" t="n">
        <v>8454.049999999999</v>
      </c>
    </row>
    <row r="2184">
      <c r="A2184" t="inlineStr">
        <is>
          <t>RET002189</t>
        </is>
      </c>
      <c r="B2184" t="inlineStr">
        <is>
          <t>O014314</t>
        </is>
      </c>
      <c r="C2184" s="25" t="n">
        <v>45273</v>
      </c>
      <c r="D2184" t="inlineStr">
        <is>
          <t>Home &amp; Kitchen</t>
        </is>
      </c>
      <c r="E2184" t="inlineStr">
        <is>
          <t>North</t>
        </is>
      </c>
      <c r="F2184" t="inlineStr">
        <is>
          <t>Marketplace</t>
        </is>
      </c>
      <c r="G2184" t="inlineStr">
        <is>
          <t>Damaged in Transit</t>
        </is>
      </c>
      <c r="H2184" t="n">
        <v>1</v>
      </c>
      <c r="I2184" t="n">
        <v>5575.15</v>
      </c>
    </row>
    <row r="2185">
      <c r="A2185" t="inlineStr">
        <is>
          <t>RET002190</t>
        </is>
      </c>
      <c r="B2185" t="inlineStr">
        <is>
          <t>O014317</t>
        </is>
      </c>
      <c r="C2185" s="25" t="n">
        <v>45273</v>
      </c>
      <c r="D2185" t="inlineStr">
        <is>
          <t>Electronics</t>
        </is>
      </c>
      <c r="E2185" t="inlineStr">
        <is>
          <t>South</t>
        </is>
      </c>
      <c r="F2185" t="inlineStr">
        <is>
          <t>Marketplace</t>
        </is>
      </c>
      <c r="G2185" t="inlineStr">
        <is>
          <t>Not Specified</t>
        </is>
      </c>
      <c r="H2185" t="n">
        <v>1</v>
      </c>
      <c r="I2185" t="n">
        <v>14848.65</v>
      </c>
    </row>
    <row r="2186">
      <c r="A2186" t="inlineStr">
        <is>
          <t>RET002191</t>
        </is>
      </c>
      <c r="B2186" t="inlineStr">
        <is>
          <t>O014329</t>
        </is>
      </c>
      <c r="C2186" s="25" t="n">
        <v>45273</v>
      </c>
      <c r="D2186" t="inlineStr">
        <is>
          <t>Fashion</t>
        </is>
      </c>
      <c r="E2186" t="inlineStr">
        <is>
          <t>West</t>
        </is>
      </c>
      <c r="F2186" t="inlineStr">
        <is>
          <t>Website</t>
        </is>
      </c>
      <c r="G2186" t="inlineStr">
        <is>
          <t>Size/Fit Issue</t>
        </is>
      </c>
      <c r="H2186" t="n">
        <v>1</v>
      </c>
      <c r="I2186" t="n">
        <v>550.05</v>
      </c>
    </row>
    <row r="2187">
      <c r="A2187" t="inlineStr">
        <is>
          <t>RET002192</t>
        </is>
      </c>
      <c r="B2187" t="inlineStr">
        <is>
          <t>O014330</t>
        </is>
      </c>
      <c r="C2187" s="25" t="n">
        <v>45273</v>
      </c>
      <c r="D2187" t="inlineStr">
        <is>
          <t>Fashion</t>
        </is>
      </c>
      <c r="E2187" t="inlineStr">
        <is>
          <t>South</t>
        </is>
      </c>
      <c r="F2187" t="inlineStr">
        <is>
          <t>Marketplace</t>
        </is>
      </c>
      <c r="G2187" t="inlineStr">
        <is>
          <t>Wrong Item Delivered</t>
        </is>
      </c>
      <c r="H2187" t="n">
        <v>1</v>
      </c>
      <c r="I2187" t="n">
        <v>432.65</v>
      </c>
    </row>
    <row r="2188">
      <c r="A2188" t="inlineStr">
        <is>
          <t>RET002193</t>
        </is>
      </c>
      <c r="B2188" t="inlineStr">
        <is>
          <t>O014336</t>
        </is>
      </c>
      <c r="C2188" s="25" t="n">
        <v>45273</v>
      </c>
      <c r="D2188" t="inlineStr">
        <is>
          <t>Fashion</t>
        </is>
      </c>
      <c r="E2188" t="inlineStr">
        <is>
          <t>West</t>
        </is>
      </c>
      <c r="F2188" t="inlineStr">
        <is>
          <t>Marketplace</t>
        </is>
      </c>
      <c r="G2188" t="inlineStr">
        <is>
          <t>Size/Fit Issue</t>
        </is>
      </c>
      <c r="H2188" t="n">
        <v>1</v>
      </c>
      <c r="I2188" t="n">
        <v>594.15</v>
      </c>
    </row>
    <row r="2189">
      <c r="A2189" t="inlineStr">
        <is>
          <t>RET002194</t>
        </is>
      </c>
      <c r="B2189" t="inlineStr">
        <is>
          <t>O014341</t>
        </is>
      </c>
      <c r="C2189" s="25" t="n">
        <v>45273</v>
      </c>
      <c r="D2189" t="inlineStr">
        <is>
          <t>Fashion</t>
        </is>
      </c>
      <c r="E2189" t="inlineStr">
        <is>
          <t>East</t>
        </is>
      </c>
      <c r="F2189" t="inlineStr">
        <is>
          <t>Website</t>
        </is>
      </c>
      <c r="G2189" t="inlineStr">
        <is>
          <t>Size/Fit Issue</t>
        </is>
      </c>
      <c r="H2189" t="n">
        <v>1</v>
      </c>
      <c r="I2189" t="n">
        <v>664.05</v>
      </c>
    </row>
    <row r="2190">
      <c r="A2190" t="inlineStr">
        <is>
          <t>RET002195</t>
        </is>
      </c>
      <c r="B2190" t="inlineStr">
        <is>
          <t>O014345</t>
        </is>
      </c>
      <c r="C2190" s="25" t="n">
        <v>45273</v>
      </c>
      <c r="D2190" t="inlineStr">
        <is>
          <t>Fashion</t>
        </is>
      </c>
      <c r="E2190" t="inlineStr">
        <is>
          <t>North</t>
        </is>
      </c>
      <c r="F2190" t="inlineStr">
        <is>
          <t>Mobile App</t>
        </is>
      </c>
      <c r="G2190" t="inlineStr">
        <is>
          <t>Not as Described</t>
        </is>
      </c>
      <c r="H2190" t="n">
        <v>1</v>
      </c>
      <c r="I2190" t="n">
        <v>1529.15</v>
      </c>
    </row>
    <row r="2191">
      <c r="A2191" t="inlineStr">
        <is>
          <t>RET002196</t>
        </is>
      </c>
      <c r="B2191" t="inlineStr">
        <is>
          <t>O014347</t>
        </is>
      </c>
      <c r="C2191" s="25" t="n">
        <v>45273</v>
      </c>
      <c r="D2191" t="inlineStr">
        <is>
          <t>Fashion</t>
        </is>
      </c>
      <c r="E2191" t="inlineStr">
        <is>
          <t>South</t>
        </is>
      </c>
      <c r="F2191" t="inlineStr">
        <is>
          <t>Website</t>
        </is>
      </c>
      <c r="G2191" t="inlineStr">
        <is>
          <t>Size/Fit Issue</t>
        </is>
      </c>
      <c r="H2191" t="n">
        <v>1</v>
      </c>
      <c r="I2191" t="n">
        <v>512.05</v>
      </c>
    </row>
    <row r="2192">
      <c r="A2192" t="inlineStr">
        <is>
          <t>RET002197</t>
        </is>
      </c>
      <c r="B2192" t="inlineStr">
        <is>
          <t>O014353</t>
        </is>
      </c>
      <c r="C2192" s="25" t="n">
        <v>45274</v>
      </c>
      <c r="D2192" t="inlineStr">
        <is>
          <t>Fashion</t>
        </is>
      </c>
      <c r="E2192" t="inlineStr">
        <is>
          <t>East</t>
        </is>
      </c>
      <c r="F2192" t="inlineStr">
        <is>
          <t>Marketplace</t>
        </is>
      </c>
      <c r="G2192" t="inlineStr">
        <is>
          <t>Size/Fit Issue</t>
        </is>
      </c>
      <c r="H2192" t="n">
        <v>2</v>
      </c>
      <c r="I2192" t="n">
        <v>1312.2</v>
      </c>
    </row>
    <row r="2193">
      <c r="A2193" t="inlineStr">
        <is>
          <t>RET002198</t>
        </is>
      </c>
      <c r="B2193" t="inlineStr">
        <is>
          <t>O014355</t>
        </is>
      </c>
      <c r="C2193" s="25" t="n">
        <v>45274</v>
      </c>
      <c r="D2193" t="inlineStr">
        <is>
          <t>Fashion</t>
        </is>
      </c>
      <c r="E2193" t="inlineStr">
        <is>
          <t>South</t>
        </is>
      </c>
      <c r="F2193" t="inlineStr">
        <is>
          <t>Mobile App</t>
        </is>
      </c>
      <c r="G2193" t="inlineStr">
        <is>
          <t>Damaged in Transit</t>
        </is>
      </c>
      <c r="H2193" t="n">
        <v>1</v>
      </c>
      <c r="I2193" t="n">
        <v>2708.1</v>
      </c>
    </row>
    <row r="2194">
      <c r="A2194" t="inlineStr">
        <is>
          <t>RET002199</t>
        </is>
      </c>
      <c r="B2194" t="inlineStr">
        <is>
          <t>O014362</t>
        </is>
      </c>
      <c r="C2194" s="25" t="n">
        <v>45274</v>
      </c>
      <c r="D2194" t="inlineStr">
        <is>
          <t>Fashion</t>
        </is>
      </c>
      <c r="E2194" t="inlineStr">
        <is>
          <t>East</t>
        </is>
      </c>
      <c r="F2194" t="inlineStr">
        <is>
          <t>Retail Store</t>
        </is>
      </c>
      <c r="G2194" t="inlineStr">
        <is>
          <t>Late Delivery</t>
        </is>
      </c>
      <c r="H2194" t="n">
        <v>1</v>
      </c>
      <c r="I2194" t="n">
        <v>3439</v>
      </c>
    </row>
    <row r="2195">
      <c r="A2195" t="inlineStr">
        <is>
          <t>RET002200</t>
        </is>
      </c>
      <c r="B2195" t="inlineStr">
        <is>
          <t>O014367</t>
        </is>
      </c>
      <c r="C2195" s="25" t="n">
        <v>45274</v>
      </c>
      <c r="D2195" t="inlineStr">
        <is>
          <t>Electronics</t>
        </is>
      </c>
      <c r="E2195" t="inlineStr">
        <is>
          <t>North</t>
        </is>
      </c>
      <c r="F2195" t="inlineStr">
        <is>
          <t>Mobile App</t>
        </is>
      </c>
      <c r="G2195" t="inlineStr">
        <is>
          <t>Defective Product</t>
        </is>
      </c>
      <c r="H2195" t="n">
        <v>2</v>
      </c>
      <c r="I2195" t="n">
        <v>18485.1</v>
      </c>
    </row>
    <row r="2196">
      <c r="A2196" t="inlineStr">
        <is>
          <t>RET002201</t>
        </is>
      </c>
      <c r="B2196" t="inlineStr">
        <is>
          <t>O014371</t>
        </is>
      </c>
      <c r="C2196" s="25" t="n">
        <v>45274</v>
      </c>
      <c r="D2196" t="inlineStr">
        <is>
          <t>Fashion</t>
        </is>
      </c>
      <c r="E2196" t="inlineStr">
        <is>
          <t>East</t>
        </is>
      </c>
      <c r="F2196" t="inlineStr">
        <is>
          <t>Marketplace</t>
        </is>
      </c>
      <c r="G2196" t="inlineStr">
        <is>
          <t>Changed Mind</t>
        </is>
      </c>
      <c r="H2196" t="n">
        <v>1</v>
      </c>
      <c r="I2196" t="n">
        <v>3254.65</v>
      </c>
    </row>
    <row r="2197">
      <c r="A2197" t="inlineStr">
        <is>
          <t>RET002202</t>
        </is>
      </c>
      <c r="B2197" t="inlineStr">
        <is>
          <t>O014375</t>
        </is>
      </c>
      <c r="C2197" s="25" t="n">
        <v>45274</v>
      </c>
      <c r="D2197" t="inlineStr">
        <is>
          <t>Fashion</t>
        </is>
      </c>
      <c r="E2197" t="inlineStr">
        <is>
          <t>North</t>
        </is>
      </c>
      <c r="F2197" t="inlineStr">
        <is>
          <t>Retail Store</t>
        </is>
      </c>
      <c r="G2197" t="inlineStr">
        <is>
          <t>Changed Mind</t>
        </is>
      </c>
      <c r="H2197" t="n">
        <v>1</v>
      </c>
      <c r="I2197" t="n">
        <v>3446.1</v>
      </c>
    </row>
    <row r="2198">
      <c r="A2198" t="inlineStr">
        <is>
          <t>RET002203</t>
        </is>
      </c>
      <c r="B2198" t="inlineStr">
        <is>
          <t>O014382</t>
        </is>
      </c>
      <c r="C2198" s="25" t="n">
        <v>45274</v>
      </c>
      <c r="D2198" t="inlineStr">
        <is>
          <t>Home &amp; Kitchen</t>
        </is>
      </c>
      <c r="E2198" t="inlineStr">
        <is>
          <t>South</t>
        </is>
      </c>
      <c r="F2198" t="inlineStr">
        <is>
          <t>Mobile App</t>
        </is>
      </c>
      <c r="G2198" t="inlineStr">
        <is>
          <t>Wrong Item Delivered</t>
        </is>
      </c>
      <c r="H2198" t="n">
        <v>1</v>
      </c>
      <c r="I2198" t="n">
        <v>455.05</v>
      </c>
    </row>
    <row r="2199">
      <c r="A2199" t="inlineStr">
        <is>
          <t>RET002204</t>
        </is>
      </c>
      <c r="B2199" t="inlineStr">
        <is>
          <t>O014387</t>
        </is>
      </c>
      <c r="C2199" s="25" t="n">
        <v>45274</v>
      </c>
      <c r="D2199" t="inlineStr">
        <is>
          <t>Home &amp; Kitchen</t>
        </is>
      </c>
      <c r="E2199" t="inlineStr">
        <is>
          <t>East</t>
        </is>
      </c>
      <c r="F2199" t="inlineStr">
        <is>
          <t>Mobile App</t>
        </is>
      </c>
      <c r="G2199" t="inlineStr">
        <is>
          <t>Damaged in Transit</t>
        </is>
      </c>
      <c r="H2199" t="n">
        <v>1</v>
      </c>
      <c r="I2199" t="n">
        <v>1338.55</v>
      </c>
    </row>
    <row r="2200">
      <c r="A2200" t="inlineStr">
        <is>
          <t>RET002205</t>
        </is>
      </c>
      <c r="B2200" t="inlineStr">
        <is>
          <t>O014398</t>
        </is>
      </c>
      <c r="C2200" s="25" t="n">
        <v>45275</v>
      </c>
      <c r="D2200" t="inlineStr">
        <is>
          <t>Fashion</t>
        </is>
      </c>
      <c r="E2200" t="inlineStr">
        <is>
          <t>South</t>
        </is>
      </c>
      <c r="F2200" t="inlineStr">
        <is>
          <t>Marketplace</t>
        </is>
      </c>
      <c r="G2200" t="inlineStr">
        <is>
          <t>Not as Described</t>
        </is>
      </c>
      <c r="H2200" t="n">
        <v>1</v>
      </c>
      <c r="I2200" t="n">
        <v>1394.1</v>
      </c>
    </row>
    <row r="2201">
      <c r="A2201" t="inlineStr">
        <is>
          <t>RET002206</t>
        </is>
      </c>
      <c r="B2201" t="inlineStr">
        <is>
          <t>O014399</t>
        </is>
      </c>
      <c r="C2201" s="25" t="n">
        <v>45275</v>
      </c>
      <c r="D2201" t="inlineStr">
        <is>
          <t>Fashion</t>
        </is>
      </c>
      <c r="E2201" t="inlineStr">
        <is>
          <t>West</t>
        </is>
      </c>
      <c r="F2201" t="inlineStr">
        <is>
          <t>Marketplace</t>
        </is>
      </c>
      <c r="G2201" t="inlineStr">
        <is>
          <t>Size/Fit Issue</t>
        </is>
      </c>
      <c r="H2201" t="n">
        <v>1</v>
      </c>
      <c r="I2201" t="n">
        <v>1088.1</v>
      </c>
    </row>
    <row r="2202">
      <c r="A2202" t="inlineStr">
        <is>
          <t>RET002207</t>
        </is>
      </c>
      <c r="B2202" t="inlineStr">
        <is>
          <t>O014406</t>
        </is>
      </c>
      <c r="C2202" s="25" t="n">
        <v>45275</v>
      </c>
      <c r="D2202" t="inlineStr">
        <is>
          <t>Electronics</t>
        </is>
      </c>
      <c r="E2202" t="inlineStr">
        <is>
          <t>East</t>
        </is>
      </c>
      <c r="F2202" t="inlineStr">
        <is>
          <t>Marketplace</t>
        </is>
      </c>
      <c r="G2202" t="inlineStr">
        <is>
          <t>Defective Product</t>
        </is>
      </c>
      <c r="H2202" t="n">
        <v>1</v>
      </c>
      <c r="I2202" t="n">
        <v>6009</v>
      </c>
    </row>
    <row r="2203">
      <c r="A2203" t="inlineStr">
        <is>
          <t>RET002208</t>
        </is>
      </c>
      <c r="B2203" t="inlineStr">
        <is>
          <t>O014406</t>
        </is>
      </c>
      <c r="C2203" s="25" t="n">
        <v>45275</v>
      </c>
      <c r="D2203" t="inlineStr">
        <is>
          <t>Electronics</t>
        </is>
      </c>
      <c r="E2203" t="inlineStr">
        <is>
          <t>East</t>
        </is>
      </c>
      <c r="F2203" t="inlineStr">
        <is>
          <t>Marketplace</t>
        </is>
      </c>
      <c r="G2203" t="inlineStr">
        <is>
          <t>Defective Product</t>
        </is>
      </c>
      <c r="H2203" t="n">
        <v>2</v>
      </c>
      <c r="I2203" t="n">
        <v>6318.4</v>
      </c>
    </row>
    <row r="2204">
      <c r="A2204" t="inlineStr">
        <is>
          <t>RET002209</t>
        </is>
      </c>
      <c r="B2204" t="inlineStr">
        <is>
          <t>O014413</t>
        </is>
      </c>
      <c r="C2204" s="25" t="n">
        <v>45275</v>
      </c>
      <c r="D2204" t="inlineStr">
        <is>
          <t>Sports</t>
        </is>
      </c>
      <c r="E2204" t="inlineStr">
        <is>
          <t>South</t>
        </is>
      </c>
      <c r="F2204" t="inlineStr">
        <is>
          <t>Marketplace</t>
        </is>
      </c>
      <c r="G2204" t="inlineStr">
        <is>
          <t>Defective Product</t>
        </is>
      </c>
      <c r="H2204" t="n">
        <v>1</v>
      </c>
      <c r="I2204" t="n">
        <v>962.1</v>
      </c>
    </row>
    <row r="2205">
      <c r="A2205" t="inlineStr">
        <is>
          <t>RET002210</t>
        </is>
      </c>
      <c r="B2205" t="inlineStr">
        <is>
          <t>O014414</t>
        </is>
      </c>
      <c r="C2205" s="25" t="n">
        <v>45275</v>
      </c>
      <c r="D2205" t="inlineStr">
        <is>
          <t>Electronics</t>
        </is>
      </c>
      <c r="E2205" t="inlineStr">
        <is>
          <t>West</t>
        </is>
      </c>
      <c r="F2205" t="inlineStr">
        <is>
          <t>Website</t>
        </is>
      </c>
      <c r="G2205" t="inlineStr">
        <is>
          <t>Defective Product</t>
        </is>
      </c>
      <c r="H2205" t="n">
        <v>1</v>
      </c>
      <c r="I2205" t="n">
        <v>6719</v>
      </c>
    </row>
    <row r="2206">
      <c r="A2206" t="inlineStr">
        <is>
          <t>RET002211</t>
        </is>
      </c>
      <c r="B2206" t="inlineStr">
        <is>
          <t>O014420</t>
        </is>
      </c>
      <c r="C2206" s="25" t="n">
        <v>45275</v>
      </c>
      <c r="D2206" t="inlineStr">
        <is>
          <t>Fashion</t>
        </is>
      </c>
      <c r="E2206" t="inlineStr">
        <is>
          <t>West</t>
        </is>
      </c>
      <c r="F2206" t="inlineStr">
        <is>
          <t>Website</t>
        </is>
      </c>
      <c r="G2206" t="inlineStr">
        <is>
          <t>Defective Product</t>
        </is>
      </c>
      <c r="H2206" t="n">
        <v>1</v>
      </c>
      <c r="I2206" t="n">
        <v>1148.55</v>
      </c>
    </row>
    <row r="2207">
      <c r="A2207" t="inlineStr">
        <is>
          <t>RET002212</t>
        </is>
      </c>
      <c r="B2207" t="inlineStr">
        <is>
          <t>O014427</t>
        </is>
      </c>
      <c r="C2207" s="25" t="n">
        <v>45275</v>
      </c>
      <c r="D2207" t="inlineStr">
        <is>
          <t>Sports</t>
        </is>
      </c>
      <c r="E2207" t="inlineStr">
        <is>
          <t>Central</t>
        </is>
      </c>
      <c r="F2207" t="inlineStr">
        <is>
          <t>Website</t>
        </is>
      </c>
      <c r="G2207" t="inlineStr">
        <is>
          <t>Wrong Item Delivered</t>
        </is>
      </c>
      <c r="H2207" t="n">
        <v>1</v>
      </c>
      <c r="I2207" t="n">
        <v>2339</v>
      </c>
    </row>
    <row r="2208">
      <c r="A2208" t="inlineStr">
        <is>
          <t>RET002213</t>
        </is>
      </c>
      <c r="B2208" t="inlineStr">
        <is>
          <t>O014428</t>
        </is>
      </c>
      <c r="C2208" s="25" t="n">
        <v>45275</v>
      </c>
      <c r="D2208" t="inlineStr">
        <is>
          <t>Home &amp; Kitchen</t>
        </is>
      </c>
      <c r="E2208" t="inlineStr">
        <is>
          <t>North</t>
        </is>
      </c>
      <c r="F2208" t="inlineStr">
        <is>
          <t>Website</t>
        </is>
      </c>
      <c r="G2208" t="inlineStr">
        <is>
          <t>Changed Mind</t>
        </is>
      </c>
      <c r="H2208" t="n">
        <v>1</v>
      </c>
      <c r="I2208" t="n">
        <v>1110.55</v>
      </c>
    </row>
    <row r="2209">
      <c r="A2209" t="inlineStr">
        <is>
          <t>RET002214</t>
        </is>
      </c>
      <c r="B2209" t="inlineStr">
        <is>
          <t>O014438</t>
        </is>
      </c>
      <c r="C2209" s="25" t="n">
        <v>45276</v>
      </c>
      <c r="D2209" t="inlineStr">
        <is>
          <t>Sports</t>
        </is>
      </c>
      <c r="E2209" t="inlineStr">
        <is>
          <t>East</t>
        </is>
      </c>
      <c r="F2209" t="inlineStr">
        <is>
          <t>Website</t>
        </is>
      </c>
      <c r="G2209" t="inlineStr">
        <is>
          <t>Changed Mind</t>
        </is>
      </c>
      <c r="H2209" t="n">
        <v>1</v>
      </c>
      <c r="I2209" t="n">
        <v>1277.1</v>
      </c>
    </row>
    <row r="2210">
      <c r="A2210" t="inlineStr">
        <is>
          <t>RET002215</t>
        </is>
      </c>
      <c r="B2210" t="inlineStr">
        <is>
          <t>O014440</t>
        </is>
      </c>
      <c r="C2210" s="25" t="n">
        <v>45276</v>
      </c>
      <c r="D2210" t="inlineStr">
        <is>
          <t>Beauty</t>
        </is>
      </c>
      <c r="E2210" t="inlineStr">
        <is>
          <t>East</t>
        </is>
      </c>
      <c r="F2210" t="inlineStr">
        <is>
          <t>Mobile App</t>
        </is>
      </c>
      <c r="G2210" t="inlineStr">
        <is>
          <t>Late Delivery</t>
        </is>
      </c>
      <c r="H2210" t="n">
        <v>1</v>
      </c>
      <c r="I2210" t="n">
        <v>377.1</v>
      </c>
    </row>
    <row r="2211">
      <c r="A2211" t="inlineStr">
        <is>
          <t>RET002216</t>
        </is>
      </c>
      <c r="B2211" t="inlineStr">
        <is>
          <t>O014444</t>
        </is>
      </c>
      <c r="C2211" s="25" t="n">
        <v>45276</v>
      </c>
      <c r="D2211" t="inlineStr">
        <is>
          <t>Electronics</t>
        </is>
      </c>
      <c r="E2211" t="inlineStr">
        <is>
          <t>South</t>
        </is>
      </c>
      <c r="F2211" t="inlineStr">
        <is>
          <t>Website</t>
        </is>
      </c>
      <c r="G2211" t="inlineStr">
        <is>
          <t>Not as Described</t>
        </is>
      </c>
      <c r="H2211" t="n">
        <v>1</v>
      </c>
      <c r="I2211" t="n">
        <v>2105.1</v>
      </c>
    </row>
    <row r="2212">
      <c r="A2212" t="inlineStr">
        <is>
          <t>RET002217</t>
        </is>
      </c>
      <c r="B2212" t="inlineStr">
        <is>
          <t>O014447</t>
        </is>
      </c>
      <c r="C2212" s="25" t="n">
        <v>45276</v>
      </c>
      <c r="D2212" t="inlineStr">
        <is>
          <t>Fashion</t>
        </is>
      </c>
      <c r="E2212" t="inlineStr">
        <is>
          <t>South</t>
        </is>
      </c>
      <c r="F2212" t="inlineStr">
        <is>
          <t>Mobile App</t>
        </is>
      </c>
      <c r="G2212" t="inlineStr">
        <is>
          <t>Size/Fit Issue</t>
        </is>
      </c>
      <c r="H2212" t="n">
        <v>2</v>
      </c>
      <c r="I2212" t="n">
        <v>1258.2</v>
      </c>
    </row>
    <row r="2213">
      <c r="A2213" t="inlineStr">
        <is>
          <t>RET002218</t>
        </is>
      </c>
      <c r="B2213" t="inlineStr">
        <is>
          <t>O014450</t>
        </is>
      </c>
      <c r="C2213" s="25" t="n">
        <v>45276</v>
      </c>
      <c r="D2213" t="inlineStr">
        <is>
          <t>Fashion</t>
        </is>
      </c>
      <c r="E2213" t="inlineStr">
        <is>
          <t>South</t>
        </is>
      </c>
      <c r="F2213" t="inlineStr">
        <is>
          <t>Mobile App</t>
        </is>
      </c>
      <c r="G2213" t="inlineStr">
        <is>
          <t>Size/Fit Issue</t>
        </is>
      </c>
      <c r="H2213" t="n">
        <v>1</v>
      </c>
      <c r="I2213" t="n">
        <v>593.1</v>
      </c>
    </row>
    <row r="2214">
      <c r="A2214" t="inlineStr">
        <is>
          <t>RET002219</t>
        </is>
      </c>
      <c r="B2214" t="inlineStr">
        <is>
          <t>O014468</t>
        </is>
      </c>
      <c r="C2214" s="25" t="n">
        <v>45276</v>
      </c>
      <c r="D2214" t="inlineStr">
        <is>
          <t>Fashion</t>
        </is>
      </c>
      <c r="E2214" t="inlineStr">
        <is>
          <t>West</t>
        </is>
      </c>
      <c r="F2214" t="inlineStr">
        <is>
          <t>Retail Store</t>
        </is>
      </c>
      <c r="G2214" t="inlineStr">
        <is>
          <t>Size/Fit Issue</t>
        </is>
      </c>
      <c r="H2214" t="n">
        <v>1</v>
      </c>
      <c r="I2214" t="n">
        <v>1394.1</v>
      </c>
    </row>
    <row r="2215">
      <c r="A2215" t="inlineStr">
        <is>
          <t>RET002220</t>
        </is>
      </c>
      <c r="B2215" t="inlineStr">
        <is>
          <t>O014468</t>
        </is>
      </c>
      <c r="C2215" s="25" t="n">
        <v>45276</v>
      </c>
      <c r="D2215" t="inlineStr">
        <is>
          <t>Fashion</t>
        </is>
      </c>
      <c r="E2215" t="inlineStr">
        <is>
          <t>West</t>
        </is>
      </c>
      <c r="F2215" t="inlineStr">
        <is>
          <t>Retail Store</t>
        </is>
      </c>
      <c r="G2215" t="inlineStr">
        <is>
          <t>Changed Mind</t>
        </is>
      </c>
      <c r="H2215" t="n">
        <v>1</v>
      </c>
      <c r="I2215" t="n">
        <v>1129</v>
      </c>
    </row>
    <row r="2216">
      <c r="A2216" t="inlineStr">
        <is>
          <t>RET002221</t>
        </is>
      </c>
      <c r="B2216" t="inlineStr">
        <is>
          <t>O014487</t>
        </is>
      </c>
      <c r="C2216" s="25" t="n">
        <v>45277</v>
      </c>
      <c r="D2216" t="inlineStr">
        <is>
          <t>Home &amp; Kitchen</t>
        </is>
      </c>
      <c r="E2216" t="inlineStr">
        <is>
          <t>West</t>
        </is>
      </c>
      <c r="F2216" t="inlineStr">
        <is>
          <t>Website</t>
        </is>
      </c>
      <c r="G2216" t="inlineStr">
        <is>
          <t>Defective Product</t>
        </is>
      </c>
      <c r="H2216" t="n">
        <v>1</v>
      </c>
      <c r="I2216" t="n">
        <v>4188.55</v>
      </c>
    </row>
    <row r="2217">
      <c r="A2217" t="inlineStr">
        <is>
          <t>RET002222</t>
        </is>
      </c>
      <c r="B2217" t="inlineStr">
        <is>
          <t>O014488</t>
        </is>
      </c>
      <c r="C2217" s="25" t="n">
        <v>45277</v>
      </c>
      <c r="D2217" t="inlineStr">
        <is>
          <t>Home &amp; Kitchen</t>
        </is>
      </c>
      <c r="E2217" t="inlineStr">
        <is>
          <t>South</t>
        </is>
      </c>
      <c r="F2217" t="inlineStr">
        <is>
          <t>Retail Store</t>
        </is>
      </c>
      <c r="G2217" t="inlineStr">
        <is>
          <t>Changed Mind</t>
        </is>
      </c>
      <c r="H2217" t="n">
        <v>1</v>
      </c>
      <c r="I2217" t="n">
        <v>2119</v>
      </c>
    </row>
    <row r="2218">
      <c r="A2218" t="inlineStr">
        <is>
          <t>RET002223</t>
        </is>
      </c>
      <c r="B2218" t="inlineStr">
        <is>
          <t>O014489</t>
        </is>
      </c>
      <c r="C2218" s="25" t="n">
        <v>45277</v>
      </c>
      <c r="D2218" t="inlineStr">
        <is>
          <t>Fashion</t>
        </is>
      </c>
      <c r="E2218" t="inlineStr">
        <is>
          <t>West</t>
        </is>
      </c>
      <c r="F2218" t="inlineStr">
        <is>
          <t>Unknown</t>
        </is>
      </c>
      <c r="G2218" t="inlineStr">
        <is>
          <t>Size/Fit Issue</t>
        </is>
      </c>
      <c r="H2218" t="n">
        <v>1</v>
      </c>
      <c r="I2218" t="n">
        <v>638.1</v>
      </c>
    </row>
    <row r="2219">
      <c r="A2219" t="inlineStr">
        <is>
          <t>RET002224</t>
        </is>
      </c>
      <c r="B2219" t="inlineStr">
        <is>
          <t>O014508</t>
        </is>
      </c>
      <c r="C2219" s="25" t="n">
        <v>45277</v>
      </c>
      <c r="D2219" t="inlineStr">
        <is>
          <t>Fashion</t>
        </is>
      </c>
      <c r="E2219" t="inlineStr">
        <is>
          <t>North</t>
        </is>
      </c>
      <c r="F2219" t="inlineStr">
        <is>
          <t>Marketplace</t>
        </is>
      </c>
      <c r="G2219" t="inlineStr">
        <is>
          <t>Changed Mind</t>
        </is>
      </c>
      <c r="H2219" t="n">
        <v>1</v>
      </c>
      <c r="I2219" t="n">
        <v>1072.55</v>
      </c>
    </row>
    <row r="2220">
      <c r="A2220" t="inlineStr">
        <is>
          <t>RET002225</t>
        </is>
      </c>
      <c r="B2220" t="inlineStr">
        <is>
          <t>O014519</t>
        </is>
      </c>
      <c r="C2220" s="25" t="n">
        <v>45277</v>
      </c>
      <c r="D2220" t="inlineStr">
        <is>
          <t>Fashion</t>
        </is>
      </c>
      <c r="E2220" t="inlineStr">
        <is>
          <t>South</t>
        </is>
      </c>
      <c r="F2220" t="inlineStr">
        <is>
          <t>Mobile App</t>
        </is>
      </c>
      <c r="G2220" t="inlineStr">
        <is>
          <t>Size/Fit Issue</t>
        </is>
      </c>
      <c r="H2220" t="n">
        <v>1</v>
      </c>
      <c r="I2220" t="n">
        <v>959.65</v>
      </c>
    </row>
    <row r="2221">
      <c r="A2221" t="inlineStr">
        <is>
          <t>RET002226</t>
        </is>
      </c>
      <c r="B2221" t="inlineStr">
        <is>
          <t>O014521</t>
        </is>
      </c>
      <c r="C2221" s="25" t="n">
        <v>45277</v>
      </c>
      <c r="D2221" t="inlineStr">
        <is>
          <t>Beauty</t>
        </is>
      </c>
      <c r="E2221" t="inlineStr">
        <is>
          <t>North</t>
        </is>
      </c>
      <c r="F2221" t="inlineStr">
        <is>
          <t>Website</t>
        </is>
      </c>
      <c r="G2221" t="inlineStr">
        <is>
          <t>Not as Described</t>
        </is>
      </c>
      <c r="H2221" t="n">
        <v>1</v>
      </c>
      <c r="I2221" t="n">
        <v>669</v>
      </c>
    </row>
    <row r="2222">
      <c r="A2222" t="inlineStr">
        <is>
          <t>RET002227</t>
        </is>
      </c>
      <c r="B2222" t="inlineStr">
        <is>
          <t>O014537</t>
        </is>
      </c>
      <c r="C2222" s="25" t="n">
        <v>45278</v>
      </c>
      <c r="D2222" t="inlineStr">
        <is>
          <t>Fashion</t>
        </is>
      </c>
      <c r="E2222" t="inlineStr">
        <is>
          <t>Central</t>
        </is>
      </c>
      <c r="F2222" t="inlineStr">
        <is>
          <t>Marketplace</t>
        </is>
      </c>
      <c r="G2222" t="inlineStr">
        <is>
          <t>Not as Described</t>
        </is>
      </c>
      <c r="H2222" t="n">
        <v>1</v>
      </c>
      <c r="I2222" t="n">
        <v>1029</v>
      </c>
    </row>
    <row r="2223">
      <c r="A2223" t="inlineStr">
        <is>
          <t>RET002228</t>
        </is>
      </c>
      <c r="B2223" t="inlineStr">
        <is>
          <t>O014540</t>
        </is>
      </c>
      <c r="C2223" s="25" t="n">
        <v>45278</v>
      </c>
      <c r="D2223" t="inlineStr">
        <is>
          <t>Home &amp; Kitchen</t>
        </is>
      </c>
      <c r="E2223" t="inlineStr">
        <is>
          <t>West</t>
        </is>
      </c>
      <c r="F2223" t="inlineStr">
        <is>
          <t>Website</t>
        </is>
      </c>
      <c r="G2223" t="inlineStr">
        <is>
          <t>Not as Described</t>
        </is>
      </c>
      <c r="H2223" t="n">
        <v>2</v>
      </c>
      <c r="I2223" t="n">
        <v>4336.2</v>
      </c>
    </row>
    <row r="2224">
      <c r="A2224" t="inlineStr">
        <is>
          <t>RET002229</t>
        </is>
      </c>
      <c r="B2224" t="inlineStr">
        <is>
          <t>O014544</t>
        </is>
      </c>
      <c r="C2224" s="25" t="n">
        <v>45278</v>
      </c>
      <c r="D2224" t="inlineStr">
        <is>
          <t>Fashion</t>
        </is>
      </c>
      <c r="E2224" t="inlineStr">
        <is>
          <t>West</t>
        </is>
      </c>
      <c r="F2224" t="inlineStr">
        <is>
          <t>Mobile App</t>
        </is>
      </c>
      <c r="G2224" t="inlineStr">
        <is>
          <t>Size/Fit Issue</t>
        </is>
      </c>
      <c r="H2224" t="n">
        <v>1</v>
      </c>
      <c r="I2224" t="n">
        <v>709</v>
      </c>
    </row>
    <row r="2225">
      <c r="A2225" t="inlineStr">
        <is>
          <t>RET002230</t>
        </is>
      </c>
      <c r="B2225" t="inlineStr">
        <is>
          <t>O014566</t>
        </is>
      </c>
      <c r="C2225" s="25" t="n">
        <v>45278</v>
      </c>
      <c r="D2225" t="inlineStr">
        <is>
          <t>Fashion</t>
        </is>
      </c>
      <c r="E2225" t="inlineStr">
        <is>
          <t>South</t>
        </is>
      </c>
      <c r="F2225" t="inlineStr">
        <is>
          <t>Mobile App</t>
        </is>
      </c>
      <c r="G2225" t="inlineStr">
        <is>
          <t>Not as Described</t>
        </is>
      </c>
      <c r="H2225" t="n">
        <v>1</v>
      </c>
      <c r="I2225" t="n">
        <v>939.55</v>
      </c>
    </row>
    <row r="2226">
      <c r="A2226" t="inlineStr">
        <is>
          <t>RET002231</t>
        </is>
      </c>
      <c r="B2226" t="inlineStr">
        <is>
          <t>O014579</t>
        </is>
      </c>
      <c r="C2226" s="25" t="n">
        <v>45278</v>
      </c>
      <c r="D2226" t="inlineStr">
        <is>
          <t>Fashion</t>
        </is>
      </c>
      <c r="E2226" t="inlineStr">
        <is>
          <t>South</t>
        </is>
      </c>
      <c r="F2226" t="inlineStr">
        <is>
          <t>Marketplace</t>
        </is>
      </c>
      <c r="G2226" t="inlineStr">
        <is>
          <t>Size/Fit Issue</t>
        </is>
      </c>
      <c r="H2226" t="n">
        <v>1</v>
      </c>
      <c r="I2226" t="n">
        <v>1529.1</v>
      </c>
    </row>
    <row r="2227">
      <c r="A2227" t="inlineStr">
        <is>
          <t>RET002232</t>
        </is>
      </c>
      <c r="B2227" t="inlineStr">
        <is>
          <t>O014581</t>
        </is>
      </c>
      <c r="C2227" s="25" t="n">
        <v>45278</v>
      </c>
      <c r="D2227" t="inlineStr">
        <is>
          <t>Fashion</t>
        </is>
      </c>
      <c r="E2227" t="inlineStr">
        <is>
          <t>North</t>
        </is>
      </c>
      <c r="F2227" t="inlineStr">
        <is>
          <t>Mobile App</t>
        </is>
      </c>
      <c r="G2227" t="inlineStr">
        <is>
          <t>Wrong Item Delivered</t>
        </is>
      </c>
      <c r="H2227" t="n">
        <v>1</v>
      </c>
      <c r="I2227" t="n">
        <v>1394.1</v>
      </c>
    </row>
    <row r="2228">
      <c r="A2228" t="inlineStr">
        <is>
          <t>RET002233</t>
        </is>
      </c>
      <c r="B2228" t="inlineStr">
        <is>
          <t>O014594</t>
        </is>
      </c>
      <c r="C2228" s="25" t="n">
        <v>45279</v>
      </c>
      <c r="D2228" t="inlineStr">
        <is>
          <t>Fashion</t>
        </is>
      </c>
      <c r="E2228" t="inlineStr">
        <is>
          <t>West</t>
        </is>
      </c>
      <c r="F2228" t="inlineStr">
        <is>
          <t>Marketplace</t>
        </is>
      </c>
      <c r="G2228" t="inlineStr">
        <is>
          <t>Damaged in Transit</t>
        </is>
      </c>
      <c r="H2228" t="n">
        <v>1</v>
      </c>
      <c r="I2228" t="n">
        <v>594.15</v>
      </c>
    </row>
    <row r="2229">
      <c r="A2229" t="inlineStr">
        <is>
          <t>RET002234</t>
        </is>
      </c>
      <c r="B2229" t="inlineStr">
        <is>
          <t>O014595</t>
        </is>
      </c>
      <c r="C2229" s="25" t="n">
        <v>45279</v>
      </c>
      <c r="D2229" t="inlineStr">
        <is>
          <t>Fashion</t>
        </is>
      </c>
      <c r="E2229" t="inlineStr">
        <is>
          <t>West</t>
        </is>
      </c>
      <c r="F2229" t="inlineStr">
        <is>
          <t>Marketplace</t>
        </is>
      </c>
      <c r="G2229" t="inlineStr">
        <is>
          <t>Not as Described</t>
        </is>
      </c>
      <c r="H2229" t="n">
        <v>2</v>
      </c>
      <c r="I2229" t="n">
        <v>1838</v>
      </c>
    </row>
    <row r="2230">
      <c r="A2230" t="inlineStr">
        <is>
          <t>RET002235</t>
        </is>
      </c>
      <c r="B2230" t="inlineStr">
        <is>
          <t>O014596</t>
        </is>
      </c>
      <c r="C2230" s="25" t="n">
        <v>45279</v>
      </c>
      <c r="D2230" t="inlineStr">
        <is>
          <t>Home &amp; Kitchen</t>
        </is>
      </c>
      <c r="E2230" t="inlineStr">
        <is>
          <t>South</t>
        </is>
      </c>
      <c r="F2230" t="inlineStr">
        <is>
          <t>Mobile App</t>
        </is>
      </c>
      <c r="G2230" t="inlineStr">
        <is>
          <t>Changed Mind</t>
        </is>
      </c>
      <c r="H2230" t="n">
        <v>1</v>
      </c>
      <c r="I2230" t="n">
        <v>319</v>
      </c>
    </row>
    <row r="2231">
      <c r="A2231" t="inlineStr">
        <is>
          <t>RET002236</t>
        </is>
      </c>
      <c r="B2231" t="inlineStr">
        <is>
          <t>O014604</t>
        </is>
      </c>
      <c r="C2231" s="25" t="n">
        <v>45279</v>
      </c>
      <c r="D2231" t="inlineStr">
        <is>
          <t>Sports</t>
        </is>
      </c>
      <c r="E2231" t="inlineStr">
        <is>
          <t>West</t>
        </is>
      </c>
      <c r="F2231" t="inlineStr">
        <is>
          <t>Website</t>
        </is>
      </c>
      <c r="G2231" t="inlineStr">
        <is>
          <t>Wrong Item Delivered</t>
        </is>
      </c>
      <c r="H2231" t="n">
        <v>1</v>
      </c>
      <c r="I2231" t="n">
        <v>2948.65</v>
      </c>
    </row>
    <row r="2232">
      <c r="A2232" t="inlineStr">
        <is>
          <t>RET002237</t>
        </is>
      </c>
      <c r="B2232" t="inlineStr">
        <is>
          <t>O014606</t>
        </is>
      </c>
      <c r="C2232" s="25" t="n">
        <v>45279</v>
      </c>
      <c r="D2232" t="inlineStr">
        <is>
          <t>Home &amp; Kitchen</t>
        </is>
      </c>
      <c r="E2232" t="inlineStr">
        <is>
          <t>South</t>
        </is>
      </c>
      <c r="F2232" t="inlineStr">
        <is>
          <t>Mobile App</t>
        </is>
      </c>
      <c r="G2232" t="inlineStr">
        <is>
          <t>Changed Mind</t>
        </is>
      </c>
      <c r="H2232" t="n">
        <v>1</v>
      </c>
      <c r="I2232" t="n">
        <v>890.1</v>
      </c>
    </row>
    <row r="2233">
      <c r="A2233" t="inlineStr">
        <is>
          <t>RET002238</t>
        </is>
      </c>
      <c r="B2233" t="inlineStr">
        <is>
          <t>O014615</t>
        </is>
      </c>
      <c r="C2233" s="25" t="n">
        <v>45279</v>
      </c>
      <c r="D2233" t="inlineStr">
        <is>
          <t>Home &amp; Kitchen</t>
        </is>
      </c>
      <c r="E2233" t="inlineStr">
        <is>
          <t>South</t>
        </is>
      </c>
      <c r="F2233" t="inlineStr">
        <is>
          <t>Mobile App</t>
        </is>
      </c>
      <c r="G2233" t="inlineStr">
        <is>
          <t>Defective Product</t>
        </is>
      </c>
      <c r="H2233" t="n">
        <v>1</v>
      </c>
      <c r="I2233" t="n">
        <v>840.65</v>
      </c>
    </row>
    <row r="2234">
      <c r="A2234" t="inlineStr">
        <is>
          <t>RET002239</t>
        </is>
      </c>
      <c r="B2234" t="inlineStr">
        <is>
          <t>O014623</t>
        </is>
      </c>
      <c r="C2234" s="25" t="n">
        <v>45279</v>
      </c>
      <c r="D2234" t="inlineStr">
        <is>
          <t>Electronics</t>
        </is>
      </c>
      <c r="E2234" t="inlineStr">
        <is>
          <t>West</t>
        </is>
      </c>
      <c r="F2234" t="inlineStr">
        <is>
          <t>Website</t>
        </is>
      </c>
      <c r="G2234" t="inlineStr">
        <is>
          <t>Defective Product</t>
        </is>
      </c>
      <c r="H2234" t="n">
        <v>1</v>
      </c>
      <c r="I2234" t="n">
        <v>7799</v>
      </c>
    </row>
    <row r="2235">
      <c r="A2235" t="inlineStr">
        <is>
          <t>RET002240</t>
        </is>
      </c>
      <c r="B2235" t="inlineStr">
        <is>
          <t>O014624</t>
        </is>
      </c>
      <c r="C2235" s="25" t="n">
        <v>45279</v>
      </c>
      <c r="D2235" t="inlineStr">
        <is>
          <t>Fashion</t>
        </is>
      </c>
      <c r="E2235" t="inlineStr">
        <is>
          <t>South</t>
        </is>
      </c>
      <c r="F2235" t="inlineStr">
        <is>
          <t>Marketplace</t>
        </is>
      </c>
      <c r="G2235" t="inlineStr">
        <is>
          <t>Size/Fit Issue</t>
        </is>
      </c>
      <c r="H2235" t="n">
        <v>1</v>
      </c>
      <c r="I2235" t="n">
        <v>474.05</v>
      </c>
    </row>
    <row r="2236">
      <c r="A2236" t="inlineStr">
        <is>
          <t>RET002241</t>
        </is>
      </c>
      <c r="B2236" t="inlineStr">
        <is>
          <t>O014632</t>
        </is>
      </c>
      <c r="C2236" s="25" t="n">
        <v>45280</v>
      </c>
      <c r="D2236" t="inlineStr">
        <is>
          <t>Electronics</t>
        </is>
      </c>
      <c r="E2236" t="inlineStr">
        <is>
          <t>East</t>
        </is>
      </c>
      <c r="F2236" t="inlineStr">
        <is>
          <t>Retail Store</t>
        </is>
      </c>
      <c r="G2236" t="inlineStr">
        <is>
          <t>Defective Product</t>
        </is>
      </c>
      <c r="H2236" t="n">
        <v>1</v>
      </c>
      <c r="I2236" t="n">
        <v>9584.549999999999</v>
      </c>
    </row>
    <row r="2237">
      <c r="A2237" t="inlineStr">
        <is>
          <t>RET002242</t>
        </is>
      </c>
      <c r="B2237" t="inlineStr">
        <is>
          <t>O014640</t>
        </is>
      </c>
      <c r="C2237" s="25" t="n">
        <v>45280</v>
      </c>
      <c r="D2237" t="inlineStr">
        <is>
          <t>Electronics</t>
        </is>
      </c>
      <c r="E2237" t="inlineStr">
        <is>
          <t>South</t>
        </is>
      </c>
      <c r="F2237" t="inlineStr">
        <is>
          <t>Mobile App</t>
        </is>
      </c>
      <c r="G2237" t="inlineStr">
        <is>
          <t>Defective Product</t>
        </is>
      </c>
      <c r="H2237" t="n">
        <v>1</v>
      </c>
      <c r="I2237" t="n">
        <v>7127.1</v>
      </c>
    </row>
    <row r="2238">
      <c r="A2238" t="inlineStr">
        <is>
          <t>RET002243</t>
        </is>
      </c>
      <c r="B2238" t="inlineStr">
        <is>
          <t>O014649</t>
        </is>
      </c>
      <c r="C2238" s="25" t="n">
        <v>45280</v>
      </c>
      <c r="D2238" t="inlineStr">
        <is>
          <t>Electronics</t>
        </is>
      </c>
      <c r="E2238" t="inlineStr">
        <is>
          <t>West</t>
        </is>
      </c>
      <c r="F2238" t="inlineStr">
        <is>
          <t>Mobile App</t>
        </is>
      </c>
      <c r="G2238" t="inlineStr">
        <is>
          <t>Not as Described</t>
        </is>
      </c>
      <c r="H2238" t="n">
        <v>1</v>
      </c>
      <c r="I2238" t="n">
        <v>1146.65</v>
      </c>
    </row>
    <row r="2239">
      <c r="A2239" t="inlineStr">
        <is>
          <t>RET002244</t>
        </is>
      </c>
      <c r="B2239" t="inlineStr">
        <is>
          <t>O014664</t>
        </is>
      </c>
      <c r="C2239" s="25" t="n">
        <v>45280</v>
      </c>
      <c r="D2239" t="inlineStr">
        <is>
          <t>Electronics</t>
        </is>
      </c>
      <c r="E2239" t="inlineStr">
        <is>
          <t>North</t>
        </is>
      </c>
      <c r="F2239" t="inlineStr">
        <is>
          <t>Marketplace</t>
        </is>
      </c>
      <c r="G2239" t="inlineStr">
        <is>
          <t>Damaged in Transit</t>
        </is>
      </c>
      <c r="H2239" t="n">
        <v>1</v>
      </c>
      <c r="I2239" t="n">
        <v>8756.1</v>
      </c>
    </row>
    <row r="2240">
      <c r="A2240" t="inlineStr">
        <is>
          <t>RET002245</t>
        </is>
      </c>
      <c r="B2240" t="inlineStr">
        <is>
          <t>O014665</t>
        </is>
      </c>
      <c r="C2240" s="25" t="n">
        <v>45280</v>
      </c>
      <c r="D2240" t="inlineStr">
        <is>
          <t>Fashion</t>
        </is>
      </c>
      <c r="E2240" t="inlineStr">
        <is>
          <t>South</t>
        </is>
      </c>
      <c r="F2240" t="inlineStr">
        <is>
          <t>Marketplace</t>
        </is>
      </c>
      <c r="G2240" t="inlineStr">
        <is>
          <t>Wrong Item Delivered</t>
        </is>
      </c>
      <c r="H2240" t="n">
        <v>1</v>
      </c>
      <c r="I2240" t="n">
        <v>1072.55</v>
      </c>
    </row>
    <row r="2241">
      <c r="A2241" t="inlineStr">
        <is>
          <t>RET002246</t>
        </is>
      </c>
      <c r="B2241" t="inlineStr">
        <is>
          <t>O014675</t>
        </is>
      </c>
      <c r="C2241" s="25" t="n">
        <v>45281</v>
      </c>
      <c r="D2241" t="inlineStr">
        <is>
          <t>Fashion</t>
        </is>
      </c>
      <c r="E2241" t="inlineStr">
        <is>
          <t>West</t>
        </is>
      </c>
      <c r="F2241" t="inlineStr">
        <is>
          <t>Marketplace</t>
        </is>
      </c>
      <c r="G2241" t="inlineStr">
        <is>
          <t>Wrong Item Delivered</t>
        </is>
      </c>
      <c r="H2241" t="n">
        <v>1</v>
      </c>
      <c r="I2241" t="n">
        <v>594.15</v>
      </c>
    </row>
    <row r="2242">
      <c r="A2242" t="inlineStr">
        <is>
          <t>RET002247</t>
        </is>
      </c>
      <c r="B2242" t="inlineStr">
        <is>
          <t>O014678</t>
        </is>
      </c>
      <c r="C2242" s="25" t="n">
        <v>45281</v>
      </c>
      <c r="D2242" t="inlineStr">
        <is>
          <t>Fashion</t>
        </is>
      </c>
      <c r="E2242" t="inlineStr">
        <is>
          <t>West</t>
        </is>
      </c>
      <c r="F2242" t="inlineStr">
        <is>
          <t>Mobile App</t>
        </is>
      </c>
      <c r="G2242" t="inlineStr">
        <is>
          <t>Defective Product</t>
        </is>
      </c>
      <c r="H2242" t="n">
        <v>1</v>
      </c>
      <c r="I2242" t="n">
        <v>3628.05</v>
      </c>
    </row>
    <row r="2243">
      <c r="A2243" t="inlineStr">
        <is>
          <t>RET002248</t>
        </is>
      </c>
      <c r="B2243" t="inlineStr">
        <is>
          <t>O014684</t>
        </is>
      </c>
      <c r="C2243" s="25" t="n">
        <v>45281</v>
      </c>
      <c r="D2243" t="inlineStr">
        <is>
          <t>Electronics</t>
        </is>
      </c>
      <c r="E2243" t="inlineStr">
        <is>
          <t>South</t>
        </is>
      </c>
      <c r="F2243" t="inlineStr">
        <is>
          <t>Mobile App</t>
        </is>
      </c>
      <c r="G2243" t="inlineStr">
        <is>
          <t>Defective Product</t>
        </is>
      </c>
      <c r="H2243" t="n">
        <v>1</v>
      </c>
      <c r="I2243" t="n">
        <v>15722.1</v>
      </c>
    </row>
    <row r="2244">
      <c r="A2244" t="inlineStr">
        <is>
          <t>RET002249</t>
        </is>
      </c>
      <c r="B2244" t="inlineStr">
        <is>
          <t>O014690</t>
        </is>
      </c>
      <c r="C2244" s="25" t="n">
        <v>45281</v>
      </c>
      <c r="D2244" t="inlineStr">
        <is>
          <t>Sports</t>
        </is>
      </c>
      <c r="E2244" t="inlineStr">
        <is>
          <t>South</t>
        </is>
      </c>
      <c r="F2244" t="inlineStr">
        <is>
          <t>Website</t>
        </is>
      </c>
      <c r="G2244" t="inlineStr">
        <is>
          <t>Changed Mind</t>
        </is>
      </c>
      <c r="H2244" t="n">
        <v>1</v>
      </c>
      <c r="I2244" t="n">
        <v>1053.55</v>
      </c>
    </row>
    <row r="2245">
      <c r="A2245" t="inlineStr">
        <is>
          <t>RET002250</t>
        </is>
      </c>
      <c r="B2245" t="inlineStr">
        <is>
          <t>O014694</t>
        </is>
      </c>
      <c r="C2245" s="25" t="n">
        <v>45281</v>
      </c>
      <c r="D2245" t="inlineStr">
        <is>
          <t>Sports</t>
        </is>
      </c>
      <c r="E2245" t="inlineStr">
        <is>
          <t>East</t>
        </is>
      </c>
      <c r="F2245" t="inlineStr">
        <is>
          <t>Mobile App</t>
        </is>
      </c>
      <c r="G2245" t="inlineStr">
        <is>
          <t>Damaged in Transit</t>
        </is>
      </c>
      <c r="H2245" t="n">
        <v>1</v>
      </c>
      <c r="I2245" t="n">
        <v>998.1</v>
      </c>
    </row>
    <row r="2246">
      <c r="A2246" t="inlineStr">
        <is>
          <t>RET002251</t>
        </is>
      </c>
      <c r="B2246" t="inlineStr">
        <is>
          <t>O014695</t>
        </is>
      </c>
      <c r="C2246" s="25" t="n">
        <v>45281</v>
      </c>
      <c r="D2246" t="inlineStr">
        <is>
          <t>Fashion</t>
        </is>
      </c>
      <c r="E2246" t="inlineStr">
        <is>
          <t>East</t>
        </is>
      </c>
      <c r="F2246" t="inlineStr">
        <is>
          <t>Website</t>
        </is>
      </c>
      <c r="G2246" t="inlineStr">
        <is>
          <t>Size/Fit Issue</t>
        </is>
      </c>
      <c r="H2246" t="n">
        <v>2</v>
      </c>
      <c r="I2246" t="n">
        <v>2943.1</v>
      </c>
    </row>
    <row r="2247">
      <c r="A2247" t="inlineStr">
        <is>
          <t>RET002252</t>
        </is>
      </c>
      <c r="B2247" t="inlineStr">
        <is>
          <t>O014696</t>
        </is>
      </c>
      <c r="C2247" s="25" t="n">
        <v>45281</v>
      </c>
      <c r="D2247" t="inlineStr">
        <is>
          <t>Fashion</t>
        </is>
      </c>
      <c r="E2247" t="inlineStr">
        <is>
          <t>North</t>
        </is>
      </c>
      <c r="F2247" t="inlineStr">
        <is>
          <t>Marketplace</t>
        </is>
      </c>
      <c r="G2247" t="inlineStr">
        <is>
          <t>Size/Fit Issue</t>
        </is>
      </c>
      <c r="H2247" t="n">
        <v>1</v>
      </c>
      <c r="I2247" t="n">
        <v>2708.1</v>
      </c>
    </row>
    <row r="2248">
      <c r="A2248" t="inlineStr">
        <is>
          <t>RET002253</t>
        </is>
      </c>
      <c r="B2248" t="inlineStr">
        <is>
          <t>O014703</t>
        </is>
      </c>
      <c r="C2248" s="25" t="n">
        <v>45281</v>
      </c>
      <c r="D2248" t="inlineStr">
        <is>
          <t>Sports</t>
        </is>
      </c>
      <c r="E2248" t="inlineStr">
        <is>
          <t>West</t>
        </is>
      </c>
      <c r="F2248" t="inlineStr">
        <is>
          <t>Website</t>
        </is>
      </c>
      <c r="G2248" t="inlineStr">
        <is>
          <t>Changed Mind</t>
        </is>
      </c>
      <c r="H2248" t="n">
        <v>1</v>
      </c>
      <c r="I2248" t="n">
        <v>2472.65</v>
      </c>
    </row>
    <row r="2249">
      <c r="A2249" t="inlineStr">
        <is>
          <t>RET002254</t>
        </is>
      </c>
      <c r="B2249" t="inlineStr">
        <is>
          <t>O014704</t>
        </is>
      </c>
      <c r="C2249" s="25" t="n">
        <v>45281</v>
      </c>
      <c r="D2249" t="inlineStr">
        <is>
          <t>Fashion</t>
        </is>
      </c>
      <c r="E2249" t="inlineStr">
        <is>
          <t>North</t>
        </is>
      </c>
      <c r="F2249" t="inlineStr">
        <is>
          <t>Marketplace</t>
        </is>
      </c>
      <c r="G2249" t="inlineStr">
        <is>
          <t>Size/Fit Issue</t>
        </is>
      </c>
      <c r="H2249" t="n">
        <v>1</v>
      </c>
      <c r="I2249" t="n">
        <v>781.15</v>
      </c>
    </row>
    <row r="2250">
      <c r="A2250" t="inlineStr">
        <is>
          <t>RET002255</t>
        </is>
      </c>
      <c r="B2250" t="inlineStr">
        <is>
          <t>O014705</t>
        </is>
      </c>
      <c r="C2250" s="25" t="n">
        <v>45282</v>
      </c>
      <c r="D2250" t="inlineStr">
        <is>
          <t>Fashion</t>
        </is>
      </c>
      <c r="E2250" t="inlineStr">
        <is>
          <t>North</t>
        </is>
      </c>
      <c r="F2250" t="inlineStr">
        <is>
          <t>Retail Store</t>
        </is>
      </c>
      <c r="G2250" t="inlineStr">
        <is>
          <t>Damaged in Transit</t>
        </is>
      </c>
      <c r="H2250" t="n">
        <v>1</v>
      </c>
      <c r="I2250" t="n">
        <v>509</v>
      </c>
    </row>
    <row r="2251">
      <c r="A2251" t="inlineStr">
        <is>
          <t>RET002256</t>
        </is>
      </c>
      <c r="B2251" t="inlineStr">
        <is>
          <t>O014707</t>
        </is>
      </c>
      <c r="C2251" s="25" t="n">
        <v>45282</v>
      </c>
      <c r="D2251" t="inlineStr">
        <is>
          <t>Electronics</t>
        </is>
      </c>
      <c r="E2251" t="inlineStr">
        <is>
          <t>East</t>
        </is>
      </c>
      <c r="F2251" t="inlineStr">
        <is>
          <t>Website</t>
        </is>
      </c>
      <c r="G2251" t="inlineStr">
        <is>
          <t>Not as Described</t>
        </is>
      </c>
      <c r="H2251" t="n">
        <v>1</v>
      </c>
      <c r="I2251" t="n">
        <v>4844.15</v>
      </c>
    </row>
    <row r="2252">
      <c r="A2252" t="inlineStr">
        <is>
          <t>RET002257</t>
        </is>
      </c>
      <c r="B2252" t="inlineStr">
        <is>
          <t>O014727</t>
        </is>
      </c>
      <c r="C2252" s="25" t="n">
        <v>45282</v>
      </c>
      <c r="D2252" t="inlineStr">
        <is>
          <t>Fashion</t>
        </is>
      </c>
      <c r="E2252" t="inlineStr">
        <is>
          <t>East</t>
        </is>
      </c>
      <c r="F2252" t="inlineStr">
        <is>
          <t>Marketplace</t>
        </is>
      </c>
      <c r="G2252" t="inlineStr">
        <is>
          <t>Size/Fit Issue</t>
        </is>
      </c>
      <c r="H2252" t="n">
        <v>1</v>
      </c>
      <c r="I2252" t="n">
        <v>415.65</v>
      </c>
    </row>
    <row r="2253">
      <c r="A2253" t="inlineStr">
        <is>
          <t>RET002258</t>
        </is>
      </c>
      <c r="B2253" t="inlineStr">
        <is>
          <t>O014734</t>
        </is>
      </c>
      <c r="C2253" s="25" t="n">
        <v>45282</v>
      </c>
      <c r="D2253" t="inlineStr">
        <is>
          <t>Beauty</t>
        </is>
      </c>
      <c r="E2253" t="inlineStr">
        <is>
          <t>North</t>
        </is>
      </c>
      <c r="F2253" t="inlineStr">
        <is>
          <t>Mobile App</t>
        </is>
      </c>
      <c r="G2253" t="inlineStr">
        <is>
          <t>Not as Described</t>
        </is>
      </c>
      <c r="H2253" t="n">
        <v>1</v>
      </c>
      <c r="I2253" t="n">
        <v>350.55</v>
      </c>
    </row>
    <row r="2254">
      <c r="A2254" t="inlineStr">
        <is>
          <t>RET002259</t>
        </is>
      </c>
      <c r="B2254" t="inlineStr">
        <is>
          <t>O014738</t>
        </is>
      </c>
      <c r="C2254" s="25" t="n">
        <v>45282</v>
      </c>
      <c r="D2254" t="inlineStr">
        <is>
          <t>Electronics</t>
        </is>
      </c>
      <c r="E2254" t="inlineStr">
        <is>
          <t>South</t>
        </is>
      </c>
      <c r="F2254" t="inlineStr">
        <is>
          <t>Marketplace</t>
        </is>
      </c>
      <c r="G2254" t="inlineStr">
        <is>
          <t>Changed Mind</t>
        </is>
      </c>
      <c r="H2254" t="n">
        <v>1</v>
      </c>
      <c r="I2254" t="n">
        <v>16871.65</v>
      </c>
    </row>
    <row r="2255">
      <c r="A2255" t="inlineStr">
        <is>
          <t>RET002260</t>
        </is>
      </c>
      <c r="B2255" t="inlineStr">
        <is>
          <t>O014745</t>
        </is>
      </c>
      <c r="C2255" s="25" t="n">
        <v>45282</v>
      </c>
      <c r="D2255" t="inlineStr">
        <is>
          <t>Beauty</t>
        </is>
      </c>
      <c r="E2255" t="inlineStr">
        <is>
          <t>East</t>
        </is>
      </c>
      <c r="F2255" t="inlineStr">
        <is>
          <t>Website</t>
        </is>
      </c>
      <c r="G2255" t="inlineStr">
        <is>
          <t>Changed Mind</t>
        </is>
      </c>
      <c r="H2255" t="n">
        <v>1</v>
      </c>
      <c r="I2255" t="n">
        <v>313.65</v>
      </c>
    </row>
    <row r="2256">
      <c r="A2256" t="inlineStr">
        <is>
          <t>RET002261</t>
        </is>
      </c>
      <c r="B2256" t="inlineStr">
        <is>
          <t>O014747</t>
        </is>
      </c>
      <c r="C2256" s="25" t="n">
        <v>45282</v>
      </c>
      <c r="D2256" t="inlineStr">
        <is>
          <t>Fashion</t>
        </is>
      </c>
      <c r="E2256" t="inlineStr">
        <is>
          <t>North</t>
        </is>
      </c>
      <c r="F2256" t="inlineStr">
        <is>
          <t>Marketplace</t>
        </is>
      </c>
      <c r="G2256" t="inlineStr">
        <is>
          <t>Wrong Item Delivered</t>
        </is>
      </c>
      <c r="H2256" t="n">
        <v>1</v>
      </c>
      <c r="I2256" t="n">
        <v>404.1</v>
      </c>
    </row>
    <row r="2257">
      <c r="A2257" t="inlineStr">
        <is>
          <t>RET002262</t>
        </is>
      </c>
      <c r="B2257" t="inlineStr">
        <is>
          <t>O014750</t>
        </is>
      </c>
      <c r="C2257" s="25" t="n">
        <v>45282</v>
      </c>
      <c r="D2257" t="inlineStr">
        <is>
          <t>Electronics</t>
        </is>
      </c>
      <c r="E2257" t="inlineStr">
        <is>
          <t>North</t>
        </is>
      </c>
      <c r="F2257" t="inlineStr">
        <is>
          <t>Mobile App</t>
        </is>
      </c>
      <c r="G2257" t="inlineStr">
        <is>
          <t>Defective Product</t>
        </is>
      </c>
      <c r="H2257" t="n">
        <v>1</v>
      </c>
      <c r="I2257" t="n">
        <v>1969</v>
      </c>
    </row>
    <row r="2258">
      <c r="A2258" t="inlineStr">
        <is>
          <t>RET002263</t>
        </is>
      </c>
      <c r="B2258" t="inlineStr">
        <is>
          <t>O014770</t>
        </is>
      </c>
      <c r="C2258" s="25" t="n">
        <v>45283</v>
      </c>
      <c r="D2258" t="inlineStr">
        <is>
          <t>Fashion</t>
        </is>
      </c>
      <c r="E2258" t="inlineStr">
        <is>
          <t>North</t>
        </is>
      </c>
      <c r="F2258" t="inlineStr">
        <is>
          <t>Marketplace</t>
        </is>
      </c>
      <c r="G2258" t="inlineStr">
        <is>
          <t>Defective Product</t>
        </is>
      </c>
      <c r="H2258" t="n">
        <v>1</v>
      </c>
      <c r="I2258" t="n">
        <v>2645.1</v>
      </c>
    </row>
    <row r="2259">
      <c r="A2259" t="inlineStr">
        <is>
          <t>RET002264</t>
        </is>
      </c>
      <c r="B2259" t="inlineStr">
        <is>
          <t>O014773</t>
        </is>
      </c>
      <c r="C2259" s="25" t="n">
        <v>45283</v>
      </c>
      <c r="D2259" t="inlineStr">
        <is>
          <t>Fashion</t>
        </is>
      </c>
      <c r="E2259" t="inlineStr">
        <is>
          <t>East</t>
        </is>
      </c>
      <c r="F2259" t="inlineStr">
        <is>
          <t>Website</t>
        </is>
      </c>
      <c r="G2259" t="inlineStr">
        <is>
          <t>Size/Fit Issue</t>
        </is>
      </c>
      <c r="H2259" t="n">
        <v>2</v>
      </c>
      <c r="I2259" t="n">
        <v>5416.2</v>
      </c>
    </row>
    <row r="2260">
      <c r="A2260" t="inlineStr">
        <is>
          <t>RET002265</t>
        </is>
      </c>
      <c r="B2260" t="inlineStr">
        <is>
          <t>O014787</t>
        </is>
      </c>
      <c r="C2260" s="25" t="n">
        <v>45283</v>
      </c>
      <c r="D2260" t="inlineStr">
        <is>
          <t>Fashion</t>
        </is>
      </c>
      <c r="E2260" t="inlineStr">
        <is>
          <t>North</t>
        </is>
      </c>
      <c r="F2260" t="inlineStr">
        <is>
          <t>Mobile App</t>
        </is>
      </c>
      <c r="G2260" t="inlineStr">
        <is>
          <t>Not as Described</t>
        </is>
      </c>
      <c r="H2260" t="n">
        <v>2</v>
      </c>
      <c r="I2260" t="n">
        <v>2958</v>
      </c>
    </row>
    <row r="2261">
      <c r="A2261" t="inlineStr">
        <is>
          <t>RET002266</t>
        </is>
      </c>
      <c r="B2261" t="inlineStr">
        <is>
          <t>O014791</t>
        </is>
      </c>
      <c r="C2261" s="25" t="n">
        <v>45283</v>
      </c>
      <c r="D2261" t="inlineStr">
        <is>
          <t>Fashion</t>
        </is>
      </c>
      <c r="E2261" t="inlineStr">
        <is>
          <t>North</t>
        </is>
      </c>
      <c r="F2261" t="inlineStr">
        <is>
          <t>Mobile App</t>
        </is>
      </c>
      <c r="G2261" t="inlineStr">
        <is>
          <t>Damaged in Transit</t>
        </is>
      </c>
      <c r="H2261" t="n">
        <v>1</v>
      </c>
      <c r="I2261" t="n">
        <v>1016.1</v>
      </c>
    </row>
    <row r="2262">
      <c r="A2262" t="inlineStr">
        <is>
          <t>RET002267</t>
        </is>
      </c>
      <c r="B2262" t="inlineStr">
        <is>
          <t>O014819</t>
        </is>
      </c>
      <c r="C2262" s="25" t="n">
        <v>45284</v>
      </c>
      <c r="D2262" t="inlineStr">
        <is>
          <t>Electronics</t>
        </is>
      </c>
      <c r="E2262" t="inlineStr">
        <is>
          <t>Central</t>
        </is>
      </c>
      <c r="F2262" t="inlineStr">
        <is>
          <t>Marketplace</t>
        </is>
      </c>
      <c r="G2262" t="inlineStr">
        <is>
          <t>Damaged in Transit</t>
        </is>
      </c>
      <c r="H2262" t="n">
        <v>1</v>
      </c>
      <c r="I2262" t="n">
        <v>2105.1</v>
      </c>
    </row>
    <row r="2263">
      <c r="A2263" t="inlineStr">
        <is>
          <t>RET002268</t>
        </is>
      </c>
      <c r="B2263" t="inlineStr">
        <is>
          <t>O014823</t>
        </is>
      </c>
      <c r="C2263" s="25" t="n">
        <v>45284</v>
      </c>
      <c r="D2263" t="inlineStr">
        <is>
          <t>Fashion</t>
        </is>
      </c>
      <c r="E2263" t="inlineStr">
        <is>
          <t>West</t>
        </is>
      </c>
      <c r="F2263" t="inlineStr">
        <is>
          <t>Marketplace</t>
        </is>
      </c>
      <c r="G2263" t="inlineStr">
        <is>
          <t>Wrong Item Delivered</t>
        </is>
      </c>
      <c r="H2263" t="n">
        <v>2</v>
      </c>
      <c r="I2263" t="n">
        <v>628.2</v>
      </c>
    </row>
    <row r="2264">
      <c r="A2264" t="inlineStr">
        <is>
          <t>RET002269</t>
        </is>
      </c>
      <c r="B2264" t="inlineStr">
        <is>
          <t>O014824</t>
        </is>
      </c>
      <c r="C2264" s="25" t="n">
        <v>45284</v>
      </c>
      <c r="D2264" t="inlineStr">
        <is>
          <t>Fashion</t>
        </is>
      </c>
      <c r="E2264" t="inlineStr">
        <is>
          <t>East</t>
        </is>
      </c>
      <c r="F2264" t="inlineStr">
        <is>
          <t>Mobile App</t>
        </is>
      </c>
      <c r="G2264" t="inlineStr">
        <is>
          <t>Size/Fit Issue</t>
        </is>
      </c>
      <c r="H2264" t="n">
        <v>1</v>
      </c>
      <c r="I2264" t="n">
        <v>1291.05</v>
      </c>
    </row>
    <row r="2265">
      <c r="A2265" t="inlineStr">
        <is>
          <t>RET002270</t>
        </is>
      </c>
      <c r="B2265" t="inlineStr">
        <is>
          <t>O014833</t>
        </is>
      </c>
      <c r="C2265" s="25" t="n">
        <v>45284</v>
      </c>
      <c r="D2265" t="inlineStr">
        <is>
          <t>Fashion</t>
        </is>
      </c>
      <c r="E2265" t="inlineStr">
        <is>
          <t>South</t>
        </is>
      </c>
      <c r="F2265" t="inlineStr">
        <is>
          <t>Marketplace</t>
        </is>
      </c>
      <c r="G2265" t="inlineStr">
        <is>
          <t>Size/Fit Issue</t>
        </is>
      </c>
      <c r="H2265" t="n">
        <v>1</v>
      </c>
      <c r="I2265" t="n">
        <v>440.1</v>
      </c>
    </row>
    <row r="2266">
      <c r="A2266" t="inlineStr">
        <is>
          <t>RET002271</t>
        </is>
      </c>
      <c r="B2266" t="inlineStr">
        <is>
          <t>O014836</t>
        </is>
      </c>
      <c r="C2266" s="25" t="n">
        <v>45284</v>
      </c>
      <c r="D2266" t="inlineStr">
        <is>
          <t>Fashion</t>
        </is>
      </c>
      <c r="E2266" t="inlineStr">
        <is>
          <t>North</t>
        </is>
      </c>
      <c r="F2266" t="inlineStr">
        <is>
          <t>Website</t>
        </is>
      </c>
      <c r="G2266" t="inlineStr">
        <is>
          <t>Size/Fit Issue</t>
        </is>
      </c>
      <c r="H2266" t="n">
        <v>1</v>
      </c>
      <c r="I2266" t="n">
        <v>2645.1</v>
      </c>
    </row>
    <row r="2267">
      <c r="A2267" t="inlineStr">
        <is>
          <t>RET002272</t>
        </is>
      </c>
      <c r="B2267" t="inlineStr">
        <is>
          <t>O014838</t>
        </is>
      </c>
      <c r="C2267" s="25" t="n">
        <v>45284</v>
      </c>
      <c r="D2267" t="inlineStr">
        <is>
          <t>Electronics</t>
        </is>
      </c>
      <c r="E2267" t="inlineStr">
        <is>
          <t>South</t>
        </is>
      </c>
      <c r="F2267" t="inlineStr">
        <is>
          <t>Website</t>
        </is>
      </c>
      <c r="G2267" t="inlineStr">
        <is>
          <t>Wrong Item Delivered</t>
        </is>
      </c>
      <c r="H2267" t="n">
        <v>1</v>
      </c>
      <c r="I2267" t="n">
        <v>1870.55</v>
      </c>
    </row>
    <row r="2268">
      <c r="A2268" t="inlineStr">
        <is>
          <t>RET002273</t>
        </is>
      </c>
      <c r="B2268" t="inlineStr">
        <is>
          <t>O014845</t>
        </is>
      </c>
      <c r="C2268" s="25" t="n">
        <v>45284</v>
      </c>
      <c r="D2268" t="inlineStr">
        <is>
          <t>Fashion</t>
        </is>
      </c>
      <c r="E2268" t="inlineStr">
        <is>
          <t>South</t>
        </is>
      </c>
      <c r="F2268" t="inlineStr">
        <is>
          <t>Mobile App</t>
        </is>
      </c>
      <c r="G2268" t="inlineStr">
        <is>
          <t>Defective Product</t>
        </is>
      </c>
      <c r="H2268" t="n">
        <v>1</v>
      </c>
      <c r="I2268" t="n">
        <v>2488.05</v>
      </c>
    </row>
    <row r="2269">
      <c r="A2269" t="inlineStr">
        <is>
          <t>RET002274</t>
        </is>
      </c>
      <c r="B2269" t="inlineStr">
        <is>
          <t>O014847</t>
        </is>
      </c>
      <c r="C2269" s="25" t="n">
        <v>45284</v>
      </c>
      <c r="D2269" t="inlineStr">
        <is>
          <t>Grocery</t>
        </is>
      </c>
      <c r="E2269" t="inlineStr">
        <is>
          <t>North</t>
        </is>
      </c>
      <c r="F2269" t="inlineStr">
        <is>
          <t>Mobile App</t>
        </is>
      </c>
      <c r="G2269" t="inlineStr">
        <is>
          <t>Damaged in Transit</t>
        </is>
      </c>
      <c r="H2269" t="n">
        <v>3</v>
      </c>
      <c r="I2269" t="n">
        <v>766.65</v>
      </c>
    </row>
    <row r="2270">
      <c r="A2270" t="inlineStr">
        <is>
          <t>RET002275</t>
        </is>
      </c>
      <c r="B2270" t="inlineStr">
        <is>
          <t>O014849</t>
        </is>
      </c>
      <c r="C2270" s="25" t="n">
        <v>45284</v>
      </c>
      <c r="D2270" t="inlineStr">
        <is>
          <t>Fashion</t>
        </is>
      </c>
      <c r="E2270" t="inlineStr">
        <is>
          <t>North</t>
        </is>
      </c>
      <c r="F2270" t="inlineStr">
        <is>
          <t>Mobile App</t>
        </is>
      </c>
      <c r="G2270" t="inlineStr">
        <is>
          <t>Size/Fit Issue</t>
        </is>
      </c>
      <c r="H2270" t="n">
        <v>1</v>
      </c>
      <c r="I2270" t="n">
        <v>977.55</v>
      </c>
    </row>
    <row r="2271">
      <c r="A2271" t="inlineStr">
        <is>
          <t>RET002276</t>
        </is>
      </c>
      <c r="B2271" t="inlineStr">
        <is>
          <t>O014860</t>
        </is>
      </c>
      <c r="C2271" s="25" t="n">
        <v>45284</v>
      </c>
      <c r="D2271" t="inlineStr">
        <is>
          <t>Beauty</t>
        </is>
      </c>
      <c r="E2271" t="inlineStr">
        <is>
          <t>South</t>
        </is>
      </c>
      <c r="F2271" t="inlineStr">
        <is>
          <t>Mobile App</t>
        </is>
      </c>
      <c r="G2271" t="inlineStr">
        <is>
          <t>Changed Mind</t>
        </is>
      </c>
      <c r="H2271" t="n">
        <v>2</v>
      </c>
      <c r="I2271" t="n">
        <v>578</v>
      </c>
    </row>
    <row r="2272">
      <c r="A2272" t="inlineStr">
        <is>
          <t>RET002277</t>
        </is>
      </c>
      <c r="B2272" t="inlineStr">
        <is>
          <t>O014863</t>
        </is>
      </c>
      <c r="C2272" s="25" t="n">
        <v>45284</v>
      </c>
      <c r="D2272" t="inlineStr">
        <is>
          <t>Fashion</t>
        </is>
      </c>
      <c r="E2272" t="inlineStr">
        <is>
          <t>South</t>
        </is>
      </c>
      <c r="F2272" t="inlineStr">
        <is>
          <t>Website</t>
        </is>
      </c>
      <c r="G2272" t="inlineStr">
        <is>
          <t>Size/Fit Issue</t>
        </is>
      </c>
      <c r="H2272" t="n">
        <v>1</v>
      </c>
      <c r="I2272" t="n">
        <v>550.05</v>
      </c>
    </row>
    <row r="2273">
      <c r="A2273" t="inlineStr">
        <is>
          <t>RET002278</t>
        </is>
      </c>
      <c r="B2273" t="inlineStr">
        <is>
          <t>O014878</t>
        </is>
      </c>
      <c r="C2273" s="25" t="n">
        <v>45285</v>
      </c>
      <c r="D2273" t="inlineStr">
        <is>
          <t>Fashion</t>
        </is>
      </c>
      <c r="E2273" t="inlineStr">
        <is>
          <t>North</t>
        </is>
      </c>
      <c r="F2273" t="inlineStr">
        <is>
          <t>Marketplace</t>
        </is>
      </c>
      <c r="G2273" t="inlineStr">
        <is>
          <t>Defective Product</t>
        </is>
      </c>
      <c r="H2273" t="n">
        <v>1</v>
      </c>
      <c r="I2273" t="n">
        <v>492.15</v>
      </c>
    </row>
    <row r="2274">
      <c r="A2274" t="inlineStr">
        <is>
          <t>RET002279</t>
        </is>
      </c>
      <c r="B2274" t="inlineStr">
        <is>
          <t>O014880</t>
        </is>
      </c>
      <c r="C2274" s="25" t="n">
        <v>45285</v>
      </c>
      <c r="D2274" t="inlineStr">
        <is>
          <t>Books</t>
        </is>
      </c>
      <c r="E2274" t="inlineStr">
        <is>
          <t>North</t>
        </is>
      </c>
      <c r="F2274" t="inlineStr">
        <is>
          <t>Unknown</t>
        </is>
      </c>
      <c r="G2274" t="inlineStr">
        <is>
          <t>Damaged in Transit</t>
        </is>
      </c>
      <c r="H2274" t="n">
        <v>1</v>
      </c>
      <c r="I2274" t="n">
        <v>312.55</v>
      </c>
    </row>
    <row r="2275">
      <c r="A2275" t="inlineStr">
        <is>
          <t>RET002280</t>
        </is>
      </c>
      <c r="B2275" t="inlineStr">
        <is>
          <t>O014886</t>
        </is>
      </c>
      <c r="C2275" s="25" t="n">
        <v>45285</v>
      </c>
      <c r="D2275" t="inlineStr">
        <is>
          <t>Fashion</t>
        </is>
      </c>
      <c r="E2275" t="inlineStr">
        <is>
          <t>North</t>
        </is>
      </c>
      <c r="F2275" t="inlineStr">
        <is>
          <t>Website</t>
        </is>
      </c>
      <c r="G2275" t="inlineStr">
        <is>
          <t>Changed Mind</t>
        </is>
      </c>
      <c r="H2275" t="n">
        <v>1</v>
      </c>
      <c r="I2275" t="n">
        <v>432.65</v>
      </c>
    </row>
    <row r="2276">
      <c r="A2276" t="inlineStr">
        <is>
          <t>RET002281</t>
        </is>
      </c>
      <c r="B2276" t="inlineStr">
        <is>
          <t>O014898</t>
        </is>
      </c>
      <c r="C2276" s="25" t="n">
        <v>45285</v>
      </c>
      <c r="D2276" t="inlineStr">
        <is>
          <t>Electronics</t>
        </is>
      </c>
      <c r="E2276" t="inlineStr">
        <is>
          <t>West</t>
        </is>
      </c>
      <c r="F2276" t="inlineStr">
        <is>
          <t>Mobile App</t>
        </is>
      </c>
      <c r="G2276" t="inlineStr">
        <is>
          <t>Defective Product</t>
        </is>
      </c>
      <c r="H2276" t="n">
        <v>1</v>
      </c>
      <c r="I2276" t="n">
        <v>7019.1</v>
      </c>
    </row>
    <row r="2277">
      <c r="A2277" t="inlineStr">
        <is>
          <t>RET002282</t>
        </is>
      </c>
      <c r="B2277" t="inlineStr">
        <is>
          <t>O014902</t>
        </is>
      </c>
      <c r="C2277" s="25" t="n">
        <v>45285</v>
      </c>
      <c r="D2277" t="inlineStr">
        <is>
          <t>Fashion</t>
        </is>
      </c>
      <c r="E2277" t="inlineStr">
        <is>
          <t>South</t>
        </is>
      </c>
      <c r="F2277" t="inlineStr">
        <is>
          <t>Marketplace</t>
        </is>
      </c>
      <c r="G2277" t="inlineStr">
        <is>
          <t>Size/Fit Issue</t>
        </is>
      </c>
      <c r="H2277" t="n">
        <v>1</v>
      </c>
      <c r="I2277" t="n">
        <v>638.1</v>
      </c>
    </row>
    <row r="2278">
      <c r="A2278" t="inlineStr">
        <is>
          <t>RET002283</t>
        </is>
      </c>
      <c r="B2278" t="inlineStr">
        <is>
          <t>O014908</t>
        </is>
      </c>
      <c r="C2278" s="25" t="n">
        <v>45286</v>
      </c>
      <c r="D2278" t="inlineStr">
        <is>
          <t>Beauty</t>
        </is>
      </c>
      <c r="E2278" t="inlineStr">
        <is>
          <t>North</t>
        </is>
      </c>
      <c r="F2278" t="inlineStr">
        <is>
          <t>Website</t>
        </is>
      </c>
      <c r="G2278" t="inlineStr">
        <is>
          <t>Damaged in Transit</t>
        </is>
      </c>
      <c r="H2278" t="n">
        <v>2</v>
      </c>
      <c r="I2278" t="n">
        <v>698</v>
      </c>
    </row>
    <row r="2279">
      <c r="A2279" t="inlineStr">
        <is>
          <t>RET002284</t>
        </is>
      </c>
      <c r="B2279" t="inlineStr">
        <is>
          <t>O014912</t>
        </is>
      </c>
      <c r="C2279" s="25" t="n">
        <v>45286</v>
      </c>
      <c r="D2279" t="inlineStr">
        <is>
          <t>Electronics</t>
        </is>
      </c>
      <c r="E2279" t="inlineStr">
        <is>
          <t>Central</t>
        </is>
      </c>
      <c r="F2279" t="inlineStr">
        <is>
          <t>Marketplace</t>
        </is>
      </c>
      <c r="G2279" t="inlineStr">
        <is>
          <t>Defective Product</t>
        </is>
      </c>
      <c r="H2279" t="n">
        <v>1</v>
      </c>
      <c r="I2279" t="n">
        <v>2268.65</v>
      </c>
    </row>
    <row r="2280">
      <c r="A2280" t="inlineStr">
        <is>
          <t>RET002285</t>
        </is>
      </c>
      <c r="B2280" t="inlineStr">
        <is>
          <t>O014925</t>
        </is>
      </c>
      <c r="C2280" s="25" t="n">
        <v>45286</v>
      </c>
      <c r="D2280" t="inlineStr">
        <is>
          <t>Fashion</t>
        </is>
      </c>
      <c r="E2280" t="inlineStr">
        <is>
          <t>South</t>
        </is>
      </c>
      <c r="F2280" t="inlineStr">
        <is>
          <t>Website</t>
        </is>
      </c>
      <c r="G2280" t="inlineStr">
        <is>
          <t>Size/Fit Issue</t>
        </is>
      </c>
      <c r="H2280" t="n">
        <v>1</v>
      </c>
      <c r="I2280" t="n">
        <v>531.05</v>
      </c>
    </row>
    <row r="2281">
      <c r="A2281" t="inlineStr">
        <is>
          <t>RET002286</t>
        </is>
      </c>
      <c r="B2281" t="inlineStr">
        <is>
          <t>O014926</t>
        </is>
      </c>
      <c r="C2281" s="25" t="n">
        <v>45286</v>
      </c>
      <c r="D2281" t="inlineStr">
        <is>
          <t>Electronics</t>
        </is>
      </c>
      <c r="E2281" t="inlineStr">
        <is>
          <t>West</t>
        </is>
      </c>
      <c r="F2281" t="inlineStr">
        <is>
          <t>Marketplace</t>
        </is>
      </c>
      <c r="G2281" t="inlineStr">
        <is>
          <t>Defective Product</t>
        </is>
      </c>
      <c r="H2281" t="n">
        <v>1</v>
      </c>
      <c r="I2281" t="n">
        <v>3949</v>
      </c>
    </row>
    <row r="2282">
      <c r="A2282" t="inlineStr">
        <is>
          <t>RET002287</t>
        </is>
      </c>
      <c r="B2282" t="inlineStr">
        <is>
          <t>O014931</t>
        </is>
      </c>
      <c r="C2282" s="25" t="n">
        <v>45286</v>
      </c>
      <c r="D2282" t="inlineStr">
        <is>
          <t>Home &amp; Kitchen</t>
        </is>
      </c>
      <c r="E2282" t="inlineStr">
        <is>
          <t>East</t>
        </is>
      </c>
      <c r="F2282" t="inlineStr">
        <is>
          <t>Mobile App</t>
        </is>
      </c>
      <c r="G2282" t="inlineStr">
        <is>
          <t>Damaged in Transit</t>
        </is>
      </c>
      <c r="H2282" t="n">
        <v>1</v>
      </c>
      <c r="I2282" t="n">
        <v>2213.1</v>
      </c>
    </row>
    <row r="2283">
      <c r="A2283" t="inlineStr">
        <is>
          <t>RET002288</t>
        </is>
      </c>
      <c r="B2283" t="inlineStr">
        <is>
          <t>O014944</t>
        </is>
      </c>
      <c r="C2283" s="25" t="n">
        <v>45286</v>
      </c>
      <c r="D2283" t="inlineStr">
        <is>
          <t>Fashion</t>
        </is>
      </c>
      <c r="E2283" t="inlineStr">
        <is>
          <t>Central</t>
        </is>
      </c>
      <c r="F2283" t="inlineStr">
        <is>
          <t>Mobile App</t>
        </is>
      </c>
      <c r="G2283" t="inlineStr">
        <is>
          <t>Size/Fit Issue</t>
        </is>
      </c>
      <c r="H2283" t="n">
        <v>1</v>
      </c>
      <c r="I2283" t="n">
        <v>874.65</v>
      </c>
    </row>
    <row r="2284">
      <c r="A2284" t="inlineStr">
        <is>
          <t>RET002289</t>
        </is>
      </c>
      <c r="B2284" t="inlineStr">
        <is>
          <t>O014954</t>
        </is>
      </c>
      <c r="C2284" s="25" t="n">
        <v>45286</v>
      </c>
      <c r="D2284" t="inlineStr">
        <is>
          <t>Fashion</t>
        </is>
      </c>
      <c r="E2284" t="inlineStr">
        <is>
          <t>North</t>
        </is>
      </c>
      <c r="F2284" t="inlineStr">
        <is>
          <t>Mobile App</t>
        </is>
      </c>
      <c r="G2284" t="inlineStr">
        <is>
          <t>Changed Mind</t>
        </is>
      </c>
      <c r="H2284" t="n">
        <v>2</v>
      </c>
      <c r="I2284" t="n">
        <v>2932.2</v>
      </c>
    </row>
    <row r="2285">
      <c r="A2285" t="inlineStr">
        <is>
          <t>RET002290</t>
        </is>
      </c>
      <c r="B2285" t="inlineStr">
        <is>
          <t>O014955</t>
        </is>
      </c>
      <c r="C2285" s="25" t="n">
        <v>45287</v>
      </c>
      <c r="D2285" t="inlineStr">
        <is>
          <t>Home &amp; Kitchen</t>
        </is>
      </c>
      <c r="E2285" t="inlineStr">
        <is>
          <t>North</t>
        </is>
      </c>
      <c r="F2285" t="inlineStr">
        <is>
          <t>Marketplace</t>
        </is>
      </c>
      <c r="G2285" t="inlineStr">
        <is>
          <t>Damaged in Transit</t>
        </is>
      </c>
      <c r="H2285" t="n">
        <v>1</v>
      </c>
      <c r="I2285" t="n">
        <v>2478.55</v>
      </c>
    </row>
    <row r="2286">
      <c r="A2286" t="inlineStr">
        <is>
          <t>RET002291</t>
        </is>
      </c>
      <c r="B2286" t="inlineStr">
        <is>
          <t>O014961</t>
        </is>
      </c>
      <c r="C2286" s="25" t="n">
        <v>45287</v>
      </c>
      <c r="D2286" t="inlineStr">
        <is>
          <t>Fashion</t>
        </is>
      </c>
      <c r="E2286" t="inlineStr">
        <is>
          <t>South</t>
        </is>
      </c>
      <c r="F2286" t="inlineStr">
        <is>
          <t>Marketplace</t>
        </is>
      </c>
      <c r="G2286" t="inlineStr">
        <is>
          <t>Not Specified</t>
        </is>
      </c>
      <c r="H2286" t="n">
        <v>1</v>
      </c>
      <c r="I2286" t="n">
        <v>1359</v>
      </c>
    </row>
    <row r="2287">
      <c r="A2287" t="inlineStr">
        <is>
          <t>RET002292</t>
        </is>
      </c>
      <c r="B2287" t="inlineStr">
        <is>
          <t>O014975</t>
        </is>
      </c>
      <c r="C2287" s="25" t="n">
        <v>45287</v>
      </c>
      <c r="D2287" t="inlineStr">
        <is>
          <t>Electronics</t>
        </is>
      </c>
      <c r="E2287" t="inlineStr">
        <is>
          <t>North</t>
        </is>
      </c>
      <c r="F2287" t="inlineStr">
        <is>
          <t>Website</t>
        </is>
      </c>
      <c r="G2287" t="inlineStr">
        <is>
          <t>Defective Product</t>
        </is>
      </c>
      <c r="H2287" t="n">
        <v>1</v>
      </c>
      <c r="I2287" t="n">
        <v>1214.1</v>
      </c>
    </row>
    <row r="2288">
      <c r="A2288" t="inlineStr">
        <is>
          <t>RET002293</t>
        </is>
      </c>
      <c r="B2288" t="inlineStr">
        <is>
          <t>O014986</t>
        </is>
      </c>
      <c r="C2288" s="25" t="n">
        <v>45287</v>
      </c>
      <c r="D2288" t="inlineStr">
        <is>
          <t>Fashion</t>
        </is>
      </c>
      <c r="E2288" t="inlineStr">
        <is>
          <t>West</t>
        </is>
      </c>
      <c r="F2288" t="inlineStr">
        <is>
          <t>Mobile App</t>
        </is>
      </c>
      <c r="G2288" t="inlineStr">
        <is>
          <t>Damaged in Transit</t>
        </is>
      </c>
      <c r="H2288" t="n">
        <v>1</v>
      </c>
      <c r="I2288" t="n">
        <v>749.55</v>
      </c>
    </row>
    <row r="2289">
      <c r="A2289" t="inlineStr">
        <is>
          <t>RET002294</t>
        </is>
      </c>
      <c r="B2289" t="inlineStr">
        <is>
          <t>O014990</t>
        </is>
      </c>
      <c r="C2289" s="25" t="n">
        <v>45287</v>
      </c>
      <c r="D2289" t="inlineStr">
        <is>
          <t>Beauty</t>
        </is>
      </c>
      <c r="E2289" t="inlineStr">
        <is>
          <t>East</t>
        </is>
      </c>
      <c r="F2289" t="inlineStr">
        <is>
          <t>Marketplace</t>
        </is>
      </c>
      <c r="G2289" t="inlineStr">
        <is>
          <t>Defective Product</t>
        </is>
      </c>
      <c r="H2289" t="n">
        <v>1</v>
      </c>
      <c r="I2289" t="n">
        <v>296.1</v>
      </c>
    </row>
    <row r="2290">
      <c r="A2290" t="inlineStr">
        <is>
          <t>RET002295</t>
        </is>
      </c>
      <c r="B2290" t="inlineStr">
        <is>
          <t>O014994</t>
        </is>
      </c>
      <c r="C2290" s="25" t="n">
        <v>45287</v>
      </c>
      <c r="D2290" t="inlineStr">
        <is>
          <t>Home &amp; Kitchen</t>
        </is>
      </c>
      <c r="E2290" t="inlineStr">
        <is>
          <t>South</t>
        </is>
      </c>
      <c r="F2290" t="inlineStr">
        <is>
          <t>Marketplace</t>
        </is>
      </c>
      <c r="G2290" t="inlineStr">
        <is>
          <t>Late Delivery</t>
        </is>
      </c>
      <c r="H2290" t="n">
        <v>1</v>
      </c>
      <c r="I2290" t="n">
        <v>1340.1</v>
      </c>
    </row>
    <row r="2291">
      <c r="A2291" t="inlineStr">
        <is>
          <t>RET002296</t>
        </is>
      </c>
      <c r="B2291" t="inlineStr">
        <is>
          <t>O014998</t>
        </is>
      </c>
      <c r="C2291" s="25" t="n">
        <v>45288</v>
      </c>
      <c r="D2291" t="inlineStr">
        <is>
          <t>Fashion</t>
        </is>
      </c>
      <c r="E2291" t="inlineStr">
        <is>
          <t>South</t>
        </is>
      </c>
      <c r="F2291" t="inlineStr">
        <is>
          <t>Marketplace</t>
        </is>
      </c>
      <c r="G2291" t="inlineStr">
        <is>
          <t>Damaged in Transit</t>
        </is>
      </c>
      <c r="H2291" t="n">
        <v>1</v>
      </c>
      <c r="I2291" t="n">
        <v>211.65</v>
      </c>
    </row>
    <row r="2292">
      <c r="A2292" t="inlineStr">
        <is>
          <t>RET002297</t>
        </is>
      </c>
      <c r="B2292" t="inlineStr">
        <is>
          <t>O015008</t>
        </is>
      </c>
      <c r="C2292" s="25" t="n">
        <v>45288</v>
      </c>
      <c r="D2292" t="inlineStr">
        <is>
          <t>Grocery</t>
        </is>
      </c>
      <c r="E2292" t="inlineStr">
        <is>
          <t>Central</t>
        </is>
      </c>
      <c r="F2292" t="inlineStr">
        <is>
          <t>Mobile App</t>
        </is>
      </c>
      <c r="G2292" t="inlineStr">
        <is>
          <t>Not as Described</t>
        </is>
      </c>
      <c r="H2292" t="n">
        <v>1</v>
      </c>
      <c r="I2292" t="n">
        <v>313.65</v>
      </c>
    </row>
    <row r="2293">
      <c r="A2293" t="inlineStr">
        <is>
          <t>RET002298</t>
        </is>
      </c>
      <c r="B2293" t="inlineStr">
        <is>
          <t>O015023</t>
        </is>
      </c>
      <c r="C2293" s="25" t="n">
        <v>45288</v>
      </c>
      <c r="D2293" t="inlineStr">
        <is>
          <t>Electronics</t>
        </is>
      </c>
      <c r="E2293" t="inlineStr">
        <is>
          <t>South</t>
        </is>
      </c>
      <c r="F2293" t="inlineStr">
        <is>
          <t>Marketplace</t>
        </is>
      </c>
      <c r="G2293" t="inlineStr">
        <is>
          <t>Wrong Item Delivered</t>
        </is>
      </c>
      <c r="H2293" t="n">
        <v>1</v>
      </c>
      <c r="I2293" t="n">
        <v>11204.1</v>
      </c>
    </row>
    <row r="2294">
      <c r="A2294" t="inlineStr">
        <is>
          <t>RET002299</t>
        </is>
      </c>
      <c r="B2294" t="inlineStr">
        <is>
          <t>O015026</t>
        </is>
      </c>
      <c r="C2294" s="25" t="n">
        <v>45288</v>
      </c>
      <c r="D2294" t="inlineStr">
        <is>
          <t>Grocery</t>
        </is>
      </c>
      <c r="E2294" t="inlineStr">
        <is>
          <t>South</t>
        </is>
      </c>
      <c r="F2294" t="inlineStr">
        <is>
          <t>Mobile App</t>
        </is>
      </c>
      <c r="G2294" t="inlineStr">
        <is>
          <t>Not as Described</t>
        </is>
      </c>
      <c r="H2294" t="n">
        <v>2</v>
      </c>
      <c r="I2294" t="n">
        <v>542.3</v>
      </c>
    </row>
    <row r="2295">
      <c r="A2295" t="inlineStr">
        <is>
          <t>RET002300</t>
        </is>
      </c>
      <c r="B2295" t="inlineStr">
        <is>
          <t>O015027</t>
        </is>
      </c>
      <c r="C2295" s="25" t="n">
        <v>45288</v>
      </c>
      <c r="D2295" t="inlineStr">
        <is>
          <t>Fashion</t>
        </is>
      </c>
      <c r="E2295" t="inlineStr">
        <is>
          <t>South</t>
        </is>
      </c>
      <c r="F2295" t="inlineStr">
        <is>
          <t>Website</t>
        </is>
      </c>
      <c r="G2295" t="inlineStr">
        <is>
          <t>Size/Fit Issue</t>
        </is>
      </c>
      <c r="H2295" t="n">
        <v>1</v>
      </c>
      <c r="I2295" t="n">
        <v>474.05</v>
      </c>
    </row>
    <row r="2296">
      <c r="A2296" t="inlineStr">
        <is>
          <t>RET002301</t>
        </is>
      </c>
      <c r="B2296" t="inlineStr">
        <is>
          <t>O015036</t>
        </is>
      </c>
      <c r="C2296" s="25" t="n">
        <v>45288</v>
      </c>
      <c r="D2296" t="inlineStr">
        <is>
          <t>Sports</t>
        </is>
      </c>
      <c r="E2296" t="inlineStr">
        <is>
          <t>East</t>
        </is>
      </c>
      <c r="F2296" t="inlineStr">
        <is>
          <t>Website</t>
        </is>
      </c>
      <c r="G2296" t="inlineStr">
        <is>
          <t>Wrong Item Delivered</t>
        </is>
      </c>
      <c r="H2296" t="n">
        <v>1</v>
      </c>
      <c r="I2296" t="n">
        <v>629.1</v>
      </c>
    </row>
    <row r="2297">
      <c r="A2297" t="inlineStr">
        <is>
          <t>RET002302</t>
        </is>
      </c>
      <c r="B2297" t="inlineStr">
        <is>
          <t>O015041</t>
        </is>
      </c>
      <c r="C2297" s="25" t="n">
        <v>45288</v>
      </c>
      <c r="D2297" t="inlineStr">
        <is>
          <t>Grocery</t>
        </is>
      </c>
      <c r="E2297" t="inlineStr">
        <is>
          <t>South</t>
        </is>
      </c>
      <c r="F2297" t="inlineStr">
        <is>
          <t>Marketplace</t>
        </is>
      </c>
      <c r="G2297" t="inlineStr">
        <is>
          <t>Defective Product</t>
        </is>
      </c>
      <c r="H2297" t="n">
        <v>2</v>
      </c>
      <c r="I2297" t="n">
        <v>502.2</v>
      </c>
    </row>
    <row r="2298">
      <c r="A2298" t="inlineStr">
        <is>
          <t>RET002303</t>
        </is>
      </c>
      <c r="B2298" t="inlineStr">
        <is>
          <t>O015042</t>
        </is>
      </c>
      <c r="C2298" s="25" t="n">
        <v>45288</v>
      </c>
      <c r="D2298" t="inlineStr">
        <is>
          <t>Fashion</t>
        </is>
      </c>
      <c r="E2298" t="inlineStr">
        <is>
          <t>East</t>
        </is>
      </c>
      <c r="F2298" t="inlineStr">
        <is>
          <t>Mobile App</t>
        </is>
      </c>
      <c r="G2298" t="inlineStr">
        <is>
          <t>Size/Fit Issue</t>
        </is>
      </c>
      <c r="H2298" t="n">
        <v>1</v>
      </c>
      <c r="I2298" t="n">
        <v>3254.65</v>
      </c>
    </row>
    <row r="2299">
      <c r="A2299" t="inlineStr">
        <is>
          <t>RET002304</t>
        </is>
      </c>
      <c r="B2299" t="inlineStr">
        <is>
          <t>O015048</t>
        </is>
      </c>
      <c r="C2299" s="25" t="n">
        <v>45289</v>
      </c>
      <c r="D2299" t="inlineStr">
        <is>
          <t>Electronics</t>
        </is>
      </c>
      <c r="E2299" t="inlineStr">
        <is>
          <t>North</t>
        </is>
      </c>
      <c r="F2299" t="inlineStr">
        <is>
          <t>Website</t>
        </is>
      </c>
      <c r="G2299" t="inlineStr">
        <is>
          <t>Defective Product</t>
        </is>
      </c>
      <c r="H2299" t="n">
        <v>1</v>
      </c>
      <c r="I2299" t="n">
        <v>11975.65</v>
      </c>
    </row>
    <row r="2300">
      <c r="A2300" t="inlineStr">
        <is>
          <t>RET002305</t>
        </is>
      </c>
      <c r="B2300" t="inlineStr">
        <is>
          <t>O015069</t>
        </is>
      </c>
      <c r="C2300" s="25" t="n">
        <v>45289</v>
      </c>
      <c r="D2300" t="inlineStr">
        <is>
          <t>Fashion</t>
        </is>
      </c>
      <c r="E2300" t="inlineStr">
        <is>
          <t>South</t>
        </is>
      </c>
      <c r="F2300" t="inlineStr">
        <is>
          <t>Retail Store</t>
        </is>
      </c>
      <c r="G2300" t="inlineStr">
        <is>
          <t>Size/Fit Issue</t>
        </is>
      </c>
      <c r="H2300" t="n">
        <v>2</v>
      </c>
      <c r="I2300" t="n">
        <v>853.1</v>
      </c>
    </row>
    <row r="2301">
      <c r="A2301" t="inlineStr">
        <is>
          <t>RET002306</t>
        </is>
      </c>
      <c r="B2301" t="inlineStr">
        <is>
          <t>O015077</t>
        </is>
      </c>
      <c r="C2301" s="25" t="n">
        <v>45289</v>
      </c>
      <c r="D2301" t="inlineStr">
        <is>
          <t>Home &amp; Kitchen</t>
        </is>
      </c>
      <c r="E2301" t="inlineStr">
        <is>
          <t>North</t>
        </is>
      </c>
      <c r="F2301" t="inlineStr">
        <is>
          <t>Website</t>
        </is>
      </c>
      <c r="G2301" t="inlineStr">
        <is>
          <t>Defective Product</t>
        </is>
      </c>
      <c r="H2301" t="n">
        <v>2</v>
      </c>
      <c r="I2301" t="n">
        <v>3684.1</v>
      </c>
    </row>
    <row r="2302">
      <c r="A2302" t="inlineStr">
        <is>
          <t>RET002307</t>
        </is>
      </c>
      <c r="B2302" t="inlineStr">
        <is>
          <t>O015077</t>
        </is>
      </c>
      <c r="C2302" s="25" t="n">
        <v>45289</v>
      </c>
      <c r="D2302" t="inlineStr">
        <is>
          <t>Fashion</t>
        </is>
      </c>
      <c r="E2302" t="inlineStr">
        <is>
          <t>North</t>
        </is>
      </c>
      <c r="F2302" t="inlineStr">
        <is>
          <t>Website</t>
        </is>
      </c>
      <c r="G2302" t="inlineStr">
        <is>
          <t>Size/Fit Issue</t>
        </is>
      </c>
      <c r="H2302" t="n">
        <v>1</v>
      </c>
      <c r="I2302" t="n">
        <v>1016.1</v>
      </c>
    </row>
    <row r="2303">
      <c r="A2303" t="inlineStr">
        <is>
          <t>RET002308</t>
        </is>
      </c>
      <c r="B2303" t="inlineStr">
        <is>
          <t>O015091</t>
        </is>
      </c>
      <c r="C2303" s="25" t="n">
        <v>45290</v>
      </c>
      <c r="D2303" t="inlineStr">
        <is>
          <t>Fashion</t>
        </is>
      </c>
      <c r="E2303" t="inlineStr">
        <is>
          <t>West</t>
        </is>
      </c>
      <c r="F2303" t="inlineStr">
        <is>
          <t>Website</t>
        </is>
      </c>
      <c r="G2303" t="inlineStr">
        <is>
          <t>Damaged in Transit</t>
        </is>
      </c>
      <c r="H2303" t="n">
        <v>1</v>
      </c>
      <c r="I2303" t="n">
        <v>1209</v>
      </c>
    </row>
    <row r="2304">
      <c r="A2304" t="inlineStr">
        <is>
          <t>RET002309</t>
        </is>
      </c>
      <c r="B2304" t="inlineStr">
        <is>
          <t>O015092</t>
        </is>
      </c>
      <c r="C2304" s="25" t="n">
        <v>45290</v>
      </c>
      <c r="D2304" t="inlineStr">
        <is>
          <t>Home &amp; Kitchen</t>
        </is>
      </c>
      <c r="E2304" t="inlineStr">
        <is>
          <t>South</t>
        </is>
      </c>
      <c r="F2304" t="inlineStr">
        <is>
          <t>Retail Store</t>
        </is>
      </c>
      <c r="G2304" t="inlineStr">
        <is>
          <t>Defective Product</t>
        </is>
      </c>
      <c r="H2304" t="n">
        <v>1</v>
      </c>
      <c r="I2304" t="n">
        <v>389</v>
      </c>
    </row>
    <row r="2305">
      <c r="A2305" t="inlineStr">
        <is>
          <t>RET002310</t>
        </is>
      </c>
      <c r="B2305" t="inlineStr">
        <is>
          <t>O015118</t>
        </is>
      </c>
      <c r="C2305" s="25" t="n">
        <v>45290</v>
      </c>
      <c r="D2305" t="inlineStr">
        <is>
          <t>Electronics</t>
        </is>
      </c>
      <c r="E2305" t="inlineStr">
        <is>
          <t>East</t>
        </is>
      </c>
      <c r="F2305" t="inlineStr">
        <is>
          <t>Mobile App</t>
        </is>
      </c>
      <c r="G2305" t="inlineStr">
        <is>
          <t>Not as Described</t>
        </is>
      </c>
      <c r="H2305" t="n">
        <v>1</v>
      </c>
      <c r="I2305" t="n">
        <v>1673.65</v>
      </c>
    </row>
    <row r="2306">
      <c r="A2306" t="inlineStr">
        <is>
          <t>RET002311</t>
        </is>
      </c>
      <c r="B2306" t="inlineStr">
        <is>
          <t>O015124</t>
        </is>
      </c>
      <c r="C2306" s="25" t="n">
        <v>45290</v>
      </c>
      <c r="D2306" t="inlineStr">
        <is>
          <t>Fashion</t>
        </is>
      </c>
      <c r="E2306" t="inlineStr">
        <is>
          <t>East</t>
        </is>
      </c>
      <c r="F2306" t="inlineStr">
        <is>
          <t>Website</t>
        </is>
      </c>
      <c r="G2306" t="inlineStr">
        <is>
          <t>Size/Fit Issue</t>
        </is>
      </c>
      <c r="H2306" t="n">
        <v>1</v>
      </c>
      <c r="I2306" t="n">
        <v>1529.15</v>
      </c>
    </row>
    <row r="2307">
      <c r="A2307" t="inlineStr">
        <is>
          <t>RET002312</t>
        </is>
      </c>
      <c r="B2307" t="inlineStr">
        <is>
          <t>O015128</t>
        </is>
      </c>
      <c r="C2307" s="25" t="n">
        <v>45290</v>
      </c>
      <c r="D2307" t="inlineStr">
        <is>
          <t>Electronics</t>
        </is>
      </c>
      <c r="E2307" t="inlineStr">
        <is>
          <t>West</t>
        </is>
      </c>
      <c r="F2307" t="inlineStr">
        <is>
          <t>Mobile App</t>
        </is>
      </c>
      <c r="G2307" t="inlineStr">
        <is>
          <t>Damaged in Transit</t>
        </is>
      </c>
      <c r="H2307" t="n">
        <v>2</v>
      </c>
      <c r="I2307" t="n">
        <v>6713.3</v>
      </c>
    </row>
    <row r="2308">
      <c r="A2308" t="inlineStr">
        <is>
          <t>RET002313</t>
        </is>
      </c>
      <c r="B2308" t="inlineStr">
        <is>
          <t>O015134</t>
        </is>
      </c>
      <c r="C2308" s="25" t="n">
        <v>45291</v>
      </c>
      <c r="D2308" t="inlineStr">
        <is>
          <t>Fashion</t>
        </is>
      </c>
      <c r="E2308" t="inlineStr">
        <is>
          <t>West</t>
        </is>
      </c>
      <c r="F2308" t="inlineStr">
        <is>
          <t>Website</t>
        </is>
      </c>
      <c r="G2308" t="inlineStr">
        <is>
          <t>Size/Fit Issue</t>
        </is>
      </c>
      <c r="H2308" t="n">
        <v>1</v>
      </c>
      <c r="I2308" t="n">
        <v>539</v>
      </c>
    </row>
    <row r="2309">
      <c r="A2309" t="inlineStr">
        <is>
          <t>RET002314</t>
        </is>
      </c>
      <c r="B2309" t="inlineStr">
        <is>
          <t>O015142</t>
        </is>
      </c>
      <c r="C2309" s="25" t="n">
        <v>45291</v>
      </c>
      <c r="D2309" t="inlineStr">
        <is>
          <t>Electronics</t>
        </is>
      </c>
      <c r="E2309" t="inlineStr">
        <is>
          <t>North</t>
        </is>
      </c>
      <c r="F2309" t="inlineStr">
        <is>
          <t>Marketplace</t>
        </is>
      </c>
      <c r="G2309" t="inlineStr">
        <is>
          <t>Not as Described</t>
        </is>
      </c>
      <c r="H2309" t="n">
        <v>1</v>
      </c>
      <c r="I2309" t="n">
        <v>11975.65</v>
      </c>
    </row>
    <row r="2310">
      <c r="A2310" t="inlineStr">
        <is>
          <t>RET002315</t>
        </is>
      </c>
      <c r="B2310" t="inlineStr">
        <is>
          <t>O015143</t>
        </is>
      </c>
      <c r="C2310" s="25" t="n">
        <v>45291</v>
      </c>
      <c r="D2310" t="inlineStr">
        <is>
          <t>Books</t>
        </is>
      </c>
      <c r="E2310" t="inlineStr">
        <is>
          <t>East</t>
        </is>
      </c>
      <c r="F2310" t="inlineStr">
        <is>
          <t>Mobile App</t>
        </is>
      </c>
      <c r="G2310" t="inlineStr">
        <is>
          <t>Damaged in Transit</t>
        </is>
      </c>
      <c r="H2310" t="n">
        <v>1</v>
      </c>
      <c r="I2310" t="n">
        <v>521.1</v>
      </c>
    </row>
    <row r="2311">
      <c r="A2311" t="inlineStr">
        <is>
          <t>RET002316</t>
        </is>
      </c>
      <c r="B2311" t="inlineStr">
        <is>
          <t>O015144</t>
        </is>
      </c>
      <c r="C2311" s="25" t="n">
        <v>45291</v>
      </c>
      <c r="D2311" t="inlineStr">
        <is>
          <t>Fashion</t>
        </is>
      </c>
      <c r="E2311" t="inlineStr">
        <is>
          <t>South</t>
        </is>
      </c>
      <c r="F2311" t="inlineStr">
        <is>
          <t>Marketplace</t>
        </is>
      </c>
      <c r="G2311" t="inlineStr">
        <is>
          <t>Wrong Item Delivered</t>
        </is>
      </c>
      <c r="H2311" t="n">
        <v>1</v>
      </c>
      <c r="I2311" t="n">
        <v>483.55</v>
      </c>
    </row>
    <row r="2312">
      <c r="A2312" t="inlineStr">
        <is>
          <t>RET002317</t>
        </is>
      </c>
      <c r="B2312" t="inlineStr">
        <is>
          <t>O015150</t>
        </is>
      </c>
      <c r="C2312" s="25" t="n">
        <v>45291</v>
      </c>
      <c r="D2312" t="inlineStr">
        <is>
          <t>Fashion</t>
        </is>
      </c>
      <c r="E2312" t="inlineStr">
        <is>
          <t>South</t>
        </is>
      </c>
      <c r="F2312" t="inlineStr">
        <is>
          <t>Marketplace</t>
        </is>
      </c>
      <c r="G2312" t="inlineStr">
        <is>
          <t>Changed Mind</t>
        </is>
      </c>
      <c r="H2312" t="n">
        <v>1</v>
      </c>
      <c r="I2312" t="n">
        <v>551.65</v>
      </c>
    </row>
    <row r="2313">
      <c r="A2313" t="inlineStr">
        <is>
          <t>RET002318</t>
        </is>
      </c>
      <c r="B2313" t="inlineStr">
        <is>
          <t>O015152</t>
        </is>
      </c>
      <c r="C2313" s="25" t="n">
        <v>45291</v>
      </c>
      <c r="D2313" t="inlineStr">
        <is>
          <t>Fashion</t>
        </is>
      </c>
      <c r="E2313" t="inlineStr">
        <is>
          <t>West</t>
        </is>
      </c>
      <c r="F2313" t="inlineStr">
        <is>
          <t>Marketplace</t>
        </is>
      </c>
      <c r="G2313" t="inlineStr">
        <is>
          <t>Size/Fit Issue</t>
        </is>
      </c>
      <c r="H2313" t="n">
        <v>1</v>
      </c>
      <c r="I2313" t="n">
        <v>217.55</v>
      </c>
    </row>
    <row r="2314">
      <c r="A2314" t="inlineStr">
        <is>
          <t>RET002319</t>
        </is>
      </c>
      <c r="B2314" t="inlineStr">
        <is>
          <t>O015152</t>
        </is>
      </c>
      <c r="C2314" s="25" t="n">
        <v>45291</v>
      </c>
      <c r="D2314" t="inlineStr">
        <is>
          <t>Home &amp; Kitchen</t>
        </is>
      </c>
      <c r="E2314" t="inlineStr">
        <is>
          <t>West</t>
        </is>
      </c>
      <c r="F2314" t="inlineStr">
        <is>
          <t>Marketplace</t>
        </is>
      </c>
      <c r="G2314" t="inlineStr">
        <is>
          <t>Defective Product</t>
        </is>
      </c>
      <c r="H2314" t="n">
        <v>1</v>
      </c>
      <c r="I2314" t="n">
        <v>861.75</v>
      </c>
    </row>
    <row r="2315">
      <c r="A2315" t="inlineStr">
        <is>
          <t>RET002320</t>
        </is>
      </c>
      <c r="B2315" t="inlineStr">
        <is>
          <t>O015160</t>
        </is>
      </c>
      <c r="C2315" s="25" t="n">
        <v>45291</v>
      </c>
      <c r="D2315" t="inlineStr">
        <is>
          <t>Fashion</t>
        </is>
      </c>
      <c r="E2315" t="inlineStr">
        <is>
          <t>East</t>
        </is>
      </c>
      <c r="F2315" t="inlineStr">
        <is>
          <t>Marketplace</t>
        </is>
      </c>
      <c r="G2315" t="inlineStr">
        <is>
          <t>Size/Fit Issue</t>
        </is>
      </c>
      <c r="H2315" t="n">
        <v>1</v>
      </c>
      <c r="I2315" t="n">
        <v>550.05</v>
      </c>
    </row>
    <row r="2316">
      <c r="A2316" t="inlineStr">
        <is>
          <t>RET002321</t>
        </is>
      </c>
      <c r="B2316" t="inlineStr">
        <is>
          <t>O015165</t>
        </is>
      </c>
      <c r="C2316" s="25" t="n">
        <v>45291</v>
      </c>
      <c r="D2316" t="inlineStr">
        <is>
          <t>Grocery</t>
        </is>
      </c>
      <c r="E2316" t="inlineStr">
        <is>
          <t>South</t>
        </is>
      </c>
      <c r="F2316" t="inlineStr">
        <is>
          <t>Marketplace</t>
        </is>
      </c>
      <c r="G2316" t="inlineStr">
        <is>
          <t>Damaged in Transit</t>
        </is>
      </c>
      <c r="H2316" t="n">
        <v>2</v>
      </c>
      <c r="I2316" t="n">
        <v>430.4</v>
      </c>
    </row>
    <row r="2317">
      <c r="A2317" t="inlineStr">
        <is>
          <t>RET002322</t>
        </is>
      </c>
      <c r="B2317" t="inlineStr">
        <is>
          <t>O015169</t>
        </is>
      </c>
      <c r="C2317" s="25" t="n">
        <v>45291</v>
      </c>
      <c r="D2317" t="inlineStr">
        <is>
          <t>Home &amp; Kitchen</t>
        </is>
      </c>
      <c r="E2317" t="inlineStr">
        <is>
          <t>South</t>
        </is>
      </c>
      <c r="F2317" t="inlineStr">
        <is>
          <t>Mobile App</t>
        </is>
      </c>
      <c r="G2317" t="inlineStr">
        <is>
          <t>Wrong Item Delivered</t>
        </is>
      </c>
      <c r="H2317" t="n">
        <v>1</v>
      </c>
      <c r="I2317" t="n">
        <v>5247.2</v>
      </c>
    </row>
    <row r="2318">
      <c r="A2318" t="inlineStr">
        <is>
          <t>RET002323</t>
        </is>
      </c>
      <c r="B2318" t="inlineStr">
        <is>
          <t>O015176</t>
        </is>
      </c>
      <c r="C2318" s="25" t="n">
        <v>45291</v>
      </c>
      <c r="D2318" t="inlineStr">
        <is>
          <t>Fashion</t>
        </is>
      </c>
      <c r="E2318" t="inlineStr">
        <is>
          <t>East</t>
        </is>
      </c>
      <c r="F2318" t="inlineStr">
        <is>
          <t>Website</t>
        </is>
      </c>
      <c r="G2318" t="inlineStr">
        <is>
          <t>Not as Described</t>
        </is>
      </c>
      <c r="H2318" t="n">
        <v>1</v>
      </c>
      <c r="I2318" t="n">
        <v>959.65</v>
      </c>
    </row>
    <row r="2319">
      <c r="A2319" t="inlineStr">
        <is>
          <t>RET002324</t>
        </is>
      </c>
      <c r="B2319" t="inlineStr">
        <is>
          <t>O015178</t>
        </is>
      </c>
      <c r="C2319" s="25" t="n">
        <v>45291</v>
      </c>
      <c r="D2319" t="inlineStr">
        <is>
          <t>Sports</t>
        </is>
      </c>
      <c r="E2319" t="inlineStr">
        <is>
          <t>West</t>
        </is>
      </c>
      <c r="F2319" t="inlineStr">
        <is>
          <t>Marketplace</t>
        </is>
      </c>
      <c r="G2319" t="inlineStr">
        <is>
          <t>Defective Product</t>
        </is>
      </c>
      <c r="H2319" t="n">
        <v>1</v>
      </c>
      <c r="I2319" t="n">
        <v>1348.05</v>
      </c>
    </row>
    <row r="2320">
      <c r="A2320" t="inlineStr">
        <is>
          <t>RET002325</t>
        </is>
      </c>
      <c r="B2320" t="inlineStr">
        <is>
          <t>O015187</t>
        </is>
      </c>
      <c r="C2320" s="25" t="n">
        <v>45292</v>
      </c>
      <c r="D2320" t="inlineStr">
        <is>
          <t>Beauty</t>
        </is>
      </c>
      <c r="E2320" t="inlineStr">
        <is>
          <t>South</t>
        </is>
      </c>
      <c r="F2320" t="inlineStr">
        <is>
          <t>Website</t>
        </is>
      </c>
      <c r="G2320" t="inlineStr">
        <is>
          <t>Changed Mind</t>
        </is>
      </c>
      <c r="H2320" t="n">
        <v>1</v>
      </c>
      <c r="I2320" t="n">
        <v>413.97</v>
      </c>
    </row>
    <row r="2321">
      <c r="A2321" t="inlineStr">
        <is>
          <t>RET002326</t>
        </is>
      </c>
      <c r="B2321" t="inlineStr">
        <is>
          <t>O015189</t>
        </is>
      </c>
      <c r="C2321" s="25" t="n">
        <v>45292</v>
      </c>
      <c r="D2321" t="inlineStr">
        <is>
          <t>Fashion</t>
        </is>
      </c>
      <c r="E2321" t="inlineStr">
        <is>
          <t>South</t>
        </is>
      </c>
      <c r="F2321" t="inlineStr">
        <is>
          <t>Mobile App</t>
        </is>
      </c>
      <c r="G2321" t="inlineStr">
        <is>
          <t>Not as Described</t>
        </is>
      </c>
      <c r="H2321" t="n">
        <v>1</v>
      </c>
      <c r="I2321" t="n">
        <v>1917.86</v>
      </c>
    </row>
    <row r="2322">
      <c r="A2322" t="inlineStr">
        <is>
          <t>RET002327</t>
        </is>
      </c>
      <c r="B2322" t="inlineStr">
        <is>
          <t>O015189</t>
        </is>
      </c>
      <c r="C2322" s="25" t="n">
        <v>45292</v>
      </c>
      <c r="D2322" t="inlineStr">
        <is>
          <t>Fashion</t>
        </is>
      </c>
      <c r="E2322" t="inlineStr">
        <is>
          <t>South</t>
        </is>
      </c>
      <c r="F2322" t="inlineStr">
        <is>
          <t>Mobile App</t>
        </is>
      </c>
      <c r="G2322" t="inlineStr">
        <is>
          <t>Wrong Item Delivered</t>
        </is>
      </c>
      <c r="H2322" t="n">
        <v>1</v>
      </c>
      <c r="I2322" t="n">
        <v>504.5</v>
      </c>
    </row>
    <row r="2323">
      <c r="A2323" t="inlineStr">
        <is>
          <t>RET002328</t>
        </is>
      </c>
      <c r="B2323" t="inlineStr">
        <is>
          <t>O015207</t>
        </is>
      </c>
      <c r="C2323" s="25" t="n">
        <v>45292</v>
      </c>
      <c r="D2323" t="inlineStr">
        <is>
          <t>Beauty</t>
        </is>
      </c>
      <c r="E2323" t="inlineStr">
        <is>
          <t>South</t>
        </is>
      </c>
      <c r="F2323" t="inlineStr">
        <is>
          <t>Marketplace</t>
        </is>
      </c>
      <c r="G2323" t="inlineStr">
        <is>
          <t>Damaged in Transit</t>
        </is>
      </c>
      <c r="H2323" t="n">
        <v>2</v>
      </c>
      <c r="I2323" t="n">
        <v>4285.01</v>
      </c>
    </row>
    <row r="2324">
      <c r="A2324" t="inlineStr">
        <is>
          <t>RET002329</t>
        </is>
      </c>
      <c r="B2324" t="inlineStr">
        <is>
          <t>O015215</t>
        </is>
      </c>
      <c r="C2324" s="25" t="n">
        <v>45292</v>
      </c>
      <c r="D2324" t="inlineStr">
        <is>
          <t>Home &amp; Kitchen</t>
        </is>
      </c>
      <c r="E2324" t="inlineStr">
        <is>
          <t>East</t>
        </is>
      </c>
      <c r="F2324" t="inlineStr">
        <is>
          <t>Marketplace</t>
        </is>
      </c>
      <c r="G2324" t="inlineStr">
        <is>
          <t>Defective Product</t>
        </is>
      </c>
      <c r="H2324" t="n">
        <v>1</v>
      </c>
      <c r="I2324" t="n">
        <v>5571.33</v>
      </c>
    </row>
    <row r="2325">
      <c r="A2325" t="inlineStr">
        <is>
          <t>RET002330</t>
        </is>
      </c>
      <c r="B2325" t="inlineStr">
        <is>
          <t>O015216</t>
        </is>
      </c>
      <c r="C2325" s="25" t="n">
        <v>45292</v>
      </c>
      <c r="D2325" t="inlineStr">
        <is>
          <t>Fashion</t>
        </is>
      </c>
      <c r="E2325" t="inlineStr">
        <is>
          <t>South</t>
        </is>
      </c>
      <c r="F2325" t="inlineStr">
        <is>
          <t>Website</t>
        </is>
      </c>
      <c r="G2325" t="inlineStr">
        <is>
          <t>Not as Described</t>
        </is>
      </c>
      <c r="H2325" t="n">
        <v>1</v>
      </c>
      <c r="I2325" t="n">
        <v>504.5</v>
      </c>
    </row>
    <row r="2326">
      <c r="A2326" t="inlineStr">
        <is>
          <t>RET002331</t>
        </is>
      </c>
      <c r="B2326" t="inlineStr">
        <is>
          <t>O015217</t>
        </is>
      </c>
      <c r="C2326" s="25" t="n">
        <v>45292</v>
      </c>
      <c r="D2326" t="inlineStr">
        <is>
          <t>Fashion</t>
        </is>
      </c>
      <c r="E2326" t="inlineStr">
        <is>
          <t>East</t>
        </is>
      </c>
      <c r="F2326" t="inlineStr">
        <is>
          <t>Website</t>
        </is>
      </c>
      <c r="G2326" t="inlineStr">
        <is>
          <t>Not as Described</t>
        </is>
      </c>
      <c r="H2326" t="n">
        <v>1</v>
      </c>
      <c r="I2326" t="n">
        <v>443.61</v>
      </c>
    </row>
    <row r="2327">
      <c r="A2327" t="inlineStr">
        <is>
          <t>RET002332</t>
        </is>
      </c>
      <c r="B2327" t="inlineStr">
        <is>
          <t>O015221</t>
        </is>
      </c>
      <c r="C2327" s="25" t="n">
        <v>45292</v>
      </c>
      <c r="D2327" t="inlineStr">
        <is>
          <t>Fashion</t>
        </is>
      </c>
      <c r="E2327" t="inlineStr">
        <is>
          <t>West</t>
        </is>
      </c>
      <c r="F2327" t="inlineStr">
        <is>
          <t>Website</t>
        </is>
      </c>
      <c r="G2327" t="inlineStr">
        <is>
          <t>Size/Fit Issue</t>
        </is>
      </c>
      <c r="H2327" t="n">
        <v>1</v>
      </c>
      <c r="I2327" t="n">
        <v>1694.16</v>
      </c>
    </row>
    <row r="2328">
      <c r="A2328" t="inlineStr">
        <is>
          <t>RET002333</t>
        </is>
      </c>
      <c r="B2328" t="inlineStr">
        <is>
          <t>O015224</t>
        </is>
      </c>
      <c r="C2328" s="25" t="n">
        <v>45292</v>
      </c>
      <c r="D2328" t="inlineStr">
        <is>
          <t>Fashion</t>
        </is>
      </c>
      <c r="E2328" t="inlineStr">
        <is>
          <t>East</t>
        </is>
      </c>
      <c r="F2328" t="inlineStr">
        <is>
          <t>Website</t>
        </is>
      </c>
      <c r="G2328" t="inlineStr">
        <is>
          <t>Size/Fit Issue</t>
        </is>
      </c>
      <c r="H2328" t="n">
        <v>1</v>
      </c>
      <c r="I2328" t="n">
        <v>538.36</v>
      </c>
    </row>
    <row r="2329">
      <c r="A2329" t="inlineStr">
        <is>
          <t>RET002334</t>
        </is>
      </c>
      <c r="B2329" t="inlineStr">
        <is>
          <t>O015226</t>
        </is>
      </c>
      <c r="C2329" s="25" t="n">
        <v>45292</v>
      </c>
      <c r="D2329" t="inlineStr">
        <is>
          <t>Fashion</t>
        </is>
      </c>
      <c r="E2329" t="inlineStr">
        <is>
          <t>East</t>
        </is>
      </c>
      <c r="F2329" t="inlineStr">
        <is>
          <t>Marketplace</t>
        </is>
      </c>
      <c r="G2329" t="inlineStr">
        <is>
          <t>Not as Described</t>
        </is>
      </c>
      <c r="H2329" t="n">
        <v>1</v>
      </c>
      <c r="I2329" t="n">
        <v>523.22</v>
      </c>
    </row>
    <row r="2330">
      <c r="A2330" t="inlineStr">
        <is>
          <t>RET002335</t>
        </is>
      </c>
      <c r="B2330" t="inlineStr">
        <is>
          <t>O015236</t>
        </is>
      </c>
      <c r="C2330" s="25" t="n">
        <v>45293</v>
      </c>
      <c r="D2330" t="inlineStr">
        <is>
          <t>Fashion</t>
        </is>
      </c>
      <c r="E2330" t="inlineStr">
        <is>
          <t>West</t>
        </is>
      </c>
      <c r="F2330" t="inlineStr">
        <is>
          <t>Marketplace</t>
        </is>
      </c>
      <c r="G2330" t="inlineStr">
        <is>
          <t>Late Delivery</t>
        </is>
      </c>
      <c r="H2330" t="n">
        <v>1</v>
      </c>
      <c r="I2330" t="n">
        <v>552.29</v>
      </c>
    </row>
    <row r="2331">
      <c r="A2331" t="inlineStr">
        <is>
          <t>RET002336</t>
        </is>
      </c>
      <c r="B2331" t="inlineStr">
        <is>
          <t>O015245</t>
        </is>
      </c>
      <c r="C2331" s="25" t="n">
        <v>45293</v>
      </c>
      <c r="D2331" t="inlineStr">
        <is>
          <t>Fashion</t>
        </is>
      </c>
      <c r="E2331" t="inlineStr">
        <is>
          <t>East</t>
        </is>
      </c>
      <c r="F2331" t="inlineStr">
        <is>
          <t>Mobile App</t>
        </is>
      </c>
      <c r="G2331" t="inlineStr">
        <is>
          <t>Size/Fit Issue</t>
        </is>
      </c>
      <c r="H2331" t="n">
        <v>1</v>
      </c>
      <c r="I2331" t="n">
        <v>438.98</v>
      </c>
    </row>
    <row r="2332">
      <c r="A2332" t="inlineStr">
        <is>
          <t>RET002337</t>
        </is>
      </c>
      <c r="B2332" t="inlineStr">
        <is>
          <t>O015248</t>
        </is>
      </c>
      <c r="C2332" s="25" t="n">
        <v>45293</v>
      </c>
      <c r="D2332" t="inlineStr">
        <is>
          <t>Electronics</t>
        </is>
      </c>
      <c r="E2332" t="inlineStr">
        <is>
          <t>Central</t>
        </is>
      </c>
      <c r="F2332" t="inlineStr">
        <is>
          <t>Marketplace</t>
        </is>
      </c>
      <c r="G2332" t="inlineStr">
        <is>
          <t>Not as Described</t>
        </is>
      </c>
      <c r="H2332" t="n">
        <v>1</v>
      </c>
      <c r="I2332" t="n">
        <v>8751.809999999999</v>
      </c>
    </row>
    <row r="2333">
      <c r="A2333" t="inlineStr">
        <is>
          <t>RET002338</t>
        </is>
      </c>
      <c r="B2333" t="inlineStr">
        <is>
          <t>O015252</t>
        </is>
      </c>
      <c r="C2333" s="25" t="n">
        <v>45293</v>
      </c>
      <c r="D2333" t="inlineStr">
        <is>
          <t>Electronics</t>
        </is>
      </c>
      <c r="E2333" t="inlineStr">
        <is>
          <t>North</t>
        </is>
      </c>
      <c r="F2333" t="inlineStr">
        <is>
          <t>Website</t>
        </is>
      </c>
      <c r="G2333" t="inlineStr">
        <is>
          <t>Defective Product</t>
        </is>
      </c>
      <c r="H2333" t="n">
        <v>1</v>
      </c>
      <c r="I2333" t="n">
        <v>14967.21</v>
      </c>
    </row>
    <row r="2334">
      <c r="A2334" t="inlineStr">
        <is>
          <t>RET002339</t>
        </is>
      </c>
      <c r="B2334" t="inlineStr">
        <is>
          <t>O015259</t>
        </is>
      </c>
      <c r="C2334" s="25" t="n">
        <v>45293</v>
      </c>
      <c r="D2334" t="inlineStr">
        <is>
          <t>Fashion</t>
        </is>
      </c>
      <c r="E2334" t="inlineStr">
        <is>
          <t>West</t>
        </is>
      </c>
      <c r="F2334" t="inlineStr">
        <is>
          <t>Mobile App</t>
        </is>
      </c>
      <c r="G2334" t="inlineStr">
        <is>
          <t>Not as Described</t>
        </is>
      </c>
      <c r="H2334" t="n">
        <v>1</v>
      </c>
      <c r="I2334" t="n">
        <v>720.25</v>
      </c>
    </row>
    <row r="2335">
      <c r="A2335" t="inlineStr">
        <is>
          <t>RET002340</t>
        </is>
      </c>
      <c r="B2335" t="inlineStr">
        <is>
          <t>O015264</t>
        </is>
      </c>
      <c r="C2335" s="25" t="n">
        <v>45294</v>
      </c>
      <c r="D2335" t="inlineStr">
        <is>
          <t>Fashion</t>
        </is>
      </c>
      <c r="E2335" t="inlineStr">
        <is>
          <t>Central</t>
        </is>
      </c>
      <c r="F2335" t="inlineStr">
        <is>
          <t>Mobile App</t>
        </is>
      </c>
      <c r="G2335" t="inlineStr">
        <is>
          <t>Size/Fit Issue</t>
        </is>
      </c>
      <c r="H2335" t="n">
        <v>2</v>
      </c>
      <c r="I2335" t="n">
        <v>2899.73</v>
      </c>
    </row>
    <row r="2336">
      <c r="A2336" t="inlineStr">
        <is>
          <t>RET002341</t>
        </is>
      </c>
      <c r="B2336" t="inlineStr">
        <is>
          <t>O015267</t>
        </is>
      </c>
      <c r="C2336" s="25" t="n">
        <v>45294</v>
      </c>
      <c r="D2336" t="inlineStr">
        <is>
          <t>Home &amp; Kitchen</t>
        </is>
      </c>
      <c r="E2336" t="inlineStr">
        <is>
          <t>West</t>
        </is>
      </c>
      <c r="F2336" t="inlineStr">
        <is>
          <t>Website</t>
        </is>
      </c>
      <c r="G2336" t="inlineStr">
        <is>
          <t>Size/Fit Issue</t>
        </is>
      </c>
      <c r="H2336" t="n">
        <v>1</v>
      </c>
      <c r="I2336" t="n">
        <v>493.01</v>
      </c>
    </row>
    <row r="2337">
      <c r="A2337" t="inlineStr">
        <is>
          <t>RET002342</t>
        </is>
      </c>
      <c r="B2337" t="inlineStr">
        <is>
          <t>O015269</t>
        </is>
      </c>
      <c r="C2337" s="25" t="n">
        <v>45294</v>
      </c>
      <c r="D2337" t="inlineStr">
        <is>
          <t>Fashion</t>
        </is>
      </c>
      <c r="E2337" t="inlineStr">
        <is>
          <t>West</t>
        </is>
      </c>
      <c r="F2337" t="inlineStr">
        <is>
          <t>Marketplace</t>
        </is>
      </c>
      <c r="G2337" t="inlineStr">
        <is>
          <t>Size/Fit Issue</t>
        </is>
      </c>
      <c r="H2337" t="n">
        <v>1</v>
      </c>
      <c r="I2337" t="n">
        <v>779.53</v>
      </c>
    </row>
    <row r="2338">
      <c r="A2338" t="inlineStr">
        <is>
          <t>RET002343</t>
        </is>
      </c>
      <c r="B2338" t="inlineStr">
        <is>
          <t>O015287</t>
        </is>
      </c>
      <c r="C2338" s="25" t="n">
        <v>45294</v>
      </c>
      <c r="D2338" t="inlineStr">
        <is>
          <t>Fashion</t>
        </is>
      </c>
      <c r="E2338" t="inlineStr">
        <is>
          <t>East</t>
        </is>
      </c>
      <c r="F2338" t="inlineStr">
        <is>
          <t>Website</t>
        </is>
      </c>
      <c r="G2338" t="inlineStr">
        <is>
          <t>Not as Described</t>
        </is>
      </c>
      <c r="H2338" t="n">
        <v>1</v>
      </c>
      <c r="I2338" t="n">
        <v>812.4</v>
      </c>
    </row>
    <row r="2339">
      <c r="A2339" t="inlineStr">
        <is>
          <t>RET002344</t>
        </is>
      </c>
      <c r="B2339" t="inlineStr">
        <is>
          <t>O015311</t>
        </is>
      </c>
      <c r="C2339" s="25" t="n">
        <v>45295</v>
      </c>
      <c r="D2339" t="inlineStr">
        <is>
          <t>Electronics</t>
        </is>
      </c>
      <c r="E2339" t="inlineStr">
        <is>
          <t>South</t>
        </is>
      </c>
      <c r="F2339" t="inlineStr">
        <is>
          <t>Marketplace</t>
        </is>
      </c>
      <c r="G2339" t="inlineStr">
        <is>
          <t>Damaged in Transit</t>
        </is>
      </c>
      <c r="H2339" t="n">
        <v>1</v>
      </c>
      <c r="I2339" t="n">
        <v>5311.96</v>
      </c>
    </row>
    <row r="2340">
      <c r="A2340" t="inlineStr">
        <is>
          <t>RET002345</t>
        </is>
      </c>
      <c r="B2340" t="inlineStr">
        <is>
          <t>O015313</t>
        </is>
      </c>
      <c r="C2340" s="25" t="n">
        <v>45295</v>
      </c>
      <c r="D2340" t="inlineStr">
        <is>
          <t>Fashion</t>
        </is>
      </c>
      <c r="E2340" t="inlineStr">
        <is>
          <t>Central</t>
        </is>
      </c>
      <c r="F2340" t="inlineStr">
        <is>
          <t>Marketplace</t>
        </is>
      </c>
      <c r="G2340" t="inlineStr">
        <is>
          <t>Changed Mind</t>
        </is>
      </c>
      <c r="H2340" t="n">
        <v>1</v>
      </c>
      <c r="I2340" t="n">
        <v>1115.45</v>
      </c>
    </row>
    <row r="2341">
      <c r="A2341" t="inlineStr">
        <is>
          <t>RET002346</t>
        </is>
      </c>
      <c r="B2341" t="inlineStr">
        <is>
          <t>O015328</t>
        </is>
      </c>
      <c r="C2341" s="25" t="n">
        <v>45295</v>
      </c>
      <c r="D2341" t="inlineStr">
        <is>
          <t>Home &amp; Kitchen</t>
        </is>
      </c>
      <c r="E2341" t="inlineStr">
        <is>
          <t>South</t>
        </is>
      </c>
      <c r="F2341" t="inlineStr">
        <is>
          <t>Mobile App</t>
        </is>
      </c>
      <c r="G2341" t="inlineStr">
        <is>
          <t>Defective Product</t>
        </is>
      </c>
      <c r="H2341" t="n">
        <v>1</v>
      </c>
      <c r="I2341" t="n">
        <v>1009.94</v>
      </c>
    </row>
    <row r="2342">
      <c r="A2342" t="inlineStr">
        <is>
          <t>RET002347</t>
        </is>
      </c>
      <c r="B2342" t="inlineStr">
        <is>
          <t>O015336</t>
        </is>
      </c>
      <c r="C2342" s="25" t="n">
        <v>45295</v>
      </c>
      <c r="D2342" t="inlineStr">
        <is>
          <t>Fashion</t>
        </is>
      </c>
      <c r="E2342" t="inlineStr">
        <is>
          <t>North</t>
        </is>
      </c>
      <c r="F2342" t="inlineStr">
        <is>
          <t>Mobile App</t>
        </is>
      </c>
      <c r="G2342" t="inlineStr">
        <is>
          <t>Not as Described</t>
        </is>
      </c>
      <c r="H2342" t="n">
        <v>2</v>
      </c>
      <c r="I2342" t="n">
        <v>404.87</v>
      </c>
    </row>
    <row r="2343">
      <c r="A2343" t="inlineStr">
        <is>
          <t>RET002348</t>
        </is>
      </c>
      <c r="B2343" t="inlineStr">
        <is>
          <t>O015337</t>
        </is>
      </c>
      <c r="C2343" s="25" t="n">
        <v>45295</v>
      </c>
      <c r="D2343" t="inlineStr">
        <is>
          <t>Grocery</t>
        </is>
      </c>
      <c r="E2343" t="inlineStr">
        <is>
          <t>Central</t>
        </is>
      </c>
      <c r="F2343" t="inlineStr">
        <is>
          <t>Mobile App</t>
        </is>
      </c>
      <c r="G2343" t="inlineStr">
        <is>
          <t>Not as Described</t>
        </is>
      </c>
      <c r="H2343" t="n">
        <v>2</v>
      </c>
      <c r="I2343" t="n">
        <v>1045.3</v>
      </c>
    </row>
    <row r="2344">
      <c r="A2344" t="inlineStr">
        <is>
          <t>RET002349</t>
        </is>
      </c>
      <c r="B2344" t="inlineStr">
        <is>
          <t>O015350</t>
        </is>
      </c>
      <c r="C2344" s="25" t="n">
        <v>45296</v>
      </c>
      <c r="D2344" t="inlineStr">
        <is>
          <t>Fashion</t>
        </is>
      </c>
      <c r="E2344" t="inlineStr">
        <is>
          <t>West</t>
        </is>
      </c>
      <c r="F2344" t="inlineStr">
        <is>
          <t>Retail Store</t>
        </is>
      </c>
      <c r="G2344" t="inlineStr">
        <is>
          <t>Size/Fit Issue</t>
        </is>
      </c>
      <c r="H2344" t="n">
        <v>1</v>
      </c>
      <c r="I2344" t="n">
        <v>1084.82</v>
      </c>
    </row>
    <row r="2345">
      <c r="A2345" t="inlineStr">
        <is>
          <t>RET002350</t>
        </is>
      </c>
      <c r="B2345" t="inlineStr">
        <is>
          <t>O015355</t>
        </is>
      </c>
      <c r="C2345" s="25" t="n">
        <v>45296</v>
      </c>
      <c r="D2345" t="inlineStr">
        <is>
          <t>Fashion</t>
        </is>
      </c>
      <c r="E2345" t="inlineStr">
        <is>
          <t>West</t>
        </is>
      </c>
      <c r="F2345" t="inlineStr">
        <is>
          <t>Website</t>
        </is>
      </c>
      <c r="G2345" t="inlineStr">
        <is>
          <t>Changed Mind</t>
        </is>
      </c>
      <c r="H2345" t="n">
        <v>1</v>
      </c>
      <c r="I2345" t="n">
        <v>963.14</v>
      </c>
    </row>
    <row r="2346">
      <c r="A2346" t="inlineStr">
        <is>
          <t>RET002351</t>
        </is>
      </c>
      <c r="B2346" t="inlineStr">
        <is>
          <t>O015357</t>
        </is>
      </c>
      <c r="C2346" s="25" t="n">
        <v>45296</v>
      </c>
      <c r="D2346" t="inlineStr">
        <is>
          <t>Sports</t>
        </is>
      </c>
      <c r="E2346" t="inlineStr">
        <is>
          <t>South</t>
        </is>
      </c>
      <c r="F2346" t="inlineStr">
        <is>
          <t>Marketplace</t>
        </is>
      </c>
      <c r="G2346" t="inlineStr">
        <is>
          <t>Changed Mind</t>
        </is>
      </c>
      <c r="H2346" t="n">
        <v>1</v>
      </c>
      <c r="I2346" t="n">
        <v>1125.33</v>
      </c>
    </row>
    <row r="2347">
      <c r="A2347" t="inlineStr">
        <is>
          <t>RET002352</t>
        </is>
      </c>
      <c r="B2347" t="inlineStr">
        <is>
          <t>O015360</t>
        </is>
      </c>
      <c r="C2347" s="25" t="n">
        <v>45296</v>
      </c>
      <c r="D2347" t="inlineStr">
        <is>
          <t>Fashion</t>
        </is>
      </c>
      <c r="E2347" t="inlineStr">
        <is>
          <t>West</t>
        </is>
      </c>
      <c r="F2347" t="inlineStr">
        <is>
          <t>Website</t>
        </is>
      </c>
      <c r="G2347" t="inlineStr">
        <is>
          <t>Changed Mind</t>
        </is>
      </c>
      <c r="H2347" t="n">
        <v>1</v>
      </c>
      <c r="I2347" t="n">
        <v>963.14</v>
      </c>
    </row>
    <row r="2348">
      <c r="A2348" t="inlineStr">
        <is>
          <t>RET002353</t>
        </is>
      </c>
      <c r="B2348" t="inlineStr">
        <is>
          <t>O015362</t>
        </is>
      </c>
      <c r="C2348" s="25" t="n">
        <v>45296</v>
      </c>
      <c r="D2348" t="inlineStr">
        <is>
          <t>Sports</t>
        </is>
      </c>
      <c r="E2348" t="inlineStr">
        <is>
          <t>West</t>
        </is>
      </c>
      <c r="F2348" t="inlineStr">
        <is>
          <t>Website</t>
        </is>
      </c>
      <c r="G2348" t="inlineStr">
        <is>
          <t>Changed Mind</t>
        </is>
      </c>
      <c r="H2348" t="n">
        <v>1</v>
      </c>
      <c r="I2348" t="n">
        <v>1374.98</v>
      </c>
    </row>
    <row r="2349">
      <c r="A2349" t="inlineStr">
        <is>
          <t>RET002354</t>
        </is>
      </c>
      <c r="B2349" t="inlineStr">
        <is>
          <t>O015371</t>
        </is>
      </c>
      <c r="C2349" s="25" t="n">
        <v>45296</v>
      </c>
      <c r="D2349" t="inlineStr">
        <is>
          <t>Home &amp; Kitchen</t>
        </is>
      </c>
      <c r="E2349" t="inlineStr">
        <is>
          <t>West</t>
        </is>
      </c>
      <c r="F2349" t="inlineStr">
        <is>
          <t>Mobile App</t>
        </is>
      </c>
      <c r="G2349" t="inlineStr">
        <is>
          <t>Damaged in Transit</t>
        </is>
      </c>
      <c r="H2349" t="n">
        <v>1</v>
      </c>
      <c r="I2349" t="n">
        <v>5278.1</v>
      </c>
    </row>
    <row r="2350">
      <c r="A2350" t="inlineStr">
        <is>
          <t>RET002355</t>
        </is>
      </c>
      <c r="B2350" t="inlineStr">
        <is>
          <t>O015371</t>
        </is>
      </c>
      <c r="C2350" s="25" t="n">
        <v>45296</v>
      </c>
      <c r="D2350" t="inlineStr">
        <is>
          <t>Sports</t>
        </is>
      </c>
      <c r="E2350" t="inlineStr">
        <is>
          <t>West</t>
        </is>
      </c>
      <c r="F2350" t="inlineStr">
        <is>
          <t>Mobile App</t>
        </is>
      </c>
      <c r="G2350" t="inlineStr">
        <is>
          <t>Defective Product</t>
        </is>
      </c>
      <c r="H2350" t="n">
        <v>2</v>
      </c>
      <c r="I2350" t="n">
        <v>4444.02</v>
      </c>
    </row>
    <row r="2351">
      <c r="A2351" t="inlineStr">
        <is>
          <t>RET002356</t>
        </is>
      </c>
      <c r="B2351" t="inlineStr">
        <is>
          <t>O015381</t>
        </is>
      </c>
      <c r="C2351" s="25" t="n">
        <v>45296</v>
      </c>
      <c r="D2351" t="inlineStr">
        <is>
          <t>Sports</t>
        </is>
      </c>
      <c r="E2351" t="inlineStr">
        <is>
          <t>South</t>
        </is>
      </c>
      <c r="F2351" t="inlineStr">
        <is>
          <t>Website</t>
        </is>
      </c>
      <c r="G2351" t="inlineStr">
        <is>
          <t>Defective Product</t>
        </is>
      </c>
      <c r="H2351" t="n">
        <v>1</v>
      </c>
      <c r="I2351" t="n">
        <v>2310.93</v>
      </c>
    </row>
    <row r="2352">
      <c r="A2352" t="inlineStr">
        <is>
          <t>RET002357</t>
        </is>
      </c>
      <c r="B2352" t="inlineStr">
        <is>
          <t>O015382</t>
        </is>
      </c>
      <c r="C2352" s="25" t="n">
        <v>45296</v>
      </c>
      <c r="D2352" t="inlineStr">
        <is>
          <t>Beauty</t>
        </is>
      </c>
      <c r="E2352" t="inlineStr">
        <is>
          <t>North</t>
        </is>
      </c>
      <c r="F2352" t="inlineStr">
        <is>
          <t>Website</t>
        </is>
      </c>
      <c r="G2352" t="inlineStr">
        <is>
          <t>Damaged in Transit</t>
        </is>
      </c>
      <c r="H2352" t="n">
        <v>1</v>
      </c>
      <c r="I2352" t="n">
        <v>315.17</v>
      </c>
    </row>
    <row r="2353">
      <c r="A2353" t="inlineStr">
        <is>
          <t>RET002358</t>
        </is>
      </c>
      <c r="B2353" t="inlineStr">
        <is>
          <t>O015389</t>
        </is>
      </c>
      <c r="C2353" s="25" t="n">
        <v>45297</v>
      </c>
      <c r="D2353" t="inlineStr">
        <is>
          <t>Home &amp; Kitchen</t>
        </is>
      </c>
      <c r="E2353" t="inlineStr">
        <is>
          <t>East</t>
        </is>
      </c>
      <c r="F2353" t="inlineStr">
        <is>
          <t>Mobile App</t>
        </is>
      </c>
      <c r="G2353" t="inlineStr">
        <is>
          <t>Late Delivery</t>
        </is>
      </c>
      <c r="H2353" t="n">
        <v>1</v>
      </c>
      <c r="I2353" t="n">
        <v>2014.53</v>
      </c>
    </row>
    <row r="2354">
      <c r="A2354" t="inlineStr">
        <is>
          <t>RET002359</t>
        </is>
      </c>
      <c r="B2354" t="inlineStr">
        <is>
          <t>O015390</t>
        </is>
      </c>
      <c r="C2354" s="25" t="n">
        <v>45297</v>
      </c>
      <c r="D2354" t="inlineStr">
        <is>
          <t>Fashion</t>
        </is>
      </c>
      <c r="E2354" t="inlineStr">
        <is>
          <t>East</t>
        </is>
      </c>
      <c r="F2354" t="inlineStr">
        <is>
          <t>Retail Store</t>
        </is>
      </c>
      <c r="G2354" t="inlineStr">
        <is>
          <t>Changed Mind</t>
        </is>
      </c>
      <c r="H2354" t="n">
        <v>1</v>
      </c>
      <c r="I2354" t="n">
        <v>633.36</v>
      </c>
    </row>
    <row r="2355">
      <c r="A2355" t="inlineStr">
        <is>
          <t>RET002360</t>
        </is>
      </c>
      <c r="B2355" t="inlineStr">
        <is>
          <t>O015397</t>
        </is>
      </c>
      <c r="C2355" s="25" t="n">
        <v>45297</v>
      </c>
      <c r="D2355" t="inlineStr">
        <is>
          <t>Fashion</t>
        </is>
      </c>
      <c r="E2355" t="inlineStr">
        <is>
          <t>North</t>
        </is>
      </c>
      <c r="F2355" t="inlineStr">
        <is>
          <t>Marketplace</t>
        </is>
      </c>
      <c r="G2355" t="inlineStr">
        <is>
          <t>Size/Fit Issue</t>
        </is>
      </c>
      <c r="H2355" t="n">
        <v>1</v>
      </c>
      <c r="I2355" t="n">
        <v>998.04</v>
      </c>
    </row>
    <row r="2356">
      <c r="A2356" t="inlineStr">
        <is>
          <t>RET002361</t>
        </is>
      </c>
      <c r="B2356" t="inlineStr">
        <is>
          <t>O015398</t>
        </is>
      </c>
      <c r="C2356" s="25" t="n">
        <v>45297</v>
      </c>
      <c r="D2356" t="inlineStr">
        <is>
          <t>Electronics</t>
        </is>
      </c>
      <c r="E2356" t="inlineStr">
        <is>
          <t>West</t>
        </is>
      </c>
      <c r="F2356" t="inlineStr">
        <is>
          <t>Website</t>
        </is>
      </c>
      <c r="G2356" t="inlineStr">
        <is>
          <t>Late Delivery</t>
        </is>
      </c>
      <c r="H2356" t="n">
        <v>2</v>
      </c>
      <c r="I2356" t="n">
        <v>17841.31</v>
      </c>
    </row>
    <row r="2357">
      <c r="A2357" t="inlineStr">
        <is>
          <t>RET002362</t>
        </is>
      </c>
      <c r="B2357" t="inlineStr">
        <is>
          <t>O015404</t>
        </is>
      </c>
      <c r="C2357" s="25" t="n">
        <v>45297</v>
      </c>
      <c r="D2357" t="inlineStr">
        <is>
          <t>Fashion</t>
        </is>
      </c>
      <c r="E2357" t="inlineStr">
        <is>
          <t>South</t>
        </is>
      </c>
      <c r="F2357" t="inlineStr">
        <is>
          <t>Mobile App</t>
        </is>
      </c>
      <c r="G2357" t="inlineStr">
        <is>
          <t>Size/Fit Issue</t>
        </is>
      </c>
      <c r="H2357" t="n">
        <v>1</v>
      </c>
      <c r="I2357" t="n">
        <v>1552.82</v>
      </c>
    </row>
    <row r="2358">
      <c r="A2358" t="inlineStr">
        <is>
          <t>RET002363</t>
        </is>
      </c>
      <c r="B2358" t="inlineStr">
        <is>
          <t>O015409</t>
        </is>
      </c>
      <c r="C2358" s="25" t="n">
        <v>45297</v>
      </c>
      <c r="D2358" t="inlineStr">
        <is>
          <t>Electronics</t>
        </is>
      </c>
      <c r="E2358" t="inlineStr">
        <is>
          <t>West</t>
        </is>
      </c>
      <c r="F2358" t="inlineStr">
        <is>
          <t>Mobile App</t>
        </is>
      </c>
      <c r="G2358" t="inlineStr">
        <is>
          <t>Damaged in Transit</t>
        </is>
      </c>
      <c r="H2358" t="n">
        <v>1</v>
      </c>
      <c r="I2358" t="n">
        <v>25302.16</v>
      </c>
    </row>
    <row r="2359">
      <c r="A2359" t="inlineStr">
        <is>
          <t>RET002364</t>
        </is>
      </c>
      <c r="B2359" t="inlineStr">
        <is>
          <t>O015415</t>
        </is>
      </c>
      <c r="C2359" s="25" t="n">
        <v>45297</v>
      </c>
      <c r="D2359" t="inlineStr">
        <is>
          <t>Electronics</t>
        </is>
      </c>
      <c r="E2359" t="inlineStr">
        <is>
          <t>North</t>
        </is>
      </c>
      <c r="F2359" t="inlineStr">
        <is>
          <t>Website</t>
        </is>
      </c>
      <c r="G2359" t="inlineStr">
        <is>
          <t>Defective Product</t>
        </is>
      </c>
      <c r="H2359" t="n">
        <v>1</v>
      </c>
      <c r="I2359" t="n">
        <v>3696.26</v>
      </c>
    </row>
    <row r="2360">
      <c r="A2360" t="inlineStr">
        <is>
          <t>RET002365</t>
        </is>
      </c>
      <c r="B2360" t="inlineStr">
        <is>
          <t>O015416</t>
        </is>
      </c>
      <c r="C2360" s="25" t="n">
        <v>45297</v>
      </c>
      <c r="D2360" t="inlineStr">
        <is>
          <t>Grocery</t>
        </is>
      </c>
      <c r="E2360" t="inlineStr">
        <is>
          <t>North</t>
        </is>
      </c>
      <c r="F2360" t="inlineStr">
        <is>
          <t>Mobile App</t>
        </is>
      </c>
      <c r="G2360" t="inlineStr">
        <is>
          <t>Damaged in Transit</t>
        </is>
      </c>
      <c r="H2360" t="n">
        <v>1</v>
      </c>
      <c r="I2360" t="n">
        <v>120.74</v>
      </c>
    </row>
    <row r="2361">
      <c r="A2361" t="inlineStr">
        <is>
          <t>RET002366</t>
        </is>
      </c>
      <c r="B2361" t="inlineStr">
        <is>
          <t>O015423</t>
        </is>
      </c>
      <c r="C2361" s="25" t="n">
        <v>45297</v>
      </c>
      <c r="D2361" t="inlineStr">
        <is>
          <t>Fashion</t>
        </is>
      </c>
      <c r="E2361" t="inlineStr">
        <is>
          <t>South</t>
        </is>
      </c>
      <c r="F2361" t="inlineStr">
        <is>
          <t>Marketplace</t>
        </is>
      </c>
      <c r="G2361" t="inlineStr">
        <is>
          <t>Size/Fit Issue</t>
        </is>
      </c>
      <c r="H2361" t="n">
        <v>2</v>
      </c>
      <c r="I2361" t="n">
        <v>2738.63</v>
      </c>
    </row>
    <row r="2362">
      <c r="A2362" t="inlineStr">
        <is>
          <t>RET002367</t>
        </is>
      </c>
      <c r="B2362" t="inlineStr">
        <is>
          <t>O015428</t>
        </is>
      </c>
      <c r="C2362" s="25" t="n">
        <v>45297</v>
      </c>
      <c r="D2362" t="inlineStr">
        <is>
          <t>Grocery</t>
        </is>
      </c>
      <c r="E2362" t="inlineStr">
        <is>
          <t>East</t>
        </is>
      </c>
      <c r="F2362" t="inlineStr">
        <is>
          <t>Mobile App</t>
        </is>
      </c>
      <c r="G2362" t="inlineStr">
        <is>
          <t>Defective Product</t>
        </is>
      </c>
      <c r="H2362" t="n">
        <v>1</v>
      </c>
      <c r="I2362" t="n">
        <v>383.76</v>
      </c>
    </row>
    <row r="2363">
      <c r="A2363" t="inlineStr">
        <is>
          <t>RET002368</t>
        </is>
      </c>
      <c r="B2363" t="inlineStr">
        <is>
          <t>O015430</t>
        </is>
      </c>
      <c r="C2363" s="25" t="n">
        <v>45297</v>
      </c>
      <c r="D2363" t="inlineStr">
        <is>
          <t>Fashion</t>
        </is>
      </c>
      <c r="E2363" t="inlineStr">
        <is>
          <t>South</t>
        </is>
      </c>
      <c r="F2363" t="inlineStr">
        <is>
          <t>Website</t>
        </is>
      </c>
      <c r="G2363" t="inlineStr">
        <is>
          <t>Wrong Item Delivered</t>
        </is>
      </c>
      <c r="H2363" t="n">
        <v>1</v>
      </c>
      <c r="I2363" t="n">
        <v>1115.45</v>
      </c>
    </row>
    <row r="2364">
      <c r="A2364" t="inlineStr">
        <is>
          <t>RET002369</t>
        </is>
      </c>
      <c r="B2364" t="inlineStr">
        <is>
          <t>O015436</t>
        </is>
      </c>
      <c r="C2364" s="25" t="n">
        <v>45297</v>
      </c>
      <c r="D2364" t="inlineStr">
        <is>
          <t>Fashion</t>
        </is>
      </c>
      <c r="E2364" t="inlineStr">
        <is>
          <t>West</t>
        </is>
      </c>
      <c r="F2364" t="inlineStr">
        <is>
          <t>Mobile App</t>
        </is>
      </c>
      <c r="G2364" t="inlineStr">
        <is>
          <t>Not as Described</t>
        </is>
      </c>
      <c r="H2364" t="n">
        <v>1</v>
      </c>
      <c r="I2364" t="n">
        <v>3583.94</v>
      </c>
    </row>
    <row r="2365">
      <c r="A2365" t="inlineStr">
        <is>
          <t>RET002370</t>
        </is>
      </c>
      <c r="B2365" t="inlineStr">
        <is>
          <t>O015436</t>
        </is>
      </c>
      <c r="C2365" s="25" t="n">
        <v>45297</v>
      </c>
      <c r="D2365" t="inlineStr">
        <is>
          <t>Fashion</t>
        </is>
      </c>
      <c r="E2365" t="inlineStr">
        <is>
          <t>West</t>
        </is>
      </c>
      <c r="F2365" t="inlineStr">
        <is>
          <t>Mobile App</t>
        </is>
      </c>
      <c r="G2365" t="inlineStr">
        <is>
          <t>Changed Mind</t>
        </is>
      </c>
      <c r="H2365" t="n">
        <v>1</v>
      </c>
      <c r="I2365" t="n">
        <v>233.06</v>
      </c>
    </row>
    <row r="2366">
      <c r="A2366" t="inlineStr">
        <is>
          <t>RET002371</t>
        </is>
      </c>
      <c r="B2366" t="inlineStr">
        <is>
          <t>O015438</t>
        </is>
      </c>
      <c r="C2366" s="25" t="n">
        <v>45297</v>
      </c>
      <c r="D2366" t="inlineStr">
        <is>
          <t>Fashion</t>
        </is>
      </c>
      <c r="E2366" t="inlineStr">
        <is>
          <t>North</t>
        </is>
      </c>
      <c r="F2366" t="inlineStr">
        <is>
          <t>Mobile App</t>
        </is>
      </c>
      <c r="G2366" t="inlineStr">
        <is>
          <t>Not as Described</t>
        </is>
      </c>
      <c r="H2366" t="n">
        <v>1</v>
      </c>
      <c r="I2366" t="n">
        <v>726.96</v>
      </c>
    </row>
    <row r="2367">
      <c r="A2367" t="inlineStr">
        <is>
          <t>RET002372</t>
        </is>
      </c>
      <c r="B2367" t="inlineStr">
        <is>
          <t>O015446</t>
        </is>
      </c>
      <c r="C2367" s="25" t="n">
        <v>45298</v>
      </c>
      <c r="D2367" t="inlineStr">
        <is>
          <t>Fashion</t>
        </is>
      </c>
      <c r="E2367" t="inlineStr">
        <is>
          <t>West</t>
        </is>
      </c>
      <c r="F2367" t="inlineStr">
        <is>
          <t>Mobile App</t>
        </is>
      </c>
      <c r="G2367" t="inlineStr">
        <is>
          <t>Size/Fit Issue</t>
        </is>
      </c>
      <c r="H2367" t="n">
        <v>1</v>
      </c>
      <c r="I2367" t="n">
        <v>1056.74</v>
      </c>
    </row>
    <row r="2368">
      <c r="A2368" t="inlineStr">
        <is>
          <t>RET002373</t>
        </is>
      </c>
      <c r="B2368" t="inlineStr">
        <is>
          <t>O015451</t>
        </is>
      </c>
      <c r="C2368" s="25" t="n">
        <v>45298</v>
      </c>
      <c r="D2368" t="inlineStr">
        <is>
          <t>Sports</t>
        </is>
      </c>
      <c r="E2368" t="inlineStr">
        <is>
          <t>North</t>
        </is>
      </c>
      <c r="F2368" t="inlineStr">
        <is>
          <t>Mobile App</t>
        </is>
      </c>
      <c r="G2368" t="inlineStr">
        <is>
          <t>Damaged in Transit</t>
        </is>
      </c>
      <c r="H2368" t="n">
        <v>1</v>
      </c>
      <c r="I2368" t="n">
        <v>682.34</v>
      </c>
    </row>
    <row r="2369">
      <c r="A2369" t="inlineStr">
        <is>
          <t>RET002374</t>
        </is>
      </c>
      <c r="B2369" t="inlineStr">
        <is>
          <t>O015452</t>
        </is>
      </c>
      <c r="C2369" s="25" t="n">
        <v>45298</v>
      </c>
      <c r="D2369" t="inlineStr">
        <is>
          <t>Beauty</t>
        </is>
      </c>
      <c r="E2369" t="inlineStr">
        <is>
          <t>North</t>
        </is>
      </c>
      <c r="F2369" t="inlineStr">
        <is>
          <t>Mobile App</t>
        </is>
      </c>
      <c r="G2369" t="inlineStr">
        <is>
          <t>Damaged in Transit</t>
        </is>
      </c>
      <c r="H2369" t="n">
        <v>1</v>
      </c>
      <c r="I2369" t="n">
        <v>579.38</v>
      </c>
    </row>
    <row r="2370">
      <c r="A2370" t="inlineStr">
        <is>
          <t>RET002375</t>
        </is>
      </c>
      <c r="B2370" t="inlineStr">
        <is>
          <t>O015454</t>
        </is>
      </c>
      <c r="C2370" s="25" t="n">
        <v>45298</v>
      </c>
      <c r="D2370" t="inlineStr">
        <is>
          <t>Fashion</t>
        </is>
      </c>
      <c r="E2370" t="inlineStr">
        <is>
          <t>North</t>
        </is>
      </c>
      <c r="F2370" t="inlineStr">
        <is>
          <t>Marketplace</t>
        </is>
      </c>
      <c r="G2370" t="inlineStr">
        <is>
          <t>Size/Fit Issue</t>
        </is>
      </c>
      <c r="H2370" t="n">
        <v>2</v>
      </c>
      <c r="I2370" t="n">
        <v>7149.17</v>
      </c>
    </row>
    <row r="2371">
      <c r="A2371" t="inlineStr">
        <is>
          <t>RET002376</t>
        </is>
      </c>
      <c r="B2371" t="inlineStr">
        <is>
          <t>O015469</t>
        </is>
      </c>
      <c r="C2371" s="25" t="n">
        <v>45299</v>
      </c>
      <c r="D2371" t="inlineStr">
        <is>
          <t>Home &amp; Kitchen</t>
        </is>
      </c>
      <c r="E2371" t="inlineStr">
        <is>
          <t>West</t>
        </is>
      </c>
      <c r="F2371" t="inlineStr">
        <is>
          <t>Website</t>
        </is>
      </c>
      <c r="G2371" t="inlineStr">
        <is>
          <t>Damaged in Transit</t>
        </is>
      </c>
      <c r="H2371" t="n">
        <v>1</v>
      </c>
      <c r="I2371" t="n">
        <v>3059.78</v>
      </c>
    </row>
    <row r="2372">
      <c r="A2372" t="inlineStr">
        <is>
          <t>RET002377</t>
        </is>
      </c>
      <c r="B2372" t="inlineStr">
        <is>
          <t>O015474</t>
        </is>
      </c>
      <c r="C2372" s="25" t="n">
        <v>45299</v>
      </c>
      <c r="D2372" t="inlineStr">
        <is>
          <t>Fashion</t>
        </is>
      </c>
      <c r="E2372" t="inlineStr">
        <is>
          <t>South</t>
        </is>
      </c>
      <c r="F2372" t="inlineStr">
        <is>
          <t>Retail Store</t>
        </is>
      </c>
      <c r="G2372" t="inlineStr">
        <is>
          <t>Wrong Item Delivered</t>
        </is>
      </c>
      <c r="H2372" t="n">
        <v>1</v>
      </c>
      <c r="I2372" t="n">
        <v>3397.73</v>
      </c>
    </row>
    <row r="2373">
      <c r="A2373" t="inlineStr">
        <is>
          <t>RET002378</t>
        </is>
      </c>
      <c r="B2373" t="inlineStr">
        <is>
          <t>O015479</t>
        </is>
      </c>
      <c r="C2373" s="25" t="n">
        <v>45299</v>
      </c>
      <c r="D2373" t="inlineStr">
        <is>
          <t>Electronics</t>
        </is>
      </c>
      <c r="E2373" t="inlineStr">
        <is>
          <t>East</t>
        </is>
      </c>
      <c r="F2373" t="inlineStr">
        <is>
          <t>Website</t>
        </is>
      </c>
      <c r="G2373" t="inlineStr">
        <is>
          <t>Late Delivery</t>
        </is>
      </c>
      <c r="H2373" t="n">
        <v>1</v>
      </c>
      <c r="I2373" t="n">
        <v>9106.34</v>
      </c>
    </row>
    <row r="2374">
      <c r="A2374" t="inlineStr">
        <is>
          <t>RET002379</t>
        </is>
      </c>
      <c r="B2374" t="inlineStr">
        <is>
          <t>O015490</t>
        </is>
      </c>
      <c r="C2374" s="25" t="n">
        <v>45299</v>
      </c>
      <c r="D2374" t="inlineStr">
        <is>
          <t>Electronics</t>
        </is>
      </c>
      <c r="E2374" t="inlineStr">
        <is>
          <t>West</t>
        </is>
      </c>
      <c r="F2374" t="inlineStr">
        <is>
          <t>Unknown</t>
        </is>
      </c>
      <c r="G2374" t="inlineStr">
        <is>
          <t>Damaged in Transit</t>
        </is>
      </c>
      <c r="H2374" t="n">
        <v>1</v>
      </c>
      <c r="I2374" t="n">
        <v>16350.98</v>
      </c>
    </row>
    <row r="2375">
      <c r="A2375" t="inlineStr">
        <is>
          <t>RET002380</t>
        </is>
      </c>
      <c r="B2375" t="inlineStr">
        <is>
          <t>O015492</t>
        </is>
      </c>
      <c r="C2375" s="25" t="n">
        <v>45299</v>
      </c>
      <c r="D2375" t="inlineStr">
        <is>
          <t>Sports</t>
        </is>
      </c>
      <c r="E2375" t="inlineStr">
        <is>
          <t>South</t>
        </is>
      </c>
      <c r="F2375" t="inlineStr">
        <is>
          <t>Mobile App</t>
        </is>
      </c>
      <c r="G2375" t="inlineStr">
        <is>
          <t>Size/Fit Issue</t>
        </is>
      </c>
      <c r="H2375" t="n">
        <v>1</v>
      </c>
      <c r="I2375" t="n">
        <v>4604.19</v>
      </c>
    </row>
    <row r="2376">
      <c r="A2376" t="inlineStr">
        <is>
          <t>RET002381</t>
        </is>
      </c>
      <c r="B2376" t="inlineStr">
        <is>
          <t>O015496</t>
        </is>
      </c>
      <c r="C2376" s="25" t="n">
        <v>45299</v>
      </c>
      <c r="D2376" t="inlineStr">
        <is>
          <t>Beauty</t>
        </is>
      </c>
      <c r="E2376" t="inlineStr">
        <is>
          <t>North</t>
        </is>
      </c>
      <c r="F2376" t="inlineStr">
        <is>
          <t>Website</t>
        </is>
      </c>
      <c r="G2376" t="inlineStr">
        <is>
          <t>Late Delivery</t>
        </is>
      </c>
      <c r="H2376" t="n">
        <v>1</v>
      </c>
      <c r="I2376" t="n">
        <v>298.58</v>
      </c>
    </row>
    <row r="2377">
      <c r="A2377" t="inlineStr">
        <is>
          <t>RET002382</t>
        </is>
      </c>
      <c r="B2377" t="inlineStr">
        <is>
          <t>O015507</t>
        </is>
      </c>
      <c r="C2377" s="25" t="n">
        <v>45300</v>
      </c>
      <c r="D2377" t="inlineStr">
        <is>
          <t>Fashion</t>
        </is>
      </c>
      <c r="E2377" t="inlineStr">
        <is>
          <t>North</t>
        </is>
      </c>
      <c r="F2377" t="inlineStr">
        <is>
          <t>Mobile App</t>
        </is>
      </c>
      <c r="G2377" t="inlineStr">
        <is>
          <t>Changed Mind</t>
        </is>
      </c>
      <c r="H2377" t="n">
        <v>1</v>
      </c>
      <c r="I2377" t="n">
        <v>476.42</v>
      </c>
    </row>
    <row r="2378">
      <c r="A2378" t="inlineStr">
        <is>
          <t>RET002383</t>
        </is>
      </c>
      <c r="B2378" t="inlineStr">
        <is>
          <t>O015509</t>
        </is>
      </c>
      <c r="C2378" s="25" t="n">
        <v>45300</v>
      </c>
      <c r="D2378" t="inlineStr">
        <is>
          <t>Beauty</t>
        </is>
      </c>
      <c r="E2378" t="inlineStr">
        <is>
          <t>North</t>
        </is>
      </c>
      <c r="F2378" t="inlineStr">
        <is>
          <t>Retail Store</t>
        </is>
      </c>
      <c r="G2378" t="inlineStr">
        <is>
          <t>Size/Fit Issue</t>
        </is>
      </c>
      <c r="H2378" t="n">
        <v>1</v>
      </c>
      <c r="I2378" t="n">
        <v>579.38</v>
      </c>
    </row>
    <row r="2379">
      <c r="A2379" t="inlineStr">
        <is>
          <t>RET002384</t>
        </is>
      </c>
      <c r="B2379" t="inlineStr">
        <is>
          <t>O015513</t>
        </is>
      </c>
      <c r="C2379" s="25" t="n">
        <v>45300</v>
      </c>
      <c r="D2379" t="inlineStr">
        <is>
          <t>Books</t>
        </is>
      </c>
      <c r="E2379" t="inlineStr">
        <is>
          <t>West</t>
        </is>
      </c>
      <c r="F2379" t="inlineStr">
        <is>
          <t>Unknown</t>
        </is>
      </c>
      <c r="G2379" t="inlineStr">
        <is>
          <t>Changed Mind</t>
        </is>
      </c>
      <c r="H2379" t="n">
        <v>1</v>
      </c>
      <c r="I2379" t="n">
        <v>251.78</v>
      </c>
    </row>
    <row r="2380">
      <c r="A2380" t="inlineStr">
        <is>
          <t>RET002385</t>
        </is>
      </c>
      <c r="B2380" t="inlineStr">
        <is>
          <t>O015526</t>
        </is>
      </c>
      <c r="C2380" s="25" t="n">
        <v>45300</v>
      </c>
      <c r="D2380" t="inlineStr">
        <is>
          <t>Home &amp; Kitchen</t>
        </is>
      </c>
      <c r="E2380" t="inlineStr">
        <is>
          <t>South</t>
        </is>
      </c>
      <c r="F2380" t="inlineStr">
        <is>
          <t>Website</t>
        </is>
      </c>
      <c r="G2380" t="inlineStr">
        <is>
          <t>Damaged in Transit</t>
        </is>
      </c>
      <c r="H2380" t="n">
        <v>1</v>
      </c>
      <c r="I2380" t="n">
        <v>3668.18</v>
      </c>
    </row>
    <row r="2381">
      <c r="A2381" t="inlineStr">
        <is>
          <t>RET002386</t>
        </is>
      </c>
      <c r="B2381" t="inlineStr">
        <is>
          <t>O015527</t>
        </is>
      </c>
      <c r="C2381" s="25" t="n">
        <v>45300</v>
      </c>
      <c r="D2381" t="inlineStr">
        <is>
          <t>Home &amp; Kitchen</t>
        </is>
      </c>
      <c r="E2381" t="inlineStr">
        <is>
          <t>North</t>
        </is>
      </c>
      <c r="F2381" t="inlineStr">
        <is>
          <t>Website</t>
        </is>
      </c>
      <c r="G2381" t="inlineStr">
        <is>
          <t>Damaged in Transit</t>
        </is>
      </c>
      <c r="H2381" t="n">
        <v>1</v>
      </c>
      <c r="I2381" t="n">
        <v>2014.53</v>
      </c>
    </row>
    <row r="2382">
      <c r="A2382" t="inlineStr">
        <is>
          <t>RET002387</t>
        </is>
      </c>
      <c r="B2382" t="inlineStr">
        <is>
          <t>O015528</t>
        </is>
      </c>
      <c r="C2382" s="25" t="n">
        <v>45300</v>
      </c>
      <c r="D2382" t="inlineStr">
        <is>
          <t>Fashion</t>
        </is>
      </c>
      <c r="E2382" t="inlineStr">
        <is>
          <t>West</t>
        </is>
      </c>
      <c r="F2382" t="inlineStr">
        <is>
          <t>Mobile App</t>
        </is>
      </c>
      <c r="G2382" t="inlineStr">
        <is>
          <t>Size/Fit Issue</t>
        </is>
      </c>
      <c r="H2382" t="n">
        <v>1</v>
      </c>
      <c r="I2382" t="n">
        <v>1461.25</v>
      </c>
    </row>
    <row r="2383">
      <c r="A2383" t="inlineStr">
        <is>
          <t>RET002388</t>
        </is>
      </c>
      <c r="B2383" t="inlineStr">
        <is>
          <t>O015536</t>
        </is>
      </c>
      <c r="C2383" s="25" t="n">
        <v>45300</v>
      </c>
      <c r="D2383" t="inlineStr">
        <is>
          <t>Fashion</t>
        </is>
      </c>
      <c r="E2383" t="inlineStr">
        <is>
          <t>West</t>
        </is>
      </c>
      <c r="F2383" t="inlineStr">
        <is>
          <t>Mobile App</t>
        </is>
      </c>
      <c r="G2383" t="inlineStr">
        <is>
          <t>Changed Mind</t>
        </is>
      </c>
      <c r="H2383" t="n">
        <v>1</v>
      </c>
      <c r="I2383" t="n">
        <v>616.8200000000001</v>
      </c>
    </row>
    <row r="2384">
      <c r="A2384" t="inlineStr">
        <is>
          <t>RET002389</t>
        </is>
      </c>
      <c r="B2384" t="inlineStr">
        <is>
          <t>O015557</t>
        </is>
      </c>
      <c r="C2384" s="25" t="n">
        <v>45301</v>
      </c>
      <c r="D2384" t="inlineStr">
        <is>
          <t>Grocery</t>
        </is>
      </c>
      <c r="E2384" t="inlineStr">
        <is>
          <t>North</t>
        </is>
      </c>
      <c r="F2384" t="inlineStr">
        <is>
          <t>Marketplace</t>
        </is>
      </c>
      <c r="G2384" t="inlineStr">
        <is>
          <t>Damaged in Transit</t>
        </is>
      </c>
      <c r="H2384" t="n">
        <v>3</v>
      </c>
      <c r="I2384" t="n">
        <v>872.5</v>
      </c>
    </row>
    <row r="2385">
      <c r="A2385" t="inlineStr">
        <is>
          <t>RET002390</t>
        </is>
      </c>
      <c r="B2385" t="inlineStr">
        <is>
          <t>O015558</t>
        </is>
      </c>
      <c r="C2385" s="25" t="n">
        <v>45301</v>
      </c>
      <c r="D2385" t="inlineStr">
        <is>
          <t>Fashion</t>
        </is>
      </c>
      <c r="E2385" t="inlineStr">
        <is>
          <t>South</t>
        </is>
      </c>
      <c r="F2385" t="inlineStr">
        <is>
          <t>Website</t>
        </is>
      </c>
      <c r="G2385" t="inlineStr">
        <is>
          <t>Defective Product</t>
        </is>
      </c>
      <c r="H2385" t="n">
        <v>2</v>
      </c>
      <c r="I2385" t="n">
        <v>3622.63</v>
      </c>
    </row>
    <row r="2386">
      <c r="A2386" t="inlineStr">
        <is>
          <t>RET002391</t>
        </is>
      </c>
      <c r="B2386" t="inlineStr">
        <is>
          <t>O015565</t>
        </is>
      </c>
      <c r="C2386" s="25" t="n">
        <v>45301</v>
      </c>
      <c r="D2386" t="inlineStr">
        <is>
          <t>Beauty</t>
        </is>
      </c>
      <c r="E2386" t="inlineStr">
        <is>
          <t>East</t>
        </is>
      </c>
      <c r="F2386" t="inlineStr">
        <is>
          <t>Mobile App</t>
        </is>
      </c>
      <c r="G2386" t="inlineStr">
        <is>
          <t>Damaged in Transit</t>
        </is>
      </c>
      <c r="H2386" t="n">
        <v>1</v>
      </c>
      <c r="I2386" t="n">
        <v>364.57</v>
      </c>
    </row>
    <row r="2387">
      <c r="A2387" t="inlineStr">
        <is>
          <t>RET002392</t>
        </is>
      </c>
      <c r="B2387" t="inlineStr">
        <is>
          <t>O015566</t>
        </is>
      </c>
      <c r="C2387" s="25" t="n">
        <v>45301</v>
      </c>
      <c r="D2387" t="inlineStr">
        <is>
          <t>Electronics</t>
        </is>
      </c>
      <c r="E2387" t="inlineStr">
        <is>
          <t>East</t>
        </is>
      </c>
      <c r="F2387" t="inlineStr">
        <is>
          <t>Website</t>
        </is>
      </c>
      <c r="G2387" t="inlineStr">
        <is>
          <t>Changed Mind</t>
        </is>
      </c>
      <c r="H2387" t="n">
        <v>2</v>
      </c>
      <c r="I2387" t="n">
        <v>12241.01</v>
      </c>
    </row>
    <row r="2388">
      <c r="A2388" t="inlineStr">
        <is>
          <t>RET002393</t>
        </is>
      </c>
      <c r="B2388" t="inlineStr">
        <is>
          <t>O015572</t>
        </is>
      </c>
      <c r="C2388" s="25" t="n">
        <v>45301</v>
      </c>
      <c r="D2388" t="inlineStr">
        <is>
          <t>Fashion</t>
        </is>
      </c>
      <c r="E2388" t="inlineStr">
        <is>
          <t>South</t>
        </is>
      </c>
      <c r="F2388" t="inlineStr">
        <is>
          <t>Website</t>
        </is>
      </c>
      <c r="G2388" t="inlineStr">
        <is>
          <t>Not as Described</t>
        </is>
      </c>
      <c r="H2388" t="n">
        <v>1</v>
      </c>
      <c r="I2388" t="n">
        <v>202.44</v>
      </c>
    </row>
    <row r="2389">
      <c r="A2389" t="inlineStr">
        <is>
          <t>RET002394</t>
        </is>
      </c>
      <c r="B2389" t="inlineStr">
        <is>
          <t>O015573</t>
        </is>
      </c>
      <c r="C2389" s="25" t="n">
        <v>45301</v>
      </c>
      <c r="D2389" t="inlineStr">
        <is>
          <t>Fashion</t>
        </is>
      </c>
      <c r="E2389" t="inlineStr">
        <is>
          <t>South</t>
        </is>
      </c>
      <c r="F2389" t="inlineStr">
        <is>
          <t>Mobile App</t>
        </is>
      </c>
      <c r="G2389" t="inlineStr">
        <is>
          <t>Changed Mind</t>
        </is>
      </c>
      <c r="H2389" t="n">
        <v>1</v>
      </c>
      <c r="I2389" t="n">
        <v>1070.16</v>
      </c>
    </row>
    <row r="2390">
      <c r="A2390" t="inlineStr">
        <is>
          <t>RET002395</t>
        </is>
      </c>
      <c r="B2390" t="inlineStr">
        <is>
          <t>O015597</t>
        </is>
      </c>
      <c r="C2390" s="25" t="n">
        <v>45302</v>
      </c>
      <c r="D2390" t="inlineStr">
        <is>
          <t>Fashion</t>
        </is>
      </c>
      <c r="E2390" t="inlineStr">
        <is>
          <t>Central</t>
        </is>
      </c>
      <c r="F2390" t="inlineStr">
        <is>
          <t>Retail Store</t>
        </is>
      </c>
      <c r="G2390" t="inlineStr">
        <is>
          <t>Late Delivery</t>
        </is>
      </c>
      <c r="H2390" t="n">
        <v>1</v>
      </c>
      <c r="I2390" t="n">
        <v>1174.16</v>
      </c>
    </row>
    <row r="2391">
      <c r="A2391" t="inlineStr">
        <is>
          <t>RET002396</t>
        </is>
      </c>
      <c r="B2391" t="inlineStr">
        <is>
          <t>O015602</t>
        </is>
      </c>
      <c r="C2391" s="25" t="n">
        <v>45302</v>
      </c>
      <c r="D2391" t="inlineStr">
        <is>
          <t>Fashion</t>
        </is>
      </c>
      <c r="E2391" t="inlineStr">
        <is>
          <t>East</t>
        </is>
      </c>
      <c r="F2391" t="inlineStr">
        <is>
          <t>Mobile App</t>
        </is>
      </c>
      <c r="G2391" t="inlineStr">
        <is>
          <t>Size/Fit Issue</t>
        </is>
      </c>
      <c r="H2391" t="n">
        <v>1</v>
      </c>
      <c r="I2391" t="n">
        <v>1449.86</v>
      </c>
    </row>
    <row r="2392">
      <c r="A2392" t="inlineStr">
        <is>
          <t>RET002397</t>
        </is>
      </c>
      <c r="B2392" t="inlineStr">
        <is>
          <t>O015609</t>
        </is>
      </c>
      <c r="C2392" s="25" t="n">
        <v>45302</v>
      </c>
      <c r="D2392" t="inlineStr">
        <is>
          <t>Electronics</t>
        </is>
      </c>
      <c r="E2392" t="inlineStr">
        <is>
          <t>West</t>
        </is>
      </c>
      <c r="F2392" t="inlineStr">
        <is>
          <t>Marketplace</t>
        </is>
      </c>
      <c r="G2392" t="inlineStr">
        <is>
          <t>Defective Product</t>
        </is>
      </c>
      <c r="H2392" t="n">
        <v>1</v>
      </c>
      <c r="I2392" t="n">
        <v>17259.37</v>
      </c>
    </row>
    <row r="2393">
      <c r="A2393" t="inlineStr">
        <is>
          <t>RET002398</t>
        </is>
      </c>
      <c r="B2393" t="inlineStr">
        <is>
          <t>O015617</t>
        </is>
      </c>
      <c r="C2393" s="25" t="n">
        <v>45302</v>
      </c>
      <c r="D2393" t="inlineStr">
        <is>
          <t>Books</t>
        </is>
      </c>
      <c r="E2393" t="inlineStr">
        <is>
          <t>West</t>
        </is>
      </c>
      <c r="F2393" t="inlineStr">
        <is>
          <t>Website</t>
        </is>
      </c>
      <c r="G2393" t="inlineStr">
        <is>
          <t>Changed Mind</t>
        </is>
      </c>
      <c r="H2393" t="n">
        <v>1</v>
      </c>
      <c r="I2393" t="n">
        <v>511.84</v>
      </c>
    </row>
    <row r="2394">
      <c r="A2394" t="inlineStr">
        <is>
          <t>RET002399</t>
        </is>
      </c>
      <c r="B2394" t="inlineStr">
        <is>
          <t>O015625</t>
        </is>
      </c>
      <c r="C2394" s="25" t="n">
        <v>45302</v>
      </c>
      <c r="D2394" t="inlineStr">
        <is>
          <t>Electronics</t>
        </is>
      </c>
      <c r="E2394" t="inlineStr">
        <is>
          <t>Central</t>
        </is>
      </c>
      <c r="F2394" t="inlineStr">
        <is>
          <t>Mobile App</t>
        </is>
      </c>
      <c r="G2394" t="inlineStr">
        <is>
          <t>Damaged in Transit</t>
        </is>
      </c>
      <c r="H2394" t="n">
        <v>1</v>
      </c>
      <c r="I2394" t="n">
        <v>3802.81</v>
      </c>
    </row>
    <row r="2395">
      <c r="A2395" t="inlineStr">
        <is>
          <t>RET002400</t>
        </is>
      </c>
      <c r="B2395" t="inlineStr">
        <is>
          <t>O015632</t>
        </is>
      </c>
      <c r="C2395" s="25" t="n">
        <v>45303</v>
      </c>
      <c r="D2395" t="inlineStr">
        <is>
          <t>Home &amp; Kitchen</t>
        </is>
      </c>
      <c r="E2395" t="inlineStr">
        <is>
          <t>North</t>
        </is>
      </c>
      <c r="F2395" t="inlineStr">
        <is>
          <t>Marketplace</t>
        </is>
      </c>
      <c r="G2395" t="inlineStr">
        <is>
          <t>Not as Described</t>
        </is>
      </c>
      <c r="H2395" t="n">
        <v>1</v>
      </c>
      <c r="I2395" t="n">
        <v>1283.41</v>
      </c>
    </row>
    <row r="2396">
      <c r="A2396" t="inlineStr">
        <is>
          <t>RET002401</t>
        </is>
      </c>
      <c r="B2396" t="inlineStr">
        <is>
          <t>O015640</t>
        </is>
      </c>
      <c r="C2396" s="25" t="n">
        <v>45303</v>
      </c>
      <c r="D2396" t="inlineStr">
        <is>
          <t>Fashion</t>
        </is>
      </c>
      <c r="E2396" t="inlineStr">
        <is>
          <t>North</t>
        </is>
      </c>
      <c r="F2396" t="inlineStr">
        <is>
          <t>Website</t>
        </is>
      </c>
      <c r="G2396" t="inlineStr">
        <is>
          <t>Size/Fit Issue</t>
        </is>
      </c>
      <c r="H2396" t="n">
        <v>1</v>
      </c>
      <c r="I2396" t="n">
        <v>3056.56</v>
      </c>
    </row>
    <row r="2397">
      <c r="A2397" t="inlineStr">
        <is>
          <t>RET002402</t>
        </is>
      </c>
      <c r="B2397" t="inlineStr">
        <is>
          <t>O015641</t>
        </is>
      </c>
      <c r="C2397" s="25" t="n">
        <v>45303</v>
      </c>
      <c r="D2397" t="inlineStr">
        <is>
          <t>Fashion</t>
        </is>
      </c>
      <c r="E2397" t="inlineStr">
        <is>
          <t>Central</t>
        </is>
      </c>
      <c r="F2397" t="inlineStr">
        <is>
          <t>Website</t>
        </is>
      </c>
      <c r="G2397" t="inlineStr">
        <is>
          <t>Not as Described</t>
        </is>
      </c>
      <c r="H2397" t="n">
        <v>1</v>
      </c>
      <c r="I2397" t="n">
        <v>663.62</v>
      </c>
    </row>
    <row r="2398">
      <c r="A2398" t="inlineStr">
        <is>
          <t>RET002403</t>
        </is>
      </c>
      <c r="B2398" t="inlineStr">
        <is>
          <t>O015657</t>
        </is>
      </c>
      <c r="C2398" s="25" t="n">
        <v>45303</v>
      </c>
      <c r="D2398" t="inlineStr">
        <is>
          <t>Fashion</t>
        </is>
      </c>
      <c r="E2398" t="inlineStr">
        <is>
          <t>West</t>
        </is>
      </c>
      <c r="F2398" t="inlineStr">
        <is>
          <t>Website</t>
        </is>
      </c>
      <c r="G2398" t="inlineStr">
        <is>
          <t>Size/Fit Issue</t>
        </is>
      </c>
      <c r="H2398" t="n">
        <v>1</v>
      </c>
      <c r="I2398" t="n">
        <v>641.21</v>
      </c>
    </row>
    <row r="2399">
      <c r="A2399" t="inlineStr">
        <is>
          <t>RET002404</t>
        </is>
      </c>
      <c r="B2399" t="inlineStr">
        <is>
          <t>O015668</t>
        </is>
      </c>
      <c r="C2399" s="25" t="n">
        <v>45303</v>
      </c>
      <c r="D2399" t="inlineStr">
        <is>
          <t>Grocery</t>
        </is>
      </c>
      <c r="E2399" t="inlineStr">
        <is>
          <t>South</t>
        </is>
      </c>
      <c r="F2399" t="inlineStr">
        <is>
          <t>Mobile App</t>
        </is>
      </c>
      <c r="G2399" t="inlineStr">
        <is>
          <t>Wrong Item Delivered</t>
        </is>
      </c>
      <c r="H2399" t="n">
        <v>2</v>
      </c>
      <c r="I2399" t="n">
        <v>484.85</v>
      </c>
    </row>
    <row r="2400">
      <c r="A2400" t="inlineStr">
        <is>
          <t>RET002405</t>
        </is>
      </c>
      <c r="B2400" t="inlineStr">
        <is>
          <t>O015672</t>
        </is>
      </c>
      <c r="C2400" s="25" t="n">
        <v>45304</v>
      </c>
      <c r="D2400" t="inlineStr">
        <is>
          <t>Fashion</t>
        </is>
      </c>
      <c r="E2400" t="inlineStr">
        <is>
          <t>East</t>
        </is>
      </c>
      <c r="F2400" t="inlineStr">
        <is>
          <t>Mobile App</t>
        </is>
      </c>
      <c r="G2400" t="inlineStr">
        <is>
          <t>Size/Fit Issue</t>
        </is>
      </c>
      <c r="H2400" t="n">
        <v>1</v>
      </c>
      <c r="I2400" t="n">
        <v>1609.45</v>
      </c>
    </row>
    <row r="2401">
      <c r="A2401" t="inlineStr">
        <is>
          <t>RET002406</t>
        </is>
      </c>
      <c r="B2401" t="inlineStr">
        <is>
          <t>O015694</t>
        </is>
      </c>
      <c r="C2401" s="25" t="n">
        <v>45304</v>
      </c>
      <c r="D2401" t="inlineStr">
        <is>
          <t>Fashion</t>
        </is>
      </c>
      <c r="E2401" t="inlineStr">
        <is>
          <t>North</t>
        </is>
      </c>
      <c r="F2401" t="inlineStr">
        <is>
          <t>Marketplace</t>
        </is>
      </c>
      <c r="G2401" t="inlineStr">
        <is>
          <t>Size/Fit Issue</t>
        </is>
      </c>
      <c r="H2401" t="n">
        <v>1</v>
      </c>
      <c r="I2401" t="n">
        <v>2750.9</v>
      </c>
    </row>
    <row r="2402">
      <c r="A2402" t="inlineStr">
        <is>
          <t>RET002407</t>
        </is>
      </c>
      <c r="B2402" t="inlineStr">
        <is>
          <t>O015709</t>
        </is>
      </c>
      <c r="C2402" s="25" t="n">
        <v>45304</v>
      </c>
      <c r="D2402" t="inlineStr">
        <is>
          <t>Home &amp; Kitchen</t>
        </is>
      </c>
      <c r="E2402" t="inlineStr">
        <is>
          <t>West</t>
        </is>
      </c>
      <c r="F2402" t="inlineStr">
        <is>
          <t>Website</t>
        </is>
      </c>
      <c r="G2402" t="inlineStr">
        <is>
          <t>Changed Mind</t>
        </is>
      </c>
      <c r="H2402" t="n">
        <v>1</v>
      </c>
      <c r="I2402" t="n">
        <v>4075.76</v>
      </c>
    </row>
    <row r="2403">
      <c r="A2403" t="inlineStr">
        <is>
          <t>RET002408</t>
        </is>
      </c>
      <c r="B2403" t="inlineStr">
        <is>
          <t>O015713</t>
        </is>
      </c>
      <c r="C2403" s="25" t="n">
        <v>45305</v>
      </c>
      <c r="D2403" t="inlineStr">
        <is>
          <t>Fashion</t>
        </is>
      </c>
      <c r="E2403" t="inlineStr">
        <is>
          <t>West</t>
        </is>
      </c>
      <c r="F2403" t="inlineStr">
        <is>
          <t>Marketplace</t>
        </is>
      </c>
      <c r="G2403" t="inlineStr">
        <is>
          <t>Damaged in Transit</t>
        </is>
      </c>
      <c r="H2403" t="n">
        <v>1</v>
      </c>
      <c r="I2403" t="n">
        <v>2816.42</v>
      </c>
    </row>
    <row r="2404">
      <c r="A2404" t="inlineStr">
        <is>
          <t>RET002409</t>
        </is>
      </c>
      <c r="B2404" t="inlineStr">
        <is>
          <t>O015732</t>
        </is>
      </c>
      <c r="C2404" s="25" t="n">
        <v>45305</v>
      </c>
      <c r="D2404" t="inlineStr">
        <is>
          <t>Fashion</t>
        </is>
      </c>
      <c r="E2404" t="inlineStr">
        <is>
          <t>West</t>
        </is>
      </c>
      <c r="F2404" t="inlineStr">
        <is>
          <t>Website</t>
        </is>
      </c>
      <c r="G2404" t="inlineStr">
        <is>
          <t>Size/Fit Issue</t>
        </is>
      </c>
      <c r="H2404" t="n">
        <v>1</v>
      </c>
      <c r="I2404" t="n">
        <v>641.21</v>
      </c>
    </row>
    <row r="2405">
      <c r="A2405" t="inlineStr">
        <is>
          <t>RET002410</t>
        </is>
      </c>
      <c r="B2405" t="inlineStr">
        <is>
          <t>O015736</t>
        </is>
      </c>
      <c r="C2405" s="25" t="n">
        <v>45305</v>
      </c>
      <c r="D2405" t="inlineStr">
        <is>
          <t>Home &amp; Kitchen</t>
        </is>
      </c>
      <c r="E2405" t="inlineStr">
        <is>
          <t>South</t>
        </is>
      </c>
      <c r="F2405" t="inlineStr">
        <is>
          <t>Mobile App</t>
        </is>
      </c>
      <c r="G2405" t="inlineStr">
        <is>
          <t>Damaged in Transit</t>
        </is>
      </c>
      <c r="H2405" t="n">
        <v>1</v>
      </c>
      <c r="I2405" t="n">
        <v>670.85</v>
      </c>
    </row>
    <row r="2406">
      <c r="A2406" t="inlineStr">
        <is>
          <t>RET002411</t>
        </is>
      </c>
      <c r="B2406" t="inlineStr">
        <is>
          <t>O015746</t>
        </is>
      </c>
      <c r="C2406" s="25" t="n">
        <v>45305</v>
      </c>
      <c r="D2406" t="inlineStr">
        <is>
          <t>Fashion</t>
        </is>
      </c>
      <c r="E2406" t="inlineStr">
        <is>
          <t>East</t>
        </is>
      </c>
      <c r="F2406" t="inlineStr">
        <is>
          <t>Mobile App</t>
        </is>
      </c>
      <c r="G2406" t="inlineStr">
        <is>
          <t>Changed Mind</t>
        </is>
      </c>
      <c r="H2406" t="n">
        <v>1</v>
      </c>
      <c r="I2406" t="n">
        <v>2750.9</v>
      </c>
    </row>
    <row r="2407">
      <c r="A2407" t="inlineStr">
        <is>
          <t>RET002412</t>
        </is>
      </c>
      <c r="B2407" t="inlineStr">
        <is>
          <t>O015756</t>
        </is>
      </c>
      <c r="C2407" s="25" t="n">
        <v>45305</v>
      </c>
      <c r="D2407" t="inlineStr">
        <is>
          <t>Fashion</t>
        </is>
      </c>
      <c r="E2407" t="inlineStr">
        <is>
          <t>North</t>
        </is>
      </c>
      <c r="F2407" t="inlineStr">
        <is>
          <t>Mobile App</t>
        </is>
      </c>
      <c r="G2407" t="inlineStr">
        <is>
          <t>Not as Described</t>
        </is>
      </c>
      <c r="H2407" t="n">
        <v>1</v>
      </c>
      <c r="I2407" t="n">
        <v>1777.41</v>
      </c>
    </row>
    <row r="2408">
      <c r="A2408" t="inlineStr">
        <is>
          <t>RET002413</t>
        </is>
      </c>
      <c r="B2408" t="inlineStr">
        <is>
          <t>O015769</t>
        </is>
      </c>
      <c r="C2408" s="25" t="n">
        <v>45306</v>
      </c>
      <c r="D2408" t="inlineStr">
        <is>
          <t>Fashion</t>
        </is>
      </c>
      <c r="E2408" t="inlineStr">
        <is>
          <t>Central</t>
        </is>
      </c>
      <c r="F2408" t="inlineStr">
        <is>
          <t>Marketplace</t>
        </is>
      </c>
      <c r="G2408" t="inlineStr">
        <is>
          <t>Size/Fit Issue</t>
        </is>
      </c>
      <c r="H2408" t="n">
        <v>1</v>
      </c>
      <c r="I2408" t="n">
        <v>1307.44</v>
      </c>
    </row>
    <row r="2409">
      <c r="A2409" t="inlineStr">
        <is>
          <t>RET002414</t>
        </is>
      </c>
      <c r="B2409" t="inlineStr">
        <is>
          <t>O015778</t>
        </is>
      </c>
      <c r="C2409" s="25" t="n">
        <v>45306</v>
      </c>
      <c r="D2409" t="inlineStr">
        <is>
          <t>Home &amp; Kitchen</t>
        </is>
      </c>
      <c r="E2409" t="inlineStr">
        <is>
          <t>North</t>
        </is>
      </c>
      <c r="F2409" t="inlineStr">
        <is>
          <t>Mobile App</t>
        </is>
      </c>
      <c r="G2409" t="inlineStr">
        <is>
          <t>Defective Product</t>
        </is>
      </c>
      <c r="H2409" t="n">
        <v>2</v>
      </c>
      <c r="I2409" t="n">
        <v>4603.25</v>
      </c>
    </row>
    <row r="2410">
      <c r="A2410" t="inlineStr">
        <is>
          <t>RET002415</t>
        </is>
      </c>
      <c r="B2410" t="inlineStr">
        <is>
          <t>O015780</t>
        </is>
      </c>
      <c r="C2410" s="25" t="n">
        <v>45306</v>
      </c>
      <c r="D2410" t="inlineStr">
        <is>
          <t>Beauty</t>
        </is>
      </c>
      <c r="E2410" t="inlineStr">
        <is>
          <t>North</t>
        </is>
      </c>
      <c r="F2410" t="inlineStr">
        <is>
          <t>Website</t>
        </is>
      </c>
      <c r="G2410" t="inlineStr">
        <is>
          <t>Not as Described</t>
        </is>
      </c>
      <c r="H2410" t="n">
        <v>1</v>
      </c>
      <c r="I2410" t="n">
        <v>435.76</v>
      </c>
    </row>
    <row r="2411">
      <c r="A2411" t="inlineStr">
        <is>
          <t>RET002416</t>
        </is>
      </c>
      <c r="B2411" t="inlineStr">
        <is>
          <t>O015790</t>
        </is>
      </c>
      <c r="C2411" s="25" t="n">
        <v>45306</v>
      </c>
      <c r="D2411" t="inlineStr">
        <is>
          <t>Fashion</t>
        </is>
      </c>
      <c r="E2411" t="inlineStr">
        <is>
          <t>West</t>
        </is>
      </c>
      <c r="F2411" t="inlineStr">
        <is>
          <t>Website</t>
        </is>
      </c>
      <c r="G2411" t="inlineStr">
        <is>
          <t>Not as Described</t>
        </is>
      </c>
      <c r="H2411" t="n">
        <v>1</v>
      </c>
      <c r="I2411" t="n">
        <v>573.72</v>
      </c>
    </row>
    <row r="2412">
      <c r="A2412" t="inlineStr">
        <is>
          <t>RET002417</t>
        </is>
      </c>
      <c r="B2412" t="inlineStr">
        <is>
          <t>O015793</t>
        </is>
      </c>
      <c r="C2412" s="25" t="n">
        <v>45306</v>
      </c>
      <c r="D2412" t="inlineStr">
        <is>
          <t>Fashion</t>
        </is>
      </c>
      <c r="E2412" t="inlineStr">
        <is>
          <t>South</t>
        </is>
      </c>
      <c r="F2412" t="inlineStr">
        <is>
          <t>Mobile App</t>
        </is>
      </c>
      <c r="G2412" t="inlineStr">
        <is>
          <t>Size/Fit Issue</t>
        </is>
      </c>
      <c r="H2412" t="n">
        <v>1</v>
      </c>
      <c r="I2412" t="n">
        <v>1316.28</v>
      </c>
    </row>
    <row r="2413">
      <c r="A2413" t="inlineStr">
        <is>
          <t>RET002418</t>
        </is>
      </c>
      <c r="B2413" t="inlineStr">
        <is>
          <t>O015798</t>
        </is>
      </c>
      <c r="C2413" s="25" t="n">
        <v>45307</v>
      </c>
      <c r="D2413" t="inlineStr">
        <is>
          <t>Sports</t>
        </is>
      </c>
      <c r="E2413" t="inlineStr">
        <is>
          <t>West</t>
        </is>
      </c>
      <c r="F2413" t="inlineStr">
        <is>
          <t>Website</t>
        </is>
      </c>
      <c r="G2413" t="inlineStr">
        <is>
          <t>Damaged in Transit</t>
        </is>
      </c>
      <c r="H2413" t="n">
        <v>2</v>
      </c>
      <c r="I2413" t="n">
        <v>2951.52</v>
      </c>
    </row>
    <row r="2414">
      <c r="A2414" t="inlineStr">
        <is>
          <t>RET002419</t>
        </is>
      </c>
      <c r="B2414" t="inlineStr">
        <is>
          <t>O015803</t>
        </is>
      </c>
      <c r="C2414" s="25" t="n">
        <v>45307</v>
      </c>
      <c r="D2414" t="inlineStr">
        <is>
          <t>Fashion</t>
        </is>
      </c>
      <c r="E2414" t="inlineStr">
        <is>
          <t>West</t>
        </is>
      </c>
      <c r="F2414" t="inlineStr">
        <is>
          <t>Marketplace</t>
        </is>
      </c>
      <c r="G2414" t="inlineStr">
        <is>
          <t>Changed Mind</t>
        </is>
      </c>
      <c r="H2414" t="n">
        <v>1</v>
      </c>
      <c r="I2414" t="n">
        <v>1590.32</v>
      </c>
    </row>
    <row r="2415">
      <c r="A2415" t="inlineStr">
        <is>
          <t>RET002420</t>
        </is>
      </c>
      <c r="B2415" t="inlineStr">
        <is>
          <t>O015805</t>
        </is>
      </c>
      <c r="C2415" s="25" t="n">
        <v>45307</v>
      </c>
      <c r="D2415" t="inlineStr">
        <is>
          <t>Electronics</t>
        </is>
      </c>
      <c r="E2415" t="inlineStr">
        <is>
          <t>West</t>
        </is>
      </c>
      <c r="F2415" t="inlineStr">
        <is>
          <t>Website</t>
        </is>
      </c>
      <c r="G2415" t="inlineStr">
        <is>
          <t>Defective Product</t>
        </is>
      </c>
      <c r="H2415" t="n">
        <v>1</v>
      </c>
      <c r="I2415" t="n">
        <v>5282.16</v>
      </c>
    </row>
    <row r="2416">
      <c r="A2416" t="inlineStr">
        <is>
          <t>RET002421</t>
        </is>
      </c>
      <c r="B2416" t="inlineStr">
        <is>
          <t>O015807</t>
        </is>
      </c>
      <c r="C2416" s="25" t="n">
        <v>45307</v>
      </c>
      <c r="D2416" t="inlineStr">
        <is>
          <t>Home &amp; Kitchen</t>
        </is>
      </c>
      <c r="E2416" t="inlineStr">
        <is>
          <t>West</t>
        </is>
      </c>
      <c r="F2416" t="inlineStr">
        <is>
          <t>Website</t>
        </is>
      </c>
      <c r="G2416" t="inlineStr">
        <is>
          <t>Defective Product</t>
        </is>
      </c>
      <c r="H2416" t="n">
        <v>2</v>
      </c>
      <c r="I2416" t="n">
        <v>9170.719999999999</v>
      </c>
    </row>
    <row r="2417">
      <c r="A2417" t="inlineStr">
        <is>
          <t>RET002422</t>
        </is>
      </c>
      <c r="B2417" t="inlineStr">
        <is>
          <t>O015809</t>
        </is>
      </c>
      <c r="C2417" s="25" t="n">
        <v>45307</v>
      </c>
      <c r="D2417" t="inlineStr">
        <is>
          <t>Sports</t>
        </is>
      </c>
      <c r="E2417" t="inlineStr">
        <is>
          <t>North</t>
        </is>
      </c>
      <c r="F2417" t="inlineStr">
        <is>
          <t>Website</t>
        </is>
      </c>
      <c r="G2417" t="inlineStr">
        <is>
          <t>Not as Described</t>
        </is>
      </c>
      <c r="H2417" t="n">
        <v>1</v>
      </c>
      <c r="I2417" t="n">
        <v>635.54</v>
      </c>
    </row>
    <row r="2418">
      <c r="A2418" t="inlineStr">
        <is>
          <t>RET002423</t>
        </is>
      </c>
      <c r="B2418" t="inlineStr">
        <is>
          <t>O015824</t>
        </is>
      </c>
      <c r="C2418" s="25" t="n">
        <v>45307</v>
      </c>
      <c r="D2418" t="inlineStr">
        <is>
          <t>Fashion</t>
        </is>
      </c>
      <c r="E2418" t="inlineStr">
        <is>
          <t>South</t>
        </is>
      </c>
      <c r="F2418" t="inlineStr">
        <is>
          <t>Mobile App</t>
        </is>
      </c>
      <c r="G2418" t="inlineStr">
        <is>
          <t>Size/Fit Issue</t>
        </is>
      </c>
      <c r="H2418" t="n">
        <v>1</v>
      </c>
      <c r="I2418" t="n">
        <v>1115.45</v>
      </c>
    </row>
    <row r="2419">
      <c r="A2419" t="inlineStr">
        <is>
          <t>RET002424</t>
        </is>
      </c>
      <c r="B2419" t="inlineStr">
        <is>
          <t>O015830</t>
        </is>
      </c>
      <c r="C2419" s="25" t="n">
        <v>45308</v>
      </c>
      <c r="D2419" t="inlineStr">
        <is>
          <t>Fashion</t>
        </is>
      </c>
      <c r="E2419" t="inlineStr">
        <is>
          <t>East</t>
        </is>
      </c>
      <c r="F2419" t="inlineStr">
        <is>
          <t>Mobile App</t>
        </is>
      </c>
      <c r="G2419" t="inlineStr">
        <is>
          <t>Late Delivery</t>
        </is>
      </c>
      <c r="H2419" t="n">
        <v>1</v>
      </c>
      <c r="I2419" t="n">
        <v>719.78</v>
      </c>
    </row>
    <row r="2420">
      <c r="A2420" t="inlineStr">
        <is>
          <t>RET002426</t>
        </is>
      </c>
      <c r="B2420" t="inlineStr">
        <is>
          <t>O015836</t>
        </is>
      </c>
      <c r="C2420" s="25" t="n">
        <v>45308</v>
      </c>
      <c r="D2420" t="inlineStr">
        <is>
          <t>Fashion</t>
        </is>
      </c>
      <c r="E2420" t="inlineStr">
        <is>
          <t>North</t>
        </is>
      </c>
      <c r="F2420" t="inlineStr">
        <is>
          <t>Website</t>
        </is>
      </c>
      <c r="G2420" t="inlineStr">
        <is>
          <t>Size/Fit Issue</t>
        </is>
      </c>
      <c r="H2420" t="n">
        <v>1</v>
      </c>
      <c r="I2420" t="n">
        <v>1205.36</v>
      </c>
    </row>
    <row r="2421">
      <c r="A2421" t="inlineStr">
        <is>
          <t>RET002427</t>
        </is>
      </c>
      <c r="B2421" t="inlineStr">
        <is>
          <t>O015838</t>
        </is>
      </c>
      <c r="C2421" s="25" t="n">
        <v>45308</v>
      </c>
      <c r="D2421" t="inlineStr">
        <is>
          <t>Fashion</t>
        </is>
      </c>
      <c r="E2421" t="inlineStr">
        <is>
          <t>East</t>
        </is>
      </c>
      <c r="F2421" t="inlineStr">
        <is>
          <t>Marketplace</t>
        </is>
      </c>
      <c r="G2421" t="inlineStr">
        <is>
          <t>Size/Fit Issue</t>
        </is>
      </c>
      <c r="H2421" t="n">
        <v>1</v>
      </c>
      <c r="I2421" t="n">
        <v>1056.74</v>
      </c>
    </row>
    <row r="2422">
      <c r="A2422" t="inlineStr">
        <is>
          <t>RET002428</t>
        </is>
      </c>
      <c r="B2422" t="inlineStr">
        <is>
          <t>O015848</t>
        </is>
      </c>
      <c r="C2422" s="25" t="n">
        <v>45308</v>
      </c>
      <c r="D2422" t="inlineStr">
        <is>
          <t>Sports</t>
        </is>
      </c>
      <c r="E2422" t="inlineStr">
        <is>
          <t>Central</t>
        </is>
      </c>
      <c r="F2422" t="inlineStr">
        <is>
          <t>Mobile App</t>
        </is>
      </c>
      <c r="G2422" t="inlineStr">
        <is>
          <t>Late Delivery</t>
        </is>
      </c>
      <c r="H2422" t="n">
        <v>1</v>
      </c>
      <c r="I2422" t="n">
        <v>1009.94</v>
      </c>
    </row>
    <row r="2423">
      <c r="A2423" t="inlineStr">
        <is>
          <t>RET002429</t>
        </is>
      </c>
      <c r="B2423" t="inlineStr">
        <is>
          <t>O015858</t>
        </is>
      </c>
      <c r="C2423" s="25" t="n">
        <v>45308</v>
      </c>
      <c r="D2423" t="inlineStr">
        <is>
          <t>Fashion</t>
        </is>
      </c>
      <c r="E2423" t="inlineStr">
        <is>
          <t>West</t>
        </is>
      </c>
      <c r="F2423" t="inlineStr">
        <is>
          <t>Retail Store</t>
        </is>
      </c>
      <c r="G2423" t="inlineStr">
        <is>
          <t>Size/Fit Issue</t>
        </is>
      </c>
      <c r="H2423" t="n">
        <v>2</v>
      </c>
      <c r="I2423" t="n">
        <v>1065.06</v>
      </c>
    </row>
    <row r="2424">
      <c r="A2424" t="inlineStr">
        <is>
          <t>RET002430</t>
        </is>
      </c>
      <c r="B2424" t="inlineStr">
        <is>
          <t>O015865</t>
        </is>
      </c>
      <c r="C2424" s="25" t="n">
        <v>45308</v>
      </c>
      <c r="D2424" t="inlineStr">
        <is>
          <t>Home &amp; Kitchen</t>
        </is>
      </c>
      <c r="E2424" t="inlineStr">
        <is>
          <t>West</t>
        </is>
      </c>
      <c r="F2424" t="inlineStr">
        <is>
          <t>Mobile App</t>
        </is>
      </c>
      <c r="G2424" t="inlineStr">
        <is>
          <t>Not as Described</t>
        </is>
      </c>
      <c r="H2424" t="n">
        <v>1</v>
      </c>
      <c r="I2424" t="n">
        <v>5864.56</v>
      </c>
    </row>
    <row r="2425">
      <c r="A2425" t="inlineStr">
        <is>
          <t>RET002431</t>
        </is>
      </c>
      <c r="B2425" t="inlineStr">
        <is>
          <t>O015868</t>
        </is>
      </c>
      <c r="C2425" s="25" t="n">
        <v>45308</v>
      </c>
      <c r="D2425" t="inlineStr">
        <is>
          <t>Electronics</t>
        </is>
      </c>
      <c r="E2425" t="inlineStr">
        <is>
          <t>South</t>
        </is>
      </c>
      <c r="F2425" t="inlineStr">
        <is>
          <t>Marketplace</t>
        </is>
      </c>
      <c r="G2425" t="inlineStr">
        <is>
          <t>Defective Product</t>
        </is>
      </c>
      <c r="H2425" t="n">
        <v>2</v>
      </c>
      <c r="I2425" t="n">
        <v>34518.74</v>
      </c>
    </row>
    <row r="2426">
      <c r="A2426" t="inlineStr">
        <is>
          <t>RET002432</t>
        </is>
      </c>
      <c r="B2426" t="inlineStr">
        <is>
          <t>O015868</t>
        </is>
      </c>
      <c r="C2426" s="25" t="n">
        <v>45308</v>
      </c>
      <c r="D2426" t="inlineStr">
        <is>
          <t>Fashion</t>
        </is>
      </c>
      <c r="E2426" t="inlineStr">
        <is>
          <t>South</t>
        </is>
      </c>
      <c r="F2426" t="inlineStr">
        <is>
          <t>Marketplace</t>
        </is>
      </c>
      <c r="G2426" t="inlineStr">
        <is>
          <t>Late Delivery</t>
        </is>
      </c>
      <c r="H2426" t="n">
        <v>1</v>
      </c>
      <c r="I2426" t="n">
        <v>1115.45</v>
      </c>
    </row>
    <row r="2427">
      <c r="A2427" t="inlineStr">
        <is>
          <t>RET002433</t>
        </is>
      </c>
      <c r="B2427" t="inlineStr">
        <is>
          <t>O015873</t>
        </is>
      </c>
      <c r="C2427" s="25" t="n">
        <v>45309</v>
      </c>
      <c r="D2427" t="inlineStr">
        <is>
          <t>Fashion</t>
        </is>
      </c>
      <c r="E2427" t="inlineStr">
        <is>
          <t>South</t>
        </is>
      </c>
      <c r="F2427" t="inlineStr">
        <is>
          <t>Mobile App</t>
        </is>
      </c>
      <c r="G2427" t="inlineStr">
        <is>
          <t>Wrong Item Delivered</t>
        </is>
      </c>
      <c r="H2427" t="n">
        <v>1</v>
      </c>
      <c r="I2427" t="n">
        <v>1866.33</v>
      </c>
    </row>
    <row r="2428">
      <c r="A2428" t="inlineStr">
        <is>
          <t>RET002434</t>
        </is>
      </c>
      <c r="B2428" t="inlineStr">
        <is>
          <t>O015881</t>
        </is>
      </c>
      <c r="C2428" s="25" t="n">
        <v>45309</v>
      </c>
      <c r="D2428" t="inlineStr">
        <is>
          <t>Home &amp; Kitchen</t>
        </is>
      </c>
      <c r="E2428" t="inlineStr">
        <is>
          <t>North</t>
        </is>
      </c>
      <c r="F2428" t="inlineStr">
        <is>
          <t>Mobile App</t>
        </is>
      </c>
      <c r="G2428" t="inlineStr">
        <is>
          <t>Late Delivery</t>
        </is>
      </c>
      <c r="H2428" t="n">
        <v>1</v>
      </c>
      <c r="I2428" t="n">
        <v>1873.2</v>
      </c>
    </row>
    <row r="2429">
      <c r="A2429" t="inlineStr">
        <is>
          <t>RET002435</t>
        </is>
      </c>
      <c r="B2429" t="inlineStr">
        <is>
          <t>O015883</t>
        </is>
      </c>
      <c r="C2429" s="25" t="n">
        <v>45309</v>
      </c>
      <c r="D2429" t="inlineStr">
        <is>
          <t>Fashion</t>
        </is>
      </c>
      <c r="E2429" t="inlineStr">
        <is>
          <t>Central</t>
        </is>
      </c>
      <c r="F2429" t="inlineStr">
        <is>
          <t>Mobile App</t>
        </is>
      </c>
      <c r="G2429" t="inlineStr">
        <is>
          <t>Size/Fit Issue</t>
        </is>
      </c>
      <c r="H2429" t="n">
        <v>1</v>
      </c>
      <c r="I2429" t="n">
        <v>476.42</v>
      </c>
    </row>
    <row r="2430">
      <c r="A2430" t="inlineStr">
        <is>
          <t>RET002436</t>
        </is>
      </c>
      <c r="B2430" t="inlineStr">
        <is>
          <t>O015899</t>
        </is>
      </c>
      <c r="C2430" s="25" t="n">
        <v>45309</v>
      </c>
      <c r="D2430" t="inlineStr">
        <is>
          <t>Home &amp; Kitchen</t>
        </is>
      </c>
      <c r="E2430" t="inlineStr">
        <is>
          <t>East</t>
        </is>
      </c>
      <c r="F2430" t="inlineStr">
        <is>
          <t>Marketplace</t>
        </is>
      </c>
      <c r="G2430" t="inlineStr">
        <is>
          <t>Damaged in Transit</t>
        </is>
      </c>
      <c r="H2430" t="n">
        <v>1</v>
      </c>
      <c r="I2430" t="n">
        <v>991.22</v>
      </c>
    </row>
    <row r="2431">
      <c r="A2431" t="inlineStr">
        <is>
          <t>RET002437</t>
        </is>
      </c>
      <c r="B2431" t="inlineStr">
        <is>
          <t>O015905</t>
        </is>
      </c>
      <c r="C2431" s="25" t="n">
        <v>45309</v>
      </c>
      <c r="D2431" t="inlineStr">
        <is>
          <t>Electronics</t>
        </is>
      </c>
      <c r="E2431" t="inlineStr">
        <is>
          <t>West</t>
        </is>
      </c>
      <c r="F2431" t="inlineStr">
        <is>
          <t>Marketplace</t>
        </is>
      </c>
      <c r="G2431" t="inlineStr">
        <is>
          <t>Defective Product</t>
        </is>
      </c>
      <c r="H2431" t="n">
        <v>1</v>
      </c>
      <c r="I2431" t="n">
        <v>11667.29</v>
      </c>
    </row>
    <row r="2432">
      <c r="A2432" t="inlineStr">
        <is>
          <t>RET002438</t>
        </is>
      </c>
      <c r="B2432" t="inlineStr">
        <is>
          <t>O015921</t>
        </is>
      </c>
      <c r="C2432" s="25" t="n">
        <v>45310</v>
      </c>
      <c r="D2432" t="inlineStr">
        <is>
          <t>Fashion</t>
        </is>
      </c>
      <c r="E2432" t="inlineStr">
        <is>
          <t>South</t>
        </is>
      </c>
      <c r="F2432" t="inlineStr">
        <is>
          <t>Website</t>
        </is>
      </c>
      <c r="G2432" t="inlineStr">
        <is>
          <t>Not as Described</t>
        </is>
      </c>
      <c r="H2432" t="n">
        <v>1</v>
      </c>
      <c r="I2432" t="n">
        <v>581.36</v>
      </c>
    </row>
    <row r="2433">
      <c r="A2433" t="inlineStr">
        <is>
          <t>RET002439</t>
        </is>
      </c>
      <c r="B2433" t="inlineStr">
        <is>
          <t>O015921</t>
        </is>
      </c>
      <c r="C2433" s="25" t="n">
        <v>45310</v>
      </c>
      <c r="D2433" t="inlineStr">
        <is>
          <t>Electronics</t>
        </is>
      </c>
      <c r="E2433" t="inlineStr">
        <is>
          <t>South</t>
        </is>
      </c>
      <c r="F2433" t="inlineStr">
        <is>
          <t>Website</t>
        </is>
      </c>
      <c r="G2433" t="inlineStr">
        <is>
          <t>Damaged in Transit</t>
        </is>
      </c>
      <c r="H2433" t="n">
        <v>1</v>
      </c>
      <c r="I2433" t="n">
        <v>7181.77</v>
      </c>
    </row>
    <row r="2434">
      <c r="A2434" t="inlineStr">
        <is>
          <t>RET002440</t>
        </is>
      </c>
      <c r="B2434" t="inlineStr">
        <is>
          <t>O015927</t>
        </is>
      </c>
      <c r="C2434" s="25" t="n">
        <v>45310</v>
      </c>
      <c r="D2434" t="inlineStr">
        <is>
          <t>Grocery</t>
        </is>
      </c>
      <c r="E2434" t="inlineStr">
        <is>
          <t>South</t>
        </is>
      </c>
      <c r="F2434" t="inlineStr">
        <is>
          <t>Website</t>
        </is>
      </c>
      <c r="G2434" t="inlineStr">
        <is>
          <t>Late Delivery</t>
        </is>
      </c>
      <c r="H2434" t="n">
        <v>2</v>
      </c>
      <c r="I2434" t="n">
        <v>559.52</v>
      </c>
    </row>
    <row r="2435">
      <c r="A2435" t="inlineStr">
        <is>
          <t>RET002441</t>
        </is>
      </c>
      <c r="B2435" t="inlineStr">
        <is>
          <t>O015928</t>
        </is>
      </c>
      <c r="C2435" s="25" t="n">
        <v>45310</v>
      </c>
      <c r="D2435" t="inlineStr">
        <is>
          <t>Fashion</t>
        </is>
      </c>
      <c r="E2435" t="inlineStr">
        <is>
          <t>North</t>
        </is>
      </c>
      <c r="F2435" t="inlineStr">
        <is>
          <t>Website</t>
        </is>
      </c>
      <c r="G2435" t="inlineStr">
        <is>
          <t>Damaged in Transit</t>
        </is>
      </c>
      <c r="H2435" t="n">
        <v>1</v>
      </c>
      <c r="I2435" t="n">
        <v>955.76</v>
      </c>
    </row>
    <row r="2436">
      <c r="A2436" t="inlineStr">
        <is>
          <t>RET002442</t>
        </is>
      </c>
      <c r="B2436" t="inlineStr">
        <is>
          <t>O015934</t>
        </is>
      </c>
      <c r="C2436" s="25" t="n">
        <v>45310</v>
      </c>
      <c r="D2436" t="inlineStr">
        <is>
          <t>Electronics</t>
        </is>
      </c>
      <c r="E2436" t="inlineStr">
        <is>
          <t>North</t>
        </is>
      </c>
      <c r="F2436" t="inlineStr">
        <is>
          <t>Website</t>
        </is>
      </c>
      <c r="G2436" t="inlineStr">
        <is>
          <t>Damaged in Transit</t>
        </is>
      </c>
      <c r="H2436" t="n">
        <v>1</v>
      </c>
      <c r="I2436" t="n">
        <v>11802.02</v>
      </c>
    </row>
    <row r="2437">
      <c r="A2437" t="inlineStr">
        <is>
          <t>RET002443</t>
        </is>
      </c>
      <c r="B2437" t="inlineStr">
        <is>
          <t>O015948</t>
        </is>
      </c>
      <c r="C2437" s="25" t="n">
        <v>45310</v>
      </c>
      <c r="D2437" t="inlineStr">
        <is>
          <t>Fashion</t>
        </is>
      </c>
      <c r="E2437" t="inlineStr">
        <is>
          <t>South</t>
        </is>
      </c>
      <c r="F2437" t="inlineStr">
        <is>
          <t>Mobile App</t>
        </is>
      </c>
      <c r="G2437" t="inlineStr">
        <is>
          <t>Size/Fit Issue</t>
        </is>
      </c>
      <c r="H2437" t="n">
        <v>2</v>
      </c>
      <c r="I2437" t="n">
        <v>1140.05</v>
      </c>
    </row>
    <row r="2438">
      <c r="A2438" t="inlineStr">
        <is>
          <t>RET002444</t>
        </is>
      </c>
      <c r="B2438" t="inlineStr">
        <is>
          <t>O015949</t>
        </is>
      </c>
      <c r="C2438" s="25" t="n">
        <v>45310</v>
      </c>
      <c r="D2438" t="inlineStr">
        <is>
          <t>Fashion</t>
        </is>
      </c>
      <c r="E2438" t="inlineStr">
        <is>
          <t>West</t>
        </is>
      </c>
      <c r="F2438" t="inlineStr">
        <is>
          <t>Mobile App</t>
        </is>
      </c>
      <c r="G2438" t="inlineStr">
        <is>
          <t>Damaged in Transit</t>
        </is>
      </c>
      <c r="H2438" t="n">
        <v>1</v>
      </c>
      <c r="I2438" t="n">
        <v>3982.16</v>
      </c>
    </row>
    <row r="2439">
      <c r="A2439" t="inlineStr">
        <is>
          <t>RET002445</t>
        </is>
      </c>
      <c r="B2439" t="inlineStr">
        <is>
          <t>O015960</t>
        </is>
      </c>
      <c r="C2439" s="25" t="n">
        <v>45311</v>
      </c>
      <c r="D2439" t="inlineStr">
        <is>
          <t>Home &amp; Kitchen</t>
        </is>
      </c>
      <c r="E2439" t="inlineStr">
        <is>
          <t>South</t>
        </is>
      </c>
      <c r="F2439" t="inlineStr">
        <is>
          <t>Mobile App</t>
        </is>
      </c>
      <c r="G2439" t="inlineStr">
        <is>
          <t>Wrong Item Delivered</t>
        </is>
      </c>
      <c r="H2439" t="n">
        <v>1</v>
      </c>
      <c r="I2439" t="n">
        <v>1215.86</v>
      </c>
    </row>
    <row r="2440">
      <c r="A2440" t="inlineStr">
        <is>
          <t>RET002446</t>
        </is>
      </c>
      <c r="B2440" t="inlineStr">
        <is>
          <t>O015970</t>
        </is>
      </c>
      <c r="C2440" s="25" t="n">
        <v>45311</v>
      </c>
      <c r="D2440" t="inlineStr">
        <is>
          <t>Electronics</t>
        </is>
      </c>
      <c r="E2440" t="inlineStr">
        <is>
          <t>North</t>
        </is>
      </c>
      <c r="F2440" t="inlineStr">
        <is>
          <t>Website</t>
        </is>
      </c>
      <c r="G2440" t="inlineStr">
        <is>
          <t>Defective Product</t>
        </is>
      </c>
      <c r="H2440" t="n">
        <v>1</v>
      </c>
      <c r="I2440" t="n">
        <v>17259.37</v>
      </c>
    </row>
    <row r="2441">
      <c r="A2441" t="inlineStr">
        <is>
          <t>RET002447</t>
        </is>
      </c>
      <c r="B2441" t="inlineStr">
        <is>
          <t>O015971</t>
        </is>
      </c>
      <c r="C2441" s="25" t="n">
        <v>45311</v>
      </c>
      <c r="D2441" t="inlineStr">
        <is>
          <t>Fashion</t>
        </is>
      </c>
      <c r="E2441" t="inlineStr">
        <is>
          <t>South</t>
        </is>
      </c>
      <c r="F2441" t="inlineStr">
        <is>
          <t>Marketplace</t>
        </is>
      </c>
      <c r="G2441" t="inlineStr">
        <is>
          <t>Size/Fit Issue</t>
        </is>
      </c>
      <c r="H2441" t="n">
        <v>3</v>
      </c>
      <c r="I2441" t="n">
        <v>1744.7</v>
      </c>
    </row>
    <row r="2442">
      <c r="A2442" t="inlineStr">
        <is>
          <t>RET002448</t>
        </is>
      </c>
      <c r="B2442" t="inlineStr">
        <is>
          <t>O015980</t>
        </is>
      </c>
      <c r="C2442" s="25" t="n">
        <v>45311</v>
      </c>
      <c r="D2442" t="inlineStr">
        <is>
          <t>Electronics</t>
        </is>
      </c>
      <c r="E2442" t="inlineStr">
        <is>
          <t>Central</t>
        </is>
      </c>
      <c r="F2442" t="inlineStr">
        <is>
          <t>Mobile App</t>
        </is>
      </c>
      <c r="G2442" t="inlineStr">
        <is>
          <t>Damaged in Transit</t>
        </is>
      </c>
      <c r="H2442" t="n">
        <v>1</v>
      </c>
      <c r="I2442" t="n">
        <v>7181.77</v>
      </c>
    </row>
    <row r="2443">
      <c r="A2443" t="inlineStr">
        <is>
          <t>RET002449</t>
        </is>
      </c>
      <c r="B2443" t="inlineStr">
        <is>
          <t>O016001</t>
        </is>
      </c>
      <c r="C2443" s="25" t="n">
        <v>45311</v>
      </c>
      <c r="D2443" t="inlineStr">
        <is>
          <t>Fashion</t>
        </is>
      </c>
      <c r="E2443" t="inlineStr">
        <is>
          <t>North</t>
        </is>
      </c>
      <c r="F2443" t="inlineStr">
        <is>
          <t>Mobile App</t>
        </is>
      </c>
      <c r="G2443" t="inlineStr">
        <is>
          <t>Defective Product</t>
        </is>
      </c>
      <c r="H2443" t="n">
        <v>1</v>
      </c>
      <c r="I2443" t="n">
        <v>3783.05</v>
      </c>
    </row>
    <row r="2444">
      <c r="A2444" t="inlineStr">
        <is>
          <t>RET002450</t>
        </is>
      </c>
      <c r="B2444" t="inlineStr">
        <is>
          <t>O016001</t>
        </is>
      </c>
      <c r="C2444" s="25" t="n">
        <v>45311</v>
      </c>
      <c r="D2444" t="inlineStr">
        <is>
          <t>Fashion</t>
        </is>
      </c>
      <c r="E2444" t="inlineStr">
        <is>
          <t>North</t>
        </is>
      </c>
      <c r="F2444" t="inlineStr">
        <is>
          <t>Mobile App</t>
        </is>
      </c>
      <c r="G2444" t="inlineStr">
        <is>
          <t>Changed Mind</t>
        </is>
      </c>
      <c r="H2444" t="n">
        <v>1</v>
      </c>
      <c r="I2444" t="n">
        <v>1206.5</v>
      </c>
    </row>
    <row r="2445">
      <c r="A2445" t="inlineStr">
        <is>
          <t>RET002451</t>
        </is>
      </c>
      <c r="B2445" t="inlineStr">
        <is>
          <t>O016013</t>
        </is>
      </c>
      <c r="C2445" s="25" t="n">
        <v>45311</v>
      </c>
      <c r="D2445" t="inlineStr">
        <is>
          <t>Home &amp; Kitchen</t>
        </is>
      </c>
      <c r="E2445" t="inlineStr">
        <is>
          <t>West</t>
        </is>
      </c>
      <c r="F2445" t="inlineStr">
        <is>
          <t>Website</t>
        </is>
      </c>
      <c r="G2445" t="inlineStr">
        <is>
          <t>Damaged in Transit</t>
        </is>
      </c>
      <c r="H2445" t="n">
        <v>1</v>
      </c>
      <c r="I2445" t="n">
        <v>2041.16</v>
      </c>
    </row>
    <row r="2446">
      <c r="A2446" t="inlineStr">
        <is>
          <t>RET002452</t>
        </is>
      </c>
      <c r="B2446" t="inlineStr">
        <is>
          <t>O016021</t>
        </is>
      </c>
      <c r="C2446" s="25" t="n">
        <v>45311</v>
      </c>
      <c r="D2446" t="inlineStr">
        <is>
          <t>Books</t>
        </is>
      </c>
      <c r="E2446" t="inlineStr">
        <is>
          <t>West</t>
        </is>
      </c>
      <c r="F2446" t="inlineStr">
        <is>
          <t>Website</t>
        </is>
      </c>
      <c r="G2446" t="inlineStr">
        <is>
          <t>Defective Product</t>
        </is>
      </c>
      <c r="H2446" t="n">
        <v>2</v>
      </c>
      <c r="I2446" t="n">
        <v>1058.72</v>
      </c>
    </row>
    <row r="2447">
      <c r="A2447" t="inlineStr">
        <is>
          <t>RET002453</t>
        </is>
      </c>
      <c r="B2447" t="inlineStr">
        <is>
          <t>O016028</t>
        </is>
      </c>
      <c r="C2447" s="25" t="n">
        <v>45312</v>
      </c>
      <c r="D2447" t="inlineStr">
        <is>
          <t>Fashion</t>
        </is>
      </c>
      <c r="E2447" t="inlineStr">
        <is>
          <t>North</t>
        </is>
      </c>
      <c r="F2447" t="inlineStr">
        <is>
          <t>Website</t>
        </is>
      </c>
      <c r="G2447" t="inlineStr">
        <is>
          <t>Damaged in Transit</t>
        </is>
      </c>
      <c r="H2447" t="n">
        <v>1</v>
      </c>
      <c r="I2447" t="n">
        <v>907.97</v>
      </c>
    </row>
    <row r="2448">
      <c r="A2448" t="inlineStr">
        <is>
          <t>RET002454</t>
        </is>
      </c>
      <c r="B2448" t="inlineStr">
        <is>
          <t>O016039</t>
        </is>
      </c>
      <c r="C2448" s="25" t="n">
        <v>45312</v>
      </c>
      <c r="D2448" t="inlineStr">
        <is>
          <t>Fashion</t>
        </is>
      </c>
      <c r="E2448" t="inlineStr">
        <is>
          <t>West</t>
        </is>
      </c>
      <c r="F2448" t="inlineStr">
        <is>
          <t>Mobile App</t>
        </is>
      </c>
      <c r="G2448" t="inlineStr">
        <is>
          <t>Size/Fit Issue</t>
        </is>
      </c>
      <c r="H2448" t="n">
        <v>1</v>
      </c>
      <c r="I2448" t="n">
        <v>3783.05</v>
      </c>
    </row>
    <row r="2449">
      <c r="A2449" t="inlineStr">
        <is>
          <t>RET002455</t>
        </is>
      </c>
      <c r="B2449" t="inlineStr">
        <is>
          <t>O016055</t>
        </is>
      </c>
      <c r="C2449" s="25" t="n">
        <v>45312</v>
      </c>
      <c r="D2449" t="inlineStr">
        <is>
          <t>Home &amp; Kitchen</t>
        </is>
      </c>
      <c r="E2449" t="inlineStr">
        <is>
          <t>West</t>
        </is>
      </c>
      <c r="F2449" t="inlineStr">
        <is>
          <t>Marketplace</t>
        </is>
      </c>
      <c r="G2449" t="inlineStr">
        <is>
          <t>Damaged in Transit</t>
        </is>
      </c>
      <c r="H2449" t="n">
        <v>1</v>
      </c>
      <c r="I2449" t="n">
        <v>1983.38</v>
      </c>
    </row>
    <row r="2450">
      <c r="A2450" t="inlineStr">
        <is>
          <t>RET002456</t>
        </is>
      </c>
      <c r="B2450" t="inlineStr">
        <is>
          <t>O016057</t>
        </is>
      </c>
      <c r="C2450" s="25" t="n">
        <v>45312</v>
      </c>
      <c r="D2450" t="inlineStr">
        <is>
          <t>Home &amp; Kitchen</t>
        </is>
      </c>
      <c r="E2450" t="inlineStr">
        <is>
          <t>North</t>
        </is>
      </c>
      <c r="F2450" t="inlineStr">
        <is>
          <t>Marketplace</t>
        </is>
      </c>
      <c r="G2450" t="inlineStr">
        <is>
          <t>Damaged in Transit</t>
        </is>
      </c>
      <c r="H2450" t="n">
        <v>1</v>
      </c>
      <c r="I2450" t="n">
        <v>3447.13</v>
      </c>
    </row>
    <row r="2451">
      <c r="A2451" t="inlineStr">
        <is>
          <t>RET002457</t>
        </is>
      </c>
      <c r="B2451" t="inlineStr">
        <is>
          <t>O016060</t>
        </is>
      </c>
      <c r="C2451" s="25" t="n">
        <v>45312</v>
      </c>
      <c r="D2451" t="inlineStr">
        <is>
          <t>Books</t>
        </is>
      </c>
      <c r="E2451" t="inlineStr">
        <is>
          <t>Central</t>
        </is>
      </c>
      <c r="F2451" t="inlineStr">
        <is>
          <t>Mobile App</t>
        </is>
      </c>
      <c r="G2451" t="inlineStr">
        <is>
          <t>Damaged in Transit</t>
        </is>
      </c>
      <c r="H2451" t="n">
        <v>1</v>
      </c>
      <c r="I2451" t="n">
        <v>529.36</v>
      </c>
    </row>
    <row r="2452">
      <c r="A2452" t="inlineStr">
        <is>
          <t>RET002458</t>
        </is>
      </c>
      <c r="B2452" t="inlineStr">
        <is>
          <t>O016063</t>
        </is>
      </c>
      <c r="C2452" s="25" t="n">
        <v>45312</v>
      </c>
      <c r="D2452" t="inlineStr">
        <is>
          <t>Books</t>
        </is>
      </c>
      <c r="E2452" t="inlineStr">
        <is>
          <t>South</t>
        </is>
      </c>
      <c r="F2452" t="inlineStr">
        <is>
          <t>Retail Store</t>
        </is>
      </c>
      <c r="G2452" t="inlineStr">
        <is>
          <t>Changed Mind</t>
        </is>
      </c>
      <c r="H2452" t="n">
        <v>1</v>
      </c>
      <c r="I2452" t="n">
        <v>529.36</v>
      </c>
    </row>
    <row r="2453">
      <c r="A2453" t="inlineStr">
        <is>
          <t>RET002459</t>
        </is>
      </c>
      <c r="B2453" t="inlineStr">
        <is>
          <t>O016086</t>
        </is>
      </c>
      <c r="C2453" s="25" t="n">
        <v>45312</v>
      </c>
      <c r="D2453" t="inlineStr">
        <is>
          <t>Home &amp; Kitchen</t>
        </is>
      </c>
      <c r="E2453" t="inlineStr">
        <is>
          <t>South</t>
        </is>
      </c>
      <c r="F2453" t="inlineStr">
        <is>
          <t>Mobile App</t>
        </is>
      </c>
      <c r="G2453" t="inlineStr">
        <is>
          <t>Late Delivery</t>
        </is>
      </c>
      <c r="H2453" t="n">
        <v>2</v>
      </c>
      <c r="I2453" t="n">
        <v>2637.65</v>
      </c>
    </row>
    <row r="2454">
      <c r="A2454" t="inlineStr">
        <is>
          <t>RET002460</t>
        </is>
      </c>
      <c r="B2454" t="inlineStr">
        <is>
          <t>O016087</t>
        </is>
      </c>
      <c r="C2454" s="25" t="n">
        <v>45313</v>
      </c>
      <c r="D2454" t="inlineStr">
        <is>
          <t>Beauty</t>
        </is>
      </c>
      <c r="E2454" t="inlineStr">
        <is>
          <t>South</t>
        </is>
      </c>
      <c r="F2454" t="inlineStr">
        <is>
          <t>Mobile App</t>
        </is>
      </c>
      <c r="G2454" t="inlineStr">
        <is>
          <t>Not as Described</t>
        </is>
      </c>
      <c r="H2454" t="n">
        <v>1</v>
      </c>
      <c r="I2454" t="n">
        <v>2142.5</v>
      </c>
    </row>
    <row r="2455">
      <c r="A2455" t="inlineStr">
        <is>
          <t>RET002461</t>
        </is>
      </c>
      <c r="B2455" t="inlineStr">
        <is>
          <t>O016089</t>
        </is>
      </c>
      <c r="C2455" s="25" t="n">
        <v>45313</v>
      </c>
      <c r="D2455" t="inlineStr">
        <is>
          <t>Fashion</t>
        </is>
      </c>
      <c r="E2455" t="inlineStr">
        <is>
          <t>Central</t>
        </is>
      </c>
      <c r="F2455" t="inlineStr">
        <is>
          <t>Website</t>
        </is>
      </c>
      <c r="G2455" t="inlineStr">
        <is>
          <t>Size/Fit Issue</t>
        </is>
      </c>
      <c r="H2455" t="n">
        <v>1</v>
      </c>
      <c r="I2455" t="n">
        <v>285.53</v>
      </c>
    </row>
    <row r="2456">
      <c r="A2456" t="inlineStr">
        <is>
          <t>RET002462</t>
        </is>
      </c>
      <c r="B2456" t="inlineStr">
        <is>
          <t>O016091</t>
        </is>
      </c>
      <c r="C2456" s="25" t="n">
        <v>45313</v>
      </c>
      <c r="D2456" t="inlineStr">
        <is>
          <t>Fashion</t>
        </is>
      </c>
      <c r="E2456" t="inlineStr">
        <is>
          <t>South</t>
        </is>
      </c>
      <c r="F2456" t="inlineStr">
        <is>
          <t>Website</t>
        </is>
      </c>
      <c r="G2456" t="inlineStr">
        <is>
          <t>Late Delivery</t>
        </is>
      </c>
      <c r="H2456" t="n">
        <v>1</v>
      </c>
      <c r="I2456" t="n">
        <v>270.5</v>
      </c>
    </row>
    <row r="2457">
      <c r="A2457" t="inlineStr">
        <is>
          <t>RET002463</t>
        </is>
      </c>
      <c r="B2457" t="inlineStr">
        <is>
          <t>O016104</t>
        </is>
      </c>
      <c r="C2457" s="25" t="n">
        <v>45313</v>
      </c>
      <c r="D2457" t="inlineStr">
        <is>
          <t>Fashion</t>
        </is>
      </c>
      <c r="E2457" t="inlineStr">
        <is>
          <t>West</t>
        </is>
      </c>
      <c r="F2457" t="inlineStr">
        <is>
          <t>Website</t>
        </is>
      </c>
      <c r="G2457" t="inlineStr">
        <is>
          <t>Damaged in Transit</t>
        </is>
      </c>
      <c r="H2457" t="n">
        <v>1</v>
      </c>
      <c r="I2457" t="n">
        <v>1084.82</v>
      </c>
    </row>
    <row r="2458">
      <c r="A2458" t="inlineStr">
        <is>
          <t>RET002464</t>
        </is>
      </c>
      <c r="B2458" t="inlineStr">
        <is>
          <t>O016106</t>
        </is>
      </c>
      <c r="C2458" s="25" t="n">
        <v>45313</v>
      </c>
      <c r="D2458" t="inlineStr">
        <is>
          <t>Sports</t>
        </is>
      </c>
      <c r="E2458" t="inlineStr">
        <is>
          <t>East</t>
        </is>
      </c>
      <c r="F2458" t="inlineStr">
        <is>
          <t>Mobile App</t>
        </is>
      </c>
      <c r="G2458" t="inlineStr">
        <is>
          <t>Damaged in Transit</t>
        </is>
      </c>
      <c r="H2458" t="n">
        <v>1</v>
      </c>
      <c r="I2458" t="n">
        <v>1618.34</v>
      </c>
    </row>
    <row r="2459">
      <c r="A2459" t="inlineStr">
        <is>
          <t>RET002465</t>
        </is>
      </c>
      <c r="B2459" t="inlineStr">
        <is>
          <t>O016106</t>
        </is>
      </c>
      <c r="C2459" s="25" t="n">
        <v>45313</v>
      </c>
      <c r="D2459" t="inlineStr">
        <is>
          <t>Fashion</t>
        </is>
      </c>
      <c r="E2459" t="inlineStr">
        <is>
          <t>East</t>
        </is>
      </c>
      <c r="F2459" t="inlineStr">
        <is>
          <t>Mobile App</t>
        </is>
      </c>
      <c r="G2459" t="inlineStr">
        <is>
          <t>Size/Fit Issue</t>
        </is>
      </c>
      <c r="H2459" t="n">
        <v>1</v>
      </c>
      <c r="I2459" t="n">
        <v>977.13</v>
      </c>
    </row>
    <row r="2460">
      <c r="A2460" t="inlineStr">
        <is>
          <t>RET002466</t>
        </is>
      </c>
      <c r="B2460" t="inlineStr">
        <is>
          <t>O016109</t>
        </is>
      </c>
      <c r="C2460" s="25" t="n">
        <v>45313</v>
      </c>
      <c r="D2460" t="inlineStr">
        <is>
          <t>Grocery</t>
        </is>
      </c>
      <c r="E2460" t="inlineStr">
        <is>
          <t>South</t>
        </is>
      </c>
      <c r="F2460" t="inlineStr">
        <is>
          <t>Mobile App</t>
        </is>
      </c>
      <c r="G2460" t="inlineStr">
        <is>
          <t>Not as Described</t>
        </is>
      </c>
      <c r="H2460" t="n">
        <v>4</v>
      </c>
      <c r="I2460" t="n">
        <v>969.7</v>
      </c>
    </row>
    <row r="2461">
      <c r="A2461" t="inlineStr">
        <is>
          <t>RET002467</t>
        </is>
      </c>
      <c r="B2461" t="inlineStr">
        <is>
          <t>O016109</t>
        </is>
      </c>
      <c r="C2461" s="25" t="n">
        <v>45313</v>
      </c>
      <c r="D2461" t="inlineStr">
        <is>
          <t>Fashion</t>
        </is>
      </c>
      <c r="E2461" t="inlineStr">
        <is>
          <t>South</t>
        </is>
      </c>
      <c r="F2461" t="inlineStr">
        <is>
          <t>Mobile App</t>
        </is>
      </c>
      <c r="G2461" t="inlineStr">
        <is>
          <t>Size/Fit Issue</t>
        </is>
      </c>
      <c r="H2461" t="n">
        <v>1</v>
      </c>
      <c r="I2461" t="n">
        <v>3783.05</v>
      </c>
    </row>
    <row r="2462">
      <c r="A2462" t="inlineStr">
        <is>
          <t>RET002468</t>
        </is>
      </c>
      <c r="B2462" t="inlineStr">
        <is>
          <t>O016110</t>
        </is>
      </c>
      <c r="C2462" s="25" t="n">
        <v>45313</v>
      </c>
      <c r="D2462" t="inlineStr">
        <is>
          <t>Electronics</t>
        </is>
      </c>
      <c r="E2462" t="inlineStr">
        <is>
          <t>East</t>
        </is>
      </c>
      <c r="F2462" t="inlineStr">
        <is>
          <t>Marketplace</t>
        </is>
      </c>
      <c r="G2462" t="inlineStr">
        <is>
          <t>Defective Product</t>
        </is>
      </c>
      <c r="H2462" t="n">
        <v>1</v>
      </c>
      <c r="I2462" t="n">
        <v>6894.32</v>
      </c>
    </row>
    <row r="2463">
      <c r="A2463" t="inlineStr">
        <is>
          <t>RET002469</t>
        </is>
      </c>
      <c r="B2463" t="inlineStr">
        <is>
          <t>O016110</t>
        </is>
      </c>
      <c r="C2463" s="25" t="n">
        <v>45313</v>
      </c>
      <c r="D2463" t="inlineStr">
        <is>
          <t>Fashion</t>
        </is>
      </c>
      <c r="E2463" t="inlineStr">
        <is>
          <t>East</t>
        </is>
      </c>
      <c r="F2463" t="inlineStr">
        <is>
          <t>Marketplace</t>
        </is>
      </c>
      <c r="G2463" t="inlineStr">
        <is>
          <t>Size/Fit Issue</t>
        </is>
      </c>
      <c r="H2463" t="n">
        <v>1</v>
      </c>
      <c r="I2463" t="n">
        <v>654.26</v>
      </c>
    </row>
    <row r="2464">
      <c r="A2464" t="inlineStr">
        <is>
          <t>RET002470</t>
        </is>
      </c>
      <c r="B2464" t="inlineStr">
        <is>
          <t>O016112</t>
        </is>
      </c>
      <c r="C2464" s="25" t="n">
        <v>45313</v>
      </c>
      <c r="D2464" t="inlineStr">
        <is>
          <t>Sports</t>
        </is>
      </c>
      <c r="E2464" t="inlineStr">
        <is>
          <t>West</t>
        </is>
      </c>
      <c r="F2464" t="inlineStr">
        <is>
          <t>Retail Store</t>
        </is>
      </c>
      <c r="G2464" t="inlineStr">
        <is>
          <t>Changed Mind</t>
        </is>
      </c>
      <c r="H2464" t="n">
        <v>1</v>
      </c>
      <c r="I2464" t="n">
        <v>1767.53</v>
      </c>
    </row>
    <row r="2465">
      <c r="A2465" t="inlineStr">
        <is>
          <t>RET002471</t>
        </is>
      </c>
      <c r="B2465" t="inlineStr">
        <is>
          <t>O016116</t>
        </is>
      </c>
      <c r="C2465" s="25" t="n">
        <v>45313</v>
      </c>
      <c r="D2465" t="inlineStr">
        <is>
          <t>Fashion</t>
        </is>
      </c>
      <c r="E2465" t="inlineStr">
        <is>
          <t>South</t>
        </is>
      </c>
      <c r="F2465" t="inlineStr">
        <is>
          <t>Website</t>
        </is>
      </c>
      <c r="G2465" t="inlineStr">
        <is>
          <t>Defective Product</t>
        </is>
      </c>
      <c r="H2465" t="n">
        <v>1</v>
      </c>
      <c r="I2465" t="n">
        <v>467.06</v>
      </c>
    </row>
    <row r="2466">
      <c r="A2466" t="inlineStr">
        <is>
          <t>RET002472</t>
        </is>
      </c>
      <c r="B2466" t="inlineStr">
        <is>
          <t>O016122</t>
        </is>
      </c>
      <c r="C2466" s="25" t="n">
        <v>45313</v>
      </c>
      <c r="D2466" t="inlineStr">
        <is>
          <t>Beauty</t>
        </is>
      </c>
      <c r="E2466" t="inlineStr">
        <is>
          <t>West</t>
        </is>
      </c>
      <c r="F2466" t="inlineStr">
        <is>
          <t>Retail Store</t>
        </is>
      </c>
      <c r="G2466" t="inlineStr">
        <is>
          <t>Defective Product</t>
        </is>
      </c>
      <c r="H2466" t="n">
        <v>1</v>
      </c>
      <c r="I2466" t="n">
        <v>122.88</v>
      </c>
    </row>
    <row r="2467">
      <c r="A2467" t="inlineStr">
        <is>
          <t>RET002473</t>
        </is>
      </c>
      <c r="B2467" t="inlineStr">
        <is>
          <t>O016123</t>
        </is>
      </c>
      <c r="C2467" s="25" t="n">
        <v>45313</v>
      </c>
      <c r="D2467" t="inlineStr">
        <is>
          <t>Fashion</t>
        </is>
      </c>
      <c r="E2467" t="inlineStr">
        <is>
          <t>West</t>
        </is>
      </c>
      <c r="F2467" t="inlineStr">
        <is>
          <t>Marketplace</t>
        </is>
      </c>
      <c r="G2467" t="inlineStr">
        <is>
          <t>Not as Described</t>
        </is>
      </c>
      <c r="H2467" t="n">
        <v>1</v>
      </c>
      <c r="I2467" t="n">
        <v>1440.04</v>
      </c>
    </row>
    <row r="2468">
      <c r="A2468" t="inlineStr">
        <is>
          <t>RET002474</t>
        </is>
      </c>
      <c r="B2468" t="inlineStr">
        <is>
          <t>O016132</t>
        </is>
      </c>
      <c r="C2468" s="25" t="n">
        <v>45313</v>
      </c>
      <c r="D2468" t="inlineStr">
        <is>
          <t>Grocery</t>
        </is>
      </c>
      <c r="E2468" t="inlineStr">
        <is>
          <t>North</t>
        </is>
      </c>
      <c r="F2468" t="inlineStr">
        <is>
          <t>Marketplace</t>
        </is>
      </c>
      <c r="G2468" t="inlineStr">
        <is>
          <t>Changed Mind</t>
        </is>
      </c>
      <c r="H2468" t="n">
        <v>1</v>
      </c>
      <c r="I2468" t="n">
        <v>493.01</v>
      </c>
    </row>
    <row r="2469">
      <c r="A2469" t="inlineStr">
        <is>
          <t>RET002475</t>
        </is>
      </c>
      <c r="B2469" t="inlineStr">
        <is>
          <t>O016142</t>
        </is>
      </c>
      <c r="C2469" s="25" t="n">
        <v>45313</v>
      </c>
      <c r="D2469" t="inlineStr">
        <is>
          <t>Home &amp; Kitchen</t>
        </is>
      </c>
      <c r="E2469" t="inlineStr">
        <is>
          <t>East</t>
        </is>
      </c>
      <c r="F2469" t="inlineStr">
        <is>
          <t>Mobile App</t>
        </is>
      </c>
      <c r="G2469" t="inlineStr">
        <is>
          <t>Not as Described</t>
        </is>
      </c>
      <c r="H2469" t="n">
        <v>1</v>
      </c>
      <c r="I2469" t="n">
        <v>315.17</v>
      </c>
    </row>
    <row r="2470">
      <c r="A2470" t="inlineStr">
        <is>
          <t>RET002476</t>
        </is>
      </c>
      <c r="B2470" t="inlineStr">
        <is>
          <t>O016143</t>
        </is>
      </c>
      <c r="C2470" s="25" t="n">
        <v>45313</v>
      </c>
      <c r="D2470" t="inlineStr">
        <is>
          <t>Electronics</t>
        </is>
      </c>
      <c r="E2470" t="inlineStr">
        <is>
          <t>East</t>
        </is>
      </c>
      <c r="F2470" t="inlineStr">
        <is>
          <t>Marketplace</t>
        </is>
      </c>
      <c r="G2470" t="inlineStr">
        <is>
          <t>Damaged in Transit</t>
        </is>
      </c>
      <c r="H2470" t="n">
        <v>1</v>
      </c>
      <c r="I2470" t="n">
        <v>9302.9</v>
      </c>
    </row>
    <row r="2471">
      <c r="A2471" t="inlineStr">
        <is>
          <t>RET002477</t>
        </is>
      </c>
      <c r="B2471" t="inlineStr">
        <is>
          <t>O016155</t>
        </is>
      </c>
      <c r="C2471" s="25" t="n">
        <v>45314</v>
      </c>
      <c r="D2471" t="inlineStr">
        <is>
          <t>Fashion</t>
        </is>
      </c>
      <c r="E2471" t="inlineStr">
        <is>
          <t>South</t>
        </is>
      </c>
      <c r="F2471" t="inlineStr">
        <is>
          <t>Retail Store</t>
        </is>
      </c>
      <c r="G2471" t="inlineStr">
        <is>
          <t>Size/Fit Issue</t>
        </is>
      </c>
      <c r="H2471" t="n">
        <v>1</v>
      </c>
      <c r="I2471" t="n">
        <v>955.76</v>
      </c>
    </row>
    <row r="2472">
      <c r="A2472" t="inlineStr">
        <is>
          <t>RET002478</t>
        </is>
      </c>
      <c r="B2472" t="inlineStr">
        <is>
          <t>O016170</t>
        </is>
      </c>
      <c r="C2472" s="25" t="n">
        <v>45314</v>
      </c>
      <c r="D2472" t="inlineStr">
        <is>
          <t>Beauty</t>
        </is>
      </c>
      <c r="E2472" t="inlineStr">
        <is>
          <t>South</t>
        </is>
      </c>
      <c r="F2472" t="inlineStr">
        <is>
          <t>Mobile App</t>
        </is>
      </c>
      <c r="G2472" t="inlineStr">
        <is>
          <t>Damaged in Transit</t>
        </is>
      </c>
      <c r="H2472" t="n">
        <v>1</v>
      </c>
      <c r="I2472" t="n">
        <v>547.2</v>
      </c>
    </row>
    <row r="2473">
      <c r="A2473" t="inlineStr">
        <is>
          <t>RET002479</t>
        </is>
      </c>
      <c r="B2473" t="inlineStr">
        <is>
          <t>O016181</t>
        </is>
      </c>
      <c r="C2473" s="25" t="n">
        <v>45314</v>
      </c>
      <c r="D2473" t="inlineStr">
        <is>
          <t>Home &amp; Kitchen</t>
        </is>
      </c>
      <c r="E2473" t="inlineStr">
        <is>
          <t>North</t>
        </is>
      </c>
      <c r="F2473" t="inlineStr">
        <is>
          <t>Website</t>
        </is>
      </c>
      <c r="G2473" t="inlineStr">
        <is>
          <t>Damaged in Transit</t>
        </is>
      </c>
      <c r="H2473" t="n">
        <v>1</v>
      </c>
      <c r="I2473" t="n">
        <v>1148.32</v>
      </c>
    </row>
    <row r="2474">
      <c r="A2474" t="inlineStr">
        <is>
          <t>RET002480</t>
        </is>
      </c>
      <c r="B2474" t="inlineStr">
        <is>
          <t>O016182</t>
        </is>
      </c>
      <c r="C2474" s="25" t="n">
        <v>45314</v>
      </c>
      <c r="D2474" t="inlineStr">
        <is>
          <t>Fashion</t>
        </is>
      </c>
      <c r="E2474" t="inlineStr">
        <is>
          <t>West</t>
        </is>
      </c>
      <c r="F2474" t="inlineStr">
        <is>
          <t>Website</t>
        </is>
      </c>
      <c r="G2474" t="inlineStr">
        <is>
          <t>Defective Product</t>
        </is>
      </c>
      <c r="H2474" t="n">
        <v>1</v>
      </c>
      <c r="I2474" t="n">
        <v>441.12</v>
      </c>
    </row>
    <row r="2475">
      <c r="A2475" t="inlineStr">
        <is>
          <t>RET002481</t>
        </is>
      </c>
      <c r="B2475" t="inlineStr">
        <is>
          <t>O016182</t>
        </is>
      </c>
      <c r="C2475" s="25" t="n">
        <v>45314</v>
      </c>
      <c r="D2475" t="inlineStr">
        <is>
          <t>Fashion</t>
        </is>
      </c>
      <c r="E2475" t="inlineStr">
        <is>
          <t>West</t>
        </is>
      </c>
      <c r="F2475" t="inlineStr">
        <is>
          <t>Website</t>
        </is>
      </c>
      <c r="G2475" t="inlineStr">
        <is>
          <t>Size/Fit Issue</t>
        </is>
      </c>
      <c r="H2475" t="n">
        <v>1</v>
      </c>
      <c r="I2475" t="n">
        <v>700.49</v>
      </c>
    </row>
    <row r="2476">
      <c r="A2476" t="inlineStr">
        <is>
          <t>RET002482</t>
        </is>
      </c>
      <c r="B2476" t="inlineStr">
        <is>
          <t>O016188</t>
        </is>
      </c>
      <c r="C2476" s="25" t="n">
        <v>45314</v>
      </c>
      <c r="D2476" t="inlineStr">
        <is>
          <t>Fashion</t>
        </is>
      </c>
      <c r="E2476" t="inlineStr">
        <is>
          <t>West</t>
        </is>
      </c>
      <c r="F2476" t="inlineStr">
        <is>
          <t>Website</t>
        </is>
      </c>
      <c r="G2476" t="inlineStr">
        <is>
          <t>Size/Fit Issue</t>
        </is>
      </c>
      <c r="H2476" t="n">
        <v>1</v>
      </c>
      <c r="I2476" t="n">
        <v>573.72</v>
      </c>
    </row>
    <row r="2477">
      <c r="A2477" t="inlineStr">
        <is>
          <t>RET002483</t>
        </is>
      </c>
      <c r="B2477" t="inlineStr">
        <is>
          <t>O016191</t>
        </is>
      </c>
      <c r="C2477" s="25" t="n">
        <v>45314</v>
      </c>
      <c r="D2477" t="inlineStr">
        <is>
          <t>Electronics</t>
        </is>
      </c>
      <c r="E2477" t="inlineStr">
        <is>
          <t>West</t>
        </is>
      </c>
      <c r="F2477" t="inlineStr">
        <is>
          <t>Retail Store</t>
        </is>
      </c>
      <c r="G2477" t="inlineStr">
        <is>
          <t>Defective Product</t>
        </is>
      </c>
      <c r="H2477" t="n">
        <v>1</v>
      </c>
      <c r="I2477" t="n">
        <v>3901.61</v>
      </c>
    </row>
    <row r="2478">
      <c r="A2478" t="inlineStr">
        <is>
          <t>RET002484</t>
        </is>
      </c>
      <c r="B2478" t="inlineStr">
        <is>
          <t>O016193</t>
        </is>
      </c>
      <c r="C2478" s="25" t="n">
        <v>45314</v>
      </c>
      <c r="D2478" t="inlineStr">
        <is>
          <t>Fashion</t>
        </is>
      </c>
      <c r="E2478" t="inlineStr">
        <is>
          <t>East</t>
        </is>
      </c>
      <c r="F2478" t="inlineStr">
        <is>
          <t>Website</t>
        </is>
      </c>
      <c r="G2478" t="inlineStr">
        <is>
          <t>Size/Fit Issue</t>
        </is>
      </c>
      <c r="H2478" t="n">
        <v>1</v>
      </c>
      <c r="I2478" t="n">
        <v>1307.44</v>
      </c>
    </row>
    <row r="2479">
      <c r="A2479" t="inlineStr">
        <is>
          <t>RET002485</t>
        </is>
      </c>
      <c r="B2479" t="inlineStr">
        <is>
          <t>O016205</t>
        </is>
      </c>
      <c r="C2479" s="25" t="n">
        <v>45315</v>
      </c>
      <c r="D2479" t="inlineStr">
        <is>
          <t>Home &amp; Kitchen</t>
        </is>
      </c>
      <c r="E2479" t="inlineStr">
        <is>
          <t>South</t>
        </is>
      </c>
      <c r="F2479" t="inlineStr">
        <is>
          <t>Marketplace</t>
        </is>
      </c>
      <c r="G2479" t="inlineStr">
        <is>
          <t>Changed Mind</t>
        </is>
      </c>
      <c r="H2479" t="n">
        <v>1</v>
      </c>
      <c r="I2479" t="n">
        <v>3084.28</v>
      </c>
    </row>
    <row r="2480">
      <c r="A2480" t="inlineStr">
        <is>
          <t>RET002486</t>
        </is>
      </c>
      <c r="B2480" t="inlineStr">
        <is>
          <t>O016206</t>
        </is>
      </c>
      <c r="C2480" s="25" t="n">
        <v>45315</v>
      </c>
      <c r="D2480" t="inlineStr">
        <is>
          <t>Books</t>
        </is>
      </c>
      <c r="E2480" t="inlineStr">
        <is>
          <t>South</t>
        </is>
      </c>
      <c r="F2480" t="inlineStr">
        <is>
          <t>Retail Store</t>
        </is>
      </c>
      <c r="G2480" t="inlineStr">
        <is>
          <t>Defective Product</t>
        </is>
      </c>
      <c r="H2480" t="n">
        <v>1</v>
      </c>
      <c r="I2480" t="n">
        <v>529.36</v>
      </c>
    </row>
    <row r="2481">
      <c r="A2481" t="inlineStr">
        <is>
          <t>RET002487</t>
        </is>
      </c>
      <c r="B2481" t="inlineStr">
        <is>
          <t>O016207</t>
        </is>
      </c>
      <c r="C2481" s="25" t="n">
        <v>45315</v>
      </c>
      <c r="D2481" t="inlineStr">
        <is>
          <t>Fashion</t>
        </is>
      </c>
      <c r="E2481" t="inlineStr">
        <is>
          <t>North</t>
        </is>
      </c>
      <c r="F2481" t="inlineStr">
        <is>
          <t>Website</t>
        </is>
      </c>
      <c r="G2481" t="inlineStr">
        <is>
          <t>Size/Fit Issue</t>
        </is>
      </c>
      <c r="H2481" t="n">
        <v>1</v>
      </c>
      <c r="I2481" t="n">
        <v>1481.01</v>
      </c>
    </row>
    <row r="2482">
      <c r="A2482" t="inlineStr">
        <is>
          <t>RET002488</t>
        </is>
      </c>
      <c r="B2482" t="inlineStr">
        <is>
          <t>O016207</t>
        </is>
      </c>
      <c r="C2482" s="25" t="n">
        <v>45315</v>
      </c>
      <c r="D2482" t="inlineStr">
        <is>
          <t>Fashion</t>
        </is>
      </c>
      <c r="E2482" t="inlineStr">
        <is>
          <t>North</t>
        </is>
      </c>
      <c r="F2482" t="inlineStr">
        <is>
          <t>Website</t>
        </is>
      </c>
      <c r="G2482" t="inlineStr">
        <is>
          <t>Wrong Item Delivered</t>
        </is>
      </c>
      <c r="H2482" t="n">
        <v>2</v>
      </c>
      <c r="I2482" t="n">
        <v>1144.1</v>
      </c>
    </row>
    <row r="2483">
      <c r="A2483" t="inlineStr">
        <is>
          <t>RET002489</t>
        </is>
      </c>
      <c r="B2483" t="inlineStr">
        <is>
          <t>O016210</t>
        </is>
      </c>
      <c r="C2483" s="25" t="n">
        <v>45315</v>
      </c>
      <c r="D2483" t="inlineStr">
        <is>
          <t>Fashion</t>
        </is>
      </c>
      <c r="E2483" t="inlineStr">
        <is>
          <t>South</t>
        </is>
      </c>
      <c r="F2483" t="inlineStr">
        <is>
          <t>Retail Store</t>
        </is>
      </c>
      <c r="G2483" t="inlineStr">
        <is>
          <t>Changed Mind</t>
        </is>
      </c>
      <c r="H2483" t="n">
        <v>1</v>
      </c>
      <c r="I2483" t="n">
        <v>963.14</v>
      </c>
    </row>
    <row r="2484">
      <c r="A2484" t="inlineStr">
        <is>
          <t>RET002490</t>
        </is>
      </c>
      <c r="B2484" t="inlineStr">
        <is>
          <t>O016211</t>
        </is>
      </c>
      <c r="C2484" s="25" t="n">
        <v>45315</v>
      </c>
      <c r="D2484" t="inlineStr">
        <is>
          <t>Beauty</t>
        </is>
      </c>
      <c r="E2484" t="inlineStr">
        <is>
          <t>North</t>
        </is>
      </c>
      <c r="F2484" t="inlineStr">
        <is>
          <t>Marketplace</t>
        </is>
      </c>
      <c r="G2484" t="inlineStr">
        <is>
          <t>Defective Product</t>
        </is>
      </c>
      <c r="H2484" t="n">
        <v>1</v>
      </c>
      <c r="I2484" t="n">
        <v>364.57</v>
      </c>
    </row>
    <row r="2485">
      <c r="A2485" t="inlineStr">
        <is>
          <t>RET002491</t>
        </is>
      </c>
      <c r="B2485" t="inlineStr">
        <is>
          <t>O016214</t>
        </is>
      </c>
      <c r="C2485" s="25" t="n">
        <v>45315</v>
      </c>
      <c r="D2485" t="inlineStr">
        <is>
          <t>Fashion</t>
        </is>
      </c>
      <c r="E2485" t="inlineStr">
        <is>
          <t>East</t>
        </is>
      </c>
      <c r="F2485" t="inlineStr">
        <is>
          <t>Marketplace</t>
        </is>
      </c>
      <c r="G2485" t="inlineStr">
        <is>
          <t>Changed Mind</t>
        </is>
      </c>
      <c r="H2485" t="n">
        <v>1</v>
      </c>
      <c r="I2485" t="n">
        <v>1272.02</v>
      </c>
    </row>
    <row r="2486">
      <c r="A2486" t="inlineStr">
        <is>
          <t>RET002492</t>
        </is>
      </c>
      <c r="B2486" t="inlineStr">
        <is>
          <t>O016225</t>
        </is>
      </c>
      <c r="C2486" s="25" t="n">
        <v>45315</v>
      </c>
      <c r="D2486" t="inlineStr">
        <is>
          <t>Fashion</t>
        </is>
      </c>
      <c r="E2486" t="inlineStr">
        <is>
          <t>South</t>
        </is>
      </c>
      <c r="F2486" t="inlineStr">
        <is>
          <t>Website</t>
        </is>
      </c>
      <c r="G2486" t="inlineStr">
        <is>
          <t>Damaged in Transit</t>
        </is>
      </c>
      <c r="H2486" t="n">
        <v>1</v>
      </c>
      <c r="I2486" t="n">
        <v>438.98</v>
      </c>
    </row>
    <row r="2487">
      <c r="A2487" t="inlineStr">
        <is>
          <t>RET002493</t>
        </is>
      </c>
      <c r="B2487" t="inlineStr">
        <is>
          <t>O016233</t>
        </is>
      </c>
      <c r="C2487" s="25" t="n">
        <v>45315</v>
      </c>
      <c r="D2487" t="inlineStr">
        <is>
          <t>Home &amp; Kitchen</t>
        </is>
      </c>
      <c r="E2487" t="inlineStr">
        <is>
          <t>North</t>
        </is>
      </c>
      <c r="F2487" t="inlineStr">
        <is>
          <t>Mobile App</t>
        </is>
      </c>
      <c r="G2487" t="inlineStr">
        <is>
          <t>Damaged in Transit</t>
        </is>
      </c>
      <c r="H2487" t="n">
        <v>1</v>
      </c>
      <c r="I2487" t="n">
        <v>1046.29</v>
      </c>
    </row>
    <row r="2488">
      <c r="A2488" t="inlineStr">
        <is>
          <t>RET002494</t>
        </is>
      </c>
      <c r="B2488" t="inlineStr">
        <is>
          <t>O016233</t>
        </is>
      </c>
      <c r="C2488" s="25" t="n">
        <v>45315</v>
      </c>
      <c r="D2488" t="inlineStr">
        <is>
          <t>Books</t>
        </is>
      </c>
      <c r="E2488" t="inlineStr">
        <is>
          <t>North</t>
        </is>
      </c>
      <c r="F2488" t="inlineStr">
        <is>
          <t>Mobile App</t>
        </is>
      </c>
      <c r="G2488" t="inlineStr">
        <is>
          <t>Damaged in Transit</t>
        </is>
      </c>
      <c r="H2488" t="n">
        <v>1</v>
      </c>
      <c r="I2488" t="n">
        <v>251.78</v>
      </c>
    </row>
    <row r="2489">
      <c r="A2489" t="inlineStr">
        <is>
          <t>RET002495</t>
        </is>
      </c>
      <c r="B2489" t="inlineStr">
        <is>
          <t>O016237</t>
        </is>
      </c>
      <c r="C2489" s="25" t="n">
        <v>45315</v>
      </c>
      <c r="D2489" t="inlineStr">
        <is>
          <t>Beauty</t>
        </is>
      </c>
      <c r="E2489" t="inlineStr">
        <is>
          <t>West</t>
        </is>
      </c>
      <c r="F2489" t="inlineStr">
        <is>
          <t>Marketplace</t>
        </is>
      </c>
      <c r="G2489" t="inlineStr">
        <is>
          <t>Damaged in Transit</t>
        </is>
      </c>
      <c r="H2489" t="n">
        <v>1</v>
      </c>
      <c r="I2489" t="n">
        <v>706.3200000000001</v>
      </c>
    </row>
    <row r="2490">
      <c r="A2490" t="inlineStr">
        <is>
          <t>RET002496</t>
        </is>
      </c>
      <c r="B2490" t="inlineStr">
        <is>
          <t>O016238</t>
        </is>
      </c>
      <c r="C2490" s="25" t="n">
        <v>45315</v>
      </c>
      <c r="D2490" t="inlineStr">
        <is>
          <t>Fashion</t>
        </is>
      </c>
      <c r="E2490" t="inlineStr">
        <is>
          <t>West</t>
        </is>
      </c>
      <c r="F2490" t="inlineStr">
        <is>
          <t>Marketplace</t>
        </is>
      </c>
      <c r="G2490" t="inlineStr">
        <is>
          <t>Size/Fit Issue</t>
        </is>
      </c>
      <c r="H2490" t="n">
        <v>1</v>
      </c>
      <c r="I2490" t="n">
        <v>573.72</v>
      </c>
    </row>
    <row r="2491">
      <c r="A2491" t="inlineStr">
        <is>
          <t>RET002497</t>
        </is>
      </c>
      <c r="B2491" t="inlineStr">
        <is>
          <t>O016245</t>
        </is>
      </c>
      <c r="C2491" s="25" t="n">
        <v>45315</v>
      </c>
      <c r="D2491" t="inlineStr">
        <is>
          <t>Home &amp; Kitchen</t>
        </is>
      </c>
      <c r="E2491" t="inlineStr">
        <is>
          <t>South</t>
        </is>
      </c>
      <c r="F2491" t="inlineStr">
        <is>
          <t>Website</t>
        </is>
      </c>
      <c r="G2491" t="inlineStr">
        <is>
          <t>Changed Mind</t>
        </is>
      </c>
      <c r="H2491" t="n">
        <v>1</v>
      </c>
      <c r="I2491" t="n">
        <v>2016.56</v>
      </c>
    </row>
    <row r="2492">
      <c r="A2492" t="inlineStr">
        <is>
          <t>RET002498</t>
        </is>
      </c>
      <c r="B2492" t="inlineStr">
        <is>
          <t>O016251</t>
        </is>
      </c>
      <c r="C2492" s="25" t="n">
        <v>45315</v>
      </c>
      <c r="D2492" t="inlineStr">
        <is>
          <t>Grocery</t>
        </is>
      </c>
      <c r="E2492" t="inlineStr">
        <is>
          <t>North</t>
        </is>
      </c>
      <c r="F2492" t="inlineStr">
        <is>
          <t>Marketplace</t>
        </is>
      </c>
      <c r="G2492" t="inlineStr">
        <is>
          <t>Damaged in Transit</t>
        </is>
      </c>
      <c r="H2492" t="n">
        <v>1</v>
      </c>
      <c r="I2492" t="n">
        <v>405.76</v>
      </c>
    </row>
    <row r="2493">
      <c r="A2493" t="inlineStr">
        <is>
          <t>RET002499</t>
        </is>
      </c>
      <c r="B2493" t="inlineStr">
        <is>
          <t>O016253</t>
        </is>
      </c>
      <c r="C2493" s="25" t="n">
        <v>45315</v>
      </c>
      <c r="D2493" t="inlineStr">
        <is>
          <t>Fashion</t>
        </is>
      </c>
      <c r="E2493" t="inlineStr">
        <is>
          <t>South</t>
        </is>
      </c>
      <c r="F2493" t="inlineStr">
        <is>
          <t>Website</t>
        </is>
      </c>
      <c r="G2493" t="inlineStr">
        <is>
          <t>Size/Fit Issue</t>
        </is>
      </c>
      <c r="H2493" t="n">
        <v>1</v>
      </c>
      <c r="I2493" t="n">
        <v>1554.96</v>
      </c>
    </row>
    <row r="2494">
      <c r="A2494" t="inlineStr">
        <is>
          <t>RET002500</t>
        </is>
      </c>
      <c r="B2494" t="inlineStr">
        <is>
          <t>O016254</t>
        </is>
      </c>
      <c r="C2494" s="25" t="n">
        <v>45315</v>
      </c>
      <c r="D2494" t="inlineStr">
        <is>
          <t>Fashion</t>
        </is>
      </c>
      <c r="E2494" t="inlineStr">
        <is>
          <t>South</t>
        </is>
      </c>
      <c r="F2494" t="inlineStr">
        <is>
          <t>Mobile App</t>
        </is>
      </c>
      <c r="G2494" t="inlineStr">
        <is>
          <t>Changed Mind</t>
        </is>
      </c>
      <c r="H2494" t="n">
        <v>2</v>
      </c>
      <c r="I2494" t="n">
        <v>6769.67</v>
      </c>
    </row>
    <row r="2495">
      <c r="A2495" t="inlineStr">
        <is>
          <t>RET002501</t>
        </is>
      </c>
      <c r="B2495" t="inlineStr">
        <is>
          <t>O016255</t>
        </is>
      </c>
      <c r="C2495" s="25" t="n">
        <v>45315</v>
      </c>
      <c r="D2495" t="inlineStr">
        <is>
          <t>Fashion</t>
        </is>
      </c>
      <c r="E2495" t="inlineStr">
        <is>
          <t>South</t>
        </is>
      </c>
      <c r="F2495" t="inlineStr">
        <is>
          <t>Mobile App</t>
        </is>
      </c>
      <c r="G2495" t="inlineStr">
        <is>
          <t>Not as Described</t>
        </is>
      </c>
      <c r="H2495" t="n">
        <v>1</v>
      </c>
      <c r="I2495" t="n">
        <v>3218.9</v>
      </c>
    </row>
    <row r="2496">
      <c r="A2496" t="inlineStr">
        <is>
          <t>RET002502</t>
        </is>
      </c>
      <c r="B2496" t="inlineStr">
        <is>
          <t>O016269</t>
        </is>
      </c>
      <c r="C2496" s="25" t="n">
        <v>45315</v>
      </c>
      <c r="D2496" t="inlineStr">
        <is>
          <t>Fashion</t>
        </is>
      </c>
      <c r="E2496" t="inlineStr">
        <is>
          <t>South</t>
        </is>
      </c>
      <c r="F2496" t="inlineStr">
        <is>
          <t>Website</t>
        </is>
      </c>
      <c r="G2496" t="inlineStr">
        <is>
          <t>Size/Fit Issue</t>
        </is>
      </c>
      <c r="H2496" t="n">
        <v>1</v>
      </c>
      <c r="I2496" t="n">
        <v>907.97</v>
      </c>
    </row>
    <row r="2497">
      <c r="A2497" t="inlineStr">
        <is>
          <t>RET002503</t>
        </is>
      </c>
      <c r="B2497" t="inlineStr">
        <is>
          <t>O016269</t>
        </is>
      </c>
      <c r="C2497" s="25" t="n">
        <v>45315</v>
      </c>
      <c r="D2497" t="inlineStr">
        <is>
          <t>Electronics</t>
        </is>
      </c>
      <c r="E2497" t="inlineStr">
        <is>
          <t>South</t>
        </is>
      </c>
      <c r="F2497" t="inlineStr">
        <is>
          <t>Website</t>
        </is>
      </c>
      <c r="G2497" t="inlineStr">
        <is>
          <t>Damaged in Transit</t>
        </is>
      </c>
      <c r="H2497" t="n">
        <v>1</v>
      </c>
      <c r="I2497" t="n">
        <v>17259.37</v>
      </c>
    </row>
    <row r="2498">
      <c r="A2498" t="inlineStr">
        <is>
          <t>RET002504</t>
        </is>
      </c>
      <c r="B2498" t="inlineStr">
        <is>
          <t>O016273</t>
        </is>
      </c>
      <c r="C2498" s="25" t="n">
        <v>45316</v>
      </c>
      <c r="D2498" t="inlineStr">
        <is>
          <t>Home &amp; Kitchen</t>
        </is>
      </c>
      <c r="E2498" t="inlineStr">
        <is>
          <t>Central</t>
        </is>
      </c>
      <c r="F2498" t="inlineStr">
        <is>
          <t>Website</t>
        </is>
      </c>
      <c r="G2498" t="inlineStr">
        <is>
          <t>Damaged in Transit</t>
        </is>
      </c>
      <c r="H2498" t="n">
        <v>1</v>
      </c>
      <c r="I2498" t="n">
        <v>2328.56</v>
      </c>
    </row>
    <row r="2499">
      <c r="A2499" t="inlineStr">
        <is>
          <t>RET002505</t>
        </is>
      </c>
      <c r="B2499" t="inlineStr">
        <is>
          <t>O016275</t>
        </is>
      </c>
      <c r="C2499" s="25" t="n">
        <v>45316</v>
      </c>
      <c r="D2499" t="inlineStr">
        <is>
          <t>Home &amp; Kitchen</t>
        </is>
      </c>
      <c r="E2499" t="inlineStr">
        <is>
          <t>South</t>
        </is>
      </c>
      <c r="F2499" t="inlineStr">
        <is>
          <t>Website</t>
        </is>
      </c>
      <c r="G2499" t="inlineStr">
        <is>
          <t>Not as Described</t>
        </is>
      </c>
      <c r="H2499" t="n">
        <v>2</v>
      </c>
      <c r="I2499" t="n">
        <v>2431.52</v>
      </c>
    </row>
    <row r="2500">
      <c r="A2500" t="inlineStr">
        <is>
          <t>RET002506</t>
        </is>
      </c>
      <c r="B2500" t="inlineStr">
        <is>
          <t>O016289</t>
        </is>
      </c>
      <c r="C2500" s="25" t="n">
        <v>45316</v>
      </c>
      <c r="D2500" t="inlineStr">
        <is>
          <t>Fashion</t>
        </is>
      </c>
      <c r="E2500" t="inlineStr">
        <is>
          <t>West</t>
        </is>
      </c>
      <c r="F2500" t="inlineStr">
        <is>
          <t>Mobile App</t>
        </is>
      </c>
      <c r="G2500" t="inlineStr">
        <is>
          <t>Not as Described</t>
        </is>
      </c>
      <c r="H2500" t="n">
        <v>1</v>
      </c>
      <c r="I2500" t="n">
        <v>441.12</v>
      </c>
    </row>
    <row r="2501">
      <c r="A2501" t="inlineStr">
        <is>
          <t>RET002507</t>
        </is>
      </c>
      <c r="B2501" t="inlineStr">
        <is>
          <t>O016297</t>
        </is>
      </c>
      <c r="C2501" s="25" t="n">
        <v>45316</v>
      </c>
      <c r="D2501" t="inlineStr">
        <is>
          <t>Fashion</t>
        </is>
      </c>
      <c r="E2501" t="inlineStr">
        <is>
          <t>North</t>
        </is>
      </c>
      <c r="F2501" t="inlineStr">
        <is>
          <t>Marketplace</t>
        </is>
      </c>
      <c r="G2501" t="inlineStr">
        <is>
          <t>Size/Fit Issue</t>
        </is>
      </c>
      <c r="H2501" t="n">
        <v>1</v>
      </c>
      <c r="I2501" t="n">
        <v>907.97</v>
      </c>
    </row>
    <row r="2502">
      <c r="A2502" t="inlineStr">
        <is>
          <t>RET002508</t>
        </is>
      </c>
      <c r="B2502" t="inlineStr">
        <is>
          <t>O016310</t>
        </is>
      </c>
      <c r="C2502" s="25" t="n">
        <v>45316</v>
      </c>
      <c r="D2502" t="inlineStr">
        <is>
          <t>Electronics</t>
        </is>
      </c>
      <c r="E2502" t="inlineStr">
        <is>
          <t>West</t>
        </is>
      </c>
      <c r="F2502" t="inlineStr">
        <is>
          <t>Website</t>
        </is>
      </c>
      <c r="G2502" t="inlineStr">
        <is>
          <t>Damaged in Transit</t>
        </is>
      </c>
      <c r="H2502" t="n">
        <v>1</v>
      </c>
      <c r="I2502" t="n">
        <v>4489.84</v>
      </c>
    </row>
    <row r="2503">
      <c r="A2503" t="inlineStr">
        <is>
          <t>RET002509</t>
        </is>
      </c>
      <c r="B2503" t="inlineStr">
        <is>
          <t>O016316</t>
        </is>
      </c>
      <c r="C2503" s="25" t="n">
        <v>45316</v>
      </c>
      <c r="D2503" t="inlineStr">
        <is>
          <t>Beauty</t>
        </is>
      </c>
      <c r="E2503" t="inlineStr">
        <is>
          <t>West</t>
        </is>
      </c>
      <c r="F2503" t="inlineStr">
        <is>
          <t>Website</t>
        </is>
      </c>
      <c r="G2503" t="inlineStr">
        <is>
          <t>Changed Mind</t>
        </is>
      </c>
      <c r="H2503" t="n">
        <v>1</v>
      </c>
      <c r="I2503" t="n">
        <v>611.5700000000001</v>
      </c>
    </row>
    <row r="2504">
      <c r="A2504" t="inlineStr">
        <is>
          <t>RET002510</t>
        </is>
      </c>
      <c r="B2504" t="inlineStr">
        <is>
          <t>O016327</t>
        </is>
      </c>
      <c r="C2504" s="25" t="n">
        <v>45317</v>
      </c>
      <c r="D2504" t="inlineStr">
        <is>
          <t>Beauty</t>
        </is>
      </c>
      <c r="E2504" t="inlineStr">
        <is>
          <t>East</t>
        </is>
      </c>
      <c r="F2504" t="inlineStr">
        <is>
          <t>Mobile App</t>
        </is>
      </c>
      <c r="G2504" t="inlineStr">
        <is>
          <t>Size/Fit Issue</t>
        </is>
      </c>
      <c r="H2504" t="n">
        <v>1</v>
      </c>
      <c r="I2504" t="n">
        <v>547.2</v>
      </c>
    </row>
    <row r="2505">
      <c r="A2505" t="inlineStr">
        <is>
          <t>RET002511</t>
        </is>
      </c>
      <c r="B2505" t="inlineStr">
        <is>
          <t>O016328</t>
        </is>
      </c>
      <c r="C2505" s="25" t="n">
        <v>45317</v>
      </c>
      <c r="D2505" t="inlineStr">
        <is>
          <t>Fashion</t>
        </is>
      </c>
      <c r="E2505" t="inlineStr">
        <is>
          <t>North</t>
        </is>
      </c>
      <c r="F2505" t="inlineStr">
        <is>
          <t>Mobile App</t>
        </is>
      </c>
      <c r="G2505" t="inlineStr">
        <is>
          <t>Not as Described</t>
        </is>
      </c>
      <c r="H2505" t="n">
        <v>1</v>
      </c>
      <c r="I2505" t="n">
        <v>1524.74</v>
      </c>
    </row>
    <row r="2506">
      <c r="A2506" t="inlineStr">
        <is>
          <t>RET002512</t>
        </is>
      </c>
      <c r="B2506" t="inlineStr">
        <is>
          <t>O016334</t>
        </is>
      </c>
      <c r="C2506" s="25" t="n">
        <v>45317</v>
      </c>
      <c r="D2506" t="inlineStr">
        <is>
          <t>Fashion</t>
        </is>
      </c>
      <c r="E2506" t="inlineStr">
        <is>
          <t>South</t>
        </is>
      </c>
      <c r="F2506" t="inlineStr">
        <is>
          <t>Retail Store</t>
        </is>
      </c>
      <c r="G2506" t="inlineStr">
        <is>
          <t>Not as Described</t>
        </is>
      </c>
      <c r="H2506" t="n">
        <v>1</v>
      </c>
      <c r="I2506" t="n">
        <v>1115.45</v>
      </c>
    </row>
    <row r="2507">
      <c r="A2507" t="inlineStr">
        <is>
          <t>RET002513</t>
        </is>
      </c>
      <c r="B2507" t="inlineStr">
        <is>
          <t>O016353</t>
        </is>
      </c>
      <c r="C2507" s="25" t="n">
        <v>45317</v>
      </c>
      <c r="D2507" t="inlineStr">
        <is>
          <t>Electronics</t>
        </is>
      </c>
      <c r="E2507" t="inlineStr">
        <is>
          <t>West</t>
        </is>
      </c>
      <c r="F2507" t="inlineStr">
        <is>
          <t>Mobile App</t>
        </is>
      </c>
      <c r="G2507" t="inlineStr">
        <is>
          <t>Changed Mind</t>
        </is>
      </c>
      <c r="H2507" t="n">
        <v>1</v>
      </c>
      <c r="I2507" t="n">
        <v>8920.65</v>
      </c>
    </row>
    <row r="2508">
      <c r="A2508" t="inlineStr">
        <is>
          <t>RET002514</t>
        </is>
      </c>
      <c r="B2508" t="inlineStr">
        <is>
          <t>O016356</t>
        </is>
      </c>
      <c r="C2508" s="25" t="n">
        <v>45317</v>
      </c>
      <c r="D2508" t="inlineStr">
        <is>
          <t>Fashion</t>
        </is>
      </c>
      <c r="E2508" t="inlineStr">
        <is>
          <t>East</t>
        </is>
      </c>
      <c r="F2508" t="inlineStr">
        <is>
          <t>Marketplace</t>
        </is>
      </c>
      <c r="G2508" t="inlineStr">
        <is>
          <t>Not as Described</t>
        </is>
      </c>
      <c r="H2508" t="n">
        <v>1</v>
      </c>
      <c r="I2508" t="n">
        <v>690.61</v>
      </c>
    </row>
    <row r="2509">
      <c r="A2509" t="inlineStr">
        <is>
          <t>RET002515</t>
        </is>
      </c>
      <c r="B2509" t="inlineStr">
        <is>
          <t>O016372</t>
        </is>
      </c>
      <c r="C2509" s="25" t="n">
        <v>45318</v>
      </c>
      <c r="D2509" t="inlineStr">
        <is>
          <t>Fashion</t>
        </is>
      </c>
      <c r="E2509" t="inlineStr">
        <is>
          <t>West</t>
        </is>
      </c>
      <c r="F2509" t="inlineStr">
        <is>
          <t>Marketplace</t>
        </is>
      </c>
      <c r="G2509" t="inlineStr">
        <is>
          <t>Size/Fit Issue</t>
        </is>
      </c>
      <c r="H2509" t="n">
        <v>1</v>
      </c>
      <c r="I2509" t="n">
        <v>570.02</v>
      </c>
    </row>
    <row r="2510">
      <c r="A2510" t="inlineStr">
        <is>
          <t>RET002516</t>
        </is>
      </c>
      <c r="B2510" t="inlineStr">
        <is>
          <t>O016374</t>
        </is>
      </c>
      <c r="C2510" s="25" t="n">
        <v>45318</v>
      </c>
      <c r="D2510" t="inlineStr">
        <is>
          <t>Electronics</t>
        </is>
      </c>
      <c r="E2510" t="inlineStr">
        <is>
          <t>West</t>
        </is>
      </c>
      <c r="F2510" t="inlineStr">
        <is>
          <t>Marketplace</t>
        </is>
      </c>
      <c r="G2510" t="inlineStr">
        <is>
          <t>Defective Product</t>
        </is>
      </c>
      <c r="H2510" t="n">
        <v>1</v>
      </c>
      <c r="I2510" t="n">
        <v>2142.97</v>
      </c>
    </row>
    <row r="2511">
      <c r="A2511" t="inlineStr">
        <is>
          <t>RET002517</t>
        </is>
      </c>
      <c r="B2511" t="inlineStr">
        <is>
          <t>O016376</t>
        </is>
      </c>
      <c r="C2511" s="25" t="n">
        <v>45318</v>
      </c>
      <c r="D2511" t="inlineStr">
        <is>
          <t>Fashion</t>
        </is>
      </c>
      <c r="E2511" t="inlineStr">
        <is>
          <t>South</t>
        </is>
      </c>
      <c r="F2511" t="inlineStr">
        <is>
          <t>Retail Store</t>
        </is>
      </c>
      <c r="G2511" t="inlineStr">
        <is>
          <t>Defective Product</t>
        </is>
      </c>
      <c r="H2511" t="n">
        <v>2</v>
      </c>
      <c r="I2511" t="n">
        <v>452.51</v>
      </c>
    </row>
    <row r="2512">
      <c r="A2512" t="inlineStr">
        <is>
          <t>RET002518</t>
        </is>
      </c>
      <c r="B2512" t="inlineStr">
        <is>
          <t>O016420</t>
        </is>
      </c>
      <c r="C2512" s="25" t="n">
        <v>45319</v>
      </c>
      <c r="D2512" t="inlineStr">
        <is>
          <t>Electronics</t>
        </is>
      </c>
      <c r="E2512" t="inlineStr">
        <is>
          <t>North</t>
        </is>
      </c>
      <c r="F2512" t="inlineStr">
        <is>
          <t>Retail Store</t>
        </is>
      </c>
      <c r="G2512" t="inlineStr">
        <is>
          <t>Changed Mind</t>
        </is>
      </c>
      <c r="H2512" t="n">
        <v>1</v>
      </c>
      <c r="I2512" t="n">
        <v>7409.01</v>
      </c>
    </row>
    <row r="2513">
      <c r="A2513" t="inlineStr">
        <is>
          <t>RET002519</t>
        </is>
      </c>
      <c r="B2513" t="inlineStr">
        <is>
          <t>O016428</t>
        </is>
      </c>
      <c r="C2513" s="25" t="n">
        <v>45319</v>
      </c>
      <c r="D2513" t="inlineStr">
        <is>
          <t>Fashion</t>
        </is>
      </c>
      <c r="E2513" t="inlineStr">
        <is>
          <t>South</t>
        </is>
      </c>
      <c r="F2513" t="inlineStr">
        <is>
          <t>Marketplace</t>
        </is>
      </c>
      <c r="G2513" t="inlineStr">
        <is>
          <t>Damaged in Transit</t>
        </is>
      </c>
      <c r="H2513" t="n">
        <v>1</v>
      </c>
      <c r="I2513" t="n">
        <v>1496.77</v>
      </c>
    </row>
    <row r="2514">
      <c r="A2514" t="inlineStr">
        <is>
          <t>RET002520</t>
        </is>
      </c>
      <c r="B2514" t="inlineStr">
        <is>
          <t>O016437</t>
        </is>
      </c>
      <c r="C2514" s="25" t="n">
        <v>45319</v>
      </c>
      <c r="D2514" t="inlineStr">
        <is>
          <t>Fashion</t>
        </is>
      </c>
      <c r="E2514" t="inlineStr">
        <is>
          <t>Central</t>
        </is>
      </c>
      <c r="F2514" t="inlineStr">
        <is>
          <t>Mobile App</t>
        </is>
      </c>
      <c r="G2514" t="inlineStr">
        <is>
          <t>Defective Product</t>
        </is>
      </c>
      <c r="H2514" t="n">
        <v>1</v>
      </c>
      <c r="I2514" t="n">
        <v>812.4</v>
      </c>
    </row>
    <row r="2515">
      <c r="A2515" t="inlineStr">
        <is>
          <t>RET002521</t>
        </is>
      </c>
      <c r="B2515" t="inlineStr">
        <is>
          <t>O016445</t>
        </is>
      </c>
      <c r="C2515" s="25" t="n">
        <v>45319</v>
      </c>
      <c r="D2515" t="inlineStr">
        <is>
          <t>Home &amp; Kitchen</t>
        </is>
      </c>
      <c r="E2515" t="inlineStr">
        <is>
          <t>East</t>
        </is>
      </c>
      <c r="F2515" t="inlineStr">
        <is>
          <t>Website</t>
        </is>
      </c>
      <c r="G2515" t="inlineStr">
        <is>
          <t>Wrong Item Delivered</t>
        </is>
      </c>
      <c r="H2515" t="n">
        <v>1</v>
      </c>
      <c r="I2515" t="n">
        <v>6821.36</v>
      </c>
    </row>
    <row r="2516">
      <c r="A2516" t="inlineStr">
        <is>
          <t>RET002522</t>
        </is>
      </c>
      <c r="B2516" t="inlineStr">
        <is>
          <t>O016450</t>
        </is>
      </c>
      <c r="C2516" s="25" t="n">
        <v>45319</v>
      </c>
      <c r="D2516" t="inlineStr">
        <is>
          <t>Fashion</t>
        </is>
      </c>
      <c r="E2516" t="inlineStr">
        <is>
          <t>West</t>
        </is>
      </c>
      <c r="F2516" t="inlineStr">
        <is>
          <t>Mobile App</t>
        </is>
      </c>
      <c r="G2516" t="inlineStr">
        <is>
          <t>Size/Fit Issue</t>
        </is>
      </c>
      <c r="H2516" t="n">
        <v>1</v>
      </c>
      <c r="I2516" t="n">
        <v>1646.42</v>
      </c>
    </row>
    <row r="2517">
      <c r="A2517" t="inlineStr">
        <is>
          <t>RET002523</t>
        </is>
      </c>
      <c r="B2517" t="inlineStr">
        <is>
          <t>O016457</t>
        </is>
      </c>
      <c r="C2517" s="25" t="n">
        <v>45320</v>
      </c>
      <c r="D2517" t="inlineStr">
        <is>
          <t>Beauty</t>
        </is>
      </c>
      <c r="E2517" t="inlineStr">
        <is>
          <t>West</t>
        </is>
      </c>
      <c r="F2517" t="inlineStr">
        <is>
          <t>Marketplace</t>
        </is>
      </c>
      <c r="G2517" t="inlineStr">
        <is>
          <t>Damaged in Transit</t>
        </is>
      </c>
      <c r="H2517" t="n">
        <v>1</v>
      </c>
      <c r="I2517" t="n">
        <v>865.4400000000001</v>
      </c>
    </row>
    <row r="2518">
      <c r="A2518" t="inlineStr">
        <is>
          <t>RET002524</t>
        </is>
      </c>
      <c r="B2518" t="inlineStr">
        <is>
          <t>O016459</t>
        </is>
      </c>
      <c r="C2518" s="25" t="n">
        <v>45320</v>
      </c>
      <c r="D2518" t="inlineStr">
        <is>
          <t>Fashion</t>
        </is>
      </c>
      <c r="E2518" t="inlineStr">
        <is>
          <t>North</t>
        </is>
      </c>
      <c r="F2518" t="inlineStr">
        <is>
          <t>Website</t>
        </is>
      </c>
      <c r="G2518" t="inlineStr">
        <is>
          <t>Not as Described</t>
        </is>
      </c>
      <c r="H2518" t="n">
        <v>1</v>
      </c>
      <c r="I2518" t="n">
        <v>1384.34</v>
      </c>
    </row>
    <row r="2519">
      <c r="A2519" t="inlineStr">
        <is>
          <t>RET002525</t>
        </is>
      </c>
      <c r="B2519" t="inlineStr">
        <is>
          <t>O016462</t>
        </is>
      </c>
      <c r="C2519" s="25" t="n">
        <v>45320</v>
      </c>
      <c r="D2519" t="inlineStr">
        <is>
          <t>Electronics</t>
        </is>
      </c>
      <c r="E2519" t="inlineStr">
        <is>
          <t>East</t>
        </is>
      </c>
      <c r="F2519" t="inlineStr">
        <is>
          <t>Marketplace</t>
        </is>
      </c>
      <c r="G2519" t="inlineStr">
        <is>
          <t>Late Delivery</t>
        </is>
      </c>
      <c r="H2519" t="n">
        <v>1</v>
      </c>
      <c r="I2519" t="n">
        <v>16350.98</v>
      </c>
    </row>
    <row r="2520">
      <c r="A2520" t="inlineStr">
        <is>
          <t>RET002526</t>
        </is>
      </c>
      <c r="B2520" t="inlineStr">
        <is>
          <t>O016466</t>
        </is>
      </c>
      <c r="C2520" s="25" t="n">
        <v>45320</v>
      </c>
      <c r="D2520" t="inlineStr">
        <is>
          <t>Electronics</t>
        </is>
      </c>
      <c r="E2520" t="inlineStr">
        <is>
          <t>South</t>
        </is>
      </c>
      <c r="F2520" t="inlineStr">
        <is>
          <t>Marketplace</t>
        </is>
      </c>
      <c r="G2520" t="inlineStr">
        <is>
          <t>Changed Mind</t>
        </is>
      </c>
      <c r="H2520" t="n">
        <v>2</v>
      </c>
      <c r="I2520" t="n">
        <v>18597.59</v>
      </c>
    </row>
    <row r="2521">
      <c r="A2521" t="inlineStr">
        <is>
          <t>RET002527</t>
        </is>
      </c>
      <c r="B2521" t="inlineStr">
        <is>
          <t>O016467</t>
        </is>
      </c>
      <c r="C2521" s="25" t="n">
        <v>45320</v>
      </c>
      <c r="D2521" t="inlineStr">
        <is>
          <t>Fashion</t>
        </is>
      </c>
      <c r="E2521" t="inlineStr">
        <is>
          <t>West</t>
        </is>
      </c>
      <c r="F2521" t="inlineStr">
        <is>
          <t>Marketplace</t>
        </is>
      </c>
      <c r="G2521" t="inlineStr">
        <is>
          <t>Size/Fit Issue</t>
        </is>
      </c>
      <c r="H2521" t="n">
        <v>2</v>
      </c>
      <c r="I2521" t="n">
        <v>1695.51</v>
      </c>
    </row>
    <row r="2522">
      <c r="A2522" t="inlineStr">
        <is>
          <t>RET002528</t>
        </is>
      </c>
      <c r="B2522" t="inlineStr">
        <is>
          <t>O016496</t>
        </is>
      </c>
      <c r="C2522" s="25" t="n">
        <v>45321</v>
      </c>
      <c r="D2522" t="inlineStr">
        <is>
          <t>Fashion</t>
        </is>
      </c>
      <c r="E2522" t="inlineStr">
        <is>
          <t>East</t>
        </is>
      </c>
      <c r="F2522" t="inlineStr">
        <is>
          <t>Mobile App</t>
        </is>
      </c>
      <c r="G2522" t="inlineStr">
        <is>
          <t>Size/Fit Issue</t>
        </is>
      </c>
      <c r="H2522" t="n">
        <v>2</v>
      </c>
      <c r="I2522" t="n">
        <v>1327.25</v>
      </c>
    </row>
    <row r="2523">
      <c r="A2523" t="inlineStr">
        <is>
          <t>RET002529</t>
        </is>
      </c>
      <c r="B2523" t="inlineStr">
        <is>
          <t>O016507</t>
        </is>
      </c>
      <c r="C2523" s="25" t="n">
        <v>45321</v>
      </c>
      <c r="D2523" t="inlineStr">
        <is>
          <t>Books</t>
        </is>
      </c>
      <c r="E2523" t="inlineStr">
        <is>
          <t>North</t>
        </is>
      </c>
      <c r="F2523" t="inlineStr">
        <is>
          <t>Mobile App</t>
        </is>
      </c>
      <c r="G2523" t="inlineStr">
        <is>
          <t>Damaged in Transit</t>
        </is>
      </c>
      <c r="H2523" t="n">
        <v>1</v>
      </c>
      <c r="I2523" t="n">
        <v>362.96</v>
      </c>
    </row>
    <row r="2524">
      <c r="A2524" t="inlineStr">
        <is>
          <t>RET002530</t>
        </is>
      </c>
      <c r="B2524" t="inlineStr">
        <is>
          <t>O016513</t>
        </is>
      </c>
      <c r="C2524" s="25" t="n">
        <v>45321</v>
      </c>
      <c r="D2524" t="inlineStr">
        <is>
          <t>Fashion</t>
        </is>
      </c>
      <c r="E2524" t="inlineStr">
        <is>
          <t>South</t>
        </is>
      </c>
      <c r="F2524" t="inlineStr">
        <is>
          <t>Marketplace</t>
        </is>
      </c>
      <c r="G2524" t="inlineStr">
        <is>
          <t>Size/Fit Issue</t>
        </is>
      </c>
      <c r="H2524" t="n">
        <v>1</v>
      </c>
      <c r="I2524" t="n">
        <v>962.6799999999999</v>
      </c>
    </row>
    <row r="2525">
      <c r="A2525" t="inlineStr">
        <is>
          <t>RET002531</t>
        </is>
      </c>
      <c r="B2525" t="inlineStr">
        <is>
          <t>O016515</t>
        </is>
      </c>
      <c r="C2525" s="25" t="n">
        <v>45321</v>
      </c>
      <c r="D2525" t="inlineStr">
        <is>
          <t>Fashion</t>
        </is>
      </c>
      <c r="E2525" t="inlineStr">
        <is>
          <t>South</t>
        </is>
      </c>
      <c r="F2525" t="inlineStr">
        <is>
          <t>Retail Store</t>
        </is>
      </c>
      <c r="G2525" t="inlineStr">
        <is>
          <t>Size/Fit Issue</t>
        </is>
      </c>
      <c r="H2525" t="n">
        <v>1</v>
      </c>
      <c r="I2525" t="n">
        <v>1777.41</v>
      </c>
    </row>
    <row r="2526">
      <c r="A2526" t="inlineStr">
        <is>
          <t>RET002532</t>
        </is>
      </c>
      <c r="B2526" t="inlineStr">
        <is>
          <t>O016519</t>
        </is>
      </c>
      <c r="C2526" s="25" t="n">
        <v>45321</v>
      </c>
      <c r="D2526" t="inlineStr">
        <is>
          <t>Fashion</t>
        </is>
      </c>
      <c r="E2526" t="inlineStr">
        <is>
          <t>East</t>
        </is>
      </c>
      <c r="F2526" t="inlineStr">
        <is>
          <t>Marketplace</t>
        </is>
      </c>
      <c r="G2526" t="inlineStr">
        <is>
          <t>Size/Fit Issue</t>
        </is>
      </c>
      <c r="H2526" t="n">
        <v>1</v>
      </c>
      <c r="I2526" t="n">
        <v>1384.34</v>
      </c>
    </row>
    <row r="2527">
      <c r="A2527" t="inlineStr">
        <is>
          <t>RET002533</t>
        </is>
      </c>
      <c r="B2527" t="inlineStr">
        <is>
          <t>O016522</t>
        </is>
      </c>
      <c r="C2527" s="25" t="n">
        <v>45321</v>
      </c>
      <c r="D2527" t="inlineStr">
        <is>
          <t>Fashion</t>
        </is>
      </c>
      <c r="E2527" t="inlineStr">
        <is>
          <t>South</t>
        </is>
      </c>
      <c r="F2527" t="inlineStr">
        <is>
          <t>Mobile App</t>
        </is>
      </c>
      <c r="G2527" t="inlineStr">
        <is>
          <t>Late Delivery</t>
        </is>
      </c>
      <c r="H2527" t="n">
        <v>1</v>
      </c>
      <c r="I2527" t="n">
        <v>1725.36</v>
      </c>
    </row>
    <row r="2528">
      <c r="A2528" t="inlineStr">
        <is>
          <t>RET002534</t>
        </is>
      </c>
      <c r="B2528" t="inlineStr">
        <is>
          <t>O016532</t>
        </is>
      </c>
      <c r="C2528" s="25" t="n">
        <v>45322</v>
      </c>
      <c r="D2528" t="inlineStr">
        <is>
          <t>Fashion</t>
        </is>
      </c>
      <c r="E2528" t="inlineStr">
        <is>
          <t>South</t>
        </is>
      </c>
      <c r="F2528" t="inlineStr">
        <is>
          <t>Mobile App</t>
        </is>
      </c>
      <c r="G2528" t="inlineStr">
        <is>
          <t>Damaged in Transit</t>
        </is>
      </c>
      <c r="H2528" t="n">
        <v>1</v>
      </c>
      <c r="I2528" t="n">
        <v>955.76</v>
      </c>
    </row>
    <row r="2529">
      <c r="A2529" t="inlineStr">
        <is>
          <t>RET002535</t>
        </is>
      </c>
      <c r="B2529" t="inlineStr">
        <is>
          <t>O016536</t>
        </is>
      </c>
      <c r="C2529" s="25" t="n">
        <v>45322</v>
      </c>
      <c r="D2529" t="inlineStr">
        <is>
          <t>Fashion</t>
        </is>
      </c>
      <c r="E2529" t="inlineStr">
        <is>
          <t>West</t>
        </is>
      </c>
      <c r="F2529" t="inlineStr">
        <is>
          <t>Marketplace</t>
        </is>
      </c>
      <c r="G2529" t="inlineStr">
        <is>
          <t>Size/Fit Issue</t>
        </is>
      </c>
      <c r="H2529" t="n">
        <v>1</v>
      </c>
      <c r="I2529" t="n">
        <v>1130.69</v>
      </c>
    </row>
    <row r="2530">
      <c r="A2530" t="inlineStr">
        <is>
          <t>RET002536</t>
        </is>
      </c>
      <c r="B2530" t="inlineStr">
        <is>
          <t>O016540</t>
        </is>
      </c>
      <c r="C2530" s="25" t="n">
        <v>45322</v>
      </c>
      <c r="D2530" t="inlineStr">
        <is>
          <t>Fashion</t>
        </is>
      </c>
      <c r="E2530" t="inlineStr">
        <is>
          <t>North</t>
        </is>
      </c>
      <c r="F2530" t="inlineStr">
        <is>
          <t>Mobile App</t>
        </is>
      </c>
      <c r="G2530" t="inlineStr">
        <is>
          <t>Changed Mind</t>
        </is>
      </c>
      <c r="H2530" t="n">
        <v>1</v>
      </c>
      <c r="I2530" t="n">
        <v>1316.28</v>
      </c>
    </row>
    <row r="2531">
      <c r="A2531" t="inlineStr">
        <is>
          <t>RET002537</t>
        </is>
      </c>
      <c r="B2531" t="inlineStr">
        <is>
          <t>O016547</t>
        </is>
      </c>
      <c r="C2531" s="25" t="n">
        <v>45322</v>
      </c>
      <c r="D2531" t="inlineStr">
        <is>
          <t>Fashion</t>
        </is>
      </c>
      <c r="E2531" t="inlineStr">
        <is>
          <t>North</t>
        </is>
      </c>
      <c r="F2531" t="inlineStr">
        <is>
          <t>Marketplace</t>
        </is>
      </c>
      <c r="G2531" t="inlineStr">
        <is>
          <t>Damaged in Transit</t>
        </is>
      </c>
      <c r="H2531" t="n">
        <v>1</v>
      </c>
      <c r="I2531" t="n">
        <v>860.1799999999999</v>
      </c>
    </row>
    <row r="2532">
      <c r="A2532" t="inlineStr">
        <is>
          <t>RET002538</t>
        </is>
      </c>
      <c r="B2532" t="inlineStr">
        <is>
          <t>O016555</t>
        </is>
      </c>
      <c r="C2532" s="25" t="n">
        <v>45322</v>
      </c>
      <c r="D2532" t="inlineStr">
        <is>
          <t>Electronics</t>
        </is>
      </c>
      <c r="E2532" t="inlineStr">
        <is>
          <t>Central</t>
        </is>
      </c>
      <c r="F2532" t="inlineStr">
        <is>
          <t>Marketplace</t>
        </is>
      </c>
      <c r="G2532" t="inlineStr">
        <is>
          <t>Defective Product</t>
        </is>
      </c>
      <c r="H2532" t="n">
        <v>1</v>
      </c>
      <c r="I2532" t="n">
        <v>15442.6</v>
      </c>
    </row>
    <row r="2533">
      <c r="A2533" t="inlineStr">
        <is>
          <t>RET002539</t>
        </is>
      </c>
      <c r="B2533" t="inlineStr">
        <is>
          <t>O016556</t>
        </is>
      </c>
      <c r="C2533" s="25" t="n">
        <v>45322</v>
      </c>
      <c r="D2533" t="inlineStr">
        <is>
          <t>Home &amp; Kitchen</t>
        </is>
      </c>
      <c r="E2533" t="inlineStr">
        <is>
          <t>Central</t>
        </is>
      </c>
      <c r="F2533" t="inlineStr">
        <is>
          <t>Website</t>
        </is>
      </c>
      <c r="G2533" t="inlineStr">
        <is>
          <t>Not as Described</t>
        </is>
      </c>
      <c r="H2533" t="n">
        <v>1</v>
      </c>
      <c r="I2533" t="n">
        <v>1215.76</v>
      </c>
    </row>
    <row r="2534">
      <c r="A2534" t="inlineStr">
        <is>
          <t>RET002540</t>
        </is>
      </c>
      <c r="B2534" t="inlineStr">
        <is>
          <t>O016559</t>
        </is>
      </c>
      <c r="C2534" s="25" t="n">
        <v>45322</v>
      </c>
      <c r="D2534" t="inlineStr">
        <is>
          <t>Fashion</t>
        </is>
      </c>
      <c r="E2534" t="inlineStr">
        <is>
          <t>Central</t>
        </is>
      </c>
      <c r="F2534" t="inlineStr">
        <is>
          <t>Marketplace</t>
        </is>
      </c>
      <c r="G2534" t="inlineStr">
        <is>
          <t>Size/Fit Issue</t>
        </is>
      </c>
      <c r="H2534" t="n">
        <v>2</v>
      </c>
      <c r="I2534" t="n">
        <v>1519.54</v>
      </c>
    </row>
    <row r="2535">
      <c r="A2535" t="inlineStr">
        <is>
          <t>RET002541</t>
        </is>
      </c>
      <c r="B2535" t="inlineStr">
        <is>
          <t>O016561</t>
        </is>
      </c>
      <c r="C2535" s="25" t="n">
        <v>45322</v>
      </c>
      <c r="D2535" t="inlineStr">
        <is>
          <t>Fashion</t>
        </is>
      </c>
      <c r="E2535" t="inlineStr">
        <is>
          <t>West</t>
        </is>
      </c>
      <c r="F2535" t="inlineStr">
        <is>
          <t>Website</t>
        </is>
      </c>
      <c r="G2535" t="inlineStr">
        <is>
          <t>Damaged in Transit</t>
        </is>
      </c>
      <c r="H2535" t="n">
        <v>1</v>
      </c>
      <c r="I2535" t="n">
        <v>3583.94</v>
      </c>
    </row>
    <row r="2536">
      <c r="A2536" t="inlineStr">
        <is>
          <t>RET002542</t>
        </is>
      </c>
      <c r="B2536" t="inlineStr">
        <is>
          <t>O016563</t>
        </is>
      </c>
      <c r="C2536" s="25" t="n">
        <v>45323</v>
      </c>
      <c r="D2536" t="inlineStr">
        <is>
          <t>Fashion</t>
        </is>
      </c>
      <c r="E2536" t="inlineStr">
        <is>
          <t>South</t>
        </is>
      </c>
      <c r="F2536" t="inlineStr">
        <is>
          <t>Website</t>
        </is>
      </c>
      <c r="G2536" t="inlineStr">
        <is>
          <t>Size/Fit Issue</t>
        </is>
      </c>
      <c r="H2536" t="n">
        <v>1</v>
      </c>
      <c r="I2536" t="n">
        <v>874.28</v>
      </c>
    </row>
    <row r="2537">
      <c r="A2537" t="inlineStr">
        <is>
          <t>RET002543</t>
        </is>
      </c>
      <c r="B2537" t="inlineStr">
        <is>
          <t>O016564</t>
        </is>
      </c>
      <c r="C2537" s="25" t="n">
        <v>45323</v>
      </c>
      <c r="D2537" t="inlineStr">
        <is>
          <t>Fashion</t>
        </is>
      </c>
      <c r="E2537" t="inlineStr">
        <is>
          <t>North</t>
        </is>
      </c>
      <c r="F2537" t="inlineStr">
        <is>
          <t>Marketplace</t>
        </is>
      </c>
      <c r="G2537" t="inlineStr">
        <is>
          <t>Changed Mind</t>
        </is>
      </c>
      <c r="H2537" t="n">
        <v>1</v>
      </c>
      <c r="I2537" t="n">
        <v>1440.04</v>
      </c>
    </row>
    <row r="2538">
      <c r="A2538" t="inlineStr">
        <is>
          <t>RET002544</t>
        </is>
      </c>
      <c r="B2538" t="inlineStr">
        <is>
          <t>O016565</t>
        </is>
      </c>
      <c r="C2538" s="25" t="n">
        <v>45323</v>
      </c>
      <c r="D2538" t="inlineStr">
        <is>
          <t>Fashion</t>
        </is>
      </c>
      <c r="E2538" t="inlineStr">
        <is>
          <t>South</t>
        </is>
      </c>
      <c r="F2538" t="inlineStr">
        <is>
          <t>Mobile App</t>
        </is>
      </c>
      <c r="G2538" t="inlineStr">
        <is>
          <t>Not as Described</t>
        </is>
      </c>
      <c r="H2538" t="n">
        <v>1</v>
      </c>
      <c r="I2538" t="n">
        <v>467.06</v>
      </c>
    </row>
    <row r="2539">
      <c r="A2539" t="inlineStr">
        <is>
          <t>RET002545</t>
        </is>
      </c>
      <c r="B2539" t="inlineStr">
        <is>
          <t>O016565</t>
        </is>
      </c>
      <c r="C2539" s="25" t="n">
        <v>45323</v>
      </c>
      <c r="D2539" t="inlineStr">
        <is>
          <t>Beauty</t>
        </is>
      </c>
      <c r="E2539" t="inlineStr">
        <is>
          <t>South</t>
        </is>
      </c>
      <c r="F2539" t="inlineStr">
        <is>
          <t>Mobile App</t>
        </is>
      </c>
      <c r="G2539" t="inlineStr">
        <is>
          <t>Changed Mind</t>
        </is>
      </c>
      <c r="H2539" t="n">
        <v>1</v>
      </c>
      <c r="I2539" t="n">
        <v>547.2</v>
      </c>
    </row>
    <row r="2540">
      <c r="A2540" t="inlineStr">
        <is>
          <t>RET002546</t>
        </is>
      </c>
      <c r="B2540" t="inlineStr">
        <is>
          <t>O016572</t>
        </is>
      </c>
      <c r="C2540" s="25" t="n">
        <v>45323</v>
      </c>
      <c r="D2540" t="inlineStr">
        <is>
          <t>Electronics</t>
        </is>
      </c>
      <c r="E2540" t="inlineStr">
        <is>
          <t>West</t>
        </is>
      </c>
      <c r="F2540" t="inlineStr">
        <is>
          <t>Website</t>
        </is>
      </c>
      <c r="G2540" t="inlineStr">
        <is>
          <t>Damaged in Transit</t>
        </is>
      </c>
      <c r="H2540" t="n">
        <v>1</v>
      </c>
      <c r="I2540" t="n">
        <v>9612.25</v>
      </c>
    </row>
    <row r="2541">
      <c r="A2541" t="inlineStr">
        <is>
          <t>RET002547</t>
        </is>
      </c>
      <c r="B2541" t="inlineStr">
        <is>
          <t>O016575</t>
        </is>
      </c>
      <c r="C2541" s="25" t="n">
        <v>45323</v>
      </c>
      <c r="D2541" t="inlineStr">
        <is>
          <t>Fashion</t>
        </is>
      </c>
      <c r="E2541" t="inlineStr">
        <is>
          <t>South</t>
        </is>
      </c>
      <c r="F2541" t="inlineStr">
        <is>
          <t>Marketplace</t>
        </is>
      </c>
      <c r="G2541" t="inlineStr">
        <is>
          <t>Late Delivery</t>
        </is>
      </c>
      <c r="H2541" t="n">
        <v>1</v>
      </c>
      <c r="I2541" t="n">
        <v>1056.74</v>
      </c>
    </row>
    <row r="2542">
      <c r="A2542" t="inlineStr">
        <is>
          <t>RET002548</t>
        </is>
      </c>
      <c r="B2542" t="inlineStr">
        <is>
          <t>O016575</t>
        </is>
      </c>
      <c r="C2542" s="25" t="n">
        <v>45323</v>
      </c>
      <c r="D2542" t="inlineStr">
        <is>
          <t>Fashion</t>
        </is>
      </c>
      <c r="E2542" t="inlineStr">
        <is>
          <t>South</t>
        </is>
      </c>
      <c r="F2542" t="inlineStr">
        <is>
          <t>Marketplace</t>
        </is>
      </c>
      <c r="G2542" t="inlineStr">
        <is>
          <t>Defective Product</t>
        </is>
      </c>
      <c r="H2542" t="n">
        <v>1</v>
      </c>
      <c r="I2542" t="n">
        <v>878.33</v>
      </c>
    </row>
    <row r="2543">
      <c r="A2543" t="inlineStr">
        <is>
          <t>RET002549</t>
        </is>
      </c>
      <c r="B2543" t="inlineStr">
        <is>
          <t>O016578</t>
        </is>
      </c>
      <c r="C2543" s="25" t="n">
        <v>45323</v>
      </c>
      <c r="D2543" t="inlineStr">
        <is>
          <t>Electronics</t>
        </is>
      </c>
      <c r="E2543" t="inlineStr">
        <is>
          <t>West</t>
        </is>
      </c>
      <c r="F2543" t="inlineStr">
        <is>
          <t>Mobile App</t>
        </is>
      </c>
      <c r="G2543" t="inlineStr">
        <is>
          <t>Changed Mind</t>
        </is>
      </c>
      <c r="H2543" t="n">
        <v>1</v>
      </c>
      <c r="I2543" t="n">
        <v>9106.34</v>
      </c>
    </row>
    <row r="2544">
      <c r="A2544" t="inlineStr">
        <is>
          <t>RET002550</t>
        </is>
      </c>
      <c r="B2544" t="inlineStr">
        <is>
          <t>O016590</t>
        </is>
      </c>
      <c r="C2544" s="25" t="n">
        <v>45323</v>
      </c>
      <c r="D2544" t="inlineStr">
        <is>
          <t>Fashion</t>
        </is>
      </c>
      <c r="E2544" t="inlineStr">
        <is>
          <t>West</t>
        </is>
      </c>
      <c r="F2544" t="inlineStr">
        <is>
          <t>Marketplace</t>
        </is>
      </c>
      <c r="G2544" t="inlineStr">
        <is>
          <t>Size/Fit Issue</t>
        </is>
      </c>
      <c r="H2544" t="n">
        <v>1</v>
      </c>
      <c r="I2544" t="n">
        <v>3384.84</v>
      </c>
    </row>
    <row r="2545">
      <c r="A2545" t="inlineStr">
        <is>
          <t>RET002551</t>
        </is>
      </c>
      <c r="B2545" t="inlineStr">
        <is>
          <t>O016629</t>
        </is>
      </c>
      <c r="C2545" s="25" t="n">
        <v>45324</v>
      </c>
      <c r="D2545" t="inlineStr">
        <is>
          <t>Home &amp; Kitchen</t>
        </is>
      </c>
      <c r="E2545" t="inlineStr">
        <is>
          <t>North</t>
        </is>
      </c>
      <c r="F2545" t="inlineStr">
        <is>
          <t>Marketplace</t>
        </is>
      </c>
      <c r="G2545" t="inlineStr">
        <is>
          <t>Not as Described</t>
        </is>
      </c>
      <c r="H2545" t="n">
        <v>1</v>
      </c>
      <c r="I2545" t="n">
        <v>1215.76</v>
      </c>
    </row>
    <row r="2546">
      <c r="A2546" t="inlineStr">
        <is>
          <t>RET002552</t>
        </is>
      </c>
      <c r="B2546" t="inlineStr">
        <is>
          <t>O016661</t>
        </is>
      </c>
      <c r="C2546" s="25" t="n">
        <v>45325</v>
      </c>
      <c r="D2546" t="inlineStr">
        <is>
          <t>Fashion</t>
        </is>
      </c>
      <c r="E2546" t="inlineStr">
        <is>
          <t>East</t>
        </is>
      </c>
      <c r="F2546" t="inlineStr">
        <is>
          <t>Marketplace</t>
        </is>
      </c>
      <c r="G2546" t="inlineStr">
        <is>
          <t>Changed Mind</t>
        </is>
      </c>
      <c r="H2546" t="n">
        <v>2</v>
      </c>
      <c r="I2546" t="n">
        <v>1474.72</v>
      </c>
    </row>
    <row r="2547">
      <c r="A2547" t="inlineStr">
        <is>
          <t>RET002553</t>
        </is>
      </c>
      <c r="B2547" t="inlineStr">
        <is>
          <t>O016665</t>
        </is>
      </c>
      <c r="C2547" s="25" t="n">
        <v>45325</v>
      </c>
      <c r="D2547" t="inlineStr">
        <is>
          <t>Fashion</t>
        </is>
      </c>
      <c r="E2547" t="inlineStr">
        <is>
          <t>West</t>
        </is>
      </c>
      <c r="F2547" t="inlineStr">
        <is>
          <t>Retail Store</t>
        </is>
      </c>
      <c r="G2547" t="inlineStr">
        <is>
          <t>Defective Product</t>
        </is>
      </c>
      <c r="H2547" t="n">
        <v>2</v>
      </c>
      <c r="I2547" t="n">
        <v>3388.32</v>
      </c>
    </row>
    <row r="2548">
      <c r="A2548" t="inlineStr">
        <is>
          <t>RET002554</t>
        </is>
      </c>
      <c r="B2548" t="inlineStr">
        <is>
          <t>O016667</t>
        </is>
      </c>
      <c r="C2548" s="25" t="n">
        <v>45325</v>
      </c>
      <c r="D2548" t="inlineStr">
        <is>
          <t>Fashion</t>
        </is>
      </c>
      <c r="E2548" t="inlineStr">
        <is>
          <t>West</t>
        </is>
      </c>
      <c r="F2548" t="inlineStr">
        <is>
          <t>Marketplace</t>
        </is>
      </c>
      <c r="G2548" t="inlineStr">
        <is>
          <t>Size/Fit Issue</t>
        </is>
      </c>
      <c r="H2548" t="n">
        <v>1</v>
      </c>
      <c r="I2548" t="n">
        <v>874.28</v>
      </c>
    </row>
    <row r="2549">
      <c r="A2549" t="inlineStr">
        <is>
          <t>RET002555</t>
        </is>
      </c>
      <c r="B2549" t="inlineStr">
        <is>
          <t>O016671</t>
        </is>
      </c>
      <c r="C2549" s="25" t="n">
        <v>45325</v>
      </c>
      <c r="D2549" t="inlineStr">
        <is>
          <t>Beauty</t>
        </is>
      </c>
      <c r="E2549" t="inlineStr">
        <is>
          <t>West</t>
        </is>
      </c>
      <c r="F2549" t="inlineStr">
        <is>
          <t>Mobile App</t>
        </is>
      </c>
      <c r="G2549" t="inlineStr">
        <is>
          <t>Damaged in Transit</t>
        </is>
      </c>
      <c r="H2549" t="n">
        <v>1</v>
      </c>
      <c r="I2549" t="n">
        <v>383.76</v>
      </c>
    </row>
    <row r="2550">
      <c r="A2550" t="inlineStr">
        <is>
          <t>RET002556</t>
        </is>
      </c>
      <c r="B2550" t="inlineStr">
        <is>
          <t>O016672</t>
        </is>
      </c>
      <c r="C2550" s="25" t="n">
        <v>45325</v>
      </c>
      <c r="D2550" t="inlineStr">
        <is>
          <t>Fashion</t>
        </is>
      </c>
      <c r="E2550" t="inlineStr">
        <is>
          <t>West</t>
        </is>
      </c>
      <c r="F2550" t="inlineStr">
        <is>
          <t>Website</t>
        </is>
      </c>
      <c r="G2550" t="inlineStr">
        <is>
          <t>Size/Fit Issue</t>
        </is>
      </c>
      <c r="H2550" t="n">
        <v>1</v>
      </c>
      <c r="I2550" t="n">
        <v>238.16</v>
      </c>
    </row>
    <row r="2551">
      <c r="A2551" t="inlineStr">
        <is>
          <t>RET002557</t>
        </is>
      </c>
      <c r="B2551" t="inlineStr">
        <is>
          <t>O016677</t>
        </is>
      </c>
      <c r="C2551" s="25" t="n">
        <v>45325</v>
      </c>
      <c r="D2551" t="inlineStr">
        <is>
          <t>Fashion</t>
        </is>
      </c>
      <c r="E2551" t="inlineStr">
        <is>
          <t>West</t>
        </is>
      </c>
      <c r="F2551" t="inlineStr">
        <is>
          <t>Website</t>
        </is>
      </c>
      <c r="G2551" t="inlineStr">
        <is>
          <t>Size/Fit Issue</t>
        </is>
      </c>
      <c r="H2551" t="n">
        <v>1</v>
      </c>
      <c r="I2551" t="n">
        <v>1094.18</v>
      </c>
    </row>
    <row r="2552">
      <c r="A2552" t="inlineStr">
        <is>
          <t>RET002558</t>
        </is>
      </c>
      <c r="B2552" t="inlineStr">
        <is>
          <t>O016693</t>
        </is>
      </c>
      <c r="C2552" s="25" t="n">
        <v>45325</v>
      </c>
      <c r="D2552" t="inlineStr">
        <is>
          <t>Electronics</t>
        </is>
      </c>
      <c r="E2552" t="inlineStr">
        <is>
          <t>Central</t>
        </is>
      </c>
      <c r="F2552" t="inlineStr">
        <is>
          <t>Marketplace</t>
        </is>
      </c>
      <c r="G2552" t="inlineStr">
        <is>
          <t>Damaged in Transit</t>
        </is>
      </c>
      <c r="H2552" t="n">
        <v>1</v>
      </c>
      <c r="I2552" t="n">
        <v>19610.81</v>
      </c>
    </row>
    <row r="2553">
      <c r="A2553" t="inlineStr">
        <is>
          <t>RET002559</t>
        </is>
      </c>
      <c r="B2553" t="inlineStr">
        <is>
          <t>O016699</t>
        </is>
      </c>
      <c r="C2553" s="25" t="n">
        <v>45326</v>
      </c>
      <c r="D2553" t="inlineStr">
        <is>
          <t>Fashion</t>
        </is>
      </c>
      <c r="E2553" t="inlineStr">
        <is>
          <t>West</t>
        </is>
      </c>
      <c r="F2553" t="inlineStr">
        <is>
          <t>Mobile App</t>
        </is>
      </c>
      <c r="G2553" t="inlineStr">
        <is>
          <t>Size/Fit Issue</t>
        </is>
      </c>
      <c r="H2553" t="n">
        <v>1</v>
      </c>
      <c r="I2553" t="n">
        <v>1766.96</v>
      </c>
    </row>
    <row r="2554">
      <c r="A2554" t="inlineStr">
        <is>
          <t>RET002560</t>
        </is>
      </c>
      <c r="B2554" t="inlineStr">
        <is>
          <t>O016700</t>
        </is>
      </c>
      <c r="C2554" s="25" t="n">
        <v>45326</v>
      </c>
      <c r="D2554" t="inlineStr">
        <is>
          <t>Beauty</t>
        </is>
      </c>
      <c r="E2554" t="inlineStr">
        <is>
          <t>South</t>
        </is>
      </c>
      <c r="F2554" t="inlineStr">
        <is>
          <t>Marketplace</t>
        </is>
      </c>
      <c r="G2554" t="inlineStr">
        <is>
          <t>Defective Product</t>
        </is>
      </c>
      <c r="H2554" t="n">
        <v>1</v>
      </c>
      <c r="I2554" t="n">
        <v>611.5700000000001</v>
      </c>
    </row>
    <row r="2555">
      <c r="A2555" t="inlineStr">
        <is>
          <t>RET002561</t>
        </is>
      </c>
      <c r="B2555" t="inlineStr">
        <is>
          <t>O016702</t>
        </is>
      </c>
      <c r="C2555" s="25" t="n">
        <v>45326</v>
      </c>
      <c r="D2555" t="inlineStr">
        <is>
          <t>Home &amp; Kitchen</t>
        </is>
      </c>
      <c r="E2555" t="inlineStr">
        <is>
          <t>West</t>
        </is>
      </c>
      <c r="F2555" t="inlineStr">
        <is>
          <t>Marketplace</t>
        </is>
      </c>
      <c r="G2555" t="inlineStr">
        <is>
          <t>Size/Fit Issue</t>
        </is>
      </c>
      <c r="H2555" t="n">
        <v>1</v>
      </c>
      <c r="I2555" t="n">
        <v>670.85</v>
      </c>
    </row>
    <row r="2556">
      <c r="A2556" t="inlineStr">
        <is>
          <t>RET002562</t>
        </is>
      </c>
      <c r="B2556" t="inlineStr">
        <is>
          <t>O016705</t>
        </is>
      </c>
      <c r="C2556" s="25" t="n">
        <v>45326</v>
      </c>
      <c r="D2556" t="inlineStr">
        <is>
          <t>Fashion</t>
        </is>
      </c>
      <c r="E2556" t="inlineStr">
        <is>
          <t>North</t>
        </is>
      </c>
      <c r="F2556" t="inlineStr">
        <is>
          <t>Mobile App</t>
        </is>
      </c>
      <c r="G2556" t="inlineStr">
        <is>
          <t>Changed Mind</t>
        </is>
      </c>
      <c r="H2556" t="n">
        <v>1</v>
      </c>
      <c r="I2556" t="n">
        <v>654.26</v>
      </c>
    </row>
    <row r="2557">
      <c r="A2557" t="inlineStr">
        <is>
          <t>RET002563</t>
        </is>
      </c>
      <c r="B2557" t="inlineStr">
        <is>
          <t>O016713</t>
        </is>
      </c>
      <c r="C2557" s="25" t="n">
        <v>45326</v>
      </c>
      <c r="D2557" t="inlineStr">
        <is>
          <t>Electronics</t>
        </is>
      </c>
      <c r="E2557" t="inlineStr">
        <is>
          <t>South</t>
        </is>
      </c>
      <c r="F2557" t="inlineStr">
        <is>
          <t>Marketplace</t>
        </is>
      </c>
      <c r="G2557" t="inlineStr">
        <is>
          <t>Damaged in Transit</t>
        </is>
      </c>
      <c r="H2557" t="n">
        <v>1</v>
      </c>
      <c r="I2557" t="n">
        <v>9302.91</v>
      </c>
    </row>
    <row r="2558">
      <c r="A2558" t="inlineStr">
        <is>
          <t>RET002564</t>
        </is>
      </c>
      <c r="B2558" t="inlineStr">
        <is>
          <t>O016714</t>
        </is>
      </c>
      <c r="C2558" s="25" t="n">
        <v>45326</v>
      </c>
      <c r="D2558" t="inlineStr">
        <is>
          <t>Electronics</t>
        </is>
      </c>
      <c r="E2558" t="inlineStr">
        <is>
          <t>South</t>
        </is>
      </c>
      <c r="F2558" t="inlineStr">
        <is>
          <t>Marketplace</t>
        </is>
      </c>
      <c r="G2558" t="inlineStr">
        <is>
          <t>Damaged in Transit</t>
        </is>
      </c>
      <c r="H2558" t="n">
        <v>1</v>
      </c>
      <c r="I2558" t="n">
        <v>7705.41</v>
      </c>
    </row>
    <row r="2559">
      <c r="A2559" t="inlineStr">
        <is>
          <t>RET002565</t>
        </is>
      </c>
      <c r="B2559" t="inlineStr">
        <is>
          <t>O016718</t>
        </is>
      </c>
      <c r="C2559" s="25" t="n">
        <v>45326</v>
      </c>
      <c r="D2559" t="inlineStr">
        <is>
          <t>Books</t>
        </is>
      </c>
      <c r="E2559" t="inlineStr">
        <is>
          <t>South</t>
        </is>
      </c>
      <c r="F2559" t="inlineStr">
        <is>
          <t>Mobile App</t>
        </is>
      </c>
      <c r="G2559" t="inlineStr">
        <is>
          <t>Late Delivery</t>
        </is>
      </c>
      <c r="H2559" t="n">
        <v>1</v>
      </c>
      <c r="I2559" t="n">
        <v>242.42</v>
      </c>
    </row>
    <row r="2560">
      <c r="A2560" t="inlineStr">
        <is>
          <t>RET002566</t>
        </is>
      </c>
      <c r="B2560" t="inlineStr">
        <is>
          <t>O016720</t>
        </is>
      </c>
      <c r="C2560" s="25" t="n">
        <v>45326</v>
      </c>
      <c r="D2560" t="inlineStr">
        <is>
          <t>Fashion</t>
        </is>
      </c>
      <c r="E2560" t="inlineStr">
        <is>
          <t>South</t>
        </is>
      </c>
      <c r="F2560" t="inlineStr">
        <is>
          <t>Mobile App</t>
        </is>
      </c>
      <c r="G2560" t="inlineStr">
        <is>
          <t>Changed Mind</t>
        </is>
      </c>
      <c r="H2560" t="n">
        <v>1</v>
      </c>
      <c r="I2560" t="n">
        <v>1678.61</v>
      </c>
    </row>
    <row r="2561">
      <c r="A2561" t="inlineStr">
        <is>
          <t>RET002567</t>
        </is>
      </c>
      <c r="B2561" t="inlineStr">
        <is>
          <t>O016724</t>
        </is>
      </c>
      <c r="C2561" s="25" t="n">
        <v>45326</v>
      </c>
      <c r="D2561" t="inlineStr">
        <is>
          <t>Fashion</t>
        </is>
      </c>
      <c r="E2561" t="inlineStr">
        <is>
          <t>West</t>
        </is>
      </c>
      <c r="F2561" t="inlineStr">
        <is>
          <t>Mobile App</t>
        </is>
      </c>
      <c r="G2561" t="inlineStr">
        <is>
          <t>Size/Fit Issue</t>
        </is>
      </c>
      <c r="H2561" t="n">
        <v>1</v>
      </c>
      <c r="I2561" t="n">
        <v>1094.18</v>
      </c>
    </row>
    <row r="2562">
      <c r="A2562" t="inlineStr">
        <is>
          <t>RET002568</t>
        </is>
      </c>
      <c r="B2562" t="inlineStr">
        <is>
          <t>O016726</t>
        </is>
      </c>
      <c r="C2562" s="25" t="n">
        <v>45326</v>
      </c>
      <c r="D2562" t="inlineStr">
        <is>
          <t>Electronics</t>
        </is>
      </c>
      <c r="E2562" t="inlineStr">
        <is>
          <t>East</t>
        </is>
      </c>
      <c r="F2562" t="inlineStr">
        <is>
          <t>Marketplace</t>
        </is>
      </c>
      <c r="G2562" t="inlineStr">
        <is>
          <t>Not as Described</t>
        </is>
      </c>
      <c r="H2562" t="n">
        <v>1</v>
      </c>
      <c r="I2562" t="n">
        <v>16545.36</v>
      </c>
    </row>
    <row r="2563">
      <c r="A2563" t="inlineStr">
        <is>
          <t>RET002569</t>
        </is>
      </c>
      <c r="B2563" t="inlineStr">
        <is>
          <t>O016739</t>
        </is>
      </c>
      <c r="C2563" s="25" t="n">
        <v>45326</v>
      </c>
      <c r="D2563" t="inlineStr">
        <is>
          <t>Fashion</t>
        </is>
      </c>
      <c r="E2563" t="inlineStr">
        <is>
          <t>West</t>
        </is>
      </c>
      <c r="F2563" t="inlineStr">
        <is>
          <t>Retail Store</t>
        </is>
      </c>
      <c r="G2563" t="inlineStr">
        <is>
          <t>Size/Fit Issue</t>
        </is>
      </c>
      <c r="H2563" t="n">
        <v>1</v>
      </c>
      <c r="I2563" t="n">
        <v>1094.18</v>
      </c>
    </row>
    <row r="2564">
      <c r="A2564" t="inlineStr">
        <is>
          <t>RET002570</t>
        </is>
      </c>
      <c r="B2564" t="inlineStr">
        <is>
          <t>O016742</t>
        </is>
      </c>
      <c r="C2564" s="25" t="n">
        <v>45327</v>
      </c>
      <c r="D2564" t="inlineStr">
        <is>
          <t>Fashion</t>
        </is>
      </c>
      <c r="E2564" t="inlineStr">
        <is>
          <t>West</t>
        </is>
      </c>
      <c r="F2564" t="inlineStr">
        <is>
          <t>Marketplace</t>
        </is>
      </c>
      <c r="G2564" t="inlineStr">
        <is>
          <t>Changed Mind</t>
        </is>
      </c>
      <c r="H2564" t="n">
        <v>2</v>
      </c>
      <c r="I2564" t="n">
        <v>428.69</v>
      </c>
    </row>
    <row r="2565">
      <c r="A2565" t="inlineStr">
        <is>
          <t>RET002571</t>
        </is>
      </c>
      <c r="B2565" t="inlineStr">
        <is>
          <t>O016745</t>
        </is>
      </c>
      <c r="C2565" s="25" t="n">
        <v>45327</v>
      </c>
      <c r="D2565" t="inlineStr">
        <is>
          <t>Fashion</t>
        </is>
      </c>
      <c r="E2565" t="inlineStr">
        <is>
          <t>South</t>
        </is>
      </c>
      <c r="F2565" t="inlineStr">
        <is>
          <t>Mobile App</t>
        </is>
      </c>
      <c r="G2565" t="inlineStr">
        <is>
          <t>Changed Mind</t>
        </is>
      </c>
      <c r="H2565" t="n">
        <v>2</v>
      </c>
      <c r="I2565" t="n">
        <v>2525.33</v>
      </c>
    </row>
    <row r="2566">
      <c r="A2566" t="inlineStr">
        <is>
          <t>RET002572</t>
        </is>
      </c>
      <c r="B2566" t="inlineStr">
        <is>
          <t>O016749</t>
        </is>
      </c>
      <c r="C2566" s="25" t="n">
        <v>45327</v>
      </c>
      <c r="D2566" t="inlineStr">
        <is>
          <t>Fashion</t>
        </is>
      </c>
      <c r="E2566" t="inlineStr">
        <is>
          <t>East</t>
        </is>
      </c>
      <c r="F2566" t="inlineStr">
        <is>
          <t>Website</t>
        </is>
      </c>
      <c r="G2566" t="inlineStr">
        <is>
          <t>Size/Fit Issue</t>
        </is>
      </c>
      <c r="H2566" t="n">
        <v>1</v>
      </c>
      <c r="I2566" t="n">
        <v>1524.74</v>
      </c>
    </row>
    <row r="2567">
      <c r="A2567" t="inlineStr">
        <is>
          <t>RET002573</t>
        </is>
      </c>
      <c r="B2567" t="inlineStr">
        <is>
          <t>O016750</t>
        </is>
      </c>
      <c r="C2567" s="25" t="n">
        <v>45327</v>
      </c>
      <c r="D2567" t="inlineStr">
        <is>
          <t>Electronics</t>
        </is>
      </c>
      <c r="E2567" t="inlineStr">
        <is>
          <t>South</t>
        </is>
      </c>
      <c r="F2567" t="inlineStr">
        <is>
          <t>Website</t>
        </is>
      </c>
      <c r="G2567" t="inlineStr">
        <is>
          <t>Defective Product</t>
        </is>
      </c>
      <c r="H2567" t="n">
        <v>1</v>
      </c>
      <c r="I2567" t="n">
        <v>1332.81</v>
      </c>
    </row>
    <row r="2568">
      <c r="A2568" t="inlineStr">
        <is>
          <t>RET002574</t>
        </is>
      </c>
      <c r="B2568" t="inlineStr">
        <is>
          <t>O016751</t>
        </is>
      </c>
      <c r="C2568" s="25" t="n">
        <v>45327</v>
      </c>
      <c r="D2568" t="inlineStr">
        <is>
          <t>Fashion</t>
        </is>
      </c>
      <c r="E2568" t="inlineStr">
        <is>
          <t>South</t>
        </is>
      </c>
      <c r="F2568" t="inlineStr">
        <is>
          <t>Marketplace</t>
        </is>
      </c>
      <c r="G2568" t="inlineStr">
        <is>
          <t>Defective Product</t>
        </is>
      </c>
      <c r="H2568" t="n">
        <v>2</v>
      </c>
      <c r="I2568" t="n">
        <v>966.26</v>
      </c>
    </row>
    <row r="2569">
      <c r="A2569" t="inlineStr">
        <is>
          <t>RET002575</t>
        </is>
      </c>
      <c r="B2569" t="inlineStr">
        <is>
          <t>O016770</t>
        </is>
      </c>
      <c r="C2569" s="25" t="n">
        <v>45327</v>
      </c>
      <c r="D2569" t="inlineStr">
        <is>
          <t>Beauty</t>
        </is>
      </c>
      <c r="E2569" t="inlineStr">
        <is>
          <t>West</t>
        </is>
      </c>
      <c r="F2569" t="inlineStr">
        <is>
          <t>Marketplace</t>
        </is>
      </c>
      <c r="G2569" t="inlineStr">
        <is>
          <t>Not as Described</t>
        </is>
      </c>
      <c r="H2569" t="n">
        <v>1</v>
      </c>
      <c r="I2569" t="n">
        <v>435.76</v>
      </c>
    </row>
    <row r="2570">
      <c r="A2570" t="inlineStr">
        <is>
          <t>RET002576</t>
        </is>
      </c>
      <c r="B2570" t="inlineStr">
        <is>
          <t>O016782</t>
        </is>
      </c>
      <c r="C2570" s="25" t="n">
        <v>45327</v>
      </c>
      <c r="D2570" t="inlineStr">
        <is>
          <t>Home &amp; Kitchen</t>
        </is>
      </c>
      <c r="E2570" t="inlineStr">
        <is>
          <t>East</t>
        </is>
      </c>
      <c r="F2570" t="inlineStr">
        <is>
          <t>Marketplace</t>
        </is>
      </c>
      <c r="G2570" t="inlineStr">
        <is>
          <t>Changed Mind</t>
        </is>
      </c>
      <c r="H2570" t="n">
        <v>1</v>
      </c>
      <c r="I2570" t="n">
        <v>326.66</v>
      </c>
    </row>
    <row r="2571">
      <c r="A2571" t="inlineStr">
        <is>
          <t>RET002577</t>
        </is>
      </c>
      <c r="B2571" t="inlineStr">
        <is>
          <t>O016787</t>
        </is>
      </c>
      <c r="C2571" s="25" t="n">
        <v>45328</v>
      </c>
      <c r="D2571" t="inlineStr">
        <is>
          <t>Fashion</t>
        </is>
      </c>
      <c r="E2571" t="inlineStr">
        <is>
          <t>North</t>
        </is>
      </c>
      <c r="F2571" t="inlineStr">
        <is>
          <t>Website</t>
        </is>
      </c>
      <c r="G2571" t="inlineStr">
        <is>
          <t>Defective Product</t>
        </is>
      </c>
      <c r="H2571" t="n">
        <v>1</v>
      </c>
      <c r="I2571" t="n">
        <v>1307.44</v>
      </c>
    </row>
    <row r="2572">
      <c r="A2572" t="inlineStr">
        <is>
          <t>RET002578</t>
        </is>
      </c>
      <c r="B2572" t="inlineStr">
        <is>
          <t>O016791</t>
        </is>
      </c>
      <c r="C2572" s="25" t="n">
        <v>45328</v>
      </c>
      <c r="D2572" t="inlineStr">
        <is>
          <t>Electronics</t>
        </is>
      </c>
      <c r="E2572" t="inlineStr">
        <is>
          <t>North</t>
        </is>
      </c>
      <c r="F2572" t="inlineStr">
        <is>
          <t>Retail Store</t>
        </is>
      </c>
      <c r="G2572" t="inlineStr">
        <is>
          <t>Defective Product</t>
        </is>
      </c>
      <c r="H2572" t="n">
        <v>1</v>
      </c>
      <c r="I2572" t="n">
        <v>13123.76</v>
      </c>
    </row>
    <row r="2573">
      <c r="A2573" t="inlineStr">
        <is>
          <t>RET002579</t>
        </is>
      </c>
      <c r="B2573" t="inlineStr">
        <is>
          <t>O016797</t>
        </is>
      </c>
      <c r="C2573" s="25" t="n">
        <v>45328</v>
      </c>
      <c r="D2573" t="inlineStr">
        <is>
          <t>Fashion</t>
        </is>
      </c>
      <c r="E2573" t="inlineStr">
        <is>
          <t>South</t>
        </is>
      </c>
      <c r="F2573" t="inlineStr">
        <is>
          <t>Mobile App</t>
        </is>
      </c>
      <c r="G2573" t="inlineStr">
        <is>
          <t>Changed Mind</t>
        </is>
      </c>
      <c r="H2573" t="n">
        <v>1</v>
      </c>
      <c r="I2573" t="n">
        <v>1766.96</v>
      </c>
    </row>
    <row r="2574">
      <c r="A2574" t="inlineStr">
        <is>
          <t>RET002580</t>
        </is>
      </c>
      <c r="B2574" t="inlineStr">
        <is>
          <t>O016799</t>
        </is>
      </c>
      <c r="C2574" s="25" t="n">
        <v>45328</v>
      </c>
      <c r="D2574" t="inlineStr">
        <is>
          <t>Fashion</t>
        </is>
      </c>
      <c r="E2574" t="inlineStr">
        <is>
          <t>East</t>
        </is>
      </c>
      <c r="F2574" t="inlineStr">
        <is>
          <t>Marketplace</t>
        </is>
      </c>
      <c r="G2574" t="inlineStr">
        <is>
          <t>Defective Product</t>
        </is>
      </c>
      <c r="H2574" t="n">
        <v>1</v>
      </c>
      <c r="I2574" t="n">
        <v>925.7</v>
      </c>
    </row>
    <row r="2575">
      <c r="A2575" t="inlineStr">
        <is>
          <t>RET002581</t>
        </is>
      </c>
      <c r="B2575" t="inlineStr">
        <is>
          <t>O016810</t>
        </is>
      </c>
      <c r="C2575" s="25" t="n">
        <v>45329</v>
      </c>
      <c r="D2575" t="inlineStr">
        <is>
          <t>Fashion</t>
        </is>
      </c>
      <c r="E2575" t="inlineStr">
        <is>
          <t>North</t>
        </is>
      </c>
      <c r="F2575" t="inlineStr">
        <is>
          <t>Marketplace</t>
        </is>
      </c>
      <c r="G2575" t="inlineStr">
        <is>
          <t>Size/Fit Issue</t>
        </is>
      </c>
      <c r="H2575" t="n">
        <v>1</v>
      </c>
      <c r="I2575" t="n">
        <v>2217.96</v>
      </c>
    </row>
    <row r="2576">
      <c r="A2576" t="inlineStr">
        <is>
          <t>RET002582</t>
        </is>
      </c>
      <c r="B2576" t="inlineStr">
        <is>
          <t>O016825</t>
        </is>
      </c>
      <c r="C2576" s="25" t="n">
        <v>45329</v>
      </c>
      <c r="D2576" t="inlineStr">
        <is>
          <t>Electronics</t>
        </is>
      </c>
      <c r="E2576" t="inlineStr">
        <is>
          <t>West</t>
        </is>
      </c>
      <c r="F2576" t="inlineStr">
        <is>
          <t>Website</t>
        </is>
      </c>
      <c r="G2576" t="inlineStr">
        <is>
          <t>Damaged in Transit</t>
        </is>
      </c>
      <c r="H2576" t="n">
        <v>1</v>
      </c>
      <c r="I2576" t="n">
        <v>14967.21</v>
      </c>
    </row>
    <row r="2577">
      <c r="A2577" t="inlineStr">
        <is>
          <t>RET002583</t>
        </is>
      </c>
      <c r="B2577" t="inlineStr">
        <is>
          <t>O016834</t>
        </is>
      </c>
      <c r="C2577" s="25" t="n">
        <v>45329</v>
      </c>
      <c r="D2577" t="inlineStr">
        <is>
          <t>Fashion</t>
        </is>
      </c>
      <c r="E2577" t="inlineStr">
        <is>
          <t>West</t>
        </is>
      </c>
      <c r="F2577" t="inlineStr">
        <is>
          <t>Marketplace</t>
        </is>
      </c>
      <c r="G2577" t="inlineStr">
        <is>
          <t>Damaged in Transit</t>
        </is>
      </c>
      <c r="H2577" t="n">
        <v>1</v>
      </c>
      <c r="I2577" t="n">
        <v>1777.41</v>
      </c>
    </row>
    <row r="2578">
      <c r="A2578" t="inlineStr">
        <is>
          <t>RET002584</t>
        </is>
      </c>
      <c r="B2578" t="inlineStr">
        <is>
          <t>O016838</t>
        </is>
      </c>
      <c r="C2578" s="25" t="n">
        <v>45330</v>
      </c>
      <c r="D2578" t="inlineStr">
        <is>
          <t>Sports</t>
        </is>
      </c>
      <c r="E2578" t="inlineStr">
        <is>
          <t>West</t>
        </is>
      </c>
      <c r="F2578" t="inlineStr">
        <is>
          <t>Marketplace</t>
        </is>
      </c>
      <c r="G2578" t="inlineStr">
        <is>
          <t>Damaged in Transit</t>
        </is>
      </c>
      <c r="H2578" t="n">
        <v>1</v>
      </c>
      <c r="I2578" t="n">
        <v>2972.89</v>
      </c>
    </row>
    <row r="2579">
      <c r="A2579" t="inlineStr">
        <is>
          <t>RET002585</t>
        </is>
      </c>
      <c r="B2579" t="inlineStr">
        <is>
          <t>O016843</t>
        </is>
      </c>
      <c r="C2579" s="25" t="n">
        <v>45330</v>
      </c>
      <c r="D2579" t="inlineStr">
        <is>
          <t>Books</t>
        </is>
      </c>
      <c r="E2579" t="inlineStr">
        <is>
          <t>South</t>
        </is>
      </c>
      <c r="F2579" t="inlineStr">
        <is>
          <t>Retail Store</t>
        </is>
      </c>
      <c r="G2579" t="inlineStr">
        <is>
          <t>Changed Mind</t>
        </is>
      </c>
      <c r="H2579" t="n">
        <v>1</v>
      </c>
      <c r="I2579" t="n">
        <v>290.84</v>
      </c>
    </row>
    <row r="2580">
      <c r="A2580" t="inlineStr">
        <is>
          <t>RET002586</t>
        </is>
      </c>
      <c r="B2580" t="inlineStr">
        <is>
          <t>O016844</t>
        </is>
      </c>
      <c r="C2580" s="25" t="n">
        <v>45330</v>
      </c>
      <c r="D2580" t="inlineStr">
        <is>
          <t>Electronics</t>
        </is>
      </c>
      <c r="E2580" t="inlineStr">
        <is>
          <t>South</t>
        </is>
      </c>
      <c r="F2580" t="inlineStr">
        <is>
          <t>Retail Store</t>
        </is>
      </c>
      <c r="G2580" t="inlineStr">
        <is>
          <t>Damaged in Transit</t>
        </is>
      </c>
      <c r="H2580" t="n">
        <v>1</v>
      </c>
      <c r="I2580" t="n">
        <v>20642.96</v>
      </c>
    </row>
    <row r="2581">
      <c r="A2581" t="inlineStr">
        <is>
          <t>RET002587</t>
        </is>
      </c>
      <c r="B2581" t="inlineStr">
        <is>
          <t>O016845</t>
        </is>
      </c>
      <c r="C2581" s="25" t="n">
        <v>45330</v>
      </c>
      <c r="D2581" t="inlineStr">
        <is>
          <t>Fashion</t>
        </is>
      </c>
      <c r="E2581" t="inlineStr">
        <is>
          <t>South</t>
        </is>
      </c>
      <c r="F2581" t="inlineStr">
        <is>
          <t>Website</t>
        </is>
      </c>
      <c r="G2581" t="inlineStr">
        <is>
          <t>Not as Described</t>
        </is>
      </c>
      <c r="H2581" t="n">
        <v>1</v>
      </c>
      <c r="I2581" t="n">
        <v>947.49</v>
      </c>
    </row>
    <row r="2582">
      <c r="A2582" t="inlineStr">
        <is>
          <t>RET002588</t>
        </is>
      </c>
      <c r="B2582" t="inlineStr">
        <is>
          <t>O016846</t>
        </is>
      </c>
      <c r="C2582" s="25" t="n">
        <v>45330</v>
      </c>
      <c r="D2582" t="inlineStr">
        <is>
          <t>Home &amp; Kitchen</t>
        </is>
      </c>
      <c r="E2582" t="inlineStr">
        <is>
          <t>North</t>
        </is>
      </c>
      <c r="F2582" t="inlineStr">
        <is>
          <t>Mobile App</t>
        </is>
      </c>
      <c r="G2582" t="inlineStr">
        <is>
          <t>Not Specified</t>
        </is>
      </c>
      <c r="H2582" t="n">
        <v>1</v>
      </c>
      <c r="I2582" t="n">
        <v>2093.57</v>
      </c>
    </row>
    <row r="2583">
      <c r="A2583" t="inlineStr">
        <is>
          <t>RET002589</t>
        </is>
      </c>
      <c r="B2583" t="inlineStr">
        <is>
          <t>O016858</t>
        </is>
      </c>
      <c r="C2583" s="25" t="n">
        <v>45330</v>
      </c>
      <c r="D2583" t="inlineStr">
        <is>
          <t>Grocery</t>
        </is>
      </c>
      <c r="E2583" t="inlineStr">
        <is>
          <t>North</t>
        </is>
      </c>
      <c r="F2583" t="inlineStr">
        <is>
          <t>Mobile App</t>
        </is>
      </c>
      <c r="G2583" t="inlineStr">
        <is>
          <t>Damaged in Transit</t>
        </is>
      </c>
      <c r="H2583" t="n">
        <v>2</v>
      </c>
      <c r="I2583" t="n">
        <v>1308.53</v>
      </c>
    </row>
    <row r="2584">
      <c r="A2584" t="inlineStr">
        <is>
          <t>RET002590</t>
        </is>
      </c>
      <c r="B2584" t="inlineStr">
        <is>
          <t>O016858</t>
        </is>
      </c>
      <c r="C2584" s="25" t="n">
        <v>45330</v>
      </c>
      <c r="D2584" t="inlineStr">
        <is>
          <t>Fashion</t>
        </is>
      </c>
      <c r="E2584" t="inlineStr">
        <is>
          <t>North</t>
        </is>
      </c>
      <c r="F2584" t="inlineStr">
        <is>
          <t>Mobile App</t>
        </is>
      </c>
      <c r="G2584" t="inlineStr">
        <is>
          <t>Changed Mind</t>
        </is>
      </c>
      <c r="H2584" t="n">
        <v>1</v>
      </c>
      <c r="I2584" t="n">
        <v>285.53</v>
      </c>
    </row>
    <row r="2585">
      <c r="A2585" t="inlineStr">
        <is>
          <t>RET002591</t>
        </is>
      </c>
      <c r="B2585" t="inlineStr">
        <is>
          <t>O016861</t>
        </is>
      </c>
      <c r="C2585" s="25" t="n">
        <v>45330</v>
      </c>
      <c r="D2585" t="inlineStr">
        <is>
          <t>Sports</t>
        </is>
      </c>
      <c r="E2585" t="inlineStr">
        <is>
          <t>South</t>
        </is>
      </c>
      <c r="F2585" t="inlineStr">
        <is>
          <t>Website</t>
        </is>
      </c>
      <c r="G2585" t="inlineStr">
        <is>
          <t>Not as Described</t>
        </is>
      </c>
      <c r="H2585" t="n">
        <v>1</v>
      </c>
      <c r="I2585" t="n">
        <v>4604.18</v>
      </c>
    </row>
    <row r="2586">
      <c r="A2586" t="inlineStr">
        <is>
          <t>RET002592</t>
        </is>
      </c>
      <c r="B2586" t="inlineStr">
        <is>
          <t>O016862</t>
        </is>
      </c>
      <c r="C2586" s="25" t="n">
        <v>45330</v>
      </c>
      <c r="D2586" t="inlineStr">
        <is>
          <t>Electronics</t>
        </is>
      </c>
      <c r="E2586" t="inlineStr">
        <is>
          <t>East</t>
        </is>
      </c>
      <c r="F2586" t="inlineStr">
        <is>
          <t>Website</t>
        </is>
      </c>
      <c r="G2586" t="inlineStr">
        <is>
          <t>Wrong Item Delivered</t>
        </is>
      </c>
      <c r="H2586" t="n">
        <v>1</v>
      </c>
      <c r="I2586" t="n">
        <v>14890.82</v>
      </c>
    </row>
    <row r="2587">
      <c r="A2587" t="inlineStr">
        <is>
          <t>RET002593</t>
        </is>
      </c>
      <c r="B2587" t="inlineStr">
        <is>
          <t>O016865</t>
        </is>
      </c>
      <c r="C2587" s="25" t="n">
        <v>45330</v>
      </c>
      <c r="D2587" t="inlineStr">
        <is>
          <t>Grocery</t>
        </is>
      </c>
      <c r="E2587" t="inlineStr">
        <is>
          <t>East</t>
        </is>
      </c>
      <c r="F2587" t="inlineStr">
        <is>
          <t>Website</t>
        </is>
      </c>
      <c r="G2587" t="inlineStr">
        <is>
          <t>Damaged in Transit</t>
        </is>
      </c>
      <c r="H2587" t="n">
        <v>2</v>
      </c>
      <c r="I2587" t="n">
        <v>906.99</v>
      </c>
    </row>
    <row r="2588">
      <c r="A2588" t="inlineStr">
        <is>
          <t>RET002594</t>
        </is>
      </c>
      <c r="B2588" t="inlineStr">
        <is>
          <t>O016866</t>
        </is>
      </c>
      <c r="C2588" s="25" t="n">
        <v>45330</v>
      </c>
      <c r="D2588" t="inlineStr">
        <is>
          <t>Electronics</t>
        </is>
      </c>
      <c r="E2588" t="inlineStr">
        <is>
          <t>North</t>
        </is>
      </c>
      <c r="F2588" t="inlineStr">
        <is>
          <t>Marketplace</t>
        </is>
      </c>
      <c r="G2588" t="inlineStr">
        <is>
          <t>Defective Product</t>
        </is>
      </c>
      <c r="H2588" t="n">
        <v>1</v>
      </c>
      <c r="I2588" t="n">
        <v>2189.3</v>
      </c>
    </row>
    <row r="2589">
      <c r="A2589" t="inlineStr">
        <is>
          <t>RET002595</t>
        </is>
      </c>
      <c r="B2589" t="inlineStr">
        <is>
          <t>O016874</t>
        </is>
      </c>
      <c r="C2589" s="25" t="n">
        <v>45331</v>
      </c>
      <c r="D2589" t="inlineStr">
        <is>
          <t>Electronics</t>
        </is>
      </c>
      <c r="E2589" t="inlineStr">
        <is>
          <t>West</t>
        </is>
      </c>
      <c r="F2589" t="inlineStr">
        <is>
          <t>Website</t>
        </is>
      </c>
      <c r="G2589" t="inlineStr">
        <is>
          <t>Defective Product</t>
        </is>
      </c>
      <c r="H2589" t="n">
        <v>1</v>
      </c>
      <c r="I2589" t="n">
        <v>3696.26</v>
      </c>
    </row>
    <row r="2590">
      <c r="A2590" t="inlineStr">
        <is>
          <t>RET002596</t>
        </is>
      </c>
      <c r="B2590" t="inlineStr">
        <is>
          <t>O016877</t>
        </is>
      </c>
      <c r="C2590" s="25" t="n">
        <v>45331</v>
      </c>
      <c r="D2590" t="inlineStr">
        <is>
          <t>Fashion</t>
        </is>
      </c>
      <c r="E2590" t="inlineStr">
        <is>
          <t>East</t>
        </is>
      </c>
      <c r="F2590" t="inlineStr">
        <is>
          <t>Website</t>
        </is>
      </c>
      <c r="G2590" t="inlineStr">
        <is>
          <t>Size/Fit Issue</t>
        </is>
      </c>
      <c r="H2590" t="n">
        <v>1</v>
      </c>
      <c r="I2590" t="n">
        <v>907.97</v>
      </c>
    </row>
    <row r="2591">
      <c r="A2591" t="inlineStr">
        <is>
          <t>RET002597</t>
        </is>
      </c>
      <c r="B2591" t="inlineStr">
        <is>
          <t>O016882</t>
        </is>
      </c>
      <c r="C2591" s="25" t="n">
        <v>45331</v>
      </c>
      <c r="D2591" t="inlineStr">
        <is>
          <t>Beauty</t>
        </is>
      </c>
      <c r="E2591" t="inlineStr">
        <is>
          <t>South</t>
        </is>
      </c>
      <c r="F2591" t="inlineStr">
        <is>
          <t>Mobile App</t>
        </is>
      </c>
      <c r="G2591" t="inlineStr">
        <is>
          <t>Late Delivery</t>
        </is>
      </c>
      <c r="H2591" t="n">
        <v>1</v>
      </c>
      <c r="I2591" t="n">
        <v>611.5700000000001</v>
      </c>
    </row>
    <row r="2592">
      <c r="A2592" t="inlineStr">
        <is>
          <t>RET002598</t>
        </is>
      </c>
      <c r="B2592" t="inlineStr">
        <is>
          <t>O016892</t>
        </is>
      </c>
      <c r="C2592" s="25" t="n">
        <v>45331</v>
      </c>
      <c r="D2592" t="inlineStr">
        <is>
          <t>Home &amp; Kitchen</t>
        </is>
      </c>
      <c r="E2592" t="inlineStr">
        <is>
          <t>South</t>
        </is>
      </c>
      <c r="F2592" t="inlineStr">
        <is>
          <t>Website</t>
        </is>
      </c>
      <c r="G2592" t="inlineStr">
        <is>
          <t>Wrong Item Delivered</t>
        </is>
      </c>
      <c r="H2592" t="n">
        <v>1</v>
      </c>
      <c r="I2592" t="n">
        <v>2544.98</v>
      </c>
    </row>
    <row r="2593">
      <c r="A2593" t="inlineStr">
        <is>
          <t>RET002599</t>
        </is>
      </c>
      <c r="B2593" t="inlineStr">
        <is>
          <t>O016895</t>
        </is>
      </c>
      <c r="C2593" s="25" t="n">
        <v>45331</v>
      </c>
      <c r="D2593" t="inlineStr">
        <is>
          <t>Electronics</t>
        </is>
      </c>
      <c r="E2593" t="inlineStr">
        <is>
          <t>South</t>
        </is>
      </c>
      <c r="F2593" t="inlineStr">
        <is>
          <t>Website</t>
        </is>
      </c>
      <c r="G2593" t="inlineStr">
        <is>
          <t>Defective Product</t>
        </is>
      </c>
      <c r="H2593" t="n">
        <v>1</v>
      </c>
      <c r="I2593" t="n">
        <v>15742.58</v>
      </c>
    </row>
    <row r="2594">
      <c r="A2594" t="inlineStr">
        <is>
          <t>RET002600</t>
        </is>
      </c>
      <c r="B2594" t="inlineStr">
        <is>
          <t>O016895</t>
        </is>
      </c>
      <c r="C2594" s="25" t="n">
        <v>45331</v>
      </c>
      <c r="D2594" t="inlineStr">
        <is>
          <t>Grocery</t>
        </is>
      </c>
      <c r="E2594" t="inlineStr">
        <is>
          <t>South</t>
        </is>
      </c>
      <c r="F2594" t="inlineStr">
        <is>
          <t>Website</t>
        </is>
      </c>
      <c r="G2594" t="inlineStr">
        <is>
          <t>Defective Product</t>
        </is>
      </c>
      <c r="H2594" t="n">
        <v>1</v>
      </c>
      <c r="I2594" t="n">
        <v>251.78</v>
      </c>
    </row>
    <row r="2595">
      <c r="A2595" t="inlineStr">
        <is>
          <t>RET002601</t>
        </is>
      </c>
      <c r="B2595" t="inlineStr">
        <is>
          <t>O016912</t>
        </is>
      </c>
      <c r="C2595" s="25" t="n">
        <v>45332</v>
      </c>
      <c r="D2595" t="inlineStr">
        <is>
          <t>Home &amp; Kitchen</t>
        </is>
      </c>
      <c r="E2595" t="inlineStr">
        <is>
          <t>North</t>
        </is>
      </c>
      <c r="F2595" t="inlineStr">
        <is>
          <t>Retail Store</t>
        </is>
      </c>
      <c r="G2595" t="inlineStr">
        <is>
          <t>Damaged in Transit</t>
        </is>
      </c>
      <c r="H2595" t="n">
        <v>1</v>
      </c>
      <c r="I2595" t="n">
        <v>1983.38</v>
      </c>
    </row>
    <row r="2596">
      <c r="A2596" t="inlineStr">
        <is>
          <t>RET002602</t>
        </is>
      </c>
      <c r="B2596" t="inlineStr">
        <is>
          <t>O016916</t>
        </is>
      </c>
      <c r="C2596" s="25" t="n">
        <v>45332</v>
      </c>
      <c r="D2596" t="inlineStr">
        <is>
          <t>Fashion</t>
        </is>
      </c>
      <c r="E2596" t="inlineStr">
        <is>
          <t>South</t>
        </is>
      </c>
      <c r="F2596" t="inlineStr">
        <is>
          <t>Retail Store</t>
        </is>
      </c>
      <c r="G2596" t="inlineStr">
        <is>
          <t>Size/Fit Issue</t>
        </is>
      </c>
      <c r="H2596" t="n">
        <v>1</v>
      </c>
      <c r="I2596" t="n">
        <v>1829.36</v>
      </c>
    </row>
    <row r="2597">
      <c r="A2597" t="inlineStr">
        <is>
          <t>RET002603</t>
        </is>
      </c>
      <c r="B2597" t="inlineStr">
        <is>
          <t>O016917</t>
        </is>
      </c>
      <c r="C2597" s="25" t="n">
        <v>45332</v>
      </c>
      <c r="D2597" t="inlineStr">
        <is>
          <t>Fashion</t>
        </is>
      </c>
      <c r="E2597" t="inlineStr">
        <is>
          <t>West</t>
        </is>
      </c>
      <c r="F2597" t="inlineStr">
        <is>
          <t>Mobile App</t>
        </is>
      </c>
      <c r="G2597" t="inlineStr">
        <is>
          <t>Size/Fit Issue</t>
        </is>
      </c>
      <c r="H2597" t="n">
        <v>1</v>
      </c>
      <c r="I2597" t="n">
        <v>1646.42</v>
      </c>
    </row>
    <row r="2598">
      <c r="A2598" t="inlineStr">
        <is>
          <t>RET002604</t>
        </is>
      </c>
      <c r="B2598" t="inlineStr">
        <is>
          <t>O016918</t>
        </is>
      </c>
      <c r="C2598" s="25" t="n">
        <v>45332</v>
      </c>
      <c r="D2598" t="inlineStr">
        <is>
          <t>Beauty</t>
        </is>
      </c>
      <c r="E2598" t="inlineStr">
        <is>
          <t>West</t>
        </is>
      </c>
      <c r="F2598" t="inlineStr">
        <is>
          <t>Marketplace</t>
        </is>
      </c>
      <c r="G2598" t="inlineStr">
        <is>
          <t>Not as Described</t>
        </is>
      </c>
      <c r="H2598" t="n">
        <v>1</v>
      </c>
      <c r="I2598" t="n">
        <v>759.36</v>
      </c>
    </row>
    <row r="2599">
      <c r="A2599" t="inlineStr">
        <is>
          <t>RET002605</t>
        </is>
      </c>
      <c r="B2599" t="inlineStr">
        <is>
          <t>O016921</t>
        </is>
      </c>
      <c r="C2599" s="25" t="n">
        <v>45332</v>
      </c>
      <c r="D2599" t="inlineStr">
        <is>
          <t>Electronics</t>
        </is>
      </c>
      <c r="E2599" t="inlineStr">
        <is>
          <t>North</t>
        </is>
      </c>
      <c r="F2599" t="inlineStr">
        <is>
          <t>Website</t>
        </is>
      </c>
      <c r="G2599" t="inlineStr">
        <is>
          <t>Damaged in Transit</t>
        </is>
      </c>
      <c r="H2599" t="n">
        <v>1</v>
      </c>
      <c r="I2599" t="n">
        <v>7181.77</v>
      </c>
    </row>
    <row r="2600">
      <c r="A2600" t="inlineStr">
        <is>
          <t>RET002606</t>
        </is>
      </c>
      <c r="B2600" t="inlineStr">
        <is>
          <t>O016928</t>
        </is>
      </c>
      <c r="C2600" s="25" t="n">
        <v>45332</v>
      </c>
      <c r="D2600" t="inlineStr">
        <is>
          <t>Fashion</t>
        </is>
      </c>
      <c r="E2600" t="inlineStr">
        <is>
          <t>South</t>
        </is>
      </c>
      <c r="F2600" t="inlineStr">
        <is>
          <t>Marketplace</t>
        </is>
      </c>
      <c r="G2600" t="inlineStr">
        <is>
          <t>Not as Described</t>
        </is>
      </c>
      <c r="H2600" t="n">
        <v>1</v>
      </c>
      <c r="I2600" t="n">
        <v>1056.74</v>
      </c>
    </row>
    <row r="2601">
      <c r="A2601" t="inlineStr">
        <is>
          <t>RET002607</t>
        </is>
      </c>
      <c r="B2601" t="inlineStr">
        <is>
          <t>O016931</t>
        </is>
      </c>
      <c r="C2601" s="25" t="n">
        <v>45332</v>
      </c>
      <c r="D2601" t="inlineStr">
        <is>
          <t>Electronics</t>
        </is>
      </c>
      <c r="E2601" t="inlineStr">
        <is>
          <t>North</t>
        </is>
      </c>
      <c r="F2601" t="inlineStr">
        <is>
          <t>Website</t>
        </is>
      </c>
      <c r="G2601" t="inlineStr">
        <is>
          <t>Wrong Item Delivered</t>
        </is>
      </c>
      <c r="H2601" t="n">
        <v>1</v>
      </c>
      <c r="I2601" t="n">
        <v>17259.37</v>
      </c>
    </row>
    <row r="2602">
      <c r="A2602" t="inlineStr">
        <is>
          <t>RET002608</t>
        </is>
      </c>
      <c r="B2602" t="inlineStr">
        <is>
          <t>O016933</t>
        </is>
      </c>
      <c r="C2602" s="25" t="n">
        <v>45332</v>
      </c>
      <c r="D2602" t="inlineStr">
        <is>
          <t>Home &amp; Kitchen</t>
        </is>
      </c>
      <c r="E2602" t="inlineStr">
        <is>
          <t>North</t>
        </is>
      </c>
      <c r="F2602" t="inlineStr">
        <is>
          <t>Mobile App</t>
        </is>
      </c>
      <c r="G2602" t="inlineStr">
        <is>
          <t>Defective Product</t>
        </is>
      </c>
      <c r="H2602" t="n">
        <v>1</v>
      </c>
      <c r="I2602" t="n">
        <v>2479.46</v>
      </c>
    </row>
    <row r="2603">
      <c r="A2603" t="inlineStr">
        <is>
          <t>RET002609</t>
        </is>
      </c>
      <c r="B2603" t="inlineStr">
        <is>
          <t>O016954</t>
        </is>
      </c>
      <c r="C2603" s="25" t="n">
        <v>45333</v>
      </c>
      <c r="D2603" t="inlineStr">
        <is>
          <t>Electronics</t>
        </is>
      </c>
      <c r="E2603" t="inlineStr">
        <is>
          <t>West</t>
        </is>
      </c>
      <c r="F2603" t="inlineStr">
        <is>
          <t>Website</t>
        </is>
      </c>
      <c r="G2603" t="inlineStr">
        <is>
          <t>Damaged in Transit</t>
        </is>
      </c>
      <c r="H2603" t="n">
        <v>1</v>
      </c>
      <c r="I2603" t="n">
        <v>5936.89</v>
      </c>
    </row>
    <row r="2604">
      <c r="A2604" t="inlineStr">
        <is>
          <t>RET002610</t>
        </is>
      </c>
      <c r="B2604" t="inlineStr">
        <is>
          <t>O016966</t>
        </is>
      </c>
      <c r="C2604" s="25" t="n">
        <v>45333</v>
      </c>
      <c r="D2604" t="inlineStr">
        <is>
          <t>Fashion</t>
        </is>
      </c>
      <c r="E2604" t="inlineStr">
        <is>
          <t>Central</t>
        </is>
      </c>
      <c r="F2604" t="inlineStr">
        <is>
          <t>Mobile App</t>
        </is>
      </c>
      <c r="G2604" t="inlineStr">
        <is>
          <t>Not as Described</t>
        </is>
      </c>
      <c r="H2604" t="n">
        <v>2</v>
      </c>
      <c r="I2604" t="n">
        <v>1005.79</v>
      </c>
    </row>
    <row r="2605">
      <c r="A2605" t="inlineStr">
        <is>
          <t>RET002611</t>
        </is>
      </c>
      <c r="B2605" t="inlineStr">
        <is>
          <t>O016969</t>
        </is>
      </c>
      <c r="C2605" s="25" t="n">
        <v>45333</v>
      </c>
      <c r="D2605" t="inlineStr">
        <is>
          <t>Fashion</t>
        </is>
      </c>
      <c r="E2605" t="inlineStr">
        <is>
          <t>North</t>
        </is>
      </c>
      <c r="F2605" t="inlineStr">
        <is>
          <t>Marketplace</t>
        </is>
      </c>
      <c r="G2605" t="inlineStr">
        <is>
          <t>Size/Fit Issue</t>
        </is>
      </c>
      <c r="H2605" t="n">
        <v>2</v>
      </c>
      <c r="I2605" t="n">
        <v>2899.73</v>
      </c>
    </row>
    <row r="2606">
      <c r="A2606" t="inlineStr">
        <is>
          <t>RET002612</t>
        </is>
      </c>
      <c r="B2606" t="inlineStr">
        <is>
          <t>O016971</t>
        </is>
      </c>
      <c r="C2606" s="25" t="n">
        <v>45333</v>
      </c>
      <c r="D2606" t="inlineStr">
        <is>
          <t>Sports</t>
        </is>
      </c>
      <c r="E2606" t="inlineStr">
        <is>
          <t>South</t>
        </is>
      </c>
      <c r="F2606" t="inlineStr">
        <is>
          <t>Marketplace</t>
        </is>
      </c>
      <c r="G2606" t="inlineStr">
        <is>
          <t>Size/Fit Issue</t>
        </is>
      </c>
      <c r="H2606" t="n">
        <v>1</v>
      </c>
      <c r="I2606" t="n">
        <v>1095.69</v>
      </c>
    </row>
    <row r="2607">
      <c r="A2607" t="inlineStr">
        <is>
          <t>RET002613</t>
        </is>
      </c>
      <c r="B2607" t="inlineStr">
        <is>
          <t>O016972</t>
        </is>
      </c>
      <c r="C2607" s="25" t="n">
        <v>45333</v>
      </c>
      <c r="D2607" t="inlineStr">
        <is>
          <t>Electronics</t>
        </is>
      </c>
      <c r="E2607" t="inlineStr">
        <is>
          <t>North</t>
        </is>
      </c>
      <c r="F2607" t="inlineStr">
        <is>
          <t>Website</t>
        </is>
      </c>
      <c r="G2607" t="inlineStr">
        <is>
          <t>Damaged in Transit</t>
        </is>
      </c>
      <c r="H2607" t="n">
        <v>1</v>
      </c>
      <c r="I2607" t="n">
        <v>9443.299999999999</v>
      </c>
    </row>
    <row r="2608">
      <c r="A2608" t="inlineStr">
        <is>
          <t>RET002614</t>
        </is>
      </c>
      <c r="B2608" t="inlineStr">
        <is>
          <t>O016987</t>
        </is>
      </c>
      <c r="C2608" s="25" t="n">
        <v>45333</v>
      </c>
      <c r="D2608" t="inlineStr">
        <is>
          <t>Electronics</t>
        </is>
      </c>
      <c r="E2608" t="inlineStr">
        <is>
          <t>South</t>
        </is>
      </c>
      <c r="F2608" t="inlineStr">
        <is>
          <t>Website</t>
        </is>
      </c>
      <c r="G2608" t="inlineStr">
        <is>
          <t>Late Delivery</t>
        </is>
      </c>
      <c r="H2608" t="n">
        <v>1</v>
      </c>
      <c r="I2608" t="n">
        <v>16350.98</v>
      </c>
    </row>
    <row r="2609">
      <c r="A2609" t="inlineStr">
        <is>
          <t>RET002615</t>
        </is>
      </c>
      <c r="B2609" t="inlineStr">
        <is>
          <t>O016990</t>
        </is>
      </c>
      <c r="C2609" s="25" t="n">
        <v>45333</v>
      </c>
      <c r="D2609" t="inlineStr">
        <is>
          <t>Sports</t>
        </is>
      </c>
      <c r="E2609" t="inlineStr">
        <is>
          <t>South</t>
        </is>
      </c>
      <c r="F2609" t="inlineStr">
        <is>
          <t>Mobile App</t>
        </is>
      </c>
      <c r="G2609" t="inlineStr">
        <is>
          <t>Defective Product</t>
        </is>
      </c>
      <c r="H2609" t="n">
        <v>1</v>
      </c>
      <c r="I2609" t="n">
        <v>2598.96</v>
      </c>
    </row>
    <row r="2610">
      <c r="A2610" t="inlineStr">
        <is>
          <t>RET002616</t>
        </is>
      </c>
      <c r="B2610" t="inlineStr">
        <is>
          <t>O016993</t>
        </is>
      </c>
      <c r="C2610" s="25" t="n">
        <v>45333</v>
      </c>
      <c r="D2610" t="inlineStr">
        <is>
          <t>Fashion</t>
        </is>
      </c>
      <c r="E2610" t="inlineStr">
        <is>
          <t>South</t>
        </is>
      </c>
      <c r="F2610" t="inlineStr">
        <is>
          <t>Marketplace</t>
        </is>
      </c>
      <c r="G2610" t="inlineStr">
        <is>
          <t>Damaged in Transit</t>
        </is>
      </c>
      <c r="H2610" t="n">
        <v>1</v>
      </c>
      <c r="I2610" t="n">
        <v>1646.42</v>
      </c>
    </row>
    <row r="2611">
      <c r="A2611" t="inlineStr">
        <is>
          <t>RET002617</t>
        </is>
      </c>
      <c r="B2611" t="inlineStr">
        <is>
          <t>O016993</t>
        </is>
      </c>
      <c r="C2611" s="25" t="n">
        <v>45333</v>
      </c>
      <c r="D2611" t="inlineStr">
        <is>
          <t>Fashion</t>
        </is>
      </c>
      <c r="E2611" t="inlineStr">
        <is>
          <t>South</t>
        </is>
      </c>
      <c r="F2611" t="inlineStr">
        <is>
          <t>Marketplace</t>
        </is>
      </c>
      <c r="G2611" t="inlineStr">
        <is>
          <t>Changed Mind</t>
        </is>
      </c>
      <c r="H2611" t="n">
        <v>1</v>
      </c>
      <c r="I2611" t="n">
        <v>860.1799999999999</v>
      </c>
    </row>
    <row r="2612">
      <c r="A2612" t="inlineStr">
        <is>
          <t>RET002618</t>
        </is>
      </c>
      <c r="B2612" t="inlineStr">
        <is>
          <t>O016995</t>
        </is>
      </c>
      <c r="C2612" s="25" t="n">
        <v>45333</v>
      </c>
      <c r="D2612" t="inlineStr">
        <is>
          <t>Sports</t>
        </is>
      </c>
      <c r="E2612" t="inlineStr">
        <is>
          <t>South</t>
        </is>
      </c>
      <c r="F2612" t="inlineStr">
        <is>
          <t>Mobile App</t>
        </is>
      </c>
      <c r="G2612" t="inlineStr">
        <is>
          <t>Damaged in Transit</t>
        </is>
      </c>
      <c r="H2612" t="n">
        <v>2</v>
      </c>
      <c r="I2612" t="n">
        <v>2001.17</v>
      </c>
    </row>
    <row r="2613">
      <c r="A2613" t="inlineStr">
        <is>
          <t>RET002619</t>
        </is>
      </c>
      <c r="B2613" t="inlineStr">
        <is>
          <t>O017007</t>
        </is>
      </c>
      <c r="C2613" s="25" t="n">
        <v>45334</v>
      </c>
      <c r="D2613" t="inlineStr">
        <is>
          <t>Electronics</t>
        </is>
      </c>
      <c r="E2613" t="inlineStr">
        <is>
          <t>West</t>
        </is>
      </c>
      <c r="F2613" t="inlineStr">
        <is>
          <t>Marketplace</t>
        </is>
      </c>
      <c r="G2613" t="inlineStr">
        <is>
          <t>Not as Described</t>
        </is>
      </c>
      <c r="H2613" t="n">
        <v>1</v>
      </c>
      <c r="I2613" t="n">
        <v>19750.85</v>
      </c>
    </row>
    <row r="2614">
      <c r="A2614" t="inlineStr">
        <is>
          <t>RET002620</t>
        </is>
      </c>
      <c r="B2614" t="inlineStr">
        <is>
          <t>O017012</t>
        </is>
      </c>
      <c r="C2614" s="25" t="n">
        <v>45334</v>
      </c>
      <c r="D2614" t="inlineStr">
        <is>
          <t>Electronics</t>
        </is>
      </c>
      <c r="E2614" t="inlineStr">
        <is>
          <t>North</t>
        </is>
      </c>
      <c r="F2614" t="inlineStr">
        <is>
          <t>Marketplace</t>
        </is>
      </c>
      <c r="G2614" t="inlineStr">
        <is>
          <t>Defective Product</t>
        </is>
      </c>
      <c r="H2614" t="n">
        <v>1</v>
      </c>
      <c r="I2614" t="n">
        <v>15342.65</v>
      </c>
    </row>
    <row r="2615">
      <c r="A2615" t="inlineStr">
        <is>
          <t>RET002621</t>
        </is>
      </c>
      <c r="B2615" t="inlineStr">
        <is>
          <t>O017020</t>
        </is>
      </c>
      <c r="C2615" s="25" t="n">
        <v>45334</v>
      </c>
      <c r="D2615" t="inlineStr">
        <is>
          <t>Fashion</t>
        </is>
      </c>
      <c r="E2615" t="inlineStr">
        <is>
          <t>West</t>
        </is>
      </c>
      <c r="F2615" t="inlineStr">
        <is>
          <t>Website</t>
        </is>
      </c>
      <c r="G2615" t="inlineStr">
        <is>
          <t>Defective Product</t>
        </is>
      </c>
      <c r="H2615" t="n">
        <v>1</v>
      </c>
      <c r="I2615" t="n">
        <v>821.24</v>
      </c>
    </row>
    <row r="2616">
      <c r="A2616" t="inlineStr">
        <is>
          <t>RET002622</t>
        </is>
      </c>
      <c r="B2616" t="inlineStr">
        <is>
          <t>O017027</t>
        </is>
      </c>
      <c r="C2616" s="25" t="n">
        <v>45335</v>
      </c>
      <c r="D2616" t="inlineStr">
        <is>
          <t>Fashion</t>
        </is>
      </c>
      <c r="E2616" t="inlineStr">
        <is>
          <t>West</t>
        </is>
      </c>
      <c r="F2616" t="inlineStr">
        <is>
          <t>Marketplace</t>
        </is>
      </c>
      <c r="G2616" t="inlineStr">
        <is>
          <t>Size/Fit Issue</t>
        </is>
      </c>
      <c r="H2616" t="n">
        <v>1</v>
      </c>
      <c r="I2616" t="n">
        <v>538.36</v>
      </c>
    </row>
    <row r="2617">
      <c r="A2617" t="inlineStr">
        <is>
          <t>RET002623</t>
        </is>
      </c>
      <c r="B2617" t="inlineStr">
        <is>
          <t>O017028</t>
        </is>
      </c>
      <c r="C2617" s="25" t="n">
        <v>45335</v>
      </c>
      <c r="D2617" t="inlineStr">
        <is>
          <t>Electronics</t>
        </is>
      </c>
      <c r="E2617" t="inlineStr">
        <is>
          <t>West</t>
        </is>
      </c>
      <c r="F2617" t="inlineStr">
        <is>
          <t>Website</t>
        </is>
      </c>
      <c r="G2617" t="inlineStr">
        <is>
          <t>Defective Product</t>
        </is>
      </c>
      <c r="H2617" t="n">
        <v>1</v>
      </c>
      <c r="I2617" t="n">
        <v>5018.05</v>
      </c>
    </row>
    <row r="2618">
      <c r="A2618" t="inlineStr">
        <is>
          <t>RET002624</t>
        </is>
      </c>
      <c r="B2618" t="inlineStr">
        <is>
          <t>O017029</t>
        </is>
      </c>
      <c r="C2618" s="25" t="n">
        <v>45335</v>
      </c>
      <c r="D2618" t="inlineStr">
        <is>
          <t>Beauty</t>
        </is>
      </c>
      <c r="E2618" t="inlineStr">
        <is>
          <t>North</t>
        </is>
      </c>
      <c r="F2618" t="inlineStr">
        <is>
          <t>Marketplace</t>
        </is>
      </c>
      <c r="G2618" t="inlineStr">
        <is>
          <t>Damaged in Transit</t>
        </is>
      </c>
      <c r="H2618" t="n">
        <v>1</v>
      </c>
      <c r="I2618" t="n">
        <v>579.38</v>
      </c>
    </row>
    <row r="2619">
      <c r="A2619" t="inlineStr">
        <is>
          <t>RET002625</t>
        </is>
      </c>
      <c r="B2619" t="inlineStr">
        <is>
          <t>O017029</t>
        </is>
      </c>
      <c r="C2619" s="25" t="n">
        <v>45335</v>
      </c>
      <c r="D2619" t="inlineStr">
        <is>
          <t>Fashion</t>
        </is>
      </c>
      <c r="E2619" t="inlineStr">
        <is>
          <t>North</t>
        </is>
      </c>
      <c r="F2619" t="inlineStr">
        <is>
          <t>Marketplace</t>
        </is>
      </c>
      <c r="G2619" t="inlineStr">
        <is>
          <t>Changed Mind</t>
        </is>
      </c>
      <c r="H2619" t="n">
        <v>1</v>
      </c>
      <c r="I2619" t="n">
        <v>1131.62</v>
      </c>
    </row>
    <row r="2620">
      <c r="A2620" t="inlineStr">
        <is>
          <t>RET002627</t>
        </is>
      </c>
      <c r="B2620" t="inlineStr">
        <is>
          <t>O017033</t>
        </is>
      </c>
      <c r="C2620" s="25" t="n">
        <v>45335</v>
      </c>
      <c r="D2620" t="inlineStr">
        <is>
          <t>Fashion</t>
        </is>
      </c>
      <c r="E2620" t="inlineStr">
        <is>
          <t>South</t>
        </is>
      </c>
      <c r="F2620" t="inlineStr">
        <is>
          <t>Retail Store</t>
        </is>
      </c>
      <c r="G2620" t="inlineStr">
        <is>
          <t>Size/Fit Issue</t>
        </is>
      </c>
      <c r="H2620" t="n">
        <v>1</v>
      </c>
      <c r="I2620" t="n">
        <v>1342.69</v>
      </c>
    </row>
    <row r="2621">
      <c r="A2621" t="inlineStr">
        <is>
          <t>RET002628</t>
        </is>
      </c>
      <c r="B2621" t="inlineStr">
        <is>
          <t>O017047</t>
        </is>
      </c>
      <c r="C2621" s="25" t="n">
        <v>45335</v>
      </c>
      <c r="D2621" t="inlineStr">
        <is>
          <t>Sports</t>
        </is>
      </c>
      <c r="E2621" t="inlineStr">
        <is>
          <t>North</t>
        </is>
      </c>
      <c r="F2621" t="inlineStr">
        <is>
          <t>Website</t>
        </is>
      </c>
      <c r="G2621" t="inlineStr">
        <is>
          <t>Damaged in Transit</t>
        </is>
      </c>
      <c r="H2621" t="n">
        <v>1</v>
      </c>
      <c r="I2621" t="n">
        <v>2105.06</v>
      </c>
    </row>
    <row r="2622">
      <c r="A2622" t="inlineStr">
        <is>
          <t>RET002629</t>
        </is>
      </c>
      <c r="B2622" t="inlineStr">
        <is>
          <t>O017048</t>
        </is>
      </c>
      <c r="C2622" s="25" t="n">
        <v>45335</v>
      </c>
      <c r="D2622" t="inlineStr">
        <is>
          <t>Grocery</t>
        </is>
      </c>
      <c r="E2622" t="inlineStr">
        <is>
          <t>North</t>
        </is>
      </c>
      <c r="F2622" t="inlineStr">
        <is>
          <t>Website</t>
        </is>
      </c>
      <c r="G2622" t="inlineStr">
        <is>
          <t>Late Delivery</t>
        </is>
      </c>
      <c r="H2622" t="n">
        <v>3</v>
      </c>
      <c r="I2622" t="n">
        <v>2047.04</v>
      </c>
    </row>
    <row r="2623">
      <c r="A2623" t="inlineStr">
        <is>
          <t>RET002630</t>
        </is>
      </c>
      <c r="B2623" t="inlineStr">
        <is>
          <t>O017054</t>
        </is>
      </c>
      <c r="C2623" s="25" t="n">
        <v>45335</v>
      </c>
      <c r="D2623" t="inlineStr">
        <is>
          <t>Electronics</t>
        </is>
      </c>
      <c r="E2623" t="inlineStr">
        <is>
          <t>South</t>
        </is>
      </c>
      <c r="F2623" t="inlineStr">
        <is>
          <t>Website</t>
        </is>
      </c>
      <c r="G2623" t="inlineStr">
        <is>
          <t>Defective Product</t>
        </is>
      </c>
      <c r="H2623" t="n">
        <v>2</v>
      </c>
      <c r="I2623" t="n">
        <v>34518.74</v>
      </c>
    </row>
    <row r="2624">
      <c r="A2624" t="inlineStr">
        <is>
          <t>RET002631</t>
        </is>
      </c>
      <c r="B2624" t="inlineStr">
        <is>
          <t>O017065</t>
        </is>
      </c>
      <c r="C2624" s="25" t="n">
        <v>45336</v>
      </c>
      <c r="D2624" t="inlineStr">
        <is>
          <t>Fashion</t>
        </is>
      </c>
      <c r="E2624" t="inlineStr">
        <is>
          <t>East</t>
        </is>
      </c>
      <c r="F2624" t="inlineStr">
        <is>
          <t>Website</t>
        </is>
      </c>
      <c r="G2624" t="inlineStr">
        <is>
          <t>Size/Fit Issue</t>
        </is>
      </c>
      <c r="H2624" t="n">
        <v>1</v>
      </c>
      <c r="I2624" t="n">
        <v>1016.65</v>
      </c>
    </row>
    <row r="2625">
      <c r="A2625" t="inlineStr">
        <is>
          <t>RET002632</t>
        </is>
      </c>
      <c r="B2625" t="inlineStr">
        <is>
          <t>O017075</t>
        </is>
      </c>
      <c r="C2625" s="25" t="n">
        <v>45336</v>
      </c>
      <c r="D2625" t="inlineStr">
        <is>
          <t>Home &amp; Kitchen</t>
        </is>
      </c>
      <c r="E2625" t="inlineStr">
        <is>
          <t>Central</t>
        </is>
      </c>
      <c r="F2625" t="inlineStr">
        <is>
          <t>Mobile App</t>
        </is>
      </c>
      <c r="G2625" t="inlineStr">
        <is>
          <t>Defective Product</t>
        </is>
      </c>
      <c r="H2625" t="n">
        <v>1</v>
      </c>
      <c r="I2625" t="n">
        <v>2889.8</v>
      </c>
    </row>
    <row r="2626">
      <c r="A2626" t="inlineStr">
        <is>
          <t>RET002633</t>
        </is>
      </c>
      <c r="B2626" t="inlineStr">
        <is>
          <t>O017083</t>
        </is>
      </c>
      <c r="C2626" s="25" t="n">
        <v>45336</v>
      </c>
      <c r="D2626" t="inlineStr">
        <is>
          <t>Fashion</t>
        </is>
      </c>
      <c r="E2626" t="inlineStr">
        <is>
          <t>North</t>
        </is>
      </c>
      <c r="F2626" t="inlineStr">
        <is>
          <t>Marketplace</t>
        </is>
      </c>
      <c r="G2626" t="inlineStr">
        <is>
          <t>Size/Fit Issue</t>
        </is>
      </c>
      <c r="H2626" t="n">
        <v>1</v>
      </c>
      <c r="I2626" t="n">
        <v>617.92</v>
      </c>
    </row>
    <row r="2627">
      <c r="A2627" t="inlineStr">
        <is>
          <t>RET002634</t>
        </is>
      </c>
      <c r="B2627" t="inlineStr">
        <is>
          <t>O017085</t>
        </is>
      </c>
      <c r="C2627" s="25" t="n">
        <v>45336</v>
      </c>
      <c r="D2627" t="inlineStr">
        <is>
          <t>Fashion</t>
        </is>
      </c>
      <c r="E2627" t="inlineStr">
        <is>
          <t>West</t>
        </is>
      </c>
      <c r="F2627" t="inlineStr">
        <is>
          <t>Mobile App</t>
        </is>
      </c>
      <c r="G2627" t="inlineStr">
        <is>
          <t>Size/Fit Issue</t>
        </is>
      </c>
      <c r="H2627" t="n">
        <v>1</v>
      </c>
      <c r="I2627" t="n">
        <v>1554.96</v>
      </c>
    </row>
    <row r="2628">
      <c r="A2628" t="inlineStr">
        <is>
          <t>RET002635</t>
        </is>
      </c>
      <c r="B2628" t="inlineStr">
        <is>
          <t>O017087</t>
        </is>
      </c>
      <c r="C2628" s="25" t="n">
        <v>45336</v>
      </c>
      <c r="D2628" t="inlineStr">
        <is>
          <t>Fashion</t>
        </is>
      </c>
      <c r="E2628" t="inlineStr">
        <is>
          <t>West</t>
        </is>
      </c>
      <c r="F2628" t="inlineStr">
        <is>
          <t>Website</t>
        </is>
      </c>
      <c r="G2628" t="inlineStr">
        <is>
          <t>Not as Described</t>
        </is>
      </c>
      <c r="H2628" t="n">
        <v>1</v>
      </c>
      <c r="I2628" t="n">
        <v>1131.62</v>
      </c>
    </row>
    <row r="2629">
      <c r="A2629" t="inlineStr">
        <is>
          <t>RET002636</t>
        </is>
      </c>
      <c r="B2629" t="inlineStr">
        <is>
          <t>O017088</t>
        </is>
      </c>
      <c r="C2629" s="25" t="n">
        <v>45336</v>
      </c>
      <c r="D2629" t="inlineStr">
        <is>
          <t>Electronics</t>
        </is>
      </c>
      <c r="E2629" t="inlineStr">
        <is>
          <t>Central</t>
        </is>
      </c>
      <c r="F2629" t="inlineStr">
        <is>
          <t>Marketplace</t>
        </is>
      </c>
      <c r="G2629" t="inlineStr">
        <is>
          <t>Not as Described</t>
        </is>
      </c>
      <c r="H2629" t="n">
        <v>1</v>
      </c>
      <c r="I2629" t="n">
        <v>11811.38</v>
      </c>
    </row>
    <row r="2630">
      <c r="A2630" t="inlineStr">
        <is>
          <t>RET002637</t>
        </is>
      </c>
      <c r="B2630" t="inlineStr">
        <is>
          <t>O017095</t>
        </is>
      </c>
      <c r="C2630" s="25" t="n">
        <v>45336</v>
      </c>
      <c r="D2630" t="inlineStr">
        <is>
          <t>Fashion</t>
        </is>
      </c>
      <c r="E2630" t="inlineStr">
        <is>
          <t>South</t>
        </is>
      </c>
      <c r="F2630" t="inlineStr">
        <is>
          <t>Mobile App</t>
        </is>
      </c>
      <c r="G2630" t="inlineStr">
        <is>
          <t>Size/Fit Issue</t>
        </is>
      </c>
      <c r="H2630" t="n">
        <v>1</v>
      </c>
      <c r="I2630" t="n">
        <v>963.14</v>
      </c>
    </row>
    <row r="2631">
      <c r="A2631" t="inlineStr">
        <is>
          <t>RET002638</t>
        </is>
      </c>
      <c r="B2631" t="inlineStr">
        <is>
          <t>O017104</t>
        </is>
      </c>
      <c r="C2631" s="25" t="n">
        <v>45337</v>
      </c>
      <c r="D2631" t="inlineStr">
        <is>
          <t>Fashion</t>
        </is>
      </c>
      <c r="E2631" t="inlineStr">
        <is>
          <t>South</t>
        </is>
      </c>
      <c r="F2631" t="inlineStr">
        <is>
          <t>Website</t>
        </is>
      </c>
      <c r="G2631" t="inlineStr">
        <is>
          <t>Size/Fit Issue</t>
        </is>
      </c>
      <c r="H2631" t="n">
        <v>1</v>
      </c>
      <c r="I2631" t="n">
        <v>552.29</v>
      </c>
    </row>
    <row r="2632">
      <c r="A2632" t="inlineStr">
        <is>
          <t>RET002639</t>
        </is>
      </c>
      <c r="B2632" t="inlineStr">
        <is>
          <t>O017112</t>
        </is>
      </c>
      <c r="C2632" s="25" t="n">
        <v>45337</v>
      </c>
      <c r="D2632" t="inlineStr">
        <is>
          <t>Fashion</t>
        </is>
      </c>
      <c r="E2632" t="inlineStr">
        <is>
          <t>West</t>
        </is>
      </c>
      <c r="F2632" t="inlineStr">
        <is>
          <t>Retail Store</t>
        </is>
      </c>
      <c r="G2632" t="inlineStr">
        <is>
          <t>Size/Fit Issue</t>
        </is>
      </c>
      <c r="H2632" t="n">
        <v>1</v>
      </c>
      <c r="I2632" t="n">
        <v>601.6900000000001</v>
      </c>
    </row>
    <row r="2633">
      <c r="A2633" t="inlineStr">
        <is>
          <t>RET002640</t>
        </is>
      </c>
      <c r="B2633" t="inlineStr">
        <is>
          <t>O017119</t>
        </is>
      </c>
      <c r="C2633" s="25" t="n">
        <v>45337</v>
      </c>
      <c r="D2633" t="inlineStr">
        <is>
          <t>Sports</t>
        </is>
      </c>
      <c r="E2633" t="inlineStr">
        <is>
          <t>South</t>
        </is>
      </c>
      <c r="F2633" t="inlineStr">
        <is>
          <t>Mobile App</t>
        </is>
      </c>
      <c r="G2633" t="inlineStr">
        <is>
          <t>Damaged in Transit</t>
        </is>
      </c>
      <c r="H2633" t="n">
        <v>1</v>
      </c>
      <c r="I2633" t="n">
        <v>2571.56</v>
      </c>
    </row>
    <row r="2634">
      <c r="A2634" t="inlineStr">
        <is>
          <t>RET002641</t>
        </is>
      </c>
      <c r="B2634" t="inlineStr">
        <is>
          <t>O017122</t>
        </is>
      </c>
      <c r="C2634" s="25" t="n">
        <v>45337</v>
      </c>
      <c r="D2634" t="inlineStr">
        <is>
          <t>Fashion</t>
        </is>
      </c>
      <c r="E2634" t="inlineStr">
        <is>
          <t>South</t>
        </is>
      </c>
      <c r="F2634" t="inlineStr">
        <is>
          <t>Website</t>
        </is>
      </c>
      <c r="G2634" t="inlineStr">
        <is>
          <t>Size/Fit Issue</t>
        </is>
      </c>
      <c r="H2634" t="n">
        <v>1</v>
      </c>
      <c r="I2634" t="n">
        <v>690.61</v>
      </c>
    </row>
    <row r="2635">
      <c r="A2635" t="inlineStr">
        <is>
          <t>RET002642</t>
        </is>
      </c>
      <c r="B2635" t="inlineStr">
        <is>
          <t>O017123</t>
        </is>
      </c>
      <c r="C2635" s="25" t="n">
        <v>45337</v>
      </c>
      <c r="D2635" t="inlineStr">
        <is>
          <t>Grocery</t>
        </is>
      </c>
      <c r="E2635" t="inlineStr">
        <is>
          <t>South</t>
        </is>
      </c>
      <c r="F2635" t="inlineStr">
        <is>
          <t>Marketplace</t>
        </is>
      </c>
      <c r="G2635" t="inlineStr">
        <is>
          <t>Not as Described</t>
        </is>
      </c>
      <c r="H2635" t="n">
        <v>2</v>
      </c>
      <c r="I2635" t="n">
        <v>387.19</v>
      </c>
    </row>
    <row r="2636">
      <c r="A2636" t="inlineStr">
        <is>
          <t>RET002643</t>
        </is>
      </c>
      <c r="B2636" t="inlineStr">
        <is>
          <t>O017129</t>
        </is>
      </c>
      <c r="C2636" s="25" t="n">
        <v>45338</v>
      </c>
      <c r="D2636" t="inlineStr">
        <is>
          <t>Fashion</t>
        </is>
      </c>
      <c r="E2636" t="inlineStr">
        <is>
          <t>North</t>
        </is>
      </c>
      <c r="F2636" t="inlineStr">
        <is>
          <t>Mobile App</t>
        </is>
      </c>
      <c r="G2636" t="inlineStr">
        <is>
          <t>Not as Described</t>
        </is>
      </c>
      <c r="H2636" t="n">
        <v>2</v>
      </c>
      <c r="I2636" t="n">
        <v>3292.85</v>
      </c>
    </row>
    <row r="2637">
      <c r="A2637" t="inlineStr">
        <is>
          <t>RET002644</t>
        </is>
      </c>
      <c r="B2637" t="inlineStr">
        <is>
          <t>O017129</t>
        </is>
      </c>
      <c r="C2637" s="25" t="n">
        <v>45338</v>
      </c>
      <c r="D2637" t="inlineStr">
        <is>
          <t>Fashion</t>
        </is>
      </c>
      <c r="E2637" t="inlineStr">
        <is>
          <t>North</t>
        </is>
      </c>
      <c r="F2637" t="inlineStr">
        <is>
          <t>Mobile App</t>
        </is>
      </c>
      <c r="G2637" t="inlineStr">
        <is>
          <t>Not as Described</t>
        </is>
      </c>
      <c r="H2637" t="n">
        <v>1</v>
      </c>
      <c r="I2637" t="n">
        <v>1609.45</v>
      </c>
    </row>
    <row r="2638">
      <c r="A2638" t="inlineStr">
        <is>
          <t>RET002645</t>
        </is>
      </c>
      <c r="B2638" t="inlineStr">
        <is>
          <t>O017135</t>
        </is>
      </c>
      <c r="C2638" s="25" t="n">
        <v>45338</v>
      </c>
      <c r="D2638" t="inlineStr">
        <is>
          <t>Beauty</t>
        </is>
      </c>
      <c r="E2638" t="inlineStr">
        <is>
          <t>South</t>
        </is>
      </c>
      <c r="F2638" t="inlineStr">
        <is>
          <t>Website</t>
        </is>
      </c>
      <c r="G2638" t="inlineStr">
        <is>
          <t>Damaged in Transit</t>
        </is>
      </c>
      <c r="H2638" t="n">
        <v>1</v>
      </c>
      <c r="I2638" t="n">
        <v>1153.36</v>
      </c>
    </row>
    <row r="2639">
      <c r="A2639" t="inlineStr">
        <is>
          <t>RET002646</t>
        </is>
      </c>
      <c r="B2639" t="inlineStr">
        <is>
          <t>O017149</t>
        </is>
      </c>
      <c r="C2639" s="25" t="n">
        <v>45338</v>
      </c>
      <c r="D2639" t="inlineStr">
        <is>
          <t>Books</t>
        </is>
      </c>
      <c r="E2639" t="inlineStr">
        <is>
          <t>South</t>
        </is>
      </c>
      <c r="F2639" t="inlineStr">
        <is>
          <t>Marketplace</t>
        </is>
      </c>
      <c r="G2639" t="inlineStr">
        <is>
          <t>Wrong Item Delivered</t>
        </is>
      </c>
      <c r="H2639" t="n">
        <v>2</v>
      </c>
      <c r="I2639" t="n">
        <v>1027.73</v>
      </c>
    </row>
    <row r="2640">
      <c r="A2640" t="inlineStr">
        <is>
          <t>RET002647</t>
        </is>
      </c>
      <c r="B2640" t="inlineStr">
        <is>
          <t>O017154</t>
        </is>
      </c>
      <c r="C2640" s="25" t="n">
        <v>45338</v>
      </c>
      <c r="D2640" t="inlineStr">
        <is>
          <t>Fashion</t>
        </is>
      </c>
      <c r="E2640" t="inlineStr">
        <is>
          <t>East</t>
        </is>
      </c>
      <c r="F2640" t="inlineStr">
        <is>
          <t>Mobile App</t>
        </is>
      </c>
      <c r="G2640" t="inlineStr">
        <is>
          <t>Damaged in Transit</t>
        </is>
      </c>
      <c r="H2640" t="n">
        <v>2</v>
      </c>
      <c r="I2640" t="n">
        <v>5632.85</v>
      </c>
    </row>
    <row r="2641">
      <c r="A2641" t="inlineStr">
        <is>
          <t>RET002648</t>
        </is>
      </c>
      <c r="B2641" t="inlineStr">
        <is>
          <t>O017167</t>
        </is>
      </c>
      <c r="C2641" s="25" t="n">
        <v>45339</v>
      </c>
      <c r="D2641" t="inlineStr">
        <is>
          <t>Fashion</t>
        </is>
      </c>
      <c r="E2641" t="inlineStr">
        <is>
          <t>North</t>
        </is>
      </c>
      <c r="F2641" t="inlineStr">
        <is>
          <t>Marketplace</t>
        </is>
      </c>
      <c r="G2641" t="inlineStr">
        <is>
          <t>Size/Fit Issue</t>
        </is>
      </c>
      <c r="H2641" t="n">
        <v>1</v>
      </c>
      <c r="I2641" t="n">
        <v>1609.45</v>
      </c>
    </row>
    <row r="2642">
      <c r="A2642" t="inlineStr">
        <is>
          <t>RET002649</t>
        </is>
      </c>
      <c r="B2642" t="inlineStr">
        <is>
          <t>O017180</t>
        </is>
      </c>
      <c r="C2642" s="25" t="n">
        <v>45339</v>
      </c>
      <c r="D2642" t="inlineStr">
        <is>
          <t>Fashion</t>
        </is>
      </c>
      <c r="E2642" t="inlineStr">
        <is>
          <t>South</t>
        </is>
      </c>
      <c r="F2642" t="inlineStr">
        <is>
          <t>Mobile App</t>
        </is>
      </c>
      <c r="G2642" t="inlineStr">
        <is>
          <t>Damaged in Transit</t>
        </is>
      </c>
      <c r="H2642" t="n">
        <v>1</v>
      </c>
      <c r="I2642" t="n">
        <v>2515.76</v>
      </c>
    </row>
    <row r="2643">
      <c r="A2643" t="inlineStr">
        <is>
          <t>RET002650</t>
        </is>
      </c>
      <c r="B2643" t="inlineStr">
        <is>
          <t>O017187</t>
        </is>
      </c>
      <c r="C2643" s="25" t="n">
        <v>45339</v>
      </c>
      <c r="D2643" t="inlineStr">
        <is>
          <t>Home &amp; Kitchen</t>
        </is>
      </c>
      <c r="E2643" t="inlineStr">
        <is>
          <t>West</t>
        </is>
      </c>
      <c r="F2643" t="inlineStr">
        <is>
          <t>Website</t>
        </is>
      </c>
      <c r="G2643" t="inlineStr">
        <is>
          <t>Late Delivery</t>
        </is>
      </c>
      <c r="H2643" t="n">
        <v>1</v>
      </c>
      <c r="I2643" t="n">
        <v>1281.38</v>
      </c>
    </row>
    <row r="2644">
      <c r="A2644" t="inlineStr">
        <is>
          <t>RET002651</t>
        </is>
      </c>
      <c r="B2644" t="inlineStr">
        <is>
          <t>O017202</t>
        </is>
      </c>
      <c r="C2644" s="25" t="n">
        <v>45339</v>
      </c>
      <c r="D2644" t="inlineStr">
        <is>
          <t>Books</t>
        </is>
      </c>
      <c r="E2644" t="inlineStr">
        <is>
          <t>North</t>
        </is>
      </c>
      <c r="F2644" t="inlineStr">
        <is>
          <t>Marketplace</t>
        </is>
      </c>
      <c r="G2644" t="inlineStr">
        <is>
          <t>Damaged in Transit</t>
        </is>
      </c>
      <c r="H2644" t="n">
        <v>1</v>
      </c>
      <c r="I2644" t="n">
        <v>290.83</v>
      </c>
    </row>
    <row r="2645">
      <c r="A2645" t="inlineStr">
        <is>
          <t>RET002652</t>
        </is>
      </c>
      <c r="B2645" t="inlineStr">
        <is>
          <t>O017206</t>
        </is>
      </c>
      <c r="C2645" s="25" t="n">
        <v>45340</v>
      </c>
      <c r="D2645" t="inlineStr">
        <is>
          <t>Grocery</t>
        </is>
      </c>
      <c r="E2645" t="inlineStr">
        <is>
          <t>West</t>
        </is>
      </c>
      <c r="F2645" t="inlineStr">
        <is>
          <t>Website</t>
        </is>
      </c>
      <c r="G2645" t="inlineStr">
        <is>
          <t>Defective Product</t>
        </is>
      </c>
      <c r="H2645" t="n">
        <v>2</v>
      </c>
      <c r="I2645" t="n">
        <v>511.78</v>
      </c>
    </row>
    <row r="2646">
      <c r="A2646" t="inlineStr">
        <is>
          <t>RET002653</t>
        </is>
      </c>
      <c r="B2646" t="inlineStr">
        <is>
          <t>O017208</t>
        </is>
      </c>
      <c r="C2646" s="25" t="n">
        <v>45340</v>
      </c>
      <c r="D2646" t="inlineStr">
        <is>
          <t>Home &amp; Kitchen</t>
        </is>
      </c>
      <c r="E2646" t="inlineStr">
        <is>
          <t>North</t>
        </is>
      </c>
      <c r="F2646" t="inlineStr">
        <is>
          <t>Website</t>
        </is>
      </c>
      <c r="G2646" t="inlineStr">
        <is>
          <t>Late Delivery</t>
        </is>
      </c>
      <c r="H2646" t="n">
        <v>2</v>
      </c>
      <c r="I2646" t="n">
        <v>559.73</v>
      </c>
    </row>
    <row r="2647">
      <c r="A2647" t="inlineStr">
        <is>
          <t>RET002654</t>
        </is>
      </c>
      <c r="B2647" t="inlineStr">
        <is>
          <t>O017223</t>
        </is>
      </c>
      <c r="C2647" s="25" t="n">
        <v>45340</v>
      </c>
      <c r="D2647" t="inlineStr">
        <is>
          <t>Home &amp; Kitchen</t>
        </is>
      </c>
      <c r="E2647" t="inlineStr">
        <is>
          <t>South</t>
        </is>
      </c>
      <c r="F2647" t="inlineStr">
        <is>
          <t>Marketplace</t>
        </is>
      </c>
      <c r="G2647" t="inlineStr">
        <is>
          <t>Wrong Item Delivered</t>
        </is>
      </c>
      <c r="H2647" t="n">
        <v>1</v>
      </c>
      <c r="I2647" t="n">
        <v>909.64</v>
      </c>
    </row>
    <row r="2648">
      <c r="A2648" t="inlineStr">
        <is>
          <t>RET002655</t>
        </is>
      </c>
      <c r="B2648" t="inlineStr">
        <is>
          <t>O017240</t>
        </is>
      </c>
      <c r="C2648" s="25" t="n">
        <v>45340</v>
      </c>
      <c r="D2648" t="inlineStr">
        <is>
          <t>Fashion</t>
        </is>
      </c>
      <c r="E2648" t="inlineStr">
        <is>
          <t>South</t>
        </is>
      </c>
      <c r="F2648" t="inlineStr">
        <is>
          <t>Marketplace</t>
        </is>
      </c>
      <c r="G2648" t="inlineStr">
        <is>
          <t>Not Specified</t>
        </is>
      </c>
      <c r="H2648" t="n">
        <v>1</v>
      </c>
      <c r="I2648" t="n">
        <v>1463.49</v>
      </c>
    </row>
    <row r="2649">
      <c r="A2649" t="inlineStr">
        <is>
          <t>RET002656</t>
        </is>
      </c>
      <c r="B2649" t="inlineStr">
        <is>
          <t>O017244</t>
        </is>
      </c>
      <c r="C2649" s="25" t="n">
        <v>45340</v>
      </c>
      <c r="D2649" t="inlineStr">
        <is>
          <t>Home &amp; Kitchen</t>
        </is>
      </c>
      <c r="E2649" t="inlineStr">
        <is>
          <t>West</t>
        </is>
      </c>
      <c r="F2649" t="inlineStr">
        <is>
          <t>Marketplace</t>
        </is>
      </c>
      <c r="G2649" t="inlineStr">
        <is>
          <t>Damaged in Transit</t>
        </is>
      </c>
      <c r="H2649" t="n">
        <v>1</v>
      </c>
      <c r="I2649" t="n">
        <v>1272.02</v>
      </c>
    </row>
    <row r="2650">
      <c r="A2650" t="inlineStr">
        <is>
          <t>RET002657</t>
        </is>
      </c>
      <c r="B2650" t="inlineStr">
        <is>
          <t>O017245</t>
        </is>
      </c>
      <c r="C2650" s="25" t="n">
        <v>45340</v>
      </c>
      <c r="D2650" t="inlineStr">
        <is>
          <t>Fashion</t>
        </is>
      </c>
      <c r="E2650" t="inlineStr">
        <is>
          <t>North</t>
        </is>
      </c>
      <c r="F2650" t="inlineStr">
        <is>
          <t>Marketplace</t>
        </is>
      </c>
      <c r="G2650" t="inlineStr">
        <is>
          <t>Size/Fit Issue</t>
        </is>
      </c>
      <c r="H2650" t="n">
        <v>1</v>
      </c>
      <c r="I2650" t="n">
        <v>532.53</v>
      </c>
    </row>
    <row r="2651">
      <c r="A2651" t="inlineStr">
        <is>
          <t>RET002658</t>
        </is>
      </c>
      <c r="B2651" t="inlineStr">
        <is>
          <t>O017246</t>
        </is>
      </c>
      <c r="C2651" s="25" t="n">
        <v>45340</v>
      </c>
      <c r="D2651" t="inlineStr">
        <is>
          <t>Electronics</t>
        </is>
      </c>
      <c r="E2651" t="inlineStr">
        <is>
          <t>East</t>
        </is>
      </c>
      <c r="F2651" t="inlineStr">
        <is>
          <t>Retail Store</t>
        </is>
      </c>
      <c r="G2651" t="inlineStr">
        <is>
          <t>Changed Mind</t>
        </is>
      </c>
      <c r="H2651" t="n">
        <v>1</v>
      </c>
      <c r="I2651" t="n">
        <v>15342.65</v>
      </c>
    </row>
    <row r="2652">
      <c r="A2652" t="inlineStr">
        <is>
          <t>RET002659</t>
        </is>
      </c>
      <c r="B2652" t="inlineStr">
        <is>
          <t>O017264</t>
        </is>
      </c>
      <c r="C2652" s="25" t="n">
        <v>45341</v>
      </c>
      <c r="D2652" t="inlineStr">
        <is>
          <t>Electronics</t>
        </is>
      </c>
      <c r="E2652" t="inlineStr">
        <is>
          <t>South</t>
        </is>
      </c>
      <c r="F2652" t="inlineStr">
        <is>
          <t>Marketplace</t>
        </is>
      </c>
      <c r="G2652" t="inlineStr">
        <is>
          <t>Size/Fit Issue</t>
        </is>
      </c>
      <c r="H2652" t="n">
        <v>1</v>
      </c>
      <c r="I2652" t="n">
        <v>32069.49</v>
      </c>
    </row>
    <row r="2653">
      <c r="A2653" t="inlineStr">
        <is>
          <t>RET002660</t>
        </is>
      </c>
      <c r="B2653" t="inlineStr">
        <is>
          <t>O017265</t>
        </is>
      </c>
      <c r="C2653" s="25" t="n">
        <v>45341</v>
      </c>
      <c r="D2653" t="inlineStr">
        <is>
          <t>Fashion</t>
        </is>
      </c>
      <c r="E2653" t="inlineStr">
        <is>
          <t>West</t>
        </is>
      </c>
      <c r="F2653" t="inlineStr">
        <is>
          <t>Mobile App</t>
        </is>
      </c>
      <c r="G2653" t="inlineStr">
        <is>
          <t>Damaged in Transit</t>
        </is>
      </c>
      <c r="H2653" t="n">
        <v>2</v>
      </c>
      <c r="I2653" t="n">
        <v>3658.72</v>
      </c>
    </row>
    <row r="2654">
      <c r="A2654" t="inlineStr">
        <is>
          <t>RET002661</t>
        </is>
      </c>
      <c r="B2654" t="inlineStr">
        <is>
          <t>O017271</t>
        </is>
      </c>
      <c r="C2654" s="25" t="n">
        <v>45341</v>
      </c>
      <c r="D2654" t="inlineStr">
        <is>
          <t>Home &amp; Kitchen</t>
        </is>
      </c>
      <c r="E2654" t="inlineStr">
        <is>
          <t>North</t>
        </is>
      </c>
      <c r="F2654" t="inlineStr">
        <is>
          <t>Website</t>
        </is>
      </c>
      <c r="G2654" t="inlineStr">
        <is>
          <t>Wrong Item Delivered</t>
        </is>
      </c>
      <c r="H2654" t="n">
        <v>1</v>
      </c>
      <c r="I2654" t="n">
        <v>2545.04</v>
      </c>
    </row>
    <row r="2655">
      <c r="A2655" t="inlineStr">
        <is>
          <t>RET002662</t>
        </is>
      </c>
      <c r="B2655" t="inlineStr">
        <is>
          <t>O017275</t>
        </is>
      </c>
      <c r="C2655" s="25" t="n">
        <v>45341</v>
      </c>
      <c r="D2655" t="inlineStr">
        <is>
          <t>Home &amp; Kitchen</t>
        </is>
      </c>
      <c r="E2655" t="inlineStr">
        <is>
          <t>West</t>
        </is>
      </c>
      <c r="F2655" t="inlineStr">
        <is>
          <t>Website</t>
        </is>
      </c>
      <c r="G2655" t="inlineStr">
        <is>
          <t>Changed Mind</t>
        </is>
      </c>
      <c r="H2655" t="n">
        <v>1</v>
      </c>
      <c r="I2655" t="n">
        <v>1283.41</v>
      </c>
    </row>
    <row r="2656">
      <c r="A2656" t="inlineStr">
        <is>
          <t>RET002663</t>
        </is>
      </c>
      <c r="B2656" t="inlineStr">
        <is>
          <t>O017288</t>
        </is>
      </c>
      <c r="C2656" s="25" t="n">
        <v>45342</v>
      </c>
      <c r="D2656" t="inlineStr">
        <is>
          <t>Fashion</t>
        </is>
      </c>
      <c r="E2656" t="inlineStr">
        <is>
          <t>Central</t>
        </is>
      </c>
      <c r="F2656" t="inlineStr">
        <is>
          <t>Marketplace</t>
        </is>
      </c>
      <c r="G2656" t="inlineStr">
        <is>
          <t>Size/Fit Issue</t>
        </is>
      </c>
      <c r="H2656" t="n">
        <v>1</v>
      </c>
      <c r="I2656" t="n">
        <v>214.34</v>
      </c>
    </row>
    <row r="2657">
      <c r="A2657" t="inlineStr">
        <is>
          <t>RET002664</t>
        </is>
      </c>
      <c r="B2657" t="inlineStr">
        <is>
          <t>O017294</t>
        </is>
      </c>
      <c r="C2657" s="25" t="n">
        <v>45342</v>
      </c>
      <c r="D2657" t="inlineStr">
        <is>
          <t>Sports</t>
        </is>
      </c>
      <c r="E2657" t="inlineStr">
        <is>
          <t>West</t>
        </is>
      </c>
      <c r="F2657" t="inlineStr">
        <is>
          <t>Website</t>
        </is>
      </c>
      <c r="G2657" t="inlineStr">
        <is>
          <t>Not as Described</t>
        </is>
      </c>
      <c r="H2657" t="n">
        <v>1</v>
      </c>
      <c r="I2657" t="n">
        <v>1674.5</v>
      </c>
    </row>
    <row r="2658">
      <c r="A2658" t="inlineStr">
        <is>
          <t>RET002665</t>
        </is>
      </c>
      <c r="B2658" t="inlineStr">
        <is>
          <t>O017298</t>
        </is>
      </c>
      <c r="C2658" s="25" t="n">
        <v>45342</v>
      </c>
      <c r="D2658" t="inlineStr">
        <is>
          <t>Fashion</t>
        </is>
      </c>
      <c r="E2658" t="inlineStr">
        <is>
          <t>West</t>
        </is>
      </c>
      <c r="F2658" t="inlineStr">
        <is>
          <t>Website</t>
        </is>
      </c>
      <c r="G2658" t="inlineStr">
        <is>
          <t>Not as Described</t>
        </is>
      </c>
      <c r="H2658" t="n">
        <v>1</v>
      </c>
      <c r="I2658" t="n">
        <v>1870.96</v>
      </c>
    </row>
    <row r="2659">
      <c r="A2659" t="inlineStr">
        <is>
          <t>RET002666</t>
        </is>
      </c>
      <c r="B2659" t="inlineStr">
        <is>
          <t>O017300</t>
        </is>
      </c>
      <c r="C2659" s="25" t="n">
        <v>45342</v>
      </c>
      <c r="D2659" t="inlineStr">
        <is>
          <t>Fashion</t>
        </is>
      </c>
      <c r="E2659" t="inlineStr">
        <is>
          <t>South</t>
        </is>
      </c>
      <c r="F2659" t="inlineStr">
        <is>
          <t>Website</t>
        </is>
      </c>
      <c r="G2659" t="inlineStr">
        <is>
          <t>Size/Fit Issue</t>
        </is>
      </c>
      <c r="H2659" t="n">
        <v>1</v>
      </c>
      <c r="I2659" t="n">
        <v>1384.34</v>
      </c>
    </row>
    <row r="2660">
      <c r="A2660" t="inlineStr">
        <is>
          <t>RET002667</t>
        </is>
      </c>
      <c r="B2660" t="inlineStr">
        <is>
          <t>O017301</t>
        </is>
      </c>
      <c r="C2660" s="25" t="n">
        <v>45342</v>
      </c>
      <c r="D2660" t="inlineStr">
        <is>
          <t>Fashion</t>
        </is>
      </c>
      <c r="E2660" t="inlineStr">
        <is>
          <t>South</t>
        </is>
      </c>
      <c r="F2660" t="inlineStr">
        <is>
          <t>Mobile App</t>
        </is>
      </c>
      <c r="G2660" t="inlineStr">
        <is>
          <t>Changed Mind</t>
        </is>
      </c>
      <c r="H2660" t="n">
        <v>1</v>
      </c>
      <c r="I2660" t="n">
        <v>476.42</v>
      </c>
    </row>
    <row r="2661">
      <c r="A2661" t="inlineStr">
        <is>
          <t>RET002668</t>
        </is>
      </c>
      <c r="B2661" t="inlineStr">
        <is>
          <t>O017314</t>
        </is>
      </c>
      <c r="C2661" s="25" t="n">
        <v>45343</v>
      </c>
      <c r="D2661" t="inlineStr">
        <is>
          <t>Fashion</t>
        </is>
      </c>
      <c r="E2661" t="inlineStr">
        <is>
          <t>North</t>
        </is>
      </c>
      <c r="F2661" t="inlineStr">
        <is>
          <t>Retail Store</t>
        </is>
      </c>
      <c r="G2661" t="inlineStr">
        <is>
          <t>Not as Described</t>
        </is>
      </c>
      <c r="H2661" t="n">
        <v>1</v>
      </c>
      <c r="I2661" t="n">
        <v>1115.45</v>
      </c>
    </row>
    <row r="2662">
      <c r="A2662" t="inlineStr">
        <is>
          <t>RET002669</t>
        </is>
      </c>
      <c r="B2662" t="inlineStr">
        <is>
          <t>O017315</t>
        </is>
      </c>
      <c r="C2662" s="25" t="n">
        <v>45343</v>
      </c>
      <c r="D2662" t="inlineStr">
        <is>
          <t>Sports</t>
        </is>
      </c>
      <c r="E2662" t="inlineStr">
        <is>
          <t>North</t>
        </is>
      </c>
      <c r="F2662" t="inlineStr">
        <is>
          <t>Marketplace</t>
        </is>
      </c>
      <c r="G2662" t="inlineStr">
        <is>
          <t>Not as Described</t>
        </is>
      </c>
      <c r="H2662" t="n">
        <v>1</v>
      </c>
      <c r="I2662" t="n">
        <v>1009.94</v>
      </c>
    </row>
    <row r="2663">
      <c r="A2663" t="inlineStr">
        <is>
          <t>RET002670</t>
        </is>
      </c>
      <c r="B2663" t="inlineStr">
        <is>
          <t>O017317</t>
        </is>
      </c>
      <c r="C2663" s="25" t="n">
        <v>45343</v>
      </c>
      <c r="D2663" t="inlineStr">
        <is>
          <t>Home &amp; Kitchen</t>
        </is>
      </c>
      <c r="E2663" t="inlineStr">
        <is>
          <t>North</t>
        </is>
      </c>
      <c r="F2663" t="inlineStr">
        <is>
          <t>Website</t>
        </is>
      </c>
      <c r="G2663" t="inlineStr">
        <is>
          <t>Not as Described</t>
        </is>
      </c>
      <c r="H2663" t="n">
        <v>1</v>
      </c>
      <c r="I2663" t="n">
        <v>2120.56</v>
      </c>
    </row>
    <row r="2664">
      <c r="A2664" t="inlineStr">
        <is>
          <t>RET002671</t>
        </is>
      </c>
      <c r="B2664" t="inlineStr">
        <is>
          <t>O017323</t>
        </is>
      </c>
      <c r="C2664" s="25" t="n">
        <v>45343</v>
      </c>
      <c r="D2664" t="inlineStr">
        <is>
          <t>Fashion</t>
        </is>
      </c>
      <c r="E2664" t="inlineStr">
        <is>
          <t>South</t>
        </is>
      </c>
      <c r="F2664" t="inlineStr">
        <is>
          <t>Marketplace</t>
        </is>
      </c>
      <c r="G2664" t="inlineStr">
        <is>
          <t>Changed Mind</t>
        </is>
      </c>
      <c r="H2664" t="n">
        <v>1</v>
      </c>
      <c r="I2664" t="n">
        <v>682.34</v>
      </c>
    </row>
    <row r="2665">
      <c r="A2665" t="inlineStr">
        <is>
          <t>RET002672</t>
        </is>
      </c>
      <c r="B2665" t="inlineStr">
        <is>
          <t>O017332</t>
        </is>
      </c>
      <c r="C2665" s="25" t="n">
        <v>45343</v>
      </c>
      <c r="D2665" t="inlineStr">
        <is>
          <t>Home &amp; Kitchen</t>
        </is>
      </c>
      <c r="E2665" t="inlineStr">
        <is>
          <t>South</t>
        </is>
      </c>
      <c r="F2665" t="inlineStr">
        <is>
          <t>Mobile App</t>
        </is>
      </c>
      <c r="G2665" t="inlineStr">
        <is>
          <t>Changed Mind</t>
        </is>
      </c>
      <c r="H2665" t="n">
        <v>1</v>
      </c>
      <c r="I2665" t="n">
        <v>1066.05</v>
      </c>
    </row>
    <row r="2666">
      <c r="A2666" t="inlineStr">
        <is>
          <t>RET002673</t>
        </is>
      </c>
      <c r="B2666" t="inlineStr">
        <is>
          <t>O017333</t>
        </is>
      </c>
      <c r="C2666" s="25" t="n">
        <v>45343</v>
      </c>
      <c r="D2666" t="inlineStr">
        <is>
          <t>Fashion</t>
        </is>
      </c>
      <c r="E2666" t="inlineStr">
        <is>
          <t>North</t>
        </is>
      </c>
      <c r="F2666" t="inlineStr">
        <is>
          <t>Marketplace</t>
        </is>
      </c>
      <c r="G2666" t="inlineStr">
        <is>
          <t>Size/Fit Issue</t>
        </is>
      </c>
      <c r="H2666" t="n">
        <v>1</v>
      </c>
      <c r="I2666" t="n">
        <v>832.1</v>
      </c>
    </row>
    <row r="2667">
      <c r="A2667" t="inlineStr">
        <is>
          <t>RET002674</t>
        </is>
      </c>
      <c r="B2667" t="inlineStr">
        <is>
          <t>O017338</t>
        </is>
      </c>
      <c r="C2667" s="25" t="n">
        <v>45343</v>
      </c>
      <c r="D2667" t="inlineStr">
        <is>
          <t>Fashion</t>
        </is>
      </c>
      <c r="E2667" t="inlineStr">
        <is>
          <t>West</t>
        </is>
      </c>
      <c r="F2667" t="inlineStr">
        <is>
          <t>Marketplace</t>
        </is>
      </c>
      <c r="G2667" t="inlineStr">
        <is>
          <t>Size/Fit Issue</t>
        </is>
      </c>
      <c r="H2667" t="n">
        <v>1</v>
      </c>
      <c r="I2667" t="n">
        <v>570.02</v>
      </c>
    </row>
    <row r="2668">
      <c r="A2668" t="inlineStr">
        <is>
          <t>RET002675</t>
        </is>
      </c>
      <c r="B2668" t="inlineStr">
        <is>
          <t>O017339</t>
        </is>
      </c>
      <c r="C2668" s="25" t="n">
        <v>45343</v>
      </c>
      <c r="D2668" t="inlineStr">
        <is>
          <t>Electronics</t>
        </is>
      </c>
      <c r="E2668" t="inlineStr">
        <is>
          <t>West</t>
        </is>
      </c>
      <c r="F2668" t="inlineStr">
        <is>
          <t>Marketplace</t>
        </is>
      </c>
      <c r="G2668" t="inlineStr">
        <is>
          <t>Changed Mind</t>
        </is>
      </c>
      <c r="H2668" t="n">
        <v>1</v>
      </c>
      <c r="I2668" t="n">
        <v>16350.98</v>
      </c>
    </row>
    <row r="2669">
      <c r="A2669" t="inlineStr">
        <is>
          <t>RET002676</t>
        </is>
      </c>
      <c r="B2669" t="inlineStr">
        <is>
          <t>O017347</t>
        </is>
      </c>
      <c r="C2669" s="25" t="n">
        <v>45343</v>
      </c>
      <c r="D2669" t="inlineStr">
        <is>
          <t>Fashion</t>
        </is>
      </c>
      <c r="E2669" t="inlineStr">
        <is>
          <t>South</t>
        </is>
      </c>
      <c r="F2669" t="inlineStr">
        <is>
          <t>Mobile App</t>
        </is>
      </c>
      <c r="G2669" t="inlineStr">
        <is>
          <t>Not as Described</t>
        </is>
      </c>
      <c r="H2669" t="n">
        <v>1</v>
      </c>
      <c r="I2669" t="n">
        <v>3982.16</v>
      </c>
    </row>
    <row r="2670">
      <c r="A2670" t="inlineStr">
        <is>
          <t>RET002677</t>
        </is>
      </c>
      <c r="B2670" t="inlineStr">
        <is>
          <t>O017351</t>
        </is>
      </c>
      <c r="C2670" s="25" t="n">
        <v>45343</v>
      </c>
      <c r="D2670" t="inlineStr">
        <is>
          <t>Fashion</t>
        </is>
      </c>
      <c r="E2670" t="inlineStr">
        <is>
          <t>South</t>
        </is>
      </c>
      <c r="F2670" t="inlineStr">
        <is>
          <t>Mobile App</t>
        </is>
      </c>
      <c r="G2670" t="inlineStr">
        <is>
          <t>Size/Fit Issue</t>
        </is>
      </c>
      <c r="H2670" t="n">
        <v>1</v>
      </c>
      <c r="I2670" t="n">
        <v>1646.42</v>
      </c>
    </row>
    <row r="2671">
      <c r="A2671" t="inlineStr">
        <is>
          <t>RET002678</t>
        </is>
      </c>
      <c r="B2671" t="inlineStr">
        <is>
          <t>O017352</t>
        </is>
      </c>
      <c r="C2671" s="25" t="n">
        <v>45344</v>
      </c>
      <c r="D2671" t="inlineStr">
        <is>
          <t>Electronics</t>
        </is>
      </c>
      <c r="E2671" t="inlineStr">
        <is>
          <t>North</t>
        </is>
      </c>
      <c r="F2671" t="inlineStr">
        <is>
          <t>Website</t>
        </is>
      </c>
      <c r="G2671" t="inlineStr">
        <is>
          <t>Damaged in Transit</t>
        </is>
      </c>
      <c r="H2671" t="n">
        <v>1</v>
      </c>
      <c r="I2671" t="n">
        <v>14535.14</v>
      </c>
    </row>
    <row r="2672">
      <c r="A2672" t="inlineStr">
        <is>
          <t>RET002679</t>
        </is>
      </c>
      <c r="B2672" t="inlineStr">
        <is>
          <t>O017355</t>
        </is>
      </c>
      <c r="C2672" s="25" t="n">
        <v>45344</v>
      </c>
      <c r="D2672" t="inlineStr">
        <is>
          <t>Fashion</t>
        </is>
      </c>
      <c r="E2672" t="inlineStr">
        <is>
          <t>West</t>
        </is>
      </c>
      <c r="F2672" t="inlineStr">
        <is>
          <t>Mobile App</t>
        </is>
      </c>
      <c r="G2672" t="inlineStr">
        <is>
          <t>Damaged in Transit</t>
        </is>
      </c>
      <c r="H2672" t="n">
        <v>1</v>
      </c>
      <c r="I2672" t="n">
        <v>1272.02</v>
      </c>
    </row>
    <row r="2673">
      <c r="A2673" t="inlineStr">
        <is>
          <t>RET002680</t>
        </is>
      </c>
      <c r="B2673" t="inlineStr">
        <is>
          <t>O017357</t>
        </is>
      </c>
      <c r="C2673" s="25" t="n">
        <v>45344</v>
      </c>
      <c r="D2673" t="inlineStr">
        <is>
          <t>Fashion</t>
        </is>
      </c>
      <c r="E2673" t="inlineStr">
        <is>
          <t>North</t>
        </is>
      </c>
      <c r="F2673" t="inlineStr">
        <is>
          <t>Marketplace</t>
        </is>
      </c>
      <c r="G2673" t="inlineStr">
        <is>
          <t>Damaged in Transit</t>
        </is>
      </c>
      <c r="H2673" t="n">
        <v>1</v>
      </c>
      <c r="I2673" t="n">
        <v>1094.18</v>
      </c>
    </row>
    <row r="2674">
      <c r="A2674" t="inlineStr">
        <is>
          <t>RET002681</t>
        </is>
      </c>
      <c r="B2674" t="inlineStr">
        <is>
          <t>O017370</t>
        </is>
      </c>
      <c r="C2674" s="25" t="n">
        <v>45344</v>
      </c>
      <c r="D2674" t="inlineStr">
        <is>
          <t>Fashion</t>
        </is>
      </c>
      <c r="E2674" t="inlineStr">
        <is>
          <t>Central</t>
        </is>
      </c>
      <c r="F2674" t="inlineStr">
        <is>
          <t>Website</t>
        </is>
      </c>
      <c r="G2674" t="inlineStr">
        <is>
          <t>Size/Fit Issue</t>
        </is>
      </c>
      <c r="H2674" t="n">
        <v>1</v>
      </c>
      <c r="I2674" t="n">
        <v>2348.43</v>
      </c>
    </row>
    <row r="2675">
      <c r="A2675" t="inlineStr">
        <is>
          <t>RET002682</t>
        </is>
      </c>
      <c r="B2675" t="inlineStr">
        <is>
          <t>O017377</t>
        </is>
      </c>
      <c r="C2675" s="25" t="n">
        <v>45344</v>
      </c>
      <c r="D2675" t="inlineStr">
        <is>
          <t>Home &amp; Kitchen</t>
        </is>
      </c>
      <c r="E2675" t="inlineStr">
        <is>
          <t>South</t>
        </is>
      </c>
      <c r="F2675" t="inlineStr">
        <is>
          <t>Retail Store</t>
        </is>
      </c>
      <c r="G2675" t="inlineStr">
        <is>
          <t>Damaged in Transit</t>
        </is>
      </c>
      <c r="H2675" t="n">
        <v>1</v>
      </c>
      <c r="I2675" t="n">
        <v>2557.36</v>
      </c>
    </row>
    <row r="2676">
      <c r="A2676" t="inlineStr">
        <is>
          <t>RET002683</t>
        </is>
      </c>
      <c r="B2676" t="inlineStr">
        <is>
          <t>O017395</t>
        </is>
      </c>
      <c r="C2676" s="25" t="n">
        <v>45345</v>
      </c>
      <c r="D2676" t="inlineStr">
        <is>
          <t>Electronics</t>
        </is>
      </c>
      <c r="E2676" t="inlineStr">
        <is>
          <t>Central</t>
        </is>
      </c>
      <c r="F2676" t="inlineStr">
        <is>
          <t>Website</t>
        </is>
      </c>
      <c r="G2676" t="inlineStr">
        <is>
          <t>Wrong Item Delivered</t>
        </is>
      </c>
      <c r="H2676" t="n">
        <v>2</v>
      </c>
      <c r="I2676" t="n">
        <v>10036.1</v>
      </c>
    </row>
    <row r="2677">
      <c r="A2677" t="inlineStr">
        <is>
          <t>RET002684</t>
        </is>
      </c>
      <c r="B2677" t="inlineStr">
        <is>
          <t>O017405</t>
        </is>
      </c>
      <c r="C2677" s="25" t="n">
        <v>45345</v>
      </c>
      <c r="D2677" t="inlineStr">
        <is>
          <t>Grocery</t>
        </is>
      </c>
      <c r="E2677" t="inlineStr">
        <is>
          <t>Central</t>
        </is>
      </c>
      <c r="F2677" t="inlineStr">
        <is>
          <t>Marketplace</t>
        </is>
      </c>
      <c r="G2677" t="inlineStr">
        <is>
          <t>Not as Described</t>
        </is>
      </c>
      <c r="H2677" t="n">
        <v>4</v>
      </c>
      <c r="I2677" t="n">
        <v>1221.17</v>
      </c>
    </row>
    <row r="2678">
      <c r="A2678" t="inlineStr">
        <is>
          <t>RET002685</t>
        </is>
      </c>
      <c r="B2678" t="inlineStr">
        <is>
          <t>O017409</t>
        </is>
      </c>
      <c r="C2678" s="25" t="n">
        <v>45345</v>
      </c>
      <c r="D2678" t="inlineStr">
        <is>
          <t>Fashion</t>
        </is>
      </c>
      <c r="E2678" t="inlineStr">
        <is>
          <t>South</t>
        </is>
      </c>
      <c r="F2678" t="inlineStr">
        <is>
          <t>Website</t>
        </is>
      </c>
      <c r="G2678" t="inlineStr">
        <is>
          <t>Late Delivery</t>
        </is>
      </c>
      <c r="H2678" t="n">
        <v>1</v>
      </c>
      <c r="I2678" t="n">
        <v>1471.13</v>
      </c>
    </row>
    <row r="2679">
      <c r="A2679" t="inlineStr">
        <is>
          <t>RET002686</t>
        </is>
      </c>
      <c r="B2679" t="inlineStr">
        <is>
          <t>O017417</t>
        </is>
      </c>
      <c r="C2679" s="25" t="n">
        <v>45345</v>
      </c>
      <c r="D2679" t="inlineStr">
        <is>
          <t>Sports</t>
        </is>
      </c>
      <c r="E2679" t="inlineStr">
        <is>
          <t>West</t>
        </is>
      </c>
      <c r="F2679" t="inlineStr">
        <is>
          <t>Marketplace</t>
        </is>
      </c>
      <c r="G2679" t="inlineStr">
        <is>
          <t>Size/Fit Issue</t>
        </is>
      </c>
      <c r="H2679" t="n">
        <v>1</v>
      </c>
      <c r="I2679" t="n">
        <v>1056.17</v>
      </c>
    </row>
    <row r="2680">
      <c r="A2680" t="inlineStr">
        <is>
          <t>RET002687</t>
        </is>
      </c>
      <c r="B2680" t="inlineStr">
        <is>
          <t>O017429</t>
        </is>
      </c>
      <c r="C2680" s="25" t="n">
        <v>45346</v>
      </c>
      <c r="D2680" t="inlineStr">
        <is>
          <t>Home &amp; Kitchen</t>
        </is>
      </c>
      <c r="E2680" t="inlineStr">
        <is>
          <t>West</t>
        </is>
      </c>
      <c r="F2680" t="inlineStr">
        <is>
          <t>Website</t>
        </is>
      </c>
      <c r="G2680" t="inlineStr">
        <is>
          <t>Not as Described</t>
        </is>
      </c>
      <c r="H2680" t="n">
        <v>1</v>
      </c>
      <c r="I2680" t="n">
        <v>2093.57</v>
      </c>
    </row>
    <row r="2681">
      <c r="A2681" t="inlineStr">
        <is>
          <t>RET002688</t>
        </is>
      </c>
      <c r="B2681" t="inlineStr">
        <is>
          <t>O017455</t>
        </is>
      </c>
      <c r="C2681" s="25" t="n">
        <v>45346</v>
      </c>
      <c r="D2681" t="inlineStr">
        <is>
          <t>Electronics</t>
        </is>
      </c>
      <c r="E2681" t="inlineStr">
        <is>
          <t>East</t>
        </is>
      </c>
      <c r="F2681" t="inlineStr">
        <is>
          <t>Mobile App</t>
        </is>
      </c>
      <c r="G2681" t="inlineStr">
        <is>
          <t>Not as Described</t>
        </is>
      </c>
      <c r="H2681" t="n">
        <v>1</v>
      </c>
      <c r="I2681" t="n">
        <v>4002.96</v>
      </c>
    </row>
    <row r="2682">
      <c r="A2682" t="inlineStr">
        <is>
          <t>RET002689</t>
        </is>
      </c>
      <c r="B2682" t="inlineStr">
        <is>
          <t>O017463</t>
        </is>
      </c>
      <c r="C2682" s="25" t="n">
        <v>45346</v>
      </c>
      <c r="D2682" t="inlineStr">
        <is>
          <t>Home &amp; Kitchen</t>
        </is>
      </c>
      <c r="E2682" t="inlineStr">
        <is>
          <t>North</t>
        </is>
      </c>
      <c r="F2682" t="inlineStr">
        <is>
          <t>Retail Store</t>
        </is>
      </c>
      <c r="G2682" t="inlineStr">
        <is>
          <t>Changed Mind</t>
        </is>
      </c>
      <c r="H2682" t="n">
        <v>1</v>
      </c>
      <c r="I2682" t="n">
        <v>3059.78</v>
      </c>
    </row>
    <row r="2683">
      <c r="A2683" t="inlineStr">
        <is>
          <t>RET002690</t>
        </is>
      </c>
      <c r="B2683" t="inlineStr">
        <is>
          <t>O017469</t>
        </is>
      </c>
      <c r="C2683" s="25" t="n">
        <v>45346</v>
      </c>
      <c r="D2683" t="inlineStr">
        <is>
          <t>Electronics</t>
        </is>
      </c>
      <c r="E2683" t="inlineStr">
        <is>
          <t>East</t>
        </is>
      </c>
      <c r="F2683" t="inlineStr">
        <is>
          <t>Mobile App</t>
        </is>
      </c>
      <c r="G2683" t="inlineStr">
        <is>
          <t>Damaged in Transit</t>
        </is>
      </c>
      <c r="H2683" t="n">
        <v>1</v>
      </c>
      <c r="I2683" t="n">
        <v>2636.97</v>
      </c>
    </row>
    <row r="2684">
      <c r="A2684" t="inlineStr">
        <is>
          <t>RET002691</t>
        </is>
      </c>
      <c r="B2684" t="inlineStr">
        <is>
          <t>O017473</t>
        </is>
      </c>
      <c r="C2684" s="25" t="n">
        <v>45346</v>
      </c>
      <c r="D2684" t="inlineStr">
        <is>
          <t>Fashion</t>
        </is>
      </c>
      <c r="E2684" t="inlineStr">
        <is>
          <t>South</t>
        </is>
      </c>
      <c r="F2684" t="inlineStr">
        <is>
          <t>Website</t>
        </is>
      </c>
      <c r="G2684" t="inlineStr">
        <is>
          <t>Size/Fit Issue</t>
        </is>
      </c>
      <c r="H2684" t="n">
        <v>2</v>
      </c>
      <c r="I2684" t="n">
        <v>2188.37</v>
      </c>
    </row>
    <row r="2685">
      <c r="A2685" t="inlineStr">
        <is>
          <t>RET002692</t>
        </is>
      </c>
      <c r="B2685" t="inlineStr">
        <is>
          <t>O017478</t>
        </is>
      </c>
      <c r="C2685" s="25" t="n">
        <v>45347</v>
      </c>
      <c r="D2685" t="inlineStr">
        <is>
          <t>Fashion</t>
        </is>
      </c>
      <c r="E2685" t="inlineStr">
        <is>
          <t>North</t>
        </is>
      </c>
      <c r="F2685" t="inlineStr">
        <is>
          <t>Marketplace</t>
        </is>
      </c>
      <c r="G2685" t="inlineStr">
        <is>
          <t>Wrong Item Delivered</t>
        </is>
      </c>
      <c r="H2685" t="n">
        <v>1</v>
      </c>
      <c r="I2685" t="n">
        <v>538.36</v>
      </c>
    </row>
    <row r="2686">
      <c r="A2686" t="inlineStr">
        <is>
          <t>RET002693</t>
        </is>
      </c>
      <c r="B2686" t="inlineStr">
        <is>
          <t>O017479</t>
        </is>
      </c>
      <c r="C2686" s="25" t="n">
        <v>45347</v>
      </c>
      <c r="D2686" t="inlineStr">
        <is>
          <t>Electronics</t>
        </is>
      </c>
      <c r="E2686" t="inlineStr">
        <is>
          <t>South</t>
        </is>
      </c>
      <c r="F2686" t="inlineStr">
        <is>
          <t>Marketplace</t>
        </is>
      </c>
      <c r="G2686" t="inlineStr">
        <is>
          <t>Not as Described</t>
        </is>
      </c>
      <c r="H2686" t="n">
        <v>1</v>
      </c>
      <c r="I2686" t="n">
        <v>20151.14</v>
      </c>
    </row>
    <row r="2687">
      <c r="A2687" t="inlineStr">
        <is>
          <t>RET002694</t>
        </is>
      </c>
      <c r="B2687" t="inlineStr">
        <is>
          <t>O017492</t>
        </is>
      </c>
      <c r="C2687" s="25" t="n">
        <v>45347</v>
      </c>
      <c r="D2687" t="inlineStr">
        <is>
          <t>Beauty</t>
        </is>
      </c>
      <c r="E2687" t="inlineStr">
        <is>
          <t>South</t>
        </is>
      </c>
      <c r="F2687" t="inlineStr">
        <is>
          <t>Marketplace</t>
        </is>
      </c>
      <c r="G2687" t="inlineStr">
        <is>
          <t>Wrong Item Delivered</t>
        </is>
      </c>
      <c r="H2687" t="n">
        <v>1</v>
      </c>
      <c r="I2687" t="n">
        <v>392.18</v>
      </c>
    </row>
    <row r="2688">
      <c r="A2688" t="inlineStr">
        <is>
          <t>RET002695</t>
        </is>
      </c>
      <c r="B2688" t="inlineStr">
        <is>
          <t>O017494</t>
        </is>
      </c>
      <c r="C2688" s="25" t="n">
        <v>45347</v>
      </c>
      <c r="D2688" t="inlineStr">
        <is>
          <t>Home &amp; Kitchen</t>
        </is>
      </c>
      <c r="E2688" t="inlineStr">
        <is>
          <t>North</t>
        </is>
      </c>
      <c r="F2688" t="inlineStr">
        <is>
          <t>Mobile App</t>
        </is>
      </c>
      <c r="G2688" t="inlineStr">
        <is>
          <t>Damaged in Transit</t>
        </is>
      </c>
      <c r="H2688" t="n">
        <v>1</v>
      </c>
      <c r="I2688" t="n">
        <v>626.1799999999999</v>
      </c>
    </row>
    <row r="2689">
      <c r="A2689" t="inlineStr">
        <is>
          <t>RET002696</t>
        </is>
      </c>
      <c r="B2689" t="inlineStr">
        <is>
          <t>O017498</t>
        </is>
      </c>
      <c r="C2689" s="25" t="n">
        <v>45347</v>
      </c>
      <c r="D2689" t="inlineStr">
        <is>
          <t>Fashion</t>
        </is>
      </c>
      <c r="E2689" t="inlineStr">
        <is>
          <t>North</t>
        </is>
      </c>
      <c r="F2689" t="inlineStr">
        <is>
          <t>Mobile App</t>
        </is>
      </c>
      <c r="G2689" t="inlineStr">
        <is>
          <t>Size/Fit Issue</t>
        </is>
      </c>
      <c r="H2689" t="n">
        <v>2</v>
      </c>
      <c r="I2689" t="n">
        <v>3732.66</v>
      </c>
    </row>
    <row r="2690">
      <c r="A2690" t="inlineStr">
        <is>
          <t>RET002697</t>
        </is>
      </c>
      <c r="B2690" t="inlineStr">
        <is>
          <t>O017505</t>
        </is>
      </c>
      <c r="C2690" s="25" t="n">
        <v>45347</v>
      </c>
      <c r="D2690" t="inlineStr">
        <is>
          <t>Home &amp; Kitchen</t>
        </is>
      </c>
      <c r="E2690" t="inlineStr">
        <is>
          <t>West</t>
        </is>
      </c>
      <c r="F2690" t="inlineStr">
        <is>
          <t>Retail Store</t>
        </is>
      </c>
      <c r="G2690" t="inlineStr">
        <is>
          <t>Defective Product</t>
        </is>
      </c>
      <c r="H2690" t="n">
        <v>1</v>
      </c>
      <c r="I2690" t="n">
        <v>4845.36</v>
      </c>
    </row>
    <row r="2691">
      <c r="A2691" t="inlineStr">
        <is>
          <t>RET002698</t>
        </is>
      </c>
      <c r="B2691" t="inlineStr">
        <is>
          <t>O017515</t>
        </is>
      </c>
      <c r="C2691" s="25" t="n">
        <v>45347</v>
      </c>
      <c r="D2691" t="inlineStr">
        <is>
          <t>Electronics</t>
        </is>
      </c>
      <c r="E2691" t="inlineStr">
        <is>
          <t>West</t>
        </is>
      </c>
      <c r="F2691" t="inlineStr">
        <is>
          <t>Retail Store</t>
        </is>
      </c>
      <c r="G2691" t="inlineStr">
        <is>
          <t>Defective Product</t>
        </is>
      </c>
      <c r="H2691" t="n">
        <v>1</v>
      </c>
      <c r="I2691" t="n">
        <v>2142.97</v>
      </c>
    </row>
    <row r="2692">
      <c r="A2692" t="inlineStr">
        <is>
          <t>RET002699</t>
        </is>
      </c>
      <c r="B2692" t="inlineStr">
        <is>
          <t>O017524</t>
        </is>
      </c>
      <c r="C2692" s="25" t="n">
        <v>45348</v>
      </c>
      <c r="D2692" t="inlineStr">
        <is>
          <t>Fashion</t>
        </is>
      </c>
      <c r="E2692" t="inlineStr">
        <is>
          <t>North</t>
        </is>
      </c>
      <c r="F2692" t="inlineStr">
        <is>
          <t>Website</t>
        </is>
      </c>
      <c r="G2692" t="inlineStr">
        <is>
          <t>Defective Product</t>
        </is>
      </c>
      <c r="H2692" t="n">
        <v>1</v>
      </c>
      <c r="I2692" t="n">
        <v>1016.65</v>
      </c>
    </row>
    <row r="2693">
      <c r="A2693" t="inlineStr">
        <is>
          <t>RET002700</t>
        </is>
      </c>
      <c r="B2693" t="inlineStr">
        <is>
          <t>O017527</t>
        </is>
      </c>
      <c r="C2693" s="25" t="n">
        <v>45348</v>
      </c>
      <c r="D2693" t="inlineStr">
        <is>
          <t>Home &amp; Kitchen</t>
        </is>
      </c>
      <c r="E2693" t="inlineStr">
        <is>
          <t>West</t>
        </is>
      </c>
      <c r="F2693" t="inlineStr">
        <is>
          <t>Mobile App</t>
        </is>
      </c>
      <c r="G2693" t="inlineStr">
        <is>
          <t>Changed Mind</t>
        </is>
      </c>
      <c r="H2693" t="n">
        <v>1</v>
      </c>
      <c r="I2693" t="n">
        <v>1342.69</v>
      </c>
    </row>
    <row r="2694">
      <c r="A2694" t="inlineStr">
        <is>
          <t>RET002701</t>
        </is>
      </c>
      <c r="B2694" t="inlineStr">
        <is>
          <t>O017528</t>
        </is>
      </c>
      <c r="C2694" s="25" t="n">
        <v>45348</v>
      </c>
      <c r="D2694" t="inlineStr">
        <is>
          <t>Home &amp; Kitchen</t>
        </is>
      </c>
      <c r="E2694" t="inlineStr">
        <is>
          <t>South</t>
        </is>
      </c>
      <c r="F2694" t="inlineStr">
        <is>
          <t>Marketplace</t>
        </is>
      </c>
      <c r="G2694" t="inlineStr">
        <is>
          <t>Changed Mind</t>
        </is>
      </c>
      <c r="H2694" t="n">
        <v>1</v>
      </c>
      <c r="I2694" t="n">
        <v>1908.5</v>
      </c>
    </row>
    <row r="2695">
      <c r="A2695" t="inlineStr">
        <is>
          <t>RET002702</t>
        </is>
      </c>
      <c r="B2695" t="inlineStr">
        <is>
          <t>O017532</t>
        </is>
      </c>
      <c r="C2695" s="25" t="n">
        <v>45348</v>
      </c>
      <c r="D2695" t="inlineStr">
        <is>
          <t>Fashion</t>
        </is>
      </c>
      <c r="E2695" t="inlineStr">
        <is>
          <t>South</t>
        </is>
      </c>
      <c r="F2695" t="inlineStr">
        <is>
          <t>Mobile App</t>
        </is>
      </c>
      <c r="G2695" t="inlineStr">
        <is>
          <t>Size/Fit Issue</t>
        </is>
      </c>
      <c r="H2695" t="n">
        <v>1</v>
      </c>
      <c r="I2695" t="n">
        <v>396.92</v>
      </c>
    </row>
    <row r="2696">
      <c r="A2696" t="inlineStr">
        <is>
          <t>RET002703</t>
        </is>
      </c>
      <c r="B2696" t="inlineStr">
        <is>
          <t>O017539</t>
        </is>
      </c>
      <c r="C2696" s="25" t="n">
        <v>45348</v>
      </c>
      <c r="D2696" t="inlineStr">
        <is>
          <t>Home &amp; Kitchen</t>
        </is>
      </c>
      <c r="E2696" t="inlineStr">
        <is>
          <t>North</t>
        </is>
      </c>
      <c r="F2696" t="inlineStr">
        <is>
          <t>Marketplace</t>
        </is>
      </c>
      <c r="G2696" t="inlineStr">
        <is>
          <t>Damaged in Transit</t>
        </is>
      </c>
      <c r="H2696" t="n">
        <v>1</v>
      </c>
      <c r="I2696" t="n">
        <v>1638.21</v>
      </c>
    </row>
    <row r="2697">
      <c r="A2697" t="inlineStr">
        <is>
          <t>RET002704</t>
        </is>
      </c>
      <c r="B2697" t="inlineStr">
        <is>
          <t>O017546</t>
        </is>
      </c>
      <c r="C2697" s="25" t="n">
        <v>45348</v>
      </c>
      <c r="D2697" t="inlineStr">
        <is>
          <t>Grocery</t>
        </is>
      </c>
      <c r="E2697" t="inlineStr">
        <is>
          <t>East</t>
        </is>
      </c>
      <c r="F2697" t="inlineStr">
        <is>
          <t>Website</t>
        </is>
      </c>
      <c r="G2697" t="inlineStr">
        <is>
          <t>Changed Mind</t>
        </is>
      </c>
      <c r="H2697" t="n">
        <v>2</v>
      </c>
      <c r="I2697" t="n">
        <v>809.12</v>
      </c>
    </row>
    <row r="2698">
      <c r="A2698" t="inlineStr">
        <is>
          <t>RET002705</t>
        </is>
      </c>
      <c r="B2698" t="inlineStr">
        <is>
          <t>O017560</t>
        </is>
      </c>
      <c r="C2698" s="25" t="n">
        <v>45349</v>
      </c>
      <c r="D2698" t="inlineStr">
        <is>
          <t>Electronics</t>
        </is>
      </c>
      <c r="E2698" t="inlineStr">
        <is>
          <t>East</t>
        </is>
      </c>
      <c r="F2698" t="inlineStr">
        <is>
          <t>Retail Store</t>
        </is>
      </c>
      <c r="G2698" t="inlineStr">
        <is>
          <t>Defective Product</t>
        </is>
      </c>
      <c r="H2698" t="n">
        <v>2</v>
      </c>
      <c r="I2698" t="n">
        <v>5801.33</v>
      </c>
    </row>
    <row r="2699">
      <c r="A2699" t="inlineStr">
        <is>
          <t>RET002706</t>
        </is>
      </c>
      <c r="B2699" t="inlineStr">
        <is>
          <t>O017561</t>
        </is>
      </c>
      <c r="C2699" s="25" t="n">
        <v>45349</v>
      </c>
      <c r="D2699" t="inlineStr">
        <is>
          <t>Grocery</t>
        </is>
      </c>
      <c r="E2699" t="inlineStr">
        <is>
          <t>South</t>
        </is>
      </c>
      <c r="F2699" t="inlineStr">
        <is>
          <t>Mobile App</t>
        </is>
      </c>
      <c r="G2699" t="inlineStr">
        <is>
          <t>Wrong Item Delivered</t>
        </is>
      </c>
      <c r="H2699" t="n">
        <v>3</v>
      </c>
      <c r="I2699" t="n">
        <v>589.6799999999999</v>
      </c>
    </row>
    <row r="2700">
      <c r="A2700" t="inlineStr">
        <is>
          <t>RET002707</t>
        </is>
      </c>
      <c r="B2700" t="inlineStr">
        <is>
          <t>O017567</t>
        </is>
      </c>
      <c r="C2700" s="25" t="n">
        <v>45349</v>
      </c>
      <c r="D2700" t="inlineStr">
        <is>
          <t>Fashion</t>
        </is>
      </c>
      <c r="E2700" t="inlineStr">
        <is>
          <t>East</t>
        </is>
      </c>
      <c r="F2700" t="inlineStr">
        <is>
          <t>Mobile App</t>
        </is>
      </c>
      <c r="G2700" t="inlineStr">
        <is>
          <t>Size/Fit Issue</t>
        </is>
      </c>
      <c r="H2700" t="n">
        <v>1</v>
      </c>
      <c r="I2700" t="n">
        <v>1609.45</v>
      </c>
    </row>
    <row r="2701">
      <c r="A2701" t="inlineStr">
        <is>
          <t>RET002708</t>
        </is>
      </c>
      <c r="B2701" t="inlineStr">
        <is>
          <t>O017567</t>
        </is>
      </c>
      <c r="C2701" s="25" t="n">
        <v>45349</v>
      </c>
      <c r="D2701" t="inlineStr">
        <is>
          <t>Fashion</t>
        </is>
      </c>
      <c r="E2701" t="inlineStr">
        <is>
          <t>East</t>
        </is>
      </c>
      <c r="F2701" t="inlineStr">
        <is>
          <t>Mobile App</t>
        </is>
      </c>
      <c r="G2701" t="inlineStr">
        <is>
          <t>Size/Fit Issue</t>
        </is>
      </c>
      <c r="H2701" t="n">
        <v>1</v>
      </c>
      <c r="I2701" t="n">
        <v>1461.25</v>
      </c>
    </row>
    <row r="2702">
      <c r="A2702" t="inlineStr">
        <is>
          <t>RET002709</t>
        </is>
      </c>
      <c r="B2702" t="inlineStr">
        <is>
          <t>O017570</t>
        </is>
      </c>
      <c r="C2702" s="25" t="n">
        <v>45349</v>
      </c>
      <c r="D2702" t="inlineStr">
        <is>
          <t>Fashion</t>
        </is>
      </c>
      <c r="E2702" t="inlineStr">
        <is>
          <t>East</t>
        </is>
      </c>
      <c r="F2702" t="inlineStr">
        <is>
          <t>Website</t>
        </is>
      </c>
      <c r="G2702" t="inlineStr">
        <is>
          <t>Not as Described</t>
        </is>
      </c>
      <c r="H2702" t="n">
        <v>1</v>
      </c>
      <c r="I2702" t="n">
        <v>1543.46</v>
      </c>
    </row>
    <row r="2703">
      <c r="A2703" t="inlineStr">
        <is>
          <t>RET002710</t>
        </is>
      </c>
      <c r="B2703" t="inlineStr">
        <is>
          <t>O017594</t>
        </is>
      </c>
      <c r="C2703" s="25" t="n">
        <v>45350</v>
      </c>
      <c r="D2703" t="inlineStr">
        <is>
          <t>Fashion</t>
        </is>
      </c>
      <c r="E2703" t="inlineStr">
        <is>
          <t>North</t>
        </is>
      </c>
      <c r="F2703" t="inlineStr">
        <is>
          <t>Website</t>
        </is>
      </c>
      <c r="G2703" t="inlineStr">
        <is>
          <t>Size/Fit Issue</t>
        </is>
      </c>
      <c r="H2703" t="n">
        <v>2</v>
      </c>
      <c r="I2703" t="n">
        <v>1815.94</v>
      </c>
    </row>
    <row r="2704">
      <c r="A2704" t="inlineStr">
        <is>
          <t>RET002711</t>
        </is>
      </c>
      <c r="B2704" t="inlineStr">
        <is>
          <t>O017595</t>
        </is>
      </c>
      <c r="C2704" s="25" t="n">
        <v>45350</v>
      </c>
      <c r="D2704" t="inlineStr">
        <is>
          <t>Fashion</t>
        </is>
      </c>
      <c r="E2704" t="inlineStr">
        <is>
          <t>West</t>
        </is>
      </c>
      <c r="F2704" t="inlineStr">
        <is>
          <t>Marketplace</t>
        </is>
      </c>
      <c r="G2704" t="inlineStr">
        <is>
          <t>Not as Described</t>
        </is>
      </c>
      <c r="H2704" t="n">
        <v>1</v>
      </c>
      <c r="I2704" t="n">
        <v>998.04</v>
      </c>
    </row>
    <row r="2705">
      <c r="A2705" t="inlineStr">
        <is>
          <t>RET002712</t>
        </is>
      </c>
      <c r="B2705" t="inlineStr">
        <is>
          <t>O017595</t>
        </is>
      </c>
      <c r="C2705" s="25" t="n">
        <v>45350</v>
      </c>
      <c r="D2705" t="inlineStr">
        <is>
          <t>Fashion</t>
        </is>
      </c>
      <c r="E2705" t="inlineStr">
        <is>
          <t>West</t>
        </is>
      </c>
      <c r="F2705" t="inlineStr">
        <is>
          <t>Marketplace</t>
        </is>
      </c>
      <c r="G2705" t="inlineStr">
        <is>
          <t>Size/Fit Issue</t>
        </is>
      </c>
      <c r="H2705" t="n">
        <v>1</v>
      </c>
      <c r="I2705" t="n">
        <v>1554.96</v>
      </c>
    </row>
    <row r="2706">
      <c r="A2706" t="inlineStr">
        <is>
          <t>RET002713</t>
        </is>
      </c>
      <c r="B2706" t="inlineStr">
        <is>
          <t>O017596</t>
        </is>
      </c>
      <c r="C2706" s="25" t="n">
        <v>45350</v>
      </c>
      <c r="D2706" t="inlineStr">
        <is>
          <t>Home &amp; Kitchen</t>
        </is>
      </c>
      <c r="E2706" t="inlineStr">
        <is>
          <t>North</t>
        </is>
      </c>
      <c r="F2706" t="inlineStr">
        <is>
          <t>Marketplace</t>
        </is>
      </c>
      <c r="G2706" t="inlineStr">
        <is>
          <t>Defective Product</t>
        </is>
      </c>
      <c r="H2706" t="n">
        <v>1</v>
      </c>
      <c r="I2706" t="n">
        <v>1613.25</v>
      </c>
    </row>
    <row r="2707">
      <c r="A2707" t="inlineStr">
        <is>
          <t>RET002714</t>
        </is>
      </c>
      <c r="B2707" t="inlineStr">
        <is>
          <t>O017604</t>
        </is>
      </c>
      <c r="C2707" s="25" t="n">
        <v>45350</v>
      </c>
      <c r="D2707" t="inlineStr">
        <is>
          <t>Electronics</t>
        </is>
      </c>
      <c r="E2707" t="inlineStr">
        <is>
          <t>North</t>
        </is>
      </c>
      <c r="F2707" t="inlineStr">
        <is>
          <t>Website</t>
        </is>
      </c>
      <c r="G2707" t="inlineStr">
        <is>
          <t>Changed Mind</t>
        </is>
      </c>
      <c r="H2707" t="n">
        <v>1</v>
      </c>
      <c r="I2707" t="n">
        <v>14535.14</v>
      </c>
    </row>
    <row r="2708">
      <c r="A2708" t="inlineStr">
        <is>
          <t>RET002715</t>
        </is>
      </c>
      <c r="B2708" t="inlineStr">
        <is>
          <t>O017604</t>
        </is>
      </c>
      <c r="C2708" s="25" t="n">
        <v>45350</v>
      </c>
      <c r="D2708" t="inlineStr">
        <is>
          <t>Beauty</t>
        </is>
      </c>
      <c r="E2708" t="inlineStr">
        <is>
          <t>North</t>
        </is>
      </c>
      <c r="F2708" t="inlineStr">
        <is>
          <t>Website</t>
        </is>
      </c>
      <c r="G2708" t="inlineStr">
        <is>
          <t>Not as Described</t>
        </is>
      </c>
      <c r="H2708" t="n">
        <v>1</v>
      </c>
      <c r="I2708" t="n">
        <v>2261.53</v>
      </c>
    </row>
    <row r="2709">
      <c r="A2709" t="inlineStr">
        <is>
          <t>RET002716</t>
        </is>
      </c>
      <c r="B2709" t="inlineStr">
        <is>
          <t>O017607</t>
        </is>
      </c>
      <c r="C2709" s="25" t="n">
        <v>45350</v>
      </c>
      <c r="D2709" t="inlineStr">
        <is>
          <t>Electronics</t>
        </is>
      </c>
      <c r="E2709" t="inlineStr">
        <is>
          <t>South</t>
        </is>
      </c>
      <c r="F2709" t="inlineStr">
        <is>
          <t>Marketplace</t>
        </is>
      </c>
      <c r="G2709" t="inlineStr">
        <is>
          <t>Not as Described</t>
        </is>
      </c>
      <c r="H2709" t="n">
        <v>1</v>
      </c>
      <c r="I2709" t="n">
        <v>2067.68</v>
      </c>
    </row>
    <row r="2710">
      <c r="A2710" t="inlineStr">
        <is>
          <t>RET002717</t>
        </is>
      </c>
      <c r="B2710" t="inlineStr">
        <is>
          <t>O017607</t>
        </is>
      </c>
      <c r="C2710" s="25" t="n">
        <v>45350</v>
      </c>
      <c r="D2710" t="inlineStr">
        <is>
          <t>Books</t>
        </is>
      </c>
      <c r="E2710" t="inlineStr">
        <is>
          <t>South</t>
        </is>
      </c>
      <c r="F2710" t="inlineStr">
        <is>
          <t>Marketplace</t>
        </is>
      </c>
      <c r="G2710" t="inlineStr">
        <is>
          <t>Not as Described</t>
        </is>
      </c>
      <c r="H2710" t="n">
        <v>1</v>
      </c>
      <c r="I2710" t="n">
        <v>695.76</v>
      </c>
    </row>
    <row r="2711">
      <c r="A2711" t="inlineStr">
        <is>
          <t>RET002718</t>
        </is>
      </c>
      <c r="B2711" t="inlineStr">
        <is>
          <t>O017628</t>
        </is>
      </c>
      <c r="C2711" s="25" t="n">
        <v>45351</v>
      </c>
      <c r="D2711" t="inlineStr">
        <is>
          <t>Beauty</t>
        </is>
      </c>
      <c r="E2711" t="inlineStr">
        <is>
          <t>North</t>
        </is>
      </c>
      <c r="F2711" t="inlineStr">
        <is>
          <t>Marketplace</t>
        </is>
      </c>
      <c r="G2711" t="inlineStr">
        <is>
          <t>Changed Mind</t>
        </is>
      </c>
      <c r="H2711" t="n">
        <v>1</v>
      </c>
      <c r="I2711" t="n">
        <v>609.08</v>
      </c>
    </row>
    <row r="2712">
      <c r="A2712" t="inlineStr">
        <is>
          <t>RET002719</t>
        </is>
      </c>
      <c r="B2712" t="inlineStr">
        <is>
          <t>O017631</t>
        </is>
      </c>
      <c r="C2712" s="25" t="n">
        <v>45351</v>
      </c>
      <c r="D2712" t="inlineStr">
        <is>
          <t>Electronics</t>
        </is>
      </c>
      <c r="E2712" t="inlineStr">
        <is>
          <t>Central</t>
        </is>
      </c>
      <c r="F2712" t="inlineStr">
        <is>
          <t>Marketplace</t>
        </is>
      </c>
      <c r="G2712" t="inlineStr">
        <is>
          <t>Damaged in Transit</t>
        </is>
      </c>
      <c r="H2712" t="n">
        <v>2</v>
      </c>
      <c r="I2712" t="n">
        <v>2581.49</v>
      </c>
    </row>
    <row r="2713">
      <c r="A2713" t="inlineStr">
        <is>
          <t>RET002720</t>
        </is>
      </c>
      <c r="B2713" t="inlineStr">
        <is>
          <t>O017641</t>
        </is>
      </c>
      <c r="C2713" s="25" t="n">
        <v>45351</v>
      </c>
      <c r="D2713" t="inlineStr">
        <is>
          <t>Fashion</t>
        </is>
      </c>
      <c r="E2713" t="inlineStr">
        <is>
          <t>West</t>
        </is>
      </c>
      <c r="F2713" t="inlineStr">
        <is>
          <t>Marketplace</t>
        </is>
      </c>
      <c r="G2713" t="inlineStr">
        <is>
          <t>Wrong Item Delivered</t>
        </is>
      </c>
      <c r="H2713" t="n">
        <v>1</v>
      </c>
      <c r="I2713" t="n">
        <v>1669.88</v>
      </c>
    </row>
    <row r="2714">
      <c r="A2714" t="inlineStr">
        <is>
          <t>RET002721</t>
        </is>
      </c>
      <c r="B2714" t="inlineStr">
        <is>
          <t>O017644</t>
        </is>
      </c>
      <c r="C2714" s="25" t="n">
        <v>45351</v>
      </c>
      <c r="D2714" t="inlineStr">
        <is>
          <t>Home &amp; Kitchen</t>
        </is>
      </c>
      <c r="E2714" t="inlineStr">
        <is>
          <t>South</t>
        </is>
      </c>
      <c r="F2714" t="inlineStr">
        <is>
          <t>Marketplace</t>
        </is>
      </c>
      <c r="G2714" t="inlineStr">
        <is>
          <t>Changed Mind</t>
        </is>
      </c>
      <c r="H2714" t="n">
        <v>1</v>
      </c>
      <c r="I2714" t="n">
        <v>2041.16</v>
      </c>
    </row>
    <row r="2715">
      <c r="A2715" t="inlineStr">
        <is>
          <t>RET002722</t>
        </is>
      </c>
      <c r="B2715" t="inlineStr">
        <is>
          <t>O017660</t>
        </is>
      </c>
      <c r="C2715" s="25" t="n">
        <v>45352</v>
      </c>
      <c r="D2715" t="inlineStr">
        <is>
          <t>Fashion</t>
        </is>
      </c>
      <c r="E2715" t="inlineStr">
        <is>
          <t>West</t>
        </is>
      </c>
      <c r="F2715" t="inlineStr">
        <is>
          <t>Mobile App</t>
        </is>
      </c>
      <c r="G2715" t="inlineStr">
        <is>
          <t>Changed Mind</t>
        </is>
      </c>
      <c r="H2715" t="n">
        <v>1</v>
      </c>
      <c r="I2715" t="n">
        <v>1530.41</v>
      </c>
    </row>
    <row r="2716">
      <c r="A2716" t="inlineStr">
        <is>
          <t>RET002723</t>
        </is>
      </c>
      <c r="B2716" t="inlineStr">
        <is>
          <t>O017664</t>
        </is>
      </c>
      <c r="C2716" s="25" t="n">
        <v>45352</v>
      </c>
      <c r="D2716" t="inlineStr">
        <is>
          <t>Fashion</t>
        </is>
      </c>
      <c r="E2716" t="inlineStr">
        <is>
          <t>South</t>
        </is>
      </c>
      <c r="F2716" t="inlineStr">
        <is>
          <t>Website</t>
        </is>
      </c>
      <c r="G2716" t="inlineStr">
        <is>
          <t>Changed Mind</t>
        </is>
      </c>
      <c r="H2716" t="n">
        <v>1</v>
      </c>
      <c r="I2716" t="n">
        <v>1829.36</v>
      </c>
    </row>
    <row r="2717">
      <c r="A2717" t="inlineStr">
        <is>
          <t>RET002724</t>
        </is>
      </c>
      <c r="B2717" t="inlineStr">
        <is>
          <t>O017679</t>
        </is>
      </c>
      <c r="C2717" s="25" t="n">
        <v>45352</v>
      </c>
      <c r="D2717" t="inlineStr">
        <is>
          <t>Home &amp; Kitchen</t>
        </is>
      </c>
      <c r="E2717" t="inlineStr">
        <is>
          <t>North</t>
        </is>
      </c>
      <c r="F2717" t="inlineStr">
        <is>
          <t>Website</t>
        </is>
      </c>
      <c r="G2717" t="inlineStr">
        <is>
          <t>Size/Fit Issue</t>
        </is>
      </c>
      <c r="H2717" t="n">
        <v>1</v>
      </c>
      <c r="I2717" t="n">
        <v>2535.62</v>
      </c>
    </row>
    <row r="2718">
      <c r="A2718" t="inlineStr">
        <is>
          <t>RET002725</t>
        </is>
      </c>
      <c r="B2718" t="inlineStr">
        <is>
          <t>O017682</t>
        </is>
      </c>
      <c r="C2718" s="25" t="n">
        <v>45352</v>
      </c>
      <c r="D2718" t="inlineStr">
        <is>
          <t>Home &amp; Kitchen</t>
        </is>
      </c>
      <c r="E2718" t="inlineStr">
        <is>
          <t>North</t>
        </is>
      </c>
      <c r="F2718" t="inlineStr">
        <is>
          <t>Website</t>
        </is>
      </c>
      <c r="G2718" t="inlineStr">
        <is>
          <t>Damaged in Transit</t>
        </is>
      </c>
      <c r="H2718" t="n">
        <v>1</v>
      </c>
      <c r="I2718" t="n">
        <v>3237.62</v>
      </c>
    </row>
    <row r="2719">
      <c r="A2719" t="inlineStr">
        <is>
          <t>RET002726</t>
        </is>
      </c>
      <c r="B2719" t="inlineStr">
        <is>
          <t>O017697</t>
        </is>
      </c>
      <c r="C2719" s="25" t="n">
        <v>45353</v>
      </c>
      <c r="D2719" t="inlineStr">
        <is>
          <t>Home &amp; Kitchen</t>
        </is>
      </c>
      <c r="E2719" t="inlineStr">
        <is>
          <t>West</t>
        </is>
      </c>
      <c r="F2719" t="inlineStr">
        <is>
          <t>Website</t>
        </is>
      </c>
      <c r="G2719" t="inlineStr">
        <is>
          <t>Changed Mind</t>
        </is>
      </c>
      <c r="H2719" t="n">
        <v>1</v>
      </c>
      <c r="I2719" t="n">
        <v>1283.41</v>
      </c>
    </row>
    <row r="2720">
      <c r="A2720" t="inlineStr">
        <is>
          <t>RET002727</t>
        </is>
      </c>
      <c r="B2720" t="inlineStr">
        <is>
          <t>O017698</t>
        </is>
      </c>
      <c r="C2720" s="25" t="n">
        <v>45353</v>
      </c>
      <c r="D2720" t="inlineStr">
        <is>
          <t>Fashion</t>
        </is>
      </c>
      <c r="E2720" t="inlineStr">
        <is>
          <t>North</t>
        </is>
      </c>
      <c r="F2720" t="inlineStr">
        <is>
          <t>Retail Store</t>
        </is>
      </c>
      <c r="G2720" t="inlineStr">
        <is>
          <t>Defective Product</t>
        </is>
      </c>
      <c r="H2720" t="n">
        <v>1</v>
      </c>
      <c r="I2720" t="n">
        <v>529.36</v>
      </c>
    </row>
    <row r="2721">
      <c r="A2721" t="inlineStr">
        <is>
          <t>RET002728</t>
        </is>
      </c>
      <c r="B2721" t="inlineStr">
        <is>
          <t>O017705</t>
        </is>
      </c>
      <c r="C2721" s="25" t="n">
        <v>45353</v>
      </c>
      <c r="D2721" t="inlineStr">
        <is>
          <t>Fashion</t>
        </is>
      </c>
      <c r="E2721" t="inlineStr">
        <is>
          <t>South</t>
        </is>
      </c>
      <c r="F2721" t="inlineStr">
        <is>
          <t>Marketplace</t>
        </is>
      </c>
      <c r="G2721" t="inlineStr">
        <is>
          <t>Size/Fit Issue</t>
        </is>
      </c>
      <c r="H2721" t="n">
        <v>1</v>
      </c>
      <c r="I2721" t="n">
        <v>504.5</v>
      </c>
    </row>
    <row r="2722">
      <c r="A2722" t="inlineStr">
        <is>
          <t>RET002729</t>
        </is>
      </c>
      <c r="B2722" t="inlineStr">
        <is>
          <t>O017723</t>
        </is>
      </c>
      <c r="C2722" s="25" t="n">
        <v>45353</v>
      </c>
      <c r="D2722" t="inlineStr">
        <is>
          <t>Electronics</t>
        </is>
      </c>
      <c r="E2722" t="inlineStr">
        <is>
          <t>North</t>
        </is>
      </c>
      <c r="F2722" t="inlineStr">
        <is>
          <t>Website</t>
        </is>
      </c>
      <c r="G2722" t="inlineStr">
        <is>
          <t>Defective Product</t>
        </is>
      </c>
      <c r="H2722" t="n">
        <v>1</v>
      </c>
      <c r="I2722" t="n">
        <v>18167.76</v>
      </c>
    </row>
    <row r="2723">
      <c r="A2723" t="inlineStr">
        <is>
          <t>RET002730</t>
        </is>
      </c>
      <c r="B2723" t="inlineStr">
        <is>
          <t>O017730</t>
        </is>
      </c>
      <c r="C2723" s="25" t="n">
        <v>45353</v>
      </c>
      <c r="D2723" t="inlineStr">
        <is>
          <t>Beauty</t>
        </is>
      </c>
      <c r="E2723" t="inlineStr">
        <is>
          <t>North</t>
        </is>
      </c>
      <c r="F2723" t="inlineStr">
        <is>
          <t>Marketplace</t>
        </is>
      </c>
      <c r="G2723" t="inlineStr">
        <is>
          <t>Not Specified</t>
        </is>
      </c>
      <c r="H2723" t="n">
        <v>1</v>
      </c>
      <c r="I2723" t="n">
        <v>307.01</v>
      </c>
    </row>
    <row r="2724">
      <c r="A2724" t="inlineStr">
        <is>
          <t>RET002731</t>
        </is>
      </c>
      <c r="B2724" t="inlineStr">
        <is>
          <t>O017730</t>
        </is>
      </c>
      <c r="C2724" s="25" t="n">
        <v>45353</v>
      </c>
      <c r="D2724" t="inlineStr">
        <is>
          <t>Books</t>
        </is>
      </c>
      <c r="E2724" t="inlineStr">
        <is>
          <t>North</t>
        </is>
      </c>
      <c r="F2724" t="inlineStr">
        <is>
          <t>Marketplace</t>
        </is>
      </c>
      <c r="G2724" t="inlineStr">
        <is>
          <t>Damaged in Transit</t>
        </is>
      </c>
      <c r="H2724" t="n">
        <v>1</v>
      </c>
      <c r="I2724" t="n">
        <v>591.8099999999999</v>
      </c>
    </row>
    <row r="2725">
      <c r="A2725" t="inlineStr">
        <is>
          <t>RET002732</t>
        </is>
      </c>
      <c r="B2725" t="inlineStr">
        <is>
          <t>O017737</t>
        </is>
      </c>
      <c r="C2725" s="25" t="n">
        <v>45353</v>
      </c>
      <c r="D2725" t="inlineStr">
        <is>
          <t>Home &amp; Kitchen</t>
        </is>
      </c>
      <c r="E2725" t="inlineStr">
        <is>
          <t>East</t>
        </is>
      </c>
      <c r="F2725" t="inlineStr">
        <is>
          <t>Mobile App</t>
        </is>
      </c>
      <c r="G2725" t="inlineStr">
        <is>
          <t>Wrong Item Delivered</t>
        </is>
      </c>
      <c r="H2725" t="n">
        <v>3</v>
      </c>
      <c r="I2725" t="n">
        <v>1906.63</v>
      </c>
    </row>
    <row r="2726">
      <c r="A2726" t="inlineStr">
        <is>
          <t>RET002733</t>
        </is>
      </c>
      <c r="B2726" t="inlineStr">
        <is>
          <t>O017737</t>
        </is>
      </c>
      <c r="C2726" s="25" t="n">
        <v>45353</v>
      </c>
      <c r="D2726" t="inlineStr">
        <is>
          <t>Home &amp; Kitchen</t>
        </is>
      </c>
      <c r="E2726" t="inlineStr">
        <is>
          <t>East</t>
        </is>
      </c>
      <c r="F2726" t="inlineStr">
        <is>
          <t>Mobile App</t>
        </is>
      </c>
      <c r="G2726" t="inlineStr">
        <is>
          <t>Wrong Item Delivered</t>
        </is>
      </c>
      <c r="H2726" t="n">
        <v>2</v>
      </c>
      <c r="I2726" t="n">
        <v>10556.21</v>
      </c>
    </row>
    <row r="2727">
      <c r="A2727" t="inlineStr">
        <is>
          <t>RET002734</t>
        </is>
      </c>
      <c r="B2727" t="inlineStr">
        <is>
          <t>O017738</t>
        </is>
      </c>
      <c r="C2727" s="25" t="n">
        <v>45353</v>
      </c>
      <c r="D2727" t="inlineStr">
        <is>
          <t>Fashion</t>
        </is>
      </c>
      <c r="E2727" t="inlineStr">
        <is>
          <t>West</t>
        </is>
      </c>
      <c r="F2727" t="inlineStr">
        <is>
          <t>Marketplace</t>
        </is>
      </c>
      <c r="G2727" t="inlineStr">
        <is>
          <t>Size/Fit Issue</t>
        </is>
      </c>
      <c r="H2727" t="n">
        <v>1</v>
      </c>
      <c r="I2727" t="n">
        <v>233.06</v>
      </c>
    </row>
    <row r="2728">
      <c r="A2728" t="inlineStr">
        <is>
          <t>RET002735</t>
        </is>
      </c>
      <c r="B2728" t="inlineStr">
        <is>
          <t>O017745</t>
        </is>
      </c>
      <c r="C2728" s="25" t="n">
        <v>45353</v>
      </c>
      <c r="D2728" t="inlineStr">
        <is>
          <t>Fashion</t>
        </is>
      </c>
      <c r="E2728" t="inlineStr">
        <is>
          <t>South</t>
        </is>
      </c>
      <c r="F2728" t="inlineStr">
        <is>
          <t>Website</t>
        </is>
      </c>
      <c r="G2728" t="inlineStr">
        <is>
          <t>Wrong Item Delivered</t>
        </is>
      </c>
      <c r="H2728" t="n">
        <v>1</v>
      </c>
      <c r="I2728" t="n">
        <v>888.26</v>
      </c>
    </row>
    <row r="2729">
      <c r="A2729" t="inlineStr">
        <is>
          <t>RET002736</t>
        </is>
      </c>
      <c r="B2729" t="inlineStr">
        <is>
          <t>O017746</t>
        </is>
      </c>
      <c r="C2729" s="25" t="n">
        <v>45353</v>
      </c>
      <c r="D2729" t="inlineStr">
        <is>
          <t>Electronics</t>
        </is>
      </c>
      <c r="E2729" t="inlineStr">
        <is>
          <t>Central</t>
        </is>
      </c>
      <c r="F2729" t="inlineStr">
        <is>
          <t>Mobile App</t>
        </is>
      </c>
      <c r="G2729" t="inlineStr">
        <is>
          <t>Defective Product</t>
        </is>
      </c>
      <c r="H2729" t="n">
        <v>1</v>
      </c>
      <c r="I2729" t="n">
        <v>16617.17</v>
      </c>
    </row>
    <row r="2730">
      <c r="A2730" t="inlineStr">
        <is>
          <t>RET002737</t>
        </is>
      </c>
      <c r="B2730" t="inlineStr">
        <is>
          <t>O017772</t>
        </is>
      </c>
      <c r="C2730" s="25" t="n">
        <v>45354</v>
      </c>
      <c r="D2730" t="inlineStr">
        <is>
          <t>Beauty</t>
        </is>
      </c>
      <c r="E2730" t="inlineStr">
        <is>
          <t>North</t>
        </is>
      </c>
      <c r="F2730" t="inlineStr">
        <is>
          <t>Marketplace</t>
        </is>
      </c>
      <c r="G2730" t="inlineStr">
        <is>
          <t>Defective Product</t>
        </is>
      </c>
      <c r="H2730" t="n">
        <v>1</v>
      </c>
      <c r="I2730" t="n">
        <v>401.54</v>
      </c>
    </row>
    <row r="2731">
      <c r="A2731" t="inlineStr">
        <is>
          <t>RET002738</t>
        </is>
      </c>
      <c r="B2731" t="inlineStr">
        <is>
          <t>O017788</t>
        </is>
      </c>
      <c r="C2731" s="25" t="n">
        <v>45354</v>
      </c>
      <c r="D2731" t="inlineStr">
        <is>
          <t>Fashion</t>
        </is>
      </c>
      <c r="E2731" t="inlineStr">
        <is>
          <t>East</t>
        </is>
      </c>
      <c r="F2731" t="inlineStr">
        <is>
          <t>Marketplace</t>
        </is>
      </c>
      <c r="G2731" t="inlineStr">
        <is>
          <t>Late Delivery</t>
        </is>
      </c>
      <c r="H2731" t="n">
        <v>2</v>
      </c>
      <c r="I2731" t="n">
        <v>2744.04</v>
      </c>
    </row>
    <row r="2732">
      <c r="A2732" t="inlineStr">
        <is>
          <t>RET002739</t>
        </is>
      </c>
      <c r="B2732" t="inlineStr">
        <is>
          <t>O017795</t>
        </is>
      </c>
      <c r="C2732" s="25" t="n">
        <v>45354</v>
      </c>
      <c r="D2732" t="inlineStr">
        <is>
          <t>Fashion</t>
        </is>
      </c>
      <c r="E2732" t="inlineStr">
        <is>
          <t>South</t>
        </is>
      </c>
      <c r="F2732" t="inlineStr">
        <is>
          <t>Marketplace</t>
        </is>
      </c>
      <c r="G2732" t="inlineStr">
        <is>
          <t>Size/Fit Issue</t>
        </is>
      </c>
      <c r="H2732" t="n">
        <v>1</v>
      </c>
      <c r="I2732" t="n">
        <v>3783.05</v>
      </c>
    </row>
    <row r="2733">
      <c r="A2733" t="inlineStr">
        <is>
          <t>RET002740</t>
        </is>
      </c>
      <c r="B2733" t="inlineStr">
        <is>
          <t>O017796</t>
        </is>
      </c>
      <c r="C2733" s="25" t="n">
        <v>45354</v>
      </c>
      <c r="D2733" t="inlineStr">
        <is>
          <t>Fashion</t>
        </is>
      </c>
      <c r="E2733" t="inlineStr">
        <is>
          <t>South</t>
        </is>
      </c>
      <c r="F2733" t="inlineStr">
        <is>
          <t>Marketplace</t>
        </is>
      </c>
      <c r="G2733" t="inlineStr">
        <is>
          <t>Size/Fit Issue</t>
        </is>
      </c>
      <c r="H2733" t="n">
        <v>1</v>
      </c>
      <c r="I2733" t="n">
        <v>1457.72</v>
      </c>
    </row>
    <row r="2734">
      <c r="A2734" t="inlineStr">
        <is>
          <t>RET002741</t>
        </is>
      </c>
      <c r="B2734" t="inlineStr">
        <is>
          <t>O017800</t>
        </is>
      </c>
      <c r="C2734" s="25" t="n">
        <v>45355</v>
      </c>
      <c r="D2734" t="inlineStr">
        <is>
          <t>Electronics</t>
        </is>
      </c>
      <c r="E2734" t="inlineStr">
        <is>
          <t>West</t>
        </is>
      </c>
      <c r="F2734" t="inlineStr">
        <is>
          <t>Marketplace</t>
        </is>
      </c>
      <c r="G2734" t="inlineStr">
        <is>
          <t>Wrong Item Delivered</t>
        </is>
      </c>
      <c r="H2734" t="n">
        <v>1</v>
      </c>
      <c r="I2734" t="n">
        <v>18578.66</v>
      </c>
    </row>
    <row r="2735">
      <c r="A2735" t="inlineStr">
        <is>
          <t>RET002742</t>
        </is>
      </c>
      <c r="B2735" t="inlineStr">
        <is>
          <t>O017801</t>
        </is>
      </c>
      <c r="C2735" s="25" t="n">
        <v>45355</v>
      </c>
      <c r="D2735" t="inlineStr">
        <is>
          <t>Electronics</t>
        </is>
      </c>
      <c r="E2735" t="inlineStr">
        <is>
          <t>East</t>
        </is>
      </c>
      <c r="F2735" t="inlineStr">
        <is>
          <t>Marketplace</t>
        </is>
      </c>
      <c r="G2735" t="inlineStr">
        <is>
          <t>Defective Product</t>
        </is>
      </c>
      <c r="H2735" t="n">
        <v>1</v>
      </c>
      <c r="I2735" t="n">
        <v>7299.86</v>
      </c>
    </row>
    <row r="2736">
      <c r="A2736" t="inlineStr">
        <is>
          <t>RET002743</t>
        </is>
      </c>
      <c r="B2736" t="inlineStr">
        <is>
          <t>O017803</t>
        </is>
      </c>
      <c r="C2736" s="25" t="n">
        <v>45355</v>
      </c>
      <c r="D2736" t="inlineStr">
        <is>
          <t>Fashion</t>
        </is>
      </c>
      <c r="E2736" t="inlineStr">
        <is>
          <t>West</t>
        </is>
      </c>
      <c r="F2736" t="inlineStr">
        <is>
          <t>Marketplace</t>
        </is>
      </c>
      <c r="G2736" t="inlineStr">
        <is>
          <t>Size/Fit Issue</t>
        </is>
      </c>
      <c r="H2736" t="n">
        <v>2</v>
      </c>
      <c r="I2736" t="n">
        <v>3049.49</v>
      </c>
    </row>
    <row r="2737">
      <c r="A2737" t="inlineStr">
        <is>
          <t>RET002744</t>
        </is>
      </c>
      <c r="B2737" t="inlineStr">
        <is>
          <t>O017811</t>
        </is>
      </c>
      <c r="C2737" s="25" t="n">
        <v>45355</v>
      </c>
      <c r="D2737" t="inlineStr">
        <is>
          <t>Electronics</t>
        </is>
      </c>
      <c r="E2737" t="inlineStr">
        <is>
          <t>South</t>
        </is>
      </c>
      <c r="F2737" t="inlineStr">
        <is>
          <t>Retail Store</t>
        </is>
      </c>
      <c r="G2737" t="inlineStr">
        <is>
          <t>Defective Product</t>
        </is>
      </c>
      <c r="H2737" t="n">
        <v>2</v>
      </c>
      <c r="I2737" t="n">
        <v>13476.32</v>
      </c>
    </row>
    <row r="2738">
      <c r="A2738" t="inlineStr">
        <is>
          <t>RET002745</t>
        </is>
      </c>
      <c r="B2738" t="inlineStr">
        <is>
          <t>O017837</t>
        </is>
      </c>
      <c r="C2738" s="25" t="n">
        <v>45355</v>
      </c>
      <c r="D2738" t="inlineStr">
        <is>
          <t>Fashion</t>
        </is>
      </c>
      <c r="E2738" t="inlineStr">
        <is>
          <t>South</t>
        </is>
      </c>
      <c r="F2738" t="inlineStr">
        <is>
          <t>Mobile App</t>
        </is>
      </c>
      <c r="G2738" t="inlineStr">
        <is>
          <t>Size/Fit Issue</t>
        </is>
      </c>
      <c r="H2738" t="n">
        <v>2</v>
      </c>
      <c r="I2738" t="n">
        <v>2092.58</v>
      </c>
    </row>
    <row r="2739">
      <c r="A2739" t="inlineStr">
        <is>
          <t>RET002746</t>
        </is>
      </c>
      <c r="B2739" t="inlineStr">
        <is>
          <t>O017854</t>
        </is>
      </c>
      <c r="C2739" s="25" t="n">
        <v>45356</v>
      </c>
      <c r="D2739" t="inlineStr">
        <is>
          <t>Fashion</t>
        </is>
      </c>
      <c r="E2739" t="inlineStr">
        <is>
          <t>West</t>
        </is>
      </c>
      <c r="F2739" t="inlineStr">
        <is>
          <t>Mobile App</t>
        </is>
      </c>
      <c r="G2739" t="inlineStr">
        <is>
          <t>Size/Fit Issue</t>
        </is>
      </c>
      <c r="H2739" t="n">
        <v>2</v>
      </c>
      <c r="I2739" t="n">
        <v>13000.1</v>
      </c>
    </row>
    <row r="2740">
      <c r="A2740" t="inlineStr">
        <is>
          <t>RET002747</t>
        </is>
      </c>
      <c r="B2740" t="inlineStr">
        <is>
          <t>O017865</t>
        </is>
      </c>
      <c r="C2740" s="25" t="n">
        <v>45356</v>
      </c>
      <c r="D2740" t="inlineStr">
        <is>
          <t>Fashion</t>
        </is>
      </c>
      <c r="E2740" t="inlineStr">
        <is>
          <t>West</t>
        </is>
      </c>
      <c r="F2740" t="inlineStr">
        <is>
          <t>Website</t>
        </is>
      </c>
      <c r="G2740" t="inlineStr">
        <is>
          <t>Not as Described</t>
        </is>
      </c>
      <c r="H2740" t="n">
        <v>1</v>
      </c>
      <c r="I2740" t="n">
        <v>1115.45</v>
      </c>
    </row>
    <row r="2741">
      <c r="A2741" t="inlineStr">
        <is>
          <t>RET002748</t>
        </is>
      </c>
      <c r="B2741" t="inlineStr">
        <is>
          <t>O017869</t>
        </is>
      </c>
      <c r="C2741" s="25" t="n">
        <v>45356</v>
      </c>
      <c r="D2741" t="inlineStr">
        <is>
          <t>Fashion</t>
        </is>
      </c>
      <c r="E2741" t="inlineStr">
        <is>
          <t>West</t>
        </is>
      </c>
      <c r="F2741" t="inlineStr">
        <is>
          <t>Website</t>
        </is>
      </c>
      <c r="G2741" t="inlineStr">
        <is>
          <t>Not as Described</t>
        </is>
      </c>
      <c r="H2741" t="n">
        <v>1</v>
      </c>
      <c r="I2741" t="n">
        <v>529.36</v>
      </c>
    </row>
    <row r="2742">
      <c r="A2742" t="inlineStr">
        <is>
          <t>RET002749</t>
        </is>
      </c>
      <c r="B2742" t="inlineStr">
        <is>
          <t>O017875</t>
        </is>
      </c>
      <c r="C2742" s="25" t="n">
        <v>45356</v>
      </c>
      <c r="D2742" t="inlineStr">
        <is>
          <t>Beauty</t>
        </is>
      </c>
      <c r="E2742" t="inlineStr">
        <is>
          <t>Central</t>
        </is>
      </c>
      <c r="F2742" t="inlineStr">
        <is>
          <t>Retail Store</t>
        </is>
      </c>
      <c r="G2742" t="inlineStr">
        <is>
          <t>Not as Described</t>
        </is>
      </c>
      <c r="H2742" t="n">
        <v>1</v>
      </c>
      <c r="I2742" t="n">
        <v>435.76</v>
      </c>
    </row>
    <row r="2743">
      <c r="A2743" t="inlineStr">
        <is>
          <t>RET002750</t>
        </is>
      </c>
      <c r="B2743" t="inlineStr">
        <is>
          <t>O017896</t>
        </is>
      </c>
      <c r="C2743" s="25" t="n">
        <v>45357</v>
      </c>
      <c r="D2743" t="inlineStr">
        <is>
          <t>Beauty</t>
        </is>
      </c>
      <c r="E2743" t="inlineStr">
        <is>
          <t>South</t>
        </is>
      </c>
      <c r="F2743" t="inlineStr">
        <is>
          <t>Mobile App</t>
        </is>
      </c>
      <c r="G2743" t="inlineStr">
        <is>
          <t>Damaged in Transit</t>
        </is>
      </c>
      <c r="H2743" t="n">
        <v>2</v>
      </c>
      <c r="I2743" t="n">
        <v>2038.61</v>
      </c>
    </row>
    <row r="2744">
      <c r="A2744" t="inlineStr">
        <is>
          <t>RET002751</t>
        </is>
      </c>
      <c r="B2744" t="inlineStr">
        <is>
          <t>O017897</t>
        </is>
      </c>
      <c r="C2744" s="25" t="n">
        <v>45357</v>
      </c>
      <c r="D2744" t="inlineStr">
        <is>
          <t>Sports</t>
        </is>
      </c>
      <c r="E2744" t="inlineStr">
        <is>
          <t>West</t>
        </is>
      </c>
      <c r="F2744" t="inlineStr">
        <is>
          <t>Marketplace</t>
        </is>
      </c>
      <c r="G2744" t="inlineStr">
        <is>
          <t>Damaged in Transit</t>
        </is>
      </c>
      <c r="H2744" t="n">
        <v>1</v>
      </c>
      <c r="I2744" t="n">
        <v>4604.18</v>
      </c>
    </row>
    <row r="2745">
      <c r="A2745" t="inlineStr">
        <is>
          <t>RET002752</t>
        </is>
      </c>
      <c r="B2745" t="inlineStr">
        <is>
          <t>O017902</t>
        </is>
      </c>
      <c r="C2745" s="25" t="n">
        <v>45357</v>
      </c>
      <c r="D2745" t="inlineStr">
        <is>
          <t>Fashion</t>
        </is>
      </c>
      <c r="E2745" t="inlineStr">
        <is>
          <t>North</t>
        </is>
      </c>
      <c r="F2745" t="inlineStr">
        <is>
          <t>Mobile App</t>
        </is>
      </c>
      <c r="G2745" t="inlineStr">
        <is>
          <t>Size/Fit Issue</t>
        </is>
      </c>
      <c r="H2745" t="n">
        <v>2</v>
      </c>
      <c r="I2745" t="n">
        <v>428.69</v>
      </c>
    </row>
    <row r="2746">
      <c r="A2746" t="inlineStr">
        <is>
          <t>RET002753</t>
        </is>
      </c>
      <c r="B2746" t="inlineStr">
        <is>
          <t>O017903</t>
        </is>
      </c>
      <c r="C2746" s="25" t="n">
        <v>45357</v>
      </c>
      <c r="D2746" t="inlineStr">
        <is>
          <t>Sports</t>
        </is>
      </c>
      <c r="E2746" t="inlineStr">
        <is>
          <t>North</t>
        </is>
      </c>
      <c r="F2746" t="inlineStr">
        <is>
          <t>Website</t>
        </is>
      </c>
      <c r="G2746" t="inlineStr">
        <is>
          <t>Changed Mind</t>
        </is>
      </c>
      <c r="H2746" t="n">
        <v>1</v>
      </c>
      <c r="I2746" t="n">
        <v>2338.96</v>
      </c>
    </row>
    <row r="2747">
      <c r="A2747" t="inlineStr">
        <is>
          <t>RET002754</t>
        </is>
      </c>
      <c r="B2747" t="inlineStr">
        <is>
          <t>O017905</t>
        </is>
      </c>
      <c r="C2747" s="25" t="n">
        <v>45357</v>
      </c>
      <c r="D2747" t="inlineStr">
        <is>
          <t>Fashion</t>
        </is>
      </c>
      <c r="E2747" t="inlineStr">
        <is>
          <t>East</t>
        </is>
      </c>
      <c r="F2747" t="inlineStr">
        <is>
          <t>Website</t>
        </is>
      </c>
      <c r="G2747" t="inlineStr">
        <is>
          <t>Changed Mind</t>
        </is>
      </c>
      <c r="H2747" t="n">
        <v>1</v>
      </c>
      <c r="I2747" t="n">
        <v>1070.16</v>
      </c>
    </row>
    <row r="2748">
      <c r="A2748" t="inlineStr">
        <is>
          <t>RET002755</t>
        </is>
      </c>
      <c r="B2748" t="inlineStr">
        <is>
          <t>O017911</t>
        </is>
      </c>
      <c r="C2748" s="25" t="n">
        <v>45357</v>
      </c>
      <c r="D2748" t="inlineStr">
        <is>
          <t>Sports</t>
        </is>
      </c>
      <c r="E2748" t="inlineStr">
        <is>
          <t>South</t>
        </is>
      </c>
      <c r="F2748" t="inlineStr">
        <is>
          <t>Marketplace</t>
        </is>
      </c>
      <c r="G2748" t="inlineStr">
        <is>
          <t>Changed Mind</t>
        </is>
      </c>
      <c r="H2748" t="n">
        <v>1</v>
      </c>
      <c r="I2748" t="n">
        <v>8651.76</v>
      </c>
    </row>
    <row r="2749">
      <c r="A2749" t="inlineStr">
        <is>
          <t>RET002756</t>
        </is>
      </c>
      <c r="B2749" t="inlineStr">
        <is>
          <t>O017924</t>
        </is>
      </c>
      <c r="C2749" s="25" t="n">
        <v>45357</v>
      </c>
      <c r="D2749" t="inlineStr">
        <is>
          <t>Fashion</t>
        </is>
      </c>
      <c r="E2749" t="inlineStr">
        <is>
          <t>East</t>
        </is>
      </c>
      <c r="F2749" t="inlineStr">
        <is>
          <t>Website</t>
        </is>
      </c>
      <c r="G2749" t="inlineStr">
        <is>
          <t>Size/Fit Issue</t>
        </is>
      </c>
      <c r="H2749" t="n">
        <v>2</v>
      </c>
      <c r="I2749" t="n">
        <v>1400.98</v>
      </c>
    </row>
    <row r="2750">
      <c r="A2750" t="inlineStr">
        <is>
          <t>RET002757</t>
        </is>
      </c>
      <c r="B2750" t="inlineStr">
        <is>
          <t>O017924</t>
        </is>
      </c>
      <c r="C2750" s="25" t="n">
        <v>45357</v>
      </c>
      <c r="D2750" t="inlineStr">
        <is>
          <t>Fashion</t>
        </is>
      </c>
      <c r="E2750" t="inlineStr">
        <is>
          <t>East</t>
        </is>
      </c>
      <c r="F2750" t="inlineStr">
        <is>
          <t>Website</t>
        </is>
      </c>
      <c r="G2750" t="inlineStr">
        <is>
          <t>Size/Fit Issue</t>
        </is>
      </c>
      <c r="H2750" t="n">
        <v>1</v>
      </c>
      <c r="I2750" t="n">
        <v>1174.16</v>
      </c>
    </row>
    <row r="2751">
      <c r="A2751" t="inlineStr">
        <is>
          <t>RET002758</t>
        </is>
      </c>
      <c r="B2751" t="inlineStr">
        <is>
          <t>O017927</t>
        </is>
      </c>
      <c r="C2751" s="25" t="n">
        <v>45358</v>
      </c>
      <c r="D2751" t="inlineStr">
        <is>
          <t>Electronics</t>
        </is>
      </c>
      <c r="E2751" t="inlineStr">
        <is>
          <t>West</t>
        </is>
      </c>
      <c r="F2751" t="inlineStr">
        <is>
          <t>Website</t>
        </is>
      </c>
      <c r="G2751" t="inlineStr">
        <is>
          <t>Defective Product</t>
        </is>
      </c>
      <c r="H2751" t="n">
        <v>1</v>
      </c>
      <c r="I2751" t="n">
        <v>15777.37</v>
      </c>
    </row>
    <row r="2752">
      <c r="A2752" t="inlineStr">
        <is>
          <t>RET002759</t>
        </is>
      </c>
      <c r="B2752" t="inlineStr">
        <is>
          <t>O017935</t>
        </is>
      </c>
      <c r="C2752" s="25" t="n">
        <v>45358</v>
      </c>
      <c r="D2752" t="inlineStr">
        <is>
          <t>Fashion</t>
        </is>
      </c>
      <c r="E2752" t="inlineStr">
        <is>
          <t>West</t>
        </is>
      </c>
      <c r="F2752" t="inlineStr">
        <is>
          <t>Marketplace</t>
        </is>
      </c>
      <c r="G2752" t="inlineStr">
        <is>
          <t>Defective Product</t>
        </is>
      </c>
      <c r="H2752" t="n">
        <v>1</v>
      </c>
      <c r="I2752" t="n">
        <v>476.42</v>
      </c>
    </row>
    <row r="2753">
      <c r="A2753" t="inlineStr">
        <is>
          <t>RET002760</t>
        </is>
      </c>
      <c r="B2753" t="inlineStr">
        <is>
          <t>O017938</t>
        </is>
      </c>
      <c r="C2753" s="25" t="n">
        <v>45358</v>
      </c>
      <c r="D2753" t="inlineStr">
        <is>
          <t>Home &amp; Kitchen</t>
        </is>
      </c>
      <c r="E2753" t="inlineStr">
        <is>
          <t>Central</t>
        </is>
      </c>
      <c r="F2753" t="inlineStr">
        <is>
          <t>Marketplace</t>
        </is>
      </c>
      <c r="G2753" t="inlineStr">
        <is>
          <t>Not as Described</t>
        </is>
      </c>
      <c r="H2753" t="n">
        <v>1</v>
      </c>
      <c r="I2753" t="n">
        <v>3668.18</v>
      </c>
    </row>
    <row r="2754">
      <c r="A2754" t="inlineStr">
        <is>
          <t>RET002761</t>
        </is>
      </c>
      <c r="B2754" t="inlineStr">
        <is>
          <t>O017939</t>
        </is>
      </c>
      <c r="C2754" s="25" t="n">
        <v>45358</v>
      </c>
      <c r="D2754" t="inlineStr">
        <is>
          <t>Home &amp; Kitchen</t>
        </is>
      </c>
      <c r="E2754" t="inlineStr">
        <is>
          <t>North</t>
        </is>
      </c>
      <c r="F2754" t="inlineStr">
        <is>
          <t>Mobile App</t>
        </is>
      </c>
      <c r="G2754" t="inlineStr">
        <is>
          <t>Not as Described</t>
        </is>
      </c>
      <c r="H2754" t="n">
        <v>1</v>
      </c>
      <c r="I2754" t="n">
        <v>1033.4</v>
      </c>
    </row>
    <row r="2755">
      <c r="A2755" t="inlineStr">
        <is>
          <t>RET002762</t>
        </is>
      </c>
      <c r="B2755" t="inlineStr">
        <is>
          <t>O017949</t>
        </is>
      </c>
      <c r="C2755" s="25" t="n">
        <v>45358</v>
      </c>
      <c r="D2755" t="inlineStr">
        <is>
          <t>Electronics</t>
        </is>
      </c>
      <c r="E2755" t="inlineStr">
        <is>
          <t>West</t>
        </is>
      </c>
      <c r="F2755" t="inlineStr">
        <is>
          <t>Marketplace</t>
        </is>
      </c>
      <c r="G2755" t="inlineStr">
        <is>
          <t>Defective Product</t>
        </is>
      </c>
      <c r="H2755" t="n">
        <v>1</v>
      </c>
      <c r="I2755" t="n">
        <v>7908.26</v>
      </c>
    </row>
    <row r="2756">
      <c r="A2756" t="inlineStr">
        <is>
          <t>RET002763</t>
        </is>
      </c>
      <c r="B2756" t="inlineStr">
        <is>
          <t>O017967</t>
        </is>
      </c>
      <c r="C2756" s="25" t="n">
        <v>45358</v>
      </c>
      <c r="D2756" t="inlineStr">
        <is>
          <t>Books</t>
        </is>
      </c>
      <c r="E2756" t="inlineStr">
        <is>
          <t>Central</t>
        </is>
      </c>
      <c r="F2756" t="inlineStr">
        <is>
          <t>Mobile App</t>
        </is>
      </c>
      <c r="G2756" t="inlineStr">
        <is>
          <t>Damaged in Transit</t>
        </is>
      </c>
      <c r="H2756" t="n">
        <v>1</v>
      </c>
      <c r="I2756" t="n">
        <v>476.42</v>
      </c>
    </row>
    <row r="2757">
      <c r="A2757" t="inlineStr">
        <is>
          <t>RET002764</t>
        </is>
      </c>
      <c r="B2757" t="inlineStr">
        <is>
          <t>O017975</t>
        </is>
      </c>
      <c r="C2757" s="25" t="n">
        <v>45358</v>
      </c>
      <c r="D2757" t="inlineStr">
        <is>
          <t>Fashion</t>
        </is>
      </c>
      <c r="E2757" t="inlineStr">
        <is>
          <t>West</t>
        </is>
      </c>
      <c r="F2757" t="inlineStr">
        <is>
          <t>Marketplace</t>
        </is>
      </c>
      <c r="G2757" t="inlineStr">
        <is>
          <t>Size/Fit Issue</t>
        </is>
      </c>
      <c r="H2757" t="n">
        <v>1</v>
      </c>
      <c r="I2757" t="n">
        <v>476.42</v>
      </c>
    </row>
    <row r="2758">
      <c r="A2758" t="inlineStr">
        <is>
          <t>RET002765</t>
        </is>
      </c>
      <c r="B2758" t="inlineStr">
        <is>
          <t>O017985</t>
        </is>
      </c>
      <c r="C2758" s="25" t="n">
        <v>45359</v>
      </c>
      <c r="D2758" t="inlineStr">
        <is>
          <t>Home &amp; Kitchen</t>
        </is>
      </c>
      <c r="E2758" t="inlineStr">
        <is>
          <t>North</t>
        </is>
      </c>
      <c r="F2758" t="inlineStr">
        <is>
          <t>Mobile App</t>
        </is>
      </c>
      <c r="G2758" t="inlineStr">
        <is>
          <t>Defective Product</t>
        </is>
      </c>
      <c r="H2758" t="n">
        <v>1</v>
      </c>
      <c r="I2758" t="n">
        <v>1873.2</v>
      </c>
    </row>
    <row r="2759">
      <c r="A2759" t="inlineStr">
        <is>
          <t>RET002766</t>
        </is>
      </c>
      <c r="B2759" t="inlineStr">
        <is>
          <t>O018008</t>
        </is>
      </c>
      <c r="C2759" s="25" t="n">
        <v>45359</v>
      </c>
      <c r="D2759" t="inlineStr">
        <is>
          <t>Beauty</t>
        </is>
      </c>
      <c r="E2759" t="inlineStr">
        <is>
          <t>West</t>
        </is>
      </c>
      <c r="F2759" t="inlineStr">
        <is>
          <t>Marketplace</t>
        </is>
      </c>
      <c r="G2759" t="inlineStr">
        <is>
          <t>Defective Product</t>
        </is>
      </c>
      <c r="H2759" t="n">
        <v>1</v>
      </c>
      <c r="I2759" t="n">
        <v>644.9</v>
      </c>
    </row>
    <row r="2760">
      <c r="A2760" t="inlineStr">
        <is>
          <t>RET002767</t>
        </is>
      </c>
      <c r="B2760" t="inlineStr">
        <is>
          <t>O018011</t>
        </is>
      </c>
      <c r="C2760" s="25" t="n">
        <v>45359</v>
      </c>
      <c r="D2760" t="inlineStr">
        <is>
          <t>Fashion</t>
        </is>
      </c>
      <c r="E2760" t="inlineStr">
        <is>
          <t>South</t>
        </is>
      </c>
      <c r="F2760" t="inlineStr">
        <is>
          <t>Marketplace</t>
        </is>
      </c>
      <c r="G2760" t="inlineStr">
        <is>
          <t>Size/Fit Issue</t>
        </is>
      </c>
      <c r="H2760" t="n">
        <v>1</v>
      </c>
      <c r="I2760" t="n">
        <v>467.06</v>
      </c>
    </row>
    <row r="2761">
      <c r="A2761" t="inlineStr">
        <is>
          <t>RET002768</t>
        </is>
      </c>
      <c r="B2761" t="inlineStr">
        <is>
          <t>O018019</t>
        </is>
      </c>
      <c r="C2761" s="25" t="n">
        <v>45360</v>
      </c>
      <c r="D2761" t="inlineStr">
        <is>
          <t>Home &amp; Kitchen</t>
        </is>
      </c>
      <c r="E2761" t="inlineStr">
        <is>
          <t>South</t>
        </is>
      </c>
      <c r="F2761" t="inlineStr">
        <is>
          <t>Website</t>
        </is>
      </c>
      <c r="G2761" t="inlineStr">
        <is>
          <t>Not as Described</t>
        </is>
      </c>
      <c r="H2761" t="n">
        <v>1</v>
      </c>
      <c r="I2761" t="n">
        <v>670.85</v>
      </c>
    </row>
    <row r="2762">
      <c r="A2762" t="inlineStr">
        <is>
          <t>RET002769</t>
        </is>
      </c>
      <c r="B2762" t="inlineStr">
        <is>
          <t>O018025</t>
        </is>
      </c>
      <c r="C2762" s="25" t="n">
        <v>45360</v>
      </c>
      <c r="D2762" t="inlineStr">
        <is>
          <t>Fashion</t>
        </is>
      </c>
      <c r="E2762" t="inlineStr">
        <is>
          <t>North</t>
        </is>
      </c>
      <c r="F2762" t="inlineStr">
        <is>
          <t>Website</t>
        </is>
      </c>
      <c r="G2762" t="inlineStr">
        <is>
          <t>Size/Fit Issue</t>
        </is>
      </c>
      <c r="H2762" t="n">
        <v>1</v>
      </c>
      <c r="I2762" t="n">
        <v>1174.16</v>
      </c>
    </row>
    <row r="2763">
      <c r="A2763" t="inlineStr">
        <is>
          <t>RET002770</t>
        </is>
      </c>
      <c r="B2763" t="inlineStr">
        <is>
          <t>O018045</t>
        </is>
      </c>
      <c r="C2763" s="25" t="n">
        <v>45360</v>
      </c>
      <c r="D2763" t="inlineStr">
        <is>
          <t>Fashion</t>
        </is>
      </c>
      <c r="E2763" t="inlineStr">
        <is>
          <t>North</t>
        </is>
      </c>
      <c r="F2763" t="inlineStr">
        <is>
          <t>Mobile App</t>
        </is>
      </c>
      <c r="G2763" t="inlineStr">
        <is>
          <t>Changed Mind</t>
        </is>
      </c>
      <c r="H2763" t="n">
        <v>1</v>
      </c>
      <c r="I2763" t="n">
        <v>3583.94</v>
      </c>
    </row>
    <row r="2764">
      <c r="A2764" t="inlineStr">
        <is>
          <t>RET002771</t>
        </is>
      </c>
      <c r="B2764" t="inlineStr">
        <is>
          <t>O018047</t>
        </is>
      </c>
      <c r="C2764" s="25" t="n">
        <v>45360</v>
      </c>
      <c r="D2764" t="inlineStr">
        <is>
          <t>Electronics</t>
        </is>
      </c>
      <c r="E2764" t="inlineStr">
        <is>
          <t>West</t>
        </is>
      </c>
      <c r="F2764" t="inlineStr">
        <is>
          <t>Marketplace</t>
        </is>
      </c>
      <c r="G2764" t="inlineStr">
        <is>
          <t>Defective Product</t>
        </is>
      </c>
      <c r="H2764" t="n">
        <v>2</v>
      </c>
      <c r="I2764" t="n">
        <v>31509.92</v>
      </c>
    </row>
    <row r="2765">
      <c r="A2765" t="inlineStr">
        <is>
          <t>RET002772</t>
        </is>
      </c>
      <c r="B2765" t="inlineStr">
        <is>
          <t>O018047</t>
        </is>
      </c>
      <c r="C2765" s="25" t="n">
        <v>45360</v>
      </c>
      <c r="D2765" t="inlineStr">
        <is>
          <t>Home &amp; Kitchen</t>
        </is>
      </c>
      <c r="E2765" t="inlineStr">
        <is>
          <t>West</t>
        </is>
      </c>
      <c r="F2765" t="inlineStr">
        <is>
          <t>Marketplace</t>
        </is>
      </c>
      <c r="G2765" t="inlineStr">
        <is>
          <t>Defective Product</t>
        </is>
      </c>
      <c r="H2765" t="n">
        <v>1</v>
      </c>
      <c r="I2765" t="n">
        <v>3265.7</v>
      </c>
    </row>
    <row r="2766">
      <c r="A2766" t="inlineStr">
        <is>
          <t>RET002773</t>
        </is>
      </c>
      <c r="B2766" t="inlineStr">
        <is>
          <t>O018054</t>
        </is>
      </c>
      <c r="C2766" s="25" t="n">
        <v>45360</v>
      </c>
      <c r="D2766" t="inlineStr">
        <is>
          <t>Grocery</t>
        </is>
      </c>
      <c r="E2766" t="inlineStr">
        <is>
          <t>South</t>
        </is>
      </c>
      <c r="F2766" t="inlineStr">
        <is>
          <t>Website</t>
        </is>
      </c>
      <c r="G2766" t="inlineStr">
        <is>
          <t>Damaged in Transit</t>
        </is>
      </c>
      <c r="H2766" t="n">
        <v>2</v>
      </c>
      <c r="I2766" t="n">
        <v>551.3</v>
      </c>
    </row>
    <row r="2767">
      <c r="A2767" t="inlineStr">
        <is>
          <t>RET002774</t>
        </is>
      </c>
      <c r="B2767" t="inlineStr">
        <is>
          <t>O018061</t>
        </is>
      </c>
      <c r="C2767" s="25" t="n">
        <v>45360</v>
      </c>
      <c r="D2767" t="inlineStr">
        <is>
          <t>Electronics</t>
        </is>
      </c>
      <c r="E2767" t="inlineStr">
        <is>
          <t>East</t>
        </is>
      </c>
      <c r="F2767" t="inlineStr">
        <is>
          <t>Website</t>
        </is>
      </c>
      <c r="G2767" t="inlineStr">
        <is>
          <t>Defective Product</t>
        </is>
      </c>
      <c r="H2767" t="n">
        <v>1</v>
      </c>
      <c r="I2767" t="n">
        <v>7559.76</v>
      </c>
    </row>
    <row r="2768">
      <c r="A2768" t="inlineStr">
        <is>
          <t>RET002775</t>
        </is>
      </c>
      <c r="B2768" t="inlineStr">
        <is>
          <t>O018069</t>
        </is>
      </c>
      <c r="C2768" s="25" t="n">
        <v>45361</v>
      </c>
      <c r="D2768" t="inlineStr">
        <is>
          <t>Fashion</t>
        </is>
      </c>
      <c r="E2768" t="inlineStr">
        <is>
          <t>South</t>
        </is>
      </c>
      <c r="F2768" t="inlineStr">
        <is>
          <t>Marketplace</t>
        </is>
      </c>
      <c r="G2768" t="inlineStr">
        <is>
          <t>Size/Fit Issue</t>
        </is>
      </c>
      <c r="H2768" t="n">
        <v>1</v>
      </c>
      <c r="I2768" t="n">
        <v>812.4</v>
      </c>
    </row>
    <row r="2769">
      <c r="A2769" t="inlineStr">
        <is>
          <t>RET002776</t>
        </is>
      </c>
      <c r="B2769" t="inlineStr">
        <is>
          <t>O018088</t>
        </is>
      </c>
      <c r="C2769" s="25" t="n">
        <v>45361</v>
      </c>
      <c r="D2769" t="inlineStr">
        <is>
          <t>Sports</t>
        </is>
      </c>
      <c r="E2769" t="inlineStr">
        <is>
          <t>North</t>
        </is>
      </c>
      <c r="F2769" t="inlineStr">
        <is>
          <t>Retail Store</t>
        </is>
      </c>
      <c r="G2769" t="inlineStr">
        <is>
          <t>Not as Described</t>
        </is>
      </c>
      <c r="H2769" t="n">
        <v>1</v>
      </c>
      <c r="I2769" t="n">
        <v>682.34</v>
      </c>
    </row>
    <row r="2770">
      <c r="A2770" t="inlineStr">
        <is>
          <t>RET002777</t>
        </is>
      </c>
      <c r="B2770" t="inlineStr">
        <is>
          <t>O018113</t>
        </is>
      </c>
      <c r="C2770" s="25" t="n">
        <v>45362</v>
      </c>
      <c r="D2770" t="inlineStr">
        <is>
          <t>Fashion</t>
        </is>
      </c>
      <c r="E2770" t="inlineStr">
        <is>
          <t>South</t>
        </is>
      </c>
      <c r="F2770" t="inlineStr">
        <is>
          <t>Marketplace</t>
        </is>
      </c>
      <c r="G2770" t="inlineStr">
        <is>
          <t>Size/Fit Issue</t>
        </is>
      </c>
      <c r="H2770" t="n">
        <v>1</v>
      </c>
      <c r="I2770" t="n">
        <v>726.96</v>
      </c>
    </row>
    <row r="2771">
      <c r="A2771" t="inlineStr">
        <is>
          <t>RET002778</t>
        </is>
      </c>
      <c r="B2771" t="inlineStr">
        <is>
          <t>O018117</t>
        </is>
      </c>
      <c r="C2771" s="25" t="n">
        <v>45362</v>
      </c>
      <c r="D2771" t="inlineStr">
        <is>
          <t>Home &amp; Kitchen</t>
        </is>
      </c>
      <c r="E2771" t="inlineStr">
        <is>
          <t>South</t>
        </is>
      </c>
      <c r="F2771" t="inlineStr">
        <is>
          <t>Website</t>
        </is>
      </c>
      <c r="G2771" t="inlineStr">
        <is>
          <t>Not as Described</t>
        </is>
      </c>
      <c r="H2771" t="n">
        <v>1</v>
      </c>
      <c r="I2771" t="n">
        <v>1201.36</v>
      </c>
    </row>
    <row r="2772">
      <c r="A2772" t="inlineStr">
        <is>
          <t>RET002779</t>
        </is>
      </c>
      <c r="B2772" t="inlineStr">
        <is>
          <t>O018126</t>
        </is>
      </c>
      <c r="C2772" s="25" t="n">
        <v>45362</v>
      </c>
      <c r="D2772" t="inlineStr">
        <is>
          <t>Electronics</t>
        </is>
      </c>
      <c r="E2772" t="inlineStr">
        <is>
          <t>East</t>
        </is>
      </c>
      <c r="F2772" t="inlineStr">
        <is>
          <t>Mobile App</t>
        </is>
      </c>
      <c r="G2772" t="inlineStr">
        <is>
          <t>Damaged in Transit</t>
        </is>
      </c>
      <c r="H2772" t="n">
        <v>1</v>
      </c>
      <c r="I2772" t="n">
        <v>18167.76</v>
      </c>
    </row>
    <row r="2773">
      <c r="A2773" t="inlineStr">
        <is>
          <t>RET002780</t>
        </is>
      </c>
      <c r="B2773" t="inlineStr">
        <is>
          <t>O018134</t>
        </is>
      </c>
      <c r="C2773" s="25" t="n">
        <v>45362</v>
      </c>
      <c r="D2773" t="inlineStr">
        <is>
          <t>Electronics</t>
        </is>
      </c>
      <c r="E2773" t="inlineStr">
        <is>
          <t>South</t>
        </is>
      </c>
      <c r="F2773" t="inlineStr">
        <is>
          <t>Website</t>
        </is>
      </c>
      <c r="G2773" t="inlineStr">
        <is>
          <t>Damaged in Transit</t>
        </is>
      </c>
      <c r="H2773" t="n">
        <v>1</v>
      </c>
      <c r="I2773" t="n">
        <v>14652.56</v>
      </c>
    </row>
    <row r="2774">
      <c r="A2774" t="inlineStr">
        <is>
          <t>RET002781</t>
        </is>
      </c>
      <c r="B2774" t="inlineStr">
        <is>
          <t>O018145</t>
        </is>
      </c>
      <c r="C2774" s="25" t="n">
        <v>45362</v>
      </c>
      <c r="D2774" t="inlineStr">
        <is>
          <t>Fashion</t>
        </is>
      </c>
      <c r="E2774" t="inlineStr">
        <is>
          <t>West</t>
        </is>
      </c>
      <c r="F2774" t="inlineStr">
        <is>
          <t>Retail Store</t>
        </is>
      </c>
      <c r="G2774" t="inlineStr">
        <is>
          <t>Changed Mind</t>
        </is>
      </c>
      <c r="H2774" t="n">
        <v>1</v>
      </c>
      <c r="I2774" t="n">
        <v>1569.93</v>
      </c>
    </row>
    <row r="2775">
      <c r="A2775" t="inlineStr">
        <is>
          <t>RET002782</t>
        </is>
      </c>
      <c r="B2775" t="inlineStr">
        <is>
          <t>O018147</t>
        </is>
      </c>
      <c r="C2775" s="25" t="n">
        <v>45362</v>
      </c>
      <c r="D2775" t="inlineStr">
        <is>
          <t>Home &amp; Kitchen</t>
        </is>
      </c>
      <c r="E2775" t="inlineStr">
        <is>
          <t>West</t>
        </is>
      </c>
      <c r="F2775" t="inlineStr">
        <is>
          <t>Marketplace</t>
        </is>
      </c>
      <c r="G2775" t="inlineStr">
        <is>
          <t>Damaged in Transit</t>
        </is>
      </c>
      <c r="H2775" t="n">
        <v>1</v>
      </c>
      <c r="I2775" t="n">
        <v>1908.5</v>
      </c>
    </row>
    <row r="2776">
      <c r="A2776" t="inlineStr">
        <is>
          <t>RET002783</t>
        </is>
      </c>
      <c r="B2776" t="inlineStr">
        <is>
          <t>O018154</t>
        </is>
      </c>
      <c r="C2776" s="25" t="n">
        <v>45363</v>
      </c>
      <c r="D2776" t="inlineStr">
        <is>
          <t>Fashion</t>
        </is>
      </c>
      <c r="E2776" t="inlineStr">
        <is>
          <t>West</t>
        </is>
      </c>
      <c r="F2776" t="inlineStr">
        <is>
          <t>Retail Store</t>
        </is>
      </c>
      <c r="G2776" t="inlineStr">
        <is>
          <t>Changed Mind</t>
        </is>
      </c>
      <c r="H2776" t="n">
        <v>1</v>
      </c>
      <c r="I2776" t="n">
        <v>2474.16</v>
      </c>
    </row>
    <row r="2777">
      <c r="A2777" t="inlineStr">
        <is>
          <t>RET002784</t>
        </is>
      </c>
      <c r="B2777" t="inlineStr">
        <is>
          <t>O018156</t>
        </is>
      </c>
      <c r="C2777" s="25" t="n">
        <v>45363</v>
      </c>
      <c r="D2777" t="inlineStr">
        <is>
          <t>Fashion</t>
        </is>
      </c>
      <c r="E2777" t="inlineStr">
        <is>
          <t>North</t>
        </is>
      </c>
      <c r="F2777" t="inlineStr">
        <is>
          <t>Retail Store</t>
        </is>
      </c>
      <c r="G2777" t="inlineStr">
        <is>
          <t>Changed Mind</t>
        </is>
      </c>
      <c r="H2777" t="n">
        <v>1</v>
      </c>
      <c r="I2777" t="n">
        <v>1524.74</v>
      </c>
    </row>
    <row r="2778">
      <c r="A2778" t="inlineStr">
        <is>
          <t>RET002785</t>
        </is>
      </c>
      <c r="B2778" t="inlineStr">
        <is>
          <t>O018160</t>
        </is>
      </c>
      <c r="C2778" s="25" t="n">
        <v>45363</v>
      </c>
      <c r="D2778" t="inlineStr">
        <is>
          <t>Fashion</t>
        </is>
      </c>
      <c r="E2778" t="inlineStr">
        <is>
          <t>South</t>
        </is>
      </c>
      <c r="F2778" t="inlineStr">
        <is>
          <t>Website</t>
        </is>
      </c>
      <c r="G2778" t="inlineStr">
        <is>
          <t>Size/Fit Issue</t>
        </is>
      </c>
      <c r="H2778" t="n">
        <v>1</v>
      </c>
      <c r="I2778" t="n">
        <v>654.26</v>
      </c>
    </row>
    <row r="2779">
      <c r="A2779" t="inlineStr">
        <is>
          <t>RET002786</t>
        </is>
      </c>
      <c r="B2779" t="inlineStr">
        <is>
          <t>O018166</t>
        </is>
      </c>
      <c r="C2779" s="25" t="n">
        <v>45363</v>
      </c>
      <c r="D2779" t="inlineStr">
        <is>
          <t>Fashion</t>
        </is>
      </c>
      <c r="E2779" t="inlineStr">
        <is>
          <t>North</t>
        </is>
      </c>
      <c r="F2779" t="inlineStr">
        <is>
          <t>Mobile App</t>
        </is>
      </c>
      <c r="G2779" t="inlineStr">
        <is>
          <t>Changed Mind</t>
        </is>
      </c>
      <c r="H2779" t="n">
        <v>1</v>
      </c>
      <c r="I2779" t="n">
        <v>601.6900000000001</v>
      </c>
    </row>
    <row r="2780">
      <c r="A2780" t="inlineStr">
        <is>
          <t>RET002787</t>
        </is>
      </c>
      <c r="B2780" t="inlineStr">
        <is>
          <t>O018178</t>
        </is>
      </c>
      <c r="C2780" s="25" t="n">
        <v>45363</v>
      </c>
      <c r="D2780" t="inlineStr">
        <is>
          <t>Home &amp; Kitchen</t>
        </is>
      </c>
      <c r="E2780" t="inlineStr">
        <is>
          <t>North</t>
        </is>
      </c>
      <c r="F2780" t="inlineStr">
        <is>
          <t>Website</t>
        </is>
      </c>
      <c r="G2780" t="inlineStr">
        <is>
          <t>Defective Product</t>
        </is>
      </c>
      <c r="H2780" t="n">
        <v>2</v>
      </c>
      <c r="I2780" t="n">
        <v>3817.01</v>
      </c>
    </row>
    <row r="2781">
      <c r="A2781" t="inlineStr">
        <is>
          <t>RET002788</t>
        </is>
      </c>
      <c r="B2781" t="inlineStr">
        <is>
          <t>O018181</t>
        </is>
      </c>
      <c r="C2781" s="25" t="n">
        <v>45363</v>
      </c>
      <c r="D2781" t="inlineStr">
        <is>
          <t>Home &amp; Kitchen</t>
        </is>
      </c>
      <c r="E2781" t="inlineStr">
        <is>
          <t>North</t>
        </is>
      </c>
      <c r="F2781" t="inlineStr">
        <is>
          <t>Mobile App</t>
        </is>
      </c>
      <c r="G2781" t="inlineStr">
        <is>
          <t>Defective Product</t>
        </is>
      </c>
      <c r="H2781" t="n">
        <v>1</v>
      </c>
      <c r="I2781" t="n">
        <v>1245.56</v>
      </c>
    </row>
    <row r="2782">
      <c r="A2782" t="inlineStr">
        <is>
          <t>RET002789</t>
        </is>
      </c>
      <c r="B2782" t="inlineStr">
        <is>
          <t>O018187</t>
        </is>
      </c>
      <c r="C2782" s="25" t="n">
        <v>45363</v>
      </c>
      <c r="D2782" t="inlineStr">
        <is>
          <t>Fashion</t>
        </is>
      </c>
      <c r="E2782" t="inlineStr">
        <is>
          <t>North</t>
        </is>
      </c>
      <c r="F2782" t="inlineStr">
        <is>
          <t>Mobile App</t>
        </is>
      </c>
      <c r="G2782" t="inlineStr">
        <is>
          <t>Defective Product</t>
        </is>
      </c>
      <c r="H2782" t="n">
        <v>1</v>
      </c>
      <c r="I2782" t="n">
        <v>1683.86</v>
      </c>
    </row>
    <row r="2783">
      <c r="A2783" t="inlineStr">
        <is>
          <t>RET002790</t>
        </is>
      </c>
      <c r="B2783" t="inlineStr">
        <is>
          <t>O018197</t>
        </is>
      </c>
      <c r="C2783" s="25" t="n">
        <v>45364</v>
      </c>
      <c r="D2783" t="inlineStr">
        <is>
          <t>Fashion</t>
        </is>
      </c>
      <c r="E2783" t="inlineStr">
        <is>
          <t>South</t>
        </is>
      </c>
      <c r="F2783" t="inlineStr">
        <is>
          <t>Website</t>
        </is>
      </c>
      <c r="G2783" t="inlineStr">
        <is>
          <t>Size/Fit Issue</t>
        </is>
      </c>
      <c r="H2783" t="n">
        <v>1</v>
      </c>
      <c r="I2783" t="n">
        <v>1070.16</v>
      </c>
    </row>
    <row r="2784">
      <c r="A2784" t="inlineStr">
        <is>
          <t>RET002791</t>
        </is>
      </c>
      <c r="B2784" t="inlineStr">
        <is>
          <t>O018201</t>
        </is>
      </c>
      <c r="C2784" s="25" t="n">
        <v>45364</v>
      </c>
      <c r="D2784" t="inlineStr">
        <is>
          <t>Fashion</t>
        </is>
      </c>
      <c r="E2784" t="inlineStr">
        <is>
          <t>North</t>
        </is>
      </c>
      <c r="F2784" t="inlineStr">
        <is>
          <t>Mobile App</t>
        </is>
      </c>
      <c r="G2784" t="inlineStr">
        <is>
          <t>Size/Fit Issue</t>
        </is>
      </c>
      <c r="H2784" t="n">
        <v>1</v>
      </c>
      <c r="I2784" t="n">
        <v>502.89</v>
      </c>
    </row>
    <row r="2785">
      <c r="A2785" t="inlineStr">
        <is>
          <t>RET002792</t>
        </is>
      </c>
      <c r="B2785" t="inlineStr">
        <is>
          <t>O018202</t>
        </is>
      </c>
      <c r="C2785" s="25" t="n">
        <v>45364</v>
      </c>
      <c r="D2785" t="inlineStr">
        <is>
          <t>Fashion</t>
        </is>
      </c>
      <c r="E2785" t="inlineStr">
        <is>
          <t>North</t>
        </is>
      </c>
      <c r="F2785" t="inlineStr">
        <is>
          <t>Retail Store</t>
        </is>
      </c>
      <c r="G2785" t="inlineStr">
        <is>
          <t>Size/Fit Issue</t>
        </is>
      </c>
      <c r="H2785" t="n">
        <v>2</v>
      </c>
      <c r="I2785" t="n">
        <v>1144.1</v>
      </c>
    </row>
    <row r="2786">
      <c r="A2786" t="inlineStr">
        <is>
          <t>RET002793</t>
        </is>
      </c>
      <c r="B2786" t="inlineStr">
        <is>
          <t>O018205</t>
        </is>
      </c>
      <c r="C2786" s="25" t="n">
        <v>45364</v>
      </c>
      <c r="D2786" t="inlineStr">
        <is>
          <t>Home &amp; Kitchen</t>
        </is>
      </c>
      <c r="E2786" t="inlineStr">
        <is>
          <t>West</t>
        </is>
      </c>
      <c r="F2786" t="inlineStr">
        <is>
          <t>Marketplace</t>
        </is>
      </c>
      <c r="G2786" t="inlineStr">
        <is>
          <t>Not as Described</t>
        </is>
      </c>
      <c r="H2786" t="n">
        <v>1</v>
      </c>
      <c r="I2786" t="n">
        <v>3932.92</v>
      </c>
    </row>
    <row r="2787">
      <c r="A2787" t="inlineStr">
        <is>
          <t>RET002794</t>
        </is>
      </c>
      <c r="B2787" t="inlineStr">
        <is>
          <t>O018208</t>
        </is>
      </c>
      <c r="C2787" s="25" t="n">
        <v>45364</v>
      </c>
      <c r="D2787" t="inlineStr">
        <is>
          <t>Books</t>
        </is>
      </c>
      <c r="E2787" t="inlineStr">
        <is>
          <t>North</t>
        </is>
      </c>
      <c r="F2787" t="inlineStr">
        <is>
          <t>Mobile App</t>
        </is>
      </c>
      <c r="G2787" t="inlineStr">
        <is>
          <t>Damaged in Transit</t>
        </is>
      </c>
      <c r="H2787" t="n">
        <v>1</v>
      </c>
      <c r="I2787" t="n">
        <v>279.76</v>
      </c>
    </row>
    <row r="2788">
      <c r="A2788" t="inlineStr">
        <is>
          <t>RET002795</t>
        </is>
      </c>
      <c r="B2788" t="inlineStr">
        <is>
          <t>O018210</t>
        </is>
      </c>
      <c r="C2788" s="25" t="n">
        <v>45364</v>
      </c>
      <c r="D2788" t="inlineStr">
        <is>
          <t>Home &amp; Kitchen</t>
        </is>
      </c>
      <c r="E2788" t="inlineStr">
        <is>
          <t>South</t>
        </is>
      </c>
      <c r="F2788" t="inlineStr">
        <is>
          <t>Marketplace</t>
        </is>
      </c>
      <c r="G2788" t="inlineStr">
        <is>
          <t>Wrong Item Delivered</t>
        </is>
      </c>
      <c r="H2788" t="n">
        <v>2</v>
      </c>
      <c r="I2788" t="n">
        <v>2309.94</v>
      </c>
    </row>
    <row r="2789">
      <c r="A2789" t="inlineStr">
        <is>
          <t>RET002796</t>
        </is>
      </c>
      <c r="B2789" t="inlineStr">
        <is>
          <t>O018224</t>
        </is>
      </c>
      <c r="C2789" s="25" t="n">
        <v>45364</v>
      </c>
      <c r="D2789" t="inlineStr">
        <is>
          <t>Home &amp; Kitchen</t>
        </is>
      </c>
      <c r="E2789" t="inlineStr">
        <is>
          <t>West</t>
        </is>
      </c>
      <c r="F2789" t="inlineStr">
        <is>
          <t>Marketplace</t>
        </is>
      </c>
      <c r="G2789" t="inlineStr">
        <is>
          <t>Damaged in Transit</t>
        </is>
      </c>
      <c r="H2789" t="n">
        <v>1</v>
      </c>
      <c r="I2789" t="n">
        <v>1075.46</v>
      </c>
    </row>
    <row r="2790">
      <c r="A2790" t="inlineStr">
        <is>
          <t>RET002797</t>
        </is>
      </c>
      <c r="B2790" t="inlineStr">
        <is>
          <t>O018227</t>
        </is>
      </c>
      <c r="C2790" s="25" t="n">
        <v>45364</v>
      </c>
      <c r="D2790" t="inlineStr">
        <is>
          <t>Fashion</t>
        </is>
      </c>
      <c r="E2790" t="inlineStr">
        <is>
          <t>South</t>
        </is>
      </c>
      <c r="F2790" t="inlineStr">
        <is>
          <t>Marketplace</t>
        </is>
      </c>
      <c r="G2790" t="inlineStr">
        <is>
          <t>Size/Fit Issue</t>
        </is>
      </c>
      <c r="H2790" t="n">
        <v>1</v>
      </c>
      <c r="I2790" t="n">
        <v>502.89</v>
      </c>
    </row>
    <row r="2791">
      <c r="A2791" t="inlineStr">
        <is>
          <t>RET002798</t>
        </is>
      </c>
      <c r="B2791" t="inlineStr">
        <is>
          <t>O018233</t>
        </is>
      </c>
      <c r="C2791" s="25" t="n">
        <v>45365</v>
      </c>
      <c r="D2791" t="inlineStr">
        <is>
          <t>Fashion</t>
        </is>
      </c>
      <c r="E2791" t="inlineStr">
        <is>
          <t>North</t>
        </is>
      </c>
      <c r="F2791" t="inlineStr">
        <is>
          <t>Marketplace</t>
        </is>
      </c>
      <c r="G2791" t="inlineStr">
        <is>
          <t>Not as Described</t>
        </is>
      </c>
      <c r="H2791" t="n">
        <v>1</v>
      </c>
      <c r="I2791" t="n">
        <v>1870.96</v>
      </c>
    </row>
    <row r="2792">
      <c r="A2792" t="inlineStr">
        <is>
          <t>RET002799</t>
        </is>
      </c>
      <c r="B2792" t="inlineStr">
        <is>
          <t>O018236</t>
        </is>
      </c>
      <c r="C2792" s="25" t="n">
        <v>45365</v>
      </c>
      <c r="D2792" t="inlineStr">
        <is>
          <t>Fashion</t>
        </is>
      </c>
      <c r="E2792" t="inlineStr">
        <is>
          <t>Central</t>
        </is>
      </c>
      <c r="F2792" t="inlineStr">
        <is>
          <t>Website</t>
        </is>
      </c>
      <c r="G2792" t="inlineStr">
        <is>
          <t>Wrong Item Delivered</t>
        </is>
      </c>
      <c r="H2792" t="n">
        <v>1</v>
      </c>
      <c r="I2792" t="n">
        <v>1056.74</v>
      </c>
    </row>
    <row r="2793">
      <c r="A2793" t="inlineStr">
        <is>
          <t>RET002800</t>
        </is>
      </c>
      <c r="B2793" t="inlineStr">
        <is>
          <t>O018238</t>
        </is>
      </c>
      <c r="C2793" s="25" t="n">
        <v>45365</v>
      </c>
      <c r="D2793" t="inlineStr">
        <is>
          <t>Fashion</t>
        </is>
      </c>
      <c r="E2793" t="inlineStr">
        <is>
          <t>East</t>
        </is>
      </c>
      <c r="F2793" t="inlineStr">
        <is>
          <t>Website</t>
        </is>
      </c>
      <c r="G2793" t="inlineStr">
        <is>
          <t>Size/Fit Issue</t>
        </is>
      </c>
      <c r="H2793" t="n">
        <v>1</v>
      </c>
      <c r="I2793" t="n">
        <v>1449.86</v>
      </c>
    </row>
    <row r="2794">
      <c r="A2794" t="inlineStr">
        <is>
          <t>RET002801</t>
        </is>
      </c>
      <c r="B2794" t="inlineStr">
        <is>
          <t>O018249</t>
        </is>
      </c>
      <c r="C2794" s="25" t="n">
        <v>45365</v>
      </c>
      <c r="D2794" t="inlineStr">
        <is>
          <t>Fashion</t>
        </is>
      </c>
      <c r="E2794" t="inlineStr">
        <is>
          <t>North</t>
        </is>
      </c>
      <c r="F2794" t="inlineStr">
        <is>
          <t>Mobile App</t>
        </is>
      </c>
      <c r="G2794" t="inlineStr">
        <is>
          <t>Late Delivery</t>
        </is>
      </c>
      <c r="H2794" t="n">
        <v>1</v>
      </c>
      <c r="I2794" t="n">
        <v>233.06</v>
      </c>
    </row>
    <row r="2795">
      <c r="A2795" t="inlineStr">
        <is>
          <t>RET002802</t>
        </is>
      </c>
      <c r="B2795" t="inlineStr">
        <is>
          <t>O018249</t>
        </is>
      </c>
      <c r="C2795" s="25" t="n">
        <v>45365</v>
      </c>
      <c r="D2795" t="inlineStr">
        <is>
          <t>Sports</t>
        </is>
      </c>
      <c r="E2795" t="inlineStr">
        <is>
          <t>North</t>
        </is>
      </c>
      <c r="F2795" t="inlineStr">
        <is>
          <t>Mobile App</t>
        </is>
      </c>
      <c r="G2795" t="inlineStr">
        <is>
          <t>Damaged in Transit</t>
        </is>
      </c>
      <c r="H2795" t="n">
        <v>2</v>
      </c>
      <c r="I2795" t="n">
        <v>2469.17</v>
      </c>
    </row>
    <row r="2796">
      <c r="A2796" t="inlineStr">
        <is>
          <t>RET002803</t>
        </is>
      </c>
      <c r="B2796" t="inlineStr">
        <is>
          <t>O018254</t>
        </is>
      </c>
      <c r="C2796" s="25" t="n">
        <v>45365</v>
      </c>
      <c r="D2796" t="inlineStr">
        <is>
          <t>Fashion</t>
        </is>
      </c>
      <c r="E2796" t="inlineStr">
        <is>
          <t>South</t>
        </is>
      </c>
      <c r="F2796" t="inlineStr">
        <is>
          <t>Marketplace</t>
        </is>
      </c>
      <c r="G2796" t="inlineStr">
        <is>
          <t>Not as Described</t>
        </is>
      </c>
      <c r="H2796" t="n">
        <v>1</v>
      </c>
      <c r="I2796" t="n">
        <v>1056.74</v>
      </c>
    </row>
    <row r="2797">
      <c r="A2797" t="inlineStr">
        <is>
          <t>RET002804</t>
        </is>
      </c>
      <c r="B2797" t="inlineStr">
        <is>
          <t>O018256</t>
        </is>
      </c>
      <c r="C2797" s="25" t="n">
        <v>45365</v>
      </c>
      <c r="D2797" t="inlineStr">
        <is>
          <t>Beauty</t>
        </is>
      </c>
      <c r="E2797" t="inlineStr">
        <is>
          <t>West</t>
        </is>
      </c>
      <c r="F2797" t="inlineStr">
        <is>
          <t>Mobile App</t>
        </is>
      </c>
      <c r="G2797" t="inlineStr">
        <is>
          <t>Damaged in Transit</t>
        </is>
      </c>
      <c r="H2797" t="n">
        <v>1</v>
      </c>
      <c r="I2797" t="n">
        <v>579.38</v>
      </c>
    </row>
    <row r="2798">
      <c r="A2798" t="inlineStr">
        <is>
          <t>RET002805</t>
        </is>
      </c>
      <c r="B2798" t="inlineStr">
        <is>
          <t>O018270</t>
        </is>
      </c>
      <c r="C2798" s="25" t="n">
        <v>45365</v>
      </c>
      <c r="D2798" t="inlineStr">
        <is>
          <t>Fashion</t>
        </is>
      </c>
      <c r="E2798" t="inlineStr">
        <is>
          <t>South</t>
        </is>
      </c>
      <c r="F2798" t="inlineStr">
        <is>
          <t>Marketplace</t>
        </is>
      </c>
      <c r="G2798" t="inlineStr">
        <is>
          <t>Damaged in Transit</t>
        </is>
      </c>
      <c r="H2798" t="n">
        <v>1</v>
      </c>
      <c r="I2798" t="n">
        <v>432.28</v>
      </c>
    </row>
    <row r="2799">
      <c r="A2799" t="inlineStr">
        <is>
          <t>RET002806</t>
        </is>
      </c>
      <c r="B2799" t="inlineStr">
        <is>
          <t>O018272</t>
        </is>
      </c>
      <c r="C2799" s="25" t="n">
        <v>45365</v>
      </c>
      <c r="D2799" t="inlineStr">
        <is>
          <t>Electronics</t>
        </is>
      </c>
      <c r="E2799" t="inlineStr">
        <is>
          <t>East</t>
        </is>
      </c>
      <c r="F2799" t="inlineStr">
        <is>
          <t>Marketplace</t>
        </is>
      </c>
      <c r="G2799" t="inlineStr">
        <is>
          <t>Late Delivery</t>
        </is>
      </c>
      <c r="H2799" t="n">
        <v>1</v>
      </c>
      <c r="I2799" t="n">
        <v>6894.32</v>
      </c>
    </row>
    <row r="2800">
      <c r="A2800" t="inlineStr">
        <is>
          <t>RET002807</t>
        </is>
      </c>
      <c r="B2800" t="inlineStr">
        <is>
          <t>O018276</t>
        </is>
      </c>
      <c r="C2800" s="25" t="n">
        <v>45365</v>
      </c>
      <c r="D2800" t="inlineStr">
        <is>
          <t>Fashion</t>
        </is>
      </c>
      <c r="E2800" t="inlineStr">
        <is>
          <t>North</t>
        </is>
      </c>
      <c r="F2800" t="inlineStr">
        <is>
          <t>Website</t>
        </is>
      </c>
      <c r="G2800" t="inlineStr">
        <is>
          <t>Not as Described</t>
        </is>
      </c>
      <c r="H2800" t="n">
        <v>1</v>
      </c>
      <c r="I2800" t="n">
        <v>2972.89</v>
      </c>
    </row>
    <row r="2801">
      <c r="A2801" t="inlineStr">
        <is>
          <t>RET002808</t>
        </is>
      </c>
      <c r="B2801" t="inlineStr">
        <is>
          <t>O018288</t>
        </is>
      </c>
      <c r="C2801" s="25" t="n">
        <v>45366</v>
      </c>
      <c r="D2801" t="inlineStr">
        <is>
          <t>Fashion</t>
        </is>
      </c>
      <c r="E2801" t="inlineStr">
        <is>
          <t>West</t>
        </is>
      </c>
      <c r="F2801" t="inlineStr">
        <is>
          <t>Website</t>
        </is>
      </c>
      <c r="G2801" t="inlineStr">
        <is>
          <t>Late Delivery</t>
        </is>
      </c>
      <c r="H2801" t="n">
        <v>1</v>
      </c>
      <c r="I2801" t="n">
        <v>607.46</v>
      </c>
    </row>
    <row r="2802">
      <c r="A2802" t="inlineStr">
        <is>
          <t>RET002809</t>
        </is>
      </c>
      <c r="B2802" t="inlineStr">
        <is>
          <t>O018312</t>
        </is>
      </c>
      <c r="C2802" s="25" t="n">
        <v>45366</v>
      </c>
      <c r="D2802" t="inlineStr">
        <is>
          <t>Electronics</t>
        </is>
      </c>
      <c r="E2802" t="inlineStr">
        <is>
          <t>South</t>
        </is>
      </c>
      <c r="F2802" t="inlineStr">
        <is>
          <t>Marketplace</t>
        </is>
      </c>
      <c r="G2802" t="inlineStr">
        <is>
          <t>Damaged in Transit</t>
        </is>
      </c>
      <c r="H2802" t="n">
        <v>1</v>
      </c>
      <c r="I2802" t="n">
        <v>16865.78</v>
      </c>
    </row>
    <row r="2803">
      <c r="A2803" t="inlineStr">
        <is>
          <t>RET002810</t>
        </is>
      </c>
      <c r="B2803" t="inlineStr">
        <is>
          <t>O018315</t>
        </is>
      </c>
      <c r="C2803" s="25" t="n">
        <v>45367</v>
      </c>
      <c r="D2803" t="inlineStr">
        <is>
          <t>Beauty</t>
        </is>
      </c>
      <c r="E2803" t="inlineStr">
        <is>
          <t>South</t>
        </is>
      </c>
      <c r="F2803" t="inlineStr">
        <is>
          <t>Website</t>
        </is>
      </c>
      <c r="G2803" t="inlineStr">
        <is>
          <t>Not as Described</t>
        </is>
      </c>
      <c r="H2803" t="n">
        <v>2</v>
      </c>
      <c r="I2803" t="n">
        <v>690.77</v>
      </c>
    </row>
    <row r="2804">
      <c r="A2804" t="inlineStr">
        <is>
          <t>RET002811</t>
        </is>
      </c>
      <c r="B2804" t="inlineStr">
        <is>
          <t>O018323</t>
        </is>
      </c>
      <c r="C2804" s="25" t="n">
        <v>45367</v>
      </c>
      <c r="D2804" t="inlineStr">
        <is>
          <t>Fashion</t>
        </is>
      </c>
      <c r="E2804" t="inlineStr">
        <is>
          <t>West</t>
        </is>
      </c>
      <c r="F2804" t="inlineStr">
        <is>
          <t>Retail Store</t>
        </is>
      </c>
      <c r="G2804" t="inlineStr">
        <is>
          <t>Size/Fit Issue</t>
        </is>
      </c>
      <c r="H2804" t="n">
        <v>2</v>
      </c>
      <c r="I2804" t="n">
        <v>3221.92</v>
      </c>
    </row>
    <row r="2805">
      <c r="A2805" t="inlineStr">
        <is>
          <t>RET002812</t>
        </is>
      </c>
      <c r="B2805" t="inlineStr">
        <is>
          <t>O018334</t>
        </is>
      </c>
      <c r="C2805" s="25" t="n">
        <v>45367</v>
      </c>
      <c r="D2805" t="inlineStr">
        <is>
          <t>Fashion</t>
        </is>
      </c>
      <c r="E2805" t="inlineStr">
        <is>
          <t>South</t>
        </is>
      </c>
      <c r="F2805" t="inlineStr">
        <is>
          <t>Marketplace</t>
        </is>
      </c>
      <c r="G2805" t="inlineStr">
        <is>
          <t>Changed Mind</t>
        </is>
      </c>
      <c r="H2805" t="n">
        <v>1</v>
      </c>
      <c r="I2805" t="n">
        <v>539.76</v>
      </c>
    </row>
    <row r="2806">
      <c r="A2806" t="inlineStr">
        <is>
          <t>RET002813</t>
        </is>
      </c>
      <c r="B2806" t="inlineStr">
        <is>
          <t>O018334</t>
        </is>
      </c>
      <c r="C2806" s="25" t="n">
        <v>45367</v>
      </c>
      <c r="D2806" t="inlineStr">
        <is>
          <t>Sports</t>
        </is>
      </c>
      <c r="E2806" t="inlineStr">
        <is>
          <t>South</t>
        </is>
      </c>
      <c r="F2806" t="inlineStr">
        <is>
          <t>Marketplace</t>
        </is>
      </c>
      <c r="G2806" t="inlineStr">
        <is>
          <t>Defective Product</t>
        </is>
      </c>
      <c r="H2806" t="n">
        <v>1</v>
      </c>
      <c r="I2806" t="n">
        <v>1401.97</v>
      </c>
    </row>
    <row r="2807">
      <c r="A2807" t="inlineStr">
        <is>
          <t>RET002814</t>
        </is>
      </c>
      <c r="B2807" t="inlineStr">
        <is>
          <t>O018342</t>
        </is>
      </c>
      <c r="C2807" s="25" t="n">
        <v>45367</v>
      </c>
      <c r="D2807" t="inlineStr">
        <is>
          <t>Fashion</t>
        </is>
      </c>
      <c r="E2807" t="inlineStr">
        <is>
          <t>West</t>
        </is>
      </c>
      <c r="F2807" t="inlineStr">
        <is>
          <t>Marketplace</t>
        </is>
      </c>
      <c r="G2807" t="inlineStr">
        <is>
          <t>Size/Fit Issue</t>
        </is>
      </c>
      <c r="H2807" t="n">
        <v>1</v>
      </c>
      <c r="I2807" t="n">
        <v>937.61</v>
      </c>
    </row>
    <row r="2808">
      <c r="A2808" t="inlineStr">
        <is>
          <t>RET002815</t>
        </is>
      </c>
      <c r="B2808" t="inlineStr">
        <is>
          <t>O018355</t>
        </is>
      </c>
      <c r="C2808" s="25" t="n">
        <v>45367</v>
      </c>
      <c r="D2808" t="inlineStr">
        <is>
          <t>Beauty</t>
        </is>
      </c>
      <c r="E2808" t="inlineStr">
        <is>
          <t>East</t>
        </is>
      </c>
      <c r="F2808" t="inlineStr">
        <is>
          <t>Website</t>
        </is>
      </c>
      <c r="G2808" t="inlineStr">
        <is>
          <t>Not as Described</t>
        </is>
      </c>
      <c r="H2808" t="n">
        <v>2</v>
      </c>
      <c r="I2808" t="n">
        <v>4285.01</v>
      </c>
    </row>
    <row r="2809">
      <c r="A2809" t="inlineStr">
        <is>
          <t>RET002816</t>
        </is>
      </c>
      <c r="B2809" t="inlineStr">
        <is>
          <t>O018365</t>
        </is>
      </c>
      <c r="C2809" s="25" t="n">
        <v>45367</v>
      </c>
      <c r="D2809" t="inlineStr">
        <is>
          <t>Fashion</t>
        </is>
      </c>
      <c r="E2809" t="inlineStr">
        <is>
          <t>South</t>
        </is>
      </c>
      <c r="F2809" t="inlineStr">
        <is>
          <t>Website</t>
        </is>
      </c>
      <c r="G2809" t="inlineStr">
        <is>
          <t>Changed Mind</t>
        </is>
      </c>
      <c r="H2809" t="n">
        <v>2</v>
      </c>
      <c r="I2809" t="n">
        <v>1474.72</v>
      </c>
    </row>
    <row r="2810">
      <c r="A2810" t="inlineStr">
        <is>
          <t>RET002817</t>
        </is>
      </c>
      <c r="B2810" t="inlineStr">
        <is>
          <t>O018366</t>
        </is>
      </c>
      <c r="C2810" s="25" t="n">
        <v>45368</v>
      </c>
      <c r="D2810" t="inlineStr">
        <is>
          <t>Home &amp; Kitchen</t>
        </is>
      </c>
      <c r="E2810" t="inlineStr">
        <is>
          <t>North</t>
        </is>
      </c>
      <c r="F2810" t="inlineStr">
        <is>
          <t>Mobile App</t>
        </is>
      </c>
      <c r="G2810" t="inlineStr">
        <is>
          <t>Damaged in Transit</t>
        </is>
      </c>
      <c r="H2810" t="n">
        <v>1</v>
      </c>
      <c r="I2810" t="n">
        <v>4075.76</v>
      </c>
    </row>
    <row r="2811">
      <c r="A2811" t="inlineStr">
        <is>
          <t>RET002818</t>
        </is>
      </c>
      <c r="B2811" t="inlineStr">
        <is>
          <t>O018371</t>
        </is>
      </c>
      <c r="C2811" s="25" t="n">
        <v>45368</v>
      </c>
      <c r="D2811" t="inlineStr">
        <is>
          <t>Sports</t>
        </is>
      </c>
      <c r="E2811" t="inlineStr">
        <is>
          <t>South</t>
        </is>
      </c>
      <c r="F2811" t="inlineStr">
        <is>
          <t>Marketplace</t>
        </is>
      </c>
      <c r="G2811" t="inlineStr">
        <is>
          <t>Wrong Item Delivered</t>
        </is>
      </c>
      <c r="H2811" t="n">
        <v>1</v>
      </c>
      <c r="I2811" t="n">
        <v>2023.48</v>
      </c>
    </row>
    <row r="2812">
      <c r="A2812" t="inlineStr">
        <is>
          <t>RET002819</t>
        </is>
      </c>
      <c r="B2812" t="inlineStr">
        <is>
          <t>O018378</t>
        </is>
      </c>
      <c r="C2812" s="25" t="n">
        <v>45368</v>
      </c>
      <c r="D2812" t="inlineStr">
        <is>
          <t>Fashion</t>
        </is>
      </c>
      <c r="E2812" t="inlineStr">
        <is>
          <t>South</t>
        </is>
      </c>
      <c r="F2812" t="inlineStr">
        <is>
          <t>Website</t>
        </is>
      </c>
      <c r="G2812" t="inlineStr">
        <is>
          <t>Changed Mind</t>
        </is>
      </c>
      <c r="H2812" t="n">
        <v>1</v>
      </c>
      <c r="I2812" t="n">
        <v>1115.45</v>
      </c>
    </row>
    <row r="2813">
      <c r="A2813" t="inlineStr">
        <is>
          <t>RET002820</t>
        </is>
      </c>
      <c r="B2813" t="inlineStr">
        <is>
          <t>O018379</t>
        </is>
      </c>
      <c r="C2813" s="25" t="n">
        <v>45368</v>
      </c>
      <c r="D2813" t="inlineStr">
        <is>
          <t>Beauty</t>
        </is>
      </c>
      <c r="E2813" t="inlineStr">
        <is>
          <t>North</t>
        </is>
      </c>
      <c r="F2813" t="inlineStr">
        <is>
          <t>Retail Store</t>
        </is>
      </c>
      <c r="G2813" t="inlineStr">
        <is>
          <t>Defective Product</t>
        </is>
      </c>
      <c r="H2813" t="n">
        <v>1</v>
      </c>
      <c r="I2813" t="n">
        <v>196.56</v>
      </c>
    </row>
    <row r="2814">
      <c r="A2814" t="inlineStr">
        <is>
          <t>RET002821</t>
        </is>
      </c>
      <c r="B2814" t="inlineStr">
        <is>
          <t>O018380</t>
        </is>
      </c>
      <c r="C2814" s="25" t="n">
        <v>45368</v>
      </c>
      <c r="D2814" t="inlineStr">
        <is>
          <t>Sports</t>
        </is>
      </c>
      <c r="E2814" t="inlineStr">
        <is>
          <t>West</t>
        </is>
      </c>
      <c r="F2814" t="inlineStr">
        <is>
          <t>Marketplace</t>
        </is>
      </c>
      <c r="G2814" t="inlineStr">
        <is>
          <t>Defective Product</t>
        </is>
      </c>
      <c r="H2814" t="n">
        <v>2</v>
      </c>
      <c r="I2814" t="n">
        <v>2749.97</v>
      </c>
    </row>
    <row r="2815">
      <c r="A2815" t="inlineStr">
        <is>
          <t>RET002822</t>
        </is>
      </c>
      <c r="B2815" t="inlineStr">
        <is>
          <t>O018382</t>
        </is>
      </c>
      <c r="C2815" s="25" t="n">
        <v>45368</v>
      </c>
      <c r="D2815" t="inlineStr">
        <is>
          <t>Books</t>
        </is>
      </c>
      <c r="E2815" t="inlineStr">
        <is>
          <t>East</t>
        </is>
      </c>
      <c r="F2815" t="inlineStr">
        <is>
          <t>Marketplace</t>
        </is>
      </c>
      <c r="G2815" t="inlineStr">
        <is>
          <t>Damaged in Transit</t>
        </is>
      </c>
      <c r="H2815" t="n">
        <v>1</v>
      </c>
      <c r="I2815" t="n">
        <v>425.36</v>
      </c>
    </row>
    <row r="2816">
      <c r="A2816" t="inlineStr">
        <is>
          <t>RET002823</t>
        </is>
      </c>
      <c r="B2816" t="inlineStr">
        <is>
          <t>O018386</t>
        </is>
      </c>
      <c r="C2816" s="25" t="n">
        <v>45368</v>
      </c>
      <c r="D2816" t="inlineStr">
        <is>
          <t>Fashion</t>
        </is>
      </c>
      <c r="E2816" t="inlineStr">
        <is>
          <t>Central</t>
        </is>
      </c>
      <c r="F2816" t="inlineStr">
        <is>
          <t>Marketplace</t>
        </is>
      </c>
      <c r="G2816" t="inlineStr">
        <is>
          <t>Size/Fit Issue</t>
        </is>
      </c>
      <c r="H2816" t="n">
        <v>1</v>
      </c>
      <c r="I2816" t="n">
        <v>3783.05</v>
      </c>
    </row>
    <row r="2817">
      <c r="A2817" t="inlineStr">
        <is>
          <t>RET002824</t>
        </is>
      </c>
      <c r="B2817" t="inlineStr">
        <is>
          <t>O018392</t>
        </is>
      </c>
      <c r="C2817" s="25" t="n">
        <v>45368</v>
      </c>
      <c r="D2817" t="inlineStr">
        <is>
          <t>Books</t>
        </is>
      </c>
      <c r="E2817" t="inlineStr">
        <is>
          <t>East</t>
        </is>
      </c>
      <c r="F2817" t="inlineStr">
        <is>
          <t>Retail Store</t>
        </is>
      </c>
      <c r="G2817" t="inlineStr">
        <is>
          <t>Late Delivery</t>
        </is>
      </c>
      <c r="H2817" t="n">
        <v>1</v>
      </c>
      <c r="I2817" t="n">
        <v>321.36</v>
      </c>
    </row>
    <row r="2818">
      <c r="A2818" t="inlineStr">
        <is>
          <t>RET002825</t>
        </is>
      </c>
      <c r="B2818" t="inlineStr">
        <is>
          <t>O018393</t>
        </is>
      </c>
      <c r="C2818" s="25" t="n">
        <v>45368</v>
      </c>
      <c r="D2818" t="inlineStr">
        <is>
          <t>Sports</t>
        </is>
      </c>
      <c r="E2818" t="inlineStr">
        <is>
          <t>East</t>
        </is>
      </c>
      <c r="F2818" t="inlineStr">
        <is>
          <t>Marketplace</t>
        </is>
      </c>
      <c r="G2818" t="inlineStr">
        <is>
          <t>Not as Described</t>
        </is>
      </c>
      <c r="H2818" t="n">
        <v>1</v>
      </c>
      <c r="I2818" t="n">
        <v>1580.9</v>
      </c>
    </row>
    <row r="2819">
      <c r="A2819" t="inlineStr">
        <is>
          <t>RET002826</t>
        </is>
      </c>
      <c r="B2819" t="inlineStr">
        <is>
          <t>O018397</t>
        </is>
      </c>
      <c r="C2819" s="25" t="n">
        <v>45368</v>
      </c>
      <c r="D2819" t="inlineStr">
        <is>
          <t>Fashion</t>
        </is>
      </c>
      <c r="E2819" t="inlineStr">
        <is>
          <t>South</t>
        </is>
      </c>
      <c r="F2819" t="inlineStr">
        <is>
          <t>Website</t>
        </is>
      </c>
      <c r="G2819" t="inlineStr">
        <is>
          <t>Size/Fit Issue</t>
        </is>
      </c>
      <c r="H2819" t="n">
        <v>1</v>
      </c>
      <c r="I2819" t="n">
        <v>443.61</v>
      </c>
    </row>
    <row r="2820">
      <c r="A2820" t="inlineStr">
        <is>
          <t>RET002827</t>
        </is>
      </c>
      <c r="B2820" t="inlineStr">
        <is>
          <t>O018403</t>
        </is>
      </c>
      <c r="C2820" s="25" t="n">
        <v>45368</v>
      </c>
      <c r="D2820" t="inlineStr">
        <is>
          <t>Fashion</t>
        </is>
      </c>
      <c r="E2820" t="inlineStr">
        <is>
          <t>West</t>
        </is>
      </c>
      <c r="F2820" t="inlineStr">
        <is>
          <t>Website</t>
        </is>
      </c>
      <c r="G2820" t="inlineStr">
        <is>
          <t>Size/Fit Issue</t>
        </is>
      </c>
      <c r="H2820" t="n">
        <v>1</v>
      </c>
      <c r="I2820" t="n">
        <v>1554.96</v>
      </c>
    </row>
    <row r="2821">
      <c r="A2821" t="inlineStr">
        <is>
          <t>RET002828</t>
        </is>
      </c>
      <c r="B2821" t="inlineStr">
        <is>
          <t>O018405</t>
        </is>
      </c>
      <c r="C2821" s="25" t="n">
        <v>45368</v>
      </c>
      <c r="D2821" t="inlineStr">
        <is>
          <t>Fashion</t>
        </is>
      </c>
      <c r="E2821" t="inlineStr">
        <is>
          <t>West</t>
        </is>
      </c>
      <c r="F2821" t="inlineStr">
        <is>
          <t>Mobile App</t>
        </is>
      </c>
      <c r="G2821" t="inlineStr">
        <is>
          <t>Changed Mind</t>
        </is>
      </c>
      <c r="H2821" t="n">
        <v>1</v>
      </c>
      <c r="I2821" t="n">
        <v>2972.89</v>
      </c>
    </row>
    <row r="2822">
      <c r="A2822" t="inlineStr">
        <is>
          <t>RET002829</t>
        </is>
      </c>
      <c r="B2822" t="inlineStr">
        <is>
          <t>O018413</t>
        </is>
      </c>
      <c r="C2822" s="25" t="n">
        <v>45368</v>
      </c>
      <c r="D2822" t="inlineStr">
        <is>
          <t>Electronics</t>
        </is>
      </c>
      <c r="E2822" t="inlineStr">
        <is>
          <t>West</t>
        </is>
      </c>
      <c r="F2822" t="inlineStr">
        <is>
          <t>Marketplace</t>
        </is>
      </c>
      <c r="G2822" t="inlineStr">
        <is>
          <t>Changed Mind</t>
        </is>
      </c>
      <c r="H2822" t="n">
        <v>1</v>
      </c>
      <c r="I2822" t="n">
        <v>3490.92</v>
      </c>
    </row>
    <row r="2823">
      <c r="A2823" t="inlineStr">
        <is>
          <t>RET002830</t>
        </is>
      </c>
      <c r="B2823" t="inlineStr">
        <is>
          <t>O018422</t>
        </is>
      </c>
      <c r="C2823" s="25" t="n">
        <v>45369</v>
      </c>
      <c r="D2823" t="inlineStr">
        <is>
          <t>Fashion</t>
        </is>
      </c>
      <c r="E2823" t="inlineStr">
        <is>
          <t>North</t>
        </is>
      </c>
      <c r="F2823" t="inlineStr">
        <is>
          <t>Website</t>
        </is>
      </c>
      <c r="G2823" t="inlineStr">
        <is>
          <t>Size/Fit Issue</t>
        </is>
      </c>
      <c r="H2823" t="n">
        <v>1</v>
      </c>
      <c r="I2823" t="n">
        <v>258.96</v>
      </c>
    </row>
    <row r="2824">
      <c r="A2824" t="inlineStr">
        <is>
          <t>RET002831</t>
        </is>
      </c>
      <c r="B2824" t="inlineStr">
        <is>
          <t>O018433</t>
        </is>
      </c>
      <c r="C2824" s="25" t="n">
        <v>45369</v>
      </c>
      <c r="D2824" t="inlineStr">
        <is>
          <t>Fashion</t>
        </is>
      </c>
      <c r="E2824" t="inlineStr">
        <is>
          <t>East</t>
        </is>
      </c>
      <c r="F2824" t="inlineStr">
        <is>
          <t>Marketplace</t>
        </is>
      </c>
      <c r="G2824" t="inlineStr">
        <is>
          <t>Size/Fit Issue</t>
        </is>
      </c>
      <c r="H2824" t="n">
        <v>1</v>
      </c>
      <c r="I2824" t="n">
        <v>1501.92</v>
      </c>
    </row>
    <row r="2825">
      <c r="A2825" t="inlineStr">
        <is>
          <t>RET002832</t>
        </is>
      </c>
      <c r="B2825" t="inlineStr">
        <is>
          <t>O018439</t>
        </is>
      </c>
      <c r="C2825" s="25" t="n">
        <v>45369</v>
      </c>
      <c r="D2825" t="inlineStr">
        <is>
          <t>Fashion</t>
        </is>
      </c>
      <c r="E2825" t="inlineStr">
        <is>
          <t>South</t>
        </is>
      </c>
      <c r="F2825" t="inlineStr">
        <is>
          <t>Marketplace</t>
        </is>
      </c>
      <c r="G2825" t="inlineStr">
        <is>
          <t>Size/Fit Issue</t>
        </is>
      </c>
      <c r="H2825" t="n">
        <v>2</v>
      </c>
      <c r="I2825" t="n">
        <v>3835.73</v>
      </c>
    </row>
    <row r="2826">
      <c r="A2826" t="inlineStr">
        <is>
          <t>RET002833</t>
        </is>
      </c>
      <c r="B2826" t="inlineStr">
        <is>
          <t>O018440</t>
        </is>
      </c>
      <c r="C2826" s="25" t="n">
        <v>45369</v>
      </c>
      <c r="D2826" t="inlineStr">
        <is>
          <t>Fashion</t>
        </is>
      </c>
      <c r="E2826" t="inlineStr">
        <is>
          <t>East</t>
        </is>
      </c>
      <c r="F2826" t="inlineStr">
        <is>
          <t>Mobile App</t>
        </is>
      </c>
      <c r="G2826" t="inlineStr">
        <is>
          <t>Defective Product</t>
        </is>
      </c>
      <c r="H2826" t="n">
        <v>1</v>
      </c>
      <c r="I2826" t="n">
        <v>2276.56</v>
      </c>
    </row>
    <row r="2827">
      <c r="A2827" t="inlineStr">
        <is>
          <t>RET002834</t>
        </is>
      </c>
      <c r="B2827" t="inlineStr">
        <is>
          <t>O018449</t>
        </is>
      </c>
      <c r="C2827" s="25" t="n">
        <v>45370</v>
      </c>
      <c r="D2827" t="inlineStr">
        <is>
          <t>Beauty</t>
        </is>
      </c>
      <c r="E2827" t="inlineStr">
        <is>
          <t>West</t>
        </is>
      </c>
      <c r="F2827" t="inlineStr">
        <is>
          <t>Mobile App</t>
        </is>
      </c>
      <c r="G2827" t="inlineStr">
        <is>
          <t>Size/Fit Issue</t>
        </is>
      </c>
      <c r="H2827" t="n">
        <v>1</v>
      </c>
      <c r="I2827" t="n">
        <v>547.2</v>
      </c>
    </row>
    <row r="2828">
      <c r="A2828" t="inlineStr">
        <is>
          <t>RET002835</t>
        </is>
      </c>
      <c r="B2828" t="inlineStr">
        <is>
          <t>O018451</t>
        </is>
      </c>
      <c r="C2828" s="25" t="n">
        <v>45370</v>
      </c>
      <c r="D2828" t="inlineStr">
        <is>
          <t>Electronics</t>
        </is>
      </c>
      <c r="E2828" t="inlineStr">
        <is>
          <t>East</t>
        </is>
      </c>
      <c r="F2828" t="inlineStr">
        <is>
          <t>Retail Store</t>
        </is>
      </c>
      <c r="G2828" t="inlineStr">
        <is>
          <t>Defective Product</t>
        </is>
      </c>
      <c r="H2828" t="n">
        <v>1</v>
      </c>
      <c r="I2828" t="n">
        <v>10392.77</v>
      </c>
    </row>
    <row r="2829">
      <c r="A2829" t="inlineStr">
        <is>
          <t>RET002836</t>
        </is>
      </c>
      <c r="B2829" t="inlineStr">
        <is>
          <t>O018455</t>
        </is>
      </c>
      <c r="C2829" s="25" t="n">
        <v>45370</v>
      </c>
      <c r="D2829" t="inlineStr">
        <is>
          <t>Fashion</t>
        </is>
      </c>
      <c r="E2829" t="inlineStr">
        <is>
          <t>North</t>
        </is>
      </c>
      <c r="F2829" t="inlineStr">
        <is>
          <t>Marketplace</t>
        </is>
      </c>
      <c r="G2829" t="inlineStr">
        <is>
          <t>Size/Fit Issue</t>
        </is>
      </c>
      <c r="H2829" t="n">
        <v>1</v>
      </c>
      <c r="I2829" t="n">
        <v>3129.36</v>
      </c>
    </row>
    <row r="2830">
      <c r="A2830" t="inlineStr">
        <is>
          <t>RET002837</t>
        </is>
      </c>
      <c r="B2830" t="inlineStr">
        <is>
          <t>O018456</t>
        </is>
      </c>
      <c r="C2830" s="25" t="n">
        <v>45370</v>
      </c>
      <c r="D2830" t="inlineStr">
        <is>
          <t>Fashion</t>
        </is>
      </c>
      <c r="E2830" t="inlineStr">
        <is>
          <t>South</t>
        </is>
      </c>
      <c r="F2830" t="inlineStr">
        <is>
          <t>Website</t>
        </is>
      </c>
      <c r="G2830" t="inlineStr">
        <is>
          <t>Changed Mind</t>
        </is>
      </c>
      <c r="H2830" t="n">
        <v>1</v>
      </c>
      <c r="I2830" t="n">
        <v>759.77</v>
      </c>
    </row>
    <row r="2831">
      <c r="A2831" t="inlineStr">
        <is>
          <t>RET002838</t>
        </is>
      </c>
      <c r="B2831" t="inlineStr">
        <is>
          <t>O018461</t>
        </is>
      </c>
      <c r="C2831" s="25" t="n">
        <v>45370</v>
      </c>
      <c r="D2831" t="inlineStr">
        <is>
          <t>Electronics</t>
        </is>
      </c>
      <c r="E2831" t="inlineStr">
        <is>
          <t>West</t>
        </is>
      </c>
      <c r="F2831" t="inlineStr">
        <is>
          <t>Mobile App</t>
        </is>
      </c>
      <c r="G2831" t="inlineStr">
        <is>
          <t>Wrong Item Delivered</t>
        </is>
      </c>
      <c r="H2831" t="n">
        <v>1</v>
      </c>
      <c r="I2831" t="n">
        <v>7181.77</v>
      </c>
    </row>
    <row r="2832">
      <c r="A2832" t="inlineStr">
        <is>
          <t>RET002839</t>
        </is>
      </c>
      <c r="B2832" t="inlineStr">
        <is>
          <t>O018468</t>
        </is>
      </c>
      <c r="C2832" s="25" t="n">
        <v>45370</v>
      </c>
      <c r="D2832" t="inlineStr">
        <is>
          <t>Fashion</t>
        </is>
      </c>
      <c r="E2832" t="inlineStr">
        <is>
          <t>North</t>
        </is>
      </c>
      <c r="F2832" t="inlineStr">
        <is>
          <t>Website</t>
        </is>
      </c>
      <c r="G2832" t="inlineStr">
        <is>
          <t>Size/Fit Issue</t>
        </is>
      </c>
      <c r="H2832" t="n">
        <v>1</v>
      </c>
      <c r="I2832" t="n">
        <v>1866.33</v>
      </c>
    </row>
    <row r="2833">
      <c r="A2833" t="inlineStr">
        <is>
          <t>RET002840</t>
        </is>
      </c>
      <c r="B2833" t="inlineStr">
        <is>
          <t>O018469</t>
        </is>
      </c>
      <c r="C2833" s="25" t="n">
        <v>45370</v>
      </c>
      <c r="D2833" t="inlineStr">
        <is>
          <t>Home &amp; Kitchen</t>
        </is>
      </c>
      <c r="E2833" t="inlineStr">
        <is>
          <t>West</t>
        </is>
      </c>
      <c r="F2833" t="inlineStr">
        <is>
          <t>Marketplace</t>
        </is>
      </c>
      <c r="G2833" t="inlineStr">
        <is>
          <t>Defective Product</t>
        </is>
      </c>
      <c r="H2833" t="n">
        <v>1</v>
      </c>
      <c r="I2833" t="n">
        <v>2161.22</v>
      </c>
    </row>
    <row r="2834">
      <c r="A2834" t="inlineStr">
        <is>
          <t>RET002841</t>
        </is>
      </c>
      <c r="B2834" t="inlineStr">
        <is>
          <t>O018475</t>
        </is>
      </c>
      <c r="C2834" s="25" t="n">
        <v>45370</v>
      </c>
      <c r="D2834" t="inlineStr">
        <is>
          <t>Books</t>
        </is>
      </c>
      <c r="E2834" t="inlineStr">
        <is>
          <t>East</t>
        </is>
      </c>
      <c r="F2834" t="inlineStr">
        <is>
          <t>Marketplace</t>
        </is>
      </c>
      <c r="G2834" t="inlineStr">
        <is>
          <t>Defective Product</t>
        </is>
      </c>
      <c r="H2834" t="n">
        <v>1</v>
      </c>
      <c r="I2834" t="n">
        <v>502.89</v>
      </c>
    </row>
    <row r="2835">
      <c r="A2835" t="inlineStr">
        <is>
          <t>RET002842</t>
        </is>
      </c>
      <c r="B2835" t="inlineStr">
        <is>
          <t>O018482</t>
        </is>
      </c>
      <c r="C2835" s="25" t="n">
        <v>45370</v>
      </c>
      <c r="D2835" t="inlineStr">
        <is>
          <t>Fashion</t>
        </is>
      </c>
      <c r="E2835" t="inlineStr">
        <is>
          <t>West</t>
        </is>
      </c>
      <c r="F2835" t="inlineStr">
        <is>
          <t>Website</t>
        </is>
      </c>
      <c r="G2835" t="inlineStr">
        <is>
          <t>Not as Described</t>
        </is>
      </c>
      <c r="H2835" t="n">
        <v>2</v>
      </c>
      <c r="I2835" t="n">
        <v>7566.1</v>
      </c>
    </row>
    <row r="2836">
      <c r="A2836" t="inlineStr">
        <is>
          <t>RET002843</t>
        </is>
      </c>
      <c r="B2836" t="inlineStr">
        <is>
          <t>O018484</t>
        </is>
      </c>
      <c r="C2836" s="25" t="n">
        <v>45371</v>
      </c>
      <c r="D2836" t="inlineStr">
        <is>
          <t>Home &amp; Kitchen</t>
        </is>
      </c>
      <c r="E2836" t="inlineStr">
        <is>
          <t>West</t>
        </is>
      </c>
      <c r="F2836" t="inlineStr">
        <is>
          <t>Mobile App</t>
        </is>
      </c>
      <c r="G2836" t="inlineStr">
        <is>
          <t>Late Delivery</t>
        </is>
      </c>
      <c r="H2836" t="n">
        <v>1</v>
      </c>
      <c r="I2836" t="n">
        <v>5116.02</v>
      </c>
    </row>
    <row r="2837">
      <c r="A2837" t="inlineStr">
        <is>
          <t>RET002844</t>
        </is>
      </c>
      <c r="B2837" t="inlineStr">
        <is>
          <t>O018514</t>
        </is>
      </c>
      <c r="C2837" s="25" t="n">
        <v>45371</v>
      </c>
      <c r="D2837" t="inlineStr">
        <is>
          <t>Fashion</t>
        </is>
      </c>
      <c r="E2837" t="inlineStr">
        <is>
          <t>South</t>
        </is>
      </c>
      <c r="F2837" t="inlineStr">
        <is>
          <t>Marketplace</t>
        </is>
      </c>
      <c r="G2837" t="inlineStr">
        <is>
          <t>Changed Mind</t>
        </is>
      </c>
      <c r="H2837" t="n">
        <v>1</v>
      </c>
      <c r="I2837" t="n">
        <v>998.04</v>
      </c>
    </row>
    <row r="2838">
      <c r="A2838" t="inlineStr">
        <is>
          <t>RET002845</t>
        </is>
      </c>
      <c r="B2838" t="inlineStr">
        <is>
          <t>O018515</t>
        </is>
      </c>
      <c r="C2838" s="25" t="n">
        <v>45371</v>
      </c>
      <c r="D2838" t="inlineStr">
        <is>
          <t>Fashion</t>
        </is>
      </c>
      <c r="E2838" t="inlineStr">
        <is>
          <t>South</t>
        </is>
      </c>
      <c r="F2838" t="inlineStr">
        <is>
          <t>Marketplace</t>
        </is>
      </c>
      <c r="G2838" t="inlineStr">
        <is>
          <t>Late Delivery</t>
        </is>
      </c>
      <c r="H2838" t="n">
        <v>1</v>
      </c>
      <c r="I2838" t="n">
        <v>909.64</v>
      </c>
    </row>
    <row r="2839">
      <c r="A2839" t="inlineStr">
        <is>
          <t>RET002846</t>
        </is>
      </c>
      <c r="B2839" t="inlineStr">
        <is>
          <t>O018522</t>
        </is>
      </c>
      <c r="C2839" s="25" t="n">
        <v>45372</v>
      </c>
      <c r="D2839" t="inlineStr">
        <is>
          <t>Beauty</t>
        </is>
      </c>
      <c r="E2839" t="inlineStr">
        <is>
          <t>West</t>
        </is>
      </c>
      <c r="F2839" t="inlineStr">
        <is>
          <t>Website</t>
        </is>
      </c>
      <c r="G2839" t="inlineStr">
        <is>
          <t>Damaged in Transit</t>
        </is>
      </c>
      <c r="H2839" t="n">
        <v>1</v>
      </c>
      <c r="I2839" t="n">
        <v>1095.69</v>
      </c>
    </row>
    <row r="2840">
      <c r="A2840" t="inlineStr">
        <is>
          <t>RET002847</t>
        </is>
      </c>
      <c r="B2840" t="inlineStr">
        <is>
          <t>O018523</t>
        </is>
      </c>
      <c r="C2840" s="25" t="n">
        <v>45372</v>
      </c>
      <c r="D2840" t="inlineStr">
        <is>
          <t>Beauty</t>
        </is>
      </c>
      <c r="E2840" t="inlineStr">
        <is>
          <t>West</t>
        </is>
      </c>
      <c r="F2840" t="inlineStr">
        <is>
          <t>Marketplace</t>
        </is>
      </c>
      <c r="G2840" t="inlineStr">
        <is>
          <t>Damaged in Transit</t>
        </is>
      </c>
      <c r="H2840" t="n">
        <v>1</v>
      </c>
      <c r="I2840" t="n">
        <v>364.1</v>
      </c>
    </row>
    <row r="2841">
      <c r="A2841" t="inlineStr">
        <is>
          <t>RET002848</t>
        </is>
      </c>
      <c r="B2841" t="inlineStr">
        <is>
          <t>O018523</t>
        </is>
      </c>
      <c r="C2841" s="25" t="n">
        <v>45372</v>
      </c>
      <c r="D2841" t="inlineStr">
        <is>
          <t>Fashion</t>
        </is>
      </c>
      <c r="E2841" t="inlineStr">
        <is>
          <t>West</t>
        </is>
      </c>
      <c r="F2841" t="inlineStr">
        <is>
          <t>Marketplace</t>
        </is>
      </c>
      <c r="G2841" t="inlineStr">
        <is>
          <t>Not as Described</t>
        </is>
      </c>
      <c r="H2841" t="n">
        <v>1</v>
      </c>
      <c r="I2841" t="n">
        <v>838.92</v>
      </c>
    </row>
    <row r="2842">
      <c r="A2842" t="inlineStr">
        <is>
          <t>RET002849</t>
        </is>
      </c>
      <c r="B2842" t="inlineStr">
        <is>
          <t>O018532</t>
        </is>
      </c>
      <c r="C2842" s="25" t="n">
        <v>45372</v>
      </c>
      <c r="D2842" t="inlineStr">
        <is>
          <t>Home &amp; Kitchen</t>
        </is>
      </c>
      <c r="E2842" t="inlineStr">
        <is>
          <t>South</t>
        </is>
      </c>
      <c r="F2842" t="inlineStr">
        <is>
          <t>Mobile App</t>
        </is>
      </c>
      <c r="G2842" t="inlineStr">
        <is>
          <t>Defective Product</t>
        </is>
      </c>
      <c r="H2842" t="n">
        <v>1</v>
      </c>
      <c r="I2842" t="n">
        <v>3265.7</v>
      </c>
    </row>
    <row r="2843">
      <c r="A2843" t="inlineStr">
        <is>
          <t>RET002850</t>
        </is>
      </c>
      <c r="B2843" t="inlineStr">
        <is>
          <t>O018534</t>
        </is>
      </c>
      <c r="C2843" s="25" t="n">
        <v>45372</v>
      </c>
      <c r="D2843" t="inlineStr">
        <is>
          <t>Sports</t>
        </is>
      </c>
      <c r="E2843" t="inlineStr">
        <is>
          <t>South</t>
        </is>
      </c>
      <c r="F2843" t="inlineStr">
        <is>
          <t>Retail Store</t>
        </is>
      </c>
      <c r="G2843" t="inlineStr">
        <is>
          <t>Wrong Item Delivered</t>
        </is>
      </c>
      <c r="H2843" t="n">
        <v>1</v>
      </c>
      <c r="I2843" t="n">
        <v>1254.4</v>
      </c>
    </row>
    <row r="2844">
      <c r="A2844" t="inlineStr">
        <is>
          <t>RET002851</t>
        </is>
      </c>
      <c r="B2844" t="inlineStr">
        <is>
          <t>O018535</t>
        </is>
      </c>
      <c r="C2844" s="25" t="n">
        <v>45372</v>
      </c>
      <c r="D2844" t="inlineStr">
        <is>
          <t>Electronics</t>
        </is>
      </c>
      <c r="E2844" t="inlineStr">
        <is>
          <t>East</t>
        </is>
      </c>
      <c r="F2844" t="inlineStr">
        <is>
          <t>Marketplace</t>
        </is>
      </c>
      <c r="G2844" t="inlineStr">
        <is>
          <t>Damaged in Transit</t>
        </is>
      </c>
      <c r="H2844" t="n">
        <v>1</v>
      </c>
      <c r="I2844" t="n">
        <v>5037.92</v>
      </c>
    </row>
    <row r="2845">
      <c r="A2845" t="inlineStr">
        <is>
          <t>RET002852</t>
        </is>
      </c>
      <c r="B2845" t="inlineStr">
        <is>
          <t>O018548</t>
        </is>
      </c>
      <c r="C2845" s="25" t="n">
        <v>45372</v>
      </c>
      <c r="D2845" t="inlineStr">
        <is>
          <t>Fashion</t>
        </is>
      </c>
      <c r="E2845" t="inlineStr">
        <is>
          <t>East</t>
        </is>
      </c>
      <c r="F2845" t="inlineStr">
        <is>
          <t>Marketplace</t>
        </is>
      </c>
      <c r="G2845" t="inlineStr">
        <is>
          <t>Size/Fit Issue</t>
        </is>
      </c>
      <c r="H2845" t="n">
        <v>1</v>
      </c>
      <c r="I2845" t="n">
        <v>1669.88</v>
      </c>
    </row>
    <row r="2846">
      <c r="A2846" t="inlineStr">
        <is>
          <t>RET002853</t>
        </is>
      </c>
      <c r="B2846" t="inlineStr">
        <is>
          <t>O018550</t>
        </is>
      </c>
      <c r="C2846" s="25" t="n">
        <v>45372</v>
      </c>
      <c r="D2846" t="inlineStr">
        <is>
          <t>Fashion</t>
        </is>
      </c>
      <c r="E2846" t="inlineStr">
        <is>
          <t>West</t>
        </is>
      </c>
      <c r="F2846" t="inlineStr">
        <is>
          <t>Marketplace</t>
        </is>
      </c>
      <c r="G2846" t="inlineStr">
        <is>
          <t>Changed Mind</t>
        </is>
      </c>
      <c r="H2846" t="n">
        <v>1</v>
      </c>
      <c r="I2846" t="n">
        <v>538.36</v>
      </c>
    </row>
    <row r="2847">
      <c r="A2847" t="inlineStr">
        <is>
          <t>RET002854</t>
        </is>
      </c>
      <c r="B2847" t="inlineStr">
        <is>
          <t>O018550</t>
        </is>
      </c>
      <c r="C2847" s="25" t="n">
        <v>45372</v>
      </c>
      <c r="D2847" t="inlineStr">
        <is>
          <t>Fashion</t>
        </is>
      </c>
      <c r="E2847" t="inlineStr">
        <is>
          <t>West</t>
        </is>
      </c>
      <c r="F2847" t="inlineStr">
        <is>
          <t>Marketplace</t>
        </is>
      </c>
      <c r="G2847" t="inlineStr">
        <is>
          <t>Damaged in Transit</t>
        </is>
      </c>
      <c r="H2847" t="n">
        <v>1</v>
      </c>
      <c r="I2847" t="n">
        <v>719.78</v>
      </c>
    </row>
    <row r="2848">
      <c r="A2848" t="inlineStr">
        <is>
          <t>RET002855</t>
        </is>
      </c>
      <c r="B2848" t="inlineStr">
        <is>
          <t>O018563</t>
        </is>
      </c>
      <c r="C2848" s="25" t="n">
        <v>45373</v>
      </c>
      <c r="D2848" t="inlineStr">
        <is>
          <t>Electronics</t>
        </is>
      </c>
      <c r="E2848" t="inlineStr">
        <is>
          <t>West</t>
        </is>
      </c>
      <c r="F2848" t="inlineStr">
        <is>
          <t>Marketplace</t>
        </is>
      </c>
      <c r="G2848" t="inlineStr">
        <is>
          <t>Not as Described</t>
        </is>
      </c>
      <c r="H2848" t="n">
        <v>1</v>
      </c>
      <c r="I2848" t="n">
        <v>6488.77</v>
      </c>
    </row>
    <row r="2849">
      <c r="A2849" t="inlineStr">
        <is>
          <t>RET002856</t>
        </is>
      </c>
      <c r="B2849" t="inlineStr">
        <is>
          <t>O018571</t>
        </is>
      </c>
      <c r="C2849" s="25" t="n">
        <v>45373</v>
      </c>
      <c r="D2849" t="inlineStr">
        <is>
          <t>Fashion</t>
        </is>
      </c>
      <c r="E2849" t="inlineStr">
        <is>
          <t>East</t>
        </is>
      </c>
      <c r="F2849" t="inlineStr">
        <is>
          <t>Website</t>
        </is>
      </c>
      <c r="G2849" t="inlineStr">
        <is>
          <t>Damaged in Transit</t>
        </is>
      </c>
      <c r="H2849" t="n">
        <v>1</v>
      </c>
      <c r="I2849" t="n">
        <v>1393.7</v>
      </c>
    </row>
    <row r="2850">
      <c r="A2850" t="inlineStr">
        <is>
          <t>RET002857</t>
        </is>
      </c>
      <c r="B2850" t="inlineStr">
        <is>
          <t>O018574</t>
        </is>
      </c>
      <c r="C2850" s="25" t="n">
        <v>45373</v>
      </c>
      <c r="D2850" t="inlineStr">
        <is>
          <t>Electronics</t>
        </is>
      </c>
      <c r="E2850" t="inlineStr">
        <is>
          <t>East</t>
        </is>
      </c>
      <c r="F2850" t="inlineStr">
        <is>
          <t>Retail Store</t>
        </is>
      </c>
      <c r="G2850" t="inlineStr">
        <is>
          <t>Wrong Item Delivered</t>
        </is>
      </c>
      <c r="H2850" t="n">
        <v>1</v>
      </c>
      <c r="I2850" t="n">
        <v>11212.34</v>
      </c>
    </row>
    <row r="2851">
      <c r="A2851" t="inlineStr">
        <is>
          <t>RET002858</t>
        </is>
      </c>
      <c r="B2851" t="inlineStr">
        <is>
          <t>O018593</t>
        </is>
      </c>
      <c r="C2851" s="25" t="n">
        <v>45373</v>
      </c>
      <c r="D2851" t="inlineStr">
        <is>
          <t>Fashion</t>
        </is>
      </c>
      <c r="E2851" t="inlineStr">
        <is>
          <t>West</t>
        </is>
      </c>
      <c r="F2851" t="inlineStr">
        <is>
          <t>Mobile App</t>
        </is>
      </c>
      <c r="G2851" t="inlineStr">
        <is>
          <t>Size/Fit Issue</t>
        </is>
      </c>
      <c r="H2851" t="n">
        <v>2</v>
      </c>
      <c r="I2851" t="n">
        <v>13000.1</v>
      </c>
    </row>
    <row r="2852">
      <c r="A2852" t="inlineStr">
        <is>
          <t>RET002859</t>
        </is>
      </c>
      <c r="B2852" t="inlineStr">
        <is>
          <t>O018606</t>
        </is>
      </c>
      <c r="C2852" s="25" t="n">
        <v>45374</v>
      </c>
      <c r="D2852" t="inlineStr">
        <is>
          <t>Home &amp; Kitchen</t>
        </is>
      </c>
      <c r="E2852" t="inlineStr">
        <is>
          <t>West</t>
        </is>
      </c>
      <c r="F2852" t="inlineStr">
        <is>
          <t>Mobile App</t>
        </is>
      </c>
      <c r="G2852" t="inlineStr">
        <is>
          <t>Damaged in Transit</t>
        </is>
      </c>
      <c r="H2852" t="n">
        <v>1</v>
      </c>
      <c r="I2852" t="n">
        <v>344.81</v>
      </c>
    </row>
    <row r="2853">
      <c r="A2853" t="inlineStr">
        <is>
          <t>RET002860</t>
        </is>
      </c>
      <c r="B2853" t="inlineStr">
        <is>
          <t>O018608</t>
        </is>
      </c>
      <c r="C2853" s="25" t="n">
        <v>45374</v>
      </c>
      <c r="D2853" t="inlineStr">
        <is>
          <t>Fashion</t>
        </is>
      </c>
      <c r="E2853" t="inlineStr">
        <is>
          <t>East</t>
        </is>
      </c>
      <c r="F2853" t="inlineStr">
        <is>
          <t>Marketplace</t>
        </is>
      </c>
      <c r="G2853" t="inlineStr">
        <is>
          <t>Not as Described</t>
        </is>
      </c>
      <c r="H2853" t="n">
        <v>1</v>
      </c>
      <c r="I2853" t="n">
        <v>1131.62</v>
      </c>
    </row>
    <row r="2854">
      <c r="A2854" t="inlineStr">
        <is>
          <t>RET002861</t>
        </is>
      </c>
      <c r="B2854" t="inlineStr">
        <is>
          <t>O018608</t>
        </is>
      </c>
      <c r="C2854" s="25" t="n">
        <v>45374</v>
      </c>
      <c r="D2854" t="inlineStr">
        <is>
          <t>Fashion</t>
        </is>
      </c>
      <c r="E2854" t="inlineStr">
        <is>
          <t>East</t>
        </is>
      </c>
      <c r="F2854" t="inlineStr">
        <is>
          <t>Marketplace</t>
        </is>
      </c>
      <c r="G2854" t="inlineStr">
        <is>
          <t>Not as Described</t>
        </is>
      </c>
      <c r="H2854" t="n">
        <v>1</v>
      </c>
      <c r="I2854" t="n">
        <v>2750.9</v>
      </c>
    </row>
    <row r="2855">
      <c r="A2855" t="inlineStr">
        <is>
          <t>RET002862</t>
        </is>
      </c>
      <c r="B2855" t="inlineStr">
        <is>
          <t>O018619</t>
        </is>
      </c>
      <c r="C2855" s="25" t="n">
        <v>45374</v>
      </c>
      <c r="D2855" t="inlineStr">
        <is>
          <t>Electronics</t>
        </is>
      </c>
      <c r="E2855" t="inlineStr">
        <is>
          <t>East</t>
        </is>
      </c>
      <c r="F2855" t="inlineStr">
        <is>
          <t>Mobile App</t>
        </is>
      </c>
      <c r="G2855" t="inlineStr">
        <is>
          <t>Defective Product</t>
        </is>
      </c>
      <c r="H2855" t="n">
        <v>1</v>
      </c>
      <c r="I2855" t="n">
        <v>20642.96</v>
      </c>
    </row>
    <row r="2856">
      <c r="A2856" t="inlineStr">
        <is>
          <t>RET002863</t>
        </is>
      </c>
      <c r="B2856" t="inlineStr">
        <is>
          <t>O018627</t>
        </is>
      </c>
      <c r="C2856" s="25" t="n">
        <v>45374</v>
      </c>
      <c r="D2856" t="inlineStr">
        <is>
          <t>Home &amp; Kitchen</t>
        </is>
      </c>
      <c r="E2856" t="inlineStr">
        <is>
          <t>South</t>
        </is>
      </c>
      <c r="F2856" t="inlineStr">
        <is>
          <t>Marketplace</t>
        </is>
      </c>
      <c r="G2856" t="inlineStr">
        <is>
          <t>Damaged in Transit</t>
        </is>
      </c>
      <c r="H2856" t="n">
        <v>1</v>
      </c>
      <c r="I2856" t="n">
        <v>1401.97</v>
      </c>
    </row>
    <row r="2857">
      <c r="A2857" t="inlineStr">
        <is>
          <t>RET002864</t>
        </is>
      </c>
      <c r="B2857" t="inlineStr">
        <is>
          <t>O018634</t>
        </is>
      </c>
      <c r="C2857" s="25" t="n">
        <v>45374</v>
      </c>
      <c r="D2857" t="inlineStr">
        <is>
          <t>Home &amp; Kitchen</t>
        </is>
      </c>
      <c r="E2857" t="inlineStr">
        <is>
          <t>North</t>
        </is>
      </c>
      <c r="F2857" t="inlineStr">
        <is>
          <t>Website</t>
        </is>
      </c>
      <c r="G2857" t="inlineStr">
        <is>
          <t>Not as Described</t>
        </is>
      </c>
      <c r="H2857" t="n">
        <v>2</v>
      </c>
      <c r="I2857" t="n">
        <v>12960.58</v>
      </c>
    </row>
    <row r="2858">
      <c r="A2858" t="inlineStr">
        <is>
          <t>RET002865</t>
        </is>
      </c>
      <c r="B2858" t="inlineStr">
        <is>
          <t>O018636</t>
        </is>
      </c>
      <c r="C2858" s="25" t="n">
        <v>45374</v>
      </c>
      <c r="D2858" t="inlineStr">
        <is>
          <t>Books</t>
        </is>
      </c>
      <c r="E2858" t="inlineStr">
        <is>
          <t>East</t>
        </is>
      </c>
      <c r="F2858" t="inlineStr">
        <is>
          <t>Marketplace</t>
        </is>
      </c>
      <c r="G2858" t="inlineStr">
        <is>
          <t>Damaged in Transit</t>
        </is>
      </c>
      <c r="H2858" t="n">
        <v>1</v>
      </c>
      <c r="I2858" t="n">
        <v>246.01</v>
      </c>
    </row>
    <row r="2859">
      <c r="A2859" t="inlineStr">
        <is>
          <t>RET002866</t>
        </is>
      </c>
      <c r="B2859" t="inlineStr">
        <is>
          <t>O018652</t>
        </is>
      </c>
      <c r="C2859" s="25" t="n">
        <v>45375</v>
      </c>
      <c r="D2859" t="inlineStr">
        <is>
          <t>Home &amp; Kitchen</t>
        </is>
      </c>
      <c r="E2859" t="inlineStr">
        <is>
          <t>East</t>
        </is>
      </c>
      <c r="F2859" t="inlineStr">
        <is>
          <t>Mobile App</t>
        </is>
      </c>
      <c r="G2859" t="inlineStr">
        <is>
          <t>Changed Mind</t>
        </is>
      </c>
      <c r="H2859" t="n">
        <v>1</v>
      </c>
      <c r="I2859" t="n">
        <v>1954.16</v>
      </c>
    </row>
    <row r="2860">
      <c r="A2860" t="inlineStr">
        <is>
          <t>RET002867</t>
        </is>
      </c>
      <c r="B2860" t="inlineStr">
        <is>
          <t>O018652</t>
        </is>
      </c>
      <c r="C2860" s="25" t="n">
        <v>45375</v>
      </c>
      <c r="D2860" t="inlineStr">
        <is>
          <t>Fashion</t>
        </is>
      </c>
      <c r="E2860" t="inlineStr">
        <is>
          <t>East</t>
        </is>
      </c>
      <c r="F2860" t="inlineStr">
        <is>
          <t>Mobile App</t>
        </is>
      </c>
      <c r="G2860" t="inlineStr">
        <is>
          <t>Size/Fit Issue</t>
        </is>
      </c>
      <c r="H2860" t="n">
        <v>1</v>
      </c>
      <c r="I2860" t="n">
        <v>907.97</v>
      </c>
    </row>
    <row r="2861">
      <c r="A2861" t="inlineStr">
        <is>
          <t>RET002868</t>
        </is>
      </c>
      <c r="B2861" t="inlineStr">
        <is>
          <t>O018652</t>
        </is>
      </c>
      <c r="C2861" s="25" t="n">
        <v>45375</v>
      </c>
      <c r="D2861" t="inlineStr">
        <is>
          <t>Fashion</t>
        </is>
      </c>
      <c r="E2861" t="inlineStr">
        <is>
          <t>East</t>
        </is>
      </c>
      <c r="F2861" t="inlineStr">
        <is>
          <t>Mobile App</t>
        </is>
      </c>
      <c r="G2861" t="inlineStr">
        <is>
          <t>Size/Fit Issue</t>
        </is>
      </c>
      <c r="H2861" t="n">
        <v>1</v>
      </c>
      <c r="I2861" t="n">
        <v>1569.93</v>
      </c>
    </row>
    <row r="2862">
      <c r="A2862" t="inlineStr">
        <is>
          <t>RET002869</t>
        </is>
      </c>
      <c r="B2862" t="inlineStr">
        <is>
          <t>O018654</t>
        </is>
      </c>
      <c r="C2862" s="25" t="n">
        <v>45375</v>
      </c>
      <c r="D2862" t="inlineStr">
        <is>
          <t>Electronics</t>
        </is>
      </c>
      <c r="E2862" t="inlineStr">
        <is>
          <t>East</t>
        </is>
      </c>
      <c r="F2862" t="inlineStr">
        <is>
          <t>Marketplace</t>
        </is>
      </c>
      <c r="G2862" t="inlineStr">
        <is>
          <t>Late Delivery</t>
        </is>
      </c>
      <c r="H2862" t="n">
        <v>1</v>
      </c>
      <c r="I2862" t="n">
        <v>14534.21</v>
      </c>
    </row>
    <row r="2863">
      <c r="A2863" t="inlineStr">
        <is>
          <t>RET002870</t>
        </is>
      </c>
      <c r="B2863" t="inlineStr">
        <is>
          <t>O018658</t>
        </is>
      </c>
      <c r="C2863" s="25" t="n">
        <v>45375</v>
      </c>
      <c r="D2863" t="inlineStr">
        <is>
          <t>Fashion</t>
        </is>
      </c>
      <c r="E2863" t="inlineStr">
        <is>
          <t>South</t>
        </is>
      </c>
      <c r="F2863" t="inlineStr">
        <is>
          <t>Website</t>
        </is>
      </c>
      <c r="G2863" t="inlineStr">
        <is>
          <t>Changed Mind</t>
        </is>
      </c>
      <c r="H2863" t="n">
        <v>1</v>
      </c>
      <c r="I2863" t="n">
        <v>1543.46</v>
      </c>
    </row>
    <row r="2864">
      <c r="A2864" t="inlineStr">
        <is>
          <t>RET002871</t>
        </is>
      </c>
      <c r="B2864" t="inlineStr">
        <is>
          <t>O018660</t>
        </is>
      </c>
      <c r="C2864" s="25" t="n">
        <v>45375</v>
      </c>
      <c r="D2864" t="inlineStr">
        <is>
          <t>Books</t>
        </is>
      </c>
      <c r="E2864" t="inlineStr">
        <is>
          <t>South</t>
        </is>
      </c>
      <c r="F2864" t="inlineStr">
        <is>
          <t>Mobile App</t>
        </is>
      </c>
      <c r="G2864" t="inlineStr">
        <is>
          <t>Defective Product</t>
        </is>
      </c>
      <c r="H2864" t="n">
        <v>1</v>
      </c>
      <c r="I2864" t="n">
        <v>512.77</v>
      </c>
    </row>
    <row r="2865">
      <c r="A2865" t="inlineStr">
        <is>
          <t>RET002872</t>
        </is>
      </c>
      <c r="B2865" t="inlineStr">
        <is>
          <t>O018661</t>
        </is>
      </c>
      <c r="C2865" s="25" t="n">
        <v>45375</v>
      </c>
      <c r="D2865" t="inlineStr">
        <is>
          <t>Home &amp; Kitchen</t>
        </is>
      </c>
      <c r="E2865" t="inlineStr">
        <is>
          <t>West</t>
        </is>
      </c>
      <c r="F2865" t="inlineStr">
        <is>
          <t>Marketplace</t>
        </is>
      </c>
      <c r="G2865" t="inlineStr">
        <is>
          <t>Not as Described</t>
        </is>
      </c>
      <c r="H2865" t="n">
        <v>1</v>
      </c>
      <c r="I2865" t="n">
        <v>2442.02</v>
      </c>
    </row>
    <row r="2866">
      <c r="A2866" t="inlineStr">
        <is>
          <t>RET002873</t>
        </is>
      </c>
      <c r="B2866" t="inlineStr">
        <is>
          <t>O018663</t>
        </is>
      </c>
      <c r="C2866" s="25" t="n">
        <v>45375</v>
      </c>
      <c r="D2866" t="inlineStr">
        <is>
          <t>Home &amp; Kitchen</t>
        </is>
      </c>
      <c r="E2866" t="inlineStr">
        <is>
          <t>East</t>
        </is>
      </c>
      <c r="F2866" t="inlineStr">
        <is>
          <t>Marketplace</t>
        </is>
      </c>
      <c r="G2866" t="inlineStr">
        <is>
          <t>Defective Product</t>
        </is>
      </c>
      <c r="H2866" t="n">
        <v>1</v>
      </c>
      <c r="I2866" t="n">
        <v>1154.97</v>
      </c>
    </row>
    <row r="2867">
      <c r="A2867" t="inlineStr">
        <is>
          <t>RET002874</t>
        </is>
      </c>
      <c r="B2867" t="inlineStr">
        <is>
          <t>O018670</t>
        </is>
      </c>
      <c r="C2867" s="25" t="n">
        <v>45375</v>
      </c>
      <c r="D2867" t="inlineStr">
        <is>
          <t>Fashion</t>
        </is>
      </c>
      <c r="E2867" t="inlineStr">
        <is>
          <t>East</t>
        </is>
      </c>
      <c r="F2867" t="inlineStr">
        <is>
          <t>Website</t>
        </is>
      </c>
      <c r="G2867" t="inlineStr">
        <is>
          <t>Size/Fit Issue</t>
        </is>
      </c>
      <c r="H2867" t="n">
        <v>1</v>
      </c>
      <c r="I2867" t="n">
        <v>1413.36</v>
      </c>
    </row>
    <row r="2868">
      <c r="A2868" t="inlineStr">
        <is>
          <t>RET002875</t>
        </is>
      </c>
      <c r="B2868" t="inlineStr">
        <is>
          <t>O018680</t>
        </is>
      </c>
      <c r="C2868" s="25" t="n">
        <v>45375</v>
      </c>
      <c r="D2868" t="inlineStr">
        <is>
          <t>Books</t>
        </is>
      </c>
      <c r="E2868" t="inlineStr">
        <is>
          <t>Central</t>
        </is>
      </c>
      <c r="F2868" t="inlineStr">
        <is>
          <t>Marketplace</t>
        </is>
      </c>
      <c r="G2868" t="inlineStr">
        <is>
          <t>Not as Described</t>
        </is>
      </c>
      <c r="H2868" t="n">
        <v>1</v>
      </c>
      <c r="I2868" t="n">
        <v>382.82</v>
      </c>
    </row>
    <row r="2869">
      <c r="A2869" t="inlineStr">
        <is>
          <t>RET002876</t>
        </is>
      </c>
      <c r="B2869" t="inlineStr">
        <is>
          <t>O018680</t>
        </is>
      </c>
      <c r="C2869" s="25" t="n">
        <v>45375</v>
      </c>
      <c r="D2869" t="inlineStr">
        <is>
          <t>Electronics</t>
        </is>
      </c>
      <c r="E2869" t="inlineStr">
        <is>
          <t>Central</t>
        </is>
      </c>
      <c r="F2869" t="inlineStr">
        <is>
          <t>Marketplace</t>
        </is>
      </c>
      <c r="G2869" t="inlineStr">
        <is>
          <t>Defective Product</t>
        </is>
      </c>
      <c r="H2869" t="n">
        <v>1</v>
      </c>
      <c r="I2869" t="n">
        <v>3080.22</v>
      </c>
    </row>
    <row r="2870">
      <c r="A2870" t="inlineStr">
        <is>
          <t>RET002877</t>
        </is>
      </c>
      <c r="B2870" t="inlineStr">
        <is>
          <t>O018691</t>
        </is>
      </c>
      <c r="C2870" s="25" t="n">
        <v>45376</v>
      </c>
      <c r="D2870" t="inlineStr">
        <is>
          <t>Fashion</t>
        </is>
      </c>
      <c r="E2870" t="inlineStr">
        <is>
          <t>East</t>
        </is>
      </c>
      <c r="F2870" t="inlineStr">
        <is>
          <t>Marketplace</t>
        </is>
      </c>
      <c r="G2870" t="inlineStr">
        <is>
          <t>Changed Mind</t>
        </is>
      </c>
      <c r="H2870" t="n">
        <v>1</v>
      </c>
      <c r="I2870" t="n">
        <v>1115.45</v>
      </c>
    </row>
    <row r="2871">
      <c r="A2871" t="inlineStr">
        <is>
          <t>RET002878</t>
        </is>
      </c>
      <c r="B2871" t="inlineStr">
        <is>
          <t>O018691</t>
        </is>
      </c>
      <c r="C2871" s="25" t="n">
        <v>45376</v>
      </c>
      <c r="D2871" t="inlineStr">
        <is>
          <t>Grocery</t>
        </is>
      </c>
      <c r="E2871" t="inlineStr">
        <is>
          <t>East</t>
        </is>
      </c>
      <c r="F2871" t="inlineStr">
        <is>
          <t>Marketplace</t>
        </is>
      </c>
      <c r="G2871" t="inlineStr">
        <is>
          <t>Size/Fit Issue</t>
        </is>
      </c>
      <c r="H2871" t="n">
        <v>3</v>
      </c>
      <c r="I2871" t="n">
        <v>1794.32</v>
      </c>
    </row>
    <row r="2872">
      <c r="A2872" t="inlineStr">
        <is>
          <t>RET002879</t>
        </is>
      </c>
      <c r="B2872" t="inlineStr">
        <is>
          <t>O018696</t>
        </is>
      </c>
      <c r="C2872" s="25" t="n">
        <v>45376</v>
      </c>
      <c r="D2872" t="inlineStr">
        <is>
          <t>Fashion</t>
        </is>
      </c>
      <c r="E2872" t="inlineStr">
        <is>
          <t>Central</t>
        </is>
      </c>
      <c r="F2872" t="inlineStr">
        <is>
          <t>Mobile App</t>
        </is>
      </c>
      <c r="G2872" t="inlineStr">
        <is>
          <t>Changed Mind</t>
        </is>
      </c>
      <c r="H2872" t="n">
        <v>1</v>
      </c>
      <c r="I2872" t="n">
        <v>1145.09</v>
      </c>
    </row>
    <row r="2873">
      <c r="A2873" t="inlineStr">
        <is>
          <t>RET002880</t>
        </is>
      </c>
      <c r="B2873" t="inlineStr">
        <is>
          <t>O018697</t>
        </is>
      </c>
      <c r="C2873" s="25" t="n">
        <v>45376</v>
      </c>
      <c r="D2873" t="inlineStr">
        <is>
          <t>Fashion</t>
        </is>
      </c>
      <c r="E2873" t="inlineStr">
        <is>
          <t>North</t>
        </is>
      </c>
      <c r="F2873" t="inlineStr">
        <is>
          <t>Mobile App</t>
        </is>
      </c>
      <c r="G2873" t="inlineStr">
        <is>
          <t>Wrong Item Delivered</t>
        </is>
      </c>
      <c r="H2873" t="n">
        <v>1</v>
      </c>
      <c r="I2873" t="n">
        <v>1174.16</v>
      </c>
    </row>
    <row r="2874">
      <c r="A2874" t="inlineStr">
        <is>
          <t>RET002881</t>
        </is>
      </c>
      <c r="B2874" t="inlineStr">
        <is>
          <t>O018700</t>
        </is>
      </c>
      <c r="C2874" s="25" t="n">
        <v>45376</v>
      </c>
      <c r="D2874" t="inlineStr">
        <is>
          <t>Fashion</t>
        </is>
      </c>
      <c r="E2874" t="inlineStr">
        <is>
          <t>South</t>
        </is>
      </c>
      <c r="F2874" t="inlineStr">
        <is>
          <t>Marketplace</t>
        </is>
      </c>
      <c r="G2874" t="inlineStr">
        <is>
          <t>Size/Fit Issue</t>
        </is>
      </c>
      <c r="H2874" t="n">
        <v>3</v>
      </c>
      <c r="I2874" t="n">
        <v>7045.27</v>
      </c>
    </row>
    <row r="2875">
      <c r="A2875" t="inlineStr">
        <is>
          <t>RET002882</t>
        </is>
      </c>
      <c r="B2875" t="inlineStr">
        <is>
          <t>O018706</t>
        </is>
      </c>
      <c r="C2875" s="25" t="n">
        <v>45376</v>
      </c>
      <c r="D2875" t="inlineStr">
        <is>
          <t>Beauty</t>
        </is>
      </c>
      <c r="E2875" t="inlineStr">
        <is>
          <t>West</t>
        </is>
      </c>
      <c r="F2875" t="inlineStr">
        <is>
          <t>Mobile App</t>
        </is>
      </c>
      <c r="G2875" t="inlineStr">
        <is>
          <t>Not as Described</t>
        </is>
      </c>
      <c r="H2875" t="n">
        <v>1</v>
      </c>
      <c r="I2875" t="n">
        <v>572.05</v>
      </c>
    </row>
    <row r="2876">
      <c r="A2876" t="inlineStr">
        <is>
          <t>RET002883</t>
        </is>
      </c>
      <c r="B2876" t="inlineStr">
        <is>
          <t>O018709</t>
        </is>
      </c>
      <c r="C2876" s="25" t="n">
        <v>45376</v>
      </c>
      <c r="D2876" t="inlineStr">
        <is>
          <t>Books</t>
        </is>
      </c>
      <c r="E2876" t="inlineStr">
        <is>
          <t>South</t>
        </is>
      </c>
      <c r="F2876" t="inlineStr">
        <is>
          <t>Marketplace</t>
        </is>
      </c>
      <c r="G2876" t="inlineStr">
        <is>
          <t>Changed Mind</t>
        </is>
      </c>
      <c r="H2876" t="n">
        <v>1</v>
      </c>
      <c r="I2876" t="n">
        <v>591.4</v>
      </c>
    </row>
    <row r="2877">
      <c r="A2877" t="inlineStr">
        <is>
          <t>RET002884</t>
        </is>
      </c>
      <c r="B2877" t="inlineStr">
        <is>
          <t>O018717</t>
        </is>
      </c>
      <c r="C2877" s="25" t="n">
        <v>45376</v>
      </c>
      <c r="D2877" t="inlineStr">
        <is>
          <t>Home &amp; Kitchen</t>
        </is>
      </c>
      <c r="E2877" t="inlineStr">
        <is>
          <t>West</t>
        </is>
      </c>
      <c r="F2877" t="inlineStr">
        <is>
          <t>Website</t>
        </is>
      </c>
      <c r="G2877" t="inlineStr">
        <is>
          <t>Size/Fit Issue</t>
        </is>
      </c>
      <c r="H2877" t="n">
        <v>1</v>
      </c>
      <c r="I2877" t="n">
        <v>272.22</v>
      </c>
    </row>
    <row r="2878">
      <c r="A2878" t="inlineStr">
        <is>
          <t>RET002885</t>
        </is>
      </c>
      <c r="B2878" t="inlineStr">
        <is>
          <t>O018718</t>
        </is>
      </c>
      <c r="C2878" s="25" t="n">
        <v>45376</v>
      </c>
      <c r="D2878" t="inlineStr">
        <is>
          <t>Beauty</t>
        </is>
      </c>
      <c r="E2878" t="inlineStr">
        <is>
          <t>South</t>
        </is>
      </c>
      <c r="F2878" t="inlineStr">
        <is>
          <t>Mobile App</t>
        </is>
      </c>
      <c r="G2878" t="inlineStr">
        <is>
          <t>Damaged in Transit</t>
        </is>
      </c>
      <c r="H2878" t="n">
        <v>1</v>
      </c>
      <c r="I2878" t="n">
        <v>515.01</v>
      </c>
    </row>
    <row r="2879">
      <c r="A2879" t="inlineStr">
        <is>
          <t>RET002886</t>
        </is>
      </c>
      <c r="B2879" t="inlineStr">
        <is>
          <t>O018722</t>
        </is>
      </c>
      <c r="C2879" s="25" t="n">
        <v>45376</v>
      </c>
      <c r="D2879" t="inlineStr">
        <is>
          <t>Sports</t>
        </is>
      </c>
      <c r="E2879" t="inlineStr">
        <is>
          <t>West</t>
        </is>
      </c>
      <c r="F2879" t="inlineStr">
        <is>
          <t>Mobile App</t>
        </is>
      </c>
      <c r="G2879" t="inlineStr">
        <is>
          <t>Damaged in Transit</t>
        </is>
      </c>
      <c r="H2879" t="n">
        <v>2</v>
      </c>
      <c r="I2879" t="n">
        <v>669.86</v>
      </c>
    </row>
    <row r="2880">
      <c r="A2880" t="inlineStr">
        <is>
          <t>RET002887</t>
        </is>
      </c>
      <c r="B2880" t="inlineStr">
        <is>
          <t>O018727</t>
        </is>
      </c>
      <c r="C2880" s="25" t="n">
        <v>45377</v>
      </c>
      <c r="D2880" t="inlineStr">
        <is>
          <t>Fashion</t>
        </is>
      </c>
      <c r="E2880" t="inlineStr">
        <is>
          <t>North</t>
        </is>
      </c>
      <c r="F2880" t="inlineStr">
        <is>
          <t>Mobile App</t>
        </is>
      </c>
      <c r="G2880" t="inlineStr">
        <is>
          <t>Not as Described</t>
        </is>
      </c>
      <c r="H2880" t="n">
        <v>2</v>
      </c>
      <c r="I2880" t="n">
        <v>915.41</v>
      </c>
    </row>
    <row r="2881">
      <c r="A2881" t="inlineStr">
        <is>
          <t>RET002888</t>
        </is>
      </c>
      <c r="B2881" t="inlineStr">
        <is>
          <t>O018728</t>
        </is>
      </c>
      <c r="C2881" s="25" t="n">
        <v>45377</v>
      </c>
      <c r="D2881" t="inlineStr">
        <is>
          <t>Sports</t>
        </is>
      </c>
      <c r="E2881" t="inlineStr">
        <is>
          <t>North</t>
        </is>
      </c>
      <c r="F2881" t="inlineStr">
        <is>
          <t>Marketplace</t>
        </is>
      </c>
      <c r="G2881" t="inlineStr">
        <is>
          <t>Wrong Item Delivered</t>
        </is>
      </c>
      <c r="H2881" t="n">
        <v>2</v>
      </c>
      <c r="I2881" t="n">
        <v>10231.52</v>
      </c>
    </row>
    <row r="2882">
      <c r="A2882" t="inlineStr">
        <is>
          <t>RET002889</t>
        </is>
      </c>
      <c r="B2882" t="inlineStr">
        <is>
          <t>O018737</t>
        </is>
      </c>
      <c r="C2882" s="25" t="n">
        <v>45377</v>
      </c>
      <c r="D2882" t="inlineStr">
        <is>
          <t>Electronics</t>
        </is>
      </c>
      <c r="E2882" t="inlineStr">
        <is>
          <t>West</t>
        </is>
      </c>
      <c r="F2882" t="inlineStr">
        <is>
          <t>Website</t>
        </is>
      </c>
      <c r="G2882" t="inlineStr">
        <is>
          <t>Defective Product</t>
        </is>
      </c>
      <c r="H2882" t="n">
        <v>1</v>
      </c>
      <c r="I2882" t="n">
        <v>9845.780000000001</v>
      </c>
    </row>
    <row r="2883">
      <c r="A2883" t="inlineStr">
        <is>
          <t>RET002890</t>
        </is>
      </c>
      <c r="B2883" t="inlineStr">
        <is>
          <t>O018740</t>
        </is>
      </c>
      <c r="C2883" s="25" t="n">
        <v>45377</v>
      </c>
      <c r="D2883" t="inlineStr">
        <is>
          <t>Fashion</t>
        </is>
      </c>
      <c r="E2883" t="inlineStr">
        <is>
          <t>South</t>
        </is>
      </c>
      <c r="F2883" t="inlineStr">
        <is>
          <t>Marketplace</t>
        </is>
      </c>
      <c r="G2883" t="inlineStr">
        <is>
          <t>Size/Fit Issue</t>
        </is>
      </c>
      <c r="H2883" t="n">
        <v>1</v>
      </c>
      <c r="I2883" t="n">
        <v>538.36</v>
      </c>
    </row>
    <row r="2884">
      <c r="A2884" t="inlineStr">
        <is>
          <t>RET002891</t>
        </is>
      </c>
      <c r="B2884" t="inlineStr">
        <is>
          <t>O018744</t>
        </is>
      </c>
      <c r="C2884" s="25" t="n">
        <v>45377</v>
      </c>
      <c r="D2884" t="inlineStr">
        <is>
          <t>Fashion</t>
        </is>
      </c>
      <c r="E2884" t="inlineStr">
        <is>
          <t>Central</t>
        </is>
      </c>
      <c r="F2884" t="inlineStr">
        <is>
          <t>Mobile App</t>
        </is>
      </c>
      <c r="G2884" t="inlineStr">
        <is>
          <t>Size/Fit Issue</t>
        </is>
      </c>
      <c r="H2884" t="n">
        <v>1</v>
      </c>
      <c r="I2884" t="n">
        <v>1154.97</v>
      </c>
    </row>
    <row r="2885">
      <c r="A2885" t="inlineStr">
        <is>
          <t>RET002893</t>
        </is>
      </c>
      <c r="B2885" t="inlineStr">
        <is>
          <t>O018747</t>
        </is>
      </c>
      <c r="C2885" s="25" t="n">
        <v>45377</v>
      </c>
      <c r="D2885" t="inlineStr">
        <is>
          <t>Fashion</t>
        </is>
      </c>
      <c r="E2885" t="inlineStr">
        <is>
          <t>South</t>
        </is>
      </c>
      <c r="F2885" t="inlineStr">
        <is>
          <t>Mobile App</t>
        </is>
      </c>
      <c r="G2885" t="inlineStr">
        <is>
          <t>Not as Described</t>
        </is>
      </c>
      <c r="H2885" t="n">
        <v>2</v>
      </c>
      <c r="I2885" t="n">
        <v>986.02</v>
      </c>
    </row>
    <row r="2886">
      <c r="A2886" t="inlineStr">
        <is>
          <t>RET002894</t>
        </is>
      </c>
      <c r="B2886" t="inlineStr">
        <is>
          <t>O018752</t>
        </is>
      </c>
      <c r="C2886" s="25" t="n">
        <v>45377</v>
      </c>
      <c r="D2886" t="inlineStr">
        <is>
          <t>Fashion</t>
        </is>
      </c>
      <c r="E2886" t="inlineStr">
        <is>
          <t>West</t>
        </is>
      </c>
      <c r="F2886" t="inlineStr">
        <is>
          <t>Website</t>
        </is>
      </c>
      <c r="G2886" t="inlineStr">
        <is>
          <t>Size/Fit Issue</t>
        </is>
      </c>
      <c r="H2886" t="n">
        <v>1</v>
      </c>
      <c r="I2886" t="n">
        <v>838.92</v>
      </c>
    </row>
    <row r="2887">
      <c r="A2887" t="inlineStr">
        <is>
          <t>RET002895</t>
        </is>
      </c>
      <c r="B2887" t="inlineStr">
        <is>
          <t>O018755</t>
        </is>
      </c>
      <c r="C2887" s="25" t="n">
        <v>45377</v>
      </c>
      <c r="D2887" t="inlineStr">
        <is>
          <t>Fashion</t>
        </is>
      </c>
      <c r="E2887" t="inlineStr">
        <is>
          <t>East</t>
        </is>
      </c>
      <c r="F2887" t="inlineStr">
        <is>
          <t>Mobile App</t>
        </is>
      </c>
      <c r="G2887" t="inlineStr">
        <is>
          <t>Damaged in Transit</t>
        </is>
      </c>
      <c r="H2887" t="n">
        <v>1</v>
      </c>
      <c r="I2887" t="n">
        <v>663.62</v>
      </c>
    </row>
    <row r="2888">
      <c r="A2888" t="inlineStr">
        <is>
          <t>RET002896</t>
        </is>
      </c>
      <c r="B2888" t="inlineStr">
        <is>
          <t>O018759</t>
        </is>
      </c>
      <c r="C2888" s="25" t="n">
        <v>45377</v>
      </c>
      <c r="D2888" t="inlineStr">
        <is>
          <t>Electronics</t>
        </is>
      </c>
      <c r="E2888" t="inlineStr">
        <is>
          <t>South</t>
        </is>
      </c>
      <c r="F2888" t="inlineStr">
        <is>
          <t>Marketplace</t>
        </is>
      </c>
      <c r="G2888" t="inlineStr">
        <is>
          <t>Not as Described</t>
        </is>
      </c>
      <c r="H2888" t="n">
        <v>1</v>
      </c>
      <c r="I2888" t="n">
        <v>14535.14</v>
      </c>
    </row>
    <row r="2889">
      <c r="A2889" t="inlineStr">
        <is>
          <t>RET002897</t>
        </is>
      </c>
      <c r="B2889" t="inlineStr">
        <is>
          <t>O018771</t>
        </is>
      </c>
      <c r="C2889" s="25" t="n">
        <v>45377</v>
      </c>
      <c r="D2889" t="inlineStr">
        <is>
          <t>Home &amp; Kitchen</t>
        </is>
      </c>
      <c r="E2889" t="inlineStr">
        <is>
          <t>West</t>
        </is>
      </c>
      <c r="F2889" t="inlineStr">
        <is>
          <t>Website</t>
        </is>
      </c>
      <c r="G2889" t="inlineStr">
        <is>
          <t>Defective Product</t>
        </is>
      </c>
      <c r="H2889" t="n">
        <v>2</v>
      </c>
      <c r="I2889" t="n">
        <v>7743.94</v>
      </c>
    </row>
    <row r="2890">
      <c r="A2890" t="inlineStr">
        <is>
          <t>RET002898</t>
        </is>
      </c>
      <c r="B2890" t="inlineStr">
        <is>
          <t>O018780</t>
        </is>
      </c>
      <c r="C2890" s="25" t="n">
        <v>45378</v>
      </c>
      <c r="D2890" t="inlineStr">
        <is>
          <t>Fashion</t>
        </is>
      </c>
      <c r="E2890" t="inlineStr">
        <is>
          <t>North</t>
        </is>
      </c>
      <c r="F2890" t="inlineStr">
        <is>
          <t>Marketplace</t>
        </is>
      </c>
      <c r="G2890" t="inlineStr">
        <is>
          <t>Size/Fit Issue</t>
        </is>
      </c>
      <c r="H2890" t="n">
        <v>1</v>
      </c>
      <c r="I2890" t="n">
        <v>504.5</v>
      </c>
    </row>
    <row r="2891">
      <c r="A2891" t="inlineStr">
        <is>
          <t>RET002900</t>
        </is>
      </c>
      <c r="B2891" t="inlineStr">
        <is>
          <t>O018782</t>
        </is>
      </c>
      <c r="C2891" s="25" t="n">
        <v>45378</v>
      </c>
      <c r="D2891" t="inlineStr">
        <is>
          <t>Fashion</t>
        </is>
      </c>
      <c r="E2891" t="inlineStr">
        <is>
          <t>Central</t>
        </is>
      </c>
      <c r="F2891" t="inlineStr">
        <is>
          <t>Website</t>
        </is>
      </c>
      <c r="G2891" t="inlineStr">
        <is>
          <t>Changed Mind</t>
        </is>
      </c>
      <c r="H2891" t="n">
        <v>1</v>
      </c>
      <c r="I2891" t="n">
        <v>1056.74</v>
      </c>
    </row>
    <row r="2892">
      <c r="A2892" t="inlineStr">
        <is>
          <t>RET002901</t>
        </is>
      </c>
      <c r="B2892" t="inlineStr">
        <is>
          <t>O018782</t>
        </is>
      </c>
      <c r="C2892" s="25" t="n">
        <v>45378</v>
      </c>
      <c r="D2892" t="inlineStr">
        <is>
          <t>Books</t>
        </is>
      </c>
      <c r="E2892" t="inlineStr">
        <is>
          <t>Central</t>
        </is>
      </c>
      <c r="F2892" t="inlineStr">
        <is>
          <t>Website</t>
        </is>
      </c>
      <c r="G2892" t="inlineStr">
        <is>
          <t>Changed Mind</t>
        </is>
      </c>
      <c r="H2892" t="n">
        <v>1</v>
      </c>
      <c r="I2892" t="n">
        <v>513.86</v>
      </c>
    </row>
    <row r="2893">
      <c r="A2893" t="inlineStr">
        <is>
          <t>RET002902</t>
        </is>
      </c>
      <c r="B2893" t="inlineStr">
        <is>
          <t>O018787</t>
        </is>
      </c>
      <c r="C2893" s="25" t="n">
        <v>45378</v>
      </c>
      <c r="D2893" t="inlineStr">
        <is>
          <t>Beauty</t>
        </is>
      </c>
      <c r="E2893" t="inlineStr">
        <is>
          <t>Central</t>
        </is>
      </c>
      <c r="F2893" t="inlineStr">
        <is>
          <t>Marketplace</t>
        </is>
      </c>
      <c r="G2893" t="inlineStr">
        <is>
          <t>Defective Product</t>
        </is>
      </c>
      <c r="H2893" t="n">
        <v>1</v>
      </c>
      <c r="I2893" t="n">
        <v>1019.3</v>
      </c>
    </row>
    <row r="2894">
      <c r="A2894" t="inlineStr">
        <is>
          <t>RET002903</t>
        </is>
      </c>
      <c r="B2894" t="inlineStr">
        <is>
          <t>O018810</t>
        </is>
      </c>
      <c r="C2894" s="25" t="n">
        <v>45378</v>
      </c>
      <c r="D2894" t="inlineStr">
        <is>
          <t>Sports</t>
        </is>
      </c>
      <c r="E2894" t="inlineStr">
        <is>
          <t>Central</t>
        </is>
      </c>
      <c r="F2894" t="inlineStr">
        <is>
          <t>Marketplace</t>
        </is>
      </c>
      <c r="G2894" t="inlineStr">
        <is>
          <t>Wrong Item Delivered</t>
        </is>
      </c>
      <c r="H2894" t="n">
        <v>2</v>
      </c>
      <c r="I2894" t="n">
        <v>3976.23</v>
      </c>
    </row>
    <row r="2895">
      <c r="A2895" t="inlineStr">
        <is>
          <t>RET002904</t>
        </is>
      </c>
      <c r="B2895" t="inlineStr">
        <is>
          <t>O018811</t>
        </is>
      </c>
      <c r="C2895" s="25" t="n">
        <v>45379</v>
      </c>
      <c r="D2895" t="inlineStr">
        <is>
          <t>Electronics</t>
        </is>
      </c>
      <c r="E2895" t="inlineStr">
        <is>
          <t>North</t>
        </is>
      </c>
      <c r="F2895" t="inlineStr">
        <is>
          <t>Mobile App</t>
        </is>
      </c>
      <c r="G2895" t="inlineStr">
        <is>
          <t>Not as Described</t>
        </is>
      </c>
      <c r="H2895" t="n">
        <v>1</v>
      </c>
      <c r="I2895" t="n">
        <v>3696.26</v>
      </c>
    </row>
    <row r="2896">
      <c r="A2896" t="inlineStr">
        <is>
          <t>RET002905</t>
        </is>
      </c>
      <c r="B2896" t="inlineStr">
        <is>
          <t>O018812</t>
        </is>
      </c>
      <c r="C2896" s="25" t="n">
        <v>45379</v>
      </c>
      <c r="D2896" t="inlineStr">
        <is>
          <t>Fashion</t>
        </is>
      </c>
      <c r="E2896" t="inlineStr">
        <is>
          <t>West</t>
        </is>
      </c>
      <c r="F2896" t="inlineStr">
        <is>
          <t>Marketplace</t>
        </is>
      </c>
      <c r="G2896" t="inlineStr">
        <is>
          <t>Damaged in Transit</t>
        </is>
      </c>
      <c r="H2896" t="n">
        <v>1</v>
      </c>
      <c r="I2896" t="n">
        <v>2276.56</v>
      </c>
    </row>
    <row r="2897">
      <c r="A2897" t="inlineStr">
        <is>
          <t>RET002906</t>
        </is>
      </c>
      <c r="B2897" t="inlineStr">
        <is>
          <t>O018816</t>
        </is>
      </c>
      <c r="C2897" s="25" t="n">
        <v>45379</v>
      </c>
      <c r="D2897" t="inlineStr">
        <is>
          <t>Fashion</t>
        </is>
      </c>
      <c r="E2897" t="inlineStr">
        <is>
          <t>South</t>
        </is>
      </c>
      <c r="F2897" t="inlineStr">
        <is>
          <t>Marketplace</t>
        </is>
      </c>
      <c r="G2897" t="inlineStr">
        <is>
          <t>Size/Fit Issue</t>
        </is>
      </c>
      <c r="H2897" t="n">
        <v>1</v>
      </c>
      <c r="I2897" t="n">
        <v>483.13</v>
      </c>
    </row>
    <row r="2898">
      <c r="A2898" t="inlineStr">
        <is>
          <t>RET002907</t>
        </is>
      </c>
      <c r="B2898" t="inlineStr">
        <is>
          <t>O018822</t>
        </is>
      </c>
      <c r="C2898" s="25" t="n">
        <v>45379</v>
      </c>
      <c r="D2898" t="inlineStr">
        <is>
          <t>Sports</t>
        </is>
      </c>
      <c r="E2898" t="inlineStr">
        <is>
          <t>North</t>
        </is>
      </c>
      <c r="F2898" t="inlineStr">
        <is>
          <t>Mobile App</t>
        </is>
      </c>
      <c r="G2898" t="inlineStr">
        <is>
          <t>Damaged in Transit</t>
        </is>
      </c>
      <c r="H2898" t="n">
        <v>1</v>
      </c>
      <c r="I2898" t="n">
        <v>9499.459999999999</v>
      </c>
    </row>
    <row r="2899">
      <c r="A2899" t="inlineStr">
        <is>
          <t>RET002908</t>
        </is>
      </c>
      <c r="B2899" t="inlineStr">
        <is>
          <t>O018829</t>
        </is>
      </c>
      <c r="C2899" s="25" t="n">
        <v>45379</v>
      </c>
      <c r="D2899" t="inlineStr">
        <is>
          <t>Fashion</t>
        </is>
      </c>
      <c r="E2899" t="inlineStr">
        <is>
          <t>South</t>
        </is>
      </c>
      <c r="F2899" t="inlineStr">
        <is>
          <t>Website</t>
        </is>
      </c>
      <c r="G2899" t="inlineStr">
        <is>
          <t>Changed Mind</t>
        </is>
      </c>
      <c r="H2899" t="n">
        <v>1</v>
      </c>
      <c r="I2899" t="n">
        <v>300.56</v>
      </c>
    </row>
    <row r="2900">
      <c r="A2900" t="inlineStr">
        <is>
          <t>RET002909</t>
        </is>
      </c>
      <c r="B2900" t="inlineStr">
        <is>
          <t>O018833</t>
        </is>
      </c>
      <c r="C2900" s="25" t="n">
        <v>45379</v>
      </c>
      <c r="D2900" t="inlineStr">
        <is>
          <t>Home &amp; Kitchen</t>
        </is>
      </c>
      <c r="E2900" t="inlineStr">
        <is>
          <t>North</t>
        </is>
      </c>
      <c r="F2900" t="inlineStr">
        <is>
          <t>Marketplace</t>
        </is>
      </c>
      <c r="G2900" t="inlineStr">
        <is>
          <t>Changed Mind</t>
        </is>
      </c>
      <c r="H2900" t="n">
        <v>1</v>
      </c>
      <c r="I2900" t="n">
        <v>3399.76</v>
      </c>
    </row>
    <row r="2901">
      <c r="A2901" t="inlineStr">
        <is>
          <t>RET002910</t>
        </is>
      </c>
      <c r="B2901" t="inlineStr">
        <is>
          <t>O018834</t>
        </is>
      </c>
      <c r="C2901" s="25" t="n">
        <v>45379</v>
      </c>
      <c r="D2901" t="inlineStr">
        <is>
          <t>Home &amp; Kitchen</t>
        </is>
      </c>
      <c r="E2901" t="inlineStr">
        <is>
          <t>West</t>
        </is>
      </c>
      <c r="F2901" t="inlineStr">
        <is>
          <t>Marketplace</t>
        </is>
      </c>
      <c r="G2901" t="inlineStr">
        <is>
          <t>Changed Mind</t>
        </is>
      </c>
      <c r="H2901" t="n">
        <v>1</v>
      </c>
      <c r="I2901" t="n">
        <v>706.16</v>
      </c>
    </row>
    <row r="2902">
      <c r="A2902" t="inlineStr">
        <is>
          <t>RET002911</t>
        </is>
      </c>
      <c r="B2902" t="inlineStr">
        <is>
          <t>O018841</t>
        </is>
      </c>
      <c r="C2902" s="25" t="n">
        <v>45379</v>
      </c>
      <c r="D2902" t="inlineStr">
        <is>
          <t>Home &amp; Kitchen</t>
        </is>
      </c>
      <c r="E2902" t="inlineStr">
        <is>
          <t>East</t>
        </is>
      </c>
      <c r="F2902" t="inlineStr">
        <is>
          <t>Marketplace</t>
        </is>
      </c>
      <c r="G2902" t="inlineStr">
        <is>
          <t>Changed Mind</t>
        </is>
      </c>
      <c r="H2902" t="n">
        <v>1</v>
      </c>
      <c r="I2902" t="n">
        <v>1740.6</v>
      </c>
    </row>
    <row r="2903">
      <c r="A2903" t="inlineStr">
        <is>
          <t>RET002912</t>
        </is>
      </c>
      <c r="B2903" t="inlineStr">
        <is>
          <t>O018850</t>
        </is>
      </c>
      <c r="C2903" s="25" t="n">
        <v>45379</v>
      </c>
      <c r="D2903" t="inlineStr">
        <is>
          <t>Fashion</t>
        </is>
      </c>
      <c r="E2903" t="inlineStr">
        <is>
          <t>West</t>
        </is>
      </c>
      <c r="F2903" t="inlineStr">
        <is>
          <t>Website</t>
        </is>
      </c>
      <c r="G2903" t="inlineStr">
        <is>
          <t>Size/Fit Issue</t>
        </is>
      </c>
      <c r="H2903" t="n">
        <v>1</v>
      </c>
      <c r="I2903" t="n">
        <v>214.34</v>
      </c>
    </row>
    <row r="2904">
      <c r="A2904" t="inlineStr">
        <is>
          <t>RET002913</t>
        </is>
      </c>
      <c r="B2904" t="inlineStr">
        <is>
          <t>O018851</t>
        </is>
      </c>
      <c r="C2904" s="25" t="n">
        <v>45379</v>
      </c>
      <c r="D2904" t="inlineStr">
        <is>
          <t>Fashion</t>
        </is>
      </c>
      <c r="E2904" t="inlineStr">
        <is>
          <t>South</t>
        </is>
      </c>
      <c r="F2904" t="inlineStr">
        <is>
          <t>Mobile App</t>
        </is>
      </c>
      <c r="G2904" t="inlineStr">
        <is>
          <t>Not as Described</t>
        </is>
      </c>
      <c r="H2904" t="n">
        <v>1</v>
      </c>
      <c r="I2904" t="n">
        <v>1115.45</v>
      </c>
    </row>
    <row r="2905">
      <c r="A2905" t="inlineStr">
        <is>
          <t>RET002914</t>
        </is>
      </c>
      <c r="B2905" t="inlineStr">
        <is>
          <t>O018860</t>
        </is>
      </c>
      <c r="C2905" s="25" t="n">
        <v>45380</v>
      </c>
      <c r="D2905" t="inlineStr">
        <is>
          <t>Fashion</t>
        </is>
      </c>
      <c r="E2905" t="inlineStr">
        <is>
          <t>West</t>
        </is>
      </c>
      <c r="F2905" t="inlineStr">
        <is>
          <t>Website</t>
        </is>
      </c>
      <c r="G2905" t="inlineStr">
        <is>
          <t>Size/Fit Issue</t>
        </is>
      </c>
      <c r="H2905" t="n">
        <v>1</v>
      </c>
      <c r="I2905" t="n">
        <v>720.25</v>
      </c>
    </row>
    <row r="2906">
      <c r="A2906" t="inlineStr">
        <is>
          <t>RET002915</t>
        </is>
      </c>
      <c r="B2906" t="inlineStr">
        <is>
          <t>O018876</t>
        </is>
      </c>
      <c r="C2906" s="25" t="n">
        <v>45380</v>
      </c>
      <c r="D2906" t="inlineStr">
        <is>
          <t>Fashion</t>
        </is>
      </c>
      <c r="E2906" t="inlineStr">
        <is>
          <t>West</t>
        </is>
      </c>
      <c r="F2906" t="inlineStr">
        <is>
          <t>Mobile App</t>
        </is>
      </c>
      <c r="G2906" t="inlineStr">
        <is>
          <t>Changed Mind</t>
        </is>
      </c>
      <c r="H2906" t="n">
        <v>1</v>
      </c>
      <c r="I2906" t="n">
        <v>674.96</v>
      </c>
    </row>
    <row r="2907">
      <c r="A2907" t="inlineStr">
        <is>
          <t>RET002916</t>
        </is>
      </c>
      <c r="B2907" t="inlineStr">
        <is>
          <t>O018880</t>
        </is>
      </c>
      <c r="C2907" s="25" t="n">
        <v>45380</v>
      </c>
      <c r="D2907" t="inlineStr">
        <is>
          <t>Fashion</t>
        </is>
      </c>
      <c r="E2907" t="inlineStr">
        <is>
          <t>South</t>
        </is>
      </c>
      <c r="F2907" t="inlineStr">
        <is>
          <t>Mobile App</t>
        </is>
      </c>
      <c r="G2907" t="inlineStr">
        <is>
          <t>Size/Fit Issue</t>
        </is>
      </c>
      <c r="H2907" t="n">
        <v>1</v>
      </c>
      <c r="I2907" t="n">
        <v>1554.96</v>
      </c>
    </row>
    <row r="2908">
      <c r="A2908" t="inlineStr">
        <is>
          <t>RET002917</t>
        </is>
      </c>
      <c r="B2908" t="inlineStr">
        <is>
          <t>O018885</t>
        </is>
      </c>
      <c r="C2908" s="25" t="n">
        <v>45380</v>
      </c>
      <c r="D2908" t="inlineStr">
        <is>
          <t>Fashion</t>
        </is>
      </c>
      <c r="E2908" t="inlineStr">
        <is>
          <t>East</t>
        </is>
      </c>
      <c r="F2908" t="inlineStr">
        <is>
          <t>Retail Store</t>
        </is>
      </c>
      <c r="G2908" t="inlineStr">
        <is>
          <t>Size/Fit Issue</t>
        </is>
      </c>
      <c r="H2908" t="n">
        <v>1</v>
      </c>
      <c r="I2908" t="n">
        <v>3218.9</v>
      </c>
    </row>
    <row r="2909">
      <c r="A2909" t="inlineStr">
        <is>
          <t>RET002918</t>
        </is>
      </c>
      <c r="B2909" t="inlineStr">
        <is>
          <t>O018892</t>
        </is>
      </c>
      <c r="C2909" s="25" t="n">
        <v>45380</v>
      </c>
      <c r="D2909" t="inlineStr">
        <is>
          <t>Fashion</t>
        </is>
      </c>
      <c r="E2909" t="inlineStr">
        <is>
          <t>Central</t>
        </is>
      </c>
      <c r="F2909" t="inlineStr">
        <is>
          <t>Mobile App</t>
        </is>
      </c>
      <c r="G2909" t="inlineStr">
        <is>
          <t>Size/Fit Issue</t>
        </is>
      </c>
      <c r="H2909" t="n">
        <v>1</v>
      </c>
      <c r="I2909" t="n">
        <v>607.46</v>
      </c>
    </row>
    <row r="2910">
      <c r="A2910" t="inlineStr">
        <is>
          <t>RET002919</t>
        </is>
      </c>
      <c r="B2910" t="inlineStr">
        <is>
          <t>O018896</t>
        </is>
      </c>
      <c r="C2910" s="25" t="n">
        <v>45380</v>
      </c>
      <c r="D2910" t="inlineStr">
        <is>
          <t>Beauty</t>
        </is>
      </c>
      <c r="E2910" t="inlineStr">
        <is>
          <t>Central</t>
        </is>
      </c>
      <c r="F2910" t="inlineStr">
        <is>
          <t>Marketplace</t>
        </is>
      </c>
      <c r="G2910" t="inlineStr">
        <is>
          <t>Not as Described</t>
        </is>
      </c>
      <c r="H2910" t="n">
        <v>1</v>
      </c>
      <c r="I2910" t="n">
        <v>972.5</v>
      </c>
    </row>
    <row r="2911">
      <c r="A2911" t="inlineStr">
        <is>
          <t>RET002920</t>
        </is>
      </c>
      <c r="B2911" t="inlineStr">
        <is>
          <t>O018908</t>
        </is>
      </c>
      <c r="C2911" s="25" t="n">
        <v>45381</v>
      </c>
      <c r="D2911" t="inlineStr">
        <is>
          <t>Home &amp; Kitchen</t>
        </is>
      </c>
      <c r="E2911" t="inlineStr">
        <is>
          <t>East</t>
        </is>
      </c>
      <c r="F2911" t="inlineStr">
        <is>
          <t>Marketplace</t>
        </is>
      </c>
      <c r="G2911" t="inlineStr">
        <is>
          <t>Changed Mind</t>
        </is>
      </c>
      <c r="H2911" t="n">
        <v>1</v>
      </c>
      <c r="I2911" t="n">
        <v>1075.46</v>
      </c>
    </row>
    <row r="2912">
      <c r="A2912" t="inlineStr">
        <is>
          <t>RET002921</t>
        </is>
      </c>
      <c r="B2912" t="inlineStr">
        <is>
          <t>O018912</t>
        </is>
      </c>
      <c r="C2912" s="25" t="n">
        <v>45381</v>
      </c>
      <c r="D2912" t="inlineStr">
        <is>
          <t>Electronics</t>
        </is>
      </c>
      <c r="E2912" t="inlineStr">
        <is>
          <t>South</t>
        </is>
      </c>
      <c r="F2912" t="inlineStr">
        <is>
          <t>Marketplace</t>
        </is>
      </c>
      <c r="G2912" t="inlineStr">
        <is>
          <t>Defective Product</t>
        </is>
      </c>
      <c r="H2912" t="n">
        <v>1</v>
      </c>
      <c r="I2912" t="n">
        <v>8920.65</v>
      </c>
    </row>
    <row r="2913">
      <c r="A2913" t="inlineStr">
        <is>
          <t>RET002922</t>
        </is>
      </c>
      <c r="B2913" t="inlineStr">
        <is>
          <t>O018929</t>
        </is>
      </c>
      <c r="C2913" s="25" t="n">
        <v>45381</v>
      </c>
      <c r="D2913" t="inlineStr">
        <is>
          <t>Fashion</t>
        </is>
      </c>
      <c r="E2913" t="inlineStr">
        <is>
          <t>South</t>
        </is>
      </c>
      <c r="F2913" t="inlineStr">
        <is>
          <t>Marketplace</t>
        </is>
      </c>
      <c r="G2913" t="inlineStr">
        <is>
          <t>Wrong Item Delivered</t>
        </is>
      </c>
      <c r="H2913" t="n">
        <v>1</v>
      </c>
      <c r="I2913" t="n">
        <v>541.9400000000001</v>
      </c>
    </row>
    <row r="2914">
      <c r="A2914" t="inlineStr">
        <is>
          <t>RET002923</t>
        </is>
      </c>
      <c r="B2914" t="inlineStr">
        <is>
          <t>O018930</t>
        </is>
      </c>
      <c r="C2914" s="25" t="n">
        <v>45381</v>
      </c>
      <c r="D2914" t="inlineStr">
        <is>
          <t>Fashion</t>
        </is>
      </c>
      <c r="E2914" t="inlineStr">
        <is>
          <t>South</t>
        </is>
      </c>
      <c r="F2914" t="inlineStr">
        <is>
          <t>Marketplace</t>
        </is>
      </c>
      <c r="G2914" t="inlineStr">
        <is>
          <t>Defective Product</t>
        </is>
      </c>
      <c r="H2914" t="n">
        <v>1</v>
      </c>
      <c r="I2914" t="n">
        <v>5815.84</v>
      </c>
    </row>
    <row r="2915">
      <c r="A2915" t="inlineStr">
        <is>
          <t>RET002924</t>
        </is>
      </c>
      <c r="B2915" t="inlineStr">
        <is>
          <t>O018940</t>
        </is>
      </c>
      <c r="C2915" s="25" t="n">
        <v>45381</v>
      </c>
      <c r="D2915" t="inlineStr">
        <is>
          <t>Grocery</t>
        </is>
      </c>
      <c r="E2915" t="inlineStr">
        <is>
          <t>East</t>
        </is>
      </c>
      <c r="F2915" t="inlineStr">
        <is>
          <t>Website</t>
        </is>
      </c>
      <c r="G2915" t="inlineStr">
        <is>
          <t>Late Delivery</t>
        </is>
      </c>
      <c r="H2915" t="n">
        <v>2</v>
      </c>
      <c r="I2915" t="n">
        <v>975.52</v>
      </c>
    </row>
    <row r="2916">
      <c r="A2916" t="inlineStr">
        <is>
          <t>RET002925</t>
        </is>
      </c>
      <c r="B2916" t="inlineStr">
        <is>
          <t>O018944</t>
        </is>
      </c>
      <c r="C2916" s="25" t="n">
        <v>45381</v>
      </c>
      <c r="D2916" t="inlineStr">
        <is>
          <t>Fashion</t>
        </is>
      </c>
      <c r="E2916" t="inlineStr">
        <is>
          <t>South</t>
        </is>
      </c>
      <c r="F2916" t="inlineStr">
        <is>
          <t>Mobile App</t>
        </is>
      </c>
      <c r="G2916" t="inlineStr">
        <is>
          <t>Changed Mind</t>
        </is>
      </c>
      <c r="H2916" t="n">
        <v>1</v>
      </c>
      <c r="I2916" t="n">
        <v>246.01</v>
      </c>
    </row>
    <row r="2917">
      <c r="A2917" t="inlineStr">
        <is>
          <t>RET002926</t>
        </is>
      </c>
      <c r="B2917" t="inlineStr">
        <is>
          <t>O018956</t>
        </is>
      </c>
      <c r="C2917" s="25" t="n">
        <v>45382</v>
      </c>
      <c r="D2917" t="inlineStr">
        <is>
          <t>Home &amp; Kitchen</t>
        </is>
      </c>
      <c r="E2917" t="inlineStr">
        <is>
          <t>East</t>
        </is>
      </c>
      <c r="F2917" t="inlineStr">
        <is>
          <t>Mobile App</t>
        </is>
      </c>
      <c r="G2917" t="inlineStr">
        <is>
          <t>Changed Mind</t>
        </is>
      </c>
      <c r="H2917" t="n">
        <v>2</v>
      </c>
      <c r="I2917" t="n">
        <v>6531.41</v>
      </c>
    </row>
    <row r="2918">
      <c r="A2918" t="inlineStr">
        <is>
          <t>RET002927</t>
        </is>
      </c>
      <c r="B2918" t="inlineStr">
        <is>
          <t>O018959</t>
        </is>
      </c>
      <c r="C2918" s="25" t="n">
        <v>45382</v>
      </c>
      <c r="D2918" t="inlineStr">
        <is>
          <t>Home &amp; Kitchen</t>
        </is>
      </c>
      <c r="E2918" t="inlineStr">
        <is>
          <t>West</t>
        </is>
      </c>
      <c r="F2918" t="inlineStr">
        <is>
          <t>Mobile App</t>
        </is>
      </c>
      <c r="G2918" t="inlineStr">
        <is>
          <t>Not as Described</t>
        </is>
      </c>
      <c r="H2918" t="n">
        <v>1</v>
      </c>
      <c r="I2918" t="n">
        <v>4585.36</v>
      </c>
    </row>
    <row r="2919">
      <c r="A2919" t="inlineStr">
        <is>
          <t>RET002928</t>
        </is>
      </c>
      <c r="B2919" t="inlineStr">
        <is>
          <t>O018959</t>
        </is>
      </c>
      <c r="C2919" s="25" t="n">
        <v>45382</v>
      </c>
      <c r="D2919" t="inlineStr">
        <is>
          <t>Electronics</t>
        </is>
      </c>
      <c r="E2919" t="inlineStr">
        <is>
          <t>West</t>
        </is>
      </c>
      <c r="F2919" t="inlineStr">
        <is>
          <t>Mobile App</t>
        </is>
      </c>
      <c r="G2919" t="inlineStr">
        <is>
          <t>Defective Product</t>
        </is>
      </c>
      <c r="H2919" t="n">
        <v>1</v>
      </c>
      <c r="I2919" t="n">
        <v>3696.26</v>
      </c>
    </row>
    <row r="2920">
      <c r="A2920" t="inlineStr">
        <is>
          <t>RET002929</t>
        </is>
      </c>
      <c r="B2920" t="inlineStr">
        <is>
          <t>O018960</t>
        </is>
      </c>
      <c r="C2920" s="25" t="n">
        <v>45382</v>
      </c>
      <c r="D2920" t="inlineStr">
        <is>
          <t>Home &amp; Kitchen</t>
        </is>
      </c>
      <c r="E2920" t="inlineStr">
        <is>
          <t>West</t>
        </is>
      </c>
      <c r="F2920" t="inlineStr">
        <is>
          <t>Website</t>
        </is>
      </c>
      <c r="G2920" t="inlineStr">
        <is>
          <t>Changed Mind</t>
        </is>
      </c>
      <c r="H2920" t="n">
        <v>2</v>
      </c>
      <c r="I2920" t="n">
        <v>1370.72</v>
      </c>
    </row>
    <row r="2921">
      <c r="A2921" t="inlineStr">
        <is>
          <t>RET002930</t>
        </is>
      </c>
      <c r="B2921" t="inlineStr">
        <is>
          <t>O018967</t>
        </is>
      </c>
      <c r="C2921" s="25" t="n">
        <v>45382</v>
      </c>
      <c r="D2921" t="inlineStr">
        <is>
          <t>Fashion</t>
        </is>
      </c>
      <c r="E2921" t="inlineStr">
        <is>
          <t>North</t>
        </is>
      </c>
      <c r="F2921" t="inlineStr">
        <is>
          <t>Website</t>
        </is>
      </c>
      <c r="G2921" t="inlineStr">
        <is>
          <t>Size/Fit Issue</t>
        </is>
      </c>
      <c r="H2921" t="n">
        <v>1</v>
      </c>
      <c r="I2921" t="n">
        <v>1524.74</v>
      </c>
    </row>
    <row r="2922">
      <c r="A2922" t="inlineStr">
        <is>
          <t>RET002931</t>
        </is>
      </c>
      <c r="B2922" t="inlineStr">
        <is>
          <t>O018969</t>
        </is>
      </c>
      <c r="C2922" s="25" t="n">
        <v>45382</v>
      </c>
      <c r="D2922" t="inlineStr">
        <is>
          <t>Sports</t>
        </is>
      </c>
      <c r="E2922" t="inlineStr">
        <is>
          <t>North</t>
        </is>
      </c>
      <c r="F2922" t="inlineStr">
        <is>
          <t>Website</t>
        </is>
      </c>
      <c r="G2922" t="inlineStr">
        <is>
          <t>Not as Described</t>
        </is>
      </c>
      <c r="H2922" t="n">
        <v>1</v>
      </c>
      <c r="I2922" t="n">
        <v>1988.12</v>
      </c>
    </row>
    <row r="2923">
      <c r="A2923" t="inlineStr">
        <is>
          <t>RET002932</t>
        </is>
      </c>
      <c r="B2923" t="inlineStr">
        <is>
          <t>O018969</t>
        </is>
      </c>
      <c r="C2923" s="25" t="n">
        <v>45382</v>
      </c>
      <c r="D2923" t="inlineStr">
        <is>
          <t>Fashion</t>
        </is>
      </c>
      <c r="E2923" t="inlineStr">
        <is>
          <t>North</t>
        </is>
      </c>
      <c r="F2923" t="inlineStr">
        <is>
          <t>Website</t>
        </is>
      </c>
      <c r="G2923" t="inlineStr">
        <is>
          <t>Not as Described</t>
        </is>
      </c>
      <c r="H2923" t="n">
        <v>1</v>
      </c>
      <c r="I2923" t="n">
        <v>581.5700000000001</v>
      </c>
    </row>
    <row r="2924">
      <c r="A2924" t="inlineStr">
        <is>
          <t>RET002933</t>
        </is>
      </c>
      <c r="B2924" t="inlineStr">
        <is>
          <t>O018970</t>
        </is>
      </c>
      <c r="C2924" s="25" t="n">
        <v>45382</v>
      </c>
      <c r="D2924" t="inlineStr">
        <is>
          <t>Electronics</t>
        </is>
      </c>
      <c r="E2924" t="inlineStr">
        <is>
          <t>West</t>
        </is>
      </c>
      <c r="F2924" t="inlineStr">
        <is>
          <t>Marketplace</t>
        </is>
      </c>
      <c r="G2924" t="inlineStr">
        <is>
          <t>Changed Mind</t>
        </is>
      </c>
      <c r="H2924" t="n">
        <v>1</v>
      </c>
      <c r="I2924" t="n">
        <v>7299.86</v>
      </c>
    </row>
    <row r="2925">
      <c r="A2925" t="inlineStr">
        <is>
          <t>RET002934</t>
        </is>
      </c>
      <c r="B2925" t="inlineStr">
        <is>
          <t>O018978</t>
        </is>
      </c>
      <c r="C2925" s="25" t="n">
        <v>45382</v>
      </c>
      <c r="D2925" t="inlineStr">
        <is>
          <t>Fashion</t>
        </is>
      </c>
      <c r="E2925" t="inlineStr">
        <is>
          <t>North</t>
        </is>
      </c>
      <c r="F2925" t="inlineStr">
        <is>
          <t>Marketplace</t>
        </is>
      </c>
      <c r="G2925" t="inlineStr">
        <is>
          <t>Defective Product</t>
        </is>
      </c>
      <c r="H2925" t="n">
        <v>2</v>
      </c>
      <c r="I2925" t="n">
        <v>2388.98</v>
      </c>
    </row>
    <row r="2926">
      <c r="A2926" t="inlineStr">
        <is>
          <t>RET002935</t>
        </is>
      </c>
      <c r="B2926" t="inlineStr">
        <is>
          <t>O019014</t>
        </is>
      </c>
      <c r="C2926" s="25" t="n">
        <v>45383</v>
      </c>
      <c r="D2926" t="inlineStr">
        <is>
          <t>Electronics</t>
        </is>
      </c>
      <c r="E2926" t="inlineStr">
        <is>
          <t>South</t>
        </is>
      </c>
      <c r="F2926" t="inlineStr">
        <is>
          <t>Marketplace</t>
        </is>
      </c>
      <c r="G2926" t="inlineStr">
        <is>
          <t>Not as Described</t>
        </is>
      </c>
      <c r="H2926" t="n">
        <v>1</v>
      </c>
      <c r="I2926" t="n">
        <v>17491.76</v>
      </c>
    </row>
    <row r="2927">
      <c r="A2927" t="inlineStr">
        <is>
          <t>RET002936</t>
        </is>
      </c>
      <c r="B2927" t="inlineStr">
        <is>
          <t>O019014</t>
        </is>
      </c>
      <c r="C2927" s="25" t="n">
        <v>45383</v>
      </c>
      <c r="D2927" t="inlineStr">
        <is>
          <t>Fashion</t>
        </is>
      </c>
      <c r="E2927" t="inlineStr">
        <is>
          <t>South</t>
        </is>
      </c>
      <c r="F2927" t="inlineStr">
        <is>
          <t>Marketplace</t>
        </is>
      </c>
      <c r="G2927" t="inlineStr">
        <is>
          <t>Changed Mind</t>
        </is>
      </c>
      <c r="H2927" t="n">
        <v>1</v>
      </c>
      <c r="I2927" t="n">
        <v>860.1799999999999</v>
      </c>
    </row>
    <row r="2928">
      <c r="A2928" t="inlineStr">
        <is>
          <t>RET002937</t>
        </is>
      </c>
      <c r="B2928" t="inlineStr">
        <is>
          <t>O019016</t>
        </is>
      </c>
      <c r="C2928" s="25" t="n">
        <v>45383</v>
      </c>
      <c r="D2928" t="inlineStr">
        <is>
          <t>Beauty</t>
        </is>
      </c>
      <c r="E2928" t="inlineStr">
        <is>
          <t>North</t>
        </is>
      </c>
      <c r="F2928" t="inlineStr">
        <is>
          <t>Website</t>
        </is>
      </c>
      <c r="G2928" t="inlineStr">
        <is>
          <t>Damaged in Transit</t>
        </is>
      </c>
      <c r="H2928" t="n">
        <v>1</v>
      </c>
      <c r="I2928" t="n">
        <v>830.96</v>
      </c>
    </row>
    <row r="2929">
      <c r="A2929" t="inlineStr">
        <is>
          <t>RET002938</t>
        </is>
      </c>
      <c r="B2929" t="inlineStr">
        <is>
          <t>O019034</t>
        </is>
      </c>
      <c r="C2929" s="25" t="n">
        <v>45383</v>
      </c>
      <c r="D2929" t="inlineStr">
        <is>
          <t>Beauty</t>
        </is>
      </c>
      <c r="E2929" t="inlineStr">
        <is>
          <t>East</t>
        </is>
      </c>
      <c r="F2929" t="inlineStr">
        <is>
          <t>Website</t>
        </is>
      </c>
      <c r="G2929" t="inlineStr">
        <is>
          <t>Damaged in Transit</t>
        </is>
      </c>
      <c r="H2929" t="n">
        <v>1</v>
      </c>
      <c r="I2929" t="n">
        <v>1075.93</v>
      </c>
    </row>
    <row r="2930">
      <c r="A2930" t="inlineStr">
        <is>
          <t>RET002939</t>
        </is>
      </c>
      <c r="B2930" t="inlineStr">
        <is>
          <t>O019041</t>
        </is>
      </c>
      <c r="C2930" s="25" t="n">
        <v>45384</v>
      </c>
      <c r="D2930" t="inlineStr">
        <is>
          <t>Fashion</t>
        </is>
      </c>
      <c r="E2930" t="inlineStr">
        <is>
          <t>South</t>
        </is>
      </c>
      <c r="F2930" t="inlineStr">
        <is>
          <t>Retail Store</t>
        </is>
      </c>
      <c r="G2930" t="inlineStr">
        <is>
          <t>Size/Fit Issue</t>
        </is>
      </c>
      <c r="H2930" t="n">
        <v>1</v>
      </c>
      <c r="I2930" t="n">
        <v>1917.86</v>
      </c>
    </row>
    <row r="2931">
      <c r="A2931" t="inlineStr">
        <is>
          <t>RET002940</t>
        </is>
      </c>
      <c r="B2931" t="inlineStr">
        <is>
          <t>O019048</t>
        </is>
      </c>
      <c r="C2931" s="25" t="n">
        <v>45384</v>
      </c>
      <c r="D2931" t="inlineStr">
        <is>
          <t>Home &amp; Kitchen</t>
        </is>
      </c>
      <c r="E2931" t="inlineStr">
        <is>
          <t>South</t>
        </is>
      </c>
      <c r="F2931" t="inlineStr">
        <is>
          <t>Mobile App</t>
        </is>
      </c>
      <c r="G2931" t="inlineStr">
        <is>
          <t>Wrong Item Delivered</t>
        </is>
      </c>
      <c r="H2931" t="n">
        <v>1</v>
      </c>
      <c r="I2931" t="n">
        <v>1283.41</v>
      </c>
    </row>
    <row r="2932">
      <c r="A2932" t="inlineStr">
        <is>
          <t>RET002941</t>
        </is>
      </c>
      <c r="B2932" t="inlineStr">
        <is>
          <t>O019056</t>
        </is>
      </c>
      <c r="C2932" s="25" t="n">
        <v>45384</v>
      </c>
      <c r="D2932" t="inlineStr">
        <is>
          <t>Fashion</t>
        </is>
      </c>
      <c r="E2932" t="inlineStr">
        <is>
          <t>South</t>
        </is>
      </c>
      <c r="F2932" t="inlineStr">
        <is>
          <t>Retail Store</t>
        </is>
      </c>
      <c r="G2932" t="inlineStr">
        <is>
          <t>Late Delivery</t>
        </is>
      </c>
      <c r="H2932" t="n">
        <v>1</v>
      </c>
      <c r="I2932" t="n">
        <v>326.66</v>
      </c>
    </row>
    <row r="2933">
      <c r="A2933" t="inlineStr">
        <is>
          <t>RET002942</t>
        </is>
      </c>
      <c r="B2933" t="inlineStr">
        <is>
          <t>O019067</t>
        </is>
      </c>
      <c r="C2933" s="25" t="n">
        <v>45384</v>
      </c>
      <c r="D2933" t="inlineStr">
        <is>
          <t>Electronics</t>
        </is>
      </c>
      <c r="E2933" t="inlineStr">
        <is>
          <t>South</t>
        </is>
      </c>
      <c r="F2933" t="inlineStr">
        <is>
          <t>Website</t>
        </is>
      </c>
      <c r="G2933" t="inlineStr">
        <is>
          <t>Defective Product</t>
        </is>
      </c>
      <c r="H2933" t="n">
        <v>2</v>
      </c>
      <c r="I2933" t="n">
        <v>19691.57</v>
      </c>
    </row>
    <row r="2934">
      <c r="A2934" t="inlineStr">
        <is>
          <t>RET002943</t>
        </is>
      </c>
      <c r="B2934" t="inlineStr">
        <is>
          <t>O019068</t>
        </is>
      </c>
      <c r="C2934" s="25" t="n">
        <v>45384</v>
      </c>
      <c r="D2934" t="inlineStr">
        <is>
          <t>Fashion</t>
        </is>
      </c>
      <c r="E2934" t="inlineStr">
        <is>
          <t>West</t>
        </is>
      </c>
      <c r="F2934" t="inlineStr">
        <is>
          <t>Marketplace</t>
        </is>
      </c>
      <c r="G2934" t="inlineStr">
        <is>
          <t>Size/Fit Issue</t>
        </is>
      </c>
      <c r="H2934" t="n">
        <v>1</v>
      </c>
      <c r="I2934" t="n">
        <v>233.06</v>
      </c>
    </row>
    <row r="2935">
      <c r="A2935" t="inlineStr">
        <is>
          <t>RET002944</t>
        </is>
      </c>
      <c r="B2935" t="inlineStr">
        <is>
          <t>O019097</t>
        </is>
      </c>
      <c r="C2935" s="25" t="n">
        <v>45385</v>
      </c>
      <c r="D2935" t="inlineStr">
        <is>
          <t>Electronics</t>
        </is>
      </c>
      <c r="E2935" t="inlineStr">
        <is>
          <t>North</t>
        </is>
      </c>
      <c r="F2935" t="inlineStr">
        <is>
          <t>Mobile App</t>
        </is>
      </c>
      <c r="G2935" t="inlineStr">
        <is>
          <t>Defective Product</t>
        </is>
      </c>
      <c r="H2935" t="n">
        <v>1</v>
      </c>
      <c r="I2935" t="n">
        <v>3490.92</v>
      </c>
    </row>
    <row r="2936">
      <c r="A2936" t="inlineStr">
        <is>
          <t>RET002945</t>
        </is>
      </c>
      <c r="B2936" t="inlineStr">
        <is>
          <t>O019098</t>
        </is>
      </c>
      <c r="C2936" s="25" t="n">
        <v>45385</v>
      </c>
      <c r="D2936" t="inlineStr">
        <is>
          <t>Electronics</t>
        </is>
      </c>
      <c r="E2936" t="inlineStr">
        <is>
          <t>North</t>
        </is>
      </c>
      <c r="F2936" t="inlineStr">
        <is>
          <t>Website</t>
        </is>
      </c>
      <c r="G2936" t="inlineStr">
        <is>
          <t>Damaged in Transit</t>
        </is>
      </c>
      <c r="H2936" t="n">
        <v>1</v>
      </c>
      <c r="I2936" t="n">
        <v>18167.76</v>
      </c>
    </row>
    <row r="2937">
      <c r="A2937" t="inlineStr">
        <is>
          <t>RET002946</t>
        </is>
      </c>
      <c r="B2937" t="inlineStr">
        <is>
          <t>O019109</t>
        </is>
      </c>
      <c r="C2937" s="25" t="n">
        <v>45386</v>
      </c>
      <c r="D2937" t="inlineStr">
        <is>
          <t>Fashion</t>
        </is>
      </c>
      <c r="E2937" t="inlineStr">
        <is>
          <t>West</t>
        </is>
      </c>
      <c r="F2937" t="inlineStr">
        <is>
          <t>Marketplace</t>
        </is>
      </c>
      <c r="G2937" t="inlineStr">
        <is>
          <t>Wrong Item Delivered</t>
        </is>
      </c>
      <c r="H2937" t="n">
        <v>1</v>
      </c>
      <c r="I2937" t="n">
        <v>308.52</v>
      </c>
    </row>
    <row r="2938">
      <c r="A2938" t="inlineStr">
        <is>
          <t>RET002947</t>
        </is>
      </c>
      <c r="B2938" t="inlineStr">
        <is>
          <t>O019115</t>
        </is>
      </c>
      <c r="C2938" s="25" t="n">
        <v>45386</v>
      </c>
      <c r="D2938" t="inlineStr">
        <is>
          <t>Electronics</t>
        </is>
      </c>
      <c r="E2938" t="inlineStr">
        <is>
          <t>West</t>
        </is>
      </c>
      <c r="F2938" t="inlineStr">
        <is>
          <t>Retail Store</t>
        </is>
      </c>
      <c r="G2938" t="inlineStr">
        <is>
          <t>Defective Product</t>
        </is>
      </c>
      <c r="H2938" t="n">
        <v>1</v>
      </c>
      <c r="I2938" t="n">
        <v>18167.76</v>
      </c>
    </row>
    <row r="2939">
      <c r="A2939" t="inlineStr">
        <is>
          <t>RET002948</t>
        </is>
      </c>
      <c r="B2939" t="inlineStr">
        <is>
          <t>O019129</t>
        </is>
      </c>
      <c r="C2939" s="25" t="n">
        <v>45386</v>
      </c>
      <c r="D2939" t="inlineStr">
        <is>
          <t>Fashion</t>
        </is>
      </c>
      <c r="E2939" t="inlineStr">
        <is>
          <t>East</t>
        </is>
      </c>
      <c r="F2939" t="inlineStr">
        <is>
          <t>Website</t>
        </is>
      </c>
      <c r="G2939" t="inlineStr">
        <is>
          <t>Changed Mind</t>
        </is>
      </c>
      <c r="H2939" t="n">
        <v>1</v>
      </c>
      <c r="I2939" t="n">
        <v>1737.89</v>
      </c>
    </row>
    <row r="2940">
      <c r="A2940" t="inlineStr">
        <is>
          <t>RET002949</t>
        </is>
      </c>
      <c r="B2940" t="inlineStr">
        <is>
          <t>O019133</t>
        </is>
      </c>
      <c r="C2940" s="25" t="n">
        <v>45386</v>
      </c>
      <c r="D2940" t="inlineStr">
        <is>
          <t>Fashion</t>
        </is>
      </c>
      <c r="E2940" t="inlineStr">
        <is>
          <t>West</t>
        </is>
      </c>
      <c r="F2940" t="inlineStr">
        <is>
          <t>Mobile App</t>
        </is>
      </c>
      <c r="G2940" t="inlineStr">
        <is>
          <t>Defective Product</t>
        </is>
      </c>
      <c r="H2940" t="n">
        <v>1</v>
      </c>
      <c r="I2940" t="n">
        <v>1829.36</v>
      </c>
    </row>
    <row r="2941">
      <c r="A2941" t="inlineStr">
        <is>
          <t>RET002950</t>
        </is>
      </c>
      <c r="B2941" t="inlineStr">
        <is>
          <t>O019145</t>
        </is>
      </c>
      <c r="C2941" s="25" t="n">
        <v>45387</v>
      </c>
      <c r="D2941" t="inlineStr">
        <is>
          <t>Electronics</t>
        </is>
      </c>
      <c r="E2941" t="inlineStr">
        <is>
          <t>West</t>
        </is>
      </c>
      <c r="F2941" t="inlineStr">
        <is>
          <t>Website</t>
        </is>
      </c>
      <c r="G2941" t="inlineStr">
        <is>
          <t>Defective Product</t>
        </is>
      </c>
      <c r="H2941" t="n">
        <v>1</v>
      </c>
      <c r="I2941" t="n">
        <v>15422.16</v>
      </c>
    </row>
    <row r="2942">
      <c r="A2942" t="inlineStr">
        <is>
          <t>RET002951</t>
        </is>
      </c>
      <c r="B2942" t="inlineStr">
        <is>
          <t>O019150</t>
        </is>
      </c>
      <c r="C2942" s="25" t="n">
        <v>45387</v>
      </c>
      <c r="D2942" t="inlineStr">
        <is>
          <t>Home &amp; Kitchen</t>
        </is>
      </c>
      <c r="E2942" t="inlineStr">
        <is>
          <t>West</t>
        </is>
      </c>
      <c r="F2942" t="inlineStr">
        <is>
          <t>Mobile App</t>
        </is>
      </c>
      <c r="G2942" t="inlineStr">
        <is>
          <t>Defective Product</t>
        </is>
      </c>
      <c r="H2942" t="n">
        <v>1</v>
      </c>
      <c r="I2942" t="n">
        <v>1763.01</v>
      </c>
    </row>
    <row r="2943">
      <c r="A2943" t="inlineStr">
        <is>
          <t>RET002952</t>
        </is>
      </c>
      <c r="B2943" t="inlineStr">
        <is>
          <t>O019161</t>
        </is>
      </c>
      <c r="C2943" s="25" t="n">
        <v>45387</v>
      </c>
      <c r="D2943" t="inlineStr">
        <is>
          <t>Home &amp; Kitchen</t>
        </is>
      </c>
      <c r="E2943" t="inlineStr">
        <is>
          <t>West</t>
        </is>
      </c>
      <c r="F2943" t="inlineStr">
        <is>
          <t>Mobile App</t>
        </is>
      </c>
      <c r="G2943" t="inlineStr">
        <is>
          <t>Defective Product</t>
        </is>
      </c>
      <c r="H2943" t="n">
        <v>1</v>
      </c>
      <c r="I2943" t="n">
        <v>3447.13</v>
      </c>
    </row>
    <row r="2944">
      <c r="A2944" t="inlineStr">
        <is>
          <t>RET002953</t>
        </is>
      </c>
      <c r="B2944" t="inlineStr">
        <is>
          <t>O019161</t>
        </is>
      </c>
      <c r="C2944" s="25" t="n">
        <v>45387</v>
      </c>
      <c r="D2944" t="inlineStr">
        <is>
          <t>Electronics</t>
        </is>
      </c>
      <c r="E2944" t="inlineStr">
        <is>
          <t>West</t>
        </is>
      </c>
      <c r="F2944" t="inlineStr">
        <is>
          <t>Mobile App</t>
        </is>
      </c>
      <c r="G2944" t="inlineStr">
        <is>
          <t>Defective Product</t>
        </is>
      </c>
      <c r="H2944" t="n">
        <v>1</v>
      </c>
      <c r="I2944" t="n">
        <v>5780.48</v>
      </c>
    </row>
    <row r="2945">
      <c r="A2945" t="inlineStr">
        <is>
          <t>RET002954</t>
        </is>
      </c>
      <c r="B2945" t="inlineStr">
        <is>
          <t>O019163</t>
        </is>
      </c>
      <c r="C2945" s="25" t="n">
        <v>45387</v>
      </c>
      <c r="D2945" t="inlineStr">
        <is>
          <t>Electronics</t>
        </is>
      </c>
      <c r="E2945" t="inlineStr">
        <is>
          <t>South</t>
        </is>
      </c>
      <c r="F2945" t="inlineStr">
        <is>
          <t>Mobile App</t>
        </is>
      </c>
      <c r="G2945" t="inlineStr">
        <is>
          <t>Damaged in Transit</t>
        </is>
      </c>
      <c r="H2945" t="n">
        <v>1</v>
      </c>
      <c r="I2945" t="n">
        <v>13979.21</v>
      </c>
    </row>
    <row r="2946">
      <c r="A2946" t="inlineStr">
        <is>
          <t>RET002955</t>
        </is>
      </c>
      <c r="B2946" t="inlineStr">
        <is>
          <t>O019168</t>
        </is>
      </c>
      <c r="C2946" s="25" t="n">
        <v>45387</v>
      </c>
      <c r="D2946" t="inlineStr">
        <is>
          <t>Fashion</t>
        </is>
      </c>
      <c r="E2946" t="inlineStr">
        <is>
          <t>West</t>
        </is>
      </c>
      <c r="F2946" t="inlineStr">
        <is>
          <t>Marketplace</t>
        </is>
      </c>
      <c r="G2946" t="inlineStr">
        <is>
          <t>Wrong Item Delivered</t>
        </is>
      </c>
      <c r="H2946" t="n">
        <v>1</v>
      </c>
      <c r="I2946" t="n">
        <v>2217.96</v>
      </c>
    </row>
    <row r="2947">
      <c r="A2947" t="inlineStr">
        <is>
          <t>RET002956</t>
        </is>
      </c>
      <c r="B2947" t="inlineStr">
        <is>
          <t>O019176</t>
        </is>
      </c>
      <c r="C2947" s="25" t="n">
        <v>45387</v>
      </c>
      <c r="D2947" t="inlineStr">
        <is>
          <t>Electronics</t>
        </is>
      </c>
      <c r="E2947" t="inlineStr">
        <is>
          <t>East</t>
        </is>
      </c>
      <c r="F2947" t="inlineStr">
        <is>
          <t>Mobile App</t>
        </is>
      </c>
      <c r="G2947" t="inlineStr">
        <is>
          <t>Changed Mind</t>
        </is>
      </c>
      <c r="H2947" t="n">
        <v>1</v>
      </c>
      <c r="I2947" t="n">
        <v>16350.98</v>
      </c>
    </row>
    <row r="2948">
      <c r="A2948" t="inlineStr">
        <is>
          <t>RET002957</t>
        </is>
      </c>
      <c r="B2948" t="inlineStr">
        <is>
          <t>O019181</t>
        </is>
      </c>
      <c r="C2948" s="25" t="n">
        <v>45388</v>
      </c>
      <c r="D2948" t="inlineStr">
        <is>
          <t>Electronics</t>
        </is>
      </c>
      <c r="E2948" t="inlineStr">
        <is>
          <t>Central</t>
        </is>
      </c>
      <c r="F2948" t="inlineStr">
        <is>
          <t>Website</t>
        </is>
      </c>
      <c r="G2948" t="inlineStr">
        <is>
          <t>Defective Product</t>
        </is>
      </c>
      <c r="H2948" t="n">
        <v>1</v>
      </c>
      <c r="I2948" t="n">
        <v>9938.290000000001</v>
      </c>
    </row>
    <row r="2949">
      <c r="A2949" t="inlineStr">
        <is>
          <t>RET002958</t>
        </is>
      </c>
      <c r="B2949" t="inlineStr">
        <is>
          <t>O019190</t>
        </is>
      </c>
      <c r="C2949" s="25" t="n">
        <v>45388</v>
      </c>
      <c r="D2949" t="inlineStr">
        <is>
          <t>Home &amp; Kitchen</t>
        </is>
      </c>
      <c r="E2949" t="inlineStr">
        <is>
          <t>East</t>
        </is>
      </c>
      <c r="F2949" t="inlineStr">
        <is>
          <t>Marketplace</t>
        </is>
      </c>
      <c r="G2949" t="inlineStr">
        <is>
          <t>Late Delivery</t>
        </is>
      </c>
      <c r="H2949" t="n">
        <v>1</v>
      </c>
      <c r="I2949" t="n">
        <v>2301.62</v>
      </c>
    </row>
    <row r="2950">
      <c r="A2950" t="inlineStr">
        <is>
          <t>RET002959</t>
        </is>
      </c>
      <c r="B2950" t="inlineStr">
        <is>
          <t>O019192</t>
        </is>
      </c>
      <c r="C2950" s="25" t="n">
        <v>45388</v>
      </c>
      <c r="D2950" t="inlineStr">
        <is>
          <t>Beauty</t>
        </is>
      </c>
      <c r="E2950" t="inlineStr">
        <is>
          <t>North</t>
        </is>
      </c>
      <c r="F2950" t="inlineStr">
        <is>
          <t>Marketplace</t>
        </is>
      </c>
      <c r="G2950" t="inlineStr">
        <is>
          <t>Defective Product</t>
        </is>
      </c>
      <c r="H2950" t="n">
        <v>1</v>
      </c>
      <c r="I2950" t="n">
        <v>679.8</v>
      </c>
    </row>
    <row r="2951">
      <c r="A2951" t="inlineStr">
        <is>
          <t>RET002960</t>
        </is>
      </c>
      <c r="B2951" t="inlineStr">
        <is>
          <t>O019193</t>
        </is>
      </c>
      <c r="C2951" s="25" t="n">
        <v>45388</v>
      </c>
      <c r="D2951" t="inlineStr">
        <is>
          <t>Fashion</t>
        </is>
      </c>
      <c r="E2951" t="inlineStr">
        <is>
          <t>North</t>
        </is>
      </c>
      <c r="F2951" t="inlineStr">
        <is>
          <t>Marketplace</t>
        </is>
      </c>
      <c r="G2951" t="inlineStr">
        <is>
          <t>Damaged in Transit</t>
        </is>
      </c>
      <c r="H2951" t="n">
        <v>1</v>
      </c>
      <c r="I2951" t="n">
        <v>1669.88</v>
      </c>
    </row>
    <row r="2952">
      <c r="A2952" t="inlineStr">
        <is>
          <t>RET002961</t>
        </is>
      </c>
      <c r="B2952" t="inlineStr">
        <is>
          <t>O019196</t>
        </is>
      </c>
      <c r="C2952" s="25" t="n">
        <v>45388</v>
      </c>
      <c r="D2952" t="inlineStr">
        <is>
          <t>Fashion</t>
        </is>
      </c>
      <c r="E2952" t="inlineStr">
        <is>
          <t>East</t>
        </is>
      </c>
      <c r="F2952" t="inlineStr">
        <is>
          <t>Website</t>
        </is>
      </c>
      <c r="G2952" t="inlineStr">
        <is>
          <t>Size/Fit Issue</t>
        </is>
      </c>
      <c r="H2952" t="n">
        <v>1</v>
      </c>
      <c r="I2952" t="n">
        <v>2785.17</v>
      </c>
    </row>
    <row r="2953">
      <c r="A2953" t="inlineStr">
        <is>
          <t>RET002962</t>
        </is>
      </c>
      <c r="B2953" t="inlineStr">
        <is>
          <t>O019218</t>
        </is>
      </c>
      <c r="C2953" s="25" t="n">
        <v>45388</v>
      </c>
      <c r="D2953" t="inlineStr">
        <is>
          <t>Fashion</t>
        </is>
      </c>
      <c r="E2953" t="inlineStr">
        <is>
          <t>East</t>
        </is>
      </c>
      <c r="F2953" t="inlineStr">
        <is>
          <t>Marketplace</t>
        </is>
      </c>
      <c r="G2953" t="inlineStr">
        <is>
          <t>Not as Described</t>
        </is>
      </c>
      <c r="H2953" t="n">
        <v>1</v>
      </c>
      <c r="I2953" t="n">
        <v>5815.84</v>
      </c>
    </row>
    <row r="2954">
      <c r="A2954" t="inlineStr">
        <is>
          <t>RET002963</t>
        </is>
      </c>
      <c r="B2954" t="inlineStr">
        <is>
          <t>O019232</t>
        </is>
      </c>
      <c r="C2954" s="25" t="n">
        <v>45389</v>
      </c>
      <c r="D2954" t="inlineStr">
        <is>
          <t>Fashion</t>
        </is>
      </c>
      <c r="E2954" t="inlineStr">
        <is>
          <t>North</t>
        </is>
      </c>
      <c r="F2954" t="inlineStr">
        <is>
          <t>Website</t>
        </is>
      </c>
      <c r="G2954" t="inlineStr">
        <is>
          <t>Not Specified</t>
        </is>
      </c>
      <c r="H2954" t="n">
        <v>1</v>
      </c>
      <c r="I2954" t="n">
        <v>202.44</v>
      </c>
    </row>
    <row r="2955">
      <c r="A2955" t="inlineStr">
        <is>
          <t>RET002964</t>
        </is>
      </c>
      <c r="B2955" t="inlineStr">
        <is>
          <t>O019243</t>
        </is>
      </c>
      <c r="C2955" s="25" t="n">
        <v>45389</v>
      </c>
      <c r="D2955" t="inlineStr">
        <is>
          <t>Fashion</t>
        </is>
      </c>
      <c r="E2955" t="inlineStr">
        <is>
          <t>West</t>
        </is>
      </c>
      <c r="F2955" t="inlineStr">
        <is>
          <t>Website</t>
        </is>
      </c>
      <c r="G2955" t="inlineStr">
        <is>
          <t>Size/Fit Issue</t>
        </is>
      </c>
      <c r="H2955" t="n">
        <v>1</v>
      </c>
      <c r="I2955" t="n">
        <v>641.21</v>
      </c>
    </row>
    <row r="2956">
      <c r="A2956" t="inlineStr">
        <is>
          <t>RET002965</t>
        </is>
      </c>
      <c r="B2956" t="inlineStr">
        <is>
          <t>O019258</t>
        </is>
      </c>
      <c r="C2956" s="25" t="n">
        <v>45389</v>
      </c>
      <c r="D2956" t="inlineStr">
        <is>
          <t>Fashion</t>
        </is>
      </c>
      <c r="E2956" t="inlineStr">
        <is>
          <t>North</t>
        </is>
      </c>
      <c r="F2956" t="inlineStr">
        <is>
          <t>Website</t>
        </is>
      </c>
      <c r="G2956" t="inlineStr">
        <is>
          <t>Not Specified</t>
        </is>
      </c>
      <c r="H2956" t="n">
        <v>1</v>
      </c>
      <c r="I2956" t="n">
        <v>1866.33</v>
      </c>
    </row>
    <row r="2957">
      <c r="A2957" t="inlineStr">
        <is>
          <t>RET002966</t>
        </is>
      </c>
      <c r="B2957" t="inlineStr">
        <is>
          <t>O019261</t>
        </is>
      </c>
      <c r="C2957" s="25" t="n">
        <v>45389</v>
      </c>
      <c r="D2957" t="inlineStr">
        <is>
          <t>Fashion</t>
        </is>
      </c>
      <c r="E2957" t="inlineStr">
        <is>
          <t>West</t>
        </is>
      </c>
      <c r="F2957" t="inlineStr">
        <is>
          <t>Mobile App</t>
        </is>
      </c>
      <c r="G2957" t="inlineStr">
        <is>
          <t>Defective Product</t>
        </is>
      </c>
      <c r="H2957" t="n">
        <v>1</v>
      </c>
      <c r="I2957" t="n">
        <v>493.01</v>
      </c>
    </row>
    <row r="2958">
      <c r="A2958" t="inlineStr">
        <is>
          <t>RET002967</t>
        </is>
      </c>
      <c r="B2958" t="inlineStr">
        <is>
          <t>O019261</t>
        </is>
      </c>
      <c r="C2958" s="25" t="n">
        <v>45389</v>
      </c>
      <c r="D2958" t="inlineStr">
        <is>
          <t>Grocery</t>
        </is>
      </c>
      <c r="E2958" t="inlineStr">
        <is>
          <t>West</t>
        </is>
      </c>
      <c r="F2958" t="inlineStr">
        <is>
          <t>Mobile App</t>
        </is>
      </c>
      <c r="G2958" t="inlineStr">
        <is>
          <t>Defective Product</t>
        </is>
      </c>
      <c r="H2958" t="n">
        <v>2</v>
      </c>
      <c r="I2958" t="n">
        <v>650.1</v>
      </c>
    </row>
    <row r="2959">
      <c r="A2959" t="inlineStr">
        <is>
          <t>RET002968</t>
        </is>
      </c>
      <c r="B2959" t="inlineStr">
        <is>
          <t>O019263</t>
        </is>
      </c>
      <c r="C2959" s="25" t="n">
        <v>45389</v>
      </c>
      <c r="D2959" t="inlineStr">
        <is>
          <t>Fashion</t>
        </is>
      </c>
      <c r="E2959" t="inlineStr">
        <is>
          <t>East</t>
        </is>
      </c>
      <c r="F2959" t="inlineStr">
        <is>
          <t>Website</t>
        </is>
      </c>
      <c r="G2959" t="inlineStr">
        <is>
          <t>Changed Mind</t>
        </is>
      </c>
      <c r="H2959" t="n">
        <v>1</v>
      </c>
      <c r="I2959" t="n">
        <v>986.96</v>
      </c>
    </row>
    <row r="2960">
      <c r="A2960" t="inlineStr">
        <is>
          <t>RET002969</t>
        </is>
      </c>
      <c r="B2960" t="inlineStr">
        <is>
          <t>O019266</t>
        </is>
      </c>
      <c r="C2960" s="25" t="n">
        <v>45389</v>
      </c>
      <c r="D2960" t="inlineStr">
        <is>
          <t>Electronics</t>
        </is>
      </c>
      <c r="E2960" t="inlineStr">
        <is>
          <t>South</t>
        </is>
      </c>
      <c r="F2960" t="inlineStr">
        <is>
          <t>Website</t>
        </is>
      </c>
      <c r="G2960" t="inlineStr">
        <is>
          <t>Defective Product</t>
        </is>
      </c>
      <c r="H2960" t="n">
        <v>1</v>
      </c>
      <c r="I2960" t="n">
        <v>12615.77</v>
      </c>
    </row>
    <row r="2961">
      <c r="A2961" t="inlineStr">
        <is>
          <t>RET002970</t>
        </is>
      </c>
      <c r="B2961" t="inlineStr">
        <is>
          <t>O019268</t>
        </is>
      </c>
      <c r="C2961" s="25" t="n">
        <v>45390</v>
      </c>
      <c r="D2961" t="inlineStr">
        <is>
          <t>Fashion</t>
        </is>
      </c>
      <c r="E2961" t="inlineStr">
        <is>
          <t>East</t>
        </is>
      </c>
      <c r="F2961" t="inlineStr">
        <is>
          <t>Mobile App</t>
        </is>
      </c>
      <c r="G2961" t="inlineStr">
        <is>
          <t>Changed Mind</t>
        </is>
      </c>
      <c r="H2961" t="n">
        <v>1</v>
      </c>
      <c r="I2961" t="n">
        <v>1056.74</v>
      </c>
    </row>
    <row r="2962">
      <c r="A2962" t="inlineStr">
        <is>
          <t>RET002971</t>
        </is>
      </c>
      <c r="B2962" t="inlineStr">
        <is>
          <t>O019269</t>
        </is>
      </c>
      <c r="C2962" s="25" t="n">
        <v>45390</v>
      </c>
      <c r="D2962" t="inlineStr">
        <is>
          <t>Fashion</t>
        </is>
      </c>
      <c r="E2962" t="inlineStr">
        <is>
          <t>South</t>
        </is>
      </c>
      <c r="F2962" t="inlineStr">
        <is>
          <t>Marketplace</t>
        </is>
      </c>
      <c r="G2962" t="inlineStr">
        <is>
          <t>Late Delivery</t>
        </is>
      </c>
      <c r="H2962" t="n">
        <v>2</v>
      </c>
      <c r="I2962" t="n">
        <v>1058.72</v>
      </c>
    </row>
    <row r="2963">
      <c r="A2963" t="inlineStr">
        <is>
          <t>RET002972</t>
        </is>
      </c>
      <c r="B2963" t="inlineStr">
        <is>
          <t>O019270</t>
        </is>
      </c>
      <c r="C2963" s="25" t="n">
        <v>45390</v>
      </c>
      <c r="D2963" t="inlineStr">
        <is>
          <t>Beauty</t>
        </is>
      </c>
      <c r="E2963" t="inlineStr">
        <is>
          <t>South</t>
        </is>
      </c>
      <c r="F2963" t="inlineStr">
        <is>
          <t>Marketplace</t>
        </is>
      </c>
      <c r="G2963" t="inlineStr">
        <is>
          <t>Defective Product</t>
        </is>
      </c>
      <c r="H2963" t="n">
        <v>1</v>
      </c>
      <c r="I2963" t="n">
        <v>370.4</v>
      </c>
    </row>
    <row r="2964">
      <c r="A2964" t="inlineStr">
        <is>
          <t>RET002973</t>
        </is>
      </c>
      <c r="B2964" t="inlineStr">
        <is>
          <t>O019276</t>
        </is>
      </c>
      <c r="C2964" s="25" t="n">
        <v>45390</v>
      </c>
      <c r="D2964" t="inlineStr">
        <is>
          <t>Fashion</t>
        </is>
      </c>
      <c r="E2964" t="inlineStr">
        <is>
          <t>West</t>
        </is>
      </c>
      <c r="F2964" t="inlineStr">
        <is>
          <t>Marketplace</t>
        </is>
      </c>
      <c r="G2964" t="inlineStr">
        <is>
          <t>Not as Described</t>
        </is>
      </c>
      <c r="H2964" t="n">
        <v>1</v>
      </c>
      <c r="I2964" t="n">
        <v>308.52</v>
      </c>
    </row>
    <row r="2965">
      <c r="A2965" t="inlineStr">
        <is>
          <t>RET002974</t>
        </is>
      </c>
      <c r="B2965" t="inlineStr">
        <is>
          <t>O019276</t>
        </is>
      </c>
      <c r="C2965" s="25" t="n">
        <v>45390</v>
      </c>
      <c r="D2965" t="inlineStr">
        <is>
          <t>Beauty</t>
        </is>
      </c>
      <c r="E2965" t="inlineStr">
        <is>
          <t>West</t>
        </is>
      </c>
      <c r="F2965" t="inlineStr">
        <is>
          <t>Marketplace</t>
        </is>
      </c>
      <c r="G2965" t="inlineStr">
        <is>
          <t>Late Delivery</t>
        </is>
      </c>
      <c r="H2965" t="n">
        <v>1</v>
      </c>
      <c r="I2965" t="n">
        <v>130.1</v>
      </c>
    </row>
    <row r="2966">
      <c r="A2966" t="inlineStr">
        <is>
          <t>RET002975</t>
        </is>
      </c>
      <c r="B2966" t="inlineStr">
        <is>
          <t>O019277</t>
        </is>
      </c>
      <c r="C2966" s="25" t="n">
        <v>45390</v>
      </c>
      <c r="D2966" t="inlineStr">
        <is>
          <t>Fashion</t>
        </is>
      </c>
      <c r="E2966" t="inlineStr">
        <is>
          <t>North</t>
        </is>
      </c>
      <c r="F2966" t="inlineStr">
        <is>
          <t>Marketplace</t>
        </is>
      </c>
      <c r="G2966" t="inlineStr">
        <is>
          <t>Damaged in Transit</t>
        </is>
      </c>
      <c r="H2966" t="n">
        <v>1</v>
      </c>
      <c r="I2966" t="n">
        <v>441.12</v>
      </c>
    </row>
    <row r="2967">
      <c r="A2967" t="inlineStr">
        <is>
          <t>RET002976</t>
        </is>
      </c>
      <c r="B2967" t="inlineStr">
        <is>
          <t>O019279</t>
        </is>
      </c>
      <c r="C2967" s="25" t="n">
        <v>45390</v>
      </c>
      <c r="D2967" t="inlineStr">
        <is>
          <t>Fashion</t>
        </is>
      </c>
      <c r="E2967" t="inlineStr">
        <is>
          <t>South</t>
        </is>
      </c>
      <c r="F2967" t="inlineStr">
        <is>
          <t>Website</t>
        </is>
      </c>
      <c r="G2967" t="inlineStr">
        <is>
          <t>Size/Fit Issue</t>
        </is>
      </c>
      <c r="H2967" t="n">
        <v>1</v>
      </c>
      <c r="I2967" t="n">
        <v>907.97</v>
      </c>
    </row>
    <row r="2968">
      <c r="A2968" t="inlineStr">
        <is>
          <t>RET002977</t>
        </is>
      </c>
      <c r="B2968" t="inlineStr">
        <is>
          <t>O019286</t>
        </is>
      </c>
      <c r="C2968" s="25" t="n">
        <v>45390</v>
      </c>
      <c r="D2968" t="inlineStr">
        <is>
          <t>Fashion</t>
        </is>
      </c>
      <c r="E2968" t="inlineStr">
        <is>
          <t>South</t>
        </is>
      </c>
      <c r="F2968" t="inlineStr">
        <is>
          <t>Retail Store</t>
        </is>
      </c>
      <c r="G2968" t="inlineStr">
        <is>
          <t>Late Delivery</t>
        </is>
      </c>
      <c r="H2968" t="n">
        <v>1</v>
      </c>
      <c r="I2968" t="n">
        <v>1461.25</v>
      </c>
    </row>
    <row r="2969">
      <c r="A2969" t="inlineStr">
        <is>
          <t>RET002978</t>
        </is>
      </c>
      <c r="B2969" t="inlineStr">
        <is>
          <t>O019291</t>
        </is>
      </c>
      <c r="C2969" s="25" t="n">
        <v>45390</v>
      </c>
      <c r="D2969" t="inlineStr">
        <is>
          <t>Fashion</t>
        </is>
      </c>
      <c r="E2969" t="inlineStr">
        <is>
          <t>South</t>
        </is>
      </c>
      <c r="F2969" t="inlineStr">
        <is>
          <t>Mobile App</t>
        </is>
      </c>
      <c r="G2969" t="inlineStr">
        <is>
          <t>Late Delivery</t>
        </is>
      </c>
      <c r="H2969" t="n">
        <v>1</v>
      </c>
      <c r="I2969" t="n">
        <v>654.26</v>
      </c>
    </row>
    <row r="2970">
      <c r="A2970" t="inlineStr">
        <is>
          <t>RET002979</t>
        </is>
      </c>
      <c r="B2970" t="inlineStr">
        <is>
          <t>O019294</t>
        </is>
      </c>
      <c r="C2970" s="25" t="n">
        <v>45390</v>
      </c>
      <c r="D2970" t="inlineStr">
        <is>
          <t>Fashion</t>
        </is>
      </c>
      <c r="E2970" t="inlineStr">
        <is>
          <t>South</t>
        </is>
      </c>
      <c r="F2970" t="inlineStr">
        <is>
          <t>Website</t>
        </is>
      </c>
      <c r="G2970" t="inlineStr">
        <is>
          <t>Wrong Item Delivered</t>
        </is>
      </c>
      <c r="H2970" t="n">
        <v>1</v>
      </c>
      <c r="I2970" t="n">
        <v>726.96</v>
      </c>
    </row>
    <row r="2971">
      <c r="A2971" t="inlineStr">
        <is>
          <t>RET002980</t>
        </is>
      </c>
      <c r="B2971" t="inlineStr">
        <is>
          <t>O019296</t>
        </is>
      </c>
      <c r="C2971" s="25" t="n">
        <v>45390</v>
      </c>
      <c r="D2971" t="inlineStr">
        <is>
          <t>Fashion</t>
        </is>
      </c>
      <c r="E2971" t="inlineStr">
        <is>
          <t>South</t>
        </is>
      </c>
      <c r="F2971" t="inlineStr">
        <is>
          <t>Mobile App</t>
        </is>
      </c>
      <c r="G2971" t="inlineStr">
        <is>
          <t>Not as Described</t>
        </is>
      </c>
      <c r="H2971" t="n">
        <v>1</v>
      </c>
      <c r="I2971" t="n">
        <v>663.62</v>
      </c>
    </row>
    <row r="2972">
      <c r="A2972" t="inlineStr">
        <is>
          <t>RET002981</t>
        </is>
      </c>
      <c r="B2972" t="inlineStr">
        <is>
          <t>O019301</t>
        </is>
      </c>
      <c r="C2972" s="25" t="n">
        <v>45391</v>
      </c>
      <c r="D2972" t="inlineStr">
        <is>
          <t>Fashion</t>
        </is>
      </c>
      <c r="E2972" t="inlineStr">
        <is>
          <t>South</t>
        </is>
      </c>
      <c r="F2972" t="inlineStr">
        <is>
          <t>Marketplace</t>
        </is>
      </c>
      <c r="G2972" t="inlineStr">
        <is>
          <t>Changed Mind</t>
        </is>
      </c>
      <c r="H2972" t="n">
        <v>1</v>
      </c>
      <c r="I2972" t="n">
        <v>397.02</v>
      </c>
    </row>
    <row r="2973">
      <c r="A2973" t="inlineStr">
        <is>
          <t>RET002982</t>
        </is>
      </c>
      <c r="B2973" t="inlineStr">
        <is>
          <t>O019308</t>
        </is>
      </c>
      <c r="C2973" s="25" t="n">
        <v>45391</v>
      </c>
      <c r="D2973" t="inlineStr">
        <is>
          <t>Fashion</t>
        </is>
      </c>
      <c r="E2973" t="inlineStr">
        <is>
          <t>East</t>
        </is>
      </c>
      <c r="F2973" t="inlineStr">
        <is>
          <t>Marketplace</t>
        </is>
      </c>
      <c r="G2973" t="inlineStr">
        <is>
          <t>Changed Mind</t>
        </is>
      </c>
      <c r="H2973" t="n">
        <v>1</v>
      </c>
      <c r="I2973" t="n">
        <v>812.4</v>
      </c>
    </row>
    <row r="2974">
      <c r="A2974" t="inlineStr">
        <is>
          <t>RET002983</t>
        </is>
      </c>
      <c r="B2974" t="inlineStr">
        <is>
          <t>O019311</t>
        </is>
      </c>
      <c r="C2974" s="25" t="n">
        <v>45391</v>
      </c>
      <c r="D2974" t="inlineStr">
        <is>
          <t>Electronics</t>
        </is>
      </c>
      <c r="E2974" t="inlineStr">
        <is>
          <t>East</t>
        </is>
      </c>
      <c r="F2974" t="inlineStr">
        <is>
          <t>Website</t>
        </is>
      </c>
      <c r="G2974" t="inlineStr">
        <is>
          <t>Defective Product</t>
        </is>
      </c>
      <c r="H2974" t="n">
        <v>1</v>
      </c>
      <c r="I2974" t="n">
        <v>8920.65</v>
      </c>
    </row>
    <row r="2975">
      <c r="A2975" t="inlineStr">
        <is>
          <t>RET002984</t>
        </is>
      </c>
      <c r="B2975" t="inlineStr">
        <is>
          <t>O019327</t>
        </is>
      </c>
      <c r="C2975" s="25" t="n">
        <v>45391</v>
      </c>
      <c r="D2975" t="inlineStr">
        <is>
          <t>Electronics</t>
        </is>
      </c>
      <c r="E2975" t="inlineStr">
        <is>
          <t>South</t>
        </is>
      </c>
      <c r="F2975" t="inlineStr">
        <is>
          <t>Marketplace</t>
        </is>
      </c>
      <c r="G2975" t="inlineStr">
        <is>
          <t>Defective Product</t>
        </is>
      </c>
      <c r="H2975" t="n">
        <v>1</v>
      </c>
      <c r="I2975" t="n">
        <v>2310.93</v>
      </c>
    </row>
    <row r="2976">
      <c r="A2976" t="inlineStr">
        <is>
          <t>RET002985</t>
        </is>
      </c>
      <c r="B2976" t="inlineStr">
        <is>
          <t>O019335</t>
        </is>
      </c>
      <c r="C2976" s="25" t="n">
        <v>45391</v>
      </c>
      <c r="D2976" t="inlineStr">
        <is>
          <t>Fashion</t>
        </is>
      </c>
      <c r="E2976" t="inlineStr">
        <is>
          <t>West</t>
        </is>
      </c>
      <c r="F2976" t="inlineStr">
        <is>
          <t>Mobile App</t>
        </is>
      </c>
      <c r="G2976" t="inlineStr">
        <is>
          <t>Size/Fit Issue</t>
        </is>
      </c>
      <c r="H2976" t="n">
        <v>1</v>
      </c>
      <c r="I2976" t="n">
        <v>860.1799999999999</v>
      </c>
    </row>
    <row r="2977">
      <c r="A2977" t="inlineStr">
        <is>
          <t>RET002986</t>
        </is>
      </c>
      <c r="B2977" t="inlineStr">
        <is>
          <t>O019345</t>
        </is>
      </c>
      <c r="C2977" s="25" t="n">
        <v>45391</v>
      </c>
      <c r="D2977" t="inlineStr">
        <is>
          <t>Books</t>
        </is>
      </c>
      <c r="E2977" t="inlineStr">
        <is>
          <t>North</t>
        </is>
      </c>
      <c r="F2977" t="inlineStr">
        <is>
          <t>Mobile App</t>
        </is>
      </c>
      <c r="G2977" t="inlineStr">
        <is>
          <t>Changed Mind</t>
        </is>
      </c>
      <c r="H2977" t="n">
        <v>1</v>
      </c>
      <c r="I2977" t="n">
        <v>405.76</v>
      </c>
    </row>
    <row r="2978">
      <c r="A2978" t="inlineStr">
        <is>
          <t>RET002987</t>
        </is>
      </c>
      <c r="B2978" t="inlineStr">
        <is>
          <t>O019348</t>
        </is>
      </c>
      <c r="C2978" s="25" t="n">
        <v>45392</v>
      </c>
      <c r="D2978" t="inlineStr">
        <is>
          <t>Grocery</t>
        </is>
      </c>
      <c r="E2978" t="inlineStr">
        <is>
          <t>North</t>
        </is>
      </c>
      <c r="F2978" t="inlineStr">
        <is>
          <t>Mobile App</t>
        </is>
      </c>
      <c r="G2978" t="inlineStr">
        <is>
          <t>Damaged in Transit</t>
        </is>
      </c>
      <c r="H2978" t="n">
        <v>1</v>
      </c>
      <c r="I2978" t="n">
        <v>364.57</v>
      </c>
    </row>
    <row r="2979">
      <c r="A2979" t="inlineStr">
        <is>
          <t>RET002988</t>
        </is>
      </c>
      <c r="B2979" t="inlineStr">
        <is>
          <t>O019349</t>
        </is>
      </c>
      <c r="C2979" s="25" t="n">
        <v>45392</v>
      </c>
      <c r="D2979" t="inlineStr">
        <is>
          <t>Home &amp; Kitchen</t>
        </is>
      </c>
      <c r="E2979" t="inlineStr">
        <is>
          <t>East</t>
        </is>
      </c>
      <c r="F2979" t="inlineStr">
        <is>
          <t>Marketplace</t>
        </is>
      </c>
      <c r="G2979" t="inlineStr">
        <is>
          <t>Damaged in Transit</t>
        </is>
      </c>
      <c r="H2979" t="n">
        <v>1</v>
      </c>
      <c r="I2979" t="n">
        <v>4435.7</v>
      </c>
    </row>
    <row r="2980">
      <c r="A2980" t="inlineStr">
        <is>
          <t>RET002989</t>
        </is>
      </c>
      <c r="B2980" t="inlineStr">
        <is>
          <t>O019351</t>
        </is>
      </c>
      <c r="C2980" s="25" t="n">
        <v>45392</v>
      </c>
      <c r="D2980" t="inlineStr">
        <is>
          <t>Home &amp; Kitchen</t>
        </is>
      </c>
      <c r="E2980" t="inlineStr">
        <is>
          <t>South</t>
        </is>
      </c>
      <c r="F2980" t="inlineStr">
        <is>
          <t>Website</t>
        </is>
      </c>
      <c r="G2980" t="inlineStr">
        <is>
          <t>Changed Mind</t>
        </is>
      </c>
      <c r="H2980" t="n">
        <v>1</v>
      </c>
      <c r="I2980" t="n">
        <v>600.24</v>
      </c>
    </row>
    <row r="2981">
      <c r="A2981" t="inlineStr">
        <is>
          <t>RET002990</t>
        </is>
      </c>
      <c r="B2981" t="inlineStr">
        <is>
          <t>O019357</t>
        </is>
      </c>
      <c r="C2981" s="25" t="n">
        <v>45392</v>
      </c>
      <c r="D2981" t="inlineStr">
        <is>
          <t>Home &amp; Kitchen</t>
        </is>
      </c>
      <c r="E2981" t="inlineStr">
        <is>
          <t>West</t>
        </is>
      </c>
      <c r="F2981" t="inlineStr">
        <is>
          <t>Website</t>
        </is>
      </c>
      <c r="G2981" t="inlineStr">
        <is>
          <t>Late Delivery</t>
        </is>
      </c>
      <c r="H2981" t="n">
        <v>1</v>
      </c>
      <c r="I2981" t="n">
        <v>1487.3</v>
      </c>
    </row>
    <row r="2982">
      <c r="A2982" t="inlineStr">
        <is>
          <t>RET002991</t>
        </is>
      </c>
      <c r="B2982" t="inlineStr">
        <is>
          <t>O019358</t>
        </is>
      </c>
      <c r="C2982" s="25" t="n">
        <v>45392</v>
      </c>
      <c r="D2982" t="inlineStr">
        <is>
          <t>Fashion</t>
        </is>
      </c>
      <c r="E2982" t="inlineStr">
        <is>
          <t>East</t>
        </is>
      </c>
      <c r="F2982" t="inlineStr">
        <is>
          <t>Mobile App</t>
        </is>
      </c>
      <c r="G2982" t="inlineStr">
        <is>
          <t>Damaged in Transit</t>
        </is>
      </c>
      <c r="H2982" t="n">
        <v>1</v>
      </c>
      <c r="I2982" t="n">
        <v>1206.5</v>
      </c>
    </row>
    <row r="2983">
      <c r="A2983" t="inlineStr">
        <is>
          <t>RET002992</t>
        </is>
      </c>
      <c r="B2983" t="inlineStr">
        <is>
          <t>O019365</t>
        </is>
      </c>
      <c r="C2983" s="25" t="n">
        <v>45392</v>
      </c>
      <c r="D2983" t="inlineStr">
        <is>
          <t>Electronics</t>
        </is>
      </c>
      <c r="E2983" t="inlineStr">
        <is>
          <t>South</t>
        </is>
      </c>
      <c r="F2983" t="inlineStr">
        <is>
          <t>Website</t>
        </is>
      </c>
      <c r="G2983" t="inlineStr">
        <is>
          <t>Damaged in Transit</t>
        </is>
      </c>
      <c r="H2983" t="n">
        <v>1</v>
      </c>
      <c r="I2983" t="n">
        <v>7299.86</v>
      </c>
    </row>
    <row r="2984">
      <c r="A2984" t="inlineStr">
        <is>
          <t>RET002993</t>
        </is>
      </c>
      <c r="B2984" t="inlineStr">
        <is>
          <t>O019370</t>
        </is>
      </c>
      <c r="C2984" s="25" t="n">
        <v>45392</v>
      </c>
      <c r="D2984" t="inlineStr">
        <is>
          <t>Home &amp; Kitchen</t>
        </is>
      </c>
      <c r="E2984" t="inlineStr">
        <is>
          <t>South</t>
        </is>
      </c>
      <c r="F2984" t="inlineStr">
        <is>
          <t>Marketplace</t>
        </is>
      </c>
      <c r="G2984" t="inlineStr">
        <is>
          <t>Wrong Item Delivered</t>
        </is>
      </c>
      <c r="H2984" t="n">
        <v>1</v>
      </c>
      <c r="I2984" t="n">
        <v>1714.08</v>
      </c>
    </row>
    <row r="2985">
      <c r="A2985" t="inlineStr">
        <is>
          <t>RET002994</t>
        </is>
      </c>
      <c r="B2985" t="inlineStr">
        <is>
          <t>O019374</t>
        </is>
      </c>
      <c r="C2985" s="25" t="n">
        <v>45392</v>
      </c>
      <c r="D2985" t="inlineStr">
        <is>
          <t>Fashion</t>
        </is>
      </c>
      <c r="E2985" t="inlineStr">
        <is>
          <t>West</t>
        </is>
      </c>
      <c r="F2985" t="inlineStr">
        <is>
          <t>Website</t>
        </is>
      </c>
      <c r="G2985" t="inlineStr">
        <is>
          <t>Defective Product</t>
        </is>
      </c>
      <c r="H2985" t="n">
        <v>1</v>
      </c>
      <c r="I2985" t="n">
        <v>532.53</v>
      </c>
    </row>
    <row r="2986">
      <c r="A2986" t="inlineStr">
        <is>
          <t>RET002995</t>
        </is>
      </c>
      <c r="B2986" t="inlineStr">
        <is>
          <t>O019378</t>
        </is>
      </c>
      <c r="C2986" s="25" t="n">
        <v>45392</v>
      </c>
      <c r="D2986" t="inlineStr">
        <is>
          <t>Home &amp; Kitchen</t>
        </is>
      </c>
      <c r="E2986" t="inlineStr">
        <is>
          <t>West</t>
        </is>
      </c>
      <c r="F2986" t="inlineStr">
        <is>
          <t>Marketplace</t>
        </is>
      </c>
      <c r="G2986" t="inlineStr">
        <is>
          <t>Wrong Item Delivered</t>
        </is>
      </c>
      <c r="H2986" t="n">
        <v>2</v>
      </c>
      <c r="I2986" t="n">
        <v>3817.01</v>
      </c>
    </row>
    <row r="2987">
      <c r="A2987" t="inlineStr">
        <is>
          <t>RET002996</t>
        </is>
      </c>
      <c r="B2987" t="inlineStr">
        <is>
          <t>O019380</t>
        </is>
      </c>
      <c r="C2987" s="25" t="n">
        <v>45392</v>
      </c>
      <c r="D2987" t="inlineStr">
        <is>
          <t>Fashion</t>
        </is>
      </c>
      <c r="E2987" t="inlineStr">
        <is>
          <t>South</t>
        </is>
      </c>
      <c r="F2987" t="inlineStr">
        <is>
          <t>Website</t>
        </is>
      </c>
      <c r="G2987" t="inlineStr">
        <is>
          <t>Late Delivery</t>
        </is>
      </c>
      <c r="H2987" t="n">
        <v>2</v>
      </c>
      <c r="I2987" t="n">
        <v>1046.45</v>
      </c>
    </row>
    <row r="2988">
      <c r="A2988" t="inlineStr">
        <is>
          <t>RET002997</t>
        </is>
      </c>
      <c r="B2988" t="inlineStr">
        <is>
          <t>O019395</t>
        </is>
      </c>
      <c r="C2988" s="25" t="n">
        <v>45393</v>
      </c>
      <c r="D2988" t="inlineStr">
        <is>
          <t>Books</t>
        </is>
      </c>
      <c r="E2988" t="inlineStr">
        <is>
          <t>North</t>
        </is>
      </c>
      <c r="F2988" t="inlineStr">
        <is>
          <t>Website</t>
        </is>
      </c>
      <c r="G2988" t="inlineStr">
        <is>
          <t>Changed Mind</t>
        </is>
      </c>
      <c r="H2988" t="n">
        <v>1</v>
      </c>
      <c r="I2988" t="n">
        <v>690.61</v>
      </c>
    </row>
    <row r="2989">
      <c r="A2989" t="inlineStr">
        <is>
          <t>RET002998</t>
        </is>
      </c>
      <c r="B2989" t="inlineStr">
        <is>
          <t>O019397</t>
        </is>
      </c>
      <c r="C2989" s="25" t="n">
        <v>45393</v>
      </c>
      <c r="D2989" t="inlineStr">
        <is>
          <t>Beauty</t>
        </is>
      </c>
      <c r="E2989" t="inlineStr">
        <is>
          <t>East</t>
        </is>
      </c>
      <c r="F2989" t="inlineStr">
        <is>
          <t>Website</t>
        </is>
      </c>
      <c r="G2989" t="inlineStr">
        <is>
          <t>Changed Mind</t>
        </is>
      </c>
      <c r="H2989" t="n">
        <v>1</v>
      </c>
      <c r="I2989" t="n">
        <v>325.05</v>
      </c>
    </row>
    <row r="2990">
      <c r="A2990" t="inlineStr">
        <is>
          <t>RET002999</t>
        </is>
      </c>
      <c r="B2990" t="inlineStr">
        <is>
          <t>O019406</t>
        </is>
      </c>
      <c r="C2990" s="25" t="n">
        <v>45393</v>
      </c>
      <c r="D2990" t="inlineStr">
        <is>
          <t>Fashion</t>
        </is>
      </c>
      <c r="E2990" t="inlineStr">
        <is>
          <t>West</t>
        </is>
      </c>
      <c r="F2990" t="inlineStr">
        <is>
          <t>Website</t>
        </is>
      </c>
      <c r="G2990" t="inlineStr">
        <is>
          <t>Not as Described</t>
        </is>
      </c>
      <c r="H2990" t="n">
        <v>1</v>
      </c>
      <c r="I2990" t="n">
        <v>2162.73</v>
      </c>
    </row>
    <row r="2991">
      <c r="A2991" t="inlineStr">
        <is>
          <t>RET003000</t>
        </is>
      </c>
      <c r="B2991" t="inlineStr">
        <is>
          <t>O019414</t>
        </is>
      </c>
      <c r="C2991" s="25" t="n">
        <v>45393</v>
      </c>
      <c r="D2991" t="inlineStr">
        <is>
          <t>Beauty</t>
        </is>
      </c>
      <c r="E2991" t="inlineStr">
        <is>
          <t>West</t>
        </is>
      </c>
      <c r="F2991" t="inlineStr">
        <is>
          <t>Retail Store</t>
        </is>
      </c>
      <c r="G2991" t="inlineStr">
        <is>
          <t>Defective Product</t>
        </is>
      </c>
      <c r="H2991" t="n">
        <v>1</v>
      </c>
      <c r="I2991" t="n">
        <v>579.38</v>
      </c>
    </row>
    <row r="2992">
      <c r="A2992" t="inlineStr">
        <is>
          <t>RET003001</t>
        </is>
      </c>
      <c r="B2992" t="inlineStr">
        <is>
          <t>O019441</t>
        </is>
      </c>
      <c r="C2992" s="25" t="n">
        <v>45394</v>
      </c>
      <c r="D2992" t="inlineStr">
        <is>
          <t>Fashion</t>
        </is>
      </c>
      <c r="E2992" t="inlineStr">
        <is>
          <t>South</t>
        </is>
      </c>
      <c r="F2992" t="inlineStr">
        <is>
          <t>Website</t>
        </is>
      </c>
      <c r="G2992" t="inlineStr">
        <is>
          <t>Size/Fit Issue</t>
        </is>
      </c>
      <c r="H2992" t="n">
        <v>1</v>
      </c>
      <c r="I2992" t="n">
        <v>690.61</v>
      </c>
    </row>
    <row r="2993">
      <c r="A2993" t="inlineStr">
        <is>
          <t>RET003002</t>
        </is>
      </c>
      <c r="B2993" t="inlineStr">
        <is>
          <t>O019443</t>
        </is>
      </c>
      <c r="C2993" s="25" t="n">
        <v>45394</v>
      </c>
      <c r="D2993" t="inlineStr">
        <is>
          <t>Home &amp; Kitchen</t>
        </is>
      </c>
      <c r="E2993" t="inlineStr">
        <is>
          <t>South</t>
        </is>
      </c>
      <c r="F2993" t="inlineStr">
        <is>
          <t>Website</t>
        </is>
      </c>
      <c r="G2993" t="inlineStr">
        <is>
          <t>Defective Product</t>
        </is>
      </c>
      <c r="H2993" t="n">
        <v>1</v>
      </c>
      <c r="I2993" t="n">
        <v>1154.97</v>
      </c>
    </row>
    <row r="2994">
      <c r="A2994" t="inlineStr">
        <is>
          <t>RET003003</t>
        </is>
      </c>
      <c r="B2994" t="inlineStr">
        <is>
          <t>O019454</t>
        </is>
      </c>
      <c r="C2994" s="25" t="n">
        <v>45394</v>
      </c>
      <c r="D2994" t="inlineStr">
        <is>
          <t>Fashion</t>
        </is>
      </c>
      <c r="E2994" t="inlineStr">
        <is>
          <t>South</t>
        </is>
      </c>
      <c r="F2994" t="inlineStr">
        <is>
          <t>Website</t>
        </is>
      </c>
      <c r="G2994" t="inlineStr">
        <is>
          <t>Changed Mind</t>
        </is>
      </c>
      <c r="H2994" t="n">
        <v>2</v>
      </c>
      <c r="I2994" t="n">
        <v>4696.85</v>
      </c>
    </row>
    <row r="2995">
      <c r="A2995" t="inlineStr">
        <is>
          <t>RET003004</t>
        </is>
      </c>
      <c r="B2995" t="inlineStr">
        <is>
          <t>O019458</t>
        </is>
      </c>
      <c r="C2995" s="25" t="n">
        <v>45394</v>
      </c>
      <c r="D2995" t="inlineStr">
        <is>
          <t>Beauty</t>
        </is>
      </c>
      <c r="E2995" t="inlineStr">
        <is>
          <t>West</t>
        </is>
      </c>
      <c r="F2995" t="inlineStr">
        <is>
          <t>Retail Store</t>
        </is>
      </c>
      <c r="G2995" t="inlineStr">
        <is>
          <t>Not as Described</t>
        </is>
      </c>
      <c r="H2995" t="n">
        <v>1</v>
      </c>
      <c r="I2995" t="n">
        <v>602.16</v>
      </c>
    </row>
    <row r="2996">
      <c r="A2996" t="inlineStr">
        <is>
          <t>RET003005</t>
        </is>
      </c>
      <c r="B2996" t="inlineStr">
        <is>
          <t>O019459</t>
        </is>
      </c>
      <c r="C2996" s="25" t="n">
        <v>45394</v>
      </c>
      <c r="D2996" t="inlineStr">
        <is>
          <t>Fashion</t>
        </is>
      </c>
      <c r="E2996" t="inlineStr">
        <is>
          <t>West</t>
        </is>
      </c>
      <c r="F2996" t="inlineStr">
        <is>
          <t>Website</t>
        </is>
      </c>
      <c r="G2996" t="inlineStr">
        <is>
          <t>Changed Mind</t>
        </is>
      </c>
      <c r="H2996" t="n">
        <v>1</v>
      </c>
      <c r="I2996" t="n">
        <v>539.76</v>
      </c>
    </row>
    <row r="2997">
      <c r="A2997" t="inlineStr">
        <is>
          <t>RET003006</t>
        </is>
      </c>
      <c r="B2997" t="inlineStr">
        <is>
          <t>O019478</t>
        </is>
      </c>
      <c r="C2997" s="25" t="n">
        <v>45394</v>
      </c>
      <c r="D2997" t="inlineStr">
        <is>
          <t>Fashion</t>
        </is>
      </c>
      <c r="E2997" t="inlineStr">
        <is>
          <t>West</t>
        </is>
      </c>
      <c r="F2997" t="inlineStr">
        <is>
          <t>Website</t>
        </is>
      </c>
      <c r="G2997" t="inlineStr">
        <is>
          <t>Size/Fit Issue</t>
        </is>
      </c>
      <c r="H2997" t="n">
        <v>1</v>
      </c>
      <c r="I2997" t="n">
        <v>1694.16</v>
      </c>
    </row>
    <row r="2998">
      <c r="A2998" t="inlineStr">
        <is>
          <t>RET003007</t>
        </is>
      </c>
      <c r="B2998" t="inlineStr">
        <is>
          <t>O019486</t>
        </is>
      </c>
      <c r="C2998" s="25" t="n">
        <v>45394</v>
      </c>
      <c r="D2998" t="inlineStr">
        <is>
          <t>Home &amp; Kitchen</t>
        </is>
      </c>
      <c r="E2998" t="inlineStr">
        <is>
          <t>West</t>
        </is>
      </c>
      <c r="F2998" t="inlineStr">
        <is>
          <t>Website</t>
        </is>
      </c>
      <c r="G2998" t="inlineStr">
        <is>
          <t>Damaged in Transit</t>
        </is>
      </c>
      <c r="H2998" t="n">
        <v>1</v>
      </c>
      <c r="I2998" t="n">
        <v>2212.13</v>
      </c>
    </row>
    <row r="2999">
      <c r="A2999" t="inlineStr">
        <is>
          <t>RET003008</t>
        </is>
      </c>
      <c r="B2999" t="inlineStr">
        <is>
          <t>O019490</t>
        </is>
      </c>
      <c r="C2999" s="25" t="n">
        <v>45394</v>
      </c>
      <c r="D2999" t="inlineStr">
        <is>
          <t>Home &amp; Kitchen</t>
        </is>
      </c>
      <c r="E2999" t="inlineStr">
        <is>
          <t>Central</t>
        </is>
      </c>
      <c r="F2999" t="inlineStr">
        <is>
          <t>Website</t>
        </is>
      </c>
      <c r="G2999" t="inlineStr">
        <is>
          <t>Damaged in Transit</t>
        </is>
      </c>
      <c r="H2999" t="n">
        <v>1</v>
      </c>
      <c r="I2999" t="n">
        <v>448.34</v>
      </c>
    </row>
    <row r="3000">
      <c r="A3000" t="inlineStr">
        <is>
          <t>RET003009</t>
        </is>
      </c>
      <c r="B3000" t="inlineStr">
        <is>
          <t>O019491</t>
        </is>
      </c>
      <c r="C3000" s="25" t="n">
        <v>45394</v>
      </c>
      <c r="D3000" t="inlineStr">
        <is>
          <t>Electronics</t>
        </is>
      </c>
      <c r="E3000" t="inlineStr">
        <is>
          <t>North</t>
        </is>
      </c>
      <c r="F3000" t="inlineStr">
        <is>
          <t>Marketplace</t>
        </is>
      </c>
      <c r="G3000" t="inlineStr">
        <is>
          <t>Late Delivery</t>
        </is>
      </c>
      <c r="H3000" t="n">
        <v>1</v>
      </c>
      <c r="I3000" t="n">
        <v>15442.6</v>
      </c>
    </row>
    <row r="3001">
      <c r="A3001" t="inlineStr">
        <is>
          <t>RET003010</t>
        </is>
      </c>
      <c r="B3001" t="inlineStr">
        <is>
          <t>O019495</t>
        </is>
      </c>
      <c r="C3001" s="25" t="n">
        <v>45395</v>
      </c>
      <c r="D3001" t="inlineStr">
        <is>
          <t>Beauty</t>
        </is>
      </c>
      <c r="E3001" t="inlineStr">
        <is>
          <t>South</t>
        </is>
      </c>
      <c r="F3001" t="inlineStr">
        <is>
          <t>Marketplace</t>
        </is>
      </c>
      <c r="G3001" t="inlineStr">
        <is>
          <t>Damaged in Transit</t>
        </is>
      </c>
      <c r="H3001" t="n">
        <v>1</v>
      </c>
      <c r="I3001" t="n">
        <v>611.5700000000001</v>
      </c>
    </row>
    <row r="3002">
      <c r="A3002" t="inlineStr">
        <is>
          <t>RET003011</t>
        </is>
      </c>
      <c r="B3002" t="inlineStr">
        <is>
          <t>O019495</t>
        </is>
      </c>
      <c r="C3002" s="25" t="n">
        <v>45395</v>
      </c>
      <c r="D3002" t="inlineStr">
        <is>
          <t>Fashion</t>
        </is>
      </c>
      <c r="E3002" t="inlineStr">
        <is>
          <t>South</t>
        </is>
      </c>
      <c r="F3002" t="inlineStr">
        <is>
          <t>Marketplace</t>
        </is>
      </c>
      <c r="G3002" t="inlineStr">
        <is>
          <t>Not as Described</t>
        </is>
      </c>
      <c r="H3002" t="n">
        <v>1</v>
      </c>
      <c r="I3002" t="n">
        <v>570.02</v>
      </c>
    </row>
    <row r="3003">
      <c r="A3003" t="inlineStr">
        <is>
          <t>RET003012</t>
        </is>
      </c>
      <c r="B3003" t="inlineStr">
        <is>
          <t>O019499</t>
        </is>
      </c>
      <c r="C3003" s="25" t="n">
        <v>45395</v>
      </c>
      <c r="D3003" t="inlineStr">
        <is>
          <t>Home &amp; Kitchen</t>
        </is>
      </c>
      <c r="E3003" t="inlineStr">
        <is>
          <t>South</t>
        </is>
      </c>
      <c r="F3003" t="inlineStr">
        <is>
          <t>Mobile App</t>
        </is>
      </c>
      <c r="G3003" t="inlineStr">
        <is>
          <t>Defective Product</t>
        </is>
      </c>
      <c r="H3003" t="n">
        <v>1</v>
      </c>
      <c r="I3003" t="n">
        <v>2281.29</v>
      </c>
    </row>
    <row r="3004">
      <c r="A3004" t="inlineStr">
        <is>
          <t>RET003013</t>
        </is>
      </c>
      <c r="B3004" t="inlineStr">
        <is>
          <t>O019502</t>
        </is>
      </c>
      <c r="C3004" s="25" t="n">
        <v>45395</v>
      </c>
      <c r="D3004" t="inlineStr">
        <is>
          <t>Fashion</t>
        </is>
      </c>
      <c r="E3004" t="inlineStr">
        <is>
          <t>South</t>
        </is>
      </c>
      <c r="F3004" t="inlineStr">
        <is>
          <t>Website</t>
        </is>
      </c>
      <c r="G3004" t="inlineStr">
        <is>
          <t>Size/Fit Issue</t>
        </is>
      </c>
      <c r="H3004" t="n">
        <v>1</v>
      </c>
      <c r="I3004" t="n">
        <v>1070.16</v>
      </c>
    </row>
    <row r="3005">
      <c r="A3005" t="inlineStr">
        <is>
          <t>RET003014</t>
        </is>
      </c>
      <c r="B3005" t="inlineStr">
        <is>
          <t>O019504</t>
        </is>
      </c>
      <c r="C3005" s="25" t="n">
        <v>45395</v>
      </c>
      <c r="D3005" t="inlineStr">
        <is>
          <t>Books</t>
        </is>
      </c>
      <c r="E3005" t="inlineStr">
        <is>
          <t>East</t>
        </is>
      </c>
      <c r="F3005" t="inlineStr">
        <is>
          <t>Mobile App</t>
        </is>
      </c>
      <c r="G3005" t="inlineStr">
        <is>
          <t>Late Delivery</t>
        </is>
      </c>
      <c r="H3005" t="n">
        <v>1</v>
      </c>
      <c r="I3005" t="n">
        <v>206.49</v>
      </c>
    </row>
    <row r="3006">
      <c r="A3006" t="inlineStr">
        <is>
          <t>RET003015</t>
        </is>
      </c>
      <c r="B3006" t="inlineStr">
        <is>
          <t>O019537</t>
        </is>
      </c>
      <c r="C3006" s="25" t="n">
        <v>45395</v>
      </c>
      <c r="D3006" t="inlineStr">
        <is>
          <t>Beauty</t>
        </is>
      </c>
      <c r="E3006" t="inlineStr">
        <is>
          <t>West</t>
        </is>
      </c>
      <c r="F3006" t="inlineStr">
        <is>
          <t>Marketplace</t>
        </is>
      </c>
      <c r="G3006" t="inlineStr">
        <is>
          <t>Damaged in Transit</t>
        </is>
      </c>
      <c r="H3006" t="n">
        <v>1</v>
      </c>
      <c r="I3006" t="n">
        <v>515.01</v>
      </c>
    </row>
    <row r="3007">
      <c r="A3007" t="inlineStr">
        <is>
          <t>RET003016</t>
        </is>
      </c>
      <c r="B3007" t="inlineStr">
        <is>
          <t>O019552</t>
        </is>
      </c>
      <c r="C3007" s="25" t="n">
        <v>45396</v>
      </c>
      <c r="D3007" t="inlineStr">
        <is>
          <t>Fashion</t>
        </is>
      </c>
      <c r="E3007" t="inlineStr">
        <is>
          <t>South</t>
        </is>
      </c>
      <c r="F3007" t="inlineStr">
        <is>
          <t>Website</t>
        </is>
      </c>
      <c r="G3007" t="inlineStr">
        <is>
          <t>Size/Fit Issue</t>
        </is>
      </c>
      <c r="H3007" t="n">
        <v>1</v>
      </c>
      <c r="I3007" t="n">
        <v>226.25</v>
      </c>
    </row>
    <row r="3008">
      <c r="A3008" t="inlineStr">
        <is>
          <t>RET003017</t>
        </is>
      </c>
      <c r="B3008" t="inlineStr">
        <is>
          <t>O019555</t>
        </is>
      </c>
      <c r="C3008" s="25" t="n">
        <v>45396</v>
      </c>
      <c r="D3008" t="inlineStr">
        <is>
          <t>Fashion</t>
        </is>
      </c>
      <c r="E3008" t="inlineStr">
        <is>
          <t>South</t>
        </is>
      </c>
      <c r="F3008" t="inlineStr">
        <is>
          <t>Website</t>
        </is>
      </c>
      <c r="G3008" t="inlineStr">
        <is>
          <t>Not as Described</t>
        </is>
      </c>
      <c r="H3008" t="n">
        <v>1</v>
      </c>
      <c r="I3008" t="n">
        <v>654.26</v>
      </c>
    </row>
    <row r="3009">
      <c r="A3009" t="inlineStr">
        <is>
          <t>RET003018</t>
        </is>
      </c>
      <c r="B3009" t="inlineStr">
        <is>
          <t>O019561</t>
        </is>
      </c>
      <c r="C3009" s="25" t="n">
        <v>45396</v>
      </c>
      <c r="D3009" t="inlineStr">
        <is>
          <t>Electronics</t>
        </is>
      </c>
      <c r="E3009" t="inlineStr">
        <is>
          <t>West</t>
        </is>
      </c>
      <c r="F3009" t="inlineStr">
        <is>
          <t>Mobile App</t>
        </is>
      </c>
      <c r="G3009" t="inlineStr">
        <is>
          <t>Defective Product</t>
        </is>
      </c>
      <c r="H3009" t="n">
        <v>1</v>
      </c>
      <c r="I3009" t="n">
        <v>15442.6</v>
      </c>
    </row>
    <row r="3010">
      <c r="A3010" t="inlineStr">
        <is>
          <t>RET003019</t>
        </is>
      </c>
      <c r="B3010" t="inlineStr">
        <is>
          <t>O019561</t>
        </is>
      </c>
      <c r="C3010" s="25" t="n">
        <v>45396</v>
      </c>
      <c r="D3010" t="inlineStr">
        <is>
          <t>Books</t>
        </is>
      </c>
      <c r="E3010" t="inlineStr">
        <is>
          <t>West</t>
        </is>
      </c>
      <c r="F3010" t="inlineStr">
        <is>
          <t>Mobile App</t>
        </is>
      </c>
      <c r="G3010" t="inlineStr">
        <is>
          <t>Defective Product</t>
        </is>
      </c>
      <c r="H3010" t="n">
        <v>1</v>
      </c>
      <c r="I3010" t="n">
        <v>354.69</v>
      </c>
    </row>
    <row r="3011">
      <c r="A3011" t="inlineStr">
        <is>
          <t>RET003020</t>
        </is>
      </c>
      <c r="B3011" t="inlineStr">
        <is>
          <t>O019567</t>
        </is>
      </c>
      <c r="C3011" s="25" t="n">
        <v>45396</v>
      </c>
      <c r="D3011" t="inlineStr">
        <is>
          <t>Home &amp; Kitchen</t>
        </is>
      </c>
      <c r="E3011" t="inlineStr">
        <is>
          <t>West</t>
        </is>
      </c>
      <c r="F3011" t="inlineStr">
        <is>
          <t>Marketplace</t>
        </is>
      </c>
      <c r="G3011" t="inlineStr">
        <is>
          <t>Damaged in Transit</t>
        </is>
      </c>
      <c r="H3011" t="n">
        <v>1</v>
      </c>
      <c r="I3011" t="n">
        <v>2254.82</v>
      </c>
    </row>
    <row r="3012">
      <c r="A3012" t="inlineStr">
        <is>
          <t>RET003021</t>
        </is>
      </c>
      <c r="B3012" t="inlineStr">
        <is>
          <t>O019574</t>
        </is>
      </c>
      <c r="C3012" s="25" t="n">
        <v>45396</v>
      </c>
      <c r="D3012" t="inlineStr">
        <is>
          <t>Beauty</t>
        </is>
      </c>
      <c r="E3012" t="inlineStr">
        <is>
          <t>North</t>
        </is>
      </c>
      <c r="F3012" t="inlineStr">
        <is>
          <t>Website</t>
        </is>
      </c>
      <c r="G3012" t="inlineStr">
        <is>
          <t>Defective Product</t>
        </is>
      </c>
      <c r="H3012" t="n">
        <v>1</v>
      </c>
      <c r="I3012" t="n">
        <v>980.36</v>
      </c>
    </row>
    <row r="3013">
      <c r="A3013" t="inlineStr">
        <is>
          <t>RET003022</t>
        </is>
      </c>
      <c r="B3013" t="inlineStr">
        <is>
          <t>O019582</t>
        </is>
      </c>
      <c r="C3013" s="25" t="n">
        <v>45396</v>
      </c>
      <c r="D3013" t="inlineStr">
        <is>
          <t>Fashion</t>
        </is>
      </c>
      <c r="E3013" t="inlineStr">
        <is>
          <t>East</t>
        </is>
      </c>
      <c r="F3013" t="inlineStr">
        <is>
          <t>Retail Store</t>
        </is>
      </c>
      <c r="G3013" t="inlineStr">
        <is>
          <t>Damaged in Transit</t>
        </is>
      </c>
      <c r="H3013" t="n">
        <v>1</v>
      </c>
      <c r="I3013" t="n">
        <v>1205.36</v>
      </c>
    </row>
    <row r="3014">
      <c r="A3014" t="inlineStr">
        <is>
          <t>RET003023</t>
        </is>
      </c>
      <c r="B3014" t="inlineStr">
        <is>
          <t>O019584</t>
        </is>
      </c>
      <c r="C3014" s="25" t="n">
        <v>45396</v>
      </c>
      <c r="D3014" t="inlineStr">
        <is>
          <t>Home &amp; Kitchen</t>
        </is>
      </c>
      <c r="E3014" t="inlineStr">
        <is>
          <t>North</t>
        </is>
      </c>
      <c r="F3014" t="inlineStr">
        <is>
          <t>Marketplace</t>
        </is>
      </c>
      <c r="G3014" t="inlineStr">
        <is>
          <t>Changed Mind</t>
        </is>
      </c>
      <c r="H3014" t="n">
        <v>1</v>
      </c>
      <c r="I3014" t="n">
        <v>1075.46</v>
      </c>
    </row>
    <row r="3015">
      <c r="A3015" t="inlineStr">
        <is>
          <t>RET003024</t>
        </is>
      </c>
      <c r="B3015" t="inlineStr">
        <is>
          <t>O019589</t>
        </is>
      </c>
      <c r="C3015" s="25" t="n">
        <v>45396</v>
      </c>
      <c r="D3015" t="inlineStr">
        <is>
          <t>Home &amp; Kitchen</t>
        </is>
      </c>
      <c r="E3015" t="inlineStr">
        <is>
          <t>Central</t>
        </is>
      </c>
      <c r="F3015" t="inlineStr">
        <is>
          <t>Marketplace</t>
        </is>
      </c>
      <c r="G3015" t="inlineStr">
        <is>
          <t>Late Delivery</t>
        </is>
      </c>
      <c r="H3015" t="n">
        <v>1</v>
      </c>
      <c r="I3015" t="n">
        <v>1033.4</v>
      </c>
    </row>
    <row r="3016">
      <c r="A3016" t="inlineStr">
        <is>
          <t>RET003025</t>
        </is>
      </c>
      <c r="B3016" t="inlineStr">
        <is>
          <t>O019614</t>
        </is>
      </c>
      <c r="C3016" s="25" t="n">
        <v>45397</v>
      </c>
      <c r="D3016" t="inlineStr">
        <is>
          <t>Fashion</t>
        </is>
      </c>
      <c r="E3016" t="inlineStr">
        <is>
          <t>South</t>
        </is>
      </c>
      <c r="F3016" t="inlineStr">
        <is>
          <t>Marketplace</t>
        </is>
      </c>
      <c r="G3016" t="inlineStr">
        <is>
          <t>Changed Mind</t>
        </is>
      </c>
      <c r="H3016" t="n">
        <v>1</v>
      </c>
      <c r="I3016" t="n">
        <v>3583.94</v>
      </c>
    </row>
    <row r="3017">
      <c r="A3017" t="inlineStr">
        <is>
          <t>RET003026</t>
        </is>
      </c>
      <c r="B3017" t="inlineStr">
        <is>
          <t>O019617</t>
        </is>
      </c>
      <c r="C3017" s="25" t="n">
        <v>45397</v>
      </c>
      <c r="D3017" t="inlineStr">
        <is>
          <t>Sports</t>
        </is>
      </c>
      <c r="E3017" t="inlineStr">
        <is>
          <t>South</t>
        </is>
      </c>
      <c r="F3017" t="inlineStr">
        <is>
          <t>Marketplace</t>
        </is>
      </c>
      <c r="G3017" t="inlineStr">
        <is>
          <t>Defective Product</t>
        </is>
      </c>
      <c r="H3017" t="n">
        <v>1</v>
      </c>
      <c r="I3017" t="n">
        <v>2339.06</v>
      </c>
    </row>
    <row r="3018">
      <c r="A3018" t="inlineStr">
        <is>
          <t>RET003027</t>
        </is>
      </c>
      <c r="B3018" t="inlineStr">
        <is>
          <t>O019619</t>
        </is>
      </c>
      <c r="C3018" s="25" t="n">
        <v>45397</v>
      </c>
      <c r="D3018" t="inlineStr">
        <is>
          <t>Electronics</t>
        </is>
      </c>
      <c r="E3018" t="inlineStr">
        <is>
          <t>South</t>
        </is>
      </c>
      <c r="F3018" t="inlineStr">
        <is>
          <t>Marketplace</t>
        </is>
      </c>
      <c r="G3018" t="inlineStr">
        <is>
          <t>Not as Described</t>
        </is>
      </c>
      <c r="H3018" t="n">
        <v>2</v>
      </c>
      <c r="I3018" t="n">
        <v>10530.1</v>
      </c>
    </row>
    <row r="3019">
      <c r="A3019" t="inlineStr">
        <is>
          <t>RET003028</t>
        </is>
      </c>
      <c r="B3019" t="inlineStr">
        <is>
          <t>O019620</t>
        </is>
      </c>
      <c r="C3019" s="25" t="n">
        <v>45397</v>
      </c>
      <c r="D3019" t="inlineStr">
        <is>
          <t>Electronics</t>
        </is>
      </c>
      <c r="E3019" t="inlineStr">
        <is>
          <t>North</t>
        </is>
      </c>
      <c r="F3019" t="inlineStr">
        <is>
          <t>Mobile App</t>
        </is>
      </c>
      <c r="G3019" t="inlineStr">
        <is>
          <t>Damaged in Transit</t>
        </is>
      </c>
      <c r="H3019" t="n">
        <v>1</v>
      </c>
      <c r="I3019" t="n">
        <v>17802.77</v>
      </c>
    </row>
    <row r="3020">
      <c r="A3020" t="inlineStr">
        <is>
          <t>RET003029</t>
        </is>
      </c>
      <c r="B3020" t="inlineStr">
        <is>
          <t>O019621</t>
        </is>
      </c>
      <c r="C3020" s="25" t="n">
        <v>45397</v>
      </c>
      <c r="D3020" t="inlineStr">
        <is>
          <t>Electronics</t>
        </is>
      </c>
      <c r="E3020" t="inlineStr">
        <is>
          <t>West</t>
        </is>
      </c>
      <c r="F3020" t="inlineStr">
        <is>
          <t>Marketplace</t>
        </is>
      </c>
      <c r="G3020" t="inlineStr">
        <is>
          <t>Late Delivery</t>
        </is>
      </c>
      <c r="H3020" t="n">
        <v>1</v>
      </c>
      <c r="I3020" t="n">
        <v>11212.34</v>
      </c>
    </row>
    <row r="3021">
      <c r="A3021" t="inlineStr">
        <is>
          <t>RET003030</t>
        </is>
      </c>
      <c r="B3021" t="inlineStr">
        <is>
          <t>O019629</t>
        </is>
      </c>
      <c r="C3021" s="25" t="n">
        <v>45397</v>
      </c>
      <c r="D3021" t="inlineStr">
        <is>
          <t>Electronics</t>
        </is>
      </c>
      <c r="E3021" t="inlineStr">
        <is>
          <t>South</t>
        </is>
      </c>
      <c r="F3021" t="inlineStr">
        <is>
          <t>Marketplace</t>
        </is>
      </c>
      <c r="G3021" t="inlineStr">
        <is>
          <t>Damaged in Transit</t>
        </is>
      </c>
      <c r="H3021" t="n">
        <v>1</v>
      </c>
      <c r="I3021" t="n">
        <v>14991.81</v>
      </c>
    </row>
    <row r="3022">
      <c r="A3022" t="inlineStr">
        <is>
          <t>RET003031</t>
        </is>
      </c>
      <c r="B3022" t="inlineStr">
        <is>
          <t>O019634</t>
        </is>
      </c>
      <c r="C3022" s="25" t="n">
        <v>45397</v>
      </c>
      <c r="D3022" t="inlineStr">
        <is>
          <t>Electronics</t>
        </is>
      </c>
      <c r="E3022" t="inlineStr">
        <is>
          <t>East</t>
        </is>
      </c>
      <c r="F3022" t="inlineStr">
        <is>
          <t>Website</t>
        </is>
      </c>
      <c r="G3022" t="inlineStr">
        <is>
          <t>Defective Product</t>
        </is>
      </c>
      <c r="H3022" t="n">
        <v>1</v>
      </c>
      <c r="I3022" t="n">
        <v>5157.36</v>
      </c>
    </row>
    <row r="3023">
      <c r="A3023" t="inlineStr">
        <is>
          <t>RET003032</t>
        </is>
      </c>
      <c r="B3023" t="inlineStr">
        <is>
          <t>O019670</t>
        </is>
      </c>
      <c r="C3023" s="25" t="n">
        <v>45398</v>
      </c>
      <c r="D3023" t="inlineStr">
        <is>
          <t>Home &amp; Kitchen</t>
        </is>
      </c>
      <c r="E3023" t="inlineStr">
        <is>
          <t>South</t>
        </is>
      </c>
      <c r="F3023" t="inlineStr">
        <is>
          <t>Mobile App</t>
        </is>
      </c>
      <c r="G3023" t="inlineStr">
        <is>
          <t>Defective Product</t>
        </is>
      </c>
      <c r="H3023" t="n">
        <v>1</v>
      </c>
      <c r="I3023" t="n">
        <v>1696.45</v>
      </c>
    </row>
    <row r="3024">
      <c r="A3024" t="inlineStr">
        <is>
          <t>RET003033</t>
        </is>
      </c>
      <c r="B3024" t="inlineStr">
        <is>
          <t>O019674</t>
        </is>
      </c>
      <c r="C3024" s="25" t="n">
        <v>45398</v>
      </c>
      <c r="D3024" t="inlineStr">
        <is>
          <t>Beauty</t>
        </is>
      </c>
      <c r="E3024" t="inlineStr">
        <is>
          <t>North</t>
        </is>
      </c>
      <c r="F3024" t="inlineStr">
        <is>
          <t>Mobile App</t>
        </is>
      </c>
      <c r="G3024" t="inlineStr">
        <is>
          <t>Damaged in Transit</t>
        </is>
      </c>
      <c r="H3024" t="n">
        <v>2</v>
      </c>
      <c r="I3024" t="n">
        <v>1832.69</v>
      </c>
    </row>
    <row r="3025">
      <c r="A3025" t="inlineStr">
        <is>
          <t>RET003034</t>
        </is>
      </c>
      <c r="B3025" t="inlineStr">
        <is>
          <t>O019675</t>
        </is>
      </c>
      <c r="C3025" s="25" t="n">
        <v>45398</v>
      </c>
      <c r="D3025" t="inlineStr">
        <is>
          <t>Fashion</t>
        </is>
      </c>
      <c r="E3025" t="inlineStr">
        <is>
          <t>West</t>
        </is>
      </c>
      <c r="F3025" t="inlineStr">
        <is>
          <t>Website</t>
        </is>
      </c>
      <c r="G3025" t="inlineStr">
        <is>
          <t>Size/Fit Issue</t>
        </is>
      </c>
      <c r="H3025" t="n">
        <v>1</v>
      </c>
      <c r="I3025" t="n">
        <v>1870.96</v>
      </c>
    </row>
    <row r="3026">
      <c r="A3026" t="inlineStr">
        <is>
          <t>RET003035</t>
        </is>
      </c>
      <c r="B3026" t="inlineStr">
        <is>
          <t>O019677</t>
        </is>
      </c>
      <c r="C3026" s="25" t="n">
        <v>45398</v>
      </c>
      <c r="D3026" t="inlineStr">
        <is>
          <t>Fashion</t>
        </is>
      </c>
      <c r="E3026" t="inlineStr">
        <is>
          <t>North</t>
        </is>
      </c>
      <c r="F3026" t="inlineStr">
        <is>
          <t>Mobile App</t>
        </is>
      </c>
      <c r="G3026" t="inlineStr">
        <is>
          <t>Size/Fit Issue</t>
        </is>
      </c>
      <c r="H3026" t="n">
        <v>1</v>
      </c>
      <c r="I3026" t="n">
        <v>255.48</v>
      </c>
    </row>
    <row r="3027">
      <c r="A3027" t="inlineStr">
        <is>
          <t>RET003036</t>
        </is>
      </c>
      <c r="B3027" t="inlineStr">
        <is>
          <t>O019677</t>
        </is>
      </c>
      <c r="C3027" s="25" t="n">
        <v>45398</v>
      </c>
      <c r="D3027" t="inlineStr">
        <is>
          <t>Fashion</t>
        </is>
      </c>
      <c r="E3027" t="inlineStr">
        <is>
          <t>North</t>
        </is>
      </c>
      <c r="F3027" t="inlineStr">
        <is>
          <t>Mobile App</t>
        </is>
      </c>
      <c r="G3027" t="inlineStr">
        <is>
          <t>Size/Fit Issue</t>
        </is>
      </c>
      <c r="H3027" t="n">
        <v>1</v>
      </c>
      <c r="I3027" t="n">
        <v>1524.74</v>
      </c>
    </row>
    <row r="3028">
      <c r="A3028" t="inlineStr">
        <is>
          <t>RET003037</t>
        </is>
      </c>
      <c r="B3028" t="inlineStr">
        <is>
          <t>O019683</t>
        </is>
      </c>
      <c r="C3028" s="25" t="n">
        <v>45398</v>
      </c>
      <c r="D3028" t="inlineStr">
        <is>
          <t>Fashion</t>
        </is>
      </c>
      <c r="E3028" t="inlineStr">
        <is>
          <t>West</t>
        </is>
      </c>
      <c r="F3028" t="inlineStr">
        <is>
          <t>Mobile App</t>
        </is>
      </c>
      <c r="G3028" t="inlineStr">
        <is>
          <t>Size/Fit Issue</t>
        </is>
      </c>
      <c r="H3028" t="n">
        <v>1</v>
      </c>
      <c r="I3028" t="n">
        <v>738.5</v>
      </c>
    </row>
    <row r="3029">
      <c r="A3029" t="inlineStr">
        <is>
          <t>RET003038</t>
        </is>
      </c>
      <c r="B3029" t="inlineStr">
        <is>
          <t>O019687</t>
        </is>
      </c>
      <c r="C3029" s="25" t="n">
        <v>45399</v>
      </c>
      <c r="D3029" t="inlineStr">
        <is>
          <t>Fashion</t>
        </is>
      </c>
      <c r="E3029" t="inlineStr">
        <is>
          <t>West</t>
        </is>
      </c>
      <c r="F3029" t="inlineStr">
        <is>
          <t>Marketplace</t>
        </is>
      </c>
      <c r="G3029" t="inlineStr">
        <is>
          <t>Wrong Item Delivered</t>
        </is>
      </c>
      <c r="H3029" t="n">
        <v>1</v>
      </c>
      <c r="I3029" t="n">
        <v>6500.05</v>
      </c>
    </row>
    <row r="3030">
      <c r="A3030" t="inlineStr">
        <is>
          <t>RET003039</t>
        </is>
      </c>
      <c r="B3030" t="inlineStr">
        <is>
          <t>O019702</t>
        </is>
      </c>
      <c r="C3030" s="25" t="n">
        <v>45399</v>
      </c>
      <c r="D3030" t="inlineStr">
        <is>
          <t>Sports</t>
        </is>
      </c>
      <c r="E3030" t="inlineStr">
        <is>
          <t>West</t>
        </is>
      </c>
      <c r="F3030" t="inlineStr">
        <is>
          <t>Marketplace</t>
        </is>
      </c>
      <c r="G3030" t="inlineStr">
        <is>
          <t>Changed Mind</t>
        </is>
      </c>
      <c r="H3030" t="n">
        <v>1</v>
      </c>
      <c r="I3030" t="n">
        <v>2469.01</v>
      </c>
    </row>
    <row r="3031">
      <c r="A3031" t="inlineStr">
        <is>
          <t>RET003040</t>
        </is>
      </c>
      <c r="B3031" t="inlineStr">
        <is>
          <t>O019704</t>
        </is>
      </c>
      <c r="C3031" s="25" t="n">
        <v>45399</v>
      </c>
      <c r="D3031" t="inlineStr">
        <is>
          <t>Grocery</t>
        </is>
      </c>
      <c r="E3031" t="inlineStr">
        <is>
          <t>South</t>
        </is>
      </c>
      <c r="F3031" t="inlineStr">
        <is>
          <t>Website</t>
        </is>
      </c>
      <c r="G3031" t="inlineStr">
        <is>
          <t>Not as Described</t>
        </is>
      </c>
      <c r="H3031" t="n">
        <v>4</v>
      </c>
      <c r="I3031" t="n">
        <v>1260.69</v>
      </c>
    </row>
    <row r="3032">
      <c r="A3032" t="inlineStr">
        <is>
          <t>RET003041</t>
        </is>
      </c>
      <c r="B3032" t="inlineStr">
        <is>
          <t>O019705</t>
        </is>
      </c>
      <c r="C3032" s="25" t="n">
        <v>45399</v>
      </c>
      <c r="D3032" t="inlineStr">
        <is>
          <t>Fashion</t>
        </is>
      </c>
      <c r="E3032" t="inlineStr">
        <is>
          <t>North</t>
        </is>
      </c>
      <c r="F3032" t="inlineStr">
        <is>
          <t>Website</t>
        </is>
      </c>
      <c r="G3032" t="inlineStr">
        <is>
          <t>Size/Fit Issue</t>
        </is>
      </c>
      <c r="H3032" t="n">
        <v>1</v>
      </c>
      <c r="I3032" t="n">
        <v>1870.96</v>
      </c>
    </row>
    <row r="3033">
      <c r="A3033" t="inlineStr">
        <is>
          <t>RET003042</t>
        </is>
      </c>
      <c r="B3033" t="inlineStr">
        <is>
          <t>O019711</t>
        </is>
      </c>
      <c r="C3033" s="25" t="n">
        <v>45399</v>
      </c>
      <c r="D3033" t="inlineStr">
        <is>
          <t>Fashion</t>
        </is>
      </c>
      <c r="E3033" t="inlineStr">
        <is>
          <t>West</t>
        </is>
      </c>
      <c r="F3033" t="inlineStr">
        <is>
          <t>Marketplace</t>
        </is>
      </c>
      <c r="G3033" t="inlineStr">
        <is>
          <t>Size/Fit Issue</t>
        </is>
      </c>
      <c r="H3033" t="n">
        <v>1</v>
      </c>
      <c r="I3033" t="n">
        <v>1132.56</v>
      </c>
    </row>
    <row r="3034">
      <c r="A3034" t="inlineStr">
        <is>
          <t>RET003043</t>
        </is>
      </c>
      <c r="B3034" t="inlineStr">
        <is>
          <t>O019715</t>
        </is>
      </c>
      <c r="C3034" s="25" t="n">
        <v>45399</v>
      </c>
      <c r="D3034" t="inlineStr">
        <is>
          <t>Home &amp; Kitchen</t>
        </is>
      </c>
      <c r="E3034" t="inlineStr">
        <is>
          <t>West</t>
        </is>
      </c>
      <c r="F3034" t="inlineStr">
        <is>
          <t>Marketplace</t>
        </is>
      </c>
      <c r="G3034" t="inlineStr">
        <is>
          <t>Damaged in Transit</t>
        </is>
      </c>
      <c r="H3034" t="n">
        <v>1</v>
      </c>
      <c r="I3034" t="n">
        <v>1148.32</v>
      </c>
    </row>
    <row r="3035">
      <c r="A3035" t="inlineStr">
        <is>
          <t>RET003044</t>
        </is>
      </c>
      <c r="B3035" t="inlineStr">
        <is>
          <t>O019720</t>
        </is>
      </c>
      <c r="C3035" s="25" t="n">
        <v>45399</v>
      </c>
      <c r="D3035" t="inlineStr">
        <is>
          <t>Electronics</t>
        </is>
      </c>
      <c r="E3035" t="inlineStr">
        <is>
          <t>East</t>
        </is>
      </c>
      <c r="F3035" t="inlineStr">
        <is>
          <t>Marketplace</t>
        </is>
      </c>
      <c r="G3035" t="inlineStr">
        <is>
          <t>Defective Product</t>
        </is>
      </c>
      <c r="H3035" t="n">
        <v>1</v>
      </c>
      <c r="I3035" t="n">
        <v>12022.97</v>
      </c>
    </row>
    <row r="3036">
      <c r="A3036" t="inlineStr">
        <is>
          <t>RET003045</t>
        </is>
      </c>
      <c r="B3036" t="inlineStr">
        <is>
          <t>O019736</t>
        </is>
      </c>
      <c r="C3036" s="25" t="n">
        <v>45400</v>
      </c>
      <c r="D3036" t="inlineStr">
        <is>
          <t>Fashion</t>
        </is>
      </c>
      <c r="E3036" t="inlineStr">
        <is>
          <t>South</t>
        </is>
      </c>
      <c r="F3036" t="inlineStr">
        <is>
          <t>Website</t>
        </is>
      </c>
      <c r="G3036" t="inlineStr">
        <is>
          <t>Size/Fit Issue</t>
        </is>
      </c>
      <c r="H3036" t="n">
        <v>1</v>
      </c>
      <c r="I3036" t="n">
        <v>326.66</v>
      </c>
    </row>
    <row r="3037">
      <c r="A3037" t="inlineStr">
        <is>
          <t>RET003046</t>
        </is>
      </c>
      <c r="B3037" t="inlineStr">
        <is>
          <t>O019748</t>
        </is>
      </c>
      <c r="C3037" s="25" t="n">
        <v>45400</v>
      </c>
      <c r="D3037" t="inlineStr">
        <is>
          <t>Fashion</t>
        </is>
      </c>
      <c r="E3037" t="inlineStr">
        <is>
          <t>South</t>
        </is>
      </c>
      <c r="F3037" t="inlineStr">
        <is>
          <t>Website</t>
        </is>
      </c>
      <c r="G3037" t="inlineStr">
        <is>
          <t>Size/Fit Issue</t>
        </is>
      </c>
      <c r="H3037" t="n">
        <v>1</v>
      </c>
      <c r="I3037" t="n">
        <v>1777.41</v>
      </c>
    </row>
    <row r="3038">
      <c r="A3038" t="inlineStr">
        <is>
          <t>RET003047</t>
        </is>
      </c>
      <c r="B3038" t="inlineStr">
        <is>
          <t>O019749</t>
        </is>
      </c>
      <c r="C3038" s="25" t="n">
        <v>45400</v>
      </c>
      <c r="D3038" t="inlineStr">
        <is>
          <t>Fashion</t>
        </is>
      </c>
      <c r="E3038" t="inlineStr">
        <is>
          <t>South</t>
        </is>
      </c>
      <c r="F3038" t="inlineStr">
        <is>
          <t>Marketplace</t>
        </is>
      </c>
      <c r="G3038" t="inlineStr">
        <is>
          <t>Late Delivery</t>
        </is>
      </c>
      <c r="H3038" t="n">
        <v>1</v>
      </c>
      <c r="I3038" t="n">
        <v>626.76</v>
      </c>
    </row>
    <row r="3039">
      <c r="A3039" t="inlineStr">
        <is>
          <t>RET003048</t>
        </is>
      </c>
      <c r="B3039" t="inlineStr">
        <is>
          <t>O019751</t>
        </is>
      </c>
      <c r="C3039" s="25" t="n">
        <v>45400</v>
      </c>
      <c r="D3039" t="inlineStr">
        <is>
          <t>Fashion</t>
        </is>
      </c>
      <c r="E3039" t="inlineStr">
        <is>
          <t>Central</t>
        </is>
      </c>
      <c r="F3039" t="inlineStr">
        <is>
          <t>Mobile App</t>
        </is>
      </c>
      <c r="G3039" t="inlineStr">
        <is>
          <t>Size/Fit Issue</t>
        </is>
      </c>
      <c r="H3039" t="n">
        <v>1</v>
      </c>
      <c r="I3039" t="n">
        <v>483.13</v>
      </c>
    </row>
    <row r="3040">
      <c r="A3040" t="inlineStr">
        <is>
          <t>RET003049</t>
        </is>
      </c>
      <c r="B3040" t="inlineStr">
        <is>
          <t>O019753</t>
        </is>
      </c>
      <c r="C3040" s="25" t="n">
        <v>45400</v>
      </c>
      <c r="D3040" t="inlineStr">
        <is>
          <t>Fashion</t>
        </is>
      </c>
      <c r="E3040" t="inlineStr">
        <is>
          <t>South</t>
        </is>
      </c>
      <c r="F3040" t="inlineStr">
        <is>
          <t>Marketplace</t>
        </is>
      </c>
      <c r="G3040" t="inlineStr">
        <is>
          <t>Changed Mind</t>
        </is>
      </c>
      <c r="H3040" t="n">
        <v>1</v>
      </c>
      <c r="I3040" t="n">
        <v>476.42</v>
      </c>
    </row>
    <row r="3041">
      <c r="A3041" t="inlineStr">
        <is>
          <t>RET003050</t>
        </is>
      </c>
      <c r="B3041" t="inlineStr">
        <is>
          <t>O019758</t>
        </is>
      </c>
      <c r="C3041" s="25" t="n">
        <v>45400</v>
      </c>
      <c r="D3041" t="inlineStr">
        <is>
          <t>Sports</t>
        </is>
      </c>
      <c r="E3041" t="inlineStr">
        <is>
          <t>West</t>
        </is>
      </c>
      <c r="F3041" t="inlineStr">
        <is>
          <t>Website</t>
        </is>
      </c>
      <c r="G3041" t="inlineStr">
        <is>
          <t>Defective Product</t>
        </is>
      </c>
      <c r="H3041" t="n">
        <v>1</v>
      </c>
      <c r="I3041" t="n">
        <v>617.92</v>
      </c>
    </row>
    <row r="3042">
      <c r="A3042" t="inlineStr">
        <is>
          <t>RET003051</t>
        </is>
      </c>
      <c r="B3042" t="inlineStr">
        <is>
          <t>O019770</t>
        </is>
      </c>
      <c r="C3042" s="25" t="n">
        <v>45401</v>
      </c>
      <c r="D3042" t="inlineStr">
        <is>
          <t>Fashion</t>
        </is>
      </c>
      <c r="E3042" t="inlineStr">
        <is>
          <t>East</t>
        </is>
      </c>
      <c r="F3042" t="inlineStr">
        <is>
          <t>Marketplace</t>
        </is>
      </c>
      <c r="G3042" t="inlineStr">
        <is>
          <t>Size/Fit Issue</t>
        </is>
      </c>
      <c r="H3042" t="n">
        <v>1</v>
      </c>
      <c r="I3042" t="n">
        <v>1457.72</v>
      </c>
    </row>
    <row r="3043">
      <c r="A3043" t="inlineStr">
        <is>
          <t>RET003052</t>
        </is>
      </c>
      <c r="B3043" t="inlineStr">
        <is>
          <t>O019770</t>
        </is>
      </c>
      <c r="C3043" s="25" t="n">
        <v>45401</v>
      </c>
      <c r="D3043" t="inlineStr">
        <is>
          <t>Electronics</t>
        </is>
      </c>
      <c r="E3043" t="inlineStr">
        <is>
          <t>East</t>
        </is>
      </c>
      <c r="F3043" t="inlineStr">
        <is>
          <t>Marketplace</t>
        </is>
      </c>
      <c r="G3043" t="inlineStr">
        <is>
          <t>Changed Mind</t>
        </is>
      </c>
      <c r="H3043" t="n">
        <v>2</v>
      </c>
      <c r="I3043" t="n">
        <v>22443.41</v>
      </c>
    </row>
    <row r="3044">
      <c r="A3044" t="inlineStr">
        <is>
          <t>RET003053</t>
        </is>
      </c>
      <c r="B3044" t="inlineStr">
        <is>
          <t>O019776</t>
        </is>
      </c>
      <c r="C3044" s="25" t="n">
        <v>45401</v>
      </c>
      <c r="D3044" t="inlineStr">
        <is>
          <t>Fashion</t>
        </is>
      </c>
      <c r="E3044" t="inlineStr">
        <is>
          <t>East</t>
        </is>
      </c>
      <c r="F3044" t="inlineStr">
        <is>
          <t>Mobile App</t>
        </is>
      </c>
      <c r="G3044" t="inlineStr">
        <is>
          <t>Changed Mind</t>
        </is>
      </c>
      <c r="H3044" t="n">
        <v>1</v>
      </c>
      <c r="I3044" t="n">
        <v>1737.89</v>
      </c>
    </row>
    <row r="3045">
      <c r="A3045" t="inlineStr">
        <is>
          <t>RET003054</t>
        </is>
      </c>
      <c r="B3045" t="inlineStr">
        <is>
          <t>O019781</t>
        </is>
      </c>
      <c r="C3045" s="25" t="n">
        <v>45401</v>
      </c>
      <c r="D3045" t="inlineStr">
        <is>
          <t>Fashion</t>
        </is>
      </c>
      <c r="E3045" t="inlineStr">
        <is>
          <t>North</t>
        </is>
      </c>
      <c r="F3045" t="inlineStr">
        <is>
          <t>Marketplace</t>
        </is>
      </c>
      <c r="G3045" t="inlineStr">
        <is>
          <t>Size/Fit Issue</t>
        </is>
      </c>
      <c r="H3045" t="n">
        <v>2</v>
      </c>
      <c r="I3045" t="n">
        <v>863.62</v>
      </c>
    </row>
    <row r="3046">
      <c r="A3046" t="inlineStr">
        <is>
          <t>RET003055</t>
        </is>
      </c>
      <c r="B3046" t="inlineStr">
        <is>
          <t>O019787</t>
        </is>
      </c>
      <c r="C3046" s="25" t="n">
        <v>45401</v>
      </c>
      <c r="D3046" t="inlineStr">
        <is>
          <t>Home &amp; Kitchen</t>
        </is>
      </c>
      <c r="E3046" t="inlineStr">
        <is>
          <t>Central</t>
        </is>
      </c>
      <c r="F3046" t="inlineStr">
        <is>
          <t>Mobile App</t>
        </is>
      </c>
      <c r="G3046" t="inlineStr">
        <is>
          <t>Defective Product</t>
        </is>
      </c>
      <c r="H3046" t="n">
        <v>1</v>
      </c>
      <c r="I3046" t="n">
        <v>1814.9</v>
      </c>
    </row>
    <row r="3047">
      <c r="A3047" t="inlineStr">
        <is>
          <t>RET003056</t>
        </is>
      </c>
      <c r="B3047" t="inlineStr">
        <is>
          <t>O019789</t>
        </is>
      </c>
      <c r="C3047" s="25" t="n">
        <v>45401</v>
      </c>
      <c r="D3047" t="inlineStr">
        <is>
          <t>Fashion</t>
        </is>
      </c>
      <c r="E3047" t="inlineStr">
        <is>
          <t>West</t>
        </is>
      </c>
      <c r="F3047" t="inlineStr">
        <is>
          <t>Mobile App</t>
        </is>
      </c>
      <c r="G3047" t="inlineStr">
        <is>
          <t>Size/Fit Issue</t>
        </is>
      </c>
      <c r="H3047" t="n">
        <v>1</v>
      </c>
      <c r="I3047" t="n">
        <v>601.6900000000001</v>
      </c>
    </row>
    <row r="3048">
      <c r="A3048" t="inlineStr">
        <is>
          <t>RET003057</t>
        </is>
      </c>
      <c r="B3048" t="inlineStr">
        <is>
          <t>O019798</t>
        </is>
      </c>
      <c r="C3048" s="25" t="n">
        <v>45401</v>
      </c>
      <c r="D3048" t="inlineStr">
        <is>
          <t>Fashion</t>
        </is>
      </c>
      <c r="E3048" t="inlineStr">
        <is>
          <t>North</t>
        </is>
      </c>
      <c r="F3048" t="inlineStr">
        <is>
          <t>Website</t>
        </is>
      </c>
      <c r="G3048" t="inlineStr">
        <is>
          <t>Size/Fit Issue</t>
        </is>
      </c>
      <c r="H3048" t="n">
        <v>1</v>
      </c>
      <c r="I3048" t="n">
        <v>1618.34</v>
      </c>
    </row>
    <row r="3049">
      <c r="A3049" t="inlineStr">
        <is>
          <t>RET003058</t>
        </is>
      </c>
      <c r="B3049" t="inlineStr">
        <is>
          <t>O019806</t>
        </is>
      </c>
      <c r="C3049" s="25" t="n">
        <v>45401</v>
      </c>
      <c r="D3049" t="inlineStr">
        <is>
          <t>Grocery</t>
        </is>
      </c>
      <c r="E3049" t="inlineStr">
        <is>
          <t>East</t>
        </is>
      </c>
      <c r="F3049" t="inlineStr">
        <is>
          <t>Mobile App</t>
        </is>
      </c>
      <c r="G3049" t="inlineStr">
        <is>
          <t>Not as Described</t>
        </is>
      </c>
      <c r="H3049" t="n">
        <v>1</v>
      </c>
      <c r="I3049" t="n">
        <v>654.26</v>
      </c>
    </row>
    <row r="3050">
      <c r="A3050" t="inlineStr">
        <is>
          <t>RET003059</t>
        </is>
      </c>
      <c r="B3050" t="inlineStr">
        <is>
          <t>O019810</t>
        </is>
      </c>
      <c r="C3050" s="25" t="n">
        <v>45401</v>
      </c>
      <c r="D3050" t="inlineStr">
        <is>
          <t>Fashion</t>
        </is>
      </c>
      <c r="E3050" t="inlineStr">
        <is>
          <t>North</t>
        </is>
      </c>
      <c r="F3050" t="inlineStr">
        <is>
          <t>Mobile App</t>
        </is>
      </c>
      <c r="G3050" t="inlineStr">
        <is>
          <t>Size/Fit Issue</t>
        </is>
      </c>
      <c r="H3050" t="n">
        <v>1</v>
      </c>
      <c r="I3050" t="n">
        <v>924.5599999999999</v>
      </c>
    </row>
    <row r="3051">
      <c r="A3051" t="inlineStr">
        <is>
          <t>RET003060</t>
        </is>
      </c>
      <c r="B3051" t="inlineStr">
        <is>
          <t>O019830</t>
        </is>
      </c>
      <c r="C3051" s="25" t="n">
        <v>45402</v>
      </c>
      <c r="D3051" t="inlineStr">
        <is>
          <t>Fashion</t>
        </is>
      </c>
      <c r="E3051" t="inlineStr">
        <is>
          <t>West</t>
        </is>
      </c>
      <c r="F3051" t="inlineStr">
        <is>
          <t>Marketplace</t>
        </is>
      </c>
      <c r="G3051" t="inlineStr">
        <is>
          <t>Not as Described</t>
        </is>
      </c>
      <c r="H3051" t="n">
        <v>1</v>
      </c>
      <c r="I3051" t="n">
        <v>457.7</v>
      </c>
    </row>
    <row r="3052">
      <c r="A3052" t="inlineStr">
        <is>
          <t>RET003061</t>
        </is>
      </c>
      <c r="B3052" t="inlineStr">
        <is>
          <t>O019832</t>
        </is>
      </c>
      <c r="C3052" s="25" t="n">
        <v>45402</v>
      </c>
      <c r="D3052" t="inlineStr">
        <is>
          <t>Sports</t>
        </is>
      </c>
      <c r="E3052" t="inlineStr">
        <is>
          <t>North</t>
        </is>
      </c>
      <c r="F3052" t="inlineStr">
        <is>
          <t>Retail Store</t>
        </is>
      </c>
      <c r="G3052" t="inlineStr">
        <is>
          <t>Late Delivery</t>
        </is>
      </c>
      <c r="H3052" t="n">
        <v>1</v>
      </c>
      <c r="I3052" t="n">
        <v>321.36</v>
      </c>
    </row>
    <row r="3053">
      <c r="A3053" t="inlineStr">
        <is>
          <t>RET003062</t>
        </is>
      </c>
      <c r="B3053" t="inlineStr">
        <is>
          <t>O019839</t>
        </is>
      </c>
      <c r="C3053" s="25" t="n">
        <v>45402</v>
      </c>
      <c r="D3053" t="inlineStr">
        <is>
          <t>Electronics</t>
        </is>
      </c>
      <c r="E3053" t="inlineStr">
        <is>
          <t>South</t>
        </is>
      </c>
      <c r="F3053" t="inlineStr">
        <is>
          <t>Marketplace</t>
        </is>
      </c>
      <c r="G3053" t="inlineStr">
        <is>
          <t>Defective Product</t>
        </is>
      </c>
      <c r="H3053" t="n">
        <v>1</v>
      </c>
      <c r="I3053" t="n">
        <v>6803.78</v>
      </c>
    </row>
    <row r="3054">
      <c r="A3054" t="inlineStr">
        <is>
          <t>RET003063</t>
        </is>
      </c>
      <c r="B3054" t="inlineStr">
        <is>
          <t>O019843</t>
        </is>
      </c>
      <c r="C3054" s="25" t="n">
        <v>45402</v>
      </c>
      <c r="D3054" t="inlineStr">
        <is>
          <t>Beauty</t>
        </is>
      </c>
      <c r="E3054" t="inlineStr">
        <is>
          <t>East</t>
        </is>
      </c>
      <c r="F3054" t="inlineStr">
        <is>
          <t>Marketplace</t>
        </is>
      </c>
      <c r="G3054" t="inlineStr">
        <is>
          <t>Changed Mind</t>
        </is>
      </c>
      <c r="H3054" t="n">
        <v>1</v>
      </c>
      <c r="I3054" t="n">
        <v>481.73</v>
      </c>
    </row>
    <row r="3055">
      <c r="A3055" t="inlineStr">
        <is>
          <t>RET003064</t>
        </is>
      </c>
      <c r="B3055" t="inlineStr">
        <is>
          <t>O019848</t>
        </is>
      </c>
      <c r="C3055" s="25" t="n">
        <v>45402</v>
      </c>
      <c r="D3055" t="inlineStr">
        <is>
          <t>Beauty</t>
        </is>
      </c>
      <c r="E3055" t="inlineStr">
        <is>
          <t>East</t>
        </is>
      </c>
      <c r="F3055" t="inlineStr">
        <is>
          <t>Mobile App</t>
        </is>
      </c>
      <c r="G3055" t="inlineStr">
        <is>
          <t>Defective Product</t>
        </is>
      </c>
      <c r="H3055" t="n">
        <v>1</v>
      </c>
      <c r="I3055" t="n">
        <v>236.13</v>
      </c>
    </row>
    <row r="3056">
      <c r="A3056" t="inlineStr">
        <is>
          <t>RET003065</t>
        </is>
      </c>
      <c r="B3056" t="inlineStr">
        <is>
          <t>O019857</t>
        </is>
      </c>
      <c r="C3056" s="25" t="n">
        <v>45402</v>
      </c>
      <c r="D3056" t="inlineStr">
        <is>
          <t>Books</t>
        </is>
      </c>
      <c r="E3056" t="inlineStr">
        <is>
          <t>North</t>
        </is>
      </c>
      <c r="F3056" t="inlineStr">
        <is>
          <t>Mobile App</t>
        </is>
      </c>
      <c r="G3056" t="inlineStr">
        <is>
          <t>Changed Mind</t>
        </is>
      </c>
      <c r="H3056" t="n">
        <v>1</v>
      </c>
      <c r="I3056" t="n">
        <v>289.22</v>
      </c>
    </row>
    <row r="3057">
      <c r="A3057" t="inlineStr">
        <is>
          <t>RET003066</t>
        </is>
      </c>
      <c r="B3057" t="inlineStr">
        <is>
          <t>O019863</t>
        </is>
      </c>
      <c r="C3057" s="25" t="n">
        <v>45403</v>
      </c>
      <c r="D3057" t="inlineStr">
        <is>
          <t>Beauty</t>
        </is>
      </c>
      <c r="E3057" t="inlineStr">
        <is>
          <t>South</t>
        </is>
      </c>
      <c r="F3057" t="inlineStr">
        <is>
          <t>Website</t>
        </is>
      </c>
      <c r="G3057" t="inlineStr">
        <is>
          <t>Damaged in Transit</t>
        </is>
      </c>
      <c r="H3057" t="n">
        <v>1</v>
      </c>
      <c r="I3057" t="n">
        <v>579.38</v>
      </c>
    </row>
    <row r="3058">
      <c r="A3058" t="inlineStr">
        <is>
          <t>RET003067</t>
        </is>
      </c>
      <c r="B3058" t="inlineStr">
        <is>
          <t>O019900</t>
        </is>
      </c>
      <c r="C3058" s="25" t="n">
        <v>45404</v>
      </c>
      <c r="D3058" t="inlineStr">
        <is>
          <t>Sports</t>
        </is>
      </c>
      <c r="E3058" t="inlineStr">
        <is>
          <t>North</t>
        </is>
      </c>
      <c r="F3058" t="inlineStr">
        <is>
          <t>Marketplace</t>
        </is>
      </c>
      <c r="G3058" t="inlineStr">
        <is>
          <t>Late Delivery</t>
        </is>
      </c>
      <c r="H3058" t="n">
        <v>1</v>
      </c>
      <c r="I3058" t="n">
        <v>1019.3</v>
      </c>
    </row>
    <row r="3059">
      <c r="A3059" t="inlineStr">
        <is>
          <t>RET003068</t>
        </is>
      </c>
      <c r="B3059" t="inlineStr">
        <is>
          <t>O019901</t>
        </is>
      </c>
      <c r="C3059" s="25" t="n">
        <v>45404</v>
      </c>
      <c r="D3059" t="inlineStr">
        <is>
          <t>Home &amp; Kitchen</t>
        </is>
      </c>
      <c r="E3059" t="inlineStr">
        <is>
          <t>South</t>
        </is>
      </c>
      <c r="F3059" t="inlineStr">
        <is>
          <t>Mobile App</t>
        </is>
      </c>
      <c r="G3059" t="inlineStr">
        <is>
          <t>Damaged in Transit</t>
        </is>
      </c>
      <c r="H3059" t="n">
        <v>1</v>
      </c>
      <c r="I3059" t="n">
        <v>4164.26</v>
      </c>
    </row>
    <row r="3060">
      <c r="A3060" t="inlineStr">
        <is>
          <t>RET003069</t>
        </is>
      </c>
      <c r="B3060" t="inlineStr">
        <is>
          <t>O019907</t>
        </is>
      </c>
      <c r="C3060" s="25" t="n">
        <v>45404</v>
      </c>
      <c r="D3060" t="inlineStr">
        <is>
          <t>Fashion</t>
        </is>
      </c>
      <c r="E3060" t="inlineStr">
        <is>
          <t>West</t>
        </is>
      </c>
      <c r="F3060" t="inlineStr">
        <is>
          <t>Website</t>
        </is>
      </c>
      <c r="G3060" t="inlineStr">
        <is>
          <t>Changed Mind</t>
        </is>
      </c>
      <c r="H3060" t="n">
        <v>1</v>
      </c>
      <c r="I3060" t="n">
        <v>1115.45</v>
      </c>
    </row>
    <row r="3061">
      <c r="A3061" t="inlineStr">
        <is>
          <t>RET003070</t>
        </is>
      </c>
      <c r="B3061" t="inlineStr">
        <is>
          <t>O019921</t>
        </is>
      </c>
      <c r="C3061" s="25" t="n">
        <v>45404</v>
      </c>
      <c r="D3061" t="inlineStr">
        <is>
          <t>Fashion</t>
        </is>
      </c>
      <c r="E3061" t="inlineStr">
        <is>
          <t>West</t>
        </is>
      </c>
      <c r="F3061" t="inlineStr">
        <is>
          <t>Website</t>
        </is>
      </c>
      <c r="G3061" t="inlineStr">
        <is>
          <t>Not as Described</t>
        </is>
      </c>
      <c r="H3061" t="n">
        <v>2</v>
      </c>
      <c r="I3061" t="n">
        <v>5632.85</v>
      </c>
    </row>
    <row r="3062">
      <c r="A3062" t="inlineStr">
        <is>
          <t>RET003071</t>
        </is>
      </c>
      <c r="B3062" t="inlineStr">
        <is>
          <t>O019933</t>
        </is>
      </c>
      <c r="C3062" s="25" t="n">
        <v>45405</v>
      </c>
      <c r="D3062" t="inlineStr">
        <is>
          <t>Fashion</t>
        </is>
      </c>
      <c r="E3062" t="inlineStr">
        <is>
          <t>North</t>
        </is>
      </c>
      <c r="F3062" t="inlineStr">
        <is>
          <t>Marketplace</t>
        </is>
      </c>
      <c r="G3062" t="inlineStr">
        <is>
          <t>Size/Fit Issue</t>
        </is>
      </c>
      <c r="H3062" t="n">
        <v>1</v>
      </c>
      <c r="I3062" t="n">
        <v>476.42</v>
      </c>
    </row>
    <row r="3063">
      <c r="A3063" t="inlineStr">
        <is>
          <t>RET003072</t>
        </is>
      </c>
      <c r="B3063" t="inlineStr">
        <is>
          <t>O019935</t>
        </is>
      </c>
      <c r="C3063" s="25" t="n">
        <v>45405</v>
      </c>
      <c r="D3063" t="inlineStr">
        <is>
          <t>Fashion</t>
        </is>
      </c>
      <c r="E3063" t="inlineStr">
        <is>
          <t>West</t>
        </is>
      </c>
      <c r="F3063" t="inlineStr">
        <is>
          <t>Marketplace</t>
        </is>
      </c>
      <c r="G3063" t="inlineStr">
        <is>
          <t>Changed Mind</t>
        </is>
      </c>
      <c r="H3063" t="n">
        <v>1</v>
      </c>
      <c r="I3063" t="n">
        <v>860.1799999999999</v>
      </c>
    </row>
    <row r="3064">
      <c r="A3064" t="inlineStr">
        <is>
          <t>RET003073</t>
        </is>
      </c>
      <c r="B3064" t="inlineStr">
        <is>
          <t>O019940</t>
        </is>
      </c>
      <c r="C3064" s="25" t="n">
        <v>45405</v>
      </c>
      <c r="D3064" t="inlineStr">
        <is>
          <t>Electronics</t>
        </is>
      </c>
      <c r="E3064" t="inlineStr">
        <is>
          <t>South</t>
        </is>
      </c>
      <c r="F3064" t="inlineStr">
        <is>
          <t>Website</t>
        </is>
      </c>
      <c r="G3064" t="inlineStr">
        <is>
          <t>Wrong Item Delivered</t>
        </is>
      </c>
      <c r="H3064" t="n">
        <v>2</v>
      </c>
      <c r="I3064" t="n">
        <v>44495.57</v>
      </c>
    </row>
    <row r="3065">
      <c r="A3065" t="inlineStr">
        <is>
          <t>RET003074</t>
        </is>
      </c>
      <c r="B3065" t="inlineStr">
        <is>
          <t>O019942</t>
        </is>
      </c>
      <c r="C3065" s="25" t="n">
        <v>45405</v>
      </c>
      <c r="D3065" t="inlineStr">
        <is>
          <t>Fashion</t>
        </is>
      </c>
      <c r="E3065" t="inlineStr">
        <is>
          <t>East</t>
        </is>
      </c>
      <c r="F3065" t="inlineStr">
        <is>
          <t>Retail Store</t>
        </is>
      </c>
      <c r="G3065" t="inlineStr">
        <is>
          <t>Wrong Item Delivered</t>
        </is>
      </c>
      <c r="H3065" t="n">
        <v>1</v>
      </c>
      <c r="I3065" t="n">
        <v>633.36</v>
      </c>
    </row>
    <row r="3066">
      <c r="A3066" t="inlineStr">
        <is>
          <t>RET003075</t>
        </is>
      </c>
      <c r="B3066" t="inlineStr">
        <is>
          <t>O019953</t>
        </is>
      </c>
      <c r="C3066" s="25" t="n">
        <v>45405</v>
      </c>
      <c r="D3066" t="inlineStr">
        <is>
          <t>Beauty</t>
        </is>
      </c>
      <c r="E3066" t="inlineStr">
        <is>
          <t>Central</t>
        </is>
      </c>
      <c r="F3066" t="inlineStr">
        <is>
          <t>Website</t>
        </is>
      </c>
      <c r="G3066" t="inlineStr">
        <is>
          <t>Changed Mind</t>
        </is>
      </c>
      <c r="H3066" t="n">
        <v>1</v>
      </c>
      <c r="I3066" t="n">
        <v>532.53</v>
      </c>
    </row>
    <row r="3067">
      <c r="A3067" t="inlineStr">
        <is>
          <t>RET003076</t>
        </is>
      </c>
      <c r="B3067" t="inlineStr">
        <is>
          <t>O019961</t>
        </is>
      </c>
      <c r="C3067" s="25" t="n">
        <v>45405</v>
      </c>
      <c r="D3067" t="inlineStr">
        <is>
          <t>Fashion</t>
        </is>
      </c>
      <c r="E3067" t="inlineStr">
        <is>
          <t>North</t>
        </is>
      </c>
      <c r="F3067" t="inlineStr">
        <is>
          <t>Website</t>
        </is>
      </c>
      <c r="G3067" t="inlineStr">
        <is>
          <t>Wrong Item Delivered</t>
        </is>
      </c>
      <c r="H3067" t="n">
        <v>1</v>
      </c>
      <c r="I3067" t="n">
        <v>502.89</v>
      </c>
    </row>
    <row r="3068">
      <c r="A3068" t="inlineStr">
        <is>
          <t>RET003077</t>
        </is>
      </c>
      <c r="B3068" t="inlineStr">
        <is>
          <t>O019985</t>
        </is>
      </c>
      <c r="C3068" s="25" t="n">
        <v>45406</v>
      </c>
      <c r="D3068" t="inlineStr">
        <is>
          <t>Fashion</t>
        </is>
      </c>
      <c r="E3068" t="inlineStr">
        <is>
          <t>West</t>
        </is>
      </c>
      <c r="F3068" t="inlineStr">
        <is>
          <t>Marketplace</t>
        </is>
      </c>
      <c r="G3068" t="inlineStr">
        <is>
          <t>Size/Fit Issue</t>
        </is>
      </c>
      <c r="H3068" t="n">
        <v>2</v>
      </c>
      <c r="I3068" t="n">
        <v>2402.71</v>
      </c>
    </row>
    <row r="3069">
      <c r="A3069" t="inlineStr">
        <is>
          <t>RET003078</t>
        </is>
      </c>
      <c r="B3069" t="inlineStr">
        <is>
          <t>O019994</t>
        </is>
      </c>
      <c r="C3069" s="25" t="n">
        <v>45406</v>
      </c>
      <c r="D3069" t="inlineStr">
        <is>
          <t>Fashion</t>
        </is>
      </c>
      <c r="E3069" t="inlineStr">
        <is>
          <t>South</t>
        </is>
      </c>
      <c r="F3069" t="inlineStr">
        <is>
          <t>Retail Store</t>
        </is>
      </c>
      <c r="G3069" t="inlineStr">
        <is>
          <t>Damaged in Transit</t>
        </is>
      </c>
      <c r="H3069" t="n">
        <v>1</v>
      </c>
      <c r="I3069" t="n">
        <v>2557.93</v>
      </c>
    </row>
    <row r="3070">
      <c r="A3070" t="inlineStr">
        <is>
          <t>RET003079</t>
        </is>
      </c>
      <c r="B3070" t="inlineStr">
        <is>
          <t>O019995</t>
        </is>
      </c>
      <c r="C3070" s="25" t="n">
        <v>45406</v>
      </c>
      <c r="D3070" t="inlineStr">
        <is>
          <t>Fashion</t>
        </is>
      </c>
      <c r="E3070" t="inlineStr">
        <is>
          <t>South</t>
        </is>
      </c>
      <c r="F3070" t="inlineStr">
        <is>
          <t>Mobile App</t>
        </is>
      </c>
      <c r="G3070" t="inlineStr">
        <is>
          <t>Damaged in Transit</t>
        </is>
      </c>
      <c r="H3070" t="n">
        <v>1</v>
      </c>
      <c r="I3070" t="n">
        <v>897.62</v>
      </c>
    </row>
    <row r="3071">
      <c r="A3071" t="inlineStr">
        <is>
          <t>RET003080</t>
        </is>
      </c>
      <c r="B3071" t="inlineStr">
        <is>
          <t>O019998</t>
        </is>
      </c>
      <c r="C3071" s="25" t="n">
        <v>45406</v>
      </c>
      <c r="D3071" t="inlineStr">
        <is>
          <t>Fashion</t>
        </is>
      </c>
      <c r="E3071" t="inlineStr">
        <is>
          <t>West</t>
        </is>
      </c>
      <c r="F3071" t="inlineStr">
        <is>
          <t>Mobile App</t>
        </is>
      </c>
      <c r="G3071" t="inlineStr">
        <is>
          <t>Size/Fit Issue</t>
        </is>
      </c>
      <c r="H3071" t="n">
        <v>1</v>
      </c>
      <c r="I3071" t="n">
        <v>998.04</v>
      </c>
    </row>
    <row r="3072">
      <c r="A3072" t="inlineStr">
        <is>
          <t>RET003081</t>
        </is>
      </c>
      <c r="B3072" t="inlineStr">
        <is>
          <t>O019999</t>
        </is>
      </c>
      <c r="C3072" s="25" t="n">
        <v>45406</v>
      </c>
      <c r="D3072" t="inlineStr">
        <is>
          <t>Home &amp; Kitchen</t>
        </is>
      </c>
      <c r="E3072" t="inlineStr">
        <is>
          <t>Central</t>
        </is>
      </c>
      <c r="F3072" t="inlineStr">
        <is>
          <t>Mobile App</t>
        </is>
      </c>
      <c r="G3072" t="inlineStr">
        <is>
          <t>Defective Product</t>
        </is>
      </c>
      <c r="H3072" t="n">
        <v>1</v>
      </c>
      <c r="I3072" t="n">
        <v>2442.02</v>
      </c>
    </row>
    <row r="3073">
      <c r="A3073" t="inlineStr">
        <is>
          <t>RET003082</t>
        </is>
      </c>
      <c r="B3073" t="inlineStr">
        <is>
          <t>O019999</t>
        </is>
      </c>
      <c r="C3073" s="25" t="n">
        <v>45406</v>
      </c>
      <c r="D3073" t="inlineStr">
        <is>
          <t>Electronics</t>
        </is>
      </c>
      <c r="E3073" t="inlineStr">
        <is>
          <t>Central</t>
        </is>
      </c>
      <c r="F3073" t="inlineStr">
        <is>
          <t>Mobile App</t>
        </is>
      </c>
      <c r="G3073" t="inlineStr">
        <is>
          <t>Not Specified</t>
        </is>
      </c>
      <c r="H3073" t="n">
        <v>1</v>
      </c>
      <c r="I3073" t="n">
        <v>3490.92</v>
      </c>
    </row>
    <row r="3074">
      <c r="A3074" t="inlineStr">
        <is>
          <t>RET003083</t>
        </is>
      </c>
      <c r="B3074" t="inlineStr">
        <is>
          <t>O020000</t>
        </is>
      </c>
      <c r="C3074" s="25" t="n">
        <v>45406</v>
      </c>
      <c r="D3074" t="inlineStr">
        <is>
          <t>Electronics</t>
        </is>
      </c>
      <c r="E3074" t="inlineStr">
        <is>
          <t>South</t>
        </is>
      </c>
      <c r="F3074" t="inlineStr">
        <is>
          <t>Website</t>
        </is>
      </c>
      <c r="G3074" t="inlineStr">
        <is>
          <t>Defective Product</t>
        </is>
      </c>
      <c r="H3074" t="n">
        <v>2</v>
      </c>
      <c r="I3074" t="n">
        <v>8213.92</v>
      </c>
    </row>
    <row r="3075">
      <c r="A3075" t="inlineStr">
        <is>
          <t>RET003084</t>
        </is>
      </c>
      <c r="B3075" t="inlineStr">
        <is>
          <t>O020002</t>
        </is>
      </c>
      <c r="C3075" s="25" t="n">
        <v>45406</v>
      </c>
      <c r="D3075" t="inlineStr">
        <is>
          <t>Home &amp; Kitchen</t>
        </is>
      </c>
      <c r="E3075" t="inlineStr">
        <is>
          <t>East</t>
        </is>
      </c>
      <c r="F3075" t="inlineStr">
        <is>
          <t>Website</t>
        </is>
      </c>
      <c r="G3075" t="inlineStr">
        <is>
          <t>Damaged in Transit</t>
        </is>
      </c>
      <c r="H3075" t="n">
        <v>1</v>
      </c>
      <c r="I3075" t="n">
        <v>4360.82</v>
      </c>
    </row>
    <row r="3076">
      <c r="A3076" t="inlineStr">
        <is>
          <t>RET003085</t>
        </is>
      </c>
      <c r="B3076" t="inlineStr">
        <is>
          <t>O020013</t>
        </is>
      </c>
      <c r="C3076" s="25" t="n">
        <v>45406</v>
      </c>
      <c r="D3076" t="inlineStr">
        <is>
          <t>Electronics</t>
        </is>
      </c>
      <c r="E3076" t="inlineStr">
        <is>
          <t>West</t>
        </is>
      </c>
      <c r="F3076" t="inlineStr">
        <is>
          <t>Website</t>
        </is>
      </c>
      <c r="G3076" t="inlineStr">
        <is>
          <t>Late Delivery</t>
        </is>
      </c>
      <c r="H3076" t="n">
        <v>1</v>
      </c>
      <c r="I3076" t="n">
        <v>15742.58</v>
      </c>
    </row>
    <row r="3077">
      <c r="A3077" t="inlineStr">
        <is>
          <t>RET003086</t>
        </is>
      </c>
      <c r="B3077" t="inlineStr">
        <is>
          <t>O020019</t>
        </is>
      </c>
      <c r="C3077" s="25" t="n">
        <v>45406</v>
      </c>
      <c r="D3077" t="inlineStr">
        <is>
          <t>Sports</t>
        </is>
      </c>
      <c r="E3077" t="inlineStr">
        <is>
          <t>East</t>
        </is>
      </c>
      <c r="F3077" t="inlineStr">
        <is>
          <t>Marketplace</t>
        </is>
      </c>
      <c r="G3077" t="inlineStr">
        <is>
          <t>Not as Described</t>
        </is>
      </c>
      <c r="H3077" t="n">
        <v>1</v>
      </c>
      <c r="I3077" t="n">
        <v>299.68</v>
      </c>
    </row>
    <row r="3078">
      <c r="A3078" t="inlineStr">
        <is>
          <t>RET003087</t>
        </is>
      </c>
      <c r="B3078" t="inlineStr">
        <is>
          <t>O020028</t>
        </is>
      </c>
      <c r="C3078" s="25" t="n">
        <v>45407</v>
      </c>
      <c r="D3078" t="inlineStr">
        <is>
          <t>Fashion</t>
        </is>
      </c>
      <c r="E3078" t="inlineStr">
        <is>
          <t>West</t>
        </is>
      </c>
      <c r="F3078" t="inlineStr">
        <is>
          <t>Retail Store</t>
        </is>
      </c>
      <c r="G3078" t="inlineStr">
        <is>
          <t>Size/Fit Issue</t>
        </is>
      </c>
      <c r="H3078" t="n">
        <v>1</v>
      </c>
      <c r="I3078" t="n">
        <v>1683.86</v>
      </c>
    </row>
    <row r="3079">
      <c r="A3079" t="inlineStr">
        <is>
          <t>RET003088</t>
        </is>
      </c>
      <c r="B3079" t="inlineStr">
        <is>
          <t>O020032</t>
        </is>
      </c>
      <c r="C3079" s="25" t="n">
        <v>45407</v>
      </c>
      <c r="D3079" t="inlineStr">
        <is>
          <t>Fashion</t>
        </is>
      </c>
      <c r="E3079" t="inlineStr">
        <is>
          <t>North</t>
        </is>
      </c>
      <c r="F3079" t="inlineStr">
        <is>
          <t>Mobile App</t>
        </is>
      </c>
      <c r="G3079" t="inlineStr">
        <is>
          <t>Size/Fit Issue</t>
        </is>
      </c>
      <c r="H3079" t="n">
        <v>1</v>
      </c>
      <c r="I3079" t="n">
        <v>812.4</v>
      </c>
    </row>
    <row r="3080">
      <c r="A3080" t="inlineStr">
        <is>
          <t>RET003089</t>
        </is>
      </c>
      <c r="B3080" t="inlineStr">
        <is>
          <t>O020044</t>
        </is>
      </c>
      <c r="C3080" s="25" t="n">
        <v>45407</v>
      </c>
      <c r="D3080" t="inlineStr">
        <is>
          <t>Fashion</t>
        </is>
      </c>
      <c r="E3080" t="inlineStr">
        <is>
          <t>South</t>
        </is>
      </c>
      <c r="F3080" t="inlineStr">
        <is>
          <t>Marketplace</t>
        </is>
      </c>
      <c r="G3080" t="inlineStr">
        <is>
          <t>Not as Described</t>
        </is>
      </c>
      <c r="H3080" t="n">
        <v>1</v>
      </c>
      <c r="I3080" t="n">
        <v>1449.86</v>
      </c>
    </row>
    <row r="3081">
      <c r="A3081" t="inlineStr">
        <is>
          <t>RET003090</t>
        </is>
      </c>
      <c r="B3081" t="inlineStr">
        <is>
          <t>O020047</t>
        </is>
      </c>
      <c r="C3081" s="25" t="n">
        <v>45407</v>
      </c>
      <c r="D3081" t="inlineStr">
        <is>
          <t>Electronics</t>
        </is>
      </c>
      <c r="E3081" t="inlineStr">
        <is>
          <t>Central</t>
        </is>
      </c>
      <c r="F3081" t="inlineStr">
        <is>
          <t>Website</t>
        </is>
      </c>
      <c r="G3081" t="inlineStr">
        <is>
          <t>Defective Product</t>
        </is>
      </c>
      <c r="H3081" t="n">
        <v>1</v>
      </c>
      <c r="I3081" t="n">
        <v>13187.3</v>
      </c>
    </row>
    <row r="3082">
      <c r="A3082" t="inlineStr">
        <is>
          <t>RET003091</t>
        </is>
      </c>
      <c r="B3082" t="inlineStr">
        <is>
          <t>O020051</t>
        </is>
      </c>
      <c r="C3082" s="25" t="n">
        <v>45407</v>
      </c>
      <c r="D3082" t="inlineStr">
        <is>
          <t>Fashion</t>
        </is>
      </c>
      <c r="E3082" t="inlineStr">
        <is>
          <t>South</t>
        </is>
      </c>
      <c r="F3082" t="inlineStr">
        <is>
          <t>Marketplace</t>
        </is>
      </c>
      <c r="G3082" t="inlineStr">
        <is>
          <t>Size/Fit Issue</t>
        </is>
      </c>
      <c r="H3082" t="n">
        <v>1</v>
      </c>
      <c r="I3082" t="n">
        <v>617.92</v>
      </c>
    </row>
    <row r="3083">
      <c r="A3083" t="inlineStr">
        <is>
          <t>RET003092</t>
        </is>
      </c>
      <c r="B3083" t="inlineStr">
        <is>
          <t>O020065</t>
        </is>
      </c>
      <c r="C3083" s="25" t="n">
        <v>45408</v>
      </c>
      <c r="D3083" t="inlineStr">
        <is>
          <t>Fashion</t>
        </is>
      </c>
      <c r="E3083" t="inlineStr">
        <is>
          <t>Central</t>
        </is>
      </c>
      <c r="F3083" t="inlineStr">
        <is>
          <t>Marketplace</t>
        </is>
      </c>
      <c r="G3083" t="inlineStr">
        <is>
          <t>Size/Fit Issue</t>
        </is>
      </c>
      <c r="H3083" t="n">
        <v>1</v>
      </c>
      <c r="I3083" t="n">
        <v>1463.49</v>
      </c>
    </row>
    <row r="3084">
      <c r="A3084" t="inlineStr">
        <is>
          <t>RET003093</t>
        </is>
      </c>
      <c r="B3084" t="inlineStr">
        <is>
          <t>O020067</t>
        </is>
      </c>
      <c r="C3084" s="25" t="n">
        <v>45408</v>
      </c>
      <c r="D3084" t="inlineStr">
        <is>
          <t>Beauty</t>
        </is>
      </c>
      <c r="E3084" t="inlineStr">
        <is>
          <t>Central</t>
        </is>
      </c>
      <c r="F3084" t="inlineStr">
        <is>
          <t>Website</t>
        </is>
      </c>
      <c r="G3084" t="inlineStr">
        <is>
          <t>Not as Described</t>
        </is>
      </c>
      <c r="H3084" t="n">
        <v>1</v>
      </c>
      <c r="I3084" t="n">
        <v>325.05</v>
      </c>
    </row>
    <row r="3085">
      <c r="A3085" t="inlineStr">
        <is>
          <t>RET003094</t>
        </is>
      </c>
      <c r="B3085" t="inlineStr">
        <is>
          <t>O020068</t>
        </is>
      </c>
      <c r="C3085" s="25" t="n">
        <v>45408</v>
      </c>
      <c r="D3085" t="inlineStr">
        <is>
          <t>Fashion</t>
        </is>
      </c>
      <c r="E3085" t="inlineStr">
        <is>
          <t>West</t>
        </is>
      </c>
      <c r="F3085" t="inlineStr">
        <is>
          <t>Marketplace</t>
        </is>
      </c>
      <c r="G3085" t="inlineStr">
        <is>
          <t>Damaged in Transit</t>
        </is>
      </c>
      <c r="H3085" t="n">
        <v>3</v>
      </c>
      <c r="I3085" t="n">
        <v>3138.88</v>
      </c>
    </row>
    <row r="3086">
      <c r="A3086" t="inlineStr">
        <is>
          <t>RET003095</t>
        </is>
      </c>
      <c r="B3086" t="inlineStr">
        <is>
          <t>O020093</t>
        </is>
      </c>
      <c r="C3086" s="25" t="n">
        <v>45408</v>
      </c>
      <c r="D3086" t="inlineStr">
        <is>
          <t>Fashion</t>
        </is>
      </c>
      <c r="E3086" t="inlineStr">
        <is>
          <t>East</t>
        </is>
      </c>
      <c r="F3086" t="inlineStr">
        <is>
          <t>Retail Store</t>
        </is>
      </c>
      <c r="G3086" t="inlineStr">
        <is>
          <t>Late Delivery</t>
        </is>
      </c>
      <c r="H3086" t="n">
        <v>1</v>
      </c>
      <c r="I3086" t="n">
        <v>2423.3</v>
      </c>
    </row>
    <row r="3087">
      <c r="A3087" t="inlineStr">
        <is>
          <t>RET003096</t>
        </is>
      </c>
      <c r="B3087" t="inlineStr">
        <is>
          <t>O020094</t>
        </is>
      </c>
      <c r="C3087" s="25" t="n">
        <v>45408</v>
      </c>
      <c r="D3087" t="inlineStr">
        <is>
          <t>Fashion</t>
        </is>
      </c>
      <c r="E3087" t="inlineStr">
        <is>
          <t>South</t>
        </is>
      </c>
      <c r="F3087" t="inlineStr">
        <is>
          <t>Mobile App</t>
        </is>
      </c>
      <c r="G3087" t="inlineStr">
        <is>
          <t>Size/Fit Issue</t>
        </is>
      </c>
      <c r="H3087" t="n">
        <v>1</v>
      </c>
      <c r="I3087" t="n">
        <v>955.76</v>
      </c>
    </row>
    <row r="3088">
      <c r="A3088" t="inlineStr">
        <is>
          <t>RET003097</t>
        </is>
      </c>
      <c r="B3088" t="inlineStr">
        <is>
          <t>O020100</t>
        </is>
      </c>
      <c r="C3088" s="25" t="n">
        <v>45408</v>
      </c>
      <c r="D3088" t="inlineStr">
        <is>
          <t>Home &amp; Kitchen</t>
        </is>
      </c>
      <c r="E3088" t="inlineStr">
        <is>
          <t>Central</t>
        </is>
      </c>
      <c r="F3088" t="inlineStr">
        <is>
          <t>Website</t>
        </is>
      </c>
      <c r="G3088" t="inlineStr">
        <is>
          <t>Changed Mind</t>
        </is>
      </c>
      <c r="H3088" t="n">
        <v>1</v>
      </c>
      <c r="I3088" t="n">
        <v>1814.9</v>
      </c>
    </row>
    <row r="3089">
      <c r="A3089" t="inlineStr">
        <is>
          <t>RET003098</t>
        </is>
      </c>
      <c r="B3089" t="inlineStr">
        <is>
          <t>O020102</t>
        </is>
      </c>
      <c r="C3089" s="25" t="n">
        <v>45408</v>
      </c>
      <c r="D3089" t="inlineStr">
        <is>
          <t>Books</t>
        </is>
      </c>
      <c r="E3089" t="inlineStr">
        <is>
          <t>North</t>
        </is>
      </c>
      <c r="F3089" t="inlineStr">
        <is>
          <t>Website</t>
        </is>
      </c>
      <c r="G3089" t="inlineStr">
        <is>
          <t>Not Specified</t>
        </is>
      </c>
      <c r="H3089" t="n">
        <v>1</v>
      </c>
      <c r="I3089" t="n">
        <v>342.16</v>
      </c>
    </row>
    <row r="3090">
      <c r="A3090" t="inlineStr">
        <is>
          <t>RET003099</t>
        </is>
      </c>
      <c r="B3090" t="inlineStr">
        <is>
          <t>O020103</t>
        </is>
      </c>
      <c r="C3090" s="25" t="n">
        <v>45408</v>
      </c>
      <c r="D3090" t="inlineStr">
        <is>
          <t>Fashion</t>
        </is>
      </c>
      <c r="E3090" t="inlineStr">
        <is>
          <t>West</t>
        </is>
      </c>
      <c r="F3090" t="inlineStr">
        <is>
          <t>Mobile App</t>
        </is>
      </c>
      <c r="G3090" t="inlineStr">
        <is>
          <t>Not as Described</t>
        </is>
      </c>
      <c r="H3090" t="n">
        <v>1</v>
      </c>
      <c r="I3090" t="n">
        <v>663.62</v>
      </c>
    </row>
    <row r="3091">
      <c r="A3091" t="inlineStr">
        <is>
          <t>RET003100</t>
        </is>
      </c>
      <c r="B3091" t="inlineStr">
        <is>
          <t>O020105</t>
        </is>
      </c>
      <c r="C3091" s="25" t="n">
        <v>45408</v>
      </c>
      <c r="D3091" t="inlineStr">
        <is>
          <t>Fashion</t>
        </is>
      </c>
      <c r="E3091" t="inlineStr">
        <is>
          <t>North</t>
        </is>
      </c>
      <c r="F3091" t="inlineStr">
        <is>
          <t>Mobile App</t>
        </is>
      </c>
      <c r="G3091" t="inlineStr">
        <is>
          <t>Size/Fit Issue</t>
        </is>
      </c>
      <c r="H3091" t="n">
        <v>1</v>
      </c>
      <c r="I3091" t="n">
        <v>1194.49</v>
      </c>
    </row>
    <row r="3092">
      <c r="A3092" t="inlineStr">
        <is>
          <t>RET003101</t>
        </is>
      </c>
      <c r="B3092" t="inlineStr">
        <is>
          <t>O020108</t>
        </is>
      </c>
      <c r="C3092" s="25" t="n">
        <v>45408</v>
      </c>
      <c r="D3092" t="inlineStr">
        <is>
          <t>Sports</t>
        </is>
      </c>
      <c r="E3092" t="inlineStr">
        <is>
          <t>Central</t>
        </is>
      </c>
      <c r="F3092" t="inlineStr">
        <is>
          <t>Marketplace</t>
        </is>
      </c>
      <c r="G3092" t="inlineStr">
        <is>
          <t>Late Delivery</t>
        </is>
      </c>
      <c r="H3092" t="n">
        <v>1</v>
      </c>
      <c r="I3092" t="n">
        <v>1006.88</v>
      </c>
    </row>
    <row r="3093">
      <c r="A3093" t="inlineStr">
        <is>
          <t>RET003102</t>
        </is>
      </c>
      <c r="B3093" t="inlineStr">
        <is>
          <t>O020112</t>
        </is>
      </c>
      <c r="C3093" s="25" t="n">
        <v>45408</v>
      </c>
      <c r="D3093" t="inlineStr">
        <is>
          <t>Fashion</t>
        </is>
      </c>
      <c r="E3093" t="inlineStr">
        <is>
          <t>Central</t>
        </is>
      </c>
      <c r="F3093" t="inlineStr">
        <is>
          <t>Mobile App</t>
        </is>
      </c>
      <c r="G3093" t="inlineStr">
        <is>
          <t>Damaged in Transit</t>
        </is>
      </c>
      <c r="H3093" t="n">
        <v>1</v>
      </c>
      <c r="I3093" t="n">
        <v>523.22</v>
      </c>
    </row>
    <row r="3094">
      <c r="A3094" t="inlineStr">
        <is>
          <t>RET003103</t>
        </is>
      </c>
      <c r="B3094" t="inlineStr">
        <is>
          <t>O020116</t>
        </is>
      </c>
      <c r="C3094" s="25" t="n">
        <v>45409</v>
      </c>
      <c r="D3094" t="inlineStr">
        <is>
          <t>Fashion</t>
        </is>
      </c>
      <c r="E3094" t="inlineStr">
        <is>
          <t>South</t>
        </is>
      </c>
      <c r="F3094" t="inlineStr">
        <is>
          <t>Marketplace</t>
        </is>
      </c>
      <c r="G3094" t="inlineStr">
        <is>
          <t>Size/Fit Issue</t>
        </is>
      </c>
      <c r="H3094" t="n">
        <v>1</v>
      </c>
      <c r="I3094" t="n">
        <v>1737.89</v>
      </c>
    </row>
    <row r="3095">
      <c r="A3095" t="inlineStr">
        <is>
          <t>RET003104</t>
        </is>
      </c>
      <c r="B3095" t="inlineStr">
        <is>
          <t>O020120</t>
        </is>
      </c>
      <c r="C3095" s="25" t="n">
        <v>45409</v>
      </c>
      <c r="D3095" t="inlineStr">
        <is>
          <t>Fashion</t>
        </is>
      </c>
      <c r="E3095" t="inlineStr">
        <is>
          <t>West</t>
        </is>
      </c>
      <c r="F3095" t="inlineStr">
        <is>
          <t>Marketplace</t>
        </is>
      </c>
      <c r="G3095" t="inlineStr">
        <is>
          <t>Damaged in Transit</t>
        </is>
      </c>
      <c r="H3095" t="n">
        <v>1</v>
      </c>
      <c r="I3095" t="n">
        <v>2451.38</v>
      </c>
    </row>
    <row r="3096">
      <c r="A3096" t="inlineStr">
        <is>
          <t>RET003105</t>
        </is>
      </c>
      <c r="B3096" t="inlineStr">
        <is>
          <t>O020124</t>
        </is>
      </c>
      <c r="C3096" s="25" t="n">
        <v>45409</v>
      </c>
      <c r="D3096" t="inlineStr">
        <is>
          <t>Fashion</t>
        </is>
      </c>
      <c r="E3096" t="inlineStr">
        <is>
          <t>Central</t>
        </is>
      </c>
      <c r="F3096" t="inlineStr">
        <is>
          <t>Marketplace</t>
        </is>
      </c>
      <c r="G3096" t="inlineStr">
        <is>
          <t>Size/Fit Issue</t>
        </is>
      </c>
      <c r="H3096" t="n">
        <v>1</v>
      </c>
      <c r="I3096" t="n">
        <v>438.98</v>
      </c>
    </row>
    <row r="3097">
      <c r="A3097" t="inlineStr">
        <is>
          <t>RET003106</t>
        </is>
      </c>
      <c r="B3097" t="inlineStr">
        <is>
          <t>O020128</t>
        </is>
      </c>
      <c r="C3097" s="25" t="n">
        <v>45409</v>
      </c>
      <c r="D3097" t="inlineStr">
        <is>
          <t>Fashion</t>
        </is>
      </c>
      <c r="E3097" t="inlineStr">
        <is>
          <t>East</t>
        </is>
      </c>
      <c r="F3097" t="inlineStr">
        <is>
          <t>Website</t>
        </is>
      </c>
      <c r="G3097" t="inlineStr">
        <is>
          <t>Changed Mind</t>
        </is>
      </c>
      <c r="H3097" t="n">
        <v>1</v>
      </c>
      <c r="I3097" t="n">
        <v>937.61</v>
      </c>
    </row>
    <row r="3098">
      <c r="A3098" t="inlineStr">
        <is>
          <t>RET003107</t>
        </is>
      </c>
      <c r="B3098" t="inlineStr">
        <is>
          <t>O020131</t>
        </is>
      </c>
      <c r="C3098" s="25" t="n">
        <v>45409</v>
      </c>
      <c r="D3098" t="inlineStr">
        <is>
          <t>Fashion</t>
        </is>
      </c>
      <c r="E3098" t="inlineStr">
        <is>
          <t>North</t>
        </is>
      </c>
      <c r="F3098" t="inlineStr">
        <is>
          <t>Website</t>
        </is>
      </c>
      <c r="G3098" t="inlineStr">
        <is>
          <t>Size/Fit Issue</t>
        </is>
      </c>
      <c r="H3098" t="n">
        <v>3</v>
      </c>
      <c r="I3098" t="n">
        <v>11349.16</v>
      </c>
    </row>
    <row r="3099">
      <c r="A3099" t="inlineStr">
        <is>
          <t>RET003108</t>
        </is>
      </c>
      <c r="B3099" t="inlineStr">
        <is>
          <t>O020144</t>
        </is>
      </c>
      <c r="C3099" s="25" t="n">
        <v>45409</v>
      </c>
      <c r="D3099" t="inlineStr">
        <is>
          <t>Electronics</t>
        </is>
      </c>
      <c r="E3099" t="inlineStr">
        <is>
          <t>South</t>
        </is>
      </c>
      <c r="F3099" t="inlineStr">
        <is>
          <t>Mobile App</t>
        </is>
      </c>
      <c r="G3099" t="inlineStr">
        <is>
          <t>Defective Product</t>
        </is>
      </c>
      <c r="H3099" t="n">
        <v>1</v>
      </c>
      <c r="I3099" t="n">
        <v>3901.61</v>
      </c>
    </row>
    <row r="3100">
      <c r="A3100" t="inlineStr">
        <is>
          <t>RET003109</t>
        </is>
      </c>
      <c r="B3100" t="inlineStr">
        <is>
          <t>O020145</t>
        </is>
      </c>
      <c r="C3100" s="25" t="n">
        <v>45409</v>
      </c>
      <c r="D3100" t="inlineStr">
        <is>
          <t>Fashion</t>
        </is>
      </c>
      <c r="E3100" t="inlineStr">
        <is>
          <t>South</t>
        </is>
      </c>
      <c r="F3100" t="inlineStr">
        <is>
          <t>Website</t>
        </is>
      </c>
      <c r="G3100" t="inlineStr">
        <is>
          <t>Size/Fit Issue</t>
        </is>
      </c>
      <c r="H3100" t="n">
        <v>1</v>
      </c>
      <c r="I3100" t="n">
        <v>572.05</v>
      </c>
    </row>
    <row r="3101">
      <c r="A3101" t="inlineStr">
        <is>
          <t>RET003110</t>
        </is>
      </c>
      <c r="B3101" t="inlineStr">
        <is>
          <t>O020145</t>
        </is>
      </c>
      <c r="C3101" s="25" t="n">
        <v>45409</v>
      </c>
      <c r="D3101" t="inlineStr">
        <is>
          <t>Home &amp; Kitchen</t>
        </is>
      </c>
      <c r="E3101" t="inlineStr">
        <is>
          <t>South</t>
        </is>
      </c>
      <c r="F3101" t="inlineStr">
        <is>
          <t>Website</t>
        </is>
      </c>
      <c r="G3101" t="inlineStr">
        <is>
          <t>Damaged in Transit</t>
        </is>
      </c>
      <c r="H3101" t="n">
        <v>1</v>
      </c>
      <c r="I3101" t="n">
        <v>282</v>
      </c>
    </row>
    <row r="3102">
      <c r="A3102" t="inlineStr">
        <is>
          <t>RET003111</t>
        </is>
      </c>
      <c r="B3102" t="inlineStr">
        <is>
          <t>O020157</t>
        </is>
      </c>
      <c r="C3102" s="25" t="n">
        <v>45409</v>
      </c>
      <c r="D3102" t="inlineStr">
        <is>
          <t>Fashion</t>
        </is>
      </c>
      <c r="E3102" t="inlineStr">
        <is>
          <t>South</t>
        </is>
      </c>
      <c r="F3102" t="inlineStr">
        <is>
          <t>Website</t>
        </is>
      </c>
      <c r="G3102" t="inlineStr">
        <is>
          <t>Size/Fit Issue</t>
        </is>
      </c>
      <c r="H3102" t="n">
        <v>1</v>
      </c>
      <c r="I3102" t="n">
        <v>6500.05</v>
      </c>
    </row>
    <row r="3103">
      <c r="A3103" t="inlineStr">
        <is>
          <t>RET003112</t>
        </is>
      </c>
      <c r="B3103" t="inlineStr">
        <is>
          <t>O020162</t>
        </is>
      </c>
      <c r="C3103" s="25" t="n">
        <v>45409</v>
      </c>
      <c r="D3103" t="inlineStr">
        <is>
          <t>Fashion</t>
        </is>
      </c>
      <c r="E3103" t="inlineStr">
        <is>
          <t>East</t>
        </is>
      </c>
      <c r="F3103" t="inlineStr">
        <is>
          <t>Retail Store</t>
        </is>
      </c>
      <c r="G3103" t="inlineStr">
        <is>
          <t>Defective Product</t>
        </is>
      </c>
      <c r="H3103" t="n">
        <v>1</v>
      </c>
      <c r="I3103" t="n">
        <v>1174.16</v>
      </c>
    </row>
    <row r="3104">
      <c r="A3104" t="inlineStr">
        <is>
          <t>RET003113</t>
        </is>
      </c>
      <c r="B3104" t="inlineStr">
        <is>
          <t>O020170</t>
        </is>
      </c>
      <c r="C3104" s="25" t="n">
        <v>45410</v>
      </c>
      <c r="D3104" t="inlineStr">
        <is>
          <t>Fashion</t>
        </is>
      </c>
      <c r="E3104" t="inlineStr">
        <is>
          <t>West</t>
        </is>
      </c>
      <c r="F3104" t="inlineStr">
        <is>
          <t>Mobile App</t>
        </is>
      </c>
      <c r="G3104" t="inlineStr">
        <is>
          <t>Changed Mind</t>
        </is>
      </c>
      <c r="H3104" t="n">
        <v>1</v>
      </c>
      <c r="I3104" t="n">
        <v>529.36</v>
      </c>
    </row>
    <row r="3105">
      <c r="A3105" t="inlineStr">
        <is>
          <t>RET003114</t>
        </is>
      </c>
      <c r="B3105" t="inlineStr">
        <is>
          <t>O020180</t>
        </is>
      </c>
      <c r="C3105" s="25" t="n">
        <v>45410</v>
      </c>
      <c r="D3105" t="inlineStr">
        <is>
          <t>Fashion</t>
        </is>
      </c>
      <c r="E3105" t="inlineStr">
        <is>
          <t>North</t>
        </is>
      </c>
      <c r="F3105" t="inlineStr">
        <is>
          <t>Marketplace</t>
        </is>
      </c>
      <c r="G3105" t="inlineStr">
        <is>
          <t>Wrong Item Delivered</t>
        </is>
      </c>
      <c r="H3105" t="n">
        <v>1</v>
      </c>
      <c r="I3105" t="n">
        <v>1413.36</v>
      </c>
    </row>
    <row r="3106">
      <c r="A3106" t="inlineStr">
        <is>
          <t>RET003115</t>
        </is>
      </c>
      <c r="B3106" t="inlineStr">
        <is>
          <t>O020182</t>
        </is>
      </c>
      <c r="C3106" s="25" t="n">
        <v>45410</v>
      </c>
      <c r="D3106" t="inlineStr">
        <is>
          <t>Fashion</t>
        </is>
      </c>
      <c r="E3106" t="inlineStr">
        <is>
          <t>East</t>
        </is>
      </c>
      <c r="F3106" t="inlineStr">
        <is>
          <t>Marketplace</t>
        </is>
      </c>
      <c r="G3106" t="inlineStr">
        <is>
          <t>Damaged in Transit</t>
        </is>
      </c>
      <c r="H3106" t="n">
        <v>2</v>
      </c>
      <c r="I3106" t="n">
        <v>1559.07</v>
      </c>
    </row>
    <row r="3107">
      <c r="A3107" t="inlineStr">
        <is>
          <t>RET003116</t>
        </is>
      </c>
      <c r="B3107" t="inlineStr">
        <is>
          <t>O020224</t>
        </is>
      </c>
      <c r="C3107" s="25" t="n">
        <v>45411</v>
      </c>
      <c r="D3107" t="inlineStr">
        <is>
          <t>Fashion</t>
        </is>
      </c>
      <c r="E3107" t="inlineStr">
        <is>
          <t>West</t>
        </is>
      </c>
      <c r="F3107" t="inlineStr">
        <is>
          <t>Unknown</t>
        </is>
      </c>
      <c r="G3107" t="inlineStr">
        <is>
          <t>Size/Fit Issue</t>
        </is>
      </c>
      <c r="H3107" t="n">
        <v>1</v>
      </c>
      <c r="I3107" t="n">
        <v>719.78</v>
      </c>
    </row>
    <row r="3108">
      <c r="A3108" t="inlineStr">
        <is>
          <t>RET003117</t>
        </is>
      </c>
      <c r="B3108" t="inlineStr">
        <is>
          <t>O020245</t>
        </is>
      </c>
      <c r="C3108" s="25" t="n">
        <v>45411</v>
      </c>
      <c r="D3108" t="inlineStr">
        <is>
          <t>Sports</t>
        </is>
      </c>
      <c r="E3108" t="inlineStr">
        <is>
          <t>West</t>
        </is>
      </c>
      <c r="F3108" t="inlineStr">
        <is>
          <t>Mobile App</t>
        </is>
      </c>
      <c r="G3108" t="inlineStr">
        <is>
          <t>Wrong Item Delivered</t>
        </is>
      </c>
      <c r="H3108" t="n">
        <v>3</v>
      </c>
      <c r="I3108" t="n">
        <v>8859.4</v>
      </c>
    </row>
    <row r="3109">
      <c r="A3109" t="inlineStr">
        <is>
          <t>RET003118</t>
        </is>
      </c>
      <c r="B3109" t="inlineStr">
        <is>
          <t>O020251</t>
        </is>
      </c>
      <c r="C3109" s="25" t="n">
        <v>45411</v>
      </c>
      <c r="D3109" t="inlineStr">
        <is>
          <t>Fashion</t>
        </is>
      </c>
      <c r="E3109" t="inlineStr">
        <is>
          <t>North</t>
        </is>
      </c>
      <c r="F3109" t="inlineStr">
        <is>
          <t>Mobile App</t>
        </is>
      </c>
      <c r="G3109" t="inlineStr">
        <is>
          <t>Wrong Item Delivered</t>
        </is>
      </c>
      <c r="H3109" t="n">
        <v>1</v>
      </c>
      <c r="I3109" t="n">
        <v>214.34</v>
      </c>
    </row>
    <row r="3110">
      <c r="A3110" t="inlineStr">
        <is>
          <t>RET003119</t>
        </is>
      </c>
      <c r="B3110" t="inlineStr">
        <is>
          <t>O020252</t>
        </is>
      </c>
      <c r="C3110" s="25" t="n">
        <v>45411</v>
      </c>
      <c r="D3110" t="inlineStr">
        <is>
          <t>Electronics</t>
        </is>
      </c>
      <c r="E3110" t="inlineStr">
        <is>
          <t>North</t>
        </is>
      </c>
      <c r="F3110" t="inlineStr">
        <is>
          <t>Mobile App</t>
        </is>
      </c>
      <c r="G3110" t="inlineStr">
        <is>
          <t>Wrong Item Delivered</t>
        </is>
      </c>
      <c r="H3110" t="n">
        <v>1</v>
      </c>
      <c r="I3110" t="n">
        <v>4346.16</v>
      </c>
    </row>
    <row r="3111">
      <c r="A3111" t="inlineStr">
        <is>
          <t>RET003120</t>
        </is>
      </c>
      <c r="B3111" t="inlineStr">
        <is>
          <t>O020262</t>
        </is>
      </c>
      <c r="C3111" s="25" t="n">
        <v>45412</v>
      </c>
      <c r="D3111" t="inlineStr">
        <is>
          <t>Electronics</t>
        </is>
      </c>
      <c r="E3111" t="inlineStr">
        <is>
          <t>South</t>
        </is>
      </c>
      <c r="F3111" t="inlineStr">
        <is>
          <t>Mobile App</t>
        </is>
      </c>
      <c r="G3111" t="inlineStr">
        <is>
          <t>Defective Product</t>
        </is>
      </c>
      <c r="H3111" t="n">
        <v>1</v>
      </c>
      <c r="I3111" t="n">
        <v>2142.97</v>
      </c>
    </row>
    <row r="3112">
      <c r="A3112" t="inlineStr">
        <is>
          <t>RET003121</t>
        </is>
      </c>
      <c r="B3112" t="inlineStr">
        <is>
          <t>O020268</t>
        </is>
      </c>
      <c r="C3112" s="25" t="n">
        <v>45412</v>
      </c>
      <c r="D3112" t="inlineStr">
        <is>
          <t>Sports</t>
        </is>
      </c>
      <c r="E3112" t="inlineStr">
        <is>
          <t>West</t>
        </is>
      </c>
      <c r="F3112" t="inlineStr">
        <is>
          <t>Mobile App</t>
        </is>
      </c>
      <c r="G3112" t="inlineStr">
        <is>
          <t>Damaged in Transit</t>
        </is>
      </c>
      <c r="H3112" t="n">
        <v>1</v>
      </c>
      <c r="I3112" t="n">
        <v>1169.06</v>
      </c>
    </row>
    <row r="3113">
      <c r="A3113" t="inlineStr">
        <is>
          <t>RET003122</t>
        </is>
      </c>
      <c r="B3113" t="inlineStr">
        <is>
          <t>O020270</t>
        </is>
      </c>
      <c r="C3113" s="25" t="n">
        <v>45412</v>
      </c>
      <c r="D3113" t="inlineStr">
        <is>
          <t>Fashion</t>
        </is>
      </c>
      <c r="E3113" t="inlineStr">
        <is>
          <t>South</t>
        </is>
      </c>
      <c r="F3113" t="inlineStr">
        <is>
          <t>Retail Store</t>
        </is>
      </c>
      <c r="G3113" t="inlineStr">
        <is>
          <t>Damaged in Transit</t>
        </is>
      </c>
      <c r="H3113" t="n">
        <v>1</v>
      </c>
      <c r="I3113" t="n">
        <v>633.36</v>
      </c>
    </row>
    <row r="3114">
      <c r="A3114" t="inlineStr">
        <is>
          <t>RET003123</t>
        </is>
      </c>
      <c r="B3114" t="inlineStr">
        <is>
          <t>O020288</t>
        </is>
      </c>
      <c r="C3114" s="25" t="n">
        <v>45412</v>
      </c>
      <c r="D3114" t="inlineStr">
        <is>
          <t>Home &amp; Kitchen</t>
        </is>
      </c>
      <c r="E3114" t="inlineStr">
        <is>
          <t>West</t>
        </is>
      </c>
      <c r="F3114" t="inlineStr">
        <is>
          <t>Marketplace</t>
        </is>
      </c>
      <c r="G3114" t="inlineStr">
        <is>
          <t>Not as Described</t>
        </is>
      </c>
      <c r="H3114" t="n">
        <v>1</v>
      </c>
      <c r="I3114" t="n">
        <v>2442.02</v>
      </c>
    </row>
    <row r="3115">
      <c r="A3115" t="inlineStr">
        <is>
          <t>RET003124</t>
        </is>
      </c>
      <c r="B3115" t="inlineStr">
        <is>
          <t>O020290</t>
        </is>
      </c>
      <c r="C3115" s="25" t="n">
        <v>45412</v>
      </c>
      <c r="D3115" t="inlineStr">
        <is>
          <t>Fashion</t>
        </is>
      </c>
      <c r="E3115" t="inlineStr">
        <is>
          <t>South</t>
        </is>
      </c>
      <c r="F3115" t="inlineStr">
        <is>
          <t>Mobile App</t>
        </is>
      </c>
      <c r="G3115" t="inlineStr">
        <is>
          <t>Size/Fit Issue</t>
        </is>
      </c>
      <c r="H3115" t="n">
        <v>1</v>
      </c>
      <c r="I3115" t="n">
        <v>602.16</v>
      </c>
    </row>
    <row r="3116">
      <c r="A3116" t="inlineStr">
        <is>
          <t>RET003125</t>
        </is>
      </c>
      <c r="B3116" t="inlineStr">
        <is>
          <t>O020312</t>
        </is>
      </c>
      <c r="C3116" s="25" t="n">
        <v>45413</v>
      </c>
      <c r="D3116" t="inlineStr">
        <is>
          <t>Grocery</t>
        </is>
      </c>
      <c r="E3116" t="inlineStr">
        <is>
          <t>North</t>
        </is>
      </c>
      <c r="F3116" t="inlineStr">
        <is>
          <t>Marketplace</t>
        </is>
      </c>
      <c r="G3116" t="inlineStr">
        <is>
          <t>Damaged in Transit</t>
        </is>
      </c>
      <c r="H3116" t="n">
        <v>3</v>
      </c>
      <c r="I3116" t="n">
        <v>1288.87</v>
      </c>
    </row>
    <row r="3117">
      <c r="A3117" t="inlineStr">
        <is>
          <t>RET003126</t>
        </is>
      </c>
      <c r="B3117" t="inlineStr">
        <is>
          <t>O020319</t>
        </is>
      </c>
      <c r="C3117" s="25" t="n">
        <v>45413</v>
      </c>
      <c r="D3117" t="inlineStr">
        <is>
          <t>Fashion</t>
        </is>
      </c>
      <c r="E3117" t="inlineStr">
        <is>
          <t>Central</t>
        </is>
      </c>
      <c r="F3117" t="inlineStr">
        <is>
          <t>Website</t>
        </is>
      </c>
      <c r="G3117" t="inlineStr">
        <is>
          <t>Size/Fit Issue</t>
        </is>
      </c>
      <c r="H3117" t="n">
        <v>1</v>
      </c>
      <c r="I3117" t="n">
        <v>812.4</v>
      </c>
    </row>
    <row r="3118">
      <c r="A3118" t="inlineStr">
        <is>
          <t>RET003127</t>
        </is>
      </c>
      <c r="B3118" t="inlineStr">
        <is>
          <t>O020319</t>
        </is>
      </c>
      <c r="C3118" s="25" t="n">
        <v>45413</v>
      </c>
      <c r="D3118" t="inlineStr">
        <is>
          <t>Fashion</t>
        </is>
      </c>
      <c r="E3118" t="inlineStr">
        <is>
          <t>Central</t>
        </is>
      </c>
      <c r="F3118" t="inlineStr">
        <is>
          <t>Website</t>
        </is>
      </c>
      <c r="G3118" t="inlineStr">
        <is>
          <t>Wrong Item Delivered</t>
        </is>
      </c>
      <c r="H3118" t="n">
        <v>1</v>
      </c>
      <c r="I3118" t="n">
        <v>2264.18</v>
      </c>
    </row>
    <row r="3119">
      <c r="A3119" t="inlineStr">
        <is>
          <t>RET003128</t>
        </is>
      </c>
      <c r="B3119" t="inlineStr">
        <is>
          <t>O020332</t>
        </is>
      </c>
      <c r="C3119" s="25" t="n">
        <v>45414</v>
      </c>
      <c r="D3119" t="inlineStr">
        <is>
          <t>Beauty</t>
        </is>
      </c>
      <c r="E3119" t="inlineStr">
        <is>
          <t>North</t>
        </is>
      </c>
      <c r="F3119" t="inlineStr">
        <is>
          <t>Marketplace</t>
        </is>
      </c>
      <c r="G3119" t="inlineStr">
        <is>
          <t>Changed Mind</t>
        </is>
      </c>
      <c r="H3119" t="n">
        <v>1</v>
      </c>
      <c r="I3119" t="n">
        <v>579.38</v>
      </c>
    </row>
    <row r="3120">
      <c r="A3120" t="inlineStr">
        <is>
          <t>RET003129</t>
        </is>
      </c>
      <c r="B3120" t="inlineStr">
        <is>
          <t>O020339</t>
        </is>
      </c>
      <c r="C3120" s="25" t="n">
        <v>45414</v>
      </c>
      <c r="D3120" t="inlineStr">
        <is>
          <t>Fashion</t>
        </is>
      </c>
      <c r="E3120" t="inlineStr">
        <is>
          <t>North</t>
        </is>
      </c>
      <c r="F3120" t="inlineStr">
        <is>
          <t>Mobile App</t>
        </is>
      </c>
      <c r="G3120" t="inlineStr">
        <is>
          <t>Changed Mind</t>
        </is>
      </c>
      <c r="H3120" t="n">
        <v>1</v>
      </c>
      <c r="I3120" t="n">
        <v>2217.96</v>
      </c>
    </row>
    <row r="3121">
      <c r="A3121" t="inlineStr">
        <is>
          <t>RET003130</t>
        </is>
      </c>
      <c r="B3121" t="inlineStr">
        <is>
          <t>O020346</t>
        </is>
      </c>
      <c r="C3121" s="25" t="n">
        <v>45414</v>
      </c>
      <c r="D3121" t="inlineStr">
        <is>
          <t>Fashion</t>
        </is>
      </c>
      <c r="E3121" t="inlineStr">
        <is>
          <t>South</t>
        </is>
      </c>
      <c r="F3121" t="inlineStr">
        <is>
          <t>Marketplace</t>
        </is>
      </c>
      <c r="G3121" t="inlineStr">
        <is>
          <t>Size/Fit Issue</t>
        </is>
      </c>
      <c r="H3121" t="n">
        <v>1</v>
      </c>
      <c r="I3121" t="n">
        <v>1552.82</v>
      </c>
    </row>
    <row r="3122">
      <c r="A3122" t="inlineStr">
        <is>
          <t>RET003131</t>
        </is>
      </c>
      <c r="B3122" t="inlineStr">
        <is>
          <t>O020349</t>
        </is>
      </c>
      <c r="C3122" s="25" t="n">
        <v>45414</v>
      </c>
      <c r="D3122" t="inlineStr">
        <is>
          <t>Fashion</t>
        </is>
      </c>
      <c r="E3122" t="inlineStr">
        <is>
          <t>East</t>
        </is>
      </c>
      <c r="F3122" t="inlineStr">
        <is>
          <t>Marketplace</t>
        </is>
      </c>
      <c r="G3122" t="inlineStr">
        <is>
          <t>Size/Fit Issue</t>
        </is>
      </c>
      <c r="H3122" t="n">
        <v>1</v>
      </c>
      <c r="I3122" t="n">
        <v>2348.42</v>
      </c>
    </row>
    <row r="3123">
      <c r="A3123" t="inlineStr">
        <is>
          <t>RET003132</t>
        </is>
      </c>
      <c r="B3123" t="inlineStr">
        <is>
          <t>O020349</t>
        </is>
      </c>
      <c r="C3123" s="25" t="n">
        <v>45414</v>
      </c>
      <c r="D3123" t="inlineStr">
        <is>
          <t>Fashion</t>
        </is>
      </c>
      <c r="E3123" t="inlineStr">
        <is>
          <t>East</t>
        </is>
      </c>
      <c r="F3123" t="inlineStr">
        <is>
          <t>Marketplace</t>
        </is>
      </c>
      <c r="G3123" t="inlineStr">
        <is>
          <t>Size/Fit Issue</t>
        </is>
      </c>
      <c r="H3123" t="n">
        <v>2</v>
      </c>
      <c r="I3123" t="n">
        <v>1815.95</v>
      </c>
    </row>
    <row r="3124">
      <c r="A3124" t="inlineStr">
        <is>
          <t>RET003133</t>
        </is>
      </c>
      <c r="B3124" t="inlineStr">
        <is>
          <t>O020353</t>
        </is>
      </c>
      <c r="C3124" s="25" t="n">
        <v>45414</v>
      </c>
      <c r="D3124" t="inlineStr">
        <is>
          <t>Electronics</t>
        </is>
      </c>
      <c r="E3124" t="inlineStr">
        <is>
          <t>North</t>
        </is>
      </c>
      <c r="F3124" t="inlineStr">
        <is>
          <t>Mobile App</t>
        </is>
      </c>
      <c r="G3124" t="inlineStr">
        <is>
          <t>Defective Product</t>
        </is>
      </c>
      <c r="H3124" t="n">
        <v>1</v>
      </c>
      <c r="I3124" t="n">
        <v>9967.93</v>
      </c>
    </row>
    <row r="3125">
      <c r="A3125" t="inlineStr">
        <is>
          <t>RET003134</t>
        </is>
      </c>
      <c r="B3125" t="inlineStr">
        <is>
          <t>O020355</t>
        </is>
      </c>
      <c r="C3125" s="25" t="n">
        <v>45414</v>
      </c>
      <c r="D3125" t="inlineStr">
        <is>
          <t>Fashion</t>
        </is>
      </c>
      <c r="E3125" t="inlineStr">
        <is>
          <t>East</t>
        </is>
      </c>
      <c r="F3125" t="inlineStr">
        <is>
          <t>Mobile App</t>
        </is>
      </c>
      <c r="G3125" t="inlineStr">
        <is>
          <t>Defective Product</t>
        </is>
      </c>
      <c r="H3125" t="n">
        <v>1</v>
      </c>
      <c r="I3125" t="n">
        <v>878.33</v>
      </c>
    </row>
    <row r="3126">
      <c r="A3126" t="inlineStr">
        <is>
          <t>RET003135</t>
        </is>
      </c>
      <c r="B3126" t="inlineStr">
        <is>
          <t>O020356</t>
        </is>
      </c>
      <c r="C3126" s="25" t="n">
        <v>45414</v>
      </c>
      <c r="D3126" t="inlineStr">
        <is>
          <t>Fashion</t>
        </is>
      </c>
      <c r="E3126" t="inlineStr">
        <is>
          <t>West</t>
        </is>
      </c>
      <c r="F3126" t="inlineStr">
        <is>
          <t>Marketplace</t>
        </is>
      </c>
      <c r="G3126" t="inlineStr">
        <is>
          <t>Changed Mind</t>
        </is>
      </c>
      <c r="H3126" t="n">
        <v>1</v>
      </c>
      <c r="I3126" t="n">
        <v>1449.86</v>
      </c>
    </row>
    <row r="3127">
      <c r="A3127" t="inlineStr">
        <is>
          <t>RET003136</t>
        </is>
      </c>
      <c r="B3127" t="inlineStr">
        <is>
          <t>O020366</t>
        </is>
      </c>
      <c r="C3127" s="25" t="n">
        <v>45414</v>
      </c>
      <c r="D3127" t="inlineStr">
        <is>
          <t>Sports</t>
        </is>
      </c>
      <c r="E3127" t="inlineStr">
        <is>
          <t>South</t>
        </is>
      </c>
      <c r="F3127" t="inlineStr">
        <is>
          <t>Website</t>
        </is>
      </c>
      <c r="G3127" t="inlineStr">
        <is>
          <t>Damaged in Transit</t>
        </is>
      </c>
      <c r="H3127" t="n">
        <v>1</v>
      </c>
      <c r="I3127" t="n">
        <v>1328.18</v>
      </c>
    </row>
    <row r="3128">
      <c r="A3128" t="inlineStr">
        <is>
          <t>RET003137</t>
        </is>
      </c>
      <c r="B3128" t="inlineStr">
        <is>
          <t>O020371</t>
        </is>
      </c>
      <c r="C3128" s="25" t="n">
        <v>45415</v>
      </c>
      <c r="D3128" t="inlineStr">
        <is>
          <t>Fashion</t>
        </is>
      </c>
      <c r="E3128" t="inlineStr">
        <is>
          <t>South</t>
        </is>
      </c>
      <c r="F3128" t="inlineStr">
        <is>
          <t>Marketplace</t>
        </is>
      </c>
      <c r="G3128" t="inlineStr">
        <is>
          <t>Changed Mind</t>
        </is>
      </c>
      <c r="H3128" t="n">
        <v>1</v>
      </c>
      <c r="I3128" t="n">
        <v>1056.74</v>
      </c>
    </row>
    <row r="3129">
      <c r="A3129" t="inlineStr">
        <is>
          <t>RET003138</t>
        </is>
      </c>
      <c r="B3129" t="inlineStr">
        <is>
          <t>O020378</t>
        </is>
      </c>
      <c r="C3129" s="25" t="n">
        <v>45415</v>
      </c>
      <c r="D3129" t="inlineStr">
        <is>
          <t>Fashion</t>
        </is>
      </c>
      <c r="E3129" t="inlineStr">
        <is>
          <t>North</t>
        </is>
      </c>
      <c r="F3129" t="inlineStr">
        <is>
          <t>Marketplace</t>
        </is>
      </c>
      <c r="G3129" t="inlineStr">
        <is>
          <t>Defective Product</t>
        </is>
      </c>
      <c r="H3129" t="n">
        <v>1</v>
      </c>
      <c r="I3129" t="n">
        <v>1590.26</v>
      </c>
    </row>
    <row r="3130">
      <c r="A3130" t="inlineStr">
        <is>
          <t>RET003139</t>
        </is>
      </c>
      <c r="B3130" t="inlineStr">
        <is>
          <t>O020378</t>
        </is>
      </c>
      <c r="C3130" s="25" t="n">
        <v>45415</v>
      </c>
      <c r="D3130" t="inlineStr">
        <is>
          <t>Fashion</t>
        </is>
      </c>
      <c r="E3130" t="inlineStr">
        <is>
          <t>North</t>
        </is>
      </c>
      <c r="F3130" t="inlineStr">
        <is>
          <t>Marketplace</t>
        </is>
      </c>
      <c r="G3130" t="inlineStr">
        <is>
          <t>Size/Fit Issue</t>
        </is>
      </c>
      <c r="H3130" t="n">
        <v>1</v>
      </c>
      <c r="I3130" t="n">
        <v>1115.45</v>
      </c>
    </row>
    <row r="3131">
      <c r="A3131" t="inlineStr">
        <is>
          <t>RET003140</t>
        </is>
      </c>
      <c r="B3131" t="inlineStr">
        <is>
          <t>O020382</t>
        </is>
      </c>
      <c r="C3131" s="25" t="n">
        <v>45415</v>
      </c>
      <c r="D3131" t="inlineStr">
        <is>
          <t>Grocery</t>
        </is>
      </c>
      <c r="E3131" t="inlineStr">
        <is>
          <t>East</t>
        </is>
      </c>
      <c r="F3131" t="inlineStr">
        <is>
          <t>Marketplace</t>
        </is>
      </c>
      <c r="G3131" t="inlineStr">
        <is>
          <t>Defective Product</t>
        </is>
      </c>
      <c r="H3131" t="n">
        <v>2</v>
      </c>
      <c r="I3131" t="n">
        <v>391.25</v>
      </c>
    </row>
    <row r="3132">
      <c r="A3132" t="inlineStr">
        <is>
          <t>RET003141</t>
        </is>
      </c>
      <c r="B3132" t="inlineStr">
        <is>
          <t>O020386</t>
        </is>
      </c>
      <c r="C3132" s="25" t="n">
        <v>45415</v>
      </c>
      <c r="D3132" t="inlineStr">
        <is>
          <t>Fashion</t>
        </is>
      </c>
      <c r="E3132" t="inlineStr">
        <is>
          <t>West</t>
        </is>
      </c>
      <c r="F3132" t="inlineStr">
        <is>
          <t>Website</t>
        </is>
      </c>
      <c r="G3132" t="inlineStr">
        <is>
          <t>Size/Fit Issue</t>
        </is>
      </c>
      <c r="H3132" t="n">
        <v>1</v>
      </c>
      <c r="I3132" t="n">
        <v>504.5</v>
      </c>
    </row>
    <row r="3133">
      <c r="A3133" t="inlineStr">
        <is>
          <t>RET003142</t>
        </is>
      </c>
      <c r="B3133" t="inlineStr">
        <is>
          <t>O020391</t>
        </is>
      </c>
      <c r="C3133" s="25" t="n">
        <v>45415</v>
      </c>
      <c r="D3133" t="inlineStr">
        <is>
          <t>Grocery</t>
        </is>
      </c>
      <c r="E3133" t="inlineStr">
        <is>
          <t>West</t>
        </is>
      </c>
      <c r="F3133" t="inlineStr">
        <is>
          <t>Website</t>
        </is>
      </c>
      <c r="G3133" t="inlineStr">
        <is>
          <t>Late Delivery</t>
        </is>
      </c>
      <c r="H3133" t="n">
        <v>1</v>
      </c>
      <c r="I3133" t="n">
        <v>261.14</v>
      </c>
    </row>
    <row r="3134">
      <c r="A3134" t="inlineStr">
        <is>
          <t>RET003143</t>
        </is>
      </c>
      <c r="B3134" t="inlineStr">
        <is>
          <t>O020397</t>
        </is>
      </c>
      <c r="C3134" s="25" t="n">
        <v>45415</v>
      </c>
      <c r="D3134" t="inlineStr">
        <is>
          <t>Fashion</t>
        </is>
      </c>
      <c r="E3134" t="inlineStr">
        <is>
          <t>East</t>
        </is>
      </c>
      <c r="F3134" t="inlineStr">
        <is>
          <t>Website</t>
        </is>
      </c>
      <c r="G3134" t="inlineStr">
        <is>
          <t>Wrong Item Delivered</t>
        </is>
      </c>
      <c r="H3134" t="n">
        <v>2</v>
      </c>
      <c r="I3134" t="n">
        <v>1381.22</v>
      </c>
    </row>
    <row r="3135">
      <c r="A3135" t="inlineStr">
        <is>
          <t>RET003144</t>
        </is>
      </c>
      <c r="B3135" t="inlineStr">
        <is>
          <t>O020399</t>
        </is>
      </c>
      <c r="C3135" s="25" t="n">
        <v>45415</v>
      </c>
      <c r="D3135" t="inlineStr">
        <is>
          <t>Beauty</t>
        </is>
      </c>
      <c r="E3135" t="inlineStr">
        <is>
          <t>North</t>
        </is>
      </c>
      <c r="F3135" t="inlineStr">
        <is>
          <t>Website</t>
        </is>
      </c>
      <c r="G3135" t="inlineStr">
        <is>
          <t>Damaged in Transit</t>
        </is>
      </c>
      <c r="H3135" t="n">
        <v>1</v>
      </c>
      <c r="I3135" t="n">
        <v>196.61</v>
      </c>
    </row>
    <row r="3136">
      <c r="A3136" t="inlineStr">
        <is>
          <t>RET003145</t>
        </is>
      </c>
      <c r="B3136" t="inlineStr">
        <is>
          <t>O020405</t>
        </is>
      </c>
      <c r="C3136" s="25" t="n">
        <v>45415</v>
      </c>
      <c r="D3136" t="inlineStr">
        <is>
          <t>Electronics</t>
        </is>
      </c>
      <c r="E3136" t="inlineStr">
        <is>
          <t>West</t>
        </is>
      </c>
      <c r="F3136" t="inlineStr">
        <is>
          <t>Marketplace</t>
        </is>
      </c>
      <c r="G3136" t="inlineStr">
        <is>
          <t>Changed Mind</t>
        </is>
      </c>
      <c r="H3136" t="n">
        <v>1</v>
      </c>
      <c r="I3136" t="n">
        <v>12457.69</v>
      </c>
    </row>
    <row r="3137">
      <c r="A3137" t="inlineStr">
        <is>
          <t>RET003146</t>
        </is>
      </c>
      <c r="B3137" t="inlineStr">
        <is>
          <t>O020406</t>
        </is>
      </c>
      <c r="C3137" s="25" t="n">
        <v>45415</v>
      </c>
      <c r="D3137" t="inlineStr">
        <is>
          <t>Fashion</t>
        </is>
      </c>
      <c r="E3137" t="inlineStr">
        <is>
          <t>East</t>
        </is>
      </c>
      <c r="F3137" t="inlineStr">
        <is>
          <t>Website</t>
        </is>
      </c>
      <c r="G3137" t="inlineStr">
        <is>
          <t>Size/Fit Issue</t>
        </is>
      </c>
      <c r="H3137" t="n">
        <v>1</v>
      </c>
      <c r="I3137" t="n">
        <v>6157.94</v>
      </c>
    </row>
    <row r="3138">
      <c r="A3138" t="inlineStr">
        <is>
          <t>RET003147</t>
        </is>
      </c>
      <c r="B3138" t="inlineStr">
        <is>
          <t>O020410</t>
        </is>
      </c>
      <c r="C3138" s="25" t="n">
        <v>45415</v>
      </c>
      <c r="D3138" t="inlineStr">
        <is>
          <t>Fashion</t>
        </is>
      </c>
      <c r="E3138" t="inlineStr">
        <is>
          <t>East</t>
        </is>
      </c>
      <c r="F3138" t="inlineStr">
        <is>
          <t>Website</t>
        </is>
      </c>
      <c r="G3138" t="inlineStr">
        <is>
          <t>Damaged in Transit</t>
        </is>
      </c>
      <c r="H3138" t="n">
        <v>1</v>
      </c>
      <c r="I3138" t="n">
        <v>2048.9</v>
      </c>
    </row>
    <row r="3139">
      <c r="A3139" t="inlineStr">
        <is>
          <t>RET003148</t>
        </is>
      </c>
      <c r="B3139" t="inlineStr">
        <is>
          <t>O020414</t>
        </is>
      </c>
      <c r="C3139" s="25" t="n">
        <v>45416</v>
      </c>
      <c r="D3139" t="inlineStr">
        <is>
          <t>Sports</t>
        </is>
      </c>
      <c r="E3139" t="inlineStr">
        <is>
          <t>North</t>
        </is>
      </c>
      <c r="F3139" t="inlineStr">
        <is>
          <t>Website</t>
        </is>
      </c>
      <c r="G3139" t="inlineStr">
        <is>
          <t>Damaged in Transit</t>
        </is>
      </c>
      <c r="H3139" t="n">
        <v>1</v>
      </c>
      <c r="I3139" t="n">
        <v>1075.93</v>
      </c>
    </row>
    <row r="3140">
      <c r="A3140" t="inlineStr">
        <is>
          <t>RET003149</t>
        </is>
      </c>
      <c r="B3140" t="inlineStr">
        <is>
          <t>O020422</t>
        </is>
      </c>
      <c r="C3140" s="25" t="n">
        <v>45416</v>
      </c>
      <c r="D3140" t="inlineStr">
        <is>
          <t>Books</t>
        </is>
      </c>
      <c r="E3140" t="inlineStr">
        <is>
          <t>South</t>
        </is>
      </c>
      <c r="F3140" t="inlineStr">
        <is>
          <t>Mobile App</t>
        </is>
      </c>
      <c r="G3140" t="inlineStr">
        <is>
          <t>Damaged in Transit</t>
        </is>
      </c>
      <c r="H3140" t="n">
        <v>2</v>
      </c>
      <c r="I3140" t="n">
        <v>986.02</v>
      </c>
    </row>
    <row r="3141">
      <c r="A3141" t="inlineStr">
        <is>
          <t>RET003150</t>
        </is>
      </c>
      <c r="B3141" t="inlineStr">
        <is>
          <t>O020425</t>
        </is>
      </c>
      <c r="C3141" s="25" t="n">
        <v>45416</v>
      </c>
      <c r="D3141" t="inlineStr">
        <is>
          <t>Electronics</t>
        </is>
      </c>
      <c r="E3141" t="inlineStr">
        <is>
          <t>West</t>
        </is>
      </c>
      <c r="F3141" t="inlineStr">
        <is>
          <t>Mobile App</t>
        </is>
      </c>
      <c r="G3141" t="inlineStr">
        <is>
          <t>Defective Product</t>
        </is>
      </c>
      <c r="H3141" t="n">
        <v>1</v>
      </c>
      <c r="I3141" t="n">
        <v>22771.94</v>
      </c>
    </row>
    <row r="3142">
      <c r="A3142" t="inlineStr">
        <is>
          <t>RET003151</t>
        </is>
      </c>
      <c r="B3142" t="inlineStr">
        <is>
          <t>O020441</t>
        </is>
      </c>
      <c r="C3142" s="25" t="n">
        <v>45416</v>
      </c>
      <c r="D3142" t="inlineStr">
        <is>
          <t>Fashion</t>
        </is>
      </c>
      <c r="E3142" t="inlineStr">
        <is>
          <t>West</t>
        </is>
      </c>
      <c r="F3142" t="inlineStr">
        <is>
          <t>Website</t>
        </is>
      </c>
      <c r="G3142" t="inlineStr">
        <is>
          <t>Wrong Item Delivered</t>
        </is>
      </c>
      <c r="H3142" t="n">
        <v>1</v>
      </c>
      <c r="I3142" t="n">
        <v>1115.45</v>
      </c>
    </row>
    <row r="3143">
      <c r="A3143" t="inlineStr">
        <is>
          <t>RET003152</t>
        </is>
      </c>
      <c r="B3143" t="inlineStr">
        <is>
          <t>O020442</t>
        </is>
      </c>
      <c r="C3143" s="25" t="n">
        <v>45416</v>
      </c>
      <c r="D3143" t="inlineStr">
        <is>
          <t>Fashion</t>
        </is>
      </c>
      <c r="E3143" t="inlineStr">
        <is>
          <t>South</t>
        </is>
      </c>
      <c r="F3143" t="inlineStr">
        <is>
          <t>Website</t>
        </is>
      </c>
      <c r="G3143" t="inlineStr">
        <is>
          <t>Size/Fit Issue</t>
        </is>
      </c>
      <c r="H3143" t="n">
        <v>1</v>
      </c>
      <c r="I3143" t="n">
        <v>2557.93</v>
      </c>
    </row>
    <row r="3144">
      <c r="A3144" t="inlineStr">
        <is>
          <t>RET003153</t>
        </is>
      </c>
      <c r="B3144" t="inlineStr">
        <is>
          <t>O020448</t>
        </is>
      </c>
      <c r="C3144" s="25" t="n">
        <v>45416</v>
      </c>
      <c r="D3144" t="inlineStr">
        <is>
          <t>Fashion</t>
        </is>
      </c>
      <c r="E3144" t="inlineStr">
        <is>
          <t>East</t>
        </is>
      </c>
      <c r="F3144" t="inlineStr">
        <is>
          <t>Marketplace</t>
        </is>
      </c>
      <c r="G3144" t="inlineStr">
        <is>
          <t>Defective Product</t>
        </is>
      </c>
      <c r="H3144" t="n">
        <v>1</v>
      </c>
      <c r="I3144" t="n">
        <v>1325.12</v>
      </c>
    </row>
    <row r="3145">
      <c r="A3145" t="inlineStr">
        <is>
          <t>RET003154</t>
        </is>
      </c>
      <c r="B3145" t="inlineStr">
        <is>
          <t>O020452</t>
        </is>
      </c>
      <c r="C3145" s="25" t="n">
        <v>45416</v>
      </c>
      <c r="D3145" t="inlineStr">
        <is>
          <t>Fashion</t>
        </is>
      </c>
      <c r="E3145" t="inlineStr">
        <is>
          <t>South</t>
        </is>
      </c>
      <c r="F3145" t="inlineStr">
        <is>
          <t>Website</t>
        </is>
      </c>
      <c r="G3145" t="inlineStr">
        <is>
          <t>Not as Described</t>
        </is>
      </c>
      <c r="H3145" t="n">
        <v>1</v>
      </c>
      <c r="I3145" t="n">
        <v>6842.16</v>
      </c>
    </row>
    <row r="3146">
      <c r="A3146" t="inlineStr">
        <is>
          <t>RET003155</t>
        </is>
      </c>
      <c r="B3146" t="inlineStr">
        <is>
          <t>O020453</t>
        </is>
      </c>
      <c r="C3146" s="25" t="n">
        <v>45416</v>
      </c>
      <c r="D3146" t="inlineStr">
        <is>
          <t>Fashion</t>
        </is>
      </c>
      <c r="E3146" t="inlineStr">
        <is>
          <t>West</t>
        </is>
      </c>
      <c r="F3146" t="inlineStr">
        <is>
          <t>Website</t>
        </is>
      </c>
      <c r="G3146" t="inlineStr">
        <is>
          <t>Changed Mind</t>
        </is>
      </c>
      <c r="H3146" t="n">
        <v>1</v>
      </c>
      <c r="I3146" t="n">
        <v>457.7</v>
      </c>
    </row>
    <row r="3147">
      <c r="A3147" t="inlineStr">
        <is>
          <t>RET003156</t>
        </is>
      </c>
      <c r="B3147" t="inlineStr">
        <is>
          <t>O020461</t>
        </is>
      </c>
      <c r="C3147" s="25" t="n">
        <v>45417</v>
      </c>
      <c r="D3147" t="inlineStr">
        <is>
          <t>Fashion</t>
        </is>
      </c>
      <c r="E3147" t="inlineStr">
        <is>
          <t>South</t>
        </is>
      </c>
      <c r="F3147" t="inlineStr">
        <is>
          <t>Mobile App</t>
        </is>
      </c>
      <c r="G3147" t="inlineStr">
        <is>
          <t>Defective Product</t>
        </is>
      </c>
      <c r="H3147" t="n">
        <v>1</v>
      </c>
      <c r="I3147" t="n">
        <v>5131.62</v>
      </c>
    </row>
    <row r="3148">
      <c r="A3148" t="inlineStr">
        <is>
          <t>RET003157</t>
        </is>
      </c>
      <c r="B3148" t="inlineStr">
        <is>
          <t>O020464</t>
        </is>
      </c>
      <c r="C3148" s="25" t="n">
        <v>45417</v>
      </c>
      <c r="D3148" t="inlineStr">
        <is>
          <t>Fashion</t>
        </is>
      </c>
      <c r="E3148" t="inlineStr">
        <is>
          <t>West</t>
        </is>
      </c>
      <c r="F3148" t="inlineStr">
        <is>
          <t>Marketplace</t>
        </is>
      </c>
      <c r="G3148" t="inlineStr">
        <is>
          <t>Size/Fit Issue</t>
        </is>
      </c>
      <c r="H3148" t="n">
        <v>1</v>
      </c>
      <c r="I3148" t="n">
        <v>1145.09</v>
      </c>
    </row>
    <row r="3149">
      <c r="A3149" t="inlineStr">
        <is>
          <t>RET003158</t>
        </is>
      </c>
      <c r="B3149" t="inlineStr">
        <is>
          <t>O020471</t>
        </is>
      </c>
      <c r="C3149" s="25" t="n">
        <v>45417</v>
      </c>
      <c r="D3149" t="inlineStr">
        <is>
          <t>Fashion</t>
        </is>
      </c>
      <c r="E3149" t="inlineStr">
        <is>
          <t>East</t>
        </is>
      </c>
      <c r="F3149" t="inlineStr">
        <is>
          <t>Website</t>
        </is>
      </c>
      <c r="G3149" t="inlineStr">
        <is>
          <t>Changed Mind</t>
        </is>
      </c>
      <c r="H3149" t="n">
        <v>1</v>
      </c>
      <c r="I3149" t="n">
        <v>1206.5</v>
      </c>
    </row>
    <row r="3150">
      <c r="A3150" t="inlineStr">
        <is>
          <t>RET003159</t>
        </is>
      </c>
      <c r="B3150" t="inlineStr">
        <is>
          <t>O020479</t>
        </is>
      </c>
      <c r="C3150" s="25" t="n">
        <v>45417</v>
      </c>
      <c r="D3150" t="inlineStr">
        <is>
          <t>Fashion</t>
        </is>
      </c>
      <c r="E3150" t="inlineStr">
        <is>
          <t>South</t>
        </is>
      </c>
      <c r="F3150" t="inlineStr">
        <is>
          <t>Marketplace</t>
        </is>
      </c>
      <c r="G3150" t="inlineStr">
        <is>
          <t>Size/Fit Issue</t>
        </is>
      </c>
      <c r="H3150" t="n">
        <v>1</v>
      </c>
      <c r="I3150" t="n">
        <v>1590.26</v>
      </c>
    </row>
    <row r="3151">
      <c r="A3151" t="inlineStr">
        <is>
          <t>RET003160</t>
        </is>
      </c>
      <c r="B3151" t="inlineStr">
        <is>
          <t>O020484</t>
        </is>
      </c>
      <c r="C3151" s="25" t="n">
        <v>45417</v>
      </c>
      <c r="D3151" t="inlineStr">
        <is>
          <t>Fashion</t>
        </is>
      </c>
      <c r="E3151" t="inlineStr">
        <is>
          <t>North</t>
        </is>
      </c>
      <c r="F3151" t="inlineStr">
        <is>
          <t>Mobile App</t>
        </is>
      </c>
      <c r="G3151" t="inlineStr">
        <is>
          <t>Wrong Item Delivered</t>
        </is>
      </c>
      <c r="H3151" t="n">
        <v>1</v>
      </c>
      <c r="I3151" t="n">
        <v>907.97</v>
      </c>
    </row>
    <row r="3152">
      <c r="A3152" t="inlineStr">
        <is>
          <t>RET003161</t>
        </is>
      </c>
      <c r="B3152" t="inlineStr">
        <is>
          <t>O020487</t>
        </is>
      </c>
      <c r="C3152" s="25" t="n">
        <v>45417</v>
      </c>
      <c r="D3152" t="inlineStr">
        <is>
          <t>Books</t>
        </is>
      </c>
      <c r="E3152" t="inlineStr">
        <is>
          <t>West</t>
        </is>
      </c>
      <c r="F3152" t="inlineStr">
        <is>
          <t>Mobile App</t>
        </is>
      </c>
      <c r="G3152" t="inlineStr">
        <is>
          <t>Size/Fit Issue</t>
        </is>
      </c>
      <c r="H3152" t="n">
        <v>1</v>
      </c>
      <c r="I3152" t="n">
        <v>476.42</v>
      </c>
    </row>
    <row r="3153">
      <c r="A3153" t="inlineStr">
        <is>
          <t>RET003162</t>
        </is>
      </c>
      <c r="B3153" t="inlineStr">
        <is>
          <t>O020500</t>
        </is>
      </c>
      <c r="C3153" s="25" t="n">
        <v>45417</v>
      </c>
      <c r="D3153" t="inlineStr">
        <is>
          <t>Fashion</t>
        </is>
      </c>
      <c r="E3153" t="inlineStr">
        <is>
          <t>North</t>
        </is>
      </c>
      <c r="F3153" t="inlineStr">
        <is>
          <t>Retail Store</t>
        </is>
      </c>
      <c r="G3153" t="inlineStr">
        <is>
          <t>Size/Fit Issue</t>
        </is>
      </c>
      <c r="H3153" t="n">
        <v>1</v>
      </c>
      <c r="I3153" t="n">
        <v>759.77</v>
      </c>
    </row>
    <row r="3154">
      <c r="A3154" t="inlineStr">
        <is>
          <t>RET003163</t>
        </is>
      </c>
      <c r="B3154" t="inlineStr">
        <is>
          <t>O020503</t>
        </is>
      </c>
      <c r="C3154" s="25" t="n">
        <v>45418</v>
      </c>
      <c r="D3154" t="inlineStr">
        <is>
          <t>Books</t>
        </is>
      </c>
      <c r="E3154" t="inlineStr">
        <is>
          <t>North</t>
        </is>
      </c>
      <c r="F3154" t="inlineStr">
        <is>
          <t>Unknown</t>
        </is>
      </c>
      <c r="G3154" t="inlineStr">
        <is>
          <t>Changed Mind</t>
        </is>
      </c>
      <c r="H3154" t="n">
        <v>1</v>
      </c>
      <c r="I3154" t="n">
        <v>522.65</v>
      </c>
    </row>
    <row r="3155">
      <c r="A3155" t="inlineStr">
        <is>
          <t>RET003164</t>
        </is>
      </c>
      <c r="B3155" t="inlineStr">
        <is>
          <t>O020515</t>
        </is>
      </c>
      <c r="C3155" s="25" t="n">
        <v>45418</v>
      </c>
      <c r="D3155" t="inlineStr">
        <is>
          <t>Fashion</t>
        </is>
      </c>
      <c r="E3155" t="inlineStr">
        <is>
          <t>South</t>
        </is>
      </c>
      <c r="F3155" t="inlineStr">
        <is>
          <t>Marketplace</t>
        </is>
      </c>
      <c r="G3155" t="inlineStr">
        <is>
          <t>Size/Fit Issue</t>
        </is>
      </c>
      <c r="H3155" t="n">
        <v>1</v>
      </c>
      <c r="I3155" t="n">
        <v>972.61</v>
      </c>
    </row>
    <row r="3156">
      <c r="A3156" t="inlineStr">
        <is>
          <t>RET003165</t>
        </is>
      </c>
      <c r="B3156" t="inlineStr">
        <is>
          <t>O020528</t>
        </is>
      </c>
      <c r="C3156" s="25" t="n">
        <v>45418</v>
      </c>
      <c r="D3156" t="inlineStr">
        <is>
          <t>Fashion</t>
        </is>
      </c>
      <c r="E3156" t="inlineStr">
        <is>
          <t>South</t>
        </is>
      </c>
      <c r="F3156" t="inlineStr">
        <is>
          <t>Mobile App</t>
        </is>
      </c>
      <c r="G3156" t="inlineStr">
        <is>
          <t>Size/Fit Issue</t>
        </is>
      </c>
      <c r="H3156" t="n">
        <v>1</v>
      </c>
      <c r="I3156" t="n">
        <v>5815.84</v>
      </c>
    </row>
    <row r="3157">
      <c r="A3157" t="inlineStr">
        <is>
          <t>RET003166</t>
        </is>
      </c>
      <c r="B3157" t="inlineStr">
        <is>
          <t>O020542</t>
        </is>
      </c>
      <c r="C3157" s="25" t="n">
        <v>45419</v>
      </c>
      <c r="D3157" t="inlineStr">
        <is>
          <t>Fashion</t>
        </is>
      </c>
      <c r="E3157" t="inlineStr">
        <is>
          <t>North</t>
        </is>
      </c>
      <c r="F3157" t="inlineStr">
        <is>
          <t>Website</t>
        </is>
      </c>
      <c r="G3157" t="inlineStr">
        <is>
          <t>Wrong Item Delivered</t>
        </is>
      </c>
      <c r="H3157" t="n">
        <v>1</v>
      </c>
      <c r="I3157" t="n">
        <v>2692.56</v>
      </c>
    </row>
    <row r="3158">
      <c r="A3158" t="inlineStr">
        <is>
          <t>RET003167</t>
        </is>
      </c>
      <c r="B3158" t="inlineStr">
        <is>
          <t>O020545</t>
        </is>
      </c>
      <c r="C3158" s="25" t="n">
        <v>45419</v>
      </c>
      <c r="D3158" t="inlineStr">
        <is>
          <t>Fashion</t>
        </is>
      </c>
      <c r="E3158" t="inlineStr">
        <is>
          <t>South</t>
        </is>
      </c>
      <c r="F3158" t="inlineStr">
        <is>
          <t>Marketplace</t>
        </is>
      </c>
      <c r="G3158" t="inlineStr">
        <is>
          <t>Size/Fit Issue</t>
        </is>
      </c>
      <c r="H3158" t="n">
        <v>1</v>
      </c>
      <c r="I3158" t="n">
        <v>3051.93</v>
      </c>
    </row>
    <row r="3159">
      <c r="A3159" t="inlineStr">
        <is>
          <t>RET003168</t>
        </is>
      </c>
      <c r="B3159" t="inlineStr">
        <is>
          <t>O020546</t>
        </is>
      </c>
      <c r="C3159" s="25" t="n">
        <v>45419</v>
      </c>
      <c r="D3159" t="inlineStr">
        <is>
          <t>Beauty</t>
        </is>
      </c>
      <c r="E3159" t="inlineStr">
        <is>
          <t>West</t>
        </is>
      </c>
      <c r="F3159" t="inlineStr">
        <is>
          <t>Marketplace</t>
        </is>
      </c>
      <c r="G3159" t="inlineStr">
        <is>
          <t>Wrong Item Delivered</t>
        </is>
      </c>
      <c r="H3159" t="n">
        <v>1</v>
      </c>
      <c r="I3159" t="n">
        <v>643.76</v>
      </c>
    </row>
    <row r="3160">
      <c r="A3160" t="inlineStr">
        <is>
          <t>RET003169</t>
        </is>
      </c>
      <c r="B3160" t="inlineStr">
        <is>
          <t>O020555</t>
        </is>
      </c>
      <c r="C3160" s="25" t="n">
        <v>45419</v>
      </c>
      <c r="D3160" t="inlineStr">
        <is>
          <t>Fashion</t>
        </is>
      </c>
      <c r="E3160" t="inlineStr">
        <is>
          <t>North</t>
        </is>
      </c>
      <c r="F3160" t="inlineStr">
        <is>
          <t>Mobile App</t>
        </is>
      </c>
      <c r="G3160" t="inlineStr">
        <is>
          <t>Changed Mind</t>
        </is>
      </c>
      <c r="H3160" t="n">
        <v>1</v>
      </c>
      <c r="I3160" t="n">
        <v>3583.94</v>
      </c>
    </row>
    <row r="3161">
      <c r="A3161" t="inlineStr">
        <is>
          <t>RET003170</t>
        </is>
      </c>
      <c r="B3161" t="inlineStr">
        <is>
          <t>O020564</t>
        </is>
      </c>
      <c r="C3161" s="25" t="n">
        <v>45419</v>
      </c>
      <c r="D3161" t="inlineStr">
        <is>
          <t>Fashion</t>
        </is>
      </c>
      <c r="E3161" t="inlineStr">
        <is>
          <t>South</t>
        </is>
      </c>
      <c r="F3161" t="inlineStr">
        <is>
          <t>Mobile App</t>
        </is>
      </c>
      <c r="G3161" t="inlineStr">
        <is>
          <t>Not as Described</t>
        </is>
      </c>
      <c r="H3161" t="n">
        <v>1</v>
      </c>
      <c r="I3161" t="n">
        <v>3051.93</v>
      </c>
    </row>
    <row r="3162">
      <c r="A3162" t="inlineStr">
        <is>
          <t>RET003171</t>
        </is>
      </c>
      <c r="B3162" t="inlineStr">
        <is>
          <t>O020572</t>
        </is>
      </c>
      <c r="C3162" s="25" t="n">
        <v>45419</v>
      </c>
      <c r="D3162" t="inlineStr">
        <is>
          <t>Grocery</t>
        </is>
      </c>
      <c r="E3162" t="inlineStr">
        <is>
          <t>South</t>
        </is>
      </c>
      <c r="F3162" t="inlineStr">
        <is>
          <t>Mobile App</t>
        </is>
      </c>
      <c r="G3162" t="inlineStr">
        <is>
          <t>Defective Product</t>
        </is>
      </c>
      <c r="H3162" t="n">
        <v>1</v>
      </c>
      <c r="I3162" t="n">
        <v>423.85</v>
      </c>
    </row>
    <row r="3163">
      <c r="A3163" t="inlineStr">
        <is>
          <t>RET003172</t>
        </is>
      </c>
      <c r="B3163" t="inlineStr">
        <is>
          <t>O020577</t>
        </is>
      </c>
      <c r="C3163" s="25" t="n">
        <v>45420</v>
      </c>
      <c r="D3163" t="inlineStr">
        <is>
          <t>Electronics</t>
        </is>
      </c>
      <c r="E3163" t="inlineStr">
        <is>
          <t>West</t>
        </is>
      </c>
      <c r="F3163" t="inlineStr">
        <is>
          <t>Website</t>
        </is>
      </c>
      <c r="G3163" t="inlineStr">
        <is>
          <t>Defective Product</t>
        </is>
      </c>
      <c r="H3163" t="n">
        <v>1</v>
      </c>
      <c r="I3163" t="n">
        <v>18739.76</v>
      </c>
    </row>
    <row r="3164">
      <c r="A3164" t="inlineStr">
        <is>
          <t>RET003173</t>
        </is>
      </c>
      <c r="B3164" t="inlineStr">
        <is>
          <t>O020584</t>
        </is>
      </c>
      <c r="C3164" s="25" t="n">
        <v>45420</v>
      </c>
      <c r="D3164" t="inlineStr">
        <is>
          <t>Sports</t>
        </is>
      </c>
      <c r="E3164" t="inlineStr">
        <is>
          <t>North</t>
        </is>
      </c>
      <c r="F3164" t="inlineStr">
        <is>
          <t>Website</t>
        </is>
      </c>
      <c r="G3164" t="inlineStr">
        <is>
          <t>Not as Described</t>
        </is>
      </c>
      <c r="H3164" t="n">
        <v>1</v>
      </c>
      <c r="I3164" t="n">
        <v>2105.06</v>
      </c>
    </row>
    <row r="3165">
      <c r="A3165" t="inlineStr">
        <is>
          <t>RET003174</t>
        </is>
      </c>
      <c r="B3165" t="inlineStr">
        <is>
          <t>O020585</t>
        </is>
      </c>
      <c r="C3165" s="25" t="n">
        <v>45420</v>
      </c>
      <c r="D3165" t="inlineStr">
        <is>
          <t>Fashion</t>
        </is>
      </c>
      <c r="E3165" t="inlineStr">
        <is>
          <t>North</t>
        </is>
      </c>
      <c r="F3165" t="inlineStr">
        <is>
          <t>Marketplace</t>
        </is>
      </c>
      <c r="G3165" t="inlineStr">
        <is>
          <t>Changed Mind</t>
        </is>
      </c>
      <c r="H3165" t="n">
        <v>1</v>
      </c>
      <c r="I3165" t="n">
        <v>909.64</v>
      </c>
    </row>
    <row r="3166">
      <c r="A3166" t="inlineStr">
        <is>
          <t>RET003175</t>
        </is>
      </c>
      <c r="B3166" t="inlineStr">
        <is>
          <t>O020588</t>
        </is>
      </c>
      <c r="C3166" s="25" t="n">
        <v>45420</v>
      </c>
      <c r="D3166" t="inlineStr">
        <is>
          <t>Sports</t>
        </is>
      </c>
      <c r="E3166" t="inlineStr">
        <is>
          <t>North</t>
        </is>
      </c>
      <c r="F3166" t="inlineStr">
        <is>
          <t>Website</t>
        </is>
      </c>
      <c r="G3166" t="inlineStr">
        <is>
          <t>Size/Fit Issue</t>
        </is>
      </c>
      <c r="H3166" t="n">
        <v>1</v>
      </c>
      <c r="I3166" t="n">
        <v>654.26</v>
      </c>
    </row>
    <row r="3167">
      <c r="A3167" t="inlineStr">
        <is>
          <t>RET003176</t>
        </is>
      </c>
      <c r="B3167" t="inlineStr">
        <is>
          <t>O020590</t>
        </is>
      </c>
      <c r="C3167" s="25" t="n">
        <v>45420</v>
      </c>
      <c r="D3167" t="inlineStr">
        <is>
          <t>Fashion</t>
        </is>
      </c>
      <c r="E3167" t="inlineStr">
        <is>
          <t>Central</t>
        </is>
      </c>
      <c r="F3167" t="inlineStr">
        <is>
          <t>Website</t>
        </is>
      </c>
      <c r="G3167" t="inlineStr">
        <is>
          <t>Changed Mind</t>
        </is>
      </c>
      <c r="H3167" t="n">
        <v>1</v>
      </c>
      <c r="I3167" t="n">
        <v>1590.26</v>
      </c>
    </row>
    <row r="3168">
      <c r="A3168" t="inlineStr">
        <is>
          <t>RET003177</t>
        </is>
      </c>
      <c r="B3168" t="inlineStr">
        <is>
          <t>O020594</t>
        </is>
      </c>
      <c r="C3168" s="25" t="n">
        <v>45420</v>
      </c>
      <c r="D3168" t="inlineStr">
        <is>
          <t>Fashion</t>
        </is>
      </c>
      <c r="E3168" t="inlineStr">
        <is>
          <t>North</t>
        </is>
      </c>
      <c r="F3168" t="inlineStr">
        <is>
          <t>Marketplace</t>
        </is>
      </c>
      <c r="G3168" t="inlineStr">
        <is>
          <t>Changed Mind</t>
        </is>
      </c>
      <c r="H3168" t="n">
        <v>1</v>
      </c>
      <c r="I3168" t="n">
        <v>1683.86</v>
      </c>
    </row>
    <row r="3169">
      <c r="A3169" t="inlineStr">
        <is>
          <t>RET003178</t>
        </is>
      </c>
      <c r="B3169" t="inlineStr">
        <is>
          <t>O020598</t>
        </is>
      </c>
      <c r="C3169" s="25" t="n">
        <v>45420</v>
      </c>
      <c r="D3169" t="inlineStr">
        <is>
          <t>Sports</t>
        </is>
      </c>
      <c r="E3169" t="inlineStr">
        <is>
          <t>East</t>
        </is>
      </c>
      <c r="F3169" t="inlineStr">
        <is>
          <t>Website</t>
        </is>
      </c>
      <c r="G3169" t="inlineStr">
        <is>
          <t>Late Delivery</t>
        </is>
      </c>
      <c r="H3169" t="n">
        <v>1</v>
      </c>
      <c r="I3169" t="n">
        <v>1756.56</v>
      </c>
    </row>
    <row r="3170">
      <c r="A3170" t="inlineStr">
        <is>
          <t>RET003179</t>
        </is>
      </c>
      <c r="B3170" t="inlineStr">
        <is>
          <t>O020601</t>
        </is>
      </c>
      <c r="C3170" s="25" t="n">
        <v>45420</v>
      </c>
      <c r="D3170" t="inlineStr">
        <is>
          <t>Fashion</t>
        </is>
      </c>
      <c r="E3170" t="inlineStr">
        <is>
          <t>West</t>
        </is>
      </c>
      <c r="F3170" t="inlineStr">
        <is>
          <t>Retail Store</t>
        </is>
      </c>
      <c r="G3170" t="inlineStr">
        <is>
          <t>Changed Mind</t>
        </is>
      </c>
      <c r="H3170" t="n">
        <v>2</v>
      </c>
      <c r="I3170" t="n">
        <v>3929.12</v>
      </c>
    </row>
    <row r="3171">
      <c r="A3171" t="inlineStr">
        <is>
          <t>RET003180</t>
        </is>
      </c>
      <c r="B3171" t="inlineStr">
        <is>
          <t>O020614</t>
        </is>
      </c>
      <c r="C3171" s="25" t="n">
        <v>45420</v>
      </c>
      <c r="D3171" t="inlineStr">
        <is>
          <t>Fashion</t>
        </is>
      </c>
      <c r="E3171" t="inlineStr">
        <is>
          <t>North</t>
        </is>
      </c>
      <c r="F3171" t="inlineStr">
        <is>
          <t>Marketplace</t>
        </is>
      </c>
      <c r="G3171" t="inlineStr">
        <is>
          <t>Size/Fit Issue</t>
        </is>
      </c>
      <c r="H3171" t="n">
        <v>2</v>
      </c>
      <c r="I3171" t="n">
        <v>452.5</v>
      </c>
    </row>
    <row r="3172">
      <c r="A3172" t="inlineStr">
        <is>
          <t>RET003181</t>
        </is>
      </c>
      <c r="B3172" t="inlineStr">
        <is>
          <t>O020619</t>
        </is>
      </c>
      <c r="C3172" s="25" t="n">
        <v>45420</v>
      </c>
      <c r="D3172" t="inlineStr">
        <is>
          <t>Electronics</t>
        </is>
      </c>
      <c r="E3172" t="inlineStr">
        <is>
          <t>East</t>
        </is>
      </c>
      <c r="F3172" t="inlineStr">
        <is>
          <t>Mobile App</t>
        </is>
      </c>
      <c r="G3172" t="inlineStr">
        <is>
          <t>Defective Product</t>
        </is>
      </c>
      <c r="H3172" t="n">
        <v>1</v>
      </c>
      <c r="I3172" t="n">
        <v>4753.94</v>
      </c>
    </row>
    <row r="3173">
      <c r="A3173" t="inlineStr">
        <is>
          <t>RET003182</t>
        </is>
      </c>
      <c r="B3173" t="inlineStr">
        <is>
          <t>O020620</t>
        </is>
      </c>
      <c r="C3173" s="25" t="n">
        <v>45420</v>
      </c>
      <c r="D3173" t="inlineStr">
        <is>
          <t>Fashion</t>
        </is>
      </c>
      <c r="E3173" t="inlineStr">
        <is>
          <t>South</t>
        </is>
      </c>
      <c r="F3173" t="inlineStr">
        <is>
          <t>Retail Store</t>
        </is>
      </c>
      <c r="G3173" t="inlineStr">
        <is>
          <t>Size/Fit Issue</t>
        </is>
      </c>
      <c r="H3173" t="n">
        <v>1</v>
      </c>
      <c r="I3173" t="n">
        <v>2162.73</v>
      </c>
    </row>
    <row r="3174">
      <c r="A3174" t="inlineStr">
        <is>
          <t>RET003183</t>
        </is>
      </c>
      <c r="B3174" t="inlineStr">
        <is>
          <t>O020650</t>
        </is>
      </c>
      <c r="C3174" s="25" t="n">
        <v>45421</v>
      </c>
      <c r="D3174" t="inlineStr">
        <is>
          <t>Electronics</t>
        </is>
      </c>
      <c r="E3174" t="inlineStr">
        <is>
          <t>South</t>
        </is>
      </c>
      <c r="F3174" t="inlineStr">
        <is>
          <t>Mobile App</t>
        </is>
      </c>
      <c r="G3174" t="inlineStr">
        <is>
          <t>Not as Described</t>
        </is>
      </c>
      <c r="H3174" t="n">
        <v>1</v>
      </c>
      <c r="I3174" t="n">
        <v>10939.76</v>
      </c>
    </row>
    <row r="3175">
      <c r="A3175" t="inlineStr">
        <is>
          <t>RET003184</t>
        </is>
      </c>
      <c r="B3175" t="inlineStr">
        <is>
          <t>O020657</t>
        </is>
      </c>
      <c r="C3175" s="25" t="n">
        <v>45421</v>
      </c>
      <c r="D3175" t="inlineStr">
        <is>
          <t>Sports</t>
        </is>
      </c>
      <c r="E3175" t="inlineStr">
        <is>
          <t>South</t>
        </is>
      </c>
      <c r="F3175" t="inlineStr">
        <is>
          <t>Marketplace</t>
        </is>
      </c>
      <c r="G3175" t="inlineStr">
        <is>
          <t>Defective Product</t>
        </is>
      </c>
      <c r="H3175" t="n">
        <v>1</v>
      </c>
      <c r="I3175" t="n">
        <v>4348.4</v>
      </c>
    </row>
    <row r="3176">
      <c r="A3176" t="inlineStr">
        <is>
          <t>RET003185</t>
        </is>
      </c>
      <c r="B3176" t="inlineStr">
        <is>
          <t>O020676</t>
        </is>
      </c>
      <c r="C3176" s="25" t="n">
        <v>45422</v>
      </c>
      <c r="D3176" t="inlineStr">
        <is>
          <t>Fashion</t>
        </is>
      </c>
      <c r="E3176" t="inlineStr">
        <is>
          <t>South</t>
        </is>
      </c>
      <c r="F3176" t="inlineStr">
        <is>
          <t>Mobile App</t>
        </is>
      </c>
      <c r="G3176" t="inlineStr">
        <is>
          <t>Size/Fit Issue</t>
        </is>
      </c>
      <c r="H3176" t="n">
        <v>1</v>
      </c>
      <c r="I3176" t="n">
        <v>529.36</v>
      </c>
    </row>
    <row r="3177">
      <c r="A3177" t="inlineStr">
        <is>
          <t>RET003186</t>
        </is>
      </c>
      <c r="B3177" t="inlineStr">
        <is>
          <t>O020685</t>
        </is>
      </c>
      <c r="C3177" s="25" t="n">
        <v>45422</v>
      </c>
      <c r="D3177" t="inlineStr">
        <is>
          <t>Fashion</t>
        </is>
      </c>
      <c r="E3177" t="inlineStr">
        <is>
          <t>West</t>
        </is>
      </c>
      <c r="F3177" t="inlineStr">
        <is>
          <t>Mobile App</t>
        </is>
      </c>
      <c r="G3177" t="inlineStr">
        <is>
          <t>Not as Described</t>
        </is>
      </c>
      <c r="H3177" t="n">
        <v>2</v>
      </c>
      <c r="I3177" t="n">
        <v>5632.85</v>
      </c>
    </row>
    <row r="3178">
      <c r="A3178" t="inlineStr">
        <is>
          <t>RET003187</t>
        </is>
      </c>
      <c r="B3178" t="inlineStr">
        <is>
          <t>O020687</t>
        </is>
      </c>
      <c r="C3178" s="25" t="n">
        <v>45422</v>
      </c>
      <c r="D3178" t="inlineStr">
        <is>
          <t>Fashion</t>
        </is>
      </c>
      <c r="E3178" t="inlineStr">
        <is>
          <t>South</t>
        </is>
      </c>
      <c r="F3178" t="inlineStr">
        <is>
          <t>Website</t>
        </is>
      </c>
      <c r="G3178" t="inlineStr">
        <is>
          <t>Size/Fit Issue</t>
        </is>
      </c>
      <c r="H3178" t="n">
        <v>1</v>
      </c>
      <c r="I3178" t="n">
        <v>1384.34</v>
      </c>
    </row>
    <row r="3179">
      <c r="A3179" t="inlineStr">
        <is>
          <t>RET003188</t>
        </is>
      </c>
      <c r="B3179" t="inlineStr">
        <is>
          <t>O020696</t>
        </is>
      </c>
      <c r="C3179" s="25" t="n">
        <v>45422</v>
      </c>
      <c r="D3179" t="inlineStr">
        <is>
          <t>Fashion</t>
        </is>
      </c>
      <c r="E3179" t="inlineStr">
        <is>
          <t>West</t>
        </is>
      </c>
      <c r="F3179" t="inlineStr">
        <is>
          <t>Marketplace</t>
        </is>
      </c>
      <c r="G3179" t="inlineStr">
        <is>
          <t>Changed Mind</t>
        </is>
      </c>
      <c r="H3179" t="n">
        <v>1</v>
      </c>
      <c r="I3179" t="n">
        <v>2730.68</v>
      </c>
    </row>
    <row r="3180">
      <c r="A3180" t="inlineStr">
        <is>
          <t>RET003189</t>
        </is>
      </c>
      <c r="B3180" t="inlineStr">
        <is>
          <t>O020704</t>
        </is>
      </c>
      <c r="C3180" s="25" t="n">
        <v>45422</v>
      </c>
      <c r="D3180" t="inlineStr">
        <is>
          <t>Fashion</t>
        </is>
      </c>
      <c r="E3180" t="inlineStr">
        <is>
          <t>West</t>
        </is>
      </c>
      <c r="F3180" t="inlineStr">
        <is>
          <t>Marketplace</t>
        </is>
      </c>
      <c r="G3180" t="inlineStr">
        <is>
          <t>Size/Fit Issue</t>
        </is>
      </c>
      <c r="H3180" t="n">
        <v>1</v>
      </c>
      <c r="I3180" t="n">
        <v>1524.74</v>
      </c>
    </row>
    <row r="3181">
      <c r="A3181" t="inlineStr">
        <is>
          <t>RET003190</t>
        </is>
      </c>
      <c r="B3181" t="inlineStr">
        <is>
          <t>O020706</t>
        </is>
      </c>
      <c r="C3181" s="25" t="n">
        <v>45422</v>
      </c>
      <c r="D3181" t="inlineStr">
        <is>
          <t>Grocery</t>
        </is>
      </c>
      <c r="E3181" t="inlineStr">
        <is>
          <t>East</t>
        </is>
      </c>
      <c r="F3181" t="inlineStr">
        <is>
          <t>Marketplace</t>
        </is>
      </c>
      <c r="G3181" t="inlineStr">
        <is>
          <t>Defective Product</t>
        </is>
      </c>
      <c r="H3181" t="n">
        <v>1</v>
      </c>
      <c r="I3181" t="n">
        <v>242.42</v>
      </c>
    </row>
    <row r="3182">
      <c r="A3182" t="inlineStr">
        <is>
          <t>RET003191</t>
        </is>
      </c>
      <c r="B3182" t="inlineStr">
        <is>
          <t>O020712</t>
        </is>
      </c>
      <c r="C3182" s="25" t="n">
        <v>45422</v>
      </c>
      <c r="D3182" t="inlineStr">
        <is>
          <t>Fashion</t>
        </is>
      </c>
      <c r="E3182" t="inlineStr">
        <is>
          <t>East</t>
        </is>
      </c>
      <c r="F3182" t="inlineStr">
        <is>
          <t>Marketplace</t>
        </is>
      </c>
      <c r="G3182" t="inlineStr">
        <is>
          <t>Size/Fit Issue</t>
        </is>
      </c>
      <c r="H3182" t="n">
        <v>1</v>
      </c>
      <c r="I3182" t="n">
        <v>1084.82</v>
      </c>
    </row>
    <row r="3183">
      <c r="A3183" t="inlineStr">
        <is>
          <t>RET003192</t>
        </is>
      </c>
      <c r="B3183" t="inlineStr">
        <is>
          <t>O020717</t>
        </is>
      </c>
      <c r="C3183" s="25" t="n">
        <v>45422</v>
      </c>
      <c r="D3183" t="inlineStr">
        <is>
          <t>Electronics</t>
        </is>
      </c>
      <c r="E3183" t="inlineStr">
        <is>
          <t>East</t>
        </is>
      </c>
      <c r="F3183" t="inlineStr">
        <is>
          <t>Website</t>
        </is>
      </c>
      <c r="G3183" t="inlineStr">
        <is>
          <t>Wrong Item Delivered</t>
        </is>
      </c>
      <c r="H3183" t="n">
        <v>1</v>
      </c>
      <c r="I3183" t="n">
        <v>14535.14</v>
      </c>
    </row>
    <row r="3184">
      <c r="A3184" t="inlineStr">
        <is>
          <t>RET003193</t>
        </is>
      </c>
      <c r="B3184" t="inlineStr">
        <is>
          <t>O020718</t>
        </is>
      </c>
      <c r="C3184" s="25" t="n">
        <v>45423</v>
      </c>
      <c r="D3184" t="inlineStr">
        <is>
          <t>Fashion</t>
        </is>
      </c>
      <c r="E3184" t="inlineStr">
        <is>
          <t>North</t>
        </is>
      </c>
      <c r="F3184" t="inlineStr">
        <is>
          <t>Mobile App</t>
        </is>
      </c>
      <c r="G3184" t="inlineStr">
        <is>
          <t>Changed Mind</t>
        </is>
      </c>
      <c r="H3184" t="n">
        <v>1</v>
      </c>
      <c r="I3184" t="n">
        <v>991.22</v>
      </c>
    </row>
    <row r="3185">
      <c r="A3185" t="inlineStr">
        <is>
          <t>RET003194</t>
        </is>
      </c>
      <c r="B3185" t="inlineStr">
        <is>
          <t>O020720</t>
        </is>
      </c>
      <c r="C3185" s="25" t="n">
        <v>45423</v>
      </c>
      <c r="D3185" t="inlineStr">
        <is>
          <t>Sports</t>
        </is>
      </c>
      <c r="E3185" t="inlineStr">
        <is>
          <t>South</t>
        </is>
      </c>
      <c r="F3185" t="inlineStr">
        <is>
          <t>Website</t>
        </is>
      </c>
      <c r="G3185" t="inlineStr">
        <is>
          <t>Damaged in Transit</t>
        </is>
      </c>
      <c r="H3185" t="n">
        <v>1</v>
      </c>
      <c r="I3185" t="n">
        <v>2469.01</v>
      </c>
    </row>
    <row r="3186">
      <c r="A3186" t="inlineStr">
        <is>
          <t>RET003195</t>
        </is>
      </c>
      <c r="B3186" t="inlineStr">
        <is>
          <t>O020739</t>
        </is>
      </c>
      <c r="C3186" s="25" t="n">
        <v>45423</v>
      </c>
      <c r="D3186" t="inlineStr">
        <is>
          <t>Fashion</t>
        </is>
      </c>
      <c r="E3186" t="inlineStr">
        <is>
          <t>West</t>
        </is>
      </c>
      <c r="F3186" t="inlineStr">
        <is>
          <t>Marketplace</t>
        </is>
      </c>
      <c r="G3186" t="inlineStr">
        <is>
          <t>Size/Fit Issue</t>
        </is>
      </c>
      <c r="H3186" t="n">
        <v>1</v>
      </c>
      <c r="I3186" t="n">
        <v>6500.05</v>
      </c>
    </row>
    <row r="3187">
      <c r="A3187" t="inlineStr">
        <is>
          <t>RET003196</t>
        </is>
      </c>
      <c r="B3187" t="inlineStr">
        <is>
          <t>O020739</t>
        </is>
      </c>
      <c r="C3187" s="25" t="n">
        <v>45423</v>
      </c>
      <c r="D3187" t="inlineStr">
        <is>
          <t>Fashion</t>
        </is>
      </c>
      <c r="E3187" t="inlineStr">
        <is>
          <t>West</t>
        </is>
      </c>
      <c r="F3187" t="inlineStr">
        <is>
          <t>Marketplace</t>
        </is>
      </c>
      <c r="G3187" t="inlineStr">
        <is>
          <t>Not as Described</t>
        </is>
      </c>
      <c r="H3187" t="n">
        <v>1</v>
      </c>
      <c r="I3187" t="n">
        <v>1737.89</v>
      </c>
    </row>
    <row r="3188">
      <c r="A3188" t="inlineStr">
        <is>
          <t>RET003197</t>
        </is>
      </c>
      <c r="B3188" t="inlineStr">
        <is>
          <t>O020740</t>
        </is>
      </c>
      <c r="C3188" s="25" t="n">
        <v>45423</v>
      </c>
      <c r="D3188" t="inlineStr">
        <is>
          <t>Fashion</t>
        </is>
      </c>
      <c r="E3188" t="inlineStr">
        <is>
          <t>West</t>
        </is>
      </c>
      <c r="F3188" t="inlineStr">
        <is>
          <t>Website</t>
        </is>
      </c>
      <c r="G3188" t="inlineStr">
        <is>
          <t>Size/Fit Issue</t>
        </is>
      </c>
      <c r="H3188" t="n">
        <v>1</v>
      </c>
      <c r="I3188" t="n">
        <v>467.06</v>
      </c>
    </row>
    <row r="3189">
      <c r="A3189" t="inlineStr">
        <is>
          <t>RET003198</t>
        </is>
      </c>
      <c r="B3189" t="inlineStr">
        <is>
          <t>O020741</t>
        </is>
      </c>
      <c r="C3189" s="25" t="n">
        <v>45423</v>
      </c>
      <c r="D3189" t="inlineStr">
        <is>
          <t>Fashion</t>
        </is>
      </c>
      <c r="E3189" t="inlineStr">
        <is>
          <t>South</t>
        </is>
      </c>
      <c r="F3189" t="inlineStr">
        <is>
          <t>Mobile App</t>
        </is>
      </c>
      <c r="G3189" t="inlineStr">
        <is>
          <t>Damaged in Transit</t>
        </is>
      </c>
      <c r="H3189" t="n">
        <v>1</v>
      </c>
      <c r="I3189" t="n">
        <v>991.22</v>
      </c>
    </row>
    <row r="3190">
      <c r="A3190" t="inlineStr">
        <is>
          <t>RET003199</t>
        </is>
      </c>
      <c r="B3190" t="inlineStr">
        <is>
          <t>O020747</t>
        </is>
      </c>
      <c r="C3190" s="25" t="n">
        <v>45423</v>
      </c>
      <c r="D3190" t="inlineStr">
        <is>
          <t>Fashion</t>
        </is>
      </c>
      <c r="E3190" t="inlineStr">
        <is>
          <t>East</t>
        </is>
      </c>
      <c r="F3190" t="inlineStr">
        <is>
          <t>Marketplace</t>
        </is>
      </c>
      <c r="G3190" t="inlineStr">
        <is>
          <t>Defective Product</t>
        </is>
      </c>
      <c r="H3190" t="n">
        <v>1</v>
      </c>
      <c r="I3190" t="n">
        <v>220.12</v>
      </c>
    </row>
    <row r="3191">
      <c r="A3191" t="inlineStr">
        <is>
          <t>RET003200</t>
        </is>
      </c>
      <c r="B3191" t="inlineStr">
        <is>
          <t>O020750</t>
        </is>
      </c>
      <c r="C3191" s="25" t="n">
        <v>45423</v>
      </c>
      <c r="D3191" t="inlineStr">
        <is>
          <t>Fashion</t>
        </is>
      </c>
      <c r="E3191" t="inlineStr">
        <is>
          <t>North</t>
        </is>
      </c>
      <c r="F3191" t="inlineStr">
        <is>
          <t>Mobile App</t>
        </is>
      </c>
      <c r="G3191" t="inlineStr">
        <is>
          <t>Damaged in Transit</t>
        </is>
      </c>
      <c r="H3191" t="n">
        <v>2</v>
      </c>
      <c r="I3191" t="n">
        <v>1815.94</v>
      </c>
    </row>
    <row r="3192">
      <c r="A3192" t="inlineStr">
        <is>
          <t>RET003201</t>
        </is>
      </c>
      <c r="B3192" t="inlineStr">
        <is>
          <t>O020751</t>
        </is>
      </c>
      <c r="C3192" s="25" t="n">
        <v>45423</v>
      </c>
      <c r="D3192" t="inlineStr">
        <is>
          <t>Home &amp; Kitchen</t>
        </is>
      </c>
      <c r="E3192" t="inlineStr">
        <is>
          <t>North</t>
        </is>
      </c>
      <c r="F3192" t="inlineStr">
        <is>
          <t>Marketplace</t>
        </is>
      </c>
      <c r="G3192" t="inlineStr">
        <is>
          <t>Changed Mind</t>
        </is>
      </c>
      <c r="H3192" t="n">
        <v>1</v>
      </c>
      <c r="I3192" t="n">
        <v>2095.7</v>
      </c>
    </row>
    <row r="3193">
      <c r="A3193" t="inlineStr">
        <is>
          <t>RET003202</t>
        </is>
      </c>
      <c r="B3193" t="inlineStr">
        <is>
          <t>O020769</t>
        </is>
      </c>
      <c r="C3193" s="25" t="n">
        <v>45424</v>
      </c>
      <c r="D3193" t="inlineStr">
        <is>
          <t>Fashion</t>
        </is>
      </c>
      <c r="E3193" t="inlineStr">
        <is>
          <t>South</t>
        </is>
      </c>
      <c r="F3193" t="inlineStr">
        <is>
          <t>Mobile App</t>
        </is>
      </c>
      <c r="G3193" t="inlineStr">
        <is>
          <t>Wrong Item Delivered</t>
        </is>
      </c>
      <c r="H3193" t="n">
        <v>2</v>
      </c>
      <c r="I3193" t="n">
        <v>2562.77</v>
      </c>
    </row>
    <row r="3194">
      <c r="A3194" t="inlineStr">
        <is>
          <t>RET003203</t>
        </is>
      </c>
      <c r="B3194" t="inlineStr">
        <is>
          <t>O020789</t>
        </is>
      </c>
      <c r="C3194" s="25" t="n">
        <v>45424</v>
      </c>
      <c r="D3194" t="inlineStr">
        <is>
          <t>Books</t>
        </is>
      </c>
      <c r="E3194" t="inlineStr">
        <is>
          <t>East</t>
        </is>
      </c>
      <c r="F3194" t="inlineStr">
        <is>
          <t>Marketplace</t>
        </is>
      </c>
      <c r="G3194" t="inlineStr">
        <is>
          <t>Size/Fit Issue</t>
        </is>
      </c>
      <c r="H3194" t="n">
        <v>1</v>
      </c>
      <c r="I3194" t="n">
        <v>495.14</v>
      </c>
    </row>
    <row r="3195">
      <c r="A3195" t="inlineStr">
        <is>
          <t>RET003204</t>
        </is>
      </c>
      <c r="B3195" t="inlineStr">
        <is>
          <t>O020793</t>
        </is>
      </c>
      <c r="C3195" s="25" t="n">
        <v>45424</v>
      </c>
      <c r="D3195" t="inlineStr">
        <is>
          <t>Sports</t>
        </is>
      </c>
      <c r="E3195" t="inlineStr">
        <is>
          <t>South</t>
        </is>
      </c>
      <c r="F3195" t="inlineStr">
        <is>
          <t>Mobile App</t>
        </is>
      </c>
      <c r="G3195" t="inlineStr">
        <is>
          <t>Defective Product</t>
        </is>
      </c>
      <c r="H3195" t="n">
        <v>1</v>
      </c>
      <c r="I3195" t="n">
        <v>1767.53</v>
      </c>
    </row>
    <row r="3196">
      <c r="A3196" t="inlineStr">
        <is>
          <t>RET003205</t>
        </is>
      </c>
      <c r="B3196" t="inlineStr">
        <is>
          <t>O020794</t>
        </is>
      </c>
      <c r="C3196" s="25" t="n">
        <v>45424</v>
      </c>
      <c r="D3196" t="inlineStr">
        <is>
          <t>Electronics</t>
        </is>
      </c>
      <c r="E3196" t="inlineStr">
        <is>
          <t>West</t>
        </is>
      </c>
      <c r="F3196" t="inlineStr">
        <is>
          <t>Marketplace</t>
        </is>
      </c>
      <c r="G3196" t="inlineStr">
        <is>
          <t>Late Delivery</t>
        </is>
      </c>
      <c r="H3196" t="n">
        <v>1</v>
      </c>
      <c r="I3196" t="n">
        <v>2739.52</v>
      </c>
    </row>
    <row r="3197">
      <c r="A3197" t="inlineStr">
        <is>
          <t>RET003206</t>
        </is>
      </c>
      <c r="B3197" t="inlineStr">
        <is>
          <t>O020794</t>
        </is>
      </c>
      <c r="C3197" s="25" t="n">
        <v>45424</v>
      </c>
      <c r="D3197" t="inlineStr">
        <is>
          <t>Fashion</t>
        </is>
      </c>
      <c r="E3197" t="inlineStr">
        <is>
          <t>West</t>
        </is>
      </c>
      <c r="F3197" t="inlineStr">
        <is>
          <t>Marketplace</t>
        </is>
      </c>
      <c r="G3197" t="inlineStr">
        <is>
          <t>Size/Fit Issue</t>
        </is>
      </c>
      <c r="H3197" t="n">
        <v>1</v>
      </c>
      <c r="I3197" t="n">
        <v>570.02</v>
      </c>
    </row>
    <row r="3198">
      <c r="A3198" t="inlineStr">
        <is>
          <t>RET003207</t>
        </is>
      </c>
      <c r="B3198" t="inlineStr">
        <is>
          <t>O020803</t>
        </is>
      </c>
      <c r="C3198" s="25" t="n">
        <v>45424</v>
      </c>
      <c r="D3198" t="inlineStr">
        <is>
          <t>Home &amp; Kitchen</t>
        </is>
      </c>
      <c r="E3198" t="inlineStr">
        <is>
          <t>North</t>
        </is>
      </c>
      <c r="F3198" t="inlineStr">
        <is>
          <t>Mobile App</t>
        </is>
      </c>
      <c r="G3198" t="inlineStr">
        <is>
          <t>Damaged in Transit</t>
        </is>
      </c>
      <c r="H3198" t="n">
        <v>1</v>
      </c>
      <c r="I3198" t="n">
        <v>980.36</v>
      </c>
    </row>
    <row r="3199">
      <c r="A3199" t="inlineStr">
        <is>
          <t>RET003208</t>
        </is>
      </c>
      <c r="B3199" t="inlineStr">
        <is>
          <t>O020807</t>
        </is>
      </c>
      <c r="C3199" s="25" t="n">
        <v>45425</v>
      </c>
      <c r="D3199" t="inlineStr">
        <is>
          <t>Fashion</t>
        </is>
      </c>
      <c r="E3199" t="inlineStr">
        <is>
          <t>South</t>
        </is>
      </c>
      <c r="F3199" t="inlineStr">
        <is>
          <t>Mobile App</t>
        </is>
      </c>
      <c r="G3199" t="inlineStr">
        <is>
          <t>Size/Fit Issue</t>
        </is>
      </c>
      <c r="H3199" t="n">
        <v>1</v>
      </c>
      <c r="I3199" t="n">
        <v>1369.32</v>
      </c>
    </row>
    <row r="3200">
      <c r="A3200" t="inlineStr">
        <is>
          <t>RET003209</t>
        </is>
      </c>
      <c r="B3200" t="inlineStr">
        <is>
          <t>O020807</t>
        </is>
      </c>
      <c r="C3200" s="25" t="n">
        <v>45425</v>
      </c>
      <c r="D3200" t="inlineStr">
        <is>
          <t>Beauty</t>
        </is>
      </c>
      <c r="E3200" t="inlineStr">
        <is>
          <t>South</t>
        </is>
      </c>
      <c r="F3200" t="inlineStr">
        <is>
          <t>Mobile App</t>
        </is>
      </c>
      <c r="G3200" t="inlineStr">
        <is>
          <t>Not as Described</t>
        </is>
      </c>
      <c r="H3200" t="n">
        <v>1</v>
      </c>
      <c r="I3200" t="n">
        <v>364.57</v>
      </c>
    </row>
    <row r="3201">
      <c r="A3201" t="inlineStr">
        <is>
          <t>RET003210</t>
        </is>
      </c>
      <c r="B3201" t="inlineStr">
        <is>
          <t>O020810</t>
        </is>
      </c>
      <c r="C3201" s="25" t="n">
        <v>45425</v>
      </c>
      <c r="D3201" t="inlineStr">
        <is>
          <t>Fashion</t>
        </is>
      </c>
      <c r="E3201" t="inlineStr">
        <is>
          <t>South</t>
        </is>
      </c>
      <c r="F3201" t="inlineStr">
        <is>
          <t>Marketplace</t>
        </is>
      </c>
      <c r="G3201" t="inlineStr">
        <is>
          <t>Not Specified</t>
        </is>
      </c>
      <c r="H3201" t="n">
        <v>1</v>
      </c>
      <c r="I3201" t="n">
        <v>654.26</v>
      </c>
    </row>
    <row r="3202">
      <c r="A3202" t="inlineStr">
        <is>
          <t>RET003211</t>
        </is>
      </c>
      <c r="B3202" t="inlineStr">
        <is>
          <t>O020812</t>
        </is>
      </c>
      <c r="C3202" s="25" t="n">
        <v>45425</v>
      </c>
      <c r="D3202" t="inlineStr">
        <is>
          <t>Sports</t>
        </is>
      </c>
      <c r="E3202" t="inlineStr">
        <is>
          <t>South</t>
        </is>
      </c>
      <c r="F3202" t="inlineStr">
        <is>
          <t>Mobile App</t>
        </is>
      </c>
      <c r="G3202" t="inlineStr">
        <is>
          <t>Changed Mind</t>
        </is>
      </c>
      <c r="H3202" t="n">
        <v>1</v>
      </c>
      <c r="I3202" t="n">
        <v>1254.4</v>
      </c>
    </row>
    <row r="3203">
      <c r="A3203" t="inlineStr">
        <is>
          <t>RET003212</t>
        </is>
      </c>
      <c r="B3203" t="inlineStr">
        <is>
          <t>O020815</t>
        </is>
      </c>
      <c r="C3203" s="25" t="n">
        <v>45425</v>
      </c>
      <c r="D3203" t="inlineStr">
        <is>
          <t>Fashion</t>
        </is>
      </c>
      <c r="E3203" t="inlineStr">
        <is>
          <t>South</t>
        </is>
      </c>
      <c r="F3203" t="inlineStr">
        <is>
          <t>Marketplace</t>
        </is>
      </c>
      <c r="G3203" t="inlineStr">
        <is>
          <t>Changed Mind</t>
        </is>
      </c>
      <c r="H3203" t="n">
        <v>1</v>
      </c>
      <c r="I3203" t="n">
        <v>860.1799999999999</v>
      </c>
    </row>
    <row r="3204">
      <c r="A3204" t="inlineStr">
        <is>
          <t>RET003213</t>
        </is>
      </c>
      <c r="B3204" t="inlineStr">
        <is>
          <t>O020817</t>
        </is>
      </c>
      <c r="C3204" s="25" t="n">
        <v>45425</v>
      </c>
      <c r="D3204" t="inlineStr">
        <is>
          <t>Beauty</t>
        </is>
      </c>
      <c r="E3204" t="inlineStr">
        <is>
          <t>East</t>
        </is>
      </c>
      <c r="F3204" t="inlineStr">
        <is>
          <t>Marketplace</t>
        </is>
      </c>
      <c r="G3204" t="inlineStr">
        <is>
          <t>Not as Described</t>
        </is>
      </c>
      <c r="H3204" t="n">
        <v>1</v>
      </c>
      <c r="I3204" t="n">
        <v>429.62</v>
      </c>
    </row>
    <row r="3205">
      <c r="A3205" t="inlineStr">
        <is>
          <t>RET003214</t>
        </is>
      </c>
      <c r="B3205" t="inlineStr">
        <is>
          <t>O020837</t>
        </is>
      </c>
      <c r="C3205" s="25" t="n">
        <v>45425</v>
      </c>
      <c r="D3205" t="inlineStr">
        <is>
          <t>Fashion</t>
        </is>
      </c>
      <c r="E3205" t="inlineStr">
        <is>
          <t>North</t>
        </is>
      </c>
      <c r="F3205" t="inlineStr">
        <is>
          <t>Marketplace</t>
        </is>
      </c>
      <c r="G3205" t="inlineStr">
        <is>
          <t>Size/Fit Issue</t>
        </is>
      </c>
      <c r="H3205" t="n">
        <v>1</v>
      </c>
      <c r="I3205" t="n">
        <v>6500.05</v>
      </c>
    </row>
    <row r="3206">
      <c r="A3206" t="inlineStr">
        <is>
          <t>RET003215</t>
        </is>
      </c>
      <c r="B3206" t="inlineStr">
        <is>
          <t>O020837</t>
        </is>
      </c>
      <c r="C3206" s="25" t="n">
        <v>45425</v>
      </c>
      <c r="D3206" t="inlineStr">
        <is>
          <t>Fashion</t>
        </is>
      </c>
      <c r="E3206" t="inlineStr">
        <is>
          <t>North</t>
        </is>
      </c>
      <c r="F3206" t="inlineStr">
        <is>
          <t>Marketplace</t>
        </is>
      </c>
      <c r="G3206" t="inlineStr">
        <is>
          <t>Size/Fit Issue</t>
        </is>
      </c>
      <c r="H3206" t="n">
        <v>1</v>
      </c>
      <c r="I3206" t="n">
        <v>1192.52</v>
      </c>
    </row>
    <row r="3207">
      <c r="A3207" t="inlineStr">
        <is>
          <t>RET003216</t>
        </is>
      </c>
      <c r="B3207" t="inlineStr">
        <is>
          <t>O020842</t>
        </is>
      </c>
      <c r="C3207" s="25" t="n">
        <v>45425</v>
      </c>
      <c r="D3207" t="inlineStr">
        <is>
          <t>Fashion</t>
        </is>
      </c>
      <c r="E3207" t="inlineStr">
        <is>
          <t>West</t>
        </is>
      </c>
      <c r="F3207" t="inlineStr">
        <is>
          <t>Marketplace</t>
        </is>
      </c>
      <c r="G3207" t="inlineStr">
        <is>
          <t>Not as Described</t>
        </is>
      </c>
      <c r="H3207" t="n">
        <v>1</v>
      </c>
      <c r="I3207" t="n">
        <v>690.61</v>
      </c>
    </row>
    <row r="3208">
      <c r="A3208" t="inlineStr">
        <is>
          <t>RET003218</t>
        </is>
      </c>
      <c r="B3208" t="inlineStr">
        <is>
          <t>O020857</t>
        </is>
      </c>
      <c r="C3208" s="25" t="n">
        <v>45426</v>
      </c>
      <c r="D3208" t="inlineStr">
        <is>
          <t>Fashion</t>
        </is>
      </c>
      <c r="E3208" t="inlineStr">
        <is>
          <t>South</t>
        </is>
      </c>
      <c r="F3208" t="inlineStr">
        <is>
          <t>Marketplace</t>
        </is>
      </c>
      <c r="G3208" t="inlineStr">
        <is>
          <t>Not as Described</t>
        </is>
      </c>
      <c r="H3208" t="n">
        <v>1</v>
      </c>
      <c r="I3208" t="n">
        <v>1115.45</v>
      </c>
    </row>
    <row r="3209">
      <c r="A3209" t="inlineStr">
        <is>
          <t>RET003219</t>
        </is>
      </c>
      <c r="B3209" t="inlineStr">
        <is>
          <t>O020858</t>
        </is>
      </c>
      <c r="C3209" s="25" t="n">
        <v>45426</v>
      </c>
      <c r="D3209" t="inlineStr">
        <is>
          <t>Home &amp; Kitchen</t>
        </is>
      </c>
      <c r="E3209" t="inlineStr">
        <is>
          <t>South</t>
        </is>
      </c>
      <c r="F3209" t="inlineStr">
        <is>
          <t>Website</t>
        </is>
      </c>
      <c r="G3209" t="inlineStr">
        <is>
          <t>Damaged in Transit</t>
        </is>
      </c>
      <c r="H3209" t="n">
        <v>1</v>
      </c>
      <c r="I3209" t="n">
        <v>1393.7</v>
      </c>
    </row>
    <row r="3210">
      <c r="A3210" t="inlineStr">
        <is>
          <t>RET003220</t>
        </is>
      </c>
      <c r="B3210" t="inlineStr">
        <is>
          <t>O020869</t>
        </is>
      </c>
      <c r="C3210" s="25" t="n">
        <v>45426</v>
      </c>
      <c r="D3210" t="inlineStr">
        <is>
          <t>Fashion</t>
        </is>
      </c>
      <c r="E3210" t="inlineStr">
        <is>
          <t>Central</t>
        </is>
      </c>
      <c r="F3210" t="inlineStr">
        <is>
          <t>Website</t>
        </is>
      </c>
      <c r="G3210" t="inlineStr">
        <is>
          <t>Not as Described</t>
        </is>
      </c>
      <c r="H3210" t="n">
        <v>1</v>
      </c>
      <c r="I3210" t="n">
        <v>2609.36</v>
      </c>
    </row>
    <row r="3211">
      <c r="A3211" t="inlineStr">
        <is>
          <t>RET003221</t>
        </is>
      </c>
      <c r="B3211" t="inlineStr">
        <is>
          <t>O020871</t>
        </is>
      </c>
      <c r="C3211" s="25" t="n">
        <v>45426</v>
      </c>
      <c r="D3211" t="inlineStr">
        <is>
          <t>Home &amp; Kitchen</t>
        </is>
      </c>
      <c r="E3211" t="inlineStr">
        <is>
          <t>South</t>
        </is>
      </c>
      <c r="F3211" t="inlineStr">
        <is>
          <t>Marketplace</t>
        </is>
      </c>
      <c r="G3211" t="inlineStr">
        <is>
          <t>Changed Mind</t>
        </is>
      </c>
      <c r="H3211" t="n">
        <v>1</v>
      </c>
      <c r="I3211" t="n">
        <v>4800.69</v>
      </c>
    </row>
    <row r="3212">
      <c r="A3212" t="inlineStr">
        <is>
          <t>RET003222</t>
        </is>
      </c>
      <c r="B3212" t="inlineStr">
        <is>
          <t>O020882</t>
        </is>
      </c>
      <c r="C3212" s="25" t="n">
        <v>45426</v>
      </c>
      <c r="D3212" t="inlineStr">
        <is>
          <t>Sports</t>
        </is>
      </c>
      <c r="E3212" t="inlineStr">
        <is>
          <t>Central</t>
        </is>
      </c>
      <c r="F3212" t="inlineStr">
        <is>
          <t>Marketplace</t>
        </is>
      </c>
      <c r="G3212" t="inlineStr">
        <is>
          <t>Defective Product</t>
        </is>
      </c>
      <c r="H3212" t="n">
        <v>1</v>
      </c>
      <c r="I3212" t="n">
        <v>1206.5</v>
      </c>
    </row>
    <row r="3213">
      <c r="A3213" t="inlineStr">
        <is>
          <t>RET003223</t>
        </is>
      </c>
      <c r="B3213" t="inlineStr">
        <is>
          <t>O020882</t>
        </is>
      </c>
      <c r="C3213" s="25" t="n">
        <v>45426</v>
      </c>
      <c r="D3213" t="inlineStr">
        <is>
          <t>Grocery</t>
        </is>
      </c>
      <c r="E3213" t="inlineStr">
        <is>
          <t>Central</t>
        </is>
      </c>
      <c r="F3213" t="inlineStr">
        <is>
          <t>Marketplace</t>
        </is>
      </c>
      <c r="G3213" t="inlineStr">
        <is>
          <t>Damaged in Transit</t>
        </is>
      </c>
      <c r="H3213" t="n">
        <v>3</v>
      </c>
      <c r="I3213" t="n">
        <v>686.86</v>
      </c>
    </row>
    <row r="3214">
      <c r="A3214" t="inlineStr">
        <is>
          <t>RET003224</t>
        </is>
      </c>
      <c r="B3214" t="inlineStr">
        <is>
          <t>O020902</t>
        </is>
      </c>
      <c r="C3214" s="25" t="n">
        <v>45427</v>
      </c>
      <c r="D3214" t="inlineStr">
        <is>
          <t>Fashion</t>
        </is>
      </c>
      <c r="E3214" t="inlineStr">
        <is>
          <t>South</t>
        </is>
      </c>
      <c r="F3214" t="inlineStr">
        <is>
          <t>Website</t>
        </is>
      </c>
      <c r="G3214" t="inlineStr">
        <is>
          <t>Size/Fit Issue</t>
        </is>
      </c>
      <c r="H3214" t="n">
        <v>1</v>
      </c>
      <c r="I3214" t="n">
        <v>1917.86</v>
      </c>
    </row>
    <row r="3215">
      <c r="A3215" t="inlineStr">
        <is>
          <t>RET003225</t>
        </is>
      </c>
      <c r="B3215" t="inlineStr">
        <is>
          <t>O020902</t>
        </is>
      </c>
      <c r="C3215" s="25" t="n">
        <v>45427</v>
      </c>
      <c r="D3215" t="inlineStr">
        <is>
          <t>Home &amp; Kitchen</t>
        </is>
      </c>
      <c r="E3215" t="inlineStr">
        <is>
          <t>South</t>
        </is>
      </c>
      <c r="F3215" t="inlineStr">
        <is>
          <t>Website</t>
        </is>
      </c>
      <c r="G3215" t="inlineStr">
        <is>
          <t>Late Delivery</t>
        </is>
      </c>
      <c r="H3215" t="n">
        <v>1</v>
      </c>
      <c r="I3215" t="n">
        <v>2577.69</v>
      </c>
    </row>
    <row r="3216">
      <c r="A3216" t="inlineStr">
        <is>
          <t>RET003226</t>
        </is>
      </c>
      <c r="B3216" t="inlineStr">
        <is>
          <t>O020903</t>
        </is>
      </c>
      <c r="C3216" s="25" t="n">
        <v>45427</v>
      </c>
      <c r="D3216" t="inlineStr">
        <is>
          <t>Fashion</t>
        </is>
      </c>
      <c r="E3216" t="inlineStr">
        <is>
          <t>South</t>
        </is>
      </c>
      <c r="F3216" t="inlineStr">
        <is>
          <t>Retail Store</t>
        </is>
      </c>
      <c r="G3216" t="inlineStr">
        <is>
          <t>Changed Mind</t>
        </is>
      </c>
      <c r="H3216" t="n">
        <v>1</v>
      </c>
      <c r="I3216" t="n">
        <v>737.36</v>
      </c>
    </row>
    <row r="3217">
      <c r="A3217" t="inlineStr">
        <is>
          <t>RET003227</t>
        </is>
      </c>
      <c r="B3217" t="inlineStr">
        <is>
          <t>O020907</t>
        </is>
      </c>
      <c r="C3217" s="25" t="n">
        <v>45427</v>
      </c>
      <c r="D3217" t="inlineStr">
        <is>
          <t>Home &amp; Kitchen</t>
        </is>
      </c>
      <c r="E3217" t="inlineStr">
        <is>
          <t>Central</t>
        </is>
      </c>
      <c r="F3217" t="inlineStr">
        <is>
          <t>Website</t>
        </is>
      </c>
      <c r="G3217" t="inlineStr">
        <is>
          <t>Defective Product</t>
        </is>
      </c>
      <c r="H3217" t="n">
        <v>1</v>
      </c>
      <c r="I3217" t="n">
        <v>3229.77</v>
      </c>
    </row>
    <row r="3218">
      <c r="A3218" t="inlineStr">
        <is>
          <t>RET003228</t>
        </is>
      </c>
      <c r="B3218" t="inlineStr">
        <is>
          <t>O020914</t>
        </is>
      </c>
      <c r="C3218" s="25" t="n">
        <v>45427</v>
      </c>
      <c r="D3218" t="inlineStr">
        <is>
          <t>Fashion</t>
        </is>
      </c>
      <c r="E3218" t="inlineStr">
        <is>
          <t>Central</t>
        </is>
      </c>
      <c r="F3218" t="inlineStr">
        <is>
          <t>Mobile App</t>
        </is>
      </c>
      <c r="G3218" t="inlineStr">
        <is>
          <t>Late Delivery</t>
        </is>
      </c>
      <c r="H3218" t="n">
        <v>1</v>
      </c>
      <c r="I3218" t="n">
        <v>1194.49</v>
      </c>
    </row>
    <row r="3219">
      <c r="A3219" t="inlineStr">
        <is>
          <t>RET003229</t>
        </is>
      </c>
      <c r="B3219" t="inlineStr">
        <is>
          <t>O020916</t>
        </is>
      </c>
      <c r="C3219" s="25" t="n">
        <v>45427</v>
      </c>
      <c r="D3219" t="inlineStr">
        <is>
          <t>Sports</t>
        </is>
      </c>
      <c r="E3219" t="inlineStr">
        <is>
          <t>East</t>
        </is>
      </c>
      <c r="F3219" t="inlineStr">
        <is>
          <t>Website</t>
        </is>
      </c>
      <c r="G3219" t="inlineStr">
        <is>
          <t>Size/Fit Issue</t>
        </is>
      </c>
      <c r="H3219" t="n">
        <v>1</v>
      </c>
      <c r="I3219" t="n">
        <v>2209.12</v>
      </c>
    </row>
    <row r="3220">
      <c r="A3220" t="inlineStr">
        <is>
          <t>RET003230</t>
        </is>
      </c>
      <c r="B3220" t="inlineStr">
        <is>
          <t>O020923</t>
        </is>
      </c>
      <c r="C3220" s="25" t="n">
        <v>45427</v>
      </c>
      <c r="D3220" t="inlineStr">
        <is>
          <t>Electronics</t>
        </is>
      </c>
      <c r="E3220" t="inlineStr">
        <is>
          <t>East</t>
        </is>
      </c>
      <c r="F3220" t="inlineStr">
        <is>
          <t>Website</t>
        </is>
      </c>
      <c r="G3220" t="inlineStr">
        <is>
          <t>Defective Product</t>
        </is>
      </c>
      <c r="H3220" t="n">
        <v>2</v>
      </c>
      <c r="I3220" t="n">
        <v>19362.83</v>
      </c>
    </row>
    <row r="3221">
      <c r="A3221" t="inlineStr">
        <is>
          <t>RET003231</t>
        </is>
      </c>
      <c r="B3221" t="inlineStr">
        <is>
          <t>O020933</t>
        </is>
      </c>
      <c r="C3221" s="25" t="n">
        <v>45427</v>
      </c>
      <c r="D3221" t="inlineStr">
        <is>
          <t>Fashion</t>
        </is>
      </c>
      <c r="E3221" t="inlineStr">
        <is>
          <t>West</t>
        </is>
      </c>
      <c r="F3221" t="inlineStr">
        <is>
          <t>Marketplace</t>
        </is>
      </c>
      <c r="G3221" t="inlineStr">
        <is>
          <t>Defective Product</t>
        </is>
      </c>
      <c r="H3221" t="n">
        <v>1</v>
      </c>
      <c r="I3221" t="n">
        <v>909.64</v>
      </c>
    </row>
    <row r="3222">
      <c r="A3222" t="inlineStr">
        <is>
          <t>RET003232</t>
        </is>
      </c>
      <c r="B3222" t="inlineStr">
        <is>
          <t>O020943</t>
        </is>
      </c>
      <c r="C3222" s="25" t="n">
        <v>45428</v>
      </c>
      <c r="D3222" t="inlineStr">
        <is>
          <t>Fashion</t>
        </is>
      </c>
      <c r="E3222" t="inlineStr">
        <is>
          <t>Central</t>
        </is>
      </c>
      <c r="F3222" t="inlineStr">
        <is>
          <t>Website</t>
        </is>
      </c>
      <c r="G3222" t="inlineStr">
        <is>
          <t>Changed Mind</t>
        </is>
      </c>
      <c r="H3222" t="n">
        <v>2</v>
      </c>
      <c r="I3222" t="n">
        <v>5782.61</v>
      </c>
    </row>
    <row r="3223">
      <c r="A3223" t="inlineStr">
        <is>
          <t>RET003233</t>
        </is>
      </c>
      <c r="B3223" t="inlineStr">
        <is>
          <t>O020946</t>
        </is>
      </c>
      <c r="C3223" s="25" t="n">
        <v>45428</v>
      </c>
      <c r="D3223" t="inlineStr">
        <is>
          <t>Home &amp; Kitchen</t>
        </is>
      </c>
      <c r="E3223" t="inlineStr">
        <is>
          <t>South</t>
        </is>
      </c>
      <c r="F3223" t="inlineStr">
        <is>
          <t>Retail Store</t>
        </is>
      </c>
      <c r="G3223" t="inlineStr">
        <is>
          <t>Damaged in Transit</t>
        </is>
      </c>
      <c r="H3223" t="n">
        <v>1</v>
      </c>
      <c r="I3223" t="n">
        <v>3871.97</v>
      </c>
    </row>
    <row r="3224">
      <c r="A3224" t="inlineStr">
        <is>
          <t>RET003234</t>
        </is>
      </c>
      <c r="B3224" t="inlineStr">
        <is>
          <t>O020955</t>
        </is>
      </c>
      <c r="C3224" s="25" t="n">
        <v>45428</v>
      </c>
      <c r="D3224" t="inlineStr">
        <is>
          <t>Fashion</t>
        </is>
      </c>
      <c r="E3224" t="inlineStr">
        <is>
          <t>North</t>
        </is>
      </c>
      <c r="F3224" t="inlineStr">
        <is>
          <t>Website</t>
        </is>
      </c>
      <c r="G3224" t="inlineStr">
        <is>
          <t>Size/Fit Issue</t>
        </is>
      </c>
      <c r="H3224" t="n">
        <v>1</v>
      </c>
      <c r="I3224" t="n">
        <v>541.95</v>
      </c>
    </row>
    <row r="3225">
      <c r="A3225" t="inlineStr">
        <is>
          <t>RET003235</t>
        </is>
      </c>
      <c r="B3225" t="inlineStr">
        <is>
          <t>O020956</t>
        </is>
      </c>
      <c r="C3225" s="25" t="n">
        <v>45428</v>
      </c>
      <c r="D3225" t="inlineStr">
        <is>
          <t>Sports</t>
        </is>
      </c>
      <c r="E3225" t="inlineStr">
        <is>
          <t>North</t>
        </is>
      </c>
      <c r="F3225" t="inlineStr">
        <is>
          <t>Website</t>
        </is>
      </c>
      <c r="G3225" t="inlineStr">
        <is>
          <t>Defective Product</t>
        </is>
      </c>
      <c r="H3225" t="n">
        <v>1</v>
      </c>
      <c r="I3225" t="n">
        <v>6756.93</v>
      </c>
    </row>
    <row r="3226">
      <c r="A3226" t="inlineStr">
        <is>
          <t>RET003236</t>
        </is>
      </c>
      <c r="B3226" t="inlineStr">
        <is>
          <t>O020959</t>
        </is>
      </c>
      <c r="C3226" s="25" t="n">
        <v>45428</v>
      </c>
      <c r="D3226" t="inlineStr">
        <is>
          <t>Fashion</t>
        </is>
      </c>
      <c r="E3226" t="inlineStr">
        <is>
          <t>Central</t>
        </is>
      </c>
      <c r="F3226" t="inlineStr">
        <is>
          <t>Mobile App</t>
        </is>
      </c>
      <c r="G3226" t="inlineStr">
        <is>
          <t>Size/Fit Issue</t>
        </is>
      </c>
      <c r="H3226" t="n">
        <v>1</v>
      </c>
      <c r="I3226" t="n">
        <v>502.89</v>
      </c>
    </row>
    <row r="3227">
      <c r="A3227" t="inlineStr">
        <is>
          <t>RET003237</t>
        </is>
      </c>
      <c r="B3227" t="inlineStr">
        <is>
          <t>O020965</t>
        </is>
      </c>
      <c r="C3227" s="25" t="n">
        <v>45428</v>
      </c>
      <c r="D3227" t="inlineStr">
        <is>
          <t>Fashion</t>
        </is>
      </c>
      <c r="E3227" t="inlineStr">
        <is>
          <t>North</t>
        </is>
      </c>
      <c r="F3227" t="inlineStr">
        <is>
          <t>Website</t>
        </is>
      </c>
      <c r="G3227" t="inlineStr">
        <is>
          <t>Size/Fit Issue</t>
        </is>
      </c>
      <c r="H3227" t="n">
        <v>1</v>
      </c>
      <c r="I3227" t="n">
        <v>1342.69</v>
      </c>
    </row>
    <row r="3228">
      <c r="A3228" t="inlineStr">
        <is>
          <t>RET003238</t>
        </is>
      </c>
      <c r="B3228" t="inlineStr">
        <is>
          <t>O020975</t>
        </is>
      </c>
      <c r="C3228" s="25" t="n">
        <v>45429</v>
      </c>
      <c r="D3228" t="inlineStr">
        <is>
          <t>Unknown</t>
        </is>
      </c>
      <c r="E3228" t="inlineStr">
        <is>
          <t>East</t>
        </is>
      </c>
      <c r="F3228" t="inlineStr">
        <is>
          <t>Mobile App</t>
        </is>
      </c>
      <c r="G3228" t="inlineStr">
        <is>
          <t>Size/Fit Issue</t>
        </is>
      </c>
      <c r="H3228" t="n">
        <v>1</v>
      </c>
      <c r="I3228" t="n">
        <v>1737.89</v>
      </c>
    </row>
    <row r="3229">
      <c r="A3229" t="inlineStr">
        <is>
          <t>RET003239</t>
        </is>
      </c>
      <c r="B3229" t="inlineStr">
        <is>
          <t>O020985</t>
        </is>
      </c>
      <c r="C3229" s="25" t="n">
        <v>45429</v>
      </c>
      <c r="D3229" t="inlineStr">
        <is>
          <t>Books</t>
        </is>
      </c>
      <c r="E3229" t="inlineStr">
        <is>
          <t>East</t>
        </is>
      </c>
      <c r="F3229" t="inlineStr">
        <is>
          <t>Marketplace</t>
        </is>
      </c>
      <c r="G3229" t="inlineStr">
        <is>
          <t>Defective Product</t>
        </is>
      </c>
      <c r="H3229" t="n">
        <v>1</v>
      </c>
      <c r="I3229" t="n">
        <v>476.42</v>
      </c>
    </row>
    <row r="3230">
      <c r="A3230" t="inlineStr">
        <is>
          <t>RET003240</t>
        </is>
      </c>
      <c r="B3230" t="inlineStr">
        <is>
          <t>O020992</t>
        </is>
      </c>
      <c r="C3230" s="25" t="n">
        <v>45429</v>
      </c>
      <c r="D3230" t="inlineStr">
        <is>
          <t>Fashion</t>
        </is>
      </c>
      <c r="E3230" t="inlineStr">
        <is>
          <t>North</t>
        </is>
      </c>
      <c r="F3230" t="inlineStr">
        <is>
          <t>Website</t>
        </is>
      </c>
      <c r="G3230" t="inlineStr">
        <is>
          <t>Not as Described</t>
        </is>
      </c>
      <c r="H3230" t="n">
        <v>1</v>
      </c>
      <c r="I3230" t="n">
        <v>1737.89</v>
      </c>
    </row>
    <row r="3231">
      <c r="A3231" t="inlineStr">
        <is>
          <t>RET003241</t>
        </is>
      </c>
      <c r="B3231" t="inlineStr">
        <is>
          <t>O021004</t>
        </is>
      </c>
      <c r="C3231" s="25" t="n">
        <v>45429</v>
      </c>
      <c r="D3231" t="inlineStr">
        <is>
          <t>Books</t>
        </is>
      </c>
      <c r="E3231" t="inlineStr">
        <is>
          <t>South</t>
        </is>
      </c>
      <c r="F3231" t="inlineStr">
        <is>
          <t>Mobile App</t>
        </is>
      </c>
      <c r="G3231" t="inlineStr">
        <is>
          <t>Changed Mind</t>
        </is>
      </c>
      <c r="H3231" t="n">
        <v>1</v>
      </c>
      <c r="I3231" t="n">
        <v>611.5700000000001</v>
      </c>
    </row>
    <row r="3232">
      <c r="A3232" t="inlineStr">
        <is>
          <t>RET003242</t>
        </is>
      </c>
      <c r="B3232" t="inlineStr">
        <is>
          <t>O021012</t>
        </is>
      </c>
      <c r="C3232" s="25" t="n">
        <v>45429</v>
      </c>
      <c r="D3232" t="inlineStr">
        <is>
          <t>Sports</t>
        </is>
      </c>
      <c r="E3232" t="inlineStr">
        <is>
          <t>West</t>
        </is>
      </c>
      <c r="F3232" t="inlineStr">
        <is>
          <t>Mobile App</t>
        </is>
      </c>
      <c r="G3232" t="inlineStr">
        <is>
          <t>Damaged in Transit</t>
        </is>
      </c>
      <c r="H3232" t="n">
        <v>1</v>
      </c>
      <c r="I3232" t="n">
        <v>4859.97</v>
      </c>
    </row>
    <row r="3233">
      <c r="A3233" t="inlineStr">
        <is>
          <t>RET003243</t>
        </is>
      </c>
      <c r="B3233" t="inlineStr">
        <is>
          <t>O021017</t>
        </is>
      </c>
      <c r="C3233" s="25" t="n">
        <v>45430</v>
      </c>
      <c r="D3233" t="inlineStr">
        <is>
          <t>Electronics</t>
        </is>
      </c>
      <c r="E3233" t="inlineStr">
        <is>
          <t>North</t>
        </is>
      </c>
      <c r="F3233" t="inlineStr">
        <is>
          <t>Marketplace</t>
        </is>
      </c>
      <c r="G3233" t="inlineStr">
        <is>
          <t>Defective Product</t>
        </is>
      </c>
      <c r="H3233" t="n">
        <v>1</v>
      </c>
      <c r="I3233" t="n">
        <v>16617.17</v>
      </c>
    </row>
    <row r="3234">
      <c r="A3234" t="inlineStr">
        <is>
          <t>RET003244</t>
        </is>
      </c>
      <c r="B3234" t="inlineStr">
        <is>
          <t>O021018</t>
        </is>
      </c>
      <c r="C3234" s="25" t="n">
        <v>45430</v>
      </c>
      <c r="D3234" t="inlineStr">
        <is>
          <t>Electronics</t>
        </is>
      </c>
      <c r="E3234" t="inlineStr">
        <is>
          <t>North</t>
        </is>
      </c>
      <c r="F3234" t="inlineStr">
        <is>
          <t>Marketplace</t>
        </is>
      </c>
      <c r="G3234" t="inlineStr">
        <is>
          <t>Damaged in Transit</t>
        </is>
      </c>
      <c r="H3234" t="n">
        <v>1</v>
      </c>
      <c r="I3234" t="n">
        <v>17546.52</v>
      </c>
    </row>
    <row r="3235">
      <c r="A3235" t="inlineStr">
        <is>
          <t>RET003245</t>
        </is>
      </c>
      <c r="B3235" t="inlineStr">
        <is>
          <t>O021022</t>
        </is>
      </c>
      <c r="C3235" s="25" t="n">
        <v>45430</v>
      </c>
      <c r="D3235" t="inlineStr">
        <is>
          <t>Books</t>
        </is>
      </c>
      <c r="E3235" t="inlineStr">
        <is>
          <t>South</t>
        </is>
      </c>
      <c r="F3235" t="inlineStr">
        <is>
          <t>Website</t>
        </is>
      </c>
      <c r="G3235" t="inlineStr">
        <is>
          <t>Wrong Item Delivered</t>
        </is>
      </c>
      <c r="H3235" t="n">
        <v>1</v>
      </c>
      <c r="I3235" t="n">
        <v>541.95</v>
      </c>
    </row>
    <row r="3236">
      <c r="A3236" t="inlineStr">
        <is>
          <t>RET003246</t>
        </is>
      </c>
      <c r="B3236" t="inlineStr">
        <is>
          <t>O021034</t>
        </is>
      </c>
      <c r="C3236" s="25" t="n">
        <v>45430</v>
      </c>
      <c r="D3236" t="inlineStr">
        <is>
          <t>Home &amp; Kitchen</t>
        </is>
      </c>
      <c r="E3236" t="inlineStr">
        <is>
          <t>North</t>
        </is>
      </c>
      <c r="F3236" t="inlineStr">
        <is>
          <t>Marketplace</t>
        </is>
      </c>
      <c r="G3236" t="inlineStr">
        <is>
          <t>Wrong Item Delivered</t>
        </is>
      </c>
      <c r="H3236" t="n">
        <v>1</v>
      </c>
      <c r="I3236" t="n">
        <v>1802.48</v>
      </c>
    </row>
    <row r="3237">
      <c r="A3237" t="inlineStr">
        <is>
          <t>RET003247</t>
        </is>
      </c>
      <c r="B3237" t="inlineStr">
        <is>
          <t>O021040</t>
        </is>
      </c>
      <c r="C3237" s="25" t="n">
        <v>45430</v>
      </c>
      <c r="D3237" t="inlineStr">
        <is>
          <t>Home &amp; Kitchen</t>
        </is>
      </c>
      <c r="E3237" t="inlineStr">
        <is>
          <t>South</t>
        </is>
      </c>
      <c r="F3237" t="inlineStr">
        <is>
          <t>Website</t>
        </is>
      </c>
      <c r="G3237" t="inlineStr">
        <is>
          <t>Defective Product</t>
        </is>
      </c>
      <c r="H3237" t="n">
        <v>1</v>
      </c>
      <c r="I3237" t="n">
        <v>2385.86</v>
      </c>
    </row>
    <row r="3238">
      <c r="A3238" t="inlineStr">
        <is>
          <t>RET003248</t>
        </is>
      </c>
      <c r="B3238" t="inlineStr">
        <is>
          <t>O021047</t>
        </is>
      </c>
      <c r="C3238" s="25" t="n">
        <v>45430</v>
      </c>
      <c r="D3238" t="inlineStr">
        <is>
          <t>Electronics</t>
        </is>
      </c>
      <c r="E3238" t="inlineStr">
        <is>
          <t>Central</t>
        </is>
      </c>
      <c r="F3238" t="inlineStr">
        <is>
          <t>Marketplace</t>
        </is>
      </c>
      <c r="G3238" t="inlineStr">
        <is>
          <t>Defective Product</t>
        </is>
      </c>
      <c r="H3238" t="n">
        <v>1</v>
      </c>
      <c r="I3238" t="n">
        <v>16350.98</v>
      </c>
    </row>
    <row r="3239">
      <c r="A3239" t="inlineStr">
        <is>
          <t>RET003249</t>
        </is>
      </c>
      <c r="B3239" t="inlineStr">
        <is>
          <t>O021053</t>
        </is>
      </c>
      <c r="C3239" s="25" t="n">
        <v>45430</v>
      </c>
      <c r="D3239" t="inlineStr">
        <is>
          <t>Fashion</t>
        </is>
      </c>
      <c r="E3239" t="inlineStr">
        <is>
          <t>South</t>
        </is>
      </c>
      <c r="F3239" t="inlineStr">
        <is>
          <t>Marketplace</t>
        </is>
      </c>
      <c r="G3239" t="inlineStr">
        <is>
          <t>Not as Described</t>
        </is>
      </c>
      <c r="H3239" t="n">
        <v>2</v>
      </c>
      <c r="I3239" t="n">
        <v>1720.37</v>
      </c>
    </row>
    <row r="3240">
      <c r="A3240" t="inlineStr">
        <is>
          <t>RET003250</t>
        </is>
      </c>
      <c r="B3240" t="inlineStr">
        <is>
          <t>O021055</t>
        </is>
      </c>
      <c r="C3240" s="25" t="n">
        <v>45430</v>
      </c>
      <c r="D3240" t="inlineStr">
        <is>
          <t>Books</t>
        </is>
      </c>
      <c r="E3240" t="inlineStr">
        <is>
          <t>West</t>
        </is>
      </c>
      <c r="F3240" t="inlineStr">
        <is>
          <t>Mobile App</t>
        </is>
      </c>
      <c r="G3240" t="inlineStr">
        <is>
          <t>Defective Product</t>
        </is>
      </c>
      <c r="H3240" t="n">
        <v>1</v>
      </c>
      <c r="I3240" t="n">
        <v>467.06</v>
      </c>
    </row>
    <row r="3241">
      <c r="A3241" t="inlineStr">
        <is>
          <t>RET003251</t>
        </is>
      </c>
      <c r="B3241" t="inlineStr">
        <is>
          <t>O021058</t>
        </is>
      </c>
      <c r="C3241" s="25" t="n">
        <v>45430</v>
      </c>
      <c r="D3241" t="inlineStr">
        <is>
          <t>Fashion</t>
        </is>
      </c>
      <c r="E3241" t="inlineStr">
        <is>
          <t>South</t>
        </is>
      </c>
      <c r="F3241" t="inlineStr">
        <is>
          <t>Website</t>
        </is>
      </c>
      <c r="G3241" t="inlineStr">
        <is>
          <t>Damaged in Transit</t>
        </is>
      </c>
      <c r="H3241" t="n">
        <v>1</v>
      </c>
      <c r="I3241" t="n">
        <v>1056.74</v>
      </c>
    </row>
    <row r="3242">
      <c r="A3242" t="inlineStr">
        <is>
          <t>RET003252</t>
        </is>
      </c>
      <c r="B3242" t="inlineStr">
        <is>
          <t>O021064</t>
        </is>
      </c>
      <c r="C3242" s="25" t="n">
        <v>45430</v>
      </c>
      <c r="D3242" t="inlineStr">
        <is>
          <t>Fashion</t>
        </is>
      </c>
      <c r="E3242" t="inlineStr">
        <is>
          <t>North</t>
        </is>
      </c>
      <c r="F3242" t="inlineStr">
        <is>
          <t>Marketplace</t>
        </is>
      </c>
      <c r="G3242" t="inlineStr">
        <is>
          <t>Damaged in Transit</t>
        </is>
      </c>
      <c r="H3242" t="n">
        <v>1</v>
      </c>
      <c r="I3242" t="n">
        <v>1393.7</v>
      </c>
    </row>
    <row r="3243">
      <c r="A3243" t="inlineStr">
        <is>
          <t>RET003253</t>
        </is>
      </c>
      <c r="B3243" t="inlineStr">
        <is>
          <t>O021064</t>
        </is>
      </c>
      <c r="C3243" s="25" t="n">
        <v>45430</v>
      </c>
      <c r="D3243" t="inlineStr">
        <is>
          <t>Electronics</t>
        </is>
      </c>
      <c r="E3243" t="inlineStr">
        <is>
          <t>North</t>
        </is>
      </c>
      <c r="F3243" t="inlineStr">
        <is>
          <t>Marketplace</t>
        </is>
      </c>
      <c r="G3243" t="inlineStr">
        <is>
          <t>Damaged in Transit</t>
        </is>
      </c>
      <c r="H3243" t="n">
        <v>1</v>
      </c>
      <c r="I3243" t="n">
        <v>3222.96</v>
      </c>
    </row>
    <row r="3244">
      <c r="A3244" t="inlineStr">
        <is>
          <t>RET003254</t>
        </is>
      </c>
      <c r="B3244" t="inlineStr">
        <is>
          <t>O021073</t>
        </is>
      </c>
      <c r="C3244" s="25" t="n">
        <v>45430</v>
      </c>
      <c r="D3244" t="inlineStr">
        <is>
          <t>Fashion</t>
        </is>
      </c>
      <c r="E3244" t="inlineStr">
        <is>
          <t>South</t>
        </is>
      </c>
      <c r="F3244" t="inlineStr">
        <is>
          <t>Marketplace</t>
        </is>
      </c>
      <c r="G3244" t="inlineStr">
        <is>
          <t>Size/Fit Issue</t>
        </is>
      </c>
      <c r="H3244" t="n">
        <v>1</v>
      </c>
      <c r="I3244" t="n">
        <v>1307.44</v>
      </c>
    </row>
    <row r="3245">
      <c r="A3245" t="inlineStr">
        <is>
          <t>RET003255</t>
        </is>
      </c>
      <c r="B3245" t="inlineStr">
        <is>
          <t>O021074</t>
        </is>
      </c>
      <c r="C3245" s="25" t="n">
        <v>45430</v>
      </c>
      <c r="D3245" t="inlineStr">
        <is>
          <t>Fashion</t>
        </is>
      </c>
      <c r="E3245" t="inlineStr">
        <is>
          <t>North</t>
        </is>
      </c>
      <c r="F3245" t="inlineStr">
        <is>
          <t>Mobile App</t>
        </is>
      </c>
      <c r="G3245" t="inlineStr">
        <is>
          <t>Changed Mind</t>
        </is>
      </c>
      <c r="H3245" t="n">
        <v>1</v>
      </c>
      <c r="I3245" t="n">
        <v>1201.36</v>
      </c>
    </row>
    <row r="3246">
      <c r="A3246" t="inlineStr">
        <is>
          <t>RET003256</t>
        </is>
      </c>
      <c r="B3246" t="inlineStr">
        <is>
          <t>O021081</t>
        </is>
      </c>
      <c r="C3246" s="25" t="n">
        <v>45431</v>
      </c>
      <c r="D3246" t="inlineStr">
        <is>
          <t>Fashion</t>
        </is>
      </c>
      <c r="E3246" t="inlineStr">
        <is>
          <t>North</t>
        </is>
      </c>
      <c r="F3246" t="inlineStr">
        <is>
          <t>Marketplace</t>
        </is>
      </c>
      <c r="G3246" t="inlineStr">
        <is>
          <t>Not as Described</t>
        </is>
      </c>
      <c r="H3246" t="n">
        <v>2</v>
      </c>
      <c r="I3246" t="n">
        <v>1079.52</v>
      </c>
    </row>
    <row r="3247">
      <c r="A3247" t="inlineStr">
        <is>
          <t>RET003257</t>
        </is>
      </c>
      <c r="B3247" t="inlineStr">
        <is>
          <t>O021092</t>
        </is>
      </c>
      <c r="C3247" s="25" t="n">
        <v>45431</v>
      </c>
      <c r="D3247" t="inlineStr">
        <is>
          <t>Electronics</t>
        </is>
      </c>
      <c r="E3247" t="inlineStr">
        <is>
          <t>West</t>
        </is>
      </c>
      <c r="F3247" t="inlineStr">
        <is>
          <t>Website</t>
        </is>
      </c>
      <c r="G3247" t="inlineStr">
        <is>
          <t>Changed Mind</t>
        </is>
      </c>
      <c r="H3247" t="n">
        <v>1</v>
      </c>
      <c r="I3247" t="n">
        <v>10392.77</v>
      </c>
    </row>
    <row r="3248">
      <c r="A3248" t="inlineStr">
        <is>
          <t>RET003258</t>
        </is>
      </c>
      <c r="B3248" t="inlineStr">
        <is>
          <t>O021096</t>
        </is>
      </c>
      <c r="C3248" s="25" t="n">
        <v>45431</v>
      </c>
      <c r="D3248" t="inlineStr">
        <is>
          <t>Fashion</t>
        </is>
      </c>
      <c r="E3248" t="inlineStr">
        <is>
          <t>East</t>
        </is>
      </c>
      <c r="F3248" t="inlineStr">
        <is>
          <t>Retail Store</t>
        </is>
      </c>
      <c r="G3248" t="inlineStr">
        <is>
          <t>Defective Product</t>
        </is>
      </c>
      <c r="H3248" t="n">
        <v>1</v>
      </c>
      <c r="I3248" t="n">
        <v>572.05</v>
      </c>
    </row>
    <row r="3249">
      <c r="A3249" t="inlineStr">
        <is>
          <t>RET003259</t>
        </is>
      </c>
      <c r="B3249" t="inlineStr">
        <is>
          <t>O021098</t>
        </is>
      </c>
      <c r="C3249" s="25" t="n">
        <v>45431</v>
      </c>
      <c r="D3249" t="inlineStr">
        <is>
          <t>Electronics</t>
        </is>
      </c>
      <c r="E3249" t="inlineStr">
        <is>
          <t>North</t>
        </is>
      </c>
      <c r="F3249" t="inlineStr">
        <is>
          <t>Marketplace</t>
        </is>
      </c>
      <c r="G3249" t="inlineStr">
        <is>
          <t>Defective Product</t>
        </is>
      </c>
      <c r="H3249" t="n">
        <v>1</v>
      </c>
      <c r="I3249" t="n">
        <v>3901.61</v>
      </c>
    </row>
    <row r="3250">
      <c r="A3250" t="inlineStr">
        <is>
          <t>RET003260</t>
        </is>
      </c>
      <c r="B3250" t="inlineStr">
        <is>
          <t>O021098</t>
        </is>
      </c>
      <c r="C3250" s="25" t="n">
        <v>45431</v>
      </c>
      <c r="D3250" t="inlineStr">
        <is>
          <t>Beauty</t>
        </is>
      </c>
      <c r="E3250" t="inlineStr">
        <is>
          <t>North</t>
        </is>
      </c>
      <c r="F3250" t="inlineStr">
        <is>
          <t>Marketplace</t>
        </is>
      </c>
      <c r="G3250" t="inlineStr">
        <is>
          <t>Not as Described</t>
        </is>
      </c>
      <c r="H3250" t="n">
        <v>1</v>
      </c>
      <c r="I3250" t="n">
        <v>1115.45</v>
      </c>
    </row>
    <row r="3251">
      <c r="A3251" t="inlineStr">
        <is>
          <t>RET003261</t>
        </is>
      </c>
      <c r="B3251" t="inlineStr">
        <is>
          <t>O021102</t>
        </is>
      </c>
      <c r="C3251" s="25" t="n">
        <v>45431</v>
      </c>
      <c r="D3251" t="inlineStr">
        <is>
          <t>Home &amp; Kitchen</t>
        </is>
      </c>
      <c r="E3251" t="inlineStr">
        <is>
          <t>West</t>
        </is>
      </c>
      <c r="F3251" t="inlineStr">
        <is>
          <t>Mobile App</t>
        </is>
      </c>
      <c r="G3251" t="inlineStr">
        <is>
          <t>Damaged in Transit</t>
        </is>
      </c>
      <c r="H3251" t="n">
        <v>1</v>
      </c>
      <c r="I3251" t="n">
        <v>2203.76</v>
      </c>
    </row>
    <row r="3252">
      <c r="A3252" t="inlineStr">
        <is>
          <t>RET003262</t>
        </is>
      </c>
      <c r="B3252" t="inlineStr">
        <is>
          <t>O021107</t>
        </is>
      </c>
      <c r="C3252" s="25" t="n">
        <v>45431</v>
      </c>
      <c r="D3252" t="inlineStr">
        <is>
          <t>Fashion</t>
        </is>
      </c>
      <c r="E3252" t="inlineStr">
        <is>
          <t>West</t>
        </is>
      </c>
      <c r="F3252" t="inlineStr">
        <is>
          <t>Marketplace</t>
        </is>
      </c>
      <c r="G3252" t="inlineStr">
        <is>
          <t>Size/Fit Issue</t>
        </is>
      </c>
      <c r="H3252" t="n">
        <v>1</v>
      </c>
      <c r="I3252" t="n">
        <v>1777.41</v>
      </c>
    </row>
    <row r="3253">
      <c r="A3253" t="inlineStr">
        <is>
          <t>RET003263</t>
        </is>
      </c>
      <c r="B3253" t="inlineStr">
        <is>
          <t>O021115</t>
        </is>
      </c>
      <c r="C3253" s="25" t="n">
        <v>45431</v>
      </c>
      <c r="D3253" t="inlineStr">
        <is>
          <t>Electronics</t>
        </is>
      </c>
      <c r="E3253" t="inlineStr">
        <is>
          <t>West</t>
        </is>
      </c>
      <c r="F3253" t="inlineStr">
        <is>
          <t>Website</t>
        </is>
      </c>
      <c r="G3253" t="inlineStr">
        <is>
          <t>Not as Described</t>
        </is>
      </c>
      <c r="H3253" t="n">
        <v>1</v>
      </c>
      <c r="I3253" t="n">
        <v>14967.21</v>
      </c>
    </row>
    <row r="3254">
      <c r="A3254" t="inlineStr">
        <is>
          <t>RET003264</t>
        </is>
      </c>
      <c r="B3254" t="inlineStr">
        <is>
          <t>O021120</t>
        </is>
      </c>
      <c r="C3254" s="25" t="n">
        <v>45431</v>
      </c>
      <c r="D3254" t="inlineStr">
        <is>
          <t>Beauty</t>
        </is>
      </c>
      <c r="E3254" t="inlineStr">
        <is>
          <t>West</t>
        </is>
      </c>
      <c r="F3254" t="inlineStr">
        <is>
          <t>Marketplace</t>
        </is>
      </c>
      <c r="G3254" t="inlineStr">
        <is>
          <t>Not as Described</t>
        </is>
      </c>
      <c r="H3254" t="n">
        <v>1</v>
      </c>
      <c r="I3254" t="n">
        <v>1019.3</v>
      </c>
    </row>
    <row r="3255">
      <c r="A3255" t="inlineStr">
        <is>
          <t>RET003265</t>
        </is>
      </c>
      <c r="B3255" t="inlineStr">
        <is>
          <t>O021130</t>
        </is>
      </c>
      <c r="C3255" s="25" t="n">
        <v>45431</v>
      </c>
      <c r="D3255" t="inlineStr">
        <is>
          <t>Fashion</t>
        </is>
      </c>
      <c r="E3255" t="inlineStr">
        <is>
          <t>South</t>
        </is>
      </c>
      <c r="F3255" t="inlineStr">
        <is>
          <t>Website</t>
        </is>
      </c>
      <c r="G3255" t="inlineStr">
        <is>
          <t>Size/Fit Issue</t>
        </is>
      </c>
      <c r="H3255" t="n">
        <v>2</v>
      </c>
      <c r="I3255" t="n">
        <v>3221.92</v>
      </c>
    </row>
    <row r="3256">
      <c r="A3256" t="inlineStr">
        <is>
          <t>RET003266</t>
        </is>
      </c>
      <c r="B3256" t="inlineStr">
        <is>
          <t>O021138</t>
        </is>
      </c>
      <c r="C3256" s="25" t="n">
        <v>45432</v>
      </c>
      <c r="D3256" t="inlineStr">
        <is>
          <t>Home &amp; Kitchen</t>
        </is>
      </c>
      <c r="E3256" t="inlineStr">
        <is>
          <t>North</t>
        </is>
      </c>
      <c r="F3256" t="inlineStr">
        <is>
          <t>Mobile App</t>
        </is>
      </c>
      <c r="G3256" t="inlineStr">
        <is>
          <t>Not as Described</t>
        </is>
      </c>
      <c r="H3256" t="n">
        <v>1</v>
      </c>
      <c r="I3256" t="n">
        <v>3701.57</v>
      </c>
    </row>
    <row r="3257">
      <c r="A3257" t="inlineStr">
        <is>
          <t>RET003267</t>
        </is>
      </c>
      <c r="B3257" t="inlineStr">
        <is>
          <t>O021144</t>
        </is>
      </c>
      <c r="C3257" s="25" t="n">
        <v>45432</v>
      </c>
      <c r="D3257" t="inlineStr">
        <is>
          <t>Fashion</t>
        </is>
      </c>
      <c r="E3257" t="inlineStr">
        <is>
          <t>South</t>
        </is>
      </c>
      <c r="F3257" t="inlineStr">
        <is>
          <t>Website</t>
        </is>
      </c>
      <c r="G3257" t="inlineStr">
        <is>
          <t>Size/Fit Issue</t>
        </is>
      </c>
      <c r="H3257" t="n">
        <v>2</v>
      </c>
      <c r="I3257" t="n">
        <v>12315.89</v>
      </c>
    </row>
    <row r="3258">
      <c r="A3258" t="inlineStr">
        <is>
          <t>RET003268</t>
        </is>
      </c>
      <c r="B3258" t="inlineStr">
        <is>
          <t>O021157</t>
        </is>
      </c>
      <c r="C3258" s="25" t="n">
        <v>45432</v>
      </c>
      <c r="D3258" t="inlineStr">
        <is>
          <t>Home &amp; Kitchen</t>
        </is>
      </c>
      <c r="E3258" t="inlineStr">
        <is>
          <t>West</t>
        </is>
      </c>
      <c r="F3258" t="inlineStr">
        <is>
          <t>Retail Store</t>
        </is>
      </c>
      <c r="G3258" t="inlineStr">
        <is>
          <t>Damaged in Transit</t>
        </is>
      </c>
      <c r="H3258" t="n">
        <v>1</v>
      </c>
      <c r="I3258" t="n">
        <v>3668.18</v>
      </c>
    </row>
    <row r="3259">
      <c r="A3259" t="inlineStr">
        <is>
          <t>RET003269</t>
        </is>
      </c>
      <c r="B3259" t="inlineStr">
        <is>
          <t>O021161</t>
        </is>
      </c>
      <c r="C3259" s="25" t="n">
        <v>45432</v>
      </c>
      <c r="D3259" t="inlineStr">
        <is>
          <t>Beauty</t>
        </is>
      </c>
      <c r="E3259" t="inlineStr">
        <is>
          <t>East</t>
        </is>
      </c>
      <c r="F3259" t="inlineStr">
        <is>
          <t>Mobile App</t>
        </is>
      </c>
      <c r="G3259" t="inlineStr">
        <is>
          <t>Damaged in Transit</t>
        </is>
      </c>
      <c r="H3259" t="n">
        <v>1</v>
      </c>
      <c r="I3259" t="n">
        <v>144.56</v>
      </c>
    </row>
    <row r="3260">
      <c r="A3260" t="inlineStr">
        <is>
          <t>RET003270</t>
        </is>
      </c>
      <c r="B3260" t="inlineStr">
        <is>
          <t>O021164</t>
        </is>
      </c>
      <c r="C3260" s="25" t="n">
        <v>45432</v>
      </c>
      <c r="D3260" t="inlineStr">
        <is>
          <t>Fashion</t>
        </is>
      </c>
      <c r="E3260" t="inlineStr">
        <is>
          <t>South</t>
        </is>
      </c>
      <c r="F3260" t="inlineStr">
        <is>
          <t>Mobile App</t>
        </is>
      </c>
      <c r="G3260" t="inlineStr">
        <is>
          <t>Size/Fit Issue</t>
        </is>
      </c>
      <c r="H3260" t="n">
        <v>1</v>
      </c>
      <c r="I3260" t="n">
        <v>998.04</v>
      </c>
    </row>
    <row r="3261">
      <c r="A3261" t="inlineStr">
        <is>
          <t>RET003271</t>
        </is>
      </c>
      <c r="B3261" t="inlineStr">
        <is>
          <t>O021168</t>
        </is>
      </c>
      <c r="C3261" s="25" t="n">
        <v>45432</v>
      </c>
      <c r="D3261" t="inlineStr">
        <is>
          <t>Fashion</t>
        </is>
      </c>
      <c r="E3261" t="inlineStr">
        <is>
          <t>South</t>
        </is>
      </c>
      <c r="F3261" t="inlineStr">
        <is>
          <t>Retail Store</t>
        </is>
      </c>
      <c r="G3261" t="inlineStr">
        <is>
          <t>Changed Mind</t>
        </is>
      </c>
      <c r="H3261" t="n">
        <v>1</v>
      </c>
      <c r="I3261" t="n">
        <v>1866.33</v>
      </c>
    </row>
    <row r="3262">
      <c r="A3262" t="inlineStr">
        <is>
          <t>RET003272</t>
        </is>
      </c>
      <c r="B3262" t="inlineStr">
        <is>
          <t>O021175</t>
        </is>
      </c>
      <c r="C3262" s="25" t="n">
        <v>45433</v>
      </c>
      <c r="D3262" t="inlineStr">
        <is>
          <t>Home &amp; Kitchen</t>
        </is>
      </c>
      <c r="E3262" t="inlineStr">
        <is>
          <t>West</t>
        </is>
      </c>
      <c r="F3262" t="inlineStr">
        <is>
          <t>Website</t>
        </is>
      </c>
      <c r="G3262" t="inlineStr">
        <is>
          <t>Not as Described</t>
        </is>
      </c>
      <c r="H3262" t="n">
        <v>1</v>
      </c>
      <c r="I3262" t="n">
        <v>670.85</v>
      </c>
    </row>
    <row r="3263">
      <c r="A3263" t="inlineStr">
        <is>
          <t>RET003273</t>
        </is>
      </c>
      <c r="B3263" t="inlineStr">
        <is>
          <t>O021180</t>
        </is>
      </c>
      <c r="C3263" s="25" t="n">
        <v>45433</v>
      </c>
      <c r="D3263" t="inlineStr">
        <is>
          <t>Fashion</t>
        </is>
      </c>
      <c r="E3263" t="inlineStr">
        <is>
          <t>East</t>
        </is>
      </c>
      <c r="F3263" t="inlineStr">
        <is>
          <t>Website</t>
        </is>
      </c>
      <c r="G3263" t="inlineStr">
        <is>
          <t>Defective Product</t>
        </is>
      </c>
      <c r="H3263" t="n">
        <v>1</v>
      </c>
      <c r="I3263" t="n">
        <v>2692.56</v>
      </c>
    </row>
    <row r="3264">
      <c r="A3264" t="inlineStr">
        <is>
          <t>RET003274</t>
        </is>
      </c>
      <c r="B3264" t="inlineStr">
        <is>
          <t>O021196</t>
        </is>
      </c>
      <c r="C3264" s="25" t="n">
        <v>45433</v>
      </c>
      <c r="D3264" t="inlineStr">
        <is>
          <t>Home &amp; Kitchen</t>
        </is>
      </c>
      <c r="E3264" t="inlineStr">
        <is>
          <t>South</t>
        </is>
      </c>
      <c r="F3264" t="inlineStr">
        <is>
          <t>Marketplace</t>
        </is>
      </c>
      <c r="G3264" t="inlineStr">
        <is>
          <t>Defective Product</t>
        </is>
      </c>
      <c r="H3264" t="n">
        <v>1</v>
      </c>
      <c r="I3264" t="n">
        <v>1758.74</v>
      </c>
    </row>
    <row r="3265">
      <c r="A3265" t="inlineStr">
        <is>
          <t>RET003275</t>
        </is>
      </c>
      <c r="B3265" t="inlineStr">
        <is>
          <t>O021205</t>
        </is>
      </c>
      <c r="C3265" s="25" t="n">
        <v>45433</v>
      </c>
      <c r="D3265" t="inlineStr">
        <is>
          <t>Fashion</t>
        </is>
      </c>
      <c r="E3265" t="inlineStr">
        <is>
          <t>West</t>
        </is>
      </c>
      <c r="F3265" t="inlineStr">
        <is>
          <t>Mobile App</t>
        </is>
      </c>
      <c r="G3265" t="inlineStr">
        <is>
          <t>Size/Fit Issue</t>
        </is>
      </c>
      <c r="H3265" t="n">
        <v>1</v>
      </c>
      <c r="I3265" t="n">
        <v>238.16</v>
      </c>
    </row>
    <row r="3266">
      <c r="A3266" t="inlineStr">
        <is>
          <t>RET003276</t>
        </is>
      </c>
      <c r="B3266" t="inlineStr">
        <is>
          <t>O021211</t>
        </is>
      </c>
      <c r="C3266" s="25" t="n">
        <v>45434</v>
      </c>
      <c r="D3266" t="inlineStr">
        <is>
          <t>Fashion</t>
        </is>
      </c>
      <c r="E3266" t="inlineStr">
        <is>
          <t>North</t>
        </is>
      </c>
      <c r="F3266" t="inlineStr">
        <is>
          <t>Mobile App</t>
        </is>
      </c>
      <c r="G3266" t="inlineStr">
        <is>
          <t>Size/Fit Issue</t>
        </is>
      </c>
      <c r="H3266" t="n">
        <v>2</v>
      </c>
      <c r="I3266" t="n">
        <v>915.41</v>
      </c>
    </row>
    <row r="3267">
      <c r="A3267" t="inlineStr">
        <is>
          <t>RET003277</t>
        </is>
      </c>
      <c r="B3267" t="inlineStr">
        <is>
          <t>O021214</t>
        </is>
      </c>
      <c r="C3267" s="25" t="n">
        <v>45434</v>
      </c>
      <c r="D3267" t="inlineStr">
        <is>
          <t>Fashion</t>
        </is>
      </c>
      <c r="E3267" t="inlineStr">
        <is>
          <t>South</t>
        </is>
      </c>
      <c r="F3267" t="inlineStr">
        <is>
          <t>Marketplace</t>
        </is>
      </c>
      <c r="G3267" t="inlineStr">
        <is>
          <t>Changed Mind</t>
        </is>
      </c>
      <c r="H3267" t="n">
        <v>1</v>
      </c>
      <c r="I3267" t="n">
        <v>607.46</v>
      </c>
    </row>
    <row r="3268">
      <c r="A3268" t="inlineStr">
        <is>
          <t>RET003278</t>
        </is>
      </c>
      <c r="B3268" t="inlineStr">
        <is>
          <t>O021219</t>
        </is>
      </c>
      <c r="C3268" s="25" t="n">
        <v>45434</v>
      </c>
      <c r="D3268" t="inlineStr">
        <is>
          <t>Fashion</t>
        </is>
      </c>
      <c r="E3268" t="inlineStr">
        <is>
          <t>South</t>
        </is>
      </c>
      <c r="F3268" t="inlineStr">
        <is>
          <t>Marketplace</t>
        </is>
      </c>
      <c r="G3268" t="inlineStr">
        <is>
          <t>Defective Product</t>
        </is>
      </c>
      <c r="H3268" t="n">
        <v>2</v>
      </c>
      <c r="I3268" t="n">
        <v>5632.85</v>
      </c>
    </row>
    <row r="3269">
      <c r="A3269" t="inlineStr">
        <is>
          <t>RET003279</t>
        </is>
      </c>
      <c r="B3269" t="inlineStr">
        <is>
          <t>O021220</t>
        </is>
      </c>
      <c r="C3269" s="25" t="n">
        <v>45434</v>
      </c>
      <c r="D3269" t="inlineStr">
        <is>
          <t>Beauty</t>
        </is>
      </c>
      <c r="E3269" t="inlineStr">
        <is>
          <t>West</t>
        </is>
      </c>
      <c r="F3269" t="inlineStr">
        <is>
          <t>Mobile App</t>
        </is>
      </c>
      <c r="G3269" t="inlineStr">
        <is>
          <t>Defective Product</t>
        </is>
      </c>
      <c r="H3269" t="n">
        <v>1</v>
      </c>
      <c r="I3269" t="n">
        <v>315.17</v>
      </c>
    </row>
    <row r="3270">
      <c r="A3270" t="inlineStr">
        <is>
          <t>RET003280</t>
        </is>
      </c>
      <c r="B3270" t="inlineStr">
        <is>
          <t>O021233</t>
        </is>
      </c>
      <c r="C3270" s="25" t="n">
        <v>45434</v>
      </c>
      <c r="D3270" t="inlineStr">
        <is>
          <t>Fashion</t>
        </is>
      </c>
      <c r="E3270" t="inlineStr">
        <is>
          <t>North</t>
        </is>
      </c>
      <c r="F3270" t="inlineStr">
        <is>
          <t>Marketplace</t>
        </is>
      </c>
      <c r="G3270" t="inlineStr">
        <is>
          <t>Size/Fit Issue</t>
        </is>
      </c>
      <c r="H3270" t="n">
        <v>1</v>
      </c>
      <c r="I3270" t="n">
        <v>2048.91</v>
      </c>
    </row>
    <row r="3271">
      <c r="A3271" t="inlineStr">
        <is>
          <t>RET003281</t>
        </is>
      </c>
      <c r="B3271" t="inlineStr">
        <is>
          <t>O021234</t>
        </is>
      </c>
      <c r="C3271" s="25" t="n">
        <v>45434</v>
      </c>
      <c r="D3271" t="inlineStr">
        <is>
          <t>Electronics</t>
        </is>
      </c>
      <c r="E3271" t="inlineStr">
        <is>
          <t>South</t>
        </is>
      </c>
      <c r="F3271" t="inlineStr">
        <is>
          <t>Mobile App</t>
        </is>
      </c>
      <c r="G3271" t="inlineStr">
        <is>
          <t>Damaged in Transit</t>
        </is>
      </c>
      <c r="H3271" t="n">
        <v>2</v>
      </c>
      <c r="I3271" t="n">
        <v>6250.61</v>
      </c>
    </row>
    <row r="3272">
      <c r="A3272" t="inlineStr">
        <is>
          <t>RET003282</t>
        </is>
      </c>
      <c r="B3272" t="inlineStr">
        <is>
          <t>O021236</t>
        </is>
      </c>
      <c r="C3272" s="25" t="n">
        <v>45434</v>
      </c>
      <c r="D3272" t="inlineStr">
        <is>
          <t>Fashion</t>
        </is>
      </c>
      <c r="E3272" t="inlineStr">
        <is>
          <t>North</t>
        </is>
      </c>
      <c r="F3272" t="inlineStr">
        <is>
          <t>Mobile App</t>
        </is>
      </c>
      <c r="G3272" t="inlineStr">
        <is>
          <t>Size/Fit Issue</t>
        </is>
      </c>
      <c r="H3272" t="n">
        <v>1</v>
      </c>
      <c r="I3272" t="n">
        <v>1413.36</v>
      </c>
    </row>
    <row r="3273">
      <c r="A3273" t="inlineStr">
        <is>
          <t>RET003283</t>
        </is>
      </c>
      <c r="B3273" t="inlineStr">
        <is>
          <t>O021239</t>
        </is>
      </c>
      <c r="C3273" s="25" t="n">
        <v>45434</v>
      </c>
      <c r="D3273" t="inlineStr">
        <is>
          <t>Home &amp; Kitchen</t>
        </is>
      </c>
      <c r="E3273" t="inlineStr">
        <is>
          <t>South</t>
        </is>
      </c>
      <c r="F3273" t="inlineStr">
        <is>
          <t>Marketplace</t>
        </is>
      </c>
      <c r="G3273" t="inlineStr">
        <is>
          <t>Damaged in Transit</t>
        </is>
      </c>
      <c r="H3273" t="n">
        <v>2</v>
      </c>
      <c r="I3273" t="n">
        <v>2566.83</v>
      </c>
    </row>
    <row r="3274">
      <c r="A3274" t="inlineStr">
        <is>
          <t>RET003284</t>
        </is>
      </c>
      <c r="B3274" t="inlineStr">
        <is>
          <t>O021250</t>
        </is>
      </c>
      <c r="C3274" s="25" t="n">
        <v>45434</v>
      </c>
      <c r="D3274" t="inlineStr">
        <is>
          <t>Electronics</t>
        </is>
      </c>
      <c r="E3274" t="inlineStr">
        <is>
          <t>North</t>
        </is>
      </c>
      <c r="F3274" t="inlineStr">
        <is>
          <t>Marketplace</t>
        </is>
      </c>
      <c r="G3274" t="inlineStr">
        <is>
          <t>Not as Described</t>
        </is>
      </c>
      <c r="H3274" t="n">
        <v>1</v>
      </c>
      <c r="I3274" t="n">
        <v>1945.37</v>
      </c>
    </row>
    <row r="3275">
      <c r="A3275" t="inlineStr">
        <is>
          <t>RET003285</t>
        </is>
      </c>
      <c r="B3275" t="inlineStr">
        <is>
          <t>O021258</t>
        </is>
      </c>
      <c r="C3275" s="25" t="n">
        <v>45435</v>
      </c>
      <c r="D3275" t="inlineStr">
        <is>
          <t>Beauty</t>
        </is>
      </c>
      <c r="E3275" t="inlineStr">
        <is>
          <t>North</t>
        </is>
      </c>
      <c r="F3275" t="inlineStr">
        <is>
          <t>Mobile App</t>
        </is>
      </c>
      <c r="G3275" t="inlineStr">
        <is>
          <t>Late Delivery</t>
        </is>
      </c>
      <c r="H3275" t="n">
        <v>1</v>
      </c>
      <c r="I3275" t="n">
        <v>158.18</v>
      </c>
    </row>
    <row r="3276">
      <c r="A3276" t="inlineStr">
        <is>
          <t>RET003286</t>
        </is>
      </c>
      <c r="B3276" t="inlineStr">
        <is>
          <t>O021260</t>
        </is>
      </c>
      <c r="C3276" s="25" t="n">
        <v>45435</v>
      </c>
      <c r="D3276" t="inlineStr">
        <is>
          <t>Home &amp; Kitchen</t>
        </is>
      </c>
      <c r="E3276" t="inlineStr">
        <is>
          <t>South</t>
        </is>
      </c>
      <c r="F3276" t="inlineStr">
        <is>
          <t>Retail Store</t>
        </is>
      </c>
      <c r="G3276" t="inlineStr">
        <is>
          <t>Defective Product</t>
        </is>
      </c>
      <c r="H3276" t="n">
        <v>1</v>
      </c>
      <c r="I3276" t="n">
        <v>4800.69</v>
      </c>
    </row>
    <row r="3277">
      <c r="A3277" t="inlineStr">
        <is>
          <t>RET003287</t>
        </is>
      </c>
      <c r="B3277" t="inlineStr">
        <is>
          <t>O021266</t>
        </is>
      </c>
      <c r="C3277" s="25" t="n">
        <v>45435</v>
      </c>
      <c r="D3277" t="inlineStr">
        <is>
          <t>Fashion</t>
        </is>
      </c>
      <c r="E3277" t="inlineStr">
        <is>
          <t>North</t>
        </is>
      </c>
      <c r="F3277" t="inlineStr">
        <is>
          <t>Marketplace</t>
        </is>
      </c>
      <c r="G3277" t="inlineStr">
        <is>
          <t>Damaged in Transit</t>
        </is>
      </c>
      <c r="H3277" t="n">
        <v>1</v>
      </c>
      <c r="I3277" t="n">
        <v>759.77</v>
      </c>
    </row>
    <row r="3278">
      <c r="A3278" t="inlineStr">
        <is>
          <t>RET003288</t>
        </is>
      </c>
      <c r="B3278" t="inlineStr">
        <is>
          <t>O021274</t>
        </is>
      </c>
      <c r="C3278" s="25" t="n">
        <v>45435</v>
      </c>
      <c r="D3278" t="inlineStr">
        <is>
          <t>Fashion</t>
        </is>
      </c>
      <c r="E3278" t="inlineStr">
        <is>
          <t>West</t>
        </is>
      </c>
      <c r="F3278" t="inlineStr">
        <is>
          <t>Mobile App</t>
        </is>
      </c>
      <c r="G3278" t="inlineStr">
        <is>
          <t>Changed Mind</t>
        </is>
      </c>
      <c r="H3278" t="n">
        <v>1</v>
      </c>
      <c r="I3278" t="n">
        <v>220.12</v>
      </c>
    </row>
    <row r="3279">
      <c r="A3279" t="inlineStr">
        <is>
          <t>RET003289</t>
        </is>
      </c>
      <c r="B3279" t="inlineStr">
        <is>
          <t>O021277</t>
        </is>
      </c>
      <c r="C3279" s="25" t="n">
        <v>45435</v>
      </c>
      <c r="D3279" t="inlineStr">
        <is>
          <t>Sports</t>
        </is>
      </c>
      <c r="E3279" t="inlineStr">
        <is>
          <t>East</t>
        </is>
      </c>
      <c r="F3279" t="inlineStr">
        <is>
          <t>Mobile App</t>
        </is>
      </c>
      <c r="G3279" t="inlineStr">
        <is>
          <t>Defective Product</t>
        </is>
      </c>
      <c r="H3279" t="n">
        <v>1</v>
      </c>
      <c r="I3279" t="n">
        <v>1125.33</v>
      </c>
    </row>
    <row r="3280">
      <c r="A3280" t="inlineStr">
        <is>
          <t>RET003290</t>
        </is>
      </c>
      <c r="B3280" t="inlineStr">
        <is>
          <t>O021279</t>
        </is>
      </c>
      <c r="C3280" s="25" t="n">
        <v>45435</v>
      </c>
      <c r="D3280" t="inlineStr">
        <is>
          <t>Fashion</t>
        </is>
      </c>
      <c r="E3280" t="inlineStr">
        <is>
          <t>West</t>
        </is>
      </c>
      <c r="F3280" t="inlineStr">
        <is>
          <t>Website</t>
        </is>
      </c>
      <c r="G3280" t="inlineStr">
        <is>
          <t>Changed Mind</t>
        </is>
      </c>
      <c r="H3280" t="n">
        <v>1</v>
      </c>
      <c r="I3280" t="n">
        <v>572.05</v>
      </c>
    </row>
    <row r="3281">
      <c r="A3281" t="inlineStr">
        <is>
          <t>RET003291</t>
        </is>
      </c>
      <c r="B3281" t="inlineStr">
        <is>
          <t>O021292</t>
        </is>
      </c>
      <c r="C3281" s="25" t="n">
        <v>45435</v>
      </c>
      <c r="D3281" t="inlineStr">
        <is>
          <t>Fashion</t>
        </is>
      </c>
      <c r="E3281" t="inlineStr">
        <is>
          <t>South</t>
        </is>
      </c>
      <c r="F3281" t="inlineStr">
        <is>
          <t>Website</t>
        </is>
      </c>
      <c r="G3281" t="inlineStr">
        <is>
          <t>Damaged in Transit</t>
        </is>
      </c>
      <c r="H3281" t="n">
        <v>1</v>
      </c>
      <c r="I3281" t="n">
        <v>1307.44</v>
      </c>
    </row>
    <row r="3282">
      <c r="A3282" t="inlineStr">
        <is>
          <t>RET003292</t>
        </is>
      </c>
      <c r="B3282" t="inlineStr">
        <is>
          <t>O021292</t>
        </is>
      </c>
      <c r="C3282" s="25" t="n">
        <v>45435</v>
      </c>
      <c r="D3282" t="inlineStr">
        <is>
          <t>Fashion</t>
        </is>
      </c>
      <c r="E3282" t="inlineStr">
        <is>
          <t>South</t>
        </is>
      </c>
      <c r="F3282" t="inlineStr">
        <is>
          <t>Website</t>
        </is>
      </c>
      <c r="G3282" t="inlineStr">
        <is>
          <t>Size/Fit Issue</t>
        </is>
      </c>
      <c r="H3282" t="n">
        <v>2</v>
      </c>
      <c r="I3282" t="n">
        <v>1005.79</v>
      </c>
    </row>
    <row r="3283">
      <c r="A3283" t="inlineStr">
        <is>
          <t>RET003293</t>
        </is>
      </c>
      <c r="B3283" t="inlineStr">
        <is>
          <t>O021293</t>
        </is>
      </c>
      <c r="C3283" s="25" t="n">
        <v>45435</v>
      </c>
      <c r="D3283" t="inlineStr">
        <is>
          <t>Fashion</t>
        </is>
      </c>
      <c r="E3283" t="inlineStr">
        <is>
          <t>Central</t>
        </is>
      </c>
      <c r="F3283" t="inlineStr">
        <is>
          <t>Mobile App</t>
        </is>
      </c>
      <c r="G3283" t="inlineStr">
        <is>
          <t>Damaged in Transit</t>
        </is>
      </c>
      <c r="H3283" t="n">
        <v>1</v>
      </c>
      <c r="I3283" t="n">
        <v>888.26</v>
      </c>
    </row>
    <row r="3284">
      <c r="A3284" t="inlineStr">
        <is>
          <t>RET003294</t>
        </is>
      </c>
      <c r="B3284" t="inlineStr">
        <is>
          <t>O021293</t>
        </is>
      </c>
      <c r="C3284" s="25" t="n">
        <v>45435</v>
      </c>
      <c r="D3284" t="inlineStr">
        <is>
          <t>Fashion</t>
        </is>
      </c>
      <c r="E3284" t="inlineStr">
        <is>
          <t>Central</t>
        </is>
      </c>
      <c r="F3284" t="inlineStr">
        <is>
          <t>Mobile App</t>
        </is>
      </c>
      <c r="G3284" t="inlineStr">
        <is>
          <t>Late Delivery</t>
        </is>
      </c>
      <c r="H3284" t="n">
        <v>1</v>
      </c>
      <c r="I3284" t="n">
        <v>626.76</v>
      </c>
    </row>
    <row r="3285">
      <c r="A3285" t="inlineStr">
        <is>
          <t>RET003295</t>
        </is>
      </c>
      <c r="B3285" t="inlineStr">
        <is>
          <t>O021297</t>
        </is>
      </c>
      <c r="C3285" s="25" t="n">
        <v>45435</v>
      </c>
      <c r="D3285" t="inlineStr">
        <is>
          <t>Fashion</t>
        </is>
      </c>
      <c r="E3285" t="inlineStr">
        <is>
          <t>South</t>
        </is>
      </c>
      <c r="F3285" t="inlineStr">
        <is>
          <t>Website</t>
        </is>
      </c>
      <c r="G3285" t="inlineStr">
        <is>
          <t>Size/Fit Issue</t>
        </is>
      </c>
      <c r="H3285" t="n">
        <v>1</v>
      </c>
      <c r="I3285" t="n">
        <v>246.01</v>
      </c>
    </row>
    <row r="3286">
      <c r="A3286" t="inlineStr">
        <is>
          <t>RET003296</t>
        </is>
      </c>
      <c r="B3286" t="inlineStr">
        <is>
          <t>O021298</t>
        </is>
      </c>
      <c r="C3286" s="25" t="n">
        <v>45435</v>
      </c>
      <c r="D3286" t="inlineStr">
        <is>
          <t>Home &amp; Kitchen</t>
        </is>
      </c>
      <c r="E3286" t="inlineStr">
        <is>
          <t>South</t>
        </is>
      </c>
      <c r="F3286" t="inlineStr">
        <is>
          <t>Website</t>
        </is>
      </c>
      <c r="G3286" t="inlineStr">
        <is>
          <t>Defective Product</t>
        </is>
      </c>
      <c r="H3286" t="n">
        <v>1</v>
      </c>
      <c r="I3286" t="n">
        <v>1215.76</v>
      </c>
    </row>
    <row r="3287">
      <c r="A3287" t="inlineStr">
        <is>
          <t>RET003297</t>
        </is>
      </c>
      <c r="B3287" t="inlineStr">
        <is>
          <t>O021308</t>
        </is>
      </c>
      <c r="C3287" s="25" t="n">
        <v>45436</v>
      </c>
      <c r="D3287" t="inlineStr">
        <is>
          <t>Fashion</t>
        </is>
      </c>
      <c r="E3287" t="inlineStr">
        <is>
          <t>South</t>
        </is>
      </c>
      <c r="F3287" t="inlineStr">
        <is>
          <t>Mobile App</t>
        </is>
      </c>
      <c r="G3287" t="inlineStr">
        <is>
          <t>Wrong Item Delivered</t>
        </is>
      </c>
      <c r="H3287" t="n">
        <v>1</v>
      </c>
      <c r="I3287" t="n">
        <v>1174.16</v>
      </c>
    </row>
    <row r="3288">
      <c r="A3288" t="inlineStr">
        <is>
          <t>RET003298</t>
        </is>
      </c>
      <c r="B3288" t="inlineStr">
        <is>
          <t>O021316</t>
        </is>
      </c>
      <c r="C3288" s="25" t="n">
        <v>45436</v>
      </c>
      <c r="D3288" t="inlineStr">
        <is>
          <t>Fashion</t>
        </is>
      </c>
      <c r="E3288" t="inlineStr">
        <is>
          <t>North</t>
        </is>
      </c>
      <c r="F3288" t="inlineStr">
        <is>
          <t>Website</t>
        </is>
      </c>
      <c r="G3288" t="inlineStr">
        <is>
          <t>Size/Fit Issue</t>
        </is>
      </c>
      <c r="H3288" t="n">
        <v>1</v>
      </c>
      <c r="I3288" t="n">
        <v>3212.56</v>
      </c>
    </row>
    <row r="3289">
      <c r="A3289" t="inlineStr">
        <is>
          <t>RET003299</t>
        </is>
      </c>
      <c r="B3289" t="inlineStr">
        <is>
          <t>O021317</t>
        </is>
      </c>
      <c r="C3289" s="25" t="n">
        <v>45436</v>
      </c>
      <c r="D3289" t="inlineStr">
        <is>
          <t>Home &amp; Kitchen</t>
        </is>
      </c>
      <c r="E3289" t="inlineStr">
        <is>
          <t>West</t>
        </is>
      </c>
      <c r="F3289" t="inlineStr">
        <is>
          <t>Website</t>
        </is>
      </c>
      <c r="G3289" t="inlineStr">
        <is>
          <t>Wrong Item Delivered</t>
        </is>
      </c>
      <c r="H3289" t="n">
        <v>1</v>
      </c>
      <c r="I3289" t="n">
        <v>2442.02</v>
      </c>
    </row>
    <row r="3290">
      <c r="A3290" t="inlineStr">
        <is>
          <t>RET003300</t>
        </is>
      </c>
      <c r="B3290" t="inlineStr">
        <is>
          <t>O021317</t>
        </is>
      </c>
      <c r="C3290" s="25" t="n">
        <v>45436</v>
      </c>
      <c r="D3290" t="inlineStr">
        <is>
          <t>Sports</t>
        </is>
      </c>
      <c r="E3290" t="inlineStr">
        <is>
          <t>West</t>
        </is>
      </c>
      <c r="F3290" t="inlineStr">
        <is>
          <t>Website</t>
        </is>
      </c>
      <c r="G3290" t="inlineStr">
        <is>
          <t>Damaged in Transit</t>
        </is>
      </c>
      <c r="H3290" t="n">
        <v>1</v>
      </c>
      <c r="I3290" t="n">
        <v>4206.96</v>
      </c>
    </row>
    <row r="3291">
      <c r="A3291" t="inlineStr">
        <is>
          <t>RET003301</t>
        </is>
      </c>
      <c r="B3291" t="inlineStr">
        <is>
          <t>O021325</t>
        </is>
      </c>
      <c r="C3291" s="25" t="n">
        <v>45436</v>
      </c>
      <c r="D3291" t="inlineStr">
        <is>
          <t>Beauty</t>
        </is>
      </c>
      <c r="E3291" t="inlineStr">
        <is>
          <t>North</t>
        </is>
      </c>
      <c r="F3291" t="inlineStr">
        <is>
          <t>Mobile App</t>
        </is>
      </c>
      <c r="G3291" t="inlineStr">
        <is>
          <t>Late Delivery</t>
        </is>
      </c>
      <c r="H3291" t="n">
        <v>2</v>
      </c>
      <c r="I3291" t="n">
        <v>1271.09</v>
      </c>
    </row>
    <row r="3292">
      <c r="A3292" t="inlineStr">
        <is>
          <t>RET003302</t>
        </is>
      </c>
      <c r="B3292" t="inlineStr">
        <is>
          <t>O021326</t>
        </is>
      </c>
      <c r="C3292" s="25" t="n">
        <v>45436</v>
      </c>
      <c r="D3292" t="inlineStr">
        <is>
          <t>Fashion</t>
        </is>
      </c>
      <c r="E3292" t="inlineStr">
        <is>
          <t>North</t>
        </is>
      </c>
      <c r="F3292" t="inlineStr">
        <is>
          <t>Mobile App</t>
        </is>
      </c>
      <c r="G3292" t="inlineStr">
        <is>
          <t>Not as Described</t>
        </is>
      </c>
      <c r="H3292" t="n">
        <v>1</v>
      </c>
      <c r="I3292" t="n">
        <v>3783.05</v>
      </c>
    </row>
    <row r="3293">
      <c r="A3293" t="inlineStr">
        <is>
          <t>RET003303</t>
        </is>
      </c>
      <c r="B3293" t="inlineStr">
        <is>
          <t>O021329</t>
        </is>
      </c>
      <c r="C3293" s="25" t="n">
        <v>45436</v>
      </c>
      <c r="D3293" t="inlineStr">
        <is>
          <t>Fashion</t>
        </is>
      </c>
      <c r="E3293" t="inlineStr">
        <is>
          <t>South</t>
        </is>
      </c>
      <c r="F3293" t="inlineStr">
        <is>
          <t>Mobile App</t>
        </is>
      </c>
      <c r="G3293" t="inlineStr">
        <is>
          <t>Wrong Item Delivered</t>
        </is>
      </c>
      <c r="H3293" t="n">
        <v>1</v>
      </c>
      <c r="I3293" t="n">
        <v>3576.56</v>
      </c>
    </row>
    <row r="3294">
      <c r="A3294" t="inlineStr">
        <is>
          <t>RET003304</t>
        </is>
      </c>
      <c r="B3294" t="inlineStr">
        <is>
          <t>O021334</t>
        </is>
      </c>
      <c r="C3294" s="25" t="n">
        <v>45436</v>
      </c>
      <c r="D3294" t="inlineStr">
        <is>
          <t>Home &amp; Kitchen</t>
        </is>
      </c>
      <c r="E3294" t="inlineStr">
        <is>
          <t>West</t>
        </is>
      </c>
      <c r="F3294" t="inlineStr">
        <is>
          <t>Marketplace</t>
        </is>
      </c>
      <c r="G3294" t="inlineStr">
        <is>
          <t>Late Delivery</t>
        </is>
      </c>
      <c r="H3294" t="n">
        <v>1</v>
      </c>
      <c r="I3294" t="n">
        <v>3265.7</v>
      </c>
    </row>
    <row r="3295">
      <c r="A3295" t="inlineStr">
        <is>
          <t>RET003305</t>
        </is>
      </c>
      <c r="B3295" t="inlineStr">
        <is>
          <t>O021340</t>
        </is>
      </c>
      <c r="C3295" s="25" t="n">
        <v>45436</v>
      </c>
      <c r="D3295" t="inlineStr">
        <is>
          <t>Fashion</t>
        </is>
      </c>
      <c r="E3295" t="inlineStr">
        <is>
          <t>South</t>
        </is>
      </c>
      <c r="F3295" t="inlineStr">
        <is>
          <t>Website</t>
        </is>
      </c>
      <c r="G3295" t="inlineStr">
        <is>
          <t>Not as Described</t>
        </is>
      </c>
      <c r="H3295" t="n">
        <v>1</v>
      </c>
      <c r="I3295" t="n">
        <v>1016.65</v>
      </c>
    </row>
    <row r="3296">
      <c r="A3296" t="inlineStr">
        <is>
          <t>RET003306</t>
        </is>
      </c>
      <c r="B3296" t="inlineStr">
        <is>
          <t>O021342</t>
        </is>
      </c>
      <c r="C3296" s="25" t="n">
        <v>45436</v>
      </c>
      <c r="D3296" t="inlineStr">
        <is>
          <t>Books</t>
        </is>
      </c>
      <c r="E3296" t="inlineStr">
        <is>
          <t>Central</t>
        </is>
      </c>
      <c r="F3296" t="inlineStr">
        <is>
          <t>Website</t>
        </is>
      </c>
      <c r="G3296" t="inlineStr">
        <is>
          <t>Damaged in Transit</t>
        </is>
      </c>
      <c r="H3296" t="n">
        <v>1</v>
      </c>
      <c r="I3296" t="n">
        <v>493.01</v>
      </c>
    </row>
    <row r="3297">
      <c r="A3297" t="inlineStr">
        <is>
          <t>RET003307</t>
        </is>
      </c>
      <c r="B3297" t="inlineStr">
        <is>
          <t>O021351</t>
        </is>
      </c>
      <c r="C3297" s="25" t="n">
        <v>45436</v>
      </c>
      <c r="D3297" t="inlineStr">
        <is>
          <t>Beauty</t>
        </is>
      </c>
      <c r="E3297" t="inlineStr">
        <is>
          <t>East</t>
        </is>
      </c>
      <c r="F3297" t="inlineStr">
        <is>
          <t>Mobile App</t>
        </is>
      </c>
      <c r="G3297" t="inlineStr">
        <is>
          <t>Damaged in Transit</t>
        </is>
      </c>
      <c r="H3297" t="n">
        <v>1</v>
      </c>
      <c r="I3297" t="n">
        <v>515.01</v>
      </c>
    </row>
    <row r="3298">
      <c r="A3298" t="inlineStr">
        <is>
          <t>RET003308</t>
        </is>
      </c>
      <c r="B3298" t="inlineStr">
        <is>
          <t>O021356</t>
        </is>
      </c>
      <c r="C3298" s="25" t="n">
        <v>45437</v>
      </c>
      <c r="D3298" t="inlineStr">
        <is>
          <t>Fashion</t>
        </is>
      </c>
      <c r="E3298" t="inlineStr">
        <is>
          <t>North</t>
        </is>
      </c>
      <c r="F3298" t="inlineStr">
        <is>
          <t>Marketplace</t>
        </is>
      </c>
      <c r="G3298" t="inlineStr">
        <is>
          <t>Size/Fit Issue</t>
        </is>
      </c>
      <c r="H3298" t="n">
        <v>1</v>
      </c>
      <c r="I3298" t="n">
        <v>2816.42</v>
      </c>
    </row>
    <row r="3299">
      <c r="A3299" t="inlineStr">
        <is>
          <t>RET003309</t>
        </is>
      </c>
      <c r="B3299" t="inlineStr">
        <is>
          <t>O021364</t>
        </is>
      </c>
      <c r="C3299" s="25" t="n">
        <v>45437</v>
      </c>
      <c r="D3299" t="inlineStr">
        <is>
          <t>Fashion</t>
        </is>
      </c>
      <c r="E3299" t="inlineStr">
        <is>
          <t>West</t>
        </is>
      </c>
      <c r="F3299" t="inlineStr">
        <is>
          <t>Website</t>
        </is>
      </c>
      <c r="G3299" t="inlineStr">
        <is>
          <t>Size/Fit Issue</t>
        </is>
      </c>
      <c r="H3299" t="n">
        <v>1</v>
      </c>
      <c r="I3299" t="n">
        <v>1194.49</v>
      </c>
    </row>
    <row r="3300">
      <c r="A3300" t="inlineStr">
        <is>
          <t>RET003310</t>
        </is>
      </c>
      <c r="B3300" t="inlineStr">
        <is>
          <t>O021365</t>
        </is>
      </c>
      <c r="C3300" s="25" t="n">
        <v>45437</v>
      </c>
      <c r="D3300" t="inlineStr">
        <is>
          <t>Fashion</t>
        </is>
      </c>
      <c r="E3300" t="inlineStr">
        <is>
          <t>North</t>
        </is>
      </c>
      <c r="F3300" t="inlineStr">
        <is>
          <t>Website</t>
        </is>
      </c>
      <c r="G3300" t="inlineStr">
        <is>
          <t>Not as Described</t>
        </is>
      </c>
      <c r="H3300" t="n">
        <v>1</v>
      </c>
      <c r="I3300" t="n">
        <v>560.5599999999999</v>
      </c>
    </row>
    <row r="3301">
      <c r="A3301" t="inlineStr">
        <is>
          <t>RET003311</t>
        </is>
      </c>
      <c r="B3301" t="inlineStr">
        <is>
          <t>O021381</t>
        </is>
      </c>
      <c r="C3301" s="25" t="n">
        <v>45437</v>
      </c>
      <c r="D3301" t="inlineStr">
        <is>
          <t>Electronics</t>
        </is>
      </c>
      <c r="E3301" t="inlineStr">
        <is>
          <t>West</t>
        </is>
      </c>
      <c r="F3301" t="inlineStr">
        <is>
          <t>Marketplace</t>
        </is>
      </c>
      <c r="G3301" t="inlineStr">
        <is>
          <t>Defective Product</t>
        </is>
      </c>
      <c r="H3301" t="n">
        <v>1</v>
      </c>
      <c r="I3301" t="n">
        <v>11835.25</v>
      </c>
    </row>
    <row r="3302">
      <c r="A3302" t="inlineStr">
        <is>
          <t>RET003312</t>
        </is>
      </c>
      <c r="B3302" t="inlineStr">
        <is>
          <t>O021400</t>
        </is>
      </c>
      <c r="C3302" s="25" t="n">
        <v>45438</v>
      </c>
      <c r="D3302" t="inlineStr">
        <is>
          <t>Fashion</t>
        </is>
      </c>
      <c r="E3302" t="inlineStr">
        <is>
          <t>West</t>
        </is>
      </c>
      <c r="F3302" t="inlineStr">
        <is>
          <t>Mobile App</t>
        </is>
      </c>
      <c r="G3302" t="inlineStr">
        <is>
          <t>Late Delivery</t>
        </is>
      </c>
      <c r="H3302" t="n">
        <v>1</v>
      </c>
      <c r="I3302" t="n">
        <v>572.05</v>
      </c>
    </row>
    <row r="3303">
      <c r="A3303" t="inlineStr">
        <is>
          <t>RET003313</t>
        </is>
      </c>
      <c r="B3303" t="inlineStr">
        <is>
          <t>O021405</t>
        </is>
      </c>
      <c r="C3303" s="25" t="n">
        <v>45438</v>
      </c>
      <c r="D3303" t="inlineStr">
        <is>
          <t>Books</t>
        </is>
      </c>
      <c r="E3303" t="inlineStr">
        <is>
          <t>South</t>
        </is>
      </c>
      <c r="F3303" t="inlineStr">
        <is>
          <t>Marketplace</t>
        </is>
      </c>
      <c r="G3303" t="inlineStr">
        <is>
          <t>Defective Product</t>
        </is>
      </c>
      <c r="H3303" t="n">
        <v>2</v>
      </c>
      <c r="I3303" t="n">
        <v>856.4400000000001</v>
      </c>
    </row>
    <row r="3304">
      <c r="A3304" t="inlineStr">
        <is>
          <t>RET003314</t>
        </is>
      </c>
      <c r="B3304" t="inlineStr">
        <is>
          <t>O021417</t>
        </is>
      </c>
      <c r="C3304" s="25" t="n">
        <v>45438</v>
      </c>
      <c r="D3304" t="inlineStr">
        <is>
          <t>Fashion</t>
        </is>
      </c>
      <c r="E3304" t="inlineStr">
        <is>
          <t>West</t>
        </is>
      </c>
      <c r="F3304" t="inlineStr">
        <is>
          <t>Retail Store</t>
        </is>
      </c>
      <c r="G3304" t="inlineStr">
        <is>
          <t>Size/Fit Issue</t>
        </is>
      </c>
      <c r="H3304" t="n">
        <v>1</v>
      </c>
      <c r="I3304" t="n">
        <v>1423.76</v>
      </c>
    </row>
    <row r="3305">
      <c r="A3305" t="inlineStr">
        <is>
          <t>RET003315</t>
        </is>
      </c>
      <c r="B3305" t="inlineStr">
        <is>
          <t>O021425</t>
        </is>
      </c>
      <c r="C3305" s="25" t="n">
        <v>45438</v>
      </c>
      <c r="D3305" t="inlineStr">
        <is>
          <t>Fashion</t>
        </is>
      </c>
      <c r="E3305" t="inlineStr">
        <is>
          <t>West</t>
        </is>
      </c>
      <c r="F3305" t="inlineStr">
        <is>
          <t>Website</t>
        </is>
      </c>
      <c r="G3305" t="inlineStr">
        <is>
          <t>Not as Described</t>
        </is>
      </c>
      <c r="H3305" t="n">
        <v>1</v>
      </c>
      <c r="I3305" t="n">
        <v>233.06</v>
      </c>
    </row>
    <row r="3306">
      <c r="A3306" t="inlineStr">
        <is>
          <t>RET003316</t>
        </is>
      </c>
      <c r="B3306" t="inlineStr">
        <is>
          <t>O021438</t>
        </is>
      </c>
      <c r="C3306" s="25" t="n">
        <v>45439</v>
      </c>
      <c r="D3306" t="inlineStr">
        <is>
          <t>Home &amp; Kitchen</t>
        </is>
      </c>
      <c r="E3306" t="inlineStr">
        <is>
          <t>South</t>
        </is>
      </c>
      <c r="F3306" t="inlineStr">
        <is>
          <t>Marketplace</t>
        </is>
      </c>
      <c r="G3306" t="inlineStr">
        <is>
          <t>Defective Product</t>
        </is>
      </c>
      <c r="H3306" t="n">
        <v>1</v>
      </c>
      <c r="I3306" t="n">
        <v>4360.82</v>
      </c>
    </row>
    <row r="3307">
      <c r="A3307" t="inlineStr">
        <is>
          <t>RET003317</t>
        </is>
      </c>
      <c r="B3307" t="inlineStr">
        <is>
          <t>O021442</t>
        </is>
      </c>
      <c r="C3307" s="25" t="n">
        <v>45439</v>
      </c>
      <c r="D3307" t="inlineStr">
        <is>
          <t>Fashion</t>
        </is>
      </c>
      <c r="E3307" t="inlineStr">
        <is>
          <t>West</t>
        </is>
      </c>
      <c r="F3307" t="inlineStr">
        <is>
          <t>Website</t>
        </is>
      </c>
      <c r="G3307" t="inlineStr">
        <is>
          <t>Late Delivery</t>
        </is>
      </c>
      <c r="H3307" t="n">
        <v>1</v>
      </c>
      <c r="I3307" t="n">
        <v>2557.93</v>
      </c>
    </row>
    <row r="3308">
      <c r="A3308" t="inlineStr">
        <is>
          <t>RET003318</t>
        </is>
      </c>
      <c r="B3308" t="inlineStr">
        <is>
          <t>O021443</t>
        </is>
      </c>
      <c r="C3308" s="25" t="n">
        <v>45439</v>
      </c>
      <c r="D3308" t="inlineStr">
        <is>
          <t>Fashion</t>
        </is>
      </c>
      <c r="E3308" t="inlineStr">
        <is>
          <t>East</t>
        </is>
      </c>
      <c r="F3308" t="inlineStr">
        <is>
          <t>Mobile App</t>
        </is>
      </c>
      <c r="G3308" t="inlineStr">
        <is>
          <t>Damaged in Transit</t>
        </is>
      </c>
      <c r="H3308" t="n">
        <v>1</v>
      </c>
      <c r="I3308" t="n">
        <v>2276.56</v>
      </c>
    </row>
    <row r="3309">
      <c r="A3309" t="inlineStr">
        <is>
          <t>RET003319</t>
        </is>
      </c>
      <c r="B3309" t="inlineStr">
        <is>
          <t>O021443</t>
        </is>
      </c>
      <c r="C3309" s="25" t="n">
        <v>45439</v>
      </c>
      <c r="D3309" t="inlineStr">
        <is>
          <t>Fashion</t>
        </is>
      </c>
      <c r="E3309" t="inlineStr">
        <is>
          <t>East</t>
        </is>
      </c>
      <c r="F3309" t="inlineStr">
        <is>
          <t>Mobile App</t>
        </is>
      </c>
      <c r="G3309" t="inlineStr">
        <is>
          <t>Size/Fit Issue</t>
        </is>
      </c>
      <c r="H3309" t="n">
        <v>1</v>
      </c>
      <c r="I3309" t="n">
        <v>1342.69</v>
      </c>
    </row>
    <row r="3310">
      <c r="A3310" t="inlineStr">
        <is>
          <t>RET003320</t>
        </is>
      </c>
      <c r="B3310" t="inlineStr">
        <is>
          <t>O021453</t>
        </is>
      </c>
      <c r="C3310" s="25" t="n">
        <v>45439</v>
      </c>
      <c r="D3310" t="inlineStr">
        <is>
          <t>Beauty</t>
        </is>
      </c>
      <c r="E3310" t="inlineStr">
        <is>
          <t>South</t>
        </is>
      </c>
      <c r="F3310" t="inlineStr">
        <is>
          <t>Website</t>
        </is>
      </c>
      <c r="G3310" t="inlineStr">
        <is>
          <t>Damaged in Transit</t>
        </is>
      </c>
      <c r="H3310" t="n">
        <v>1</v>
      </c>
      <c r="I3310" t="n">
        <v>838.92</v>
      </c>
    </row>
    <row r="3311">
      <c r="A3311" t="inlineStr">
        <is>
          <t>RET003321</t>
        </is>
      </c>
      <c r="B3311" t="inlineStr">
        <is>
          <t>O021460</t>
        </is>
      </c>
      <c r="C3311" s="25" t="n">
        <v>45439</v>
      </c>
      <c r="D3311" t="inlineStr">
        <is>
          <t>Books</t>
        </is>
      </c>
      <c r="E3311" t="inlineStr">
        <is>
          <t>East</t>
        </is>
      </c>
      <c r="F3311" t="inlineStr">
        <is>
          <t>Marketplace</t>
        </is>
      </c>
      <c r="G3311" t="inlineStr">
        <is>
          <t>Defective Product</t>
        </is>
      </c>
      <c r="H3311" t="n">
        <v>1</v>
      </c>
      <c r="I3311" t="n">
        <v>513.86</v>
      </c>
    </row>
    <row r="3312">
      <c r="A3312" t="inlineStr">
        <is>
          <t>RET003322</t>
        </is>
      </c>
      <c r="B3312" t="inlineStr">
        <is>
          <t>O021462</t>
        </is>
      </c>
      <c r="C3312" s="25" t="n">
        <v>45439</v>
      </c>
      <c r="D3312" t="inlineStr">
        <is>
          <t>Electronics</t>
        </is>
      </c>
      <c r="E3312" t="inlineStr">
        <is>
          <t>West</t>
        </is>
      </c>
      <c r="F3312" t="inlineStr">
        <is>
          <t>Mobile App</t>
        </is>
      </c>
      <c r="G3312" t="inlineStr">
        <is>
          <t>Damaged in Transit</t>
        </is>
      </c>
      <c r="H3312" t="n">
        <v>2</v>
      </c>
      <c r="I3312" t="n">
        <v>30885.19</v>
      </c>
    </row>
    <row r="3313">
      <c r="A3313" t="inlineStr">
        <is>
          <t>RET003323</t>
        </is>
      </c>
      <c r="B3313" t="inlineStr">
        <is>
          <t>O021463</t>
        </is>
      </c>
      <c r="C3313" s="25" t="n">
        <v>45439</v>
      </c>
      <c r="D3313" t="inlineStr">
        <is>
          <t>Electronics</t>
        </is>
      </c>
      <c r="E3313" t="inlineStr">
        <is>
          <t>South</t>
        </is>
      </c>
      <c r="F3313" t="inlineStr">
        <is>
          <t>Retail Store</t>
        </is>
      </c>
      <c r="G3313" t="inlineStr">
        <is>
          <t>Not as Described</t>
        </is>
      </c>
      <c r="H3313" t="n">
        <v>1</v>
      </c>
      <c r="I3313" t="n">
        <v>10492.56</v>
      </c>
    </row>
    <row r="3314">
      <c r="A3314" t="inlineStr">
        <is>
          <t>RET003324</t>
        </is>
      </c>
      <c r="B3314" t="inlineStr">
        <is>
          <t>O021470</t>
        </is>
      </c>
      <c r="C3314" s="25" t="n">
        <v>45439</v>
      </c>
      <c r="D3314" t="inlineStr">
        <is>
          <t>Fashion</t>
        </is>
      </c>
      <c r="E3314" t="inlineStr">
        <is>
          <t>West</t>
        </is>
      </c>
      <c r="F3314" t="inlineStr">
        <is>
          <t>Marketplace</t>
        </is>
      </c>
      <c r="G3314" t="inlineStr">
        <is>
          <t>Size/Fit Issue</t>
        </is>
      </c>
      <c r="H3314" t="n">
        <v>1</v>
      </c>
      <c r="I3314" t="n">
        <v>3783.05</v>
      </c>
    </row>
    <row r="3315">
      <c r="A3315" t="inlineStr">
        <is>
          <t>RET003325</t>
        </is>
      </c>
      <c r="B3315" t="inlineStr">
        <is>
          <t>O021473</t>
        </is>
      </c>
      <c r="C3315" s="25" t="n">
        <v>45440</v>
      </c>
      <c r="D3315" t="inlineStr">
        <is>
          <t>Fashion</t>
        </is>
      </c>
      <c r="E3315" t="inlineStr">
        <is>
          <t>South</t>
        </is>
      </c>
      <c r="F3315" t="inlineStr">
        <is>
          <t>Website</t>
        </is>
      </c>
      <c r="G3315" t="inlineStr">
        <is>
          <t>Changed Mind</t>
        </is>
      </c>
      <c r="H3315" t="n">
        <v>1</v>
      </c>
      <c r="I3315" t="n">
        <v>483.13</v>
      </c>
    </row>
    <row r="3316">
      <c r="A3316" t="inlineStr">
        <is>
          <t>RET003326</t>
        </is>
      </c>
      <c r="B3316" t="inlineStr">
        <is>
          <t>O021474</t>
        </is>
      </c>
      <c r="C3316" s="25" t="n">
        <v>45440</v>
      </c>
      <c r="D3316" t="inlineStr">
        <is>
          <t>Fashion</t>
        </is>
      </c>
      <c r="E3316" t="inlineStr">
        <is>
          <t>South</t>
        </is>
      </c>
      <c r="F3316" t="inlineStr">
        <is>
          <t>Website</t>
        </is>
      </c>
      <c r="G3316" t="inlineStr">
        <is>
          <t>Not as Described</t>
        </is>
      </c>
      <c r="H3316" t="n">
        <v>1</v>
      </c>
      <c r="I3316" t="n">
        <v>1056.74</v>
      </c>
    </row>
    <row r="3317">
      <c r="A3317" t="inlineStr">
        <is>
          <t>RET003327</t>
        </is>
      </c>
      <c r="B3317" t="inlineStr">
        <is>
          <t>O021484</t>
        </is>
      </c>
      <c r="C3317" s="25" t="n">
        <v>45440</v>
      </c>
      <c r="D3317" t="inlineStr">
        <is>
          <t>Fashion</t>
        </is>
      </c>
      <c r="E3317" t="inlineStr">
        <is>
          <t>East</t>
        </is>
      </c>
      <c r="F3317" t="inlineStr">
        <is>
          <t>Marketplace</t>
        </is>
      </c>
      <c r="G3317" t="inlineStr">
        <is>
          <t>Late Delivery</t>
        </is>
      </c>
      <c r="H3317" t="n">
        <v>1</v>
      </c>
      <c r="I3317" t="n">
        <v>2217.96</v>
      </c>
    </row>
    <row r="3318">
      <c r="A3318" t="inlineStr">
        <is>
          <t>RET003328</t>
        </is>
      </c>
      <c r="B3318" t="inlineStr">
        <is>
          <t>O021484</t>
        </is>
      </c>
      <c r="C3318" s="25" t="n">
        <v>45440</v>
      </c>
      <c r="D3318" t="inlineStr">
        <is>
          <t>Beauty</t>
        </is>
      </c>
      <c r="E3318" t="inlineStr">
        <is>
          <t>East</t>
        </is>
      </c>
      <c r="F3318" t="inlineStr">
        <is>
          <t>Marketplace</t>
        </is>
      </c>
      <c r="G3318" t="inlineStr">
        <is>
          <t>Late Delivery</t>
        </is>
      </c>
      <c r="H3318" t="n">
        <v>1</v>
      </c>
      <c r="I3318" t="n">
        <v>348.61</v>
      </c>
    </row>
    <row r="3319">
      <c r="A3319" t="inlineStr">
        <is>
          <t>RET003329</t>
        </is>
      </c>
      <c r="B3319" t="inlineStr">
        <is>
          <t>O021488</t>
        </is>
      </c>
      <c r="C3319" s="25" t="n">
        <v>45440</v>
      </c>
      <c r="D3319" t="inlineStr">
        <is>
          <t>Fashion</t>
        </is>
      </c>
      <c r="E3319" t="inlineStr">
        <is>
          <t>South</t>
        </is>
      </c>
      <c r="F3319" t="inlineStr">
        <is>
          <t>Marketplace</t>
        </is>
      </c>
      <c r="G3319" t="inlineStr">
        <is>
          <t>Changed Mind</t>
        </is>
      </c>
      <c r="H3319" t="n">
        <v>1</v>
      </c>
      <c r="I3319" t="n">
        <v>1281.38</v>
      </c>
    </row>
    <row r="3320">
      <c r="A3320" t="inlineStr">
        <is>
          <t>RET003330</t>
        </is>
      </c>
      <c r="B3320" t="inlineStr">
        <is>
          <t>O021491</t>
        </is>
      </c>
      <c r="C3320" s="25" t="n">
        <v>45440</v>
      </c>
      <c r="D3320" t="inlineStr">
        <is>
          <t>Fashion</t>
        </is>
      </c>
      <c r="E3320" t="inlineStr">
        <is>
          <t>North</t>
        </is>
      </c>
      <c r="F3320" t="inlineStr">
        <is>
          <t>Mobile App</t>
        </is>
      </c>
      <c r="G3320" t="inlineStr">
        <is>
          <t>Size/Fit Issue</t>
        </is>
      </c>
      <c r="H3320" t="n">
        <v>1</v>
      </c>
      <c r="I3320" t="n">
        <v>570.02</v>
      </c>
    </row>
    <row r="3321">
      <c r="A3321" t="inlineStr">
        <is>
          <t>RET003331</t>
        </is>
      </c>
      <c r="B3321" t="inlineStr">
        <is>
          <t>O021496</t>
        </is>
      </c>
      <c r="C3321" s="25" t="n">
        <v>45440</v>
      </c>
      <c r="D3321" t="inlineStr">
        <is>
          <t>Fashion</t>
        </is>
      </c>
      <c r="E3321" t="inlineStr">
        <is>
          <t>South</t>
        </is>
      </c>
      <c r="F3321" t="inlineStr">
        <is>
          <t>Website</t>
        </is>
      </c>
      <c r="G3321" t="inlineStr">
        <is>
          <t>Defective Product</t>
        </is>
      </c>
      <c r="H3321" t="n">
        <v>1</v>
      </c>
      <c r="I3321" t="n">
        <v>3056.56</v>
      </c>
    </row>
    <row r="3322">
      <c r="A3322" t="inlineStr">
        <is>
          <t>RET003332</t>
        </is>
      </c>
      <c r="B3322" t="inlineStr">
        <is>
          <t>O021503</t>
        </is>
      </c>
      <c r="C3322" s="25" t="n">
        <v>45440</v>
      </c>
      <c r="D3322" t="inlineStr">
        <is>
          <t>Electronics</t>
        </is>
      </c>
      <c r="E3322" t="inlineStr">
        <is>
          <t>North</t>
        </is>
      </c>
      <c r="F3322" t="inlineStr">
        <is>
          <t>Mobile App</t>
        </is>
      </c>
      <c r="G3322" t="inlineStr">
        <is>
          <t>Not as Described</t>
        </is>
      </c>
      <c r="H3322" t="n">
        <v>1</v>
      </c>
      <c r="I3322" t="n">
        <v>17546.52</v>
      </c>
    </row>
    <row r="3323">
      <c r="A3323" t="inlineStr">
        <is>
          <t>RET003333</t>
        </is>
      </c>
      <c r="B3323" t="inlineStr">
        <is>
          <t>O021506</t>
        </is>
      </c>
      <c r="C3323" s="25" t="n">
        <v>45440</v>
      </c>
      <c r="D3323" t="inlineStr">
        <is>
          <t>Beauty</t>
        </is>
      </c>
      <c r="E3323" t="inlineStr">
        <is>
          <t>South</t>
        </is>
      </c>
      <c r="F3323" t="inlineStr">
        <is>
          <t>Website</t>
        </is>
      </c>
      <c r="G3323" t="inlineStr">
        <is>
          <t>Changed Mind</t>
        </is>
      </c>
      <c r="H3323" t="n">
        <v>1</v>
      </c>
      <c r="I3323" t="n">
        <v>547.2</v>
      </c>
    </row>
    <row r="3324">
      <c r="A3324" t="inlineStr">
        <is>
          <t>RET003334</t>
        </is>
      </c>
      <c r="B3324" t="inlineStr">
        <is>
          <t>O021508</t>
        </is>
      </c>
      <c r="C3324" s="25" t="n">
        <v>45440</v>
      </c>
      <c r="D3324" t="inlineStr">
        <is>
          <t>Grocery</t>
        </is>
      </c>
      <c r="E3324" t="inlineStr">
        <is>
          <t>Central</t>
        </is>
      </c>
      <c r="F3324" t="inlineStr">
        <is>
          <t>Marketplace</t>
        </is>
      </c>
      <c r="G3324" t="inlineStr">
        <is>
          <t>Not as Described</t>
        </is>
      </c>
      <c r="H3324" t="n">
        <v>5</v>
      </c>
      <c r="I3324" t="n">
        <v>1258.92</v>
      </c>
    </row>
    <row r="3325">
      <c r="A3325" t="inlineStr">
        <is>
          <t>RET003335</t>
        </is>
      </c>
      <c r="B3325" t="inlineStr">
        <is>
          <t>O021524</t>
        </is>
      </c>
      <c r="C3325" s="25" t="n">
        <v>45441</v>
      </c>
      <c r="D3325" t="inlineStr">
        <is>
          <t>Electronics</t>
        </is>
      </c>
      <c r="E3325" t="inlineStr">
        <is>
          <t>Central</t>
        </is>
      </c>
      <c r="F3325" t="inlineStr">
        <is>
          <t>Marketplace</t>
        </is>
      </c>
      <c r="G3325" t="inlineStr">
        <is>
          <t>Damaged in Transit</t>
        </is>
      </c>
      <c r="H3325" t="n">
        <v>3</v>
      </c>
      <c r="I3325" t="n">
        <v>11104.7</v>
      </c>
    </row>
    <row r="3326">
      <c r="A3326" t="inlineStr">
        <is>
          <t>RET003336</t>
        </is>
      </c>
      <c r="B3326" t="inlineStr">
        <is>
          <t>O021532</t>
        </is>
      </c>
      <c r="C3326" s="25" t="n">
        <v>45441</v>
      </c>
      <c r="D3326" t="inlineStr">
        <is>
          <t>Fashion</t>
        </is>
      </c>
      <c r="E3326" t="inlineStr">
        <is>
          <t>East</t>
        </is>
      </c>
      <c r="F3326" t="inlineStr">
        <is>
          <t>Marketplace</t>
        </is>
      </c>
      <c r="G3326" t="inlineStr">
        <is>
          <t>Damaged in Transit</t>
        </is>
      </c>
      <c r="H3326" t="n">
        <v>1</v>
      </c>
      <c r="I3326" t="n">
        <v>476.42</v>
      </c>
    </row>
    <row r="3327">
      <c r="A3327" t="inlineStr">
        <is>
          <t>RET003337</t>
        </is>
      </c>
      <c r="B3327" t="inlineStr">
        <is>
          <t>O021535</t>
        </is>
      </c>
      <c r="C3327" s="25" t="n">
        <v>45441</v>
      </c>
      <c r="D3327" t="inlineStr">
        <is>
          <t>Fashion</t>
        </is>
      </c>
      <c r="E3327" t="inlineStr">
        <is>
          <t>North</t>
        </is>
      </c>
      <c r="F3327" t="inlineStr">
        <is>
          <t>Website</t>
        </is>
      </c>
      <c r="G3327" t="inlineStr">
        <is>
          <t>Size/Fit Issue</t>
        </is>
      </c>
      <c r="H3327" t="n">
        <v>1</v>
      </c>
      <c r="I3327" t="n">
        <v>2931.76</v>
      </c>
    </row>
    <row r="3328">
      <c r="A3328" t="inlineStr">
        <is>
          <t>RET003338</t>
        </is>
      </c>
      <c r="B3328" t="inlineStr">
        <is>
          <t>O021540</t>
        </is>
      </c>
      <c r="C3328" s="25" t="n">
        <v>45441</v>
      </c>
      <c r="D3328" t="inlineStr">
        <is>
          <t>Home &amp; Kitchen</t>
        </is>
      </c>
      <c r="E3328" t="inlineStr">
        <is>
          <t>Central</t>
        </is>
      </c>
      <c r="F3328" t="inlineStr">
        <is>
          <t>Mobile App</t>
        </is>
      </c>
      <c r="G3328" t="inlineStr">
        <is>
          <t>Wrong Item Delivered</t>
        </is>
      </c>
      <c r="H3328" t="n">
        <v>1</v>
      </c>
      <c r="I3328" t="n">
        <v>441.12</v>
      </c>
    </row>
    <row r="3329">
      <c r="A3329" t="inlineStr">
        <is>
          <t>RET003339</t>
        </is>
      </c>
      <c r="B3329" t="inlineStr">
        <is>
          <t>O021560</t>
        </is>
      </c>
      <c r="C3329" s="25" t="n">
        <v>45441</v>
      </c>
      <c r="D3329" t="inlineStr">
        <is>
          <t>Fashion</t>
        </is>
      </c>
      <c r="E3329" t="inlineStr">
        <is>
          <t>East</t>
        </is>
      </c>
      <c r="F3329" t="inlineStr">
        <is>
          <t>Marketplace</t>
        </is>
      </c>
      <c r="G3329" t="inlineStr">
        <is>
          <t>Size/Fit Issue</t>
        </is>
      </c>
      <c r="H3329" t="n">
        <v>3</v>
      </c>
      <c r="I3329" t="n">
        <v>9557.18</v>
      </c>
    </row>
    <row r="3330">
      <c r="A3330" t="inlineStr">
        <is>
          <t>RET003340</t>
        </is>
      </c>
      <c r="B3330" t="inlineStr">
        <is>
          <t>O021573</t>
        </is>
      </c>
      <c r="C3330" s="25" t="n">
        <v>45442</v>
      </c>
      <c r="D3330" t="inlineStr">
        <is>
          <t>Electronics</t>
        </is>
      </c>
      <c r="E3330" t="inlineStr">
        <is>
          <t>West</t>
        </is>
      </c>
      <c r="F3330" t="inlineStr">
        <is>
          <t>Marketplace</t>
        </is>
      </c>
      <c r="G3330" t="inlineStr">
        <is>
          <t>Defective Product</t>
        </is>
      </c>
      <c r="H3330" t="n">
        <v>1</v>
      </c>
      <c r="I3330" t="n">
        <v>7705.41</v>
      </c>
    </row>
    <row r="3331">
      <c r="A3331" t="inlineStr">
        <is>
          <t>RET003341</t>
        </is>
      </c>
      <c r="B3331" t="inlineStr">
        <is>
          <t>O021575</t>
        </is>
      </c>
      <c r="C3331" s="25" t="n">
        <v>45442</v>
      </c>
      <c r="D3331" t="inlineStr">
        <is>
          <t>Beauty</t>
        </is>
      </c>
      <c r="E3331" t="inlineStr">
        <is>
          <t>East</t>
        </is>
      </c>
      <c r="F3331" t="inlineStr">
        <is>
          <t>Website</t>
        </is>
      </c>
      <c r="G3331" t="inlineStr">
        <is>
          <t>Size/Fit Issue</t>
        </is>
      </c>
      <c r="H3331" t="n">
        <v>1</v>
      </c>
      <c r="I3331" t="n">
        <v>611.5700000000001</v>
      </c>
    </row>
    <row r="3332">
      <c r="A3332" t="inlineStr">
        <is>
          <t>RET003342</t>
        </is>
      </c>
      <c r="B3332" t="inlineStr">
        <is>
          <t>O021576</t>
        </is>
      </c>
      <c r="C3332" s="25" t="n">
        <v>45442</v>
      </c>
      <c r="D3332" t="inlineStr">
        <is>
          <t>Fashion</t>
        </is>
      </c>
      <c r="E3332" t="inlineStr">
        <is>
          <t>East</t>
        </is>
      </c>
      <c r="F3332" t="inlineStr">
        <is>
          <t>Marketplace</t>
        </is>
      </c>
      <c r="G3332" t="inlineStr">
        <is>
          <t>Damaged in Transit</t>
        </is>
      </c>
      <c r="H3332" t="n">
        <v>2</v>
      </c>
      <c r="I3332" t="n">
        <v>492.03</v>
      </c>
    </row>
    <row r="3333">
      <c r="A3333" t="inlineStr">
        <is>
          <t>RET003343</t>
        </is>
      </c>
      <c r="B3333" t="inlineStr">
        <is>
          <t>O021587</t>
        </is>
      </c>
      <c r="C3333" s="25" t="n">
        <v>45442</v>
      </c>
      <c r="D3333" t="inlineStr">
        <is>
          <t>Electronics</t>
        </is>
      </c>
      <c r="E3333" t="inlineStr">
        <is>
          <t>North</t>
        </is>
      </c>
      <c r="F3333" t="inlineStr">
        <is>
          <t>Mobile App</t>
        </is>
      </c>
      <c r="G3333" t="inlineStr">
        <is>
          <t>Late Delivery</t>
        </is>
      </c>
      <c r="H3333" t="n">
        <v>2</v>
      </c>
      <c r="I3333" t="n">
        <v>28127.11</v>
      </c>
    </row>
    <row r="3334">
      <c r="A3334" t="inlineStr">
        <is>
          <t>RET003344</t>
        </is>
      </c>
      <c r="B3334" t="inlineStr">
        <is>
          <t>O021597</t>
        </is>
      </c>
      <c r="C3334" s="25" t="n">
        <v>45442</v>
      </c>
      <c r="D3334" t="inlineStr">
        <is>
          <t>Sports</t>
        </is>
      </c>
      <c r="E3334" t="inlineStr">
        <is>
          <t>South</t>
        </is>
      </c>
      <c r="F3334" t="inlineStr">
        <is>
          <t>Marketplace</t>
        </is>
      </c>
      <c r="G3334" t="inlineStr">
        <is>
          <t>Defective Product</t>
        </is>
      </c>
      <c r="H3334" t="n">
        <v>1</v>
      </c>
      <c r="I3334" t="n">
        <v>273.16</v>
      </c>
    </row>
    <row r="3335">
      <c r="A3335" t="inlineStr">
        <is>
          <t>RET003345</t>
        </is>
      </c>
      <c r="B3335" t="inlineStr">
        <is>
          <t>O021600</t>
        </is>
      </c>
      <c r="C3335" s="25" t="n">
        <v>45442</v>
      </c>
      <c r="D3335" t="inlineStr">
        <is>
          <t>Fashion</t>
        </is>
      </c>
      <c r="E3335" t="inlineStr">
        <is>
          <t>West</t>
        </is>
      </c>
      <c r="F3335" t="inlineStr">
        <is>
          <t>Marketplace</t>
        </is>
      </c>
      <c r="G3335" t="inlineStr">
        <is>
          <t>Not as Described</t>
        </is>
      </c>
      <c r="H3335" t="n">
        <v>1</v>
      </c>
      <c r="I3335" t="n">
        <v>641.21</v>
      </c>
    </row>
    <row r="3336">
      <c r="A3336" t="inlineStr">
        <is>
          <t>RET003346</t>
        </is>
      </c>
      <c r="B3336" t="inlineStr">
        <is>
          <t>O021630</t>
        </is>
      </c>
      <c r="C3336" s="25" t="n">
        <v>45443</v>
      </c>
      <c r="D3336" t="inlineStr">
        <is>
          <t>Fashion</t>
        </is>
      </c>
      <c r="E3336" t="inlineStr">
        <is>
          <t>West</t>
        </is>
      </c>
      <c r="F3336" t="inlineStr">
        <is>
          <t>Marketplace</t>
        </is>
      </c>
      <c r="G3336" t="inlineStr">
        <is>
          <t>Size/Fit Issue</t>
        </is>
      </c>
      <c r="H3336" t="n">
        <v>1</v>
      </c>
      <c r="I3336" t="n">
        <v>1384.34</v>
      </c>
    </row>
    <row r="3337">
      <c r="A3337" t="inlineStr">
        <is>
          <t>RET003347</t>
        </is>
      </c>
      <c r="B3337" t="inlineStr">
        <is>
          <t>O021630</t>
        </is>
      </c>
      <c r="C3337" s="25" t="n">
        <v>45443</v>
      </c>
      <c r="D3337" t="inlineStr">
        <is>
          <t>Fashion</t>
        </is>
      </c>
      <c r="E3337" t="inlineStr">
        <is>
          <t>West</t>
        </is>
      </c>
      <c r="F3337" t="inlineStr">
        <is>
          <t>Marketplace</t>
        </is>
      </c>
      <c r="G3337" t="inlineStr">
        <is>
          <t>Damaged in Transit</t>
        </is>
      </c>
      <c r="H3337" t="n">
        <v>1</v>
      </c>
      <c r="I3337" t="n">
        <v>326.66</v>
      </c>
    </row>
    <row r="3338">
      <c r="A3338" t="inlineStr">
        <is>
          <t>RET003348</t>
        </is>
      </c>
      <c r="B3338" t="inlineStr">
        <is>
          <t>O021641</t>
        </is>
      </c>
      <c r="C3338" s="25" t="n">
        <v>45443</v>
      </c>
      <c r="D3338" t="inlineStr">
        <is>
          <t>Fashion</t>
        </is>
      </c>
      <c r="E3338" t="inlineStr">
        <is>
          <t>North</t>
        </is>
      </c>
      <c r="F3338" t="inlineStr">
        <is>
          <t>Retail Store</t>
        </is>
      </c>
      <c r="G3338" t="inlineStr">
        <is>
          <t>Not as Described</t>
        </is>
      </c>
      <c r="H3338" t="n">
        <v>1</v>
      </c>
      <c r="I3338" t="n">
        <v>737.36</v>
      </c>
    </row>
    <row r="3339">
      <c r="A3339" t="inlineStr">
        <is>
          <t>RET003349</t>
        </is>
      </c>
      <c r="B3339" t="inlineStr">
        <is>
          <t>O021646</t>
        </is>
      </c>
      <c r="C3339" s="25" t="n">
        <v>45443</v>
      </c>
      <c r="D3339" t="inlineStr">
        <is>
          <t>Fashion</t>
        </is>
      </c>
      <c r="E3339" t="inlineStr">
        <is>
          <t>North</t>
        </is>
      </c>
      <c r="F3339" t="inlineStr">
        <is>
          <t>Marketplace</t>
        </is>
      </c>
      <c r="G3339" t="inlineStr">
        <is>
          <t>Size/Fit Issue</t>
        </is>
      </c>
      <c r="H3339" t="n">
        <v>1</v>
      </c>
      <c r="I3339" t="n">
        <v>963.14</v>
      </c>
    </row>
    <row r="3340">
      <c r="A3340" t="inlineStr">
        <is>
          <t>RET003350</t>
        </is>
      </c>
      <c r="B3340" t="inlineStr">
        <is>
          <t>O021649</t>
        </is>
      </c>
      <c r="C3340" s="25" t="n">
        <v>45443</v>
      </c>
      <c r="D3340" t="inlineStr">
        <is>
          <t>Sports</t>
        </is>
      </c>
      <c r="E3340" t="inlineStr">
        <is>
          <t>Central</t>
        </is>
      </c>
      <c r="F3340" t="inlineStr">
        <is>
          <t>Website</t>
        </is>
      </c>
      <c r="G3340" t="inlineStr">
        <is>
          <t>Defective Product</t>
        </is>
      </c>
      <c r="H3340" t="n">
        <v>1</v>
      </c>
      <c r="I3340" t="n">
        <v>1298.96</v>
      </c>
    </row>
    <row r="3341">
      <c r="A3341" t="inlineStr">
        <is>
          <t>RET003351</t>
        </is>
      </c>
      <c r="B3341" t="inlineStr">
        <is>
          <t>O021651</t>
        </is>
      </c>
      <c r="C3341" s="25" t="n">
        <v>45443</v>
      </c>
      <c r="D3341" t="inlineStr">
        <is>
          <t>Home &amp; Kitchen</t>
        </is>
      </c>
      <c r="E3341" t="inlineStr">
        <is>
          <t>South</t>
        </is>
      </c>
      <c r="F3341" t="inlineStr">
        <is>
          <t>Marketplace</t>
        </is>
      </c>
      <c r="G3341" t="inlineStr">
        <is>
          <t>Not as Described</t>
        </is>
      </c>
      <c r="H3341" t="n">
        <v>1</v>
      </c>
      <c r="I3341" t="n">
        <v>1873.2</v>
      </c>
    </row>
    <row r="3342">
      <c r="A3342" t="inlineStr">
        <is>
          <t>RET003352</t>
        </is>
      </c>
      <c r="B3342" t="inlineStr">
        <is>
          <t>O021655</t>
        </is>
      </c>
      <c r="C3342" s="25" t="n">
        <v>45443</v>
      </c>
      <c r="D3342" t="inlineStr">
        <is>
          <t>Fashion</t>
        </is>
      </c>
      <c r="E3342" t="inlineStr">
        <is>
          <t>West</t>
        </is>
      </c>
      <c r="F3342" t="inlineStr">
        <is>
          <t>Website</t>
        </is>
      </c>
      <c r="G3342" t="inlineStr">
        <is>
          <t>Changed Mind</t>
        </is>
      </c>
      <c r="H3342" t="n">
        <v>1</v>
      </c>
      <c r="I3342" t="n">
        <v>466.96</v>
      </c>
    </row>
    <row r="3343">
      <c r="A3343" t="inlineStr">
        <is>
          <t>RET003353</t>
        </is>
      </c>
      <c r="B3343" t="inlineStr">
        <is>
          <t>O021658</t>
        </is>
      </c>
      <c r="C3343" s="25" t="n">
        <v>45444</v>
      </c>
      <c r="D3343" t="inlineStr">
        <is>
          <t>Fashion</t>
        </is>
      </c>
      <c r="E3343" t="inlineStr">
        <is>
          <t>East</t>
        </is>
      </c>
      <c r="F3343" t="inlineStr">
        <is>
          <t>Marketplace</t>
        </is>
      </c>
      <c r="G3343" t="inlineStr">
        <is>
          <t>Size/Fit Issue</t>
        </is>
      </c>
      <c r="H3343" t="n">
        <v>1</v>
      </c>
      <c r="I3343" t="n">
        <v>1917.86</v>
      </c>
    </row>
    <row r="3344">
      <c r="A3344" t="inlineStr">
        <is>
          <t>RET003354</t>
        </is>
      </c>
      <c r="B3344" t="inlineStr">
        <is>
          <t>O021658</t>
        </is>
      </c>
      <c r="C3344" s="25" t="n">
        <v>45444</v>
      </c>
      <c r="D3344" t="inlineStr">
        <is>
          <t>Fashion</t>
        </is>
      </c>
      <c r="E3344" t="inlineStr">
        <is>
          <t>East</t>
        </is>
      </c>
      <c r="F3344" t="inlineStr">
        <is>
          <t>Marketplace</t>
        </is>
      </c>
      <c r="G3344" t="inlineStr">
        <is>
          <t>Size/Fit Issue</t>
        </is>
      </c>
      <c r="H3344" t="n">
        <v>2</v>
      </c>
      <c r="I3344" t="n">
        <v>986.02</v>
      </c>
    </row>
    <row r="3345">
      <c r="A3345" t="inlineStr">
        <is>
          <t>RET003355</t>
        </is>
      </c>
      <c r="B3345" t="inlineStr">
        <is>
          <t>O021662</t>
        </is>
      </c>
      <c r="C3345" s="25" t="n">
        <v>45444</v>
      </c>
      <c r="D3345" t="inlineStr">
        <is>
          <t>Electronics</t>
        </is>
      </c>
      <c r="E3345" t="inlineStr">
        <is>
          <t>North</t>
        </is>
      </c>
      <c r="F3345" t="inlineStr">
        <is>
          <t>Website</t>
        </is>
      </c>
      <c r="G3345" t="inlineStr">
        <is>
          <t>Late Delivery</t>
        </is>
      </c>
      <c r="H3345" t="n">
        <v>1</v>
      </c>
      <c r="I3345" t="n">
        <v>2047.76</v>
      </c>
    </row>
    <row r="3346">
      <c r="A3346" t="inlineStr">
        <is>
          <t>RET003356</t>
        </is>
      </c>
      <c r="B3346" t="inlineStr">
        <is>
          <t>O021673</t>
        </is>
      </c>
      <c r="C3346" s="25" t="n">
        <v>45444</v>
      </c>
      <c r="D3346" t="inlineStr">
        <is>
          <t>Grocery</t>
        </is>
      </c>
      <c r="E3346" t="inlineStr">
        <is>
          <t>South</t>
        </is>
      </c>
      <c r="F3346" t="inlineStr">
        <is>
          <t>Marketplace</t>
        </is>
      </c>
      <c r="G3346" t="inlineStr">
        <is>
          <t>Damaged in Transit</t>
        </is>
      </c>
      <c r="H3346" t="n">
        <v>1</v>
      </c>
      <c r="I3346" t="n">
        <v>193.6</v>
      </c>
    </row>
    <row r="3347">
      <c r="A3347" t="inlineStr">
        <is>
          <t>RET003357</t>
        </is>
      </c>
      <c r="B3347" t="inlineStr">
        <is>
          <t>O021675</t>
        </is>
      </c>
      <c r="C3347" s="25" t="n">
        <v>45444</v>
      </c>
      <c r="D3347" t="inlineStr">
        <is>
          <t>Fashion</t>
        </is>
      </c>
      <c r="E3347" t="inlineStr">
        <is>
          <t>West</t>
        </is>
      </c>
      <c r="F3347" t="inlineStr">
        <is>
          <t>Marketplace</t>
        </is>
      </c>
      <c r="G3347" t="inlineStr">
        <is>
          <t>Size/Fit Issue</t>
        </is>
      </c>
      <c r="H3347" t="n">
        <v>1</v>
      </c>
      <c r="I3347" t="n">
        <v>602.16</v>
      </c>
    </row>
    <row r="3348">
      <c r="A3348" t="inlineStr">
        <is>
          <t>RET003358</t>
        </is>
      </c>
      <c r="B3348" t="inlineStr">
        <is>
          <t>O021702</t>
        </is>
      </c>
      <c r="C3348" s="25" t="n">
        <v>45444</v>
      </c>
      <c r="D3348" t="inlineStr">
        <is>
          <t>Home &amp; Kitchen</t>
        </is>
      </c>
      <c r="E3348" t="inlineStr">
        <is>
          <t>South</t>
        </is>
      </c>
      <c r="F3348" t="inlineStr">
        <is>
          <t>Mobile App</t>
        </is>
      </c>
      <c r="G3348" t="inlineStr">
        <is>
          <t>Changed Mind</t>
        </is>
      </c>
      <c r="H3348" t="n">
        <v>1</v>
      </c>
      <c r="I3348" t="n">
        <v>2129.55</v>
      </c>
    </row>
    <row r="3349">
      <c r="A3349" t="inlineStr">
        <is>
          <t>RET003359</t>
        </is>
      </c>
      <c r="B3349" t="inlineStr">
        <is>
          <t>O021708</t>
        </is>
      </c>
      <c r="C3349" s="25" t="n">
        <v>45444</v>
      </c>
      <c r="D3349" t="inlineStr">
        <is>
          <t>Electronics</t>
        </is>
      </c>
      <c r="E3349" t="inlineStr">
        <is>
          <t>West</t>
        </is>
      </c>
      <c r="F3349" t="inlineStr">
        <is>
          <t>Website</t>
        </is>
      </c>
      <c r="G3349" t="inlineStr">
        <is>
          <t>Defective Product</t>
        </is>
      </c>
      <c r="H3349" t="n">
        <v>1</v>
      </c>
      <c r="I3349" t="n">
        <v>4106.96</v>
      </c>
    </row>
    <row r="3350">
      <c r="A3350" t="inlineStr">
        <is>
          <t>RET003360</t>
        </is>
      </c>
      <c r="B3350" t="inlineStr">
        <is>
          <t>O021732</t>
        </is>
      </c>
      <c r="C3350" s="25" t="n">
        <v>45445</v>
      </c>
      <c r="D3350" t="inlineStr">
        <is>
          <t>Fashion</t>
        </is>
      </c>
      <c r="E3350" t="inlineStr">
        <is>
          <t>South</t>
        </is>
      </c>
      <c r="F3350" t="inlineStr">
        <is>
          <t>Marketplace</t>
        </is>
      </c>
      <c r="G3350" t="inlineStr">
        <is>
          <t>Wrong Item Delivered</t>
        </is>
      </c>
      <c r="H3350" t="n">
        <v>1</v>
      </c>
      <c r="I3350" t="n">
        <v>785.88</v>
      </c>
    </row>
    <row r="3351">
      <c r="A3351" t="inlineStr">
        <is>
          <t>RET003361</t>
        </is>
      </c>
      <c r="B3351" t="inlineStr">
        <is>
          <t>O021735</t>
        </is>
      </c>
      <c r="C3351" s="25" t="n">
        <v>45445</v>
      </c>
      <c r="D3351" t="inlineStr">
        <is>
          <t>Home &amp; Kitchen</t>
        </is>
      </c>
      <c r="E3351" t="inlineStr">
        <is>
          <t>South</t>
        </is>
      </c>
      <c r="F3351" t="inlineStr">
        <is>
          <t>Website</t>
        </is>
      </c>
      <c r="G3351" t="inlineStr">
        <is>
          <t>Not as Described</t>
        </is>
      </c>
      <c r="H3351" t="n">
        <v>1</v>
      </c>
      <c r="I3351" t="n">
        <v>4626.96</v>
      </c>
    </row>
    <row r="3352">
      <c r="A3352" t="inlineStr">
        <is>
          <t>RET003362</t>
        </is>
      </c>
      <c r="B3352" t="inlineStr">
        <is>
          <t>O021740</t>
        </is>
      </c>
      <c r="C3352" s="25" t="n">
        <v>45445</v>
      </c>
      <c r="D3352" t="inlineStr">
        <is>
          <t>Fashion</t>
        </is>
      </c>
      <c r="E3352" t="inlineStr">
        <is>
          <t>South</t>
        </is>
      </c>
      <c r="F3352" t="inlineStr">
        <is>
          <t>Mobile App</t>
        </is>
      </c>
      <c r="G3352" t="inlineStr">
        <is>
          <t>Size/Fit Issue</t>
        </is>
      </c>
      <c r="H3352" t="n">
        <v>3</v>
      </c>
      <c r="I3352" t="n">
        <v>3844.16</v>
      </c>
    </row>
    <row r="3353">
      <c r="A3353" t="inlineStr">
        <is>
          <t>RET003363</t>
        </is>
      </c>
      <c r="B3353" t="inlineStr">
        <is>
          <t>O021747</t>
        </is>
      </c>
      <c r="C3353" s="25" t="n">
        <v>45445</v>
      </c>
      <c r="D3353" t="inlineStr">
        <is>
          <t>Electronics</t>
        </is>
      </c>
      <c r="E3353" t="inlineStr">
        <is>
          <t>West</t>
        </is>
      </c>
      <c r="F3353" t="inlineStr">
        <is>
          <t>Website</t>
        </is>
      </c>
      <c r="G3353" t="inlineStr">
        <is>
          <t>Late Delivery</t>
        </is>
      </c>
      <c r="H3353" t="n">
        <v>1</v>
      </c>
      <c r="I3353" t="n">
        <v>16350.98</v>
      </c>
    </row>
    <row r="3354">
      <c r="A3354" t="inlineStr">
        <is>
          <t>RET003364</t>
        </is>
      </c>
      <c r="B3354" t="inlineStr">
        <is>
          <t>O021750</t>
        </is>
      </c>
      <c r="C3354" s="25" t="n">
        <v>45446</v>
      </c>
      <c r="D3354" t="inlineStr">
        <is>
          <t>Home &amp; Kitchen</t>
        </is>
      </c>
      <c r="E3354" t="inlineStr">
        <is>
          <t>North</t>
        </is>
      </c>
      <c r="F3354" t="inlineStr">
        <is>
          <t>Website</t>
        </is>
      </c>
      <c r="G3354" t="inlineStr">
        <is>
          <t>Not as Described</t>
        </is>
      </c>
      <c r="H3354" t="n">
        <v>1</v>
      </c>
      <c r="I3354" t="n">
        <v>364.1</v>
      </c>
    </row>
    <row r="3355">
      <c r="A3355" t="inlineStr">
        <is>
          <t>RET003365</t>
        </is>
      </c>
      <c r="B3355" t="inlineStr">
        <is>
          <t>O021753</t>
        </is>
      </c>
      <c r="C3355" s="25" t="n">
        <v>45446</v>
      </c>
      <c r="D3355" t="inlineStr">
        <is>
          <t>Fashion</t>
        </is>
      </c>
      <c r="E3355" t="inlineStr">
        <is>
          <t>East</t>
        </is>
      </c>
      <c r="F3355" t="inlineStr">
        <is>
          <t>Unknown</t>
        </is>
      </c>
      <c r="G3355" t="inlineStr">
        <is>
          <t>Changed Mind</t>
        </is>
      </c>
      <c r="H3355" t="n">
        <v>3</v>
      </c>
      <c r="I3355" t="n">
        <v>3346.36</v>
      </c>
    </row>
    <row r="3356">
      <c r="A3356" t="inlineStr">
        <is>
          <t>RET003366</t>
        </is>
      </c>
      <c r="B3356" t="inlineStr">
        <is>
          <t>O021770</t>
        </is>
      </c>
      <c r="C3356" s="25" t="n">
        <v>45446</v>
      </c>
      <c r="D3356" t="inlineStr">
        <is>
          <t>Electronics</t>
        </is>
      </c>
      <c r="E3356" t="inlineStr">
        <is>
          <t>South</t>
        </is>
      </c>
      <c r="F3356" t="inlineStr">
        <is>
          <t>Mobile App</t>
        </is>
      </c>
      <c r="G3356" t="inlineStr">
        <is>
          <t>Late Delivery</t>
        </is>
      </c>
      <c r="H3356" t="n">
        <v>1</v>
      </c>
      <c r="I3356" t="n">
        <v>2775.76</v>
      </c>
    </row>
    <row r="3357">
      <c r="A3357" t="inlineStr">
        <is>
          <t>RET003367</t>
        </is>
      </c>
      <c r="B3357" t="inlineStr">
        <is>
          <t>O021776</t>
        </is>
      </c>
      <c r="C3357" s="25" t="n">
        <v>45446</v>
      </c>
      <c r="D3357" t="inlineStr">
        <is>
          <t>Fashion</t>
        </is>
      </c>
      <c r="E3357" t="inlineStr">
        <is>
          <t>East</t>
        </is>
      </c>
      <c r="F3357" t="inlineStr">
        <is>
          <t>Website</t>
        </is>
      </c>
      <c r="G3357" t="inlineStr">
        <is>
          <t>Size/Fit Issue</t>
        </is>
      </c>
      <c r="H3357" t="n">
        <v>1</v>
      </c>
      <c r="I3357" t="n">
        <v>572.05</v>
      </c>
    </row>
    <row r="3358">
      <c r="A3358" t="inlineStr">
        <is>
          <t>RET003368</t>
        </is>
      </c>
      <c r="B3358" t="inlineStr">
        <is>
          <t>O021777</t>
        </is>
      </c>
      <c r="C3358" s="25" t="n">
        <v>45446</v>
      </c>
      <c r="D3358" t="inlineStr">
        <is>
          <t>Home &amp; Kitchen</t>
        </is>
      </c>
      <c r="E3358" t="inlineStr">
        <is>
          <t>West</t>
        </is>
      </c>
      <c r="F3358" t="inlineStr">
        <is>
          <t>Retail Store</t>
        </is>
      </c>
      <c r="G3358" t="inlineStr">
        <is>
          <t>Damaged in Transit</t>
        </is>
      </c>
      <c r="H3358" t="n">
        <v>2</v>
      </c>
      <c r="I3358" t="n">
        <v>3966.77</v>
      </c>
    </row>
    <row r="3359">
      <c r="A3359" t="inlineStr">
        <is>
          <t>RET003369</t>
        </is>
      </c>
      <c r="B3359" t="inlineStr">
        <is>
          <t>O021778</t>
        </is>
      </c>
      <c r="C3359" s="25" t="n">
        <v>45446</v>
      </c>
      <c r="D3359" t="inlineStr">
        <is>
          <t>Beauty</t>
        </is>
      </c>
      <c r="E3359" t="inlineStr">
        <is>
          <t>South</t>
        </is>
      </c>
      <c r="F3359" t="inlineStr">
        <is>
          <t>Website</t>
        </is>
      </c>
      <c r="G3359" t="inlineStr">
        <is>
          <t>Changed Mind</t>
        </is>
      </c>
      <c r="H3359" t="n">
        <v>1</v>
      </c>
      <c r="I3359" t="n">
        <v>476.42</v>
      </c>
    </row>
    <row r="3360">
      <c r="A3360" t="inlineStr">
        <is>
          <t>RET003370</t>
        </is>
      </c>
      <c r="B3360" t="inlineStr">
        <is>
          <t>O021779</t>
        </is>
      </c>
      <c r="C3360" s="25" t="n">
        <v>45446</v>
      </c>
      <c r="D3360" t="inlineStr">
        <is>
          <t>Fashion</t>
        </is>
      </c>
      <c r="E3360" t="inlineStr">
        <is>
          <t>North</t>
        </is>
      </c>
      <c r="F3360" t="inlineStr">
        <is>
          <t>Website</t>
        </is>
      </c>
      <c r="G3360" t="inlineStr">
        <is>
          <t>Size/Fit Issue</t>
        </is>
      </c>
      <c r="H3360" t="n">
        <v>1</v>
      </c>
      <c r="I3360" t="n">
        <v>344.81</v>
      </c>
    </row>
    <row r="3361">
      <c r="A3361" t="inlineStr">
        <is>
          <t>RET003371</t>
        </is>
      </c>
      <c r="B3361" t="inlineStr">
        <is>
          <t>O021787</t>
        </is>
      </c>
      <c r="C3361" s="25" t="n">
        <v>45446</v>
      </c>
      <c r="D3361" t="inlineStr">
        <is>
          <t>Fashion</t>
        </is>
      </c>
      <c r="E3361" t="inlineStr">
        <is>
          <t>South</t>
        </is>
      </c>
      <c r="F3361" t="inlineStr">
        <is>
          <t>Marketplace</t>
        </is>
      </c>
      <c r="G3361" t="inlineStr">
        <is>
          <t>Size/Fit Issue</t>
        </is>
      </c>
      <c r="H3361" t="n">
        <v>2</v>
      </c>
      <c r="I3361" t="n">
        <v>1695.51</v>
      </c>
    </row>
    <row r="3362">
      <c r="A3362" t="inlineStr">
        <is>
          <t>RET003372</t>
        </is>
      </c>
      <c r="B3362" t="inlineStr">
        <is>
          <t>O021791</t>
        </is>
      </c>
      <c r="C3362" s="25" t="n">
        <v>45446</v>
      </c>
      <c r="D3362" t="inlineStr">
        <is>
          <t>Electronics</t>
        </is>
      </c>
      <c r="E3362" t="inlineStr">
        <is>
          <t>East</t>
        </is>
      </c>
      <c r="F3362" t="inlineStr">
        <is>
          <t>Website</t>
        </is>
      </c>
      <c r="G3362" t="inlineStr">
        <is>
          <t>Defective Product</t>
        </is>
      </c>
      <c r="H3362" t="n">
        <v>1</v>
      </c>
      <c r="I3362" t="n">
        <v>21270.65</v>
      </c>
    </row>
    <row r="3363">
      <c r="A3363" t="inlineStr">
        <is>
          <t>RET003373</t>
        </is>
      </c>
      <c r="B3363" t="inlineStr">
        <is>
          <t>O021792</t>
        </is>
      </c>
      <c r="C3363" s="25" t="n">
        <v>45446</v>
      </c>
      <c r="D3363" t="inlineStr">
        <is>
          <t>Fashion</t>
        </is>
      </c>
      <c r="E3363" t="inlineStr">
        <is>
          <t>North</t>
        </is>
      </c>
      <c r="F3363" t="inlineStr">
        <is>
          <t>Marketplace</t>
        </is>
      </c>
      <c r="G3363" t="inlineStr">
        <is>
          <t>Size/Fit Issue</t>
        </is>
      </c>
      <c r="H3363" t="n">
        <v>1</v>
      </c>
      <c r="I3363" t="n">
        <v>1866.33</v>
      </c>
    </row>
    <row r="3364">
      <c r="A3364" t="inlineStr">
        <is>
          <t>RET003375</t>
        </is>
      </c>
      <c r="B3364" t="inlineStr">
        <is>
          <t>O021801</t>
        </is>
      </c>
      <c r="C3364" s="25" t="n">
        <v>45447</v>
      </c>
      <c r="D3364" t="inlineStr">
        <is>
          <t>Fashion</t>
        </is>
      </c>
      <c r="E3364" t="inlineStr">
        <is>
          <t>East</t>
        </is>
      </c>
      <c r="F3364" t="inlineStr">
        <is>
          <t>Website</t>
        </is>
      </c>
      <c r="G3364" t="inlineStr">
        <is>
          <t>Wrong Item Delivered</t>
        </is>
      </c>
      <c r="H3364" t="n">
        <v>1</v>
      </c>
      <c r="I3364" t="n">
        <v>1678.61</v>
      </c>
    </row>
    <row r="3365">
      <c r="A3365" t="inlineStr">
        <is>
          <t>RET003376</t>
        </is>
      </c>
      <c r="B3365" t="inlineStr">
        <is>
          <t>O021804</t>
        </is>
      </c>
      <c r="C3365" s="25" t="n">
        <v>45447</v>
      </c>
      <c r="D3365" t="inlineStr">
        <is>
          <t>Fashion</t>
        </is>
      </c>
      <c r="E3365" t="inlineStr">
        <is>
          <t>East</t>
        </is>
      </c>
      <c r="F3365" t="inlineStr">
        <is>
          <t>Mobile App</t>
        </is>
      </c>
      <c r="G3365" t="inlineStr">
        <is>
          <t>Changed Mind</t>
        </is>
      </c>
      <c r="H3365" t="n">
        <v>1</v>
      </c>
      <c r="I3365" t="n">
        <v>1777.41</v>
      </c>
    </row>
    <row r="3366">
      <c r="A3366" t="inlineStr">
        <is>
          <t>RET003377</t>
        </is>
      </c>
      <c r="B3366" t="inlineStr">
        <is>
          <t>O021808</t>
        </is>
      </c>
      <c r="C3366" s="25" t="n">
        <v>45447</v>
      </c>
      <c r="D3366" t="inlineStr">
        <is>
          <t>Fashion</t>
        </is>
      </c>
      <c r="E3366" t="inlineStr">
        <is>
          <t>North</t>
        </is>
      </c>
      <c r="F3366" t="inlineStr">
        <is>
          <t>Mobile App</t>
        </is>
      </c>
      <c r="G3366" t="inlineStr">
        <is>
          <t>Size/Fit Issue</t>
        </is>
      </c>
      <c r="H3366" t="n">
        <v>1</v>
      </c>
      <c r="I3366" t="n">
        <v>1524.74</v>
      </c>
    </row>
    <row r="3367">
      <c r="A3367" t="inlineStr">
        <is>
          <t>RET003378</t>
        </is>
      </c>
      <c r="B3367" t="inlineStr">
        <is>
          <t>O021809</t>
        </is>
      </c>
      <c r="C3367" s="25" t="n">
        <v>45447</v>
      </c>
      <c r="D3367" t="inlineStr">
        <is>
          <t>Home &amp; Kitchen</t>
        </is>
      </c>
      <c r="E3367" t="inlineStr">
        <is>
          <t>East</t>
        </is>
      </c>
      <c r="F3367" t="inlineStr">
        <is>
          <t>Marketplace</t>
        </is>
      </c>
      <c r="G3367" t="inlineStr">
        <is>
          <t>Damaged in Transit</t>
        </is>
      </c>
      <c r="H3367" t="n">
        <v>1</v>
      </c>
      <c r="I3367" t="n">
        <v>4603.09</v>
      </c>
    </row>
    <row r="3368">
      <c r="A3368" t="inlineStr">
        <is>
          <t>RET003379</t>
        </is>
      </c>
      <c r="B3368" t="inlineStr">
        <is>
          <t>O021817</t>
        </is>
      </c>
      <c r="C3368" s="25" t="n">
        <v>45447</v>
      </c>
      <c r="D3368" t="inlineStr">
        <is>
          <t>Fashion</t>
        </is>
      </c>
      <c r="E3368" t="inlineStr">
        <is>
          <t>South</t>
        </is>
      </c>
      <c r="F3368" t="inlineStr">
        <is>
          <t>Mobile App</t>
        </is>
      </c>
      <c r="G3368" t="inlineStr">
        <is>
          <t>Damaged in Transit</t>
        </is>
      </c>
      <c r="H3368" t="n">
        <v>2</v>
      </c>
      <c r="I3368" t="n">
        <v>4846.61</v>
      </c>
    </row>
    <row r="3369">
      <c r="A3369" t="inlineStr">
        <is>
          <t>RET003380</t>
        </is>
      </c>
      <c r="B3369" t="inlineStr">
        <is>
          <t>O021818</t>
        </is>
      </c>
      <c r="C3369" s="25" t="n">
        <v>45447</v>
      </c>
      <c r="D3369" t="inlineStr">
        <is>
          <t>Books</t>
        </is>
      </c>
      <c r="E3369" t="inlineStr">
        <is>
          <t>South</t>
        </is>
      </c>
      <c r="F3369" t="inlineStr">
        <is>
          <t>Marketplace</t>
        </is>
      </c>
      <c r="G3369" t="inlineStr">
        <is>
          <t>Size/Fit Issue</t>
        </is>
      </c>
      <c r="H3369" t="n">
        <v>1</v>
      </c>
      <c r="I3369" t="n">
        <v>390.21</v>
      </c>
    </row>
    <row r="3370">
      <c r="A3370" t="inlineStr">
        <is>
          <t>RET003381</t>
        </is>
      </c>
      <c r="B3370" t="inlineStr">
        <is>
          <t>O021828</t>
        </is>
      </c>
      <c r="C3370" s="25" t="n">
        <v>45447</v>
      </c>
      <c r="D3370" t="inlineStr">
        <is>
          <t>Fashion</t>
        </is>
      </c>
      <c r="E3370" t="inlineStr">
        <is>
          <t>East</t>
        </is>
      </c>
      <c r="F3370" t="inlineStr">
        <is>
          <t>Website</t>
        </is>
      </c>
      <c r="G3370" t="inlineStr">
        <is>
          <t>Size/Fit Issue</t>
        </is>
      </c>
      <c r="H3370" t="n">
        <v>1</v>
      </c>
      <c r="I3370" t="n">
        <v>2348.42</v>
      </c>
    </row>
    <row r="3371">
      <c r="A3371" t="inlineStr">
        <is>
          <t>RET003382</t>
        </is>
      </c>
      <c r="B3371" t="inlineStr">
        <is>
          <t>O021836</t>
        </is>
      </c>
      <c r="C3371" s="25" t="n">
        <v>45448</v>
      </c>
      <c r="D3371" t="inlineStr">
        <is>
          <t>Fashion</t>
        </is>
      </c>
      <c r="E3371" t="inlineStr">
        <is>
          <t>North</t>
        </is>
      </c>
      <c r="F3371" t="inlineStr">
        <is>
          <t>Website</t>
        </is>
      </c>
      <c r="G3371" t="inlineStr">
        <is>
          <t>Defective Product</t>
        </is>
      </c>
      <c r="H3371" t="n">
        <v>2</v>
      </c>
      <c r="I3371" t="n">
        <v>3097.12</v>
      </c>
    </row>
    <row r="3372">
      <c r="A3372" t="inlineStr">
        <is>
          <t>RET003383</t>
        </is>
      </c>
      <c r="B3372" t="inlineStr">
        <is>
          <t>O021843</t>
        </is>
      </c>
      <c r="C3372" s="25" t="n">
        <v>45448</v>
      </c>
      <c r="D3372" t="inlineStr">
        <is>
          <t>Fashion</t>
        </is>
      </c>
      <c r="E3372" t="inlineStr">
        <is>
          <t>Central</t>
        </is>
      </c>
      <c r="F3372" t="inlineStr">
        <is>
          <t>Website</t>
        </is>
      </c>
      <c r="G3372" t="inlineStr">
        <is>
          <t>Size/Fit Issue</t>
        </is>
      </c>
      <c r="H3372" t="n">
        <v>1</v>
      </c>
      <c r="I3372" t="n">
        <v>726.96</v>
      </c>
    </row>
    <row r="3373">
      <c r="A3373" t="inlineStr">
        <is>
          <t>RET003384</t>
        </is>
      </c>
      <c r="B3373" t="inlineStr">
        <is>
          <t>O021844</t>
        </is>
      </c>
      <c r="C3373" s="25" t="n">
        <v>45448</v>
      </c>
      <c r="D3373" t="inlineStr">
        <is>
          <t>Fashion</t>
        </is>
      </c>
      <c r="E3373" t="inlineStr">
        <is>
          <t>North</t>
        </is>
      </c>
      <c r="F3373" t="inlineStr">
        <is>
          <t>Website</t>
        </is>
      </c>
      <c r="G3373" t="inlineStr">
        <is>
          <t>Not as Described</t>
        </is>
      </c>
      <c r="H3373" t="n">
        <v>1</v>
      </c>
      <c r="I3373" t="n">
        <v>690.61</v>
      </c>
    </row>
    <row r="3374">
      <c r="A3374" t="inlineStr">
        <is>
          <t>RET003385</t>
        </is>
      </c>
      <c r="B3374" t="inlineStr">
        <is>
          <t>O021845</t>
        </is>
      </c>
      <c r="C3374" s="25" t="n">
        <v>45448</v>
      </c>
      <c r="D3374" t="inlineStr">
        <is>
          <t>Electronics</t>
        </is>
      </c>
      <c r="E3374" t="inlineStr">
        <is>
          <t>West</t>
        </is>
      </c>
      <c r="F3374" t="inlineStr">
        <is>
          <t>Mobile App</t>
        </is>
      </c>
      <c r="G3374" t="inlineStr">
        <is>
          <t>Damaged in Transit</t>
        </is>
      </c>
      <c r="H3374" t="n">
        <v>1</v>
      </c>
      <c r="I3374" t="n">
        <v>1945.37</v>
      </c>
    </row>
    <row r="3375">
      <c r="A3375" t="inlineStr">
        <is>
          <t>RET003386</t>
        </is>
      </c>
      <c r="B3375" t="inlineStr">
        <is>
          <t>O021849</t>
        </is>
      </c>
      <c r="C3375" s="25" t="n">
        <v>45448</v>
      </c>
      <c r="D3375" t="inlineStr">
        <is>
          <t>Sports</t>
        </is>
      </c>
      <c r="E3375" t="inlineStr">
        <is>
          <t>North</t>
        </is>
      </c>
      <c r="F3375" t="inlineStr">
        <is>
          <t>Website</t>
        </is>
      </c>
      <c r="G3375" t="inlineStr">
        <is>
          <t>Not as Described</t>
        </is>
      </c>
      <c r="H3375" t="n">
        <v>1</v>
      </c>
      <c r="I3375" t="n">
        <v>682.34</v>
      </c>
    </row>
    <row r="3376">
      <c r="A3376" t="inlineStr">
        <is>
          <t>RET003387</t>
        </is>
      </c>
      <c r="B3376" t="inlineStr">
        <is>
          <t>O021853</t>
        </is>
      </c>
      <c r="C3376" s="25" t="n">
        <v>45448</v>
      </c>
      <c r="D3376" t="inlineStr">
        <is>
          <t>Electronics</t>
        </is>
      </c>
      <c r="E3376" t="inlineStr">
        <is>
          <t>South</t>
        </is>
      </c>
      <c r="F3376" t="inlineStr">
        <is>
          <t>Website</t>
        </is>
      </c>
      <c r="G3376" t="inlineStr">
        <is>
          <t>Changed Mind</t>
        </is>
      </c>
      <c r="H3376" t="n">
        <v>1</v>
      </c>
      <c r="I3376" t="n">
        <v>2255.76</v>
      </c>
    </row>
    <row r="3377">
      <c r="A3377" t="inlineStr">
        <is>
          <t>RET003388</t>
        </is>
      </c>
      <c r="B3377" t="inlineStr">
        <is>
          <t>O021867</t>
        </is>
      </c>
      <c r="C3377" s="25" t="n">
        <v>45448</v>
      </c>
      <c r="D3377" t="inlineStr">
        <is>
          <t>Electronics</t>
        </is>
      </c>
      <c r="E3377" t="inlineStr">
        <is>
          <t>South</t>
        </is>
      </c>
      <c r="F3377" t="inlineStr">
        <is>
          <t>Mobile App</t>
        </is>
      </c>
      <c r="G3377" t="inlineStr">
        <is>
          <t>Late Delivery</t>
        </is>
      </c>
      <c r="H3377" t="n">
        <v>1</v>
      </c>
      <c r="I3377" t="n">
        <v>6803.78</v>
      </c>
    </row>
    <row r="3378">
      <c r="A3378" t="inlineStr">
        <is>
          <t>RET003389</t>
        </is>
      </c>
      <c r="B3378" t="inlineStr">
        <is>
          <t>O021869</t>
        </is>
      </c>
      <c r="C3378" s="25" t="n">
        <v>45448</v>
      </c>
      <c r="D3378" t="inlineStr">
        <is>
          <t>Fashion</t>
        </is>
      </c>
      <c r="E3378" t="inlineStr">
        <is>
          <t>East</t>
        </is>
      </c>
      <c r="F3378" t="inlineStr">
        <is>
          <t>Marketplace</t>
        </is>
      </c>
      <c r="G3378" t="inlineStr">
        <is>
          <t>Not as Described</t>
        </is>
      </c>
      <c r="H3378" t="n">
        <v>1</v>
      </c>
      <c r="I3378" t="n">
        <v>812.4</v>
      </c>
    </row>
    <row r="3379">
      <c r="A3379" t="inlineStr">
        <is>
          <t>RET003390</t>
        </is>
      </c>
      <c r="B3379" t="inlineStr">
        <is>
          <t>O021877</t>
        </is>
      </c>
      <c r="C3379" s="25" t="n">
        <v>45449</v>
      </c>
      <c r="D3379" t="inlineStr">
        <is>
          <t>Electronics</t>
        </is>
      </c>
      <c r="E3379" t="inlineStr">
        <is>
          <t>West</t>
        </is>
      </c>
      <c r="F3379" t="inlineStr">
        <is>
          <t>Mobile App</t>
        </is>
      </c>
      <c r="G3379" t="inlineStr">
        <is>
          <t>Not as Described</t>
        </is>
      </c>
      <c r="H3379" t="n">
        <v>1</v>
      </c>
      <c r="I3379" t="n">
        <v>5926.96</v>
      </c>
    </row>
    <row r="3380">
      <c r="A3380" t="inlineStr">
        <is>
          <t>RET003391</t>
        </is>
      </c>
      <c r="B3380" t="inlineStr">
        <is>
          <t>O021878</t>
        </is>
      </c>
      <c r="C3380" s="25" t="n">
        <v>45449</v>
      </c>
      <c r="D3380" t="inlineStr">
        <is>
          <t>Sports</t>
        </is>
      </c>
      <c r="E3380" t="inlineStr">
        <is>
          <t>East</t>
        </is>
      </c>
      <c r="F3380" t="inlineStr">
        <is>
          <t>Marketplace</t>
        </is>
      </c>
      <c r="G3380" t="inlineStr">
        <is>
          <t>Defective Product</t>
        </is>
      </c>
      <c r="H3380" t="n">
        <v>1</v>
      </c>
      <c r="I3380" t="n">
        <v>1401.97</v>
      </c>
    </row>
    <row r="3381">
      <c r="A3381" t="inlineStr">
        <is>
          <t>RET003392</t>
        </is>
      </c>
      <c r="B3381" t="inlineStr">
        <is>
          <t>O021880</t>
        </is>
      </c>
      <c r="C3381" s="25" t="n">
        <v>45449</v>
      </c>
      <c r="D3381" t="inlineStr">
        <is>
          <t>Fashion</t>
        </is>
      </c>
      <c r="E3381" t="inlineStr">
        <is>
          <t>North</t>
        </is>
      </c>
      <c r="F3381" t="inlineStr">
        <is>
          <t>Retail Store</t>
        </is>
      </c>
      <c r="G3381" t="inlineStr">
        <is>
          <t>Size/Fit Issue</t>
        </is>
      </c>
      <c r="H3381" t="n">
        <v>1</v>
      </c>
      <c r="I3381" t="n">
        <v>955.76</v>
      </c>
    </row>
    <row r="3382">
      <c r="A3382" t="inlineStr">
        <is>
          <t>RET003393</t>
        </is>
      </c>
      <c r="B3382" t="inlineStr">
        <is>
          <t>O021890</t>
        </is>
      </c>
      <c r="C3382" s="25" t="n">
        <v>45449</v>
      </c>
      <c r="D3382" t="inlineStr">
        <is>
          <t>Fashion</t>
        </is>
      </c>
      <c r="E3382" t="inlineStr">
        <is>
          <t>West</t>
        </is>
      </c>
      <c r="F3382" t="inlineStr">
        <is>
          <t>Marketplace</t>
        </is>
      </c>
      <c r="G3382" t="inlineStr">
        <is>
          <t>Size/Fit Issue</t>
        </is>
      </c>
      <c r="H3382" t="n">
        <v>1</v>
      </c>
      <c r="I3382" t="n">
        <v>1646.42</v>
      </c>
    </row>
    <row r="3383">
      <c r="A3383" t="inlineStr">
        <is>
          <t>RET003394</t>
        </is>
      </c>
      <c r="B3383" t="inlineStr">
        <is>
          <t>O021891</t>
        </is>
      </c>
      <c r="C3383" s="25" t="n">
        <v>45449</v>
      </c>
      <c r="D3383" t="inlineStr">
        <is>
          <t>Home &amp; Kitchen</t>
        </is>
      </c>
      <c r="E3383" t="inlineStr">
        <is>
          <t>West</t>
        </is>
      </c>
      <c r="F3383" t="inlineStr">
        <is>
          <t>Website</t>
        </is>
      </c>
      <c r="G3383" t="inlineStr">
        <is>
          <t>Changed Mind</t>
        </is>
      </c>
      <c r="H3383" t="n">
        <v>1</v>
      </c>
      <c r="I3383" t="n">
        <v>3980.65</v>
      </c>
    </row>
    <row r="3384">
      <c r="A3384" t="inlineStr">
        <is>
          <t>RET003395</t>
        </is>
      </c>
      <c r="B3384" t="inlineStr">
        <is>
          <t>O021896</t>
        </is>
      </c>
      <c r="C3384" s="25" t="n">
        <v>45449</v>
      </c>
      <c r="D3384" t="inlineStr">
        <is>
          <t>Beauty</t>
        </is>
      </c>
      <c r="E3384" t="inlineStr">
        <is>
          <t>Central</t>
        </is>
      </c>
      <c r="F3384" t="inlineStr">
        <is>
          <t>Website</t>
        </is>
      </c>
      <c r="G3384" t="inlineStr">
        <is>
          <t>Changed Mind</t>
        </is>
      </c>
      <c r="H3384" t="n">
        <v>2</v>
      </c>
      <c r="I3384" t="n">
        <v>351.52</v>
      </c>
    </row>
    <row r="3385">
      <c r="A3385" t="inlineStr">
        <is>
          <t>RET003396</t>
        </is>
      </c>
      <c r="B3385" t="inlineStr">
        <is>
          <t>O021900</t>
        </is>
      </c>
      <c r="C3385" s="25" t="n">
        <v>45449</v>
      </c>
      <c r="D3385" t="inlineStr">
        <is>
          <t>Home &amp; Kitchen</t>
        </is>
      </c>
      <c r="E3385" t="inlineStr">
        <is>
          <t>South</t>
        </is>
      </c>
      <c r="F3385" t="inlineStr">
        <is>
          <t>Marketplace</t>
        </is>
      </c>
      <c r="G3385" t="inlineStr">
        <is>
          <t>Defective Product</t>
        </is>
      </c>
      <c r="H3385" t="n">
        <v>1</v>
      </c>
      <c r="I3385" t="n">
        <v>2120.56</v>
      </c>
    </row>
    <row r="3386">
      <c r="A3386" t="inlineStr">
        <is>
          <t>RET003397</t>
        </is>
      </c>
      <c r="B3386" t="inlineStr">
        <is>
          <t>O021906</t>
        </is>
      </c>
      <c r="C3386" s="25" t="n">
        <v>45449</v>
      </c>
      <c r="D3386" t="inlineStr">
        <is>
          <t>Fashion</t>
        </is>
      </c>
      <c r="E3386" t="inlineStr">
        <is>
          <t>West</t>
        </is>
      </c>
      <c r="F3386" t="inlineStr">
        <is>
          <t>Marketplace</t>
        </is>
      </c>
      <c r="G3386" t="inlineStr">
        <is>
          <t>Changed Mind</t>
        </is>
      </c>
      <c r="H3386" t="n">
        <v>1</v>
      </c>
      <c r="I3386" t="n">
        <v>3218.9</v>
      </c>
    </row>
    <row r="3387">
      <c r="A3387" t="inlineStr">
        <is>
          <t>RET003398</t>
        </is>
      </c>
      <c r="B3387" t="inlineStr">
        <is>
          <t>O021906</t>
        </is>
      </c>
      <c r="C3387" s="25" t="n">
        <v>45449</v>
      </c>
      <c r="D3387" t="inlineStr">
        <is>
          <t>Fashion</t>
        </is>
      </c>
      <c r="E3387" t="inlineStr">
        <is>
          <t>West</t>
        </is>
      </c>
      <c r="F3387" t="inlineStr">
        <is>
          <t>Marketplace</t>
        </is>
      </c>
      <c r="G3387" t="inlineStr">
        <is>
          <t>Size/Fit Issue</t>
        </is>
      </c>
      <c r="H3387" t="n">
        <v>1</v>
      </c>
      <c r="I3387" t="n">
        <v>1737.89</v>
      </c>
    </row>
    <row r="3388">
      <c r="A3388" t="inlineStr">
        <is>
          <t>RET003399</t>
        </is>
      </c>
      <c r="B3388" t="inlineStr">
        <is>
          <t>O021929</t>
        </is>
      </c>
      <c r="C3388" s="25" t="n">
        <v>45450</v>
      </c>
      <c r="D3388" t="inlineStr">
        <is>
          <t>Fashion</t>
        </is>
      </c>
      <c r="E3388" t="inlineStr">
        <is>
          <t>West</t>
        </is>
      </c>
      <c r="F3388" t="inlineStr">
        <is>
          <t>Marketplace</t>
        </is>
      </c>
      <c r="G3388" t="inlineStr">
        <is>
          <t>Size/Fit Issue</t>
        </is>
      </c>
      <c r="H3388" t="n">
        <v>1</v>
      </c>
      <c r="I3388" t="n">
        <v>3583.94</v>
      </c>
    </row>
    <row r="3389">
      <c r="A3389" t="inlineStr">
        <is>
          <t>RET003400</t>
        </is>
      </c>
      <c r="B3389" t="inlineStr">
        <is>
          <t>O021930</t>
        </is>
      </c>
      <c r="C3389" s="25" t="n">
        <v>45450</v>
      </c>
      <c r="D3389" t="inlineStr">
        <is>
          <t>Home &amp; Kitchen</t>
        </is>
      </c>
      <c r="E3389" t="inlineStr">
        <is>
          <t>South</t>
        </is>
      </c>
      <c r="F3389" t="inlineStr">
        <is>
          <t>Marketplace</t>
        </is>
      </c>
      <c r="G3389" t="inlineStr">
        <is>
          <t>Defective Product</t>
        </is>
      </c>
      <c r="H3389" t="n">
        <v>1</v>
      </c>
      <c r="I3389" t="n">
        <v>1215.86</v>
      </c>
    </row>
    <row r="3390">
      <c r="A3390" t="inlineStr">
        <is>
          <t>RET003401</t>
        </is>
      </c>
      <c r="B3390" t="inlineStr">
        <is>
          <t>O021952</t>
        </is>
      </c>
      <c r="C3390" s="25" t="n">
        <v>45450</v>
      </c>
      <c r="D3390" t="inlineStr">
        <is>
          <t>Home &amp; Kitchen</t>
        </is>
      </c>
      <c r="E3390" t="inlineStr">
        <is>
          <t>South</t>
        </is>
      </c>
      <c r="F3390" t="inlineStr">
        <is>
          <t>Mobile App</t>
        </is>
      </c>
      <c r="G3390" t="inlineStr">
        <is>
          <t>Not as Described</t>
        </is>
      </c>
      <c r="H3390" t="n">
        <v>1</v>
      </c>
      <c r="I3390" t="n">
        <v>1342.69</v>
      </c>
    </row>
    <row r="3391">
      <c r="A3391" t="inlineStr">
        <is>
          <t>RET003402</t>
        </is>
      </c>
      <c r="B3391" t="inlineStr">
        <is>
          <t>O021959</t>
        </is>
      </c>
      <c r="C3391" s="25" t="n">
        <v>45451</v>
      </c>
      <c r="D3391" t="inlineStr">
        <is>
          <t>Fashion</t>
        </is>
      </c>
      <c r="E3391" t="inlineStr">
        <is>
          <t>West</t>
        </is>
      </c>
      <c r="F3391" t="inlineStr">
        <is>
          <t>Mobile App</t>
        </is>
      </c>
      <c r="G3391" t="inlineStr">
        <is>
          <t>Size/Fit Issue</t>
        </is>
      </c>
      <c r="H3391" t="n">
        <v>1</v>
      </c>
      <c r="I3391" t="n">
        <v>821.24</v>
      </c>
    </row>
    <row r="3392">
      <c r="A3392" t="inlineStr">
        <is>
          <t>RET003403</t>
        </is>
      </c>
      <c r="B3392" t="inlineStr">
        <is>
          <t>O021961</t>
        </is>
      </c>
      <c r="C3392" s="25" t="n">
        <v>45451</v>
      </c>
      <c r="D3392" t="inlineStr">
        <is>
          <t>Home &amp; Kitchen</t>
        </is>
      </c>
      <c r="E3392" t="inlineStr">
        <is>
          <t>South</t>
        </is>
      </c>
      <c r="F3392" t="inlineStr">
        <is>
          <t>Mobile App</t>
        </is>
      </c>
      <c r="G3392" t="inlineStr">
        <is>
          <t>Not as Described</t>
        </is>
      </c>
      <c r="H3392" t="n">
        <v>1</v>
      </c>
      <c r="I3392" t="n">
        <v>4984.88</v>
      </c>
    </row>
    <row r="3393">
      <c r="A3393" t="inlineStr">
        <is>
          <t>RET003404</t>
        </is>
      </c>
      <c r="B3393" t="inlineStr">
        <is>
          <t>O021969</t>
        </is>
      </c>
      <c r="C3393" s="25" t="n">
        <v>45451</v>
      </c>
      <c r="D3393" t="inlineStr">
        <is>
          <t>Home &amp; Kitchen</t>
        </is>
      </c>
      <c r="E3393" t="inlineStr">
        <is>
          <t>South</t>
        </is>
      </c>
      <c r="F3393" t="inlineStr">
        <is>
          <t>Marketplace</t>
        </is>
      </c>
      <c r="G3393" t="inlineStr">
        <is>
          <t>Damaged in Transit</t>
        </is>
      </c>
      <c r="H3393" t="n">
        <v>1</v>
      </c>
      <c r="I3393" t="n">
        <v>1921.09</v>
      </c>
    </row>
    <row r="3394">
      <c r="A3394" t="inlineStr">
        <is>
          <t>RET003405</t>
        </is>
      </c>
      <c r="B3394" t="inlineStr">
        <is>
          <t>O021974</t>
        </is>
      </c>
      <c r="C3394" s="25" t="n">
        <v>45451</v>
      </c>
      <c r="D3394" t="inlineStr">
        <is>
          <t>Fashion</t>
        </is>
      </c>
      <c r="E3394" t="inlineStr">
        <is>
          <t>East</t>
        </is>
      </c>
      <c r="F3394" t="inlineStr">
        <is>
          <t>Website</t>
        </is>
      </c>
      <c r="G3394" t="inlineStr">
        <is>
          <t>Defective Product</t>
        </is>
      </c>
      <c r="H3394" t="n">
        <v>2</v>
      </c>
      <c r="I3394" t="n">
        <v>1203.38</v>
      </c>
    </row>
    <row r="3395">
      <c r="A3395" t="inlineStr">
        <is>
          <t>RET003406</t>
        </is>
      </c>
      <c r="B3395" t="inlineStr">
        <is>
          <t>O021988</t>
        </is>
      </c>
      <c r="C3395" s="25" t="n">
        <v>45451</v>
      </c>
      <c r="D3395" t="inlineStr">
        <is>
          <t>Fashion</t>
        </is>
      </c>
      <c r="E3395" t="inlineStr">
        <is>
          <t>North</t>
        </is>
      </c>
      <c r="F3395" t="inlineStr">
        <is>
          <t>Mobile App</t>
        </is>
      </c>
      <c r="G3395" t="inlineStr">
        <is>
          <t>Size/Fit Issue</t>
        </is>
      </c>
      <c r="H3395" t="n">
        <v>2</v>
      </c>
      <c r="I3395" t="n">
        <v>1349.92</v>
      </c>
    </row>
    <row r="3396">
      <c r="A3396" t="inlineStr">
        <is>
          <t>RET003407</t>
        </is>
      </c>
      <c r="B3396" t="inlineStr">
        <is>
          <t>O021996</t>
        </is>
      </c>
      <c r="C3396" s="25" t="n">
        <v>45451</v>
      </c>
      <c r="D3396" t="inlineStr">
        <is>
          <t>Home &amp; Kitchen</t>
        </is>
      </c>
      <c r="E3396" t="inlineStr">
        <is>
          <t>West</t>
        </is>
      </c>
      <c r="F3396" t="inlineStr">
        <is>
          <t>Mobile App</t>
        </is>
      </c>
      <c r="G3396" t="inlineStr">
        <is>
          <t>Wrong Item Delivered</t>
        </is>
      </c>
      <c r="H3396" t="n">
        <v>1</v>
      </c>
      <c r="I3396" t="n">
        <v>1856.45</v>
      </c>
    </row>
    <row r="3397">
      <c r="A3397" t="inlineStr">
        <is>
          <t>RET003408</t>
        </is>
      </c>
      <c r="B3397" t="inlineStr">
        <is>
          <t>O022008</t>
        </is>
      </c>
      <c r="C3397" s="25" t="n">
        <v>45451</v>
      </c>
      <c r="D3397" t="inlineStr">
        <is>
          <t>Fashion</t>
        </is>
      </c>
      <c r="E3397" t="inlineStr">
        <is>
          <t>West</t>
        </is>
      </c>
      <c r="F3397" t="inlineStr">
        <is>
          <t>Mobile App</t>
        </is>
      </c>
      <c r="G3397" t="inlineStr">
        <is>
          <t>Size/Fit Issue</t>
        </is>
      </c>
      <c r="H3397" t="n">
        <v>2</v>
      </c>
      <c r="I3397" t="n">
        <v>1996.07</v>
      </c>
    </row>
    <row r="3398">
      <c r="A3398" t="inlineStr">
        <is>
          <t>RET003409</t>
        </is>
      </c>
      <c r="B3398" t="inlineStr">
        <is>
          <t>O022009</t>
        </is>
      </c>
      <c r="C3398" s="25" t="n">
        <v>45451</v>
      </c>
      <c r="D3398" t="inlineStr">
        <is>
          <t>Fashion</t>
        </is>
      </c>
      <c r="E3398" t="inlineStr">
        <is>
          <t>North</t>
        </is>
      </c>
      <c r="F3398" t="inlineStr">
        <is>
          <t>Mobile App</t>
        </is>
      </c>
      <c r="G3398" t="inlineStr">
        <is>
          <t>Size/Fit Issue</t>
        </is>
      </c>
      <c r="H3398" t="n">
        <v>2</v>
      </c>
      <c r="I3398" t="n">
        <v>1266.72</v>
      </c>
    </row>
    <row r="3399">
      <c r="A3399" t="inlineStr">
        <is>
          <t>RET003410</t>
        </is>
      </c>
      <c r="B3399" t="inlineStr">
        <is>
          <t>O022021</t>
        </is>
      </c>
      <c r="C3399" s="25" t="n">
        <v>45452</v>
      </c>
      <c r="D3399" t="inlineStr">
        <is>
          <t>Electronics</t>
        </is>
      </c>
      <c r="E3399" t="inlineStr">
        <is>
          <t>Central</t>
        </is>
      </c>
      <c r="F3399" t="inlineStr">
        <is>
          <t>Website</t>
        </is>
      </c>
      <c r="G3399" t="inlineStr">
        <is>
          <t>Changed Mind</t>
        </is>
      </c>
      <c r="H3399" t="n">
        <v>2</v>
      </c>
      <c r="I3399" t="n">
        <v>7803.23</v>
      </c>
    </row>
    <row r="3400">
      <c r="A3400" t="inlineStr">
        <is>
          <t>RET003411</t>
        </is>
      </c>
      <c r="B3400" t="inlineStr">
        <is>
          <t>O022032</t>
        </is>
      </c>
      <c r="C3400" s="25" t="n">
        <v>45452</v>
      </c>
      <c r="D3400" t="inlineStr">
        <is>
          <t>Fashion</t>
        </is>
      </c>
      <c r="E3400" t="inlineStr">
        <is>
          <t>South</t>
        </is>
      </c>
      <c r="F3400" t="inlineStr">
        <is>
          <t>Mobile App</t>
        </is>
      </c>
      <c r="G3400" t="inlineStr">
        <is>
          <t>Changed Mind</t>
        </is>
      </c>
      <c r="H3400" t="n">
        <v>1</v>
      </c>
      <c r="I3400" t="n">
        <v>532.53</v>
      </c>
    </row>
    <row r="3401">
      <c r="A3401" t="inlineStr">
        <is>
          <t>RET003412</t>
        </is>
      </c>
      <c r="B3401" t="inlineStr">
        <is>
          <t>O022035</t>
        </is>
      </c>
      <c r="C3401" s="25" t="n">
        <v>45452</v>
      </c>
      <c r="D3401" t="inlineStr">
        <is>
          <t>Electronics</t>
        </is>
      </c>
      <c r="E3401" t="inlineStr">
        <is>
          <t>West</t>
        </is>
      </c>
      <c r="F3401" t="inlineStr">
        <is>
          <t>Marketplace</t>
        </is>
      </c>
      <c r="G3401" t="inlineStr">
        <is>
          <t>Size/Fit Issue</t>
        </is>
      </c>
      <c r="H3401" t="n">
        <v>1</v>
      </c>
      <c r="I3401" t="n">
        <v>11568.02</v>
      </c>
    </row>
    <row r="3402">
      <c r="A3402" t="inlineStr">
        <is>
          <t>RET003413</t>
        </is>
      </c>
      <c r="B3402" t="inlineStr">
        <is>
          <t>O022038</t>
        </is>
      </c>
      <c r="C3402" s="25" t="n">
        <v>45452</v>
      </c>
      <c r="D3402" t="inlineStr">
        <is>
          <t>Fashion</t>
        </is>
      </c>
      <c r="E3402" t="inlineStr">
        <is>
          <t>South</t>
        </is>
      </c>
      <c r="F3402" t="inlineStr">
        <is>
          <t>Marketplace</t>
        </is>
      </c>
      <c r="G3402" t="inlineStr">
        <is>
          <t>Size/Fit Issue</t>
        </is>
      </c>
      <c r="H3402" t="n">
        <v>1</v>
      </c>
      <c r="I3402" t="n">
        <v>214.34</v>
      </c>
    </row>
    <row r="3403">
      <c r="A3403" t="inlineStr">
        <is>
          <t>RET003414</t>
        </is>
      </c>
      <c r="B3403" t="inlineStr">
        <is>
          <t>O022041</t>
        </is>
      </c>
      <c r="C3403" s="25" t="n">
        <v>45452</v>
      </c>
      <c r="D3403" t="inlineStr">
        <is>
          <t>Fashion</t>
        </is>
      </c>
      <c r="E3403" t="inlineStr">
        <is>
          <t>Central</t>
        </is>
      </c>
      <c r="F3403" t="inlineStr">
        <is>
          <t>Marketplace</t>
        </is>
      </c>
      <c r="G3403" t="inlineStr">
        <is>
          <t>Size/Fit Issue</t>
        </is>
      </c>
      <c r="H3403" t="n">
        <v>1</v>
      </c>
      <c r="I3403" t="n">
        <v>2730.68</v>
      </c>
    </row>
    <row r="3404">
      <c r="A3404" t="inlineStr">
        <is>
          <t>RET003415</t>
        </is>
      </c>
      <c r="B3404" t="inlineStr">
        <is>
          <t>O022045</t>
        </is>
      </c>
      <c r="C3404" s="25" t="n">
        <v>45452</v>
      </c>
      <c r="D3404" t="inlineStr">
        <is>
          <t>Books</t>
        </is>
      </c>
      <c r="E3404" t="inlineStr">
        <is>
          <t>East</t>
        </is>
      </c>
      <c r="F3404" t="inlineStr">
        <is>
          <t>Marketplace</t>
        </is>
      </c>
      <c r="G3404" t="inlineStr">
        <is>
          <t>Damaged in Transit</t>
        </is>
      </c>
      <c r="H3404" t="n">
        <v>1</v>
      </c>
      <c r="I3404" t="n">
        <v>512.77</v>
      </c>
    </row>
    <row r="3405">
      <c r="A3405" t="inlineStr">
        <is>
          <t>RET003416</t>
        </is>
      </c>
      <c r="B3405" t="inlineStr">
        <is>
          <t>O022049</t>
        </is>
      </c>
      <c r="C3405" s="25" t="n">
        <v>45452</v>
      </c>
      <c r="D3405" t="inlineStr">
        <is>
          <t>Home &amp; Kitchen</t>
        </is>
      </c>
      <c r="E3405" t="inlineStr">
        <is>
          <t>East</t>
        </is>
      </c>
      <c r="F3405" t="inlineStr">
        <is>
          <t>Website</t>
        </is>
      </c>
      <c r="G3405" t="inlineStr">
        <is>
          <t>Changed Mind</t>
        </is>
      </c>
      <c r="H3405" t="n">
        <v>1</v>
      </c>
      <c r="I3405" t="n">
        <v>4548.02</v>
      </c>
    </row>
    <row r="3406">
      <c r="A3406" t="inlineStr">
        <is>
          <t>RET003417</t>
        </is>
      </c>
      <c r="B3406" t="inlineStr">
        <is>
          <t>O022050</t>
        </is>
      </c>
      <c r="C3406" s="25" t="n">
        <v>45452</v>
      </c>
      <c r="D3406" t="inlineStr">
        <is>
          <t>Beauty</t>
        </is>
      </c>
      <c r="E3406" t="inlineStr">
        <is>
          <t>East</t>
        </is>
      </c>
      <c r="F3406" t="inlineStr">
        <is>
          <t>Website</t>
        </is>
      </c>
      <c r="G3406" t="inlineStr">
        <is>
          <t>Damaged in Transit</t>
        </is>
      </c>
      <c r="H3406" t="n">
        <v>1</v>
      </c>
      <c r="I3406" t="n">
        <v>342.16</v>
      </c>
    </row>
    <row r="3407">
      <c r="A3407" t="inlineStr">
        <is>
          <t>RET003418</t>
        </is>
      </c>
      <c r="B3407" t="inlineStr">
        <is>
          <t>O022051</t>
        </is>
      </c>
      <c r="C3407" s="25" t="n">
        <v>45452</v>
      </c>
      <c r="D3407" t="inlineStr">
        <is>
          <t>Books</t>
        </is>
      </c>
      <c r="E3407" t="inlineStr">
        <is>
          <t>Central</t>
        </is>
      </c>
      <c r="F3407" t="inlineStr">
        <is>
          <t>Website</t>
        </is>
      </c>
      <c r="G3407" t="inlineStr">
        <is>
          <t>Wrong Item Delivered</t>
        </is>
      </c>
      <c r="H3407" t="n">
        <v>1</v>
      </c>
      <c r="I3407" t="n">
        <v>228.96</v>
      </c>
    </row>
    <row r="3408">
      <c r="A3408" t="inlineStr">
        <is>
          <t>RET003419</t>
        </is>
      </c>
      <c r="B3408" t="inlineStr">
        <is>
          <t>O022064</t>
        </is>
      </c>
      <c r="C3408" s="25" t="n">
        <v>45453</v>
      </c>
      <c r="D3408" t="inlineStr">
        <is>
          <t>Beauty</t>
        </is>
      </c>
      <c r="E3408" t="inlineStr">
        <is>
          <t>West</t>
        </is>
      </c>
      <c r="F3408" t="inlineStr">
        <is>
          <t>Marketplace</t>
        </is>
      </c>
      <c r="G3408" t="inlineStr">
        <is>
          <t>Damaged in Transit</t>
        </is>
      </c>
      <c r="H3408" t="n">
        <v>1</v>
      </c>
      <c r="I3408" t="n">
        <v>211.28</v>
      </c>
    </row>
    <row r="3409">
      <c r="A3409" t="inlineStr">
        <is>
          <t>RET003420</t>
        </is>
      </c>
      <c r="B3409" t="inlineStr">
        <is>
          <t>O022066</t>
        </is>
      </c>
      <c r="C3409" s="25" t="n">
        <v>45453</v>
      </c>
      <c r="D3409" t="inlineStr">
        <is>
          <t>Home &amp; Kitchen</t>
        </is>
      </c>
      <c r="E3409" t="inlineStr">
        <is>
          <t>Central</t>
        </is>
      </c>
      <c r="F3409" t="inlineStr">
        <is>
          <t>Website</t>
        </is>
      </c>
      <c r="G3409" t="inlineStr">
        <is>
          <t>Wrong Item Delivered</t>
        </is>
      </c>
      <c r="H3409" t="n">
        <v>1</v>
      </c>
      <c r="I3409" t="n">
        <v>2016.56</v>
      </c>
    </row>
    <row r="3410">
      <c r="A3410" t="inlineStr">
        <is>
          <t>RET003421</t>
        </is>
      </c>
      <c r="B3410" t="inlineStr">
        <is>
          <t>O022085</t>
        </is>
      </c>
      <c r="C3410" s="25" t="n">
        <v>45453</v>
      </c>
      <c r="D3410" t="inlineStr">
        <is>
          <t>Home &amp; Kitchen</t>
        </is>
      </c>
      <c r="E3410" t="inlineStr">
        <is>
          <t>East</t>
        </is>
      </c>
      <c r="F3410" t="inlineStr">
        <is>
          <t>Marketplace</t>
        </is>
      </c>
      <c r="G3410" t="inlineStr">
        <is>
          <t>Damaged in Transit</t>
        </is>
      </c>
      <c r="H3410" t="n">
        <v>1</v>
      </c>
      <c r="I3410" t="n">
        <v>4682.13</v>
      </c>
    </row>
    <row r="3411">
      <c r="A3411" t="inlineStr">
        <is>
          <t>RET003422</t>
        </is>
      </c>
      <c r="B3411" t="inlineStr">
        <is>
          <t>O022086</t>
        </is>
      </c>
      <c r="C3411" s="25" t="n">
        <v>45453</v>
      </c>
      <c r="D3411" t="inlineStr">
        <is>
          <t>Books</t>
        </is>
      </c>
      <c r="E3411" t="inlineStr">
        <is>
          <t>North</t>
        </is>
      </c>
      <c r="F3411" t="inlineStr">
        <is>
          <t>Mobile App</t>
        </is>
      </c>
      <c r="G3411" t="inlineStr">
        <is>
          <t>Damaged in Transit</t>
        </is>
      </c>
      <c r="H3411" t="n">
        <v>1</v>
      </c>
      <c r="I3411" t="n">
        <v>726.96</v>
      </c>
    </row>
    <row r="3412">
      <c r="A3412" t="inlineStr">
        <is>
          <t>RET003423</t>
        </is>
      </c>
      <c r="B3412" t="inlineStr">
        <is>
          <t>O022087</t>
        </is>
      </c>
      <c r="C3412" s="25" t="n">
        <v>45453</v>
      </c>
      <c r="D3412" t="inlineStr">
        <is>
          <t>Fashion</t>
        </is>
      </c>
      <c r="E3412" t="inlineStr">
        <is>
          <t>North</t>
        </is>
      </c>
      <c r="F3412" t="inlineStr">
        <is>
          <t>Marketplace</t>
        </is>
      </c>
      <c r="G3412" t="inlineStr">
        <is>
          <t>Size/Fit Issue</t>
        </is>
      </c>
      <c r="H3412" t="n">
        <v>2</v>
      </c>
      <c r="I3412" t="n">
        <v>6354.82</v>
      </c>
    </row>
    <row r="3413">
      <c r="A3413" t="inlineStr">
        <is>
          <t>RET003424</t>
        </is>
      </c>
      <c r="B3413" t="inlineStr">
        <is>
          <t>O022088</t>
        </is>
      </c>
      <c r="C3413" s="25" t="n">
        <v>45453</v>
      </c>
      <c r="D3413" t="inlineStr">
        <is>
          <t>Electronics</t>
        </is>
      </c>
      <c r="E3413" t="inlineStr">
        <is>
          <t>North</t>
        </is>
      </c>
      <c r="F3413" t="inlineStr">
        <is>
          <t>Mobile App</t>
        </is>
      </c>
      <c r="G3413" t="inlineStr">
        <is>
          <t>Defective Product</t>
        </is>
      </c>
      <c r="H3413" t="n">
        <v>1</v>
      </c>
      <c r="I3413" t="n">
        <v>3694.24</v>
      </c>
    </row>
    <row r="3414">
      <c r="A3414" t="inlineStr">
        <is>
          <t>RET003425</t>
        </is>
      </c>
      <c r="B3414" t="inlineStr">
        <is>
          <t>O022090</t>
        </is>
      </c>
      <c r="C3414" s="25" t="n">
        <v>45453</v>
      </c>
      <c r="D3414" t="inlineStr">
        <is>
          <t>Fashion</t>
        </is>
      </c>
      <c r="E3414" t="inlineStr">
        <is>
          <t>North</t>
        </is>
      </c>
      <c r="F3414" t="inlineStr">
        <is>
          <t>Marketplace</t>
        </is>
      </c>
      <c r="G3414" t="inlineStr">
        <is>
          <t>Changed Mind</t>
        </is>
      </c>
      <c r="H3414" t="n">
        <v>1</v>
      </c>
      <c r="I3414" t="n">
        <v>1056.74</v>
      </c>
    </row>
    <row r="3415">
      <c r="A3415" t="inlineStr">
        <is>
          <t>RET003426</t>
        </is>
      </c>
      <c r="B3415" t="inlineStr">
        <is>
          <t>O022091</t>
        </is>
      </c>
      <c r="C3415" s="25" t="n">
        <v>45453</v>
      </c>
      <c r="D3415" t="inlineStr">
        <is>
          <t>Fashion</t>
        </is>
      </c>
      <c r="E3415" t="inlineStr">
        <is>
          <t>West</t>
        </is>
      </c>
      <c r="F3415" t="inlineStr">
        <is>
          <t>Website</t>
        </is>
      </c>
      <c r="G3415" t="inlineStr">
        <is>
          <t>Changed Mind</t>
        </is>
      </c>
      <c r="H3415" t="n">
        <v>1</v>
      </c>
      <c r="I3415" t="n">
        <v>538.36</v>
      </c>
    </row>
    <row r="3416">
      <c r="A3416" t="inlineStr">
        <is>
          <t>RET003427</t>
        </is>
      </c>
      <c r="B3416" t="inlineStr">
        <is>
          <t>O022095</t>
        </is>
      </c>
      <c r="C3416" s="25" t="n">
        <v>45453</v>
      </c>
      <c r="D3416" t="inlineStr">
        <is>
          <t>Fashion</t>
        </is>
      </c>
      <c r="E3416" t="inlineStr">
        <is>
          <t>South</t>
        </is>
      </c>
      <c r="F3416" t="inlineStr">
        <is>
          <t>Website</t>
        </is>
      </c>
      <c r="G3416" t="inlineStr">
        <is>
          <t>Changed Mind</t>
        </is>
      </c>
      <c r="H3416" t="n">
        <v>1</v>
      </c>
      <c r="I3416" t="n">
        <v>2130.96</v>
      </c>
    </row>
    <row r="3417">
      <c r="A3417" t="inlineStr">
        <is>
          <t>RET003428</t>
        </is>
      </c>
      <c r="B3417" t="inlineStr">
        <is>
          <t>O022097</t>
        </is>
      </c>
      <c r="C3417" s="25" t="n">
        <v>45453</v>
      </c>
      <c r="D3417" t="inlineStr">
        <is>
          <t>Fashion</t>
        </is>
      </c>
      <c r="E3417" t="inlineStr">
        <is>
          <t>South</t>
        </is>
      </c>
      <c r="F3417" t="inlineStr">
        <is>
          <t>Website</t>
        </is>
      </c>
      <c r="G3417" t="inlineStr">
        <is>
          <t>Size/Fit Issue</t>
        </is>
      </c>
      <c r="H3417" t="n">
        <v>1</v>
      </c>
      <c r="I3417" t="n">
        <v>1777.41</v>
      </c>
    </row>
    <row r="3418">
      <c r="A3418" t="inlineStr">
        <is>
          <t>RET003429</t>
        </is>
      </c>
      <c r="B3418" t="inlineStr">
        <is>
          <t>O022100</t>
        </is>
      </c>
      <c r="C3418" s="25" t="n">
        <v>45453</v>
      </c>
      <c r="D3418" t="inlineStr">
        <is>
          <t>Fashion</t>
        </is>
      </c>
      <c r="E3418" t="inlineStr">
        <is>
          <t>South</t>
        </is>
      </c>
      <c r="F3418" t="inlineStr">
        <is>
          <t>Retail Store</t>
        </is>
      </c>
      <c r="G3418" t="inlineStr">
        <is>
          <t>Not as Described</t>
        </is>
      </c>
      <c r="H3418" t="n">
        <v>1</v>
      </c>
      <c r="I3418" t="n">
        <v>560.5599999999999</v>
      </c>
    </row>
    <row r="3419">
      <c r="A3419" t="inlineStr">
        <is>
          <t>RET003430</t>
        </is>
      </c>
      <c r="B3419" t="inlineStr">
        <is>
          <t>O022102</t>
        </is>
      </c>
      <c r="C3419" s="25" t="n">
        <v>45453</v>
      </c>
      <c r="D3419" t="inlineStr">
        <is>
          <t>Fashion</t>
        </is>
      </c>
      <c r="E3419" t="inlineStr">
        <is>
          <t>West</t>
        </is>
      </c>
      <c r="F3419" t="inlineStr">
        <is>
          <t>Marketplace</t>
        </is>
      </c>
      <c r="G3419" t="inlineStr">
        <is>
          <t>Defective Product</t>
        </is>
      </c>
      <c r="H3419" t="n">
        <v>1</v>
      </c>
      <c r="I3419" t="n">
        <v>3051.93</v>
      </c>
    </row>
    <row r="3420">
      <c r="A3420" t="inlineStr">
        <is>
          <t>RET003431</t>
        </is>
      </c>
      <c r="B3420" t="inlineStr">
        <is>
          <t>O022105</t>
        </is>
      </c>
      <c r="C3420" s="25" t="n">
        <v>45453</v>
      </c>
      <c r="D3420" t="inlineStr">
        <is>
          <t>Fashion</t>
        </is>
      </c>
      <c r="E3420" t="inlineStr">
        <is>
          <t>South</t>
        </is>
      </c>
      <c r="F3420" t="inlineStr">
        <is>
          <t>Website</t>
        </is>
      </c>
      <c r="G3420" t="inlineStr">
        <is>
          <t>Changed Mind</t>
        </is>
      </c>
      <c r="H3420" t="n">
        <v>1</v>
      </c>
      <c r="I3420" t="n">
        <v>2048.9</v>
      </c>
    </row>
    <row r="3421">
      <c r="A3421" t="inlineStr">
        <is>
          <t>RET003432</t>
        </is>
      </c>
      <c r="B3421" t="inlineStr">
        <is>
          <t>O022107</t>
        </is>
      </c>
      <c r="C3421" s="25" t="n">
        <v>45453</v>
      </c>
      <c r="D3421" t="inlineStr">
        <is>
          <t>Fashion</t>
        </is>
      </c>
      <c r="E3421" t="inlineStr">
        <is>
          <t>East</t>
        </is>
      </c>
      <c r="F3421" t="inlineStr">
        <is>
          <t>Mobile App</t>
        </is>
      </c>
      <c r="G3421" t="inlineStr">
        <is>
          <t>Not as Described</t>
        </is>
      </c>
      <c r="H3421" t="n">
        <v>1</v>
      </c>
      <c r="I3421" t="n">
        <v>1174.16</v>
      </c>
    </row>
    <row r="3422">
      <c r="A3422" t="inlineStr">
        <is>
          <t>RET003433</t>
        </is>
      </c>
      <c r="B3422" t="inlineStr">
        <is>
          <t>O022127</t>
        </is>
      </c>
      <c r="C3422" s="25" t="n">
        <v>45454</v>
      </c>
      <c r="D3422" t="inlineStr">
        <is>
          <t>Fashion</t>
        </is>
      </c>
      <c r="E3422" t="inlineStr">
        <is>
          <t>South</t>
        </is>
      </c>
      <c r="F3422" t="inlineStr">
        <is>
          <t>Website</t>
        </is>
      </c>
      <c r="G3422" t="inlineStr">
        <is>
          <t>Size/Fit Issue</t>
        </is>
      </c>
      <c r="H3422" t="n">
        <v>1</v>
      </c>
      <c r="I3422" t="n">
        <v>1075.93</v>
      </c>
    </row>
    <row r="3423">
      <c r="A3423" t="inlineStr">
        <is>
          <t>RET003434</t>
        </is>
      </c>
      <c r="B3423" t="inlineStr">
        <is>
          <t>O022132</t>
        </is>
      </c>
      <c r="C3423" s="25" t="n">
        <v>45454</v>
      </c>
      <c r="D3423" t="inlineStr">
        <is>
          <t>Fashion</t>
        </is>
      </c>
      <c r="E3423" t="inlineStr">
        <is>
          <t>North</t>
        </is>
      </c>
      <c r="F3423" t="inlineStr">
        <is>
          <t>Marketplace</t>
        </is>
      </c>
      <c r="G3423" t="inlineStr">
        <is>
          <t>Defective Product</t>
        </is>
      </c>
      <c r="H3423" t="n">
        <v>1</v>
      </c>
      <c r="I3423" t="n">
        <v>2891.3</v>
      </c>
    </row>
    <row r="3424">
      <c r="A3424" t="inlineStr">
        <is>
          <t>RET003435</t>
        </is>
      </c>
      <c r="B3424" t="inlineStr">
        <is>
          <t>O022132</t>
        </is>
      </c>
      <c r="C3424" s="25" t="n">
        <v>45454</v>
      </c>
      <c r="D3424" t="inlineStr">
        <is>
          <t>Fashion</t>
        </is>
      </c>
      <c r="E3424" t="inlineStr">
        <is>
          <t>North</t>
        </is>
      </c>
      <c r="F3424" t="inlineStr">
        <is>
          <t>Marketplace</t>
        </is>
      </c>
      <c r="G3424" t="inlineStr">
        <is>
          <t>Size/Fit Issue</t>
        </is>
      </c>
      <c r="H3424" t="n">
        <v>1</v>
      </c>
      <c r="I3424" t="n">
        <v>2891.3</v>
      </c>
    </row>
    <row r="3425">
      <c r="A3425" t="inlineStr">
        <is>
          <t>RET003436</t>
        </is>
      </c>
      <c r="B3425" t="inlineStr">
        <is>
          <t>O022134</t>
        </is>
      </c>
      <c r="C3425" s="25" t="n">
        <v>45454</v>
      </c>
      <c r="D3425" t="inlineStr">
        <is>
          <t>Fashion</t>
        </is>
      </c>
      <c r="E3425" t="inlineStr">
        <is>
          <t>South</t>
        </is>
      </c>
      <c r="F3425" t="inlineStr">
        <is>
          <t>Marketplace</t>
        </is>
      </c>
      <c r="G3425" t="inlineStr">
        <is>
          <t>Size/Fit Issue</t>
        </is>
      </c>
      <c r="H3425" t="n">
        <v>2</v>
      </c>
      <c r="I3425" t="n">
        <v>2230.9</v>
      </c>
    </row>
    <row r="3426">
      <c r="A3426" t="inlineStr">
        <is>
          <t>RET003437</t>
        </is>
      </c>
      <c r="B3426" t="inlineStr">
        <is>
          <t>O022145</t>
        </is>
      </c>
      <c r="C3426" s="25" t="n">
        <v>45454</v>
      </c>
      <c r="D3426" t="inlineStr">
        <is>
          <t>Fashion</t>
        </is>
      </c>
      <c r="E3426" t="inlineStr">
        <is>
          <t>North</t>
        </is>
      </c>
      <c r="F3426" t="inlineStr">
        <is>
          <t>Website</t>
        </is>
      </c>
      <c r="G3426" t="inlineStr">
        <is>
          <t>Size/Fit Issue</t>
        </is>
      </c>
      <c r="H3426" t="n">
        <v>1</v>
      </c>
      <c r="I3426" t="n">
        <v>907.97</v>
      </c>
    </row>
    <row r="3427">
      <c r="A3427" t="inlineStr">
        <is>
          <t>RET003438</t>
        </is>
      </c>
      <c r="B3427" t="inlineStr">
        <is>
          <t>O022157</t>
        </is>
      </c>
      <c r="C3427" s="25" t="n">
        <v>45455</v>
      </c>
      <c r="D3427" t="inlineStr">
        <is>
          <t>Books</t>
        </is>
      </c>
      <c r="E3427" t="inlineStr">
        <is>
          <t>North</t>
        </is>
      </c>
      <c r="F3427" t="inlineStr">
        <is>
          <t>Website</t>
        </is>
      </c>
      <c r="G3427" t="inlineStr">
        <is>
          <t>Not as Described</t>
        </is>
      </c>
      <c r="H3427" t="n">
        <v>1</v>
      </c>
      <c r="I3427" t="n">
        <v>307.94</v>
      </c>
    </row>
    <row r="3428">
      <c r="A3428" t="inlineStr">
        <is>
          <t>RET003439</t>
        </is>
      </c>
      <c r="B3428" t="inlineStr">
        <is>
          <t>O022167</t>
        </is>
      </c>
      <c r="C3428" s="25" t="n">
        <v>45455</v>
      </c>
      <c r="D3428" t="inlineStr">
        <is>
          <t>Fashion</t>
        </is>
      </c>
      <c r="E3428" t="inlineStr">
        <is>
          <t>South</t>
        </is>
      </c>
      <c r="F3428" t="inlineStr">
        <is>
          <t>Website</t>
        </is>
      </c>
      <c r="G3428" t="inlineStr">
        <is>
          <t>Late Delivery</t>
        </is>
      </c>
      <c r="H3428" t="n">
        <v>1</v>
      </c>
      <c r="I3428" t="n">
        <v>1210.2</v>
      </c>
    </row>
    <row r="3429">
      <c r="A3429" t="inlineStr">
        <is>
          <t>RET003440</t>
        </is>
      </c>
      <c r="B3429" t="inlineStr">
        <is>
          <t>O022173</t>
        </is>
      </c>
      <c r="C3429" s="25" t="n">
        <v>45455</v>
      </c>
      <c r="D3429" t="inlineStr">
        <is>
          <t>Grocery</t>
        </is>
      </c>
      <c r="E3429" t="inlineStr">
        <is>
          <t>North</t>
        </is>
      </c>
      <c r="F3429" t="inlineStr">
        <is>
          <t>Marketplace</t>
        </is>
      </c>
      <c r="G3429" t="inlineStr">
        <is>
          <t>Defective Product</t>
        </is>
      </c>
      <c r="H3429" t="n">
        <v>2</v>
      </c>
      <c r="I3429" t="n">
        <v>896.6900000000001</v>
      </c>
    </row>
    <row r="3430">
      <c r="A3430" t="inlineStr">
        <is>
          <t>RET003441</t>
        </is>
      </c>
      <c r="B3430" t="inlineStr">
        <is>
          <t>O022174</t>
        </is>
      </c>
      <c r="C3430" s="25" t="n">
        <v>45455</v>
      </c>
      <c r="D3430" t="inlineStr">
        <is>
          <t>Fashion</t>
        </is>
      </c>
      <c r="E3430" t="inlineStr">
        <is>
          <t>East</t>
        </is>
      </c>
      <c r="F3430" t="inlineStr">
        <is>
          <t>Website</t>
        </is>
      </c>
      <c r="G3430" t="inlineStr">
        <is>
          <t>Size/Fit Issue</t>
        </is>
      </c>
      <c r="H3430" t="n">
        <v>1</v>
      </c>
      <c r="I3430" t="n">
        <v>1094.18</v>
      </c>
    </row>
    <row r="3431">
      <c r="A3431" t="inlineStr">
        <is>
          <t>RET003442</t>
        </is>
      </c>
      <c r="B3431" t="inlineStr">
        <is>
          <t>O022174</t>
        </is>
      </c>
      <c r="C3431" s="25" t="n">
        <v>45455</v>
      </c>
      <c r="D3431" t="inlineStr">
        <is>
          <t>Beauty</t>
        </is>
      </c>
      <c r="E3431" t="inlineStr">
        <is>
          <t>East</t>
        </is>
      </c>
      <c r="F3431" t="inlineStr">
        <is>
          <t>Website</t>
        </is>
      </c>
      <c r="G3431" t="inlineStr">
        <is>
          <t>Size/Fit Issue</t>
        </is>
      </c>
      <c r="H3431" t="n">
        <v>1</v>
      </c>
      <c r="I3431" t="n">
        <v>547.2</v>
      </c>
    </row>
    <row r="3432">
      <c r="A3432" t="inlineStr">
        <is>
          <t>RET003443</t>
        </is>
      </c>
      <c r="B3432" t="inlineStr">
        <is>
          <t>O022175</t>
        </is>
      </c>
      <c r="C3432" s="25" t="n">
        <v>45455</v>
      </c>
      <c r="D3432" t="inlineStr">
        <is>
          <t>Fashion</t>
        </is>
      </c>
      <c r="E3432" t="inlineStr">
        <is>
          <t>North</t>
        </is>
      </c>
      <c r="F3432" t="inlineStr">
        <is>
          <t>Mobile App</t>
        </is>
      </c>
      <c r="G3432" t="inlineStr">
        <is>
          <t>Size/Fit Issue</t>
        </is>
      </c>
      <c r="H3432" t="n">
        <v>2</v>
      </c>
      <c r="I3432" t="n">
        <v>1720.37</v>
      </c>
    </row>
    <row r="3433">
      <c r="A3433" t="inlineStr">
        <is>
          <t>RET003444</t>
        </is>
      </c>
      <c r="B3433" t="inlineStr">
        <is>
          <t>O022179</t>
        </is>
      </c>
      <c r="C3433" s="25" t="n">
        <v>45455</v>
      </c>
      <c r="D3433" t="inlineStr">
        <is>
          <t>Fashion</t>
        </is>
      </c>
      <c r="E3433" t="inlineStr">
        <is>
          <t>East</t>
        </is>
      </c>
      <c r="F3433" t="inlineStr">
        <is>
          <t>Website</t>
        </is>
      </c>
      <c r="G3433" t="inlineStr">
        <is>
          <t>Damaged in Transit</t>
        </is>
      </c>
      <c r="H3433" t="n">
        <v>1</v>
      </c>
      <c r="I3433" t="n">
        <v>1115.45</v>
      </c>
    </row>
    <row r="3434">
      <c r="A3434" t="inlineStr">
        <is>
          <t>RET003445</t>
        </is>
      </c>
      <c r="B3434" t="inlineStr">
        <is>
          <t>O022180</t>
        </is>
      </c>
      <c r="C3434" s="25" t="n">
        <v>45455</v>
      </c>
      <c r="D3434" t="inlineStr">
        <is>
          <t>Home &amp; Kitchen</t>
        </is>
      </c>
      <c r="E3434" t="inlineStr">
        <is>
          <t>South</t>
        </is>
      </c>
      <c r="F3434" t="inlineStr">
        <is>
          <t>Website</t>
        </is>
      </c>
      <c r="G3434" t="inlineStr">
        <is>
          <t>Late Delivery</t>
        </is>
      </c>
      <c r="H3434" t="n">
        <v>1</v>
      </c>
      <c r="I3434" t="n">
        <v>2281.29</v>
      </c>
    </row>
    <row r="3435">
      <c r="A3435" t="inlineStr">
        <is>
          <t>RET003446</t>
        </is>
      </c>
      <c r="B3435" t="inlineStr">
        <is>
          <t>O022203</t>
        </is>
      </c>
      <c r="C3435" s="25" t="n">
        <v>45456</v>
      </c>
      <c r="D3435" t="inlineStr">
        <is>
          <t>Fashion</t>
        </is>
      </c>
      <c r="E3435" t="inlineStr">
        <is>
          <t>West</t>
        </is>
      </c>
      <c r="F3435" t="inlineStr">
        <is>
          <t>Mobile App</t>
        </is>
      </c>
      <c r="G3435" t="inlineStr">
        <is>
          <t>Not as Described</t>
        </is>
      </c>
      <c r="H3435" t="n">
        <v>1</v>
      </c>
      <c r="I3435" t="n">
        <v>493.01</v>
      </c>
    </row>
    <row r="3436">
      <c r="A3436" t="inlineStr">
        <is>
          <t>RET003447</t>
        </is>
      </c>
      <c r="B3436" t="inlineStr">
        <is>
          <t>O022203</t>
        </is>
      </c>
      <c r="C3436" s="25" t="n">
        <v>45456</v>
      </c>
      <c r="D3436" t="inlineStr">
        <is>
          <t>Fashion</t>
        </is>
      </c>
      <c r="E3436" t="inlineStr">
        <is>
          <t>West</t>
        </is>
      </c>
      <c r="F3436" t="inlineStr">
        <is>
          <t>Mobile App</t>
        </is>
      </c>
      <c r="G3436" t="inlineStr">
        <is>
          <t>Size/Fit Issue</t>
        </is>
      </c>
      <c r="H3436" t="n">
        <v>1</v>
      </c>
      <c r="I3436" t="n">
        <v>1530.41</v>
      </c>
    </row>
    <row r="3437">
      <c r="A3437" t="inlineStr">
        <is>
          <t>RET003448</t>
        </is>
      </c>
      <c r="B3437" t="inlineStr">
        <is>
          <t>O022214</t>
        </is>
      </c>
      <c r="C3437" s="25" t="n">
        <v>45457</v>
      </c>
      <c r="D3437" t="inlineStr">
        <is>
          <t>Fashion</t>
        </is>
      </c>
      <c r="E3437" t="inlineStr">
        <is>
          <t>North</t>
        </is>
      </c>
      <c r="F3437" t="inlineStr">
        <is>
          <t>Website</t>
        </is>
      </c>
      <c r="G3437" t="inlineStr">
        <is>
          <t>Changed Mind</t>
        </is>
      </c>
      <c r="H3437" t="n">
        <v>1</v>
      </c>
      <c r="I3437" t="n">
        <v>2423.3</v>
      </c>
    </row>
    <row r="3438">
      <c r="A3438" t="inlineStr">
        <is>
          <t>RET003449</t>
        </is>
      </c>
      <c r="B3438" t="inlineStr">
        <is>
          <t>O022235</t>
        </is>
      </c>
      <c r="C3438" s="25" t="n">
        <v>45457</v>
      </c>
      <c r="D3438" t="inlineStr">
        <is>
          <t>Fashion</t>
        </is>
      </c>
      <c r="E3438" t="inlineStr">
        <is>
          <t>West</t>
        </is>
      </c>
      <c r="F3438" t="inlineStr">
        <is>
          <t>Website</t>
        </is>
      </c>
      <c r="G3438" t="inlineStr">
        <is>
          <t>Size/Fit Issue</t>
        </is>
      </c>
      <c r="H3438" t="n">
        <v>1</v>
      </c>
      <c r="I3438" t="n">
        <v>1648.97</v>
      </c>
    </row>
    <row r="3439">
      <c r="A3439" t="inlineStr">
        <is>
          <t>RET003450</t>
        </is>
      </c>
      <c r="B3439" t="inlineStr">
        <is>
          <t>O022237</t>
        </is>
      </c>
      <c r="C3439" s="25" t="n">
        <v>45457</v>
      </c>
      <c r="D3439" t="inlineStr">
        <is>
          <t>Home &amp; Kitchen</t>
        </is>
      </c>
      <c r="E3439" t="inlineStr">
        <is>
          <t>West</t>
        </is>
      </c>
      <c r="F3439" t="inlineStr">
        <is>
          <t>Marketplace</t>
        </is>
      </c>
      <c r="G3439" t="inlineStr">
        <is>
          <t>Not as Described</t>
        </is>
      </c>
      <c r="H3439" t="n">
        <v>1</v>
      </c>
      <c r="I3439" t="n">
        <v>556.61</v>
      </c>
    </row>
    <row r="3440">
      <c r="A3440" t="inlineStr">
        <is>
          <t>RET003451</t>
        </is>
      </c>
      <c r="B3440" t="inlineStr">
        <is>
          <t>O022244</t>
        </is>
      </c>
      <c r="C3440" s="25" t="n">
        <v>45457</v>
      </c>
      <c r="D3440" t="inlineStr">
        <is>
          <t>Fashion</t>
        </is>
      </c>
      <c r="E3440" t="inlineStr">
        <is>
          <t>East</t>
        </is>
      </c>
      <c r="F3440" t="inlineStr">
        <is>
          <t>Retail Store</t>
        </is>
      </c>
      <c r="G3440" t="inlineStr">
        <is>
          <t>Defective Product</t>
        </is>
      </c>
      <c r="H3440" t="n">
        <v>1</v>
      </c>
      <c r="I3440" t="n">
        <v>997.36</v>
      </c>
    </row>
    <row r="3441">
      <c r="A3441" t="inlineStr">
        <is>
          <t>RET003452</t>
        </is>
      </c>
      <c r="B3441" t="inlineStr">
        <is>
          <t>O022247</t>
        </is>
      </c>
      <c r="C3441" s="25" t="n">
        <v>45457</v>
      </c>
      <c r="D3441" t="inlineStr">
        <is>
          <t>Fashion</t>
        </is>
      </c>
      <c r="E3441" t="inlineStr">
        <is>
          <t>Central</t>
        </is>
      </c>
      <c r="F3441" t="inlineStr">
        <is>
          <t>Marketplace</t>
        </is>
      </c>
      <c r="G3441" t="inlineStr">
        <is>
          <t>Wrong Item Delivered</t>
        </is>
      </c>
      <c r="H3441" t="n">
        <v>1</v>
      </c>
      <c r="I3441" t="n">
        <v>1056.74</v>
      </c>
    </row>
    <row r="3442">
      <c r="A3442" t="inlineStr">
        <is>
          <t>RET003453</t>
        </is>
      </c>
      <c r="B3442" t="inlineStr">
        <is>
          <t>O022257</t>
        </is>
      </c>
      <c r="C3442" s="25" t="n">
        <v>45457</v>
      </c>
      <c r="D3442" t="inlineStr">
        <is>
          <t>Books</t>
        </is>
      </c>
      <c r="E3442" t="inlineStr">
        <is>
          <t>Central</t>
        </is>
      </c>
      <c r="F3442" t="inlineStr">
        <is>
          <t>Mobile App</t>
        </is>
      </c>
      <c r="G3442" t="inlineStr">
        <is>
          <t>Changed Mind</t>
        </is>
      </c>
      <c r="H3442" t="n">
        <v>2</v>
      </c>
      <c r="I3442" t="n">
        <v>1005.78</v>
      </c>
    </row>
    <row r="3443">
      <c r="A3443" t="inlineStr">
        <is>
          <t>RET003454</t>
        </is>
      </c>
      <c r="B3443" t="inlineStr">
        <is>
          <t>O022267</t>
        </is>
      </c>
      <c r="C3443" s="25" t="n">
        <v>45458</v>
      </c>
      <c r="D3443" t="inlineStr">
        <is>
          <t>Beauty</t>
        </is>
      </c>
      <c r="E3443" t="inlineStr">
        <is>
          <t>South</t>
        </is>
      </c>
      <c r="F3443" t="inlineStr">
        <is>
          <t>Retail Store</t>
        </is>
      </c>
      <c r="G3443" t="inlineStr">
        <is>
          <t>Defective Product</t>
        </is>
      </c>
      <c r="H3443" t="n">
        <v>2</v>
      </c>
      <c r="I3443" t="n">
        <v>393.22</v>
      </c>
    </row>
    <row r="3444">
      <c r="A3444" t="inlineStr">
        <is>
          <t>RET003455</t>
        </is>
      </c>
      <c r="B3444" t="inlineStr">
        <is>
          <t>O022289</t>
        </is>
      </c>
      <c r="C3444" s="25" t="n">
        <v>45458</v>
      </c>
      <c r="D3444" t="inlineStr">
        <is>
          <t>Fashion</t>
        </is>
      </c>
      <c r="E3444" t="inlineStr">
        <is>
          <t>North</t>
        </is>
      </c>
      <c r="F3444" t="inlineStr">
        <is>
          <t>Website</t>
        </is>
      </c>
      <c r="G3444" t="inlineStr">
        <is>
          <t>Damaged in Transit</t>
        </is>
      </c>
      <c r="H3444" t="n">
        <v>1</v>
      </c>
      <c r="I3444" t="n">
        <v>560.5599999999999</v>
      </c>
    </row>
    <row r="3445">
      <c r="A3445" t="inlineStr">
        <is>
          <t>RET003456</t>
        </is>
      </c>
      <c r="B3445" t="inlineStr">
        <is>
          <t>O022293</t>
        </is>
      </c>
      <c r="C3445" s="25" t="n">
        <v>45458</v>
      </c>
      <c r="D3445" t="inlineStr">
        <is>
          <t>Fashion</t>
        </is>
      </c>
      <c r="E3445" t="inlineStr">
        <is>
          <t>West</t>
        </is>
      </c>
      <c r="F3445" t="inlineStr">
        <is>
          <t>Website</t>
        </is>
      </c>
      <c r="G3445" t="inlineStr">
        <is>
          <t>Size/Fit Issue</t>
        </is>
      </c>
      <c r="H3445" t="n">
        <v>1</v>
      </c>
      <c r="I3445" t="n">
        <v>998.04</v>
      </c>
    </row>
    <row r="3446">
      <c r="A3446" t="inlineStr">
        <is>
          <t>RET003457</t>
        </is>
      </c>
      <c r="B3446" t="inlineStr">
        <is>
          <t>O022297</t>
        </is>
      </c>
      <c r="C3446" s="25" t="n">
        <v>45458</v>
      </c>
      <c r="D3446" t="inlineStr">
        <is>
          <t>Fashion</t>
        </is>
      </c>
      <c r="E3446" t="inlineStr">
        <is>
          <t>North</t>
        </is>
      </c>
      <c r="F3446" t="inlineStr">
        <is>
          <t>Marketplace</t>
        </is>
      </c>
      <c r="G3446" t="inlineStr">
        <is>
          <t>Size/Fit Issue</t>
        </is>
      </c>
      <c r="H3446" t="n">
        <v>1</v>
      </c>
      <c r="I3446" t="n">
        <v>3384.84</v>
      </c>
    </row>
    <row r="3447">
      <c r="A3447" t="inlineStr">
        <is>
          <t>RET003458</t>
        </is>
      </c>
      <c r="B3447" t="inlineStr">
        <is>
          <t>O022302</t>
        </is>
      </c>
      <c r="C3447" s="25" t="n">
        <v>45458</v>
      </c>
      <c r="D3447" t="inlineStr">
        <is>
          <t>Home &amp; Kitchen</t>
        </is>
      </c>
      <c r="E3447" t="inlineStr">
        <is>
          <t>Central</t>
        </is>
      </c>
      <c r="F3447" t="inlineStr">
        <is>
          <t>Mobile App</t>
        </is>
      </c>
      <c r="G3447" t="inlineStr">
        <is>
          <t>Defective Product</t>
        </is>
      </c>
      <c r="H3447" t="n">
        <v>1</v>
      </c>
      <c r="I3447" t="n">
        <v>1908.5</v>
      </c>
    </row>
    <row r="3448">
      <c r="A3448" t="inlineStr">
        <is>
          <t>RET003459</t>
        </is>
      </c>
      <c r="B3448" t="inlineStr">
        <is>
          <t>O022305</t>
        </is>
      </c>
      <c r="C3448" s="25" t="n">
        <v>45458</v>
      </c>
      <c r="D3448" t="inlineStr">
        <is>
          <t>Fashion</t>
        </is>
      </c>
      <c r="E3448" t="inlineStr">
        <is>
          <t>South</t>
        </is>
      </c>
      <c r="F3448" t="inlineStr">
        <is>
          <t>Website</t>
        </is>
      </c>
      <c r="G3448" t="inlineStr">
        <is>
          <t>Defective Product</t>
        </is>
      </c>
      <c r="H3448" t="n">
        <v>1</v>
      </c>
      <c r="I3448" t="n">
        <v>860.1799999999999</v>
      </c>
    </row>
    <row r="3449">
      <c r="A3449" t="inlineStr">
        <is>
          <t>RET003460</t>
        </is>
      </c>
      <c r="B3449" t="inlineStr">
        <is>
          <t>O022316</t>
        </is>
      </c>
      <c r="C3449" s="25" t="n">
        <v>45458</v>
      </c>
      <c r="D3449" t="inlineStr">
        <is>
          <t>Fashion</t>
        </is>
      </c>
      <c r="E3449" t="inlineStr">
        <is>
          <t>South</t>
        </is>
      </c>
      <c r="F3449" t="inlineStr">
        <is>
          <t>Mobile App</t>
        </is>
      </c>
      <c r="G3449" t="inlineStr">
        <is>
          <t>Changed Mind</t>
        </is>
      </c>
      <c r="H3449" t="n">
        <v>1</v>
      </c>
      <c r="I3449" t="n">
        <v>1115.45</v>
      </c>
    </row>
    <row r="3450">
      <c r="A3450" t="inlineStr">
        <is>
          <t>RET003461</t>
        </is>
      </c>
      <c r="B3450" t="inlineStr">
        <is>
          <t>O022319</t>
        </is>
      </c>
      <c r="C3450" s="25" t="n">
        <v>45458</v>
      </c>
      <c r="D3450" t="inlineStr">
        <is>
          <t>Fashion</t>
        </is>
      </c>
      <c r="E3450" t="inlineStr">
        <is>
          <t>West</t>
        </is>
      </c>
      <c r="F3450" t="inlineStr">
        <is>
          <t>Website</t>
        </is>
      </c>
      <c r="G3450" t="inlineStr">
        <is>
          <t>Wrong Item Delivered</t>
        </is>
      </c>
      <c r="H3450" t="n">
        <v>1</v>
      </c>
      <c r="I3450" t="n">
        <v>529.36</v>
      </c>
    </row>
    <row r="3451">
      <c r="A3451" t="inlineStr">
        <is>
          <t>RET003462</t>
        </is>
      </c>
      <c r="B3451" t="inlineStr">
        <is>
          <t>O022335</t>
        </is>
      </c>
      <c r="C3451" s="25" t="n">
        <v>45459</v>
      </c>
      <c r="D3451" t="inlineStr">
        <is>
          <t>Home &amp; Kitchen</t>
        </is>
      </c>
      <c r="E3451" t="inlineStr">
        <is>
          <t>West</t>
        </is>
      </c>
      <c r="F3451" t="inlineStr">
        <is>
          <t>Marketplace</t>
        </is>
      </c>
      <c r="G3451" t="inlineStr">
        <is>
          <t>Size/Fit Issue</t>
        </is>
      </c>
      <c r="H3451" t="n">
        <v>1</v>
      </c>
      <c r="I3451" t="n">
        <v>2544.98</v>
      </c>
    </row>
    <row r="3452">
      <c r="A3452" t="inlineStr">
        <is>
          <t>RET003463</t>
        </is>
      </c>
      <c r="B3452" t="inlineStr">
        <is>
          <t>O022344</t>
        </is>
      </c>
      <c r="C3452" s="25" t="n">
        <v>45459</v>
      </c>
      <c r="D3452" t="inlineStr">
        <is>
          <t>Electronics</t>
        </is>
      </c>
      <c r="E3452" t="inlineStr">
        <is>
          <t>North</t>
        </is>
      </c>
      <c r="F3452" t="inlineStr">
        <is>
          <t>Website</t>
        </is>
      </c>
      <c r="G3452" t="inlineStr">
        <is>
          <t>Not as Described</t>
        </is>
      </c>
      <c r="H3452" t="n">
        <v>1</v>
      </c>
      <c r="I3452" t="n">
        <v>5037.92</v>
      </c>
    </row>
    <row r="3453">
      <c r="A3453" t="inlineStr">
        <is>
          <t>RET003464</t>
        </is>
      </c>
      <c r="B3453" t="inlineStr">
        <is>
          <t>O022347</t>
        </is>
      </c>
      <c r="C3453" s="25" t="n">
        <v>45459</v>
      </c>
      <c r="D3453" t="inlineStr">
        <is>
          <t>Electronics</t>
        </is>
      </c>
      <c r="E3453" t="inlineStr">
        <is>
          <t>East</t>
        </is>
      </c>
      <c r="F3453" t="inlineStr">
        <is>
          <t>Marketplace</t>
        </is>
      </c>
      <c r="G3453" t="inlineStr">
        <is>
          <t>Defective Product</t>
        </is>
      </c>
      <c r="H3453" t="n">
        <v>1</v>
      </c>
      <c r="I3453" t="n">
        <v>3901.61</v>
      </c>
    </row>
    <row r="3454">
      <c r="A3454" t="inlineStr">
        <is>
          <t>RET003465</t>
        </is>
      </c>
      <c r="B3454" t="inlineStr">
        <is>
          <t>O022371</t>
        </is>
      </c>
      <c r="C3454" s="25" t="n">
        <v>45460</v>
      </c>
      <c r="D3454" t="inlineStr">
        <is>
          <t>Fashion</t>
        </is>
      </c>
      <c r="E3454" t="inlineStr">
        <is>
          <t>West</t>
        </is>
      </c>
      <c r="F3454" t="inlineStr">
        <is>
          <t>Mobile App</t>
        </is>
      </c>
      <c r="G3454" t="inlineStr">
        <is>
          <t>Size/Fit Issue</t>
        </is>
      </c>
      <c r="H3454" t="n">
        <v>1</v>
      </c>
      <c r="I3454" t="n">
        <v>1056.74</v>
      </c>
    </row>
    <row r="3455">
      <c r="A3455" t="inlineStr">
        <is>
          <t>RET003466</t>
        </is>
      </c>
      <c r="B3455" t="inlineStr">
        <is>
          <t>O022372</t>
        </is>
      </c>
      <c r="C3455" s="25" t="n">
        <v>45460</v>
      </c>
      <c r="D3455" t="inlineStr">
        <is>
          <t>Sports</t>
        </is>
      </c>
      <c r="E3455" t="inlineStr">
        <is>
          <t>Central</t>
        </is>
      </c>
      <c r="F3455" t="inlineStr">
        <is>
          <t>Website</t>
        </is>
      </c>
      <c r="G3455" t="inlineStr">
        <is>
          <t>Defective Product</t>
        </is>
      </c>
      <c r="H3455" t="n">
        <v>1</v>
      </c>
      <c r="I3455" t="n">
        <v>1328.18</v>
      </c>
    </row>
    <row r="3456">
      <c r="A3456" t="inlineStr">
        <is>
          <t>RET003467</t>
        </is>
      </c>
      <c r="B3456" t="inlineStr">
        <is>
          <t>O022375</t>
        </is>
      </c>
      <c r="C3456" s="25" t="n">
        <v>45460</v>
      </c>
      <c r="D3456" t="inlineStr">
        <is>
          <t>Fashion</t>
        </is>
      </c>
      <c r="E3456" t="inlineStr">
        <is>
          <t>North</t>
        </is>
      </c>
      <c r="F3456" t="inlineStr">
        <is>
          <t>Marketplace</t>
        </is>
      </c>
      <c r="G3456" t="inlineStr">
        <is>
          <t>Size/Fit Issue</t>
        </is>
      </c>
      <c r="H3456" t="n">
        <v>1</v>
      </c>
      <c r="I3456" t="n">
        <v>1056.74</v>
      </c>
    </row>
    <row r="3457">
      <c r="A3457" t="inlineStr">
        <is>
          <t>RET003468</t>
        </is>
      </c>
      <c r="B3457" t="inlineStr">
        <is>
          <t>O022377</t>
        </is>
      </c>
      <c r="C3457" s="25" t="n">
        <v>45460</v>
      </c>
      <c r="D3457" t="inlineStr">
        <is>
          <t>Books</t>
        </is>
      </c>
      <c r="E3457" t="inlineStr">
        <is>
          <t>East</t>
        </is>
      </c>
      <c r="F3457" t="inlineStr">
        <is>
          <t>Mobile App</t>
        </is>
      </c>
      <c r="G3457" t="inlineStr">
        <is>
          <t>Changed Mind</t>
        </is>
      </c>
      <c r="H3457" t="n">
        <v>1</v>
      </c>
      <c r="I3457" t="n">
        <v>382.82</v>
      </c>
    </row>
    <row r="3458">
      <c r="A3458" t="inlineStr">
        <is>
          <t>RET003469</t>
        </is>
      </c>
      <c r="B3458" t="inlineStr">
        <is>
          <t>O022380</t>
        </is>
      </c>
      <c r="C3458" s="25" t="n">
        <v>45460</v>
      </c>
      <c r="D3458" t="inlineStr">
        <is>
          <t>Home &amp; Kitchen</t>
        </is>
      </c>
      <c r="E3458" t="inlineStr">
        <is>
          <t>North</t>
        </is>
      </c>
      <c r="F3458" t="inlineStr">
        <is>
          <t>Mobile App</t>
        </is>
      </c>
      <c r="G3458" t="inlineStr">
        <is>
          <t>Defective Product</t>
        </is>
      </c>
      <c r="H3458" t="n">
        <v>2</v>
      </c>
      <c r="I3458" t="n">
        <v>1271.09</v>
      </c>
    </row>
    <row r="3459">
      <c r="A3459" t="inlineStr">
        <is>
          <t>RET003470</t>
        </is>
      </c>
      <c r="B3459" t="inlineStr">
        <is>
          <t>O022381</t>
        </is>
      </c>
      <c r="C3459" s="25" t="n">
        <v>45460</v>
      </c>
      <c r="D3459" t="inlineStr">
        <is>
          <t>Sports</t>
        </is>
      </c>
      <c r="E3459" t="inlineStr">
        <is>
          <t>South</t>
        </is>
      </c>
      <c r="F3459" t="inlineStr">
        <is>
          <t>Website</t>
        </is>
      </c>
      <c r="G3459" t="inlineStr">
        <is>
          <t>Wrong Item Delivered</t>
        </is>
      </c>
      <c r="H3459" t="n">
        <v>2</v>
      </c>
      <c r="I3459" t="n">
        <v>4285.01</v>
      </c>
    </row>
    <row r="3460">
      <c r="A3460" t="inlineStr">
        <is>
          <t>RET003471</t>
        </is>
      </c>
      <c r="B3460" t="inlineStr">
        <is>
          <t>O022384</t>
        </is>
      </c>
      <c r="C3460" s="25" t="n">
        <v>45460</v>
      </c>
      <c r="D3460" t="inlineStr">
        <is>
          <t>Fashion</t>
        </is>
      </c>
      <c r="E3460" t="inlineStr">
        <is>
          <t>West</t>
        </is>
      </c>
      <c r="F3460" t="inlineStr">
        <is>
          <t>Mobile App</t>
        </is>
      </c>
      <c r="G3460" t="inlineStr">
        <is>
          <t>Not as Described</t>
        </is>
      </c>
      <c r="H3460" t="n">
        <v>1</v>
      </c>
      <c r="I3460" t="n">
        <v>572.05</v>
      </c>
    </row>
    <row r="3461">
      <c r="A3461" t="inlineStr">
        <is>
          <t>RET003472</t>
        </is>
      </c>
      <c r="B3461" t="inlineStr">
        <is>
          <t>O022400</t>
        </is>
      </c>
      <c r="C3461" s="25" t="n">
        <v>45460</v>
      </c>
      <c r="D3461" t="inlineStr">
        <is>
          <t>Fashion</t>
        </is>
      </c>
      <c r="E3461" t="inlineStr">
        <is>
          <t>North</t>
        </is>
      </c>
      <c r="F3461" t="inlineStr">
        <is>
          <t>Website</t>
        </is>
      </c>
      <c r="G3461" t="inlineStr">
        <is>
          <t>Not as Described</t>
        </is>
      </c>
      <c r="H3461" t="n">
        <v>1</v>
      </c>
      <c r="I3461" t="n">
        <v>674.96</v>
      </c>
    </row>
    <row r="3462">
      <c r="A3462" t="inlineStr">
        <is>
          <t>RET003473</t>
        </is>
      </c>
      <c r="B3462" t="inlineStr">
        <is>
          <t>O022411</t>
        </is>
      </c>
      <c r="C3462" s="25" t="n">
        <v>45461</v>
      </c>
      <c r="D3462" t="inlineStr">
        <is>
          <t>Fashion</t>
        </is>
      </c>
      <c r="E3462" t="inlineStr">
        <is>
          <t>Central</t>
        </is>
      </c>
      <c r="F3462" t="inlineStr">
        <is>
          <t>Website</t>
        </is>
      </c>
      <c r="G3462" t="inlineStr">
        <is>
          <t>Size/Fit Issue</t>
        </is>
      </c>
      <c r="H3462" t="n">
        <v>1</v>
      </c>
      <c r="I3462" t="n">
        <v>1449.86</v>
      </c>
    </row>
    <row r="3463">
      <c r="A3463" t="inlineStr">
        <is>
          <t>RET003474</t>
        </is>
      </c>
      <c r="B3463" t="inlineStr">
        <is>
          <t>O022417</t>
        </is>
      </c>
      <c r="C3463" s="25" t="n">
        <v>45461</v>
      </c>
      <c r="D3463" t="inlineStr">
        <is>
          <t>Fashion</t>
        </is>
      </c>
      <c r="E3463" t="inlineStr">
        <is>
          <t>West</t>
        </is>
      </c>
      <c r="F3463" t="inlineStr">
        <is>
          <t>Marketplace</t>
        </is>
      </c>
      <c r="G3463" t="inlineStr">
        <is>
          <t>Size/Fit Issue</t>
        </is>
      </c>
      <c r="H3463" t="n">
        <v>1</v>
      </c>
      <c r="I3463" t="n">
        <v>2048.9</v>
      </c>
    </row>
    <row r="3464">
      <c r="A3464" t="inlineStr">
        <is>
          <t>RET003475</t>
        </is>
      </c>
      <c r="B3464" t="inlineStr">
        <is>
          <t>O022419</t>
        </is>
      </c>
      <c r="C3464" s="25" t="n">
        <v>45461</v>
      </c>
      <c r="D3464" t="inlineStr">
        <is>
          <t>Fashion</t>
        </is>
      </c>
      <c r="E3464" t="inlineStr">
        <is>
          <t>North</t>
        </is>
      </c>
      <c r="F3464" t="inlineStr">
        <is>
          <t>Website</t>
        </is>
      </c>
      <c r="G3464" t="inlineStr">
        <is>
          <t>Size/Fit Issue</t>
        </is>
      </c>
      <c r="H3464" t="n">
        <v>1</v>
      </c>
      <c r="I3464" t="n">
        <v>2138.4</v>
      </c>
    </row>
    <row r="3465">
      <c r="A3465" t="inlineStr">
        <is>
          <t>RET003476</t>
        </is>
      </c>
      <c r="B3465" t="inlineStr">
        <is>
          <t>O022420</t>
        </is>
      </c>
      <c r="C3465" s="25" t="n">
        <v>45461</v>
      </c>
      <c r="D3465" t="inlineStr">
        <is>
          <t>Fashion</t>
        </is>
      </c>
      <c r="E3465" t="inlineStr">
        <is>
          <t>Central</t>
        </is>
      </c>
      <c r="F3465" t="inlineStr">
        <is>
          <t>Website</t>
        </is>
      </c>
      <c r="G3465" t="inlineStr">
        <is>
          <t>Size/Fit Issue</t>
        </is>
      </c>
      <c r="H3465" t="n">
        <v>1</v>
      </c>
      <c r="I3465" t="n">
        <v>1610.96</v>
      </c>
    </row>
    <row r="3466">
      <c r="A3466" t="inlineStr">
        <is>
          <t>RET003477</t>
        </is>
      </c>
      <c r="B3466" t="inlineStr">
        <is>
          <t>O022425</t>
        </is>
      </c>
      <c r="C3466" s="25" t="n">
        <v>45461</v>
      </c>
      <c r="D3466" t="inlineStr">
        <is>
          <t>Fashion</t>
        </is>
      </c>
      <c r="E3466" t="inlineStr">
        <is>
          <t>South</t>
        </is>
      </c>
      <c r="F3466" t="inlineStr">
        <is>
          <t>Mobile App</t>
        </is>
      </c>
      <c r="G3466" t="inlineStr">
        <is>
          <t>Defective Product</t>
        </is>
      </c>
      <c r="H3466" t="n">
        <v>2</v>
      </c>
      <c r="I3466" t="n">
        <v>2113.49</v>
      </c>
    </row>
    <row r="3467">
      <c r="A3467" t="inlineStr">
        <is>
          <t>RET003478</t>
        </is>
      </c>
      <c r="B3467" t="inlineStr">
        <is>
          <t>O022426</t>
        </is>
      </c>
      <c r="C3467" s="25" t="n">
        <v>45461</v>
      </c>
      <c r="D3467" t="inlineStr">
        <is>
          <t>Fashion</t>
        </is>
      </c>
      <c r="E3467" t="inlineStr">
        <is>
          <t>East</t>
        </is>
      </c>
      <c r="F3467" t="inlineStr">
        <is>
          <t>Website</t>
        </is>
      </c>
      <c r="G3467" t="inlineStr">
        <is>
          <t>Not as Described</t>
        </is>
      </c>
      <c r="H3467" t="n">
        <v>1</v>
      </c>
      <c r="I3467" t="n">
        <v>878.33</v>
      </c>
    </row>
    <row r="3468">
      <c r="A3468" t="inlineStr">
        <is>
          <t>RET003479</t>
        </is>
      </c>
      <c r="B3468" t="inlineStr">
        <is>
          <t>O022428</t>
        </is>
      </c>
      <c r="C3468" s="25" t="n">
        <v>45461</v>
      </c>
      <c r="D3468" t="inlineStr">
        <is>
          <t>Fashion</t>
        </is>
      </c>
      <c r="E3468" t="inlineStr">
        <is>
          <t>North</t>
        </is>
      </c>
      <c r="F3468" t="inlineStr">
        <is>
          <t>Website</t>
        </is>
      </c>
      <c r="G3468" t="inlineStr">
        <is>
          <t>Size/Fit Issue</t>
        </is>
      </c>
      <c r="H3468" t="n">
        <v>1</v>
      </c>
      <c r="I3468" t="n">
        <v>955.76</v>
      </c>
    </row>
    <row r="3469">
      <c r="A3469" t="inlineStr">
        <is>
          <t>RET003480</t>
        </is>
      </c>
      <c r="B3469" t="inlineStr">
        <is>
          <t>O022434</t>
        </is>
      </c>
      <c r="C3469" s="25" t="n">
        <v>45461</v>
      </c>
      <c r="D3469" t="inlineStr">
        <is>
          <t>Home &amp; Kitchen</t>
        </is>
      </c>
      <c r="E3469" t="inlineStr">
        <is>
          <t>East</t>
        </is>
      </c>
      <c r="F3469" t="inlineStr">
        <is>
          <t>Website</t>
        </is>
      </c>
      <c r="G3469" t="inlineStr">
        <is>
          <t>Damaged in Transit</t>
        </is>
      </c>
      <c r="H3469" t="n">
        <v>1</v>
      </c>
      <c r="I3469" t="n">
        <v>2161.22</v>
      </c>
    </row>
    <row r="3470">
      <c r="A3470" t="inlineStr">
        <is>
          <t>RET003481</t>
        </is>
      </c>
      <c r="B3470" t="inlineStr">
        <is>
          <t>O022453</t>
        </is>
      </c>
      <c r="C3470" s="25" t="n">
        <v>45462</v>
      </c>
      <c r="D3470" t="inlineStr">
        <is>
          <t>Fashion</t>
        </is>
      </c>
      <c r="E3470" t="inlineStr">
        <is>
          <t>North</t>
        </is>
      </c>
      <c r="F3470" t="inlineStr">
        <is>
          <t>Marketplace</t>
        </is>
      </c>
      <c r="G3470" t="inlineStr">
        <is>
          <t>Size/Fit Issue</t>
        </is>
      </c>
      <c r="H3470" t="n">
        <v>2</v>
      </c>
      <c r="I3470" t="n">
        <v>1140.05</v>
      </c>
    </row>
    <row r="3471">
      <c r="A3471" t="inlineStr">
        <is>
          <t>RET003482</t>
        </is>
      </c>
      <c r="B3471" t="inlineStr">
        <is>
          <t>O022458</t>
        </is>
      </c>
      <c r="C3471" s="25" t="n">
        <v>45462</v>
      </c>
      <c r="D3471" t="inlineStr">
        <is>
          <t>Fashion</t>
        </is>
      </c>
      <c r="E3471" t="inlineStr">
        <is>
          <t>North</t>
        </is>
      </c>
      <c r="F3471" t="inlineStr">
        <is>
          <t>Website</t>
        </is>
      </c>
      <c r="G3471" t="inlineStr">
        <is>
          <t>Wrong Item Delivered</t>
        </is>
      </c>
      <c r="H3471" t="n">
        <v>1</v>
      </c>
      <c r="I3471" t="n">
        <v>977.13</v>
      </c>
    </row>
    <row r="3472">
      <c r="A3472" t="inlineStr">
        <is>
          <t>RET003483</t>
        </is>
      </c>
      <c r="B3472" t="inlineStr">
        <is>
          <t>O022469</t>
        </is>
      </c>
      <c r="C3472" s="25" t="n">
        <v>45462</v>
      </c>
      <c r="D3472" t="inlineStr">
        <is>
          <t>Electronics</t>
        </is>
      </c>
      <c r="E3472" t="inlineStr">
        <is>
          <t>South</t>
        </is>
      </c>
      <c r="F3472" t="inlineStr">
        <is>
          <t>Marketplace</t>
        </is>
      </c>
      <c r="G3472" t="inlineStr">
        <is>
          <t>Late Delivery</t>
        </is>
      </c>
      <c r="H3472" t="n">
        <v>1</v>
      </c>
      <c r="I3472" t="n">
        <v>17259.37</v>
      </c>
    </row>
    <row r="3473">
      <c r="A3473" t="inlineStr">
        <is>
          <t>RET003484</t>
        </is>
      </c>
      <c r="B3473" t="inlineStr">
        <is>
          <t>O022471</t>
        </is>
      </c>
      <c r="C3473" s="25" t="n">
        <v>45462</v>
      </c>
      <c r="D3473" t="inlineStr">
        <is>
          <t>Fashion</t>
        </is>
      </c>
      <c r="E3473" t="inlineStr">
        <is>
          <t>South</t>
        </is>
      </c>
      <c r="F3473" t="inlineStr">
        <is>
          <t>Website</t>
        </is>
      </c>
      <c r="G3473" t="inlineStr">
        <is>
          <t>Changed Mind</t>
        </is>
      </c>
      <c r="H3473" t="n">
        <v>1</v>
      </c>
      <c r="I3473" t="n">
        <v>860.1799999999999</v>
      </c>
    </row>
    <row r="3474">
      <c r="A3474" t="inlineStr">
        <is>
          <t>RET003485</t>
        </is>
      </c>
      <c r="B3474" t="inlineStr">
        <is>
          <t>O022472</t>
        </is>
      </c>
      <c r="C3474" s="25" t="n">
        <v>45462</v>
      </c>
      <c r="D3474" t="inlineStr">
        <is>
          <t>Fashion</t>
        </is>
      </c>
      <c r="E3474" t="inlineStr">
        <is>
          <t>Central</t>
        </is>
      </c>
      <c r="F3474" t="inlineStr">
        <is>
          <t>Marketplace</t>
        </is>
      </c>
      <c r="G3474" t="inlineStr">
        <is>
          <t>Not Specified</t>
        </is>
      </c>
      <c r="H3474" t="n">
        <v>2</v>
      </c>
      <c r="I3474" t="n">
        <v>1624.79</v>
      </c>
    </row>
    <row r="3475">
      <c r="A3475" t="inlineStr">
        <is>
          <t>RET003486</t>
        </is>
      </c>
      <c r="B3475" t="inlineStr">
        <is>
          <t>O022474</t>
        </is>
      </c>
      <c r="C3475" s="25" t="n">
        <v>45462</v>
      </c>
      <c r="D3475" t="inlineStr">
        <is>
          <t>Home &amp; Kitchen</t>
        </is>
      </c>
      <c r="E3475" t="inlineStr">
        <is>
          <t>North</t>
        </is>
      </c>
      <c r="F3475" t="inlineStr">
        <is>
          <t>Marketplace</t>
        </is>
      </c>
      <c r="G3475" t="inlineStr">
        <is>
          <t>Defective Product</t>
        </is>
      </c>
      <c r="H3475" t="n">
        <v>1</v>
      </c>
      <c r="I3475" t="n">
        <v>1714.08</v>
      </c>
    </row>
    <row r="3476">
      <c r="A3476" t="inlineStr">
        <is>
          <t>RET003487</t>
        </is>
      </c>
      <c r="B3476" t="inlineStr">
        <is>
          <t>O022478</t>
        </is>
      </c>
      <c r="C3476" s="25" t="n">
        <v>45462</v>
      </c>
      <c r="D3476" t="inlineStr">
        <is>
          <t>Beauty</t>
        </is>
      </c>
      <c r="E3476" t="inlineStr">
        <is>
          <t>South</t>
        </is>
      </c>
      <c r="F3476" t="inlineStr">
        <is>
          <t>Mobile App</t>
        </is>
      </c>
      <c r="G3476" t="inlineStr">
        <is>
          <t>Damaged in Transit</t>
        </is>
      </c>
      <c r="H3476" t="n">
        <v>1</v>
      </c>
      <c r="I3476" t="n">
        <v>1153.36</v>
      </c>
    </row>
    <row r="3477">
      <c r="A3477" t="inlineStr">
        <is>
          <t>RET003488</t>
        </is>
      </c>
      <c r="B3477" t="inlineStr">
        <is>
          <t>O022485</t>
        </is>
      </c>
      <c r="C3477" s="25" t="n">
        <v>45463</v>
      </c>
      <c r="D3477" t="inlineStr">
        <is>
          <t>Electronics</t>
        </is>
      </c>
      <c r="E3477" t="inlineStr">
        <is>
          <t>South</t>
        </is>
      </c>
      <c r="F3477" t="inlineStr">
        <is>
          <t>Marketplace</t>
        </is>
      </c>
      <c r="G3477" t="inlineStr">
        <is>
          <t>Changed Mind</t>
        </is>
      </c>
      <c r="H3477" t="n">
        <v>1</v>
      </c>
      <c r="I3477" t="n">
        <v>11835.25</v>
      </c>
    </row>
    <row r="3478">
      <c r="A3478" t="inlineStr">
        <is>
          <t>RET003489</t>
        </is>
      </c>
      <c r="B3478" t="inlineStr">
        <is>
          <t>O022495</t>
        </is>
      </c>
      <c r="C3478" s="25" t="n">
        <v>45463</v>
      </c>
      <c r="D3478" t="inlineStr">
        <is>
          <t>Home &amp; Kitchen</t>
        </is>
      </c>
      <c r="E3478" t="inlineStr">
        <is>
          <t>South</t>
        </is>
      </c>
      <c r="F3478" t="inlineStr">
        <is>
          <t>Website</t>
        </is>
      </c>
      <c r="G3478" t="inlineStr">
        <is>
          <t>Damaged in Transit</t>
        </is>
      </c>
      <c r="H3478" t="n">
        <v>1</v>
      </c>
      <c r="I3478" t="n">
        <v>1954.16</v>
      </c>
    </row>
    <row r="3479">
      <c r="A3479" t="inlineStr">
        <is>
          <t>RET003490</t>
        </is>
      </c>
      <c r="B3479" t="inlineStr">
        <is>
          <t>O022497</t>
        </is>
      </c>
      <c r="C3479" s="25" t="n">
        <v>45463</v>
      </c>
      <c r="D3479" t="inlineStr">
        <is>
          <t>Fashion</t>
        </is>
      </c>
      <c r="E3479" t="inlineStr">
        <is>
          <t>West</t>
        </is>
      </c>
      <c r="F3479" t="inlineStr">
        <is>
          <t>Retail Store</t>
        </is>
      </c>
      <c r="G3479" t="inlineStr">
        <is>
          <t>Not as Described</t>
        </is>
      </c>
      <c r="H3479" t="n">
        <v>1</v>
      </c>
      <c r="I3479" t="n">
        <v>1115.45</v>
      </c>
    </row>
    <row r="3480">
      <c r="A3480" t="inlineStr">
        <is>
          <t>RET003491</t>
        </is>
      </c>
      <c r="B3480" t="inlineStr">
        <is>
          <t>O022501</t>
        </is>
      </c>
      <c r="C3480" s="25" t="n">
        <v>45463</v>
      </c>
      <c r="D3480" t="inlineStr">
        <is>
          <t>Home &amp; Kitchen</t>
        </is>
      </c>
      <c r="E3480" t="inlineStr">
        <is>
          <t>West</t>
        </is>
      </c>
      <c r="F3480" t="inlineStr">
        <is>
          <t>Website</t>
        </is>
      </c>
      <c r="G3480" t="inlineStr">
        <is>
          <t>Not as Described</t>
        </is>
      </c>
      <c r="H3480" t="n">
        <v>1</v>
      </c>
      <c r="I3480" t="n">
        <v>2676.49</v>
      </c>
    </row>
    <row r="3481">
      <c r="A3481" t="inlineStr">
        <is>
          <t>RET003492</t>
        </is>
      </c>
      <c r="B3481" t="inlineStr">
        <is>
          <t>O022505</t>
        </is>
      </c>
      <c r="C3481" s="25" t="n">
        <v>45463</v>
      </c>
      <c r="D3481" t="inlineStr">
        <is>
          <t>Beauty</t>
        </is>
      </c>
      <c r="E3481" t="inlineStr">
        <is>
          <t>North</t>
        </is>
      </c>
      <c r="F3481" t="inlineStr">
        <is>
          <t>Marketplace</t>
        </is>
      </c>
      <c r="G3481" t="inlineStr">
        <is>
          <t>Wrong Item Delivered</t>
        </is>
      </c>
      <c r="H3481" t="n">
        <v>1</v>
      </c>
      <c r="I3481" t="n">
        <v>579.38</v>
      </c>
    </row>
    <row r="3482">
      <c r="A3482" t="inlineStr">
        <is>
          <t>RET003493</t>
        </is>
      </c>
      <c r="B3482" t="inlineStr">
        <is>
          <t>O022519</t>
        </is>
      </c>
      <c r="C3482" s="25" t="n">
        <v>45464</v>
      </c>
      <c r="D3482" t="inlineStr">
        <is>
          <t>Beauty</t>
        </is>
      </c>
      <c r="E3482" t="inlineStr">
        <is>
          <t>North</t>
        </is>
      </c>
      <c r="F3482" t="inlineStr">
        <is>
          <t>Website</t>
        </is>
      </c>
      <c r="G3482" t="inlineStr">
        <is>
          <t>Damaged in Transit</t>
        </is>
      </c>
      <c r="H3482" t="n">
        <v>2</v>
      </c>
      <c r="I3482" t="n">
        <v>1223.14</v>
      </c>
    </row>
    <row r="3483">
      <c r="A3483" t="inlineStr">
        <is>
          <t>RET003494</t>
        </is>
      </c>
      <c r="B3483" t="inlineStr">
        <is>
          <t>O022525</t>
        </is>
      </c>
      <c r="C3483" s="25" t="n">
        <v>45464</v>
      </c>
      <c r="D3483" t="inlineStr">
        <is>
          <t>Fashion</t>
        </is>
      </c>
      <c r="E3483" t="inlineStr">
        <is>
          <t>West</t>
        </is>
      </c>
      <c r="F3483" t="inlineStr">
        <is>
          <t>Website</t>
        </is>
      </c>
      <c r="G3483" t="inlineStr">
        <is>
          <t>Not as Described</t>
        </is>
      </c>
      <c r="H3483" t="n">
        <v>1</v>
      </c>
      <c r="I3483" t="n">
        <v>3583.94</v>
      </c>
    </row>
    <row r="3484">
      <c r="A3484" t="inlineStr">
        <is>
          <t>RET003495</t>
        </is>
      </c>
      <c r="B3484" t="inlineStr">
        <is>
          <t>O022525</t>
        </is>
      </c>
      <c r="C3484" s="25" t="n">
        <v>45464</v>
      </c>
      <c r="D3484" t="inlineStr">
        <is>
          <t>Electronics</t>
        </is>
      </c>
      <c r="E3484" t="inlineStr">
        <is>
          <t>West</t>
        </is>
      </c>
      <c r="F3484" t="inlineStr">
        <is>
          <t>Website</t>
        </is>
      </c>
      <c r="G3484" t="inlineStr">
        <is>
          <t>Defective Product</t>
        </is>
      </c>
      <c r="H3484" t="n">
        <v>1</v>
      </c>
      <c r="I3484" t="n">
        <v>16617.17</v>
      </c>
    </row>
    <row r="3485">
      <c r="A3485" t="inlineStr">
        <is>
          <t>RET003496</t>
        </is>
      </c>
      <c r="B3485" t="inlineStr">
        <is>
          <t>O022528</t>
        </is>
      </c>
      <c r="C3485" s="25" t="n">
        <v>45464</v>
      </c>
      <c r="D3485" t="inlineStr">
        <is>
          <t>Fashion</t>
        </is>
      </c>
      <c r="E3485" t="inlineStr">
        <is>
          <t>North</t>
        </is>
      </c>
      <c r="F3485" t="inlineStr">
        <is>
          <t>Marketplace</t>
        </is>
      </c>
      <c r="G3485" t="inlineStr">
        <is>
          <t>Size/Fit Issue</t>
        </is>
      </c>
      <c r="H3485" t="n">
        <v>1</v>
      </c>
      <c r="I3485" t="n">
        <v>1194.49</v>
      </c>
    </row>
    <row r="3486">
      <c r="A3486" t="inlineStr">
        <is>
          <t>RET003497</t>
        </is>
      </c>
      <c r="B3486" t="inlineStr">
        <is>
          <t>O022531</t>
        </is>
      </c>
      <c r="C3486" s="25" t="n">
        <v>45464</v>
      </c>
      <c r="D3486" t="inlineStr">
        <is>
          <t>Beauty</t>
        </is>
      </c>
      <c r="E3486" t="inlineStr">
        <is>
          <t>North</t>
        </is>
      </c>
      <c r="F3486" t="inlineStr">
        <is>
          <t>Retail Store</t>
        </is>
      </c>
      <c r="G3486" t="inlineStr">
        <is>
          <t>Defective Product</t>
        </is>
      </c>
      <c r="H3486" t="n">
        <v>1</v>
      </c>
      <c r="I3486" t="n">
        <v>560.5599999999999</v>
      </c>
    </row>
    <row r="3487">
      <c r="A3487" t="inlineStr">
        <is>
          <t>RET003498</t>
        </is>
      </c>
      <c r="B3487" t="inlineStr">
        <is>
          <t>O022543</t>
        </is>
      </c>
      <c r="C3487" s="25" t="n">
        <v>45464</v>
      </c>
      <c r="D3487" t="inlineStr">
        <is>
          <t>Electronics</t>
        </is>
      </c>
      <c r="E3487" t="inlineStr">
        <is>
          <t>East</t>
        </is>
      </c>
      <c r="F3487" t="inlineStr">
        <is>
          <t>Website</t>
        </is>
      </c>
      <c r="G3487" t="inlineStr">
        <is>
          <t>Defective Product</t>
        </is>
      </c>
      <c r="H3487" t="n">
        <v>1</v>
      </c>
      <c r="I3487" t="n">
        <v>4987.94</v>
      </c>
    </row>
    <row r="3488">
      <c r="A3488" t="inlineStr">
        <is>
          <t>RET003499</t>
        </is>
      </c>
      <c r="B3488" t="inlineStr">
        <is>
          <t>O022546</t>
        </is>
      </c>
      <c r="C3488" s="25" t="n">
        <v>45464</v>
      </c>
      <c r="D3488" t="inlineStr">
        <is>
          <t>Books</t>
        </is>
      </c>
      <c r="E3488" t="inlineStr">
        <is>
          <t>South</t>
        </is>
      </c>
      <c r="F3488" t="inlineStr">
        <is>
          <t>Mobile App</t>
        </is>
      </c>
      <c r="G3488" t="inlineStr">
        <is>
          <t>Changed Mind</t>
        </is>
      </c>
      <c r="H3488" t="n">
        <v>1</v>
      </c>
      <c r="I3488" t="n">
        <v>237.8</v>
      </c>
    </row>
    <row r="3489">
      <c r="A3489" t="inlineStr">
        <is>
          <t>RET003500</t>
        </is>
      </c>
      <c r="B3489" t="inlineStr">
        <is>
          <t>O022560</t>
        </is>
      </c>
      <c r="C3489" s="25" t="n">
        <v>45464</v>
      </c>
      <c r="D3489" t="inlineStr">
        <is>
          <t>Electronics</t>
        </is>
      </c>
      <c r="E3489" t="inlineStr">
        <is>
          <t>North</t>
        </is>
      </c>
      <c r="F3489" t="inlineStr">
        <is>
          <t>Website</t>
        </is>
      </c>
      <c r="G3489" t="inlineStr">
        <is>
          <t>Damaged in Transit</t>
        </is>
      </c>
      <c r="H3489" t="n">
        <v>1</v>
      </c>
      <c r="I3489" t="n">
        <v>19610.81</v>
      </c>
    </row>
    <row r="3490">
      <c r="A3490" t="inlineStr">
        <is>
          <t>RET003501</t>
        </is>
      </c>
      <c r="B3490" t="inlineStr">
        <is>
          <t>O022561</t>
        </is>
      </c>
      <c r="C3490" s="25" t="n">
        <v>45464</v>
      </c>
      <c r="D3490" t="inlineStr">
        <is>
          <t>Electronics</t>
        </is>
      </c>
      <c r="E3490" t="inlineStr">
        <is>
          <t>West</t>
        </is>
      </c>
      <c r="F3490" t="inlineStr">
        <is>
          <t>Mobile App</t>
        </is>
      </c>
      <c r="G3490" t="inlineStr">
        <is>
          <t>Not as Described</t>
        </is>
      </c>
      <c r="H3490" t="n">
        <v>1</v>
      </c>
      <c r="I3490" t="n">
        <v>2432.56</v>
      </c>
    </row>
    <row r="3491">
      <c r="A3491" t="inlineStr">
        <is>
          <t>RET003502</t>
        </is>
      </c>
      <c r="B3491" t="inlineStr">
        <is>
          <t>O022570</t>
        </is>
      </c>
      <c r="C3491" s="25" t="n">
        <v>45465</v>
      </c>
      <c r="D3491" t="inlineStr">
        <is>
          <t>Sports</t>
        </is>
      </c>
      <c r="E3491" t="inlineStr">
        <is>
          <t>North</t>
        </is>
      </c>
      <c r="F3491" t="inlineStr">
        <is>
          <t>Marketplace</t>
        </is>
      </c>
      <c r="G3491" t="inlineStr">
        <is>
          <t>Damaged in Transit</t>
        </is>
      </c>
      <c r="H3491" t="n">
        <v>1</v>
      </c>
      <c r="I3491" t="n">
        <v>1180.61</v>
      </c>
    </row>
    <row r="3492">
      <c r="A3492" t="inlineStr">
        <is>
          <t>RET003503</t>
        </is>
      </c>
      <c r="B3492" t="inlineStr">
        <is>
          <t>O022582</t>
        </is>
      </c>
      <c r="C3492" s="25" t="n">
        <v>45465</v>
      </c>
      <c r="D3492" t="inlineStr">
        <is>
          <t>Fashion</t>
        </is>
      </c>
      <c r="E3492" t="inlineStr">
        <is>
          <t>East</t>
        </is>
      </c>
      <c r="F3492" t="inlineStr">
        <is>
          <t>Mobile App</t>
        </is>
      </c>
      <c r="G3492" t="inlineStr">
        <is>
          <t>Size/Fit Issue</t>
        </is>
      </c>
      <c r="H3492" t="n">
        <v>1</v>
      </c>
      <c r="I3492" t="n">
        <v>986.96</v>
      </c>
    </row>
    <row r="3493">
      <c r="A3493" t="inlineStr">
        <is>
          <t>RET003504</t>
        </is>
      </c>
      <c r="B3493" t="inlineStr">
        <is>
          <t>O022584</t>
        </is>
      </c>
      <c r="C3493" s="25" t="n">
        <v>45465</v>
      </c>
      <c r="D3493" t="inlineStr">
        <is>
          <t>Electronics</t>
        </is>
      </c>
      <c r="E3493" t="inlineStr">
        <is>
          <t>Central</t>
        </is>
      </c>
      <c r="F3493" t="inlineStr">
        <is>
          <t>Retail Store</t>
        </is>
      </c>
      <c r="G3493" t="inlineStr">
        <is>
          <t>Defective Product</t>
        </is>
      </c>
      <c r="H3493" t="n">
        <v>1</v>
      </c>
      <c r="I3493" t="n">
        <v>15742.58</v>
      </c>
    </row>
    <row r="3494">
      <c r="A3494" t="inlineStr">
        <is>
          <t>RET003505</t>
        </is>
      </c>
      <c r="B3494" t="inlineStr">
        <is>
          <t>O022600</t>
        </is>
      </c>
      <c r="C3494" s="25" t="n">
        <v>45465</v>
      </c>
      <c r="D3494" t="inlineStr">
        <is>
          <t>Fashion</t>
        </is>
      </c>
      <c r="E3494" t="inlineStr">
        <is>
          <t>South</t>
        </is>
      </c>
      <c r="F3494" t="inlineStr">
        <is>
          <t>Mobile App</t>
        </is>
      </c>
      <c r="G3494" t="inlineStr">
        <is>
          <t>Not as Described</t>
        </is>
      </c>
      <c r="H3494" t="n">
        <v>1</v>
      </c>
      <c r="I3494" t="n">
        <v>1115.45</v>
      </c>
    </row>
    <row r="3495">
      <c r="A3495" t="inlineStr">
        <is>
          <t>RET003506</t>
        </is>
      </c>
      <c r="B3495" t="inlineStr">
        <is>
          <t>O022600</t>
        </is>
      </c>
      <c r="C3495" s="25" t="n">
        <v>45465</v>
      </c>
      <c r="D3495" t="inlineStr">
        <is>
          <t>Books</t>
        </is>
      </c>
      <c r="E3495" t="inlineStr">
        <is>
          <t>South</t>
        </is>
      </c>
      <c r="F3495" t="inlineStr">
        <is>
          <t>Mobile App</t>
        </is>
      </c>
      <c r="G3495" t="inlineStr">
        <is>
          <t>Not as Described</t>
        </is>
      </c>
      <c r="H3495" t="n">
        <v>1</v>
      </c>
      <c r="I3495" t="n">
        <v>317.36</v>
      </c>
    </row>
    <row r="3496">
      <c r="A3496" t="inlineStr">
        <is>
          <t>RET003507</t>
        </is>
      </c>
      <c r="B3496" t="inlineStr">
        <is>
          <t>O022606</t>
        </is>
      </c>
      <c r="C3496" s="25" t="n">
        <v>45465</v>
      </c>
      <c r="D3496" t="inlineStr">
        <is>
          <t>Fashion</t>
        </is>
      </c>
      <c r="E3496" t="inlineStr">
        <is>
          <t>North</t>
        </is>
      </c>
      <c r="F3496" t="inlineStr">
        <is>
          <t>Marketplace</t>
        </is>
      </c>
      <c r="G3496" t="inlineStr">
        <is>
          <t>Wrong Item Delivered</t>
        </is>
      </c>
      <c r="H3496" t="n">
        <v>1</v>
      </c>
      <c r="I3496" t="n">
        <v>838.92</v>
      </c>
    </row>
    <row r="3497">
      <c r="A3497" t="inlineStr">
        <is>
          <t>RET003508</t>
        </is>
      </c>
      <c r="B3497" t="inlineStr">
        <is>
          <t>O022606</t>
        </is>
      </c>
      <c r="C3497" s="25" t="n">
        <v>45465</v>
      </c>
      <c r="D3497" t="inlineStr">
        <is>
          <t>Fashion</t>
        </is>
      </c>
      <c r="E3497" t="inlineStr">
        <is>
          <t>North</t>
        </is>
      </c>
      <c r="F3497" t="inlineStr">
        <is>
          <t>Marketplace</t>
        </is>
      </c>
      <c r="G3497" t="inlineStr">
        <is>
          <t>Size/Fit Issue</t>
        </is>
      </c>
      <c r="H3497" t="n">
        <v>1</v>
      </c>
      <c r="I3497" t="n">
        <v>1316.28</v>
      </c>
    </row>
    <row r="3498">
      <c r="A3498" t="inlineStr">
        <is>
          <t>RET003509</t>
        </is>
      </c>
      <c r="B3498" t="inlineStr">
        <is>
          <t>O022622</t>
        </is>
      </c>
      <c r="C3498" s="25" t="n">
        <v>45466</v>
      </c>
      <c r="D3498" t="inlineStr">
        <is>
          <t>Fashion</t>
        </is>
      </c>
      <c r="E3498" t="inlineStr">
        <is>
          <t>East</t>
        </is>
      </c>
      <c r="F3498" t="inlineStr">
        <is>
          <t>Website</t>
        </is>
      </c>
      <c r="G3498" t="inlineStr">
        <is>
          <t>Size/Fit Issue</t>
        </is>
      </c>
      <c r="H3498" t="n">
        <v>1</v>
      </c>
      <c r="I3498" t="n">
        <v>679.8</v>
      </c>
    </row>
    <row r="3499">
      <c r="A3499" t="inlineStr">
        <is>
          <t>RET003510</t>
        </is>
      </c>
      <c r="B3499" t="inlineStr">
        <is>
          <t>O022629</t>
        </is>
      </c>
      <c r="C3499" s="25" t="n">
        <v>45466</v>
      </c>
      <c r="D3499" t="inlineStr">
        <is>
          <t>Fashion</t>
        </is>
      </c>
      <c r="E3499" t="inlineStr">
        <is>
          <t>East</t>
        </is>
      </c>
      <c r="F3499" t="inlineStr">
        <is>
          <t>Marketplace</t>
        </is>
      </c>
      <c r="G3499" t="inlineStr">
        <is>
          <t>Size/Fit Issue</t>
        </is>
      </c>
      <c r="H3499" t="n">
        <v>1</v>
      </c>
      <c r="I3499" t="n">
        <v>3783.05</v>
      </c>
    </row>
    <row r="3500">
      <c r="A3500" t="inlineStr">
        <is>
          <t>RET003511</t>
        </is>
      </c>
      <c r="B3500" t="inlineStr">
        <is>
          <t>O022634</t>
        </is>
      </c>
      <c r="C3500" s="25" t="n">
        <v>45466</v>
      </c>
      <c r="D3500" t="inlineStr">
        <is>
          <t>Fashion</t>
        </is>
      </c>
      <c r="E3500" t="inlineStr">
        <is>
          <t>South</t>
        </is>
      </c>
      <c r="F3500" t="inlineStr">
        <is>
          <t>Mobile App</t>
        </is>
      </c>
      <c r="G3500" t="inlineStr">
        <is>
          <t>Size/Fit Issue</t>
        </is>
      </c>
      <c r="H3500" t="n">
        <v>1</v>
      </c>
      <c r="I3500" t="n">
        <v>202.44</v>
      </c>
    </row>
    <row r="3501">
      <c r="A3501" t="inlineStr">
        <is>
          <t>RET003512</t>
        </is>
      </c>
      <c r="B3501" t="inlineStr">
        <is>
          <t>O022634</t>
        </is>
      </c>
      <c r="C3501" s="25" t="n">
        <v>45466</v>
      </c>
      <c r="D3501" t="inlineStr">
        <is>
          <t>Books</t>
        </is>
      </c>
      <c r="E3501" t="inlineStr">
        <is>
          <t>South</t>
        </is>
      </c>
      <c r="F3501" t="inlineStr">
        <is>
          <t>Mobile App</t>
        </is>
      </c>
      <c r="G3501" t="inlineStr">
        <is>
          <t>Late Delivery</t>
        </is>
      </c>
      <c r="H3501" t="n">
        <v>1</v>
      </c>
      <c r="I3501" t="n">
        <v>502.89</v>
      </c>
    </row>
    <row r="3502">
      <c r="A3502" t="inlineStr">
        <is>
          <t>RET003513</t>
        </is>
      </c>
      <c r="B3502" t="inlineStr">
        <is>
          <t>O022635</t>
        </is>
      </c>
      <c r="C3502" s="25" t="n">
        <v>45466</v>
      </c>
      <c r="D3502" t="inlineStr">
        <is>
          <t>Electronics</t>
        </is>
      </c>
      <c r="E3502" t="inlineStr">
        <is>
          <t>South</t>
        </is>
      </c>
      <c r="F3502" t="inlineStr">
        <is>
          <t>Marketplace</t>
        </is>
      </c>
      <c r="G3502" t="inlineStr">
        <is>
          <t>Defective Product</t>
        </is>
      </c>
      <c r="H3502" t="n">
        <v>1</v>
      </c>
      <c r="I3502" t="n">
        <v>16865.78</v>
      </c>
    </row>
    <row r="3503">
      <c r="A3503" t="inlineStr">
        <is>
          <t>RET003514</t>
        </is>
      </c>
      <c r="B3503" t="inlineStr">
        <is>
          <t>O022642</t>
        </is>
      </c>
      <c r="C3503" s="25" t="n">
        <v>45466</v>
      </c>
      <c r="D3503" t="inlineStr">
        <is>
          <t>Fashion</t>
        </is>
      </c>
      <c r="E3503" t="inlineStr">
        <is>
          <t>Central</t>
        </is>
      </c>
      <c r="F3503" t="inlineStr">
        <is>
          <t>Website</t>
        </is>
      </c>
      <c r="G3503" t="inlineStr">
        <is>
          <t>Size/Fit Issue</t>
        </is>
      </c>
      <c r="H3503" t="n">
        <v>1</v>
      </c>
      <c r="I3503" t="n">
        <v>1590.26</v>
      </c>
    </row>
    <row r="3504">
      <c r="A3504" t="inlineStr">
        <is>
          <t>RET003515</t>
        </is>
      </c>
      <c r="B3504" t="inlineStr">
        <is>
          <t>O022653</t>
        </is>
      </c>
      <c r="C3504" s="25" t="n">
        <v>45466</v>
      </c>
      <c r="D3504" t="inlineStr">
        <is>
          <t>Fashion</t>
        </is>
      </c>
      <c r="E3504" t="inlineStr">
        <is>
          <t>South</t>
        </is>
      </c>
      <c r="F3504" t="inlineStr">
        <is>
          <t>Mobile App</t>
        </is>
      </c>
      <c r="G3504" t="inlineStr">
        <is>
          <t>Size/Fit Issue</t>
        </is>
      </c>
      <c r="H3504" t="n">
        <v>1</v>
      </c>
      <c r="I3504" t="n">
        <v>1552.82</v>
      </c>
    </row>
    <row r="3505">
      <c r="A3505" t="inlineStr">
        <is>
          <t>RET003516</t>
        </is>
      </c>
      <c r="B3505" t="inlineStr">
        <is>
          <t>O022655</t>
        </is>
      </c>
      <c r="C3505" s="25" t="n">
        <v>45466</v>
      </c>
      <c r="D3505" t="inlineStr">
        <is>
          <t>Fashion</t>
        </is>
      </c>
      <c r="E3505" t="inlineStr">
        <is>
          <t>North</t>
        </is>
      </c>
      <c r="F3505" t="inlineStr">
        <is>
          <t>Retail Store</t>
        </is>
      </c>
      <c r="G3505" t="inlineStr">
        <is>
          <t>Size/Fit Issue</t>
        </is>
      </c>
      <c r="H3505" t="n">
        <v>1</v>
      </c>
      <c r="I3505" t="n">
        <v>1870.96</v>
      </c>
    </row>
    <row r="3506">
      <c r="A3506" t="inlineStr">
        <is>
          <t>RET003517</t>
        </is>
      </c>
      <c r="B3506" t="inlineStr">
        <is>
          <t>O022665</t>
        </is>
      </c>
      <c r="C3506" s="25" t="n">
        <v>45467</v>
      </c>
      <c r="D3506" t="inlineStr">
        <is>
          <t>Books</t>
        </is>
      </c>
      <c r="E3506" t="inlineStr">
        <is>
          <t>West</t>
        </is>
      </c>
      <c r="F3506" t="inlineStr">
        <is>
          <t>Marketplace</t>
        </is>
      </c>
      <c r="G3506" t="inlineStr">
        <is>
          <t>Defective Product</t>
        </is>
      </c>
      <c r="H3506" t="n">
        <v>1</v>
      </c>
      <c r="I3506" t="n">
        <v>423.49</v>
      </c>
    </row>
    <row r="3507">
      <c r="A3507" t="inlineStr">
        <is>
          <t>RET003518</t>
        </is>
      </c>
      <c r="B3507" t="inlineStr">
        <is>
          <t>O022682</t>
        </is>
      </c>
      <c r="C3507" s="25" t="n">
        <v>45467</v>
      </c>
      <c r="D3507" t="inlineStr">
        <is>
          <t>Home &amp; Kitchen</t>
        </is>
      </c>
      <c r="E3507" t="inlineStr">
        <is>
          <t>North</t>
        </is>
      </c>
      <c r="F3507" t="inlineStr">
        <is>
          <t>Mobile App</t>
        </is>
      </c>
      <c r="G3507" t="inlineStr">
        <is>
          <t>Damaged in Transit</t>
        </is>
      </c>
      <c r="H3507" t="n">
        <v>3</v>
      </c>
      <c r="I3507" t="n">
        <v>839.59</v>
      </c>
    </row>
    <row r="3508">
      <c r="A3508" t="inlineStr">
        <is>
          <t>RET003519</t>
        </is>
      </c>
      <c r="B3508" t="inlineStr">
        <is>
          <t>O022684</t>
        </is>
      </c>
      <c r="C3508" s="25" t="n">
        <v>45467</v>
      </c>
      <c r="D3508" t="inlineStr">
        <is>
          <t>Fashion</t>
        </is>
      </c>
      <c r="E3508" t="inlineStr">
        <is>
          <t>West</t>
        </is>
      </c>
      <c r="F3508" t="inlineStr">
        <is>
          <t>Marketplace</t>
        </is>
      </c>
      <c r="G3508" t="inlineStr">
        <is>
          <t>Size/Fit Issue</t>
        </is>
      </c>
      <c r="H3508" t="n">
        <v>1</v>
      </c>
      <c r="I3508" t="n">
        <v>1355.33</v>
      </c>
    </row>
    <row r="3509">
      <c r="A3509" t="inlineStr">
        <is>
          <t>RET003520</t>
        </is>
      </c>
      <c r="B3509" t="inlineStr">
        <is>
          <t>O022691</t>
        </is>
      </c>
      <c r="C3509" s="25" t="n">
        <v>45467</v>
      </c>
      <c r="D3509" t="inlineStr">
        <is>
          <t>Fashion</t>
        </is>
      </c>
      <c r="E3509" t="inlineStr">
        <is>
          <t>North</t>
        </is>
      </c>
      <c r="F3509" t="inlineStr">
        <is>
          <t>Mobile App</t>
        </is>
      </c>
      <c r="G3509" t="inlineStr">
        <is>
          <t>Size/Fit Issue</t>
        </is>
      </c>
      <c r="H3509" t="n">
        <v>1</v>
      </c>
      <c r="I3509" t="n">
        <v>1530.41</v>
      </c>
    </row>
    <row r="3510">
      <c r="A3510" t="inlineStr">
        <is>
          <t>RET003521</t>
        </is>
      </c>
      <c r="B3510" t="inlineStr">
        <is>
          <t>O022693</t>
        </is>
      </c>
      <c r="C3510" s="25" t="n">
        <v>45467</v>
      </c>
      <c r="D3510" t="inlineStr">
        <is>
          <t>Fashion</t>
        </is>
      </c>
      <c r="E3510" t="inlineStr">
        <is>
          <t>West</t>
        </is>
      </c>
      <c r="F3510" t="inlineStr">
        <is>
          <t>Website</t>
        </is>
      </c>
      <c r="G3510" t="inlineStr">
        <is>
          <t>Damaged in Transit</t>
        </is>
      </c>
      <c r="H3510" t="n">
        <v>1</v>
      </c>
      <c r="I3510" t="n">
        <v>1210.2</v>
      </c>
    </row>
    <row r="3511">
      <c r="A3511" t="inlineStr">
        <is>
          <t>RET003522</t>
        </is>
      </c>
      <c r="B3511" t="inlineStr">
        <is>
          <t>O022696</t>
        </is>
      </c>
      <c r="C3511" s="25" t="n">
        <v>45467</v>
      </c>
      <c r="D3511" t="inlineStr">
        <is>
          <t>Sports</t>
        </is>
      </c>
      <c r="E3511" t="inlineStr">
        <is>
          <t>South</t>
        </is>
      </c>
      <c r="F3511" t="inlineStr">
        <is>
          <t>Marketplace</t>
        </is>
      </c>
      <c r="G3511" t="inlineStr">
        <is>
          <t>Damaged in Transit</t>
        </is>
      </c>
      <c r="H3511" t="n">
        <v>1</v>
      </c>
      <c r="I3511" t="n">
        <v>10027.21</v>
      </c>
    </row>
    <row r="3512">
      <c r="A3512" t="inlineStr">
        <is>
          <t>RET003523</t>
        </is>
      </c>
      <c r="B3512" t="inlineStr">
        <is>
          <t>O022701</t>
        </is>
      </c>
      <c r="C3512" s="25" t="n">
        <v>45468</v>
      </c>
      <c r="D3512" t="inlineStr">
        <is>
          <t>Fashion</t>
        </is>
      </c>
      <c r="E3512" t="inlineStr">
        <is>
          <t>West</t>
        </is>
      </c>
      <c r="F3512" t="inlineStr">
        <is>
          <t>Marketplace</t>
        </is>
      </c>
      <c r="G3512" t="inlineStr">
        <is>
          <t>Not as Described</t>
        </is>
      </c>
      <c r="H3512" t="n">
        <v>1</v>
      </c>
      <c r="I3512" t="n">
        <v>1737.89</v>
      </c>
    </row>
    <row r="3513">
      <c r="A3513" t="inlineStr">
        <is>
          <t>RET003524</t>
        </is>
      </c>
      <c r="B3513" t="inlineStr">
        <is>
          <t>O022722</t>
        </is>
      </c>
      <c r="C3513" s="25" t="n">
        <v>45468</v>
      </c>
      <c r="D3513" t="inlineStr">
        <is>
          <t>Fashion</t>
        </is>
      </c>
      <c r="E3513" t="inlineStr">
        <is>
          <t>East</t>
        </is>
      </c>
      <c r="F3513" t="inlineStr">
        <is>
          <t>Marketplace</t>
        </is>
      </c>
      <c r="G3513" t="inlineStr">
        <is>
          <t>Size/Fit Issue</t>
        </is>
      </c>
      <c r="H3513" t="n">
        <v>1</v>
      </c>
      <c r="I3513" t="n">
        <v>1530.41</v>
      </c>
    </row>
    <row r="3514">
      <c r="A3514" t="inlineStr">
        <is>
          <t>RET003525</t>
        </is>
      </c>
      <c r="B3514" t="inlineStr">
        <is>
          <t>O022724</t>
        </is>
      </c>
      <c r="C3514" s="25" t="n">
        <v>45468</v>
      </c>
      <c r="D3514" t="inlineStr">
        <is>
          <t>Books</t>
        </is>
      </c>
      <c r="E3514" t="inlineStr">
        <is>
          <t>Central</t>
        </is>
      </c>
      <c r="F3514" t="inlineStr">
        <is>
          <t>Website</t>
        </is>
      </c>
      <c r="G3514" t="inlineStr">
        <is>
          <t>Wrong Item Delivered</t>
        </is>
      </c>
      <c r="H3514" t="n">
        <v>1</v>
      </c>
      <c r="I3514" t="n">
        <v>206.49</v>
      </c>
    </row>
    <row r="3515">
      <c r="A3515" t="inlineStr">
        <is>
          <t>RET003526</t>
        </is>
      </c>
      <c r="B3515" t="inlineStr">
        <is>
          <t>O022732</t>
        </is>
      </c>
      <c r="C3515" s="25" t="n">
        <v>45468</v>
      </c>
      <c r="D3515" t="inlineStr">
        <is>
          <t>Fashion</t>
        </is>
      </c>
      <c r="E3515" t="inlineStr">
        <is>
          <t>North</t>
        </is>
      </c>
      <c r="F3515" t="inlineStr">
        <is>
          <t>Marketplace</t>
        </is>
      </c>
      <c r="G3515" t="inlineStr">
        <is>
          <t>Size/Fit Issue</t>
        </is>
      </c>
      <c r="H3515" t="n">
        <v>1</v>
      </c>
      <c r="I3515" t="n">
        <v>3773.17</v>
      </c>
    </row>
    <row r="3516">
      <c r="A3516" t="inlineStr">
        <is>
          <t>RET003527</t>
        </is>
      </c>
      <c r="B3516" t="inlineStr">
        <is>
          <t>O022734</t>
        </is>
      </c>
      <c r="C3516" s="25" t="n">
        <v>45468</v>
      </c>
      <c r="D3516" t="inlineStr">
        <is>
          <t>Electronics</t>
        </is>
      </c>
      <c r="E3516" t="inlineStr">
        <is>
          <t>West</t>
        </is>
      </c>
      <c r="F3516" t="inlineStr">
        <is>
          <t>Unknown</t>
        </is>
      </c>
      <c r="G3516" t="inlineStr">
        <is>
          <t>Changed Mind</t>
        </is>
      </c>
      <c r="H3516" t="n">
        <v>2</v>
      </c>
      <c r="I3516" t="n">
        <v>23910.02</v>
      </c>
    </row>
    <row r="3517">
      <c r="A3517" t="inlineStr">
        <is>
          <t>RET003528</t>
        </is>
      </c>
      <c r="B3517" t="inlineStr">
        <is>
          <t>O022736</t>
        </is>
      </c>
      <c r="C3517" s="25" t="n">
        <v>45468</v>
      </c>
      <c r="D3517" t="inlineStr">
        <is>
          <t>Fashion</t>
        </is>
      </c>
      <c r="E3517" t="inlineStr">
        <is>
          <t>North</t>
        </is>
      </c>
      <c r="F3517" t="inlineStr">
        <is>
          <t>Mobile App</t>
        </is>
      </c>
      <c r="G3517" t="inlineStr">
        <is>
          <t>Size/Fit Issue</t>
        </is>
      </c>
      <c r="H3517" t="n">
        <v>1</v>
      </c>
      <c r="I3517" t="n">
        <v>1678.61</v>
      </c>
    </row>
    <row r="3518">
      <c r="A3518" t="inlineStr">
        <is>
          <t>RET003529</t>
        </is>
      </c>
      <c r="B3518" t="inlineStr">
        <is>
          <t>O022739</t>
        </is>
      </c>
      <c r="C3518" s="25" t="n">
        <v>45469</v>
      </c>
      <c r="D3518" t="inlineStr">
        <is>
          <t>Fashion</t>
        </is>
      </c>
      <c r="E3518" t="inlineStr">
        <is>
          <t>Central</t>
        </is>
      </c>
      <c r="F3518" t="inlineStr">
        <is>
          <t>Marketplace</t>
        </is>
      </c>
      <c r="G3518" t="inlineStr">
        <is>
          <t>Defective Product</t>
        </is>
      </c>
      <c r="H3518" t="n">
        <v>1</v>
      </c>
      <c r="I3518" t="n">
        <v>1281.38</v>
      </c>
    </row>
    <row r="3519">
      <c r="A3519" t="inlineStr">
        <is>
          <t>RET003530</t>
        </is>
      </c>
      <c r="B3519" t="inlineStr">
        <is>
          <t>O022751</t>
        </is>
      </c>
      <c r="C3519" s="25" t="n">
        <v>45469</v>
      </c>
      <c r="D3519" t="inlineStr">
        <is>
          <t>Fashion</t>
        </is>
      </c>
      <c r="E3519" t="inlineStr">
        <is>
          <t>South</t>
        </is>
      </c>
      <c r="F3519" t="inlineStr">
        <is>
          <t>Retail Store</t>
        </is>
      </c>
      <c r="G3519" t="inlineStr">
        <is>
          <t>Not as Described</t>
        </is>
      </c>
      <c r="H3519" t="n">
        <v>2</v>
      </c>
      <c r="I3519" t="n">
        <v>3929.12</v>
      </c>
    </row>
    <row r="3520">
      <c r="A3520" t="inlineStr">
        <is>
          <t>RET003531</t>
        </is>
      </c>
      <c r="B3520" t="inlineStr">
        <is>
          <t>O022755</t>
        </is>
      </c>
      <c r="C3520" s="25" t="n">
        <v>45469</v>
      </c>
      <c r="D3520" t="inlineStr">
        <is>
          <t>Electronics</t>
        </is>
      </c>
      <c r="E3520" t="inlineStr">
        <is>
          <t>South</t>
        </is>
      </c>
      <c r="F3520" t="inlineStr">
        <is>
          <t>Mobile App</t>
        </is>
      </c>
      <c r="G3520" t="inlineStr">
        <is>
          <t>Late Delivery</t>
        </is>
      </c>
      <c r="H3520" t="n">
        <v>1</v>
      </c>
      <c r="I3520" t="n">
        <v>3901.61</v>
      </c>
    </row>
    <row r="3521">
      <c r="A3521" t="inlineStr">
        <is>
          <t>RET003532</t>
        </is>
      </c>
      <c r="B3521" t="inlineStr">
        <is>
          <t>O022761</t>
        </is>
      </c>
      <c r="C3521" s="25" t="n">
        <v>45469</v>
      </c>
      <c r="D3521" t="inlineStr">
        <is>
          <t>Sports</t>
        </is>
      </c>
      <c r="E3521" t="inlineStr">
        <is>
          <t>North</t>
        </is>
      </c>
      <c r="F3521" t="inlineStr">
        <is>
          <t>Marketplace</t>
        </is>
      </c>
      <c r="G3521" t="inlineStr">
        <is>
          <t>Defective Product</t>
        </is>
      </c>
      <c r="H3521" t="n">
        <v>1</v>
      </c>
      <c r="I3521" t="n">
        <v>1075.93</v>
      </c>
    </row>
    <row r="3522">
      <c r="A3522" t="inlineStr">
        <is>
          <t>RET003533</t>
        </is>
      </c>
      <c r="B3522" t="inlineStr">
        <is>
          <t>O022764</t>
        </is>
      </c>
      <c r="C3522" s="25" t="n">
        <v>45469</v>
      </c>
      <c r="D3522" t="inlineStr">
        <is>
          <t>Home &amp; Kitchen</t>
        </is>
      </c>
      <c r="E3522" t="inlineStr">
        <is>
          <t>South</t>
        </is>
      </c>
      <c r="F3522" t="inlineStr">
        <is>
          <t>Mobile App</t>
        </is>
      </c>
      <c r="G3522" t="inlineStr">
        <is>
          <t>Changed Mind</t>
        </is>
      </c>
      <c r="H3522" t="n">
        <v>1</v>
      </c>
      <c r="I3522" t="n">
        <v>1908.5</v>
      </c>
    </row>
    <row r="3523">
      <c r="A3523" t="inlineStr">
        <is>
          <t>RET003534</t>
        </is>
      </c>
      <c r="B3523" t="inlineStr">
        <is>
          <t>O022773</t>
        </is>
      </c>
      <c r="C3523" s="25" t="n">
        <v>45470</v>
      </c>
      <c r="D3523" t="inlineStr">
        <is>
          <t>Electronics</t>
        </is>
      </c>
      <c r="E3523" t="inlineStr">
        <is>
          <t>South</t>
        </is>
      </c>
      <c r="F3523" t="inlineStr">
        <is>
          <t>Website</t>
        </is>
      </c>
      <c r="G3523" t="inlineStr">
        <is>
          <t>Defective Product</t>
        </is>
      </c>
      <c r="H3523" t="n">
        <v>3</v>
      </c>
      <c r="I3523" t="n">
        <v>26676.47</v>
      </c>
    </row>
    <row r="3524">
      <c r="A3524" t="inlineStr">
        <is>
          <t>RET003535</t>
        </is>
      </c>
      <c r="B3524" t="inlineStr">
        <is>
          <t>O022774</t>
        </is>
      </c>
      <c r="C3524" s="25" t="n">
        <v>45470</v>
      </c>
      <c r="D3524" t="inlineStr">
        <is>
          <t>Beauty</t>
        </is>
      </c>
      <c r="E3524" t="inlineStr">
        <is>
          <t>North</t>
        </is>
      </c>
      <c r="F3524" t="inlineStr">
        <is>
          <t>Marketplace</t>
        </is>
      </c>
      <c r="G3524" t="inlineStr">
        <is>
          <t>Damaged in Transit</t>
        </is>
      </c>
      <c r="H3524" t="n">
        <v>2</v>
      </c>
      <c r="I3524" t="n">
        <v>316.37</v>
      </c>
    </row>
    <row r="3525">
      <c r="A3525" t="inlineStr">
        <is>
          <t>RET003536</t>
        </is>
      </c>
      <c r="B3525" t="inlineStr">
        <is>
          <t>O022776</t>
        </is>
      </c>
      <c r="C3525" s="25" t="n">
        <v>45470</v>
      </c>
      <c r="D3525" t="inlineStr">
        <is>
          <t>Grocery</t>
        </is>
      </c>
      <c r="E3525" t="inlineStr">
        <is>
          <t>East</t>
        </is>
      </c>
      <c r="F3525" t="inlineStr">
        <is>
          <t>Website</t>
        </is>
      </c>
      <c r="G3525" t="inlineStr">
        <is>
          <t>Defective Product</t>
        </is>
      </c>
      <c r="H3525" t="n">
        <v>3</v>
      </c>
      <c r="I3525" t="n">
        <v>797.3200000000001</v>
      </c>
    </row>
    <row r="3526">
      <c r="A3526" t="inlineStr">
        <is>
          <t>RET003537</t>
        </is>
      </c>
      <c r="B3526" t="inlineStr">
        <is>
          <t>O022783</t>
        </is>
      </c>
      <c r="C3526" s="25" t="n">
        <v>45470</v>
      </c>
      <c r="D3526" t="inlineStr">
        <is>
          <t>Fashion</t>
        </is>
      </c>
      <c r="E3526" t="inlineStr">
        <is>
          <t>West</t>
        </is>
      </c>
      <c r="F3526" t="inlineStr">
        <is>
          <t>Marketplace</t>
        </is>
      </c>
      <c r="G3526" t="inlineStr">
        <is>
          <t>Size/Fit Issue</t>
        </is>
      </c>
      <c r="H3526" t="n">
        <v>2</v>
      </c>
      <c r="I3526" t="n">
        <v>1996.07</v>
      </c>
    </row>
    <row r="3527">
      <c r="A3527" t="inlineStr">
        <is>
          <t>RET003538</t>
        </is>
      </c>
      <c r="B3527" t="inlineStr">
        <is>
          <t>O022789</t>
        </is>
      </c>
      <c r="C3527" s="25" t="n">
        <v>45470</v>
      </c>
      <c r="D3527" t="inlineStr">
        <is>
          <t>Electronics</t>
        </is>
      </c>
      <c r="E3527" t="inlineStr">
        <is>
          <t>South</t>
        </is>
      </c>
      <c r="F3527" t="inlineStr">
        <is>
          <t>Marketplace</t>
        </is>
      </c>
      <c r="G3527" t="inlineStr">
        <is>
          <t>Wrong Item Delivered</t>
        </is>
      </c>
      <c r="H3527" t="n">
        <v>1</v>
      </c>
      <c r="I3527" t="n">
        <v>1740.6</v>
      </c>
    </row>
    <row r="3528">
      <c r="A3528" t="inlineStr">
        <is>
          <t>RET003539</t>
        </is>
      </c>
      <c r="B3528" t="inlineStr">
        <is>
          <t>O022802</t>
        </is>
      </c>
      <c r="C3528" s="25" t="n">
        <v>45470</v>
      </c>
      <c r="D3528" t="inlineStr">
        <is>
          <t>Fashion</t>
        </is>
      </c>
      <c r="E3528" t="inlineStr">
        <is>
          <t>East</t>
        </is>
      </c>
      <c r="F3528" t="inlineStr">
        <is>
          <t>Marketplace</t>
        </is>
      </c>
      <c r="G3528" t="inlineStr">
        <is>
          <t>Size/Fit Issue</t>
        </is>
      </c>
      <c r="H3528" t="n">
        <v>1</v>
      </c>
      <c r="I3528" t="n">
        <v>663.62</v>
      </c>
    </row>
    <row r="3529">
      <c r="A3529" t="inlineStr">
        <is>
          <t>RET003540</t>
        </is>
      </c>
      <c r="B3529" t="inlineStr">
        <is>
          <t>O022804</t>
        </is>
      </c>
      <c r="C3529" s="25" t="n">
        <v>45471</v>
      </c>
      <c r="D3529" t="inlineStr">
        <is>
          <t>Home &amp; Kitchen</t>
        </is>
      </c>
      <c r="E3529" t="inlineStr">
        <is>
          <t>North</t>
        </is>
      </c>
      <c r="F3529" t="inlineStr">
        <is>
          <t>Website</t>
        </is>
      </c>
      <c r="G3529" t="inlineStr">
        <is>
          <t>Not as Described</t>
        </is>
      </c>
      <c r="H3529" t="n">
        <v>1</v>
      </c>
      <c r="I3529" t="n">
        <v>5278.1</v>
      </c>
    </row>
    <row r="3530">
      <c r="A3530" t="inlineStr">
        <is>
          <t>RET003541</t>
        </is>
      </c>
      <c r="B3530" t="inlineStr">
        <is>
          <t>O022815</t>
        </is>
      </c>
      <c r="C3530" s="25" t="n">
        <v>45471</v>
      </c>
      <c r="D3530" t="inlineStr">
        <is>
          <t>Fashion</t>
        </is>
      </c>
      <c r="E3530" t="inlineStr">
        <is>
          <t>South</t>
        </is>
      </c>
      <c r="F3530" t="inlineStr">
        <is>
          <t>Marketplace</t>
        </is>
      </c>
      <c r="G3530" t="inlineStr">
        <is>
          <t>Changed Mind</t>
        </is>
      </c>
      <c r="H3530" t="n">
        <v>1</v>
      </c>
      <c r="I3530" t="n">
        <v>1461.25</v>
      </c>
    </row>
    <row r="3531">
      <c r="A3531" t="inlineStr">
        <is>
          <t>RET003542</t>
        </is>
      </c>
      <c r="B3531" t="inlineStr">
        <is>
          <t>O022817</t>
        </is>
      </c>
      <c r="C3531" s="25" t="n">
        <v>45471</v>
      </c>
      <c r="D3531" t="inlineStr">
        <is>
          <t>Home &amp; Kitchen</t>
        </is>
      </c>
      <c r="E3531" t="inlineStr">
        <is>
          <t>North</t>
        </is>
      </c>
      <c r="F3531" t="inlineStr">
        <is>
          <t>Marketplace</t>
        </is>
      </c>
      <c r="G3531" t="inlineStr">
        <is>
          <t>Defective Product</t>
        </is>
      </c>
      <c r="H3531" t="n">
        <v>2</v>
      </c>
      <c r="I3531" t="n">
        <v>1589.33</v>
      </c>
    </row>
    <row r="3532">
      <c r="A3532" t="inlineStr">
        <is>
          <t>RET003543</t>
        </is>
      </c>
      <c r="B3532" t="inlineStr">
        <is>
          <t>O022819</t>
        </is>
      </c>
      <c r="C3532" s="25" t="n">
        <v>45471</v>
      </c>
      <c r="D3532" t="inlineStr">
        <is>
          <t>Electronics</t>
        </is>
      </c>
      <c r="E3532" t="inlineStr">
        <is>
          <t>East</t>
        </is>
      </c>
      <c r="F3532" t="inlineStr">
        <is>
          <t>Mobile App</t>
        </is>
      </c>
      <c r="G3532" t="inlineStr">
        <is>
          <t>Defective Product</t>
        </is>
      </c>
      <c r="H3532" t="n">
        <v>1</v>
      </c>
      <c r="I3532" t="n">
        <v>8680</v>
      </c>
    </row>
    <row r="3533">
      <c r="A3533" t="inlineStr">
        <is>
          <t>RET003544</t>
        </is>
      </c>
      <c r="B3533" t="inlineStr">
        <is>
          <t>O022821</t>
        </is>
      </c>
      <c r="C3533" s="25" t="n">
        <v>45471</v>
      </c>
      <c r="D3533" t="inlineStr">
        <is>
          <t>Fashion</t>
        </is>
      </c>
      <c r="E3533" t="inlineStr">
        <is>
          <t>West</t>
        </is>
      </c>
      <c r="F3533" t="inlineStr">
        <is>
          <t>Mobile App</t>
        </is>
      </c>
      <c r="G3533" t="inlineStr">
        <is>
          <t>Wrong Item Delivered</t>
        </is>
      </c>
      <c r="H3533" t="n">
        <v>1</v>
      </c>
      <c r="I3533" t="n">
        <v>997.36</v>
      </c>
    </row>
    <row r="3534">
      <c r="A3534" t="inlineStr">
        <is>
          <t>RET003545</t>
        </is>
      </c>
      <c r="B3534" t="inlineStr">
        <is>
          <t>O022824</t>
        </is>
      </c>
      <c r="C3534" s="25" t="n">
        <v>45471</v>
      </c>
      <c r="D3534" t="inlineStr">
        <is>
          <t>Fashion</t>
        </is>
      </c>
      <c r="E3534" t="inlineStr">
        <is>
          <t>South</t>
        </is>
      </c>
      <c r="F3534" t="inlineStr">
        <is>
          <t>Marketplace</t>
        </is>
      </c>
      <c r="G3534" t="inlineStr">
        <is>
          <t>Damaged in Transit</t>
        </is>
      </c>
      <c r="H3534" t="n">
        <v>1</v>
      </c>
      <c r="I3534" t="n">
        <v>1870.96</v>
      </c>
    </row>
    <row r="3535">
      <c r="A3535" t="inlineStr">
        <is>
          <t>RET003546</t>
        </is>
      </c>
      <c r="B3535" t="inlineStr">
        <is>
          <t>O022827</t>
        </is>
      </c>
      <c r="C3535" s="25" t="n">
        <v>45471</v>
      </c>
      <c r="D3535" t="inlineStr">
        <is>
          <t>Fashion</t>
        </is>
      </c>
      <c r="E3535" t="inlineStr">
        <is>
          <t>North</t>
        </is>
      </c>
      <c r="F3535" t="inlineStr">
        <is>
          <t>Website</t>
        </is>
      </c>
      <c r="G3535" t="inlineStr">
        <is>
          <t>Size/Fit Issue</t>
        </is>
      </c>
      <c r="H3535" t="n">
        <v>1</v>
      </c>
      <c r="I3535" t="n">
        <v>1530.41</v>
      </c>
    </row>
    <row r="3536">
      <c r="A3536" t="inlineStr">
        <is>
          <t>RET003547</t>
        </is>
      </c>
      <c r="B3536" t="inlineStr">
        <is>
          <t>O022861</t>
        </is>
      </c>
      <c r="C3536" s="25" t="n">
        <v>45472</v>
      </c>
      <c r="D3536" t="inlineStr">
        <is>
          <t>Fashion</t>
        </is>
      </c>
      <c r="E3536" t="inlineStr">
        <is>
          <t>West</t>
        </is>
      </c>
      <c r="F3536" t="inlineStr">
        <is>
          <t>Marketplace</t>
        </is>
      </c>
      <c r="G3536" t="inlineStr">
        <is>
          <t>Not as Described</t>
        </is>
      </c>
      <c r="H3536" t="n">
        <v>1</v>
      </c>
      <c r="I3536" t="n">
        <v>362.96</v>
      </c>
    </row>
    <row r="3537">
      <c r="A3537" t="inlineStr">
        <is>
          <t>RET003548</t>
        </is>
      </c>
      <c r="B3537" t="inlineStr">
        <is>
          <t>O022865</t>
        </is>
      </c>
      <c r="C3537" s="25" t="n">
        <v>45472</v>
      </c>
      <c r="D3537" t="inlineStr">
        <is>
          <t>Electronics</t>
        </is>
      </c>
      <c r="E3537" t="inlineStr">
        <is>
          <t>West</t>
        </is>
      </c>
      <c r="F3537" t="inlineStr">
        <is>
          <t>Retail Store</t>
        </is>
      </c>
      <c r="G3537" t="inlineStr">
        <is>
          <t>Defective Product</t>
        </is>
      </c>
      <c r="H3537" t="n">
        <v>1</v>
      </c>
      <c r="I3537" t="n">
        <v>22219.7</v>
      </c>
    </row>
    <row r="3538">
      <c r="A3538" t="inlineStr">
        <is>
          <t>RET003549</t>
        </is>
      </c>
      <c r="B3538" t="inlineStr">
        <is>
          <t>O022871</t>
        </is>
      </c>
      <c r="C3538" s="25" t="n">
        <v>45472</v>
      </c>
      <c r="D3538" t="inlineStr">
        <is>
          <t>Fashion</t>
        </is>
      </c>
      <c r="E3538" t="inlineStr">
        <is>
          <t>North</t>
        </is>
      </c>
      <c r="F3538" t="inlineStr">
        <is>
          <t>Marketplace</t>
        </is>
      </c>
      <c r="G3538" t="inlineStr">
        <is>
          <t>Not as Described</t>
        </is>
      </c>
      <c r="H3538" t="n">
        <v>1</v>
      </c>
      <c r="I3538" t="n">
        <v>532.53</v>
      </c>
    </row>
    <row r="3539">
      <c r="A3539" t="inlineStr">
        <is>
          <t>RET003550</t>
        </is>
      </c>
      <c r="B3539" t="inlineStr">
        <is>
          <t>O022873</t>
        </is>
      </c>
      <c r="C3539" s="25" t="n">
        <v>45472</v>
      </c>
      <c r="D3539" t="inlineStr">
        <is>
          <t>Electronics</t>
        </is>
      </c>
      <c r="E3539" t="inlineStr">
        <is>
          <t>West</t>
        </is>
      </c>
      <c r="F3539" t="inlineStr">
        <is>
          <t>Mobile App</t>
        </is>
      </c>
      <c r="G3539" t="inlineStr">
        <is>
          <t>Changed Mind</t>
        </is>
      </c>
      <c r="H3539" t="n">
        <v>1</v>
      </c>
      <c r="I3539" t="n">
        <v>16607.76</v>
      </c>
    </row>
    <row r="3540">
      <c r="A3540" t="inlineStr">
        <is>
          <t>RET003551</t>
        </is>
      </c>
      <c r="B3540" t="inlineStr">
        <is>
          <t>O022881</t>
        </is>
      </c>
      <c r="C3540" s="25" t="n">
        <v>45472</v>
      </c>
      <c r="D3540" t="inlineStr">
        <is>
          <t>Beauty</t>
        </is>
      </c>
      <c r="E3540" t="inlineStr">
        <is>
          <t>North</t>
        </is>
      </c>
      <c r="F3540" t="inlineStr">
        <is>
          <t>Website</t>
        </is>
      </c>
      <c r="G3540" t="inlineStr">
        <is>
          <t>Wrong Item Delivered</t>
        </is>
      </c>
      <c r="H3540" t="n">
        <v>1</v>
      </c>
      <c r="I3540" t="n">
        <v>570.96</v>
      </c>
    </row>
    <row r="3541">
      <c r="A3541" t="inlineStr">
        <is>
          <t>RET003552</t>
        </is>
      </c>
      <c r="B3541" t="inlineStr">
        <is>
          <t>O022887</t>
        </is>
      </c>
      <c r="C3541" s="25" t="n">
        <v>45472</v>
      </c>
      <c r="D3541" t="inlineStr">
        <is>
          <t>Home &amp; Kitchen</t>
        </is>
      </c>
      <c r="E3541" t="inlineStr">
        <is>
          <t>West</t>
        </is>
      </c>
      <c r="F3541" t="inlineStr">
        <is>
          <t>Marketplace</t>
        </is>
      </c>
      <c r="G3541" t="inlineStr">
        <is>
          <t>Changed Mind</t>
        </is>
      </c>
      <c r="H3541" t="n">
        <v>1</v>
      </c>
      <c r="I3541" t="n">
        <v>2170.69</v>
      </c>
    </row>
    <row r="3542">
      <c r="A3542" t="inlineStr">
        <is>
          <t>RET003553</t>
        </is>
      </c>
      <c r="B3542" t="inlineStr">
        <is>
          <t>O022895</t>
        </is>
      </c>
      <c r="C3542" s="25" t="n">
        <v>45472</v>
      </c>
      <c r="D3542" t="inlineStr">
        <is>
          <t>Home &amp; Kitchen</t>
        </is>
      </c>
      <c r="E3542" t="inlineStr">
        <is>
          <t>East</t>
        </is>
      </c>
      <c r="F3542" t="inlineStr">
        <is>
          <t>Website</t>
        </is>
      </c>
      <c r="G3542" t="inlineStr">
        <is>
          <t>Not as Described</t>
        </is>
      </c>
      <c r="H3542" t="n">
        <v>1</v>
      </c>
      <c r="I3542" t="n">
        <v>2694.74</v>
      </c>
    </row>
    <row r="3543">
      <c r="A3543" t="inlineStr">
        <is>
          <t>RET003554</t>
        </is>
      </c>
      <c r="B3543" t="inlineStr">
        <is>
          <t>O022908</t>
        </is>
      </c>
      <c r="C3543" s="25" t="n">
        <v>45473</v>
      </c>
      <c r="D3543" t="inlineStr">
        <is>
          <t>Beauty</t>
        </is>
      </c>
      <c r="E3543" t="inlineStr">
        <is>
          <t>East</t>
        </is>
      </c>
      <c r="F3543" t="inlineStr">
        <is>
          <t>Marketplace</t>
        </is>
      </c>
      <c r="G3543" t="inlineStr">
        <is>
          <t>Not as Described</t>
        </is>
      </c>
      <c r="H3543" t="n">
        <v>1</v>
      </c>
      <c r="I3543" t="n">
        <v>643.76</v>
      </c>
    </row>
    <row r="3544">
      <c r="A3544" t="inlineStr">
        <is>
          <t>RET003555</t>
        </is>
      </c>
      <c r="B3544" t="inlineStr">
        <is>
          <t>O022910</t>
        </is>
      </c>
      <c r="C3544" s="25" t="n">
        <v>45473</v>
      </c>
      <c r="D3544" t="inlineStr">
        <is>
          <t>Electronics</t>
        </is>
      </c>
      <c r="E3544" t="inlineStr">
        <is>
          <t>South</t>
        </is>
      </c>
      <c r="F3544" t="inlineStr">
        <is>
          <t>Marketplace</t>
        </is>
      </c>
      <c r="G3544" t="inlineStr">
        <is>
          <t>Late Delivery</t>
        </is>
      </c>
      <c r="H3544" t="n">
        <v>1</v>
      </c>
      <c r="I3544" t="n">
        <v>13123.76</v>
      </c>
    </row>
    <row r="3545">
      <c r="A3545" t="inlineStr">
        <is>
          <t>RET003556</t>
        </is>
      </c>
      <c r="B3545" t="inlineStr">
        <is>
          <t>O022910</t>
        </is>
      </c>
      <c r="C3545" s="25" t="n">
        <v>45473</v>
      </c>
      <c r="D3545" t="inlineStr">
        <is>
          <t>Grocery</t>
        </is>
      </c>
      <c r="E3545" t="inlineStr">
        <is>
          <t>South</t>
        </is>
      </c>
      <c r="F3545" t="inlineStr">
        <is>
          <t>Marketplace</t>
        </is>
      </c>
      <c r="G3545" t="inlineStr">
        <is>
          <t>Not as Described</t>
        </is>
      </c>
      <c r="H3545" t="n">
        <v>2</v>
      </c>
      <c r="I3545" t="n">
        <v>728.21</v>
      </c>
    </row>
    <row r="3546">
      <c r="A3546" t="inlineStr">
        <is>
          <t>RET003557</t>
        </is>
      </c>
      <c r="B3546" t="inlineStr">
        <is>
          <t>O022910</t>
        </is>
      </c>
      <c r="C3546" s="25" t="n">
        <v>45473</v>
      </c>
      <c r="D3546" t="inlineStr">
        <is>
          <t>Fashion</t>
        </is>
      </c>
      <c r="E3546" t="inlineStr">
        <is>
          <t>South</t>
        </is>
      </c>
      <c r="F3546" t="inlineStr">
        <is>
          <t>Marketplace</t>
        </is>
      </c>
      <c r="G3546" t="inlineStr">
        <is>
          <t>Changed Mind</t>
        </is>
      </c>
      <c r="H3546" t="n">
        <v>1</v>
      </c>
      <c r="I3546" t="n">
        <v>1737.89</v>
      </c>
    </row>
    <row r="3547">
      <c r="A3547" t="inlineStr">
        <is>
          <t>RET003558</t>
        </is>
      </c>
      <c r="B3547" t="inlineStr">
        <is>
          <t>O022916</t>
        </is>
      </c>
      <c r="C3547" s="25" t="n">
        <v>45473</v>
      </c>
      <c r="D3547" t="inlineStr">
        <is>
          <t>Fashion</t>
        </is>
      </c>
      <c r="E3547" t="inlineStr">
        <is>
          <t>North</t>
        </is>
      </c>
      <c r="F3547" t="inlineStr">
        <is>
          <t>Mobile App</t>
        </is>
      </c>
      <c r="G3547" t="inlineStr">
        <is>
          <t>Damaged in Transit</t>
        </is>
      </c>
      <c r="H3547" t="n">
        <v>1</v>
      </c>
      <c r="I3547" t="n">
        <v>539.97</v>
      </c>
    </row>
    <row r="3548">
      <c r="A3548" t="inlineStr">
        <is>
          <t>RET003559</t>
        </is>
      </c>
      <c r="B3548" t="inlineStr">
        <is>
          <t>O022917</t>
        </is>
      </c>
      <c r="C3548" s="25" t="n">
        <v>45473</v>
      </c>
      <c r="D3548" t="inlineStr">
        <is>
          <t>Electronics</t>
        </is>
      </c>
      <c r="E3548" t="inlineStr">
        <is>
          <t>North</t>
        </is>
      </c>
      <c r="F3548" t="inlineStr">
        <is>
          <t>Mobile App</t>
        </is>
      </c>
      <c r="G3548" t="inlineStr">
        <is>
          <t>Size/Fit Issue</t>
        </is>
      </c>
      <c r="H3548" t="n">
        <v>1</v>
      </c>
      <c r="I3548" t="n">
        <v>6800.56</v>
      </c>
    </row>
    <row r="3549">
      <c r="A3549" t="inlineStr">
        <is>
          <t>RET003560</t>
        </is>
      </c>
      <c r="B3549" t="inlineStr">
        <is>
          <t>O022928</t>
        </is>
      </c>
      <c r="C3549" s="25" t="n">
        <v>45473</v>
      </c>
      <c r="D3549" t="inlineStr">
        <is>
          <t>Fashion</t>
        </is>
      </c>
      <c r="E3549" t="inlineStr">
        <is>
          <t>West</t>
        </is>
      </c>
      <c r="F3549" t="inlineStr">
        <is>
          <t>Mobile App</t>
        </is>
      </c>
      <c r="G3549" t="inlineStr">
        <is>
          <t>Late Delivery</t>
        </is>
      </c>
      <c r="H3549" t="n">
        <v>2</v>
      </c>
      <c r="I3549" t="n">
        <v>1140.05</v>
      </c>
    </row>
    <row r="3550">
      <c r="A3550" t="inlineStr">
        <is>
          <t>RET003561</t>
        </is>
      </c>
      <c r="B3550" t="inlineStr">
        <is>
          <t>O022935</t>
        </is>
      </c>
      <c r="C3550" s="25" t="n">
        <v>45473</v>
      </c>
      <c r="D3550" t="inlineStr">
        <is>
          <t>Fashion</t>
        </is>
      </c>
      <c r="E3550" t="inlineStr">
        <is>
          <t>South</t>
        </is>
      </c>
      <c r="F3550" t="inlineStr">
        <is>
          <t>Mobile App</t>
        </is>
      </c>
      <c r="G3550" t="inlineStr">
        <is>
          <t>Size/Fit Issue</t>
        </is>
      </c>
      <c r="H3550" t="n">
        <v>1</v>
      </c>
      <c r="I3550" t="n">
        <v>3583.94</v>
      </c>
    </row>
    <row r="3551">
      <c r="A3551" t="inlineStr">
        <is>
          <t>RET003562</t>
        </is>
      </c>
      <c r="B3551" t="inlineStr">
        <is>
          <t>O022937</t>
        </is>
      </c>
      <c r="C3551" s="25" t="n">
        <v>45473</v>
      </c>
      <c r="D3551" t="inlineStr">
        <is>
          <t>Fashion</t>
        </is>
      </c>
      <c r="E3551" t="inlineStr">
        <is>
          <t>North</t>
        </is>
      </c>
      <c r="F3551" t="inlineStr">
        <is>
          <t>Retail Store</t>
        </is>
      </c>
      <c r="G3551" t="inlineStr">
        <is>
          <t>Defective Product</t>
        </is>
      </c>
      <c r="H3551" t="n">
        <v>1</v>
      </c>
      <c r="I3551" t="n">
        <v>1352.57</v>
      </c>
    </row>
    <row r="3552">
      <c r="A3552" t="inlineStr">
        <is>
          <t>RET003563</t>
        </is>
      </c>
      <c r="B3552" t="inlineStr">
        <is>
          <t>O022939</t>
        </is>
      </c>
      <c r="C3552" s="25" t="n">
        <v>45473</v>
      </c>
      <c r="D3552" t="inlineStr">
        <is>
          <t>Beauty</t>
        </is>
      </c>
      <c r="E3552" t="inlineStr">
        <is>
          <t>South</t>
        </is>
      </c>
      <c r="F3552" t="inlineStr">
        <is>
          <t>Marketplace</t>
        </is>
      </c>
      <c r="G3552" t="inlineStr">
        <is>
          <t>Not as Described</t>
        </is>
      </c>
      <c r="H3552" t="n">
        <v>2</v>
      </c>
      <c r="I3552" t="n">
        <v>615.89</v>
      </c>
    </row>
    <row r="3553">
      <c r="A3553" t="inlineStr">
        <is>
          <t>RET003564</t>
        </is>
      </c>
      <c r="B3553" t="inlineStr">
        <is>
          <t>O022949</t>
        </is>
      </c>
      <c r="C3553" s="25" t="n">
        <v>45473</v>
      </c>
      <c r="D3553" t="inlineStr">
        <is>
          <t>Fashion</t>
        </is>
      </c>
      <c r="E3553" t="inlineStr">
        <is>
          <t>West</t>
        </is>
      </c>
      <c r="F3553" t="inlineStr">
        <is>
          <t>Mobile App</t>
        </is>
      </c>
      <c r="G3553" t="inlineStr">
        <is>
          <t>Wrong Item Delivered</t>
        </is>
      </c>
      <c r="H3553" t="n">
        <v>1</v>
      </c>
      <c r="I3553" t="n">
        <v>2692.56</v>
      </c>
    </row>
    <row r="3554">
      <c r="A3554" t="inlineStr">
        <is>
          <t>RET003565</t>
        </is>
      </c>
      <c r="B3554" t="inlineStr">
        <is>
          <t>O022957</t>
        </is>
      </c>
      <c r="C3554" s="25" t="n">
        <v>45474</v>
      </c>
      <c r="D3554" t="inlineStr">
        <is>
          <t>Fashion</t>
        </is>
      </c>
      <c r="E3554" t="inlineStr">
        <is>
          <t>South</t>
        </is>
      </c>
      <c r="F3554" t="inlineStr">
        <is>
          <t>Mobile App</t>
        </is>
      </c>
      <c r="G3554" t="inlineStr">
        <is>
          <t>Not as Described</t>
        </is>
      </c>
      <c r="H3554" t="n">
        <v>1</v>
      </c>
      <c r="I3554" t="n">
        <v>1569.93</v>
      </c>
    </row>
    <row r="3555">
      <c r="A3555" t="inlineStr">
        <is>
          <t>RET003566</t>
        </is>
      </c>
      <c r="B3555" t="inlineStr">
        <is>
          <t>O022966</t>
        </is>
      </c>
      <c r="C3555" s="25" t="n">
        <v>45474</v>
      </c>
      <c r="D3555" t="inlineStr">
        <is>
          <t>Fashion</t>
        </is>
      </c>
      <c r="E3555" t="inlineStr">
        <is>
          <t>West</t>
        </is>
      </c>
      <c r="F3555" t="inlineStr">
        <is>
          <t>Website</t>
        </is>
      </c>
      <c r="G3555" t="inlineStr">
        <is>
          <t>Size/Fit Issue</t>
        </is>
      </c>
      <c r="H3555" t="n">
        <v>1</v>
      </c>
      <c r="I3555" t="n">
        <v>1737.89</v>
      </c>
    </row>
    <row r="3556">
      <c r="A3556" t="inlineStr">
        <is>
          <t>RET003567</t>
        </is>
      </c>
      <c r="B3556" t="inlineStr">
        <is>
          <t>O022969</t>
        </is>
      </c>
      <c r="C3556" s="25" t="n">
        <v>45474</v>
      </c>
      <c r="D3556" t="inlineStr">
        <is>
          <t>Fashion</t>
        </is>
      </c>
      <c r="E3556" t="inlineStr">
        <is>
          <t>East</t>
        </is>
      </c>
      <c r="F3556" t="inlineStr">
        <is>
          <t>Website</t>
        </is>
      </c>
      <c r="G3556" t="inlineStr">
        <is>
          <t>Size/Fit Issue</t>
        </is>
      </c>
      <c r="H3556" t="n">
        <v>1</v>
      </c>
      <c r="I3556" t="n">
        <v>997.36</v>
      </c>
    </row>
    <row r="3557">
      <c r="A3557" t="inlineStr">
        <is>
          <t>RET003568</t>
        </is>
      </c>
      <c r="B3557" t="inlineStr">
        <is>
          <t>O022972</t>
        </is>
      </c>
      <c r="C3557" s="25" t="n">
        <v>45474</v>
      </c>
      <c r="D3557" t="inlineStr">
        <is>
          <t>Home &amp; Kitchen</t>
        </is>
      </c>
      <c r="E3557" t="inlineStr">
        <is>
          <t>South</t>
        </is>
      </c>
      <c r="F3557" t="inlineStr">
        <is>
          <t>Website</t>
        </is>
      </c>
      <c r="G3557" t="inlineStr">
        <is>
          <t>Damaged in Transit</t>
        </is>
      </c>
      <c r="H3557" t="n">
        <v>1</v>
      </c>
      <c r="I3557" t="n">
        <v>2394.76</v>
      </c>
    </row>
    <row r="3558">
      <c r="A3558" t="inlineStr">
        <is>
          <t>RET003569</t>
        </is>
      </c>
      <c r="B3558" t="inlineStr">
        <is>
          <t>O022977</t>
        </is>
      </c>
      <c r="C3558" s="25" t="n">
        <v>45474</v>
      </c>
      <c r="D3558" t="inlineStr">
        <is>
          <t>Fashion</t>
        </is>
      </c>
      <c r="E3558" t="inlineStr">
        <is>
          <t>West</t>
        </is>
      </c>
      <c r="F3558" t="inlineStr">
        <is>
          <t>Mobile App</t>
        </is>
      </c>
      <c r="G3558" t="inlineStr">
        <is>
          <t>Wrong Item Delivered</t>
        </is>
      </c>
      <c r="H3558" t="n">
        <v>2</v>
      </c>
      <c r="I3558" t="n">
        <v>1819.27</v>
      </c>
    </row>
    <row r="3559">
      <c r="A3559" t="inlineStr">
        <is>
          <t>RET003570</t>
        </is>
      </c>
      <c r="B3559" t="inlineStr">
        <is>
          <t>O022980</t>
        </is>
      </c>
      <c r="C3559" s="25" t="n">
        <v>45474</v>
      </c>
      <c r="D3559" t="inlineStr">
        <is>
          <t>Fashion</t>
        </is>
      </c>
      <c r="E3559" t="inlineStr">
        <is>
          <t>East</t>
        </is>
      </c>
      <c r="F3559" t="inlineStr">
        <is>
          <t>Website</t>
        </is>
      </c>
      <c r="G3559" t="inlineStr">
        <is>
          <t>Size/Fit Issue</t>
        </is>
      </c>
      <c r="H3559" t="n">
        <v>1</v>
      </c>
      <c r="I3559" t="n">
        <v>2891.3</v>
      </c>
    </row>
    <row r="3560">
      <c r="A3560" t="inlineStr">
        <is>
          <t>RET003571</t>
        </is>
      </c>
      <c r="B3560" t="inlineStr">
        <is>
          <t>O022986</t>
        </is>
      </c>
      <c r="C3560" s="25" t="n">
        <v>45474</v>
      </c>
      <c r="D3560" t="inlineStr">
        <is>
          <t>Fashion</t>
        </is>
      </c>
      <c r="E3560" t="inlineStr">
        <is>
          <t>North</t>
        </is>
      </c>
      <c r="F3560" t="inlineStr">
        <is>
          <t>Marketplace</t>
        </is>
      </c>
      <c r="G3560" t="inlineStr">
        <is>
          <t>Size/Fit Issue</t>
        </is>
      </c>
      <c r="H3560" t="n">
        <v>1</v>
      </c>
      <c r="I3560" t="n">
        <v>2348.42</v>
      </c>
    </row>
    <row r="3561">
      <c r="A3561" t="inlineStr">
        <is>
          <t>RET003572</t>
        </is>
      </c>
      <c r="B3561" t="inlineStr">
        <is>
          <t>O022996</t>
        </is>
      </c>
      <c r="C3561" s="25" t="n">
        <v>45474</v>
      </c>
      <c r="D3561" t="inlineStr">
        <is>
          <t>Fashion</t>
        </is>
      </c>
      <c r="E3561" t="inlineStr">
        <is>
          <t>Central</t>
        </is>
      </c>
      <c r="F3561" t="inlineStr">
        <is>
          <t>Marketplace</t>
        </is>
      </c>
      <c r="G3561" t="inlineStr">
        <is>
          <t>Size/Fit Issue</t>
        </is>
      </c>
      <c r="H3561" t="n">
        <v>1</v>
      </c>
      <c r="I3561" t="n">
        <v>2162.73</v>
      </c>
    </row>
    <row r="3562">
      <c r="A3562" t="inlineStr">
        <is>
          <t>RET003573</t>
        </is>
      </c>
      <c r="B3562" t="inlineStr">
        <is>
          <t>O023000</t>
        </is>
      </c>
      <c r="C3562" s="25" t="n">
        <v>45475</v>
      </c>
      <c r="D3562" t="inlineStr">
        <is>
          <t>Beauty</t>
        </is>
      </c>
      <c r="E3562" t="inlineStr">
        <is>
          <t>East</t>
        </is>
      </c>
      <c r="F3562" t="inlineStr">
        <is>
          <t>Marketplace</t>
        </is>
      </c>
      <c r="G3562" t="inlineStr">
        <is>
          <t>Not as Described</t>
        </is>
      </c>
      <c r="H3562" t="n">
        <v>1</v>
      </c>
      <c r="I3562" t="n">
        <v>298.58</v>
      </c>
    </row>
    <row r="3563">
      <c r="A3563" t="inlineStr">
        <is>
          <t>RET003574</t>
        </is>
      </c>
      <c r="B3563" t="inlineStr">
        <is>
          <t>O023004</t>
        </is>
      </c>
      <c r="C3563" s="25" t="n">
        <v>45475</v>
      </c>
      <c r="D3563" t="inlineStr">
        <is>
          <t>Home &amp; Kitchen</t>
        </is>
      </c>
      <c r="E3563" t="inlineStr">
        <is>
          <t>North</t>
        </is>
      </c>
      <c r="F3563" t="inlineStr">
        <is>
          <t>Website</t>
        </is>
      </c>
      <c r="G3563" t="inlineStr">
        <is>
          <t>Size/Fit Issue</t>
        </is>
      </c>
      <c r="H3563" t="n">
        <v>1</v>
      </c>
      <c r="I3563" t="n">
        <v>2095.7</v>
      </c>
    </row>
    <row r="3564">
      <c r="A3564" t="inlineStr">
        <is>
          <t>RET003575</t>
        </is>
      </c>
      <c r="B3564" t="inlineStr">
        <is>
          <t>O023007</t>
        </is>
      </c>
      <c r="C3564" s="25" t="n">
        <v>45475</v>
      </c>
      <c r="D3564" t="inlineStr">
        <is>
          <t>Fashion</t>
        </is>
      </c>
      <c r="E3564" t="inlineStr">
        <is>
          <t>East</t>
        </is>
      </c>
      <c r="F3564" t="inlineStr">
        <is>
          <t>Marketplace</t>
        </is>
      </c>
      <c r="G3564" t="inlineStr">
        <is>
          <t>Size/Fit Issue</t>
        </is>
      </c>
      <c r="H3564" t="n">
        <v>1</v>
      </c>
      <c r="I3564" t="n">
        <v>1618.34</v>
      </c>
    </row>
    <row r="3565">
      <c r="A3565" t="inlineStr">
        <is>
          <t>RET003576</t>
        </is>
      </c>
      <c r="B3565" t="inlineStr">
        <is>
          <t>O023007</t>
        </is>
      </c>
      <c r="C3565" s="25" t="n">
        <v>45475</v>
      </c>
      <c r="D3565" t="inlineStr">
        <is>
          <t>Fashion</t>
        </is>
      </c>
      <c r="E3565" t="inlineStr">
        <is>
          <t>East</t>
        </is>
      </c>
      <c r="F3565" t="inlineStr">
        <is>
          <t>Marketplace</t>
        </is>
      </c>
      <c r="G3565" t="inlineStr">
        <is>
          <t>Size/Fit Issue</t>
        </is>
      </c>
      <c r="H3565" t="n">
        <v>1</v>
      </c>
      <c r="I3565" t="n">
        <v>860.1799999999999</v>
      </c>
    </row>
    <row r="3566">
      <c r="A3566" t="inlineStr">
        <is>
          <t>RET003577</t>
        </is>
      </c>
      <c r="B3566" t="inlineStr">
        <is>
          <t>O023011</t>
        </is>
      </c>
      <c r="C3566" s="25" t="n">
        <v>45475</v>
      </c>
      <c r="D3566" t="inlineStr">
        <is>
          <t>Sports</t>
        </is>
      </c>
      <c r="E3566" t="inlineStr">
        <is>
          <t>West</t>
        </is>
      </c>
      <c r="F3566" t="inlineStr">
        <is>
          <t>Mobile App</t>
        </is>
      </c>
      <c r="G3566" t="inlineStr">
        <is>
          <t>Size/Fit Issue</t>
        </is>
      </c>
      <c r="H3566" t="n">
        <v>1</v>
      </c>
      <c r="I3566" t="n">
        <v>1234.01</v>
      </c>
    </row>
    <row r="3567">
      <c r="A3567" t="inlineStr">
        <is>
          <t>RET003578</t>
        </is>
      </c>
      <c r="B3567" t="inlineStr">
        <is>
          <t>O023018</t>
        </is>
      </c>
      <c r="C3567" s="25" t="n">
        <v>45475</v>
      </c>
      <c r="D3567" t="inlineStr">
        <is>
          <t>Fashion</t>
        </is>
      </c>
      <c r="E3567" t="inlineStr">
        <is>
          <t>East</t>
        </is>
      </c>
      <c r="F3567" t="inlineStr">
        <is>
          <t>Retail Store</t>
        </is>
      </c>
      <c r="G3567" t="inlineStr">
        <is>
          <t>Size/Fit Issue</t>
        </is>
      </c>
      <c r="H3567" t="n">
        <v>1</v>
      </c>
      <c r="I3567" t="n">
        <v>552.29</v>
      </c>
    </row>
    <row r="3568">
      <c r="A3568" t="inlineStr">
        <is>
          <t>RET003579</t>
        </is>
      </c>
      <c r="B3568" t="inlineStr">
        <is>
          <t>O023022</t>
        </is>
      </c>
      <c r="C3568" s="25" t="n">
        <v>45475</v>
      </c>
      <c r="D3568" t="inlineStr">
        <is>
          <t>Fashion</t>
        </is>
      </c>
      <c r="E3568" t="inlineStr">
        <is>
          <t>North</t>
        </is>
      </c>
      <c r="F3568" t="inlineStr">
        <is>
          <t>Marketplace</t>
        </is>
      </c>
      <c r="G3568" t="inlineStr">
        <is>
          <t>Damaged in Transit</t>
        </is>
      </c>
      <c r="H3568" t="n">
        <v>1</v>
      </c>
      <c r="I3568" t="n">
        <v>1243.94</v>
      </c>
    </row>
    <row r="3569">
      <c r="A3569" t="inlineStr">
        <is>
          <t>RET003580</t>
        </is>
      </c>
      <c r="B3569" t="inlineStr">
        <is>
          <t>O023027</t>
        </is>
      </c>
      <c r="C3569" s="25" t="n">
        <v>45475</v>
      </c>
      <c r="D3569" t="inlineStr">
        <is>
          <t>Home &amp; Kitchen</t>
        </is>
      </c>
      <c r="E3569" t="inlineStr">
        <is>
          <t>North</t>
        </is>
      </c>
      <c r="F3569" t="inlineStr">
        <is>
          <t>Retail Store</t>
        </is>
      </c>
      <c r="G3569" t="inlineStr">
        <is>
          <t>Damaged in Transit</t>
        </is>
      </c>
      <c r="H3569" t="n">
        <v>1</v>
      </c>
      <c r="I3569" t="n">
        <v>635.54</v>
      </c>
    </row>
    <row r="3570">
      <c r="A3570" t="inlineStr">
        <is>
          <t>RET003581</t>
        </is>
      </c>
      <c r="B3570" t="inlineStr">
        <is>
          <t>O023033</t>
        </is>
      </c>
      <c r="C3570" s="25" t="n">
        <v>45475</v>
      </c>
      <c r="D3570" t="inlineStr">
        <is>
          <t>Electronics</t>
        </is>
      </c>
      <c r="E3570" t="inlineStr">
        <is>
          <t>Central</t>
        </is>
      </c>
      <c r="F3570" t="inlineStr">
        <is>
          <t>Marketplace</t>
        </is>
      </c>
      <c r="G3570" t="inlineStr">
        <is>
          <t>Changed Mind</t>
        </is>
      </c>
      <c r="H3570" t="n">
        <v>1</v>
      </c>
      <c r="I3570" t="n">
        <v>16350.98</v>
      </c>
    </row>
    <row r="3571">
      <c r="A3571" t="inlineStr">
        <is>
          <t>RET003582</t>
        </is>
      </c>
      <c r="B3571" t="inlineStr">
        <is>
          <t>O023053</t>
        </is>
      </c>
      <c r="C3571" s="25" t="n">
        <v>45476</v>
      </c>
      <c r="D3571" t="inlineStr">
        <is>
          <t>Fashion</t>
        </is>
      </c>
      <c r="E3571" t="inlineStr">
        <is>
          <t>South</t>
        </is>
      </c>
      <c r="F3571" t="inlineStr">
        <is>
          <t>Mobile App</t>
        </is>
      </c>
      <c r="G3571" t="inlineStr">
        <is>
          <t>Size/Fit Issue</t>
        </is>
      </c>
      <c r="H3571" t="n">
        <v>1</v>
      </c>
      <c r="I3571" t="n">
        <v>541.9400000000001</v>
      </c>
    </row>
    <row r="3572">
      <c r="A3572" t="inlineStr">
        <is>
          <t>RET003583</t>
        </is>
      </c>
      <c r="B3572" t="inlineStr">
        <is>
          <t>O023061</t>
        </is>
      </c>
      <c r="C3572" s="25" t="n">
        <v>45476</v>
      </c>
      <c r="D3572" t="inlineStr">
        <is>
          <t>Beauty</t>
        </is>
      </c>
      <c r="E3572" t="inlineStr">
        <is>
          <t>West</t>
        </is>
      </c>
      <c r="F3572" t="inlineStr">
        <is>
          <t>Mobile App</t>
        </is>
      </c>
      <c r="G3572" t="inlineStr">
        <is>
          <t>Defective Product</t>
        </is>
      </c>
      <c r="H3572" t="n">
        <v>2</v>
      </c>
      <c r="I3572" t="n">
        <v>1083.89</v>
      </c>
    </row>
    <row r="3573">
      <c r="A3573" t="inlineStr">
        <is>
          <t>RET003584</t>
        </is>
      </c>
      <c r="B3573" t="inlineStr">
        <is>
          <t>O023069</t>
        </is>
      </c>
      <c r="C3573" s="25" t="n">
        <v>45476</v>
      </c>
      <c r="D3573" t="inlineStr">
        <is>
          <t>Fashion</t>
        </is>
      </c>
      <c r="E3573" t="inlineStr">
        <is>
          <t>West</t>
        </is>
      </c>
      <c r="F3573" t="inlineStr">
        <is>
          <t>Marketplace</t>
        </is>
      </c>
      <c r="G3573" t="inlineStr">
        <is>
          <t>Size/Fit Issue</t>
        </is>
      </c>
      <c r="H3573" t="n">
        <v>1</v>
      </c>
      <c r="I3573" t="n">
        <v>997.36</v>
      </c>
    </row>
    <row r="3574">
      <c r="A3574" t="inlineStr">
        <is>
          <t>RET003585</t>
        </is>
      </c>
      <c r="B3574" t="inlineStr">
        <is>
          <t>O023072</t>
        </is>
      </c>
      <c r="C3574" s="25" t="n">
        <v>45476</v>
      </c>
      <c r="D3574" t="inlineStr">
        <is>
          <t>Fashion</t>
        </is>
      </c>
      <c r="E3574" t="inlineStr">
        <is>
          <t>South</t>
        </is>
      </c>
      <c r="F3574" t="inlineStr">
        <is>
          <t>Marketplace</t>
        </is>
      </c>
      <c r="G3574" t="inlineStr">
        <is>
          <t>Late Delivery</t>
        </is>
      </c>
      <c r="H3574" t="n">
        <v>1</v>
      </c>
      <c r="I3574" t="n">
        <v>226.25</v>
      </c>
    </row>
    <row r="3575">
      <c r="A3575" t="inlineStr">
        <is>
          <t>RET003586</t>
        </is>
      </c>
      <c r="B3575" t="inlineStr">
        <is>
          <t>O023075</t>
        </is>
      </c>
      <c r="C3575" s="25" t="n">
        <v>45476</v>
      </c>
      <c r="D3575" t="inlineStr">
        <is>
          <t>Electronics</t>
        </is>
      </c>
      <c r="E3575" t="inlineStr">
        <is>
          <t>North</t>
        </is>
      </c>
      <c r="F3575" t="inlineStr">
        <is>
          <t>Mobile App</t>
        </is>
      </c>
      <c r="G3575" t="inlineStr">
        <is>
          <t>Defective Product</t>
        </is>
      </c>
      <c r="H3575" t="n">
        <v>1</v>
      </c>
      <c r="I3575" t="n">
        <v>12655.76</v>
      </c>
    </row>
    <row r="3576">
      <c r="A3576" t="inlineStr">
        <is>
          <t>RET003587</t>
        </is>
      </c>
      <c r="B3576" t="inlineStr">
        <is>
          <t>O023090</t>
        </is>
      </c>
      <c r="C3576" s="25" t="n">
        <v>45477</v>
      </c>
      <c r="D3576" t="inlineStr">
        <is>
          <t>Fashion</t>
        </is>
      </c>
      <c r="E3576" t="inlineStr">
        <is>
          <t>East</t>
        </is>
      </c>
      <c r="F3576" t="inlineStr">
        <is>
          <t>Retail Store</t>
        </is>
      </c>
      <c r="G3576" t="inlineStr">
        <is>
          <t>Wrong Item Delivered</t>
        </is>
      </c>
      <c r="H3576" t="n">
        <v>1</v>
      </c>
      <c r="I3576" t="n">
        <v>1384.34</v>
      </c>
    </row>
    <row r="3577">
      <c r="A3577" t="inlineStr">
        <is>
          <t>RET003588</t>
        </is>
      </c>
      <c r="B3577" t="inlineStr">
        <is>
          <t>O023098</t>
        </is>
      </c>
      <c r="C3577" s="25" t="n">
        <v>45477</v>
      </c>
      <c r="D3577" t="inlineStr">
        <is>
          <t>Beauty</t>
        </is>
      </c>
      <c r="E3577" t="inlineStr">
        <is>
          <t>South</t>
        </is>
      </c>
      <c r="F3577" t="inlineStr">
        <is>
          <t>Website</t>
        </is>
      </c>
      <c r="G3577" t="inlineStr">
        <is>
          <t>Changed Mind</t>
        </is>
      </c>
      <c r="H3577" t="n">
        <v>1</v>
      </c>
      <c r="I3577" t="n">
        <v>364.57</v>
      </c>
    </row>
    <row r="3578">
      <c r="A3578" t="inlineStr">
        <is>
          <t>RET003589</t>
        </is>
      </c>
      <c r="B3578" t="inlineStr">
        <is>
          <t>O023119</t>
        </is>
      </c>
      <c r="C3578" s="25" t="n">
        <v>45477</v>
      </c>
      <c r="D3578" t="inlineStr">
        <is>
          <t>Fashion</t>
        </is>
      </c>
      <c r="E3578" t="inlineStr">
        <is>
          <t>West</t>
        </is>
      </c>
      <c r="F3578" t="inlineStr">
        <is>
          <t>Website</t>
        </is>
      </c>
      <c r="G3578" t="inlineStr">
        <is>
          <t>Size/Fit Issue</t>
        </is>
      </c>
      <c r="H3578" t="n">
        <v>1</v>
      </c>
      <c r="I3578" t="n">
        <v>1646.42</v>
      </c>
    </row>
    <row r="3579">
      <c r="A3579" t="inlineStr">
        <is>
          <t>RET003590</t>
        </is>
      </c>
      <c r="B3579" t="inlineStr">
        <is>
          <t>O023129</t>
        </is>
      </c>
      <c r="C3579" s="25" t="n">
        <v>45477</v>
      </c>
      <c r="D3579" t="inlineStr">
        <is>
          <t>Home &amp; Kitchen</t>
        </is>
      </c>
      <c r="E3579" t="inlineStr">
        <is>
          <t>North</t>
        </is>
      </c>
      <c r="F3579" t="inlineStr">
        <is>
          <t>Mobile App</t>
        </is>
      </c>
      <c r="G3579" t="inlineStr">
        <is>
          <t>Damaged in Transit</t>
        </is>
      </c>
      <c r="H3579" t="n">
        <v>2</v>
      </c>
      <c r="I3579" t="n">
        <v>2001.17</v>
      </c>
    </row>
    <row r="3580">
      <c r="A3580" t="inlineStr">
        <is>
          <t>RET003591</t>
        </is>
      </c>
      <c r="B3580" t="inlineStr">
        <is>
          <t>O023138</t>
        </is>
      </c>
      <c r="C3580" s="25" t="n">
        <v>45478</v>
      </c>
      <c r="D3580" t="inlineStr">
        <is>
          <t>Fashion</t>
        </is>
      </c>
      <c r="E3580" t="inlineStr">
        <is>
          <t>South</t>
        </is>
      </c>
      <c r="F3580" t="inlineStr">
        <is>
          <t>Website</t>
        </is>
      </c>
      <c r="G3580" t="inlineStr">
        <is>
          <t>Changed Mind</t>
        </is>
      </c>
      <c r="H3580" t="n">
        <v>1</v>
      </c>
      <c r="I3580" t="n">
        <v>937.61</v>
      </c>
    </row>
    <row r="3581">
      <c r="A3581" t="inlineStr">
        <is>
          <t>RET003592</t>
        </is>
      </c>
      <c r="B3581" t="inlineStr">
        <is>
          <t>O023143</t>
        </is>
      </c>
      <c r="C3581" s="25" t="n">
        <v>45478</v>
      </c>
      <c r="D3581" t="inlineStr">
        <is>
          <t>Fashion</t>
        </is>
      </c>
      <c r="E3581" t="inlineStr">
        <is>
          <t>South</t>
        </is>
      </c>
      <c r="F3581" t="inlineStr">
        <is>
          <t>Marketplace</t>
        </is>
      </c>
      <c r="G3581" t="inlineStr">
        <is>
          <t>Not as Described</t>
        </is>
      </c>
      <c r="H3581" t="n">
        <v>1</v>
      </c>
      <c r="I3581" t="n">
        <v>1423.76</v>
      </c>
    </row>
    <row r="3582">
      <c r="A3582" t="inlineStr">
        <is>
          <t>RET003593</t>
        </is>
      </c>
      <c r="B3582" t="inlineStr">
        <is>
          <t>O023151</t>
        </is>
      </c>
      <c r="C3582" s="25" t="n">
        <v>45478</v>
      </c>
      <c r="D3582" t="inlineStr">
        <is>
          <t>Books</t>
        </is>
      </c>
      <c r="E3582" t="inlineStr">
        <is>
          <t>East</t>
        </is>
      </c>
      <c r="F3582" t="inlineStr">
        <is>
          <t>Retail Store</t>
        </is>
      </c>
      <c r="G3582" t="inlineStr">
        <is>
          <t>Changed Mind</t>
        </is>
      </c>
      <c r="H3582" t="n">
        <v>1</v>
      </c>
      <c r="I3582" t="n">
        <v>279.76</v>
      </c>
    </row>
    <row r="3583">
      <c r="A3583" t="inlineStr">
        <is>
          <t>RET003594</t>
        </is>
      </c>
      <c r="B3583" t="inlineStr">
        <is>
          <t>O023157</t>
        </is>
      </c>
      <c r="C3583" s="25" t="n">
        <v>45478</v>
      </c>
      <c r="D3583" t="inlineStr">
        <is>
          <t>Home &amp; Kitchen</t>
        </is>
      </c>
      <c r="E3583" t="inlineStr">
        <is>
          <t>West</t>
        </is>
      </c>
      <c r="F3583" t="inlineStr">
        <is>
          <t>Mobile App</t>
        </is>
      </c>
      <c r="G3583" t="inlineStr">
        <is>
          <t>Late Delivery</t>
        </is>
      </c>
      <c r="H3583" t="n">
        <v>1</v>
      </c>
      <c r="I3583" t="n">
        <v>2577.69</v>
      </c>
    </row>
    <row r="3584">
      <c r="A3584" t="inlineStr">
        <is>
          <t>RET003595</t>
        </is>
      </c>
      <c r="B3584" t="inlineStr">
        <is>
          <t>O023166</t>
        </is>
      </c>
      <c r="C3584" s="25" t="n">
        <v>45479</v>
      </c>
      <c r="D3584" t="inlineStr">
        <is>
          <t>Beauty</t>
        </is>
      </c>
      <c r="E3584" t="inlineStr">
        <is>
          <t>North</t>
        </is>
      </c>
      <c r="F3584" t="inlineStr">
        <is>
          <t>Marketplace</t>
        </is>
      </c>
      <c r="G3584" t="inlineStr">
        <is>
          <t>Wrong Item Delivered</t>
        </is>
      </c>
      <c r="H3584" t="n">
        <v>1</v>
      </c>
      <c r="I3584" t="n">
        <v>226.25</v>
      </c>
    </row>
    <row r="3585">
      <c r="A3585" t="inlineStr">
        <is>
          <t>RET003596</t>
        </is>
      </c>
      <c r="B3585" t="inlineStr">
        <is>
          <t>O023169</t>
        </is>
      </c>
      <c r="C3585" s="25" t="n">
        <v>45479</v>
      </c>
      <c r="D3585" t="inlineStr">
        <is>
          <t>Electronics</t>
        </is>
      </c>
      <c r="E3585" t="inlineStr">
        <is>
          <t>South</t>
        </is>
      </c>
      <c r="F3585" t="inlineStr">
        <is>
          <t>Mobile App</t>
        </is>
      </c>
      <c r="G3585" t="inlineStr">
        <is>
          <t>Defective Product</t>
        </is>
      </c>
      <c r="H3585" t="n">
        <v>1</v>
      </c>
      <c r="I3585" t="n">
        <v>4543.81</v>
      </c>
    </row>
    <row r="3586">
      <c r="A3586" t="inlineStr">
        <is>
          <t>RET003597</t>
        </is>
      </c>
      <c r="B3586" t="inlineStr">
        <is>
          <t>O023173</t>
        </is>
      </c>
      <c r="C3586" s="25" t="n">
        <v>45479</v>
      </c>
      <c r="D3586" t="inlineStr">
        <is>
          <t>Fashion</t>
        </is>
      </c>
      <c r="E3586" t="inlineStr">
        <is>
          <t>North</t>
        </is>
      </c>
      <c r="F3586" t="inlineStr">
        <is>
          <t>Website</t>
        </is>
      </c>
      <c r="G3586" t="inlineStr">
        <is>
          <t>Late Delivery</t>
        </is>
      </c>
      <c r="H3586" t="n">
        <v>1</v>
      </c>
      <c r="I3586" t="n">
        <v>1735.76</v>
      </c>
    </row>
    <row r="3587">
      <c r="A3587" t="inlineStr">
        <is>
          <t>RET003598</t>
        </is>
      </c>
      <c r="B3587" t="inlineStr">
        <is>
          <t>O023174</t>
        </is>
      </c>
      <c r="C3587" s="25" t="n">
        <v>45479</v>
      </c>
      <c r="D3587" t="inlineStr">
        <is>
          <t>Fashion</t>
        </is>
      </c>
      <c r="E3587" t="inlineStr">
        <is>
          <t>West</t>
        </is>
      </c>
      <c r="F3587" t="inlineStr">
        <is>
          <t>Mobile App</t>
        </is>
      </c>
      <c r="G3587" t="inlineStr">
        <is>
          <t>Size/Fit Issue</t>
        </is>
      </c>
      <c r="H3587" t="n">
        <v>2</v>
      </c>
      <c r="I3587" t="n">
        <v>1926.29</v>
      </c>
    </row>
    <row r="3588">
      <c r="A3588" t="inlineStr">
        <is>
          <t>RET003599</t>
        </is>
      </c>
      <c r="B3588" t="inlineStr">
        <is>
          <t>O023178</t>
        </is>
      </c>
      <c r="C3588" s="25" t="n">
        <v>45479</v>
      </c>
      <c r="D3588" t="inlineStr">
        <is>
          <t>Fashion</t>
        </is>
      </c>
      <c r="E3588" t="inlineStr">
        <is>
          <t>North</t>
        </is>
      </c>
      <c r="F3588" t="inlineStr">
        <is>
          <t>Marketplace</t>
        </is>
      </c>
      <c r="G3588" t="inlineStr">
        <is>
          <t>Defective Product</t>
        </is>
      </c>
      <c r="H3588" t="n">
        <v>1</v>
      </c>
      <c r="I3588" t="n">
        <v>441.12</v>
      </c>
    </row>
    <row r="3589">
      <c r="A3589" t="inlineStr">
        <is>
          <t>RET003600</t>
        </is>
      </c>
      <c r="B3589" t="inlineStr">
        <is>
          <t>O023180</t>
        </is>
      </c>
      <c r="C3589" s="25" t="n">
        <v>45479</v>
      </c>
      <c r="D3589" t="inlineStr">
        <is>
          <t>Fashion</t>
        </is>
      </c>
      <c r="E3589" t="inlineStr">
        <is>
          <t>West</t>
        </is>
      </c>
      <c r="F3589" t="inlineStr">
        <is>
          <t>Marketplace</t>
        </is>
      </c>
      <c r="G3589" t="inlineStr">
        <is>
          <t>Not as Described</t>
        </is>
      </c>
      <c r="H3589" t="n">
        <v>1</v>
      </c>
      <c r="I3589" t="n">
        <v>541.9400000000001</v>
      </c>
    </row>
    <row r="3590">
      <c r="A3590" t="inlineStr">
        <is>
          <t>RET003601</t>
        </is>
      </c>
      <c r="B3590" t="inlineStr">
        <is>
          <t>O023189</t>
        </is>
      </c>
      <c r="C3590" s="25" t="n">
        <v>45479</v>
      </c>
      <c r="D3590" t="inlineStr">
        <is>
          <t>Books</t>
        </is>
      </c>
      <c r="E3590" t="inlineStr">
        <is>
          <t>South</t>
        </is>
      </c>
      <c r="F3590" t="inlineStr">
        <is>
          <t>Website</t>
        </is>
      </c>
      <c r="G3590" t="inlineStr">
        <is>
          <t>Changed Mind</t>
        </is>
      </c>
      <c r="H3590" t="n">
        <v>1</v>
      </c>
      <c r="I3590" t="n">
        <v>495.14</v>
      </c>
    </row>
    <row r="3591">
      <c r="A3591" t="inlineStr">
        <is>
          <t>RET003602</t>
        </is>
      </c>
      <c r="B3591" t="inlineStr">
        <is>
          <t>O023195</t>
        </is>
      </c>
      <c r="C3591" s="25" t="n">
        <v>45479</v>
      </c>
      <c r="D3591" t="inlineStr">
        <is>
          <t>Fashion</t>
        </is>
      </c>
      <c r="E3591" t="inlineStr">
        <is>
          <t>South</t>
        </is>
      </c>
      <c r="F3591" t="inlineStr">
        <is>
          <t>Website</t>
        </is>
      </c>
      <c r="G3591" t="inlineStr">
        <is>
          <t>Not as Described</t>
        </is>
      </c>
      <c r="H3591" t="n">
        <v>2</v>
      </c>
      <c r="I3591" t="n">
        <v>1144.1</v>
      </c>
    </row>
    <row r="3592">
      <c r="A3592" t="inlineStr">
        <is>
          <t>RET003603</t>
        </is>
      </c>
      <c r="B3592" t="inlineStr">
        <is>
          <t>O023200</t>
        </is>
      </c>
      <c r="C3592" s="25" t="n">
        <v>45479</v>
      </c>
      <c r="D3592" t="inlineStr">
        <is>
          <t>Sports</t>
        </is>
      </c>
      <c r="E3592" t="inlineStr">
        <is>
          <t>East</t>
        </is>
      </c>
      <c r="F3592" t="inlineStr">
        <is>
          <t>Mobile App</t>
        </is>
      </c>
      <c r="G3592" t="inlineStr">
        <is>
          <t>Damaged in Transit</t>
        </is>
      </c>
      <c r="H3592" t="n">
        <v>1</v>
      </c>
      <c r="I3592" t="n">
        <v>1006.88</v>
      </c>
    </row>
    <row r="3593">
      <c r="A3593" t="inlineStr">
        <is>
          <t>RET003604</t>
        </is>
      </c>
      <c r="B3593" t="inlineStr">
        <is>
          <t>O023202</t>
        </is>
      </c>
      <c r="C3593" s="25" t="n">
        <v>45479</v>
      </c>
      <c r="D3593" t="inlineStr">
        <is>
          <t>Fashion</t>
        </is>
      </c>
      <c r="E3593" t="inlineStr">
        <is>
          <t>South</t>
        </is>
      </c>
      <c r="F3593" t="inlineStr">
        <is>
          <t>Marketplace</t>
        </is>
      </c>
      <c r="G3593" t="inlineStr">
        <is>
          <t>Defective Product</t>
        </is>
      </c>
      <c r="H3593" t="n">
        <v>1</v>
      </c>
      <c r="I3593" t="n">
        <v>607.46</v>
      </c>
    </row>
    <row r="3594">
      <c r="A3594" t="inlineStr">
        <is>
          <t>RET003605</t>
        </is>
      </c>
      <c r="B3594" t="inlineStr">
        <is>
          <t>O023202</t>
        </is>
      </c>
      <c r="C3594" s="25" t="n">
        <v>45479</v>
      </c>
      <c r="D3594" t="inlineStr">
        <is>
          <t>Fashion</t>
        </is>
      </c>
      <c r="E3594" t="inlineStr">
        <is>
          <t>South</t>
        </is>
      </c>
      <c r="F3594" t="inlineStr">
        <is>
          <t>Marketplace</t>
        </is>
      </c>
      <c r="G3594" t="inlineStr">
        <is>
          <t>Defective Product</t>
        </is>
      </c>
      <c r="H3594" t="n">
        <v>1</v>
      </c>
      <c r="I3594" t="n">
        <v>539.97</v>
      </c>
    </row>
    <row r="3595">
      <c r="A3595" t="inlineStr">
        <is>
          <t>RET003606</t>
        </is>
      </c>
      <c r="B3595" t="inlineStr">
        <is>
          <t>O023204</t>
        </is>
      </c>
      <c r="C3595" s="25" t="n">
        <v>45479</v>
      </c>
      <c r="D3595" t="inlineStr">
        <is>
          <t>Fashion</t>
        </is>
      </c>
      <c r="E3595" t="inlineStr">
        <is>
          <t>South</t>
        </is>
      </c>
      <c r="F3595" t="inlineStr">
        <is>
          <t>Website</t>
        </is>
      </c>
      <c r="G3595" t="inlineStr">
        <is>
          <t>Not as Described</t>
        </is>
      </c>
      <c r="H3595" t="n">
        <v>1</v>
      </c>
      <c r="I3595" t="n">
        <v>1281.38</v>
      </c>
    </row>
    <row r="3596">
      <c r="A3596" t="inlineStr">
        <is>
          <t>RET003607</t>
        </is>
      </c>
      <c r="B3596" t="inlineStr">
        <is>
          <t>O023222</t>
        </is>
      </c>
      <c r="C3596" s="25" t="n">
        <v>45479</v>
      </c>
      <c r="D3596" t="inlineStr">
        <is>
          <t>Fashion</t>
        </is>
      </c>
      <c r="E3596" t="inlineStr">
        <is>
          <t>North</t>
        </is>
      </c>
      <c r="F3596" t="inlineStr">
        <is>
          <t>Website</t>
        </is>
      </c>
      <c r="G3596" t="inlineStr">
        <is>
          <t>Size/Fit Issue</t>
        </is>
      </c>
      <c r="H3596" t="n">
        <v>1</v>
      </c>
      <c r="I3596" t="n">
        <v>1403.06</v>
      </c>
    </row>
    <row r="3597">
      <c r="A3597" t="inlineStr">
        <is>
          <t>RET003608</t>
        </is>
      </c>
      <c r="B3597" t="inlineStr">
        <is>
          <t>O023262</t>
        </is>
      </c>
      <c r="C3597" s="25" t="n">
        <v>45480</v>
      </c>
      <c r="D3597" t="inlineStr">
        <is>
          <t>Fashion</t>
        </is>
      </c>
      <c r="E3597" t="inlineStr">
        <is>
          <t>North</t>
        </is>
      </c>
      <c r="F3597" t="inlineStr">
        <is>
          <t>Marketplace</t>
        </is>
      </c>
      <c r="G3597" t="inlineStr">
        <is>
          <t>Damaged in Transit</t>
        </is>
      </c>
      <c r="H3597" t="n">
        <v>1</v>
      </c>
      <c r="I3597" t="n">
        <v>1737.89</v>
      </c>
    </row>
    <row r="3598">
      <c r="A3598" t="inlineStr">
        <is>
          <t>RET003609</t>
        </is>
      </c>
      <c r="B3598" t="inlineStr">
        <is>
          <t>O023272</t>
        </is>
      </c>
      <c r="C3598" s="25" t="n">
        <v>45480</v>
      </c>
      <c r="D3598" t="inlineStr">
        <is>
          <t>Electronics</t>
        </is>
      </c>
      <c r="E3598" t="inlineStr">
        <is>
          <t>East</t>
        </is>
      </c>
      <c r="F3598" t="inlineStr">
        <is>
          <t>Website</t>
        </is>
      </c>
      <c r="G3598" t="inlineStr">
        <is>
          <t>Defective Product</t>
        </is>
      </c>
      <c r="H3598" t="n">
        <v>2</v>
      </c>
      <c r="I3598" t="n">
        <v>29070.29</v>
      </c>
    </row>
    <row r="3599">
      <c r="A3599" t="inlineStr">
        <is>
          <t>RET003610</t>
        </is>
      </c>
      <c r="B3599" t="inlineStr">
        <is>
          <t>O023274</t>
        </is>
      </c>
      <c r="C3599" s="25" t="n">
        <v>45480</v>
      </c>
      <c r="D3599" t="inlineStr">
        <is>
          <t>Fashion</t>
        </is>
      </c>
      <c r="E3599" t="inlineStr">
        <is>
          <t>West</t>
        </is>
      </c>
      <c r="F3599" t="inlineStr">
        <is>
          <t>Mobile App</t>
        </is>
      </c>
      <c r="G3599" t="inlineStr">
        <is>
          <t>Size/Fit Issue</t>
        </is>
      </c>
      <c r="H3599" t="n">
        <v>1</v>
      </c>
      <c r="I3599" t="n">
        <v>1056.74</v>
      </c>
    </row>
    <row r="3600">
      <c r="A3600" t="inlineStr">
        <is>
          <t>RET003611</t>
        </is>
      </c>
      <c r="B3600" t="inlineStr">
        <is>
          <t>O023277</t>
        </is>
      </c>
      <c r="C3600" s="25" t="n">
        <v>45480</v>
      </c>
      <c r="D3600" t="inlineStr">
        <is>
          <t>Fashion</t>
        </is>
      </c>
      <c r="E3600" t="inlineStr">
        <is>
          <t>North</t>
        </is>
      </c>
      <c r="F3600" t="inlineStr">
        <is>
          <t>Marketplace</t>
        </is>
      </c>
      <c r="G3600" t="inlineStr">
        <is>
          <t>Size/Fit Issue</t>
        </is>
      </c>
      <c r="H3600" t="n">
        <v>2</v>
      </c>
      <c r="I3600" t="n">
        <v>1720.37</v>
      </c>
    </row>
    <row r="3601">
      <c r="A3601" t="inlineStr">
        <is>
          <t>RET003612</t>
        </is>
      </c>
      <c r="B3601" t="inlineStr">
        <is>
          <t>O023287</t>
        </is>
      </c>
      <c r="C3601" s="25" t="n">
        <v>45481</v>
      </c>
      <c r="D3601" t="inlineStr">
        <is>
          <t>Electronics</t>
        </is>
      </c>
      <c r="E3601" t="inlineStr">
        <is>
          <t>South</t>
        </is>
      </c>
      <c r="F3601" t="inlineStr">
        <is>
          <t>Retail Store</t>
        </is>
      </c>
      <c r="G3601" t="inlineStr">
        <is>
          <t>Wrong Item Delivered</t>
        </is>
      </c>
      <c r="H3601" t="n">
        <v>1</v>
      </c>
      <c r="I3601" t="n">
        <v>17733.61</v>
      </c>
    </row>
    <row r="3602">
      <c r="A3602" t="inlineStr">
        <is>
          <t>RET003613</t>
        </is>
      </c>
      <c r="B3602" t="inlineStr">
        <is>
          <t>O023294</t>
        </is>
      </c>
      <c r="C3602" s="25" t="n">
        <v>45481</v>
      </c>
      <c r="D3602" t="inlineStr">
        <is>
          <t>Electronics</t>
        </is>
      </c>
      <c r="E3602" t="inlineStr">
        <is>
          <t>East</t>
        </is>
      </c>
      <c r="F3602" t="inlineStr">
        <is>
          <t>Mobile App</t>
        </is>
      </c>
      <c r="G3602" t="inlineStr">
        <is>
          <t>Wrong Item Delivered</t>
        </is>
      </c>
      <c r="H3602" t="n">
        <v>1</v>
      </c>
      <c r="I3602" t="n">
        <v>10118.16</v>
      </c>
    </row>
    <row r="3603">
      <c r="A3603" t="inlineStr">
        <is>
          <t>RET003614</t>
        </is>
      </c>
      <c r="B3603" t="inlineStr">
        <is>
          <t>O023296</t>
        </is>
      </c>
      <c r="C3603" s="25" t="n">
        <v>45481</v>
      </c>
      <c r="D3603" t="inlineStr">
        <is>
          <t>Electronics</t>
        </is>
      </c>
      <c r="E3603" t="inlineStr">
        <is>
          <t>East</t>
        </is>
      </c>
      <c r="F3603" t="inlineStr">
        <is>
          <t>Unknown</t>
        </is>
      </c>
      <c r="G3603" t="inlineStr">
        <is>
          <t>Defective Product</t>
        </is>
      </c>
      <c r="H3603" t="n">
        <v>1</v>
      </c>
      <c r="I3603" t="n">
        <v>24027.17</v>
      </c>
    </row>
    <row r="3604">
      <c r="A3604" t="inlineStr">
        <is>
          <t>RET003615</t>
        </is>
      </c>
      <c r="B3604" t="inlineStr">
        <is>
          <t>O023300</t>
        </is>
      </c>
      <c r="C3604" s="25" t="n">
        <v>45481</v>
      </c>
      <c r="D3604" t="inlineStr">
        <is>
          <t>Grocery</t>
        </is>
      </c>
      <c r="E3604" t="inlineStr">
        <is>
          <t>East</t>
        </is>
      </c>
      <c r="F3604" t="inlineStr">
        <is>
          <t>Marketplace</t>
        </is>
      </c>
      <c r="G3604" t="inlineStr">
        <is>
          <t>Damaged in Transit</t>
        </is>
      </c>
      <c r="H3604" t="n">
        <v>1</v>
      </c>
      <c r="I3604" t="n">
        <v>364.57</v>
      </c>
    </row>
    <row r="3605">
      <c r="A3605" t="inlineStr">
        <is>
          <t>RET003616</t>
        </is>
      </c>
      <c r="B3605" t="inlineStr">
        <is>
          <t>O023302</t>
        </is>
      </c>
      <c r="C3605" s="25" t="n">
        <v>45481</v>
      </c>
      <c r="D3605" t="inlineStr">
        <is>
          <t>Fashion</t>
        </is>
      </c>
      <c r="E3605" t="inlineStr">
        <is>
          <t>South</t>
        </is>
      </c>
      <c r="F3605" t="inlineStr">
        <is>
          <t>Marketplace</t>
        </is>
      </c>
      <c r="G3605" t="inlineStr">
        <is>
          <t>Size/Fit Issue</t>
        </is>
      </c>
      <c r="H3605" t="n">
        <v>1</v>
      </c>
      <c r="I3605" t="n">
        <v>2891.3</v>
      </c>
    </row>
    <row r="3606">
      <c r="A3606" t="inlineStr">
        <is>
          <t>RET003617</t>
        </is>
      </c>
      <c r="B3606" t="inlineStr">
        <is>
          <t>O023304</t>
        </is>
      </c>
      <c r="C3606" s="25" t="n">
        <v>45481</v>
      </c>
      <c r="D3606" t="inlineStr">
        <is>
          <t>Home &amp; Kitchen</t>
        </is>
      </c>
      <c r="E3606" t="inlineStr">
        <is>
          <t>South</t>
        </is>
      </c>
      <c r="F3606" t="inlineStr">
        <is>
          <t>Website</t>
        </is>
      </c>
      <c r="G3606" t="inlineStr">
        <is>
          <t>Defective Product</t>
        </is>
      </c>
      <c r="H3606" t="n">
        <v>2</v>
      </c>
      <c r="I3606" t="n">
        <v>8253.65</v>
      </c>
    </row>
    <row r="3607">
      <c r="A3607" t="inlineStr">
        <is>
          <t>RET003618</t>
        </is>
      </c>
      <c r="B3607" t="inlineStr">
        <is>
          <t>O023312</t>
        </is>
      </c>
      <c r="C3607" s="25" t="n">
        <v>45481</v>
      </c>
      <c r="D3607" t="inlineStr">
        <is>
          <t>Fashion</t>
        </is>
      </c>
      <c r="E3607" t="inlineStr">
        <is>
          <t>South</t>
        </is>
      </c>
      <c r="F3607" t="inlineStr">
        <is>
          <t>Website</t>
        </is>
      </c>
      <c r="G3607" t="inlineStr">
        <is>
          <t>Changed Mind</t>
        </is>
      </c>
      <c r="H3607" t="n">
        <v>1</v>
      </c>
      <c r="I3607" t="n">
        <v>3982.16</v>
      </c>
    </row>
    <row r="3608">
      <c r="A3608" t="inlineStr">
        <is>
          <t>RET003619</t>
        </is>
      </c>
      <c r="B3608" t="inlineStr">
        <is>
          <t>O023321</t>
        </is>
      </c>
      <c r="C3608" s="25" t="n">
        <v>45481</v>
      </c>
      <c r="D3608" t="inlineStr">
        <is>
          <t>Home &amp; Kitchen</t>
        </is>
      </c>
      <c r="E3608" t="inlineStr">
        <is>
          <t>North</t>
        </is>
      </c>
      <c r="F3608" t="inlineStr">
        <is>
          <t>Website</t>
        </is>
      </c>
      <c r="G3608" t="inlineStr">
        <is>
          <t>Damaged in Transit</t>
        </is>
      </c>
      <c r="H3608" t="n">
        <v>2</v>
      </c>
      <c r="I3608" t="n">
        <v>7336.58</v>
      </c>
    </row>
    <row r="3609">
      <c r="A3609" t="inlineStr">
        <is>
          <t>RET003620</t>
        </is>
      </c>
      <c r="B3609" t="inlineStr">
        <is>
          <t>O023331</t>
        </is>
      </c>
      <c r="C3609" s="25" t="n">
        <v>45482</v>
      </c>
      <c r="D3609" t="inlineStr">
        <is>
          <t>Fashion</t>
        </is>
      </c>
      <c r="E3609" t="inlineStr">
        <is>
          <t>West</t>
        </is>
      </c>
      <c r="F3609" t="inlineStr">
        <is>
          <t>Retail Store</t>
        </is>
      </c>
      <c r="G3609" t="inlineStr">
        <is>
          <t>Size/Fit Issue</t>
        </is>
      </c>
      <c r="H3609" t="n">
        <v>1</v>
      </c>
      <c r="I3609" t="n">
        <v>955.76</v>
      </c>
    </row>
    <row r="3610">
      <c r="A3610" t="inlineStr">
        <is>
          <t>RET003621</t>
        </is>
      </c>
      <c r="B3610" t="inlineStr">
        <is>
          <t>O023333</t>
        </is>
      </c>
      <c r="C3610" s="25" t="n">
        <v>45482</v>
      </c>
      <c r="D3610" t="inlineStr">
        <is>
          <t>Home &amp; Kitchen</t>
        </is>
      </c>
      <c r="E3610" t="inlineStr">
        <is>
          <t>East</t>
        </is>
      </c>
      <c r="F3610" t="inlineStr">
        <is>
          <t>Mobile App</t>
        </is>
      </c>
      <c r="G3610" t="inlineStr">
        <is>
          <t>Damaged in Transit</t>
        </is>
      </c>
      <c r="H3610" t="n">
        <v>1</v>
      </c>
      <c r="I3610" t="n">
        <v>2617.21</v>
      </c>
    </row>
    <row r="3611">
      <c r="A3611" t="inlineStr">
        <is>
          <t>RET003622</t>
        </is>
      </c>
      <c r="B3611" t="inlineStr">
        <is>
          <t>O023346</t>
        </is>
      </c>
      <c r="C3611" s="25" t="n">
        <v>45482</v>
      </c>
      <c r="D3611" t="inlineStr">
        <is>
          <t>Sports</t>
        </is>
      </c>
      <c r="E3611" t="inlineStr">
        <is>
          <t>South</t>
        </is>
      </c>
      <c r="F3611" t="inlineStr">
        <is>
          <t>Marketplace</t>
        </is>
      </c>
      <c r="G3611" t="inlineStr">
        <is>
          <t>Not as Described</t>
        </is>
      </c>
      <c r="H3611" t="n">
        <v>1</v>
      </c>
      <c r="I3611" t="n">
        <v>2795.05</v>
      </c>
    </row>
    <row r="3612">
      <c r="A3612" t="inlineStr">
        <is>
          <t>RET003623</t>
        </is>
      </c>
      <c r="B3612" t="inlineStr">
        <is>
          <t>O023347</t>
        </is>
      </c>
      <c r="C3612" s="25" t="n">
        <v>45482</v>
      </c>
      <c r="D3612" t="inlineStr">
        <is>
          <t>Fashion</t>
        </is>
      </c>
      <c r="E3612" t="inlineStr">
        <is>
          <t>South</t>
        </is>
      </c>
      <c r="F3612" t="inlineStr">
        <is>
          <t>Mobile App</t>
        </is>
      </c>
      <c r="G3612" t="inlineStr">
        <is>
          <t>Size/Fit Issue</t>
        </is>
      </c>
      <c r="H3612" t="n">
        <v>1</v>
      </c>
      <c r="I3612" t="n">
        <v>1609.45</v>
      </c>
    </row>
    <row r="3613">
      <c r="A3613" t="inlineStr">
        <is>
          <t>RET003624</t>
        </is>
      </c>
      <c r="B3613" t="inlineStr">
        <is>
          <t>O023357</t>
        </is>
      </c>
      <c r="C3613" s="25" t="n">
        <v>45482</v>
      </c>
      <c r="D3613" t="inlineStr">
        <is>
          <t>Fashion</t>
        </is>
      </c>
      <c r="E3613" t="inlineStr">
        <is>
          <t>East</t>
        </is>
      </c>
      <c r="F3613" t="inlineStr">
        <is>
          <t>Marketplace</t>
        </is>
      </c>
      <c r="G3613" t="inlineStr">
        <is>
          <t>Size/Fit Issue</t>
        </is>
      </c>
      <c r="H3613" t="n">
        <v>1</v>
      </c>
      <c r="I3613" t="n">
        <v>2423.3</v>
      </c>
    </row>
    <row r="3614">
      <c r="A3614" t="inlineStr">
        <is>
          <t>RET003625</t>
        </is>
      </c>
      <c r="B3614" t="inlineStr">
        <is>
          <t>O023362</t>
        </is>
      </c>
      <c r="C3614" s="25" t="n">
        <v>45482</v>
      </c>
      <c r="D3614" t="inlineStr">
        <is>
          <t>Electronics</t>
        </is>
      </c>
      <c r="E3614" t="inlineStr">
        <is>
          <t>South</t>
        </is>
      </c>
      <c r="F3614" t="inlineStr">
        <is>
          <t>Website</t>
        </is>
      </c>
      <c r="G3614" t="inlineStr">
        <is>
          <t>Wrong Item Delivered</t>
        </is>
      </c>
      <c r="H3614" t="n">
        <v>1</v>
      </c>
      <c r="I3614" t="n">
        <v>13919.93</v>
      </c>
    </row>
    <row r="3615">
      <c r="A3615" t="inlineStr">
        <is>
          <t>RET003626</t>
        </is>
      </c>
      <c r="B3615" t="inlineStr">
        <is>
          <t>O023366</t>
        </is>
      </c>
      <c r="C3615" s="25" t="n">
        <v>45483</v>
      </c>
      <c r="D3615" t="inlineStr">
        <is>
          <t>Fashion</t>
        </is>
      </c>
      <c r="E3615" t="inlineStr">
        <is>
          <t>West</t>
        </is>
      </c>
      <c r="F3615" t="inlineStr">
        <is>
          <t>Mobile App</t>
        </is>
      </c>
      <c r="G3615" t="inlineStr">
        <is>
          <t>Defective Product</t>
        </is>
      </c>
      <c r="H3615" t="n">
        <v>1</v>
      </c>
      <c r="I3615" t="n">
        <v>1829.36</v>
      </c>
    </row>
    <row r="3616">
      <c r="A3616" t="inlineStr">
        <is>
          <t>RET003627</t>
        </is>
      </c>
      <c r="B3616" t="inlineStr">
        <is>
          <t>O023367</t>
        </is>
      </c>
      <c r="C3616" s="25" t="n">
        <v>45483</v>
      </c>
      <c r="D3616" t="inlineStr">
        <is>
          <t>Electronics</t>
        </is>
      </c>
      <c r="E3616" t="inlineStr">
        <is>
          <t>Central</t>
        </is>
      </c>
      <c r="F3616" t="inlineStr">
        <is>
          <t>Website</t>
        </is>
      </c>
      <c r="G3616" t="inlineStr">
        <is>
          <t>Defective Product</t>
        </is>
      </c>
      <c r="H3616" t="n">
        <v>1</v>
      </c>
      <c r="I3616" t="n">
        <v>16545.36</v>
      </c>
    </row>
    <row r="3617">
      <c r="A3617" t="inlineStr">
        <is>
          <t>RET003628</t>
        </is>
      </c>
      <c r="B3617" t="inlineStr">
        <is>
          <t>O023372</t>
        </is>
      </c>
      <c r="C3617" s="25" t="n">
        <v>45483</v>
      </c>
      <c r="D3617" t="inlineStr">
        <is>
          <t>Grocery</t>
        </is>
      </c>
      <c r="E3617" t="inlineStr">
        <is>
          <t>North</t>
        </is>
      </c>
      <c r="F3617" t="inlineStr">
        <is>
          <t>Marketplace</t>
        </is>
      </c>
      <c r="G3617" t="inlineStr">
        <is>
          <t>Defective Product</t>
        </is>
      </c>
      <c r="H3617" t="n">
        <v>1</v>
      </c>
      <c r="I3617" t="n">
        <v>364.1</v>
      </c>
    </row>
    <row r="3618">
      <c r="A3618" t="inlineStr">
        <is>
          <t>RET003629</t>
        </is>
      </c>
      <c r="B3618" t="inlineStr">
        <is>
          <t>O023374</t>
        </is>
      </c>
      <c r="C3618" s="25" t="n">
        <v>45483</v>
      </c>
      <c r="D3618" t="inlineStr">
        <is>
          <t>Fashion</t>
        </is>
      </c>
      <c r="E3618" t="inlineStr">
        <is>
          <t>West</t>
        </is>
      </c>
      <c r="F3618" t="inlineStr">
        <is>
          <t>Marketplace</t>
        </is>
      </c>
      <c r="G3618" t="inlineStr">
        <is>
          <t>Size/Fit Issue</t>
        </is>
      </c>
      <c r="H3618" t="n">
        <v>1</v>
      </c>
      <c r="I3618" t="n">
        <v>802.62</v>
      </c>
    </row>
    <row r="3619">
      <c r="A3619" t="inlineStr">
        <is>
          <t>RET003630</t>
        </is>
      </c>
      <c r="B3619" t="inlineStr">
        <is>
          <t>O023382</t>
        </is>
      </c>
      <c r="C3619" s="25" t="n">
        <v>45483</v>
      </c>
      <c r="D3619" t="inlineStr">
        <is>
          <t>Fashion</t>
        </is>
      </c>
      <c r="E3619" t="inlineStr">
        <is>
          <t>West</t>
        </is>
      </c>
      <c r="F3619" t="inlineStr">
        <is>
          <t>Marketplace</t>
        </is>
      </c>
      <c r="G3619" t="inlineStr">
        <is>
          <t>Changed Mind</t>
        </is>
      </c>
      <c r="H3619" t="n">
        <v>1</v>
      </c>
      <c r="I3619" t="n">
        <v>832.1</v>
      </c>
    </row>
    <row r="3620">
      <c r="A3620" t="inlineStr">
        <is>
          <t>RET003631</t>
        </is>
      </c>
      <c r="B3620" t="inlineStr">
        <is>
          <t>O023383</t>
        </is>
      </c>
      <c r="C3620" s="25" t="n">
        <v>45483</v>
      </c>
      <c r="D3620" t="inlineStr">
        <is>
          <t>Fashion</t>
        </is>
      </c>
      <c r="E3620" t="inlineStr">
        <is>
          <t>South</t>
        </is>
      </c>
      <c r="F3620" t="inlineStr">
        <is>
          <t>Mobile App</t>
        </is>
      </c>
      <c r="G3620" t="inlineStr">
        <is>
          <t>Late Delivery</t>
        </is>
      </c>
      <c r="H3620" t="n">
        <v>1</v>
      </c>
      <c r="I3620" t="n">
        <v>1382.16</v>
      </c>
    </row>
    <row r="3621">
      <c r="A3621" t="inlineStr">
        <is>
          <t>RET003632</t>
        </is>
      </c>
      <c r="B3621" t="inlineStr">
        <is>
          <t>O023397</t>
        </is>
      </c>
      <c r="C3621" s="25" t="n">
        <v>45484</v>
      </c>
      <c r="D3621" t="inlineStr">
        <is>
          <t>Electronics</t>
        </is>
      </c>
      <c r="E3621" t="inlineStr">
        <is>
          <t>South</t>
        </is>
      </c>
      <c r="F3621" t="inlineStr">
        <is>
          <t>Marketplace</t>
        </is>
      </c>
      <c r="G3621" t="inlineStr">
        <is>
          <t>Defective Product</t>
        </is>
      </c>
      <c r="H3621" t="n">
        <v>2</v>
      </c>
      <c r="I3621" t="n">
        <v>25404.39</v>
      </c>
    </row>
    <row r="3622">
      <c r="A3622" t="inlineStr">
        <is>
          <t>RET003633</t>
        </is>
      </c>
      <c r="B3622" t="inlineStr">
        <is>
          <t>O023401</t>
        </is>
      </c>
      <c r="C3622" s="25" t="n">
        <v>45484</v>
      </c>
      <c r="D3622" t="inlineStr">
        <is>
          <t>Home &amp; Kitchen</t>
        </is>
      </c>
      <c r="E3622" t="inlineStr">
        <is>
          <t>North</t>
        </is>
      </c>
      <c r="F3622" t="inlineStr">
        <is>
          <t>Retail Store</t>
        </is>
      </c>
      <c r="G3622" t="inlineStr">
        <is>
          <t>Late Delivery</t>
        </is>
      </c>
      <c r="H3622" t="n">
        <v>1</v>
      </c>
      <c r="I3622" t="n">
        <v>1056.17</v>
      </c>
    </row>
    <row r="3623">
      <c r="A3623" t="inlineStr">
        <is>
          <t>RET003634</t>
        </is>
      </c>
      <c r="B3623" t="inlineStr">
        <is>
          <t>O023411</t>
        </is>
      </c>
      <c r="C3623" s="25" t="n">
        <v>45484</v>
      </c>
      <c r="D3623" t="inlineStr">
        <is>
          <t>Beauty</t>
        </is>
      </c>
      <c r="E3623" t="inlineStr">
        <is>
          <t>South</t>
        </is>
      </c>
      <c r="F3623" t="inlineStr">
        <is>
          <t>Mobile App</t>
        </is>
      </c>
      <c r="G3623" t="inlineStr">
        <is>
          <t>Damaged in Transit</t>
        </is>
      </c>
      <c r="H3623" t="n">
        <v>3</v>
      </c>
      <c r="I3623" t="n">
        <v>2812.84</v>
      </c>
    </row>
    <row r="3624">
      <c r="A3624" t="inlineStr">
        <is>
          <t>RET003635</t>
        </is>
      </c>
      <c r="B3624" t="inlineStr">
        <is>
          <t>O023412</t>
        </is>
      </c>
      <c r="C3624" s="25" t="n">
        <v>45484</v>
      </c>
      <c r="D3624" t="inlineStr">
        <is>
          <t>Electronics</t>
        </is>
      </c>
      <c r="E3624" t="inlineStr">
        <is>
          <t>Central</t>
        </is>
      </c>
      <c r="F3624" t="inlineStr">
        <is>
          <t>Mobile App</t>
        </is>
      </c>
      <c r="G3624" t="inlineStr">
        <is>
          <t>Damaged in Transit</t>
        </is>
      </c>
      <c r="H3624" t="n">
        <v>1</v>
      </c>
      <c r="I3624" t="n">
        <v>1945.37</v>
      </c>
    </row>
    <row r="3625">
      <c r="A3625" t="inlineStr">
        <is>
          <t>RET003636</t>
        </is>
      </c>
      <c r="B3625" t="inlineStr">
        <is>
          <t>O023416</t>
        </is>
      </c>
      <c r="C3625" s="25" t="n">
        <v>45484</v>
      </c>
      <c r="D3625" t="inlineStr">
        <is>
          <t>Fashion</t>
        </is>
      </c>
      <c r="E3625" t="inlineStr">
        <is>
          <t>West</t>
        </is>
      </c>
      <c r="F3625" t="inlineStr">
        <is>
          <t>Marketplace</t>
        </is>
      </c>
      <c r="G3625" t="inlineStr">
        <is>
          <t>Not Specified</t>
        </is>
      </c>
      <c r="H3625" t="n">
        <v>1</v>
      </c>
      <c r="I3625" t="n">
        <v>476.42</v>
      </c>
    </row>
    <row r="3626">
      <c r="A3626" t="inlineStr">
        <is>
          <t>RET003637</t>
        </is>
      </c>
      <c r="B3626" t="inlineStr">
        <is>
          <t>O023417</t>
        </is>
      </c>
      <c r="C3626" s="25" t="n">
        <v>45484</v>
      </c>
      <c r="D3626" t="inlineStr">
        <is>
          <t>Fashion</t>
        </is>
      </c>
      <c r="E3626" t="inlineStr">
        <is>
          <t>Central</t>
        </is>
      </c>
      <c r="F3626" t="inlineStr">
        <is>
          <t>Mobile App</t>
        </is>
      </c>
      <c r="G3626" t="inlineStr">
        <is>
          <t>Size/Fit Issue</t>
        </is>
      </c>
      <c r="H3626" t="n">
        <v>1</v>
      </c>
      <c r="I3626" t="n">
        <v>925.7</v>
      </c>
    </row>
    <row r="3627">
      <c r="A3627" t="inlineStr">
        <is>
          <t>RET003638</t>
        </is>
      </c>
      <c r="B3627" t="inlineStr">
        <is>
          <t>O023437</t>
        </is>
      </c>
      <c r="C3627" s="25" t="n">
        <v>45485</v>
      </c>
      <c r="D3627" t="inlineStr">
        <is>
          <t>Home &amp; Kitchen</t>
        </is>
      </c>
      <c r="E3627" t="inlineStr">
        <is>
          <t>South</t>
        </is>
      </c>
      <c r="F3627" t="inlineStr">
        <is>
          <t>Mobile App</t>
        </is>
      </c>
      <c r="G3627" t="inlineStr">
        <is>
          <t>Damaged in Transit</t>
        </is>
      </c>
      <c r="H3627" t="n">
        <v>1</v>
      </c>
      <c r="I3627" t="n">
        <v>1215.86</v>
      </c>
    </row>
    <row r="3628">
      <c r="A3628" t="inlineStr">
        <is>
          <t>RET003639</t>
        </is>
      </c>
      <c r="B3628" t="inlineStr">
        <is>
          <t>O023451</t>
        </is>
      </c>
      <c r="C3628" s="25" t="n">
        <v>45485</v>
      </c>
      <c r="D3628" t="inlineStr">
        <is>
          <t>Fashion</t>
        </is>
      </c>
      <c r="E3628" t="inlineStr">
        <is>
          <t>West</t>
        </is>
      </c>
      <c r="F3628" t="inlineStr">
        <is>
          <t>Marketplace</t>
        </is>
      </c>
      <c r="G3628" t="inlineStr">
        <is>
          <t>Size/Fit Issue</t>
        </is>
      </c>
      <c r="H3628" t="n">
        <v>2</v>
      </c>
      <c r="I3628" t="n">
        <v>2230.9</v>
      </c>
    </row>
    <row r="3629">
      <c r="A3629" t="inlineStr">
        <is>
          <t>RET003640</t>
        </is>
      </c>
      <c r="B3629" t="inlineStr">
        <is>
          <t>O023455</t>
        </is>
      </c>
      <c r="C3629" s="25" t="n">
        <v>45485</v>
      </c>
      <c r="D3629" t="inlineStr">
        <is>
          <t>Sports</t>
        </is>
      </c>
      <c r="E3629" t="inlineStr">
        <is>
          <t>West</t>
        </is>
      </c>
      <c r="F3629" t="inlineStr">
        <is>
          <t>Mobile App</t>
        </is>
      </c>
      <c r="G3629" t="inlineStr">
        <is>
          <t>Damaged in Transit</t>
        </is>
      </c>
      <c r="H3629" t="n">
        <v>1</v>
      </c>
      <c r="I3629" t="n">
        <v>1273.53</v>
      </c>
    </row>
    <row r="3630">
      <c r="A3630" t="inlineStr">
        <is>
          <t>RET003641</t>
        </is>
      </c>
      <c r="B3630" t="inlineStr">
        <is>
          <t>O023456</t>
        </is>
      </c>
      <c r="C3630" s="25" t="n">
        <v>45485</v>
      </c>
      <c r="D3630" t="inlineStr">
        <is>
          <t>Fashion</t>
        </is>
      </c>
      <c r="E3630" t="inlineStr">
        <is>
          <t>South</t>
        </is>
      </c>
      <c r="F3630" t="inlineStr">
        <is>
          <t>Website</t>
        </is>
      </c>
      <c r="G3630" t="inlineStr">
        <is>
          <t>Size/Fit Issue</t>
        </is>
      </c>
      <c r="H3630" t="n">
        <v>1</v>
      </c>
      <c r="I3630" t="n">
        <v>1313.73</v>
      </c>
    </row>
    <row r="3631">
      <c r="A3631" t="inlineStr">
        <is>
          <t>RET003642</t>
        </is>
      </c>
      <c r="B3631" t="inlineStr">
        <is>
          <t>O023467</t>
        </is>
      </c>
      <c r="C3631" s="25" t="n">
        <v>45485</v>
      </c>
      <c r="D3631" t="inlineStr">
        <is>
          <t>Electronics</t>
        </is>
      </c>
      <c r="E3631" t="inlineStr">
        <is>
          <t>West</t>
        </is>
      </c>
      <c r="F3631" t="inlineStr">
        <is>
          <t>Mobile App</t>
        </is>
      </c>
      <c r="G3631" t="inlineStr">
        <is>
          <t>Changed Mind</t>
        </is>
      </c>
      <c r="H3631" t="n">
        <v>1</v>
      </c>
      <c r="I3631" t="n">
        <v>13919.93</v>
      </c>
    </row>
    <row r="3632">
      <c r="A3632" t="inlineStr">
        <is>
          <t>RET003643</t>
        </is>
      </c>
      <c r="B3632" t="inlineStr">
        <is>
          <t>O023469</t>
        </is>
      </c>
      <c r="C3632" s="25" t="n">
        <v>45485</v>
      </c>
      <c r="D3632" t="inlineStr">
        <is>
          <t>Fashion</t>
        </is>
      </c>
      <c r="E3632" t="inlineStr">
        <is>
          <t>North</t>
        </is>
      </c>
      <c r="F3632" t="inlineStr">
        <is>
          <t>Retail Store</t>
        </is>
      </c>
      <c r="G3632" t="inlineStr">
        <is>
          <t>Changed Mind</t>
        </is>
      </c>
      <c r="H3632" t="n">
        <v>1</v>
      </c>
      <c r="I3632" t="n">
        <v>532.53</v>
      </c>
    </row>
    <row r="3633">
      <c r="A3633" t="inlineStr">
        <is>
          <t>RET003644</t>
        </is>
      </c>
      <c r="B3633" t="inlineStr">
        <is>
          <t>O023483</t>
        </is>
      </c>
      <c r="C3633" s="25" t="n">
        <v>45486</v>
      </c>
      <c r="D3633" t="inlineStr">
        <is>
          <t>Electronics</t>
        </is>
      </c>
      <c r="E3633" t="inlineStr">
        <is>
          <t>West</t>
        </is>
      </c>
      <c r="F3633" t="inlineStr">
        <is>
          <t>Website</t>
        </is>
      </c>
      <c r="G3633" t="inlineStr">
        <is>
          <t>Defective Product</t>
        </is>
      </c>
      <c r="H3633" t="n">
        <v>1</v>
      </c>
      <c r="I3633" t="n">
        <v>9443.299999999999</v>
      </c>
    </row>
    <row r="3634">
      <c r="A3634" t="inlineStr">
        <is>
          <t>RET003645</t>
        </is>
      </c>
      <c r="B3634" t="inlineStr">
        <is>
          <t>O023486</t>
        </is>
      </c>
      <c r="C3634" s="25" t="n">
        <v>45486</v>
      </c>
      <c r="D3634" t="inlineStr">
        <is>
          <t>Beauty</t>
        </is>
      </c>
      <c r="E3634" t="inlineStr">
        <is>
          <t>North</t>
        </is>
      </c>
      <c r="F3634" t="inlineStr">
        <is>
          <t>Website</t>
        </is>
      </c>
      <c r="G3634" t="inlineStr">
        <is>
          <t>Damaged in Transit</t>
        </is>
      </c>
      <c r="H3634" t="n">
        <v>1</v>
      </c>
      <c r="I3634" t="n">
        <v>670.85</v>
      </c>
    </row>
    <row r="3635">
      <c r="A3635" t="inlineStr">
        <is>
          <t>RET003646</t>
        </is>
      </c>
      <c r="B3635" t="inlineStr">
        <is>
          <t>O023489</t>
        </is>
      </c>
      <c r="C3635" s="25" t="n">
        <v>45486</v>
      </c>
      <c r="D3635" t="inlineStr">
        <is>
          <t>Electronics</t>
        </is>
      </c>
      <c r="E3635" t="inlineStr">
        <is>
          <t>West</t>
        </is>
      </c>
      <c r="F3635" t="inlineStr">
        <is>
          <t>Marketplace</t>
        </is>
      </c>
      <c r="G3635" t="inlineStr">
        <is>
          <t>Defective Product</t>
        </is>
      </c>
      <c r="H3635" t="n">
        <v>1</v>
      </c>
      <c r="I3635" t="n">
        <v>11155.2</v>
      </c>
    </row>
    <row r="3636">
      <c r="A3636" t="inlineStr">
        <is>
          <t>RET003647</t>
        </is>
      </c>
      <c r="B3636" t="inlineStr">
        <is>
          <t>O023495</t>
        </is>
      </c>
      <c r="C3636" s="25" t="n">
        <v>45486</v>
      </c>
      <c r="D3636" t="inlineStr">
        <is>
          <t>Electronics</t>
        </is>
      </c>
      <c r="E3636" t="inlineStr">
        <is>
          <t>West</t>
        </is>
      </c>
      <c r="F3636" t="inlineStr">
        <is>
          <t>Mobile App</t>
        </is>
      </c>
      <c r="G3636" t="inlineStr">
        <is>
          <t>Changed Mind</t>
        </is>
      </c>
      <c r="H3636" t="n">
        <v>1</v>
      </c>
      <c r="I3636" t="n">
        <v>16545.36</v>
      </c>
    </row>
    <row r="3637">
      <c r="A3637" t="inlineStr">
        <is>
          <t>RET003648</t>
        </is>
      </c>
      <c r="B3637" t="inlineStr">
        <is>
          <t>O023508</t>
        </is>
      </c>
      <c r="C3637" s="25" t="n">
        <v>45486</v>
      </c>
      <c r="D3637" t="inlineStr">
        <is>
          <t>Electronics</t>
        </is>
      </c>
      <c r="E3637" t="inlineStr">
        <is>
          <t>West</t>
        </is>
      </c>
      <c r="F3637" t="inlineStr">
        <is>
          <t>Website</t>
        </is>
      </c>
      <c r="G3637" t="inlineStr">
        <is>
          <t>Not as Described</t>
        </is>
      </c>
      <c r="H3637" t="n">
        <v>1</v>
      </c>
      <c r="I3637" t="n">
        <v>12467.57</v>
      </c>
    </row>
    <row r="3638">
      <c r="A3638" t="inlineStr">
        <is>
          <t>RET003649</t>
        </is>
      </c>
      <c r="B3638" t="inlineStr">
        <is>
          <t>O023510</t>
        </is>
      </c>
      <c r="C3638" s="25" t="n">
        <v>45486</v>
      </c>
      <c r="D3638" t="inlineStr">
        <is>
          <t>Fashion</t>
        </is>
      </c>
      <c r="E3638" t="inlineStr">
        <is>
          <t>West</t>
        </is>
      </c>
      <c r="F3638" t="inlineStr">
        <is>
          <t>Mobile App</t>
        </is>
      </c>
      <c r="G3638" t="inlineStr">
        <is>
          <t>Size/Fit Issue</t>
        </is>
      </c>
      <c r="H3638" t="n">
        <v>1</v>
      </c>
      <c r="I3638" t="n">
        <v>1281.38</v>
      </c>
    </row>
    <row r="3639">
      <c r="A3639" t="inlineStr">
        <is>
          <t>RET003650</t>
        </is>
      </c>
      <c r="B3639" t="inlineStr">
        <is>
          <t>O023519</t>
        </is>
      </c>
      <c r="C3639" s="25" t="n">
        <v>45486</v>
      </c>
      <c r="D3639" t="inlineStr">
        <is>
          <t>Books</t>
        </is>
      </c>
      <c r="E3639" t="inlineStr">
        <is>
          <t>East</t>
        </is>
      </c>
      <c r="F3639" t="inlineStr">
        <is>
          <t>Website</t>
        </is>
      </c>
      <c r="G3639" t="inlineStr">
        <is>
          <t>Damaged in Transit</t>
        </is>
      </c>
      <c r="H3639" t="n">
        <v>1</v>
      </c>
      <c r="I3639" t="n">
        <v>290.84</v>
      </c>
    </row>
    <row r="3640">
      <c r="A3640" t="inlineStr">
        <is>
          <t>RET003651</t>
        </is>
      </c>
      <c r="B3640" t="inlineStr">
        <is>
          <t>O023520</t>
        </is>
      </c>
      <c r="C3640" s="25" t="n">
        <v>45486</v>
      </c>
      <c r="D3640" t="inlineStr">
        <is>
          <t>Electronics</t>
        </is>
      </c>
      <c r="E3640" t="inlineStr">
        <is>
          <t>South</t>
        </is>
      </c>
      <c r="F3640" t="inlineStr">
        <is>
          <t>Marketplace</t>
        </is>
      </c>
      <c r="G3640" t="inlineStr">
        <is>
          <t>Defective Product</t>
        </is>
      </c>
      <c r="H3640" t="n">
        <v>1</v>
      </c>
      <c r="I3640" t="n">
        <v>14868</v>
      </c>
    </row>
    <row r="3641">
      <c r="A3641" t="inlineStr">
        <is>
          <t>RET003652</t>
        </is>
      </c>
      <c r="B3641" t="inlineStr">
        <is>
          <t>O023522</t>
        </is>
      </c>
      <c r="C3641" s="25" t="n">
        <v>45486</v>
      </c>
      <c r="D3641" t="inlineStr">
        <is>
          <t>Electronics</t>
        </is>
      </c>
      <c r="E3641" t="inlineStr">
        <is>
          <t>North</t>
        </is>
      </c>
      <c r="F3641" t="inlineStr">
        <is>
          <t>Website</t>
        </is>
      </c>
      <c r="G3641" t="inlineStr">
        <is>
          <t>Defective Product</t>
        </is>
      </c>
      <c r="H3641" t="n">
        <v>2</v>
      </c>
      <c r="I3641" t="n">
        <v>33731.57</v>
      </c>
    </row>
    <row r="3642">
      <c r="A3642" t="inlineStr">
        <is>
          <t>RET003653</t>
        </is>
      </c>
      <c r="B3642" t="inlineStr">
        <is>
          <t>O023524</t>
        </is>
      </c>
      <c r="C3642" s="25" t="n">
        <v>45486</v>
      </c>
      <c r="D3642" t="inlineStr">
        <is>
          <t>Fashion</t>
        </is>
      </c>
      <c r="E3642" t="inlineStr">
        <is>
          <t>South</t>
        </is>
      </c>
      <c r="F3642" t="inlineStr">
        <is>
          <t>Marketplace</t>
        </is>
      </c>
      <c r="G3642" t="inlineStr">
        <is>
          <t>Damaged in Transit</t>
        </is>
      </c>
      <c r="H3642" t="n">
        <v>1</v>
      </c>
      <c r="I3642" t="n">
        <v>607.46</v>
      </c>
    </row>
    <row r="3643">
      <c r="A3643" t="inlineStr">
        <is>
          <t>RET003654</t>
        </is>
      </c>
      <c r="B3643" t="inlineStr">
        <is>
          <t>O023539</t>
        </is>
      </c>
      <c r="C3643" s="25" t="n">
        <v>45487</v>
      </c>
      <c r="D3643" t="inlineStr">
        <is>
          <t>Home &amp; Kitchen</t>
        </is>
      </c>
      <c r="E3643" t="inlineStr">
        <is>
          <t>South</t>
        </is>
      </c>
      <c r="F3643" t="inlineStr">
        <is>
          <t>Mobile App</t>
        </is>
      </c>
      <c r="G3643" t="inlineStr">
        <is>
          <t>Damaged in Transit</t>
        </is>
      </c>
      <c r="H3643" t="n">
        <v>1</v>
      </c>
      <c r="I3643" t="n">
        <v>3464.4</v>
      </c>
    </row>
    <row r="3644">
      <c r="A3644" t="inlineStr">
        <is>
          <t>RET003655</t>
        </is>
      </c>
      <c r="B3644" t="inlineStr">
        <is>
          <t>O023541</t>
        </is>
      </c>
      <c r="C3644" s="25" t="n">
        <v>45487</v>
      </c>
      <c r="D3644" t="inlineStr">
        <is>
          <t>Fashion</t>
        </is>
      </c>
      <c r="E3644" t="inlineStr">
        <is>
          <t>West</t>
        </is>
      </c>
      <c r="F3644" t="inlineStr">
        <is>
          <t>Retail Store</t>
        </is>
      </c>
      <c r="G3644" t="inlineStr">
        <is>
          <t>Changed Mind</t>
        </is>
      </c>
      <c r="H3644" t="n">
        <v>2</v>
      </c>
      <c r="I3644" t="n">
        <v>3741.92</v>
      </c>
    </row>
    <row r="3645">
      <c r="A3645" t="inlineStr">
        <is>
          <t>RET003656</t>
        </is>
      </c>
      <c r="B3645" t="inlineStr">
        <is>
          <t>O023543</t>
        </is>
      </c>
      <c r="C3645" s="25" t="n">
        <v>45487</v>
      </c>
      <c r="D3645" t="inlineStr">
        <is>
          <t>Fashion</t>
        </is>
      </c>
      <c r="E3645" t="inlineStr">
        <is>
          <t>North</t>
        </is>
      </c>
      <c r="F3645" t="inlineStr">
        <is>
          <t>Marketplace</t>
        </is>
      </c>
      <c r="G3645" t="inlineStr">
        <is>
          <t>Changed Mind</t>
        </is>
      </c>
      <c r="H3645" t="n">
        <v>1</v>
      </c>
      <c r="I3645" t="n">
        <v>467.06</v>
      </c>
    </row>
    <row r="3646">
      <c r="A3646" t="inlineStr">
        <is>
          <t>RET003657</t>
        </is>
      </c>
      <c r="B3646" t="inlineStr">
        <is>
          <t>O023543</t>
        </is>
      </c>
      <c r="C3646" s="25" t="n">
        <v>45487</v>
      </c>
      <c r="D3646" t="inlineStr">
        <is>
          <t>Beauty</t>
        </is>
      </c>
      <c r="E3646" t="inlineStr">
        <is>
          <t>North</t>
        </is>
      </c>
      <c r="F3646" t="inlineStr">
        <is>
          <t>Marketplace</t>
        </is>
      </c>
      <c r="G3646" t="inlineStr">
        <is>
          <t>Damaged in Transit</t>
        </is>
      </c>
      <c r="H3646" t="n">
        <v>1</v>
      </c>
      <c r="I3646" t="n">
        <v>285.53</v>
      </c>
    </row>
    <row r="3647">
      <c r="A3647" t="inlineStr">
        <is>
          <t>RET003658</t>
        </is>
      </c>
      <c r="B3647" t="inlineStr">
        <is>
          <t>O023545</t>
        </is>
      </c>
      <c r="C3647" s="25" t="n">
        <v>45487</v>
      </c>
      <c r="D3647" t="inlineStr">
        <is>
          <t>Fashion</t>
        </is>
      </c>
      <c r="E3647" t="inlineStr">
        <is>
          <t>South</t>
        </is>
      </c>
      <c r="F3647" t="inlineStr">
        <is>
          <t>Website</t>
        </is>
      </c>
      <c r="G3647" t="inlineStr">
        <is>
          <t>Changed Mind</t>
        </is>
      </c>
      <c r="H3647" t="n">
        <v>1</v>
      </c>
      <c r="I3647" t="n">
        <v>541.9400000000001</v>
      </c>
    </row>
    <row r="3648">
      <c r="A3648" t="inlineStr">
        <is>
          <t>RET003659</t>
        </is>
      </c>
      <c r="B3648" t="inlineStr">
        <is>
          <t>O023550</t>
        </is>
      </c>
      <c r="C3648" s="25" t="n">
        <v>45487</v>
      </c>
      <c r="D3648" t="inlineStr">
        <is>
          <t>Home &amp; Kitchen</t>
        </is>
      </c>
      <c r="E3648" t="inlineStr">
        <is>
          <t>Central</t>
        </is>
      </c>
      <c r="F3648" t="inlineStr">
        <is>
          <t>Mobile App</t>
        </is>
      </c>
      <c r="G3648" t="inlineStr">
        <is>
          <t>Changed Mind</t>
        </is>
      </c>
      <c r="H3648" t="n">
        <v>1</v>
      </c>
      <c r="I3648" t="n">
        <v>2161.22</v>
      </c>
    </row>
    <row r="3649">
      <c r="A3649" t="inlineStr">
        <is>
          <t>RET003660</t>
        </is>
      </c>
      <c r="B3649" t="inlineStr">
        <is>
          <t>O023563</t>
        </is>
      </c>
      <c r="C3649" s="25" t="n">
        <v>45487</v>
      </c>
      <c r="D3649" t="inlineStr">
        <is>
          <t>Fashion</t>
        </is>
      </c>
      <c r="E3649" t="inlineStr">
        <is>
          <t>West</t>
        </is>
      </c>
      <c r="F3649" t="inlineStr">
        <is>
          <t>Marketplace</t>
        </is>
      </c>
      <c r="G3649" t="inlineStr">
        <is>
          <t>Not as Described</t>
        </is>
      </c>
      <c r="H3649" t="n">
        <v>1</v>
      </c>
      <c r="I3649" t="n">
        <v>485.78</v>
      </c>
    </row>
    <row r="3650">
      <c r="A3650" t="inlineStr">
        <is>
          <t>RET003661</t>
        </is>
      </c>
      <c r="B3650" t="inlineStr">
        <is>
          <t>O023567</t>
        </is>
      </c>
      <c r="C3650" s="25" t="n">
        <v>45487</v>
      </c>
      <c r="D3650" t="inlineStr">
        <is>
          <t>Fashion</t>
        </is>
      </c>
      <c r="E3650" t="inlineStr">
        <is>
          <t>West</t>
        </is>
      </c>
      <c r="F3650" t="inlineStr">
        <is>
          <t>Website</t>
        </is>
      </c>
      <c r="G3650" t="inlineStr">
        <is>
          <t>Not as Described</t>
        </is>
      </c>
      <c r="H3650" t="n">
        <v>1</v>
      </c>
      <c r="I3650" t="n">
        <v>432.28</v>
      </c>
    </row>
    <row r="3651">
      <c r="A3651" t="inlineStr">
        <is>
          <t>RET003662</t>
        </is>
      </c>
      <c r="B3651" t="inlineStr">
        <is>
          <t>O023571</t>
        </is>
      </c>
      <c r="C3651" s="25" t="n">
        <v>45487</v>
      </c>
      <c r="D3651" t="inlineStr">
        <is>
          <t>Fashion</t>
        </is>
      </c>
      <c r="E3651" t="inlineStr">
        <is>
          <t>East</t>
        </is>
      </c>
      <c r="F3651" t="inlineStr">
        <is>
          <t>Mobile App</t>
        </is>
      </c>
      <c r="G3651" t="inlineStr">
        <is>
          <t>Size/Fit Issue</t>
        </is>
      </c>
      <c r="H3651" t="n">
        <v>1</v>
      </c>
      <c r="I3651" t="n">
        <v>1174.16</v>
      </c>
    </row>
    <row r="3652">
      <c r="A3652" t="inlineStr">
        <is>
          <t>RET003663</t>
        </is>
      </c>
      <c r="B3652" t="inlineStr">
        <is>
          <t>O023576</t>
        </is>
      </c>
      <c r="C3652" s="25" t="n">
        <v>45487</v>
      </c>
      <c r="D3652" t="inlineStr">
        <is>
          <t>Sports</t>
        </is>
      </c>
      <c r="E3652" t="inlineStr">
        <is>
          <t>South</t>
        </is>
      </c>
      <c r="F3652" t="inlineStr">
        <is>
          <t>Marketplace</t>
        </is>
      </c>
      <c r="G3652" t="inlineStr">
        <is>
          <t>Wrong Item Delivered</t>
        </is>
      </c>
      <c r="H3652" t="n">
        <v>1</v>
      </c>
      <c r="I3652" t="n">
        <v>1125.33</v>
      </c>
    </row>
    <row r="3653">
      <c r="A3653" t="inlineStr">
        <is>
          <t>RET003664</t>
        </is>
      </c>
      <c r="B3653" t="inlineStr">
        <is>
          <t>O023577</t>
        </is>
      </c>
      <c r="C3653" s="25" t="n">
        <v>45487</v>
      </c>
      <c r="D3653" t="inlineStr">
        <is>
          <t>Fashion</t>
        </is>
      </c>
      <c r="E3653" t="inlineStr">
        <is>
          <t>Central</t>
        </is>
      </c>
      <c r="F3653" t="inlineStr">
        <is>
          <t>Website</t>
        </is>
      </c>
      <c r="G3653" t="inlineStr">
        <is>
          <t>Not as Described</t>
        </is>
      </c>
      <c r="H3653" t="n">
        <v>1</v>
      </c>
      <c r="I3653" t="n">
        <v>601.6900000000001</v>
      </c>
    </row>
    <row r="3654">
      <c r="A3654" t="inlineStr">
        <is>
          <t>RET003665</t>
        </is>
      </c>
      <c r="B3654" t="inlineStr">
        <is>
          <t>O023583</t>
        </is>
      </c>
      <c r="C3654" s="25" t="n">
        <v>45488</v>
      </c>
      <c r="D3654" t="inlineStr">
        <is>
          <t>Fashion</t>
        </is>
      </c>
      <c r="E3654" t="inlineStr">
        <is>
          <t>East</t>
        </is>
      </c>
      <c r="F3654" t="inlineStr">
        <is>
          <t>Marketplace</t>
        </is>
      </c>
      <c r="G3654" t="inlineStr">
        <is>
          <t>Changed Mind</t>
        </is>
      </c>
      <c r="H3654" t="n">
        <v>1</v>
      </c>
      <c r="I3654" t="n">
        <v>907.97</v>
      </c>
    </row>
    <row r="3655">
      <c r="A3655" t="inlineStr">
        <is>
          <t>RET003666</t>
        </is>
      </c>
      <c r="B3655" t="inlineStr">
        <is>
          <t>O023592</t>
        </is>
      </c>
      <c r="C3655" s="25" t="n">
        <v>45488</v>
      </c>
      <c r="D3655" t="inlineStr">
        <is>
          <t>Fashion</t>
        </is>
      </c>
      <c r="E3655" t="inlineStr">
        <is>
          <t>Central</t>
        </is>
      </c>
      <c r="F3655" t="inlineStr">
        <is>
          <t>Marketplace</t>
        </is>
      </c>
      <c r="G3655" t="inlineStr">
        <is>
          <t>Damaged in Transit</t>
        </is>
      </c>
      <c r="H3655" t="n">
        <v>1</v>
      </c>
      <c r="I3655" t="n">
        <v>759.77</v>
      </c>
    </row>
    <row r="3656">
      <c r="A3656" t="inlineStr">
        <is>
          <t>RET003667</t>
        </is>
      </c>
      <c r="B3656" t="inlineStr">
        <is>
          <t>O023604</t>
        </is>
      </c>
      <c r="C3656" s="25" t="n">
        <v>45488</v>
      </c>
      <c r="D3656" t="inlineStr">
        <is>
          <t>Fashion</t>
        </is>
      </c>
      <c r="E3656" t="inlineStr">
        <is>
          <t>West</t>
        </is>
      </c>
      <c r="F3656" t="inlineStr">
        <is>
          <t>Mobile App</t>
        </is>
      </c>
      <c r="G3656" t="inlineStr">
        <is>
          <t>Wrong Item Delivered</t>
        </is>
      </c>
      <c r="H3656" t="n">
        <v>2</v>
      </c>
      <c r="I3656" t="n">
        <v>5632.85</v>
      </c>
    </row>
    <row r="3657">
      <c r="A3657" t="inlineStr">
        <is>
          <t>RET003668</t>
        </is>
      </c>
      <c r="B3657" t="inlineStr">
        <is>
          <t>O023625</t>
        </is>
      </c>
      <c r="C3657" s="25" t="n">
        <v>45489</v>
      </c>
      <c r="D3657" t="inlineStr">
        <is>
          <t>Fashion</t>
        </is>
      </c>
      <c r="E3657" t="inlineStr">
        <is>
          <t>North</t>
        </is>
      </c>
      <c r="F3657" t="inlineStr">
        <is>
          <t>Mobile App</t>
        </is>
      </c>
      <c r="G3657" t="inlineStr">
        <is>
          <t>Changed Mind</t>
        </is>
      </c>
      <c r="H3657" t="n">
        <v>1</v>
      </c>
      <c r="I3657" t="n">
        <v>512.77</v>
      </c>
    </row>
    <row r="3658">
      <c r="A3658" t="inlineStr">
        <is>
          <t>RET003669</t>
        </is>
      </c>
      <c r="B3658" t="inlineStr">
        <is>
          <t>O023636</t>
        </is>
      </c>
      <c r="C3658" s="25" t="n">
        <v>45489</v>
      </c>
      <c r="D3658" t="inlineStr">
        <is>
          <t>Fashion</t>
        </is>
      </c>
      <c r="E3658" t="inlineStr">
        <is>
          <t>North</t>
        </is>
      </c>
      <c r="F3658" t="inlineStr">
        <is>
          <t>Marketplace</t>
        </is>
      </c>
      <c r="G3658" t="inlineStr">
        <is>
          <t>Size/Fit Issue</t>
        </is>
      </c>
      <c r="H3658" t="n">
        <v>1</v>
      </c>
      <c r="I3658" t="n">
        <v>1646.42</v>
      </c>
    </row>
    <row r="3659">
      <c r="A3659" t="inlineStr">
        <is>
          <t>RET003670</t>
        </is>
      </c>
      <c r="B3659" t="inlineStr">
        <is>
          <t>O023637</t>
        </is>
      </c>
      <c r="C3659" s="25" t="n">
        <v>45489</v>
      </c>
      <c r="D3659" t="inlineStr">
        <is>
          <t>Fashion</t>
        </is>
      </c>
      <c r="E3659" t="inlineStr">
        <is>
          <t>South</t>
        </is>
      </c>
      <c r="F3659" t="inlineStr">
        <is>
          <t>Marketplace</t>
        </is>
      </c>
      <c r="G3659" t="inlineStr">
        <is>
          <t>Late Delivery</t>
        </is>
      </c>
      <c r="H3659" t="n">
        <v>1</v>
      </c>
      <c r="I3659" t="n">
        <v>2730.68</v>
      </c>
    </row>
    <row r="3660">
      <c r="A3660" t="inlineStr">
        <is>
          <t>RET003671</t>
        </is>
      </c>
      <c r="B3660" t="inlineStr">
        <is>
          <t>O023647</t>
        </is>
      </c>
      <c r="C3660" s="25" t="n">
        <v>45489</v>
      </c>
      <c r="D3660" t="inlineStr">
        <is>
          <t>Beauty</t>
        </is>
      </c>
      <c r="E3660" t="inlineStr">
        <is>
          <t>North</t>
        </is>
      </c>
      <c r="F3660" t="inlineStr">
        <is>
          <t>Marketplace</t>
        </is>
      </c>
      <c r="G3660" t="inlineStr">
        <is>
          <t>Changed Mind</t>
        </is>
      </c>
      <c r="H3660" t="n">
        <v>1</v>
      </c>
      <c r="I3660" t="n">
        <v>467.06</v>
      </c>
    </row>
    <row r="3661">
      <c r="A3661" t="inlineStr">
        <is>
          <t>RET003672</t>
        </is>
      </c>
      <c r="B3661" t="inlineStr">
        <is>
          <t>O023650</t>
        </is>
      </c>
      <c r="C3661" s="25" t="n">
        <v>45489</v>
      </c>
      <c r="D3661" t="inlineStr">
        <is>
          <t>Fashion</t>
        </is>
      </c>
      <c r="E3661" t="inlineStr">
        <is>
          <t>Central</t>
        </is>
      </c>
      <c r="F3661" t="inlineStr">
        <is>
          <t>Marketplace</t>
        </is>
      </c>
      <c r="G3661" t="inlineStr">
        <is>
          <t>Defective Product</t>
        </is>
      </c>
      <c r="H3661" t="n">
        <v>1</v>
      </c>
      <c r="I3661" t="n">
        <v>1316.28</v>
      </c>
    </row>
    <row r="3662">
      <c r="A3662" t="inlineStr">
        <is>
          <t>RET003673</t>
        </is>
      </c>
      <c r="B3662" t="inlineStr">
        <is>
          <t>O023659</t>
        </is>
      </c>
      <c r="C3662" s="25" t="n">
        <v>45490</v>
      </c>
      <c r="D3662" t="inlineStr">
        <is>
          <t>Beauty</t>
        </is>
      </c>
      <c r="E3662" t="inlineStr">
        <is>
          <t>West</t>
        </is>
      </c>
      <c r="F3662" t="inlineStr">
        <is>
          <t>Website</t>
        </is>
      </c>
      <c r="G3662" t="inlineStr">
        <is>
          <t>Late Delivery</t>
        </is>
      </c>
      <c r="H3662" t="n">
        <v>1</v>
      </c>
      <c r="I3662" t="n">
        <v>719.78</v>
      </c>
    </row>
    <row r="3663">
      <c r="A3663" t="inlineStr">
        <is>
          <t>RET003674</t>
        </is>
      </c>
      <c r="B3663" t="inlineStr">
        <is>
          <t>O023665</t>
        </is>
      </c>
      <c r="C3663" s="25" t="n">
        <v>45490</v>
      </c>
      <c r="D3663" t="inlineStr">
        <is>
          <t>Fashion</t>
        </is>
      </c>
      <c r="E3663" t="inlineStr">
        <is>
          <t>West</t>
        </is>
      </c>
      <c r="F3663" t="inlineStr">
        <is>
          <t>Marketplace</t>
        </is>
      </c>
      <c r="G3663" t="inlineStr">
        <is>
          <t>Size/Fit Issue</t>
        </is>
      </c>
      <c r="H3663" t="n">
        <v>1</v>
      </c>
      <c r="I3663" t="n">
        <v>541.9400000000001</v>
      </c>
    </row>
    <row r="3664">
      <c r="A3664" t="inlineStr">
        <is>
          <t>RET003675</t>
        </is>
      </c>
      <c r="B3664" t="inlineStr">
        <is>
          <t>O023675</t>
        </is>
      </c>
      <c r="C3664" s="25" t="n">
        <v>45490</v>
      </c>
      <c r="D3664" t="inlineStr">
        <is>
          <t>Grocery</t>
        </is>
      </c>
      <c r="E3664" t="inlineStr">
        <is>
          <t>East</t>
        </is>
      </c>
      <c r="F3664" t="inlineStr">
        <is>
          <t>Marketplace</t>
        </is>
      </c>
      <c r="G3664" t="inlineStr">
        <is>
          <t>Late Delivery</t>
        </is>
      </c>
      <c r="H3664" t="n">
        <v>2</v>
      </c>
      <c r="I3664" t="n">
        <v>809.12</v>
      </c>
    </row>
    <row r="3665">
      <c r="A3665" t="inlineStr">
        <is>
          <t>RET003676</t>
        </is>
      </c>
      <c r="B3665" t="inlineStr">
        <is>
          <t>O023683</t>
        </is>
      </c>
      <c r="C3665" s="25" t="n">
        <v>45490</v>
      </c>
      <c r="D3665" t="inlineStr">
        <is>
          <t>Electronics</t>
        </is>
      </c>
      <c r="E3665" t="inlineStr">
        <is>
          <t>West</t>
        </is>
      </c>
      <c r="F3665" t="inlineStr">
        <is>
          <t>Marketplace</t>
        </is>
      </c>
      <c r="G3665" t="inlineStr">
        <is>
          <t>Changed Mind</t>
        </is>
      </c>
      <c r="H3665" t="n">
        <v>1</v>
      </c>
      <c r="I3665" t="n">
        <v>1262.66</v>
      </c>
    </row>
    <row r="3666">
      <c r="A3666" t="inlineStr">
        <is>
          <t>RET003677</t>
        </is>
      </c>
      <c r="B3666" t="inlineStr">
        <is>
          <t>O023692</t>
        </is>
      </c>
      <c r="C3666" s="25" t="n">
        <v>45490</v>
      </c>
      <c r="D3666" t="inlineStr">
        <is>
          <t>Fashion</t>
        </is>
      </c>
      <c r="E3666" t="inlineStr">
        <is>
          <t>West</t>
        </is>
      </c>
      <c r="F3666" t="inlineStr">
        <is>
          <t>Mobile App</t>
        </is>
      </c>
      <c r="G3666" t="inlineStr">
        <is>
          <t>Wrong Item Delivered</t>
        </is>
      </c>
      <c r="H3666" t="n">
        <v>1</v>
      </c>
      <c r="I3666" t="n">
        <v>214.34</v>
      </c>
    </row>
    <row r="3667">
      <c r="A3667" t="inlineStr">
        <is>
          <t>RET003678</t>
        </is>
      </c>
      <c r="B3667" t="inlineStr">
        <is>
          <t>O023699</t>
        </is>
      </c>
      <c r="C3667" s="25" t="n">
        <v>45490</v>
      </c>
      <c r="D3667" t="inlineStr">
        <is>
          <t>Electronics</t>
        </is>
      </c>
      <c r="E3667" t="inlineStr">
        <is>
          <t>South</t>
        </is>
      </c>
      <c r="F3667" t="inlineStr">
        <is>
          <t>Mobile App</t>
        </is>
      </c>
      <c r="G3667" t="inlineStr">
        <is>
          <t>Late Delivery</t>
        </is>
      </c>
      <c r="H3667" t="n">
        <v>1</v>
      </c>
      <c r="I3667" t="n">
        <v>5219.76</v>
      </c>
    </row>
    <row r="3668">
      <c r="A3668" t="inlineStr">
        <is>
          <t>RET003679</t>
        </is>
      </c>
      <c r="B3668" t="inlineStr">
        <is>
          <t>O023711</t>
        </is>
      </c>
      <c r="C3668" s="25" t="n">
        <v>45490</v>
      </c>
      <c r="D3668" t="inlineStr">
        <is>
          <t>Books</t>
        </is>
      </c>
      <c r="E3668" t="inlineStr">
        <is>
          <t>West</t>
        </is>
      </c>
      <c r="F3668" t="inlineStr">
        <is>
          <t>Website</t>
        </is>
      </c>
      <c r="G3668" t="inlineStr">
        <is>
          <t>Not as Described</t>
        </is>
      </c>
      <c r="H3668" t="n">
        <v>2</v>
      </c>
      <c r="I3668" t="n">
        <v>597.17</v>
      </c>
    </row>
    <row r="3669">
      <c r="A3669" t="inlineStr">
        <is>
          <t>RET003680</t>
        </is>
      </c>
      <c r="B3669" t="inlineStr">
        <is>
          <t>O023714</t>
        </is>
      </c>
      <c r="C3669" s="25" t="n">
        <v>45491</v>
      </c>
      <c r="D3669" t="inlineStr">
        <is>
          <t>Electronics</t>
        </is>
      </c>
      <c r="E3669" t="inlineStr">
        <is>
          <t>South</t>
        </is>
      </c>
      <c r="F3669" t="inlineStr">
        <is>
          <t>Mobile App</t>
        </is>
      </c>
      <c r="G3669" t="inlineStr">
        <is>
          <t>Defective Product</t>
        </is>
      </c>
      <c r="H3669" t="n">
        <v>1</v>
      </c>
      <c r="I3669" t="n">
        <v>16150.16</v>
      </c>
    </row>
    <row r="3670">
      <c r="A3670" t="inlineStr">
        <is>
          <t>RET003681</t>
        </is>
      </c>
      <c r="B3670" t="inlineStr">
        <is>
          <t>O023714</t>
        </is>
      </c>
      <c r="C3670" s="25" t="n">
        <v>45491</v>
      </c>
      <c r="D3670" t="inlineStr">
        <is>
          <t>Electronics</t>
        </is>
      </c>
      <c r="E3670" t="inlineStr">
        <is>
          <t>South</t>
        </is>
      </c>
      <c r="F3670" t="inlineStr">
        <is>
          <t>Mobile App</t>
        </is>
      </c>
      <c r="G3670" t="inlineStr">
        <is>
          <t>Not as Described</t>
        </is>
      </c>
      <c r="H3670" t="n">
        <v>1</v>
      </c>
      <c r="I3670" t="n">
        <v>16545.36</v>
      </c>
    </row>
    <row r="3671">
      <c r="A3671" t="inlineStr">
        <is>
          <t>RET003682</t>
        </is>
      </c>
      <c r="B3671" t="inlineStr">
        <is>
          <t>O023738</t>
        </is>
      </c>
      <c r="C3671" s="25" t="n">
        <v>45491</v>
      </c>
      <c r="D3671" t="inlineStr">
        <is>
          <t>Beauty</t>
        </is>
      </c>
      <c r="E3671" t="inlineStr">
        <is>
          <t>South</t>
        </is>
      </c>
      <c r="F3671" t="inlineStr">
        <is>
          <t>Mobile App</t>
        </is>
      </c>
      <c r="G3671" t="inlineStr">
        <is>
          <t>Damaged in Transit</t>
        </is>
      </c>
      <c r="H3671" t="n">
        <v>2</v>
      </c>
      <c r="I3671" t="n">
        <v>2151.86</v>
      </c>
    </row>
    <row r="3672">
      <c r="A3672" t="inlineStr">
        <is>
          <t>RET003683</t>
        </is>
      </c>
      <c r="B3672" t="inlineStr">
        <is>
          <t>O023744</t>
        </is>
      </c>
      <c r="C3672" s="25" t="n">
        <v>45491</v>
      </c>
      <c r="D3672" t="inlineStr">
        <is>
          <t>Fashion</t>
        </is>
      </c>
      <c r="E3672" t="inlineStr">
        <is>
          <t>South</t>
        </is>
      </c>
      <c r="F3672" t="inlineStr">
        <is>
          <t>Marketplace</t>
        </is>
      </c>
      <c r="G3672" t="inlineStr">
        <is>
          <t>Size/Fit Issue</t>
        </is>
      </c>
      <c r="H3672" t="n">
        <v>1</v>
      </c>
      <c r="I3672" t="n">
        <v>1554.96</v>
      </c>
    </row>
    <row r="3673">
      <c r="A3673" t="inlineStr">
        <is>
          <t>RET003684</t>
        </is>
      </c>
      <c r="B3673" t="inlineStr">
        <is>
          <t>O023751</t>
        </is>
      </c>
      <c r="C3673" s="25" t="n">
        <v>45491</v>
      </c>
      <c r="D3673" t="inlineStr">
        <is>
          <t>Fashion</t>
        </is>
      </c>
      <c r="E3673" t="inlineStr">
        <is>
          <t>West</t>
        </is>
      </c>
      <c r="F3673" t="inlineStr">
        <is>
          <t>Mobile App</t>
        </is>
      </c>
      <c r="G3673" t="inlineStr">
        <is>
          <t>Changed Mind</t>
        </is>
      </c>
      <c r="H3673" t="n">
        <v>1</v>
      </c>
      <c r="I3673" t="n">
        <v>438.98</v>
      </c>
    </row>
    <row r="3674">
      <c r="A3674" t="inlineStr">
        <is>
          <t>RET003685</t>
        </is>
      </c>
      <c r="B3674" t="inlineStr">
        <is>
          <t>O023757</t>
        </is>
      </c>
      <c r="C3674" s="25" t="n">
        <v>45492</v>
      </c>
      <c r="D3674" t="inlineStr">
        <is>
          <t>Beauty</t>
        </is>
      </c>
      <c r="E3674" t="inlineStr">
        <is>
          <t>North</t>
        </is>
      </c>
      <c r="F3674" t="inlineStr">
        <is>
          <t>Mobile App</t>
        </is>
      </c>
      <c r="G3674" t="inlineStr">
        <is>
          <t>Changed Mind</t>
        </is>
      </c>
      <c r="H3674" t="n">
        <v>1</v>
      </c>
      <c r="I3674" t="n">
        <v>236.13</v>
      </c>
    </row>
    <row r="3675">
      <c r="A3675" t="inlineStr">
        <is>
          <t>RET003686</t>
        </is>
      </c>
      <c r="B3675" t="inlineStr">
        <is>
          <t>O023761</t>
        </is>
      </c>
      <c r="C3675" s="25" t="n">
        <v>45492</v>
      </c>
      <c r="D3675" t="inlineStr">
        <is>
          <t>Electronics</t>
        </is>
      </c>
      <c r="E3675" t="inlineStr">
        <is>
          <t>West</t>
        </is>
      </c>
      <c r="F3675" t="inlineStr">
        <is>
          <t>Marketplace</t>
        </is>
      </c>
      <c r="G3675" t="inlineStr">
        <is>
          <t>Not as Described</t>
        </is>
      </c>
      <c r="H3675" t="n">
        <v>1</v>
      </c>
      <c r="I3675" t="n">
        <v>7019.06</v>
      </c>
    </row>
    <row r="3676">
      <c r="A3676" t="inlineStr">
        <is>
          <t>RET003687</t>
        </is>
      </c>
      <c r="B3676" t="inlineStr">
        <is>
          <t>O023783</t>
        </is>
      </c>
      <c r="C3676" s="25" t="n">
        <v>45492</v>
      </c>
      <c r="D3676" t="inlineStr">
        <is>
          <t>Electronics</t>
        </is>
      </c>
      <c r="E3676" t="inlineStr">
        <is>
          <t>West</t>
        </is>
      </c>
      <c r="F3676" t="inlineStr">
        <is>
          <t>Marketplace</t>
        </is>
      </c>
      <c r="G3676" t="inlineStr">
        <is>
          <t>Defective Product</t>
        </is>
      </c>
      <c r="H3676" t="n">
        <v>1</v>
      </c>
      <c r="I3676" t="n">
        <v>10392.77</v>
      </c>
    </row>
    <row r="3677">
      <c r="A3677" t="inlineStr">
        <is>
          <t>RET003688</t>
        </is>
      </c>
      <c r="B3677" t="inlineStr">
        <is>
          <t>O023794</t>
        </is>
      </c>
      <c r="C3677" s="25" t="n">
        <v>45492</v>
      </c>
      <c r="D3677" t="inlineStr">
        <is>
          <t>Books</t>
        </is>
      </c>
      <c r="E3677" t="inlineStr">
        <is>
          <t>Central</t>
        </is>
      </c>
      <c r="F3677" t="inlineStr">
        <is>
          <t>Website</t>
        </is>
      </c>
      <c r="G3677" t="inlineStr">
        <is>
          <t>Damaged in Transit</t>
        </is>
      </c>
      <c r="H3677" t="n">
        <v>1</v>
      </c>
      <c r="I3677" t="n">
        <v>458.8</v>
      </c>
    </row>
    <row r="3678">
      <c r="A3678" t="inlineStr">
        <is>
          <t>RET003689</t>
        </is>
      </c>
      <c r="B3678" t="inlineStr">
        <is>
          <t>O023819</t>
        </is>
      </c>
      <c r="C3678" s="25" t="n">
        <v>45493</v>
      </c>
      <c r="D3678" t="inlineStr">
        <is>
          <t>Electronics</t>
        </is>
      </c>
      <c r="E3678" t="inlineStr">
        <is>
          <t>North</t>
        </is>
      </c>
      <c r="F3678" t="inlineStr">
        <is>
          <t>Marketplace</t>
        </is>
      </c>
      <c r="G3678" t="inlineStr">
        <is>
          <t>Changed Mind</t>
        </is>
      </c>
      <c r="H3678" t="n">
        <v>2</v>
      </c>
      <c r="I3678" t="n">
        <v>9975.889999999999</v>
      </c>
    </row>
    <row r="3679">
      <c r="A3679" t="inlineStr">
        <is>
          <t>RET003690</t>
        </is>
      </c>
      <c r="B3679" t="inlineStr">
        <is>
          <t>O023820</t>
        </is>
      </c>
      <c r="C3679" s="25" t="n">
        <v>45493</v>
      </c>
      <c r="D3679" t="inlineStr">
        <is>
          <t>Fashion</t>
        </is>
      </c>
      <c r="E3679" t="inlineStr">
        <is>
          <t>Central</t>
        </is>
      </c>
      <c r="F3679" t="inlineStr">
        <is>
          <t>Website</t>
        </is>
      </c>
      <c r="G3679" t="inlineStr">
        <is>
          <t>Size/Fit Issue</t>
        </is>
      </c>
      <c r="H3679" t="n">
        <v>1</v>
      </c>
      <c r="I3679" t="n">
        <v>690.61</v>
      </c>
    </row>
    <row r="3680">
      <c r="A3680" t="inlineStr">
        <is>
          <t>RET003691</t>
        </is>
      </c>
      <c r="B3680" t="inlineStr">
        <is>
          <t>O023824</t>
        </is>
      </c>
      <c r="C3680" s="25" t="n">
        <v>45493</v>
      </c>
      <c r="D3680" t="inlineStr">
        <is>
          <t>Fashion</t>
        </is>
      </c>
      <c r="E3680" t="inlineStr">
        <is>
          <t>East</t>
        </is>
      </c>
      <c r="F3680" t="inlineStr">
        <is>
          <t>Unknown</t>
        </is>
      </c>
      <c r="G3680" t="inlineStr">
        <is>
          <t>Late Delivery</t>
        </is>
      </c>
      <c r="H3680" t="n">
        <v>1</v>
      </c>
      <c r="I3680" t="n">
        <v>1554.96</v>
      </c>
    </row>
    <row r="3681">
      <c r="A3681" t="inlineStr">
        <is>
          <t>RET003692</t>
        </is>
      </c>
      <c r="B3681" t="inlineStr">
        <is>
          <t>O023824</t>
        </is>
      </c>
      <c r="C3681" s="25" t="n">
        <v>45493</v>
      </c>
      <c r="D3681" t="inlineStr">
        <is>
          <t>Fashion</t>
        </is>
      </c>
      <c r="E3681" t="inlineStr">
        <is>
          <t>East</t>
        </is>
      </c>
      <c r="F3681" t="inlineStr">
        <is>
          <t>Unknown</t>
        </is>
      </c>
      <c r="G3681" t="inlineStr">
        <is>
          <t>Changed Mind</t>
        </is>
      </c>
      <c r="H3681" t="n">
        <v>1</v>
      </c>
      <c r="I3681" t="n">
        <v>955.76</v>
      </c>
    </row>
    <row r="3682">
      <c r="A3682" t="inlineStr">
        <is>
          <t>RET003693</t>
        </is>
      </c>
      <c r="B3682" t="inlineStr">
        <is>
          <t>O023832</t>
        </is>
      </c>
      <c r="C3682" s="25" t="n">
        <v>45493</v>
      </c>
      <c r="D3682" t="inlineStr">
        <is>
          <t>Home &amp; Kitchen</t>
        </is>
      </c>
      <c r="E3682" t="inlineStr">
        <is>
          <t>South</t>
        </is>
      </c>
      <c r="F3682" t="inlineStr">
        <is>
          <t>Unknown</t>
        </is>
      </c>
      <c r="G3682" t="inlineStr">
        <is>
          <t>Changed Mind</t>
        </is>
      </c>
      <c r="H3682" t="n">
        <v>1</v>
      </c>
      <c r="I3682" t="n">
        <v>695.76</v>
      </c>
    </row>
    <row r="3683">
      <c r="A3683" t="inlineStr">
        <is>
          <t>RET003694</t>
        </is>
      </c>
      <c r="B3683" t="inlineStr">
        <is>
          <t>O023836</t>
        </is>
      </c>
      <c r="C3683" s="25" t="n">
        <v>45493</v>
      </c>
      <c r="D3683" t="inlineStr">
        <is>
          <t>Electronics</t>
        </is>
      </c>
      <c r="E3683" t="inlineStr">
        <is>
          <t>North</t>
        </is>
      </c>
      <c r="F3683" t="inlineStr">
        <is>
          <t>Website</t>
        </is>
      </c>
      <c r="G3683" t="inlineStr">
        <is>
          <t>Late Delivery</t>
        </is>
      </c>
      <c r="H3683" t="n">
        <v>1</v>
      </c>
      <c r="I3683" t="n">
        <v>7181.77</v>
      </c>
    </row>
    <row r="3684">
      <c r="A3684" t="inlineStr">
        <is>
          <t>RET003695</t>
        </is>
      </c>
      <c r="B3684" t="inlineStr">
        <is>
          <t>O023839</t>
        </is>
      </c>
      <c r="C3684" s="25" t="n">
        <v>45493</v>
      </c>
      <c r="D3684" t="inlineStr">
        <is>
          <t>Fashion</t>
        </is>
      </c>
      <c r="E3684" t="inlineStr">
        <is>
          <t>South</t>
        </is>
      </c>
      <c r="F3684" t="inlineStr">
        <is>
          <t>Website</t>
        </is>
      </c>
      <c r="G3684" t="inlineStr">
        <is>
          <t>Changed Mind</t>
        </is>
      </c>
      <c r="H3684" t="n">
        <v>1</v>
      </c>
      <c r="I3684" t="n">
        <v>1115.45</v>
      </c>
    </row>
    <row r="3685">
      <c r="A3685" t="inlineStr">
        <is>
          <t>RET003696</t>
        </is>
      </c>
      <c r="B3685" t="inlineStr">
        <is>
          <t>O023847</t>
        </is>
      </c>
      <c r="C3685" s="25" t="n">
        <v>45493</v>
      </c>
      <c r="D3685" t="inlineStr">
        <is>
          <t>Fashion</t>
        </is>
      </c>
      <c r="E3685" t="inlineStr">
        <is>
          <t>East</t>
        </is>
      </c>
      <c r="F3685" t="inlineStr">
        <is>
          <t>Marketplace</t>
        </is>
      </c>
      <c r="G3685" t="inlineStr">
        <is>
          <t>Size/Fit Issue</t>
        </is>
      </c>
      <c r="H3685" t="n">
        <v>1</v>
      </c>
      <c r="I3685" t="n">
        <v>719.78</v>
      </c>
    </row>
    <row r="3686">
      <c r="A3686" t="inlineStr">
        <is>
          <t>RET003697</t>
        </is>
      </c>
      <c r="B3686" t="inlineStr">
        <is>
          <t>O023853</t>
        </is>
      </c>
      <c r="C3686" s="25" t="n">
        <v>45494</v>
      </c>
      <c r="D3686" t="inlineStr">
        <is>
          <t>Fashion</t>
        </is>
      </c>
      <c r="E3686" t="inlineStr">
        <is>
          <t>East</t>
        </is>
      </c>
      <c r="F3686" t="inlineStr">
        <is>
          <t>Mobile App</t>
        </is>
      </c>
      <c r="G3686" t="inlineStr">
        <is>
          <t>Defective Product</t>
        </is>
      </c>
      <c r="H3686" t="n">
        <v>1</v>
      </c>
      <c r="I3686" t="n">
        <v>812.4</v>
      </c>
    </row>
    <row r="3687">
      <c r="A3687" t="inlineStr">
        <is>
          <t>RET003698</t>
        </is>
      </c>
      <c r="B3687" t="inlineStr">
        <is>
          <t>O023858</t>
        </is>
      </c>
      <c r="C3687" s="25" t="n">
        <v>45494</v>
      </c>
      <c r="D3687" t="inlineStr">
        <is>
          <t>Fashion</t>
        </is>
      </c>
      <c r="E3687" t="inlineStr">
        <is>
          <t>South</t>
        </is>
      </c>
      <c r="F3687" t="inlineStr">
        <is>
          <t>Website</t>
        </is>
      </c>
      <c r="G3687" t="inlineStr">
        <is>
          <t>Size/Fit Issue</t>
        </is>
      </c>
      <c r="H3687" t="n">
        <v>2</v>
      </c>
      <c r="I3687" t="n">
        <v>1440.5</v>
      </c>
    </row>
    <row r="3688">
      <c r="A3688" t="inlineStr">
        <is>
          <t>RET003699</t>
        </is>
      </c>
      <c r="B3688" t="inlineStr">
        <is>
          <t>O023859</t>
        </is>
      </c>
      <c r="C3688" s="25" t="n">
        <v>45494</v>
      </c>
      <c r="D3688" t="inlineStr">
        <is>
          <t>Fashion</t>
        </is>
      </c>
      <c r="E3688" t="inlineStr">
        <is>
          <t>West</t>
        </is>
      </c>
      <c r="F3688" t="inlineStr">
        <is>
          <t>Retail Store</t>
        </is>
      </c>
      <c r="G3688" t="inlineStr">
        <is>
          <t>Size/Fit Issue</t>
        </is>
      </c>
      <c r="H3688" t="n">
        <v>1</v>
      </c>
      <c r="I3688" t="n">
        <v>726.96</v>
      </c>
    </row>
    <row r="3689">
      <c r="A3689" t="inlineStr">
        <is>
          <t>RET003700</t>
        </is>
      </c>
      <c r="B3689" t="inlineStr">
        <is>
          <t>O023872</t>
        </is>
      </c>
      <c r="C3689" s="25" t="n">
        <v>45494</v>
      </c>
      <c r="D3689" t="inlineStr">
        <is>
          <t>Fashion</t>
        </is>
      </c>
      <c r="E3689" t="inlineStr">
        <is>
          <t>North</t>
        </is>
      </c>
      <c r="F3689" t="inlineStr">
        <is>
          <t>Website</t>
        </is>
      </c>
      <c r="G3689" t="inlineStr">
        <is>
          <t>Damaged in Transit</t>
        </is>
      </c>
      <c r="H3689" t="n">
        <v>1</v>
      </c>
      <c r="I3689" t="n">
        <v>1543.46</v>
      </c>
    </row>
    <row r="3690">
      <c r="A3690" t="inlineStr">
        <is>
          <t>RET003701</t>
        </is>
      </c>
      <c r="B3690" t="inlineStr">
        <is>
          <t>O023873</t>
        </is>
      </c>
      <c r="C3690" s="25" t="n">
        <v>45494</v>
      </c>
      <c r="D3690" t="inlineStr">
        <is>
          <t>Fashion</t>
        </is>
      </c>
      <c r="E3690" t="inlineStr">
        <is>
          <t>South</t>
        </is>
      </c>
      <c r="F3690" t="inlineStr">
        <is>
          <t>Marketplace</t>
        </is>
      </c>
      <c r="G3690" t="inlineStr">
        <is>
          <t>Not as Described</t>
        </is>
      </c>
      <c r="H3690" t="n">
        <v>1</v>
      </c>
      <c r="I3690" t="n">
        <v>3384.84</v>
      </c>
    </row>
    <row r="3691">
      <c r="A3691" t="inlineStr">
        <is>
          <t>RET003702</t>
        </is>
      </c>
      <c r="B3691" t="inlineStr">
        <is>
          <t>O023876</t>
        </is>
      </c>
      <c r="C3691" s="25" t="n">
        <v>45494</v>
      </c>
      <c r="D3691" t="inlineStr">
        <is>
          <t>Fashion</t>
        </is>
      </c>
      <c r="E3691" t="inlineStr">
        <is>
          <t>East</t>
        </is>
      </c>
      <c r="F3691" t="inlineStr">
        <is>
          <t>Marketplace</t>
        </is>
      </c>
      <c r="G3691" t="inlineStr">
        <is>
          <t>Late Delivery</t>
        </is>
      </c>
      <c r="H3691" t="n">
        <v>2</v>
      </c>
      <c r="I3691" t="n">
        <v>3180.53</v>
      </c>
    </row>
    <row r="3692">
      <c r="A3692" t="inlineStr">
        <is>
          <t>RET003703</t>
        </is>
      </c>
      <c r="B3692" t="inlineStr">
        <is>
          <t>O023876</t>
        </is>
      </c>
      <c r="C3692" s="25" t="n">
        <v>45494</v>
      </c>
      <c r="D3692" t="inlineStr">
        <is>
          <t>Fashion</t>
        </is>
      </c>
      <c r="E3692" t="inlineStr">
        <is>
          <t>East</t>
        </is>
      </c>
      <c r="F3692" t="inlineStr">
        <is>
          <t>Marketplace</t>
        </is>
      </c>
      <c r="G3692" t="inlineStr">
        <is>
          <t>Size/Fit Issue</t>
        </is>
      </c>
      <c r="H3692" t="n">
        <v>1</v>
      </c>
      <c r="I3692" t="n">
        <v>1528.44</v>
      </c>
    </row>
    <row r="3693">
      <c r="A3693" t="inlineStr">
        <is>
          <t>RET003704</t>
        </is>
      </c>
      <c r="B3693" t="inlineStr">
        <is>
          <t>O023877</t>
        </is>
      </c>
      <c r="C3693" s="25" t="n">
        <v>45494</v>
      </c>
      <c r="D3693" t="inlineStr">
        <is>
          <t>Beauty</t>
        </is>
      </c>
      <c r="E3693" t="inlineStr">
        <is>
          <t>West</t>
        </is>
      </c>
      <c r="F3693" t="inlineStr">
        <is>
          <t>Mobile App</t>
        </is>
      </c>
      <c r="G3693" t="inlineStr">
        <is>
          <t>Size/Fit Issue</t>
        </is>
      </c>
      <c r="H3693" t="n">
        <v>1</v>
      </c>
      <c r="I3693" t="n">
        <v>888.26</v>
      </c>
    </row>
    <row r="3694">
      <c r="A3694" t="inlineStr">
        <is>
          <t>RET003705</t>
        </is>
      </c>
      <c r="B3694" t="inlineStr">
        <is>
          <t>O023877</t>
        </is>
      </c>
      <c r="C3694" s="25" t="n">
        <v>45494</v>
      </c>
      <c r="D3694" t="inlineStr">
        <is>
          <t>Fashion</t>
        </is>
      </c>
      <c r="E3694" t="inlineStr">
        <is>
          <t>West</t>
        </is>
      </c>
      <c r="F3694" t="inlineStr">
        <is>
          <t>Mobile App</t>
        </is>
      </c>
      <c r="G3694" t="inlineStr">
        <is>
          <t>Not as Described</t>
        </is>
      </c>
      <c r="H3694" t="n">
        <v>1</v>
      </c>
      <c r="I3694" t="n">
        <v>3129.36</v>
      </c>
    </row>
    <row r="3695">
      <c r="A3695" t="inlineStr">
        <is>
          <t>RET003706</t>
        </is>
      </c>
      <c r="B3695" t="inlineStr">
        <is>
          <t>O023884</t>
        </is>
      </c>
      <c r="C3695" s="25" t="n">
        <v>45494</v>
      </c>
      <c r="D3695" t="inlineStr">
        <is>
          <t>Grocery</t>
        </is>
      </c>
      <c r="E3695" t="inlineStr">
        <is>
          <t>South</t>
        </is>
      </c>
      <c r="F3695" t="inlineStr">
        <is>
          <t>Marketplace</t>
        </is>
      </c>
      <c r="G3695" t="inlineStr">
        <is>
          <t>Late Delivery</t>
        </is>
      </c>
      <c r="H3695" t="n">
        <v>1</v>
      </c>
      <c r="I3695" t="n">
        <v>404.56</v>
      </c>
    </row>
    <row r="3696">
      <c r="A3696" t="inlineStr">
        <is>
          <t>RET003707</t>
        </is>
      </c>
      <c r="B3696" t="inlineStr">
        <is>
          <t>O023888</t>
        </is>
      </c>
      <c r="C3696" s="25" t="n">
        <v>45494</v>
      </c>
      <c r="D3696" t="inlineStr">
        <is>
          <t>Fashion</t>
        </is>
      </c>
      <c r="E3696" t="inlineStr">
        <is>
          <t>North</t>
        </is>
      </c>
      <c r="F3696" t="inlineStr">
        <is>
          <t>Mobile App</t>
        </is>
      </c>
      <c r="G3696" t="inlineStr">
        <is>
          <t>Wrong Item Delivered</t>
        </is>
      </c>
      <c r="H3696" t="n">
        <v>2</v>
      </c>
      <c r="I3696" t="n">
        <v>7546.34</v>
      </c>
    </row>
    <row r="3697">
      <c r="A3697" t="inlineStr">
        <is>
          <t>RET003708</t>
        </is>
      </c>
      <c r="B3697" t="inlineStr">
        <is>
          <t>O023892</t>
        </is>
      </c>
      <c r="C3697" s="25" t="n">
        <v>45494</v>
      </c>
      <c r="D3697" t="inlineStr">
        <is>
          <t>Home &amp; Kitchen</t>
        </is>
      </c>
      <c r="E3697" t="inlineStr">
        <is>
          <t>West</t>
        </is>
      </c>
      <c r="F3697" t="inlineStr">
        <is>
          <t>Marketplace</t>
        </is>
      </c>
      <c r="G3697" t="inlineStr">
        <is>
          <t>Late Delivery</t>
        </is>
      </c>
      <c r="H3697" t="n">
        <v>1</v>
      </c>
      <c r="I3697" t="n">
        <v>828.9299999999999</v>
      </c>
    </row>
    <row r="3698">
      <c r="A3698" t="inlineStr">
        <is>
          <t>RET003709</t>
        </is>
      </c>
      <c r="B3698" t="inlineStr">
        <is>
          <t>O023892</t>
        </is>
      </c>
      <c r="C3698" s="25" t="n">
        <v>45494</v>
      </c>
      <c r="D3698" t="inlineStr">
        <is>
          <t>Fashion</t>
        </is>
      </c>
      <c r="E3698" t="inlineStr">
        <is>
          <t>West</t>
        </is>
      </c>
      <c r="F3698" t="inlineStr">
        <is>
          <t>Marketplace</t>
        </is>
      </c>
      <c r="G3698" t="inlineStr">
        <is>
          <t>Damaged in Transit</t>
        </is>
      </c>
      <c r="H3698" t="n">
        <v>1</v>
      </c>
      <c r="I3698" t="n">
        <v>1866.33</v>
      </c>
    </row>
    <row r="3699">
      <c r="A3699" t="inlineStr">
        <is>
          <t>RET003710</t>
        </is>
      </c>
      <c r="B3699" t="inlineStr">
        <is>
          <t>O023896</t>
        </is>
      </c>
      <c r="C3699" s="25" t="n">
        <v>45494</v>
      </c>
      <c r="D3699" t="inlineStr">
        <is>
          <t>Fashion</t>
        </is>
      </c>
      <c r="E3699" t="inlineStr">
        <is>
          <t>West</t>
        </is>
      </c>
      <c r="F3699" t="inlineStr">
        <is>
          <t>Mobile App</t>
        </is>
      </c>
      <c r="G3699" t="inlineStr">
        <is>
          <t>Changed Mind</t>
        </is>
      </c>
      <c r="H3699" t="n">
        <v>1</v>
      </c>
      <c r="I3699" t="n">
        <v>3397.73</v>
      </c>
    </row>
    <row r="3700">
      <c r="A3700" t="inlineStr">
        <is>
          <t>RET003711</t>
        </is>
      </c>
      <c r="B3700" t="inlineStr">
        <is>
          <t>O023899</t>
        </is>
      </c>
      <c r="C3700" s="25" t="n">
        <v>45494</v>
      </c>
      <c r="D3700" t="inlineStr">
        <is>
          <t>Home &amp; Kitchen</t>
        </is>
      </c>
      <c r="E3700" t="inlineStr">
        <is>
          <t>South</t>
        </is>
      </c>
      <c r="F3700" t="inlineStr">
        <is>
          <t>Retail Store</t>
        </is>
      </c>
      <c r="G3700" t="inlineStr">
        <is>
          <t>Late Delivery</t>
        </is>
      </c>
      <c r="H3700" t="n">
        <v>1</v>
      </c>
      <c r="I3700" t="n">
        <v>4626.96</v>
      </c>
    </row>
    <row r="3701">
      <c r="A3701" t="inlineStr">
        <is>
          <t>RET003712</t>
        </is>
      </c>
      <c r="B3701" t="inlineStr">
        <is>
          <t>O023900</t>
        </is>
      </c>
      <c r="C3701" s="25" t="n">
        <v>45494</v>
      </c>
      <c r="D3701" t="inlineStr">
        <is>
          <t>Sports</t>
        </is>
      </c>
      <c r="E3701" t="inlineStr">
        <is>
          <t>North</t>
        </is>
      </c>
      <c r="F3701" t="inlineStr">
        <is>
          <t>Website</t>
        </is>
      </c>
      <c r="G3701" t="inlineStr">
        <is>
          <t>Changed Mind</t>
        </is>
      </c>
      <c r="H3701" t="n">
        <v>1</v>
      </c>
      <c r="I3701" t="n">
        <v>2338.96</v>
      </c>
    </row>
    <row r="3702">
      <c r="A3702" t="inlineStr">
        <is>
          <t>RET003713</t>
        </is>
      </c>
      <c r="B3702" t="inlineStr">
        <is>
          <t>O023913</t>
        </is>
      </c>
      <c r="C3702" s="25" t="n">
        <v>45495</v>
      </c>
      <c r="D3702" t="inlineStr">
        <is>
          <t>Home &amp; Kitchen</t>
        </is>
      </c>
      <c r="E3702" t="inlineStr">
        <is>
          <t>West</t>
        </is>
      </c>
      <c r="F3702" t="inlineStr">
        <is>
          <t>Mobile App</t>
        </is>
      </c>
      <c r="G3702" t="inlineStr">
        <is>
          <t>Not as Described</t>
        </is>
      </c>
      <c r="H3702" t="n">
        <v>1</v>
      </c>
      <c r="I3702" t="n">
        <v>1915.73</v>
      </c>
    </row>
    <row r="3703">
      <c r="A3703" t="inlineStr">
        <is>
          <t>RET003714</t>
        </is>
      </c>
      <c r="B3703" t="inlineStr">
        <is>
          <t>O023918</t>
        </is>
      </c>
      <c r="C3703" s="25" t="n">
        <v>45495</v>
      </c>
      <c r="D3703" t="inlineStr">
        <is>
          <t>Fashion</t>
        </is>
      </c>
      <c r="E3703" t="inlineStr">
        <is>
          <t>West</t>
        </is>
      </c>
      <c r="F3703" t="inlineStr">
        <is>
          <t>Mobile App</t>
        </is>
      </c>
      <c r="G3703" t="inlineStr">
        <is>
          <t>Wrong Item Delivered</t>
        </is>
      </c>
      <c r="H3703" t="n">
        <v>1</v>
      </c>
      <c r="I3703" t="n">
        <v>214.34</v>
      </c>
    </row>
    <row r="3704">
      <c r="A3704" t="inlineStr">
        <is>
          <t>RET003715</t>
        </is>
      </c>
      <c r="B3704" t="inlineStr">
        <is>
          <t>O023930</t>
        </is>
      </c>
      <c r="C3704" s="25" t="n">
        <v>45495</v>
      </c>
      <c r="D3704" t="inlineStr">
        <is>
          <t>Home &amp; Kitchen</t>
        </is>
      </c>
      <c r="E3704" t="inlineStr">
        <is>
          <t>North</t>
        </is>
      </c>
      <c r="F3704" t="inlineStr">
        <is>
          <t>Mobile App</t>
        </is>
      </c>
      <c r="G3704" t="inlineStr">
        <is>
          <t>Damaged in Transit</t>
        </is>
      </c>
      <c r="H3704" t="n">
        <v>1</v>
      </c>
      <c r="I3704" t="n">
        <v>1908.5</v>
      </c>
    </row>
    <row r="3705">
      <c r="A3705" t="inlineStr">
        <is>
          <t>RET003716</t>
        </is>
      </c>
      <c r="B3705" t="inlineStr">
        <is>
          <t>O023934</t>
        </is>
      </c>
      <c r="C3705" s="25" t="n">
        <v>45495</v>
      </c>
      <c r="D3705" t="inlineStr">
        <is>
          <t>Fashion</t>
        </is>
      </c>
      <c r="E3705" t="inlineStr">
        <is>
          <t>North</t>
        </is>
      </c>
      <c r="F3705" t="inlineStr">
        <is>
          <t>Marketplace</t>
        </is>
      </c>
      <c r="G3705" t="inlineStr">
        <is>
          <t>Size/Fit Issue</t>
        </is>
      </c>
      <c r="H3705" t="n">
        <v>1</v>
      </c>
      <c r="I3705" t="n">
        <v>832.1</v>
      </c>
    </row>
    <row r="3706">
      <c r="A3706" t="inlineStr">
        <is>
          <t>RET003717</t>
        </is>
      </c>
      <c r="B3706" t="inlineStr">
        <is>
          <t>O023939</t>
        </is>
      </c>
      <c r="C3706" s="25" t="n">
        <v>45495</v>
      </c>
      <c r="D3706" t="inlineStr">
        <is>
          <t>Sports</t>
        </is>
      </c>
      <c r="E3706" t="inlineStr">
        <is>
          <t>South</t>
        </is>
      </c>
      <c r="F3706" t="inlineStr">
        <is>
          <t>Unknown</t>
        </is>
      </c>
      <c r="G3706" t="inlineStr">
        <is>
          <t>Wrong Item Delivered</t>
        </is>
      </c>
      <c r="H3706" t="n">
        <v>1</v>
      </c>
      <c r="I3706" t="n">
        <v>1528.44</v>
      </c>
    </row>
    <row r="3707">
      <c r="A3707" t="inlineStr">
        <is>
          <t>RET003718</t>
        </is>
      </c>
      <c r="B3707" t="inlineStr">
        <is>
          <t>O023944</t>
        </is>
      </c>
      <c r="C3707" s="25" t="n">
        <v>45495</v>
      </c>
      <c r="D3707" t="inlineStr">
        <is>
          <t>Home &amp; Kitchen</t>
        </is>
      </c>
      <c r="E3707" t="inlineStr">
        <is>
          <t>South</t>
        </is>
      </c>
      <c r="F3707" t="inlineStr">
        <is>
          <t>Mobile App</t>
        </is>
      </c>
      <c r="G3707" t="inlineStr">
        <is>
          <t>Late Delivery</t>
        </is>
      </c>
      <c r="H3707" t="n">
        <v>1</v>
      </c>
      <c r="I3707" t="n">
        <v>308.52</v>
      </c>
    </row>
    <row r="3708">
      <c r="A3708" t="inlineStr">
        <is>
          <t>RET003719</t>
        </is>
      </c>
      <c r="B3708" t="inlineStr">
        <is>
          <t>O023946</t>
        </is>
      </c>
      <c r="C3708" s="25" t="n">
        <v>45495</v>
      </c>
      <c r="D3708" t="inlineStr">
        <is>
          <t>Fashion</t>
        </is>
      </c>
      <c r="E3708" t="inlineStr">
        <is>
          <t>South</t>
        </is>
      </c>
      <c r="F3708" t="inlineStr">
        <is>
          <t>Website</t>
        </is>
      </c>
      <c r="G3708" t="inlineStr">
        <is>
          <t>Not as Described</t>
        </is>
      </c>
      <c r="H3708" t="n">
        <v>1</v>
      </c>
      <c r="I3708" t="n">
        <v>1201.36</v>
      </c>
    </row>
    <row r="3709">
      <c r="A3709" t="inlineStr">
        <is>
          <t>RET003720</t>
        </is>
      </c>
      <c r="B3709" t="inlineStr">
        <is>
          <t>O023955</t>
        </is>
      </c>
      <c r="C3709" s="25" t="n">
        <v>45496</v>
      </c>
      <c r="D3709" t="inlineStr">
        <is>
          <t>Home &amp; Kitchen</t>
        </is>
      </c>
      <c r="E3709" t="inlineStr">
        <is>
          <t>North</t>
        </is>
      </c>
      <c r="F3709" t="inlineStr">
        <is>
          <t>Website</t>
        </is>
      </c>
      <c r="G3709" t="inlineStr">
        <is>
          <t>Damaged in Transit</t>
        </is>
      </c>
      <c r="H3709" t="n">
        <v>1</v>
      </c>
      <c r="I3709" t="n">
        <v>384.33</v>
      </c>
    </row>
    <row r="3710">
      <c r="A3710" t="inlineStr">
        <is>
          <t>RET003721</t>
        </is>
      </c>
      <c r="B3710" t="inlineStr">
        <is>
          <t>O023972</t>
        </is>
      </c>
      <c r="C3710" s="25" t="n">
        <v>45496</v>
      </c>
      <c r="D3710" t="inlineStr">
        <is>
          <t>Grocery</t>
        </is>
      </c>
      <c r="E3710" t="inlineStr">
        <is>
          <t>North</t>
        </is>
      </c>
      <c r="F3710" t="inlineStr">
        <is>
          <t>Retail Store</t>
        </is>
      </c>
      <c r="G3710" t="inlineStr">
        <is>
          <t>Defective Product</t>
        </is>
      </c>
      <c r="H3710" t="n">
        <v>1</v>
      </c>
      <c r="I3710" t="n">
        <v>414.96</v>
      </c>
    </row>
    <row r="3711">
      <c r="A3711" t="inlineStr">
        <is>
          <t>RET003722</t>
        </is>
      </c>
      <c r="B3711" t="inlineStr">
        <is>
          <t>O023985</t>
        </is>
      </c>
      <c r="C3711" s="25" t="n">
        <v>45496</v>
      </c>
      <c r="D3711" t="inlineStr">
        <is>
          <t>Fashion</t>
        </is>
      </c>
      <c r="E3711" t="inlineStr">
        <is>
          <t>South</t>
        </is>
      </c>
      <c r="F3711" t="inlineStr">
        <is>
          <t>Retail Store</t>
        </is>
      </c>
      <c r="G3711" t="inlineStr">
        <is>
          <t>Changed Mind</t>
        </is>
      </c>
      <c r="H3711" t="n">
        <v>1</v>
      </c>
      <c r="I3711" t="n">
        <v>1737.89</v>
      </c>
    </row>
    <row r="3712">
      <c r="A3712" t="inlineStr">
        <is>
          <t>RET003723</t>
        </is>
      </c>
      <c r="B3712" t="inlineStr">
        <is>
          <t>O023991</t>
        </is>
      </c>
      <c r="C3712" s="25" t="n">
        <v>45496</v>
      </c>
      <c r="D3712" t="inlineStr">
        <is>
          <t>Fashion</t>
        </is>
      </c>
      <c r="E3712" t="inlineStr">
        <is>
          <t>West</t>
        </is>
      </c>
      <c r="F3712" t="inlineStr">
        <is>
          <t>Mobile App</t>
        </is>
      </c>
      <c r="G3712" t="inlineStr">
        <is>
          <t>Wrong Item Delivered</t>
        </is>
      </c>
      <c r="H3712" t="n">
        <v>2</v>
      </c>
      <c r="I3712" t="n">
        <v>1982.45</v>
      </c>
    </row>
    <row r="3713">
      <c r="A3713" t="inlineStr">
        <is>
          <t>RET003724</t>
        </is>
      </c>
      <c r="B3713" t="inlineStr">
        <is>
          <t>O023994</t>
        </is>
      </c>
      <c r="C3713" s="25" t="n">
        <v>45496</v>
      </c>
      <c r="D3713" t="inlineStr">
        <is>
          <t>Electronics</t>
        </is>
      </c>
      <c r="E3713" t="inlineStr">
        <is>
          <t>East</t>
        </is>
      </c>
      <c r="F3713" t="inlineStr">
        <is>
          <t>Mobile App</t>
        </is>
      </c>
      <c r="G3713" t="inlineStr">
        <is>
          <t>Wrong Item Delivered</t>
        </is>
      </c>
      <c r="H3713" t="n">
        <v>1</v>
      </c>
      <c r="I3713" t="n">
        <v>2900.66</v>
      </c>
    </row>
    <row r="3714">
      <c r="A3714" t="inlineStr">
        <is>
          <t>RET003725</t>
        </is>
      </c>
      <c r="B3714" t="inlineStr">
        <is>
          <t>O023996</t>
        </is>
      </c>
      <c r="C3714" s="25" t="n">
        <v>45496</v>
      </c>
      <c r="D3714" t="inlineStr">
        <is>
          <t>Fashion</t>
        </is>
      </c>
      <c r="E3714" t="inlineStr">
        <is>
          <t>East</t>
        </is>
      </c>
      <c r="F3714" t="inlineStr">
        <is>
          <t>Mobile App</t>
        </is>
      </c>
      <c r="G3714" t="inlineStr">
        <is>
          <t>Defective Product</t>
        </is>
      </c>
      <c r="H3714" t="n">
        <v>1</v>
      </c>
      <c r="I3714" t="n">
        <v>2288.68</v>
      </c>
    </row>
    <row r="3715">
      <c r="A3715" t="inlineStr">
        <is>
          <t>RET003726</t>
        </is>
      </c>
      <c r="B3715" t="inlineStr">
        <is>
          <t>O024008</t>
        </is>
      </c>
      <c r="C3715" s="25" t="n">
        <v>45497</v>
      </c>
      <c r="D3715" t="inlineStr">
        <is>
          <t>Fashion</t>
        </is>
      </c>
      <c r="E3715" t="inlineStr">
        <is>
          <t>North</t>
        </is>
      </c>
      <c r="F3715" t="inlineStr">
        <is>
          <t>Mobile App</t>
        </is>
      </c>
      <c r="G3715" t="inlineStr">
        <is>
          <t>Size/Fit Issue</t>
        </is>
      </c>
      <c r="H3715" t="n">
        <v>1</v>
      </c>
      <c r="I3715" t="n">
        <v>1384.34</v>
      </c>
    </row>
    <row r="3716">
      <c r="A3716" t="inlineStr">
        <is>
          <t>RET003727</t>
        </is>
      </c>
      <c r="B3716" t="inlineStr">
        <is>
          <t>O024016</t>
        </is>
      </c>
      <c r="C3716" s="25" t="n">
        <v>45497</v>
      </c>
      <c r="D3716" t="inlineStr">
        <is>
          <t>Fashion</t>
        </is>
      </c>
      <c r="E3716" t="inlineStr">
        <is>
          <t>South</t>
        </is>
      </c>
      <c r="F3716" t="inlineStr">
        <is>
          <t>Mobile App</t>
        </is>
      </c>
      <c r="G3716" t="inlineStr">
        <is>
          <t>Size/Fit Issue</t>
        </is>
      </c>
      <c r="H3716" t="n">
        <v>1</v>
      </c>
      <c r="I3716" t="n">
        <v>2692.56</v>
      </c>
    </row>
    <row r="3717">
      <c r="A3717" t="inlineStr">
        <is>
          <t>RET003728</t>
        </is>
      </c>
      <c r="B3717" t="inlineStr">
        <is>
          <t>O024030</t>
        </is>
      </c>
      <c r="C3717" s="25" t="n">
        <v>45497</v>
      </c>
      <c r="D3717" t="inlineStr">
        <is>
          <t>Fashion</t>
        </is>
      </c>
      <c r="E3717" t="inlineStr">
        <is>
          <t>North</t>
        </is>
      </c>
      <c r="F3717" t="inlineStr">
        <is>
          <t>Website</t>
        </is>
      </c>
      <c r="G3717" t="inlineStr">
        <is>
          <t>Size/Fit Issue</t>
        </is>
      </c>
      <c r="H3717" t="n">
        <v>1</v>
      </c>
      <c r="I3717" t="n">
        <v>680.73</v>
      </c>
    </row>
    <row r="3718">
      <c r="A3718" t="inlineStr">
        <is>
          <t>RET003729</t>
        </is>
      </c>
      <c r="B3718" t="inlineStr">
        <is>
          <t>O024035</t>
        </is>
      </c>
      <c r="C3718" s="25" t="n">
        <v>45497</v>
      </c>
      <c r="D3718" t="inlineStr">
        <is>
          <t>Fashion</t>
        </is>
      </c>
      <c r="E3718" t="inlineStr">
        <is>
          <t>South</t>
        </is>
      </c>
      <c r="F3718" t="inlineStr">
        <is>
          <t>Mobile App</t>
        </is>
      </c>
      <c r="G3718" t="inlineStr">
        <is>
          <t>Defective Product</t>
        </is>
      </c>
      <c r="H3718" t="n">
        <v>1</v>
      </c>
      <c r="I3718" t="n">
        <v>1683.86</v>
      </c>
    </row>
    <row r="3719">
      <c r="A3719" t="inlineStr">
        <is>
          <t>RET003730</t>
        </is>
      </c>
      <c r="B3719" t="inlineStr">
        <is>
          <t>O024036</t>
        </is>
      </c>
      <c r="C3719" s="25" t="n">
        <v>45497</v>
      </c>
      <c r="D3719" t="inlineStr">
        <is>
          <t>Fashion</t>
        </is>
      </c>
      <c r="E3719" t="inlineStr">
        <is>
          <t>South</t>
        </is>
      </c>
      <c r="F3719" t="inlineStr">
        <is>
          <t>Marketplace</t>
        </is>
      </c>
      <c r="G3719" t="inlineStr">
        <is>
          <t>Changed Mind</t>
        </is>
      </c>
      <c r="H3719" t="n">
        <v>1</v>
      </c>
      <c r="I3719" t="n">
        <v>581.36</v>
      </c>
    </row>
    <row r="3720">
      <c r="A3720" t="inlineStr">
        <is>
          <t>RET003731</t>
        </is>
      </c>
      <c r="B3720" t="inlineStr">
        <is>
          <t>O024037</t>
        </is>
      </c>
      <c r="C3720" s="25" t="n">
        <v>45497</v>
      </c>
      <c r="D3720" t="inlineStr">
        <is>
          <t>Fashion</t>
        </is>
      </c>
      <c r="E3720" t="inlineStr">
        <is>
          <t>North</t>
        </is>
      </c>
      <c r="F3720" t="inlineStr">
        <is>
          <t>Website</t>
        </is>
      </c>
      <c r="G3720" t="inlineStr">
        <is>
          <t>Not as Described</t>
        </is>
      </c>
      <c r="H3720" t="n">
        <v>1</v>
      </c>
      <c r="I3720" t="n">
        <v>685.36</v>
      </c>
    </row>
    <row r="3721">
      <c r="A3721" t="inlineStr">
        <is>
          <t>RET003732</t>
        </is>
      </c>
      <c r="B3721" t="inlineStr">
        <is>
          <t>O024037</t>
        </is>
      </c>
      <c r="C3721" s="25" t="n">
        <v>45497</v>
      </c>
      <c r="D3721" t="inlineStr">
        <is>
          <t>Fashion</t>
        </is>
      </c>
      <c r="E3721" t="inlineStr">
        <is>
          <t>North</t>
        </is>
      </c>
      <c r="F3721" t="inlineStr">
        <is>
          <t>Website</t>
        </is>
      </c>
      <c r="G3721" t="inlineStr">
        <is>
          <t>Changed Mind</t>
        </is>
      </c>
      <c r="H3721" t="n">
        <v>1</v>
      </c>
      <c r="I3721" t="n">
        <v>2423.3</v>
      </c>
    </row>
    <row r="3722">
      <c r="A3722" t="inlineStr">
        <is>
          <t>RET003733</t>
        </is>
      </c>
      <c r="B3722" t="inlineStr">
        <is>
          <t>O024038</t>
        </is>
      </c>
      <c r="C3722" s="25" t="n">
        <v>45498</v>
      </c>
      <c r="D3722" t="inlineStr">
        <is>
          <t>Sports</t>
        </is>
      </c>
      <c r="E3722" t="inlineStr">
        <is>
          <t>West</t>
        </is>
      </c>
      <c r="F3722" t="inlineStr">
        <is>
          <t>Marketplace</t>
        </is>
      </c>
      <c r="G3722" t="inlineStr">
        <is>
          <t>Changed Mind</t>
        </is>
      </c>
      <c r="H3722" t="n">
        <v>1</v>
      </c>
      <c r="I3722" t="n">
        <v>922.6900000000001</v>
      </c>
    </row>
    <row r="3723">
      <c r="A3723" t="inlineStr">
        <is>
          <t>RET003734</t>
        </is>
      </c>
      <c r="B3723" t="inlineStr">
        <is>
          <t>O024040</t>
        </is>
      </c>
      <c r="C3723" s="25" t="n">
        <v>45498</v>
      </c>
      <c r="D3723" t="inlineStr">
        <is>
          <t>Home &amp; Kitchen</t>
        </is>
      </c>
      <c r="E3723" t="inlineStr">
        <is>
          <t>East</t>
        </is>
      </c>
      <c r="F3723" t="inlineStr">
        <is>
          <t>Website</t>
        </is>
      </c>
      <c r="G3723" t="inlineStr">
        <is>
          <t>Not as Described</t>
        </is>
      </c>
      <c r="H3723" t="n">
        <v>1</v>
      </c>
      <c r="I3723" t="n">
        <v>3668.18</v>
      </c>
    </row>
    <row r="3724">
      <c r="A3724" t="inlineStr">
        <is>
          <t>RET003735</t>
        </is>
      </c>
      <c r="B3724" t="inlineStr">
        <is>
          <t>O024047</t>
        </is>
      </c>
      <c r="C3724" s="25" t="n">
        <v>45498</v>
      </c>
      <c r="D3724" t="inlineStr">
        <is>
          <t>Home &amp; Kitchen</t>
        </is>
      </c>
      <c r="E3724" t="inlineStr">
        <is>
          <t>West</t>
        </is>
      </c>
      <c r="F3724" t="inlineStr">
        <is>
          <t>Website</t>
        </is>
      </c>
      <c r="G3724" t="inlineStr">
        <is>
          <t>Damaged in Transit</t>
        </is>
      </c>
      <c r="H3724" t="n">
        <v>1</v>
      </c>
      <c r="I3724" t="n">
        <v>749.89</v>
      </c>
    </row>
    <row r="3725">
      <c r="A3725" t="inlineStr">
        <is>
          <t>RET003736</t>
        </is>
      </c>
      <c r="B3725" t="inlineStr">
        <is>
          <t>O024051</t>
        </is>
      </c>
      <c r="C3725" s="25" t="n">
        <v>45498</v>
      </c>
      <c r="D3725" t="inlineStr">
        <is>
          <t>Grocery</t>
        </is>
      </c>
      <c r="E3725" t="inlineStr">
        <is>
          <t>West</t>
        </is>
      </c>
      <c r="F3725" t="inlineStr">
        <is>
          <t>Mobile App</t>
        </is>
      </c>
      <c r="G3725" t="inlineStr">
        <is>
          <t>Changed Mind</t>
        </is>
      </c>
      <c r="H3725" t="n">
        <v>1</v>
      </c>
      <c r="I3725" t="n">
        <v>226.25</v>
      </c>
    </row>
    <row r="3726">
      <c r="A3726" t="inlineStr">
        <is>
          <t>RET003737</t>
        </is>
      </c>
      <c r="B3726" t="inlineStr">
        <is>
          <t>O024053</t>
        </is>
      </c>
      <c r="C3726" s="25" t="n">
        <v>45498</v>
      </c>
      <c r="D3726" t="inlineStr">
        <is>
          <t>Electronics</t>
        </is>
      </c>
      <c r="E3726" t="inlineStr">
        <is>
          <t>South</t>
        </is>
      </c>
      <c r="F3726" t="inlineStr">
        <is>
          <t>Website</t>
        </is>
      </c>
      <c r="G3726" t="inlineStr">
        <is>
          <t>Defective Product</t>
        </is>
      </c>
      <c r="H3726" t="n">
        <v>1</v>
      </c>
      <c r="I3726" t="n">
        <v>8110.96</v>
      </c>
    </row>
    <row r="3727">
      <c r="A3727" t="inlineStr">
        <is>
          <t>RET003738</t>
        </is>
      </c>
      <c r="B3727" t="inlineStr">
        <is>
          <t>O024054</t>
        </is>
      </c>
      <c r="C3727" s="25" t="n">
        <v>45498</v>
      </c>
      <c r="D3727" t="inlineStr">
        <is>
          <t>Fashion</t>
        </is>
      </c>
      <c r="E3727" t="inlineStr">
        <is>
          <t>North</t>
        </is>
      </c>
      <c r="F3727" t="inlineStr">
        <is>
          <t>Marketplace</t>
        </is>
      </c>
      <c r="G3727" t="inlineStr">
        <is>
          <t>Size/Fit Issue</t>
        </is>
      </c>
      <c r="H3727" t="n">
        <v>1</v>
      </c>
      <c r="I3727" t="n">
        <v>202.44</v>
      </c>
    </row>
    <row r="3728">
      <c r="A3728" t="inlineStr">
        <is>
          <t>RET003739</t>
        </is>
      </c>
      <c r="B3728" t="inlineStr">
        <is>
          <t>O024063</t>
        </is>
      </c>
      <c r="C3728" s="25" t="n">
        <v>45498</v>
      </c>
      <c r="D3728" t="inlineStr">
        <is>
          <t>Beauty</t>
        </is>
      </c>
      <c r="E3728" t="inlineStr">
        <is>
          <t>East</t>
        </is>
      </c>
      <c r="F3728" t="inlineStr">
        <is>
          <t>Marketplace</t>
        </is>
      </c>
      <c r="G3728" t="inlineStr">
        <is>
          <t>Not Specified</t>
        </is>
      </c>
      <c r="H3728" t="n">
        <v>1</v>
      </c>
      <c r="I3728" t="n">
        <v>374.45</v>
      </c>
    </row>
    <row r="3729">
      <c r="A3729" t="inlineStr">
        <is>
          <t>RET003740</t>
        </is>
      </c>
      <c r="B3729" t="inlineStr">
        <is>
          <t>O024070</t>
        </is>
      </c>
      <c r="C3729" s="25" t="n">
        <v>45498</v>
      </c>
      <c r="D3729" t="inlineStr">
        <is>
          <t>Beauty</t>
        </is>
      </c>
      <c r="E3729" t="inlineStr">
        <is>
          <t>North</t>
        </is>
      </c>
      <c r="F3729" t="inlineStr">
        <is>
          <t>Marketplace</t>
        </is>
      </c>
      <c r="G3729" t="inlineStr">
        <is>
          <t>Damaged in Transit</t>
        </is>
      </c>
      <c r="H3729" t="n">
        <v>2</v>
      </c>
      <c r="I3729" t="n">
        <v>351.83</v>
      </c>
    </row>
    <row r="3730">
      <c r="A3730" t="inlineStr">
        <is>
          <t>RET003741</t>
        </is>
      </c>
      <c r="B3730" t="inlineStr">
        <is>
          <t>O024070</t>
        </is>
      </c>
      <c r="C3730" s="25" t="n">
        <v>45498</v>
      </c>
      <c r="D3730" t="inlineStr">
        <is>
          <t>Beauty</t>
        </is>
      </c>
      <c r="E3730" t="inlineStr">
        <is>
          <t>North</t>
        </is>
      </c>
      <c r="F3730" t="inlineStr">
        <is>
          <t>Marketplace</t>
        </is>
      </c>
      <c r="G3730" t="inlineStr">
        <is>
          <t>Damaged in Transit</t>
        </is>
      </c>
      <c r="H3730" t="n">
        <v>1</v>
      </c>
      <c r="I3730" t="n">
        <v>609.08</v>
      </c>
    </row>
    <row r="3731">
      <c r="A3731" t="inlineStr">
        <is>
          <t>RET003742</t>
        </is>
      </c>
      <c r="B3731" t="inlineStr">
        <is>
          <t>O024074</t>
        </is>
      </c>
      <c r="C3731" s="25" t="n">
        <v>45498</v>
      </c>
      <c r="D3731" t="inlineStr">
        <is>
          <t>Fashion</t>
        </is>
      </c>
      <c r="E3731" t="inlineStr">
        <is>
          <t>North</t>
        </is>
      </c>
      <c r="F3731" t="inlineStr">
        <is>
          <t>Mobile App</t>
        </is>
      </c>
      <c r="G3731" t="inlineStr">
        <is>
          <t>Size/Fit Issue</t>
        </is>
      </c>
      <c r="H3731" t="n">
        <v>2</v>
      </c>
      <c r="I3731" t="n">
        <v>1815.95</v>
      </c>
    </row>
    <row r="3732">
      <c r="A3732" t="inlineStr">
        <is>
          <t>RET003743</t>
        </is>
      </c>
      <c r="B3732" t="inlineStr">
        <is>
          <t>O024074</t>
        </is>
      </c>
      <c r="C3732" s="25" t="n">
        <v>45498</v>
      </c>
      <c r="D3732" t="inlineStr">
        <is>
          <t>Fashion</t>
        </is>
      </c>
      <c r="E3732" t="inlineStr">
        <is>
          <t>North</t>
        </is>
      </c>
      <c r="F3732" t="inlineStr">
        <is>
          <t>Mobile App</t>
        </is>
      </c>
      <c r="G3732" t="inlineStr">
        <is>
          <t>Damaged in Transit</t>
        </is>
      </c>
      <c r="H3732" t="n">
        <v>1</v>
      </c>
      <c r="I3732" t="n">
        <v>1496.77</v>
      </c>
    </row>
    <row r="3733">
      <c r="A3733" t="inlineStr">
        <is>
          <t>RET003744</t>
        </is>
      </c>
      <c r="B3733" t="inlineStr">
        <is>
          <t>O024080</t>
        </is>
      </c>
      <c r="C3733" s="25" t="n">
        <v>45498</v>
      </c>
      <c r="D3733" t="inlineStr">
        <is>
          <t>Electronics</t>
        </is>
      </c>
      <c r="E3733" t="inlineStr">
        <is>
          <t>North</t>
        </is>
      </c>
      <c r="F3733" t="inlineStr">
        <is>
          <t>Mobile App</t>
        </is>
      </c>
      <c r="G3733" t="inlineStr">
        <is>
          <t>Not as Described</t>
        </is>
      </c>
      <c r="H3733" t="n">
        <v>1</v>
      </c>
      <c r="I3733" t="n">
        <v>12022.97</v>
      </c>
    </row>
    <row r="3734">
      <c r="A3734" t="inlineStr">
        <is>
          <t>RET003745</t>
        </is>
      </c>
      <c r="B3734" t="inlineStr">
        <is>
          <t>O024083</t>
        </is>
      </c>
      <c r="C3734" s="25" t="n">
        <v>45499</v>
      </c>
      <c r="D3734" t="inlineStr">
        <is>
          <t>Fashion</t>
        </is>
      </c>
      <c r="E3734" t="inlineStr">
        <is>
          <t>Central</t>
        </is>
      </c>
      <c r="F3734" t="inlineStr">
        <is>
          <t>Mobile App</t>
        </is>
      </c>
      <c r="G3734" t="inlineStr">
        <is>
          <t>Size/Fit Issue</t>
        </is>
      </c>
      <c r="H3734" t="n">
        <v>3</v>
      </c>
      <c r="I3734" t="n">
        <v>4574.23</v>
      </c>
    </row>
    <row r="3735">
      <c r="A3735" t="inlineStr">
        <is>
          <t>RET003746</t>
        </is>
      </c>
      <c r="B3735" t="inlineStr">
        <is>
          <t>O024088</t>
        </is>
      </c>
      <c r="C3735" s="25" t="n">
        <v>45499</v>
      </c>
      <c r="D3735" t="inlineStr">
        <is>
          <t>Fashion</t>
        </is>
      </c>
      <c r="E3735" t="inlineStr">
        <is>
          <t>South</t>
        </is>
      </c>
      <c r="F3735" t="inlineStr">
        <is>
          <t>Mobile App</t>
        </is>
      </c>
      <c r="G3735" t="inlineStr">
        <is>
          <t>Wrong Item Delivered</t>
        </is>
      </c>
      <c r="H3735" t="n">
        <v>1</v>
      </c>
      <c r="I3735" t="n">
        <v>1272.02</v>
      </c>
    </row>
    <row r="3736">
      <c r="A3736" t="inlineStr">
        <is>
          <t>RET003747</t>
        </is>
      </c>
      <c r="B3736" t="inlineStr">
        <is>
          <t>O024088</t>
        </is>
      </c>
      <c r="C3736" s="25" t="n">
        <v>45499</v>
      </c>
      <c r="D3736" t="inlineStr">
        <is>
          <t>Fashion</t>
        </is>
      </c>
      <c r="E3736" t="inlineStr">
        <is>
          <t>South</t>
        </is>
      </c>
      <c r="F3736" t="inlineStr">
        <is>
          <t>Mobile App</t>
        </is>
      </c>
      <c r="G3736" t="inlineStr">
        <is>
          <t>Not as Described</t>
        </is>
      </c>
      <c r="H3736" t="n">
        <v>1</v>
      </c>
      <c r="I3736" t="n">
        <v>998.04</v>
      </c>
    </row>
    <row r="3737">
      <c r="A3737" t="inlineStr">
        <is>
          <t>RET003748</t>
        </is>
      </c>
      <c r="B3737" t="inlineStr">
        <is>
          <t>O024093</t>
        </is>
      </c>
      <c r="C3737" s="25" t="n">
        <v>45499</v>
      </c>
      <c r="D3737" t="inlineStr">
        <is>
          <t>Fashion</t>
        </is>
      </c>
      <c r="E3737" t="inlineStr">
        <is>
          <t>East</t>
        </is>
      </c>
      <c r="F3737" t="inlineStr">
        <is>
          <t>Marketplace</t>
        </is>
      </c>
      <c r="G3737" t="inlineStr">
        <is>
          <t>Not as Described</t>
        </is>
      </c>
      <c r="H3737" t="n">
        <v>1</v>
      </c>
      <c r="I3737" t="n">
        <v>3583.94</v>
      </c>
    </row>
    <row r="3738">
      <c r="A3738" t="inlineStr">
        <is>
          <t>RET003749</t>
        </is>
      </c>
      <c r="B3738" t="inlineStr">
        <is>
          <t>O024095</t>
        </is>
      </c>
      <c r="C3738" s="25" t="n">
        <v>45499</v>
      </c>
      <c r="D3738" t="inlineStr">
        <is>
          <t>Fashion</t>
        </is>
      </c>
      <c r="E3738" t="inlineStr">
        <is>
          <t>North</t>
        </is>
      </c>
      <c r="F3738" t="inlineStr">
        <is>
          <t>Mobile App</t>
        </is>
      </c>
      <c r="G3738" t="inlineStr">
        <is>
          <t>Not as Described</t>
        </is>
      </c>
      <c r="H3738" t="n">
        <v>1</v>
      </c>
      <c r="I3738" t="n">
        <v>888.26</v>
      </c>
    </row>
    <row r="3739">
      <c r="A3739" t="inlineStr">
        <is>
          <t>RET003750</t>
        </is>
      </c>
      <c r="B3739" t="inlineStr">
        <is>
          <t>O024119</t>
        </is>
      </c>
      <c r="C3739" s="25" t="n">
        <v>45499</v>
      </c>
      <c r="D3739" t="inlineStr">
        <is>
          <t>Sports</t>
        </is>
      </c>
      <c r="E3739" t="inlineStr">
        <is>
          <t>South</t>
        </is>
      </c>
      <c r="F3739" t="inlineStr">
        <is>
          <t>Marketplace</t>
        </is>
      </c>
      <c r="G3739" t="inlineStr">
        <is>
          <t>Defective Product</t>
        </is>
      </c>
      <c r="H3739" t="n">
        <v>1</v>
      </c>
      <c r="I3739" t="n">
        <v>1328.18</v>
      </c>
    </row>
    <row r="3740">
      <c r="A3740" t="inlineStr">
        <is>
          <t>RET003751</t>
        </is>
      </c>
      <c r="B3740" t="inlineStr">
        <is>
          <t>O024120</t>
        </is>
      </c>
      <c r="C3740" s="25" t="n">
        <v>45499</v>
      </c>
      <c r="D3740" t="inlineStr">
        <is>
          <t>Fashion</t>
        </is>
      </c>
      <c r="E3740" t="inlineStr">
        <is>
          <t>South</t>
        </is>
      </c>
      <c r="F3740" t="inlineStr">
        <is>
          <t>Website</t>
        </is>
      </c>
      <c r="G3740" t="inlineStr">
        <is>
          <t>Size/Fit Issue</t>
        </is>
      </c>
      <c r="H3740" t="n">
        <v>1</v>
      </c>
      <c r="I3740" t="n">
        <v>812.4</v>
      </c>
    </row>
    <row r="3741">
      <c r="A3741" t="inlineStr">
        <is>
          <t>RET003752</t>
        </is>
      </c>
      <c r="B3741" t="inlineStr">
        <is>
          <t>O024125</t>
        </is>
      </c>
      <c r="C3741" s="25" t="n">
        <v>45500</v>
      </c>
      <c r="D3741" t="inlineStr">
        <is>
          <t>Fashion</t>
        </is>
      </c>
      <c r="E3741" t="inlineStr">
        <is>
          <t>North</t>
        </is>
      </c>
      <c r="F3741" t="inlineStr">
        <is>
          <t>Mobile App</t>
        </is>
      </c>
      <c r="G3741" t="inlineStr">
        <is>
          <t>Size/Fit Issue</t>
        </is>
      </c>
      <c r="H3741" t="n">
        <v>1</v>
      </c>
      <c r="I3741" t="n">
        <v>2162.73</v>
      </c>
    </row>
    <row r="3742">
      <c r="A3742" t="inlineStr">
        <is>
          <t>RET003753</t>
        </is>
      </c>
      <c r="B3742" t="inlineStr">
        <is>
          <t>O024127</t>
        </is>
      </c>
      <c r="C3742" s="25" t="n">
        <v>45500</v>
      </c>
      <c r="D3742" t="inlineStr">
        <is>
          <t>Fashion</t>
        </is>
      </c>
      <c r="E3742" t="inlineStr">
        <is>
          <t>East</t>
        </is>
      </c>
      <c r="F3742" t="inlineStr">
        <is>
          <t>Website</t>
        </is>
      </c>
      <c r="G3742" t="inlineStr">
        <is>
          <t>Changed Mind</t>
        </is>
      </c>
      <c r="H3742" t="n">
        <v>1</v>
      </c>
      <c r="I3742" t="n">
        <v>663.62</v>
      </c>
    </row>
    <row r="3743">
      <c r="A3743" t="inlineStr">
        <is>
          <t>RET003754</t>
        </is>
      </c>
      <c r="B3743" t="inlineStr">
        <is>
          <t>O024137</t>
        </is>
      </c>
      <c r="C3743" s="25" t="n">
        <v>45500</v>
      </c>
      <c r="D3743" t="inlineStr">
        <is>
          <t>Fashion</t>
        </is>
      </c>
      <c r="E3743" t="inlineStr">
        <is>
          <t>West</t>
        </is>
      </c>
      <c r="F3743" t="inlineStr">
        <is>
          <t>Mobile App</t>
        </is>
      </c>
      <c r="G3743" t="inlineStr">
        <is>
          <t>Size/Fit Issue</t>
        </is>
      </c>
      <c r="H3743" t="n">
        <v>1</v>
      </c>
      <c r="I3743" t="n">
        <v>2816.42</v>
      </c>
    </row>
    <row r="3744">
      <c r="A3744" t="inlineStr">
        <is>
          <t>RET003755</t>
        </is>
      </c>
      <c r="B3744" t="inlineStr">
        <is>
          <t>O024155</t>
        </is>
      </c>
      <c r="C3744" s="25" t="n">
        <v>45500</v>
      </c>
      <c r="D3744" t="inlineStr">
        <is>
          <t>Fashion</t>
        </is>
      </c>
      <c r="E3744" t="inlineStr">
        <is>
          <t>South</t>
        </is>
      </c>
      <c r="F3744" t="inlineStr">
        <is>
          <t>Mobile App</t>
        </is>
      </c>
      <c r="G3744" t="inlineStr">
        <is>
          <t>Size/Fit Issue</t>
        </is>
      </c>
      <c r="H3744" t="n">
        <v>1</v>
      </c>
      <c r="I3744" t="n">
        <v>6157.94</v>
      </c>
    </row>
    <row r="3745">
      <c r="A3745" t="inlineStr">
        <is>
          <t>RET003756</t>
        </is>
      </c>
      <c r="B3745" t="inlineStr">
        <is>
          <t>O024171</t>
        </is>
      </c>
      <c r="C3745" s="25" t="n">
        <v>45501</v>
      </c>
      <c r="D3745" t="inlineStr">
        <is>
          <t>Fashion</t>
        </is>
      </c>
      <c r="E3745" t="inlineStr">
        <is>
          <t>North</t>
        </is>
      </c>
      <c r="F3745" t="inlineStr">
        <is>
          <t>Unknown</t>
        </is>
      </c>
      <c r="G3745" t="inlineStr">
        <is>
          <t>Changed Mind</t>
        </is>
      </c>
      <c r="H3745" t="n">
        <v>1</v>
      </c>
      <c r="I3745" t="n">
        <v>607.46</v>
      </c>
    </row>
    <row r="3746">
      <c r="A3746" t="inlineStr">
        <is>
          <t>RET003757</t>
        </is>
      </c>
      <c r="B3746" t="inlineStr">
        <is>
          <t>O024176</t>
        </is>
      </c>
      <c r="C3746" s="25" t="n">
        <v>45501</v>
      </c>
      <c r="D3746" t="inlineStr">
        <is>
          <t>Grocery</t>
        </is>
      </c>
      <c r="E3746" t="inlineStr">
        <is>
          <t>North</t>
        </is>
      </c>
      <c r="F3746" t="inlineStr">
        <is>
          <t>Marketplace</t>
        </is>
      </c>
      <c r="G3746" t="inlineStr">
        <is>
          <t>Damaged in Transit</t>
        </is>
      </c>
      <c r="H3746" t="n">
        <v>2</v>
      </c>
      <c r="I3746" t="n">
        <v>768.66</v>
      </c>
    </row>
    <row r="3747">
      <c r="A3747" t="inlineStr">
        <is>
          <t>RET003758</t>
        </is>
      </c>
      <c r="B3747" t="inlineStr">
        <is>
          <t>O024176</t>
        </is>
      </c>
      <c r="C3747" s="25" t="n">
        <v>45501</v>
      </c>
      <c r="D3747" t="inlineStr">
        <is>
          <t>Electronics</t>
        </is>
      </c>
      <c r="E3747" t="inlineStr">
        <is>
          <t>North</t>
        </is>
      </c>
      <c r="F3747" t="inlineStr">
        <is>
          <t>Marketplace</t>
        </is>
      </c>
      <c r="G3747" t="inlineStr">
        <is>
          <t>Not Specified</t>
        </is>
      </c>
      <c r="H3747" t="n">
        <v>1</v>
      </c>
      <c r="I3747" t="n">
        <v>1740.6</v>
      </c>
    </row>
    <row r="3748">
      <c r="A3748" t="inlineStr">
        <is>
          <t>RET003759</t>
        </is>
      </c>
      <c r="B3748" t="inlineStr">
        <is>
          <t>O024194</t>
        </is>
      </c>
      <c r="C3748" s="25" t="n">
        <v>45501</v>
      </c>
      <c r="D3748" t="inlineStr">
        <is>
          <t>Fashion</t>
        </is>
      </c>
      <c r="E3748" t="inlineStr">
        <is>
          <t>North</t>
        </is>
      </c>
      <c r="F3748" t="inlineStr">
        <is>
          <t>Marketplace</t>
        </is>
      </c>
      <c r="G3748" t="inlineStr">
        <is>
          <t>Size/Fit Issue</t>
        </is>
      </c>
      <c r="H3748" t="n">
        <v>1</v>
      </c>
      <c r="I3748" t="n">
        <v>991.22</v>
      </c>
    </row>
    <row r="3749">
      <c r="A3749" t="inlineStr">
        <is>
          <t>RET003760</t>
        </is>
      </c>
      <c r="B3749" t="inlineStr">
        <is>
          <t>O024202</t>
        </is>
      </c>
      <c r="C3749" s="25" t="n">
        <v>45501</v>
      </c>
      <c r="D3749" t="inlineStr">
        <is>
          <t>Beauty</t>
        </is>
      </c>
      <c r="E3749" t="inlineStr">
        <is>
          <t>West</t>
        </is>
      </c>
      <c r="F3749" t="inlineStr">
        <is>
          <t>Website</t>
        </is>
      </c>
      <c r="G3749" t="inlineStr">
        <is>
          <t>Defective Product</t>
        </is>
      </c>
      <c r="H3749" t="n">
        <v>1</v>
      </c>
      <c r="I3749" t="n">
        <v>186.73</v>
      </c>
    </row>
    <row r="3750">
      <c r="A3750" t="inlineStr">
        <is>
          <t>RET003761</t>
        </is>
      </c>
      <c r="B3750" t="inlineStr">
        <is>
          <t>O024205</t>
        </is>
      </c>
      <c r="C3750" s="25" t="n">
        <v>45501</v>
      </c>
      <c r="D3750" t="inlineStr">
        <is>
          <t>Fashion</t>
        </is>
      </c>
      <c r="E3750" t="inlineStr">
        <is>
          <t>West</t>
        </is>
      </c>
      <c r="F3750" t="inlineStr">
        <is>
          <t>Website</t>
        </is>
      </c>
      <c r="G3750" t="inlineStr">
        <is>
          <t>Changed Mind</t>
        </is>
      </c>
      <c r="H3750" t="n">
        <v>1</v>
      </c>
      <c r="I3750" t="n">
        <v>680.73</v>
      </c>
    </row>
    <row r="3751">
      <c r="A3751" t="inlineStr">
        <is>
          <t>RET003762</t>
        </is>
      </c>
      <c r="B3751" t="inlineStr">
        <is>
          <t>O024217</t>
        </is>
      </c>
      <c r="C3751" s="25" t="n">
        <v>45502</v>
      </c>
      <c r="D3751" t="inlineStr">
        <is>
          <t>Grocery</t>
        </is>
      </c>
      <c r="E3751" t="inlineStr">
        <is>
          <t>West</t>
        </is>
      </c>
      <c r="F3751" t="inlineStr">
        <is>
          <t>Mobile App</t>
        </is>
      </c>
      <c r="G3751" t="inlineStr">
        <is>
          <t>Late Delivery</t>
        </is>
      </c>
      <c r="H3751" t="n">
        <v>1</v>
      </c>
      <c r="I3751" t="n">
        <v>631.33</v>
      </c>
    </row>
    <row r="3752">
      <c r="A3752" t="inlineStr">
        <is>
          <t>RET003763</t>
        </is>
      </c>
      <c r="B3752" t="inlineStr">
        <is>
          <t>O024218</t>
        </is>
      </c>
      <c r="C3752" s="25" t="n">
        <v>45502</v>
      </c>
      <c r="D3752" t="inlineStr">
        <is>
          <t>Beauty</t>
        </is>
      </c>
      <c r="E3752" t="inlineStr">
        <is>
          <t>North</t>
        </is>
      </c>
      <c r="F3752" t="inlineStr">
        <is>
          <t>Mobile App</t>
        </is>
      </c>
      <c r="G3752" t="inlineStr">
        <is>
          <t>Not as Described</t>
        </is>
      </c>
      <c r="H3752" t="n">
        <v>2</v>
      </c>
      <c r="I3752" t="n">
        <v>260.21</v>
      </c>
    </row>
    <row r="3753">
      <c r="A3753" t="inlineStr">
        <is>
          <t>RET003764</t>
        </is>
      </c>
      <c r="B3753" t="inlineStr">
        <is>
          <t>O024222</t>
        </is>
      </c>
      <c r="C3753" s="25" t="n">
        <v>45502</v>
      </c>
      <c r="D3753" t="inlineStr">
        <is>
          <t>Fashion</t>
        </is>
      </c>
      <c r="E3753" t="inlineStr">
        <is>
          <t>East</t>
        </is>
      </c>
      <c r="F3753" t="inlineStr">
        <is>
          <t>Marketplace</t>
        </is>
      </c>
      <c r="G3753" t="inlineStr">
        <is>
          <t>Defective Product</t>
        </is>
      </c>
      <c r="H3753" t="n">
        <v>1</v>
      </c>
      <c r="I3753" t="n">
        <v>1449.86</v>
      </c>
    </row>
    <row r="3754">
      <c r="A3754" t="inlineStr">
        <is>
          <t>RET003765</t>
        </is>
      </c>
      <c r="B3754" t="inlineStr">
        <is>
          <t>O024234</t>
        </is>
      </c>
      <c r="C3754" s="25" t="n">
        <v>45502</v>
      </c>
      <c r="D3754" t="inlineStr">
        <is>
          <t>Fashion</t>
        </is>
      </c>
      <c r="E3754" t="inlineStr">
        <is>
          <t>North</t>
        </is>
      </c>
      <c r="F3754" t="inlineStr">
        <is>
          <t>Retail Store</t>
        </is>
      </c>
      <c r="G3754" t="inlineStr">
        <is>
          <t>Size/Fit Issue</t>
        </is>
      </c>
      <c r="H3754" t="n">
        <v>1</v>
      </c>
      <c r="I3754" t="n">
        <v>1694.16</v>
      </c>
    </row>
    <row r="3755">
      <c r="A3755" t="inlineStr">
        <is>
          <t>RET003766</t>
        </is>
      </c>
      <c r="B3755" t="inlineStr">
        <is>
          <t>O024237</t>
        </is>
      </c>
      <c r="C3755" s="25" t="n">
        <v>45502</v>
      </c>
      <c r="D3755" t="inlineStr">
        <is>
          <t>Fashion</t>
        </is>
      </c>
      <c r="E3755" t="inlineStr">
        <is>
          <t>Central</t>
        </is>
      </c>
      <c r="F3755" t="inlineStr">
        <is>
          <t>Website</t>
        </is>
      </c>
      <c r="G3755" t="inlineStr">
        <is>
          <t>Defective Product</t>
        </is>
      </c>
      <c r="H3755" t="n">
        <v>1</v>
      </c>
      <c r="I3755" t="n">
        <v>6500.05</v>
      </c>
    </row>
    <row r="3756">
      <c r="A3756" t="inlineStr">
        <is>
          <t>RET003767</t>
        </is>
      </c>
      <c r="B3756" t="inlineStr">
        <is>
          <t>O024242</t>
        </is>
      </c>
      <c r="C3756" s="25" t="n">
        <v>45502</v>
      </c>
      <c r="D3756" t="inlineStr">
        <is>
          <t>Electronics</t>
        </is>
      </c>
      <c r="E3756" t="inlineStr">
        <is>
          <t>East</t>
        </is>
      </c>
      <c r="F3756" t="inlineStr">
        <is>
          <t>Marketplace</t>
        </is>
      </c>
      <c r="G3756" t="inlineStr">
        <is>
          <t>Damaged in Transit</t>
        </is>
      </c>
      <c r="H3756" t="n">
        <v>1</v>
      </c>
      <c r="I3756" t="n">
        <v>9845.780000000001</v>
      </c>
    </row>
    <row r="3757">
      <c r="A3757" t="inlineStr">
        <is>
          <t>RET003768</t>
        </is>
      </c>
      <c r="B3757" t="inlineStr">
        <is>
          <t>O024245</t>
        </is>
      </c>
      <c r="C3757" s="25" t="n">
        <v>45502</v>
      </c>
      <c r="D3757" t="inlineStr">
        <is>
          <t>Fashion</t>
        </is>
      </c>
      <c r="E3757" t="inlineStr">
        <is>
          <t>South</t>
        </is>
      </c>
      <c r="F3757" t="inlineStr">
        <is>
          <t>Marketplace</t>
        </is>
      </c>
      <c r="G3757" t="inlineStr">
        <is>
          <t>Damaged in Transit</t>
        </is>
      </c>
      <c r="H3757" t="n">
        <v>1</v>
      </c>
      <c r="I3757" t="n">
        <v>1281.38</v>
      </c>
    </row>
    <row r="3758">
      <c r="A3758" t="inlineStr">
        <is>
          <t>RET003769</t>
        </is>
      </c>
      <c r="B3758" t="inlineStr">
        <is>
          <t>O024250</t>
        </is>
      </c>
      <c r="C3758" s="25" t="n">
        <v>45503</v>
      </c>
      <c r="D3758" t="inlineStr">
        <is>
          <t>Beauty</t>
        </is>
      </c>
      <c r="E3758" t="inlineStr">
        <is>
          <t>North</t>
        </is>
      </c>
      <c r="F3758" t="inlineStr">
        <is>
          <t>Marketplace</t>
        </is>
      </c>
      <c r="G3758" t="inlineStr">
        <is>
          <t>Not as Described</t>
        </is>
      </c>
      <c r="H3758" t="n">
        <v>1</v>
      </c>
      <c r="I3758" t="n">
        <v>680.73</v>
      </c>
    </row>
    <row r="3759">
      <c r="A3759" t="inlineStr">
        <is>
          <t>RET003770</t>
        </is>
      </c>
      <c r="B3759" t="inlineStr">
        <is>
          <t>O024250</t>
        </is>
      </c>
      <c r="C3759" s="25" t="n">
        <v>45503</v>
      </c>
      <c r="D3759" t="inlineStr">
        <is>
          <t>Fashion</t>
        </is>
      </c>
      <c r="E3759" t="inlineStr">
        <is>
          <t>North</t>
        </is>
      </c>
      <c r="F3759" t="inlineStr">
        <is>
          <t>Marketplace</t>
        </is>
      </c>
      <c r="G3759" t="inlineStr">
        <is>
          <t>Size/Fit Issue</t>
        </is>
      </c>
      <c r="H3759" t="n">
        <v>1</v>
      </c>
      <c r="I3759" t="n">
        <v>512.77</v>
      </c>
    </row>
    <row r="3760">
      <c r="A3760" t="inlineStr">
        <is>
          <t>RET003771</t>
        </is>
      </c>
      <c r="B3760" t="inlineStr">
        <is>
          <t>O024259</t>
        </is>
      </c>
      <c r="C3760" s="25" t="n">
        <v>45503</v>
      </c>
      <c r="D3760" t="inlineStr">
        <is>
          <t>Sports</t>
        </is>
      </c>
      <c r="E3760" t="inlineStr">
        <is>
          <t>East</t>
        </is>
      </c>
      <c r="F3760" t="inlineStr">
        <is>
          <t>Website</t>
        </is>
      </c>
      <c r="G3760" t="inlineStr">
        <is>
          <t>Not as Described</t>
        </is>
      </c>
      <c r="H3760" t="n">
        <v>1</v>
      </c>
      <c r="I3760" t="n">
        <v>1273.53</v>
      </c>
    </row>
    <row r="3761">
      <c r="A3761" t="inlineStr">
        <is>
          <t>RET003772</t>
        </is>
      </c>
      <c r="B3761" t="inlineStr">
        <is>
          <t>O024261</t>
        </is>
      </c>
      <c r="C3761" s="25" t="n">
        <v>45503</v>
      </c>
      <c r="D3761" t="inlineStr">
        <is>
          <t>Fashion</t>
        </is>
      </c>
      <c r="E3761" t="inlineStr">
        <is>
          <t>South</t>
        </is>
      </c>
      <c r="F3761" t="inlineStr">
        <is>
          <t>Retail Store</t>
        </is>
      </c>
      <c r="G3761" t="inlineStr">
        <is>
          <t>Size/Fit Issue</t>
        </is>
      </c>
      <c r="H3761" t="n">
        <v>1</v>
      </c>
      <c r="I3761" t="n">
        <v>3212.56</v>
      </c>
    </row>
    <row r="3762">
      <c r="A3762" t="inlineStr">
        <is>
          <t>RET003773</t>
        </is>
      </c>
      <c r="B3762" t="inlineStr">
        <is>
          <t>O024271</t>
        </is>
      </c>
      <c r="C3762" s="25" t="n">
        <v>45503</v>
      </c>
      <c r="D3762" t="inlineStr">
        <is>
          <t>Home &amp; Kitchen</t>
        </is>
      </c>
      <c r="E3762" t="inlineStr">
        <is>
          <t>South</t>
        </is>
      </c>
      <c r="F3762" t="inlineStr">
        <is>
          <t>Mobile App</t>
        </is>
      </c>
      <c r="G3762" t="inlineStr">
        <is>
          <t>Damaged in Transit</t>
        </is>
      </c>
      <c r="H3762" t="n">
        <v>1</v>
      </c>
      <c r="I3762" t="n">
        <v>1915.73</v>
      </c>
    </row>
    <row r="3763">
      <c r="A3763" t="inlineStr">
        <is>
          <t>RET003774</t>
        </is>
      </c>
      <c r="B3763" t="inlineStr">
        <is>
          <t>O024283</t>
        </is>
      </c>
      <c r="C3763" s="25" t="n">
        <v>45504</v>
      </c>
      <c r="D3763" t="inlineStr">
        <is>
          <t>Grocery</t>
        </is>
      </c>
      <c r="E3763" t="inlineStr">
        <is>
          <t>West</t>
        </is>
      </c>
      <c r="F3763" t="inlineStr">
        <is>
          <t>Mobile App</t>
        </is>
      </c>
      <c r="G3763" t="inlineStr">
        <is>
          <t>Not as Described</t>
        </is>
      </c>
      <c r="H3763" t="n">
        <v>1</v>
      </c>
      <c r="I3763" t="n">
        <v>364.1</v>
      </c>
    </row>
    <row r="3764">
      <c r="A3764" t="inlineStr">
        <is>
          <t>RET003775</t>
        </is>
      </c>
      <c r="B3764" t="inlineStr">
        <is>
          <t>O024296</t>
        </is>
      </c>
      <c r="C3764" s="25" t="n">
        <v>45504</v>
      </c>
      <c r="D3764" t="inlineStr">
        <is>
          <t>Fashion</t>
        </is>
      </c>
      <c r="E3764" t="inlineStr">
        <is>
          <t>West</t>
        </is>
      </c>
      <c r="F3764" t="inlineStr">
        <is>
          <t>Unknown</t>
        </is>
      </c>
      <c r="G3764" t="inlineStr">
        <is>
          <t>Not as Described</t>
        </is>
      </c>
      <c r="H3764" t="n">
        <v>1</v>
      </c>
      <c r="I3764" t="n">
        <v>2692.56</v>
      </c>
    </row>
    <row r="3765">
      <c r="A3765" t="inlineStr">
        <is>
          <t>RET003776</t>
        </is>
      </c>
      <c r="B3765" t="inlineStr">
        <is>
          <t>O024302</t>
        </is>
      </c>
      <c r="C3765" s="25" t="n">
        <v>45504</v>
      </c>
      <c r="D3765" t="inlineStr">
        <is>
          <t>Grocery</t>
        </is>
      </c>
      <c r="E3765" t="inlineStr">
        <is>
          <t>North</t>
        </is>
      </c>
      <c r="F3765" t="inlineStr">
        <is>
          <t>Marketplace</t>
        </is>
      </c>
      <c r="G3765" t="inlineStr">
        <is>
          <t>Late Delivery</t>
        </is>
      </c>
      <c r="H3765" t="n">
        <v>3</v>
      </c>
      <c r="I3765" t="n">
        <v>1217.27</v>
      </c>
    </row>
    <row r="3766">
      <c r="A3766" t="inlineStr">
        <is>
          <t>RET003777</t>
        </is>
      </c>
      <c r="B3766" t="inlineStr">
        <is>
          <t>O024302</t>
        </is>
      </c>
      <c r="C3766" s="25" t="n">
        <v>45504</v>
      </c>
      <c r="D3766" t="inlineStr">
        <is>
          <t>Fashion</t>
        </is>
      </c>
      <c r="E3766" t="inlineStr">
        <is>
          <t>North</t>
        </is>
      </c>
      <c r="F3766" t="inlineStr">
        <is>
          <t>Marketplace</t>
        </is>
      </c>
      <c r="G3766" t="inlineStr">
        <is>
          <t>Changed Mind</t>
        </is>
      </c>
      <c r="H3766" t="n">
        <v>1</v>
      </c>
      <c r="I3766" t="n">
        <v>493.01</v>
      </c>
    </row>
    <row r="3767">
      <c r="A3767" t="inlineStr">
        <is>
          <t>RET003778</t>
        </is>
      </c>
      <c r="B3767" t="inlineStr">
        <is>
          <t>O024306</t>
        </is>
      </c>
      <c r="C3767" s="25" t="n">
        <v>45504</v>
      </c>
      <c r="D3767" t="inlineStr">
        <is>
          <t>Fashion</t>
        </is>
      </c>
      <c r="E3767" t="inlineStr">
        <is>
          <t>South</t>
        </is>
      </c>
      <c r="F3767" t="inlineStr">
        <is>
          <t>Mobile App</t>
        </is>
      </c>
      <c r="G3767" t="inlineStr">
        <is>
          <t>Size/Fit Issue</t>
        </is>
      </c>
      <c r="H3767" t="n">
        <v>2</v>
      </c>
      <c r="I3767" t="n">
        <v>2263.25</v>
      </c>
    </row>
    <row r="3768">
      <c r="A3768" t="inlineStr">
        <is>
          <t>RET003779</t>
        </is>
      </c>
      <c r="B3768" t="inlineStr">
        <is>
          <t>O024326</t>
        </is>
      </c>
      <c r="C3768" s="25" t="n">
        <v>45505</v>
      </c>
      <c r="D3768" t="inlineStr">
        <is>
          <t>Home &amp; Kitchen</t>
        </is>
      </c>
      <c r="E3768" t="inlineStr">
        <is>
          <t>North</t>
        </is>
      </c>
      <c r="F3768" t="inlineStr">
        <is>
          <t>Mobile App</t>
        </is>
      </c>
      <c r="G3768" t="inlineStr">
        <is>
          <t>Changed Mind</t>
        </is>
      </c>
      <c r="H3768" t="n">
        <v>1</v>
      </c>
      <c r="I3768" t="n">
        <v>1814.9</v>
      </c>
    </row>
    <row r="3769">
      <c r="A3769" t="inlineStr">
        <is>
          <t>RET003780</t>
        </is>
      </c>
      <c r="B3769" t="inlineStr">
        <is>
          <t>O024333</t>
        </is>
      </c>
      <c r="C3769" s="25" t="n">
        <v>45505</v>
      </c>
      <c r="D3769" t="inlineStr">
        <is>
          <t>Fashion</t>
        </is>
      </c>
      <c r="E3769" t="inlineStr">
        <is>
          <t>West</t>
        </is>
      </c>
      <c r="F3769" t="inlineStr">
        <is>
          <t>Marketplace</t>
        </is>
      </c>
      <c r="G3769" t="inlineStr">
        <is>
          <t>Size/Fit Issue</t>
        </is>
      </c>
      <c r="H3769" t="n">
        <v>1</v>
      </c>
      <c r="I3769" t="n">
        <v>1115.45</v>
      </c>
    </row>
    <row r="3770">
      <c r="A3770" t="inlineStr">
        <is>
          <t>RET003781</t>
        </is>
      </c>
      <c r="B3770" t="inlineStr">
        <is>
          <t>O024339</t>
        </is>
      </c>
      <c r="C3770" s="25" t="n">
        <v>45505</v>
      </c>
      <c r="D3770" t="inlineStr">
        <is>
          <t>Home &amp; Kitchen</t>
        </is>
      </c>
      <c r="E3770" t="inlineStr">
        <is>
          <t>West</t>
        </is>
      </c>
      <c r="F3770" t="inlineStr">
        <is>
          <t>Website</t>
        </is>
      </c>
      <c r="G3770" t="inlineStr">
        <is>
          <t>Size/Fit Issue</t>
        </is>
      </c>
      <c r="H3770" t="n">
        <v>1</v>
      </c>
      <c r="I3770" t="n">
        <v>1350.96</v>
      </c>
    </row>
    <row r="3771">
      <c r="A3771" t="inlineStr">
        <is>
          <t>RET003782</t>
        </is>
      </c>
      <c r="B3771" t="inlineStr">
        <is>
          <t>O024350</t>
        </is>
      </c>
      <c r="C3771" s="25" t="n">
        <v>45505</v>
      </c>
      <c r="D3771" t="inlineStr">
        <is>
          <t>Fashion</t>
        </is>
      </c>
      <c r="E3771" t="inlineStr">
        <is>
          <t>East</t>
        </is>
      </c>
      <c r="F3771" t="inlineStr">
        <is>
          <t>Marketplace</t>
        </is>
      </c>
      <c r="G3771" t="inlineStr">
        <is>
          <t>Late Delivery</t>
        </is>
      </c>
      <c r="H3771" t="n">
        <v>1</v>
      </c>
      <c r="I3771" t="n">
        <v>1524.74</v>
      </c>
    </row>
    <row r="3772">
      <c r="A3772" t="inlineStr">
        <is>
          <t>RET003783</t>
        </is>
      </c>
      <c r="B3772" t="inlineStr">
        <is>
          <t>O024358</t>
        </is>
      </c>
      <c r="C3772" s="25" t="n">
        <v>45505</v>
      </c>
      <c r="D3772" t="inlineStr">
        <is>
          <t>Fashion</t>
        </is>
      </c>
      <c r="E3772" t="inlineStr">
        <is>
          <t>East</t>
        </is>
      </c>
      <c r="F3772" t="inlineStr">
        <is>
          <t>Mobile App</t>
        </is>
      </c>
      <c r="G3772" t="inlineStr">
        <is>
          <t>Not as Described</t>
        </is>
      </c>
      <c r="H3772" t="n">
        <v>1</v>
      </c>
      <c r="I3772" t="n">
        <v>674.96</v>
      </c>
    </row>
    <row r="3773">
      <c r="A3773" t="inlineStr">
        <is>
          <t>RET003784</t>
        </is>
      </c>
      <c r="B3773" t="inlineStr">
        <is>
          <t>O024367</t>
        </is>
      </c>
      <c r="C3773" s="25" t="n">
        <v>45505</v>
      </c>
      <c r="D3773" t="inlineStr">
        <is>
          <t>Fashion</t>
        </is>
      </c>
      <c r="E3773" t="inlineStr">
        <is>
          <t>South</t>
        </is>
      </c>
      <c r="F3773" t="inlineStr">
        <is>
          <t>Retail Store</t>
        </is>
      </c>
      <c r="G3773" t="inlineStr">
        <is>
          <t>Size/Fit Issue</t>
        </is>
      </c>
      <c r="H3773" t="n">
        <v>1</v>
      </c>
      <c r="I3773" t="n">
        <v>2423.3</v>
      </c>
    </row>
    <row r="3774">
      <c r="A3774" t="inlineStr">
        <is>
          <t>RET003785</t>
        </is>
      </c>
      <c r="B3774" t="inlineStr">
        <is>
          <t>O024372</t>
        </is>
      </c>
      <c r="C3774" s="25" t="n">
        <v>45505</v>
      </c>
      <c r="D3774" t="inlineStr">
        <is>
          <t>Fashion</t>
        </is>
      </c>
      <c r="E3774" t="inlineStr">
        <is>
          <t>South</t>
        </is>
      </c>
      <c r="F3774" t="inlineStr">
        <is>
          <t>Marketplace</t>
        </is>
      </c>
      <c r="G3774" t="inlineStr">
        <is>
          <t>Defective Product</t>
        </is>
      </c>
      <c r="H3774" t="n">
        <v>1</v>
      </c>
      <c r="I3774" t="n">
        <v>238.16</v>
      </c>
    </row>
    <row r="3775">
      <c r="A3775" t="inlineStr">
        <is>
          <t>RET003786</t>
        </is>
      </c>
      <c r="B3775" t="inlineStr">
        <is>
          <t>O024382</t>
        </is>
      </c>
      <c r="C3775" s="25" t="n">
        <v>45506</v>
      </c>
      <c r="D3775" t="inlineStr">
        <is>
          <t>Fashion</t>
        </is>
      </c>
      <c r="E3775" t="inlineStr">
        <is>
          <t>East</t>
        </is>
      </c>
      <c r="F3775" t="inlineStr">
        <is>
          <t>Marketplace</t>
        </is>
      </c>
      <c r="G3775" t="inlineStr">
        <is>
          <t>Late Delivery</t>
        </is>
      </c>
      <c r="H3775" t="n">
        <v>1</v>
      </c>
      <c r="I3775" t="n">
        <v>1590.32</v>
      </c>
    </row>
    <row r="3776">
      <c r="A3776" t="inlineStr">
        <is>
          <t>RET003787</t>
        </is>
      </c>
      <c r="B3776" t="inlineStr">
        <is>
          <t>O024389</t>
        </is>
      </c>
      <c r="C3776" s="25" t="n">
        <v>45506</v>
      </c>
      <c r="D3776" t="inlineStr">
        <is>
          <t>Fashion</t>
        </is>
      </c>
      <c r="E3776" t="inlineStr">
        <is>
          <t>South</t>
        </is>
      </c>
      <c r="F3776" t="inlineStr">
        <is>
          <t>Website</t>
        </is>
      </c>
      <c r="G3776" t="inlineStr">
        <is>
          <t>Changed Mind</t>
        </is>
      </c>
      <c r="H3776" t="n">
        <v>1</v>
      </c>
      <c r="I3776" t="n">
        <v>917.85</v>
      </c>
    </row>
    <row r="3777">
      <c r="A3777" t="inlineStr">
        <is>
          <t>RET003788</t>
        </is>
      </c>
      <c r="B3777" t="inlineStr">
        <is>
          <t>O024395</t>
        </is>
      </c>
      <c r="C3777" s="25" t="n">
        <v>45506</v>
      </c>
      <c r="D3777" t="inlineStr">
        <is>
          <t>Fashion</t>
        </is>
      </c>
      <c r="E3777" t="inlineStr">
        <is>
          <t>East</t>
        </is>
      </c>
      <c r="F3777" t="inlineStr">
        <is>
          <t>Mobile App</t>
        </is>
      </c>
      <c r="G3777" t="inlineStr">
        <is>
          <t>Damaged in Transit</t>
        </is>
      </c>
      <c r="H3777" t="n">
        <v>1</v>
      </c>
      <c r="I3777" t="n">
        <v>529.36</v>
      </c>
    </row>
    <row r="3778">
      <c r="A3778" t="inlineStr">
        <is>
          <t>RET003789</t>
        </is>
      </c>
      <c r="B3778" t="inlineStr">
        <is>
          <t>O024407</t>
        </is>
      </c>
      <c r="C3778" s="25" t="n">
        <v>45506</v>
      </c>
      <c r="D3778" t="inlineStr">
        <is>
          <t>Fashion</t>
        </is>
      </c>
      <c r="E3778" t="inlineStr">
        <is>
          <t>South</t>
        </is>
      </c>
      <c r="F3778" t="inlineStr">
        <is>
          <t>Retail Store</t>
        </is>
      </c>
      <c r="G3778" t="inlineStr">
        <is>
          <t>Not Specified</t>
        </is>
      </c>
      <c r="H3778" t="n">
        <v>1</v>
      </c>
      <c r="I3778" t="n">
        <v>2692.56</v>
      </c>
    </row>
    <row r="3779">
      <c r="A3779" t="inlineStr">
        <is>
          <t>RET003790</t>
        </is>
      </c>
      <c r="B3779" t="inlineStr">
        <is>
          <t>O024409</t>
        </is>
      </c>
      <c r="C3779" s="25" t="n">
        <v>45506</v>
      </c>
      <c r="D3779" t="inlineStr">
        <is>
          <t>Books</t>
        </is>
      </c>
      <c r="E3779" t="inlineStr">
        <is>
          <t>West</t>
        </is>
      </c>
      <c r="F3779" t="inlineStr">
        <is>
          <t>Marketplace</t>
        </is>
      </c>
      <c r="G3779" t="inlineStr">
        <is>
          <t>Defective Product</t>
        </is>
      </c>
      <c r="H3779" t="n">
        <v>1</v>
      </c>
      <c r="I3779" t="n">
        <v>502.89</v>
      </c>
    </row>
    <row r="3780">
      <c r="A3780" t="inlineStr">
        <is>
          <t>RET003791</t>
        </is>
      </c>
      <c r="B3780" t="inlineStr">
        <is>
          <t>O024429</t>
        </is>
      </c>
      <c r="C3780" s="25" t="n">
        <v>45507</v>
      </c>
      <c r="D3780" t="inlineStr">
        <is>
          <t>Fashion</t>
        </is>
      </c>
      <c r="E3780" t="inlineStr">
        <is>
          <t>North</t>
        </is>
      </c>
      <c r="F3780" t="inlineStr">
        <is>
          <t>Website</t>
        </is>
      </c>
      <c r="G3780" t="inlineStr">
        <is>
          <t>Late Delivery</t>
        </is>
      </c>
      <c r="H3780" t="n">
        <v>1</v>
      </c>
      <c r="I3780" t="n">
        <v>1154.97</v>
      </c>
    </row>
    <row r="3781">
      <c r="A3781" t="inlineStr">
        <is>
          <t>RET003792</t>
        </is>
      </c>
      <c r="B3781" t="inlineStr">
        <is>
          <t>O024433</t>
        </is>
      </c>
      <c r="C3781" s="25" t="n">
        <v>45507</v>
      </c>
      <c r="D3781" t="inlineStr">
        <is>
          <t>Fashion</t>
        </is>
      </c>
      <c r="E3781" t="inlineStr">
        <is>
          <t>South</t>
        </is>
      </c>
      <c r="F3781" t="inlineStr">
        <is>
          <t>Marketplace</t>
        </is>
      </c>
      <c r="G3781" t="inlineStr">
        <is>
          <t>Changed Mind</t>
        </is>
      </c>
      <c r="H3781" t="n">
        <v>1</v>
      </c>
      <c r="I3781" t="n">
        <v>1642.16</v>
      </c>
    </row>
    <row r="3782">
      <c r="A3782" t="inlineStr">
        <is>
          <t>RET003793</t>
        </is>
      </c>
      <c r="B3782" t="inlineStr">
        <is>
          <t>O024440</t>
        </is>
      </c>
      <c r="C3782" s="25" t="n">
        <v>45507</v>
      </c>
      <c r="D3782" t="inlineStr">
        <is>
          <t>Fashion</t>
        </is>
      </c>
      <c r="E3782" t="inlineStr">
        <is>
          <t>East</t>
        </is>
      </c>
      <c r="F3782" t="inlineStr">
        <is>
          <t>Retail Store</t>
        </is>
      </c>
      <c r="G3782" t="inlineStr">
        <is>
          <t>Size/Fit Issue</t>
        </is>
      </c>
      <c r="H3782" t="n">
        <v>1</v>
      </c>
      <c r="I3782" t="n">
        <v>1629.21</v>
      </c>
    </row>
    <row r="3783">
      <c r="A3783" t="inlineStr">
        <is>
          <t>RET003794</t>
        </is>
      </c>
      <c r="B3783" t="inlineStr">
        <is>
          <t>O024440</t>
        </is>
      </c>
      <c r="C3783" s="25" t="n">
        <v>45507</v>
      </c>
      <c r="D3783" t="inlineStr">
        <is>
          <t>Electronics</t>
        </is>
      </c>
      <c r="E3783" t="inlineStr">
        <is>
          <t>East</t>
        </is>
      </c>
      <c r="F3783" t="inlineStr">
        <is>
          <t>Retail Store</t>
        </is>
      </c>
      <c r="G3783" t="inlineStr">
        <is>
          <t>Defective Product</t>
        </is>
      </c>
      <c r="H3783" t="n">
        <v>1</v>
      </c>
      <c r="I3783" t="n">
        <v>8600.440000000001</v>
      </c>
    </row>
    <row r="3784">
      <c r="A3784" t="inlineStr">
        <is>
          <t>RET003795</t>
        </is>
      </c>
      <c r="B3784" t="inlineStr">
        <is>
          <t>O024444</t>
        </is>
      </c>
      <c r="C3784" s="25" t="n">
        <v>45507</v>
      </c>
      <c r="D3784" t="inlineStr">
        <is>
          <t>Home &amp; Kitchen</t>
        </is>
      </c>
      <c r="E3784" t="inlineStr">
        <is>
          <t>South</t>
        </is>
      </c>
      <c r="F3784" t="inlineStr">
        <is>
          <t>Website</t>
        </is>
      </c>
      <c r="G3784" t="inlineStr">
        <is>
          <t>Not as Described</t>
        </is>
      </c>
      <c r="H3784" t="n">
        <v>1</v>
      </c>
      <c r="I3784" t="n">
        <v>1283.41</v>
      </c>
    </row>
    <row r="3785">
      <c r="A3785" t="inlineStr">
        <is>
          <t>RET003796</t>
        </is>
      </c>
      <c r="B3785" t="inlineStr">
        <is>
          <t>O024452</t>
        </is>
      </c>
      <c r="C3785" s="25" t="n">
        <v>45507</v>
      </c>
      <c r="D3785" t="inlineStr">
        <is>
          <t>Fashion</t>
        </is>
      </c>
      <c r="E3785" t="inlineStr">
        <is>
          <t>East</t>
        </is>
      </c>
      <c r="F3785" t="inlineStr">
        <is>
          <t>Website</t>
        </is>
      </c>
      <c r="G3785" t="inlineStr">
        <is>
          <t>Not Specified</t>
        </is>
      </c>
      <c r="H3785" t="n">
        <v>2</v>
      </c>
      <c r="I3785" t="n">
        <v>3120.1</v>
      </c>
    </row>
    <row r="3786">
      <c r="A3786" t="inlineStr">
        <is>
          <t>RET003797</t>
        </is>
      </c>
      <c r="B3786" t="inlineStr">
        <is>
          <t>O024453</t>
        </is>
      </c>
      <c r="C3786" s="25" t="n">
        <v>45507</v>
      </c>
      <c r="D3786" t="inlineStr">
        <is>
          <t>Fashion</t>
        </is>
      </c>
      <c r="E3786" t="inlineStr">
        <is>
          <t>South</t>
        </is>
      </c>
      <c r="F3786" t="inlineStr">
        <is>
          <t>Marketplace</t>
        </is>
      </c>
      <c r="G3786" t="inlineStr">
        <is>
          <t>Wrong Item Delivered</t>
        </is>
      </c>
      <c r="H3786" t="n">
        <v>1</v>
      </c>
      <c r="I3786" t="n">
        <v>2024.41</v>
      </c>
    </row>
    <row r="3787">
      <c r="A3787" t="inlineStr">
        <is>
          <t>RET003798</t>
        </is>
      </c>
      <c r="B3787" t="inlineStr">
        <is>
          <t>O024454</t>
        </is>
      </c>
      <c r="C3787" s="25" t="n">
        <v>45507</v>
      </c>
      <c r="D3787" t="inlineStr">
        <is>
          <t>Fashion</t>
        </is>
      </c>
      <c r="E3787" t="inlineStr">
        <is>
          <t>South</t>
        </is>
      </c>
      <c r="F3787" t="inlineStr">
        <is>
          <t>Website</t>
        </is>
      </c>
      <c r="G3787" t="inlineStr">
        <is>
          <t>Defective Product</t>
        </is>
      </c>
      <c r="H3787" t="n">
        <v>1</v>
      </c>
      <c r="I3787" t="n">
        <v>1423.76</v>
      </c>
    </row>
    <row r="3788">
      <c r="A3788" t="inlineStr">
        <is>
          <t>RET003799</t>
        </is>
      </c>
      <c r="B3788" t="inlineStr">
        <is>
          <t>O024454</t>
        </is>
      </c>
      <c r="C3788" s="25" t="n">
        <v>45507</v>
      </c>
      <c r="D3788" t="inlineStr">
        <is>
          <t>Fashion</t>
        </is>
      </c>
      <c r="E3788" t="inlineStr">
        <is>
          <t>South</t>
        </is>
      </c>
      <c r="F3788" t="inlineStr">
        <is>
          <t>Website</t>
        </is>
      </c>
      <c r="G3788" t="inlineStr">
        <is>
          <t>Size/Fit Issue</t>
        </is>
      </c>
      <c r="H3788" t="n">
        <v>1</v>
      </c>
      <c r="I3788" t="n">
        <v>1477.94</v>
      </c>
    </row>
    <row r="3789">
      <c r="A3789" t="inlineStr">
        <is>
          <t>RET003800</t>
        </is>
      </c>
      <c r="B3789" t="inlineStr">
        <is>
          <t>O024455</t>
        </is>
      </c>
      <c r="C3789" s="25" t="n">
        <v>45507</v>
      </c>
      <c r="D3789" t="inlineStr">
        <is>
          <t>Home &amp; Kitchen</t>
        </is>
      </c>
      <c r="E3789" t="inlineStr">
        <is>
          <t>North</t>
        </is>
      </c>
      <c r="F3789" t="inlineStr">
        <is>
          <t>Mobile App</t>
        </is>
      </c>
      <c r="G3789" t="inlineStr">
        <is>
          <t>Not as Described</t>
        </is>
      </c>
      <c r="H3789" t="n">
        <v>1</v>
      </c>
      <c r="I3789" t="n">
        <v>3871.97</v>
      </c>
    </row>
    <row r="3790">
      <c r="A3790" t="inlineStr">
        <is>
          <t>RET003801</t>
        </is>
      </c>
      <c r="B3790" t="inlineStr">
        <is>
          <t>O024458</t>
        </is>
      </c>
      <c r="C3790" s="25" t="n">
        <v>45507</v>
      </c>
      <c r="D3790" t="inlineStr">
        <is>
          <t>Fashion</t>
        </is>
      </c>
      <c r="E3790" t="inlineStr">
        <is>
          <t>South</t>
        </is>
      </c>
      <c r="F3790" t="inlineStr">
        <is>
          <t>Marketplace</t>
        </is>
      </c>
      <c r="G3790" t="inlineStr">
        <is>
          <t>Not as Described</t>
        </is>
      </c>
      <c r="H3790" t="n">
        <v>2</v>
      </c>
      <c r="I3790" t="n">
        <v>1140.05</v>
      </c>
    </row>
    <row r="3791">
      <c r="A3791" t="inlineStr">
        <is>
          <t>RET003802</t>
        </is>
      </c>
      <c r="B3791" t="inlineStr">
        <is>
          <t>O024462</t>
        </is>
      </c>
      <c r="C3791" s="25" t="n">
        <v>45507</v>
      </c>
      <c r="D3791" t="inlineStr">
        <is>
          <t>Home &amp; Kitchen</t>
        </is>
      </c>
      <c r="E3791" t="inlineStr">
        <is>
          <t>West</t>
        </is>
      </c>
      <c r="F3791" t="inlineStr">
        <is>
          <t>Mobile App</t>
        </is>
      </c>
      <c r="G3791" t="inlineStr">
        <is>
          <t>Changed Mind</t>
        </is>
      </c>
      <c r="H3791" t="n">
        <v>1</v>
      </c>
      <c r="I3791" t="n">
        <v>1758.74</v>
      </c>
    </row>
    <row r="3792">
      <c r="A3792" t="inlineStr">
        <is>
          <t>RET003803</t>
        </is>
      </c>
      <c r="B3792" t="inlineStr">
        <is>
          <t>O024465</t>
        </is>
      </c>
      <c r="C3792" s="25" t="n">
        <v>45507</v>
      </c>
      <c r="D3792" t="inlineStr">
        <is>
          <t>Electronics</t>
        </is>
      </c>
      <c r="E3792" t="inlineStr">
        <is>
          <t>South</t>
        </is>
      </c>
      <c r="F3792" t="inlineStr">
        <is>
          <t>Website</t>
        </is>
      </c>
      <c r="G3792" t="inlineStr">
        <is>
          <t>Late Delivery</t>
        </is>
      </c>
      <c r="H3792" t="n">
        <v>1</v>
      </c>
      <c r="I3792" t="n">
        <v>4782.96</v>
      </c>
    </row>
    <row r="3793">
      <c r="A3793" t="inlineStr">
        <is>
          <t>RET003804</t>
        </is>
      </c>
      <c r="B3793" t="inlineStr">
        <is>
          <t>O024466</t>
        </is>
      </c>
      <c r="C3793" s="25" t="n">
        <v>45507</v>
      </c>
      <c r="D3793" t="inlineStr">
        <is>
          <t>Electronics</t>
        </is>
      </c>
      <c r="E3793" t="inlineStr">
        <is>
          <t>West</t>
        </is>
      </c>
      <c r="F3793" t="inlineStr">
        <is>
          <t>Website</t>
        </is>
      </c>
      <c r="G3793" t="inlineStr">
        <is>
          <t>Wrong Item Delivered</t>
        </is>
      </c>
      <c r="H3793" t="n">
        <v>1</v>
      </c>
      <c r="I3793" t="n">
        <v>7559.76</v>
      </c>
    </row>
    <row r="3794">
      <c r="A3794" t="inlineStr">
        <is>
          <t>RET003805</t>
        </is>
      </c>
      <c r="B3794" t="inlineStr">
        <is>
          <t>O024468</t>
        </is>
      </c>
      <c r="C3794" s="25" t="n">
        <v>45507</v>
      </c>
      <c r="D3794" t="inlineStr">
        <is>
          <t>Fashion</t>
        </is>
      </c>
      <c r="E3794" t="inlineStr">
        <is>
          <t>Central</t>
        </is>
      </c>
      <c r="F3794" t="inlineStr">
        <is>
          <t>Marketplace</t>
        </is>
      </c>
      <c r="G3794" t="inlineStr">
        <is>
          <t>Size/Fit Issue</t>
        </is>
      </c>
      <c r="H3794" t="n">
        <v>1</v>
      </c>
      <c r="I3794" t="n">
        <v>1005.89</v>
      </c>
    </row>
    <row r="3795">
      <c r="A3795" t="inlineStr">
        <is>
          <t>RET003806</t>
        </is>
      </c>
      <c r="B3795" t="inlineStr">
        <is>
          <t>O024476</t>
        </is>
      </c>
      <c r="C3795" s="25" t="n">
        <v>45508</v>
      </c>
      <c r="D3795" t="inlineStr">
        <is>
          <t>Home &amp; Kitchen</t>
        </is>
      </c>
      <c r="E3795" t="inlineStr">
        <is>
          <t>West</t>
        </is>
      </c>
      <c r="F3795" t="inlineStr">
        <is>
          <t>Mobile App</t>
        </is>
      </c>
      <c r="G3795" t="inlineStr">
        <is>
          <t>Late Delivery</t>
        </is>
      </c>
      <c r="H3795" t="n">
        <v>1</v>
      </c>
      <c r="I3795" t="n">
        <v>660.97</v>
      </c>
    </row>
    <row r="3796">
      <c r="A3796" t="inlineStr">
        <is>
          <t>RET003807</t>
        </is>
      </c>
      <c r="B3796" t="inlineStr">
        <is>
          <t>O024523</t>
        </is>
      </c>
      <c r="C3796" s="25" t="n">
        <v>45509</v>
      </c>
      <c r="D3796" t="inlineStr">
        <is>
          <t>Fashion</t>
        </is>
      </c>
      <c r="E3796" t="inlineStr">
        <is>
          <t>South</t>
        </is>
      </c>
      <c r="F3796" t="inlineStr">
        <is>
          <t>Mobile App</t>
        </is>
      </c>
      <c r="G3796" t="inlineStr">
        <is>
          <t>Not as Described</t>
        </is>
      </c>
      <c r="H3796" t="n">
        <v>1</v>
      </c>
      <c r="I3796" t="n">
        <v>633.36</v>
      </c>
    </row>
    <row r="3797">
      <c r="A3797" t="inlineStr">
        <is>
          <t>RET003808</t>
        </is>
      </c>
      <c r="B3797" t="inlineStr">
        <is>
          <t>O024526</t>
        </is>
      </c>
      <c r="C3797" s="25" t="n">
        <v>45509</v>
      </c>
      <c r="D3797" t="inlineStr">
        <is>
          <t>Home &amp; Kitchen</t>
        </is>
      </c>
      <c r="E3797" t="inlineStr">
        <is>
          <t>South</t>
        </is>
      </c>
      <c r="F3797" t="inlineStr">
        <is>
          <t>Marketplace</t>
        </is>
      </c>
      <c r="G3797" t="inlineStr">
        <is>
          <t>Wrong Item Delivered</t>
        </is>
      </c>
      <c r="H3797" t="n">
        <v>1</v>
      </c>
      <c r="I3797" t="n">
        <v>1201.36</v>
      </c>
    </row>
    <row r="3798">
      <c r="A3798" t="inlineStr">
        <is>
          <t>RET003809</t>
        </is>
      </c>
      <c r="B3798" t="inlineStr">
        <is>
          <t>O024543</t>
        </is>
      </c>
      <c r="C3798" s="25" t="n">
        <v>45509</v>
      </c>
      <c r="D3798" t="inlineStr">
        <is>
          <t>Fashion</t>
        </is>
      </c>
      <c r="E3798" t="inlineStr">
        <is>
          <t>Central</t>
        </is>
      </c>
      <c r="F3798" t="inlineStr">
        <is>
          <t>Retail Store</t>
        </is>
      </c>
      <c r="G3798" t="inlineStr">
        <is>
          <t>Not as Described</t>
        </is>
      </c>
      <c r="H3798" t="n">
        <v>1</v>
      </c>
      <c r="I3798" t="n">
        <v>1683.86</v>
      </c>
    </row>
    <row r="3799">
      <c r="A3799" t="inlineStr">
        <is>
          <t>RET003810</t>
        </is>
      </c>
      <c r="B3799" t="inlineStr">
        <is>
          <t>O024544</t>
        </is>
      </c>
      <c r="C3799" s="25" t="n">
        <v>45509</v>
      </c>
      <c r="D3799" t="inlineStr">
        <is>
          <t>Fashion</t>
        </is>
      </c>
      <c r="E3799" t="inlineStr">
        <is>
          <t>West</t>
        </is>
      </c>
      <c r="F3799" t="inlineStr">
        <is>
          <t>Website</t>
        </is>
      </c>
      <c r="G3799" t="inlineStr">
        <is>
          <t>Size/Fit Issue</t>
        </is>
      </c>
      <c r="H3799" t="n">
        <v>2</v>
      </c>
      <c r="I3799" t="n">
        <v>971.5700000000001</v>
      </c>
    </row>
    <row r="3800">
      <c r="A3800" t="inlineStr">
        <is>
          <t>RET003811</t>
        </is>
      </c>
      <c r="B3800" t="inlineStr">
        <is>
          <t>O024545</t>
        </is>
      </c>
      <c r="C3800" s="25" t="n">
        <v>45509</v>
      </c>
      <c r="D3800" t="inlineStr">
        <is>
          <t>Fashion</t>
        </is>
      </c>
      <c r="E3800" t="inlineStr">
        <is>
          <t>East</t>
        </is>
      </c>
      <c r="F3800" t="inlineStr">
        <is>
          <t>Marketplace</t>
        </is>
      </c>
      <c r="G3800" t="inlineStr">
        <is>
          <t>Size/Fit Issue</t>
        </is>
      </c>
      <c r="H3800" t="n">
        <v>1</v>
      </c>
      <c r="I3800" t="n">
        <v>1524.74</v>
      </c>
    </row>
    <row r="3801">
      <c r="A3801" t="inlineStr">
        <is>
          <t>RET003812</t>
        </is>
      </c>
      <c r="B3801" t="inlineStr">
        <is>
          <t>O024547</t>
        </is>
      </c>
      <c r="C3801" s="25" t="n">
        <v>45509</v>
      </c>
      <c r="D3801" t="inlineStr">
        <is>
          <t>Fashion</t>
        </is>
      </c>
      <c r="E3801" t="inlineStr">
        <is>
          <t>West</t>
        </is>
      </c>
      <c r="F3801" t="inlineStr">
        <is>
          <t>Website</t>
        </is>
      </c>
      <c r="G3801" t="inlineStr">
        <is>
          <t>Changed Mind</t>
        </is>
      </c>
      <c r="H3801" t="n">
        <v>1</v>
      </c>
      <c r="I3801" t="n">
        <v>214.34</v>
      </c>
    </row>
    <row r="3802">
      <c r="A3802" t="inlineStr">
        <is>
          <t>RET003813</t>
        </is>
      </c>
      <c r="B3802" t="inlineStr">
        <is>
          <t>O024556</t>
        </is>
      </c>
      <c r="C3802" s="25" t="n">
        <v>45509</v>
      </c>
      <c r="D3802" t="inlineStr">
        <is>
          <t>Fashion</t>
        </is>
      </c>
      <c r="E3802" t="inlineStr">
        <is>
          <t>East</t>
        </is>
      </c>
      <c r="F3802" t="inlineStr">
        <is>
          <t>Marketplace</t>
        </is>
      </c>
      <c r="G3802" t="inlineStr">
        <is>
          <t>Size/Fit Issue</t>
        </is>
      </c>
      <c r="H3802" t="n">
        <v>1</v>
      </c>
      <c r="I3802" t="n">
        <v>1496.77</v>
      </c>
    </row>
    <row r="3803">
      <c r="A3803" t="inlineStr">
        <is>
          <t>RET003814</t>
        </is>
      </c>
      <c r="B3803" t="inlineStr">
        <is>
          <t>O024566</t>
        </is>
      </c>
      <c r="C3803" s="25" t="n">
        <v>45509</v>
      </c>
      <c r="D3803" t="inlineStr">
        <is>
          <t>Fashion</t>
        </is>
      </c>
      <c r="E3803" t="inlineStr">
        <is>
          <t>South</t>
        </is>
      </c>
      <c r="F3803" t="inlineStr">
        <is>
          <t>Mobile App</t>
        </is>
      </c>
      <c r="G3803" t="inlineStr">
        <is>
          <t>Size/Fit Issue</t>
        </is>
      </c>
      <c r="H3803" t="n">
        <v>2</v>
      </c>
      <c r="I3803" t="n">
        <v>3105.65</v>
      </c>
    </row>
    <row r="3804">
      <c r="A3804" t="inlineStr">
        <is>
          <t>RET003815</t>
        </is>
      </c>
      <c r="B3804" t="inlineStr">
        <is>
          <t>O024568</t>
        </is>
      </c>
      <c r="C3804" s="25" t="n">
        <v>45509</v>
      </c>
      <c r="D3804" t="inlineStr">
        <is>
          <t>Fashion</t>
        </is>
      </c>
      <c r="E3804" t="inlineStr">
        <is>
          <t>North</t>
        </is>
      </c>
      <c r="F3804" t="inlineStr">
        <is>
          <t>Website</t>
        </is>
      </c>
      <c r="G3804" t="inlineStr">
        <is>
          <t>Damaged in Transit</t>
        </is>
      </c>
      <c r="H3804" t="n">
        <v>1</v>
      </c>
      <c r="I3804" t="n">
        <v>1829.36</v>
      </c>
    </row>
    <row r="3805">
      <c r="A3805" t="inlineStr">
        <is>
          <t>RET003816</t>
        </is>
      </c>
      <c r="B3805" t="inlineStr">
        <is>
          <t>O024572</t>
        </is>
      </c>
      <c r="C3805" s="25" t="n">
        <v>45510</v>
      </c>
      <c r="D3805" t="inlineStr">
        <is>
          <t>Electronics</t>
        </is>
      </c>
      <c r="E3805" t="inlineStr">
        <is>
          <t>North</t>
        </is>
      </c>
      <c r="F3805" t="inlineStr">
        <is>
          <t>Mobile App</t>
        </is>
      </c>
      <c r="G3805" t="inlineStr">
        <is>
          <t>Defective Product</t>
        </is>
      </c>
      <c r="H3805" t="n">
        <v>1</v>
      </c>
      <c r="I3805" t="n">
        <v>7705.41</v>
      </c>
    </row>
    <row r="3806">
      <c r="A3806" t="inlineStr">
        <is>
          <t>RET003817</t>
        </is>
      </c>
      <c r="B3806" t="inlineStr">
        <is>
          <t>O024572</t>
        </is>
      </c>
      <c r="C3806" s="25" t="n">
        <v>45510</v>
      </c>
      <c r="D3806" t="inlineStr">
        <is>
          <t>Grocery</t>
        </is>
      </c>
      <c r="E3806" t="inlineStr">
        <is>
          <t>North</t>
        </is>
      </c>
      <c r="F3806" t="inlineStr">
        <is>
          <t>Mobile App</t>
        </is>
      </c>
      <c r="G3806" t="inlineStr">
        <is>
          <t>Damaged in Transit</t>
        </is>
      </c>
      <c r="H3806" t="n">
        <v>1</v>
      </c>
      <c r="I3806" t="n">
        <v>487.76</v>
      </c>
    </row>
    <row r="3807">
      <c r="A3807" t="inlineStr">
        <is>
          <t>RET003818</t>
        </is>
      </c>
      <c r="B3807" t="inlineStr">
        <is>
          <t>O024593</t>
        </is>
      </c>
      <c r="C3807" s="25" t="n">
        <v>45510</v>
      </c>
      <c r="D3807" t="inlineStr">
        <is>
          <t>Fashion</t>
        </is>
      </c>
      <c r="E3807" t="inlineStr">
        <is>
          <t>West</t>
        </is>
      </c>
      <c r="F3807" t="inlineStr">
        <is>
          <t>Mobile App</t>
        </is>
      </c>
      <c r="G3807" t="inlineStr">
        <is>
          <t>Not as Described</t>
        </is>
      </c>
      <c r="H3807" t="n">
        <v>1</v>
      </c>
      <c r="I3807" t="n">
        <v>878.33</v>
      </c>
    </row>
    <row r="3808">
      <c r="A3808" t="inlineStr">
        <is>
          <t>RET003819</t>
        </is>
      </c>
      <c r="B3808" t="inlineStr">
        <is>
          <t>O024594</t>
        </is>
      </c>
      <c r="C3808" s="25" t="n">
        <v>45510</v>
      </c>
      <c r="D3808" t="inlineStr">
        <is>
          <t>Sports</t>
        </is>
      </c>
      <c r="E3808" t="inlineStr">
        <is>
          <t>West</t>
        </is>
      </c>
      <c r="F3808" t="inlineStr">
        <is>
          <t>Marketplace</t>
        </is>
      </c>
      <c r="G3808" t="inlineStr">
        <is>
          <t>Not as Described</t>
        </is>
      </c>
      <c r="H3808" t="n">
        <v>1</v>
      </c>
      <c r="I3808" t="n">
        <v>6045.68</v>
      </c>
    </row>
    <row r="3809">
      <c r="A3809" t="inlineStr">
        <is>
          <t>RET003820</t>
        </is>
      </c>
      <c r="B3809" t="inlineStr">
        <is>
          <t>O024596</t>
        </is>
      </c>
      <c r="C3809" s="25" t="n">
        <v>45510</v>
      </c>
      <c r="D3809" t="inlineStr">
        <is>
          <t>Electronics</t>
        </is>
      </c>
      <c r="E3809" t="inlineStr">
        <is>
          <t>West</t>
        </is>
      </c>
      <c r="F3809" t="inlineStr">
        <is>
          <t>Mobile App</t>
        </is>
      </c>
      <c r="G3809" t="inlineStr">
        <is>
          <t>Damaged in Transit</t>
        </is>
      </c>
      <c r="H3809" t="n">
        <v>1</v>
      </c>
      <c r="I3809" t="n">
        <v>6638.37</v>
      </c>
    </row>
    <row r="3810">
      <c r="A3810" t="inlineStr">
        <is>
          <t>RET003821</t>
        </is>
      </c>
      <c r="B3810" t="inlineStr">
        <is>
          <t>O024597</t>
        </is>
      </c>
      <c r="C3810" s="25" t="n">
        <v>45510</v>
      </c>
      <c r="D3810" t="inlineStr">
        <is>
          <t>Sports</t>
        </is>
      </c>
      <c r="E3810" t="inlineStr">
        <is>
          <t>West</t>
        </is>
      </c>
      <c r="F3810" t="inlineStr">
        <is>
          <t>Retail Store</t>
        </is>
      </c>
      <c r="G3810" t="inlineStr">
        <is>
          <t>Changed Mind</t>
        </is>
      </c>
      <c r="H3810" t="n">
        <v>1</v>
      </c>
      <c r="I3810" t="n">
        <v>5115.76</v>
      </c>
    </row>
    <row r="3811">
      <c r="A3811" t="inlineStr">
        <is>
          <t>RET003822</t>
        </is>
      </c>
      <c r="B3811" t="inlineStr">
        <is>
          <t>O024598</t>
        </is>
      </c>
      <c r="C3811" s="25" t="n">
        <v>45510</v>
      </c>
      <c r="D3811" t="inlineStr">
        <is>
          <t>Fashion</t>
        </is>
      </c>
      <c r="E3811" t="inlineStr">
        <is>
          <t>East</t>
        </is>
      </c>
      <c r="F3811" t="inlineStr">
        <is>
          <t>Mobile App</t>
        </is>
      </c>
      <c r="G3811" t="inlineStr">
        <is>
          <t>Size/Fit Issue</t>
        </is>
      </c>
      <c r="H3811" t="n">
        <v>1</v>
      </c>
      <c r="I3811" t="n">
        <v>1281.38</v>
      </c>
    </row>
    <row r="3812">
      <c r="A3812" t="inlineStr">
        <is>
          <t>RET003823</t>
        </is>
      </c>
      <c r="B3812" t="inlineStr">
        <is>
          <t>O024600</t>
        </is>
      </c>
      <c r="C3812" s="25" t="n">
        <v>45510</v>
      </c>
      <c r="D3812" t="inlineStr">
        <is>
          <t>Fashion</t>
        </is>
      </c>
      <c r="E3812" t="inlineStr">
        <is>
          <t>East</t>
        </is>
      </c>
      <c r="F3812" t="inlineStr">
        <is>
          <t>Website</t>
        </is>
      </c>
      <c r="G3812" t="inlineStr">
        <is>
          <t>Defective Product</t>
        </is>
      </c>
      <c r="H3812" t="n">
        <v>1</v>
      </c>
      <c r="I3812" t="n">
        <v>220.12</v>
      </c>
    </row>
    <row r="3813">
      <c r="A3813" t="inlineStr">
        <is>
          <t>RET003824</t>
        </is>
      </c>
      <c r="B3813" t="inlineStr">
        <is>
          <t>O024602</t>
        </is>
      </c>
      <c r="C3813" s="25" t="n">
        <v>45510</v>
      </c>
      <c r="D3813" t="inlineStr">
        <is>
          <t>Books</t>
        </is>
      </c>
      <c r="E3813" t="inlineStr">
        <is>
          <t>West</t>
        </is>
      </c>
      <c r="F3813" t="inlineStr">
        <is>
          <t>Mobile App</t>
        </is>
      </c>
      <c r="G3813" t="inlineStr">
        <is>
          <t>Defective Product</t>
        </is>
      </c>
      <c r="H3813" t="n">
        <v>4</v>
      </c>
      <c r="I3813" t="n">
        <v>1023.57</v>
      </c>
    </row>
    <row r="3814">
      <c r="A3814" t="inlineStr">
        <is>
          <t>RET003825</t>
        </is>
      </c>
      <c r="B3814" t="inlineStr">
        <is>
          <t>O024609</t>
        </is>
      </c>
      <c r="C3814" s="25" t="n">
        <v>45510</v>
      </c>
      <c r="D3814" t="inlineStr">
        <is>
          <t>Fashion</t>
        </is>
      </c>
      <c r="E3814" t="inlineStr">
        <is>
          <t>East</t>
        </is>
      </c>
      <c r="F3814" t="inlineStr">
        <is>
          <t>Marketplace</t>
        </is>
      </c>
      <c r="G3814" t="inlineStr">
        <is>
          <t>Defective Product</t>
        </is>
      </c>
      <c r="H3814" t="n">
        <v>1</v>
      </c>
      <c r="I3814" t="n">
        <v>1281.38</v>
      </c>
    </row>
    <row r="3815">
      <c r="A3815" t="inlineStr">
        <is>
          <t>RET003826</t>
        </is>
      </c>
      <c r="B3815" t="inlineStr">
        <is>
          <t>O024611</t>
        </is>
      </c>
      <c r="C3815" s="25" t="n">
        <v>45510</v>
      </c>
      <c r="D3815" t="inlineStr">
        <is>
          <t>Home &amp; Kitchen</t>
        </is>
      </c>
      <c r="E3815" t="inlineStr">
        <is>
          <t>North</t>
        </is>
      </c>
      <c r="F3815" t="inlineStr">
        <is>
          <t>Website</t>
        </is>
      </c>
      <c r="G3815" t="inlineStr">
        <is>
          <t>Damaged in Transit</t>
        </is>
      </c>
      <c r="H3815" t="n">
        <v>1</v>
      </c>
      <c r="I3815" t="n">
        <v>1915.73</v>
      </c>
    </row>
    <row r="3816">
      <c r="A3816" t="inlineStr">
        <is>
          <t>RET003827</t>
        </is>
      </c>
      <c r="B3816" t="inlineStr">
        <is>
          <t>O024613</t>
        </is>
      </c>
      <c r="C3816" s="25" t="n">
        <v>45510</v>
      </c>
      <c r="D3816" t="inlineStr">
        <is>
          <t>Fashion</t>
        </is>
      </c>
      <c r="E3816" t="inlineStr">
        <is>
          <t>West</t>
        </is>
      </c>
      <c r="F3816" t="inlineStr">
        <is>
          <t>Mobile App</t>
        </is>
      </c>
      <c r="G3816" t="inlineStr">
        <is>
          <t>Wrong Item Delivered</t>
        </is>
      </c>
      <c r="H3816" t="n">
        <v>1</v>
      </c>
      <c r="I3816" t="n">
        <v>1562.18</v>
      </c>
    </row>
    <row r="3817">
      <c r="A3817" t="inlineStr">
        <is>
          <t>RET003828</t>
        </is>
      </c>
      <c r="B3817" t="inlineStr">
        <is>
          <t>O024623</t>
        </is>
      </c>
      <c r="C3817" s="25" t="n">
        <v>45511</v>
      </c>
      <c r="D3817" t="inlineStr">
        <is>
          <t>Electronics</t>
        </is>
      </c>
      <c r="E3817" t="inlineStr">
        <is>
          <t>North</t>
        </is>
      </c>
      <c r="F3817" t="inlineStr">
        <is>
          <t>Retail Store</t>
        </is>
      </c>
      <c r="G3817" t="inlineStr">
        <is>
          <t>Defective Product</t>
        </is>
      </c>
      <c r="H3817" t="n">
        <v>2</v>
      </c>
      <c r="I3817" t="n">
        <v>16853.3</v>
      </c>
    </row>
    <row r="3818">
      <c r="A3818" t="inlineStr">
        <is>
          <t>RET003829</t>
        </is>
      </c>
      <c r="B3818" t="inlineStr">
        <is>
          <t>O024626</t>
        </is>
      </c>
      <c r="C3818" s="25" t="n">
        <v>45511</v>
      </c>
      <c r="D3818" t="inlineStr">
        <is>
          <t>Fashion</t>
        </is>
      </c>
      <c r="E3818" t="inlineStr">
        <is>
          <t>North</t>
        </is>
      </c>
      <c r="F3818" t="inlineStr">
        <is>
          <t>Mobile App</t>
        </is>
      </c>
      <c r="G3818" t="inlineStr">
        <is>
          <t>Changed Mind</t>
        </is>
      </c>
      <c r="H3818" t="n">
        <v>1</v>
      </c>
      <c r="I3818" t="n">
        <v>779.53</v>
      </c>
    </row>
    <row r="3819">
      <c r="A3819" t="inlineStr">
        <is>
          <t>RET003830</t>
        </is>
      </c>
      <c r="B3819" t="inlineStr">
        <is>
          <t>O024634</t>
        </is>
      </c>
      <c r="C3819" s="25" t="n">
        <v>45511</v>
      </c>
      <c r="D3819" t="inlineStr">
        <is>
          <t>Fashion</t>
        </is>
      </c>
      <c r="E3819" t="inlineStr">
        <is>
          <t>North</t>
        </is>
      </c>
      <c r="F3819" t="inlineStr">
        <is>
          <t>Marketplace</t>
        </is>
      </c>
      <c r="G3819" t="inlineStr">
        <is>
          <t>Size/Fit Issue</t>
        </is>
      </c>
      <c r="H3819" t="n">
        <v>1</v>
      </c>
      <c r="I3819" t="n">
        <v>1646.42</v>
      </c>
    </row>
    <row r="3820">
      <c r="A3820" t="inlineStr">
        <is>
          <t>RET003831</t>
        </is>
      </c>
      <c r="B3820" t="inlineStr">
        <is>
          <t>O024638</t>
        </is>
      </c>
      <c r="C3820" s="25" t="n">
        <v>45511</v>
      </c>
      <c r="D3820" t="inlineStr">
        <is>
          <t>Fashion</t>
        </is>
      </c>
      <c r="E3820" t="inlineStr">
        <is>
          <t>East</t>
        </is>
      </c>
      <c r="F3820" t="inlineStr">
        <is>
          <t>Mobile App</t>
        </is>
      </c>
      <c r="G3820" t="inlineStr">
        <is>
          <t>Changed Mind</t>
        </is>
      </c>
      <c r="H3820" t="n">
        <v>1</v>
      </c>
      <c r="I3820" t="n">
        <v>947.49</v>
      </c>
    </row>
    <row r="3821">
      <c r="A3821" t="inlineStr">
        <is>
          <t>RET003832</t>
        </is>
      </c>
      <c r="B3821" t="inlineStr">
        <is>
          <t>O024641</t>
        </is>
      </c>
      <c r="C3821" s="25" t="n">
        <v>45511</v>
      </c>
      <c r="D3821" t="inlineStr">
        <is>
          <t>Fashion</t>
        </is>
      </c>
      <c r="E3821" t="inlineStr">
        <is>
          <t>West</t>
        </is>
      </c>
      <c r="F3821" t="inlineStr">
        <is>
          <t>Website</t>
        </is>
      </c>
      <c r="G3821" t="inlineStr">
        <is>
          <t>Size/Fit Issue</t>
        </is>
      </c>
      <c r="H3821" t="n">
        <v>1</v>
      </c>
      <c r="I3821" t="n">
        <v>1028.56</v>
      </c>
    </row>
    <row r="3822">
      <c r="A3822" t="inlineStr">
        <is>
          <t>RET003833</t>
        </is>
      </c>
      <c r="B3822" t="inlineStr">
        <is>
          <t>O024642</t>
        </is>
      </c>
      <c r="C3822" s="25" t="n">
        <v>45511</v>
      </c>
      <c r="D3822" t="inlineStr">
        <is>
          <t>Fashion</t>
        </is>
      </c>
      <c r="E3822" t="inlineStr">
        <is>
          <t>South</t>
        </is>
      </c>
      <c r="F3822" t="inlineStr">
        <is>
          <t>Website</t>
        </is>
      </c>
      <c r="G3822" t="inlineStr">
        <is>
          <t>Size/Fit Issue</t>
        </is>
      </c>
      <c r="H3822" t="n">
        <v>1</v>
      </c>
      <c r="I3822" t="n">
        <v>1413.36</v>
      </c>
    </row>
    <row r="3823">
      <c r="A3823" t="inlineStr">
        <is>
          <t>RET003834</t>
        </is>
      </c>
      <c r="B3823" t="inlineStr">
        <is>
          <t>O024644</t>
        </is>
      </c>
      <c r="C3823" s="25" t="n">
        <v>45511</v>
      </c>
      <c r="D3823" t="inlineStr">
        <is>
          <t>Electronics</t>
        </is>
      </c>
      <c r="E3823" t="inlineStr">
        <is>
          <t>South</t>
        </is>
      </c>
      <c r="F3823" t="inlineStr">
        <is>
          <t>Mobile App</t>
        </is>
      </c>
      <c r="G3823" t="inlineStr">
        <is>
          <t>Damaged in Transit</t>
        </is>
      </c>
      <c r="H3823" t="n">
        <v>1</v>
      </c>
      <c r="I3823" t="n">
        <v>15718.09</v>
      </c>
    </row>
    <row r="3824">
      <c r="A3824" t="inlineStr">
        <is>
          <t>RET003835</t>
        </is>
      </c>
      <c r="B3824" t="inlineStr">
        <is>
          <t>O024645</t>
        </is>
      </c>
      <c r="C3824" s="25" t="n">
        <v>45511</v>
      </c>
      <c r="D3824" t="inlineStr">
        <is>
          <t>Electronics</t>
        </is>
      </c>
      <c r="E3824" t="inlineStr">
        <is>
          <t>East</t>
        </is>
      </c>
      <c r="F3824" t="inlineStr">
        <is>
          <t>Marketplace</t>
        </is>
      </c>
      <c r="G3824" t="inlineStr">
        <is>
          <t>Defective Product</t>
        </is>
      </c>
      <c r="H3824" t="n">
        <v>1</v>
      </c>
      <c r="I3824" t="n">
        <v>1945.37</v>
      </c>
    </row>
    <row r="3825">
      <c r="A3825" t="inlineStr">
        <is>
          <t>RET003836</t>
        </is>
      </c>
      <c r="B3825" t="inlineStr">
        <is>
          <t>O024649</t>
        </is>
      </c>
      <c r="C3825" s="25" t="n">
        <v>45511</v>
      </c>
      <c r="D3825" t="inlineStr">
        <is>
          <t>Fashion</t>
        </is>
      </c>
      <c r="E3825" t="inlineStr">
        <is>
          <t>South</t>
        </is>
      </c>
      <c r="F3825" t="inlineStr">
        <is>
          <t>Website</t>
        </is>
      </c>
      <c r="G3825" t="inlineStr">
        <is>
          <t>Defective Product</t>
        </is>
      </c>
      <c r="H3825" t="n">
        <v>1</v>
      </c>
      <c r="I3825" t="n">
        <v>878.33</v>
      </c>
    </row>
    <row r="3826">
      <c r="A3826" t="inlineStr">
        <is>
          <t>RET003837</t>
        </is>
      </c>
      <c r="B3826" t="inlineStr">
        <is>
          <t>O024655</t>
        </is>
      </c>
      <c r="C3826" s="25" t="n">
        <v>45511</v>
      </c>
      <c r="D3826" t="inlineStr">
        <is>
          <t>Home &amp; Kitchen</t>
        </is>
      </c>
      <c r="E3826" t="inlineStr">
        <is>
          <t>South</t>
        </is>
      </c>
      <c r="F3826" t="inlineStr">
        <is>
          <t>Mobile App</t>
        </is>
      </c>
      <c r="G3826" t="inlineStr">
        <is>
          <t>Defective Product</t>
        </is>
      </c>
      <c r="H3826" t="n">
        <v>1</v>
      </c>
      <c r="I3826" t="n">
        <v>560.66</v>
      </c>
    </row>
    <row r="3827">
      <c r="A3827" t="inlineStr">
        <is>
          <t>RET003838</t>
        </is>
      </c>
      <c r="B3827" t="inlineStr">
        <is>
          <t>O024659</t>
        </is>
      </c>
      <c r="C3827" s="25" t="n">
        <v>45511</v>
      </c>
      <c r="D3827" t="inlineStr">
        <is>
          <t>Fashion</t>
        </is>
      </c>
      <c r="E3827" t="inlineStr">
        <is>
          <t>North</t>
        </is>
      </c>
      <c r="F3827" t="inlineStr">
        <is>
          <t>Marketplace</t>
        </is>
      </c>
      <c r="G3827" t="inlineStr">
        <is>
          <t>Not as Described</t>
        </is>
      </c>
      <c r="H3827" t="n">
        <v>2</v>
      </c>
      <c r="I3827" t="n">
        <v>1364.69</v>
      </c>
    </row>
    <row r="3828">
      <c r="A3828" t="inlineStr">
        <is>
          <t>RET003839</t>
        </is>
      </c>
      <c r="B3828" t="inlineStr">
        <is>
          <t>O024662</t>
        </is>
      </c>
      <c r="C3828" s="25" t="n">
        <v>45511</v>
      </c>
      <c r="D3828" t="inlineStr">
        <is>
          <t>Fashion</t>
        </is>
      </c>
      <c r="E3828" t="inlineStr">
        <is>
          <t>East</t>
        </is>
      </c>
      <c r="F3828" t="inlineStr">
        <is>
          <t>Website</t>
        </is>
      </c>
      <c r="G3828" t="inlineStr">
        <is>
          <t>Damaged in Transit</t>
        </is>
      </c>
      <c r="H3828" t="n">
        <v>1</v>
      </c>
      <c r="I3828" t="n">
        <v>1024.56</v>
      </c>
    </row>
    <row r="3829">
      <c r="A3829" t="inlineStr">
        <is>
          <t>RET003840</t>
        </is>
      </c>
      <c r="B3829" t="inlineStr">
        <is>
          <t>O024665</t>
        </is>
      </c>
      <c r="C3829" s="25" t="n">
        <v>45511</v>
      </c>
      <c r="D3829" t="inlineStr">
        <is>
          <t>Fashion</t>
        </is>
      </c>
      <c r="E3829" t="inlineStr">
        <is>
          <t>East</t>
        </is>
      </c>
      <c r="F3829" t="inlineStr">
        <is>
          <t>Website</t>
        </is>
      </c>
      <c r="G3829" t="inlineStr">
        <is>
          <t>Late Delivery</t>
        </is>
      </c>
      <c r="H3829" t="n">
        <v>1</v>
      </c>
      <c r="I3829" t="n">
        <v>1174.16</v>
      </c>
    </row>
    <row r="3830">
      <c r="A3830" t="inlineStr">
        <is>
          <t>RET003841</t>
        </is>
      </c>
      <c r="B3830" t="inlineStr">
        <is>
          <t>O024668</t>
        </is>
      </c>
      <c r="C3830" s="25" t="n">
        <v>45512</v>
      </c>
      <c r="D3830" t="inlineStr">
        <is>
          <t>Home &amp; Kitchen</t>
        </is>
      </c>
      <c r="E3830" t="inlineStr">
        <is>
          <t>North</t>
        </is>
      </c>
      <c r="F3830" t="inlineStr">
        <is>
          <t>Website</t>
        </is>
      </c>
      <c r="G3830" t="inlineStr">
        <is>
          <t>Damaged in Transit</t>
        </is>
      </c>
      <c r="H3830" t="n">
        <v>1</v>
      </c>
      <c r="I3830" t="n">
        <v>2518.41</v>
      </c>
    </row>
    <row r="3831">
      <c r="A3831" t="inlineStr">
        <is>
          <t>RET003842</t>
        </is>
      </c>
      <c r="B3831" t="inlineStr">
        <is>
          <t>O024674</t>
        </is>
      </c>
      <c r="C3831" s="25" t="n">
        <v>45512</v>
      </c>
      <c r="D3831" t="inlineStr">
        <is>
          <t>Home &amp; Kitchen</t>
        </is>
      </c>
      <c r="E3831" t="inlineStr">
        <is>
          <t>West</t>
        </is>
      </c>
      <c r="F3831" t="inlineStr">
        <is>
          <t>Retail Store</t>
        </is>
      </c>
      <c r="G3831" t="inlineStr">
        <is>
          <t>Changed Mind</t>
        </is>
      </c>
      <c r="H3831" t="n">
        <v>1</v>
      </c>
      <c r="I3831" t="n">
        <v>651.09</v>
      </c>
    </row>
    <row r="3832">
      <c r="A3832" t="inlineStr">
        <is>
          <t>RET003843</t>
        </is>
      </c>
      <c r="B3832" t="inlineStr">
        <is>
          <t>O024675</t>
        </is>
      </c>
      <c r="C3832" s="25" t="n">
        <v>45512</v>
      </c>
      <c r="D3832" t="inlineStr">
        <is>
          <t>Fashion</t>
        </is>
      </c>
      <c r="E3832" t="inlineStr">
        <is>
          <t>East</t>
        </is>
      </c>
      <c r="F3832" t="inlineStr">
        <is>
          <t>Mobile App</t>
        </is>
      </c>
      <c r="G3832" t="inlineStr">
        <is>
          <t>Not as Described</t>
        </is>
      </c>
      <c r="H3832" t="n">
        <v>1</v>
      </c>
      <c r="I3832" t="n">
        <v>1174.16</v>
      </c>
    </row>
    <row r="3833">
      <c r="A3833" t="inlineStr">
        <is>
          <t>RET003844</t>
        </is>
      </c>
      <c r="B3833" t="inlineStr">
        <is>
          <t>O024676</t>
        </is>
      </c>
      <c r="C3833" s="25" t="n">
        <v>45512</v>
      </c>
      <c r="D3833" t="inlineStr">
        <is>
          <t>Grocery</t>
        </is>
      </c>
      <c r="E3833" t="inlineStr">
        <is>
          <t>East</t>
        </is>
      </c>
      <c r="F3833" t="inlineStr">
        <is>
          <t>Website</t>
        </is>
      </c>
      <c r="G3833" t="inlineStr">
        <is>
          <t>Damaged in Transit</t>
        </is>
      </c>
      <c r="H3833" t="n">
        <v>2</v>
      </c>
      <c r="I3833" t="n">
        <v>551.3099999999999</v>
      </c>
    </row>
    <row r="3834">
      <c r="A3834" t="inlineStr">
        <is>
          <t>RET003845</t>
        </is>
      </c>
      <c r="B3834" t="inlineStr">
        <is>
          <t>O024687</t>
        </is>
      </c>
      <c r="C3834" s="25" t="n">
        <v>45512</v>
      </c>
      <c r="D3834" t="inlineStr">
        <is>
          <t>Sports</t>
        </is>
      </c>
      <c r="E3834" t="inlineStr">
        <is>
          <t>East</t>
        </is>
      </c>
      <c r="F3834" t="inlineStr">
        <is>
          <t>Marketplace</t>
        </is>
      </c>
      <c r="G3834" t="inlineStr">
        <is>
          <t>Defective Product</t>
        </is>
      </c>
      <c r="H3834" t="n">
        <v>1</v>
      </c>
      <c r="I3834" t="n">
        <v>1104.12</v>
      </c>
    </row>
    <row r="3835">
      <c r="A3835" t="inlineStr">
        <is>
          <t>RET003846</t>
        </is>
      </c>
      <c r="B3835" t="inlineStr">
        <is>
          <t>O024697</t>
        </is>
      </c>
      <c r="C3835" s="25" t="n">
        <v>45512</v>
      </c>
      <c r="D3835" t="inlineStr">
        <is>
          <t>Fashion</t>
        </is>
      </c>
      <c r="E3835" t="inlineStr">
        <is>
          <t>West</t>
        </is>
      </c>
      <c r="F3835" t="inlineStr">
        <is>
          <t>Website</t>
        </is>
      </c>
      <c r="G3835" t="inlineStr">
        <is>
          <t>Not as Described</t>
        </is>
      </c>
      <c r="H3835" t="n">
        <v>1</v>
      </c>
      <c r="I3835" t="n">
        <v>1737.89</v>
      </c>
    </row>
    <row r="3836">
      <c r="A3836" t="inlineStr">
        <is>
          <t>RET003847</t>
        </is>
      </c>
      <c r="B3836" t="inlineStr">
        <is>
          <t>O024702</t>
        </is>
      </c>
      <c r="C3836" s="25" t="n">
        <v>45512</v>
      </c>
      <c r="D3836" t="inlineStr">
        <is>
          <t>Fashion</t>
        </is>
      </c>
      <c r="E3836" t="inlineStr">
        <is>
          <t>West</t>
        </is>
      </c>
      <c r="F3836" t="inlineStr">
        <is>
          <t>Marketplace</t>
        </is>
      </c>
      <c r="G3836" t="inlineStr">
        <is>
          <t>Changed Mind</t>
        </is>
      </c>
      <c r="H3836" t="n">
        <v>2</v>
      </c>
      <c r="I3836" t="n">
        <v>2993.54</v>
      </c>
    </row>
    <row r="3837">
      <c r="A3837" t="inlineStr">
        <is>
          <t>RET003848</t>
        </is>
      </c>
      <c r="B3837" t="inlineStr">
        <is>
          <t>O024706</t>
        </is>
      </c>
      <c r="C3837" s="25" t="n">
        <v>45512</v>
      </c>
      <c r="D3837" t="inlineStr">
        <is>
          <t>Fashion</t>
        </is>
      </c>
      <c r="E3837" t="inlineStr">
        <is>
          <t>North</t>
        </is>
      </c>
      <c r="F3837" t="inlineStr">
        <is>
          <t>Website</t>
        </is>
      </c>
      <c r="G3837" t="inlineStr">
        <is>
          <t>Defective Product</t>
        </is>
      </c>
      <c r="H3837" t="n">
        <v>1</v>
      </c>
      <c r="I3837" t="n">
        <v>1777.41</v>
      </c>
    </row>
    <row r="3838">
      <c r="A3838" t="inlineStr">
        <is>
          <t>RET003849</t>
        </is>
      </c>
      <c r="B3838" t="inlineStr">
        <is>
          <t>O024709</t>
        </is>
      </c>
      <c r="C3838" s="25" t="n">
        <v>45512</v>
      </c>
      <c r="D3838" t="inlineStr">
        <is>
          <t>Unknown</t>
        </is>
      </c>
      <c r="E3838" t="inlineStr">
        <is>
          <t>East</t>
        </is>
      </c>
      <c r="F3838" t="inlineStr">
        <is>
          <t>Mobile App</t>
        </is>
      </c>
      <c r="G3838" t="inlineStr">
        <is>
          <t>Wrong Item Delivered</t>
        </is>
      </c>
      <c r="H3838" t="n">
        <v>1</v>
      </c>
      <c r="I3838" t="n">
        <v>17259.37</v>
      </c>
    </row>
    <row r="3839">
      <c r="A3839" t="inlineStr">
        <is>
          <t>RET003850</t>
        </is>
      </c>
      <c r="B3839" t="inlineStr">
        <is>
          <t>O024712</t>
        </is>
      </c>
      <c r="C3839" s="25" t="n">
        <v>45512</v>
      </c>
      <c r="D3839" t="inlineStr">
        <is>
          <t>Fashion</t>
        </is>
      </c>
      <c r="E3839" t="inlineStr">
        <is>
          <t>West</t>
        </is>
      </c>
      <c r="F3839" t="inlineStr">
        <is>
          <t>Website</t>
        </is>
      </c>
      <c r="G3839" t="inlineStr">
        <is>
          <t>Size/Fit Issue</t>
        </is>
      </c>
      <c r="H3839" t="n">
        <v>1</v>
      </c>
      <c r="I3839" t="n">
        <v>2891.3</v>
      </c>
    </row>
    <row r="3840">
      <c r="A3840" t="inlineStr">
        <is>
          <t>RET003851</t>
        </is>
      </c>
      <c r="B3840" t="inlineStr">
        <is>
          <t>O024714</t>
        </is>
      </c>
      <c r="C3840" s="25" t="n">
        <v>45513</v>
      </c>
      <c r="D3840" t="inlineStr">
        <is>
          <t>Fashion</t>
        </is>
      </c>
      <c r="E3840" t="inlineStr">
        <is>
          <t>North</t>
        </is>
      </c>
      <c r="F3840" t="inlineStr">
        <is>
          <t>Mobile App</t>
        </is>
      </c>
      <c r="G3840" t="inlineStr">
        <is>
          <t>Damaged in Transit</t>
        </is>
      </c>
      <c r="H3840" t="n">
        <v>1</v>
      </c>
      <c r="I3840" t="n">
        <v>493.01</v>
      </c>
    </row>
    <row r="3841">
      <c r="A3841" t="inlineStr">
        <is>
          <t>RET003852</t>
        </is>
      </c>
      <c r="B3841" t="inlineStr">
        <is>
          <t>O024716</t>
        </is>
      </c>
      <c r="C3841" s="25" t="n">
        <v>45513</v>
      </c>
      <c r="D3841" t="inlineStr">
        <is>
          <t>Books</t>
        </is>
      </c>
      <c r="E3841" t="inlineStr">
        <is>
          <t>East</t>
        </is>
      </c>
      <c r="F3841" t="inlineStr">
        <is>
          <t>Retail Store</t>
        </is>
      </c>
      <c r="G3841" t="inlineStr">
        <is>
          <t>Not as Described</t>
        </is>
      </c>
      <c r="H3841" t="n">
        <v>3</v>
      </c>
      <c r="I3841" t="n">
        <v>975.16</v>
      </c>
    </row>
    <row r="3842">
      <c r="A3842" t="inlineStr">
        <is>
          <t>RET003853</t>
        </is>
      </c>
      <c r="B3842" t="inlineStr">
        <is>
          <t>O024724</t>
        </is>
      </c>
      <c r="C3842" s="25" t="n">
        <v>45513</v>
      </c>
      <c r="D3842" t="inlineStr">
        <is>
          <t>Fashion</t>
        </is>
      </c>
      <c r="E3842" t="inlineStr">
        <is>
          <t>West</t>
        </is>
      </c>
      <c r="F3842" t="inlineStr">
        <is>
          <t>Marketplace</t>
        </is>
      </c>
      <c r="G3842" t="inlineStr">
        <is>
          <t>Size/Fit Issue</t>
        </is>
      </c>
      <c r="H3842" t="n">
        <v>1</v>
      </c>
      <c r="I3842" t="n">
        <v>493.01</v>
      </c>
    </row>
    <row r="3843">
      <c r="A3843" t="inlineStr">
        <is>
          <t>RET003854</t>
        </is>
      </c>
      <c r="B3843" t="inlineStr">
        <is>
          <t>O024731</t>
        </is>
      </c>
      <c r="C3843" s="25" t="n">
        <v>45513</v>
      </c>
      <c r="D3843" t="inlineStr">
        <is>
          <t>Fashion</t>
        </is>
      </c>
      <c r="E3843" t="inlineStr">
        <is>
          <t>North</t>
        </is>
      </c>
      <c r="F3843" t="inlineStr">
        <is>
          <t>Marketplace</t>
        </is>
      </c>
      <c r="G3843" t="inlineStr">
        <is>
          <t>Size/Fit Issue</t>
        </is>
      </c>
      <c r="H3843" t="n">
        <v>1</v>
      </c>
      <c r="I3843" t="n">
        <v>977.13</v>
      </c>
    </row>
    <row r="3844">
      <c r="A3844" t="inlineStr">
        <is>
          <t>RET003855</t>
        </is>
      </c>
      <c r="B3844" t="inlineStr">
        <is>
          <t>O024738</t>
        </is>
      </c>
      <c r="C3844" s="25" t="n">
        <v>45513</v>
      </c>
      <c r="D3844" t="inlineStr">
        <is>
          <t>Home &amp; Kitchen</t>
        </is>
      </c>
      <c r="E3844" t="inlineStr">
        <is>
          <t>South</t>
        </is>
      </c>
      <c r="F3844" t="inlineStr">
        <is>
          <t>Retail Store</t>
        </is>
      </c>
      <c r="G3844" t="inlineStr">
        <is>
          <t>Changed Mind</t>
        </is>
      </c>
      <c r="H3844" t="n">
        <v>1</v>
      </c>
      <c r="I3844" t="n">
        <v>1465.36</v>
      </c>
    </row>
    <row r="3845">
      <c r="A3845" t="inlineStr">
        <is>
          <t>RET003856</t>
        </is>
      </c>
      <c r="B3845" t="inlineStr">
        <is>
          <t>O024747</t>
        </is>
      </c>
      <c r="C3845" s="25" t="n">
        <v>45513</v>
      </c>
      <c r="D3845" t="inlineStr">
        <is>
          <t>Fashion</t>
        </is>
      </c>
      <c r="E3845" t="inlineStr">
        <is>
          <t>West</t>
        </is>
      </c>
      <c r="F3845" t="inlineStr">
        <is>
          <t>Marketplace</t>
        </is>
      </c>
      <c r="G3845" t="inlineStr">
        <is>
          <t>Changed Mind</t>
        </is>
      </c>
      <c r="H3845" t="n">
        <v>1</v>
      </c>
      <c r="I3845" t="n">
        <v>1024.56</v>
      </c>
    </row>
    <row r="3846">
      <c r="A3846" t="inlineStr">
        <is>
          <t>RET003857</t>
        </is>
      </c>
      <c r="B3846" t="inlineStr">
        <is>
          <t>O024749</t>
        </is>
      </c>
      <c r="C3846" s="25" t="n">
        <v>45513</v>
      </c>
      <c r="D3846" t="inlineStr">
        <is>
          <t>Fashion</t>
        </is>
      </c>
      <c r="E3846" t="inlineStr">
        <is>
          <t>West</t>
        </is>
      </c>
      <c r="F3846" t="inlineStr">
        <is>
          <t>Marketplace</t>
        </is>
      </c>
      <c r="G3846" t="inlineStr">
        <is>
          <t>Late Delivery</t>
        </is>
      </c>
      <c r="H3846" t="n">
        <v>1</v>
      </c>
      <c r="I3846" t="n">
        <v>907.97</v>
      </c>
    </row>
    <row r="3847">
      <c r="A3847" t="inlineStr">
        <is>
          <t>RET003858</t>
        </is>
      </c>
      <c r="B3847" t="inlineStr">
        <is>
          <t>O024751</t>
        </is>
      </c>
      <c r="C3847" s="25" t="n">
        <v>45513</v>
      </c>
      <c r="D3847" t="inlineStr">
        <is>
          <t>Fashion</t>
        </is>
      </c>
      <c r="E3847" t="inlineStr">
        <is>
          <t>North</t>
        </is>
      </c>
      <c r="F3847" t="inlineStr">
        <is>
          <t>Marketplace</t>
        </is>
      </c>
      <c r="G3847" t="inlineStr">
        <is>
          <t>Defective Product</t>
        </is>
      </c>
      <c r="H3847" t="n">
        <v>1</v>
      </c>
      <c r="I3847" t="n">
        <v>925.7</v>
      </c>
    </row>
    <row r="3848">
      <c r="A3848" t="inlineStr">
        <is>
          <t>RET003859</t>
        </is>
      </c>
      <c r="B3848" t="inlineStr">
        <is>
          <t>O024757</t>
        </is>
      </c>
      <c r="C3848" s="25" t="n">
        <v>45513</v>
      </c>
      <c r="D3848" t="inlineStr">
        <is>
          <t>Fashion</t>
        </is>
      </c>
      <c r="E3848" t="inlineStr">
        <is>
          <t>West</t>
        </is>
      </c>
      <c r="F3848" t="inlineStr">
        <is>
          <t>Mobile App</t>
        </is>
      </c>
      <c r="G3848" t="inlineStr">
        <is>
          <t>Changed Mind</t>
        </is>
      </c>
      <c r="H3848" t="n">
        <v>1</v>
      </c>
      <c r="I3848" t="n">
        <v>720.25</v>
      </c>
    </row>
    <row r="3849">
      <c r="A3849" t="inlineStr">
        <is>
          <t>RET003860</t>
        </is>
      </c>
      <c r="B3849" t="inlineStr">
        <is>
          <t>O024762</t>
        </is>
      </c>
      <c r="C3849" s="25" t="n">
        <v>45514</v>
      </c>
      <c r="D3849" t="inlineStr">
        <is>
          <t>Beauty</t>
        </is>
      </c>
      <c r="E3849" t="inlineStr">
        <is>
          <t>North</t>
        </is>
      </c>
      <c r="F3849" t="inlineStr">
        <is>
          <t>Website</t>
        </is>
      </c>
      <c r="G3849" t="inlineStr">
        <is>
          <t>Damaged in Transit</t>
        </is>
      </c>
      <c r="H3849" t="n">
        <v>1</v>
      </c>
      <c r="I3849" t="n">
        <v>570.96</v>
      </c>
    </row>
    <row r="3850">
      <c r="A3850" t="inlineStr">
        <is>
          <t>RET003861</t>
        </is>
      </c>
      <c r="B3850" t="inlineStr">
        <is>
          <t>O024767</t>
        </is>
      </c>
      <c r="C3850" s="25" t="n">
        <v>45514</v>
      </c>
      <c r="D3850" t="inlineStr">
        <is>
          <t>Home &amp; Kitchen</t>
        </is>
      </c>
      <c r="E3850" t="inlineStr">
        <is>
          <t>West</t>
        </is>
      </c>
      <c r="F3850" t="inlineStr">
        <is>
          <t>Marketplace</t>
        </is>
      </c>
      <c r="G3850" t="inlineStr">
        <is>
          <t>Not as Described</t>
        </is>
      </c>
      <c r="H3850" t="n">
        <v>1</v>
      </c>
      <c r="I3850" t="n">
        <v>1210.2</v>
      </c>
    </row>
    <row r="3851">
      <c r="A3851" t="inlineStr">
        <is>
          <t>RET003862</t>
        </is>
      </c>
      <c r="B3851" t="inlineStr">
        <is>
          <t>O024770</t>
        </is>
      </c>
      <c r="C3851" s="25" t="n">
        <v>45514</v>
      </c>
      <c r="D3851" t="inlineStr">
        <is>
          <t>Fashion</t>
        </is>
      </c>
      <c r="E3851" t="inlineStr">
        <is>
          <t>West</t>
        </is>
      </c>
      <c r="F3851" t="inlineStr">
        <is>
          <t>Website</t>
        </is>
      </c>
      <c r="G3851" t="inlineStr">
        <is>
          <t>Size/Fit Issue</t>
        </is>
      </c>
      <c r="H3851" t="n">
        <v>1</v>
      </c>
      <c r="I3851" t="n">
        <v>601.6900000000001</v>
      </c>
    </row>
    <row r="3852">
      <c r="A3852" t="inlineStr">
        <is>
          <t>RET003863</t>
        </is>
      </c>
      <c r="B3852" t="inlineStr">
        <is>
          <t>O024771</t>
        </is>
      </c>
      <c r="C3852" s="25" t="n">
        <v>45514</v>
      </c>
      <c r="D3852" t="inlineStr">
        <is>
          <t>Electronics</t>
        </is>
      </c>
      <c r="E3852" t="inlineStr">
        <is>
          <t>East</t>
        </is>
      </c>
      <c r="F3852" t="inlineStr">
        <is>
          <t>Mobile App</t>
        </is>
      </c>
      <c r="G3852" t="inlineStr">
        <is>
          <t>Defective Product</t>
        </is>
      </c>
      <c r="H3852" t="n">
        <v>1</v>
      </c>
      <c r="I3852" t="n">
        <v>8918.68</v>
      </c>
    </row>
    <row r="3853">
      <c r="A3853" t="inlineStr">
        <is>
          <t>RET003864</t>
        </is>
      </c>
      <c r="B3853" t="inlineStr">
        <is>
          <t>O024774</t>
        </is>
      </c>
      <c r="C3853" s="25" t="n">
        <v>45514</v>
      </c>
      <c r="D3853" t="inlineStr">
        <is>
          <t>Fashion</t>
        </is>
      </c>
      <c r="E3853" t="inlineStr">
        <is>
          <t>West</t>
        </is>
      </c>
      <c r="F3853" t="inlineStr">
        <is>
          <t>Mobile App</t>
        </is>
      </c>
      <c r="G3853" t="inlineStr">
        <is>
          <t>Changed Mind</t>
        </is>
      </c>
      <c r="H3853" t="n">
        <v>1</v>
      </c>
      <c r="I3853" t="n">
        <v>1768.1</v>
      </c>
    </row>
    <row r="3854">
      <c r="A3854" t="inlineStr">
        <is>
          <t>RET003865</t>
        </is>
      </c>
      <c r="B3854" t="inlineStr">
        <is>
          <t>O024780</t>
        </is>
      </c>
      <c r="C3854" s="25" t="n">
        <v>45514</v>
      </c>
      <c r="D3854" t="inlineStr">
        <is>
          <t>Fashion</t>
        </is>
      </c>
      <c r="E3854" t="inlineStr">
        <is>
          <t>East</t>
        </is>
      </c>
      <c r="F3854" t="inlineStr">
        <is>
          <t>Website</t>
        </is>
      </c>
      <c r="G3854" t="inlineStr">
        <is>
          <t>Changed Mind</t>
        </is>
      </c>
      <c r="H3854" t="n">
        <v>1</v>
      </c>
      <c r="I3854" t="n">
        <v>493.01</v>
      </c>
    </row>
    <row r="3855">
      <c r="A3855" t="inlineStr">
        <is>
          <t>RET003866</t>
        </is>
      </c>
      <c r="B3855" t="inlineStr">
        <is>
          <t>O024785</t>
        </is>
      </c>
      <c r="C3855" s="25" t="n">
        <v>45514</v>
      </c>
      <c r="D3855" t="inlineStr">
        <is>
          <t>Fashion</t>
        </is>
      </c>
      <c r="E3855" t="inlineStr">
        <is>
          <t>Central</t>
        </is>
      </c>
      <c r="F3855" t="inlineStr">
        <is>
          <t>Marketplace</t>
        </is>
      </c>
      <c r="G3855" t="inlineStr">
        <is>
          <t>Not as Described</t>
        </is>
      </c>
      <c r="H3855" t="n">
        <v>1</v>
      </c>
      <c r="I3855" t="n">
        <v>1243.94</v>
      </c>
    </row>
    <row r="3856">
      <c r="A3856" t="inlineStr">
        <is>
          <t>RET003867</t>
        </is>
      </c>
      <c r="B3856" t="inlineStr">
        <is>
          <t>O024791</t>
        </is>
      </c>
      <c r="C3856" s="25" t="n">
        <v>45514</v>
      </c>
      <c r="D3856" t="inlineStr">
        <is>
          <t>Home &amp; Kitchen</t>
        </is>
      </c>
      <c r="E3856" t="inlineStr">
        <is>
          <t>North</t>
        </is>
      </c>
      <c r="F3856" t="inlineStr">
        <is>
          <t>Mobile App</t>
        </is>
      </c>
      <c r="G3856" t="inlineStr">
        <is>
          <t>Size/Fit Issue</t>
        </is>
      </c>
      <c r="H3856" t="n">
        <v>1</v>
      </c>
      <c r="I3856" t="n">
        <v>749.89</v>
      </c>
    </row>
    <row r="3857">
      <c r="A3857" t="inlineStr">
        <is>
          <t>RET003868</t>
        </is>
      </c>
      <c r="B3857" t="inlineStr">
        <is>
          <t>O024794</t>
        </is>
      </c>
      <c r="C3857" s="25" t="n">
        <v>45514</v>
      </c>
      <c r="D3857" t="inlineStr">
        <is>
          <t>Fashion</t>
        </is>
      </c>
      <c r="E3857" t="inlineStr">
        <is>
          <t>West</t>
        </is>
      </c>
      <c r="F3857" t="inlineStr">
        <is>
          <t>Mobile App</t>
        </is>
      </c>
      <c r="G3857" t="inlineStr">
        <is>
          <t>Not as Described</t>
        </is>
      </c>
      <c r="H3857" t="n">
        <v>1</v>
      </c>
      <c r="I3857" t="n">
        <v>476.42</v>
      </c>
    </row>
    <row r="3858">
      <c r="A3858" t="inlineStr">
        <is>
          <t>RET003869</t>
        </is>
      </c>
      <c r="B3858" t="inlineStr">
        <is>
          <t>O024818</t>
        </is>
      </c>
      <c r="C3858" s="25" t="n">
        <v>45514</v>
      </c>
      <c r="D3858" t="inlineStr">
        <is>
          <t>Books</t>
        </is>
      </c>
      <c r="E3858" t="inlineStr">
        <is>
          <t>West</t>
        </is>
      </c>
      <c r="F3858" t="inlineStr">
        <is>
          <t>Website</t>
        </is>
      </c>
      <c r="G3858" t="inlineStr">
        <is>
          <t>Size/Fit Issue</t>
        </is>
      </c>
      <c r="H3858" t="n">
        <v>1</v>
      </c>
      <c r="I3858" t="n">
        <v>572.05</v>
      </c>
    </row>
    <row r="3859">
      <c r="A3859" t="inlineStr">
        <is>
          <t>RET003870</t>
        </is>
      </c>
      <c r="B3859" t="inlineStr">
        <is>
          <t>O024826</t>
        </is>
      </c>
      <c r="C3859" s="25" t="n">
        <v>45514</v>
      </c>
      <c r="D3859" t="inlineStr">
        <is>
          <t>Home &amp; Kitchen</t>
        </is>
      </c>
      <c r="E3859" t="inlineStr">
        <is>
          <t>South</t>
        </is>
      </c>
      <c r="F3859" t="inlineStr">
        <is>
          <t>Marketplace</t>
        </is>
      </c>
      <c r="G3859" t="inlineStr">
        <is>
          <t>Changed Mind</t>
        </is>
      </c>
      <c r="H3859" t="n">
        <v>1</v>
      </c>
      <c r="I3859" t="n">
        <v>3417.49</v>
      </c>
    </row>
    <row r="3860">
      <c r="A3860" t="inlineStr">
        <is>
          <t>RET003871</t>
        </is>
      </c>
      <c r="B3860" t="inlineStr">
        <is>
          <t>O024828</t>
        </is>
      </c>
      <c r="C3860" s="25" t="n">
        <v>45514</v>
      </c>
      <c r="D3860" t="inlineStr">
        <is>
          <t>Fashion</t>
        </is>
      </c>
      <c r="E3860" t="inlineStr">
        <is>
          <t>South</t>
        </is>
      </c>
      <c r="F3860" t="inlineStr">
        <is>
          <t>Marketplace</t>
        </is>
      </c>
      <c r="G3860" t="inlineStr">
        <is>
          <t>Size/Fit Issue</t>
        </is>
      </c>
      <c r="H3860" t="n">
        <v>1</v>
      </c>
      <c r="I3860" t="n">
        <v>2557.93</v>
      </c>
    </row>
    <row r="3861">
      <c r="A3861" t="inlineStr">
        <is>
          <t>RET003872</t>
        </is>
      </c>
      <c r="B3861" t="inlineStr">
        <is>
          <t>O024846</t>
        </is>
      </c>
      <c r="C3861" s="25" t="n">
        <v>45514</v>
      </c>
      <c r="D3861" t="inlineStr">
        <is>
          <t>Fashion</t>
        </is>
      </c>
      <c r="E3861" t="inlineStr">
        <is>
          <t>Central</t>
        </is>
      </c>
      <c r="F3861" t="inlineStr">
        <is>
          <t>Marketplace</t>
        </is>
      </c>
      <c r="G3861" t="inlineStr">
        <is>
          <t>Damaged in Transit</t>
        </is>
      </c>
      <c r="H3861" t="n">
        <v>1</v>
      </c>
      <c r="I3861" t="n">
        <v>641.21</v>
      </c>
    </row>
    <row r="3862">
      <c r="A3862" t="inlineStr">
        <is>
          <t>RET003873</t>
        </is>
      </c>
      <c r="B3862" t="inlineStr">
        <is>
          <t>O024854</t>
        </is>
      </c>
      <c r="C3862" s="25" t="n">
        <v>45515</v>
      </c>
      <c r="D3862" t="inlineStr">
        <is>
          <t>Electronics</t>
        </is>
      </c>
      <c r="E3862" t="inlineStr">
        <is>
          <t>East</t>
        </is>
      </c>
      <c r="F3862" t="inlineStr">
        <is>
          <t>Marketplace</t>
        </is>
      </c>
      <c r="G3862" t="inlineStr">
        <is>
          <t>Defective Product</t>
        </is>
      </c>
      <c r="H3862" t="n">
        <v>1</v>
      </c>
      <c r="I3862" t="n">
        <v>2636.97</v>
      </c>
    </row>
    <row r="3863">
      <c r="A3863" t="inlineStr">
        <is>
          <t>RET003874</t>
        </is>
      </c>
      <c r="B3863" t="inlineStr">
        <is>
          <t>O024856</t>
        </is>
      </c>
      <c r="C3863" s="25" t="n">
        <v>45515</v>
      </c>
      <c r="D3863" t="inlineStr">
        <is>
          <t>Beauty</t>
        </is>
      </c>
      <c r="E3863" t="inlineStr">
        <is>
          <t>South</t>
        </is>
      </c>
      <c r="F3863" t="inlineStr">
        <is>
          <t>Website</t>
        </is>
      </c>
      <c r="G3863" t="inlineStr">
        <is>
          <t>Damaged in Transit</t>
        </is>
      </c>
      <c r="H3863" t="n">
        <v>1</v>
      </c>
      <c r="I3863" t="n">
        <v>541.9400000000001</v>
      </c>
    </row>
    <row r="3864">
      <c r="A3864" t="inlineStr">
        <is>
          <t>RET003875</t>
        </is>
      </c>
      <c r="B3864" t="inlineStr">
        <is>
          <t>O024859</t>
        </is>
      </c>
      <c r="C3864" s="25" t="n">
        <v>45515</v>
      </c>
      <c r="D3864" t="inlineStr">
        <is>
          <t>Electronics</t>
        </is>
      </c>
      <c r="E3864" t="inlineStr">
        <is>
          <t>South</t>
        </is>
      </c>
      <c r="F3864" t="inlineStr">
        <is>
          <t>Mobile App</t>
        </is>
      </c>
      <c r="G3864" t="inlineStr">
        <is>
          <t>Defective Product</t>
        </is>
      </c>
      <c r="H3864" t="n">
        <v>1</v>
      </c>
      <c r="I3864" t="n">
        <v>2142.97</v>
      </c>
    </row>
    <row r="3865">
      <c r="A3865" t="inlineStr">
        <is>
          <t>RET003876</t>
        </is>
      </c>
      <c r="B3865" t="inlineStr">
        <is>
          <t>O024863</t>
        </is>
      </c>
      <c r="C3865" s="25" t="n">
        <v>45515</v>
      </c>
      <c r="D3865" t="inlineStr">
        <is>
          <t>Sports</t>
        </is>
      </c>
      <c r="E3865" t="inlineStr">
        <is>
          <t>North</t>
        </is>
      </c>
      <c r="F3865" t="inlineStr">
        <is>
          <t>Marketplace</t>
        </is>
      </c>
      <c r="G3865" t="inlineStr">
        <is>
          <t>Damaged in Transit</t>
        </is>
      </c>
      <c r="H3865" t="n">
        <v>1</v>
      </c>
      <c r="I3865" t="n">
        <v>1674.5</v>
      </c>
    </row>
    <row r="3866">
      <c r="A3866" t="inlineStr">
        <is>
          <t>RET003877</t>
        </is>
      </c>
      <c r="B3866" t="inlineStr">
        <is>
          <t>O024864</t>
        </is>
      </c>
      <c r="C3866" s="25" t="n">
        <v>45515</v>
      </c>
      <c r="D3866" t="inlineStr">
        <is>
          <t>Fashion</t>
        </is>
      </c>
      <c r="E3866" t="inlineStr">
        <is>
          <t>North</t>
        </is>
      </c>
      <c r="F3866" t="inlineStr">
        <is>
          <t>Website</t>
        </is>
      </c>
      <c r="G3866" t="inlineStr">
        <is>
          <t>Not as Described</t>
        </is>
      </c>
      <c r="H3866" t="n">
        <v>1</v>
      </c>
      <c r="I3866" t="n">
        <v>1210.2</v>
      </c>
    </row>
    <row r="3867">
      <c r="A3867" t="inlineStr">
        <is>
          <t>RET003878</t>
        </is>
      </c>
      <c r="B3867" t="inlineStr">
        <is>
          <t>O024865</t>
        </is>
      </c>
      <c r="C3867" s="25" t="n">
        <v>45515</v>
      </c>
      <c r="D3867" t="inlineStr">
        <is>
          <t>Fashion</t>
        </is>
      </c>
      <c r="E3867" t="inlineStr">
        <is>
          <t>West</t>
        </is>
      </c>
      <c r="F3867" t="inlineStr">
        <is>
          <t>Retail Store</t>
        </is>
      </c>
      <c r="G3867" t="inlineStr">
        <is>
          <t>Size/Fit Issue</t>
        </is>
      </c>
      <c r="H3867" t="n">
        <v>1</v>
      </c>
      <c r="I3867" t="n">
        <v>1737.89</v>
      </c>
    </row>
    <row r="3868">
      <c r="A3868" t="inlineStr">
        <is>
          <t>RET003879</t>
        </is>
      </c>
      <c r="B3868" t="inlineStr">
        <is>
          <t>O024870</t>
        </is>
      </c>
      <c r="C3868" s="25" t="n">
        <v>45515</v>
      </c>
      <c r="D3868" t="inlineStr">
        <is>
          <t>Sports</t>
        </is>
      </c>
      <c r="E3868" t="inlineStr">
        <is>
          <t>East</t>
        </is>
      </c>
      <c r="F3868" t="inlineStr">
        <is>
          <t>Marketplace</t>
        </is>
      </c>
      <c r="G3868" t="inlineStr">
        <is>
          <t>Changed Mind</t>
        </is>
      </c>
      <c r="H3868" t="n">
        <v>1</v>
      </c>
      <c r="I3868" t="n">
        <v>1139.48</v>
      </c>
    </row>
    <row r="3869">
      <c r="A3869" t="inlineStr">
        <is>
          <t>RET003880</t>
        </is>
      </c>
      <c r="B3869" t="inlineStr">
        <is>
          <t>O024873</t>
        </is>
      </c>
      <c r="C3869" s="25" t="n">
        <v>45515</v>
      </c>
      <c r="D3869" t="inlineStr">
        <is>
          <t>Fashion</t>
        </is>
      </c>
      <c r="E3869" t="inlineStr">
        <is>
          <t>North</t>
        </is>
      </c>
      <c r="F3869" t="inlineStr">
        <is>
          <t>Retail Store</t>
        </is>
      </c>
      <c r="G3869" t="inlineStr">
        <is>
          <t>Size/Fit Issue</t>
        </is>
      </c>
      <c r="H3869" t="n">
        <v>1</v>
      </c>
      <c r="I3869" t="n">
        <v>633.36</v>
      </c>
    </row>
    <row r="3870">
      <c r="A3870" t="inlineStr">
        <is>
          <t>RET003881</t>
        </is>
      </c>
      <c r="B3870" t="inlineStr">
        <is>
          <t>O024887</t>
        </is>
      </c>
      <c r="C3870" s="25" t="n">
        <v>45515</v>
      </c>
      <c r="D3870" t="inlineStr">
        <is>
          <t>Sports</t>
        </is>
      </c>
      <c r="E3870" t="inlineStr">
        <is>
          <t>West</t>
        </is>
      </c>
      <c r="F3870" t="inlineStr">
        <is>
          <t>Website</t>
        </is>
      </c>
      <c r="G3870" t="inlineStr">
        <is>
          <t>Damaged in Transit</t>
        </is>
      </c>
      <c r="H3870" t="n">
        <v>1</v>
      </c>
      <c r="I3870" t="n">
        <v>2310.93</v>
      </c>
    </row>
    <row r="3871">
      <c r="A3871" t="inlineStr">
        <is>
          <t>RET003882</t>
        </is>
      </c>
      <c r="B3871" t="inlineStr">
        <is>
          <t>O024888</t>
        </is>
      </c>
      <c r="C3871" s="25" t="n">
        <v>45515</v>
      </c>
      <c r="D3871" t="inlineStr">
        <is>
          <t>Fashion</t>
        </is>
      </c>
      <c r="E3871" t="inlineStr">
        <is>
          <t>East</t>
        </is>
      </c>
      <c r="F3871" t="inlineStr">
        <is>
          <t>Website</t>
        </is>
      </c>
      <c r="G3871" t="inlineStr">
        <is>
          <t>Size/Fit Issue</t>
        </is>
      </c>
      <c r="H3871" t="n">
        <v>1</v>
      </c>
      <c r="I3871" t="n">
        <v>1678.61</v>
      </c>
    </row>
    <row r="3872">
      <c r="A3872" t="inlineStr">
        <is>
          <t>RET003883</t>
        </is>
      </c>
      <c r="B3872" t="inlineStr">
        <is>
          <t>O024898</t>
        </is>
      </c>
      <c r="C3872" s="25" t="n">
        <v>45515</v>
      </c>
      <c r="D3872" t="inlineStr">
        <is>
          <t>Fashion</t>
        </is>
      </c>
      <c r="E3872" t="inlineStr">
        <is>
          <t>South</t>
        </is>
      </c>
      <c r="F3872" t="inlineStr">
        <is>
          <t>Mobile App</t>
        </is>
      </c>
      <c r="G3872" t="inlineStr">
        <is>
          <t>Size/Fit Issue</t>
        </is>
      </c>
      <c r="H3872" t="n">
        <v>1</v>
      </c>
      <c r="I3872" t="n">
        <v>738.5</v>
      </c>
    </row>
    <row r="3873">
      <c r="A3873" t="inlineStr">
        <is>
          <t>RET003884</t>
        </is>
      </c>
      <c r="B3873" t="inlineStr">
        <is>
          <t>O024901</t>
        </is>
      </c>
      <c r="C3873" s="25" t="n">
        <v>45515</v>
      </c>
      <c r="D3873" t="inlineStr">
        <is>
          <t>Fashion</t>
        </is>
      </c>
      <c r="E3873" t="inlineStr">
        <is>
          <t>South</t>
        </is>
      </c>
      <c r="F3873" t="inlineStr">
        <is>
          <t>Marketplace</t>
        </is>
      </c>
      <c r="G3873" t="inlineStr">
        <is>
          <t>Size/Fit Issue</t>
        </is>
      </c>
      <c r="H3873" t="n">
        <v>1</v>
      </c>
      <c r="I3873" t="n">
        <v>925.7</v>
      </c>
    </row>
    <row r="3874">
      <c r="A3874" t="inlineStr">
        <is>
          <t>RET003885</t>
        </is>
      </c>
      <c r="B3874" t="inlineStr">
        <is>
          <t>O024903</t>
        </is>
      </c>
      <c r="C3874" s="25" t="n">
        <v>45515</v>
      </c>
      <c r="D3874" t="inlineStr">
        <is>
          <t>Home &amp; Kitchen</t>
        </is>
      </c>
      <c r="E3874" t="inlineStr">
        <is>
          <t>East</t>
        </is>
      </c>
      <c r="F3874" t="inlineStr">
        <is>
          <t>Marketplace</t>
        </is>
      </c>
      <c r="G3874" t="inlineStr">
        <is>
          <t>Late Delivery</t>
        </is>
      </c>
      <c r="H3874" t="n">
        <v>1</v>
      </c>
      <c r="I3874" t="n">
        <v>1019.3</v>
      </c>
    </row>
    <row r="3875">
      <c r="A3875" t="inlineStr">
        <is>
          <t>RET003886</t>
        </is>
      </c>
      <c r="B3875" t="inlineStr">
        <is>
          <t>O024903</t>
        </is>
      </c>
      <c r="C3875" s="25" t="n">
        <v>45515</v>
      </c>
      <c r="D3875" t="inlineStr">
        <is>
          <t>Electronics</t>
        </is>
      </c>
      <c r="E3875" t="inlineStr">
        <is>
          <t>East</t>
        </is>
      </c>
      <c r="F3875" t="inlineStr">
        <is>
          <t>Marketplace</t>
        </is>
      </c>
      <c r="G3875" t="inlineStr">
        <is>
          <t>Damaged in Transit</t>
        </is>
      </c>
      <c r="H3875" t="n">
        <v>1</v>
      </c>
      <c r="I3875" t="n">
        <v>8892.16</v>
      </c>
    </row>
    <row r="3876">
      <c r="A3876" t="inlineStr">
        <is>
          <t>RET003887</t>
        </is>
      </c>
      <c r="B3876" t="inlineStr">
        <is>
          <t>O024905</t>
        </is>
      </c>
      <c r="C3876" s="25" t="n">
        <v>45515</v>
      </c>
      <c r="D3876" t="inlineStr">
        <is>
          <t>Fashion</t>
        </is>
      </c>
      <c r="E3876" t="inlineStr">
        <is>
          <t>West</t>
        </is>
      </c>
      <c r="F3876" t="inlineStr">
        <is>
          <t>Website</t>
        </is>
      </c>
      <c r="G3876" t="inlineStr">
        <is>
          <t>Size/Fit Issue</t>
        </is>
      </c>
      <c r="H3876" t="n">
        <v>1</v>
      </c>
      <c r="I3876" t="n">
        <v>214.34</v>
      </c>
    </row>
    <row r="3877">
      <c r="A3877" t="inlineStr">
        <is>
          <t>RET003888</t>
        </is>
      </c>
      <c r="B3877" t="inlineStr">
        <is>
          <t>O024906</t>
        </is>
      </c>
      <c r="C3877" s="25" t="n">
        <v>45515</v>
      </c>
      <c r="D3877" t="inlineStr">
        <is>
          <t>Fashion</t>
        </is>
      </c>
      <c r="E3877" t="inlineStr">
        <is>
          <t>North</t>
        </is>
      </c>
      <c r="F3877" t="inlineStr">
        <is>
          <t>Mobile App</t>
        </is>
      </c>
      <c r="G3877" t="inlineStr">
        <is>
          <t>Size/Fit Issue</t>
        </is>
      </c>
      <c r="H3877" t="n">
        <v>1</v>
      </c>
      <c r="I3877" t="n">
        <v>897.62</v>
      </c>
    </row>
    <row r="3878">
      <c r="A3878" t="inlineStr">
        <is>
          <t>RET003889</t>
        </is>
      </c>
      <c r="B3878" t="inlineStr">
        <is>
          <t>O024906</t>
        </is>
      </c>
      <c r="C3878" s="25" t="n">
        <v>45515</v>
      </c>
      <c r="D3878" t="inlineStr">
        <is>
          <t>Fashion</t>
        </is>
      </c>
      <c r="E3878" t="inlineStr">
        <is>
          <t>North</t>
        </is>
      </c>
      <c r="F3878" t="inlineStr">
        <is>
          <t>Mobile App</t>
        </is>
      </c>
      <c r="G3878" t="inlineStr">
        <is>
          <t>Size/Fit Issue</t>
        </is>
      </c>
      <c r="H3878" t="n">
        <v>1</v>
      </c>
      <c r="I3878" t="n">
        <v>925.7</v>
      </c>
    </row>
    <row r="3879">
      <c r="A3879" t="inlineStr">
        <is>
          <t>RET003890</t>
        </is>
      </c>
      <c r="B3879" t="inlineStr">
        <is>
          <t>O024908</t>
        </is>
      </c>
      <c r="C3879" s="25" t="n">
        <v>45515</v>
      </c>
      <c r="D3879" t="inlineStr">
        <is>
          <t>Home &amp; Kitchen</t>
        </is>
      </c>
      <c r="E3879" t="inlineStr">
        <is>
          <t>East</t>
        </is>
      </c>
      <c r="F3879" t="inlineStr">
        <is>
          <t>Website</t>
        </is>
      </c>
      <c r="G3879" t="inlineStr">
        <is>
          <t>Defective Product</t>
        </is>
      </c>
      <c r="H3879" t="n">
        <v>1</v>
      </c>
      <c r="I3879" t="n">
        <v>1075.46</v>
      </c>
    </row>
    <row r="3880">
      <c r="A3880" t="inlineStr">
        <is>
          <t>RET003891</t>
        </is>
      </c>
      <c r="B3880" t="inlineStr">
        <is>
          <t>O024920</t>
        </is>
      </c>
      <c r="C3880" s="25" t="n">
        <v>45515</v>
      </c>
      <c r="D3880" t="inlineStr">
        <is>
          <t>Home &amp; Kitchen</t>
        </is>
      </c>
      <c r="E3880" t="inlineStr">
        <is>
          <t>South</t>
        </is>
      </c>
      <c r="F3880" t="inlineStr">
        <is>
          <t>Website</t>
        </is>
      </c>
      <c r="G3880" t="inlineStr">
        <is>
          <t>Size/Fit Issue</t>
        </is>
      </c>
      <c r="H3880" t="n">
        <v>1</v>
      </c>
      <c r="I3880" t="n">
        <v>1935.08</v>
      </c>
    </row>
    <row r="3881">
      <c r="A3881" t="inlineStr">
        <is>
          <t>RET003892</t>
        </is>
      </c>
      <c r="B3881" t="inlineStr">
        <is>
          <t>O024926</t>
        </is>
      </c>
      <c r="C3881" s="25" t="n">
        <v>45516</v>
      </c>
      <c r="D3881" t="inlineStr">
        <is>
          <t>Fashion</t>
        </is>
      </c>
      <c r="E3881" t="inlineStr">
        <is>
          <t>North</t>
        </is>
      </c>
      <c r="F3881" t="inlineStr">
        <is>
          <t>Website</t>
        </is>
      </c>
      <c r="G3881" t="inlineStr">
        <is>
          <t>Wrong Item Delivered</t>
        </is>
      </c>
      <c r="H3881" t="n">
        <v>1</v>
      </c>
      <c r="I3881" t="n">
        <v>3783.05</v>
      </c>
    </row>
    <row r="3882">
      <c r="A3882" t="inlineStr">
        <is>
          <t>RET003893</t>
        </is>
      </c>
      <c r="B3882" t="inlineStr">
        <is>
          <t>O024926</t>
        </is>
      </c>
      <c r="C3882" s="25" t="n">
        <v>45516</v>
      </c>
      <c r="D3882" t="inlineStr">
        <is>
          <t>Electronics</t>
        </is>
      </c>
      <c r="E3882" t="inlineStr">
        <is>
          <t>North</t>
        </is>
      </c>
      <c r="F3882" t="inlineStr">
        <is>
          <t>Website</t>
        </is>
      </c>
      <c r="G3882" t="inlineStr">
        <is>
          <t>Changed Mind</t>
        </is>
      </c>
      <c r="H3882" t="n">
        <v>1</v>
      </c>
      <c r="I3882" t="n">
        <v>11845.13</v>
      </c>
    </row>
    <row r="3883">
      <c r="A3883" t="inlineStr">
        <is>
          <t>RET003894</t>
        </is>
      </c>
      <c r="B3883" t="inlineStr">
        <is>
          <t>O024934</t>
        </is>
      </c>
      <c r="C3883" s="25" t="n">
        <v>45516</v>
      </c>
      <c r="D3883" t="inlineStr">
        <is>
          <t>Fashion</t>
        </is>
      </c>
      <c r="E3883" t="inlineStr">
        <is>
          <t>Central</t>
        </is>
      </c>
      <c r="F3883" t="inlineStr">
        <is>
          <t>Mobile App</t>
        </is>
      </c>
      <c r="G3883" t="inlineStr">
        <is>
          <t>Size/Fit Issue</t>
        </is>
      </c>
      <c r="H3883" t="n">
        <v>3</v>
      </c>
      <c r="I3883" t="n">
        <v>3346.36</v>
      </c>
    </row>
    <row r="3884">
      <c r="A3884" t="inlineStr">
        <is>
          <t>RET003895</t>
        </is>
      </c>
      <c r="B3884" t="inlineStr">
        <is>
          <t>O024937</t>
        </is>
      </c>
      <c r="C3884" s="25" t="n">
        <v>45516</v>
      </c>
      <c r="D3884" t="inlineStr">
        <is>
          <t>Home &amp; Kitchen</t>
        </is>
      </c>
      <c r="E3884" t="inlineStr">
        <is>
          <t>North</t>
        </is>
      </c>
      <c r="F3884" t="inlineStr">
        <is>
          <t>Website</t>
        </is>
      </c>
      <c r="G3884" t="inlineStr">
        <is>
          <t>Damaged in Transit</t>
        </is>
      </c>
      <c r="H3884" t="n">
        <v>1</v>
      </c>
      <c r="I3884" t="n">
        <v>3871.97</v>
      </c>
    </row>
    <row r="3885">
      <c r="A3885" t="inlineStr">
        <is>
          <t>RET003896</t>
        </is>
      </c>
      <c r="B3885" t="inlineStr">
        <is>
          <t>O024941</t>
        </is>
      </c>
      <c r="C3885" s="25" t="n">
        <v>45516</v>
      </c>
      <c r="D3885" t="inlineStr">
        <is>
          <t>Electronics</t>
        </is>
      </c>
      <c r="E3885" t="inlineStr">
        <is>
          <t>South</t>
        </is>
      </c>
      <c r="F3885" t="inlineStr">
        <is>
          <t>Website</t>
        </is>
      </c>
      <c r="G3885" t="inlineStr">
        <is>
          <t>Defective Product</t>
        </is>
      </c>
      <c r="H3885" t="n">
        <v>1</v>
      </c>
      <c r="I3885" t="n">
        <v>9415.219999999999</v>
      </c>
    </row>
    <row r="3886">
      <c r="A3886" t="inlineStr">
        <is>
          <t>RET003897</t>
        </is>
      </c>
      <c r="B3886" t="inlineStr">
        <is>
          <t>O024946</t>
        </is>
      </c>
      <c r="C3886" s="25" t="n">
        <v>45516</v>
      </c>
      <c r="D3886" t="inlineStr">
        <is>
          <t>Fashion</t>
        </is>
      </c>
      <c r="E3886" t="inlineStr">
        <is>
          <t>West</t>
        </is>
      </c>
      <c r="F3886" t="inlineStr">
        <is>
          <t>Website</t>
        </is>
      </c>
      <c r="G3886" t="inlineStr">
        <is>
          <t>Size/Fit Issue</t>
        </is>
      </c>
      <c r="H3886" t="n">
        <v>1</v>
      </c>
      <c r="I3886" t="n">
        <v>2024.41</v>
      </c>
    </row>
    <row r="3887">
      <c r="A3887" t="inlineStr">
        <is>
          <t>RET003898</t>
        </is>
      </c>
      <c r="B3887" t="inlineStr">
        <is>
          <t>O024948</t>
        </is>
      </c>
      <c r="C3887" s="25" t="n">
        <v>45516</v>
      </c>
      <c r="D3887" t="inlineStr">
        <is>
          <t>Electronics</t>
        </is>
      </c>
      <c r="E3887" t="inlineStr">
        <is>
          <t>South</t>
        </is>
      </c>
      <c r="F3887" t="inlineStr">
        <is>
          <t>Mobile App</t>
        </is>
      </c>
      <c r="G3887" t="inlineStr">
        <is>
          <t>Changed Mind</t>
        </is>
      </c>
      <c r="H3887" t="n">
        <v>1</v>
      </c>
      <c r="I3887" t="n">
        <v>8451.139999999999</v>
      </c>
    </row>
    <row r="3888">
      <c r="A3888" t="inlineStr">
        <is>
          <t>RET003899</t>
        </is>
      </c>
      <c r="B3888" t="inlineStr">
        <is>
          <t>O024956</t>
        </is>
      </c>
      <c r="C3888" s="25" t="n">
        <v>45516</v>
      </c>
      <c r="D3888" t="inlineStr">
        <is>
          <t>Fashion</t>
        </is>
      </c>
      <c r="E3888" t="inlineStr">
        <is>
          <t>North</t>
        </is>
      </c>
      <c r="F3888" t="inlineStr">
        <is>
          <t>Mobile App</t>
        </is>
      </c>
      <c r="G3888" t="inlineStr">
        <is>
          <t>Changed Mind</t>
        </is>
      </c>
      <c r="H3888" t="n">
        <v>1</v>
      </c>
      <c r="I3888" t="n">
        <v>1560.05</v>
      </c>
    </row>
    <row r="3889">
      <c r="A3889" t="inlineStr">
        <is>
          <t>RET003900</t>
        </is>
      </c>
      <c r="B3889" t="inlineStr">
        <is>
          <t>O024959</t>
        </is>
      </c>
      <c r="C3889" s="25" t="n">
        <v>45516</v>
      </c>
      <c r="D3889" t="inlineStr">
        <is>
          <t>Fashion</t>
        </is>
      </c>
      <c r="E3889" t="inlineStr">
        <is>
          <t>East</t>
        </is>
      </c>
      <c r="F3889" t="inlineStr">
        <is>
          <t>Marketplace</t>
        </is>
      </c>
      <c r="G3889" t="inlineStr">
        <is>
          <t>Size/Fit Issue</t>
        </is>
      </c>
      <c r="H3889" t="n">
        <v>1</v>
      </c>
      <c r="I3889" t="n">
        <v>1569.93</v>
      </c>
    </row>
    <row r="3890">
      <c r="A3890" t="inlineStr">
        <is>
          <t>RET003901</t>
        </is>
      </c>
      <c r="B3890" t="inlineStr">
        <is>
          <t>O024959</t>
        </is>
      </c>
      <c r="C3890" s="25" t="n">
        <v>45516</v>
      </c>
      <c r="D3890" t="inlineStr">
        <is>
          <t>Fashion</t>
        </is>
      </c>
      <c r="E3890" t="inlineStr">
        <is>
          <t>East</t>
        </is>
      </c>
      <c r="F3890" t="inlineStr">
        <is>
          <t>Marketplace</t>
        </is>
      </c>
      <c r="G3890" t="inlineStr">
        <is>
          <t>Size/Fit Issue</t>
        </is>
      </c>
      <c r="H3890" t="n">
        <v>1</v>
      </c>
      <c r="I3890" t="n">
        <v>1281.38</v>
      </c>
    </row>
    <row r="3891">
      <c r="A3891" t="inlineStr">
        <is>
          <t>RET003902</t>
        </is>
      </c>
      <c r="B3891" t="inlineStr">
        <is>
          <t>O024980</t>
        </is>
      </c>
      <c r="C3891" s="25" t="n">
        <v>45516</v>
      </c>
      <c r="D3891" t="inlineStr">
        <is>
          <t>Fashion</t>
        </is>
      </c>
      <c r="E3891" t="inlineStr">
        <is>
          <t>South</t>
        </is>
      </c>
      <c r="F3891" t="inlineStr">
        <is>
          <t>Marketplace</t>
        </is>
      </c>
      <c r="G3891" t="inlineStr">
        <is>
          <t>Size/Fit Issue</t>
        </is>
      </c>
      <c r="H3891" t="n">
        <v>1</v>
      </c>
      <c r="I3891" t="n">
        <v>3397.73</v>
      </c>
    </row>
    <row r="3892">
      <c r="A3892" t="inlineStr">
        <is>
          <t>RET003903</t>
        </is>
      </c>
      <c r="B3892" t="inlineStr">
        <is>
          <t>O024982</t>
        </is>
      </c>
      <c r="C3892" s="25" t="n">
        <v>45516</v>
      </c>
      <c r="D3892" t="inlineStr">
        <is>
          <t>Electronics</t>
        </is>
      </c>
      <c r="E3892" t="inlineStr">
        <is>
          <t>South</t>
        </is>
      </c>
      <c r="F3892" t="inlineStr">
        <is>
          <t>Marketplace</t>
        </is>
      </c>
      <c r="G3892" t="inlineStr">
        <is>
          <t>Changed Mind</t>
        </is>
      </c>
      <c r="H3892" t="n">
        <v>1</v>
      </c>
      <c r="I3892" t="n">
        <v>15342.65</v>
      </c>
    </row>
    <row r="3893">
      <c r="A3893" t="inlineStr">
        <is>
          <t>RET003904</t>
        </is>
      </c>
      <c r="B3893" t="inlineStr">
        <is>
          <t>O024982</t>
        </is>
      </c>
      <c r="C3893" s="25" t="n">
        <v>45516</v>
      </c>
      <c r="D3893" t="inlineStr">
        <is>
          <t>Fashion</t>
        </is>
      </c>
      <c r="E3893" t="inlineStr">
        <is>
          <t>South</t>
        </is>
      </c>
      <c r="F3893" t="inlineStr">
        <is>
          <t>Marketplace</t>
        </is>
      </c>
      <c r="G3893" t="inlineStr">
        <is>
          <t>Not as Described</t>
        </is>
      </c>
      <c r="H3893" t="n">
        <v>2</v>
      </c>
      <c r="I3893" t="n">
        <v>3109.91</v>
      </c>
    </row>
    <row r="3894">
      <c r="A3894" t="inlineStr">
        <is>
          <t>RET003905</t>
        </is>
      </c>
      <c r="B3894" t="inlineStr">
        <is>
          <t>O024991</t>
        </is>
      </c>
      <c r="C3894" s="25" t="n">
        <v>45516</v>
      </c>
      <c r="D3894" t="inlineStr">
        <is>
          <t>Fashion</t>
        </is>
      </c>
      <c r="E3894" t="inlineStr">
        <is>
          <t>South</t>
        </is>
      </c>
      <c r="F3894" t="inlineStr">
        <is>
          <t>Marketplace</t>
        </is>
      </c>
      <c r="G3894" t="inlineStr">
        <is>
          <t>Wrong Item Delivered</t>
        </is>
      </c>
      <c r="H3894" t="n">
        <v>1</v>
      </c>
      <c r="I3894" t="n">
        <v>1210.2</v>
      </c>
    </row>
    <row r="3895">
      <c r="A3895" t="inlineStr">
        <is>
          <t>RET003906</t>
        </is>
      </c>
      <c r="B3895" t="inlineStr">
        <is>
          <t>O024996</t>
        </is>
      </c>
      <c r="C3895" s="25" t="n">
        <v>45517</v>
      </c>
      <c r="D3895" t="inlineStr">
        <is>
          <t>Fashion</t>
        </is>
      </c>
      <c r="E3895" t="inlineStr">
        <is>
          <t>South</t>
        </is>
      </c>
      <c r="F3895" t="inlineStr">
        <is>
          <t>Mobile App</t>
        </is>
      </c>
      <c r="G3895" t="inlineStr">
        <is>
          <t>Size/Fit Issue</t>
        </is>
      </c>
      <c r="H3895" t="n">
        <v>1</v>
      </c>
      <c r="I3895" t="n">
        <v>483.13</v>
      </c>
    </row>
    <row r="3896">
      <c r="A3896" t="inlineStr">
        <is>
          <t>RET003907</t>
        </is>
      </c>
      <c r="B3896" t="inlineStr">
        <is>
          <t>O025001</t>
        </is>
      </c>
      <c r="C3896" s="25" t="n">
        <v>45517</v>
      </c>
      <c r="D3896" t="inlineStr">
        <is>
          <t>Electronics</t>
        </is>
      </c>
      <c r="E3896" t="inlineStr">
        <is>
          <t>South</t>
        </is>
      </c>
      <c r="F3896" t="inlineStr">
        <is>
          <t>Retail Store</t>
        </is>
      </c>
      <c r="G3896" t="inlineStr">
        <is>
          <t>Not as Described</t>
        </is>
      </c>
      <c r="H3896" t="n">
        <v>1</v>
      </c>
      <c r="I3896" t="n">
        <v>10939.76</v>
      </c>
    </row>
    <row r="3897">
      <c r="A3897" t="inlineStr">
        <is>
          <t>RET003908</t>
        </is>
      </c>
      <c r="B3897" t="inlineStr">
        <is>
          <t>O025010</t>
        </is>
      </c>
      <c r="C3897" s="25" t="n">
        <v>45517</v>
      </c>
      <c r="D3897" t="inlineStr">
        <is>
          <t>Electronics</t>
        </is>
      </c>
      <c r="E3897" t="inlineStr">
        <is>
          <t>East</t>
        </is>
      </c>
      <c r="F3897" t="inlineStr">
        <is>
          <t>Mobile App</t>
        </is>
      </c>
      <c r="G3897" t="inlineStr">
        <is>
          <t>Late Delivery</t>
        </is>
      </c>
      <c r="H3897" t="n">
        <v>2</v>
      </c>
      <c r="I3897" t="n">
        <v>28358.93</v>
      </c>
    </row>
    <row r="3898">
      <c r="A3898" t="inlineStr">
        <is>
          <t>RET003909</t>
        </is>
      </c>
      <c r="B3898" t="inlineStr">
        <is>
          <t>O025020</t>
        </is>
      </c>
      <c r="C3898" s="25" t="n">
        <v>45517</v>
      </c>
      <c r="D3898" t="inlineStr">
        <is>
          <t>Fashion</t>
        </is>
      </c>
      <c r="E3898" t="inlineStr">
        <is>
          <t>North</t>
        </is>
      </c>
      <c r="F3898" t="inlineStr">
        <is>
          <t>Mobile App</t>
        </is>
      </c>
      <c r="G3898" t="inlineStr">
        <is>
          <t>Not Specified</t>
        </is>
      </c>
      <c r="H3898" t="n">
        <v>1</v>
      </c>
      <c r="I3898" t="n">
        <v>3783.05</v>
      </c>
    </row>
    <row r="3899">
      <c r="A3899" t="inlineStr">
        <is>
          <t>RET003910</t>
        </is>
      </c>
      <c r="B3899" t="inlineStr">
        <is>
          <t>O025021</t>
        </is>
      </c>
      <c r="C3899" s="25" t="n">
        <v>45517</v>
      </c>
      <c r="D3899" t="inlineStr">
        <is>
          <t>Electronics</t>
        </is>
      </c>
      <c r="E3899" t="inlineStr">
        <is>
          <t>West</t>
        </is>
      </c>
      <c r="F3899" t="inlineStr">
        <is>
          <t>Retail Store</t>
        </is>
      </c>
      <c r="G3899" t="inlineStr">
        <is>
          <t>Damaged in Transit</t>
        </is>
      </c>
      <c r="H3899" t="n">
        <v>1</v>
      </c>
      <c r="I3899" t="n">
        <v>10939.76</v>
      </c>
    </row>
    <row r="3900">
      <c r="A3900" t="inlineStr">
        <is>
          <t>RET003911</t>
        </is>
      </c>
      <c r="B3900" t="inlineStr">
        <is>
          <t>O025022</t>
        </is>
      </c>
      <c r="C3900" s="25" t="n">
        <v>45517</v>
      </c>
      <c r="D3900" t="inlineStr">
        <is>
          <t>Fashion</t>
        </is>
      </c>
      <c r="E3900" t="inlineStr">
        <is>
          <t>South</t>
        </is>
      </c>
      <c r="F3900" t="inlineStr">
        <is>
          <t>Marketplace</t>
        </is>
      </c>
      <c r="G3900" t="inlineStr">
        <is>
          <t>Changed Mind</t>
        </is>
      </c>
      <c r="H3900" t="n">
        <v>2</v>
      </c>
      <c r="I3900" t="n">
        <v>4206.07</v>
      </c>
    </row>
    <row r="3901">
      <c r="A3901" t="inlineStr">
        <is>
          <t>RET003912</t>
        </is>
      </c>
      <c r="B3901" t="inlineStr">
        <is>
          <t>O025040</t>
        </is>
      </c>
      <c r="C3901" s="25" t="n">
        <v>45517</v>
      </c>
      <c r="D3901" t="inlineStr">
        <is>
          <t>Fashion</t>
        </is>
      </c>
      <c r="E3901" t="inlineStr">
        <is>
          <t>East</t>
        </is>
      </c>
      <c r="F3901" t="inlineStr">
        <is>
          <t>Website</t>
        </is>
      </c>
      <c r="G3901" t="inlineStr">
        <is>
          <t>Changed Mind</t>
        </is>
      </c>
      <c r="H3901" t="n">
        <v>1</v>
      </c>
      <c r="I3901" t="n">
        <v>2730.68</v>
      </c>
    </row>
    <row r="3902">
      <c r="A3902" t="inlineStr">
        <is>
          <t>RET003913</t>
        </is>
      </c>
      <c r="B3902" t="inlineStr">
        <is>
          <t>O025049</t>
        </is>
      </c>
      <c r="C3902" s="25" t="n">
        <v>45517</v>
      </c>
      <c r="D3902" t="inlineStr">
        <is>
          <t>Electronics</t>
        </is>
      </c>
      <c r="E3902" t="inlineStr">
        <is>
          <t>North</t>
        </is>
      </c>
      <c r="F3902" t="inlineStr">
        <is>
          <t>Marketplace</t>
        </is>
      </c>
      <c r="G3902" t="inlineStr">
        <is>
          <t>Defective Product</t>
        </is>
      </c>
      <c r="H3902" t="n">
        <v>1</v>
      </c>
      <c r="I3902" t="n">
        <v>6064.34</v>
      </c>
    </row>
    <row r="3903">
      <c r="A3903" t="inlineStr">
        <is>
          <t>RET003914</t>
        </is>
      </c>
      <c r="B3903" t="inlineStr">
        <is>
          <t>O025056</t>
        </is>
      </c>
      <c r="C3903" s="25" t="n">
        <v>45517</v>
      </c>
      <c r="D3903" t="inlineStr">
        <is>
          <t>Fashion</t>
        </is>
      </c>
      <c r="E3903" t="inlineStr">
        <is>
          <t>South</t>
        </is>
      </c>
      <c r="F3903" t="inlineStr">
        <is>
          <t>Marketplace</t>
        </is>
      </c>
      <c r="G3903" t="inlineStr">
        <is>
          <t>Size/Fit Issue</t>
        </is>
      </c>
      <c r="H3903" t="n">
        <v>1</v>
      </c>
      <c r="I3903" t="n">
        <v>1273.53</v>
      </c>
    </row>
    <row r="3904">
      <c r="A3904" t="inlineStr">
        <is>
          <t>RET003915</t>
        </is>
      </c>
      <c r="B3904" t="inlineStr">
        <is>
          <t>O025060</t>
        </is>
      </c>
      <c r="C3904" s="25" t="n">
        <v>45517</v>
      </c>
      <c r="D3904" t="inlineStr">
        <is>
          <t>Fashion</t>
        </is>
      </c>
      <c r="E3904" t="inlineStr">
        <is>
          <t>North</t>
        </is>
      </c>
      <c r="F3904" t="inlineStr">
        <is>
          <t>Mobile App</t>
        </is>
      </c>
      <c r="G3904" t="inlineStr">
        <is>
          <t>Size/Fit Issue</t>
        </is>
      </c>
      <c r="H3904" t="n">
        <v>1</v>
      </c>
      <c r="I3904" t="n">
        <v>925.7</v>
      </c>
    </row>
    <row r="3905">
      <c r="A3905" t="inlineStr">
        <is>
          <t>RET003916</t>
        </is>
      </c>
      <c r="B3905" t="inlineStr">
        <is>
          <t>O025061</t>
        </is>
      </c>
      <c r="C3905" s="25" t="n">
        <v>45517</v>
      </c>
      <c r="D3905" t="inlineStr">
        <is>
          <t>Electronics</t>
        </is>
      </c>
      <c r="E3905" t="inlineStr">
        <is>
          <t>North</t>
        </is>
      </c>
      <c r="F3905" t="inlineStr">
        <is>
          <t>Mobile App</t>
        </is>
      </c>
      <c r="G3905" t="inlineStr">
        <is>
          <t>Defective Product</t>
        </is>
      </c>
      <c r="H3905" t="n">
        <v>1</v>
      </c>
      <c r="I3905" t="n">
        <v>7299.86</v>
      </c>
    </row>
    <row r="3906">
      <c r="A3906" t="inlineStr">
        <is>
          <t>RET003917</t>
        </is>
      </c>
      <c r="B3906" t="inlineStr">
        <is>
          <t>O025067</t>
        </is>
      </c>
      <c r="C3906" s="25" t="n">
        <v>45517</v>
      </c>
      <c r="D3906" t="inlineStr">
        <is>
          <t>Fashion</t>
        </is>
      </c>
      <c r="E3906" t="inlineStr">
        <is>
          <t>West</t>
        </is>
      </c>
      <c r="F3906" t="inlineStr">
        <is>
          <t>Marketplace</t>
        </is>
      </c>
      <c r="G3906" t="inlineStr">
        <is>
          <t>Late Delivery</t>
        </is>
      </c>
      <c r="H3906" t="n">
        <v>1</v>
      </c>
      <c r="I3906" t="n">
        <v>1461.25</v>
      </c>
    </row>
    <row r="3907">
      <c r="A3907" t="inlineStr">
        <is>
          <t>RET003918</t>
        </is>
      </c>
      <c r="B3907" t="inlineStr">
        <is>
          <t>O025070</t>
        </is>
      </c>
      <c r="C3907" s="25" t="n">
        <v>45517</v>
      </c>
      <c r="D3907" t="inlineStr">
        <is>
          <t>Fashion</t>
        </is>
      </c>
      <c r="E3907" t="inlineStr">
        <is>
          <t>South</t>
        </is>
      </c>
      <c r="F3907" t="inlineStr">
        <is>
          <t>Marketplace</t>
        </is>
      </c>
      <c r="G3907" t="inlineStr">
        <is>
          <t>Changed Mind</t>
        </is>
      </c>
      <c r="H3907" t="n">
        <v>1</v>
      </c>
      <c r="I3907" t="n">
        <v>2694.74</v>
      </c>
    </row>
    <row r="3908">
      <c r="A3908" t="inlineStr">
        <is>
          <t>RET003919</t>
        </is>
      </c>
      <c r="B3908" t="inlineStr">
        <is>
          <t>O025076</t>
        </is>
      </c>
      <c r="C3908" s="25" t="n">
        <v>45518</v>
      </c>
      <c r="D3908" t="inlineStr">
        <is>
          <t>Sports</t>
        </is>
      </c>
      <c r="E3908" t="inlineStr">
        <is>
          <t>East</t>
        </is>
      </c>
      <c r="F3908" t="inlineStr">
        <is>
          <t>Marketplace</t>
        </is>
      </c>
      <c r="G3908" t="inlineStr">
        <is>
          <t>Changed Mind</t>
        </is>
      </c>
      <c r="H3908" t="n">
        <v>1</v>
      </c>
      <c r="I3908" t="n">
        <v>1363.65</v>
      </c>
    </row>
    <row r="3909">
      <c r="A3909" t="inlineStr">
        <is>
          <t>RET003920</t>
        </is>
      </c>
      <c r="B3909" t="inlineStr">
        <is>
          <t>O025079</t>
        </is>
      </c>
      <c r="C3909" s="25" t="n">
        <v>45518</v>
      </c>
      <c r="D3909" t="inlineStr">
        <is>
          <t>Fashion</t>
        </is>
      </c>
      <c r="E3909" t="inlineStr">
        <is>
          <t>West</t>
        </is>
      </c>
      <c r="F3909" t="inlineStr">
        <is>
          <t>Marketplace</t>
        </is>
      </c>
      <c r="G3909" t="inlineStr">
        <is>
          <t>Size/Fit Issue</t>
        </is>
      </c>
      <c r="H3909" t="n">
        <v>1</v>
      </c>
      <c r="I3909" t="n">
        <v>2545.04</v>
      </c>
    </row>
    <row r="3910">
      <c r="A3910" t="inlineStr">
        <is>
          <t>RET003921</t>
        </is>
      </c>
      <c r="B3910" t="inlineStr">
        <is>
          <t>O025103</t>
        </is>
      </c>
      <c r="C3910" s="25" t="n">
        <v>45518</v>
      </c>
      <c r="D3910" t="inlineStr">
        <is>
          <t>Home &amp; Kitchen</t>
        </is>
      </c>
      <c r="E3910" t="inlineStr">
        <is>
          <t>East</t>
        </is>
      </c>
      <c r="F3910" t="inlineStr">
        <is>
          <t>Marketplace</t>
        </is>
      </c>
      <c r="G3910" t="inlineStr">
        <is>
          <t>Damaged in Transit</t>
        </is>
      </c>
      <c r="H3910" t="n">
        <v>1</v>
      </c>
      <c r="I3910" t="n">
        <v>1015.72</v>
      </c>
    </row>
    <row r="3911">
      <c r="A3911" t="inlineStr">
        <is>
          <t>RET003922</t>
        </is>
      </c>
      <c r="B3911" t="inlineStr">
        <is>
          <t>O025104</t>
        </is>
      </c>
      <c r="C3911" s="25" t="n">
        <v>45518</v>
      </c>
      <c r="D3911" t="inlineStr">
        <is>
          <t>Fashion</t>
        </is>
      </c>
      <c r="E3911" t="inlineStr">
        <is>
          <t>South</t>
        </is>
      </c>
      <c r="F3911" t="inlineStr">
        <is>
          <t>Website</t>
        </is>
      </c>
      <c r="G3911" t="inlineStr">
        <is>
          <t>Size/Fit Issue</t>
        </is>
      </c>
      <c r="H3911" t="n">
        <v>1</v>
      </c>
      <c r="I3911" t="n">
        <v>2264.18</v>
      </c>
    </row>
    <row r="3912">
      <c r="A3912" t="inlineStr">
        <is>
          <t>RET003923</t>
        </is>
      </c>
      <c r="B3912" t="inlineStr">
        <is>
          <t>O025109</t>
        </is>
      </c>
      <c r="C3912" s="25" t="n">
        <v>45518</v>
      </c>
      <c r="D3912" t="inlineStr">
        <is>
          <t>Fashion</t>
        </is>
      </c>
      <c r="E3912" t="inlineStr">
        <is>
          <t>South</t>
        </is>
      </c>
      <c r="F3912" t="inlineStr">
        <is>
          <t>Website</t>
        </is>
      </c>
      <c r="G3912" t="inlineStr">
        <is>
          <t>Damaged in Transit</t>
        </is>
      </c>
      <c r="H3912" t="n">
        <v>1</v>
      </c>
      <c r="I3912" t="n">
        <v>1115.45</v>
      </c>
    </row>
    <row r="3913">
      <c r="A3913" t="inlineStr">
        <is>
          <t>RET003924</t>
        </is>
      </c>
      <c r="B3913" t="inlineStr">
        <is>
          <t>O025115</t>
        </is>
      </c>
      <c r="C3913" s="25" t="n">
        <v>45518</v>
      </c>
      <c r="D3913" t="inlineStr">
        <is>
          <t>Home &amp; Kitchen</t>
        </is>
      </c>
      <c r="E3913" t="inlineStr">
        <is>
          <t>North</t>
        </is>
      </c>
      <c r="F3913" t="inlineStr">
        <is>
          <t>Website</t>
        </is>
      </c>
      <c r="G3913" t="inlineStr">
        <is>
          <t>Changed Mind</t>
        </is>
      </c>
      <c r="H3913" t="n">
        <v>1</v>
      </c>
      <c r="I3913" t="n">
        <v>1413.36</v>
      </c>
    </row>
    <row r="3914">
      <c r="A3914" t="inlineStr">
        <is>
          <t>RET003925</t>
        </is>
      </c>
      <c r="B3914" t="inlineStr">
        <is>
          <t>O025139</t>
        </is>
      </c>
      <c r="C3914" s="25" t="n">
        <v>45518</v>
      </c>
      <c r="D3914" t="inlineStr">
        <is>
          <t>Home &amp; Kitchen</t>
        </is>
      </c>
      <c r="E3914" t="inlineStr">
        <is>
          <t>Central</t>
        </is>
      </c>
      <c r="F3914" t="inlineStr">
        <is>
          <t>Website</t>
        </is>
      </c>
      <c r="G3914" t="inlineStr">
        <is>
          <t>Defective Product</t>
        </is>
      </c>
      <c r="H3914" t="n">
        <v>1</v>
      </c>
      <c r="I3914" t="n">
        <v>2994.16</v>
      </c>
    </row>
    <row r="3915">
      <c r="A3915" t="inlineStr">
        <is>
          <t>RET003926</t>
        </is>
      </c>
      <c r="B3915" t="inlineStr">
        <is>
          <t>O025147</t>
        </is>
      </c>
      <c r="C3915" s="25" t="n">
        <v>45519</v>
      </c>
      <c r="D3915" t="inlineStr">
        <is>
          <t>Home &amp; Kitchen</t>
        </is>
      </c>
      <c r="E3915" t="inlineStr">
        <is>
          <t>East</t>
        </is>
      </c>
      <c r="F3915" t="inlineStr">
        <is>
          <t>Mobile App</t>
        </is>
      </c>
      <c r="G3915" t="inlineStr">
        <is>
          <t>Damaged in Transit</t>
        </is>
      </c>
      <c r="H3915" t="n">
        <v>1</v>
      </c>
      <c r="I3915" t="n">
        <v>1401.97</v>
      </c>
    </row>
    <row r="3916">
      <c r="A3916" t="inlineStr">
        <is>
          <t>RET003927</t>
        </is>
      </c>
      <c r="B3916" t="inlineStr">
        <is>
          <t>O025148</t>
        </is>
      </c>
      <c r="C3916" s="25" t="n">
        <v>45519</v>
      </c>
      <c r="D3916" t="inlineStr">
        <is>
          <t>Fashion</t>
        </is>
      </c>
      <c r="E3916" t="inlineStr">
        <is>
          <t>North</t>
        </is>
      </c>
      <c r="F3916" t="inlineStr">
        <is>
          <t>Mobile App</t>
        </is>
      </c>
      <c r="G3916" t="inlineStr">
        <is>
          <t>Size/Fit Issue</t>
        </is>
      </c>
      <c r="H3916" t="n">
        <v>1</v>
      </c>
      <c r="I3916" t="n">
        <v>1413.36</v>
      </c>
    </row>
    <row r="3917">
      <c r="A3917" t="inlineStr">
        <is>
          <t>RET003928</t>
        </is>
      </c>
      <c r="B3917" t="inlineStr">
        <is>
          <t>O025153</t>
        </is>
      </c>
      <c r="C3917" s="25" t="n">
        <v>45519</v>
      </c>
      <c r="D3917" t="inlineStr">
        <is>
          <t>Fashion</t>
        </is>
      </c>
      <c r="E3917" t="inlineStr">
        <is>
          <t>North</t>
        </is>
      </c>
      <c r="F3917" t="inlineStr">
        <is>
          <t>Website</t>
        </is>
      </c>
      <c r="G3917" t="inlineStr">
        <is>
          <t>Size/Fit Issue</t>
        </is>
      </c>
      <c r="H3917" t="n">
        <v>1</v>
      </c>
      <c r="I3917" t="n">
        <v>3051.93</v>
      </c>
    </row>
    <row r="3918">
      <c r="A3918" t="inlineStr">
        <is>
          <t>RET003929</t>
        </is>
      </c>
      <c r="B3918" t="inlineStr">
        <is>
          <t>O025164</t>
        </is>
      </c>
      <c r="C3918" s="25" t="n">
        <v>45519</v>
      </c>
      <c r="D3918" t="inlineStr">
        <is>
          <t>Fashion</t>
        </is>
      </c>
      <c r="E3918" t="inlineStr">
        <is>
          <t>North</t>
        </is>
      </c>
      <c r="F3918" t="inlineStr">
        <is>
          <t>Mobile App</t>
        </is>
      </c>
      <c r="G3918" t="inlineStr">
        <is>
          <t>Changed Mind</t>
        </is>
      </c>
      <c r="H3918" t="n">
        <v>2</v>
      </c>
      <c r="I3918" t="n">
        <v>1140.05</v>
      </c>
    </row>
    <row r="3919">
      <c r="A3919" t="inlineStr">
        <is>
          <t>RET003930</t>
        </is>
      </c>
      <c r="B3919" t="inlineStr">
        <is>
          <t>O025166</t>
        </is>
      </c>
      <c r="C3919" s="25" t="n">
        <v>45519</v>
      </c>
      <c r="D3919" t="inlineStr">
        <is>
          <t>Electronics</t>
        </is>
      </c>
      <c r="E3919" t="inlineStr">
        <is>
          <t>East</t>
        </is>
      </c>
      <c r="F3919" t="inlineStr">
        <is>
          <t>Retail Store</t>
        </is>
      </c>
      <c r="G3919" t="inlineStr">
        <is>
          <t>Defective Product</t>
        </is>
      </c>
      <c r="H3919" t="n">
        <v>1</v>
      </c>
      <c r="I3919" t="n">
        <v>12615.77</v>
      </c>
    </row>
    <row r="3920">
      <c r="A3920" t="inlineStr">
        <is>
          <t>RET003931</t>
        </is>
      </c>
      <c r="B3920" t="inlineStr">
        <is>
          <t>O025167</t>
        </is>
      </c>
      <c r="C3920" s="25" t="n">
        <v>45519</v>
      </c>
      <c r="D3920" t="inlineStr">
        <is>
          <t>Fashion</t>
        </is>
      </c>
      <c r="E3920" t="inlineStr">
        <is>
          <t>North</t>
        </is>
      </c>
      <c r="F3920" t="inlineStr">
        <is>
          <t>Website</t>
        </is>
      </c>
      <c r="G3920" t="inlineStr">
        <is>
          <t>Damaged in Transit</t>
        </is>
      </c>
      <c r="H3920" t="n">
        <v>2</v>
      </c>
      <c r="I3920" t="n">
        <v>428.69</v>
      </c>
    </row>
    <row r="3921">
      <c r="A3921" t="inlineStr">
        <is>
          <t>RET003932</t>
        </is>
      </c>
      <c r="B3921" t="inlineStr">
        <is>
          <t>O025171</t>
        </is>
      </c>
      <c r="C3921" s="25" t="n">
        <v>45519</v>
      </c>
      <c r="D3921" t="inlineStr">
        <is>
          <t>Fashion</t>
        </is>
      </c>
      <c r="E3921" t="inlineStr">
        <is>
          <t>West</t>
        </is>
      </c>
      <c r="F3921" t="inlineStr">
        <is>
          <t>Website</t>
        </is>
      </c>
      <c r="G3921" t="inlineStr">
        <is>
          <t>Size/Fit Issue</t>
        </is>
      </c>
      <c r="H3921" t="n">
        <v>1</v>
      </c>
      <c r="I3921" t="n">
        <v>6157.94</v>
      </c>
    </row>
    <row r="3922">
      <c r="A3922" t="inlineStr">
        <is>
          <t>RET003933</t>
        </is>
      </c>
      <c r="B3922" t="inlineStr">
        <is>
          <t>O025173</t>
        </is>
      </c>
      <c r="C3922" s="25" t="n">
        <v>45519</v>
      </c>
      <c r="D3922" t="inlineStr">
        <is>
          <t>Sports</t>
        </is>
      </c>
      <c r="E3922" t="inlineStr">
        <is>
          <t>North</t>
        </is>
      </c>
      <c r="F3922" t="inlineStr">
        <is>
          <t>Marketplace</t>
        </is>
      </c>
      <c r="G3922" t="inlineStr">
        <is>
          <t>Defective Product</t>
        </is>
      </c>
      <c r="H3922" t="n">
        <v>2</v>
      </c>
      <c r="I3922" t="n">
        <v>4678.13</v>
      </c>
    </row>
    <row r="3923">
      <c r="A3923" t="inlineStr">
        <is>
          <t>RET003934</t>
        </is>
      </c>
      <c r="B3923" t="inlineStr">
        <is>
          <t>O025185</t>
        </is>
      </c>
      <c r="C3923" s="25" t="n">
        <v>45519</v>
      </c>
      <c r="D3923" t="inlineStr">
        <is>
          <t>Electronics</t>
        </is>
      </c>
      <c r="E3923" t="inlineStr">
        <is>
          <t>East</t>
        </is>
      </c>
      <c r="F3923" t="inlineStr">
        <is>
          <t>Mobile App</t>
        </is>
      </c>
      <c r="G3923" t="inlineStr">
        <is>
          <t>Changed Mind</t>
        </is>
      </c>
      <c r="H3923" t="n">
        <v>1</v>
      </c>
      <c r="I3923" t="n">
        <v>10461.36</v>
      </c>
    </row>
    <row r="3924">
      <c r="A3924" t="inlineStr">
        <is>
          <t>RET003935</t>
        </is>
      </c>
      <c r="B3924" t="inlineStr">
        <is>
          <t>O025199</t>
        </is>
      </c>
      <c r="C3924" s="25" t="n">
        <v>45519</v>
      </c>
      <c r="D3924" t="inlineStr">
        <is>
          <t>Beauty</t>
        </is>
      </c>
      <c r="E3924" t="inlineStr">
        <is>
          <t>West</t>
        </is>
      </c>
      <c r="F3924" t="inlineStr">
        <is>
          <t>Website</t>
        </is>
      </c>
      <c r="G3924" t="inlineStr">
        <is>
          <t>Damaged in Transit</t>
        </is>
      </c>
      <c r="H3924" t="n">
        <v>2</v>
      </c>
      <c r="I3924" t="n">
        <v>2306.72</v>
      </c>
    </row>
    <row r="3925">
      <c r="A3925" t="inlineStr">
        <is>
          <t>RET003936</t>
        </is>
      </c>
      <c r="B3925" t="inlineStr">
        <is>
          <t>O025200</t>
        </is>
      </c>
      <c r="C3925" s="25" t="n">
        <v>45519</v>
      </c>
      <c r="D3925" t="inlineStr">
        <is>
          <t>Home &amp; Kitchen</t>
        </is>
      </c>
      <c r="E3925" t="inlineStr">
        <is>
          <t>East</t>
        </is>
      </c>
      <c r="F3925" t="inlineStr">
        <is>
          <t>Mobile App</t>
        </is>
      </c>
      <c r="G3925" t="inlineStr">
        <is>
          <t>Defective Product</t>
        </is>
      </c>
      <c r="H3925" t="n">
        <v>1</v>
      </c>
      <c r="I3925" t="n">
        <v>2650.96</v>
      </c>
    </row>
    <row r="3926">
      <c r="A3926" t="inlineStr">
        <is>
          <t>RET003937</t>
        </is>
      </c>
      <c r="B3926" t="inlineStr">
        <is>
          <t>O025209</t>
        </is>
      </c>
      <c r="C3926" s="25" t="n">
        <v>45519</v>
      </c>
      <c r="D3926" t="inlineStr">
        <is>
          <t>Beauty</t>
        </is>
      </c>
      <c r="E3926" t="inlineStr">
        <is>
          <t>East</t>
        </is>
      </c>
      <c r="F3926" t="inlineStr">
        <is>
          <t>Marketplace</t>
        </is>
      </c>
      <c r="G3926" t="inlineStr">
        <is>
          <t>Late Delivery</t>
        </is>
      </c>
      <c r="H3926" t="n">
        <v>1</v>
      </c>
      <c r="I3926" t="n">
        <v>176.9</v>
      </c>
    </row>
    <row r="3927">
      <c r="A3927" t="inlineStr">
        <is>
          <t>RET003938</t>
        </is>
      </c>
      <c r="B3927" t="inlineStr">
        <is>
          <t>O025209</t>
        </is>
      </c>
      <c r="C3927" s="25" t="n">
        <v>45519</v>
      </c>
      <c r="D3927" t="inlineStr">
        <is>
          <t>Grocery</t>
        </is>
      </c>
      <c r="E3927" t="inlineStr">
        <is>
          <t>East</t>
        </is>
      </c>
      <c r="F3927" t="inlineStr">
        <is>
          <t>Marketplace</t>
        </is>
      </c>
      <c r="G3927" t="inlineStr">
        <is>
          <t>Not as Described</t>
        </is>
      </c>
      <c r="H3927" t="n">
        <v>3</v>
      </c>
      <c r="I3927" t="n">
        <v>1092.31</v>
      </c>
    </row>
    <row r="3928">
      <c r="A3928" t="inlineStr">
        <is>
          <t>RET003939</t>
        </is>
      </c>
      <c r="B3928" t="inlineStr">
        <is>
          <t>O025213</t>
        </is>
      </c>
      <c r="C3928" s="25" t="n">
        <v>45519</v>
      </c>
      <c r="D3928" t="inlineStr">
        <is>
          <t>Fashion</t>
        </is>
      </c>
      <c r="E3928" t="inlineStr">
        <is>
          <t>South</t>
        </is>
      </c>
      <c r="F3928" t="inlineStr">
        <is>
          <t>Marketplace</t>
        </is>
      </c>
      <c r="G3928" t="inlineStr">
        <is>
          <t>Late Delivery</t>
        </is>
      </c>
      <c r="H3928" t="n">
        <v>1</v>
      </c>
      <c r="I3928" t="n">
        <v>998.04</v>
      </c>
    </row>
    <row r="3929">
      <c r="A3929" t="inlineStr">
        <is>
          <t>RET003940</t>
        </is>
      </c>
      <c r="B3929" t="inlineStr">
        <is>
          <t>O025221</t>
        </is>
      </c>
      <c r="C3929" s="25" t="n">
        <v>45519</v>
      </c>
      <c r="D3929" t="inlineStr">
        <is>
          <t>Grocery</t>
        </is>
      </c>
      <c r="E3929" t="inlineStr">
        <is>
          <t>East</t>
        </is>
      </c>
      <c r="F3929" t="inlineStr">
        <is>
          <t>Mobile App</t>
        </is>
      </c>
      <c r="G3929" t="inlineStr">
        <is>
          <t>Late Delivery</t>
        </is>
      </c>
      <c r="H3929" t="n">
        <v>4</v>
      </c>
      <c r="I3929" t="n">
        <v>1102.61</v>
      </c>
    </row>
    <row r="3930">
      <c r="A3930" t="inlineStr">
        <is>
          <t>RET003941</t>
        </is>
      </c>
      <c r="B3930" t="inlineStr">
        <is>
          <t>O025222</t>
        </is>
      </c>
      <c r="C3930" s="25" t="n">
        <v>45519</v>
      </c>
      <c r="D3930" t="inlineStr">
        <is>
          <t>Fashion</t>
        </is>
      </c>
      <c r="E3930" t="inlineStr">
        <is>
          <t>North</t>
        </is>
      </c>
      <c r="F3930" t="inlineStr">
        <is>
          <t>Website</t>
        </is>
      </c>
      <c r="G3930" t="inlineStr">
        <is>
          <t>Not as Described</t>
        </is>
      </c>
      <c r="H3930" t="n">
        <v>1</v>
      </c>
      <c r="I3930" t="n">
        <v>532.53</v>
      </c>
    </row>
    <row r="3931">
      <c r="A3931" t="inlineStr">
        <is>
          <t>RET003942</t>
        </is>
      </c>
      <c r="B3931" t="inlineStr">
        <is>
          <t>O025224</t>
        </is>
      </c>
      <c r="C3931" s="25" t="n">
        <v>45519</v>
      </c>
      <c r="D3931" t="inlineStr">
        <is>
          <t>Books</t>
        </is>
      </c>
      <c r="E3931" t="inlineStr">
        <is>
          <t>East</t>
        </is>
      </c>
      <c r="F3931" t="inlineStr">
        <is>
          <t>Website</t>
        </is>
      </c>
      <c r="G3931" t="inlineStr">
        <is>
          <t>Defective Product</t>
        </is>
      </c>
      <c r="H3931" t="n">
        <v>1</v>
      </c>
      <c r="I3931" t="n">
        <v>246.01</v>
      </c>
    </row>
    <row r="3932">
      <c r="A3932" t="inlineStr">
        <is>
          <t>RET003943</t>
        </is>
      </c>
      <c r="B3932" t="inlineStr">
        <is>
          <t>O025232</t>
        </is>
      </c>
      <c r="C3932" s="25" t="n">
        <v>45520</v>
      </c>
      <c r="D3932" t="inlineStr">
        <is>
          <t>Fashion</t>
        </is>
      </c>
      <c r="E3932" t="inlineStr">
        <is>
          <t>West</t>
        </is>
      </c>
      <c r="F3932" t="inlineStr">
        <is>
          <t>Mobile App</t>
        </is>
      </c>
      <c r="G3932" t="inlineStr">
        <is>
          <t>Not as Described</t>
        </is>
      </c>
      <c r="H3932" t="n">
        <v>1</v>
      </c>
      <c r="I3932" t="n">
        <v>502.89</v>
      </c>
    </row>
    <row r="3933">
      <c r="A3933" t="inlineStr">
        <is>
          <t>RET003944</t>
        </is>
      </c>
      <c r="B3933" t="inlineStr">
        <is>
          <t>O025234</t>
        </is>
      </c>
      <c r="C3933" s="25" t="n">
        <v>45520</v>
      </c>
      <c r="D3933" t="inlineStr">
        <is>
          <t>Electronics</t>
        </is>
      </c>
      <c r="E3933" t="inlineStr">
        <is>
          <t>East</t>
        </is>
      </c>
      <c r="F3933" t="inlineStr">
        <is>
          <t>Marketplace</t>
        </is>
      </c>
      <c r="G3933" t="inlineStr">
        <is>
          <t>Late Delivery</t>
        </is>
      </c>
      <c r="H3933" t="n">
        <v>1</v>
      </c>
      <c r="I3933" t="n">
        <v>3061.81</v>
      </c>
    </row>
    <row r="3934">
      <c r="A3934" t="inlineStr">
        <is>
          <t>RET003945</t>
        </is>
      </c>
      <c r="B3934" t="inlineStr">
        <is>
          <t>O025240</t>
        </is>
      </c>
      <c r="C3934" s="25" t="n">
        <v>45520</v>
      </c>
      <c r="D3934" t="inlineStr">
        <is>
          <t>Books</t>
        </is>
      </c>
      <c r="E3934" t="inlineStr">
        <is>
          <t>North</t>
        </is>
      </c>
      <c r="F3934" t="inlineStr">
        <is>
          <t>Mobile App</t>
        </is>
      </c>
      <c r="G3934" t="inlineStr">
        <is>
          <t>Changed Mind</t>
        </is>
      </c>
      <c r="H3934" t="n">
        <v>1</v>
      </c>
      <c r="I3934" t="n">
        <v>307.94</v>
      </c>
    </row>
    <row r="3935">
      <c r="A3935" t="inlineStr">
        <is>
          <t>RET003946</t>
        </is>
      </c>
      <c r="B3935" t="inlineStr">
        <is>
          <t>O025250</t>
        </is>
      </c>
      <c r="C3935" s="25" t="n">
        <v>45520</v>
      </c>
      <c r="D3935" t="inlineStr">
        <is>
          <t>Home &amp; Kitchen</t>
        </is>
      </c>
      <c r="E3935" t="inlineStr">
        <is>
          <t>North</t>
        </is>
      </c>
      <c r="F3935" t="inlineStr">
        <is>
          <t>Marketplace</t>
        </is>
      </c>
      <c r="G3935" t="inlineStr">
        <is>
          <t>Size/Fit Issue</t>
        </is>
      </c>
      <c r="H3935" t="n">
        <v>1</v>
      </c>
      <c r="I3935" t="n">
        <v>4257.29</v>
      </c>
    </row>
    <row r="3936">
      <c r="A3936" t="inlineStr">
        <is>
          <t>RET003947</t>
        </is>
      </c>
      <c r="B3936" t="inlineStr">
        <is>
          <t>O025253</t>
        </is>
      </c>
      <c r="C3936" s="25" t="n">
        <v>45520</v>
      </c>
      <c r="D3936" t="inlineStr">
        <is>
          <t>Sports</t>
        </is>
      </c>
      <c r="E3936" t="inlineStr">
        <is>
          <t>South</t>
        </is>
      </c>
      <c r="F3936" t="inlineStr">
        <is>
          <t>Website</t>
        </is>
      </c>
      <c r="G3936" t="inlineStr">
        <is>
          <t>Changed Mind</t>
        </is>
      </c>
      <c r="H3936" t="n">
        <v>1</v>
      </c>
      <c r="I3936" t="n">
        <v>1164.85</v>
      </c>
    </row>
    <row r="3937">
      <c r="A3937" t="inlineStr">
        <is>
          <t>RET003948</t>
        </is>
      </c>
      <c r="B3937" t="inlineStr">
        <is>
          <t>O025253</t>
        </is>
      </c>
      <c r="C3937" s="25" t="n">
        <v>45520</v>
      </c>
      <c r="D3937" t="inlineStr">
        <is>
          <t>Beauty</t>
        </is>
      </c>
      <c r="E3937" t="inlineStr">
        <is>
          <t>South</t>
        </is>
      </c>
      <c r="F3937" t="inlineStr">
        <is>
          <t>Website</t>
        </is>
      </c>
      <c r="G3937" t="inlineStr">
        <is>
          <t>Changed Mind</t>
        </is>
      </c>
      <c r="H3937" t="n">
        <v>1</v>
      </c>
      <c r="I3937" t="n">
        <v>532.53</v>
      </c>
    </row>
    <row r="3938">
      <c r="A3938" t="inlineStr">
        <is>
          <t>RET003949</t>
        </is>
      </c>
      <c r="B3938" t="inlineStr">
        <is>
          <t>O025257</t>
        </is>
      </c>
      <c r="C3938" s="25" t="n">
        <v>45520</v>
      </c>
      <c r="D3938" t="inlineStr">
        <is>
          <t>Fashion</t>
        </is>
      </c>
      <c r="E3938" t="inlineStr">
        <is>
          <t>East</t>
        </is>
      </c>
      <c r="F3938" t="inlineStr">
        <is>
          <t>Retail Store</t>
        </is>
      </c>
      <c r="G3938" t="inlineStr">
        <is>
          <t>Size/Fit Issue</t>
        </is>
      </c>
      <c r="H3938" t="n">
        <v>1</v>
      </c>
      <c r="I3938" t="n">
        <v>476.42</v>
      </c>
    </row>
    <row r="3939">
      <c r="A3939" t="inlineStr">
        <is>
          <t>RET003950</t>
        </is>
      </c>
      <c r="B3939" t="inlineStr">
        <is>
          <t>O025260</t>
        </is>
      </c>
      <c r="C3939" s="25" t="n">
        <v>45520</v>
      </c>
      <c r="D3939" t="inlineStr">
        <is>
          <t>Sports</t>
        </is>
      </c>
      <c r="E3939" t="inlineStr">
        <is>
          <t>South</t>
        </is>
      </c>
      <c r="F3939" t="inlineStr">
        <is>
          <t>Marketplace</t>
        </is>
      </c>
      <c r="G3939" t="inlineStr">
        <is>
          <t>Changed Mind</t>
        </is>
      </c>
      <c r="H3939" t="n">
        <v>1</v>
      </c>
      <c r="I3939" t="n">
        <v>654.26</v>
      </c>
    </row>
    <row r="3940">
      <c r="A3940" t="inlineStr">
        <is>
          <t>RET003951</t>
        </is>
      </c>
      <c r="B3940" t="inlineStr">
        <is>
          <t>O025262</t>
        </is>
      </c>
      <c r="C3940" s="25" t="n">
        <v>45520</v>
      </c>
      <c r="D3940" t="inlineStr">
        <is>
          <t>Fashion</t>
        </is>
      </c>
      <c r="E3940" t="inlineStr">
        <is>
          <t>South</t>
        </is>
      </c>
      <c r="F3940" t="inlineStr">
        <is>
          <t>Website</t>
        </is>
      </c>
      <c r="G3940" t="inlineStr">
        <is>
          <t>Size/Fit Issue</t>
        </is>
      </c>
      <c r="H3940" t="n">
        <v>1</v>
      </c>
      <c r="I3940" t="n">
        <v>682.34</v>
      </c>
    </row>
    <row r="3941">
      <c r="A3941" t="inlineStr">
        <is>
          <t>RET003952</t>
        </is>
      </c>
      <c r="B3941" t="inlineStr">
        <is>
          <t>O025262</t>
        </is>
      </c>
      <c r="C3941" s="25" t="n">
        <v>45520</v>
      </c>
      <c r="D3941" t="inlineStr">
        <is>
          <t>Home &amp; Kitchen</t>
        </is>
      </c>
      <c r="E3941" t="inlineStr">
        <is>
          <t>South</t>
        </is>
      </c>
      <c r="F3941" t="inlineStr">
        <is>
          <t>Website</t>
        </is>
      </c>
      <c r="G3941" t="inlineStr">
        <is>
          <t>Defective Product</t>
        </is>
      </c>
      <c r="H3941" t="n">
        <v>1</v>
      </c>
      <c r="I3941" t="n">
        <v>344.81</v>
      </c>
    </row>
    <row r="3942">
      <c r="A3942" t="inlineStr">
        <is>
          <t>RET003953</t>
        </is>
      </c>
      <c r="B3942" t="inlineStr">
        <is>
          <t>O025262</t>
        </is>
      </c>
      <c r="C3942" s="25" t="n">
        <v>45520</v>
      </c>
      <c r="D3942" t="inlineStr">
        <is>
          <t>Fashion</t>
        </is>
      </c>
      <c r="E3942" t="inlineStr">
        <is>
          <t>South</t>
        </is>
      </c>
      <c r="F3942" t="inlineStr">
        <is>
          <t>Website</t>
        </is>
      </c>
      <c r="G3942" t="inlineStr">
        <is>
          <t>Size/Fit Issue</t>
        </is>
      </c>
      <c r="H3942" t="n">
        <v>1</v>
      </c>
      <c r="I3942" t="n">
        <v>2024.41</v>
      </c>
    </row>
    <row r="3943">
      <c r="A3943" t="inlineStr">
        <is>
          <t>RET003954</t>
        </is>
      </c>
      <c r="B3943" t="inlineStr">
        <is>
          <t>O025270</t>
        </is>
      </c>
      <c r="C3943" s="25" t="n">
        <v>45520</v>
      </c>
      <c r="D3943" t="inlineStr">
        <is>
          <t>Fashion</t>
        </is>
      </c>
      <c r="E3943" t="inlineStr">
        <is>
          <t>Central</t>
        </is>
      </c>
      <c r="F3943" t="inlineStr">
        <is>
          <t>Mobile App</t>
        </is>
      </c>
      <c r="G3943" t="inlineStr">
        <is>
          <t>Late Delivery</t>
        </is>
      </c>
      <c r="H3943" t="n">
        <v>1</v>
      </c>
      <c r="I3943" t="n">
        <v>651.09</v>
      </c>
    </row>
    <row r="3944">
      <c r="A3944" t="inlineStr">
        <is>
          <t>RET003955</t>
        </is>
      </c>
      <c r="B3944" t="inlineStr">
        <is>
          <t>O025280</t>
        </is>
      </c>
      <c r="C3944" s="25" t="n">
        <v>45521</v>
      </c>
      <c r="D3944" t="inlineStr">
        <is>
          <t>Fashion</t>
        </is>
      </c>
      <c r="E3944" t="inlineStr">
        <is>
          <t>West</t>
        </is>
      </c>
      <c r="F3944" t="inlineStr">
        <is>
          <t>Website</t>
        </is>
      </c>
      <c r="G3944" t="inlineStr">
        <is>
          <t>Size/Fit Issue</t>
        </is>
      </c>
      <c r="H3944" t="n">
        <v>1</v>
      </c>
      <c r="I3944" t="n">
        <v>924.5599999999999</v>
      </c>
    </row>
    <row r="3945">
      <c r="A3945" t="inlineStr">
        <is>
          <t>RET003956</t>
        </is>
      </c>
      <c r="B3945" t="inlineStr">
        <is>
          <t>O025281</t>
        </is>
      </c>
      <c r="C3945" s="25" t="n">
        <v>45521</v>
      </c>
      <c r="D3945" t="inlineStr">
        <is>
          <t>Home &amp; Kitchen</t>
        </is>
      </c>
      <c r="E3945" t="inlineStr">
        <is>
          <t>North</t>
        </is>
      </c>
      <c r="F3945" t="inlineStr">
        <is>
          <t>Website</t>
        </is>
      </c>
      <c r="G3945" t="inlineStr">
        <is>
          <t>Not as Described</t>
        </is>
      </c>
      <c r="H3945" t="n">
        <v>2</v>
      </c>
      <c r="I3945" t="n">
        <v>9206.18</v>
      </c>
    </row>
    <row r="3946">
      <c r="A3946" t="inlineStr">
        <is>
          <t>RET003957</t>
        </is>
      </c>
      <c r="B3946" t="inlineStr">
        <is>
          <t>O025287</t>
        </is>
      </c>
      <c r="C3946" s="25" t="n">
        <v>45521</v>
      </c>
      <c r="D3946" t="inlineStr">
        <is>
          <t>Books</t>
        </is>
      </c>
      <c r="E3946" t="inlineStr">
        <is>
          <t>Central</t>
        </is>
      </c>
      <c r="F3946" t="inlineStr">
        <is>
          <t>Website</t>
        </is>
      </c>
      <c r="G3946" t="inlineStr">
        <is>
          <t>Late Delivery</t>
        </is>
      </c>
      <c r="H3946" t="n">
        <v>1</v>
      </c>
      <c r="I3946" t="n">
        <v>612.5599999999999</v>
      </c>
    </row>
    <row r="3947">
      <c r="A3947" t="inlineStr">
        <is>
          <t>RET003958</t>
        </is>
      </c>
      <c r="B3947" t="inlineStr">
        <is>
          <t>O025300</t>
        </is>
      </c>
      <c r="C3947" s="25" t="n">
        <v>45521</v>
      </c>
      <c r="D3947" t="inlineStr">
        <is>
          <t>Fashion</t>
        </is>
      </c>
      <c r="E3947" t="inlineStr">
        <is>
          <t>North</t>
        </is>
      </c>
      <c r="F3947" t="inlineStr">
        <is>
          <t>Marketplace</t>
        </is>
      </c>
      <c r="G3947" t="inlineStr">
        <is>
          <t>Size/Fit Issue</t>
        </is>
      </c>
      <c r="H3947" t="n">
        <v>1</v>
      </c>
      <c r="I3947" t="n">
        <v>644.9</v>
      </c>
    </row>
    <row r="3948">
      <c r="A3948" t="inlineStr">
        <is>
          <t>RET003959</t>
        </is>
      </c>
      <c r="B3948" t="inlineStr">
        <is>
          <t>O025302</t>
        </is>
      </c>
      <c r="C3948" s="25" t="n">
        <v>45521</v>
      </c>
      <c r="D3948" t="inlineStr">
        <is>
          <t>Fashion</t>
        </is>
      </c>
      <c r="E3948" t="inlineStr">
        <is>
          <t>South</t>
        </is>
      </c>
      <c r="F3948" t="inlineStr">
        <is>
          <t>Mobile App</t>
        </is>
      </c>
      <c r="G3948" t="inlineStr">
        <is>
          <t>Size/Fit Issue</t>
        </is>
      </c>
      <c r="H3948" t="n">
        <v>1</v>
      </c>
      <c r="I3948" t="n">
        <v>1449.86</v>
      </c>
    </row>
    <row r="3949">
      <c r="A3949" t="inlineStr">
        <is>
          <t>RET003960</t>
        </is>
      </c>
      <c r="B3949" t="inlineStr">
        <is>
          <t>O025307</t>
        </is>
      </c>
      <c r="C3949" s="25" t="n">
        <v>45521</v>
      </c>
      <c r="D3949" t="inlineStr">
        <is>
          <t>Fashion</t>
        </is>
      </c>
      <c r="E3949" t="inlineStr">
        <is>
          <t>West</t>
        </is>
      </c>
      <c r="F3949" t="inlineStr">
        <is>
          <t>Marketplace</t>
        </is>
      </c>
      <c r="G3949" t="inlineStr">
        <is>
          <t>Size/Fit Issue</t>
        </is>
      </c>
      <c r="H3949" t="n">
        <v>2</v>
      </c>
      <c r="I3949" t="n">
        <v>2066.79</v>
      </c>
    </row>
    <row r="3950">
      <c r="A3950" t="inlineStr">
        <is>
          <t>RET003961</t>
        </is>
      </c>
      <c r="B3950" t="inlineStr">
        <is>
          <t>O025309</t>
        </is>
      </c>
      <c r="C3950" s="25" t="n">
        <v>45521</v>
      </c>
      <c r="D3950" t="inlineStr">
        <is>
          <t>Fashion</t>
        </is>
      </c>
      <c r="E3950" t="inlineStr">
        <is>
          <t>South</t>
        </is>
      </c>
      <c r="F3950" t="inlineStr">
        <is>
          <t>Retail Store</t>
        </is>
      </c>
      <c r="G3950" t="inlineStr">
        <is>
          <t>Size/Fit Issue</t>
        </is>
      </c>
      <c r="H3950" t="n">
        <v>1</v>
      </c>
      <c r="I3950" t="n">
        <v>512.77</v>
      </c>
    </row>
    <row r="3951">
      <c r="A3951" t="inlineStr">
        <is>
          <t>RET003962</t>
        </is>
      </c>
      <c r="B3951" t="inlineStr">
        <is>
          <t>O025312</t>
        </is>
      </c>
      <c r="C3951" s="25" t="n">
        <v>45521</v>
      </c>
      <c r="D3951" t="inlineStr">
        <is>
          <t>Fashion</t>
        </is>
      </c>
      <c r="E3951" t="inlineStr">
        <is>
          <t>South</t>
        </is>
      </c>
      <c r="F3951" t="inlineStr">
        <is>
          <t>Marketplace</t>
        </is>
      </c>
      <c r="G3951" t="inlineStr">
        <is>
          <t>Size/Fit Issue</t>
        </is>
      </c>
      <c r="H3951" t="n">
        <v>1</v>
      </c>
      <c r="I3951" t="n">
        <v>1033.4</v>
      </c>
    </row>
    <row r="3952">
      <c r="A3952" t="inlineStr">
        <is>
          <t>RET003963</t>
        </is>
      </c>
      <c r="B3952" t="inlineStr">
        <is>
          <t>O025320</t>
        </is>
      </c>
      <c r="C3952" s="25" t="n">
        <v>45521</v>
      </c>
      <c r="D3952" t="inlineStr">
        <is>
          <t>Books</t>
        </is>
      </c>
      <c r="E3952" t="inlineStr">
        <is>
          <t>South</t>
        </is>
      </c>
      <c r="F3952" t="inlineStr">
        <is>
          <t>Retail Store</t>
        </is>
      </c>
      <c r="G3952" t="inlineStr">
        <is>
          <t>Defective Product</t>
        </is>
      </c>
      <c r="H3952" t="n">
        <v>1</v>
      </c>
      <c r="I3952" t="n">
        <v>539.76</v>
      </c>
    </row>
    <row r="3953">
      <c r="A3953" t="inlineStr">
        <is>
          <t>RET003964</t>
        </is>
      </c>
      <c r="B3953" t="inlineStr">
        <is>
          <t>O025329</t>
        </is>
      </c>
      <c r="C3953" s="25" t="n">
        <v>45521</v>
      </c>
      <c r="D3953" t="inlineStr">
        <is>
          <t>Books</t>
        </is>
      </c>
      <c r="E3953" t="inlineStr">
        <is>
          <t>North</t>
        </is>
      </c>
      <c r="F3953" t="inlineStr">
        <is>
          <t>Website</t>
        </is>
      </c>
      <c r="G3953" t="inlineStr">
        <is>
          <t>Not as Described</t>
        </is>
      </c>
      <c r="H3953" t="n">
        <v>2</v>
      </c>
      <c r="I3953" t="n">
        <v>765.65</v>
      </c>
    </row>
    <row r="3954">
      <c r="A3954" t="inlineStr">
        <is>
          <t>RET003965</t>
        </is>
      </c>
      <c r="B3954" t="inlineStr">
        <is>
          <t>O025332</t>
        </is>
      </c>
      <c r="C3954" s="25" t="n">
        <v>45521</v>
      </c>
      <c r="D3954" t="inlineStr">
        <is>
          <t>Sports</t>
        </is>
      </c>
      <c r="E3954" t="inlineStr">
        <is>
          <t>West</t>
        </is>
      </c>
      <c r="F3954" t="inlineStr">
        <is>
          <t>Website</t>
        </is>
      </c>
      <c r="G3954" t="inlineStr">
        <is>
          <t>Defective Product</t>
        </is>
      </c>
      <c r="H3954" t="n">
        <v>1</v>
      </c>
      <c r="I3954" t="n">
        <v>1234.58</v>
      </c>
    </row>
    <row r="3955">
      <c r="A3955" t="inlineStr">
        <is>
          <t>RET003966</t>
        </is>
      </c>
      <c r="B3955" t="inlineStr">
        <is>
          <t>O025357</t>
        </is>
      </c>
      <c r="C3955" s="25" t="n">
        <v>45522</v>
      </c>
      <c r="D3955" t="inlineStr">
        <is>
          <t>Home &amp; Kitchen</t>
        </is>
      </c>
      <c r="E3955" t="inlineStr">
        <is>
          <t>West</t>
        </is>
      </c>
      <c r="F3955" t="inlineStr">
        <is>
          <t>Retail Store</t>
        </is>
      </c>
      <c r="G3955" t="inlineStr">
        <is>
          <t>Defective Product</t>
        </is>
      </c>
      <c r="H3955" t="n">
        <v>1</v>
      </c>
      <c r="I3955" t="n">
        <v>2442.02</v>
      </c>
    </row>
    <row r="3956">
      <c r="A3956" t="inlineStr">
        <is>
          <t>RET003967</t>
        </is>
      </c>
      <c r="B3956" t="inlineStr">
        <is>
          <t>O025363</t>
        </is>
      </c>
      <c r="C3956" s="25" t="n">
        <v>45522</v>
      </c>
      <c r="D3956" t="inlineStr">
        <is>
          <t>Books</t>
        </is>
      </c>
      <c r="E3956" t="inlineStr">
        <is>
          <t>West</t>
        </is>
      </c>
      <c r="F3956" t="inlineStr">
        <is>
          <t>Mobile App</t>
        </is>
      </c>
      <c r="G3956" t="inlineStr">
        <is>
          <t>Defective Product</t>
        </is>
      </c>
      <c r="H3956" t="n">
        <v>2</v>
      </c>
      <c r="I3956" t="n">
        <v>538.72</v>
      </c>
    </row>
    <row r="3957">
      <c r="A3957" t="inlineStr">
        <is>
          <t>RET003968</t>
        </is>
      </c>
      <c r="B3957" t="inlineStr">
        <is>
          <t>O025365</t>
        </is>
      </c>
      <c r="C3957" s="25" t="n">
        <v>45522</v>
      </c>
      <c r="D3957" t="inlineStr">
        <is>
          <t>Fashion</t>
        </is>
      </c>
      <c r="E3957" t="inlineStr">
        <is>
          <t>North</t>
        </is>
      </c>
      <c r="F3957" t="inlineStr">
        <is>
          <t>Retail Store</t>
        </is>
      </c>
      <c r="G3957" t="inlineStr">
        <is>
          <t>Size/Fit Issue</t>
        </is>
      </c>
      <c r="H3957" t="n">
        <v>2</v>
      </c>
      <c r="I3957" t="n">
        <v>4553.12</v>
      </c>
    </row>
    <row r="3958">
      <c r="A3958" t="inlineStr">
        <is>
          <t>RET003969</t>
        </is>
      </c>
      <c r="B3958" t="inlineStr">
        <is>
          <t>O025370</t>
        </is>
      </c>
      <c r="C3958" s="25" t="n">
        <v>45522</v>
      </c>
      <c r="D3958" t="inlineStr">
        <is>
          <t>Beauty</t>
        </is>
      </c>
      <c r="E3958" t="inlineStr">
        <is>
          <t>East</t>
        </is>
      </c>
      <c r="F3958" t="inlineStr">
        <is>
          <t>Website</t>
        </is>
      </c>
      <c r="G3958" t="inlineStr">
        <is>
          <t>Defective Product</t>
        </is>
      </c>
      <c r="H3958" t="n">
        <v>1</v>
      </c>
      <c r="I3958" t="n">
        <v>719.78</v>
      </c>
    </row>
    <row r="3959">
      <c r="A3959" t="inlineStr">
        <is>
          <t>RET003970</t>
        </is>
      </c>
      <c r="B3959" t="inlineStr">
        <is>
          <t>O025375</t>
        </is>
      </c>
      <c r="C3959" s="25" t="n">
        <v>45522</v>
      </c>
      <c r="D3959" t="inlineStr">
        <is>
          <t>Sports</t>
        </is>
      </c>
      <c r="E3959" t="inlineStr">
        <is>
          <t>South</t>
        </is>
      </c>
      <c r="F3959" t="inlineStr">
        <is>
          <t>Mobile App</t>
        </is>
      </c>
      <c r="G3959" t="inlineStr">
        <is>
          <t>Wrong Item Delivered</t>
        </is>
      </c>
      <c r="H3959" t="n">
        <v>1</v>
      </c>
      <c r="I3959" t="n">
        <v>1132.56</v>
      </c>
    </row>
    <row r="3960">
      <c r="A3960" t="inlineStr">
        <is>
          <t>RET003971</t>
        </is>
      </c>
      <c r="B3960" t="inlineStr">
        <is>
          <t>O025395</t>
        </is>
      </c>
      <c r="C3960" s="25" t="n">
        <v>45523</v>
      </c>
      <c r="D3960" t="inlineStr">
        <is>
          <t>Beauty</t>
        </is>
      </c>
      <c r="E3960" t="inlineStr">
        <is>
          <t>North</t>
        </is>
      </c>
      <c r="F3960" t="inlineStr">
        <is>
          <t>Retail Store</t>
        </is>
      </c>
      <c r="G3960" t="inlineStr">
        <is>
          <t>Damaged in Transit</t>
        </is>
      </c>
      <c r="H3960" t="n">
        <v>1</v>
      </c>
      <c r="I3960" t="n">
        <v>238.16</v>
      </c>
    </row>
    <row r="3961">
      <c r="A3961" t="inlineStr">
        <is>
          <t>RET003972</t>
        </is>
      </c>
      <c r="B3961" t="inlineStr">
        <is>
          <t>O025397</t>
        </is>
      </c>
      <c r="C3961" s="25" t="n">
        <v>45523</v>
      </c>
      <c r="D3961" t="inlineStr">
        <is>
          <t>Home &amp; Kitchen</t>
        </is>
      </c>
      <c r="E3961" t="inlineStr">
        <is>
          <t>North</t>
        </is>
      </c>
      <c r="F3961" t="inlineStr">
        <is>
          <t>Mobile App</t>
        </is>
      </c>
      <c r="G3961" t="inlineStr">
        <is>
          <t>Not as Described</t>
        </is>
      </c>
      <c r="H3961" t="n">
        <v>1</v>
      </c>
      <c r="I3961" t="n">
        <v>4603.09</v>
      </c>
    </row>
    <row r="3962">
      <c r="A3962" t="inlineStr">
        <is>
          <t>RET003973</t>
        </is>
      </c>
      <c r="B3962" t="inlineStr">
        <is>
          <t>O025404</t>
        </is>
      </c>
      <c r="C3962" s="25" t="n">
        <v>45523</v>
      </c>
      <c r="D3962" t="inlineStr">
        <is>
          <t>Sports</t>
        </is>
      </c>
      <c r="E3962" t="inlineStr">
        <is>
          <t>North</t>
        </is>
      </c>
      <c r="F3962" t="inlineStr">
        <is>
          <t>Website</t>
        </is>
      </c>
      <c r="G3962" t="inlineStr">
        <is>
          <t>Size/Fit Issue</t>
        </is>
      </c>
      <c r="H3962" t="n">
        <v>1</v>
      </c>
      <c r="I3962" t="n">
        <v>1298.96</v>
      </c>
    </row>
    <row r="3963">
      <c r="A3963" t="inlineStr">
        <is>
          <t>RET003974</t>
        </is>
      </c>
      <c r="B3963" t="inlineStr">
        <is>
          <t>O025405</t>
        </is>
      </c>
      <c r="C3963" s="25" t="n">
        <v>45523</v>
      </c>
      <c r="D3963" t="inlineStr">
        <is>
          <t>Sports</t>
        </is>
      </c>
      <c r="E3963" t="inlineStr">
        <is>
          <t>North</t>
        </is>
      </c>
      <c r="F3963" t="inlineStr">
        <is>
          <t>Mobile App</t>
        </is>
      </c>
      <c r="G3963" t="inlineStr">
        <is>
          <t>Wrong Item Delivered</t>
        </is>
      </c>
      <c r="H3963" t="n">
        <v>1</v>
      </c>
      <c r="I3963" t="n">
        <v>1169.06</v>
      </c>
    </row>
    <row r="3964">
      <c r="A3964" t="inlineStr">
        <is>
          <t>RET003975</t>
        </is>
      </c>
      <c r="B3964" t="inlineStr">
        <is>
          <t>O025413</t>
        </is>
      </c>
      <c r="C3964" s="25" t="n">
        <v>45523</v>
      </c>
      <c r="D3964" t="inlineStr">
        <is>
          <t>Books</t>
        </is>
      </c>
      <c r="E3964" t="inlineStr">
        <is>
          <t>South</t>
        </is>
      </c>
      <c r="F3964" t="inlineStr">
        <is>
          <t>Website</t>
        </is>
      </c>
      <c r="G3964" t="inlineStr">
        <is>
          <t>Wrong Item Delivered</t>
        </is>
      </c>
      <c r="H3964" t="n">
        <v>1</v>
      </c>
      <c r="I3964" t="n">
        <v>336.02</v>
      </c>
    </row>
    <row r="3965">
      <c r="A3965" t="inlineStr">
        <is>
          <t>RET003976</t>
        </is>
      </c>
      <c r="B3965" t="inlineStr">
        <is>
          <t>O025414</t>
        </is>
      </c>
      <c r="C3965" s="25" t="n">
        <v>45523</v>
      </c>
      <c r="D3965" t="inlineStr">
        <is>
          <t>Beauty</t>
        </is>
      </c>
      <c r="E3965" t="inlineStr">
        <is>
          <t>North</t>
        </is>
      </c>
      <c r="F3965" t="inlineStr">
        <is>
          <t>Marketplace</t>
        </is>
      </c>
      <c r="G3965" t="inlineStr">
        <is>
          <t>Not as Described</t>
        </is>
      </c>
      <c r="H3965" t="n">
        <v>1</v>
      </c>
      <c r="I3965" t="n">
        <v>579.38</v>
      </c>
    </row>
    <row r="3966">
      <c r="A3966" t="inlineStr">
        <is>
          <t>RET003977</t>
        </is>
      </c>
      <c r="B3966" t="inlineStr">
        <is>
          <t>O025417</t>
        </is>
      </c>
      <c r="C3966" s="25" t="n">
        <v>45523</v>
      </c>
      <c r="D3966" t="inlineStr">
        <is>
          <t>Beauty</t>
        </is>
      </c>
      <c r="E3966" t="inlineStr">
        <is>
          <t>North</t>
        </is>
      </c>
      <c r="F3966" t="inlineStr">
        <is>
          <t>Mobile App</t>
        </is>
      </c>
      <c r="G3966" t="inlineStr">
        <is>
          <t>Damaged in Transit</t>
        </is>
      </c>
      <c r="H3966" t="n">
        <v>2</v>
      </c>
      <c r="I3966" t="n">
        <v>1776.53</v>
      </c>
    </row>
    <row r="3967">
      <c r="A3967" t="inlineStr">
        <is>
          <t>RET003978</t>
        </is>
      </c>
      <c r="B3967" t="inlineStr">
        <is>
          <t>O025424</t>
        </is>
      </c>
      <c r="C3967" s="25" t="n">
        <v>45523</v>
      </c>
      <c r="D3967" t="inlineStr">
        <is>
          <t>Electronics</t>
        </is>
      </c>
      <c r="E3967" t="inlineStr">
        <is>
          <t>West</t>
        </is>
      </c>
      <c r="F3967" t="inlineStr">
        <is>
          <t>Mobile App</t>
        </is>
      </c>
      <c r="G3967" t="inlineStr">
        <is>
          <t>Changed Mind</t>
        </is>
      </c>
      <c r="H3967" t="n">
        <v>1</v>
      </c>
      <c r="I3967" t="n">
        <v>15442.6</v>
      </c>
    </row>
    <row r="3968">
      <c r="A3968" t="inlineStr">
        <is>
          <t>RET003979</t>
        </is>
      </c>
      <c r="B3968" t="inlineStr">
        <is>
          <t>O025424</t>
        </is>
      </c>
      <c r="C3968" s="25" t="n">
        <v>45523</v>
      </c>
      <c r="D3968" t="inlineStr">
        <is>
          <t>Sports</t>
        </is>
      </c>
      <c r="E3968" t="inlineStr">
        <is>
          <t>West</t>
        </is>
      </c>
      <c r="F3968" t="inlineStr">
        <is>
          <t>Mobile App</t>
        </is>
      </c>
      <c r="G3968" t="inlineStr">
        <is>
          <t>Damaged in Transit</t>
        </is>
      </c>
      <c r="H3968" t="n">
        <v>1</v>
      </c>
      <c r="I3968" t="n">
        <v>1206.5</v>
      </c>
    </row>
    <row r="3969">
      <c r="A3969" t="inlineStr">
        <is>
          <t>RET003980</t>
        </is>
      </c>
      <c r="B3969" t="inlineStr">
        <is>
          <t>O025429</t>
        </is>
      </c>
      <c r="C3969" s="25" t="n">
        <v>45523</v>
      </c>
      <c r="D3969" t="inlineStr">
        <is>
          <t>Fashion</t>
        </is>
      </c>
      <c r="E3969" t="inlineStr">
        <is>
          <t>East</t>
        </is>
      </c>
      <c r="F3969" t="inlineStr">
        <is>
          <t>Marketplace</t>
        </is>
      </c>
      <c r="G3969" t="inlineStr">
        <is>
          <t>Size/Fit Issue</t>
        </is>
      </c>
      <c r="H3969" t="n">
        <v>2</v>
      </c>
      <c r="I3969" t="n">
        <v>1878.66</v>
      </c>
    </row>
    <row r="3970">
      <c r="A3970" t="inlineStr">
        <is>
          <t>RET003981</t>
        </is>
      </c>
      <c r="B3970" t="inlineStr">
        <is>
          <t>O025432</t>
        </is>
      </c>
      <c r="C3970" s="25" t="n">
        <v>45523</v>
      </c>
      <c r="D3970" t="inlineStr">
        <is>
          <t>Home &amp; Kitchen</t>
        </is>
      </c>
      <c r="E3970" t="inlineStr">
        <is>
          <t>West</t>
        </is>
      </c>
      <c r="F3970" t="inlineStr">
        <is>
          <t>Mobile App</t>
        </is>
      </c>
      <c r="G3970" t="inlineStr">
        <is>
          <t>Damaged in Transit</t>
        </is>
      </c>
      <c r="H3970" t="n">
        <v>1</v>
      </c>
      <c r="I3970" t="n">
        <v>2401.36</v>
      </c>
    </row>
    <row r="3971">
      <c r="A3971" t="inlineStr">
        <is>
          <t>RET003982</t>
        </is>
      </c>
      <c r="B3971" t="inlineStr">
        <is>
          <t>O025433</t>
        </is>
      </c>
      <c r="C3971" s="25" t="n">
        <v>45523</v>
      </c>
      <c r="D3971" t="inlineStr">
        <is>
          <t>Fashion</t>
        </is>
      </c>
      <c r="E3971" t="inlineStr">
        <is>
          <t>South</t>
        </is>
      </c>
      <c r="F3971" t="inlineStr">
        <is>
          <t>Mobile App</t>
        </is>
      </c>
      <c r="G3971" t="inlineStr">
        <is>
          <t>Late Delivery</t>
        </is>
      </c>
      <c r="H3971" t="n">
        <v>1</v>
      </c>
      <c r="I3971" t="n">
        <v>3218.9</v>
      </c>
    </row>
    <row r="3972">
      <c r="A3972" t="inlineStr">
        <is>
          <t>RET003983</t>
        </is>
      </c>
      <c r="B3972" t="inlineStr">
        <is>
          <t>O025436</t>
        </is>
      </c>
      <c r="C3972" s="25" t="n">
        <v>45523</v>
      </c>
      <c r="D3972" t="inlineStr">
        <is>
          <t>Fashion</t>
        </is>
      </c>
      <c r="E3972" t="inlineStr">
        <is>
          <t>West</t>
        </is>
      </c>
      <c r="F3972" t="inlineStr">
        <is>
          <t>Mobile App</t>
        </is>
      </c>
      <c r="G3972" t="inlineStr">
        <is>
          <t>Damaged in Transit</t>
        </is>
      </c>
      <c r="H3972" t="n">
        <v>2</v>
      </c>
      <c r="I3972" t="n">
        <v>1083.89</v>
      </c>
    </row>
    <row r="3973">
      <c r="A3973" t="inlineStr">
        <is>
          <t>RET003984</t>
        </is>
      </c>
      <c r="B3973" t="inlineStr">
        <is>
          <t>O025439</t>
        </is>
      </c>
      <c r="C3973" s="25" t="n">
        <v>45524</v>
      </c>
      <c r="D3973" t="inlineStr">
        <is>
          <t>Fashion</t>
        </is>
      </c>
      <c r="E3973" t="inlineStr">
        <is>
          <t>Central</t>
        </is>
      </c>
      <c r="F3973" t="inlineStr">
        <is>
          <t>Website</t>
        </is>
      </c>
      <c r="G3973" t="inlineStr">
        <is>
          <t>Damaged in Transit</t>
        </is>
      </c>
      <c r="H3973" t="n">
        <v>1</v>
      </c>
      <c r="I3973" t="n">
        <v>1174.16</v>
      </c>
    </row>
    <row r="3974">
      <c r="A3974" t="inlineStr">
        <is>
          <t>RET003985</t>
        </is>
      </c>
      <c r="B3974" t="inlineStr">
        <is>
          <t>O025446</t>
        </is>
      </c>
      <c r="C3974" s="25" t="n">
        <v>45524</v>
      </c>
      <c r="D3974" t="inlineStr">
        <is>
          <t>Fashion</t>
        </is>
      </c>
      <c r="E3974" t="inlineStr">
        <is>
          <t>North</t>
        </is>
      </c>
      <c r="F3974" t="inlineStr">
        <is>
          <t>Mobile App</t>
        </is>
      </c>
      <c r="G3974" t="inlineStr">
        <is>
          <t>Defective Product</t>
        </is>
      </c>
      <c r="H3974" t="n">
        <v>1</v>
      </c>
      <c r="I3974" t="n">
        <v>907.97</v>
      </c>
    </row>
    <row r="3975">
      <c r="A3975" t="inlineStr">
        <is>
          <t>RET003986</t>
        </is>
      </c>
      <c r="B3975" t="inlineStr">
        <is>
          <t>O025464</t>
        </is>
      </c>
      <c r="C3975" s="25" t="n">
        <v>45524</v>
      </c>
      <c r="D3975" t="inlineStr">
        <is>
          <t>Fashion</t>
        </is>
      </c>
      <c r="E3975" t="inlineStr">
        <is>
          <t>East</t>
        </is>
      </c>
      <c r="F3975" t="inlineStr">
        <is>
          <t>Marketplace</t>
        </is>
      </c>
      <c r="G3975" t="inlineStr">
        <is>
          <t>Damaged in Transit</t>
        </is>
      </c>
      <c r="H3975" t="n">
        <v>1</v>
      </c>
      <c r="I3975" t="n">
        <v>1056.74</v>
      </c>
    </row>
    <row r="3976">
      <c r="A3976" t="inlineStr">
        <is>
          <t>RET003987</t>
        </is>
      </c>
      <c r="B3976" t="inlineStr">
        <is>
          <t>O025470</t>
        </is>
      </c>
      <c r="C3976" s="25" t="n">
        <v>45524</v>
      </c>
      <c r="D3976" t="inlineStr">
        <is>
          <t>Fashion</t>
        </is>
      </c>
      <c r="E3976" t="inlineStr">
        <is>
          <t>East</t>
        </is>
      </c>
      <c r="F3976" t="inlineStr">
        <is>
          <t>Mobile App</t>
        </is>
      </c>
      <c r="G3976" t="inlineStr">
        <is>
          <t>Changed Mind</t>
        </is>
      </c>
      <c r="H3976" t="n">
        <v>2</v>
      </c>
      <c r="I3976" t="n">
        <v>2057.12</v>
      </c>
    </row>
    <row r="3977">
      <c r="A3977" t="inlineStr">
        <is>
          <t>RET003988</t>
        </is>
      </c>
      <c r="B3977" t="inlineStr">
        <is>
          <t>O025479</t>
        </is>
      </c>
      <c r="C3977" s="25" t="n">
        <v>45524</v>
      </c>
      <c r="D3977" t="inlineStr">
        <is>
          <t>Fashion</t>
        </is>
      </c>
      <c r="E3977" t="inlineStr">
        <is>
          <t>South</t>
        </is>
      </c>
      <c r="F3977" t="inlineStr">
        <is>
          <t>Mobile App</t>
        </is>
      </c>
      <c r="G3977" t="inlineStr">
        <is>
          <t>Size/Fit Issue</t>
        </is>
      </c>
      <c r="H3977" t="n">
        <v>2</v>
      </c>
      <c r="I3977" t="n">
        <v>971.5700000000001</v>
      </c>
    </row>
    <row r="3978">
      <c r="A3978" t="inlineStr">
        <is>
          <t>RET003989</t>
        </is>
      </c>
      <c r="B3978" t="inlineStr">
        <is>
          <t>O025480</t>
        </is>
      </c>
      <c r="C3978" s="25" t="n">
        <v>45524</v>
      </c>
      <c r="D3978" t="inlineStr">
        <is>
          <t>Fashion</t>
        </is>
      </c>
      <c r="E3978" t="inlineStr">
        <is>
          <t>Central</t>
        </is>
      </c>
      <c r="F3978" t="inlineStr">
        <is>
          <t>Mobile App</t>
        </is>
      </c>
      <c r="G3978" t="inlineStr">
        <is>
          <t>Wrong Item Delivered</t>
        </is>
      </c>
      <c r="H3978" t="n">
        <v>1</v>
      </c>
      <c r="I3978" t="n">
        <v>1548.56</v>
      </c>
    </row>
    <row r="3979">
      <c r="A3979" t="inlineStr">
        <is>
          <t>RET003990</t>
        </is>
      </c>
      <c r="B3979" t="inlineStr">
        <is>
          <t>O025482</t>
        </is>
      </c>
      <c r="C3979" s="25" t="n">
        <v>45524</v>
      </c>
      <c r="D3979" t="inlineStr">
        <is>
          <t>Fashion</t>
        </is>
      </c>
      <c r="E3979" t="inlineStr">
        <is>
          <t>North</t>
        </is>
      </c>
      <c r="F3979" t="inlineStr">
        <is>
          <t>Marketplace</t>
        </is>
      </c>
      <c r="G3979" t="inlineStr">
        <is>
          <t>Not as Described</t>
        </is>
      </c>
      <c r="H3979" t="n">
        <v>1</v>
      </c>
      <c r="I3979" t="n">
        <v>654.26</v>
      </c>
    </row>
    <row r="3980">
      <c r="A3980" t="inlineStr">
        <is>
          <t>RET003991</t>
        </is>
      </c>
      <c r="B3980" t="inlineStr">
        <is>
          <t>O025487</t>
        </is>
      </c>
      <c r="C3980" s="25" t="n">
        <v>45525</v>
      </c>
      <c r="D3980" t="inlineStr">
        <is>
          <t>Electronics</t>
        </is>
      </c>
      <c r="E3980" t="inlineStr">
        <is>
          <t>North</t>
        </is>
      </c>
      <c r="F3980" t="inlineStr">
        <is>
          <t>Retail Store</t>
        </is>
      </c>
      <c r="G3980" t="inlineStr">
        <is>
          <t>Defective Product</t>
        </is>
      </c>
      <c r="H3980" t="n">
        <v>1</v>
      </c>
      <c r="I3980" t="n">
        <v>16350.98</v>
      </c>
    </row>
    <row r="3981">
      <c r="A3981" t="inlineStr">
        <is>
          <t>RET003992</t>
        </is>
      </c>
      <c r="B3981" t="inlineStr">
        <is>
          <t>O025488</t>
        </is>
      </c>
      <c r="C3981" s="25" t="n">
        <v>45525</v>
      </c>
      <c r="D3981" t="inlineStr">
        <is>
          <t>Electronics</t>
        </is>
      </c>
      <c r="E3981" t="inlineStr">
        <is>
          <t>East</t>
        </is>
      </c>
      <c r="F3981" t="inlineStr">
        <is>
          <t>Mobile App</t>
        </is>
      </c>
      <c r="G3981" t="inlineStr">
        <is>
          <t>Not Specified</t>
        </is>
      </c>
      <c r="H3981" t="n">
        <v>1</v>
      </c>
      <c r="I3981" t="n">
        <v>9938.290000000001</v>
      </c>
    </row>
    <row r="3982">
      <c r="A3982" t="inlineStr">
        <is>
          <t>RET003993</t>
        </is>
      </c>
      <c r="B3982" t="inlineStr">
        <is>
          <t>O025489</t>
        </is>
      </c>
      <c r="C3982" s="25" t="n">
        <v>45525</v>
      </c>
      <c r="D3982" t="inlineStr">
        <is>
          <t>Fashion</t>
        </is>
      </c>
      <c r="E3982" t="inlineStr">
        <is>
          <t>North</t>
        </is>
      </c>
      <c r="F3982" t="inlineStr">
        <is>
          <t>Marketplace</t>
        </is>
      </c>
      <c r="G3982" t="inlineStr">
        <is>
          <t>Changed Mind</t>
        </is>
      </c>
      <c r="H3982" t="n">
        <v>1</v>
      </c>
      <c r="I3982" t="n">
        <v>1554.96</v>
      </c>
    </row>
    <row r="3983">
      <c r="A3983" t="inlineStr">
        <is>
          <t>RET003994</t>
        </is>
      </c>
      <c r="B3983" t="inlineStr">
        <is>
          <t>O025496</t>
        </is>
      </c>
      <c r="C3983" s="25" t="n">
        <v>45525</v>
      </c>
      <c r="D3983" t="inlineStr">
        <is>
          <t>Fashion</t>
        </is>
      </c>
      <c r="E3983" t="inlineStr">
        <is>
          <t>South</t>
        </is>
      </c>
      <c r="F3983" t="inlineStr">
        <is>
          <t>Website</t>
        </is>
      </c>
      <c r="G3983" t="inlineStr">
        <is>
          <t>Size/Fit Issue</t>
        </is>
      </c>
      <c r="H3983" t="n">
        <v>1</v>
      </c>
      <c r="I3983" t="n">
        <v>1115.45</v>
      </c>
    </row>
    <row r="3984">
      <c r="A3984" t="inlineStr">
        <is>
          <t>RET003995</t>
        </is>
      </c>
      <c r="B3984" t="inlineStr">
        <is>
          <t>O025497</t>
        </is>
      </c>
      <c r="C3984" s="25" t="n">
        <v>45525</v>
      </c>
      <c r="D3984" t="inlineStr">
        <is>
          <t>Fashion</t>
        </is>
      </c>
      <c r="E3984" t="inlineStr">
        <is>
          <t>North</t>
        </is>
      </c>
      <c r="F3984" t="inlineStr">
        <is>
          <t>Mobile App</t>
        </is>
      </c>
      <c r="G3984" t="inlineStr">
        <is>
          <t>Size/Fit Issue</t>
        </is>
      </c>
      <c r="H3984" t="n">
        <v>1</v>
      </c>
      <c r="I3984" t="n">
        <v>2692.56</v>
      </c>
    </row>
    <row r="3985">
      <c r="A3985" t="inlineStr">
        <is>
          <t>RET003996</t>
        </is>
      </c>
      <c r="B3985" t="inlineStr">
        <is>
          <t>O025498</t>
        </is>
      </c>
      <c r="C3985" s="25" t="n">
        <v>45525</v>
      </c>
      <c r="D3985" t="inlineStr">
        <is>
          <t>Fashion</t>
        </is>
      </c>
      <c r="E3985" t="inlineStr">
        <is>
          <t>South</t>
        </is>
      </c>
      <c r="F3985" t="inlineStr">
        <is>
          <t>Marketplace</t>
        </is>
      </c>
      <c r="G3985" t="inlineStr">
        <is>
          <t>Size/Fit Issue</t>
        </is>
      </c>
      <c r="H3985" t="n">
        <v>1</v>
      </c>
      <c r="I3985" t="n">
        <v>570.02</v>
      </c>
    </row>
    <row r="3986">
      <c r="A3986" t="inlineStr">
        <is>
          <t>RET003997</t>
        </is>
      </c>
      <c r="B3986" t="inlineStr">
        <is>
          <t>O025500</t>
        </is>
      </c>
      <c r="C3986" s="25" t="n">
        <v>45525</v>
      </c>
      <c r="D3986" t="inlineStr">
        <is>
          <t>Electronics</t>
        </is>
      </c>
      <c r="E3986" t="inlineStr">
        <is>
          <t>South</t>
        </is>
      </c>
      <c r="F3986" t="inlineStr">
        <is>
          <t>Marketplace</t>
        </is>
      </c>
      <c r="G3986" t="inlineStr">
        <is>
          <t>Defective Product</t>
        </is>
      </c>
      <c r="H3986" t="n">
        <v>1</v>
      </c>
      <c r="I3986" t="n">
        <v>32069.49</v>
      </c>
    </row>
    <row r="3987">
      <c r="A3987" t="inlineStr">
        <is>
          <t>RET003998</t>
        </is>
      </c>
      <c r="B3987" t="inlineStr">
        <is>
          <t>O025510</t>
        </is>
      </c>
      <c r="C3987" s="25" t="n">
        <v>45525</v>
      </c>
      <c r="D3987" t="inlineStr">
        <is>
          <t>Fashion</t>
        </is>
      </c>
      <c r="E3987" t="inlineStr">
        <is>
          <t>Central</t>
        </is>
      </c>
      <c r="F3987" t="inlineStr">
        <is>
          <t>Mobile App</t>
        </is>
      </c>
      <c r="G3987" t="inlineStr">
        <is>
          <t>Late Delivery</t>
        </is>
      </c>
      <c r="H3987" t="n">
        <v>1</v>
      </c>
      <c r="I3987" t="n">
        <v>1075.93</v>
      </c>
    </row>
    <row r="3988">
      <c r="A3988" t="inlineStr">
        <is>
          <t>RET003999</t>
        </is>
      </c>
      <c r="B3988" t="inlineStr">
        <is>
          <t>O025511</t>
        </is>
      </c>
      <c r="C3988" s="25" t="n">
        <v>45525</v>
      </c>
      <c r="D3988" t="inlineStr">
        <is>
          <t>Home &amp; Kitchen</t>
        </is>
      </c>
      <c r="E3988" t="inlineStr">
        <is>
          <t>South</t>
        </is>
      </c>
      <c r="F3988" t="inlineStr">
        <is>
          <t>Mobile App</t>
        </is>
      </c>
      <c r="G3988" t="inlineStr">
        <is>
          <t>Defective Product</t>
        </is>
      </c>
      <c r="H3988" t="n">
        <v>1</v>
      </c>
      <c r="I3988" t="n">
        <v>1283.41</v>
      </c>
    </row>
    <row r="3989">
      <c r="A3989" t="inlineStr">
        <is>
          <t>RET004000</t>
        </is>
      </c>
      <c r="B3989" t="inlineStr">
        <is>
          <t>O025515</t>
        </is>
      </c>
      <c r="C3989" s="25" t="n">
        <v>45525</v>
      </c>
      <c r="D3989" t="inlineStr">
        <is>
          <t>Fashion</t>
        </is>
      </c>
      <c r="E3989" t="inlineStr">
        <is>
          <t>North</t>
        </is>
      </c>
      <c r="F3989" t="inlineStr">
        <is>
          <t>Website</t>
        </is>
      </c>
      <c r="G3989" t="inlineStr">
        <is>
          <t>Size/Fit Issue</t>
        </is>
      </c>
      <c r="H3989" t="n">
        <v>1</v>
      </c>
      <c r="I3989" t="n">
        <v>1281.38</v>
      </c>
    </row>
    <row r="3990">
      <c r="A3990" t="inlineStr">
        <is>
          <t>RET004001</t>
        </is>
      </c>
      <c r="B3990" t="inlineStr">
        <is>
          <t>O025519</t>
        </is>
      </c>
      <c r="C3990" s="25" t="n">
        <v>45525</v>
      </c>
      <c r="D3990" t="inlineStr">
        <is>
          <t>Electronics</t>
        </is>
      </c>
      <c r="E3990" t="inlineStr">
        <is>
          <t>North</t>
        </is>
      </c>
      <c r="F3990" t="inlineStr">
        <is>
          <t>Marketplace</t>
        </is>
      </c>
      <c r="G3990" t="inlineStr">
        <is>
          <t>Defective Product</t>
        </is>
      </c>
      <c r="H3990" t="n">
        <v>1</v>
      </c>
      <c r="I3990" t="n">
        <v>1638.21</v>
      </c>
    </row>
    <row r="3991">
      <c r="A3991" t="inlineStr">
        <is>
          <t>RET004002</t>
        </is>
      </c>
      <c r="B3991" t="inlineStr">
        <is>
          <t>O025523</t>
        </is>
      </c>
      <c r="C3991" s="25" t="n">
        <v>45525</v>
      </c>
      <c r="D3991" t="inlineStr">
        <is>
          <t>Fashion</t>
        </is>
      </c>
      <c r="E3991" t="inlineStr">
        <is>
          <t>South</t>
        </is>
      </c>
      <c r="F3991" t="inlineStr">
        <is>
          <t>Marketplace</t>
        </is>
      </c>
      <c r="G3991" t="inlineStr">
        <is>
          <t>Late Delivery</t>
        </is>
      </c>
      <c r="H3991" t="n">
        <v>2</v>
      </c>
      <c r="I3991" t="n">
        <v>882.23</v>
      </c>
    </row>
    <row r="3992">
      <c r="A3992" t="inlineStr">
        <is>
          <t>RET004003</t>
        </is>
      </c>
      <c r="B3992" t="inlineStr">
        <is>
          <t>O025529</t>
        </is>
      </c>
      <c r="C3992" s="25" t="n">
        <v>45525</v>
      </c>
      <c r="D3992" t="inlineStr">
        <is>
          <t>Beauty</t>
        </is>
      </c>
      <c r="E3992" t="inlineStr">
        <is>
          <t>South</t>
        </is>
      </c>
      <c r="F3992" t="inlineStr">
        <is>
          <t>Marketplace</t>
        </is>
      </c>
      <c r="G3992" t="inlineStr">
        <is>
          <t>Damaged in Transit</t>
        </is>
      </c>
      <c r="H3992" t="n">
        <v>2</v>
      </c>
      <c r="I3992" t="n">
        <v>351.83</v>
      </c>
    </row>
    <row r="3993">
      <c r="A3993" t="inlineStr">
        <is>
          <t>RET004004</t>
        </is>
      </c>
      <c r="B3993" t="inlineStr">
        <is>
          <t>O025529</t>
        </is>
      </c>
      <c r="C3993" s="25" t="n">
        <v>45525</v>
      </c>
      <c r="D3993" t="inlineStr">
        <is>
          <t>Fashion</t>
        </is>
      </c>
      <c r="E3993" t="inlineStr">
        <is>
          <t>South</t>
        </is>
      </c>
      <c r="F3993" t="inlineStr">
        <is>
          <t>Marketplace</t>
        </is>
      </c>
      <c r="G3993" t="inlineStr">
        <is>
          <t>Size/Fit Issue</t>
        </is>
      </c>
      <c r="H3993" t="n">
        <v>1</v>
      </c>
      <c r="I3993" t="n">
        <v>1273.53</v>
      </c>
    </row>
    <row r="3994">
      <c r="A3994" t="inlineStr">
        <is>
          <t>RET004005</t>
        </is>
      </c>
      <c r="B3994" t="inlineStr">
        <is>
          <t>O025529</t>
        </is>
      </c>
      <c r="C3994" s="25" t="n">
        <v>45525</v>
      </c>
      <c r="D3994" t="inlineStr">
        <is>
          <t>Fashion</t>
        </is>
      </c>
      <c r="E3994" t="inlineStr">
        <is>
          <t>South</t>
        </is>
      </c>
      <c r="F3994" t="inlineStr">
        <is>
          <t>Marketplace</t>
        </is>
      </c>
      <c r="G3994" t="inlineStr">
        <is>
          <t>Size/Fit Issue</t>
        </is>
      </c>
      <c r="H3994" t="n">
        <v>1</v>
      </c>
      <c r="I3994" t="n">
        <v>1683.86</v>
      </c>
    </row>
    <row r="3995">
      <c r="A3995" t="inlineStr">
        <is>
          <t>RET004006</t>
        </is>
      </c>
      <c r="B3995" t="inlineStr">
        <is>
          <t>O025530</t>
        </is>
      </c>
      <c r="C3995" s="25" t="n">
        <v>45525</v>
      </c>
      <c r="D3995" t="inlineStr">
        <is>
          <t>Fashion</t>
        </is>
      </c>
      <c r="E3995" t="inlineStr">
        <is>
          <t>Central</t>
        </is>
      </c>
      <c r="F3995" t="inlineStr">
        <is>
          <t>Website</t>
        </is>
      </c>
      <c r="G3995" t="inlineStr">
        <is>
          <t>Not as Described</t>
        </is>
      </c>
      <c r="H3995" t="n">
        <v>1</v>
      </c>
      <c r="I3995" t="n">
        <v>1174.16</v>
      </c>
    </row>
    <row r="3996">
      <c r="A3996" t="inlineStr">
        <is>
          <t>RET004007</t>
        </is>
      </c>
      <c r="B3996" t="inlineStr">
        <is>
          <t>O025534</t>
        </is>
      </c>
      <c r="C3996" s="25" t="n">
        <v>45526</v>
      </c>
      <c r="D3996" t="inlineStr">
        <is>
          <t>Electronics</t>
        </is>
      </c>
      <c r="E3996" t="inlineStr">
        <is>
          <t>East</t>
        </is>
      </c>
      <c r="F3996" t="inlineStr">
        <is>
          <t>Mobile App</t>
        </is>
      </c>
      <c r="G3996" t="inlineStr">
        <is>
          <t>Damaged in Transit</t>
        </is>
      </c>
      <c r="H3996" t="n">
        <v>2</v>
      </c>
      <c r="I3996" t="n">
        <v>40302.29</v>
      </c>
    </row>
    <row r="3997">
      <c r="A3997" t="inlineStr">
        <is>
          <t>RET004008</t>
        </is>
      </c>
      <c r="B3997" t="inlineStr">
        <is>
          <t>O025534</t>
        </is>
      </c>
      <c r="C3997" s="25" t="n">
        <v>45526</v>
      </c>
      <c r="D3997" t="inlineStr">
        <is>
          <t>Fashion</t>
        </is>
      </c>
      <c r="E3997" t="inlineStr">
        <is>
          <t>East</t>
        </is>
      </c>
      <c r="F3997" t="inlineStr">
        <is>
          <t>Mobile App</t>
        </is>
      </c>
      <c r="G3997" t="inlineStr">
        <is>
          <t>Not as Described</t>
        </is>
      </c>
      <c r="H3997" t="n">
        <v>1</v>
      </c>
      <c r="I3997" t="n">
        <v>1154.97</v>
      </c>
    </row>
    <row r="3998">
      <c r="A3998" t="inlineStr">
        <is>
          <t>RET004009</t>
        </is>
      </c>
      <c r="B3998" t="inlineStr">
        <is>
          <t>O025539</t>
        </is>
      </c>
      <c r="C3998" s="25" t="n">
        <v>45526</v>
      </c>
      <c r="D3998" t="inlineStr">
        <is>
          <t>Fashion</t>
        </is>
      </c>
      <c r="E3998" t="inlineStr">
        <is>
          <t>South</t>
        </is>
      </c>
      <c r="F3998" t="inlineStr">
        <is>
          <t>Mobile App</t>
        </is>
      </c>
      <c r="G3998" t="inlineStr">
        <is>
          <t>Not as Described</t>
        </is>
      </c>
      <c r="H3998" t="n">
        <v>1</v>
      </c>
      <c r="I3998" t="n">
        <v>539.76</v>
      </c>
    </row>
    <row r="3999">
      <c r="A3999" t="inlineStr">
        <is>
          <t>RET004010</t>
        </is>
      </c>
      <c r="B3999" t="inlineStr">
        <is>
          <t>O025542</t>
        </is>
      </c>
      <c r="C3999" s="25" t="n">
        <v>45526</v>
      </c>
      <c r="D3999" t="inlineStr">
        <is>
          <t>Electronics</t>
        </is>
      </c>
      <c r="E3999" t="inlineStr">
        <is>
          <t>North</t>
        </is>
      </c>
      <c r="F3999" t="inlineStr">
        <is>
          <t>Marketplace</t>
        </is>
      </c>
      <c r="G3999" t="inlineStr">
        <is>
          <t>Defective Product</t>
        </is>
      </c>
      <c r="H3999" t="n">
        <v>2</v>
      </c>
      <c r="I3999" t="n">
        <v>32701.97</v>
      </c>
    </row>
    <row r="4000">
      <c r="A4000" t="inlineStr">
        <is>
          <t>RET004011</t>
        </is>
      </c>
      <c r="B4000" t="inlineStr">
        <is>
          <t>O025545</t>
        </is>
      </c>
      <c r="C4000" s="25" t="n">
        <v>45526</v>
      </c>
      <c r="D4000" t="inlineStr">
        <is>
          <t>Fashion</t>
        </is>
      </c>
      <c r="E4000" t="inlineStr">
        <is>
          <t>South</t>
        </is>
      </c>
      <c r="F4000" t="inlineStr">
        <is>
          <t>Mobile App</t>
        </is>
      </c>
      <c r="G4000" t="inlineStr">
        <is>
          <t>Late Delivery</t>
        </is>
      </c>
      <c r="H4000" t="n">
        <v>1</v>
      </c>
      <c r="I4000" t="n">
        <v>925.7</v>
      </c>
    </row>
    <row r="4001">
      <c r="A4001" t="inlineStr">
        <is>
          <t>RET004012</t>
        </is>
      </c>
      <c r="B4001" t="inlineStr">
        <is>
          <t>O025554</t>
        </is>
      </c>
      <c r="C4001" s="25" t="n">
        <v>45526</v>
      </c>
      <c r="D4001" t="inlineStr">
        <is>
          <t>Sports</t>
        </is>
      </c>
      <c r="E4001" t="inlineStr">
        <is>
          <t>South</t>
        </is>
      </c>
      <c r="F4001" t="inlineStr">
        <is>
          <t>Marketplace</t>
        </is>
      </c>
      <c r="G4001" t="inlineStr">
        <is>
          <t>Damaged in Transit</t>
        </is>
      </c>
      <c r="H4001" t="n">
        <v>1</v>
      </c>
      <c r="I4001" t="n">
        <v>1543.46</v>
      </c>
    </row>
    <row r="4002">
      <c r="A4002" t="inlineStr">
        <is>
          <t>RET004013</t>
        </is>
      </c>
      <c r="B4002" t="inlineStr">
        <is>
          <t>O025554</t>
        </is>
      </c>
      <c r="C4002" s="25" t="n">
        <v>45526</v>
      </c>
      <c r="D4002" t="inlineStr">
        <is>
          <t>Beauty</t>
        </is>
      </c>
      <c r="E4002" t="inlineStr">
        <is>
          <t>South</t>
        </is>
      </c>
      <c r="F4002" t="inlineStr">
        <is>
          <t>Marketplace</t>
        </is>
      </c>
      <c r="G4002" t="inlineStr">
        <is>
          <t>Damaged in Transit</t>
        </is>
      </c>
      <c r="H4002" t="n">
        <v>1</v>
      </c>
      <c r="I4002" t="n">
        <v>611.5700000000001</v>
      </c>
    </row>
    <row r="4003">
      <c r="A4003" t="inlineStr">
        <is>
          <t>RET004014</t>
        </is>
      </c>
      <c r="B4003" t="inlineStr">
        <is>
          <t>O025561</t>
        </is>
      </c>
      <c r="C4003" s="25" t="n">
        <v>45526</v>
      </c>
      <c r="D4003" t="inlineStr">
        <is>
          <t>Books</t>
        </is>
      </c>
      <c r="E4003" t="inlineStr">
        <is>
          <t>South</t>
        </is>
      </c>
      <c r="F4003" t="inlineStr">
        <is>
          <t>Mobile App</t>
        </is>
      </c>
      <c r="G4003" t="inlineStr">
        <is>
          <t>Damaged in Transit</t>
        </is>
      </c>
      <c r="H4003" t="n">
        <v>1</v>
      </c>
      <c r="I4003" t="n">
        <v>352.56</v>
      </c>
    </row>
    <row r="4004">
      <c r="A4004" t="inlineStr">
        <is>
          <t>RET004015</t>
        </is>
      </c>
      <c r="B4004" t="inlineStr">
        <is>
          <t>O025569</t>
        </is>
      </c>
      <c r="C4004" s="25" t="n">
        <v>45526</v>
      </c>
      <c r="D4004" t="inlineStr">
        <is>
          <t>Fashion</t>
        </is>
      </c>
      <c r="E4004" t="inlineStr">
        <is>
          <t>South</t>
        </is>
      </c>
      <c r="F4004" t="inlineStr">
        <is>
          <t>Marketplace</t>
        </is>
      </c>
      <c r="G4004" t="inlineStr">
        <is>
          <t>Size/Fit Issue</t>
        </is>
      </c>
      <c r="H4004" t="n">
        <v>1</v>
      </c>
      <c r="I4004" t="n">
        <v>1560.05</v>
      </c>
    </row>
    <row r="4005">
      <c r="A4005" t="inlineStr">
        <is>
          <t>RET004016</t>
        </is>
      </c>
      <c r="B4005" t="inlineStr">
        <is>
          <t>O025580</t>
        </is>
      </c>
      <c r="C4005" s="25" t="n">
        <v>45526</v>
      </c>
      <c r="D4005" t="inlineStr">
        <is>
          <t>Fashion</t>
        </is>
      </c>
      <c r="E4005" t="inlineStr">
        <is>
          <t>North</t>
        </is>
      </c>
      <c r="F4005" t="inlineStr">
        <is>
          <t>Marketplace</t>
        </is>
      </c>
      <c r="G4005" t="inlineStr">
        <is>
          <t>Size/Fit Issue</t>
        </is>
      </c>
      <c r="H4005" t="n">
        <v>1</v>
      </c>
      <c r="I4005" t="n">
        <v>362.96</v>
      </c>
    </row>
    <row r="4006">
      <c r="A4006" t="inlineStr">
        <is>
          <t>RET004017</t>
        </is>
      </c>
      <c r="B4006" t="inlineStr">
        <is>
          <t>O025582</t>
        </is>
      </c>
      <c r="C4006" s="25" t="n">
        <v>45526</v>
      </c>
      <c r="D4006" t="inlineStr">
        <is>
          <t>Electronics</t>
        </is>
      </c>
      <c r="E4006" t="inlineStr">
        <is>
          <t>South</t>
        </is>
      </c>
      <c r="F4006" t="inlineStr">
        <is>
          <t>Website</t>
        </is>
      </c>
      <c r="G4006" t="inlineStr">
        <is>
          <t>Wrong Item Delivered</t>
        </is>
      </c>
      <c r="H4006" t="n">
        <v>2</v>
      </c>
      <c r="I4006" t="n">
        <v>24935.14</v>
      </c>
    </row>
    <row r="4007">
      <c r="A4007" t="inlineStr">
        <is>
          <t>RET004018</t>
        </is>
      </c>
      <c r="B4007" t="inlineStr">
        <is>
          <t>O025584</t>
        </is>
      </c>
      <c r="C4007" s="25" t="n">
        <v>45526</v>
      </c>
      <c r="D4007" t="inlineStr">
        <is>
          <t>Sports</t>
        </is>
      </c>
      <c r="E4007" t="inlineStr">
        <is>
          <t>South</t>
        </is>
      </c>
      <c r="F4007" t="inlineStr">
        <is>
          <t>Marketplace</t>
        </is>
      </c>
      <c r="G4007" t="inlineStr">
        <is>
          <t>Damaged in Transit</t>
        </is>
      </c>
      <c r="H4007" t="n">
        <v>1</v>
      </c>
      <c r="I4007" t="n">
        <v>1328.18</v>
      </c>
    </row>
    <row r="4008">
      <c r="A4008" t="inlineStr">
        <is>
          <t>RET004019</t>
        </is>
      </c>
      <c r="B4008" t="inlineStr">
        <is>
          <t>O025585</t>
        </is>
      </c>
      <c r="C4008" s="25" t="n">
        <v>45526</v>
      </c>
      <c r="D4008" t="inlineStr">
        <is>
          <t>Home &amp; Kitchen</t>
        </is>
      </c>
      <c r="E4008" t="inlineStr">
        <is>
          <t>East</t>
        </is>
      </c>
      <c r="F4008" t="inlineStr">
        <is>
          <t>Website</t>
        </is>
      </c>
      <c r="G4008" t="inlineStr">
        <is>
          <t>Changed Mind</t>
        </is>
      </c>
      <c r="H4008" t="n">
        <v>2</v>
      </c>
      <c r="I4008" t="n">
        <v>2202.72</v>
      </c>
    </row>
    <row r="4009">
      <c r="A4009" t="inlineStr">
        <is>
          <t>RET004020</t>
        </is>
      </c>
      <c r="B4009" t="inlineStr">
        <is>
          <t>O025591</t>
        </is>
      </c>
      <c r="C4009" s="25" t="n">
        <v>45526</v>
      </c>
      <c r="D4009" t="inlineStr">
        <is>
          <t>Fashion</t>
        </is>
      </c>
      <c r="E4009" t="inlineStr">
        <is>
          <t>North</t>
        </is>
      </c>
      <c r="F4009" t="inlineStr">
        <is>
          <t>Retail Store</t>
        </is>
      </c>
      <c r="G4009" t="inlineStr">
        <is>
          <t>Defective Product</t>
        </is>
      </c>
      <c r="H4009" t="n">
        <v>2</v>
      </c>
      <c r="I4009" t="n">
        <v>1214.93</v>
      </c>
    </row>
    <row r="4010">
      <c r="A4010" t="inlineStr">
        <is>
          <t>RET004021</t>
        </is>
      </c>
      <c r="B4010" t="inlineStr">
        <is>
          <t>O025592</t>
        </is>
      </c>
      <c r="C4010" s="25" t="n">
        <v>45526</v>
      </c>
      <c r="D4010" t="inlineStr">
        <is>
          <t>Fashion</t>
        </is>
      </c>
      <c r="E4010" t="inlineStr">
        <is>
          <t>Central</t>
        </is>
      </c>
      <c r="F4010" t="inlineStr">
        <is>
          <t>Website</t>
        </is>
      </c>
      <c r="G4010" t="inlineStr">
        <is>
          <t>Size/Fit Issue</t>
        </is>
      </c>
      <c r="H4010" t="n">
        <v>1</v>
      </c>
      <c r="I4010" t="n">
        <v>2587.57</v>
      </c>
    </row>
    <row r="4011">
      <c r="A4011" t="inlineStr">
        <is>
          <t>RET004022</t>
        </is>
      </c>
      <c r="B4011" t="inlineStr">
        <is>
          <t>O025600</t>
        </is>
      </c>
      <c r="C4011" s="25" t="n">
        <v>45527</v>
      </c>
      <c r="D4011" t="inlineStr">
        <is>
          <t>Fashion</t>
        </is>
      </c>
      <c r="E4011" t="inlineStr">
        <is>
          <t>South</t>
        </is>
      </c>
      <c r="F4011" t="inlineStr">
        <is>
          <t>Marketplace</t>
        </is>
      </c>
      <c r="G4011" t="inlineStr">
        <is>
          <t>Not as Described</t>
        </is>
      </c>
      <c r="H4011" t="n">
        <v>1</v>
      </c>
      <c r="I4011" t="n">
        <v>838.92</v>
      </c>
    </row>
    <row r="4012">
      <c r="A4012" t="inlineStr">
        <is>
          <t>RET004023</t>
        </is>
      </c>
      <c r="B4012" t="inlineStr">
        <is>
          <t>O025601</t>
        </is>
      </c>
      <c r="C4012" s="25" t="n">
        <v>45527</v>
      </c>
      <c r="D4012" t="inlineStr">
        <is>
          <t>Fashion</t>
        </is>
      </c>
      <c r="E4012" t="inlineStr">
        <is>
          <t>East</t>
        </is>
      </c>
      <c r="F4012" t="inlineStr">
        <is>
          <t>Marketplace</t>
        </is>
      </c>
      <c r="G4012" t="inlineStr">
        <is>
          <t>Defective Product</t>
        </is>
      </c>
      <c r="H4012" t="n">
        <v>1</v>
      </c>
      <c r="I4012" t="n">
        <v>511.84</v>
      </c>
    </row>
    <row r="4013">
      <c r="A4013" t="inlineStr">
        <is>
          <t>RET004024</t>
        </is>
      </c>
      <c r="B4013" t="inlineStr">
        <is>
          <t>O025613</t>
        </is>
      </c>
      <c r="C4013" s="25" t="n">
        <v>45527</v>
      </c>
      <c r="D4013" t="inlineStr">
        <is>
          <t>Fashion</t>
        </is>
      </c>
      <c r="E4013" t="inlineStr">
        <is>
          <t>South</t>
        </is>
      </c>
      <c r="F4013" t="inlineStr">
        <is>
          <t>Mobile App</t>
        </is>
      </c>
      <c r="G4013" t="inlineStr">
        <is>
          <t>Size/Fit Issue</t>
        </is>
      </c>
      <c r="H4013" t="n">
        <v>1</v>
      </c>
      <c r="I4013" t="n">
        <v>907.97</v>
      </c>
    </row>
    <row r="4014">
      <c r="A4014" t="inlineStr">
        <is>
          <t>RET004025</t>
        </is>
      </c>
      <c r="B4014" t="inlineStr">
        <is>
          <t>O025617</t>
        </is>
      </c>
      <c r="C4014" s="25" t="n">
        <v>45527</v>
      </c>
      <c r="D4014" t="inlineStr">
        <is>
          <t>Sports</t>
        </is>
      </c>
      <c r="E4014" t="inlineStr">
        <is>
          <t>North</t>
        </is>
      </c>
      <c r="F4014" t="inlineStr">
        <is>
          <t>Mobile App</t>
        </is>
      </c>
      <c r="G4014" t="inlineStr">
        <is>
          <t>Damaged in Transit</t>
        </is>
      </c>
      <c r="H4014" t="n">
        <v>1</v>
      </c>
      <c r="I4014" t="n">
        <v>2816.42</v>
      </c>
    </row>
    <row r="4015">
      <c r="A4015" t="inlineStr">
        <is>
          <t>RET004026</t>
        </is>
      </c>
      <c r="B4015" t="inlineStr">
        <is>
          <t>O025620</t>
        </is>
      </c>
      <c r="C4015" s="25" t="n">
        <v>45527</v>
      </c>
      <c r="D4015" t="inlineStr">
        <is>
          <t>Electronics</t>
        </is>
      </c>
      <c r="E4015" t="inlineStr">
        <is>
          <t>West</t>
        </is>
      </c>
      <c r="F4015" t="inlineStr">
        <is>
          <t>Marketplace</t>
        </is>
      </c>
      <c r="G4015" t="inlineStr">
        <is>
          <t>Defective Product</t>
        </is>
      </c>
      <c r="H4015" t="n">
        <v>1</v>
      </c>
      <c r="I4015" t="n">
        <v>8751.809999999999</v>
      </c>
    </row>
    <row r="4016">
      <c r="A4016" t="inlineStr">
        <is>
          <t>RET004027</t>
        </is>
      </c>
      <c r="B4016" t="inlineStr">
        <is>
          <t>O025624</t>
        </is>
      </c>
      <c r="C4016" s="25" t="n">
        <v>45527</v>
      </c>
      <c r="D4016" t="inlineStr">
        <is>
          <t>Grocery</t>
        </is>
      </c>
      <c r="E4016" t="inlineStr">
        <is>
          <t>South</t>
        </is>
      </c>
      <c r="F4016" t="inlineStr">
        <is>
          <t>Mobile App</t>
        </is>
      </c>
      <c r="G4016" t="inlineStr">
        <is>
          <t>Late Delivery</t>
        </is>
      </c>
      <c r="H4016" t="n">
        <v>2</v>
      </c>
      <c r="I4016" t="n">
        <v>768.66</v>
      </c>
    </row>
    <row r="4017">
      <c r="A4017" t="inlineStr">
        <is>
          <t>RET004028</t>
        </is>
      </c>
      <c r="B4017" t="inlineStr">
        <is>
          <t>O025627</t>
        </is>
      </c>
      <c r="C4017" s="25" t="n">
        <v>45527</v>
      </c>
      <c r="D4017" t="inlineStr">
        <is>
          <t>Electronics</t>
        </is>
      </c>
      <c r="E4017" t="inlineStr">
        <is>
          <t>West</t>
        </is>
      </c>
      <c r="F4017" t="inlineStr">
        <is>
          <t>Marketplace</t>
        </is>
      </c>
      <c r="G4017" t="inlineStr">
        <is>
          <t>Late Delivery</t>
        </is>
      </c>
      <c r="H4017" t="n">
        <v>1</v>
      </c>
      <c r="I4017" t="n">
        <v>16617.17</v>
      </c>
    </row>
    <row r="4018">
      <c r="A4018" t="inlineStr">
        <is>
          <t>RET004029</t>
        </is>
      </c>
      <c r="B4018" t="inlineStr">
        <is>
          <t>O025630</t>
        </is>
      </c>
      <c r="C4018" s="25" t="n">
        <v>45527</v>
      </c>
      <c r="D4018" t="inlineStr">
        <is>
          <t>Fashion</t>
        </is>
      </c>
      <c r="E4018" t="inlineStr">
        <is>
          <t>South</t>
        </is>
      </c>
      <c r="F4018" t="inlineStr">
        <is>
          <t>Retail Store</t>
        </is>
      </c>
      <c r="G4018" t="inlineStr">
        <is>
          <t>Size/Fit Issue</t>
        </is>
      </c>
      <c r="H4018" t="n">
        <v>1</v>
      </c>
      <c r="I4018" t="n">
        <v>1174.16</v>
      </c>
    </row>
    <row r="4019">
      <c r="A4019" t="inlineStr">
        <is>
          <t>RET004030</t>
        </is>
      </c>
      <c r="B4019" t="inlineStr">
        <is>
          <t>O025632</t>
        </is>
      </c>
      <c r="C4019" s="25" t="n">
        <v>45527</v>
      </c>
      <c r="D4019" t="inlineStr">
        <is>
          <t>Home &amp; Kitchen</t>
        </is>
      </c>
      <c r="E4019" t="inlineStr">
        <is>
          <t>East</t>
        </is>
      </c>
      <c r="F4019" t="inlineStr">
        <is>
          <t>Marketplace</t>
        </is>
      </c>
      <c r="G4019" t="inlineStr">
        <is>
          <t>Changed Mind</t>
        </is>
      </c>
      <c r="H4019" t="n">
        <v>1</v>
      </c>
      <c r="I4019" t="n">
        <v>1856.45</v>
      </c>
    </row>
    <row r="4020">
      <c r="A4020" t="inlineStr">
        <is>
          <t>RET004031</t>
        </is>
      </c>
      <c r="B4020" t="inlineStr">
        <is>
          <t>O025637</t>
        </is>
      </c>
      <c r="C4020" s="25" t="n">
        <v>45527</v>
      </c>
      <c r="D4020" t="inlineStr">
        <is>
          <t>Fashion</t>
        </is>
      </c>
      <c r="E4020" t="inlineStr">
        <is>
          <t>South</t>
        </is>
      </c>
      <c r="F4020" t="inlineStr">
        <is>
          <t>Mobile App</t>
        </is>
      </c>
      <c r="G4020" t="inlineStr">
        <is>
          <t>Size/Fit Issue</t>
        </is>
      </c>
      <c r="H4020" t="n">
        <v>1</v>
      </c>
      <c r="I4020" t="n">
        <v>1618.34</v>
      </c>
    </row>
    <row r="4021">
      <c r="A4021" t="inlineStr">
        <is>
          <t>RET004032</t>
        </is>
      </c>
      <c r="B4021" t="inlineStr">
        <is>
          <t>O025639</t>
        </is>
      </c>
      <c r="C4021" s="25" t="n">
        <v>45527</v>
      </c>
      <c r="D4021" t="inlineStr">
        <is>
          <t>Fashion</t>
        </is>
      </c>
      <c r="E4021" t="inlineStr">
        <is>
          <t>South</t>
        </is>
      </c>
      <c r="F4021" t="inlineStr">
        <is>
          <t>Website</t>
        </is>
      </c>
      <c r="G4021" t="inlineStr">
        <is>
          <t>Size/Fit Issue</t>
        </is>
      </c>
      <c r="H4021" t="n">
        <v>1</v>
      </c>
      <c r="I4021" t="n">
        <v>3971.76</v>
      </c>
    </row>
    <row r="4022">
      <c r="A4022" t="inlineStr">
        <is>
          <t>RET004033</t>
        </is>
      </c>
      <c r="B4022" t="inlineStr">
        <is>
          <t>O025647</t>
        </is>
      </c>
      <c r="C4022" s="25" t="n">
        <v>45527</v>
      </c>
      <c r="D4022" t="inlineStr">
        <is>
          <t>Electronics</t>
        </is>
      </c>
      <c r="E4022" t="inlineStr">
        <is>
          <t>West</t>
        </is>
      </c>
      <c r="F4022" t="inlineStr">
        <is>
          <t>Retail Store</t>
        </is>
      </c>
      <c r="G4022" t="inlineStr">
        <is>
          <t>Defective Product</t>
        </is>
      </c>
      <c r="H4022" t="n">
        <v>1</v>
      </c>
      <c r="I4022" t="n">
        <v>7711.7</v>
      </c>
    </row>
    <row r="4023">
      <c r="A4023" t="inlineStr">
        <is>
          <t>RET004034</t>
        </is>
      </c>
      <c r="B4023" t="inlineStr">
        <is>
          <t>O025655</t>
        </is>
      </c>
      <c r="C4023" s="25" t="n">
        <v>45527</v>
      </c>
      <c r="D4023" t="inlineStr">
        <is>
          <t>Sports</t>
        </is>
      </c>
      <c r="E4023" t="inlineStr">
        <is>
          <t>East</t>
        </is>
      </c>
      <c r="F4023" t="inlineStr">
        <is>
          <t>Marketplace</t>
        </is>
      </c>
      <c r="G4023" t="inlineStr">
        <is>
          <t>Wrong Item Delivered</t>
        </is>
      </c>
      <c r="H4023" t="n">
        <v>1</v>
      </c>
      <c r="I4023" t="n">
        <v>897.62</v>
      </c>
    </row>
    <row r="4024">
      <c r="A4024" t="inlineStr">
        <is>
          <t>RET004035</t>
        </is>
      </c>
      <c r="B4024" t="inlineStr">
        <is>
          <t>O025666</t>
        </is>
      </c>
      <c r="C4024" s="25" t="n">
        <v>45528</v>
      </c>
      <c r="D4024" t="inlineStr">
        <is>
          <t>Home &amp; Kitchen</t>
        </is>
      </c>
      <c r="E4024" t="inlineStr">
        <is>
          <t>South</t>
        </is>
      </c>
      <c r="F4024" t="inlineStr">
        <is>
          <t>Marketplace</t>
        </is>
      </c>
      <c r="G4024" t="inlineStr">
        <is>
          <t>Defective Product</t>
        </is>
      </c>
      <c r="H4024" t="n">
        <v>2</v>
      </c>
      <c r="I4024" t="n">
        <v>1233.65</v>
      </c>
    </row>
    <row r="4025">
      <c r="A4025" t="inlineStr">
        <is>
          <t>RET004036</t>
        </is>
      </c>
      <c r="B4025" t="inlineStr">
        <is>
          <t>O025671</t>
        </is>
      </c>
      <c r="C4025" s="25" t="n">
        <v>45528</v>
      </c>
      <c r="D4025" t="inlineStr">
        <is>
          <t>Electronics</t>
        </is>
      </c>
      <c r="E4025" t="inlineStr">
        <is>
          <t>South</t>
        </is>
      </c>
      <c r="F4025" t="inlineStr">
        <is>
          <t>Website</t>
        </is>
      </c>
      <c r="G4025" t="inlineStr">
        <is>
          <t>Not as Described</t>
        </is>
      </c>
      <c r="H4025" t="n">
        <v>1</v>
      </c>
      <c r="I4025" t="n">
        <v>13811.25</v>
      </c>
    </row>
    <row r="4026">
      <c r="A4026" t="inlineStr">
        <is>
          <t>RET004037</t>
        </is>
      </c>
      <c r="B4026" t="inlineStr">
        <is>
          <t>O025671</t>
        </is>
      </c>
      <c r="C4026" s="25" t="n">
        <v>45528</v>
      </c>
      <c r="D4026" t="inlineStr">
        <is>
          <t>Electronics</t>
        </is>
      </c>
      <c r="E4026" t="inlineStr">
        <is>
          <t>South</t>
        </is>
      </c>
      <c r="F4026" t="inlineStr">
        <is>
          <t>Website</t>
        </is>
      </c>
      <c r="G4026" t="inlineStr">
        <is>
          <t>Wrong Item Delivered</t>
        </is>
      </c>
      <c r="H4026" t="n">
        <v>1</v>
      </c>
      <c r="I4026" t="n">
        <v>14535.14</v>
      </c>
    </row>
    <row r="4027">
      <c r="A4027" t="inlineStr">
        <is>
          <t>RET004038</t>
        </is>
      </c>
      <c r="B4027" t="inlineStr">
        <is>
          <t>O025674</t>
        </is>
      </c>
      <c r="C4027" s="25" t="n">
        <v>45528</v>
      </c>
      <c r="D4027" t="inlineStr">
        <is>
          <t>Fashion</t>
        </is>
      </c>
      <c r="E4027" t="inlineStr">
        <is>
          <t>North</t>
        </is>
      </c>
      <c r="F4027" t="inlineStr">
        <is>
          <t>Retail Store</t>
        </is>
      </c>
      <c r="G4027" t="inlineStr">
        <is>
          <t>Size/Fit Issue</t>
        </is>
      </c>
      <c r="H4027" t="n">
        <v>1</v>
      </c>
      <c r="I4027" t="n">
        <v>955.76</v>
      </c>
    </row>
    <row r="4028">
      <c r="A4028" t="inlineStr">
        <is>
          <t>RET004039</t>
        </is>
      </c>
      <c r="B4028" t="inlineStr">
        <is>
          <t>O025682</t>
        </is>
      </c>
      <c r="C4028" s="25" t="n">
        <v>45528</v>
      </c>
      <c r="D4028" t="inlineStr">
        <is>
          <t>Fashion</t>
        </is>
      </c>
      <c r="E4028" t="inlineStr">
        <is>
          <t>West</t>
        </is>
      </c>
      <c r="F4028" t="inlineStr">
        <is>
          <t>Website</t>
        </is>
      </c>
      <c r="G4028" t="inlineStr">
        <is>
          <t>Size/Fit Issue</t>
        </is>
      </c>
      <c r="H4028" t="n">
        <v>1</v>
      </c>
      <c r="I4028" t="n">
        <v>1683.86</v>
      </c>
    </row>
    <row r="4029">
      <c r="A4029" t="inlineStr">
        <is>
          <t>RET004040</t>
        </is>
      </c>
      <c r="B4029" t="inlineStr">
        <is>
          <t>O025684</t>
        </is>
      </c>
      <c r="C4029" s="25" t="n">
        <v>45528</v>
      </c>
      <c r="D4029" t="inlineStr">
        <is>
          <t>Fashion</t>
        </is>
      </c>
      <c r="E4029" t="inlineStr">
        <is>
          <t>North</t>
        </is>
      </c>
      <c r="F4029" t="inlineStr">
        <is>
          <t>Marketplace</t>
        </is>
      </c>
      <c r="G4029" t="inlineStr">
        <is>
          <t>Defective Product</t>
        </is>
      </c>
      <c r="H4029" t="n">
        <v>1</v>
      </c>
      <c r="I4029" t="n">
        <v>1609.45</v>
      </c>
    </row>
    <row r="4030">
      <c r="A4030" t="inlineStr">
        <is>
          <t>RET004041</t>
        </is>
      </c>
      <c r="B4030" t="inlineStr">
        <is>
          <t>O025694</t>
        </is>
      </c>
      <c r="C4030" s="25" t="n">
        <v>45528</v>
      </c>
      <c r="D4030" t="inlineStr">
        <is>
          <t>Grocery</t>
        </is>
      </c>
      <c r="E4030" t="inlineStr">
        <is>
          <t>West</t>
        </is>
      </c>
      <c r="F4030" t="inlineStr">
        <is>
          <t>Mobile App</t>
        </is>
      </c>
      <c r="G4030" t="inlineStr">
        <is>
          <t>Late Delivery</t>
        </is>
      </c>
      <c r="H4030" t="n">
        <v>2</v>
      </c>
      <c r="I4030" t="n">
        <v>728.21</v>
      </c>
    </row>
    <row r="4031">
      <c r="A4031" t="inlineStr">
        <is>
          <t>RET004042</t>
        </is>
      </c>
      <c r="B4031" t="inlineStr">
        <is>
          <t>O025716</t>
        </is>
      </c>
      <c r="C4031" s="25" t="n">
        <v>45528</v>
      </c>
      <c r="D4031" t="inlineStr">
        <is>
          <t>Fashion</t>
        </is>
      </c>
      <c r="E4031" t="inlineStr">
        <is>
          <t>East</t>
        </is>
      </c>
      <c r="F4031" t="inlineStr">
        <is>
          <t>Mobile App</t>
        </is>
      </c>
      <c r="G4031" t="inlineStr">
        <is>
          <t>Not as Described</t>
        </is>
      </c>
      <c r="H4031" t="n">
        <v>1</v>
      </c>
      <c r="I4031" t="n">
        <v>2587.57</v>
      </c>
    </row>
    <row r="4032">
      <c r="A4032" t="inlineStr">
        <is>
          <t>RET004043</t>
        </is>
      </c>
      <c r="B4032" t="inlineStr">
        <is>
          <t>O025719</t>
        </is>
      </c>
      <c r="C4032" s="25" t="n">
        <v>45528</v>
      </c>
      <c r="D4032" t="inlineStr">
        <is>
          <t>Sports</t>
        </is>
      </c>
      <c r="E4032" t="inlineStr">
        <is>
          <t>West</t>
        </is>
      </c>
      <c r="F4032" t="inlineStr">
        <is>
          <t>Marketplace</t>
        </is>
      </c>
      <c r="G4032" t="inlineStr">
        <is>
          <t>Late Delivery</t>
        </is>
      </c>
      <c r="H4032" t="n">
        <v>1</v>
      </c>
      <c r="I4032" t="n">
        <v>690.61</v>
      </c>
    </row>
    <row r="4033">
      <c r="A4033" t="inlineStr">
        <is>
          <t>RET004044</t>
        </is>
      </c>
      <c r="B4033" t="inlineStr">
        <is>
          <t>O025719</t>
        </is>
      </c>
      <c r="C4033" s="25" t="n">
        <v>45528</v>
      </c>
      <c r="D4033" t="inlineStr">
        <is>
          <t>Electronics</t>
        </is>
      </c>
      <c r="E4033" t="inlineStr">
        <is>
          <t>West</t>
        </is>
      </c>
      <c r="F4033" t="inlineStr">
        <is>
          <t>Marketplace</t>
        </is>
      </c>
      <c r="G4033" t="inlineStr">
        <is>
          <t>Not Specified</t>
        </is>
      </c>
      <c r="H4033" t="n">
        <v>1</v>
      </c>
      <c r="I4033" t="n">
        <v>2739.52</v>
      </c>
    </row>
    <row r="4034">
      <c r="A4034" t="inlineStr">
        <is>
          <t>RET004045</t>
        </is>
      </c>
      <c r="B4034" t="inlineStr">
        <is>
          <t>O025727</t>
        </is>
      </c>
      <c r="C4034" s="25" t="n">
        <v>45528</v>
      </c>
      <c r="D4034" t="inlineStr">
        <is>
          <t>Electronics</t>
        </is>
      </c>
      <c r="E4034" t="inlineStr">
        <is>
          <t>East</t>
        </is>
      </c>
      <c r="F4034" t="inlineStr">
        <is>
          <t>Mobile App</t>
        </is>
      </c>
      <c r="G4034" t="inlineStr">
        <is>
          <t>Not as Described</t>
        </is>
      </c>
      <c r="H4034" t="n">
        <v>1</v>
      </c>
      <c r="I4034" t="n">
        <v>14063.56</v>
      </c>
    </row>
    <row r="4035">
      <c r="A4035" t="inlineStr">
        <is>
          <t>RET004046</t>
        </is>
      </c>
      <c r="B4035" t="inlineStr">
        <is>
          <t>O025736</t>
        </is>
      </c>
      <c r="C4035" s="25" t="n">
        <v>45529</v>
      </c>
      <c r="D4035" t="inlineStr">
        <is>
          <t>Fashion</t>
        </is>
      </c>
      <c r="E4035" t="inlineStr">
        <is>
          <t>South</t>
        </is>
      </c>
      <c r="F4035" t="inlineStr">
        <is>
          <t>Mobile App</t>
        </is>
      </c>
      <c r="G4035" t="inlineStr">
        <is>
          <t>Size/Fit Issue</t>
        </is>
      </c>
      <c r="H4035" t="n">
        <v>1</v>
      </c>
      <c r="I4035" t="n">
        <v>1352.57</v>
      </c>
    </row>
    <row r="4036">
      <c r="A4036" t="inlineStr">
        <is>
          <t>RET004047</t>
        </is>
      </c>
      <c r="B4036" t="inlineStr">
        <is>
          <t>O025749</t>
        </is>
      </c>
      <c r="C4036" s="25" t="n">
        <v>45529</v>
      </c>
      <c r="D4036" t="inlineStr">
        <is>
          <t>Fashion</t>
        </is>
      </c>
      <c r="E4036" t="inlineStr">
        <is>
          <t>South</t>
        </is>
      </c>
      <c r="F4036" t="inlineStr">
        <is>
          <t>Mobile App</t>
        </is>
      </c>
      <c r="G4036" t="inlineStr">
        <is>
          <t>Not as Described</t>
        </is>
      </c>
      <c r="H4036" t="n">
        <v>1</v>
      </c>
      <c r="I4036" t="n">
        <v>2423.3</v>
      </c>
    </row>
    <row r="4037">
      <c r="A4037" t="inlineStr">
        <is>
          <t>RET004048</t>
        </is>
      </c>
      <c r="B4037" t="inlineStr">
        <is>
          <t>O025761</t>
        </is>
      </c>
      <c r="C4037" s="25" t="n">
        <v>45529</v>
      </c>
      <c r="D4037" t="inlineStr">
        <is>
          <t>Fashion</t>
        </is>
      </c>
      <c r="E4037" t="inlineStr">
        <is>
          <t>North</t>
        </is>
      </c>
      <c r="F4037" t="inlineStr">
        <is>
          <t>Marketplace</t>
        </is>
      </c>
      <c r="G4037" t="inlineStr">
        <is>
          <t>Changed Mind</t>
        </is>
      </c>
      <c r="H4037" t="n">
        <v>1</v>
      </c>
      <c r="I4037" t="n">
        <v>513.86</v>
      </c>
    </row>
    <row r="4038">
      <c r="A4038" t="inlineStr">
        <is>
          <t>RET004049</t>
        </is>
      </c>
      <c r="B4038" t="inlineStr">
        <is>
          <t>O025770</t>
        </is>
      </c>
      <c r="C4038" s="25" t="n">
        <v>45529</v>
      </c>
      <c r="D4038" t="inlineStr">
        <is>
          <t>Fashion</t>
        </is>
      </c>
      <c r="E4038" t="inlineStr">
        <is>
          <t>South</t>
        </is>
      </c>
      <c r="F4038" t="inlineStr">
        <is>
          <t>Website</t>
        </is>
      </c>
      <c r="G4038" t="inlineStr">
        <is>
          <t>Damaged in Transit</t>
        </is>
      </c>
      <c r="H4038" t="n">
        <v>1</v>
      </c>
      <c r="I4038" t="n">
        <v>1115.45</v>
      </c>
    </row>
    <row r="4039">
      <c r="A4039" t="inlineStr">
        <is>
          <t>RET004050</t>
        </is>
      </c>
      <c r="B4039" t="inlineStr">
        <is>
          <t>O025781</t>
        </is>
      </c>
      <c r="C4039" s="25" t="n">
        <v>45530</v>
      </c>
      <c r="D4039" t="inlineStr">
        <is>
          <t>Electronics</t>
        </is>
      </c>
      <c r="E4039" t="inlineStr">
        <is>
          <t>West</t>
        </is>
      </c>
      <c r="F4039" t="inlineStr">
        <is>
          <t>Retail Store</t>
        </is>
      </c>
      <c r="G4039" t="inlineStr">
        <is>
          <t>Wrong Item Delivered</t>
        </is>
      </c>
      <c r="H4039" t="n">
        <v>1</v>
      </c>
      <c r="I4039" t="n">
        <v>12022.97</v>
      </c>
    </row>
    <row r="4040">
      <c r="A4040" t="inlineStr">
        <is>
          <t>RET004051</t>
        </is>
      </c>
      <c r="B4040" t="inlineStr">
        <is>
          <t>O025789</t>
        </is>
      </c>
      <c r="C4040" s="25" t="n">
        <v>45530</v>
      </c>
      <c r="D4040" t="inlineStr">
        <is>
          <t>Fashion</t>
        </is>
      </c>
      <c r="E4040" t="inlineStr">
        <is>
          <t>South</t>
        </is>
      </c>
      <c r="F4040" t="inlineStr">
        <is>
          <t>Marketplace</t>
        </is>
      </c>
      <c r="G4040" t="inlineStr">
        <is>
          <t>Not as Described</t>
        </is>
      </c>
      <c r="H4040" t="n">
        <v>2</v>
      </c>
      <c r="I4040" t="n">
        <v>2791.67</v>
      </c>
    </row>
    <row r="4041">
      <c r="A4041" t="inlineStr">
        <is>
          <t>RET004052</t>
        </is>
      </c>
      <c r="B4041" t="inlineStr">
        <is>
          <t>O025802</t>
        </is>
      </c>
      <c r="C4041" s="25" t="n">
        <v>45530</v>
      </c>
      <c r="D4041" t="inlineStr">
        <is>
          <t>Electronics</t>
        </is>
      </c>
      <c r="E4041" t="inlineStr">
        <is>
          <t>North</t>
        </is>
      </c>
      <c r="F4041" t="inlineStr">
        <is>
          <t>Marketplace</t>
        </is>
      </c>
      <c r="G4041" t="inlineStr">
        <is>
          <t>Defective Product</t>
        </is>
      </c>
      <c r="H4041" t="n">
        <v>1</v>
      </c>
      <c r="I4041" t="n">
        <v>30192.29</v>
      </c>
    </row>
    <row r="4042">
      <c r="A4042" t="inlineStr">
        <is>
          <t>RET004053</t>
        </is>
      </c>
      <c r="B4042" t="inlineStr">
        <is>
          <t>O025803</t>
        </is>
      </c>
      <c r="C4042" s="25" t="n">
        <v>45530</v>
      </c>
      <c r="D4042" t="inlineStr">
        <is>
          <t>Electronics</t>
        </is>
      </c>
      <c r="E4042" t="inlineStr">
        <is>
          <t>East</t>
        </is>
      </c>
      <c r="F4042" t="inlineStr">
        <is>
          <t>Mobile App</t>
        </is>
      </c>
      <c r="G4042" t="inlineStr">
        <is>
          <t>Damaged in Transit</t>
        </is>
      </c>
      <c r="H4042" t="n">
        <v>1</v>
      </c>
      <c r="I4042" t="n">
        <v>6120.5</v>
      </c>
    </row>
    <row r="4043">
      <c r="A4043" t="inlineStr">
        <is>
          <t>RET004054</t>
        </is>
      </c>
      <c r="B4043" t="inlineStr">
        <is>
          <t>O025803</t>
        </is>
      </c>
      <c r="C4043" s="25" t="n">
        <v>45530</v>
      </c>
      <c r="D4043" t="inlineStr">
        <is>
          <t>Fashion</t>
        </is>
      </c>
      <c r="E4043" t="inlineStr">
        <is>
          <t>East</t>
        </is>
      </c>
      <c r="F4043" t="inlineStr">
        <is>
          <t>Mobile App</t>
        </is>
      </c>
      <c r="G4043" t="inlineStr">
        <is>
          <t>Wrong Item Delivered</t>
        </is>
      </c>
      <c r="H4043" t="n">
        <v>1</v>
      </c>
      <c r="I4043" t="n">
        <v>963.14</v>
      </c>
    </row>
    <row r="4044">
      <c r="A4044" t="inlineStr">
        <is>
          <t>RET004055</t>
        </is>
      </c>
      <c r="B4044" t="inlineStr">
        <is>
          <t>O025817</t>
        </is>
      </c>
      <c r="C4044" s="25" t="n">
        <v>45530</v>
      </c>
      <c r="D4044" t="inlineStr">
        <is>
          <t>Fashion</t>
        </is>
      </c>
      <c r="E4044" t="inlineStr">
        <is>
          <t>North</t>
        </is>
      </c>
      <c r="F4044" t="inlineStr">
        <is>
          <t>Website</t>
        </is>
      </c>
      <c r="G4044" t="inlineStr">
        <is>
          <t>Size/Fit Issue</t>
        </is>
      </c>
      <c r="H4044" t="n">
        <v>1</v>
      </c>
      <c r="I4044" t="n">
        <v>955.76</v>
      </c>
    </row>
    <row r="4045">
      <c r="A4045" t="inlineStr">
        <is>
          <t>RET004056</t>
        </is>
      </c>
      <c r="B4045" t="inlineStr">
        <is>
          <t>O025830</t>
        </is>
      </c>
      <c r="C4045" s="25" t="n">
        <v>45531</v>
      </c>
      <c r="D4045" t="inlineStr">
        <is>
          <t>Grocery</t>
        </is>
      </c>
      <c r="E4045" t="inlineStr">
        <is>
          <t>West</t>
        </is>
      </c>
      <c r="F4045" t="inlineStr">
        <is>
          <t>Mobile App</t>
        </is>
      </c>
      <c r="G4045" t="inlineStr">
        <is>
          <t>Damaged in Transit</t>
        </is>
      </c>
      <c r="H4045" t="n">
        <v>1</v>
      </c>
      <c r="I4045" t="n">
        <v>423.85</v>
      </c>
    </row>
    <row r="4046">
      <c r="A4046" t="inlineStr">
        <is>
          <t>RET004057</t>
        </is>
      </c>
      <c r="B4046" t="inlineStr">
        <is>
          <t>O025833</t>
        </is>
      </c>
      <c r="C4046" s="25" t="n">
        <v>45531</v>
      </c>
      <c r="D4046" t="inlineStr">
        <is>
          <t>Home &amp; Kitchen</t>
        </is>
      </c>
      <c r="E4046" t="inlineStr">
        <is>
          <t>North</t>
        </is>
      </c>
      <c r="F4046" t="inlineStr">
        <is>
          <t>Mobile App</t>
        </is>
      </c>
      <c r="G4046" t="inlineStr">
        <is>
          <t>Defective Product</t>
        </is>
      </c>
      <c r="H4046" t="n">
        <v>2</v>
      </c>
      <c r="I4046" t="n">
        <v>4562.58</v>
      </c>
    </row>
    <row r="4047">
      <c r="A4047" t="inlineStr">
        <is>
          <t>RET004058</t>
        </is>
      </c>
      <c r="B4047" t="inlineStr">
        <is>
          <t>O025853</t>
        </is>
      </c>
      <c r="C4047" s="25" t="n">
        <v>45531</v>
      </c>
      <c r="D4047" t="inlineStr">
        <is>
          <t>Fashion</t>
        </is>
      </c>
      <c r="E4047" t="inlineStr">
        <is>
          <t>South</t>
        </is>
      </c>
      <c r="F4047" t="inlineStr">
        <is>
          <t>Mobile App</t>
        </is>
      </c>
      <c r="G4047" t="inlineStr">
        <is>
          <t>Size/Fit Issue</t>
        </is>
      </c>
      <c r="H4047" t="n">
        <v>1</v>
      </c>
      <c r="I4047" t="n">
        <v>1214.25</v>
      </c>
    </row>
    <row r="4048">
      <c r="A4048" t="inlineStr">
        <is>
          <t>RET004059</t>
        </is>
      </c>
      <c r="B4048" t="inlineStr">
        <is>
          <t>O025856</t>
        </is>
      </c>
      <c r="C4048" s="25" t="n">
        <v>45531</v>
      </c>
      <c r="D4048" t="inlineStr">
        <is>
          <t>Fashion</t>
        </is>
      </c>
      <c r="E4048" t="inlineStr">
        <is>
          <t>North</t>
        </is>
      </c>
      <c r="F4048" t="inlineStr">
        <is>
          <t>Marketplace</t>
        </is>
      </c>
      <c r="G4048" t="inlineStr">
        <is>
          <t>Size/Fit Issue</t>
        </is>
      </c>
      <c r="H4048" t="n">
        <v>1</v>
      </c>
      <c r="I4048" t="n">
        <v>467.06</v>
      </c>
    </row>
    <row r="4049">
      <c r="A4049" t="inlineStr">
        <is>
          <t>RET004060</t>
        </is>
      </c>
      <c r="B4049" t="inlineStr">
        <is>
          <t>O025858</t>
        </is>
      </c>
      <c r="C4049" s="25" t="n">
        <v>45531</v>
      </c>
      <c r="D4049" t="inlineStr">
        <is>
          <t>Electronics</t>
        </is>
      </c>
      <c r="E4049" t="inlineStr">
        <is>
          <t>Central</t>
        </is>
      </c>
      <c r="F4049" t="inlineStr">
        <is>
          <t>Website</t>
        </is>
      </c>
      <c r="G4049" t="inlineStr">
        <is>
          <t>Damaged in Transit</t>
        </is>
      </c>
      <c r="H4049" t="n">
        <v>2</v>
      </c>
      <c r="I4049" t="n">
        <v>2665.62</v>
      </c>
    </row>
    <row r="4050">
      <c r="A4050" t="inlineStr">
        <is>
          <t>RET004061</t>
        </is>
      </c>
      <c r="B4050" t="inlineStr">
        <is>
          <t>O025861</t>
        </is>
      </c>
      <c r="C4050" s="25" t="n">
        <v>45531</v>
      </c>
      <c r="D4050" t="inlineStr">
        <is>
          <t>Fashion</t>
        </is>
      </c>
      <c r="E4050" t="inlineStr">
        <is>
          <t>North</t>
        </is>
      </c>
      <c r="F4050" t="inlineStr">
        <is>
          <t>Marketplace</t>
        </is>
      </c>
      <c r="G4050" t="inlineStr">
        <is>
          <t>Size/Fit Issue</t>
        </is>
      </c>
      <c r="H4050" t="n">
        <v>1</v>
      </c>
      <c r="I4050" t="n">
        <v>1477.94</v>
      </c>
    </row>
    <row r="4051">
      <c r="A4051" t="inlineStr">
        <is>
          <t>RET004062</t>
        </is>
      </c>
      <c r="B4051" t="inlineStr">
        <is>
          <t>O025864</t>
        </is>
      </c>
      <c r="C4051" s="25" t="n">
        <v>45531</v>
      </c>
      <c r="D4051" t="inlineStr">
        <is>
          <t>Sports</t>
        </is>
      </c>
      <c r="E4051" t="inlineStr">
        <is>
          <t>East</t>
        </is>
      </c>
      <c r="F4051" t="inlineStr">
        <is>
          <t>Website</t>
        </is>
      </c>
      <c r="G4051" t="inlineStr">
        <is>
          <t>Late Delivery</t>
        </is>
      </c>
      <c r="H4051" t="n">
        <v>1</v>
      </c>
      <c r="I4051" t="n">
        <v>6401.3</v>
      </c>
    </row>
    <row r="4052">
      <c r="A4052" t="inlineStr">
        <is>
          <t>RET004063</t>
        </is>
      </c>
      <c r="B4052" t="inlineStr">
        <is>
          <t>O025889</t>
        </is>
      </c>
      <c r="C4052" s="25" t="n">
        <v>45532</v>
      </c>
      <c r="D4052" t="inlineStr">
        <is>
          <t>Fashion</t>
        </is>
      </c>
      <c r="E4052" t="inlineStr">
        <is>
          <t>South</t>
        </is>
      </c>
      <c r="F4052" t="inlineStr">
        <is>
          <t>Mobile App</t>
        </is>
      </c>
      <c r="G4052" t="inlineStr">
        <is>
          <t>Size/Fit Issue</t>
        </is>
      </c>
      <c r="H4052" t="n">
        <v>1</v>
      </c>
      <c r="I4052" t="n">
        <v>947.49</v>
      </c>
    </row>
    <row r="4053">
      <c r="A4053" t="inlineStr">
        <is>
          <t>RET004064</t>
        </is>
      </c>
      <c r="B4053" t="inlineStr">
        <is>
          <t>O025889</t>
        </is>
      </c>
      <c r="C4053" s="25" t="n">
        <v>45532</v>
      </c>
      <c r="D4053" t="inlineStr">
        <is>
          <t>Electronics</t>
        </is>
      </c>
      <c r="E4053" t="inlineStr">
        <is>
          <t>South</t>
        </is>
      </c>
      <c r="F4053" t="inlineStr">
        <is>
          <t>Mobile App</t>
        </is>
      </c>
      <c r="G4053" t="inlineStr">
        <is>
          <t>Changed Mind</t>
        </is>
      </c>
      <c r="H4053" t="n">
        <v>1</v>
      </c>
      <c r="I4053" t="n">
        <v>1842.98</v>
      </c>
    </row>
    <row r="4054">
      <c r="A4054" t="inlineStr">
        <is>
          <t>RET004065</t>
        </is>
      </c>
      <c r="B4054" t="inlineStr">
        <is>
          <t>O025896</t>
        </is>
      </c>
      <c r="C4054" s="25" t="n">
        <v>45532</v>
      </c>
      <c r="D4054" t="inlineStr">
        <is>
          <t>Electronics</t>
        </is>
      </c>
      <c r="E4054" t="inlineStr">
        <is>
          <t>West</t>
        </is>
      </c>
      <c r="F4054" t="inlineStr">
        <is>
          <t>Website</t>
        </is>
      </c>
      <c r="G4054" t="inlineStr">
        <is>
          <t>Damaged in Transit</t>
        </is>
      </c>
      <c r="H4054" t="n">
        <v>1</v>
      </c>
      <c r="I4054" t="n">
        <v>1393.7</v>
      </c>
    </row>
    <row r="4055">
      <c r="A4055" t="inlineStr">
        <is>
          <t>RET004066</t>
        </is>
      </c>
      <c r="B4055" t="inlineStr">
        <is>
          <t>O025903</t>
        </is>
      </c>
      <c r="C4055" s="25" t="n">
        <v>45532</v>
      </c>
      <c r="D4055" t="inlineStr">
        <is>
          <t>Home &amp; Kitchen</t>
        </is>
      </c>
      <c r="E4055" t="inlineStr">
        <is>
          <t>North</t>
        </is>
      </c>
      <c r="F4055" t="inlineStr">
        <is>
          <t>Marketplace</t>
        </is>
      </c>
      <c r="G4055" t="inlineStr">
        <is>
          <t>Not as Described</t>
        </is>
      </c>
      <c r="H4055" t="n">
        <v>1</v>
      </c>
      <c r="I4055" t="n">
        <v>1915.73</v>
      </c>
    </row>
    <row r="4056">
      <c r="A4056" t="inlineStr">
        <is>
          <t>RET004067</t>
        </is>
      </c>
      <c r="B4056" t="inlineStr">
        <is>
          <t>O025918</t>
        </is>
      </c>
      <c r="C4056" s="25" t="n">
        <v>45533</v>
      </c>
      <c r="D4056" t="inlineStr">
        <is>
          <t>Fashion</t>
        </is>
      </c>
      <c r="E4056" t="inlineStr">
        <is>
          <t>North</t>
        </is>
      </c>
      <c r="F4056" t="inlineStr">
        <is>
          <t>Retail Store</t>
        </is>
      </c>
      <c r="G4056" t="inlineStr">
        <is>
          <t>Not as Described</t>
        </is>
      </c>
      <c r="H4056" t="n">
        <v>1</v>
      </c>
      <c r="I4056" t="n">
        <v>1870.96</v>
      </c>
    </row>
    <row r="4057">
      <c r="A4057" t="inlineStr">
        <is>
          <t>RET004068</t>
        </is>
      </c>
      <c r="B4057" t="inlineStr">
        <is>
          <t>O025919</t>
        </is>
      </c>
      <c r="C4057" s="25" t="n">
        <v>45533</v>
      </c>
      <c r="D4057" t="inlineStr">
        <is>
          <t>Electronics</t>
        </is>
      </c>
      <c r="E4057" t="inlineStr">
        <is>
          <t>Central</t>
        </is>
      </c>
      <c r="F4057" t="inlineStr">
        <is>
          <t>Mobile App</t>
        </is>
      </c>
      <c r="G4057" t="inlineStr">
        <is>
          <t>Defective Product</t>
        </is>
      </c>
      <c r="H4057" t="n">
        <v>1</v>
      </c>
      <c r="I4057" t="n">
        <v>13727.64</v>
      </c>
    </row>
    <row r="4058">
      <c r="A4058" t="inlineStr">
        <is>
          <t>RET004069</t>
        </is>
      </c>
      <c r="B4058" t="inlineStr">
        <is>
          <t>O025935</t>
        </is>
      </c>
      <c r="C4058" s="25" t="n">
        <v>45533</v>
      </c>
      <c r="D4058" t="inlineStr">
        <is>
          <t>Beauty</t>
        </is>
      </c>
      <c r="E4058" t="inlineStr">
        <is>
          <t>North</t>
        </is>
      </c>
      <c r="F4058" t="inlineStr">
        <is>
          <t>Marketplace</t>
        </is>
      </c>
      <c r="G4058" t="inlineStr">
        <is>
          <t>Changed Mind</t>
        </is>
      </c>
      <c r="H4058" t="n">
        <v>1</v>
      </c>
      <c r="I4058" t="n">
        <v>513.86</v>
      </c>
    </row>
    <row r="4059">
      <c r="A4059" t="inlineStr">
        <is>
          <t>RET004070</t>
        </is>
      </c>
      <c r="B4059" t="inlineStr">
        <is>
          <t>O025941</t>
        </is>
      </c>
      <c r="C4059" s="25" t="n">
        <v>45533</v>
      </c>
      <c r="D4059" t="inlineStr">
        <is>
          <t>Beauty</t>
        </is>
      </c>
      <c r="E4059" t="inlineStr">
        <is>
          <t>South</t>
        </is>
      </c>
      <c r="F4059" t="inlineStr">
        <is>
          <t>Mobile App</t>
        </is>
      </c>
      <c r="G4059" t="inlineStr">
        <is>
          <t>Defective Product</t>
        </is>
      </c>
      <c r="H4059" t="n">
        <v>1</v>
      </c>
      <c r="I4059" t="n">
        <v>166.97</v>
      </c>
    </row>
    <row r="4060">
      <c r="A4060" t="inlineStr">
        <is>
          <t>RET004071</t>
        </is>
      </c>
      <c r="B4060" t="inlineStr">
        <is>
          <t>O025945</t>
        </is>
      </c>
      <c r="C4060" s="25" t="n">
        <v>45533</v>
      </c>
      <c r="D4060" t="inlineStr">
        <is>
          <t>Fashion</t>
        </is>
      </c>
      <c r="E4060" t="inlineStr">
        <is>
          <t>South</t>
        </is>
      </c>
      <c r="F4060" t="inlineStr">
        <is>
          <t>Mobile App</t>
        </is>
      </c>
      <c r="G4060" t="inlineStr">
        <is>
          <t>Size/Fit Issue</t>
        </is>
      </c>
      <c r="H4060" t="n">
        <v>1</v>
      </c>
      <c r="I4060" t="n">
        <v>888.26</v>
      </c>
    </row>
    <row r="4061">
      <c r="A4061" t="inlineStr">
        <is>
          <t>RET004072</t>
        </is>
      </c>
      <c r="B4061" t="inlineStr">
        <is>
          <t>O025945</t>
        </is>
      </c>
      <c r="C4061" s="25" t="n">
        <v>45533</v>
      </c>
      <c r="D4061" t="inlineStr">
        <is>
          <t>Electronics</t>
        </is>
      </c>
      <c r="E4061" t="inlineStr">
        <is>
          <t>South</t>
        </is>
      </c>
      <c r="F4061" t="inlineStr">
        <is>
          <t>Mobile App</t>
        </is>
      </c>
      <c r="G4061" t="inlineStr">
        <is>
          <t>Damaged in Transit</t>
        </is>
      </c>
      <c r="H4061" t="n">
        <v>1</v>
      </c>
      <c r="I4061" t="n">
        <v>3298.93</v>
      </c>
    </row>
    <row r="4062">
      <c r="A4062" t="inlineStr">
        <is>
          <t>RET004073</t>
        </is>
      </c>
      <c r="B4062" t="inlineStr">
        <is>
          <t>O025962</t>
        </is>
      </c>
      <c r="C4062" s="25" t="n">
        <v>45533</v>
      </c>
      <c r="D4062" t="inlineStr">
        <is>
          <t>Fashion</t>
        </is>
      </c>
      <c r="E4062" t="inlineStr">
        <is>
          <t>South</t>
        </is>
      </c>
      <c r="F4062" t="inlineStr">
        <is>
          <t>Mobile App</t>
        </is>
      </c>
      <c r="G4062" t="inlineStr">
        <is>
          <t>Size/Fit Issue</t>
        </is>
      </c>
      <c r="H4062" t="n">
        <v>1</v>
      </c>
      <c r="I4062" t="n">
        <v>2972.89</v>
      </c>
    </row>
    <row r="4063">
      <c r="A4063" t="inlineStr">
        <is>
          <t>RET004074</t>
        </is>
      </c>
      <c r="B4063" t="inlineStr">
        <is>
          <t>O025963</t>
        </is>
      </c>
      <c r="C4063" s="25" t="n">
        <v>45533</v>
      </c>
      <c r="D4063" t="inlineStr">
        <is>
          <t>Fashion</t>
        </is>
      </c>
      <c r="E4063" t="inlineStr">
        <is>
          <t>Central</t>
        </is>
      </c>
      <c r="F4063" t="inlineStr">
        <is>
          <t>Mobile App</t>
        </is>
      </c>
      <c r="G4063" t="inlineStr">
        <is>
          <t>Damaged in Transit</t>
        </is>
      </c>
      <c r="H4063" t="n">
        <v>1</v>
      </c>
      <c r="I4063" t="n">
        <v>878.33</v>
      </c>
    </row>
    <row r="4064">
      <c r="A4064" t="inlineStr">
        <is>
          <t>RET004075</t>
        </is>
      </c>
      <c r="B4064" t="inlineStr">
        <is>
          <t>O025968</t>
        </is>
      </c>
      <c r="C4064" s="25" t="n">
        <v>45534</v>
      </c>
      <c r="D4064" t="inlineStr">
        <is>
          <t>Fashion</t>
        </is>
      </c>
      <c r="E4064" t="inlineStr">
        <is>
          <t>North</t>
        </is>
      </c>
      <c r="F4064" t="inlineStr">
        <is>
          <t>Mobile App</t>
        </is>
      </c>
      <c r="G4064" t="inlineStr">
        <is>
          <t>Changed Mind</t>
        </is>
      </c>
      <c r="H4064" t="n">
        <v>1</v>
      </c>
      <c r="I4064" t="n">
        <v>991.22</v>
      </c>
    </row>
    <row r="4065">
      <c r="A4065" t="inlineStr">
        <is>
          <t>RET004076</t>
        </is>
      </c>
      <c r="B4065" t="inlineStr">
        <is>
          <t>O025980</t>
        </is>
      </c>
      <c r="C4065" s="25" t="n">
        <v>45534</v>
      </c>
      <c r="D4065" t="inlineStr">
        <is>
          <t>Electronics</t>
        </is>
      </c>
      <c r="E4065" t="inlineStr">
        <is>
          <t>West</t>
        </is>
      </c>
      <c r="F4065" t="inlineStr">
        <is>
          <t>Marketplace</t>
        </is>
      </c>
      <c r="G4065" t="inlineStr">
        <is>
          <t>Damaged in Transit</t>
        </is>
      </c>
      <c r="H4065" t="n">
        <v>2</v>
      </c>
      <c r="I4065" t="n">
        <v>45543.89</v>
      </c>
    </row>
    <row r="4066">
      <c r="A4066" t="inlineStr">
        <is>
          <t>RET004077</t>
        </is>
      </c>
      <c r="B4066" t="inlineStr">
        <is>
          <t>O025996</t>
        </is>
      </c>
      <c r="C4066" s="25" t="n">
        <v>45534</v>
      </c>
      <c r="D4066" t="inlineStr">
        <is>
          <t>Fashion</t>
        </is>
      </c>
      <c r="E4066" t="inlineStr">
        <is>
          <t>West</t>
        </is>
      </c>
      <c r="F4066" t="inlineStr">
        <is>
          <t>Marketplace</t>
        </is>
      </c>
      <c r="G4066" t="inlineStr">
        <is>
          <t>Defective Product</t>
        </is>
      </c>
      <c r="H4066" t="n">
        <v>1</v>
      </c>
      <c r="I4066" t="n">
        <v>2154.05</v>
      </c>
    </row>
    <row r="4067">
      <c r="A4067" t="inlineStr">
        <is>
          <t>RET004078</t>
        </is>
      </c>
      <c r="B4067" t="inlineStr">
        <is>
          <t>O026006</t>
        </is>
      </c>
      <c r="C4067" s="25" t="n">
        <v>45534</v>
      </c>
      <c r="D4067" t="inlineStr">
        <is>
          <t>Fashion</t>
        </is>
      </c>
      <c r="E4067" t="inlineStr">
        <is>
          <t>Central</t>
        </is>
      </c>
      <c r="F4067" t="inlineStr">
        <is>
          <t>Marketplace</t>
        </is>
      </c>
      <c r="G4067" t="inlineStr">
        <is>
          <t>Changed Mind</t>
        </is>
      </c>
      <c r="H4067" t="n">
        <v>2</v>
      </c>
      <c r="I4067" t="n">
        <v>1624.79</v>
      </c>
    </row>
    <row r="4068">
      <c r="A4068" t="inlineStr">
        <is>
          <t>RET004079</t>
        </is>
      </c>
      <c r="B4068" t="inlineStr">
        <is>
          <t>O026025</t>
        </is>
      </c>
      <c r="C4068" s="25" t="n">
        <v>45535</v>
      </c>
      <c r="D4068" t="inlineStr">
        <is>
          <t>Fashion</t>
        </is>
      </c>
      <c r="E4068" t="inlineStr">
        <is>
          <t>South</t>
        </is>
      </c>
      <c r="F4068" t="inlineStr">
        <is>
          <t>Website</t>
        </is>
      </c>
      <c r="G4068" t="inlineStr">
        <is>
          <t>Size/Fit Issue</t>
        </is>
      </c>
      <c r="H4068" t="n">
        <v>1</v>
      </c>
      <c r="I4068" t="n">
        <v>924.5599999999999</v>
      </c>
    </row>
    <row r="4069">
      <c r="A4069" t="inlineStr">
        <is>
          <t>RET004080</t>
        </is>
      </c>
      <c r="B4069" t="inlineStr">
        <is>
          <t>O026034</t>
        </is>
      </c>
      <c r="C4069" s="25" t="n">
        <v>45535</v>
      </c>
      <c r="D4069" t="inlineStr">
        <is>
          <t>Fashion</t>
        </is>
      </c>
      <c r="E4069" t="inlineStr">
        <is>
          <t>North</t>
        </is>
      </c>
      <c r="F4069" t="inlineStr">
        <is>
          <t>Mobile App</t>
        </is>
      </c>
      <c r="G4069" t="inlineStr">
        <is>
          <t>Size/Fit Issue</t>
        </is>
      </c>
      <c r="H4069" t="n">
        <v>2</v>
      </c>
      <c r="I4069" t="n">
        <v>4577.35</v>
      </c>
    </row>
    <row r="4070">
      <c r="A4070" t="inlineStr">
        <is>
          <t>RET004081</t>
        </is>
      </c>
      <c r="B4070" t="inlineStr">
        <is>
          <t>O026037</t>
        </is>
      </c>
      <c r="C4070" s="25" t="n">
        <v>45535</v>
      </c>
      <c r="D4070" t="inlineStr">
        <is>
          <t>Books</t>
        </is>
      </c>
      <c r="E4070" t="inlineStr">
        <is>
          <t>North</t>
        </is>
      </c>
      <c r="F4070" t="inlineStr">
        <is>
          <t>Mobile App</t>
        </is>
      </c>
      <c r="G4070" t="inlineStr">
        <is>
          <t>Defective Product</t>
        </is>
      </c>
      <c r="H4070" t="n">
        <v>2</v>
      </c>
      <c r="I4070" t="n">
        <v>1141.92</v>
      </c>
    </row>
    <row r="4071">
      <c r="A4071" t="inlineStr">
        <is>
          <t>RET004082</t>
        </is>
      </c>
      <c r="B4071" t="inlineStr">
        <is>
          <t>O026040</t>
        </is>
      </c>
      <c r="C4071" s="25" t="n">
        <v>45535</v>
      </c>
      <c r="D4071" t="inlineStr">
        <is>
          <t>Sports</t>
        </is>
      </c>
      <c r="E4071" t="inlineStr">
        <is>
          <t>Central</t>
        </is>
      </c>
      <c r="F4071" t="inlineStr">
        <is>
          <t>Marketplace</t>
        </is>
      </c>
      <c r="G4071" t="inlineStr">
        <is>
          <t>Not as Described</t>
        </is>
      </c>
      <c r="H4071" t="n">
        <v>1</v>
      </c>
      <c r="I4071" t="n">
        <v>980.36</v>
      </c>
    </row>
    <row r="4072">
      <c r="A4072" t="inlineStr">
        <is>
          <t>RET004083</t>
        </is>
      </c>
      <c r="B4072" t="inlineStr">
        <is>
          <t>O026062</t>
        </is>
      </c>
      <c r="C4072" s="25" t="n">
        <v>45535</v>
      </c>
      <c r="D4072" t="inlineStr">
        <is>
          <t>Fashion</t>
        </is>
      </c>
      <c r="E4072" t="inlineStr">
        <is>
          <t>East</t>
        </is>
      </c>
      <c r="F4072" t="inlineStr">
        <is>
          <t>Website</t>
        </is>
      </c>
      <c r="G4072" t="inlineStr">
        <is>
          <t>Wrong Item Delivered</t>
        </is>
      </c>
      <c r="H4072" t="n">
        <v>2</v>
      </c>
      <c r="I4072" t="n">
        <v>1599.52</v>
      </c>
    </row>
    <row r="4073">
      <c r="A4073" t="inlineStr">
        <is>
          <t>RET004084</t>
        </is>
      </c>
      <c r="B4073" t="inlineStr">
        <is>
          <t>O026063</t>
        </is>
      </c>
      <c r="C4073" s="25" t="n">
        <v>45535</v>
      </c>
      <c r="D4073" t="inlineStr">
        <is>
          <t>Fashion</t>
        </is>
      </c>
      <c r="E4073" t="inlineStr">
        <is>
          <t>East</t>
        </is>
      </c>
      <c r="F4073" t="inlineStr">
        <is>
          <t>Mobile App</t>
        </is>
      </c>
      <c r="G4073" t="inlineStr">
        <is>
          <t>Size/Fit Issue</t>
        </is>
      </c>
      <c r="H4073" t="n">
        <v>1</v>
      </c>
      <c r="I4073" t="n">
        <v>2816.42</v>
      </c>
    </row>
    <row r="4074">
      <c r="A4074" t="inlineStr">
        <is>
          <t>RET004085</t>
        </is>
      </c>
      <c r="B4074" t="inlineStr">
        <is>
          <t>O026071</t>
        </is>
      </c>
      <c r="C4074" s="25" t="n">
        <v>45536</v>
      </c>
      <c r="D4074" t="inlineStr">
        <is>
          <t>Beauty</t>
        </is>
      </c>
      <c r="E4074" t="inlineStr">
        <is>
          <t>South</t>
        </is>
      </c>
      <c r="F4074" t="inlineStr">
        <is>
          <t>Website</t>
        </is>
      </c>
      <c r="G4074" t="inlineStr">
        <is>
          <t>Not as Described</t>
        </is>
      </c>
      <c r="H4074" t="n">
        <v>1</v>
      </c>
      <c r="I4074" t="n">
        <v>2105.06</v>
      </c>
    </row>
    <row r="4075">
      <c r="A4075" t="inlineStr">
        <is>
          <t>RET004086</t>
        </is>
      </c>
      <c r="B4075" t="inlineStr">
        <is>
          <t>O026077</t>
        </is>
      </c>
      <c r="C4075" s="25" t="n">
        <v>45536</v>
      </c>
      <c r="D4075" t="inlineStr">
        <is>
          <t>Fashion</t>
        </is>
      </c>
      <c r="E4075" t="inlineStr">
        <is>
          <t>West</t>
        </is>
      </c>
      <c r="F4075" t="inlineStr">
        <is>
          <t>Marketplace</t>
        </is>
      </c>
      <c r="G4075" t="inlineStr">
        <is>
          <t>Size/Fit Issue</t>
        </is>
      </c>
      <c r="H4075" t="n">
        <v>1</v>
      </c>
      <c r="I4075" t="n">
        <v>3783.05</v>
      </c>
    </row>
    <row r="4076">
      <c r="A4076" t="inlineStr">
        <is>
          <t>RET004087</t>
        </is>
      </c>
      <c r="B4076" t="inlineStr">
        <is>
          <t>O026088</t>
        </is>
      </c>
      <c r="C4076" s="25" t="n">
        <v>45536</v>
      </c>
      <c r="D4076" t="inlineStr">
        <is>
          <t>Fashion</t>
        </is>
      </c>
      <c r="E4076" t="inlineStr">
        <is>
          <t>East</t>
        </is>
      </c>
      <c r="F4076" t="inlineStr">
        <is>
          <t>Website</t>
        </is>
      </c>
      <c r="G4076" t="inlineStr">
        <is>
          <t>Size/Fit Issue</t>
        </is>
      </c>
      <c r="H4076" t="n">
        <v>2</v>
      </c>
      <c r="I4076" t="n">
        <v>2388.98</v>
      </c>
    </row>
    <row r="4077">
      <c r="A4077" t="inlineStr">
        <is>
          <t>RET004088</t>
        </is>
      </c>
      <c r="B4077" t="inlineStr">
        <is>
          <t>O026100</t>
        </is>
      </c>
      <c r="C4077" s="25" t="n">
        <v>45536</v>
      </c>
      <c r="D4077" t="inlineStr">
        <is>
          <t>Electronics</t>
        </is>
      </c>
      <c r="E4077" t="inlineStr">
        <is>
          <t>North</t>
        </is>
      </c>
      <c r="F4077" t="inlineStr">
        <is>
          <t>Marketplace</t>
        </is>
      </c>
      <c r="G4077" t="inlineStr">
        <is>
          <t>Defective Product</t>
        </is>
      </c>
      <c r="H4077" t="n">
        <v>1</v>
      </c>
      <c r="I4077" t="n">
        <v>6157.94</v>
      </c>
    </row>
    <row r="4078">
      <c r="A4078" t="inlineStr">
        <is>
          <t>RET004089</t>
        </is>
      </c>
      <c r="B4078" t="inlineStr">
        <is>
          <t>O026102</t>
        </is>
      </c>
      <c r="C4078" s="25" t="n">
        <v>45536</v>
      </c>
      <c r="D4078" t="inlineStr">
        <is>
          <t>Electronics</t>
        </is>
      </c>
      <c r="E4078" t="inlineStr">
        <is>
          <t>North</t>
        </is>
      </c>
      <c r="F4078" t="inlineStr">
        <is>
          <t>Mobile App</t>
        </is>
      </c>
      <c r="G4078" t="inlineStr">
        <is>
          <t>Wrong Item Delivered</t>
        </is>
      </c>
      <c r="H4078" t="n">
        <v>1</v>
      </c>
      <c r="I4078" t="n">
        <v>9390.16</v>
      </c>
    </row>
    <row r="4079">
      <c r="A4079" t="inlineStr">
        <is>
          <t>RET004090</t>
        </is>
      </c>
      <c r="B4079" t="inlineStr">
        <is>
          <t>O026103</t>
        </is>
      </c>
      <c r="C4079" s="25" t="n">
        <v>45536</v>
      </c>
      <c r="D4079" t="inlineStr">
        <is>
          <t>Fashion</t>
        </is>
      </c>
      <c r="E4079" t="inlineStr">
        <is>
          <t>North</t>
        </is>
      </c>
      <c r="F4079" t="inlineStr">
        <is>
          <t>Website</t>
        </is>
      </c>
      <c r="G4079" t="inlineStr">
        <is>
          <t>Size/Fit Issue</t>
        </is>
      </c>
      <c r="H4079" t="n">
        <v>1</v>
      </c>
      <c r="I4079" t="n">
        <v>2276.56</v>
      </c>
    </row>
    <row r="4080">
      <c r="A4080" t="inlineStr">
        <is>
          <t>RET004091</t>
        </is>
      </c>
      <c r="B4080" t="inlineStr">
        <is>
          <t>O026142</t>
        </is>
      </c>
      <c r="C4080" s="25" t="n">
        <v>45537</v>
      </c>
      <c r="D4080" t="inlineStr">
        <is>
          <t>Fashion</t>
        </is>
      </c>
      <c r="E4080" t="inlineStr">
        <is>
          <t>North</t>
        </is>
      </c>
      <c r="F4080" t="inlineStr">
        <is>
          <t>Mobile App</t>
        </is>
      </c>
      <c r="G4080" t="inlineStr">
        <is>
          <t>Size/Fit Issue</t>
        </is>
      </c>
      <c r="H4080" t="n">
        <v>1</v>
      </c>
      <c r="I4080" t="n">
        <v>917.85</v>
      </c>
    </row>
    <row r="4081">
      <c r="A4081" t="inlineStr">
        <is>
          <t>RET004092</t>
        </is>
      </c>
      <c r="B4081" t="inlineStr">
        <is>
          <t>O026148</t>
        </is>
      </c>
      <c r="C4081" s="25" t="n">
        <v>45537</v>
      </c>
      <c r="D4081" t="inlineStr">
        <is>
          <t>Fashion</t>
        </is>
      </c>
      <c r="E4081" t="inlineStr">
        <is>
          <t>East</t>
        </is>
      </c>
      <c r="F4081" t="inlineStr">
        <is>
          <t>Retail Store</t>
        </is>
      </c>
      <c r="G4081" t="inlineStr">
        <is>
          <t>Not as Described</t>
        </is>
      </c>
      <c r="H4081" t="n">
        <v>1</v>
      </c>
      <c r="I4081" t="n">
        <v>1449.86</v>
      </c>
    </row>
    <row r="4082">
      <c r="A4082" t="inlineStr">
        <is>
          <t>RET004093</t>
        </is>
      </c>
      <c r="B4082" t="inlineStr">
        <is>
          <t>O026155</t>
        </is>
      </c>
      <c r="C4082" s="25" t="n">
        <v>45537</v>
      </c>
      <c r="D4082" t="inlineStr">
        <is>
          <t>Sports</t>
        </is>
      </c>
      <c r="E4082" t="inlineStr">
        <is>
          <t>South</t>
        </is>
      </c>
      <c r="F4082" t="inlineStr">
        <is>
          <t>Mobile App</t>
        </is>
      </c>
      <c r="G4082" t="inlineStr">
        <is>
          <t>Not as Described</t>
        </is>
      </c>
      <c r="H4082" t="n">
        <v>1</v>
      </c>
      <c r="I4082" t="n">
        <v>720.25</v>
      </c>
    </row>
    <row r="4083">
      <c r="A4083" t="inlineStr">
        <is>
          <t>RET004094</t>
        </is>
      </c>
      <c r="B4083" t="inlineStr">
        <is>
          <t>O026157</t>
        </is>
      </c>
      <c r="C4083" s="25" t="n">
        <v>45537</v>
      </c>
      <c r="D4083" t="inlineStr">
        <is>
          <t>Beauty</t>
        </is>
      </c>
      <c r="E4083" t="inlineStr">
        <is>
          <t>South</t>
        </is>
      </c>
      <c r="F4083" t="inlineStr">
        <is>
          <t>Mobile App</t>
        </is>
      </c>
      <c r="G4083" t="inlineStr">
        <is>
          <t>Changed Mind</t>
        </is>
      </c>
      <c r="H4083" t="n">
        <v>1</v>
      </c>
      <c r="I4083" t="n">
        <v>1026.53</v>
      </c>
    </row>
    <row r="4084">
      <c r="A4084" t="inlineStr">
        <is>
          <t>RET004095</t>
        </is>
      </c>
      <c r="B4084" t="inlineStr">
        <is>
          <t>O026161</t>
        </is>
      </c>
      <c r="C4084" s="25" t="n">
        <v>45537</v>
      </c>
      <c r="D4084" t="inlineStr">
        <is>
          <t>Electronics</t>
        </is>
      </c>
      <c r="E4084" t="inlineStr">
        <is>
          <t>West</t>
        </is>
      </c>
      <c r="F4084" t="inlineStr">
        <is>
          <t>Website</t>
        </is>
      </c>
      <c r="G4084" t="inlineStr">
        <is>
          <t>Defective Product</t>
        </is>
      </c>
      <c r="H4084" t="n">
        <v>1</v>
      </c>
      <c r="I4084" t="n">
        <v>9147.889999999999</v>
      </c>
    </row>
    <row r="4085">
      <c r="A4085" t="inlineStr">
        <is>
          <t>RET004096</t>
        </is>
      </c>
      <c r="B4085" t="inlineStr">
        <is>
          <t>O026162</t>
        </is>
      </c>
      <c r="C4085" s="25" t="n">
        <v>45537</v>
      </c>
      <c r="D4085" t="inlineStr">
        <is>
          <t>Fashion</t>
        </is>
      </c>
      <c r="E4085" t="inlineStr">
        <is>
          <t>Central</t>
        </is>
      </c>
      <c r="F4085" t="inlineStr">
        <is>
          <t>Mobile App</t>
        </is>
      </c>
      <c r="G4085" t="inlineStr">
        <is>
          <t>Not as Described</t>
        </is>
      </c>
      <c r="H4085" t="n">
        <v>1</v>
      </c>
      <c r="I4085" t="n">
        <v>654.26</v>
      </c>
    </row>
    <row r="4086">
      <c r="A4086" t="inlineStr">
        <is>
          <t>RET004097</t>
        </is>
      </c>
      <c r="B4086" t="inlineStr">
        <is>
          <t>O026169</t>
        </is>
      </c>
      <c r="C4086" s="25" t="n">
        <v>45537</v>
      </c>
      <c r="D4086" t="inlineStr">
        <is>
          <t>Electronics</t>
        </is>
      </c>
      <c r="E4086" t="inlineStr">
        <is>
          <t>South</t>
        </is>
      </c>
      <c r="F4086" t="inlineStr">
        <is>
          <t>Marketplace</t>
        </is>
      </c>
      <c r="G4086" t="inlineStr">
        <is>
          <t>Late Delivery</t>
        </is>
      </c>
      <c r="H4086" t="n">
        <v>1</v>
      </c>
      <c r="I4086" t="n">
        <v>7299.86</v>
      </c>
    </row>
    <row r="4087">
      <c r="A4087" t="inlineStr">
        <is>
          <t>RET004098</t>
        </is>
      </c>
      <c r="B4087" t="inlineStr">
        <is>
          <t>O026182</t>
        </is>
      </c>
      <c r="C4087" s="25" t="n">
        <v>45538</v>
      </c>
      <c r="D4087" t="inlineStr">
        <is>
          <t>Fashion</t>
        </is>
      </c>
      <c r="E4087" t="inlineStr">
        <is>
          <t>West</t>
        </is>
      </c>
      <c r="F4087" t="inlineStr">
        <is>
          <t>Website</t>
        </is>
      </c>
      <c r="G4087" t="inlineStr">
        <is>
          <t>Defective Product</t>
        </is>
      </c>
      <c r="H4087" t="n">
        <v>1</v>
      </c>
      <c r="I4087" t="n">
        <v>502.89</v>
      </c>
    </row>
    <row r="4088">
      <c r="A4088" t="inlineStr">
        <is>
          <t>RET004099</t>
        </is>
      </c>
      <c r="B4088" t="inlineStr">
        <is>
          <t>O026182</t>
        </is>
      </c>
      <c r="C4088" s="25" t="n">
        <v>45538</v>
      </c>
      <c r="D4088" t="inlineStr">
        <is>
          <t>Home &amp; Kitchen</t>
        </is>
      </c>
      <c r="E4088" t="inlineStr">
        <is>
          <t>West</t>
        </is>
      </c>
      <c r="F4088" t="inlineStr">
        <is>
          <t>Website</t>
        </is>
      </c>
      <c r="G4088" t="inlineStr">
        <is>
          <t>Changed Mind</t>
        </is>
      </c>
      <c r="H4088" t="n">
        <v>1</v>
      </c>
      <c r="I4088" t="n">
        <v>1915.73</v>
      </c>
    </row>
    <row r="4089">
      <c r="A4089" t="inlineStr">
        <is>
          <t>RET004100</t>
        </is>
      </c>
      <c r="B4089" t="inlineStr">
        <is>
          <t>O026187</t>
        </is>
      </c>
      <c r="C4089" s="25" t="n">
        <v>45538</v>
      </c>
      <c r="D4089" t="inlineStr">
        <is>
          <t>Beauty</t>
        </is>
      </c>
      <c r="E4089" t="inlineStr">
        <is>
          <t>East</t>
        </is>
      </c>
      <c r="F4089" t="inlineStr">
        <is>
          <t>Website</t>
        </is>
      </c>
      <c r="G4089" t="inlineStr">
        <is>
          <t>Damaged in Transit</t>
        </is>
      </c>
      <c r="H4089" t="n">
        <v>1</v>
      </c>
      <c r="I4089" t="n">
        <v>477.36</v>
      </c>
    </row>
    <row r="4090">
      <c r="A4090" t="inlineStr">
        <is>
          <t>RET004101</t>
        </is>
      </c>
      <c r="B4090" t="inlineStr">
        <is>
          <t>O026187</t>
        </is>
      </c>
      <c r="C4090" s="25" t="n">
        <v>45538</v>
      </c>
      <c r="D4090" t="inlineStr">
        <is>
          <t>Fashion</t>
        </is>
      </c>
      <c r="E4090" t="inlineStr">
        <is>
          <t>East</t>
        </is>
      </c>
      <c r="F4090" t="inlineStr">
        <is>
          <t>Website</t>
        </is>
      </c>
      <c r="G4090" t="inlineStr">
        <is>
          <t>Size/Fit Issue</t>
        </is>
      </c>
      <c r="H4090" t="n">
        <v>1</v>
      </c>
      <c r="I4090" t="n">
        <v>955.76</v>
      </c>
    </row>
    <row r="4091">
      <c r="A4091" t="inlineStr">
        <is>
          <t>RET004102</t>
        </is>
      </c>
      <c r="B4091" t="inlineStr">
        <is>
          <t>O026189</t>
        </is>
      </c>
      <c r="C4091" s="25" t="n">
        <v>45538</v>
      </c>
      <c r="D4091" t="inlineStr">
        <is>
          <t>Beauty</t>
        </is>
      </c>
      <c r="E4091" t="inlineStr">
        <is>
          <t>North</t>
        </is>
      </c>
      <c r="F4091" t="inlineStr">
        <is>
          <t>Website</t>
        </is>
      </c>
      <c r="G4091" t="inlineStr">
        <is>
          <t>Late Delivery</t>
        </is>
      </c>
      <c r="H4091" t="n">
        <v>1</v>
      </c>
      <c r="I4091" t="n">
        <v>392.18</v>
      </c>
    </row>
    <row r="4092">
      <c r="A4092" t="inlineStr">
        <is>
          <t>RET004103</t>
        </is>
      </c>
      <c r="B4092" t="inlineStr">
        <is>
          <t>O026201</t>
        </is>
      </c>
      <c r="C4092" s="25" t="n">
        <v>45538</v>
      </c>
      <c r="D4092" t="inlineStr">
        <is>
          <t>Electronics</t>
        </is>
      </c>
      <c r="E4092" t="inlineStr">
        <is>
          <t>West</t>
        </is>
      </c>
      <c r="F4092" t="inlineStr">
        <is>
          <t>Mobile App</t>
        </is>
      </c>
      <c r="G4092" t="inlineStr">
        <is>
          <t>Late Delivery</t>
        </is>
      </c>
      <c r="H4092" t="n">
        <v>1</v>
      </c>
      <c r="I4092" t="n">
        <v>17733.61</v>
      </c>
    </row>
    <row r="4093">
      <c r="A4093" t="inlineStr">
        <is>
          <t>RET004104</t>
        </is>
      </c>
      <c r="B4093" t="inlineStr">
        <is>
          <t>O026209</t>
        </is>
      </c>
      <c r="C4093" s="25" t="n">
        <v>45538</v>
      </c>
      <c r="D4093" t="inlineStr">
        <is>
          <t>Electronics</t>
        </is>
      </c>
      <c r="E4093" t="inlineStr">
        <is>
          <t>South</t>
        </is>
      </c>
      <c r="F4093" t="inlineStr">
        <is>
          <t>Website</t>
        </is>
      </c>
      <c r="G4093" t="inlineStr">
        <is>
          <t>Defective Product</t>
        </is>
      </c>
      <c r="H4093" t="n">
        <v>1</v>
      </c>
      <c r="I4093" t="n">
        <v>17733.61</v>
      </c>
    </row>
    <row r="4094">
      <c r="A4094" t="inlineStr">
        <is>
          <t>RET004105</t>
        </is>
      </c>
      <c r="B4094" t="inlineStr">
        <is>
          <t>O026209</t>
        </is>
      </c>
      <c r="C4094" s="25" t="n">
        <v>45538</v>
      </c>
      <c r="D4094" t="inlineStr">
        <is>
          <t>Fashion</t>
        </is>
      </c>
      <c r="E4094" t="inlineStr">
        <is>
          <t>South</t>
        </is>
      </c>
      <c r="F4094" t="inlineStr">
        <is>
          <t>Website</t>
        </is>
      </c>
      <c r="G4094" t="inlineStr">
        <is>
          <t>Size/Fit Issue</t>
        </is>
      </c>
      <c r="H4094" t="n">
        <v>1</v>
      </c>
      <c r="I4094" t="n">
        <v>1609.45</v>
      </c>
    </row>
    <row r="4095">
      <c r="A4095" t="inlineStr">
        <is>
          <t>RET004106</t>
        </is>
      </c>
      <c r="B4095" t="inlineStr">
        <is>
          <t>O026210</t>
        </is>
      </c>
      <c r="C4095" s="25" t="n">
        <v>45538</v>
      </c>
      <c r="D4095" t="inlineStr">
        <is>
          <t>Fashion</t>
        </is>
      </c>
      <c r="E4095" t="inlineStr">
        <is>
          <t>North</t>
        </is>
      </c>
      <c r="F4095" t="inlineStr">
        <is>
          <t>Mobile App</t>
        </is>
      </c>
      <c r="G4095" t="inlineStr">
        <is>
          <t>Not as Described</t>
        </is>
      </c>
      <c r="H4095" t="n">
        <v>1</v>
      </c>
      <c r="I4095" t="n">
        <v>1056.74</v>
      </c>
    </row>
    <row r="4096">
      <c r="A4096" t="inlineStr">
        <is>
          <t>RET004107</t>
        </is>
      </c>
      <c r="B4096" t="inlineStr">
        <is>
          <t>O026212</t>
        </is>
      </c>
      <c r="C4096" s="25" t="n">
        <v>45538</v>
      </c>
      <c r="D4096" t="inlineStr">
        <is>
          <t>Home &amp; Kitchen</t>
        </is>
      </c>
      <c r="E4096" t="inlineStr">
        <is>
          <t>East</t>
        </is>
      </c>
      <c r="F4096" t="inlineStr">
        <is>
          <t>Website</t>
        </is>
      </c>
      <c r="G4096" t="inlineStr">
        <is>
          <t>Damaged in Transit</t>
        </is>
      </c>
      <c r="H4096" t="n">
        <v>1</v>
      </c>
      <c r="I4096" t="n">
        <v>326.66</v>
      </c>
    </row>
    <row r="4097">
      <c r="A4097" t="inlineStr">
        <is>
          <t>RET004108</t>
        </is>
      </c>
      <c r="B4097" t="inlineStr">
        <is>
          <t>O026212</t>
        </is>
      </c>
      <c r="C4097" s="25" t="n">
        <v>45538</v>
      </c>
      <c r="D4097" t="inlineStr">
        <is>
          <t>Fashion</t>
        </is>
      </c>
      <c r="E4097" t="inlineStr">
        <is>
          <t>East</t>
        </is>
      </c>
      <c r="F4097" t="inlineStr">
        <is>
          <t>Website</t>
        </is>
      </c>
      <c r="G4097" t="inlineStr">
        <is>
          <t>Defective Product</t>
        </is>
      </c>
      <c r="H4097" t="n">
        <v>1</v>
      </c>
      <c r="I4097" t="n">
        <v>1115.45</v>
      </c>
    </row>
    <row r="4098">
      <c r="A4098" t="inlineStr">
        <is>
          <t>RET004109</t>
        </is>
      </c>
      <c r="B4098" t="inlineStr">
        <is>
          <t>O026218</t>
        </is>
      </c>
      <c r="C4098" s="25" t="n">
        <v>45538</v>
      </c>
      <c r="D4098" t="inlineStr">
        <is>
          <t>Fashion</t>
        </is>
      </c>
      <c r="E4098" t="inlineStr">
        <is>
          <t>South</t>
        </is>
      </c>
      <c r="F4098" t="inlineStr">
        <is>
          <t>Mobile App</t>
        </is>
      </c>
      <c r="G4098" t="inlineStr">
        <is>
          <t>Size/Fit Issue</t>
        </is>
      </c>
      <c r="H4098" t="n">
        <v>1</v>
      </c>
      <c r="I4098" t="n">
        <v>1174.16</v>
      </c>
    </row>
    <row r="4099">
      <c r="A4099" t="inlineStr">
        <is>
          <t>RET004110</t>
        </is>
      </c>
      <c r="B4099" t="inlineStr">
        <is>
          <t>O026222</t>
        </is>
      </c>
      <c r="C4099" s="25" t="n">
        <v>45538</v>
      </c>
      <c r="D4099" t="inlineStr">
        <is>
          <t>Sports</t>
        </is>
      </c>
      <c r="E4099" t="inlineStr">
        <is>
          <t>South</t>
        </is>
      </c>
      <c r="F4099" t="inlineStr">
        <is>
          <t>Mobile App</t>
        </is>
      </c>
      <c r="G4099" t="inlineStr">
        <is>
          <t>Not Specified</t>
        </is>
      </c>
      <c r="H4099" t="n">
        <v>1</v>
      </c>
      <c r="I4099" t="n">
        <v>3427.37</v>
      </c>
    </row>
    <row r="4100">
      <c r="A4100" t="inlineStr">
        <is>
          <t>RET004111</t>
        </is>
      </c>
      <c r="B4100" t="inlineStr">
        <is>
          <t>O026231</t>
        </is>
      </c>
      <c r="C4100" s="25" t="n">
        <v>45539</v>
      </c>
      <c r="D4100" t="inlineStr">
        <is>
          <t>Fashion</t>
        </is>
      </c>
      <c r="E4100" t="inlineStr">
        <is>
          <t>East</t>
        </is>
      </c>
      <c r="F4100" t="inlineStr">
        <is>
          <t>Website</t>
        </is>
      </c>
      <c r="G4100" t="inlineStr">
        <is>
          <t>Not as Described</t>
        </is>
      </c>
      <c r="H4100" t="n">
        <v>1</v>
      </c>
      <c r="I4100" t="n">
        <v>925.7</v>
      </c>
    </row>
    <row r="4101">
      <c r="A4101" t="inlineStr">
        <is>
          <t>RET004112</t>
        </is>
      </c>
      <c r="B4101" t="inlineStr">
        <is>
          <t>O026233</t>
        </is>
      </c>
      <c r="C4101" s="25" t="n">
        <v>45539</v>
      </c>
      <c r="D4101" t="inlineStr">
        <is>
          <t>Electronics</t>
        </is>
      </c>
      <c r="E4101" t="inlineStr">
        <is>
          <t>South</t>
        </is>
      </c>
      <c r="F4101" t="inlineStr">
        <is>
          <t>Mobile App</t>
        </is>
      </c>
      <c r="G4101" t="inlineStr">
        <is>
          <t>Defective Product</t>
        </is>
      </c>
      <c r="H4101" t="n">
        <v>1</v>
      </c>
      <c r="I4101" t="n">
        <v>8167.28</v>
      </c>
    </row>
    <row r="4102">
      <c r="A4102" t="inlineStr">
        <is>
          <t>RET004113</t>
        </is>
      </c>
      <c r="B4102" t="inlineStr">
        <is>
          <t>O026235</t>
        </is>
      </c>
      <c r="C4102" s="25" t="n">
        <v>45539</v>
      </c>
      <c r="D4102" t="inlineStr">
        <is>
          <t>Beauty</t>
        </is>
      </c>
      <c r="E4102" t="inlineStr">
        <is>
          <t>West</t>
        </is>
      </c>
      <c r="F4102" t="inlineStr">
        <is>
          <t>Marketplace</t>
        </is>
      </c>
      <c r="G4102" t="inlineStr">
        <is>
          <t>Not as Described</t>
        </is>
      </c>
      <c r="H4102" t="n">
        <v>1</v>
      </c>
      <c r="I4102" t="n">
        <v>392.18</v>
      </c>
    </row>
    <row r="4103">
      <c r="A4103" t="inlineStr">
        <is>
          <t>RET004114</t>
        </is>
      </c>
      <c r="B4103" t="inlineStr">
        <is>
          <t>O026238</t>
        </is>
      </c>
      <c r="C4103" s="25" t="n">
        <v>45539</v>
      </c>
      <c r="D4103" t="inlineStr">
        <is>
          <t>Fashion</t>
        </is>
      </c>
      <c r="E4103" t="inlineStr">
        <is>
          <t>South</t>
        </is>
      </c>
      <c r="F4103" t="inlineStr">
        <is>
          <t>Mobile App</t>
        </is>
      </c>
      <c r="G4103" t="inlineStr">
        <is>
          <t>Size/Fit Issue</t>
        </is>
      </c>
      <c r="H4103" t="n">
        <v>1</v>
      </c>
      <c r="I4103" t="n">
        <v>3218.9</v>
      </c>
    </row>
    <row r="4104">
      <c r="A4104" t="inlineStr">
        <is>
          <t>RET004115</t>
        </is>
      </c>
      <c r="B4104" t="inlineStr">
        <is>
          <t>O026239</t>
        </is>
      </c>
      <c r="C4104" s="25" t="n">
        <v>45539</v>
      </c>
      <c r="D4104" t="inlineStr">
        <is>
          <t>Fashion</t>
        </is>
      </c>
      <c r="E4104" t="inlineStr">
        <is>
          <t>East</t>
        </is>
      </c>
      <c r="F4104" t="inlineStr">
        <is>
          <t>Marketplace</t>
        </is>
      </c>
      <c r="G4104" t="inlineStr">
        <is>
          <t>Wrong Item Delivered</t>
        </is>
      </c>
      <c r="H4104" t="n">
        <v>2</v>
      </c>
      <c r="I4104" t="n">
        <v>1005.79</v>
      </c>
    </row>
    <row r="4105">
      <c r="A4105" t="inlineStr">
        <is>
          <t>RET004116</t>
        </is>
      </c>
      <c r="B4105" t="inlineStr">
        <is>
          <t>O026244</t>
        </is>
      </c>
      <c r="C4105" s="25" t="n">
        <v>45539</v>
      </c>
      <c r="D4105" t="inlineStr">
        <is>
          <t>Fashion</t>
        </is>
      </c>
      <c r="E4105" t="inlineStr">
        <is>
          <t>South</t>
        </is>
      </c>
      <c r="F4105" t="inlineStr">
        <is>
          <t>Marketplace</t>
        </is>
      </c>
      <c r="G4105" t="inlineStr">
        <is>
          <t>Defective Product</t>
        </is>
      </c>
      <c r="H4105" t="n">
        <v>1</v>
      </c>
      <c r="I4105" t="n">
        <v>2844.45</v>
      </c>
    </row>
    <row r="4106">
      <c r="A4106" t="inlineStr">
        <is>
          <t>RET004117</t>
        </is>
      </c>
      <c r="B4106" t="inlineStr">
        <is>
          <t>O026251</t>
        </is>
      </c>
      <c r="C4106" s="25" t="n">
        <v>45539</v>
      </c>
      <c r="D4106" t="inlineStr">
        <is>
          <t>Electronics</t>
        </is>
      </c>
      <c r="E4106" t="inlineStr">
        <is>
          <t>South</t>
        </is>
      </c>
      <c r="F4106" t="inlineStr">
        <is>
          <t>Marketplace</t>
        </is>
      </c>
      <c r="G4106" t="inlineStr">
        <is>
          <t>Defective Product</t>
        </is>
      </c>
      <c r="H4106" t="n">
        <v>1</v>
      </c>
      <c r="I4106" t="n">
        <v>12946.96</v>
      </c>
    </row>
    <row r="4107">
      <c r="A4107" t="inlineStr">
        <is>
          <t>RET004118</t>
        </is>
      </c>
      <c r="B4107" t="inlineStr">
        <is>
          <t>O026253</t>
        </is>
      </c>
      <c r="C4107" s="25" t="n">
        <v>45539</v>
      </c>
      <c r="D4107" t="inlineStr">
        <is>
          <t>Fashion</t>
        </is>
      </c>
      <c r="E4107" t="inlineStr">
        <is>
          <t>West</t>
        </is>
      </c>
      <c r="F4107" t="inlineStr">
        <is>
          <t>Marketplace</t>
        </is>
      </c>
      <c r="G4107" t="inlineStr">
        <is>
          <t>Size/Fit Issue</t>
        </is>
      </c>
      <c r="H4107" t="n">
        <v>1</v>
      </c>
      <c r="I4107" t="n">
        <v>1115.45</v>
      </c>
    </row>
    <row r="4108">
      <c r="A4108" t="inlineStr">
        <is>
          <t>RET004119</t>
        </is>
      </c>
      <c r="B4108" t="inlineStr">
        <is>
          <t>O026258</t>
        </is>
      </c>
      <c r="C4108" s="25" t="n">
        <v>45539</v>
      </c>
      <c r="D4108" t="inlineStr">
        <is>
          <t>Fashion</t>
        </is>
      </c>
      <c r="E4108" t="inlineStr">
        <is>
          <t>South</t>
        </is>
      </c>
      <c r="F4108" t="inlineStr">
        <is>
          <t>Marketplace</t>
        </is>
      </c>
      <c r="G4108" t="inlineStr">
        <is>
          <t>Size/Fit Issue</t>
        </is>
      </c>
      <c r="H4108" t="n">
        <v>1</v>
      </c>
      <c r="I4108" t="n">
        <v>719.78</v>
      </c>
    </row>
    <row r="4109">
      <c r="A4109" t="inlineStr">
        <is>
          <t>RET004120</t>
        </is>
      </c>
      <c r="B4109" t="inlineStr">
        <is>
          <t>O026260</t>
        </is>
      </c>
      <c r="C4109" s="25" t="n">
        <v>45539</v>
      </c>
      <c r="D4109" t="inlineStr">
        <is>
          <t>Fashion</t>
        </is>
      </c>
      <c r="E4109" t="inlineStr">
        <is>
          <t>East</t>
        </is>
      </c>
      <c r="F4109" t="inlineStr">
        <is>
          <t>Mobile App</t>
        </is>
      </c>
      <c r="G4109" t="inlineStr">
        <is>
          <t>Size/Fit Issue</t>
        </is>
      </c>
      <c r="H4109" t="n">
        <v>1</v>
      </c>
      <c r="I4109" t="n">
        <v>1313.05</v>
      </c>
    </row>
    <row r="4110">
      <c r="A4110" t="inlineStr">
        <is>
          <t>RET004121</t>
        </is>
      </c>
      <c r="B4110" t="inlineStr">
        <is>
          <t>O026266</t>
        </is>
      </c>
      <c r="C4110" s="25" t="n">
        <v>45539</v>
      </c>
      <c r="D4110" t="inlineStr">
        <is>
          <t>Beauty</t>
        </is>
      </c>
      <c r="E4110" t="inlineStr">
        <is>
          <t>South</t>
        </is>
      </c>
      <c r="F4110" t="inlineStr">
        <is>
          <t>Marketplace</t>
        </is>
      </c>
      <c r="G4110" t="inlineStr">
        <is>
          <t>Defective Product</t>
        </is>
      </c>
      <c r="H4110" t="n">
        <v>1</v>
      </c>
      <c r="I4110" t="n">
        <v>175.76</v>
      </c>
    </row>
    <row r="4111">
      <c r="A4111" t="inlineStr">
        <is>
          <t>RET004122</t>
        </is>
      </c>
      <c r="B4111" t="inlineStr">
        <is>
          <t>O026268</t>
        </is>
      </c>
      <c r="C4111" s="25" t="n">
        <v>45539</v>
      </c>
      <c r="D4111" t="inlineStr">
        <is>
          <t>Fashion</t>
        </is>
      </c>
      <c r="E4111" t="inlineStr">
        <is>
          <t>North</t>
        </is>
      </c>
      <c r="F4111" t="inlineStr">
        <is>
          <t>Website</t>
        </is>
      </c>
      <c r="G4111" t="inlineStr">
        <is>
          <t>Late Delivery</t>
        </is>
      </c>
      <c r="H4111" t="n">
        <v>3</v>
      </c>
      <c r="I4111" t="n">
        <v>5599</v>
      </c>
    </row>
    <row r="4112">
      <c r="A4112" t="inlineStr">
        <is>
          <t>RET004123</t>
        </is>
      </c>
      <c r="B4112" t="inlineStr">
        <is>
          <t>O026270</t>
        </is>
      </c>
      <c r="C4112" s="25" t="n">
        <v>45539</v>
      </c>
      <c r="D4112" t="inlineStr">
        <is>
          <t>Home &amp; Kitchen</t>
        </is>
      </c>
      <c r="E4112" t="inlineStr">
        <is>
          <t>South</t>
        </is>
      </c>
      <c r="F4112" t="inlineStr">
        <is>
          <t>Marketplace</t>
        </is>
      </c>
      <c r="G4112" t="inlineStr">
        <is>
          <t>Damaged in Transit</t>
        </is>
      </c>
      <c r="H4112" t="n">
        <v>1</v>
      </c>
      <c r="I4112" t="n">
        <v>2924.22</v>
      </c>
    </row>
    <row r="4113">
      <c r="A4113" t="inlineStr">
        <is>
          <t>RET004124</t>
        </is>
      </c>
      <c r="B4113" t="inlineStr">
        <is>
          <t>O026274</t>
        </is>
      </c>
      <c r="C4113" s="25" t="n">
        <v>45539</v>
      </c>
      <c r="D4113" t="inlineStr">
        <is>
          <t>Fashion</t>
        </is>
      </c>
      <c r="E4113" t="inlineStr">
        <is>
          <t>Central</t>
        </is>
      </c>
      <c r="F4113" t="inlineStr">
        <is>
          <t>Website</t>
        </is>
      </c>
      <c r="G4113" t="inlineStr">
        <is>
          <t>Changed Mind</t>
        </is>
      </c>
      <c r="H4113" t="n">
        <v>1</v>
      </c>
      <c r="I4113" t="n">
        <v>1281.38</v>
      </c>
    </row>
    <row r="4114">
      <c r="A4114" t="inlineStr">
        <is>
          <t>RET004125</t>
        </is>
      </c>
      <c r="B4114" t="inlineStr">
        <is>
          <t>O026277</t>
        </is>
      </c>
      <c r="C4114" s="25" t="n">
        <v>45540</v>
      </c>
      <c r="D4114" t="inlineStr">
        <is>
          <t>Fashion</t>
        </is>
      </c>
      <c r="E4114" t="inlineStr">
        <is>
          <t>West</t>
        </is>
      </c>
      <c r="F4114" t="inlineStr">
        <is>
          <t>Mobile App</t>
        </is>
      </c>
      <c r="G4114" t="inlineStr">
        <is>
          <t>Not as Described</t>
        </is>
      </c>
      <c r="H4114" t="n">
        <v>1</v>
      </c>
      <c r="I4114" t="n">
        <v>572.05</v>
      </c>
    </row>
    <row r="4115">
      <c r="A4115" t="inlineStr">
        <is>
          <t>RET004126</t>
        </is>
      </c>
      <c r="B4115" t="inlineStr">
        <is>
          <t>O026298</t>
        </is>
      </c>
      <c r="C4115" s="25" t="n">
        <v>45540</v>
      </c>
      <c r="D4115" t="inlineStr">
        <is>
          <t>Electronics</t>
        </is>
      </c>
      <c r="E4115" t="inlineStr">
        <is>
          <t>South</t>
        </is>
      </c>
      <c r="F4115" t="inlineStr">
        <is>
          <t>Website</t>
        </is>
      </c>
      <c r="G4115" t="inlineStr">
        <is>
          <t>Wrong Item Delivered</t>
        </is>
      </c>
      <c r="H4115" t="n">
        <v>1</v>
      </c>
      <c r="I4115" t="n">
        <v>17491.76</v>
      </c>
    </row>
    <row r="4116">
      <c r="A4116" t="inlineStr">
        <is>
          <t>RET004127</t>
        </is>
      </c>
      <c r="B4116" t="inlineStr">
        <is>
          <t>O026312</t>
        </is>
      </c>
      <c r="C4116" s="25" t="n">
        <v>45541</v>
      </c>
      <c r="D4116" t="inlineStr">
        <is>
          <t>Fashion</t>
        </is>
      </c>
      <c r="E4116" t="inlineStr">
        <is>
          <t>South</t>
        </is>
      </c>
      <c r="F4116" t="inlineStr">
        <is>
          <t>Website</t>
        </is>
      </c>
      <c r="G4116" t="inlineStr">
        <is>
          <t>Size/Fit Issue</t>
        </is>
      </c>
      <c r="H4116" t="n">
        <v>1</v>
      </c>
      <c r="I4116" t="n">
        <v>2224.56</v>
      </c>
    </row>
    <row r="4117">
      <c r="A4117" t="inlineStr">
        <is>
          <t>RET004128</t>
        </is>
      </c>
      <c r="B4117" t="inlineStr">
        <is>
          <t>O026326</t>
        </is>
      </c>
      <c r="C4117" s="25" t="n">
        <v>45541</v>
      </c>
      <c r="D4117" t="inlineStr">
        <is>
          <t>Fashion</t>
        </is>
      </c>
      <c r="E4117" t="inlineStr">
        <is>
          <t>South</t>
        </is>
      </c>
      <c r="F4117" t="inlineStr">
        <is>
          <t>Website</t>
        </is>
      </c>
      <c r="G4117" t="inlineStr">
        <is>
          <t>Not as Described</t>
        </is>
      </c>
      <c r="H4117" t="n">
        <v>3</v>
      </c>
      <c r="I4117" t="n">
        <v>3170.23</v>
      </c>
    </row>
    <row r="4118">
      <c r="A4118" t="inlineStr">
        <is>
          <t>RET004129</t>
        </is>
      </c>
      <c r="B4118" t="inlineStr">
        <is>
          <t>O026326</t>
        </is>
      </c>
      <c r="C4118" s="25" t="n">
        <v>45541</v>
      </c>
      <c r="D4118" t="inlineStr">
        <is>
          <t>Beauty</t>
        </is>
      </c>
      <c r="E4118" t="inlineStr">
        <is>
          <t>South</t>
        </is>
      </c>
      <c r="F4118" t="inlineStr">
        <is>
          <t>Website</t>
        </is>
      </c>
      <c r="G4118" t="inlineStr">
        <is>
          <t>Defective Product</t>
        </is>
      </c>
      <c r="H4118" t="n">
        <v>1</v>
      </c>
      <c r="I4118" t="n">
        <v>383.76</v>
      </c>
    </row>
    <row r="4119">
      <c r="A4119" t="inlineStr">
        <is>
          <t>RET004130</t>
        </is>
      </c>
      <c r="B4119" t="inlineStr">
        <is>
          <t>O026330</t>
        </is>
      </c>
      <c r="C4119" s="25" t="n">
        <v>45541</v>
      </c>
      <c r="D4119" t="inlineStr">
        <is>
          <t>Electronics</t>
        </is>
      </c>
      <c r="E4119" t="inlineStr">
        <is>
          <t>South</t>
        </is>
      </c>
      <c r="F4119" t="inlineStr">
        <is>
          <t>Mobile App</t>
        </is>
      </c>
      <c r="G4119" t="inlineStr">
        <is>
          <t>Defective Product</t>
        </is>
      </c>
      <c r="H4119" t="n">
        <v>1</v>
      </c>
      <c r="I4119" t="n">
        <v>9106.34</v>
      </c>
    </row>
    <row r="4120">
      <c r="A4120" t="inlineStr">
        <is>
          <t>RET004131</t>
        </is>
      </c>
      <c r="B4120" t="inlineStr">
        <is>
          <t>O026332</t>
        </is>
      </c>
      <c r="C4120" s="25" t="n">
        <v>45541</v>
      </c>
      <c r="D4120" t="inlineStr">
        <is>
          <t>Home &amp; Kitchen</t>
        </is>
      </c>
      <c r="E4120" t="inlineStr">
        <is>
          <t>East</t>
        </is>
      </c>
      <c r="F4120" t="inlineStr">
        <is>
          <t>Website</t>
        </is>
      </c>
      <c r="G4120" t="inlineStr">
        <is>
          <t>Late Delivery</t>
        </is>
      </c>
      <c r="H4120" t="n">
        <v>1</v>
      </c>
      <c r="I4120" t="n">
        <v>4395.61</v>
      </c>
    </row>
    <row r="4121">
      <c r="A4121" t="inlineStr">
        <is>
          <t>RET004132</t>
        </is>
      </c>
      <c r="B4121" t="inlineStr">
        <is>
          <t>O026343</t>
        </is>
      </c>
      <c r="C4121" s="25" t="n">
        <v>45541</v>
      </c>
      <c r="D4121" t="inlineStr">
        <is>
          <t>Electronics</t>
        </is>
      </c>
      <c r="E4121" t="inlineStr">
        <is>
          <t>South</t>
        </is>
      </c>
      <c r="F4121" t="inlineStr">
        <is>
          <t>Website</t>
        </is>
      </c>
      <c r="G4121" t="inlineStr">
        <is>
          <t>Changed Mind</t>
        </is>
      </c>
      <c r="H4121" t="n">
        <v>1</v>
      </c>
      <c r="I4121" t="n">
        <v>30192.29</v>
      </c>
    </row>
    <row r="4122">
      <c r="A4122" t="inlineStr">
        <is>
          <t>RET004133</t>
        </is>
      </c>
      <c r="B4122" t="inlineStr">
        <is>
          <t>O026346</t>
        </is>
      </c>
      <c r="C4122" s="25" t="n">
        <v>45541</v>
      </c>
      <c r="D4122" t="inlineStr">
        <is>
          <t>Beauty</t>
        </is>
      </c>
      <c r="E4122" t="inlineStr">
        <is>
          <t>South</t>
        </is>
      </c>
      <c r="F4122" t="inlineStr">
        <is>
          <t>Retail Store</t>
        </is>
      </c>
      <c r="G4122" t="inlineStr">
        <is>
          <t>Damaged in Transit</t>
        </is>
      </c>
      <c r="H4122" t="n">
        <v>1</v>
      </c>
      <c r="I4122" t="n">
        <v>196.61</v>
      </c>
    </row>
    <row r="4123">
      <c r="A4123" t="inlineStr">
        <is>
          <t>RET004134</t>
        </is>
      </c>
      <c r="B4123" t="inlineStr">
        <is>
          <t>O026347</t>
        </is>
      </c>
      <c r="C4123" s="25" t="n">
        <v>45541</v>
      </c>
      <c r="D4123" t="inlineStr">
        <is>
          <t>Electronics</t>
        </is>
      </c>
      <c r="E4123" t="inlineStr">
        <is>
          <t>West</t>
        </is>
      </c>
      <c r="F4123" t="inlineStr">
        <is>
          <t>Marketplace</t>
        </is>
      </c>
      <c r="G4123" t="inlineStr">
        <is>
          <t>Wrong Item Delivered</t>
        </is>
      </c>
      <c r="H4123" t="n">
        <v>1</v>
      </c>
      <c r="I4123" t="n">
        <v>9938.290000000001</v>
      </c>
    </row>
    <row r="4124">
      <c r="A4124" t="inlineStr">
        <is>
          <t>RET004135</t>
        </is>
      </c>
      <c r="B4124" t="inlineStr">
        <is>
          <t>O026351</t>
        </is>
      </c>
      <c r="C4124" s="25" t="n">
        <v>45541</v>
      </c>
      <c r="D4124" t="inlineStr">
        <is>
          <t>Electronics</t>
        </is>
      </c>
      <c r="E4124" t="inlineStr">
        <is>
          <t>East</t>
        </is>
      </c>
      <c r="F4124" t="inlineStr">
        <is>
          <t>Website</t>
        </is>
      </c>
      <c r="G4124" t="inlineStr">
        <is>
          <t>Not as Described</t>
        </is>
      </c>
      <c r="H4124" t="n">
        <v>1</v>
      </c>
      <c r="I4124" t="n">
        <v>7409.01</v>
      </c>
    </row>
    <row r="4125">
      <c r="A4125" t="inlineStr">
        <is>
          <t>RET004136</t>
        </is>
      </c>
      <c r="B4125" t="inlineStr">
        <is>
          <t>O026352</t>
        </is>
      </c>
      <c r="C4125" s="25" t="n">
        <v>45541</v>
      </c>
      <c r="D4125" t="inlineStr">
        <is>
          <t>Fashion</t>
        </is>
      </c>
      <c r="E4125" t="inlineStr">
        <is>
          <t>North</t>
        </is>
      </c>
      <c r="F4125" t="inlineStr">
        <is>
          <t>Website</t>
        </is>
      </c>
      <c r="G4125" t="inlineStr">
        <is>
          <t>Size/Fit Issue</t>
        </is>
      </c>
      <c r="H4125" t="n">
        <v>1</v>
      </c>
      <c r="I4125" t="n">
        <v>955.76</v>
      </c>
    </row>
    <row r="4126">
      <c r="A4126" t="inlineStr">
        <is>
          <t>RET004137</t>
        </is>
      </c>
      <c r="B4126" t="inlineStr">
        <is>
          <t>O026356</t>
        </is>
      </c>
      <c r="C4126" s="25" t="n">
        <v>45541</v>
      </c>
      <c r="D4126" t="inlineStr">
        <is>
          <t>Fashion</t>
        </is>
      </c>
      <c r="E4126" t="inlineStr">
        <is>
          <t>North</t>
        </is>
      </c>
      <c r="F4126" t="inlineStr">
        <is>
          <t>Marketplace</t>
        </is>
      </c>
      <c r="G4126" t="inlineStr">
        <is>
          <t>Size/Fit Issue</t>
        </is>
      </c>
      <c r="H4126" t="n">
        <v>1</v>
      </c>
      <c r="I4126" t="n">
        <v>888.26</v>
      </c>
    </row>
    <row r="4127">
      <c r="A4127" t="inlineStr">
        <is>
          <t>RET004138</t>
        </is>
      </c>
      <c r="B4127" t="inlineStr">
        <is>
          <t>O026364</t>
        </is>
      </c>
      <c r="C4127" s="25" t="n">
        <v>45542</v>
      </c>
      <c r="D4127" t="inlineStr">
        <is>
          <t>Sports</t>
        </is>
      </c>
      <c r="E4127" t="inlineStr">
        <is>
          <t>South</t>
        </is>
      </c>
      <c r="F4127" t="inlineStr">
        <is>
          <t>Marketplace</t>
        </is>
      </c>
      <c r="G4127" t="inlineStr">
        <is>
          <t>Defective Product</t>
        </is>
      </c>
      <c r="H4127" t="n">
        <v>1</v>
      </c>
      <c r="I4127" t="n">
        <v>1528.44</v>
      </c>
    </row>
    <row r="4128">
      <c r="A4128" t="inlineStr">
        <is>
          <t>RET004139</t>
        </is>
      </c>
      <c r="B4128" t="inlineStr">
        <is>
          <t>O026370</t>
        </is>
      </c>
      <c r="C4128" s="25" t="n">
        <v>45542</v>
      </c>
      <c r="D4128" t="inlineStr">
        <is>
          <t>Fashion</t>
        </is>
      </c>
      <c r="E4128" t="inlineStr">
        <is>
          <t>South</t>
        </is>
      </c>
      <c r="F4128" t="inlineStr">
        <is>
          <t>Mobile App</t>
        </is>
      </c>
      <c r="G4128" t="inlineStr">
        <is>
          <t>Size/Fit Issue</t>
        </is>
      </c>
      <c r="H4128" t="n">
        <v>1</v>
      </c>
      <c r="I4128" t="n">
        <v>2692.56</v>
      </c>
    </row>
    <row r="4129">
      <c r="A4129" t="inlineStr">
        <is>
          <t>RET004140</t>
        </is>
      </c>
      <c r="B4129" t="inlineStr">
        <is>
          <t>O026371</t>
        </is>
      </c>
      <c r="C4129" s="25" t="n">
        <v>45542</v>
      </c>
      <c r="D4129" t="inlineStr">
        <is>
          <t>Electronics</t>
        </is>
      </c>
      <c r="E4129" t="inlineStr">
        <is>
          <t>North</t>
        </is>
      </c>
      <c r="F4129" t="inlineStr">
        <is>
          <t>Marketplace</t>
        </is>
      </c>
      <c r="G4129" t="inlineStr">
        <is>
          <t>Damaged in Transit</t>
        </is>
      </c>
      <c r="H4129" t="n">
        <v>1</v>
      </c>
      <c r="I4129" t="n">
        <v>9199.940000000001</v>
      </c>
    </row>
    <row r="4130">
      <c r="A4130" t="inlineStr">
        <is>
          <t>RET004141</t>
        </is>
      </c>
      <c r="B4130" t="inlineStr">
        <is>
          <t>O026376</t>
        </is>
      </c>
      <c r="C4130" s="25" t="n">
        <v>45542</v>
      </c>
      <c r="D4130" t="inlineStr">
        <is>
          <t>Electronics</t>
        </is>
      </c>
      <c r="E4130" t="inlineStr">
        <is>
          <t>East</t>
        </is>
      </c>
      <c r="F4130" t="inlineStr">
        <is>
          <t>Website</t>
        </is>
      </c>
      <c r="G4130" t="inlineStr">
        <is>
          <t>Damaged in Transit</t>
        </is>
      </c>
      <c r="H4130" t="n">
        <v>1</v>
      </c>
      <c r="I4130" t="n">
        <v>8577.09</v>
      </c>
    </row>
    <row r="4131">
      <c r="A4131" t="inlineStr">
        <is>
          <t>RET004142</t>
        </is>
      </c>
      <c r="B4131" t="inlineStr">
        <is>
          <t>O026387</t>
        </is>
      </c>
      <c r="C4131" s="25" t="n">
        <v>45542</v>
      </c>
      <c r="D4131" t="inlineStr">
        <is>
          <t>Home &amp; Kitchen</t>
        </is>
      </c>
      <c r="E4131" t="inlineStr">
        <is>
          <t>West</t>
        </is>
      </c>
      <c r="F4131" t="inlineStr">
        <is>
          <t>Marketplace</t>
        </is>
      </c>
      <c r="G4131" t="inlineStr">
        <is>
          <t>Defective Product</t>
        </is>
      </c>
      <c r="H4131" t="n">
        <v>1</v>
      </c>
      <c r="I4131" t="n">
        <v>2014.53</v>
      </c>
    </row>
    <row r="4132">
      <c r="A4132" t="inlineStr">
        <is>
          <t>RET004143</t>
        </is>
      </c>
      <c r="B4132" t="inlineStr">
        <is>
          <t>O026392</t>
        </is>
      </c>
      <c r="C4132" s="25" t="n">
        <v>45542</v>
      </c>
      <c r="D4132" t="inlineStr">
        <is>
          <t>Electronics</t>
        </is>
      </c>
      <c r="E4132" t="inlineStr">
        <is>
          <t>South</t>
        </is>
      </c>
      <c r="F4132" t="inlineStr">
        <is>
          <t>Marketplace</t>
        </is>
      </c>
      <c r="G4132" t="inlineStr">
        <is>
          <t>Not as Described</t>
        </is>
      </c>
      <c r="H4132" t="n">
        <v>1</v>
      </c>
      <c r="I4132" t="n">
        <v>2739.52</v>
      </c>
    </row>
    <row r="4133">
      <c r="A4133" t="inlineStr">
        <is>
          <t>RET004144</t>
        </is>
      </c>
      <c r="B4133" t="inlineStr">
        <is>
          <t>O026394</t>
        </is>
      </c>
      <c r="C4133" s="25" t="n">
        <v>45542</v>
      </c>
      <c r="D4133" t="inlineStr">
        <is>
          <t>Electronics</t>
        </is>
      </c>
      <c r="E4133" t="inlineStr">
        <is>
          <t>West</t>
        </is>
      </c>
      <c r="F4133" t="inlineStr">
        <is>
          <t>Mobile App</t>
        </is>
      </c>
      <c r="G4133" t="inlineStr">
        <is>
          <t>Changed Mind</t>
        </is>
      </c>
      <c r="H4133" t="n">
        <v>1</v>
      </c>
      <c r="I4133" t="n">
        <v>12349.01</v>
      </c>
    </row>
    <row r="4134">
      <c r="A4134" t="inlineStr">
        <is>
          <t>RET004145</t>
        </is>
      </c>
      <c r="B4134" t="inlineStr">
        <is>
          <t>O026401</t>
        </is>
      </c>
      <c r="C4134" s="25" t="n">
        <v>45542</v>
      </c>
      <c r="D4134" t="inlineStr">
        <is>
          <t>Beauty</t>
        </is>
      </c>
      <c r="E4134" t="inlineStr">
        <is>
          <t>East</t>
        </is>
      </c>
      <c r="F4134" t="inlineStr">
        <is>
          <t>Mobile App</t>
        </is>
      </c>
      <c r="G4134" t="inlineStr">
        <is>
          <t>Damaged in Transit</t>
        </is>
      </c>
      <c r="H4134" t="n">
        <v>1</v>
      </c>
      <c r="I4134" t="n">
        <v>759.77</v>
      </c>
    </row>
    <row r="4135">
      <c r="A4135" t="inlineStr">
        <is>
          <t>RET004146</t>
        </is>
      </c>
      <c r="B4135" t="inlineStr">
        <is>
          <t>O026403</t>
        </is>
      </c>
      <c r="C4135" s="25" t="n">
        <v>45542</v>
      </c>
      <c r="D4135" t="inlineStr">
        <is>
          <t>Fashion</t>
        </is>
      </c>
      <c r="E4135" t="inlineStr">
        <is>
          <t>West</t>
        </is>
      </c>
      <c r="F4135" t="inlineStr">
        <is>
          <t>Marketplace</t>
        </is>
      </c>
      <c r="G4135" t="inlineStr">
        <is>
          <t>Size/Fit Issue</t>
        </is>
      </c>
      <c r="H4135" t="n">
        <v>2</v>
      </c>
      <c r="I4135" t="n">
        <v>1084.82</v>
      </c>
    </row>
    <row r="4136">
      <c r="A4136" t="inlineStr">
        <is>
          <t>RET004147</t>
        </is>
      </c>
      <c r="B4136" t="inlineStr">
        <is>
          <t>O026404</t>
        </is>
      </c>
      <c r="C4136" s="25" t="n">
        <v>45542</v>
      </c>
      <c r="D4136" t="inlineStr">
        <is>
          <t>Beauty</t>
        </is>
      </c>
      <c r="E4136" t="inlineStr">
        <is>
          <t>East</t>
        </is>
      </c>
      <c r="F4136" t="inlineStr">
        <is>
          <t>Website</t>
        </is>
      </c>
      <c r="G4136" t="inlineStr">
        <is>
          <t>Not as Described</t>
        </is>
      </c>
      <c r="H4136" t="n">
        <v>1</v>
      </c>
      <c r="I4136" t="n">
        <v>680.73</v>
      </c>
    </row>
    <row r="4137">
      <c r="A4137" t="inlineStr">
        <is>
          <t>RET004148</t>
        </is>
      </c>
      <c r="B4137" t="inlineStr">
        <is>
          <t>O026404</t>
        </is>
      </c>
      <c r="C4137" s="25" t="n">
        <v>45542</v>
      </c>
      <c r="D4137" t="inlineStr">
        <is>
          <t>Electronics</t>
        </is>
      </c>
      <c r="E4137" t="inlineStr">
        <is>
          <t>East</t>
        </is>
      </c>
      <c r="F4137" t="inlineStr">
        <is>
          <t>Website</t>
        </is>
      </c>
      <c r="G4137" t="inlineStr">
        <is>
          <t>Defective Product</t>
        </is>
      </c>
      <c r="H4137" t="n">
        <v>2</v>
      </c>
      <c r="I4137" t="n">
        <v>23604.05</v>
      </c>
    </row>
    <row r="4138">
      <c r="A4138" t="inlineStr">
        <is>
          <t>RET004149</t>
        </is>
      </c>
      <c r="B4138" t="inlineStr">
        <is>
          <t>O026406</t>
        </is>
      </c>
      <c r="C4138" s="25" t="n">
        <v>45542</v>
      </c>
      <c r="D4138" t="inlineStr">
        <is>
          <t>Fashion</t>
        </is>
      </c>
      <c r="E4138" t="inlineStr">
        <is>
          <t>West</t>
        </is>
      </c>
      <c r="F4138" t="inlineStr">
        <is>
          <t>Marketplace</t>
        </is>
      </c>
      <c r="G4138" t="inlineStr">
        <is>
          <t>Size/Fit Issue</t>
        </is>
      </c>
      <c r="H4138" t="n">
        <v>1</v>
      </c>
      <c r="I4138" t="n">
        <v>2423.3</v>
      </c>
    </row>
    <row r="4139">
      <c r="A4139" t="inlineStr">
        <is>
          <t>RET004150</t>
        </is>
      </c>
      <c r="B4139" t="inlineStr">
        <is>
          <t>O026417</t>
        </is>
      </c>
      <c r="C4139" s="25" t="n">
        <v>45543</v>
      </c>
      <c r="D4139" t="inlineStr">
        <is>
          <t>Fashion</t>
        </is>
      </c>
      <c r="E4139" t="inlineStr">
        <is>
          <t>North</t>
        </is>
      </c>
      <c r="F4139" t="inlineStr">
        <is>
          <t>Marketplace</t>
        </is>
      </c>
      <c r="G4139" t="inlineStr">
        <is>
          <t>Damaged in Transit</t>
        </is>
      </c>
      <c r="H4139" t="n">
        <v>1</v>
      </c>
      <c r="I4139" t="n">
        <v>1281.38</v>
      </c>
    </row>
    <row r="4140">
      <c r="A4140" t="inlineStr">
        <is>
          <t>RET004151</t>
        </is>
      </c>
      <c r="B4140" t="inlineStr">
        <is>
          <t>O026423</t>
        </is>
      </c>
      <c r="C4140" s="25" t="n">
        <v>45543</v>
      </c>
      <c r="D4140" t="inlineStr">
        <is>
          <t>Fashion</t>
        </is>
      </c>
      <c r="E4140" t="inlineStr">
        <is>
          <t>West</t>
        </is>
      </c>
      <c r="F4140" t="inlineStr">
        <is>
          <t>Mobile App</t>
        </is>
      </c>
      <c r="G4140" t="inlineStr">
        <is>
          <t>Size/Fit Issue</t>
        </is>
      </c>
      <c r="H4140" t="n">
        <v>2</v>
      </c>
      <c r="I4140" t="n">
        <v>3732.66</v>
      </c>
    </row>
    <row r="4141">
      <c r="A4141" t="inlineStr">
        <is>
          <t>RET004152</t>
        </is>
      </c>
      <c r="B4141" t="inlineStr">
        <is>
          <t>O026423</t>
        </is>
      </c>
      <c r="C4141" s="25" t="n">
        <v>45543</v>
      </c>
      <c r="D4141" t="inlineStr">
        <is>
          <t>Grocery</t>
        </is>
      </c>
      <c r="E4141" t="inlineStr">
        <is>
          <t>West</t>
        </is>
      </c>
      <c r="F4141" t="inlineStr">
        <is>
          <t>Mobile App</t>
        </is>
      </c>
      <c r="G4141" t="inlineStr">
        <is>
          <t>Size/Fit Issue</t>
        </is>
      </c>
      <c r="H4141" t="n">
        <v>1</v>
      </c>
      <c r="I4141" t="n">
        <v>251.78</v>
      </c>
    </row>
    <row r="4142">
      <c r="A4142" t="inlineStr">
        <is>
          <t>RET004153</t>
        </is>
      </c>
      <c r="B4142" t="inlineStr">
        <is>
          <t>O026424</t>
        </is>
      </c>
      <c r="C4142" s="25" t="n">
        <v>45543</v>
      </c>
      <c r="D4142" t="inlineStr">
        <is>
          <t>Fashion</t>
        </is>
      </c>
      <c r="E4142" t="inlineStr">
        <is>
          <t>West</t>
        </is>
      </c>
      <c r="F4142" t="inlineStr">
        <is>
          <t>Marketplace</t>
        </is>
      </c>
      <c r="G4142" t="inlineStr">
        <is>
          <t>Size/Fit Issue</t>
        </is>
      </c>
      <c r="H4142" t="n">
        <v>1</v>
      </c>
      <c r="I4142" t="n">
        <v>1139.01</v>
      </c>
    </row>
    <row r="4143">
      <c r="A4143" t="inlineStr">
        <is>
          <t>RET004154</t>
        </is>
      </c>
      <c r="B4143" t="inlineStr">
        <is>
          <t>O026429</t>
        </is>
      </c>
      <c r="C4143" s="25" t="n">
        <v>45543</v>
      </c>
      <c r="D4143" t="inlineStr">
        <is>
          <t>Fashion</t>
        </is>
      </c>
      <c r="E4143" t="inlineStr">
        <is>
          <t>West</t>
        </is>
      </c>
      <c r="F4143" t="inlineStr">
        <is>
          <t>Website</t>
        </is>
      </c>
      <c r="G4143" t="inlineStr">
        <is>
          <t>Size/Fit Issue</t>
        </is>
      </c>
      <c r="H4143" t="n">
        <v>1</v>
      </c>
      <c r="I4143" t="n">
        <v>362.96</v>
      </c>
    </row>
    <row r="4144">
      <c r="A4144" t="inlineStr">
        <is>
          <t>RET004155</t>
        </is>
      </c>
      <c r="B4144" t="inlineStr">
        <is>
          <t>O026457</t>
        </is>
      </c>
      <c r="C4144" s="25" t="n">
        <v>45543</v>
      </c>
      <c r="D4144" t="inlineStr">
        <is>
          <t>Fashion</t>
        </is>
      </c>
      <c r="E4144" t="inlineStr">
        <is>
          <t>West</t>
        </is>
      </c>
      <c r="F4144" t="inlineStr">
        <is>
          <t>Marketplace</t>
        </is>
      </c>
      <c r="G4144" t="inlineStr">
        <is>
          <t>Size/Fit Issue</t>
        </is>
      </c>
      <c r="H4144" t="n">
        <v>1</v>
      </c>
      <c r="I4144" t="n">
        <v>1554.96</v>
      </c>
    </row>
    <row r="4145">
      <c r="A4145" t="inlineStr">
        <is>
          <t>RET004156</t>
        </is>
      </c>
      <c r="B4145" t="inlineStr">
        <is>
          <t>O026458</t>
        </is>
      </c>
      <c r="C4145" s="25" t="n">
        <v>45543</v>
      </c>
      <c r="D4145" t="inlineStr">
        <is>
          <t>Fashion</t>
        </is>
      </c>
      <c r="E4145" t="inlineStr">
        <is>
          <t>South</t>
        </is>
      </c>
      <c r="F4145" t="inlineStr">
        <is>
          <t>Marketplace</t>
        </is>
      </c>
      <c r="G4145" t="inlineStr">
        <is>
          <t>Late Delivery</t>
        </is>
      </c>
      <c r="H4145" t="n">
        <v>1</v>
      </c>
      <c r="I4145" t="n">
        <v>2423.3</v>
      </c>
    </row>
    <row r="4146">
      <c r="A4146" t="inlineStr">
        <is>
          <t>RET004157</t>
        </is>
      </c>
      <c r="B4146" t="inlineStr">
        <is>
          <t>O026459</t>
        </is>
      </c>
      <c r="C4146" s="25" t="n">
        <v>45543</v>
      </c>
      <c r="D4146" t="inlineStr">
        <is>
          <t>Fashion</t>
        </is>
      </c>
      <c r="E4146" t="inlineStr">
        <is>
          <t>South</t>
        </is>
      </c>
      <c r="F4146" t="inlineStr">
        <is>
          <t>Website</t>
        </is>
      </c>
      <c r="G4146" t="inlineStr">
        <is>
          <t>Defective Product</t>
        </is>
      </c>
      <c r="H4146" t="n">
        <v>1</v>
      </c>
      <c r="I4146" t="n">
        <v>1562.18</v>
      </c>
    </row>
    <row r="4147">
      <c r="A4147" t="inlineStr">
        <is>
          <t>RET004158</t>
        </is>
      </c>
      <c r="B4147" t="inlineStr">
        <is>
          <t>O026468</t>
        </is>
      </c>
      <c r="C4147" s="25" t="n">
        <v>45543</v>
      </c>
      <c r="D4147" t="inlineStr">
        <is>
          <t>Electronics</t>
        </is>
      </c>
      <c r="E4147" t="inlineStr">
        <is>
          <t>North</t>
        </is>
      </c>
      <c r="F4147" t="inlineStr">
        <is>
          <t>Website</t>
        </is>
      </c>
      <c r="G4147" t="inlineStr">
        <is>
          <t>Changed Mind</t>
        </is>
      </c>
      <c r="H4147" t="n">
        <v>1</v>
      </c>
      <c r="I4147" t="n">
        <v>3901.61</v>
      </c>
    </row>
    <row r="4148">
      <c r="A4148" t="inlineStr">
        <is>
          <t>RET004159</t>
        </is>
      </c>
      <c r="B4148" t="inlineStr">
        <is>
          <t>O026473</t>
        </is>
      </c>
      <c r="C4148" s="25" t="n">
        <v>45544</v>
      </c>
      <c r="D4148" t="inlineStr">
        <is>
          <t>Fashion</t>
        </is>
      </c>
      <c r="E4148" t="inlineStr">
        <is>
          <t>North</t>
        </is>
      </c>
      <c r="F4148" t="inlineStr">
        <is>
          <t>Retail Store</t>
        </is>
      </c>
      <c r="G4148" t="inlineStr">
        <is>
          <t>Not as Described</t>
        </is>
      </c>
      <c r="H4148" t="n">
        <v>1</v>
      </c>
      <c r="I4148" t="n">
        <v>1046.29</v>
      </c>
    </row>
    <row r="4149">
      <c r="A4149" t="inlineStr">
        <is>
          <t>RET004160</t>
        </is>
      </c>
      <c r="B4149" t="inlineStr">
        <is>
          <t>O026474</t>
        </is>
      </c>
      <c r="C4149" s="25" t="n">
        <v>45544</v>
      </c>
      <c r="D4149" t="inlineStr">
        <is>
          <t>Fashion</t>
        </is>
      </c>
      <c r="E4149" t="inlineStr">
        <is>
          <t>South</t>
        </is>
      </c>
      <c r="F4149" t="inlineStr">
        <is>
          <t>Mobile App</t>
        </is>
      </c>
      <c r="G4149" t="inlineStr">
        <is>
          <t>Size/Fit Issue</t>
        </is>
      </c>
      <c r="H4149" t="n">
        <v>1</v>
      </c>
      <c r="I4149" t="n">
        <v>463.37</v>
      </c>
    </row>
    <row r="4150">
      <c r="A4150" t="inlineStr">
        <is>
          <t>RET004161</t>
        </is>
      </c>
      <c r="B4150" t="inlineStr">
        <is>
          <t>O026485</t>
        </is>
      </c>
      <c r="C4150" s="25" t="n">
        <v>45544</v>
      </c>
      <c r="D4150" t="inlineStr">
        <is>
          <t>Home &amp; Kitchen</t>
        </is>
      </c>
      <c r="E4150" t="inlineStr">
        <is>
          <t>South</t>
        </is>
      </c>
      <c r="F4150" t="inlineStr">
        <is>
          <t>Marketplace</t>
        </is>
      </c>
      <c r="G4150" t="inlineStr">
        <is>
          <t>Not as Described</t>
        </is>
      </c>
      <c r="H4150" t="n">
        <v>1</v>
      </c>
      <c r="I4150" t="n">
        <v>1000.58</v>
      </c>
    </row>
    <row r="4151">
      <c r="A4151" t="inlineStr">
        <is>
          <t>RET004162</t>
        </is>
      </c>
      <c r="B4151" t="inlineStr">
        <is>
          <t>O026488</t>
        </is>
      </c>
      <c r="C4151" s="25" t="n">
        <v>45544</v>
      </c>
      <c r="D4151" t="inlineStr">
        <is>
          <t>Books</t>
        </is>
      </c>
      <c r="E4151" t="inlineStr">
        <is>
          <t>West</t>
        </is>
      </c>
      <c r="F4151" t="inlineStr">
        <is>
          <t>Website</t>
        </is>
      </c>
      <c r="G4151" t="inlineStr">
        <is>
          <t>Wrong Item Delivered</t>
        </is>
      </c>
      <c r="H4151" t="n">
        <v>2</v>
      </c>
      <c r="I4151" t="n">
        <v>1027.73</v>
      </c>
    </row>
    <row r="4152">
      <c r="A4152" t="inlineStr">
        <is>
          <t>RET004163</t>
        </is>
      </c>
      <c r="B4152" t="inlineStr">
        <is>
          <t>O026510</t>
        </is>
      </c>
      <c r="C4152" s="25" t="n">
        <v>45544</v>
      </c>
      <c r="D4152" t="inlineStr">
        <is>
          <t>Fashion</t>
        </is>
      </c>
      <c r="E4152" t="inlineStr">
        <is>
          <t>South</t>
        </is>
      </c>
      <c r="F4152" t="inlineStr">
        <is>
          <t>Mobile App</t>
        </is>
      </c>
      <c r="G4152" t="inlineStr">
        <is>
          <t>Defective Product</t>
        </is>
      </c>
      <c r="H4152" t="n">
        <v>1</v>
      </c>
      <c r="I4152" t="n">
        <v>1352.57</v>
      </c>
    </row>
    <row r="4153">
      <c r="A4153" t="inlineStr">
        <is>
          <t>RET004164</t>
        </is>
      </c>
      <c r="B4153" t="inlineStr">
        <is>
          <t>O026512</t>
        </is>
      </c>
      <c r="C4153" s="25" t="n">
        <v>45544</v>
      </c>
      <c r="D4153" t="inlineStr">
        <is>
          <t>Fashion</t>
        </is>
      </c>
      <c r="E4153" t="inlineStr">
        <is>
          <t>West</t>
        </is>
      </c>
      <c r="F4153" t="inlineStr">
        <is>
          <t>Mobile App</t>
        </is>
      </c>
      <c r="G4153" t="inlineStr">
        <is>
          <t>Wrong Item Delivered</t>
        </is>
      </c>
      <c r="H4153" t="n">
        <v>1</v>
      </c>
      <c r="I4153" t="n">
        <v>991.22</v>
      </c>
    </row>
    <row r="4154">
      <c r="A4154" t="inlineStr">
        <is>
          <t>RET004165</t>
        </is>
      </c>
      <c r="B4154" t="inlineStr">
        <is>
          <t>O026520</t>
        </is>
      </c>
      <c r="C4154" s="25" t="n">
        <v>45545</v>
      </c>
      <c r="D4154" t="inlineStr">
        <is>
          <t>Fashion</t>
        </is>
      </c>
      <c r="E4154" t="inlineStr">
        <is>
          <t>North</t>
        </is>
      </c>
      <c r="F4154" t="inlineStr">
        <is>
          <t>Marketplace</t>
        </is>
      </c>
      <c r="G4154" t="inlineStr">
        <is>
          <t>Not as Described</t>
        </is>
      </c>
      <c r="H4154" t="n">
        <v>1</v>
      </c>
      <c r="I4154" t="n">
        <v>1056.74</v>
      </c>
    </row>
    <row r="4155">
      <c r="A4155" t="inlineStr">
        <is>
          <t>RET004166</t>
        </is>
      </c>
      <c r="B4155" t="inlineStr">
        <is>
          <t>O026532</t>
        </is>
      </c>
      <c r="C4155" s="25" t="n">
        <v>45545</v>
      </c>
      <c r="D4155" t="inlineStr">
        <is>
          <t>Fashion</t>
        </is>
      </c>
      <c r="E4155" t="inlineStr">
        <is>
          <t>West</t>
        </is>
      </c>
      <c r="F4155" t="inlineStr">
        <is>
          <t>Marketplace</t>
        </is>
      </c>
      <c r="G4155" t="inlineStr">
        <is>
          <t>Not as Described</t>
        </is>
      </c>
      <c r="H4155" t="n">
        <v>1</v>
      </c>
      <c r="I4155" t="n">
        <v>1554.96</v>
      </c>
    </row>
    <row r="4156">
      <c r="A4156" t="inlineStr">
        <is>
          <t>RET004167</t>
        </is>
      </c>
      <c r="B4156" t="inlineStr">
        <is>
          <t>O026540</t>
        </is>
      </c>
      <c r="C4156" s="25" t="n">
        <v>45545</v>
      </c>
      <c r="D4156" t="inlineStr">
        <is>
          <t>Home &amp; Kitchen</t>
        </is>
      </c>
      <c r="E4156" t="inlineStr">
        <is>
          <t>South</t>
        </is>
      </c>
      <c r="F4156" t="inlineStr">
        <is>
          <t>Website</t>
        </is>
      </c>
      <c r="G4156" t="inlineStr">
        <is>
          <t>Defective Product</t>
        </is>
      </c>
      <c r="H4156" t="n">
        <v>1</v>
      </c>
      <c r="I4156" t="n">
        <v>4257.29</v>
      </c>
    </row>
    <row r="4157">
      <c r="A4157" t="inlineStr">
        <is>
          <t>RET004168</t>
        </is>
      </c>
      <c r="B4157" t="inlineStr">
        <is>
          <t>O026543</t>
        </is>
      </c>
      <c r="C4157" s="25" t="n">
        <v>45545</v>
      </c>
      <c r="D4157" t="inlineStr">
        <is>
          <t>Home &amp; Kitchen</t>
        </is>
      </c>
      <c r="E4157" t="inlineStr">
        <is>
          <t>East</t>
        </is>
      </c>
      <c r="F4157" t="inlineStr">
        <is>
          <t>Website</t>
        </is>
      </c>
      <c r="G4157" t="inlineStr">
        <is>
          <t>Not as Described</t>
        </is>
      </c>
      <c r="H4157" t="n">
        <v>1</v>
      </c>
      <c r="I4157" t="n">
        <v>1915.73</v>
      </c>
    </row>
    <row r="4158">
      <c r="A4158" t="inlineStr">
        <is>
          <t>RET004169</t>
        </is>
      </c>
      <c r="B4158" t="inlineStr">
        <is>
          <t>O026555</t>
        </is>
      </c>
      <c r="C4158" s="25" t="n">
        <v>45545</v>
      </c>
      <c r="D4158" t="inlineStr">
        <is>
          <t>Fashion</t>
        </is>
      </c>
      <c r="E4158" t="inlineStr">
        <is>
          <t>East</t>
        </is>
      </c>
      <c r="F4158" t="inlineStr">
        <is>
          <t>Mobile App</t>
        </is>
      </c>
      <c r="G4158" t="inlineStr">
        <is>
          <t>Not as Described</t>
        </is>
      </c>
      <c r="H4158" t="n">
        <v>1</v>
      </c>
      <c r="I4158" t="n">
        <v>998.04</v>
      </c>
    </row>
    <row r="4159">
      <c r="A4159" t="inlineStr">
        <is>
          <t>RET004170</t>
        </is>
      </c>
      <c r="B4159" t="inlineStr">
        <is>
          <t>O026556</t>
        </is>
      </c>
      <c r="C4159" s="25" t="n">
        <v>45545</v>
      </c>
      <c r="D4159" t="inlineStr">
        <is>
          <t>Sports</t>
        </is>
      </c>
      <c r="E4159" t="inlineStr">
        <is>
          <t>South</t>
        </is>
      </c>
      <c r="F4159" t="inlineStr">
        <is>
          <t>Mobile App</t>
        </is>
      </c>
      <c r="G4159" t="inlineStr">
        <is>
          <t>Wrong Item Delivered</t>
        </is>
      </c>
      <c r="H4159" t="n">
        <v>1</v>
      </c>
      <c r="I4159" t="n">
        <v>1629.21</v>
      </c>
    </row>
    <row r="4160">
      <c r="A4160" t="inlineStr">
        <is>
          <t>RET004171</t>
        </is>
      </c>
      <c r="B4160" t="inlineStr">
        <is>
          <t>O026571</t>
        </is>
      </c>
      <c r="C4160" s="25" t="n">
        <v>45545</v>
      </c>
      <c r="D4160" t="inlineStr">
        <is>
          <t>Fashion</t>
        </is>
      </c>
      <c r="E4160" t="inlineStr">
        <is>
          <t>South</t>
        </is>
      </c>
      <c r="F4160" t="inlineStr">
        <is>
          <t>Marketplace</t>
        </is>
      </c>
      <c r="G4160" t="inlineStr">
        <is>
          <t>Size/Fit Issue</t>
        </is>
      </c>
      <c r="H4160" t="n">
        <v>1</v>
      </c>
      <c r="I4160" t="n">
        <v>697.48</v>
      </c>
    </row>
    <row r="4161">
      <c r="A4161" t="inlineStr">
        <is>
          <t>RET004172</t>
        </is>
      </c>
      <c r="B4161" t="inlineStr">
        <is>
          <t>O026580</t>
        </is>
      </c>
      <c r="C4161" s="25" t="n">
        <v>45546</v>
      </c>
      <c r="D4161" t="inlineStr">
        <is>
          <t>Fashion</t>
        </is>
      </c>
      <c r="E4161" t="inlineStr">
        <is>
          <t>East</t>
        </is>
      </c>
      <c r="F4161" t="inlineStr">
        <is>
          <t>Mobile App</t>
        </is>
      </c>
      <c r="G4161" t="inlineStr">
        <is>
          <t>Size/Fit Issue</t>
        </is>
      </c>
      <c r="H4161" t="n">
        <v>1</v>
      </c>
      <c r="I4161" t="n">
        <v>485.78</v>
      </c>
    </row>
    <row r="4162">
      <c r="A4162" t="inlineStr">
        <is>
          <t>RET004173</t>
        </is>
      </c>
      <c r="B4162" t="inlineStr">
        <is>
          <t>O026581</t>
        </is>
      </c>
      <c r="C4162" s="25" t="n">
        <v>45546</v>
      </c>
      <c r="D4162" t="inlineStr">
        <is>
          <t>Fashion</t>
        </is>
      </c>
      <c r="E4162" t="inlineStr">
        <is>
          <t>South</t>
        </is>
      </c>
      <c r="F4162" t="inlineStr">
        <is>
          <t>Website</t>
        </is>
      </c>
      <c r="G4162" t="inlineStr">
        <is>
          <t>Damaged in Transit</t>
        </is>
      </c>
      <c r="H4162" t="n">
        <v>2</v>
      </c>
      <c r="I4162" t="n">
        <v>986.02</v>
      </c>
    </row>
    <row r="4163">
      <c r="A4163" t="inlineStr">
        <is>
          <t>RET004174</t>
        </is>
      </c>
      <c r="B4163" t="inlineStr">
        <is>
          <t>O026584</t>
        </is>
      </c>
      <c r="C4163" s="25" t="n">
        <v>45546</v>
      </c>
      <c r="D4163" t="inlineStr">
        <is>
          <t>Fashion</t>
        </is>
      </c>
      <c r="E4163" t="inlineStr">
        <is>
          <t>East</t>
        </is>
      </c>
      <c r="F4163" t="inlineStr">
        <is>
          <t>Mobile App</t>
        </is>
      </c>
      <c r="G4163" t="inlineStr">
        <is>
          <t>Size/Fit Issue</t>
        </is>
      </c>
      <c r="H4163" t="n">
        <v>1</v>
      </c>
      <c r="I4163" t="n">
        <v>674.96</v>
      </c>
    </row>
    <row r="4164">
      <c r="A4164" t="inlineStr">
        <is>
          <t>RET004175</t>
        </is>
      </c>
      <c r="B4164" t="inlineStr">
        <is>
          <t>O026591</t>
        </is>
      </c>
      <c r="C4164" s="25" t="n">
        <v>45546</v>
      </c>
      <c r="D4164" t="inlineStr">
        <is>
          <t>Electronics</t>
        </is>
      </c>
      <c r="E4164" t="inlineStr">
        <is>
          <t>West</t>
        </is>
      </c>
      <c r="F4164" t="inlineStr">
        <is>
          <t>Marketplace</t>
        </is>
      </c>
      <c r="G4164" t="inlineStr">
        <is>
          <t>Defective Product</t>
        </is>
      </c>
      <c r="H4164" t="n">
        <v>1</v>
      </c>
      <c r="I4164" t="n">
        <v>16350.98</v>
      </c>
    </row>
    <row r="4165">
      <c r="A4165" t="inlineStr">
        <is>
          <t>RET004176</t>
        </is>
      </c>
      <c r="B4165" t="inlineStr">
        <is>
          <t>O026596</t>
        </is>
      </c>
      <c r="C4165" s="25" t="n">
        <v>45546</v>
      </c>
      <c r="D4165" t="inlineStr">
        <is>
          <t>Fashion</t>
        </is>
      </c>
      <c r="E4165" t="inlineStr">
        <is>
          <t>South</t>
        </is>
      </c>
      <c r="F4165" t="inlineStr">
        <is>
          <t>Mobile App</t>
        </is>
      </c>
      <c r="G4165" t="inlineStr">
        <is>
          <t>Size/Fit Issue</t>
        </is>
      </c>
      <c r="H4165" t="n">
        <v>1</v>
      </c>
      <c r="I4165" t="n">
        <v>991.22</v>
      </c>
    </row>
    <row r="4166">
      <c r="A4166" t="inlineStr">
        <is>
          <t>RET004177</t>
        </is>
      </c>
      <c r="B4166" t="inlineStr">
        <is>
          <t>O026608</t>
        </is>
      </c>
      <c r="C4166" s="25" t="n">
        <v>45546</v>
      </c>
      <c r="D4166" t="inlineStr">
        <is>
          <t>Books</t>
        </is>
      </c>
      <c r="E4166" t="inlineStr">
        <is>
          <t>South</t>
        </is>
      </c>
      <c r="F4166" t="inlineStr">
        <is>
          <t>Marketplace</t>
        </is>
      </c>
      <c r="G4166" t="inlineStr">
        <is>
          <t>Not as Described</t>
        </is>
      </c>
      <c r="H4166" t="n">
        <v>1</v>
      </c>
      <c r="I4166" t="n">
        <v>404.09</v>
      </c>
    </row>
    <row r="4167">
      <c r="A4167" t="inlineStr">
        <is>
          <t>RET004178</t>
        </is>
      </c>
      <c r="B4167" t="inlineStr">
        <is>
          <t>O026609</t>
        </is>
      </c>
      <c r="C4167" s="25" t="n">
        <v>45546</v>
      </c>
      <c r="D4167" t="inlineStr">
        <is>
          <t>Fashion</t>
        </is>
      </c>
      <c r="E4167" t="inlineStr">
        <is>
          <t>West</t>
        </is>
      </c>
      <c r="F4167" t="inlineStr">
        <is>
          <t>Marketplace</t>
        </is>
      </c>
      <c r="G4167" t="inlineStr">
        <is>
          <t>Size/Fit Issue</t>
        </is>
      </c>
      <c r="H4167" t="n">
        <v>2</v>
      </c>
      <c r="I4167" t="n">
        <v>3357.22</v>
      </c>
    </row>
    <row r="4168">
      <c r="A4168" t="inlineStr">
        <is>
          <t>RET004179</t>
        </is>
      </c>
      <c r="B4168" t="inlineStr">
        <is>
          <t>O026616</t>
        </is>
      </c>
      <c r="C4168" s="25" t="n">
        <v>45547</v>
      </c>
      <c r="D4168" t="inlineStr">
        <is>
          <t>Fashion</t>
        </is>
      </c>
      <c r="E4168" t="inlineStr">
        <is>
          <t>South</t>
        </is>
      </c>
      <c r="F4168" t="inlineStr">
        <is>
          <t>Website</t>
        </is>
      </c>
      <c r="G4168" t="inlineStr">
        <is>
          <t>Size/Fit Issue</t>
        </is>
      </c>
      <c r="H4168" t="n">
        <v>1</v>
      </c>
      <c r="I4168" t="n">
        <v>1694.16</v>
      </c>
    </row>
    <row r="4169">
      <c r="A4169" t="inlineStr">
        <is>
          <t>RET004180</t>
        </is>
      </c>
      <c r="B4169" t="inlineStr">
        <is>
          <t>O026629</t>
        </is>
      </c>
      <c r="C4169" s="25" t="n">
        <v>45547</v>
      </c>
      <c r="D4169" t="inlineStr">
        <is>
          <t>Beauty</t>
        </is>
      </c>
      <c r="E4169" t="inlineStr">
        <is>
          <t>Central</t>
        </is>
      </c>
      <c r="F4169" t="inlineStr">
        <is>
          <t>Mobile App</t>
        </is>
      </c>
      <c r="G4169" t="inlineStr">
        <is>
          <t>Defective Product</t>
        </is>
      </c>
      <c r="H4169" t="n">
        <v>1</v>
      </c>
      <c r="I4169" t="n">
        <v>413.97</v>
      </c>
    </row>
    <row r="4170">
      <c r="A4170" t="inlineStr">
        <is>
          <t>RET004181</t>
        </is>
      </c>
      <c r="B4170" t="inlineStr">
        <is>
          <t>O026639</t>
        </is>
      </c>
      <c r="C4170" s="25" t="n">
        <v>45547</v>
      </c>
      <c r="D4170" t="inlineStr">
        <is>
          <t>Fashion</t>
        </is>
      </c>
      <c r="E4170" t="inlineStr">
        <is>
          <t>East</t>
        </is>
      </c>
      <c r="F4170" t="inlineStr">
        <is>
          <t>Mobile App</t>
        </is>
      </c>
      <c r="G4170" t="inlineStr">
        <is>
          <t>Changed Mind</t>
        </is>
      </c>
      <c r="H4170" t="n">
        <v>2</v>
      </c>
      <c r="I4170" t="n">
        <v>1641.12</v>
      </c>
    </row>
    <row r="4171">
      <c r="A4171" t="inlineStr">
        <is>
          <t>RET004182</t>
        </is>
      </c>
      <c r="B4171" t="inlineStr">
        <is>
          <t>O026642</t>
        </is>
      </c>
      <c r="C4171" s="25" t="n">
        <v>45547</v>
      </c>
      <c r="D4171" t="inlineStr">
        <is>
          <t>Electronics</t>
        </is>
      </c>
      <c r="E4171" t="inlineStr">
        <is>
          <t>Central</t>
        </is>
      </c>
      <c r="F4171" t="inlineStr">
        <is>
          <t>Website</t>
        </is>
      </c>
      <c r="G4171" t="inlineStr">
        <is>
          <t>Changed Mind</t>
        </is>
      </c>
      <c r="H4171" t="n">
        <v>1</v>
      </c>
      <c r="I4171" t="n">
        <v>13449.38</v>
      </c>
    </row>
    <row r="4172">
      <c r="A4172" t="inlineStr">
        <is>
          <t>RET004183</t>
        </is>
      </c>
      <c r="B4172" t="inlineStr">
        <is>
          <t>O026645</t>
        </is>
      </c>
      <c r="C4172" s="25" t="n">
        <v>45547</v>
      </c>
      <c r="D4172" t="inlineStr">
        <is>
          <t>Fashion</t>
        </is>
      </c>
      <c r="E4172" t="inlineStr">
        <is>
          <t>West</t>
        </is>
      </c>
      <c r="F4172" t="inlineStr">
        <is>
          <t>Marketplace</t>
        </is>
      </c>
      <c r="G4172" t="inlineStr">
        <is>
          <t>Late Delivery</t>
        </is>
      </c>
      <c r="H4172" t="n">
        <v>1</v>
      </c>
      <c r="I4172" t="n">
        <v>716.8200000000001</v>
      </c>
    </row>
    <row r="4173">
      <c r="A4173" t="inlineStr">
        <is>
          <t>RET004184</t>
        </is>
      </c>
      <c r="B4173" t="inlineStr">
        <is>
          <t>O026662</t>
        </is>
      </c>
      <c r="C4173" s="25" t="n">
        <v>45548</v>
      </c>
      <c r="D4173" t="inlineStr">
        <is>
          <t>Fashion</t>
        </is>
      </c>
      <c r="E4173" t="inlineStr">
        <is>
          <t>South</t>
        </is>
      </c>
      <c r="F4173" t="inlineStr">
        <is>
          <t>Marketplace</t>
        </is>
      </c>
      <c r="G4173" t="inlineStr">
        <is>
          <t>Size/Fit Issue</t>
        </is>
      </c>
      <c r="H4173" t="n">
        <v>1</v>
      </c>
      <c r="I4173" t="n">
        <v>2395.33</v>
      </c>
    </row>
    <row r="4174">
      <c r="A4174" t="inlineStr">
        <is>
          <t>RET004185</t>
        </is>
      </c>
      <c r="B4174" t="inlineStr">
        <is>
          <t>O026676</t>
        </is>
      </c>
      <c r="C4174" s="25" t="n">
        <v>45548</v>
      </c>
      <c r="D4174" t="inlineStr">
        <is>
          <t>Fashion</t>
        </is>
      </c>
      <c r="E4174" t="inlineStr">
        <is>
          <t>East</t>
        </is>
      </c>
      <c r="F4174" t="inlineStr">
        <is>
          <t>Website</t>
        </is>
      </c>
      <c r="G4174" t="inlineStr">
        <is>
          <t>Defective Product</t>
        </is>
      </c>
      <c r="H4174" t="n">
        <v>1</v>
      </c>
      <c r="I4174" t="n">
        <v>2609.36</v>
      </c>
    </row>
    <row r="4175">
      <c r="A4175" t="inlineStr">
        <is>
          <t>RET004186</t>
        </is>
      </c>
      <c r="B4175" t="inlineStr">
        <is>
          <t>O026682</t>
        </is>
      </c>
      <c r="C4175" s="25" t="n">
        <v>45548</v>
      </c>
      <c r="D4175" t="inlineStr">
        <is>
          <t>Fashion</t>
        </is>
      </c>
      <c r="E4175" t="inlineStr">
        <is>
          <t>West</t>
        </is>
      </c>
      <c r="F4175" t="inlineStr">
        <is>
          <t>Marketplace</t>
        </is>
      </c>
      <c r="G4175" t="inlineStr">
        <is>
          <t>Changed Mind</t>
        </is>
      </c>
      <c r="H4175" t="n">
        <v>1</v>
      </c>
      <c r="I4175" t="n">
        <v>2903.73</v>
      </c>
    </row>
    <row r="4176">
      <c r="A4176" t="inlineStr">
        <is>
          <t>RET004187</t>
        </is>
      </c>
      <c r="B4176" t="inlineStr">
        <is>
          <t>O026684</t>
        </is>
      </c>
      <c r="C4176" s="25" t="n">
        <v>45548</v>
      </c>
      <c r="D4176" t="inlineStr">
        <is>
          <t>Electronics</t>
        </is>
      </c>
      <c r="E4176" t="inlineStr">
        <is>
          <t>North</t>
        </is>
      </c>
      <c r="F4176" t="inlineStr">
        <is>
          <t>Mobile App</t>
        </is>
      </c>
      <c r="G4176" t="inlineStr">
        <is>
          <t>Defective Product</t>
        </is>
      </c>
      <c r="H4176" t="n">
        <v>1</v>
      </c>
      <c r="I4176" t="n">
        <v>17259.37</v>
      </c>
    </row>
    <row r="4177">
      <c r="A4177" t="inlineStr">
        <is>
          <t>RET004188</t>
        </is>
      </c>
      <c r="B4177" t="inlineStr">
        <is>
          <t>O026692</t>
        </is>
      </c>
      <c r="C4177" s="25" t="n">
        <v>45548</v>
      </c>
      <c r="D4177" t="inlineStr">
        <is>
          <t>Fashion</t>
        </is>
      </c>
      <c r="E4177" t="inlineStr">
        <is>
          <t>West</t>
        </is>
      </c>
      <c r="F4177" t="inlineStr">
        <is>
          <t>Website</t>
        </is>
      </c>
      <c r="G4177" t="inlineStr">
        <is>
          <t>Changed Mind</t>
        </is>
      </c>
      <c r="H4177" t="n">
        <v>1</v>
      </c>
      <c r="I4177" t="n">
        <v>476.42</v>
      </c>
    </row>
    <row r="4178">
      <c r="A4178" t="inlineStr">
        <is>
          <t>RET004189</t>
        </is>
      </c>
      <c r="B4178" t="inlineStr">
        <is>
          <t>O026695</t>
        </is>
      </c>
      <c r="C4178" s="25" t="n">
        <v>45548</v>
      </c>
      <c r="D4178" t="inlineStr">
        <is>
          <t>Fashion</t>
        </is>
      </c>
      <c r="E4178" t="inlineStr">
        <is>
          <t>East</t>
        </is>
      </c>
      <c r="F4178" t="inlineStr">
        <is>
          <t>Marketplace</t>
        </is>
      </c>
      <c r="G4178" t="inlineStr">
        <is>
          <t>Size/Fit Issue</t>
        </is>
      </c>
      <c r="H4178" t="n">
        <v>2</v>
      </c>
      <c r="I4178" t="n">
        <v>2738.63</v>
      </c>
    </row>
    <row r="4179">
      <c r="A4179" t="inlineStr">
        <is>
          <t>RET004190</t>
        </is>
      </c>
      <c r="B4179" t="inlineStr">
        <is>
          <t>O026705</t>
        </is>
      </c>
      <c r="C4179" s="25" t="n">
        <v>45548</v>
      </c>
      <c r="D4179" t="inlineStr">
        <is>
          <t>Electronics</t>
        </is>
      </c>
      <c r="E4179" t="inlineStr">
        <is>
          <t>West</t>
        </is>
      </c>
      <c r="F4179" t="inlineStr">
        <is>
          <t>Marketplace</t>
        </is>
      </c>
      <c r="G4179" t="inlineStr">
        <is>
          <t>Defective Product</t>
        </is>
      </c>
      <c r="H4179" t="n">
        <v>1</v>
      </c>
      <c r="I4179" t="n">
        <v>18578.66</v>
      </c>
    </row>
    <row r="4180">
      <c r="A4180" t="inlineStr">
        <is>
          <t>RET004191</t>
        </is>
      </c>
      <c r="B4180" t="inlineStr">
        <is>
          <t>O026720</t>
        </is>
      </c>
      <c r="C4180" s="25" t="n">
        <v>45549</v>
      </c>
      <c r="D4180" t="inlineStr">
        <is>
          <t>Electronics</t>
        </is>
      </c>
      <c r="E4180" t="inlineStr">
        <is>
          <t>East</t>
        </is>
      </c>
      <c r="F4180" t="inlineStr">
        <is>
          <t>Mobile App</t>
        </is>
      </c>
      <c r="G4180" t="inlineStr">
        <is>
          <t>Defective Product</t>
        </is>
      </c>
      <c r="H4180" t="n">
        <v>2</v>
      </c>
      <c r="I4180" t="n">
        <v>16853.3</v>
      </c>
    </row>
    <row r="4181">
      <c r="A4181" t="inlineStr">
        <is>
          <t>RET004192</t>
        </is>
      </c>
      <c r="B4181" t="inlineStr">
        <is>
          <t>O026729</t>
        </is>
      </c>
      <c r="C4181" s="25" t="n">
        <v>45549</v>
      </c>
      <c r="D4181" t="inlineStr">
        <is>
          <t>Fashion</t>
        </is>
      </c>
      <c r="E4181" t="inlineStr">
        <is>
          <t>West</t>
        </is>
      </c>
      <c r="F4181" t="inlineStr">
        <is>
          <t>Marketplace</t>
        </is>
      </c>
      <c r="G4181" t="inlineStr">
        <is>
          <t>Size/Fit Issue</t>
        </is>
      </c>
      <c r="H4181" t="n">
        <v>1</v>
      </c>
      <c r="I4181" t="n">
        <v>467.06</v>
      </c>
    </row>
    <row r="4182">
      <c r="A4182" t="inlineStr">
        <is>
          <t>RET004193</t>
        </is>
      </c>
      <c r="B4182" t="inlineStr">
        <is>
          <t>O026755</t>
        </is>
      </c>
      <c r="C4182" s="25" t="n">
        <v>45549</v>
      </c>
      <c r="D4182" t="inlineStr">
        <is>
          <t>Fashion</t>
        </is>
      </c>
      <c r="E4182" t="inlineStr">
        <is>
          <t>Central</t>
        </is>
      </c>
      <c r="F4182" t="inlineStr">
        <is>
          <t>Website</t>
        </is>
      </c>
      <c r="G4182" t="inlineStr">
        <is>
          <t>Size/Fit Issue</t>
        </is>
      </c>
      <c r="H4182" t="n">
        <v>1</v>
      </c>
      <c r="I4182" t="n">
        <v>2423.3</v>
      </c>
    </row>
    <row r="4183">
      <c r="A4183" t="inlineStr">
        <is>
          <t>RET004194</t>
        </is>
      </c>
      <c r="B4183" t="inlineStr">
        <is>
          <t>O026764</t>
        </is>
      </c>
      <c r="C4183" s="25" t="n">
        <v>45550</v>
      </c>
      <c r="D4183" t="inlineStr">
        <is>
          <t>Electronics</t>
        </is>
      </c>
      <c r="E4183" t="inlineStr">
        <is>
          <t>South</t>
        </is>
      </c>
      <c r="F4183" t="inlineStr">
        <is>
          <t>Website</t>
        </is>
      </c>
      <c r="G4183" t="inlineStr">
        <is>
          <t>Defective Product</t>
        </is>
      </c>
      <c r="H4183" t="n">
        <v>1</v>
      </c>
      <c r="I4183" t="n">
        <v>14890.82</v>
      </c>
    </row>
    <row r="4184">
      <c r="A4184" t="inlineStr">
        <is>
          <t>RET004195</t>
        </is>
      </c>
      <c r="B4184" t="inlineStr">
        <is>
          <t>O026764</t>
        </is>
      </c>
      <c r="C4184" s="25" t="n">
        <v>45550</v>
      </c>
      <c r="D4184" t="inlineStr">
        <is>
          <t>Electronics</t>
        </is>
      </c>
      <c r="E4184" t="inlineStr">
        <is>
          <t>South</t>
        </is>
      </c>
      <c r="F4184" t="inlineStr">
        <is>
          <t>Website</t>
        </is>
      </c>
      <c r="G4184" t="inlineStr">
        <is>
          <t>Defective Product</t>
        </is>
      </c>
      <c r="H4184" t="n">
        <v>1</v>
      </c>
      <c r="I4184" t="n">
        <v>12457.69</v>
      </c>
    </row>
    <row r="4185">
      <c r="A4185" t="inlineStr">
        <is>
          <t>RET004196</t>
        </is>
      </c>
      <c r="B4185" t="inlineStr">
        <is>
          <t>O026788</t>
        </is>
      </c>
      <c r="C4185" s="25" t="n">
        <v>45550</v>
      </c>
      <c r="D4185" t="inlineStr">
        <is>
          <t>Fashion</t>
        </is>
      </c>
      <c r="E4185" t="inlineStr">
        <is>
          <t>East</t>
        </is>
      </c>
      <c r="F4185" t="inlineStr">
        <is>
          <t>Marketplace</t>
        </is>
      </c>
      <c r="G4185" t="inlineStr">
        <is>
          <t>Not as Described</t>
        </is>
      </c>
      <c r="H4185" t="n">
        <v>2</v>
      </c>
      <c r="I4185" t="n">
        <v>3692.42</v>
      </c>
    </row>
    <row r="4186">
      <c r="A4186" t="inlineStr">
        <is>
          <t>RET004197</t>
        </is>
      </c>
      <c r="B4186" t="inlineStr">
        <is>
          <t>O026794</t>
        </is>
      </c>
      <c r="C4186" s="25" t="n">
        <v>45550</v>
      </c>
      <c r="D4186" t="inlineStr">
        <is>
          <t>Fashion</t>
        </is>
      </c>
      <c r="E4186" t="inlineStr">
        <is>
          <t>North</t>
        </is>
      </c>
      <c r="F4186" t="inlineStr">
        <is>
          <t>Mobile App</t>
        </is>
      </c>
      <c r="G4186" t="inlineStr">
        <is>
          <t>Not as Described</t>
        </is>
      </c>
      <c r="H4186" t="n">
        <v>1</v>
      </c>
      <c r="I4186" t="n">
        <v>6157.94</v>
      </c>
    </row>
    <row r="4187">
      <c r="A4187" t="inlineStr">
        <is>
          <t>RET004198</t>
        </is>
      </c>
      <c r="B4187" t="inlineStr">
        <is>
          <t>O026798</t>
        </is>
      </c>
      <c r="C4187" s="25" t="n">
        <v>45550</v>
      </c>
      <c r="D4187" t="inlineStr">
        <is>
          <t>Sports</t>
        </is>
      </c>
      <c r="E4187" t="inlineStr">
        <is>
          <t>South</t>
        </is>
      </c>
      <c r="F4187" t="inlineStr">
        <is>
          <t>Mobile App</t>
        </is>
      </c>
      <c r="G4187" t="inlineStr">
        <is>
          <t>Damaged in Transit</t>
        </is>
      </c>
      <c r="H4187" t="n">
        <v>1</v>
      </c>
      <c r="I4187" t="n">
        <v>1421.78</v>
      </c>
    </row>
    <row r="4188">
      <c r="A4188" t="inlineStr">
        <is>
          <t>RET004199</t>
        </is>
      </c>
      <c r="B4188" t="inlineStr">
        <is>
          <t>O026800</t>
        </is>
      </c>
      <c r="C4188" s="25" t="n">
        <v>45550</v>
      </c>
      <c r="D4188" t="inlineStr">
        <is>
          <t>Electronics</t>
        </is>
      </c>
      <c r="E4188" t="inlineStr">
        <is>
          <t>South</t>
        </is>
      </c>
      <c r="F4188" t="inlineStr">
        <is>
          <t>Website</t>
        </is>
      </c>
      <c r="G4188" t="inlineStr">
        <is>
          <t>Defective Product</t>
        </is>
      </c>
      <c r="H4188" t="n">
        <v>1</v>
      </c>
      <c r="I4188" t="n">
        <v>1262.66</v>
      </c>
    </row>
    <row r="4189">
      <c r="A4189" t="inlineStr">
        <is>
          <t>RET004200</t>
        </is>
      </c>
      <c r="B4189" t="inlineStr">
        <is>
          <t>O026824</t>
        </is>
      </c>
      <c r="C4189" s="25" t="n">
        <v>45550</v>
      </c>
      <c r="D4189" t="inlineStr">
        <is>
          <t>Fashion</t>
        </is>
      </c>
      <c r="E4189" t="inlineStr">
        <is>
          <t>South</t>
        </is>
      </c>
      <c r="F4189" t="inlineStr">
        <is>
          <t>Marketplace</t>
        </is>
      </c>
      <c r="G4189" t="inlineStr">
        <is>
          <t>Changed Mind</t>
        </is>
      </c>
      <c r="H4189" t="n">
        <v>1</v>
      </c>
      <c r="I4189" t="n">
        <v>1094.18</v>
      </c>
    </row>
    <row r="4190">
      <c r="A4190" t="inlineStr">
        <is>
          <t>RET004201</t>
        </is>
      </c>
      <c r="B4190" t="inlineStr">
        <is>
          <t>O026834</t>
        </is>
      </c>
      <c r="C4190" s="25" t="n">
        <v>45551</v>
      </c>
      <c r="D4190" t="inlineStr">
        <is>
          <t>Fashion</t>
        </is>
      </c>
      <c r="E4190" t="inlineStr">
        <is>
          <t>South</t>
        </is>
      </c>
      <c r="F4190" t="inlineStr">
        <is>
          <t>Retail Store</t>
        </is>
      </c>
      <c r="G4190" t="inlineStr">
        <is>
          <t>Size/Fit Issue</t>
        </is>
      </c>
      <c r="H4190" t="n">
        <v>1</v>
      </c>
      <c r="I4190" t="n">
        <v>2474.16</v>
      </c>
    </row>
    <row r="4191">
      <c r="A4191" t="inlineStr">
        <is>
          <t>RET004202</t>
        </is>
      </c>
      <c r="B4191" t="inlineStr">
        <is>
          <t>O026844</t>
        </is>
      </c>
      <c r="C4191" s="25" t="n">
        <v>45551</v>
      </c>
      <c r="D4191" t="inlineStr">
        <is>
          <t>Home &amp; Kitchen</t>
        </is>
      </c>
      <c r="E4191" t="inlineStr">
        <is>
          <t>North</t>
        </is>
      </c>
      <c r="F4191" t="inlineStr">
        <is>
          <t>Marketplace</t>
        </is>
      </c>
      <c r="G4191" t="inlineStr">
        <is>
          <t>Defective Product</t>
        </is>
      </c>
      <c r="H4191" t="n">
        <v>1</v>
      </c>
      <c r="I4191" t="n">
        <v>344.81</v>
      </c>
    </row>
    <row r="4192">
      <c r="A4192" t="inlineStr">
        <is>
          <t>RET004203</t>
        </is>
      </c>
      <c r="B4192" t="inlineStr">
        <is>
          <t>O026844</t>
        </is>
      </c>
      <c r="C4192" s="25" t="n">
        <v>45551</v>
      </c>
      <c r="D4192" t="inlineStr">
        <is>
          <t>Fashion</t>
        </is>
      </c>
      <c r="E4192" t="inlineStr">
        <is>
          <t>North</t>
        </is>
      </c>
      <c r="F4192" t="inlineStr">
        <is>
          <t>Marketplace</t>
        </is>
      </c>
      <c r="G4192" t="inlineStr">
        <is>
          <t>Damaged in Transit</t>
        </is>
      </c>
      <c r="H4192" t="n">
        <v>1</v>
      </c>
      <c r="I4192" t="n">
        <v>2451.38</v>
      </c>
    </row>
    <row r="4193">
      <c r="A4193" t="inlineStr">
        <is>
          <t>RET004204</t>
        </is>
      </c>
      <c r="B4193" t="inlineStr">
        <is>
          <t>O026847</t>
        </is>
      </c>
      <c r="C4193" s="25" t="n">
        <v>45551</v>
      </c>
      <c r="D4193" t="inlineStr">
        <is>
          <t>Home &amp; Kitchen</t>
        </is>
      </c>
      <c r="E4193" t="inlineStr">
        <is>
          <t>Central</t>
        </is>
      </c>
      <c r="F4193" t="inlineStr">
        <is>
          <t>Mobile App</t>
        </is>
      </c>
      <c r="G4193" t="inlineStr">
        <is>
          <t>Defective Product</t>
        </is>
      </c>
      <c r="H4193" t="n">
        <v>1</v>
      </c>
      <c r="I4193" t="n">
        <v>4603.09</v>
      </c>
    </row>
    <row r="4194">
      <c r="A4194" t="inlineStr">
        <is>
          <t>RET004205</t>
        </is>
      </c>
      <c r="B4194" t="inlineStr">
        <is>
          <t>O026848</t>
        </is>
      </c>
      <c r="C4194" s="25" t="n">
        <v>45551</v>
      </c>
      <c r="D4194" t="inlineStr">
        <is>
          <t>Home &amp; Kitchen</t>
        </is>
      </c>
      <c r="E4194" t="inlineStr">
        <is>
          <t>North</t>
        </is>
      </c>
      <c r="F4194" t="inlineStr">
        <is>
          <t>Mobile App</t>
        </is>
      </c>
      <c r="G4194" t="inlineStr">
        <is>
          <t>Damaged in Transit</t>
        </is>
      </c>
      <c r="H4194" t="n">
        <v>1</v>
      </c>
      <c r="I4194" t="n">
        <v>1154.97</v>
      </c>
    </row>
    <row r="4195">
      <c r="A4195" t="inlineStr">
        <is>
          <t>RET004206</t>
        </is>
      </c>
      <c r="B4195" t="inlineStr">
        <is>
          <t>O026861</t>
        </is>
      </c>
      <c r="C4195" s="25" t="n">
        <v>45551</v>
      </c>
      <c r="D4195" t="inlineStr">
        <is>
          <t>Fashion</t>
        </is>
      </c>
      <c r="E4195" t="inlineStr">
        <is>
          <t>West</t>
        </is>
      </c>
      <c r="F4195" t="inlineStr">
        <is>
          <t>Marketplace</t>
        </is>
      </c>
      <c r="G4195" t="inlineStr">
        <is>
          <t>Size/Fit Issue</t>
        </is>
      </c>
      <c r="H4195" t="n">
        <v>2</v>
      </c>
      <c r="I4195" t="n">
        <v>2562.77</v>
      </c>
    </row>
    <row r="4196">
      <c r="A4196" t="inlineStr">
        <is>
          <t>RET004207</t>
        </is>
      </c>
      <c r="B4196" t="inlineStr">
        <is>
          <t>O026863</t>
        </is>
      </c>
      <c r="C4196" s="25" t="n">
        <v>45551</v>
      </c>
      <c r="D4196" t="inlineStr">
        <is>
          <t>Electronics</t>
        </is>
      </c>
      <c r="E4196" t="inlineStr">
        <is>
          <t>Central</t>
        </is>
      </c>
      <c r="F4196" t="inlineStr">
        <is>
          <t>Mobile App</t>
        </is>
      </c>
      <c r="G4196" t="inlineStr">
        <is>
          <t>Damaged in Transit</t>
        </is>
      </c>
      <c r="H4196" t="n">
        <v>1</v>
      </c>
      <c r="I4196" t="n">
        <v>1842.98</v>
      </c>
    </row>
    <row r="4197">
      <c r="A4197" t="inlineStr">
        <is>
          <t>RET004208</t>
        </is>
      </c>
      <c r="B4197" t="inlineStr">
        <is>
          <t>O026866</t>
        </is>
      </c>
      <c r="C4197" s="25" t="n">
        <v>45551</v>
      </c>
      <c r="D4197" t="inlineStr">
        <is>
          <t>Electronics</t>
        </is>
      </c>
      <c r="E4197" t="inlineStr">
        <is>
          <t>South</t>
        </is>
      </c>
      <c r="F4197" t="inlineStr">
        <is>
          <t>Website</t>
        </is>
      </c>
      <c r="G4197" t="inlineStr">
        <is>
          <t>Damaged in Transit</t>
        </is>
      </c>
      <c r="H4197" t="n">
        <v>1</v>
      </c>
      <c r="I4197" t="n">
        <v>6326.42</v>
      </c>
    </row>
    <row r="4198">
      <c r="A4198" t="inlineStr">
        <is>
          <t>RET004209</t>
        </is>
      </c>
      <c r="B4198" t="inlineStr">
        <is>
          <t>O026870</t>
        </is>
      </c>
      <c r="C4198" s="25" t="n">
        <v>45551</v>
      </c>
      <c r="D4198" t="inlineStr">
        <is>
          <t>Fashion</t>
        </is>
      </c>
      <c r="E4198" t="inlineStr">
        <is>
          <t>North</t>
        </is>
      </c>
      <c r="F4198" t="inlineStr">
        <is>
          <t>Marketplace</t>
        </is>
      </c>
      <c r="G4198" t="inlineStr">
        <is>
          <t>Changed Mind</t>
        </is>
      </c>
      <c r="H4198" t="n">
        <v>1</v>
      </c>
      <c r="I4198" t="n">
        <v>1449.86</v>
      </c>
    </row>
    <row r="4199">
      <c r="A4199" t="inlineStr">
        <is>
          <t>RET004210</t>
        </is>
      </c>
      <c r="B4199" t="inlineStr">
        <is>
          <t>O026871</t>
        </is>
      </c>
      <c r="C4199" s="25" t="n">
        <v>45551</v>
      </c>
      <c r="D4199" t="inlineStr">
        <is>
          <t>Fashion</t>
        </is>
      </c>
      <c r="E4199" t="inlineStr">
        <is>
          <t>South</t>
        </is>
      </c>
      <c r="F4199" t="inlineStr">
        <is>
          <t>Mobile App</t>
        </is>
      </c>
      <c r="G4199" t="inlineStr">
        <is>
          <t>Damaged in Transit</t>
        </is>
      </c>
      <c r="H4199" t="n">
        <v>1</v>
      </c>
      <c r="I4199" t="n">
        <v>1016.65</v>
      </c>
    </row>
    <row r="4200">
      <c r="A4200" t="inlineStr">
        <is>
          <t>RET004211</t>
        </is>
      </c>
      <c r="B4200" t="inlineStr">
        <is>
          <t>O026872</t>
        </is>
      </c>
      <c r="C4200" s="25" t="n">
        <v>45551</v>
      </c>
      <c r="D4200" t="inlineStr">
        <is>
          <t>Fashion</t>
        </is>
      </c>
      <c r="E4200" t="inlineStr">
        <is>
          <t>South</t>
        </is>
      </c>
      <c r="F4200" t="inlineStr">
        <is>
          <t>Marketplace</t>
        </is>
      </c>
      <c r="G4200" t="inlineStr">
        <is>
          <t>Not as Described</t>
        </is>
      </c>
      <c r="H4200" t="n">
        <v>1</v>
      </c>
      <c r="I4200" t="n">
        <v>601.6900000000001</v>
      </c>
    </row>
    <row r="4201">
      <c r="A4201" t="inlineStr">
        <is>
          <t>RET004212</t>
        </is>
      </c>
      <c r="B4201" t="inlineStr">
        <is>
          <t>O026886</t>
        </is>
      </c>
      <c r="C4201" s="25" t="n">
        <v>45552</v>
      </c>
      <c r="D4201" t="inlineStr">
        <is>
          <t>Fashion</t>
        </is>
      </c>
      <c r="E4201" t="inlineStr">
        <is>
          <t>South</t>
        </is>
      </c>
      <c r="F4201" t="inlineStr">
        <is>
          <t>Website</t>
        </is>
      </c>
      <c r="G4201" t="inlineStr">
        <is>
          <t>Size/Fit Issue</t>
        </is>
      </c>
      <c r="H4201" t="n">
        <v>1</v>
      </c>
      <c r="I4201" t="n">
        <v>6157.94</v>
      </c>
    </row>
    <row r="4202">
      <c r="A4202" t="inlineStr">
        <is>
          <t>RET004213</t>
        </is>
      </c>
      <c r="B4202" t="inlineStr">
        <is>
          <t>O026888</t>
        </is>
      </c>
      <c r="C4202" s="25" t="n">
        <v>45552</v>
      </c>
      <c r="D4202" t="inlineStr">
        <is>
          <t>Home &amp; Kitchen</t>
        </is>
      </c>
      <c r="E4202" t="inlineStr">
        <is>
          <t>West</t>
        </is>
      </c>
      <c r="F4202" t="inlineStr">
        <is>
          <t>Mobile App</t>
        </is>
      </c>
      <c r="G4202" t="inlineStr">
        <is>
          <t>Wrong Item Delivered</t>
        </is>
      </c>
      <c r="H4202" t="n">
        <v>1</v>
      </c>
      <c r="I4202" t="n">
        <v>3084.28</v>
      </c>
    </row>
    <row r="4203">
      <c r="A4203" t="inlineStr">
        <is>
          <t>RET004214</t>
        </is>
      </c>
      <c r="B4203" t="inlineStr">
        <is>
          <t>O026890</t>
        </is>
      </c>
      <c r="C4203" s="25" t="n">
        <v>45552</v>
      </c>
      <c r="D4203" t="inlineStr">
        <is>
          <t>Fashion</t>
        </is>
      </c>
      <c r="E4203" t="inlineStr">
        <is>
          <t>North</t>
        </is>
      </c>
      <c r="F4203" t="inlineStr">
        <is>
          <t>Mobile App</t>
        </is>
      </c>
      <c r="G4203" t="inlineStr">
        <is>
          <t>Size/Fit Issue</t>
        </is>
      </c>
      <c r="H4203" t="n">
        <v>1</v>
      </c>
      <c r="I4203" t="n">
        <v>602.16</v>
      </c>
    </row>
    <row r="4204">
      <c r="A4204" t="inlineStr">
        <is>
          <t>RET004215</t>
        </is>
      </c>
      <c r="B4204" t="inlineStr">
        <is>
          <t>O026903</t>
        </is>
      </c>
      <c r="C4204" s="25" t="n">
        <v>45552</v>
      </c>
      <c r="D4204" t="inlineStr">
        <is>
          <t>Beauty</t>
        </is>
      </c>
      <c r="E4204" t="inlineStr">
        <is>
          <t>South</t>
        </is>
      </c>
      <c r="F4204" t="inlineStr">
        <is>
          <t>Website</t>
        </is>
      </c>
      <c r="G4204" t="inlineStr">
        <is>
          <t>Changed Mind</t>
        </is>
      </c>
      <c r="H4204" t="n">
        <v>1</v>
      </c>
      <c r="I4204" t="n">
        <v>547.2</v>
      </c>
    </row>
    <row r="4205">
      <c r="A4205" t="inlineStr">
        <is>
          <t>RET004216</t>
        </is>
      </c>
      <c r="B4205" t="inlineStr">
        <is>
          <t>O026907</t>
        </is>
      </c>
      <c r="C4205" s="25" t="n">
        <v>45552</v>
      </c>
      <c r="D4205" t="inlineStr">
        <is>
          <t>Home &amp; Kitchen</t>
        </is>
      </c>
      <c r="E4205" t="inlineStr">
        <is>
          <t>Central</t>
        </is>
      </c>
      <c r="F4205" t="inlineStr">
        <is>
          <t>Marketplace</t>
        </is>
      </c>
      <c r="G4205" t="inlineStr">
        <is>
          <t>Defective Product</t>
        </is>
      </c>
      <c r="H4205" t="n">
        <v>1</v>
      </c>
      <c r="I4205" t="n">
        <v>2544.98</v>
      </c>
    </row>
    <row r="4206">
      <c r="A4206" t="inlineStr">
        <is>
          <t>RET004217</t>
        </is>
      </c>
      <c r="B4206" t="inlineStr">
        <is>
          <t>O026911</t>
        </is>
      </c>
      <c r="C4206" s="25" t="n">
        <v>45552</v>
      </c>
      <c r="D4206" t="inlineStr">
        <is>
          <t>Sports</t>
        </is>
      </c>
      <c r="E4206" t="inlineStr">
        <is>
          <t>West</t>
        </is>
      </c>
      <c r="F4206" t="inlineStr">
        <is>
          <t>Website</t>
        </is>
      </c>
      <c r="G4206" t="inlineStr">
        <is>
          <t>Late Delivery</t>
        </is>
      </c>
      <c r="H4206" t="n">
        <v>1</v>
      </c>
      <c r="I4206" t="n">
        <v>1125.33</v>
      </c>
    </row>
    <row r="4207">
      <c r="A4207" t="inlineStr">
        <is>
          <t>RET004219</t>
        </is>
      </c>
      <c r="B4207" t="inlineStr">
        <is>
          <t>O026913</t>
        </is>
      </c>
      <c r="C4207" s="25" t="n">
        <v>45552</v>
      </c>
      <c r="D4207" t="inlineStr">
        <is>
          <t>Fashion</t>
        </is>
      </c>
      <c r="E4207" t="inlineStr">
        <is>
          <t>East</t>
        </is>
      </c>
      <c r="F4207" t="inlineStr">
        <is>
          <t>Mobile App</t>
        </is>
      </c>
      <c r="G4207" t="inlineStr">
        <is>
          <t>Not as Described</t>
        </is>
      </c>
      <c r="H4207" t="n">
        <v>1</v>
      </c>
      <c r="I4207" t="n">
        <v>1698.37</v>
      </c>
    </row>
    <row r="4208">
      <c r="A4208" t="inlineStr">
        <is>
          <t>RET004220</t>
        </is>
      </c>
      <c r="B4208" t="inlineStr">
        <is>
          <t>O026913</t>
        </is>
      </c>
      <c r="C4208" s="25" t="n">
        <v>45552</v>
      </c>
      <c r="D4208" t="inlineStr">
        <is>
          <t>Fashion</t>
        </is>
      </c>
      <c r="E4208" t="inlineStr">
        <is>
          <t>East</t>
        </is>
      </c>
      <c r="F4208" t="inlineStr">
        <is>
          <t>Mobile App</t>
        </is>
      </c>
      <c r="G4208" t="inlineStr">
        <is>
          <t>Late Delivery</t>
        </is>
      </c>
      <c r="H4208" t="n">
        <v>1</v>
      </c>
      <c r="I4208" t="n">
        <v>2891.3</v>
      </c>
    </row>
    <row r="4209">
      <c r="A4209" t="inlineStr">
        <is>
          <t>RET004221</t>
        </is>
      </c>
      <c r="B4209" t="inlineStr">
        <is>
          <t>O026919</t>
        </is>
      </c>
      <c r="C4209" s="25" t="n">
        <v>45552</v>
      </c>
      <c r="D4209" t="inlineStr">
        <is>
          <t>Fashion</t>
        </is>
      </c>
      <c r="E4209" t="inlineStr">
        <is>
          <t>South</t>
        </is>
      </c>
      <c r="F4209" t="inlineStr">
        <is>
          <t>Marketplace</t>
        </is>
      </c>
      <c r="G4209" t="inlineStr">
        <is>
          <t>Size/Fit Issue</t>
        </is>
      </c>
      <c r="H4209" t="n">
        <v>1</v>
      </c>
      <c r="I4209" t="n">
        <v>1646.42</v>
      </c>
    </row>
    <row r="4210">
      <c r="A4210" t="inlineStr">
        <is>
          <t>RET004222</t>
        </is>
      </c>
      <c r="B4210" t="inlineStr">
        <is>
          <t>O026925</t>
        </is>
      </c>
      <c r="C4210" s="25" t="n">
        <v>45553</v>
      </c>
      <c r="D4210" t="inlineStr">
        <is>
          <t>Fashion</t>
        </is>
      </c>
      <c r="E4210" t="inlineStr">
        <is>
          <t>Central</t>
        </is>
      </c>
      <c r="F4210" t="inlineStr">
        <is>
          <t>Mobile App</t>
        </is>
      </c>
      <c r="G4210" t="inlineStr">
        <is>
          <t>Size/Fit Issue</t>
        </is>
      </c>
      <c r="H4210" t="n">
        <v>1</v>
      </c>
      <c r="I4210" t="n">
        <v>538.36</v>
      </c>
    </row>
    <row r="4211">
      <c r="A4211" t="inlineStr">
        <is>
          <t>RET004223</t>
        </is>
      </c>
      <c r="B4211" t="inlineStr">
        <is>
          <t>O026930</t>
        </is>
      </c>
      <c r="C4211" s="25" t="n">
        <v>45553</v>
      </c>
      <c r="D4211" t="inlineStr">
        <is>
          <t>Home &amp; Kitchen</t>
        </is>
      </c>
      <c r="E4211" t="inlineStr">
        <is>
          <t>Central</t>
        </is>
      </c>
      <c r="F4211" t="inlineStr">
        <is>
          <t>Website</t>
        </is>
      </c>
      <c r="G4211" t="inlineStr">
        <is>
          <t>Damaged in Transit</t>
        </is>
      </c>
      <c r="H4211" t="n">
        <v>1</v>
      </c>
      <c r="I4211" t="n">
        <v>2120.56</v>
      </c>
    </row>
    <row r="4212">
      <c r="A4212" t="inlineStr">
        <is>
          <t>RET004224</t>
        </is>
      </c>
      <c r="B4212" t="inlineStr">
        <is>
          <t>O026931</t>
        </is>
      </c>
      <c r="C4212" s="25" t="n">
        <v>45553</v>
      </c>
      <c r="D4212" t="inlineStr">
        <is>
          <t>Home &amp; Kitchen</t>
        </is>
      </c>
      <c r="E4212" t="inlineStr">
        <is>
          <t>West</t>
        </is>
      </c>
      <c r="F4212" t="inlineStr">
        <is>
          <t>Mobile App</t>
        </is>
      </c>
      <c r="G4212" t="inlineStr">
        <is>
          <t>Defective Product</t>
        </is>
      </c>
      <c r="H4212" t="n">
        <v>1</v>
      </c>
      <c r="I4212" t="n">
        <v>2014.53</v>
      </c>
    </row>
    <row r="4213">
      <c r="A4213" t="inlineStr">
        <is>
          <t>RET004225</t>
        </is>
      </c>
      <c r="B4213" t="inlineStr">
        <is>
          <t>O026931</t>
        </is>
      </c>
      <c r="C4213" s="25" t="n">
        <v>45553</v>
      </c>
      <c r="D4213" t="inlineStr">
        <is>
          <t>Electronics</t>
        </is>
      </c>
      <c r="E4213" t="inlineStr">
        <is>
          <t>West</t>
        </is>
      </c>
      <c r="F4213" t="inlineStr">
        <is>
          <t>Mobile App</t>
        </is>
      </c>
      <c r="G4213" t="inlineStr">
        <is>
          <t>Defective Product</t>
        </is>
      </c>
      <c r="H4213" t="n">
        <v>1</v>
      </c>
      <c r="I4213" t="n">
        <v>6120.5</v>
      </c>
    </row>
    <row r="4214">
      <c r="A4214" t="inlineStr">
        <is>
          <t>RET004226</t>
        </is>
      </c>
      <c r="B4214" t="inlineStr">
        <is>
          <t>O026940</t>
        </is>
      </c>
      <c r="C4214" s="25" t="n">
        <v>45553</v>
      </c>
      <c r="D4214" t="inlineStr">
        <is>
          <t>Fashion</t>
        </is>
      </c>
      <c r="E4214" t="inlineStr">
        <is>
          <t>North</t>
        </is>
      </c>
      <c r="F4214" t="inlineStr">
        <is>
          <t>Website</t>
        </is>
      </c>
      <c r="G4214" t="inlineStr">
        <is>
          <t>Size/Fit Issue</t>
        </is>
      </c>
      <c r="H4214" t="n">
        <v>2</v>
      </c>
      <c r="I4214" t="n">
        <v>4902.77</v>
      </c>
    </row>
    <row r="4215">
      <c r="A4215" t="inlineStr">
        <is>
          <t>RET004227</t>
        </is>
      </c>
      <c r="B4215" t="inlineStr">
        <is>
          <t>O026945</t>
        </is>
      </c>
      <c r="C4215" s="25" t="n">
        <v>45553</v>
      </c>
      <c r="D4215" t="inlineStr">
        <is>
          <t>Fashion</t>
        </is>
      </c>
      <c r="E4215" t="inlineStr">
        <is>
          <t>West</t>
        </is>
      </c>
      <c r="F4215" t="inlineStr">
        <is>
          <t>Website</t>
        </is>
      </c>
      <c r="G4215" t="inlineStr">
        <is>
          <t>Changed Mind</t>
        </is>
      </c>
      <c r="H4215" t="n">
        <v>1</v>
      </c>
      <c r="I4215" t="n">
        <v>2692.56</v>
      </c>
    </row>
    <row r="4216">
      <c r="A4216" t="inlineStr">
        <is>
          <t>RET004228</t>
        </is>
      </c>
      <c r="B4216" t="inlineStr">
        <is>
          <t>O026955</t>
        </is>
      </c>
      <c r="C4216" s="25" t="n">
        <v>45553</v>
      </c>
      <c r="D4216" t="inlineStr">
        <is>
          <t>Electronics</t>
        </is>
      </c>
      <c r="E4216" t="inlineStr">
        <is>
          <t>Central</t>
        </is>
      </c>
      <c r="F4216" t="inlineStr">
        <is>
          <t>Marketplace</t>
        </is>
      </c>
      <c r="G4216" t="inlineStr">
        <is>
          <t>Defective Product</t>
        </is>
      </c>
      <c r="H4216" t="n">
        <v>1</v>
      </c>
      <c r="I4216" t="n">
        <v>21270.65</v>
      </c>
    </row>
    <row r="4217">
      <c r="A4217" t="inlineStr">
        <is>
          <t>RET004229</t>
        </is>
      </c>
      <c r="B4217" t="inlineStr">
        <is>
          <t>O026959</t>
        </is>
      </c>
      <c r="C4217" s="25" t="n">
        <v>45554</v>
      </c>
      <c r="D4217" t="inlineStr">
        <is>
          <t>Fashion</t>
        </is>
      </c>
      <c r="E4217" t="inlineStr">
        <is>
          <t>East</t>
        </is>
      </c>
      <c r="F4217" t="inlineStr">
        <is>
          <t>Website</t>
        </is>
      </c>
      <c r="G4217" t="inlineStr">
        <is>
          <t>Changed Mind</t>
        </is>
      </c>
      <c r="H4217" t="n">
        <v>1</v>
      </c>
      <c r="I4217" t="n">
        <v>570.02</v>
      </c>
    </row>
    <row r="4218">
      <c r="A4218" t="inlineStr">
        <is>
          <t>RET004230</t>
        </is>
      </c>
      <c r="B4218" t="inlineStr">
        <is>
          <t>O026960</t>
        </is>
      </c>
      <c r="C4218" s="25" t="n">
        <v>45554</v>
      </c>
      <c r="D4218" t="inlineStr">
        <is>
          <t>Home &amp; Kitchen</t>
        </is>
      </c>
      <c r="E4218" t="inlineStr">
        <is>
          <t>South</t>
        </is>
      </c>
      <c r="F4218" t="inlineStr">
        <is>
          <t>Marketplace</t>
        </is>
      </c>
      <c r="G4218" t="inlineStr">
        <is>
          <t>Defective Product</t>
        </is>
      </c>
      <c r="H4218" t="n">
        <v>1</v>
      </c>
      <c r="I4218" t="n">
        <v>415.17</v>
      </c>
    </row>
    <row r="4219">
      <c r="A4219" t="inlineStr">
        <is>
          <t>RET004231</t>
        </is>
      </c>
      <c r="B4219" t="inlineStr">
        <is>
          <t>O026967</t>
        </is>
      </c>
      <c r="C4219" s="25" t="n">
        <v>45554</v>
      </c>
      <c r="D4219" t="inlineStr">
        <is>
          <t>Electronics</t>
        </is>
      </c>
      <c r="E4219" t="inlineStr">
        <is>
          <t>South</t>
        </is>
      </c>
      <c r="F4219" t="inlineStr">
        <is>
          <t>Marketplace</t>
        </is>
      </c>
      <c r="G4219" t="inlineStr">
        <is>
          <t>Defective Product</t>
        </is>
      </c>
      <c r="H4219" t="n">
        <v>1</v>
      </c>
      <c r="I4219" t="n">
        <v>9298.799999999999</v>
      </c>
    </row>
    <row r="4220">
      <c r="A4220" t="inlineStr">
        <is>
          <t>RET004232</t>
        </is>
      </c>
      <c r="B4220" t="inlineStr">
        <is>
          <t>O026974</t>
        </is>
      </c>
      <c r="C4220" s="25" t="n">
        <v>45554</v>
      </c>
      <c r="D4220" t="inlineStr">
        <is>
          <t>Fashion</t>
        </is>
      </c>
      <c r="E4220" t="inlineStr">
        <is>
          <t>South</t>
        </is>
      </c>
      <c r="F4220" t="inlineStr">
        <is>
          <t>Website</t>
        </is>
      </c>
      <c r="G4220" t="inlineStr">
        <is>
          <t>Damaged in Transit</t>
        </is>
      </c>
      <c r="H4220" t="n">
        <v>2</v>
      </c>
      <c r="I4220" t="n">
        <v>2230.9</v>
      </c>
    </row>
    <row r="4221">
      <c r="A4221" t="inlineStr">
        <is>
          <t>RET004233</t>
        </is>
      </c>
      <c r="B4221" t="inlineStr">
        <is>
          <t>O026983</t>
        </is>
      </c>
      <c r="C4221" s="25" t="n">
        <v>45554</v>
      </c>
      <c r="D4221" t="inlineStr">
        <is>
          <t>Electronics</t>
        </is>
      </c>
      <c r="E4221" t="inlineStr">
        <is>
          <t>East</t>
        </is>
      </c>
      <c r="F4221" t="inlineStr">
        <is>
          <t>Website</t>
        </is>
      </c>
      <c r="G4221" t="inlineStr">
        <is>
          <t>Defective Product</t>
        </is>
      </c>
      <c r="H4221" t="n">
        <v>1</v>
      </c>
      <c r="I4221" t="n">
        <v>3901.61</v>
      </c>
    </row>
    <row r="4222">
      <c r="A4222" t="inlineStr">
        <is>
          <t>RET004234</t>
        </is>
      </c>
      <c r="B4222" t="inlineStr">
        <is>
          <t>O026986</t>
        </is>
      </c>
      <c r="C4222" s="25" t="n">
        <v>45554</v>
      </c>
      <c r="D4222" t="inlineStr">
        <is>
          <t>Fashion</t>
        </is>
      </c>
      <c r="E4222" t="inlineStr">
        <is>
          <t>West</t>
        </is>
      </c>
      <c r="F4222" t="inlineStr">
        <is>
          <t>Mobile App</t>
        </is>
      </c>
      <c r="G4222" t="inlineStr">
        <is>
          <t>Size/Fit Issue</t>
        </is>
      </c>
      <c r="H4222" t="n">
        <v>1</v>
      </c>
      <c r="I4222" t="n">
        <v>1560.05</v>
      </c>
    </row>
    <row r="4223">
      <c r="A4223" t="inlineStr">
        <is>
          <t>RET004235</t>
        </is>
      </c>
      <c r="B4223" t="inlineStr">
        <is>
          <t>O026987</t>
        </is>
      </c>
      <c r="C4223" s="25" t="n">
        <v>45554</v>
      </c>
      <c r="D4223" t="inlineStr">
        <is>
          <t>Beauty</t>
        </is>
      </c>
      <c r="E4223" t="inlineStr">
        <is>
          <t>South</t>
        </is>
      </c>
      <c r="F4223" t="inlineStr">
        <is>
          <t>Website</t>
        </is>
      </c>
      <c r="G4223" t="inlineStr">
        <is>
          <t>Changed Mind</t>
        </is>
      </c>
      <c r="H4223" t="n">
        <v>1</v>
      </c>
      <c r="I4223" t="n">
        <v>248.56</v>
      </c>
    </row>
    <row r="4224">
      <c r="A4224" t="inlineStr">
        <is>
          <t>RET004236</t>
        </is>
      </c>
      <c r="B4224" t="inlineStr">
        <is>
          <t>O026990</t>
        </is>
      </c>
      <c r="C4224" s="25" t="n">
        <v>45554</v>
      </c>
      <c r="D4224" t="inlineStr">
        <is>
          <t>Fashion</t>
        </is>
      </c>
      <c r="E4224" t="inlineStr">
        <is>
          <t>East</t>
        </is>
      </c>
      <c r="F4224" t="inlineStr">
        <is>
          <t>Marketplace</t>
        </is>
      </c>
      <c r="G4224" t="inlineStr">
        <is>
          <t>Not as Described</t>
        </is>
      </c>
      <c r="H4224" t="n">
        <v>1</v>
      </c>
      <c r="I4224" t="n">
        <v>3583.94</v>
      </c>
    </row>
    <row r="4225">
      <c r="A4225" t="inlineStr">
        <is>
          <t>RET004237</t>
        </is>
      </c>
      <c r="B4225" t="inlineStr">
        <is>
          <t>O026992</t>
        </is>
      </c>
      <c r="C4225" s="25" t="n">
        <v>45554</v>
      </c>
      <c r="D4225" t="inlineStr">
        <is>
          <t>Electronics</t>
        </is>
      </c>
      <c r="E4225" t="inlineStr">
        <is>
          <t>East</t>
        </is>
      </c>
      <c r="F4225" t="inlineStr">
        <is>
          <t>Marketplace</t>
        </is>
      </c>
      <c r="G4225" t="inlineStr">
        <is>
          <t>Damaged in Transit</t>
        </is>
      </c>
      <c r="H4225" t="n">
        <v>1</v>
      </c>
      <c r="I4225" t="n">
        <v>11221.7</v>
      </c>
    </row>
    <row r="4226">
      <c r="A4226" t="inlineStr">
        <is>
          <t>RET004238</t>
        </is>
      </c>
      <c r="B4226" t="inlineStr">
        <is>
          <t>O026998</t>
        </is>
      </c>
      <c r="C4226" s="25" t="n">
        <v>45555</v>
      </c>
      <c r="D4226" t="inlineStr">
        <is>
          <t>Fashion</t>
        </is>
      </c>
      <c r="E4226" t="inlineStr">
        <is>
          <t>South</t>
        </is>
      </c>
      <c r="F4226" t="inlineStr">
        <is>
          <t>Mobile App</t>
        </is>
      </c>
      <c r="G4226" t="inlineStr">
        <is>
          <t>Size/Fit Issue</t>
        </is>
      </c>
      <c r="H4226" t="n">
        <v>2</v>
      </c>
      <c r="I4226" t="n">
        <v>13684.32</v>
      </c>
    </row>
    <row r="4227">
      <c r="A4227" t="inlineStr">
        <is>
          <t>RET004239</t>
        </is>
      </c>
      <c r="B4227" t="inlineStr">
        <is>
          <t>O027010</t>
        </is>
      </c>
      <c r="C4227" s="25" t="n">
        <v>45555</v>
      </c>
      <c r="D4227" t="inlineStr">
        <is>
          <t>Electronics</t>
        </is>
      </c>
      <c r="E4227" t="inlineStr">
        <is>
          <t>North</t>
        </is>
      </c>
      <c r="F4227" t="inlineStr">
        <is>
          <t>Mobile App</t>
        </is>
      </c>
      <c r="G4227" t="inlineStr">
        <is>
          <t>Defective Product</t>
        </is>
      </c>
      <c r="H4227" t="n">
        <v>1</v>
      </c>
      <c r="I4227" t="n">
        <v>15342.65</v>
      </c>
    </row>
    <row r="4228">
      <c r="A4228" t="inlineStr">
        <is>
          <t>RET004240</t>
        </is>
      </c>
      <c r="B4228" t="inlineStr">
        <is>
          <t>O027018</t>
        </is>
      </c>
      <c r="C4228" s="25" t="n">
        <v>45555</v>
      </c>
      <c r="D4228" t="inlineStr">
        <is>
          <t>Beauty</t>
        </is>
      </c>
      <c r="E4228" t="inlineStr">
        <is>
          <t>West</t>
        </is>
      </c>
      <c r="F4228" t="inlineStr">
        <is>
          <t>Marketplace</t>
        </is>
      </c>
      <c r="G4228" t="inlineStr">
        <is>
          <t>Not as Described</t>
        </is>
      </c>
      <c r="H4228" t="n">
        <v>1</v>
      </c>
      <c r="I4228" t="n">
        <v>364.57</v>
      </c>
    </row>
    <row r="4229">
      <c r="A4229" t="inlineStr">
        <is>
          <t>RET004241</t>
        </is>
      </c>
      <c r="B4229" t="inlineStr">
        <is>
          <t>O027025</t>
        </is>
      </c>
      <c r="C4229" s="25" t="n">
        <v>45555</v>
      </c>
      <c r="D4229" t="inlineStr">
        <is>
          <t>Fashion</t>
        </is>
      </c>
      <c r="E4229" t="inlineStr">
        <is>
          <t>West</t>
        </is>
      </c>
      <c r="F4229" t="inlineStr">
        <is>
          <t>Marketplace</t>
        </is>
      </c>
      <c r="G4229" t="inlineStr">
        <is>
          <t>Not as Described</t>
        </is>
      </c>
      <c r="H4229" t="n">
        <v>1</v>
      </c>
      <c r="I4229" t="n">
        <v>847.76</v>
      </c>
    </row>
    <row r="4230">
      <c r="A4230" t="inlineStr">
        <is>
          <t>RET004242</t>
        </is>
      </c>
      <c r="B4230" t="inlineStr">
        <is>
          <t>O027028</t>
        </is>
      </c>
      <c r="C4230" s="25" t="n">
        <v>45555</v>
      </c>
      <c r="D4230" t="inlineStr">
        <is>
          <t>Beauty</t>
        </is>
      </c>
      <c r="E4230" t="inlineStr">
        <is>
          <t>West</t>
        </is>
      </c>
      <c r="F4230" t="inlineStr">
        <is>
          <t>Mobile App</t>
        </is>
      </c>
      <c r="G4230" t="inlineStr">
        <is>
          <t>Damaged in Transit</t>
        </is>
      </c>
      <c r="H4230" t="n">
        <v>1</v>
      </c>
      <c r="I4230" t="n">
        <v>202.44</v>
      </c>
    </row>
    <row r="4231">
      <c r="A4231" t="inlineStr">
        <is>
          <t>RET004243</t>
        </is>
      </c>
      <c r="B4231" t="inlineStr">
        <is>
          <t>O027031</t>
        </is>
      </c>
      <c r="C4231" s="25" t="n">
        <v>45555</v>
      </c>
      <c r="D4231" t="inlineStr">
        <is>
          <t>Fashion</t>
        </is>
      </c>
      <c r="E4231" t="inlineStr">
        <is>
          <t>South</t>
        </is>
      </c>
      <c r="F4231" t="inlineStr">
        <is>
          <t>Mobile App</t>
        </is>
      </c>
      <c r="G4231" t="inlineStr">
        <is>
          <t>Not as Described</t>
        </is>
      </c>
      <c r="H4231" t="n">
        <v>1</v>
      </c>
      <c r="I4231" t="n">
        <v>1194.49</v>
      </c>
    </row>
    <row r="4232">
      <c r="A4232" t="inlineStr">
        <is>
          <t>RET004244</t>
        </is>
      </c>
      <c r="B4232" t="inlineStr">
        <is>
          <t>O027037</t>
        </is>
      </c>
      <c r="C4232" s="25" t="n">
        <v>45555</v>
      </c>
      <c r="D4232" t="inlineStr">
        <is>
          <t>Fashion</t>
        </is>
      </c>
      <c r="E4232" t="inlineStr">
        <is>
          <t>East</t>
        </is>
      </c>
      <c r="F4232" t="inlineStr">
        <is>
          <t>Mobile App</t>
        </is>
      </c>
      <c r="G4232" t="inlineStr">
        <is>
          <t>Size/Fit Issue</t>
        </is>
      </c>
      <c r="H4232" t="n">
        <v>1</v>
      </c>
      <c r="I4232" t="n">
        <v>1342.69</v>
      </c>
    </row>
    <row r="4233">
      <c r="A4233" t="inlineStr">
        <is>
          <t>RET004245</t>
        </is>
      </c>
      <c r="B4233" t="inlineStr">
        <is>
          <t>O027041</t>
        </is>
      </c>
      <c r="C4233" s="25" t="n">
        <v>45556</v>
      </c>
      <c r="D4233" t="inlineStr">
        <is>
          <t>Beauty</t>
        </is>
      </c>
      <c r="E4233" t="inlineStr">
        <is>
          <t>West</t>
        </is>
      </c>
      <c r="F4233" t="inlineStr">
        <is>
          <t>Website</t>
        </is>
      </c>
      <c r="G4233" t="inlineStr">
        <is>
          <t>Not as Described</t>
        </is>
      </c>
      <c r="H4233" t="n">
        <v>1</v>
      </c>
      <c r="I4233" t="n">
        <v>759.77</v>
      </c>
    </row>
    <row r="4234">
      <c r="A4234" t="inlineStr">
        <is>
          <t>RET004246</t>
        </is>
      </c>
      <c r="B4234" t="inlineStr">
        <is>
          <t>O027043</t>
        </is>
      </c>
      <c r="C4234" s="25" t="n">
        <v>45556</v>
      </c>
      <c r="D4234" t="inlineStr">
        <is>
          <t>Fashion</t>
        </is>
      </c>
      <c r="E4234" t="inlineStr">
        <is>
          <t>East</t>
        </is>
      </c>
      <c r="F4234" t="inlineStr">
        <is>
          <t>Mobile App</t>
        </is>
      </c>
      <c r="G4234" t="inlineStr">
        <is>
          <t>Not as Described</t>
        </is>
      </c>
      <c r="H4234" t="n">
        <v>1</v>
      </c>
      <c r="I4234" t="n">
        <v>1382.16</v>
      </c>
    </row>
    <row r="4235">
      <c r="A4235" t="inlineStr">
        <is>
          <t>RET004247</t>
        </is>
      </c>
      <c r="B4235" t="inlineStr">
        <is>
          <t>O027047</t>
        </is>
      </c>
      <c r="C4235" s="25" t="n">
        <v>45556</v>
      </c>
      <c r="D4235" t="inlineStr">
        <is>
          <t>Fashion</t>
        </is>
      </c>
      <c r="E4235" t="inlineStr">
        <is>
          <t>West</t>
        </is>
      </c>
      <c r="F4235" t="inlineStr">
        <is>
          <t>Mobile App</t>
        </is>
      </c>
      <c r="G4235" t="inlineStr">
        <is>
          <t>Damaged in Transit</t>
        </is>
      </c>
      <c r="H4235" t="n">
        <v>1</v>
      </c>
      <c r="I4235" t="n">
        <v>1243.94</v>
      </c>
    </row>
    <row r="4236">
      <c r="A4236" t="inlineStr">
        <is>
          <t>RET004248</t>
        </is>
      </c>
      <c r="B4236" t="inlineStr">
        <is>
          <t>O027048</t>
        </is>
      </c>
      <c r="C4236" s="25" t="n">
        <v>45556</v>
      </c>
      <c r="D4236" t="inlineStr">
        <is>
          <t>Fashion</t>
        </is>
      </c>
      <c r="E4236" t="inlineStr">
        <is>
          <t>East</t>
        </is>
      </c>
      <c r="F4236" t="inlineStr">
        <is>
          <t>Website</t>
        </is>
      </c>
      <c r="G4236" t="inlineStr">
        <is>
          <t>Size/Fit Issue</t>
        </is>
      </c>
      <c r="H4236" t="n">
        <v>1</v>
      </c>
      <c r="I4236" t="n">
        <v>663.62</v>
      </c>
    </row>
    <row r="4237">
      <c r="A4237" t="inlineStr">
        <is>
          <t>RET004249</t>
        </is>
      </c>
      <c r="B4237" t="inlineStr">
        <is>
          <t>O027051</t>
        </is>
      </c>
      <c r="C4237" s="25" t="n">
        <v>45556</v>
      </c>
      <c r="D4237" t="inlineStr">
        <is>
          <t>Beauty</t>
        </is>
      </c>
      <c r="E4237" t="inlineStr">
        <is>
          <t>South</t>
        </is>
      </c>
      <c r="F4237" t="inlineStr">
        <is>
          <t>Website</t>
        </is>
      </c>
      <c r="G4237" t="inlineStr">
        <is>
          <t>Changed Mind</t>
        </is>
      </c>
      <c r="H4237" t="n">
        <v>1</v>
      </c>
      <c r="I4237" t="n">
        <v>2023.48</v>
      </c>
    </row>
    <row r="4238">
      <c r="A4238" t="inlineStr">
        <is>
          <t>RET004250</t>
        </is>
      </c>
      <c r="B4238" t="inlineStr">
        <is>
          <t>O027052</t>
        </is>
      </c>
      <c r="C4238" s="25" t="n">
        <v>45556</v>
      </c>
      <c r="D4238" t="inlineStr">
        <is>
          <t>Home &amp; Kitchen</t>
        </is>
      </c>
      <c r="E4238" t="inlineStr">
        <is>
          <t>East</t>
        </is>
      </c>
      <c r="F4238" t="inlineStr">
        <is>
          <t>Website</t>
        </is>
      </c>
      <c r="G4238" t="inlineStr">
        <is>
          <t>Changed Mind</t>
        </is>
      </c>
      <c r="H4238" t="n">
        <v>1</v>
      </c>
      <c r="I4238" t="n">
        <v>3229.77</v>
      </c>
    </row>
    <row r="4239">
      <c r="A4239" t="inlineStr">
        <is>
          <t>RET004251</t>
        </is>
      </c>
      <c r="B4239" t="inlineStr">
        <is>
          <t>O027066</t>
        </is>
      </c>
      <c r="C4239" s="25" t="n">
        <v>45556</v>
      </c>
      <c r="D4239" t="inlineStr">
        <is>
          <t>Books</t>
        </is>
      </c>
      <c r="E4239" t="inlineStr">
        <is>
          <t>Central</t>
        </is>
      </c>
      <c r="F4239" t="inlineStr">
        <is>
          <t>Mobile App</t>
        </is>
      </c>
      <c r="G4239" t="inlineStr">
        <is>
          <t>Late Delivery</t>
        </is>
      </c>
      <c r="H4239" t="n">
        <v>1</v>
      </c>
      <c r="I4239" t="n">
        <v>242.42</v>
      </c>
    </row>
    <row r="4240">
      <c r="A4240" t="inlineStr">
        <is>
          <t>RET004252</t>
        </is>
      </c>
      <c r="B4240" t="inlineStr">
        <is>
          <t>O027077</t>
        </is>
      </c>
      <c r="C4240" s="25" t="n">
        <v>45556</v>
      </c>
      <c r="D4240" t="inlineStr">
        <is>
          <t>Fashion</t>
        </is>
      </c>
      <c r="E4240" t="inlineStr">
        <is>
          <t>Central</t>
        </is>
      </c>
      <c r="F4240" t="inlineStr">
        <is>
          <t>Website</t>
        </is>
      </c>
      <c r="G4240" t="inlineStr">
        <is>
          <t>Size/Fit Issue</t>
        </is>
      </c>
      <c r="H4240" t="n">
        <v>1</v>
      </c>
      <c r="I4240" t="n">
        <v>700.49</v>
      </c>
    </row>
    <row r="4241">
      <c r="A4241" t="inlineStr">
        <is>
          <t>RET004253</t>
        </is>
      </c>
      <c r="B4241" t="inlineStr">
        <is>
          <t>O027078</t>
        </is>
      </c>
      <c r="C4241" s="25" t="n">
        <v>45556</v>
      </c>
      <c r="D4241" t="inlineStr">
        <is>
          <t>Electronics</t>
        </is>
      </c>
      <c r="E4241" t="inlineStr">
        <is>
          <t>North</t>
        </is>
      </c>
      <c r="F4241" t="inlineStr">
        <is>
          <t>Retail Store</t>
        </is>
      </c>
      <c r="G4241" t="inlineStr">
        <is>
          <t>Defective Product</t>
        </is>
      </c>
      <c r="H4241" t="n">
        <v>1</v>
      </c>
      <c r="I4241" t="n">
        <v>16350.98</v>
      </c>
    </row>
    <row r="4242">
      <c r="A4242" t="inlineStr">
        <is>
          <t>RET004254</t>
        </is>
      </c>
      <c r="B4242" t="inlineStr">
        <is>
          <t>O027081</t>
        </is>
      </c>
      <c r="C4242" s="25" t="n">
        <v>45556</v>
      </c>
      <c r="D4242" t="inlineStr">
        <is>
          <t>Fashion</t>
        </is>
      </c>
      <c r="E4242" t="inlineStr">
        <is>
          <t>West</t>
        </is>
      </c>
      <c r="F4242" t="inlineStr">
        <is>
          <t>Mobile App</t>
        </is>
      </c>
      <c r="G4242" t="inlineStr">
        <is>
          <t>Defective Product</t>
        </is>
      </c>
      <c r="H4242" t="n">
        <v>1</v>
      </c>
      <c r="I4242" t="n">
        <v>502.89</v>
      </c>
    </row>
    <row r="4243">
      <c r="A4243" t="inlineStr">
        <is>
          <t>RET004255</t>
        </is>
      </c>
      <c r="B4243" t="inlineStr">
        <is>
          <t>O027099</t>
        </is>
      </c>
      <c r="C4243" s="25" t="n">
        <v>45557</v>
      </c>
      <c r="D4243" t="inlineStr">
        <is>
          <t>Fashion</t>
        </is>
      </c>
      <c r="E4243" t="inlineStr">
        <is>
          <t>West</t>
        </is>
      </c>
      <c r="F4243" t="inlineStr">
        <is>
          <t>Mobile App</t>
        </is>
      </c>
      <c r="G4243" t="inlineStr">
        <is>
          <t>Changed Mind</t>
        </is>
      </c>
      <c r="H4243" t="n">
        <v>1</v>
      </c>
      <c r="I4243" t="n">
        <v>502.89</v>
      </c>
    </row>
    <row r="4244">
      <c r="A4244" t="inlineStr">
        <is>
          <t>RET004256</t>
        </is>
      </c>
      <c r="B4244" t="inlineStr">
        <is>
          <t>O027120</t>
        </is>
      </c>
      <c r="C4244" s="25" t="n">
        <v>45557</v>
      </c>
      <c r="D4244" t="inlineStr">
        <is>
          <t>Fashion</t>
        </is>
      </c>
      <c r="E4244" t="inlineStr">
        <is>
          <t>West</t>
        </is>
      </c>
      <c r="F4244" t="inlineStr">
        <is>
          <t>Retail Store</t>
        </is>
      </c>
      <c r="G4244" t="inlineStr">
        <is>
          <t>Not as Described</t>
        </is>
      </c>
      <c r="H4244" t="n">
        <v>1</v>
      </c>
      <c r="I4244" t="n">
        <v>3982.16</v>
      </c>
    </row>
    <row r="4245">
      <c r="A4245" t="inlineStr">
        <is>
          <t>RET004257</t>
        </is>
      </c>
      <c r="B4245" t="inlineStr">
        <is>
          <t>O027122</t>
        </is>
      </c>
      <c r="C4245" s="25" t="n">
        <v>45557</v>
      </c>
      <c r="D4245" t="inlineStr">
        <is>
          <t>Fashion</t>
        </is>
      </c>
      <c r="E4245" t="inlineStr">
        <is>
          <t>North</t>
        </is>
      </c>
      <c r="F4245" t="inlineStr">
        <is>
          <t>Marketplace</t>
        </is>
      </c>
      <c r="G4245" t="inlineStr">
        <is>
          <t>Changed Mind</t>
        </is>
      </c>
      <c r="H4245" t="n">
        <v>2</v>
      </c>
      <c r="I4245" t="n">
        <v>1748.55</v>
      </c>
    </row>
    <row r="4246">
      <c r="A4246" t="inlineStr">
        <is>
          <t>RET004258</t>
        </is>
      </c>
      <c r="B4246" t="inlineStr">
        <is>
          <t>O027132</t>
        </is>
      </c>
      <c r="C4246" s="25" t="n">
        <v>45557</v>
      </c>
      <c r="D4246" t="inlineStr">
        <is>
          <t>Fashion</t>
        </is>
      </c>
      <c r="E4246" t="inlineStr">
        <is>
          <t>North</t>
        </is>
      </c>
      <c r="F4246" t="inlineStr">
        <is>
          <t>Mobile App</t>
        </is>
      </c>
      <c r="G4246" t="inlineStr">
        <is>
          <t>Size/Fit Issue</t>
        </is>
      </c>
      <c r="H4246" t="n">
        <v>1</v>
      </c>
      <c r="I4246" t="n">
        <v>1194.49</v>
      </c>
    </row>
    <row r="4247">
      <c r="A4247" t="inlineStr">
        <is>
          <t>RET004259</t>
        </is>
      </c>
      <c r="B4247" t="inlineStr">
        <is>
          <t>O027137</t>
        </is>
      </c>
      <c r="C4247" s="25" t="n">
        <v>45557</v>
      </c>
      <c r="D4247" t="inlineStr">
        <is>
          <t>Fashion</t>
        </is>
      </c>
      <c r="E4247" t="inlineStr">
        <is>
          <t>South</t>
        </is>
      </c>
      <c r="F4247" t="inlineStr">
        <is>
          <t>Retail Store</t>
        </is>
      </c>
      <c r="G4247" t="inlineStr">
        <is>
          <t>Size/Fit Issue</t>
        </is>
      </c>
      <c r="H4247" t="n">
        <v>1</v>
      </c>
      <c r="I4247" t="n">
        <v>467.06</v>
      </c>
    </row>
    <row r="4248">
      <c r="A4248" t="inlineStr">
        <is>
          <t>RET004260</t>
        </is>
      </c>
      <c r="B4248" t="inlineStr">
        <is>
          <t>O027138</t>
        </is>
      </c>
      <c r="C4248" s="25" t="n">
        <v>45557</v>
      </c>
      <c r="D4248" t="inlineStr">
        <is>
          <t>Fashion</t>
        </is>
      </c>
      <c r="E4248" t="inlineStr">
        <is>
          <t>North</t>
        </is>
      </c>
      <c r="F4248" t="inlineStr">
        <is>
          <t>Mobile App</t>
        </is>
      </c>
      <c r="G4248" t="inlineStr">
        <is>
          <t>Size/Fit Issue</t>
        </is>
      </c>
      <c r="H4248" t="n">
        <v>1</v>
      </c>
      <c r="I4248" t="n">
        <v>2587.57</v>
      </c>
    </row>
    <row r="4249">
      <c r="A4249" t="inlineStr">
        <is>
          <t>RET004261</t>
        </is>
      </c>
      <c r="B4249" t="inlineStr">
        <is>
          <t>O027149</t>
        </is>
      </c>
      <c r="C4249" s="25" t="n">
        <v>45558</v>
      </c>
      <c r="D4249" t="inlineStr">
        <is>
          <t>Fashion</t>
        </is>
      </c>
      <c r="E4249" t="inlineStr">
        <is>
          <t>South</t>
        </is>
      </c>
      <c r="F4249" t="inlineStr">
        <is>
          <t>Marketplace</t>
        </is>
      </c>
      <c r="G4249" t="inlineStr">
        <is>
          <t>Defective Product</t>
        </is>
      </c>
      <c r="H4249" t="n">
        <v>2</v>
      </c>
      <c r="I4249" t="n">
        <v>963.46</v>
      </c>
    </row>
    <row r="4250">
      <c r="A4250" t="inlineStr">
        <is>
          <t>RET004262</t>
        </is>
      </c>
      <c r="B4250" t="inlineStr">
        <is>
          <t>O027155</t>
        </is>
      </c>
      <c r="C4250" s="25" t="n">
        <v>45558</v>
      </c>
      <c r="D4250" t="inlineStr">
        <is>
          <t>Fashion</t>
        </is>
      </c>
      <c r="E4250" t="inlineStr">
        <is>
          <t>Central</t>
        </is>
      </c>
      <c r="F4250" t="inlineStr">
        <is>
          <t>Marketplace</t>
        </is>
      </c>
      <c r="G4250" t="inlineStr">
        <is>
          <t>Size/Fit Issue</t>
        </is>
      </c>
      <c r="H4250" t="n">
        <v>1</v>
      </c>
      <c r="I4250" t="n">
        <v>674.96</v>
      </c>
    </row>
    <row r="4251">
      <c r="A4251" t="inlineStr">
        <is>
          <t>RET004263</t>
        </is>
      </c>
      <c r="B4251" t="inlineStr">
        <is>
          <t>O027158</t>
        </is>
      </c>
      <c r="C4251" s="25" t="n">
        <v>45558</v>
      </c>
      <c r="D4251" t="inlineStr">
        <is>
          <t>Home &amp; Kitchen</t>
        </is>
      </c>
      <c r="E4251" t="inlineStr">
        <is>
          <t>North</t>
        </is>
      </c>
      <c r="F4251" t="inlineStr">
        <is>
          <t>Website</t>
        </is>
      </c>
      <c r="G4251" t="inlineStr">
        <is>
          <t>Not as Described</t>
        </is>
      </c>
      <c r="H4251" t="n">
        <v>1</v>
      </c>
      <c r="I4251" t="n">
        <v>1075.93</v>
      </c>
    </row>
    <row r="4252">
      <c r="A4252" t="inlineStr">
        <is>
          <t>RET004264</t>
        </is>
      </c>
      <c r="B4252" t="inlineStr">
        <is>
          <t>O027159</t>
        </is>
      </c>
      <c r="C4252" s="25" t="n">
        <v>45558</v>
      </c>
      <c r="D4252" t="inlineStr">
        <is>
          <t>Fashion</t>
        </is>
      </c>
      <c r="E4252" t="inlineStr">
        <is>
          <t>West</t>
        </is>
      </c>
      <c r="F4252" t="inlineStr">
        <is>
          <t>Marketplace</t>
        </is>
      </c>
      <c r="G4252" t="inlineStr">
        <is>
          <t>Size/Fit Issue</t>
        </is>
      </c>
      <c r="H4252" t="n">
        <v>1</v>
      </c>
      <c r="I4252" t="n">
        <v>3982.16</v>
      </c>
    </row>
    <row r="4253">
      <c r="A4253" t="inlineStr">
        <is>
          <t>RET004265</t>
        </is>
      </c>
      <c r="B4253" t="inlineStr">
        <is>
          <t>O027165</t>
        </is>
      </c>
      <c r="C4253" s="25" t="n">
        <v>45558</v>
      </c>
      <c r="D4253" t="inlineStr">
        <is>
          <t>Fashion</t>
        </is>
      </c>
      <c r="E4253" t="inlineStr">
        <is>
          <t>South</t>
        </is>
      </c>
      <c r="F4253" t="inlineStr">
        <is>
          <t>Retail Store</t>
        </is>
      </c>
      <c r="G4253" t="inlineStr">
        <is>
          <t>Wrong Item Delivered</t>
        </is>
      </c>
      <c r="H4253" t="n">
        <v>1</v>
      </c>
      <c r="I4253" t="n">
        <v>572.05</v>
      </c>
    </row>
    <row r="4254">
      <c r="A4254" t="inlineStr">
        <is>
          <t>RET004266</t>
        </is>
      </c>
      <c r="B4254" t="inlineStr">
        <is>
          <t>O027169</t>
        </is>
      </c>
      <c r="C4254" s="25" t="n">
        <v>45558</v>
      </c>
      <c r="D4254" t="inlineStr">
        <is>
          <t>Fashion</t>
        </is>
      </c>
      <c r="E4254" t="inlineStr">
        <is>
          <t>North</t>
        </is>
      </c>
      <c r="F4254" t="inlineStr">
        <is>
          <t>Mobile App</t>
        </is>
      </c>
      <c r="G4254" t="inlineStr">
        <is>
          <t>Damaged in Transit</t>
        </is>
      </c>
      <c r="H4254" t="n">
        <v>1</v>
      </c>
      <c r="I4254" t="n">
        <v>541.9400000000001</v>
      </c>
    </row>
    <row r="4255">
      <c r="A4255" t="inlineStr">
        <is>
          <t>RET004267</t>
        </is>
      </c>
      <c r="B4255" t="inlineStr">
        <is>
          <t>O027179</t>
        </is>
      </c>
      <c r="C4255" s="25" t="n">
        <v>45558</v>
      </c>
      <c r="D4255" t="inlineStr">
        <is>
          <t>Fashion</t>
        </is>
      </c>
      <c r="E4255" t="inlineStr">
        <is>
          <t>Central</t>
        </is>
      </c>
      <c r="F4255" t="inlineStr">
        <is>
          <t>Mobile App</t>
        </is>
      </c>
      <c r="G4255" t="inlineStr">
        <is>
          <t>Defective Product</t>
        </is>
      </c>
      <c r="H4255" t="n">
        <v>1</v>
      </c>
      <c r="I4255" t="n">
        <v>1094.18</v>
      </c>
    </row>
    <row r="4256">
      <c r="A4256" t="inlineStr">
        <is>
          <t>RET004268</t>
        </is>
      </c>
      <c r="B4256" t="inlineStr">
        <is>
          <t>O027180</t>
        </is>
      </c>
      <c r="C4256" s="25" t="n">
        <v>45558</v>
      </c>
      <c r="D4256" t="inlineStr">
        <is>
          <t>Electronics</t>
        </is>
      </c>
      <c r="E4256" t="inlineStr">
        <is>
          <t>South</t>
        </is>
      </c>
      <c r="F4256" t="inlineStr">
        <is>
          <t>Website</t>
        </is>
      </c>
      <c r="G4256" t="inlineStr">
        <is>
          <t>Damaged in Transit</t>
        </is>
      </c>
      <c r="H4256" t="n">
        <v>1</v>
      </c>
      <c r="I4256" t="n">
        <v>9177.530000000001</v>
      </c>
    </row>
    <row r="4257">
      <c r="A4257" t="inlineStr">
        <is>
          <t>RET004269</t>
        </is>
      </c>
      <c r="B4257" t="inlineStr">
        <is>
          <t>O027183</t>
        </is>
      </c>
      <c r="C4257" s="25" t="n">
        <v>45558</v>
      </c>
      <c r="D4257" t="inlineStr">
        <is>
          <t>Fashion</t>
        </is>
      </c>
      <c r="E4257" t="inlineStr">
        <is>
          <t>North</t>
        </is>
      </c>
      <c r="F4257" t="inlineStr">
        <is>
          <t>Marketplace</t>
        </is>
      </c>
      <c r="G4257" t="inlineStr">
        <is>
          <t>Not as Described</t>
        </is>
      </c>
      <c r="H4257" t="n">
        <v>1</v>
      </c>
      <c r="I4257" t="n">
        <v>226.25</v>
      </c>
    </row>
    <row r="4258">
      <c r="A4258" t="inlineStr">
        <is>
          <t>RET004270</t>
        </is>
      </c>
      <c r="B4258" t="inlineStr">
        <is>
          <t>O027184</t>
        </is>
      </c>
      <c r="C4258" s="25" t="n">
        <v>45558</v>
      </c>
      <c r="D4258" t="inlineStr">
        <is>
          <t>Electronics</t>
        </is>
      </c>
      <c r="E4258" t="inlineStr">
        <is>
          <t>East</t>
        </is>
      </c>
      <c r="F4258" t="inlineStr">
        <is>
          <t>Website</t>
        </is>
      </c>
      <c r="G4258" t="inlineStr">
        <is>
          <t>Defective Product</t>
        </is>
      </c>
      <c r="H4258" t="n">
        <v>2</v>
      </c>
      <c r="I4258" t="n">
        <v>3685.97</v>
      </c>
    </row>
    <row r="4259">
      <c r="A4259" t="inlineStr">
        <is>
          <t>RET004271</t>
        </is>
      </c>
      <c r="B4259" t="inlineStr">
        <is>
          <t>O027187</t>
        </is>
      </c>
      <c r="C4259" s="25" t="n">
        <v>45558</v>
      </c>
      <c r="D4259" t="inlineStr">
        <is>
          <t>Sports</t>
        </is>
      </c>
      <c r="E4259" t="inlineStr">
        <is>
          <t>East</t>
        </is>
      </c>
      <c r="F4259" t="inlineStr">
        <is>
          <t>Mobile App</t>
        </is>
      </c>
      <c r="G4259" t="inlineStr">
        <is>
          <t>Not as Described</t>
        </is>
      </c>
      <c r="H4259" t="n">
        <v>2</v>
      </c>
      <c r="I4259" t="n">
        <v>4210.13</v>
      </c>
    </row>
    <row r="4260">
      <c r="A4260" t="inlineStr">
        <is>
          <t>RET004272</t>
        </is>
      </c>
      <c r="B4260" t="inlineStr">
        <is>
          <t>O027188</t>
        </is>
      </c>
      <c r="C4260" s="25" t="n">
        <v>45558</v>
      </c>
      <c r="D4260" t="inlineStr">
        <is>
          <t>Fashion</t>
        </is>
      </c>
      <c r="E4260" t="inlineStr">
        <is>
          <t>North</t>
        </is>
      </c>
      <c r="F4260" t="inlineStr">
        <is>
          <t>Website</t>
        </is>
      </c>
      <c r="G4260" t="inlineStr">
        <is>
          <t>Size/Fit Issue</t>
        </is>
      </c>
      <c r="H4260" t="n">
        <v>2</v>
      </c>
      <c r="I4260" t="n">
        <v>428.69</v>
      </c>
    </row>
    <row r="4261">
      <c r="A4261" t="inlineStr">
        <is>
          <t>RET004273</t>
        </is>
      </c>
      <c r="B4261" t="inlineStr">
        <is>
          <t>O027203</t>
        </is>
      </c>
      <c r="C4261" s="25" t="n">
        <v>45558</v>
      </c>
      <c r="D4261" t="inlineStr">
        <is>
          <t>Fashion</t>
        </is>
      </c>
      <c r="E4261" t="inlineStr">
        <is>
          <t>North</t>
        </is>
      </c>
      <c r="F4261" t="inlineStr">
        <is>
          <t>Mobile App</t>
        </is>
      </c>
      <c r="G4261" t="inlineStr">
        <is>
          <t>Size/Fit Issue</t>
        </is>
      </c>
      <c r="H4261" t="n">
        <v>1</v>
      </c>
      <c r="I4261" t="n">
        <v>2048.91</v>
      </c>
    </row>
    <row r="4262">
      <c r="A4262" t="inlineStr">
        <is>
          <t>RET004274</t>
        </is>
      </c>
      <c r="B4262" t="inlineStr">
        <is>
          <t>O027209</t>
        </is>
      </c>
      <c r="C4262" s="25" t="n">
        <v>45559</v>
      </c>
      <c r="D4262" t="inlineStr">
        <is>
          <t>Fashion</t>
        </is>
      </c>
      <c r="E4262" t="inlineStr">
        <is>
          <t>Central</t>
        </is>
      </c>
      <c r="F4262" t="inlineStr">
        <is>
          <t>Marketplace</t>
        </is>
      </c>
      <c r="G4262" t="inlineStr">
        <is>
          <t>Late Delivery</t>
        </is>
      </c>
      <c r="H4262" t="n">
        <v>1</v>
      </c>
      <c r="I4262" t="n">
        <v>1243.94</v>
      </c>
    </row>
    <row r="4263">
      <c r="A4263" t="inlineStr">
        <is>
          <t>RET004275</t>
        </is>
      </c>
      <c r="B4263" t="inlineStr">
        <is>
          <t>O027220</t>
        </is>
      </c>
      <c r="C4263" s="25" t="n">
        <v>45559</v>
      </c>
      <c r="D4263" t="inlineStr">
        <is>
          <t>Fashion</t>
        </is>
      </c>
      <c r="E4263" t="inlineStr">
        <is>
          <t>South</t>
        </is>
      </c>
      <c r="F4263" t="inlineStr">
        <is>
          <t>Website</t>
        </is>
      </c>
      <c r="G4263" t="inlineStr">
        <is>
          <t>Not as Described</t>
        </is>
      </c>
      <c r="H4263" t="n">
        <v>1</v>
      </c>
      <c r="I4263" t="n">
        <v>1016.65</v>
      </c>
    </row>
    <row r="4264">
      <c r="A4264" t="inlineStr">
        <is>
          <t>RET004276</t>
        </is>
      </c>
      <c r="B4264" t="inlineStr">
        <is>
          <t>O027225</t>
        </is>
      </c>
      <c r="C4264" s="25" t="n">
        <v>45559</v>
      </c>
      <c r="D4264" t="inlineStr">
        <is>
          <t>Fashion</t>
        </is>
      </c>
      <c r="E4264" t="inlineStr">
        <is>
          <t>South</t>
        </is>
      </c>
      <c r="F4264" t="inlineStr">
        <is>
          <t>Retail Store</t>
        </is>
      </c>
      <c r="G4264" t="inlineStr">
        <is>
          <t>Changed Mind</t>
        </is>
      </c>
      <c r="H4264" t="n">
        <v>1</v>
      </c>
      <c r="I4264" t="n">
        <v>907.97</v>
      </c>
    </row>
    <row r="4265">
      <c r="A4265" t="inlineStr">
        <is>
          <t>RET004277</t>
        </is>
      </c>
      <c r="B4265" t="inlineStr">
        <is>
          <t>O027228</t>
        </is>
      </c>
      <c r="C4265" s="25" t="n">
        <v>45559</v>
      </c>
      <c r="D4265" t="inlineStr">
        <is>
          <t>Grocery</t>
        </is>
      </c>
      <c r="E4265" t="inlineStr">
        <is>
          <t>South</t>
        </is>
      </c>
      <c r="F4265" t="inlineStr">
        <is>
          <t>Marketplace</t>
        </is>
      </c>
      <c r="G4265" t="inlineStr">
        <is>
          <t>Defective Product</t>
        </is>
      </c>
      <c r="H4265" t="n">
        <v>2</v>
      </c>
      <c r="I4265" t="n">
        <v>859.25</v>
      </c>
    </row>
    <row r="4266">
      <c r="A4266" t="inlineStr">
        <is>
          <t>RET004278</t>
        </is>
      </c>
      <c r="B4266" t="inlineStr">
        <is>
          <t>O027231</t>
        </is>
      </c>
      <c r="C4266" s="25" t="n">
        <v>45559</v>
      </c>
      <c r="D4266" t="inlineStr">
        <is>
          <t>Sports</t>
        </is>
      </c>
      <c r="E4266" t="inlineStr">
        <is>
          <t>North</t>
        </is>
      </c>
      <c r="F4266" t="inlineStr">
        <is>
          <t>Marketplace</t>
        </is>
      </c>
      <c r="G4266" t="inlineStr">
        <is>
          <t>Changed Mind</t>
        </is>
      </c>
      <c r="H4266" t="n">
        <v>1</v>
      </c>
      <c r="I4266" t="n">
        <v>1293.29</v>
      </c>
    </row>
    <row r="4267">
      <c r="A4267" t="inlineStr">
        <is>
          <t>RET004279</t>
        </is>
      </c>
      <c r="B4267" t="inlineStr">
        <is>
          <t>O027232</t>
        </is>
      </c>
      <c r="C4267" s="25" t="n">
        <v>45559</v>
      </c>
      <c r="D4267" t="inlineStr">
        <is>
          <t>Electronics</t>
        </is>
      </c>
      <c r="E4267" t="inlineStr">
        <is>
          <t>South</t>
        </is>
      </c>
      <c r="F4267" t="inlineStr">
        <is>
          <t>Mobile App</t>
        </is>
      </c>
      <c r="G4267" t="inlineStr">
        <is>
          <t>Defective Product</t>
        </is>
      </c>
      <c r="H4267" t="n">
        <v>1</v>
      </c>
      <c r="I4267" t="n">
        <v>16350.98</v>
      </c>
    </row>
    <row r="4268">
      <c r="A4268" t="inlineStr">
        <is>
          <t>RET004280</t>
        </is>
      </c>
      <c r="B4268" t="inlineStr">
        <is>
          <t>O027252</t>
        </is>
      </c>
      <c r="C4268" s="25" t="n">
        <v>45559</v>
      </c>
      <c r="D4268" t="inlineStr">
        <is>
          <t>Fashion</t>
        </is>
      </c>
      <c r="E4268" t="inlineStr">
        <is>
          <t>South</t>
        </is>
      </c>
      <c r="F4268" t="inlineStr">
        <is>
          <t>Website</t>
        </is>
      </c>
      <c r="G4268" t="inlineStr">
        <is>
          <t>Changed Mind</t>
        </is>
      </c>
      <c r="H4268" t="n">
        <v>1</v>
      </c>
      <c r="I4268" t="n">
        <v>2557.93</v>
      </c>
    </row>
    <row r="4269">
      <c r="A4269" t="inlineStr">
        <is>
          <t>RET004281</t>
        </is>
      </c>
      <c r="B4269" t="inlineStr">
        <is>
          <t>O027253</t>
        </is>
      </c>
      <c r="C4269" s="25" t="n">
        <v>45559</v>
      </c>
      <c r="D4269" t="inlineStr">
        <is>
          <t>Electronics</t>
        </is>
      </c>
      <c r="E4269" t="inlineStr">
        <is>
          <t>West</t>
        </is>
      </c>
      <c r="F4269" t="inlineStr">
        <is>
          <t>Mobile App</t>
        </is>
      </c>
      <c r="G4269" t="inlineStr">
        <is>
          <t>Wrong Item Delivered</t>
        </is>
      </c>
      <c r="H4269" t="n">
        <v>1</v>
      </c>
      <c r="I4269" t="n">
        <v>1262.66</v>
      </c>
    </row>
    <row r="4270">
      <c r="A4270" t="inlineStr">
        <is>
          <t>RET004282</t>
        </is>
      </c>
      <c r="B4270" t="inlineStr">
        <is>
          <t>O027254</t>
        </is>
      </c>
      <c r="C4270" s="25" t="n">
        <v>45559</v>
      </c>
      <c r="D4270" t="inlineStr">
        <is>
          <t>Fashion</t>
        </is>
      </c>
      <c r="E4270" t="inlineStr">
        <is>
          <t>South</t>
        </is>
      </c>
      <c r="F4270" t="inlineStr">
        <is>
          <t>Retail Store</t>
        </is>
      </c>
      <c r="G4270" t="inlineStr">
        <is>
          <t>Late Delivery</t>
        </is>
      </c>
      <c r="H4270" t="n">
        <v>1</v>
      </c>
      <c r="I4270" t="n">
        <v>1174.16</v>
      </c>
    </row>
    <row r="4271">
      <c r="A4271" t="inlineStr">
        <is>
          <t>RET004283</t>
        </is>
      </c>
      <c r="B4271" t="inlineStr">
        <is>
          <t>O027257</t>
        </is>
      </c>
      <c r="C4271" s="25" t="n">
        <v>45560</v>
      </c>
      <c r="D4271" t="inlineStr">
        <is>
          <t>Electronics</t>
        </is>
      </c>
      <c r="E4271" t="inlineStr">
        <is>
          <t>North</t>
        </is>
      </c>
      <c r="F4271" t="inlineStr">
        <is>
          <t>Website</t>
        </is>
      </c>
      <c r="G4271" t="inlineStr">
        <is>
          <t>Late Delivery</t>
        </is>
      </c>
      <c r="H4271" t="n">
        <v>1</v>
      </c>
      <c r="I4271" t="n">
        <v>12349.01</v>
      </c>
    </row>
    <row r="4272">
      <c r="A4272" t="inlineStr">
        <is>
          <t>RET004284</t>
        </is>
      </c>
      <c r="B4272" t="inlineStr">
        <is>
          <t>O027260</t>
        </is>
      </c>
      <c r="C4272" s="25" t="n">
        <v>45560</v>
      </c>
      <c r="D4272" t="inlineStr">
        <is>
          <t>Fashion</t>
        </is>
      </c>
      <c r="E4272" t="inlineStr">
        <is>
          <t>West</t>
        </is>
      </c>
      <c r="F4272" t="inlineStr">
        <is>
          <t>Website</t>
        </is>
      </c>
      <c r="G4272" t="inlineStr">
        <is>
          <t>Size/Fit Issue</t>
        </is>
      </c>
      <c r="H4272" t="n">
        <v>1</v>
      </c>
      <c r="I4272" t="n">
        <v>1352.57</v>
      </c>
    </row>
    <row r="4273">
      <c r="A4273" t="inlineStr">
        <is>
          <t>RET004285</t>
        </is>
      </c>
      <c r="B4273" t="inlineStr">
        <is>
          <t>O027263</t>
        </is>
      </c>
      <c r="C4273" s="25" t="n">
        <v>45560</v>
      </c>
      <c r="D4273" t="inlineStr">
        <is>
          <t>Sports</t>
        </is>
      </c>
      <c r="E4273" t="inlineStr">
        <is>
          <t>East</t>
        </is>
      </c>
      <c r="F4273" t="inlineStr">
        <is>
          <t>Mobile App</t>
        </is>
      </c>
      <c r="G4273" t="inlineStr">
        <is>
          <t>Changed Mind</t>
        </is>
      </c>
      <c r="H4273" t="n">
        <v>1</v>
      </c>
      <c r="I4273" t="n">
        <v>1169.06</v>
      </c>
    </row>
    <row r="4274">
      <c r="A4274" t="inlineStr">
        <is>
          <t>RET004286</t>
        </is>
      </c>
      <c r="B4274" t="inlineStr">
        <is>
          <t>O027265</t>
        </is>
      </c>
      <c r="C4274" s="25" t="n">
        <v>45560</v>
      </c>
      <c r="D4274" t="inlineStr">
        <is>
          <t>Fashion</t>
        </is>
      </c>
      <c r="E4274" t="inlineStr">
        <is>
          <t>East</t>
        </is>
      </c>
      <c r="F4274" t="inlineStr">
        <is>
          <t>Website</t>
        </is>
      </c>
      <c r="G4274" t="inlineStr">
        <is>
          <t>Damaged in Transit</t>
        </is>
      </c>
      <c r="H4274" t="n">
        <v>2</v>
      </c>
      <c r="I4274" t="n">
        <v>1065.06</v>
      </c>
    </row>
    <row r="4275">
      <c r="A4275" t="inlineStr">
        <is>
          <t>RET004287</t>
        </is>
      </c>
      <c r="B4275" t="inlineStr">
        <is>
          <t>O027266</t>
        </is>
      </c>
      <c r="C4275" s="25" t="n">
        <v>45560</v>
      </c>
      <c r="D4275" t="inlineStr">
        <is>
          <t>Electronics</t>
        </is>
      </c>
      <c r="E4275" t="inlineStr">
        <is>
          <t>South</t>
        </is>
      </c>
      <c r="F4275" t="inlineStr">
        <is>
          <t>Marketplace</t>
        </is>
      </c>
      <c r="G4275" t="inlineStr">
        <is>
          <t>Defective Product</t>
        </is>
      </c>
      <c r="H4275" t="n">
        <v>1</v>
      </c>
      <c r="I4275" t="n">
        <v>14535.14</v>
      </c>
    </row>
    <row r="4276">
      <c r="A4276" t="inlineStr">
        <is>
          <t>RET004288</t>
        </is>
      </c>
      <c r="B4276" t="inlineStr">
        <is>
          <t>O027267</t>
        </is>
      </c>
      <c r="C4276" s="25" t="n">
        <v>45560</v>
      </c>
      <c r="D4276" t="inlineStr">
        <is>
          <t>Beauty</t>
        </is>
      </c>
      <c r="E4276" t="inlineStr">
        <is>
          <t>South</t>
        </is>
      </c>
      <c r="F4276" t="inlineStr">
        <is>
          <t>Marketplace</t>
        </is>
      </c>
      <c r="G4276" t="inlineStr">
        <is>
          <t>Changed Mind</t>
        </is>
      </c>
      <c r="H4276" t="n">
        <v>1</v>
      </c>
      <c r="I4276" t="n">
        <v>538.36</v>
      </c>
    </row>
    <row r="4277">
      <c r="A4277" t="inlineStr">
        <is>
          <t>RET004289</t>
        </is>
      </c>
      <c r="B4277" t="inlineStr">
        <is>
          <t>O027272</t>
        </is>
      </c>
      <c r="C4277" s="25" t="n">
        <v>45560</v>
      </c>
      <c r="D4277" t="inlineStr">
        <is>
          <t>Fashion</t>
        </is>
      </c>
      <c r="E4277" t="inlineStr">
        <is>
          <t>South</t>
        </is>
      </c>
      <c r="F4277" t="inlineStr">
        <is>
          <t>Marketplace</t>
        </is>
      </c>
      <c r="G4277" t="inlineStr">
        <is>
          <t>Size/Fit Issue</t>
        </is>
      </c>
      <c r="H4277" t="n">
        <v>1</v>
      </c>
      <c r="I4277" t="n">
        <v>190.53</v>
      </c>
    </row>
    <row r="4278">
      <c r="A4278" t="inlineStr">
        <is>
          <t>RET004290</t>
        </is>
      </c>
      <c r="B4278" t="inlineStr">
        <is>
          <t>O027282</t>
        </is>
      </c>
      <c r="C4278" s="25" t="n">
        <v>45560</v>
      </c>
      <c r="D4278" t="inlineStr">
        <is>
          <t>Fashion</t>
        </is>
      </c>
      <c r="E4278" t="inlineStr">
        <is>
          <t>East</t>
        </is>
      </c>
      <c r="F4278" t="inlineStr">
        <is>
          <t>Website</t>
        </is>
      </c>
      <c r="G4278" t="inlineStr">
        <is>
          <t>Defective Product</t>
        </is>
      </c>
      <c r="H4278" t="n">
        <v>2</v>
      </c>
      <c r="I4278" t="n">
        <v>3929.12</v>
      </c>
    </row>
    <row r="4279">
      <c r="A4279" t="inlineStr">
        <is>
          <t>RET004291</t>
        </is>
      </c>
      <c r="B4279" t="inlineStr">
        <is>
          <t>O027290</t>
        </is>
      </c>
      <c r="C4279" s="25" t="n">
        <v>45560</v>
      </c>
      <c r="D4279" t="inlineStr">
        <is>
          <t>Fashion</t>
        </is>
      </c>
      <c r="E4279" t="inlineStr">
        <is>
          <t>South</t>
        </is>
      </c>
      <c r="F4279" t="inlineStr">
        <is>
          <t>Website</t>
        </is>
      </c>
      <c r="G4279" t="inlineStr">
        <is>
          <t>Not as Described</t>
        </is>
      </c>
      <c r="H4279" t="n">
        <v>2</v>
      </c>
      <c r="I4279" t="n">
        <v>1204.32</v>
      </c>
    </row>
    <row r="4280">
      <c r="A4280" t="inlineStr">
        <is>
          <t>RET004292</t>
        </is>
      </c>
      <c r="B4280" t="inlineStr">
        <is>
          <t>O027295</t>
        </is>
      </c>
      <c r="C4280" s="25" t="n">
        <v>45560</v>
      </c>
      <c r="D4280" t="inlineStr">
        <is>
          <t>Fashion</t>
        </is>
      </c>
      <c r="E4280" t="inlineStr">
        <is>
          <t>West</t>
        </is>
      </c>
      <c r="F4280" t="inlineStr">
        <is>
          <t>Marketplace</t>
        </is>
      </c>
      <c r="G4280" t="inlineStr">
        <is>
          <t>Size/Fit Issue</t>
        </is>
      </c>
      <c r="H4280" t="n">
        <v>1</v>
      </c>
      <c r="I4280" t="n">
        <v>977.13</v>
      </c>
    </row>
    <row r="4281">
      <c r="A4281" t="inlineStr">
        <is>
          <t>RET004293</t>
        </is>
      </c>
      <c r="B4281" t="inlineStr">
        <is>
          <t>O027299</t>
        </is>
      </c>
      <c r="C4281" s="25" t="n">
        <v>45560</v>
      </c>
      <c r="D4281" t="inlineStr">
        <is>
          <t>Fashion</t>
        </is>
      </c>
      <c r="E4281" t="inlineStr">
        <is>
          <t>South</t>
        </is>
      </c>
      <c r="F4281" t="inlineStr">
        <is>
          <t>Mobile App</t>
        </is>
      </c>
      <c r="G4281" t="inlineStr">
        <is>
          <t>Changed Mind</t>
        </is>
      </c>
      <c r="H4281" t="n">
        <v>1</v>
      </c>
      <c r="I4281" t="n">
        <v>233.06</v>
      </c>
    </row>
    <row r="4282">
      <c r="A4282" t="inlineStr">
        <is>
          <t>RET004294</t>
        </is>
      </c>
      <c r="B4282" t="inlineStr">
        <is>
          <t>O027304</t>
        </is>
      </c>
      <c r="C4282" s="25" t="n">
        <v>45560</v>
      </c>
      <c r="D4282" t="inlineStr">
        <is>
          <t>Sports</t>
        </is>
      </c>
      <c r="E4282" t="inlineStr">
        <is>
          <t>East</t>
        </is>
      </c>
      <c r="F4282" t="inlineStr">
        <is>
          <t>Mobile App</t>
        </is>
      </c>
      <c r="G4282" t="inlineStr">
        <is>
          <t>Defective Product</t>
        </is>
      </c>
      <c r="H4282" t="n">
        <v>2</v>
      </c>
      <c r="I4282" t="n">
        <v>3535.06</v>
      </c>
    </row>
    <row r="4283">
      <c r="A4283" t="inlineStr">
        <is>
          <t>RET004295</t>
        </is>
      </c>
      <c r="B4283" t="inlineStr">
        <is>
          <t>O027318</t>
        </is>
      </c>
      <c r="C4283" s="25" t="n">
        <v>45561</v>
      </c>
      <c r="D4283" t="inlineStr">
        <is>
          <t>Fashion</t>
        </is>
      </c>
      <c r="E4283" t="inlineStr">
        <is>
          <t>East</t>
        </is>
      </c>
      <c r="F4283" t="inlineStr">
        <is>
          <t>Website</t>
        </is>
      </c>
      <c r="G4283" t="inlineStr">
        <is>
          <t>Damaged in Transit</t>
        </is>
      </c>
      <c r="H4283" t="n">
        <v>1</v>
      </c>
      <c r="I4283" t="n">
        <v>6500.05</v>
      </c>
    </row>
    <row r="4284">
      <c r="A4284" t="inlineStr">
        <is>
          <t>RET004296</t>
        </is>
      </c>
      <c r="B4284" t="inlineStr">
        <is>
          <t>O027322</t>
        </is>
      </c>
      <c r="C4284" s="25" t="n">
        <v>45561</v>
      </c>
      <c r="D4284" t="inlineStr">
        <is>
          <t>Fashion</t>
        </is>
      </c>
      <c r="E4284" t="inlineStr">
        <is>
          <t>West</t>
        </is>
      </c>
      <c r="F4284" t="inlineStr">
        <is>
          <t>Marketplace</t>
        </is>
      </c>
      <c r="G4284" t="inlineStr">
        <is>
          <t>Size/Fit Issue</t>
        </is>
      </c>
      <c r="H4284" t="n">
        <v>1</v>
      </c>
      <c r="I4284" t="n">
        <v>1281.38</v>
      </c>
    </row>
    <row r="4285">
      <c r="A4285" t="inlineStr">
        <is>
          <t>RET004297</t>
        </is>
      </c>
      <c r="B4285" t="inlineStr">
        <is>
          <t>O027329</t>
        </is>
      </c>
      <c r="C4285" s="25" t="n">
        <v>45561</v>
      </c>
      <c r="D4285" t="inlineStr">
        <is>
          <t>Electronics</t>
        </is>
      </c>
      <c r="E4285" t="inlineStr">
        <is>
          <t>South</t>
        </is>
      </c>
      <c r="F4285" t="inlineStr">
        <is>
          <t>Unknown</t>
        </is>
      </c>
      <c r="G4285" t="inlineStr">
        <is>
          <t>Not as Described</t>
        </is>
      </c>
      <c r="H4285" t="n">
        <v>1</v>
      </c>
      <c r="I4285" t="n">
        <v>15718.09</v>
      </c>
    </row>
    <row r="4286">
      <c r="A4286" t="inlineStr">
        <is>
          <t>RET004298</t>
        </is>
      </c>
      <c r="B4286" t="inlineStr">
        <is>
          <t>O027331</t>
        </is>
      </c>
      <c r="C4286" s="25" t="n">
        <v>45561</v>
      </c>
      <c r="D4286" t="inlineStr">
        <is>
          <t>Fashion</t>
        </is>
      </c>
      <c r="E4286" t="inlineStr">
        <is>
          <t>South</t>
        </is>
      </c>
      <c r="F4286" t="inlineStr">
        <is>
          <t>Website</t>
        </is>
      </c>
      <c r="G4286" t="inlineStr">
        <is>
          <t>Size/Fit Issue</t>
        </is>
      </c>
      <c r="H4286" t="n">
        <v>1</v>
      </c>
      <c r="I4286" t="n">
        <v>654.26</v>
      </c>
    </row>
    <row r="4287">
      <c r="A4287" t="inlineStr">
        <is>
          <t>RET004299</t>
        </is>
      </c>
      <c r="B4287" t="inlineStr">
        <is>
          <t>O027340</t>
        </is>
      </c>
      <c r="C4287" s="25" t="n">
        <v>45561</v>
      </c>
      <c r="D4287" t="inlineStr">
        <is>
          <t>Fashion</t>
        </is>
      </c>
      <c r="E4287" t="inlineStr">
        <is>
          <t>South</t>
        </is>
      </c>
      <c r="F4287" t="inlineStr">
        <is>
          <t>Mobile App</t>
        </is>
      </c>
      <c r="G4287" t="inlineStr">
        <is>
          <t>Changed Mind</t>
        </is>
      </c>
      <c r="H4287" t="n">
        <v>1</v>
      </c>
      <c r="I4287" t="n">
        <v>2557.93</v>
      </c>
    </row>
    <row r="4288">
      <c r="A4288" t="inlineStr">
        <is>
          <t>RET004300</t>
        </is>
      </c>
      <c r="B4288" t="inlineStr">
        <is>
          <t>O027342</t>
        </is>
      </c>
      <c r="C4288" s="25" t="n">
        <v>45561</v>
      </c>
      <c r="D4288" t="inlineStr">
        <is>
          <t>Home &amp; Kitchen</t>
        </is>
      </c>
      <c r="E4288" t="inlineStr">
        <is>
          <t>North</t>
        </is>
      </c>
      <c r="F4288" t="inlineStr">
        <is>
          <t>Mobile App</t>
        </is>
      </c>
      <c r="G4288" t="inlineStr">
        <is>
          <t>Late Delivery</t>
        </is>
      </c>
      <c r="H4288" t="n">
        <v>1</v>
      </c>
      <c r="I4288" t="n">
        <v>1094.18</v>
      </c>
    </row>
    <row r="4289">
      <c r="A4289" t="inlineStr">
        <is>
          <t>RET004301</t>
        </is>
      </c>
      <c r="B4289" t="inlineStr">
        <is>
          <t>O027344</t>
        </is>
      </c>
      <c r="C4289" s="25" t="n">
        <v>45561</v>
      </c>
      <c r="D4289" t="inlineStr">
        <is>
          <t>Fashion</t>
        </is>
      </c>
      <c r="E4289" t="inlineStr">
        <is>
          <t>North</t>
        </is>
      </c>
      <c r="F4289" t="inlineStr">
        <is>
          <t>Website</t>
        </is>
      </c>
      <c r="G4289" t="inlineStr">
        <is>
          <t>Size/Fit Issue</t>
        </is>
      </c>
      <c r="H4289" t="n">
        <v>1</v>
      </c>
      <c r="I4289" t="n">
        <v>925.7</v>
      </c>
    </row>
    <row r="4290">
      <c r="A4290" t="inlineStr">
        <is>
          <t>RET004302</t>
        </is>
      </c>
      <c r="B4290" t="inlineStr">
        <is>
          <t>O027347</t>
        </is>
      </c>
      <c r="C4290" s="25" t="n">
        <v>45561</v>
      </c>
      <c r="D4290" t="inlineStr">
        <is>
          <t>Fashion</t>
        </is>
      </c>
      <c r="E4290" t="inlineStr">
        <is>
          <t>South</t>
        </is>
      </c>
      <c r="F4290" t="inlineStr">
        <is>
          <t>Website</t>
        </is>
      </c>
      <c r="G4290" t="inlineStr">
        <is>
          <t>Defective Product</t>
        </is>
      </c>
      <c r="H4290" t="n">
        <v>1</v>
      </c>
      <c r="I4290" t="n">
        <v>467.06</v>
      </c>
    </row>
    <row r="4291">
      <c r="A4291" t="inlineStr">
        <is>
          <t>RET004303</t>
        </is>
      </c>
      <c r="B4291" t="inlineStr">
        <is>
          <t>O027353</t>
        </is>
      </c>
      <c r="C4291" s="25" t="n">
        <v>45561</v>
      </c>
      <c r="D4291" t="inlineStr">
        <is>
          <t>Electronics</t>
        </is>
      </c>
      <c r="E4291" t="inlineStr">
        <is>
          <t>South</t>
        </is>
      </c>
      <c r="F4291" t="inlineStr">
        <is>
          <t>Mobile App</t>
        </is>
      </c>
      <c r="G4291" t="inlineStr">
        <is>
          <t>Defective Product</t>
        </is>
      </c>
      <c r="H4291" t="n">
        <v>1</v>
      </c>
      <c r="I4291" t="n">
        <v>8367.370000000001</v>
      </c>
    </row>
    <row r="4292">
      <c r="A4292" t="inlineStr">
        <is>
          <t>RET004304</t>
        </is>
      </c>
      <c r="B4292" t="inlineStr">
        <is>
          <t>O027354</t>
        </is>
      </c>
      <c r="C4292" s="25" t="n">
        <v>45561</v>
      </c>
      <c r="D4292" t="inlineStr">
        <is>
          <t>Electronics</t>
        </is>
      </c>
      <c r="E4292" t="inlineStr">
        <is>
          <t>East</t>
        </is>
      </c>
      <c r="F4292" t="inlineStr">
        <is>
          <t>Website</t>
        </is>
      </c>
      <c r="G4292" t="inlineStr">
        <is>
          <t>Defective Product</t>
        </is>
      </c>
      <c r="H4292" t="n">
        <v>1</v>
      </c>
      <c r="I4292" t="n">
        <v>1842.98</v>
      </c>
    </row>
    <row r="4293">
      <c r="A4293" t="inlineStr">
        <is>
          <t>RET004305</t>
        </is>
      </c>
      <c r="B4293" t="inlineStr">
        <is>
          <t>O027368</t>
        </is>
      </c>
      <c r="C4293" s="25" t="n">
        <v>45562</v>
      </c>
      <c r="D4293" t="inlineStr">
        <is>
          <t>Fashion</t>
        </is>
      </c>
      <c r="E4293" t="inlineStr">
        <is>
          <t>East</t>
        </is>
      </c>
      <c r="F4293" t="inlineStr">
        <is>
          <t>Marketplace</t>
        </is>
      </c>
      <c r="G4293" t="inlineStr">
        <is>
          <t>Not as Described</t>
        </is>
      </c>
      <c r="H4293" t="n">
        <v>1</v>
      </c>
      <c r="I4293" t="n">
        <v>2692.56</v>
      </c>
    </row>
    <row r="4294">
      <c r="A4294" t="inlineStr">
        <is>
          <t>RET004306</t>
        </is>
      </c>
      <c r="B4294" t="inlineStr">
        <is>
          <t>O027372</t>
        </is>
      </c>
      <c r="C4294" s="25" t="n">
        <v>45562</v>
      </c>
      <c r="D4294" t="inlineStr">
        <is>
          <t>Fashion</t>
        </is>
      </c>
      <c r="E4294" t="inlineStr">
        <is>
          <t>South</t>
        </is>
      </c>
      <c r="F4294" t="inlineStr">
        <is>
          <t>Marketplace</t>
        </is>
      </c>
      <c r="G4294" t="inlineStr">
        <is>
          <t>Changed Mind</t>
        </is>
      </c>
      <c r="H4294" t="n">
        <v>1</v>
      </c>
      <c r="I4294" t="n">
        <v>1005.89</v>
      </c>
    </row>
    <row r="4295">
      <c r="A4295" t="inlineStr">
        <is>
          <t>RET004307</t>
        </is>
      </c>
      <c r="B4295" t="inlineStr">
        <is>
          <t>O027383</t>
        </is>
      </c>
      <c r="C4295" s="25" t="n">
        <v>45562</v>
      </c>
      <c r="D4295" t="inlineStr">
        <is>
          <t>Fashion</t>
        </is>
      </c>
      <c r="E4295" t="inlineStr">
        <is>
          <t>South</t>
        </is>
      </c>
      <c r="F4295" t="inlineStr">
        <is>
          <t>Website</t>
        </is>
      </c>
      <c r="G4295" t="inlineStr">
        <is>
          <t>Size/Fit Issue</t>
        </is>
      </c>
      <c r="H4295" t="n">
        <v>1</v>
      </c>
      <c r="I4295" t="n">
        <v>2423.3</v>
      </c>
    </row>
    <row r="4296">
      <c r="A4296" t="inlineStr">
        <is>
          <t>RET004308</t>
        </is>
      </c>
      <c r="B4296" t="inlineStr">
        <is>
          <t>O027388</t>
        </is>
      </c>
      <c r="C4296" s="25" t="n">
        <v>45562</v>
      </c>
      <c r="D4296" t="inlineStr">
        <is>
          <t>Electronics</t>
        </is>
      </c>
      <c r="E4296" t="inlineStr">
        <is>
          <t>West</t>
        </is>
      </c>
      <c r="F4296" t="inlineStr">
        <is>
          <t>Mobile App</t>
        </is>
      </c>
      <c r="G4296" t="inlineStr">
        <is>
          <t>Damaged in Transit</t>
        </is>
      </c>
      <c r="H4296" t="n">
        <v>1</v>
      </c>
      <c r="I4296" t="n">
        <v>1362.45</v>
      </c>
    </row>
    <row r="4297">
      <c r="A4297" t="inlineStr">
        <is>
          <t>RET004309</t>
        </is>
      </c>
      <c r="B4297" t="inlineStr">
        <is>
          <t>O027389</t>
        </is>
      </c>
      <c r="C4297" s="25" t="n">
        <v>45562</v>
      </c>
      <c r="D4297" t="inlineStr">
        <is>
          <t>Fashion</t>
        </is>
      </c>
      <c r="E4297" t="inlineStr">
        <is>
          <t>West</t>
        </is>
      </c>
      <c r="F4297" t="inlineStr">
        <is>
          <t>Marketplace</t>
        </is>
      </c>
      <c r="G4297" t="inlineStr">
        <is>
          <t>Late Delivery</t>
        </is>
      </c>
      <c r="H4297" t="n">
        <v>1</v>
      </c>
      <c r="I4297" t="n">
        <v>1028.56</v>
      </c>
    </row>
    <row r="4298">
      <c r="A4298" t="inlineStr">
        <is>
          <t>RET004310</t>
        </is>
      </c>
      <c r="B4298" t="inlineStr">
        <is>
          <t>O027391</t>
        </is>
      </c>
      <c r="C4298" s="25" t="n">
        <v>45562</v>
      </c>
      <c r="D4298" t="inlineStr">
        <is>
          <t>Home &amp; Kitchen</t>
        </is>
      </c>
      <c r="E4298" t="inlineStr">
        <is>
          <t>East</t>
        </is>
      </c>
      <c r="F4298" t="inlineStr">
        <is>
          <t>Mobile App</t>
        </is>
      </c>
      <c r="G4298" t="inlineStr">
        <is>
          <t>Changed Mind</t>
        </is>
      </c>
      <c r="H4298" t="n">
        <v>1</v>
      </c>
      <c r="I4298" t="n">
        <v>1154.97</v>
      </c>
    </row>
    <row r="4299">
      <c r="A4299" t="inlineStr">
        <is>
          <t>RET004311</t>
        </is>
      </c>
      <c r="B4299" t="inlineStr">
        <is>
          <t>O027399</t>
        </is>
      </c>
      <c r="C4299" s="25" t="n">
        <v>45562</v>
      </c>
      <c r="D4299" t="inlineStr">
        <is>
          <t>Electronics</t>
        </is>
      </c>
      <c r="E4299" t="inlineStr">
        <is>
          <t>South</t>
        </is>
      </c>
      <c r="F4299" t="inlineStr">
        <is>
          <t>Website</t>
        </is>
      </c>
      <c r="G4299" t="inlineStr">
        <is>
          <t>Defective Product</t>
        </is>
      </c>
      <c r="H4299" t="n">
        <v>1</v>
      </c>
      <c r="I4299" t="n">
        <v>3901.61</v>
      </c>
    </row>
    <row r="4300">
      <c r="A4300" t="inlineStr">
        <is>
          <t>RET004312</t>
        </is>
      </c>
      <c r="B4300" t="inlineStr">
        <is>
          <t>O027405</t>
        </is>
      </c>
      <c r="C4300" s="25" t="n">
        <v>45562</v>
      </c>
      <c r="D4300" t="inlineStr">
        <is>
          <t>Fashion</t>
        </is>
      </c>
      <c r="E4300" t="inlineStr">
        <is>
          <t>East</t>
        </is>
      </c>
      <c r="F4300" t="inlineStr">
        <is>
          <t>Website</t>
        </is>
      </c>
      <c r="G4300" t="inlineStr">
        <is>
          <t>Damaged in Transit</t>
        </is>
      </c>
      <c r="H4300" t="n">
        <v>1</v>
      </c>
      <c r="I4300" t="n">
        <v>860.1799999999999</v>
      </c>
    </row>
    <row r="4301">
      <c r="A4301" t="inlineStr">
        <is>
          <t>RET004313</t>
        </is>
      </c>
      <c r="B4301" t="inlineStr">
        <is>
          <t>O027417</t>
        </is>
      </c>
      <c r="C4301" s="25" t="n">
        <v>45563</v>
      </c>
      <c r="D4301" t="inlineStr">
        <is>
          <t>Electronics</t>
        </is>
      </c>
      <c r="E4301" t="inlineStr">
        <is>
          <t>West</t>
        </is>
      </c>
      <c r="F4301" t="inlineStr">
        <is>
          <t>Marketplace</t>
        </is>
      </c>
      <c r="G4301" t="inlineStr">
        <is>
          <t>Defective Product</t>
        </is>
      </c>
      <c r="H4301" t="n">
        <v>1</v>
      </c>
      <c r="I4301" t="n">
        <v>5282.16</v>
      </c>
    </row>
    <row r="4302">
      <c r="A4302" t="inlineStr">
        <is>
          <t>RET004314</t>
        </is>
      </c>
      <c r="B4302" t="inlineStr">
        <is>
          <t>O027417</t>
        </is>
      </c>
      <c r="C4302" s="25" t="n">
        <v>45563</v>
      </c>
      <c r="D4302" t="inlineStr">
        <is>
          <t>Electronics</t>
        </is>
      </c>
      <c r="E4302" t="inlineStr">
        <is>
          <t>West</t>
        </is>
      </c>
      <c r="F4302" t="inlineStr">
        <is>
          <t>Marketplace</t>
        </is>
      </c>
      <c r="G4302" t="inlineStr">
        <is>
          <t>Not as Described</t>
        </is>
      </c>
      <c r="H4302" t="n">
        <v>1</v>
      </c>
      <c r="I4302" t="n">
        <v>4899.49</v>
      </c>
    </row>
    <row r="4303">
      <c r="A4303" t="inlineStr">
        <is>
          <t>RET004315</t>
        </is>
      </c>
      <c r="B4303" t="inlineStr">
        <is>
          <t>O027419</t>
        </is>
      </c>
      <c r="C4303" s="25" t="n">
        <v>45563</v>
      </c>
      <c r="D4303" t="inlineStr">
        <is>
          <t>Fashion</t>
        </is>
      </c>
      <c r="E4303" t="inlineStr">
        <is>
          <t>South</t>
        </is>
      </c>
      <c r="F4303" t="inlineStr">
        <is>
          <t>Mobile App</t>
        </is>
      </c>
      <c r="G4303" t="inlineStr">
        <is>
          <t>Changed Mind</t>
        </is>
      </c>
      <c r="H4303" t="n">
        <v>1</v>
      </c>
      <c r="I4303" t="n">
        <v>493.01</v>
      </c>
    </row>
    <row r="4304">
      <c r="A4304" t="inlineStr">
        <is>
          <t>RET004316</t>
        </is>
      </c>
      <c r="B4304" t="inlineStr">
        <is>
          <t>O027428</t>
        </is>
      </c>
      <c r="C4304" s="25" t="n">
        <v>45563</v>
      </c>
      <c r="D4304" t="inlineStr">
        <is>
          <t>Fashion</t>
        </is>
      </c>
      <c r="E4304" t="inlineStr">
        <is>
          <t>North</t>
        </is>
      </c>
      <c r="F4304" t="inlineStr">
        <is>
          <t>Mobile App</t>
        </is>
      </c>
      <c r="G4304" t="inlineStr">
        <is>
          <t>Not as Described</t>
        </is>
      </c>
      <c r="H4304" t="n">
        <v>1</v>
      </c>
      <c r="I4304" t="n">
        <v>1056.74</v>
      </c>
    </row>
    <row r="4305">
      <c r="A4305" t="inlineStr">
        <is>
          <t>RET004317</t>
        </is>
      </c>
      <c r="B4305" t="inlineStr">
        <is>
          <t>O027429</t>
        </is>
      </c>
      <c r="C4305" s="25" t="n">
        <v>45563</v>
      </c>
      <c r="D4305" t="inlineStr">
        <is>
          <t>Fashion</t>
        </is>
      </c>
      <c r="E4305" t="inlineStr">
        <is>
          <t>South</t>
        </is>
      </c>
      <c r="F4305" t="inlineStr">
        <is>
          <t>Mobile App</t>
        </is>
      </c>
      <c r="G4305" t="inlineStr">
        <is>
          <t>Wrong Item Delivered</t>
        </is>
      </c>
      <c r="H4305" t="n">
        <v>1</v>
      </c>
      <c r="I4305" t="n">
        <v>700.49</v>
      </c>
    </row>
    <row r="4306">
      <c r="A4306" t="inlineStr">
        <is>
          <t>RET004318</t>
        </is>
      </c>
      <c r="B4306" t="inlineStr">
        <is>
          <t>O027430</t>
        </is>
      </c>
      <c r="C4306" s="25" t="n">
        <v>45563</v>
      </c>
      <c r="D4306" t="inlineStr">
        <is>
          <t>Electronics</t>
        </is>
      </c>
      <c r="E4306" t="inlineStr">
        <is>
          <t>North</t>
        </is>
      </c>
      <c r="F4306" t="inlineStr">
        <is>
          <t>Website</t>
        </is>
      </c>
      <c r="G4306" t="inlineStr">
        <is>
          <t>Defective Product</t>
        </is>
      </c>
      <c r="H4306" t="n">
        <v>1</v>
      </c>
      <c r="I4306" t="n">
        <v>11287.8</v>
      </c>
    </row>
    <row r="4307">
      <c r="A4307" t="inlineStr">
        <is>
          <t>RET004319</t>
        </is>
      </c>
      <c r="B4307" t="inlineStr">
        <is>
          <t>O027431</t>
        </is>
      </c>
      <c r="C4307" s="25" t="n">
        <v>45563</v>
      </c>
      <c r="D4307" t="inlineStr">
        <is>
          <t>Fashion</t>
        </is>
      </c>
      <c r="E4307" t="inlineStr">
        <is>
          <t>Central</t>
        </is>
      </c>
      <c r="F4307" t="inlineStr">
        <is>
          <t>Marketplace</t>
        </is>
      </c>
      <c r="G4307" t="inlineStr">
        <is>
          <t>Size/Fit Issue</t>
        </is>
      </c>
      <c r="H4307" t="n">
        <v>1</v>
      </c>
      <c r="I4307" t="n">
        <v>936.16</v>
      </c>
    </row>
    <row r="4308">
      <c r="A4308" t="inlineStr">
        <is>
          <t>RET004320</t>
        </is>
      </c>
      <c r="B4308" t="inlineStr">
        <is>
          <t>O027454</t>
        </is>
      </c>
      <c r="C4308" s="25" t="n">
        <v>45563</v>
      </c>
      <c r="D4308" t="inlineStr">
        <is>
          <t>Home &amp; Kitchen</t>
        </is>
      </c>
      <c r="E4308" t="inlineStr">
        <is>
          <t>South</t>
        </is>
      </c>
      <c r="F4308" t="inlineStr">
        <is>
          <t>Mobile App</t>
        </is>
      </c>
      <c r="G4308" t="inlineStr">
        <is>
          <t>Late Delivery</t>
        </is>
      </c>
      <c r="H4308" t="n">
        <v>1</v>
      </c>
      <c r="I4308" t="n">
        <v>2173.76</v>
      </c>
    </row>
    <row r="4309">
      <c r="A4309" t="inlineStr">
        <is>
          <t>RET004321</t>
        </is>
      </c>
      <c r="B4309" t="inlineStr">
        <is>
          <t>O027457</t>
        </is>
      </c>
      <c r="C4309" s="25" t="n">
        <v>45563</v>
      </c>
      <c r="D4309" t="inlineStr">
        <is>
          <t>Electronics</t>
        </is>
      </c>
      <c r="E4309" t="inlineStr">
        <is>
          <t>West</t>
        </is>
      </c>
      <c r="F4309" t="inlineStr">
        <is>
          <t>Marketplace</t>
        </is>
      </c>
      <c r="G4309" t="inlineStr">
        <is>
          <t>Late Delivery</t>
        </is>
      </c>
      <c r="H4309" t="n">
        <v>1</v>
      </c>
      <c r="I4309" t="n">
        <v>7539.64</v>
      </c>
    </row>
    <row r="4310">
      <c r="A4310" t="inlineStr">
        <is>
          <t>RET004322</t>
        </is>
      </c>
      <c r="B4310" t="inlineStr">
        <is>
          <t>O027458</t>
        </is>
      </c>
      <c r="C4310" s="25" t="n">
        <v>45563</v>
      </c>
      <c r="D4310" t="inlineStr">
        <is>
          <t>Fashion</t>
        </is>
      </c>
      <c r="E4310" t="inlineStr">
        <is>
          <t>North</t>
        </is>
      </c>
      <c r="F4310" t="inlineStr">
        <is>
          <t>Marketplace</t>
        </is>
      </c>
      <c r="G4310" t="inlineStr">
        <is>
          <t>Size/Fit Issue</t>
        </is>
      </c>
      <c r="H4310" t="n">
        <v>1</v>
      </c>
      <c r="I4310" t="n">
        <v>697.48</v>
      </c>
    </row>
    <row r="4311">
      <c r="A4311" t="inlineStr">
        <is>
          <t>RET004323</t>
        </is>
      </c>
      <c r="B4311" t="inlineStr">
        <is>
          <t>O027459</t>
        </is>
      </c>
      <c r="C4311" s="25" t="n">
        <v>45563</v>
      </c>
      <c r="D4311" t="inlineStr">
        <is>
          <t>Electronics</t>
        </is>
      </c>
      <c r="E4311" t="inlineStr">
        <is>
          <t>East</t>
        </is>
      </c>
      <c r="F4311" t="inlineStr">
        <is>
          <t>Website</t>
        </is>
      </c>
      <c r="G4311" t="inlineStr">
        <is>
          <t>Not as Described</t>
        </is>
      </c>
      <c r="H4311" t="n">
        <v>1</v>
      </c>
      <c r="I4311" t="n">
        <v>18739.76</v>
      </c>
    </row>
    <row r="4312">
      <c r="A4312" t="inlineStr">
        <is>
          <t>RET004324</t>
        </is>
      </c>
      <c r="B4312" t="inlineStr">
        <is>
          <t>O027462</t>
        </is>
      </c>
      <c r="C4312" s="25" t="n">
        <v>45564</v>
      </c>
      <c r="D4312" t="inlineStr">
        <is>
          <t>Fashion</t>
        </is>
      </c>
      <c r="E4312" t="inlineStr">
        <is>
          <t>South</t>
        </is>
      </c>
      <c r="F4312" t="inlineStr">
        <is>
          <t>Retail Store</t>
        </is>
      </c>
      <c r="G4312" t="inlineStr">
        <is>
          <t>Not as Described</t>
        </is>
      </c>
      <c r="H4312" t="n">
        <v>1</v>
      </c>
      <c r="I4312" t="n">
        <v>258.96</v>
      </c>
    </row>
    <row r="4313">
      <c r="A4313" t="inlineStr">
        <is>
          <t>RET004325</t>
        </is>
      </c>
      <c r="B4313" t="inlineStr">
        <is>
          <t>O027463</t>
        </is>
      </c>
      <c r="C4313" s="25" t="n">
        <v>45564</v>
      </c>
      <c r="D4313" t="inlineStr">
        <is>
          <t>Beauty</t>
        </is>
      </c>
      <c r="E4313" t="inlineStr">
        <is>
          <t>South</t>
        </is>
      </c>
      <c r="F4313" t="inlineStr">
        <is>
          <t>Retail Store</t>
        </is>
      </c>
      <c r="G4313" t="inlineStr">
        <is>
          <t>Not as Described</t>
        </is>
      </c>
      <c r="H4313" t="n">
        <v>1</v>
      </c>
      <c r="I4313" t="n">
        <v>175.76</v>
      </c>
    </row>
    <row r="4314">
      <c r="A4314" t="inlineStr">
        <is>
          <t>RET004326</t>
        </is>
      </c>
      <c r="B4314" t="inlineStr">
        <is>
          <t>O027464</t>
        </is>
      </c>
      <c r="C4314" s="25" t="n">
        <v>45564</v>
      </c>
      <c r="D4314" t="inlineStr">
        <is>
          <t>Fashion</t>
        </is>
      </c>
      <c r="E4314" t="inlineStr">
        <is>
          <t>North</t>
        </is>
      </c>
      <c r="F4314" t="inlineStr">
        <is>
          <t>Mobile App</t>
        </is>
      </c>
      <c r="G4314" t="inlineStr">
        <is>
          <t>Size/Fit Issue</t>
        </is>
      </c>
      <c r="H4314" t="n">
        <v>2</v>
      </c>
      <c r="I4314" t="n">
        <v>1748.55</v>
      </c>
    </row>
    <row r="4315">
      <c r="A4315" t="inlineStr">
        <is>
          <t>RET004327</t>
        </is>
      </c>
      <c r="B4315" t="inlineStr">
        <is>
          <t>O027472</t>
        </is>
      </c>
      <c r="C4315" s="25" t="n">
        <v>45564</v>
      </c>
      <c r="D4315" t="inlineStr">
        <is>
          <t>Beauty</t>
        </is>
      </c>
      <c r="E4315" t="inlineStr">
        <is>
          <t>West</t>
        </is>
      </c>
      <c r="F4315" t="inlineStr">
        <is>
          <t>Mobile App</t>
        </is>
      </c>
      <c r="G4315" t="inlineStr">
        <is>
          <t>Defective Product</t>
        </is>
      </c>
      <c r="H4315" t="n">
        <v>1</v>
      </c>
      <c r="I4315" t="n">
        <v>345.38</v>
      </c>
    </row>
    <row r="4316">
      <c r="A4316" t="inlineStr">
        <is>
          <t>RET004328</t>
        </is>
      </c>
      <c r="B4316" t="inlineStr">
        <is>
          <t>O027474</t>
        </is>
      </c>
      <c r="C4316" s="25" t="n">
        <v>45564</v>
      </c>
      <c r="D4316" t="inlineStr">
        <is>
          <t>Fashion</t>
        </is>
      </c>
      <c r="E4316" t="inlineStr">
        <is>
          <t>East</t>
        </is>
      </c>
      <c r="F4316" t="inlineStr">
        <is>
          <t>Marketplace</t>
        </is>
      </c>
      <c r="G4316" t="inlineStr">
        <is>
          <t>Size/Fit Issue</t>
        </is>
      </c>
      <c r="H4316" t="n">
        <v>1</v>
      </c>
      <c r="I4316" t="n">
        <v>607.46</v>
      </c>
    </row>
    <row r="4317">
      <c r="A4317" t="inlineStr">
        <is>
          <t>RET004329</t>
        </is>
      </c>
      <c r="B4317" t="inlineStr">
        <is>
          <t>O027474</t>
        </is>
      </c>
      <c r="C4317" s="25" t="n">
        <v>45564</v>
      </c>
      <c r="D4317" t="inlineStr">
        <is>
          <t>Electronics</t>
        </is>
      </c>
      <c r="E4317" t="inlineStr">
        <is>
          <t>East</t>
        </is>
      </c>
      <c r="F4317" t="inlineStr">
        <is>
          <t>Marketplace</t>
        </is>
      </c>
      <c r="G4317" t="inlineStr">
        <is>
          <t>Damaged in Transit</t>
        </is>
      </c>
      <c r="H4317" t="n">
        <v>1</v>
      </c>
      <c r="I4317" t="n">
        <v>9967.93</v>
      </c>
    </row>
    <row r="4318">
      <c r="A4318" t="inlineStr">
        <is>
          <t>RET004330</t>
        </is>
      </c>
      <c r="B4318" t="inlineStr">
        <is>
          <t>O027477</t>
        </is>
      </c>
      <c r="C4318" s="25" t="n">
        <v>45564</v>
      </c>
      <c r="D4318" t="inlineStr">
        <is>
          <t>Fashion</t>
        </is>
      </c>
      <c r="E4318" t="inlineStr">
        <is>
          <t>East</t>
        </is>
      </c>
      <c r="F4318" t="inlineStr">
        <is>
          <t>Website</t>
        </is>
      </c>
      <c r="G4318" t="inlineStr">
        <is>
          <t>Wrong Item Delivered</t>
        </is>
      </c>
      <c r="H4318" t="n">
        <v>1</v>
      </c>
      <c r="I4318" t="n">
        <v>1115.45</v>
      </c>
    </row>
    <row r="4319">
      <c r="A4319" t="inlineStr">
        <is>
          <t>RET004331</t>
        </is>
      </c>
      <c r="B4319" t="inlineStr">
        <is>
          <t>O027484</t>
        </is>
      </c>
      <c r="C4319" s="25" t="n">
        <v>45564</v>
      </c>
      <c r="D4319" t="inlineStr">
        <is>
          <t>Fashion</t>
        </is>
      </c>
      <c r="E4319" t="inlineStr">
        <is>
          <t>West</t>
        </is>
      </c>
      <c r="F4319" t="inlineStr">
        <is>
          <t>Website</t>
        </is>
      </c>
      <c r="G4319" t="inlineStr">
        <is>
          <t>Changed Mind</t>
        </is>
      </c>
      <c r="H4319" t="n">
        <v>1</v>
      </c>
      <c r="I4319" t="n">
        <v>2154.05</v>
      </c>
    </row>
    <row r="4320">
      <c r="A4320" t="inlineStr">
        <is>
          <t>RET004332</t>
        </is>
      </c>
      <c r="B4320" t="inlineStr">
        <is>
          <t>O027484</t>
        </is>
      </c>
      <c r="C4320" s="25" t="n">
        <v>45564</v>
      </c>
      <c r="D4320" t="inlineStr">
        <is>
          <t>Electronics</t>
        </is>
      </c>
      <c r="E4320" t="inlineStr">
        <is>
          <t>West</t>
        </is>
      </c>
      <c r="F4320" t="inlineStr">
        <is>
          <t>Website</t>
        </is>
      </c>
      <c r="G4320" t="inlineStr">
        <is>
          <t>Not as Described</t>
        </is>
      </c>
      <c r="H4320" t="n">
        <v>1</v>
      </c>
      <c r="I4320" t="n">
        <v>14465.36</v>
      </c>
    </row>
    <row r="4321">
      <c r="A4321" t="inlineStr">
        <is>
          <t>RET004333</t>
        </is>
      </c>
      <c r="B4321" t="inlineStr">
        <is>
          <t>O027490</t>
        </is>
      </c>
      <c r="C4321" s="25" t="n">
        <v>45564</v>
      </c>
      <c r="D4321" t="inlineStr">
        <is>
          <t>Home &amp; Kitchen</t>
        </is>
      </c>
      <c r="E4321" t="inlineStr">
        <is>
          <t>Central</t>
        </is>
      </c>
      <c r="F4321" t="inlineStr">
        <is>
          <t>Website</t>
        </is>
      </c>
      <c r="G4321" t="inlineStr">
        <is>
          <t>Damaged in Transit</t>
        </is>
      </c>
      <c r="H4321" t="n">
        <v>1</v>
      </c>
      <c r="I4321" t="n">
        <v>1135.21</v>
      </c>
    </row>
    <row r="4322">
      <c r="A4322" t="inlineStr">
        <is>
          <t>RET004334</t>
        </is>
      </c>
      <c r="B4322" t="inlineStr">
        <is>
          <t>O027492</t>
        </is>
      </c>
      <c r="C4322" s="25" t="n">
        <v>45564</v>
      </c>
      <c r="D4322" t="inlineStr">
        <is>
          <t>Fashion</t>
        </is>
      </c>
      <c r="E4322" t="inlineStr">
        <is>
          <t>North</t>
        </is>
      </c>
      <c r="F4322" t="inlineStr">
        <is>
          <t>Mobile App</t>
        </is>
      </c>
      <c r="G4322" t="inlineStr">
        <is>
          <t>Changed Mind</t>
        </is>
      </c>
      <c r="H4322" t="n">
        <v>1</v>
      </c>
      <c r="I4322" t="n">
        <v>986.96</v>
      </c>
    </row>
    <row r="4323">
      <c r="A4323" t="inlineStr">
        <is>
          <t>RET004335</t>
        </is>
      </c>
      <c r="B4323" t="inlineStr">
        <is>
          <t>O027510</t>
        </is>
      </c>
      <c r="C4323" s="25" t="n">
        <v>45564</v>
      </c>
      <c r="D4323" t="inlineStr">
        <is>
          <t>Beauty</t>
        </is>
      </c>
      <c r="E4323" t="inlineStr">
        <is>
          <t>West</t>
        </is>
      </c>
      <c r="F4323" t="inlineStr">
        <is>
          <t>Website</t>
        </is>
      </c>
      <c r="G4323" t="inlineStr">
        <is>
          <t>Defective Product</t>
        </is>
      </c>
      <c r="H4323" t="n">
        <v>1</v>
      </c>
      <c r="I4323" t="n">
        <v>453.49</v>
      </c>
    </row>
    <row r="4324">
      <c r="A4324" t="inlineStr">
        <is>
          <t>RET004336</t>
        </is>
      </c>
      <c r="B4324" t="inlineStr">
        <is>
          <t>O027510</t>
        </is>
      </c>
      <c r="C4324" s="25" t="n">
        <v>45564</v>
      </c>
      <c r="D4324" t="inlineStr">
        <is>
          <t>Fashion</t>
        </is>
      </c>
      <c r="E4324" t="inlineStr">
        <is>
          <t>West</t>
        </is>
      </c>
      <c r="F4324" t="inlineStr">
        <is>
          <t>Website</t>
        </is>
      </c>
      <c r="G4324" t="inlineStr">
        <is>
          <t>Changed Mind</t>
        </is>
      </c>
      <c r="H4324" t="n">
        <v>1</v>
      </c>
      <c r="I4324" t="n">
        <v>1352.57</v>
      </c>
    </row>
    <row r="4325">
      <c r="A4325" t="inlineStr">
        <is>
          <t>RET004337</t>
        </is>
      </c>
      <c r="B4325" t="inlineStr">
        <is>
          <t>O027512</t>
        </is>
      </c>
      <c r="C4325" s="25" t="n">
        <v>45564</v>
      </c>
      <c r="D4325" t="inlineStr">
        <is>
          <t>Fashion</t>
        </is>
      </c>
      <c r="E4325" t="inlineStr">
        <is>
          <t>North</t>
        </is>
      </c>
      <c r="F4325" t="inlineStr">
        <is>
          <t>Website</t>
        </is>
      </c>
      <c r="G4325" t="inlineStr">
        <is>
          <t>Wrong Item Delivered</t>
        </is>
      </c>
      <c r="H4325" t="n">
        <v>1</v>
      </c>
      <c r="I4325" t="n">
        <v>1423.76</v>
      </c>
    </row>
    <row r="4326">
      <c r="A4326" t="inlineStr">
        <is>
          <t>RET004338</t>
        </is>
      </c>
      <c r="B4326" t="inlineStr">
        <is>
          <t>O027516</t>
        </is>
      </c>
      <c r="C4326" s="25" t="n">
        <v>45564</v>
      </c>
      <c r="D4326" t="inlineStr">
        <is>
          <t>Home &amp; Kitchen</t>
        </is>
      </c>
      <c r="E4326" t="inlineStr">
        <is>
          <t>East</t>
        </is>
      </c>
      <c r="F4326" t="inlineStr">
        <is>
          <t>Mobile App</t>
        </is>
      </c>
      <c r="G4326" t="inlineStr">
        <is>
          <t>Late Delivery</t>
        </is>
      </c>
      <c r="H4326" t="n">
        <v>1</v>
      </c>
      <c r="I4326" t="n">
        <v>1033.4</v>
      </c>
    </row>
    <row r="4327">
      <c r="A4327" t="inlineStr">
        <is>
          <t>RET004339</t>
        </is>
      </c>
      <c r="B4327" t="inlineStr">
        <is>
          <t>O027539</t>
        </is>
      </c>
      <c r="C4327" s="25" t="n">
        <v>45565</v>
      </c>
      <c r="D4327" t="inlineStr">
        <is>
          <t>Home &amp; Kitchen</t>
        </is>
      </c>
      <c r="E4327" t="inlineStr">
        <is>
          <t>North</t>
        </is>
      </c>
      <c r="F4327" t="inlineStr">
        <is>
          <t>Marketplace</t>
        </is>
      </c>
      <c r="G4327" t="inlineStr">
        <is>
          <t>Changed Mind</t>
        </is>
      </c>
      <c r="H4327" t="n">
        <v>1</v>
      </c>
      <c r="I4327" t="n">
        <v>2844.45</v>
      </c>
    </row>
    <row r="4328">
      <c r="A4328" t="inlineStr">
        <is>
          <t>RET004340</t>
        </is>
      </c>
      <c r="B4328" t="inlineStr">
        <is>
          <t>O027550</t>
        </is>
      </c>
      <c r="C4328" s="25" t="n">
        <v>45565</v>
      </c>
      <c r="D4328" t="inlineStr">
        <is>
          <t>Fashion</t>
        </is>
      </c>
      <c r="E4328" t="inlineStr">
        <is>
          <t>North</t>
        </is>
      </c>
      <c r="F4328" t="inlineStr">
        <is>
          <t>Mobile App</t>
        </is>
      </c>
      <c r="G4328" t="inlineStr">
        <is>
          <t>Defective Product</t>
        </is>
      </c>
      <c r="H4328" t="n">
        <v>1</v>
      </c>
      <c r="I4328" t="n">
        <v>518.96</v>
      </c>
    </row>
    <row r="4329">
      <c r="A4329" t="inlineStr">
        <is>
          <t>RET004341</t>
        </is>
      </c>
      <c r="B4329" t="inlineStr">
        <is>
          <t>O027574</t>
        </is>
      </c>
      <c r="C4329" s="25" t="n">
        <v>45566</v>
      </c>
      <c r="D4329" t="inlineStr">
        <is>
          <t>Fashion</t>
        </is>
      </c>
      <c r="E4329" t="inlineStr">
        <is>
          <t>West</t>
        </is>
      </c>
      <c r="F4329" t="inlineStr">
        <is>
          <t>Website</t>
        </is>
      </c>
      <c r="G4329" t="inlineStr">
        <is>
          <t>Size/Fit Issue</t>
        </is>
      </c>
      <c r="H4329" t="n">
        <v>1</v>
      </c>
      <c r="I4329" t="n">
        <v>700.49</v>
      </c>
    </row>
    <row r="4330">
      <c r="A4330" t="inlineStr">
        <is>
          <t>RET004342</t>
        </is>
      </c>
      <c r="B4330" t="inlineStr">
        <is>
          <t>O027574</t>
        </is>
      </c>
      <c r="C4330" s="25" t="n">
        <v>45566</v>
      </c>
      <c r="D4330" t="inlineStr">
        <is>
          <t>Home &amp; Kitchen</t>
        </is>
      </c>
      <c r="E4330" t="inlineStr">
        <is>
          <t>West</t>
        </is>
      </c>
      <c r="F4330" t="inlineStr">
        <is>
          <t>Website</t>
        </is>
      </c>
      <c r="G4330" t="inlineStr">
        <is>
          <t>Not as Described</t>
        </is>
      </c>
      <c r="H4330" t="n">
        <v>2</v>
      </c>
      <c r="I4330" t="n">
        <v>9364.26</v>
      </c>
    </row>
    <row r="4331">
      <c r="A4331" t="inlineStr">
        <is>
          <t>RET004343</t>
        </is>
      </c>
      <c r="B4331" t="inlineStr">
        <is>
          <t>O027583</t>
        </is>
      </c>
      <c r="C4331" s="25" t="n">
        <v>45566</v>
      </c>
      <c r="D4331" t="inlineStr">
        <is>
          <t>Fashion</t>
        </is>
      </c>
      <c r="E4331" t="inlineStr">
        <is>
          <t>West</t>
        </is>
      </c>
      <c r="F4331" t="inlineStr">
        <is>
          <t>Mobile App</t>
        </is>
      </c>
      <c r="G4331" t="inlineStr">
        <is>
          <t>Not as Described</t>
        </is>
      </c>
      <c r="H4331" t="n">
        <v>1</v>
      </c>
      <c r="I4331" t="n">
        <v>485.78</v>
      </c>
    </row>
    <row r="4332">
      <c r="A4332" t="inlineStr">
        <is>
          <t>RET004344</t>
        </is>
      </c>
      <c r="B4332" t="inlineStr">
        <is>
          <t>O027584</t>
        </is>
      </c>
      <c r="C4332" s="25" t="n">
        <v>45566</v>
      </c>
      <c r="D4332" t="inlineStr">
        <is>
          <t>Beauty</t>
        </is>
      </c>
      <c r="E4332" t="inlineStr">
        <is>
          <t>North</t>
        </is>
      </c>
      <c r="F4332" t="inlineStr">
        <is>
          <t>Marketplace</t>
        </is>
      </c>
      <c r="G4332" t="inlineStr">
        <is>
          <t>Changed Mind</t>
        </is>
      </c>
      <c r="H4332" t="n">
        <v>1</v>
      </c>
      <c r="I4332" t="n">
        <v>202.44</v>
      </c>
    </row>
    <row r="4333">
      <c r="A4333" t="inlineStr">
        <is>
          <t>RET004345</t>
        </is>
      </c>
      <c r="B4333" t="inlineStr">
        <is>
          <t>O027587</t>
        </is>
      </c>
      <c r="C4333" s="25" t="n">
        <v>45566</v>
      </c>
      <c r="D4333" t="inlineStr">
        <is>
          <t>Fashion</t>
        </is>
      </c>
      <c r="E4333" t="inlineStr">
        <is>
          <t>North</t>
        </is>
      </c>
      <c r="F4333" t="inlineStr">
        <is>
          <t>Website</t>
        </is>
      </c>
      <c r="G4333" t="inlineStr">
        <is>
          <t>Size/Fit Issue</t>
        </is>
      </c>
      <c r="H4333" t="n">
        <v>1</v>
      </c>
      <c r="I4333" t="n">
        <v>1046.29</v>
      </c>
    </row>
    <row r="4334">
      <c r="A4334" t="inlineStr">
        <is>
          <t>RET004346</t>
        </is>
      </c>
      <c r="B4334" t="inlineStr">
        <is>
          <t>O027594</t>
        </is>
      </c>
      <c r="C4334" s="25" t="n">
        <v>45566</v>
      </c>
      <c r="D4334" t="inlineStr">
        <is>
          <t>Fashion</t>
        </is>
      </c>
      <c r="E4334" t="inlineStr">
        <is>
          <t>West</t>
        </is>
      </c>
      <c r="F4334" t="inlineStr">
        <is>
          <t>Marketplace</t>
        </is>
      </c>
      <c r="G4334" t="inlineStr">
        <is>
          <t>Size/Fit Issue</t>
        </is>
      </c>
      <c r="H4334" t="n">
        <v>1</v>
      </c>
      <c r="I4334" t="n">
        <v>1174.84</v>
      </c>
    </row>
    <row r="4335">
      <c r="A4335" t="inlineStr">
        <is>
          <t>RET004347</t>
        </is>
      </c>
      <c r="B4335" t="inlineStr">
        <is>
          <t>O027601</t>
        </is>
      </c>
      <c r="C4335" s="25" t="n">
        <v>45566</v>
      </c>
      <c r="D4335" t="inlineStr">
        <is>
          <t>Fashion</t>
        </is>
      </c>
      <c r="E4335" t="inlineStr">
        <is>
          <t>East</t>
        </is>
      </c>
      <c r="F4335" t="inlineStr">
        <is>
          <t>Website</t>
        </is>
      </c>
      <c r="G4335" t="inlineStr">
        <is>
          <t>Changed Mind</t>
        </is>
      </c>
      <c r="H4335" t="n">
        <v>1</v>
      </c>
      <c r="I4335" t="n">
        <v>476.42</v>
      </c>
    </row>
    <row r="4336">
      <c r="A4336" t="inlineStr">
        <is>
          <t>RET004348</t>
        </is>
      </c>
      <c r="B4336" t="inlineStr">
        <is>
          <t>O027602</t>
        </is>
      </c>
      <c r="C4336" s="25" t="n">
        <v>45566</v>
      </c>
      <c r="D4336" t="inlineStr">
        <is>
          <t>Home &amp; Kitchen</t>
        </is>
      </c>
      <c r="E4336" t="inlineStr">
        <is>
          <t>East</t>
        </is>
      </c>
      <c r="F4336" t="inlineStr">
        <is>
          <t>Marketplace</t>
        </is>
      </c>
      <c r="G4336" t="inlineStr">
        <is>
          <t>Wrong Item Delivered</t>
        </is>
      </c>
      <c r="H4336" t="n">
        <v>1</v>
      </c>
      <c r="I4336" t="n">
        <v>1210.2</v>
      </c>
    </row>
    <row r="4337">
      <c r="A4337" t="inlineStr">
        <is>
          <t>RET004349</t>
        </is>
      </c>
      <c r="B4337" t="inlineStr">
        <is>
          <t>O027603</t>
        </is>
      </c>
      <c r="C4337" s="25" t="n">
        <v>45566</v>
      </c>
      <c r="D4337" t="inlineStr">
        <is>
          <t>Electronics</t>
        </is>
      </c>
      <c r="E4337" t="inlineStr">
        <is>
          <t>North</t>
        </is>
      </c>
      <c r="F4337" t="inlineStr">
        <is>
          <t>Website</t>
        </is>
      </c>
      <c r="G4337" t="inlineStr">
        <is>
          <t>Late Delivery</t>
        </is>
      </c>
      <c r="H4337" t="n">
        <v>3</v>
      </c>
      <c r="I4337" t="n">
        <v>9856.700000000001</v>
      </c>
    </row>
    <row r="4338">
      <c r="A4338" t="inlineStr">
        <is>
          <t>RET004350</t>
        </is>
      </c>
      <c r="B4338" t="inlineStr">
        <is>
          <t>O027613</t>
        </is>
      </c>
      <c r="C4338" s="25" t="n">
        <v>45566</v>
      </c>
      <c r="D4338" t="inlineStr">
        <is>
          <t>Beauty</t>
        </is>
      </c>
      <c r="E4338" t="inlineStr">
        <is>
          <t>East</t>
        </is>
      </c>
      <c r="F4338" t="inlineStr">
        <is>
          <t>Marketplace</t>
        </is>
      </c>
      <c r="G4338" t="inlineStr">
        <is>
          <t>Defective Product</t>
        </is>
      </c>
      <c r="H4338" t="n">
        <v>1</v>
      </c>
      <c r="I4338" t="n">
        <v>611.5700000000001</v>
      </c>
    </row>
    <row r="4339">
      <c r="A4339" t="inlineStr">
        <is>
          <t>RET004351</t>
        </is>
      </c>
      <c r="B4339" t="inlineStr">
        <is>
          <t>O027616</t>
        </is>
      </c>
      <c r="C4339" s="25" t="n">
        <v>45567</v>
      </c>
      <c r="D4339" t="inlineStr">
        <is>
          <t>Home &amp; Kitchen</t>
        </is>
      </c>
      <c r="E4339" t="inlineStr">
        <is>
          <t>East</t>
        </is>
      </c>
      <c r="F4339" t="inlineStr">
        <is>
          <t>Mobile App</t>
        </is>
      </c>
      <c r="G4339" t="inlineStr">
        <is>
          <t>Size/Fit Issue</t>
        </is>
      </c>
      <c r="H4339" t="n">
        <v>1</v>
      </c>
      <c r="I4339" t="n">
        <v>3932.92</v>
      </c>
    </row>
    <row r="4340">
      <c r="A4340" t="inlineStr">
        <is>
          <t>RET004352</t>
        </is>
      </c>
      <c r="B4340" t="inlineStr">
        <is>
          <t>O027636</t>
        </is>
      </c>
      <c r="C4340" s="25" t="n">
        <v>45567</v>
      </c>
      <c r="D4340" t="inlineStr">
        <is>
          <t>Sports</t>
        </is>
      </c>
      <c r="E4340" t="inlineStr">
        <is>
          <t>North</t>
        </is>
      </c>
      <c r="F4340" t="inlineStr">
        <is>
          <t>Marketplace</t>
        </is>
      </c>
      <c r="G4340" t="inlineStr">
        <is>
          <t>Defective Product</t>
        </is>
      </c>
      <c r="H4340" t="n">
        <v>1</v>
      </c>
      <c r="I4340" t="n">
        <v>1139.48</v>
      </c>
    </row>
    <row r="4341">
      <c r="A4341" t="inlineStr">
        <is>
          <t>RET004353</t>
        </is>
      </c>
      <c r="B4341" t="inlineStr">
        <is>
          <t>O027639</t>
        </is>
      </c>
      <c r="C4341" s="25" t="n">
        <v>45567</v>
      </c>
      <c r="D4341" t="inlineStr">
        <is>
          <t>Beauty</t>
        </is>
      </c>
      <c r="E4341" t="inlineStr">
        <is>
          <t>West</t>
        </is>
      </c>
      <c r="F4341" t="inlineStr">
        <is>
          <t>Mobile App</t>
        </is>
      </c>
      <c r="G4341" t="inlineStr">
        <is>
          <t>Late Delivery</t>
        </is>
      </c>
      <c r="H4341" t="n">
        <v>1</v>
      </c>
      <c r="I4341" t="n">
        <v>573.25</v>
      </c>
    </row>
    <row r="4342">
      <c r="A4342" t="inlineStr">
        <is>
          <t>RET004354</t>
        </is>
      </c>
      <c r="B4342" t="inlineStr">
        <is>
          <t>O027642</t>
        </is>
      </c>
      <c r="C4342" s="25" t="n">
        <v>45567</v>
      </c>
      <c r="D4342" t="inlineStr">
        <is>
          <t>Fashion</t>
        </is>
      </c>
      <c r="E4342" t="inlineStr">
        <is>
          <t>South</t>
        </is>
      </c>
      <c r="F4342" t="inlineStr">
        <is>
          <t>Marketplace</t>
        </is>
      </c>
      <c r="G4342" t="inlineStr">
        <is>
          <t>Changed Mind</t>
        </is>
      </c>
      <c r="H4342" t="n">
        <v>1</v>
      </c>
      <c r="I4342" t="n">
        <v>1866.33</v>
      </c>
    </row>
    <row r="4343">
      <c r="A4343" t="inlineStr">
        <is>
          <t>RET004355</t>
        </is>
      </c>
      <c r="B4343" t="inlineStr">
        <is>
          <t>O027644</t>
        </is>
      </c>
      <c r="C4343" s="25" t="n">
        <v>45567</v>
      </c>
      <c r="D4343" t="inlineStr">
        <is>
          <t>Fashion</t>
        </is>
      </c>
      <c r="E4343" t="inlineStr">
        <is>
          <t>Central</t>
        </is>
      </c>
      <c r="F4343" t="inlineStr">
        <is>
          <t>Marketplace</t>
        </is>
      </c>
      <c r="G4343" t="inlineStr">
        <is>
          <t>Wrong Item Delivered</t>
        </is>
      </c>
      <c r="H4343" t="n">
        <v>1</v>
      </c>
      <c r="I4343" t="n">
        <v>874.28</v>
      </c>
    </row>
    <row r="4344">
      <c r="A4344" t="inlineStr">
        <is>
          <t>RET004356</t>
        </is>
      </c>
      <c r="B4344" t="inlineStr">
        <is>
          <t>O027644</t>
        </is>
      </c>
      <c r="C4344" s="25" t="n">
        <v>45567</v>
      </c>
      <c r="D4344" t="inlineStr">
        <is>
          <t>Books</t>
        </is>
      </c>
      <c r="E4344" t="inlineStr">
        <is>
          <t>Central</t>
        </is>
      </c>
      <c r="F4344" t="inlineStr">
        <is>
          <t>Marketplace</t>
        </is>
      </c>
      <c r="G4344" t="inlineStr">
        <is>
          <t>Damaged in Transit</t>
        </is>
      </c>
      <c r="H4344" t="n">
        <v>1</v>
      </c>
      <c r="I4344" t="n">
        <v>348.61</v>
      </c>
    </row>
    <row r="4345">
      <c r="A4345" t="inlineStr">
        <is>
          <t>RET004357</t>
        </is>
      </c>
      <c r="B4345" t="inlineStr">
        <is>
          <t>O027646</t>
        </is>
      </c>
      <c r="C4345" s="25" t="n">
        <v>45567</v>
      </c>
      <c r="D4345" t="inlineStr">
        <is>
          <t>Sports</t>
        </is>
      </c>
      <c r="E4345" t="inlineStr">
        <is>
          <t>East</t>
        </is>
      </c>
      <c r="F4345" t="inlineStr">
        <is>
          <t>Marketplace</t>
        </is>
      </c>
      <c r="G4345" t="inlineStr">
        <is>
          <t>Damaged in Transit</t>
        </is>
      </c>
      <c r="H4345" t="n">
        <v>1</v>
      </c>
      <c r="I4345" t="n">
        <v>2500.84</v>
      </c>
    </row>
    <row r="4346">
      <c r="A4346" t="inlineStr">
        <is>
          <t>RET004358</t>
        </is>
      </c>
      <c r="B4346" t="inlineStr">
        <is>
          <t>O027646</t>
        </is>
      </c>
      <c r="C4346" s="25" t="n">
        <v>45567</v>
      </c>
      <c r="D4346" t="inlineStr">
        <is>
          <t>Electronics</t>
        </is>
      </c>
      <c r="E4346" t="inlineStr">
        <is>
          <t>East</t>
        </is>
      </c>
      <c r="F4346" t="inlineStr">
        <is>
          <t>Marketplace</t>
        </is>
      </c>
      <c r="G4346" t="inlineStr">
        <is>
          <t>Changed Mind</t>
        </is>
      </c>
      <c r="H4346" t="n">
        <v>1</v>
      </c>
      <c r="I4346" t="n">
        <v>27014.16</v>
      </c>
    </row>
    <row r="4347">
      <c r="A4347" t="inlineStr">
        <is>
          <t>RET004359</t>
        </is>
      </c>
      <c r="B4347" t="inlineStr">
        <is>
          <t>O027688</t>
        </is>
      </c>
      <c r="C4347" s="25" t="n">
        <v>45568</v>
      </c>
      <c r="D4347" t="inlineStr">
        <is>
          <t>Fashion</t>
        </is>
      </c>
      <c r="E4347" t="inlineStr">
        <is>
          <t>South</t>
        </is>
      </c>
      <c r="F4347" t="inlineStr">
        <is>
          <t>Mobile App</t>
        </is>
      </c>
      <c r="G4347" t="inlineStr">
        <is>
          <t>Size/Fit Issue</t>
        </is>
      </c>
      <c r="H4347" t="n">
        <v>1</v>
      </c>
      <c r="I4347" t="n">
        <v>1016.65</v>
      </c>
    </row>
    <row r="4348">
      <c r="A4348" t="inlineStr">
        <is>
          <t>RET004360</t>
        </is>
      </c>
      <c r="B4348" t="inlineStr">
        <is>
          <t>O027693</t>
        </is>
      </c>
      <c r="C4348" s="25" t="n">
        <v>45568</v>
      </c>
      <c r="D4348" t="inlineStr">
        <is>
          <t>Fashion</t>
        </is>
      </c>
      <c r="E4348" t="inlineStr">
        <is>
          <t>South</t>
        </is>
      </c>
      <c r="F4348" t="inlineStr">
        <is>
          <t>Website</t>
        </is>
      </c>
      <c r="G4348" t="inlineStr">
        <is>
          <t>Size/Fit Issue</t>
        </is>
      </c>
      <c r="H4348" t="n">
        <v>1</v>
      </c>
      <c r="I4348" t="n">
        <v>2087.49</v>
      </c>
    </row>
    <row r="4349">
      <c r="A4349" t="inlineStr">
        <is>
          <t>RET004361</t>
        </is>
      </c>
      <c r="B4349" t="inlineStr">
        <is>
          <t>O027694</t>
        </is>
      </c>
      <c r="C4349" s="25" t="n">
        <v>45568</v>
      </c>
      <c r="D4349" t="inlineStr">
        <is>
          <t>Fashion</t>
        </is>
      </c>
      <c r="E4349" t="inlineStr">
        <is>
          <t>South</t>
        </is>
      </c>
      <c r="F4349" t="inlineStr">
        <is>
          <t>Marketplace</t>
        </is>
      </c>
      <c r="G4349" t="inlineStr">
        <is>
          <t>Size/Fit Issue</t>
        </is>
      </c>
      <c r="H4349" t="n">
        <v>1</v>
      </c>
      <c r="I4349" t="n">
        <v>972.61</v>
      </c>
    </row>
    <row r="4350">
      <c r="A4350" t="inlineStr">
        <is>
          <t>RET004362</t>
        </is>
      </c>
      <c r="B4350" t="inlineStr">
        <is>
          <t>O027709</t>
        </is>
      </c>
      <c r="C4350" s="25" t="n">
        <v>45568</v>
      </c>
      <c r="D4350" t="inlineStr">
        <is>
          <t>Beauty</t>
        </is>
      </c>
      <c r="E4350" t="inlineStr">
        <is>
          <t>South</t>
        </is>
      </c>
      <c r="F4350" t="inlineStr">
        <is>
          <t>Mobile App</t>
        </is>
      </c>
      <c r="G4350" t="inlineStr">
        <is>
          <t>Defective Product</t>
        </is>
      </c>
      <c r="H4350" t="n">
        <v>1</v>
      </c>
      <c r="I4350" t="n">
        <v>326.82</v>
      </c>
    </row>
    <row r="4351">
      <c r="A4351" t="inlineStr">
        <is>
          <t>RET004363</t>
        </is>
      </c>
      <c r="B4351" t="inlineStr">
        <is>
          <t>O027710</t>
        </is>
      </c>
      <c r="C4351" s="25" t="n">
        <v>45568</v>
      </c>
      <c r="D4351" t="inlineStr">
        <is>
          <t>Electronics</t>
        </is>
      </c>
      <c r="E4351" t="inlineStr">
        <is>
          <t>North</t>
        </is>
      </c>
      <c r="F4351" t="inlineStr">
        <is>
          <t>Website</t>
        </is>
      </c>
      <c r="G4351" t="inlineStr">
        <is>
          <t>Defective Product</t>
        </is>
      </c>
      <c r="H4351" t="n">
        <v>1</v>
      </c>
      <c r="I4351" t="n">
        <v>21011.8</v>
      </c>
    </row>
    <row r="4352">
      <c r="A4352" t="inlineStr">
        <is>
          <t>RET004364</t>
        </is>
      </c>
      <c r="B4352" t="inlineStr">
        <is>
          <t>O027716</t>
        </is>
      </c>
      <c r="C4352" s="25" t="n">
        <v>45568</v>
      </c>
      <c r="D4352" t="inlineStr">
        <is>
          <t>Electronics</t>
        </is>
      </c>
      <c r="E4352" t="inlineStr">
        <is>
          <t>East</t>
        </is>
      </c>
      <c r="F4352" t="inlineStr">
        <is>
          <t>Website</t>
        </is>
      </c>
      <c r="G4352" t="inlineStr">
        <is>
          <t>Defective Product</t>
        </is>
      </c>
      <c r="H4352" t="n">
        <v>3</v>
      </c>
      <c r="I4352" t="n">
        <v>34716.86</v>
      </c>
    </row>
    <row r="4353">
      <c r="A4353" t="inlineStr">
        <is>
          <t>RET004365</t>
        </is>
      </c>
      <c r="B4353" t="inlineStr">
        <is>
          <t>O027723</t>
        </is>
      </c>
      <c r="C4353" s="25" t="n">
        <v>45568</v>
      </c>
      <c r="D4353" t="inlineStr">
        <is>
          <t>Fashion</t>
        </is>
      </c>
      <c r="E4353" t="inlineStr">
        <is>
          <t>Central</t>
        </is>
      </c>
      <c r="F4353" t="inlineStr">
        <is>
          <t>Website</t>
        </is>
      </c>
      <c r="G4353" t="inlineStr">
        <is>
          <t>Damaged in Transit</t>
        </is>
      </c>
      <c r="H4353" t="n">
        <v>1</v>
      </c>
      <c r="I4353" t="n">
        <v>1737.89</v>
      </c>
    </row>
    <row r="4354">
      <c r="A4354" t="inlineStr">
        <is>
          <t>RET004366</t>
        </is>
      </c>
      <c r="B4354" t="inlineStr">
        <is>
          <t>O027729</t>
        </is>
      </c>
      <c r="C4354" s="25" t="n">
        <v>45568</v>
      </c>
      <c r="D4354" t="inlineStr">
        <is>
          <t>Fashion</t>
        </is>
      </c>
      <c r="E4354" t="inlineStr">
        <is>
          <t>West</t>
        </is>
      </c>
      <c r="F4354" t="inlineStr">
        <is>
          <t>Marketplace</t>
        </is>
      </c>
      <c r="G4354" t="inlineStr">
        <is>
          <t>Changed Mind</t>
        </is>
      </c>
      <c r="H4354" t="n">
        <v>1</v>
      </c>
      <c r="I4354" t="n">
        <v>2154.05</v>
      </c>
    </row>
    <row r="4355">
      <c r="A4355" t="inlineStr">
        <is>
          <t>RET004367</t>
        </is>
      </c>
      <c r="B4355" t="inlineStr">
        <is>
          <t>O027737</t>
        </is>
      </c>
      <c r="C4355" s="25" t="n">
        <v>45569</v>
      </c>
      <c r="D4355" t="inlineStr">
        <is>
          <t>Fashion</t>
        </is>
      </c>
      <c r="E4355" t="inlineStr">
        <is>
          <t>South</t>
        </is>
      </c>
      <c r="F4355" t="inlineStr">
        <is>
          <t>Mobile App</t>
        </is>
      </c>
      <c r="G4355" t="inlineStr">
        <is>
          <t>Size/Fit Issue</t>
        </is>
      </c>
      <c r="H4355" t="n">
        <v>1</v>
      </c>
      <c r="I4355" t="n">
        <v>771.42</v>
      </c>
    </row>
    <row r="4356">
      <c r="A4356" t="inlineStr">
        <is>
          <t>RET004368</t>
        </is>
      </c>
      <c r="B4356" t="inlineStr">
        <is>
          <t>O027741</t>
        </is>
      </c>
      <c r="C4356" s="25" t="n">
        <v>45569</v>
      </c>
      <c r="D4356" t="inlineStr">
        <is>
          <t>Fashion</t>
        </is>
      </c>
      <c r="E4356" t="inlineStr">
        <is>
          <t>South</t>
        </is>
      </c>
      <c r="F4356" t="inlineStr">
        <is>
          <t>Retail Store</t>
        </is>
      </c>
      <c r="G4356" t="inlineStr">
        <is>
          <t>Damaged in Transit</t>
        </is>
      </c>
      <c r="H4356" t="n">
        <v>1</v>
      </c>
      <c r="I4356" t="n">
        <v>977.13</v>
      </c>
    </row>
    <row r="4357">
      <c r="A4357" t="inlineStr">
        <is>
          <t>RET004369</t>
        </is>
      </c>
      <c r="B4357" t="inlineStr">
        <is>
          <t>O027759</t>
        </is>
      </c>
      <c r="C4357" s="25" t="n">
        <v>45569</v>
      </c>
      <c r="D4357" t="inlineStr">
        <is>
          <t>Fashion</t>
        </is>
      </c>
      <c r="E4357" t="inlineStr">
        <is>
          <t>East</t>
        </is>
      </c>
      <c r="F4357" t="inlineStr">
        <is>
          <t>Mobile App</t>
        </is>
      </c>
      <c r="G4357" t="inlineStr">
        <is>
          <t>Size/Fit Issue</t>
        </is>
      </c>
      <c r="H4357" t="n">
        <v>1</v>
      </c>
      <c r="I4357" t="n">
        <v>502.89</v>
      </c>
    </row>
    <row r="4358">
      <c r="A4358" t="inlineStr">
        <is>
          <t>RET004370</t>
        </is>
      </c>
      <c r="B4358" t="inlineStr">
        <is>
          <t>O027763</t>
        </is>
      </c>
      <c r="C4358" s="25" t="n">
        <v>45569</v>
      </c>
      <c r="D4358" t="inlineStr">
        <is>
          <t>Electronics</t>
        </is>
      </c>
      <c r="E4358" t="inlineStr">
        <is>
          <t>West</t>
        </is>
      </c>
      <c r="F4358" t="inlineStr">
        <is>
          <t>Mobile App</t>
        </is>
      </c>
      <c r="G4358" t="inlineStr">
        <is>
          <t>Damaged in Transit</t>
        </is>
      </c>
      <c r="H4358" t="n">
        <v>1</v>
      </c>
      <c r="I4358" t="n">
        <v>16800.26</v>
      </c>
    </row>
    <row r="4359">
      <c r="A4359" t="inlineStr">
        <is>
          <t>RET004371</t>
        </is>
      </c>
      <c r="B4359" t="inlineStr">
        <is>
          <t>O027770</t>
        </is>
      </c>
      <c r="C4359" s="25" t="n">
        <v>45569</v>
      </c>
      <c r="D4359" t="inlineStr">
        <is>
          <t>Fashion</t>
        </is>
      </c>
      <c r="E4359" t="inlineStr">
        <is>
          <t>East</t>
        </is>
      </c>
      <c r="F4359" t="inlineStr">
        <is>
          <t>Website</t>
        </is>
      </c>
      <c r="G4359" t="inlineStr">
        <is>
          <t>Late Delivery</t>
        </is>
      </c>
      <c r="H4359" t="n">
        <v>1</v>
      </c>
      <c r="I4359" t="n">
        <v>1590.32</v>
      </c>
    </row>
    <row r="4360">
      <c r="A4360" t="inlineStr">
        <is>
          <t>RET004372</t>
        </is>
      </c>
      <c r="B4360" t="inlineStr">
        <is>
          <t>O027771</t>
        </is>
      </c>
      <c r="C4360" s="25" t="n">
        <v>45569</v>
      </c>
      <c r="D4360" t="inlineStr">
        <is>
          <t>Fashion</t>
        </is>
      </c>
      <c r="E4360" t="inlineStr">
        <is>
          <t>South</t>
        </is>
      </c>
      <c r="F4360" t="inlineStr">
        <is>
          <t>Website</t>
        </is>
      </c>
      <c r="G4360" t="inlineStr">
        <is>
          <t>Changed Mind</t>
        </is>
      </c>
      <c r="H4360" t="n">
        <v>2</v>
      </c>
      <c r="I4360" t="n">
        <v>1677.83</v>
      </c>
    </row>
    <row r="4361">
      <c r="A4361" t="inlineStr">
        <is>
          <t>RET004373</t>
        </is>
      </c>
      <c r="B4361" t="inlineStr">
        <is>
          <t>O027774</t>
        </is>
      </c>
      <c r="C4361" s="25" t="n">
        <v>45569</v>
      </c>
      <c r="D4361" t="inlineStr">
        <is>
          <t>Fashion</t>
        </is>
      </c>
      <c r="E4361" t="inlineStr">
        <is>
          <t>North</t>
        </is>
      </c>
      <c r="F4361" t="inlineStr">
        <is>
          <t>Marketplace</t>
        </is>
      </c>
      <c r="G4361" t="inlineStr">
        <is>
          <t>Size/Fit Issue</t>
        </is>
      </c>
      <c r="H4361" t="n">
        <v>1</v>
      </c>
      <c r="I4361" t="n">
        <v>874.28</v>
      </c>
    </row>
    <row r="4362">
      <c r="A4362" t="inlineStr">
        <is>
          <t>RET004374</t>
        </is>
      </c>
      <c r="B4362" t="inlineStr">
        <is>
          <t>O027776</t>
        </is>
      </c>
      <c r="C4362" s="25" t="n">
        <v>45569</v>
      </c>
      <c r="D4362" t="inlineStr">
        <is>
          <t>Home &amp; Kitchen</t>
        </is>
      </c>
      <c r="E4362" t="inlineStr">
        <is>
          <t>North</t>
        </is>
      </c>
      <c r="F4362" t="inlineStr">
        <is>
          <t>Mobile App</t>
        </is>
      </c>
      <c r="G4362" t="inlineStr">
        <is>
          <t>Changed Mind</t>
        </is>
      </c>
      <c r="H4362" t="n">
        <v>1</v>
      </c>
      <c r="I4362" t="n">
        <v>2203.97</v>
      </c>
    </row>
    <row r="4363">
      <c r="A4363" t="inlineStr">
        <is>
          <t>RET004375</t>
        </is>
      </c>
      <c r="B4363" t="inlineStr">
        <is>
          <t>O027778</t>
        </is>
      </c>
      <c r="C4363" s="25" t="n">
        <v>45569</v>
      </c>
      <c r="D4363" t="inlineStr">
        <is>
          <t>Electronics</t>
        </is>
      </c>
      <c r="E4363" t="inlineStr">
        <is>
          <t>East</t>
        </is>
      </c>
      <c r="F4363" t="inlineStr">
        <is>
          <t>Marketplace</t>
        </is>
      </c>
      <c r="G4363" t="inlineStr">
        <is>
          <t>Not as Described</t>
        </is>
      </c>
      <c r="H4363" t="n">
        <v>1</v>
      </c>
      <c r="I4363" t="n">
        <v>6573.11</v>
      </c>
    </row>
    <row r="4364">
      <c r="A4364" t="inlineStr">
        <is>
          <t>RET004376</t>
        </is>
      </c>
      <c r="B4364" t="inlineStr">
        <is>
          <t>O027781</t>
        </is>
      </c>
      <c r="C4364" s="25" t="n">
        <v>45569</v>
      </c>
      <c r="D4364" t="inlineStr">
        <is>
          <t>Fashion</t>
        </is>
      </c>
      <c r="E4364" t="inlineStr">
        <is>
          <t>West</t>
        </is>
      </c>
      <c r="F4364" t="inlineStr">
        <is>
          <t>Marketplace</t>
        </is>
      </c>
      <c r="G4364" t="inlineStr">
        <is>
          <t>Wrong Item Delivered</t>
        </is>
      </c>
      <c r="H4364" t="n">
        <v>1</v>
      </c>
      <c r="I4364" t="n">
        <v>539.97</v>
      </c>
    </row>
    <row r="4365">
      <c r="A4365" t="inlineStr">
        <is>
          <t>RET004377</t>
        </is>
      </c>
      <c r="B4365" t="inlineStr">
        <is>
          <t>O027781</t>
        </is>
      </c>
      <c r="C4365" s="25" t="n">
        <v>45569</v>
      </c>
      <c r="D4365" t="inlineStr">
        <is>
          <t>Fashion</t>
        </is>
      </c>
      <c r="E4365" t="inlineStr">
        <is>
          <t>West</t>
        </is>
      </c>
      <c r="F4365" t="inlineStr">
        <is>
          <t>Marketplace</t>
        </is>
      </c>
      <c r="G4365" t="inlineStr">
        <is>
          <t>Size/Fit Issue</t>
        </is>
      </c>
      <c r="H4365" t="n">
        <v>1</v>
      </c>
      <c r="I4365" t="n">
        <v>1243.94</v>
      </c>
    </row>
    <row r="4366">
      <c r="A4366" t="inlineStr">
        <is>
          <t>RET004378</t>
        </is>
      </c>
      <c r="B4366" t="inlineStr">
        <is>
          <t>O027787</t>
        </is>
      </c>
      <c r="C4366" s="25" t="n">
        <v>45569</v>
      </c>
      <c r="D4366" t="inlineStr">
        <is>
          <t>Fashion</t>
        </is>
      </c>
      <c r="E4366" t="inlineStr">
        <is>
          <t>North</t>
        </is>
      </c>
      <c r="F4366" t="inlineStr">
        <is>
          <t>Marketplace</t>
        </is>
      </c>
      <c r="G4366" t="inlineStr">
        <is>
          <t>Size/Fit Issue</t>
        </is>
      </c>
      <c r="H4366" t="n">
        <v>1</v>
      </c>
      <c r="I4366" t="n">
        <v>476.42</v>
      </c>
    </row>
    <row r="4367">
      <c r="A4367" t="inlineStr">
        <is>
          <t>RET004379</t>
        </is>
      </c>
      <c r="B4367" t="inlineStr">
        <is>
          <t>O027790</t>
        </is>
      </c>
      <c r="C4367" s="25" t="n">
        <v>45569</v>
      </c>
      <c r="D4367" t="inlineStr">
        <is>
          <t>Electronics</t>
        </is>
      </c>
      <c r="E4367" t="inlineStr">
        <is>
          <t>Central</t>
        </is>
      </c>
      <c r="F4367" t="inlineStr">
        <is>
          <t>Marketplace</t>
        </is>
      </c>
      <c r="G4367" t="inlineStr">
        <is>
          <t>Defective Product</t>
        </is>
      </c>
      <c r="H4367" t="n">
        <v>2</v>
      </c>
      <c r="I4367" t="n">
        <v>6981.83</v>
      </c>
    </row>
    <row r="4368">
      <c r="A4368" t="inlineStr">
        <is>
          <t>RET004380</t>
        </is>
      </c>
      <c r="B4368" t="inlineStr">
        <is>
          <t>O027790</t>
        </is>
      </c>
      <c r="C4368" s="25" t="n">
        <v>45569</v>
      </c>
      <c r="D4368" t="inlineStr">
        <is>
          <t>Fashion</t>
        </is>
      </c>
      <c r="E4368" t="inlineStr">
        <is>
          <t>Central</t>
        </is>
      </c>
      <c r="F4368" t="inlineStr">
        <is>
          <t>Marketplace</t>
        </is>
      </c>
      <c r="G4368" t="inlineStr">
        <is>
          <t>Size/Fit Issue</t>
        </is>
      </c>
      <c r="H4368" t="n">
        <v>1</v>
      </c>
      <c r="I4368" t="n">
        <v>545.22</v>
      </c>
    </row>
    <row r="4369">
      <c r="A4369" t="inlineStr">
        <is>
          <t>RET004381</t>
        </is>
      </c>
      <c r="B4369" t="inlineStr">
        <is>
          <t>O027804</t>
        </is>
      </c>
      <c r="C4369" s="25" t="n">
        <v>45570</v>
      </c>
      <c r="D4369" t="inlineStr">
        <is>
          <t>Fashion</t>
        </is>
      </c>
      <c r="E4369" t="inlineStr">
        <is>
          <t>East</t>
        </is>
      </c>
      <c r="F4369" t="inlineStr">
        <is>
          <t>Website</t>
        </is>
      </c>
      <c r="G4369" t="inlineStr">
        <is>
          <t>Size/Fit Issue</t>
        </is>
      </c>
      <c r="H4369" t="n">
        <v>2</v>
      </c>
      <c r="I4369" t="n">
        <v>3559.3</v>
      </c>
    </row>
    <row r="4370">
      <c r="A4370" t="inlineStr">
        <is>
          <t>RET004382</t>
        </is>
      </c>
      <c r="B4370" t="inlineStr">
        <is>
          <t>O027814</t>
        </is>
      </c>
      <c r="C4370" s="25" t="n">
        <v>45570</v>
      </c>
      <c r="D4370" t="inlineStr">
        <is>
          <t>Sports</t>
        </is>
      </c>
      <c r="E4370" t="inlineStr">
        <is>
          <t>North</t>
        </is>
      </c>
      <c r="F4370" t="inlineStr">
        <is>
          <t>Website</t>
        </is>
      </c>
      <c r="G4370" t="inlineStr">
        <is>
          <t>Changed Mind</t>
        </is>
      </c>
      <c r="H4370" t="n">
        <v>1</v>
      </c>
      <c r="I4370" t="n">
        <v>1722.92</v>
      </c>
    </row>
    <row r="4371">
      <c r="A4371" t="inlineStr">
        <is>
          <t>RET004383</t>
        </is>
      </c>
      <c r="B4371" t="inlineStr">
        <is>
          <t>O027833</t>
        </is>
      </c>
      <c r="C4371" s="25" t="n">
        <v>45570</v>
      </c>
      <c r="D4371" t="inlineStr">
        <is>
          <t>Fashion</t>
        </is>
      </c>
      <c r="E4371" t="inlineStr">
        <is>
          <t>South</t>
        </is>
      </c>
      <c r="F4371" t="inlineStr">
        <is>
          <t>Marketplace</t>
        </is>
      </c>
      <c r="G4371" t="inlineStr">
        <is>
          <t>Defective Product</t>
        </is>
      </c>
      <c r="H4371" t="n">
        <v>2</v>
      </c>
      <c r="I4371" t="n">
        <v>1878.66</v>
      </c>
    </row>
    <row r="4372">
      <c r="A4372" t="inlineStr">
        <is>
          <t>RET004384</t>
        </is>
      </c>
      <c r="B4372" t="inlineStr">
        <is>
          <t>O027838</t>
        </is>
      </c>
      <c r="C4372" s="25" t="n">
        <v>45570</v>
      </c>
      <c r="D4372" t="inlineStr">
        <is>
          <t>Grocery</t>
        </is>
      </c>
      <c r="E4372" t="inlineStr">
        <is>
          <t>South</t>
        </is>
      </c>
      <c r="F4372" t="inlineStr">
        <is>
          <t>Mobile App</t>
        </is>
      </c>
      <c r="G4372" t="inlineStr">
        <is>
          <t>Damaged in Transit</t>
        </is>
      </c>
      <c r="H4372" t="n">
        <v>2</v>
      </c>
      <c r="I4372" t="n">
        <v>493.27</v>
      </c>
    </row>
    <row r="4373">
      <c r="A4373" t="inlineStr">
        <is>
          <t>RET004385</t>
        </is>
      </c>
      <c r="B4373" t="inlineStr">
        <is>
          <t>O027841</t>
        </is>
      </c>
      <c r="C4373" s="25" t="n">
        <v>45570</v>
      </c>
      <c r="D4373" t="inlineStr">
        <is>
          <t>Fashion</t>
        </is>
      </c>
      <c r="E4373" t="inlineStr">
        <is>
          <t>Central</t>
        </is>
      </c>
      <c r="F4373" t="inlineStr">
        <is>
          <t>Marketplace</t>
        </is>
      </c>
      <c r="G4373" t="inlineStr">
        <is>
          <t>Not as Described</t>
        </is>
      </c>
      <c r="H4373" t="n">
        <v>1</v>
      </c>
      <c r="I4373" t="n">
        <v>1554.96</v>
      </c>
    </row>
    <row r="4374">
      <c r="A4374" t="inlineStr">
        <is>
          <t>RET004386</t>
        </is>
      </c>
      <c r="B4374" t="inlineStr">
        <is>
          <t>O027867</t>
        </is>
      </c>
      <c r="C4374" s="25" t="n">
        <v>45570</v>
      </c>
      <c r="D4374" t="inlineStr">
        <is>
          <t>Fashion</t>
        </is>
      </c>
      <c r="E4374" t="inlineStr">
        <is>
          <t>West</t>
        </is>
      </c>
      <c r="F4374" t="inlineStr">
        <is>
          <t>Marketplace</t>
        </is>
      </c>
      <c r="G4374" t="inlineStr">
        <is>
          <t>Wrong Item Delivered</t>
        </is>
      </c>
      <c r="H4374" t="n">
        <v>1</v>
      </c>
      <c r="I4374" t="n">
        <v>220.12</v>
      </c>
    </row>
    <row r="4375">
      <c r="A4375" t="inlineStr">
        <is>
          <t>RET004387</t>
        </is>
      </c>
      <c r="B4375" t="inlineStr">
        <is>
          <t>O027867</t>
        </is>
      </c>
      <c r="C4375" s="25" t="n">
        <v>45570</v>
      </c>
      <c r="D4375" t="inlineStr">
        <is>
          <t>Fashion</t>
        </is>
      </c>
      <c r="E4375" t="inlineStr">
        <is>
          <t>West</t>
        </is>
      </c>
      <c r="F4375" t="inlineStr">
        <is>
          <t>Marketplace</t>
        </is>
      </c>
      <c r="G4375" t="inlineStr">
        <is>
          <t>Not as Described</t>
        </is>
      </c>
      <c r="H4375" t="n">
        <v>1</v>
      </c>
      <c r="I4375" t="n">
        <v>939.33</v>
      </c>
    </row>
    <row r="4376">
      <c r="A4376" t="inlineStr">
        <is>
          <t>RET004388</t>
        </is>
      </c>
      <c r="B4376" t="inlineStr">
        <is>
          <t>O027887</t>
        </is>
      </c>
      <c r="C4376" s="25" t="n">
        <v>45571</v>
      </c>
      <c r="D4376" t="inlineStr">
        <is>
          <t>Fashion</t>
        </is>
      </c>
      <c r="E4376" t="inlineStr">
        <is>
          <t>West</t>
        </is>
      </c>
      <c r="F4376" t="inlineStr">
        <is>
          <t>Mobile App</t>
        </is>
      </c>
      <c r="G4376" t="inlineStr">
        <is>
          <t>Changed Mind</t>
        </is>
      </c>
      <c r="H4376" t="n">
        <v>1</v>
      </c>
      <c r="I4376" t="n">
        <v>246.01</v>
      </c>
    </row>
    <row r="4377">
      <c r="A4377" t="inlineStr">
        <is>
          <t>RET004389</t>
        </is>
      </c>
      <c r="B4377" t="inlineStr">
        <is>
          <t>O027899</t>
        </is>
      </c>
      <c r="C4377" s="25" t="n">
        <v>45571</v>
      </c>
      <c r="D4377" t="inlineStr">
        <is>
          <t>Fashion</t>
        </is>
      </c>
      <c r="E4377" t="inlineStr">
        <is>
          <t>North</t>
        </is>
      </c>
      <c r="F4377" t="inlineStr">
        <is>
          <t>Mobile App</t>
        </is>
      </c>
      <c r="G4377" t="inlineStr">
        <is>
          <t>Size/Fit Issue</t>
        </is>
      </c>
      <c r="H4377" t="n">
        <v>1</v>
      </c>
      <c r="I4377" t="n">
        <v>878.33</v>
      </c>
    </row>
    <row r="4378">
      <c r="A4378" t="inlineStr">
        <is>
          <t>RET004390</t>
        </is>
      </c>
      <c r="B4378" t="inlineStr">
        <is>
          <t>O027910</t>
        </is>
      </c>
      <c r="C4378" s="25" t="n">
        <v>45571</v>
      </c>
      <c r="D4378" t="inlineStr">
        <is>
          <t>Fashion</t>
        </is>
      </c>
      <c r="E4378" t="inlineStr">
        <is>
          <t>South</t>
        </is>
      </c>
      <c r="F4378" t="inlineStr">
        <is>
          <t>Mobile App</t>
        </is>
      </c>
      <c r="G4378" t="inlineStr">
        <is>
          <t>Not as Described</t>
        </is>
      </c>
      <c r="H4378" t="n">
        <v>1</v>
      </c>
      <c r="I4378" t="n">
        <v>1056.74</v>
      </c>
    </row>
    <row r="4379">
      <c r="A4379" t="inlineStr">
        <is>
          <t>RET004391</t>
        </is>
      </c>
      <c r="B4379" t="inlineStr">
        <is>
          <t>O027910</t>
        </is>
      </c>
      <c r="C4379" s="25" t="n">
        <v>45571</v>
      </c>
      <c r="D4379" t="inlineStr">
        <is>
          <t>Fashion</t>
        </is>
      </c>
      <c r="E4379" t="inlineStr">
        <is>
          <t>South</t>
        </is>
      </c>
      <c r="F4379" t="inlineStr">
        <is>
          <t>Mobile App</t>
        </is>
      </c>
      <c r="G4379" t="inlineStr">
        <is>
          <t>Not as Described</t>
        </is>
      </c>
      <c r="H4379" t="n">
        <v>1</v>
      </c>
      <c r="I4379" t="n">
        <v>1325.12</v>
      </c>
    </row>
    <row r="4380">
      <c r="A4380" t="inlineStr">
        <is>
          <t>RET004392</t>
        </is>
      </c>
      <c r="B4380" t="inlineStr">
        <is>
          <t>O027922</t>
        </is>
      </c>
      <c r="C4380" s="25" t="n">
        <v>45571</v>
      </c>
      <c r="D4380" t="inlineStr">
        <is>
          <t>Beauty</t>
        </is>
      </c>
      <c r="E4380" t="inlineStr">
        <is>
          <t>North</t>
        </is>
      </c>
      <c r="F4380" t="inlineStr">
        <is>
          <t>Marketplace</t>
        </is>
      </c>
      <c r="G4380" t="inlineStr">
        <is>
          <t>Damaged in Transit</t>
        </is>
      </c>
      <c r="H4380" t="n">
        <v>1</v>
      </c>
      <c r="I4380" t="n">
        <v>609.08</v>
      </c>
    </row>
    <row r="4381">
      <c r="A4381" t="inlineStr">
        <is>
          <t>RET004393</t>
        </is>
      </c>
      <c r="B4381" t="inlineStr">
        <is>
          <t>O027927</t>
        </is>
      </c>
      <c r="C4381" s="25" t="n">
        <v>45571</v>
      </c>
      <c r="D4381" t="inlineStr">
        <is>
          <t>Electronics</t>
        </is>
      </c>
      <c r="E4381" t="inlineStr">
        <is>
          <t>East</t>
        </is>
      </c>
      <c r="F4381" t="inlineStr">
        <is>
          <t>Website</t>
        </is>
      </c>
      <c r="G4381" t="inlineStr">
        <is>
          <t>Wrong Item Delivered</t>
        </is>
      </c>
      <c r="H4381" t="n">
        <v>1</v>
      </c>
      <c r="I4381" t="n">
        <v>11146.36</v>
      </c>
    </row>
    <row r="4382">
      <c r="A4382" t="inlineStr">
        <is>
          <t>RET004394</t>
        </is>
      </c>
      <c r="B4382" t="inlineStr">
        <is>
          <t>O027935</t>
        </is>
      </c>
      <c r="C4382" s="25" t="n">
        <v>45571</v>
      </c>
      <c r="D4382" t="inlineStr">
        <is>
          <t>Fashion</t>
        </is>
      </c>
      <c r="E4382" t="inlineStr">
        <is>
          <t>East</t>
        </is>
      </c>
      <c r="F4382" t="inlineStr">
        <is>
          <t>Website</t>
        </is>
      </c>
      <c r="G4382" t="inlineStr">
        <is>
          <t>Size/Fit Issue</t>
        </is>
      </c>
      <c r="H4382" t="n">
        <v>1</v>
      </c>
      <c r="I4382" t="n">
        <v>1139.48</v>
      </c>
    </row>
    <row r="4383">
      <c r="A4383" t="inlineStr">
        <is>
          <t>RET004395</t>
        </is>
      </c>
      <c r="B4383" t="inlineStr">
        <is>
          <t>O027947</t>
        </is>
      </c>
      <c r="C4383" s="25" t="n">
        <v>45571</v>
      </c>
      <c r="D4383" t="inlineStr">
        <is>
          <t>Fashion</t>
        </is>
      </c>
      <c r="E4383" t="inlineStr">
        <is>
          <t>West</t>
        </is>
      </c>
      <c r="F4383" t="inlineStr">
        <is>
          <t>Marketplace</t>
        </is>
      </c>
      <c r="G4383" t="inlineStr">
        <is>
          <t>Size/Fit Issue</t>
        </is>
      </c>
      <c r="H4383" t="n">
        <v>1</v>
      </c>
      <c r="I4383" t="n">
        <v>423.49</v>
      </c>
    </row>
    <row r="4384">
      <c r="A4384" t="inlineStr">
        <is>
          <t>RET004396</t>
        </is>
      </c>
      <c r="B4384" t="inlineStr">
        <is>
          <t>O027956</t>
        </is>
      </c>
      <c r="C4384" s="25" t="n">
        <v>45572</v>
      </c>
      <c r="D4384" t="inlineStr">
        <is>
          <t>Grocery</t>
        </is>
      </c>
      <c r="E4384" t="inlineStr">
        <is>
          <t>West</t>
        </is>
      </c>
      <c r="F4384" t="inlineStr">
        <is>
          <t>Website</t>
        </is>
      </c>
      <c r="G4384" t="inlineStr">
        <is>
          <t>Not as Described</t>
        </is>
      </c>
      <c r="H4384" t="n">
        <v>5</v>
      </c>
      <c r="I4384" t="n">
        <v>1719.38</v>
      </c>
    </row>
    <row r="4385">
      <c r="A4385" t="inlineStr">
        <is>
          <t>RET004397</t>
        </is>
      </c>
      <c r="B4385" t="inlineStr">
        <is>
          <t>O027973</t>
        </is>
      </c>
      <c r="C4385" s="25" t="n">
        <v>45572</v>
      </c>
      <c r="D4385" t="inlineStr">
        <is>
          <t>Electronics</t>
        </is>
      </c>
      <c r="E4385" t="inlineStr">
        <is>
          <t>South</t>
        </is>
      </c>
      <c r="F4385" t="inlineStr">
        <is>
          <t>Mobile App</t>
        </is>
      </c>
      <c r="G4385" t="inlineStr">
        <is>
          <t>Not as Described</t>
        </is>
      </c>
      <c r="H4385" t="n">
        <v>1</v>
      </c>
      <c r="I4385" t="n">
        <v>6288.98</v>
      </c>
    </row>
    <row r="4386">
      <c r="A4386" t="inlineStr">
        <is>
          <t>RET004398</t>
        </is>
      </c>
      <c r="B4386" t="inlineStr">
        <is>
          <t>O027981</t>
        </is>
      </c>
      <c r="C4386" s="25" t="n">
        <v>45572</v>
      </c>
      <c r="D4386" t="inlineStr">
        <is>
          <t>Electronics</t>
        </is>
      </c>
      <c r="E4386" t="inlineStr">
        <is>
          <t>West</t>
        </is>
      </c>
      <c r="F4386" t="inlineStr">
        <is>
          <t>Marketplace</t>
        </is>
      </c>
      <c r="G4386" t="inlineStr">
        <is>
          <t>Defective Product</t>
        </is>
      </c>
      <c r="H4386" t="n">
        <v>2</v>
      </c>
      <c r="I4386" t="n">
        <v>30885.19</v>
      </c>
    </row>
    <row r="4387">
      <c r="A4387" t="inlineStr">
        <is>
          <t>RET004399</t>
        </is>
      </c>
      <c r="B4387" t="inlineStr">
        <is>
          <t>O027981</t>
        </is>
      </c>
      <c r="C4387" s="25" t="n">
        <v>45572</v>
      </c>
      <c r="D4387" t="inlineStr">
        <is>
          <t>Books</t>
        </is>
      </c>
      <c r="E4387" t="inlineStr">
        <is>
          <t>West</t>
        </is>
      </c>
      <c r="F4387" t="inlineStr">
        <is>
          <t>Marketplace</t>
        </is>
      </c>
      <c r="G4387" t="inlineStr">
        <is>
          <t>Defective Product</t>
        </is>
      </c>
      <c r="H4387" t="n">
        <v>1</v>
      </c>
      <c r="I4387" t="n">
        <v>476.42</v>
      </c>
    </row>
    <row r="4388">
      <c r="A4388" t="inlineStr">
        <is>
          <t>RET004400</t>
        </is>
      </c>
      <c r="B4388" t="inlineStr">
        <is>
          <t>O027985</t>
        </is>
      </c>
      <c r="C4388" s="25" t="n">
        <v>45572</v>
      </c>
      <c r="D4388" t="inlineStr">
        <is>
          <t>Beauty</t>
        </is>
      </c>
      <c r="E4388" t="inlineStr">
        <is>
          <t>West</t>
        </is>
      </c>
      <c r="F4388" t="inlineStr">
        <is>
          <t>Mobile App</t>
        </is>
      </c>
      <c r="G4388" t="inlineStr">
        <is>
          <t>Not as Described</t>
        </is>
      </c>
      <c r="H4388" t="n">
        <v>1</v>
      </c>
      <c r="I4388" t="n">
        <v>511.84</v>
      </c>
    </row>
    <row r="4389">
      <c r="A4389" t="inlineStr">
        <is>
          <t>RET004401</t>
        </is>
      </c>
      <c r="B4389" t="inlineStr">
        <is>
          <t>O027994</t>
        </is>
      </c>
      <c r="C4389" s="25" t="n">
        <v>45572</v>
      </c>
      <c r="D4389" t="inlineStr">
        <is>
          <t>Fashion</t>
        </is>
      </c>
      <c r="E4389" t="inlineStr">
        <is>
          <t>Central</t>
        </is>
      </c>
      <c r="F4389" t="inlineStr">
        <is>
          <t>Mobile App</t>
        </is>
      </c>
      <c r="G4389" t="inlineStr">
        <is>
          <t>Defective Product</t>
        </is>
      </c>
      <c r="H4389" t="n">
        <v>1</v>
      </c>
      <c r="I4389" t="n">
        <v>998.04</v>
      </c>
    </row>
    <row r="4390">
      <c r="A4390" t="inlineStr">
        <is>
          <t>RET004402</t>
        </is>
      </c>
      <c r="B4390" t="inlineStr">
        <is>
          <t>O027998</t>
        </is>
      </c>
      <c r="C4390" s="25" t="n">
        <v>45572</v>
      </c>
      <c r="D4390" t="inlineStr">
        <is>
          <t>Electronics</t>
        </is>
      </c>
      <c r="E4390" t="inlineStr">
        <is>
          <t>South</t>
        </is>
      </c>
      <c r="F4390" t="inlineStr">
        <is>
          <t>Mobile App</t>
        </is>
      </c>
      <c r="G4390" t="inlineStr">
        <is>
          <t>Damaged in Transit</t>
        </is>
      </c>
      <c r="H4390" t="n">
        <v>1</v>
      </c>
      <c r="I4390" t="n">
        <v>12920.13</v>
      </c>
    </row>
    <row r="4391">
      <c r="A4391" t="inlineStr">
        <is>
          <t>RET004403</t>
        </is>
      </c>
      <c r="B4391" t="inlineStr">
        <is>
          <t>O027999</t>
        </is>
      </c>
      <c r="C4391" s="25" t="n">
        <v>45572</v>
      </c>
      <c r="D4391" t="inlineStr">
        <is>
          <t>Fashion</t>
        </is>
      </c>
      <c r="E4391" t="inlineStr">
        <is>
          <t>Central</t>
        </is>
      </c>
      <c r="F4391" t="inlineStr">
        <is>
          <t>Website</t>
        </is>
      </c>
      <c r="G4391" t="inlineStr">
        <is>
          <t>Not as Described</t>
        </is>
      </c>
      <c r="H4391" t="n">
        <v>1</v>
      </c>
      <c r="I4391" t="n">
        <v>2423.3</v>
      </c>
    </row>
    <row r="4392">
      <c r="A4392" t="inlineStr">
        <is>
          <t>RET004404</t>
        </is>
      </c>
      <c r="B4392" t="inlineStr">
        <is>
          <t>O028011</t>
        </is>
      </c>
      <c r="C4392" s="25" t="n">
        <v>45573</v>
      </c>
      <c r="D4392" t="inlineStr">
        <is>
          <t>Sports</t>
        </is>
      </c>
      <c r="E4392" t="inlineStr">
        <is>
          <t>East</t>
        </is>
      </c>
      <c r="F4392" t="inlineStr">
        <is>
          <t>Website</t>
        </is>
      </c>
      <c r="G4392" t="inlineStr">
        <is>
          <t>Changed Mind</t>
        </is>
      </c>
      <c r="H4392" t="n">
        <v>1</v>
      </c>
      <c r="I4392" t="n">
        <v>1166</v>
      </c>
    </row>
    <row r="4393">
      <c r="A4393" t="inlineStr">
        <is>
          <t>RET004405</t>
        </is>
      </c>
      <c r="B4393" t="inlineStr">
        <is>
          <t>O028019</t>
        </is>
      </c>
      <c r="C4393" s="25" t="n">
        <v>45573</v>
      </c>
      <c r="D4393" t="inlineStr">
        <is>
          <t>Fashion</t>
        </is>
      </c>
      <c r="E4393" t="inlineStr">
        <is>
          <t>East</t>
        </is>
      </c>
      <c r="F4393" t="inlineStr">
        <is>
          <t>Website</t>
        </is>
      </c>
      <c r="G4393" t="inlineStr">
        <is>
          <t>Size/Fit Issue</t>
        </is>
      </c>
      <c r="H4393" t="n">
        <v>1</v>
      </c>
      <c r="I4393" t="n">
        <v>1935.08</v>
      </c>
    </row>
    <row r="4394">
      <c r="A4394" t="inlineStr">
        <is>
          <t>RET004406</t>
        </is>
      </c>
      <c r="B4394" t="inlineStr">
        <is>
          <t>O028020</t>
        </is>
      </c>
      <c r="C4394" s="25" t="n">
        <v>45573</v>
      </c>
      <c r="D4394" t="inlineStr">
        <is>
          <t>Beauty</t>
        </is>
      </c>
      <c r="E4394" t="inlineStr">
        <is>
          <t>North</t>
        </is>
      </c>
      <c r="F4394" t="inlineStr">
        <is>
          <t>Website</t>
        </is>
      </c>
      <c r="G4394" t="inlineStr">
        <is>
          <t>Size/Fit Issue</t>
        </is>
      </c>
      <c r="H4394" t="n">
        <v>1</v>
      </c>
      <c r="I4394" t="n">
        <v>1051.08</v>
      </c>
    </row>
    <row r="4395">
      <c r="A4395" t="inlineStr">
        <is>
          <t>RET004407</t>
        </is>
      </c>
      <c r="B4395" t="inlineStr">
        <is>
          <t>O028023</t>
        </is>
      </c>
      <c r="C4395" s="25" t="n">
        <v>45573</v>
      </c>
      <c r="D4395" t="inlineStr">
        <is>
          <t>Fashion</t>
        </is>
      </c>
      <c r="E4395" t="inlineStr">
        <is>
          <t>Central</t>
        </is>
      </c>
      <c r="F4395" t="inlineStr">
        <is>
          <t>Marketplace</t>
        </is>
      </c>
      <c r="G4395" t="inlineStr">
        <is>
          <t>Size/Fit Issue</t>
        </is>
      </c>
      <c r="H4395" t="n">
        <v>1</v>
      </c>
      <c r="I4395" t="n">
        <v>396.92</v>
      </c>
    </row>
    <row r="4396">
      <c r="A4396" t="inlineStr">
        <is>
          <t>RET004408</t>
        </is>
      </c>
      <c r="B4396" t="inlineStr">
        <is>
          <t>O028024</t>
        </is>
      </c>
      <c r="C4396" s="25" t="n">
        <v>45573</v>
      </c>
      <c r="D4396" t="inlineStr">
        <is>
          <t>Sports</t>
        </is>
      </c>
      <c r="E4396" t="inlineStr">
        <is>
          <t>South</t>
        </is>
      </c>
      <c r="F4396" t="inlineStr">
        <is>
          <t>Mobile App</t>
        </is>
      </c>
      <c r="G4396" t="inlineStr">
        <is>
          <t>Defective Product</t>
        </is>
      </c>
      <c r="H4396" t="n">
        <v>2</v>
      </c>
      <c r="I4396" t="n">
        <v>3976.23</v>
      </c>
    </row>
    <row r="4397">
      <c r="A4397" t="inlineStr">
        <is>
          <t>RET004409</t>
        </is>
      </c>
      <c r="B4397" t="inlineStr">
        <is>
          <t>O028024</t>
        </is>
      </c>
      <c r="C4397" s="25" t="n">
        <v>45573</v>
      </c>
      <c r="D4397" t="inlineStr">
        <is>
          <t>Fashion</t>
        </is>
      </c>
      <c r="E4397" t="inlineStr">
        <is>
          <t>South</t>
        </is>
      </c>
      <c r="F4397" t="inlineStr">
        <is>
          <t>Mobile App</t>
        </is>
      </c>
      <c r="G4397" t="inlineStr">
        <is>
          <t>Size/Fit Issue</t>
        </is>
      </c>
      <c r="H4397" t="n">
        <v>1</v>
      </c>
      <c r="I4397" t="n">
        <v>202.44</v>
      </c>
    </row>
    <row r="4398">
      <c r="A4398" t="inlineStr">
        <is>
          <t>RET004410</t>
        </is>
      </c>
      <c r="B4398" t="inlineStr">
        <is>
          <t>O028030</t>
        </is>
      </c>
      <c r="C4398" s="25" t="n">
        <v>45573</v>
      </c>
      <c r="D4398" t="inlineStr">
        <is>
          <t>Fashion</t>
        </is>
      </c>
      <c r="E4398" t="inlineStr">
        <is>
          <t>South</t>
        </is>
      </c>
      <c r="F4398" t="inlineStr">
        <is>
          <t>Mobile App</t>
        </is>
      </c>
      <c r="G4398" t="inlineStr">
        <is>
          <t>Not as Described</t>
        </is>
      </c>
      <c r="H4398" t="n">
        <v>1</v>
      </c>
      <c r="I4398" t="n">
        <v>2162.73</v>
      </c>
    </row>
    <row r="4399">
      <c r="A4399" t="inlineStr">
        <is>
          <t>RET004411</t>
        </is>
      </c>
      <c r="B4399" t="inlineStr">
        <is>
          <t>O028032</t>
        </is>
      </c>
      <c r="C4399" s="25" t="n">
        <v>45573</v>
      </c>
      <c r="D4399" t="inlineStr">
        <is>
          <t>Electronics</t>
        </is>
      </c>
      <c r="E4399" t="inlineStr">
        <is>
          <t>South</t>
        </is>
      </c>
      <c r="F4399" t="inlineStr">
        <is>
          <t>Marketplace</t>
        </is>
      </c>
      <c r="G4399" t="inlineStr">
        <is>
          <t>Defective Product</t>
        </is>
      </c>
      <c r="H4399" t="n">
        <v>1</v>
      </c>
      <c r="I4399" t="n">
        <v>11572.29</v>
      </c>
    </row>
    <row r="4400">
      <c r="A4400" t="inlineStr">
        <is>
          <t>RET004412</t>
        </is>
      </c>
      <c r="B4400" t="inlineStr">
        <is>
          <t>O028034</t>
        </is>
      </c>
      <c r="C4400" s="25" t="n">
        <v>45573</v>
      </c>
      <c r="D4400" t="inlineStr">
        <is>
          <t>Home &amp; Kitchen</t>
        </is>
      </c>
      <c r="E4400" t="inlineStr">
        <is>
          <t>South</t>
        </is>
      </c>
      <c r="F4400" t="inlineStr">
        <is>
          <t>Marketplace</t>
        </is>
      </c>
      <c r="G4400" t="inlineStr">
        <is>
          <t>Defective Product</t>
        </is>
      </c>
      <c r="H4400" t="n">
        <v>1</v>
      </c>
      <c r="I4400" t="n">
        <v>2902.85</v>
      </c>
    </row>
    <row r="4401">
      <c r="A4401" t="inlineStr">
        <is>
          <t>RET004413</t>
        </is>
      </c>
      <c r="B4401" t="inlineStr">
        <is>
          <t>O028044</t>
        </is>
      </c>
      <c r="C4401" s="25" t="n">
        <v>45573</v>
      </c>
      <c r="D4401" t="inlineStr">
        <is>
          <t>Home &amp; Kitchen</t>
        </is>
      </c>
      <c r="E4401" t="inlineStr">
        <is>
          <t>East</t>
        </is>
      </c>
      <c r="F4401" t="inlineStr">
        <is>
          <t>Mobile App</t>
        </is>
      </c>
      <c r="G4401" t="inlineStr">
        <is>
          <t>Late Delivery</t>
        </is>
      </c>
      <c r="H4401" t="n">
        <v>1</v>
      </c>
      <c r="I4401" t="n">
        <v>1915.73</v>
      </c>
    </row>
    <row r="4402">
      <c r="A4402" t="inlineStr">
        <is>
          <t>RET004414</t>
        </is>
      </c>
      <c r="B4402" t="inlineStr">
        <is>
          <t>O028047</t>
        </is>
      </c>
      <c r="C4402" s="25" t="n">
        <v>45573</v>
      </c>
      <c r="D4402" t="inlineStr">
        <is>
          <t>Home &amp; Kitchen</t>
        </is>
      </c>
      <c r="E4402" t="inlineStr">
        <is>
          <t>North</t>
        </is>
      </c>
      <c r="F4402" t="inlineStr">
        <is>
          <t>Website</t>
        </is>
      </c>
      <c r="G4402" t="inlineStr">
        <is>
          <t>Damaged in Transit</t>
        </is>
      </c>
      <c r="H4402" t="n">
        <v>1</v>
      </c>
      <c r="I4402" t="n">
        <v>3871.97</v>
      </c>
    </row>
    <row r="4403">
      <c r="A4403" t="inlineStr">
        <is>
          <t>RET004415</t>
        </is>
      </c>
      <c r="B4403" t="inlineStr">
        <is>
          <t>O028050</t>
        </is>
      </c>
      <c r="C4403" s="25" t="n">
        <v>45573</v>
      </c>
      <c r="D4403" t="inlineStr">
        <is>
          <t>Electronics</t>
        </is>
      </c>
      <c r="E4403" t="inlineStr">
        <is>
          <t>South</t>
        </is>
      </c>
      <c r="F4403" t="inlineStr">
        <is>
          <t>Marketplace</t>
        </is>
      </c>
      <c r="G4403" t="inlineStr">
        <is>
          <t>Damaged in Transit</t>
        </is>
      </c>
      <c r="H4403" t="n">
        <v>1</v>
      </c>
      <c r="I4403" t="n">
        <v>6803.78</v>
      </c>
    </row>
    <row r="4404">
      <c r="A4404" t="inlineStr">
        <is>
          <t>RET004416</t>
        </is>
      </c>
      <c r="B4404" t="inlineStr">
        <is>
          <t>O028052</t>
        </is>
      </c>
      <c r="C4404" s="25" t="n">
        <v>45573</v>
      </c>
      <c r="D4404" t="inlineStr">
        <is>
          <t>Beauty</t>
        </is>
      </c>
      <c r="E4404" t="inlineStr">
        <is>
          <t>South</t>
        </is>
      </c>
      <c r="F4404" t="inlineStr">
        <is>
          <t>Mobile App</t>
        </is>
      </c>
      <c r="G4404" t="inlineStr">
        <is>
          <t>Not as Described</t>
        </is>
      </c>
      <c r="H4404" t="n">
        <v>1</v>
      </c>
      <c r="I4404" t="n">
        <v>122.88</v>
      </c>
    </row>
    <row r="4405">
      <c r="A4405" t="inlineStr">
        <is>
          <t>RET004417</t>
        </is>
      </c>
      <c r="B4405" t="inlineStr">
        <is>
          <t>O028053</t>
        </is>
      </c>
      <c r="C4405" s="25" t="n">
        <v>45573</v>
      </c>
      <c r="D4405" t="inlineStr">
        <is>
          <t>Fashion</t>
        </is>
      </c>
      <c r="E4405" t="inlineStr">
        <is>
          <t>South</t>
        </is>
      </c>
      <c r="F4405" t="inlineStr">
        <is>
          <t>Marketplace</t>
        </is>
      </c>
      <c r="G4405" t="inlineStr">
        <is>
          <t>Size/Fit Issue</t>
        </is>
      </c>
      <c r="H4405" t="n">
        <v>1</v>
      </c>
      <c r="I4405" t="n">
        <v>2019.42</v>
      </c>
    </row>
    <row r="4406">
      <c r="A4406" t="inlineStr">
        <is>
          <t>RET004418</t>
        </is>
      </c>
      <c r="B4406" t="inlineStr">
        <is>
          <t>O028056</t>
        </is>
      </c>
      <c r="C4406" s="25" t="n">
        <v>45573</v>
      </c>
      <c r="D4406" t="inlineStr">
        <is>
          <t>Fashion</t>
        </is>
      </c>
      <c r="E4406" t="inlineStr">
        <is>
          <t>East</t>
        </is>
      </c>
      <c r="F4406" t="inlineStr">
        <is>
          <t>Website</t>
        </is>
      </c>
      <c r="G4406" t="inlineStr">
        <is>
          <t>Size/Fit Issue</t>
        </is>
      </c>
      <c r="H4406" t="n">
        <v>1</v>
      </c>
      <c r="I4406" t="n">
        <v>1115.45</v>
      </c>
    </row>
    <row r="4407">
      <c r="A4407" t="inlineStr">
        <is>
          <t>RET004419</t>
        </is>
      </c>
      <c r="B4407" t="inlineStr">
        <is>
          <t>O028056</t>
        </is>
      </c>
      <c r="C4407" s="25" t="n">
        <v>45573</v>
      </c>
      <c r="D4407" t="inlineStr">
        <is>
          <t>Electronics</t>
        </is>
      </c>
      <c r="E4407" t="inlineStr">
        <is>
          <t>East</t>
        </is>
      </c>
      <c r="F4407" t="inlineStr">
        <is>
          <t>Website</t>
        </is>
      </c>
      <c r="G4407" t="inlineStr">
        <is>
          <t>Defective Product</t>
        </is>
      </c>
      <c r="H4407" t="n">
        <v>1</v>
      </c>
      <c r="I4407" t="n">
        <v>7283.28</v>
      </c>
    </row>
    <row r="4408">
      <c r="A4408" t="inlineStr">
        <is>
          <t>RET004420</t>
        </is>
      </c>
      <c r="B4408" t="inlineStr">
        <is>
          <t>O028057</t>
        </is>
      </c>
      <c r="C4408" s="25" t="n">
        <v>45573</v>
      </c>
      <c r="D4408" t="inlineStr">
        <is>
          <t>Sports</t>
        </is>
      </c>
      <c r="E4408" t="inlineStr">
        <is>
          <t>West</t>
        </is>
      </c>
      <c r="F4408" t="inlineStr">
        <is>
          <t>Mobile App</t>
        </is>
      </c>
      <c r="G4408" t="inlineStr">
        <is>
          <t>Size/Fit Issue</t>
        </is>
      </c>
      <c r="H4408" t="n">
        <v>1</v>
      </c>
      <c r="I4408" t="n">
        <v>1722.92</v>
      </c>
    </row>
    <row r="4409">
      <c r="A4409" t="inlineStr">
        <is>
          <t>RET004421</t>
        </is>
      </c>
      <c r="B4409" t="inlineStr">
        <is>
          <t>O028059</t>
        </is>
      </c>
      <c r="C4409" s="25" t="n">
        <v>45573</v>
      </c>
      <c r="D4409" t="inlineStr">
        <is>
          <t>Fashion</t>
        </is>
      </c>
      <c r="E4409" t="inlineStr">
        <is>
          <t>East</t>
        </is>
      </c>
      <c r="F4409" t="inlineStr">
        <is>
          <t>Website</t>
        </is>
      </c>
      <c r="G4409" t="inlineStr">
        <is>
          <t>Size/Fit Issue</t>
        </is>
      </c>
      <c r="H4409" t="n">
        <v>1</v>
      </c>
      <c r="I4409" t="n">
        <v>977.13</v>
      </c>
    </row>
    <row r="4410">
      <c r="A4410" t="inlineStr">
        <is>
          <t>RET004422</t>
        </is>
      </c>
      <c r="B4410" t="inlineStr">
        <is>
          <t>O028065</t>
        </is>
      </c>
      <c r="C4410" s="25" t="n">
        <v>45573</v>
      </c>
      <c r="D4410" t="inlineStr">
        <is>
          <t>Electronics</t>
        </is>
      </c>
      <c r="E4410" t="inlineStr">
        <is>
          <t>East</t>
        </is>
      </c>
      <c r="F4410" t="inlineStr">
        <is>
          <t>Website</t>
        </is>
      </c>
      <c r="G4410" t="inlineStr">
        <is>
          <t>Damaged in Transit</t>
        </is>
      </c>
      <c r="H4410" t="n">
        <v>1</v>
      </c>
      <c r="I4410" t="n">
        <v>4128.85</v>
      </c>
    </row>
    <row r="4411">
      <c r="A4411" t="inlineStr">
        <is>
          <t>RET004423</t>
        </is>
      </c>
      <c r="B4411" t="inlineStr">
        <is>
          <t>O028070</t>
        </is>
      </c>
      <c r="C4411" s="25" t="n">
        <v>45573</v>
      </c>
      <c r="D4411" t="inlineStr">
        <is>
          <t>Beauty</t>
        </is>
      </c>
      <c r="E4411" t="inlineStr">
        <is>
          <t>East</t>
        </is>
      </c>
      <c r="F4411" t="inlineStr">
        <is>
          <t>Marketplace</t>
        </is>
      </c>
      <c r="G4411" t="inlineStr">
        <is>
          <t>Changed Mind</t>
        </is>
      </c>
      <c r="H4411" t="n">
        <v>1</v>
      </c>
      <c r="I4411" t="n">
        <v>579.38</v>
      </c>
    </row>
    <row r="4412">
      <c r="A4412" t="inlineStr">
        <is>
          <t>RET004424</t>
        </is>
      </c>
      <c r="B4412" t="inlineStr">
        <is>
          <t>O028086</t>
        </is>
      </c>
      <c r="C4412" s="25" t="n">
        <v>45574</v>
      </c>
      <c r="D4412" t="inlineStr">
        <is>
          <t>Electronics</t>
        </is>
      </c>
      <c r="E4412" t="inlineStr">
        <is>
          <t>West</t>
        </is>
      </c>
      <c r="F4412" t="inlineStr">
        <is>
          <t>Marketplace</t>
        </is>
      </c>
      <c r="G4412" t="inlineStr">
        <is>
          <t>Damaged in Transit</t>
        </is>
      </c>
      <c r="H4412" t="n">
        <v>1</v>
      </c>
      <c r="I4412" t="n">
        <v>16350.98</v>
      </c>
    </row>
    <row r="4413">
      <c r="A4413" t="inlineStr">
        <is>
          <t>RET004425</t>
        </is>
      </c>
      <c r="B4413" t="inlineStr">
        <is>
          <t>O028091</t>
        </is>
      </c>
      <c r="C4413" s="25" t="n">
        <v>45574</v>
      </c>
      <c r="D4413" t="inlineStr">
        <is>
          <t>Fashion</t>
        </is>
      </c>
      <c r="E4413" t="inlineStr">
        <is>
          <t>East</t>
        </is>
      </c>
      <c r="F4413" t="inlineStr">
        <is>
          <t>Marketplace</t>
        </is>
      </c>
      <c r="G4413" t="inlineStr">
        <is>
          <t>Size/Fit Issue</t>
        </is>
      </c>
      <c r="H4413" t="n">
        <v>1</v>
      </c>
      <c r="I4413" t="n">
        <v>874.28</v>
      </c>
    </row>
    <row r="4414">
      <c r="A4414" t="inlineStr">
        <is>
          <t>RET004426</t>
        </is>
      </c>
      <c r="B4414" t="inlineStr">
        <is>
          <t>O028103</t>
        </is>
      </c>
      <c r="C4414" s="25" t="n">
        <v>45574</v>
      </c>
      <c r="D4414" t="inlineStr">
        <is>
          <t>Electronics</t>
        </is>
      </c>
      <c r="E4414" t="inlineStr">
        <is>
          <t>South</t>
        </is>
      </c>
      <c r="F4414" t="inlineStr">
        <is>
          <t>Mobile App</t>
        </is>
      </c>
      <c r="G4414" t="inlineStr">
        <is>
          <t>Damaged in Transit</t>
        </is>
      </c>
      <c r="H4414" t="n">
        <v>2</v>
      </c>
      <c r="I4414" t="n">
        <v>11246.98</v>
      </c>
    </row>
    <row r="4415">
      <c r="A4415" t="inlineStr">
        <is>
          <t>RET004427</t>
        </is>
      </c>
      <c r="B4415" t="inlineStr">
        <is>
          <t>O028111</t>
        </is>
      </c>
      <c r="C4415" s="25" t="n">
        <v>45574</v>
      </c>
      <c r="D4415" t="inlineStr">
        <is>
          <t>Fashion</t>
        </is>
      </c>
      <c r="E4415" t="inlineStr">
        <is>
          <t>South</t>
        </is>
      </c>
      <c r="F4415" t="inlineStr">
        <is>
          <t>Website</t>
        </is>
      </c>
      <c r="G4415" t="inlineStr">
        <is>
          <t>Damaged in Transit</t>
        </is>
      </c>
      <c r="H4415" t="n">
        <v>1</v>
      </c>
      <c r="I4415" t="n">
        <v>1068.76</v>
      </c>
    </row>
    <row r="4416">
      <c r="A4416" t="inlineStr">
        <is>
          <t>RET004428</t>
        </is>
      </c>
      <c r="B4416" t="inlineStr">
        <is>
          <t>O028122</t>
        </is>
      </c>
      <c r="C4416" s="25" t="n">
        <v>45574</v>
      </c>
      <c r="D4416" t="inlineStr">
        <is>
          <t>Electronics</t>
        </is>
      </c>
      <c r="E4416" t="inlineStr">
        <is>
          <t>West</t>
        </is>
      </c>
      <c r="F4416" t="inlineStr">
        <is>
          <t>Mobile App</t>
        </is>
      </c>
      <c r="G4416" t="inlineStr">
        <is>
          <t>Not as Described</t>
        </is>
      </c>
      <c r="H4416" t="n">
        <v>1</v>
      </c>
      <c r="I4416" t="n">
        <v>4065.52</v>
      </c>
    </row>
    <row r="4417">
      <c r="A4417" t="inlineStr">
        <is>
          <t>RET004429</t>
        </is>
      </c>
      <c r="B4417" t="inlineStr">
        <is>
          <t>O028128</t>
        </is>
      </c>
      <c r="C4417" s="25" t="n">
        <v>45574</v>
      </c>
      <c r="D4417" t="inlineStr">
        <is>
          <t>Fashion</t>
        </is>
      </c>
      <c r="E4417" t="inlineStr">
        <is>
          <t>South</t>
        </is>
      </c>
      <c r="F4417" t="inlineStr">
        <is>
          <t>Website</t>
        </is>
      </c>
      <c r="G4417" t="inlineStr">
        <is>
          <t>Not as Described</t>
        </is>
      </c>
      <c r="H4417" t="n">
        <v>1</v>
      </c>
      <c r="I4417" t="n">
        <v>233.06</v>
      </c>
    </row>
    <row r="4418">
      <c r="A4418" t="inlineStr">
        <is>
          <t>RET004430</t>
        </is>
      </c>
      <c r="B4418" t="inlineStr">
        <is>
          <t>O028131</t>
        </is>
      </c>
      <c r="C4418" s="25" t="n">
        <v>45575</v>
      </c>
      <c r="D4418" t="inlineStr">
        <is>
          <t>Fashion</t>
        </is>
      </c>
      <c r="E4418" t="inlineStr">
        <is>
          <t>East</t>
        </is>
      </c>
      <c r="F4418" t="inlineStr">
        <is>
          <t>Mobile App</t>
        </is>
      </c>
      <c r="G4418" t="inlineStr">
        <is>
          <t>Not as Described</t>
        </is>
      </c>
      <c r="H4418" t="n">
        <v>2</v>
      </c>
      <c r="I4418" t="n">
        <v>1023.67</v>
      </c>
    </row>
    <row r="4419">
      <c r="A4419" t="inlineStr">
        <is>
          <t>RET004431</t>
        </is>
      </c>
      <c r="B4419" t="inlineStr">
        <is>
          <t>O028145</t>
        </is>
      </c>
      <c r="C4419" s="25" t="n">
        <v>45575</v>
      </c>
      <c r="D4419" t="inlineStr">
        <is>
          <t>Books</t>
        </is>
      </c>
      <c r="E4419" t="inlineStr">
        <is>
          <t>Central</t>
        </is>
      </c>
      <c r="F4419" t="inlineStr">
        <is>
          <t>Retail Store</t>
        </is>
      </c>
      <c r="G4419" t="inlineStr">
        <is>
          <t>Defective Product</t>
        </is>
      </c>
      <c r="H4419" t="n">
        <v>1</v>
      </c>
      <c r="I4419" t="n">
        <v>467.64</v>
      </c>
    </row>
    <row r="4420">
      <c r="A4420" t="inlineStr">
        <is>
          <t>RET004432</t>
        </is>
      </c>
      <c r="B4420" t="inlineStr">
        <is>
          <t>O028146</t>
        </is>
      </c>
      <c r="C4420" s="25" t="n">
        <v>45575</v>
      </c>
      <c r="D4420" t="inlineStr">
        <is>
          <t>Home &amp; Kitchen</t>
        </is>
      </c>
      <c r="E4420" t="inlineStr">
        <is>
          <t>East</t>
        </is>
      </c>
      <c r="F4420" t="inlineStr">
        <is>
          <t>Marketplace</t>
        </is>
      </c>
      <c r="G4420" t="inlineStr">
        <is>
          <t>Changed Mind</t>
        </is>
      </c>
      <c r="H4420" t="n">
        <v>1</v>
      </c>
      <c r="I4420" t="n">
        <v>3634.02</v>
      </c>
    </row>
    <row r="4421">
      <c r="A4421" t="inlineStr">
        <is>
          <t>RET004433</t>
        </is>
      </c>
      <c r="B4421" t="inlineStr">
        <is>
          <t>O028150</t>
        </is>
      </c>
      <c r="C4421" s="25" t="n">
        <v>45575</v>
      </c>
      <c r="D4421" t="inlineStr">
        <is>
          <t>Home &amp; Kitchen</t>
        </is>
      </c>
      <c r="E4421" t="inlineStr">
        <is>
          <t>East</t>
        </is>
      </c>
      <c r="F4421" t="inlineStr">
        <is>
          <t>Marketplace</t>
        </is>
      </c>
      <c r="G4421" t="inlineStr">
        <is>
          <t>Not as Described</t>
        </is>
      </c>
      <c r="H4421" t="n">
        <v>1</v>
      </c>
      <c r="I4421" t="n">
        <v>3059.78</v>
      </c>
    </row>
    <row r="4422">
      <c r="A4422" t="inlineStr">
        <is>
          <t>RET004434</t>
        </is>
      </c>
      <c r="B4422" t="inlineStr">
        <is>
          <t>O028152</t>
        </is>
      </c>
      <c r="C4422" s="25" t="n">
        <v>45575</v>
      </c>
      <c r="D4422" t="inlineStr">
        <is>
          <t>Fashion</t>
        </is>
      </c>
      <c r="E4422" t="inlineStr">
        <is>
          <t>West</t>
        </is>
      </c>
      <c r="F4422" t="inlineStr">
        <is>
          <t>Website</t>
        </is>
      </c>
      <c r="G4422" t="inlineStr">
        <is>
          <t>Size/Fit Issue</t>
        </is>
      </c>
      <c r="H4422" t="n">
        <v>1</v>
      </c>
      <c r="I4422" t="n">
        <v>532.53</v>
      </c>
    </row>
    <row r="4423">
      <c r="A4423" t="inlineStr">
        <is>
          <t>RET004435</t>
        </is>
      </c>
      <c r="B4423" t="inlineStr">
        <is>
          <t>O028153</t>
        </is>
      </c>
      <c r="C4423" s="25" t="n">
        <v>45575</v>
      </c>
      <c r="D4423" t="inlineStr">
        <is>
          <t>Fashion</t>
        </is>
      </c>
      <c r="E4423" t="inlineStr">
        <is>
          <t>North</t>
        </is>
      </c>
      <c r="F4423" t="inlineStr">
        <is>
          <t>Retail Store</t>
        </is>
      </c>
      <c r="G4423" t="inlineStr">
        <is>
          <t>Damaged in Transit</t>
        </is>
      </c>
      <c r="H4423" t="n">
        <v>1</v>
      </c>
      <c r="I4423" t="n">
        <v>1608.98</v>
      </c>
    </row>
    <row r="4424">
      <c r="A4424" t="inlineStr">
        <is>
          <t>RET004436</t>
        </is>
      </c>
      <c r="B4424" t="inlineStr">
        <is>
          <t>O028158</t>
        </is>
      </c>
      <c r="C4424" s="25" t="n">
        <v>45575</v>
      </c>
      <c r="D4424" t="inlineStr">
        <is>
          <t>Fashion</t>
        </is>
      </c>
      <c r="E4424" t="inlineStr">
        <is>
          <t>South</t>
        </is>
      </c>
      <c r="F4424" t="inlineStr">
        <is>
          <t>Marketplace</t>
        </is>
      </c>
      <c r="G4424" t="inlineStr">
        <is>
          <t>Changed Mind</t>
        </is>
      </c>
      <c r="H4424" t="n">
        <v>1</v>
      </c>
      <c r="I4424" t="n">
        <v>812.4</v>
      </c>
    </row>
    <row r="4425">
      <c r="A4425" t="inlineStr">
        <is>
          <t>RET004437</t>
        </is>
      </c>
      <c r="B4425" t="inlineStr">
        <is>
          <t>O028159</t>
        </is>
      </c>
      <c r="C4425" s="25" t="n">
        <v>45575</v>
      </c>
      <c r="D4425" t="inlineStr">
        <is>
          <t>Fashion</t>
        </is>
      </c>
      <c r="E4425" t="inlineStr">
        <is>
          <t>South</t>
        </is>
      </c>
      <c r="F4425" t="inlineStr">
        <is>
          <t>Retail Store</t>
        </is>
      </c>
      <c r="G4425" t="inlineStr">
        <is>
          <t>Size/Fit Issue</t>
        </is>
      </c>
      <c r="H4425" t="n">
        <v>1</v>
      </c>
      <c r="I4425" t="n">
        <v>609.08</v>
      </c>
    </row>
    <row r="4426">
      <c r="A4426" t="inlineStr">
        <is>
          <t>RET004438</t>
        </is>
      </c>
      <c r="B4426" t="inlineStr">
        <is>
          <t>O028171</t>
        </is>
      </c>
      <c r="C4426" s="25" t="n">
        <v>45575</v>
      </c>
      <c r="D4426" t="inlineStr">
        <is>
          <t>Beauty</t>
        </is>
      </c>
      <c r="E4426" t="inlineStr">
        <is>
          <t>West</t>
        </is>
      </c>
      <c r="F4426" t="inlineStr">
        <is>
          <t>Mobile App</t>
        </is>
      </c>
      <c r="G4426" t="inlineStr">
        <is>
          <t>Not as Described</t>
        </is>
      </c>
      <c r="H4426" t="n">
        <v>1</v>
      </c>
      <c r="I4426" t="n">
        <v>429.62</v>
      </c>
    </row>
    <row r="4427">
      <c r="A4427" t="inlineStr">
        <is>
          <t>RET004439</t>
        </is>
      </c>
      <c r="B4427" t="inlineStr">
        <is>
          <t>O028172</t>
        </is>
      </c>
      <c r="C4427" s="25" t="n">
        <v>45575</v>
      </c>
      <c r="D4427" t="inlineStr">
        <is>
          <t>Beauty</t>
        </is>
      </c>
      <c r="E4427" t="inlineStr">
        <is>
          <t>West</t>
        </is>
      </c>
      <c r="F4427" t="inlineStr">
        <is>
          <t>Marketplace</t>
        </is>
      </c>
      <c r="G4427" t="inlineStr">
        <is>
          <t>Defective Product</t>
        </is>
      </c>
      <c r="H4427" t="n">
        <v>1</v>
      </c>
      <c r="I4427" t="n">
        <v>167.08</v>
      </c>
    </row>
    <row r="4428">
      <c r="A4428" t="inlineStr">
        <is>
          <t>RET004440</t>
        </is>
      </c>
      <c r="B4428" t="inlineStr">
        <is>
          <t>O028195</t>
        </is>
      </c>
      <c r="C4428" s="25" t="n">
        <v>45575</v>
      </c>
      <c r="D4428" t="inlineStr">
        <is>
          <t>Fashion</t>
        </is>
      </c>
      <c r="E4428" t="inlineStr">
        <is>
          <t>East</t>
        </is>
      </c>
      <c r="F4428" t="inlineStr">
        <is>
          <t>Marketplace</t>
        </is>
      </c>
      <c r="G4428" t="inlineStr">
        <is>
          <t>Size/Fit Issue</t>
        </is>
      </c>
      <c r="H4428" t="n">
        <v>1</v>
      </c>
      <c r="I4428" t="n">
        <v>458.8</v>
      </c>
    </row>
    <row r="4429">
      <c r="A4429" t="inlineStr">
        <is>
          <t>RET004441</t>
        </is>
      </c>
      <c r="B4429" t="inlineStr">
        <is>
          <t>O028202</t>
        </is>
      </c>
      <c r="C4429" s="25" t="n">
        <v>45575</v>
      </c>
      <c r="D4429" t="inlineStr">
        <is>
          <t>Fashion</t>
        </is>
      </c>
      <c r="E4429" t="inlineStr">
        <is>
          <t>North</t>
        </is>
      </c>
      <c r="F4429" t="inlineStr">
        <is>
          <t>Retail Store</t>
        </is>
      </c>
      <c r="G4429" t="inlineStr">
        <is>
          <t>Changed Mind</t>
        </is>
      </c>
      <c r="H4429" t="n">
        <v>1</v>
      </c>
      <c r="I4429" t="n">
        <v>607.46</v>
      </c>
    </row>
    <row r="4430">
      <c r="A4430" t="inlineStr">
        <is>
          <t>RET004442</t>
        </is>
      </c>
      <c r="B4430" t="inlineStr">
        <is>
          <t>O028212</t>
        </is>
      </c>
      <c r="C4430" s="25" t="n">
        <v>45576</v>
      </c>
      <c r="D4430" t="inlineStr">
        <is>
          <t>Fashion</t>
        </is>
      </c>
      <c r="E4430" t="inlineStr">
        <is>
          <t>South</t>
        </is>
      </c>
      <c r="F4430" t="inlineStr">
        <is>
          <t>Marketplace</t>
        </is>
      </c>
      <c r="G4430" t="inlineStr">
        <is>
          <t>Changed Mind</t>
        </is>
      </c>
      <c r="H4430" t="n">
        <v>1</v>
      </c>
      <c r="I4430" t="n">
        <v>1590.32</v>
      </c>
    </row>
    <row r="4431">
      <c r="A4431" t="inlineStr">
        <is>
          <t>RET004443</t>
        </is>
      </c>
      <c r="B4431" t="inlineStr">
        <is>
          <t>O028217</t>
        </is>
      </c>
      <c r="C4431" s="25" t="n">
        <v>45576</v>
      </c>
      <c r="D4431" t="inlineStr">
        <is>
          <t>Fashion</t>
        </is>
      </c>
      <c r="E4431" t="inlineStr">
        <is>
          <t>North</t>
        </is>
      </c>
      <c r="F4431" t="inlineStr">
        <is>
          <t>Marketplace</t>
        </is>
      </c>
      <c r="G4431" t="inlineStr">
        <is>
          <t>Not as Described</t>
        </is>
      </c>
      <c r="H4431" t="n">
        <v>3</v>
      </c>
      <c r="I4431" t="n">
        <v>7269.91</v>
      </c>
    </row>
    <row r="4432">
      <c r="A4432" t="inlineStr">
        <is>
          <t>RET004444</t>
        </is>
      </c>
      <c r="B4432" t="inlineStr">
        <is>
          <t>O028219</t>
        </is>
      </c>
      <c r="C4432" s="25" t="n">
        <v>45576</v>
      </c>
      <c r="D4432" t="inlineStr">
        <is>
          <t>Fashion</t>
        </is>
      </c>
      <c r="E4432" t="inlineStr">
        <is>
          <t>West</t>
        </is>
      </c>
      <c r="F4432" t="inlineStr">
        <is>
          <t>Mobile App</t>
        </is>
      </c>
      <c r="G4432" t="inlineStr">
        <is>
          <t>Size/Fit Issue</t>
        </is>
      </c>
      <c r="H4432" t="n">
        <v>1</v>
      </c>
      <c r="I4432" t="n">
        <v>1355.33</v>
      </c>
    </row>
    <row r="4433">
      <c r="A4433" t="inlineStr">
        <is>
          <t>RET004445</t>
        </is>
      </c>
      <c r="B4433" t="inlineStr">
        <is>
          <t>O028224</t>
        </is>
      </c>
      <c r="C4433" s="25" t="n">
        <v>45576</v>
      </c>
      <c r="D4433" t="inlineStr">
        <is>
          <t>Home &amp; Kitchen</t>
        </is>
      </c>
      <c r="E4433" t="inlineStr">
        <is>
          <t>South</t>
        </is>
      </c>
      <c r="F4433" t="inlineStr">
        <is>
          <t>Website</t>
        </is>
      </c>
      <c r="G4433" t="inlineStr">
        <is>
          <t>Changed Mind</t>
        </is>
      </c>
      <c r="H4433" t="n">
        <v>1</v>
      </c>
      <c r="I4433" t="n">
        <v>600.24</v>
      </c>
    </row>
    <row r="4434">
      <c r="A4434" t="inlineStr">
        <is>
          <t>RET004446</t>
        </is>
      </c>
      <c r="B4434" t="inlineStr">
        <is>
          <t>O028236</t>
        </is>
      </c>
      <c r="C4434" s="25" t="n">
        <v>45576</v>
      </c>
      <c r="D4434" t="inlineStr">
        <is>
          <t>Fashion</t>
        </is>
      </c>
      <c r="E4434" t="inlineStr">
        <is>
          <t>South</t>
        </is>
      </c>
      <c r="F4434" t="inlineStr">
        <is>
          <t>Marketplace</t>
        </is>
      </c>
      <c r="G4434" t="inlineStr">
        <is>
          <t>Size/Fit Issue</t>
        </is>
      </c>
      <c r="H4434" t="n">
        <v>1</v>
      </c>
      <c r="I4434" t="n">
        <v>880.62</v>
      </c>
    </row>
    <row r="4435">
      <c r="A4435" t="inlineStr">
        <is>
          <t>RET004447</t>
        </is>
      </c>
      <c r="B4435" t="inlineStr">
        <is>
          <t>O028237</t>
        </is>
      </c>
      <c r="C4435" s="25" t="n">
        <v>45576</v>
      </c>
      <c r="D4435" t="inlineStr">
        <is>
          <t>Fashion</t>
        </is>
      </c>
      <c r="E4435" t="inlineStr">
        <is>
          <t>West</t>
        </is>
      </c>
      <c r="F4435" t="inlineStr">
        <is>
          <t>Marketplace</t>
        </is>
      </c>
      <c r="G4435" t="inlineStr">
        <is>
          <t>Size/Fit Issue</t>
        </is>
      </c>
      <c r="H4435" t="n">
        <v>1</v>
      </c>
      <c r="I4435" t="n">
        <v>663.62</v>
      </c>
    </row>
    <row r="4436">
      <c r="A4436" t="inlineStr">
        <is>
          <t>RET004448</t>
        </is>
      </c>
      <c r="B4436" t="inlineStr">
        <is>
          <t>O028243</t>
        </is>
      </c>
      <c r="C4436" s="25" t="n">
        <v>45576</v>
      </c>
      <c r="D4436" t="inlineStr">
        <is>
          <t>Electronics</t>
        </is>
      </c>
      <c r="E4436" t="inlineStr">
        <is>
          <t>East</t>
        </is>
      </c>
      <c r="F4436" t="inlineStr">
        <is>
          <t>Mobile App</t>
        </is>
      </c>
      <c r="G4436" t="inlineStr">
        <is>
          <t>Defective Product</t>
        </is>
      </c>
      <c r="H4436" t="n">
        <v>1</v>
      </c>
      <c r="I4436" t="n">
        <v>14534.21</v>
      </c>
    </row>
    <row r="4437">
      <c r="A4437" t="inlineStr">
        <is>
          <t>RET004449</t>
        </is>
      </c>
      <c r="B4437" t="inlineStr">
        <is>
          <t>O028251</t>
        </is>
      </c>
      <c r="C4437" s="25" t="n">
        <v>45576</v>
      </c>
      <c r="D4437" t="inlineStr">
        <is>
          <t>Fashion</t>
        </is>
      </c>
      <c r="E4437" t="inlineStr">
        <is>
          <t>Central</t>
        </is>
      </c>
      <c r="F4437" t="inlineStr">
        <is>
          <t>Marketplace</t>
        </is>
      </c>
      <c r="G4437" t="inlineStr">
        <is>
          <t>Size/Fit Issue</t>
        </is>
      </c>
      <c r="H4437" t="n">
        <v>1</v>
      </c>
      <c r="I4437" t="n">
        <v>2347.02</v>
      </c>
    </row>
    <row r="4438">
      <c r="A4438" t="inlineStr">
        <is>
          <t>RET004450</t>
        </is>
      </c>
      <c r="B4438" t="inlineStr">
        <is>
          <t>O028261</t>
        </is>
      </c>
      <c r="C4438" s="25" t="n">
        <v>45576</v>
      </c>
      <c r="D4438" t="inlineStr">
        <is>
          <t>Grocery</t>
        </is>
      </c>
      <c r="E4438" t="inlineStr">
        <is>
          <t>East</t>
        </is>
      </c>
      <c r="F4438" t="inlineStr">
        <is>
          <t>Marketplace</t>
        </is>
      </c>
      <c r="G4438" t="inlineStr">
        <is>
          <t>Wrong Item Delivered</t>
        </is>
      </c>
      <c r="H4438" t="n">
        <v>2</v>
      </c>
      <c r="I4438" t="n">
        <v>728.21</v>
      </c>
    </row>
    <row r="4439">
      <c r="A4439" t="inlineStr">
        <is>
          <t>RET004451</t>
        </is>
      </c>
      <c r="B4439" t="inlineStr">
        <is>
          <t>O028264</t>
        </is>
      </c>
      <c r="C4439" s="25" t="n">
        <v>45576</v>
      </c>
      <c r="D4439" t="inlineStr">
        <is>
          <t>Fashion</t>
        </is>
      </c>
      <c r="E4439" t="inlineStr">
        <is>
          <t>South</t>
        </is>
      </c>
      <c r="F4439" t="inlineStr">
        <is>
          <t>Website</t>
        </is>
      </c>
      <c r="G4439" t="inlineStr">
        <is>
          <t>Changed Mind</t>
        </is>
      </c>
      <c r="H4439" t="n">
        <v>1</v>
      </c>
      <c r="I4439" t="n">
        <v>1243.94</v>
      </c>
    </row>
    <row r="4440">
      <c r="A4440" t="inlineStr">
        <is>
          <t>RET004452</t>
        </is>
      </c>
      <c r="B4440" t="inlineStr">
        <is>
          <t>O028265</t>
        </is>
      </c>
      <c r="C4440" s="25" t="n">
        <v>45576</v>
      </c>
      <c r="D4440" t="inlineStr">
        <is>
          <t>Electronics</t>
        </is>
      </c>
      <c r="E4440" t="inlineStr">
        <is>
          <t>West</t>
        </is>
      </c>
      <c r="F4440" t="inlineStr">
        <is>
          <t>Marketplace</t>
        </is>
      </c>
      <c r="G4440" t="inlineStr">
        <is>
          <t>Wrong Item Delivered</t>
        </is>
      </c>
      <c r="H4440" t="n">
        <v>1</v>
      </c>
      <c r="I4440" t="n">
        <v>4481</v>
      </c>
    </row>
    <row r="4441">
      <c r="A4441" t="inlineStr">
        <is>
          <t>RET004453</t>
        </is>
      </c>
      <c r="B4441" t="inlineStr">
        <is>
          <t>O028271</t>
        </is>
      </c>
      <c r="C4441" s="25" t="n">
        <v>45576</v>
      </c>
      <c r="D4441" t="inlineStr">
        <is>
          <t>Books</t>
        </is>
      </c>
      <c r="E4441" t="inlineStr">
        <is>
          <t>West</t>
        </is>
      </c>
      <c r="F4441" t="inlineStr">
        <is>
          <t>Website</t>
        </is>
      </c>
      <c r="G4441" t="inlineStr">
        <is>
          <t>Defective Product</t>
        </is>
      </c>
      <c r="H4441" t="n">
        <v>1</v>
      </c>
      <c r="I4441" t="n">
        <v>457.7</v>
      </c>
    </row>
    <row r="4442">
      <c r="A4442" t="inlineStr">
        <is>
          <t>RET004454</t>
        </is>
      </c>
      <c r="B4442" t="inlineStr">
        <is>
          <t>O028274</t>
        </is>
      </c>
      <c r="C4442" s="25" t="n">
        <v>45576</v>
      </c>
      <c r="D4442" t="inlineStr">
        <is>
          <t>Electronics</t>
        </is>
      </c>
      <c r="E4442" t="inlineStr">
        <is>
          <t>North</t>
        </is>
      </c>
      <c r="F4442" t="inlineStr">
        <is>
          <t>Retail Store</t>
        </is>
      </c>
      <c r="G4442" t="inlineStr">
        <is>
          <t>Late Delivery</t>
        </is>
      </c>
      <c r="H4442" t="n">
        <v>1</v>
      </c>
      <c r="I4442" t="n">
        <v>7409.01</v>
      </c>
    </row>
    <row r="4443">
      <c r="A4443" t="inlineStr">
        <is>
          <t>RET004455</t>
        </is>
      </c>
      <c r="B4443" t="inlineStr">
        <is>
          <t>O028275</t>
        </is>
      </c>
      <c r="C4443" s="25" t="n">
        <v>45576</v>
      </c>
      <c r="D4443" t="inlineStr">
        <is>
          <t>Electronics</t>
        </is>
      </c>
      <c r="E4443" t="inlineStr">
        <is>
          <t>West</t>
        </is>
      </c>
      <c r="F4443" t="inlineStr">
        <is>
          <t>Marketplace</t>
        </is>
      </c>
      <c r="G4443" t="inlineStr">
        <is>
          <t>Damaged in Transit</t>
        </is>
      </c>
      <c r="H4443" t="n">
        <v>1</v>
      </c>
      <c r="I4443" t="n">
        <v>6906.74</v>
      </c>
    </row>
    <row r="4444">
      <c r="A4444" t="inlineStr">
        <is>
          <t>RET004456</t>
        </is>
      </c>
      <c r="B4444" t="inlineStr">
        <is>
          <t>O028276</t>
        </is>
      </c>
      <c r="C4444" s="25" t="n">
        <v>45576</v>
      </c>
      <c r="D4444" t="inlineStr">
        <is>
          <t>Sports</t>
        </is>
      </c>
      <c r="E4444" t="inlineStr">
        <is>
          <t>North</t>
        </is>
      </c>
      <c r="F4444" t="inlineStr">
        <is>
          <t>Website</t>
        </is>
      </c>
      <c r="G4444" t="inlineStr">
        <is>
          <t>Changed Mind</t>
        </is>
      </c>
      <c r="H4444" t="n">
        <v>1</v>
      </c>
      <c r="I4444" t="n">
        <v>1263.81</v>
      </c>
    </row>
    <row r="4445">
      <c r="A4445" t="inlineStr">
        <is>
          <t>RET004457</t>
        </is>
      </c>
      <c r="B4445" t="inlineStr">
        <is>
          <t>O028276</t>
        </is>
      </c>
      <c r="C4445" s="25" t="n">
        <v>45576</v>
      </c>
      <c r="D4445" t="inlineStr">
        <is>
          <t>Grocery</t>
        </is>
      </c>
      <c r="E4445" t="inlineStr">
        <is>
          <t>North</t>
        </is>
      </c>
      <c r="F4445" t="inlineStr">
        <is>
          <t>Website</t>
        </is>
      </c>
      <c r="G4445" t="inlineStr">
        <is>
          <t>Not as Described</t>
        </is>
      </c>
      <c r="H4445" t="n">
        <v>4</v>
      </c>
      <c r="I4445" t="n">
        <v>895.23</v>
      </c>
    </row>
    <row r="4446">
      <c r="A4446" t="inlineStr">
        <is>
          <t>RET004458</t>
        </is>
      </c>
      <c r="B4446" t="inlineStr">
        <is>
          <t>O028276</t>
        </is>
      </c>
      <c r="C4446" s="25" t="n">
        <v>45576</v>
      </c>
      <c r="D4446" t="inlineStr">
        <is>
          <t>Books</t>
        </is>
      </c>
      <c r="E4446" t="inlineStr">
        <is>
          <t>North</t>
        </is>
      </c>
      <c r="F4446" t="inlineStr">
        <is>
          <t>Website</t>
        </is>
      </c>
      <c r="G4446" t="inlineStr">
        <is>
          <t>Defective Product</t>
        </is>
      </c>
      <c r="H4446" t="n">
        <v>1</v>
      </c>
      <c r="I4446" t="n">
        <v>358.02</v>
      </c>
    </row>
    <row r="4447">
      <c r="A4447" t="inlineStr">
        <is>
          <t>RET004459</t>
        </is>
      </c>
      <c r="B4447" t="inlineStr">
        <is>
          <t>O028278</t>
        </is>
      </c>
      <c r="C4447" s="25" t="n">
        <v>45576</v>
      </c>
      <c r="D4447" t="inlineStr">
        <is>
          <t>Beauty</t>
        </is>
      </c>
      <c r="E4447" t="inlineStr">
        <is>
          <t>East</t>
        </is>
      </c>
      <c r="F4447" t="inlineStr">
        <is>
          <t>Marketplace</t>
        </is>
      </c>
      <c r="G4447" t="inlineStr">
        <is>
          <t>Wrong Item Delivered</t>
        </is>
      </c>
      <c r="H4447" t="n">
        <v>1</v>
      </c>
      <c r="I4447" t="n">
        <v>122.88</v>
      </c>
    </row>
    <row r="4448">
      <c r="A4448" t="inlineStr">
        <is>
          <t>RET004460</t>
        </is>
      </c>
      <c r="B4448" t="inlineStr">
        <is>
          <t>O028278</t>
        </is>
      </c>
      <c r="C4448" s="25" t="n">
        <v>45576</v>
      </c>
      <c r="D4448" t="inlineStr">
        <is>
          <t>Books</t>
        </is>
      </c>
      <c r="E4448" t="inlineStr">
        <is>
          <t>East</t>
        </is>
      </c>
      <c r="F4448" t="inlineStr">
        <is>
          <t>Marketplace</t>
        </is>
      </c>
      <c r="G4448" t="inlineStr">
        <is>
          <t>Late Delivery</t>
        </is>
      </c>
      <c r="H4448" t="n">
        <v>1</v>
      </c>
      <c r="I4448" t="n">
        <v>273.16</v>
      </c>
    </row>
    <row r="4449">
      <c r="A4449" t="inlineStr">
        <is>
          <t>RET004461</t>
        </is>
      </c>
      <c r="B4449" t="inlineStr">
        <is>
          <t>O028281</t>
        </is>
      </c>
      <c r="C4449" s="25" t="n">
        <v>45576</v>
      </c>
      <c r="D4449" t="inlineStr">
        <is>
          <t>Fashion</t>
        </is>
      </c>
      <c r="E4449" t="inlineStr">
        <is>
          <t>East</t>
        </is>
      </c>
      <c r="F4449" t="inlineStr">
        <is>
          <t>Marketplace</t>
        </is>
      </c>
      <c r="G4449" t="inlineStr">
        <is>
          <t>Changed Mind</t>
        </is>
      </c>
      <c r="H4449" t="n">
        <v>1</v>
      </c>
      <c r="I4449" t="n">
        <v>1475.4</v>
      </c>
    </row>
    <row r="4450">
      <c r="A4450" t="inlineStr">
        <is>
          <t>RET004462</t>
        </is>
      </c>
      <c r="B4450" t="inlineStr">
        <is>
          <t>O028284</t>
        </is>
      </c>
      <c r="C4450" s="25" t="n">
        <v>45576</v>
      </c>
      <c r="D4450" t="inlineStr">
        <is>
          <t>Electronics</t>
        </is>
      </c>
      <c r="E4450" t="inlineStr">
        <is>
          <t>North</t>
        </is>
      </c>
      <c r="F4450" t="inlineStr">
        <is>
          <t>Retail Store</t>
        </is>
      </c>
      <c r="G4450" t="inlineStr">
        <is>
          <t>Not Specified</t>
        </is>
      </c>
      <c r="H4450" t="n">
        <v>1</v>
      </c>
      <c r="I4450" t="n">
        <v>14933.57</v>
      </c>
    </row>
    <row r="4451">
      <c r="A4451" t="inlineStr">
        <is>
          <t>RET004463</t>
        </is>
      </c>
      <c r="B4451" t="inlineStr">
        <is>
          <t>O028290</t>
        </is>
      </c>
      <c r="C4451" s="25" t="n">
        <v>45576</v>
      </c>
      <c r="D4451" t="inlineStr">
        <is>
          <t>Fashion</t>
        </is>
      </c>
      <c r="E4451" t="inlineStr">
        <is>
          <t>South</t>
        </is>
      </c>
      <c r="F4451" t="inlineStr">
        <is>
          <t>Marketplace</t>
        </is>
      </c>
      <c r="G4451" t="inlineStr">
        <is>
          <t>Changed Mind</t>
        </is>
      </c>
      <c r="H4451" t="n">
        <v>1</v>
      </c>
      <c r="I4451" t="n">
        <v>802.62</v>
      </c>
    </row>
    <row r="4452">
      <c r="A4452" t="inlineStr">
        <is>
          <t>RET004464</t>
        </is>
      </c>
      <c r="B4452" t="inlineStr">
        <is>
          <t>O028293</t>
        </is>
      </c>
      <c r="C4452" s="25" t="n">
        <v>45577</v>
      </c>
      <c r="D4452" t="inlineStr">
        <is>
          <t>Electronics</t>
        </is>
      </c>
      <c r="E4452" t="inlineStr">
        <is>
          <t>North</t>
        </is>
      </c>
      <c r="F4452" t="inlineStr">
        <is>
          <t>Website</t>
        </is>
      </c>
      <c r="G4452" t="inlineStr">
        <is>
          <t>Damaged in Transit</t>
        </is>
      </c>
      <c r="H4452" t="n">
        <v>1</v>
      </c>
      <c r="I4452" t="n">
        <v>6288.98</v>
      </c>
    </row>
    <row r="4453">
      <c r="A4453" t="inlineStr">
        <is>
          <t>RET004465</t>
        </is>
      </c>
      <c r="B4453" t="inlineStr">
        <is>
          <t>O028297</t>
        </is>
      </c>
      <c r="C4453" s="25" t="n">
        <v>45577</v>
      </c>
      <c r="D4453" t="inlineStr">
        <is>
          <t>Fashion</t>
        </is>
      </c>
      <c r="E4453" t="inlineStr">
        <is>
          <t>West</t>
        </is>
      </c>
      <c r="F4453" t="inlineStr">
        <is>
          <t>Mobile App</t>
        </is>
      </c>
      <c r="G4453" t="inlineStr">
        <is>
          <t>Size/Fit Issue</t>
        </is>
      </c>
      <c r="H4453" t="n">
        <v>1</v>
      </c>
      <c r="I4453" t="n">
        <v>570.02</v>
      </c>
    </row>
    <row r="4454">
      <c r="A4454" t="inlineStr">
        <is>
          <t>RET004466</t>
        </is>
      </c>
      <c r="B4454" t="inlineStr">
        <is>
          <t>O028301</t>
        </is>
      </c>
      <c r="C4454" s="25" t="n">
        <v>45577</v>
      </c>
      <c r="D4454" t="inlineStr">
        <is>
          <t>Fashion</t>
        </is>
      </c>
      <c r="E4454" t="inlineStr">
        <is>
          <t>North</t>
        </is>
      </c>
      <c r="F4454" t="inlineStr">
        <is>
          <t>Website</t>
        </is>
      </c>
      <c r="G4454" t="inlineStr">
        <is>
          <t>Not as Described</t>
        </is>
      </c>
      <c r="H4454" t="n">
        <v>1</v>
      </c>
      <c r="I4454" t="n">
        <v>1646.42</v>
      </c>
    </row>
    <row r="4455">
      <c r="A4455" t="inlineStr">
        <is>
          <t>RET004467</t>
        </is>
      </c>
      <c r="B4455" t="inlineStr">
        <is>
          <t>O028306</t>
        </is>
      </c>
      <c r="C4455" s="25" t="n">
        <v>45577</v>
      </c>
      <c r="D4455" t="inlineStr">
        <is>
          <t>Home &amp; Kitchen</t>
        </is>
      </c>
      <c r="E4455" t="inlineStr">
        <is>
          <t>South</t>
        </is>
      </c>
      <c r="F4455" t="inlineStr">
        <is>
          <t>Mobile App</t>
        </is>
      </c>
      <c r="G4455" t="inlineStr">
        <is>
          <t>Not as Described</t>
        </is>
      </c>
      <c r="H4455" t="n">
        <v>1</v>
      </c>
      <c r="I4455" t="n">
        <v>1172.29</v>
      </c>
    </row>
    <row r="4456">
      <c r="A4456" t="inlineStr">
        <is>
          <t>RET004468</t>
        </is>
      </c>
      <c r="B4456" t="inlineStr">
        <is>
          <t>O028312</t>
        </is>
      </c>
      <c r="C4456" s="25" t="n">
        <v>45577</v>
      </c>
      <c r="D4456" t="inlineStr">
        <is>
          <t>Books</t>
        </is>
      </c>
      <c r="E4456" t="inlineStr">
        <is>
          <t>West</t>
        </is>
      </c>
      <c r="F4456" t="inlineStr">
        <is>
          <t>Mobile App</t>
        </is>
      </c>
      <c r="G4456" t="inlineStr">
        <is>
          <t>Late Delivery</t>
        </is>
      </c>
      <c r="H4456" t="n">
        <v>1</v>
      </c>
      <c r="I4456" t="n">
        <v>547.2</v>
      </c>
    </row>
    <row r="4457">
      <c r="A4457" t="inlineStr">
        <is>
          <t>RET004469</t>
        </is>
      </c>
      <c r="B4457" t="inlineStr">
        <is>
          <t>O028315</t>
        </is>
      </c>
      <c r="C4457" s="25" t="n">
        <v>45577</v>
      </c>
      <c r="D4457" t="inlineStr">
        <is>
          <t>Grocery</t>
        </is>
      </c>
      <c r="E4457" t="inlineStr">
        <is>
          <t>East</t>
        </is>
      </c>
      <c r="F4457" t="inlineStr">
        <is>
          <t>Website</t>
        </is>
      </c>
      <c r="G4457" t="inlineStr">
        <is>
          <t>Changed Mind</t>
        </is>
      </c>
      <c r="H4457" t="n">
        <v>1</v>
      </c>
      <c r="I4457" t="n">
        <v>195.62</v>
      </c>
    </row>
    <row r="4458">
      <c r="A4458" t="inlineStr">
        <is>
          <t>RET004470</t>
        </is>
      </c>
      <c r="B4458" t="inlineStr">
        <is>
          <t>O028319</t>
        </is>
      </c>
      <c r="C4458" s="25" t="n">
        <v>45577</v>
      </c>
      <c r="D4458" t="inlineStr">
        <is>
          <t>Fashion</t>
        </is>
      </c>
      <c r="E4458" t="inlineStr">
        <is>
          <t>North</t>
        </is>
      </c>
      <c r="F4458" t="inlineStr">
        <is>
          <t>Mobile App</t>
        </is>
      </c>
      <c r="G4458" t="inlineStr">
        <is>
          <t>Changed Mind</t>
        </is>
      </c>
      <c r="H4458" t="n">
        <v>1</v>
      </c>
      <c r="I4458" t="n">
        <v>1477.94</v>
      </c>
    </row>
    <row r="4459">
      <c r="A4459" t="inlineStr">
        <is>
          <t>RET004471</t>
        </is>
      </c>
      <c r="B4459" t="inlineStr">
        <is>
          <t>O028320</t>
        </is>
      </c>
      <c r="C4459" s="25" t="n">
        <v>45577</v>
      </c>
      <c r="D4459" t="inlineStr">
        <is>
          <t>Electronics</t>
        </is>
      </c>
      <c r="E4459" t="inlineStr">
        <is>
          <t>East</t>
        </is>
      </c>
      <c r="F4459" t="inlineStr">
        <is>
          <t>Marketplace</t>
        </is>
      </c>
      <c r="G4459" t="inlineStr">
        <is>
          <t>Late Delivery</t>
        </is>
      </c>
      <c r="H4459" t="n">
        <v>1</v>
      </c>
      <c r="I4459" t="n">
        <v>1824.42</v>
      </c>
    </row>
    <row r="4460">
      <c r="A4460" t="inlineStr">
        <is>
          <t>RET004472</t>
        </is>
      </c>
      <c r="B4460" t="inlineStr">
        <is>
          <t>O028330</t>
        </is>
      </c>
      <c r="C4460" s="25" t="n">
        <v>45577</v>
      </c>
      <c r="D4460" t="inlineStr">
        <is>
          <t>Books</t>
        </is>
      </c>
      <c r="E4460" t="inlineStr">
        <is>
          <t>South</t>
        </is>
      </c>
      <c r="F4460" t="inlineStr">
        <is>
          <t>Website</t>
        </is>
      </c>
      <c r="G4460" t="inlineStr">
        <is>
          <t>Changed Mind</t>
        </is>
      </c>
      <c r="H4460" t="n">
        <v>1</v>
      </c>
      <c r="I4460" t="n">
        <v>485.32</v>
      </c>
    </row>
    <row r="4461">
      <c r="A4461" t="inlineStr">
        <is>
          <t>RET004473</t>
        </is>
      </c>
      <c r="B4461" t="inlineStr">
        <is>
          <t>O028337</t>
        </is>
      </c>
      <c r="C4461" s="25" t="n">
        <v>45577</v>
      </c>
      <c r="D4461" t="inlineStr">
        <is>
          <t>Fashion</t>
        </is>
      </c>
      <c r="E4461" t="inlineStr">
        <is>
          <t>West</t>
        </is>
      </c>
      <c r="F4461" t="inlineStr">
        <is>
          <t>Website</t>
        </is>
      </c>
      <c r="G4461" t="inlineStr">
        <is>
          <t>Size/Fit Issue</t>
        </is>
      </c>
      <c r="H4461" t="n">
        <v>1</v>
      </c>
      <c r="I4461" t="n">
        <v>423.49</v>
      </c>
    </row>
    <row r="4462">
      <c r="A4462" t="inlineStr">
        <is>
          <t>RET004474</t>
        </is>
      </c>
      <c r="B4462" t="inlineStr">
        <is>
          <t>O028338</t>
        </is>
      </c>
      <c r="C4462" s="25" t="n">
        <v>45577</v>
      </c>
      <c r="D4462" t="inlineStr">
        <is>
          <t>Fashion</t>
        </is>
      </c>
      <c r="E4462" t="inlineStr">
        <is>
          <t>South</t>
        </is>
      </c>
      <c r="F4462" t="inlineStr">
        <is>
          <t>Marketplace</t>
        </is>
      </c>
      <c r="G4462" t="inlineStr">
        <is>
          <t>Damaged in Transit</t>
        </is>
      </c>
      <c r="H4462" t="n">
        <v>1</v>
      </c>
      <c r="I4462" t="n">
        <v>1524.74</v>
      </c>
    </row>
    <row r="4463">
      <c r="A4463" t="inlineStr">
        <is>
          <t>RET004475</t>
        </is>
      </c>
      <c r="B4463" t="inlineStr">
        <is>
          <t>O028344</t>
        </is>
      </c>
      <c r="C4463" s="25" t="n">
        <v>45577</v>
      </c>
      <c r="D4463" t="inlineStr">
        <is>
          <t>Electronics</t>
        </is>
      </c>
      <c r="E4463" t="inlineStr">
        <is>
          <t>West</t>
        </is>
      </c>
      <c r="F4463" t="inlineStr">
        <is>
          <t>Website</t>
        </is>
      </c>
      <c r="G4463" t="inlineStr">
        <is>
          <t>Late Delivery</t>
        </is>
      </c>
      <c r="H4463" t="n">
        <v>1</v>
      </c>
      <c r="I4463" t="n">
        <v>9298.799999999999</v>
      </c>
    </row>
    <row r="4464">
      <c r="A4464" t="inlineStr">
        <is>
          <t>RET004476</t>
        </is>
      </c>
      <c r="B4464" t="inlineStr">
        <is>
          <t>O028347</t>
        </is>
      </c>
      <c r="C4464" s="25" t="n">
        <v>45577</v>
      </c>
      <c r="D4464" t="inlineStr">
        <is>
          <t>Fashion</t>
        </is>
      </c>
      <c r="E4464" t="inlineStr">
        <is>
          <t>West</t>
        </is>
      </c>
      <c r="F4464" t="inlineStr">
        <is>
          <t>Marketplace</t>
        </is>
      </c>
      <c r="G4464" t="inlineStr">
        <is>
          <t>Size/Fit Issue</t>
        </is>
      </c>
      <c r="H4464" t="n">
        <v>2</v>
      </c>
      <c r="I4464" t="n">
        <v>1739.09</v>
      </c>
    </row>
    <row r="4465">
      <c r="A4465" t="inlineStr">
        <is>
          <t>RET004477</t>
        </is>
      </c>
      <c r="B4465" t="inlineStr">
        <is>
          <t>O028352</t>
        </is>
      </c>
      <c r="C4465" s="25" t="n">
        <v>45577</v>
      </c>
      <c r="D4465" t="inlineStr">
        <is>
          <t>Fashion</t>
        </is>
      </c>
      <c r="E4465" t="inlineStr">
        <is>
          <t>Central</t>
        </is>
      </c>
      <c r="F4465" t="inlineStr">
        <is>
          <t>Website</t>
        </is>
      </c>
      <c r="G4465" t="inlineStr">
        <is>
          <t>Size/Fit Issue</t>
        </is>
      </c>
      <c r="H4465" t="n">
        <v>1</v>
      </c>
      <c r="I4465" t="n">
        <v>909.64</v>
      </c>
    </row>
    <row r="4466">
      <c r="A4466" t="inlineStr">
        <is>
          <t>RET004478</t>
        </is>
      </c>
      <c r="B4466" t="inlineStr">
        <is>
          <t>O028366</t>
        </is>
      </c>
      <c r="C4466" s="25" t="n">
        <v>45578</v>
      </c>
      <c r="D4466" t="inlineStr">
        <is>
          <t>Books</t>
        </is>
      </c>
      <c r="E4466" t="inlineStr">
        <is>
          <t>West</t>
        </is>
      </c>
      <c r="F4466" t="inlineStr">
        <is>
          <t>Website</t>
        </is>
      </c>
      <c r="G4466" t="inlineStr">
        <is>
          <t>Damaged in Transit</t>
        </is>
      </c>
      <c r="H4466" t="n">
        <v>1</v>
      </c>
      <c r="I4466" t="n">
        <v>404.09</v>
      </c>
    </row>
    <row r="4467">
      <c r="A4467" t="inlineStr">
        <is>
          <t>RET004479</t>
        </is>
      </c>
      <c r="B4467" t="inlineStr">
        <is>
          <t>O028366</t>
        </is>
      </c>
      <c r="C4467" s="25" t="n">
        <v>45578</v>
      </c>
      <c r="D4467" t="inlineStr">
        <is>
          <t>Fashion</t>
        </is>
      </c>
      <c r="E4467" t="inlineStr">
        <is>
          <t>West</t>
        </is>
      </c>
      <c r="F4467" t="inlineStr">
        <is>
          <t>Website</t>
        </is>
      </c>
      <c r="G4467" t="inlineStr">
        <is>
          <t>Late Delivery</t>
        </is>
      </c>
      <c r="H4467" t="n">
        <v>1</v>
      </c>
      <c r="I4467" t="n">
        <v>572.05</v>
      </c>
    </row>
    <row r="4468">
      <c r="A4468" t="inlineStr">
        <is>
          <t>RET004480</t>
        </is>
      </c>
      <c r="B4468" t="inlineStr">
        <is>
          <t>O028383</t>
        </is>
      </c>
      <c r="C4468" s="25" t="n">
        <v>45578</v>
      </c>
      <c r="D4468" t="inlineStr">
        <is>
          <t>Home &amp; Kitchen</t>
        </is>
      </c>
      <c r="E4468" t="inlineStr">
        <is>
          <t>East</t>
        </is>
      </c>
      <c r="F4468" t="inlineStr">
        <is>
          <t>Mobile App</t>
        </is>
      </c>
      <c r="G4468" t="inlineStr">
        <is>
          <t>Not as Described</t>
        </is>
      </c>
      <c r="H4468" t="n">
        <v>1</v>
      </c>
      <c r="I4468" t="n">
        <v>1178.42</v>
      </c>
    </row>
    <row r="4469">
      <c r="A4469" t="inlineStr">
        <is>
          <t>RET004481</t>
        </is>
      </c>
      <c r="B4469" t="inlineStr">
        <is>
          <t>O028391</t>
        </is>
      </c>
      <c r="C4469" s="25" t="n">
        <v>45578</v>
      </c>
      <c r="D4469" t="inlineStr">
        <is>
          <t>Electronics</t>
        </is>
      </c>
      <c r="E4469" t="inlineStr">
        <is>
          <t>East</t>
        </is>
      </c>
      <c r="F4469" t="inlineStr">
        <is>
          <t>Website</t>
        </is>
      </c>
      <c r="G4469" t="inlineStr">
        <is>
          <t>Changed Mind</t>
        </is>
      </c>
      <c r="H4469" t="n">
        <v>1</v>
      </c>
      <c r="I4469" t="n">
        <v>5623.49</v>
      </c>
    </row>
    <row r="4470">
      <c r="A4470" t="inlineStr">
        <is>
          <t>RET004482</t>
        </is>
      </c>
      <c r="B4470" t="inlineStr">
        <is>
          <t>O028397</t>
        </is>
      </c>
      <c r="C4470" s="25" t="n">
        <v>45578</v>
      </c>
      <c r="D4470" t="inlineStr">
        <is>
          <t>Electronics</t>
        </is>
      </c>
      <c r="E4470" t="inlineStr">
        <is>
          <t>South</t>
        </is>
      </c>
      <c r="F4470" t="inlineStr">
        <is>
          <t>Website</t>
        </is>
      </c>
      <c r="G4470" t="inlineStr">
        <is>
          <t>Damaged in Transit</t>
        </is>
      </c>
      <c r="H4470" t="n">
        <v>1</v>
      </c>
      <c r="I4470" t="n">
        <v>11390.18</v>
      </c>
    </row>
    <row r="4471">
      <c r="A4471" t="inlineStr">
        <is>
          <t>RET004483</t>
        </is>
      </c>
      <c r="B4471" t="inlineStr">
        <is>
          <t>O028404</t>
        </is>
      </c>
      <c r="C4471" s="25" t="n">
        <v>45578</v>
      </c>
      <c r="D4471" t="inlineStr">
        <is>
          <t>Beauty</t>
        </is>
      </c>
      <c r="E4471" t="inlineStr">
        <is>
          <t>West</t>
        </is>
      </c>
      <c r="F4471" t="inlineStr">
        <is>
          <t>Marketplace</t>
        </is>
      </c>
      <c r="G4471" t="inlineStr">
        <is>
          <t>Changed Mind</t>
        </is>
      </c>
      <c r="H4471" t="n">
        <v>1</v>
      </c>
      <c r="I4471" t="n">
        <v>962.6799999999999</v>
      </c>
    </row>
    <row r="4472">
      <c r="A4472" t="inlineStr">
        <is>
          <t>RET004484</t>
        </is>
      </c>
      <c r="B4472" t="inlineStr">
        <is>
          <t>O028405</t>
        </is>
      </c>
      <c r="C4472" s="25" t="n">
        <v>45578</v>
      </c>
      <c r="D4472" t="inlineStr">
        <is>
          <t>Fashion</t>
        </is>
      </c>
      <c r="E4472" t="inlineStr">
        <is>
          <t>West</t>
        </is>
      </c>
      <c r="F4472" t="inlineStr">
        <is>
          <t>Website</t>
        </is>
      </c>
      <c r="G4472" t="inlineStr">
        <is>
          <t>Changed Mind</t>
        </is>
      </c>
      <c r="H4472" t="n">
        <v>1</v>
      </c>
      <c r="I4472" t="n">
        <v>1393.7</v>
      </c>
    </row>
    <row r="4473">
      <c r="A4473" t="inlineStr">
        <is>
          <t>RET004485</t>
        </is>
      </c>
      <c r="B4473" t="inlineStr">
        <is>
          <t>O028408</t>
        </is>
      </c>
      <c r="C4473" s="25" t="n">
        <v>45578</v>
      </c>
      <c r="D4473" t="inlineStr">
        <is>
          <t>Fashion</t>
        </is>
      </c>
      <c r="E4473" t="inlineStr">
        <is>
          <t>West</t>
        </is>
      </c>
      <c r="F4473" t="inlineStr">
        <is>
          <t>Marketplace</t>
        </is>
      </c>
      <c r="G4473" t="inlineStr">
        <is>
          <t>Not as Described</t>
        </is>
      </c>
      <c r="H4473" t="n">
        <v>2</v>
      </c>
      <c r="I4473" t="n">
        <v>1645.69</v>
      </c>
    </row>
    <row r="4474">
      <c r="A4474" t="inlineStr">
        <is>
          <t>RET004486</t>
        </is>
      </c>
      <c r="B4474" t="inlineStr">
        <is>
          <t>O028409</t>
        </is>
      </c>
      <c r="C4474" s="25" t="n">
        <v>45578</v>
      </c>
      <c r="D4474" t="inlineStr">
        <is>
          <t>Electronics</t>
        </is>
      </c>
      <c r="E4474" t="inlineStr">
        <is>
          <t>Central</t>
        </is>
      </c>
      <c r="F4474" t="inlineStr">
        <is>
          <t>Marketplace</t>
        </is>
      </c>
      <c r="G4474" t="inlineStr">
        <is>
          <t>Not as Described</t>
        </is>
      </c>
      <c r="H4474" t="n">
        <v>1</v>
      </c>
      <c r="I4474" t="n">
        <v>1740.6</v>
      </c>
    </row>
    <row r="4475">
      <c r="A4475" t="inlineStr">
        <is>
          <t>RET004487</t>
        </is>
      </c>
      <c r="B4475" t="inlineStr">
        <is>
          <t>O028413</t>
        </is>
      </c>
      <c r="C4475" s="25" t="n">
        <v>45578</v>
      </c>
      <c r="D4475" t="inlineStr">
        <is>
          <t>Fashion</t>
        </is>
      </c>
      <c r="E4475" t="inlineStr">
        <is>
          <t>West</t>
        </is>
      </c>
      <c r="F4475" t="inlineStr">
        <is>
          <t>Marketplace</t>
        </is>
      </c>
      <c r="G4475" t="inlineStr">
        <is>
          <t>Damaged in Transit</t>
        </is>
      </c>
      <c r="H4475" t="n">
        <v>1</v>
      </c>
      <c r="I4475" t="n">
        <v>1590.26</v>
      </c>
    </row>
    <row r="4476">
      <c r="A4476" t="inlineStr">
        <is>
          <t>RET004488</t>
        </is>
      </c>
      <c r="B4476" t="inlineStr">
        <is>
          <t>O028424</t>
        </is>
      </c>
      <c r="C4476" s="25" t="n">
        <v>45579</v>
      </c>
      <c r="D4476" t="inlineStr">
        <is>
          <t>Home &amp; Kitchen</t>
        </is>
      </c>
      <c r="E4476" t="inlineStr">
        <is>
          <t>West</t>
        </is>
      </c>
      <c r="F4476" t="inlineStr">
        <is>
          <t>Mobile App</t>
        </is>
      </c>
      <c r="G4476" t="inlineStr">
        <is>
          <t>Not as Described</t>
        </is>
      </c>
      <c r="H4476" t="n">
        <v>1</v>
      </c>
      <c r="I4476" t="n">
        <v>1471.13</v>
      </c>
    </row>
    <row r="4477">
      <c r="A4477" t="inlineStr">
        <is>
          <t>RET004489</t>
        </is>
      </c>
      <c r="B4477" t="inlineStr">
        <is>
          <t>O028427</t>
        </is>
      </c>
      <c r="C4477" s="25" t="n">
        <v>45579</v>
      </c>
      <c r="D4477" t="inlineStr">
        <is>
          <t>Fashion</t>
        </is>
      </c>
      <c r="E4477" t="inlineStr">
        <is>
          <t>West</t>
        </is>
      </c>
      <c r="F4477" t="inlineStr">
        <is>
          <t>Mobile App</t>
        </is>
      </c>
      <c r="G4477" t="inlineStr">
        <is>
          <t>Not as Described</t>
        </is>
      </c>
      <c r="H4477" t="n">
        <v>1</v>
      </c>
      <c r="I4477" t="n">
        <v>679.8</v>
      </c>
    </row>
    <row r="4478">
      <c r="A4478" t="inlineStr">
        <is>
          <t>RET004490</t>
        </is>
      </c>
      <c r="B4478" t="inlineStr">
        <is>
          <t>O028435</t>
        </is>
      </c>
      <c r="C4478" s="25" t="n">
        <v>45579</v>
      </c>
      <c r="D4478" t="inlineStr">
        <is>
          <t>Sports</t>
        </is>
      </c>
      <c r="E4478" t="inlineStr">
        <is>
          <t>North</t>
        </is>
      </c>
      <c r="F4478" t="inlineStr">
        <is>
          <t>Marketplace</t>
        </is>
      </c>
      <c r="G4478" t="inlineStr">
        <is>
          <t>Damaged in Transit</t>
        </is>
      </c>
      <c r="H4478" t="n">
        <v>1</v>
      </c>
      <c r="I4478" t="n">
        <v>1222.21</v>
      </c>
    </row>
    <row r="4479">
      <c r="A4479" t="inlineStr">
        <is>
          <t>RET004491</t>
        </is>
      </c>
      <c r="B4479" t="inlineStr">
        <is>
          <t>O028441</t>
        </is>
      </c>
      <c r="C4479" s="25" t="n">
        <v>45579</v>
      </c>
      <c r="D4479" t="inlineStr">
        <is>
          <t>Books</t>
        </is>
      </c>
      <c r="E4479" t="inlineStr">
        <is>
          <t>North</t>
        </is>
      </c>
      <c r="F4479" t="inlineStr">
        <is>
          <t>Website</t>
        </is>
      </c>
      <c r="G4479" t="inlineStr">
        <is>
          <t>Wrong Item Delivered</t>
        </is>
      </c>
      <c r="H4479" t="n">
        <v>1</v>
      </c>
      <c r="I4479" t="n">
        <v>298.69</v>
      </c>
    </row>
    <row r="4480">
      <c r="A4480" t="inlineStr">
        <is>
          <t>RET004492</t>
        </is>
      </c>
      <c r="B4480" t="inlineStr">
        <is>
          <t>O028457</t>
        </is>
      </c>
      <c r="C4480" s="25" t="n">
        <v>45579</v>
      </c>
      <c r="D4480" t="inlineStr">
        <is>
          <t>Electronics</t>
        </is>
      </c>
      <c r="E4480" t="inlineStr">
        <is>
          <t>South</t>
        </is>
      </c>
      <c r="F4480" t="inlineStr">
        <is>
          <t>Website</t>
        </is>
      </c>
      <c r="G4480" t="inlineStr">
        <is>
          <t>Late Delivery</t>
        </is>
      </c>
      <c r="H4480" t="n">
        <v>1</v>
      </c>
      <c r="I4480" t="n">
        <v>28603.22</v>
      </c>
    </row>
    <row r="4481">
      <c r="A4481" t="inlineStr">
        <is>
          <t>RET004493</t>
        </is>
      </c>
      <c r="B4481" t="inlineStr">
        <is>
          <t>O028461</t>
        </is>
      </c>
      <c r="C4481" s="25" t="n">
        <v>45579</v>
      </c>
      <c r="D4481" t="inlineStr">
        <is>
          <t>Home &amp; Kitchen</t>
        </is>
      </c>
      <c r="E4481" t="inlineStr">
        <is>
          <t>North</t>
        </is>
      </c>
      <c r="F4481" t="inlineStr">
        <is>
          <t>Marketplace</t>
        </is>
      </c>
      <c r="G4481" t="inlineStr">
        <is>
          <t>Not as Described</t>
        </is>
      </c>
      <c r="H4481" t="n">
        <v>1</v>
      </c>
      <c r="I4481" t="n">
        <v>1661.04</v>
      </c>
    </row>
    <row r="4482">
      <c r="A4482" t="inlineStr">
        <is>
          <t>RET004494</t>
        </is>
      </c>
      <c r="B4482" t="inlineStr">
        <is>
          <t>O028467</t>
        </is>
      </c>
      <c r="C4482" s="25" t="n">
        <v>45579</v>
      </c>
      <c r="D4482" t="inlineStr">
        <is>
          <t>Fashion</t>
        </is>
      </c>
      <c r="E4482" t="inlineStr">
        <is>
          <t>West</t>
        </is>
      </c>
      <c r="F4482" t="inlineStr">
        <is>
          <t>Mobile App</t>
        </is>
      </c>
      <c r="G4482" t="inlineStr">
        <is>
          <t>Size/Fit Issue</t>
        </is>
      </c>
      <c r="H4482" t="n">
        <v>1</v>
      </c>
      <c r="I4482" t="n">
        <v>1552.82</v>
      </c>
    </row>
    <row r="4483">
      <c r="A4483" t="inlineStr">
        <is>
          <t>RET004495</t>
        </is>
      </c>
      <c r="B4483" t="inlineStr">
        <is>
          <t>O028469</t>
        </is>
      </c>
      <c r="C4483" s="25" t="n">
        <v>45579</v>
      </c>
      <c r="D4483" t="inlineStr">
        <is>
          <t>Fashion</t>
        </is>
      </c>
      <c r="E4483" t="inlineStr">
        <is>
          <t>South</t>
        </is>
      </c>
      <c r="F4483" t="inlineStr">
        <is>
          <t>Mobile App</t>
        </is>
      </c>
      <c r="G4483" t="inlineStr">
        <is>
          <t>Damaged in Transit</t>
        </is>
      </c>
      <c r="H4483" t="n">
        <v>1</v>
      </c>
      <c r="I4483" t="n">
        <v>1194.49</v>
      </c>
    </row>
    <row r="4484">
      <c r="A4484" t="inlineStr">
        <is>
          <t>RET004496</t>
        </is>
      </c>
      <c r="B4484" t="inlineStr">
        <is>
          <t>O028472</t>
        </is>
      </c>
      <c r="C4484" s="25" t="n">
        <v>45579</v>
      </c>
      <c r="D4484" t="inlineStr">
        <is>
          <t>Fashion</t>
        </is>
      </c>
      <c r="E4484" t="inlineStr">
        <is>
          <t>East</t>
        </is>
      </c>
      <c r="F4484" t="inlineStr">
        <is>
          <t>Marketplace</t>
        </is>
      </c>
      <c r="G4484" t="inlineStr">
        <is>
          <t>Damaged in Transit</t>
        </is>
      </c>
      <c r="H4484" t="n">
        <v>1</v>
      </c>
      <c r="I4484" t="n">
        <v>3185.73</v>
      </c>
    </row>
    <row r="4485">
      <c r="A4485" t="inlineStr">
        <is>
          <t>RET004497</t>
        </is>
      </c>
      <c r="B4485" t="inlineStr">
        <is>
          <t>O028475</t>
        </is>
      </c>
      <c r="C4485" s="25" t="n">
        <v>45579</v>
      </c>
      <c r="D4485" t="inlineStr">
        <is>
          <t>Beauty</t>
        </is>
      </c>
      <c r="E4485" t="inlineStr">
        <is>
          <t>West</t>
        </is>
      </c>
      <c r="F4485" t="inlineStr">
        <is>
          <t>Retail Store</t>
        </is>
      </c>
      <c r="G4485" t="inlineStr">
        <is>
          <t>Not as Described</t>
        </is>
      </c>
      <c r="H4485" t="n">
        <v>1</v>
      </c>
      <c r="I4485" t="n">
        <v>282</v>
      </c>
    </row>
    <row r="4486">
      <c r="A4486" t="inlineStr">
        <is>
          <t>RET004498</t>
        </is>
      </c>
      <c r="B4486" t="inlineStr">
        <is>
          <t>O028482</t>
        </is>
      </c>
      <c r="C4486" s="25" t="n">
        <v>45579</v>
      </c>
      <c r="D4486" t="inlineStr">
        <is>
          <t>Electronics</t>
        </is>
      </c>
      <c r="E4486" t="inlineStr">
        <is>
          <t>West</t>
        </is>
      </c>
      <c r="F4486" t="inlineStr">
        <is>
          <t>Marketplace</t>
        </is>
      </c>
      <c r="G4486" t="inlineStr">
        <is>
          <t>Defective Product</t>
        </is>
      </c>
      <c r="H4486" t="n">
        <v>1</v>
      </c>
      <c r="I4486" t="n">
        <v>16350.98</v>
      </c>
    </row>
    <row r="4487">
      <c r="A4487" t="inlineStr">
        <is>
          <t>RET004499</t>
        </is>
      </c>
      <c r="B4487" t="inlineStr">
        <is>
          <t>O028482</t>
        </is>
      </c>
      <c r="C4487" s="25" t="n">
        <v>45579</v>
      </c>
      <c r="D4487" t="inlineStr">
        <is>
          <t>Home &amp; Kitchen</t>
        </is>
      </c>
      <c r="E4487" t="inlineStr">
        <is>
          <t>West</t>
        </is>
      </c>
      <c r="F4487" t="inlineStr">
        <is>
          <t>Marketplace</t>
        </is>
      </c>
      <c r="G4487" t="inlineStr">
        <is>
          <t>Damaged in Transit</t>
        </is>
      </c>
      <c r="H4487" t="n">
        <v>1</v>
      </c>
      <c r="I4487" t="n">
        <v>1652.82</v>
      </c>
    </row>
    <row r="4488">
      <c r="A4488" t="inlineStr">
        <is>
          <t>RET004500</t>
        </is>
      </c>
      <c r="B4488" t="inlineStr">
        <is>
          <t>O028484</t>
        </is>
      </c>
      <c r="C4488" s="25" t="n">
        <v>45579</v>
      </c>
      <c r="D4488" t="inlineStr">
        <is>
          <t>Electronics</t>
        </is>
      </c>
      <c r="E4488" t="inlineStr">
        <is>
          <t>East</t>
        </is>
      </c>
      <c r="F4488" t="inlineStr">
        <is>
          <t>Unknown</t>
        </is>
      </c>
      <c r="G4488" t="inlineStr">
        <is>
          <t>Not as Described</t>
        </is>
      </c>
      <c r="H4488" t="n">
        <v>1</v>
      </c>
      <c r="I4488" t="n">
        <v>9845.780000000001</v>
      </c>
    </row>
    <row r="4489">
      <c r="A4489" t="inlineStr">
        <is>
          <t>RET004501</t>
        </is>
      </c>
      <c r="B4489" t="inlineStr">
        <is>
          <t>O028486</t>
        </is>
      </c>
      <c r="C4489" s="25" t="n">
        <v>45580</v>
      </c>
      <c r="D4489" t="inlineStr">
        <is>
          <t>Home &amp; Kitchen</t>
        </is>
      </c>
      <c r="E4489" t="inlineStr">
        <is>
          <t>North</t>
        </is>
      </c>
      <c r="F4489" t="inlineStr">
        <is>
          <t>Marketplace</t>
        </is>
      </c>
      <c r="G4489" t="inlineStr">
        <is>
          <t>Damaged in Transit</t>
        </is>
      </c>
      <c r="H4489" t="n">
        <v>1</v>
      </c>
      <c r="I4489" t="n">
        <v>423.44</v>
      </c>
    </row>
    <row r="4490">
      <c r="A4490" t="inlineStr">
        <is>
          <t>RET004502</t>
        </is>
      </c>
      <c r="B4490" t="inlineStr">
        <is>
          <t>O028488</t>
        </is>
      </c>
      <c r="C4490" s="25" t="n">
        <v>45580</v>
      </c>
      <c r="D4490" t="inlineStr">
        <is>
          <t>Electronics</t>
        </is>
      </c>
      <c r="E4490" t="inlineStr">
        <is>
          <t>North</t>
        </is>
      </c>
      <c r="F4490" t="inlineStr">
        <is>
          <t>Website</t>
        </is>
      </c>
      <c r="G4490" t="inlineStr">
        <is>
          <t>Late Delivery</t>
        </is>
      </c>
      <c r="H4490" t="n">
        <v>1</v>
      </c>
      <c r="I4490" t="n">
        <v>27433.22</v>
      </c>
    </row>
    <row r="4491">
      <c r="A4491" t="inlineStr">
        <is>
          <t>RET004503</t>
        </is>
      </c>
      <c r="B4491" t="inlineStr">
        <is>
          <t>O028497</t>
        </is>
      </c>
      <c r="C4491" s="25" t="n">
        <v>45580</v>
      </c>
      <c r="D4491" t="inlineStr">
        <is>
          <t>Fashion</t>
        </is>
      </c>
      <c r="E4491" t="inlineStr">
        <is>
          <t>East</t>
        </is>
      </c>
      <c r="F4491" t="inlineStr">
        <is>
          <t>Website</t>
        </is>
      </c>
      <c r="G4491" t="inlineStr">
        <is>
          <t>Size/Fit Issue</t>
        </is>
      </c>
      <c r="H4491" t="n">
        <v>1</v>
      </c>
      <c r="I4491" t="n">
        <v>2087.49</v>
      </c>
    </row>
    <row r="4492">
      <c r="A4492" t="inlineStr">
        <is>
          <t>RET004504</t>
        </is>
      </c>
      <c r="B4492" t="inlineStr">
        <is>
          <t>O028501</t>
        </is>
      </c>
      <c r="C4492" s="25" t="n">
        <v>45580</v>
      </c>
      <c r="D4492" t="inlineStr">
        <is>
          <t>Electronics</t>
        </is>
      </c>
      <c r="E4492" t="inlineStr">
        <is>
          <t>South</t>
        </is>
      </c>
      <c r="F4492" t="inlineStr">
        <is>
          <t>Marketplace</t>
        </is>
      </c>
      <c r="G4492" t="inlineStr">
        <is>
          <t>Defective Product</t>
        </is>
      </c>
      <c r="H4492" t="n">
        <v>1</v>
      </c>
      <c r="I4492" t="n">
        <v>5755.62</v>
      </c>
    </row>
    <row r="4493">
      <c r="A4493" t="inlineStr">
        <is>
          <t>RET004505</t>
        </is>
      </c>
      <c r="B4493" t="inlineStr">
        <is>
          <t>O028507</t>
        </is>
      </c>
      <c r="C4493" s="25" t="n">
        <v>45580</v>
      </c>
      <c r="D4493" t="inlineStr">
        <is>
          <t>Beauty</t>
        </is>
      </c>
      <c r="E4493" t="inlineStr">
        <is>
          <t>West</t>
        </is>
      </c>
      <c r="F4493" t="inlineStr">
        <is>
          <t>Website</t>
        </is>
      </c>
      <c r="G4493" t="inlineStr">
        <is>
          <t>Defective Product</t>
        </is>
      </c>
      <c r="H4493" t="n">
        <v>1</v>
      </c>
      <c r="I4493" t="n">
        <v>370.4</v>
      </c>
    </row>
    <row r="4494">
      <c r="A4494" t="inlineStr">
        <is>
          <t>RET004506</t>
        </is>
      </c>
      <c r="B4494" t="inlineStr">
        <is>
          <t>O028527</t>
        </is>
      </c>
      <c r="C4494" s="25" t="n">
        <v>45580</v>
      </c>
      <c r="D4494" t="inlineStr">
        <is>
          <t>Beauty</t>
        </is>
      </c>
      <c r="E4494" t="inlineStr">
        <is>
          <t>West</t>
        </is>
      </c>
      <c r="F4494" t="inlineStr">
        <is>
          <t>Marketplace</t>
        </is>
      </c>
      <c r="G4494" t="inlineStr">
        <is>
          <t>Defective Product</t>
        </is>
      </c>
      <c r="H4494" t="n">
        <v>2</v>
      </c>
      <c r="I4494" t="n">
        <v>1925.35</v>
      </c>
    </row>
    <row r="4495">
      <c r="A4495" t="inlineStr">
        <is>
          <t>RET004507</t>
        </is>
      </c>
      <c r="B4495" t="inlineStr">
        <is>
          <t>O028527</t>
        </is>
      </c>
      <c r="C4495" s="25" t="n">
        <v>45580</v>
      </c>
      <c r="D4495" t="inlineStr">
        <is>
          <t>Fashion</t>
        </is>
      </c>
      <c r="E4495" t="inlineStr">
        <is>
          <t>West</t>
        </is>
      </c>
      <c r="F4495" t="inlineStr">
        <is>
          <t>Marketplace</t>
        </is>
      </c>
      <c r="G4495" t="inlineStr">
        <is>
          <t>Wrong Item Delivered</t>
        </is>
      </c>
      <c r="H4495" t="n">
        <v>1</v>
      </c>
      <c r="I4495" t="n">
        <v>1438.53</v>
      </c>
    </row>
    <row r="4496">
      <c r="A4496" t="inlineStr">
        <is>
          <t>RET004508</t>
        </is>
      </c>
      <c r="B4496" t="inlineStr">
        <is>
          <t>O028549</t>
        </is>
      </c>
      <c r="C4496" s="25" t="n">
        <v>45581</v>
      </c>
      <c r="D4496" t="inlineStr">
        <is>
          <t>Fashion</t>
        </is>
      </c>
      <c r="E4496" t="inlineStr">
        <is>
          <t>South</t>
        </is>
      </c>
      <c r="F4496" t="inlineStr">
        <is>
          <t>Retail Store</t>
        </is>
      </c>
      <c r="G4496" t="inlineStr">
        <is>
          <t>Wrong Item Delivered</t>
        </is>
      </c>
      <c r="H4496" t="n">
        <v>1</v>
      </c>
      <c r="I4496" t="n">
        <v>991.22</v>
      </c>
    </row>
    <row r="4497">
      <c r="A4497" t="inlineStr">
        <is>
          <t>RET004509</t>
        </is>
      </c>
      <c r="B4497" t="inlineStr">
        <is>
          <t>O028550</t>
        </is>
      </c>
      <c r="C4497" s="25" t="n">
        <v>45581</v>
      </c>
      <c r="D4497" t="inlineStr">
        <is>
          <t>Home &amp; Kitchen</t>
        </is>
      </c>
      <c r="E4497" t="inlineStr">
        <is>
          <t>North</t>
        </is>
      </c>
      <c r="F4497" t="inlineStr">
        <is>
          <t>Mobile App</t>
        </is>
      </c>
      <c r="G4497" t="inlineStr">
        <is>
          <t>Late Delivery</t>
        </is>
      </c>
      <c r="H4497" t="n">
        <v>1</v>
      </c>
      <c r="I4497" t="n">
        <v>406.85</v>
      </c>
    </row>
    <row r="4498">
      <c r="A4498" t="inlineStr">
        <is>
          <t>RET004510</t>
        </is>
      </c>
      <c r="B4498" t="inlineStr">
        <is>
          <t>O028559</t>
        </is>
      </c>
      <c r="C4498" s="25" t="n">
        <v>45581</v>
      </c>
      <c r="D4498" t="inlineStr">
        <is>
          <t>Home &amp; Kitchen</t>
        </is>
      </c>
      <c r="E4498" t="inlineStr">
        <is>
          <t>South</t>
        </is>
      </c>
      <c r="F4498" t="inlineStr">
        <is>
          <t>Marketplace</t>
        </is>
      </c>
      <c r="G4498" t="inlineStr">
        <is>
          <t>Changed Mind</t>
        </is>
      </c>
      <c r="H4498" t="n">
        <v>1</v>
      </c>
      <c r="I4498" t="n">
        <v>2212.13</v>
      </c>
    </row>
    <row r="4499">
      <c r="A4499" t="inlineStr">
        <is>
          <t>RET004511</t>
        </is>
      </c>
      <c r="B4499" t="inlineStr">
        <is>
          <t>O028569</t>
        </is>
      </c>
      <c r="C4499" s="25" t="n">
        <v>45581</v>
      </c>
      <c r="D4499" t="inlineStr">
        <is>
          <t>Sports</t>
        </is>
      </c>
      <c r="E4499" t="inlineStr">
        <is>
          <t>East</t>
        </is>
      </c>
      <c r="F4499" t="inlineStr">
        <is>
          <t>Mobile App</t>
        </is>
      </c>
      <c r="G4499" t="inlineStr">
        <is>
          <t>Late Delivery</t>
        </is>
      </c>
      <c r="H4499" t="n">
        <v>3</v>
      </c>
      <c r="I4499" t="n">
        <v>7260.86</v>
      </c>
    </row>
    <row r="4500">
      <c r="A4500" t="inlineStr">
        <is>
          <t>RET004512</t>
        </is>
      </c>
      <c r="B4500" t="inlineStr">
        <is>
          <t>O028569</t>
        </is>
      </c>
      <c r="C4500" s="25" t="n">
        <v>45581</v>
      </c>
      <c r="D4500" t="inlineStr">
        <is>
          <t>Fashion</t>
        </is>
      </c>
      <c r="E4500" t="inlineStr">
        <is>
          <t>East</t>
        </is>
      </c>
      <c r="F4500" t="inlineStr">
        <is>
          <t>Mobile App</t>
        </is>
      </c>
      <c r="G4500" t="inlineStr">
        <is>
          <t>Changed Mind</t>
        </is>
      </c>
      <c r="H4500" t="n">
        <v>1</v>
      </c>
      <c r="I4500" t="n">
        <v>2154.05</v>
      </c>
    </row>
    <row r="4501">
      <c r="A4501" t="inlineStr">
        <is>
          <t>RET004513</t>
        </is>
      </c>
      <c r="B4501" t="inlineStr">
        <is>
          <t>O028585</t>
        </is>
      </c>
      <c r="C4501" s="25" t="n">
        <v>45581</v>
      </c>
      <c r="D4501" t="inlineStr">
        <is>
          <t>Sports</t>
        </is>
      </c>
      <c r="E4501" t="inlineStr">
        <is>
          <t>East</t>
        </is>
      </c>
      <c r="F4501" t="inlineStr">
        <is>
          <t>Website</t>
        </is>
      </c>
      <c r="G4501" t="inlineStr">
        <is>
          <t>Damaged in Transit</t>
        </is>
      </c>
      <c r="H4501" t="n">
        <v>1</v>
      </c>
      <c r="I4501" t="n">
        <v>2722.82</v>
      </c>
    </row>
    <row r="4502">
      <c r="A4502" t="inlineStr">
        <is>
          <t>RET004514</t>
        </is>
      </c>
      <c r="B4502" t="inlineStr">
        <is>
          <t>O028585</t>
        </is>
      </c>
      <c r="C4502" s="25" t="n">
        <v>45581</v>
      </c>
      <c r="D4502" t="inlineStr">
        <is>
          <t>Books</t>
        </is>
      </c>
      <c r="E4502" t="inlineStr">
        <is>
          <t>East</t>
        </is>
      </c>
      <c r="F4502" t="inlineStr">
        <is>
          <t>Website</t>
        </is>
      </c>
      <c r="G4502" t="inlineStr">
        <is>
          <t>Changed Mind</t>
        </is>
      </c>
      <c r="H4502" t="n">
        <v>1</v>
      </c>
      <c r="I4502" t="n">
        <v>361.56</v>
      </c>
    </row>
    <row r="4503">
      <c r="A4503" t="inlineStr">
        <is>
          <t>RET004515</t>
        </is>
      </c>
      <c r="B4503" t="inlineStr">
        <is>
          <t>O028589</t>
        </is>
      </c>
      <c r="C4503" s="25" t="n">
        <v>45581</v>
      </c>
      <c r="D4503" t="inlineStr">
        <is>
          <t>Fashion</t>
        </is>
      </c>
      <c r="E4503" t="inlineStr">
        <is>
          <t>South</t>
        </is>
      </c>
      <c r="F4503" t="inlineStr">
        <is>
          <t>Retail Store</t>
        </is>
      </c>
      <c r="G4503" t="inlineStr">
        <is>
          <t>Changed Mind</t>
        </is>
      </c>
      <c r="H4503" t="n">
        <v>1</v>
      </c>
      <c r="I4503" t="n">
        <v>432.28</v>
      </c>
    </row>
    <row r="4504">
      <c r="A4504" t="inlineStr">
        <is>
          <t>RET004516</t>
        </is>
      </c>
      <c r="B4504" t="inlineStr">
        <is>
          <t>O028609</t>
        </is>
      </c>
      <c r="C4504" s="25" t="n">
        <v>45581</v>
      </c>
      <c r="D4504" t="inlineStr">
        <is>
          <t>Fashion</t>
        </is>
      </c>
      <c r="E4504" t="inlineStr">
        <is>
          <t>South</t>
        </is>
      </c>
      <c r="F4504" t="inlineStr">
        <is>
          <t>Website</t>
        </is>
      </c>
      <c r="G4504" t="inlineStr">
        <is>
          <t>Wrong Item Delivered</t>
        </is>
      </c>
      <c r="H4504" t="n">
        <v>1</v>
      </c>
      <c r="I4504" t="n">
        <v>1139.48</v>
      </c>
    </row>
    <row r="4505">
      <c r="A4505" t="inlineStr">
        <is>
          <t>RET004517</t>
        </is>
      </c>
      <c r="B4505" t="inlineStr">
        <is>
          <t>O028610</t>
        </is>
      </c>
      <c r="C4505" s="25" t="n">
        <v>45581</v>
      </c>
      <c r="D4505" t="inlineStr">
        <is>
          <t>Home &amp; Kitchen</t>
        </is>
      </c>
      <c r="E4505" t="inlineStr">
        <is>
          <t>South</t>
        </is>
      </c>
      <c r="F4505" t="inlineStr">
        <is>
          <t>Mobile App</t>
        </is>
      </c>
      <c r="G4505" t="inlineStr">
        <is>
          <t>Changed Mind</t>
        </is>
      </c>
      <c r="H4505" t="n">
        <v>1</v>
      </c>
      <c r="I4505" t="n">
        <v>1178.42</v>
      </c>
    </row>
    <row r="4506">
      <c r="A4506" t="inlineStr">
        <is>
          <t>RET004518</t>
        </is>
      </c>
      <c r="B4506" t="inlineStr">
        <is>
          <t>O028616</t>
        </is>
      </c>
      <c r="C4506" s="25" t="n">
        <v>45582</v>
      </c>
      <c r="D4506" t="inlineStr">
        <is>
          <t>Fashion</t>
        </is>
      </c>
      <c r="E4506" t="inlineStr">
        <is>
          <t>South</t>
        </is>
      </c>
      <c r="F4506" t="inlineStr">
        <is>
          <t>Website</t>
        </is>
      </c>
      <c r="G4506" t="inlineStr">
        <is>
          <t>Size/Fit Issue</t>
        </is>
      </c>
      <c r="H4506" t="n">
        <v>1</v>
      </c>
      <c r="I4506" t="n">
        <v>3783.05</v>
      </c>
    </row>
    <row r="4507">
      <c r="A4507" t="inlineStr">
        <is>
          <t>RET004519</t>
        </is>
      </c>
      <c r="B4507" t="inlineStr">
        <is>
          <t>O028620</t>
        </is>
      </c>
      <c r="C4507" s="25" t="n">
        <v>45582</v>
      </c>
      <c r="D4507" t="inlineStr">
        <is>
          <t>Fashion</t>
        </is>
      </c>
      <c r="E4507" t="inlineStr">
        <is>
          <t>East</t>
        </is>
      </c>
      <c r="F4507" t="inlineStr">
        <is>
          <t>Marketplace</t>
        </is>
      </c>
      <c r="G4507" t="inlineStr">
        <is>
          <t>Size/Fit Issue</t>
        </is>
      </c>
      <c r="H4507" t="n">
        <v>1</v>
      </c>
      <c r="I4507" t="n">
        <v>506.22</v>
      </c>
    </row>
    <row r="4508">
      <c r="A4508" t="inlineStr">
        <is>
          <t>RET004520</t>
        </is>
      </c>
      <c r="B4508" t="inlineStr">
        <is>
          <t>O028628</t>
        </is>
      </c>
      <c r="C4508" s="25" t="n">
        <v>45582</v>
      </c>
      <c r="D4508" t="inlineStr">
        <is>
          <t>Home &amp; Kitchen</t>
        </is>
      </c>
      <c r="E4508" t="inlineStr">
        <is>
          <t>North</t>
        </is>
      </c>
      <c r="F4508" t="inlineStr">
        <is>
          <t>Website</t>
        </is>
      </c>
      <c r="G4508" t="inlineStr">
        <is>
          <t>Changed Mind</t>
        </is>
      </c>
      <c r="H4508" t="n">
        <v>1</v>
      </c>
      <c r="I4508" t="n">
        <v>290.37</v>
      </c>
    </row>
    <row r="4509">
      <c r="A4509" t="inlineStr">
        <is>
          <t>RET004521</t>
        </is>
      </c>
      <c r="B4509" t="inlineStr">
        <is>
          <t>O028630</t>
        </is>
      </c>
      <c r="C4509" s="25" t="n">
        <v>45582</v>
      </c>
      <c r="D4509" t="inlineStr">
        <is>
          <t>Fashion</t>
        </is>
      </c>
      <c r="E4509" t="inlineStr">
        <is>
          <t>South</t>
        </is>
      </c>
      <c r="F4509" t="inlineStr">
        <is>
          <t>Marketplace</t>
        </is>
      </c>
      <c r="G4509" t="inlineStr">
        <is>
          <t>Size/Fit Issue</t>
        </is>
      </c>
      <c r="H4509" t="n">
        <v>1</v>
      </c>
      <c r="I4509" t="n">
        <v>1105.73</v>
      </c>
    </row>
    <row r="4510">
      <c r="A4510" t="inlineStr">
        <is>
          <t>RET004522</t>
        </is>
      </c>
      <c r="B4510" t="inlineStr">
        <is>
          <t>O028642</t>
        </is>
      </c>
      <c r="C4510" s="25" t="n">
        <v>45582</v>
      </c>
      <c r="D4510" t="inlineStr">
        <is>
          <t>Electronics</t>
        </is>
      </c>
      <c r="E4510" t="inlineStr">
        <is>
          <t>East</t>
        </is>
      </c>
      <c r="F4510" t="inlineStr">
        <is>
          <t>Marketplace</t>
        </is>
      </c>
      <c r="G4510" t="inlineStr">
        <is>
          <t>Changed Mind</t>
        </is>
      </c>
      <c r="H4510" t="n">
        <v>2</v>
      </c>
      <c r="I4510" t="n">
        <v>2438.07</v>
      </c>
    </row>
    <row r="4511">
      <c r="A4511" t="inlineStr">
        <is>
          <t>RET004523</t>
        </is>
      </c>
      <c r="B4511" t="inlineStr">
        <is>
          <t>O028655</t>
        </is>
      </c>
      <c r="C4511" s="25" t="n">
        <v>45582</v>
      </c>
      <c r="D4511" t="inlineStr">
        <is>
          <t>Electronics</t>
        </is>
      </c>
      <c r="E4511" t="inlineStr">
        <is>
          <t>South</t>
        </is>
      </c>
      <c r="F4511" t="inlineStr">
        <is>
          <t>Mobile App</t>
        </is>
      </c>
      <c r="G4511" t="inlineStr">
        <is>
          <t>Late Delivery</t>
        </is>
      </c>
      <c r="H4511" t="n">
        <v>1</v>
      </c>
      <c r="I4511" t="n">
        <v>16350.98</v>
      </c>
    </row>
    <row r="4512">
      <c r="A4512" t="inlineStr">
        <is>
          <t>RET004524</t>
        </is>
      </c>
      <c r="B4512" t="inlineStr">
        <is>
          <t>O028658</t>
        </is>
      </c>
      <c r="C4512" s="25" t="n">
        <v>45582</v>
      </c>
      <c r="D4512" t="inlineStr">
        <is>
          <t>Fashion</t>
        </is>
      </c>
      <c r="E4512" t="inlineStr">
        <is>
          <t>South</t>
        </is>
      </c>
      <c r="F4512" t="inlineStr">
        <is>
          <t>Marketplace</t>
        </is>
      </c>
      <c r="G4512" t="inlineStr">
        <is>
          <t>Damaged in Transit</t>
        </is>
      </c>
      <c r="H4512" t="n">
        <v>1</v>
      </c>
      <c r="I4512" t="n">
        <v>326.87</v>
      </c>
    </row>
    <row r="4513">
      <c r="A4513" t="inlineStr">
        <is>
          <t>RET004525</t>
        </is>
      </c>
      <c r="B4513" t="inlineStr">
        <is>
          <t>O028664</t>
        </is>
      </c>
      <c r="C4513" s="25" t="n">
        <v>45582</v>
      </c>
      <c r="D4513" t="inlineStr">
        <is>
          <t>Fashion</t>
        </is>
      </c>
      <c r="E4513" t="inlineStr">
        <is>
          <t>South</t>
        </is>
      </c>
      <c r="F4513" t="inlineStr">
        <is>
          <t>Retail Store</t>
        </is>
      </c>
      <c r="G4513" t="inlineStr">
        <is>
          <t>Changed Mind</t>
        </is>
      </c>
      <c r="H4513" t="n">
        <v>1</v>
      </c>
      <c r="I4513" t="n">
        <v>860.1799999999999</v>
      </c>
    </row>
    <row r="4514">
      <c r="A4514" t="inlineStr">
        <is>
          <t>RET004526</t>
        </is>
      </c>
      <c r="B4514" t="inlineStr">
        <is>
          <t>O028665</t>
        </is>
      </c>
      <c r="C4514" s="25" t="n">
        <v>45582</v>
      </c>
      <c r="D4514" t="inlineStr">
        <is>
          <t>Fashion</t>
        </is>
      </c>
      <c r="E4514" t="inlineStr">
        <is>
          <t>North</t>
        </is>
      </c>
      <c r="F4514" t="inlineStr">
        <is>
          <t>Mobile App</t>
        </is>
      </c>
      <c r="G4514" t="inlineStr">
        <is>
          <t>Size/Fit Issue</t>
        </is>
      </c>
      <c r="H4514" t="n">
        <v>1</v>
      </c>
      <c r="I4514" t="n">
        <v>738.5</v>
      </c>
    </row>
    <row r="4515">
      <c r="A4515" t="inlineStr">
        <is>
          <t>RET004527</t>
        </is>
      </c>
      <c r="B4515" t="inlineStr">
        <is>
          <t>O028671</t>
        </is>
      </c>
      <c r="C4515" s="25" t="n">
        <v>45582</v>
      </c>
      <c r="D4515" t="inlineStr">
        <is>
          <t>Beauty</t>
        </is>
      </c>
      <c r="E4515" t="inlineStr">
        <is>
          <t>South</t>
        </is>
      </c>
      <c r="F4515" t="inlineStr">
        <is>
          <t>Website</t>
        </is>
      </c>
      <c r="G4515" t="inlineStr">
        <is>
          <t>Late Delivery</t>
        </is>
      </c>
      <c r="H4515" t="n">
        <v>1</v>
      </c>
      <c r="I4515" t="n">
        <v>379.24</v>
      </c>
    </row>
    <row r="4516">
      <c r="A4516" t="inlineStr">
        <is>
          <t>RET004528</t>
        </is>
      </c>
      <c r="B4516" t="inlineStr">
        <is>
          <t>O028673</t>
        </is>
      </c>
      <c r="C4516" s="25" t="n">
        <v>45583</v>
      </c>
      <c r="D4516" t="inlineStr">
        <is>
          <t>Fashion</t>
        </is>
      </c>
      <c r="E4516" t="inlineStr">
        <is>
          <t>East</t>
        </is>
      </c>
      <c r="F4516" t="inlineStr">
        <is>
          <t>Mobile App</t>
        </is>
      </c>
      <c r="G4516" t="inlineStr">
        <is>
          <t>Defective Product</t>
        </is>
      </c>
      <c r="H4516" t="n">
        <v>1</v>
      </c>
      <c r="I4516" t="n">
        <v>1281.38</v>
      </c>
    </row>
    <row r="4517">
      <c r="A4517" t="inlineStr">
        <is>
          <t>RET004529</t>
        </is>
      </c>
      <c r="B4517" t="inlineStr">
        <is>
          <t>O028674</t>
        </is>
      </c>
      <c r="C4517" s="25" t="n">
        <v>45583</v>
      </c>
      <c r="D4517" t="inlineStr">
        <is>
          <t>Electronics</t>
        </is>
      </c>
      <c r="E4517" t="inlineStr">
        <is>
          <t>North</t>
        </is>
      </c>
      <c r="F4517" t="inlineStr">
        <is>
          <t>Website</t>
        </is>
      </c>
      <c r="G4517" t="inlineStr">
        <is>
          <t>Changed Mind</t>
        </is>
      </c>
      <c r="H4517" t="n">
        <v>1</v>
      </c>
      <c r="I4517" t="n">
        <v>16350.98</v>
      </c>
    </row>
    <row r="4518">
      <c r="A4518" t="inlineStr">
        <is>
          <t>RET004530</t>
        </is>
      </c>
      <c r="B4518" t="inlineStr">
        <is>
          <t>O028677</t>
        </is>
      </c>
      <c r="C4518" s="25" t="n">
        <v>45583</v>
      </c>
      <c r="D4518" t="inlineStr">
        <is>
          <t>Fashion</t>
        </is>
      </c>
      <c r="E4518" t="inlineStr">
        <is>
          <t>East</t>
        </is>
      </c>
      <c r="F4518" t="inlineStr">
        <is>
          <t>Retail Store</t>
        </is>
      </c>
      <c r="G4518" t="inlineStr">
        <is>
          <t>Damaged in Transit</t>
        </is>
      </c>
      <c r="H4518" t="n">
        <v>2</v>
      </c>
      <c r="I4518" t="n">
        <v>2230.9</v>
      </c>
    </row>
    <row r="4519">
      <c r="A4519" t="inlineStr">
        <is>
          <t>RET004531</t>
        </is>
      </c>
      <c r="B4519" t="inlineStr">
        <is>
          <t>O028679</t>
        </is>
      </c>
      <c r="C4519" s="25" t="n">
        <v>45583</v>
      </c>
      <c r="D4519" t="inlineStr">
        <is>
          <t>Beauty</t>
        </is>
      </c>
      <c r="E4519" t="inlineStr">
        <is>
          <t>East</t>
        </is>
      </c>
      <c r="F4519" t="inlineStr">
        <is>
          <t>Mobile App</t>
        </is>
      </c>
      <c r="G4519" t="inlineStr">
        <is>
          <t>Changed Mind</t>
        </is>
      </c>
      <c r="H4519" t="n">
        <v>1</v>
      </c>
      <c r="I4519" t="n">
        <v>175.92</v>
      </c>
    </row>
    <row r="4520">
      <c r="A4520" t="inlineStr">
        <is>
          <t>RET004532</t>
        </is>
      </c>
      <c r="B4520" t="inlineStr">
        <is>
          <t>O028681</t>
        </is>
      </c>
      <c r="C4520" s="25" t="n">
        <v>45583</v>
      </c>
      <c r="D4520" t="inlineStr">
        <is>
          <t>Fashion</t>
        </is>
      </c>
      <c r="E4520" t="inlineStr">
        <is>
          <t>East</t>
        </is>
      </c>
      <c r="F4520" t="inlineStr">
        <is>
          <t>Mobile App</t>
        </is>
      </c>
      <c r="G4520" t="inlineStr">
        <is>
          <t>Changed Mind</t>
        </is>
      </c>
      <c r="H4520" t="n">
        <v>1</v>
      </c>
      <c r="I4520" t="n">
        <v>963.14</v>
      </c>
    </row>
    <row r="4521">
      <c r="A4521" t="inlineStr">
        <is>
          <t>RET004533</t>
        </is>
      </c>
      <c r="B4521" t="inlineStr">
        <is>
          <t>O028682</t>
        </is>
      </c>
      <c r="C4521" s="25" t="n">
        <v>45583</v>
      </c>
      <c r="D4521" t="inlineStr">
        <is>
          <t>Fashion</t>
        </is>
      </c>
      <c r="E4521" t="inlineStr">
        <is>
          <t>North</t>
        </is>
      </c>
      <c r="F4521" t="inlineStr">
        <is>
          <t>Marketplace</t>
        </is>
      </c>
      <c r="G4521" t="inlineStr">
        <is>
          <t>Defective Product</t>
        </is>
      </c>
      <c r="H4521" t="n">
        <v>1</v>
      </c>
      <c r="I4521" t="n">
        <v>2179.01</v>
      </c>
    </row>
    <row r="4522">
      <c r="A4522" t="inlineStr">
        <is>
          <t>RET004534</t>
        </is>
      </c>
      <c r="B4522" t="inlineStr">
        <is>
          <t>O028688</t>
        </is>
      </c>
      <c r="C4522" s="25" t="n">
        <v>45583</v>
      </c>
      <c r="D4522" t="inlineStr">
        <is>
          <t>Fashion</t>
        </is>
      </c>
      <c r="E4522" t="inlineStr">
        <is>
          <t>South</t>
        </is>
      </c>
      <c r="F4522" t="inlineStr">
        <is>
          <t>Mobile App</t>
        </is>
      </c>
      <c r="G4522" t="inlineStr">
        <is>
          <t>Size/Fit Issue</t>
        </is>
      </c>
      <c r="H4522" t="n">
        <v>1</v>
      </c>
      <c r="I4522" t="n">
        <v>1403.06</v>
      </c>
    </row>
    <row r="4523">
      <c r="A4523" t="inlineStr">
        <is>
          <t>RET004535</t>
        </is>
      </c>
      <c r="B4523" t="inlineStr">
        <is>
          <t>O028691</t>
        </is>
      </c>
      <c r="C4523" s="25" t="n">
        <v>45583</v>
      </c>
      <c r="D4523" t="inlineStr">
        <is>
          <t>Fashion</t>
        </is>
      </c>
      <c r="E4523" t="inlineStr">
        <is>
          <t>West</t>
        </is>
      </c>
      <c r="F4523" t="inlineStr">
        <is>
          <t>Website</t>
        </is>
      </c>
      <c r="G4523" t="inlineStr">
        <is>
          <t>Size/Fit Issue</t>
        </is>
      </c>
      <c r="H4523" t="n">
        <v>1</v>
      </c>
      <c r="I4523" t="n">
        <v>1369.32</v>
      </c>
    </row>
    <row r="4524">
      <c r="A4524" t="inlineStr">
        <is>
          <t>RET004536</t>
        </is>
      </c>
      <c r="B4524" t="inlineStr">
        <is>
          <t>O028726</t>
        </is>
      </c>
      <c r="C4524" s="25" t="n">
        <v>45583</v>
      </c>
      <c r="D4524" t="inlineStr">
        <is>
          <t>Home &amp; Kitchen</t>
        </is>
      </c>
      <c r="E4524" t="inlineStr">
        <is>
          <t>East</t>
        </is>
      </c>
      <c r="F4524" t="inlineStr">
        <is>
          <t>Mobile App</t>
        </is>
      </c>
      <c r="G4524" t="inlineStr">
        <is>
          <t>Not as Described</t>
        </is>
      </c>
      <c r="H4524" t="n">
        <v>1</v>
      </c>
      <c r="I4524" t="n">
        <v>1802.48</v>
      </c>
    </row>
    <row r="4525">
      <c r="A4525" t="inlineStr">
        <is>
          <t>RET004537</t>
        </is>
      </c>
      <c r="B4525" t="inlineStr">
        <is>
          <t>O028739</t>
        </is>
      </c>
      <c r="C4525" s="25" t="n">
        <v>45583</v>
      </c>
      <c r="D4525" t="inlineStr">
        <is>
          <t>Fashion</t>
        </is>
      </c>
      <c r="E4525" t="inlineStr">
        <is>
          <t>North</t>
        </is>
      </c>
      <c r="F4525" t="inlineStr">
        <is>
          <t>Mobile App</t>
        </is>
      </c>
      <c r="G4525" t="inlineStr">
        <is>
          <t>Size/Fit Issue</t>
        </is>
      </c>
      <c r="H4525" t="n">
        <v>1</v>
      </c>
      <c r="I4525" t="n">
        <v>937.61</v>
      </c>
    </row>
    <row r="4526">
      <c r="A4526" t="inlineStr">
        <is>
          <t>RET004538</t>
        </is>
      </c>
      <c r="B4526" t="inlineStr">
        <is>
          <t>O028741</t>
        </is>
      </c>
      <c r="C4526" s="25" t="n">
        <v>45583</v>
      </c>
      <c r="D4526" t="inlineStr">
        <is>
          <t>Fashion</t>
        </is>
      </c>
      <c r="E4526" t="inlineStr">
        <is>
          <t>West</t>
        </is>
      </c>
      <c r="F4526" t="inlineStr">
        <is>
          <t>Website</t>
        </is>
      </c>
      <c r="G4526" t="inlineStr">
        <is>
          <t>Size/Fit Issue</t>
        </is>
      </c>
      <c r="H4526" t="n">
        <v>1</v>
      </c>
      <c r="I4526" t="n">
        <v>432.28</v>
      </c>
    </row>
    <row r="4527">
      <c r="A4527" t="inlineStr">
        <is>
          <t>RET004539</t>
        </is>
      </c>
      <c r="B4527" t="inlineStr">
        <is>
          <t>O028743</t>
        </is>
      </c>
      <c r="C4527" s="25" t="n">
        <v>45583</v>
      </c>
      <c r="D4527" t="inlineStr">
        <is>
          <t>Fashion</t>
        </is>
      </c>
      <c r="E4527" t="inlineStr">
        <is>
          <t>North</t>
        </is>
      </c>
      <c r="F4527" t="inlineStr">
        <is>
          <t>Marketplace</t>
        </is>
      </c>
      <c r="G4527" t="inlineStr">
        <is>
          <t>Size/Fit Issue</t>
        </is>
      </c>
      <c r="H4527" t="n">
        <v>1</v>
      </c>
      <c r="I4527" t="n">
        <v>822.85</v>
      </c>
    </row>
    <row r="4528">
      <c r="A4528" t="inlineStr">
        <is>
          <t>RET004540</t>
        </is>
      </c>
      <c r="B4528" t="inlineStr">
        <is>
          <t>O028754</t>
        </is>
      </c>
      <c r="C4528" s="25" t="n">
        <v>45584</v>
      </c>
      <c r="D4528" t="inlineStr">
        <is>
          <t>Sports</t>
        </is>
      </c>
      <c r="E4528" t="inlineStr">
        <is>
          <t>East</t>
        </is>
      </c>
      <c r="F4528" t="inlineStr">
        <is>
          <t>Website</t>
        </is>
      </c>
      <c r="G4528" t="inlineStr">
        <is>
          <t>Not as Described</t>
        </is>
      </c>
      <c r="H4528" t="n">
        <v>1</v>
      </c>
      <c r="I4528" t="n">
        <v>600.24</v>
      </c>
    </row>
    <row r="4529">
      <c r="A4529" t="inlineStr">
        <is>
          <t>RET004541</t>
        </is>
      </c>
      <c r="B4529" t="inlineStr">
        <is>
          <t>O028767</t>
        </is>
      </c>
      <c r="C4529" s="25" t="n">
        <v>45584</v>
      </c>
      <c r="D4529" t="inlineStr">
        <is>
          <t>Fashion</t>
        </is>
      </c>
      <c r="E4529" t="inlineStr">
        <is>
          <t>North</t>
        </is>
      </c>
      <c r="F4529" t="inlineStr">
        <is>
          <t>Marketplace</t>
        </is>
      </c>
      <c r="G4529" t="inlineStr">
        <is>
          <t>Not as Described</t>
        </is>
      </c>
      <c r="H4529" t="n">
        <v>1</v>
      </c>
      <c r="I4529" t="n">
        <v>1301.82</v>
      </c>
    </row>
    <row r="4530">
      <c r="A4530" t="inlineStr">
        <is>
          <t>RET004542</t>
        </is>
      </c>
      <c r="B4530" t="inlineStr">
        <is>
          <t>O028768</t>
        </is>
      </c>
      <c r="C4530" s="25" t="n">
        <v>45584</v>
      </c>
      <c r="D4530" t="inlineStr">
        <is>
          <t>Fashion</t>
        </is>
      </c>
      <c r="E4530" t="inlineStr">
        <is>
          <t>Central</t>
        </is>
      </c>
      <c r="F4530" t="inlineStr">
        <is>
          <t>Marketplace</t>
        </is>
      </c>
      <c r="G4530" t="inlineStr">
        <is>
          <t>Size/Fit Issue</t>
        </is>
      </c>
      <c r="H4530" t="n">
        <v>1</v>
      </c>
      <c r="I4530" t="n">
        <v>5131.62</v>
      </c>
    </row>
    <row r="4531">
      <c r="A4531" t="inlineStr">
        <is>
          <t>RET004543</t>
        </is>
      </c>
      <c r="B4531" t="inlineStr">
        <is>
          <t>O028771</t>
        </is>
      </c>
      <c r="C4531" s="25" t="n">
        <v>45584</v>
      </c>
      <c r="D4531" t="inlineStr">
        <is>
          <t>Sports</t>
        </is>
      </c>
      <c r="E4531" t="inlineStr">
        <is>
          <t>South</t>
        </is>
      </c>
      <c r="F4531" t="inlineStr">
        <is>
          <t>Mobile App</t>
        </is>
      </c>
      <c r="G4531" t="inlineStr">
        <is>
          <t>Defective Product</t>
        </is>
      </c>
      <c r="H4531" t="n">
        <v>1</v>
      </c>
      <c r="I4531" t="n">
        <v>2722.82</v>
      </c>
    </row>
    <row r="4532">
      <c r="A4532" t="inlineStr">
        <is>
          <t>RET004544</t>
        </is>
      </c>
      <c r="B4532" t="inlineStr">
        <is>
          <t>O028780</t>
        </is>
      </c>
      <c r="C4532" s="25" t="n">
        <v>45584</v>
      </c>
      <c r="D4532" t="inlineStr">
        <is>
          <t>Fashion</t>
        </is>
      </c>
      <c r="E4532" t="inlineStr">
        <is>
          <t>South</t>
        </is>
      </c>
      <c r="F4532" t="inlineStr">
        <is>
          <t>Mobile App</t>
        </is>
      </c>
      <c r="G4532" t="inlineStr">
        <is>
          <t>Not as Described</t>
        </is>
      </c>
      <c r="H4532" t="n">
        <v>1</v>
      </c>
      <c r="I4532" t="n">
        <v>1139.01</v>
      </c>
    </row>
    <row r="4533">
      <c r="A4533" t="inlineStr">
        <is>
          <t>RET004545</t>
        </is>
      </c>
      <c r="B4533" t="inlineStr">
        <is>
          <t>O028784</t>
        </is>
      </c>
      <c r="C4533" s="25" t="n">
        <v>45584</v>
      </c>
      <c r="D4533" t="inlineStr">
        <is>
          <t>Fashion</t>
        </is>
      </c>
      <c r="E4533" t="inlineStr">
        <is>
          <t>East</t>
        </is>
      </c>
      <c r="F4533" t="inlineStr">
        <is>
          <t>Website</t>
        </is>
      </c>
      <c r="G4533" t="inlineStr">
        <is>
          <t>Defective Product</t>
        </is>
      </c>
      <c r="H4533" t="n">
        <v>1</v>
      </c>
      <c r="I4533" t="n">
        <v>1206.51</v>
      </c>
    </row>
    <row r="4534">
      <c r="A4534" t="inlineStr">
        <is>
          <t>RET004546</t>
        </is>
      </c>
      <c r="B4534" t="inlineStr">
        <is>
          <t>O028788</t>
        </is>
      </c>
      <c r="C4534" s="25" t="n">
        <v>45584</v>
      </c>
      <c r="D4534" t="inlineStr">
        <is>
          <t>Electronics</t>
        </is>
      </c>
      <c r="E4534" t="inlineStr">
        <is>
          <t>South</t>
        </is>
      </c>
      <c r="F4534" t="inlineStr">
        <is>
          <t>Website</t>
        </is>
      </c>
      <c r="G4534" t="inlineStr">
        <is>
          <t>Late Delivery</t>
        </is>
      </c>
      <c r="H4534" t="n">
        <v>1</v>
      </c>
      <c r="I4534" t="n">
        <v>4481</v>
      </c>
    </row>
    <row r="4535">
      <c r="A4535" t="inlineStr">
        <is>
          <t>RET004547</t>
        </is>
      </c>
      <c r="B4535" t="inlineStr">
        <is>
          <t>O028789</t>
        </is>
      </c>
      <c r="C4535" s="25" t="n">
        <v>45584</v>
      </c>
      <c r="D4535" t="inlineStr">
        <is>
          <t>Fashion</t>
        </is>
      </c>
      <c r="E4535" t="inlineStr">
        <is>
          <t>Central</t>
        </is>
      </c>
      <c r="F4535" t="inlineStr">
        <is>
          <t>Mobile App</t>
        </is>
      </c>
      <c r="G4535" t="inlineStr">
        <is>
          <t>Size/Fit Issue</t>
        </is>
      </c>
      <c r="H4535" t="n">
        <v>1</v>
      </c>
      <c r="I4535" t="n">
        <v>2076.98</v>
      </c>
    </row>
    <row r="4536">
      <c r="A4536" t="inlineStr">
        <is>
          <t>RET004548</t>
        </is>
      </c>
      <c r="B4536" t="inlineStr">
        <is>
          <t>O028796</t>
        </is>
      </c>
      <c r="C4536" s="25" t="n">
        <v>45584</v>
      </c>
      <c r="D4536" t="inlineStr">
        <is>
          <t>Electronics</t>
        </is>
      </c>
      <c r="E4536" t="inlineStr">
        <is>
          <t>East</t>
        </is>
      </c>
      <c r="F4536" t="inlineStr">
        <is>
          <t>Marketplace</t>
        </is>
      </c>
      <c r="G4536" t="inlineStr">
        <is>
          <t>Defective Product</t>
        </is>
      </c>
      <c r="H4536" t="n">
        <v>1</v>
      </c>
      <c r="I4536" t="n">
        <v>17546.52</v>
      </c>
    </row>
    <row r="4537">
      <c r="A4537" t="inlineStr">
        <is>
          <t>RET004549</t>
        </is>
      </c>
      <c r="B4537" t="inlineStr">
        <is>
          <t>O028797</t>
        </is>
      </c>
      <c r="C4537" s="25" t="n">
        <v>45584</v>
      </c>
      <c r="D4537" t="inlineStr">
        <is>
          <t>Home &amp; Kitchen</t>
        </is>
      </c>
      <c r="E4537" t="inlineStr">
        <is>
          <t>South</t>
        </is>
      </c>
      <c r="F4537" t="inlineStr">
        <is>
          <t>Website</t>
        </is>
      </c>
      <c r="G4537" t="inlineStr">
        <is>
          <t>Size/Fit Issue</t>
        </is>
      </c>
      <c r="H4537" t="n">
        <v>1</v>
      </c>
      <c r="I4537" t="n">
        <v>1019.3</v>
      </c>
    </row>
    <row r="4538">
      <c r="A4538" t="inlineStr">
        <is>
          <t>RET004550</t>
        </is>
      </c>
      <c r="B4538" t="inlineStr">
        <is>
          <t>O028798</t>
        </is>
      </c>
      <c r="C4538" s="25" t="n">
        <v>45584</v>
      </c>
      <c r="D4538" t="inlineStr">
        <is>
          <t>Beauty</t>
        </is>
      </c>
      <c r="E4538" t="inlineStr">
        <is>
          <t>West</t>
        </is>
      </c>
      <c r="F4538" t="inlineStr">
        <is>
          <t>Website</t>
        </is>
      </c>
      <c r="G4538" t="inlineStr">
        <is>
          <t>Wrong Item Delivered</t>
        </is>
      </c>
      <c r="H4538" t="n">
        <v>1</v>
      </c>
      <c r="I4538" t="n">
        <v>175.92</v>
      </c>
    </row>
    <row r="4539">
      <c r="A4539" t="inlineStr">
        <is>
          <t>RET004551</t>
        </is>
      </c>
      <c r="B4539" t="inlineStr">
        <is>
          <t>O028814</t>
        </is>
      </c>
      <c r="C4539" s="25" t="n">
        <v>45584</v>
      </c>
      <c r="D4539" t="inlineStr">
        <is>
          <t>Sports</t>
        </is>
      </c>
      <c r="E4539" t="inlineStr">
        <is>
          <t>East</t>
        </is>
      </c>
      <c r="F4539" t="inlineStr">
        <is>
          <t>Mobile App</t>
        </is>
      </c>
      <c r="G4539" t="inlineStr">
        <is>
          <t>Defective Product</t>
        </is>
      </c>
      <c r="H4539" t="n">
        <v>2</v>
      </c>
      <c r="I4539" t="n">
        <v>2132.21</v>
      </c>
    </row>
    <row r="4540">
      <c r="A4540" t="inlineStr">
        <is>
          <t>RET004552</t>
        </is>
      </c>
      <c r="B4540" t="inlineStr">
        <is>
          <t>O028817</t>
        </is>
      </c>
      <c r="C4540" s="25" t="n">
        <v>45584</v>
      </c>
      <c r="D4540" t="inlineStr">
        <is>
          <t>Home &amp; Kitchen</t>
        </is>
      </c>
      <c r="E4540" t="inlineStr">
        <is>
          <t>East</t>
        </is>
      </c>
      <c r="F4540" t="inlineStr">
        <is>
          <t>Mobile App</t>
        </is>
      </c>
      <c r="G4540" t="inlineStr">
        <is>
          <t>Damaged in Transit</t>
        </is>
      </c>
      <c r="H4540" t="n">
        <v>1</v>
      </c>
      <c r="I4540" t="n">
        <v>1714.08</v>
      </c>
    </row>
    <row r="4541">
      <c r="A4541" t="inlineStr">
        <is>
          <t>RET004553</t>
        </is>
      </c>
      <c r="B4541" t="inlineStr">
        <is>
          <t>O028823</t>
        </is>
      </c>
      <c r="C4541" s="25" t="n">
        <v>45584</v>
      </c>
      <c r="D4541" t="inlineStr">
        <is>
          <t>Sports</t>
        </is>
      </c>
      <c r="E4541" t="inlineStr">
        <is>
          <t>North</t>
        </is>
      </c>
      <c r="F4541" t="inlineStr">
        <is>
          <t>Mobile App</t>
        </is>
      </c>
      <c r="G4541" t="inlineStr">
        <is>
          <t>Defective Product</t>
        </is>
      </c>
      <c r="H4541" t="n">
        <v>2</v>
      </c>
      <c r="I4541" t="n">
        <v>13513.86</v>
      </c>
    </row>
    <row r="4542">
      <c r="A4542" t="inlineStr">
        <is>
          <t>RET004554</t>
        </is>
      </c>
      <c r="B4542" t="inlineStr">
        <is>
          <t>O028831</t>
        </is>
      </c>
      <c r="C4542" s="25" t="n">
        <v>45585</v>
      </c>
      <c r="D4542" t="inlineStr">
        <is>
          <t>Sports</t>
        </is>
      </c>
      <c r="E4542" t="inlineStr">
        <is>
          <t>East</t>
        </is>
      </c>
      <c r="F4542" t="inlineStr">
        <is>
          <t>Marketplace</t>
        </is>
      </c>
      <c r="G4542" t="inlineStr">
        <is>
          <t>Damaged in Transit</t>
        </is>
      </c>
      <c r="H4542" t="n">
        <v>1</v>
      </c>
      <c r="I4542" t="n">
        <v>4348.4</v>
      </c>
    </row>
    <row r="4543">
      <c r="A4543" t="inlineStr">
        <is>
          <t>RET004555</t>
        </is>
      </c>
      <c r="B4543" t="inlineStr">
        <is>
          <t>O028840</t>
        </is>
      </c>
      <c r="C4543" s="25" t="n">
        <v>45585</v>
      </c>
      <c r="D4543" t="inlineStr">
        <is>
          <t>Beauty</t>
        </is>
      </c>
      <c r="E4543" t="inlineStr">
        <is>
          <t>North</t>
        </is>
      </c>
      <c r="F4543" t="inlineStr">
        <is>
          <t>Mobile App</t>
        </is>
      </c>
      <c r="G4543" t="inlineStr">
        <is>
          <t>Damaged in Transit</t>
        </is>
      </c>
      <c r="H4543" t="n">
        <v>1</v>
      </c>
      <c r="I4543" t="n">
        <v>482.82</v>
      </c>
    </row>
    <row r="4544">
      <c r="A4544" t="inlineStr">
        <is>
          <t>RET004556</t>
        </is>
      </c>
      <c r="B4544" t="inlineStr">
        <is>
          <t>O028842</t>
        </is>
      </c>
      <c r="C4544" s="25" t="n">
        <v>45585</v>
      </c>
      <c r="D4544" t="inlineStr">
        <is>
          <t>Electronics</t>
        </is>
      </c>
      <c r="E4544" t="inlineStr">
        <is>
          <t>East</t>
        </is>
      </c>
      <c r="F4544" t="inlineStr">
        <is>
          <t>Mobile App</t>
        </is>
      </c>
      <c r="G4544" t="inlineStr">
        <is>
          <t>Defective Product</t>
        </is>
      </c>
      <c r="H4544" t="n">
        <v>1</v>
      </c>
      <c r="I4544" t="n">
        <v>6629.12</v>
      </c>
    </row>
    <row r="4545">
      <c r="A4545" t="inlineStr">
        <is>
          <t>RET004557</t>
        </is>
      </c>
      <c r="B4545" t="inlineStr">
        <is>
          <t>O028845</t>
        </is>
      </c>
      <c r="C4545" s="25" t="n">
        <v>45585</v>
      </c>
      <c r="D4545" t="inlineStr">
        <is>
          <t>Books</t>
        </is>
      </c>
      <c r="E4545" t="inlineStr">
        <is>
          <t>West</t>
        </is>
      </c>
      <c r="F4545" t="inlineStr">
        <is>
          <t>Marketplace</t>
        </is>
      </c>
      <c r="G4545" t="inlineStr">
        <is>
          <t>Changed Mind</t>
        </is>
      </c>
      <c r="H4545" t="n">
        <v>1</v>
      </c>
      <c r="I4545" t="n">
        <v>382.82</v>
      </c>
    </row>
    <row r="4546">
      <c r="A4546" t="inlineStr">
        <is>
          <t>RET004558</t>
        </is>
      </c>
      <c r="B4546" t="inlineStr">
        <is>
          <t>O028847</t>
        </is>
      </c>
      <c r="C4546" s="25" t="n">
        <v>45585</v>
      </c>
      <c r="D4546" t="inlineStr">
        <is>
          <t>Fashion</t>
        </is>
      </c>
      <c r="E4546" t="inlineStr">
        <is>
          <t>Central</t>
        </is>
      </c>
      <c r="F4546" t="inlineStr">
        <is>
          <t>Mobile App</t>
        </is>
      </c>
      <c r="G4546" t="inlineStr">
        <is>
          <t>Defective Product</t>
        </is>
      </c>
      <c r="H4546" t="n">
        <v>1</v>
      </c>
      <c r="I4546" t="n">
        <v>2138.4</v>
      </c>
    </row>
    <row r="4547">
      <c r="A4547" t="inlineStr">
        <is>
          <t>RET004559</t>
        </is>
      </c>
      <c r="B4547" t="inlineStr">
        <is>
          <t>O028867</t>
        </is>
      </c>
      <c r="C4547" s="25" t="n">
        <v>45585</v>
      </c>
      <c r="D4547" t="inlineStr">
        <is>
          <t>Electronics</t>
        </is>
      </c>
      <c r="E4547" t="inlineStr">
        <is>
          <t>South</t>
        </is>
      </c>
      <c r="F4547" t="inlineStr">
        <is>
          <t>Marketplace</t>
        </is>
      </c>
      <c r="G4547" t="inlineStr">
        <is>
          <t>Defective Product</t>
        </is>
      </c>
      <c r="H4547" t="n">
        <v>1</v>
      </c>
      <c r="I4547" t="n">
        <v>15442.6</v>
      </c>
    </row>
    <row r="4548">
      <c r="A4548" t="inlineStr">
        <is>
          <t>RET004560</t>
        </is>
      </c>
      <c r="B4548" t="inlineStr">
        <is>
          <t>O028873</t>
        </is>
      </c>
      <c r="C4548" s="25" t="n">
        <v>45585</v>
      </c>
      <c r="D4548" t="inlineStr">
        <is>
          <t>Beauty</t>
        </is>
      </c>
      <c r="E4548" t="inlineStr">
        <is>
          <t>West</t>
        </is>
      </c>
      <c r="F4548" t="inlineStr">
        <is>
          <t>Mobile App</t>
        </is>
      </c>
      <c r="G4548" t="inlineStr">
        <is>
          <t>Damaged in Transit</t>
        </is>
      </c>
      <c r="H4548" t="n">
        <v>1</v>
      </c>
      <c r="I4548" t="n">
        <v>364.57</v>
      </c>
    </row>
    <row r="4549">
      <c r="A4549" t="inlineStr">
        <is>
          <t>RET004561</t>
        </is>
      </c>
      <c r="B4549" t="inlineStr">
        <is>
          <t>O028877</t>
        </is>
      </c>
      <c r="C4549" s="25" t="n">
        <v>45585</v>
      </c>
      <c r="D4549" t="inlineStr">
        <is>
          <t>Home &amp; Kitchen</t>
        </is>
      </c>
      <c r="E4549" t="inlineStr">
        <is>
          <t>East</t>
        </is>
      </c>
      <c r="F4549" t="inlineStr">
        <is>
          <t>Mobile App</t>
        </is>
      </c>
      <c r="G4549" t="inlineStr">
        <is>
          <t>Not as Described</t>
        </is>
      </c>
      <c r="H4549" t="n">
        <v>1</v>
      </c>
      <c r="I4549" t="n">
        <v>906.05</v>
      </c>
    </row>
    <row r="4550">
      <c r="A4550" t="inlineStr">
        <is>
          <t>RET004562</t>
        </is>
      </c>
      <c r="B4550" t="inlineStr">
        <is>
          <t>O028890</t>
        </is>
      </c>
      <c r="C4550" s="25" t="n">
        <v>45585</v>
      </c>
      <c r="D4550" t="inlineStr">
        <is>
          <t>Home &amp; Kitchen</t>
        </is>
      </c>
      <c r="E4550" t="inlineStr">
        <is>
          <t>West</t>
        </is>
      </c>
      <c r="F4550" t="inlineStr">
        <is>
          <t>Website</t>
        </is>
      </c>
      <c r="G4550" t="inlineStr">
        <is>
          <t>Changed Mind</t>
        </is>
      </c>
      <c r="H4550" t="n">
        <v>2</v>
      </c>
      <c r="I4550" t="n">
        <v>5090.07</v>
      </c>
    </row>
    <row r="4551">
      <c r="A4551" t="inlineStr">
        <is>
          <t>RET004563</t>
        </is>
      </c>
      <c r="B4551" t="inlineStr">
        <is>
          <t>O028900</t>
        </is>
      </c>
      <c r="C4551" s="25" t="n">
        <v>45586</v>
      </c>
      <c r="D4551" t="inlineStr">
        <is>
          <t>Fashion</t>
        </is>
      </c>
      <c r="E4551" t="inlineStr">
        <is>
          <t>East</t>
        </is>
      </c>
      <c r="F4551" t="inlineStr">
        <is>
          <t>Retail Store</t>
        </is>
      </c>
      <c r="G4551" t="inlineStr">
        <is>
          <t>Late Delivery</t>
        </is>
      </c>
      <c r="H4551" t="n">
        <v>1</v>
      </c>
      <c r="I4551" t="n">
        <v>716.5599999999999</v>
      </c>
    </row>
    <row r="4552">
      <c r="A4552" t="inlineStr">
        <is>
          <t>RET004564</t>
        </is>
      </c>
      <c r="B4552" t="inlineStr">
        <is>
          <t>O028902</t>
        </is>
      </c>
      <c r="C4552" s="25" t="n">
        <v>45586</v>
      </c>
      <c r="D4552" t="inlineStr">
        <is>
          <t>Fashion</t>
        </is>
      </c>
      <c r="E4552" t="inlineStr">
        <is>
          <t>West</t>
        </is>
      </c>
      <c r="F4552" t="inlineStr">
        <is>
          <t>Website</t>
        </is>
      </c>
      <c r="G4552" t="inlineStr">
        <is>
          <t>Not as Described</t>
        </is>
      </c>
      <c r="H4552" t="n">
        <v>1</v>
      </c>
      <c r="I4552" t="n">
        <v>1737.89</v>
      </c>
    </row>
    <row r="4553">
      <c r="A4553" t="inlineStr">
        <is>
          <t>RET004565</t>
        </is>
      </c>
      <c r="B4553" t="inlineStr">
        <is>
          <t>O028902</t>
        </is>
      </c>
      <c r="C4553" s="25" t="n">
        <v>45586</v>
      </c>
      <c r="D4553" t="inlineStr">
        <is>
          <t>Electronics</t>
        </is>
      </c>
      <c r="E4553" t="inlineStr">
        <is>
          <t>West</t>
        </is>
      </c>
      <c r="F4553" t="inlineStr">
        <is>
          <t>Website</t>
        </is>
      </c>
      <c r="G4553" t="inlineStr">
        <is>
          <t>Damaged in Transit</t>
        </is>
      </c>
      <c r="H4553" t="n">
        <v>1</v>
      </c>
      <c r="I4553" t="n">
        <v>12349.01</v>
      </c>
    </row>
    <row r="4554">
      <c r="A4554" t="inlineStr">
        <is>
          <t>RET004566</t>
        </is>
      </c>
      <c r="B4554" t="inlineStr">
        <is>
          <t>O028918</t>
        </is>
      </c>
      <c r="C4554" s="25" t="n">
        <v>45586</v>
      </c>
      <c r="D4554" t="inlineStr">
        <is>
          <t>Books</t>
        </is>
      </c>
      <c r="E4554" t="inlineStr">
        <is>
          <t>Central</t>
        </is>
      </c>
      <c r="F4554" t="inlineStr">
        <is>
          <t>Marketplace</t>
        </is>
      </c>
      <c r="G4554" t="inlineStr">
        <is>
          <t>Not as Described</t>
        </is>
      </c>
      <c r="H4554" t="n">
        <v>1</v>
      </c>
      <c r="I4554" t="n">
        <v>290.84</v>
      </c>
    </row>
    <row r="4555">
      <c r="A4555" t="inlineStr">
        <is>
          <t>RET004567</t>
        </is>
      </c>
      <c r="B4555" t="inlineStr">
        <is>
          <t>O028928</t>
        </is>
      </c>
      <c r="C4555" s="25" t="n">
        <v>45586</v>
      </c>
      <c r="D4555" t="inlineStr">
        <is>
          <t>Fashion</t>
        </is>
      </c>
      <c r="E4555" t="inlineStr">
        <is>
          <t>East</t>
        </is>
      </c>
      <c r="F4555" t="inlineStr">
        <is>
          <t>Mobile App</t>
        </is>
      </c>
      <c r="G4555" t="inlineStr">
        <is>
          <t>Size/Fit Issue</t>
        </is>
      </c>
      <c r="H4555" t="n">
        <v>1</v>
      </c>
      <c r="I4555" t="n">
        <v>838.92</v>
      </c>
    </row>
    <row r="4556">
      <c r="A4556" t="inlineStr">
        <is>
          <t>RET004568</t>
        </is>
      </c>
      <c r="B4556" t="inlineStr">
        <is>
          <t>O028936</t>
        </is>
      </c>
      <c r="C4556" s="25" t="n">
        <v>45586</v>
      </c>
      <c r="D4556" t="inlineStr">
        <is>
          <t>Electronics</t>
        </is>
      </c>
      <c r="E4556" t="inlineStr">
        <is>
          <t>West</t>
        </is>
      </c>
      <c r="F4556" t="inlineStr">
        <is>
          <t>Marketplace</t>
        </is>
      </c>
      <c r="G4556" t="inlineStr">
        <is>
          <t>Defective Product</t>
        </is>
      </c>
      <c r="H4556" t="n">
        <v>2</v>
      </c>
      <c r="I4556" t="n">
        <v>29735.99</v>
      </c>
    </row>
    <row r="4557">
      <c r="A4557" t="inlineStr">
        <is>
          <t>RET004569</t>
        </is>
      </c>
      <c r="B4557" t="inlineStr">
        <is>
          <t>O028947</t>
        </is>
      </c>
      <c r="C4557" s="25" t="n">
        <v>45586</v>
      </c>
      <c r="D4557" t="inlineStr">
        <is>
          <t>Fashion</t>
        </is>
      </c>
      <c r="E4557" t="inlineStr">
        <is>
          <t>Central</t>
        </is>
      </c>
      <c r="F4557" t="inlineStr">
        <is>
          <t>Website</t>
        </is>
      </c>
      <c r="G4557" t="inlineStr">
        <is>
          <t>Size/Fit Issue</t>
        </is>
      </c>
      <c r="H4557" t="n">
        <v>2</v>
      </c>
      <c r="I4557" t="n">
        <v>3086.93</v>
      </c>
    </row>
    <row r="4558">
      <c r="A4558" t="inlineStr">
        <is>
          <t>RET004570</t>
        </is>
      </c>
      <c r="B4558" t="inlineStr">
        <is>
          <t>O028958</t>
        </is>
      </c>
      <c r="C4558" s="25" t="n">
        <v>45587</v>
      </c>
      <c r="D4558" t="inlineStr">
        <is>
          <t>Sports</t>
        </is>
      </c>
      <c r="E4558" t="inlineStr">
        <is>
          <t>South</t>
        </is>
      </c>
      <c r="F4558" t="inlineStr">
        <is>
          <t>Marketplace</t>
        </is>
      </c>
      <c r="G4558" t="inlineStr">
        <is>
          <t>Not as Described</t>
        </is>
      </c>
      <c r="H4558" t="n">
        <v>1</v>
      </c>
      <c r="I4558" t="n">
        <v>1348.62</v>
      </c>
    </row>
    <row r="4559">
      <c r="A4559" t="inlineStr">
        <is>
          <t>RET004571</t>
        </is>
      </c>
      <c r="B4559" t="inlineStr">
        <is>
          <t>O028958</t>
        </is>
      </c>
      <c r="C4559" s="25" t="n">
        <v>45587</v>
      </c>
      <c r="D4559" t="inlineStr">
        <is>
          <t>Home &amp; Kitchen</t>
        </is>
      </c>
      <c r="E4559" t="inlineStr">
        <is>
          <t>South</t>
        </is>
      </c>
      <c r="F4559" t="inlineStr">
        <is>
          <t>Marketplace</t>
        </is>
      </c>
      <c r="G4559" t="inlineStr">
        <is>
          <t>Defective Product</t>
        </is>
      </c>
      <c r="H4559" t="n">
        <v>1</v>
      </c>
      <c r="I4559" t="n">
        <v>1015.72</v>
      </c>
    </row>
    <row r="4560">
      <c r="A4560" t="inlineStr">
        <is>
          <t>RET004572</t>
        </is>
      </c>
      <c r="B4560" t="inlineStr">
        <is>
          <t>O028962</t>
        </is>
      </c>
      <c r="C4560" s="25" t="n">
        <v>45587</v>
      </c>
      <c r="D4560" t="inlineStr">
        <is>
          <t>Fashion</t>
        </is>
      </c>
      <c r="E4560" t="inlineStr">
        <is>
          <t>South</t>
        </is>
      </c>
      <c r="F4560" t="inlineStr">
        <is>
          <t>Marketplace</t>
        </is>
      </c>
      <c r="G4560" t="inlineStr">
        <is>
          <t>Size/Fit Issue</t>
        </is>
      </c>
      <c r="H4560" t="n">
        <v>1</v>
      </c>
      <c r="I4560" t="n">
        <v>458.8</v>
      </c>
    </row>
    <row r="4561">
      <c r="A4561" t="inlineStr">
        <is>
          <t>RET004573</t>
        </is>
      </c>
      <c r="B4561" t="inlineStr">
        <is>
          <t>O028970</t>
        </is>
      </c>
      <c r="C4561" s="25" t="n">
        <v>45587</v>
      </c>
      <c r="D4561" t="inlineStr">
        <is>
          <t>Fashion</t>
        </is>
      </c>
      <c r="E4561" t="inlineStr">
        <is>
          <t>South</t>
        </is>
      </c>
      <c r="F4561" t="inlineStr">
        <is>
          <t>Retail Store</t>
        </is>
      </c>
      <c r="G4561" t="inlineStr">
        <is>
          <t>Changed Mind</t>
        </is>
      </c>
      <c r="H4561" t="n">
        <v>1</v>
      </c>
      <c r="I4561" t="n">
        <v>502.89</v>
      </c>
    </row>
    <row r="4562">
      <c r="A4562" t="inlineStr">
        <is>
          <t>RET004574</t>
        </is>
      </c>
      <c r="B4562" t="inlineStr">
        <is>
          <t>O028982</t>
        </is>
      </c>
      <c r="C4562" s="25" t="n">
        <v>45587</v>
      </c>
      <c r="D4562" t="inlineStr">
        <is>
          <t>Fashion</t>
        </is>
      </c>
      <c r="E4562" t="inlineStr">
        <is>
          <t>East</t>
        </is>
      </c>
      <c r="F4562" t="inlineStr">
        <is>
          <t>Website</t>
        </is>
      </c>
      <c r="G4562" t="inlineStr">
        <is>
          <t>Damaged in Transit</t>
        </is>
      </c>
      <c r="H4562" t="n">
        <v>1</v>
      </c>
      <c r="I4562" t="n">
        <v>1115.45</v>
      </c>
    </row>
    <row r="4563">
      <c r="A4563" t="inlineStr">
        <is>
          <t>RET004575</t>
        </is>
      </c>
      <c r="B4563" t="inlineStr">
        <is>
          <t>O029007</t>
        </is>
      </c>
      <c r="C4563" s="25" t="n">
        <v>45587</v>
      </c>
      <c r="D4563" t="inlineStr">
        <is>
          <t>Home &amp; Kitchen</t>
        </is>
      </c>
      <c r="E4563" t="inlineStr">
        <is>
          <t>West</t>
        </is>
      </c>
      <c r="F4563" t="inlineStr">
        <is>
          <t>Unknown</t>
        </is>
      </c>
      <c r="G4563" t="inlineStr">
        <is>
          <t>Wrong Item Delivered</t>
        </is>
      </c>
      <c r="H4563" t="n">
        <v>2</v>
      </c>
      <c r="I4563" t="n">
        <v>1795.46</v>
      </c>
    </row>
    <row r="4564">
      <c r="A4564" t="inlineStr">
        <is>
          <t>RET004576</t>
        </is>
      </c>
      <c r="B4564" t="inlineStr">
        <is>
          <t>O029014</t>
        </is>
      </c>
      <c r="C4564" s="25" t="n">
        <v>45587</v>
      </c>
      <c r="D4564" t="inlineStr">
        <is>
          <t>Electronics</t>
        </is>
      </c>
      <c r="E4564" t="inlineStr">
        <is>
          <t>North</t>
        </is>
      </c>
      <c r="F4564" t="inlineStr">
        <is>
          <t>Marketplace</t>
        </is>
      </c>
      <c r="G4564" t="inlineStr">
        <is>
          <t>Damaged in Transit</t>
        </is>
      </c>
      <c r="H4564" t="n">
        <v>1</v>
      </c>
      <c r="I4564" t="n">
        <v>8041.02</v>
      </c>
    </row>
    <row r="4565">
      <c r="A4565" t="inlineStr">
        <is>
          <t>RET004577</t>
        </is>
      </c>
      <c r="B4565" t="inlineStr">
        <is>
          <t>O029040</t>
        </is>
      </c>
      <c r="C4565" s="25" t="n">
        <v>45588</v>
      </c>
      <c r="D4565" t="inlineStr">
        <is>
          <t>Fashion</t>
        </is>
      </c>
      <c r="E4565" t="inlineStr">
        <is>
          <t>East</t>
        </is>
      </c>
      <c r="F4565" t="inlineStr">
        <is>
          <t>Website</t>
        </is>
      </c>
      <c r="G4565" t="inlineStr">
        <is>
          <t>Damaged in Transit</t>
        </is>
      </c>
      <c r="H4565" t="n">
        <v>1</v>
      </c>
      <c r="I4565" t="n">
        <v>1787.76</v>
      </c>
    </row>
    <row r="4566">
      <c r="A4566" t="inlineStr">
        <is>
          <t>RET004578</t>
        </is>
      </c>
      <c r="B4566" t="inlineStr">
        <is>
          <t>O029057</t>
        </is>
      </c>
      <c r="C4566" s="25" t="n">
        <v>45588</v>
      </c>
      <c r="D4566" t="inlineStr">
        <is>
          <t>Fashion</t>
        </is>
      </c>
      <c r="E4566" t="inlineStr">
        <is>
          <t>South</t>
        </is>
      </c>
      <c r="F4566" t="inlineStr">
        <is>
          <t>Marketplace</t>
        </is>
      </c>
      <c r="G4566" t="inlineStr">
        <is>
          <t>Size/Fit Issue</t>
        </is>
      </c>
      <c r="H4566" t="n">
        <v>2</v>
      </c>
      <c r="I4566" t="n">
        <v>882.23</v>
      </c>
    </row>
    <row r="4567">
      <c r="A4567" t="inlineStr">
        <is>
          <t>RET004579</t>
        </is>
      </c>
      <c r="B4567" t="inlineStr">
        <is>
          <t>O029081</t>
        </is>
      </c>
      <c r="C4567" s="25" t="n">
        <v>45589</v>
      </c>
      <c r="D4567" t="inlineStr">
        <is>
          <t>Fashion</t>
        </is>
      </c>
      <c r="E4567" t="inlineStr">
        <is>
          <t>West</t>
        </is>
      </c>
      <c r="F4567" t="inlineStr">
        <is>
          <t>Marketplace</t>
        </is>
      </c>
      <c r="G4567" t="inlineStr">
        <is>
          <t>Not as Described</t>
        </is>
      </c>
      <c r="H4567" t="n">
        <v>2</v>
      </c>
      <c r="I4567" t="n">
        <v>4790.66</v>
      </c>
    </row>
    <row r="4568">
      <c r="A4568" t="inlineStr">
        <is>
          <t>RET004580</t>
        </is>
      </c>
      <c r="B4568" t="inlineStr">
        <is>
          <t>O029094</t>
        </is>
      </c>
      <c r="C4568" s="25" t="n">
        <v>45589</v>
      </c>
      <c r="D4568" t="inlineStr">
        <is>
          <t>Books</t>
        </is>
      </c>
      <c r="E4568" t="inlineStr">
        <is>
          <t>West</t>
        </is>
      </c>
      <c r="F4568" t="inlineStr">
        <is>
          <t>Marketplace</t>
        </is>
      </c>
      <c r="G4568" t="inlineStr">
        <is>
          <t>Changed Mind</t>
        </is>
      </c>
      <c r="H4568" t="n">
        <v>1</v>
      </c>
      <c r="I4568" t="n">
        <v>556.61</v>
      </c>
    </row>
    <row r="4569">
      <c r="A4569" t="inlineStr">
        <is>
          <t>RET004581</t>
        </is>
      </c>
      <c r="B4569" t="inlineStr">
        <is>
          <t>O029095</t>
        </is>
      </c>
      <c r="C4569" s="25" t="n">
        <v>45589</v>
      </c>
      <c r="D4569" t="inlineStr">
        <is>
          <t>Fashion</t>
        </is>
      </c>
      <c r="E4569" t="inlineStr">
        <is>
          <t>North</t>
        </is>
      </c>
      <c r="F4569" t="inlineStr">
        <is>
          <t>Marketplace</t>
        </is>
      </c>
      <c r="G4569" t="inlineStr">
        <is>
          <t>Size/Fit Issue</t>
        </is>
      </c>
      <c r="H4569" t="n">
        <v>3</v>
      </c>
      <c r="I4569" t="n">
        <v>1295.42</v>
      </c>
    </row>
    <row r="4570">
      <c r="A4570" t="inlineStr">
        <is>
          <t>RET004582</t>
        </is>
      </c>
      <c r="B4570" t="inlineStr">
        <is>
          <t>O029096</t>
        </is>
      </c>
      <c r="C4570" s="25" t="n">
        <v>45589</v>
      </c>
      <c r="D4570" t="inlineStr">
        <is>
          <t>Fashion</t>
        </is>
      </c>
      <c r="E4570" t="inlineStr">
        <is>
          <t>South</t>
        </is>
      </c>
      <c r="F4570" t="inlineStr">
        <is>
          <t>Website</t>
        </is>
      </c>
      <c r="G4570" t="inlineStr">
        <is>
          <t>Size/Fit Issue</t>
        </is>
      </c>
      <c r="H4570" t="n">
        <v>1</v>
      </c>
      <c r="I4570" t="n">
        <v>1528.44</v>
      </c>
    </row>
    <row r="4571">
      <c r="A4571" t="inlineStr">
        <is>
          <t>RET004583</t>
        </is>
      </c>
      <c r="B4571" t="inlineStr">
        <is>
          <t>O029100</t>
        </is>
      </c>
      <c r="C4571" s="25" t="n">
        <v>45589</v>
      </c>
      <c r="D4571" t="inlineStr">
        <is>
          <t>Fashion</t>
        </is>
      </c>
      <c r="E4571" t="inlineStr">
        <is>
          <t>South</t>
        </is>
      </c>
      <c r="F4571" t="inlineStr">
        <is>
          <t>Marketplace</t>
        </is>
      </c>
      <c r="G4571" t="inlineStr">
        <is>
          <t>Wrong Item Delivered</t>
        </is>
      </c>
      <c r="H4571" t="n">
        <v>3</v>
      </c>
      <c r="I4571" t="n">
        <v>871.1</v>
      </c>
    </row>
    <row r="4572">
      <c r="A4572" t="inlineStr">
        <is>
          <t>RET004584</t>
        </is>
      </c>
      <c r="B4572" t="inlineStr">
        <is>
          <t>O029103</t>
        </is>
      </c>
      <c r="C4572" s="25" t="n">
        <v>45589</v>
      </c>
      <c r="D4572" t="inlineStr">
        <is>
          <t>Fashion</t>
        </is>
      </c>
      <c r="E4572" t="inlineStr">
        <is>
          <t>North</t>
        </is>
      </c>
      <c r="F4572" t="inlineStr">
        <is>
          <t>Marketplace</t>
        </is>
      </c>
      <c r="G4572" t="inlineStr">
        <is>
          <t>Changed Mind</t>
        </is>
      </c>
      <c r="H4572" t="n">
        <v>1</v>
      </c>
      <c r="I4572" t="n">
        <v>1174.84</v>
      </c>
    </row>
    <row r="4573">
      <c r="A4573" t="inlineStr">
        <is>
          <t>RET004585</t>
        </is>
      </c>
      <c r="B4573" t="inlineStr">
        <is>
          <t>O029105</t>
        </is>
      </c>
      <c r="C4573" s="25" t="n">
        <v>45589</v>
      </c>
      <c r="D4573" t="inlineStr">
        <is>
          <t>Fashion</t>
        </is>
      </c>
      <c r="E4573" t="inlineStr">
        <is>
          <t>South</t>
        </is>
      </c>
      <c r="F4573" t="inlineStr">
        <is>
          <t>Marketplace</t>
        </is>
      </c>
      <c r="G4573" t="inlineStr">
        <is>
          <t>Damaged in Transit</t>
        </is>
      </c>
      <c r="H4573" t="n">
        <v>1</v>
      </c>
      <c r="I4573" t="n">
        <v>1033.4</v>
      </c>
    </row>
    <row r="4574">
      <c r="A4574" t="inlineStr">
        <is>
          <t>RET004586</t>
        </is>
      </c>
      <c r="B4574" t="inlineStr">
        <is>
          <t>O029107</t>
        </is>
      </c>
      <c r="C4574" s="25" t="n">
        <v>45589</v>
      </c>
      <c r="D4574" t="inlineStr">
        <is>
          <t>Fashion</t>
        </is>
      </c>
      <c r="E4574" t="inlineStr">
        <is>
          <t>Central</t>
        </is>
      </c>
      <c r="F4574" t="inlineStr">
        <is>
          <t>Website</t>
        </is>
      </c>
      <c r="G4574" t="inlineStr">
        <is>
          <t>Size/Fit Issue</t>
        </is>
      </c>
      <c r="H4574" t="n">
        <v>1</v>
      </c>
      <c r="I4574" t="n">
        <v>1210.2</v>
      </c>
    </row>
    <row r="4575">
      <c r="A4575" t="inlineStr">
        <is>
          <t>RET004587</t>
        </is>
      </c>
      <c r="B4575" t="inlineStr">
        <is>
          <t>O029116</t>
        </is>
      </c>
      <c r="C4575" s="25" t="n">
        <v>45589</v>
      </c>
      <c r="D4575" t="inlineStr">
        <is>
          <t>Fashion</t>
        </is>
      </c>
      <c r="E4575" t="inlineStr">
        <is>
          <t>West</t>
        </is>
      </c>
      <c r="F4575" t="inlineStr">
        <is>
          <t>Mobile App</t>
        </is>
      </c>
      <c r="G4575" t="inlineStr">
        <is>
          <t>Size/Fit Issue</t>
        </is>
      </c>
      <c r="H4575" t="n">
        <v>2</v>
      </c>
      <c r="I4575" t="n">
        <v>1624.79</v>
      </c>
    </row>
    <row r="4576">
      <c r="A4576" t="inlineStr">
        <is>
          <t>RET004588</t>
        </is>
      </c>
      <c r="B4576" t="inlineStr">
        <is>
          <t>O029117</t>
        </is>
      </c>
      <c r="C4576" s="25" t="n">
        <v>45589</v>
      </c>
      <c r="D4576" t="inlineStr">
        <is>
          <t>Home &amp; Kitchen</t>
        </is>
      </c>
      <c r="E4576" t="inlineStr">
        <is>
          <t>North</t>
        </is>
      </c>
      <c r="F4576" t="inlineStr">
        <is>
          <t>Marketplace</t>
        </is>
      </c>
      <c r="G4576" t="inlineStr">
        <is>
          <t>Changed Mind</t>
        </is>
      </c>
      <c r="H4576" t="n">
        <v>1</v>
      </c>
      <c r="I4576" t="n">
        <v>3056.82</v>
      </c>
    </row>
    <row r="4577">
      <c r="A4577" t="inlineStr">
        <is>
          <t>RET004589</t>
        </is>
      </c>
      <c r="B4577" t="inlineStr">
        <is>
          <t>O029123</t>
        </is>
      </c>
      <c r="C4577" s="25" t="n">
        <v>45589</v>
      </c>
      <c r="D4577" t="inlineStr">
        <is>
          <t>Electronics</t>
        </is>
      </c>
      <c r="E4577" t="inlineStr">
        <is>
          <t>North</t>
        </is>
      </c>
      <c r="F4577" t="inlineStr">
        <is>
          <t>Marketplace</t>
        </is>
      </c>
      <c r="G4577" t="inlineStr">
        <is>
          <t>Not as Described</t>
        </is>
      </c>
      <c r="H4577" t="n">
        <v>1</v>
      </c>
      <c r="I4577" t="n">
        <v>10357.57</v>
      </c>
    </row>
    <row r="4578">
      <c r="A4578" t="inlineStr">
        <is>
          <t>RET004590</t>
        </is>
      </c>
      <c r="B4578" t="inlineStr">
        <is>
          <t>O029129</t>
        </is>
      </c>
      <c r="C4578" s="25" t="n">
        <v>45590</v>
      </c>
      <c r="D4578" t="inlineStr">
        <is>
          <t>Fashion</t>
        </is>
      </c>
      <c r="E4578" t="inlineStr">
        <is>
          <t>North</t>
        </is>
      </c>
      <c r="F4578" t="inlineStr">
        <is>
          <t>Marketplace</t>
        </is>
      </c>
      <c r="G4578" t="inlineStr">
        <is>
          <t>Size/Fit Issue</t>
        </is>
      </c>
      <c r="H4578" t="n">
        <v>1</v>
      </c>
      <c r="I4578" t="n">
        <v>290.37</v>
      </c>
    </row>
    <row r="4579">
      <c r="A4579" t="inlineStr">
        <is>
          <t>RET004591</t>
        </is>
      </c>
      <c r="B4579" t="inlineStr">
        <is>
          <t>O029143</t>
        </is>
      </c>
      <c r="C4579" s="25" t="n">
        <v>45590</v>
      </c>
      <c r="D4579" t="inlineStr">
        <is>
          <t>Grocery</t>
        </is>
      </c>
      <c r="E4579" t="inlineStr">
        <is>
          <t>East</t>
        </is>
      </c>
      <c r="F4579" t="inlineStr">
        <is>
          <t>Marketplace</t>
        </is>
      </c>
      <c r="G4579" t="inlineStr">
        <is>
          <t>Changed Mind</t>
        </is>
      </c>
      <c r="H4579" t="n">
        <v>3</v>
      </c>
      <c r="I4579" t="n">
        <v>1485.44</v>
      </c>
    </row>
    <row r="4580">
      <c r="A4580" t="inlineStr">
        <is>
          <t>RET004592</t>
        </is>
      </c>
      <c r="B4580" t="inlineStr">
        <is>
          <t>O029150</t>
        </is>
      </c>
      <c r="C4580" s="25" t="n">
        <v>45590</v>
      </c>
      <c r="D4580" t="inlineStr">
        <is>
          <t>Fashion</t>
        </is>
      </c>
      <c r="E4580" t="inlineStr">
        <is>
          <t>North</t>
        </is>
      </c>
      <c r="F4580" t="inlineStr">
        <is>
          <t>Mobile App</t>
        </is>
      </c>
      <c r="G4580" t="inlineStr">
        <is>
          <t>Wrong Item Delivered</t>
        </is>
      </c>
      <c r="H4580" t="n">
        <v>1</v>
      </c>
      <c r="I4580" t="n">
        <v>617.92</v>
      </c>
    </row>
    <row r="4581">
      <c r="A4581" t="inlineStr">
        <is>
          <t>RET004593</t>
        </is>
      </c>
      <c r="B4581" t="inlineStr">
        <is>
          <t>O029151</t>
        </is>
      </c>
      <c r="C4581" s="25" t="n">
        <v>45590</v>
      </c>
      <c r="D4581" t="inlineStr">
        <is>
          <t>Fashion</t>
        </is>
      </c>
      <c r="E4581" t="inlineStr">
        <is>
          <t>North</t>
        </is>
      </c>
      <c r="F4581" t="inlineStr">
        <is>
          <t>Mobile App</t>
        </is>
      </c>
      <c r="G4581" t="inlineStr">
        <is>
          <t>Size/Fit Issue</t>
        </is>
      </c>
      <c r="H4581" t="n">
        <v>1</v>
      </c>
      <c r="I4581" t="n">
        <v>438.98</v>
      </c>
    </row>
    <row r="4582">
      <c r="A4582" t="inlineStr">
        <is>
          <t>RET004594</t>
        </is>
      </c>
      <c r="B4582" t="inlineStr">
        <is>
          <t>O029154</t>
        </is>
      </c>
      <c r="C4582" s="25" t="n">
        <v>45590</v>
      </c>
      <c r="D4582" t="inlineStr">
        <is>
          <t>Electronics</t>
        </is>
      </c>
      <c r="E4582" t="inlineStr">
        <is>
          <t>North</t>
        </is>
      </c>
      <c r="F4582" t="inlineStr">
        <is>
          <t>Marketplace</t>
        </is>
      </c>
      <c r="G4582" t="inlineStr">
        <is>
          <t>Defective Product</t>
        </is>
      </c>
      <c r="H4582" t="n">
        <v>1</v>
      </c>
      <c r="I4582" t="n">
        <v>13187.3</v>
      </c>
    </row>
    <row r="4583">
      <c r="A4583" t="inlineStr">
        <is>
          <t>RET004595</t>
        </is>
      </c>
      <c r="B4583" t="inlineStr">
        <is>
          <t>O029157</t>
        </is>
      </c>
      <c r="C4583" s="25" t="n">
        <v>45590</v>
      </c>
      <c r="D4583" t="inlineStr">
        <is>
          <t>Fashion</t>
        </is>
      </c>
      <c r="E4583" t="inlineStr">
        <is>
          <t>East</t>
        </is>
      </c>
      <c r="F4583" t="inlineStr">
        <is>
          <t>Website</t>
        </is>
      </c>
      <c r="G4583" t="inlineStr">
        <is>
          <t>Not as Described</t>
        </is>
      </c>
      <c r="H4583" t="n">
        <v>1</v>
      </c>
      <c r="I4583" t="n">
        <v>3051.93</v>
      </c>
    </row>
    <row r="4584">
      <c r="A4584" t="inlineStr">
        <is>
          <t>RET004596</t>
        </is>
      </c>
      <c r="B4584" t="inlineStr">
        <is>
          <t>O029165</t>
        </is>
      </c>
      <c r="C4584" s="25" t="n">
        <v>45590</v>
      </c>
      <c r="D4584" t="inlineStr">
        <is>
          <t>Fashion</t>
        </is>
      </c>
      <c r="E4584" t="inlineStr">
        <is>
          <t>South</t>
        </is>
      </c>
      <c r="F4584" t="inlineStr">
        <is>
          <t>Mobile App</t>
        </is>
      </c>
      <c r="G4584" t="inlineStr">
        <is>
          <t>Size/Fit Issue</t>
        </is>
      </c>
      <c r="H4584" t="n">
        <v>1</v>
      </c>
      <c r="I4584" t="n">
        <v>874.28</v>
      </c>
    </row>
    <row r="4585">
      <c r="A4585" t="inlineStr">
        <is>
          <t>RET004597</t>
        </is>
      </c>
      <c r="B4585" t="inlineStr">
        <is>
          <t>O029168</t>
        </is>
      </c>
      <c r="C4585" s="25" t="n">
        <v>45590</v>
      </c>
      <c r="D4585" t="inlineStr">
        <is>
          <t>Electronics</t>
        </is>
      </c>
      <c r="E4585" t="inlineStr">
        <is>
          <t>South</t>
        </is>
      </c>
      <c r="F4585" t="inlineStr">
        <is>
          <t>Marketplace</t>
        </is>
      </c>
      <c r="G4585" t="inlineStr">
        <is>
          <t>Defective Product</t>
        </is>
      </c>
      <c r="H4585" t="n">
        <v>1</v>
      </c>
      <c r="I4585" t="n">
        <v>2739.52</v>
      </c>
    </row>
    <row r="4586">
      <c r="A4586" t="inlineStr">
        <is>
          <t>RET004598</t>
        </is>
      </c>
      <c r="B4586" t="inlineStr">
        <is>
          <t>O029176</t>
        </is>
      </c>
      <c r="C4586" s="25" t="n">
        <v>45590</v>
      </c>
      <c r="D4586" t="inlineStr">
        <is>
          <t>Books</t>
        </is>
      </c>
      <c r="E4586" t="inlineStr">
        <is>
          <t>South</t>
        </is>
      </c>
      <c r="F4586" t="inlineStr">
        <is>
          <t>Marketplace</t>
        </is>
      </c>
      <c r="G4586" t="inlineStr">
        <is>
          <t>Changed Mind</t>
        </is>
      </c>
      <c r="H4586" t="n">
        <v>1</v>
      </c>
      <c r="I4586" t="n">
        <v>290.84</v>
      </c>
    </row>
    <row r="4587">
      <c r="A4587" t="inlineStr">
        <is>
          <t>RET004599</t>
        </is>
      </c>
      <c r="B4587" t="inlineStr">
        <is>
          <t>O029178</t>
        </is>
      </c>
      <c r="C4587" s="25" t="n">
        <v>45590</v>
      </c>
      <c r="D4587" t="inlineStr">
        <is>
          <t>Beauty</t>
        </is>
      </c>
      <c r="E4587" t="inlineStr">
        <is>
          <t>East</t>
        </is>
      </c>
      <c r="F4587" t="inlineStr">
        <is>
          <t>Mobile App</t>
        </is>
      </c>
      <c r="G4587" t="inlineStr">
        <is>
          <t>Not as Described</t>
        </is>
      </c>
      <c r="H4587" t="n">
        <v>1</v>
      </c>
      <c r="I4587" t="n">
        <v>511.84</v>
      </c>
    </row>
    <row r="4588">
      <c r="A4588" t="inlineStr">
        <is>
          <t>RET004600</t>
        </is>
      </c>
      <c r="B4588" t="inlineStr">
        <is>
          <t>O029181</t>
        </is>
      </c>
      <c r="C4588" s="25" t="n">
        <v>45590</v>
      </c>
      <c r="D4588" t="inlineStr">
        <is>
          <t>Beauty</t>
        </is>
      </c>
      <c r="E4588" t="inlineStr">
        <is>
          <t>Central</t>
        </is>
      </c>
      <c r="F4588" t="inlineStr">
        <is>
          <t>Marketplace</t>
        </is>
      </c>
      <c r="G4588" t="inlineStr">
        <is>
          <t>Not as Described</t>
        </is>
      </c>
      <c r="H4588" t="n">
        <v>2</v>
      </c>
      <c r="I4588" t="n">
        <v>740.79</v>
      </c>
    </row>
    <row r="4589">
      <c r="A4589" t="inlineStr">
        <is>
          <t>RET004601</t>
        </is>
      </c>
      <c r="B4589" t="inlineStr">
        <is>
          <t>O029185</t>
        </is>
      </c>
      <c r="C4589" s="25" t="n">
        <v>45591</v>
      </c>
      <c r="D4589" t="inlineStr">
        <is>
          <t>Sports</t>
        </is>
      </c>
      <c r="E4589" t="inlineStr">
        <is>
          <t>North</t>
        </is>
      </c>
      <c r="F4589" t="inlineStr">
        <is>
          <t>Marketplace</t>
        </is>
      </c>
      <c r="G4589" t="inlineStr">
        <is>
          <t>Defective Product</t>
        </is>
      </c>
      <c r="H4589" t="n">
        <v>1</v>
      </c>
      <c r="I4589" t="n">
        <v>631.49</v>
      </c>
    </row>
    <row r="4590">
      <c r="A4590" t="inlineStr">
        <is>
          <t>RET004602</t>
        </is>
      </c>
      <c r="B4590" t="inlineStr">
        <is>
          <t>O029187</t>
        </is>
      </c>
      <c r="C4590" s="25" t="n">
        <v>45591</v>
      </c>
      <c r="D4590" t="inlineStr">
        <is>
          <t>Fashion</t>
        </is>
      </c>
      <c r="E4590" t="inlineStr">
        <is>
          <t>West</t>
        </is>
      </c>
      <c r="F4590" t="inlineStr">
        <is>
          <t>Website</t>
        </is>
      </c>
      <c r="G4590" t="inlineStr">
        <is>
          <t>Size/Fit Issue</t>
        </is>
      </c>
      <c r="H4590" t="n">
        <v>1</v>
      </c>
      <c r="I4590" t="n">
        <v>1768.1</v>
      </c>
    </row>
    <row r="4591">
      <c r="A4591" t="inlineStr">
        <is>
          <t>RET004603</t>
        </is>
      </c>
      <c r="B4591" t="inlineStr">
        <is>
          <t>O029189</t>
        </is>
      </c>
      <c r="C4591" s="25" t="n">
        <v>45591</v>
      </c>
      <c r="D4591" t="inlineStr">
        <is>
          <t>Books</t>
        </is>
      </c>
      <c r="E4591" t="inlineStr">
        <is>
          <t>South</t>
        </is>
      </c>
      <c r="F4591" t="inlineStr">
        <is>
          <t>Website</t>
        </is>
      </c>
      <c r="G4591" t="inlineStr">
        <is>
          <t>Not as Described</t>
        </is>
      </c>
      <c r="H4591" t="n">
        <v>2</v>
      </c>
      <c r="I4591" t="n">
        <v>1045.3</v>
      </c>
    </row>
    <row r="4592">
      <c r="A4592" t="inlineStr">
        <is>
          <t>RET004604</t>
        </is>
      </c>
      <c r="B4592" t="inlineStr">
        <is>
          <t>O029191</t>
        </is>
      </c>
      <c r="C4592" s="25" t="n">
        <v>45591</v>
      </c>
      <c r="D4592" t="inlineStr">
        <is>
          <t>Electronics</t>
        </is>
      </c>
      <c r="E4592" t="inlineStr">
        <is>
          <t>Central</t>
        </is>
      </c>
      <c r="F4592" t="inlineStr">
        <is>
          <t>Mobile App</t>
        </is>
      </c>
      <c r="G4592" t="inlineStr">
        <is>
          <t>Defective Product</t>
        </is>
      </c>
      <c r="H4592" t="n">
        <v>1</v>
      </c>
      <c r="I4592" t="n">
        <v>16617.17</v>
      </c>
    </row>
    <row r="4593">
      <c r="A4593" t="inlineStr">
        <is>
          <t>RET004605</t>
        </is>
      </c>
      <c r="B4593" t="inlineStr">
        <is>
          <t>O029202</t>
        </is>
      </c>
      <c r="C4593" s="25" t="n">
        <v>45591</v>
      </c>
      <c r="D4593" t="inlineStr">
        <is>
          <t>Beauty</t>
        </is>
      </c>
      <c r="E4593" t="inlineStr">
        <is>
          <t>East</t>
        </is>
      </c>
      <c r="F4593" t="inlineStr">
        <is>
          <t>Website</t>
        </is>
      </c>
      <c r="G4593" t="inlineStr">
        <is>
          <t>Defective Product</t>
        </is>
      </c>
      <c r="H4593" t="n">
        <v>3</v>
      </c>
      <c r="I4593" t="n">
        <v>978.59</v>
      </c>
    </row>
    <row r="4594">
      <c r="A4594" t="inlineStr">
        <is>
          <t>RET004606</t>
        </is>
      </c>
      <c r="B4594" t="inlineStr">
        <is>
          <t>O029203</t>
        </is>
      </c>
      <c r="C4594" s="25" t="n">
        <v>45591</v>
      </c>
      <c r="D4594" t="inlineStr">
        <is>
          <t>Books</t>
        </is>
      </c>
      <c r="E4594" t="inlineStr">
        <is>
          <t>East</t>
        </is>
      </c>
      <c r="F4594" t="inlineStr">
        <is>
          <t>Mobile App</t>
        </is>
      </c>
      <c r="G4594" t="inlineStr">
        <is>
          <t>Defective Product</t>
        </is>
      </c>
      <c r="H4594" t="n">
        <v>1</v>
      </c>
      <c r="I4594" t="n">
        <v>209.82</v>
      </c>
    </row>
    <row r="4595">
      <c r="A4595" t="inlineStr">
        <is>
          <t>RET004607</t>
        </is>
      </c>
      <c r="B4595" t="inlineStr">
        <is>
          <t>O029211</t>
        </is>
      </c>
      <c r="C4595" s="25" t="n">
        <v>45591</v>
      </c>
      <c r="D4595" t="inlineStr">
        <is>
          <t>Fashion</t>
        </is>
      </c>
      <c r="E4595" t="inlineStr">
        <is>
          <t>West</t>
        </is>
      </c>
      <c r="F4595" t="inlineStr">
        <is>
          <t>Website</t>
        </is>
      </c>
      <c r="G4595" t="inlineStr">
        <is>
          <t>Size/Fit Issue</t>
        </is>
      </c>
      <c r="H4595" t="n">
        <v>1</v>
      </c>
      <c r="I4595" t="n">
        <v>485.78</v>
      </c>
    </row>
    <row r="4596">
      <c r="A4596" t="inlineStr">
        <is>
          <t>RET004608</t>
        </is>
      </c>
      <c r="B4596" t="inlineStr">
        <is>
          <t>O029225</t>
        </is>
      </c>
      <c r="C4596" s="25" t="n">
        <v>45591</v>
      </c>
      <c r="D4596" t="inlineStr">
        <is>
          <t>Fashion</t>
        </is>
      </c>
      <c r="E4596" t="inlineStr">
        <is>
          <t>South</t>
        </is>
      </c>
      <c r="F4596" t="inlineStr">
        <is>
          <t>Website</t>
        </is>
      </c>
      <c r="G4596" t="inlineStr">
        <is>
          <t>Damaged in Transit</t>
        </is>
      </c>
      <c r="H4596" t="n">
        <v>1</v>
      </c>
      <c r="I4596" t="n">
        <v>907.97</v>
      </c>
    </row>
    <row r="4597">
      <c r="A4597" t="inlineStr">
        <is>
          <t>RET004609</t>
        </is>
      </c>
      <c r="B4597" t="inlineStr">
        <is>
          <t>O029232</t>
        </is>
      </c>
      <c r="C4597" s="25" t="n">
        <v>45591</v>
      </c>
      <c r="D4597" t="inlineStr">
        <is>
          <t>Fashion</t>
        </is>
      </c>
      <c r="E4597" t="inlineStr">
        <is>
          <t>North</t>
        </is>
      </c>
      <c r="F4597" t="inlineStr">
        <is>
          <t>Mobile App</t>
        </is>
      </c>
      <c r="G4597" t="inlineStr">
        <is>
          <t>Damaged in Transit</t>
        </is>
      </c>
      <c r="H4597" t="n">
        <v>1</v>
      </c>
      <c r="I4597" t="n">
        <v>1608.98</v>
      </c>
    </row>
    <row r="4598">
      <c r="A4598" t="inlineStr">
        <is>
          <t>RET004610</t>
        </is>
      </c>
      <c r="B4598" t="inlineStr">
        <is>
          <t>O029239</t>
        </is>
      </c>
      <c r="C4598" s="25" t="n">
        <v>45591</v>
      </c>
      <c r="D4598" t="inlineStr">
        <is>
          <t>Beauty</t>
        </is>
      </c>
      <c r="E4598" t="inlineStr">
        <is>
          <t>East</t>
        </is>
      </c>
      <c r="F4598" t="inlineStr">
        <is>
          <t>Unknown</t>
        </is>
      </c>
      <c r="G4598" t="inlineStr">
        <is>
          <t>Wrong Item Delivered</t>
        </is>
      </c>
      <c r="H4598" t="n">
        <v>1</v>
      </c>
      <c r="I4598" t="n">
        <v>962.6799999999999</v>
      </c>
    </row>
    <row r="4599">
      <c r="A4599" t="inlineStr">
        <is>
          <t>RET004611</t>
        </is>
      </c>
      <c r="B4599" t="inlineStr">
        <is>
          <t>O029239</t>
        </is>
      </c>
      <c r="C4599" s="25" t="n">
        <v>45591</v>
      </c>
      <c r="D4599" t="inlineStr">
        <is>
          <t>Home &amp; Kitchen</t>
        </is>
      </c>
      <c r="E4599" t="inlineStr">
        <is>
          <t>East</t>
        </is>
      </c>
      <c r="F4599" t="inlineStr">
        <is>
          <t>Unknown</t>
        </is>
      </c>
      <c r="G4599" t="inlineStr">
        <is>
          <t>Not as Described</t>
        </is>
      </c>
      <c r="H4599" t="n">
        <v>1</v>
      </c>
      <c r="I4599" t="n">
        <v>1802.48</v>
      </c>
    </row>
    <row r="4600">
      <c r="A4600" t="inlineStr">
        <is>
          <t>RET004612</t>
        </is>
      </c>
      <c r="B4600" t="inlineStr">
        <is>
          <t>O029242</t>
        </is>
      </c>
      <c r="C4600" s="25" t="n">
        <v>45591</v>
      </c>
      <c r="D4600" t="inlineStr">
        <is>
          <t>Beauty</t>
        </is>
      </c>
      <c r="E4600" t="inlineStr">
        <is>
          <t>North</t>
        </is>
      </c>
      <c r="F4600" t="inlineStr">
        <is>
          <t>Website</t>
        </is>
      </c>
      <c r="G4600" t="inlineStr">
        <is>
          <t>Wrong Item Delivered</t>
        </is>
      </c>
      <c r="H4600" t="n">
        <v>1</v>
      </c>
      <c r="I4600" t="n">
        <v>570.02</v>
      </c>
    </row>
    <row r="4601">
      <c r="A4601" t="inlineStr">
        <is>
          <t>RET004613</t>
        </is>
      </c>
      <c r="B4601" t="inlineStr">
        <is>
          <t>O029246</t>
        </is>
      </c>
      <c r="C4601" s="25" t="n">
        <v>45591</v>
      </c>
      <c r="D4601" t="inlineStr">
        <is>
          <t>Beauty</t>
        </is>
      </c>
      <c r="E4601" t="inlineStr">
        <is>
          <t>East</t>
        </is>
      </c>
      <c r="F4601" t="inlineStr">
        <is>
          <t>Mobile App</t>
        </is>
      </c>
      <c r="G4601" t="inlineStr">
        <is>
          <t>Changed Mind</t>
        </is>
      </c>
      <c r="H4601" t="n">
        <v>1</v>
      </c>
      <c r="I4601" t="n">
        <v>1904.45</v>
      </c>
    </row>
    <row r="4602">
      <c r="A4602" t="inlineStr">
        <is>
          <t>RET004614</t>
        </is>
      </c>
      <c r="B4602" t="inlineStr">
        <is>
          <t>O029251</t>
        </is>
      </c>
      <c r="C4602" s="25" t="n">
        <v>45591</v>
      </c>
      <c r="D4602" t="inlineStr">
        <is>
          <t>Fashion</t>
        </is>
      </c>
      <c r="E4602" t="inlineStr">
        <is>
          <t>South</t>
        </is>
      </c>
      <c r="F4602" t="inlineStr">
        <is>
          <t>Website</t>
        </is>
      </c>
      <c r="G4602" t="inlineStr">
        <is>
          <t>Wrong Item Delivered</t>
        </is>
      </c>
      <c r="H4602" t="n">
        <v>1</v>
      </c>
      <c r="I4602" t="n">
        <v>2288.68</v>
      </c>
    </row>
    <row r="4603">
      <c r="A4603" t="inlineStr">
        <is>
          <t>RET004615</t>
        </is>
      </c>
      <c r="B4603" t="inlineStr">
        <is>
          <t>O029253</t>
        </is>
      </c>
      <c r="C4603" s="25" t="n">
        <v>45591</v>
      </c>
      <c r="D4603" t="inlineStr">
        <is>
          <t>Home &amp; Kitchen</t>
        </is>
      </c>
      <c r="E4603" t="inlineStr">
        <is>
          <t>East</t>
        </is>
      </c>
      <c r="F4603" t="inlineStr">
        <is>
          <t>Mobile App</t>
        </is>
      </c>
      <c r="G4603" t="inlineStr">
        <is>
          <t>Changed Mind</t>
        </is>
      </c>
      <c r="H4603" t="n">
        <v>1</v>
      </c>
      <c r="I4603" t="n">
        <v>2401.36</v>
      </c>
    </row>
    <row r="4604">
      <c r="A4604" t="inlineStr">
        <is>
          <t>RET004616</t>
        </is>
      </c>
      <c r="B4604" t="inlineStr">
        <is>
          <t>O029258</t>
        </is>
      </c>
      <c r="C4604" s="25" t="n">
        <v>45591</v>
      </c>
      <c r="D4604" t="inlineStr">
        <is>
          <t>Fashion</t>
        </is>
      </c>
      <c r="E4604" t="inlineStr">
        <is>
          <t>West</t>
        </is>
      </c>
      <c r="F4604" t="inlineStr">
        <is>
          <t>Website</t>
        </is>
      </c>
      <c r="G4604" t="inlineStr">
        <is>
          <t>Not as Described</t>
        </is>
      </c>
      <c r="H4604" t="n">
        <v>1</v>
      </c>
      <c r="I4604" t="n">
        <v>1384.34</v>
      </c>
    </row>
    <row r="4605">
      <c r="A4605" t="inlineStr">
        <is>
          <t>RET004617</t>
        </is>
      </c>
      <c r="B4605" t="inlineStr">
        <is>
          <t>O029261</t>
        </is>
      </c>
      <c r="C4605" s="25" t="n">
        <v>45592</v>
      </c>
      <c r="D4605" t="inlineStr">
        <is>
          <t>Fashion</t>
        </is>
      </c>
      <c r="E4605" t="inlineStr">
        <is>
          <t>West</t>
        </is>
      </c>
      <c r="F4605" t="inlineStr">
        <is>
          <t>Website</t>
        </is>
      </c>
      <c r="G4605" t="inlineStr">
        <is>
          <t>Size/Fit Issue</t>
        </is>
      </c>
      <c r="H4605" t="n">
        <v>1</v>
      </c>
      <c r="I4605" t="n">
        <v>977.13</v>
      </c>
    </row>
    <row r="4606">
      <c r="A4606" t="inlineStr">
        <is>
          <t>RET004618</t>
        </is>
      </c>
      <c r="B4606" t="inlineStr">
        <is>
          <t>O029266</t>
        </is>
      </c>
      <c r="C4606" s="25" t="n">
        <v>45592</v>
      </c>
      <c r="D4606" t="inlineStr">
        <is>
          <t>Fashion</t>
        </is>
      </c>
      <c r="E4606" t="inlineStr">
        <is>
          <t>North</t>
        </is>
      </c>
      <c r="F4606" t="inlineStr">
        <is>
          <t>Retail Store</t>
        </is>
      </c>
      <c r="G4606" t="inlineStr">
        <is>
          <t>Size/Fit Issue</t>
        </is>
      </c>
      <c r="H4606" t="n">
        <v>2</v>
      </c>
      <c r="I4606" t="n">
        <v>3870.15</v>
      </c>
    </row>
    <row r="4607">
      <c r="A4607" t="inlineStr">
        <is>
          <t>RET004619</t>
        </is>
      </c>
      <c r="B4607" t="inlineStr">
        <is>
          <t>O029267</t>
        </is>
      </c>
      <c r="C4607" s="25" t="n">
        <v>45592</v>
      </c>
      <c r="D4607" t="inlineStr">
        <is>
          <t>Beauty</t>
        </is>
      </c>
      <c r="E4607" t="inlineStr">
        <is>
          <t>East</t>
        </is>
      </c>
      <c r="F4607" t="inlineStr">
        <is>
          <t>Mobile App</t>
        </is>
      </c>
      <c r="G4607" t="inlineStr">
        <is>
          <t>Changed Mind</t>
        </is>
      </c>
      <c r="H4607" t="n">
        <v>1</v>
      </c>
      <c r="I4607" t="n">
        <v>511.84</v>
      </c>
    </row>
    <row r="4608">
      <c r="A4608" t="inlineStr">
        <is>
          <t>RET004620</t>
        </is>
      </c>
      <c r="B4608" t="inlineStr">
        <is>
          <t>O029268</t>
        </is>
      </c>
      <c r="C4608" s="25" t="n">
        <v>45592</v>
      </c>
      <c r="D4608" t="inlineStr">
        <is>
          <t>Fashion</t>
        </is>
      </c>
      <c r="E4608" t="inlineStr">
        <is>
          <t>North</t>
        </is>
      </c>
      <c r="F4608" t="inlineStr">
        <is>
          <t>Website</t>
        </is>
      </c>
      <c r="G4608" t="inlineStr">
        <is>
          <t>Not as Described</t>
        </is>
      </c>
      <c r="H4608" t="n">
        <v>1</v>
      </c>
      <c r="I4608" t="n">
        <v>448.45</v>
      </c>
    </row>
    <row r="4609">
      <c r="A4609" t="inlineStr">
        <is>
          <t>RET004621</t>
        </is>
      </c>
      <c r="B4609" t="inlineStr">
        <is>
          <t>O029269</t>
        </is>
      </c>
      <c r="C4609" s="25" t="n">
        <v>45592</v>
      </c>
      <c r="D4609" t="inlineStr">
        <is>
          <t>Fashion</t>
        </is>
      </c>
      <c r="E4609" t="inlineStr">
        <is>
          <t>West</t>
        </is>
      </c>
      <c r="F4609" t="inlineStr">
        <is>
          <t>Retail Store</t>
        </is>
      </c>
      <c r="G4609" t="inlineStr">
        <is>
          <t>Size/Fit Issue</t>
        </is>
      </c>
      <c r="H4609" t="n">
        <v>1</v>
      </c>
      <c r="I4609" t="n">
        <v>607.46</v>
      </c>
    </row>
    <row r="4610">
      <c r="A4610" t="inlineStr">
        <is>
          <t>RET004622</t>
        </is>
      </c>
      <c r="B4610" t="inlineStr">
        <is>
          <t>O029275</t>
        </is>
      </c>
      <c r="C4610" s="25" t="n">
        <v>45592</v>
      </c>
      <c r="D4610" t="inlineStr">
        <is>
          <t>Fashion</t>
        </is>
      </c>
      <c r="E4610" t="inlineStr">
        <is>
          <t>West</t>
        </is>
      </c>
      <c r="F4610" t="inlineStr">
        <is>
          <t>Mobile App</t>
        </is>
      </c>
      <c r="G4610" t="inlineStr">
        <is>
          <t>Not as Described</t>
        </is>
      </c>
      <c r="H4610" t="n">
        <v>2</v>
      </c>
      <c r="I4610" t="n">
        <v>1996.07</v>
      </c>
    </row>
    <row r="4611">
      <c r="A4611" t="inlineStr">
        <is>
          <t>RET004623</t>
        </is>
      </c>
      <c r="B4611" t="inlineStr">
        <is>
          <t>O029278</t>
        </is>
      </c>
      <c r="C4611" s="25" t="n">
        <v>45592</v>
      </c>
      <c r="D4611" t="inlineStr">
        <is>
          <t>Grocery</t>
        </is>
      </c>
      <c r="E4611" t="inlineStr">
        <is>
          <t>West</t>
        </is>
      </c>
      <c r="F4611" t="inlineStr">
        <is>
          <t>Marketplace</t>
        </is>
      </c>
      <c r="G4611" t="inlineStr">
        <is>
          <t>Defective Product</t>
        </is>
      </c>
      <c r="H4611" t="n">
        <v>1</v>
      </c>
      <c r="I4611" t="n">
        <v>115.65</v>
      </c>
    </row>
    <row r="4612">
      <c r="A4612" t="inlineStr">
        <is>
          <t>RET004624</t>
        </is>
      </c>
      <c r="B4612" t="inlineStr">
        <is>
          <t>O029280</t>
        </is>
      </c>
      <c r="C4612" s="25" t="n">
        <v>45592</v>
      </c>
      <c r="D4612" t="inlineStr">
        <is>
          <t>Grocery</t>
        </is>
      </c>
      <c r="E4612" t="inlineStr">
        <is>
          <t>North</t>
        </is>
      </c>
      <c r="F4612" t="inlineStr">
        <is>
          <t>Website</t>
        </is>
      </c>
      <c r="G4612" t="inlineStr">
        <is>
          <t>Not as Described</t>
        </is>
      </c>
      <c r="H4612" t="n">
        <v>2</v>
      </c>
      <c r="I4612" t="n">
        <v>563.99</v>
      </c>
    </row>
    <row r="4613">
      <c r="A4613" t="inlineStr">
        <is>
          <t>RET004625</t>
        </is>
      </c>
      <c r="B4613" t="inlineStr">
        <is>
          <t>O029282</t>
        </is>
      </c>
      <c r="C4613" s="25" t="n">
        <v>45592</v>
      </c>
      <c r="D4613" t="inlineStr">
        <is>
          <t>Fashion</t>
        </is>
      </c>
      <c r="E4613" t="inlineStr">
        <is>
          <t>West</t>
        </is>
      </c>
      <c r="F4613" t="inlineStr">
        <is>
          <t>Mobile App</t>
        </is>
      </c>
      <c r="G4613" t="inlineStr">
        <is>
          <t>Size/Fit Issue</t>
        </is>
      </c>
      <c r="H4613" t="n">
        <v>1</v>
      </c>
      <c r="I4613" t="n">
        <v>308.52</v>
      </c>
    </row>
    <row r="4614">
      <c r="A4614" t="inlineStr">
        <is>
          <t>RET004626</t>
        </is>
      </c>
      <c r="B4614" t="inlineStr">
        <is>
          <t>O029287</t>
        </is>
      </c>
      <c r="C4614" s="25" t="n">
        <v>45592</v>
      </c>
      <c r="D4614" t="inlineStr">
        <is>
          <t>Beauty</t>
        </is>
      </c>
      <c r="E4614" t="inlineStr">
        <is>
          <t>South</t>
        </is>
      </c>
      <c r="F4614" t="inlineStr">
        <is>
          <t>Marketplace</t>
        </is>
      </c>
      <c r="G4614" t="inlineStr">
        <is>
          <t>Not as Described</t>
        </is>
      </c>
      <c r="H4614" t="n">
        <v>2</v>
      </c>
      <c r="I4614" t="n">
        <v>1960.71</v>
      </c>
    </row>
    <row r="4615">
      <c r="A4615" t="inlineStr">
        <is>
          <t>RET004627</t>
        </is>
      </c>
      <c r="B4615" t="inlineStr">
        <is>
          <t>O029287</t>
        </is>
      </c>
      <c r="C4615" s="25" t="n">
        <v>45592</v>
      </c>
      <c r="D4615" t="inlineStr">
        <is>
          <t>Fashion</t>
        </is>
      </c>
      <c r="E4615" t="inlineStr">
        <is>
          <t>South</t>
        </is>
      </c>
      <c r="F4615" t="inlineStr">
        <is>
          <t>Marketplace</t>
        </is>
      </c>
      <c r="G4615" t="inlineStr">
        <is>
          <t>Late Delivery</t>
        </is>
      </c>
      <c r="H4615" t="n">
        <v>1</v>
      </c>
      <c r="I4615" t="n">
        <v>656.45</v>
      </c>
    </row>
    <row r="4616">
      <c r="A4616" t="inlineStr">
        <is>
          <t>RET004628</t>
        </is>
      </c>
      <c r="B4616" t="inlineStr">
        <is>
          <t>O029290</t>
        </is>
      </c>
      <c r="C4616" s="25" t="n">
        <v>45592</v>
      </c>
      <c r="D4616" t="inlineStr">
        <is>
          <t>Fashion</t>
        </is>
      </c>
      <c r="E4616" t="inlineStr">
        <is>
          <t>South</t>
        </is>
      </c>
      <c r="F4616" t="inlineStr">
        <is>
          <t>Mobile App</t>
        </is>
      </c>
      <c r="G4616" t="inlineStr">
        <is>
          <t>Not as Described</t>
        </is>
      </c>
      <c r="H4616" t="n">
        <v>1</v>
      </c>
      <c r="I4616" t="n">
        <v>2503.49</v>
      </c>
    </row>
    <row r="4617">
      <c r="A4617" t="inlineStr">
        <is>
          <t>RET004629</t>
        </is>
      </c>
      <c r="B4617" t="inlineStr">
        <is>
          <t>O029300</t>
        </is>
      </c>
      <c r="C4617" s="25" t="n">
        <v>45592</v>
      </c>
      <c r="D4617" t="inlineStr">
        <is>
          <t>Beauty</t>
        </is>
      </c>
      <c r="E4617" t="inlineStr">
        <is>
          <t>West</t>
        </is>
      </c>
      <c r="F4617" t="inlineStr">
        <is>
          <t>Retail Store</t>
        </is>
      </c>
      <c r="G4617" t="inlineStr">
        <is>
          <t>Late Delivery</t>
        </is>
      </c>
      <c r="H4617" t="n">
        <v>1</v>
      </c>
      <c r="I4617" t="n">
        <v>529.52</v>
      </c>
    </row>
    <row r="4618">
      <c r="A4618" t="inlineStr">
        <is>
          <t>RET004630</t>
        </is>
      </c>
      <c r="B4618" t="inlineStr">
        <is>
          <t>O029302</t>
        </is>
      </c>
      <c r="C4618" s="25" t="n">
        <v>45592</v>
      </c>
      <c r="D4618" t="inlineStr">
        <is>
          <t>Fashion</t>
        </is>
      </c>
      <c r="E4618" t="inlineStr">
        <is>
          <t>East</t>
        </is>
      </c>
      <c r="F4618" t="inlineStr">
        <is>
          <t>Mobile App</t>
        </is>
      </c>
      <c r="G4618" t="inlineStr">
        <is>
          <t>Size/Fit Issue</t>
        </is>
      </c>
      <c r="H4618" t="n">
        <v>1</v>
      </c>
      <c r="I4618" t="n">
        <v>860.1799999999999</v>
      </c>
    </row>
    <row r="4619">
      <c r="A4619" t="inlineStr">
        <is>
          <t>RET004631</t>
        </is>
      </c>
      <c r="B4619" t="inlineStr">
        <is>
          <t>O029316</t>
        </is>
      </c>
      <c r="C4619" s="25" t="n">
        <v>45592</v>
      </c>
      <c r="D4619" t="inlineStr">
        <is>
          <t>Fashion</t>
        </is>
      </c>
      <c r="E4619" t="inlineStr">
        <is>
          <t>West</t>
        </is>
      </c>
      <c r="F4619" t="inlineStr">
        <is>
          <t>Marketplace</t>
        </is>
      </c>
      <c r="G4619" t="inlineStr">
        <is>
          <t>Late Delivery</t>
        </is>
      </c>
      <c r="H4619" t="n">
        <v>1</v>
      </c>
      <c r="I4619" t="n">
        <v>1210.2</v>
      </c>
    </row>
    <row r="4620">
      <c r="A4620" t="inlineStr">
        <is>
          <t>RET004632</t>
        </is>
      </c>
      <c r="B4620" t="inlineStr">
        <is>
          <t>O029331</t>
        </is>
      </c>
      <c r="C4620" s="25" t="n">
        <v>45592</v>
      </c>
      <c r="D4620" t="inlineStr">
        <is>
          <t>Fashion</t>
        </is>
      </c>
      <c r="E4620" t="inlineStr">
        <is>
          <t>East</t>
        </is>
      </c>
      <c r="F4620" t="inlineStr">
        <is>
          <t>Mobile App</t>
        </is>
      </c>
      <c r="G4620" t="inlineStr">
        <is>
          <t>Changed Mind</t>
        </is>
      </c>
      <c r="H4620" t="n">
        <v>1</v>
      </c>
      <c r="I4620" t="n">
        <v>589.89</v>
      </c>
    </row>
    <row r="4621">
      <c r="A4621" t="inlineStr">
        <is>
          <t>RET004633</t>
        </is>
      </c>
      <c r="B4621" t="inlineStr">
        <is>
          <t>O029332</t>
        </is>
      </c>
      <c r="C4621" s="25" t="n">
        <v>45592</v>
      </c>
      <c r="D4621" t="inlineStr">
        <is>
          <t>Sports</t>
        </is>
      </c>
      <c r="E4621" t="inlineStr">
        <is>
          <t>East</t>
        </is>
      </c>
      <c r="F4621" t="inlineStr">
        <is>
          <t>Marketplace</t>
        </is>
      </c>
      <c r="G4621" t="inlineStr">
        <is>
          <t>Damaged in Transit</t>
        </is>
      </c>
      <c r="H4621" t="n">
        <v>2</v>
      </c>
      <c r="I4621" t="n">
        <v>8696.790000000001</v>
      </c>
    </row>
    <row r="4622">
      <c r="A4622" t="inlineStr">
        <is>
          <t>RET004634</t>
        </is>
      </c>
      <c r="B4622" t="inlineStr">
        <is>
          <t>O029332</t>
        </is>
      </c>
      <c r="C4622" s="25" t="n">
        <v>45592</v>
      </c>
      <c r="D4622" t="inlineStr">
        <is>
          <t>Electronics</t>
        </is>
      </c>
      <c r="E4622" t="inlineStr">
        <is>
          <t>East</t>
        </is>
      </c>
      <c r="F4622" t="inlineStr">
        <is>
          <t>Marketplace</t>
        </is>
      </c>
      <c r="G4622" t="inlineStr">
        <is>
          <t>Damaged in Transit</t>
        </is>
      </c>
      <c r="H4622" t="n">
        <v>2</v>
      </c>
      <c r="I4622" t="n">
        <v>57387.51</v>
      </c>
    </row>
    <row r="4623">
      <c r="A4623" t="inlineStr">
        <is>
          <t>RET004635</t>
        </is>
      </c>
      <c r="B4623" t="inlineStr">
        <is>
          <t>O029334</t>
        </is>
      </c>
      <c r="C4623" s="25" t="n">
        <v>45592</v>
      </c>
      <c r="D4623" t="inlineStr">
        <is>
          <t>Fashion</t>
        </is>
      </c>
      <c r="E4623" t="inlineStr">
        <is>
          <t>North</t>
        </is>
      </c>
      <c r="F4623" t="inlineStr">
        <is>
          <t>Marketplace</t>
        </is>
      </c>
      <c r="G4623" t="inlineStr">
        <is>
          <t>Changed Mind</t>
        </is>
      </c>
      <c r="H4623" t="n">
        <v>1</v>
      </c>
      <c r="I4623" t="n">
        <v>2288.68</v>
      </c>
    </row>
    <row r="4624">
      <c r="A4624" t="inlineStr">
        <is>
          <t>RET004636</t>
        </is>
      </c>
      <c r="B4624" t="inlineStr">
        <is>
          <t>O029348</t>
        </is>
      </c>
      <c r="C4624" s="25" t="n">
        <v>45593</v>
      </c>
      <c r="D4624" t="inlineStr">
        <is>
          <t>Fashion</t>
        </is>
      </c>
      <c r="E4624" t="inlineStr">
        <is>
          <t>East</t>
        </is>
      </c>
      <c r="F4624" t="inlineStr">
        <is>
          <t>Website</t>
        </is>
      </c>
      <c r="G4624" t="inlineStr">
        <is>
          <t>Size/Fit Issue</t>
        </is>
      </c>
      <c r="H4624" t="n">
        <v>1</v>
      </c>
      <c r="I4624" t="n">
        <v>1554.96</v>
      </c>
    </row>
    <row r="4625">
      <c r="A4625" t="inlineStr">
        <is>
          <t>RET004637</t>
        </is>
      </c>
      <c r="B4625" t="inlineStr">
        <is>
          <t>O029360</t>
        </is>
      </c>
      <c r="C4625" s="25" t="n">
        <v>45593</v>
      </c>
      <c r="D4625" t="inlineStr">
        <is>
          <t>Grocery</t>
        </is>
      </c>
      <c r="E4625" t="inlineStr">
        <is>
          <t>North</t>
        </is>
      </c>
      <c r="F4625" t="inlineStr">
        <is>
          <t>Mobile App</t>
        </is>
      </c>
      <c r="G4625" t="inlineStr">
        <is>
          <t>Changed Mind</t>
        </is>
      </c>
      <c r="H4625" t="n">
        <v>1</v>
      </c>
      <c r="I4625" t="n">
        <v>298.58</v>
      </c>
    </row>
    <row r="4626">
      <c r="A4626" t="inlineStr">
        <is>
          <t>RET004638</t>
        </is>
      </c>
      <c r="B4626" t="inlineStr">
        <is>
          <t>O029367</t>
        </is>
      </c>
      <c r="C4626" s="25" t="n">
        <v>45593</v>
      </c>
      <c r="D4626" t="inlineStr">
        <is>
          <t>Home &amp; Kitchen</t>
        </is>
      </c>
      <c r="E4626" t="inlineStr">
        <is>
          <t>Central</t>
        </is>
      </c>
      <c r="F4626" t="inlineStr">
        <is>
          <t>Mobile App</t>
        </is>
      </c>
      <c r="G4626" t="inlineStr">
        <is>
          <t>Wrong Item Delivered</t>
        </is>
      </c>
      <c r="H4626" t="n">
        <v>1</v>
      </c>
      <c r="I4626" t="n">
        <v>600.24</v>
      </c>
    </row>
    <row r="4627">
      <c r="A4627" t="inlineStr">
        <is>
          <t>RET004639</t>
        </is>
      </c>
      <c r="B4627" t="inlineStr">
        <is>
          <t>O029370</t>
        </is>
      </c>
      <c r="C4627" s="25" t="n">
        <v>45593</v>
      </c>
      <c r="D4627" t="inlineStr">
        <is>
          <t>Electronics</t>
        </is>
      </c>
      <c r="E4627" t="inlineStr">
        <is>
          <t>South</t>
        </is>
      </c>
      <c r="F4627" t="inlineStr">
        <is>
          <t>Retail Store</t>
        </is>
      </c>
      <c r="G4627" t="inlineStr">
        <is>
          <t>Defective Product</t>
        </is>
      </c>
      <c r="H4627" t="n">
        <v>1</v>
      </c>
      <c r="I4627" t="n">
        <v>15928.8</v>
      </c>
    </row>
    <row r="4628">
      <c r="A4628" t="inlineStr">
        <is>
          <t>RET004640</t>
        </is>
      </c>
      <c r="B4628" t="inlineStr">
        <is>
          <t>O029377</t>
        </is>
      </c>
      <c r="C4628" s="25" t="n">
        <v>45593</v>
      </c>
      <c r="D4628" t="inlineStr">
        <is>
          <t>Electronics</t>
        </is>
      </c>
      <c r="E4628" t="inlineStr">
        <is>
          <t>West</t>
        </is>
      </c>
      <c r="F4628" t="inlineStr">
        <is>
          <t>Website</t>
        </is>
      </c>
      <c r="G4628" t="inlineStr">
        <is>
          <t>Not as Described</t>
        </is>
      </c>
      <c r="H4628" t="n">
        <v>1</v>
      </c>
      <c r="I4628" t="n">
        <v>12467.57</v>
      </c>
    </row>
    <row r="4629">
      <c r="A4629" t="inlineStr">
        <is>
          <t>RET004641</t>
        </is>
      </c>
      <c r="B4629" t="inlineStr">
        <is>
          <t>O029383</t>
        </is>
      </c>
      <c r="C4629" s="25" t="n">
        <v>45593</v>
      </c>
      <c r="D4629" t="inlineStr">
        <is>
          <t>Sports</t>
        </is>
      </c>
      <c r="E4629" t="inlineStr">
        <is>
          <t>West</t>
        </is>
      </c>
      <c r="F4629" t="inlineStr">
        <is>
          <t>Marketplace</t>
        </is>
      </c>
      <c r="G4629" t="inlineStr">
        <is>
          <t>Damaged in Transit</t>
        </is>
      </c>
      <c r="H4629" t="n">
        <v>1</v>
      </c>
      <c r="I4629" t="n">
        <v>1006.88</v>
      </c>
    </row>
    <row r="4630">
      <c r="A4630" t="inlineStr">
        <is>
          <t>RET004642</t>
        </is>
      </c>
      <c r="B4630" t="inlineStr">
        <is>
          <t>O029392</t>
        </is>
      </c>
      <c r="C4630" s="25" t="n">
        <v>45594</v>
      </c>
      <c r="D4630" t="inlineStr">
        <is>
          <t>Fashion</t>
        </is>
      </c>
      <c r="E4630" t="inlineStr">
        <is>
          <t>South</t>
        </is>
      </c>
      <c r="F4630" t="inlineStr">
        <is>
          <t>Marketplace</t>
        </is>
      </c>
      <c r="G4630" t="inlineStr">
        <is>
          <t>Not as Described</t>
        </is>
      </c>
      <c r="H4630" t="n">
        <v>1</v>
      </c>
      <c r="I4630" t="n">
        <v>589.89</v>
      </c>
    </row>
    <row r="4631">
      <c r="A4631" t="inlineStr">
        <is>
          <t>RET004643</t>
        </is>
      </c>
      <c r="B4631" t="inlineStr">
        <is>
          <t>O029394</t>
        </is>
      </c>
      <c r="C4631" s="25" t="n">
        <v>45594</v>
      </c>
      <c r="D4631" t="inlineStr">
        <is>
          <t>Beauty</t>
        </is>
      </c>
      <c r="E4631" t="inlineStr">
        <is>
          <t>South</t>
        </is>
      </c>
      <c r="F4631" t="inlineStr">
        <is>
          <t>Mobile App</t>
        </is>
      </c>
      <c r="G4631" t="inlineStr">
        <is>
          <t>Defective Product</t>
        </is>
      </c>
      <c r="H4631" t="n">
        <v>1</v>
      </c>
      <c r="I4631" t="n">
        <v>1157.16</v>
      </c>
    </row>
    <row r="4632">
      <c r="A4632" t="inlineStr">
        <is>
          <t>RET004644</t>
        </is>
      </c>
      <c r="B4632" t="inlineStr">
        <is>
          <t>O029400</t>
        </is>
      </c>
      <c r="C4632" s="25" t="n">
        <v>45594</v>
      </c>
      <c r="D4632" t="inlineStr">
        <is>
          <t>Home &amp; Kitchen</t>
        </is>
      </c>
      <c r="E4632" t="inlineStr">
        <is>
          <t>West</t>
        </is>
      </c>
      <c r="F4632" t="inlineStr">
        <is>
          <t>Marketplace</t>
        </is>
      </c>
      <c r="G4632" t="inlineStr">
        <is>
          <t>Defective Product</t>
        </is>
      </c>
      <c r="H4632" t="n">
        <v>1</v>
      </c>
      <c r="I4632" t="n">
        <v>4569.4</v>
      </c>
    </row>
    <row r="4633">
      <c r="A4633" t="inlineStr">
        <is>
          <t>RET004645</t>
        </is>
      </c>
      <c r="B4633" t="inlineStr">
        <is>
          <t>O029406</t>
        </is>
      </c>
      <c r="C4633" s="25" t="n">
        <v>45594</v>
      </c>
      <c r="D4633" t="inlineStr">
        <is>
          <t>Electronics</t>
        </is>
      </c>
      <c r="E4633" t="inlineStr">
        <is>
          <t>West</t>
        </is>
      </c>
      <c r="F4633" t="inlineStr">
        <is>
          <t>Retail Store</t>
        </is>
      </c>
      <c r="G4633" t="inlineStr">
        <is>
          <t>Changed Mind</t>
        </is>
      </c>
      <c r="H4633" t="n">
        <v>1</v>
      </c>
      <c r="I4633" t="n">
        <v>11004.92</v>
      </c>
    </row>
    <row r="4634">
      <c r="A4634" t="inlineStr">
        <is>
          <t>RET004646</t>
        </is>
      </c>
      <c r="B4634" t="inlineStr">
        <is>
          <t>O029411</t>
        </is>
      </c>
      <c r="C4634" s="25" t="n">
        <v>45594</v>
      </c>
      <c r="D4634" t="inlineStr">
        <is>
          <t>Fashion</t>
        </is>
      </c>
      <c r="E4634" t="inlineStr">
        <is>
          <t>North</t>
        </is>
      </c>
      <c r="F4634" t="inlineStr">
        <is>
          <t>Mobile App</t>
        </is>
      </c>
      <c r="G4634" t="inlineStr">
        <is>
          <t>Not as Described</t>
        </is>
      </c>
      <c r="H4634" t="n">
        <v>1</v>
      </c>
      <c r="I4634" t="n">
        <v>947.49</v>
      </c>
    </row>
    <row r="4635">
      <c r="A4635" t="inlineStr">
        <is>
          <t>RET004647</t>
        </is>
      </c>
      <c r="B4635" t="inlineStr">
        <is>
          <t>O029425</t>
        </is>
      </c>
      <c r="C4635" s="25" t="n">
        <v>45594</v>
      </c>
      <c r="D4635" t="inlineStr">
        <is>
          <t>Electronics</t>
        </is>
      </c>
      <c r="E4635" t="inlineStr">
        <is>
          <t>West</t>
        </is>
      </c>
      <c r="F4635" t="inlineStr">
        <is>
          <t>Marketplace</t>
        </is>
      </c>
      <c r="G4635" t="inlineStr">
        <is>
          <t>Defective Product</t>
        </is>
      </c>
      <c r="H4635" t="n">
        <v>1</v>
      </c>
      <c r="I4635" t="n">
        <v>14534.21</v>
      </c>
    </row>
    <row r="4636">
      <c r="A4636" t="inlineStr">
        <is>
          <t>RET004648</t>
        </is>
      </c>
      <c r="B4636" t="inlineStr">
        <is>
          <t>O029427</t>
        </is>
      </c>
      <c r="C4636" s="25" t="n">
        <v>45594</v>
      </c>
      <c r="D4636" t="inlineStr">
        <is>
          <t>Fashion</t>
        </is>
      </c>
      <c r="E4636" t="inlineStr">
        <is>
          <t>North</t>
        </is>
      </c>
      <c r="F4636" t="inlineStr">
        <is>
          <t>Marketplace</t>
        </is>
      </c>
      <c r="G4636" t="inlineStr">
        <is>
          <t>Damaged in Transit</t>
        </is>
      </c>
      <c r="H4636" t="n">
        <v>2</v>
      </c>
      <c r="I4636" t="n">
        <v>1926.29</v>
      </c>
    </row>
    <row r="4637">
      <c r="A4637" t="inlineStr">
        <is>
          <t>RET004649</t>
        </is>
      </c>
      <c r="B4637" t="inlineStr">
        <is>
          <t>O029430</t>
        </is>
      </c>
      <c r="C4637" s="25" t="n">
        <v>45594</v>
      </c>
      <c r="D4637" t="inlineStr">
        <is>
          <t>Fashion</t>
        </is>
      </c>
      <c r="E4637" t="inlineStr">
        <is>
          <t>East</t>
        </is>
      </c>
      <c r="F4637" t="inlineStr">
        <is>
          <t>Marketplace</t>
        </is>
      </c>
      <c r="G4637" t="inlineStr">
        <is>
          <t>Changed Mind</t>
        </is>
      </c>
      <c r="H4637" t="n">
        <v>2</v>
      </c>
      <c r="I4637" t="n">
        <v>1005.78</v>
      </c>
    </row>
    <row r="4638">
      <c r="A4638" t="inlineStr">
        <is>
          <t>RET004650</t>
        </is>
      </c>
      <c r="B4638" t="inlineStr">
        <is>
          <t>O029434</t>
        </is>
      </c>
      <c r="C4638" s="25" t="n">
        <v>45594</v>
      </c>
      <c r="D4638" t="inlineStr">
        <is>
          <t>Home &amp; Kitchen</t>
        </is>
      </c>
      <c r="E4638" t="inlineStr">
        <is>
          <t>North</t>
        </is>
      </c>
      <c r="F4638" t="inlineStr">
        <is>
          <t>Mobile App</t>
        </is>
      </c>
      <c r="G4638" t="inlineStr">
        <is>
          <t>Wrong Item Delivered</t>
        </is>
      </c>
      <c r="H4638" t="n">
        <v>1</v>
      </c>
      <c r="I4638" t="n">
        <v>298.58</v>
      </c>
    </row>
    <row r="4639">
      <c r="A4639" t="inlineStr">
        <is>
          <t>RET004651</t>
        </is>
      </c>
      <c r="B4639" t="inlineStr">
        <is>
          <t>O029443</t>
        </is>
      </c>
      <c r="C4639" s="25" t="n">
        <v>45594</v>
      </c>
      <c r="D4639" t="inlineStr">
        <is>
          <t>Home &amp; Kitchen</t>
        </is>
      </c>
      <c r="E4639" t="inlineStr">
        <is>
          <t>South</t>
        </is>
      </c>
      <c r="F4639" t="inlineStr">
        <is>
          <t>Website</t>
        </is>
      </c>
      <c r="G4639" t="inlineStr">
        <is>
          <t>Damaged in Transit</t>
        </is>
      </c>
      <c r="H4639" t="n">
        <v>1</v>
      </c>
      <c r="I4639" t="n">
        <v>4682.13</v>
      </c>
    </row>
    <row r="4640">
      <c r="A4640" t="inlineStr">
        <is>
          <t>RET004652</t>
        </is>
      </c>
      <c r="B4640" t="inlineStr">
        <is>
          <t>O029446</t>
        </is>
      </c>
      <c r="C4640" s="25" t="n">
        <v>45594</v>
      </c>
      <c r="D4640" t="inlineStr">
        <is>
          <t>Fashion</t>
        </is>
      </c>
      <c r="E4640" t="inlineStr">
        <is>
          <t>North</t>
        </is>
      </c>
      <c r="F4640" t="inlineStr">
        <is>
          <t>Mobile App</t>
        </is>
      </c>
      <c r="G4640" t="inlineStr">
        <is>
          <t>Changed Mind</t>
        </is>
      </c>
      <c r="H4640" t="n">
        <v>2</v>
      </c>
      <c r="I4640" t="n">
        <v>1851.41</v>
      </c>
    </row>
    <row r="4641">
      <c r="A4641" t="inlineStr">
        <is>
          <t>RET004653</t>
        </is>
      </c>
      <c r="B4641" t="inlineStr">
        <is>
          <t>O029449</t>
        </is>
      </c>
      <c r="C4641" s="25" t="n">
        <v>45594</v>
      </c>
      <c r="D4641" t="inlineStr">
        <is>
          <t>Fashion</t>
        </is>
      </c>
      <c r="E4641" t="inlineStr">
        <is>
          <t>West</t>
        </is>
      </c>
      <c r="F4641" t="inlineStr">
        <is>
          <t>Marketplace</t>
        </is>
      </c>
      <c r="G4641" t="inlineStr">
        <is>
          <t>Damaged in Transit</t>
        </is>
      </c>
      <c r="H4641" t="n">
        <v>1</v>
      </c>
      <c r="I4641" t="n">
        <v>1779.65</v>
      </c>
    </row>
    <row r="4642">
      <c r="A4642" t="inlineStr">
        <is>
          <t>RET004654</t>
        </is>
      </c>
      <c r="B4642" t="inlineStr">
        <is>
          <t>O029456</t>
        </is>
      </c>
      <c r="C4642" s="25" t="n">
        <v>45594</v>
      </c>
      <c r="D4642" t="inlineStr">
        <is>
          <t>Fashion</t>
        </is>
      </c>
      <c r="E4642" t="inlineStr">
        <is>
          <t>South</t>
        </is>
      </c>
      <c r="F4642" t="inlineStr">
        <is>
          <t>Website</t>
        </is>
      </c>
      <c r="G4642" t="inlineStr">
        <is>
          <t>Size/Fit Issue</t>
        </is>
      </c>
      <c r="H4642" t="n">
        <v>1</v>
      </c>
      <c r="I4642" t="n">
        <v>431.81</v>
      </c>
    </row>
    <row r="4643">
      <c r="A4643" t="inlineStr">
        <is>
          <t>RET004655</t>
        </is>
      </c>
      <c r="B4643" t="inlineStr">
        <is>
          <t>O029459</t>
        </is>
      </c>
      <c r="C4643" s="25" t="n">
        <v>45594</v>
      </c>
      <c r="D4643" t="inlineStr">
        <is>
          <t>Fashion</t>
        </is>
      </c>
      <c r="E4643" t="inlineStr">
        <is>
          <t>East</t>
        </is>
      </c>
      <c r="F4643" t="inlineStr">
        <is>
          <t>Marketplace</t>
        </is>
      </c>
      <c r="G4643" t="inlineStr">
        <is>
          <t>Changed Mind</t>
        </is>
      </c>
      <c r="H4643" t="n">
        <v>1</v>
      </c>
      <c r="I4643" t="n">
        <v>2095.91</v>
      </c>
    </row>
    <row r="4644">
      <c r="A4644" t="inlineStr">
        <is>
          <t>RET004656</t>
        </is>
      </c>
      <c r="B4644" t="inlineStr">
        <is>
          <t>O029464</t>
        </is>
      </c>
      <c r="C4644" s="25" t="n">
        <v>45595</v>
      </c>
      <c r="D4644" t="inlineStr">
        <is>
          <t>Home &amp; Kitchen</t>
        </is>
      </c>
      <c r="E4644" t="inlineStr">
        <is>
          <t>North</t>
        </is>
      </c>
      <c r="F4644" t="inlineStr">
        <is>
          <t>Marketplace</t>
        </is>
      </c>
      <c r="G4644" t="inlineStr">
        <is>
          <t>Not as Described</t>
        </is>
      </c>
      <c r="H4644" t="n">
        <v>1</v>
      </c>
      <c r="I4644" t="n">
        <v>600.24</v>
      </c>
    </row>
    <row r="4645">
      <c r="A4645" t="inlineStr">
        <is>
          <t>RET004657</t>
        </is>
      </c>
      <c r="B4645" t="inlineStr">
        <is>
          <t>O029465</t>
        </is>
      </c>
      <c r="C4645" s="25" t="n">
        <v>45595</v>
      </c>
      <c r="D4645" t="inlineStr">
        <is>
          <t>Fashion</t>
        </is>
      </c>
      <c r="E4645" t="inlineStr">
        <is>
          <t>South</t>
        </is>
      </c>
      <c r="F4645" t="inlineStr">
        <is>
          <t>Marketplace</t>
        </is>
      </c>
      <c r="G4645" t="inlineStr">
        <is>
          <t>Defective Product</t>
        </is>
      </c>
      <c r="H4645" t="n">
        <v>1</v>
      </c>
      <c r="I4645" t="n">
        <v>812.4</v>
      </c>
    </row>
    <row r="4646">
      <c r="A4646" t="inlineStr">
        <is>
          <t>RET004658</t>
        </is>
      </c>
      <c r="B4646" t="inlineStr">
        <is>
          <t>O029466</t>
        </is>
      </c>
      <c r="C4646" s="25" t="n">
        <v>45595</v>
      </c>
      <c r="D4646" t="inlineStr">
        <is>
          <t>Fashion</t>
        </is>
      </c>
      <c r="E4646" t="inlineStr">
        <is>
          <t>West</t>
        </is>
      </c>
      <c r="F4646" t="inlineStr">
        <is>
          <t>Mobile App</t>
        </is>
      </c>
      <c r="G4646" t="inlineStr">
        <is>
          <t>Size/Fit Issue</t>
        </is>
      </c>
      <c r="H4646" t="n">
        <v>1</v>
      </c>
      <c r="I4646" t="n">
        <v>1496.77</v>
      </c>
    </row>
    <row r="4647">
      <c r="A4647" t="inlineStr">
        <is>
          <t>RET004659</t>
        </is>
      </c>
      <c r="B4647" t="inlineStr">
        <is>
          <t>O029467</t>
        </is>
      </c>
      <c r="C4647" s="25" t="n">
        <v>45595</v>
      </c>
      <c r="D4647" t="inlineStr">
        <is>
          <t>Electronics</t>
        </is>
      </c>
      <c r="E4647" t="inlineStr">
        <is>
          <t>South</t>
        </is>
      </c>
      <c r="F4647" t="inlineStr">
        <is>
          <t>Website</t>
        </is>
      </c>
      <c r="G4647" t="inlineStr">
        <is>
          <t>Not as Described</t>
        </is>
      </c>
      <c r="H4647" t="n">
        <v>1</v>
      </c>
      <c r="I4647" t="n">
        <v>17733.61</v>
      </c>
    </row>
    <row r="4648">
      <c r="A4648" t="inlineStr">
        <is>
          <t>RET004660</t>
        </is>
      </c>
      <c r="B4648" t="inlineStr">
        <is>
          <t>O029467</t>
        </is>
      </c>
      <c r="C4648" s="25" t="n">
        <v>45595</v>
      </c>
      <c r="D4648" t="inlineStr">
        <is>
          <t>Beauty</t>
        </is>
      </c>
      <c r="E4648" t="inlineStr">
        <is>
          <t>South</t>
        </is>
      </c>
      <c r="F4648" t="inlineStr">
        <is>
          <t>Website</t>
        </is>
      </c>
      <c r="G4648" t="inlineStr">
        <is>
          <t>Changed Mind</t>
        </is>
      </c>
      <c r="H4648" t="n">
        <v>2</v>
      </c>
      <c r="I4648" t="n">
        <v>740.79</v>
      </c>
    </row>
    <row r="4649">
      <c r="A4649" t="inlineStr">
        <is>
          <t>RET004661</t>
        </is>
      </c>
      <c r="B4649" t="inlineStr">
        <is>
          <t>O029477</t>
        </is>
      </c>
      <c r="C4649" s="25" t="n">
        <v>45595</v>
      </c>
      <c r="D4649" t="inlineStr">
        <is>
          <t>Fashion</t>
        </is>
      </c>
      <c r="E4649" t="inlineStr">
        <is>
          <t>West</t>
        </is>
      </c>
      <c r="F4649" t="inlineStr">
        <is>
          <t>Marketplace</t>
        </is>
      </c>
      <c r="G4649" t="inlineStr">
        <is>
          <t>Size/Fit Issue</t>
        </is>
      </c>
      <c r="H4649" t="n">
        <v>1</v>
      </c>
      <c r="I4649" t="n">
        <v>738.5</v>
      </c>
    </row>
    <row r="4650">
      <c r="A4650" t="inlineStr">
        <is>
          <t>RET004662</t>
        </is>
      </c>
      <c r="B4650" t="inlineStr">
        <is>
          <t>O029482</t>
        </is>
      </c>
      <c r="C4650" s="25" t="n">
        <v>45595</v>
      </c>
      <c r="D4650" t="inlineStr">
        <is>
          <t>Electronics</t>
        </is>
      </c>
      <c r="E4650" t="inlineStr">
        <is>
          <t>West</t>
        </is>
      </c>
      <c r="F4650" t="inlineStr">
        <is>
          <t>Marketplace</t>
        </is>
      </c>
      <c r="G4650" t="inlineStr">
        <is>
          <t>Wrong Item Delivered</t>
        </is>
      </c>
      <c r="H4650" t="n">
        <v>1</v>
      </c>
      <c r="I4650" t="n">
        <v>19775.81</v>
      </c>
    </row>
    <row r="4651">
      <c r="A4651" t="inlineStr">
        <is>
          <t>RET004663</t>
        </is>
      </c>
      <c r="B4651" t="inlineStr">
        <is>
          <t>O029483</t>
        </is>
      </c>
      <c r="C4651" s="25" t="n">
        <v>45595</v>
      </c>
      <c r="D4651" t="inlineStr">
        <is>
          <t>Home &amp; Kitchen</t>
        </is>
      </c>
      <c r="E4651" t="inlineStr">
        <is>
          <t>South</t>
        </is>
      </c>
      <c r="F4651" t="inlineStr">
        <is>
          <t>Marketplace</t>
        </is>
      </c>
      <c r="G4651" t="inlineStr">
        <is>
          <t>Changed Mind</t>
        </is>
      </c>
      <c r="H4651" t="n">
        <v>1</v>
      </c>
      <c r="I4651" t="n">
        <v>2580.4</v>
      </c>
    </row>
    <row r="4652">
      <c r="A4652" t="inlineStr">
        <is>
          <t>RET004664</t>
        </is>
      </c>
      <c r="B4652" t="inlineStr">
        <is>
          <t>O029486</t>
        </is>
      </c>
      <c r="C4652" s="25" t="n">
        <v>45595</v>
      </c>
      <c r="D4652" t="inlineStr">
        <is>
          <t>Fashion</t>
        </is>
      </c>
      <c r="E4652" t="inlineStr">
        <is>
          <t>South</t>
        </is>
      </c>
      <c r="F4652" t="inlineStr">
        <is>
          <t>Marketplace</t>
        </is>
      </c>
      <c r="G4652" t="inlineStr">
        <is>
          <t>Defective Product</t>
        </is>
      </c>
      <c r="H4652" t="n">
        <v>1</v>
      </c>
      <c r="I4652" t="n">
        <v>1105.73</v>
      </c>
    </row>
    <row r="4653">
      <c r="A4653" t="inlineStr">
        <is>
          <t>RET004665</t>
        </is>
      </c>
      <c r="B4653" t="inlineStr">
        <is>
          <t>O029501</t>
        </is>
      </c>
      <c r="C4653" s="25" t="n">
        <v>45595</v>
      </c>
      <c r="D4653" t="inlineStr">
        <is>
          <t>Fashion</t>
        </is>
      </c>
      <c r="E4653" t="inlineStr">
        <is>
          <t>West</t>
        </is>
      </c>
      <c r="F4653" t="inlineStr">
        <is>
          <t>Website</t>
        </is>
      </c>
      <c r="G4653" t="inlineStr">
        <is>
          <t>Size/Fit Issue</t>
        </is>
      </c>
      <c r="H4653" t="n">
        <v>1</v>
      </c>
      <c r="I4653" t="n">
        <v>2288.68</v>
      </c>
    </row>
    <row r="4654">
      <c r="A4654" t="inlineStr">
        <is>
          <t>RET004666</t>
        </is>
      </c>
      <c r="B4654" t="inlineStr">
        <is>
          <t>O029508</t>
        </is>
      </c>
      <c r="C4654" s="25" t="n">
        <v>45595</v>
      </c>
      <c r="D4654" t="inlineStr">
        <is>
          <t>Fashion</t>
        </is>
      </c>
      <c r="E4654" t="inlineStr">
        <is>
          <t>West</t>
        </is>
      </c>
      <c r="F4654" t="inlineStr">
        <is>
          <t>Mobile App</t>
        </is>
      </c>
      <c r="G4654" t="inlineStr">
        <is>
          <t>Changed Mind</t>
        </is>
      </c>
      <c r="H4654" t="n">
        <v>1</v>
      </c>
      <c r="I4654" t="n">
        <v>504.5</v>
      </c>
    </row>
    <row r="4655">
      <c r="A4655" t="inlineStr">
        <is>
          <t>RET004667</t>
        </is>
      </c>
      <c r="B4655" t="inlineStr">
        <is>
          <t>O029509</t>
        </is>
      </c>
      <c r="C4655" s="25" t="n">
        <v>45595</v>
      </c>
      <c r="D4655" t="inlineStr">
        <is>
          <t>Electronics</t>
        </is>
      </c>
      <c r="E4655" t="inlineStr">
        <is>
          <t>South</t>
        </is>
      </c>
      <c r="F4655" t="inlineStr">
        <is>
          <t>Mobile App</t>
        </is>
      </c>
      <c r="G4655" t="inlineStr">
        <is>
          <t>Damaged in Transit</t>
        </is>
      </c>
      <c r="H4655" t="n">
        <v>1</v>
      </c>
      <c r="I4655" t="n">
        <v>10757.4</v>
      </c>
    </row>
    <row r="4656">
      <c r="A4656" t="inlineStr">
        <is>
          <t>RET004668</t>
        </is>
      </c>
      <c r="B4656" t="inlineStr">
        <is>
          <t>O029510</t>
        </is>
      </c>
      <c r="C4656" s="25" t="n">
        <v>45595</v>
      </c>
      <c r="D4656" t="inlineStr">
        <is>
          <t>Electronics</t>
        </is>
      </c>
      <c r="E4656" t="inlineStr">
        <is>
          <t>Central</t>
        </is>
      </c>
      <c r="F4656" t="inlineStr">
        <is>
          <t>Mobile App</t>
        </is>
      </c>
      <c r="G4656" t="inlineStr">
        <is>
          <t>Not as Described</t>
        </is>
      </c>
      <c r="H4656" t="n">
        <v>1</v>
      </c>
      <c r="I4656" t="n">
        <v>5624.42</v>
      </c>
    </row>
    <row r="4657">
      <c r="A4657" t="inlineStr">
        <is>
          <t>RET004669</t>
        </is>
      </c>
      <c r="B4657" t="inlineStr">
        <is>
          <t>O029511</t>
        </is>
      </c>
      <c r="C4657" s="25" t="n">
        <v>45595</v>
      </c>
      <c r="D4657" t="inlineStr">
        <is>
          <t>Sports</t>
        </is>
      </c>
      <c r="E4657" t="inlineStr">
        <is>
          <t>North</t>
        </is>
      </c>
      <c r="F4657" t="inlineStr">
        <is>
          <t>Mobile App</t>
        </is>
      </c>
      <c r="G4657" t="inlineStr">
        <is>
          <t>Damaged in Transit</t>
        </is>
      </c>
      <c r="H4657" t="n">
        <v>1</v>
      </c>
      <c r="I4657" t="n">
        <v>1438.53</v>
      </c>
    </row>
    <row r="4658">
      <c r="A4658" t="inlineStr">
        <is>
          <t>RET004670</t>
        </is>
      </c>
      <c r="B4658" t="inlineStr">
        <is>
          <t>O029513</t>
        </is>
      </c>
      <c r="C4658" s="25" t="n">
        <v>45595</v>
      </c>
      <c r="D4658" t="inlineStr">
        <is>
          <t>Fashion</t>
        </is>
      </c>
      <c r="E4658" t="inlineStr">
        <is>
          <t>East</t>
        </is>
      </c>
      <c r="F4658" t="inlineStr">
        <is>
          <t>Mobile App</t>
        </is>
      </c>
      <c r="G4658" t="inlineStr">
        <is>
          <t>Late Delivery</t>
        </is>
      </c>
      <c r="H4658" t="n">
        <v>1</v>
      </c>
      <c r="I4658" t="n">
        <v>1608.98</v>
      </c>
    </row>
    <row r="4659">
      <c r="A4659" t="inlineStr">
        <is>
          <t>RET004671</t>
        </is>
      </c>
      <c r="B4659" t="inlineStr">
        <is>
          <t>O029537</t>
        </is>
      </c>
      <c r="C4659" s="25" t="n">
        <v>45596</v>
      </c>
      <c r="D4659" t="inlineStr">
        <is>
          <t>Fashion</t>
        </is>
      </c>
      <c r="E4659" t="inlineStr">
        <is>
          <t>West</t>
        </is>
      </c>
      <c r="F4659" t="inlineStr">
        <is>
          <t>Marketplace</t>
        </is>
      </c>
      <c r="G4659" t="inlineStr">
        <is>
          <t>Changed Mind</t>
        </is>
      </c>
      <c r="H4659" t="n">
        <v>1</v>
      </c>
      <c r="I4659" t="n">
        <v>1005.89</v>
      </c>
    </row>
    <row r="4660">
      <c r="A4660" t="inlineStr">
        <is>
          <t>RET004672</t>
        </is>
      </c>
      <c r="B4660" t="inlineStr">
        <is>
          <t>O029539</t>
        </is>
      </c>
      <c r="C4660" s="25" t="n">
        <v>45596</v>
      </c>
      <c r="D4660" t="inlineStr">
        <is>
          <t>Fashion</t>
        </is>
      </c>
      <c r="E4660" t="inlineStr">
        <is>
          <t>West</t>
        </is>
      </c>
      <c r="F4660" t="inlineStr">
        <is>
          <t>Marketplace</t>
        </is>
      </c>
      <c r="G4660" t="inlineStr">
        <is>
          <t>Not as Described</t>
        </is>
      </c>
      <c r="H4660" t="n">
        <v>1</v>
      </c>
      <c r="I4660" t="n">
        <v>1325.22</v>
      </c>
    </row>
    <row r="4661">
      <c r="A4661" t="inlineStr">
        <is>
          <t>RET004673</t>
        </is>
      </c>
      <c r="B4661" t="inlineStr">
        <is>
          <t>O029543</t>
        </is>
      </c>
      <c r="C4661" s="25" t="n">
        <v>45596</v>
      </c>
      <c r="D4661" t="inlineStr">
        <is>
          <t>Electronics</t>
        </is>
      </c>
      <c r="E4661" t="inlineStr">
        <is>
          <t>North</t>
        </is>
      </c>
      <c r="F4661" t="inlineStr">
        <is>
          <t>Marketplace</t>
        </is>
      </c>
      <c r="G4661" t="inlineStr">
        <is>
          <t>Damaged in Transit</t>
        </is>
      </c>
      <c r="H4661" t="n">
        <v>2</v>
      </c>
      <c r="I4661" t="n">
        <v>26783.43</v>
      </c>
    </row>
    <row r="4662">
      <c r="A4662" t="inlineStr">
        <is>
          <t>RET004674</t>
        </is>
      </c>
      <c r="B4662" t="inlineStr">
        <is>
          <t>O029544</t>
        </is>
      </c>
      <c r="C4662" s="25" t="n">
        <v>45596</v>
      </c>
      <c r="D4662" t="inlineStr">
        <is>
          <t>Books</t>
        </is>
      </c>
      <c r="E4662" t="inlineStr">
        <is>
          <t>South</t>
        </is>
      </c>
      <c r="F4662" t="inlineStr">
        <is>
          <t>Mobile App</t>
        </is>
      </c>
      <c r="G4662" t="inlineStr">
        <is>
          <t>Not as Described</t>
        </is>
      </c>
      <c r="H4662" t="n">
        <v>1</v>
      </c>
      <c r="I4662" t="n">
        <v>511.84</v>
      </c>
    </row>
    <row r="4663">
      <c r="A4663" t="inlineStr">
        <is>
          <t>RET004675</t>
        </is>
      </c>
      <c r="B4663" t="inlineStr">
        <is>
          <t>O029547</t>
        </is>
      </c>
      <c r="C4663" s="25" t="n">
        <v>45596</v>
      </c>
      <c r="D4663" t="inlineStr">
        <is>
          <t>Fashion</t>
        </is>
      </c>
      <c r="E4663" t="inlineStr">
        <is>
          <t>North</t>
        </is>
      </c>
      <c r="F4663" t="inlineStr">
        <is>
          <t>Website</t>
        </is>
      </c>
      <c r="G4663" t="inlineStr">
        <is>
          <t>Size/Fit Issue</t>
        </is>
      </c>
      <c r="H4663" t="n">
        <v>1</v>
      </c>
      <c r="I4663" t="n">
        <v>3583.94</v>
      </c>
    </row>
    <row r="4664">
      <c r="A4664" t="inlineStr">
        <is>
          <t>RET004676</t>
        </is>
      </c>
      <c r="B4664" t="inlineStr">
        <is>
          <t>O029548</t>
        </is>
      </c>
      <c r="C4664" s="25" t="n">
        <v>45596</v>
      </c>
      <c r="D4664" t="inlineStr">
        <is>
          <t>Home &amp; Kitchen</t>
        </is>
      </c>
      <c r="E4664" t="inlineStr">
        <is>
          <t>South</t>
        </is>
      </c>
      <c r="F4664" t="inlineStr">
        <is>
          <t>Mobile App</t>
        </is>
      </c>
      <c r="G4664" t="inlineStr">
        <is>
          <t>Defective Product</t>
        </is>
      </c>
      <c r="H4664" t="n">
        <v>1</v>
      </c>
      <c r="I4664" t="n">
        <v>4300.61</v>
      </c>
    </row>
    <row r="4665">
      <c r="A4665" t="inlineStr">
        <is>
          <t>RET004677</t>
        </is>
      </c>
      <c r="B4665" t="inlineStr">
        <is>
          <t>O029552</t>
        </is>
      </c>
      <c r="C4665" s="25" t="n">
        <v>45596</v>
      </c>
      <c r="D4665" t="inlineStr">
        <is>
          <t>Electronics</t>
        </is>
      </c>
      <c r="E4665" t="inlineStr">
        <is>
          <t>East</t>
        </is>
      </c>
      <c r="F4665" t="inlineStr">
        <is>
          <t>Website</t>
        </is>
      </c>
      <c r="G4665" t="inlineStr">
        <is>
          <t>Late Delivery</t>
        </is>
      </c>
      <c r="H4665" t="n">
        <v>1</v>
      </c>
      <c r="I4665" t="n">
        <v>7926.98</v>
      </c>
    </row>
    <row r="4666">
      <c r="A4666" t="inlineStr">
        <is>
          <t>RET004678</t>
        </is>
      </c>
      <c r="B4666" t="inlineStr">
        <is>
          <t>O029557</t>
        </is>
      </c>
      <c r="C4666" s="25" t="n">
        <v>45596</v>
      </c>
      <c r="D4666" t="inlineStr">
        <is>
          <t>Electronics</t>
        </is>
      </c>
      <c r="E4666" t="inlineStr">
        <is>
          <t>North</t>
        </is>
      </c>
      <c r="F4666" t="inlineStr">
        <is>
          <t>Mobile App</t>
        </is>
      </c>
      <c r="G4666" t="inlineStr">
        <is>
          <t>Damaged in Transit</t>
        </is>
      </c>
      <c r="H4666" t="n">
        <v>2</v>
      </c>
      <c r="I4666" t="n">
        <v>32701.97</v>
      </c>
    </row>
    <row r="4667">
      <c r="A4667" t="inlineStr">
        <is>
          <t>RET004679</t>
        </is>
      </c>
      <c r="B4667" t="inlineStr">
        <is>
          <t>O029559</t>
        </is>
      </c>
      <c r="C4667" s="25" t="n">
        <v>45596</v>
      </c>
      <c r="D4667" t="inlineStr">
        <is>
          <t>Grocery</t>
        </is>
      </c>
      <c r="E4667" t="inlineStr">
        <is>
          <t>South</t>
        </is>
      </c>
      <c r="F4667" t="inlineStr">
        <is>
          <t>Mobile App</t>
        </is>
      </c>
      <c r="G4667" t="inlineStr">
        <is>
          <t>Damaged in Transit</t>
        </is>
      </c>
      <c r="H4667" t="n">
        <v>2</v>
      </c>
      <c r="I4667" t="n">
        <v>247.94</v>
      </c>
    </row>
    <row r="4668">
      <c r="A4668" t="inlineStr">
        <is>
          <t>RET004680</t>
        </is>
      </c>
      <c r="B4668" t="inlineStr">
        <is>
          <t>O029573</t>
        </is>
      </c>
      <c r="C4668" s="25" t="n">
        <v>45596</v>
      </c>
      <c r="D4668" t="inlineStr">
        <is>
          <t>Fashion</t>
        </is>
      </c>
      <c r="E4668" t="inlineStr">
        <is>
          <t>East</t>
        </is>
      </c>
      <c r="F4668" t="inlineStr">
        <is>
          <t>Website</t>
        </is>
      </c>
      <c r="G4668" t="inlineStr">
        <is>
          <t>Size/Fit Issue</t>
        </is>
      </c>
      <c r="H4668" t="n">
        <v>1</v>
      </c>
      <c r="I4668" t="n">
        <v>1768.1</v>
      </c>
    </row>
    <row r="4669">
      <c r="A4669" t="inlineStr">
        <is>
          <t>RET004681</t>
        </is>
      </c>
      <c r="B4669" t="inlineStr">
        <is>
          <t>O029574</t>
        </is>
      </c>
      <c r="C4669" s="25" t="n">
        <v>45596</v>
      </c>
      <c r="D4669" t="inlineStr">
        <is>
          <t>Electronics</t>
        </is>
      </c>
      <c r="E4669" t="inlineStr">
        <is>
          <t>South</t>
        </is>
      </c>
      <c r="F4669" t="inlineStr">
        <is>
          <t>Mobile App</t>
        </is>
      </c>
      <c r="G4669" t="inlineStr">
        <is>
          <t>Changed Mind</t>
        </is>
      </c>
      <c r="H4669" t="n">
        <v>1</v>
      </c>
      <c r="I4669" t="n">
        <v>2142.97</v>
      </c>
    </row>
    <row r="4670">
      <c r="A4670" t="inlineStr">
        <is>
          <t>RET004682</t>
        </is>
      </c>
      <c r="B4670" t="inlineStr">
        <is>
          <t>O029576</t>
        </is>
      </c>
      <c r="C4670" s="25" t="n">
        <v>45596</v>
      </c>
      <c r="D4670" t="inlineStr">
        <is>
          <t>Fashion</t>
        </is>
      </c>
      <c r="E4670" t="inlineStr">
        <is>
          <t>West</t>
        </is>
      </c>
      <c r="F4670" t="inlineStr">
        <is>
          <t>Website</t>
        </is>
      </c>
      <c r="G4670" t="inlineStr">
        <is>
          <t>Size/Fit Issue</t>
        </is>
      </c>
      <c r="H4670" t="n">
        <v>1</v>
      </c>
      <c r="I4670" t="n">
        <v>1554.96</v>
      </c>
    </row>
    <row r="4671">
      <c r="A4671" t="inlineStr">
        <is>
          <t>RET004683</t>
        </is>
      </c>
      <c r="B4671" t="inlineStr">
        <is>
          <t>O029578</t>
        </is>
      </c>
      <c r="C4671" s="25" t="n">
        <v>45596</v>
      </c>
      <c r="D4671" t="inlineStr">
        <is>
          <t>Electronics</t>
        </is>
      </c>
      <c r="E4671" t="inlineStr">
        <is>
          <t>North</t>
        </is>
      </c>
      <c r="F4671" t="inlineStr">
        <is>
          <t>Website</t>
        </is>
      </c>
      <c r="G4671" t="inlineStr">
        <is>
          <t>Defective Product</t>
        </is>
      </c>
      <c r="H4671" t="n">
        <v>1</v>
      </c>
      <c r="I4671" t="n">
        <v>5157.36</v>
      </c>
    </row>
    <row r="4672">
      <c r="A4672" t="inlineStr">
        <is>
          <t>RET004684</t>
        </is>
      </c>
      <c r="B4672" t="inlineStr">
        <is>
          <t>O029578</t>
        </is>
      </c>
      <c r="C4672" s="25" t="n">
        <v>45596</v>
      </c>
      <c r="D4672" t="inlineStr">
        <is>
          <t>Fashion</t>
        </is>
      </c>
      <c r="E4672" t="inlineStr">
        <is>
          <t>North</t>
        </is>
      </c>
      <c r="F4672" t="inlineStr">
        <is>
          <t>Website</t>
        </is>
      </c>
      <c r="G4672" t="inlineStr">
        <is>
          <t>Changed Mind</t>
        </is>
      </c>
      <c r="H4672" t="n">
        <v>1</v>
      </c>
      <c r="I4672" t="n">
        <v>1115.45</v>
      </c>
    </row>
    <row r="4673">
      <c r="A4673" t="inlineStr">
        <is>
          <t>RET004685</t>
        </is>
      </c>
      <c r="B4673" t="inlineStr">
        <is>
          <t>O029581</t>
        </is>
      </c>
      <c r="C4673" s="25" t="n">
        <v>45596</v>
      </c>
      <c r="D4673" t="inlineStr">
        <is>
          <t>Fashion</t>
        </is>
      </c>
      <c r="E4673" t="inlineStr">
        <is>
          <t>South</t>
        </is>
      </c>
      <c r="F4673" t="inlineStr">
        <is>
          <t>Website</t>
        </is>
      </c>
      <c r="G4673" t="inlineStr">
        <is>
          <t>Size/Fit Issue</t>
        </is>
      </c>
      <c r="H4673" t="n">
        <v>1</v>
      </c>
      <c r="I4673" t="n">
        <v>909.64</v>
      </c>
    </row>
    <row r="4674">
      <c r="A4674" t="inlineStr">
        <is>
          <t>RET004686</t>
        </is>
      </c>
      <c r="B4674" t="inlineStr">
        <is>
          <t>O029586</t>
        </is>
      </c>
      <c r="C4674" s="25" t="n">
        <v>45597</v>
      </c>
      <c r="D4674" t="inlineStr">
        <is>
          <t>Fashion</t>
        </is>
      </c>
      <c r="E4674" t="inlineStr">
        <is>
          <t>South</t>
        </is>
      </c>
      <c r="F4674" t="inlineStr">
        <is>
          <t>Marketplace</t>
        </is>
      </c>
      <c r="G4674" t="inlineStr">
        <is>
          <t>Size/Fit Issue</t>
        </is>
      </c>
      <c r="H4674" t="n">
        <v>1</v>
      </c>
      <c r="I4674" t="n">
        <v>1463.49</v>
      </c>
    </row>
    <row r="4675">
      <c r="A4675" t="inlineStr">
        <is>
          <t>RET004687</t>
        </is>
      </c>
      <c r="B4675" t="inlineStr">
        <is>
          <t>O029598</t>
        </is>
      </c>
      <c r="C4675" s="25" t="n">
        <v>45597</v>
      </c>
      <c r="D4675" t="inlineStr">
        <is>
          <t>Fashion</t>
        </is>
      </c>
      <c r="E4675" t="inlineStr">
        <is>
          <t>South</t>
        </is>
      </c>
      <c r="F4675" t="inlineStr">
        <is>
          <t>Mobile App</t>
        </is>
      </c>
      <c r="G4675" t="inlineStr">
        <is>
          <t>Size/Fit Issue</t>
        </is>
      </c>
      <c r="H4675" t="n">
        <v>2</v>
      </c>
      <c r="I4675" t="n">
        <v>1748.55</v>
      </c>
    </row>
    <row r="4676">
      <c r="A4676" t="inlineStr">
        <is>
          <t>RET004688</t>
        </is>
      </c>
      <c r="B4676" t="inlineStr">
        <is>
          <t>O029608</t>
        </is>
      </c>
      <c r="C4676" s="25" t="n">
        <v>45597</v>
      </c>
      <c r="D4676" t="inlineStr">
        <is>
          <t>Fashion</t>
        </is>
      </c>
      <c r="E4676" t="inlineStr">
        <is>
          <t>South</t>
        </is>
      </c>
      <c r="F4676" t="inlineStr">
        <is>
          <t>Marketplace</t>
        </is>
      </c>
      <c r="G4676" t="inlineStr">
        <is>
          <t>Size/Fit Issue</t>
        </is>
      </c>
      <c r="H4676" t="n">
        <v>3</v>
      </c>
      <c r="I4676" t="n">
        <v>4320.11</v>
      </c>
    </row>
    <row r="4677">
      <c r="A4677" t="inlineStr">
        <is>
          <t>RET004689</t>
        </is>
      </c>
      <c r="B4677" t="inlineStr">
        <is>
          <t>O029616</t>
        </is>
      </c>
      <c r="C4677" s="25" t="n">
        <v>45597</v>
      </c>
      <c r="D4677" t="inlineStr">
        <is>
          <t>Fashion</t>
        </is>
      </c>
      <c r="E4677" t="inlineStr">
        <is>
          <t>West</t>
        </is>
      </c>
      <c r="F4677" t="inlineStr">
        <is>
          <t>Website</t>
        </is>
      </c>
      <c r="G4677" t="inlineStr">
        <is>
          <t>Damaged in Transit</t>
        </is>
      </c>
      <c r="H4677" t="n">
        <v>1</v>
      </c>
      <c r="I4677" t="n">
        <v>1562.18</v>
      </c>
    </row>
    <row r="4678">
      <c r="A4678" t="inlineStr">
        <is>
          <t>RET004690</t>
        </is>
      </c>
      <c r="B4678" t="inlineStr">
        <is>
          <t>O029638</t>
        </is>
      </c>
      <c r="C4678" s="25" t="n">
        <v>45597</v>
      </c>
      <c r="D4678" t="inlineStr">
        <is>
          <t>Books</t>
        </is>
      </c>
      <c r="E4678" t="inlineStr">
        <is>
          <t>South</t>
        </is>
      </c>
      <c r="F4678" t="inlineStr">
        <is>
          <t>Mobile App</t>
        </is>
      </c>
      <c r="G4678" t="inlineStr">
        <is>
          <t>Damaged in Transit</t>
        </is>
      </c>
      <c r="H4678" t="n">
        <v>1</v>
      </c>
      <c r="I4678" t="n">
        <v>1154.97</v>
      </c>
    </row>
    <row r="4679">
      <c r="A4679" t="inlineStr">
        <is>
          <t>RET004691</t>
        </is>
      </c>
      <c r="B4679" t="inlineStr">
        <is>
          <t>O029653</t>
        </is>
      </c>
      <c r="C4679" s="25" t="n">
        <v>45597</v>
      </c>
      <c r="D4679" t="inlineStr">
        <is>
          <t>Fashion</t>
        </is>
      </c>
      <c r="E4679" t="inlineStr">
        <is>
          <t>West</t>
        </is>
      </c>
      <c r="F4679" t="inlineStr">
        <is>
          <t>Marketplace</t>
        </is>
      </c>
      <c r="G4679" t="inlineStr">
        <is>
          <t>Size/Fit Issue</t>
        </is>
      </c>
      <c r="H4679" t="n">
        <v>1</v>
      </c>
      <c r="I4679" t="n">
        <v>1475.4</v>
      </c>
    </row>
    <row r="4680">
      <c r="A4680" t="inlineStr">
        <is>
          <t>RET004692</t>
        </is>
      </c>
      <c r="B4680" t="inlineStr">
        <is>
          <t>O029659</t>
        </is>
      </c>
      <c r="C4680" s="25" t="n">
        <v>45598</v>
      </c>
      <c r="D4680" t="inlineStr">
        <is>
          <t>Home &amp; Kitchen</t>
        </is>
      </c>
      <c r="E4680" t="inlineStr">
        <is>
          <t>East</t>
        </is>
      </c>
      <c r="F4680" t="inlineStr">
        <is>
          <t>Marketplace</t>
        </is>
      </c>
      <c r="G4680" t="inlineStr">
        <is>
          <t>Not as Described</t>
        </is>
      </c>
      <c r="H4680" t="n">
        <v>2</v>
      </c>
      <c r="I4680" t="n">
        <v>4347.51</v>
      </c>
    </row>
    <row r="4681">
      <c r="A4681" t="inlineStr">
        <is>
          <t>RET004693</t>
        </is>
      </c>
      <c r="B4681" t="inlineStr">
        <is>
          <t>O029660</t>
        </is>
      </c>
      <c r="C4681" s="25" t="n">
        <v>45598</v>
      </c>
      <c r="D4681" t="inlineStr">
        <is>
          <t>Fashion</t>
        </is>
      </c>
      <c r="E4681" t="inlineStr">
        <is>
          <t>South</t>
        </is>
      </c>
      <c r="F4681" t="inlineStr">
        <is>
          <t>Marketplace</t>
        </is>
      </c>
      <c r="G4681" t="inlineStr">
        <is>
          <t>Size/Fit Issue</t>
        </is>
      </c>
      <c r="H4681" t="n">
        <v>1</v>
      </c>
      <c r="I4681" t="n">
        <v>541.95</v>
      </c>
    </row>
    <row r="4682">
      <c r="A4682" t="inlineStr">
        <is>
          <t>RET004694</t>
        </is>
      </c>
      <c r="B4682" t="inlineStr">
        <is>
          <t>O029668</t>
        </is>
      </c>
      <c r="C4682" s="25" t="n">
        <v>45598</v>
      </c>
      <c r="D4682" t="inlineStr">
        <is>
          <t>Books</t>
        </is>
      </c>
      <c r="E4682" t="inlineStr">
        <is>
          <t>West</t>
        </is>
      </c>
      <c r="F4682" t="inlineStr">
        <is>
          <t>Marketplace</t>
        </is>
      </c>
      <c r="G4682" t="inlineStr">
        <is>
          <t>Defective Product</t>
        </is>
      </c>
      <c r="H4682" t="n">
        <v>1</v>
      </c>
      <c r="I4682" t="n">
        <v>423.49</v>
      </c>
    </row>
    <row r="4683">
      <c r="A4683" t="inlineStr">
        <is>
          <t>RET004695</t>
        </is>
      </c>
      <c r="B4683" t="inlineStr">
        <is>
          <t>O029683</t>
        </is>
      </c>
      <c r="C4683" s="25" t="n">
        <v>45598</v>
      </c>
      <c r="D4683" t="inlineStr">
        <is>
          <t>Electronics</t>
        </is>
      </c>
      <c r="E4683" t="inlineStr">
        <is>
          <t>South</t>
        </is>
      </c>
      <c r="F4683" t="inlineStr">
        <is>
          <t>Retail Store</t>
        </is>
      </c>
      <c r="G4683" t="inlineStr">
        <is>
          <t>Changed Mind</t>
        </is>
      </c>
      <c r="H4683" t="n">
        <v>1</v>
      </c>
      <c r="I4683" t="n">
        <v>5334.26</v>
      </c>
    </row>
    <row r="4684">
      <c r="A4684" t="inlineStr">
        <is>
          <t>RET004696</t>
        </is>
      </c>
      <c r="B4684" t="inlineStr">
        <is>
          <t>O029685</t>
        </is>
      </c>
      <c r="C4684" s="25" t="n">
        <v>45598</v>
      </c>
      <c r="D4684" t="inlineStr">
        <is>
          <t>Electronics</t>
        </is>
      </c>
      <c r="E4684" t="inlineStr">
        <is>
          <t>South</t>
        </is>
      </c>
      <c r="F4684" t="inlineStr">
        <is>
          <t>Retail Store</t>
        </is>
      </c>
      <c r="G4684" t="inlineStr">
        <is>
          <t>Not as Described</t>
        </is>
      </c>
      <c r="H4684" t="n">
        <v>1</v>
      </c>
      <c r="I4684" t="n">
        <v>14534.21</v>
      </c>
    </row>
    <row r="4685">
      <c r="A4685" t="inlineStr">
        <is>
          <t>RET004697</t>
        </is>
      </c>
      <c r="B4685" t="inlineStr">
        <is>
          <t>O029699</t>
        </is>
      </c>
      <c r="C4685" s="25" t="n">
        <v>45598</v>
      </c>
      <c r="D4685" t="inlineStr">
        <is>
          <t>Sports</t>
        </is>
      </c>
      <c r="E4685" t="inlineStr">
        <is>
          <t>South</t>
        </is>
      </c>
      <c r="F4685" t="inlineStr">
        <is>
          <t>Website</t>
        </is>
      </c>
      <c r="G4685" t="inlineStr">
        <is>
          <t>Not as Described</t>
        </is>
      </c>
      <c r="H4685" t="n">
        <v>1</v>
      </c>
      <c r="I4685" t="n">
        <v>1328.18</v>
      </c>
    </row>
    <row r="4686">
      <c r="A4686" t="inlineStr">
        <is>
          <t>RET004698</t>
        </is>
      </c>
      <c r="B4686" t="inlineStr">
        <is>
          <t>O029702</t>
        </is>
      </c>
      <c r="C4686" s="25" t="n">
        <v>45598</v>
      </c>
      <c r="D4686" t="inlineStr">
        <is>
          <t>Fashion</t>
        </is>
      </c>
      <c r="E4686" t="inlineStr">
        <is>
          <t>North</t>
        </is>
      </c>
      <c r="F4686" t="inlineStr">
        <is>
          <t>Website</t>
        </is>
      </c>
      <c r="G4686" t="inlineStr">
        <is>
          <t>Size/Fit Issue</t>
        </is>
      </c>
      <c r="H4686" t="n">
        <v>1</v>
      </c>
      <c r="I4686" t="n">
        <v>2423.3</v>
      </c>
    </row>
    <row r="4687">
      <c r="A4687" t="inlineStr">
        <is>
          <t>RET004699</t>
        </is>
      </c>
      <c r="B4687" t="inlineStr">
        <is>
          <t>O029705</t>
        </is>
      </c>
      <c r="C4687" s="25" t="n">
        <v>45598</v>
      </c>
      <c r="D4687" t="inlineStr">
        <is>
          <t>Fashion</t>
        </is>
      </c>
      <c r="E4687" t="inlineStr">
        <is>
          <t>East</t>
        </is>
      </c>
      <c r="F4687" t="inlineStr">
        <is>
          <t>Website</t>
        </is>
      </c>
      <c r="G4687" t="inlineStr">
        <is>
          <t>Wrong Item Delivered</t>
        </is>
      </c>
      <c r="H4687" t="n">
        <v>1</v>
      </c>
      <c r="I4687" t="n">
        <v>1056.74</v>
      </c>
    </row>
    <row r="4688">
      <c r="A4688" t="inlineStr">
        <is>
          <t>RET004700</t>
        </is>
      </c>
      <c r="B4688" t="inlineStr">
        <is>
          <t>O029710</t>
        </is>
      </c>
      <c r="C4688" s="25" t="n">
        <v>45598</v>
      </c>
      <c r="D4688" t="inlineStr">
        <is>
          <t>Fashion</t>
        </is>
      </c>
      <c r="E4688" t="inlineStr">
        <is>
          <t>West</t>
        </is>
      </c>
      <c r="F4688" t="inlineStr">
        <is>
          <t>Marketplace</t>
        </is>
      </c>
      <c r="G4688" t="inlineStr">
        <is>
          <t>Size/Fit Issue</t>
        </is>
      </c>
      <c r="H4688" t="n">
        <v>1</v>
      </c>
      <c r="I4688" t="n">
        <v>390.21</v>
      </c>
    </row>
    <row r="4689">
      <c r="A4689" t="inlineStr">
        <is>
          <t>RET004701</t>
        </is>
      </c>
      <c r="B4689" t="inlineStr">
        <is>
          <t>O029717</t>
        </is>
      </c>
      <c r="C4689" s="25" t="n">
        <v>45598</v>
      </c>
      <c r="D4689" t="inlineStr">
        <is>
          <t>Fashion</t>
        </is>
      </c>
      <c r="E4689" t="inlineStr">
        <is>
          <t>East</t>
        </is>
      </c>
      <c r="F4689" t="inlineStr">
        <is>
          <t>Marketplace</t>
        </is>
      </c>
      <c r="G4689" t="inlineStr">
        <is>
          <t>Size/Fit Issue</t>
        </is>
      </c>
      <c r="H4689" t="n">
        <v>1</v>
      </c>
      <c r="I4689" t="n">
        <v>874.28</v>
      </c>
    </row>
    <row r="4690">
      <c r="A4690" t="inlineStr">
        <is>
          <t>RET004702</t>
        </is>
      </c>
      <c r="B4690" t="inlineStr">
        <is>
          <t>O029732</t>
        </is>
      </c>
      <c r="C4690" s="25" t="n">
        <v>45598</v>
      </c>
      <c r="D4690" t="inlineStr">
        <is>
          <t>Grocery</t>
        </is>
      </c>
      <c r="E4690" t="inlineStr">
        <is>
          <t>South</t>
        </is>
      </c>
      <c r="F4690" t="inlineStr">
        <is>
          <t>Website</t>
        </is>
      </c>
      <c r="G4690" t="inlineStr">
        <is>
          <t>Defective Product</t>
        </is>
      </c>
      <c r="H4690" t="n">
        <v>3</v>
      </c>
      <c r="I4690" t="n">
        <v>1031.63</v>
      </c>
    </row>
    <row r="4691">
      <c r="A4691" t="inlineStr">
        <is>
          <t>RET004703</t>
        </is>
      </c>
      <c r="B4691" t="inlineStr">
        <is>
          <t>O029737</t>
        </is>
      </c>
      <c r="C4691" s="25" t="n">
        <v>45598</v>
      </c>
      <c r="D4691" t="inlineStr">
        <is>
          <t>Beauty</t>
        </is>
      </c>
      <c r="E4691" t="inlineStr">
        <is>
          <t>West</t>
        </is>
      </c>
      <c r="F4691" t="inlineStr">
        <is>
          <t>Website</t>
        </is>
      </c>
      <c r="G4691" t="inlineStr">
        <is>
          <t>Not as Described</t>
        </is>
      </c>
      <c r="H4691" t="n">
        <v>1</v>
      </c>
      <c r="I4691" t="n">
        <v>476.48</v>
      </c>
    </row>
    <row r="4692">
      <c r="A4692" t="inlineStr">
        <is>
          <t>RET004704</t>
        </is>
      </c>
      <c r="B4692" t="inlineStr">
        <is>
          <t>O029741</t>
        </is>
      </c>
      <c r="C4692" s="25" t="n">
        <v>45598</v>
      </c>
      <c r="D4692" t="inlineStr">
        <is>
          <t>Fashion</t>
        </is>
      </c>
      <c r="E4692" t="inlineStr">
        <is>
          <t>West</t>
        </is>
      </c>
      <c r="F4692" t="inlineStr">
        <is>
          <t>Retail Store</t>
        </is>
      </c>
      <c r="G4692" t="inlineStr">
        <is>
          <t>Changed Mind</t>
        </is>
      </c>
      <c r="H4692" t="n">
        <v>1</v>
      </c>
      <c r="I4692" t="n">
        <v>1056.74</v>
      </c>
    </row>
    <row r="4693">
      <c r="A4693" t="inlineStr">
        <is>
          <t>RET004705</t>
        </is>
      </c>
      <c r="B4693" t="inlineStr">
        <is>
          <t>O029745</t>
        </is>
      </c>
      <c r="C4693" s="25" t="n">
        <v>45598</v>
      </c>
      <c r="D4693" t="inlineStr">
        <is>
          <t>Electronics</t>
        </is>
      </c>
      <c r="E4693" t="inlineStr">
        <is>
          <t>Central</t>
        </is>
      </c>
      <c r="F4693" t="inlineStr">
        <is>
          <t>Mobile App</t>
        </is>
      </c>
      <c r="G4693" t="inlineStr">
        <is>
          <t>Wrong Item Delivered</t>
        </is>
      </c>
      <c r="H4693" t="n">
        <v>1</v>
      </c>
      <c r="I4693" t="n">
        <v>4641.62</v>
      </c>
    </row>
    <row r="4694">
      <c r="A4694" t="inlineStr">
        <is>
          <t>RET004706</t>
        </is>
      </c>
      <c r="B4694" t="inlineStr">
        <is>
          <t>O029747</t>
        </is>
      </c>
      <c r="C4694" s="25" t="n">
        <v>45598</v>
      </c>
      <c r="D4694" t="inlineStr">
        <is>
          <t>Home &amp; Kitchen</t>
        </is>
      </c>
      <c r="E4694" t="inlineStr">
        <is>
          <t>Central</t>
        </is>
      </c>
      <c r="F4694" t="inlineStr">
        <is>
          <t>Mobile App</t>
        </is>
      </c>
      <c r="G4694" t="inlineStr">
        <is>
          <t>Changed Mind</t>
        </is>
      </c>
      <c r="H4694" t="n">
        <v>1</v>
      </c>
      <c r="I4694" t="n">
        <v>2120.77</v>
      </c>
    </row>
    <row r="4695">
      <c r="A4695" t="inlineStr">
        <is>
          <t>RET004707</t>
        </is>
      </c>
      <c r="B4695" t="inlineStr">
        <is>
          <t>O029749</t>
        </is>
      </c>
      <c r="C4695" s="25" t="n">
        <v>45598</v>
      </c>
      <c r="D4695" t="inlineStr">
        <is>
          <t>Electronics</t>
        </is>
      </c>
      <c r="E4695" t="inlineStr">
        <is>
          <t>Central</t>
        </is>
      </c>
      <c r="F4695" t="inlineStr">
        <is>
          <t>Retail Store</t>
        </is>
      </c>
      <c r="G4695" t="inlineStr">
        <is>
          <t>Late Delivery</t>
        </is>
      </c>
      <c r="H4695" t="n">
        <v>1</v>
      </c>
      <c r="I4695" t="n">
        <v>5974.96</v>
      </c>
    </row>
    <row r="4696">
      <c r="A4696" t="inlineStr">
        <is>
          <t>RET004708</t>
        </is>
      </c>
      <c r="B4696" t="inlineStr">
        <is>
          <t>O029755</t>
        </is>
      </c>
      <c r="C4696" s="25" t="n">
        <v>45598</v>
      </c>
      <c r="D4696" t="inlineStr">
        <is>
          <t>Electronics</t>
        </is>
      </c>
      <c r="E4696" t="inlineStr">
        <is>
          <t>South</t>
        </is>
      </c>
      <c r="F4696" t="inlineStr">
        <is>
          <t>Mobile App</t>
        </is>
      </c>
      <c r="G4696" t="inlineStr">
        <is>
          <t>Not as Described</t>
        </is>
      </c>
      <c r="H4696" t="n">
        <v>1</v>
      </c>
      <c r="I4696" t="n">
        <v>4395.61</v>
      </c>
    </row>
    <row r="4697">
      <c r="A4697" t="inlineStr">
        <is>
          <t>RET004709</t>
        </is>
      </c>
      <c r="B4697" t="inlineStr">
        <is>
          <t>O029757</t>
        </is>
      </c>
      <c r="C4697" s="25" t="n">
        <v>45598</v>
      </c>
      <c r="D4697" t="inlineStr">
        <is>
          <t>Sports</t>
        </is>
      </c>
      <c r="E4697" t="inlineStr">
        <is>
          <t>North</t>
        </is>
      </c>
      <c r="F4697" t="inlineStr">
        <is>
          <t>Marketplace</t>
        </is>
      </c>
      <c r="G4697" t="inlineStr">
        <is>
          <t>Defective Product</t>
        </is>
      </c>
      <c r="H4697" t="n">
        <v>1</v>
      </c>
      <c r="I4697" t="n">
        <v>5690.05</v>
      </c>
    </row>
    <row r="4698">
      <c r="A4698" t="inlineStr">
        <is>
          <t>RET004710</t>
        </is>
      </c>
      <c r="B4698" t="inlineStr">
        <is>
          <t>O029757</t>
        </is>
      </c>
      <c r="C4698" s="25" t="n">
        <v>45598</v>
      </c>
      <c r="D4698" t="inlineStr">
        <is>
          <t>Beauty</t>
        </is>
      </c>
      <c r="E4698" t="inlineStr">
        <is>
          <t>North</t>
        </is>
      </c>
      <c r="F4698" t="inlineStr">
        <is>
          <t>Marketplace</t>
        </is>
      </c>
      <c r="G4698" t="inlineStr">
        <is>
          <t>Defective Product</t>
        </is>
      </c>
      <c r="H4698" t="n">
        <v>1</v>
      </c>
      <c r="I4698" t="n">
        <v>860.1799999999999</v>
      </c>
    </row>
    <row r="4699">
      <c r="A4699" t="inlineStr">
        <is>
          <t>RET004711</t>
        </is>
      </c>
      <c r="B4699" t="inlineStr">
        <is>
          <t>O029766</t>
        </is>
      </c>
      <c r="C4699" s="25" t="n">
        <v>45599</v>
      </c>
      <c r="D4699" t="inlineStr">
        <is>
          <t>Fashion</t>
        </is>
      </c>
      <c r="E4699" t="inlineStr">
        <is>
          <t>West</t>
        </is>
      </c>
      <c r="F4699" t="inlineStr">
        <is>
          <t>Marketplace</t>
        </is>
      </c>
      <c r="G4699" t="inlineStr">
        <is>
          <t>Size/Fit Issue</t>
        </is>
      </c>
      <c r="H4699" t="n">
        <v>1</v>
      </c>
      <c r="I4699" t="n">
        <v>1307.44</v>
      </c>
    </row>
    <row r="4700">
      <c r="A4700" t="inlineStr">
        <is>
          <t>RET004712</t>
        </is>
      </c>
      <c r="B4700" t="inlineStr">
        <is>
          <t>O029768</t>
        </is>
      </c>
      <c r="C4700" s="25" t="n">
        <v>45599</v>
      </c>
      <c r="D4700" t="inlineStr">
        <is>
          <t>Fashion</t>
        </is>
      </c>
      <c r="E4700" t="inlineStr">
        <is>
          <t>West</t>
        </is>
      </c>
      <c r="F4700" t="inlineStr">
        <is>
          <t>Marketplace</t>
        </is>
      </c>
      <c r="G4700" t="inlineStr">
        <is>
          <t>Not Specified</t>
        </is>
      </c>
      <c r="H4700" t="n">
        <v>1</v>
      </c>
      <c r="I4700" t="n">
        <v>2226.74</v>
      </c>
    </row>
    <row r="4701">
      <c r="A4701" t="inlineStr">
        <is>
          <t>RET004713</t>
        </is>
      </c>
      <c r="B4701" t="inlineStr">
        <is>
          <t>O029773</t>
        </is>
      </c>
      <c r="C4701" s="25" t="n">
        <v>45599</v>
      </c>
      <c r="D4701" t="inlineStr">
        <is>
          <t>Fashion</t>
        </is>
      </c>
      <c r="E4701" t="inlineStr">
        <is>
          <t>East</t>
        </is>
      </c>
      <c r="F4701" t="inlineStr">
        <is>
          <t>Website</t>
        </is>
      </c>
      <c r="G4701" t="inlineStr">
        <is>
          <t>Size/Fit Issue</t>
        </is>
      </c>
      <c r="H4701" t="n">
        <v>1</v>
      </c>
      <c r="I4701" t="n">
        <v>548.29</v>
      </c>
    </row>
    <row r="4702">
      <c r="A4702" t="inlineStr">
        <is>
          <t>RET004714</t>
        </is>
      </c>
      <c r="B4702" t="inlineStr">
        <is>
          <t>O029779</t>
        </is>
      </c>
      <c r="C4702" s="25" t="n">
        <v>45599</v>
      </c>
      <c r="D4702" t="inlineStr">
        <is>
          <t>Fashion</t>
        </is>
      </c>
      <c r="E4702" t="inlineStr">
        <is>
          <t>West</t>
        </is>
      </c>
      <c r="F4702" t="inlineStr">
        <is>
          <t>Marketplace</t>
        </is>
      </c>
      <c r="G4702" t="inlineStr">
        <is>
          <t>Size/Fit Issue</t>
        </is>
      </c>
      <c r="H4702" t="n">
        <v>1</v>
      </c>
      <c r="I4702" t="n">
        <v>2154.05</v>
      </c>
    </row>
    <row r="4703">
      <c r="A4703" t="inlineStr">
        <is>
          <t>RET004715</t>
        </is>
      </c>
      <c r="B4703" t="inlineStr">
        <is>
          <t>O029781</t>
        </is>
      </c>
      <c r="C4703" s="25" t="n">
        <v>45599</v>
      </c>
      <c r="D4703" t="inlineStr">
        <is>
          <t>Fashion</t>
        </is>
      </c>
      <c r="E4703" t="inlineStr">
        <is>
          <t>East</t>
        </is>
      </c>
      <c r="F4703" t="inlineStr">
        <is>
          <t>Website</t>
        </is>
      </c>
      <c r="G4703" t="inlineStr">
        <is>
          <t>Size/Fit Issue</t>
        </is>
      </c>
      <c r="H4703" t="n">
        <v>1</v>
      </c>
      <c r="I4703" t="n">
        <v>3783.05</v>
      </c>
    </row>
    <row r="4704">
      <c r="A4704" t="inlineStr">
        <is>
          <t>RET004716</t>
        </is>
      </c>
      <c r="B4704" t="inlineStr">
        <is>
          <t>O029786</t>
        </is>
      </c>
      <c r="C4704" s="25" t="n">
        <v>45599</v>
      </c>
      <c r="D4704" t="inlineStr">
        <is>
          <t>Electronics</t>
        </is>
      </c>
      <c r="E4704" t="inlineStr">
        <is>
          <t>West</t>
        </is>
      </c>
      <c r="F4704" t="inlineStr">
        <is>
          <t>Mobile App</t>
        </is>
      </c>
      <c r="G4704" t="inlineStr">
        <is>
          <t>Late Delivery</t>
        </is>
      </c>
      <c r="H4704" t="n">
        <v>1</v>
      </c>
      <c r="I4704" t="n">
        <v>19610.81</v>
      </c>
    </row>
    <row r="4705">
      <c r="A4705" t="inlineStr">
        <is>
          <t>RET004717</t>
        </is>
      </c>
      <c r="B4705" t="inlineStr">
        <is>
          <t>O029788</t>
        </is>
      </c>
      <c r="C4705" s="25" t="n">
        <v>45599</v>
      </c>
      <c r="D4705" t="inlineStr">
        <is>
          <t>Electronics</t>
        </is>
      </c>
      <c r="E4705" t="inlineStr">
        <is>
          <t>West</t>
        </is>
      </c>
      <c r="F4705" t="inlineStr">
        <is>
          <t>Marketplace</t>
        </is>
      </c>
      <c r="G4705" t="inlineStr">
        <is>
          <t>Defective Product</t>
        </is>
      </c>
      <c r="H4705" t="n">
        <v>1</v>
      </c>
      <c r="I4705" t="n">
        <v>8094.53</v>
      </c>
    </row>
    <row r="4706">
      <c r="A4706" t="inlineStr">
        <is>
          <t>RET004718</t>
        </is>
      </c>
      <c r="B4706" t="inlineStr">
        <is>
          <t>O029793</t>
        </is>
      </c>
      <c r="C4706" s="25" t="n">
        <v>45599</v>
      </c>
      <c r="D4706" t="inlineStr">
        <is>
          <t>Fashion</t>
        </is>
      </c>
      <c r="E4706" t="inlineStr">
        <is>
          <t>North</t>
        </is>
      </c>
      <c r="F4706" t="inlineStr">
        <is>
          <t>Website</t>
        </is>
      </c>
      <c r="G4706" t="inlineStr">
        <is>
          <t>Not as Described</t>
        </is>
      </c>
      <c r="H4706" t="n">
        <v>1</v>
      </c>
      <c r="I4706" t="n">
        <v>475.02</v>
      </c>
    </row>
    <row r="4707">
      <c r="A4707" t="inlineStr">
        <is>
          <t>RET004719</t>
        </is>
      </c>
      <c r="B4707" t="inlineStr">
        <is>
          <t>O029815</t>
        </is>
      </c>
      <c r="C4707" s="25" t="n">
        <v>45599</v>
      </c>
      <c r="D4707" t="inlineStr">
        <is>
          <t>Sports</t>
        </is>
      </c>
      <c r="E4707" t="inlineStr">
        <is>
          <t>West</t>
        </is>
      </c>
      <c r="F4707" t="inlineStr">
        <is>
          <t>Mobile App</t>
        </is>
      </c>
      <c r="G4707" t="inlineStr">
        <is>
          <t>Wrong Item Delivered</t>
        </is>
      </c>
      <c r="H4707" t="n">
        <v>2</v>
      </c>
      <c r="I4707" t="n">
        <v>2072.83</v>
      </c>
    </row>
    <row r="4708">
      <c r="A4708" t="inlineStr">
        <is>
          <t>RET004720</t>
        </is>
      </c>
      <c r="B4708" t="inlineStr">
        <is>
          <t>O029822</t>
        </is>
      </c>
      <c r="C4708" s="25" t="n">
        <v>45599</v>
      </c>
      <c r="D4708" t="inlineStr">
        <is>
          <t>Fashion</t>
        </is>
      </c>
      <c r="E4708" t="inlineStr">
        <is>
          <t>West</t>
        </is>
      </c>
      <c r="F4708" t="inlineStr">
        <is>
          <t>Mobile App</t>
        </is>
      </c>
      <c r="G4708" t="inlineStr">
        <is>
          <t>Size/Fit Issue</t>
        </is>
      </c>
      <c r="H4708" t="n">
        <v>1</v>
      </c>
      <c r="I4708" t="n">
        <v>1068.76</v>
      </c>
    </row>
    <row r="4709">
      <c r="A4709" t="inlineStr">
        <is>
          <t>RET004721</t>
        </is>
      </c>
      <c r="B4709" t="inlineStr">
        <is>
          <t>O029825</t>
        </is>
      </c>
      <c r="C4709" s="25" t="n">
        <v>45599</v>
      </c>
      <c r="D4709" t="inlineStr">
        <is>
          <t>Fashion</t>
        </is>
      </c>
      <c r="E4709" t="inlineStr">
        <is>
          <t>Central</t>
        </is>
      </c>
      <c r="F4709" t="inlineStr">
        <is>
          <t>Website</t>
        </is>
      </c>
      <c r="G4709" t="inlineStr">
        <is>
          <t>Wrong Item Delivered</t>
        </is>
      </c>
      <c r="H4709" t="n">
        <v>1</v>
      </c>
      <c r="I4709" t="n">
        <v>860.1799999999999</v>
      </c>
    </row>
    <row r="4710">
      <c r="A4710" t="inlineStr">
        <is>
          <t>RET004722</t>
        </is>
      </c>
      <c r="B4710" t="inlineStr">
        <is>
          <t>O029829</t>
        </is>
      </c>
      <c r="C4710" s="25" t="n">
        <v>45599</v>
      </c>
      <c r="D4710" t="inlineStr">
        <is>
          <t>Home &amp; Kitchen</t>
        </is>
      </c>
      <c r="E4710" t="inlineStr">
        <is>
          <t>West</t>
        </is>
      </c>
      <c r="F4710" t="inlineStr">
        <is>
          <t>Marketplace</t>
        </is>
      </c>
      <c r="G4710" t="inlineStr">
        <is>
          <t>Damaged in Transit</t>
        </is>
      </c>
      <c r="H4710" t="n">
        <v>1</v>
      </c>
      <c r="I4710" t="n">
        <v>2029.25</v>
      </c>
    </row>
    <row r="4711">
      <c r="A4711" t="inlineStr">
        <is>
          <t>RET004723</t>
        </is>
      </c>
      <c r="B4711" t="inlineStr">
        <is>
          <t>O029836</t>
        </is>
      </c>
      <c r="C4711" s="25" t="n">
        <v>45599</v>
      </c>
      <c r="D4711" t="inlineStr">
        <is>
          <t>Fashion</t>
        </is>
      </c>
      <c r="E4711" t="inlineStr">
        <is>
          <t>North</t>
        </is>
      </c>
      <c r="F4711" t="inlineStr">
        <is>
          <t>Marketplace</t>
        </is>
      </c>
      <c r="G4711" t="inlineStr">
        <is>
          <t>Not as Described</t>
        </is>
      </c>
      <c r="H4711" t="n">
        <v>1</v>
      </c>
      <c r="I4711" t="n">
        <v>1036.62</v>
      </c>
    </row>
    <row r="4712">
      <c r="A4712" t="inlineStr">
        <is>
          <t>RET004724</t>
        </is>
      </c>
      <c r="B4712" t="inlineStr">
        <is>
          <t>O029837</t>
        </is>
      </c>
      <c r="C4712" s="25" t="n">
        <v>45599</v>
      </c>
      <c r="D4712" t="inlineStr">
        <is>
          <t>Home &amp; Kitchen</t>
        </is>
      </c>
      <c r="E4712" t="inlineStr">
        <is>
          <t>North</t>
        </is>
      </c>
      <c r="F4712" t="inlineStr">
        <is>
          <t>Mobile App</t>
        </is>
      </c>
      <c r="G4712" t="inlineStr">
        <is>
          <t>Damaged in Transit</t>
        </is>
      </c>
      <c r="H4712" t="n">
        <v>1</v>
      </c>
      <c r="I4712" t="n">
        <v>2577.69</v>
      </c>
    </row>
    <row r="4713">
      <c r="A4713" t="inlineStr">
        <is>
          <t>RET004725</t>
        </is>
      </c>
      <c r="B4713" t="inlineStr">
        <is>
          <t>O029849</t>
        </is>
      </c>
      <c r="C4713" s="25" t="n">
        <v>45600</v>
      </c>
      <c r="D4713" t="inlineStr">
        <is>
          <t>Books</t>
        </is>
      </c>
      <c r="E4713" t="inlineStr">
        <is>
          <t>North</t>
        </is>
      </c>
      <c r="F4713" t="inlineStr">
        <is>
          <t>Website</t>
        </is>
      </c>
      <c r="G4713" t="inlineStr">
        <is>
          <t>Defective Product</t>
        </is>
      </c>
      <c r="H4713" t="n">
        <v>1</v>
      </c>
      <c r="I4713" t="n">
        <v>307.94</v>
      </c>
    </row>
    <row r="4714">
      <c r="A4714" t="inlineStr">
        <is>
          <t>RET004726</t>
        </is>
      </c>
      <c r="B4714" t="inlineStr">
        <is>
          <t>O029851</t>
        </is>
      </c>
      <c r="C4714" s="25" t="n">
        <v>45600</v>
      </c>
      <c r="D4714" t="inlineStr">
        <is>
          <t>Electronics</t>
        </is>
      </c>
      <c r="E4714" t="inlineStr">
        <is>
          <t>North</t>
        </is>
      </c>
      <c r="F4714" t="inlineStr">
        <is>
          <t>Mobile App</t>
        </is>
      </c>
      <c r="G4714" t="inlineStr">
        <is>
          <t>Damaged in Transit</t>
        </is>
      </c>
      <c r="H4714" t="n">
        <v>1</v>
      </c>
      <c r="I4714" t="n">
        <v>8662.32</v>
      </c>
    </row>
    <row r="4715">
      <c r="A4715" t="inlineStr">
        <is>
          <t>RET004727</t>
        </is>
      </c>
      <c r="B4715" t="inlineStr">
        <is>
          <t>O029860</t>
        </is>
      </c>
      <c r="C4715" s="25" t="n">
        <v>45600</v>
      </c>
      <c r="D4715" t="inlineStr">
        <is>
          <t>Electronics</t>
        </is>
      </c>
      <c r="E4715" t="inlineStr">
        <is>
          <t>East</t>
        </is>
      </c>
      <c r="F4715" t="inlineStr">
        <is>
          <t>Website</t>
        </is>
      </c>
      <c r="G4715" t="inlineStr">
        <is>
          <t>Defective Product</t>
        </is>
      </c>
      <c r="H4715" t="n">
        <v>1</v>
      </c>
      <c r="I4715" t="n">
        <v>9298.799999999999</v>
      </c>
    </row>
    <row r="4716">
      <c r="A4716" t="inlineStr">
        <is>
          <t>RET004728</t>
        </is>
      </c>
      <c r="B4716" t="inlineStr">
        <is>
          <t>O029866</t>
        </is>
      </c>
      <c r="C4716" s="25" t="n">
        <v>45600</v>
      </c>
      <c r="D4716" t="inlineStr">
        <is>
          <t>Fashion</t>
        </is>
      </c>
      <c r="E4716" t="inlineStr">
        <is>
          <t>North</t>
        </is>
      </c>
      <c r="F4716" t="inlineStr">
        <is>
          <t>Mobile App</t>
        </is>
      </c>
      <c r="G4716" t="inlineStr">
        <is>
          <t>Size/Fit Issue</t>
        </is>
      </c>
      <c r="H4716" t="n">
        <v>2</v>
      </c>
      <c r="I4716" t="n">
        <v>1748.55</v>
      </c>
    </row>
    <row r="4717">
      <c r="A4717" t="inlineStr">
        <is>
          <t>RET004729</t>
        </is>
      </c>
      <c r="B4717" t="inlineStr">
        <is>
          <t>O029870</t>
        </is>
      </c>
      <c r="C4717" s="25" t="n">
        <v>45600</v>
      </c>
      <c r="D4717" t="inlineStr">
        <is>
          <t>Fashion</t>
        </is>
      </c>
      <c r="E4717" t="inlineStr">
        <is>
          <t>East</t>
        </is>
      </c>
      <c r="F4717" t="inlineStr">
        <is>
          <t>Website</t>
        </is>
      </c>
      <c r="G4717" t="inlineStr">
        <is>
          <t>Size/Fit Issue</t>
        </is>
      </c>
      <c r="H4717" t="n">
        <v>1</v>
      </c>
      <c r="I4717" t="n">
        <v>998.04</v>
      </c>
    </row>
    <row r="4718">
      <c r="A4718" t="inlineStr">
        <is>
          <t>RET004730</t>
        </is>
      </c>
      <c r="B4718" t="inlineStr">
        <is>
          <t>O029872</t>
        </is>
      </c>
      <c r="C4718" s="25" t="n">
        <v>45600</v>
      </c>
      <c r="D4718" t="inlineStr">
        <is>
          <t>Electronics</t>
        </is>
      </c>
      <c r="E4718" t="inlineStr">
        <is>
          <t>West</t>
        </is>
      </c>
      <c r="F4718" t="inlineStr">
        <is>
          <t>Marketplace</t>
        </is>
      </c>
      <c r="G4718" t="inlineStr">
        <is>
          <t>Size/Fit Issue</t>
        </is>
      </c>
      <c r="H4718" t="n">
        <v>1</v>
      </c>
      <c r="I4718" t="n">
        <v>4217.41</v>
      </c>
    </row>
    <row r="4719">
      <c r="A4719" t="inlineStr">
        <is>
          <t>RET004731</t>
        </is>
      </c>
      <c r="B4719" t="inlineStr">
        <is>
          <t>O029872</t>
        </is>
      </c>
      <c r="C4719" s="25" t="n">
        <v>45600</v>
      </c>
      <c r="D4719" t="inlineStr">
        <is>
          <t>Fashion</t>
        </is>
      </c>
      <c r="E4719" t="inlineStr">
        <is>
          <t>West</t>
        </is>
      </c>
      <c r="F4719" t="inlineStr">
        <is>
          <t>Marketplace</t>
        </is>
      </c>
      <c r="G4719" t="inlineStr">
        <is>
          <t>Size/Fit Issue</t>
        </is>
      </c>
      <c r="H4719" t="n">
        <v>1</v>
      </c>
      <c r="I4719" t="n">
        <v>764.61</v>
      </c>
    </row>
    <row r="4720">
      <c r="A4720" t="inlineStr">
        <is>
          <t>RET004732</t>
        </is>
      </c>
      <c r="B4720" t="inlineStr">
        <is>
          <t>O029875</t>
        </is>
      </c>
      <c r="C4720" s="25" t="n">
        <v>45600</v>
      </c>
      <c r="D4720" t="inlineStr">
        <is>
          <t>Fashion</t>
        </is>
      </c>
      <c r="E4720" t="inlineStr">
        <is>
          <t>Central</t>
        </is>
      </c>
      <c r="F4720" t="inlineStr">
        <is>
          <t>Marketplace</t>
        </is>
      </c>
      <c r="G4720" t="inlineStr">
        <is>
          <t>Changed Mind</t>
        </is>
      </c>
      <c r="H4720" t="n">
        <v>2</v>
      </c>
      <c r="I4720" t="n">
        <v>1720.37</v>
      </c>
    </row>
    <row r="4721">
      <c r="A4721" t="inlineStr">
        <is>
          <t>RET004733</t>
        </is>
      </c>
      <c r="B4721" t="inlineStr">
        <is>
          <t>O029881</t>
        </is>
      </c>
      <c r="C4721" s="25" t="n">
        <v>45600</v>
      </c>
      <c r="D4721" t="inlineStr">
        <is>
          <t>Fashion</t>
        </is>
      </c>
      <c r="E4721" t="inlineStr">
        <is>
          <t>South</t>
        </is>
      </c>
      <c r="F4721" t="inlineStr">
        <is>
          <t>Website</t>
        </is>
      </c>
      <c r="G4721" t="inlineStr">
        <is>
          <t>Size/Fit Issue</t>
        </is>
      </c>
      <c r="H4721" t="n">
        <v>1</v>
      </c>
      <c r="I4721" t="n">
        <v>971.52</v>
      </c>
    </row>
    <row r="4722">
      <c r="A4722" t="inlineStr">
        <is>
          <t>RET004734</t>
        </is>
      </c>
      <c r="B4722" t="inlineStr">
        <is>
          <t>O029885</t>
        </is>
      </c>
      <c r="C4722" s="25" t="n">
        <v>45600</v>
      </c>
      <c r="D4722" t="inlineStr">
        <is>
          <t>Fashion</t>
        </is>
      </c>
      <c r="E4722" t="inlineStr">
        <is>
          <t>West</t>
        </is>
      </c>
      <c r="F4722" t="inlineStr">
        <is>
          <t>Website</t>
        </is>
      </c>
      <c r="G4722" t="inlineStr">
        <is>
          <t>Changed Mind</t>
        </is>
      </c>
      <c r="H4722" t="n">
        <v>1</v>
      </c>
      <c r="I4722" t="n">
        <v>1352.57</v>
      </c>
    </row>
    <row r="4723">
      <c r="A4723" t="inlineStr">
        <is>
          <t>RET004735</t>
        </is>
      </c>
      <c r="B4723" t="inlineStr">
        <is>
          <t>O029888</t>
        </is>
      </c>
      <c r="C4723" s="25" t="n">
        <v>45600</v>
      </c>
      <c r="D4723" t="inlineStr">
        <is>
          <t>Fashion</t>
        </is>
      </c>
      <c r="E4723" t="inlineStr">
        <is>
          <t>South</t>
        </is>
      </c>
      <c r="F4723" t="inlineStr">
        <is>
          <t>Mobile App</t>
        </is>
      </c>
      <c r="G4723" t="inlineStr">
        <is>
          <t>Size/Fit Issue</t>
        </is>
      </c>
      <c r="H4723" t="n">
        <v>2</v>
      </c>
      <c r="I4723" t="n">
        <v>2420.39</v>
      </c>
    </row>
    <row r="4724">
      <c r="A4724" t="inlineStr">
        <is>
          <t>RET004736</t>
        </is>
      </c>
      <c r="B4724" t="inlineStr">
        <is>
          <t>O029893</t>
        </is>
      </c>
      <c r="C4724" s="25" t="n">
        <v>45600</v>
      </c>
      <c r="D4724" t="inlineStr">
        <is>
          <t>Fashion</t>
        </is>
      </c>
      <c r="E4724" t="inlineStr">
        <is>
          <t>East</t>
        </is>
      </c>
      <c r="F4724" t="inlineStr">
        <is>
          <t>Retail Store</t>
        </is>
      </c>
      <c r="G4724" t="inlineStr">
        <is>
          <t>Size/Fit Issue</t>
        </is>
      </c>
      <c r="H4724" t="n">
        <v>1</v>
      </c>
      <c r="I4724" t="n">
        <v>1609.45</v>
      </c>
    </row>
    <row r="4725">
      <c r="A4725" t="inlineStr">
        <is>
          <t>RET004737</t>
        </is>
      </c>
      <c r="B4725" t="inlineStr">
        <is>
          <t>O029895</t>
        </is>
      </c>
      <c r="C4725" s="25" t="n">
        <v>45600</v>
      </c>
      <c r="D4725" t="inlineStr">
        <is>
          <t>Beauty</t>
        </is>
      </c>
      <c r="E4725" t="inlineStr">
        <is>
          <t>South</t>
        </is>
      </c>
      <c r="F4725" t="inlineStr">
        <is>
          <t>Mobile App</t>
        </is>
      </c>
      <c r="G4725" t="inlineStr">
        <is>
          <t>Not as Described</t>
        </is>
      </c>
      <c r="H4725" t="n">
        <v>2</v>
      </c>
      <c r="I4725" t="n">
        <v>1776.53</v>
      </c>
    </row>
    <row r="4726">
      <c r="A4726" t="inlineStr">
        <is>
          <t>RET004738</t>
        </is>
      </c>
      <c r="B4726" t="inlineStr">
        <is>
          <t>O029902</t>
        </is>
      </c>
      <c r="C4726" s="25" t="n">
        <v>45600</v>
      </c>
      <c r="D4726" t="inlineStr">
        <is>
          <t>Sports</t>
        </is>
      </c>
      <c r="E4726" t="inlineStr">
        <is>
          <t>West</t>
        </is>
      </c>
      <c r="F4726" t="inlineStr">
        <is>
          <t>Website</t>
        </is>
      </c>
      <c r="G4726" t="inlineStr">
        <is>
          <t>Defective Product</t>
        </is>
      </c>
      <c r="H4726" t="n">
        <v>1</v>
      </c>
      <c r="I4726" t="n">
        <v>1066.1</v>
      </c>
    </row>
    <row r="4727">
      <c r="A4727" t="inlineStr">
        <is>
          <t>RET004739</t>
        </is>
      </c>
      <c r="B4727" t="inlineStr">
        <is>
          <t>O029924</t>
        </is>
      </c>
      <c r="C4727" s="25" t="n">
        <v>45601</v>
      </c>
      <c r="D4727" t="inlineStr">
        <is>
          <t>Electronics</t>
        </is>
      </c>
      <c r="E4727" t="inlineStr">
        <is>
          <t>South</t>
        </is>
      </c>
      <c r="F4727" t="inlineStr">
        <is>
          <t>Website</t>
        </is>
      </c>
      <c r="G4727" t="inlineStr">
        <is>
          <t>Damaged in Transit</t>
        </is>
      </c>
      <c r="H4727" t="n">
        <v>1</v>
      </c>
      <c r="I4727" t="n">
        <v>7686.85</v>
      </c>
    </row>
    <row r="4728">
      <c r="A4728" t="inlineStr">
        <is>
          <t>RET004740</t>
        </is>
      </c>
      <c r="B4728" t="inlineStr">
        <is>
          <t>O029929</t>
        </is>
      </c>
      <c r="C4728" s="25" t="n">
        <v>45601</v>
      </c>
      <c r="D4728" t="inlineStr">
        <is>
          <t>Fashion</t>
        </is>
      </c>
      <c r="E4728" t="inlineStr">
        <is>
          <t>West</t>
        </is>
      </c>
      <c r="F4728" t="inlineStr">
        <is>
          <t>Mobile App</t>
        </is>
      </c>
      <c r="G4728" t="inlineStr">
        <is>
          <t>Changed Mind</t>
        </is>
      </c>
      <c r="H4728" t="n">
        <v>1</v>
      </c>
      <c r="I4728" t="n">
        <v>998.04</v>
      </c>
    </row>
    <row r="4729">
      <c r="A4729" t="inlineStr">
        <is>
          <t>RET004741</t>
        </is>
      </c>
      <c r="B4729" t="inlineStr">
        <is>
          <t>O029932</t>
        </is>
      </c>
      <c r="C4729" s="25" t="n">
        <v>45601</v>
      </c>
      <c r="D4729" t="inlineStr">
        <is>
          <t>Home &amp; Kitchen</t>
        </is>
      </c>
      <c r="E4729" t="inlineStr">
        <is>
          <t>South</t>
        </is>
      </c>
      <c r="F4729" t="inlineStr">
        <is>
          <t>Marketplace</t>
        </is>
      </c>
      <c r="G4729" t="inlineStr">
        <is>
          <t>Defective Product</t>
        </is>
      </c>
      <c r="H4729" t="n">
        <v>1</v>
      </c>
      <c r="I4729" t="n">
        <v>1613.25</v>
      </c>
    </row>
    <row r="4730">
      <c r="A4730" t="inlineStr">
        <is>
          <t>RET004742</t>
        </is>
      </c>
      <c r="B4730" t="inlineStr">
        <is>
          <t>O029949</t>
        </is>
      </c>
      <c r="C4730" s="25" t="n">
        <v>45601</v>
      </c>
      <c r="D4730" t="inlineStr">
        <is>
          <t>Fashion</t>
        </is>
      </c>
      <c r="E4730" t="inlineStr">
        <is>
          <t>West</t>
        </is>
      </c>
      <c r="F4730" t="inlineStr">
        <is>
          <t>Website</t>
        </is>
      </c>
      <c r="G4730" t="inlineStr">
        <is>
          <t>Defective Product</t>
        </is>
      </c>
      <c r="H4730" t="n">
        <v>1</v>
      </c>
      <c r="I4730" t="n">
        <v>214.34</v>
      </c>
    </row>
    <row r="4731">
      <c r="A4731" t="inlineStr">
        <is>
          <t>RET004743</t>
        </is>
      </c>
      <c r="B4731" t="inlineStr">
        <is>
          <t>O029958</t>
        </is>
      </c>
      <c r="C4731" s="25" t="n">
        <v>45601</v>
      </c>
      <c r="D4731" t="inlineStr">
        <is>
          <t>Home &amp; Kitchen</t>
        </is>
      </c>
      <c r="E4731" t="inlineStr">
        <is>
          <t>West</t>
        </is>
      </c>
      <c r="F4731" t="inlineStr">
        <is>
          <t>Retail Store</t>
        </is>
      </c>
      <c r="G4731" t="inlineStr">
        <is>
          <t>Wrong Item Delivered</t>
        </is>
      </c>
      <c r="H4731" t="n">
        <v>1</v>
      </c>
      <c r="I4731" t="n">
        <v>2014.53</v>
      </c>
    </row>
    <row r="4732">
      <c r="A4732" t="inlineStr">
        <is>
          <t>RET004744</t>
        </is>
      </c>
      <c r="B4732" t="inlineStr">
        <is>
          <t>O029961</t>
        </is>
      </c>
      <c r="C4732" s="25" t="n">
        <v>45601</v>
      </c>
      <c r="D4732" t="inlineStr">
        <is>
          <t>Books</t>
        </is>
      </c>
      <c r="E4732" t="inlineStr">
        <is>
          <t>East</t>
        </is>
      </c>
      <c r="F4732" t="inlineStr">
        <is>
          <t>Marketplace</t>
        </is>
      </c>
      <c r="G4732" t="inlineStr">
        <is>
          <t>Defective Product</t>
        </is>
      </c>
      <c r="H4732" t="n">
        <v>2</v>
      </c>
      <c r="I4732" t="n">
        <v>935.27</v>
      </c>
    </row>
    <row r="4733">
      <c r="A4733" t="inlineStr">
        <is>
          <t>RET004745</t>
        </is>
      </c>
      <c r="B4733" t="inlineStr">
        <is>
          <t>O029965</t>
        </is>
      </c>
      <c r="C4733" s="25" t="n">
        <v>45601</v>
      </c>
      <c r="D4733" t="inlineStr">
        <is>
          <t>Fashion</t>
        </is>
      </c>
      <c r="E4733" t="inlineStr">
        <is>
          <t>East</t>
        </is>
      </c>
      <c r="F4733" t="inlineStr">
        <is>
          <t>Mobile App</t>
        </is>
      </c>
      <c r="G4733" t="inlineStr">
        <is>
          <t>Changed Mind</t>
        </is>
      </c>
      <c r="H4733" t="n">
        <v>1</v>
      </c>
      <c r="I4733" t="n">
        <v>308.52</v>
      </c>
    </row>
    <row r="4734">
      <c r="A4734" t="inlineStr">
        <is>
          <t>RET004746</t>
        </is>
      </c>
      <c r="B4734" t="inlineStr">
        <is>
          <t>O029968</t>
        </is>
      </c>
      <c r="C4734" s="25" t="n">
        <v>45601</v>
      </c>
      <c r="D4734" t="inlineStr">
        <is>
          <t>Grocery</t>
        </is>
      </c>
      <c r="E4734" t="inlineStr">
        <is>
          <t>West</t>
        </is>
      </c>
      <c r="F4734" t="inlineStr">
        <is>
          <t>Marketplace</t>
        </is>
      </c>
      <c r="G4734" t="inlineStr">
        <is>
          <t>Damaged in Transit</t>
        </is>
      </c>
      <c r="H4734" t="n">
        <v>3</v>
      </c>
      <c r="I4734" t="n">
        <v>1195.58</v>
      </c>
    </row>
    <row r="4735">
      <c r="A4735" t="inlineStr">
        <is>
          <t>RET004747</t>
        </is>
      </c>
      <c r="B4735" t="inlineStr">
        <is>
          <t>O029968</t>
        </is>
      </c>
      <c r="C4735" s="25" t="n">
        <v>45601</v>
      </c>
      <c r="D4735" t="inlineStr">
        <is>
          <t>Electronics</t>
        </is>
      </c>
      <c r="E4735" t="inlineStr">
        <is>
          <t>West</t>
        </is>
      </c>
      <c r="F4735" t="inlineStr">
        <is>
          <t>Marketplace</t>
        </is>
      </c>
      <c r="G4735" t="inlineStr">
        <is>
          <t>Damaged in Transit</t>
        </is>
      </c>
      <c r="H4735" t="n">
        <v>2</v>
      </c>
      <c r="I4735" t="n">
        <v>29068.42</v>
      </c>
    </row>
    <row r="4736">
      <c r="A4736" t="inlineStr">
        <is>
          <t>RET004748</t>
        </is>
      </c>
      <c r="B4736" t="inlineStr">
        <is>
          <t>O029976</t>
        </is>
      </c>
      <c r="C4736" s="25" t="n">
        <v>45601</v>
      </c>
      <c r="D4736" t="inlineStr">
        <is>
          <t>Home &amp; Kitchen</t>
        </is>
      </c>
      <c r="E4736" t="inlineStr">
        <is>
          <t>East</t>
        </is>
      </c>
      <c r="F4736" t="inlineStr">
        <is>
          <t>Marketplace</t>
        </is>
      </c>
      <c r="G4736" t="inlineStr">
        <is>
          <t>Defective Product</t>
        </is>
      </c>
      <c r="H4736" t="n">
        <v>1</v>
      </c>
      <c r="I4736" t="n">
        <v>564.9299999999999</v>
      </c>
    </row>
    <row r="4737">
      <c r="A4737" t="inlineStr">
        <is>
          <t>RET004749</t>
        </is>
      </c>
      <c r="B4737" t="inlineStr">
        <is>
          <t>O029980</t>
        </is>
      </c>
      <c r="C4737" s="25" t="n">
        <v>45601</v>
      </c>
      <c r="D4737" t="inlineStr">
        <is>
          <t>Fashion</t>
        </is>
      </c>
      <c r="E4737" t="inlineStr">
        <is>
          <t>North</t>
        </is>
      </c>
      <c r="F4737" t="inlineStr">
        <is>
          <t>Retail Store</t>
        </is>
      </c>
      <c r="G4737" t="inlineStr">
        <is>
          <t>Late Delivery</t>
        </is>
      </c>
      <c r="H4737" t="n">
        <v>1</v>
      </c>
      <c r="I4737" t="n">
        <v>1352.57</v>
      </c>
    </row>
    <row r="4738">
      <c r="A4738" t="inlineStr">
        <is>
          <t>RET004750</t>
        </is>
      </c>
      <c r="B4738" t="inlineStr">
        <is>
          <t>O029981</t>
        </is>
      </c>
      <c r="C4738" s="25" t="n">
        <v>45601</v>
      </c>
      <c r="D4738" t="inlineStr">
        <is>
          <t>Beauty</t>
        </is>
      </c>
      <c r="E4738" t="inlineStr">
        <is>
          <t>East</t>
        </is>
      </c>
      <c r="F4738" t="inlineStr">
        <is>
          <t>Mobile App</t>
        </is>
      </c>
      <c r="G4738" t="inlineStr">
        <is>
          <t>Changed Mind</t>
        </is>
      </c>
      <c r="H4738" t="n">
        <v>1</v>
      </c>
      <c r="I4738" t="n">
        <v>937.61</v>
      </c>
    </row>
    <row r="4739">
      <c r="A4739" t="inlineStr">
        <is>
          <t>RET004751</t>
        </is>
      </c>
      <c r="B4739" t="inlineStr">
        <is>
          <t>O029983</t>
        </is>
      </c>
      <c r="C4739" s="25" t="n">
        <v>45602</v>
      </c>
      <c r="D4739" t="inlineStr">
        <is>
          <t>Fashion</t>
        </is>
      </c>
      <c r="E4739" t="inlineStr">
        <is>
          <t>North</t>
        </is>
      </c>
      <c r="F4739" t="inlineStr">
        <is>
          <t>Marketplace</t>
        </is>
      </c>
      <c r="G4739" t="inlineStr">
        <is>
          <t>Size/Fit Issue</t>
        </is>
      </c>
      <c r="H4739" t="n">
        <v>1</v>
      </c>
      <c r="I4739" t="n">
        <v>939.33</v>
      </c>
    </row>
    <row r="4740">
      <c r="A4740" t="inlineStr">
        <is>
          <t>RET004752</t>
        </is>
      </c>
      <c r="B4740" t="inlineStr">
        <is>
          <t>O029986</t>
        </is>
      </c>
      <c r="C4740" s="25" t="n">
        <v>45602</v>
      </c>
      <c r="D4740" t="inlineStr">
        <is>
          <t>Electronics</t>
        </is>
      </c>
      <c r="E4740" t="inlineStr">
        <is>
          <t>South</t>
        </is>
      </c>
      <c r="F4740" t="inlineStr">
        <is>
          <t>Website</t>
        </is>
      </c>
      <c r="G4740" t="inlineStr">
        <is>
          <t>Damaged in Transit</t>
        </is>
      </c>
      <c r="H4740" t="n">
        <v>1</v>
      </c>
      <c r="I4740" t="n">
        <v>7409.01</v>
      </c>
    </row>
    <row r="4741">
      <c r="A4741" t="inlineStr">
        <is>
          <t>RET004753</t>
        </is>
      </c>
      <c r="B4741" t="inlineStr">
        <is>
          <t>O029989</t>
        </is>
      </c>
      <c r="C4741" s="25" t="n">
        <v>45602</v>
      </c>
      <c r="D4741" t="inlineStr">
        <is>
          <t>Electronics</t>
        </is>
      </c>
      <c r="E4741" t="inlineStr">
        <is>
          <t>South</t>
        </is>
      </c>
      <c r="F4741" t="inlineStr">
        <is>
          <t>Mobile App</t>
        </is>
      </c>
      <c r="G4741" t="inlineStr">
        <is>
          <t>Size/Fit Issue</t>
        </is>
      </c>
      <c r="H4741" t="n">
        <v>1</v>
      </c>
      <c r="I4741" t="n">
        <v>14890.82</v>
      </c>
    </row>
    <row r="4742">
      <c r="A4742" t="inlineStr">
        <is>
          <t>RET004754</t>
        </is>
      </c>
      <c r="B4742" t="inlineStr">
        <is>
          <t>O029991</t>
        </is>
      </c>
      <c r="C4742" s="25" t="n">
        <v>45602</v>
      </c>
      <c r="D4742" t="inlineStr">
        <is>
          <t>Home &amp; Kitchen</t>
        </is>
      </c>
      <c r="E4742" t="inlineStr">
        <is>
          <t>North</t>
        </is>
      </c>
      <c r="F4742" t="inlineStr">
        <is>
          <t>Website</t>
        </is>
      </c>
      <c r="G4742" t="inlineStr">
        <is>
          <t>Wrong Item Delivered</t>
        </is>
      </c>
      <c r="H4742" t="n">
        <v>1</v>
      </c>
      <c r="I4742" t="n">
        <v>1714.08</v>
      </c>
    </row>
    <row r="4743">
      <c r="A4743" t="inlineStr">
        <is>
          <t>RET004755</t>
        </is>
      </c>
      <c r="B4743" t="inlineStr">
        <is>
          <t>O029991</t>
        </is>
      </c>
      <c r="C4743" s="25" t="n">
        <v>45602</v>
      </c>
      <c r="D4743" t="inlineStr">
        <is>
          <t>Electronics</t>
        </is>
      </c>
      <c r="E4743" t="inlineStr">
        <is>
          <t>North</t>
        </is>
      </c>
      <c r="F4743" t="inlineStr">
        <is>
          <t>Website</t>
        </is>
      </c>
      <c r="G4743" t="inlineStr">
        <is>
          <t>Defective Product</t>
        </is>
      </c>
      <c r="H4743" t="n">
        <v>1</v>
      </c>
      <c r="I4743" t="n">
        <v>8211.48</v>
      </c>
    </row>
    <row r="4744">
      <c r="A4744" t="inlineStr">
        <is>
          <t>RET004756</t>
        </is>
      </c>
      <c r="B4744" t="inlineStr">
        <is>
          <t>O029993</t>
        </is>
      </c>
      <c r="C4744" s="25" t="n">
        <v>45602</v>
      </c>
      <c r="D4744" t="inlineStr">
        <is>
          <t>Fashion</t>
        </is>
      </c>
      <c r="E4744" t="inlineStr">
        <is>
          <t>West</t>
        </is>
      </c>
      <c r="F4744" t="inlineStr">
        <is>
          <t>Mobile App</t>
        </is>
      </c>
      <c r="G4744" t="inlineStr">
        <is>
          <t>Size/Fit Issue</t>
        </is>
      </c>
      <c r="H4744" t="n">
        <v>1</v>
      </c>
      <c r="I4744" t="n">
        <v>832.1</v>
      </c>
    </row>
    <row r="4745">
      <c r="A4745" t="inlineStr">
        <is>
          <t>RET004757</t>
        </is>
      </c>
      <c r="B4745" t="inlineStr">
        <is>
          <t>O029994</t>
        </is>
      </c>
      <c r="C4745" s="25" t="n">
        <v>45602</v>
      </c>
      <c r="D4745" t="inlineStr">
        <is>
          <t>Fashion</t>
        </is>
      </c>
      <c r="E4745" t="inlineStr">
        <is>
          <t>Central</t>
        </is>
      </c>
      <c r="F4745" t="inlineStr">
        <is>
          <t>Marketplace</t>
        </is>
      </c>
      <c r="G4745" t="inlineStr">
        <is>
          <t>Changed Mind</t>
        </is>
      </c>
      <c r="H4745" t="n">
        <v>1</v>
      </c>
      <c r="I4745" t="n">
        <v>606.53</v>
      </c>
    </row>
    <row r="4746">
      <c r="A4746" t="inlineStr">
        <is>
          <t>RET004758</t>
        </is>
      </c>
      <c r="B4746" t="inlineStr">
        <is>
          <t>O029995</t>
        </is>
      </c>
      <c r="C4746" s="25" t="n">
        <v>45602</v>
      </c>
      <c r="D4746" t="inlineStr">
        <is>
          <t>Fashion</t>
        </is>
      </c>
      <c r="E4746" t="inlineStr">
        <is>
          <t>North</t>
        </is>
      </c>
      <c r="F4746" t="inlineStr">
        <is>
          <t>Website</t>
        </is>
      </c>
      <c r="G4746" t="inlineStr">
        <is>
          <t>Size/Fit Issue</t>
        </is>
      </c>
      <c r="H4746" t="n">
        <v>1</v>
      </c>
      <c r="I4746" t="n">
        <v>1068.76</v>
      </c>
    </row>
    <row r="4747">
      <c r="A4747" t="inlineStr">
        <is>
          <t>RET004759</t>
        </is>
      </c>
      <c r="B4747" t="inlineStr">
        <is>
          <t>O029998</t>
        </is>
      </c>
      <c r="C4747" s="25" t="n">
        <v>45602</v>
      </c>
      <c r="D4747" t="inlineStr">
        <is>
          <t>Fashion</t>
        </is>
      </c>
      <c r="E4747" t="inlineStr">
        <is>
          <t>East</t>
        </is>
      </c>
      <c r="F4747" t="inlineStr">
        <is>
          <t>Marketplace</t>
        </is>
      </c>
      <c r="G4747" t="inlineStr">
        <is>
          <t>Size/Fit Issue</t>
        </is>
      </c>
      <c r="H4747" t="n">
        <v>1</v>
      </c>
      <c r="I4747" t="n">
        <v>802.62</v>
      </c>
    </row>
    <row r="4748">
      <c r="A4748" t="inlineStr">
        <is>
          <t>RET004760</t>
        </is>
      </c>
      <c r="B4748" t="inlineStr">
        <is>
          <t>O029999</t>
        </is>
      </c>
      <c r="C4748" s="25" t="n">
        <v>45602</v>
      </c>
      <c r="D4748" t="inlineStr">
        <is>
          <t>Fashion</t>
        </is>
      </c>
      <c r="E4748" t="inlineStr">
        <is>
          <t>West</t>
        </is>
      </c>
      <c r="F4748" t="inlineStr">
        <is>
          <t>Mobile App</t>
        </is>
      </c>
      <c r="G4748" t="inlineStr">
        <is>
          <t>Defective Product</t>
        </is>
      </c>
      <c r="H4748" t="n">
        <v>1</v>
      </c>
      <c r="I4748" t="n">
        <v>1056.74</v>
      </c>
    </row>
    <row r="4749">
      <c r="A4749" t="inlineStr">
        <is>
          <t>RET004761</t>
        </is>
      </c>
      <c r="B4749" t="inlineStr">
        <is>
          <t>O030004</t>
        </is>
      </c>
      <c r="C4749" s="25" t="n">
        <v>45602</v>
      </c>
      <c r="D4749" t="inlineStr">
        <is>
          <t>Home &amp; Kitchen</t>
        </is>
      </c>
      <c r="E4749" t="inlineStr">
        <is>
          <t>West</t>
        </is>
      </c>
      <c r="F4749" t="inlineStr">
        <is>
          <t>Marketplace</t>
        </is>
      </c>
      <c r="G4749" t="inlineStr">
        <is>
          <t>Damaged in Transit</t>
        </is>
      </c>
      <c r="H4749" t="n">
        <v>1</v>
      </c>
      <c r="I4749" t="n">
        <v>2029.25</v>
      </c>
    </row>
    <row r="4750">
      <c r="A4750" t="inlineStr">
        <is>
          <t>RET004762</t>
        </is>
      </c>
      <c r="B4750" t="inlineStr">
        <is>
          <t>O030016</t>
        </is>
      </c>
      <c r="C4750" s="25" t="n">
        <v>45602</v>
      </c>
      <c r="D4750" t="inlineStr">
        <is>
          <t>Electronics</t>
        </is>
      </c>
      <c r="E4750" t="inlineStr">
        <is>
          <t>East</t>
        </is>
      </c>
      <c r="F4750" t="inlineStr">
        <is>
          <t>Website</t>
        </is>
      </c>
      <c r="G4750" t="inlineStr">
        <is>
          <t>Not as Described</t>
        </is>
      </c>
      <c r="H4750" t="n">
        <v>1</v>
      </c>
      <c r="I4750" t="n">
        <v>6894.32</v>
      </c>
    </row>
    <row r="4751">
      <c r="A4751" t="inlineStr">
        <is>
          <t>RET004763</t>
        </is>
      </c>
      <c r="B4751" t="inlineStr">
        <is>
          <t>O030017</t>
        </is>
      </c>
      <c r="C4751" s="25" t="n">
        <v>45602</v>
      </c>
      <c r="D4751" t="inlineStr">
        <is>
          <t>Fashion</t>
        </is>
      </c>
      <c r="E4751" t="inlineStr">
        <is>
          <t>North</t>
        </is>
      </c>
      <c r="F4751" t="inlineStr">
        <is>
          <t>Mobile App</t>
        </is>
      </c>
      <c r="G4751" t="inlineStr">
        <is>
          <t>Not as Described</t>
        </is>
      </c>
      <c r="H4751" t="n">
        <v>1</v>
      </c>
      <c r="I4751" t="n">
        <v>1384.34</v>
      </c>
    </row>
    <row r="4752">
      <c r="A4752" t="inlineStr">
        <is>
          <t>RET004764</t>
        </is>
      </c>
      <c r="B4752" t="inlineStr">
        <is>
          <t>O030019</t>
        </is>
      </c>
      <c r="C4752" s="25" t="n">
        <v>45602</v>
      </c>
      <c r="D4752" t="inlineStr">
        <is>
          <t>Electronics</t>
        </is>
      </c>
      <c r="E4752" t="inlineStr">
        <is>
          <t>South</t>
        </is>
      </c>
      <c r="F4752" t="inlineStr">
        <is>
          <t>Mobile App</t>
        </is>
      </c>
      <c r="G4752" t="inlineStr">
        <is>
          <t>Changed Mind</t>
        </is>
      </c>
      <c r="H4752" t="n">
        <v>1</v>
      </c>
      <c r="I4752" t="n">
        <v>4383.76</v>
      </c>
    </row>
    <row r="4753">
      <c r="A4753" t="inlineStr">
        <is>
          <t>RET004765</t>
        </is>
      </c>
      <c r="B4753" t="inlineStr">
        <is>
          <t>O030027</t>
        </is>
      </c>
      <c r="C4753" s="25" t="n">
        <v>45602</v>
      </c>
      <c r="D4753" t="inlineStr">
        <is>
          <t>Electronics</t>
        </is>
      </c>
      <c r="E4753" t="inlineStr">
        <is>
          <t>West</t>
        </is>
      </c>
      <c r="F4753" t="inlineStr">
        <is>
          <t>Marketplace</t>
        </is>
      </c>
      <c r="G4753" t="inlineStr">
        <is>
          <t>Not as Described</t>
        </is>
      </c>
      <c r="H4753" t="n">
        <v>1</v>
      </c>
      <c r="I4753" t="n">
        <v>9298.799999999999</v>
      </c>
    </row>
    <row r="4754">
      <c r="A4754" t="inlineStr">
        <is>
          <t>RET004766</t>
        </is>
      </c>
      <c r="B4754" t="inlineStr">
        <is>
          <t>O030037</t>
        </is>
      </c>
      <c r="C4754" s="25" t="n">
        <v>45602</v>
      </c>
      <c r="D4754" t="inlineStr">
        <is>
          <t>Fashion</t>
        </is>
      </c>
      <c r="E4754" t="inlineStr">
        <is>
          <t>West</t>
        </is>
      </c>
      <c r="F4754" t="inlineStr">
        <is>
          <t>Mobile App</t>
        </is>
      </c>
      <c r="G4754" t="inlineStr">
        <is>
          <t>Not as Described</t>
        </is>
      </c>
      <c r="H4754" t="n">
        <v>1</v>
      </c>
      <c r="I4754" t="n">
        <v>832.1</v>
      </c>
    </row>
    <row r="4755">
      <c r="A4755" t="inlineStr">
        <is>
          <t>RET004767</t>
        </is>
      </c>
      <c r="B4755" t="inlineStr">
        <is>
          <t>O030044</t>
        </is>
      </c>
      <c r="C4755" s="25" t="n">
        <v>45602</v>
      </c>
      <c r="D4755" t="inlineStr">
        <is>
          <t>Fashion</t>
        </is>
      </c>
      <c r="E4755" t="inlineStr">
        <is>
          <t>South</t>
        </is>
      </c>
      <c r="F4755" t="inlineStr">
        <is>
          <t>Marketplace</t>
        </is>
      </c>
      <c r="G4755" t="inlineStr">
        <is>
          <t>Size/Fit Issue</t>
        </is>
      </c>
      <c r="H4755" t="n">
        <v>1</v>
      </c>
      <c r="I4755" t="n">
        <v>2423.3</v>
      </c>
    </row>
    <row r="4756">
      <c r="A4756" t="inlineStr">
        <is>
          <t>RET004768</t>
        </is>
      </c>
      <c r="B4756" t="inlineStr">
        <is>
          <t>O030052</t>
        </is>
      </c>
      <c r="C4756" s="25" t="n">
        <v>45602</v>
      </c>
      <c r="D4756" t="inlineStr">
        <is>
          <t>Home &amp; Kitchen</t>
        </is>
      </c>
      <c r="E4756" t="inlineStr">
        <is>
          <t>East</t>
        </is>
      </c>
      <c r="F4756" t="inlineStr">
        <is>
          <t>Website</t>
        </is>
      </c>
      <c r="G4756" t="inlineStr">
        <is>
          <t>Wrong Item Delivered</t>
        </is>
      </c>
      <c r="H4756" t="n">
        <v>1</v>
      </c>
      <c r="I4756" t="n">
        <v>4360.82</v>
      </c>
    </row>
    <row r="4757">
      <c r="A4757" t="inlineStr">
        <is>
          <t>RET004769</t>
        </is>
      </c>
      <c r="B4757" t="inlineStr">
        <is>
          <t>O030053</t>
        </is>
      </c>
      <c r="C4757" s="25" t="n">
        <v>45602</v>
      </c>
      <c r="D4757" t="inlineStr">
        <is>
          <t>Fashion</t>
        </is>
      </c>
      <c r="E4757" t="inlineStr">
        <is>
          <t>North</t>
        </is>
      </c>
      <c r="F4757" t="inlineStr">
        <is>
          <t>Website</t>
        </is>
      </c>
      <c r="G4757" t="inlineStr">
        <is>
          <t>Size/Fit Issue</t>
        </is>
      </c>
      <c r="H4757" t="n">
        <v>1</v>
      </c>
      <c r="I4757" t="n">
        <v>2288.68</v>
      </c>
    </row>
    <row r="4758">
      <c r="A4758" t="inlineStr">
        <is>
          <t>RET004770</t>
        </is>
      </c>
      <c r="B4758" t="inlineStr">
        <is>
          <t>O030055</t>
        </is>
      </c>
      <c r="C4758" s="25" t="n">
        <v>45602</v>
      </c>
      <c r="D4758" t="inlineStr">
        <is>
          <t>Fashion</t>
        </is>
      </c>
      <c r="E4758" t="inlineStr">
        <is>
          <t>Central</t>
        </is>
      </c>
      <c r="F4758" t="inlineStr">
        <is>
          <t>Website</t>
        </is>
      </c>
      <c r="G4758" t="inlineStr">
        <is>
          <t>Size/Fit Issue</t>
        </is>
      </c>
      <c r="H4758" t="n">
        <v>1</v>
      </c>
      <c r="I4758" t="n">
        <v>1281.38</v>
      </c>
    </row>
    <row r="4759">
      <c r="A4759" t="inlineStr">
        <is>
          <t>RET004771</t>
        </is>
      </c>
      <c r="B4759" t="inlineStr">
        <is>
          <t>O030064</t>
        </is>
      </c>
      <c r="C4759" s="25" t="n">
        <v>45603</v>
      </c>
      <c r="D4759" t="inlineStr">
        <is>
          <t>Home &amp; Kitchen</t>
        </is>
      </c>
      <c r="E4759" t="inlineStr">
        <is>
          <t>North</t>
        </is>
      </c>
      <c r="F4759" t="inlineStr">
        <is>
          <t>Website</t>
        </is>
      </c>
      <c r="G4759" t="inlineStr">
        <is>
          <t>Late Delivery</t>
        </is>
      </c>
      <c r="H4759" t="n">
        <v>2</v>
      </c>
      <c r="I4759" t="n">
        <v>4082.31</v>
      </c>
    </row>
    <row r="4760">
      <c r="A4760" t="inlineStr">
        <is>
          <t>RET004772</t>
        </is>
      </c>
      <c r="B4760" t="inlineStr">
        <is>
          <t>O030071</t>
        </is>
      </c>
      <c r="C4760" s="25" t="n">
        <v>45603</v>
      </c>
      <c r="D4760" t="inlineStr">
        <is>
          <t>Sports</t>
        </is>
      </c>
      <c r="E4760" t="inlineStr">
        <is>
          <t>Central</t>
        </is>
      </c>
      <c r="F4760" t="inlineStr">
        <is>
          <t>Marketplace</t>
        </is>
      </c>
      <c r="G4760" t="inlineStr">
        <is>
          <t>Damaged in Transit</t>
        </is>
      </c>
      <c r="H4760" t="n">
        <v>1</v>
      </c>
      <c r="I4760" t="n">
        <v>906.05</v>
      </c>
    </row>
    <row r="4761">
      <c r="A4761" t="inlineStr">
        <is>
          <t>RET004773</t>
        </is>
      </c>
      <c r="B4761" t="inlineStr">
        <is>
          <t>O030082</t>
        </is>
      </c>
      <c r="C4761" s="25" t="n">
        <v>45603</v>
      </c>
      <c r="D4761" t="inlineStr">
        <is>
          <t>Fashion</t>
        </is>
      </c>
      <c r="E4761" t="inlineStr">
        <is>
          <t>East</t>
        </is>
      </c>
      <c r="F4761" t="inlineStr">
        <is>
          <t>Marketplace</t>
        </is>
      </c>
      <c r="G4761" t="inlineStr">
        <is>
          <t>Not as Described</t>
        </is>
      </c>
      <c r="H4761" t="n">
        <v>1</v>
      </c>
      <c r="I4761" t="n">
        <v>1169.22</v>
      </c>
    </row>
    <row r="4762">
      <c r="A4762" t="inlineStr">
        <is>
          <t>RET004774</t>
        </is>
      </c>
      <c r="B4762" t="inlineStr">
        <is>
          <t>O030085</t>
        </is>
      </c>
      <c r="C4762" s="25" t="n">
        <v>45603</v>
      </c>
      <c r="D4762" t="inlineStr">
        <is>
          <t>Fashion</t>
        </is>
      </c>
      <c r="E4762" t="inlineStr">
        <is>
          <t>Central</t>
        </is>
      </c>
      <c r="F4762" t="inlineStr">
        <is>
          <t>Marketplace</t>
        </is>
      </c>
      <c r="G4762" t="inlineStr">
        <is>
          <t>Size/Fit Issue</t>
        </is>
      </c>
      <c r="H4762" t="n">
        <v>1</v>
      </c>
      <c r="I4762" t="n">
        <v>511.84</v>
      </c>
    </row>
    <row r="4763">
      <c r="A4763" t="inlineStr">
        <is>
          <t>RET004775</t>
        </is>
      </c>
      <c r="B4763" t="inlineStr">
        <is>
          <t>O030097</t>
        </is>
      </c>
      <c r="C4763" s="25" t="n">
        <v>45603</v>
      </c>
      <c r="D4763" t="inlineStr">
        <is>
          <t>Home &amp; Kitchen</t>
        </is>
      </c>
      <c r="E4763" t="inlineStr">
        <is>
          <t>South</t>
        </is>
      </c>
      <c r="F4763" t="inlineStr">
        <is>
          <t>Mobile App</t>
        </is>
      </c>
      <c r="G4763" t="inlineStr">
        <is>
          <t>Wrong Item Delivered</t>
        </is>
      </c>
      <c r="H4763" t="n">
        <v>1</v>
      </c>
      <c r="I4763" t="n">
        <v>925.7</v>
      </c>
    </row>
    <row r="4764">
      <c r="A4764" t="inlineStr">
        <is>
          <t>RET004776</t>
        </is>
      </c>
      <c r="B4764" t="inlineStr">
        <is>
          <t>O030100</t>
        </is>
      </c>
      <c r="C4764" s="25" t="n">
        <v>45603</v>
      </c>
      <c r="D4764" t="inlineStr">
        <is>
          <t>Fashion</t>
        </is>
      </c>
      <c r="E4764" t="inlineStr">
        <is>
          <t>East</t>
        </is>
      </c>
      <c r="F4764" t="inlineStr">
        <is>
          <t>Mobile App</t>
        </is>
      </c>
      <c r="G4764" t="inlineStr">
        <is>
          <t>Changed Mind</t>
        </is>
      </c>
      <c r="H4764" t="n">
        <v>1</v>
      </c>
      <c r="I4764" t="n">
        <v>300.56</v>
      </c>
    </row>
    <row r="4765">
      <c r="A4765" t="inlineStr">
        <is>
          <t>RET004777</t>
        </is>
      </c>
      <c r="B4765" t="inlineStr">
        <is>
          <t>O030116</t>
        </is>
      </c>
      <c r="C4765" s="25" t="n">
        <v>45603</v>
      </c>
      <c r="D4765" t="inlineStr">
        <is>
          <t>Electronics</t>
        </is>
      </c>
      <c r="E4765" t="inlineStr">
        <is>
          <t>North</t>
        </is>
      </c>
      <c r="F4765" t="inlineStr">
        <is>
          <t>Mobile App</t>
        </is>
      </c>
      <c r="G4765" t="inlineStr">
        <is>
          <t>Not as Described</t>
        </is>
      </c>
      <c r="H4765" t="n">
        <v>1</v>
      </c>
      <c r="I4765" t="n">
        <v>13187.3</v>
      </c>
    </row>
    <row r="4766">
      <c r="A4766" t="inlineStr">
        <is>
          <t>RET004778</t>
        </is>
      </c>
      <c r="B4766" t="inlineStr">
        <is>
          <t>O030122</t>
        </is>
      </c>
      <c r="C4766" s="25" t="n">
        <v>45603</v>
      </c>
      <c r="D4766" t="inlineStr">
        <is>
          <t>Fashion</t>
        </is>
      </c>
      <c r="E4766" t="inlineStr">
        <is>
          <t>West</t>
        </is>
      </c>
      <c r="F4766" t="inlineStr">
        <is>
          <t>Mobile App</t>
        </is>
      </c>
      <c r="G4766" t="inlineStr">
        <is>
          <t>Size/Fit Issue</t>
        </is>
      </c>
      <c r="H4766" t="n">
        <v>1</v>
      </c>
      <c r="I4766" t="n">
        <v>1369.32</v>
      </c>
    </row>
    <row r="4767">
      <c r="A4767" t="inlineStr">
        <is>
          <t>RET004779</t>
        </is>
      </c>
      <c r="B4767" t="inlineStr">
        <is>
          <t>O030123</t>
        </is>
      </c>
      <c r="C4767" s="25" t="n">
        <v>45603</v>
      </c>
      <c r="D4767" t="inlineStr">
        <is>
          <t>Fashion</t>
        </is>
      </c>
      <c r="E4767" t="inlineStr">
        <is>
          <t>West</t>
        </is>
      </c>
      <c r="F4767" t="inlineStr">
        <is>
          <t>Retail Store</t>
        </is>
      </c>
      <c r="G4767" t="inlineStr">
        <is>
          <t>Size/Fit Issue</t>
        </is>
      </c>
      <c r="H4767" t="n">
        <v>1</v>
      </c>
      <c r="I4767" t="n">
        <v>874.28</v>
      </c>
    </row>
    <row r="4768">
      <c r="A4768" t="inlineStr">
        <is>
          <t>RET004780</t>
        </is>
      </c>
      <c r="B4768" t="inlineStr">
        <is>
          <t>O030124</t>
        </is>
      </c>
      <c r="C4768" s="25" t="n">
        <v>45603</v>
      </c>
      <c r="D4768" t="inlineStr">
        <is>
          <t>Fashion</t>
        </is>
      </c>
      <c r="E4768" t="inlineStr">
        <is>
          <t>South</t>
        </is>
      </c>
      <c r="F4768" t="inlineStr">
        <is>
          <t>Mobile App</t>
        </is>
      </c>
      <c r="G4768" t="inlineStr">
        <is>
          <t>Late Delivery</t>
        </is>
      </c>
      <c r="H4768" t="n">
        <v>1</v>
      </c>
      <c r="I4768" t="n">
        <v>1384.34</v>
      </c>
    </row>
    <row r="4769">
      <c r="A4769" t="inlineStr">
        <is>
          <t>RET004781</t>
        </is>
      </c>
      <c r="B4769" t="inlineStr">
        <is>
          <t>O030149</t>
        </is>
      </c>
      <c r="C4769" s="25" t="n">
        <v>45604</v>
      </c>
      <c r="D4769" t="inlineStr">
        <is>
          <t>Fashion</t>
        </is>
      </c>
      <c r="E4769" t="inlineStr">
        <is>
          <t>East</t>
        </is>
      </c>
      <c r="F4769" t="inlineStr">
        <is>
          <t>Website</t>
        </is>
      </c>
      <c r="G4769" t="inlineStr">
        <is>
          <t>Changed Mind</t>
        </is>
      </c>
      <c r="H4769" t="n">
        <v>1</v>
      </c>
      <c r="I4769" t="n">
        <v>2545.04</v>
      </c>
    </row>
    <row r="4770">
      <c r="A4770" t="inlineStr">
        <is>
          <t>RET004782</t>
        </is>
      </c>
      <c r="B4770" t="inlineStr">
        <is>
          <t>O030155</t>
        </is>
      </c>
      <c r="C4770" s="25" t="n">
        <v>45604</v>
      </c>
      <c r="D4770" t="inlineStr">
        <is>
          <t>Fashion</t>
        </is>
      </c>
      <c r="E4770" t="inlineStr">
        <is>
          <t>North</t>
        </is>
      </c>
      <c r="F4770" t="inlineStr">
        <is>
          <t>Mobile App</t>
        </is>
      </c>
      <c r="G4770" t="inlineStr">
        <is>
          <t>Changed Mind</t>
        </is>
      </c>
      <c r="H4770" t="n">
        <v>1</v>
      </c>
      <c r="I4770" t="n">
        <v>874.28</v>
      </c>
    </row>
    <row r="4771">
      <c r="A4771" t="inlineStr">
        <is>
          <t>RET004783</t>
        </is>
      </c>
      <c r="B4771" t="inlineStr">
        <is>
          <t>O030156</t>
        </is>
      </c>
      <c r="C4771" s="25" t="n">
        <v>45604</v>
      </c>
      <c r="D4771" t="inlineStr">
        <is>
          <t>Fashion</t>
        </is>
      </c>
      <c r="E4771" t="inlineStr">
        <is>
          <t>South</t>
        </is>
      </c>
      <c r="F4771" t="inlineStr">
        <is>
          <t>Retail Store</t>
        </is>
      </c>
      <c r="G4771" t="inlineStr">
        <is>
          <t>Not as Described</t>
        </is>
      </c>
      <c r="H4771" t="n">
        <v>2</v>
      </c>
      <c r="I4771" t="n">
        <v>6769.67</v>
      </c>
    </row>
    <row r="4772">
      <c r="A4772" t="inlineStr">
        <is>
          <t>RET004784</t>
        </is>
      </c>
      <c r="B4772" t="inlineStr">
        <is>
          <t>O030158</t>
        </is>
      </c>
      <c r="C4772" s="25" t="n">
        <v>45604</v>
      </c>
      <c r="D4772" t="inlineStr">
        <is>
          <t>Home &amp; Kitchen</t>
        </is>
      </c>
      <c r="E4772" t="inlineStr">
        <is>
          <t>West</t>
        </is>
      </c>
      <c r="F4772" t="inlineStr">
        <is>
          <t>Website</t>
        </is>
      </c>
      <c r="G4772" t="inlineStr">
        <is>
          <t>Defective Product</t>
        </is>
      </c>
      <c r="H4772" t="n">
        <v>1</v>
      </c>
      <c r="I4772" t="n">
        <v>3399.76</v>
      </c>
    </row>
    <row r="4773">
      <c r="A4773" t="inlineStr">
        <is>
          <t>RET004785</t>
        </is>
      </c>
      <c r="B4773" t="inlineStr">
        <is>
          <t>O030162</t>
        </is>
      </c>
      <c r="C4773" s="25" t="n">
        <v>45604</v>
      </c>
      <c r="D4773" t="inlineStr">
        <is>
          <t>Fashion</t>
        </is>
      </c>
      <c r="E4773" t="inlineStr">
        <is>
          <t>West</t>
        </is>
      </c>
      <c r="F4773" t="inlineStr">
        <is>
          <t>Marketplace</t>
        </is>
      </c>
      <c r="G4773" t="inlineStr">
        <is>
          <t>Size/Fit Issue</t>
        </is>
      </c>
      <c r="H4773" t="n">
        <v>1</v>
      </c>
      <c r="I4773" t="n">
        <v>1131.62</v>
      </c>
    </row>
    <row r="4774">
      <c r="A4774" t="inlineStr">
        <is>
          <t>RET004786</t>
        </is>
      </c>
      <c r="B4774" t="inlineStr">
        <is>
          <t>O030163</t>
        </is>
      </c>
      <c r="C4774" s="25" t="n">
        <v>45604</v>
      </c>
      <c r="D4774" t="inlineStr">
        <is>
          <t>Beauty</t>
        </is>
      </c>
      <c r="E4774" t="inlineStr">
        <is>
          <t>Central</t>
        </is>
      </c>
      <c r="F4774" t="inlineStr">
        <is>
          <t>Marketplace</t>
        </is>
      </c>
      <c r="G4774" t="inlineStr">
        <is>
          <t>Defective Product</t>
        </is>
      </c>
      <c r="H4774" t="n">
        <v>1</v>
      </c>
      <c r="I4774" t="n">
        <v>290.84</v>
      </c>
    </row>
    <row r="4775">
      <c r="A4775" t="inlineStr">
        <is>
          <t>RET004787</t>
        </is>
      </c>
      <c r="B4775" t="inlineStr">
        <is>
          <t>O030169</t>
        </is>
      </c>
      <c r="C4775" s="25" t="n">
        <v>45604</v>
      </c>
      <c r="D4775" t="inlineStr">
        <is>
          <t>Fashion</t>
        </is>
      </c>
      <c r="E4775" t="inlineStr">
        <is>
          <t>North</t>
        </is>
      </c>
      <c r="F4775" t="inlineStr">
        <is>
          <t>Marketplace</t>
        </is>
      </c>
      <c r="G4775" t="inlineStr">
        <is>
          <t>Changed Mind</t>
        </is>
      </c>
      <c r="H4775" t="n">
        <v>2</v>
      </c>
      <c r="I4775" t="n">
        <v>2614.87</v>
      </c>
    </row>
    <row r="4776">
      <c r="A4776" t="inlineStr">
        <is>
          <t>RET004788</t>
        </is>
      </c>
      <c r="B4776" t="inlineStr">
        <is>
          <t>O030181</t>
        </is>
      </c>
      <c r="C4776" s="25" t="n">
        <v>45604</v>
      </c>
      <c r="D4776" t="inlineStr">
        <is>
          <t>Electronics</t>
        </is>
      </c>
      <c r="E4776" t="inlineStr">
        <is>
          <t>West</t>
        </is>
      </c>
      <c r="F4776" t="inlineStr">
        <is>
          <t>Marketplace</t>
        </is>
      </c>
      <c r="G4776" t="inlineStr">
        <is>
          <t>Not as Described</t>
        </is>
      </c>
      <c r="H4776" t="n">
        <v>1</v>
      </c>
      <c r="I4776" t="n">
        <v>9845.780000000001</v>
      </c>
    </row>
    <row r="4777">
      <c r="A4777" t="inlineStr">
        <is>
          <t>RET004789</t>
        </is>
      </c>
      <c r="B4777" t="inlineStr">
        <is>
          <t>O030182</t>
        </is>
      </c>
      <c r="C4777" s="25" t="n">
        <v>45604</v>
      </c>
      <c r="D4777" t="inlineStr">
        <is>
          <t>Home &amp; Kitchen</t>
        </is>
      </c>
      <c r="E4777" t="inlineStr">
        <is>
          <t>North</t>
        </is>
      </c>
      <c r="F4777" t="inlineStr">
        <is>
          <t>Retail Store</t>
        </is>
      </c>
      <c r="G4777" t="inlineStr">
        <is>
          <t>Defective Product</t>
        </is>
      </c>
      <c r="H4777" t="n">
        <v>1</v>
      </c>
      <c r="I4777" t="n">
        <v>3876.29</v>
      </c>
    </row>
    <row r="4778">
      <c r="A4778" t="inlineStr">
        <is>
          <t>RET004790</t>
        </is>
      </c>
      <c r="B4778" t="inlineStr">
        <is>
          <t>O030190</t>
        </is>
      </c>
      <c r="C4778" s="25" t="n">
        <v>45604</v>
      </c>
      <c r="D4778" t="inlineStr">
        <is>
          <t>Sports</t>
        </is>
      </c>
      <c r="E4778" t="inlineStr">
        <is>
          <t>East</t>
        </is>
      </c>
      <c r="F4778" t="inlineStr">
        <is>
          <t>Retail Store</t>
        </is>
      </c>
      <c r="G4778" t="inlineStr">
        <is>
          <t>Late Delivery</t>
        </is>
      </c>
      <c r="H4778" t="n">
        <v>1</v>
      </c>
      <c r="I4778" t="n">
        <v>714.6900000000001</v>
      </c>
    </row>
    <row r="4779">
      <c r="A4779" t="inlineStr">
        <is>
          <t>RET004791</t>
        </is>
      </c>
      <c r="B4779" t="inlineStr">
        <is>
          <t>O030195</t>
        </is>
      </c>
      <c r="C4779" s="25" t="n">
        <v>45604</v>
      </c>
      <c r="D4779" t="inlineStr">
        <is>
          <t>Home &amp; Kitchen</t>
        </is>
      </c>
      <c r="E4779" t="inlineStr">
        <is>
          <t>South</t>
        </is>
      </c>
      <c r="F4779" t="inlineStr">
        <is>
          <t>Marketplace</t>
        </is>
      </c>
      <c r="G4779" t="inlineStr">
        <is>
          <t>Changed Mind</t>
        </is>
      </c>
      <c r="H4779" t="n">
        <v>1</v>
      </c>
      <c r="I4779" t="n">
        <v>1033.4</v>
      </c>
    </row>
    <row r="4780">
      <c r="A4780" t="inlineStr">
        <is>
          <t>RET004792</t>
        </is>
      </c>
      <c r="B4780" t="inlineStr">
        <is>
          <t>O030211</t>
        </is>
      </c>
      <c r="C4780" s="25" t="n">
        <v>45605</v>
      </c>
      <c r="D4780" t="inlineStr">
        <is>
          <t>Fashion</t>
        </is>
      </c>
      <c r="E4780" t="inlineStr">
        <is>
          <t>East</t>
        </is>
      </c>
      <c r="F4780" t="inlineStr">
        <is>
          <t>Marketplace</t>
        </is>
      </c>
      <c r="G4780" t="inlineStr">
        <is>
          <t>Changed Mind</t>
        </is>
      </c>
      <c r="H4780" t="n">
        <v>1</v>
      </c>
      <c r="I4780" t="n">
        <v>2730.68</v>
      </c>
    </row>
    <row r="4781">
      <c r="A4781" t="inlineStr">
        <is>
          <t>RET004793</t>
        </is>
      </c>
      <c r="B4781" t="inlineStr">
        <is>
          <t>O030219</t>
        </is>
      </c>
      <c r="C4781" s="25" t="n">
        <v>45605</v>
      </c>
      <c r="D4781" t="inlineStr">
        <is>
          <t>Books</t>
        </is>
      </c>
      <c r="E4781" t="inlineStr">
        <is>
          <t>North</t>
        </is>
      </c>
      <c r="F4781" t="inlineStr">
        <is>
          <t>Website</t>
        </is>
      </c>
      <c r="G4781" t="inlineStr">
        <is>
          <t>Defective Product</t>
        </is>
      </c>
      <c r="H4781" t="n">
        <v>1</v>
      </c>
      <c r="I4781" t="n">
        <v>326.82</v>
      </c>
    </row>
    <row r="4782">
      <c r="A4782" t="inlineStr">
        <is>
          <t>RET004794</t>
        </is>
      </c>
      <c r="B4782" t="inlineStr">
        <is>
          <t>O030219</t>
        </is>
      </c>
      <c r="C4782" s="25" t="n">
        <v>45605</v>
      </c>
      <c r="D4782" t="inlineStr">
        <is>
          <t>Beauty</t>
        </is>
      </c>
      <c r="E4782" t="inlineStr">
        <is>
          <t>North</t>
        </is>
      </c>
      <c r="F4782" t="inlineStr">
        <is>
          <t>Website</t>
        </is>
      </c>
      <c r="G4782" t="inlineStr">
        <is>
          <t>Damaged in Transit</t>
        </is>
      </c>
      <c r="H4782" t="n">
        <v>1</v>
      </c>
      <c r="I4782" t="n">
        <v>255.48</v>
      </c>
    </row>
    <row r="4783">
      <c r="A4783" t="inlineStr">
        <is>
          <t>RET004795</t>
        </is>
      </c>
      <c r="B4783" t="inlineStr">
        <is>
          <t>O030221</t>
        </is>
      </c>
      <c r="C4783" s="25" t="n">
        <v>45605</v>
      </c>
      <c r="D4783" t="inlineStr">
        <is>
          <t>Books</t>
        </is>
      </c>
      <c r="E4783" t="inlineStr">
        <is>
          <t>South</t>
        </is>
      </c>
      <c r="F4783" t="inlineStr">
        <is>
          <t>Marketplace</t>
        </is>
      </c>
      <c r="G4783" t="inlineStr">
        <is>
          <t>Defective Product</t>
        </is>
      </c>
      <c r="H4783" t="n">
        <v>2</v>
      </c>
      <c r="I4783" t="n">
        <v>880.26</v>
      </c>
    </row>
    <row r="4784">
      <c r="A4784" t="inlineStr">
        <is>
          <t>RET004796</t>
        </is>
      </c>
      <c r="B4784" t="inlineStr">
        <is>
          <t>O030224</t>
        </is>
      </c>
      <c r="C4784" s="25" t="n">
        <v>45605</v>
      </c>
      <c r="D4784" t="inlineStr">
        <is>
          <t>Fashion</t>
        </is>
      </c>
      <c r="E4784" t="inlineStr">
        <is>
          <t>East</t>
        </is>
      </c>
      <c r="F4784" t="inlineStr">
        <is>
          <t>Marketplace</t>
        </is>
      </c>
      <c r="G4784" t="inlineStr">
        <is>
          <t>Size/Fit Issue</t>
        </is>
      </c>
      <c r="H4784" t="n">
        <v>2</v>
      </c>
      <c r="I4784" t="n">
        <v>2135.64</v>
      </c>
    </row>
    <row r="4785">
      <c r="A4785" t="inlineStr">
        <is>
          <t>RET004797</t>
        </is>
      </c>
      <c r="B4785" t="inlineStr">
        <is>
          <t>O030234</t>
        </is>
      </c>
      <c r="C4785" s="25" t="n">
        <v>45605</v>
      </c>
      <c r="D4785" t="inlineStr">
        <is>
          <t>Fashion</t>
        </is>
      </c>
      <c r="E4785" t="inlineStr">
        <is>
          <t>West</t>
        </is>
      </c>
      <c r="F4785" t="inlineStr">
        <is>
          <t>Retail Store</t>
        </is>
      </c>
      <c r="G4785" t="inlineStr">
        <is>
          <t>Defective Product</t>
        </is>
      </c>
      <c r="H4785" t="n">
        <v>1</v>
      </c>
      <c r="I4785" t="n">
        <v>607.46</v>
      </c>
    </row>
    <row r="4786">
      <c r="A4786" t="inlineStr">
        <is>
          <t>RET004798</t>
        </is>
      </c>
      <c r="B4786" t="inlineStr">
        <is>
          <t>O030236</t>
        </is>
      </c>
      <c r="C4786" s="25" t="n">
        <v>45605</v>
      </c>
      <c r="D4786" t="inlineStr">
        <is>
          <t>Electronics</t>
        </is>
      </c>
      <c r="E4786" t="inlineStr">
        <is>
          <t>South</t>
        </is>
      </c>
      <c r="F4786" t="inlineStr">
        <is>
          <t>Website</t>
        </is>
      </c>
      <c r="G4786" t="inlineStr">
        <is>
          <t>Defective Product</t>
        </is>
      </c>
      <c r="H4786" t="n">
        <v>1</v>
      </c>
      <c r="I4786" t="n">
        <v>16514.37</v>
      </c>
    </row>
    <row r="4787">
      <c r="A4787" t="inlineStr">
        <is>
          <t>RET004799</t>
        </is>
      </c>
      <c r="B4787" t="inlineStr">
        <is>
          <t>O030237</t>
        </is>
      </c>
      <c r="C4787" s="25" t="n">
        <v>45605</v>
      </c>
      <c r="D4787" t="inlineStr">
        <is>
          <t>Fashion</t>
        </is>
      </c>
      <c r="E4787" t="inlineStr">
        <is>
          <t>South</t>
        </is>
      </c>
      <c r="F4787" t="inlineStr">
        <is>
          <t>Marketplace</t>
        </is>
      </c>
      <c r="G4787" t="inlineStr">
        <is>
          <t>Not as Described</t>
        </is>
      </c>
      <c r="H4787" t="n">
        <v>1</v>
      </c>
      <c r="I4787" t="n">
        <v>1325.12</v>
      </c>
    </row>
    <row r="4788">
      <c r="A4788" t="inlineStr">
        <is>
          <t>RET004800</t>
        </is>
      </c>
      <c r="B4788" t="inlineStr">
        <is>
          <t>O030240</t>
        </is>
      </c>
      <c r="C4788" s="25" t="n">
        <v>45605</v>
      </c>
      <c r="D4788" t="inlineStr">
        <is>
          <t>Sports</t>
        </is>
      </c>
      <c r="E4788" t="inlineStr">
        <is>
          <t>East</t>
        </is>
      </c>
      <c r="F4788" t="inlineStr">
        <is>
          <t>Website</t>
        </is>
      </c>
      <c r="G4788" t="inlineStr">
        <is>
          <t>Defective Product</t>
        </is>
      </c>
      <c r="H4788" t="n">
        <v>1</v>
      </c>
      <c r="I4788" t="n">
        <v>2571.56</v>
      </c>
    </row>
    <row r="4789">
      <c r="A4789" t="inlineStr">
        <is>
          <t>RET004801</t>
        </is>
      </c>
      <c r="B4789" t="inlineStr">
        <is>
          <t>O030241</t>
        </is>
      </c>
      <c r="C4789" s="25" t="n">
        <v>45605</v>
      </c>
      <c r="D4789" t="inlineStr">
        <is>
          <t>Fashion</t>
        </is>
      </c>
      <c r="E4789" t="inlineStr">
        <is>
          <t>North</t>
        </is>
      </c>
      <c r="F4789" t="inlineStr">
        <is>
          <t>Marketplace</t>
        </is>
      </c>
      <c r="G4789" t="inlineStr">
        <is>
          <t>Size/Fit Issue</t>
        </is>
      </c>
      <c r="H4789" t="n">
        <v>1</v>
      </c>
      <c r="I4789" t="n">
        <v>449.96</v>
      </c>
    </row>
    <row r="4790">
      <c r="A4790" t="inlineStr">
        <is>
          <t>RET004802</t>
        </is>
      </c>
      <c r="B4790" t="inlineStr">
        <is>
          <t>O030243</t>
        </is>
      </c>
      <c r="C4790" s="25" t="n">
        <v>45605</v>
      </c>
      <c r="D4790" t="inlineStr">
        <is>
          <t>Fashion</t>
        </is>
      </c>
      <c r="E4790" t="inlineStr">
        <is>
          <t>Central</t>
        </is>
      </c>
      <c r="F4790" t="inlineStr">
        <is>
          <t>Website</t>
        </is>
      </c>
      <c r="G4790" t="inlineStr">
        <is>
          <t>Damaged in Transit</t>
        </is>
      </c>
      <c r="H4790" t="n">
        <v>1</v>
      </c>
      <c r="I4790" t="n">
        <v>1262.66</v>
      </c>
    </row>
    <row r="4791">
      <c r="A4791" t="inlineStr">
        <is>
          <t>RET004803</t>
        </is>
      </c>
      <c r="B4791" t="inlineStr">
        <is>
          <t>O030253</t>
        </is>
      </c>
      <c r="C4791" s="25" t="n">
        <v>45605</v>
      </c>
      <c r="D4791" t="inlineStr">
        <is>
          <t>Electronics</t>
        </is>
      </c>
      <c r="E4791" t="inlineStr">
        <is>
          <t>East</t>
        </is>
      </c>
      <c r="F4791" t="inlineStr">
        <is>
          <t>Mobile App</t>
        </is>
      </c>
      <c r="G4791" t="inlineStr">
        <is>
          <t>Late Delivery</t>
        </is>
      </c>
      <c r="H4791" t="n">
        <v>1</v>
      </c>
      <c r="I4791" t="n">
        <v>2739.52</v>
      </c>
    </row>
    <row r="4792">
      <c r="A4792" t="inlineStr">
        <is>
          <t>RET004804</t>
        </is>
      </c>
      <c r="B4792" t="inlineStr">
        <is>
          <t>O030268</t>
        </is>
      </c>
      <c r="C4792" s="25" t="n">
        <v>45605</v>
      </c>
      <c r="D4792" t="inlineStr">
        <is>
          <t>Fashion</t>
        </is>
      </c>
      <c r="E4792" t="inlineStr">
        <is>
          <t>South</t>
        </is>
      </c>
      <c r="F4792" t="inlineStr">
        <is>
          <t>Website</t>
        </is>
      </c>
      <c r="G4792" t="inlineStr">
        <is>
          <t>Changed Mind</t>
        </is>
      </c>
      <c r="H4792" t="n">
        <v>1</v>
      </c>
      <c r="I4792" t="n">
        <v>607.46</v>
      </c>
    </row>
    <row r="4793">
      <c r="A4793" t="inlineStr">
        <is>
          <t>RET004805</t>
        </is>
      </c>
      <c r="B4793" t="inlineStr">
        <is>
          <t>O030294</t>
        </is>
      </c>
      <c r="C4793" s="25" t="n">
        <v>45606</v>
      </c>
      <c r="D4793" t="inlineStr">
        <is>
          <t>Fashion</t>
        </is>
      </c>
      <c r="E4793" t="inlineStr">
        <is>
          <t>West</t>
        </is>
      </c>
      <c r="F4793" t="inlineStr">
        <is>
          <t>Marketplace</t>
        </is>
      </c>
      <c r="G4793" t="inlineStr">
        <is>
          <t>Changed Mind</t>
        </is>
      </c>
      <c r="H4793" t="n">
        <v>2</v>
      </c>
      <c r="I4793" t="n">
        <v>1748.55</v>
      </c>
    </row>
    <row r="4794">
      <c r="A4794" t="inlineStr">
        <is>
          <t>RET004806</t>
        </is>
      </c>
      <c r="B4794" t="inlineStr">
        <is>
          <t>O030311</t>
        </is>
      </c>
      <c r="C4794" s="25" t="n">
        <v>45606</v>
      </c>
      <c r="D4794" t="inlineStr">
        <is>
          <t>Home &amp; Kitchen</t>
        </is>
      </c>
      <c r="E4794" t="inlineStr">
        <is>
          <t>West</t>
        </is>
      </c>
      <c r="F4794" t="inlineStr">
        <is>
          <t>Mobile App</t>
        </is>
      </c>
      <c r="G4794" t="inlineStr">
        <is>
          <t>Not as Described</t>
        </is>
      </c>
      <c r="H4794" t="n">
        <v>1</v>
      </c>
      <c r="I4794" t="n">
        <v>1988.12</v>
      </c>
    </row>
    <row r="4795">
      <c r="A4795" t="inlineStr">
        <is>
          <t>RET004807</t>
        </is>
      </c>
      <c r="B4795" t="inlineStr">
        <is>
          <t>O030313</t>
        </is>
      </c>
      <c r="C4795" s="25" t="n">
        <v>45606</v>
      </c>
      <c r="D4795" t="inlineStr">
        <is>
          <t>Home &amp; Kitchen</t>
        </is>
      </c>
      <c r="E4795" t="inlineStr">
        <is>
          <t>West</t>
        </is>
      </c>
      <c r="F4795" t="inlineStr">
        <is>
          <t>Mobile App</t>
        </is>
      </c>
      <c r="G4795" t="inlineStr">
        <is>
          <t>Not as Described</t>
        </is>
      </c>
      <c r="H4795" t="n">
        <v>1</v>
      </c>
      <c r="I4795" t="n">
        <v>398.53</v>
      </c>
    </row>
    <row r="4796">
      <c r="A4796" t="inlineStr">
        <is>
          <t>RET004808</t>
        </is>
      </c>
      <c r="B4796" t="inlineStr">
        <is>
          <t>O030336</t>
        </is>
      </c>
      <c r="C4796" s="25" t="n">
        <v>45606</v>
      </c>
      <c r="D4796" t="inlineStr">
        <is>
          <t>Electronics</t>
        </is>
      </c>
      <c r="E4796" t="inlineStr">
        <is>
          <t>West</t>
        </is>
      </c>
      <c r="F4796" t="inlineStr">
        <is>
          <t>Mobile App</t>
        </is>
      </c>
      <c r="G4796" t="inlineStr">
        <is>
          <t>Defective Product</t>
        </is>
      </c>
      <c r="H4796" t="n">
        <v>1</v>
      </c>
      <c r="I4796" t="n">
        <v>2189.3</v>
      </c>
    </row>
    <row r="4797">
      <c r="A4797" t="inlineStr">
        <is>
          <t>RET004809</t>
        </is>
      </c>
      <c r="B4797" t="inlineStr">
        <is>
          <t>O030336</t>
        </is>
      </c>
      <c r="C4797" s="25" t="n">
        <v>45606</v>
      </c>
      <c r="D4797" t="inlineStr">
        <is>
          <t>Electronics</t>
        </is>
      </c>
      <c r="E4797" t="inlineStr">
        <is>
          <t>West</t>
        </is>
      </c>
      <c r="F4797" t="inlineStr">
        <is>
          <t>Mobile App</t>
        </is>
      </c>
      <c r="G4797" t="inlineStr">
        <is>
          <t>Changed Mind</t>
        </is>
      </c>
      <c r="H4797" t="n">
        <v>1</v>
      </c>
      <c r="I4797" t="n">
        <v>3802.81</v>
      </c>
    </row>
    <row r="4798">
      <c r="A4798" t="inlineStr">
        <is>
          <t>RET004810</t>
        </is>
      </c>
      <c r="B4798" t="inlineStr">
        <is>
          <t>O030350</t>
        </is>
      </c>
      <c r="C4798" s="25" t="n">
        <v>45606</v>
      </c>
      <c r="D4798" t="inlineStr">
        <is>
          <t>Fashion</t>
        </is>
      </c>
      <c r="E4798" t="inlineStr">
        <is>
          <t>East</t>
        </is>
      </c>
      <c r="F4798" t="inlineStr">
        <is>
          <t>Marketplace</t>
        </is>
      </c>
      <c r="G4798" t="inlineStr">
        <is>
          <t>Changed Mind</t>
        </is>
      </c>
      <c r="H4798" t="n">
        <v>1</v>
      </c>
      <c r="I4798" t="n">
        <v>2570.05</v>
      </c>
    </row>
    <row r="4799">
      <c r="A4799" t="inlineStr">
        <is>
          <t>RET004811</t>
        </is>
      </c>
      <c r="B4799" t="inlineStr">
        <is>
          <t>O030359</t>
        </is>
      </c>
      <c r="C4799" s="25" t="n">
        <v>45607</v>
      </c>
      <c r="D4799" t="inlineStr">
        <is>
          <t>Fashion</t>
        </is>
      </c>
      <c r="E4799" t="inlineStr">
        <is>
          <t>South</t>
        </is>
      </c>
      <c r="F4799" t="inlineStr">
        <is>
          <t>Marketplace</t>
        </is>
      </c>
      <c r="G4799" t="inlineStr">
        <is>
          <t>Not as Described</t>
        </is>
      </c>
      <c r="H4799" t="n">
        <v>1</v>
      </c>
      <c r="I4799" t="n">
        <v>1105.73</v>
      </c>
    </row>
    <row r="4800">
      <c r="A4800" t="inlineStr">
        <is>
          <t>RET004812</t>
        </is>
      </c>
      <c r="B4800" t="inlineStr">
        <is>
          <t>O030360</t>
        </is>
      </c>
      <c r="C4800" s="25" t="n">
        <v>45607</v>
      </c>
      <c r="D4800" t="inlineStr">
        <is>
          <t>Fashion</t>
        </is>
      </c>
      <c r="E4800" t="inlineStr">
        <is>
          <t>East</t>
        </is>
      </c>
      <c r="F4800" t="inlineStr">
        <is>
          <t>Website</t>
        </is>
      </c>
      <c r="G4800" t="inlineStr">
        <is>
          <t>Changed Mind</t>
        </is>
      </c>
      <c r="H4800" t="n">
        <v>1</v>
      </c>
      <c r="I4800" t="n">
        <v>1590.32</v>
      </c>
    </row>
    <row r="4801">
      <c r="A4801" t="inlineStr">
        <is>
          <t>RET004813</t>
        </is>
      </c>
      <c r="B4801" t="inlineStr">
        <is>
          <t>O030367</t>
        </is>
      </c>
      <c r="C4801" s="25" t="n">
        <v>45607</v>
      </c>
      <c r="D4801" t="inlineStr">
        <is>
          <t>Beauty</t>
        </is>
      </c>
      <c r="E4801" t="inlineStr">
        <is>
          <t>East</t>
        </is>
      </c>
      <c r="F4801" t="inlineStr">
        <is>
          <t>Marketplace</t>
        </is>
      </c>
      <c r="G4801" t="inlineStr">
        <is>
          <t>Wrong Item Delivered</t>
        </is>
      </c>
      <c r="H4801" t="n">
        <v>1</v>
      </c>
      <c r="I4801" t="n">
        <v>335.04</v>
      </c>
    </row>
    <row r="4802">
      <c r="A4802" t="inlineStr">
        <is>
          <t>RET004814</t>
        </is>
      </c>
      <c r="B4802" t="inlineStr">
        <is>
          <t>O030370</t>
        </is>
      </c>
      <c r="C4802" s="25" t="n">
        <v>45607</v>
      </c>
      <c r="D4802" t="inlineStr">
        <is>
          <t>Books</t>
        </is>
      </c>
      <c r="E4802" t="inlineStr">
        <is>
          <t>East</t>
        </is>
      </c>
      <c r="F4802" t="inlineStr">
        <is>
          <t>Website</t>
        </is>
      </c>
      <c r="G4802" t="inlineStr">
        <is>
          <t>Changed Mind</t>
        </is>
      </c>
      <c r="H4802" t="n">
        <v>1</v>
      </c>
      <c r="I4802" t="n">
        <v>251.78</v>
      </c>
    </row>
    <row r="4803">
      <c r="A4803" t="inlineStr">
        <is>
          <t>RET004815</t>
        </is>
      </c>
      <c r="B4803" t="inlineStr">
        <is>
          <t>O030374</t>
        </is>
      </c>
      <c r="C4803" s="25" t="n">
        <v>45607</v>
      </c>
      <c r="D4803" t="inlineStr">
        <is>
          <t>Electronics</t>
        </is>
      </c>
      <c r="E4803" t="inlineStr">
        <is>
          <t>South</t>
        </is>
      </c>
      <c r="F4803" t="inlineStr">
        <is>
          <t>Website</t>
        </is>
      </c>
      <c r="G4803" t="inlineStr">
        <is>
          <t>Defective Product</t>
        </is>
      </c>
      <c r="H4803" t="n">
        <v>1</v>
      </c>
      <c r="I4803" t="n">
        <v>14651.05</v>
      </c>
    </row>
    <row r="4804">
      <c r="A4804" t="inlineStr">
        <is>
          <t>RET004816</t>
        </is>
      </c>
      <c r="B4804" t="inlineStr">
        <is>
          <t>O030375</t>
        </is>
      </c>
      <c r="C4804" s="25" t="n">
        <v>45607</v>
      </c>
      <c r="D4804" t="inlineStr">
        <is>
          <t>Fashion</t>
        </is>
      </c>
      <c r="E4804" t="inlineStr">
        <is>
          <t>South</t>
        </is>
      </c>
      <c r="F4804" t="inlineStr">
        <is>
          <t>Marketplace</t>
        </is>
      </c>
      <c r="G4804" t="inlineStr">
        <is>
          <t>Size/Fit Issue</t>
        </is>
      </c>
      <c r="H4804" t="n">
        <v>2</v>
      </c>
      <c r="I4804" t="n">
        <v>864.55</v>
      </c>
    </row>
    <row r="4805">
      <c r="A4805" t="inlineStr">
        <is>
          <t>RET004817</t>
        </is>
      </c>
      <c r="B4805" t="inlineStr">
        <is>
          <t>O030380</t>
        </is>
      </c>
      <c r="C4805" s="25" t="n">
        <v>45607</v>
      </c>
      <c r="D4805" t="inlineStr">
        <is>
          <t>Fashion</t>
        </is>
      </c>
      <c r="E4805" t="inlineStr">
        <is>
          <t>Central</t>
        </is>
      </c>
      <c r="F4805" t="inlineStr">
        <is>
          <t>Website</t>
        </is>
      </c>
      <c r="G4805" t="inlineStr">
        <is>
          <t>Size/Fit Issue</t>
        </is>
      </c>
      <c r="H4805" t="n">
        <v>1</v>
      </c>
      <c r="I4805" t="n">
        <v>202.44</v>
      </c>
    </row>
    <row r="4806">
      <c r="A4806" t="inlineStr">
        <is>
          <t>RET004818</t>
        </is>
      </c>
      <c r="B4806" t="inlineStr">
        <is>
          <t>O030384</t>
        </is>
      </c>
      <c r="C4806" s="25" t="n">
        <v>45607</v>
      </c>
      <c r="D4806" t="inlineStr">
        <is>
          <t>Fashion</t>
        </is>
      </c>
      <c r="E4806" t="inlineStr">
        <is>
          <t>South</t>
        </is>
      </c>
      <c r="F4806" t="inlineStr">
        <is>
          <t>Mobile App</t>
        </is>
      </c>
      <c r="G4806" t="inlineStr">
        <is>
          <t>Changed Mind</t>
        </is>
      </c>
      <c r="H4806" t="n">
        <v>1</v>
      </c>
      <c r="I4806" t="n">
        <v>2423.3</v>
      </c>
    </row>
    <row r="4807">
      <c r="A4807" t="inlineStr">
        <is>
          <t>RET004819</t>
        </is>
      </c>
      <c r="B4807" t="inlineStr">
        <is>
          <t>O030385</t>
        </is>
      </c>
      <c r="C4807" s="25" t="n">
        <v>45607</v>
      </c>
      <c r="D4807" t="inlineStr">
        <is>
          <t>Electronics</t>
        </is>
      </c>
      <c r="E4807" t="inlineStr">
        <is>
          <t>East</t>
        </is>
      </c>
      <c r="F4807" t="inlineStr">
        <is>
          <t>Retail Store</t>
        </is>
      </c>
      <c r="G4807" t="inlineStr">
        <is>
          <t>Damaged in Transit</t>
        </is>
      </c>
      <c r="H4807" t="n">
        <v>1</v>
      </c>
      <c r="I4807" t="n">
        <v>17259.37</v>
      </c>
    </row>
    <row r="4808">
      <c r="A4808" t="inlineStr">
        <is>
          <t>RET004820</t>
        </is>
      </c>
      <c r="B4808" t="inlineStr">
        <is>
          <t>O030394</t>
        </is>
      </c>
      <c r="C4808" s="25" t="n">
        <v>45607</v>
      </c>
      <c r="D4808" t="inlineStr">
        <is>
          <t>Books</t>
        </is>
      </c>
      <c r="E4808" t="inlineStr">
        <is>
          <t>South</t>
        </is>
      </c>
      <c r="F4808" t="inlineStr">
        <is>
          <t>Marketplace</t>
        </is>
      </c>
      <c r="G4808" t="inlineStr">
        <is>
          <t>Not as Described</t>
        </is>
      </c>
      <c r="H4808" t="n">
        <v>1</v>
      </c>
      <c r="I4808" t="n">
        <v>515.01</v>
      </c>
    </row>
    <row r="4809">
      <c r="A4809" t="inlineStr">
        <is>
          <t>RET004821</t>
        </is>
      </c>
      <c r="B4809" t="inlineStr">
        <is>
          <t>O030395</t>
        </is>
      </c>
      <c r="C4809" s="25" t="n">
        <v>45607</v>
      </c>
      <c r="D4809" t="inlineStr">
        <is>
          <t>Electronics</t>
        </is>
      </c>
      <c r="E4809" t="inlineStr">
        <is>
          <t>South</t>
        </is>
      </c>
      <c r="F4809" t="inlineStr">
        <is>
          <t>Marketplace</t>
        </is>
      </c>
      <c r="G4809" t="inlineStr">
        <is>
          <t>Defective Product</t>
        </is>
      </c>
      <c r="H4809" t="n">
        <v>1</v>
      </c>
      <c r="I4809" t="n">
        <v>8369.09</v>
      </c>
    </row>
    <row r="4810">
      <c r="A4810" t="inlineStr">
        <is>
          <t>RET004822</t>
        </is>
      </c>
      <c r="B4810" t="inlineStr">
        <is>
          <t>O030396</t>
        </is>
      </c>
      <c r="C4810" s="25" t="n">
        <v>45607</v>
      </c>
      <c r="D4810" t="inlineStr">
        <is>
          <t>Beauty</t>
        </is>
      </c>
      <c r="E4810" t="inlineStr">
        <is>
          <t>South</t>
        </is>
      </c>
      <c r="F4810" t="inlineStr">
        <is>
          <t>Marketplace</t>
        </is>
      </c>
      <c r="G4810" t="inlineStr">
        <is>
          <t>Damaged in Transit</t>
        </is>
      </c>
      <c r="H4810" t="n">
        <v>1</v>
      </c>
      <c r="I4810" t="n">
        <v>529.62</v>
      </c>
    </row>
    <row r="4811">
      <c r="A4811" t="inlineStr">
        <is>
          <t>RET004823</t>
        </is>
      </c>
      <c r="B4811" t="inlineStr">
        <is>
          <t>O030397</t>
        </is>
      </c>
      <c r="C4811" s="25" t="n">
        <v>45607</v>
      </c>
      <c r="D4811" t="inlineStr">
        <is>
          <t>Electronics</t>
        </is>
      </c>
      <c r="E4811" t="inlineStr">
        <is>
          <t>Central</t>
        </is>
      </c>
      <c r="F4811" t="inlineStr">
        <is>
          <t>Website</t>
        </is>
      </c>
      <c r="G4811" t="inlineStr">
        <is>
          <t>Defective Product</t>
        </is>
      </c>
      <c r="H4811" t="n">
        <v>1</v>
      </c>
      <c r="I4811" t="n">
        <v>11049.12</v>
      </c>
    </row>
    <row r="4812">
      <c r="A4812" t="inlineStr">
        <is>
          <t>RET004824</t>
        </is>
      </c>
      <c r="B4812" t="inlineStr">
        <is>
          <t>O030415</t>
        </is>
      </c>
      <c r="C4812" s="25" t="n">
        <v>45607</v>
      </c>
      <c r="D4812" t="inlineStr">
        <is>
          <t>Fashion</t>
        </is>
      </c>
      <c r="E4812" t="inlineStr">
        <is>
          <t>North</t>
        </is>
      </c>
      <c r="F4812" t="inlineStr">
        <is>
          <t>Retail Store</t>
        </is>
      </c>
      <c r="G4812" t="inlineStr">
        <is>
          <t>Size/Fit Issue</t>
        </is>
      </c>
      <c r="H4812" t="n">
        <v>1</v>
      </c>
      <c r="I4812" t="n">
        <v>998.04</v>
      </c>
    </row>
    <row r="4813">
      <c r="A4813" t="inlineStr">
        <is>
          <t>RET004825</t>
        </is>
      </c>
      <c r="B4813" t="inlineStr">
        <is>
          <t>O030427</t>
        </is>
      </c>
      <c r="C4813" s="25" t="n">
        <v>45608</v>
      </c>
      <c r="D4813" t="inlineStr">
        <is>
          <t>Fashion</t>
        </is>
      </c>
      <c r="E4813" t="inlineStr">
        <is>
          <t>East</t>
        </is>
      </c>
      <c r="F4813" t="inlineStr">
        <is>
          <t>Marketplace</t>
        </is>
      </c>
      <c r="G4813" t="inlineStr">
        <is>
          <t>Wrong Item Delivered</t>
        </is>
      </c>
      <c r="H4813" t="n">
        <v>1</v>
      </c>
      <c r="I4813" t="n">
        <v>812.4</v>
      </c>
    </row>
    <row r="4814">
      <c r="A4814" t="inlineStr">
        <is>
          <t>RET004826</t>
        </is>
      </c>
      <c r="B4814" t="inlineStr">
        <is>
          <t>O030427</t>
        </is>
      </c>
      <c r="C4814" s="25" t="n">
        <v>45608</v>
      </c>
      <c r="D4814" t="inlineStr">
        <is>
          <t>Home &amp; Kitchen</t>
        </is>
      </c>
      <c r="E4814" t="inlineStr">
        <is>
          <t>East</t>
        </is>
      </c>
      <c r="F4814" t="inlineStr">
        <is>
          <t>Marketplace</t>
        </is>
      </c>
      <c r="G4814" t="inlineStr">
        <is>
          <t>Damaged in Transit</t>
        </is>
      </c>
      <c r="H4814" t="n">
        <v>1</v>
      </c>
      <c r="I4814" t="n">
        <v>265.41</v>
      </c>
    </row>
    <row r="4815">
      <c r="A4815" t="inlineStr">
        <is>
          <t>RET004827</t>
        </is>
      </c>
      <c r="B4815" t="inlineStr">
        <is>
          <t>O030428</t>
        </is>
      </c>
      <c r="C4815" s="25" t="n">
        <v>45608</v>
      </c>
      <c r="D4815" t="inlineStr">
        <is>
          <t>Home &amp; Kitchen</t>
        </is>
      </c>
      <c r="E4815" t="inlineStr">
        <is>
          <t>North</t>
        </is>
      </c>
      <c r="F4815" t="inlineStr">
        <is>
          <t>Marketplace</t>
        </is>
      </c>
      <c r="G4815" t="inlineStr">
        <is>
          <t>Defective Product</t>
        </is>
      </c>
      <c r="H4815" t="n">
        <v>1</v>
      </c>
      <c r="I4815" t="n">
        <v>3464.4</v>
      </c>
    </row>
    <row r="4816">
      <c r="A4816" t="inlineStr">
        <is>
          <t>RET004828</t>
        </is>
      </c>
      <c r="B4816" t="inlineStr">
        <is>
          <t>O030429</t>
        </is>
      </c>
      <c r="C4816" s="25" t="n">
        <v>45608</v>
      </c>
      <c r="D4816" t="inlineStr">
        <is>
          <t>Fashion</t>
        </is>
      </c>
      <c r="E4816" t="inlineStr">
        <is>
          <t>South</t>
        </is>
      </c>
      <c r="F4816" t="inlineStr">
        <is>
          <t>Marketplace</t>
        </is>
      </c>
      <c r="G4816" t="inlineStr">
        <is>
          <t>Not as Described</t>
        </is>
      </c>
      <c r="H4816" t="n">
        <v>1</v>
      </c>
      <c r="I4816" t="n">
        <v>506.69</v>
      </c>
    </row>
    <row r="4817">
      <c r="A4817" t="inlineStr">
        <is>
          <t>RET004829</t>
        </is>
      </c>
      <c r="B4817" t="inlineStr">
        <is>
          <t>O030445</t>
        </is>
      </c>
      <c r="C4817" s="25" t="n">
        <v>45608</v>
      </c>
      <c r="D4817" t="inlineStr">
        <is>
          <t>Electronics</t>
        </is>
      </c>
      <c r="E4817" t="inlineStr">
        <is>
          <t>South</t>
        </is>
      </c>
      <c r="F4817" t="inlineStr">
        <is>
          <t>Marketplace</t>
        </is>
      </c>
      <c r="G4817" t="inlineStr">
        <is>
          <t>Wrong Item Delivered</t>
        </is>
      </c>
      <c r="H4817" t="n">
        <v>1</v>
      </c>
      <c r="I4817" t="n">
        <v>9845.780000000001</v>
      </c>
    </row>
    <row r="4818">
      <c r="A4818" t="inlineStr">
        <is>
          <t>RET004830</t>
        </is>
      </c>
      <c r="B4818" t="inlineStr">
        <is>
          <t>O030455</t>
        </is>
      </c>
      <c r="C4818" s="25" t="n">
        <v>45608</v>
      </c>
      <c r="D4818" t="inlineStr">
        <is>
          <t>Fashion</t>
        </is>
      </c>
      <c r="E4818" t="inlineStr">
        <is>
          <t>West</t>
        </is>
      </c>
      <c r="F4818" t="inlineStr">
        <is>
          <t>Mobile App</t>
        </is>
      </c>
      <c r="G4818" t="inlineStr">
        <is>
          <t>Not as Described</t>
        </is>
      </c>
      <c r="H4818" t="n">
        <v>1</v>
      </c>
      <c r="I4818" t="n">
        <v>971.52</v>
      </c>
    </row>
    <row r="4819">
      <c r="A4819" t="inlineStr">
        <is>
          <t>RET004831</t>
        </is>
      </c>
      <c r="B4819" t="inlineStr">
        <is>
          <t>O030460</t>
        </is>
      </c>
      <c r="C4819" s="25" t="n">
        <v>45608</v>
      </c>
      <c r="D4819" t="inlineStr">
        <is>
          <t>Beauty</t>
        </is>
      </c>
      <c r="E4819" t="inlineStr">
        <is>
          <t>South</t>
        </is>
      </c>
      <c r="F4819" t="inlineStr">
        <is>
          <t>Marketplace</t>
        </is>
      </c>
      <c r="G4819" t="inlineStr">
        <is>
          <t>Changed Mind</t>
        </is>
      </c>
      <c r="H4819" t="n">
        <v>1</v>
      </c>
      <c r="I4819" t="n">
        <v>149.4</v>
      </c>
    </row>
    <row r="4820">
      <c r="A4820" t="inlineStr">
        <is>
          <t>RET004832</t>
        </is>
      </c>
      <c r="B4820" t="inlineStr">
        <is>
          <t>O030462</t>
        </is>
      </c>
      <c r="C4820" s="25" t="n">
        <v>45608</v>
      </c>
      <c r="D4820" t="inlineStr">
        <is>
          <t>Electronics</t>
        </is>
      </c>
      <c r="E4820" t="inlineStr">
        <is>
          <t>North</t>
        </is>
      </c>
      <c r="F4820" t="inlineStr">
        <is>
          <t>Mobile App</t>
        </is>
      </c>
      <c r="G4820" t="inlineStr">
        <is>
          <t>Damaged in Transit</t>
        </is>
      </c>
      <c r="H4820" t="n">
        <v>1</v>
      </c>
      <c r="I4820" t="n">
        <v>16350.98</v>
      </c>
    </row>
    <row r="4821">
      <c r="A4821" t="inlineStr">
        <is>
          <t>RET004833</t>
        </is>
      </c>
      <c r="B4821" t="inlineStr">
        <is>
          <t>O030470</t>
        </is>
      </c>
      <c r="C4821" s="25" t="n">
        <v>45608</v>
      </c>
      <c r="D4821" t="inlineStr">
        <is>
          <t>Fashion</t>
        </is>
      </c>
      <c r="E4821" t="inlineStr">
        <is>
          <t>South</t>
        </is>
      </c>
      <c r="F4821" t="inlineStr">
        <is>
          <t>Website</t>
        </is>
      </c>
      <c r="G4821" t="inlineStr">
        <is>
          <t>Damaged in Transit</t>
        </is>
      </c>
      <c r="H4821" t="n">
        <v>1</v>
      </c>
      <c r="I4821" t="n">
        <v>214.34</v>
      </c>
    </row>
    <row r="4822">
      <c r="A4822" t="inlineStr">
        <is>
          <t>RET004834</t>
        </is>
      </c>
      <c r="B4822" t="inlineStr">
        <is>
          <t>O030485</t>
        </is>
      </c>
      <c r="C4822" s="25" t="n">
        <v>45609</v>
      </c>
      <c r="D4822" t="inlineStr">
        <is>
          <t>Electronics</t>
        </is>
      </c>
      <c r="E4822" t="inlineStr">
        <is>
          <t>East</t>
        </is>
      </c>
      <c r="F4822" t="inlineStr">
        <is>
          <t>Marketplace</t>
        </is>
      </c>
      <c r="G4822" t="inlineStr">
        <is>
          <t>Wrong Item Delivered</t>
        </is>
      </c>
      <c r="H4822" t="n">
        <v>1</v>
      </c>
      <c r="I4822" t="n">
        <v>6425.8</v>
      </c>
    </row>
    <row r="4823">
      <c r="A4823" t="inlineStr">
        <is>
          <t>RET004835</t>
        </is>
      </c>
      <c r="B4823" t="inlineStr">
        <is>
          <t>O030494</t>
        </is>
      </c>
      <c r="C4823" s="25" t="n">
        <v>45609</v>
      </c>
      <c r="D4823" t="inlineStr">
        <is>
          <t>Electronics</t>
        </is>
      </c>
      <c r="E4823" t="inlineStr">
        <is>
          <t>South</t>
        </is>
      </c>
      <c r="F4823" t="inlineStr">
        <is>
          <t>Website</t>
        </is>
      </c>
      <c r="G4823" t="inlineStr">
        <is>
          <t>Size/Fit Issue</t>
        </is>
      </c>
      <c r="H4823" t="n">
        <v>1</v>
      </c>
      <c r="I4823" t="n">
        <v>3490.92</v>
      </c>
    </row>
    <row r="4824">
      <c r="A4824" t="inlineStr">
        <is>
          <t>RET004836</t>
        </is>
      </c>
      <c r="B4824" t="inlineStr">
        <is>
          <t>O030505</t>
        </is>
      </c>
      <c r="C4824" s="25" t="n">
        <v>45609</v>
      </c>
      <c r="D4824" t="inlineStr">
        <is>
          <t>Electronics</t>
        </is>
      </c>
      <c r="E4824" t="inlineStr">
        <is>
          <t>North</t>
        </is>
      </c>
      <c r="F4824" t="inlineStr">
        <is>
          <t>Website</t>
        </is>
      </c>
      <c r="G4824" t="inlineStr">
        <is>
          <t>Damaged in Transit</t>
        </is>
      </c>
      <c r="H4824" t="n">
        <v>1</v>
      </c>
      <c r="I4824" t="n">
        <v>13018.82</v>
      </c>
    </row>
    <row r="4825">
      <c r="A4825" t="inlineStr">
        <is>
          <t>RET004837</t>
        </is>
      </c>
      <c r="B4825" t="inlineStr">
        <is>
          <t>O030508</t>
        </is>
      </c>
      <c r="C4825" s="25" t="n">
        <v>45609</v>
      </c>
      <c r="D4825" t="inlineStr">
        <is>
          <t>Fashion</t>
        </is>
      </c>
      <c r="E4825" t="inlineStr">
        <is>
          <t>North</t>
        </is>
      </c>
      <c r="F4825" t="inlineStr">
        <is>
          <t>Mobile App</t>
        </is>
      </c>
      <c r="G4825" t="inlineStr">
        <is>
          <t>Not as Described</t>
        </is>
      </c>
      <c r="H4825" t="n">
        <v>1</v>
      </c>
      <c r="I4825" t="n">
        <v>1352.57</v>
      </c>
    </row>
    <row r="4826">
      <c r="A4826" t="inlineStr">
        <is>
          <t>RET004838</t>
        </is>
      </c>
      <c r="B4826" t="inlineStr">
        <is>
          <t>O030511</t>
        </is>
      </c>
      <c r="C4826" s="25" t="n">
        <v>45609</v>
      </c>
      <c r="D4826" t="inlineStr">
        <is>
          <t>Electronics</t>
        </is>
      </c>
      <c r="E4826" t="inlineStr">
        <is>
          <t>Central</t>
        </is>
      </c>
      <c r="F4826" t="inlineStr">
        <is>
          <t>Retail Store</t>
        </is>
      </c>
      <c r="G4826" t="inlineStr">
        <is>
          <t>Defective Product</t>
        </is>
      </c>
      <c r="H4826" t="n">
        <v>1</v>
      </c>
      <c r="I4826" t="n">
        <v>16350.98</v>
      </c>
    </row>
    <row r="4827">
      <c r="A4827" t="inlineStr">
        <is>
          <t>RET004839</t>
        </is>
      </c>
      <c r="B4827" t="inlineStr">
        <is>
          <t>O030515</t>
        </is>
      </c>
      <c r="C4827" s="25" t="n">
        <v>45609</v>
      </c>
      <c r="D4827" t="inlineStr">
        <is>
          <t>Electronics</t>
        </is>
      </c>
      <c r="E4827" t="inlineStr">
        <is>
          <t>North</t>
        </is>
      </c>
      <c r="F4827" t="inlineStr">
        <is>
          <t>Marketplace</t>
        </is>
      </c>
      <c r="G4827" t="inlineStr">
        <is>
          <t>Defective Product</t>
        </is>
      </c>
      <c r="H4827" t="n">
        <v>1</v>
      </c>
      <c r="I4827" t="n">
        <v>15482.22</v>
      </c>
    </row>
    <row r="4828">
      <c r="A4828" t="inlineStr">
        <is>
          <t>RET004840</t>
        </is>
      </c>
      <c r="B4828" t="inlineStr">
        <is>
          <t>O030515</t>
        </is>
      </c>
      <c r="C4828" s="25" t="n">
        <v>45609</v>
      </c>
      <c r="D4828" t="inlineStr">
        <is>
          <t>Electronics</t>
        </is>
      </c>
      <c r="E4828" t="inlineStr">
        <is>
          <t>North</t>
        </is>
      </c>
      <c r="F4828" t="inlineStr">
        <is>
          <t>Marketplace</t>
        </is>
      </c>
      <c r="G4828" t="inlineStr">
        <is>
          <t>Not as Described</t>
        </is>
      </c>
      <c r="H4828" t="n">
        <v>1</v>
      </c>
      <c r="I4828" t="n">
        <v>6629.12</v>
      </c>
    </row>
    <row r="4829">
      <c r="A4829" t="inlineStr">
        <is>
          <t>RET004841</t>
        </is>
      </c>
      <c r="B4829" t="inlineStr">
        <is>
          <t>O030517</t>
        </is>
      </c>
      <c r="C4829" s="25" t="n">
        <v>45609</v>
      </c>
      <c r="D4829" t="inlineStr">
        <is>
          <t>Sports</t>
        </is>
      </c>
      <c r="E4829" t="inlineStr">
        <is>
          <t>West</t>
        </is>
      </c>
      <c r="F4829" t="inlineStr">
        <is>
          <t>Website</t>
        </is>
      </c>
      <c r="G4829" t="inlineStr">
        <is>
          <t>Changed Mind</t>
        </is>
      </c>
      <c r="H4829" t="n">
        <v>1</v>
      </c>
      <c r="I4829" t="n">
        <v>1457.72</v>
      </c>
    </row>
    <row r="4830">
      <c r="A4830" t="inlineStr">
        <is>
          <t>RET004842</t>
        </is>
      </c>
      <c r="B4830" t="inlineStr">
        <is>
          <t>O030520</t>
        </is>
      </c>
      <c r="C4830" s="25" t="n">
        <v>45609</v>
      </c>
      <c r="D4830" t="inlineStr">
        <is>
          <t>Home &amp; Kitchen</t>
        </is>
      </c>
      <c r="E4830" t="inlineStr">
        <is>
          <t>North</t>
        </is>
      </c>
      <c r="F4830" t="inlineStr">
        <is>
          <t>Marketplace</t>
        </is>
      </c>
      <c r="G4830" t="inlineStr">
        <is>
          <t>Wrong Item Delivered</t>
        </is>
      </c>
      <c r="H4830" t="n">
        <v>1</v>
      </c>
      <c r="I4830" t="n">
        <v>1921.09</v>
      </c>
    </row>
    <row r="4831">
      <c r="A4831" t="inlineStr">
        <is>
          <t>RET004843</t>
        </is>
      </c>
      <c r="B4831" t="inlineStr">
        <is>
          <t>O030521</t>
        </is>
      </c>
      <c r="C4831" s="25" t="n">
        <v>45609</v>
      </c>
      <c r="D4831" t="inlineStr">
        <is>
          <t>Fashion</t>
        </is>
      </c>
      <c r="E4831" t="inlineStr">
        <is>
          <t>West</t>
        </is>
      </c>
      <c r="F4831" t="inlineStr">
        <is>
          <t>Website</t>
        </is>
      </c>
      <c r="G4831" t="inlineStr">
        <is>
          <t>Size/Fit Issue</t>
        </is>
      </c>
      <c r="H4831" t="n">
        <v>1</v>
      </c>
      <c r="I4831" t="n">
        <v>1174.84</v>
      </c>
    </row>
    <row r="4832">
      <c r="A4832" t="inlineStr">
        <is>
          <t>RET004844</t>
        </is>
      </c>
      <c r="B4832" t="inlineStr">
        <is>
          <t>O030526</t>
        </is>
      </c>
      <c r="C4832" s="25" t="n">
        <v>45609</v>
      </c>
      <c r="D4832" t="inlineStr">
        <is>
          <t>Sports</t>
        </is>
      </c>
      <c r="E4832" t="inlineStr">
        <is>
          <t>East</t>
        </is>
      </c>
      <c r="F4832" t="inlineStr">
        <is>
          <t>Website</t>
        </is>
      </c>
      <c r="G4832" t="inlineStr">
        <is>
          <t>Changed Mind</t>
        </is>
      </c>
      <c r="H4832" t="n">
        <v>1</v>
      </c>
      <c r="I4832" t="n">
        <v>1169.06</v>
      </c>
    </row>
    <row r="4833">
      <c r="A4833" t="inlineStr">
        <is>
          <t>RET004845</t>
        </is>
      </c>
      <c r="B4833" t="inlineStr">
        <is>
          <t>O030528</t>
        </is>
      </c>
      <c r="C4833" s="25" t="n">
        <v>45609</v>
      </c>
      <c r="D4833" t="inlineStr">
        <is>
          <t>Fashion</t>
        </is>
      </c>
      <c r="E4833" t="inlineStr">
        <is>
          <t>South</t>
        </is>
      </c>
      <c r="F4833" t="inlineStr">
        <is>
          <t>Website</t>
        </is>
      </c>
      <c r="G4833" t="inlineStr">
        <is>
          <t>Size/Fit Issue</t>
        </is>
      </c>
      <c r="H4833" t="n">
        <v>1</v>
      </c>
      <c r="I4833" t="n">
        <v>1811.32</v>
      </c>
    </row>
    <row r="4834">
      <c r="A4834" t="inlineStr">
        <is>
          <t>RET004846</t>
        </is>
      </c>
      <c r="B4834" t="inlineStr">
        <is>
          <t>O030533</t>
        </is>
      </c>
      <c r="C4834" s="25" t="n">
        <v>45609</v>
      </c>
      <c r="D4834" t="inlineStr">
        <is>
          <t>Fashion</t>
        </is>
      </c>
      <c r="E4834" t="inlineStr">
        <is>
          <t>North</t>
        </is>
      </c>
      <c r="F4834" t="inlineStr">
        <is>
          <t>Mobile App</t>
        </is>
      </c>
      <c r="G4834" t="inlineStr">
        <is>
          <t>Not as Described</t>
        </is>
      </c>
      <c r="H4834" t="n">
        <v>1</v>
      </c>
      <c r="I4834" t="n">
        <v>1571.65</v>
      </c>
    </row>
    <row r="4835">
      <c r="A4835" t="inlineStr">
        <is>
          <t>RET004847</t>
        </is>
      </c>
      <c r="B4835" t="inlineStr">
        <is>
          <t>O030543</t>
        </is>
      </c>
      <c r="C4835" s="25" t="n">
        <v>45609</v>
      </c>
      <c r="D4835" t="inlineStr">
        <is>
          <t>Electronics</t>
        </is>
      </c>
      <c r="E4835" t="inlineStr">
        <is>
          <t>Central</t>
        </is>
      </c>
      <c r="F4835" t="inlineStr">
        <is>
          <t>Website</t>
        </is>
      </c>
      <c r="G4835" t="inlineStr">
        <is>
          <t>Late Delivery</t>
        </is>
      </c>
      <c r="H4835" t="n">
        <v>1</v>
      </c>
      <c r="I4835" t="n">
        <v>7409.01</v>
      </c>
    </row>
    <row r="4836">
      <c r="A4836" t="inlineStr">
        <is>
          <t>RET004848</t>
        </is>
      </c>
      <c r="B4836" t="inlineStr">
        <is>
          <t>O030546</t>
        </is>
      </c>
      <c r="C4836" s="25" t="n">
        <v>45609</v>
      </c>
      <c r="D4836" t="inlineStr">
        <is>
          <t>Fashion</t>
        </is>
      </c>
      <c r="E4836" t="inlineStr">
        <is>
          <t>West</t>
        </is>
      </c>
      <c r="F4836" t="inlineStr">
        <is>
          <t>Mobile App</t>
        </is>
      </c>
      <c r="G4836" t="inlineStr">
        <is>
          <t>Late Delivery</t>
        </is>
      </c>
      <c r="H4836" t="n">
        <v>1</v>
      </c>
      <c r="I4836" t="n">
        <v>1210.2</v>
      </c>
    </row>
    <row r="4837">
      <c r="A4837" t="inlineStr">
        <is>
          <t>RET004849</t>
        </is>
      </c>
      <c r="B4837" t="inlineStr">
        <is>
          <t>O030548</t>
        </is>
      </c>
      <c r="C4837" s="25" t="n">
        <v>45609</v>
      </c>
      <c r="D4837" t="inlineStr">
        <is>
          <t>Electronics</t>
        </is>
      </c>
      <c r="E4837" t="inlineStr">
        <is>
          <t>South</t>
        </is>
      </c>
      <c r="F4837" t="inlineStr">
        <is>
          <t>Website</t>
        </is>
      </c>
      <c r="G4837" t="inlineStr">
        <is>
          <t>Size/Fit Issue</t>
        </is>
      </c>
      <c r="H4837" t="n">
        <v>1</v>
      </c>
      <c r="I4837" t="n">
        <v>1638.21</v>
      </c>
    </row>
    <row r="4838">
      <c r="A4838" t="inlineStr">
        <is>
          <t>RET004850</t>
        </is>
      </c>
      <c r="B4838" t="inlineStr">
        <is>
          <t>O030555</t>
        </is>
      </c>
      <c r="C4838" s="25" t="n">
        <v>45609</v>
      </c>
      <c r="D4838" t="inlineStr">
        <is>
          <t>Fashion</t>
        </is>
      </c>
      <c r="E4838" t="inlineStr">
        <is>
          <t>West</t>
        </is>
      </c>
      <c r="F4838" t="inlineStr">
        <is>
          <t>Marketplace</t>
        </is>
      </c>
      <c r="G4838" t="inlineStr">
        <is>
          <t>Size/Fit Issue</t>
        </is>
      </c>
      <c r="H4838" t="n">
        <v>1</v>
      </c>
      <c r="I4838" t="n">
        <v>3384.84</v>
      </c>
    </row>
    <row r="4839">
      <c r="A4839" t="inlineStr">
        <is>
          <t>RET004851</t>
        </is>
      </c>
      <c r="B4839" t="inlineStr">
        <is>
          <t>O030564</t>
        </is>
      </c>
      <c r="C4839" s="25" t="n">
        <v>45610</v>
      </c>
      <c r="D4839" t="inlineStr">
        <is>
          <t>Home &amp; Kitchen</t>
        </is>
      </c>
      <c r="E4839" t="inlineStr">
        <is>
          <t>East</t>
        </is>
      </c>
      <c r="F4839" t="inlineStr">
        <is>
          <t>Marketplace</t>
        </is>
      </c>
      <c r="G4839" t="inlineStr">
        <is>
          <t>Not as Described</t>
        </is>
      </c>
      <c r="H4839" t="n">
        <v>1</v>
      </c>
      <c r="I4839" t="n">
        <v>3260.61</v>
      </c>
    </row>
    <row r="4840">
      <c r="A4840" t="inlineStr">
        <is>
          <t>RET004852</t>
        </is>
      </c>
      <c r="B4840" t="inlineStr">
        <is>
          <t>O030574</t>
        </is>
      </c>
      <c r="C4840" s="25" t="n">
        <v>45610</v>
      </c>
      <c r="D4840" t="inlineStr">
        <is>
          <t>Electronics</t>
        </is>
      </c>
      <c r="E4840" t="inlineStr">
        <is>
          <t>South</t>
        </is>
      </c>
      <c r="F4840" t="inlineStr">
        <is>
          <t>Retail Store</t>
        </is>
      </c>
      <c r="G4840" t="inlineStr">
        <is>
          <t>Late Delivery</t>
        </is>
      </c>
      <c r="H4840" t="n">
        <v>1</v>
      </c>
      <c r="I4840" t="n">
        <v>13449.38</v>
      </c>
    </row>
    <row r="4841">
      <c r="A4841" t="inlineStr">
        <is>
          <t>RET004853</t>
        </is>
      </c>
      <c r="B4841" t="inlineStr">
        <is>
          <t>O030578</t>
        </is>
      </c>
      <c r="C4841" s="25" t="n">
        <v>45610</v>
      </c>
      <c r="D4841" t="inlineStr">
        <is>
          <t>Fashion</t>
        </is>
      </c>
      <c r="E4841" t="inlineStr">
        <is>
          <t>Central</t>
        </is>
      </c>
      <c r="F4841" t="inlineStr">
        <is>
          <t>Website</t>
        </is>
      </c>
      <c r="G4841" t="inlineStr">
        <is>
          <t>Not as Described</t>
        </is>
      </c>
      <c r="H4841" t="n">
        <v>1</v>
      </c>
      <c r="I4841" t="n">
        <v>907.97</v>
      </c>
    </row>
    <row r="4842">
      <c r="A4842" t="inlineStr">
        <is>
          <t>RET004854</t>
        </is>
      </c>
      <c r="B4842" t="inlineStr">
        <is>
          <t>O030580</t>
        </is>
      </c>
      <c r="C4842" s="25" t="n">
        <v>45610</v>
      </c>
      <c r="D4842" t="inlineStr">
        <is>
          <t>Fashion</t>
        </is>
      </c>
      <c r="E4842" t="inlineStr">
        <is>
          <t>West</t>
        </is>
      </c>
      <c r="F4842" t="inlineStr">
        <is>
          <t>Marketplace</t>
        </is>
      </c>
      <c r="G4842" t="inlineStr">
        <is>
          <t>Size/Fit Issue</t>
        </is>
      </c>
      <c r="H4842" t="n">
        <v>1</v>
      </c>
      <c r="I4842" t="n">
        <v>939.33</v>
      </c>
    </row>
    <row r="4843">
      <c r="A4843" t="inlineStr">
        <is>
          <t>RET004855</t>
        </is>
      </c>
      <c r="B4843" t="inlineStr">
        <is>
          <t>O030585</t>
        </is>
      </c>
      <c r="C4843" s="25" t="n">
        <v>45610</v>
      </c>
      <c r="D4843" t="inlineStr">
        <is>
          <t>Beauty</t>
        </is>
      </c>
      <c r="E4843" t="inlineStr">
        <is>
          <t>West</t>
        </is>
      </c>
      <c r="F4843" t="inlineStr">
        <is>
          <t>Website</t>
        </is>
      </c>
      <c r="G4843" t="inlineStr">
        <is>
          <t>Defective Product</t>
        </is>
      </c>
      <c r="H4843" t="n">
        <v>1</v>
      </c>
      <c r="I4843" t="n">
        <v>196.61</v>
      </c>
    </row>
    <row r="4844">
      <c r="A4844" t="inlineStr">
        <is>
          <t>RET004856</t>
        </is>
      </c>
      <c r="B4844" t="inlineStr">
        <is>
          <t>O030593</t>
        </is>
      </c>
      <c r="C4844" s="25" t="n">
        <v>45610</v>
      </c>
      <c r="D4844" t="inlineStr">
        <is>
          <t>Electronics</t>
        </is>
      </c>
      <c r="E4844" t="inlineStr">
        <is>
          <t>East</t>
        </is>
      </c>
      <c r="F4844" t="inlineStr">
        <is>
          <t>Mobile App</t>
        </is>
      </c>
      <c r="G4844" t="inlineStr">
        <is>
          <t>Not as Described</t>
        </is>
      </c>
      <c r="H4844" t="n">
        <v>1</v>
      </c>
      <c r="I4844" t="n">
        <v>14196.57</v>
      </c>
    </row>
    <row r="4845">
      <c r="A4845" t="inlineStr">
        <is>
          <t>RET004857</t>
        </is>
      </c>
      <c r="B4845" t="inlineStr">
        <is>
          <t>O030604</t>
        </is>
      </c>
      <c r="C4845" s="25" t="n">
        <v>45610</v>
      </c>
      <c r="D4845" t="inlineStr">
        <is>
          <t>Fashion</t>
        </is>
      </c>
      <c r="E4845" t="inlineStr">
        <is>
          <t>West</t>
        </is>
      </c>
      <c r="F4845" t="inlineStr">
        <is>
          <t>Website</t>
        </is>
      </c>
      <c r="G4845" t="inlineStr">
        <is>
          <t>Defective Product</t>
        </is>
      </c>
      <c r="H4845" t="n">
        <v>2</v>
      </c>
      <c r="I4845" t="n">
        <v>3109.91</v>
      </c>
    </row>
    <row r="4846">
      <c r="A4846" t="inlineStr">
        <is>
          <t>RET004858</t>
        </is>
      </c>
      <c r="B4846" t="inlineStr">
        <is>
          <t>O030605</t>
        </is>
      </c>
      <c r="C4846" s="25" t="n">
        <v>45610</v>
      </c>
      <c r="D4846" t="inlineStr">
        <is>
          <t>Beauty</t>
        </is>
      </c>
      <c r="E4846" t="inlineStr">
        <is>
          <t>Central</t>
        </is>
      </c>
      <c r="F4846" t="inlineStr">
        <is>
          <t>Mobile App</t>
        </is>
      </c>
      <c r="G4846" t="inlineStr">
        <is>
          <t>Damaged in Transit</t>
        </is>
      </c>
      <c r="H4846" t="n">
        <v>2</v>
      </c>
      <c r="I4846" t="n">
        <v>428.69</v>
      </c>
    </row>
    <row r="4847">
      <c r="A4847" t="inlineStr">
        <is>
          <t>RET004859</t>
        </is>
      </c>
      <c r="B4847" t="inlineStr">
        <is>
          <t>O030614</t>
        </is>
      </c>
      <c r="C4847" s="25" t="n">
        <v>45610</v>
      </c>
      <c r="D4847" t="inlineStr">
        <is>
          <t>Fashion</t>
        </is>
      </c>
      <c r="E4847" t="inlineStr">
        <is>
          <t>East</t>
        </is>
      </c>
      <c r="F4847" t="inlineStr">
        <is>
          <t>Unknown</t>
        </is>
      </c>
      <c r="G4847" t="inlineStr">
        <is>
          <t>Damaged in Transit</t>
        </is>
      </c>
      <c r="H4847" t="n">
        <v>2</v>
      </c>
      <c r="I4847" t="n">
        <v>2278.02</v>
      </c>
    </row>
    <row r="4848">
      <c r="A4848" t="inlineStr">
        <is>
          <t>RET004860</t>
        </is>
      </c>
      <c r="B4848" t="inlineStr">
        <is>
          <t>O030615</t>
        </is>
      </c>
      <c r="C4848" s="25" t="n">
        <v>45610</v>
      </c>
      <c r="D4848" t="inlineStr">
        <is>
          <t>Fashion</t>
        </is>
      </c>
      <c r="E4848" t="inlineStr">
        <is>
          <t>West</t>
        </is>
      </c>
      <c r="F4848" t="inlineStr">
        <is>
          <t>Marketplace</t>
        </is>
      </c>
      <c r="G4848" t="inlineStr">
        <is>
          <t>Changed Mind</t>
        </is>
      </c>
      <c r="H4848" t="n">
        <v>1</v>
      </c>
      <c r="I4848" t="n">
        <v>1609.45</v>
      </c>
    </row>
    <row r="4849">
      <c r="A4849" t="inlineStr">
        <is>
          <t>RET004861</t>
        </is>
      </c>
      <c r="B4849" t="inlineStr">
        <is>
          <t>O030617</t>
        </is>
      </c>
      <c r="C4849" s="25" t="n">
        <v>45610</v>
      </c>
      <c r="D4849" t="inlineStr">
        <is>
          <t>Electronics</t>
        </is>
      </c>
      <c r="E4849" t="inlineStr">
        <is>
          <t>East</t>
        </is>
      </c>
      <c r="F4849" t="inlineStr">
        <is>
          <t>Website</t>
        </is>
      </c>
      <c r="G4849" t="inlineStr">
        <is>
          <t>Changed Mind</t>
        </is>
      </c>
      <c r="H4849" t="n">
        <v>1</v>
      </c>
      <c r="I4849" t="n">
        <v>10392.77</v>
      </c>
    </row>
    <row r="4850">
      <c r="A4850" t="inlineStr">
        <is>
          <t>RET004862</t>
        </is>
      </c>
      <c r="B4850" t="inlineStr">
        <is>
          <t>O030629</t>
        </is>
      </c>
      <c r="C4850" s="25" t="n">
        <v>45611</v>
      </c>
      <c r="D4850" t="inlineStr">
        <is>
          <t>Books</t>
        </is>
      </c>
      <c r="E4850" t="inlineStr">
        <is>
          <t>North</t>
        </is>
      </c>
      <c r="F4850" t="inlineStr">
        <is>
          <t>Marketplace</t>
        </is>
      </c>
      <c r="G4850" t="inlineStr">
        <is>
          <t>Wrong Item Delivered</t>
        </is>
      </c>
      <c r="H4850" t="n">
        <v>2</v>
      </c>
      <c r="I4850" t="n">
        <v>829.1900000000001</v>
      </c>
    </row>
    <row r="4851">
      <c r="A4851" t="inlineStr">
        <is>
          <t>RET004863</t>
        </is>
      </c>
      <c r="B4851" t="inlineStr">
        <is>
          <t>O030640</t>
        </is>
      </c>
      <c r="C4851" s="25" t="n">
        <v>45611</v>
      </c>
      <c r="D4851" t="inlineStr">
        <is>
          <t>Fashion</t>
        </is>
      </c>
      <c r="E4851" t="inlineStr">
        <is>
          <t>North</t>
        </is>
      </c>
      <c r="F4851" t="inlineStr">
        <is>
          <t>Website</t>
        </is>
      </c>
      <c r="G4851" t="inlineStr">
        <is>
          <t>Changed Mind</t>
        </is>
      </c>
      <c r="H4851" t="n">
        <v>1</v>
      </c>
      <c r="I4851" t="n">
        <v>1917.86</v>
      </c>
    </row>
    <row r="4852">
      <c r="A4852" t="inlineStr">
        <is>
          <t>RET004864</t>
        </is>
      </c>
      <c r="B4852" t="inlineStr">
        <is>
          <t>O030641</t>
        </is>
      </c>
      <c r="C4852" s="25" t="n">
        <v>45611</v>
      </c>
      <c r="D4852" t="inlineStr">
        <is>
          <t>Fashion</t>
        </is>
      </c>
      <c r="E4852" t="inlineStr">
        <is>
          <t>West</t>
        </is>
      </c>
      <c r="F4852" t="inlineStr">
        <is>
          <t>Marketplace</t>
        </is>
      </c>
      <c r="G4852" t="inlineStr">
        <is>
          <t>Size/Fit Issue</t>
        </is>
      </c>
      <c r="H4852" t="n">
        <v>2</v>
      </c>
      <c r="I4852" t="n">
        <v>1090.44</v>
      </c>
    </row>
    <row r="4853">
      <c r="A4853" t="inlineStr">
        <is>
          <t>RET004865</t>
        </is>
      </c>
      <c r="B4853" t="inlineStr">
        <is>
          <t>O030647</t>
        </is>
      </c>
      <c r="C4853" s="25" t="n">
        <v>45611</v>
      </c>
      <c r="D4853" t="inlineStr">
        <is>
          <t>Fashion</t>
        </is>
      </c>
      <c r="E4853" t="inlineStr">
        <is>
          <t>Central</t>
        </is>
      </c>
      <c r="F4853" t="inlineStr">
        <is>
          <t>Website</t>
        </is>
      </c>
      <c r="G4853" t="inlineStr">
        <is>
          <t>Defective Product</t>
        </is>
      </c>
      <c r="H4853" t="n">
        <v>2</v>
      </c>
      <c r="I4853" t="n">
        <v>1327.25</v>
      </c>
    </row>
    <row r="4854">
      <c r="A4854" t="inlineStr">
        <is>
          <t>RET004866</t>
        </is>
      </c>
      <c r="B4854" t="inlineStr">
        <is>
          <t>O030649</t>
        </is>
      </c>
      <c r="C4854" s="25" t="n">
        <v>45611</v>
      </c>
      <c r="D4854" t="inlineStr">
        <is>
          <t>Fashion</t>
        </is>
      </c>
      <c r="E4854" t="inlineStr">
        <is>
          <t>North</t>
        </is>
      </c>
      <c r="F4854" t="inlineStr">
        <is>
          <t>Website</t>
        </is>
      </c>
      <c r="G4854" t="inlineStr">
        <is>
          <t>Wrong Item Delivered</t>
        </is>
      </c>
      <c r="H4854" t="n">
        <v>1</v>
      </c>
      <c r="I4854" t="n">
        <v>1068.76</v>
      </c>
    </row>
    <row r="4855">
      <c r="A4855" t="inlineStr">
        <is>
          <t>RET004867</t>
        </is>
      </c>
      <c r="B4855" t="inlineStr">
        <is>
          <t>O030657</t>
        </is>
      </c>
      <c r="C4855" s="25" t="n">
        <v>45611</v>
      </c>
      <c r="D4855" t="inlineStr">
        <is>
          <t>Fashion</t>
        </is>
      </c>
      <c r="E4855" t="inlineStr">
        <is>
          <t>West</t>
        </is>
      </c>
      <c r="F4855" t="inlineStr">
        <is>
          <t>Website</t>
        </is>
      </c>
      <c r="G4855" t="inlineStr">
        <is>
          <t>Size/Fit Issue</t>
        </is>
      </c>
      <c r="H4855" t="n">
        <v>1</v>
      </c>
      <c r="I4855" t="n">
        <v>785.88</v>
      </c>
    </row>
    <row r="4856">
      <c r="A4856" t="inlineStr">
        <is>
          <t>RET004868</t>
        </is>
      </c>
      <c r="B4856" t="inlineStr">
        <is>
          <t>O030663</t>
        </is>
      </c>
      <c r="C4856" s="25" t="n">
        <v>45611</v>
      </c>
      <c r="D4856" t="inlineStr">
        <is>
          <t>Beauty</t>
        </is>
      </c>
      <c r="E4856" t="inlineStr">
        <is>
          <t>West</t>
        </is>
      </c>
      <c r="F4856" t="inlineStr">
        <is>
          <t>Website</t>
        </is>
      </c>
      <c r="G4856" t="inlineStr">
        <is>
          <t>Not as Described</t>
        </is>
      </c>
      <c r="H4856" t="n">
        <v>1</v>
      </c>
      <c r="I4856" t="n">
        <v>211.28</v>
      </c>
    </row>
    <row r="4857">
      <c r="A4857" t="inlineStr">
        <is>
          <t>RET004869</t>
        </is>
      </c>
      <c r="B4857" t="inlineStr">
        <is>
          <t>O030685</t>
        </is>
      </c>
      <c r="C4857" s="25" t="n">
        <v>45611</v>
      </c>
      <c r="D4857" t="inlineStr">
        <is>
          <t>Fashion</t>
        </is>
      </c>
      <c r="E4857" t="inlineStr">
        <is>
          <t>East</t>
        </is>
      </c>
      <c r="F4857" t="inlineStr">
        <is>
          <t>Marketplace</t>
        </is>
      </c>
      <c r="G4857" t="inlineStr">
        <is>
          <t>Not as Described</t>
        </is>
      </c>
      <c r="H4857" t="n">
        <v>1</v>
      </c>
      <c r="I4857" t="n">
        <v>3218.9</v>
      </c>
    </row>
    <row r="4858">
      <c r="A4858" t="inlineStr">
        <is>
          <t>RET004870</t>
        </is>
      </c>
      <c r="B4858" t="inlineStr">
        <is>
          <t>O030685</t>
        </is>
      </c>
      <c r="C4858" s="25" t="n">
        <v>45611</v>
      </c>
      <c r="D4858" t="inlineStr">
        <is>
          <t>Home &amp; Kitchen</t>
        </is>
      </c>
      <c r="E4858" t="inlineStr">
        <is>
          <t>East</t>
        </is>
      </c>
      <c r="F4858" t="inlineStr">
        <is>
          <t>Marketplace</t>
        </is>
      </c>
      <c r="G4858" t="inlineStr">
        <is>
          <t>Damaged in Transit</t>
        </is>
      </c>
      <c r="H4858" t="n">
        <v>1</v>
      </c>
      <c r="I4858" t="n">
        <v>3950.6</v>
      </c>
    </row>
    <row r="4859">
      <c r="A4859" t="inlineStr">
        <is>
          <t>RET004871</t>
        </is>
      </c>
      <c r="B4859" t="inlineStr">
        <is>
          <t>O030707</t>
        </is>
      </c>
      <c r="C4859" s="25" t="n">
        <v>45612</v>
      </c>
      <c r="D4859" t="inlineStr">
        <is>
          <t>Fashion</t>
        </is>
      </c>
      <c r="E4859" t="inlineStr">
        <is>
          <t>North</t>
        </is>
      </c>
      <c r="F4859" t="inlineStr">
        <is>
          <t>Mobile App</t>
        </is>
      </c>
      <c r="G4859" t="inlineStr">
        <is>
          <t>Damaged in Transit</t>
        </is>
      </c>
      <c r="H4859" t="n">
        <v>1</v>
      </c>
      <c r="I4859" t="n">
        <v>1313.73</v>
      </c>
    </row>
    <row r="4860">
      <c r="A4860" t="inlineStr">
        <is>
          <t>RET004872</t>
        </is>
      </c>
      <c r="B4860" t="inlineStr">
        <is>
          <t>O030708</t>
        </is>
      </c>
      <c r="C4860" s="25" t="n">
        <v>45612</v>
      </c>
      <c r="D4860" t="inlineStr">
        <is>
          <t>Fashion</t>
        </is>
      </c>
      <c r="E4860" t="inlineStr">
        <is>
          <t>East</t>
        </is>
      </c>
      <c r="F4860" t="inlineStr">
        <is>
          <t>Marketplace</t>
        </is>
      </c>
      <c r="G4860" t="inlineStr">
        <is>
          <t>Changed Mind</t>
        </is>
      </c>
      <c r="H4860" t="n">
        <v>1</v>
      </c>
      <c r="I4860" t="n">
        <v>2986.62</v>
      </c>
    </row>
    <row r="4861">
      <c r="A4861" t="inlineStr">
        <is>
          <t>RET004873</t>
        </is>
      </c>
      <c r="B4861" t="inlineStr">
        <is>
          <t>O030719</t>
        </is>
      </c>
      <c r="C4861" s="25" t="n">
        <v>45612</v>
      </c>
      <c r="D4861" t="inlineStr">
        <is>
          <t>Beauty</t>
        </is>
      </c>
      <c r="E4861" t="inlineStr">
        <is>
          <t>West</t>
        </is>
      </c>
      <c r="F4861" t="inlineStr">
        <is>
          <t>Marketplace</t>
        </is>
      </c>
      <c r="G4861" t="inlineStr">
        <is>
          <t>Defective Product</t>
        </is>
      </c>
      <c r="H4861" t="n">
        <v>1</v>
      </c>
      <c r="I4861" t="n">
        <v>265.41</v>
      </c>
    </row>
    <row r="4862">
      <c r="A4862" t="inlineStr">
        <is>
          <t>RET004874</t>
        </is>
      </c>
      <c r="B4862" t="inlineStr">
        <is>
          <t>O030747</t>
        </is>
      </c>
      <c r="C4862" s="25" t="n">
        <v>45612</v>
      </c>
      <c r="D4862" t="inlineStr">
        <is>
          <t>Books</t>
        </is>
      </c>
      <c r="E4862" t="inlineStr">
        <is>
          <t>South</t>
        </is>
      </c>
      <c r="F4862" t="inlineStr">
        <is>
          <t>Retail Store</t>
        </is>
      </c>
      <c r="G4862" t="inlineStr">
        <is>
          <t>Defective Product</t>
        </is>
      </c>
      <c r="H4862" t="n">
        <v>1</v>
      </c>
      <c r="I4862" t="n">
        <v>467.06</v>
      </c>
    </row>
    <row r="4863">
      <c r="A4863" t="inlineStr">
        <is>
          <t>RET004875</t>
        </is>
      </c>
      <c r="B4863" t="inlineStr">
        <is>
          <t>O030753</t>
        </is>
      </c>
      <c r="C4863" s="25" t="n">
        <v>45612</v>
      </c>
      <c r="D4863" t="inlineStr">
        <is>
          <t>Electronics</t>
        </is>
      </c>
      <c r="E4863" t="inlineStr">
        <is>
          <t>North</t>
        </is>
      </c>
      <c r="F4863" t="inlineStr">
        <is>
          <t>Website</t>
        </is>
      </c>
      <c r="G4863" t="inlineStr">
        <is>
          <t>Defective Product</t>
        </is>
      </c>
      <c r="H4863" t="n">
        <v>1</v>
      </c>
      <c r="I4863" t="n">
        <v>14868</v>
      </c>
    </row>
    <row r="4864">
      <c r="A4864" t="inlineStr">
        <is>
          <t>RET004876</t>
        </is>
      </c>
      <c r="B4864" t="inlineStr">
        <is>
          <t>O030754</t>
        </is>
      </c>
      <c r="C4864" s="25" t="n">
        <v>45612</v>
      </c>
      <c r="D4864" t="inlineStr">
        <is>
          <t>Fashion</t>
        </is>
      </c>
      <c r="E4864" t="inlineStr">
        <is>
          <t>East</t>
        </is>
      </c>
      <c r="F4864" t="inlineStr">
        <is>
          <t>Marketplace</t>
        </is>
      </c>
      <c r="G4864" t="inlineStr">
        <is>
          <t>Defective Product</t>
        </is>
      </c>
      <c r="H4864" t="n">
        <v>1</v>
      </c>
      <c r="I4864" t="n">
        <v>458.8</v>
      </c>
    </row>
    <row r="4865">
      <c r="A4865" t="inlineStr">
        <is>
          <t>RET004877</t>
        </is>
      </c>
      <c r="B4865" t="inlineStr">
        <is>
          <t>O030763</t>
        </is>
      </c>
      <c r="C4865" s="25" t="n">
        <v>45612</v>
      </c>
      <c r="D4865" t="inlineStr">
        <is>
          <t>Fashion</t>
        </is>
      </c>
      <c r="E4865" t="inlineStr">
        <is>
          <t>North</t>
        </is>
      </c>
      <c r="F4865" t="inlineStr">
        <is>
          <t>Website</t>
        </is>
      </c>
      <c r="G4865" t="inlineStr">
        <is>
          <t>Size/Fit Issue</t>
        </is>
      </c>
      <c r="H4865" t="n">
        <v>2</v>
      </c>
      <c r="I4865" t="n">
        <v>6080.15</v>
      </c>
    </row>
    <row r="4866">
      <c r="A4866" t="inlineStr">
        <is>
          <t>RET004878</t>
        </is>
      </c>
      <c r="B4866" t="inlineStr">
        <is>
          <t>O030767</t>
        </is>
      </c>
      <c r="C4866" s="25" t="n">
        <v>45612</v>
      </c>
      <c r="D4866" t="inlineStr">
        <is>
          <t>Fashion</t>
        </is>
      </c>
      <c r="E4866" t="inlineStr">
        <is>
          <t>North</t>
        </is>
      </c>
      <c r="F4866" t="inlineStr">
        <is>
          <t>Mobile App</t>
        </is>
      </c>
      <c r="G4866" t="inlineStr">
        <is>
          <t>Size/Fit Issue</t>
        </is>
      </c>
      <c r="H4866" t="n">
        <v>1</v>
      </c>
      <c r="I4866" t="n">
        <v>1608.98</v>
      </c>
    </row>
    <row r="4867">
      <c r="A4867" t="inlineStr">
        <is>
          <t>RET004879</t>
        </is>
      </c>
      <c r="B4867" t="inlineStr">
        <is>
          <t>O030775</t>
        </is>
      </c>
      <c r="C4867" s="25" t="n">
        <v>45612</v>
      </c>
      <c r="D4867" t="inlineStr">
        <is>
          <t>Home &amp; Kitchen</t>
        </is>
      </c>
      <c r="E4867" t="inlineStr">
        <is>
          <t>South</t>
        </is>
      </c>
      <c r="F4867" t="inlineStr">
        <is>
          <t>Website</t>
        </is>
      </c>
      <c r="G4867" t="inlineStr">
        <is>
          <t>Damaged in Transit</t>
        </is>
      </c>
      <c r="H4867" t="n">
        <v>1</v>
      </c>
      <c r="I4867" t="n">
        <v>600.24</v>
      </c>
    </row>
    <row r="4868">
      <c r="A4868" t="inlineStr">
        <is>
          <t>RET004880</t>
        </is>
      </c>
      <c r="B4868" t="inlineStr">
        <is>
          <t>O030776</t>
        </is>
      </c>
      <c r="C4868" s="25" t="n">
        <v>45612</v>
      </c>
      <c r="D4868" t="inlineStr">
        <is>
          <t>Sports</t>
        </is>
      </c>
      <c r="E4868" t="inlineStr">
        <is>
          <t>Central</t>
        </is>
      </c>
      <c r="F4868" t="inlineStr">
        <is>
          <t>Marketplace</t>
        </is>
      </c>
      <c r="G4868" t="inlineStr">
        <is>
          <t>Not as Described</t>
        </is>
      </c>
      <c r="H4868" t="n">
        <v>1</v>
      </c>
      <c r="I4868" t="n">
        <v>6045.68</v>
      </c>
    </row>
    <row r="4869">
      <c r="A4869" t="inlineStr">
        <is>
          <t>RET004881</t>
        </is>
      </c>
      <c r="B4869" t="inlineStr">
        <is>
          <t>O030779</t>
        </is>
      </c>
      <c r="C4869" s="25" t="n">
        <v>45612</v>
      </c>
      <c r="D4869" t="inlineStr">
        <is>
          <t>Books</t>
        </is>
      </c>
      <c r="E4869" t="inlineStr">
        <is>
          <t>East</t>
        </is>
      </c>
      <c r="F4869" t="inlineStr">
        <is>
          <t>Mobile App</t>
        </is>
      </c>
      <c r="G4869" t="inlineStr">
        <is>
          <t>Defective Product</t>
        </is>
      </c>
      <c r="H4869" t="n">
        <v>1</v>
      </c>
      <c r="I4869" t="n">
        <v>290.84</v>
      </c>
    </row>
    <row r="4870">
      <c r="A4870" t="inlineStr">
        <is>
          <t>RET004882</t>
        </is>
      </c>
      <c r="B4870" t="inlineStr">
        <is>
          <t>O030786</t>
        </is>
      </c>
      <c r="C4870" s="25" t="n">
        <v>45612</v>
      </c>
      <c r="D4870" t="inlineStr">
        <is>
          <t>Fashion</t>
        </is>
      </c>
      <c r="E4870" t="inlineStr">
        <is>
          <t>West</t>
        </is>
      </c>
      <c r="F4870" t="inlineStr">
        <is>
          <t>Mobile App</t>
        </is>
      </c>
      <c r="G4870" t="inlineStr">
        <is>
          <t>Defective Product</t>
        </is>
      </c>
      <c r="H4870" t="n">
        <v>1</v>
      </c>
      <c r="I4870" t="n">
        <v>1609.45</v>
      </c>
    </row>
    <row r="4871">
      <c r="A4871" t="inlineStr">
        <is>
          <t>RET004883</t>
        </is>
      </c>
      <c r="B4871" t="inlineStr">
        <is>
          <t>O030808</t>
        </is>
      </c>
      <c r="C4871" s="25" t="n">
        <v>45613</v>
      </c>
      <c r="D4871" t="inlineStr">
        <is>
          <t>Fashion</t>
        </is>
      </c>
      <c r="E4871" t="inlineStr">
        <is>
          <t>West</t>
        </is>
      </c>
      <c r="F4871" t="inlineStr">
        <is>
          <t>Website</t>
        </is>
      </c>
      <c r="G4871" t="inlineStr">
        <is>
          <t>Changed Mind</t>
        </is>
      </c>
      <c r="H4871" t="n">
        <v>1</v>
      </c>
      <c r="I4871" t="n">
        <v>1646.42</v>
      </c>
    </row>
    <row r="4872">
      <c r="A4872" t="inlineStr">
        <is>
          <t>RET004884</t>
        </is>
      </c>
      <c r="B4872" t="inlineStr">
        <is>
          <t>O030814</t>
        </is>
      </c>
      <c r="C4872" s="25" t="n">
        <v>45613</v>
      </c>
      <c r="D4872" t="inlineStr">
        <is>
          <t>Beauty</t>
        </is>
      </c>
      <c r="E4872" t="inlineStr">
        <is>
          <t>Central</t>
        </is>
      </c>
      <c r="F4872" t="inlineStr">
        <is>
          <t>Mobile App</t>
        </is>
      </c>
      <c r="G4872" t="inlineStr">
        <is>
          <t>Damaged in Transit</t>
        </is>
      </c>
      <c r="H4872" t="n">
        <v>1</v>
      </c>
      <c r="I4872" t="n">
        <v>864.45</v>
      </c>
    </row>
    <row r="4873">
      <c r="A4873" t="inlineStr">
        <is>
          <t>RET004885</t>
        </is>
      </c>
      <c r="B4873" t="inlineStr">
        <is>
          <t>O030825</t>
        </is>
      </c>
      <c r="C4873" s="25" t="n">
        <v>45613</v>
      </c>
      <c r="D4873" t="inlineStr">
        <is>
          <t>Fashion</t>
        </is>
      </c>
      <c r="E4873" t="inlineStr">
        <is>
          <t>South</t>
        </is>
      </c>
      <c r="F4873" t="inlineStr">
        <is>
          <t>Mobile App</t>
        </is>
      </c>
      <c r="G4873" t="inlineStr">
        <is>
          <t>Defective Product</t>
        </is>
      </c>
      <c r="H4873" t="n">
        <v>1</v>
      </c>
      <c r="I4873" t="n">
        <v>936.16</v>
      </c>
    </row>
    <row r="4874">
      <c r="A4874" t="inlineStr">
        <is>
          <t>RET004886</t>
        </is>
      </c>
      <c r="B4874" t="inlineStr">
        <is>
          <t>O030831</t>
        </is>
      </c>
      <c r="C4874" s="25" t="n">
        <v>45613</v>
      </c>
      <c r="D4874" t="inlineStr">
        <is>
          <t>Home &amp; Kitchen</t>
        </is>
      </c>
      <c r="E4874" t="inlineStr">
        <is>
          <t>North</t>
        </is>
      </c>
      <c r="F4874" t="inlineStr">
        <is>
          <t>Mobile App</t>
        </is>
      </c>
      <c r="G4874" t="inlineStr">
        <is>
          <t>Wrong Item Delivered</t>
        </is>
      </c>
      <c r="H4874" t="n">
        <v>1</v>
      </c>
      <c r="I4874" t="n">
        <v>591.4</v>
      </c>
    </row>
    <row r="4875">
      <c r="A4875" t="inlineStr">
        <is>
          <t>RET004887</t>
        </is>
      </c>
      <c r="B4875" t="inlineStr">
        <is>
          <t>O030843</t>
        </is>
      </c>
      <c r="C4875" s="25" t="n">
        <v>45613</v>
      </c>
      <c r="D4875" t="inlineStr">
        <is>
          <t>Home &amp; Kitchen</t>
        </is>
      </c>
      <c r="E4875" t="inlineStr">
        <is>
          <t>North</t>
        </is>
      </c>
      <c r="F4875" t="inlineStr">
        <is>
          <t>Marketplace</t>
        </is>
      </c>
      <c r="G4875" t="inlineStr">
        <is>
          <t>Damaged in Transit</t>
        </is>
      </c>
      <c r="H4875" t="n">
        <v>1</v>
      </c>
      <c r="I4875" t="n">
        <v>3314.12</v>
      </c>
    </row>
    <row r="4876">
      <c r="A4876" t="inlineStr">
        <is>
          <t>RET004888</t>
        </is>
      </c>
      <c r="B4876" t="inlineStr">
        <is>
          <t>O030845</t>
        </is>
      </c>
      <c r="C4876" s="25" t="n">
        <v>45613</v>
      </c>
      <c r="D4876" t="inlineStr">
        <is>
          <t>Electronics</t>
        </is>
      </c>
      <c r="E4876" t="inlineStr">
        <is>
          <t>West</t>
        </is>
      </c>
      <c r="F4876" t="inlineStr">
        <is>
          <t>Retail Store</t>
        </is>
      </c>
      <c r="G4876" t="inlineStr">
        <is>
          <t>Defective Product</t>
        </is>
      </c>
      <c r="H4876" t="n">
        <v>1</v>
      </c>
      <c r="I4876" t="n">
        <v>9845.780000000001</v>
      </c>
    </row>
    <row r="4877">
      <c r="A4877" t="inlineStr">
        <is>
          <t>RET004889</t>
        </is>
      </c>
      <c r="B4877" t="inlineStr">
        <is>
          <t>O030846</t>
        </is>
      </c>
      <c r="C4877" s="25" t="n">
        <v>45613</v>
      </c>
      <c r="D4877" t="inlineStr">
        <is>
          <t>Home &amp; Kitchen</t>
        </is>
      </c>
      <c r="E4877" t="inlineStr">
        <is>
          <t>North</t>
        </is>
      </c>
      <c r="F4877" t="inlineStr">
        <is>
          <t>Mobile App</t>
        </is>
      </c>
      <c r="G4877" t="inlineStr">
        <is>
          <t>Damaged in Transit</t>
        </is>
      </c>
      <c r="H4877" t="n">
        <v>1</v>
      </c>
      <c r="I4877" t="n">
        <v>423.44</v>
      </c>
    </row>
    <row r="4878">
      <c r="A4878" t="inlineStr">
        <is>
          <t>RET004890</t>
        </is>
      </c>
      <c r="B4878" t="inlineStr">
        <is>
          <t>O030851</t>
        </is>
      </c>
      <c r="C4878" s="25" t="n">
        <v>45613</v>
      </c>
      <c r="D4878" t="inlineStr">
        <is>
          <t>Fashion</t>
        </is>
      </c>
      <c r="E4878" t="inlineStr">
        <is>
          <t>South</t>
        </is>
      </c>
      <c r="F4878" t="inlineStr">
        <is>
          <t>Website</t>
        </is>
      </c>
      <c r="G4878" t="inlineStr">
        <is>
          <t>Late Delivery</t>
        </is>
      </c>
      <c r="H4878" t="n">
        <v>1</v>
      </c>
      <c r="I4878" t="n">
        <v>616.8200000000001</v>
      </c>
    </row>
    <row r="4879">
      <c r="A4879" t="inlineStr">
        <is>
          <t>RET004891</t>
        </is>
      </c>
      <c r="B4879" t="inlineStr">
        <is>
          <t>O030860</t>
        </is>
      </c>
      <c r="C4879" s="25" t="n">
        <v>45613</v>
      </c>
      <c r="D4879" t="inlineStr">
        <is>
          <t>Home &amp; Kitchen</t>
        </is>
      </c>
      <c r="E4879" t="inlineStr">
        <is>
          <t>West</t>
        </is>
      </c>
      <c r="F4879" t="inlineStr">
        <is>
          <t>Mobile App</t>
        </is>
      </c>
      <c r="G4879" t="inlineStr">
        <is>
          <t>Not as Described</t>
        </is>
      </c>
      <c r="H4879" t="n">
        <v>1</v>
      </c>
      <c r="I4879" t="n">
        <v>1802.48</v>
      </c>
    </row>
    <row r="4880">
      <c r="A4880" t="inlineStr">
        <is>
          <t>RET004892</t>
        </is>
      </c>
      <c r="B4880" t="inlineStr">
        <is>
          <t>O030878</t>
        </is>
      </c>
      <c r="C4880" s="25" t="n">
        <v>45614</v>
      </c>
      <c r="D4880" t="inlineStr">
        <is>
          <t>Electronics</t>
        </is>
      </c>
      <c r="E4880" t="inlineStr">
        <is>
          <t>Central</t>
        </is>
      </c>
      <c r="F4880" t="inlineStr">
        <is>
          <t>Website</t>
        </is>
      </c>
      <c r="G4880" t="inlineStr">
        <is>
          <t>Defective Product</t>
        </is>
      </c>
      <c r="H4880" t="n">
        <v>1</v>
      </c>
      <c r="I4880" t="n">
        <v>14514.4</v>
      </c>
    </row>
    <row r="4881">
      <c r="A4881" t="inlineStr">
        <is>
          <t>RET004893</t>
        </is>
      </c>
      <c r="B4881" t="inlineStr">
        <is>
          <t>O030890</t>
        </is>
      </c>
      <c r="C4881" s="25" t="n">
        <v>45614</v>
      </c>
      <c r="D4881" t="inlineStr">
        <is>
          <t>Fashion</t>
        </is>
      </c>
      <c r="E4881" t="inlineStr">
        <is>
          <t>South</t>
        </is>
      </c>
      <c r="F4881" t="inlineStr">
        <is>
          <t>Website</t>
        </is>
      </c>
      <c r="G4881" t="inlineStr">
        <is>
          <t>Wrong Item Delivered</t>
        </is>
      </c>
      <c r="H4881" t="n">
        <v>1</v>
      </c>
      <c r="I4881" t="n">
        <v>441.12</v>
      </c>
    </row>
    <row r="4882">
      <c r="A4882" t="inlineStr">
        <is>
          <t>RET004894</t>
        </is>
      </c>
      <c r="B4882" t="inlineStr">
        <is>
          <t>O030896</t>
        </is>
      </c>
      <c r="C4882" s="25" t="n">
        <v>45614</v>
      </c>
      <c r="D4882" t="inlineStr">
        <is>
          <t>Fashion</t>
        </is>
      </c>
      <c r="E4882" t="inlineStr">
        <is>
          <t>West</t>
        </is>
      </c>
      <c r="F4882" t="inlineStr">
        <is>
          <t>Website</t>
        </is>
      </c>
      <c r="G4882" t="inlineStr">
        <is>
          <t>Size/Fit Issue</t>
        </is>
      </c>
      <c r="H4882" t="n">
        <v>1</v>
      </c>
      <c r="I4882" t="n">
        <v>1393.7</v>
      </c>
    </row>
    <row r="4883">
      <c r="A4883" t="inlineStr">
        <is>
          <t>RET004895</t>
        </is>
      </c>
      <c r="B4883" t="inlineStr">
        <is>
          <t>O030898</t>
        </is>
      </c>
      <c r="C4883" s="25" t="n">
        <v>45614</v>
      </c>
      <c r="D4883" t="inlineStr">
        <is>
          <t>Grocery</t>
        </is>
      </c>
      <c r="E4883" t="inlineStr">
        <is>
          <t>South</t>
        </is>
      </c>
      <c r="F4883" t="inlineStr">
        <is>
          <t>Website</t>
        </is>
      </c>
      <c r="G4883" t="inlineStr">
        <is>
          <t>Damaged in Transit</t>
        </is>
      </c>
      <c r="H4883" t="n">
        <v>2</v>
      </c>
      <c r="I4883" t="n">
        <v>564.1</v>
      </c>
    </row>
    <row r="4884">
      <c r="A4884" t="inlineStr">
        <is>
          <t>RET004896</t>
        </is>
      </c>
      <c r="B4884" t="inlineStr">
        <is>
          <t>O030899</t>
        </is>
      </c>
      <c r="C4884" s="25" t="n">
        <v>45614</v>
      </c>
      <c r="D4884" t="inlineStr">
        <is>
          <t>Beauty</t>
        </is>
      </c>
      <c r="E4884" t="inlineStr">
        <is>
          <t>South</t>
        </is>
      </c>
      <c r="F4884" t="inlineStr">
        <is>
          <t>Marketplace</t>
        </is>
      </c>
      <c r="G4884" t="inlineStr">
        <is>
          <t>Size/Fit Issue</t>
        </is>
      </c>
      <c r="H4884" t="n">
        <v>1</v>
      </c>
      <c r="I4884" t="n">
        <v>173.89</v>
      </c>
    </row>
    <row r="4885">
      <c r="A4885" t="inlineStr">
        <is>
          <t>RET004897</t>
        </is>
      </c>
      <c r="B4885" t="inlineStr">
        <is>
          <t>O030918</t>
        </is>
      </c>
      <c r="C4885" s="25" t="n">
        <v>45614</v>
      </c>
      <c r="D4885" t="inlineStr">
        <is>
          <t>Beauty</t>
        </is>
      </c>
      <c r="E4885" t="inlineStr">
        <is>
          <t>North</t>
        </is>
      </c>
      <c r="F4885" t="inlineStr">
        <is>
          <t>Marketplace</t>
        </is>
      </c>
      <c r="G4885" t="inlineStr">
        <is>
          <t>Changed Mind</t>
        </is>
      </c>
      <c r="H4885" t="n">
        <v>1</v>
      </c>
      <c r="I4885" t="n">
        <v>740.22</v>
      </c>
    </row>
    <row r="4886">
      <c r="A4886" t="inlineStr">
        <is>
          <t>RET004898</t>
        </is>
      </c>
      <c r="B4886" t="inlineStr">
        <is>
          <t>O030921</t>
        </is>
      </c>
      <c r="C4886" s="25" t="n">
        <v>45614</v>
      </c>
      <c r="D4886" t="inlineStr">
        <is>
          <t>Fashion</t>
        </is>
      </c>
      <c r="E4886" t="inlineStr">
        <is>
          <t>West</t>
        </is>
      </c>
      <c r="F4886" t="inlineStr">
        <is>
          <t>Marketplace</t>
        </is>
      </c>
      <c r="G4886" t="inlineStr">
        <is>
          <t>Defective Product</t>
        </is>
      </c>
      <c r="H4886" t="n">
        <v>1</v>
      </c>
      <c r="I4886" t="n">
        <v>939.33</v>
      </c>
    </row>
    <row r="4887">
      <c r="A4887" t="inlineStr">
        <is>
          <t>RET004899</t>
        </is>
      </c>
      <c r="B4887" t="inlineStr">
        <is>
          <t>O030922</t>
        </is>
      </c>
      <c r="C4887" s="25" t="n">
        <v>45614</v>
      </c>
      <c r="D4887" t="inlineStr">
        <is>
          <t>Fashion</t>
        </is>
      </c>
      <c r="E4887" t="inlineStr">
        <is>
          <t>North</t>
        </is>
      </c>
      <c r="F4887" t="inlineStr">
        <is>
          <t>Marketplace</t>
        </is>
      </c>
      <c r="G4887" t="inlineStr">
        <is>
          <t>Size/Fit Issue</t>
        </is>
      </c>
      <c r="H4887" t="n">
        <v>1</v>
      </c>
      <c r="I4887" t="n">
        <v>2076.98</v>
      </c>
    </row>
    <row r="4888">
      <c r="A4888" t="inlineStr">
        <is>
          <t>RET004900</t>
        </is>
      </c>
      <c r="B4888" t="inlineStr">
        <is>
          <t>O030925</t>
        </is>
      </c>
      <c r="C4888" s="25" t="n">
        <v>45614</v>
      </c>
      <c r="D4888" t="inlineStr">
        <is>
          <t>Sports</t>
        </is>
      </c>
      <c r="E4888" t="inlineStr">
        <is>
          <t>West</t>
        </is>
      </c>
      <c r="F4888" t="inlineStr">
        <is>
          <t>Mobile App</t>
        </is>
      </c>
      <c r="G4888" t="inlineStr">
        <is>
          <t>Defective Product</t>
        </is>
      </c>
      <c r="H4888" t="n">
        <v>1</v>
      </c>
      <c r="I4888" t="n">
        <v>1104.12</v>
      </c>
    </row>
    <row r="4889">
      <c r="A4889" t="inlineStr">
        <is>
          <t>RET004901</t>
        </is>
      </c>
      <c r="B4889" t="inlineStr">
        <is>
          <t>O030937</t>
        </is>
      </c>
      <c r="C4889" s="25" t="n">
        <v>45614</v>
      </c>
      <c r="D4889" t="inlineStr">
        <is>
          <t>Fashion</t>
        </is>
      </c>
      <c r="E4889" t="inlineStr">
        <is>
          <t>East</t>
        </is>
      </c>
      <c r="F4889" t="inlineStr">
        <is>
          <t>Marketplace</t>
        </is>
      </c>
      <c r="G4889" t="inlineStr">
        <is>
          <t>Wrong Item Delivered</t>
        </is>
      </c>
      <c r="H4889" t="n">
        <v>1</v>
      </c>
      <c r="I4889" t="n">
        <v>308.52</v>
      </c>
    </row>
    <row r="4890">
      <c r="A4890" t="inlineStr">
        <is>
          <t>RET004902</t>
        </is>
      </c>
      <c r="B4890" t="inlineStr">
        <is>
          <t>O030940</t>
        </is>
      </c>
      <c r="C4890" s="25" t="n">
        <v>45614</v>
      </c>
      <c r="D4890" t="inlineStr">
        <is>
          <t>Fashion</t>
        </is>
      </c>
      <c r="E4890" t="inlineStr">
        <is>
          <t>East</t>
        </is>
      </c>
      <c r="F4890" t="inlineStr">
        <is>
          <t>Mobile App</t>
        </is>
      </c>
      <c r="G4890" t="inlineStr">
        <is>
          <t>Changed Mind</t>
        </is>
      </c>
      <c r="H4890" t="n">
        <v>1</v>
      </c>
      <c r="I4890" t="n">
        <v>2348.42</v>
      </c>
    </row>
    <row r="4891">
      <c r="A4891" t="inlineStr">
        <is>
          <t>RET004903</t>
        </is>
      </c>
      <c r="B4891" t="inlineStr">
        <is>
          <t>O030947</t>
        </is>
      </c>
      <c r="C4891" s="25" t="n">
        <v>45614</v>
      </c>
      <c r="D4891" t="inlineStr">
        <is>
          <t>Electronics</t>
        </is>
      </c>
      <c r="E4891" t="inlineStr">
        <is>
          <t>South</t>
        </is>
      </c>
      <c r="F4891" t="inlineStr">
        <is>
          <t>Mobile App</t>
        </is>
      </c>
      <c r="G4891" t="inlineStr">
        <is>
          <t>Not as Described</t>
        </is>
      </c>
      <c r="H4891" t="n">
        <v>1</v>
      </c>
      <c r="I4891" t="n">
        <v>2310.93</v>
      </c>
    </row>
    <row r="4892">
      <c r="A4892" t="inlineStr">
        <is>
          <t>RET004904</t>
        </is>
      </c>
      <c r="B4892" t="inlineStr">
        <is>
          <t>O030948</t>
        </is>
      </c>
      <c r="C4892" s="25" t="n">
        <v>45614</v>
      </c>
      <c r="D4892" t="inlineStr">
        <is>
          <t>Fashion</t>
        </is>
      </c>
      <c r="E4892" t="inlineStr">
        <is>
          <t>West</t>
        </is>
      </c>
      <c r="F4892" t="inlineStr">
        <is>
          <t>Mobile App</t>
        </is>
      </c>
      <c r="G4892" t="inlineStr">
        <is>
          <t>Size/Fit Issue</t>
        </is>
      </c>
      <c r="H4892" t="n">
        <v>1</v>
      </c>
      <c r="I4892" t="n">
        <v>1005.89</v>
      </c>
    </row>
    <row r="4893">
      <c r="A4893" t="inlineStr">
        <is>
          <t>RET004905</t>
        </is>
      </c>
      <c r="B4893" t="inlineStr">
        <is>
          <t>O030954</t>
        </is>
      </c>
      <c r="C4893" s="25" t="n">
        <v>45614</v>
      </c>
      <c r="D4893" t="inlineStr">
        <is>
          <t>Books</t>
        </is>
      </c>
      <c r="E4893" t="inlineStr">
        <is>
          <t>East</t>
        </is>
      </c>
      <c r="F4893" t="inlineStr">
        <is>
          <t>Mobile App</t>
        </is>
      </c>
      <c r="G4893" t="inlineStr">
        <is>
          <t>Damaged in Transit</t>
        </is>
      </c>
      <c r="H4893" t="n">
        <v>1</v>
      </c>
      <c r="I4893" t="n">
        <v>184.76</v>
      </c>
    </row>
    <row r="4894">
      <c r="A4894" t="inlineStr">
        <is>
          <t>RET004906</t>
        </is>
      </c>
      <c r="B4894" t="inlineStr">
        <is>
          <t>O030960</t>
        </is>
      </c>
      <c r="C4894" s="25" t="n">
        <v>45614</v>
      </c>
      <c r="D4894" t="inlineStr">
        <is>
          <t>Fashion</t>
        </is>
      </c>
      <c r="E4894" t="inlineStr">
        <is>
          <t>North</t>
        </is>
      </c>
      <c r="F4894" t="inlineStr">
        <is>
          <t>Marketplace</t>
        </is>
      </c>
      <c r="G4894" t="inlineStr">
        <is>
          <t>Not as Described</t>
        </is>
      </c>
      <c r="H4894" t="n">
        <v>1</v>
      </c>
      <c r="I4894" t="n">
        <v>1355.33</v>
      </c>
    </row>
    <row r="4895">
      <c r="A4895" t="inlineStr">
        <is>
          <t>RET004907</t>
        </is>
      </c>
      <c r="B4895" t="inlineStr">
        <is>
          <t>O030961</t>
        </is>
      </c>
      <c r="C4895" s="25" t="n">
        <v>45614</v>
      </c>
      <c r="D4895" t="inlineStr">
        <is>
          <t>Beauty</t>
        </is>
      </c>
      <c r="E4895" t="inlineStr">
        <is>
          <t>East</t>
        </is>
      </c>
      <c r="F4895" t="inlineStr">
        <is>
          <t>Website</t>
        </is>
      </c>
      <c r="G4895" t="inlineStr">
        <is>
          <t>Changed Mind</t>
        </is>
      </c>
      <c r="H4895" t="n">
        <v>2</v>
      </c>
      <c r="I4895" t="n">
        <v>1146.5</v>
      </c>
    </row>
    <row r="4896">
      <c r="A4896" t="inlineStr">
        <is>
          <t>RET004908</t>
        </is>
      </c>
      <c r="B4896" t="inlineStr">
        <is>
          <t>O030966</t>
        </is>
      </c>
      <c r="C4896" s="25" t="n">
        <v>45615</v>
      </c>
      <c r="D4896" t="inlineStr">
        <is>
          <t>Fashion</t>
        </is>
      </c>
      <c r="E4896" t="inlineStr">
        <is>
          <t>East</t>
        </is>
      </c>
      <c r="F4896" t="inlineStr">
        <is>
          <t>Website</t>
        </is>
      </c>
      <c r="G4896" t="inlineStr">
        <is>
          <t>Changed Mind</t>
        </is>
      </c>
      <c r="H4896" t="n">
        <v>1</v>
      </c>
      <c r="I4896" t="n">
        <v>1369.32</v>
      </c>
    </row>
    <row r="4897">
      <c r="A4897" t="inlineStr">
        <is>
          <t>RET004909</t>
        </is>
      </c>
      <c r="B4897" t="inlineStr">
        <is>
          <t>O030970</t>
        </is>
      </c>
      <c r="C4897" s="25" t="n">
        <v>45615</v>
      </c>
      <c r="D4897" t="inlineStr">
        <is>
          <t>Fashion</t>
        </is>
      </c>
      <c r="E4897" t="inlineStr">
        <is>
          <t>South</t>
        </is>
      </c>
      <c r="F4897" t="inlineStr">
        <is>
          <t>Marketplace</t>
        </is>
      </c>
      <c r="G4897" t="inlineStr">
        <is>
          <t>Size/Fit Issue</t>
        </is>
      </c>
      <c r="H4897" t="n">
        <v>1</v>
      </c>
      <c r="I4897" t="n">
        <v>909.64</v>
      </c>
    </row>
    <row r="4898">
      <c r="A4898" t="inlineStr">
        <is>
          <t>RET004910</t>
        </is>
      </c>
      <c r="B4898" t="inlineStr">
        <is>
          <t>O030979</t>
        </is>
      </c>
      <c r="C4898" s="25" t="n">
        <v>45615</v>
      </c>
      <c r="D4898" t="inlineStr">
        <is>
          <t>Electronics</t>
        </is>
      </c>
      <c r="E4898" t="inlineStr">
        <is>
          <t>North</t>
        </is>
      </c>
      <c r="F4898" t="inlineStr">
        <is>
          <t>Marketplace</t>
        </is>
      </c>
      <c r="G4898" t="inlineStr">
        <is>
          <t>Late Delivery</t>
        </is>
      </c>
      <c r="H4898" t="n">
        <v>1</v>
      </c>
      <c r="I4898" t="n">
        <v>1192.52</v>
      </c>
    </row>
    <row r="4899">
      <c r="A4899" t="inlineStr">
        <is>
          <t>RET004911</t>
        </is>
      </c>
      <c r="B4899" t="inlineStr">
        <is>
          <t>O030979</t>
        </is>
      </c>
      <c r="C4899" s="25" t="n">
        <v>45615</v>
      </c>
      <c r="D4899" t="inlineStr">
        <is>
          <t>Fashion</t>
        </is>
      </c>
      <c r="E4899" t="inlineStr">
        <is>
          <t>North</t>
        </is>
      </c>
      <c r="F4899" t="inlineStr">
        <is>
          <t>Marketplace</t>
        </is>
      </c>
      <c r="G4899" t="inlineStr">
        <is>
          <t>Damaged in Transit</t>
        </is>
      </c>
      <c r="H4899" t="n">
        <v>1</v>
      </c>
      <c r="I4899" t="n">
        <v>1243.94</v>
      </c>
    </row>
    <row r="4900">
      <c r="A4900" t="inlineStr">
        <is>
          <t>RET004912</t>
        </is>
      </c>
      <c r="B4900" t="inlineStr">
        <is>
          <t>O030984</t>
        </is>
      </c>
      <c r="C4900" s="25" t="n">
        <v>45615</v>
      </c>
      <c r="D4900" t="inlineStr">
        <is>
          <t>Fashion</t>
        </is>
      </c>
      <c r="E4900" t="inlineStr">
        <is>
          <t>South</t>
        </is>
      </c>
      <c r="F4900" t="inlineStr">
        <is>
          <t>Marketplace</t>
        </is>
      </c>
      <c r="G4900" t="inlineStr">
        <is>
          <t>Size/Fit Issue</t>
        </is>
      </c>
      <c r="H4900" t="n">
        <v>1</v>
      </c>
      <c r="I4900" t="n">
        <v>939.33</v>
      </c>
    </row>
    <row r="4901">
      <c r="A4901" t="inlineStr">
        <is>
          <t>RET004913</t>
        </is>
      </c>
      <c r="B4901" t="inlineStr">
        <is>
          <t>O030988</t>
        </is>
      </c>
      <c r="C4901" s="25" t="n">
        <v>45615</v>
      </c>
      <c r="D4901" t="inlineStr">
        <is>
          <t>Fashion</t>
        </is>
      </c>
      <c r="E4901" t="inlineStr">
        <is>
          <t>West</t>
        </is>
      </c>
      <c r="F4901" t="inlineStr">
        <is>
          <t>Mobile App</t>
        </is>
      </c>
      <c r="G4901" t="inlineStr">
        <is>
          <t>Changed Mind</t>
        </is>
      </c>
      <c r="H4901" t="n">
        <v>1</v>
      </c>
      <c r="I4901" t="n">
        <v>1084.82</v>
      </c>
    </row>
    <row r="4902">
      <c r="A4902" t="inlineStr">
        <is>
          <t>RET004914</t>
        </is>
      </c>
      <c r="B4902" t="inlineStr">
        <is>
          <t>O030989</t>
        </is>
      </c>
      <c r="C4902" s="25" t="n">
        <v>45615</v>
      </c>
      <c r="D4902" t="inlineStr">
        <is>
          <t>Home &amp; Kitchen</t>
        </is>
      </c>
      <c r="E4902" t="inlineStr">
        <is>
          <t>South</t>
        </is>
      </c>
      <c r="F4902" t="inlineStr">
        <is>
          <t>Marketplace</t>
        </is>
      </c>
      <c r="G4902" t="inlineStr">
        <is>
          <t>Not as Described</t>
        </is>
      </c>
      <c r="H4902" t="n">
        <v>1</v>
      </c>
      <c r="I4902" t="n">
        <v>2129.56</v>
      </c>
    </row>
    <row r="4903">
      <c r="A4903" t="inlineStr">
        <is>
          <t>RET004915</t>
        </is>
      </c>
      <c r="B4903" t="inlineStr">
        <is>
          <t>O030998</t>
        </is>
      </c>
      <c r="C4903" s="25" t="n">
        <v>45615</v>
      </c>
      <c r="D4903" t="inlineStr">
        <is>
          <t>Electronics</t>
        </is>
      </c>
      <c r="E4903" t="inlineStr">
        <is>
          <t>Central</t>
        </is>
      </c>
      <c r="F4903" t="inlineStr">
        <is>
          <t>Website</t>
        </is>
      </c>
      <c r="G4903" t="inlineStr">
        <is>
          <t>Defective Product</t>
        </is>
      </c>
      <c r="H4903" t="n">
        <v>1</v>
      </c>
      <c r="I4903" t="n">
        <v>9555.620000000001</v>
      </c>
    </row>
    <row r="4904">
      <c r="A4904" t="inlineStr">
        <is>
          <t>RET004916</t>
        </is>
      </c>
      <c r="B4904" t="inlineStr">
        <is>
          <t>O031013</t>
        </is>
      </c>
      <c r="C4904" s="25" t="n">
        <v>45615</v>
      </c>
      <c r="D4904" t="inlineStr">
        <is>
          <t>Sports</t>
        </is>
      </c>
      <c r="E4904" t="inlineStr">
        <is>
          <t>North</t>
        </is>
      </c>
      <c r="F4904" t="inlineStr">
        <is>
          <t>Website</t>
        </is>
      </c>
      <c r="G4904" t="inlineStr">
        <is>
          <t>Damaged in Transit</t>
        </is>
      </c>
      <c r="H4904" t="n">
        <v>1</v>
      </c>
      <c r="I4904" t="n">
        <v>1824.26</v>
      </c>
    </row>
    <row r="4905">
      <c r="A4905" t="inlineStr">
        <is>
          <t>RET004917</t>
        </is>
      </c>
      <c r="B4905" t="inlineStr">
        <is>
          <t>O031015</t>
        </is>
      </c>
      <c r="C4905" s="25" t="n">
        <v>45615</v>
      </c>
      <c r="D4905" t="inlineStr">
        <is>
          <t>Fashion</t>
        </is>
      </c>
      <c r="E4905" t="inlineStr">
        <is>
          <t>West</t>
        </is>
      </c>
      <c r="F4905" t="inlineStr">
        <is>
          <t>Mobile App</t>
        </is>
      </c>
      <c r="G4905" t="inlineStr">
        <is>
          <t>Defective Product</t>
        </is>
      </c>
      <c r="H4905" t="n">
        <v>1</v>
      </c>
      <c r="I4905" t="n">
        <v>1471.13</v>
      </c>
    </row>
    <row r="4906">
      <c r="A4906" t="inlineStr">
        <is>
          <t>RET004918</t>
        </is>
      </c>
      <c r="B4906" t="inlineStr">
        <is>
          <t>O031020</t>
        </is>
      </c>
      <c r="C4906" s="25" t="n">
        <v>45615</v>
      </c>
      <c r="D4906" t="inlineStr">
        <is>
          <t>Electronics</t>
        </is>
      </c>
      <c r="E4906" t="inlineStr">
        <is>
          <t>South</t>
        </is>
      </c>
      <c r="F4906" t="inlineStr">
        <is>
          <t>Website</t>
        </is>
      </c>
      <c r="G4906" t="inlineStr">
        <is>
          <t>Defective Product</t>
        </is>
      </c>
      <c r="H4906" t="n">
        <v>2</v>
      </c>
      <c r="I4906" t="n">
        <v>34518.74</v>
      </c>
    </row>
    <row r="4907">
      <c r="A4907" t="inlineStr">
        <is>
          <t>RET004919</t>
        </is>
      </c>
      <c r="B4907" t="inlineStr">
        <is>
          <t>O031022</t>
        </is>
      </c>
      <c r="C4907" s="25" t="n">
        <v>45615</v>
      </c>
      <c r="D4907" t="inlineStr">
        <is>
          <t>Fashion</t>
        </is>
      </c>
      <c r="E4907" t="inlineStr">
        <is>
          <t>South</t>
        </is>
      </c>
      <c r="F4907" t="inlineStr">
        <is>
          <t>Marketplace</t>
        </is>
      </c>
      <c r="G4907" t="inlineStr">
        <is>
          <t>Changed Mind</t>
        </is>
      </c>
      <c r="H4907" t="n">
        <v>1</v>
      </c>
      <c r="I4907" t="n">
        <v>1115.45</v>
      </c>
    </row>
    <row r="4908">
      <c r="A4908" t="inlineStr">
        <is>
          <t>RET004920</t>
        </is>
      </c>
      <c r="B4908" t="inlineStr">
        <is>
          <t>O031023</t>
        </is>
      </c>
      <c r="C4908" s="25" t="n">
        <v>45615</v>
      </c>
      <c r="D4908" t="inlineStr">
        <is>
          <t>Fashion</t>
        </is>
      </c>
      <c r="E4908" t="inlineStr">
        <is>
          <t>Central</t>
        </is>
      </c>
      <c r="F4908" t="inlineStr">
        <is>
          <t>Retail Store</t>
        </is>
      </c>
      <c r="G4908" t="inlineStr">
        <is>
          <t>Size/Fit Issue</t>
        </is>
      </c>
      <c r="H4908" t="n">
        <v>1</v>
      </c>
      <c r="I4908" t="n">
        <v>1131.62</v>
      </c>
    </row>
    <row r="4909">
      <c r="A4909" t="inlineStr">
        <is>
          <t>RET004921</t>
        </is>
      </c>
      <c r="B4909" t="inlineStr">
        <is>
          <t>O031028</t>
        </is>
      </c>
      <c r="C4909" s="25" t="n">
        <v>45615</v>
      </c>
      <c r="D4909" t="inlineStr">
        <is>
          <t>Beauty</t>
        </is>
      </c>
      <c r="E4909" t="inlineStr">
        <is>
          <t>North</t>
        </is>
      </c>
      <c r="F4909" t="inlineStr">
        <is>
          <t>Marketplace</t>
        </is>
      </c>
      <c r="G4909" t="inlineStr">
        <is>
          <t>Not as Described</t>
        </is>
      </c>
      <c r="H4909" t="n">
        <v>1</v>
      </c>
      <c r="I4909" t="n">
        <v>573.25</v>
      </c>
    </row>
    <row r="4910">
      <c r="A4910" t="inlineStr">
        <is>
          <t>RET004922</t>
        </is>
      </c>
      <c r="B4910" t="inlineStr">
        <is>
          <t>O031045</t>
        </is>
      </c>
      <c r="C4910" s="25" t="n">
        <v>45616</v>
      </c>
      <c r="D4910" t="inlineStr">
        <is>
          <t>Fashion</t>
        </is>
      </c>
      <c r="E4910" t="inlineStr">
        <is>
          <t>East</t>
        </is>
      </c>
      <c r="F4910" t="inlineStr">
        <is>
          <t>Mobile App</t>
        </is>
      </c>
      <c r="G4910" t="inlineStr">
        <is>
          <t>Damaged in Transit</t>
        </is>
      </c>
      <c r="H4910" t="n">
        <v>1</v>
      </c>
      <c r="I4910" t="n">
        <v>2217.96</v>
      </c>
    </row>
    <row r="4911">
      <c r="A4911" t="inlineStr">
        <is>
          <t>RET004923</t>
        </is>
      </c>
      <c r="B4911" t="inlineStr">
        <is>
          <t>O031047</t>
        </is>
      </c>
      <c r="C4911" s="25" t="n">
        <v>45616</v>
      </c>
      <c r="D4911" t="inlineStr">
        <is>
          <t>Fashion</t>
        </is>
      </c>
      <c r="E4911" t="inlineStr">
        <is>
          <t>South</t>
        </is>
      </c>
      <c r="F4911" t="inlineStr">
        <is>
          <t>Mobile App</t>
        </is>
      </c>
      <c r="G4911" t="inlineStr">
        <is>
          <t>Size/Fit Issue</t>
        </is>
      </c>
      <c r="H4911" t="n">
        <v>1</v>
      </c>
      <c r="I4911" t="n">
        <v>909.64</v>
      </c>
    </row>
    <row r="4912">
      <c r="A4912" t="inlineStr">
        <is>
          <t>RET004924</t>
        </is>
      </c>
      <c r="B4912" t="inlineStr">
        <is>
          <t>O031047</t>
        </is>
      </c>
      <c r="C4912" s="25" t="n">
        <v>45616</v>
      </c>
      <c r="D4912" t="inlineStr">
        <is>
          <t>Fashion</t>
        </is>
      </c>
      <c r="E4912" t="inlineStr">
        <is>
          <t>South</t>
        </is>
      </c>
      <c r="F4912" t="inlineStr">
        <is>
          <t>Mobile App</t>
        </is>
      </c>
      <c r="G4912" t="inlineStr">
        <is>
          <t>Not as Described</t>
        </is>
      </c>
      <c r="H4912" t="n">
        <v>2</v>
      </c>
      <c r="I4912" t="n">
        <v>4577.35</v>
      </c>
    </row>
    <row r="4913">
      <c r="A4913" t="inlineStr">
        <is>
          <t>RET004925</t>
        </is>
      </c>
      <c r="B4913" t="inlineStr">
        <is>
          <t>O031047</t>
        </is>
      </c>
      <c r="C4913" s="25" t="n">
        <v>45616</v>
      </c>
      <c r="D4913" t="inlineStr">
        <is>
          <t>Home &amp; Kitchen</t>
        </is>
      </c>
      <c r="E4913" t="inlineStr">
        <is>
          <t>South</t>
        </is>
      </c>
      <c r="F4913" t="inlineStr">
        <is>
          <t>Mobile App</t>
        </is>
      </c>
      <c r="G4913" t="inlineStr">
        <is>
          <t>Wrong Item Delivered</t>
        </is>
      </c>
      <c r="H4913" t="n">
        <v>1</v>
      </c>
      <c r="I4913" t="n">
        <v>4838.18</v>
      </c>
    </row>
    <row r="4914">
      <c r="A4914" t="inlineStr">
        <is>
          <t>RET004926</t>
        </is>
      </c>
      <c r="B4914" t="inlineStr">
        <is>
          <t>O031050</t>
        </is>
      </c>
      <c r="C4914" s="25" t="n">
        <v>45616</v>
      </c>
      <c r="D4914" t="inlineStr">
        <is>
          <t>Sports</t>
        </is>
      </c>
      <c r="E4914" t="inlineStr">
        <is>
          <t>North</t>
        </is>
      </c>
      <c r="F4914" t="inlineStr">
        <is>
          <t>Mobile App</t>
        </is>
      </c>
      <c r="G4914" t="inlineStr">
        <is>
          <t>Changed Mind</t>
        </is>
      </c>
      <c r="H4914" t="n">
        <v>1</v>
      </c>
      <c r="I4914" t="n">
        <v>198.85</v>
      </c>
    </row>
    <row r="4915">
      <c r="A4915" t="inlineStr">
        <is>
          <t>RET004927</t>
        </is>
      </c>
      <c r="B4915" t="inlineStr">
        <is>
          <t>O031050</t>
        </is>
      </c>
      <c r="C4915" s="25" t="n">
        <v>45616</v>
      </c>
      <c r="D4915" t="inlineStr">
        <is>
          <t>Home &amp; Kitchen</t>
        </is>
      </c>
      <c r="E4915" t="inlineStr">
        <is>
          <t>North</t>
        </is>
      </c>
      <c r="F4915" t="inlineStr">
        <is>
          <t>Mobile App</t>
        </is>
      </c>
      <c r="G4915" t="inlineStr">
        <is>
          <t>Not as Described</t>
        </is>
      </c>
      <c r="H4915" t="n">
        <v>1</v>
      </c>
      <c r="I4915" t="n">
        <v>1094.18</v>
      </c>
    </row>
    <row r="4916">
      <c r="A4916" t="inlineStr">
        <is>
          <t>RET004928</t>
        </is>
      </c>
      <c r="B4916" t="inlineStr">
        <is>
          <t>O031059</t>
        </is>
      </c>
      <c r="C4916" s="25" t="n">
        <v>45616</v>
      </c>
      <c r="D4916" t="inlineStr">
        <is>
          <t>Fashion</t>
        </is>
      </c>
      <c r="E4916" t="inlineStr">
        <is>
          <t>South</t>
        </is>
      </c>
      <c r="F4916" t="inlineStr">
        <is>
          <t>Marketplace</t>
        </is>
      </c>
      <c r="G4916" t="inlineStr">
        <is>
          <t>Size/Fit Issue</t>
        </is>
      </c>
      <c r="H4916" t="n">
        <v>1</v>
      </c>
      <c r="I4916" t="n">
        <v>3185.73</v>
      </c>
    </row>
    <row r="4917">
      <c r="A4917" t="inlineStr">
        <is>
          <t>RET004929</t>
        </is>
      </c>
      <c r="B4917" t="inlineStr">
        <is>
          <t>O031063</t>
        </is>
      </c>
      <c r="C4917" s="25" t="n">
        <v>45616</v>
      </c>
      <c r="D4917" t="inlineStr">
        <is>
          <t>Fashion</t>
        </is>
      </c>
      <c r="E4917" t="inlineStr">
        <is>
          <t>East</t>
        </is>
      </c>
      <c r="F4917" t="inlineStr">
        <is>
          <t>Website</t>
        </is>
      </c>
      <c r="G4917" t="inlineStr">
        <is>
          <t>Size/Fit Issue</t>
        </is>
      </c>
      <c r="H4917" t="n">
        <v>1</v>
      </c>
      <c r="I4917" t="n">
        <v>860.1799999999999</v>
      </c>
    </row>
    <row r="4918">
      <c r="A4918" t="inlineStr">
        <is>
          <t>RET004930</t>
        </is>
      </c>
      <c r="B4918" t="inlineStr">
        <is>
          <t>O031075</t>
        </is>
      </c>
      <c r="C4918" s="25" t="n">
        <v>45616</v>
      </c>
      <c r="D4918" t="inlineStr">
        <is>
          <t>Beauty</t>
        </is>
      </c>
      <c r="E4918" t="inlineStr">
        <is>
          <t>West</t>
        </is>
      </c>
      <c r="F4918" t="inlineStr">
        <is>
          <t>Mobile App</t>
        </is>
      </c>
      <c r="G4918" t="inlineStr">
        <is>
          <t>Defective Product</t>
        </is>
      </c>
      <c r="H4918" t="n">
        <v>1</v>
      </c>
      <c r="I4918" t="n">
        <v>370.4</v>
      </c>
    </row>
    <row r="4919">
      <c r="A4919" t="inlineStr">
        <is>
          <t>RET004931</t>
        </is>
      </c>
      <c r="B4919" t="inlineStr">
        <is>
          <t>O031081</t>
        </is>
      </c>
      <c r="C4919" s="25" t="n">
        <v>45616</v>
      </c>
      <c r="D4919" t="inlineStr">
        <is>
          <t>Sports</t>
        </is>
      </c>
      <c r="E4919" t="inlineStr">
        <is>
          <t>South</t>
        </is>
      </c>
      <c r="F4919" t="inlineStr">
        <is>
          <t>Mobile App</t>
        </is>
      </c>
      <c r="G4919" t="inlineStr">
        <is>
          <t>Late Delivery</t>
        </is>
      </c>
      <c r="H4919" t="n">
        <v>1</v>
      </c>
      <c r="I4919" t="n">
        <v>922.6900000000001</v>
      </c>
    </row>
    <row r="4920">
      <c r="A4920" t="inlineStr">
        <is>
          <t>RET004932</t>
        </is>
      </c>
      <c r="B4920" t="inlineStr">
        <is>
          <t>O031082</t>
        </is>
      </c>
      <c r="C4920" s="25" t="n">
        <v>45616</v>
      </c>
      <c r="D4920" t="inlineStr">
        <is>
          <t>Sports</t>
        </is>
      </c>
      <c r="E4920" t="inlineStr">
        <is>
          <t>West</t>
        </is>
      </c>
      <c r="F4920" t="inlineStr">
        <is>
          <t>Website</t>
        </is>
      </c>
      <c r="G4920" t="inlineStr">
        <is>
          <t>Changed Mind</t>
        </is>
      </c>
      <c r="H4920" t="n">
        <v>1</v>
      </c>
      <c r="I4920" t="n">
        <v>1457.72</v>
      </c>
    </row>
    <row r="4921">
      <c r="A4921" t="inlineStr">
        <is>
          <t>RET004933</t>
        </is>
      </c>
      <c r="B4921" t="inlineStr">
        <is>
          <t>O031088</t>
        </is>
      </c>
      <c r="C4921" s="25" t="n">
        <v>45616</v>
      </c>
      <c r="D4921" t="inlineStr">
        <is>
          <t>Home &amp; Kitchen</t>
        </is>
      </c>
      <c r="E4921" t="inlineStr">
        <is>
          <t>South</t>
        </is>
      </c>
      <c r="F4921" t="inlineStr">
        <is>
          <t>Website</t>
        </is>
      </c>
      <c r="G4921" t="inlineStr">
        <is>
          <t>Not as Described</t>
        </is>
      </c>
      <c r="H4921" t="n">
        <v>1</v>
      </c>
      <c r="I4921" t="n">
        <v>1135.21</v>
      </c>
    </row>
    <row r="4922">
      <c r="A4922" t="inlineStr">
        <is>
          <t>RET004934</t>
        </is>
      </c>
      <c r="B4922" t="inlineStr">
        <is>
          <t>O031098</t>
        </is>
      </c>
      <c r="C4922" s="25" t="n">
        <v>45616</v>
      </c>
      <c r="D4922" t="inlineStr">
        <is>
          <t>Home &amp; Kitchen</t>
        </is>
      </c>
      <c r="E4922" t="inlineStr">
        <is>
          <t>East</t>
        </is>
      </c>
      <c r="F4922" t="inlineStr">
        <is>
          <t>Website</t>
        </is>
      </c>
      <c r="G4922" t="inlineStr">
        <is>
          <t>Changed Mind</t>
        </is>
      </c>
      <c r="H4922" t="n">
        <v>1</v>
      </c>
      <c r="I4922" t="n">
        <v>3932.92</v>
      </c>
    </row>
    <row r="4923">
      <c r="A4923" t="inlineStr">
        <is>
          <t>RET004935</t>
        </is>
      </c>
      <c r="B4923" t="inlineStr">
        <is>
          <t>O031100</t>
        </is>
      </c>
      <c r="C4923" s="25" t="n">
        <v>45616</v>
      </c>
      <c r="D4923" t="inlineStr">
        <is>
          <t>Fashion</t>
        </is>
      </c>
      <c r="E4923" t="inlineStr">
        <is>
          <t>South</t>
        </is>
      </c>
      <c r="F4923" t="inlineStr">
        <is>
          <t>Retail Store</t>
        </is>
      </c>
      <c r="G4923" t="inlineStr">
        <is>
          <t>Changed Mind</t>
        </is>
      </c>
      <c r="H4923" t="n">
        <v>1</v>
      </c>
      <c r="I4923" t="n">
        <v>1440.04</v>
      </c>
    </row>
    <row r="4924">
      <c r="A4924" t="inlineStr">
        <is>
          <t>RET004936</t>
        </is>
      </c>
      <c r="B4924" t="inlineStr">
        <is>
          <t>O031103</t>
        </is>
      </c>
      <c r="C4924" s="25" t="n">
        <v>45616</v>
      </c>
      <c r="D4924" t="inlineStr">
        <is>
          <t>Fashion</t>
        </is>
      </c>
      <c r="E4924" t="inlineStr">
        <is>
          <t>South</t>
        </is>
      </c>
      <c r="F4924" t="inlineStr">
        <is>
          <t>Retail Store</t>
        </is>
      </c>
      <c r="G4924" t="inlineStr">
        <is>
          <t>Defective Product</t>
        </is>
      </c>
      <c r="H4924" t="n">
        <v>1</v>
      </c>
      <c r="I4924" t="n">
        <v>441.12</v>
      </c>
    </row>
    <row r="4925">
      <c r="A4925" t="inlineStr">
        <is>
          <t>RET004937</t>
        </is>
      </c>
      <c r="B4925" t="inlineStr">
        <is>
          <t>O031108</t>
        </is>
      </c>
      <c r="C4925" s="25" t="n">
        <v>45617</v>
      </c>
      <c r="D4925" t="inlineStr">
        <is>
          <t>Electronics</t>
        </is>
      </c>
      <c r="E4925" t="inlineStr">
        <is>
          <t>Central</t>
        </is>
      </c>
      <c r="F4925" t="inlineStr">
        <is>
          <t>Marketplace</t>
        </is>
      </c>
      <c r="G4925" t="inlineStr">
        <is>
          <t>Defective Product</t>
        </is>
      </c>
      <c r="H4925" t="n">
        <v>1</v>
      </c>
      <c r="I4925" t="n">
        <v>1192.52</v>
      </c>
    </row>
    <row r="4926">
      <c r="A4926" t="inlineStr">
        <is>
          <t>RET004938</t>
        </is>
      </c>
      <c r="B4926" t="inlineStr">
        <is>
          <t>O031110</t>
        </is>
      </c>
      <c r="C4926" s="25" t="n">
        <v>45617</v>
      </c>
      <c r="D4926" t="inlineStr">
        <is>
          <t>Fashion</t>
        </is>
      </c>
      <c r="E4926" t="inlineStr">
        <is>
          <t>South</t>
        </is>
      </c>
      <c r="F4926" t="inlineStr">
        <is>
          <t>Website</t>
        </is>
      </c>
      <c r="G4926" t="inlineStr">
        <is>
          <t>Not as Described</t>
        </is>
      </c>
      <c r="H4926" t="n">
        <v>1</v>
      </c>
      <c r="I4926" t="n">
        <v>2694.74</v>
      </c>
    </row>
    <row r="4927">
      <c r="A4927" t="inlineStr">
        <is>
          <t>RET004939</t>
        </is>
      </c>
      <c r="B4927" t="inlineStr">
        <is>
          <t>O031112</t>
        </is>
      </c>
      <c r="C4927" s="25" t="n">
        <v>45617</v>
      </c>
      <c r="D4927" t="inlineStr">
        <is>
          <t>Fashion</t>
        </is>
      </c>
      <c r="E4927" t="inlineStr">
        <is>
          <t>East</t>
        </is>
      </c>
      <c r="F4927" t="inlineStr">
        <is>
          <t>Website</t>
        </is>
      </c>
      <c r="G4927" t="inlineStr">
        <is>
          <t>Changed Mind</t>
        </is>
      </c>
      <c r="H4927" t="n">
        <v>1</v>
      </c>
      <c r="I4927" t="n">
        <v>2024.41</v>
      </c>
    </row>
    <row r="4928">
      <c r="A4928" t="inlineStr">
        <is>
          <t>RET004940</t>
        </is>
      </c>
      <c r="B4928" t="inlineStr">
        <is>
          <t>O031116</t>
        </is>
      </c>
      <c r="C4928" s="25" t="n">
        <v>45617</v>
      </c>
      <c r="D4928" t="inlineStr">
        <is>
          <t>Fashion</t>
        </is>
      </c>
      <c r="E4928" t="inlineStr">
        <is>
          <t>South</t>
        </is>
      </c>
      <c r="F4928" t="inlineStr">
        <is>
          <t>Retail Store</t>
        </is>
      </c>
      <c r="G4928" t="inlineStr">
        <is>
          <t>Size/Fit Issue</t>
        </is>
      </c>
      <c r="H4928" t="n">
        <v>1</v>
      </c>
      <c r="I4928" t="n">
        <v>644.4400000000001</v>
      </c>
    </row>
    <row r="4929">
      <c r="A4929" t="inlineStr">
        <is>
          <t>RET004941</t>
        </is>
      </c>
      <c r="B4929" t="inlineStr">
        <is>
          <t>O031119</t>
        </is>
      </c>
      <c r="C4929" s="25" t="n">
        <v>45617</v>
      </c>
      <c r="D4929" t="inlineStr">
        <is>
          <t>Fashion</t>
        </is>
      </c>
      <c r="E4929" t="inlineStr">
        <is>
          <t>East</t>
        </is>
      </c>
      <c r="F4929" t="inlineStr">
        <is>
          <t>Website</t>
        </is>
      </c>
      <c r="G4929" t="inlineStr">
        <is>
          <t>Size/Fit Issue</t>
        </is>
      </c>
      <c r="H4929" t="n">
        <v>1</v>
      </c>
      <c r="I4929" t="n">
        <v>2154.05</v>
      </c>
    </row>
    <row r="4930">
      <c r="A4930" t="inlineStr">
        <is>
          <t>RET004942</t>
        </is>
      </c>
      <c r="B4930" t="inlineStr">
        <is>
          <t>O031123</t>
        </is>
      </c>
      <c r="C4930" s="25" t="n">
        <v>45617</v>
      </c>
      <c r="D4930" t="inlineStr">
        <is>
          <t>Fashion</t>
        </is>
      </c>
      <c r="E4930" t="inlineStr">
        <is>
          <t>South</t>
        </is>
      </c>
      <c r="F4930" t="inlineStr">
        <is>
          <t>Retail Store</t>
        </is>
      </c>
      <c r="G4930" t="inlineStr">
        <is>
          <t>Late Delivery</t>
        </is>
      </c>
      <c r="H4930" t="n">
        <v>1</v>
      </c>
      <c r="I4930" t="n">
        <v>6157.94</v>
      </c>
    </row>
    <row r="4931">
      <c r="A4931" t="inlineStr">
        <is>
          <t>RET004943</t>
        </is>
      </c>
      <c r="B4931" t="inlineStr">
        <is>
          <t>O031128</t>
        </is>
      </c>
      <c r="C4931" s="25" t="n">
        <v>45617</v>
      </c>
      <c r="D4931" t="inlineStr">
        <is>
          <t>Beauty</t>
        </is>
      </c>
      <c r="E4931" t="inlineStr">
        <is>
          <t>East</t>
        </is>
      </c>
      <c r="F4931" t="inlineStr">
        <is>
          <t>Marketplace</t>
        </is>
      </c>
      <c r="G4931" t="inlineStr">
        <is>
          <t>Wrong Item Delivered</t>
        </is>
      </c>
      <c r="H4931" t="n">
        <v>1</v>
      </c>
      <c r="I4931" t="n">
        <v>864.45</v>
      </c>
    </row>
    <row r="4932">
      <c r="A4932" t="inlineStr">
        <is>
          <t>RET004944</t>
        </is>
      </c>
      <c r="B4932" t="inlineStr">
        <is>
          <t>O031129</t>
        </is>
      </c>
      <c r="C4932" s="25" t="n">
        <v>45617</v>
      </c>
      <c r="D4932" t="inlineStr">
        <is>
          <t>Fashion</t>
        </is>
      </c>
      <c r="E4932" t="inlineStr">
        <is>
          <t>West</t>
        </is>
      </c>
      <c r="F4932" t="inlineStr">
        <is>
          <t>Website</t>
        </is>
      </c>
      <c r="G4932" t="inlineStr">
        <is>
          <t>Size/Fit Issue</t>
        </is>
      </c>
      <c r="H4932" t="n">
        <v>1</v>
      </c>
      <c r="I4932" t="n">
        <v>3583.94</v>
      </c>
    </row>
    <row r="4933">
      <c r="A4933" t="inlineStr">
        <is>
          <t>RET004945</t>
        </is>
      </c>
      <c r="B4933" t="inlineStr">
        <is>
          <t>O031138</t>
        </is>
      </c>
      <c r="C4933" s="25" t="n">
        <v>45617</v>
      </c>
      <c r="D4933" t="inlineStr">
        <is>
          <t>Home &amp; Kitchen</t>
        </is>
      </c>
      <c r="E4933" t="inlineStr">
        <is>
          <t>South</t>
        </is>
      </c>
      <c r="F4933" t="inlineStr">
        <is>
          <t>Website</t>
        </is>
      </c>
      <c r="G4933" t="inlineStr">
        <is>
          <t>Damaged in Transit</t>
        </is>
      </c>
      <c r="H4933" t="n">
        <v>1</v>
      </c>
      <c r="I4933" t="n">
        <v>631.49</v>
      </c>
    </row>
    <row r="4934">
      <c r="A4934" t="inlineStr">
        <is>
          <t>RET004946</t>
        </is>
      </c>
      <c r="B4934" t="inlineStr">
        <is>
          <t>O031154</t>
        </is>
      </c>
      <c r="C4934" s="25" t="n">
        <v>45617</v>
      </c>
      <c r="D4934" t="inlineStr">
        <is>
          <t>Beauty</t>
        </is>
      </c>
      <c r="E4934" t="inlineStr">
        <is>
          <t>South</t>
        </is>
      </c>
      <c r="F4934" t="inlineStr">
        <is>
          <t>Website</t>
        </is>
      </c>
      <c r="G4934" t="inlineStr">
        <is>
          <t>Not as Described</t>
        </is>
      </c>
      <c r="H4934" t="n">
        <v>1</v>
      </c>
      <c r="I4934" t="n">
        <v>980.36</v>
      </c>
    </row>
    <row r="4935">
      <c r="A4935" t="inlineStr">
        <is>
          <t>RET004947</t>
        </is>
      </c>
      <c r="B4935" t="inlineStr">
        <is>
          <t>O031156</t>
        </is>
      </c>
      <c r="C4935" s="25" t="n">
        <v>45617</v>
      </c>
      <c r="D4935" t="inlineStr">
        <is>
          <t>Home &amp; Kitchen</t>
        </is>
      </c>
      <c r="E4935" t="inlineStr">
        <is>
          <t>West</t>
        </is>
      </c>
      <c r="F4935" t="inlineStr">
        <is>
          <t>Mobile App</t>
        </is>
      </c>
      <c r="G4935" t="inlineStr">
        <is>
          <t>Changed Mind</t>
        </is>
      </c>
      <c r="H4935" t="n">
        <v>1</v>
      </c>
      <c r="I4935" t="n">
        <v>3059.78</v>
      </c>
    </row>
    <row r="4936">
      <c r="A4936" t="inlineStr">
        <is>
          <t>RET004948</t>
        </is>
      </c>
      <c r="B4936" t="inlineStr">
        <is>
          <t>O031169</t>
        </is>
      </c>
      <c r="C4936" s="25" t="n">
        <v>45617</v>
      </c>
      <c r="D4936" t="inlineStr">
        <is>
          <t>Sports</t>
        </is>
      </c>
      <c r="E4936" t="inlineStr">
        <is>
          <t>East</t>
        </is>
      </c>
      <c r="F4936" t="inlineStr">
        <is>
          <t>Mobile App</t>
        </is>
      </c>
      <c r="G4936" t="inlineStr">
        <is>
          <t>Damaged in Transit</t>
        </is>
      </c>
      <c r="H4936" t="n">
        <v>1</v>
      </c>
      <c r="I4936" t="n">
        <v>6401.3</v>
      </c>
    </row>
    <row r="4937">
      <c r="A4937" t="inlineStr">
        <is>
          <t>RET004949</t>
        </is>
      </c>
      <c r="B4937" t="inlineStr">
        <is>
          <t>O031171</t>
        </is>
      </c>
      <c r="C4937" s="25" t="n">
        <v>45617</v>
      </c>
      <c r="D4937" t="inlineStr">
        <is>
          <t>Home &amp; Kitchen</t>
        </is>
      </c>
      <c r="E4937" t="inlineStr">
        <is>
          <t>North</t>
        </is>
      </c>
      <c r="F4937" t="inlineStr">
        <is>
          <t>Marketplace</t>
        </is>
      </c>
      <c r="G4937" t="inlineStr">
        <is>
          <t>Size/Fit Issue</t>
        </is>
      </c>
      <c r="H4937" t="n">
        <v>1</v>
      </c>
      <c r="I4937" t="n">
        <v>1094.18</v>
      </c>
    </row>
    <row r="4938">
      <c r="A4938" t="inlineStr">
        <is>
          <t>RET004950</t>
        </is>
      </c>
      <c r="B4938" t="inlineStr">
        <is>
          <t>O031174</t>
        </is>
      </c>
      <c r="C4938" s="25" t="n">
        <v>45617</v>
      </c>
      <c r="D4938" t="inlineStr">
        <is>
          <t>Fashion</t>
        </is>
      </c>
      <c r="E4938" t="inlineStr">
        <is>
          <t>North</t>
        </is>
      </c>
      <c r="F4938" t="inlineStr">
        <is>
          <t>Website</t>
        </is>
      </c>
      <c r="G4938" t="inlineStr">
        <is>
          <t>Changed Mind</t>
        </is>
      </c>
      <c r="H4938" t="n">
        <v>1</v>
      </c>
      <c r="I4938" t="n">
        <v>1683.86</v>
      </c>
    </row>
    <row r="4939">
      <c r="A4939" t="inlineStr">
        <is>
          <t>RET004951</t>
        </is>
      </c>
      <c r="B4939" t="inlineStr">
        <is>
          <t>O031176</t>
        </is>
      </c>
      <c r="C4939" s="25" t="n">
        <v>45617</v>
      </c>
      <c r="D4939" t="inlineStr">
        <is>
          <t>Fashion</t>
        </is>
      </c>
      <c r="E4939" t="inlineStr">
        <is>
          <t>South</t>
        </is>
      </c>
      <c r="F4939" t="inlineStr">
        <is>
          <t>Mobile App</t>
        </is>
      </c>
      <c r="G4939" t="inlineStr">
        <is>
          <t>Changed Mind</t>
        </is>
      </c>
      <c r="H4939" t="n">
        <v>1</v>
      </c>
      <c r="I4939" t="n">
        <v>1154.97</v>
      </c>
    </row>
    <row r="4940">
      <c r="A4940" t="inlineStr">
        <is>
          <t>RET004952</t>
        </is>
      </c>
      <c r="B4940" t="inlineStr">
        <is>
          <t>O031188</t>
        </is>
      </c>
      <c r="C4940" s="25" t="n">
        <v>45618</v>
      </c>
      <c r="D4940" t="inlineStr">
        <is>
          <t>Beauty</t>
        </is>
      </c>
      <c r="E4940" t="inlineStr">
        <is>
          <t>West</t>
        </is>
      </c>
      <c r="F4940" t="inlineStr">
        <is>
          <t>Mobile App</t>
        </is>
      </c>
      <c r="G4940" t="inlineStr">
        <is>
          <t>Late Delivery</t>
        </is>
      </c>
      <c r="H4940" t="n">
        <v>1</v>
      </c>
      <c r="I4940" t="n">
        <v>370.4</v>
      </c>
    </row>
    <row r="4941">
      <c r="A4941" t="inlineStr">
        <is>
          <t>RET004953</t>
        </is>
      </c>
      <c r="B4941" t="inlineStr">
        <is>
          <t>O031190</t>
        </is>
      </c>
      <c r="C4941" s="25" t="n">
        <v>45618</v>
      </c>
      <c r="D4941" t="inlineStr">
        <is>
          <t>Books</t>
        </is>
      </c>
      <c r="E4941" t="inlineStr">
        <is>
          <t>East</t>
        </is>
      </c>
      <c r="F4941" t="inlineStr">
        <is>
          <t>Mobile App</t>
        </is>
      </c>
      <c r="G4941" t="inlineStr">
        <is>
          <t>Defective Product</t>
        </is>
      </c>
      <c r="H4941" t="n">
        <v>2</v>
      </c>
      <c r="I4941" t="n">
        <v>952.85</v>
      </c>
    </row>
    <row r="4942">
      <c r="A4942" t="inlineStr">
        <is>
          <t>RET004954</t>
        </is>
      </c>
      <c r="B4942" t="inlineStr">
        <is>
          <t>O031192</t>
        </is>
      </c>
      <c r="C4942" s="25" t="n">
        <v>45618</v>
      </c>
      <c r="D4942" t="inlineStr">
        <is>
          <t>Home &amp; Kitchen</t>
        </is>
      </c>
      <c r="E4942" t="inlineStr">
        <is>
          <t>East</t>
        </is>
      </c>
      <c r="F4942" t="inlineStr">
        <is>
          <t>Mobile App</t>
        </is>
      </c>
      <c r="G4942" t="inlineStr">
        <is>
          <t>Changed Mind</t>
        </is>
      </c>
      <c r="H4942" t="n">
        <v>1</v>
      </c>
      <c r="I4942" t="n">
        <v>2161.22</v>
      </c>
    </row>
    <row r="4943">
      <c r="A4943" t="inlineStr">
        <is>
          <t>RET004955</t>
        </is>
      </c>
      <c r="B4943" t="inlineStr">
        <is>
          <t>O031195</t>
        </is>
      </c>
      <c r="C4943" s="25" t="n">
        <v>45618</v>
      </c>
      <c r="D4943" t="inlineStr">
        <is>
          <t>Fashion</t>
        </is>
      </c>
      <c r="E4943" t="inlineStr">
        <is>
          <t>Central</t>
        </is>
      </c>
      <c r="F4943" t="inlineStr">
        <is>
          <t>Website</t>
        </is>
      </c>
      <c r="G4943" t="inlineStr">
        <is>
          <t>Size/Fit Issue</t>
        </is>
      </c>
      <c r="H4943" t="n">
        <v>1</v>
      </c>
      <c r="I4943" t="n">
        <v>1084.82</v>
      </c>
    </row>
    <row r="4944">
      <c r="A4944" t="inlineStr">
        <is>
          <t>RET004956</t>
        </is>
      </c>
      <c r="B4944" t="inlineStr">
        <is>
          <t>O031195</t>
        </is>
      </c>
      <c r="C4944" s="25" t="n">
        <v>45618</v>
      </c>
      <c r="D4944" t="inlineStr">
        <is>
          <t>Electronics</t>
        </is>
      </c>
      <c r="E4944" t="inlineStr">
        <is>
          <t>Central</t>
        </is>
      </c>
      <c r="F4944" t="inlineStr">
        <is>
          <t>Website</t>
        </is>
      </c>
      <c r="G4944" t="inlineStr">
        <is>
          <t>Defective Product</t>
        </is>
      </c>
      <c r="H4944" t="n">
        <v>1</v>
      </c>
      <c r="I4944" t="n">
        <v>8394.049999999999</v>
      </c>
    </row>
    <row r="4945">
      <c r="A4945" t="inlineStr">
        <is>
          <t>RET004957</t>
        </is>
      </c>
      <c r="B4945" t="inlineStr">
        <is>
          <t>O031200</t>
        </is>
      </c>
      <c r="C4945" s="25" t="n">
        <v>45618</v>
      </c>
      <c r="D4945" t="inlineStr">
        <is>
          <t>Sports</t>
        </is>
      </c>
      <c r="E4945" t="inlineStr">
        <is>
          <t>North</t>
        </is>
      </c>
      <c r="F4945" t="inlineStr">
        <is>
          <t>Marketplace</t>
        </is>
      </c>
      <c r="G4945" t="inlineStr">
        <is>
          <t>Damaged in Transit</t>
        </is>
      </c>
      <c r="H4945" t="n">
        <v>1</v>
      </c>
      <c r="I4945" t="n">
        <v>847.76</v>
      </c>
    </row>
    <row r="4946">
      <c r="A4946" t="inlineStr">
        <is>
          <t>RET004958</t>
        </is>
      </c>
      <c r="B4946" t="inlineStr">
        <is>
          <t>O031203</t>
        </is>
      </c>
      <c r="C4946" s="25" t="n">
        <v>45618</v>
      </c>
      <c r="D4946" t="inlineStr">
        <is>
          <t>Electronics</t>
        </is>
      </c>
      <c r="E4946" t="inlineStr">
        <is>
          <t>North</t>
        </is>
      </c>
      <c r="F4946" t="inlineStr">
        <is>
          <t>Mobile App</t>
        </is>
      </c>
      <c r="G4946" t="inlineStr">
        <is>
          <t>Defective Product</t>
        </is>
      </c>
      <c r="H4946" t="n">
        <v>1</v>
      </c>
      <c r="I4946" t="n">
        <v>19767.38</v>
      </c>
    </row>
    <row r="4947">
      <c r="A4947" t="inlineStr">
        <is>
          <t>RET004959</t>
        </is>
      </c>
      <c r="B4947" t="inlineStr">
        <is>
          <t>O031224</t>
        </is>
      </c>
      <c r="C4947" s="25" t="n">
        <v>45618</v>
      </c>
      <c r="D4947" t="inlineStr">
        <is>
          <t>Fashion</t>
        </is>
      </c>
      <c r="E4947" t="inlineStr">
        <is>
          <t>South</t>
        </is>
      </c>
      <c r="F4947" t="inlineStr">
        <is>
          <t>Website</t>
        </is>
      </c>
      <c r="G4947" t="inlineStr">
        <is>
          <t>Size/Fit Issue</t>
        </is>
      </c>
      <c r="H4947" t="n">
        <v>1</v>
      </c>
      <c r="I4947" t="n">
        <v>3384.84</v>
      </c>
    </row>
    <row r="4948">
      <c r="A4948" t="inlineStr">
        <is>
          <t>RET004960</t>
        </is>
      </c>
      <c r="B4948" t="inlineStr">
        <is>
          <t>O031225</t>
        </is>
      </c>
      <c r="C4948" s="25" t="n">
        <v>45618</v>
      </c>
      <c r="D4948" t="inlineStr">
        <is>
          <t>Fashion</t>
        </is>
      </c>
      <c r="E4948" t="inlineStr">
        <is>
          <t>North</t>
        </is>
      </c>
      <c r="F4948" t="inlineStr">
        <is>
          <t>Website</t>
        </is>
      </c>
      <c r="G4948" t="inlineStr">
        <is>
          <t>Changed Mind</t>
        </is>
      </c>
      <c r="H4948" t="n">
        <v>1</v>
      </c>
      <c r="I4948" t="n">
        <v>1355.33</v>
      </c>
    </row>
    <row r="4949">
      <c r="A4949" t="inlineStr">
        <is>
          <t>RET004961</t>
        </is>
      </c>
      <c r="B4949" t="inlineStr">
        <is>
          <t>O031229</t>
        </is>
      </c>
      <c r="C4949" s="25" t="n">
        <v>45618</v>
      </c>
      <c r="D4949" t="inlineStr">
        <is>
          <t>Grocery</t>
        </is>
      </c>
      <c r="E4949" t="inlineStr">
        <is>
          <t>North</t>
        </is>
      </c>
      <c r="F4949" t="inlineStr">
        <is>
          <t>Mobile App</t>
        </is>
      </c>
      <c r="G4949" t="inlineStr">
        <is>
          <t>Damaged in Transit</t>
        </is>
      </c>
      <c r="H4949" t="n">
        <v>2</v>
      </c>
      <c r="I4949" t="n">
        <v>672.05</v>
      </c>
    </row>
    <row r="4950">
      <c r="A4950" t="inlineStr">
        <is>
          <t>RET004962</t>
        </is>
      </c>
      <c r="B4950" t="inlineStr">
        <is>
          <t>O031237</t>
        </is>
      </c>
      <c r="C4950" s="25" t="n">
        <v>45618</v>
      </c>
      <c r="D4950" t="inlineStr">
        <is>
          <t>Fashion</t>
        </is>
      </c>
      <c r="E4950" t="inlineStr">
        <is>
          <t>West</t>
        </is>
      </c>
      <c r="F4950" t="inlineStr">
        <is>
          <t>Marketplace</t>
        </is>
      </c>
      <c r="G4950" t="inlineStr">
        <is>
          <t>Not Specified</t>
        </is>
      </c>
      <c r="H4950" t="n">
        <v>1</v>
      </c>
      <c r="I4950" t="n">
        <v>2389.97</v>
      </c>
    </row>
    <row r="4951">
      <c r="A4951" t="inlineStr">
        <is>
          <t>RET004963</t>
        </is>
      </c>
      <c r="B4951" t="inlineStr">
        <is>
          <t>O031238</t>
        </is>
      </c>
      <c r="C4951" s="25" t="n">
        <v>45618</v>
      </c>
      <c r="D4951" t="inlineStr">
        <is>
          <t>Electronics</t>
        </is>
      </c>
      <c r="E4951" t="inlineStr">
        <is>
          <t>East</t>
        </is>
      </c>
      <c r="F4951" t="inlineStr">
        <is>
          <t>Website</t>
        </is>
      </c>
      <c r="G4951" t="inlineStr">
        <is>
          <t>Defective Product</t>
        </is>
      </c>
      <c r="H4951" t="n">
        <v>1</v>
      </c>
      <c r="I4951" t="n">
        <v>1262.66</v>
      </c>
    </row>
    <row r="4952">
      <c r="A4952" t="inlineStr">
        <is>
          <t>RET004964</t>
        </is>
      </c>
      <c r="B4952" t="inlineStr">
        <is>
          <t>O031248</t>
        </is>
      </c>
      <c r="C4952" s="25" t="n">
        <v>45618</v>
      </c>
      <c r="D4952" t="inlineStr">
        <is>
          <t>Electronics</t>
        </is>
      </c>
      <c r="E4952" t="inlineStr">
        <is>
          <t>West</t>
        </is>
      </c>
      <c r="F4952" t="inlineStr">
        <is>
          <t>Website</t>
        </is>
      </c>
      <c r="G4952" t="inlineStr">
        <is>
          <t>Defective Product</t>
        </is>
      </c>
      <c r="H4952" t="n">
        <v>1</v>
      </c>
      <c r="I4952" t="n">
        <v>89855.17</v>
      </c>
    </row>
    <row r="4953">
      <c r="A4953" t="inlineStr">
        <is>
          <t>RET004965</t>
        </is>
      </c>
      <c r="B4953" t="inlineStr">
        <is>
          <t>O031257</t>
        </is>
      </c>
      <c r="C4953" s="25" t="n">
        <v>45618</v>
      </c>
      <c r="D4953" t="inlineStr">
        <is>
          <t>Electronics</t>
        </is>
      </c>
      <c r="E4953" t="inlineStr">
        <is>
          <t>East</t>
        </is>
      </c>
      <c r="F4953" t="inlineStr">
        <is>
          <t>Website</t>
        </is>
      </c>
      <c r="G4953" t="inlineStr">
        <is>
          <t>Defective Product</t>
        </is>
      </c>
      <c r="H4953" t="n">
        <v>1</v>
      </c>
      <c r="I4953" t="n">
        <v>6987.76</v>
      </c>
    </row>
    <row r="4954">
      <c r="A4954" t="inlineStr">
        <is>
          <t>RET004966</t>
        </is>
      </c>
      <c r="B4954" t="inlineStr">
        <is>
          <t>O031273</t>
        </is>
      </c>
      <c r="C4954" s="25" t="n">
        <v>45619</v>
      </c>
      <c r="D4954" t="inlineStr">
        <is>
          <t>Home &amp; Kitchen</t>
        </is>
      </c>
      <c r="E4954" t="inlineStr">
        <is>
          <t>North</t>
        </is>
      </c>
      <c r="F4954" t="inlineStr">
        <is>
          <t>Website</t>
        </is>
      </c>
      <c r="G4954" t="inlineStr">
        <is>
          <t>Damaged in Transit</t>
        </is>
      </c>
      <c r="H4954" t="n">
        <v>1</v>
      </c>
      <c r="I4954" t="n">
        <v>1613.25</v>
      </c>
    </row>
    <row r="4955">
      <c r="A4955" t="inlineStr">
        <is>
          <t>RET004967</t>
        </is>
      </c>
      <c r="B4955" t="inlineStr">
        <is>
          <t>O031282</t>
        </is>
      </c>
      <c r="C4955" s="25" t="n">
        <v>45619</v>
      </c>
      <c r="D4955" t="inlineStr">
        <is>
          <t>Home &amp; Kitchen</t>
        </is>
      </c>
      <c r="E4955" t="inlineStr">
        <is>
          <t>South</t>
        </is>
      </c>
      <c r="F4955" t="inlineStr">
        <is>
          <t>Mobile App</t>
        </is>
      </c>
      <c r="G4955" t="inlineStr">
        <is>
          <t>Defective Product</t>
        </is>
      </c>
      <c r="H4955" t="n">
        <v>1</v>
      </c>
      <c r="I4955" t="n">
        <v>1802.48</v>
      </c>
    </row>
    <row r="4956">
      <c r="A4956" t="inlineStr">
        <is>
          <t>RET004968</t>
        </is>
      </c>
      <c r="B4956" t="inlineStr">
        <is>
          <t>O031288</t>
        </is>
      </c>
      <c r="C4956" s="25" t="n">
        <v>45619</v>
      </c>
      <c r="D4956" t="inlineStr">
        <is>
          <t>Fashion</t>
        </is>
      </c>
      <c r="E4956" t="inlineStr">
        <is>
          <t>North</t>
        </is>
      </c>
      <c r="F4956" t="inlineStr">
        <is>
          <t>Website</t>
        </is>
      </c>
      <c r="G4956" t="inlineStr">
        <is>
          <t>Size/Fit Issue</t>
        </is>
      </c>
      <c r="H4956" t="n">
        <v>1</v>
      </c>
      <c r="I4956" t="n">
        <v>570.02</v>
      </c>
    </row>
    <row r="4957">
      <c r="A4957" t="inlineStr">
        <is>
          <t>RET004969</t>
        </is>
      </c>
      <c r="B4957" t="inlineStr">
        <is>
          <t>O031288</t>
        </is>
      </c>
      <c r="C4957" s="25" t="n">
        <v>45619</v>
      </c>
      <c r="D4957" t="inlineStr">
        <is>
          <t>Sports</t>
        </is>
      </c>
      <c r="E4957" t="inlineStr">
        <is>
          <t>North</t>
        </is>
      </c>
      <c r="F4957" t="inlineStr">
        <is>
          <t>Website</t>
        </is>
      </c>
      <c r="G4957" t="inlineStr">
        <is>
          <t>Defective Product</t>
        </is>
      </c>
      <c r="H4957" t="n">
        <v>2</v>
      </c>
      <c r="I4957" t="n">
        <v>2556.84</v>
      </c>
    </row>
    <row r="4958">
      <c r="A4958" t="inlineStr">
        <is>
          <t>RET004970</t>
        </is>
      </c>
      <c r="B4958" t="inlineStr">
        <is>
          <t>O031290</t>
        </is>
      </c>
      <c r="C4958" s="25" t="n">
        <v>45619</v>
      </c>
      <c r="D4958" t="inlineStr">
        <is>
          <t>Sports</t>
        </is>
      </c>
      <c r="E4958" t="inlineStr">
        <is>
          <t>West</t>
        </is>
      </c>
      <c r="F4958" t="inlineStr">
        <is>
          <t>Marketplace</t>
        </is>
      </c>
      <c r="G4958" t="inlineStr">
        <is>
          <t>Not as Described</t>
        </is>
      </c>
      <c r="H4958" t="n">
        <v>1</v>
      </c>
      <c r="I4958" t="n">
        <v>1754.22</v>
      </c>
    </row>
    <row r="4959">
      <c r="A4959" t="inlineStr">
        <is>
          <t>RET004971</t>
        </is>
      </c>
      <c r="B4959" t="inlineStr">
        <is>
          <t>O031291</t>
        </is>
      </c>
      <c r="C4959" s="25" t="n">
        <v>45619</v>
      </c>
      <c r="D4959" t="inlineStr">
        <is>
          <t>Sports</t>
        </is>
      </c>
      <c r="E4959" t="inlineStr">
        <is>
          <t>South</t>
        </is>
      </c>
      <c r="F4959" t="inlineStr">
        <is>
          <t>Marketplace</t>
        </is>
      </c>
      <c r="G4959" t="inlineStr">
        <is>
          <t>Changed Mind</t>
        </is>
      </c>
      <c r="H4959" t="n">
        <v>1</v>
      </c>
      <c r="I4959" t="n">
        <v>2642.28</v>
      </c>
    </row>
    <row r="4960">
      <c r="A4960" t="inlineStr">
        <is>
          <t>RET004972</t>
        </is>
      </c>
      <c r="B4960" t="inlineStr">
        <is>
          <t>O031294</t>
        </is>
      </c>
      <c r="C4960" s="25" t="n">
        <v>45619</v>
      </c>
      <c r="D4960" t="inlineStr">
        <is>
          <t>Fashion</t>
        </is>
      </c>
      <c r="E4960" t="inlineStr">
        <is>
          <t>West</t>
        </is>
      </c>
      <c r="F4960" t="inlineStr">
        <is>
          <t>Marketplace</t>
        </is>
      </c>
      <c r="G4960" t="inlineStr">
        <is>
          <t>Size/Fit Issue</t>
        </is>
      </c>
      <c r="H4960" t="n">
        <v>1</v>
      </c>
      <c r="I4960" t="n">
        <v>2154.05</v>
      </c>
    </row>
    <row r="4961">
      <c r="A4961" t="inlineStr">
        <is>
          <t>RET004973</t>
        </is>
      </c>
      <c r="B4961" t="inlineStr">
        <is>
          <t>O031296</t>
        </is>
      </c>
      <c r="C4961" s="25" t="n">
        <v>45619</v>
      </c>
      <c r="D4961" t="inlineStr">
        <is>
          <t>Fashion</t>
        </is>
      </c>
      <c r="E4961" t="inlineStr">
        <is>
          <t>East</t>
        </is>
      </c>
      <c r="F4961" t="inlineStr">
        <is>
          <t>Retail Store</t>
        </is>
      </c>
      <c r="G4961" t="inlineStr">
        <is>
          <t>Size/Fit Issue</t>
        </is>
      </c>
      <c r="H4961" t="n">
        <v>1</v>
      </c>
      <c r="I4961" t="n">
        <v>1528.44</v>
      </c>
    </row>
    <row r="4962">
      <c r="A4962" t="inlineStr">
        <is>
          <t>RET004974</t>
        </is>
      </c>
      <c r="B4962" t="inlineStr">
        <is>
          <t>O031299</t>
        </is>
      </c>
      <c r="C4962" s="25" t="n">
        <v>45619</v>
      </c>
      <c r="D4962" t="inlineStr">
        <is>
          <t>Fashion</t>
        </is>
      </c>
      <c r="E4962" t="inlineStr">
        <is>
          <t>North</t>
        </is>
      </c>
      <c r="F4962" t="inlineStr">
        <is>
          <t>Mobile App</t>
        </is>
      </c>
      <c r="G4962" t="inlineStr">
        <is>
          <t>Changed Mind</t>
        </is>
      </c>
      <c r="H4962" t="n">
        <v>1</v>
      </c>
      <c r="I4962" t="n">
        <v>656.45</v>
      </c>
    </row>
    <row r="4963">
      <c r="A4963" t="inlineStr">
        <is>
          <t>RET004975</t>
        </is>
      </c>
      <c r="B4963" t="inlineStr">
        <is>
          <t>O031307</t>
        </is>
      </c>
      <c r="C4963" s="25" t="n">
        <v>45619</v>
      </c>
      <c r="D4963" t="inlineStr">
        <is>
          <t>Fashion</t>
        </is>
      </c>
      <c r="E4963" t="inlineStr">
        <is>
          <t>West</t>
        </is>
      </c>
      <c r="F4963" t="inlineStr">
        <is>
          <t>Website</t>
        </is>
      </c>
      <c r="G4963" t="inlineStr">
        <is>
          <t>Size/Fit Issue</t>
        </is>
      </c>
      <c r="H4963" t="n">
        <v>1</v>
      </c>
      <c r="I4963" t="n">
        <v>502.89</v>
      </c>
    </row>
    <row r="4964">
      <c r="A4964" t="inlineStr">
        <is>
          <t>RET004976</t>
        </is>
      </c>
      <c r="B4964" t="inlineStr">
        <is>
          <t>O031316</t>
        </is>
      </c>
      <c r="C4964" s="25" t="n">
        <v>45619</v>
      </c>
      <c r="D4964" t="inlineStr">
        <is>
          <t>Fashion</t>
        </is>
      </c>
      <c r="E4964" t="inlineStr">
        <is>
          <t>West</t>
        </is>
      </c>
      <c r="F4964" t="inlineStr">
        <is>
          <t>Marketplace</t>
        </is>
      </c>
      <c r="G4964" t="inlineStr">
        <is>
          <t>Defective Product</t>
        </is>
      </c>
      <c r="H4964" t="n">
        <v>1</v>
      </c>
      <c r="I4964" t="n">
        <v>925.7</v>
      </c>
    </row>
    <row r="4965">
      <c r="A4965" t="inlineStr">
        <is>
          <t>RET004977</t>
        </is>
      </c>
      <c r="B4965" t="inlineStr">
        <is>
          <t>O031318</t>
        </is>
      </c>
      <c r="C4965" s="25" t="n">
        <v>45619</v>
      </c>
      <c r="D4965" t="inlineStr">
        <is>
          <t>Fashion</t>
        </is>
      </c>
      <c r="E4965" t="inlineStr">
        <is>
          <t>East</t>
        </is>
      </c>
      <c r="F4965" t="inlineStr">
        <is>
          <t>Website</t>
        </is>
      </c>
      <c r="G4965" t="inlineStr">
        <is>
          <t>Size/Fit Issue</t>
        </is>
      </c>
      <c r="H4965" t="n">
        <v>1</v>
      </c>
      <c r="I4965" t="n">
        <v>1393.7</v>
      </c>
    </row>
    <row r="4966">
      <c r="A4966" t="inlineStr">
        <is>
          <t>RET004978</t>
        </is>
      </c>
      <c r="B4966" t="inlineStr">
        <is>
          <t>O031327</t>
        </is>
      </c>
      <c r="C4966" s="25" t="n">
        <v>45619</v>
      </c>
      <c r="D4966" t="inlineStr">
        <is>
          <t>Home &amp; Kitchen</t>
        </is>
      </c>
      <c r="E4966" t="inlineStr">
        <is>
          <t>West</t>
        </is>
      </c>
      <c r="F4966" t="inlineStr">
        <is>
          <t>Mobile App</t>
        </is>
      </c>
      <c r="G4966" t="inlineStr">
        <is>
          <t>Defective Product</t>
        </is>
      </c>
      <c r="H4966" t="n">
        <v>1</v>
      </c>
      <c r="I4966" t="n">
        <v>3265.7</v>
      </c>
    </row>
    <row r="4967">
      <c r="A4967" t="inlineStr">
        <is>
          <t>RET004979</t>
        </is>
      </c>
      <c r="B4967" t="inlineStr">
        <is>
          <t>O031331</t>
        </is>
      </c>
      <c r="C4967" s="25" t="n">
        <v>45619</v>
      </c>
      <c r="D4967" t="inlineStr">
        <is>
          <t>Fashion</t>
        </is>
      </c>
      <c r="E4967" t="inlineStr">
        <is>
          <t>West</t>
        </is>
      </c>
      <c r="F4967" t="inlineStr">
        <is>
          <t>Marketplace</t>
        </is>
      </c>
      <c r="G4967" t="inlineStr">
        <is>
          <t>Late Delivery</t>
        </is>
      </c>
      <c r="H4967" t="n">
        <v>1</v>
      </c>
      <c r="I4967" t="n">
        <v>1935.08</v>
      </c>
    </row>
    <row r="4968">
      <c r="A4968" t="inlineStr">
        <is>
          <t>RET004980</t>
        </is>
      </c>
      <c r="B4968" t="inlineStr">
        <is>
          <t>O031341</t>
        </is>
      </c>
      <c r="C4968" s="25" t="n">
        <v>45620</v>
      </c>
      <c r="D4968" t="inlineStr">
        <is>
          <t>Fashion</t>
        </is>
      </c>
      <c r="E4968" t="inlineStr">
        <is>
          <t>North</t>
        </is>
      </c>
      <c r="F4968" t="inlineStr">
        <is>
          <t>Website</t>
        </is>
      </c>
      <c r="G4968" t="inlineStr">
        <is>
          <t>Defective Product</t>
        </is>
      </c>
      <c r="H4968" t="n">
        <v>1</v>
      </c>
      <c r="I4968" t="n">
        <v>449.96</v>
      </c>
    </row>
    <row r="4969">
      <c r="A4969" t="inlineStr">
        <is>
          <t>RET004981</t>
        </is>
      </c>
      <c r="B4969" t="inlineStr">
        <is>
          <t>O031346</t>
        </is>
      </c>
      <c r="C4969" s="25" t="n">
        <v>45620</v>
      </c>
      <c r="D4969" t="inlineStr">
        <is>
          <t>Fashion</t>
        </is>
      </c>
      <c r="E4969" t="inlineStr">
        <is>
          <t>North</t>
        </is>
      </c>
      <c r="F4969" t="inlineStr">
        <is>
          <t>Mobile App</t>
        </is>
      </c>
      <c r="G4969" t="inlineStr">
        <is>
          <t>Damaged in Transit</t>
        </is>
      </c>
      <c r="H4969" t="n">
        <v>2</v>
      </c>
      <c r="I4969" t="n">
        <v>428.69</v>
      </c>
    </row>
    <row r="4970">
      <c r="A4970" t="inlineStr">
        <is>
          <t>RET004982</t>
        </is>
      </c>
      <c r="B4970" t="inlineStr">
        <is>
          <t>O031353</t>
        </is>
      </c>
      <c r="C4970" s="25" t="n">
        <v>45620</v>
      </c>
      <c r="D4970" t="inlineStr">
        <is>
          <t>Beauty</t>
        </is>
      </c>
      <c r="E4970" t="inlineStr">
        <is>
          <t>South</t>
        </is>
      </c>
      <c r="F4970" t="inlineStr">
        <is>
          <t>Mobile App</t>
        </is>
      </c>
      <c r="G4970" t="inlineStr">
        <is>
          <t>Changed Mind</t>
        </is>
      </c>
      <c r="H4970" t="n">
        <v>1</v>
      </c>
      <c r="I4970" t="n">
        <v>176.9</v>
      </c>
    </row>
    <row r="4971">
      <c r="A4971" t="inlineStr">
        <is>
          <t>RET004983</t>
        </is>
      </c>
      <c r="B4971" t="inlineStr">
        <is>
          <t>O031358</t>
        </is>
      </c>
      <c r="C4971" s="25" t="n">
        <v>45620</v>
      </c>
      <c r="D4971" t="inlineStr">
        <is>
          <t>Fashion</t>
        </is>
      </c>
      <c r="E4971" t="inlineStr">
        <is>
          <t>South</t>
        </is>
      </c>
      <c r="F4971" t="inlineStr">
        <is>
          <t>Website</t>
        </is>
      </c>
      <c r="G4971" t="inlineStr">
        <is>
          <t>Size/Fit Issue</t>
        </is>
      </c>
      <c r="H4971" t="n">
        <v>1</v>
      </c>
      <c r="I4971" t="n">
        <v>1084.82</v>
      </c>
    </row>
    <row r="4972">
      <c r="A4972" t="inlineStr">
        <is>
          <t>RET004984</t>
        </is>
      </c>
      <c r="B4972" t="inlineStr">
        <is>
          <t>O031360</t>
        </is>
      </c>
      <c r="C4972" s="25" t="n">
        <v>45620</v>
      </c>
      <c r="D4972" t="inlineStr">
        <is>
          <t>Grocery</t>
        </is>
      </c>
      <c r="E4972" t="inlineStr">
        <is>
          <t>South</t>
        </is>
      </c>
      <c r="F4972" t="inlineStr">
        <is>
          <t>Marketplace</t>
        </is>
      </c>
      <c r="G4972" t="inlineStr">
        <is>
          <t>Changed Mind</t>
        </is>
      </c>
      <c r="H4972" t="n">
        <v>2</v>
      </c>
      <c r="I4972" t="n">
        <v>511.78</v>
      </c>
    </row>
    <row r="4973">
      <c r="A4973" t="inlineStr">
        <is>
          <t>RET004985</t>
        </is>
      </c>
      <c r="B4973" t="inlineStr">
        <is>
          <t>O031361</t>
        </is>
      </c>
      <c r="C4973" s="25" t="n">
        <v>45620</v>
      </c>
      <c r="D4973" t="inlineStr">
        <is>
          <t>Electronics</t>
        </is>
      </c>
      <c r="E4973" t="inlineStr">
        <is>
          <t>West</t>
        </is>
      </c>
      <c r="F4973" t="inlineStr">
        <is>
          <t>Marketplace</t>
        </is>
      </c>
      <c r="G4973" t="inlineStr">
        <is>
          <t>Defective Product</t>
        </is>
      </c>
      <c r="H4973" t="n">
        <v>1</v>
      </c>
      <c r="I4973" t="n">
        <v>13727.64</v>
      </c>
    </row>
    <row r="4974">
      <c r="A4974" t="inlineStr">
        <is>
          <t>RET004986</t>
        </is>
      </c>
      <c r="B4974" t="inlineStr">
        <is>
          <t>O031362</t>
        </is>
      </c>
      <c r="C4974" s="25" t="n">
        <v>45620</v>
      </c>
      <c r="D4974" t="inlineStr">
        <is>
          <t>Fashion</t>
        </is>
      </c>
      <c r="E4974" t="inlineStr">
        <is>
          <t>West</t>
        </is>
      </c>
      <c r="F4974" t="inlineStr">
        <is>
          <t>Website</t>
        </is>
      </c>
      <c r="G4974" t="inlineStr">
        <is>
          <t>Not as Described</t>
        </is>
      </c>
      <c r="H4974" t="n">
        <v>1</v>
      </c>
      <c r="I4974" t="n">
        <v>997.36</v>
      </c>
    </row>
    <row r="4975">
      <c r="A4975" t="inlineStr">
        <is>
          <t>RET004987</t>
        </is>
      </c>
      <c r="B4975" t="inlineStr">
        <is>
          <t>O031378</t>
        </is>
      </c>
      <c r="C4975" s="25" t="n">
        <v>45620</v>
      </c>
      <c r="D4975" t="inlineStr">
        <is>
          <t>Fashion</t>
        </is>
      </c>
      <c r="E4975" t="inlineStr">
        <is>
          <t>North</t>
        </is>
      </c>
      <c r="F4975" t="inlineStr">
        <is>
          <t>Mobile App</t>
        </is>
      </c>
      <c r="G4975" t="inlineStr">
        <is>
          <t>Not as Described</t>
        </is>
      </c>
      <c r="H4975" t="n">
        <v>1</v>
      </c>
      <c r="I4975" t="n">
        <v>1440.04</v>
      </c>
    </row>
    <row r="4976">
      <c r="A4976" t="inlineStr">
        <is>
          <t>RET004988</t>
        </is>
      </c>
      <c r="B4976" t="inlineStr">
        <is>
          <t>O031410</t>
        </is>
      </c>
      <c r="C4976" s="25" t="n">
        <v>45621</v>
      </c>
      <c r="D4976" t="inlineStr">
        <is>
          <t>Fashion</t>
        </is>
      </c>
      <c r="E4976" t="inlineStr">
        <is>
          <t>South</t>
        </is>
      </c>
      <c r="F4976" t="inlineStr">
        <is>
          <t>Retail Store</t>
        </is>
      </c>
      <c r="G4976" t="inlineStr">
        <is>
          <t>Size/Fit Issue</t>
        </is>
      </c>
      <c r="H4976" t="n">
        <v>1</v>
      </c>
      <c r="I4976" t="n">
        <v>2750.9</v>
      </c>
    </row>
    <row r="4977">
      <c r="A4977" t="inlineStr">
        <is>
          <t>RET004989</t>
        </is>
      </c>
      <c r="B4977" t="inlineStr">
        <is>
          <t>O031411</t>
        </is>
      </c>
      <c r="C4977" s="25" t="n">
        <v>45621</v>
      </c>
      <c r="D4977" t="inlineStr">
        <is>
          <t>Home &amp; Kitchen</t>
        </is>
      </c>
      <c r="E4977" t="inlineStr">
        <is>
          <t>South</t>
        </is>
      </c>
      <c r="F4977" t="inlineStr">
        <is>
          <t>Retail Store</t>
        </is>
      </c>
      <c r="G4977" t="inlineStr">
        <is>
          <t>Defective Product</t>
        </is>
      </c>
      <c r="H4977" t="n">
        <v>2</v>
      </c>
      <c r="I4977" t="n">
        <v>934.13</v>
      </c>
    </row>
    <row r="4978">
      <c r="A4978" t="inlineStr">
        <is>
          <t>RET004990</t>
        </is>
      </c>
      <c r="B4978" t="inlineStr">
        <is>
          <t>O031459</t>
        </is>
      </c>
      <c r="C4978" s="25" t="n">
        <v>45621</v>
      </c>
      <c r="D4978" t="inlineStr">
        <is>
          <t>Fashion</t>
        </is>
      </c>
      <c r="E4978" t="inlineStr">
        <is>
          <t>East</t>
        </is>
      </c>
      <c r="F4978" t="inlineStr">
        <is>
          <t>Retail Store</t>
        </is>
      </c>
      <c r="G4978" t="inlineStr">
        <is>
          <t>Damaged in Transit</t>
        </is>
      </c>
      <c r="H4978" t="n">
        <v>1</v>
      </c>
      <c r="I4978" t="n">
        <v>785.88</v>
      </c>
    </row>
    <row r="4979">
      <c r="A4979" t="inlineStr">
        <is>
          <t>RET004991</t>
        </is>
      </c>
      <c r="B4979" t="inlineStr">
        <is>
          <t>O031471</t>
        </is>
      </c>
      <c r="C4979" s="25" t="n">
        <v>45621</v>
      </c>
      <c r="D4979" t="inlineStr">
        <is>
          <t>Books</t>
        </is>
      </c>
      <c r="E4979" t="inlineStr">
        <is>
          <t>West</t>
        </is>
      </c>
      <c r="F4979" t="inlineStr">
        <is>
          <t>Website</t>
        </is>
      </c>
      <c r="G4979" t="inlineStr">
        <is>
          <t>Defective Product</t>
        </is>
      </c>
      <c r="H4979" t="n">
        <v>1</v>
      </c>
      <c r="I4979" t="n">
        <v>495.14</v>
      </c>
    </row>
    <row r="4980">
      <c r="A4980" t="inlineStr">
        <is>
          <t>RET004992</t>
        </is>
      </c>
      <c r="B4980" t="inlineStr">
        <is>
          <t>O031479</t>
        </is>
      </c>
      <c r="C4980" s="25" t="n">
        <v>45621</v>
      </c>
      <c r="D4980" t="inlineStr">
        <is>
          <t>Fashion</t>
        </is>
      </c>
      <c r="E4980" t="inlineStr">
        <is>
          <t>East</t>
        </is>
      </c>
      <c r="F4980" t="inlineStr">
        <is>
          <t>Retail Store</t>
        </is>
      </c>
      <c r="G4980" t="inlineStr">
        <is>
          <t>Size/Fit Issue</t>
        </is>
      </c>
      <c r="H4980" t="n">
        <v>1</v>
      </c>
      <c r="I4980" t="n">
        <v>438.98</v>
      </c>
    </row>
    <row r="4981">
      <c r="A4981" t="inlineStr">
        <is>
          <t>RET004993</t>
        </is>
      </c>
      <c r="B4981" t="inlineStr">
        <is>
          <t>O031483</t>
        </is>
      </c>
      <c r="C4981" s="25" t="n">
        <v>45622</v>
      </c>
      <c r="D4981" t="inlineStr">
        <is>
          <t>Home &amp; Kitchen</t>
        </is>
      </c>
      <c r="E4981" t="inlineStr">
        <is>
          <t>South</t>
        </is>
      </c>
      <c r="F4981" t="inlineStr">
        <is>
          <t>Website</t>
        </is>
      </c>
      <c r="G4981" t="inlineStr">
        <is>
          <t>Defective Product</t>
        </is>
      </c>
      <c r="H4981" t="n">
        <v>1</v>
      </c>
      <c r="I4981" t="n">
        <v>4126.82</v>
      </c>
    </row>
    <row r="4982">
      <c r="A4982" t="inlineStr">
        <is>
          <t>RET004994</t>
        </is>
      </c>
      <c r="B4982" t="inlineStr">
        <is>
          <t>O031491</t>
        </is>
      </c>
      <c r="C4982" s="25" t="n">
        <v>45622</v>
      </c>
      <c r="D4982" t="inlineStr">
        <is>
          <t>Fashion</t>
        </is>
      </c>
      <c r="E4982" t="inlineStr">
        <is>
          <t>West</t>
        </is>
      </c>
      <c r="F4982" t="inlineStr">
        <is>
          <t>Website</t>
        </is>
      </c>
      <c r="G4982" t="inlineStr">
        <is>
          <t>Size/Fit Issue</t>
        </is>
      </c>
      <c r="H4982" t="n">
        <v>1</v>
      </c>
      <c r="I4982" t="n">
        <v>1206.5</v>
      </c>
    </row>
    <row r="4983">
      <c r="A4983" t="inlineStr">
        <is>
          <t>RET004995</t>
        </is>
      </c>
      <c r="B4983" t="inlineStr">
        <is>
          <t>O031494</t>
        </is>
      </c>
      <c r="C4983" s="25" t="n">
        <v>45622</v>
      </c>
      <c r="D4983" t="inlineStr">
        <is>
          <t>Beauty</t>
        </is>
      </c>
      <c r="E4983" t="inlineStr">
        <is>
          <t>East</t>
        </is>
      </c>
      <c r="F4983" t="inlineStr">
        <is>
          <t>Marketplace</t>
        </is>
      </c>
      <c r="G4983" t="inlineStr">
        <is>
          <t>Changed Mind</t>
        </is>
      </c>
      <c r="H4983" t="n">
        <v>1</v>
      </c>
      <c r="I4983" t="n">
        <v>611.5700000000001</v>
      </c>
    </row>
    <row r="4984">
      <c r="A4984" t="inlineStr">
        <is>
          <t>RET004996</t>
        </is>
      </c>
      <c r="B4984" t="inlineStr">
        <is>
          <t>O031499</t>
        </is>
      </c>
      <c r="C4984" s="25" t="n">
        <v>45622</v>
      </c>
      <c r="D4984" t="inlineStr">
        <is>
          <t>Books</t>
        </is>
      </c>
      <c r="E4984" t="inlineStr">
        <is>
          <t>East</t>
        </is>
      </c>
      <c r="F4984" t="inlineStr">
        <is>
          <t>Website</t>
        </is>
      </c>
      <c r="G4984" t="inlineStr">
        <is>
          <t>Damaged in Transit</t>
        </is>
      </c>
      <c r="H4984" t="n">
        <v>1</v>
      </c>
      <c r="I4984" t="n">
        <v>228.96</v>
      </c>
    </row>
    <row r="4985">
      <c r="A4985" t="inlineStr">
        <is>
          <t>RET004997</t>
        </is>
      </c>
      <c r="B4985" t="inlineStr">
        <is>
          <t>O031506</t>
        </is>
      </c>
      <c r="C4985" s="25" t="n">
        <v>45622</v>
      </c>
      <c r="D4985" t="inlineStr">
        <is>
          <t>Fashion</t>
        </is>
      </c>
      <c r="E4985" t="inlineStr">
        <is>
          <t>West</t>
        </is>
      </c>
      <c r="F4985" t="inlineStr">
        <is>
          <t>Mobile App</t>
        </is>
      </c>
      <c r="G4985" t="inlineStr">
        <is>
          <t>Size/Fit Issue</t>
        </is>
      </c>
      <c r="H4985" t="n">
        <v>1</v>
      </c>
      <c r="I4985" t="n">
        <v>2288.68</v>
      </c>
    </row>
    <row r="4986">
      <c r="A4986" t="inlineStr">
        <is>
          <t>RET004998</t>
        </is>
      </c>
      <c r="B4986" t="inlineStr">
        <is>
          <t>O031520</t>
        </is>
      </c>
      <c r="C4986" s="25" t="n">
        <v>45622</v>
      </c>
      <c r="D4986" t="inlineStr">
        <is>
          <t>Electronics</t>
        </is>
      </c>
      <c r="E4986" t="inlineStr">
        <is>
          <t>South</t>
        </is>
      </c>
      <c r="F4986" t="inlineStr">
        <is>
          <t>Marketplace</t>
        </is>
      </c>
      <c r="G4986" t="inlineStr">
        <is>
          <t>Defective Product</t>
        </is>
      </c>
      <c r="H4986" t="n">
        <v>1</v>
      </c>
      <c r="I4986" t="n">
        <v>9302.9</v>
      </c>
    </row>
    <row r="4987">
      <c r="A4987" t="inlineStr">
        <is>
          <t>RET004999</t>
        </is>
      </c>
      <c r="B4987" t="inlineStr">
        <is>
          <t>O031522</t>
        </is>
      </c>
      <c r="C4987" s="25" t="n">
        <v>45622</v>
      </c>
      <c r="D4987" t="inlineStr">
        <is>
          <t>Fashion</t>
        </is>
      </c>
      <c r="E4987" t="inlineStr">
        <is>
          <t>West</t>
        </is>
      </c>
      <c r="F4987" t="inlineStr">
        <is>
          <t>Marketplace</t>
        </is>
      </c>
      <c r="G4987" t="inlineStr">
        <is>
          <t>Size/Fit Issue</t>
        </is>
      </c>
      <c r="H4987" t="n">
        <v>1</v>
      </c>
      <c r="I4987" t="n">
        <v>1935.08</v>
      </c>
    </row>
    <row r="4988">
      <c r="A4988" t="inlineStr">
        <is>
          <t>RET005000</t>
        </is>
      </c>
      <c r="B4988" t="inlineStr">
        <is>
          <t>O031523</t>
        </is>
      </c>
      <c r="C4988" s="25" t="n">
        <v>45622</v>
      </c>
      <c r="D4988" t="inlineStr">
        <is>
          <t>Fashion</t>
        </is>
      </c>
      <c r="E4988" t="inlineStr">
        <is>
          <t>South</t>
        </is>
      </c>
      <c r="F4988" t="inlineStr">
        <is>
          <t>Retail Store</t>
        </is>
      </c>
      <c r="G4988" t="inlineStr">
        <is>
          <t>Size/Fit Issue</t>
        </is>
      </c>
      <c r="H4988" t="n">
        <v>1</v>
      </c>
      <c r="I4988" t="n">
        <v>1821.25</v>
      </c>
    </row>
    <row r="4989">
      <c r="A4989" t="inlineStr">
        <is>
          <t>RET005001</t>
        </is>
      </c>
      <c r="B4989" t="inlineStr">
        <is>
          <t>O031524</t>
        </is>
      </c>
      <c r="C4989" s="25" t="n">
        <v>45622</v>
      </c>
      <c r="D4989" t="inlineStr">
        <is>
          <t>Sports</t>
        </is>
      </c>
      <c r="E4989" t="inlineStr">
        <is>
          <t>East</t>
        </is>
      </c>
      <c r="F4989" t="inlineStr">
        <is>
          <t>Marketplace</t>
        </is>
      </c>
      <c r="G4989" t="inlineStr">
        <is>
          <t>Defective Product</t>
        </is>
      </c>
      <c r="H4989" t="n">
        <v>1</v>
      </c>
      <c r="I4989" t="n">
        <v>2659.96</v>
      </c>
    </row>
    <row r="4990">
      <c r="A4990" t="inlineStr">
        <is>
          <t>RET005002</t>
        </is>
      </c>
      <c r="B4990" t="inlineStr">
        <is>
          <t>O031526</t>
        </is>
      </c>
      <c r="C4990" s="25" t="n">
        <v>45622</v>
      </c>
      <c r="D4990" t="inlineStr">
        <is>
          <t>Grocery</t>
        </is>
      </c>
      <c r="E4990" t="inlineStr">
        <is>
          <t>North</t>
        </is>
      </c>
      <c r="F4990" t="inlineStr">
        <is>
          <t>Mobile App</t>
        </is>
      </c>
      <c r="G4990" t="inlineStr">
        <is>
          <t>Damaged in Transit</t>
        </is>
      </c>
      <c r="H4990" t="n">
        <v>2</v>
      </c>
      <c r="I4990" t="n">
        <v>935.27</v>
      </c>
    </row>
    <row r="4991">
      <c r="A4991" t="inlineStr">
        <is>
          <t>RET005003</t>
        </is>
      </c>
      <c r="B4991" t="inlineStr">
        <is>
          <t>O031536</t>
        </is>
      </c>
      <c r="C4991" s="25" t="n">
        <v>45622</v>
      </c>
      <c r="D4991" t="inlineStr">
        <is>
          <t>Books</t>
        </is>
      </c>
      <c r="E4991" t="inlineStr">
        <is>
          <t>North</t>
        </is>
      </c>
      <c r="F4991" t="inlineStr">
        <is>
          <t>Marketplace</t>
        </is>
      </c>
      <c r="G4991" t="inlineStr">
        <is>
          <t>Defective Product</t>
        </is>
      </c>
      <c r="H4991" t="n">
        <v>1</v>
      </c>
      <c r="I4991" t="n">
        <v>548.29</v>
      </c>
    </row>
    <row r="4992">
      <c r="A4992" t="inlineStr">
        <is>
          <t>RET005004</t>
        </is>
      </c>
      <c r="B4992" t="inlineStr">
        <is>
          <t>O031540</t>
        </is>
      </c>
      <c r="C4992" s="25" t="n">
        <v>45622</v>
      </c>
      <c r="D4992" t="inlineStr">
        <is>
          <t>Fashion</t>
        </is>
      </c>
      <c r="E4992" t="inlineStr">
        <is>
          <t>Central</t>
        </is>
      </c>
      <c r="F4992" t="inlineStr">
        <is>
          <t>Mobile App</t>
        </is>
      </c>
      <c r="G4992" t="inlineStr">
        <is>
          <t>Defective Product</t>
        </is>
      </c>
      <c r="H4992" t="n">
        <v>1</v>
      </c>
      <c r="I4992" t="n">
        <v>441.12</v>
      </c>
    </row>
    <row r="4993">
      <c r="A4993" t="inlineStr">
        <is>
          <t>RET005005</t>
        </is>
      </c>
      <c r="B4993" t="inlineStr">
        <is>
          <t>O031551</t>
        </is>
      </c>
      <c r="C4993" s="25" t="n">
        <v>45622</v>
      </c>
      <c r="D4993" t="inlineStr">
        <is>
          <t>Electronics</t>
        </is>
      </c>
      <c r="E4993" t="inlineStr">
        <is>
          <t>West</t>
        </is>
      </c>
      <c r="F4993" t="inlineStr">
        <is>
          <t>Website</t>
        </is>
      </c>
      <c r="G4993" t="inlineStr">
        <is>
          <t>Defective Product</t>
        </is>
      </c>
      <c r="H4993" t="n">
        <v>1</v>
      </c>
      <c r="I4993" t="n">
        <v>7096.13</v>
      </c>
    </row>
    <row r="4994">
      <c r="A4994" t="inlineStr">
        <is>
          <t>RET005006</t>
        </is>
      </c>
      <c r="B4994" t="inlineStr">
        <is>
          <t>O031555</t>
        </is>
      </c>
      <c r="C4994" s="25" t="n">
        <v>45623</v>
      </c>
      <c r="D4994" t="inlineStr">
        <is>
          <t>Electronics</t>
        </is>
      </c>
      <c r="E4994" t="inlineStr">
        <is>
          <t>West</t>
        </is>
      </c>
      <c r="F4994" t="inlineStr">
        <is>
          <t>Retail Store</t>
        </is>
      </c>
      <c r="G4994" t="inlineStr">
        <is>
          <t>Defective Product</t>
        </is>
      </c>
      <c r="H4994" t="n">
        <v>1</v>
      </c>
      <c r="I4994" t="n">
        <v>18669.2</v>
      </c>
    </row>
    <row r="4995">
      <c r="A4995" t="inlineStr">
        <is>
          <t>RET005007</t>
        </is>
      </c>
      <c r="B4995" t="inlineStr">
        <is>
          <t>O031573</t>
        </is>
      </c>
      <c r="C4995" s="25" t="n">
        <v>45623</v>
      </c>
      <c r="D4995" t="inlineStr">
        <is>
          <t>Unknown</t>
        </is>
      </c>
      <c r="E4995" t="inlineStr">
        <is>
          <t>North</t>
        </is>
      </c>
      <c r="F4995" t="inlineStr">
        <is>
          <t>Mobile App</t>
        </is>
      </c>
      <c r="G4995" t="inlineStr">
        <is>
          <t>Not as Described</t>
        </is>
      </c>
      <c r="H4995" t="n">
        <v>2</v>
      </c>
      <c r="I4995" t="n">
        <v>4523.06</v>
      </c>
    </row>
    <row r="4996">
      <c r="A4996" t="inlineStr">
        <is>
          <t>RET005008</t>
        </is>
      </c>
      <c r="B4996" t="inlineStr">
        <is>
          <t>O031584</t>
        </is>
      </c>
      <c r="C4996" s="25" t="n">
        <v>45623</v>
      </c>
      <c r="D4996" t="inlineStr">
        <is>
          <t>Fashion</t>
        </is>
      </c>
      <c r="E4996" t="inlineStr">
        <is>
          <t>West</t>
        </is>
      </c>
      <c r="F4996" t="inlineStr">
        <is>
          <t>Mobile App</t>
        </is>
      </c>
      <c r="G4996" t="inlineStr">
        <is>
          <t>Defective Product</t>
        </is>
      </c>
      <c r="H4996" t="n">
        <v>1</v>
      </c>
      <c r="I4996" t="n">
        <v>847.76</v>
      </c>
    </row>
    <row r="4997">
      <c r="A4997" t="inlineStr">
        <is>
          <t>RET005009</t>
        </is>
      </c>
      <c r="B4997" t="inlineStr">
        <is>
          <t>O031590</t>
        </is>
      </c>
      <c r="C4997" s="25" t="n">
        <v>45623</v>
      </c>
      <c r="D4997" t="inlineStr">
        <is>
          <t>Beauty</t>
        </is>
      </c>
      <c r="E4997" t="inlineStr">
        <is>
          <t>West</t>
        </is>
      </c>
      <c r="F4997" t="inlineStr">
        <is>
          <t>Retail Store</t>
        </is>
      </c>
      <c r="G4997" t="inlineStr">
        <is>
          <t>Defective Product</t>
        </is>
      </c>
      <c r="H4997" t="n">
        <v>1</v>
      </c>
      <c r="I4997" t="n">
        <v>547.2</v>
      </c>
    </row>
    <row r="4998">
      <c r="A4998" t="inlineStr">
        <is>
          <t>RET005010</t>
        </is>
      </c>
      <c r="B4998" t="inlineStr">
        <is>
          <t>O031594</t>
        </is>
      </c>
      <c r="C4998" s="25" t="n">
        <v>45623</v>
      </c>
      <c r="D4998" t="inlineStr">
        <is>
          <t>Fashion</t>
        </is>
      </c>
      <c r="E4998" t="inlineStr">
        <is>
          <t>East</t>
        </is>
      </c>
      <c r="F4998" t="inlineStr">
        <is>
          <t>Mobile App</t>
        </is>
      </c>
      <c r="G4998" t="inlineStr">
        <is>
          <t>Size/Fit Issue</t>
        </is>
      </c>
      <c r="H4998" t="n">
        <v>1</v>
      </c>
      <c r="I4998" t="n">
        <v>2503.49</v>
      </c>
    </row>
    <row r="4999">
      <c r="A4999" t="inlineStr">
        <is>
          <t>RET005011</t>
        </is>
      </c>
      <c r="B4999" t="inlineStr">
        <is>
          <t>O031604</t>
        </is>
      </c>
      <c r="C4999" s="25" t="n">
        <v>45623</v>
      </c>
      <c r="D4999" t="inlineStr">
        <is>
          <t>Sports</t>
        </is>
      </c>
      <c r="E4999" t="inlineStr">
        <is>
          <t>West</t>
        </is>
      </c>
      <c r="F4999" t="inlineStr">
        <is>
          <t>Mobile App</t>
        </is>
      </c>
      <c r="G4999" t="inlineStr">
        <is>
          <t>Defective Product</t>
        </is>
      </c>
      <c r="H4999" t="n">
        <v>1</v>
      </c>
      <c r="I4999" t="n">
        <v>654.26</v>
      </c>
    </row>
    <row r="5000">
      <c r="A5000" t="inlineStr">
        <is>
          <t>RET005012</t>
        </is>
      </c>
      <c r="B5000" t="inlineStr">
        <is>
          <t>O031613</t>
        </is>
      </c>
      <c r="C5000" s="25" t="n">
        <v>45623</v>
      </c>
      <c r="D5000" t="inlineStr">
        <is>
          <t>Electronics</t>
        </is>
      </c>
      <c r="E5000" t="inlineStr">
        <is>
          <t>West</t>
        </is>
      </c>
      <c r="F5000" t="inlineStr">
        <is>
          <t>Marketplace</t>
        </is>
      </c>
      <c r="G5000" t="inlineStr">
        <is>
          <t>Changed Mind</t>
        </is>
      </c>
      <c r="H5000" t="n">
        <v>1</v>
      </c>
      <c r="I5000" t="n">
        <v>3696.26</v>
      </c>
    </row>
    <row r="5001">
      <c r="A5001" t="inlineStr">
        <is>
          <t>RET005013</t>
        </is>
      </c>
      <c r="B5001" t="inlineStr">
        <is>
          <t>O031636</t>
        </is>
      </c>
      <c r="C5001" s="25" t="n">
        <v>45624</v>
      </c>
      <c r="D5001" t="inlineStr">
        <is>
          <t>Fashion</t>
        </is>
      </c>
      <c r="E5001" t="inlineStr">
        <is>
          <t>North</t>
        </is>
      </c>
      <c r="F5001" t="inlineStr">
        <is>
          <t>Mobile App</t>
        </is>
      </c>
      <c r="G5001" t="inlineStr">
        <is>
          <t>Changed Mind</t>
        </is>
      </c>
      <c r="H5001" t="n">
        <v>2</v>
      </c>
      <c r="I5001" t="n">
        <v>4153.97</v>
      </c>
    </row>
    <row r="5002">
      <c r="A5002" t="inlineStr">
        <is>
          <t>RET005014</t>
        </is>
      </c>
      <c r="B5002" t="inlineStr">
        <is>
          <t>O031637</t>
        </is>
      </c>
      <c r="C5002" s="25" t="n">
        <v>45624</v>
      </c>
      <c r="D5002" t="inlineStr">
        <is>
          <t>Fashion</t>
        </is>
      </c>
      <c r="E5002" t="inlineStr">
        <is>
          <t>West</t>
        </is>
      </c>
      <c r="F5002" t="inlineStr">
        <is>
          <t>Website</t>
        </is>
      </c>
      <c r="G5002" t="inlineStr">
        <is>
          <t>Size/Fit Issue</t>
        </is>
      </c>
      <c r="H5002" t="n">
        <v>1</v>
      </c>
      <c r="I5002" t="n">
        <v>3218.9</v>
      </c>
    </row>
    <row r="5003">
      <c r="A5003" t="inlineStr">
        <is>
          <t>RET005015</t>
        </is>
      </c>
      <c r="B5003" t="inlineStr">
        <is>
          <t>O031638</t>
        </is>
      </c>
      <c r="C5003" s="25" t="n">
        <v>45624</v>
      </c>
      <c r="D5003" t="inlineStr">
        <is>
          <t>Electronics</t>
        </is>
      </c>
      <c r="E5003" t="inlineStr">
        <is>
          <t>South</t>
        </is>
      </c>
      <c r="F5003" t="inlineStr">
        <is>
          <t>Marketplace</t>
        </is>
      </c>
      <c r="G5003" t="inlineStr">
        <is>
          <t>Defective Product</t>
        </is>
      </c>
      <c r="H5003" t="n">
        <v>1</v>
      </c>
      <c r="I5003" t="n">
        <v>12295.56</v>
      </c>
    </row>
    <row r="5004">
      <c r="A5004" t="inlineStr">
        <is>
          <t>RET005016</t>
        </is>
      </c>
      <c r="B5004" t="inlineStr">
        <is>
          <t>O031647</t>
        </is>
      </c>
      <c r="C5004" s="25" t="n">
        <v>45624</v>
      </c>
      <c r="D5004" t="inlineStr">
        <is>
          <t>Fashion</t>
        </is>
      </c>
      <c r="E5004" t="inlineStr">
        <is>
          <t>North</t>
        </is>
      </c>
      <c r="F5004" t="inlineStr">
        <is>
          <t>Website</t>
        </is>
      </c>
      <c r="G5004" t="inlineStr">
        <is>
          <t>Changed Mind</t>
        </is>
      </c>
      <c r="H5004" t="n">
        <v>2</v>
      </c>
      <c r="I5004" t="n">
        <v>2230.9</v>
      </c>
    </row>
    <row r="5005">
      <c r="A5005" t="inlineStr">
        <is>
          <t>RET005017</t>
        </is>
      </c>
      <c r="B5005" t="inlineStr">
        <is>
          <t>O031649</t>
        </is>
      </c>
      <c r="C5005" s="25" t="n">
        <v>45624</v>
      </c>
      <c r="D5005" t="inlineStr">
        <is>
          <t>Fashion</t>
        </is>
      </c>
      <c r="E5005" t="inlineStr">
        <is>
          <t>East</t>
        </is>
      </c>
      <c r="F5005" t="inlineStr">
        <is>
          <t>Marketplace</t>
        </is>
      </c>
      <c r="G5005" t="inlineStr">
        <is>
          <t>Not Specified</t>
        </is>
      </c>
      <c r="H5005" t="n">
        <v>1</v>
      </c>
      <c r="I5005" t="n">
        <v>1105.73</v>
      </c>
    </row>
    <row r="5006">
      <c r="A5006" t="inlineStr">
        <is>
          <t>RET005018</t>
        </is>
      </c>
      <c r="B5006" t="inlineStr">
        <is>
          <t>O031654</t>
        </is>
      </c>
      <c r="C5006" s="25" t="n">
        <v>45624</v>
      </c>
      <c r="D5006" t="inlineStr">
        <is>
          <t>Electronics</t>
        </is>
      </c>
      <c r="E5006" t="inlineStr">
        <is>
          <t>South</t>
        </is>
      </c>
      <c r="F5006" t="inlineStr">
        <is>
          <t>Website</t>
        </is>
      </c>
      <c r="G5006" t="inlineStr">
        <is>
          <t>Defective Product</t>
        </is>
      </c>
      <c r="H5006" t="n">
        <v>2</v>
      </c>
      <c r="I5006" t="n">
        <v>14818.02</v>
      </c>
    </row>
    <row r="5007">
      <c r="A5007" t="inlineStr">
        <is>
          <t>RET005019</t>
        </is>
      </c>
      <c r="B5007" t="inlineStr">
        <is>
          <t>O031657</t>
        </is>
      </c>
      <c r="C5007" s="25" t="n">
        <v>45624</v>
      </c>
      <c r="D5007" t="inlineStr">
        <is>
          <t>Electronics</t>
        </is>
      </c>
      <c r="E5007" t="inlineStr">
        <is>
          <t>North</t>
        </is>
      </c>
      <c r="F5007" t="inlineStr">
        <is>
          <t>Marketplace</t>
        </is>
      </c>
      <c r="G5007" t="inlineStr">
        <is>
          <t>Damaged in Transit</t>
        </is>
      </c>
      <c r="H5007" t="n">
        <v>1</v>
      </c>
      <c r="I5007" t="n">
        <v>7299.86</v>
      </c>
    </row>
    <row r="5008">
      <c r="A5008" t="inlineStr">
        <is>
          <t>RET005020</t>
        </is>
      </c>
      <c r="B5008" t="inlineStr">
        <is>
          <t>O031658</t>
        </is>
      </c>
      <c r="C5008" s="25" t="n">
        <v>45624</v>
      </c>
      <c r="D5008" t="inlineStr">
        <is>
          <t>Fashion</t>
        </is>
      </c>
      <c r="E5008" t="inlineStr">
        <is>
          <t>South</t>
        </is>
      </c>
      <c r="F5008" t="inlineStr">
        <is>
          <t>Website</t>
        </is>
      </c>
      <c r="G5008" t="inlineStr">
        <is>
          <t>Wrong Item Delivered</t>
        </is>
      </c>
      <c r="H5008" t="n">
        <v>1</v>
      </c>
      <c r="I5008" t="n">
        <v>1608.98</v>
      </c>
    </row>
    <row r="5009">
      <c r="A5009" t="inlineStr">
        <is>
          <t>RET005021</t>
        </is>
      </c>
      <c r="B5009" t="inlineStr">
        <is>
          <t>O031662</t>
        </is>
      </c>
      <c r="C5009" s="25" t="n">
        <v>45624</v>
      </c>
      <c r="D5009" t="inlineStr">
        <is>
          <t>Books</t>
        </is>
      </c>
      <c r="E5009" t="inlineStr">
        <is>
          <t>West</t>
        </is>
      </c>
      <c r="F5009" t="inlineStr">
        <is>
          <t>Website</t>
        </is>
      </c>
      <c r="G5009" t="inlineStr">
        <is>
          <t>Changed Mind</t>
        </is>
      </c>
      <c r="H5009" t="n">
        <v>1</v>
      </c>
      <c r="I5009" t="n">
        <v>307.94</v>
      </c>
    </row>
    <row r="5010">
      <c r="A5010" t="inlineStr">
        <is>
          <t>RET005022</t>
        </is>
      </c>
      <c r="B5010" t="inlineStr">
        <is>
          <t>O031679</t>
        </is>
      </c>
      <c r="C5010" s="25" t="n">
        <v>45624</v>
      </c>
      <c r="D5010" t="inlineStr">
        <is>
          <t>Fashion</t>
        </is>
      </c>
      <c r="E5010" t="inlineStr">
        <is>
          <t>East</t>
        </is>
      </c>
      <c r="F5010" t="inlineStr">
        <is>
          <t>Mobile App</t>
        </is>
      </c>
      <c r="G5010" t="inlineStr">
        <is>
          <t>Size/Fit Issue</t>
        </is>
      </c>
      <c r="H5010" t="n">
        <v>1</v>
      </c>
      <c r="I5010" t="n">
        <v>2423.3</v>
      </c>
    </row>
    <row r="5011">
      <c r="A5011" t="inlineStr">
        <is>
          <t>RET005023</t>
        </is>
      </c>
      <c r="B5011" t="inlineStr">
        <is>
          <t>O031685</t>
        </is>
      </c>
      <c r="C5011" s="25" t="n">
        <v>45624</v>
      </c>
      <c r="D5011" t="inlineStr">
        <is>
          <t>Fashion</t>
        </is>
      </c>
      <c r="E5011" t="inlineStr">
        <is>
          <t>South</t>
        </is>
      </c>
      <c r="F5011" t="inlineStr">
        <is>
          <t>Marketplace</t>
        </is>
      </c>
      <c r="G5011" t="inlineStr">
        <is>
          <t>Changed Mind</t>
        </is>
      </c>
      <c r="H5011" t="n">
        <v>1</v>
      </c>
      <c r="I5011" t="n">
        <v>748.02</v>
      </c>
    </row>
    <row r="5012">
      <c r="A5012" t="inlineStr">
        <is>
          <t>RET005024</t>
        </is>
      </c>
      <c r="B5012" t="inlineStr">
        <is>
          <t>O031690</t>
        </is>
      </c>
      <c r="C5012" s="25" t="n">
        <v>45624</v>
      </c>
      <c r="D5012" t="inlineStr">
        <is>
          <t>Fashion</t>
        </is>
      </c>
      <c r="E5012" t="inlineStr">
        <is>
          <t>South</t>
        </is>
      </c>
      <c r="F5012" t="inlineStr">
        <is>
          <t>Mobile App</t>
        </is>
      </c>
      <c r="G5012" t="inlineStr">
        <is>
          <t>Late Delivery</t>
        </is>
      </c>
      <c r="H5012" t="n">
        <v>2</v>
      </c>
      <c r="I5012" t="n">
        <v>1996.07</v>
      </c>
    </row>
    <row r="5013">
      <c r="A5013" t="inlineStr">
        <is>
          <t>RET005025</t>
        </is>
      </c>
      <c r="B5013" t="inlineStr">
        <is>
          <t>O031720</t>
        </is>
      </c>
      <c r="C5013" s="25" t="n">
        <v>45625</v>
      </c>
      <c r="D5013" t="inlineStr">
        <is>
          <t>Home &amp; Kitchen</t>
        </is>
      </c>
      <c r="E5013" t="inlineStr">
        <is>
          <t>South</t>
        </is>
      </c>
      <c r="F5013" t="inlineStr">
        <is>
          <t>Marketplace</t>
        </is>
      </c>
      <c r="G5013" t="inlineStr">
        <is>
          <t>Damaged in Transit</t>
        </is>
      </c>
      <c r="H5013" t="n">
        <v>1</v>
      </c>
      <c r="I5013" t="n">
        <v>1921.09</v>
      </c>
    </row>
    <row r="5014">
      <c r="A5014" t="inlineStr">
        <is>
          <t>RET005026</t>
        </is>
      </c>
      <c r="B5014" t="inlineStr">
        <is>
          <t>O031721</t>
        </is>
      </c>
      <c r="C5014" s="25" t="n">
        <v>45625</v>
      </c>
      <c r="D5014" t="inlineStr">
        <is>
          <t>Electronics</t>
        </is>
      </c>
      <c r="E5014" t="inlineStr">
        <is>
          <t>South</t>
        </is>
      </c>
      <c r="F5014" t="inlineStr">
        <is>
          <t>Mobile App</t>
        </is>
      </c>
      <c r="G5014" t="inlineStr">
        <is>
          <t>Changed Mind</t>
        </is>
      </c>
      <c r="H5014" t="n">
        <v>1</v>
      </c>
      <c r="I5014" t="n">
        <v>15442.6</v>
      </c>
    </row>
    <row r="5015">
      <c r="A5015" t="inlineStr">
        <is>
          <t>RET005027</t>
        </is>
      </c>
      <c r="B5015" t="inlineStr">
        <is>
          <t>O031726</t>
        </is>
      </c>
      <c r="C5015" s="25" t="n">
        <v>45625</v>
      </c>
      <c r="D5015" t="inlineStr">
        <is>
          <t>Fashion</t>
        </is>
      </c>
      <c r="E5015" t="inlineStr">
        <is>
          <t>North</t>
        </is>
      </c>
      <c r="F5015" t="inlineStr">
        <is>
          <t>Marketplace</t>
        </is>
      </c>
      <c r="G5015" t="inlineStr">
        <is>
          <t>Changed Mind</t>
        </is>
      </c>
      <c r="H5015" t="n">
        <v>2</v>
      </c>
      <c r="I5015" t="n">
        <v>747.14</v>
      </c>
    </row>
    <row r="5016">
      <c r="A5016" t="inlineStr">
        <is>
          <t>RET005028</t>
        </is>
      </c>
      <c r="B5016" t="inlineStr">
        <is>
          <t>O031731</t>
        </is>
      </c>
      <c r="C5016" s="25" t="n">
        <v>45625</v>
      </c>
      <c r="D5016" t="inlineStr">
        <is>
          <t>Fashion</t>
        </is>
      </c>
      <c r="E5016" t="inlineStr">
        <is>
          <t>West</t>
        </is>
      </c>
      <c r="F5016" t="inlineStr">
        <is>
          <t>Marketplace</t>
        </is>
      </c>
      <c r="G5016" t="inlineStr">
        <is>
          <t>Changed Mind</t>
        </is>
      </c>
      <c r="H5016" t="n">
        <v>1</v>
      </c>
      <c r="I5016" t="n">
        <v>925.7</v>
      </c>
    </row>
    <row r="5017">
      <c r="A5017" t="inlineStr">
        <is>
          <t>RET005029</t>
        </is>
      </c>
      <c r="B5017" t="inlineStr">
        <is>
          <t>O031734</t>
        </is>
      </c>
      <c r="C5017" s="25" t="n">
        <v>45625</v>
      </c>
      <c r="D5017" t="inlineStr">
        <is>
          <t>Electronics</t>
        </is>
      </c>
      <c r="E5017" t="inlineStr">
        <is>
          <t>East</t>
        </is>
      </c>
      <c r="F5017" t="inlineStr">
        <is>
          <t>Website</t>
        </is>
      </c>
      <c r="G5017" t="inlineStr">
        <is>
          <t>Damaged in Transit</t>
        </is>
      </c>
      <c r="H5017" t="n">
        <v>1</v>
      </c>
      <c r="I5017" t="n">
        <v>14535.14</v>
      </c>
    </row>
    <row r="5018">
      <c r="A5018" t="inlineStr">
        <is>
          <t>RET005030</t>
        </is>
      </c>
      <c r="B5018" t="inlineStr">
        <is>
          <t>O031736</t>
        </is>
      </c>
      <c r="C5018" s="25" t="n">
        <v>45625</v>
      </c>
      <c r="D5018" t="inlineStr">
        <is>
          <t>Electronics</t>
        </is>
      </c>
      <c r="E5018" t="inlineStr">
        <is>
          <t>North</t>
        </is>
      </c>
      <c r="F5018" t="inlineStr">
        <is>
          <t>Website</t>
        </is>
      </c>
      <c r="G5018" t="inlineStr">
        <is>
          <t>Not as Described</t>
        </is>
      </c>
      <c r="H5018" t="n">
        <v>1</v>
      </c>
      <c r="I5018" t="n">
        <v>17259.37</v>
      </c>
    </row>
    <row r="5019">
      <c r="A5019" t="inlineStr">
        <is>
          <t>RET005031</t>
        </is>
      </c>
      <c r="B5019" t="inlineStr">
        <is>
          <t>O031744</t>
        </is>
      </c>
      <c r="C5019" s="25" t="n">
        <v>45625</v>
      </c>
      <c r="D5019" t="inlineStr">
        <is>
          <t>Sports</t>
        </is>
      </c>
      <c r="E5019" t="inlineStr">
        <is>
          <t>East</t>
        </is>
      </c>
      <c r="F5019" t="inlineStr">
        <is>
          <t>Retail Store</t>
        </is>
      </c>
      <c r="G5019" t="inlineStr">
        <is>
          <t>Not as Described</t>
        </is>
      </c>
      <c r="H5019" t="n">
        <v>1</v>
      </c>
      <c r="I5019" t="n">
        <v>1543.46</v>
      </c>
    </row>
    <row r="5020">
      <c r="A5020" t="inlineStr">
        <is>
          <t>RET005032</t>
        </is>
      </c>
      <c r="B5020" t="inlineStr">
        <is>
          <t>O031751</t>
        </is>
      </c>
      <c r="C5020" s="25" t="n">
        <v>45625</v>
      </c>
      <c r="D5020" t="inlineStr">
        <is>
          <t>Electronics</t>
        </is>
      </c>
      <c r="E5020" t="inlineStr">
        <is>
          <t>South</t>
        </is>
      </c>
      <c r="F5020" t="inlineStr">
        <is>
          <t>Website</t>
        </is>
      </c>
      <c r="G5020" t="inlineStr">
        <is>
          <t>Damaged in Transit</t>
        </is>
      </c>
      <c r="H5020" t="n">
        <v>1</v>
      </c>
      <c r="I5020" t="n">
        <v>3125.3</v>
      </c>
    </row>
    <row r="5021">
      <c r="A5021" t="inlineStr">
        <is>
          <t>RET005033</t>
        </is>
      </c>
      <c r="B5021" t="inlineStr">
        <is>
          <t>O031751</t>
        </is>
      </c>
      <c r="C5021" s="25" t="n">
        <v>45625</v>
      </c>
      <c r="D5021" t="inlineStr">
        <is>
          <t>Fashion</t>
        </is>
      </c>
      <c r="E5021" t="inlineStr">
        <is>
          <t>South</t>
        </is>
      </c>
      <c r="F5021" t="inlineStr">
        <is>
          <t>Website</t>
        </is>
      </c>
      <c r="G5021" t="inlineStr">
        <is>
          <t>Size/Fit Issue</t>
        </is>
      </c>
      <c r="H5021" t="n">
        <v>2</v>
      </c>
      <c r="I5021" t="n">
        <v>2113.49</v>
      </c>
    </row>
    <row r="5022">
      <c r="A5022" t="inlineStr">
        <is>
          <t>RET005034</t>
        </is>
      </c>
      <c r="B5022" t="inlineStr">
        <is>
          <t>O031762</t>
        </is>
      </c>
      <c r="C5022" s="25" t="n">
        <v>45625</v>
      </c>
      <c r="D5022" t="inlineStr">
        <is>
          <t>Electronics</t>
        </is>
      </c>
      <c r="E5022" t="inlineStr">
        <is>
          <t>South</t>
        </is>
      </c>
      <c r="F5022" t="inlineStr">
        <is>
          <t>Retail Store</t>
        </is>
      </c>
      <c r="G5022" t="inlineStr">
        <is>
          <t>Defective Product</t>
        </is>
      </c>
      <c r="H5022" t="n">
        <v>1</v>
      </c>
      <c r="I5022" t="n">
        <v>1842.98</v>
      </c>
    </row>
    <row r="5023">
      <c r="A5023" t="inlineStr">
        <is>
          <t>RET005035</t>
        </is>
      </c>
      <c r="B5023" t="inlineStr">
        <is>
          <t>O031766</t>
        </is>
      </c>
      <c r="C5023" s="25" t="n">
        <v>45625</v>
      </c>
      <c r="D5023" t="inlineStr">
        <is>
          <t>Home &amp; Kitchen</t>
        </is>
      </c>
      <c r="E5023" t="inlineStr">
        <is>
          <t>East</t>
        </is>
      </c>
      <c r="F5023" t="inlineStr">
        <is>
          <t>Website</t>
        </is>
      </c>
      <c r="G5023" t="inlineStr">
        <is>
          <t>Damaged in Transit</t>
        </is>
      </c>
      <c r="H5023" t="n">
        <v>1</v>
      </c>
      <c r="I5023" t="n">
        <v>3701.57</v>
      </c>
    </row>
    <row r="5024">
      <c r="A5024" t="inlineStr">
        <is>
          <t>RET005036</t>
        </is>
      </c>
      <c r="B5024" t="inlineStr">
        <is>
          <t>O031772</t>
        </is>
      </c>
      <c r="C5024" s="25" t="n">
        <v>45625</v>
      </c>
      <c r="D5024" t="inlineStr">
        <is>
          <t>Fashion</t>
        </is>
      </c>
      <c r="E5024" t="inlineStr">
        <is>
          <t>South</t>
        </is>
      </c>
      <c r="F5024" t="inlineStr">
        <is>
          <t>Marketplace</t>
        </is>
      </c>
      <c r="G5024" t="inlineStr">
        <is>
          <t>Size/Fit Issue</t>
        </is>
      </c>
      <c r="H5024" t="n">
        <v>1</v>
      </c>
      <c r="I5024" t="n">
        <v>1403.06</v>
      </c>
    </row>
    <row r="5025">
      <c r="A5025" t="inlineStr">
        <is>
          <t>RET005037</t>
        </is>
      </c>
      <c r="B5025" t="inlineStr">
        <is>
          <t>O031775</t>
        </is>
      </c>
      <c r="C5025" s="25" t="n">
        <v>45625</v>
      </c>
      <c r="D5025" t="inlineStr">
        <is>
          <t>Beauty</t>
        </is>
      </c>
      <c r="E5025" t="inlineStr">
        <is>
          <t>East</t>
        </is>
      </c>
      <c r="F5025" t="inlineStr">
        <is>
          <t>Marketplace</t>
        </is>
      </c>
      <c r="G5025" t="inlineStr">
        <is>
          <t>Damaged in Transit</t>
        </is>
      </c>
      <c r="H5025" t="n">
        <v>1</v>
      </c>
      <c r="I5025" t="n">
        <v>282</v>
      </c>
    </row>
    <row r="5026">
      <c r="A5026" t="inlineStr">
        <is>
          <t>RET005038</t>
        </is>
      </c>
      <c r="B5026" t="inlineStr">
        <is>
          <t>O031781</t>
        </is>
      </c>
      <c r="C5026" s="25" t="n">
        <v>45626</v>
      </c>
      <c r="D5026" t="inlineStr">
        <is>
          <t>Electronics</t>
        </is>
      </c>
      <c r="E5026" t="inlineStr">
        <is>
          <t>North</t>
        </is>
      </c>
      <c r="F5026" t="inlineStr">
        <is>
          <t>Marketplace</t>
        </is>
      </c>
      <c r="G5026" t="inlineStr">
        <is>
          <t>Not as Described</t>
        </is>
      </c>
      <c r="H5026" t="n">
        <v>2</v>
      </c>
      <c r="I5026" t="n">
        <v>24909.35</v>
      </c>
    </row>
    <row r="5027">
      <c r="A5027" t="inlineStr">
        <is>
          <t>RET005039</t>
        </is>
      </c>
      <c r="B5027" t="inlineStr">
        <is>
          <t>O031782</t>
        </is>
      </c>
      <c r="C5027" s="25" t="n">
        <v>45626</v>
      </c>
      <c r="D5027" t="inlineStr">
        <is>
          <t>Fashion</t>
        </is>
      </c>
      <c r="E5027" t="inlineStr">
        <is>
          <t>East</t>
        </is>
      </c>
      <c r="F5027" t="inlineStr">
        <is>
          <t>Mobile App</t>
        </is>
      </c>
      <c r="G5027" t="inlineStr">
        <is>
          <t>Size/Fit Issue</t>
        </is>
      </c>
      <c r="H5027" t="n">
        <v>1</v>
      </c>
      <c r="I5027" t="n">
        <v>1206.5</v>
      </c>
    </row>
    <row r="5028">
      <c r="A5028" t="inlineStr">
        <is>
          <t>RET005040</t>
        </is>
      </c>
      <c r="B5028" t="inlineStr">
        <is>
          <t>O031795</t>
        </is>
      </c>
      <c r="C5028" s="25" t="n">
        <v>45626</v>
      </c>
      <c r="D5028" t="inlineStr">
        <is>
          <t>Fashion</t>
        </is>
      </c>
      <c r="E5028" t="inlineStr">
        <is>
          <t>North</t>
        </is>
      </c>
      <c r="F5028" t="inlineStr">
        <is>
          <t>Mobile App</t>
        </is>
      </c>
      <c r="G5028" t="inlineStr">
        <is>
          <t>Defective Product</t>
        </is>
      </c>
      <c r="H5028" t="n">
        <v>1</v>
      </c>
      <c r="I5028" t="n">
        <v>764.61</v>
      </c>
    </row>
    <row r="5029">
      <c r="A5029" t="inlineStr">
        <is>
          <t>RET005041</t>
        </is>
      </c>
      <c r="B5029" t="inlineStr">
        <is>
          <t>O031838</t>
        </is>
      </c>
      <c r="C5029" s="25" t="n">
        <v>45626</v>
      </c>
      <c r="D5029" t="inlineStr">
        <is>
          <t>Fashion</t>
        </is>
      </c>
      <c r="E5029" t="inlineStr">
        <is>
          <t>South</t>
        </is>
      </c>
      <c r="F5029" t="inlineStr">
        <is>
          <t>Mobile App</t>
        </is>
      </c>
      <c r="G5029" t="inlineStr">
        <is>
          <t>Not as Described</t>
        </is>
      </c>
      <c r="H5029" t="n">
        <v>1</v>
      </c>
      <c r="I5029" t="n">
        <v>1094.18</v>
      </c>
    </row>
    <row r="5030">
      <c r="A5030" t="inlineStr">
        <is>
          <t>RET005042</t>
        </is>
      </c>
      <c r="B5030" t="inlineStr">
        <is>
          <t>O031844</t>
        </is>
      </c>
      <c r="C5030" s="25" t="n">
        <v>45626</v>
      </c>
      <c r="D5030" t="inlineStr">
        <is>
          <t>Electronics</t>
        </is>
      </c>
      <c r="E5030" t="inlineStr">
        <is>
          <t>West</t>
        </is>
      </c>
      <c r="F5030" t="inlineStr">
        <is>
          <t>Mobile App</t>
        </is>
      </c>
      <c r="G5030" t="inlineStr">
        <is>
          <t>Defective Product</t>
        </is>
      </c>
      <c r="H5030" t="n">
        <v>1</v>
      </c>
      <c r="I5030" t="n">
        <v>16514.37</v>
      </c>
    </row>
    <row r="5031">
      <c r="A5031" t="inlineStr">
        <is>
          <t>RET005043</t>
        </is>
      </c>
      <c r="B5031" t="inlineStr">
        <is>
          <t>O031866</t>
        </is>
      </c>
      <c r="C5031" s="25" t="n">
        <v>45626</v>
      </c>
      <c r="D5031" t="inlineStr">
        <is>
          <t>Electronics</t>
        </is>
      </c>
      <c r="E5031" t="inlineStr">
        <is>
          <t>West</t>
        </is>
      </c>
      <c r="F5031" t="inlineStr">
        <is>
          <t>Mobile App</t>
        </is>
      </c>
      <c r="G5031" t="inlineStr">
        <is>
          <t>Defective Product</t>
        </is>
      </c>
      <c r="H5031" t="n">
        <v>1</v>
      </c>
      <c r="I5031" t="n">
        <v>9845.780000000001</v>
      </c>
    </row>
    <row r="5032">
      <c r="A5032" t="inlineStr">
        <is>
          <t>RET005044</t>
        </is>
      </c>
      <c r="B5032" t="inlineStr">
        <is>
          <t>O031869</t>
        </is>
      </c>
      <c r="C5032" s="25" t="n">
        <v>45626</v>
      </c>
      <c r="D5032" t="inlineStr">
        <is>
          <t>Fashion</t>
        </is>
      </c>
      <c r="E5032" t="inlineStr">
        <is>
          <t>Central</t>
        </is>
      </c>
      <c r="F5032" t="inlineStr">
        <is>
          <t>Mobile App</t>
        </is>
      </c>
      <c r="G5032" t="inlineStr">
        <is>
          <t>Late Delivery</t>
        </is>
      </c>
      <c r="H5032" t="n">
        <v>2</v>
      </c>
      <c r="I5032" t="n">
        <v>2094.77</v>
      </c>
    </row>
    <row r="5033">
      <c r="A5033" t="inlineStr">
        <is>
          <t>RET005045</t>
        </is>
      </c>
      <c r="B5033" t="inlineStr">
        <is>
          <t>O031874</t>
        </is>
      </c>
      <c r="C5033" s="25" t="n">
        <v>45626</v>
      </c>
      <c r="D5033" t="inlineStr">
        <is>
          <t>Electronics</t>
        </is>
      </c>
      <c r="E5033" t="inlineStr">
        <is>
          <t>East</t>
        </is>
      </c>
      <c r="F5033" t="inlineStr">
        <is>
          <t>Mobile App</t>
        </is>
      </c>
      <c r="G5033" t="inlineStr">
        <is>
          <t>Late Delivery</t>
        </is>
      </c>
      <c r="H5033" t="n">
        <v>1</v>
      </c>
      <c r="I5033" t="n">
        <v>4899.49</v>
      </c>
    </row>
    <row r="5034">
      <c r="A5034" t="inlineStr">
        <is>
          <t>RET005046</t>
        </is>
      </c>
      <c r="B5034" t="inlineStr">
        <is>
          <t>O031878</t>
        </is>
      </c>
      <c r="C5034" s="25" t="n">
        <v>45627</v>
      </c>
      <c r="D5034" t="inlineStr">
        <is>
          <t>Fashion</t>
        </is>
      </c>
      <c r="E5034" t="inlineStr">
        <is>
          <t>West</t>
        </is>
      </c>
      <c r="F5034" t="inlineStr">
        <is>
          <t>Retail Store</t>
        </is>
      </c>
      <c r="G5034" t="inlineStr">
        <is>
          <t>Not as Described</t>
        </is>
      </c>
      <c r="H5034" t="n">
        <v>1</v>
      </c>
      <c r="I5034" t="n">
        <v>2276.56</v>
      </c>
    </row>
    <row r="5035">
      <c r="A5035" t="inlineStr">
        <is>
          <t>RET005047</t>
        </is>
      </c>
      <c r="B5035" t="inlineStr">
        <is>
          <t>O031881</t>
        </is>
      </c>
      <c r="C5035" s="25" t="n">
        <v>45627</v>
      </c>
      <c r="D5035" t="inlineStr">
        <is>
          <t>Electronics</t>
        </is>
      </c>
      <c r="E5035" t="inlineStr">
        <is>
          <t>East</t>
        </is>
      </c>
      <c r="F5035" t="inlineStr">
        <is>
          <t>Mobile App</t>
        </is>
      </c>
      <c r="G5035" t="inlineStr">
        <is>
          <t>Late Delivery</t>
        </is>
      </c>
      <c r="H5035" t="n">
        <v>1</v>
      </c>
      <c r="I5035" t="n">
        <v>2310.93</v>
      </c>
    </row>
    <row r="5036">
      <c r="A5036" t="inlineStr">
        <is>
          <t>RET005048</t>
        </is>
      </c>
      <c r="B5036" t="inlineStr">
        <is>
          <t>O031896</t>
        </is>
      </c>
      <c r="C5036" s="25" t="n">
        <v>45627</v>
      </c>
      <c r="D5036" t="inlineStr">
        <is>
          <t>Books</t>
        </is>
      </c>
      <c r="E5036" t="inlineStr">
        <is>
          <t>South</t>
        </is>
      </c>
      <c r="F5036" t="inlineStr">
        <is>
          <t>Mobile App</t>
        </is>
      </c>
      <c r="G5036" t="inlineStr">
        <is>
          <t>Damaged in Transit</t>
        </is>
      </c>
      <c r="H5036" t="n">
        <v>2</v>
      </c>
      <c r="I5036" t="n">
        <v>746.72</v>
      </c>
    </row>
    <row r="5037">
      <c r="A5037" t="inlineStr">
        <is>
          <t>RET005049</t>
        </is>
      </c>
      <c r="B5037" t="inlineStr">
        <is>
          <t>O031896</t>
        </is>
      </c>
      <c r="C5037" s="25" t="n">
        <v>45627</v>
      </c>
      <c r="D5037" t="inlineStr">
        <is>
          <t>Beauty</t>
        </is>
      </c>
      <c r="E5037" t="inlineStr">
        <is>
          <t>South</t>
        </is>
      </c>
      <c r="F5037" t="inlineStr">
        <is>
          <t>Mobile App</t>
        </is>
      </c>
      <c r="G5037" t="inlineStr">
        <is>
          <t>Size/Fit Issue</t>
        </is>
      </c>
      <c r="H5037" t="n">
        <v>2</v>
      </c>
      <c r="I5037" t="n">
        <v>2053.06</v>
      </c>
    </row>
    <row r="5038">
      <c r="A5038" t="inlineStr">
        <is>
          <t>RET005050</t>
        </is>
      </c>
      <c r="B5038" t="inlineStr">
        <is>
          <t>O031904</t>
        </is>
      </c>
      <c r="C5038" s="25" t="n">
        <v>45627</v>
      </c>
      <c r="D5038" t="inlineStr">
        <is>
          <t>Fashion</t>
        </is>
      </c>
      <c r="E5038" t="inlineStr">
        <is>
          <t>South</t>
        </is>
      </c>
      <c r="F5038" t="inlineStr">
        <is>
          <t>Website</t>
        </is>
      </c>
      <c r="G5038" t="inlineStr">
        <is>
          <t>Size/Fit Issue</t>
        </is>
      </c>
      <c r="H5038" t="n">
        <v>1</v>
      </c>
      <c r="I5038" t="n">
        <v>3583.94</v>
      </c>
    </row>
    <row r="5039">
      <c r="A5039" t="inlineStr">
        <is>
          <t>RET005051</t>
        </is>
      </c>
      <c r="B5039" t="inlineStr">
        <is>
          <t>O031909</t>
        </is>
      </c>
      <c r="C5039" s="25" t="n">
        <v>45627</v>
      </c>
      <c r="D5039" t="inlineStr">
        <is>
          <t>Fashion</t>
        </is>
      </c>
      <c r="E5039" t="inlineStr">
        <is>
          <t>West</t>
        </is>
      </c>
      <c r="F5039" t="inlineStr">
        <is>
          <t>Marketplace</t>
        </is>
      </c>
      <c r="G5039" t="inlineStr">
        <is>
          <t>Size/Fit Issue</t>
        </is>
      </c>
      <c r="H5039" t="n">
        <v>1</v>
      </c>
      <c r="I5039" t="n">
        <v>617.92</v>
      </c>
    </row>
    <row r="5040">
      <c r="A5040" t="inlineStr">
        <is>
          <t>RET005052</t>
        </is>
      </c>
      <c r="B5040" t="inlineStr">
        <is>
          <t>O031921</t>
        </is>
      </c>
      <c r="C5040" s="25" t="n">
        <v>45627</v>
      </c>
      <c r="D5040" t="inlineStr">
        <is>
          <t>Electronics</t>
        </is>
      </c>
      <c r="E5040" t="inlineStr">
        <is>
          <t>West</t>
        </is>
      </c>
      <c r="F5040" t="inlineStr">
        <is>
          <t>Website</t>
        </is>
      </c>
      <c r="G5040" t="inlineStr">
        <is>
          <t>Defective Product</t>
        </is>
      </c>
      <c r="H5040" t="n">
        <v>1</v>
      </c>
      <c r="I5040" t="n">
        <v>16150.16</v>
      </c>
    </row>
    <row r="5041">
      <c r="A5041" t="inlineStr">
        <is>
          <t>RET005053</t>
        </is>
      </c>
      <c r="B5041" t="inlineStr">
        <is>
          <t>O031925</t>
        </is>
      </c>
      <c r="C5041" s="25" t="n">
        <v>45627</v>
      </c>
      <c r="D5041" t="inlineStr">
        <is>
          <t>Books</t>
        </is>
      </c>
      <c r="E5041" t="inlineStr">
        <is>
          <t>West</t>
        </is>
      </c>
      <c r="F5041" t="inlineStr">
        <is>
          <t>Marketplace</t>
        </is>
      </c>
      <c r="G5041" t="inlineStr">
        <is>
          <t>Changed Mind</t>
        </is>
      </c>
      <c r="H5041" t="n">
        <v>2</v>
      </c>
      <c r="I5041" t="n">
        <v>846.97</v>
      </c>
    </row>
    <row r="5042">
      <c r="A5042" t="inlineStr">
        <is>
          <t>RET005054</t>
        </is>
      </c>
      <c r="B5042" t="inlineStr">
        <is>
          <t>O031949</t>
        </is>
      </c>
      <c r="C5042" s="25" t="n">
        <v>45628</v>
      </c>
      <c r="D5042" t="inlineStr">
        <is>
          <t>Fashion</t>
        </is>
      </c>
      <c r="E5042" t="inlineStr">
        <is>
          <t>West</t>
        </is>
      </c>
      <c r="F5042" t="inlineStr">
        <is>
          <t>Mobile App</t>
        </is>
      </c>
      <c r="G5042" t="inlineStr">
        <is>
          <t>Changed Mind</t>
        </is>
      </c>
      <c r="H5042" t="n">
        <v>1</v>
      </c>
      <c r="I5042" t="n">
        <v>1510.65</v>
      </c>
    </row>
    <row r="5043">
      <c r="A5043" t="inlineStr">
        <is>
          <t>RET005055</t>
        </is>
      </c>
      <c r="B5043" t="inlineStr">
        <is>
          <t>O031964</t>
        </is>
      </c>
      <c r="C5043" s="25" t="n">
        <v>45628</v>
      </c>
      <c r="D5043" t="inlineStr">
        <is>
          <t>Fashion</t>
        </is>
      </c>
      <c r="E5043" t="inlineStr">
        <is>
          <t>West</t>
        </is>
      </c>
      <c r="F5043" t="inlineStr">
        <is>
          <t>Website</t>
        </is>
      </c>
      <c r="G5043" t="inlineStr">
        <is>
          <t>Damaged in Transit</t>
        </is>
      </c>
      <c r="H5043" t="n">
        <v>1</v>
      </c>
      <c r="I5043" t="n">
        <v>1316.28</v>
      </c>
    </row>
    <row r="5044">
      <c r="A5044" t="inlineStr">
        <is>
          <t>RET005056</t>
        </is>
      </c>
      <c r="B5044" t="inlineStr">
        <is>
          <t>O031969</t>
        </is>
      </c>
      <c r="C5044" s="25" t="n">
        <v>45628</v>
      </c>
      <c r="D5044" t="inlineStr">
        <is>
          <t>Electronics</t>
        </is>
      </c>
      <c r="E5044" t="inlineStr">
        <is>
          <t>East</t>
        </is>
      </c>
      <c r="F5044" t="inlineStr">
        <is>
          <t>Marketplace</t>
        </is>
      </c>
      <c r="G5044" t="inlineStr">
        <is>
          <t>Not as Described</t>
        </is>
      </c>
      <c r="H5044" t="n">
        <v>1</v>
      </c>
      <c r="I5044" t="n">
        <v>9649.219999999999</v>
      </c>
    </row>
    <row r="5045">
      <c r="A5045" t="inlineStr">
        <is>
          <t>RET005057</t>
        </is>
      </c>
      <c r="B5045" t="inlineStr">
        <is>
          <t>O031970</t>
        </is>
      </c>
      <c r="C5045" s="25" t="n">
        <v>45628</v>
      </c>
      <c r="D5045" t="inlineStr">
        <is>
          <t>Fashion</t>
        </is>
      </c>
      <c r="E5045" t="inlineStr">
        <is>
          <t>West</t>
        </is>
      </c>
      <c r="F5045" t="inlineStr">
        <is>
          <t>Mobile App</t>
        </is>
      </c>
      <c r="G5045" t="inlineStr">
        <is>
          <t>Late Delivery</t>
        </is>
      </c>
      <c r="H5045" t="n">
        <v>1</v>
      </c>
      <c r="I5045" t="n">
        <v>476.42</v>
      </c>
    </row>
    <row r="5046">
      <c r="A5046" t="inlineStr">
        <is>
          <t>RET005058</t>
        </is>
      </c>
      <c r="B5046" t="inlineStr">
        <is>
          <t>O031971</t>
        </is>
      </c>
      <c r="C5046" s="25" t="n">
        <v>45628</v>
      </c>
      <c r="D5046" t="inlineStr">
        <is>
          <t>Electronics</t>
        </is>
      </c>
      <c r="E5046" t="inlineStr">
        <is>
          <t>North</t>
        </is>
      </c>
      <c r="F5046" t="inlineStr">
        <is>
          <t>Marketplace</t>
        </is>
      </c>
      <c r="G5046" t="inlineStr">
        <is>
          <t>Defective Product</t>
        </is>
      </c>
      <c r="H5046" t="n">
        <v>1</v>
      </c>
      <c r="I5046" t="n">
        <v>9819.73</v>
      </c>
    </row>
    <row r="5047">
      <c r="A5047" t="inlineStr">
        <is>
          <t>RET005059</t>
        </is>
      </c>
      <c r="B5047" t="inlineStr">
        <is>
          <t>O031977</t>
        </is>
      </c>
      <c r="C5047" s="25" t="n">
        <v>45628</v>
      </c>
      <c r="D5047" t="inlineStr">
        <is>
          <t>Beauty</t>
        </is>
      </c>
      <c r="E5047" t="inlineStr">
        <is>
          <t>East</t>
        </is>
      </c>
      <c r="F5047" t="inlineStr">
        <is>
          <t>Website</t>
        </is>
      </c>
      <c r="G5047" t="inlineStr">
        <is>
          <t>Late Delivery</t>
        </is>
      </c>
      <c r="H5047" t="n">
        <v>1</v>
      </c>
      <c r="I5047" t="n">
        <v>1075.93</v>
      </c>
    </row>
    <row r="5048">
      <c r="A5048" t="inlineStr">
        <is>
          <t>RET005060</t>
        </is>
      </c>
      <c r="B5048" t="inlineStr">
        <is>
          <t>O031978</t>
        </is>
      </c>
      <c r="C5048" s="25" t="n">
        <v>45628</v>
      </c>
      <c r="D5048" t="inlineStr">
        <is>
          <t>Fashion</t>
        </is>
      </c>
      <c r="E5048" t="inlineStr">
        <is>
          <t>South</t>
        </is>
      </c>
      <c r="F5048" t="inlineStr">
        <is>
          <t>Marketplace</t>
        </is>
      </c>
      <c r="G5048" t="inlineStr">
        <is>
          <t>Size/Fit Issue</t>
        </is>
      </c>
      <c r="H5048" t="n">
        <v>2</v>
      </c>
      <c r="I5048" t="n">
        <v>1308.53</v>
      </c>
    </row>
    <row r="5049">
      <c r="A5049" t="inlineStr">
        <is>
          <t>RET005061</t>
        </is>
      </c>
      <c r="B5049" t="inlineStr">
        <is>
          <t>O031982</t>
        </is>
      </c>
      <c r="C5049" s="25" t="n">
        <v>45628</v>
      </c>
      <c r="D5049" t="inlineStr">
        <is>
          <t>Fashion</t>
        </is>
      </c>
      <c r="E5049" t="inlineStr">
        <is>
          <t>South</t>
        </is>
      </c>
      <c r="F5049" t="inlineStr">
        <is>
          <t>Marketplace</t>
        </is>
      </c>
      <c r="G5049" t="inlineStr">
        <is>
          <t>Size/Fit Issue</t>
        </is>
      </c>
      <c r="H5049" t="n">
        <v>1</v>
      </c>
      <c r="I5049" t="n">
        <v>538.36</v>
      </c>
    </row>
    <row r="5050">
      <c r="A5050" t="inlineStr">
        <is>
          <t>RET005062</t>
        </is>
      </c>
      <c r="B5050" t="inlineStr">
        <is>
          <t>O031985</t>
        </is>
      </c>
      <c r="C5050" s="25" t="n">
        <v>45628</v>
      </c>
      <c r="D5050" t="inlineStr">
        <is>
          <t>Fashion</t>
        </is>
      </c>
      <c r="E5050" t="inlineStr">
        <is>
          <t>South</t>
        </is>
      </c>
      <c r="F5050" t="inlineStr">
        <is>
          <t>Website</t>
        </is>
      </c>
      <c r="G5050" t="inlineStr">
        <is>
          <t>Size/Fit Issue</t>
        </is>
      </c>
      <c r="H5050" t="n">
        <v>2</v>
      </c>
      <c r="I5050" t="n">
        <v>1065.06</v>
      </c>
    </row>
    <row r="5051">
      <c r="A5051" t="inlineStr">
        <is>
          <t>RET005063</t>
        </is>
      </c>
      <c r="B5051" t="inlineStr">
        <is>
          <t>O031987</t>
        </is>
      </c>
      <c r="C5051" s="25" t="n">
        <v>45628</v>
      </c>
      <c r="D5051" t="inlineStr">
        <is>
          <t>Electronics</t>
        </is>
      </c>
      <c r="E5051" t="inlineStr">
        <is>
          <t>North</t>
        </is>
      </c>
      <c r="F5051" t="inlineStr">
        <is>
          <t>Website</t>
        </is>
      </c>
      <c r="G5051" t="inlineStr">
        <is>
          <t>Late Delivery</t>
        </is>
      </c>
      <c r="H5051" t="n">
        <v>1</v>
      </c>
      <c r="I5051" t="n">
        <v>7029.36</v>
      </c>
    </row>
    <row r="5052">
      <c r="A5052" t="inlineStr">
        <is>
          <t>RET005064</t>
        </is>
      </c>
      <c r="B5052" t="inlineStr">
        <is>
          <t>O031989</t>
        </is>
      </c>
      <c r="C5052" s="25" t="n">
        <v>45628</v>
      </c>
      <c r="D5052" t="inlineStr">
        <is>
          <t>Fashion</t>
        </is>
      </c>
      <c r="E5052" t="inlineStr">
        <is>
          <t>South</t>
        </is>
      </c>
      <c r="F5052" t="inlineStr">
        <is>
          <t>Retail Store</t>
        </is>
      </c>
      <c r="G5052" t="inlineStr">
        <is>
          <t>Size/Fit Issue</t>
        </is>
      </c>
      <c r="H5052" t="n">
        <v>1</v>
      </c>
      <c r="I5052" t="n">
        <v>1215.76</v>
      </c>
    </row>
    <row r="5053">
      <c r="A5053" t="inlineStr">
        <is>
          <t>RET005065</t>
        </is>
      </c>
      <c r="B5053" t="inlineStr">
        <is>
          <t>O031990</t>
        </is>
      </c>
      <c r="C5053" s="25" t="n">
        <v>45628</v>
      </c>
      <c r="D5053" t="inlineStr">
        <is>
          <t>Fashion</t>
        </is>
      </c>
      <c r="E5053" t="inlineStr">
        <is>
          <t>South</t>
        </is>
      </c>
      <c r="F5053" t="inlineStr">
        <is>
          <t>Mobile App</t>
        </is>
      </c>
      <c r="G5053" t="inlineStr">
        <is>
          <t>Size/Fit Issue</t>
        </is>
      </c>
      <c r="H5053" t="n">
        <v>1</v>
      </c>
      <c r="I5053" t="n">
        <v>909.64</v>
      </c>
    </row>
    <row r="5054">
      <c r="A5054" t="inlineStr">
        <is>
          <t>RET005066</t>
        </is>
      </c>
      <c r="B5054" t="inlineStr">
        <is>
          <t>O031992</t>
        </is>
      </c>
      <c r="C5054" s="25" t="n">
        <v>45628</v>
      </c>
      <c r="D5054" t="inlineStr">
        <is>
          <t>Fashion</t>
        </is>
      </c>
      <c r="E5054" t="inlineStr">
        <is>
          <t>West</t>
        </is>
      </c>
      <c r="F5054" t="inlineStr">
        <is>
          <t>Marketplace</t>
        </is>
      </c>
      <c r="G5054" t="inlineStr">
        <is>
          <t>Size/Fit Issue</t>
        </is>
      </c>
      <c r="H5054" t="n">
        <v>1</v>
      </c>
      <c r="I5054" t="n">
        <v>936.16</v>
      </c>
    </row>
    <row r="5055">
      <c r="A5055" t="inlineStr">
        <is>
          <t>RET005067</t>
        </is>
      </c>
      <c r="B5055" t="inlineStr">
        <is>
          <t>O031997</t>
        </is>
      </c>
      <c r="C5055" s="25" t="n">
        <v>45629</v>
      </c>
      <c r="D5055" t="inlineStr">
        <is>
          <t>Electronics</t>
        </is>
      </c>
      <c r="E5055" t="inlineStr">
        <is>
          <t>West</t>
        </is>
      </c>
      <c r="F5055" t="inlineStr">
        <is>
          <t>Website</t>
        </is>
      </c>
      <c r="G5055" t="inlineStr">
        <is>
          <t>Damaged in Transit</t>
        </is>
      </c>
      <c r="H5055" t="n">
        <v>1</v>
      </c>
      <c r="I5055" t="n">
        <v>4710.16</v>
      </c>
    </row>
    <row r="5056">
      <c r="A5056" t="inlineStr">
        <is>
          <t>RET005068</t>
        </is>
      </c>
      <c r="B5056" t="inlineStr">
        <is>
          <t>O032005</t>
        </is>
      </c>
      <c r="C5056" s="25" t="n">
        <v>45629</v>
      </c>
      <c r="D5056" t="inlineStr">
        <is>
          <t>Fashion</t>
        </is>
      </c>
      <c r="E5056" t="inlineStr">
        <is>
          <t>East</t>
        </is>
      </c>
      <c r="F5056" t="inlineStr">
        <is>
          <t>Marketplace</t>
        </is>
      </c>
      <c r="G5056" t="inlineStr">
        <is>
          <t>Size/Fit Issue</t>
        </is>
      </c>
      <c r="H5056" t="n">
        <v>1</v>
      </c>
      <c r="I5056" t="n">
        <v>1646.42</v>
      </c>
    </row>
    <row r="5057">
      <c r="A5057" t="inlineStr">
        <is>
          <t>RET005069</t>
        </is>
      </c>
      <c r="B5057" t="inlineStr">
        <is>
          <t>O032006</t>
        </is>
      </c>
      <c r="C5057" s="25" t="n">
        <v>45629</v>
      </c>
      <c r="D5057" t="inlineStr">
        <is>
          <t>Electronics</t>
        </is>
      </c>
      <c r="E5057" t="inlineStr">
        <is>
          <t>North</t>
        </is>
      </c>
      <c r="F5057" t="inlineStr">
        <is>
          <t>Marketplace</t>
        </is>
      </c>
      <c r="G5057" t="inlineStr">
        <is>
          <t>Defective Product</t>
        </is>
      </c>
      <c r="H5057" t="n">
        <v>1</v>
      </c>
      <c r="I5057" t="n">
        <v>1917.4</v>
      </c>
    </row>
    <row r="5058">
      <c r="A5058" t="inlineStr">
        <is>
          <t>RET005070</t>
        </is>
      </c>
      <c r="B5058" t="inlineStr">
        <is>
          <t>O032012</t>
        </is>
      </c>
      <c r="C5058" s="25" t="n">
        <v>45629</v>
      </c>
      <c r="D5058" t="inlineStr">
        <is>
          <t>Electronics</t>
        </is>
      </c>
      <c r="E5058" t="inlineStr">
        <is>
          <t>West</t>
        </is>
      </c>
      <c r="F5058" t="inlineStr">
        <is>
          <t>Marketplace</t>
        </is>
      </c>
      <c r="G5058" t="inlineStr">
        <is>
          <t>Changed Mind</t>
        </is>
      </c>
      <c r="H5058" t="n">
        <v>1</v>
      </c>
      <c r="I5058" t="n">
        <v>14534.21</v>
      </c>
    </row>
    <row r="5059">
      <c r="A5059" t="inlineStr">
        <is>
          <t>RET005071</t>
        </is>
      </c>
      <c r="B5059" t="inlineStr">
        <is>
          <t>O032024</t>
        </is>
      </c>
      <c r="C5059" s="25" t="n">
        <v>45629</v>
      </c>
      <c r="D5059" t="inlineStr">
        <is>
          <t>Fashion</t>
        </is>
      </c>
      <c r="E5059" t="inlineStr">
        <is>
          <t>Central</t>
        </is>
      </c>
      <c r="F5059" t="inlineStr">
        <is>
          <t>Mobile App</t>
        </is>
      </c>
      <c r="G5059" t="inlineStr">
        <is>
          <t>Size/Fit Issue</t>
        </is>
      </c>
      <c r="H5059" t="n">
        <v>1</v>
      </c>
      <c r="I5059" t="n">
        <v>344.81</v>
      </c>
    </row>
    <row r="5060">
      <c r="A5060" t="inlineStr">
        <is>
          <t>RET005072</t>
        </is>
      </c>
      <c r="B5060" t="inlineStr">
        <is>
          <t>O032024</t>
        </is>
      </c>
      <c r="C5060" s="25" t="n">
        <v>45629</v>
      </c>
      <c r="D5060" t="inlineStr">
        <is>
          <t>Electronics</t>
        </is>
      </c>
      <c r="E5060" t="inlineStr">
        <is>
          <t>Central</t>
        </is>
      </c>
      <c r="F5060" t="inlineStr">
        <is>
          <t>Mobile App</t>
        </is>
      </c>
      <c r="G5060" t="inlineStr">
        <is>
          <t>Changed Mind</t>
        </is>
      </c>
      <c r="H5060" t="n">
        <v>1</v>
      </c>
      <c r="I5060" t="n">
        <v>8367.370000000001</v>
      </c>
    </row>
    <row r="5061">
      <c r="A5061" t="inlineStr">
        <is>
          <t>RET005073</t>
        </is>
      </c>
      <c r="B5061" t="inlineStr">
        <is>
          <t>O032034</t>
        </is>
      </c>
      <c r="C5061" s="25" t="n">
        <v>45629</v>
      </c>
      <c r="D5061" t="inlineStr">
        <is>
          <t>Fashion</t>
        </is>
      </c>
      <c r="E5061" t="inlineStr">
        <is>
          <t>West</t>
        </is>
      </c>
      <c r="F5061" t="inlineStr">
        <is>
          <t>Retail Store</t>
        </is>
      </c>
      <c r="G5061" t="inlineStr">
        <is>
          <t>Damaged in Transit</t>
        </is>
      </c>
      <c r="H5061" t="n">
        <v>1</v>
      </c>
      <c r="I5061" t="n">
        <v>1382.16</v>
      </c>
    </row>
    <row r="5062">
      <c r="A5062" t="inlineStr">
        <is>
          <t>RET005074</t>
        </is>
      </c>
      <c r="B5062" t="inlineStr">
        <is>
          <t>O032042</t>
        </is>
      </c>
      <c r="C5062" s="25" t="n">
        <v>45630</v>
      </c>
      <c r="D5062" t="inlineStr">
        <is>
          <t>Fashion</t>
        </is>
      </c>
      <c r="E5062" t="inlineStr">
        <is>
          <t>West</t>
        </is>
      </c>
      <c r="F5062" t="inlineStr">
        <is>
          <t>Marketplace</t>
        </is>
      </c>
      <c r="G5062" t="inlineStr">
        <is>
          <t>Damaged in Transit</t>
        </is>
      </c>
      <c r="H5062" t="n">
        <v>1</v>
      </c>
      <c r="I5062" t="n">
        <v>2226.74</v>
      </c>
    </row>
    <row r="5063">
      <c r="A5063" t="inlineStr">
        <is>
          <t>RET005075</t>
        </is>
      </c>
      <c r="B5063" t="inlineStr">
        <is>
          <t>O032051</t>
        </is>
      </c>
      <c r="C5063" s="25" t="n">
        <v>45630</v>
      </c>
      <c r="D5063" t="inlineStr">
        <is>
          <t>Electronics</t>
        </is>
      </c>
      <c r="E5063" t="inlineStr">
        <is>
          <t>West</t>
        </is>
      </c>
      <c r="F5063" t="inlineStr">
        <is>
          <t>Marketplace</t>
        </is>
      </c>
      <c r="G5063" t="inlineStr">
        <is>
          <t>Defective Product</t>
        </is>
      </c>
      <c r="H5063" t="n">
        <v>1</v>
      </c>
      <c r="I5063" t="n">
        <v>25909.16</v>
      </c>
    </row>
    <row r="5064">
      <c r="A5064" t="inlineStr">
        <is>
          <t>RET005076</t>
        </is>
      </c>
      <c r="B5064" t="inlineStr">
        <is>
          <t>O032063</t>
        </is>
      </c>
      <c r="C5064" s="25" t="n">
        <v>45630</v>
      </c>
      <c r="D5064" t="inlineStr">
        <is>
          <t>Fashion</t>
        </is>
      </c>
      <c r="E5064" t="inlineStr">
        <is>
          <t>North</t>
        </is>
      </c>
      <c r="F5064" t="inlineStr">
        <is>
          <t>Mobile App</t>
        </is>
      </c>
      <c r="G5064" t="inlineStr">
        <is>
          <t>Size/Fit Issue</t>
        </is>
      </c>
      <c r="H5064" t="n">
        <v>1</v>
      </c>
      <c r="I5064" t="n">
        <v>573.72</v>
      </c>
    </row>
    <row r="5065">
      <c r="A5065" t="inlineStr">
        <is>
          <t>RET005077</t>
        </is>
      </c>
      <c r="B5065" t="inlineStr">
        <is>
          <t>O032067</t>
        </is>
      </c>
      <c r="C5065" s="25" t="n">
        <v>45630</v>
      </c>
      <c r="D5065" t="inlineStr">
        <is>
          <t>Electronics</t>
        </is>
      </c>
      <c r="E5065" t="inlineStr">
        <is>
          <t>West</t>
        </is>
      </c>
      <c r="F5065" t="inlineStr">
        <is>
          <t>Website</t>
        </is>
      </c>
      <c r="G5065" t="inlineStr">
        <is>
          <t>Damaged in Transit</t>
        </is>
      </c>
      <c r="H5065" t="n">
        <v>1</v>
      </c>
      <c r="I5065" t="n">
        <v>24027.17</v>
      </c>
    </row>
    <row r="5066">
      <c r="A5066" t="inlineStr">
        <is>
          <t>RET005078</t>
        </is>
      </c>
      <c r="B5066" t="inlineStr">
        <is>
          <t>O032069</t>
        </is>
      </c>
      <c r="C5066" s="25" t="n">
        <v>45630</v>
      </c>
      <c r="D5066" t="inlineStr">
        <is>
          <t>Home &amp; Kitchen</t>
        </is>
      </c>
      <c r="E5066" t="inlineStr">
        <is>
          <t>East</t>
        </is>
      </c>
      <c r="F5066" t="inlineStr">
        <is>
          <t>Mobile App</t>
        </is>
      </c>
      <c r="G5066" t="inlineStr">
        <is>
          <t>Changed Mind</t>
        </is>
      </c>
      <c r="H5066" t="n">
        <v>1</v>
      </c>
      <c r="I5066" t="n">
        <v>5571.33</v>
      </c>
    </row>
    <row r="5067">
      <c r="A5067" t="inlineStr">
        <is>
          <t>RET005079</t>
        </is>
      </c>
      <c r="B5067" t="inlineStr">
        <is>
          <t>O032071</t>
        </is>
      </c>
      <c r="C5067" s="25" t="n">
        <v>45630</v>
      </c>
      <c r="D5067" t="inlineStr">
        <is>
          <t>Sports</t>
        </is>
      </c>
      <c r="E5067" t="inlineStr">
        <is>
          <t>East</t>
        </is>
      </c>
      <c r="F5067" t="inlineStr">
        <is>
          <t>Website</t>
        </is>
      </c>
      <c r="G5067" t="inlineStr">
        <is>
          <t>Wrong Item Delivered</t>
        </is>
      </c>
      <c r="H5067" t="n">
        <v>1</v>
      </c>
      <c r="I5067" t="n">
        <v>7112.56</v>
      </c>
    </row>
    <row r="5068">
      <c r="A5068" t="inlineStr">
        <is>
          <t>RET005080</t>
        </is>
      </c>
      <c r="B5068" t="inlineStr">
        <is>
          <t>O032084</t>
        </is>
      </c>
      <c r="C5068" s="25" t="n">
        <v>45630</v>
      </c>
      <c r="D5068" t="inlineStr">
        <is>
          <t>Beauty</t>
        </is>
      </c>
      <c r="E5068" t="inlineStr">
        <is>
          <t>South</t>
        </is>
      </c>
      <c r="F5068" t="inlineStr">
        <is>
          <t>Mobile App</t>
        </is>
      </c>
      <c r="G5068" t="inlineStr">
        <is>
          <t>Damaged in Transit</t>
        </is>
      </c>
      <c r="H5068" t="n">
        <v>1</v>
      </c>
      <c r="I5068" t="n">
        <v>547.2</v>
      </c>
    </row>
    <row r="5069">
      <c r="A5069" t="inlineStr">
        <is>
          <t>RET005081</t>
        </is>
      </c>
      <c r="B5069" t="inlineStr">
        <is>
          <t>O032085</t>
        </is>
      </c>
      <c r="C5069" s="25" t="n">
        <v>45630</v>
      </c>
      <c r="D5069" t="inlineStr">
        <is>
          <t>Fashion</t>
        </is>
      </c>
      <c r="E5069" t="inlineStr">
        <is>
          <t>East</t>
        </is>
      </c>
      <c r="F5069" t="inlineStr">
        <is>
          <t>Mobile App</t>
        </is>
      </c>
      <c r="G5069" t="inlineStr">
        <is>
          <t>Size/Fit Issue</t>
        </is>
      </c>
      <c r="H5069" t="n">
        <v>1</v>
      </c>
      <c r="I5069" t="n">
        <v>214.34</v>
      </c>
    </row>
    <row r="5070">
      <c r="A5070" t="inlineStr">
        <is>
          <t>RET005082</t>
        </is>
      </c>
      <c r="B5070" t="inlineStr">
        <is>
          <t>O032102</t>
        </is>
      </c>
      <c r="C5070" s="25" t="n">
        <v>45631</v>
      </c>
      <c r="D5070" t="inlineStr">
        <is>
          <t>Fashion</t>
        </is>
      </c>
      <c r="E5070" t="inlineStr">
        <is>
          <t>West</t>
        </is>
      </c>
      <c r="F5070" t="inlineStr">
        <is>
          <t>Marketplace</t>
        </is>
      </c>
      <c r="G5070" t="inlineStr">
        <is>
          <t>Not as Described</t>
        </is>
      </c>
      <c r="H5070" t="n">
        <v>1</v>
      </c>
      <c r="I5070" t="n">
        <v>1068.76</v>
      </c>
    </row>
    <row r="5071">
      <c r="A5071" t="inlineStr">
        <is>
          <t>RET005083</t>
        </is>
      </c>
      <c r="B5071" t="inlineStr">
        <is>
          <t>O032110</t>
        </is>
      </c>
      <c r="C5071" s="25" t="n">
        <v>45631</v>
      </c>
      <c r="D5071" t="inlineStr">
        <is>
          <t>Beauty</t>
        </is>
      </c>
      <c r="E5071" t="inlineStr">
        <is>
          <t>West</t>
        </is>
      </c>
      <c r="F5071" t="inlineStr">
        <is>
          <t>Marketplace</t>
        </is>
      </c>
      <c r="G5071" t="inlineStr">
        <is>
          <t>Not as Described</t>
        </is>
      </c>
      <c r="H5071" t="n">
        <v>1</v>
      </c>
      <c r="I5071" t="n">
        <v>547.2</v>
      </c>
    </row>
    <row r="5072">
      <c r="A5072" t="inlineStr">
        <is>
          <t>RET005084</t>
        </is>
      </c>
      <c r="B5072" t="inlineStr">
        <is>
          <t>O032121</t>
        </is>
      </c>
      <c r="C5072" s="25" t="n">
        <v>45631</v>
      </c>
      <c r="D5072" t="inlineStr">
        <is>
          <t>Electronics</t>
        </is>
      </c>
      <c r="E5072" t="inlineStr">
        <is>
          <t>West</t>
        </is>
      </c>
      <c r="F5072" t="inlineStr">
        <is>
          <t>Retail Store</t>
        </is>
      </c>
      <c r="G5072" t="inlineStr">
        <is>
          <t>Defective Product</t>
        </is>
      </c>
      <c r="H5072" t="n">
        <v>1</v>
      </c>
      <c r="I5072" t="n">
        <v>1945.37</v>
      </c>
    </row>
    <row r="5073">
      <c r="A5073" t="inlineStr">
        <is>
          <t>RET005085</t>
        </is>
      </c>
      <c r="B5073" t="inlineStr">
        <is>
          <t>O032123</t>
        </is>
      </c>
      <c r="C5073" s="25" t="n">
        <v>45631</v>
      </c>
      <c r="D5073" t="inlineStr">
        <is>
          <t>Fashion</t>
        </is>
      </c>
      <c r="E5073" t="inlineStr">
        <is>
          <t>West</t>
        </is>
      </c>
      <c r="F5073" t="inlineStr">
        <is>
          <t>Marketplace</t>
        </is>
      </c>
      <c r="G5073" t="inlineStr">
        <is>
          <t>Size/Fit Issue</t>
        </is>
      </c>
      <c r="H5073" t="n">
        <v>1</v>
      </c>
      <c r="I5073" t="n">
        <v>947.49</v>
      </c>
    </row>
    <row r="5074">
      <c r="A5074" t="inlineStr">
        <is>
          <t>RET005086</t>
        </is>
      </c>
      <c r="B5074" t="inlineStr">
        <is>
          <t>O032126</t>
        </is>
      </c>
      <c r="C5074" s="25" t="n">
        <v>45631</v>
      </c>
      <c r="D5074" t="inlineStr">
        <is>
          <t>Fashion</t>
        </is>
      </c>
      <c r="E5074" t="inlineStr">
        <is>
          <t>South</t>
        </is>
      </c>
      <c r="F5074" t="inlineStr">
        <is>
          <t>Marketplace</t>
        </is>
      </c>
      <c r="G5074" t="inlineStr">
        <is>
          <t>Size/Fit Issue</t>
        </is>
      </c>
      <c r="H5074" t="n">
        <v>1</v>
      </c>
      <c r="I5074" t="n">
        <v>1194.49</v>
      </c>
    </row>
    <row r="5075">
      <c r="A5075" t="inlineStr">
        <is>
          <t>RET005087</t>
        </is>
      </c>
      <c r="B5075" t="inlineStr">
        <is>
          <t>O032132</t>
        </is>
      </c>
      <c r="C5075" s="25" t="n">
        <v>45631</v>
      </c>
      <c r="D5075" t="inlineStr">
        <is>
          <t>Beauty</t>
        </is>
      </c>
      <c r="E5075" t="inlineStr">
        <is>
          <t>East</t>
        </is>
      </c>
      <c r="F5075" t="inlineStr">
        <is>
          <t>Mobile App</t>
        </is>
      </c>
      <c r="G5075" t="inlineStr">
        <is>
          <t>Changed Mind</t>
        </is>
      </c>
      <c r="H5075" t="n">
        <v>1</v>
      </c>
      <c r="I5075" t="n">
        <v>1038.02</v>
      </c>
    </row>
    <row r="5076">
      <c r="A5076" t="inlineStr">
        <is>
          <t>RET005088</t>
        </is>
      </c>
      <c r="B5076" t="inlineStr">
        <is>
          <t>O032137</t>
        </is>
      </c>
      <c r="C5076" s="25" t="n">
        <v>45631</v>
      </c>
      <c r="D5076" t="inlineStr">
        <is>
          <t>Fashion</t>
        </is>
      </c>
      <c r="E5076" t="inlineStr">
        <is>
          <t>Central</t>
        </is>
      </c>
      <c r="F5076" t="inlineStr">
        <is>
          <t>Marketplace</t>
        </is>
      </c>
      <c r="G5076" t="inlineStr">
        <is>
          <t>Not as Described</t>
        </is>
      </c>
      <c r="H5076" t="n">
        <v>1</v>
      </c>
      <c r="I5076" t="n">
        <v>1519.6</v>
      </c>
    </row>
    <row r="5077">
      <c r="A5077" t="inlineStr">
        <is>
          <t>RET005089</t>
        </is>
      </c>
      <c r="B5077" t="inlineStr">
        <is>
          <t>O032144</t>
        </is>
      </c>
      <c r="C5077" s="25" t="n">
        <v>45631</v>
      </c>
      <c r="D5077" t="inlineStr">
        <is>
          <t>Fashion</t>
        </is>
      </c>
      <c r="E5077" t="inlineStr">
        <is>
          <t>East</t>
        </is>
      </c>
      <c r="F5077" t="inlineStr">
        <is>
          <t>Website</t>
        </is>
      </c>
      <c r="G5077" t="inlineStr">
        <is>
          <t>Changed Mind</t>
        </is>
      </c>
      <c r="H5077" t="n">
        <v>1</v>
      </c>
      <c r="I5077" t="n">
        <v>1538.16</v>
      </c>
    </row>
    <row r="5078">
      <c r="A5078" t="inlineStr">
        <is>
          <t>RET005090</t>
        </is>
      </c>
      <c r="B5078" t="inlineStr">
        <is>
          <t>O032150</t>
        </is>
      </c>
      <c r="C5078" s="25" t="n">
        <v>45631</v>
      </c>
      <c r="D5078" t="inlineStr">
        <is>
          <t>Books</t>
        </is>
      </c>
      <c r="E5078" t="inlineStr">
        <is>
          <t>North</t>
        </is>
      </c>
      <c r="F5078" t="inlineStr">
        <is>
          <t>Website</t>
        </is>
      </c>
      <c r="G5078" t="inlineStr">
        <is>
          <t>Not as Described</t>
        </is>
      </c>
      <c r="H5078" t="n">
        <v>1</v>
      </c>
      <c r="I5078" t="n">
        <v>362.96</v>
      </c>
    </row>
    <row r="5079">
      <c r="A5079" t="inlineStr">
        <is>
          <t>RET005091</t>
        </is>
      </c>
      <c r="B5079" t="inlineStr">
        <is>
          <t>O032155</t>
        </is>
      </c>
      <c r="C5079" s="25" t="n">
        <v>45632</v>
      </c>
      <c r="D5079" t="inlineStr">
        <is>
          <t>Fashion</t>
        </is>
      </c>
      <c r="E5079" t="inlineStr">
        <is>
          <t>South</t>
        </is>
      </c>
      <c r="F5079" t="inlineStr">
        <is>
          <t>Website</t>
        </is>
      </c>
      <c r="G5079" t="inlineStr">
        <is>
          <t>Size/Fit Issue</t>
        </is>
      </c>
      <c r="H5079" t="n">
        <v>1</v>
      </c>
      <c r="I5079" t="n">
        <v>539.76</v>
      </c>
    </row>
    <row r="5080">
      <c r="A5080" t="inlineStr">
        <is>
          <t>RET005092</t>
        </is>
      </c>
      <c r="B5080" t="inlineStr">
        <is>
          <t>O032158</t>
        </is>
      </c>
      <c r="C5080" s="25" t="n">
        <v>45632</v>
      </c>
      <c r="D5080" t="inlineStr">
        <is>
          <t>Sports</t>
        </is>
      </c>
      <c r="E5080" t="inlineStr">
        <is>
          <t>North</t>
        </is>
      </c>
      <c r="F5080" t="inlineStr">
        <is>
          <t>Mobile App</t>
        </is>
      </c>
      <c r="G5080" t="inlineStr">
        <is>
          <t>Damaged in Transit</t>
        </is>
      </c>
      <c r="H5080" t="n">
        <v>2</v>
      </c>
      <c r="I5080" t="n">
        <v>1963.73</v>
      </c>
    </row>
    <row r="5081">
      <c r="A5081" t="inlineStr">
        <is>
          <t>RET005093</t>
        </is>
      </c>
      <c r="B5081" t="inlineStr">
        <is>
          <t>O032164</t>
        </is>
      </c>
      <c r="C5081" s="25" t="n">
        <v>45632</v>
      </c>
      <c r="D5081" t="inlineStr">
        <is>
          <t>Fashion</t>
        </is>
      </c>
      <c r="E5081" t="inlineStr">
        <is>
          <t>North</t>
        </is>
      </c>
      <c r="F5081" t="inlineStr">
        <is>
          <t>Mobile App</t>
        </is>
      </c>
      <c r="G5081" t="inlineStr">
        <is>
          <t>Size/Fit Issue</t>
        </is>
      </c>
      <c r="H5081" t="n">
        <v>1</v>
      </c>
      <c r="I5081" t="n">
        <v>541.9400000000001</v>
      </c>
    </row>
    <row r="5082">
      <c r="A5082" t="inlineStr">
        <is>
          <t>RET005094</t>
        </is>
      </c>
      <c r="B5082" t="inlineStr">
        <is>
          <t>O032166</t>
        </is>
      </c>
      <c r="C5082" s="25" t="n">
        <v>45632</v>
      </c>
      <c r="D5082" t="inlineStr">
        <is>
          <t>Electronics</t>
        </is>
      </c>
      <c r="E5082" t="inlineStr">
        <is>
          <t>South</t>
        </is>
      </c>
      <c r="F5082" t="inlineStr">
        <is>
          <t>Marketplace</t>
        </is>
      </c>
      <c r="G5082" t="inlineStr">
        <is>
          <t>Damaged in Transit</t>
        </is>
      </c>
      <c r="H5082" t="n">
        <v>1</v>
      </c>
      <c r="I5082" t="n">
        <v>16350.98</v>
      </c>
    </row>
    <row r="5083">
      <c r="A5083" t="inlineStr">
        <is>
          <t>RET005095</t>
        </is>
      </c>
      <c r="B5083" t="inlineStr">
        <is>
          <t>O032177</t>
        </is>
      </c>
      <c r="C5083" s="25" t="n">
        <v>45632</v>
      </c>
      <c r="D5083" t="inlineStr">
        <is>
          <t>Fashion</t>
        </is>
      </c>
      <c r="E5083" t="inlineStr">
        <is>
          <t>West</t>
        </is>
      </c>
      <c r="F5083" t="inlineStr">
        <is>
          <t>Retail Store</t>
        </is>
      </c>
      <c r="G5083" t="inlineStr">
        <is>
          <t>Size/Fit Issue</t>
        </is>
      </c>
      <c r="H5083" t="n">
        <v>2</v>
      </c>
      <c r="I5083" t="n">
        <v>1017.12</v>
      </c>
    </row>
    <row r="5084">
      <c r="A5084" t="inlineStr">
        <is>
          <t>RET005096</t>
        </is>
      </c>
      <c r="B5084" t="inlineStr">
        <is>
          <t>O032181</t>
        </is>
      </c>
      <c r="C5084" s="25" t="n">
        <v>45632</v>
      </c>
      <c r="D5084" t="inlineStr">
        <is>
          <t>Fashion</t>
        </is>
      </c>
      <c r="E5084" t="inlineStr">
        <is>
          <t>North</t>
        </is>
      </c>
      <c r="F5084" t="inlineStr">
        <is>
          <t>Marketplace</t>
        </is>
      </c>
      <c r="G5084" t="inlineStr">
        <is>
          <t>Not as Described</t>
        </is>
      </c>
      <c r="H5084" t="n">
        <v>1</v>
      </c>
      <c r="I5084" t="n">
        <v>1230.53</v>
      </c>
    </row>
    <row r="5085">
      <c r="A5085" t="inlineStr">
        <is>
          <t>RET005097</t>
        </is>
      </c>
      <c r="B5085" t="inlineStr">
        <is>
          <t>O032181</t>
        </is>
      </c>
      <c r="C5085" s="25" t="n">
        <v>45632</v>
      </c>
      <c r="D5085" t="inlineStr">
        <is>
          <t>Home &amp; Kitchen</t>
        </is>
      </c>
      <c r="E5085" t="inlineStr">
        <is>
          <t>North</t>
        </is>
      </c>
      <c r="F5085" t="inlineStr">
        <is>
          <t>Marketplace</t>
        </is>
      </c>
      <c r="G5085" t="inlineStr">
        <is>
          <t>Not as Described</t>
        </is>
      </c>
      <c r="H5085" t="n">
        <v>1</v>
      </c>
      <c r="I5085" t="n">
        <v>1135.21</v>
      </c>
    </row>
    <row r="5086">
      <c r="A5086" t="inlineStr">
        <is>
          <t>RET005098</t>
        </is>
      </c>
      <c r="B5086" t="inlineStr">
        <is>
          <t>O032186</t>
        </is>
      </c>
      <c r="C5086" s="25" t="n">
        <v>45632</v>
      </c>
      <c r="D5086" t="inlineStr">
        <is>
          <t>Fashion</t>
        </is>
      </c>
      <c r="E5086" t="inlineStr">
        <is>
          <t>North</t>
        </is>
      </c>
      <c r="F5086" t="inlineStr">
        <is>
          <t>Website</t>
        </is>
      </c>
      <c r="G5086" t="inlineStr">
        <is>
          <t>Defective Product</t>
        </is>
      </c>
      <c r="H5086" t="n">
        <v>1</v>
      </c>
      <c r="I5086" t="n">
        <v>1423.76</v>
      </c>
    </row>
    <row r="5087">
      <c r="A5087" t="inlineStr">
        <is>
          <t>RET005099</t>
        </is>
      </c>
      <c r="B5087" t="inlineStr">
        <is>
          <t>O032187</t>
        </is>
      </c>
      <c r="C5087" s="25" t="n">
        <v>45632</v>
      </c>
      <c r="D5087" t="inlineStr">
        <is>
          <t>Electronics</t>
        </is>
      </c>
      <c r="E5087" t="inlineStr">
        <is>
          <t>West</t>
        </is>
      </c>
      <c r="F5087" t="inlineStr">
        <is>
          <t>Marketplace</t>
        </is>
      </c>
      <c r="G5087" t="inlineStr">
        <is>
          <t>Defective Product</t>
        </is>
      </c>
      <c r="H5087" t="n">
        <v>1</v>
      </c>
      <c r="I5087" t="n">
        <v>5974.96</v>
      </c>
    </row>
    <row r="5088">
      <c r="A5088" t="inlineStr">
        <is>
          <t>RET005100</t>
        </is>
      </c>
      <c r="B5088" t="inlineStr">
        <is>
          <t>O032199</t>
        </is>
      </c>
      <c r="C5088" s="25" t="n">
        <v>45432</v>
      </c>
      <c r="D5088" t="inlineStr">
        <is>
          <t>Books</t>
        </is>
      </c>
      <c r="E5088" t="inlineStr">
        <is>
          <t>North</t>
        </is>
      </c>
      <c r="F5088" t="inlineStr">
        <is>
          <t>Website</t>
        </is>
      </c>
      <c r="G5088" t="inlineStr">
        <is>
          <t>Not as Described</t>
        </is>
      </c>
      <c r="H5088" t="n">
        <v>1</v>
      </c>
      <c r="I5088" t="n">
        <v>1094.18</v>
      </c>
    </row>
    <row r="5089">
      <c r="A5089" t="inlineStr">
        <is>
          <t>RET005101</t>
        </is>
      </c>
      <c r="B5089" t="inlineStr">
        <is>
          <t>O032208</t>
        </is>
      </c>
      <c r="C5089" s="25" t="n">
        <v>45632</v>
      </c>
      <c r="D5089" t="inlineStr">
        <is>
          <t>Fashion</t>
        </is>
      </c>
      <c r="E5089" t="inlineStr">
        <is>
          <t>East</t>
        </is>
      </c>
      <c r="F5089" t="inlineStr">
        <is>
          <t>Marketplace</t>
        </is>
      </c>
      <c r="G5089" t="inlineStr">
        <is>
          <t>Changed Mind</t>
        </is>
      </c>
      <c r="H5089" t="n">
        <v>1</v>
      </c>
      <c r="I5089" t="n">
        <v>738.5</v>
      </c>
    </row>
    <row r="5090">
      <c r="A5090" t="inlineStr">
        <is>
          <t>RET005102</t>
        </is>
      </c>
      <c r="B5090" t="inlineStr">
        <is>
          <t>O032212</t>
        </is>
      </c>
      <c r="C5090" s="25" t="n">
        <v>45633</v>
      </c>
      <c r="D5090" t="inlineStr">
        <is>
          <t>Fashion</t>
        </is>
      </c>
      <c r="E5090" t="inlineStr">
        <is>
          <t>North</t>
        </is>
      </c>
      <c r="F5090" t="inlineStr">
        <is>
          <t>Website</t>
        </is>
      </c>
      <c r="G5090" t="inlineStr">
        <is>
          <t>Changed Mind</t>
        </is>
      </c>
      <c r="H5090" t="n">
        <v>1</v>
      </c>
      <c r="I5090" t="n">
        <v>2587.57</v>
      </c>
    </row>
    <row r="5091">
      <c r="A5091" t="inlineStr">
        <is>
          <t>RET005103</t>
        </is>
      </c>
      <c r="B5091" t="inlineStr">
        <is>
          <t>O032214</t>
        </is>
      </c>
      <c r="C5091" s="25" t="n">
        <v>45633</v>
      </c>
      <c r="D5091" t="inlineStr">
        <is>
          <t>Fashion</t>
        </is>
      </c>
      <c r="E5091" t="inlineStr">
        <is>
          <t>South</t>
        </is>
      </c>
      <c r="F5091" t="inlineStr">
        <is>
          <t>Marketplace</t>
        </is>
      </c>
      <c r="G5091" t="inlineStr">
        <is>
          <t>Defective Product</t>
        </is>
      </c>
      <c r="H5091" t="n">
        <v>1</v>
      </c>
      <c r="I5091" t="n">
        <v>1351.64</v>
      </c>
    </row>
    <row r="5092">
      <c r="A5092" t="inlineStr">
        <is>
          <t>RET005104</t>
        </is>
      </c>
      <c r="B5092" t="inlineStr">
        <is>
          <t>O032216</t>
        </is>
      </c>
      <c r="C5092" s="25" t="n">
        <v>45633</v>
      </c>
      <c r="D5092" t="inlineStr">
        <is>
          <t>Fashion</t>
        </is>
      </c>
      <c r="E5092" t="inlineStr">
        <is>
          <t>South</t>
        </is>
      </c>
      <c r="F5092" t="inlineStr">
        <is>
          <t>Unknown</t>
        </is>
      </c>
      <c r="G5092" t="inlineStr">
        <is>
          <t>Not as Described</t>
        </is>
      </c>
      <c r="H5092" t="n">
        <v>1</v>
      </c>
      <c r="I5092" t="n">
        <v>888.26</v>
      </c>
    </row>
    <row r="5093">
      <c r="A5093" t="inlineStr">
        <is>
          <t>RET005105</t>
        </is>
      </c>
      <c r="B5093" t="inlineStr">
        <is>
          <t>O032219</t>
        </is>
      </c>
      <c r="C5093" s="25" t="n">
        <v>45633</v>
      </c>
      <c r="D5093" t="inlineStr">
        <is>
          <t>Fashion</t>
        </is>
      </c>
      <c r="E5093" t="inlineStr">
        <is>
          <t>East</t>
        </is>
      </c>
      <c r="F5093" t="inlineStr">
        <is>
          <t>Marketplace</t>
        </is>
      </c>
      <c r="G5093" t="inlineStr">
        <is>
          <t>Size/Fit Issue</t>
        </is>
      </c>
      <c r="H5093" t="n">
        <v>1</v>
      </c>
      <c r="I5093" t="n">
        <v>633.36</v>
      </c>
    </row>
    <row r="5094">
      <c r="A5094" t="inlineStr">
        <is>
          <t>RET005106</t>
        </is>
      </c>
      <c r="B5094" t="inlineStr">
        <is>
          <t>O032225</t>
        </is>
      </c>
      <c r="C5094" s="25" t="n">
        <v>45633</v>
      </c>
      <c r="D5094" t="inlineStr">
        <is>
          <t>Fashion</t>
        </is>
      </c>
      <c r="E5094" t="inlineStr">
        <is>
          <t>North</t>
        </is>
      </c>
      <c r="F5094" t="inlineStr">
        <is>
          <t>Mobile App</t>
        </is>
      </c>
      <c r="G5094" t="inlineStr">
        <is>
          <t>Defective Product</t>
        </is>
      </c>
      <c r="H5094" t="n">
        <v>1</v>
      </c>
      <c r="I5094" t="n">
        <v>986.96</v>
      </c>
    </row>
    <row r="5095">
      <c r="A5095" t="inlineStr">
        <is>
          <t>RET005107</t>
        </is>
      </c>
      <c r="B5095" t="inlineStr">
        <is>
          <t>O032230</t>
        </is>
      </c>
      <c r="C5095" s="25" t="n">
        <v>45633</v>
      </c>
      <c r="D5095" t="inlineStr">
        <is>
          <t>Fashion</t>
        </is>
      </c>
      <c r="E5095" t="inlineStr">
        <is>
          <t>East</t>
        </is>
      </c>
      <c r="F5095" t="inlineStr">
        <is>
          <t>Mobile App</t>
        </is>
      </c>
      <c r="G5095" t="inlineStr">
        <is>
          <t>Size/Fit Issue</t>
        </is>
      </c>
      <c r="H5095" t="n">
        <v>1</v>
      </c>
      <c r="I5095" t="n">
        <v>1737.89</v>
      </c>
    </row>
    <row r="5096">
      <c r="A5096" t="inlineStr">
        <is>
          <t>RET005108</t>
        </is>
      </c>
      <c r="B5096" t="inlineStr">
        <is>
          <t>O032252</t>
        </is>
      </c>
      <c r="C5096" s="25" t="n">
        <v>45633</v>
      </c>
      <c r="D5096" t="inlineStr">
        <is>
          <t>Electronics</t>
        </is>
      </c>
      <c r="E5096" t="inlineStr">
        <is>
          <t>North</t>
        </is>
      </c>
      <c r="F5096" t="inlineStr">
        <is>
          <t>Marketplace</t>
        </is>
      </c>
      <c r="G5096" t="inlineStr">
        <is>
          <t>Changed Mind</t>
        </is>
      </c>
      <c r="H5096" t="n">
        <v>1</v>
      </c>
      <c r="I5096" t="n">
        <v>13243.46</v>
      </c>
    </row>
    <row r="5097">
      <c r="A5097" t="inlineStr">
        <is>
          <t>RET005109</t>
        </is>
      </c>
      <c r="B5097" t="inlineStr">
        <is>
          <t>O032252</t>
        </is>
      </c>
      <c r="C5097" s="25" t="n">
        <v>45633</v>
      </c>
      <c r="D5097" t="inlineStr">
        <is>
          <t>Fashion</t>
        </is>
      </c>
      <c r="E5097" t="inlineStr">
        <is>
          <t>North</t>
        </is>
      </c>
      <c r="F5097" t="inlineStr">
        <is>
          <t>Marketplace</t>
        </is>
      </c>
      <c r="G5097" t="inlineStr">
        <is>
          <t>Size/Fit Issue</t>
        </is>
      </c>
      <c r="H5097" t="n">
        <v>1</v>
      </c>
      <c r="I5097" t="n">
        <v>1403.06</v>
      </c>
    </row>
    <row r="5098">
      <c r="A5098" t="inlineStr">
        <is>
          <t>RET005110</t>
        </is>
      </c>
      <c r="B5098" t="inlineStr">
        <is>
          <t>O032271</t>
        </is>
      </c>
      <c r="C5098" s="25" t="n">
        <v>45633</v>
      </c>
      <c r="D5098" t="inlineStr">
        <is>
          <t>Fashion</t>
        </is>
      </c>
      <c r="E5098" t="inlineStr">
        <is>
          <t>North</t>
        </is>
      </c>
      <c r="F5098" t="inlineStr">
        <is>
          <t>Marketplace</t>
        </is>
      </c>
      <c r="G5098" t="inlineStr">
        <is>
          <t>Changed Mind</t>
        </is>
      </c>
      <c r="H5098" t="n">
        <v>1</v>
      </c>
      <c r="I5098" t="n">
        <v>3384.84</v>
      </c>
    </row>
    <row r="5099">
      <c r="A5099" t="inlineStr">
        <is>
          <t>RET005111</t>
        </is>
      </c>
      <c r="B5099" t="inlineStr">
        <is>
          <t>O032282</t>
        </is>
      </c>
      <c r="C5099" s="25" t="n">
        <v>45634</v>
      </c>
      <c r="D5099" t="inlineStr">
        <is>
          <t>Fashion</t>
        </is>
      </c>
      <c r="E5099" t="inlineStr">
        <is>
          <t>East</t>
        </is>
      </c>
      <c r="F5099" t="inlineStr">
        <is>
          <t>Website</t>
        </is>
      </c>
      <c r="G5099" t="inlineStr">
        <is>
          <t>Size/Fit Issue</t>
        </is>
      </c>
      <c r="H5099" t="n">
        <v>1</v>
      </c>
      <c r="I5099" t="n">
        <v>1935.08</v>
      </c>
    </row>
    <row r="5100">
      <c r="A5100" t="inlineStr">
        <is>
          <t>RET005112</t>
        </is>
      </c>
      <c r="B5100" t="inlineStr">
        <is>
          <t>O032285</t>
        </is>
      </c>
      <c r="C5100" s="25" t="n">
        <v>45634</v>
      </c>
      <c r="D5100" t="inlineStr">
        <is>
          <t>Fashion</t>
        </is>
      </c>
      <c r="E5100" t="inlineStr">
        <is>
          <t>East</t>
        </is>
      </c>
      <c r="F5100" t="inlineStr">
        <is>
          <t>Website</t>
        </is>
      </c>
      <c r="G5100" t="inlineStr">
        <is>
          <t>Changed Mind</t>
        </is>
      </c>
      <c r="H5100" t="n">
        <v>2</v>
      </c>
      <c r="I5100" t="n">
        <v>5115.86</v>
      </c>
    </row>
    <row r="5101">
      <c r="A5101" t="inlineStr">
        <is>
          <t>RET005113</t>
        </is>
      </c>
      <c r="B5101" t="inlineStr">
        <is>
          <t>O032288</t>
        </is>
      </c>
      <c r="C5101" s="25" t="n">
        <v>45634</v>
      </c>
      <c r="D5101" t="inlineStr">
        <is>
          <t>Beauty</t>
        </is>
      </c>
      <c r="E5101" t="inlineStr">
        <is>
          <t>North</t>
        </is>
      </c>
      <c r="F5101" t="inlineStr">
        <is>
          <t>Mobile App</t>
        </is>
      </c>
      <c r="G5101" t="inlineStr">
        <is>
          <t>Not as Described</t>
        </is>
      </c>
      <c r="H5101" t="n">
        <v>2</v>
      </c>
      <c r="I5101" t="n">
        <v>447.41</v>
      </c>
    </row>
    <row r="5102">
      <c r="A5102" t="inlineStr">
        <is>
          <t>RET005114</t>
        </is>
      </c>
      <c r="B5102" t="inlineStr">
        <is>
          <t>O032299</t>
        </is>
      </c>
      <c r="C5102" s="25" t="n">
        <v>45634</v>
      </c>
      <c r="D5102" t="inlineStr">
        <is>
          <t>Beauty</t>
        </is>
      </c>
      <c r="E5102" t="inlineStr">
        <is>
          <t>North</t>
        </is>
      </c>
      <c r="F5102" t="inlineStr">
        <is>
          <t>Marketplace</t>
        </is>
      </c>
      <c r="G5102" t="inlineStr">
        <is>
          <t>Wrong Item Delivered</t>
        </is>
      </c>
      <c r="H5102" t="n">
        <v>1</v>
      </c>
      <c r="I5102" t="n">
        <v>560.5599999999999</v>
      </c>
    </row>
    <row r="5103">
      <c r="A5103" t="inlineStr">
        <is>
          <t>RET005115</t>
        </is>
      </c>
      <c r="B5103" t="inlineStr">
        <is>
          <t>O032307</t>
        </is>
      </c>
      <c r="C5103" s="25" t="n">
        <v>45634</v>
      </c>
      <c r="D5103" t="inlineStr">
        <is>
          <t>Fashion</t>
        </is>
      </c>
      <c r="E5103" t="inlineStr">
        <is>
          <t>South</t>
        </is>
      </c>
      <c r="F5103" t="inlineStr">
        <is>
          <t>Marketplace</t>
        </is>
      </c>
      <c r="G5103" t="inlineStr">
        <is>
          <t>Defective Product</t>
        </is>
      </c>
      <c r="H5103" t="n">
        <v>1</v>
      </c>
      <c r="I5103" t="n">
        <v>1528.44</v>
      </c>
    </row>
    <row r="5104">
      <c r="A5104" t="inlineStr">
        <is>
          <t>RET005116</t>
        </is>
      </c>
      <c r="B5104" t="inlineStr">
        <is>
          <t>O032314</t>
        </is>
      </c>
      <c r="C5104" s="25" t="n">
        <v>45634</v>
      </c>
      <c r="D5104" t="inlineStr">
        <is>
          <t>Beauty</t>
        </is>
      </c>
      <c r="E5104" t="inlineStr">
        <is>
          <t>Central</t>
        </is>
      </c>
      <c r="F5104" t="inlineStr">
        <is>
          <t>Marketplace</t>
        </is>
      </c>
      <c r="G5104" t="inlineStr">
        <is>
          <t>Defective Product</t>
        </is>
      </c>
      <c r="H5104" t="n">
        <v>1</v>
      </c>
      <c r="I5104" t="n">
        <v>1702.58</v>
      </c>
    </row>
    <row r="5105">
      <c r="A5105" t="inlineStr">
        <is>
          <t>RET005117</t>
        </is>
      </c>
      <c r="B5105" t="inlineStr">
        <is>
          <t>O032329</t>
        </is>
      </c>
      <c r="C5105" s="25" t="n">
        <v>45634</v>
      </c>
      <c r="D5105" t="inlineStr">
        <is>
          <t>Fashion</t>
        </is>
      </c>
      <c r="E5105" t="inlineStr">
        <is>
          <t>North</t>
        </is>
      </c>
      <c r="F5105" t="inlineStr">
        <is>
          <t>Marketplace</t>
        </is>
      </c>
      <c r="G5105" t="inlineStr">
        <is>
          <t>Size/Fit Issue</t>
        </is>
      </c>
      <c r="H5105" t="n">
        <v>1</v>
      </c>
      <c r="I5105" t="n">
        <v>2515.76</v>
      </c>
    </row>
    <row r="5106">
      <c r="A5106" t="inlineStr">
        <is>
          <t>RET005118</t>
        </is>
      </c>
      <c r="B5106" t="inlineStr">
        <is>
          <t>O032335</t>
        </is>
      </c>
      <c r="C5106" s="25" t="n">
        <v>45634</v>
      </c>
      <c r="D5106" t="inlineStr">
        <is>
          <t>Electronics</t>
        </is>
      </c>
      <c r="E5106" t="inlineStr">
        <is>
          <t>West</t>
        </is>
      </c>
      <c r="F5106" t="inlineStr">
        <is>
          <t>Mobile App</t>
        </is>
      </c>
      <c r="G5106" t="inlineStr">
        <is>
          <t>Wrong Item Delivered</t>
        </is>
      </c>
      <c r="H5106" t="n">
        <v>1</v>
      </c>
      <c r="I5106" t="n">
        <v>6842.16</v>
      </c>
    </row>
    <row r="5107">
      <c r="A5107" t="inlineStr">
        <is>
          <t>RET005119</t>
        </is>
      </c>
      <c r="B5107" t="inlineStr">
        <is>
          <t>O032378</t>
        </is>
      </c>
      <c r="C5107" s="25" t="n">
        <v>45635</v>
      </c>
      <c r="D5107" t="inlineStr">
        <is>
          <t>Beauty</t>
        </is>
      </c>
      <c r="E5107" t="inlineStr">
        <is>
          <t>North</t>
        </is>
      </c>
      <c r="F5107" t="inlineStr">
        <is>
          <t>Mobile App</t>
        </is>
      </c>
      <c r="G5107" t="inlineStr">
        <is>
          <t>Damaged in Transit</t>
        </is>
      </c>
      <c r="H5107" t="n">
        <v>1</v>
      </c>
      <c r="I5107" t="n">
        <v>315.17</v>
      </c>
    </row>
    <row r="5108">
      <c r="A5108" t="inlineStr">
        <is>
          <t>RET005120</t>
        </is>
      </c>
      <c r="B5108" t="inlineStr">
        <is>
          <t>O032383</t>
        </is>
      </c>
      <c r="C5108" s="25" t="n">
        <v>45635</v>
      </c>
      <c r="D5108" t="inlineStr">
        <is>
          <t>Sports</t>
        </is>
      </c>
      <c r="E5108" t="inlineStr">
        <is>
          <t>South</t>
        </is>
      </c>
      <c r="F5108" t="inlineStr">
        <is>
          <t>Mobile App</t>
        </is>
      </c>
      <c r="G5108" t="inlineStr">
        <is>
          <t>Not as Described</t>
        </is>
      </c>
      <c r="H5108" t="n">
        <v>1</v>
      </c>
      <c r="I5108" t="n">
        <v>1421.78</v>
      </c>
    </row>
    <row r="5109">
      <c r="A5109" t="inlineStr">
        <is>
          <t>RET005121</t>
        </is>
      </c>
      <c r="B5109" t="inlineStr">
        <is>
          <t>O032389</t>
        </is>
      </c>
      <c r="C5109" s="25" t="n">
        <v>45635</v>
      </c>
      <c r="D5109" t="inlineStr">
        <is>
          <t>Fashion</t>
        </is>
      </c>
      <c r="E5109" t="inlineStr">
        <is>
          <t>South</t>
        </is>
      </c>
      <c r="F5109" t="inlineStr">
        <is>
          <t>Website</t>
        </is>
      </c>
      <c r="G5109" t="inlineStr">
        <is>
          <t>Wrong Item Delivered</t>
        </is>
      </c>
      <c r="H5109" t="n">
        <v>1</v>
      </c>
      <c r="I5109" t="n">
        <v>663.62</v>
      </c>
    </row>
    <row r="5110">
      <c r="A5110" t="inlineStr">
        <is>
          <t>RET005122</t>
        </is>
      </c>
      <c r="B5110" t="inlineStr">
        <is>
          <t>O032399</t>
        </is>
      </c>
      <c r="C5110" s="25" t="n">
        <v>45635</v>
      </c>
      <c r="D5110" t="inlineStr">
        <is>
          <t>Fashion</t>
        </is>
      </c>
      <c r="E5110" t="inlineStr">
        <is>
          <t>West</t>
        </is>
      </c>
      <c r="F5110" t="inlineStr">
        <is>
          <t>Marketplace</t>
        </is>
      </c>
      <c r="G5110" t="inlineStr">
        <is>
          <t>Not as Described</t>
        </is>
      </c>
      <c r="H5110" t="n">
        <v>1</v>
      </c>
      <c r="I5110" t="n">
        <v>1206.5</v>
      </c>
    </row>
    <row r="5111">
      <c r="A5111" t="inlineStr">
        <is>
          <t>RET005123</t>
        </is>
      </c>
      <c r="B5111" t="inlineStr">
        <is>
          <t>O032415</t>
        </is>
      </c>
      <c r="C5111" s="25" t="n">
        <v>45636</v>
      </c>
      <c r="D5111" t="inlineStr">
        <is>
          <t>Fashion</t>
        </is>
      </c>
      <c r="E5111" t="inlineStr">
        <is>
          <t>East</t>
        </is>
      </c>
      <c r="F5111" t="inlineStr">
        <is>
          <t>Website</t>
        </is>
      </c>
      <c r="G5111" t="inlineStr">
        <is>
          <t>Size/Fit Issue</t>
        </is>
      </c>
      <c r="H5111" t="n">
        <v>1</v>
      </c>
      <c r="I5111" t="n">
        <v>1737.89</v>
      </c>
    </row>
    <row r="5112">
      <c r="A5112" t="inlineStr">
        <is>
          <t>RET005124</t>
        </is>
      </c>
      <c r="B5112" t="inlineStr">
        <is>
          <t>O032419</t>
        </is>
      </c>
      <c r="C5112" s="25" t="n">
        <v>45636</v>
      </c>
      <c r="D5112" t="inlineStr">
        <is>
          <t>Fashion</t>
        </is>
      </c>
      <c r="E5112" t="inlineStr">
        <is>
          <t>West</t>
        </is>
      </c>
      <c r="F5112" t="inlineStr">
        <is>
          <t>Mobile App</t>
        </is>
      </c>
      <c r="G5112" t="inlineStr">
        <is>
          <t>Not as Described</t>
        </is>
      </c>
      <c r="H5112" t="n">
        <v>1</v>
      </c>
      <c r="I5112" t="n">
        <v>2162.73</v>
      </c>
    </row>
    <row r="5113">
      <c r="A5113" t="inlineStr">
        <is>
          <t>RET005125</t>
        </is>
      </c>
      <c r="B5113" t="inlineStr">
        <is>
          <t>O032435</t>
        </is>
      </c>
      <c r="C5113" s="25" t="n">
        <v>45636</v>
      </c>
      <c r="D5113" t="inlineStr">
        <is>
          <t>Fashion</t>
        </is>
      </c>
      <c r="E5113" t="inlineStr">
        <is>
          <t>West</t>
        </is>
      </c>
      <c r="F5113" t="inlineStr">
        <is>
          <t>Marketplace</t>
        </is>
      </c>
      <c r="G5113" t="inlineStr">
        <is>
          <t>Size/Fit Issue</t>
        </is>
      </c>
      <c r="H5113" t="n">
        <v>1</v>
      </c>
      <c r="I5113" t="n">
        <v>874.28</v>
      </c>
    </row>
    <row r="5114">
      <c r="A5114" t="inlineStr">
        <is>
          <t>RET005126</t>
        </is>
      </c>
      <c r="B5114" t="inlineStr">
        <is>
          <t>O032439</t>
        </is>
      </c>
      <c r="C5114" s="25" t="n">
        <v>45636</v>
      </c>
      <c r="D5114" t="inlineStr">
        <is>
          <t>Fashion</t>
        </is>
      </c>
      <c r="E5114" t="inlineStr">
        <is>
          <t>North</t>
        </is>
      </c>
      <c r="F5114" t="inlineStr">
        <is>
          <t>Mobile App</t>
        </is>
      </c>
      <c r="G5114" t="inlineStr">
        <is>
          <t>Size/Fit Issue</t>
        </is>
      </c>
      <c r="H5114" t="n">
        <v>1</v>
      </c>
      <c r="I5114" t="n">
        <v>2162.73</v>
      </c>
    </row>
    <row r="5115">
      <c r="A5115" t="inlineStr">
        <is>
          <t>RET005127</t>
        </is>
      </c>
      <c r="B5115" t="inlineStr">
        <is>
          <t>O032442</t>
        </is>
      </c>
      <c r="C5115" s="25" t="n">
        <v>45636</v>
      </c>
      <c r="D5115" t="inlineStr">
        <is>
          <t>Fashion</t>
        </is>
      </c>
      <c r="E5115" t="inlineStr">
        <is>
          <t>North</t>
        </is>
      </c>
      <c r="F5115" t="inlineStr">
        <is>
          <t>Mobile App</t>
        </is>
      </c>
      <c r="G5115" t="inlineStr">
        <is>
          <t>Defective Product</t>
        </is>
      </c>
      <c r="H5115" t="n">
        <v>1</v>
      </c>
      <c r="I5115" t="n">
        <v>1131.62</v>
      </c>
    </row>
    <row r="5116">
      <c r="A5116" t="inlineStr">
        <is>
          <t>RET005128</t>
        </is>
      </c>
      <c r="B5116" t="inlineStr">
        <is>
          <t>O032443</t>
        </is>
      </c>
      <c r="C5116" s="25" t="n">
        <v>45636</v>
      </c>
      <c r="D5116" t="inlineStr">
        <is>
          <t>Electronics</t>
        </is>
      </c>
      <c r="E5116" t="inlineStr">
        <is>
          <t>East</t>
        </is>
      </c>
      <c r="F5116" t="inlineStr">
        <is>
          <t>Marketplace</t>
        </is>
      </c>
      <c r="G5116" t="inlineStr">
        <is>
          <t>Defective Product</t>
        </is>
      </c>
      <c r="H5116" t="n">
        <v>1</v>
      </c>
      <c r="I5116" t="n">
        <v>7798.96</v>
      </c>
    </row>
    <row r="5117">
      <c r="A5117" t="inlineStr">
        <is>
          <t>RET005129</t>
        </is>
      </c>
      <c r="B5117" t="inlineStr">
        <is>
          <t>O032448</t>
        </is>
      </c>
      <c r="C5117" s="25" t="n">
        <v>45636</v>
      </c>
      <c r="D5117" t="inlineStr">
        <is>
          <t>Fashion</t>
        </is>
      </c>
      <c r="E5117" t="inlineStr">
        <is>
          <t>West</t>
        </is>
      </c>
      <c r="F5117" t="inlineStr">
        <is>
          <t>Marketplace</t>
        </is>
      </c>
      <c r="G5117" t="inlineStr">
        <is>
          <t>Changed Mind</t>
        </is>
      </c>
      <c r="H5117" t="n">
        <v>2</v>
      </c>
      <c r="I5117" t="n">
        <v>4553.12</v>
      </c>
    </row>
    <row r="5118">
      <c r="A5118" t="inlineStr">
        <is>
          <t>RET005130</t>
        </is>
      </c>
      <c r="B5118" t="inlineStr">
        <is>
          <t>O032473</t>
        </is>
      </c>
      <c r="C5118" s="25" t="n">
        <v>45637</v>
      </c>
      <c r="D5118" t="inlineStr">
        <is>
          <t>Home &amp; Kitchen</t>
        </is>
      </c>
      <c r="E5118" t="inlineStr">
        <is>
          <t>West</t>
        </is>
      </c>
      <c r="F5118" t="inlineStr">
        <is>
          <t>Website</t>
        </is>
      </c>
      <c r="G5118" t="inlineStr">
        <is>
          <t>Damaged in Transit</t>
        </is>
      </c>
      <c r="H5118" t="n">
        <v>1</v>
      </c>
      <c r="I5118" t="n">
        <v>6480.29</v>
      </c>
    </row>
    <row r="5119">
      <c r="A5119" t="inlineStr">
        <is>
          <t>RET005131</t>
        </is>
      </c>
      <c r="B5119" t="inlineStr">
        <is>
          <t>O032477</t>
        </is>
      </c>
      <c r="C5119" s="25" t="n">
        <v>45637</v>
      </c>
      <c r="D5119" t="inlineStr">
        <is>
          <t>Electronics</t>
        </is>
      </c>
      <c r="E5119" t="inlineStr">
        <is>
          <t>East</t>
        </is>
      </c>
      <c r="F5119" t="inlineStr">
        <is>
          <t>Website</t>
        </is>
      </c>
      <c r="G5119" t="inlineStr">
        <is>
          <t>Defective Product</t>
        </is>
      </c>
      <c r="H5119" t="n">
        <v>1</v>
      </c>
      <c r="I5119" t="n">
        <v>15368.18</v>
      </c>
    </row>
    <row r="5120">
      <c r="A5120" t="inlineStr">
        <is>
          <t>RET005132</t>
        </is>
      </c>
      <c r="B5120" t="inlineStr">
        <is>
          <t>O032477</t>
        </is>
      </c>
      <c r="C5120" s="25" t="n">
        <v>45637</v>
      </c>
      <c r="D5120" t="inlineStr">
        <is>
          <t>Fashion</t>
        </is>
      </c>
      <c r="E5120" t="inlineStr">
        <is>
          <t>East</t>
        </is>
      </c>
      <c r="F5120" t="inlineStr">
        <is>
          <t>Website</t>
        </is>
      </c>
      <c r="G5120" t="inlineStr">
        <is>
          <t>Changed Mind</t>
        </is>
      </c>
      <c r="H5120" t="n">
        <v>1</v>
      </c>
      <c r="I5120" t="n">
        <v>502.89</v>
      </c>
    </row>
    <row r="5121">
      <c r="A5121" t="inlineStr">
        <is>
          <t>RET005133</t>
        </is>
      </c>
      <c r="B5121" t="inlineStr">
        <is>
          <t>O032482</t>
        </is>
      </c>
      <c r="C5121" s="25" t="n">
        <v>45637</v>
      </c>
      <c r="D5121" t="inlineStr">
        <is>
          <t>Fashion</t>
        </is>
      </c>
      <c r="E5121" t="inlineStr">
        <is>
          <t>South</t>
        </is>
      </c>
      <c r="F5121" t="inlineStr">
        <is>
          <t>Retail Store</t>
        </is>
      </c>
      <c r="G5121" t="inlineStr">
        <is>
          <t>Defective Product</t>
        </is>
      </c>
      <c r="H5121" t="n">
        <v>1</v>
      </c>
      <c r="I5121" t="n">
        <v>1342.69</v>
      </c>
    </row>
    <row r="5122">
      <c r="A5122" t="inlineStr">
        <is>
          <t>RET005134</t>
        </is>
      </c>
      <c r="B5122" t="inlineStr">
        <is>
          <t>O032487</t>
        </is>
      </c>
      <c r="C5122" s="25" t="n">
        <v>45637</v>
      </c>
      <c r="D5122" t="inlineStr">
        <is>
          <t>Fashion</t>
        </is>
      </c>
      <c r="E5122" t="inlineStr">
        <is>
          <t>South</t>
        </is>
      </c>
      <c r="F5122" t="inlineStr">
        <is>
          <t>Website</t>
        </is>
      </c>
      <c r="G5122" t="inlineStr">
        <is>
          <t>Defective Product</t>
        </is>
      </c>
      <c r="H5122" t="n">
        <v>1</v>
      </c>
      <c r="I5122" t="n">
        <v>529.36</v>
      </c>
    </row>
    <row r="5123">
      <c r="A5123" t="inlineStr">
        <is>
          <t>RET005135</t>
        </is>
      </c>
      <c r="B5123" t="inlineStr">
        <is>
          <t>O032500</t>
        </is>
      </c>
      <c r="C5123" s="25" t="n">
        <v>45637</v>
      </c>
      <c r="D5123" t="inlineStr">
        <is>
          <t>Home &amp; Kitchen</t>
        </is>
      </c>
      <c r="E5123" t="inlineStr">
        <is>
          <t>West</t>
        </is>
      </c>
      <c r="F5123" t="inlineStr">
        <is>
          <t>Mobile App</t>
        </is>
      </c>
      <c r="G5123" t="inlineStr">
        <is>
          <t>Size/Fit Issue</t>
        </is>
      </c>
      <c r="H5123" t="n">
        <v>1</v>
      </c>
      <c r="I5123" t="n">
        <v>1915.73</v>
      </c>
    </row>
    <row r="5124">
      <c r="A5124" t="inlineStr">
        <is>
          <t>RET005136</t>
        </is>
      </c>
      <c r="B5124" t="inlineStr">
        <is>
          <t>O032504</t>
        </is>
      </c>
      <c r="C5124" s="25" t="n">
        <v>45637</v>
      </c>
      <c r="D5124" t="inlineStr">
        <is>
          <t>Fashion</t>
        </is>
      </c>
      <c r="E5124" t="inlineStr">
        <is>
          <t>West</t>
        </is>
      </c>
      <c r="F5124" t="inlineStr">
        <is>
          <t>Website</t>
        </is>
      </c>
      <c r="G5124" t="inlineStr">
        <is>
          <t>Size/Fit Issue</t>
        </is>
      </c>
      <c r="H5124" t="n">
        <v>1</v>
      </c>
      <c r="I5124" t="n">
        <v>2972.89</v>
      </c>
    </row>
    <row r="5125">
      <c r="A5125" t="inlineStr">
        <is>
          <t>RET005137</t>
        </is>
      </c>
      <c r="B5125" t="inlineStr">
        <is>
          <t>O032510</t>
        </is>
      </c>
      <c r="C5125" s="25" t="n">
        <v>45637</v>
      </c>
      <c r="D5125" t="inlineStr">
        <is>
          <t>Beauty</t>
        </is>
      </c>
      <c r="E5125" t="inlineStr">
        <is>
          <t>West</t>
        </is>
      </c>
      <c r="F5125" t="inlineStr">
        <is>
          <t>Website</t>
        </is>
      </c>
      <c r="G5125" t="inlineStr">
        <is>
          <t>Defective Product</t>
        </is>
      </c>
      <c r="H5125" t="n">
        <v>1</v>
      </c>
      <c r="I5125" t="n">
        <v>115.65</v>
      </c>
    </row>
    <row r="5126">
      <c r="A5126" t="inlineStr">
        <is>
          <t>RET005138</t>
        </is>
      </c>
      <c r="B5126" t="inlineStr">
        <is>
          <t>O032516</t>
        </is>
      </c>
      <c r="C5126" s="25" t="n">
        <v>45637</v>
      </c>
      <c r="D5126" t="inlineStr">
        <is>
          <t>Fashion</t>
        </is>
      </c>
      <c r="E5126" t="inlineStr">
        <is>
          <t>North</t>
        </is>
      </c>
      <c r="F5126" t="inlineStr">
        <is>
          <t>Website</t>
        </is>
      </c>
      <c r="G5126" t="inlineStr">
        <is>
          <t>Size/Fit Issue</t>
        </is>
      </c>
      <c r="H5126" t="n">
        <v>1</v>
      </c>
      <c r="I5126" t="n">
        <v>483.13</v>
      </c>
    </row>
    <row r="5127">
      <c r="A5127" t="inlineStr">
        <is>
          <t>RET005139</t>
        </is>
      </c>
      <c r="B5127" t="inlineStr">
        <is>
          <t>O032516</t>
        </is>
      </c>
      <c r="C5127" s="25" t="n">
        <v>45637</v>
      </c>
      <c r="D5127" t="inlineStr">
        <is>
          <t>Home &amp; Kitchen</t>
        </is>
      </c>
      <c r="E5127" t="inlineStr">
        <is>
          <t>North</t>
        </is>
      </c>
      <c r="F5127" t="inlineStr">
        <is>
          <t>Website</t>
        </is>
      </c>
      <c r="G5127" t="inlineStr">
        <is>
          <t>Changed Mind</t>
        </is>
      </c>
      <c r="H5127" t="n">
        <v>1</v>
      </c>
      <c r="I5127" t="n">
        <v>518.96</v>
      </c>
    </row>
    <row r="5128">
      <c r="A5128" t="inlineStr">
        <is>
          <t>RET005140</t>
        </is>
      </c>
      <c r="B5128" t="inlineStr">
        <is>
          <t>O032522</t>
        </is>
      </c>
      <c r="C5128" s="25" t="n">
        <v>45637</v>
      </c>
      <c r="D5128" t="inlineStr">
        <is>
          <t>Home &amp; Kitchen</t>
        </is>
      </c>
      <c r="E5128" t="inlineStr">
        <is>
          <t>West</t>
        </is>
      </c>
      <c r="F5128" t="inlineStr">
        <is>
          <t>Marketplace</t>
        </is>
      </c>
      <c r="G5128" t="inlineStr">
        <is>
          <t>Late Delivery</t>
        </is>
      </c>
      <c r="H5128" t="n">
        <v>1</v>
      </c>
      <c r="I5128" t="n">
        <v>2341.72</v>
      </c>
    </row>
    <row r="5129">
      <c r="A5129" t="inlineStr">
        <is>
          <t>RET005141</t>
        </is>
      </c>
      <c r="B5129" t="inlineStr">
        <is>
          <t>O032530</t>
        </is>
      </c>
      <c r="C5129" s="25" t="n">
        <v>45638</v>
      </c>
      <c r="D5129" t="inlineStr">
        <is>
          <t>Home &amp; Kitchen</t>
        </is>
      </c>
      <c r="E5129" t="inlineStr">
        <is>
          <t>South</t>
        </is>
      </c>
      <c r="F5129" t="inlineStr">
        <is>
          <t>Website</t>
        </is>
      </c>
      <c r="G5129" t="inlineStr">
        <is>
          <t>Damaged in Transit</t>
        </is>
      </c>
      <c r="H5129" t="n">
        <v>1</v>
      </c>
      <c r="I5129" t="n">
        <v>2505.36</v>
      </c>
    </row>
    <row r="5130">
      <c r="A5130" t="inlineStr">
        <is>
          <t>RET005142</t>
        </is>
      </c>
      <c r="B5130" t="inlineStr">
        <is>
          <t>O032530</t>
        </is>
      </c>
      <c r="C5130" s="25" t="n">
        <v>45638</v>
      </c>
      <c r="D5130" t="inlineStr">
        <is>
          <t>Fashion</t>
        </is>
      </c>
      <c r="E5130" t="inlineStr">
        <is>
          <t>South</t>
        </is>
      </c>
      <c r="F5130" t="inlineStr">
        <is>
          <t>Website</t>
        </is>
      </c>
      <c r="G5130" t="inlineStr">
        <is>
          <t>Not as Described</t>
        </is>
      </c>
      <c r="H5130" t="n">
        <v>1</v>
      </c>
      <c r="I5130" t="n">
        <v>1115.45</v>
      </c>
    </row>
    <row r="5131">
      <c r="A5131" t="inlineStr">
        <is>
          <t>RET005143</t>
        </is>
      </c>
      <c r="B5131" t="inlineStr">
        <is>
          <t>O032536</t>
        </is>
      </c>
      <c r="C5131" s="25" t="n">
        <v>45638</v>
      </c>
      <c r="D5131" t="inlineStr">
        <is>
          <t>Fashion</t>
        </is>
      </c>
      <c r="E5131" t="inlineStr">
        <is>
          <t>East</t>
        </is>
      </c>
      <c r="F5131" t="inlineStr">
        <is>
          <t>Marketplace</t>
        </is>
      </c>
      <c r="G5131" t="inlineStr">
        <is>
          <t>Changed Mind</t>
        </is>
      </c>
      <c r="H5131" t="n">
        <v>1</v>
      </c>
      <c r="I5131" t="n">
        <v>476.42</v>
      </c>
    </row>
    <row r="5132">
      <c r="A5132" t="inlineStr">
        <is>
          <t>RET005144</t>
        </is>
      </c>
      <c r="B5132" t="inlineStr">
        <is>
          <t>O032542</t>
        </is>
      </c>
      <c r="C5132" s="25" t="n">
        <v>45638</v>
      </c>
      <c r="D5132" t="inlineStr">
        <is>
          <t>Fashion</t>
        </is>
      </c>
      <c r="E5132" t="inlineStr">
        <is>
          <t>South</t>
        </is>
      </c>
      <c r="F5132" t="inlineStr">
        <is>
          <t>Marketplace</t>
        </is>
      </c>
      <c r="G5132" t="inlineStr">
        <is>
          <t>Not as Described</t>
        </is>
      </c>
      <c r="H5132" t="n">
        <v>1</v>
      </c>
      <c r="I5132" t="n">
        <v>1281.38</v>
      </c>
    </row>
    <row r="5133">
      <c r="A5133" t="inlineStr">
        <is>
          <t>RET005145</t>
        </is>
      </c>
      <c r="B5133" t="inlineStr">
        <is>
          <t>O032549</t>
        </is>
      </c>
      <c r="C5133" s="25" t="n">
        <v>45638</v>
      </c>
      <c r="D5133" t="inlineStr">
        <is>
          <t>Sports</t>
        </is>
      </c>
      <c r="E5133" t="inlineStr">
        <is>
          <t>West</t>
        </is>
      </c>
      <c r="F5133" t="inlineStr">
        <is>
          <t>Marketplace</t>
        </is>
      </c>
      <c r="G5133" t="inlineStr">
        <is>
          <t>Damaged in Transit</t>
        </is>
      </c>
      <c r="H5133" t="n">
        <v>1</v>
      </c>
      <c r="I5133" t="n">
        <v>1328.18</v>
      </c>
    </row>
    <row r="5134">
      <c r="A5134" t="inlineStr">
        <is>
          <t>RET005146</t>
        </is>
      </c>
      <c r="B5134" t="inlineStr">
        <is>
          <t>O032551</t>
        </is>
      </c>
      <c r="C5134" s="25" t="n">
        <v>45638</v>
      </c>
      <c r="D5134" t="inlineStr">
        <is>
          <t>Home &amp; Kitchen</t>
        </is>
      </c>
      <c r="E5134" t="inlineStr">
        <is>
          <t>West</t>
        </is>
      </c>
      <c r="F5134" t="inlineStr">
        <is>
          <t>Marketplace</t>
        </is>
      </c>
      <c r="G5134" t="inlineStr">
        <is>
          <t>Late Delivery</t>
        </is>
      </c>
      <c r="H5134" t="n">
        <v>1</v>
      </c>
      <c r="I5134" t="n">
        <v>1094.18</v>
      </c>
    </row>
    <row r="5135">
      <c r="A5135" t="inlineStr">
        <is>
          <t>RET005147</t>
        </is>
      </c>
      <c r="B5135" t="inlineStr">
        <is>
          <t>O032555</t>
        </is>
      </c>
      <c r="C5135" s="25" t="n">
        <v>45638</v>
      </c>
      <c r="D5135" t="inlineStr">
        <is>
          <t>Home &amp; Kitchen</t>
        </is>
      </c>
      <c r="E5135" t="inlineStr">
        <is>
          <t>North</t>
        </is>
      </c>
      <c r="F5135" t="inlineStr">
        <is>
          <t>Mobile App</t>
        </is>
      </c>
      <c r="G5135" t="inlineStr">
        <is>
          <t>Damaged in Transit</t>
        </is>
      </c>
      <c r="H5135" t="n">
        <v>1</v>
      </c>
      <c r="I5135" t="n">
        <v>4075.76</v>
      </c>
    </row>
    <row r="5136">
      <c r="A5136" t="inlineStr">
        <is>
          <t>RET005148</t>
        </is>
      </c>
      <c r="B5136" t="inlineStr">
        <is>
          <t>O032563</t>
        </is>
      </c>
      <c r="C5136" s="25" t="n">
        <v>45638</v>
      </c>
      <c r="D5136" t="inlineStr">
        <is>
          <t>Fashion</t>
        </is>
      </c>
      <c r="E5136" t="inlineStr">
        <is>
          <t>East</t>
        </is>
      </c>
      <c r="F5136" t="inlineStr">
        <is>
          <t>Marketplace</t>
        </is>
      </c>
      <c r="G5136" t="inlineStr">
        <is>
          <t>Not as Described</t>
        </is>
      </c>
      <c r="H5136" t="n">
        <v>2</v>
      </c>
      <c r="I5136" t="n">
        <v>5140.1</v>
      </c>
    </row>
    <row r="5137">
      <c r="A5137" t="inlineStr">
        <is>
          <t>RET005149</t>
        </is>
      </c>
      <c r="B5137" t="inlineStr">
        <is>
          <t>O032572</t>
        </is>
      </c>
      <c r="C5137" s="25" t="n">
        <v>45639</v>
      </c>
      <c r="D5137" t="inlineStr">
        <is>
          <t>Books</t>
        </is>
      </c>
      <c r="E5137" t="inlineStr">
        <is>
          <t>North</t>
        </is>
      </c>
      <c r="F5137" t="inlineStr">
        <is>
          <t>Retail Store</t>
        </is>
      </c>
      <c r="G5137" t="inlineStr">
        <is>
          <t>Defective Product</t>
        </is>
      </c>
      <c r="H5137" t="n">
        <v>1</v>
      </c>
      <c r="I5137" t="n">
        <v>651.09</v>
      </c>
    </row>
    <row r="5138">
      <c r="A5138" t="inlineStr">
        <is>
          <t>RET005150</t>
        </is>
      </c>
      <c r="B5138" t="inlineStr">
        <is>
          <t>O032572</t>
        </is>
      </c>
      <c r="C5138" s="25" t="n">
        <v>45639</v>
      </c>
      <c r="D5138" t="inlineStr">
        <is>
          <t>Sports</t>
        </is>
      </c>
      <c r="E5138" t="inlineStr">
        <is>
          <t>North</t>
        </is>
      </c>
      <c r="F5138" t="inlineStr">
        <is>
          <t>Retail Store</t>
        </is>
      </c>
      <c r="G5138" t="inlineStr">
        <is>
          <t>Changed Mind</t>
        </is>
      </c>
      <c r="H5138" t="n">
        <v>1</v>
      </c>
      <c r="I5138" t="n">
        <v>2498.65</v>
      </c>
    </row>
    <row r="5139">
      <c r="A5139" t="inlineStr">
        <is>
          <t>RET005151</t>
        </is>
      </c>
      <c r="B5139" t="inlineStr">
        <is>
          <t>O032582</t>
        </is>
      </c>
      <c r="C5139" s="25" t="n">
        <v>45639</v>
      </c>
      <c r="D5139" t="inlineStr">
        <is>
          <t>Fashion</t>
        </is>
      </c>
      <c r="E5139" t="inlineStr">
        <is>
          <t>South</t>
        </is>
      </c>
      <c r="F5139" t="inlineStr">
        <is>
          <t>Retail Store</t>
        </is>
      </c>
      <c r="G5139" t="inlineStr">
        <is>
          <t>Size/Fit Issue</t>
        </is>
      </c>
      <c r="H5139" t="n">
        <v>1</v>
      </c>
      <c r="I5139" t="n">
        <v>1431.14</v>
      </c>
    </row>
    <row r="5140">
      <c r="A5140" t="inlineStr">
        <is>
          <t>RET005152</t>
        </is>
      </c>
      <c r="B5140" t="inlineStr">
        <is>
          <t>O032584</t>
        </is>
      </c>
      <c r="C5140" s="25" t="n">
        <v>45639</v>
      </c>
      <c r="D5140" t="inlineStr">
        <is>
          <t>Fashion</t>
        </is>
      </c>
      <c r="E5140" t="inlineStr">
        <is>
          <t>South</t>
        </is>
      </c>
      <c r="F5140" t="inlineStr">
        <is>
          <t>Marketplace</t>
        </is>
      </c>
      <c r="G5140" t="inlineStr">
        <is>
          <t>Changed Mind</t>
        </is>
      </c>
      <c r="H5140" t="n">
        <v>1</v>
      </c>
      <c r="I5140" t="n">
        <v>2217.96</v>
      </c>
    </row>
    <row r="5141">
      <c r="A5141" t="inlineStr">
        <is>
          <t>RET005153</t>
        </is>
      </c>
      <c r="B5141" t="inlineStr">
        <is>
          <t>O032584</t>
        </is>
      </c>
      <c r="C5141" s="25" t="n">
        <v>45639</v>
      </c>
      <c r="D5141" t="inlineStr">
        <is>
          <t>Fashion</t>
        </is>
      </c>
      <c r="E5141" t="inlineStr">
        <is>
          <t>South</t>
        </is>
      </c>
      <c r="F5141" t="inlineStr">
        <is>
          <t>Marketplace</t>
        </is>
      </c>
      <c r="G5141" t="inlineStr">
        <is>
          <t>Not as Described</t>
        </is>
      </c>
      <c r="H5141" t="n">
        <v>1</v>
      </c>
      <c r="I5141" t="n">
        <v>202.44</v>
      </c>
    </row>
    <row r="5142">
      <c r="A5142" t="inlineStr">
        <is>
          <t>RET005154</t>
        </is>
      </c>
      <c r="B5142" t="inlineStr">
        <is>
          <t>O032597</t>
        </is>
      </c>
      <c r="C5142" s="25" t="n">
        <v>45639</v>
      </c>
      <c r="D5142" t="inlineStr">
        <is>
          <t>Beauty</t>
        </is>
      </c>
      <c r="E5142" t="inlineStr">
        <is>
          <t>South</t>
        </is>
      </c>
      <c r="F5142" t="inlineStr">
        <is>
          <t>Website</t>
        </is>
      </c>
      <c r="G5142" t="inlineStr">
        <is>
          <t>Changed Mind</t>
        </is>
      </c>
      <c r="H5142" t="n">
        <v>2</v>
      </c>
      <c r="I5142" t="n">
        <v>1065.06</v>
      </c>
    </row>
    <row r="5143">
      <c r="A5143" t="inlineStr">
        <is>
          <t>RET005155</t>
        </is>
      </c>
      <c r="B5143" t="inlineStr">
        <is>
          <t>O032607</t>
        </is>
      </c>
      <c r="C5143" s="25" t="n">
        <v>45639</v>
      </c>
      <c r="D5143" t="inlineStr">
        <is>
          <t>Electronics</t>
        </is>
      </c>
      <c r="E5143" t="inlineStr">
        <is>
          <t>West</t>
        </is>
      </c>
      <c r="F5143" t="inlineStr">
        <is>
          <t>Marketplace</t>
        </is>
      </c>
      <c r="G5143" t="inlineStr">
        <is>
          <t>Changed Mind</t>
        </is>
      </c>
      <c r="H5143" t="n">
        <v>1</v>
      </c>
      <c r="I5143" t="n">
        <v>1596.61</v>
      </c>
    </row>
    <row r="5144">
      <c r="A5144" t="inlineStr">
        <is>
          <t>RET005156</t>
        </is>
      </c>
      <c r="B5144" t="inlineStr">
        <is>
          <t>O032615</t>
        </is>
      </c>
      <c r="C5144" s="25" t="n">
        <v>45639</v>
      </c>
      <c r="D5144" t="inlineStr">
        <is>
          <t>Home &amp; Kitchen</t>
        </is>
      </c>
      <c r="E5144" t="inlineStr">
        <is>
          <t>Central</t>
        </is>
      </c>
      <c r="F5144" t="inlineStr">
        <is>
          <t>Marketplace</t>
        </is>
      </c>
      <c r="G5144" t="inlineStr">
        <is>
          <t>Not as Described</t>
        </is>
      </c>
      <c r="H5144" t="n">
        <v>1</v>
      </c>
      <c r="I5144" t="n">
        <v>1784.8</v>
      </c>
    </row>
    <row r="5145">
      <c r="A5145" t="inlineStr">
        <is>
          <t>RET005157</t>
        </is>
      </c>
      <c r="B5145" t="inlineStr">
        <is>
          <t>O032615</t>
        </is>
      </c>
      <c r="C5145" s="25" t="n">
        <v>45639</v>
      </c>
      <c r="D5145" t="inlineStr">
        <is>
          <t>Fashion</t>
        </is>
      </c>
      <c r="E5145" t="inlineStr">
        <is>
          <t>Central</t>
        </is>
      </c>
      <c r="F5145" t="inlineStr">
        <is>
          <t>Marketplace</t>
        </is>
      </c>
      <c r="G5145" t="inlineStr">
        <is>
          <t>Changed Mind</t>
        </is>
      </c>
      <c r="H5145" t="n">
        <v>1</v>
      </c>
      <c r="I5145" t="n">
        <v>1115.45</v>
      </c>
    </row>
    <row r="5146">
      <c r="A5146" t="inlineStr">
        <is>
          <t>RET005158</t>
        </is>
      </c>
      <c r="B5146" t="inlineStr">
        <is>
          <t>O032624</t>
        </is>
      </c>
      <c r="C5146" s="25" t="n">
        <v>45639</v>
      </c>
      <c r="D5146" t="inlineStr">
        <is>
          <t>Fashion</t>
        </is>
      </c>
      <c r="E5146" t="inlineStr">
        <is>
          <t>West</t>
        </is>
      </c>
      <c r="F5146" t="inlineStr">
        <is>
          <t>Retail Store</t>
        </is>
      </c>
      <c r="G5146" t="inlineStr">
        <is>
          <t>Not as Described</t>
        </is>
      </c>
      <c r="H5146" t="n">
        <v>1</v>
      </c>
      <c r="I5146" t="n">
        <v>3982.16</v>
      </c>
    </row>
    <row r="5147">
      <c r="A5147" t="inlineStr">
        <is>
          <t>RET005159</t>
        </is>
      </c>
      <c r="B5147" t="inlineStr">
        <is>
          <t>O032650</t>
        </is>
      </c>
      <c r="C5147" s="25" t="n">
        <v>45640</v>
      </c>
      <c r="D5147" t="inlineStr">
        <is>
          <t>Electronics</t>
        </is>
      </c>
      <c r="E5147" t="inlineStr">
        <is>
          <t>East</t>
        </is>
      </c>
      <c r="F5147" t="inlineStr">
        <is>
          <t>Marketplace</t>
        </is>
      </c>
      <c r="G5147" t="inlineStr">
        <is>
          <t>Damaged in Transit</t>
        </is>
      </c>
      <c r="H5147" t="n">
        <v>1</v>
      </c>
      <c r="I5147" t="n">
        <v>21270.65</v>
      </c>
    </row>
    <row r="5148">
      <c r="A5148" t="inlineStr">
        <is>
          <t>RET005160</t>
        </is>
      </c>
      <c r="B5148" t="inlineStr">
        <is>
          <t>O032653</t>
        </is>
      </c>
      <c r="C5148" s="25" t="n">
        <v>45640</v>
      </c>
      <c r="D5148" t="inlineStr">
        <is>
          <t>Books</t>
        </is>
      </c>
      <c r="E5148" t="inlineStr">
        <is>
          <t>South</t>
        </is>
      </c>
      <c r="F5148" t="inlineStr">
        <is>
          <t>Marketplace</t>
        </is>
      </c>
      <c r="G5148" t="inlineStr">
        <is>
          <t>Wrong Item Delivered</t>
        </is>
      </c>
      <c r="H5148" t="n">
        <v>1</v>
      </c>
      <c r="I5148" t="n">
        <v>485.32</v>
      </c>
    </row>
    <row r="5149">
      <c r="A5149" t="inlineStr">
        <is>
          <t>RET005161</t>
        </is>
      </c>
      <c r="B5149" t="inlineStr">
        <is>
          <t>O032654</t>
        </is>
      </c>
      <c r="C5149" s="25" t="n">
        <v>45640</v>
      </c>
      <c r="D5149" t="inlineStr">
        <is>
          <t>Beauty</t>
        </is>
      </c>
      <c r="E5149" t="inlineStr">
        <is>
          <t>North</t>
        </is>
      </c>
      <c r="F5149" t="inlineStr">
        <is>
          <t>Website</t>
        </is>
      </c>
      <c r="G5149" t="inlineStr">
        <is>
          <t>Not as Described</t>
        </is>
      </c>
      <c r="H5149" t="n">
        <v>2</v>
      </c>
      <c r="I5149" t="n">
        <v>784.37</v>
      </c>
    </row>
    <row r="5150">
      <c r="A5150" t="inlineStr">
        <is>
          <t>RET005162</t>
        </is>
      </c>
      <c r="B5150" t="inlineStr">
        <is>
          <t>O032658</t>
        </is>
      </c>
      <c r="C5150" s="25" t="n">
        <v>45640</v>
      </c>
      <c r="D5150" t="inlineStr">
        <is>
          <t>Electronics</t>
        </is>
      </c>
      <c r="E5150" t="inlineStr">
        <is>
          <t>Central</t>
        </is>
      </c>
      <c r="F5150" t="inlineStr">
        <is>
          <t>Website</t>
        </is>
      </c>
      <c r="G5150" t="inlineStr">
        <is>
          <t>Damaged in Transit</t>
        </is>
      </c>
      <c r="H5150" t="n">
        <v>1</v>
      </c>
      <c r="I5150" t="n">
        <v>12998.96</v>
      </c>
    </row>
    <row r="5151">
      <c r="A5151" t="inlineStr">
        <is>
          <t>RET005163</t>
        </is>
      </c>
      <c r="B5151" t="inlineStr">
        <is>
          <t>O032661</t>
        </is>
      </c>
      <c r="C5151" s="25" t="n">
        <v>45640</v>
      </c>
      <c r="D5151" t="inlineStr">
        <is>
          <t>Fashion</t>
        </is>
      </c>
      <c r="E5151" t="inlineStr">
        <is>
          <t>West</t>
        </is>
      </c>
      <c r="F5151" t="inlineStr">
        <is>
          <t>Mobile App</t>
        </is>
      </c>
      <c r="G5151" t="inlineStr">
        <is>
          <t>Size/Fit Issue</t>
        </is>
      </c>
      <c r="H5151" t="n">
        <v>1</v>
      </c>
      <c r="I5151" t="n">
        <v>1351.64</v>
      </c>
    </row>
    <row r="5152">
      <c r="A5152" t="inlineStr">
        <is>
          <t>RET005164</t>
        </is>
      </c>
      <c r="B5152" t="inlineStr">
        <is>
          <t>O032664</t>
        </is>
      </c>
      <c r="C5152" s="25" t="n">
        <v>45640</v>
      </c>
      <c r="D5152" t="inlineStr">
        <is>
          <t>Fashion</t>
        </is>
      </c>
      <c r="E5152" t="inlineStr">
        <is>
          <t>East</t>
        </is>
      </c>
      <c r="F5152" t="inlineStr">
        <is>
          <t>Website</t>
        </is>
      </c>
      <c r="G5152" t="inlineStr">
        <is>
          <t>Size/Fit Issue</t>
        </is>
      </c>
      <c r="H5152" t="n">
        <v>1</v>
      </c>
      <c r="I5152" t="n">
        <v>1281.38</v>
      </c>
    </row>
    <row r="5153">
      <c r="A5153" t="inlineStr">
        <is>
          <t>RET005165</t>
        </is>
      </c>
      <c r="B5153" t="inlineStr">
        <is>
          <t>O032672</t>
        </is>
      </c>
      <c r="C5153" s="25" t="n">
        <v>45640</v>
      </c>
      <c r="D5153" t="inlineStr">
        <is>
          <t>Fashion</t>
        </is>
      </c>
      <c r="E5153" t="inlineStr">
        <is>
          <t>East</t>
        </is>
      </c>
      <c r="F5153" t="inlineStr">
        <is>
          <t>Website</t>
        </is>
      </c>
      <c r="G5153" t="inlineStr">
        <is>
          <t>Wrong Item Delivered</t>
        </is>
      </c>
      <c r="H5153" t="n">
        <v>1</v>
      </c>
      <c r="I5153" t="n">
        <v>1609.45</v>
      </c>
    </row>
    <row r="5154">
      <c r="A5154" t="inlineStr">
        <is>
          <t>RET005166</t>
        </is>
      </c>
      <c r="B5154" t="inlineStr">
        <is>
          <t>O032673</t>
        </is>
      </c>
      <c r="C5154" s="25" t="n">
        <v>45640</v>
      </c>
      <c r="D5154" t="inlineStr">
        <is>
          <t>Beauty</t>
        </is>
      </c>
      <c r="E5154" t="inlineStr">
        <is>
          <t>East</t>
        </is>
      </c>
      <c r="F5154" t="inlineStr">
        <is>
          <t>Website</t>
        </is>
      </c>
      <c r="G5154" t="inlineStr">
        <is>
          <t>Changed Mind</t>
        </is>
      </c>
      <c r="H5154" t="n">
        <v>1</v>
      </c>
      <c r="I5154" t="n">
        <v>404.56</v>
      </c>
    </row>
    <row r="5155">
      <c r="A5155" t="inlineStr">
        <is>
          <t>RET005167</t>
        </is>
      </c>
      <c r="B5155" t="inlineStr">
        <is>
          <t>O032675</t>
        </is>
      </c>
      <c r="C5155" s="25" t="n">
        <v>45640</v>
      </c>
      <c r="D5155" t="inlineStr">
        <is>
          <t>Electronics</t>
        </is>
      </c>
      <c r="E5155" t="inlineStr">
        <is>
          <t>North</t>
        </is>
      </c>
      <c r="F5155" t="inlineStr">
        <is>
          <t>Website</t>
        </is>
      </c>
      <c r="G5155" t="inlineStr">
        <is>
          <t>Damaged in Transit</t>
        </is>
      </c>
      <c r="H5155" t="n">
        <v>1</v>
      </c>
      <c r="I5155" t="n">
        <v>1740.6</v>
      </c>
    </row>
    <row r="5156">
      <c r="A5156" t="inlineStr">
        <is>
          <t>RET005168</t>
        </is>
      </c>
      <c r="B5156" t="inlineStr">
        <is>
          <t>O032685</t>
        </is>
      </c>
      <c r="C5156" s="25" t="n">
        <v>45640</v>
      </c>
      <c r="D5156" t="inlineStr">
        <is>
          <t>Home &amp; Kitchen</t>
        </is>
      </c>
      <c r="E5156" t="inlineStr">
        <is>
          <t>South</t>
        </is>
      </c>
      <c r="F5156" t="inlineStr">
        <is>
          <t>Website</t>
        </is>
      </c>
      <c r="G5156" t="inlineStr">
        <is>
          <t>Changed Mind</t>
        </is>
      </c>
      <c r="H5156" t="n">
        <v>1</v>
      </c>
      <c r="I5156" t="n">
        <v>789.36</v>
      </c>
    </row>
    <row r="5157">
      <c r="A5157" t="inlineStr">
        <is>
          <t>RET005169</t>
        </is>
      </c>
      <c r="B5157" t="inlineStr">
        <is>
          <t>O032698</t>
        </is>
      </c>
      <c r="C5157" s="25" t="n">
        <v>45640</v>
      </c>
      <c r="D5157" t="inlineStr">
        <is>
          <t>Home &amp; Kitchen</t>
        </is>
      </c>
      <c r="E5157" t="inlineStr">
        <is>
          <t>South</t>
        </is>
      </c>
      <c r="F5157" t="inlineStr">
        <is>
          <t>Retail Store</t>
        </is>
      </c>
      <c r="G5157" t="inlineStr">
        <is>
          <t>Changed Mind</t>
        </is>
      </c>
      <c r="H5157" t="n">
        <v>1</v>
      </c>
      <c r="I5157" t="n">
        <v>5106.97</v>
      </c>
    </row>
    <row r="5158">
      <c r="A5158" t="inlineStr">
        <is>
          <t>RET005170</t>
        </is>
      </c>
      <c r="B5158" t="inlineStr">
        <is>
          <t>O032709</t>
        </is>
      </c>
      <c r="C5158" s="25" t="n">
        <v>45640</v>
      </c>
      <c r="D5158" t="inlineStr">
        <is>
          <t>Electronics</t>
        </is>
      </c>
      <c r="E5158" t="inlineStr">
        <is>
          <t>North</t>
        </is>
      </c>
      <c r="F5158" t="inlineStr">
        <is>
          <t>Mobile App</t>
        </is>
      </c>
      <c r="G5158" t="inlineStr">
        <is>
          <t>Wrong Item Delivered</t>
        </is>
      </c>
      <c r="H5158" t="n">
        <v>2</v>
      </c>
      <c r="I5158" t="n">
        <v>73386.66</v>
      </c>
    </row>
    <row r="5159">
      <c r="A5159" t="inlineStr">
        <is>
          <t>RET005171</t>
        </is>
      </c>
      <c r="B5159" t="inlineStr">
        <is>
          <t>O032724</t>
        </is>
      </c>
      <c r="C5159" s="25" t="n">
        <v>45640</v>
      </c>
      <c r="D5159" t="inlineStr">
        <is>
          <t>Beauty</t>
        </is>
      </c>
      <c r="E5159" t="inlineStr">
        <is>
          <t>East</t>
        </is>
      </c>
      <c r="F5159" t="inlineStr">
        <is>
          <t>Marketplace</t>
        </is>
      </c>
      <c r="G5159" t="inlineStr">
        <is>
          <t>Wrong Item Delivered</t>
        </is>
      </c>
      <c r="H5159" t="n">
        <v>1</v>
      </c>
      <c r="I5159" t="n">
        <v>644.9</v>
      </c>
    </row>
    <row r="5160">
      <c r="A5160" t="inlineStr">
        <is>
          <t>RET005172</t>
        </is>
      </c>
      <c r="B5160" t="inlineStr">
        <is>
          <t>O032724</t>
        </is>
      </c>
      <c r="C5160" s="25" t="n">
        <v>45640</v>
      </c>
      <c r="D5160" t="inlineStr">
        <is>
          <t>Sports</t>
        </is>
      </c>
      <c r="E5160" t="inlineStr">
        <is>
          <t>East</t>
        </is>
      </c>
      <c r="F5160" t="inlineStr">
        <is>
          <t>Marketplace</t>
        </is>
      </c>
      <c r="G5160" t="inlineStr">
        <is>
          <t>Defective Product</t>
        </is>
      </c>
      <c r="H5160" t="n">
        <v>1</v>
      </c>
      <c r="I5160" t="n">
        <v>897.62</v>
      </c>
    </row>
    <row r="5161">
      <c r="A5161" t="inlineStr">
        <is>
          <t>RET005173</t>
        </is>
      </c>
      <c r="B5161" t="inlineStr">
        <is>
          <t>O032724</t>
        </is>
      </c>
      <c r="C5161" s="25" t="n">
        <v>45640</v>
      </c>
      <c r="D5161" t="inlineStr">
        <is>
          <t>Fashion</t>
        </is>
      </c>
      <c r="E5161" t="inlineStr">
        <is>
          <t>East</t>
        </is>
      </c>
      <c r="F5161" t="inlineStr">
        <is>
          <t>Marketplace</t>
        </is>
      </c>
      <c r="G5161" t="inlineStr">
        <is>
          <t>Changed Mind</t>
        </is>
      </c>
      <c r="H5161" t="n">
        <v>1</v>
      </c>
      <c r="I5161" t="n">
        <v>925.7</v>
      </c>
    </row>
    <row r="5162">
      <c r="A5162" t="inlineStr">
        <is>
          <t>RET005174</t>
        </is>
      </c>
      <c r="B5162" t="inlineStr">
        <is>
          <t>O032732</t>
        </is>
      </c>
      <c r="C5162" s="25" t="n">
        <v>45641</v>
      </c>
      <c r="D5162" t="inlineStr">
        <is>
          <t>Books</t>
        </is>
      </c>
      <c r="E5162" t="inlineStr">
        <is>
          <t>East</t>
        </is>
      </c>
      <c r="F5162" t="inlineStr">
        <is>
          <t>Retail Store</t>
        </is>
      </c>
      <c r="G5162" t="inlineStr">
        <is>
          <t>Late Delivery</t>
        </is>
      </c>
      <c r="H5162" t="n">
        <v>2</v>
      </c>
      <c r="I5162" t="n">
        <v>1058.72</v>
      </c>
    </row>
    <row r="5163">
      <c r="A5163" t="inlineStr">
        <is>
          <t>RET005175</t>
        </is>
      </c>
      <c r="B5163" t="inlineStr">
        <is>
          <t>O032747</t>
        </is>
      </c>
      <c r="C5163" s="25" t="n">
        <v>45641</v>
      </c>
      <c r="D5163" t="inlineStr">
        <is>
          <t>Fashion</t>
        </is>
      </c>
      <c r="E5163" t="inlineStr">
        <is>
          <t>North</t>
        </is>
      </c>
      <c r="F5163" t="inlineStr">
        <is>
          <t>Mobile App</t>
        </is>
      </c>
      <c r="G5163" t="inlineStr">
        <is>
          <t>Defective Product</t>
        </is>
      </c>
      <c r="H5163" t="n">
        <v>1</v>
      </c>
      <c r="I5163" t="n">
        <v>1238.85</v>
      </c>
    </row>
    <row r="5164">
      <c r="A5164" t="inlineStr">
        <is>
          <t>RET005176</t>
        </is>
      </c>
      <c r="B5164" t="inlineStr">
        <is>
          <t>O032749</t>
        </is>
      </c>
      <c r="C5164" s="25" t="n">
        <v>45641</v>
      </c>
      <c r="D5164" t="inlineStr">
        <is>
          <t>Books</t>
        </is>
      </c>
      <c r="E5164" t="inlineStr">
        <is>
          <t>East</t>
        </is>
      </c>
      <c r="F5164" t="inlineStr">
        <is>
          <t>Mobile App</t>
        </is>
      </c>
      <c r="G5164" t="inlineStr">
        <is>
          <t>Changed Mind</t>
        </is>
      </c>
      <c r="H5164" t="n">
        <v>1</v>
      </c>
      <c r="I5164" t="n">
        <v>726.96</v>
      </c>
    </row>
    <row r="5165">
      <c r="A5165" t="inlineStr">
        <is>
          <t>RET005177</t>
        </is>
      </c>
      <c r="B5165" t="inlineStr">
        <is>
          <t>O032755</t>
        </is>
      </c>
      <c r="C5165" s="25" t="n">
        <v>45641</v>
      </c>
      <c r="D5165" t="inlineStr">
        <is>
          <t>Fashion</t>
        </is>
      </c>
      <c r="E5165" t="inlineStr">
        <is>
          <t>Central</t>
        </is>
      </c>
      <c r="F5165" t="inlineStr">
        <is>
          <t>Mobile App</t>
        </is>
      </c>
      <c r="G5165" t="inlineStr">
        <is>
          <t>Wrong Item Delivered</t>
        </is>
      </c>
      <c r="H5165" t="n">
        <v>1</v>
      </c>
      <c r="I5165" t="n">
        <v>1046.29</v>
      </c>
    </row>
    <row r="5166">
      <c r="A5166" t="inlineStr">
        <is>
          <t>RET005178</t>
        </is>
      </c>
      <c r="B5166" t="inlineStr">
        <is>
          <t>O032755</t>
        </is>
      </c>
      <c r="C5166" s="25" t="n">
        <v>45641</v>
      </c>
      <c r="D5166" t="inlineStr">
        <is>
          <t>Fashion</t>
        </is>
      </c>
      <c r="E5166" t="inlineStr">
        <is>
          <t>Central</t>
        </is>
      </c>
      <c r="F5166" t="inlineStr">
        <is>
          <t>Mobile App</t>
        </is>
      </c>
      <c r="G5166" t="inlineStr">
        <is>
          <t>Changed Mind</t>
        </is>
      </c>
      <c r="H5166" t="n">
        <v>1</v>
      </c>
      <c r="I5166" t="n">
        <v>897.62</v>
      </c>
    </row>
    <row r="5167">
      <c r="A5167" t="inlineStr">
        <is>
          <t>RET005179</t>
        </is>
      </c>
      <c r="B5167" t="inlineStr">
        <is>
          <t>O032764</t>
        </is>
      </c>
      <c r="C5167" s="25" t="n">
        <v>45641</v>
      </c>
      <c r="D5167" t="inlineStr">
        <is>
          <t>Fashion</t>
        </is>
      </c>
      <c r="E5167" t="inlineStr">
        <is>
          <t>East</t>
        </is>
      </c>
      <c r="F5167" t="inlineStr">
        <is>
          <t>Website</t>
        </is>
      </c>
      <c r="G5167" t="inlineStr">
        <is>
          <t>Size/Fit Issue</t>
        </is>
      </c>
      <c r="H5167" t="n">
        <v>1</v>
      </c>
      <c r="I5167" t="n">
        <v>998.04</v>
      </c>
    </row>
    <row r="5168">
      <c r="A5168" t="inlineStr">
        <is>
          <t>RET005180</t>
        </is>
      </c>
      <c r="B5168" t="inlineStr">
        <is>
          <t>O032767</t>
        </is>
      </c>
      <c r="C5168" s="25" t="n">
        <v>45641</v>
      </c>
      <c r="D5168" t="inlineStr">
        <is>
          <t>Electronics</t>
        </is>
      </c>
      <c r="E5168" t="inlineStr">
        <is>
          <t>North</t>
        </is>
      </c>
      <c r="F5168" t="inlineStr">
        <is>
          <t>Website</t>
        </is>
      </c>
      <c r="G5168" t="inlineStr">
        <is>
          <t>Changed Mind</t>
        </is>
      </c>
      <c r="H5168" t="n">
        <v>1</v>
      </c>
      <c r="I5168" t="n">
        <v>8851.49</v>
      </c>
    </row>
    <row r="5169">
      <c r="A5169" t="inlineStr">
        <is>
          <t>RET005181</t>
        </is>
      </c>
      <c r="B5169" t="inlineStr">
        <is>
          <t>O032780</t>
        </is>
      </c>
      <c r="C5169" s="25" t="n">
        <v>45641</v>
      </c>
      <c r="D5169" t="inlineStr">
        <is>
          <t>Grocery</t>
        </is>
      </c>
      <c r="E5169" t="inlineStr">
        <is>
          <t>South</t>
        </is>
      </c>
      <c r="F5169" t="inlineStr">
        <is>
          <t>Marketplace</t>
        </is>
      </c>
      <c r="G5169" t="inlineStr">
        <is>
          <t>Not as Described</t>
        </is>
      </c>
      <c r="H5169" t="n">
        <v>1</v>
      </c>
      <c r="I5169" t="n">
        <v>289.22</v>
      </c>
    </row>
    <row r="5170">
      <c r="A5170" t="inlineStr">
        <is>
          <t>RET005182</t>
        </is>
      </c>
      <c r="B5170" t="inlineStr">
        <is>
          <t>O032784</t>
        </is>
      </c>
      <c r="C5170" s="25" t="n">
        <v>45641</v>
      </c>
      <c r="D5170" t="inlineStr">
        <is>
          <t>Sports</t>
        </is>
      </c>
      <c r="E5170" t="inlineStr">
        <is>
          <t>North</t>
        </is>
      </c>
      <c r="F5170" t="inlineStr">
        <is>
          <t>Marketplace</t>
        </is>
      </c>
      <c r="G5170" t="inlineStr">
        <is>
          <t>Not as Described</t>
        </is>
      </c>
      <c r="H5170" t="n">
        <v>1</v>
      </c>
      <c r="I5170" t="n">
        <v>2105.06</v>
      </c>
    </row>
    <row r="5171">
      <c r="A5171" t="inlineStr">
        <is>
          <t>RET005183</t>
        </is>
      </c>
      <c r="B5171" t="inlineStr">
        <is>
          <t>O032784</t>
        </is>
      </c>
      <c r="C5171" s="25" t="n">
        <v>45641</v>
      </c>
      <c r="D5171" t="inlineStr">
        <is>
          <t>Sports</t>
        </is>
      </c>
      <c r="E5171" t="inlineStr">
        <is>
          <t>North</t>
        </is>
      </c>
      <c r="F5171" t="inlineStr">
        <is>
          <t>Marketplace</t>
        </is>
      </c>
      <c r="G5171" t="inlineStr">
        <is>
          <t>Defective Product</t>
        </is>
      </c>
      <c r="H5171" t="n">
        <v>1</v>
      </c>
      <c r="I5171" t="n">
        <v>5690.05</v>
      </c>
    </row>
    <row r="5172">
      <c r="A5172" t="inlineStr">
        <is>
          <t>RET005184</t>
        </is>
      </c>
      <c r="B5172" t="inlineStr">
        <is>
          <t>O032785</t>
        </is>
      </c>
      <c r="C5172" s="25" t="n">
        <v>45641</v>
      </c>
      <c r="D5172" t="inlineStr">
        <is>
          <t>Fashion</t>
        </is>
      </c>
      <c r="E5172" t="inlineStr">
        <is>
          <t>East</t>
        </is>
      </c>
      <c r="F5172" t="inlineStr">
        <is>
          <t>Website</t>
        </is>
      </c>
      <c r="G5172" t="inlineStr">
        <is>
          <t>Not as Described</t>
        </is>
      </c>
      <c r="H5172" t="n">
        <v>1</v>
      </c>
      <c r="I5172" t="n">
        <v>1530.41</v>
      </c>
    </row>
    <row r="5173">
      <c r="A5173" t="inlineStr">
        <is>
          <t>RET005185</t>
        </is>
      </c>
      <c r="B5173" t="inlineStr">
        <is>
          <t>O032794</t>
        </is>
      </c>
      <c r="C5173" s="25" t="n">
        <v>45642</v>
      </c>
      <c r="D5173" t="inlineStr">
        <is>
          <t>Fashion</t>
        </is>
      </c>
      <c r="E5173" t="inlineStr">
        <is>
          <t>West</t>
        </is>
      </c>
      <c r="F5173" t="inlineStr">
        <is>
          <t>Website</t>
        </is>
      </c>
      <c r="G5173" t="inlineStr">
        <is>
          <t>Size/Fit Issue</t>
        </is>
      </c>
      <c r="H5173" t="n">
        <v>1</v>
      </c>
      <c r="I5173" t="n">
        <v>6500.05</v>
      </c>
    </row>
    <row r="5174">
      <c r="A5174" t="inlineStr">
        <is>
          <t>RET005186</t>
        </is>
      </c>
      <c r="B5174" t="inlineStr">
        <is>
          <t>O032796</t>
        </is>
      </c>
      <c r="C5174" s="25" t="n">
        <v>45642</v>
      </c>
      <c r="D5174" t="inlineStr">
        <is>
          <t>Fashion</t>
        </is>
      </c>
      <c r="E5174" t="inlineStr">
        <is>
          <t>East</t>
        </is>
      </c>
      <c r="F5174" t="inlineStr">
        <is>
          <t>Marketplace</t>
        </is>
      </c>
      <c r="G5174" t="inlineStr">
        <is>
          <t>Damaged in Transit</t>
        </is>
      </c>
      <c r="H5174" t="n">
        <v>1</v>
      </c>
      <c r="I5174" t="n">
        <v>860.1799999999999</v>
      </c>
    </row>
    <row r="5175">
      <c r="A5175" t="inlineStr">
        <is>
          <t>RET005187</t>
        </is>
      </c>
      <c r="B5175" t="inlineStr">
        <is>
          <t>O032807</t>
        </is>
      </c>
      <c r="C5175" s="25" t="n">
        <v>45642</v>
      </c>
      <c r="D5175" t="inlineStr">
        <is>
          <t>Fashion</t>
        </is>
      </c>
      <c r="E5175" t="inlineStr">
        <is>
          <t>West</t>
        </is>
      </c>
      <c r="F5175" t="inlineStr">
        <is>
          <t>Mobile App</t>
        </is>
      </c>
      <c r="G5175" t="inlineStr">
        <is>
          <t>Size/Fit Issue</t>
        </is>
      </c>
      <c r="H5175" t="n">
        <v>1</v>
      </c>
      <c r="I5175" t="n">
        <v>1056.74</v>
      </c>
    </row>
    <row r="5176">
      <c r="A5176" t="inlineStr">
        <is>
          <t>RET005188</t>
        </is>
      </c>
      <c r="B5176" t="inlineStr">
        <is>
          <t>O032820</t>
        </is>
      </c>
      <c r="C5176" s="25" t="n">
        <v>45642</v>
      </c>
      <c r="D5176" t="inlineStr">
        <is>
          <t>Fashion</t>
        </is>
      </c>
      <c r="E5176" t="inlineStr">
        <is>
          <t>South</t>
        </is>
      </c>
      <c r="F5176" t="inlineStr">
        <is>
          <t>Retail Store</t>
        </is>
      </c>
      <c r="G5176" t="inlineStr">
        <is>
          <t>Damaged in Transit</t>
        </is>
      </c>
      <c r="H5176" t="n">
        <v>1</v>
      </c>
      <c r="I5176" t="n">
        <v>1735.76</v>
      </c>
    </row>
    <row r="5177">
      <c r="A5177" t="inlineStr">
        <is>
          <t>RET005189</t>
        </is>
      </c>
      <c r="B5177" t="inlineStr">
        <is>
          <t>O032821</t>
        </is>
      </c>
      <c r="C5177" s="25" t="n">
        <v>45642</v>
      </c>
      <c r="D5177" t="inlineStr">
        <is>
          <t>Sports</t>
        </is>
      </c>
      <c r="E5177" t="inlineStr">
        <is>
          <t>South</t>
        </is>
      </c>
      <c r="F5177" t="inlineStr">
        <is>
          <t>Marketplace</t>
        </is>
      </c>
      <c r="G5177" t="inlineStr">
        <is>
          <t>Not as Described</t>
        </is>
      </c>
      <c r="H5177" t="n">
        <v>1</v>
      </c>
      <c r="I5177" t="n">
        <v>2142.5</v>
      </c>
    </row>
    <row r="5178">
      <c r="A5178" t="inlineStr">
        <is>
          <t>RET005190</t>
        </is>
      </c>
      <c r="B5178" t="inlineStr">
        <is>
          <t>O032843</t>
        </is>
      </c>
      <c r="C5178" s="25" t="n">
        <v>45643</v>
      </c>
      <c r="D5178" t="inlineStr">
        <is>
          <t>Fashion</t>
        </is>
      </c>
      <c r="E5178" t="inlineStr">
        <is>
          <t>North</t>
        </is>
      </c>
      <c r="F5178" t="inlineStr">
        <is>
          <t>Marketplace</t>
        </is>
      </c>
      <c r="G5178" t="inlineStr">
        <is>
          <t>Wrong Item Delivered</t>
        </is>
      </c>
      <c r="H5178" t="n">
        <v>2</v>
      </c>
      <c r="I5178" t="n">
        <v>952.85</v>
      </c>
    </row>
    <row r="5179">
      <c r="A5179" t="inlineStr">
        <is>
          <t>RET005191</t>
        </is>
      </c>
      <c r="B5179" t="inlineStr">
        <is>
          <t>O032859</t>
        </is>
      </c>
      <c r="C5179" s="25" t="n">
        <v>45643</v>
      </c>
      <c r="D5179" t="inlineStr">
        <is>
          <t>Electronics</t>
        </is>
      </c>
      <c r="E5179" t="inlineStr">
        <is>
          <t>Central</t>
        </is>
      </c>
      <c r="F5179" t="inlineStr">
        <is>
          <t>Marketplace</t>
        </is>
      </c>
      <c r="G5179" t="inlineStr">
        <is>
          <t>Damaged in Transit</t>
        </is>
      </c>
      <c r="H5179" t="n">
        <v>1</v>
      </c>
      <c r="I5179" t="n">
        <v>19767.38</v>
      </c>
    </row>
    <row r="5180">
      <c r="A5180" t="inlineStr">
        <is>
          <t>RET005192</t>
        </is>
      </c>
      <c r="B5180" t="inlineStr">
        <is>
          <t>O032861</t>
        </is>
      </c>
      <c r="C5180" s="25" t="n">
        <v>45432</v>
      </c>
      <c r="D5180" t="inlineStr">
        <is>
          <t>Beauty</t>
        </is>
      </c>
      <c r="E5180" t="inlineStr">
        <is>
          <t>East</t>
        </is>
      </c>
      <c r="F5180" t="inlineStr">
        <is>
          <t>Marketplace</t>
        </is>
      </c>
      <c r="G5180" t="inlineStr">
        <is>
          <t>Defective Product</t>
        </is>
      </c>
      <c r="H5180" t="n">
        <v>1</v>
      </c>
      <c r="I5180" t="n">
        <v>848.6900000000001</v>
      </c>
    </row>
    <row r="5181">
      <c r="A5181" t="inlineStr">
        <is>
          <t>RET005193</t>
        </is>
      </c>
      <c r="B5181" t="inlineStr">
        <is>
          <t>O032863</t>
        </is>
      </c>
      <c r="C5181" s="25" t="n">
        <v>45643</v>
      </c>
      <c r="D5181" t="inlineStr">
        <is>
          <t>Fashion</t>
        </is>
      </c>
      <c r="E5181" t="inlineStr">
        <is>
          <t>North</t>
        </is>
      </c>
      <c r="F5181" t="inlineStr">
        <is>
          <t>Marketplace</t>
        </is>
      </c>
      <c r="G5181" t="inlineStr">
        <is>
          <t>Defective Product</t>
        </is>
      </c>
      <c r="H5181" t="n">
        <v>1</v>
      </c>
      <c r="I5181" t="n">
        <v>1105.73</v>
      </c>
    </row>
    <row r="5182">
      <c r="A5182" t="inlineStr">
        <is>
          <t>RET005194</t>
        </is>
      </c>
      <c r="B5182" t="inlineStr">
        <is>
          <t>O032866</t>
        </is>
      </c>
      <c r="C5182" s="25" t="n">
        <v>45643</v>
      </c>
      <c r="D5182" t="inlineStr">
        <is>
          <t>Fashion</t>
        </is>
      </c>
      <c r="E5182" t="inlineStr">
        <is>
          <t>West</t>
        </is>
      </c>
      <c r="F5182" t="inlineStr">
        <is>
          <t>Website</t>
        </is>
      </c>
      <c r="G5182" t="inlineStr">
        <is>
          <t>Damaged in Transit</t>
        </is>
      </c>
      <c r="H5182" t="n">
        <v>1</v>
      </c>
      <c r="I5182" t="n">
        <v>1610.96</v>
      </c>
    </row>
    <row r="5183">
      <c r="A5183" t="inlineStr">
        <is>
          <t>RET005195</t>
        </is>
      </c>
      <c r="B5183" t="inlineStr">
        <is>
          <t>O032867</t>
        </is>
      </c>
      <c r="C5183" s="25" t="n">
        <v>45643</v>
      </c>
      <c r="D5183" t="inlineStr">
        <is>
          <t>Fashion</t>
        </is>
      </c>
      <c r="E5183" t="inlineStr">
        <is>
          <t>North</t>
        </is>
      </c>
      <c r="F5183" t="inlineStr">
        <is>
          <t>Website</t>
        </is>
      </c>
      <c r="G5183" t="inlineStr">
        <is>
          <t>Not as Described</t>
        </is>
      </c>
      <c r="H5183" t="n">
        <v>1</v>
      </c>
      <c r="I5183" t="n">
        <v>785.88</v>
      </c>
    </row>
    <row r="5184">
      <c r="A5184" t="inlineStr">
        <is>
          <t>RET005196</t>
        </is>
      </c>
      <c r="B5184" t="inlineStr">
        <is>
          <t>O032869</t>
        </is>
      </c>
      <c r="C5184" s="25" t="n">
        <v>45643</v>
      </c>
      <c r="D5184" t="inlineStr">
        <is>
          <t>Fashion</t>
        </is>
      </c>
      <c r="E5184" t="inlineStr">
        <is>
          <t>South</t>
        </is>
      </c>
      <c r="F5184" t="inlineStr">
        <is>
          <t>Mobile App</t>
        </is>
      </c>
      <c r="G5184" t="inlineStr">
        <is>
          <t>Late Delivery</t>
        </is>
      </c>
      <c r="H5184" t="n">
        <v>1</v>
      </c>
      <c r="I5184" t="n">
        <v>1281.38</v>
      </c>
    </row>
    <row r="5185">
      <c r="A5185" t="inlineStr">
        <is>
          <t>RET005197</t>
        </is>
      </c>
      <c r="B5185" t="inlineStr">
        <is>
          <t>O032869</t>
        </is>
      </c>
      <c r="C5185" s="25" t="n">
        <v>45643</v>
      </c>
      <c r="D5185" t="inlineStr">
        <is>
          <t>Sports</t>
        </is>
      </c>
      <c r="E5185" t="inlineStr">
        <is>
          <t>South</t>
        </is>
      </c>
      <c r="F5185" t="inlineStr">
        <is>
          <t>Mobile App</t>
        </is>
      </c>
      <c r="G5185" t="inlineStr">
        <is>
          <t>Size/Fit Issue</t>
        </is>
      </c>
      <c r="H5185" t="n">
        <v>1</v>
      </c>
      <c r="I5185" t="n">
        <v>1095.69</v>
      </c>
    </row>
    <row r="5186">
      <c r="A5186" t="inlineStr">
        <is>
          <t>RET005198</t>
        </is>
      </c>
      <c r="B5186" t="inlineStr">
        <is>
          <t>O032897</t>
        </is>
      </c>
      <c r="C5186" s="25" t="n">
        <v>45644</v>
      </c>
      <c r="D5186" t="inlineStr">
        <is>
          <t>Fashion</t>
        </is>
      </c>
      <c r="E5186" t="inlineStr">
        <is>
          <t>South</t>
        </is>
      </c>
      <c r="F5186" t="inlineStr">
        <is>
          <t>Website</t>
        </is>
      </c>
      <c r="G5186" t="inlineStr">
        <is>
          <t>Size/Fit Issue</t>
        </is>
      </c>
      <c r="H5186" t="n">
        <v>1</v>
      </c>
      <c r="I5186" t="n">
        <v>1870.96</v>
      </c>
    </row>
    <row r="5187">
      <c r="A5187" t="inlineStr">
        <is>
          <t>RET005199</t>
        </is>
      </c>
      <c r="B5187" t="inlineStr">
        <is>
          <t>O032897</t>
        </is>
      </c>
      <c r="C5187" s="25" t="n">
        <v>45644</v>
      </c>
      <c r="D5187" t="inlineStr">
        <is>
          <t>Fashion</t>
        </is>
      </c>
      <c r="E5187" t="inlineStr">
        <is>
          <t>South</t>
        </is>
      </c>
      <c r="F5187" t="inlineStr">
        <is>
          <t>Website</t>
        </is>
      </c>
      <c r="G5187" t="inlineStr">
        <is>
          <t>Not as Described</t>
        </is>
      </c>
      <c r="H5187" t="n">
        <v>1</v>
      </c>
      <c r="I5187" t="n">
        <v>2288.68</v>
      </c>
    </row>
    <row r="5188">
      <c r="A5188" t="inlineStr">
        <is>
          <t>RET005200</t>
        </is>
      </c>
      <c r="B5188" t="inlineStr">
        <is>
          <t>O032898</t>
        </is>
      </c>
      <c r="C5188" s="25" t="n">
        <v>45644</v>
      </c>
      <c r="D5188" t="inlineStr">
        <is>
          <t>Beauty</t>
        </is>
      </c>
      <c r="E5188" t="inlineStr">
        <is>
          <t>South</t>
        </is>
      </c>
      <c r="F5188" t="inlineStr">
        <is>
          <t>Mobile App</t>
        </is>
      </c>
      <c r="G5188" t="inlineStr">
        <is>
          <t>Defective Product</t>
        </is>
      </c>
      <c r="H5188" t="n">
        <v>1</v>
      </c>
      <c r="I5188" t="n">
        <v>504.5</v>
      </c>
    </row>
    <row r="5189">
      <c r="A5189" t="inlineStr">
        <is>
          <t>RET005201</t>
        </is>
      </c>
      <c r="B5189" t="inlineStr">
        <is>
          <t>O032903</t>
        </is>
      </c>
      <c r="C5189" s="25" t="n">
        <v>45644</v>
      </c>
      <c r="D5189" t="inlineStr">
        <is>
          <t>Grocery</t>
        </is>
      </c>
      <c r="E5189" t="inlineStr">
        <is>
          <t>East</t>
        </is>
      </c>
      <c r="F5189" t="inlineStr">
        <is>
          <t>Mobile App</t>
        </is>
      </c>
      <c r="G5189" t="inlineStr">
        <is>
          <t>Defective Product</t>
        </is>
      </c>
      <c r="H5189" t="n">
        <v>1</v>
      </c>
      <c r="I5189" t="n">
        <v>495.14</v>
      </c>
    </row>
    <row r="5190">
      <c r="A5190" t="inlineStr">
        <is>
          <t>RET005202</t>
        </is>
      </c>
      <c r="B5190" t="inlineStr">
        <is>
          <t>O032915</t>
        </is>
      </c>
      <c r="C5190" s="25" t="n">
        <v>45644</v>
      </c>
      <c r="D5190" t="inlineStr">
        <is>
          <t>Beauty</t>
        </is>
      </c>
      <c r="E5190" t="inlineStr">
        <is>
          <t>North</t>
        </is>
      </c>
      <c r="F5190" t="inlineStr">
        <is>
          <t>Marketplace</t>
        </is>
      </c>
      <c r="G5190" t="inlineStr">
        <is>
          <t>Damaged in Transit</t>
        </is>
      </c>
      <c r="H5190" t="n">
        <v>1</v>
      </c>
      <c r="I5190" t="n">
        <v>137.33</v>
      </c>
    </row>
    <row r="5191">
      <c r="A5191" t="inlineStr">
        <is>
          <t>RET005203</t>
        </is>
      </c>
      <c r="B5191" t="inlineStr">
        <is>
          <t>O032915</t>
        </is>
      </c>
      <c r="C5191" s="25" t="n">
        <v>45644</v>
      </c>
      <c r="D5191" t="inlineStr">
        <is>
          <t>Fashion</t>
        </is>
      </c>
      <c r="E5191" t="inlineStr">
        <is>
          <t>North</t>
        </is>
      </c>
      <c r="F5191" t="inlineStr">
        <is>
          <t>Marketplace</t>
        </is>
      </c>
      <c r="G5191" t="inlineStr">
        <is>
          <t>Changed Mind</t>
        </is>
      </c>
      <c r="H5191" t="n">
        <v>2</v>
      </c>
      <c r="I5191" t="n">
        <v>2413.01</v>
      </c>
    </row>
    <row r="5192">
      <c r="A5192" t="inlineStr">
        <is>
          <t>RET005204</t>
        </is>
      </c>
      <c r="B5192" t="inlineStr">
        <is>
          <t>O032915</t>
        </is>
      </c>
      <c r="C5192" s="25" t="n">
        <v>45644</v>
      </c>
      <c r="D5192" t="inlineStr">
        <is>
          <t>Fashion</t>
        </is>
      </c>
      <c r="E5192" t="inlineStr">
        <is>
          <t>North</t>
        </is>
      </c>
      <c r="F5192" t="inlineStr">
        <is>
          <t>Marketplace</t>
        </is>
      </c>
      <c r="G5192" t="inlineStr">
        <is>
          <t>Size/Fit Issue</t>
        </is>
      </c>
      <c r="H5192" t="n">
        <v>1</v>
      </c>
      <c r="I5192" t="n">
        <v>1056.74</v>
      </c>
    </row>
    <row r="5193">
      <c r="A5193" t="inlineStr">
        <is>
          <t>RET005205</t>
        </is>
      </c>
      <c r="B5193" t="inlineStr">
        <is>
          <t>O032919</t>
        </is>
      </c>
      <c r="C5193" s="25" t="n">
        <v>45644</v>
      </c>
      <c r="D5193" t="inlineStr">
        <is>
          <t>Home &amp; Kitchen</t>
        </is>
      </c>
      <c r="E5193" t="inlineStr">
        <is>
          <t>West</t>
        </is>
      </c>
      <c r="F5193" t="inlineStr">
        <is>
          <t>Marketplace</t>
        </is>
      </c>
      <c r="G5193" t="inlineStr">
        <is>
          <t>Late Delivery</t>
        </is>
      </c>
      <c r="H5193" t="n">
        <v>1</v>
      </c>
      <c r="I5193" t="n">
        <v>2173.76</v>
      </c>
    </row>
    <row r="5194">
      <c r="A5194" t="inlineStr">
        <is>
          <t>RET005206</t>
        </is>
      </c>
      <c r="B5194" t="inlineStr">
        <is>
          <t>O032919</t>
        </is>
      </c>
      <c r="C5194" s="25" t="n">
        <v>45644</v>
      </c>
      <c r="D5194" t="inlineStr">
        <is>
          <t>Electronics</t>
        </is>
      </c>
      <c r="E5194" t="inlineStr">
        <is>
          <t>West</t>
        </is>
      </c>
      <c r="F5194" t="inlineStr">
        <is>
          <t>Marketplace</t>
        </is>
      </c>
      <c r="G5194" t="inlineStr">
        <is>
          <t>Defective Product</t>
        </is>
      </c>
      <c r="H5194" t="n">
        <v>1</v>
      </c>
      <c r="I5194" t="n">
        <v>1842.98</v>
      </c>
    </row>
    <row r="5195">
      <c r="A5195" t="inlineStr">
        <is>
          <t>RET005207</t>
        </is>
      </c>
      <c r="B5195" t="inlineStr">
        <is>
          <t>O032949</t>
        </is>
      </c>
      <c r="C5195" s="25" t="n">
        <v>45645</v>
      </c>
      <c r="D5195" t="inlineStr">
        <is>
          <t>Electronics</t>
        </is>
      </c>
      <c r="E5195" t="inlineStr">
        <is>
          <t>South</t>
        </is>
      </c>
      <c r="F5195" t="inlineStr">
        <is>
          <t>Marketplace</t>
        </is>
      </c>
      <c r="G5195" t="inlineStr">
        <is>
          <t>Not as Described</t>
        </is>
      </c>
      <c r="H5195" t="n">
        <v>1</v>
      </c>
      <c r="I5195" t="n">
        <v>12920.13</v>
      </c>
    </row>
    <row r="5196">
      <c r="A5196" t="inlineStr">
        <is>
          <t>RET005208</t>
        </is>
      </c>
      <c r="B5196" t="inlineStr">
        <is>
          <t>O032955</t>
        </is>
      </c>
      <c r="C5196" s="25" t="n">
        <v>45645</v>
      </c>
      <c r="D5196" t="inlineStr">
        <is>
          <t>Electronics</t>
        </is>
      </c>
      <c r="E5196" t="inlineStr">
        <is>
          <t>West</t>
        </is>
      </c>
      <c r="F5196" t="inlineStr">
        <is>
          <t>Marketplace</t>
        </is>
      </c>
      <c r="G5196" t="inlineStr">
        <is>
          <t>Not as Described</t>
        </is>
      </c>
      <c r="H5196" t="n">
        <v>1</v>
      </c>
      <c r="I5196" t="n">
        <v>6523.04</v>
      </c>
    </row>
    <row r="5197">
      <c r="A5197" t="inlineStr">
        <is>
          <t>RET005209</t>
        </is>
      </c>
      <c r="B5197" t="inlineStr">
        <is>
          <t>O032960</t>
        </is>
      </c>
      <c r="C5197" s="25" t="n">
        <v>45645</v>
      </c>
      <c r="D5197" t="inlineStr">
        <is>
          <t>Fashion</t>
        </is>
      </c>
      <c r="E5197" t="inlineStr">
        <is>
          <t>South</t>
        </is>
      </c>
      <c r="F5197" t="inlineStr">
        <is>
          <t>Mobile App</t>
        </is>
      </c>
      <c r="G5197" t="inlineStr">
        <is>
          <t>Defective Product</t>
        </is>
      </c>
      <c r="H5197" t="n">
        <v>1</v>
      </c>
      <c r="I5197" t="n">
        <v>529.36</v>
      </c>
    </row>
    <row r="5198">
      <c r="A5198" t="inlineStr">
        <is>
          <t>RET005210</t>
        </is>
      </c>
      <c r="B5198" t="inlineStr">
        <is>
          <t>O032967</t>
        </is>
      </c>
      <c r="C5198" s="25" t="n">
        <v>45645</v>
      </c>
      <c r="D5198" t="inlineStr">
        <is>
          <t>Fashion</t>
        </is>
      </c>
      <c r="E5198" t="inlineStr">
        <is>
          <t>West</t>
        </is>
      </c>
      <c r="F5198" t="inlineStr">
        <is>
          <t>Website</t>
        </is>
      </c>
      <c r="G5198" t="inlineStr">
        <is>
          <t>Size/Fit Issue</t>
        </is>
      </c>
      <c r="H5198" t="n">
        <v>1</v>
      </c>
      <c r="I5198" t="n">
        <v>1737.89</v>
      </c>
    </row>
    <row r="5199">
      <c r="A5199" t="inlineStr">
        <is>
          <t>RET005211</t>
        </is>
      </c>
      <c r="B5199" t="inlineStr">
        <is>
          <t>O032971</t>
        </is>
      </c>
      <c r="C5199" s="25" t="n">
        <v>45645</v>
      </c>
      <c r="D5199" t="inlineStr">
        <is>
          <t>Fashion</t>
        </is>
      </c>
      <c r="E5199" t="inlineStr">
        <is>
          <t>West</t>
        </is>
      </c>
      <c r="F5199" t="inlineStr">
        <is>
          <t>Mobile App</t>
        </is>
      </c>
      <c r="G5199" t="inlineStr">
        <is>
          <t>Changed Mind</t>
        </is>
      </c>
      <c r="H5199" t="n">
        <v>1</v>
      </c>
      <c r="I5199" t="n">
        <v>467.06</v>
      </c>
    </row>
    <row r="5200">
      <c r="A5200" t="inlineStr">
        <is>
          <t>RET005212</t>
        </is>
      </c>
      <c r="B5200" t="inlineStr">
        <is>
          <t>O032975</t>
        </is>
      </c>
      <c r="C5200" s="25" t="n">
        <v>45645</v>
      </c>
      <c r="D5200" t="inlineStr">
        <is>
          <t>Fashion</t>
        </is>
      </c>
      <c r="E5200" t="inlineStr">
        <is>
          <t>South</t>
        </is>
      </c>
      <c r="F5200" t="inlineStr">
        <is>
          <t>Mobile App</t>
        </is>
      </c>
      <c r="G5200" t="inlineStr">
        <is>
          <t>Not as Described</t>
        </is>
      </c>
      <c r="H5200" t="n">
        <v>3</v>
      </c>
      <c r="I5200" t="n">
        <v>3142.15</v>
      </c>
    </row>
    <row r="5201">
      <c r="A5201" t="inlineStr">
        <is>
          <t>RET005213</t>
        </is>
      </c>
      <c r="B5201" t="inlineStr">
        <is>
          <t>O032980</t>
        </is>
      </c>
      <c r="C5201" s="25" t="n">
        <v>45646</v>
      </c>
      <c r="D5201" t="inlineStr">
        <is>
          <t>Beauty</t>
        </is>
      </c>
      <c r="E5201" t="inlineStr">
        <is>
          <t>North</t>
        </is>
      </c>
      <c r="F5201" t="inlineStr">
        <is>
          <t>Website</t>
        </is>
      </c>
      <c r="G5201" t="inlineStr">
        <is>
          <t>Defective Product</t>
        </is>
      </c>
      <c r="H5201" t="n">
        <v>1</v>
      </c>
      <c r="I5201" t="n">
        <v>413.97</v>
      </c>
    </row>
    <row r="5202">
      <c r="A5202" t="inlineStr">
        <is>
          <t>RET005214</t>
        </is>
      </c>
      <c r="B5202" t="inlineStr">
        <is>
          <t>O032986</t>
        </is>
      </c>
      <c r="C5202" s="25" t="n">
        <v>45646</v>
      </c>
      <c r="D5202" t="inlineStr">
        <is>
          <t>Home &amp; Kitchen</t>
        </is>
      </c>
      <c r="E5202" t="inlineStr">
        <is>
          <t>South</t>
        </is>
      </c>
      <c r="F5202" t="inlineStr">
        <is>
          <t>Marketplace</t>
        </is>
      </c>
      <c r="G5202" t="inlineStr">
        <is>
          <t>Changed Mind</t>
        </is>
      </c>
      <c r="H5202" t="n">
        <v>1</v>
      </c>
      <c r="I5202" t="n">
        <v>6139.22</v>
      </c>
    </row>
    <row r="5203">
      <c r="A5203" t="inlineStr">
        <is>
          <t>RET005215</t>
        </is>
      </c>
      <c r="B5203" t="inlineStr">
        <is>
          <t>O032990</t>
        </is>
      </c>
      <c r="C5203" s="25" t="n">
        <v>45646</v>
      </c>
      <c r="D5203" t="inlineStr">
        <is>
          <t>Fashion</t>
        </is>
      </c>
      <c r="E5203" t="inlineStr">
        <is>
          <t>East</t>
        </is>
      </c>
      <c r="F5203" t="inlineStr">
        <is>
          <t>Website</t>
        </is>
      </c>
      <c r="G5203" t="inlineStr">
        <is>
          <t>Size/Fit Issue</t>
        </is>
      </c>
      <c r="H5203" t="n">
        <v>2</v>
      </c>
      <c r="I5203" t="n">
        <v>7566.1</v>
      </c>
    </row>
    <row r="5204">
      <c r="A5204" t="inlineStr">
        <is>
          <t>RET005216</t>
        </is>
      </c>
      <c r="B5204" t="inlineStr">
        <is>
          <t>O033001</t>
        </is>
      </c>
      <c r="C5204" s="25" t="n">
        <v>45646</v>
      </c>
      <c r="D5204" t="inlineStr">
        <is>
          <t>Fashion</t>
        </is>
      </c>
      <c r="E5204" t="inlineStr">
        <is>
          <t>West</t>
        </is>
      </c>
      <c r="F5204" t="inlineStr">
        <is>
          <t>Mobile App</t>
        </is>
      </c>
      <c r="G5204" t="inlineStr">
        <is>
          <t>Damaged in Transit</t>
        </is>
      </c>
      <c r="H5204" t="n">
        <v>1</v>
      </c>
      <c r="I5204" t="n">
        <v>607.46</v>
      </c>
    </row>
    <row r="5205">
      <c r="A5205" t="inlineStr">
        <is>
          <t>RET005217</t>
        </is>
      </c>
      <c r="B5205" t="inlineStr">
        <is>
          <t>O033002</t>
        </is>
      </c>
      <c r="C5205" s="25" t="n">
        <v>45646</v>
      </c>
      <c r="D5205" t="inlineStr">
        <is>
          <t>Home &amp; Kitchen</t>
        </is>
      </c>
      <c r="E5205" t="inlineStr">
        <is>
          <t>South</t>
        </is>
      </c>
      <c r="F5205" t="inlineStr">
        <is>
          <t>Website</t>
        </is>
      </c>
      <c r="G5205" t="inlineStr">
        <is>
          <t>Damaged in Transit</t>
        </is>
      </c>
      <c r="H5205" t="n">
        <v>2</v>
      </c>
      <c r="I5205" t="n">
        <v>1252.37</v>
      </c>
    </row>
    <row r="5206">
      <c r="A5206" t="inlineStr">
        <is>
          <t>RET005218</t>
        </is>
      </c>
      <c r="B5206" t="inlineStr">
        <is>
          <t>O033012</t>
        </is>
      </c>
      <c r="C5206" s="25" t="n">
        <v>45646</v>
      </c>
      <c r="D5206" t="inlineStr">
        <is>
          <t>Fashion</t>
        </is>
      </c>
      <c r="E5206" t="inlineStr">
        <is>
          <t>East</t>
        </is>
      </c>
      <c r="F5206" t="inlineStr">
        <is>
          <t>Retail Store</t>
        </is>
      </c>
      <c r="G5206" t="inlineStr">
        <is>
          <t>Changed Mind</t>
        </is>
      </c>
      <c r="H5206" t="n">
        <v>1</v>
      </c>
      <c r="I5206" t="n">
        <v>1431.14</v>
      </c>
    </row>
    <row r="5207">
      <c r="A5207" t="inlineStr">
        <is>
          <t>RET005219</t>
        </is>
      </c>
      <c r="B5207" t="inlineStr">
        <is>
          <t>O033019</t>
        </is>
      </c>
      <c r="C5207" s="25" t="n">
        <v>45646</v>
      </c>
      <c r="D5207" t="inlineStr">
        <is>
          <t>Sports</t>
        </is>
      </c>
      <c r="E5207" t="inlineStr">
        <is>
          <t>East</t>
        </is>
      </c>
      <c r="F5207" t="inlineStr">
        <is>
          <t>Mobile App</t>
        </is>
      </c>
      <c r="G5207" t="inlineStr">
        <is>
          <t>Not as Described</t>
        </is>
      </c>
      <c r="H5207" t="n">
        <v>1</v>
      </c>
      <c r="I5207" t="n">
        <v>980.36</v>
      </c>
    </row>
    <row r="5208">
      <c r="A5208" t="inlineStr">
        <is>
          <t>RET005220</t>
        </is>
      </c>
      <c r="B5208" t="inlineStr">
        <is>
          <t>O033021</t>
        </is>
      </c>
      <c r="C5208" s="25" t="n">
        <v>45646</v>
      </c>
      <c r="D5208" t="inlineStr">
        <is>
          <t>Home &amp; Kitchen</t>
        </is>
      </c>
      <c r="E5208" t="inlineStr">
        <is>
          <t>North</t>
        </is>
      </c>
      <c r="F5208" t="inlineStr">
        <is>
          <t>Mobile App</t>
        </is>
      </c>
      <c r="G5208" t="inlineStr">
        <is>
          <t>Defective Product</t>
        </is>
      </c>
      <c r="H5208" t="n">
        <v>2</v>
      </c>
      <c r="I5208" t="n">
        <v>5352.98</v>
      </c>
    </row>
    <row r="5209">
      <c r="A5209" t="inlineStr">
        <is>
          <t>RET005222</t>
        </is>
      </c>
      <c r="B5209" t="inlineStr">
        <is>
          <t>O033044</t>
        </is>
      </c>
      <c r="C5209" s="25" t="n">
        <v>45646</v>
      </c>
      <c r="D5209" t="inlineStr">
        <is>
          <t>Fashion</t>
        </is>
      </c>
      <c r="E5209" t="inlineStr">
        <is>
          <t>East</t>
        </is>
      </c>
      <c r="F5209" t="inlineStr">
        <is>
          <t>Website</t>
        </is>
      </c>
      <c r="G5209" t="inlineStr">
        <is>
          <t>Size/Fit Issue</t>
        </is>
      </c>
      <c r="H5209" t="n">
        <v>1</v>
      </c>
      <c r="I5209" t="n">
        <v>1554.96</v>
      </c>
    </row>
    <row r="5210">
      <c r="A5210" t="inlineStr">
        <is>
          <t>RET005223</t>
        </is>
      </c>
      <c r="B5210" t="inlineStr">
        <is>
          <t>O033045</t>
        </is>
      </c>
      <c r="C5210" s="25" t="n">
        <v>45646</v>
      </c>
      <c r="D5210" t="inlineStr">
        <is>
          <t>Fashion</t>
        </is>
      </c>
      <c r="E5210" t="inlineStr">
        <is>
          <t>North</t>
        </is>
      </c>
      <c r="F5210" t="inlineStr">
        <is>
          <t>Website</t>
        </is>
      </c>
      <c r="G5210" t="inlineStr">
        <is>
          <t>Defective Product</t>
        </is>
      </c>
      <c r="H5210" t="n">
        <v>1</v>
      </c>
      <c r="I5210" t="n">
        <v>2750.9</v>
      </c>
    </row>
    <row r="5211">
      <c r="A5211" t="inlineStr">
        <is>
          <t>RET005224</t>
        </is>
      </c>
      <c r="B5211" t="inlineStr">
        <is>
          <t>O033065</t>
        </is>
      </c>
      <c r="C5211" s="25" t="n">
        <v>45647</v>
      </c>
      <c r="D5211" t="inlineStr">
        <is>
          <t>Fashion</t>
        </is>
      </c>
      <c r="E5211" t="inlineStr">
        <is>
          <t>South</t>
        </is>
      </c>
      <c r="F5211" t="inlineStr">
        <is>
          <t>Mobile App</t>
        </is>
      </c>
      <c r="G5211" t="inlineStr">
        <is>
          <t>Size/Fit Issue</t>
        </is>
      </c>
      <c r="H5211" t="n">
        <v>1</v>
      </c>
      <c r="I5211" t="n">
        <v>820.5599999999999</v>
      </c>
    </row>
    <row r="5212">
      <c r="A5212" t="inlineStr">
        <is>
          <t>RET005225</t>
        </is>
      </c>
      <c r="B5212" t="inlineStr">
        <is>
          <t>O033069</t>
        </is>
      </c>
      <c r="C5212" s="25" t="n">
        <v>45647</v>
      </c>
      <c r="D5212" t="inlineStr">
        <is>
          <t>Home &amp; Kitchen</t>
        </is>
      </c>
      <c r="E5212" t="inlineStr">
        <is>
          <t>South</t>
        </is>
      </c>
      <c r="F5212" t="inlineStr">
        <is>
          <t>Mobile App</t>
        </is>
      </c>
      <c r="G5212" t="inlineStr">
        <is>
          <t>Defective Product</t>
        </is>
      </c>
      <c r="H5212" t="n">
        <v>1</v>
      </c>
      <c r="I5212" t="n">
        <v>1056.17</v>
      </c>
    </row>
    <row r="5213">
      <c r="A5213" t="inlineStr">
        <is>
          <t>RET005226</t>
        </is>
      </c>
      <c r="B5213" t="inlineStr">
        <is>
          <t>O033070</t>
        </is>
      </c>
      <c r="C5213" s="25" t="n">
        <v>45647</v>
      </c>
      <c r="D5213" t="inlineStr">
        <is>
          <t>Electronics</t>
        </is>
      </c>
      <c r="E5213" t="inlineStr">
        <is>
          <t>East</t>
        </is>
      </c>
      <c r="F5213" t="inlineStr">
        <is>
          <t>Mobile App</t>
        </is>
      </c>
      <c r="G5213" t="inlineStr">
        <is>
          <t>Wrong Item Delivered</t>
        </is>
      </c>
      <c r="H5213" t="n">
        <v>1</v>
      </c>
      <c r="I5213" t="n">
        <v>10721.36</v>
      </c>
    </row>
    <row r="5214">
      <c r="A5214" t="inlineStr">
        <is>
          <t>RET005227</t>
        </is>
      </c>
      <c r="B5214" t="inlineStr">
        <is>
          <t>O033120</t>
        </is>
      </c>
      <c r="C5214" s="25" t="n">
        <v>45648</v>
      </c>
      <c r="D5214" t="inlineStr">
        <is>
          <t>Fashion</t>
        </is>
      </c>
      <c r="E5214" t="inlineStr">
        <is>
          <t>North</t>
        </is>
      </c>
      <c r="F5214" t="inlineStr">
        <is>
          <t>Website</t>
        </is>
      </c>
      <c r="G5214" t="inlineStr">
        <is>
          <t>Size/Fit Issue</t>
        </is>
      </c>
      <c r="H5214" t="n">
        <v>1</v>
      </c>
      <c r="I5214" t="n">
        <v>1352.57</v>
      </c>
    </row>
    <row r="5215">
      <c r="A5215" t="inlineStr">
        <is>
          <t>RET005228</t>
        </is>
      </c>
      <c r="B5215" t="inlineStr">
        <is>
          <t>O033124</t>
        </is>
      </c>
      <c r="C5215" s="25" t="n">
        <v>45648</v>
      </c>
      <c r="D5215" t="inlineStr">
        <is>
          <t>Electronics</t>
        </is>
      </c>
      <c r="E5215" t="inlineStr">
        <is>
          <t>South</t>
        </is>
      </c>
      <c r="F5215" t="inlineStr">
        <is>
          <t>Marketplace</t>
        </is>
      </c>
      <c r="G5215" t="inlineStr">
        <is>
          <t>Late Delivery</t>
        </is>
      </c>
      <c r="H5215" t="n">
        <v>1</v>
      </c>
      <c r="I5215" t="n">
        <v>1740.6</v>
      </c>
    </row>
    <row r="5216">
      <c r="A5216" t="inlineStr">
        <is>
          <t>RET005229</t>
        </is>
      </c>
      <c r="B5216" t="inlineStr">
        <is>
          <t>O033126</t>
        </is>
      </c>
      <c r="C5216" s="25" t="n">
        <v>45648</v>
      </c>
      <c r="D5216" t="inlineStr">
        <is>
          <t>Fashion</t>
        </is>
      </c>
      <c r="E5216" t="inlineStr">
        <is>
          <t>East</t>
        </is>
      </c>
      <c r="F5216" t="inlineStr">
        <is>
          <t>Unknown</t>
        </is>
      </c>
      <c r="G5216" t="inlineStr">
        <is>
          <t>Size/Fit Issue</t>
        </is>
      </c>
      <c r="H5216" t="n">
        <v>1</v>
      </c>
      <c r="I5216" t="n">
        <v>1131.62</v>
      </c>
    </row>
    <row r="5217">
      <c r="A5217" t="inlineStr">
        <is>
          <t>RET005230</t>
        </is>
      </c>
      <c r="B5217" t="inlineStr">
        <is>
          <t>O033134</t>
        </is>
      </c>
      <c r="C5217" s="25" t="n">
        <v>45648</v>
      </c>
      <c r="D5217" t="inlineStr">
        <is>
          <t>Beauty</t>
        </is>
      </c>
      <c r="E5217" t="inlineStr">
        <is>
          <t>Central</t>
        </is>
      </c>
      <c r="F5217" t="inlineStr">
        <is>
          <t>Marketplace</t>
        </is>
      </c>
      <c r="G5217" t="inlineStr">
        <is>
          <t>Late Delivery</t>
        </is>
      </c>
      <c r="H5217" t="n">
        <v>1</v>
      </c>
      <c r="I5217" t="n">
        <v>888.26</v>
      </c>
    </row>
    <row r="5218">
      <c r="A5218" t="inlineStr">
        <is>
          <t>RET005231</t>
        </is>
      </c>
      <c r="B5218" t="inlineStr">
        <is>
          <t>O033143</t>
        </is>
      </c>
      <c r="C5218" s="25" t="n">
        <v>45648</v>
      </c>
      <c r="D5218" t="inlineStr">
        <is>
          <t>Fashion</t>
        </is>
      </c>
      <c r="E5218" t="inlineStr">
        <is>
          <t>South</t>
        </is>
      </c>
      <c r="F5218" t="inlineStr">
        <is>
          <t>Retail Store</t>
        </is>
      </c>
      <c r="G5218" t="inlineStr">
        <is>
          <t>Changed Mind</t>
        </is>
      </c>
      <c r="H5218" t="n">
        <v>1</v>
      </c>
      <c r="I5218" t="n">
        <v>1028.56</v>
      </c>
    </row>
    <row r="5219">
      <c r="A5219" t="inlineStr">
        <is>
          <t>RET005232</t>
        </is>
      </c>
      <c r="B5219" t="inlineStr">
        <is>
          <t>O033148</t>
        </is>
      </c>
      <c r="C5219" s="25" t="n">
        <v>45648</v>
      </c>
      <c r="D5219" t="inlineStr">
        <is>
          <t>Books</t>
        </is>
      </c>
      <c r="E5219" t="inlineStr">
        <is>
          <t>South</t>
        </is>
      </c>
      <c r="F5219" t="inlineStr">
        <is>
          <t>Website</t>
        </is>
      </c>
      <c r="G5219" t="inlineStr">
        <is>
          <t>Wrong Item Delivered</t>
        </is>
      </c>
      <c r="H5219" t="n">
        <v>2</v>
      </c>
      <c r="I5219" t="n">
        <v>850.72</v>
      </c>
    </row>
    <row r="5220">
      <c r="A5220" t="inlineStr">
        <is>
          <t>RET005233</t>
        </is>
      </c>
      <c r="B5220" t="inlineStr">
        <is>
          <t>O033164</t>
        </is>
      </c>
      <c r="C5220" s="25" t="n">
        <v>45649</v>
      </c>
      <c r="D5220" t="inlineStr">
        <is>
          <t>Electronics</t>
        </is>
      </c>
      <c r="E5220" t="inlineStr">
        <is>
          <t>West</t>
        </is>
      </c>
      <c r="F5220" t="inlineStr">
        <is>
          <t>Marketplace</t>
        </is>
      </c>
      <c r="G5220" t="inlineStr">
        <is>
          <t>Defective Product</t>
        </is>
      </c>
      <c r="H5220" t="n">
        <v>1</v>
      </c>
      <c r="I5220" t="n">
        <v>13449.38</v>
      </c>
    </row>
    <row r="5221">
      <c r="A5221" t="inlineStr">
        <is>
          <t>RET005234</t>
        </is>
      </c>
      <c r="B5221" t="inlineStr">
        <is>
          <t>O033197</t>
        </is>
      </c>
      <c r="C5221" s="25" t="n">
        <v>45649</v>
      </c>
      <c r="D5221" t="inlineStr">
        <is>
          <t>Fashion</t>
        </is>
      </c>
      <c r="E5221" t="inlineStr">
        <is>
          <t>South</t>
        </is>
      </c>
      <c r="F5221" t="inlineStr">
        <is>
          <t>Marketplace</t>
        </is>
      </c>
      <c r="G5221" t="inlineStr">
        <is>
          <t>Not as Described</t>
        </is>
      </c>
      <c r="H5221" t="n">
        <v>1</v>
      </c>
      <c r="I5221" t="n">
        <v>1618.34</v>
      </c>
    </row>
    <row r="5222">
      <c r="A5222" t="inlineStr">
        <is>
          <t>RET005235</t>
        </is>
      </c>
      <c r="B5222" t="inlineStr">
        <is>
          <t>O033199</t>
        </is>
      </c>
      <c r="C5222" s="25" t="n">
        <v>45649</v>
      </c>
      <c r="D5222" t="inlineStr">
        <is>
          <t>Electronics</t>
        </is>
      </c>
      <c r="E5222" t="inlineStr">
        <is>
          <t>South</t>
        </is>
      </c>
      <c r="F5222" t="inlineStr">
        <is>
          <t>Website</t>
        </is>
      </c>
      <c r="G5222" t="inlineStr">
        <is>
          <t>Not Specified</t>
        </is>
      </c>
      <c r="H5222" t="n">
        <v>1</v>
      </c>
      <c r="I5222" t="n">
        <v>3125.3</v>
      </c>
    </row>
    <row r="5223">
      <c r="A5223" t="inlineStr">
        <is>
          <t>RET005236</t>
        </is>
      </c>
      <c r="B5223" t="inlineStr">
        <is>
          <t>O033217</t>
        </is>
      </c>
      <c r="C5223" s="25" t="n">
        <v>45650</v>
      </c>
      <c r="D5223" t="inlineStr">
        <is>
          <t>Electronics</t>
        </is>
      </c>
      <c r="E5223" t="inlineStr">
        <is>
          <t>East</t>
        </is>
      </c>
      <c r="F5223" t="inlineStr">
        <is>
          <t>Marketplace</t>
        </is>
      </c>
      <c r="G5223" t="inlineStr">
        <is>
          <t>Damaged in Transit</t>
        </is>
      </c>
      <c r="H5223" t="n">
        <v>1</v>
      </c>
      <c r="I5223" t="n">
        <v>13993.41</v>
      </c>
    </row>
    <row r="5224">
      <c r="A5224" t="inlineStr">
        <is>
          <t>RET005237</t>
        </is>
      </c>
      <c r="B5224" t="inlineStr">
        <is>
          <t>O033218</t>
        </is>
      </c>
      <c r="C5224" s="25" t="n">
        <v>45650</v>
      </c>
      <c r="D5224" t="inlineStr">
        <is>
          <t>Fashion</t>
        </is>
      </c>
      <c r="E5224" t="inlineStr">
        <is>
          <t>South</t>
        </is>
      </c>
      <c r="F5224" t="inlineStr">
        <is>
          <t>Unknown</t>
        </is>
      </c>
      <c r="G5224" t="inlineStr">
        <is>
          <t>Late Delivery</t>
        </is>
      </c>
      <c r="H5224" t="n">
        <v>1</v>
      </c>
      <c r="I5224" t="n">
        <v>1610.96</v>
      </c>
    </row>
    <row r="5225">
      <c r="A5225" t="inlineStr">
        <is>
          <t>RET005238</t>
        </is>
      </c>
      <c r="B5225" t="inlineStr">
        <is>
          <t>O033221</t>
        </is>
      </c>
      <c r="C5225" s="25" t="n">
        <v>45650</v>
      </c>
      <c r="D5225" t="inlineStr">
        <is>
          <t>Beauty</t>
        </is>
      </c>
      <c r="E5225" t="inlineStr">
        <is>
          <t>West</t>
        </is>
      </c>
      <c r="F5225" t="inlineStr">
        <is>
          <t>Website</t>
        </is>
      </c>
      <c r="G5225" t="inlineStr">
        <is>
          <t>Changed Mind</t>
        </is>
      </c>
      <c r="H5225" t="n">
        <v>1</v>
      </c>
      <c r="I5225" t="n">
        <v>588.74</v>
      </c>
    </row>
    <row r="5226">
      <c r="A5226" t="inlineStr">
        <is>
          <t>RET005239</t>
        </is>
      </c>
      <c r="B5226" t="inlineStr">
        <is>
          <t>O033234</t>
        </is>
      </c>
      <c r="C5226" s="25" t="n">
        <v>45650</v>
      </c>
      <c r="D5226" t="inlineStr">
        <is>
          <t>Fashion</t>
        </is>
      </c>
      <c r="E5226" t="inlineStr">
        <is>
          <t>North</t>
        </is>
      </c>
      <c r="F5226" t="inlineStr">
        <is>
          <t>Website</t>
        </is>
      </c>
      <c r="G5226" t="inlineStr">
        <is>
          <t>Size/Fit Issue</t>
        </is>
      </c>
      <c r="H5226" t="n">
        <v>2</v>
      </c>
      <c r="I5226" t="n">
        <v>3471.52</v>
      </c>
    </row>
    <row r="5227">
      <c r="A5227" t="inlineStr">
        <is>
          <t>RET005240</t>
        </is>
      </c>
      <c r="B5227" t="inlineStr">
        <is>
          <t>O033235</t>
        </is>
      </c>
      <c r="C5227" s="25" t="n">
        <v>45650</v>
      </c>
      <c r="D5227" t="inlineStr">
        <is>
          <t>Fashion</t>
        </is>
      </c>
      <c r="E5227" t="inlineStr">
        <is>
          <t>North</t>
        </is>
      </c>
      <c r="F5227" t="inlineStr">
        <is>
          <t>Website</t>
        </is>
      </c>
      <c r="G5227" t="inlineStr">
        <is>
          <t>Size/Fit Issue</t>
        </is>
      </c>
      <c r="H5227" t="n">
        <v>1</v>
      </c>
      <c r="I5227" t="n">
        <v>1590.16</v>
      </c>
    </row>
    <row r="5228">
      <c r="A5228" t="inlineStr">
        <is>
          <t>RET005241</t>
        </is>
      </c>
      <c r="B5228" t="inlineStr">
        <is>
          <t>O033247</t>
        </is>
      </c>
      <c r="C5228" s="25" t="n">
        <v>45650</v>
      </c>
      <c r="D5228" t="inlineStr">
        <is>
          <t>Electronics</t>
        </is>
      </c>
      <c r="E5228" t="inlineStr">
        <is>
          <t>West</t>
        </is>
      </c>
      <c r="F5228" t="inlineStr">
        <is>
          <t>Marketplace</t>
        </is>
      </c>
      <c r="G5228" t="inlineStr">
        <is>
          <t>Not as Described</t>
        </is>
      </c>
      <c r="H5228" t="n">
        <v>1</v>
      </c>
      <c r="I5228" t="n">
        <v>6638.37</v>
      </c>
    </row>
    <row r="5229">
      <c r="A5229" t="inlineStr">
        <is>
          <t>RET005242</t>
        </is>
      </c>
      <c r="B5229" t="inlineStr">
        <is>
          <t>O033253</t>
        </is>
      </c>
      <c r="C5229" s="25" t="n">
        <v>45651</v>
      </c>
      <c r="D5229" t="inlineStr">
        <is>
          <t>Electronics</t>
        </is>
      </c>
      <c r="E5229" t="inlineStr">
        <is>
          <t>North</t>
        </is>
      </c>
      <c r="F5229" t="inlineStr">
        <is>
          <t>Mobile App</t>
        </is>
      </c>
      <c r="G5229" t="inlineStr">
        <is>
          <t>Defective Product</t>
        </is>
      </c>
      <c r="H5229" t="n">
        <v>1</v>
      </c>
      <c r="I5229" t="n">
        <v>14535.14</v>
      </c>
    </row>
    <row r="5230">
      <c r="A5230" t="inlineStr">
        <is>
          <t>RET005243</t>
        </is>
      </c>
      <c r="B5230" t="inlineStr">
        <is>
          <t>O033259</t>
        </is>
      </c>
      <c r="C5230" s="25" t="n">
        <v>45651</v>
      </c>
      <c r="D5230" t="inlineStr">
        <is>
          <t>Fashion</t>
        </is>
      </c>
      <c r="E5230" t="inlineStr">
        <is>
          <t>North</t>
        </is>
      </c>
      <c r="F5230" t="inlineStr">
        <is>
          <t>Mobile App</t>
        </is>
      </c>
      <c r="G5230" t="inlineStr">
        <is>
          <t>Changed Mind</t>
        </is>
      </c>
      <c r="H5230" t="n">
        <v>1</v>
      </c>
      <c r="I5230" t="n">
        <v>2557.93</v>
      </c>
    </row>
    <row r="5231">
      <c r="A5231" t="inlineStr">
        <is>
          <t>RET005244</t>
        </is>
      </c>
      <c r="B5231" t="inlineStr">
        <is>
          <t>O033264</t>
        </is>
      </c>
      <c r="C5231" s="25" t="n">
        <v>45651</v>
      </c>
      <c r="D5231" t="inlineStr">
        <is>
          <t>Fashion</t>
        </is>
      </c>
      <c r="E5231" t="inlineStr">
        <is>
          <t>North</t>
        </is>
      </c>
      <c r="F5231" t="inlineStr">
        <is>
          <t>Marketplace</t>
        </is>
      </c>
      <c r="G5231" t="inlineStr">
        <is>
          <t>Size/Fit Issue</t>
        </is>
      </c>
      <c r="H5231" t="n">
        <v>1</v>
      </c>
      <c r="I5231" t="n">
        <v>812.4</v>
      </c>
    </row>
    <row r="5232">
      <c r="A5232" t="inlineStr">
        <is>
          <t>RET005245</t>
        </is>
      </c>
      <c r="B5232" t="inlineStr">
        <is>
          <t>O033266</t>
        </is>
      </c>
      <c r="C5232" s="25" t="n">
        <v>45651</v>
      </c>
      <c r="D5232" t="inlineStr">
        <is>
          <t>Fashion</t>
        </is>
      </c>
      <c r="E5232" t="inlineStr">
        <is>
          <t>West</t>
        </is>
      </c>
      <c r="F5232" t="inlineStr">
        <is>
          <t>Mobile App</t>
        </is>
      </c>
      <c r="G5232" t="inlineStr">
        <is>
          <t>Size/Fit Issue</t>
        </is>
      </c>
      <c r="H5232" t="n">
        <v>1</v>
      </c>
      <c r="I5232" t="n">
        <v>2816.42</v>
      </c>
    </row>
    <row r="5233">
      <c r="A5233" t="inlineStr">
        <is>
          <t>RET005246</t>
        </is>
      </c>
      <c r="B5233" t="inlineStr">
        <is>
          <t>O033267</t>
        </is>
      </c>
      <c r="C5233" s="25" t="n">
        <v>45651</v>
      </c>
      <c r="D5233" t="inlineStr">
        <is>
          <t>Fashion</t>
        </is>
      </c>
      <c r="E5233" t="inlineStr">
        <is>
          <t>West</t>
        </is>
      </c>
      <c r="F5233" t="inlineStr">
        <is>
          <t>Marketplace</t>
        </is>
      </c>
      <c r="G5233" t="inlineStr">
        <is>
          <t>Damaged in Transit</t>
        </is>
      </c>
      <c r="H5233" t="n">
        <v>1</v>
      </c>
      <c r="I5233" t="n">
        <v>963.14</v>
      </c>
    </row>
    <row r="5234">
      <c r="A5234" t="inlineStr">
        <is>
          <t>RET005247</t>
        </is>
      </c>
      <c r="B5234" t="inlineStr">
        <is>
          <t>O033268</t>
        </is>
      </c>
      <c r="C5234" s="25" t="n">
        <v>45651</v>
      </c>
      <c r="D5234" t="inlineStr">
        <is>
          <t>Fashion</t>
        </is>
      </c>
      <c r="E5234" t="inlineStr">
        <is>
          <t>Central</t>
        </is>
      </c>
      <c r="F5234" t="inlineStr">
        <is>
          <t>Marketplace</t>
        </is>
      </c>
      <c r="G5234" t="inlineStr">
        <is>
          <t>Damaged in Transit</t>
        </is>
      </c>
      <c r="H5234" t="n">
        <v>1</v>
      </c>
      <c r="I5234" t="n">
        <v>2423.3</v>
      </c>
    </row>
    <row r="5235">
      <c r="A5235" t="inlineStr">
        <is>
          <t>RET005248</t>
        </is>
      </c>
      <c r="B5235" t="inlineStr">
        <is>
          <t>O033275</t>
        </is>
      </c>
      <c r="C5235" s="25" t="n">
        <v>45651</v>
      </c>
      <c r="D5235" t="inlineStr">
        <is>
          <t>Fashion</t>
        </is>
      </c>
      <c r="E5235" t="inlineStr">
        <is>
          <t>North</t>
        </is>
      </c>
      <c r="F5235" t="inlineStr">
        <is>
          <t>Mobile App</t>
        </is>
      </c>
      <c r="G5235" t="inlineStr">
        <is>
          <t>Size/Fit Issue</t>
        </is>
      </c>
      <c r="H5235" t="n">
        <v>1</v>
      </c>
      <c r="I5235" t="n">
        <v>2192.37</v>
      </c>
    </row>
    <row r="5236">
      <c r="A5236" t="inlineStr">
        <is>
          <t>RET005249</t>
        </is>
      </c>
      <c r="B5236" t="inlineStr">
        <is>
          <t>O033297</t>
        </is>
      </c>
      <c r="C5236" s="25" t="n">
        <v>45652</v>
      </c>
      <c r="D5236" t="inlineStr">
        <is>
          <t>Fashion</t>
        </is>
      </c>
      <c r="E5236" t="inlineStr">
        <is>
          <t>East</t>
        </is>
      </c>
      <c r="F5236" t="inlineStr">
        <is>
          <t>Mobile App</t>
        </is>
      </c>
      <c r="G5236" t="inlineStr">
        <is>
          <t>Wrong Item Delivered</t>
        </is>
      </c>
      <c r="H5236" t="n">
        <v>1</v>
      </c>
      <c r="I5236" t="n">
        <v>1646.42</v>
      </c>
    </row>
    <row r="5237">
      <c r="A5237" t="inlineStr">
        <is>
          <t>RET005250</t>
        </is>
      </c>
      <c r="B5237" t="inlineStr">
        <is>
          <t>O033303</t>
        </is>
      </c>
      <c r="C5237" s="25" t="n">
        <v>45652</v>
      </c>
      <c r="D5237" t="inlineStr">
        <is>
          <t>Beauty</t>
        </is>
      </c>
      <c r="E5237" t="inlineStr">
        <is>
          <t>West</t>
        </is>
      </c>
      <c r="F5237" t="inlineStr">
        <is>
          <t>Mobile App</t>
        </is>
      </c>
      <c r="G5237" t="inlineStr">
        <is>
          <t>Late Delivery</t>
        </is>
      </c>
      <c r="H5237" t="n">
        <v>1</v>
      </c>
      <c r="I5237" t="n">
        <v>148.82</v>
      </c>
    </row>
    <row r="5238">
      <c r="A5238" t="inlineStr">
        <is>
          <t>RET005251</t>
        </is>
      </c>
      <c r="B5238" t="inlineStr">
        <is>
          <t>O033331</t>
        </is>
      </c>
      <c r="C5238" s="25" t="n">
        <v>45652</v>
      </c>
      <c r="D5238" t="inlineStr">
        <is>
          <t>Fashion</t>
        </is>
      </c>
      <c r="E5238" t="inlineStr">
        <is>
          <t>West</t>
        </is>
      </c>
      <c r="F5238" t="inlineStr">
        <is>
          <t>Mobile App</t>
        </is>
      </c>
      <c r="G5238" t="inlineStr">
        <is>
          <t>Size/Fit Issue</t>
        </is>
      </c>
      <c r="H5238" t="n">
        <v>1</v>
      </c>
      <c r="I5238" t="n">
        <v>2478.89</v>
      </c>
    </row>
    <row r="5239">
      <c r="A5239" t="inlineStr">
        <is>
          <t>RET005252</t>
        </is>
      </c>
      <c r="B5239" t="inlineStr">
        <is>
          <t>O033344</t>
        </is>
      </c>
      <c r="C5239" s="25" t="n">
        <v>45652</v>
      </c>
      <c r="D5239" t="inlineStr">
        <is>
          <t>Sports</t>
        </is>
      </c>
      <c r="E5239" t="inlineStr">
        <is>
          <t>South</t>
        </is>
      </c>
      <c r="F5239" t="inlineStr">
        <is>
          <t>Marketplace</t>
        </is>
      </c>
      <c r="G5239" t="inlineStr">
        <is>
          <t>Wrong Item Delivered</t>
        </is>
      </c>
      <c r="H5239" t="n">
        <v>1</v>
      </c>
      <c r="I5239" t="n">
        <v>4092.61</v>
      </c>
    </row>
    <row r="5240">
      <c r="A5240" t="inlineStr">
        <is>
          <t>RET005253</t>
        </is>
      </c>
      <c r="B5240" t="inlineStr">
        <is>
          <t>O033344</t>
        </is>
      </c>
      <c r="C5240" s="25" t="n">
        <v>45652</v>
      </c>
      <c r="D5240" t="inlineStr">
        <is>
          <t>Electronics</t>
        </is>
      </c>
      <c r="E5240" t="inlineStr">
        <is>
          <t>South</t>
        </is>
      </c>
      <c r="F5240" t="inlineStr">
        <is>
          <t>Marketplace</t>
        </is>
      </c>
      <c r="G5240" t="inlineStr">
        <is>
          <t>Not as Described</t>
        </is>
      </c>
      <c r="H5240" t="n">
        <v>1</v>
      </c>
      <c r="I5240" t="n">
        <v>15342.65</v>
      </c>
    </row>
    <row r="5241">
      <c r="A5241" t="inlineStr">
        <is>
          <t>RET005254</t>
        </is>
      </c>
      <c r="B5241" t="inlineStr">
        <is>
          <t>O033353</t>
        </is>
      </c>
      <c r="C5241" s="25" t="n">
        <v>45653</v>
      </c>
      <c r="D5241" t="inlineStr">
        <is>
          <t>Fashion</t>
        </is>
      </c>
      <c r="E5241" t="inlineStr">
        <is>
          <t>South</t>
        </is>
      </c>
      <c r="F5241" t="inlineStr">
        <is>
          <t>Marketplace</t>
        </is>
      </c>
      <c r="G5241" t="inlineStr">
        <is>
          <t>Late Delivery</t>
        </is>
      </c>
      <c r="H5241" t="n">
        <v>1</v>
      </c>
      <c r="I5241" t="n">
        <v>1352.57</v>
      </c>
    </row>
    <row r="5242">
      <c r="A5242" t="inlineStr">
        <is>
          <t>RET005255</t>
        </is>
      </c>
      <c r="B5242" t="inlineStr">
        <is>
          <t>O033360</t>
        </is>
      </c>
      <c r="C5242" s="25" t="n">
        <v>45653</v>
      </c>
      <c r="D5242" t="inlineStr">
        <is>
          <t>Home &amp; Kitchen</t>
        </is>
      </c>
      <c r="E5242" t="inlineStr">
        <is>
          <t>South</t>
        </is>
      </c>
      <c r="F5242" t="inlineStr">
        <is>
          <t>Marketplace</t>
        </is>
      </c>
      <c r="G5242" t="inlineStr">
        <is>
          <t>Damaged in Transit</t>
        </is>
      </c>
      <c r="H5242" t="n">
        <v>1</v>
      </c>
      <c r="I5242" t="n">
        <v>1201.36</v>
      </c>
    </row>
    <row r="5243">
      <c r="A5243" t="inlineStr">
        <is>
          <t>RET005256</t>
        </is>
      </c>
      <c r="B5243" t="inlineStr">
        <is>
          <t>O033362</t>
        </is>
      </c>
      <c r="C5243" s="25" t="n">
        <v>45653</v>
      </c>
      <c r="D5243" t="inlineStr">
        <is>
          <t>Beauty</t>
        </is>
      </c>
      <c r="E5243" t="inlineStr">
        <is>
          <t>West</t>
        </is>
      </c>
      <c r="F5243" t="inlineStr">
        <is>
          <t>Mobile App</t>
        </is>
      </c>
      <c r="G5243" t="inlineStr">
        <is>
          <t>Changed Mind</t>
        </is>
      </c>
      <c r="H5243" t="n">
        <v>2</v>
      </c>
      <c r="I5243" t="n">
        <v>630.34</v>
      </c>
    </row>
    <row r="5244">
      <c r="A5244" t="inlineStr">
        <is>
          <t>RET005257</t>
        </is>
      </c>
      <c r="B5244" t="inlineStr">
        <is>
          <t>O033376</t>
        </is>
      </c>
      <c r="C5244" s="25" t="n">
        <v>45653</v>
      </c>
      <c r="D5244" t="inlineStr">
        <is>
          <t>Fashion</t>
        </is>
      </c>
      <c r="E5244" t="inlineStr">
        <is>
          <t>Central</t>
        </is>
      </c>
      <c r="F5244" t="inlineStr">
        <is>
          <t>Mobile App</t>
        </is>
      </c>
      <c r="G5244" t="inlineStr">
        <is>
          <t>Size/Fit Issue</t>
        </is>
      </c>
      <c r="H5244" t="n">
        <v>1</v>
      </c>
      <c r="I5244" t="n">
        <v>529.36</v>
      </c>
    </row>
    <row r="5245">
      <c r="A5245" t="inlineStr">
        <is>
          <t>RET005258</t>
        </is>
      </c>
      <c r="B5245" t="inlineStr">
        <is>
          <t>O033385</t>
        </is>
      </c>
      <c r="C5245" s="25" t="n">
        <v>45653</v>
      </c>
      <c r="D5245" t="inlineStr">
        <is>
          <t>Home &amp; Kitchen</t>
        </is>
      </c>
      <c r="E5245" t="inlineStr">
        <is>
          <t>West</t>
        </is>
      </c>
      <c r="F5245" t="inlineStr">
        <is>
          <t>Website</t>
        </is>
      </c>
      <c r="G5245" t="inlineStr">
        <is>
          <t>Damaged in Transit</t>
        </is>
      </c>
      <c r="H5245" t="n">
        <v>1</v>
      </c>
      <c r="I5245" t="n">
        <v>3771.14</v>
      </c>
    </row>
    <row r="5246">
      <c r="A5246" t="inlineStr">
        <is>
          <t>RET005259</t>
        </is>
      </c>
      <c r="B5246" t="inlineStr">
        <is>
          <t>O033394</t>
        </is>
      </c>
      <c r="C5246" s="25" t="n">
        <v>45653</v>
      </c>
      <c r="D5246" t="inlineStr">
        <is>
          <t>Grocery</t>
        </is>
      </c>
      <c r="E5246" t="inlineStr">
        <is>
          <t>West</t>
        </is>
      </c>
      <c r="F5246" t="inlineStr">
        <is>
          <t>Website</t>
        </is>
      </c>
      <c r="G5246" t="inlineStr">
        <is>
          <t>Late Delivery</t>
        </is>
      </c>
      <c r="H5246" t="n">
        <v>1</v>
      </c>
      <c r="I5246" t="n">
        <v>373.46</v>
      </c>
    </row>
    <row r="5247">
      <c r="A5247" t="inlineStr">
        <is>
          <t>RET005260</t>
        </is>
      </c>
      <c r="B5247" t="inlineStr">
        <is>
          <t>O033397</t>
        </is>
      </c>
      <c r="C5247" s="25" t="n">
        <v>45653</v>
      </c>
      <c r="D5247" t="inlineStr">
        <is>
          <t>Home &amp; Kitchen</t>
        </is>
      </c>
      <c r="E5247" t="inlineStr">
        <is>
          <t>South</t>
        </is>
      </c>
      <c r="F5247" t="inlineStr">
        <is>
          <t>Marketplace</t>
        </is>
      </c>
      <c r="G5247" t="inlineStr">
        <is>
          <t>Not as Described</t>
        </is>
      </c>
      <c r="H5247" t="n">
        <v>1</v>
      </c>
      <c r="I5247" t="n">
        <v>1038.02</v>
      </c>
    </row>
    <row r="5248">
      <c r="A5248" t="inlineStr">
        <is>
          <t>RET005261</t>
        </is>
      </c>
      <c r="B5248" t="inlineStr">
        <is>
          <t>O033399</t>
        </is>
      </c>
      <c r="C5248" s="25" t="n">
        <v>45653</v>
      </c>
      <c r="D5248" t="inlineStr">
        <is>
          <t>Beauty</t>
        </is>
      </c>
      <c r="E5248" t="inlineStr">
        <is>
          <t>North</t>
        </is>
      </c>
      <c r="F5248" t="inlineStr">
        <is>
          <t>Mobile App</t>
        </is>
      </c>
      <c r="G5248" t="inlineStr">
        <is>
          <t>Not as Described</t>
        </is>
      </c>
      <c r="H5248" t="n">
        <v>2</v>
      </c>
      <c r="I5248" t="n">
        <v>1433.12</v>
      </c>
    </row>
    <row r="5249">
      <c r="A5249" t="inlineStr">
        <is>
          <t>RET005262</t>
        </is>
      </c>
      <c r="B5249" t="inlineStr">
        <is>
          <t>O033400</t>
        </is>
      </c>
      <c r="C5249" s="25" t="n">
        <v>45653</v>
      </c>
      <c r="D5249" t="inlineStr">
        <is>
          <t>Electronics</t>
        </is>
      </c>
      <c r="E5249" t="inlineStr">
        <is>
          <t>West</t>
        </is>
      </c>
      <c r="F5249" t="inlineStr">
        <is>
          <t>Marketplace</t>
        </is>
      </c>
      <c r="G5249" t="inlineStr">
        <is>
          <t>Damaged in Transit</t>
        </is>
      </c>
      <c r="H5249" t="n">
        <v>1</v>
      </c>
      <c r="I5249" t="n">
        <v>14535.14</v>
      </c>
    </row>
    <row r="5250">
      <c r="A5250" t="inlineStr">
        <is>
          <t>RET005263</t>
        </is>
      </c>
      <c r="B5250" t="inlineStr">
        <is>
          <t>O033402</t>
        </is>
      </c>
      <c r="C5250" s="25" t="n">
        <v>45653</v>
      </c>
      <c r="D5250" t="inlineStr">
        <is>
          <t>Fashion</t>
        </is>
      </c>
      <c r="E5250" t="inlineStr">
        <is>
          <t>East</t>
        </is>
      </c>
      <c r="F5250" t="inlineStr">
        <is>
          <t>Marketplace</t>
        </is>
      </c>
      <c r="G5250" t="inlineStr">
        <is>
          <t>Damaged in Transit</t>
        </is>
      </c>
      <c r="H5250" t="n">
        <v>2</v>
      </c>
      <c r="I5250" t="n">
        <v>1253.51</v>
      </c>
    </row>
    <row r="5251">
      <c r="A5251" t="inlineStr">
        <is>
          <t>RET005264</t>
        </is>
      </c>
      <c r="B5251" t="inlineStr">
        <is>
          <t>O033407</t>
        </is>
      </c>
      <c r="C5251" s="25" t="n">
        <v>45654</v>
      </c>
      <c r="D5251" t="inlineStr">
        <is>
          <t>Fashion</t>
        </is>
      </c>
      <c r="E5251" t="inlineStr">
        <is>
          <t>Central</t>
        </is>
      </c>
      <c r="F5251" t="inlineStr">
        <is>
          <t>Marketplace</t>
        </is>
      </c>
      <c r="G5251" t="inlineStr">
        <is>
          <t>Not as Described</t>
        </is>
      </c>
      <c r="H5251" t="n">
        <v>1</v>
      </c>
      <c r="I5251" t="n">
        <v>1056.74</v>
      </c>
    </row>
    <row r="5252">
      <c r="A5252" t="inlineStr">
        <is>
          <t>RET005265</t>
        </is>
      </c>
      <c r="B5252" t="inlineStr">
        <is>
          <t>O033414</t>
        </is>
      </c>
      <c r="C5252" s="25" t="n">
        <v>45654</v>
      </c>
      <c r="D5252" t="inlineStr">
        <is>
          <t>Beauty</t>
        </is>
      </c>
      <c r="E5252" t="inlineStr">
        <is>
          <t>South</t>
        </is>
      </c>
      <c r="F5252" t="inlineStr">
        <is>
          <t>Marketplace</t>
        </is>
      </c>
      <c r="G5252" t="inlineStr">
        <is>
          <t>Damaged in Transit</t>
        </is>
      </c>
      <c r="H5252" t="n">
        <v>1</v>
      </c>
      <c r="I5252" t="n">
        <v>326.66</v>
      </c>
    </row>
    <row r="5253">
      <c r="A5253" t="inlineStr">
        <is>
          <t>RET005267</t>
        </is>
      </c>
      <c r="B5253" t="inlineStr">
        <is>
          <t>O033425</t>
        </is>
      </c>
      <c r="C5253" s="25" t="n">
        <v>45654</v>
      </c>
      <c r="D5253" t="inlineStr">
        <is>
          <t>Fashion</t>
        </is>
      </c>
      <c r="E5253" t="inlineStr">
        <is>
          <t>South</t>
        </is>
      </c>
      <c r="F5253" t="inlineStr">
        <is>
          <t>Website</t>
        </is>
      </c>
      <c r="G5253" t="inlineStr">
        <is>
          <t>Defective Product</t>
        </is>
      </c>
      <c r="H5253" t="n">
        <v>2</v>
      </c>
      <c r="I5253" t="n">
        <v>2348.32</v>
      </c>
    </row>
    <row r="5254">
      <c r="A5254" t="inlineStr">
        <is>
          <t>RET005268</t>
        </is>
      </c>
      <c r="B5254" t="inlineStr">
        <is>
          <t>O033432</t>
        </is>
      </c>
      <c r="C5254" s="25" t="n">
        <v>45654</v>
      </c>
      <c r="D5254" t="inlineStr">
        <is>
          <t>Home &amp; Kitchen</t>
        </is>
      </c>
      <c r="E5254" t="inlineStr">
        <is>
          <t>West</t>
        </is>
      </c>
      <c r="F5254" t="inlineStr">
        <is>
          <t>Website</t>
        </is>
      </c>
      <c r="G5254" t="inlineStr">
        <is>
          <t>Damaged in Transit</t>
        </is>
      </c>
      <c r="H5254" t="n">
        <v>1</v>
      </c>
      <c r="I5254" t="n">
        <v>2492</v>
      </c>
    </row>
    <row r="5255">
      <c r="A5255" t="inlineStr">
        <is>
          <t>RET005269</t>
        </is>
      </c>
      <c r="B5255" t="inlineStr">
        <is>
          <t>O033436</t>
        </is>
      </c>
      <c r="C5255" s="25" t="n">
        <v>45654</v>
      </c>
      <c r="D5255" t="inlineStr">
        <is>
          <t>Fashion</t>
        </is>
      </c>
      <c r="E5255" t="inlineStr">
        <is>
          <t>East</t>
        </is>
      </c>
      <c r="F5255" t="inlineStr">
        <is>
          <t>Website</t>
        </is>
      </c>
      <c r="G5255" t="inlineStr">
        <is>
          <t>Damaged in Transit</t>
        </is>
      </c>
      <c r="H5255" t="n">
        <v>1</v>
      </c>
      <c r="I5255" t="n">
        <v>663.62</v>
      </c>
    </row>
    <row r="5256">
      <c r="A5256" t="inlineStr">
        <is>
          <t>RET005270</t>
        </is>
      </c>
      <c r="B5256" t="inlineStr">
        <is>
          <t>O033441</t>
        </is>
      </c>
      <c r="C5256" s="25" t="n">
        <v>45654</v>
      </c>
      <c r="D5256" t="inlineStr">
        <is>
          <t>Fashion</t>
        </is>
      </c>
      <c r="E5256" t="inlineStr">
        <is>
          <t>West</t>
        </is>
      </c>
      <c r="F5256" t="inlineStr">
        <is>
          <t>Mobile App</t>
        </is>
      </c>
      <c r="G5256" t="inlineStr">
        <is>
          <t>Size/Fit Issue</t>
        </is>
      </c>
      <c r="H5256" t="n">
        <v>1</v>
      </c>
      <c r="I5256" t="n">
        <v>700.49</v>
      </c>
    </row>
    <row r="5257">
      <c r="A5257" t="inlineStr">
        <is>
          <t>RET005271</t>
        </is>
      </c>
      <c r="B5257" t="inlineStr">
        <is>
          <t>O033441</t>
        </is>
      </c>
      <c r="C5257" s="25" t="n">
        <v>45654</v>
      </c>
      <c r="D5257" t="inlineStr">
        <is>
          <t>Fashion</t>
        </is>
      </c>
      <c r="E5257" t="inlineStr">
        <is>
          <t>West</t>
        </is>
      </c>
      <c r="F5257" t="inlineStr">
        <is>
          <t>Mobile App</t>
        </is>
      </c>
      <c r="G5257" t="inlineStr">
        <is>
          <t>Late Delivery</t>
        </is>
      </c>
      <c r="H5257" t="n">
        <v>2</v>
      </c>
      <c r="I5257" t="n">
        <v>3120.1</v>
      </c>
    </row>
    <row r="5258">
      <c r="A5258" t="inlineStr">
        <is>
          <t>RET005272</t>
        </is>
      </c>
      <c r="B5258" t="inlineStr">
        <is>
          <t>O033461</t>
        </is>
      </c>
      <c r="C5258" s="25" t="n">
        <v>45654</v>
      </c>
      <c r="D5258" t="inlineStr">
        <is>
          <t>Home &amp; Kitchen</t>
        </is>
      </c>
      <c r="E5258" t="inlineStr">
        <is>
          <t>North</t>
        </is>
      </c>
      <c r="F5258" t="inlineStr">
        <is>
          <t>Website</t>
        </is>
      </c>
      <c r="G5258" t="inlineStr">
        <is>
          <t>Late Delivery</t>
        </is>
      </c>
      <c r="H5258" t="n">
        <v>2</v>
      </c>
      <c r="I5258" t="n">
        <v>3908.32</v>
      </c>
    </row>
    <row r="5259">
      <c r="A5259" t="inlineStr">
        <is>
          <t>RET005273</t>
        </is>
      </c>
      <c r="B5259" t="inlineStr">
        <is>
          <t>O033468</t>
        </is>
      </c>
      <c r="C5259" s="25" t="n">
        <v>45654</v>
      </c>
      <c r="D5259" t="inlineStr">
        <is>
          <t>Fashion</t>
        </is>
      </c>
      <c r="E5259" t="inlineStr">
        <is>
          <t>North</t>
        </is>
      </c>
      <c r="F5259" t="inlineStr">
        <is>
          <t>Website</t>
        </is>
      </c>
      <c r="G5259" t="inlineStr">
        <is>
          <t>Wrong Item Delivered</t>
        </is>
      </c>
      <c r="H5259" t="n">
        <v>1</v>
      </c>
      <c r="I5259" t="n">
        <v>2423.3</v>
      </c>
    </row>
    <row r="5260">
      <c r="A5260" t="inlineStr">
        <is>
          <t>RET005274</t>
        </is>
      </c>
      <c r="B5260" t="inlineStr">
        <is>
          <t>O033499</t>
        </is>
      </c>
      <c r="C5260" s="25" t="n">
        <v>45655</v>
      </c>
      <c r="D5260" t="inlineStr">
        <is>
          <t>Grocery</t>
        </is>
      </c>
      <c r="E5260" t="inlineStr">
        <is>
          <t>North</t>
        </is>
      </c>
      <c r="F5260" t="inlineStr">
        <is>
          <t>Retail Store</t>
        </is>
      </c>
      <c r="G5260" t="inlineStr">
        <is>
          <t>Changed Mind</t>
        </is>
      </c>
      <c r="H5260" t="n">
        <v>1</v>
      </c>
      <c r="I5260" t="n">
        <v>364.57</v>
      </c>
    </row>
    <row r="5261">
      <c r="A5261" t="inlineStr">
        <is>
          <t>RET005275</t>
        </is>
      </c>
      <c r="B5261" t="inlineStr">
        <is>
          <t>O033500</t>
        </is>
      </c>
      <c r="C5261" s="25" t="n">
        <v>45655</v>
      </c>
      <c r="D5261" t="inlineStr">
        <is>
          <t>Fashion</t>
        </is>
      </c>
      <c r="E5261" t="inlineStr">
        <is>
          <t>West</t>
        </is>
      </c>
      <c r="F5261" t="inlineStr">
        <is>
          <t>Retail Store</t>
        </is>
      </c>
      <c r="G5261" t="inlineStr">
        <is>
          <t>Changed Mind</t>
        </is>
      </c>
      <c r="H5261" t="n">
        <v>1</v>
      </c>
      <c r="I5261" t="n">
        <v>1215.76</v>
      </c>
    </row>
    <row r="5262">
      <c r="A5262" t="inlineStr">
        <is>
          <t>RET005276</t>
        </is>
      </c>
      <c r="B5262" t="inlineStr">
        <is>
          <t>O033502</t>
        </is>
      </c>
      <c r="C5262" s="25" t="n">
        <v>45655</v>
      </c>
      <c r="D5262" t="inlineStr">
        <is>
          <t>Home &amp; Kitchen</t>
        </is>
      </c>
      <c r="E5262" t="inlineStr">
        <is>
          <t>North</t>
        </is>
      </c>
      <c r="F5262" t="inlineStr">
        <is>
          <t>Mobile App</t>
        </is>
      </c>
      <c r="G5262" t="inlineStr">
        <is>
          <t>Changed Mind</t>
        </is>
      </c>
      <c r="H5262" t="n">
        <v>1</v>
      </c>
      <c r="I5262" t="n">
        <v>2306.36</v>
      </c>
    </row>
    <row r="5263">
      <c r="A5263" t="inlineStr">
        <is>
          <t>RET005277</t>
        </is>
      </c>
      <c r="B5263" t="inlineStr">
        <is>
          <t>O033512</t>
        </is>
      </c>
      <c r="C5263" s="25" t="n">
        <v>45655</v>
      </c>
      <c r="D5263" t="inlineStr">
        <is>
          <t>Beauty</t>
        </is>
      </c>
      <c r="E5263" t="inlineStr">
        <is>
          <t>West</t>
        </is>
      </c>
      <c r="F5263" t="inlineStr">
        <is>
          <t>Website</t>
        </is>
      </c>
      <c r="G5263" t="inlineStr">
        <is>
          <t>Damaged in Transit</t>
        </is>
      </c>
      <c r="H5263" t="n">
        <v>1</v>
      </c>
      <c r="I5263" t="n">
        <v>706.16</v>
      </c>
    </row>
    <row r="5264">
      <c r="A5264" t="inlineStr">
        <is>
          <t>RET005278</t>
        </is>
      </c>
      <c r="B5264" t="inlineStr">
        <is>
          <t>O033524</t>
        </is>
      </c>
      <c r="C5264" s="25" t="n">
        <v>45655</v>
      </c>
      <c r="D5264" t="inlineStr">
        <is>
          <t>Electronics</t>
        </is>
      </c>
      <c r="E5264" t="inlineStr">
        <is>
          <t>West</t>
        </is>
      </c>
      <c r="F5264" t="inlineStr">
        <is>
          <t>Website</t>
        </is>
      </c>
      <c r="G5264" t="inlineStr">
        <is>
          <t>Defective Product</t>
        </is>
      </c>
      <c r="H5264" t="n">
        <v>1</v>
      </c>
      <c r="I5264" t="n">
        <v>12349.01</v>
      </c>
    </row>
    <row r="5265">
      <c r="A5265" t="inlineStr">
        <is>
          <t>RET005279</t>
        </is>
      </c>
      <c r="B5265" t="inlineStr">
        <is>
          <t>O033536</t>
        </is>
      </c>
      <c r="C5265" s="25" t="n">
        <v>45656</v>
      </c>
      <c r="D5265" t="inlineStr">
        <is>
          <t>Grocery</t>
        </is>
      </c>
      <c r="E5265" t="inlineStr">
        <is>
          <t>South</t>
        </is>
      </c>
      <c r="F5265" t="inlineStr">
        <is>
          <t>Marketplace</t>
        </is>
      </c>
      <c r="G5265" t="inlineStr">
        <is>
          <t>Defective Product</t>
        </is>
      </c>
      <c r="H5265" t="n">
        <v>1</v>
      </c>
      <c r="I5265" t="n">
        <v>336.02</v>
      </c>
    </row>
    <row r="5266">
      <c r="A5266" t="inlineStr">
        <is>
          <t>RET005280</t>
        </is>
      </c>
      <c r="B5266" t="inlineStr">
        <is>
          <t>O033547</t>
        </is>
      </c>
      <c r="C5266" s="25" t="n">
        <v>45656</v>
      </c>
      <c r="D5266" t="inlineStr">
        <is>
          <t>Sports</t>
        </is>
      </c>
      <c r="E5266" t="inlineStr">
        <is>
          <t>East</t>
        </is>
      </c>
      <c r="F5266" t="inlineStr">
        <is>
          <t>Website</t>
        </is>
      </c>
      <c r="G5266" t="inlineStr">
        <is>
          <t>Not as Described</t>
        </is>
      </c>
      <c r="H5266" t="n">
        <v>1</v>
      </c>
      <c r="I5266" t="n">
        <v>1860.56</v>
      </c>
    </row>
    <row r="5267">
      <c r="A5267" t="inlineStr">
        <is>
          <t>RET005281</t>
        </is>
      </c>
      <c r="B5267" t="inlineStr">
        <is>
          <t>O033547</t>
        </is>
      </c>
      <c r="C5267" s="25" t="n">
        <v>45656</v>
      </c>
      <c r="D5267" t="inlineStr">
        <is>
          <t>Home &amp; Kitchen</t>
        </is>
      </c>
      <c r="E5267" t="inlineStr">
        <is>
          <t>East</t>
        </is>
      </c>
      <c r="F5267" t="inlineStr">
        <is>
          <t>Website</t>
        </is>
      </c>
      <c r="G5267" t="inlineStr">
        <is>
          <t>Size/Fit Issue</t>
        </is>
      </c>
      <c r="H5267" t="n">
        <v>1</v>
      </c>
      <c r="I5267" t="n">
        <v>298.58</v>
      </c>
    </row>
    <row r="5268">
      <c r="A5268" t="inlineStr">
        <is>
          <t>RET005282</t>
        </is>
      </c>
      <c r="B5268" t="inlineStr">
        <is>
          <t>O033550</t>
        </is>
      </c>
      <c r="C5268" s="25" t="n">
        <v>45656</v>
      </c>
      <c r="D5268" t="inlineStr">
        <is>
          <t>Fashion</t>
        </is>
      </c>
      <c r="E5268" t="inlineStr">
        <is>
          <t>South</t>
        </is>
      </c>
      <c r="F5268" t="inlineStr">
        <is>
          <t>Marketplace</t>
        </is>
      </c>
      <c r="G5268" t="inlineStr">
        <is>
          <t>Not as Described</t>
        </is>
      </c>
      <c r="H5268" t="n">
        <v>1</v>
      </c>
      <c r="I5268" t="n">
        <v>1313.05</v>
      </c>
    </row>
    <row r="5269">
      <c r="A5269" t="inlineStr">
        <is>
          <t>RET005283</t>
        </is>
      </c>
      <c r="B5269" t="inlineStr">
        <is>
          <t>O033567</t>
        </is>
      </c>
      <c r="C5269" s="25" t="n">
        <v>45656</v>
      </c>
      <c r="D5269" t="inlineStr">
        <is>
          <t>Fashion</t>
        </is>
      </c>
      <c r="E5269" t="inlineStr">
        <is>
          <t>North</t>
        </is>
      </c>
      <c r="F5269" t="inlineStr">
        <is>
          <t>Retail Store</t>
        </is>
      </c>
      <c r="G5269" t="inlineStr">
        <is>
          <t>Changed Mind</t>
        </is>
      </c>
      <c r="H5269" t="n">
        <v>1</v>
      </c>
      <c r="I5269" t="n">
        <v>997.36</v>
      </c>
    </row>
    <row r="5270">
      <c r="A5270" t="inlineStr">
        <is>
          <t>RET005284</t>
        </is>
      </c>
      <c r="B5270" t="inlineStr">
        <is>
          <t>O033572</t>
        </is>
      </c>
      <c r="C5270" s="25" t="n">
        <v>45656</v>
      </c>
      <c r="D5270" t="inlineStr">
        <is>
          <t>Fashion</t>
        </is>
      </c>
      <c r="E5270" t="inlineStr">
        <is>
          <t>West</t>
        </is>
      </c>
      <c r="F5270" t="inlineStr">
        <is>
          <t>Marketplace</t>
        </is>
      </c>
      <c r="G5270" t="inlineStr">
        <is>
          <t>Damaged in Transit</t>
        </is>
      </c>
      <c r="H5270" t="n">
        <v>1</v>
      </c>
      <c r="I5270" t="n">
        <v>654.26</v>
      </c>
    </row>
    <row r="5271">
      <c r="A5271" t="inlineStr">
        <is>
          <t>RET005285</t>
        </is>
      </c>
      <c r="B5271" t="inlineStr">
        <is>
          <t>O033602</t>
        </is>
      </c>
      <c r="C5271" s="25" t="n">
        <v>45657</v>
      </c>
      <c r="D5271" t="inlineStr">
        <is>
          <t>Fashion</t>
        </is>
      </c>
      <c r="E5271" t="inlineStr">
        <is>
          <t>South</t>
        </is>
      </c>
      <c r="F5271" t="inlineStr">
        <is>
          <t>Website</t>
        </is>
      </c>
      <c r="G5271" t="inlineStr">
        <is>
          <t>Damaged in Transit</t>
        </is>
      </c>
      <c r="H5271" t="n">
        <v>1</v>
      </c>
      <c r="I5271" t="n">
        <v>1160.07</v>
      </c>
    </row>
    <row r="5272">
      <c r="A5272" t="inlineStr">
        <is>
          <t>RET005286</t>
        </is>
      </c>
      <c r="B5272" t="inlineStr">
        <is>
          <t>O033604</t>
        </is>
      </c>
      <c r="C5272" s="25" t="n">
        <v>45657</v>
      </c>
      <c r="D5272" t="inlineStr">
        <is>
          <t>Fashion</t>
        </is>
      </c>
      <c r="E5272" t="inlineStr">
        <is>
          <t>West</t>
        </is>
      </c>
      <c r="F5272" t="inlineStr">
        <is>
          <t>Marketplace</t>
        </is>
      </c>
      <c r="G5272" t="inlineStr">
        <is>
          <t>Defective Product</t>
        </is>
      </c>
      <c r="H5272" t="n">
        <v>1</v>
      </c>
      <c r="I5272" t="n">
        <v>625.76</v>
      </c>
    </row>
    <row r="5273">
      <c r="A5273" t="inlineStr">
        <is>
          <t>RET005287</t>
        </is>
      </c>
      <c r="B5273" t="inlineStr">
        <is>
          <t>O033608</t>
        </is>
      </c>
      <c r="C5273" s="25" t="n">
        <v>45657</v>
      </c>
      <c r="D5273" t="inlineStr">
        <is>
          <t>Fashion</t>
        </is>
      </c>
      <c r="E5273" t="inlineStr">
        <is>
          <t>North</t>
        </is>
      </c>
      <c r="F5273" t="inlineStr">
        <is>
          <t>Mobile App</t>
        </is>
      </c>
      <c r="G5273" t="inlineStr">
        <is>
          <t>Damaged in Transit</t>
        </is>
      </c>
      <c r="H5273" t="n">
        <v>1</v>
      </c>
      <c r="I5273" t="n">
        <v>1902.53</v>
      </c>
    </row>
    <row r="5274">
      <c r="A5274" t="inlineStr">
        <is>
          <t>RET005288</t>
        </is>
      </c>
      <c r="B5274" t="inlineStr">
        <is>
          <t>O033608</t>
        </is>
      </c>
      <c r="C5274" s="25" t="n">
        <v>45657</v>
      </c>
      <c r="D5274" t="inlineStr">
        <is>
          <t>Fashion</t>
        </is>
      </c>
      <c r="E5274" t="inlineStr">
        <is>
          <t>North</t>
        </is>
      </c>
      <c r="F5274" t="inlineStr">
        <is>
          <t>Mobile App</t>
        </is>
      </c>
      <c r="G5274" t="inlineStr">
        <is>
          <t>Size/Fit Issue</t>
        </is>
      </c>
      <c r="H5274" t="n">
        <v>1</v>
      </c>
      <c r="I5274" t="n">
        <v>524.6799999999999</v>
      </c>
    </row>
    <row r="5275">
      <c r="A5275" t="inlineStr">
        <is>
          <t>RET005289</t>
        </is>
      </c>
      <c r="B5275" t="inlineStr">
        <is>
          <t>O033612</t>
        </is>
      </c>
      <c r="C5275" s="25" t="n">
        <v>45657</v>
      </c>
      <c r="D5275" t="inlineStr">
        <is>
          <t>Fashion</t>
        </is>
      </c>
      <c r="E5275" t="inlineStr">
        <is>
          <t>West</t>
        </is>
      </c>
      <c r="F5275" t="inlineStr">
        <is>
          <t>Website</t>
        </is>
      </c>
      <c r="G5275" t="inlineStr">
        <is>
          <t>Size/Fit Issue</t>
        </is>
      </c>
      <c r="H5275" t="n">
        <v>1</v>
      </c>
      <c r="I5275" t="n">
        <v>2040.06</v>
      </c>
    </row>
    <row r="5276">
      <c r="A5276" t="inlineStr">
        <is>
          <t>RET005290</t>
        </is>
      </c>
      <c r="B5276" t="inlineStr">
        <is>
          <t>O033621</t>
        </is>
      </c>
      <c r="C5276" s="25" t="n">
        <v>45657</v>
      </c>
      <c r="D5276" t="inlineStr">
        <is>
          <t>Home &amp; Kitchen</t>
        </is>
      </c>
      <c r="E5276" t="inlineStr">
        <is>
          <t>West</t>
        </is>
      </c>
      <c r="F5276" t="inlineStr">
        <is>
          <t>Retail Store</t>
        </is>
      </c>
      <c r="G5276" t="inlineStr">
        <is>
          <t>Defective Product</t>
        </is>
      </c>
      <c r="H5276" t="n">
        <v>1</v>
      </c>
      <c r="I5276" t="n">
        <v>2680.8</v>
      </c>
    </row>
    <row r="5277">
      <c r="A5277" t="inlineStr">
        <is>
          <t>RET005291</t>
        </is>
      </c>
      <c r="B5277" t="inlineStr">
        <is>
          <t>O033625</t>
        </is>
      </c>
      <c r="C5277" s="25" t="n">
        <v>45657</v>
      </c>
      <c r="D5277" t="inlineStr">
        <is>
          <t>Home &amp; Kitchen</t>
        </is>
      </c>
      <c r="E5277" t="inlineStr">
        <is>
          <t>East</t>
        </is>
      </c>
      <c r="F5277" t="inlineStr">
        <is>
          <t>Website</t>
        </is>
      </c>
      <c r="G5277" t="inlineStr">
        <is>
          <t>Size/Fit Issue</t>
        </is>
      </c>
      <c r="H5277" t="n">
        <v>1</v>
      </c>
      <c r="I5277" t="n">
        <v>862.09</v>
      </c>
    </row>
    <row r="5278">
      <c r="A5278" t="inlineStr">
        <is>
          <t>RET005292</t>
        </is>
      </c>
      <c r="B5278" t="inlineStr">
        <is>
          <t>O033625</t>
        </is>
      </c>
      <c r="C5278" s="25" t="n">
        <v>45657</v>
      </c>
      <c r="D5278" t="inlineStr">
        <is>
          <t>Fashion</t>
        </is>
      </c>
      <c r="E5278" t="inlineStr">
        <is>
          <t>East</t>
        </is>
      </c>
      <c r="F5278" t="inlineStr">
        <is>
          <t>Website</t>
        </is>
      </c>
      <c r="G5278" t="inlineStr">
        <is>
          <t>Wrong Item Delivered</t>
        </is>
      </c>
      <c r="H5278" t="n">
        <v>1</v>
      </c>
      <c r="I5278" t="n">
        <v>544.15</v>
      </c>
    </row>
    <row r="5279">
      <c r="A5279" t="inlineStr">
        <is>
          <t>RET005293</t>
        </is>
      </c>
      <c r="B5279" t="inlineStr">
        <is>
          <t>O033631</t>
        </is>
      </c>
      <c r="C5279" s="25" t="n">
        <v>45658</v>
      </c>
      <c r="D5279" t="inlineStr">
        <is>
          <t>Sports</t>
        </is>
      </c>
      <c r="E5279" t="inlineStr">
        <is>
          <t>North</t>
        </is>
      </c>
      <c r="F5279" t="inlineStr">
        <is>
          <t>Mobile App</t>
        </is>
      </c>
      <c r="G5279" t="inlineStr">
        <is>
          <t>Wrong Item Delivered</t>
        </is>
      </c>
      <c r="H5279" t="n">
        <v>1</v>
      </c>
      <c r="I5279" t="n">
        <v>697.79</v>
      </c>
    </row>
    <row r="5280">
      <c r="A5280" t="inlineStr">
        <is>
          <t>RET005294</t>
        </is>
      </c>
      <c r="B5280" t="inlineStr">
        <is>
          <t>O033638</t>
        </is>
      </c>
      <c r="C5280" s="25" t="n">
        <v>45658</v>
      </c>
      <c r="D5280" t="inlineStr">
        <is>
          <t>Fashion</t>
        </is>
      </c>
      <c r="E5280" t="inlineStr">
        <is>
          <t>Central</t>
        </is>
      </c>
      <c r="F5280" t="inlineStr">
        <is>
          <t>Mobile App</t>
        </is>
      </c>
      <c r="G5280" t="inlineStr">
        <is>
          <t>Changed Mind</t>
        </is>
      </c>
      <c r="H5280" t="n">
        <v>1</v>
      </c>
      <c r="I5280" t="n">
        <v>1293.7</v>
      </c>
    </row>
    <row r="5281">
      <c r="A5281" t="inlineStr">
        <is>
          <t>RET005295</t>
        </is>
      </c>
      <c r="B5281" t="inlineStr">
        <is>
          <t>O033651</t>
        </is>
      </c>
      <c r="C5281" s="25" t="n">
        <v>45658</v>
      </c>
      <c r="D5281" t="inlineStr">
        <is>
          <t>Fashion</t>
        </is>
      </c>
      <c r="E5281" t="inlineStr">
        <is>
          <t>South</t>
        </is>
      </c>
      <c r="F5281" t="inlineStr">
        <is>
          <t>Website</t>
        </is>
      </c>
      <c r="G5281" t="inlineStr">
        <is>
          <t>Changed Mind</t>
        </is>
      </c>
      <c r="H5281" t="n">
        <v>2</v>
      </c>
      <c r="I5281" t="n">
        <v>3307.53</v>
      </c>
    </row>
    <row r="5282">
      <c r="A5282" t="inlineStr">
        <is>
          <t>RET005296</t>
        </is>
      </c>
      <c r="B5282" t="inlineStr">
        <is>
          <t>O033656</t>
        </is>
      </c>
      <c r="C5282" s="25" t="n">
        <v>45658</v>
      </c>
      <c r="D5282" t="inlineStr">
        <is>
          <t>Fashion</t>
        </is>
      </c>
      <c r="E5282" t="inlineStr">
        <is>
          <t>North</t>
        </is>
      </c>
      <c r="F5282" t="inlineStr">
        <is>
          <t>Mobile App</t>
        </is>
      </c>
      <c r="G5282" t="inlineStr">
        <is>
          <t>Size/Fit Issue</t>
        </is>
      </c>
      <c r="H5282" t="n">
        <v>1</v>
      </c>
      <c r="I5282" t="n">
        <v>1902.53</v>
      </c>
    </row>
    <row r="5283">
      <c r="A5283" t="inlineStr">
        <is>
          <t>RET005297</t>
        </is>
      </c>
      <c r="B5283" t="inlineStr">
        <is>
          <t>O033658</t>
        </is>
      </c>
      <c r="C5283" s="25" t="n">
        <v>45658</v>
      </c>
      <c r="D5283" t="inlineStr">
        <is>
          <t>Home &amp; Kitchen</t>
        </is>
      </c>
      <c r="E5283" t="inlineStr">
        <is>
          <t>North</t>
        </is>
      </c>
      <c r="F5283" t="inlineStr">
        <is>
          <t>Marketplace</t>
        </is>
      </c>
      <c r="G5283" t="inlineStr">
        <is>
          <t>Changed Mind</t>
        </is>
      </c>
      <c r="H5283" t="n">
        <v>1</v>
      </c>
      <c r="I5283" t="n">
        <v>583.09</v>
      </c>
    </row>
    <row r="5284">
      <c r="A5284" t="inlineStr">
        <is>
          <t>RET005298</t>
        </is>
      </c>
      <c r="B5284" t="inlineStr">
        <is>
          <t>O033660</t>
        </is>
      </c>
      <c r="C5284" s="25" t="n">
        <v>45658</v>
      </c>
      <c r="D5284" t="inlineStr">
        <is>
          <t>Home &amp; Kitchen</t>
        </is>
      </c>
      <c r="E5284" t="inlineStr">
        <is>
          <t>South</t>
        </is>
      </c>
      <c r="F5284" t="inlineStr">
        <is>
          <t>Unknown</t>
        </is>
      </c>
      <c r="G5284" t="inlineStr">
        <is>
          <t>Not as Described</t>
        </is>
      </c>
      <c r="H5284" t="n">
        <v>1</v>
      </c>
      <c r="I5284" t="n">
        <v>2257.52</v>
      </c>
    </row>
    <row r="5285">
      <c r="A5285" t="inlineStr">
        <is>
          <t>RET005299</t>
        </is>
      </c>
      <c r="B5285" t="inlineStr">
        <is>
          <t>O033665</t>
        </is>
      </c>
      <c r="C5285" s="25" t="n">
        <v>45658</v>
      </c>
      <c r="D5285" t="inlineStr">
        <is>
          <t>Grocery</t>
        </is>
      </c>
      <c r="E5285" t="inlineStr">
        <is>
          <t>East</t>
        </is>
      </c>
      <c r="F5285" t="inlineStr">
        <is>
          <t>Website</t>
        </is>
      </c>
      <c r="G5285" t="inlineStr">
        <is>
          <t>Wrong Item Delivered</t>
        </is>
      </c>
      <c r="H5285" t="n">
        <v>3</v>
      </c>
      <c r="I5285" t="n">
        <v>2683.77</v>
      </c>
    </row>
    <row r="5286">
      <c r="A5286" t="inlineStr">
        <is>
          <t>RET005300</t>
        </is>
      </c>
      <c r="B5286" t="inlineStr">
        <is>
          <t>O033682</t>
        </is>
      </c>
      <c r="C5286" s="25" t="n">
        <v>45659</v>
      </c>
      <c r="D5286" t="inlineStr">
        <is>
          <t>Fashion</t>
        </is>
      </c>
      <c r="E5286" t="inlineStr">
        <is>
          <t>South</t>
        </is>
      </c>
      <c r="F5286" t="inlineStr">
        <is>
          <t>Website</t>
        </is>
      </c>
      <c r="G5286" t="inlineStr">
        <is>
          <t>Size/Fit Issue</t>
        </is>
      </c>
      <c r="H5286" t="n">
        <v>1</v>
      </c>
      <c r="I5286" t="n">
        <v>528.9</v>
      </c>
    </row>
    <row r="5287">
      <c r="A5287" t="inlineStr">
        <is>
          <t>RET005301</t>
        </is>
      </c>
      <c r="B5287" t="inlineStr">
        <is>
          <t>O033682</t>
        </is>
      </c>
      <c r="C5287" s="25" t="n">
        <v>45659</v>
      </c>
      <c r="D5287" t="inlineStr">
        <is>
          <t>Home &amp; Kitchen</t>
        </is>
      </c>
      <c r="E5287" t="inlineStr">
        <is>
          <t>South</t>
        </is>
      </c>
      <c r="F5287" t="inlineStr">
        <is>
          <t>Website</t>
        </is>
      </c>
      <c r="G5287" t="inlineStr">
        <is>
          <t>Not as Described</t>
        </is>
      </c>
      <c r="H5287" t="n">
        <v>1</v>
      </c>
      <c r="I5287" t="n">
        <v>872.36</v>
      </c>
    </row>
    <row r="5288">
      <c r="A5288" t="inlineStr">
        <is>
          <t>RET005302</t>
        </is>
      </c>
      <c r="B5288" t="inlineStr">
        <is>
          <t>O033686</t>
        </is>
      </c>
      <c r="C5288" s="25" t="n">
        <v>45659</v>
      </c>
      <c r="D5288" t="inlineStr">
        <is>
          <t>Fashion</t>
        </is>
      </c>
      <c r="E5288" t="inlineStr">
        <is>
          <t>Central</t>
        </is>
      </c>
      <c r="F5288" t="inlineStr">
        <is>
          <t>Website</t>
        </is>
      </c>
      <c r="G5288" t="inlineStr">
        <is>
          <t>Size/Fit Issue</t>
        </is>
      </c>
      <c r="H5288" t="n">
        <v>1</v>
      </c>
      <c r="I5288" t="n">
        <v>2280.07</v>
      </c>
    </row>
    <row r="5289">
      <c r="A5289" t="inlineStr">
        <is>
          <t>RET005303</t>
        </is>
      </c>
      <c r="B5289" t="inlineStr">
        <is>
          <t>O033688</t>
        </is>
      </c>
      <c r="C5289" s="25" t="n">
        <v>45659</v>
      </c>
      <c r="D5289" t="inlineStr">
        <is>
          <t>Fashion</t>
        </is>
      </c>
      <c r="E5289" t="inlineStr">
        <is>
          <t>North</t>
        </is>
      </c>
      <c r="F5289" t="inlineStr">
        <is>
          <t>Marketplace</t>
        </is>
      </c>
      <c r="G5289" t="inlineStr">
        <is>
          <t>Not as Described</t>
        </is>
      </c>
      <c r="H5289" t="n">
        <v>1</v>
      </c>
      <c r="I5289" t="n">
        <v>2520.24</v>
      </c>
    </row>
    <row r="5290">
      <c r="A5290" t="inlineStr">
        <is>
          <t>RET005304</t>
        </is>
      </c>
      <c r="B5290" t="inlineStr">
        <is>
          <t>O033692</t>
        </is>
      </c>
      <c r="C5290" s="25" t="n">
        <v>45659</v>
      </c>
      <c r="D5290" t="inlineStr">
        <is>
          <t>Grocery</t>
        </is>
      </c>
      <c r="E5290" t="inlineStr">
        <is>
          <t>West</t>
        </is>
      </c>
      <c r="F5290" t="inlineStr">
        <is>
          <t>Mobile App</t>
        </is>
      </c>
      <c r="G5290" t="inlineStr">
        <is>
          <t>Defective Product</t>
        </is>
      </c>
      <c r="H5290" t="n">
        <v>2</v>
      </c>
      <c r="I5290" t="n">
        <v>543.1799999999999</v>
      </c>
    </row>
    <row r="5291">
      <c r="A5291" t="inlineStr">
        <is>
          <t>RET005305</t>
        </is>
      </c>
      <c r="B5291" t="inlineStr">
        <is>
          <t>O033694</t>
        </is>
      </c>
      <c r="C5291" s="25" t="n">
        <v>45659</v>
      </c>
      <c r="D5291" t="inlineStr">
        <is>
          <t>Fashion</t>
        </is>
      </c>
      <c r="E5291" t="inlineStr">
        <is>
          <t>South</t>
        </is>
      </c>
      <c r="F5291" t="inlineStr">
        <is>
          <t>Website</t>
        </is>
      </c>
      <c r="G5291" t="inlineStr">
        <is>
          <t>Changed Mind</t>
        </is>
      </c>
      <c r="H5291" t="n">
        <v>2</v>
      </c>
      <c r="I5291" t="n">
        <v>1901.89</v>
      </c>
    </row>
    <row r="5292">
      <c r="A5292" t="inlineStr">
        <is>
          <t>RET005306</t>
        </is>
      </c>
      <c r="B5292" t="inlineStr">
        <is>
          <t>O033703</t>
        </is>
      </c>
      <c r="C5292" s="25" t="n">
        <v>45659</v>
      </c>
      <c r="D5292" t="inlineStr">
        <is>
          <t>Fashion</t>
        </is>
      </c>
      <c r="E5292" t="inlineStr">
        <is>
          <t>Central</t>
        </is>
      </c>
      <c r="F5292" t="inlineStr">
        <is>
          <t>Mobile App</t>
        </is>
      </c>
      <c r="G5292" t="inlineStr">
        <is>
          <t>Size/Fit Issue</t>
        </is>
      </c>
      <c r="H5292" t="n">
        <v>1</v>
      </c>
      <c r="I5292" t="n">
        <v>2800.26</v>
      </c>
    </row>
    <row r="5293">
      <c r="A5293" t="inlineStr">
        <is>
          <t>RET005307</t>
        </is>
      </c>
      <c r="B5293" t="inlineStr">
        <is>
          <t>O033709</t>
        </is>
      </c>
      <c r="C5293" s="25" t="n">
        <v>45659</v>
      </c>
      <c r="D5293" t="inlineStr">
        <is>
          <t>Beauty</t>
        </is>
      </c>
      <c r="E5293" t="inlineStr">
        <is>
          <t>North</t>
        </is>
      </c>
      <c r="F5293" t="inlineStr">
        <is>
          <t>Marketplace</t>
        </is>
      </c>
      <c r="G5293" t="inlineStr">
        <is>
          <t>Defective Product</t>
        </is>
      </c>
      <c r="H5293" t="n">
        <v>1</v>
      </c>
      <c r="I5293" t="n">
        <v>467.95</v>
      </c>
    </row>
    <row r="5294">
      <c r="A5294" t="inlineStr">
        <is>
          <t>RET005308</t>
        </is>
      </c>
      <c r="B5294" t="inlineStr">
        <is>
          <t>O033724</t>
        </is>
      </c>
      <c r="C5294" s="25" t="n">
        <v>45660</v>
      </c>
      <c r="D5294" t="inlineStr">
        <is>
          <t>Fashion</t>
        </is>
      </c>
      <c r="E5294" t="inlineStr">
        <is>
          <t>North</t>
        </is>
      </c>
      <c r="F5294" t="inlineStr">
        <is>
          <t>Mobile App</t>
        </is>
      </c>
      <c r="G5294" t="inlineStr">
        <is>
          <t>Size/Fit Issue</t>
        </is>
      </c>
      <c r="H5294" t="n">
        <v>1</v>
      </c>
      <c r="I5294" t="n">
        <v>1807.41</v>
      </c>
    </row>
    <row r="5295">
      <c r="A5295" t="inlineStr">
        <is>
          <t>RET005309</t>
        </is>
      </c>
      <c r="B5295" t="inlineStr">
        <is>
          <t>O033728</t>
        </is>
      </c>
      <c r="C5295" s="25" t="n">
        <v>45660</v>
      </c>
      <c r="D5295" t="inlineStr">
        <is>
          <t>Fashion</t>
        </is>
      </c>
      <c r="E5295" t="inlineStr">
        <is>
          <t>West</t>
        </is>
      </c>
      <c r="F5295" t="inlineStr">
        <is>
          <t>Marketplace</t>
        </is>
      </c>
      <c r="G5295" t="inlineStr">
        <is>
          <t>Changed Mind</t>
        </is>
      </c>
      <c r="H5295" t="n">
        <v>2</v>
      </c>
      <c r="I5295" t="n">
        <v>3068.82</v>
      </c>
    </row>
    <row r="5296">
      <c r="A5296" t="inlineStr">
        <is>
          <t>RET005310</t>
        </is>
      </c>
      <c r="B5296" t="inlineStr">
        <is>
          <t>O033729</t>
        </is>
      </c>
      <c r="C5296" s="25" t="n">
        <v>45660</v>
      </c>
      <c r="D5296" t="inlineStr">
        <is>
          <t>Electronics</t>
        </is>
      </c>
      <c r="E5296" t="inlineStr">
        <is>
          <t>South</t>
        </is>
      </c>
      <c r="F5296" t="inlineStr">
        <is>
          <t>Mobile App</t>
        </is>
      </c>
      <c r="G5296" t="inlineStr">
        <is>
          <t>Damaged in Transit</t>
        </is>
      </c>
      <c r="H5296" t="n">
        <v>2</v>
      </c>
      <c r="I5296" t="n">
        <v>13158.96</v>
      </c>
    </row>
    <row r="5297">
      <c r="A5297" t="inlineStr">
        <is>
          <t>RET005311</t>
        </is>
      </c>
      <c r="B5297" t="inlineStr">
        <is>
          <t>O033731</t>
        </is>
      </c>
      <c r="C5297" s="25" t="n">
        <v>45660</v>
      </c>
      <c r="D5297" t="inlineStr">
        <is>
          <t>Sports</t>
        </is>
      </c>
      <c r="E5297" t="inlineStr">
        <is>
          <t>Central</t>
        </is>
      </c>
      <c r="F5297" t="inlineStr">
        <is>
          <t>Marketplace</t>
        </is>
      </c>
      <c r="G5297" t="inlineStr">
        <is>
          <t>Damaged in Transit</t>
        </is>
      </c>
      <c r="H5297" t="n">
        <v>1</v>
      </c>
      <c r="I5297" t="n">
        <v>1098.42</v>
      </c>
    </row>
    <row r="5298">
      <c r="A5298" t="inlineStr">
        <is>
          <t>RET005312</t>
        </is>
      </c>
      <c r="B5298" t="inlineStr">
        <is>
          <t>O033735</t>
        </is>
      </c>
      <c r="C5298" s="25" t="n">
        <v>45660</v>
      </c>
      <c r="D5298" t="inlineStr">
        <is>
          <t>Home &amp; Kitchen</t>
        </is>
      </c>
      <c r="E5298" t="inlineStr">
        <is>
          <t>South</t>
        </is>
      </c>
      <c r="F5298" t="inlineStr">
        <is>
          <t>Mobile App</t>
        </is>
      </c>
      <c r="G5298" t="inlineStr">
        <is>
          <t>Not as Described</t>
        </is>
      </c>
      <c r="H5298" t="n">
        <v>1</v>
      </c>
      <c r="I5298" t="n">
        <v>377.48</v>
      </c>
    </row>
    <row r="5299">
      <c r="A5299" t="inlineStr">
        <is>
          <t>RET005313</t>
        </is>
      </c>
      <c r="B5299" t="inlineStr">
        <is>
          <t>O033738</t>
        </is>
      </c>
      <c r="C5299" s="25" t="n">
        <v>45660</v>
      </c>
      <c r="D5299" t="inlineStr">
        <is>
          <t>Home &amp; Kitchen</t>
        </is>
      </c>
      <c r="E5299" t="inlineStr">
        <is>
          <t>West</t>
        </is>
      </c>
      <c r="F5299" t="inlineStr">
        <is>
          <t>Marketplace</t>
        </is>
      </c>
      <c r="G5299" t="inlineStr">
        <is>
          <t>Changed Mind</t>
        </is>
      </c>
      <c r="H5299" t="n">
        <v>1</v>
      </c>
      <c r="I5299" t="n">
        <v>1874.58</v>
      </c>
    </row>
    <row r="5300">
      <c r="A5300" t="inlineStr">
        <is>
          <t>RET005314</t>
        </is>
      </c>
      <c r="B5300" t="inlineStr">
        <is>
          <t>O033748</t>
        </is>
      </c>
      <c r="C5300" s="25" t="n">
        <v>45660</v>
      </c>
      <c r="D5300" t="inlineStr">
        <is>
          <t>Fashion</t>
        </is>
      </c>
      <c r="E5300" t="inlineStr">
        <is>
          <t>East</t>
        </is>
      </c>
      <c r="F5300" t="inlineStr">
        <is>
          <t>Website</t>
        </is>
      </c>
      <c r="G5300" t="inlineStr">
        <is>
          <t>Damaged in Transit</t>
        </is>
      </c>
      <c r="H5300" t="n">
        <v>1</v>
      </c>
      <c r="I5300" t="n">
        <v>666.86</v>
      </c>
    </row>
    <row r="5301">
      <c r="A5301" t="inlineStr">
        <is>
          <t>RET005315</t>
        </is>
      </c>
      <c r="B5301" t="inlineStr">
        <is>
          <t>O033749</t>
        </is>
      </c>
      <c r="C5301" s="25" t="n">
        <v>45660</v>
      </c>
      <c r="D5301" t="inlineStr">
        <is>
          <t>Sports</t>
        </is>
      </c>
      <c r="E5301" t="inlineStr">
        <is>
          <t>South</t>
        </is>
      </c>
      <c r="F5301" t="inlineStr">
        <is>
          <t>Mobile App</t>
        </is>
      </c>
      <c r="G5301" t="inlineStr">
        <is>
          <t>Defective Product</t>
        </is>
      </c>
      <c r="H5301" t="n">
        <v>1</v>
      </c>
      <c r="I5301" t="n">
        <v>2475.78</v>
      </c>
    </row>
    <row r="5302">
      <c r="A5302" t="inlineStr">
        <is>
          <t>RET005316</t>
        </is>
      </c>
      <c r="B5302" t="inlineStr">
        <is>
          <t>O033763</t>
        </is>
      </c>
      <c r="C5302" s="25" t="n">
        <v>45660</v>
      </c>
      <c r="D5302" t="inlineStr">
        <is>
          <t>Home &amp; Kitchen</t>
        </is>
      </c>
      <c r="E5302" t="inlineStr">
        <is>
          <t>West</t>
        </is>
      </c>
      <c r="F5302" t="inlineStr">
        <is>
          <t>Marketplace</t>
        </is>
      </c>
      <c r="G5302" t="inlineStr">
        <is>
          <t>Damaged in Transit</t>
        </is>
      </c>
      <c r="H5302" t="n">
        <v>2</v>
      </c>
      <c r="I5302" t="n">
        <v>2529</v>
      </c>
    </row>
    <row r="5303">
      <c r="A5303" t="inlineStr">
        <is>
          <t>RET005317</t>
        </is>
      </c>
      <c r="B5303" t="inlineStr">
        <is>
          <t>O033824</t>
        </is>
      </c>
      <c r="C5303" s="25" t="n">
        <v>45661</v>
      </c>
      <c r="D5303" t="inlineStr">
        <is>
          <t>Fashion</t>
        </is>
      </c>
      <c r="E5303" t="inlineStr">
        <is>
          <t>West</t>
        </is>
      </c>
      <c r="F5303" t="inlineStr">
        <is>
          <t>Website</t>
        </is>
      </c>
      <c r="G5303" t="inlineStr">
        <is>
          <t>Size/Fit Issue</t>
        </is>
      </c>
      <c r="H5303" t="n">
        <v>3</v>
      </c>
      <c r="I5303" t="n">
        <v>4863.96</v>
      </c>
    </row>
    <row r="5304">
      <c r="A5304" t="inlineStr">
        <is>
          <t>RET005318</t>
        </is>
      </c>
      <c r="B5304" t="inlineStr">
        <is>
          <t>O033827</t>
        </is>
      </c>
      <c r="C5304" s="25" t="n">
        <v>45661</v>
      </c>
      <c r="D5304" t="inlineStr">
        <is>
          <t>Sports</t>
        </is>
      </c>
      <c r="E5304" t="inlineStr">
        <is>
          <t>East</t>
        </is>
      </c>
      <c r="F5304" t="inlineStr">
        <is>
          <t>Website</t>
        </is>
      </c>
      <c r="G5304" t="inlineStr">
        <is>
          <t>Damaged in Transit</t>
        </is>
      </c>
      <c r="H5304" t="n">
        <v>1</v>
      </c>
      <c r="I5304" t="n">
        <v>1589.57</v>
      </c>
    </row>
    <row r="5305">
      <c r="A5305" t="inlineStr">
        <is>
          <t>RET005319</t>
        </is>
      </c>
      <c r="B5305" t="inlineStr">
        <is>
          <t>O033828</t>
        </is>
      </c>
      <c r="C5305" s="25" t="n">
        <v>45662</v>
      </c>
      <c r="D5305" t="inlineStr">
        <is>
          <t>Fashion</t>
        </is>
      </c>
      <c r="E5305" t="inlineStr">
        <is>
          <t>South</t>
        </is>
      </c>
      <c r="F5305" t="inlineStr">
        <is>
          <t>Website</t>
        </is>
      </c>
      <c r="G5305" t="inlineStr">
        <is>
          <t>Not as Described</t>
        </is>
      </c>
      <c r="H5305" t="n">
        <v>1</v>
      </c>
      <c r="I5305" t="n">
        <v>563.62</v>
      </c>
    </row>
    <row r="5306">
      <c r="A5306" t="inlineStr">
        <is>
          <t>RET005320</t>
        </is>
      </c>
      <c r="B5306" t="inlineStr">
        <is>
          <t>O033830</t>
        </is>
      </c>
      <c r="C5306" s="25" t="n">
        <v>45662</v>
      </c>
      <c r="D5306" t="inlineStr">
        <is>
          <t>Home &amp; Kitchen</t>
        </is>
      </c>
      <c r="E5306" t="inlineStr">
        <is>
          <t>South</t>
        </is>
      </c>
      <c r="F5306" t="inlineStr">
        <is>
          <t>Marketplace</t>
        </is>
      </c>
      <c r="G5306" t="inlineStr">
        <is>
          <t>Defective Product</t>
        </is>
      </c>
      <c r="H5306" t="n">
        <v>1</v>
      </c>
      <c r="I5306" t="n">
        <v>1080.52</v>
      </c>
    </row>
    <row r="5307">
      <c r="A5307" t="inlineStr">
        <is>
          <t>RET005321</t>
        </is>
      </c>
      <c r="B5307" t="inlineStr">
        <is>
          <t>O033833</t>
        </is>
      </c>
      <c r="C5307" s="25" t="n">
        <v>45662</v>
      </c>
      <c r="D5307" t="inlineStr">
        <is>
          <t>Electronics</t>
        </is>
      </c>
      <c r="E5307" t="inlineStr">
        <is>
          <t>South</t>
        </is>
      </c>
      <c r="F5307" t="inlineStr">
        <is>
          <t>Website</t>
        </is>
      </c>
      <c r="G5307" t="inlineStr">
        <is>
          <t>Defective Product</t>
        </is>
      </c>
      <c r="H5307" t="n">
        <v>2</v>
      </c>
      <c r="I5307" t="n">
        <v>34010.05</v>
      </c>
    </row>
    <row r="5308">
      <c r="A5308" t="inlineStr">
        <is>
          <t>RET005322</t>
        </is>
      </c>
      <c r="B5308" t="inlineStr">
        <is>
          <t>O033834</t>
        </is>
      </c>
      <c r="C5308" s="25" t="n">
        <v>45662</v>
      </c>
      <c r="D5308" t="inlineStr">
        <is>
          <t>Electronics</t>
        </is>
      </c>
      <c r="E5308" t="inlineStr">
        <is>
          <t>West</t>
        </is>
      </c>
      <c r="F5308" t="inlineStr">
        <is>
          <t>Website</t>
        </is>
      </c>
      <c r="G5308" t="inlineStr">
        <is>
          <t>Damaged in Transit</t>
        </is>
      </c>
      <c r="H5308" t="n">
        <v>1</v>
      </c>
      <c r="I5308" t="n">
        <v>7310.53</v>
      </c>
    </row>
    <row r="5309">
      <c r="A5309" t="inlineStr">
        <is>
          <t>RET005323</t>
        </is>
      </c>
      <c r="B5309" t="inlineStr">
        <is>
          <t>O033844</t>
        </is>
      </c>
      <c r="C5309" s="25" t="n">
        <v>45662</v>
      </c>
      <c r="D5309" t="inlineStr">
        <is>
          <t>Fashion</t>
        </is>
      </c>
      <c r="E5309" t="inlineStr">
        <is>
          <t>North</t>
        </is>
      </c>
      <c r="F5309" t="inlineStr">
        <is>
          <t>Retail Store</t>
        </is>
      </c>
      <c r="G5309" t="inlineStr">
        <is>
          <t>Size/Fit Issue</t>
        </is>
      </c>
      <c r="H5309" t="n">
        <v>1</v>
      </c>
      <c r="I5309" t="n">
        <v>1694.38</v>
      </c>
    </row>
    <row r="5310">
      <c r="A5310" t="inlineStr">
        <is>
          <t>RET005324</t>
        </is>
      </c>
      <c r="B5310" t="inlineStr">
        <is>
          <t>O033850</t>
        </is>
      </c>
      <c r="C5310" s="25" t="n">
        <v>45662</v>
      </c>
      <c r="D5310" t="inlineStr">
        <is>
          <t>Books</t>
        </is>
      </c>
      <c r="E5310" t="inlineStr">
        <is>
          <t>East</t>
        </is>
      </c>
      <c r="F5310" t="inlineStr">
        <is>
          <t>Mobile App</t>
        </is>
      </c>
      <c r="G5310" t="inlineStr">
        <is>
          <t>Late Delivery</t>
        </is>
      </c>
      <c r="H5310" t="n">
        <v>1</v>
      </c>
      <c r="I5310" t="n">
        <v>495.48</v>
      </c>
    </row>
    <row r="5311">
      <c r="A5311" t="inlineStr">
        <is>
          <t>RET005325</t>
        </is>
      </c>
      <c r="B5311" t="inlineStr">
        <is>
          <t>O033852</t>
        </is>
      </c>
      <c r="C5311" s="25" t="n">
        <v>45662</v>
      </c>
      <c r="D5311" t="inlineStr">
        <is>
          <t>Fashion</t>
        </is>
      </c>
      <c r="E5311" t="inlineStr">
        <is>
          <t>North</t>
        </is>
      </c>
      <c r="F5311" t="inlineStr">
        <is>
          <t>Marketplace</t>
        </is>
      </c>
      <c r="G5311" t="inlineStr">
        <is>
          <t>Size/Fit Issue</t>
        </is>
      </c>
      <c r="H5311" t="n">
        <v>1</v>
      </c>
      <c r="I5311" t="n">
        <v>1610.5</v>
      </c>
    </row>
    <row r="5312">
      <c r="A5312" t="inlineStr">
        <is>
          <t>RET005327</t>
        </is>
      </c>
      <c r="B5312" t="inlineStr">
        <is>
          <t>O033859</t>
        </is>
      </c>
      <c r="C5312" s="25" t="n">
        <v>45662</v>
      </c>
      <c r="D5312" t="inlineStr">
        <is>
          <t>Grocery</t>
        </is>
      </c>
      <c r="E5312" t="inlineStr">
        <is>
          <t>North</t>
        </is>
      </c>
      <c r="F5312" t="inlineStr">
        <is>
          <t>Website</t>
        </is>
      </c>
      <c r="G5312" t="inlineStr">
        <is>
          <t>Size/Fit Issue</t>
        </is>
      </c>
      <c r="H5312" t="n">
        <v>3</v>
      </c>
      <c r="I5312" t="n">
        <v>1164.88</v>
      </c>
    </row>
    <row r="5313">
      <c r="A5313" t="inlineStr">
        <is>
          <t>RET005328</t>
        </is>
      </c>
      <c r="B5313" t="inlineStr">
        <is>
          <t>O033859</t>
        </is>
      </c>
      <c r="C5313" s="25" t="n">
        <v>45662</v>
      </c>
      <c r="D5313" t="inlineStr">
        <is>
          <t>Fashion</t>
        </is>
      </c>
      <c r="E5313" t="inlineStr">
        <is>
          <t>North</t>
        </is>
      </c>
      <c r="F5313" t="inlineStr">
        <is>
          <t>Website</t>
        </is>
      </c>
      <c r="G5313" t="inlineStr">
        <is>
          <t>Changed Mind</t>
        </is>
      </c>
      <c r="H5313" t="n">
        <v>2</v>
      </c>
      <c r="I5313" t="n">
        <v>3697.02</v>
      </c>
    </row>
    <row r="5314">
      <c r="A5314" t="inlineStr">
        <is>
          <t>RET005329</t>
        </is>
      </c>
      <c r="B5314" t="inlineStr">
        <is>
          <t>O033865</t>
        </is>
      </c>
      <c r="C5314" s="25" t="n">
        <v>45662</v>
      </c>
      <c r="D5314" t="inlineStr">
        <is>
          <t>Fashion</t>
        </is>
      </c>
      <c r="E5314" t="inlineStr">
        <is>
          <t>East</t>
        </is>
      </c>
      <c r="F5314" t="inlineStr">
        <is>
          <t>Mobile App</t>
        </is>
      </c>
      <c r="G5314" t="inlineStr">
        <is>
          <t>Wrong Item Delivered</t>
        </is>
      </c>
      <c r="H5314" t="n">
        <v>1</v>
      </c>
      <c r="I5314" t="n">
        <v>817.3099999999999</v>
      </c>
    </row>
    <row r="5315">
      <c r="A5315" t="inlineStr">
        <is>
          <t>RET005330</t>
        </is>
      </c>
      <c r="B5315" t="inlineStr">
        <is>
          <t>O033869</t>
        </is>
      </c>
      <c r="C5315" s="25" t="n">
        <v>45663</v>
      </c>
      <c r="D5315" t="inlineStr">
        <is>
          <t>Beauty</t>
        </is>
      </c>
      <c r="E5315" t="inlineStr">
        <is>
          <t>North</t>
        </is>
      </c>
      <c r="F5315" t="inlineStr">
        <is>
          <t>Marketplace</t>
        </is>
      </c>
      <c r="G5315" t="inlineStr">
        <is>
          <t>Damaged in Transit</t>
        </is>
      </c>
      <c r="H5315" t="n">
        <v>1</v>
      </c>
      <c r="I5315" t="n">
        <v>115.84</v>
      </c>
    </row>
    <row r="5316">
      <c r="A5316" t="inlineStr">
        <is>
          <t>RET005331</t>
        </is>
      </c>
      <c r="B5316" t="inlineStr">
        <is>
          <t>O033869</t>
        </is>
      </c>
      <c r="C5316" s="25" t="n">
        <v>45663</v>
      </c>
      <c r="D5316" t="inlineStr">
        <is>
          <t>Fashion</t>
        </is>
      </c>
      <c r="E5316" t="inlineStr">
        <is>
          <t>North</t>
        </is>
      </c>
      <c r="F5316" t="inlineStr">
        <is>
          <t>Marketplace</t>
        </is>
      </c>
      <c r="G5316" t="inlineStr">
        <is>
          <t>Changed Mind</t>
        </is>
      </c>
      <c r="H5316" t="n">
        <v>1</v>
      </c>
      <c r="I5316" t="n">
        <v>2660.25</v>
      </c>
    </row>
    <row r="5317">
      <c r="A5317" t="inlineStr">
        <is>
          <t>RET005332</t>
        </is>
      </c>
      <c r="B5317" t="inlineStr">
        <is>
          <t>O033874</t>
        </is>
      </c>
      <c r="C5317" s="25" t="n">
        <v>45663</v>
      </c>
      <c r="D5317" t="inlineStr">
        <is>
          <t>Fashion</t>
        </is>
      </c>
      <c r="E5317" t="inlineStr">
        <is>
          <t>North</t>
        </is>
      </c>
      <c r="F5317" t="inlineStr">
        <is>
          <t>Mobile App</t>
        </is>
      </c>
      <c r="G5317" t="inlineStr">
        <is>
          <t>Changed Mind</t>
        </is>
      </c>
      <c r="H5317" t="n">
        <v>1</v>
      </c>
      <c r="I5317" t="n">
        <v>1653.87</v>
      </c>
    </row>
    <row r="5318">
      <c r="A5318" t="inlineStr">
        <is>
          <t>RET005333</t>
        </is>
      </c>
      <c r="B5318" t="inlineStr">
        <is>
          <t>O033882</t>
        </is>
      </c>
      <c r="C5318" s="25" t="n">
        <v>45663</v>
      </c>
      <c r="D5318" t="inlineStr">
        <is>
          <t>Fashion</t>
        </is>
      </c>
      <c r="E5318" t="inlineStr">
        <is>
          <t>South</t>
        </is>
      </c>
      <c r="F5318" t="inlineStr">
        <is>
          <t>Marketplace</t>
        </is>
      </c>
      <c r="G5318" t="inlineStr">
        <is>
          <t>Damaged in Transit</t>
        </is>
      </c>
      <c r="H5318" t="n">
        <v>1</v>
      </c>
      <c r="I5318" t="n">
        <v>423.12</v>
      </c>
    </row>
    <row r="5319">
      <c r="A5319" t="inlineStr">
        <is>
          <t>RET005334</t>
        </is>
      </c>
      <c r="B5319" t="inlineStr">
        <is>
          <t>O033884</t>
        </is>
      </c>
      <c r="C5319" s="25" t="n">
        <v>45663</v>
      </c>
      <c r="D5319" t="inlineStr">
        <is>
          <t>Sports</t>
        </is>
      </c>
      <c r="E5319" t="inlineStr">
        <is>
          <t>North</t>
        </is>
      </c>
      <c r="F5319" t="inlineStr">
        <is>
          <t>Website</t>
        </is>
      </c>
      <c r="G5319" t="inlineStr">
        <is>
          <t>Wrong Item Delivered</t>
        </is>
      </c>
      <c r="H5319" t="n">
        <v>1</v>
      </c>
      <c r="I5319" t="n">
        <v>829.8</v>
      </c>
    </row>
    <row r="5320">
      <c r="A5320" t="inlineStr">
        <is>
          <t>RET005335</t>
        </is>
      </c>
      <c r="B5320" t="inlineStr">
        <is>
          <t>O033890</t>
        </is>
      </c>
      <c r="C5320" s="25" t="n">
        <v>45663</v>
      </c>
      <c r="D5320" t="inlineStr">
        <is>
          <t>Fashion</t>
        </is>
      </c>
      <c r="E5320" t="inlineStr">
        <is>
          <t>West</t>
        </is>
      </c>
      <c r="F5320" t="inlineStr">
        <is>
          <t>Marketplace</t>
        </is>
      </c>
      <c r="G5320" t="inlineStr">
        <is>
          <t>Size/Fit Issue</t>
        </is>
      </c>
      <c r="H5320" t="n">
        <v>1</v>
      </c>
      <c r="I5320" t="n">
        <v>228.92</v>
      </c>
    </row>
    <row r="5321">
      <c r="A5321" t="inlineStr">
        <is>
          <t>RET005336</t>
        </is>
      </c>
      <c r="B5321" t="inlineStr">
        <is>
          <t>O033893</t>
        </is>
      </c>
      <c r="C5321" s="25" t="n">
        <v>45663</v>
      </c>
      <c r="D5321" t="inlineStr">
        <is>
          <t>Fashion</t>
        </is>
      </c>
      <c r="E5321" t="inlineStr">
        <is>
          <t>East</t>
        </is>
      </c>
      <c r="F5321" t="inlineStr">
        <is>
          <t>Website</t>
        </is>
      </c>
      <c r="G5321" t="inlineStr">
        <is>
          <t>Defective Product</t>
        </is>
      </c>
      <c r="H5321" t="n">
        <v>1</v>
      </c>
      <c r="I5321" t="n">
        <v>437.07</v>
      </c>
    </row>
    <row r="5322">
      <c r="A5322" t="inlineStr">
        <is>
          <t>RET005337</t>
        </is>
      </c>
      <c r="B5322" t="inlineStr">
        <is>
          <t>O033905</t>
        </is>
      </c>
      <c r="C5322" s="25" t="n">
        <v>45664</v>
      </c>
      <c r="D5322" t="inlineStr">
        <is>
          <t>Beauty</t>
        </is>
      </c>
      <c r="E5322" t="inlineStr">
        <is>
          <t>East</t>
        </is>
      </c>
      <c r="F5322" t="inlineStr">
        <is>
          <t>Marketplace</t>
        </is>
      </c>
      <c r="G5322" t="inlineStr">
        <is>
          <t>Size/Fit Issue</t>
        </is>
      </c>
      <c r="H5322" t="n">
        <v>1</v>
      </c>
      <c r="I5322" t="n">
        <v>394.41</v>
      </c>
    </row>
    <row r="5323">
      <c r="A5323" t="inlineStr">
        <is>
          <t>RET005338</t>
        </is>
      </c>
      <c r="B5323" t="inlineStr">
        <is>
          <t>O033912</t>
        </is>
      </c>
      <c r="C5323" s="25" t="n">
        <v>45664</v>
      </c>
      <c r="D5323" t="inlineStr">
        <is>
          <t>Fashion</t>
        </is>
      </c>
      <c r="E5323" t="inlineStr">
        <is>
          <t>West</t>
        </is>
      </c>
      <c r="F5323" t="inlineStr">
        <is>
          <t>Marketplace</t>
        </is>
      </c>
      <c r="G5323" t="inlineStr">
        <is>
          <t>Not as Described</t>
        </is>
      </c>
      <c r="H5323" t="n">
        <v>1</v>
      </c>
      <c r="I5323" t="n">
        <v>2578.05</v>
      </c>
    </row>
    <row r="5324">
      <c r="A5324" t="inlineStr">
        <is>
          <t>RET005339</t>
        </is>
      </c>
      <c r="B5324" t="inlineStr">
        <is>
          <t>O033914</t>
        </is>
      </c>
      <c r="C5324" s="25" t="n">
        <v>45664</v>
      </c>
      <c r="D5324" t="inlineStr">
        <is>
          <t>Electronics</t>
        </is>
      </c>
      <c r="E5324" t="inlineStr">
        <is>
          <t>Central</t>
        </is>
      </c>
      <c r="F5324" t="inlineStr">
        <is>
          <t>Website</t>
        </is>
      </c>
      <c r="G5324" t="inlineStr">
        <is>
          <t>Not as Described</t>
        </is>
      </c>
      <c r="H5324" t="n">
        <v>1</v>
      </c>
      <c r="I5324" t="n">
        <v>15116.55</v>
      </c>
    </row>
    <row r="5325">
      <c r="A5325" t="inlineStr">
        <is>
          <t>RET005340</t>
        </is>
      </c>
      <c r="B5325" t="inlineStr">
        <is>
          <t>O033916</t>
        </is>
      </c>
      <c r="C5325" s="25" t="n">
        <v>45664</v>
      </c>
      <c r="D5325" t="inlineStr">
        <is>
          <t>Fashion</t>
        </is>
      </c>
      <c r="E5325" t="inlineStr">
        <is>
          <t>Central</t>
        </is>
      </c>
      <c r="F5325" t="inlineStr">
        <is>
          <t>Mobile App</t>
        </is>
      </c>
      <c r="G5325" t="inlineStr">
        <is>
          <t>Size/Fit Issue</t>
        </is>
      </c>
      <c r="H5325" t="n">
        <v>1</v>
      </c>
      <c r="I5325" t="n">
        <v>1848.51</v>
      </c>
    </row>
    <row r="5326">
      <c r="A5326" t="inlineStr">
        <is>
          <t>RET005341</t>
        </is>
      </c>
      <c r="B5326" t="inlineStr">
        <is>
          <t>O033920</t>
        </is>
      </c>
      <c r="C5326" s="25" t="n">
        <v>45664</v>
      </c>
      <c r="D5326" t="inlineStr">
        <is>
          <t>Fashion</t>
        </is>
      </c>
      <c r="E5326" t="inlineStr">
        <is>
          <t>South</t>
        </is>
      </c>
      <c r="F5326" t="inlineStr">
        <is>
          <t>Website</t>
        </is>
      </c>
      <c r="G5326" t="inlineStr">
        <is>
          <t>Defective Product</t>
        </is>
      </c>
      <c r="H5326" t="n">
        <v>1</v>
      </c>
      <c r="I5326" t="n">
        <v>658.6900000000001</v>
      </c>
    </row>
    <row r="5327">
      <c r="A5327" t="inlineStr">
        <is>
          <t>RET005342</t>
        </is>
      </c>
      <c r="B5327" t="inlineStr">
        <is>
          <t>O033929</t>
        </is>
      </c>
      <c r="C5327" s="25" t="n">
        <v>45664</v>
      </c>
      <c r="D5327" t="inlineStr">
        <is>
          <t>Fashion</t>
        </is>
      </c>
      <c r="E5327" t="inlineStr">
        <is>
          <t>South</t>
        </is>
      </c>
      <c r="F5327" t="inlineStr">
        <is>
          <t>Mobile App</t>
        </is>
      </c>
      <c r="G5327" t="inlineStr">
        <is>
          <t>Changed Mind</t>
        </is>
      </c>
      <c r="H5327" t="n">
        <v>2</v>
      </c>
      <c r="I5327" t="n">
        <v>3347.66</v>
      </c>
    </row>
    <row r="5328">
      <c r="A5328" t="inlineStr">
        <is>
          <t>RET005343</t>
        </is>
      </c>
      <c r="B5328" t="inlineStr">
        <is>
          <t>O033933</t>
        </is>
      </c>
      <c r="C5328" s="25" t="n">
        <v>45664</v>
      </c>
      <c r="D5328" t="inlineStr">
        <is>
          <t>Electronics</t>
        </is>
      </c>
      <c r="E5328" t="inlineStr">
        <is>
          <t>South</t>
        </is>
      </c>
      <c r="F5328" t="inlineStr">
        <is>
          <t>Website</t>
        </is>
      </c>
      <c r="G5328" t="inlineStr">
        <is>
          <t>Not as Described</t>
        </is>
      </c>
      <c r="H5328" t="n">
        <v>1</v>
      </c>
      <c r="I5328" t="n">
        <v>15544.86</v>
      </c>
    </row>
    <row r="5329">
      <c r="A5329" t="inlineStr">
        <is>
          <t>RET005344</t>
        </is>
      </c>
      <c r="B5329" t="inlineStr">
        <is>
          <t>O033935</t>
        </is>
      </c>
      <c r="C5329" s="25" t="n">
        <v>45664</v>
      </c>
      <c r="D5329" t="inlineStr">
        <is>
          <t>Home &amp; Kitchen</t>
        </is>
      </c>
      <c r="E5329" t="inlineStr">
        <is>
          <t>East</t>
        </is>
      </c>
      <c r="F5329" t="inlineStr">
        <is>
          <t>Marketplace</t>
        </is>
      </c>
      <c r="G5329" t="inlineStr">
        <is>
          <t>Not as Described</t>
        </is>
      </c>
      <c r="H5329" t="n">
        <v>1</v>
      </c>
      <c r="I5329" t="n">
        <v>4238.79</v>
      </c>
    </row>
    <row r="5330">
      <c r="A5330" t="inlineStr">
        <is>
          <t>RET005345</t>
        </is>
      </c>
      <c r="B5330" t="inlineStr">
        <is>
          <t>O033956</t>
        </is>
      </c>
      <c r="C5330" s="25" t="n">
        <v>45665</v>
      </c>
      <c r="D5330" t="inlineStr">
        <is>
          <t>Fashion</t>
        </is>
      </c>
      <c r="E5330" t="inlineStr">
        <is>
          <t>North</t>
        </is>
      </c>
      <c r="F5330" t="inlineStr">
        <is>
          <t>Mobile App</t>
        </is>
      </c>
      <c r="G5330" t="inlineStr">
        <is>
          <t>Not as Described</t>
        </is>
      </c>
      <c r="H5330" t="n">
        <v>2</v>
      </c>
      <c r="I5330" t="n">
        <v>3307.53</v>
      </c>
    </row>
    <row r="5331">
      <c r="A5331" t="inlineStr">
        <is>
          <t>RET005346</t>
        </is>
      </c>
      <c r="B5331" t="inlineStr">
        <is>
          <t>O033958</t>
        </is>
      </c>
      <c r="C5331" s="25" t="n">
        <v>45665</v>
      </c>
      <c r="D5331" t="inlineStr">
        <is>
          <t>Books</t>
        </is>
      </c>
      <c r="E5331" t="inlineStr">
        <is>
          <t>North</t>
        </is>
      </c>
      <c r="F5331" t="inlineStr">
        <is>
          <t>Retail Store</t>
        </is>
      </c>
      <c r="G5331" t="inlineStr">
        <is>
          <t>Defective Product</t>
        </is>
      </c>
      <c r="H5331" t="n">
        <v>1</v>
      </c>
      <c r="I5331" t="n">
        <v>442.37</v>
      </c>
    </row>
    <row r="5332">
      <c r="A5332" t="inlineStr">
        <is>
          <t>RET005347</t>
        </is>
      </c>
      <c r="B5332" t="inlineStr">
        <is>
          <t>O033981</t>
        </is>
      </c>
      <c r="C5332" s="25" t="n">
        <v>45665</v>
      </c>
      <c r="D5332" t="inlineStr">
        <is>
          <t>Fashion</t>
        </is>
      </c>
      <c r="E5332" t="inlineStr">
        <is>
          <t>Central</t>
        </is>
      </c>
      <c r="F5332" t="inlineStr">
        <is>
          <t>Marketplace</t>
        </is>
      </c>
      <c r="G5332" t="inlineStr">
        <is>
          <t>Not as Described</t>
        </is>
      </c>
      <c r="H5332" t="n">
        <v>1</v>
      </c>
      <c r="I5332" t="n">
        <v>1037.96</v>
      </c>
    </row>
    <row r="5333">
      <c r="A5333" t="inlineStr">
        <is>
          <t>RET005348</t>
        </is>
      </c>
      <c r="B5333" t="inlineStr">
        <is>
          <t>O033981</t>
        </is>
      </c>
      <c r="C5333" s="25" t="n">
        <v>45665</v>
      </c>
      <c r="D5333" t="inlineStr">
        <is>
          <t>Fashion</t>
        </is>
      </c>
      <c r="E5333" t="inlineStr">
        <is>
          <t>Central</t>
        </is>
      </c>
      <c r="F5333" t="inlineStr">
        <is>
          <t>Marketplace</t>
        </is>
      </c>
      <c r="G5333" t="inlineStr">
        <is>
          <t>Wrong Item Delivered</t>
        </is>
      </c>
      <c r="H5333" t="n">
        <v>1</v>
      </c>
      <c r="I5333" t="n">
        <v>962.73</v>
      </c>
    </row>
    <row r="5334">
      <c r="A5334" t="inlineStr">
        <is>
          <t>RET005349</t>
        </is>
      </c>
      <c r="B5334" t="inlineStr">
        <is>
          <t>O033985</t>
        </is>
      </c>
      <c r="C5334" s="25" t="n">
        <v>45665</v>
      </c>
      <c r="D5334" t="inlineStr">
        <is>
          <t>Home &amp; Kitchen</t>
        </is>
      </c>
      <c r="E5334" t="inlineStr">
        <is>
          <t>West</t>
        </is>
      </c>
      <c r="F5334" t="inlineStr">
        <is>
          <t>Marketplace</t>
        </is>
      </c>
      <c r="G5334" t="inlineStr">
        <is>
          <t>Not as Described</t>
        </is>
      </c>
      <c r="H5334" t="n">
        <v>1</v>
      </c>
      <c r="I5334" t="n">
        <v>2012.48</v>
      </c>
    </row>
    <row r="5335">
      <c r="A5335" t="inlineStr">
        <is>
          <t>RET005350</t>
        </is>
      </c>
      <c r="B5335" t="inlineStr">
        <is>
          <t>O033987</t>
        </is>
      </c>
      <c r="C5335" s="25" t="n">
        <v>45665</v>
      </c>
      <c r="D5335" t="inlineStr">
        <is>
          <t>Books</t>
        </is>
      </c>
      <c r="E5335" t="inlineStr">
        <is>
          <t>West</t>
        </is>
      </c>
      <c r="F5335" t="inlineStr">
        <is>
          <t>Website</t>
        </is>
      </c>
      <c r="G5335" t="inlineStr">
        <is>
          <t>Changed Mind</t>
        </is>
      </c>
      <c r="H5335" t="n">
        <v>1</v>
      </c>
      <c r="I5335" t="n">
        <v>345.03</v>
      </c>
    </row>
    <row r="5336">
      <c r="A5336" t="inlineStr">
        <is>
          <t>RET005351</t>
        </is>
      </c>
      <c r="B5336" t="inlineStr">
        <is>
          <t>O034016</t>
        </is>
      </c>
      <c r="C5336" s="25" t="n">
        <v>45666</v>
      </c>
      <c r="D5336" t="inlineStr">
        <is>
          <t>Electronics</t>
        </is>
      </c>
      <c r="E5336" t="inlineStr">
        <is>
          <t>East</t>
        </is>
      </c>
      <c r="F5336" t="inlineStr">
        <is>
          <t>Website</t>
        </is>
      </c>
      <c r="G5336" t="inlineStr">
        <is>
          <t>Defective Product</t>
        </is>
      </c>
      <c r="H5336" t="n">
        <v>1</v>
      </c>
      <c r="I5336" t="n">
        <v>3016.69</v>
      </c>
    </row>
    <row r="5337">
      <c r="A5337" t="inlineStr">
        <is>
          <t>RET005352</t>
        </is>
      </c>
      <c r="B5337" t="inlineStr">
        <is>
          <t>O034021</t>
        </is>
      </c>
      <c r="C5337" s="25" t="n">
        <v>45666</v>
      </c>
      <c r="D5337" t="inlineStr">
        <is>
          <t>Fashion</t>
        </is>
      </c>
      <c r="E5337" t="inlineStr">
        <is>
          <t>Central</t>
        </is>
      </c>
      <c r="F5337" t="inlineStr">
        <is>
          <t>Website</t>
        </is>
      </c>
      <c r="G5337" t="inlineStr">
        <is>
          <t>Changed Mind</t>
        </is>
      </c>
      <c r="H5337" t="n">
        <v>1</v>
      </c>
      <c r="I5337" t="n">
        <v>1324.47</v>
      </c>
    </row>
    <row r="5338">
      <c r="A5338" t="inlineStr">
        <is>
          <t>RET005353</t>
        </is>
      </c>
      <c r="B5338" t="inlineStr">
        <is>
          <t>O034031</t>
        </is>
      </c>
      <c r="C5338" s="25" t="n">
        <v>45666</v>
      </c>
      <c r="D5338" t="inlineStr">
        <is>
          <t>Fashion</t>
        </is>
      </c>
      <c r="E5338" t="inlineStr">
        <is>
          <t>East</t>
        </is>
      </c>
      <c r="F5338" t="inlineStr">
        <is>
          <t>Marketplace</t>
        </is>
      </c>
      <c r="G5338" t="inlineStr">
        <is>
          <t>Size/Fit Issue</t>
        </is>
      </c>
      <c r="H5338" t="n">
        <v>1</v>
      </c>
      <c r="I5338" t="n">
        <v>6048.47</v>
      </c>
    </row>
    <row r="5339">
      <c r="A5339" t="inlineStr">
        <is>
          <t>RET005354</t>
        </is>
      </c>
      <c r="B5339" t="inlineStr">
        <is>
          <t>O034031</t>
        </is>
      </c>
      <c r="C5339" s="25" t="n">
        <v>45666</v>
      </c>
      <c r="D5339" t="inlineStr">
        <is>
          <t>Fashion</t>
        </is>
      </c>
      <c r="E5339" t="inlineStr">
        <is>
          <t>East</t>
        </is>
      </c>
      <c r="F5339" t="inlineStr">
        <is>
          <t>Marketplace</t>
        </is>
      </c>
      <c r="G5339" t="inlineStr">
        <is>
          <t>Changed Mind</t>
        </is>
      </c>
      <c r="H5339" t="n">
        <v>1</v>
      </c>
      <c r="I5339" t="n">
        <v>680.4299999999999</v>
      </c>
    </row>
    <row r="5340">
      <c r="A5340" t="inlineStr">
        <is>
          <t>RET005355</t>
        </is>
      </c>
      <c r="B5340" t="inlineStr">
        <is>
          <t>O034047</t>
        </is>
      </c>
      <c r="C5340" s="25" t="n">
        <v>45667</v>
      </c>
      <c r="D5340" t="inlineStr">
        <is>
          <t>Fashion</t>
        </is>
      </c>
      <c r="E5340" t="inlineStr">
        <is>
          <t>South</t>
        </is>
      </c>
      <c r="F5340" t="inlineStr">
        <is>
          <t>Marketplace</t>
        </is>
      </c>
      <c r="G5340" t="inlineStr">
        <is>
          <t>Not as Described</t>
        </is>
      </c>
      <c r="H5340" t="n">
        <v>1</v>
      </c>
      <c r="I5340" t="n">
        <v>485.75</v>
      </c>
    </row>
    <row r="5341">
      <c r="A5341" t="inlineStr">
        <is>
          <t>RET005356</t>
        </is>
      </c>
      <c r="B5341" t="inlineStr">
        <is>
          <t>O034049</t>
        </is>
      </c>
      <c r="C5341" s="25" t="n">
        <v>45667</v>
      </c>
      <c r="D5341" t="inlineStr">
        <is>
          <t>Fashion</t>
        </is>
      </c>
      <c r="E5341" t="inlineStr">
        <is>
          <t>East</t>
        </is>
      </c>
      <c r="F5341" t="inlineStr">
        <is>
          <t>Marketplace</t>
        </is>
      </c>
      <c r="G5341" t="inlineStr">
        <is>
          <t>Changed Mind</t>
        </is>
      </c>
      <c r="H5341" t="n">
        <v>1</v>
      </c>
      <c r="I5341" t="n">
        <v>1099.01</v>
      </c>
    </row>
    <row r="5342">
      <c r="A5342" t="inlineStr">
        <is>
          <t>RET005357</t>
        </is>
      </c>
      <c r="B5342" t="inlineStr">
        <is>
          <t>O034061</t>
        </is>
      </c>
      <c r="C5342" s="25" t="n">
        <v>45667</v>
      </c>
      <c r="D5342" t="inlineStr">
        <is>
          <t>Fashion</t>
        </is>
      </c>
      <c r="E5342" t="inlineStr">
        <is>
          <t>South</t>
        </is>
      </c>
      <c r="F5342" t="inlineStr">
        <is>
          <t>Marketplace</t>
        </is>
      </c>
      <c r="G5342" t="inlineStr">
        <is>
          <t>Size/Fit Issue</t>
        </is>
      </c>
      <c r="H5342" t="n">
        <v>1</v>
      </c>
      <c r="I5342" t="n">
        <v>1585.73</v>
      </c>
    </row>
    <row r="5343">
      <c r="A5343" t="inlineStr">
        <is>
          <t>RET005358</t>
        </is>
      </c>
      <c r="B5343" t="inlineStr">
        <is>
          <t>O034063</t>
        </is>
      </c>
      <c r="C5343" s="25" t="n">
        <v>45667</v>
      </c>
      <c r="D5343" t="inlineStr">
        <is>
          <t>Home &amp; Kitchen</t>
        </is>
      </c>
      <c r="E5343" t="inlineStr">
        <is>
          <t>East</t>
        </is>
      </c>
      <c r="F5343" t="inlineStr">
        <is>
          <t>Marketplace</t>
        </is>
      </c>
      <c r="G5343" t="inlineStr">
        <is>
          <t>Changed Mind</t>
        </is>
      </c>
      <c r="H5343" t="n">
        <v>1</v>
      </c>
      <c r="I5343" t="n">
        <v>274.89</v>
      </c>
    </row>
    <row r="5344">
      <c r="A5344" t="inlineStr">
        <is>
          <t>RET005359</t>
        </is>
      </c>
      <c r="B5344" t="inlineStr">
        <is>
          <t>O034085</t>
        </is>
      </c>
      <c r="C5344" s="25" t="n">
        <v>45667</v>
      </c>
      <c r="D5344" t="inlineStr">
        <is>
          <t>Electronics</t>
        </is>
      </c>
      <c r="E5344" t="inlineStr">
        <is>
          <t>East</t>
        </is>
      </c>
      <c r="F5344" t="inlineStr">
        <is>
          <t>Marketplace</t>
        </is>
      </c>
      <c r="G5344" t="inlineStr">
        <is>
          <t>Defective Product</t>
        </is>
      </c>
      <c r="H5344" t="n">
        <v>1</v>
      </c>
      <c r="I5344" t="n">
        <v>2150.38</v>
      </c>
    </row>
    <row r="5345">
      <c r="A5345" t="inlineStr">
        <is>
          <t>RET005360</t>
        </is>
      </c>
      <c r="B5345" t="inlineStr">
        <is>
          <t>O034089</t>
        </is>
      </c>
      <c r="C5345" s="25" t="n">
        <v>45667</v>
      </c>
      <c r="D5345" t="inlineStr">
        <is>
          <t>Fashion</t>
        </is>
      </c>
      <c r="E5345" t="inlineStr">
        <is>
          <t>North</t>
        </is>
      </c>
      <c r="F5345" t="inlineStr">
        <is>
          <t>Website</t>
        </is>
      </c>
      <c r="G5345" t="inlineStr">
        <is>
          <t>Late Delivery</t>
        </is>
      </c>
      <c r="H5345" t="n">
        <v>1</v>
      </c>
      <c r="I5345" t="n">
        <v>631.76</v>
      </c>
    </row>
    <row r="5346">
      <c r="A5346" t="inlineStr">
        <is>
          <t>RET005361</t>
        </is>
      </c>
      <c r="B5346" t="inlineStr">
        <is>
          <t>O034097</t>
        </is>
      </c>
      <c r="C5346" s="25" t="n">
        <v>45668</v>
      </c>
      <c r="D5346" t="inlineStr">
        <is>
          <t>Home &amp; Kitchen</t>
        </is>
      </c>
      <c r="E5346" t="inlineStr">
        <is>
          <t>South</t>
        </is>
      </c>
      <c r="F5346" t="inlineStr">
        <is>
          <t>Marketplace</t>
        </is>
      </c>
      <c r="G5346" t="inlineStr">
        <is>
          <t>Damaged in Transit</t>
        </is>
      </c>
      <c r="H5346" t="n">
        <v>1</v>
      </c>
      <c r="I5346" t="n">
        <v>2461.83</v>
      </c>
    </row>
    <row r="5347">
      <c r="A5347" t="inlineStr">
        <is>
          <t>RET005362</t>
        </is>
      </c>
      <c r="B5347" t="inlineStr">
        <is>
          <t>O034104</t>
        </is>
      </c>
      <c r="C5347" s="25" t="n">
        <v>45668</v>
      </c>
      <c r="D5347" t="inlineStr">
        <is>
          <t>Electronics</t>
        </is>
      </c>
      <c r="E5347" t="inlineStr">
        <is>
          <t>Central</t>
        </is>
      </c>
      <c r="F5347" t="inlineStr">
        <is>
          <t>Retail Store</t>
        </is>
      </c>
      <c r="G5347" t="inlineStr">
        <is>
          <t>Damaged in Transit</t>
        </is>
      </c>
      <c r="H5347" t="n">
        <v>1</v>
      </c>
      <c r="I5347" t="n">
        <v>13648.71</v>
      </c>
    </row>
    <row r="5348">
      <c r="A5348" t="inlineStr">
        <is>
          <t>RET005363</t>
        </is>
      </c>
      <c r="B5348" t="inlineStr">
        <is>
          <t>O034105</t>
        </is>
      </c>
      <c r="C5348" s="25" t="n">
        <v>45668</v>
      </c>
      <c r="D5348" t="inlineStr">
        <is>
          <t>Electronics</t>
        </is>
      </c>
      <c r="E5348" t="inlineStr">
        <is>
          <t>East</t>
        </is>
      </c>
      <c r="F5348" t="inlineStr">
        <is>
          <t>Marketplace</t>
        </is>
      </c>
      <c r="G5348" t="inlineStr">
        <is>
          <t>Changed Mind</t>
        </is>
      </c>
      <c r="H5348" t="n">
        <v>1</v>
      </c>
      <c r="I5348" t="n">
        <v>10239.62</v>
      </c>
    </row>
    <row r="5349">
      <c r="A5349" t="inlineStr">
        <is>
          <t>RET005364</t>
        </is>
      </c>
      <c r="B5349" t="inlineStr">
        <is>
          <t>O034109</t>
        </is>
      </c>
      <c r="C5349" s="25" t="n">
        <v>45668</v>
      </c>
      <c r="D5349" t="inlineStr">
        <is>
          <t>Fashion</t>
        </is>
      </c>
      <c r="E5349" t="inlineStr">
        <is>
          <t>North</t>
        </is>
      </c>
      <c r="F5349" t="inlineStr">
        <is>
          <t>Mobile App</t>
        </is>
      </c>
      <c r="G5349" t="inlineStr">
        <is>
          <t>Size/Fit Issue</t>
        </is>
      </c>
      <c r="H5349" t="n">
        <v>1</v>
      </c>
      <c r="I5349" t="n">
        <v>1745.76</v>
      </c>
    </row>
    <row r="5350">
      <c r="A5350" t="inlineStr">
        <is>
          <t>RET005365</t>
        </is>
      </c>
      <c r="B5350" t="inlineStr">
        <is>
          <t>O034112</t>
        </is>
      </c>
      <c r="C5350" s="25" t="n">
        <v>45668</v>
      </c>
      <c r="D5350" t="inlineStr">
        <is>
          <t>Fashion</t>
        </is>
      </c>
      <c r="E5350" t="inlineStr">
        <is>
          <t>Central</t>
        </is>
      </c>
      <c r="F5350" t="inlineStr">
        <is>
          <t>Mobile App</t>
        </is>
      </c>
      <c r="G5350" t="inlineStr">
        <is>
          <t>Wrong Item Delivered</t>
        </is>
      </c>
      <c r="H5350" t="n">
        <v>1</v>
      </c>
      <c r="I5350" t="n">
        <v>1293.7</v>
      </c>
    </row>
    <row r="5351">
      <c r="A5351" t="inlineStr">
        <is>
          <t>RET005366</t>
        </is>
      </c>
      <c r="B5351" t="inlineStr">
        <is>
          <t>O034120</t>
        </is>
      </c>
      <c r="C5351" s="25" t="n">
        <v>45668</v>
      </c>
      <c r="D5351" t="inlineStr">
        <is>
          <t>Home &amp; Kitchen</t>
        </is>
      </c>
      <c r="E5351" t="inlineStr">
        <is>
          <t>West</t>
        </is>
      </c>
      <c r="F5351" t="inlineStr">
        <is>
          <t>Website</t>
        </is>
      </c>
      <c r="G5351" t="inlineStr">
        <is>
          <t>Defective Product</t>
        </is>
      </c>
      <c r="H5351" t="n">
        <v>1</v>
      </c>
      <c r="I5351" t="n">
        <v>2183.75</v>
      </c>
    </row>
    <row r="5352">
      <c r="A5352" t="inlineStr">
        <is>
          <t>RET005367</t>
        </is>
      </c>
      <c r="B5352" t="inlineStr">
        <is>
          <t>O034128</t>
        </is>
      </c>
      <c r="C5352" s="25" t="n">
        <v>45668</v>
      </c>
      <c r="D5352" t="inlineStr">
        <is>
          <t>Electronics</t>
        </is>
      </c>
      <c r="E5352" t="inlineStr">
        <is>
          <t>North</t>
        </is>
      </c>
      <c r="F5352" t="inlineStr">
        <is>
          <t>Retail Store</t>
        </is>
      </c>
      <c r="G5352" t="inlineStr">
        <is>
          <t>Late Delivery</t>
        </is>
      </c>
      <c r="H5352" t="n">
        <v>1</v>
      </c>
      <c r="I5352" t="n">
        <v>7310.53</v>
      </c>
    </row>
    <row r="5353">
      <c r="A5353" t="inlineStr">
        <is>
          <t>RET005368</t>
        </is>
      </c>
      <c r="B5353" t="inlineStr">
        <is>
          <t>O034130</t>
        </is>
      </c>
      <c r="C5353" s="25" t="n">
        <v>45668</v>
      </c>
      <c r="D5353" t="inlineStr">
        <is>
          <t>Fashion</t>
        </is>
      </c>
      <c r="E5353" t="inlineStr">
        <is>
          <t>South</t>
        </is>
      </c>
      <c r="F5353" t="inlineStr">
        <is>
          <t>Website</t>
        </is>
      </c>
      <c r="G5353" t="inlineStr">
        <is>
          <t>Size/Fit Issue</t>
        </is>
      </c>
      <c r="H5353" t="n">
        <v>1</v>
      </c>
      <c r="I5353" t="n">
        <v>894.59</v>
      </c>
    </row>
    <row r="5354">
      <c r="A5354" t="inlineStr">
        <is>
          <t>RET005369</t>
        </is>
      </c>
      <c r="B5354" t="inlineStr">
        <is>
          <t>O034132</t>
        </is>
      </c>
      <c r="C5354" s="25" t="n">
        <v>45668</v>
      </c>
      <c r="D5354" t="inlineStr">
        <is>
          <t>Electronics</t>
        </is>
      </c>
      <c r="E5354" t="inlineStr">
        <is>
          <t>South</t>
        </is>
      </c>
      <c r="F5354" t="inlineStr">
        <is>
          <t>Mobile App</t>
        </is>
      </c>
      <c r="G5354" t="inlineStr">
        <is>
          <t>Not as Described</t>
        </is>
      </c>
      <c r="H5354" t="n">
        <v>1</v>
      </c>
      <c r="I5354" t="n">
        <v>5475.65</v>
      </c>
    </row>
    <row r="5355">
      <c r="A5355" t="inlineStr">
        <is>
          <t>RET005370</t>
        </is>
      </c>
      <c r="B5355" t="inlineStr">
        <is>
          <t>O034132</t>
        </is>
      </c>
      <c r="C5355" s="25" t="n">
        <v>45668</v>
      </c>
      <c r="D5355" t="inlineStr">
        <is>
          <t>Fashion</t>
        </is>
      </c>
      <c r="E5355" t="inlineStr">
        <is>
          <t>South</t>
        </is>
      </c>
      <c r="F5355" t="inlineStr">
        <is>
          <t>Mobile App</t>
        </is>
      </c>
      <c r="G5355" t="inlineStr">
        <is>
          <t>Changed Mind</t>
        </is>
      </c>
      <c r="H5355" t="n">
        <v>1</v>
      </c>
      <c r="I5355" t="n">
        <v>923.79</v>
      </c>
    </row>
    <row r="5356">
      <c r="A5356" t="inlineStr">
        <is>
          <t>RET005371</t>
        </is>
      </c>
      <c r="B5356" t="inlineStr">
        <is>
          <t>O034135</t>
        </is>
      </c>
      <c r="C5356" s="25" t="n">
        <v>45668</v>
      </c>
      <c r="D5356" t="inlineStr">
        <is>
          <t>Fashion</t>
        </is>
      </c>
      <c r="E5356" t="inlineStr">
        <is>
          <t>South</t>
        </is>
      </c>
      <c r="F5356" t="inlineStr">
        <is>
          <t>Website</t>
        </is>
      </c>
      <c r="G5356" t="inlineStr">
        <is>
          <t>Size/Fit Issue</t>
        </is>
      </c>
      <c r="H5356" t="n">
        <v>2</v>
      </c>
      <c r="I5356" t="n">
        <v>1354.27</v>
      </c>
    </row>
    <row r="5357">
      <c r="A5357" t="inlineStr">
        <is>
          <t>RET005372</t>
        </is>
      </c>
      <c r="B5357" t="inlineStr">
        <is>
          <t>O034138</t>
        </is>
      </c>
      <c r="C5357" s="25" t="n">
        <v>45668</v>
      </c>
      <c r="D5357" t="inlineStr">
        <is>
          <t>Sports</t>
        </is>
      </c>
      <c r="E5357" t="inlineStr">
        <is>
          <t>North</t>
        </is>
      </c>
      <c r="F5357" t="inlineStr">
        <is>
          <t>Website</t>
        </is>
      </c>
      <c r="G5357" t="inlineStr">
        <is>
          <t>Late Delivery</t>
        </is>
      </c>
      <c r="H5357" t="n">
        <v>1</v>
      </c>
      <c r="I5357" t="n">
        <v>348.33</v>
      </c>
    </row>
    <row r="5358">
      <c r="A5358" t="inlineStr">
        <is>
          <t>RET005373</t>
        </is>
      </c>
      <c r="B5358" t="inlineStr">
        <is>
          <t>O034154</t>
        </is>
      </c>
      <c r="C5358" s="25" t="n">
        <v>45669</v>
      </c>
      <c r="D5358" t="inlineStr">
        <is>
          <t>Fashion</t>
        </is>
      </c>
      <c r="E5358" t="inlineStr">
        <is>
          <t>North</t>
        </is>
      </c>
      <c r="F5358" t="inlineStr">
        <is>
          <t>Marketplace</t>
        </is>
      </c>
      <c r="G5358" t="inlineStr">
        <is>
          <t>Size/Fit Issue</t>
        </is>
      </c>
      <c r="H5358" t="n">
        <v>1</v>
      </c>
      <c r="I5358" t="n">
        <v>748.58</v>
      </c>
    </row>
    <row r="5359">
      <c r="A5359" t="inlineStr">
        <is>
          <t>RET005374</t>
        </is>
      </c>
      <c r="B5359" t="inlineStr">
        <is>
          <t>O034154</t>
        </is>
      </c>
      <c r="C5359" s="25" t="n">
        <v>45669</v>
      </c>
      <c r="D5359" t="inlineStr">
        <is>
          <t>Fashion</t>
        </is>
      </c>
      <c r="E5359" t="inlineStr">
        <is>
          <t>North</t>
        </is>
      </c>
      <c r="F5359" t="inlineStr">
        <is>
          <t>Marketplace</t>
        </is>
      </c>
      <c r="G5359" t="inlineStr">
        <is>
          <t>Not as Described</t>
        </is>
      </c>
      <c r="H5359" t="n">
        <v>1</v>
      </c>
      <c r="I5359" t="n">
        <v>1622.45</v>
      </c>
    </row>
    <row r="5360">
      <c r="A5360" t="inlineStr">
        <is>
          <t>RET005375</t>
        </is>
      </c>
      <c r="B5360" t="inlineStr">
        <is>
          <t>O034162</t>
        </is>
      </c>
      <c r="C5360" s="25" t="n">
        <v>45669</v>
      </c>
      <c r="D5360" t="inlineStr">
        <is>
          <t>Electronics</t>
        </is>
      </c>
      <c r="E5360" t="inlineStr">
        <is>
          <t>East</t>
        </is>
      </c>
      <c r="F5360" t="inlineStr">
        <is>
          <t>Website</t>
        </is>
      </c>
      <c r="G5360" t="inlineStr">
        <is>
          <t>Damaged in Transit</t>
        </is>
      </c>
      <c r="H5360" t="n">
        <v>1</v>
      </c>
      <c r="I5360" t="n">
        <v>2129.67</v>
      </c>
    </row>
    <row r="5361">
      <c r="A5361" t="inlineStr">
        <is>
          <t>RET005376</t>
        </is>
      </c>
      <c r="B5361" t="inlineStr">
        <is>
          <t>O034166</t>
        </is>
      </c>
      <c r="C5361" s="25" t="n">
        <v>45669</v>
      </c>
      <c r="D5361" t="inlineStr">
        <is>
          <t>Fashion</t>
        </is>
      </c>
      <c r="E5361" t="inlineStr">
        <is>
          <t>South</t>
        </is>
      </c>
      <c r="F5361" t="inlineStr">
        <is>
          <t>Retail Store</t>
        </is>
      </c>
      <c r="G5361" t="inlineStr">
        <is>
          <t>Not as Described</t>
        </is>
      </c>
      <c r="H5361" t="n">
        <v>2</v>
      </c>
      <c r="I5361" t="n">
        <v>495.37</v>
      </c>
    </row>
    <row r="5362">
      <c r="A5362" t="inlineStr">
        <is>
          <t>RET005377</t>
        </is>
      </c>
      <c r="B5362" t="inlineStr">
        <is>
          <t>O034170</t>
        </is>
      </c>
      <c r="C5362" s="25" t="n">
        <v>45669</v>
      </c>
      <c r="D5362" t="inlineStr">
        <is>
          <t>Books</t>
        </is>
      </c>
      <c r="E5362" t="inlineStr">
        <is>
          <t>West</t>
        </is>
      </c>
      <c r="F5362" t="inlineStr">
        <is>
          <t>Website</t>
        </is>
      </c>
      <c r="G5362" t="inlineStr">
        <is>
          <t>Defective Product</t>
        </is>
      </c>
      <c r="H5362" t="n">
        <v>1</v>
      </c>
      <c r="I5362" t="n">
        <v>533.28</v>
      </c>
    </row>
    <row r="5363">
      <c r="A5363" t="inlineStr">
        <is>
          <t>RET005378</t>
        </is>
      </c>
      <c r="B5363" t="inlineStr">
        <is>
          <t>O034179</t>
        </is>
      </c>
      <c r="C5363" s="25" t="n">
        <v>45669</v>
      </c>
      <c r="D5363" t="inlineStr">
        <is>
          <t>Fashion</t>
        </is>
      </c>
      <c r="E5363" t="inlineStr">
        <is>
          <t>North</t>
        </is>
      </c>
      <c r="F5363" t="inlineStr">
        <is>
          <t>Website</t>
        </is>
      </c>
      <c r="G5363" t="inlineStr">
        <is>
          <t>Size/Fit Issue</t>
        </is>
      </c>
      <c r="H5363" t="n">
        <v>1</v>
      </c>
      <c r="I5363" t="n">
        <v>2380.22</v>
      </c>
    </row>
    <row r="5364">
      <c r="A5364" t="inlineStr">
        <is>
          <t>RET005379</t>
        </is>
      </c>
      <c r="B5364" t="inlineStr">
        <is>
          <t>O034181</t>
        </is>
      </c>
      <c r="C5364" s="25" t="n">
        <v>45669</v>
      </c>
      <c r="D5364" t="inlineStr">
        <is>
          <t>Home &amp; Kitchen</t>
        </is>
      </c>
      <c r="E5364" t="inlineStr">
        <is>
          <t>West</t>
        </is>
      </c>
      <c r="F5364" t="inlineStr">
        <is>
          <t>Mobile App</t>
        </is>
      </c>
      <c r="G5364" t="inlineStr">
        <is>
          <t>Defective Product</t>
        </is>
      </c>
      <c r="H5364" t="n">
        <v>1</v>
      </c>
      <c r="I5364" t="n">
        <v>1060.08</v>
      </c>
    </row>
    <row r="5365">
      <c r="A5365" t="inlineStr">
        <is>
          <t>RET005380</t>
        </is>
      </c>
      <c r="B5365" t="inlineStr">
        <is>
          <t>O034185</t>
        </is>
      </c>
      <c r="C5365" s="25" t="n">
        <v>45669</v>
      </c>
      <c r="D5365" t="inlineStr">
        <is>
          <t>Fashion</t>
        </is>
      </c>
      <c r="E5365" t="inlineStr">
        <is>
          <t>West</t>
        </is>
      </c>
      <c r="F5365" t="inlineStr">
        <is>
          <t>Retail Store</t>
        </is>
      </c>
      <c r="G5365" t="inlineStr">
        <is>
          <t>Size/Fit Issue</t>
        </is>
      </c>
      <c r="H5365" t="n">
        <v>1</v>
      </c>
      <c r="I5365" t="n">
        <v>913.47</v>
      </c>
    </row>
    <row r="5366">
      <c r="A5366" t="inlineStr">
        <is>
          <t>RET005381</t>
        </is>
      </c>
      <c r="B5366" t="inlineStr">
        <is>
          <t>O034187</t>
        </is>
      </c>
      <c r="C5366" s="25" t="n">
        <v>45669</v>
      </c>
      <c r="D5366" t="inlineStr">
        <is>
          <t>Beauty</t>
        </is>
      </c>
      <c r="E5366" t="inlineStr">
        <is>
          <t>North</t>
        </is>
      </c>
      <c r="F5366" t="inlineStr">
        <is>
          <t>Mobile App</t>
        </is>
      </c>
      <c r="G5366" t="inlineStr">
        <is>
          <t>Defective Product</t>
        </is>
      </c>
      <c r="H5366" t="n">
        <v>1</v>
      </c>
      <c r="I5366" t="n">
        <v>258.5</v>
      </c>
    </row>
    <row r="5367">
      <c r="A5367" t="inlineStr">
        <is>
          <t>RET005382</t>
        </is>
      </c>
      <c r="B5367" t="inlineStr">
        <is>
          <t>O034195</t>
        </is>
      </c>
      <c r="C5367" s="25" t="n">
        <v>45669</v>
      </c>
      <c r="D5367" t="inlineStr">
        <is>
          <t>Sports</t>
        </is>
      </c>
      <c r="E5367" t="inlineStr">
        <is>
          <t>West</t>
        </is>
      </c>
      <c r="F5367" t="inlineStr">
        <is>
          <t>Mobile App</t>
        </is>
      </c>
      <c r="G5367" t="inlineStr">
        <is>
          <t>Late Delivery</t>
        </is>
      </c>
      <c r="H5367" t="n">
        <v>2</v>
      </c>
      <c r="I5367" t="n">
        <v>6465.8</v>
      </c>
    </row>
    <row r="5368">
      <c r="A5368" t="inlineStr">
        <is>
          <t>RET005383</t>
        </is>
      </c>
      <c r="B5368" t="inlineStr">
        <is>
          <t>O034204</t>
        </is>
      </c>
      <c r="C5368" s="25" t="n">
        <v>45669</v>
      </c>
      <c r="D5368" t="inlineStr">
        <is>
          <t>Electronics</t>
        </is>
      </c>
      <c r="E5368" t="inlineStr">
        <is>
          <t>West</t>
        </is>
      </c>
      <c r="F5368" t="inlineStr">
        <is>
          <t>Marketplace</t>
        </is>
      </c>
      <c r="G5368" t="inlineStr">
        <is>
          <t>Damaged in Transit</t>
        </is>
      </c>
      <c r="H5368" t="n">
        <v>1</v>
      </c>
      <c r="I5368" t="n">
        <v>31700.61</v>
      </c>
    </row>
    <row r="5369">
      <c r="A5369" t="inlineStr">
        <is>
          <t>RET005384</t>
        </is>
      </c>
      <c r="B5369" t="inlineStr">
        <is>
          <t>O034205</t>
        </is>
      </c>
      <c r="C5369" s="25" t="n">
        <v>45669</v>
      </c>
      <c r="D5369" t="inlineStr">
        <is>
          <t>Beauty</t>
        </is>
      </c>
      <c r="E5369" t="inlineStr">
        <is>
          <t>East</t>
        </is>
      </c>
      <c r="F5369" t="inlineStr">
        <is>
          <t>Marketplace</t>
        </is>
      </c>
      <c r="G5369" t="inlineStr">
        <is>
          <t>Late Delivery</t>
        </is>
      </c>
      <c r="H5369" t="n">
        <v>1</v>
      </c>
      <c r="I5369" t="n">
        <v>232.65</v>
      </c>
    </row>
    <row r="5370">
      <c r="A5370" t="inlineStr">
        <is>
          <t>RET005385</t>
        </is>
      </c>
      <c r="B5370" t="inlineStr">
        <is>
          <t>O034208</t>
        </is>
      </c>
      <c r="C5370" s="25" t="n">
        <v>45670</v>
      </c>
      <c r="D5370" t="inlineStr">
        <is>
          <t>Fashion</t>
        </is>
      </c>
      <c r="E5370" t="inlineStr">
        <is>
          <t>North</t>
        </is>
      </c>
      <c r="F5370" t="inlineStr">
        <is>
          <t>Marketplace</t>
        </is>
      </c>
      <c r="G5370" t="inlineStr">
        <is>
          <t>Damaged in Transit</t>
        </is>
      </c>
      <c r="H5370" t="n">
        <v>1</v>
      </c>
      <c r="I5370" t="n">
        <v>1488.39</v>
      </c>
    </row>
    <row r="5371">
      <c r="A5371" t="inlineStr">
        <is>
          <t>RET005386</t>
        </is>
      </c>
      <c r="B5371" t="inlineStr">
        <is>
          <t>O034218</t>
        </is>
      </c>
      <c r="C5371" s="25" t="n">
        <v>45670</v>
      </c>
      <c r="D5371" t="inlineStr">
        <is>
          <t>Fashion</t>
        </is>
      </c>
      <c r="E5371" t="inlineStr">
        <is>
          <t>West</t>
        </is>
      </c>
      <c r="F5371" t="inlineStr">
        <is>
          <t>Marketplace</t>
        </is>
      </c>
      <c r="G5371" t="inlineStr">
        <is>
          <t>Damaged in Transit</t>
        </is>
      </c>
      <c r="H5371" t="n">
        <v>1</v>
      </c>
      <c r="I5371" t="n">
        <v>943.26</v>
      </c>
    </row>
    <row r="5372">
      <c r="A5372" t="inlineStr">
        <is>
          <t>RET005387</t>
        </is>
      </c>
      <c r="B5372" t="inlineStr">
        <is>
          <t>O034220</t>
        </is>
      </c>
      <c r="C5372" s="25" t="n">
        <v>45670</v>
      </c>
      <c r="D5372" t="inlineStr">
        <is>
          <t>Sports</t>
        </is>
      </c>
      <c r="E5372" t="inlineStr">
        <is>
          <t>West</t>
        </is>
      </c>
      <c r="F5372" t="inlineStr">
        <is>
          <t>Website</t>
        </is>
      </c>
      <c r="G5372" t="inlineStr">
        <is>
          <t>Damaged in Transit</t>
        </is>
      </c>
      <c r="H5372" t="n">
        <v>1</v>
      </c>
      <c r="I5372" t="n">
        <v>749.0599999999999</v>
      </c>
    </row>
    <row r="5373">
      <c r="A5373" t="inlineStr">
        <is>
          <t>RET005388</t>
        </is>
      </c>
      <c r="B5373" t="inlineStr">
        <is>
          <t>O034224</t>
        </is>
      </c>
      <c r="C5373" s="25" t="n">
        <v>45670</v>
      </c>
      <c r="D5373" t="inlineStr">
        <is>
          <t>Beauty</t>
        </is>
      </c>
      <c r="E5373" t="inlineStr">
        <is>
          <t>North</t>
        </is>
      </c>
      <c r="F5373" t="inlineStr">
        <is>
          <t>Website</t>
        </is>
      </c>
      <c r="G5373" t="inlineStr">
        <is>
          <t>Changed Mind</t>
        </is>
      </c>
      <c r="H5373" t="n">
        <v>1</v>
      </c>
      <c r="I5373" t="n">
        <v>453.19</v>
      </c>
    </row>
    <row r="5374">
      <c r="A5374" t="inlineStr">
        <is>
          <t>RET005389</t>
        </is>
      </c>
      <c r="B5374" t="inlineStr">
        <is>
          <t>O034236</t>
        </is>
      </c>
      <c r="C5374" s="25" t="n">
        <v>45670</v>
      </c>
      <c r="D5374" t="inlineStr">
        <is>
          <t>Fashion</t>
        </is>
      </c>
      <c r="E5374" t="inlineStr">
        <is>
          <t>West</t>
        </is>
      </c>
      <c r="F5374" t="inlineStr">
        <is>
          <t>Website</t>
        </is>
      </c>
      <c r="G5374" t="inlineStr">
        <is>
          <t>Wrong Item Delivered</t>
        </is>
      </c>
      <c r="H5374" t="n">
        <v>1</v>
      </c>
      <c r="I5374" t="n">
        <v>1293.7</v>
      </c>
    </row>
    <row r="5375">
      <c r="A5375" t="inlineStr">
        <is>
          <t>RET005390</t>
        </is>
      </c>
      <c r="B5375" t="inlineStr">
        <is>
          <t>O034245</t>
        </is>
      </c>
      <c r="C5375" s="25" t="n">
        <v>45670</v>
      </c>
      <c r="D5375" t="inlineStr">
        <is>
          <t>Electronics</t>
        </is>
      </c>
      <c r="E5375" t="inlineStr">
        <is>
          <t>South</t>
        </is>
      </c>
      <c r="F5375" t="inlineStr">
        <is>
          <t>Marketplace</t>
        </is>
      </c>
      <c r="G5375" t="inlineStr">
        <is>
          <t>Not as Described</t>
        </is>
      </c>
      <c r="H5375" t="n">
        <v>1</v>
      </c>
      <c r="I5375" t="n">
        <v>4898.57</v>
      </c>
    </row>
    <row r="5376">
      <c r="A5376" t="inlineStr">
        <is>
          <t>RET005391</t>
        </is>
      </c>
      <c r="B5376" t="inlineStr">
        <is>
          <t>O034246</t>
        </is>
      </c>
      <c r="C5376" s="25" t="n">
        <v>45670</v>
      </c>
      <c r="D5376" t="inlineStr">
        <is>
          <t>Electronics</t>
        </is>
      </c>
      <c r="E5376" t="inlineStr">
        <is>
          <t>North</t>
        </is>
      </c>
      <c r="F5376" t="inlineStr">
        <is>
          <t>Mobile App</t>
        </is>
      </c>
      <c r="G5376" t="inlineStr">
        <is>
          <t>Late Delivery</t>
        </is>
      </c>
      <c r="H5376" t="n">
        <v>1</v>
      </c>
      <c r="I5376" t="n">
        <v>5372.9</v>
      </c>
    </row>
    <row r="5377">
      <c r="A5377" t="inlineStr">
        <is>
          <t>RET005392</t>
        </is>
      </c>
      <c r="B5377" t="inlineStr">
        <is>
          <t>O034248</t>
        </is>
      </c>
      <c r="C5377" s="25" t="n">
        <v>45670</v>
      </c>
      <c r="D5377" t="inlineStr">
        <is>
          <t>Home &amp; Kitchen</t>
        </is>
      </c>
      <c r="E5377" t="inlineStr">
        <is>
          <t>East</t>
        </is>
      </c>
      <c r="F5377" t="inlineStr">
        <is>
          <t>Mobile App</t>
        </is>
      </c>
      <c r="G5377" t="inlineStr">
        <is>
          <t>Defective Product</t>
        </is>
      </c>
      <c r="H5377" t="n">
        <v>1</v>
      </c>
      <c r="I5377" t="n">
        <v>2247.67</v>
      </c>
    </row>
    <row r="5378">
      <c r="A5378" t="inlineStr">
        <is>
          <t>RET005393</t>
        </is>
      </c>
      <c r="B5378" t="inlineStr">
        <is>
          <t>O034250</t>
        </is>
      </c>
      <c r="C5378" s="25" t="n">
        <v>45670</v>
      </c>
      <c r="D5378" t="inlineStr">
        <is>
          <t>Fashion</t>
        </is>
      </c>
      <c r="E5378" t="inlineStr">
        <is>
          <t>North</t>
        </is>
      </c>
      <c r="F5378" t="inlineStr">
        <is>
          <t>Mobile App</t>
        </is>
      </c>
      <c r="G5378" t="inlineStr">
        <is>
          <t>Size/Fit Issue</t>
        </is>
      </c>
      <c r="H5378" t="n">
        <v>1</v>
      </c>
      <c r="I5378" t="n">
        <v>1459.19</v>
      </c>
    </row>
    <row r="5379">
      <c r="A5379" t="inlineStr">
        <is>
          <t>RET005394</t>
        </is>
      </c>
      <c r="B5379" t="inlineStr">
        <is>
          <t>O034252</t>
        </is>
      </c>
      <c r="C5379" s="25" t="n">
        <v>45670</v>
      </c>
      <c r="D5379" t="inlineStr">
        <is>
          <t>Fashion</t>
        </is>
      </c>
      <c r="E5379" t="inlineStr">
        <is>
          <t>North</t>
        </is>
      </c>
      <c r="F5379" t="inlineStr">
        <is>
          <t>Mobile App</t>
        </is>
      </c>
      <c r="G5379" t="inlineStr">
        <is>
          <t>Not as Described</t>
        </is>
      </c>
      <c r="H5379" t="n">
        <v>1</v>
      </c>
      <c r="I5379" t="n">
        <v>1149.79</v>
      </c>
    </row>
    <row r="5380">
      <c r="A5380" t="inlineStr">
        <is>
          <t>RET005395</t>
        </is>
      </c>
      <c r="B5380" t="inlineStr">
        <is>
          <t>O034257</t>
        </is>
      </c>
      <c r="C5380" s="25" t="n">
        <v>45670</v>
      </c>
      <c r="D5380" t="inlineStr">
        <is>
          <t>Fashion</t>
        </is>
      </c>
      <c r="E5380" t="inlineStr">
        <is>
          <t>South</t>
        </is>
      </c>
      <c r="F5380" t="inlineStr">
        <is>
          <t>Website</t>
        </is>
      </c>
      <c r="G5380" t="inlineStr">
        <is>
          <t>Size/Fit Issue</t>
        </is>
      </c>
      <c r="H5380" t="n">
        <v>1</v>
      </c>
      <c r="I5380" t="n">
        <v>1112.97</v>
      </c>
    </row>
    <row r="5381">
      <c r="A5381" t="inlineStr">
        <is>
          <t>RET005396</t>
        </is>
      </c>
      <c r="B5381" t="inlineStr">
        <is>
          <t>O034260</t>
        </is>
      </c>
      <c r="C5381" s="25" t="n">
        <v>45670</v>
      </c>
      <c r="D5381" t="inlineStr">
        <is>
          <t>Beauty</t>
        </is>
      </c>
      <c r="E5381" t="inlineStr">
        <is>
          <t>South</t>
        </is>
      </c>
      <c r="F5381" t="inlineStr">
        <is>
          <t>Marketplace</t>
        </is>
      </c>
      <c r="G5381" t="inlineStr">
        <is>
          <t>Damaged in Transit</t>
        </is>
      </c>
      <c r="H5381" t="n">
        <v>2</v>
      </c>
      <c r="I5381" t="n">
        <v>718.4</v>
      </c>
    </row>
    <row r="5382">
      <c r="A5382" t="inlineStr">
        <is>
          <t>RET005397</t>
        </is>
      </c>
      <c r="B5382" t="inlineStr">
        <is>
          <t>O034262</t>
        </is>
      </c>
      <c r="C5382" s="25" t="n">
        <v>45670</v>
      </c>
      <c r="D5382" t="inlineStr">
        <is>
          <t>Grocery</t>
        </is>
      </c>
      <c r="E5382" t="inlineStr">
        <is>
          <t>South</t>
        </is>
      </c>
      <c r="F5382" t="inlineStr">
        <is>
          <t>Marketplace</t>
        </is>
      </c>
      <c r="G5382" t="inlineStr">
        <is>
          <t>Late Delivery</t>
        </is>
      </c>
      <c r="H5382" t="n">
        <v>1</v>
      </c>
      <c r="I5382" t="n">
        <v>677.14</v>
      </c>
    </row>
    <row r="5383">
      <c r="A5383" t="inlineStr">
        <is>
          <t>RET005398</t>
        </is>
      </c>
      <c r="B5383" t="inlineStr">
        <is>
          <t>O034270</t>
        </is>
      </c>
      <c r="C5383" s="25" t="n">
        <v>45671</v>
      </c>
      <c r="D5383" t="inlineStr">
        <is>
          <t>Fashion</t>
        </is>
      </c>
      <c r="E5383" t="inlineStr">
        <is>
          <t>North</t>
        </is>
      </c>
      <c r="F5383" t="inlineStr">
        <is>
          <t>Marketplace</t>
        </is>
      </c>
      <c r="G5383" t="inlineStr">
        <is>
          <t>Size/Fit Issue</t>
        </is>
      </c>
      <c r="H5383" t="n">
        <v>1</v>
      </c>
      <c r="I5383" t="n">
        <v>749.0599999999999</v>
      </c>
    </row>
    <row r="5384">
      <c r="A5384" t="inlineStr">
        <is>
          <t>RET005399</t>
        </is>
      </c>
      <c r="B5384" t="inlineStr">
        <is>
          <t>O034271</t>
        </is>
      </c>
      <c r="C5384" s="25" t="n">
        <v>45671</v>
      </c>
      <c r="D5384" t="inlineStr">
        <is>
          <t>Fashion</t>
        </is>
      </c>
      <c r="E5384" t="inlineStr">
        <is>
          <t>West</t>
        </is>
      </c>
      <c r="F5384" t="inlineStr">
        <is>
          <t>Marketplace</t>
        </is>
      </c>
      <c r="G5384" t="inlineStr">
        <is>
          <t>Not as Described</t>
        </is>
      </c>
      <c r="H5384" t="n">
        <v>1</v>
      </c>
      <c r="I5384" t="n">
        <v>1046.12</v>
      </c>
    </row>
    <row r="5385">
      <c r="A5385" t="inlineStr">
        <is>
          <t>RET005400</t>
        </is>
      </c>
      <c r="B5385" t="inlineStr">
        <is>
          <t>O034271</t>
        </is>
      </c>
      <c r="C5385" s="25" t="n">
        <v>45671</v>
      </c>
      <c r="D5385" t="inlineStr">
        <is>
          <t>Books</t>
        </is>
      </c>
      <c r="E5385" t="inlineStr">
        <is>
          <t>West</t>
        </is>
      </c>
      <c r="F5385" t="inlineStr">
        <is>
          <t>Marketplace</t>
        </is>
      </c>
      <c r="G5385" t="inlineStr">
        <is>
          <t>Damaged in Transit</t>
        </is>
      </c>
      <c r="H5385" t="n">
        <v>1</v>
      </c>
      <c r="I5385" t="n">
        <v>687.41</v>
      </c>
    </row>
    <row r="5386">
      <c r="A5386" t="inlineStr">
        <is>
          <t>RET005401</t>
        </is>
      </c>
      <c r="B5386" t="inlineStr">
        <is>
          <t>O034278</t>
        </is>
      </c>
      <c r="C5386" s="25" t="n">
        <v>45671</v>
      </c>
      <c r="D5386" t="inlineStr">
        <is>
          <t>Fashion</t>
        </is>
      </c>
      <c r="E5386" t="inlineStr">
        <is>
          <t>North</t>
        </is>
      </c>
      <c r="F5386" t="inlineStr">
        <is>
          <t>Mobile App</t>
        </is>
      </c>
      <c r="G5386" t="inlineStr">
        <is>
          <t>Not as Described</t>
        </is>
      </c>
      <c r="H5386" t="n">
        <v>1</v>
      </c>
      <c r="I5386" t="n">
        <v>523.01</v>
      </c>
    </row>
    <row r="5387">
      <c r="A5387" t="inlineStr">
        <is>
          <t>RET005402</t>
        </is>
      </c>
      <c r="B5387" t="inlineStr">
        <is>
          <t>O034286</t>
        </is>
      </c>
      <c r="C5387" s="25" t="n">
        <v>45671</v>
      </c>
      <c r="D5387" t="inlineStr">
        <is>
          <t>Electronics</t>
        </is>
      </c>
      <c r="E5387" t="inlineStr">
        <is>
          <t>South</t>
        </is>
      </c>
      <c r="F5387" t="inlineStr">
        <is>
          <t>Website</t>
        </is>
      </c>
      <c r="G5387" t="inlineStr">
        <is>
          <t>Defective Product</t>
        </is>
      </c>
      <c r="H5387" t="n">
        <v>1</v>
      </c>
      <c r="I5387" t="n">
        <v>16796.17</v>
      </c>
    </row>
    <row r="5388">
      <c r="A5388" t="inlineStr">
        <is>
          <t>RET005403</t>
        </is>
      </c>
      <c r="B5388" t="inlineStr">
        <is>
          <t>O034297</t>
        </is>
      </c>
      <c r="C5388" s="25" t="n">
        <v>45671</v>
      </c>
      <c r="D5388" t="inlineStr">
        <is>
          <t>Fashion</t>
        </is>
      </c>
      <c r="E5388" t="inlineStr">
        <is>
          <t>Central</t>
        </is>
      </c>
      <c r="F5388" t="inlineStr">
        <is>
          <t>Website</t>
        </is>
      </c>
      <c r="G5388" t="inlineStr">
        <is>
          <t>Not as Described</t>
        </is>
      </c>
      <c r="H5388" t="n">
        <v>1</v>
      </c>
      <c r="I5388" t="n">
        <v>476.01</v>
      </c>
    </row>
    <row r="5389">
      <c r="A5389" t="inlineStr">
        <is>
          <t>RET005404</t>
        </is>
      </c>
      <c r="B5389" t="inlineStr">
        <is>
          <t>O034303</t>
        </is>
      </c>
      <c r="C5389" s="25" t="n">
        <v>45671</v>
      </c>
      <c r="D5389" t="inlineStr">
        <is>
          <t>Fashion</t>
        </is>
      </c>
      <c r="E5389" t="inlineStr">
        <is>
          <t>North</t>
        </is>
      </c>
      <c r="F5389" t="inlineStr">
        <is>
          <t>Website</t>
        </is>
      </c>
      <c r="G5389" t="inlineStr">
        <is>
          <t>Size/Fit Issue</t>
        </is>
      </c>
      <c r="H5389" t="n">
        <v>1</v>
      </c>
      <c r="I5389" t="n">
        <v>1242.27</v>
      </c>
    </row>
    <row r="5390">
      <c r="A5390" t="inlineStr">
        <is>
          <t>RET005405</t>
        </is>
      </c>
      <c r="B5390" t="inlineStr">
        <is>
          <t>O034304</t>
        </is>
      </c>
      <c r="C5390" s="25" t="n">
        <v>45671</v>
      </c>
      <c r="D5390" t="inlineStr">
        <is>
          <t>Fashion</t>
        </is>
      </c>
      <c r="E5390" t="inlineStr">
        <is>
          <t>East</t>
        </is>
      </c>
      <c r="F5390" t="inlineStr">
        <is>
          <t>Website</t>
        </is>
      </c>
      <c r="G5390" t="inlineStr">
        <is>
          <t>Not as Described</t>
        </is>
      </c>
      <c r="H5390" t="n">
        <v>1</v>
      </c>
      <c r="I5390" t="n">
        <v>810.71</v>
      </c>
    </row>
    <row r="5391">
      <c r="A5391" t="inlineStr">
        <is>
          <t>RET005406</t>
        </is>
      </c>
      <c r="B5391" t="inlineStr">
        <is>
          <t>O034309</t>
        </is>
      </c>
      <c r="C5391" s="25" t="n">
        <v>45672</v>
      </c>
      <c r="D5391" t="inlineStr">
        <is>
          <t>Books</t>
        </is>
      </c>
      <c r="E5391" t="inlineStr">
        <is>
          <t>East</t>
        </is>
      </c>
      <c r="F5391" t="inlineStr">
        <is>
          <t>Marketplace</t>
        </is>
      </c>
      <c r="G5391" t="inlineStr">
        <is>
          <t>Wrong Item Delivered</t>
        </is>
      </c>
      <c r="H5391" t="n">
        <v>1</v>
      </c>
      <c r="I5391" t="n">
        <v>467.96</v>
      </c>
    </row>
    <row r="5392">
      <c r="A5392" t="inlineStr">
        <is>
          <t>RET005407</t>
        </is>
      </c>
      <c r="B5392" t="inlineStr">
        <is>
          <t>O034319</t>
        </is>
      </c>
      <c r="C5392" s="25" t="n">
        <v>45672</v>
      </c>
      <c r="D5392" t="inlineStr">
        <is>
          <t>Fashion</t>
        </is>
      </c>
      <c r="E5392" t="inlineStr">
        <is>
          <t>West</t>
        </is>
      </c>
      <c r="F5392" t="inlineStr">
        <is>
          <t>Retail Store</t>
        </is>
      </c>
      <c r="G5392" t="inlineStr">
        <is>
          <t>Damaged in Transit</t>
        </is>
      </c>
      <c r="H5392" t="n">
        <v>1</v>
      </c>
      <c r="I5392" t="n">
        <v>2249.24</v>
      </c>
    </row>
    <row r="5393">
      <c r="A5393" t="inlineStr">
        <is>
          <t>RET005408</t>
        </is>
      </c>
      <c r="B5393" t="inlineStr">
        <is>
          <t>O034323</t>
        </is>
      </c>
      <c r="C5393" s="25" t="n">
        <v>45672</v>
      </c>
      <c r="D5393" t="inlineStr">
        <is>
          <t>Fashion</t>
        </is>
      </c>
      <c r="E5393" t="inlineStr">
        <is>
          <t>North</t>
        </is>
      </c>
      <c r="F5393" t="inlineStr">
        <is>
          <t>Marketplace</t>
        </is>
      </c>
      <c r="G5393" t="inlineStr">
        <is>
          <t>Not as Described</t>
        </is>
      </c>
      <c r="H5393" t="n">
        <v>1</v>
      </c>
      <c r="I5393" t="n">
        <v>944.29</v>
      </c>
    </row>
    <row r="5394">
      <c r="A5394" t="inlineStr">
        <is>
          <t>RET005409</t>
        </is>
      </c>
      <c r="B5394" t="inlineStr">
        <is>
          <t>O034324</t>
        </is>
      </c>
      <c r="C5394" s="25" t="n">
        <v>45672</v>
      </c>
      <c r="D5394" t="inlineStr">
        <is>
          <t>Home &amp; Kitchen</t>
        </is>
      </c>
      <c r="E5394" t="inlineStr">
        <is>
          <t>East</t>
        </is>
      </c>
      <c r="F5394" t="inlineStr">
        <is>
          <t>Retail Store</t>
        </is>
      </c>
      <c r="G5394" t="inlineStr">
        <is>
          <t>Damaged in Transit</t>
        </is>
      </c>
      <c r="H5394" t="n">
        <v>1</v>
      </c>
      <c r="I5394" t="n">
        <v>779.89</v>
      </c>
    </row>
    <row r="5395">
      <c r="A5395" t="inlineStr">
        <is>
          <t>RET005410</t>
        </is>
      </c>
      <c r="B5395" t="inlineStr">
        <is>
          <t>O034328</t>
        </is>
      </c>
      <c r="C5395" s="25" t="n">
        <v>45672</v>
      </c>
      <c r="D5395" t="inlineStr">
        <is>
          <t>Home &amp; Kitchen</t>
        </is>
      </c>
      <c r="E5395" t="inlineStr">
        <is>
          <t>East</t>
        </is>
      </c>
      <c r="F5395" t="inlineStr">
        <is>
          <t>Website</t>
        </is>
      </c>
      <c r="G5395" t="inlineStr">
        <is>
          <t>Defective Product</t>
        </is>
      </c>
      <c r="H5395" t="n">
        <v>1</v>
      </c>
      <c r="I5395" t="n">
        <v>4535.26</v>
      </c>
    </row>
    <row r="5396">
      <c r="A5396" t="inlineStr">
        <is>
          <t>RET005411</t>
        </is>
      </c>
      <c r="B5396" t="inlineStr">
        <is>
          <t>O034332</t>
        </is>
      </c>
      <c r="C5396" s="25" t="n">
        <v>45672</v>
      </c>
      <c r="D5396" t="inlineStr">
        <is>
          <t>Fashion</t>
        </is>
      </c>
      <c r="E5396" t="inlineStr">
        <is>
          <t>West</t>
        </is>
      </c>
      <c r="F5396" t="inlineStr">
        <is>
          <t>Marketplace</t>
        </is>
      </c>
      <c r="G5396" t="inlineStr">
        <is>
          <t>Size/Fit Issue</t>
        </is>
      </c>
      <c r="H5396" t="n">
        <v>1</v>
      </c>
      <c r="I5396" t="n">
        <v>2280.07</v>
      </c>
    </row>
    <row r="5397">
      <c r="A5397" t="inlineStr">
        <is>
          <t>RET005412</t>
        </is>
      </c>
      <c r="B5397" t="inlineStr">
        <is>
          <t>O034333</t>
        </is>
      </c>
      <c r="C5397" s="25" t="n">
        <v>45672</v>
      </c>
      <c r="D5397" t="inlineStr">
        <is>
          <t>Electronics</t>
        </is>
      </c>
      <c r="E5397" t="inlineStr">
        <is>
          <t>West</t>
        </is>
      </c>
      <c r="F5397" t="inlineStr">
        <is>
          <t>Unknown</t>
        </is>
      </c>
      <c r="G5397" t="inlineStr">
        <is>
          <t>Defective Product</t>
        </is>
      </c>
      <c r="H5397" t="n">
        <v>1</v>
      </c>
      <c r="I5397" t="n">
        <v>9765.77</v>
      </c>
    </row>
    <row r="5398">
      <c r="A5398" t="inlineStr">
        <is>
          <t>RET005413</t>
        </is>
      </c>
      <c r="B5398" t="inlineStr">
        <is>
          <t>O034346</t>
        </is>
      </c>
      <c r="C5398" s="25" t="n">
        <v>45672</v>
      </c>
      <c r="D5398" t="inlineStr">
        <is>
          <t>Fashion</t>
        </is>
      </c>
      <c r="E5398" t="inlineStr">
        <is>
          <t>East</t>
        </is>
      </c>
      <c r="F5398" t="inlineStr">
        <is>
          <t>Mobile App</t>
        </is>
      </c>
      <c r="G5398" t="inlineStr">
        <is>
          <t>Size/Fit Issue</t>
        </is>
      </c>
      <c r="H5398" t="n">
        <v>1</v>
      </c>
      <c r="I5398" t="n">
        <v>1707.85</v>
      </c>
    </row>
    <row r="5399">
      <c r="A5399" t="inlineStr">
        <is>
          <t>RET005414</t>
        </is>
      </c>
      <c r="B5399" t="inlineStr">
        <is>
          <t>O034355</t>
        </is>
      </c>
      <c r="C5399" s="25" t="n">
        <v>45673</v>
      </c>
      <c r="D5399" t="inlineStr">
        <is>
          <t>Electronics</t>
        </is>
      </c>
      <c r="E5399" t="inlineStr">
        <is>
          <t>North</t>
        </is>
      </c>
      <c r="F5399" t="inlineStr">
        <is>
          <t>Website</t>
        </is>
      </c>
      <c r="G5399" t="inlineStr">
        <is>
          <t>Defective Product</t>
        </is>
      </c>
      <c r="H5399" t="n">
        <v>1</v>
      </c>
      <c r="I5399" t="n">
        <v>5372.9</v>
      </c>
    </row>
    <row r="5400">
      <c r="A5400" t="inlineStr">
        <is>
          <t>RET005415</t>
        </is>
      </c>
      <c r="B5400" t="inlineStr">
        <is>
          <t>O034364</t>
        </is>
      </c>
      <c r="C5400" s="25" t="n">
        <v>45673</v>
      </c>
      <c r="D5400" t="inlineStr">
        <is>
          <t>Fashion</t>
        </is>
      </c>
      <c r="E5400" t="inlineStr">
        <is>
          <t>West</t>
        </is>
      </c>
      <c r="F5400" t="inlineStr">
        <is>
          <t>Retail Store</t>
        </is>
      </c>
      <c r="G5400" t="inlineStr">
        <is>
          <t>Late Delivery</t>
        </is>
      </c>
      <c r="H5400" t="n">
        <v>1</v>
      </c>
      <c r="I5400" t="n">
        <v>2280.07</v>
      </c>
    </row>
    <row r="5401">
      <c r="A5401" t="inlineStr">
        <is>
          <t>RET005416</t>
        </is>
      </c>
      <c r="B5401" t="inlineStr">
        <is>
          <t>O034376</t>
        </is>
      </c>
      <c r="C5401" s="25" t="n">
        <v>45673</v>
      </c>
      <c r="D5401" t="inlineStr">
        <is>
          <t>Fashion</t>
        </is>
      </c>
      <c r="E5401" t="inlineStr">
        <is>
          <t>West</t>
        </is>
      </c>
      <c r="F5401" t="inlineStr">
        <is>
          <t>Mobile App</t>
        </is>
      </c>
      <c r="G5401" t="inlineStr">
        <is>
          <t>Size/Fit Issue</t>
        </is>
      </c>
      <c r="H5401" t="n">
        <v>1</v>
      </c>
      <c r="I5401" t="n">
        <v>4130.63</v>
      </c>
    </row>
    <row r="5402">
      <c r="A5402" t="inlineStr">
        <is>
          <t>RET005417</t>
        </is>
      </c>
      <c r="B5402" t="inlineStr">
        <is>
          <t>O034380</t>
        </is>
      </c>
      <c r="C5402" s="25" t="n">
        <v>45673</v>
      </c>
      <c r="D5402" t="inlineStr">
        <is>
          <t>Fashion</t>
        </is>
      </c>
      <c r="E5402" t="inlineStr">
        <is>
          <t>North</t>
        </is>
      </c>
      <c r="F5402" t="inlineStr">
        <is>
          <t>Mobile App</t>
        </is>
      </c>
      <c r="G5402" t="inlineStr">
        <is>
          <t>Size/Fit Issue</t>
        </is>
      </c>
      <c r="H5402" t="n">
        <v>1</v>
      </c>
      <c r="I5402" t="n">
        <v>1439.72</v>
      </c>
    </row>
    <row r="5403">
      <c r="A5403" t="inlineStr">
        <is>
          <t>RET005418</t>
        </is>
      </c>
      <c r="B5403" t="inlineStr">
        <is>
          <t>O034394</t>
        </is>
      </c>
      <c r="C5403" s="25" t="n">
        <v>45673</v>
      </c>
      <c r="D5403" t="inlineStr">
        <is>
          <t>Fashion</t>
        </is>
      </c>
      <c r="E5403" t="inlineStr">
        <is>
          <t>West</t>
        </is>
      </c>
      <c r="F5403" t="inlineStr">
        <is>
          <t>Mobile App</t>
        </is>
      </c>
      <c r="G5403" t="inlineStr">
        <is>
          <t>Size/Fit Issue</t>
        </is>
      </c>
      <c r="H5403" t="n">
        <v>1</v>
      </c>
      <c r="I5403" t="n">
        <v>680.4299999999999</v>
      </c>
    </row>
    <row r="5404">
      <c r="A5404" t="inlineStr">
        <is>
          <t>RET005419</t>
        </is>
      </c>
      <c r="B5404" t="inlineStr">
        <is>
          <t>O034398</t>
        </is>
      </c>
      <c r="C5404" s="25" t="n">
        <v>45674</v>
      </c>
      <c r="D5404" t="inlineStr">
        <is>
          <t>Sports</t>
        </is>
      </c>
      <c r="E5404" t="inlineStr">
        <is>
          <t>South</t>
        </is>
      </c>
      <c r="F5404" t="inlineStr">
        <is>
          <t>Mobile App</t>
        </is>
      </c>
      <c r="G5404" t="inlineStr">
        <is>
          <t>Not as Described</t>
        </is>
      </c>
      <c r="H5404" t="n">
        <v>1</v>
      </c>
      <c r="I5404" t="n">
        <v>1304.57</v>
      </c>
    </row>
    <row r="5405">
      <c r="A5405" t="inlineStr">
        <is>
          <t>RET005420</t>
        </is>
      </c>
      <c r="B5405" t="inlineStr">
        <is>
          <t>O034401</t>
        </is>
      </c>
      <c r="C5405" s="25" t="n">
        <v>45674</v>
      </c>
      <c r="D5405" t="inlineStr">
        <is>
          <t>Fashion</t>
        </is>
      </c>
      <c r="E5405" t="inlineStr">
        <is>
          <t>Central</t>
        </is>
      </c>
      <c r="F5405" t="inlineStr">
        <is>
          <t>Mobile App</t>
        </is>
      </c>
      <c r="G5405" t="inlineStr">
        <is>
          <t>Defective Product</t>
        </is>
      </c>
      <c r="H5405" t="n">
        <v>1</v>
      </c>
      <c r="I5405" t="n">
        <v>2380.22</v>
      </c>
    </row>
    <row r="5406">
      <c r="A5406" t="inlineStr">
        <is>
          <t>RET005421</t>
        </is>
      </c>
      <c r="B5406" t="inlineStr">
        <is>
          <t>O034409</t>
        </is>
      </c>
      <c r="C5406" s="25" t="n">
        <v>45674</v>
      </c>
      <c r="D5406" t="inlineStr">
        <is>
          <t>Fashion</t>
        </is>
      </c>
      <c r="E5406" t="inlineStr">
        <is>
          <t>South</t>
        </is>
      </c>
      <c r="F5406" t="inlineStr">
        <is>
          <t>Marketplace</t>
        </is>
      </c>
      <c r="G5406" t="inlineStr">
        <is>
          <t>Not as Described</t>
        </is>
      </c>
      <c r="H5406" t="n">
        <v>1</v>
      </c>
      <c r="I5406" t="n">
        <v>1673.34</v>
      </c>
    </row>
    <row r="5407">
      <c r="A5407" t="inlineStr">
        <is>
          <t>RET005422</t>
        </is>
      </c>
      <c r="B5407" t="inlineStr">
        <is>
          <t>O034413</t>
        </is>
      </c>
      <c r="C5407" s="25" t="n">
        <v>45674</v>
      </c>
      <c r="D5407" t="inlineStr">
        <is>
          <t>Beauty</t>
        </is>
      </c>
      <c r="E5407" t="inlineStr">
        <is>
          <t>West</t>
        </is>
      </c>
      <c r="F5407" t="inlineStr">
        <is>
          <t>Mobile App</t>
        </is>
      </c>
      <c r="G5407" t="inlineStr">
        <is>
          <t>Damaged in Transit</t>
        </is>
      </c>
      <c r="H5407" t="n">
        <v>1</v>
      </c>
      <c r="I5407" t="n">
        <v>707.96</v>
      </c>
    </row>
    <row r="5408">
      <c r="A5408" t="inlineStr">
        <is>
          <t>RET005423</t>
        </is>
      </c>
      <c r="B5408" t="inlineStr">
        <is>
          <t>O034418</t>
        </is>
      </c>
      <c r="C5408" s="25" t="n">
        <v>45674</v>
      </c>
      <c r="D5408" t="inlineStr">
        <is>
          <t>Fashion</t>
        </is>
      </c>
      <c r="E5408" t="inlineStr">
        <is>
          <t>North</t>
        </is>
      </c>
      <c r="F5408" t="inlineStr">
        <is>
          <t>Mobile App</t>
        </is>
      </c>
      <c r="G5408" t="inlineStr">
        <is>
          <t>Late Delivery</t>
        </is>
      </c>
      <c r="H5408" t="n">
        <v>2</v>
      </c>
      <c r="I5408" t="n">
        <v>2139.41</v>
      </c>
    </row>
    <row r="5409">
      <c r="A5409" t="inlineStr">
        <is>
          <t>RET005424</t>
        </is>
      </c>
      <c r="B5409" t="inlineStr">
        <is>
          <t>O034420</t>
        </is>
      </c>
      <c r="C5409" s="25" t="n">
        <v>45674</v>
      </c>
      <c r="D5409" t="inlineStr">
        <is>
          <t>Fashion</t>
        </is>
      </c>
      <c r="E5409" t="inlineStr">
        <is>
          <t>South</t>
        </is>
      </c>
      <c r="F5409" t="inlineStr">
        <is>
          <t>Website</t>
        </is>
      </c>
      <c r="G5409" t="inlineStr">
        <is>
          <t>Changed Mind</t>
        </is>
      </c>
      <c r="H5409" t="n">
        <v>1</v>
      </c>
      <c r="I5409" t="n">
        <v>1766.31</v>
      </c>
    </row>
    <row r="5410">
      <c r="A5410" t="inlineStr">
        <is>
          <t>RET005425</t>
        </is>
      </c>
      <c r="B5410" t="inlineStr">
        <is>
          <t>O034421</t>
        </is>
      </c>
      <c r="C5410" s="25" t="n">
        <v>45674</v>
      </c>
      <c r="D5410" t="inlineStr">
        <is>
          <t>Fashion</t>
        </is>
      </c>
      <c r="E5410" t="inlineStr">
        <is>
          <t>South</t>
        </is>
      </c>
      <c r="F5410" t="inlineStr">
        <is>
          <t>Website</t>
        </is>
      </c>
      <c r="G5410" t="inlineStr">
        <is>
          <t>Size/Fit Issue</t>
        </is>
      </c>
      <c r="H5410" t="n">
        <v>1</v>
      </c>
      <c r="I5410" t="n">
        <v>1940.99</v>
      </c>
    </row>
    <row r="5411">
      <c r="A5411" t="inlineStr">
        <is>
          <t>RET005426</t>
        </is>
      </c>
      <c r="B5411" t="inlineStr">
        <is>
          <t>O034429</t>
        </is>
      </c>
      <c r="C5411" s="25" t="n">
        <v>45674</v>
      </c>
      <c r="D5411" t="inlineStr">
        <is>
          <t>Electronics</t>
        </is>
      </c>
      <c r="E5411" t="inlineStr">
        <is>
          <t>East</t>
        </is>
      </c>
      <c r="F5411" t="inlineStr">
        <is>
          <t>Website</t>
        </is>
      </c>
      <c r="G5411" t="inlineStr">
        <is>
          <t>Defective Product</t>
        </is>
      </c>
      <c r="H5411" t="n">
        <v>1</v>
      </c>
      <c r="I5411" t="n">
        <v>8721.049999999999</v>
      </c>
    </row>
    <row r="5412">
      <c r="A5412" t="inlineStr">
        <is>
          <t>RET005427</t>
        </is>
      </c>
      <c r="B5412" t="inlineStr">
        <is>
          <t>O034430</t>
        </is>
      </c>
      <c r="C5412" s="25" t="n">
        <v>45674</v>
      </c>
      <c r="D5412" t="inlineStr">
        <is>
          <t>Electronics</t>
        </is>
      </c>
      <c r="E5412" t="inlineStr">
        <is>
          <t>West</t>
        </is>
      </c>
      <c r="F5412" t="inlineStr">
        <is>
          <t>Mobile App</t>
        </is>
      </c>
      <c r="G5412" t="inlineStr">
        <is>
          <t>Size/Fit Issue</t>
        </is>
      </c>
      <c r="H5412" t="n">
        <v>1</v>
      </c>
      <c r="I5412" t="n">
        <v>1810.22</v>
      </c>
    </row>
    <row r="5413">
      <c r="A5413" t="inlineStr">
        <is>
          <t>RET005428</t>
        </is>
      </c>
      <c r="B5413" t="inlineStr">
        <is>
          <t>O034432</t>
        </is>
      </c>
      <c r="C5413" s="25" t="n">
        <v>45674</v>
      </c>
      <c r="D5413" t="inlineStr">
        <is>
          <t>Beauty</t>
        </is>
      </c>
      <c r="E5413" t="inlineStr">
        <is>
          <t>South</t>
        </is>
      </c>
      <c r="F5413" t="inlineStr">
        <is>
          <t>Mobile App</t>
        </is>
      </c>
      <c r="G5413" t="inlineStr">
        <is>
          <t>Wrong Item Delivered</t>
        </is>
      </c>
      <c r="H5413" t="n">
        <v>1</v>
      </c>
      <c r="I5413" t="n">
        <v>602.5599999999999</v>
      </c>
    </row>
    <row r="5414">
      <c r="A5414" t="inlineStr">
        <is>
          <t>RET005429</t>
        </is>
      </c>
      <c r="B5414" t="inlineStr">
        <is>
          <t>O034438</t>
        </is>
      </c>
      <c r="C5414" s="25" t="n">
        <v>45674</v>
      </c>
      <c r="D5414" t="inlineStr">
        <is>
          <t>Sports</t>
        </is>
      </c>
      <c r="E5414" t="inlineStr">
        <is>
          <t>West</t>
        </is>
      </c>
      <c r="F5414" t="inlineStr">
        <is>
          <t>Mobile App</t>
        </is>
      </c>
      <c r="G5414" t="inlineStr">
        <is>
          <t>Damaged in Transit</t>
        </is>
      </c>
      <c r="H5414" t="n">
        <v>2</v>
      </c>
      <c r="I5414" t="n">
        <v>2302.19</v>
      </c>
    </row>
    <row r="5415">
      <c r="A5415" t="inlineStr">
        <is>
          <t>RET005430</t>
        </is>
      </c>
      <c r="B5415" t="inlineStr">
        <is>
          <t>O034444</t>
        </is>
      </c>
      <c r="C5415" s="25" t="n">
        <v>45675</v>
      </c>
      <c r="D5415" t="inlineStr">
        <is>
          <t>Fashion</t>
        </is>
      </c>
      <c r="E5415" t="inlineStr">
        <is>
          <t>Central</t>
        </is>
      </c>
      <c r="F5415" t="inlineStr">
        <is>
          <t>Retail Store</t>
        </is>
      </c>
      <c r="G5415" t="inlineStr">
        <is>
          <t>Size/Fit Issue</t>
        </is>
      </c>
      <c r="H5415" t="n">
        <v>2</v>
      </c>
      <c r="I5415" t="n">
        <v>1046.02</v>
      </c>
    </row>
    <row r="5416">
      <c r="A5416" t="inlineStr">
        <is>
          <t>RET005431</t>
        </is>
      </c>
      <c r="B5416" t="inlineStr">
        <is>
          <t>O034464</t>
        </is>
      </c>
      <c r="C5416" s="25" t="n">
        <v>45675</v>
      </c>
      <c r="D5416" t="inlineStr">
        <is>
          <t>Fashion</t>
        </is>
      </c>
      <c r="E5416" t="inlineStr">
        <is>
          <t>West</t>
        </is>
      </c>
      <c r="F5416" t="inlineStr">
        <is>
          <t>Marketplace</t>
        </is>
      </c>
      <c r="G5416" t="inlineStr">
        <is>
          <t>Defective Product</t>
        </is>
      </c>
      <c r="H5416" t="n">
        <v>1</v>
      </c>
      <c r="I5416" t="n">
        <v>872.47</v>
      </c>
    </row>
    <row r="5417">
      <c r="A5417" t="inlineStr">
        <is>
          <t>RET005432</t>
        </is>
      </c>
      <c r="B5417" t="inlineStr">
        <is>
          <t>O034465</t>
        </is>
      </c>
      <c r="C5417" s="25" t="n">
        <v>45675</v>
      </c>
      <c r="D5417" t="inlineStr">
        <is>
          <t>Sports</t>
        </is>
      </c>
      <c r="E5417" t="inlineStr">
        <is>
          <t>South</t>
        </is>
      </c>
      <c r="F5417" t="inlineStr">
        <is>
          <t>Website</t>
        </is>
      </c>
      <c r="G5417" t="inlineStr">
        <is>
          <t>Not as Described</t>
        </is>
      </c>
      <c r="H5417" t="n">
        <v>1</v>
      </c>
      <c r="I5417" t="n">
        <v>1694.38</v>
      </c>
    </row>
    <row r="5418">
      <c r="A5418" t="inlineStr">
        <is>
          <t>RET005433</t>
        </is>
      </c>
      <c r="B5418" t="inlineStr">
        <is>
          <t>O034470</t>
        </is>
      </c>
      <c r="C5418" s="25" t="n">
        <v>45675</v>
      </c>
      <c r="D5418" t="inlineStr">
        <is>
          <t>Electronics</t>
        </is>
      </c>
      <c r="E5418" t="inlineStr">
        <is>
          <t>South</t>
        </is>
      </c>
      <c r="F5418" t="inlineStr">
        <is>
          <t>Mobile App</t>
        </is>
      </c>
      <c r="G5418" t="inlineStr">
        <is>
          <t>Changed Mind</t>
        </is>
      </c>
      <c r="H5418" t="n">
        <v>1</v>
      </c>
      <c r="I5418" t="n">
        <v>6306.92</v>
      </c>
    </row>
    <row r="5419">
      <c r="A5419" t="inlineStr">
        <is>
          <t>RET005434</t>
        </is>
      </c>
      <c r="B5419" t="inlineStr">
        <is>
          <t>O034470</t>
        </is>
      </c>
      <c r="C5419" s="25" t="n">
        <v>45675</v>
      </c>
      <c r="D5419" t="inlineStr">
        <is>
          <t>Electronics</t>
        </is>
      </c>
      <c r="E5419" t="inlineStr">
        <is>
          <t>South</t>
        </is>
      </c>
      <c r="F5419" t="inlineStr">
        <is>
          <t>Mobile App</t>
        </is>
      </c>
      <c r="G5419" t="inlineStr">
        <is>
          <t>Changed Mind</t>
        </is>
      </c>
      <c r="H5419" t="n">
        <v>1</v>
      </c>
      <c r="I5419" t="n">
        <v>17005.03</v>
      </c>
    </row>
    <row r="5420">
      <c r="A5420" t="inlineStr">
        <is>
          <t>RET005435</t>
        </is>
      </c>
      <c r="B5420" t="inlineStr">
        <is>
          <t>O034473</t>
        </is>
      </c>
      <c r="C5420" s="25" t="n">
        <v>45675</v>
      </c>
      <c r="D5420" t="inlineStr">
        <is>
          <t>Fashion</t>
        </is>
      </c>
      <c r="E5420" t="inlineStr">
        <is>
          <t>North</t>
        </is>
      </c>
      <c r="F5420" t="inlineStr">
        <is>
          <t>Marketplace</t>
        </is>
      </c>
      <c r="G5420" t="inlineStr">
        <is>
          <t>Size/Fit Issue</t>
        </is>
      </c>
      <c r="H5420" t="n">
        <v>1</v>
      </c>
      <c r="I5420" t="n">
        <v>1507.86</v>
      </c>
    </row>
    <row r="5421">
      <c r="A5421" t="inlineStr">
        <is>
          <t>RET005436</t>
        </is>
      </c>
      <c r="B5421" t="inlineStr">
        <is>
          <t>O034477</t>
        </is>
      </c>
      <c r="C5421" s="25" t="n">
        <v>45675</v>
      </c>
      <c r="D5421" t="inlineStr">
        <is>
          <t>Fashion</t>
        </is>
      </c>
      <c r="E5421" t="inlineStr">
        <is>
          <t>Central</t>
        </is>
      </c>
      <c r="F5421" t="inlineStr">
        <is>
          <t>Website</t>
        </is>
      </c>
      <c r="G5421" t="inlineStr">
        <is>
          <t>Size/Fit Issue</t>
        </is>
      </c>
      <c r="H5421" t="n">
        <v>1</v>
      </c>
      <c r="I5421" t="n">
        <v>550.53</v>
      </c>
    </row>
    <row r="5422">
      <c r="A5422" t="inlineStr">
        <is>
          <t>RET005437</t>
        </is>
      </c>
      <c r="B5422" t="inlineStr">
        <is>
          <t>O034478</t>
        </is>
      </c>
      <c r="C5422" s="25" t="n">
        <v>45675</v>
      </c>
      <c r="D5422" t="inlineStr">
        <is>
          <t>Fashion</t>
        </is>
      </c>
      <c r="E5422" t="inlineStr">
        <is>
          <t>West</t>
        </is>
      </c>
      <c r="F5422" t="inlineStr">
        <is>
          <t>Mobile App</t>
        </is>
      </c>
      <c r="G5422" t="inlineStr">
        <is>
          <t>Size/Fit Issue</t>
        </is>
      </c>
      <c r="H5422" t="n">
        <v>1</v>
      </c>
      <c r="I5422" t="n">
        <v>1488.39</v>
      </c>
    </row>
    <row r="5423">
      <c r="A5423" t="inlineStr">
        <is>
          <t>RET005438</t>
        </is>
      </c>
      <c r="B5423" t="inlineStr">
        <is>
          <t>O034486</t>
        </is>
      </c>
      <c r="C5423" s="25" t="n">
        <v>45675</v>
      </c>
      <c r="D5423" t="inlineStr">
        <is>
          <t>Fashion</t>
        </is>
      </c>
      <c r="E5423" t="inlineStr">
        <is>
          <t>North</t>
        </is>
      </c>
      <c r="F5423" t="inlineStr">
        <is>
          <t>Marketplace</t>
        </is>
      </c>
      <c r="G5423" t="inlineStr">
        <is>
          <t>Size/Fit Issue</t>
        </is>
      </c>
      <c r="H5423" t="n">
        <v>2</v>
      </c>
      <c r="I5423" t="n">
        <v>1193.33</v>
      </c>
    </row>
    <row r="5424">
      <c r="A5424" t="inlineStr">
        <is>
          <t>RET005439</t>
        </is>
      </c>
      <c r="B5424" t="inlineStr">
        <is>
          <t>O034487</t>
        </is>
      </c>
      <c r="C5424" s="25" t="n">
        <v>45675</v>
      </c>
      <c r="D5424" t="inlineStr">
        <is>
          <t>Electronics</t>
        </is>
      </c>
      <c r="E5424" t="inlineStr">
        <is>
          <t>West</t>
        </is>
      </c>
      <c r="F5424" t="inlineStr">
        <is>
          <t>Marketplace</t>
        </is>
      </c>
      <c r="G5424" t="inlineStr">
        <is>
          <t>Defective Product</t>
        </is>
      </c>
      <c r="H5424" t="n">
        <v>1</v>
      </c>
      <c r="I5424" t="n">
        <v>12966.27</v>
      </c>
    </row>
    <row r="5425">
      <c r="A5425" t="inlineStr">
        <is>
          <t>RET005440</t>
        </is>
      </c>
      <c r="B5425" t="inlineStr">
        <is>
          <t>O034488</t>
        </is>
      </c>
      <c r="C5425" s="25" t="n">
        <v>45675</v>
      </c>
      <c r="D5425" t="inlineStr">
        <is>
          <t>Fashion</t>
        </is>
      </c>
      <c r="E5425" t="inlineStr">
        <is>
          <t>East</t>
        </is>
      </c>
      <c r="F5425" t="inlineStr">
        <is>
          <t>Mobile App</t>
        </is>
      </c>
      <c r="G5425" t="inlineStr">
        <is>
          <t>Wrong Item Delivered</t>
        </is>
      </c>
      <c r="H5425" t="n">
        <v>1</v>
      </c>
      <c r="I5425" t="n">
        <v>1088.14</v>
      </c>
    </row>
    <row r="5426">
      <c r="A5426" t="inlineStr">
        <is>
          <t>RET005441</t>
        </is>
      </c>
      <c r="B5426" t="inlineStr">
        <is>
          <t>O034492</t>
        </is>
      </c>
      <c r="C5426" s="25" t="n">
        <v>45675</v>
      </c>
      <c r="D5426" t="inlineStr">
        <is>
          <t>Beauty</t>
        </is>
      </c>
      <c r="E5426" t="inlineStr">
        <is>
          <t>West</t>
        </is>
      </c>
      <c r="F5426" t="inlineStr">
        <is>
          <t>Website</t>
        </is>
      </c>
      <c r="G5426" t="inlineStr">
        <is>
          <t>Size/Fit Issue</t>
        </is>
      </c>
      <c r="H5426" t="n">
        <v>1</v>
      </c>
      <c r="I5426" t="n">
        <v>1770.69</v>
      </c>
    </row>
    <row r="5427">
      <c r="A5427" t="inlineStr">
        <is>
          <t>RET005442</t>
        </is>
      </c>
      <c r="B5427" t="inlineStr">
        <is>
          <t>O034493</t>
        </is>
      </c>
      <c r="C5427" s="25" t="n">
        <v>45675</v>
      </c>
      <c r="D5427" t="inlineStr">
        <is>
          <t>Home &amp; Kitchen</t>
        </is>
      </c>
      <c r="E5427" t="inlineStr">
        <is>
          <t>West</t>
        </is>
      </c>
      <c r="F5427" t="inlineStr">
        <is>
          <t>Mobile App</t>
        </is>
      </c>
      <c r="G5427" t="inlineStr">
        <is>
          <t>Damaged in Transit</t>
        </is>
      </c>
      <c r="H5427" t="n">
        <v>1</v>
      </c>
      <c r="I5427" t="n">
        <v>1791.83</v>
      </c>
    </row>
    <row r="5428">
      <c r="A5428" t="inlineStr">
        <is>
          <t>RET005443</t>
        </is>
      </c>
      <c r="B5428" t="inlineStr">
        <is>
          <t>O034510</t>
        </is>
      </c>
      <c r="C5428" s="25" t="n">
        <v>45676</v>
      </c>
      <c r="D5428" t="inlineStr">
        <is>
          <t>Electronics</t>
        </is>
      </c>
      <c r="E5428" t="inlineStr">
        <is>
          <t>South</t>
        </is>
      </c>
      <c r="F5428" t="inlineStr">
        <is>
          <t>Mobile App</t>
        </is>
      </c>
      <c r="G5428" t="inlineStr">
        <is>
          <t>Damaged in Transit</t>
        </is>
      </c>
      <c r="H5428" t="n">
        <v>1</v>
      </c>
      <c r="I5428" t="n">
        <v>12699.12</v>
      </c>
    </row>
    <row r="5429">
      <c r="A5429" t="inlineStr">
        <is>
          <t>RET005444</t>
        </is>
      </c>
      <c r="B5429" t="inlineStr">
        <is>
          <t>O034533</t>
        </is>
      </c>
      <c r="C5429" s="25" t="n">
        <v>45676</v>
      </c>
      <c r="D5429" t="inlineStr">
        <is>
          <t>Sports</t>
        </is>
      </c>
      <c r="E5429" t="inlineStr">
        <is>
          <t>Central</t>
        </is>
      </c>
      <c r="F5429" t="inlineStr">
        <is>
          <t>Website</t>
        </is>
      </c>
      <c r="G5429" t="inlineStr">
        <is>
          <t>Damaged in Transit</t>
        </is>
      </c>
      <c r="H5429" t="n">
        <v>1</v>
      </c>
      <c r="I5429" t="n">
        <v>800.4400000000001</v>
      </c>
    </row>
    <row r="5430">
      <c r="A5430" t="inlineStr">
        <is>
          <t>RET005445</t>
        </is>
      </c>
      <c r="B5430" t="inlineStr">
        <is>
          <t>O034536</t>
        </is>
      </c>
      <c r="C5430" s="25" t="n">
        <v>45676</v>
      </c>
      <c r="D5430" t="inlineStr">
        <is>
          <t>Home &amp; Kitchen</t>
        </is>
      </c>
      <c r="E5430" t="inlineStr">
        <is>
          <t>East</t>
        </is>
      </c>
      <c r="F5430" t="inlineStr">
        <is>
          <t>Website</t>
        </is>
      </c>
      <c r="G5430" t="inlineStr">
        <is>
          <t>Defective Product</t>
        </is>
      </c>
      <c r="H5430" t="n">
        <v>2</v>
      </c>
      <c r="I5430" t="n">
        <v>2275.9</v>
      </c>
    </row>
    <row r="5431">
      <c r="A5431" t="inlineStr">
        <is>
          <t>RET005446</t>
        </is>
      </c>
      <c r="B5431" t="inlineStr">
        <is>
          <t>O034541</t>
        </is>
      </c>
      <c r="C5431" s="25" t="n">
        <v>45676</v>
      </c>
      <c r="D5431" t="inlineStr">
        <is>
          <t>Home &amp; Kitchen</t>
        </is>
      </c>
      <c r="E5431" t="inlineStr">
        <is>
          <t>West</t>
        </is>
      </c>
      <c r="F5431" t="inlineStr">
        <is>
          <t>Mobile App</t>
        </is>
      </c>
      <c r="G5431" t="inlineStr">
        <is>
          <t>Defective Product</t>
        </is>
      </c>
      <c r="H5431" t="n">
        <v>1</v>
      </c>
      <c r="I5431" t="n">
        <v>972.47</v>
      </c>
    </row>
    <row r="5432">
      <c r="A5432" t="inlineStr">
        <is>
          <t>RET005447</t>
        </is>
      </c>
      <c r="B5432" t="inlineStr">
        <is>
          <t>O034541</t>
        </is>
      </c>
      <c r="C5432" s="25" t="n">
        <v>45676</v>
      </c>
      <c r="D5432" t="inlineStr">
        <is>
          <t>Sports</t>
        </is>
      </c>
      <c r="E5432" t="inlineStr">
        <is>
          <t>West</t>
        </is>
      </c>
      <c r="F5432" t="inlineStr">
        <is>
          <t>Mobile App</t>
        </is>
      </c>
      <c r="G5432" t="inlineStr">
        <is>
          <t>Defective Product</t>
        </is>
      </c>
      <c r="H5432" t="n">
        <v>1</v>
      </c>
      <c r="I5432" t="n">
        <v>6287.5</v>
      </c>
    </row>
    <row r="5433">
      <c r="A5433" t="inlineStr">
        <is>
          <t>RET005448</t>
        </is>
      </c>
      <c r="B5433" t="inlineStr">
        <is>
          <t>O034544</t>
        </is>
      </c>
      <c r="C5433" s="25" t="n">
        <v>45676</v>
      </c>
      <c r="D5433" t="inlineStr">
        <is>
          <t>Fashion</t>
        </is>
      </c>
      <c r="E5433" t="inlineStr">
        <is>
          <t>South</t>
        </is>
      </c>
      <c r="F5433" t="inlineStr">
        <is>
          <t>Mobile App</t>
        </is>
      </c>
      <c r="G5433" t="inlineStr">
        <is>
          <t>Size/Fit Issue</t>
        </is>
      </c>
      <c r="H5433" t="n">
        <v>1</v>
      </c>
      <c r="I5433" t="n">
        <v>3520.23</v>
      </c>
    </row>
    <row r="5434">
      <c r="A5434" t="inlineStr">
        <is>
          <t>RET005449</t>
        </is>
      </c>
      <c r="B5434" t="inlineStr">
        <is>
          <t>O034550</t>
        </is>
      </c>
      <c r="C5434" s="25" t="n">
        <v>45676</v>
      </c>
      <c r="D5434" t="inlineStr">
        <is>
          <t>Sports</t>
        </is>
      </c>
      <c r="E5434" t="inlineStr">
        <is>
          <t>East</t>
        </is>
      </c>
      <c r="F5434" t="inlineStr">
        <is>
          <t>Marketplace</t>
        </is>
      </c>
      <c r="G5434" t="inlineStr">
        <is>
          <t>Damaged in Transit</t>
        </is>
      </c>
      <c r="H5434" t="n">
        <v>1</v>
      </c>
      <c r="I5434" t="n">
        <v>1605.2</v>
      </c>
    </row>
    <row r="5435">
      <c r="A5435" t="inlineStr">
        <is>
          <t>RET005450</t>
        </is>
      </c>
      <c r="B5435" t="inlineStr">
        <is>
          <t>O034551</t>
        </is>
      </c>
      <c r="C5435" s="25" t="n">
        <v>45676</v>
      </c>
      <c r="D5435" t="inlineStr">
        <is>
          <t>Fashion</t>
        </is>
      </c>
      <c r="E5435" t="inlineStr">
        <is>
          <t>South</t>
        </is>
      </c>
      <c r="F5435" t="inlineStr">
        <is>
          <t>Website</t>
        </is>
      </c>
      <c r="G5435" t="inlineStr">
        <is>
          <t>Changed Mind</t>
        </is>
      </c>
      <c r="H5435" t="n">
        <v>1</v>
      </c>
      <c r="I5435" t="n">
        <v>1497.64</v>
      </c>
    </row>
    <row r="5436">
      <c r="A5436" t="inlineStr">
        <is>
          <t>RET005451</t>
        </is>
      </c>
      <c r="B5436" t="inlineStr">
        <is>
          <t>O034553</t>
        </is>
      </c>
      <c r="C5436" s="25" t="n">
        <v>45676</v>
      </c>
      <c r="D5436" t="inlineStr">
        <is>
          <t>Books</t>
        </is>
      </c>
      <c r="E5436" t="inlineStr">
        <is>
          <t>Central</t>
        </is>
      </c>
      <c r="F5436" t="inlineStr">
        <is>
          <t>Marketplace</t>
        </is>
      </c>
      <c r="G5436" t="inlineStr">
        <is>
          <t>Changed Mind</t>
        </is>
      </c>
      <c r="H5436" t="n">
        <v>1</v>
      </c>
      <c r="I5436" t="n">
        <v>427.34</v>
      </c>
    </row>
    <row r="5437">
      <c r="A5437" t="inlineStr">
        <is>
          <t>RET005452</t>
        </is>
      </c>
      <c r="B5437" t="inlineStr">
        <is>
          <t>O034554</t>
        </is>
      </c>
      <c r="C5437" s="25" t="n">
        <v>45676</v>
      </c>
      <c r="D5437" t="inlineStr">
        <is>
          <t>Beauty</t>
        </is>
      </c>
      <c r="E5437" t="inlineStr">
        <is>
          <t>South</t>
        </is>
      </c>
      <c r="F5437" t="inlineStr">
        <is>
          <t>Website</t>
        </is>
      </c>
      <c r="G5437" t="inlineStr">
        <is>
          <t>Damaged in Transit</t>
        </is>
      </c>
      <c r="H5437" t="n">
        <v>1</v>
      </c>
      <c r="I5437" t="n">
        <v>430.53</v>
      </c>
    </row>
    <row r="5438">
      <c r="A5438" t="inlineStr">
        <is>
          <t>RET005453</t>
        </is>
      </c>
      <c r="B5438" t="inlineStr">
        <is>
          <t>O034556</t>
        </is>
      </c>
      <c r="C5438" s="25" t="n">
        <v>45676</v>
      </c>
      <c r="D5438" t="inlineStr">
        <is>
          <t>Books</t>
        </is>
      </c>
      <c r="E5438" t="inlineStr">
        <is>
          <t>Central</t>
        </is>
      </c>
      <c r="F5438" t="inlineStr">
        <is>
          <t>Marketplace</t>
        </is>
      </c>
      <c r="G5438" t="inlineStr">
        <is>
          <t>Not as Described</t>
        </is>
      </c>
      <c r="H5438" t="n">
        <v>1</v>
      </c>
      <c r="I5438" t="n">
        <v>242.39</v>
      </c>
    </row>
    <row r="5439">
      <c r="A5439" t="inlineStr">
        <is>
          <t>RET005454</t>
        </is>
      </c>
      <c r="B5439" t="inlineStr">
        <is>
          <t>O034556</t>
        </is>
      </c>
      <c r="C5439" s="25" t="n">
        <v>45676</v>
      </c>
      <c r="D5439" t="inlineStr">
        <is>
          <t>Beauty</t>
        </is>
      </c>
      <c r="E5439" t="inlineStr">
        <is>
          <t>Central</t>
        </is>
      </c>
      <c r="F5439" t="inlineStr">
        <is>
          <t>Marketplace</t>
        </is>
      </c>
      <c r="G5439" t="inlineStr">
        <is>
          <t>Wrong Item Delivered</t>
        </is>
      </c>
      <c r="H5439" t="n">
        <v>1</v>
      </c>
      <c r="I5439" t="n">
        <v>706.99</v>
      </c>
    </row>
    <row r="5440">
      <c r="A5440" t="inlineStr">
        <is>
          <t>RET005455</t>
        </is>
      </c>
      <c r="B5440" t="inlineStr">
        <is>
          <t>O034559</t>
        </is>
      </c>
      <c r="C5440" s="25" t="n">
        <v>45676</v>
      </c>
      <c r="D5440" t="inlineStr">
        <is>
          <t>Beauty</t>
        </is>
      </c>
      <c r="E5440" t="inlineStr">
        <is>
          <t>South</t>
        </is>
      </c>
      <c r="F5440" t="inlineStr">
        <is>
          <t>Unknown</t>
        </is>
      </c>
      <c r="G5440" t="inlineStr">
        <is>
          <t>Defective Product</t>
        </is>
      </c>
      <c r="H5440" t="n">
        <v>1</v>
      </c>
      <c r="I5440" t="n">
        <v>339.24</v>
      </c>
    </row>
    <row r="5441">
      <c r="A5441" t="inlineStr">
        <is>
          <t>RET005456</t>
        </is>
      </c>
      <c r="B5441" t="inlineStr">
        <is>
          <t>O034561</t>
        </is>
      </c>
      <c r="C5441" s="25" t="n">
        <v>45676</v>
      </c>
      <c r="D5441" t="inlineStr">
        <is>
          <t>Electronics</t>
        </is>
      </c>
      <c r="E5441" t="inlineStr">
        <is>
          <t>West</t>
        </is>
      </c>
      <c r="F5441" t="inlineStr">
        <is>
          <t>Mobile App</t>
        </is>
      </c>
      <c r="G5441" t="inlineStr">
        <is>
          <t>Wrong Item Delivered</t>
        </is>
      </c>
      <c r="H5441" t="n">
        <v>1</v>
      </c>
      <c r="I5441" t="n">
        <v>7705.37</v>
      </c>
    </row>
    <row r="5442">
      <c r="A5442" t="inlineStr">
        <is>
          <t>RET005457</t>
        </is>
      </c>
      <c r="B5442" t="inlineStr">
        <is>
          <t>O034563</t>
        </is>
      </c>
      <c r="C5442" s="25" t="n">
        <v>45677</v>
      </c>
      <c r="D5442" t="inlineStr">
        <is>
          <t>Fashion</t>
        </is>
      </c>
      <c r="E5442" t="inlineStr">
        <is>
          <t>South</t>
        </is>
      </c>
      <c r="F5442" t="inlineStr">
        <is>
          <t>Mobile App</t>
        </is>
      </c>
      <c r="G5442" t="inlineStr">
        <is>
          <t>Size/Fit Issue</t>
        </is>
      </c>
      <c r="H5442" t="n">
        <v>1</v>
      </c>
      <c r="I5442" t="n">
        <v>2380.22</v>
      </c>
    </row>
    <row r="5443">
      <c r="A5443" t="inlineStr">
        <is>
          <t>RET005458</t>
        </is>
      </c>
      <c r="B5443" t="inlineStr">
        <is>
          <t>O034568</t>
        </is>
      </c>
      <c r="C5443" s="25" t="n">
        <v>45677</v>
      </c>
      <c r="D5443" t="inlineStr">
        <is>
          <t>Fashion</t>
        </is>
      </c>
      <c r="E5443" t="inlineStr">
        <is>
          <t>North</t>
        </is>
      </c>
      <c r="F5443" t="inlineStr">
        <is>
          <t>Mobile App</t>
        </is>
      </c>
      <c r="G5443" t="inlineStr">
        <is>
          <t>Size/Fit Issue</t>
        </is>
      </c>
      <c r="H5443" t="n">
        <v>2</v>
      </c>
      <c r="I5443" t="n">
        <v>1413.98</v>
      </c>
    </row>
    <row r="5444">
      <c r="A5444" t="inlineStr">
        <is>
          <t>RET005459</t>
        </is>
      </c>
      <c r="B5444" t="inlineStr">
        <is>
          <t>O034577</t>
        </is>
      </c>
      <c r="C5444" s="25" t="n">
        <v>45677</v>
      </c>
      <c r="D5444" t="inlineStr">
        <is>
          <t>Fashion</t>
        </is>
      </c>
      <c r="E5444" t="inlineStr">
        <is>
          <t>East</t>
        </is>
      </c>
      <c r="F5444" t="inlineStr">
        <is>
          <t>Mobile App</t>
        </is>
      </c>
      <c r="G5444" t="inlineStr">
        <is>
          <t>Changed Mind</t>
        </is>
      </c>
      <c r="H5444" t="n">
        <v>1</v>
      </c>
      <c r="I5444" t="n">
        <v>247.69</v>
      </c>
    </row>
    <row r="5445">
      <c r="A5445" t="inlineStr">
        <is>
          <t>RET005460</t>
        </is>
      </c>
      <c r="B5445" t="inlineStr">
        <is>
          <t>O034578</t>
        </is>
      </c>
      <c r="C5445" s="25" t="n">
        <v>45677</v>
      </c>
      <c r="D5445" t="inlineStr">
        <is>
          <t>Fashion</t>
        </is>
      </c>
      <c r="E5445" t="inlineStr">
        <is>
          <t>East</t>
        </is>
      </c>
      <c r="F5445" t="inlineStr">
        <is>
          <t>Mobile App</t>
        </is>
      </c>
      <c r="G5445" t="inlineStr">
        <is>
          <t>Size/Fit Issue</t>
        </is>
      </c>
      <c r="H5445" t="n">
        <v>1</v>
      </c>
      <c r="I5445" t="n">
        <v>495.48</v>
      </c>
    </row>
    <row r="5446">
      <c r="A5446" t="inlineStr">
        <is>
          <t>RET005461</t>
        </is>
      </c>
      <c r="B5446" t="inlineStr">
        <is>
          <t>O034580</t>
        </is>
      </c>
      <c r="C5446" s="25" t="n">
        <v>45677</v>
      </c>
      <c r="D5446" t="inlineStr">
        <is>
          <t>Electronics</t>
        </is>
      </c>
      <c r="E5446" t="inlineStr">
        <is>
          <t>South</t>
        </is>
      </c>
      <c r="F5446" t="inlineStr">
        <is>
          <t>Website</t>
        </is>
      </c>
      <c r="G5446" t="inlineStr">
        <is>
          <t>Not as Described</t>
        </is>
      </c>
      <c r="H5446" t="n">
        <v>1</v>
      </c>
      <c r="I5446" t="n">
        <v>15116.55</v>
      </c>
    </row>
    <row r="5447">
      <c r="A5447" t="inlineStr">
        <is>
          <t>RET005462</t>
        </is>
      </c>
      <c r="B5447" t="inlineStr">
        <is>
          <t>O034585</t>
        </is>
      </c>
      <c r="C5447" s="25" t="n">
        <v>45677</v>
      </c>
      <c r="D5447" t="inlineStr">
        <is>
          <t>Beauty</t>
        </is>
      </c>
      <c r="E5447" t="inlineStr">
        <is>
          <t>West</t>
        </is>
      </c>
      <c r="F5447" t="inlineStr">
        <is>
          <t>Mobile App</t>
        </is>
      </c>
      <c r="G5447" t="inlineStr">
        <is>
          <t>Wrong Item Delivered</t>
        </is>
      </c>
      <c r="H5447" t="n">
        <v>1</v>
      </c>
      <c r="I5447" t="n">
        <v>748.58</v>
      </c>
    </row>
    <row r="5448">
      <c r="A5448" t="inlineStr">
        <is>
          <t>RET005463</t>
        </is>
      </c>
      <c r="B5448" t="inlineStr">
        <is>
          <t>O034597</t>
        </is>
      </c>
      <c r="C5448" s="25" t="n">
        <v>45677</v>
      </c>
      <c r="D5448" t="inlineStr">
        <is>
          <t>Fashion</t>
        </is>
      </c>
      <c r="E5448" t="inlineStr">
        <is>
          <t>North</t>
        </is>
      </c>
      <c r="F5448" t="inlineStr">
        <is>
          <t>Marketplace</t>
        </is>
      </c>
      <c r="G5448" t="inlineStr">
        <is>
          <t>Changed Mind</t>
        </is>
      </c>
      <c r="H5448" t="n">
        <v>1</v>
      </c>
      <c r="I5448" t="n">
        <v>894.59</v>
      </c>
    </row>
    <row r="5449">
      <c r="A5449" t="inlineStr">
        <is>
          <t>RET005464</t>
        </is>
      </c>
      <c r="B5449" t="inlineStr">
        <is>
          <t>O034602</t>
        </is>
      </c>
      <c r="C5449" s="25" t="n">
        <v>45677</v>
      </c>
      <c r="D5449" t="inlineStr">
        <is>
          <t>Home &amp; Kitchen</t>
        </is>
      </c>
      <c r="E5449" t="inlineStr">
        <is>
          <t>North</t>
        </is>
      </c>
      <c r="F5449" t="inlineStr">
        <is>
          <t>Mobile App</t>
        </is>
      </c>
      <c r="G5449" t="inlineStr">
        <is>
          <t>Defective Product</t>
        </is>
      </c>
      <c r="H5449" t="n">
        <v>1</v>
      </c>
      <c r="I5449" t="n">
        <v>345.03</v>
      </c>
    </row>
    <row r="5450">
      <c r="A5450" t="inlineStr">
        <is>
          <t>RET005465</t>
        </is>
      </c>
      <c r="B5450" t="inlineStr">
        <is>
          <t>O034610</t>
        </is>
      </c>
      <c r="C5450" s="25" t="n">
        <v>45678</v>
      </c>
      <c r="D5450" t="inlineStr">
        <is>
          <t>Fashion</t>
        </is>
      </c>
      <c r="E5450" t="inlineStr">
        <is>
          <t>South</t>
        </is>
      </c>
      <c r="F5450" t="inlineStr">
        <is>
          <t>Mobile App</t>
        </is>
      </c>
      <c r="G5450" t="inlineStr">
        <is>
          <t>Changed Mind</t>
        </is>
      </c>
      <c r="H5450" t="n">
        <v>1</v>
      </c>
      <c r="I5450" t="n">
        <v>1176.89</v>
      </c>
    </row>
    <row r="5451">
      <c r="A5451" t="inlineStr">
        <is>
          <t>RET005466</t>
        </is>
      </c>
      <c r="B5451" t="inlineStr">
        <is>
          <t>O034611</t>
        </is>
      </c>
      <c r="C5451" s="25" t="n">
        <v>45678</v>
      </c>
      <c r="D5451" t="inlineStr">
        <is>
          <t>Sports</t>
        </is>
      </c>
      <c r="E5451" t="inlineStr">
        <is>
          <t>North</t>
        </is>
      </c>
      <c r="F5451" t="inlineStr">
        <is>
          <t>Mobile App</t>
        </is>
      </c>
      <c r="G5451" t="inlineStr">
        <is>
          <t>Late Delivery</t>
        </is>
      </c>
      <c r="H5451" t="n">
        <v>2</v>
      </c>
      <c r="I5451" t="n">
        <v>5978.11</v>
      </c>
    </row>
    <row r="5452">
      <c r="A5452" t="inlineStr">
        <is>
          <t>RET005467</t>
        </is>
      </c>
      <c r="B5452" t="inlineStr">
        <is>
          <t>O034612</t>
        </is>
      </c>
      <c r="C5452" s="25" t="n">
        <v>45678</v>
      </c>
      <c r="D5452" t="inlineStr">
        <is>
          <t>Electronics</t>
        </is>
      </c>
      <c r="E5452" t="inlineStr">
        <is>
          <t>East</t>
        </is>
      </c>
      <c r="F5452" t="inlineStr">
        <is>
          <t>Mobile App</t>
        </is>
      </c>
      <c r="G5452" t="inlineStr">
        <is>
          <t>Defective Product</t>
        </is>
      </c>
      <c r="H5452" t="n">
        <v>1</v>
      </c>
      <c r="I5452" t="n">
        <v>2129.67</v>
      </c>
    </row>
    <row r="5453">
      <c r="A5453" t="inlineStr">
        <is>
          <t>RET005468</t>
        </is>
      </c>
      <c r="B5453" t="inlineStr">
        <is>
          <t>O034612</t>
        </is>
      </c>
      <c r="C5453" s="25" t="n">
        <v>45678</v>
      </c>
      <c r="D5453" t="inlineStr">
        <is>
          <t>Electronics</t>
        </is>
      </c>
      <c r="E5453" t="inlineStr">
        <is>
          <t>East</t>
        </is>
      </c>
      <c r="F5453" t="inlineStr">
        <is>
          <t>Mobile App</t>
        </is>
      </c>
      <c r="G5453" t="inlineStr">
        <is>
          <t>Defective Product</t>
        </is>
      </c>
      <c r="H5453" t="n">
        <v>3</v>
      </c>
      <c r="I5453" t="n">
        <v>24902.71</v>
      </c>
    </row>
    <row r="5454">
      <c r="A5454" t="inlineStr">
        <is>
          <t>RET005469</t>
        </is>
      </c>
      <c r="B5454" t="inlineStr">
        <is>
          <t>O034632</t>
        </is>
      </c>
      <c r="C5454" s="25" t="n">
        <v>45678</v>
      </c>
      <c r="D5454" t="inlineStr">
        <is>
          <t>Sports</t>
        </is>
      </c>
      <c r="E5454" t="inlineStr">
        <is>
          <t>North</t>
        </is>
      </c>
      <c r="F5454" t="inlineStr">
        <is>
          <t>Marketplace</t>
        </is>
      </c>
      <c r="G5454" t="inlineStr">
        <is>
          <t>Size/Fit Issue</t>
        </is>
      </c>
      <c r="H5454" t="n">
        <v>2</v>
      </c>
      <c r="I5454" t="n">
        <v>5197.19</v>
      </c>
    </row>
    <row r="5455">
      <c r="A5455" t="inlineStr">
        <is>
          <t>RET005470</t>
        </is>
      </c>
      <c r="B5455" t="inlineStr">
        <is>
          <t>O034647</t>
        </is>
      </c>
      <c r="C5455" s="25" t="n">
        <v>45678</v>
      </c>
      <c r="D5455" t="inlineStr">
        <is>
          <t>Fashion</t>
        </is>
      </c>
      <c r="E5455" t="inlineStr">
        <is>
          <t>North</t>
        </is>
      </c>
      <c r="F5455" t="inlineStr">
        <is>
          <t>Marketplace</t>
        </is>
      </c>
      <c r="G5455" t="inlineStr">
        <is>
          <t>Changed Mind</t>
        </is>
      </c>
      <c r="H5455" t="n">
        <v>1</v>
      </c>
      <c r="I5455" t="n">
        <v>2691.07</v>
      </c>
    </row>
    <row r="5456">
      <c r="A5456" t="inlineStr">
        <is>
          <t>RET005471</t>
        </is>
      </c>
      <c r="B5456" t="inlineStr">
        <is>
          <t>O034662</t>
        </is>
      </c>
      <c r="C5456" s="25" t="n">
        <v>45678</v>
      </c>
      <c r="D5456" t="inlineStr">
        <is>
          <t>Beauty</t>
        </is>
      </c>
      <c r="E5456" t="inlineStr">
        <is>
          <t>North</t>
        </is>
      </c>
      <c r="F5456" t="inlineStr">
        <is>
          <t>Retail Store</t>
        </is>
      </c>
      <c r="G5456" t="inlineStr">
        <is>
          <t>Not as Described</t>
        </is>
      </c>
      <c r="H5456" t="n">
        <v>1</v>
      </c>
      <c r="I5456" t="n">
        <v>582.98</v>
      </c>
    </row>
    <row r="5457">
      <c r="A5457" t="inlineStr">
        <is>
          <t>RET005472</t>
        </is>
      </c>
      <c r="B5457" t="inlineStr">
        <is>
          <t>O034666</t>
        </is>
      </c>
      <c r="C5457" s="25" t="n">
        <v>45678</v>
      </c>
      <c r="D5457" t="inlineStr">
        <is>
          <t>Home &amp; Kitchen</t>
        </is>
      </c>
      <c r="E5457" t="inlineStr">
        <is>
          <t>West</t>
        </is>
      </c>
      <c r="F5457" t="inlineStr">
        <is>
          <t>Mobile App</t>
        </is>
      </c>
      <c r="G5457" t="inlineStr">
        <is>
          <t>Wrong Item Delivered</t>
        </is>
      </c>
      <c r="H5457" t="n">
        <v>1</v>
      </c>
      <c r="I5457" t="n">
        <v>3602.97</v>
      </c>
    </row>
    <row r="5458">
      <c r="A5458" t="inlineStr">
        <is>
          <t>RET005473</t>
        </is>
      </c>
      <c r="B5458" t="inlineStr">
        <is>
          <t>O034686</t>
        </is>
      </c>
      <c r="C5458" s="25" t="n">
        <v>45679</v>
      </c>
      <c r="D5458" t="inlineStr">
        <is>
          <t>Fashion</t>
        </is>
      </c>
      <c r="E5458" t="inlineStr">
        <is>
          <t>North</t>
        </is>
      </c>
      <c r="F5458" t="inlineStr">
        <is>
          <t>Marketplace</t>
        </is>
      </c>
      <c r="G5458" t="inlineStr">
        <is>
          <t>Changed Mind</t>
        </is>
      </c>
      <c r="H5458" t="n">
        <v>1</v>
      </c>
      <c r="I5458" t="n">
        <v>670.21</v>
      </c>
    </row>
    <row r="5459">
      <c r="A5459" t="inlineStr">
        <is>
          <t>RET005474</t>
        </is>
      </c>
      <c r="B5459" t="inlineStr">
        <is>
          <t>O034687</t>
        </is>
      </c>
      <c r="C5459" s="25" t="n">
        <v>45679</v>
      </c>
      <c r="D5459" t="inlineStr">
        <is>
          <t>Electronics</t>
        </is>
      </c>
      <c r="E5459" t="inlineStr">
        <is>
          <t>West</t>
        </is>
      </c>
      <c r="F5459" t="inlineStr">
        <is>
          <t>Mobile App</t>
        </is>
      </c>
      <c r="G5459" t="inlineStr">
        <is>
          <t>Defective Product</t>
        </is>
      </c>
      <c r="H5459" t="n">
        <v>1</v>
      </c>
      <c r="I5459" t="n">
        <v>11362.37</v>
      </c>
    </row>
    <row r="5460">
      <c r="A5460" t="inlineStr">
        <is>
          <t>RET005475</t>
        </is>
      </c>
      <c r="B5460" t="inlineStr">
        <is>
          <t>O034697</t>
        </is>
      </c>
      <c r="C5460" s="25" t="n">
        <v>45679</v>
      </c>
      <c r="D5460" t="inlineStr">
        <is>
          <t>Fashion</t>
        </is>
      </c>
      <c r="E5460" t="inlineStr">
        <is>
          <t>North</t>
        </is>
      </c>
      <c r="F5460" t="inlineStr">
        <is>
          <t>Mobile App</t>
        </is>
      </c>
      <c r="G5460" t="inlineStr">
        <is>
          <t>Changed Mind</t>
        </is>
      </c>
      <c r="H5460" t="n">
        <v>1</v>
      </c>
      <c r="I5460" t="n">
        <v>749.0599999999999</v>
      </c>
    </row>
    <row r="5461">
      <c r="A5461" t="inlineStr">
        <is>
          <t>RET005476</t>
        </is>
      </c>
      <c r="B5461" t="inlineStr">
        <is>
          <t>O034697</t>
        </is>
      </c>
      <c r="C5461" s="25" t="n">
        <v>45679</v>
      </c>
      <c r="D5461" t="inlineStr">
        <is>
          <t>Electronics</t>
        </is>
      </c>
      <c r="E5461" t="inlineStr">
        <is>
          <t>North</t>
        </is>
      </c>
      <c r="F5461" t="inlineStr">
        <is>
          <t>Mobile App</t>
        </is>
      </c>
      <c r="G5461" t="inlineStr">
        <is>
          <t>Size/Fit Issue</t>
        </is>
      </c>
      <c r="H5461" t="n">
        <v>1</v>
      </c>
      <c r="I5461" t="n">
        <v>3351.88</v>
      </c>
    </row>
    <row r="5462">
      <c r="A5462" t="inlineStr">
        <is>
          <t>RET005477</t>
        </is>
      </c>
      <c r="B5462" t="inlineStr">
        <is>
          <t>O034708</t>
        </is>
      </c>
      <c r="C5462" s="25" t="n">
        <v>45679</v>
      </c>
      <c r="D5462" t="inlineStr">
        <is>
          <t>Fashion</t>
        </is>
      </c>
      <c r="E5462" t="inlineStr">
        <is>
          <t>West</t>
        </is>
      </c>
      <c r="F5462" t="inlineStr">
        <is>
          <t>Website</t>
        </is>
      </c>
      <c r="G5462" t="inlineStr">
        <is>
          <t>Not as Described</t>
        </is>
      </c>
      <c r="H5462" t="n">
        <v>1</v>
      </c>
      <c r="I5462" t="n">
        <v>1258.6</v>
      </c>
    </row>
    <row r="5463">
      <c r="A5463" t="inlineStr">
        <is>
          <t>RET005478</t>
        </is>
      </c>
      <c r="B5463" t="inlineStr">
        <is>
          <t>O034713</t>
        </is>
      </c>
      <c r="C5463" s="25" t="n">
        <v>45679</v>
      </c>
      <c r="D5463" t="inlineStr">
        <is>
          <t>Fashion</t>
        </is>
      </c>
      <c r="E5463" t="inlineStr">
        <is>
          <t>Central</t>
        </is>
      </c>
      <c r="F5463" t="inlineStr">
        <is>
          <t>Mobile App</t>
        </is>
      </c>
      <c r="G5463" t="inlineStr">
        <is>
          <t>Size/Fit Issue</t>
        </is>
      </c>
      <c r="H5463" t="n">
        <v>1</v>
      </c>
      <c r="I5463" t="n">
        <v>1507.86</v>
      </c>
    </row>
    <row r="5464">
      <c r="A5464" t="inlineStr">
        <is>
          <t>RET005479</t>
        </is>
      </c>
      <c r="B5464" t="inlineStr">
        <is>
          <t>O034716</t>
        </is>
      </c>
      <c r="C5464" s="25" t="n">
        <v>45679</v>
      </c>
      <c r="D5464" t="inlineStr">
        <is>
          <t>Fashion</t>
        </is>
      </c>
      <c r="E5464" t="inlineStr">
        <is>
          <t>East</t>
        </is>
      </c>
      <c r="F5464" t="inlineStr">
        <is>
          <t>Mobile App</t>
        </is>
      </c>
      <c r="G5464" t="inlineStr">
        <is>
          <t>Not as Described</t>
        </is>
      </c>
      <c r="H5464" t="n">
        <v>1</v>
      </c>
      <c r="I5464" t="n">
        <v>962.73</v>
      </c>
    </row>
    <row r="5465">
      <c r="A5465" t="inlineStr">
        <is>
          <t>RET005480</t>
        </is>
      </c>
      <c r="B5465" t="inlineStr">
        <is>
          <t>O034725</t>
        </is>
      </c>
      <c r="C5465" s="25" t="n">
        <v>45679</v>
      </c>
      <c r="D5465" t="inlineStr">
        <is>
          <t>Electronics</t>
        </is>
      </c>
      <c r="E5465" t="inlineStr">
        <is>
          <t>South</t>
        </is>
      </c>
      <c r="F5465" t="inlineStr">
        <is>
          <t>Marketplace</t>
        </is>
      </c>
      <c r="G5465" t="inlineStr">
        <is>
          <t>Defective Product</t>
        </is>
      </c>
      <c r="H5465" t="n">
        <v>1</v>
      </c>
      <c r="I5465" t="n">
        <v>3844.11</v>
      </c>
    </row>
    <row r="5466">
      <c r="A5466" t="inlineStr">
        <is>
          <t>RET005481</t>
        </is>
      </c>
      <c r="B5466" t="inlineStr">
        <is>
          <t>O034728</t>
        </is>
      </c>
      <c r="C5466" s="25" t="n">
        <v>45679</v>
      </c>
      <c r="D5466" t="inlineStr">
        <is>
          <t>Sports</t>
        </is>
      </c>
      <c r="E5466" t="inlineStr">
        <is>
          <t>West</t>
        </is>
      </c>
      <c r="F5466" t="inlineStr">
        <is>
          <t>Marketplace</t>
        </is>
      </c>
      <c r="G5466" t="inlineStr">
        <is>
          <t>Size/Fit Issue</t>
        </is>
      </c>
      <c r="H5466" t="n">
        <v>1</v>
      </c>
      <c r="I5466" t="n">
        <v>2929.08</v>
      </c>
    </row>
    <row r="5467">
      <c r="A5467" t="inlineStr">
        <is>
          <t>RET005482</t>
        </is>
      </c>
      <c r="B5467" t="inlineStr">
        <is>
          <t>O034736</t>
        </is>
      </c>
      <c r="C5467" s="25" t="n">
        <v>45679</v>
      </c>
      <c r="D5467" t="inlineStr">
        <is>
          <t>Fashion</t>
        </is>
      </c>
      <c r="E5467" t="inlineStr">
        <is>
          <t>West</t>
        </is>
      </c>
      <c r="F5467" t="inlineStr">
        <is>
          <t>Website</t>
        </is>
      </c>
      <c r="G5467" t="inlineStr">
        <is>
          <t>Defective Product</t>
        </is>
      </c>
      <c r="H5467" t="n">
        <v>1</v>
      </c>
      <c r="I5467" t="n">
        <v>631.76</v>
      </c>
    </row>
    <row r="5468">
      <c r="A5468" t="inlineStr">
        <is>
          <t>RET005483</t>
        </is>
      </c>
      <c r="B5468" t="inlineStr">
        <is>
          <t>O034742</t>
        </is>
      </c>
      <c r="C5468" s="25" t="n">
        <v>45679</v>
      </c>
      <c r="D5468" t="inlineStr">
        <is>
          <t>Fashion</t>
        </is>
      </c>
      <c r="E5468" t="inlineStr">
        <is>
          <t>East</t>
        </is>
      </c>
      <c r="F5468" t="inlineStr">
        <is>
          <t>Marketplace</t>
        </is>
      </c>
      <c r="G5468" t="inlineStr">
        <is>
          <t>Changed Mind</t>
        </is>
      </c>
      <c r="H5468" t="n">
        <v>1</v>
      </c>
      <c r="I5468" t="n">
        <v>1537.06</v>
      </c>
    </row>
    <row r="5469">
      <c r="A5469" t="inlineStr">
        <is>
          <t>RET005484</t>
        </is>
      </c>
      <c r="B5469" t="inlineStr">
        <is>
          <t>O034746</t>
        </is>
      </c>
      <c r="C5469" s="25" t="n">
        <v>45679</v>
      </c>
      <c r="D5469" t="inlineStr">
        <is>
          <t>Fashion</t>
        </is>
      </c>
      <c r="E5469" t="inlineStr">
        <is>
          <t>North</t>
        </is>
      </c>
      <c r="F5469" t="inlineStr">
        <is>
          <t>Mobile App</t>
        </is>
      </c>
      <c r="G5469" t="inlineStr">
        <is>
          <t>Defective Product</t>
        </is>
      </c>
      <c r="H5469" t="n">
        <v>2</v>
      </c>
      <c r="I5469" t="n">
        <v>990.96</v>
      </c>
    </row>
    <row r="5470">
      <c r="A5470" t="inlineStr">
        <is>
          <t>RET005485</t>
        </is>
      </c>
      <c r="B5470" t="inlineStr">
        <is>
          <t>O034749</t>
        </is>
      </c>
      <c r="C5470" s="25" t="n">
        <v>45679</v>
      </c>
      <c r="D5470" t="inlineStr">
        <is>
          <t>Sports</t>
        </is>
      </c>
      <c r="E5470" t="inlineStr">
        <is>
          <t>West</t>
        </is>
      </c>
      <c r="F5470" t="inlineStr">
        <is>
          <t>Website</t>
        </is>
      </c>
      <c r="G5470" t="inlineStr">
        <is>
          <t>Defective Product</t>
        </is>
      </c>
      <c r="H5470" t="n">
        <v>1</v>
      </c>
      <c r="I5470" t="n">
        <v>749.0599999999999</v>
      </c>
    </row>
    <row r="5471">
      <c r="A5471" t="inlineStr">
        <is>
          <t>RET005486</t>
        </is>
      </c>
      <c r="B5471" t="inlineStr">
        <is>
          <t>O034754</t>
        </is>
      </c>
      <c r="C5471" s="25" t="n">
        <v>45680</v>
      </c>
      <c r="D5471" t="inlineStr">
        <is>
          <t>Sports</t>
        </is>
      </c>
      <c r="E5471" t="inlineStr">
        <is>
          <t>West</t>
        </is>
      </c>
      <c r="F5471" t="inlineStr">
        <is>
          <t>Mobile App</t>
        </is>
      </c>
      <c r="G5471" t="inlineStr">
        <is>
          <t>Defective Product</t>
        </is>
      </c>
      <c r="H5471" t="n">
        <v>1</v>
      </c>
      <c r="I5471" t="n">
        <v>9879.440000000001</v>
      </c>
    </row>
    <row r="5472">
      <c r="A5472" t="inlineStr">
        <is>
          <t>RET005487</t>
        </is>
      </c>
      <c r="B5472" t="inlineStr">
        <is>
          <t>O034754</t>
        </is>
      </c>
      <c r="C5472" s="25" t="n">
        <v>45680</v>
      </c>
      <c r="D5472" t="inlineStr">
        <is>
          <t>Fashion</t>
        </is>
      </c>
      <c r="E5472" t="inlineStr">
        <is>
          <t>West</t>
        </is>
      </c>
      <c r="F5472" t="inlineStr">
        <is>
          <t>Mobile App</t>
        </is>
      </c>
      <c r="G5472" t="inlineStr">
        <is>
          <t>Size/Fit Issue</t>
        </is>
      </c>
      <c r="H5472" t="n">
        <v>1</v>
      </c>
      <c r="I5472" t="n">
        <v>3727.3</v>
      </c>
    </row>
    <row r="5473">
      <c r="A5473" t="inlineStr">
        <is>
          <t>RET005488</t>
        </is>
      </c>
      <c r="B5473" t="inlineStr">
        <is>
          <t>O034770</t>
        </is>
      </c>
      <c r="C5473" s="25" t="n">
        <v>45680</v>
      </c>
      <c r="D5473" t="inlineStr">
        <is>
          <t>Beauty</t>
        </is>
      </c>
      <c r="E5473" t="inlineStr">
        <is>
          <t>North</t>
        </is>
      </c>
      <c r="F5473" t="inlineStr">
        <is>
          <t>Marketplace</t>
        </is>
      </c>
      <c r="G5473" t="inlineStr">
        <is>
          <t>Wrong Item Delivered</t>
        </is>
      </c>
      <c r="H5473" t="n">
        <v>1</v>
      </c>
      <c r="I5473" t="n">
        <v>161.43</v>
      </c>
    </row>
    <row r="5474">
      <c r="A5474" t="inlineStr">
        <is>
          <t>RET005489</t>
        </is>
      </c>
      <c r="B5474" t="inlineStr">
        <is>
          <t>O034773</t>
        </is>
      </c>
      <c r="C5474" s="25" t="n">
        <v>45680</v>
      </c>
      <c r="D5474" t="inlineStr">
        <is>
          <t>Fashion</t>
        </is>
      </c>
      <c r="E5474" t="inlineStr">
        <is>
          <t>West</t>
        </is>
      </c>
      <c r="F5474" t="inlineStr">
        <is>
          <t>Website</t>
        </is>
      </c>
      <c r="G5474" t="inlineStr">
        <is>
          <t>Damaged in Transit</t>
        </is>
      </c>
      <c r="H5474" t="n">
        <v>1</v>
      </c>
      <c r="I5474" t="n">
        <v>701.96</v>
      </c>
    </row>
    <row r="5475">
      <c r="A5475" t="inlineStr">
        <is>
          <t>RET005490</t>
        </is>
      </c>
      <c r="B5475" t="inlineStr">
        <is>
          <t>O034776</t>
        </is>
      </c>
      <c r="C5475" s="25" t="n">
        <v>45680</v>
      </c>
      <c r="D5475" t="inlineStr">
        <is>
          <t>Sports</t>
        </is>
      </c>
      <c r="E5475" t="inlineStr">
        <is>
          <t>North</t>
        </is>
      </c>
      <c r="F5475" t="inlineStr">
        <is>
          <t>Marketplace</t>
        </is>
      </c>
      <c r="G5475" t="inlineStr">
        <is>
          <t>Changed Mind</t>
        </is>
      </c>
      <c r="H5475" t="n">
        <v>1</v>
      </c>
      <c r="I5475" t="n">
        <v>523.01</v>
      </c>
    </row>
    <row r="5476">
      <c r="A5476" t="inlineStr">
        <is>
          <t>RET005491</t>
        </is>
      </c>
      <c r="B5476" t="inlineStr">
        <is>
          <t>O034780</t>
        </is>
      </c>
      <c r="C5476" s="25" t="n">
        <v>45680</v>
      </c>
      <c r="D5476" t="inlineStr">
        <is>
          <t>Books</t>
        </is>
      </c>
      <c r="E5476" t="inlineStr">
        <is>
          <t>East</t>
        </is>
      </c>
      <c r="F5476" t="inlineStr">
        <is>
          <t>Retail Store</t>
        </is>
      </c>
      <c r="G5476" t="inlineStr">
        <is>
          <t>Changed Mind</t>
        </is>
      </c>
      <c r="H5476" t="n">
        <v>1</v>
      </c>
      <c r="I5476" t="n">
        <v>593.8</v>
      </c>
    </row>
    <row r="5477">
      <c r="A5477" t="inlineStr">
        <is>
          <t>RET005492</t>
        </is>
      </c>
      <c r="B5477" t="inlineStr">
        <is>
          <t>O034791</t>
        </is>
      </c>
      <c r="C5477" s="25" t="n">
        <v>45680</v>
      </c>
      <c r="D5477" t="inlineStr">
        <is>
          <t>Fashion</t>
        </is>
      </c>
      <c r="E5477" t="inlineStr">
        <is>
          <t>South</t>
        </is>
      </c>
      <c r="F5477" t="inlineStr">
        <is>
          <t>Marketplace</t>
        </is>
      </c>
      <c r="G5477" t="inlineStr">
        <is>
          <t>Not as Described</t>
        </is>
      </c>
      <c r="H5477" t="n">
        <v>2</v>
      </c>
      <c r="I5477" t="n">
        <v>3614.82</v>
      </c>
    </row>
    <row r="5478">
      <c r="A5478" t="inlineStr">
        <is>
          <t>RET005493</t>
        </is>
      </c>
      <c r="B5478" t="inlineStr">
        <is>
          <t>O034794</t>
        </is>
      </c>
      <c r="C5478" s="25" t="n">
        <v>45680</v>
      </c>
      <c r="D5478" t="inlineStr">
        <is>
          <t>Fashion</t>
        </is>
      </c>
      <c r="E5478" t="inlineStr">
        <is>
          <t>West</t>
        </is>
      </c>
      <c r="F5478" t="inlineStr">
        <is>
          <t>Mobile App</t>
        </is>
      </c>
      <c r="G5478" t="inlineStr">
        <is>
          <t>Size/Fit Issue</t>
        </is>
      </c>
      <c r="H5478" t="n">
        <v>1</v>
      </c>
      <c r="I5478" t="n">
        <v>1001.67</v>
      </c>
    </row>
    <row r="5479">
      <c r="A5479" t="inlineStr">
        <is>
          <t>RET005494</t>
        </is>
      </c>
      <c r="B5479" t="inlineStr">
        <is>
          <t>O034798</t>
        </is>
      </c>
      <c r="C5479" s="25" t="n">
        <v>45680</v>
      </c>
      <c r="D5479" t="inlineStr">
        <is>
          <t>Fashion</t>
        </is>
      </c>
      <c r="E5479" t="inlineStr">
        <is>
          <t>East</t>
        </is>
      </c>
      <c r="F5479" t="inlineStr">
        <is>
          <t>Mobile App</t>
        </is>
      </c>
      <c r="G5479" t="inlineStr">
        <is>
          <t>Damaged in Transit</t>
        </is>
      </c>
      <c r="H5479" t="n">
        <v>1</v>
      </c>
      <c r="I5479" t="n">
        <v>642.63</v>
      </c>
    </row>
    <row r="5480">
      <c r="A5480" t="inlineStr">
        <is>
          <t>RET005495</t>
        </is>
      </c>
      <c r="B5480" t="inlineStr">
        <is>
          <t>O034803</t>
        </is>
      </c>
      <c r="C5480" s="25" t="n">
        <v>45680</v>
      </c>
      <c r="D5480" t="inlineStr">
        <is>
          <t>Sports</t>
        </is>
      </c>
      <c r="E5480" t="inlineStr">
        <is>
          <t>North</t>
        </is>
      </c>
      <c r="F5480" t="inlineStr">
        <is>
          <t>Mobile App</t>
        </is>
      </c>
      <c r="G5480" t="inlineStr">
        <is>
          <t>Damaged in Transit</t>
        </is>
      </c>
      <c r="H5480" t="n">
        <v>1</v>
      </c>
      <c r="I5480" t="n">
        <v>1211.45</v>
      </c>
    </row>
    <row r="5481">
      <c r="A5481" t="inlineStr">
        <is>
          <t>RET005496</t>
        </is>
      </c>
      <c r="B5481" t="inlineStr">
        <is>
          <t>O034812</t>
        </is>
      </c>
      <c r="C5481" s="25" t="n">
        <v>45680</v>
      </c>
      <c r="D5481" t="inlineStr">
        <is>
          <t>Beauty</t>
        </is>
      </c>
      <c r="E5481" t="inlineStr">
        <is>
          <t>North</t>
        </is>
      </c>
      <c r="F5481" t="inlineStr">
        <is>
          <t>Website</t>
        </is>
      </c>
      <c r="G5481" t="inlineStr">
        <is>
          <t>Wrong Item Delivered</t>
        </is>
      </c>
      <c r="H5481" t="n">
        <v>1</v>
      </c>
      <c r="I5481" t="n">
        <v>636.04</v>
      </c>
    </row>
    <row r="5482">
      <c r="A5482" t="inlineStr">
        <is>
          <t>RET005497</t>
        </is>
      </c>
      <c r="B5482" t="inlineStr">
        <is>
          <t>O034814</t>
        </is>
      </c>
      <c r="C5482" s="25" t="n">
        <v>45680</v>
      </c>
      <c r="D5482" t="inlineStr">
        <is>
          <t>Fashion</t>
        </is>
      </c>
      <c r="E5482" t="inlineStr">
        <is>
          <t>Central</t>
        </is>
      </c>
      <c r="F5482" t="inlineStr">
        <is>
          <t>Marketplace</t>
        </is>
      </c>
      <c r="G5482" t="inlineStr">
        <is>
          <t>Not as Described</t>
        </is>
      </c>
      <c r="H5482" t="n">
        <v>2</v>
      </c>
      <c r="I5482" t="n">
        <v>990.96</v>
      </c>
    </row>
    <row r="5483">
      <c r="A5483" t="inlineStr">
        <is>
          <t>RET005498</t>
        </is>
      </c>
      <c r="B5483" t="inlineStr">
        <is>
          <t>O034830</t>
        </is>
      </c>
      <c r="C5483" s="25" t="n">
        <v>45681</v>
      </c>
      <c r="D5483" t="inlineStr">
        <is>
          <t>Fashion</t>
        </is>
      </c>
      <c r="E5483" t="inlineStr">
        <is>
          <t>South</t>
        </is>
      </c>
      <c r="F5483" t="inlineStr">
        <is>
          <t>Website</t>
        </is>
      </c>
      <c r="G5483" t="inlineStr">
        <is>
          <t>Not as Described</t>
        </is>
      </c>
      <c r="H5483" t="n">
        <v>1</v>
      </c>
      <c r="I5483" t="n">
        <v>1240.22</v>
      </c>
    </row>
    <row r="5484">
      <c r="A5484" t="inlineStr">
        <is>
          <t>RET005499</t>
        </is>
      </c>
      <c r="B5484" t="inlineStr">
        <is>
          <t>O034831</t>
        </is>
      </c>
      <c r="C5484" s="25" t="n">
        <v>45681</v>
      </c>
      <c r="D5484" t="inlineStr">
        <is>
          <t>Books</t>
        </is>
      </c>
      <c r="E5484" t="inlineStr">
        <is>
          <t>South</t>
        </is>
      </c>
      <c r="F5484" t="inlineStr">
        <is>
          <t>Mobile App</t>
        </is>
      </c>
      <c r="G5484" t="inlineStr">
        <is>
          <t>Changed Mind</t>
        </is>
      </c>
      <c r="H5484" t="n">
        <v>1</v>
      </c>
      <c r="I5484" t="n">
        <v>539.72</v>
      </c>
    </row>
    <row r="5485">
      <c r="A5485" t="inlineStr">
        <is>
          <t>RET005500</t>
        </is>
      </c>
      <c r="B5485" t="inlineStr">
        <is>
          <t>O034838</t>
        </is>
      </c>
      <c r="C5485" s="25" t="n">
        <v>45681</v>
      </c>
      <c r="D5485" t="inlineStr">
        <is>
          <t>Home &amp; Kitchen</t>
        </is>
      </c>
      <c r="E5485" t="inlineStr">
        <is>
          <t>West</t>
        </is>
      </c>
      <c r="F5485" t="inlineStr">
        <is>
          <t>Marketplace</t>
        </is>
      </c>
      <c r="G5485" t="inlineStr">
        <is>
          <t>Damaged in Transit</t>
        </is>
      </c>
      <c r="H5485" t="n">
        <v>2</v>
      </c>
      <c r="I5485" t="n">
        <v>2451.12</v>
      </c>
    </row>
    <row r="5486">
      <c r="A5486" t="inlineStr">
        <is>
          <t>RET005501</t>
        </is>
      </c>
      <c r="B5486" t="inlineStr">
        <is>
          <t>O034840</t>
        </is>
      </c>
      <c r="C5486" s="25" t="n">
        <v>45681</v>
      </c>
      <c r="D5486" t="inlineStr">
        <is>
          <t>Fashion</t>
        </is>
      </c>
      <c r="E5486" t="inlineStr">
        <is>
          <t>South</t>
        </is>
      </c>
      <c r="F5486" t="inlineStr">
        <is>
          <t>Retail Store</t>
        </is>
      </c>
      <c r="G5486" t="inlineStr">
        <is>
          <t>Size/Fit Issue</t>
        </is>
      </c>
      <c r="H5486" t="n">
        <v>1</v>
      </c>
      <c r="I5486" t="n">
        <v>539.72</v>
      </c>
    </row>
    <row r="5487">
      <c r="A5487" t="inlineStr">
        <is>
          <t>RET005502</t>
        </is>
      </c>
      <c r="B5487" t="inlineStr">
        <is>
          <t>O034845</t>
        </is>
      </c>
      <c r="C5487" s="25" t="n">
        <v>45681</v>
      </c>
      <c r="D5487" t="inlineStr">
        <is>
          <t>Fashion</t>
        </is>
      </c>
      <c r="E5487" t="inlineStr">
        <is>
          <t>Central</t>
        </is>
      </c>
      <c r="F5487" t="inlineStr">
        <is>
          <t>Website</t>
        </is>
      </c>
      <c r="G5487" t="inlineStr">
        <is>
          <t>Size/Fit Issue</t>
        </is>
      </c>
      <c r="H5487" t="n">
        <v>1</v>
      </c>
      <c r="I5487" t="n">
        <v>975.12</v>
      </c>
    </row>
    <row r="5488">
      <c r="A5488" t="inlineStr">
        <is>
          <t>RET005503</t>
        </is>
      </c>
      <c r="B5488" t="inlineStr">
        <is>
          <t>O034853</t>
        </is>
      </c>
      <c r="C5488" s="25" t="n">
        <v>45681</v>
      </c>
      <c r="D5488" t="inlineStr">
        <is>
          <t>Electronics</t>
        </is>
      </c>
      <c r="E5488" t="inlineStr">
        <is>
          <t>West</t>
        </is>
      </c>
      <c r="F5488" t="inlineStr">
        <is>
          <t>Website</t>
        </is>
      </c>
      <c r="G5488" t="inlineStr">
        <is>
          <t>Late Delivery</t>
        </is>
      </c>
      <c r="H5488" t="n">
        <v>1</v>
      </c>
      <c r="I5488" t="n">
        <v>3844.11</v>
      </c>
    </row>
    <row r="5489">
      <c r="A5489" t="inlineStr">
        <is>
          <t>RET005504</t>
        </is>
      </c>
      <c r="B5489" t="inlineStr">
        <is>
          <t>O034859</t>
        </is>
      </c>
      <c r="C5489" s="25" t="n">
        <v>45681</v>
      </c>
      <c r="D5489" t="inlineStr">
        <is>
          <t>Fashion</t>
        </is>
      </c>
      <c r="E5489" t="inlineStr">
        <is>
          <t>North</t>
        </is>
      </c>
      <c r="F5489" t="inlineStr">
        <is>
          <t>Website</t>
        </is>
      </c>
      <c r="G5489" t="inlineStr">
        <is>
          <t>Changed Mind</t>
        </is>
      </c>
      <c r="H5489" t="n">
        <v>1</v>
      </c>
      <c r="I5489" t="n">
        <v>1201.17</v>
      </c>
    </row>
    <row r="5490">
      <c r="A5490" t="inlineStr">
        <is>
          <t>RET005505</t>
        </is>
      </c>
      <c r="B5490" t="inlineStr">
        <is>
          <t>O034859</t>
        </is>
      </c>
      <c r="C5490" s="25" t="n">
        <v>45681</v>
      </c>
      <c r="D5490" t="inlineStr">
        <is>
          <t>Fashion</t>
        </is>
      </c>
      <c r="E5490" t="inlineStr">
        <is>
          <t>North</t>
        </is>
      </c>
      <c r="F5490" t="inlineStr">
        <is>
          <t>Website</t>
        </is>
      </c>
      <c r="G5490" t="inlineStr">
        <is>
          <t>Size/Fit Issue</t>
        </is>
      </c>
      <c r="H5490" t="n">
        <v>1</v>
      </c>
      <c r="I5490" t="n">
        <v>2660.25</v>
      </c>
    </row>
    <row r="5491">
      <c r="A5491" t="inlineStr">
        <is>
          <t>RET005506</t>
        </is>
      </c>
      <c r="B5491" t="inlineStr">
        <is>
          <t>O034859</t>
        </is>
      </c>
      <c r="C5491" s="25" t="n">
        <v>45681</v>
      </c>
      <c r="D5491" t="inlineStr">
        <is>
          <t>Fashion</t>
        </is>
      </c>
      <c r="E5491" t="inlineStr">
        <is>
          <t>North</t>
        </is>
      </c>
      <c r="F5491" t="inlineStr">
        <is>
          <t>Website</t>
        </is>
      </c>
      <c r="G5491" t="inlineStr">
        <is>
          <t>Late Delivery</t>
        </is>
      </c>
      <c r="H5491" t="n">
        <v>1</v>
      </c>
      <c r="I5491" t="n">
        <v>1190.9</v>
      </c>
    </row>
    <row r="5492">
      <c r="A5492" t="inlineStr">
        <is>
          <t>RET005507</t>
        </is>
      </c>
      <c r="B5492" t="inlineStr">
        <is>
          <t>O034868</t>
        </is>
      </c>
      <c r="C5492" s="25" t="n">
        <v>45681</v>
      </c>
      <c r="D5492" t="inlineStr">
        <is>
          <t>Fashion</t>
        </is>
      </c>
      <c r="E5492" t="inlineStr">
        <is>
          <t>South</t>
        </is>
      </c>
      <c r="F5492" t="inlineStr">
        <is>
          <t>Mobile App</t>
        </is>
      </c>
      <c r="G5492" t="inlineStr">
        <is>
          <t>Not Specified</t>
        </is>
      </c>
      <c r="H5492" t="n">
        <v>1</v>
      </c>
      <c r="I5492" t="n">
        <v>512.73</v>
      </c>
    </row>
    <row r="5493">
      <c r="A5493" t="inlineStr">
        <is>
          <t>RET005508</t>
        </is>
      </c>
      <c r="B5493" t="inlineStr">
        <is>
          <t>O034869</t>
        </is>
      </c>
      <c r="C5493" s="25" t="n">
        <v>45681</v>
      </c>
      <c r="D5493" t="inlineStr">
        <is>
          <t>Books</t>
        </is>
      </c>
      <c r="E5493" t="inlineStr">
        <is>
          <t>Central</t>
        </is>
      </c>
      <c r="F5493" t="inlineStr">
        <is>
          <t>Website</t>
        </is>
      </c>
      <c r="G5493" t="inlineStr">
        <is>
          <t>Late Delivery</t>
        </is>
      </c>
      <c r="H5493" t="n">
        <v>1</v>
      </c>
      <c r="I5493" t="n">
        <v>514.95</v>
      </c>
    </row>
    <row r="5494">
      <c r="A5494" t="inlineStr">
        <is>
          <t>RET005509</t>
        </is>
      </c>
      <c r="B5494" t="inlineStr">
        <is>
          <t>O034869</t>
        </is>
      </c>
      <c r="C5494" s="25" t="n">
        <v>45681</v>
      </c>
      <c r="D5494" t="inlineStr">
        <is>
          <t>Grocery</t>
        </is>
      </c>
      <c r="E5494" t="inlineStr">
        <is>
          <t>Central</t>
        </is>
      </c>
      <c r="F5494" t="inlineStr">
        <is>
          <t>Website</t>
        </is>
      </c>
      <c r="G5494" t="inlineStr">
        <is>
          <t>Not as Described</t>
        </is>
      </c>
      <c r="H5494" t="n">
        <v>1</v>
      </c>
      <c r="I5494" t="n">
        <v>236.87</v>
      </c>
    </row>
    <row r="5495">
      <c r="A5495" t="inlineStr">
        <is>
          <t>RET005510</t>
        </is>
      </c>
      <c r="B5495" t="inlineStr">
        <is>
          <t>O034872</t>
        </is>
      </c>
      <c r="C5495" s="25" t="n">
        <v>45681</v>
      </c>
      <c r="D5495" t="inlineStr">
        <is>
          <t>Electronics</t>
        </is>
      </c>
      <c r="E5495" t="inlineStr">
        <is>
          <t>East</t>
        </is>
      </c>
      <c r="F5495" t="inlineStr">
        <is>
          <t>Retail Store</t>
        </is>
      </c>
      <c r="G5495" t="inlineStr">
        <is>
          <t>Damaged in Transit</t>
        </is>
      </c>
      <c r="H5495" t="n">
        <v>1</v>
      </c>
      <c r="I5495" t="n">
        <v>2276.88</v>
      </c>
    </row>
    <row r="5496">
      <c r="A5496" t="inlineStr">
        <is>
          <t>RET005511</t>
        </is>
      </c>
      <c r="B5496" t="inlineStr">
        <is>
          <t>O034880</t>
        </is>
      </c>
      <c r="C5496" s="25" t="n">
        <v>45682</v>
      </c>
      <c r="D5496" t="inlineStr">
        <is>
          <t>Fashion</t>
        </is>
      </c>
      <c r="E5496" t="inlineStr">
        <is>
          <t>South</t>
        </is>
      </c>
      <c r="F5496" t="inlineStr">
        <is>
          <t>Marketplace</t>
        </is>
      </c>
      <c r="G5496" t="inlineStr">
        <is>
          <t>Size/Fit Issue</t>
        </is>
      </c>
      <c r="H5496" t="n">
        <v>1</v>
      </c>
      <c r="I5496" t="n">
        <v>1945.8</v>
      </c>
    </row>
    <row r="5497">
      <c r="A5497" t="inlineStr">
        <is>
          <t>RET005512</t>
        </is>
      </c>
      <c r="B5497" t="inlineStr">
        <is>
          <t>O034883</t>
        </is>
      </c>
      <c r="C5497" s="25" t="n">
        <v>45682</v>
      </c>
      <c r="D5497" t="inlineStr">
        <is>
          <t>Fashion</t>
        </is>
      </c>
      <c r="E5497" t="inlineStr">
        <is>
          <t>South</t>
        </is>
      </c>
      <c r="F5497" t="inlineStr">
        <is>
          <t>Marketplace</t>
        </is>
      </c>
      <c r="G5497" t="inlineStr">
        <is>
          <t>Damaged in Transit</t>
        </is>
      </c>
      <c r="H5497" t="n">
        <v>1</v>
      </c>
      <c r="I5497" t="n">
        <v>1488.39</v>
      </c>
    </row>
    <row r="5498">
      <c r="A5498" t="inlineStr">
        <is>
          <t>RET005513</t>
        </is>
      </c>
      <c r="B5498" t="inlineStr">
        <is>
          <t>O034893</t>
        </is>
      </c>
      <c r="C5498" s="25" t="n">
        <v>45682</v>
      </c>
      <c r="D5498" t="inlineStr">
        <is>
          <t>Sports</t>
        </is>
      </c>
      <c r="E5498" t="inlineStr">
        <is>
          <t>East</t>
        </is>
      </c>
      <c r="F5498" t="inlineStr">
        <is>
          <t>Retail Store</t>
        </is>
      </c>
      <c r="G5498" t="inlineStr">
        <is>
          <t>Late Delivery</t>
        </is>
      </c>
      <c r="H5498" t="n">
        <v>1</v>
      </c>
      <c r="I5498" t="n">
        <v>842.5700000000001</v>
      </c>
    </row>
    <row r="5499">
      <c r="A5499" t="inlineStr">
        <is>
          <t>RET005514</t>
        </is>
      </c>
      <c r="B5499" t="inlineStr">
        <is>
          <t>O034896</t>
        </is>
      </c>
      <c r="C5499" s="25" t="n">
        <v>45682</v>
      </c>
      <c r="D5499" t="inlineStr">
        <is>
          <t>Fashion</t>
        </is>
      </c>
      <c r="E5499" t="inlineStr">
        <is>
          <t>South</t>
        </is>
      </c>
      <c r="F5499" t="inlineStr">
        <is>
          <t>Website</t>
        </is>
      </c>
      <c r="G5499" t="inlineStr">
        <is>
          <t>Not as Described</t>
        </is>
      </c>
      <c r="H5499" t="n">
        <v>1</v>
      </c>
      <c r="I5499" t="n">
        <v>944.29</v>
      </c>
    </row>
    <row r="5500">
      <c r="A5500" t="inlineStr">
        <is>
          <t>RET005515</t>
        </is>
      </c>
      <c r="B5500" t="inlineStr">
        <is>
          <t>O034897</t>
        </is>
      </c>
      <c r="C5500" s="25" t="n">
        <v>45682</v>
      </c>
      <c r="D5500" t="inlineStr">
        <is>
          <t>Electronics</t>
        </is>
      </c>
      <c r="E5500" t="inlineStr">
        <is>
          <t>Central</t>
        </is>
      </c>
      <c r="F5500" t="inlineStr">
        <is>
          <t>Mobile App</t>
        </is>
      </c>
      <c r="G5500" t="inlineStr">
        <is>
          <t>Wrong Item Delivered</t>
        </is>
      </c>
      <c r="H5500" t="n">
        <v>1</v>
      </c>
      <c r="I5500" t="n">
        <v>12842.97</v>
      </c>
    </row>
    <row r="5501">
      <c r="A5501" t="inlineStr">
        <is>
          <t>RET005516</t>
        </is>
      </c>
      <c r="B5501" t="inlineStr">
        <is>
          <t>O034907</t>
        </is>
      </c>
      <c r="C5501" s="25" t="n">
        <v>45682</v>
      </c>
      <c r="D5501" t="inlineStr">
        <is>
          <t>Electronics</t>
        </is>
      </c>
      <c r="E5501" t="inlineStr">
        <is>
          <t>North</t>
        </is>
      </c>
      <c r="F5501" t="inlineStr">
        <is>
          <t>Marketplace</t>
        </is>
      </c>
      <c r="G5501" t="inlineStr">
        <is>
          <t>Changed Mind</t>
        </is>
      </c>
      <c r="H5501" t="n">
        <v>1</v>
      </c>
      <c r="I5501" t="n">
        <v>13633.19</v>
      </c>
    </row>
    <row r="5502">
      <c r="A5502" t="inlineStr">
        <is>
          <t>RET005517</t>
        </is>
      </c>
      <c r="B5502" t="inlineStr">
        <is>
          <t>O034921</t>
        </is>
      </c>
      <c r="C5502" s="25" t="n">
        <v>45682</v>
      </c>
      <c r="D5502" t="inlineStr">
        <is>
          <t>Fashion</t>
        </is>
      </c>
      <c r="E5502" t="inlineStr">
        <is>
          <t>East</t>
        </is>
      </c>
      <c r="F5502" t="inlineStr">
        <is>
          <t>Retail Store</t>
        </is>
      </c>
      <c r="G5502" t="inlineStr">
        <is>
          <t>Size/Fit Issue</t>
        </is>
      </c>
      <c r="H5502" t="n">
        <v>1</v>
      </c>
      <c r="I5502" t="n">
        <v>1118.97</v>
      </c>
    </row>
    <row r="5503">
      <c r="A5503" t="inlineStr">
        <is>
          <t>RET005518</t>
        </is>
      </c>
      <c r="B5503" t="inlineStr">
        <is>
          <t>O034922</t>
        </is>
      </c>
      <c r="C5503" s="25" t="n">
        <v>45682</v>
      </c>
      <c r="D5503" t="inlineStr">
        <is>
          <t>Electronics</t>
        </is>
      </c>
      <c r="E5503" t="inlineStr">
        <is>
          <t>South</t>
        </is>
      </c>
      <c r="F5503" t="inlineStr">
        <is>
          <t>Website</t>
        </is>
      </c>
      <c r="G5503" t="inlineStr">
        <is>
          <t>Changed Mind</t>
        </is>
      </c>
      <c r="H5503" t="n">
        <v>1</v>
      </c>
      <c r="I5503" t="n">
        <v>8721.049999999999</v>
      </c>
    </row>
    <row r="5504">
      <c r="A5504" t="inlineStr">
        <is>
          <t>RET005519</t>
        </is>
      </c>
      <c r="B5504" t="inlineStr">
        <is>
          <t>O034922</t>
        </is>
      </c>
      <c r="C5504" s="25" t="n">
        <v>45682</v>
      </c>
      <c r="D5504" t="inlineStr">
        <is>
          <t>Beauty</t>
        </is>
      </c>
      <c r="E5504" t="inlineStr">
        <is>
          <t>South</t>
        </is>
      </c>
      <c r="F5504" t="inlineStr">
        <is>
          <t>Website</t>
        </is>
      </c>
      <c r="G5504" t="inlineStr">
        <is>
          <t>Damaged in Transit</t>
        </is>
      </c>
      <c r="H5504" t="n">
        <v>1</v>
      </c>
      <c r="I5504" t="n">
        <v>923.79</v>
      </c>
    </row>
    <row r="5505">
      <c r="A5505" t="inlineStr">
        <is>
          <t>RET005520</t>
        </is>
      </c>
      <c r="B5505" t="inlineStr">
        <is>
          <t>O034936</t>
        </is>
      </c>
      <c r="C5505" s="25" t="n">
        <v>45682</v>
      </c>
      <c r="D5505" t="inlineStr">
        <is>
          <t>Electronics</t>
        </is>
      </c>
      <c r="E5505" t="inlineStr">
        <is>
          <t>North</t>
        </is>
      </c>
      <c r="F5505" t="inlineStr">
        <is>
          <t>Marketplace</t>
        </is>
      </c>
      <c r="G5505" t="inlineStr">
        <is>
          <t>Not as Described</t>
        </is>
      </c>
      <c r="H5505" t="n">
        <v>1</v>
      </c>
      <c r="I5505" t="n">
        <v>21700.19</v>
      </c>
    </row>
    <row r="5506">
      <c r="A5506" t="inlineStr">
        <is>
          <t>RET005521</t>
        </is>
      </c>
      <c r="B5506" t="inlineStr">
        <is>
          <t>O034939</t>
        </is>
      </c>
      <c r="C5506" s="25" t="n">
        <v>45682</v>
      </c>
      <c r="D5506" t="inlineStr">
        <is>
          <t>Fashion</t>
        </is>
      </c>
      <c r="E5506" t="inlineStr">
        <is>
          <t>East</t>
        </is>
      </c>
      <c r="F5506" t="inlineStr">
        <is>
          <t>Website</t>
        </is>
      </c>
      <c r="G5506" t="inlineStr">
        <is>
          <t>Damaged in Transit</t>
        </is>
      </c>
      <c r="H5506" t="n">
        <v>1</v>
      </c>
      <c r="I5506" t="n">
        <v>890.86</v>
      </c>
    </row>
    <row r="5507">
      <c r="A5507" t="inlineStr">
        <is>
          <t>RET005522</t>
        </is>
      </c>
      <c r="B5507" t="inlineStr">
        <is>
          <t>O034960</t>
        </is>
      </c>
      <c r="C5507" s="25" t="n">
        <v>45682</v>
      </c>
      <c r="D5507" t="inlineStr">
        <is>
          <t>Books</t>
        </is>
      </c>
      <c r="E5507" t="inlineStr">
        <is>
          <t>East</t>
        </is>
      </c>
      <c r="F5507" t="inlineStr">
        <is>
          <t>Website</t>
        </is>
      </c>
      <c r="G5507" t="inlineStr">
        <is>
          <t>Not Specified</t>
        </is>
      </c>
      <c r="H5507" t="n">
        <v>1</v>
      </c>
      <c r="I5507" t="n">
        <v>523.01</v>
      </c>
    </row>
    <row r="5508">
      <c r="A5508" t="inlineStr">
        <is>
          <t>RET005523</t>
        </is>
      </c>
      <c r="B5508" t="inlineStr">
        <is>
          <t>O034965</t>
        </is>
      </c>
      <c r="C5508" s="25" t="n">
        <v>45683</v>
      </c>
      <c r="D5508" t="inlineStr">
        <is>
          <t>Home &amp; Kitchen</t>
        </is>
      </c>
      <c r="E5508" t="inlineStr">
        <is>
          <t>North</t>
        </is>
      </c>
      <c r="F5508" t="inlineStr">
        <is>
          <t>Marketplace</t>
        </is>
      </c>
      <c r="G5508" t="inlineStr">
        <is>
          <t>Damaged in Transit</t>
        </is>
      </c>
      <c r="H5508" t="n">
        <v>1</v>
      </c>
      <c r="I5508" t="n">
        <v>1001.67</v>
      </c>
    </row>
    <row r="5509">
      <c r="A5509" t="inlineStr">
        <is>
          <t>RET005524</t>
        </is>
      </c>
      <c r="B5509" t="inlineStr">
        <is>
          <t>O034968</t>
        </is>
      </c>
      <c r="C5509" s="25" t="n">
        <v>45683</v>
      </c>
      <c r="D5509" t="inlineStr">
        <is>
          <t>Fashion</t>
        </is>
      </c>
      <c r="E5509" t="inlineStr">
        <is>
          <t>East</t>
        </is>
      </c>
      <c r="F5509" t="inlineStr">
        <is>
          <t>Website</t>
        </is>
      </c>
      <c r="G5509" t="inlineStr">
        <is>
          <t>Wrong Item Delivered</t>
        </is>
      </c>
      <c r="H5509" t="n">
        <v>1</v>
      </c>
      <c r="I5509" t="n">
        <v>339.73</v>
      </c>
    </row>
    <row r="5510">
      <c r="A5510" t="inlineStr">
        <is>
          <t>RET005525</t>
        </is>
      </c>
      <c r="B5510" t="inlineStr">
        <is>
          <t>O034976</t>
        </is>
      </c>
      <c r="C5510" s="25" t="n">
        <v>45683</v>
      </c>
      <c r="D5510" t="inlineStr">
        <is>
          <t>Electronics</t>
        </is>
      </c>
      <c r="E5510" t="inlineStr">
        <is>
          <t>East</t>
        </is>
      </c>
      <c r="F5510" t="inlineStr">
        <is>
          <t>Marketplace</t>
        </is>
      </c>
      <c r="G5510" t="inlineStr">
        <is>
          <t>Defective Product</t>
        </is>
      </c>
      <c r="H5510" t="n">
        <v>1</v>
      </c>
      <c r="I5510" t="n">
        <v>4386.1</v>
      </c>
    </row>
    <row r="5511">
      <c r="A5511" t="inlineStr">
        <is>
          <t>RET005526</t>
        </is>
      </c>
      <c r="B5511" t="inlineStr">
        <is>
          <t>O034989</t>
        </is>
      </c>
      <c r="C5511" s="25" t="n">
        <v>45683</v>
      </c>
      <c r="D5511" t="inlineStr">
        <is>
          <t>Electronics</t>
        </is>
      </c>
      <c r="E5511" t="inlineStr">
        <is>
          <t>South</t>
        </is>
      </c>
      <c r="F5511" t="inlineStr">
        <is>
          <t>Mobile App</t>
        </is>
      </c>
      <c r="G5511" t="inlineStr">
        <is>
          <t>Not as Described</t>
        </is>
      </c>
      <c r="H5511" t="n">
        <v>1</v>
      </c>
      <c r="I5511" t="n">
        <v>5090.12</v>
      </c>
    </row>
    <row r="5512">
      <c r="A5512" t="inlineStr">
        <is>
          <t>RET005527</t>
        </is>
      </c>
      <c r="B5512" t="inlineStr">
        <is>
          <t>O034990</t>
        </is>
      </c>
      <c r="C5512" s="25" t="n">
        <v>45683</v>
      </c>
      <c r="D5512" t="inlineStr">
        <is>
          <t>Fashion</t>
        </is>
      </c>
      <c r="E5512" t="inlineStr">
        <is>
          <t>North</t>
        </is>
      </c>
      <c r="F5512" t="inlineStr">
        <is>
          <t>Marketplace</t>
        </is>
      </c>
      <c r="G5512" t="inlineStr">
        <is>
          <t>Damaged in Transit</t>
        </is>
      </c>
      <c r="H5512" t="n">
        <v>1</v>
      </c>
      <c r="I5512" t="n">
        <v>2660.25</v>
      </c>
    </row>
    <row r="5513">
      <c r="A5513" t="inlineStr">
        <is>
          <t>RET005528</t>
        </is>
      </c>
      <c r="B5513" t="inlineStr">
        <is>
          <t>O034998</t>
        </is>
      </c>
      <c r="C5513" s="25" t="n">
        <v>45683</v>
      </c>
      <c r="D5513" t="inlineStr">
        <is>
          <t>Fashion</t>
        </is>
      </c>
      <c r="E5513" t="inlineStr">
        <is>
          <t>North</t>
        </is>
      </c>
      <c r="F5513" t="inlineStr">
        <is>
          <t>Marketplace</t>
        </is>
      </c>
      <c r="G5513" t="inlineStr">
        <is>
          <t>Changed Mind</t>
        </is>
      </c>
      <c r="H5513" t="n">
        <v>1</v>
      </c>
      <c r="I5513" t="n">
        <v>894.59</v>
      </c>
    </row>
    <row r="5514">
      <c r="A5514" t="inlineStr">
        <is>
          <t>RET005529</t>
        </is>
      </c>
      <c r="B5514" t="inlineStr">
        <is>
          <t>O034998</t>
        </is>
      </c>
      <c r="C5514" s="25" t="n">
        <v>45683</v>
      </c>
      <c r="D5514" t="inlineStr">
        <is>
          <t>Fashion</t>
        </is>
      </c>
      <c r="E5514" t="inlineStr">
        <is>
          <t>North</t>
        </is>
      </c>
      <c r="F5514" t="inlineStr">
        <is>
          <t>Marketplace</t>
        </is>
      </c>
      <c r="G5514" t="inlineStr">
        <is>
          <t>Defective Product</t>
        </is>
      </c>
      <c r="H5514" t="n">
        <v>1</v>
      </c>
      <c r="I5514" t="n">
        <v>269.32</v>
      </c>
    </row>
    <row r="5515">
      <c r="A5515" t="inlineStr">
        <is>
          <t>RET005530</t>
        </is>
      </c>
      <c r="B5515" t="inlineStr">
        <is>
          <t>O035013</t>
        </is>
      </c>
      <c r="C5515" s="25" t="n">
        <v>45683</v>
      </c>
      <c r="D5515" t="inlineStr">
        <is>
          <t>Fashion</t>
        </is>
      </c>
      <c r="E5515" t="inlineStr">
        <is>
          <t>West</t>
        </is>
      </c>
      <c r="F5515" t="inlineStr">
        <is>
          <t>Mobile App</t>
        </is>
      </c>
      <c r="G5515" t="inlineStr">
        <is>
          <t>Changed Mind</t>
        </is>
      </c>
      <c r="H5515" t="n">
        <v>1</v>
      </c>
      <c r="I5515" t="n">
        <v>975.12</v>
      </c>
    </row>
    <row r="5516">
      <c r="A5516" t="inlineStr">
        <is>
          <t>RET005531</t>
        </is>
      </c>
      <c r="B5516" t="inlineStr">
        <is>
          <t>O035017</t>
        </is>
      </c>
      <c r="C5516" s="25" t="n">
        <v>45683</v>
      </c>
      <c r="D5516" t="inlineStr">
        <is>
          <t>Grocery</t>
        </is>
      </c>
      <c r="E5516" t="inlineStr">
        <is>
          <t>West</t>
        </is>
      </c>
      <c r="F5516" t="inlineStr">
        <is>
          <t>Website</t>
        </is>
      </c>
      <c r="G5516" t="inlineStr">
        <is>
          <t>Late Delivery</t>
        </is>
      </c>
      <c r="H5516" t="n">
        <v>3</v>
      </c>
      <c r="I5516" t="n">
        <v>829.21</v>
      </c>
    </row>
    <row r="5517">
      <c r="A5517" t="inlineStr">
        <is>
          <t>RET005532</t>
        </is>
      </c>
      <c r="B5517" t="inlineStr">
        <is>
          <t>O035018</t>
        </is>
      </c>
      <c r="C5517" s="25" t="n">
        <v>45683</v>
      </c>
      <c r="D5517" t="inlineStr">
        <is>
          <t>Electronics</t>
        </is>
      </c>
      <c r="E5517" t="inlineStr">
        <is>
          <t>East</t>
        </is>
      </c>
      <c r="F5517" t="inlineStr">
        <is>
          <t>Marketplace</t>
        </is>
      </c>
      <c r="G5517" t="inlineStr">
        <is>
          <t>Defective Product</t>
        </is>
      </c>
      <c r="H5517" t="n">
        <v>1</v>
      </c>
      <c r="I5517" t="n">
        <v>17131.73</v>
      </c>
    </row>
    <row r="5518">
      <c r="A5518" t="inlineStr">
        <is>
          <t>RET005533</t>
        </is>
      </c>
      <c r="B5518" t="inlineStr">
        <is>
          <t>O035026</t>
        </is>
      </c>
      <c r="C5518" s="25" t="n">
        <v>45683</v>
      </c>
      <c r="D5518" t="inlineStr">
        <is>
          <t>Books</t>
        </is>
      </c>
      <c r="E5518" t="inlineStr">
        <is>
          <t>West</t>
        </is>
      </c>
      <c r="F5518" t="inlineStr">
        <is>
          <t>Mobile App</t>
        </is>
      </c>
      <c r="G5518" t="inlineStr">
        <is>
          <t>Wrong Item Delivered</t>
        </is>
      </c>
      <c r="H5518" t="n">
        <v>1</v>
      </c>
      <c r="I5518" t="n">
        <v>512.73</v>
      </c>
    </row>
    <row r="5519">
      <c r="A5519" t="inlineStr">
        <is>
          <t>RET005534</t>
        </is>
      </c>
      <c r="B5519" t="inlineStr">
        <is>
          <t>O035032</t>
        </is>
      </c>
      <c r="C5519" s="25" t="n">
        <v>45683</v>
      </c>
      <c r="D5519" t="inlineStr">
        <is>
          <t>Fashion</t>
        </is>
      </c>
      <c r="E5519" t="inlineStr">
        <is>
          <t>East</t>
        </is>
      </c>
      <c r="F5519" t="inlineStr">
        <is>
          <t>Marketplace</t>
        </is>
      </c>
      <c r="G5519" t="inlineStr">
        <is>
          <t>Size/Fit Issue</t>
        </is>
      </c>
      <c r="H5519" t="n">
        <v>1</v>
      </c>
      <c r="I5519" t="n">
        <v>1522.03</v>
      </c>
    </row>
    <row r="5520">
      <c r="A5520" t="inlineStr">
        <is>
          <t>RET005535</t>
        </is>
      </c>
      <c r="B5520" t="inlineStr">
        <is>
          <t>O035038</t>
        </is>
      </c>
      <c r="C5520" s="25" t="n">
        <v>45684</v>
      </c>
      <c r="D5520" t="inlineStr">
        <is>
          <t>Fashion</t>
        </is>
      </c>
      <c r="E5520" t="inlineStr">
        <is>
          <t>East</t>
        </is>
      </c>
      <c r="F5520" t="inlineStr">
        <is>
          <t>Website</t>
        </is>
      </c>
      <c r="G5520" t="inlineStr">
        <is>
          <t>Size/Fit Issue</t>
        </is>
      </c>
      <c r="H5520" t="n">
        <v>3</v>
      </c>
      <c r="I5520" t="n">
        <v>12424.34</v>
      </c>
    </row>
    <row r="5521">
      <c r="A5521" t="inlineStr">
        <is>
          <t>RET005536</t>
        </is>
      </c>
      <c r="B5521" t="inlineStr">
        <is>
          <t>O035042</t>
        </is>
      </c>
      <c r="C5521" s="25" t="n">
        <v>45684</v>
      </c>
      <c r="D5521" t="inlineStr">
        <is>
          <t>Fashion</t>
        </is>
      </c>
      <c r="E5521" t="inlineStr">
        <is>
          <t>West</t>
        </is>
      </c>
      <c r="F5521" t="inlineStr">
        <is>
          <t>Marketplace</t>
        </is>
      </c>
      <c r="G5521" t="inlineStr">
        <is>
          <t>Not as Described</t>
        </is>
      </c>
      <c r="H5521" t="n">
        <v>1</v>
      </c>
      <c r="I5521" t="n">
        <v>1497.64</v>
      </c>
    </row>
    <row r="5522">
      <c r="A5522" t="inlineStr">
        <is>
          <t>RET005537</t>
        </is>
      </c>
      <c r="B5522" t="inlineStr">
        <is>
          <t>O035051</t>
        </is>
      </c>
      <c r="C5522" s="25" t="n">
        <v>45684</v>
      </c>
      <c r="D5522" t="inlineStr">
        <is>
          <t>Home &amp; Kitchen</t>
        </is>
      </c>
      <c r="E5522" t="inlineStr">
        <is>
          <t>Central</t>
        </is>
      </c>
      <c r="F5522" t="inlineStr">
        <is>
          <t>Marketplace</t>
        </is>
      </c>
      <c r="G5522" t="inlineStr">
        <is>
          <t>Size/Fit Issue</t>
        </is>
      </c>
      <c r="H5522" t="n">
        <v>2</v>
      </c>
      <c r="I5522" t="n">
        <v>4521.41</v>
      </c>
    </row>
    <row r="5523">
      <c r="A5523" t="inlineStr">
        <is>
          <t>RET005538</t>
        </is>
      </c>
      <c r="B5523" t="inlineStr">
        <is>
          <t>O035065</t>
        </is>
      </c>
      <c r="C5523" s="25" t="n">
        <v>45684</v>
      </c>
      <c r="D5523" t="inlineStr">
        <is>
          <t>Grocery</t>
        </is>
      </c>
      <c r="E5523" t="inlineStr">
        <is>
          <t>South</t>
        </is>
      </c>
      <c r="F5523" t="inlineStr">
        <is>
          <t>Mobile App</t>
        </is>
      </c>
      <c r="G5523" t="inlineStr">
        <is>
          <t>Damaged in Transit</t>
        </is>
      </c>
      <c r="H5523" t="n">
        <v>1</v>
      </c>
      <c r="I5523" t="n">
        <v>993.99</v>
      </c>
    </row>
    <row r="5524">
      <c r="A5524" t="inlineStr">
        <is>
          <t>RET005539</t>
        </is>
      </c>
      <c r="B5524" t="inlineStr">
        <is>
          <t>O035071</t>
        </is>
      </c>
      <c r="C5524" s="25" t="n">
        <v>45684</v>
      </c>
      <c r="D5524" t="inlineStr">
        <is>
          <t>Electronics</t>
        </is>
      </c>
      <c r="E5524" t="inlineStr">
        <is>
          <t>East</t>
        </is>
      </c>
      <c r="F5524" t="inlineStr">
        <is>
          <t>Marketplace</t>
        </is>
      </c>
      <c r="G5524" t="inlineStr">
        <is>
          <t>Damaged in Transit</t>
        </is>
      </c>
      <c r="H5524" t="n">
        <v>2</v>
      </c>
      <c r="I5524" t="n">
        <v>14340.18</v>
      </c>
    </row>
    <row r="5525">
      <c r="A5525" t="inlineStr">
        <is>
          <t>RET005540</t>
        </is>
      </c>
      <c r="B5525" t="inlineStr">
        <is>
          <t>O035073</t>
        </is>
      </c>
      <c r="C5525" s="25" t="n">
        <v>45684</v>
      </c>
      <c r="D5525" t="inlineStr">
        <is>
          <t>Fashion</t>
        </is>
      </c>
      <c r="E5525" t="inlineStr">
        <is>
          <t>East</t>
        </is>
      </c>
      <c r="F5525" t="inlineStr">
        <is>
          <t>Mobile App</t>
        </is>
      </c>
      <c r="G5525" t="inlineStr">
        <is>
          <t>Size/Fit Issue</t>
        </is>
      </c>
      <c r="H5525" t="n">
        <v>1</v>
      </c>
      <c r="I5525" t="n">
        <v>582.98</v>
      </c>
    </row>
    <row r="5526">
      <c r="A5526" t="inlineStr">
        <is>
          <t>RET005541</t>
        </is>
      </c>
      <c r="B5526" t="inlineStr">
        <is>
          <t>O035076</t>
        </is>
      </c>
      <c r="C5526" s="25" t="n">
        <v>45684</v>
      </c>
      <c r="D5526" t="inlineStr">
        <is>
          <t>Fashion</t>
        </is>
      </c>
      <c r="E5526" t="inlineStr">
        <is>
          <t>East</t>
        </is>
      </c>
      <c r="F5526" t="inlineStr">
        <is>
          <t>Mobile App</t>
        </is>
      </c>
      <c r="G5526" t="inlineStr">
        <is>
          <t>Not as Described</t>
        </is>
      </c>
      <c r="H5526" t="n">
        <v>2</v>
      </c>
      <c r="I5526" t="n">
        <v>1886.53</v>
      </c>
    </row>
    <row r="5527">
      <c r="A5527" t="inlineStr">
        <is>
          <t>RET005542</t>
        </is>
      </c>
      <c r="B5527" t="inlineStr">
        <is>
          <t>O035083</t>
        </is>
      </c>
      <c r="C5527" s="25" t="n">
        <v>45684</v>
      </c>
      <c r="D5527" t="inlineStr">
        <is>
          <t>Beauty</t>
        </is>
      </c>
      <c r="E5527" t="inlineStr">
        <is>
          <t>South</t>
        </is>
      </c>
      <c r="F5527" t="inlineStr">
        <is>
          <t>Mobile App</t>
        </is>
      </c>
      <c r="G5527" t="inlineStr">
        <is>
          <t>Wrong Item Delivered</t>
        </is>
      </c>
      <c r="H5527" t="n">
        <v>1</v>
      </c>
      <c r="I5527" t="n">
        <v>142.83</v>
      </c>
    </row>
    <row r="5528">
      <c r="A5528" t="inlineStr">
        <is>
          <t>RET005543</t>
        </is>
      </c>
      <c r="B5528" t="inlineStr">
        <is>
          <t>O035087</t>
        </is>
      </c>
      <c r="C5528" s="25" t="n">
        <v>45684</v>
      </c>
      <c r="D5528" t="inlineStr">
        <is>
          <t>Home &amp; Kitchen</t>
        </is>
      </c>
      <c r="E5528" t="inlineStr">
        <is>
          <t>East</t>
        </is>
      </c>
      <c r="F5528" t="inlineStr">
        <is>
          <t>Mobile App</t>
        </is>
      </c>
      <c r="G5528" t="inlineStr">
        <is>
          <t>Wrong Item Delivered</t>
        </is>
      </c>
      <c r="H5528" t="n">
        <v>1</v>
      </c>
      <c r="I5528" t="n">
        <v>3852.17</v>
      </c>
    </row>
    <row r="5529">
      <c r="A5529" t="inlineStr">
        <is>
          <t>RET005544</t>
        </is>
      </c>
      <c r="B5529" t="inlineStr">
        <is>
          <t>O035092</t>
        </is>
      </c>
      <c r="C5529" s="25" t="n">
        <v>45685</v>
      </c>
      <c r="D5529" t="inlineStr">
        <is>
          <t>Electronics</t>
        </is>
      </c>
      <c r="E5529" t="inlineStr">
        <is>
          <t>South</t>
        </is>
      </c>
      <c r="F5529" t="inlineStr">
        <is>
          <t>Mobile App</t>
        </is>
      </c>
      <c r="G5529" t="inlineStr">
        <is>
          <t>Late Delivery</t>
        </is>
      </c>
      <c r="H5529" t="n">
        <v>1</v>
      </c>
      <c r="I5529" t="n">
        <v>9137.52</v>
      </c>
    </row>
    <row r="5530">
      <c r="A5530" t="inlineStr">
        <is>
          <t>RET005545</t>
        </is>
      </c>
      <c r="B5530" t="inlineStr">
        <is>
          <t>O035105</t>
        </is>
      </c>
      <c r="C5530" s="25" t="n">
        <v>45685</v>
      </c>
      <c r="D5530" t="inlineStr">
        <is>
          <t>Fashion</t>
        </is>
      </c>
      <c r="E5530" t="inlineStr">
        <is>
          <t>West</t>
        </is>
      </c>
      <c r="F5530" t="inlineStr">
        <is>
          <t>Marketplace</t>
        </is>
      </c>
      <c r="G5530" t="inlineStr">
        <is>
          <t>Size/Fit Issue</t>
        </is>
      </c>
      <c r="H5530" t="n">
        <v>1</v>
      </c>
      <c r="I5530" t="n">
        <v>2832.71</v>
      </c>
    </row>
    <row r="5531">
      <c r="A5531" t="inlineStr">
        <is>
          <t>RET005546</t>
        </is>
      </c>
      <c r="B5531" t="inlineStr">
        <is>
          <t>O035108</t>
        </is>
      </c>
      <c r="C5531" s="25" t="n">
        <v>45685</v>
      </c>
      <c r="D5531" t="inlineStr">
        <is>
          <t>Beauty</t>
        </is>
      </c>
      <c r="E5531" t="inlineStr">
        <is>
          <t>East</t>
        </is>
      </c>
      <c r="F5531" t="inlineStr">
        <is>
          <t>Mobile App</t>
        </is>
      </c>
      <c r="G5531" t="inlineStr">
        <is>
          <t>Damaged in Transit</t>
        </is>
      </c>
      <c r="H5531" t="n">
        <v>1</v>
      </c>
      <c r="I5531" t="n">
        <v>368.93</v>
      </c>
    </row>
    <row r="5532">
      <c r="A5532" t="inlineStr">
        <is>
          <t>RET005547</t>
        </is>
      </c>
      <c r="B5532" t="inlineStr">
        <is>
          <t>O035113</t>
        </is>
      </c>
      <c r="C5532" s="25" t="n">
        <v>45685</v>
      </c>
      <c r="D5532" t="inlineStr">
        <is>
          <t>Fashion</t>
        </is>
      </c>
      <c r="E5532" t="inlineStr">
        <is>
          <t>South</t>
        </is>
      </c>
      <c r="F5532" t="inlineStr">
        <is>
          <t>Website</t>
        </is>
      </c>
      <c r="G5532" t="inlineStr">
        <is>
          <t>Not as Described</t>
        </is>
      </c>
      <c r="H5532" t="n">
        <v>2</v>
      </c>
      <c r="I5532" t="n">
        <v>3142.16</v>
      </c>
    </row>
    <row r="5533">
      <c r="A5533" t="inlineStr">
        <is>
          <t>RET005548</t>
        </is>
      </c>
      <c r="B5533" t="inlineStr">
        <is>
          <t>O035125</t>
        </is>
      </c>
      <c r="C5533" s="25" t="n">
        <v>45685</v>
      </c>
      <c r="D5533" t="inlineStr">
        <is>
          <t>Electronics</t>
        </is>
      </c>
      <c r="E5533" t="inlineStr">
        <is>
          <t>West</t>
        </is>
      </c>
      <c r="F5533" t="inlineStr">
        <is>
          <t>Marketplace</t>
        </is>
      </c>
      <c r="G5533" t="inlineStr">
        <is>
          <t>Damaged in Transit</t>
        </is>
      </c>
      <c r="H5533" t="n">
        <v>1</v>
      </c>
      <c r="I5533" t="n">
        <v>8236.549999999999</v>
      </c>
    </row>
    <row r="5534">
      <c r="A5534" t="inlineStr">
        <is>
          <t>RET005549</t>
        </is>
      </c>
      <c r="B5534" t="inlineStr">
        <is>
          <t>O035126</t>
        </is>
      </c>
      <c r="C5534" s="25" t="n">
        <v>45685</v>
      </c>
      <c r="D5534" t="inlineStr">
        <is>
          <t>Fashion</t>
        </is>
      </c>
      <c r="E5534" t="inlineStr">
        <is>
          <t>South</t>
        </is>
      </c>
      <c r="F5534" t="inlineStr">
        <is>
          <t>Retail Store</t>
        </is>
      </c>
      <c r="G5534" t="inlineStr">
        <is>
          <t>Damaged in Transit</t>
        </is>
      </c>
      <c r="H5534" t="n">
        <v>1</v>
      </c>
      <c r="I5534" t="n">
        <v>1794.37</v>
      </c>
    </row>
    <row r="5535">
      <c r="A5535" t="inlineStr">
        <is>
          <t>RET005550</t>
        </is>
      </c>
      <c r="B5535" t="inlineStr">
        <is>
          <t>O035128</t>
        </is>
      </c>
      <c r="C5535" s="25" t="n">
        <v>45685</v>
      </c>
      <c r="D5535" t="inlineStr">
        <is>
          <t>Sports</t>
        </is>
      </c>
      <c r="E5535" t="inlineStr">
        <is>
          <t>South</t>
        </is>
      </c>
      <c r="F5535" t="inlineStr">
        <is>
          <t>Marketplace</t>
        </is>
      </c>
      <c r="G5535" t="inlineStr">
        <is>
          <t>Not as Described</t>
        </is>
      </c>
      <c r="H5535" t="n">
        <v>2</v>
      </c>
      <c r="I5535" t="n">
        <v>1516.62</v>
      </c>
    </row>
    <row r="5536">
      <c r="A5536" t="inlineStr">
        <is>
          <t>RET005551</t>
        </is>
      </c>
      <c r="B5536" t="inlineStr">
        <is>
          <t>O035130</t>
        </is>
      </c>
      <c r="C5536" s="25" t="n">
        <v>45685</v>
      </c>
      <c r="D5536" t="inlineStr">
        <is>
          <t>Beauty</t>
        </is>
      </c>
      <c r="E5536" t="inlineStr">
        <is>
          <t>South</t>
        </is>
      </c>
      <c r="F5536" t="inlineStr">
        <is>
          <t>Website</t>
        </is>
      </c>
      <c r="G5536" t="inlineStr">
        <is>
          <t>Damaged in Transit</t>
        </is>
      </c>
      <c r="H5536" t="n">
        <v>1</v>
      </c>
      <c r="I5536" t="n">
        <v>222.92</v>
      </c>
    </row>
    <row r="5537">
      <c r="A5537" t="inlineStr">
        <is>
          <t>RET005552</t>
        </is>
      </c>
      <c r="B5537" t="inlineStr">
        <is>
          <t>O035154</t>
        </is>
      </c>
      <c r="C5537" s="25" t="n">
        <v>45686</v>
      </c>
      <c r="D5537" t="inlineStr">
        <is>
          <t>Home &amp; Kitchen</t>
        </is>
      </c>
      <c r="E5537" t="inlineStr">
        <is>
          <t>West</t>
        </is>
      </c>
      <c r="F5537" t="inlineStr">
        <is>
          <t>Unknown</t>
        </is>
      </c>
      <c r="G5537" t="inlineStr">
        <is>
          <t>Changed Mind</t>
        </is>
      </c>
      <c r="H5537" t="n">
        <v>1</v>
      </c>
      <c r="I5537" t="n">
        <v>1984.84</v>
      </c>
    </row>
    <row r="5538">
      <c r="A5538" t="inlineStr">
        <is>
          <t>RET005553</t>
        </is>
      </c>
      <c r="B5538" t="inlineStr">
        <is>
          <t>O035160</t>
        </is>
      </c>
      <c r="C5538" s="25" t="n">
        <v>45686</v>
      </c>
      <c r="D5538" t="inlineStr">
        <is>
          <t>Home &amp; Kitchen</t>
        </is>
      </c>
      <c r="E5538" t="inlineStr">
        <is>
          <t>South</t>
        </is>
      </c>
      <c r="F5538" t="inlineStr">
        <is>
          <t>Mobile App</t>
        </is>
      </c>
      <c r="G5538" t="inlineStr">
        <is>
          <t>Not as Described</t>
        </is>
      </c>
      <c r="H5538" t="n">
        <v>1</v>
      </c>
      <c r="I5538" t="n">
        <v>2177.31</v>
      </c>
    </row>
    <row r="5539">
      <c r="A5539" t="inlineStr">
        <is>
          <t>RET005554</t>
        </is>
      </c>
      <c r="B5539" t="inlineStr">
        <is>
          <t>O035161</t>
        </is>
      </c>
      <c r="C5539" s="25" t="n">
        <v>45686</v>
      </c>
      <c r="D5539" t="inlineStr">
        <is>
          <t>Fashion</t>
        </is>
      </c>
      <c r="E5539" t="inlineStr">
        <is>
          <t>South</t>
        </is>
      </c>
      <c r="F5539" t="inlineStr">
        <is>
          <t>Unknown</t>
        </is>
      </c>
      <c r="G5539" t="inlineStr">
        <is>
          <t>Wrong Item Delivered</t>
        </is>
      </c>
      <c r="H5539" t="n">
        <v>1</v>
      </c>
      <c r="I5539" t="n">
        <v>1221.83</v>
      </c>
    </row>
    <row r="5540">
      <c r="A5540" t="inlineStr">
        <is>
          <t>RET005555</t>
        </is>
      </c>
      <c r="B5540" t="inlineStr">
        <is>
          <t>O035169</t>
        </is>
      </c>
      <c r="C5540" s="25" t="n">
        <v>45686</v>
      </c>
      <c r="D5540" t="inlineStr">
        <is>
          <t>Fashion</t>
        </is>
      </c>
      <c r="E5540" t="inlineStr">
        <is>
          <t>East</t>
        </is>
      </c>
      <c r="F5540" t="inlineStr">
        <is>
          <t>Marketplace</t>
        </is>
      </c>
      <c r="G5540" t="inlineStr">
        <is>
          <t>Size/Fit Issue</t>
        </is>
      </c>
      <c r="H5540" t="n">
        <v>1</v>
      </c>
      <c r="I5540" t="n">
        <v>1522.03</v>
      </c>
    </row>
    <row r="5541">
      <c r="A5541" t="inlineStr">
        <is>
          <t>RET005556</t>
        </is>
      </c>
      <c r="B5541" t="inlineStr">
        <is>
          <t>O035172</t>
        </is>
      </c>
      <c r="C5541" s="25" t="n">
        <v>45686</v>
      </c>
      <c r="D5541" t="inlineStr">
        <is>
          <t>Electronics</t>
        </is>
      </c>
      <c r="E5541" t="inlineStr">
        <is>
          <t>South</t>
        </is>
      </c>
      <c r="F5541" t="inlineStr">
        <is>
          <t>Mobile App</t>
        </is>
      </c>
      <c r="G5541" t="inlineStr">
        <is>
          <t>Not as Described</t>
        </is>
      </c>
      <c r="H5541" t="n">
        <v>1</v>
      </c>
      <c r="I5541" t="n">
        <v>15565.9</v>
      </c>
    </row>
    <row r="5542">
      <c r="A5542" t="inlineStr">
        <is>
          <t>RET005557</t>
        </is>
      </c>
      <c r="B5542" t="inlineStr">
        <is>
          <t>O035174</t>
        </is>
      </c>
      <c r="C5542" s="25" t="n">
        <v>45686</v>
      </c>
      <c r="D5542" t="inlineStr">
        <is>
          <t>Fashion</t>
        </is>
      </c>
      <c r="E5542" t="inlineStr">
        <is>
          <t>South</t>
        </is>
      </c>
      <c r="F5542" t="inlineStr">
        <is>
          <t>Website</t>
        </is>
      </c>
      <c r="G5542" t="inlineStr">
        <is>
          <t>Size/Fit Issue</t>
        </is>
      </c>
      <c r="H5542" t="n">
        <v>1</v>
      </c>
      <c r="I5542" t="n">
        <v>1160.07</v>
      </c>
    </row>
    <row r="5543">
      <c r="A5543" t="inlineStr">
        <is>
          <t>RET005558</t>
        </is>
      </c>
      <c r="B5543" t="inlineStr">
        <is>
          <t>O035175</t>
        </is>
      </c>
      <c r="C5543" s="25" t="n">
        <v>45686</v>
      </c>
      <c r="D5543" t="inlineStr">
        <is>
          <t>Electronics</t>
        </is>
      </c>
      <c r="E5543" t="inlineStr">
        <is>
          <t>South</t>
        </is>
      </c>
      <c r="F5543" t="inlineStr">
        <is>
          <t>Mobile App</t>
        </is>
      </c>
      <c r="G5543" t="inlineStr">
        <is>
          <t>Defective Product</t>
        </is>
      </c>
      <c r="H5543" t="n">
        <v>1</v>
      </c>
      <c r="I5543" t="n">
        <v>10212.52</v>
      </c>
    </row>
    <row r="5544">
      <c r="A5544" t="inlineStr">
        <is>
          <t>RET005559</t>
        </is>
      </c>
      <c r="B5544" t="inlineStr">
        <is>
          <t>O035179</t>
        </is>
      </c>
      <c r="C5544" s="25" t="n">
        <v>45687</v>
      </c>
      <c r="D5544" t="inlineStr">
        <is>
          <t>Home &amp; Kitchen</t>
        </is>
      </c>
      <c r="E5544" t="inlineStr">
        <is>
          <t>South</t>
        </is>
      </c>
      <c r="F5544" t="inlineStr">
        <is>
          <t>Marketplace</t>
        </is>
      </c>
      <c r="G5544" t="inlineStr">
        <is>
          <t>Changed Mind</t>
        </is>
      </c>
      <c r="H5544" t="n">
        <v>1</v>
      </c>
      <c r="I5544" t="n">
        <v>1201.17</v>
      </c>
    </row>
    <row r="5545">
      <c r="A5545" t="inlineStr">
        <is>
          <t>RET005560</t>
        </is>
      </c>
      <c r="B5545" t="inlineStr">
        <is>
          <t>O035181</t>
        </is>
      </c>
      <c r="C5545" s="25" t="n">
        <v>45687</v>
      </c>
      <c r="D5545" t="inlineStr">
        <is>
          <t>Fashion</t>
        </is>
      </c>
      <c r="E5545" t="inlineStr">
        <is>
          <t>South</t>
        </is>
      </c>
      <c r="F5545" t="inlineStr">
        <is>
          <t>Marketplace</t>
        </is>
      </c>
      <c r="G5545" t="inlineStr">
        <is>
          <t>Size/Fit Issue</t>
        </is>
      </c>
      <c r="H5545" t="n">
        <v>1</v>
      </c>
      <c r="I5545" t="n">
        <v>1653.93</v>
      </c>
    </row>
    <row r="5546">
      <c r="A5546" t="inlineStr">
        <is>
          <t>RET005561</t>
        </is>
      </c>
      <c r="B5546" t="inlineStr">
        <is>
          <t>O035185</t>
        </is>
      </c>
      <c r="C5546" s="25" t="n">
        <v>45687</v>
      </c>
      <c r="D5546" t="inlineStr">
        <is>
          <t>Sports</t>
        </is>
      </c>
      <c r="E5546" t="inlineStr">
        <is>
          <t>East</t>
        </is>
      </c>
      <c r="F5546" t="inlineStr">
        <is>
          <t>Mobile App</t>
        </is>
      </c>
      <c r="G5546" t="inlineStr">
        <is>
          <t>Defective Product</t>
        </is>
      </c>
      <c r="H5546" t="n">
        <v>1</v>
      </c>
      <c r="I5546" t="n">
        <v>680.4299999999999</v>
      </c>
    </row>
    <row r="5547">
      <c r="A5547" t="inlineStr">
        <is>
          <t>RET005562</t>
        </is>
      </c>
      <c r="B5547" t="inlineStr">
        <is>
          <t>O035188</t>
        </is>
      </c>
      <c r="C5547" s="25" t="n">
        <v>45687</v>
      </c>
      <c r="D5547" t="inlineStr">
        <is>
          <t>Fashion</t>
        </is>
      </c>
      <c r="E5547" t="inlineStr">
        <is>
          <t>West</t>
        </is>
      </c>
      <c r="F5547" t="inlineStr">
        <is>
          <t>Marketplace</t>
        </is>
      </c>
      <c r="G5547" t="inlineStr">
        <is>
          <t>Changed Mind</t>
        </is>
      </c>
      <c r="H5547" t="n">
        <v>1</v>
      </c>
      <c r="I5547" t="n">
        <v>1258.6</v>
      </c>
    </row>
    <row r="5548">
      <c r="A5548" t="inlineStr">
        <is>
          <t>RET005563</t>
        </is>
      </c>
      <c r="B5548" t="inlineStr">
        <is>
          <t>O035195</t>
        </is>
      </c>
      <c r="C5548" s="25" t="n">
        <v>45687</v>
      </c>
      <c r="D5548" t="inlineStr">
        <is>
          <t>Home &amp; Kitchen</t>
        </is>
      </c>
      <c r="E5548" t="inlineStr">
        <is>
          <t>East</t>
        </is>
      </c>
      <c r="F5548" t="inlineStr">
        <is>
          <t>Website</t>
        </is>
      </c>
      <c r="G5548" t="inlineStr">
        <is>
          <t>Not as Described</t>
        </is>
      </c>
      <c r="H5548" t="n">
        <v>1</v>
      </c>
      <c r="I5548" t="n">
        <v>377.48</v>
      </c>
    </row>
    <row r="5549">
      <c r="A5549" t="inlineStr">
        <is>
          <t>RET005564</t>
        </is>
      </c>
      <c r="B5549" t="inlineStr">
        <is>
          <t>O035215</t>
        </is>
      </c>
      <c r="C5549" s="25" t="n">
        <v>45687</v>
      </c>
      <c r="D5549" t="inlineStr">
        <is>
          <t>Fashion</t>
        </is>
      </c>
      <c r="E5549" t="inlineStr">
        <is>
          <t>West</t>
        </is>
      </c>
      <c r="F5549" t="inlineStr">
        <is>
          <t>Website</t>
        </is>
      </c>
      <c r="G5549" t="inlineStr">
        <is>
          <t>Size/Fit Issue</t>
        </is>
      </c>
      <c r="H5549" t="n">
        <v>1</v>
      </c>
      <c r="I5549" t="n">
        <v>1449.45</v>
      </c>
    </row>
    <row r="5550">
      <c r="A5550" t="inlineStr">
        <is>
          <t>RET005565</t>
        </is>
      </c>
      <c r="B5550" t="inlineStr">
        <is>
          <t>O035247</t>
        </is>
      </c>
      <c r="C5550" s="25" t="n">
        <v>45688</v>
      </c>
      <c r="D5550" t="inlineStr">
        <is>
          <t>Fashion</t>
        </is>
      </c>
      <c r="E5550" t="inlineStr">
        <is>
          <t>East</t>
        </is>
      </c>
      <c r="F5550" t="inlineStr">
        <is>
          <t>Website</t>
        </is>
      </c>
      <c r="G5550" t="inlineStr">
        <is>
          <t>Damaged in Transit</t>
        </is>
      </c>
      <c r="H5550" t="n">
        <v>1</v>
      </c>
      <c r="I5550" t="n">
        <v>909.25</v>
      </c>
    </row>
    <row r="5551">
      <c r="A5551" t="inlineStr">
        <is>
          <t>RET005566</t>
        </is>
      </c>
      <c r="B5551" t="inlineStr">
        <is>
          <t>O035253</t>
        </is>
      </c>
      <c r="C5551" s="25" t="n">
        <v>45688</v>
      </c>
      <c r="D5551" t="inlineStr">
        <is>
          <t>Grocery</t>
        </is>
      </c>
      <c r="E5551" t="inlineStr">
        <is>
          <t>North</t>
        </is>
      </c>
      <c r="F5551" t="inlineStr">
        <is>
          <t>Mobile App</t>
        </is>
      </c>
      <c r="G5551" t="inlineStr">
        <is>
          <t>Damaged in Transit</t>
        </is>
      </c>
      <c r="H5551" t="n">
        <v>4</v>
      </c>
      <c r="I5551" t="n">
        <v>1927.63</v>
      </c>
    </row>
    <row r="5552">
      <c r="A5552" t="inlineStr">
        <is>
          <t>RET005567</t>
        </is>
      </c>
      <c r="B5552" t="inlineStr">
        <is>
          <t>O035256</t>
        </is>
      </c>
      <c r="C5552" s="25" t="n">
        <v>45688</v>
      </c>
      <c r="D5552" t="inlineStr">
        <is>
          <t>Grocery</t>
        </is>
      </c>
      <c r="E5552" t="inlineStr">
        <is>
          <t>South</t>
        </is>
      </c>
      <c r="F5552" t="inlineStr">
        <is>
          <t>Mobile App</t>
        </is>
      </c>
      <c r="G5552" t="inlineStr">
        <is>
          <t>Defective Product</t>
        </is>
      </c>
      <c r="H5552" t="n">
        <v>3</v>
      </c>
      <c r="I5552" t="n">
        <v>840.4</v>
      </c>
    </row>
    <row r="5553">
      <c r="A5553" t="inlineStr">
        <is>
          <t>RET005568</t>
        </is>
      </c>
      <c r="B5553" t="inlineStr">
        <is>
          <t>O035273</t>
        </is>
      </c>
      <c r="C5553" s="25" t="n">
        <v>45688</v>
      </c>
      <c r="D5553" t="inlineStr">
        <is>
          <t>Sports</t>
        </is>
      </c>
      <c r="E5553" t="inlineStr">
        <is>
          <t>Central</t>
        </is>
      </c>
      <c r="F5553" t="inlineStr">
        <is>
          <t>Website</t>
        </is>
      </c>
      <c r="G5553" t="inlineStr">
        <is>
          <t>Defective Product</t>
        </is>
      </c>
      <c r="H5553" t="n">
        <v>1</v>
      </c>
      <c r="I5553" t="n">
        <v>1199.49</v>
      </c>
    </row>
    <row r="5554">
      <c r="A5554" t="inlineStr">
        <is>
          <t>RET005569</t>
        </is>
      </c>
      <c r="B5554" t="inlineStr">
        <is>
          <t>O035274</t>
        </is>
      </c>
      <c r="C5554" s="25" t="n">
        <v>45688</v>
      </c>
      <c r="D5554" t="inlineStr">
        <is>
          <t>Fashion</t>
        </is>
      </c>
      <c r="E5554" t="inlineStr">
        <is>
          <t>South</t>
        </is>
      </c>
      <c r="F5554" t="inlineStr">
        <is>
          <t>Marketplace</t>
        </is>
      </c>
      <c r="G5554" t="inlineStr">
        <is>
          <t>Not as Described</t>
        </is>
      </c>
      <c r="H5554" t="n">
        <v>1</v>
      </c>
      <c r="I5554" t="n">
        <v>523.01</v>
      </c>
    </row>
    <row r="5555">
      <c r="A5555" t="inlineStr">
        <is>
          <t>RET005570</t>
        </is>
      </c>
      <c r="B5555" t="inlineStr">
        <is>
          <t>O035281</t>
        </is>
      </c>
      <c r="C5555" s="25" t="n">
        <v>45689</v>
      </c>
      <c r="D5555" t="inlineStr">
        <is>
          <t>Fashion</t>
        </is>
      </c>
      <c r="E5555" t="inlineStr">
        <is>
          <t>East</t>
        </is>
      </c>
      <c r="F5555" t="inlineStr">
        <is>
          <t>Website</t>
        </is>
      </c>
      <c r="G5555" t="inlineStr">
        <is>
          <t>Size/Fit Issue</t>
        </is>
      </c>
      <c r="H5555" t="n">
        <v>1</v>
      </c>
      <c r="I5555" t="n">
        <v>2043.14</v>
      </c>
    </row>
    <row r="5556">
      <c r="A5556" t="inlineStr">
        <is>
          <t>RET005571</t>
        </is>
      </c>
      <c r="B5556" t="inlineStr">
        <is>
          <t>O035284</t>
        </is>
      </c>
      <c r="C5556" s="25" t="n">
        <v>45689</v>
      </c>
      <c r="D5556" t="inlineStr">
        <is>
          <t>Fashion</t>
        </is>
      </c>
      <c r="E5556" t="inlineStr">
        <is>
          <t>West</t>
        </is>
      </c>
      <c r="F5556" t="inlineStr">
        <is>
          <t>Marketplace</t>
        </is>
      </c>
      <c r="G5556" t="inlineStr">
        <is>
          <t>Size/Fit Issue</t>
        </is>
      </c>
      <c r="H5556" t="n">
        <v>1</v>
      </c>
      <c r="I5556" t="n">
        <v>768.04</v>
      </c>
    </row>
    <row r="5557">
      <c r="A5557" t="inlineStr">
        <is>
          <t>RET005572</t>
        </is>
      </c>
      <c r="B5557" t="inlineStr">
        <is>
          <t>O035285</t>
        </is>
      </c>
      <c r="C5557" s="25" t="n">
        <v>45689</v>
      </c>
      <c r="D5557" t="inlineStr">
        <is>
          <t>Fashion</t>
        </is>
      </c>
      <c r="E5557" t="inlineStr">
        <is>
          <t>North</t>
        </is>
      </c>
      <c r="F5557" t="inlineStr">
        <is>
          <t>Marketplace</t>
        </is>
      </c>
      <c r="G5557" t="inlineStr">
        <is>
          <t>Wrong Item Delivered</t>
        </is>
      </c>
      <c r="H5557" t="n">
        <v>1</v>
      </c>
      <c r="I5557" t="n">
        <v>1160.07</v>
      </c>
    </row>
    <row r="5558">
      <c r="A5558" t="inlineStr">
        <is>
          <t>RET005573</t>
        </is>
      </c>
      <c r="B5558" t="inlineStr">
        <is>
          <t>O035290</t>
        </is>
      </c>
      <c r="C5558" s="25" t="n">
        <v>45689</v>
      </c>
      <c r="D5558" t="inlineStr">
        <is>
          <t>Fashion</t>
        </is>
      </c>
      <c r="E5558" t="inlineStr">
        <is>
          <t>North</t>
        </is>
      </c>
      <c r="F5558" t="inlineStr">
        <is>
          <t>Website</t>
        </is>
      </c>
      <c r="G5558" t="inlineStr">
        <is>
          <t>Not as Described</t>
        </is>
      </c>
      <c r="H5558" t="n">
        <v>1</v>
      </c>
      <c r="I5558" t="n">
        <v>2549.44</v>
      </c>
    </row>
    <row r="5559">
      <c r="A5559" t="inlineStr">
        <is>
          <t>RET005574</t>
        </is>
      </c>
      <c r="B5559" t="inlineStr">
        <is>
          <t>O035296</t>
        </is>
      </c>
      <c r="C5559" s="25" t="n">
        <v>45689</v>
      </c>
      <c r="D5559" t="inlineStr">
        <is>
          <t>Fashion</t>
        </is>
      </c>
      <c r="E5559" t="inlineStr">
        <is>
          <t>North</t>
        </is>
      </c>
      <c r="F5559" t="inlineStr">
        <is>
          <t>Mobile App</t>
        </is>
      </c>
      <c r="G5559" t="inlineStr">
        <is>
          <t>Changed Mind</t>
        </is>
      </c>
      <c r="H5559" t="n">
        <v>1</v>
      </c>
      <c r="I5559" t="n">
        <v>1332.64</v>
      </c>
    </row>
    <row r="5560">
      <c r="A5560" t="inlineStr">
        <is>
          <t>RET005575</t>
        </is>
      </c>
      <c r="B5560" t="inlineStr">
        <is>
          <t>O035308</t>
        </is>
      </c>
      <c r="C5560" s="25" t="n">
        <v>45689</v>
      </c>
      <c r="D5560" t="inlineStr">
        <is>
          <t>Fashion</t>
        </is>
      </c>
      <c r="E5560" t="inlineStr">
        <is>
          <t>South</t>
        </is>
      </c>
      <c r="F5560" t="inlineStr">
        <is>
          <t>Website</t>
        </is>
      </c>
      <c r="G5560" t="inlineStr">
        <is>
          <t>Damaged in Transit</t>
        </is>
      </c>
      <c r="H5560" t="n">
        <v>1</v>
      </c>
      <c r="I5560" t="n">
        <v>975.12</v>
      </c>
    </row>
    <row r="5561">
      <c r="A5561" t="inlineStr">
        <is>
          <t>RET005576</t>
        </is>
      </c>
      <c r="B5561" t="inlineStr">
        <is>
          <t>O035316</t>
        </is>
      </c>
      <c r="C5561" s="25" t="n">
        <v>45689</v>
      </c>
      <c r="D5561" t="inlineStr">
        <is>
          <t>Fashion</t>
        </is>
      </c>
      <c r="E5561" t="inlineStr">
        <is>
          <t>West</t>
        </is>
      </c>
      <c r="F5561" t="inlineStr">
        <is>
          <t>Marketplace</t>
        </is>
      </c>
      <c r="G5561" t="inlineStr">
        <is>
          <t>Late Delivery</t>
        </is>
      </c>
      <c r="H5561" t="n">
        <v>1</v>
      </c>
      <c r="I5561" t="n">
        <v>1176.89</v>
      </c>
    </row>
    <row r="5562">
      <c r="A5562" t="inlineStr">
        <is>
          <t>RET005577</t>
        </is>
      </c>
      <c r="B5562" t="inlineStr">
        <is>
          <t>O035317</t>
        </is>
      </c>
      <c r="C5562" s="25" t="n">
        <v>45689</v>
      </c>
      <c r="D5562" t="inlineStr">
        <is>
          <t>Electronics</t>
        </is>
      </c>
      <c r="E5562" t="inlineStr">
        <is>
          <t>West</t>
        </is>
      </c>
      <c r="F5562" t="inlineStr">
        <is>
          <t>Marketplace</t>
        </is>
      </c>
      <c r="G5562" t="inlineStr">
        <is>
          <t>Defective Product</t>
        </is>
      </c>
      <c r="H5562" t="n">
        <v>1</v>
      </c>
      <c r="I5562" t="n">
        <v>20957.19</v>
      </c>
    </row>
    <row r="5563">
      <c r="A5563" t="inlineStr">
        <is>
          <t>RET005578</t>
        </is>
      </c>
      <c r="B5563" t="inlineStr">
        <is>
          <t>O035317</t>
        </is>
      </c>
      <c r="C5563" s="25" t="n">
        <v>45689</v>
      </c>
      <c r="D5563" t="inlineStr">
        <is>
          <t>Books</t>
        </is>
      </c>
      <c r="E5563" t="inlineStr">
        <is>
          <t>West</t>
        </is>
      </c>
      <c r="F5563" t="inlineStr">
        <is>
          <t>Marketplace</t>
        </is>
      </c>
      <c r="G5563" t="inlineStr">
        <is>
          <t>Damaged in Transit</t>
        </is>
      </c>
      <c r="H5563" t="n">
        <v>1</v>
      </c>
      <c r="I5563" t="n">
        <v>338.05</v>
      </c>
    </row>
    <row r="5564">
      <c r="A5564" t="inlineStr">
        <is>
          <t>RET005579</t>
        </is>
      </c>
      <c r="B5564" t="inlineStr">
        <is>
          <t>O035346</t>
        </is>
      </c>
      <c r="C5564" s="25" t="n">
        <v>45690</v>
      </c>
      <c r="D5564" t="inlineStr">
        <is>
          <t>Home &amp; Kitchen</t>
        </is>
      </c>
      <c r="E5564" t="inlineStr">
        <is>
          <t>East</t>
        </is>
      </c>
      <c r="F5564" t="inlineStr">
        <is>
          <t>Website</t>
        </is>
      </c>
      <c r="G5564" t="inlineStr">
        <is>
          <t>Changed Mind</t>
        </is>
      </c>
      <c r="H5564" t="n">
        <v>1</v>
      </c>
      <c r="I5564" t="n">
        <v>2821.89</v>
      </c>
    </row>
    <row r="5565">
      <c r="A5565" t="inlineStr">
        <is>
          <t>RET005580</t>
        </is>
      </c>
      <c r="B5565" t="inlineStr">
        <is>
          <t>O035348</t>
        </is>
      </c>
      <c r="C5565" s="25" t="n">
        <v>45690</v>
      </c>
      <c r="D5565" t="inlineStr">
        <is>
          <t>Fashion</t>
        </is>
      </c>
      <c r="E5565" t="inlineStr">
        <is>
          <t>West</t>
        </is>
      </c>
      <c r="F5565" t="inlineStr">
        <is>
          <t>Mobile App</t>
        </is>
      </c>
      <c r="G5565" t="inlineStr">
        <is>
          <t>Late Delivery</t>
        </is>
      </c>
      <c r="H5565" t="n">
        <v>1</v>
      </c>
      <c r="I5565" t="n">
        <v>631.76</v>
      </c>
    </row>
    <row r="5566">
      <c r="A5566" t="inlineStr">
        <is>
          <t>RET005581</t>
        </is>
      </c>
      <c r="B5566" t="inlineStr">
        <is>
          <t>O035348</t>
        </is>
      </c>
      <c r="C5566" s="25" t="n">
        <v>45690</v>
      </c>
      <c r="D5566" t="inlineStr">
        <is>
          <t>Fashion</t>
        </is>
      </c>
      <c r="E5566" t="inlineStr">
        <is>
          <t>West</t>
        </is>
      </c>
      <c r="F5566" t="inlineStr">
        <is>
          <t>Mobile App</t>
        </is>
      </c>
      <c r="G5566" t="inlineStr">
        <is>
          <t>Not as Described</t>
        </is>
      </c>
      <c r="H5566" t="n">
        <v>1</v>
      </c>
      <c r="I5566" t="n">
        <v>532.3099999999999</v>
      </c>
    </row>
    <row r="5567">
      <c r="A5567" t="inlineStr">
        <is>
          <t>RET005582</t>
        </is>
      </c>
      <c r="B5567" t="inlineStr">
        <is>
          <t>O035349</t>
        </is>
      </c>
      <c r="C5567" s="25" t="n">
        <v>45690</v>
      </c>
      <c r="D5567" t="inlineStr">
        <is>
          <t>Fashion</t>
        </is>
      </c>
      <c r="E5567" t="inlineStr">
        <is>
          <t>Central</t>
        </is>
      </c>
      <c r="F5567" t="inlineStr">
        <is>
          <t>Website</t>
        </is>
      </c>
      <c r="G5567" t="inlineStr">
        <is>
          <t>Not as Described</t>
        </is>
      </c>
      <c r="H5567" t="n">
        <v>1</v>
      </c>
      <c r="I5567" t="n">
        <v>1488.39</v>
      </c>
    </row>
    <row r="5568">
      <c r="A5568" t="inlineStr">
        <is>
          <t>RET005583</t>
        </is>
      </c>
      <c r="B5568" t="inlineStr">
        <is>
          <t>O035355</t>
        </is>
      </c>
      <c r="C5568" s="25" t="n">
        <v>45690</v>
      </c>
      <c r="D5568" t="inlineStr">
        <is>
          <t>Electronics</t>
        </is>
      </c>
      <c r="E5568" t="inlineStr">
        <is>
          <t>North</t>
        </is>
      </c>
      <c r="F5568" t="inlineStr">
        <is>
          <t>Marketplace</t>
        </is>
      </c>
      <c r="G5568" t="inlineStr">
        <is>
          <t>Defective Product</t>
        </is>
      </c>
      <c r="H5568" t="n">
        <v>1</v>
      </c>
      <c r="I5568" t="n">
        <v>19792.9</v>
      </c>
    </row>
    <row r="5569">
      <c r="A5569" t="inlineStr">
        <is>
          <t>RET005584</t>
        </is>
      </c>
      <c r="B5569" t="inlineStr">
        <is>
          <t>O035369</t>
        </is>
      </c>
      <c r="C5569" s="25" t="n">
        <v>45690</v>
      </c>
      <c r="D5569" t="inlineStr">
        <is>
          <t>Fashion</t>
        </is>
      </c>
      <c r="E5569" t="inlineStr">
        <is>
          <t>West</t>
        </is>
      </c>
      <c r="F5569" t="inlineStr">
        <is>
          <t>Website</t>
        </is>
      </c>
      <c r="G5569" t="inlineStr">
        <is>
          <t>Changed Mind</t>
        </is>
      </c>
      <c r="H5569" t="n">
        <v>3</v>
      </c>
      <c r="I5569" t="n">
        <v>3530.67</v>
      </c>
    </row>
    <row r="5570">
      <c r="A5570" t="inlineStr">
        <is>
          <t>RET005585</t>
        </is>
      </c>
      <c r="B5570" t="inlineStr">
        <is>
          <t>O035370</t>
        </is>
      </c>
      <c r="C5570" s="25" t="n">
        <v>45690</v>
      </c>
      <c r="D5570" t="inlineStr">
        <is>
          <t>Electronics</t>
        </is>
      </c>
      <c r="E5570" t="inlineStr">
        <is>
          <t>South</t>
        </is>
      </c>
      <c r="F5570" t="inlineStr">
        <is>
          <t>Mobile App</t>
        </is>
      </c>
      <c r="G5570" t="inlineStr">
        <is>
          <t>Late Delivery</t>
        </is>
      </c>
      <c r="H5570" t="n">
        <v>1</v>
      </c>
      <c r="I5570" t="n">
        <v>6894.28</v>
      </c>
    </row>
    <row r="5571">
      <c r="A5571" t="inlineStr">
        <is>
          <t>RET005586</t>
        </is>
      </c>
      <c r="B5571" t="inlineStr">
        <is>
          <t>O035379</t>
        </is>
      </c>
      <c r="C5571" s="25" t="n">
        <v>45690</v>
      </c>
      <c r="D5571" t="inlineStr">
        <is>
          <t>Fashion</t>
        </is>
      </c>
      <c r="E5571" t="inlineStr">
        <is>
          <t>South</t>
        </is>
      </c>
      <c r="F5571" t="inlineStr">
        <is>
          <t>Marketplace</t>
        </is>
      </c>
      <c r="G5571" t="inlineStr">
        <is>
          <t>Size/Fit Issue</t>
        </is>
      </c>
      <c r="H5571" t="n">
        <v>1</v>
      </c>
      <c r="I5571" t="n">
        <v>1848.51</v>
      </c>
    </row>
    <row r="5572">
      <c r="A5572" t="inlineStr">
        <is>
          <t>RET005587</t>
        </is>
      </c>
      <c r="B5572" t="inlineStr">
        <is>
          <t>O035380</t>
        </is>
      </c>
      <c r="C5572" s="25" t="n">
        <v>45690</v>
      </c>
      <c r="D5572" t="inlineStr">
        <is>
          <t>Sports</t>
        </is>
      </c>
      <c r="E5572" t="inlineStr">
        <is>
          <t>North</t>
        </is>
      </c>
      <c r="F5572" t="inlineStr">
        <is>
          <t>Website</t>
        </is>
      </c>
      <c r="G5572" t="inlineStr">
        <is>
          <t>Damaged in Transit</t>
        </is>
      </c>
      <c r="H5572" t="n">
        <v>2</v>
      </c>
      <c r="I5572" t="n">
        <v>10108.74</v>
      </c>
    </row>
    <row r="5573">
      <c r="A5573" t="inlineStr">
        <is>
          <t>RET005588</t>
        </is>
      </c>
      <c r="B5573" t="inlineStr">
        <is>
          <t>O035385</t>
        </is>
      </c>
      <c r="C5573" s="25" t="n">
        <v>45690</v>
      </c>
      <c r="D5573" t="inlineStr">
        <is>
          <t>Beauty</t>
        </is>
      </c>
      <c r="E5573" t="inlineStr">
        <is>
          <t>North</t>
        </is>
      </c>
      <c r="F5573" t="inlineStr">
        <is>
          <t>Mobile App</t>
        </is>
      </c>
      <c r="G5573" t="inlineStr">
        <is>
          <t>Not as Described</t>
        </is>
      </c>
      <c r="H5573" t="n">
        <v>1</v>
      </c>
      <c r="I5573" t="n">
        <v>327.78</v>
      </c>
    </row>
    <row r="5574">
      <c r="A5574" t="inlineStr">
        <is>
          <t>RET005589</t>
        </is>
      </c>
      <c r="B5574" t="inlineStr">
        <is>
          <t>O035385</t>
        </is>
      </c>
      <c r="C5574" s="25" t="n">
        <v>45690</v>
      </c>
      <c r="D5574" t="inlineStr">
        <is>
          <t>Fashion</t>
        </is>
      </c>
      <c r="E5574" t="inlineStr">
        <is>
          <t>North</t>
        </is>
      </c>
      <c r="F5574" t="inlineStr">
        <is>
          <t>Mobile App</t>
        </is>
      </c>
      <c r="G5574" t="inlineStr">
        <is>
          <t>Not as Described</t>
        </is>
      </c>
      <c r="H5574" t="n">
        <v>1</v>
      </c>
      <c r="I5574" t="n">
        <v>485.74</v>
      </c>
    </row>
    <row r="5575">
      <c r="A5575" t="inlineStr">
        <is>
          <t>RET005590</t>
        </is>
      </c>
      <c r="B5575" t="inlineStr">
        <is>
          <t>O035385</t>
        </is>
      </c>
      <c r="C5575" s="25" t="n">
        <v>45690</v>
      </c>
      <c r="D5575" t="inlineStr">
        <is>
          <t>Fashion</t>
        </is>
      </c>
      <c r="E5575" t="inlineStr">
        <is>
          <t>North</t>
        </is>
      </c>
      <c r="F5575" t="inlineStr">
        <is>
          <t>Mobile App</t>
        </is>
      </c>
      <c r="G5575" t="inlineStr">
        <is>
          <t>Size/Fit Issue</t>
        </is>
      </c>
      <c r="H5575" t="n">
        <v>1</v>
      </c>
      <c r="I5575" t="n">
        <v>1201.17</v>
      </c>
    </row>
    <row r="5576">
      <c r="A5576" t="inlineStr">
        <is>
          <t>RET005591</t>
        </is>
      </c>
      <c r="B5576" t="inlineStr">
        <is>
          <t>O035442</t>
        </is>
      </c>
      <c r="C5576" s="25" t="n">
        <v>45692</v>
      </c>
      <c r="D5576" t="inlineStr">
        <is>
          <t>Beauty</t>
        </is>
      </c>
      <c r="E5576" t="inlineStr">
        <is>
          <t>East</t>
        </is>
      </c>
      <c r="F5576" t="inlineStr">
        <is>
          <t>Website</t>
        </is>
      </c>
      <c r="G5576" t="inlineStr">
        <is>
          <t>Not as Described</t>
        </is>
      </c>
      <c r="H5576" t="n">
        <v>1</v>
      </c>
      <c r="I5576" t="n">
        <v>379.15</v>
      </c>
    </row>
    <row r="5577">
      <c r="A5577" t="inlineStr">
        <is>
          <t>RET005592</t>
        </is>
      </c>
      <c r="B5577" t="inlineStr">
        <is>
          <t>O035446</t>
        </is>
      </c>
      <c r="C5577" s="25" t="n">
        <v>45692</v>
      </c>
      <c r="D5577" t="inlineStr">
        <is>
          <t>Home &amp; Kitchen</t>
        </is>
      </c>
      <c r="E5577" t="inlineStr">
        <is>
          <t>North</t>
        </is>
      </c>
      <c r="F5577" t="inlineStr">
        <is>
          <t>Mobile App</t>
        </is>
      </c>
      <c r="G5577" t="inlineStr">
        <is>
          <t>Late Delivery</t>
        </is>
      </c>
      <c r="H5577" t="n">
        <v>1</v>
      </c>
      <c r="I5577" t="n">
        <v>290.95</v>
      </c>
    </row>
    <row r="5578">
      <c r="A5578" t="inlineStr">
        <is>
          <t>RET005593</t>
        </is>
      </c>
      <c r="B5578" t="inlineStr">
        <is>
          <t>O035452</t>
        </is>
      </c>
      <c r="C5578" s="25" t="n">
        <v>45692</v>
      </c>
      <c r="D5578" t="inlineStr">
        <is>
          <t>Fashion</t>
        </is>
      </c>
      <c r="E5578" t="inlineStr">
        <is>
          <t>East</t>
        </is>
      </c>
      <c r="F5578" t="inlineStr">
        <is>
          <t>Website</t>
        </is>
      </c>
      <c r="G5578" t="inlineStr">
        <is>
          <t>Damaged in Transit</t>
        </is>
      </c>
      <c r="H5578" t="n">
        <v>1</v>
      </c>
      <c r="I5578" t="n">
        <v>3727.3</v>
      </c>
    </row>
    <row r="5579">
      <c r="A5579" t="inlineStr">
        <is>
          <t>RET005594</t>
        </is>
      </c>
      <c r="B5579" t="inlineStr">
        <is>
          <t>O035462</t>
        </is>
      </c>
      <c r="C5579" s="25" t="n">
        <v>45692</v>
      </c>
      <c r="D5579" t="inlineStr">
        <is>
          <t>Home &amp; Kitchen</t>
        </is>
      </c>
      <c r="E5579" t="inlineStr">
        <is>
          <t>North</t>
        </is>
      </c>
      <c r="F5579" t="inlineStr">
        <is>
          <t>Website</t>
        </is>
      </c>
      <c r="G5579" t="inlineStr">
        <is>
          <t>Wrong Item Delivered</t>
        </is>
      </c>
      <c r="H5579" t="n">
        <v>1</v>
      </c>
      <c r="I5579" t="n">
        <v>2372.54</v>
      </c>
    </row>
    <row r="5580">
      <c r="A5580" t="inlineStr">
        <is>
          <t>RET005595</t>
        </is>
      </c>
      <c r="B5580" t="inlineStr">
        <is>
          <t>O035462</t>
        </is>
      </c>
      <c r="C5580" s="25" t="n">
        <v>45692</v>
      </c>
      <c r="D5580" t="inlineStr">
        <is>
          <t>Grocery</t>
        </is>
      </c>
      <c r="E5580" t="inlineStr">
        <is>
          <t>North</t>
        </is>
      </c>
      <c r="F5580" t="inlineStr">
        <is>
          <t>Website</t>
        </is>
      </c>
      <c r="G5580" t="inlineStr">
        <is>
          <t>Defective Product</t>
        </is>
      </c>
      <c r="H5580" t="n">
        <v>2</v>
      </c>
      <c r="I5580" t="n">
        <v>581.9</v>
      </c>
    </row>
    <row r="5581">
      <c r="A5581" t="inlineStr">
        <is>
          <t>RET005596</t>
        </is>
      </c>
      <c r="B5581" t="inlineStr">
        <is>
          <t>O035476</t>
        </is>
      </c>
      <c r="C5581" s="25" t="n">
        <v>45693</v>
      </c>
      <c r="D5581" t="inlineStr">
        <is>
          <t>Fashion</t>
        </is>
      </c>
      <c r="E5581" t="inlineStr">
        <is>
          <t>West</t>
        </is>
      </c>
      <c r="F5581" t="inlineStr">
        <is>
          <t>Mobile App</t>
        </is>
      </c>
      <c r="G5581" t="inlineStr">
        <is>
          <t>Damaged in Transit</t>
        </is>
      </c>
      <c r="H5581" t="n">
        <v>1</v>
      </c>
      <c r="I5581" t="n">
        <v>1617.15</v>
      </c>
    </row>
    <row r="5582">
      <c r="A5582" t="inlineStr">
        <is>
          <t>RET005597</t>
        </is>
      </c>
      <c r="B5582" t="inlineStr">
        <is>
          <t>O035493</t>
        </is>
      </c>
      <c r="C5582" s="25" t="n">
        <v>45693</v>
      </c>
      <c r="D5582" t="inlineStr">
        <is>
          <t>Electronics</t>
        </is>
      </c>
      <c r="E5582" t="inlineStr">
        <is>
          <t>West</t>
        </is>
      </c>
      <c r="F5582" t="inlineStr">
        <is>
          <t>Mobile App</t>
        </is>
      </c>
      <c r="G5582" t="inlineStr">
        <is>
          <t>Not as Described</t>
        </is>
      </c>
      <c r="H5582" t="n">
        <v>1</v>
      </c>
      <c r="I5582" t="n">
        <v>15462.72</v>
      </c>
    </row>
    <row r="5583">
      <c r="A5583" t="inlineStr">
        <is>
          <t>RET005598</t>
        </is>
      </c>
      <c r="B5583" t="inlineStr">
        <is>
          <t>O035495</t>
        </is>
      </c>
      <c r="C5583" s="25" t="n">
        <v>45693</v>
      </c>
      <c r="D5583" t="inlineStr">
        <is>
          <t>Fashion</t>
        </is>
      </c>
      <c r="E5583" t="inlineStr">
        <is>
          <t>West</t>
        </is>
      </c>
      <c r="F5583" t="inlineStr">
        <is>
          <t>Website</t>
        </is>
      </c>
      <c r="G5583" t="inlineStr">
        <is>
          <t>Not as Described</t>
        </is>
      </c>
      <c r="H5583" t="n">
        <v>1</v>
      </c>
      <c r="I5583" t="n">
        <v>995.66</v>
      </c>
    </row>
    <row r="5584">
      <c r="A5584" t="inlineStr">
        <is>
          <t>RET005599</t>
        </is>
      </c>
      <c r="B5584" t="inlineStr">
        <is>
          <t>O035499</t>
        </is>
      </c>
      <c r="C5584" s="25" t="n">
        <v>45693</v>
      </c>
      <c r="D5584" t="inlineStr">
        <is>
          <t>Beauty</t>
        </is>
      </c>
      <c r="E5584" t="inlineStr">
        <is>
          <t>South</t>
        </is>
      </c>
      <c r="F5584" t="inlineStr">
        <is>
          <t>Website</t>
        </is>
      </c>
      <c r="G5584" t="inlineStr">
        <is>
          <t>Not as Described</t>
        </is>
      </c>
      <c r="H5584" t="n">
        <v>1</v>
      </c>
      <c r="I5584" t="n">
        <v>721.16</v>
      </c>
    </row>
    <row r="5585">
      <c r="A5585" t="inlineStr">
        <is>
          <t>RET005600</t>
        </is>
      </c>
      <c r="B5585" t="inlineStr">
        <is>
          <t>O035502</t>
        </is>
      </c>
      <c r="C5585" s="25" t="n">
        <v>45693</v>
      </c>
      <c r="D5585" t="inlineStr">
        <is>
          <t>Electronics</t>
        </is>
      </c>
      <c r="E5585" t="inlineStr">
        <is>
          <t>South</t>
        </is>
      </c>
      <c r="F5585" t="inlineStr">
        <is>
          <t>Marketplace</t>
        </is>
      </c>
      <c r="G5585" t="inlineStr">
        <is>
          <t>Defective Product</t>
        </is>
      </c>
      <c r="H5585" t="n">
        <v>2</v>
      </c>
      <c r="I5585" t="n">
        <v>19116.41</v>
      </c>
    </row>
    <row r="5586">
      <c r="A5586" t="inlineStr">
        <is>
          <t>RET005601</t>
        </is>
      </c>
      <c r="B5586" t="inlineStr">
        <is>
          <t>O035502</t>
        </is>
      </c>
      <c r="C5586" s="25" t="n">
        <v>45693</v>
      </c>
      <c r="D5586" t="inlineStr">
        <is>
          <t>Electronics</t>
        </is>
      </c>
      <c r="E5586" t="inlineStr">
        <is>
          <t>South</t>
        </is>
      </c>
      <c r="F5586" t="inlineStr">
        <is>
          <t>Marketplace</t>
        </is>
      </c>
      <c r="G5586" t="inlineStr">
        <is>
          <t>Changed Mind</t>
        </is>
      </c>
      <c r="H5586" t="n">
        <v>1</v>
      </c>
      <c r="I5586" t="n">
        <v>15115.58</v>
      </c>
    </row>
    <row r="5587">
      <c r="A5587" t="inlineStr">
        <is>
          <t>RET005602</t>
        </is>
      </c>
      <c r="B5587" t="inlineStr">
        <is>
          <t>O035507</t>
        </is>
      </c>
      <c r="C5587" s="25" t="n">
        <v>45693</v>
      </c>
      <c r="D5587" t="inlineStr">
        <is>
          <t>Sports</t>
        </is>
      </c>
      <c r="E5587" t="inlineStr">
        <is>
          <t>West</t>
        </is>
      </c>
      <c r="F5587" t="inlineStr">
        <is>
          <t>Website</t>
        </is>
      </c>
      <c r="G5587" t="inlineStr">
        <is>
          <t>Changed Mind</t>
        </is>
      </c>
      <c r="H5587" t="n">
        <v>2</v>
      </c>
      <c r="I5587" t="n">
        <v>20856.6</v>
      </c>
    </row>
    <row r="5588">
      <c r="A5588" t="inlineStr">
        <is>
          <t>RET005603</t>
        </is>
      </c>
      <c r="B5588" t="inlineStr">
        <is>
          <t>O035511</t>
        </is>
      </c>
      <c r="C5588" s="25" t="n">
        <v>45693</v>
      </c>
      <c r="D5588" t="inlineStr">
        <is>
          <t>Fashion</t>
        </is>
      </c>
      <c r="E5588" t="inlineStr">
        <is>
          <t>Central</t>
        </is>
      </c>
      <c r="F5588" t="inlineStr">
        <is>
          <t>Marketplace</t>
        </is>
      </c>
      <c r="G5588" t="inlineStr">
        <is>
          <t>Late Delivery</t>
        </is>
      </c>
      <c r="H5588" t="n">
        <v>1</v>
      </c>
      <c r="I5588" t="n">
        <v>976.9</v>
      </c>
    </row>
    <row r="5589">
      <c r="A5589" t="inlineStr">
        <is>
          <t>RET005604</t>
        </is>
      </c>
      <c r="B5589" t="inlineStr">
        <is>
          <t>O035513</t>
        </is>
      </c>
      <c r="C5589" s="25" t="n">
        <v>45693</v>
      </c>
      <c r="D5589" t="inlineStr">
        <is>
          <t>Fashion</t>
        </is>
      </c>
      <c r="E5589" t="inlineStr">
        <is>
          <t>West</t>
        </is>
      </c>
      <c r="F5589" t="inlineStr">
        <is>
          <t>Marketplace</t>
        </is>
      </c>
      <c r="G5589" t="inlineStr">
        <is>
          <t>Size/Fit Issue</t>
        </is>
      </c>
      <c r="H5589" t="n">
        <v>2</v>
      </c>
      <c r="I5589" t="n">
        <v>484.77</v>
      </c>
    </row>
    <row r="5590">
      <c r="A5590" t="inlineStr">
        <is>
          <t>RET005605</t>
        </is>
      </c>
      <c r="B5590" t="inlineStr">
        <is>
          <t>O035516</t>
        </is>
      </c>
      <c r="C5590" s="25" t="n">
        <v>45693</v>
      </c>
      <c r="D5590" t="inlineStr">
        <is>
          <t>Electronics</t>
        </is>
      </c>
      <c r="E5590" t="inlineStr">
        <is>
          <t>West</t>
        </is>
      </c>
      <c r="F5590" t="inlineStr">
        <is>
          <t>Retail Store</t>
        </is>
      </c>
      <c r="G5590" t="inlineStr">
        <is>
          <t>Damaged in Transit</t>
        </is>
      </c>
      <c r="H5590" t="n">
        <v>1</v>
      </c>
      <c r="I5590" t="n">
        <v>2345.99</v>
      </c>
    </row>
    <row r="5591">
      <c r="A5591" t="inlineStr">
        <is>
          <t>RET005606</t>
        </is>
      </c>
      <c r="B5591" t="inlineStr">
        <is>
          <t>O035526</t>
        </is>
      </c>
      <c r="C5591" s="25" t="n">
        <v>45694</v>
      </c>
      <c r="D5591" t="inlineStr">
        <is>
          <t>Books</t>
        </is>
      </c>
      <c r="E5591" t="inlineStr">
        <is>
          <t>South</t>
        </is>
      </c>
      <c r="F5591" t="inlineStr">
        <is>
          <t>Marketplace</t>
        </is>
      </c>
      <c r="G5591" t="inlineStr">
        <is>
          <t>Defective Product</t>
        </is>
      </c>
      <c r="H5591" t="n">
        <v>1</v>
      </c>
      <c r="I5591" t="n">
        <v>458.76</v>
      </c>
    </row>
    <row r="5592">
      <c r="A5592" t="inlineStr">
        <is>
          <t>RET005607</t>
        </is>
      </c>
      <c r="B5592" t="inlineStr">
        <is>
          <t>O035530</t>
        </is>
      </c>
      <c r="C5592" s="25" t="n">
        <v>45694</v>
      </c>
      <c r="D5592" t="inlineStr">
        <is>
          <t>Beauty</t>
        </is>
      </c>
      <c r="E5592" t="inlineStr">
        <is>
          <t>West</t>
        </is>
      </c>
      <c r="F5592" t="inlineStr">
        <is>
          <t>Retail Store</t>
        </is>
      </c>
      <c r="G5592" t="inlineStr">
        <is>
          <t>Changed Mind</t>
        </is>
      </c>
      <c r="H5592" t="n">
        <v>1</v>
      </c>
      <c r="I5592" t="n">
        <v>293.28</v>
      </c>
    </row>
    <row r="5593">
      <c r="A5593" t="inlineStr">
        <is>
          <t>RET005608</t>
        </is>
      </c>
      <c r="B5593" t="inlineStr">
        <is>
          <t>O035536</t>
        </is>
      </c>
      <c r="C5593" s="25" t="n">
        <v>45694</v>
      </c>
      <c r="D5593" t="inlineStr">
        <is>
          <t>Home &amp; Kitchen</t>
        </is>
      </c>
      <c r="E5593" t="inlineStr">
        <is>
          <t>South</t>
        </is>
      </c>
      <c r="F5593" t="inlineStr">
        <is>
          <t>Website</t>
        </is>
      </c>
      <c r="G5593" t="inlineStr">
        <is>
          <t>Not as Described</t>
        </is>
      </c>
      <c r="H5593" t="n">
        <v>1</v>
      </c>
      <c r="I5593" t="n">
        <v>4467.17</v>
      </c>
    </row>
    <row r="5594">
      <c r="A5594" t="inlineStr">
        <is>
          <t>RET005609</t>
        </is>
      </c>
      <c r="B5594" t="inlineStr">
        <is>
          <t>O035536</t>
        </is>
      </c>
      <c r="C5594" s="25" t="n">
        <v>45694</v>
      </c>
      <c r="D5594" t="inlineStr">
        <is>
          <t>Fashion</t>
        </is>
      </c>
      <c r="E5594" t="inlineStr">
        <is>
          <t>South</t>
        </is>
      </c>
      <c r="F5594" t="inlineStr">
        <is>
          <t>Website</t>
        </is>
      </c>
      <c r="G5594" t="inlineStr">
        <is>
          <t>Size/Fit Issue</t>
        </is>
      </c>
      <c r="H5594" t="n">
        <v>1</v>
      </c>
      <c r="I5594" t="n">
        <v>1673.34</v>
      </c>
    </row>
    <row r="5595">
      <c r="A5595" t="inlineStr">
        <is>
          <t>RET005610</t>
        </is>
      </c>
      <c r="B5595" t="inlineStr">
        <is>
          <t>O035544</t>
        </is>
      </c>
      <c r="C5595" s="25" t="n">
        <v>45694</v>
      </c>
      <c r="D5595" t="inlineStr">
        <is>
          <t>Electronics</t>
        </is>
      </c>
      <c r="E5595" t="inlineStr">
        <is>
          <t>Central</t>
        </is>
      </c>
      <c r="F5595" t="inlineStr">
        <is>
          <t>Marketplace</t>
        </is>
      </c>
      <c r="G5595" t="inlineStr">
        <is>
          <t>Wrong Item Delivered</t>
        </is>
      </c>
      <c r="H5595" t="n">
        <v>1</v>
      </c>
      <c r="I5595" t="n">
        <v>10808.48</v>
      </c>
    </row>
    <row r="5596">
      <c r="A5596" t="inlineStr">
        <is>
          <t>RET005611</t>
        </is>
      </c>
      <c r="B5596" t="inlineStr">
        <is>
          <t>O035547</t>
        </is>
      </c>
      <c r="C5596" s="25" t="n">
        <v>45694</v>
      </c>
      <c r="D5596" t="inlineStr">
        <is>
          <t>Fashion</t>
        </is>
      </c>
      <c r="E5596" t="inlineStr">
        <is>
          <t>South</t>
        </is>
      </c>
      <c r="F5596" t="inlineStr">
        <is>
          <t>Website</t>
        </is>
      </c>
      <c r="G5596" t="inlineStr">
        <is>
          <t>Not as Described</t>
        </is>
      </c>
      <c r="H5596" t="n">
        <v>1</v>
      </c>
      <c r="I5596" t="n">
        <v>718.24</v>
      </c>
    </row>
    <row r="5597">
      <c r="A5597" t="inlineStr">
        <is>
          <t>RET005612</t>
        </is>
      </c>
      <c r="B5597" t="inlineStr">
        <is>
          <t>O035549</t>
        </is>
      </c>
      <c r="C5597" s="25" t="n">
        <v>45694</v>
      </c>
      <c r="D5597" t="inlineStr">
        <is>
          <t>Beauty</t>
        </is>
      </c>
      <c r="E5597" t="inlineStr">
        <is>
          <t>South</t>
        </is>
      </c>
      <c r="F5597" t="inlineStr">
        <is>
          <t>Mobile App</t>
        </is>
      </c>
      <c r="G5597" t="inlineStr">
        <is>
          <t>Damaged in Transit</t>
        </is>
      </c>
      <c r="H5597" t="n">
        <v>1</v>
      </c>
      <c r="I5597" t="n">
        <v>327.78</v>
      </c>
    </row>
    <row r="5598">
      <c r="A5598" t="inlineStr">
        <is>
          <t>RET005613</t>
        </is>
      </c>
      <c r="B5598" t="inlineStr">
        <is>
          <t>O035554</t>
        </is>
      </c>
      <c r="C5598" s="25" t="n">
        <v>45694</v>
      </c>
      <c r="D5598" t="inlineStr">
        <is>
          <t>Fashion</t>
        </is>
      </c>
      <c r="E5598" t="inlineStr">
        <is>
          <t>South</t>
        </is>
      </c>
      <c r="F5598" t="inlineStr">
        <is>
          <t>Website</t>
        </is>
      </c>
      <c r="G5598" t="inlineStr">
        <is>
          <t>Changed Mind</t>
        </is>
      </c>
      <c r="H5598" t="n">
        <v>1</v>
      </c>
      <c r="I5598" t="n">
        <v>1242.27</v>
      </c>
    </row>
    <row r="5599">
      <c r="A5599" t="inlineStr">
        <is>
          <t>RET005614</t>
        </is>
      </c>
      <c r="B5599" t="inlineStr">
        <is>
          <t>O035555</t>
        </is>
      </c>
      <c r="C5599" s="25" t="n">
        <v>45694</v>
      </c>
      <c r="D5599" t="inlineStr">
        <is>
          <t>Sports</t>
        </is>
      </c>
      <c r="E5599" t="inlineStr">
        <is>
          <t>South</t>
        </is>
      </c>
      <c r="F5599" t="inlineStr">
        <is>
          <t>Website</t>
        </is>
      </c>
      <c r="G5599" t="inlineStr">
        <is>
          <t>Damaged in Transit</t>
        </is>
      </c>
      <c r="H5599" t="n">
        <v>1</v>
      </c>
      <c r="I5599" t="n">
        <v>6657.36</v>
      </c>
    </row>
    <row r="5600">
      <c r="A5600" t="inlineStr">
        <is>
          <t>RET005615</t>
        </is>
      </c>
      <c r="B5600" t="inlineStr">
        <is>
          <t>O035575</t>
        </is>
      </c>
      <c r="C5600" s="25" t="n">
        <v>45695</v>
      </c>
      <c r="D5600" t="inlineStr">
        <is>
          <t>Fashion</t>
        </is>
      </c>
      <c r="E5600" t="inlineStr">
        <is>
          <t>West</t>
        </is>
      </c>
      <c r="F5600" t="inlineStr">
        <is>
          <t>Marketplace</t>
        </is>
      </c>
      <c r="G5600" t="inlineStr">
        <is>
          <t>Size/Fit Issue</t>
        </is>
      </c>
      <c r="H5600" t="n">
        <v>1</v>
      </c>
      <c r="I5600" t="n">
        <v>495.48</v>
      </c>
    </row>
    <row r="5601">
      <c r="A5601" t="inlineStr">
        <is>
          <t>RET005616</t>
        </is>
      </c>
      <c r="B5601" t="inlineStr">
        <is>
          <t>O035583</t>
        </is>
      </c>
      <c r="C5601" s="25" t="n">
        <v>45695</v>
      </c>
      <c r="D5601" t="inlineStr">
        <is>
          <t>Fashion</t>
        </is>
      </c>
      <c r="E5601" t="inlineStr">
        <is>
          <t>East</t>
        </is>
      </c>
      <c r="F5601" t="inlineStr">
        <is>
          <t>Marketplace</t>
        </is>
      </c>
      <c r="G5601" t="inlineStr">
        <is>
          <t>Size/Fit Issue</t>
        </is>
      </c>
      <c r="H5601" t="n">
        <v>2</v>
      </c>
      <c r="I5601" t="n">
        <v>1781.72</v>
      </c>
    </row>
    <row r="5602">
      <c r="A5602" t="inlineStr">
        <is>
          <t>RET005617</t>
        </is>
      </c>
      <c r="B5602" t="inlineStr">
        <is>
          <t>O035587</t>
        </is>
      </c>
      <c r="C5602" s="25" t="n">
        <v>45695</v>
      </c>
      <c r="D5602" t="inlineStr">
        <is>
          <t>Fashion</t>
        </is>
      </c>
      <c r="E5602" t="inlineStr">
        <is>
          <t>North</t>
        </is>
      </c>
      <c r="F5602" t="inlineStr">
        <is>
          <t>Marketplace</t>
        </is>
      </c>
      <c r="G5602" t="inlineStr">
        <is>
          <t>Not as Described</t>
        </is>
      </c>
      <c r="H5602" t="n">
        <v>1</v>
      </c>
      <c r="I5602" t="n">
        <v>2288.29</v>
      </c>
    </row>
    <row r="5603">
      <c r="A5603" t="inlineStr">
        <is>
          <t>RET005618</t>
        </is>
      </c>
      <c r="B5603" t="inlineStr">
        <is>
          <t>O035594</t>
        </is>
      </c>
      <c r="C5603" s="25" t="n">
        <v>45695</v>
      </c>
      <c r="D5603" t="inlineStr">
        <is>
          <t>Books</t>
        </is>
      </c>
      <c r="E5603" t="inlineStr">
        <is>
          <t>North</t>
        </is>
      </c>
      <c r="F5603" t="inlineStr">
        <is>
          <t>Marketplace</t>
        </is>
      </c>
      <c r="G5603" t="inlineStr">
        <is>
          <t>Changed Mind</t>
        </is>
      </c>
      <c r="H5603" t="n">
        <v>2</v>
      </c>
      <c r="I5603" t="n">
        <v>796.27</v>
      </c>
    </row>
    <row r="5604">
      <c r="A5604" t="inlineStr">
        <is>
          <t>RET005619</t>
        </is>
      </c>
      <c r="B5604" t="inlineStr">
        <is>
          <t>O035594</t>
        </is>
      </c>
      <c r="C5604" s="25" t="n">
        <v>45695</v>
      </c>
      <c r="D5604" t="inlineStr">
        <is>
          <t>Home &amp; Kitchen</t>
        </is>
      </c>
      <c r="E5604" t="inlineStr">
        <is>
          <t>North</t>
        </is>
      </c>
      <c r="F5604" t="inlineStr">
        <is>
          <t>Marketplace</t>
        </is>
      </c>
      <c r="G5604" t="inlineStr">
        <is>
          <t>Defective Product</t>
        </is>
      </c>
      <c r="H5604" t="n">
        <v>1</v>
      </c>
      <c r="I5604" t="n">
        <v>2578.64</v>
      </c>
    </row>
    <row r="5605">
      <c r="A5605" t="inlineStr">
        <is>
          <t>RET005620</t>
        </is>
      </c>
      <c r="B5605" t="inlineStr">
        <is>
          <t>O035597</t>
        </is>
      </c>
      <c r="C5605" s="25" t="n">
        <v>45695</v>
      </c>
      <c r="D5605" t="inlineStr">
        <is>
          <t>Grocery</t>
        </is>
      </c>
      <c r="E5605" t="inlineStr">
        <is>
          <t>East</t>
        </is>
      </c>
      <c r="F5605" t="inlineStr">
        <is>
          <t>Marketplace</t>
        </is>
      </c>
      <c r="G5605" t="inlineStr">
        <is>
          <t>Not as Described</t>
        </is>
      </c>
      <c r="H5605" t="n">
        <v>6</v>
      </c>
      <c r="I5605" t="n">
        <v>2531.92</v>
      </c>
    </row>
    <row r="5606">
      <c r="A5606" t="inlineStr">
        <is>
          <t>RET005621</t>
        </is>
      </c>
      <c r="B5606" t="inlineStr">
        <is>
          <t>O035600</t>
        </is>
      </c>
      <c r="C5606" s="25" t="n">
        <v>45695</v>
      </c>
      <c r="D5606" t="inlineStr">
        <is>
          <t>Fashion</t>
        </is>
      </c>
      <c r="E5606" t="inlineStr">
        <is>
          <t>North</t>
        </is>
      </c>
      <c r="F5606" t="inlineStr">
        <is>
          <t>Website</t>
        </is>
      </c>
      <c r="G5606" t="inlineStr">
        <is>
          <t>Size/Fit Issue</t>
        </is>
      </c>
      <c r="H5606" t="n">
        <v>1</v>
      </c>
      <c r="I5606" t="n">
        <v>2422.89</v>
      </c>
    </row>
    <row r="5607">
      <c r="A5607" t="inlineStr">
        <is>
          <t>RET005622</t>
        </is>
      </c>
      <c r="B5607" t="inlineStr">
        <is>
          <t>O035603</t>
        </is>
      </c>
      <c r="C5607" s="25" t="n">
        <v>45695</v>
      </c>
      <c r="D5607" t="inlineStr">
        <is>
          <t>Fashion</t>
        </is>
      </c>
      <c r="E5607" t="inlineStr">
        <is>
          <t>North</t>
        </is>
      </c>
      <c r="F5607" t="inlineStr">
        <is>
          <t>Mobile App</t>
        </is>
      </c>
      <c r="G5607" t="inlineStr">
        <is>
          <t>Damaged in Transit</t>
        </is>
      </c>
      <c r="H5607" t="n">
        <v>1</v>
      </c>
      <c r="I5607" t="n">
        <v>894.59</v>
      </c>
    </row>
    <row r="5608">
      <c r="A5608" t="inlineStr">
        <is>
          <t>RET005623</t>
        </is>
      </c>
      <c r="B5608" t="inlineStr">
        <is>
          <t>O035604</t>
        </is>
      </c>
      <c r="C5608" s="25" t="n">
        <v>45695</v>
      </c>
      <c r="D5608" t="inlineStr">
        <is>
          <t>Beauty</t>
        </is>
      </c>
      <c r="E5608" t="inlineStr">
        <is>
          <t>South</t>
        </is>
      </c>
      <c r="F5608" t="inlineStr">
        <is>
          <t>Retail Store</t>
        </is>
      </c>
      <c r="G5608" t="inlineStr">
        <is>
          <t>Changed Mind</t>
        </is>
      </c>
      <c r="H5608" t="n">
        <v>1</v>
      </c>
      <c r="I5608" t="n">
        <v>1118.97</v>
      </c>
    </row>
    <row r="5609">
      <c r="A5609" t="inlineStr">
        <is>
          <t>RET005624</t>
        </is>
      </c>
      <c r="B5609" t="inlineStr">
        <is>
          <t>O035606</t>
        </is>
      </c>
      <c r="C5609" s="25" t="n">
        <v>45695</v>
      </c>
      <c r="D5609" t="inlineStr">
        <is>
          <t>Home &amp; Kitchen</t>
        </is>
      </c>
      <c r="E5609" t="inlineStr">
        <is>
          <t>West</t>
        </is>
      </c>
      <c r="F5609" t="inlineStr">
        <is>
          <t>Website</t>
        </is>
      </c>
      <c r="G5609" t="inlineStr">
        <is>
          <t>Not as Described</t>
        </is>
      </c>
      <c r="H5609" t="n">
        <v>2</v>
      </c>
      <c r="I5609" t="n">
        <v>5361.6</v>
      </c>
    </row>
    <row r="5610">
      <c r="A5610" t="inlineStr">
        <is>
          <t>RET005625</t>
        </is>
      </c>
      <c r="B5610" t="inlineStr">
        <is>
          <t>O035611</t>
        </is>
      </c>
      <c r="C5610" s="25" t="n">
        <v>45696</v>
      </c>
      <c r="D5610" t="inlineStr">
        <is>
          <t>Fashion</t>
        </is>
      </c>
      <c r="E5610" t="inlineStr">
        <is>
          <t>South</t>
        </is>
      </c>
      <c r="F5610" t="inlineStr">
        <is>
          <t>Mobile App</t>
        </is>
      </c>
      <c r="G5610" t="inlineStr">
        <is>
          <t>Size/Fit Issue</t>
        </is>
      </c>
      <c r="H5610" t="n">
        <v>1</v>
      </c>
      <c r="I5610" t="n">
        <v>1751.22</v>
      </c>
    </row>
    <row r="5611">
      <c r="A5611" t="inlineStr">
        <is>
          <t>RET005626</t>
        </is>
      </c>
      <c r="B5611" t="inlineStr">
        <is>
          <t>O035618</t>
        </is>
      </c>
      <c r="C5611" s="25" t="n">
        <v>45696</v>
      </c>
      <c r="D5611" t="inlineStr">
        <is>
          <t>Home &amp; Kitchen</t>
        </is>
      </c>
      <c r="E5611" t="inlineStr">
        <is>
          <t>Central</t>
        </is>
      </c>
      <c r="F5611" t="inlineStr">
        <is>
          <t>Marketplace</t>
        </is>
      </c>
      <c r="G5611" t="inlineStr">
        <is>
          <t>Wrong Item Delivered</t>
        </is>
      </c>
      <c r="H5611" t="n">
        <v>1</v>
      </c>
      <c r="I5611" t="n">
        <v>247.31</v>
      </c>
    </row>
    <row r="5612">
      <c r="A5612" t="inlineStr">
        <is>
          <t>RET005627</t>
        </is>
      </c>
      <c r="B5612" t="inlineStr">
        <is>
          <t>O035618</t>
        </is>
      </c>
      <c r="C5612" s="25" t="n">
        <v>45696</v>
      </c>
      <c r="D5612" t="inlineStr">
        <is>
          <t>Beauty</t>
        </is>
      </c>
      <c r="E5612" t="inlineStr">
        <is>
          <t>Central</t>
        </is>
      </c>
      <c r="F5612" t="inlineStr">
        <is>
          <t>Marketplace</t>
        </is>
      </c>
      <c r="G5612" t="inlineStr">
        <is>
          <t>Not as Described</t>
        </is>
      </c>
      <c r="H5612" t="n">
        <v>2</v>
      </c>
      <c r="I5612" t="n">
        <v>863.12</v>
      </c>
    </row>
    <row r="5613">
      <c r="A5613" t="inlineStr">
        <is>
          <t>RET005628</t>
        </is>
      </c>
      <c r="B5613" t="inlineStr">
        <is>
          <t>O035624</t>
        </is>
      </c>
      <c r="C5613" s="25" t="n">
        <v>45696</v>
      </c>
      <c r="D5613" t="inlineStr">
        <is>
          <t>Fashion</t>
        </is>
      </c>
      <c r="E5613" t="inlineStr">
        <is>
          <t>South</t>
        </is>
      </c>
      <c r="F5613" t="inlineStr">
        <is>
          <t>Website</t>
        </is>
      </c>
      <c r="G5613" t="inlineStr">
        <is>
          <t>Size/Fit Issue</t>
        </is>
      </c>
      <c r="H5613" t="n">
        <v>1</v>
      </c>
      <c r="I5613" t="n">
        <v>1480.71</v>
      </c>
    </row>
    <row r="5614">
      <c r="A5614" t="inlineStr">
        <is>
          <t>RET005629</t>
        </is>
      </c>
      <c r="B5614" t="inlineStr">
        <is>
          <t>O035628</t>
        </is>
      </c>
      <c r="C5614" s="25" t="n">
        <v>45696</v>
      </c>
      <c r="D5614" t="inlineStr">
        <is>
          <t>Fashion</t>
        </is>
      </c>
      <c r="E5614" t="inlineStr">
        <is>
          <t>South</t>
        </is>
      </c>
      <c r="F5614" t="inlineStr">
        <is>
          <t>Mobile App</t>
        </is>
      </c>
      <c r="G5614" t="inlineStr">
        <is>
          <t>Size/Fit Issue</t>
        </is>
      </c>
      <c r="H5614" t="n">
        <v>2</v>
      </c>
      <c r="I5614" t="n">
        <v>1818.49</v>
      </c>
    </row>
    <row r="5615">
      <c r="A5615" t="inlineStr">
        <is>
          <t>RET005630</t>
        </is>
      </c>
      <c r="B5615" t="inlineStr">
        <is>
          <t>O035632</t>
        </is>
      </c>
      <c r="C5615" s="25" t="n">
        <v>45696</v>
      </c>
      <c r="D5615" t="inlineStr">
        <is>
          <t>Fashion</t>
        </is>
      </c>
      <c r="E5615" t="inlineStr">
        <is>
          <t>Central</t>
        </is>
      </c>
      <c r="F5615" t="inlineStr">
        <is>
          <t>Mobile App</t>
        </is>
      </c>
      <c r="G5615" t="inlineStr">
        <is>
          <t>Defective Product</t>
        </is>
      </c>
      <c r="H5615" t="n">
        <v>2</v>
      </c>
      <c r="I5615" t="n">
        <v>2961.42</v>
      </c>
    </row>
    <row r="5616">
      <c r="A5616" t="inlineStr">
        <is>
          <t>RET005631</t>
        </is>
      </c>
      <c r="B5616" t="inlineStr">
        <is>
          <t>O035640</t>
        </is>
      </c>
      <c r="C5616" s="25" t="n">
        <v>45696</v>
      </c>
      <c r="D5616" t="inlineStr">
        <is>
          <t>Fashion</t>
        </is>
      </c>
      <c r="E5616" t="inlineStr">
        <is>
          <t>West</t>
        </is>
      </c>
      <c r="F5616" t="inlineStr">
        <is>
          <t>Marketplace</t>
        </is>
      </c>
      <c r="G5616" t="inlineStr">
        <is>
          <t>Size/Fit Issue</t>
        </is>
      </c>
      <c r="H5616" t="n">
        <v>3</v>
      </c>
      <c r="I5616" t="n">
        <v>2930.7</v>
      </c>
    </row>
    <row r="5617">
      <c r="A5617" t="inlineStr">
        <is>
          <t>RET005632</t>
        </is>
      </c>
      <c r="B5617" t="inlineStr">
        <is>
          <t>O035640</t>
        </is>
      </c>
      <c r="C5617" s="25" t="n">
        <v>45696</v>
      </c>
      <c r="D5617" t="inlineStr">
        <is>
          <t>Electronics</t>
        </is>
      </c>
      <c r="E5617" t="inlineStr">
        <is>
          <t>West</t>
        </is>
      </c>
      <c r="F5617" t="inlineStr">
        <is>
          <t>Marketplace</t>
        </is>
      </c>
      <c r="G5617" t="inlineStr">
        <is>
          <t>Damaged in Transit</t>
        </is>
      </c>
      <c r="H5617" t="n">
        <v>1</v>
      </c>
      <c r="I5617" t="n">
        <v>7170.09</v>
      </c>
    </row>
    <row r="5618">
      <c r="A5618" t="inlineStr">
        <is>
          <t>RET005633</t>
        </is>
      </c>
      <c r="B5618" t="inlineStr">
        <is>
          <t>O035647</t>
        </is>
      </c>
      <c r="C5618" s="25" t="n">
        <v>45696</v>
      </c>
      <c r="D5618" t="inlineStr">
        <is>
          <t>Fashion</t>
        </is>
      </c>
      <c r="E5618" t="inlineStr">
        <is>
          <t>East</t>
        </is>
      </c>
      <c r="F5618" t="inlineStr">
        <is>
          <t>Marketplace</t>
        </is>
      </c>
      <c r="G5618" t="inlineStr">
        <is>
          <t>Not as Described</t>
        </is>
      </c>
      <c r="H5618" t="n">
        <v>1</v>
      </c>
      <c r="I5618" t="n">
        <v>3341.06</v>
      </c>
    </row>
    <row r="5619">
      <c r="A5619" t="inlineStr">
        <is>
          <t>RET005634</t>
        </is>
      </c>
      <c r="B5619" t="inlineStr">
        <is>
          <t>O035656</t>
        </is>
      </c>
      <c r="C5619" s="25" t="n">
        <v>45696</v>
      </c>
      <c r="D5619" t="inlineStr">
        <is>
          <t>Fashion</t>
        </is>
      </c>
      <c r="E5619" t="inlineStr">
        <is>
          <t>West</t>
        </is>
      </c>
      <c r="F5619" t="inlineStr">
        <is>
          <t>Marketplace</t>
        </is>
      </c>
      <c r="G5619" t="inlineStr">
        <is>
          <t>Not as Described</t>
        </is>
      </c>
      <c r="H5619" t="n">
        <v>1</v>
      </c>
      <c r="I5619" t="n">
        <v>553.83</v>
      </c>
    </row>
    <row r="5620">
      <c r="A5620" t="inlineStr">
        <is>
          <t>RET005635</t>
        </is>
      </c>
      <c r="B5620" t="inlineStr">
        <is>
          <t>O035658</t>
        </is>
      </c>
      <c r="C5620" s="25" t="n">
        <v>45696</v>
      </c>
      <c r="D5620" t="inlineStr">
        <is>
          <t>Fashion</t>
        </is>
      </c>
      <c r="E5620" t="inlineStr">
        <is>
          <t>North</t>
        </is>
      </c>
      <c r="F5620" t="inlineStr">
        <is>
          <t>Mobile App</t>
        </is>
      </c>
      <c r="G5620" t="inlineStr">
        <is>
          <t>Size/Fit Issue</t>
        </is>
      </c>
      <c r="H5620" t="n">
        <v>2</v>
      </c>
      <c r="I5620" t="n">
        <v>5320.5</v>
      </c>
    </row>
    <row r="5621">
      <c r="A5621" t="inlineStr">
        <is>
          <t>RET005636</t>
        </is>
      </c>
      <c r="B5621" t="inlineStr">
        <is>
          <t>O035665</t>
        </is>
      </c>
      <c r="C5621" s="25" t="n">
        <v>45697</v>
      </c>
      <c r="D5621" t="inlineStr">
        <is>
          <t>Fashion</t>
        </is>
      </c>
      <c r="E5621" t="inlineStr">
        <is>
          <t>Central</t>
        </is>
      </c>
      <c r="F5621" t="inlineStr">
        <is>
          <t>Website</t>
        </is>
      </c>
      <c r="G5621" t="inlineStr">
        <is>
          <t>Size/Fit Issue</t>
        </is>
      </c>
      <c r="H5621" t="n">
        <v>1</v>
      </c>
      <c r="I5621" t="n">
        <v>633.4400000000001</v>
      </c>
    </row>
    <row r="5622">
      <c r="A5622" t="inlineStr">
        <is>
          <t>RET005637</t>
        </is>
      </c>
      <c r="B5622" t="inlineStr">
        <is>
          <t>O035683</t>
        </is>
      </c>
      <c r="C5622" s="25" t="n">
        <v>45697</v>
      </c>
      <c r="D5622" t="inlineStr">
        <is>
          <t>Books</t>
        </is>
      </c>
      <c r="E5622" t="inlineStr">
        <is>
          <t>North</t>
        </is>
      </c>
      <c r="F5622" t="inlineStr">
        <is>
          <t>Marketplace</t>
        </is>
      </c>
      <c r="G5622" t="inlineStr">
        <is>
          <t>Changed Mind</t>
        </is>
      </c>
      <c r="H5622" t="n">
        <v>1</v>
      </c>
      <c r="I5622" t="n">
        <v>302.47</v>
      </c>
    </row>
    <row r="5623">
      <c r="A5623" t="inlineStr">
        <is>
          <t>RET005638</t>
        </is>
      </c>
      <c r="B5623" t="inlineStr">
        <is>
          <t>O035684</t>
        </is>
      </c>
      <c r="C5623" s="25" t="n">
        <v>45697</v>
      </c>
      <c r="D5623" t="inlineStr">
        <is>
          <t>Sports</t>
        </is>
      </c>
      <c r="E5623" t="inlineStr">
        <is>
          <t>Central</t>
        </is>
      </c>
      <c r="F5623" t="inlineStr">
        <is>
          <t>Website</t>
        </is>
      </c>
      <c r="G5623" t="inlineStr">
        <is>
          <t>Defective Product</t>
        </is>
      </c>
      <c r="H5623" t="n">
        <v>1</v>
      </c>
      <c r="I5623" t="n">
        <v>982.8</v>
      </c>
    </row>
    <row r="5624">
      <c r="A5624" t="inlineStr">
        <is>
          <t>RET005639</t>
        </is>
      </c>
      <c r="B5624" t="inlineStr">
        <is>
          <t>O035697</t>
        </is>
      </c>
      <c r="C5624" s="25" t="n">
        <v>45697</v>
      </c>
      <c r="D5624" t="inlineStr">
        <is>
          <t>Fashion</t>
        </is>
      </c>
      <c r="E5624" t="inlineStr">
        <is>
          <t>South</t>
        </is>
      </c>
      <c r="F5624" t="inlineStr">
        <is>
          <t>Mobile App</t>
        </is>
      </c>
      <c r="G5624" t="inlineStr">
        <is>
          <t>Damaged in Transit</t>
        </is>
      </c>
      <c r="H5624" t="n">
        <v>1</v>
      </c>
      <c r="I5624" t="n">
        <v>962.73</v>
      </c>
    </row>
    <row r="5625">
      <c r="A5625" t="inlineStr">
        <is>
          <t>RET005640</t>
        </is>
      </c>
      <c r="B5625" t="inlineStr">
        <is>
          <t>O035697</t>
        </is>
      </c>
      <c r="C5625" s="25" t="n">
        <v>45697</v>
      </c>
      <c r="D5625" t="inlineStr">
        <is>
          <t>Electronics</t>
        </is>
      </c>
      <c r="E5625" t="inlineStr">
        <is>
          <t>South</t>
        </is>
      </c>
      <c r="F5625" t="inlineStr">
        <is>
          <t>Mobile App</t>
        </is>
      </c>
      <c r="G5625" t="inlineStr">
        <is>
          <t>Not as Described</t>
        </is>
      </c>
      <c r="H5625" t="n">
        <v>1</v>
      </c>
      <c r="I5625" t="n">
        <v>9675.02</v>
      </c>
    </row>
    <row r="5626">
      <c r="A5626" t="inlineStr">
        <is>
          <t>RET005641</t>
        </is>
      </c>
      <c r="B5626" t="inlineStr">
        <is>
          <t>O035698</t>
        </is>
      </c>
      <c r="C5626" s="25" t="n">
        <v>45697</v>
      </c>
      <c r="D5626" t="inlineStr">
        <is>
          <t>Fashion</t>
        </is>
      </c>
      <c r="E5626" t="inlineStr">
        <is>
          <t>South</t>
        </is>
      </c>
      <c r="F5626" t="inlineStr">
        <is>
          <t>Website</t>
        </is>
      </c>
      <c r="G5626" t="inlineStr">
        <is>
          <t>Size/Fit Issue</t>
        </is>
      </c>
      <c r="H5626" t="n">
        <v>1</v>
      </c>
      <c r="I5626" t="n">
        <v>690.17</v>
      </c>
    </row>
    <row r="5627">
      <c r="A5627" t="inlineStr">
        <is>
          <t>RET005642</t>
        </is>
      </c>
      <c r="B5627" t="inlineStr">
        <is>
          <t>O035702</t>
        </is>
      </c>
      <c r="C5627" s="25" t="n">
        <v>45697</v>
      </c>
      <c r="D5627" t="inlineStr">
        <is>
          <t>Electronics</t>
        </is>
      </c>
      <c r="E5627" t="inlineStr">
        <is>
          <t>West</t>
        </is>
      </c>
      <c r="F5627" t="inlineStr">
        <is>
          <t>Marketplace</t>
        </is>
      </c>
      <c r="G5627" t="inlineStr">
        <is>
          <t>Not as Described</t>
        </is>
      </c>
      <c r="H5627" t="n">
        <v>1</v>
      </c>
      <c r="I5627" t="n">
        <v>15116.55</v>
      </c>
    </row>
    <row r="5628">
      <c r="A5628" t="inlineStr">
        <is>
          <t>RET005643</t>
        </is>
      </c>
      <c r="B5628" t="inlineStr">
        <is>
          <t>O035706</t>
        </is>
      </c>
      <c r="C5628" s="25" t="n">
        <v>45697</v>
      </c>
      <c r="D5628" t="inlineStr">
        <is>
          <t>Fashion</t>
        </is>
      </c>
      <c r="E5628" t="inlineStr">
        <is>
          <t>West</t>
        </is>
      </c>
      <c r="F5628" t="inlineStr">
        <is>
          <t>Mobile App</t>
        </is>
      </c>
      <c r="G5628" t="inlineStr">
        <is>
          <t>Changed Mind</t>
        </is>
      </c>
      <c r="H5628" t="n">
        <v>1</v>
      </c>
      <c r="I5628" t="n">
        <v>1258.6</v>
      </c>
    </row>
    <row r="5629">
      <c r="A5629" t="inlineStr">
        <is>
          <t>RET005644</t>
        </is>
      </c>
      <c r="B5629" t="inlineStr">
        <is>
          <t>O035707</t>
        </is>
      </c>
      <c r="C5629" s="25" t="n">
        <v>45697</v>
      </c>
      <c r="D5629" t="inlineStr">
        <is>
          <t>Fashion</t>
        </is>
      </c>
      <c r="E5629" t="inlineStr">
        <is>
          <t>West</t>
        </is>
      </c>
      <c r="F5629" t="inlineStr">
        <is>
          <t>Marketplace</t>
        </is>
      </c>
      <c r="G5629" t="inlineStr">
        <is>
          <t>Size/Fit Issue</t>
        </is>
      </c>
      <c r="H5629" t="n">
        <v>1</v>
      </c>
      <c r="I5629" t="n">
        <v>1332.64</v>
      </c>
    </row>
    <row r="5630">
      <c r="A5630" t="inlineStr">
        <is>
          <t>RET005645</t>
        </is>
      </c>
      <c r="B5630" t="inlineStr">
        <is>
          <t>O035712</t>
        </is>
      </c>
      <c r="C5630" s="25" t="n">
        <v>45698</v>
      </c>
      <c r="D5630" t="inlineStr">
        <is>
          <t>Electronics</t>
        </is>
      </c>
      <c r="E5630" t="inlineStr">
        <is>
          <t>North</t>
        </is>
      </c>
      <c r="F5630" t="inlineStr">
        <is>
          <t>Mobile App</t>
        </is>
      </c>
      <c r="G5630" t="inlineStr">
        <is>
          <t>Defective Product</t>
        </is>
      </c>
      <c r="H5630" t="n">
        <v>1</v>
      </c>
      <c r="I5630" t="n">
        <v>8993.610000000001</v>
      </c>
    </row>
    <row r="5631">
      <c r="A5631" t="inlineStr">
        <is>
          <t>RET005646</t>
        </is>
      </c>
      <c r="B5631" t="inlineStr">
        <is>
          <t>O035717</t>
        </is>
      </c>
      <c r="C5631" s="25" t="n">
        <v>45698</v>
      </c>
      <c r="D5631" t="inlineStr">
        <is>
          <t>Electronics</t>
        </is>
      </c>
      <c r="E5631" t="inlineStr">
        <is>
          <t>West</t>
        </is>
      </c>
      <c r="F5631" t="inlineStr">
        <is>
          <t>Mobile App</t>
        </is>
      </c>
      <c r="G5631" t="inlineStr">
        <is>
          <t>Defective Product</t>
        </is>
      </c>
      <c r="H5631" t="n">
        <v>1</v>
      </c>
      <c r="I5631" t="n">
        <v>9470.6</v>
      </c>
    </row>
    <row r="5632">
      <c r="A5632" t="inlineStr">
        <is>
          <t>RET005647</t>
        </is>
      </c>
      <c r="B5632" t="inlineStr">
        <is>
          <t>O035719</t>
        </is>
      </c>
      <c r="C5632" s="25" t="n">
        <v>45698</v>
      </c>
      <c r="D5632" t="inlineStr">
        <is>
          <t>Fashion</t>
        </is>
      </c>
      <c r="E5632" t="inlineStr">
        <is>
          <t>North</t>
        </is>
      </c>
      <c r="F5632" t="inlineStr">
        <is>
          <t>Marketplace</t>
        </is>
      </c>
      <c r="G5632" t="inlineStr">
        <is>
          <t>Wrong Item Delivered</t>
        </is>
      </c>
      <c r="H5632" t="n">
        <v>1</v>
      </c>
      <c r="I5632" t="n">
        <v>677.14</v>
      </c>
    </row>
    <row r="5633">
      <c r="A5633" t="inlineStr">
        <is>
          <t>RET005648</t>
        </is>
      </c>
      <c r="B5633" t="inlineStr">
        <is>
          <t>O035724</t>
        </is>
      </c>
      <c r="C5633" s="25" t="n">
        <v>45698</v>
      </c>
      <c r="D5633" t="inlineStr">
        <is>
          <t>Fashion</t>
        </is>
      </c>
      <c r="E5633" t="inlineStr">
        <is>
          <t>West</t>
        </is>
      </c>
      <c r="F5633" t="inlineStr">
        <is>
          <t>Retail Store</t>
        </is>
      </c>
      <c r="G5633" t="inlineStr">
        <is>
          <t>Size/Fit Issue</t>
        </is>
      </c>
      <c r="H5633" t="n">
        <v>1</v>
      </c>
      <c r="I5633" t="n">
        <v>1507.86</v>
      </c>
    </row>
    <row r="5634">
      <c r="A5634" t="inlineStr">
        <is>
          <t>RET005649</t>
        </is>
      </c>
      <c r="B5634" t="inlineStr">
        <is>
          <t>O035728</t>
        </is>
      </c>
      <c r="C5634" s="25" t="n">
        <v>45698</v>
      </c>
      <c r="D5634" t="inlineStr">
        <is>
          <t>Fashion</t>
        </is>
      </c>
      <c r="E5634" t="inlineStr">
        <is>
          <t>West</t>
        </is>
      </c>
      <c r="F5634" t="inlineStr">
        <is>
          <t>Marketplace</t>
        </is>
      </c>
      <c r="G5634" t="inlineStr">
        <is>
          <t>Size/Fit Issue</t>
        </is>
      </c>
      <c r="H5634" t="n">
        <v>2</v>
      </c>
      <c r="I5634" t="n">
        <v>7868.75</v>
      </c>
    </row>
    <row r="5635">
      <c r="A5635" t="inlineStr">
        <is>
          <t>RET005650</t>
        </is>
      </c>
      <c r="B5635" t="inlineStr">
        <is>
          <t>O035730</t>
        </is>
      </c>
      <c r="C5635" s="25" t="n">
        <v>45698</v>
      </c>
      <c r="D5635" t="inlineStr">
        <is>
          <t>Fashion</t>
        </is>
      </c>
      <c r="E5635" t="inlineStr">
        <is>
          <t>South</t>
        </is>
      </c>
      <c r="F5635" t="inlineStr">
        <is>
          <t>Marketplace</t>
        </is>
      </c>
      <c r="G5635" t="inlineStr">
        <is>
          <t>Not as Described</t>
        </is>
      </c>
      <c r="H5635" t="n">
        <v>1</v>
      </c>
      <c r="I5635" t="n">
        <v>894.59</v>
      </c>
    </row>
    <row r="5636">
      <c r="A5636" t="inlineStr">
        <is>
          <t>RET005651</t>
        </is>
      </c>
      <c r="B5636" t="inlineStr">
        <is>
          <t>O035747</t>
        </is>
      </c>
      <c r="C5636" s="25" t="n">
        <v>45698</v>
      </c>
      <c r="D5636" t="inlineStr">
        <is>
          <t>Fashion</t>
        </is>
      </c>
      <c r="E5636" t="inlineStr">
        <is>
          <t>Central</t>
        </is>
      </c>
      <c r="F5636" t="inlineStr">
        <is>
          <t>Website</t>
        </is>
      </c>
      <c r="G5636" t="inlineStr">
        <is>
          <t>Size/Fit Issue</t>
        </is>
      </c>
      <c r="H5636" t="n">
        <v>1</v>
      </c>
      <c r="I5636" t="n">
        <v>1561.99</v>
      </c>
    </row>
    <row r="5637">
      <c r="A5637" t="inlineStr">
        <is>
          <t>RET005652</t>
        </is>
      </c>
      <c r="B5637" t="inlineStr">
        <is>
          <t>O035751</t>
        </is>
      </c>
      <c r="C5637" s="25" t="n">
        <v>45699</v>
      </c>
      <c r="D5637" t="inlineStr">
        <is>
          <t>Electronics</t>
        </is>
      </c>
      <c r="E5637" t="inlineStr">
        <is>
          <t>South</t>
        </is>
      </c>
      <c r="F5637" t="inlineStr">
        <is>
          <t>Mobile App</t>
        </is>
      </c>
      <c r="G5637" t="inlineStr">
        <is>
          <t>Damaged in Transit</t>
        </is>
      </c>
      <c r="H5637" t="n">
        <v>2</v>
      </c>
      <c r="I5637" t="n">
        <v>13365.66</v>
      </c>
    </row>
    <row r="5638">
      <c r="A5638" t="inlineStr">
        <is>
          <t>RET005653</t>
        </is>
      </c>
      <c r="B5638" t="inlineStr">
        <is>
          <t>O035756</t>
        </is>
      </c>
      <c r="C5638" s="25" t="n">
        <v>45699</v>
      </c>
      <c r="D5638" t="inlineStr">
        <is>
          <t>Fashion</t>
        </is>
      </c>
      <c r="E5638" t="inlineStr">
        <is>
          <t>South</t>
        </is>
      </c>
      <c r="F5638" t="inlineStr">
        <is>
          <t>Marketplace</t>
        </is>
      </c>
      <c r="G5638" t="inlineStr">
        <is>
          <t>Changed Mind</t>
        </is>
      </c>
      <c r="H5638" t="n">
        <v>1</v>
      </c>
      <c r="I5638" t="n">
        <v>1253.57</v>
      </c>
    </row>
    <row r="5639">
      <c r="A5639" t="inlineStr">
        <is>
          <t>RET005654</t>
        </is>
      </c>
      <c r="B5639" t="inlineStr">
        <is>
          <t>O035779</t>
        </is>
      </c>
      <c r="C5639" s="25" t="n">
        <v>45699</v>
      </c>
      <c r="D5639" t="inlineStr">
        <is>
          <t>Fashion</t>
        </is>
      </c>
      <c r="E5639" t="inlineStr">
        <is>
          <t>South</t>
        </is>
      </c>
      <c r="F5639" t="inlineStr">
        <is>
          <t>Marketplace</t>
        </is>
      </c>
      <c r="G5639" t="inlineStr">
        <is>
          <t>Late Delivery</t>
        </is>
      </c>
      <c r="H5639" t="n">
        <v>1</v>
      </c>
      <c r="I5639" t="n">
        <v>512.73</v>
      </c>
    </row>
    <row r="5640">
      <c r="A5640" t="inlineStr">
        <is>
          <t>RET005655</t>
        </is>
      </c>
      <c r="B5640" t="inlineStr">
        <is>
          <t>O035797</t>
        </is>
      </c>
      <c r="C5640" s="25" t="n">
        <v>45700</v>
      </c>
      <c r="D5640" t="inlineStr">
        <is>
          <t>Electronics</t>
        </is>
      </c>
      <c r="E5640" t="inlineStr">
        <is>
          <t>West</t>
        </is>
      </c>
      <c r="F5640" t="inlineStr">
        <is>
          <t>Marketplace</t>
        </is>
      </c>
      <c r="G5640" t="inlineStr">
        <is>
          <t>Not as Described</t>
        </is>
      </c>
      <c r="H5640" t="n">
        <v>1</v>
      </c>
      <c r="I5640" t="n">
        <v>16796.17</v>
      </c>
    </row>
    <row r="5641">
      <c r="A5641" t="inlineStr">
        <is>
          <t>RET005656</t>
        </is>
      </c>
      <c r="B5641" t="inlineStr">
        <is>
          <t>O035797</t>
        </is>
      </c>
      <c r="C5641" s="25" t="n">
        <v>45700</v>
      </c>
      <c r="D5641" t="inlineStr">
        <is>
          <t>Fashion</t>
        </is>
      </c>
      <c r="E5641" t="inlineStr">
        <is>
          <t>West</t>
        </is>
      </c>
      <c r="F5641" t="inlineStr">
        <is>
          <t>Marketplace</t>
        </is>
      </c>
      <c r="G5641" t="inlineStr">
        <is>
          <t>Size/Fit Issue</t>
        </is>
      </c>
      <c r="H5641" t="n">
        <v>2</v>
      </c>
      <c r="I5641" t="n">
        <v>1621.43</v>
      </c>
    </row>
    <row r="5642">
      <c r="A5642" t="inlineStr">
        <is>
          <t>RET005657</t>
        </is>
      </c>
      <c r="B5642" t="inlineStr">
        <is>
          <t>O035798</t>
        </is>
      </c>
      <c r="C5642" s="25" t="n">
        <v>45700</v>
      </c>
      <c r="D5642" t="inlineStr">
        <is>
          <t>Fashion</t>
        </is>
      </c>
      <c r="E5642" t="inlineStr">
        <is>
          <t>North</t>
        </is>
      </c>
      <c r="F5642" t="inlineStr">
        <is>
          <t>Mobile App</t>
        </is>
      </c>
      <c r="G5642" t="inlineStr">
        <is>
          <t>Size/Fit Issue</t>
        </is>
      </c>
      <c r="H5642" t="n">
        <v>1</v>
      </c>
      <c r="I5642" t="n">
        <v>1001.67</v>
      </c>
    </row>
    <row r="5643">
      <c r="A5643" t="inlineStr">
        <is>
          <t>RET005658</t>
        </is>
      </c>
      <c r="B5643" t="inlineStr">
        <is>
          <t>O035803</t>
        </is>
      </c>
      <c r="C5643" s="25" t="n">
        <v>45700</v>
      </c>
      <c r="D5643" t="inlineStr">
        <is>
          <t>Fashion</t>
        </is>
      </c>
      <c r="E5643" t="inlineStr">
        <is>
          <t>South</t>
        </is>
      </c>
      <c r="F5643" t="inlineStr">
        <is>
          <t>Website</t>
        </is>
      </c>
      <c r="G5643" t="inlineStr">
        <is>
          <t>Defective Product</t>
        </is>
      </c>
      <c r="H5643" t="n">
        <v>2</v>
      </c>
      <c r="I5643" t="n">
        <v>5320.5</v>
      </c>
    </row>
    <row r="5644">
      <c r="A5644" t="inlineStr">
        <is>
          <t>RET005659</t>
        </is>
      </c>
      <c r="B5644" t="inlineStr">
        <is>
          <t>O035814</t>
        </is>
      </c>
      <c r="C5644" s="25" t="n">
        <v>45700</v>
      </c>
      <c r="D5644" t="inlineStr">
        <is>
          <t>Fashion</t>
        </is>
      </c>
      <c r="E5644" t="inlineStr">
        <is>
          <t>South</t>
        </is>
      </c>
      <c r="F5644" t="inlineStr">
        <is>
          <t>Marketplace</t>
        </is>
      </c>
      <c r="G5644" t="inlineStr">
        <is>
          <t>Size/Fit Issue</t>
        </is>
      </c>
      <c r="H5644" t="n">
        <v>1</v>
      </c>
      <c r="I5644" t="n">
        <v>631.76</v>
      </c>
    </row>
    <row r="5645">
      <c r="A5645" t="inlineStr">
        <is>
          <t>RET005660</t>
        </is>
      </c>
      <c r="B5645" t="inlineStr">
        <is>
          <t>O035818</t>
        </is>
      </c>
      <c r="C5645" s="25" t="n">
        <v>45700</v>
      </c>
      <c r="D5645" t="inlineStr">
        <is>
          <t>Fashion</t>
        </is>
      </c>
      <c r="E5645" t="inlineStr">
        <is>
          <t>West</t>
        </is>
      </c>
      <c r="F5645" t="inlineStr">
        <is>
          <t>Mobile App</t>
        </is>
      </c>
      <c r="G5645" t="inlineStr">
        <is>
          <t>Size/Fit Issue</t>
        </is>
      </c>
      <c r="H5645" t="n">
        <v>1</v>
      </c>
      <c r="I5645" t="n">
        <v>1653.77</v>
      </c>
    </row>
    <row r="5646">
      <c r="A5646" t="inlineStr">
        <is>
          <t>RET005661</t>
        </is>
      </c>
      <c r="B5646" t="inlineStr">
        <is>
          <t>O035835</t>
        </is>
      </c>
      <c r="C5646" s="25" t="n">
        <v>45701</v>
      </c>
      <c r="D5646" t="inlineStr">
        <is>
          <t>Fashion</t>
        </is>
      </c>
      <c r="E5646" t="inlineStr">
        <is>
          <t>South</t>
        </is>
      </c>
      <c r="F5646" t="inlineStr">
        <is>
          <t>Marketplace</t>
        </is>
      </c>
      <c r="G5646" t="inlineStr">
        <is>
          <t>Changed Mind</t>
        </is>
      </c>
      <c r="H5646" t="n">
        <v>1</v>
      </c>
      <c r="I5646" t="n">
        <v>962.73</v>
      </c>
    </row>
    <row r="5647">
      <c r="A5647" t="inlineStr">
        <is>
          <t>RET005662</t>
        </is>
      </c>
      <c r="B5647" t="inlineStr">
        <is>
          <t>O035835</t>
        </is>
      </c>
      <c r="C5647" s="25" t="n">
        <v>45701</v>
      </c>
      <c r="D5647" t="inlineStr">
        <is>
          <t>Electronics</t>
        </is>
      </c>
      <c r="E5647" t="inlineStr">
        <is>
          <t>South</t>
        </is>
      </c>
      <c r="F5647" t="inlineStr">
        <is>
          <t>Marketplace</t>
        </is>
      </c>
      <c r="G5647" t="inlineStr">
        <is>
          <t>Defective Product</t>
        </is>
      </c>
      <c r="H5647" t="n">
        <v>1</v>
      </c>
      <c r="I5647" t="n">
        <v>12118.35</v>
      </c>
    </row>
    <row r="5648">
      <c r="A5648" t="inlineStr">
        <is>
          <t>RET005663</t>
        </is>
      </c>
      <c r="B5648" t="inlineStr">
        <is>
          <t>O035838</t>
        </is>
      </c>
      <c r="C5648" s="25" t="n">
        <v>45701</v>
      </c>
      <c r="D5648" t="inlineStr">
        <is>
          <t>Electronics</t>
        </is>
      </c>
      <c r="E5648" t="inlineStr">
        <is>
          <t>East</t>
        </is>
      </c>
      <c r="F5648" t="inlineStr">
        <is>
          <t>Mobile App</t>
        </is>
      </c>
      <c r="G5648" t="inlineStr">
        <is>
          <t>Defective Product</t>
        </is>
      </c>
      <c r="H5648" t="n">
        <v>1</v>
      </c>
      <c r="I5648" t="n">
        <v>6945.01</v>
      </c>
    </row>
    <row r="5649">
      <c r="A5649" t="inlineStr">
        <is>
          <t>RET005664</t>
        </is>
      </c>
      <c r="B5649" t="inlineStr">
        <is>
          <t>O035848</t>
        </is>
      </c>
      <c r="C5649" s="25" t="n">
        <v>45701</v>
      </c>
      <c r="D5649" t="inlineStr">
        <is>
          <t>Home &amp; Kitchen</t>
        </is>
      </c>
      <c r="E5649" t="inlineStr">
        <is>
          <t>North</t>
        </is>
      </c>
      <c r="F5649" t="inlineStr">
        <is>
          <t>Mobile App</t>
        </is>
      </c>
      <c r="G5649" t="inlineStr">
        <is>
          <t>Size/Fit Issue</t>
        </is>
      </c>
      <c r="H5649" t="n">
        <v>1</v>
      </c>
      <c r="I5649" t="n">
        <v>3554.19</v>
      </c>
    </row>
    <row r="5650">
      <c r="A5650" t="inlineStr">
        <is>
          <t>RET005665</t>
        </is>
      </c>
      <c r="B5650" t="inlineStr">
        <is>
          <t>O035863</t>
        </is>
      </c>
      <c r="C5650" s="25" t="n">
        <v>45701</v>
      </c>
      <c r="D5650" t="inlineStr">
        <is>
          <t>Electronics</t>
        </is>
      </c>
      <c r="E5650" t="inlineStr">
        <is>
          <t>North</t>
        </is>
      </c>
      <c r="F5650" t="inlineStr">
        <is>
          <t>Retail Store</t>
        </is>
      </c>
      <c r="G5650" t="inlineStr">
        <is>
          <t>Defective Product</t>
        </is>
      </c>
      <c r="H5650" t="n">
        <v>1</v>
      </c>
      <c r="I5650" t="n">
        <v>10808.48</v>
      </c>
    </row>
    <row r="5651">
      <c r="A5651" t="inlineStr">
        <is>
          <t>RET005666</t>
        </is>
      </c>
      <c r="B5651" t="inlineStr">
        <is>
          <t>O035868</t>
        </is>
      </c>
      <c r="C5651" s="25" t="n">
        <v>45701</v>
      </c>
      <c r="D5651" t="inlineStr">
        <is>
          <t>Sports</t>
        </is>
      </c>
      <c r="E5651" t="inlineStr">
        <is>
          <t>South</t>
        </is>
      </c>
      <c r="F5651" t="inlineStr">
        <is>
          <t>Mobile App</t>
        </is>
      </c>
      <c r="G5651" t="inlineStr">
        <is>
          <t>Damaged in Transit</t>
        </is>
      </c>
      <c r="H5651" t="n">
        <v>1</v>
      </c>
      <c r="I5651" t="n">
        <v>1283.97</v>
      </c>
    </row>
    <row r="5652">
      <c r="A5652" t="inlineStr">
        <is>
          <t>RET005667</t>
        </is>
      </c>
      <c r="B5652" t="inlineStr">
        <is>
          <t>O035892</t>
        </is>
      </c>
      <c r="C5652" s="25" t="n">
        <v>45702</v>
      </c>
      <c r="D5652" t="inlineStr">
        <is>
          <t>Electronics</t>
        </is>
      </c>
      <c r="E5652" t="inlineStr">
        <is>
          <t>South</t>
        </is>
      </c>
      <c r="F5652" t="inlineStr">
        <is>
          <t>Retail Store</t>
        </is>
      </c>
      <c r="G5652" t="inlineStr">
        <is>
          <t>Wrong Item Delivered</t>
        </is>
      </c>
      <c r="H5652" t="n">
        <v>1</v>
      </c>
      <c r="I5652" t="n">
        <v>19413.64</v>
      </c>
    </row>
    <row r="5653">
      <c r="A5653" t="inlineStr">
        <is>
          <t>RET005668</t>
        </is>
      </c>
      <c r="B5653" t="inlineStr">
        <is>
          <t>O035895</t>
        </is>
      </c>
      <c r="C5653" s="25" t="n">
        <v>45702</v>
      </c>
      <c r="D5653" t="inlineStr">
        <is>
          <t>Home &amp; Kitchen</t>
        </is>
      </c>
      <c r="E5653" t="inlineStr">
        <is>
          <t>South</t>
        </is>
      </c>
      <c r="F5653" t="inlineStr">
        <is>
          <t>Mobile App</t>
        </is>
      </c>
      <c r="G5653" t="inlineStr">
        <is>
          <t>Defective Product</t>
        </is>
      </c>
      <c r="H5653" t="n">
        <v>1</v>
      </c>
      <c r="I5653" t="n">
        <v>2490.55</v>
      </c>
    </row>
    <row r="5654">
      <c r="A5654" t="inlineStr">
        <is>
          <t>RET005669</t>
        </is>
      </c>
      <c r="B5654" t="inlineStr">
        <is>
          <t>O035900</t>
        </is>
      </c>
      <c r="C5654" s="25" t="n">
        <v>45702</v>
      </c>
      <c r="D5654" t="inlineStr">
        <is>
          <t>Electronics</t>
        </is>
      </c>
      <c r="E5654" t="inlineStr">
        <is>
          <t>East</t>
        </is>
      </c>
      <c r="F5654" t="inlineStr">
        <is>
          <t>Marketplace</t>
        </is>
      </c>
      <c r="G5654" t="inlineStr">
        <is>
          <t>Defective Product</t>
        </is>
      </c>
      <c r="H5654" t="n">
        <v>1</v>
      </c>
      <c r="I5654" t="n">
        <v>5849.4</v>
      </c>
    </row>
    <row r="5655">
      <c r="A5655" t="inlineStr">
        <is>
          <t>RET005670</t>
        </is>
      </c>
      <c r="B5655" t="inlineStr">
        <is>
          <t>O035901</t>
        </is>
      </c>
      <c r="C5655" s="25" t="n">
        <v>45702</v>
      </c>
      <c r="D5655" t="inlineStr">
        <is>
          <t>Beauty</t>
        </is>
      </c>
      <c r="E5655" t="inlineStr">
        <is>
          <t>Central</t>
        </is>
      </c>
      <c r="F5655" t="inlineStr">
        <is>
          <t>Marketplace</t>
        </is>
      </c>
      <c r="G5655" t="inlineStr">
        <is>
          <t>Not as Described</t>
        </is>
      </c>
      <c r="H5655" t="n">
        <v>2</v>
      </c>
      <c r="I5655" t="n">
        <v>470.6</v>
      </c>
    </row>
    <row r="5656">
      <c r="A5656" t="inlineStr">
        <is>
          <t>RET005671</t>
        </is>
      </c>
      <c r="B5656" t="inlineStr">
        <is>
          <t>O035918</t>
        </is>
      </c>
      <c r="C5656" s="25" t="n">
        <v>45702</v>
      </c>
      <c r="D5656" t="inlineStr">
        <is>
          <t>Grocery</t>
        </is>
      </c>
      <c r="E5656" t="inlineStr">
        <is>
          <t>South</t>
        </is>
      </c>
      <c r="F5656" t="inlineStr">
        <is>
          <t>Marketplace</t>
        </is>
      </c>
      <c r="G5656" t="inlineStr">
        <is>
          <t>Not as Described</t>
        </is>
      </c>
      <c r="H5656" t="n">
        <v>1</v>
      </c>
      <c r="I5656" t="n">
        <v>247.31</v>
      </c>
    </row>
    <row r="5657">
      <c r="A5657" t="inlineStr">
        <is>
          <t>RET005672</t>
        </is>
      </c>
      <c r="B5657" t="inlineStr">
        <is>
          <t>O035921</t>
        </is>
      </c>
      <c r="C5657" s="25" t="n">
        <v>45702</v>
      </c>
      <c r="D5657" t="inlineStr">
        <is>
          <t>Fashion</t>
        </is>
      </c>
      <c r="E5657" t="inlineStr">
        <is>
          <t>South</t>
        </is>
      </c>
      <c r="F5657" t="inlineStr">
        <is>
          <t>Mobile App</t>
        </is>
      </c>
      <c r="G5657" t="inlineStr">
        <is>
          <t>Not as Described</t>
        </is>
      </c>
      <c r="H5657" t="n">
        <v>2</v>
      </c>
      <c r="I5657" t="n">
        <v>5040.47</v>
      </c>
    </row>
    <row r="5658">
      <c r="A5658" t="inlineStr">
        <is>
          <t>RET005673</t>
        </is>
      </c>
      <c r="B5658" t="inlineStr">
        <is>
          <t>O035924</t>
        </is>
      </c>
      <c r="C5658" s="25" t="n">
        <v>45702</v>
      </c>
      <c r="D5658" t="inlineStr">
        <is>
          <t>Fashion</t>
        </is>
      </c>
      <c r="E5658" t="inlineStr">
        <is>
          <t>East</t>
        </is>
      </c>
      <c r="F5658" t="inlineStr">
        <is>
          <t>Mobile App</t>
        </is>
      </c>
      <c r="G5658" t="inlineStr">
        <is>
          <t>Changed Mind</t>
        </is>
      </c>
      <c r="H5658" t="n">
        <v>1</v>
      </c>
      <c r="I5658" t="n">
        <v>894.59</v>
      </c>
    </row>
    <row r="5659">
      <c r="A5659" t="inlineStr">
        <is>
          <t>RET005674</t>
        </is>
      </c>
      <c r="B5659" t="inlineStr">
        <is>
          <t>O035938</t>
        </is>
      </c>
      <c r="C5659" s="25" t="n">
        <v>45703</v>
      </c>
      <c r="D5659" t="inlineStr">
        <is>
          <t>Fashion</t>
        </is>
      </c>
      <c r="E5659" t="inlineStr">
        <is>
          <t>East</t>
        </is>
      </c>
      <c r="F5659" t="inlineStr">
        <is>
          <t>Marketplace</t>
        </is>
      </c>
      <c r="G5659" t="inlineStr">
        <is>
          <t>Not as Described</t>
        </is>
      </c>
      <c r="H5659" t="n">
        <v>1</v>
      </c>
      <c r="I5659" t="n">
        <v>1099.01</v>
      </c>
    </row>
    <row r="5660">
      <c r="A5660" t="inlineStr">
        <is>
          <t>RET005675</t>
        </is>
      </c>
      <c r="B5660" t="inlineStr">
        <is>
          <t>O035940</t>
        </is>
      </c>
      <c r="C5660" s="25" t="n">
        <v>45703</v>
      </c>
      <c r="D5660" t="inlineStr">
        <is>
          <t>Fashion</t>
        </is>
      </c>
      <c r="E5660" t="inlineStr">
        <is>
          <t>North</t>
        </is>
      </c>
      <c r="F5660" t="inlineStr">
        <is>
          <t>Mobile App</t>
        </is>
      </c>
      <c r="G5660" t="inlineStr">
        <is>
          <t>Changed Mind</t>
        </is>
      </c>
      <c r="H5660" t="n">
        <v>1</v>
      </c>
      <c r="I5660" t="n">
        <v>1332.64</v>
      </c>
    </row>
    <row r="5661">
      <c r="A5661" t="inlineStr">
        <is>
          <t>RET005676</t>
        </is>
      </c>
      <c r="B5661" t="inlineStr">
        <is>
          <t>O035942</t>
        </is>
      </c>
      <c r="C5661" s="25" t="n">
        <v>45703</v>
      </c>
      <c r="D5661" t="inlineStr">
        <is>
          <t>Fashion</t>
        </is>
      </c>
      <c r="E5661" t="inlineStr">
        <is>
          <t>South</t>
        </is>
      </c>
      <c r="F5661" t="inlineStr">
        <is>
          <t>Marketplace</t>
        </is>
      </c>
      <c r="G5661" t="inlineStr">
        <is>
          <t>Size/Fit Issue</t>
        </is>
      </c>
      <c r="H5661" t="n">
        <v>1</v>
      </c>
      <c r="I5661" t="n">
        <v>790.16</v>
      </c>
    </row>
    <row r="5662">
      <c r="A5662" t="inlineStr">
        <is>
          <t>RET005677</t>
        </is>
      </c>
      <c r="B5662" t="inlineStr">
        <is>
          <t>O035947</t>
        </is>
      </c>
      <c r="C5662" s="25" t="n">
        <v>45703</v>
      </c>
      <c r="D5662" t="inlineStr">
        <is>
          <t>Fashion</t>
        </is>
      </c>
      <c r="E5662" t="inlineStr">
        <is>
          <t>North</t>
        </is>
      </c>
      <c r="F5662" t="inlineStr">
        <is>
          <t>Mobile App</t>
        </is>
      </c>
      <c r="G5662" t="inlineStr">
        <is>
          <t>Not as Described</t>
        </is>
      </c>
      <c r="H5662" t="n">
        <v>1</v>
      </c>
      <c r="I5662" t="n">
        <v>1591.63</v>
      </c>
    </row>
    <row r="5663">
      <c r="A5663" t="inlineStr">
        <is>
          <t>RET005678</t>
        </is>
      </c>
      <c r="B5663" t="inlineStr">
        <is>
          <t>O035952</t>
        </is>
      </c>
      <c r="C5663" s="25" t="n">
        <v>45703</v>
      </c>
      <c r="D5663" t="inlineStr">
        <is>
          <t>Books</t>
        </is>
      </c>
      <c r="E5663" t="inlineStr">
        <is>
          <t>South</t>
        </is>
      </c>
      <c r="F5663" t="inlineStr">
        <is>
          <t>Marketplace</t>
        </is>
      </c>
      <c r="G5663" t="inlineStr">
        <is>
          <t>Wrong Item Delivered</t>
        </is>
      </c>
      <c r="H5663" t="n">
        <v>1</v>
      </c>
      <c r="I5663" t="n">
        <v>690.17</v>
      </c>
    </row>
    <row r="5664">
      <c r="A5664" t="inlineStr">
        <is>
          <t>RET005679</t>
        </is>
      </c>
      <c r="B5664" t="inlineStr">
        <is>
          <t>O035958</t>
        </is>
      </c>
      <c r="C5664" s="25" t="n">
        <v>45703</v>
      </c>
      <c r="D5664" t="inlineStr">
        <is>
          <t>Electronics</t>
        </is>
      </c>
      <c r="E5664" t="inlineStr">
        <is>
          <t>South</t>
        </is>
      </c>
      <c r="F5664" t="inlineStr">
        <is>
          <t>Retail Store</t>
        </is>
      </c>
      <c r="G5664" t="inlineStr">
        <is>
          <t>Changed Mind</t>
        </is>
      </c>
      <c r="H5664" t="n">
        <v>1</v>
      </c>
      <c r="I5664" t="n">
        <v>9625.16</v>
      </c>
    </row>
    <row r="5665">
      <c r="A5665" t="inlineStr">
        <is>
          <t>RET005680</t>
        </is>
      </c>
      <c r="B5665" t="inlineStr">
        <is>
          <t>O035959</t>
        </is>
      </c>
      <c r="C5665" s="25" t="n">
        <v>45703</v>
      </c>
      <c r="D5665" t="inlineStr">
        <is>
          <t>Fashion</t>
        </is>
      </c>
      <c r="E5665" t="inlineStr">
        <is>
          <t>South</t>
        </is>
      </c>
      <c r="F5665" t="inlineStr">
        <is>
          <t>Website</t>
        </is>
      </c>
      <c r="G5665" t="inlineStr">
        <is>
          <t>Size/Fit Issue</t>
        </is>
      </c>
      <c r="H5665" t="n">
        <v>2</v>
      </c>
      <c r="I5665" t="n">
        <v>2731.15</v>
      </c>
    </row>
    <row r="5666">
      <c r="A5666" t="inlineStr">
        <is>
          <t>RET005681</t>
        </is>
      </c>
      <c r="B5666" t="inlineStr">
        <is>
          <t>O035968</t>
        </is>
      </c>
      <c r="C5666" s="25" t="n">
        <v>45703</v>
      </c>
      <c r="D5666" t="inlineStr">
        <is>
          <t>Sports</t>
        </is>
      </c>
      <c r="E5666" t="inlineStr">
        <is>
          <t>East</t>
        </is>
      </c>
      <c r="F5666" t="inlineStr">
        <is>
          <t>Marketplace</t>
        </is>
      </c>
      <c r="G5666" t="inlineStr">
        <is>
          <t>Not as Described</t>
        </is>
      </c>
      <c r="H5666" t="n">
        <v>1</v>
      </c>
      <c r="I5666" t="n">
        <v>903.1900000000001</v>
      </c>
    </row>
    <row r="5667">
      <c r="A5667" t="inlineStr">
        <is>
          <t>RET005682</t>
        </is>
      </c>
      <c r="B5667" t="inlineStr">
        <is>
          <t>O035969</t>
        </is>
      </c>
      <c r="C5667" s="25" t="n">
        <v>45703</v>
      </c>
      <c r="D5667" t="inlineStr">
        <is>
          <t>Fashion</t>
        </is>
      </c>
      <c r="E5667" t="inlineStr">
        <is>
          <t>North</t>
        </is>
      </c>
      <c r="F5667" t="inlineStr">
        <is>
          <t>Website</t>
        </is>
      </c>
      <c r="G5667" t="inlineStr">
        <is>
          <t>Size/Fit Issue</t>
        </is>
      </c>
      <c r="H5667" t="n">
        <v>1</v>
      </c>
      <c r="I5667" t="n">
        <v>2354.75</v>
      </c>
    </row>
    <row r="5668">
      <c r="A5668" t="inlineStr">
        <is>
          <t>RET005683</t>
        </is>
      </c>
      <c r="B5668" t="inlineStr">
        <is>
          <t>O035970</t>
        </is>
      </c>
      <c r="C5668" s="25" t="n">
        <v>45703</v>
      </c>
      <c r="D5668" t="inlineStr">
        <is>
          <t>Fashion</t>
        </is>
      </c>
      <c r="E5668" t="inlineStr">
        <is>
          <t>West</t>
        </is>
      </c>
      <c r="F5668" t="inlineStr">
        <is>
          <t>Website</t>
        </is>
      </c>
      <c r="G5668" t="inlineStr">
        <is>
          <t>Damaged in Transit</t>
        </is>
      </c>
      <c r="H5668" t="n">
        <v>1</v>
      </c>
      <c r="I5668" t="n">
        <v>539.72</v>
      </c>
    </row>
    <row r="5669">
      <c r="A5669" t="inlineStr">
        <is>
          <t>RET005684</t>
        </is>
      </c>
      <c r="B5669" t="inlineStr">
        <is>
          <t>O035987</t>
        </is>
      </c>
      <c r="C5669" s="25" t="n">
        <v>45704</v>
      </c>
      <c r="D5669" t="inlineStr">
        <is>
          <t>Fashion</t>
        </is>
      </c>
      <c r="E5669" t="inlineStr">
        <is>
          <t>East</t>
        </is>
      </c>
      <c r="F5669" t="inlineStr">
        <is>
          <t>Website</t>
        </is>
      </c>
      <c r="G5669" t="inlineStr">
        <is>
          <t>Changed Mind</t>
        </is>
      </c>
      <c r="H5669" t="n">
        <v>1</v>
      </c>
      <c r="I5669" t="n">
        <v>2280.07</v>
      </c>
    </row>
    <row r="5670">
      <c r="A5670" t="inlineStr">
        <is>
          <t>RET005685</t>
        </is>
      </c>
      <c r="B5670" t="inlineStr">
        <is>
          <t>O035992</t>
        </is>
      </c>
      <c r="C5670" s="25" t="n">
        <v>45704</v>
      </c>
      <c r="D5670" t="inlineStr">
        <is>
          <t>Sports</t>
        </is>
      </c>
      <c r="E5670" t="inlineStr">
        <is>
          <t>East</t>
        </is>
      </c>
      <c r="F5670" t="inlineStr">
        <is>
          <t>Website</t>
        </is>
      </c>
      <c r="G5670" t="inlineStr">
        <is>
          <t>Changed Mind</t>
        </is>
      </c>
      <c r="H5670" t="n">
        <v>1</v>
      </c>
      <c r="I5670" t="n">
        <v>1283.37</v>
      </c>
    </row>
    <row r="5671">
      <c r="A5671" t="inlineStr">
        <is>
          <t>RET005686</t>
        </is>
      </c>
      <c r="B5671" t="inlineStr">
        <is>
          <t>O036009</t>
        </is>
      </c>
      <c r="C5671" s="25" t="n">
        <v>45704</v>
      </c>
      <c r="D5671" t="inlineStr">
        <is>
          <t>Sports</t>
        </is>
      </c>
      <c r="E5671" t="inlineStr">
        <is>
          <t>East</t>
        </is>
      </c>
      <c r="F5671" t="inlineStr">
        <is>
          <t>Website</t>
        </is>
      </c>
      <c r="G5671" t="inlineStr">
        <is>
          <t>Not as Described</t>
        </is>
      </c>
      <c r="H5671" t="n">
        <v>1</v>
      </c>
      <c r="I5671" t="n">
        <v>5320.39</v>
      </c>
    </row>
    <row r="5672">
      <c r="A5672" t="inlineStr">
        <is>
          <t>RET005687</t>
        </is>
      </c>
      <c r="B5672" t="inlineStr">
        <is>
          <t>O036020</t>
        </is>
      </c>
      <c r="C5672" s="25" t="n">
        <v>45704</v>
      </c>
      <c r="D5672" t="inlineStr">
        <is>
          <t>Electronics</t>
        </is>
      </c>
      <c r="E5672" t="inlineStr">
        <is>
          <t>North</t>
        </is>
      </c>
      <c r="F5672" t="inlineStr">
        <is>
          <t>Mobile App</t>
        </is>
      </c>
      <c r="G5672" t="inlineStr">
        <is>
          <t>Wrong Item Delivered</t>
        </is>
      </c>
      <c r="H5672" t="n">
        <v>1</v>
      </c>
      <c r="I5672" t="n">
        <v>6579.48</v>
      </c>
    </row>
    <row r="5673">
      <c r="A5673" t="inlineStr">
        <is>
          <t>RET005688</t>
        </is>
      </c>
      <c r="B5673" t="inlineStr">
        <is>
          <t>O036021</t>
        </is>
      </c>
      <c r="C5673" s="25" t="n">
        <v>45704</v>
      </c>
      <c r="D5673" t="inlineStr">
        <is>
          <t>Fashion</t>
        </is>
      </c>
      <c r="E5673" t="inlineStr">
        <is>
          <t>East</t>
        </is>
      </c>
      <c r="F5673" t="inlineStr">
        <is>
          <t>Mobile App</t>
        </is>
      </c>
      <c r="G5673" t="inlineStr">
        <is>
          <t>Size/Fit Issue</t>
        </is>
      </c>
      <c r="H5673" t="n">
        <v>1</v>
      </c>
      <c r="I5673" t="n">
        <v>485.75</v>
      </c>
    </row>
    <row r="5674">
      <c r="A5674" t="inlineStr">
        <is>
          <t>RET005689</t>
        </is>
      </c>
      <c r="B5674" t="inlineStr">
        <is>
          <t>O036023</t>
        </is>
      </c>
      <c r="C5674" s="25" t="n">
        <v>45704</v>
      </c>
      <c r="D5674" t="inlineStr">
        <is>
          <t>Fashion</t>
        </is>
      </c>
      <c r="E5674" t="inlineStr">
        <is>
          <t>West</t>
        </is>
      </c>
      <c r="F5674" t="inlineStr">
        <is>
          <t>Retail Store</t>
        </is>
      </c>
      <c r="G5674" t="inlineStr">
        <is>
          <t>Wrong Item Delivered</t>
        </is>
      </c>
      <c r="H5674" t="n">
        <v>1</v>
      </c>
      <c r="I5674" t="n">
        <v>756.04</v>
      </c>
    </row>
    <row r="5675">
      <c r="A5675" t="inlineStr">
        <is>
          <t>RET005690</t>
        </is>
      </c>
      <c r="B5675" t="inlineStr">
        <is>
          <t>O036040</t>
        </is>
      </c>
      <c r="C5675" s="25" t="n">
        <v>45705</v>
      </c>
      <c r="D5675" t="inlineStr">
        <is>
          <t>Home &amp; Kitchen</t>
        </is>
      </c>
      <c r="E5675" t="inlineStr">
        <is>
          <t>South</t>
        </is>
      </c>
      <c r="F5675" t="inlineStr">
        <is>
          <t>Mobile App</t>
        </is>
      </c>
      <c r="G5675" t="inlineStr">
        <is>
          <t>Not as Described</t>
        </is>
      </c>
      <c r="H5675" t="n">
        <v>1</v>
      </c>
      <c r="I5675" t="n">
        <v>5031.71</v>
      </c>
    </row>
    <row r="5676">
      <c r="A5676" t="inlineStr">
        <is>
          <t>RET005691</t>
        </is>
      </c>
      <c r="B5676" t="inlineStr">
        <is>
          <t>O036045</t>
        </is>
      </c>
      <c r="C5676" s="25" t="n">
        <v>45705</v>
      </c>
      <c r="D5676" t="inlineStr">
        <is>
          <t>Fashion</t>
        </is>
      </c>
      <c r="E5676" t="inlineStr">
        <is>
          <t>East</t>
        </is>
      </c>
      <c r="F5676" t="inlineStr">
        <is>
          <t>Website</t>
        </is>
      </c>
      <c r="G5676" t="inlineStr">
        <is>
          <t>Size/Fit Issue</t>
        </is>
      </c>
      <c r="H5676" t="n">
        <v>1</v>
      </c>
      <c r="I5676" t="n">
        <v>3520.23</v>
      </c>
    </row>
    <row r="5677">
      <c r="A5677" t="inlineStr">
        <is>
          <t>RET005692</t>
        </is>
      </c>
      <c r="B5677" t="inlineStr">
        <is>
          <t>O036065</t>
        </is>
      </c>
      <c r="C5677" s="25" t="n">
        <v>45705</v>
      </c>
      <c r="D5677" t="inlineStr">
        <is>
          <t>Electronics</t>
        </is>
      </c>
      <c r="E5677" t="inlineStr">
        <is>
          <t>West</t>
        </is>
      </c>
      <c r="F5677" t="inlineStr">
        <is>
          <t>Website</t>
        </is>
      </c>
      <c r="G5677" t="inlineStr">
        <is>
          <t>Not as Described</t>
        </is>
      </c>
      <c r="H5677" t="n">
        <v>1</v>
      </c>
      <c r="I5677" t="n">
        <v>19415.96</v>
      </c>
    </row>
    <row r="5678">
      <c r="A5678" t="inlineStr">
        <is>
          <t>RET005693</t>
        </is>
      </c>
      <c r="B5678" t="inlineStr">
        <is>
          <t>O036067</t>
        </is>
      </c>
      <c r="C5678" s="25" t="n">
        <v>45705</v>
      </c>
      <c r="D5678" t="inlineStr">
        <is>
          <t>Fashion</t>
        </is>
      </c>
      <c r="E5678" t="inlineStr">
        <is>
          <t>North</t>
        </is>
      </c>
      <c r="F5678" t="inlineStr">
        <is>
          <t>Marketplace</t>
        </is>
      </c>
      <c r="G5678" t="inlineStr">
        <is>
          <t>Size/Fit Issue</t>
        </is>
      </c>
      <c r="H5678" t="n">
        <v>1</v>
      </c>
      <c r="I5678" t="n">
        <v>1870.09</v>
      </c>
    </row>
    <row r="5679">
      <c r="A5679" t="inlineStr">
        <is>
          <t>RET005694</t>
        </is>
      </c>
      <c r="B5679" t="inlineStr">
        <is>
          <t>O036078</t>
        </is>
      </c>
      <c r="C5679" s="25" t="n">
        <v>45705</v>
      </c>
      <c r="D5679" t="inlineStr">
        <is>
          <t>Books</t>
        </is>
      </c>
      <c r="E5679" t="inlineStr">
        <is>
          <t>South</t>
        </is>
      </c>
      <c r="F5679" t="inlineStr">
        <is>
          <t>Marketplace</t>
        </is>
      </c>
      <c r="G5679" t="inlineStr">
        <is>
          <t>Damaged in Transit</t>
        </is>
      </c>
      <c r="H5679" t="n">
        <v>1</v>
      </c>
      <c r="I5679" t="n">
        <v>485.75</v>
      </c>
    </row>
    <row r="5680">
      <c r="A5680" t="inlineStr">
        <is>
          <t>RET005695</t>
        </is>
      </c>
      <c r="B5680" t="inlineStr">
        <is>
          <t>O036078</t>
        </is>
      </c>
      <c r="C5680" s="25" t="n">
        <v>45705</v>
      </c>
      <c r="D5680" t="inlineStr">
        <is>
          <t>Fashion</t>
        </is>
      </c>
      <c r="E5680" t="inlineStr">
        <is>
          <t>South</t>
        </is>
      </c>
      <c r="F5680" t="inlineStr">
        <is>
          <t>Marketplace</t>
        </is>
      </c>
      <c r="G5680" t="inlineStr">
        <is>
          <t>Size/Fit Issue</t>
        </is>
      </c>
      <c r="H5680" t="n">
        <v>1</v>
      </c>
      <c r="I5680" t="n">
        <v>976.9</v>
      </c>
    </row>
    <row r="5681">
      <c r="A5681" t="inlineStr">
        <is>
          <t>RET005696</t>
        </is>
      </c>
      <c r="B5681" t="inlineStr">
        <is>
          <t>O036080</t>
        </is>
      </c>
      <c r="C5681" s="25" t="n">
        <v>45705</v>
      </c>
      <c r="D5681" t="inlineStr">
        <is>
          <t>Electronics</t>
        </is>
      </c>
      <c r="E5681" t="inlineStr">
        <is>
          <t>East</t>
        </is>
      </c>
      <c r="F5681" t="inlineStr">
        <is>
          <t>Mobile App</t>
        </is>
      </c>
      <c r="G5681" t="inlineStr">
        <is>
          <t>Size/Fit Issue</t>
        </is>
      </c>
      <c r="H5681" t="n">
        <v>3</v>
      </c>
      <c r="I5681" t="n">
        <v>48180.9</v>
      </c>
    </row>
    <row r="5682">
      <c r="A5682" t="inlineStr">
        <is>
          <t>RET005697</t>
        </is>
      </c>
      <c r="B5682" t="inlineStr">
        <is>
          <t>O036087</t>
        </is>
      </c>
      <c r="C5682" s="25" t="n">
        <v>45706</v>
      </c>
      <c r="D5682" t="inlineStr">
        <is>
          <t>Sports</t>
        </is>
      </c>
      <c r="E5682" t="inlineStr">
        <is>
          <t>South</t>
        </is>
      </c>
      <c r="F5682" t="inlineStr">
        <is>
          <t>Marketplace</t>
        </is>
      </c>
      <c r="G5682" t="inlineStr">
        <is>
          <t>Damaged in Transit</t>
        </is>
      </c>
      <c r="H5682" t="n">
        <v>1</v>
      </c>
      <c r="I5682" t="n">
        <v>2989.06</v>
      </c>
    </row>
    <row r="5683">
      <c r="A5683" t="inlineStr">
        <is>
          <t>RET005698</t>
        </is>
      </c>
      <c r="B5683" t="inlineStr">
        <is>
          <t>O036088</t>
        </is>
      </c>
      <c r="C5683" s="25" t="n">
        <v>45706</v>
      </c>
      <c r="D5683" t="inlineStr">
        <is>
          <t>Home &amp; Kitchen</t>
        </is>
      </c>
      <c r="E5683" t="inlineStr">
        <is>
          <t>West</t>
        </is>
      </c>
      <c r="F5683" t="inlineStr">
        <is>
          <t>Marketplace</t>
        </is>
      </c>
      <c r="G5683" t="inlineStr">
        <is>
          <t>Damaged in Transit</t>
        </is>
      </c>
      <c r="H5683" t="n">
        <v>1</v>
      </c>
      <c r="I5683" t="n">
        <v>4992.72</v>
      </c>
    </row>
    <row r="5684">
      <c r="A5684" t="inlineStr">
        <is>
          <t>RET005699</t>
        </is>
      </c>
      <c r="B5684" t="inlineStr">
        <is>
          <t>O036092</t>
        </is>
      </c>
      <c r="C5684" s="25" t="n">
        <v>45706</v>
      </c>
      <c r="D5684" t="inlineStr">
        <is>
          <t>Fashion</t>
        </is>
      </c>
      <c r="E5684" t="inlineStr">
        <is>
          <t>North</t>
        </is>
      </c>
      <c r="F5684" t="inlineStr">
        <is>
          <t>Marketplace</t>
        </is>
      </c>
      <c r="G5684" t="inlineStr">
        <is>
          <t>Not as Described</t>
        </is>
      </c>
      <c r="H5684" t="n">
        <v>1</v>
      </c>
      <c r="I5684" t="n">
        <v>235.3</v>
      </c>
    </row>
    <row r="5685">
      <c r="A5685" t="inlineStr">
        <is>
          <t>RET005700</t>
        </is>
      </c>
      <c r="B5685" t="inlineStr">
        <is>
          <t>O036093</t>
        </is>
      </c>
      <c r="C5685" s="25" t="n">
        <v>45706</v>
      </c>
      <c r="D5685" t="inlineStr">
        <is>
          <t>Fashion</t>
        </is>
      </c>
      <c r="E5685" t="inlineStr">
        <is>
          <t>East</t>
        </is>
      </c>
      <c r="F5685" t="inlineStr">
        <is>
          <t>Mobile App</t>
        </is>
      </c>
      <c r="G5685" t="inlineStr">
        <is>
          <t>Size/Fit Issue</t>
        </is>
      </c>
      <c r="H5685" t="n">
        <v>1</v>
      </c>
      <c r="I5685" t="n">
        <v>1469.89</v>
      </c>
    </row>
    <row r="5686">
      <c r="A5686" t="inlineStr">
        <is>
          <t>RET005701</t>
        </is>
      </c>
      <c r="B5686" t="inlineStr">
        <is>
          <t>O036093</t>
        </is>
      </c>
      <c r="C5686" s="25" t="n">
        <v>45706</v>
      </c>
      <c r="D5686" t="inlineStr">
        <is>
          <t>Beauty</t>
        </is>
      </c>
      <c r="E5686" t="inlineStr">
        <is>
          <t>East</t>
        </is>
      </c>
      <c r="F5686" t="inlineStr">
        <is>
          <t>Mobile App</t>
        </is>
      </c>
      <c r="G5686" t="inlineStr">
        <is>
          <t>Defective Product</t>
        </is>
      </c>
      <c r="H5686" t="n">
        <v>1</v>
      </c>
      <c r="I5686" t="n">
        <v>535.61</v>
      </c>
    </row>
    <row r="5687">
      <c r="A5687" t="inlineStr">
        <is>
          <t>RET005702</t>
        </is>
      </c>
      <c r="B5687" t="inlineStr">
        <is>
          <t>O036097</t>
        </is>
      </c>
      <c r="C5687" s="25" t="n">
        <v>45706</v>
      </c>
      <c r="D5687" t="inlineStr">
        <is>
          <t>Books</t>
        </is>
      </c>
      <c r="E5687" t="inlineStr">
        <is>
          <t>West</t>
        </is>
      </c>
      <c r="F5687" t="inlineStr">
        <is>
          <t>Marketplace</t>
        </is>
      </c>
      <c r="G5687" t="inlineStr">
        <is>
          <t>Defective Product</t>
        </is>
      </c>
      <c r="H5687" t="n">
        <v>1</v>
      </c>
      <c r="I5687" t="n">
        <v>512.73</v>
      </c>
    </row>
    <row r="5688">
      <c r="A5688" t="inlineStr">
        <is>
          <t>RET005703</t>
        </is>
      </c>
      <c r="B5688" t="inlineStr">
        <is>
          <t>O036104</t>
        </is>
      </c>
      <c r="C5688" s="25" t="n">
        <v>45706</v>
      </c>
      <c r="D5688" t="inlineStr">
        <is>
          <t>Fashion</t>
        </is>
      </c>
      <c r="E5688" t="inlineStr">
        <is>
          <t>East</t>
        </is>
      </c>
      <c r="F5688" t="inlineStr">
        <is>
          <t>Retail Store</t>
        </is>
      </c>
      <c r="G5688" t="inlineStr">
        <is>
          <t>Not as Described</t>
        </is>
      </c>
      <c r="H5688" t="n">
        <v>1</v>
      </c>
      <c r="I5688" t="n">
        <v>626.25</v>
      </c>
    </row>
    <row r="5689">
      <c r="A5689" t="inlineStr">
        <is>
          <t>RET005704</t>
        </is>
      </c>
      <c r="B5689" t="inlineStr">
        <is>
          <t>O036107</t>
        </is>
      </c>
      <c r="C5689" s="25" t="n">
        <v>45706</v>
      </c>
      <c r="D5689" t="inlineStr">
        <is>
          <t>Electronics</t>
        </is>
      </c>
      <c r="E5689" t="inlineStr">
        <is>
          <t>North</t>
        </is>
      </c>
      <c r="F5689" t="inlineStr">
        <is>
          <t>Website</t>
        </is>
      </c>
      <c r="G5689" t="inlineStr">
        <is>
          <t>Wrong Item Delivered</t>
        </is>
      </c>
      <c r="H5689" t="n">
        <v>1</v>
      </c>
      <c r="I5689" t="n">
        <v>16039.05</v>
      </c>
    </row>
    <row r="5690">
      <c r="A5690" t="inlineStr">
        <is>
          <t>RET005705</t>
        </is>
      </c>
      <c r="B5690" t="inlineStr">
        <is>
          <t>O036125</t>
        </is>
      </c>
      <c r="C5690" s="25" t="n">
        <v>45707</v>
      </c>
      <c r="D5690" t="inlineStr">
        <is>
          <t>Sports</t>
        </is>
      </c>
      <c r="E5690" t="inlineStr">
        <is>
          <t>North</t>
        </is>
      </c>
      <c r="F5690" t="inlineStr">
        <is>
          <t>Marketplace</t>
        </is>
      </c>
      <c r="G5690" t="inlineStr">
        <is>
          <t>Late Delivery</t>
        </is>
      </c>
      <c r="H5690" t="n">
        <v>2</v>
      </c>
      <c r="I5690" t="n">
        <v>4650.12</v>
      </c>
    </row>
    <row r="5691">
      <c r="A5691" t="inlineStr">
        <is>
          <t>RET005706</t>
        </is>
      </c>
      <c r="B5691" t="inlineStr">
        <is>
          <t>O036134</t>
        </is>
      </c>
      <c r="C5691" s="25" t="n">
        <v>45707</v>
      </c>
      <c r="D5691" t="inlineStr">
        <is>
          <t>Fashion</t>
        </is>
      </c>
      <c r="E5691" t="inlineStr">
        <is>
          <t>North</t>
        </is>
      </c>
      <c r="F5691" t="inlineStr">
        <is>
          <t>Mobile App</t>
        </is>
      </c>
      <c r="G5691" t="inlineStr">
        <is>
          <t>Changed Mind</t>
        </is>
      </c>
      <c r="H5691" t="n">
        <v>1</v>
      </c>
      <c r="I5691" t="n">
        <v>485.75</v>
      </c>
    </row>
    <row r="5692">
      <c r="A5692" t="inlineStr">
        <is>
          <t>RET005707</t>
        </is>
      </c>
      <c r="B5692" t="inlineStr">
        <is>
          <t>O036138</t>
        </is>
      </c>
      <c r="C5692" s="25" t="n">
        <v>45707</v>
      </c>
      <c r="D5692" t="inlineStr">
        <is>
          <t>Electronics</t>
        </is>
      </c>
      <c r="E5692" t="inlineStr">
        <is>
          <t>East</t>
        </is>
      </c>
      <c r="F5692" t="inlineStr">
        <is>
          <t>Mobile App</t>
        </is>
      </c>
      <c r="G5692" t="inlineStr">
        <is>
          <t>Changed Mind</t>
        </is>
      </c>
      <c r="H5692" t="n">
        <v>1</v>
      </c>
      <c r="I5692" t="n">
        <v>1916.7</v>
      </c>
    </row>
    <row r="5693">
      <c r="A5693" t="inlineStr">
        <is>
          <t>RET005708</t>
        </is>
      </c>
      <c r="B5693" t="inlineStr">
        <is>
          <t>O036145</t>
        </is>
      </c>
      <c r="C5693" s="25" t="n">
        <v>45707</v>
      </c>
      <c r="D5693" t="inlineStr">
        <is>
          <t>Sports</t>
        </is>
      </c>
      <c r="E5693" t="inlineStr">
        <is>
          <t>North</t>
        </is>
      </c>
      <c r="F5693" t="inlineStr">
        <is>
          <t>Mobile App</t>
        </is>
      </c>
      <c r="G5693" t="inlineStr">
        <is>
          <t>Defective Product</t>
        </is>
      </c>
      <c r="H5693" t="n">
        <v>1</v>
      </c>
      <c r="I5693" t="n">
        <v>368.88</v>
      </c>
    </row>
    <row r="5694">
      <c r="A5694" t="inlineStr">
        <is>
          <t>RET005709</t>
        </is>
      </c>
      <c r="B5694" t="inlineStr">
        <is>
          <t>O036150</t>
        </is>
      </c>
      <c r="C5694" s="25" t="n">
        <v>45707</v>
      </c>
      <c r="D5694" t="inlineStr">
        <is>
          <t>Fashion</t>
        </is>
      </c>
      <c r="E5694" t="inlineStr">
        <is>
          <t>West</t>
        </is>
      </c>
      <c r="F5694" t="inlineStr">
        <is>
          <t>Marketplace</t>
        </is>
      </c>
      <c r="G5694" t="inlineStr">
        <is>
          <t>Changed Mind</t>
        </is>
      </c>
      <c r="H5694" t="n">
        <v>1</v>
      </c>
      <c r="I5694" t="n">
        <v>495.48</v>
      </c>
    </row>
    <row r="5695">
      <c r="A5695" t="inlineStr">
        <is>
          <t>RET005710</t>
        </is>
      </c>
      <c r="B5695" t="inlineStr">
        <is>
          <t>O036151</t>
        </is>
      </c>
      <c r="C5695" s="25" t="n">
        <v>45707</v>
      </c>
      <c r="D5695" t="inlineStr">
        <is>
          <t>Fashion</t>
        </is>
      </c>
      <c r="E5695" t="inlineStr">
        <is>
          <t>Central</t>
        </is>
      </c>
      <c r="F5695" t="inlineStr">
        <is>
          <t>Website</t>
        </is>
      </c>
      <c r="G5695" t="inlineStr">
        <is>
          <t>Damaged in Transit</t>
        </is>
      </c>
      <c r="H5695" t="n">
        <v>1</v>
      </c>
      <c r="I5695" t="n">
        <v>3174.01</v>
      </c>
    </row>
    <row r="5696">
      <c r="A5696" t="inlineStr">
        <is>
          <t>RET005711</t>
        </is>
      </c>
      <c r="B5696" t="inlineStr">
        <is>
          <t>O036158</t>
        </is>
      </c>
      <c r="C5696" s="25" t="n">
        <v>45707</v>
      </c>
      <c r="D5696" t="inlineStr">
        <is>
          <t>Fashion</t>
        </is>
      </c>
      <c r="E5696" t="inlineStr">
        <is>
          <t>West</t>
        </is>
      </c>
      <c r="F5696" t="inlineStr">
        <is>
          <t>Mobile App</t>
        </is>
      </c>
      <c r="G5696" t="inlineStr">
        <is>
          <t>Size/Fit Issue</t>
        </is>
      </c>
      <c r="H5696" t="n">
        <v>1</v>
      </c>
      <c r="I5696" t="n">
        <v>1149.79</v>
      </c>
    </row>
    <row r="5697">
      <c r="A5697" t="inlineStr">
        <is>
          <t>RET005712</t>
        </is>
      </c>
      <c r="B5697" t="inlineStr">
        <is>
          <t>O036159</t>
        </is>
      </c>
      <c r="C5697" s="25" t="n">
        <v>45707</v>
      </c>
      <c r="D5697" t="inlineStr">
        <is>
          <t>Fashion</t>
        </is>
      </c>
      <c r="E5697" t="inlineStr">
        <is>
          <t>South</t>
        </is>
      </c>
      <c r="F5697" t="inlineStr">
        <is>
          <t>Mobile App</t>
        </is>
      </c>
      <c r="G5697" t="inlineStr">
        <is>
          <t>Damaged in Transit</t>
        </is>
      </c>
      <c r="H5697" t="n">
        <v>1</v>
      </c>
      <c r="I5697" t="n">
        <v>1571.08</v>
      </c>
    </row>
    <row r="5698">
      <c r="A5698" t="inlineStr">
        <is>
          <t>RET005713</t>
        </is>
      </c>
      <c r="B5698" t="inlineStr">
        <is>
          <t>O036160</t>
        </is>
      </c>
      <c r="C5698" s="25" t="n">
        <v>45707</v>
      </c>
      <c r="D5698" t="inlineStr">
        <is>
          <t>Fashion</t>
        </is>
      </c>
      <c r="E5698" t="inlineStr">
        <is>
          <t>North</t>
        </is>
      </c>
      <c r="F5698" t="inlineStr">
        <is>
          <t>Website</t>
        </is>
      </c>
      <c r="G5698" t="inlineStr">
        <is>
          <t>Not as Described</t>
        </is>
      </c>
      <c r="H5698" t="n">
        <v>2</v>
      </c>
      <c r="I5698" t="n">
        <v>1004.91</v>
      </c>
    </row>
    <row r="5699">
      <c r="A5699" t="inlineStr">
        <is>
          <t>RET005714</t>
        </is>
      </c>
      <c r="B5699" t="inlineStr">
        <is>
          <t>O036160</t>
        </is>
      </c>
      <c r="C5699" s="25" t="n">
        <v>45707</v>
      </c>
      <c r="D5699" t="inlineStr">
        <is>
          <t>Electronics</t>
        </is>
      </c>
      <c r="E5699" t="inlineStr">
        <is>
          <t>North</t>
        </is>
      </c>
      <c r="F5699" t="inlineStr">
        <is>
          <t>Website</t>
        </is>
      </c>
      <c r="G5699" t="inlineStr">
        <is>
          <t>Not as Described</t>
        </is>
      </c>
      <c r="H5699" t="n">
        <v>1</v>
      </c>
      <c r="I5699" t="n">
        <v>6945.01</v>
      </c>
    </row>
    <row r="5700">
      <c r="A5700" t="inlineStr">
        <is>
          <t>RET005715</t>
        </is>
      </c>
      <c r="B5700" t="inlineStr">
        <is>
          <t>O036168</t>
        </is>
      </c>
      <c r="C5700" s="25" t="n">
        <v>45708</v>
      </c>
      <c r="D5700" t="inlineStr">
        <is>
          <t>Fashion</t>
        </is>
      </c>
      <c r="E5700" t="inlineStr">
        <is>
          <t>South</t>
        </is>
      </c>
      <c r="F5700" t="inlineStr">
        <is>
          <t>Mobile App</t>
        </is>
      </c>
      <c r="G5700" t="inlineStr">
        <is>
          <t>Size/Fit Issue</t>
        </is>
      </c>
      <c r="H5700" t="n">
        <v>1</v>
      </c>
      <c r="I5700" t="n">
        <v>810.71</v>
      </c>
    </row>
    <row r="5701">
      <c r="A5701" t="inlineStr">
        <is>
          <t>RET005716</t>
        </is>
      </c>
      <c r="B5701" t="inlineStr">
        <is>
          <t>O036177</t>
        </is>
      </c>
      <c r="C5701" s="25" t="n">
        <v>45708</v>
      </c>
      <c r="D5701" t="inlineStr">
        <is>
          <t>Sports</t>
        </is>
      </c>
      <c r="E5701" t="inlineStr">
        <is>
          <t>North</t>
        </is>
      </c>
      <c r="F5701" t="inlineStr">
        <is>
          <t>Marketplace</t>
        </is>
      </c>
      <c r="G5701" t="inlineStr">
        <is>
          <t>Damaged in Transit</t>
        </is>
      </c>
      <c r="H5701" t="n">
        <v>1</v>
      </c>
      <c r="I5701" t="n">
        <v>982.8</v>
      </c>
    </row>
    <row r="5702">
      <c r="A5702" t="inlineStr">
        <is>
          <t>RET005717</t>
        </is>
      </c>
      <c r="B5702" t="inlineStr">
        <is>
          <t>O036192</t>
        </is>
      </c>
      <c r="C5702" s="25" t="n">
        <v>45708</v>
      </c>
      <c r="D5702" t="inlineStr">
        <is>
          <t>Fashion</t>
        </is>
      </c>
      <c r="E5702" t="inlineStr">
        <is>
          <t>South</t>
        </is>
      </c>
      <c r="F5702" t="inlineStr">
        <is>
          <t>Mobile App</t>
        </is>
      </c>
      <c r="G5702" t="inlineStr">
        <is>
          <t>Late Delivery</t>
        </is>
      </c>
      <c r="H5702" t="n">
        <v>1</v>
      </c>
      <c r="I5702" t="n">
        <v>3717.57</v>
      </c>
    </row>
    <row r="5703">
      <c r="A5703" t="inlineStr">
        <is>
          <t>RET005718</t>
        </is>
      </c>
      <c r="B5703" t="inlineStr">
        <is>
          <t>O036200</t>
        </is>
      </c>
      <c r="C5703" s="25" t="n">
        <v>45708</v>
      </c>
      <c r="D5703" t="inlineStr">
        <is>
          <t>Fashion</t>
        </is>
      </c>
      <c r="E5703" t="inlineStr">
        <is>
          <t>South</t>
        </is>
      </c>
      <c r="F5703" t="inlineStr">
        <is>
          <t>Website</t>
        </is>
      </c>
      <c r="G5703" t="inlineStr">
        <is>
          <t>Changed Mind</t>
        </is>
      </c>
      <c r="H5703" t="n">
        <v>1</v>
      </c>
      <c r="I5703" t="n">
        <v>2660.25</v>
      </c>
    </row>
    <row r="5704">
      <c r="A5704" t="inlineStr">
        <is>
          <t>RET005719</t>
        </is>
      </c>
      <c r="B5704" t="inlineStr">
        <is>
          <t>O036206</t>
        </is>
      </c>
      <c r="C5704" s="25" t="n">
        <v>45708</v>
      </c>
      <c r="D5704" t="inlineStr">
        <is>
          <t>Fashion</t>
        </is>
      </c>
      <c r="E5704" t="inlineStr">
        <is>
          <t>North</t>
        </is>
      </c>
      <c r="F5704" t="inlineStr">
        <is>
          <t>Marketplace</t>
        </is>
      </c>
      <c r="G5704" t="inlineStr">
        <is>
          <t>Size/Fit Issue</t>
        </is>
      </c>
      <c r="H5704" t="n">
        <v>1</v>
      </c>
      <c r="I5704" t="n">
        <v>3727.3</v>
      </c>
    </row>
    <row r="5705">
      <c r="A5705" t="inlineStr">
        <is>
          <t>RET005720</t>
        </is>
      </c>
      <c r="B5705" t="inlineStr">
        <is>
          <t>O036211</t>
        </is>
      </c>
      <c r="C5705" s="25" t="n">
        <v>45708</v>
      </c>
      <c r="D5705" t="inlineStr">
        <is>
          <t>Fashion</t>
        </is>
      </c>
      <c r="E5705" t="inlineStr">
        <is>
          <t>East</t>
        </is>
      </c>
      <c r="F5705" t="inlineStr">
        <is>
          <t>Marketplace</t>
        </is>
      </c>
      <c r="G5705" t="inlineStr">
        <is>
          <t>Not as Described</t>
        </is>
      </c>
      <c r="H5705" t="n">
        <v>1</v>
      </c>
      <c r="I5705" t="n">
        <v>768.04</v>
      </c>
    </row>
    <row r="5706">
      <c r="A5706" t="inlineStr">
        <is>
          <t>RET005721</t>
        </is>
      </c>
      <c r="B5706" t="inlineStr">
        <is>
          <t>O036218</t>
        </is>
      </c>
      <c r="C5706" s="25" t="n">
        <v>45708</v>
      </c>
      <c r="D5706" t="inlineStr">
        <is>
          <t>Fashion</t>
        </is>
      </c>
      <c r="E5706" t="inlineStr">
        <is>
          <t>South</t>
        </is>
      </c>
      <c r="F5706" t="inlineStr">
        <is>
          <t>Website</t>
        </is>
      </c>
      <c r="G5706" t="inlineStr">
        <is>
          <t>Defective Product</t>
        </is>
      </c>
      <c r="H5706" t="n">
        <v>1</v>
      </c>
      <c r="I5706" t="n">
        <v>1529.98</v>
      </c>
    </row>
    <row r="5707">
      <c r="A5707" t="inlineStr">
        <is>
          <t>RET005722</t>
        </is>
      </c>
      <c r="B5707" t="inlineStr">
        <is>
          <t>O036223</t>
        </is>
      </c>
      <c r="C5707" s="25" t="n">
        <v>45708</v>
      </c>
      <c r="D5707" t="inlineStr">
        <is>
          <t>Fashion</t>
        </is>
      </c>
      <c r="E5707" t="inlineStr">
        <is>
          <t>North</t>
        </is>
      </c>
      <c r="F5707" t="inlineStr">
        <is>
          <t>Mobile App</t>
        </is>
      </c>
      <c r="G5707" t="inlineStr">
        <is>
          <t>Late Delivery</t>
        </is>
      </c>
      <c r="H5707" t="n">
        <v>2</v>
      </c>
      <c r="I5707" t="n">
        <v>5320.5</v>
      </c>
    </row>
    <row r="5708">
      <c r="A5708" t="inlineStr">
        <is>
          <t>RET005723</t>
        </is>
      </c>
      <c r="B5708" t="inlineStr">
        <is>
          <t>O036236</t>
        </is>
      </c>
      <c r="C5708" s="25" t="n">
        <v>45709</v>
      </c>
      <c r="D5708" t="inlineStr">
        <is>
          <t>Fashion</t>
        </is>
      </c>
      <c r="E5708" t="inlineStr">
        <is>
          <t>West</t>
        </is>
      </c>
      <c r="F5708" t="inlineStr">
        <is>
          <t>Website</t>
        </is>
      </c>
      <c r="G5708" t="inlineStr">
        <is>
          <t>Damaged in Transit</t>
        </is>
      </c>
      <c r="H5708" t="n">
        <v>1</v>
      </c>
      <c r="I5708" t="n">
        <v>1761.92</v>
      </c>
    </row>
    <row r="5709">
      <c r="A5709" t="inlineStr">
        <is>
          <t>RET005724</t>
        </is>
      </c>
      <c r="B5709" t="inlineStr">
        <is>
          <t>O036236</t>
        </is>
      </c>
      <c r="C5709" s="25" t="n">
        <v>45709</v>
      </c>
      <c r="D5709" t="inlineStr">
        <is>
          <t>Electronics</t>
        </is>
      </c>
      <c r="E5709" t="inlineStr">
        <is>
          <t>West</t>
        </is>
      </c>
      <c r="F5709" t="inlineStr">
        <is>
          <t>Website</t>
        </is>
      </c>
      <c r="G5709" t="inlineStr">
        <is>
          <t>Late Delivery</t>
        </is>
      </c>
      <c r="H5709" t="n">
        <v>1</v>
      </c>
      <c r="I5709" t="n">
        <v>6945.01</v>
      </c>
    </row>
    <row r="5710">
      <c r="A5710" t="inlineStr">
        <is>
          <t>RET005725</t>
        </is>
      </c>
      <c r="B5710" t="inlineStr">
        <is>
          <t>O036247</t>
        </is>
      </c>
      <c r="C5710" s="25" t="n">
        <v>45709</v>
      </c>
      <c r="D5710" t="inlineStr">
        <is>
          <t>Electronics</t>
        </is>
      </c>
      <c r="E5710" t="inlineStr">
        <is>
          <t>South</t>
        </is>
      </c>
      <c r="F5710" t="inlineStr">
        <is>
          <t>Website</t>
        </is>
      </c>
      <c r="G5710" t="inlineStr">
        <is>
          <t>Defective Product</t>
        </is>
      </c>
      <c r="H5710" t="n">
        <v>2</v>
      </c>
      <c r="I5710" t="n">
        <v>11311.37</v>
      </c>
    </row>
    <row r="5711">
      <c r="A5711" t="inlineStr">
        <is>
          <t>RET005726</t>
        </is>
      </c>
      <c r="B5711" t="inlineStr">
        <is>
          <t>O036248</t>
        </is>
      </c>
      <c r="C5711" s="25" t="n">
        <v>45709</v>
      </c>
      <c r="D5711" t="inlineStr">
        <is>
          <t>Fashion</t>
        </is>
      </c>
      <c r="E5711" t="inlineStr">
        <is>
          <t>North</t>
        </is>
      </c>
      <c r="F5711" t="inlineStr">
        <is>
          <t>Mobile App</t>
        </is>
      </c>
      <c r="G5711" t="inlineStr">
        <is>
          <t>Size/Fit Issue</t>
        </is>
      </c>
      <c r="H5711" t="n">
        <v>1</v>
      </c>
      <c r="I5711" t="n">
        <v>481.91</v>
      </c>
    </row>
    <row r="5712">
      <c r="A5712" t="inlineStr">
        <is>
          <t>RET005727</t>
        </is>
      </c>
      <c r="B5712" t="inlineStr">
        <is>
          <t>O036250</t>
        </is>
      </c>
      <c r="C5712" s="25" t="n">
        <v>45709</v>
      </c>
      <c r="D5712" t="inlineStr">
        <is>
          <t>Fashion</t>
        </is>
      </c>
      <c r="E5712" t="inlineStr">
        <is>
          <t>North</t>
        </is>
      </c>
      <c r="F5712" t="inlineStr">
        <is>
          <t>Website</t>
        </is>
      </c>
      <c r="G5712" t="inlineStr">
        <is>
          <t>Not as Described</t>
        </is>
      </c>
      <c r="H5712" t="n">
        <v>1</v>
      </c>
      <c r="I5712" t="n">
        <v>1359.73</v>
      </c>
    </row>
    <row r="5713">
      <c r="A5713" t="inlineStr">
        <is>
          <t>RET005728</t>
        </is>
      </c>
      <c r="B5713" t="inlineStr">
        <is>
          <t>O036267</t>
        </is>
      </c>
      <c r="C5713" s="25" t="n">
        <v>45709</v>
      </c>
      <c r="D5713" t="inlineStr">
        <is>
          <t>Home &amp; Kitchen</t>
        </is>
      </c>
      <c r="E5713" t="inlineStr">
        <is>
          <t>West</t>
        </is>
      </c>
      <c r="F5713" t="inlineStr">
        <is>
          <t>Retail Store</t>
        </is>
      </c>
      <c r="G5713" t="inlineStr">
        <is>
          <t>Defective Product</t>
        </is>
      </c>
      <c r="H5713" t="n">
        <v>1</v>
      </c>
      <c r="I5713" t="n">
        <v>2497.42</v>
      </c>
    </row>
    <row r="5714">
      <c r="A5714" t="inlineStr">
        <is>
          <t>RET005729</t>
        </is>
      </c>
      <c r="B5714" t="inlineStr">
        <is>
          <t>O036269</t>
        </is>
      </c>
      <c r="C5714" s="25" t="n">
        <v>45709</v>
      </c>
      <c r="D5714" t="inlineStr">
        <is>
          <t>Fashion</t>
        </is>
      </c>
      <c r="E5714" t="inlineStr">
        <is>
          <t>South</t>
        </is>
      </c>
      <c r="F5714" t="inlineStr">
        <is>
          <t>Website</t>
        </is>
      </c>
      <c r="G5714" t="inlineStr">
        <is>
          <t>Size/Fit Issue</t>
        </is>
      </c>
      <c r="H5714" t="n">
        <v>1</v>
      </c>
      <c r="I5714" t="n">
        <v>339.73</v>
      </c>
    </row>
    <row r="5715">
      <c r="A5715" t="inlineStr">
        <is>
          <t>RET005730</t>
        </is>
      </c>
      <c r="B5715" t="inlineStr">
        <is>
          <t>O036273</t>
        </is>
      </c>
      <c r="C5715" s="25" t="n">
        <v>45710</v>
      </c>
      <c r="D5715" t="inlineStr">
        <is>
          <t>Electronics</t>
        </is>
      </c>
      <c r="E5715" t="inlineStr">
        <is>
          <t>East</t>
        </is>
      </c>
      <c r="F5715" t="inlineStr">
        <is>
          <t>Website</t>
        </is>
      </c>
      <c r="G5715" t="inlineStr">
        <is>
          <t>Not as Described</t>
        </is>
      </c>
      <c r="H5715" t="n">
        <v>1</v>
      </c>
      <c r="I5715" t="n">
        <v>10239.62</v>
      </c>
    </row>
    <row r="5716">
      <c r="A5716" t="inlineStr">
        <is>
          <t>RET005731</t>
        </is>
      </c>
      <c r="B5716" t="inlineStr">
        <is>
          <t>O036274</t>
        </is>
      </c>
      <c r="C5716" s="25" t="n">
        <v>45710</v>
      </c>
      <c r="D5716" t="inlineStr">
        <is>
          <t>Fashion</t>
        </is>
      </c>
      <c r="E5716" t="inlineStr">
        <is>
          <t>North</t>
        </is>
      </c>
      <c r="F5716" t="inlineStr">
        <is>
          <t>Mobile App</t>
        </is>
      </c>
      <c r="G5716" t="inlineStr">
        <is>
          <t>Size/Fit Issue</t>
        </is>
      </c>
      <c r="H5716" t="n">
        <v>1</v>
      </c>
      <c r="I5716" t="n">
        <v>2660.25</v>
      </c>
    </row>
    <row r="5717">
      <c r="A5717" t="inlineStr">
        <is>
          <t>RET005732</t>
        </is>
      </c>
      <c r="B5717" t="inlineStr">
        <is>
          <t>O036275</t>
        </is>
      </c>
      <c r="C5717" s="25" t="n">
        <v>45710</v>
      </c>
      <c r="D5717" t="inlineStr">
        <is>
          <t>Home &amp; Kitchen</t>
        </is>
      </c>
      <c r="E5717" t="inlineStr">
        <is>
          <t>North</t>
        </is>
      </c>
      <c r="F5717" t="inlineStr">
        <is>
          <t>Retail Store</t>
        </is>
      </c>
      <c r="G5717" t="inlineStr">
        <is>
          <t>Not as Described</t>
        </is>
      </c>
      <c r="H5717" t="n">
        <v>1</v>
      </c>
      <c r="I5717" t="n">
        <v>712.77</v>
      </c>
    </row>
    <row r="5718">
      <c r="A5718" t="inlineStr">
        <is>
          <t>RET005733</t>
        </is>
      </c>
      <c r="B5718" t="inlineStr">
        <is>
          <t>O036279</t>
        </is>
      </c>
      <c r="C5718" s="25" t="n">
        <v>45710</v>
      </c>
      <c r="D5718" t="inlineStr">
        <is>
          <t>Beauty</t>
        </is>
      </c>
      <c r="E5718" t="inlineStr">
        <is>
          <t>West</t>
        </is>
      </c>
      <c r="F5718" t="inlineStr">
        <is>
          <t>Marketplace</t>
        </is>
      </c>
      <c r="G5718" t="inlineStr">
        <is>
          <t>Defective Product</t>
        </is>
      </c>
      <c r="H5718" t="n">
        <v>1</v>
      </c>
      <c r="I5718" t="n">
        <v>339.73</v>
      </c>
    </row>
    <row r="5719">
      <c r="A5719" t="inlineStr">
        <is>
          <t>RET005734</t>
        </is>
      </c>
      <c r="B5719" t="inlineStr">
        <is>
          <t>O036284</t>
        </is>
      </c>
      <c r="C5719" s="25" t="n">
        <v>45710</v>
      </c>
      <c r="D5719" t="inlineStr">
        <is>
          <t>Fashion</t>
        </is>
      </c>
      <c r="E5719" t="inlineStr">
        <is>
          <t>North</t>
        </is>
      </c>
      <c r="F5719" t="inlineStr">
        <is>
          <t>Website</t>
        </is>
      </c>
      <c r="G5719" t="inlineStr">
        <is>
          <t>Size/Fit Issue</t>
        </is>
      </c>
      <c r="H5719" t="n">
        <v>1</v>
      </c>
      <c r="I5719" t="n">
        <v>756.04</v>
      </c>
    </row>
    <row r="5720">
      <c r="A5720" t="inlineStr">
        <is>
          <t>RET005735</t>
        </is>
      </c>
      <c r="B5720" t="inlineStr">
        <is>
          <t>O036288</t>
        </is>
      </c>
      <c r="C5720" s="25" t="n">
        <v>45710</v>
      </c>
      <c r="D5720" t="inlineStr">
        <is>
          <t>Fashion</t>
        </is>
      </c>
      <c r="E5720" t="inlineStr">
        <is>
          <t>South</t>
        </is>
      </c>
      <c r="F5720" t="inlineStr">
        <is>
          <t>Mobile App</t>
        </is>
      </c>
      <c r="G5720" t="inlineStr">
        <is>
          <t>Damaged in Transit</t>
        </is>
      </c>
      <c r="H5720" t="n">
        <v>1</v>
      </c>
      <c r="I5720" t="n">
        <v>1249.41</v>
      </c>
    </row>
    <row r="5721">
      <c r="A5721" t="inlineStr">
        <is>
          <t>RET005736</t>
        </is>
      </c>
      <c r="B5721" t="inlineStr">
        <is>
          <t>O036296</t>
        </is>
      </c>
      <c r="C5721" s="25" t="n">
        <v>45710</v>
      </c>
      <c r="D5721" t="inlineStr">
        <is>
          <t>Fashion</t>
        </is>
      </c>
      <c r="E5721" t="inlineStr">
        <is>
          <t>West</t>
        </is>
      </c>
      <c r="F5721" t="inlineStr">
        <is>
          <t>Mobile App</t>
        </is>
      </c>
      <c r="G5721" t="inlineStr">
        <is>
          <t>Not Specified</t>
        </is>
      </c>
      <c r="H5721" t="n">
        <v>1</v>
      </c>
      <c r="I5721" t="n">
        <v>1848.51</v>
      </c>
    </row>
    <row r="5722">
      <c r="A5722" t="inlineStr">
        <is>
          <t>RET005737</t>
        </is>
      </c>
      <c r="B5722" t="inlineStr">
        <is>
          <t>O036296</t>
        </is>
      </c>
      <c r="C5722" s="25" t="n">
        <v>45710</v>
      </c>
      <c r="D5722" t="inlineStr">
        <is>
          <t>Electronics</t>
        </is>
      </c>
      <c r="E5722" t="inlineStr">
        <is>
          <t>West</t>
        </is>
      </c>
      <c r="F5722" t="inlineStr">
        <is>
          <t>Mobile App</t>
        </is>
      </c>
      <c r="G5722" t="inlineStr">
        <is>
          <t>Changed Mind</t>
        </is>
      </c>
      <c r="H5722" t="n">
        <v>1</v>
      </c>
      <c r="I5722" t="n">
        <v>8383.540000000001</v>
      </c>
    </row>
    <row r="5723">
      <c r="A5723" t="inlineStr">
        <is>
          <t>RET005738</t>
        </is>
      </c>
      <c r="B5723" t="inlineStr">
        <is>
          <t>O036299</t>
        </is>
      </c>
      <c r="C5723" s="25" t="n">
        <v>45710</v>
      </c>
      <c r="D5723" t="inlineStr">
        <is>
          <t>Home &amp; Kitchen</t>
        </is>
      </c>
      <c r="E5723" t="inlineStr">
        <is>
          <t>North</t>
        </is>
      </c>
      <c r="F5723" t="inlineStr">
        <is>
          <t>Retail Store</t>
        </is>
      </c>
      <c r="G5723" t="inlineStr">
        <is>
          <t>Defective Product</t>
        </is>
      </c>
      <c r="H5723" t="n">
        <v>1</v>
      </c>
      <c r="I5723" t="n">
        <v>2205.38</v>
      </c>
    </row>
    <row r="5724">
      <c r="A5724" t="inlineStr">
        <is>
          <t>RET005739</t>
        </is>
      </c>
      <c r="B5724" t="inlineStr">
        <is>
          <t>O036303</t>
        </is>
      </c>
      <c r="C5724" s="25" t="n">
        <v>45710</v>
      </c>
      <c r="D5724" t="inlineStr">
        <is>
          <t>Fashion</t>
        </is>
      </c>
      <c r="E5724" t="inlineStr">
        <is>
          <t>East</t>
        </is>
      </c>
      <c r="F5724" t="inlineStr">
        <is>
          <t>Website</t>
        </is>
      </c>
      <c r="G5724" t="inlineStr">
        <is>
          <t>Size/Fit Issue</t>
        </is>
      </c>
      <c r="H5724" t="n">
        <v>2</v>
      </c>
      <c r="I5724" t="n">
        <v>2320.14</v>
      </c>
    </row>
    <row r="5725">
      <c r="A5725" t="inlineStr">
        <is>
          <t>RET005740</t>
        </is>
      </c>
      <c r="B5725" t="inlineStr">
        <is>
          <t>O036304</t>
        </is>
      </c>
      <c r="C5725" s="25" t="n">
        <v>45710</v>
      </c>
      <c r="D5725" t="inlineStr">
        <is>
          <t>Fashion</t>
        </is>
      </c>
      <c r="E5725" t="inlineStr">
        <is>
          <t>South</t>
        </is>
      </c>
      <c r="F5725" t="inlineStr">
        <is>
          <t>Mobile App</t>
        </is>
      </c>
      <c r="G5725" t="inlineStr">
        <is>
          <t>Wrong Item Delivered</t>
        </is>
      </c>
      <c r="H5725" t="n">
        <v>2</v>
      </c>
      <c r="I5725" t="n">
        <v>3307.53</v>
      </c>
    </row>
    <row r="5726">
      <c r="A5726" t="inlineStr">
        <is>
          <t>RET005741</t>
        </is>
      </c>
      <c r="B5726" t="inlineStr">
        <is>
          <t>O036304</t>
        </is>
      </c>
      <c r="C5726" s="25" t="n">
        <v>45710</v>
      </c>
      <c r="D5726" t="inlineStr">
        <is>
          <t>Beauty</t>
        </is>
      </c>
      <c r="E5726" t="inlineStr">
        <is>
          <t>South</t>
        </is>
      </c>
      <c r="F5726" t="inlineStr">
        <is>
          <t>Mobile App</t>
        </is>
      </c>
      <c r="G5726" t="inlineStr">
        <is>
          <t>Size/Fit Issue</t>
        </is>
      </c>
      <c r="H5726" t="n">
        <v>1</v>
      </c>
      <c r="I5726" t="n">
        <v>1118.97</v>
      </c>
    </row>
    <row r="5727">
      <c r="A5727" t="inlineStr">
        <is>
          <t>RET005742</t>
        </is>
      </c>
      <c r="B5727" t="inlineStr">
        <is>
          <t>O036304</t>
        </is>
      </c>
      <c r="C5727" s="25" t="n">
        <v>45710</v>
      </c>
      <c r="D5727" t="inlineStr">
        <is>
          <t>Beauty</t>
        </is>
      </c>
      <c r="E5727" t="inlineStr">
        <is>
          <t>South</t>
        </is>
      </c>
      <c r="F5727" t="inlineStr">
        <is>
          <t>Mobile App</t>
        </is>
      </c>
      <c r="G5727" t="inlineStr">
        <is>
          <t>Late Delivery</t>
        </is>
      </c>
      <c r="H5727" t="n">
        <v>1</v>
      </c>
      <c r="I5727" t="n">
        <v>245.58</v>
      </c>
    </row>
    <row r="5728">
      <c r="A5728" t="inlineStr">
        <is>
          <t>RET005743</t>
        </is>
      </c>
      <c r="B5728" t="inlineStr">
        <is>
          <t>O036309</t>
        </is>
      </c>
      <c r="C5728" s="25" t="n">
        <v>45710</v>
      </c>
      <c r="D5728" t="inlineStr">
        <is>
          <t>Fashion</t>
        </is>
      </c>
      <c r="E5728" t="inlineStr">
        <is>
          <t>Central</t>
        </is>
      </c>
      <c r="F5728" t="inlineStr">
        <is>
          <t>Website</t>
        </is>
      </c>
      <c r="G5728" t="inlineStr">
        <is>
          <t>Size/Fit Issue</t>
        </is>
      </c>
      <c r="H5728" t="n">
        <v>1</v>
      </c>
      <c r="I5728" t="n">
        <v>993.99</v>
      </c>
    </row>
    <row r="5729">
      <c r="A5729" t="inlineStr">
        <is>
          <t>RET005744</t>
        </is>
      </c>
      <c r="B5729" t="inlineStr">
        <is>
          <t>O036309</t>
        </is>
      </c>
      <c r="C5729" s="25" t="n">
        <v>45710</v>
      </c>
      <c r="D5729" t="inlineStr">
        <is>
          <t>Electronics</t>
        </is>
      </c>
      <c r="E5729" t="inlineStr">
        <is>
          <t>Central</t>
        </is>
      </c>
      <c r="F5729" t="inlineStr">
        <is>
          <t>Website</t>
        </is>
      </c>
      <c r="G5729" t="inlineStr">
        <is>
          <t>Defective Product</t>
        </is>
      </c>
      <c r="H5729" t="n">
        <v>1</v>
      </c>
      <c r="I5729" t="n">
        <v>21700.19</v>
      </c>
    </row>
    <row r="5730">
      <c r="A5730" t="inlineStr">
        <is>
          <t>RET005745</t>
        </is>
      </c>
      <c r="B5730" t="inlineStr">
        <is>
          <t>O036328</t>
        </is>
      </c>
      <c r="C5730" s="25" t="n">
        <v>45710</v>
      </c>
      <c r="D5730" t="inlineStr">
        <is>
          <t>Fashion</t>
        </is>
      </c>
      <c r="E5730" t="inlineStr">
        <is>
          <t>West</t>
        </is>
      </c>
      <c r="F5730" t="inlineStr">
        <is>
          <t>Retail Store</t>
        </is>
      </c>
      <c r="G5730" t="inlineStr">
        <is>
          <t>Not as Described</t>
        </is>
      </c>
      <c r="H5730" t="n">
        <v>1</v>
      </c>
      <c r="I5730" t="n">
        <v>1242.27</v>
      </c>
    </row>
    <row r="5731">
      <c r="A5731" t="inlineStr">
        <is>
          <t>RET005746</t>
        </is>
      </c>
      <c r="B5731" t="inlineStr">
        <is>
          <t>O036333</t>
        </is>
      </c>
      <c r="C5731" s="25" t="n">
        <v>45711</v>
      </c>
      <c r="D5731" t="inlineStr">
        <is>
          <t>Fashion</t>
        </is>
      </c>
      <c r="E5731" t="inlineStr">
        <is>
          <t>South</t>
        </is>
      </c>
      <c r="F5731" t="inlineStr">
        <is>
          <t>Mobile App</t>
        </is>
      </c>
      <c r="G5731" t="inlineStr">
        <is>
          <t>Size/Fit Issue</t>
        </is>
      </c>
      <c r="H5731" t="n">
        <v>1</v>
      </c>
      <c r="I5731" t="n">
        <v>855.76</v>
      </c>
    </row>
    <row r="5732">
      <c r="A5732" t="inlineStr">
        <is>
          <t>RET005747</t>
        </is>
      </c>
      <c r="B5732" t="inlineStr">
        <is>
          <t>O036335</t>
        </is>
      </c>
      <c r="C5732" s="25" t="n">
        <v>45711</v>
      </c>
      <c r="D5732" t="inlineStr">
        <is>
          <t>Fashion</t>
        </is>
      </c>
      <c r="E5732" t="inlineStr">
        <is>
          <t>West</t>
        </is>
      </c>
      <c r="F5732" t="inlineStr">
        <is>
          <t>Marketplace</t>
        </is>
      </c>
      <c r="G5732" t="inlineStr">
        <is>
          <t>Size/Fit Issue</t>
        </is>
      </c>
      <c r="H5732" t="n">
        <v>1</v>
      </c>
      <c r="I5732" t="n">
        <v>458.76</v>
      </c>
    </row>
    <row r="5733">
      <c r="A5733" t="inlineStr">
        <is>
          <t>RET005748</t>
        </is>
      </c>
      <c r="B5733" t="inlineStr">
        <is>
          <t>O036340</t>
        </is>
      </c>
      <c r="C5733" s="25" t="n">
        <v>45711</v>
      </c>
      <c r="D5733" t="inlineStr">
        <is>
          <t>Fashion</t>
        </is>
      </c>
      <c r="E5733" t="inlineStr">
        <is>
          <t>South</t>
        </is>
      </c>
      <c r="F5733" t="inlineStr">
        <is>
          <t>Marketplace</t>
        </is>
      </c>
      <c r="G5733" t="inlineStr">
        <is>
          <t>Size/Fit Issue</t>
        </is>
      </c>
      <c r="H5733" t="n">
        <v>1</v>
      </c>
      <c r="I5733" t="n">
        <v>1365.57</v>
      </c>
    </row>
    <row r="5734">
      <c r="A5734" t="inlineStr">
        <is>
          <t>RET005749</t>
        </is>
      </c>
      <c r="B5734" t="inlineStr">
        <is>
          <t>O036341</t>
        </is>
      </c>
      <c r="C5734" s="25" t="n">
        <v>45711</v>
      </c>
      <c r="D5734" t="inlineStr">
        <is>
          <t>Electronics</t>
        </is>
      </c>
      <c r="E5734" t="inlineStr">
        <is>
          <t>Central</t>
        </is>
      </c>
      <c r="F5734" t="inlineStr">
        <is>
          <t>Website</t>
        </is>
      </c>
      <c r="G5734" t="inlineStr">
        <is>
          <t>Damaged in Transit</t>
        </is>
      </c>
      <c r="H5734" t="n">
        <v>1</v>
      </c>
      <c r="I5734" t="n">
        <v>9205.549999999999</v>
      </c>
    </row>
    <row r="5735">
      <c r="A5735" t="inlineStr">
        <is>
          <t>RET005750</t>
        </is>
      </c>
      <c r="B5735" t="inlineStr">
        <is>
          <t>O036352</t>
        </is>
      </c>
      <c r="C5735" s="25" t="n">
        <v>45711</v>
      </c>
      <c r="D5735" t="inlineStr">
        <is>
          <t>Books</t>
        </is>
      </c>
      <c r="E5735" t="inlineStr">
        <is>
          <t>North</t>
        </is>
      </c>
      <c r="F5735" t="inlineStr">
        <is>
          <t>Retail Store</t>
        </is>
      </c>
      <c r="G5735" t="inlineStr">
        <is>
          <t>Late Delivery</t>
        </is>
      </c>
      <c r="H5735" t="n">
        <v>1</v>
      </c>
      <c r="I5735" t="n">
        <v>311.66</v>
      </c>
    </row>
    <row r="5736">
      <c r="A5736" t="inlineStr">
        <is>
          <t>RET005751</t>
        </is>
      </c>
      <c r="B5736" t="inlineStr">
        <is>
          <t>O036355</t>
        </is>
      </c>
      <c r="C5736" s="25" t="n">
        <v>45711</v>
      </c>
      <c r="D5736" t="inlineStr">
        <is>
          <t>Sports</t>
        </is>
      </c>
      <c r="E5736" t="inlineStr">
        <is>
          <t>North</t>
        </is>
      </c>
      <c r="F5736" t="inlineStr">
        <is>
          <t>Marketplace</t>
        </is>
      </c>
      <c r="G5736" t="inlineStr">
        <is>
          <t>Damaged in Transit</t>
        </is>
      </c>
      <c r="H5736" t="n">
        <v>1</v>
      </c>
      <c r="I5736" t="n">
        <v>2674.42</v>
      </c>
    </row>
    <row r="5737">
      <c r="A5737" t="inlineStr">
        <is>
          <t>RET005752</t>
        </is>
      </c>
      <c r="B5737" t="inlineStr">
        <is>
          <t>O036356</t>
        </is>
      </c>
      <c r="C5737" s="25" t="n">
        <v>45711</v>
      </c>
      <c r="D5737" t="inlineStr">
        <is>
          <t>Home &amp; Kitchen</t>
        </is>
      </c>
      <c r="E5737" t="inlineStr">
        <is>
          <t>East</t>
        </is>
      </c>
      <c r="F5737" t="inlineStr">
        <is>
          <t>Website</t>
        </is>
      </c>
      <c r="G5737" t="inlineStr">
        <is>
          <t>Not as Described</t>
        </is>
      </c>
      <c r="H5737" t="n">
        <v>1</v>
      </c>
      <c r="I5737" t="n">
        <v>3049.03</v>
      </c>
    </row>
    <row r="5738">
      <c r="A5738" t="inlineStr">
        <is>
          <t>RET005753</t>
        </is>
      </c>
      <c r="B5738" t="inlineStr">
        <is>
          <t>O036365</t>
        </is>
      </c>
      <c r="C5738" s="25" t="n">
        <v>45711</v>
      </c>
      <c r="D5738" t="inlineStr">
        <is>
          <t>Sports</t>
        </is>
      </c>
      <c r="E5738" t="inlineStr">
        <is>
          <t>Central</t>
        </is>
      </c>
      <c r="F5738" t="inlineStr">
        <is>
          <t>Marketplace</t>
        </is>
      </c>
      <c r="G5738" t="inlineStr">
        <is>
          <t>Damaged in Transit</t>
        </is>
      </c>
      <c r="H5738" t="n">
        <v>2</v>
      </c>
      <c r="I5738" t="n">
        <v>1248.49</v>
      </c>
    </row>
    <row r="5739">
      <c r="A5739" t="inlineStr">
        <is>
          <t>RET005754</t>
        </is>
      </c>
      <c r="B5739" t="inlineStr">
        <is>
          <t>O036367</t>
        </is>
      </c>
      <c r="C5739" s="25" t="n">
        <v>45711</v>
      </c>
      <c r="D5739" t="inlineStr">
        <is>
          <t>Books</t>
        </is>
      </c>
      <c r="E5739" t="inlineStr">
        <is>
          <t>Central</t>
        </is>
      </c>
      <c r="F5739" t="inlineStr">
        <is>
          <t>Marketplace</t>
        </is>
      </c>
      <c r="G5739" t="inlineStr">
        <is>
          <t>Wrong Item Delivered</t>
        </is>
      </c>
      <c r="H5739" t="n">
        <v>1</v>
      </c>
      <c r="I5739" t="n">
        <v>338.05</v>
      </c>
    </row>
    <row r="5740">
      <c r="A5740" t="inlineStr">
        <is>
          <t>RET005755</t>
        </is>
      </c>
      <c r="B5740" t="inlineStr">
        <is>
          <t>O036369</t>
        </is>
      </c>
      <c r="C5740" s="25" t="n">
        <v>45711</v>
      </c>
      <c r="D5740" t="inlineStr">
        <is>
          <t>Home &amp; Kitchen</t>
        </is>
      </c>
      <c r="E5740" t="inlineStr">
        <is>
          <t>West</t>
        </is>
      </c>
      <c r="F5740" t="inlineStr">
        <is>
          <t>Website</t>
        </is>
      </c>
      <c r="G5740" t="inlineStr">
        <is>
          <t>Damaged in Transit</t>
        </is>
      </c>
      <c r="H5740" t="n">
        <v>1</v>
      </c>
      <c r="I5740" t="n">
        <v>1180.62</v>
      </c>
    </row>
    <row r="5741">
      <c r="A5741" t="inlineStr">
        <is>
          <t>RET005756</t>
        </is>
      </c>
      <c r="B5741" t="inlineStr">
        <is>
          <t>O036387</t>
        </is>
      </c>
      <c r="C5741" s="25" t="n">
        <v>45712</v>
      </c>
      <c r="D5741" t="inlineStr">
        <is>
          <t>Fashion</t>
        </is>
      </c>
      <c r="E5741" t="inlineStr">
        <is>
          <t>South</t>
        </is>
      </c>
      <c r="F5741" t="inlineStr">
        <is>
          <t>Marketplace</t>
        </is>
      </c>
      <c r="G5741" t="inlineStr">
        <is>
          <t>Not Specified</t>
        </is>
      </c>
      <c r="H5741" t="n">
        <v>1</v>
      </c>
      <c r="I5741" t="n">
        <v>2660.25</v>
      </c>
    </row>
    <row r="5742">
      <c r="A5742" t="inlineStr">
        <is>
          <t>RET005757</t>
        </is>
      </c>
      <c r="B5742" t="inlineStr">
        <is>
          <t>O036389</t>
        </is>
      </c>
      <c r="C5742" s="25" t="n">
        <v>45712</v>
      </c>
      <c r="D5742" t="inlineStr">
        <is>
          <t>Fashion</t>
        </is>
      </c>
      <c r="E5742" t="inlineStr">
        <is>
          <t>South</t>
        </is>
      </c>
      <c r="F5742" t="inlineStr">
        <is>
          <t>Mobile App</t>
        </is>
      </c>
      <c r="G5742" t="inlineStr">
        <is>
          <t>Size/Fit Issue</t>
        </is>
      </c>
      <c r="H5742" t="n">
        <v>1</v>
      </c>
      <c r="I5742" t="n">
        <v>550.53</v>
      </c>
    </row>
    <row r="5743">
      <c r="A5743" t="inlineStr">
        <is>
          <t>RET005758</t>
        </is>
      </c>
      <c r="B5743" t="inlineStr">
        <is>
          <t>O036390</t>
        </is>
      </c>
      <c r="C5743" s="25" t="n">
        <v>45712</v>
      </c>
      <c r="D5743" t="inlineStr">
        <is>
          <t>Fashion</t>
        </is>
      </c>
      <c r="E5743" t="inlineStr">
        <is>
          <t>South</t>
        </is>
      </c>
      <c r="F5743" t="inlineStr">
        <is>
          <t>Mobile App</t>
        </is>
      </c>
      <c r="G5743" t="inlineStr">
        <is>
          <t>Changed Mind</t>
        </is>
      </c>
      <c r="H5743" t="n">
        <v>1</v>
      </c>
      <c r="I5743" t="n">
        <v>881.67</v>
      </c>
    </row>
    <row r="5744">
      <c r="A5744" t="inlineStr">
        <is>
          <t>RET005759</t>
        </is>
      </c>
      <c r="B5744" t="inlineStr">
        <is>
          <t>O036392</t>
        </is>
      </c>
      <c r="C5744" s="25" t="n">
        <v>45712</v>
      </c>
      <c r="D5744" t="inlineStr">
        <is>
          <t>Grocery</t>
        </is>
      </c>
      <c r="E5744" t="inlineStr">
        <is>
          <t>North</t>
        </is>
      </c>
      <c r="F5744" t="inlineStr">
        <is>
          <t>Unknown</t>
        </is>
      </c>
      <c r="G5744" t="inlineStr">
        <is>
          <t>Wrong Item Delivered</t>
        </is>
      </c>
      <c r="H5744" t="n">
        <v>2</v>
      </c>
      <c r="I5744" t="n">
        <v>1029.9</v>
      </c>
    </row>
    <row r="5745">
      <c r="A5745" t="inlineStr">
        <is>
          <t>RET005760</t>
        </is>
      </c>
      <c r="B5745" t="inlineStr">
        <is>
          <t>O036392</t>
        </is>
      </c>
      <c r="C5745" s="25" t="n">
        <v>45712</v>
      </c>
      <c r="D5745" t="inlineStr">
        <is>
          <t>Electronics</t>
        </is>
      </c>
      <c r="E5745" t="inlineStr">
        <is>
          <t>North</t>
        </is>
      </c>
      <c r="F5745" t="inlineStr">
        <is>
          <t>Unknown</t>
        </is>
      </c>
      <c r="G5745" t="inlineStr">
        <is>
          <t>Changed Mind</t>
        </is>
      </c>
      <c r="H5745" t="n">
        <v>1</v>
      </c>
      <c r="I5745" t="n">
        <v>9791.83</v>
      </c>
    </row>
    <row r="5746">
      <c r="A5746" t="inlineStr">
        <is>
          <t>RET005761</t>
        </is>
      </c>
      <c r="B5746" t="inlineStr">
        <is>
          <t>O036405</t>
        </is>
      </c>
      <c r="C5746" s="25" t="n">
        <v>45712</v>
      </c>
      <c r="D5746" t="inlineStr">
        <is>
          <t>Fashion</t>
        </is>
      </c>
      <c r="E5746" t="inlineStr">
        <is>
          <t>East</t>
        </is>
      </c>
      <c r="F5746" t="inlineStr">
        <is>
          <t>Marketplace</t>
        </is>
      </c>
      <c r="G5746" t="inlineStr">
        <is>
          <t>Not as Described</t>
        </is>
      </c>
      <c r="H5746" t="n">
        <v>1</v>
      </c>
      <c r="I5746" t="n">
        <v>6404.26</v>
      </c>
    </row>
    <row r="5747">
      <c r="A5747" t="inlineStr">
        <is>
          <t>RET005762</t>
        </is>
      </c>
      <c r="B5747" t="inlineStr">
        <is>
          <t>O036409</t>
        </is>
      </c>
      <c r="C5747" s="25" t="n">
        <v>45712</v>
      </c>
      <c r="D5747" t="inlineStr">
        <is>
          <t>Fashion</t>
        </is>
      </c>
      <c r="E5747" t="inlineStr">
        <is>
          <t>North</t>
        </is>
      </c>
      <c r="F5747" t="inlineStr">
        <is>
          <t>Mobile App</t>
        </is>
      </c>
      <c r="G5747" t="inlineStr">
        <is>
          <t>Size/Fit Issue</t>
        </is>
      </c>
      <c r="H5747" t="n">
        <v>2</v>
      </c>
      <c r="I5747" t="n">
        <v>1991.33</v>
      </c>
    </row>
    <row r="5748">
      <c r="A5748" t="inlineStr">
        <is>
          <t>RET005763</t>
        </is>
      </c>
      <c r="B5748" t="inlineStr">
        <is>
          <t>O036424</t>
        </is>
      </c>
      <c r="C5748" s="25" t="n">
        <v>45712</v>
      </c>
      <c r="D5748" t="inlineStr">
        <is>
          <t>Sports</t>
        </is>
      </c>
      <c r="E5748" t="inlineStr">
        <is>
          <t>East</t>
        </is>
      </c>
      <c r="F5748" t="inlineStr">
        <is>
          <t>Marketplace</t>
        </is>
      </c>
      <c r="G5748" t="inlineStr">
        <is>
          <t>Changed Mind</t>
        </is>
      </c>
      <c r="H5748" t="n">
        <v>1</v>
      </c>
      <c r="I5748" t="n">
        <v>1283.37</v>
      </c>
    </row>
    <row r="5749">
      <c r="A5749" t="inlineStr">
        <is>
          <t>RET005764</t>
        </is>
      </c>
      <c r="B5749" t="inlineStr">
        <is>
          <t>O036427</t>
        </is>
      </c>
      <c r="C5749" s="25" t="n">
        <v>45712</v>
      </c>
      <c r="D5749" t="inlineStr">
        <is>
          <t>Beauty</t>
        </is>
      </c>
      <c r="E5749" t="inlineStr">
        <is>
          <t>North</t>
        </is>
      </c>
      <c r="F5749" t="inlineStr">
        <is>
          <t>Mobile App</t>
        </is>
      </c>
      <c r="G5749" t="inlineStr">
        <is>
          <t>Wrong Item Delivered</t>
        </is>
      </c>
      <c r="H5749" t="n">
        <v>1</v>
      </c>
      <c r="I5749" t="n">
        <v>327.78</v>
      </c>
    </row>
    <row r="5750">
      <c r="A5750" t="inlineStr">
        <is>
          <t>RET005765</t>
        </is>
      </c>
      <c r="B5750" t="inlineStr">
        <is>
          <t>O036433</t>
        </is>
      </c>
      <c r="C5750" s="25" t="n">
        <v>45713</v>
      </c>
      <c r="D5750" t="inlineStr">
        <is>
          <t>Electronics</t>
        </is>
      </c>
      <c r="E5750" t="inlineStr">
        <is>
          <t>West</t>
        </is>
      </c>
      <c r="F5750" t="inlineStr">
        <is>
          <t>Website</t>
        </is>
      </c>
      <c r="G5750" t="inlineStr">
        <is>
          <t>Not as Described</t>
        </is>
      </c>
      <c r="H5750" t="n">
        <v>1</v>
      </c>
      <c r="I5750" t="n">
        <v>1916.7</v>
      </c>
    </row>
    <row r="5751">
      <c r="A5751" t="inlineStr">
        <is>
          <t>RET005766</t>
        </is>
      </c>
      <c r="B5751" t="inlineStr">
        <is>
          <t>O036435</t>
        </is>
      </c>
      <c r="C5751" s="25" t="n">
        <v>45713</v>
      </c>
      <c r="D5751" t="inlineStr">
        <is>
          <t>Fashion</t>
        </is>
      </c>
      <c r="E5751" t="inlineStr">
        <is>
          <t>East</t>
        </is>
      </c>
      <c r="F5751" t="inlineStr">
        <is>
          <t>Website</t>
        </is>
      </c>
      <c r="G5751" t="inlineStr">
        <is>
          <t>Damaged in Transit</t>
        </is>
      </c>
      <c r="H5751" t="n">
        <v>1</v>
      </c>
      <c r="I5751" t="n">
        <v>1585.73</v>
      </c>
    </row>
    <row r="5752">
      <c r="A5752" t="inlineStr">
        <is>
          <t>RET005767</t>
        </is>
      </c>
      <c r="B5752" t="inlineStr">
        <is>
          <t>O036440</t>
        </is>
      </c>
      <c r="C5752" s="25" t="n">
        <v>45713</v>
      </c>
      <c r="D5752" t="inlineStr">
        <is>
          <t>Fashion</t>
        </is>
      </c>
      <c r="E5752" t="inlineStr">
        <is>
          <t>West</t>
        </is>
      </c>
      <c r="F5752" t="inlineStr">
        <is>
          <t>Mobile App</t>
        </is>
      </c>
      <c r="G5752" t="inlineStr">
        <is>
          <t>Not as Described</t>
        </is>
      </c>
      <c r="H5752" t="n">
        <v>1</v>
      </c>
      <c r="I5752" t="n">
        <v>1160.07</v>
      </c>
    </row>
    <row r="5753">
      <c r="A5753" t="inlineStr">
        <is>
          <t>RET005768</t>
        </is>
      </c>
      <c r="B5753" t="inlineStr">
        <is>
          <t>O036446</t>
        </is>
      </c>
      <c r="C5753" s="25" t="n">
        <v>45713</v>
      </c>
      <c r="D5753" t="inlineStr">
        <is>
          <t>Fashion</t>
        </is>
      </c>
      <c r="E5753" t="inlineStr">
        <is>
          <t>South</t>
        </is>
      </c>
      <c r="F5753" t="inlineStr">
        <is>
          <t>Website</t>
        </is>
      </c>
      <c r="G5753" t="inlineStr">
        <is>
          <t>Defective Product</t>
        </is>
      </c>
      <c r="H5753" t="n">
        <v>1</v>
      </c>
      <c r="I5753" t="n">
        <v>728.51</v>
      </c>
    </row>
    <row r="5754">
      <c r="A5754" t="inlineStr">
        <is>
          <t>RET005769</t>
        </is>
      </c>
      <c r="B5754" t="inlineStr">
        <is>
          <t>O036446</t>
        </is>
      </c>
      <c r="C5754" s="25" t="n">
        <v>45713</v>
      </c>
      <c r="D5754" t="inlineStr">
        <is>
          <t>Fashion</t>
        </is>
      </c>
      <c r="E5754" t="inlineStr">
        <is>
          <t>South</t>
        </is>
      </c>
      <c r="F5754" t="inlineStr">
        <is>
          <t>Website</t>
        </is>
      </c>
      <c r="G5754" t="inlineStr">
        <is>
          <t>Size/Fit Issue</t>
        </is>
      </c>
      <c r="H5754" t="n">
        <v>3</v>
      </c>
      <c r="I5754" t="n">
        <v>4757.2</v>
      </c>
    </row>
    <row r="5755">
      <c r="A5755" t="inlineStr">
        <is>
          <t>RET005770</t>
        </is>
      </c>
      <c r="B5755" t="inlineStr">
        <is>
          <t>O036451</t>
        </is>
      </c>
      <c r="C5755" s="25" t="n">
        <v>45713</v>
      </c>
      <c r="D5755" t="inlineStr">
        <is>
          <t>Fashion</t>
        </is>
      </c>
      <c r="E5755" t="inlineStr">
        <is>
          <t>West</t>
        </is>
      </c>
      <c r="F5755" t="inlineStr">
        <is>
          <t>Website</t>
        </is>
      </c>
      <c r="G5755" t="inlineStr">
        <is>
          <t>Size/Fit Issue</t>
        </is>
      </c>
      <c r="H5755" t="n">
        <v>1</v>
      </c>
      <c r="I5755" t="n">
        <v>1160.07</v>
      </c>
    </row>
    <row r="5756">
      <c r="A5756" t="inlineStr">
        <is>
          <t>RET005771</t>
        </is>
      </c>
      <c r="B5756" t="inlineStr">
        <is>
          <t>O036457</t>
        </is>
      </c>
      <c r="C5756" s="25" t="n">
        <v>45713</v>
      </c>
      <c r="D5756" t="inlineStr">
        <is>
          <t>Fashion</t>
        </is>
      </c>
      <c r="E5756" t="inlineStr">
        <is>
          <t>North</t>
        </is>
      </c>
      <c r="F5756" t="inlineStr">
        <is>
          <t>Mobile App</t>
        </is>
      </c>
      <c r="G5756" t="inlineStr">
        <is>
          <t>Size/Fit Issue</t>
        </is>
      </c>
      <c r="H5756" t="n">
        <v>1</v>
      </c>
      <c r="I5756" t="n">
        <v>481.91</v>
      </c>
    </row>
    <row r="5757">
      <c r="A5757" t="inlineStr">
        <is>
          <t>RET005772</t>
        </is>
      </c>
      <c r="B5757" t="inlineStr">
        <is>
          <t>O036460</t>
        </is>
      </c>
      <c r="C5757" s="25" t="n">
        <v>45713</v>
      </c>
      <c r="D5757" t="inlineStr">
        <is>
          <t>Fashion</t>
        </is>
      </c>
      <c r="E5757" t="inlineStr">
        <is>
          <t>South</t>
        </is>
      </c>
      <c r="F5757" t="inlineStr">
        <is>
          <t>Marketplace</t>
        </is>
      </c>
      <c r="G5757" t="inlineStr">
        <is>
          <t>Size/Fit Issue</t>
        </is>
      </c>
      <c r="H5757" t="n">
        <v>1</v>
      </c>
      <c r="I5757" t="n">
        <v>1099.01</v>
      </c>
    </row>
    <row r="5758">
      <c r="A5758" t="inlineStr">
        <is>
          <t>RET005773</t>
        </is>
      </c>
      <c r="B5758" t="inlineStr">
        <is>
          <t>O036461</t>
        </is>
      </c>
      <c r="C5758" s="25" t="n">
        <v>45713</v>
      </c>
      <c r="D5758" t="inlineStr">
        <is>
          <t>Fashion</t>
        </is>
      </c>
      <c r="E5758" t="inlineStr">
        <is>
          <t>South</t>
        </is>
      </c>
      <c r="F5758" t="inlineStr">
        <is>
          <t>Retail Store</t>
        </is>
      </c>
      <c r="G5758" t="inlineStr">
        <is>
          <t>Size/Fit Issue</t>
        </is>
      </c>
      <c r="H5758" t="n">
        <v>1</v>
      </c>
      <c r="I5758" t="n">
        <v>505.22</v>
      </c>
    </row>
    <row r="5759">
      <c r="A5759" t="inlineStr">
        <is>
          <t>RET005774</t>
        </is>
      </c>
      <c r="B5759" t="inlineStr">
        <is>
          <t>O036461</t>
        </is>
      </c>
      <c r="C5759" s="25" t="n">
        <v>45713</v>
      </c>
      <c r="D5759" t="inlineStr">
        <is>
          <t>Fashion</t>
        </is>
      </c>
      <c r="E5759" t="inlineStr">
        <is>
          <t>South</t>
        </is>
      </c>
      <c r="F5759" t="inlineStr">
        <is>
          <t>Retail Store</t>
        </is>
      </c>
      <c r="G5759" t="inlineStr">
        <is>
          <t>Size/Fit Issue</t>
        </is>
      </c>
      <c r="H5759" t="n">
        <v>2</v>
      </c>
      <c r="I5759" t="n">
        <v>3183.26</v>
      </c>
    </row>
    <row r="5760">
      <c r="A5760" t="inlineStr">
        <is>
          <t>RET005775</t>
        </is>
      </c>
      <c r="B5760" t="inlineStr">
        <is>
          <t>O036464</t>
        </is>
      </c>
      <c r="C5760" s="25" t="n">
        <v>45713</v>
      </c>
      <c r="D5760" t="inlineStr">
        <is>
          <t>Electronics</t>
        </is>
      </c>
      <c r="E5760" t="inlineStr">
        <is>
          <t>Central</t>
        </is>
      </c>
      <c r="F5760" t="inlineStr">
        <is>
          <t>Mobile App</t>
        </is>
      </c>
      <c r="G5760" t="inlineStr">
        <is>
          <t>Defective Product</t>
        </is>
      </c>
      <c r="H5760" t="n">
        <v>1</v>
      </c>
      <c r="I5760" t="n">
        <v>17005.02</v>
      </c>
    </row>
    <row r="5761">
      <c r="A5761" t="inlineStr">
        <is>
          <t>RET005776</t>
        </is>
      </c>
      <c r="B5761" t="inlineStr">
        <is>
          <t>O036483</t>
        </is>
      </c>
      <c r="C5761" s="25" t="n">
        <v>45714</v>
      </c>
      <c r="D5761" t="inlineStr">
        <is>
          <t>Fashion</t>
        </is>
      </c>
      <c r="E5761" t="inlineStr">
        <is>
          <t>East</t>
        </is>
      </c>
      <c r="F5761" t="inlineStr">
        <is>
          <t>Marketplace</t>
        </is>
      </c>
      <c r="G5761" t="inlineStr">
        <is>
          <t>Size/Fit Issue</t>
        </is>
      </c>
      <c r="H5761" t="n">
        <v>1</v>
      </c>
      <c r="I5761" t="n">
        <v>1653.77</v>
      </c>
    </row>
    <row r="5762">
      <c r="A5762" t="inlineStr">
        <is>
          <t>RET005777</t>
        </is>
      </c>
      <c r="B5762" t="inlineStr">
        <is>
          <t>O036484</t>
        </is>
      </c>
      <c r="C5762" s="25" t="n">
        <v>45714</v>
      </c>
      <c r="D5762" t="inlineStr">
        <is>
          <t>Fashion</t>
        </is>
      </c>
      <c r="E5762" t="inlineStr">
        <is>
          <t>South</t>
        </is>
      </c>
      <c r="F5762" t="inlineStr">
        <is>
          <t>Website</t>
        </is>
      </c>
      <c r="G5762" t="inlineStr">
        <is>
          <t>Size/Fit Issue</t>
        </is>
      </c>
      <c r="H5762" t="n">
        <v>2</v>
      </c>
      <c r="I5762" t="n">
        <v>1010.43</v>
      </c>
    </row>
    <row r="5763">
      <c r="A5763" t="inlineStr">
        <is>
          <t>RET005778</t>
        </is>
      </c>
      <c r="B5763" t="inlineStr">
        <is>
          <t>O036490</t>
        </is>
      </c>
      <c r="C5763" s="25" t="n">
        <v>45714</v>
      </c>
      <c r="D5763" t="inlineStr">
        <is>
          <t>Fashion</t>
        </is>
      </c>
      <c r="E5763" t="inlineStr">
        <is>
          <t>East</t>
        </is>
      </c>
      <c r="F5763" t="inlineStr">
        <is>
          <t>Marketplace</t>
        </is>
      </c>
      <c r="G5763" t="inlineStr">
        <is>
          <t>Size/Fit Issue</t>
        </is>
      </c>
      <c r="H5763" t="n">
        <v>1</v>
      </c>
      <c r="I5763" t="n">
        <v>1571.08</v>
      </c>
    </row>
    <row r="5764">
      <c r="A5764" t="inlineStr">
        <is>
          <t>RET005779</t>
        </is>
      </c>
      <c r="B5764" t="inlineStr">
        <is>
          <t>O036492</t>
        </is>
      </c>
      <c r="C5764" s="25" t="n">
        <v>45714</v>
      </c>
      <c r="D5764" t="inlineStr">
        <is>
          <t>Electronics</t>
        </is>
      </c>
      <c r="E5764" t="inlineStr">
        <is>
          <t>South</t>
        </is>
      </c>
      <c r="F5764" t="inlineStr">
        <is>
          <t>Website</t>
        </is>
      </c>
      <c r="G5764" t="inlineStr">
        <is>
          <t>Late Delivery</t>
        </is>
      </c>
      <c r="H5764" t="n">
        <v>1</v>
      </c>
      <c r="I5764" t="n">
        <v>5482.63</v>
      </c>
    </row>
    <row r="5765">
      <c r="A5765" t="inlineStr">
        <is>
          <t>RET005780</t>
        </is>
      </c>
      <c r="B5765" t="inlineStr">
        <is>
          <t>O036510</t>
        </is>
      </c>
      <c r="C5765" s="25" t="n">
        <v>45715</v>
      </c>
      <c r="D5765" t="inlineStr">
        <is>
          <t>Fashion</t>
        </is>
      </c>
      <c r="E5765" t="inlineStr">
        <is>
          <t>East</t>
        </is>
      </c>
      <c r="F5765" t="inlineStr">
        <is>
          <t>Mobile App</t>
        </is>
      </c>
      <c r="G5765" t="inlineStr">
        <is>
          <t>Damaged in Transit</t>
        </is>
      </c>
      <c r="H5765" t="n">
        <v>1</v>
      </c>
      <c r="I5765" t="n">
        <v>1323.01</v>
      </c>
    </row>
    <row r="5766">
      <c r="A5766" t="inlineStr">
        <is>
          <t>RET005781</t>
        </is>
      </c>
      <c r="B5766" t="inlineStr">
        <is>
          <t>O036519</t>
        </is>
      </c>
      <c r="C5766" s="25" t="n">
        <v>45715</v>
      </c>
      <c r="D5766" t="inlineStr">
        <is>
          <t>Books</t>
        </is>
      </c>
      <c r="E5766" t="inlineStr">
        <is>
          <t>South</t>
        </is>
      </c>
      <c r="F5766" t="inlineStr">
        <is>
          <t>Mobile App</t>
        </is>
      </c>
      <c r="G5766" t="inlineStr">
        <is>
          <t>Defective Product</t>
        </is>
      </c>
      <c r="H5766" t="n">
        <v>1</v>
      </c>
      <c r="I5766" t="n">
        <v>330.05</v>
      </c>
    </row>
    <row r="5767">
      <c r="A5767" t="inlineStr">
        <is>
          <t>RET005782</t>
        </is>
      </c>
      <c r="B5767" t="inlineStr">
        <is>
          <t>O036529</t>
        </is>
      </c>
      <c r="C5767" s="25" t="n">
        <v>45715</v>
      </c>
      <c r="D5767" t="inlineStr">
        <is>
          <t>Fashion</t>
        </is>
      </c>
      <c r="E5767" t="inlineStr">
        <is>
          <t>West</t>
        </is>
      </c>
      <c r="F5767" t="inlineStr">
        <is>
          <t>Website</t>
        </is>
      </c>
      <c r="G5767" t="inlineStr">
        <is>
          <t>Not as Described</t>
        </is>
      </c>
      <c r="H5767" t="n">
        <v>1</v>
      </c>
      <c r="I5767" t="n">
        <v>1507.86</v>
      </c>
    </row>
    <row r="5768">
      <c r="A5768" t="inlineStr">
        <is>
          <t>RET005783</t>
        </is>
      </c>
      <c r="B5768" t="inlineStr">
        <is>
          <t>O036532</t>
        </is>
      </c>
      <c r="C5768" s="25" t="n">
        <v>45715</v>
      </c>
      <c r="D5768" t="inlineStr">
        <is>
          <t>Home &amp; Kitchen</t>
        </is>
      </c>
      <c r="E5768" t="inlineStr">
        <is>
          <t>West</t>
        </is>
      </c>
      <c r="F5768" t="inlineStr">
        <is>
          <t>Marketplace</t>
        </is>
      </c>
      <c r="G5768" t="inlineStr">
        <is>
          <t>Damaged in Transit</t>
        </is>
      </c>
      <c r="H5768" t="n">
        <v>1</v>
      </c>
      <c r="I5768" t="n">
        <v>1060.08</v>
      </c>
    </row>
    <row r="5769">
      <c r="A5769" t="inlineStr">
        <is>
          <t>RET005784</t>
        </is>
      </c>
      <c r="B5769" t="inlineStr">
        <is>
          <t>O036534</t>
        </is>
      </c>
      <c r="C5769" s="25" t="n">
        <v>45715</v>
      </c>
      <c r="D5769" t="inlineStr">
        <is>
          <t>Fashion</t>
        </is>
      </c>
      <c r="E5769" t="inlineStr">
        <is>
          <t>North</t>
        </is>
      </c>
      <c r="F5769" t="inlineStr">
        <is>
          <t>Marketplace</t>
        </is>
      </c>
      <c r="G5769" t="inlineStr">
        <is>
          <t>Late Delivery</t>
        </is>
      </c>
      <c r="H5769" t="n">
        <v>1</v>
      </c>
      <c r="I5769" t="n">
        <v>2520.24</v>
      </c>
    </row>
    <row r="5770">
      <c r="A5770" t="inlineStr">
        <is>
          <t>RET005785</t>
        </is>
      </c>
      <c r="B5770" t="inlineStr">
        <is>
          <t>O036537</t>
        </is>
      </c>
      <c r="C5770" s="25" t="n">
        <v>45715</v>
      </c>
      <c r="D5770" t="inlineStr">
        <is>
          <t>Electronics</t>
        </is>
      </c>
      <c r="E5770" t="inlineStr">
        <is>
          <t>West</t>
        </is>
      </c>
      <c r="F5770" t="inlineStr">
        <is>
          <t>Mobile App</t>
        </is>
      </c>
      <c r="G5770" t="inlineStr">
        <is>
          <t>Wrong Item Delivered</t>
        </is>
      </c>
      <c r="H5770" t="n">
        <v>1</v>
      </c>
      <c r="I5770" t="n">
        <v>2403.37</v>
      </c>
    </row>
    <row r="5771">
      <c r="A5771" t="inlineStr">
        <is>
          <t>RET005786</t>
        </is>
      </c>
      <c r="B5771" t="inlineStr">
        <is>
          <t>O036549</t>
        </is>
      </c>
      <c r="C5771" s="25" t="n">
        <v>45715</v>
      </c>
      <c r="D5771" t="inlineStr">
        <is>
          <t>Electronics</t>
        </is>
      </c>
      <c r="E5771" t="inlineStr">
        <is>
          <t>North</t>
        </is>
      </c>
      <c r="F5771" t="inlineStr">
        <is>
          <t>Mobile App</t>
        </is>
      </c>
      <c r="G5771" t="inlineStr">
        <is>
          <t>Not as Described</t>
        </is>
      </c>
      <c r="H5771" t="n">
        <v>1</v>
      </c>
      <c r="I5771" t="n">
        <v>9670.75</v>
      </c>
    </row>
    <row r="5772">
      <c r="A5772" t="inlineStr">
        <is>
          <t>RET005787</t>
        </is>
      </c>
      <c r="B5772" t="inlineStr">
        <is>
          <t>O036554</t>
        </is>
      </c>
      <c r="C5772" s="25" t="n">
        <v>45716</v>
      </c>
      <c r="D5772" t="inlineStr">
        <is>
          <t>Beauty</t>
        </is>
      </c>
      <c r="E5772" t="inlineStr">
        <is>
          <t>East</t>
        </is>
      </c>
      <c r="F5772" t="inlineStr">
        <is>
          <t>Marketplace</t>
        </is>
      </c>
      <c r="G5772" t="inlineStr">
        <is>
          <t>Late Delivery</t>
        </is>
      </c>
      <c r="H5772" t="n">
        <v>1</v>
      </c>
      <c r="I5772" t="n">
        <v>602.5599999999999</v>
      </c>
    </row>
    <row r="5773">
      <c r="A5773" t="inlineStr">
        <is>
          <t>RET005788</t>
        </is>
      </c>
      <c r="B5773" t="inlineStr">
        <is>
          <t>O036565</t>
        </is>
      </c>
      <c r="C5773" s="25" t="n">
        <v>45716</v>
      </c>
      <c r="D5773" t="inlineStr">
        <is>
          <t>Electronics</t>
        </is>
      </c>
      <c r="E5773" t="inlineStr">
        <is>
          <t>South</t>
        </is>
      </c>
      <c r="F5773" t="inlineStr">
        <is>
          <t>Mobile App</t>
        </is>
      </c>
      <c r="G5773" t="inlineStr">
        <is>
          <t>Late Delivery</t>
        </is>
      </c>
      <c r="H5773" t="n">
        <v>1</v>
      </c>
      <c r="I5773" t="n">
        <v>9544.629999999999</v>
      </c>
    </row>
    <row r="5774">
      <c r="A5774" t="inlineStr">
        <is>
          <t>RET005789</t>
        </is>
      </c>
      <c r="B5774" t="inlineStr">
        <is>
          <t>O036579</t>
        </is>
      </c>
      <c r="C5774" s="25" t="n">
        <v>45716</v>
      </c>
      <c r="D5774" t="inlineStr">
        <is>
          <t>Electronics</t>
        </is>
      </c>
      <c r="E5774" t="inlineStr">
        <is>
          <t>North</t>
        </is>
      </c>
      <c r="F5774" t="inlineStr">
        <is>
          <t>Mobile App</t>
        </is>
      </c>
      <c r="G5774" t="inlineStr">
        <is>
          <t>Not as Described</t>
        </is>
      </c>
      <c r="H5774" t="n">
        <v>1</v>
      </c>
      <c r="I5774" t="n">
        <v>10046.98</v>
      </c>
    </row>
    <row r="5775">
      <c r="A5775" t="inlineStr">
        <is>
          <t>RET005790</t>
        </is>
      </c>
      <c r="B5775" t="inlineStr">
        <is>
          <t>O036585</t>
        </is>
      </c>
      <c r="C5775" s="25" t="n">
        <v>45717</v>
      </c>
      <c r="D5775" t="inlineStr">
        <is>
          <t>Electronics</t>
        </is>
      </c>
      <c r="E5775" t="inlineStr">
        <is>
          <t>East</t>
        </is>
      </c>
      <c r="F5775" t="inlineStr">
        <is>
          <t>Retail Store</t>
        </is>
      </c>
      <c r="G5775" t="inlineStr">
        <is>
          <t>Damaged in Transit</t>
        </is>
      </c>
      <c r="H5775" t="n">
        <v>1</v>
      </c>
      <c r="I5775" t="n">
        <v>17005.02</v>
      </c>
    </row>
    <row r="5776">
      <c r="A5776" t="inlineStr">
        <is>
          <t>RET005791</t>
        </is>
      </c>
      <c r="B5776" t="inlineStr">
        <is>
          <t>O036590</t>
        </is>
      </c>
      <c r="C5776" s="25" t="n">
        <v>45717</v>
      </c>
      <c r="D5776" t="inlineStr">
        <is>
          <t>Fashion</t>
        </is>
      </c>
      <c r="E5776" t="inlineStr">
        <is>
          <t>North</t>
        </is>
      </c>
      <c r="F5776" t="inlineStr">
        <is>
          <t>Mobile App</t>
        </is>
      </c>
      <c r="G5776" t="inlineStr">
        <is>
          <t>Size/Fit Issue</t>
        </is>
      </c>
      <c r="H5776" t="n">
        <v>1</v>
      </c>
      <c r="I5776" t="n">
        <v>1488.39</v>
      </c>
    </row>
    <row r="5777">
      <c r="A5777" t="inlineStr">
        <is>
          <t>RET005792</t>
        </is>
      </c>
      <c r="B5777" t="inlineStr">
        <is>
          <t>O036604</t>
        </is>
      </c>
      <c r="C5777" s="25" t="n">
        <v>45717</v>
      </c>
      <c r="D5777" t="inlineStr">
        <is>
          <t>Home &amp; Kitchen</t>
        </is>
      </c>
      <c r="E5777" t="inlineStr">
        <is>
          <t>South</t>
        </is>
      </c>
      <c r="F5777" t="inlineStr">
        <is>
          <t>Website</t>
        </is>
      </c>
      <c r="G5777" t="inlineStr">
        <is>
          <t>Wrong Item Delivered</t>
        </is>
      </c>
      <c r="H5777" t="n">
        <v>1</v>
      </c>
      <c r="I5777" t="n">
        <v>6030.08</v>
      </c>
    </row>
    <row r="5778">
      <c r="A5778" t="inlineStr">
        <is>
          <t>RET005793</t>
        </is>
      </c>
      <c r="B5778" t="inlineStr">
        <is>
          <t>O036612</t>
        </is>
      </c>
      <c r="C5778" s="25" t="n">
        <v>45717</v>
      </c>
      <c r="D5778" t="inlineStr">
        <is>
          <t>Fashion</t>
        </is>
      </c>
      <c r="E5778" t="inlineStr">
        <is>
          <t>North</t>
        </is>
      </c>
      <c r="F5778" t="inlineStr">
        <is>
          <t>Website</t>
        </is>
      </c>
      <c r="G5778" t="inlineStr">
        <is>
          <t>Size/Fit Issue</t>
        </is>
      </c>
      <c r="H5778" t="n">
        <v>1</v>
      </c>
      <c r="I5778" t="n">
        <v>1242.27</v>
      </c>
    </row>
    <row r="5779">
      <c r="A5779" t="inlineStr">
        <is>
          <t>RET005794</t>
        </is>
      </c>
      <c r="B5779" t="inlineStr">
        <is>
          <t>O036612</t>
        </is>
      </c>
      <c r="C5779" s="25" t="n">
        <v>45717</v>
      </c>
      <c r="D5779" t="inlineStr">
        <is>
          <t>Sports</t>
        </is>
      </c>
      <c r="E5779" t="inlineStr">
        <is>
          <t>North</t>
        </is>
      </c>
      <c r="F5779" t="inlineStr">
        <is>
          <t>Website</t>
        </is>
      </c>
      <c r="G5779" t="inlineStr">
        <is>
          <t>Not as Described</t>
        </is>
      </c>
      <c r="H5779" t="n">
        <v>1</v>
      </c>
      <c r="I5779" t="n">
        <v>1458.05</v>
      </c>
    </row>
    <row r="5780">
      <c r="A5780" t="inlineStr">
        <is>
          <t>RET005795</t>
        </is>
      </c>
      <c r="B5780" t="inlineStr">
        <is>
          <t>O036616</t>
        </is>
      </c>
      <c r="C5780" s="25" t="n">
        <v>45717</v>
      </c>
      <c r="D5780" t="inlineStr">
        <is>
          <t>Fashion</t>
        </is>
      </c>
      <c r="E5780" t="inlineStr">
        <is>
          <t>Central</t>
        </is>
      </c>
      <c r="F5780" t="inlineStr">
        <is>
          <t>Mobile App</t>
        </is>
      </c>
      <c r="G5780" t="inlineStr">
        <is>
          <t>Changed Mind</t>
        </is>
      </c>
      <c r="H5780" t="n">
        <v>1</v>
      </c>
      <c r="I5780" t="n">
        <v>2442.36</v>
      </c>
    </row>
    <row r="5781">
      <c r="A5781" t="inlineStr">
        <is>
          <t>RET005796</t>
        </is>
      </c>
      <c r="B5781" t="inlineStr">
        <is>
          <t>O036637</t>
        </is>
      </c>
      <c r="C5781" s="25" t="n">
        <v>45717</v>
      </c>
      <c r="D5781" t="inlineStr">
        <is>
          <t>Fashion</t>
        </is>
      </c>
      <c r="E5781" t="inlineStr">
        <is>
          <t>North</t>
        </is>
      </c>
      <c r="F5781" t="inlineStr">
        <is>
          <t>Website</t>
        </is>
      </c>
      <c r="G5781" t="inlineStr">
        <is>
          <t>Not as Described</t>
        </is>
      </c>
      <c r="H5781" t="n">
        <v>1</v>
      </c>
      <c r="I5781" t="n">
        <v>1488.39</v>
      </c>
    </row>
    <row r="5782">
      <c r="A5782" t="inlineStr">
        <is>
          <t>RET005797</t>
        </is>
      </c>
      <c r="B5782" t="inlineStr">
        <is>
          <t>O036638</t>
        </is>
      </c>
      <c r="C5782" s="25" t="n">
        <v>45717</v>
      </c>
      <c r="D5782" t="inlineStr">
        <is>
          <t>Sports</t>
        </is>
      </c>
      <c r="E5782" t="inlineStr">
        <is>
          <t>North</t>
        </is>
      </c>
      <c r="F5782" t="inlineStr">
        <is>
          <t>Marketplace</t>
        </is>
      </c>
      <c r="G5782" t="inlineStr">
        <is>
          <t>Not as Described</t>
        </is>
      </c>
      <c r="H5782" t="n">
        <v>2</v>
      </c>
      <c r="I5782" t="n">
        <v>2120.15</v>
      </c>
    </row>
    <row r="5783">
      <c r="A5783" t="inlineStr">
        <is>
          <t>RET005798</t>
        </is>
      </c>
      <c r="B5783" t="inlineStr">
        <is>
          <t>O036645</t>
        </is>
      </c>
      <c r="C5783" s="25" t="n">
        <v>45718</v>
      </c>
      <c r="D5783" t="inlineStr">
        <is>
          <t>Beauty</t>
        </is>
      </c>
      <c r="E5783" t="inlineStr">
        <is>
          <t>West</t>
        </is>
      </c>
      <c r="F5783" t="inlineStr">
        <is>
          <t>Marketplace</t>
        </is>
      </c>
      <c r="G5783" t="inlineStr">
        <is>
          <t>Not as Described</t>
        </is>
      </c>
      <c r="H5783" t="n">
        <v>1</v>
      </c>
      <c r="I5783" t="n">
        <v>327.78</v>
      </c>
    </row>
    <row r="5784">
      <c r="A5784" t="inlineStr">
        <is>
          <t>RET005799</t>
        </is>
      </c>
      <c r="B5784" t="inlineStr">
        <is>
          <t>O036647</t>
        </is>
      </c>
      <c r="C5784" s="25" t="n">
        <v>45718</v>
      </c>
      <c r="D5784" t="inlineStr">
        <is>
          <t>Fashion</t>
        </is>
      </c>
      <c r="E5784" t="inlineStr">
        <is>
          <t>North</t>
        </is>
      </c>
      <c r="F5784" t="inlineStr">
        <is>
          <t>Website</t>
        </is>
      </c>
      <c r="G5784" t="inlineStr">
        <is>
          <t>Size/Fit Issue</t>
        </is>
      </c>
      <c r="H5784" t="n">
        <v>1</v>
      </c>
      <c r="I5784" t="n">
        <v>1529.98</v>
      </c>
    </row>
    <row r="5785">
      <c r="A5785" t="inlineStr">
        <is>
          <t>RET005800</t>
        </is>
      </c>
      <c r="B5785" t="inlineStr">
        <is>
          <t>O036651</t>
        </is>
      </c>
      <c r="C5785" s="25" t="n">
        <v>45718</v>
      </c>
      <c r="D5785" t="inlineStr">
        <is>
          <t>Electronics</t>
        </is>
      </c>
      <c r="E5785" t="inlineStr">
        <is>
          <t>West</t>
        </is>
      </c>
      <c r="F5785" t="inlineStr">
        <is>
          <t>Marketplace</t>
        </is>
      </c>
      <c r="G5785" t="inlineStr">
        <is>
          <t>Late Delivery</t>
        </is>
      </c>
      <c r="H5785" t="n">
        <v>1</v>
      </c>
      <c r="I5785" t="n">
        <v>5848.43</v>
      </c>
    </row>
    <row r="5786">
      <c r="A5786" t="inlineStr">
        <is>
          <t>RET005801</t>
        </is>
      </c>
      <c r="B5786" t="inlineStr">
        <is>
          <t>O036662</t>
        </is>
      </c>
      <c r="C5786" s="25" t="n">
        <v>45718</v>
      </c>
      <c r="D5786" t="inlineStr">
        <is>
          <t>Electronics</t>
        </is>
      </c>
      <c r="E5786" t="inlineStr">
        <is>
          <t>South</t>
        </is>
      </c>
      <c r="F5786" t="inlineStr">
        <is>
          <t>Website</t>
        </is>
      </c>
      <c r="G5786" t="inlineStr">
        <is>
          <t>Damaged in Transit</t>
        </is>
      </c>
      <c r="H5786" t="n">
        <v>1</v>
      </c>
      <c r="I5786" t="n">
        <v>8721.049999999999</v>
      </c>
    </row>
    <row r="5787">
      <c r="A5787" t="inlineStr">
        <is>
          <t>RET005802</t>
        </is>
      </c>
      <c r="B5787" t="inlineStr">
        <is>
          <t>O036663</t>
        </is>
      </c>
      <c r="C5787" s="25" t="n">
        <v>45718</v>
      </c>
      <c r="D5787" t="inlineStr">
        <is>
          <t>Beauty</t>
        </is>
      </c>
      <c r="E5787" t="inlineStr">
        <is>
          <t>North</t>
        </is>
      </c>
      <c r="F5787" t="inlineStr">
        <is>
          <t>Website</t>
        </is>
      </c>
      <c r="G5787" t="inlineStr">
        <is>
          <t>Changed Mind</t>
        </is>
      </c>
      <c r="H5787" t="n">
        <v>1</v>
      </c>
      <c r="I5787" t="n">
        <v>235.3</v>
      </c>
    </row>
    <row r="5788">
      <c r="A5788" t="inlineStr">
        <is>
          <t>RET005803</t>
        </is>
      </c>
      <c r="B5788" t="inlineStr">
        <is>
          <t>O036666</t>
        </is>
      </c>
      <c r="C5788" s="25" t="n">
        <v>45718</v>
      </c>
      <c r="D5788" t="inlineStr">
        <is>
          <t>Fashion</t>
        </is>
      </c>
      <c r="E5788" t="inlineStr">
        <is>
          <t>West</t>
        </is>
      </c>
      <c r="F5788" t="inlineStr">
        <is>
          <t>Retail Store</t>
        </is>
      </c>
      <c r="G5788" t="inlineStr">
        <is>
          <t>Size/Fit Issue</t>
        </is>
      </c>
      <c r="H5788" t="n">
        <v>1</v>
      </c>
      <c r="I5788" t="n">
        <v>745.22</v>
      </c>
    </row>
    <row r="5789">
      <c r="A5789" t="inlineStr">
        <is>
          <t>RET005804</t>
        </is>
      </c>
      <c r="B5789" t="inlineStr">
        <is>
          <t>O036666</t>
        </is>
      </c>
      <c r="C5789" s="25" t="n">
        <v>45718</v>
      </c>
      <c r="D5789" t="inlineStr">
        <is>
          <t>Fashion</t>
        </is>
      </c>
      <c r="E5789" t="inlineStr">
        <is>
          <t>West</t>
        </is>
      </c>
      <c r="F5789" t="inlineStr">
        <is>
          <t>Retail Store</t>
        </is>
      </c>
      <c r="G5789" t="inlineStr">
        <is>
          <t>Changed Mind</t>
        </is>
      </c>
      <c r="H5789" t="n">
        <v>1</v>
      </c>
      <c r="I5789" t="n">
        <v>1653.77</v>
      </c>
    </row>
    <row r="5790">
      <c r="A5790" t="inlineStr">
        <is>
          <t>RET005805</t>
        </is>
      </c>
      <c r="B5790" t="inlineStr">
        <is>
          <t>O036672</t>
        </is>
      </c>
      <c r="C5790" s="25" t="n">
        <v>45718</v>
      </c>
      <c r="D5790" t="inlineStr">
        <is>
          <t>Electronics</t>
        </is>
      </c>
      <c r="E5790" t="inlineStr">
        <is>
          <t>North</t>
        </is>
      </c>
      <c r="F5790" t="inlineStr">
        <is>
          <t>Marketplace</t>
        </is>
      </c>
      <c r="G5790" t="inlineStr">
        <is>
          <t>Not as Described</t>
        </is>
      </c>
      <c r="H5790" t="n">
        <v>1</v>
      </c>
      <c r="I5790" t="n">
        <v>7582.07</v>
      </c>
    </row>
    <row r="5791">
      <c r="A5791" t="inlineStr">
        <is>
          <t>RET005806</t>
        </is>
      </c>
      <c r="B5791" t="inlineStr">
        <is>
          <t>O036672</t>
        </is>
      </c>
      <c r="C5791" s="25" t="n">
        <v>45718</v>
      </c>
      <c r="D5791" t="inlineStr">
        <is>
          <t>Sports</t>
        </is>
      </c>
      <c r="E5791" t="inlineStr">
        <is>
          <t>North</t>
        </is>
      </c>
      <c r="F5791" t="inlineStr">
        <is>
          <t>Marketplace</t>
        </is>
      </c>
      <c r="G5791" t="inlineStr">
        <is>
          <t>Changed Mind</t>
        </is>
      </c>
      <c r="H5791" t="n">
        <v>1</v>
      </c>
      <c r="I5791" t="n">
        <v>1148.28</v>
      </c>
    </row>
    <row r="5792">
      <c r="A5792" t="inlineStr">
        <is>
          <t>RET005807</t>
        </is>
      </c>
      <c r="B5792" t="inlineStr">
        <is>
          <t>O036697</t>
        </is>
      </c>
      <c r="C5792" s="25" t="n">
        <v>45719</v>
      </c>
      <c r="D5792" t="inlineStr">
        <is>
          <t>Electronics</t>
        </is>
      </c>
      <c r="E5792" t="inlineStr">
        <is>
          <t>South</t>
        </is>
      </c>
      <c r="F5792" t="inlineStr">
        <is>
          <t>Website</t>
        </is>
      </c>
      <c r="G5792" t="inlineStr">
        <is>
          <t>Not as Described</t>
        </is>
      </c>
      <c r="H5792" t="n">
        <v>1</v>
      </c>
      <c r="I5792" t="n">
        <v>22842.31</v>
      </c>
    </row>
    <row r="5793">
      <c r="A5793" t="inlineStr">
        <is>
          <t>RET005808</t>
        </is>
      </c>
      <c r="B5793" t="inlineStr">
        <is>
          <t>O036699</t>
        </is>
      </c>
      <c r="C5793" s="25" t="n">
        <v>45719</v>
      </c>
      <c r="D5793" t="inlineStr">
        <is>
          <t>Fashion</t>
        </is>
      </c>
      <c r="E5793" t="inlineStr">
        <is>
          <t>South</t>
        </is>
      </c>
      <c r="F5793" t="inlineStr">
        <is>
          <t>Mobile App</t>
        </is>
      </c>
      <c r="G5793" t="inlineStr">
        <is>
          <t>Size/Fit Issue</t>
        </is>
      </c>
      <c r="H5793" t="n">
        <v>1</v>
      </c>
      <c r="I5793" t="n">
        <v>1324.47</v>
      </c>
    </row>
    <row r="5794">
      <c r="A5794" t="inlineStr">
        <is>
          <t>RET005809</t>
        </is>
      </c>
      <c r="B5794" t="inlineStr">
        <is>
          <t>O036699</t>
        </is>
      </c>
      <c r="C5794" s="25" t="n">
        <v>45719</v>
      </c>
      <c r="D5794" t="inlineStr">
        <is>
          <t>Fashion</t>
        </is>
      </c>
      <c r="E5794" t="inlineStr">
        <is>
          <t>South</t>
        </is>
      </c>
      <c r="F5794" t="inlineStr">
        <is>
          <t>Mobile App</t>
        </is>
      </c>
      <c r="G5794" t="inlineStr">
        <is>
          <t>Size/Fit Issue</t>
        </is>
      </c>
      <c r="H5794" t="n">
        <v>1</v>
      </c>
      <c r="I5794" t="n">
        <v>2800.26</v>
      </c>
    </row>
    <row r="5795">
      <c r="A5795" t="inlineStr">
        <is>
          <t>RET005810</t>
        </is>
      </c>
      <c r="B5795" t="inlineStr">
        <is>
          <t>O036700</t>
        </is>
      </c>
      <c r="C5795" s="25" t="n">
        <v>45719</v>
      </c>
      <c r="D5795" t="inlineStr">
        <is>
          <t>Electronics</t>
        </is>
      </c>
      <c r="E5795" t="inlineStr">
        <is>
          <t>East</t>
        </is>
      </c>
      <c r="F5795" t="inlineStr">
        <is>
          <t>Mobile App</t>
        </is>
      </c>
      <c r="G5795" t="inlineStr">
        <is>
          <t>Late Delivery</t>
        </is>
      </c>
      <c r="H5795" t="n">
        <v>1</v>
      </c>
      <c r="I5795" t="n">
        <v>6718.95</v>
      </c>
    </row>
    <row r="5796">
      <c r="A5796" t="inlineStr">
        <is>
          <t>RET005811</t>
        </is>
      </c>
      <c r="B5796" t="inlineStr">
        <is>
          <t>O036701</t>
        </is>
      </c>
      <c r="C5796" s="25" t="n">
        <v>45719</v>
      </c>
      <c r="D5796" t="inlineStr">
        <is>
          <t>Beauty</t>
        </is>
      </c>
      <c r="E5796" t="inlineStr">
        <is>
          <t>West</t>
        </is>
      </c>
      <c r="F5796" t="inlineStr">
        <is>
          <t>Mobile App</t>
        </is>
      </c>
      <c r="G5796" t="inlineStr">
        <is>
          <t>Changed Mind</t>
        </is>
      </c>
      <c r="H5796" t="n">
        <v>1</v>
      </c>
      <c r="I5796" t="n">
        <v>836.1799999999999</v>
      </c>
    </row>
    <row r="5797">
      <c r="A5797" t="inlineStr">
        <is>
          <t>RET005812</t>
        </is>
      </c>
      <c r="B5797" t="inlineStr">
        <is>
          <t>O036716</t>
        </is>
      </c>
      <c r="C5797" s="25" t="n">
        <v>45719</v>
      </c>
      <c r="D5797" t="inlineStr">
        <is>
          <t>Home &amp; Kitchen</t>
        </is>
      </c>
      <c r="E5797" t="inlineStr">
        <is>
          <t>Central</t>
        </is>
      </c>
      <c r="F5797" t="inlineStr">
        <is>
          <t>Mobile App</t>
        </is>
      </c>
      <c r="G5797" t="inlineStr">
        <is>
          <t>Damaged in Transit</t>
        </is>
      </c>
      <c r="H5797" t="n">
        <v>1</v>
      </c>
      <c r="I5797" t="n">
        <v>1916.7</v>
      </c>
    </row>
    <row r="5798">
      <c r="A5798" t="inlineStr">
        <is>
          <t>RET005813</t>
        </is>
      </c>
      <c r="B5798" t="inlineStr">
        <is>
          <t>O036718</t>
        </is>
      </c>
      <c r="C5798" s="25" t="n">
        <v>45719</v>
      </c>
      <c r="D5798" t="inlineStr">
        <is>
          <t>Fashion</t>
        </is>
      </c>
      <c r="E5798" t="inlineStr">
        <is>
          <t>West</t>
        </is>
      </c>
      <c r="F5798" t="inlineStr">
        <is>
          <t>Marketplace</t>
        </is>
      </c>
      <c r="G5798" t="inlineStr">
        <is>
          <t>Size/Fit Issue</t>
        </is>
      </c>
      <c r="H5798" t="n">
        <v>1</v>
      </c>
      <c r="I5798" t="n">
        <v>1099.01</v>
      </c>
    </row>
    <row r="5799">
      <c r="A5799" t="inlineStr">
        <is>
          <t>RET005814</t>
        </is>
      </c>
      <c r="B5799" t="inlineStr">
        <is>
          <t>O036737</t>
        </is>
      </c>
      <c r="C5799" s="25" t="n">
        <v>45720</v>
      </c>
      <c r="D5799" t="inlineStr">
        <is>
          <t>Fashion</t>
        </is>
      </c>
      <c r="E5799" t="inlineStr">
        <is>
          <t>East</t>
        </is>
      </c>
      <c r="F5799" t="inlineStr">
        <is>
          <t>Website</t>
        </is>
      </c>
      <c r="G5799" t="inlineStr">
        <is>
          <t>Size/Fit Issue</t>
        </is>
      </c>
      <c r="H5799" t="n">
        <v>1</v>
      </c>
      <c r="I5799" t="n">
        <v>512.73</v>
      </c>
    </row>
    <row r="5800">
      <c r="A5800" t="inlineStr">
        <is>
          <t>RET005815</t>
        </is>
      </c>
      <c r="B5800" t="inlineStr">
        <is>
          <t>O036754</t>
        </is>
      </c>
      <c r="C5800" s="25" t="n">
        <v>45720</v>
      </c>
      <c r="D5800" t="inlineStr">
        <is>
          <t>Fashion</t>
        </is>
      </c>
      <c r="E5800" t="inlineStr">
        <is>
          <t>Central</t>
        </is>
      </c>
      <c r="F5800" t="inlineStr">
        <is>
          <t>Mobile App</t>
        </is>
      </c>
      <c r="G5800" t="inlineStr">
        <is>
          <t>Changed Mind</t>
        </is>
      </c>
      <c r="H5800" t="n">
        <v>1</v>
      </c>
      <c r="I5800" t="n">
        <v>3019.88</v>
      </c>
    </row>
    <row r="5801">
      <c r="A5801" t="inlineStr">
        <is>
          <t>RET005816</t>
        </is>
      </c>
      <c r="B5801" t="inlineStr">
        <is>
          <t>O036781</t>
        </is>
      </c>
      <c r="C5801" s="25" t="n">
        <v>45720</v>
      </c>
      <c r="D5801" t="inlineStr">
        <is>
          <t>Fashion</t>
        </is>
      </c>
      <c r="E5801" t="inlineStr">
        <is>
          <t>West</t>
        </is>
      </c>
      <c r="F5801" t="inlineStr">
        <is>
          <t>Mobile App</t>
        </is>
      </c>
      <c r="G5801" t="inlineStr">
        <is>
          <t>Late Delivery</t>
        </is>
      </c>
      <c r="H5801" t="n">
        <v>2</v>
      </c>
      <c r="I5801" t="n">
        <v>3366.16</v>
      </c>
    </row>
    <row r="5802">
      <c r="A5802" t="inlineStr">
        <is>
          <t>RET005817</t>
        </is>
      </c>
      <c r="B5802" t="inlineStr">
        <is>
          <t>O036784</t>
        </is>
      </c>
      <c r="C5802" s="25" t="n">
        <v>45721</v>
      </c>
      <c r="D5802" t="inlineStr">
        <is>
          <t>Fashion</t>
        </is>
      </c>
      <c r="E5802" t="inlineStr">
        <is>
          <t>South</t>
        </is>
      </c>
      <c r="F5802" t="inlineStr">
        <is>
          <t>Mobile App</t>
        </is>
      </c>
      <c r="G5802" t="inlineStr">
        <is>
          <t>Wrong Item Delivered</t>
        </is>
      </c>
      <c r="H5802" t="n">
        <v>1</v>
      </c>
      <c r="I5802" t="n">
        <v>1332.64</v>
      </c>
    </row>
    <row r="5803">
      <c r="A5803" t="inlineStr">
        <is>
          <t>RET005818</t>
        </is>
      </c>
      <c r="B5803" t="inlineStr">
        <is>
          <t>O036785</t>
        </is>
      </c>
      <c r="C5803" s="25" t="n">
        <v>45721</v>
      </c>
      <c r="D5803" t="inlineStr">
        <is>
          <t>Fashion</t>
        </is>
      </c>
      <c r="E5803" t="inlineStr">
        <is>
          <t>North</t>
        </is>
      </c>
      <c r="F5803" t="inlineStr">
        <is>
          <t>Marketplace</t>
        </is>
      </c>
      <c r="G5803" t="inlineStr">
        <is>
          <t>Defective Product</t>
        </is>
      </c>
      <c r="H5803" t="n">
        <v>1</v>
      </c>
      <c r="I5803" t="n">
        <v>973.6</v>
      </c>
    </row>
    <row r="5804">
      <c r="A5804" t="inlineStr">
        <is>
          <t>RET005819</t>
        </is>
      </c>
      <c r="B5804" t="inlineStr">
        <is>
          <t>O036794</t>
        </is>
      </c>
      <c r="C5804" s="25" t="n">
        <v>45721</v>
      </c>
      <c r="D5804" t="inlineStr">
        <is>
          <t>Electronics</t>
        </is>
      </c>
      <c r="E5804" t="inlineStr">
        <is>
          <t>Central</t>
        </is>
      </c>
      <c r="F5804" t="inlineStr">
        <is>
          <t>Retail Store</t>
        </is>
      </c>
      <c r="G5804" t="inlineStr">
        <is>
          <t>Wrong Item Delivered</t>
        </is>
      </c>
      <c r="H5804" t="n">
        <v>1</v>
      </c>
      <c r="I5804" t="n">
        <v>22842.31</v>
      </c>
    </row>
    <row r="5805">
      <c r="A5805" t="inlineStr">
        <is>
          <t>RET005820</t>
        </is>
      </c>
      <c r="B5805" t="inlineStr">
        <is>
          <t>O036805</t>
        </is>
      </c>
      <c r="C5805" s="25" t="n">
        <v>45721</v>
      </c>
      <c r="D5805" t="inlineStr">
        <is>
          <t>Home &amp; Kitchen</t>
        </is>
      </c>
      <c r="E5805" t="inlineStr">
        <is>
          <t>South</t>
        </is>
      </c>
      <c r="F5805" t="inlineStr">
        <is>
          <t>Website</t>
        </is>
      </c>
      <c r="G5805" t="inlineStr">
        <is>
          <t>Changed Mind</t>
        </is>
      </c>
      <c r="H5805" t="n">
        <v>1</v>
      </c>
      <c r="I5805" t="n">
        <v>1782.64</v>
      </c>
    </row>
    <row r="5806">
      <c r="A5806" t="inlineStr">
        <is>
          <t>RET005821</t>
        </is>
      </c>
      <c r="B5806" t="inlineStr">
        <is>
          <t>O036806</t>
        </is>
      </c>
      <c r="C5806" s="25" t="n">
        <v>45721</v>
      </c>
      <c r="D5806" t="inlineStr">
        <is>
          <t>Fashion</t>
        </is>
      </c>
      <c r="E5806" t="inlineStr">
        <is>
          <t>South</t>
        </is>
      </c>
      <c r="F5806" t="inlineStr">
        <is>
          <t>Marketplace</t>
        </is>
      </c>
      <c r="G5806" t="inlineStr">
        <is>
          <t>Changed Mind</t>
        </is>
      </c>
      <c r="H5806" t="n">
        <v>1</v>
      </c>
      <c r="I5806" t="n">
        <v>670.7</v>
      </c>
    </row>
    <row r="5807">
      <c r="A5807" t="inlineStr">
        <is>
          <t>RET005822</t>
        </is>
      </c>
      <c r="B5807" t="inlineStr">
        <is>
          <t>O036811</t>
        </is>
      </c>
      <c r="C5807" s="25" t="n">
        <v>45721</v>
      </c>
      <c r="D5807" t="inlineStr">
        <is>
          <t>Electronics</t>
        </is>
      </c>
      <c r="E5807" t="inlineStr">
        <is>
          <t>Central</t>
        </is>
      </c>
      <c r="F5807" t="inlineStr">
        <is>
          <t>Mobile App</t>
        </is>
      </c>
      <c r="G5807" t="inlineStr">
        <is>
          <t>Wrong Item Delivered</t>
        </is>
      </c>
      <c r="H5807" t="n">
        <v>2</v>
      </c>
      <c r="I5807" t="n">
        <v>233623.44</v>
      </c>
    </row>
    <row r="5808">
      <c r="A5808" t="inlineStr">
        <is>
          <t>RET005823</t>
        </is>
      </c>
      <c r="B5808" t="inlineStr">
        <is>
          <t>O036813</t>
        </is>
      </c>
      <c r="C5808" s="25" t="n">
        <v>45721</v>
      </c>
      <c r="D5808" t="inlineStr">
        <is>
          <t>Electronics</t>
        </is>
      </c>
      <c r="E5808" t="inlineStr">
        <is>
          <t>Central</t>
        </is>
      </c>
      <c r="F5808" t="inlineStr">
        <is>
          <t>Marketplace</t>
        </is>
      </c>
      <c r="G5808" t="inlineStr">
        <is>
          <t>Defective Product</t>
        </is>
      </c>
      <c r="H5808" t="n">
        <v>2</v>
      </c>
      <c r="I5808" t="n">
        <v>44734.22</v>
      </c>
    </row>
    <row r="5809">
      <c r="A5809" t="inlineStr">
        <is>
          <t>RET005824</t>
        </is>
      </c>
      <c r="B5809" t="inlineStr">
        <is>
          <t>O036814</t>
        </is>
      </c>
      <c r="C5809" s="25" t="n">
        <v>45721</v>
      </c>
      <c r="D5809" t="inlineStr">
        <is>
          <t>Fashion</t>
        </is>
      </c>
      <c r="E5809" t="inlineStr">
        <is>
          <t>East</t>
        </is>
      </c>
      <c r="F5809" t="inlineStr">
        <is>
          <t>Website</t>
        </is>
      </c>
      <c r="G5809" t="inlineStr">
        <is>
          <t>Size/Fit Issue</t>
        </is>
      </c>
      <c r="H5809" t="n">
        <v>1</v>
      </c>
      <c r="I5809" t="n">
        <v>1262.82</v>
      </c>
    </row>
    <row r="5810">
      <c r="A5810" t="inlineStr">
        <is>
          <t>RET005825</t>
        </is>
      </c>
      <c r="B5810" t="inlineStr">
        <is>
          <t>O036830</t>
        </is>
      </c>
      <c r="C5810" s="25" t="n">
        <v>45722</v>
      </c>
      <c r="D5810" t="inlineStr">
        <is>
          <t>Fashion</t>
        </is>
      </c>
      <c r="E5810" t="inlineStr">
        <is>
          <t>West</t>
        </is>
      </c>
      <c r="F5810" t="inlineStr">
        <is>
          <t>Retail Store</t>
        </is>
      </c>
      <c r="G5810" t="inlineStr">
        <is>
          <t>Size/Fit Issue</t>
        </is>
      </c>
      <c r="H5810" t="n">
        <v>1</v>
      </c>
      <c r="I5810" t="n">
        <v>718.24</v>
      </c>
    </row>
    <row r="5811">
      <c r="A5811" t="inlineStr">
        <is>
          <t>RET005826</t>
        </is>
      </c>
      <c r="B5811" t="inlineStr">
        <is>
          <t>O036831</t>
        </is>
      </c>
      <c r="C5811" s="25" t="n">
        <v>45722</v>
      </c>
      <c r="D5811" t="inlineStr">
        <is>
          <t>Fashion</t>
        </is>
      </c>
      <c r="E5811" t="inlineStr">
        <is>
          <t>South</t>
        </is>
      </c>
      <c r="F5811" t="inlineStr">
        <is>
          <t>Retail Store</t>
        </is>
      </c>
      <c r="G5811" t="inlineStr">
        <is>
          <t>Late Delivery</t>
        </is>
      </c>
      <c r="H5811" t="n">
        <v>1</v>
      </c>
      <c r="I5811" t="n">
        <v>626.25</v>
      </c>
    </row>
    <row r="5812">
      <c r="A5812" t="inlineStr">
        <is>
          <t>RET005827</t>
        </is>
      </c>
      <c r="B5812" t="inlineStr">
        <is>
          <t>O036836</t>
        </is>
      </c>
      <c r="C5812" s="25" t="n">
        <v>45722</v>
      </c>
      <c r="D5812" t="inlineStr">
        <is>
          <t>Electronics</t>
        </is>
      </c>
      <c r="E5812" t="inlineStr">
        <is>
          <t>West</t>
        </is>
      </c>
      <c r="F5812" t="inlineStr">
        <is>
          <t>Website</t>
        </is>
      </c>
      <c r="G5812" t="inlineStr">
        <is>
          <t>Defective Product</t>
        </is>
      </c>
      <c r="H5812" t="n">
        <v>1</v>
      </c>
      <c r="I5812" t="n">
        <v>18894.47</v>
      </c>
    </row>
    <row r="5813">
      <c r="A5813" t="inlineStr">
        <is>
          <t>RET005828</t>
        </is>
      </c>
      <c r="B5813" t="inlineStr">
        <is>
          <t>O036840</t>
        </is>
      </c>
      <c r="C5813" s="25" t="n">
        <v>45722</v>
      </c>
      <c r="D5813" t="inlineStr">
        <is>
          <t>Sports</t>
        </is>
      </c>
      <c r="E5813" t="inlineStr">
        <is>
          <t>West</t>
        </is>
      </c>
      <c r="F5813" t="inlineStr">
        <is>
          <t>Website</t>
        </is>
      </c>
      <c r="G5813" t="inlineStr">
        <is>
          <t>Defective Product</t>
        </is>
      </c>
      <c r="H5813" t="n">
        <v>1</v>
      </c>
      <c r="I5813" t="n">
        <v>330</v>
      </c>
    </row>
    <row r="5814">
      <c r="A5814" t="inlineStr">
        <is>
          <t>RET005829</t>
        </is>
      </c>
      <c r="B5814" t="inlineStr">
        <is>
          <t>O036845</t>
        </is>
      </c>
      <c r="C5814" s="25" t="n">
        <v>45722</v>
      </c>
      <c r="D5814" t="inlineStr">
        <is>
          <t>Fashion</t>
        </is>
      </c>
      <c r="E5814" t="inlineStr">
        <is>
          <t>West</t>
        </is>
      </c>
      <c r="F5814" t="inlineStr">
        <is>
          <t>Mobile App</t>
        </is>
      </c>
      <c r="G5814" t="inlineStr">
        <is>
          <t>Not as Described</t>
        </is>
      </c>
      <c r="H5814" t="n">
        <v>1</v>
      </c>
      <c r="I5814" t="n">
        <v>1807.41</v>
      </c>
    </row>
    <row r="5815">
      <c r="A5815" t="inlineStr">
        <is>
          <t>RET005830</t>
        </is>
      </c>
      <c r="B5815" t="inlineStr">
        <is>
          <t>O036881</t>
        </is>
      </c>
      <c r="C5815" s="25" t="n">
        <v>45723</v>
      </c>
      <c r="D5815" t="inlineStr">
        <is>
          <t>Fashion</t>
        </is>
      </c>
      <c r="E5815" t="inlineStr">
        <is>
          <t>East</t>
        </is>
      </c>
      <c r="F5815" t="inlineStr">
        <is>
          <t>Website</t>
        </is>
      </c>
      <c r="G5815" t="inlineStr">
        <is>
          <t>Defective Product</t>
        </is>
      </c>
      <c r="H5815" t="n">
        <v>1</v>
      </c>
      <c r="I5815" t="n">
        <v>358.6</v>
      </c>
    </row>
    <row r="5816">
      <c r="A5816" t="inlineStr">
        <is>
          <t>RET005831</t>
        </is>
      </c>
      <c r="B5816" t="inlineStr">
        <is>
          <t>O036896</t>
        </is>
      </c>
      <c r="C5816" s="25" t="n">
        <v>45723</v>
      </c>
      <c r="D5816" t="inlineStr">
        <is>
          <t>Fashion</t>
        </is>
      </c>
      <c r="E5816" t="inlineStr">
        <is>
          <t>East</t>
        </is>
      </c>
      <c r="F5816" t="inlineStr">
        <is>
          <t>Retail Store</t>
        </is>
      </c>
      <c r="G5816" t="inlineStr">
        <is>
          <t>Damaged in Transit</t>
        </is>
      </c>
      <c r="H5816" t="n">
        <v>1</v>
      </c>
      <c r="I5816" t="n">
        <v>1807.41</v>
      </c>
    </row>
    <row r="5817">
      <c r="A5817" t="inlineStr">
        <is>
          <t>RET005832</t>
        </is>
      </c>
      <c r="B5817" t="inlineStr">
        <is>
          <t>O036897</t>
        </is>
      </c>
      <c r="C5817" s="25" t="n">
        <v>45723</v>
      </c>
      <c r="D5817" t="inlineStr">
        <is>
          <t>Grocery</t>
        </is>
      </c>
      <c r="E5817" t="inlineStr">
        <is>
          <t>West</t>
        </is>
      </c>
      <c r="F5817" t="inlineStr">
        <is>
          <t>Marketplace</t>
        </is>
      </c>
      <c r="G5817" t="inlineStr">
        <is>
          <t>Damaged in Transit</t>
        </is>
      </c>
      <c r="H5817" t="n">
        <v>3</v>
      </c>
      <c r="I5817" t="n">
        <v>1428.04</v>
      </c>
    </row>
    <row r="5818">
      <c r="A5818" t="inlineStr">
        <is>
          <t>RET005833</t>
        </is>
      </c>
      <c r="B5818" t="inlineStr">
        <is>
          <t>O036898</t>
        </is>
      </c>
      <c r="C5818" s="25" t="n">
        <v>45723</v>
      </c>
      <c r="D5818" t="inlineStr">
        <is>
          <t>Home &amp; Kitchen</t>
        </is>
      </c>
      <c r="E5818" t="inlineStr">
        <is>
          <t>North</t>
        </is>
      </c>
      <c r="F5818" t="inlineStr">
        <is>
          <t>Marketplace</t>
        </is>
      </c>
      <c r="G5818" t="inlineStr">
        <is>
          <t>Wrong Item Delivered</t>
        </is>
      </c>
      <c r="H5818" t="n">
        <v>2</v>
      </c>
      <c r="I5818" t="n">
        <v>4354.63</v>
      </c>
    </row>
    <row r="5819">
      <c r="A5819" t="inlineStr">
        <is>
          <t>RET005834</t>
        </is>
      </c>
      <c r="B5819" t="inlineStr">
        <is>
          <t>O036905</t>
        </is>
      </c>
      <c r="C5819" s="25" t="n">
        <v>45723</v>
      </c>
      <c r="D5819" t="inlineStr">
        <is>
          <t>Electronics</t>
        </is>
      </c>
      <c r="E5819" t="inlineStr">
        <is>
          <t>South</t>
        </is>
      </c>
      <c r="F5819" t="inlineStr">
        <is>
          <t>Retail Store</t>
        </is>
      </c>
      <c r="G5819" t="inlineStr">
        <is>
          <t>Defective Product</t>
        </is>
      </c>
      <c r="H5819" t="n">
        <v>1</v>
      </c>
      <c r="I5819" t="n">
        <v>2529.86</v>
      </c>
    </row>
    <row r="5820">
      <c r="A5820" t="inlineStr">
        <is>
          <t>RET005835</t>
        </is>
      </c>
      <c r="B5820" t="inlineStr">
        <is>
          <t>O036909</t>
        </is>
      </c>
      <c r="C5820" s="25" t="n">
        <v>45723</v>
      </c>
      <c r="D5820" t="inlineStr">
        <is>
          <t>Fashion</t>
        </is>
      </c>
      <c r="E5820" t="inlineStr">
        <is>
          <t>West</t>
        </is>
      </c>
      <c r="F5820" t="inlineStr">
        <is>
          <t>Marketplace</t>
        </is>
      </c>
      <c r="G5820" t="inlineStr">
        <is>
          <t>Defective Product</t>
        </is>
      </c>
      <c r="H5820" t="n">
        <v>1</v>
      </c>
      <c r="I5820" t="n">
        <v>666.86</v>
      </c>
    </row>
    <row r="5821">
      <c r="A5821" t="inlineStr">
        <is>
          <t>RET005836</t>
        </is>
      </c>
      <c r="B5821" t="inlineStr">
        <is>
          <t>O036913</t>
        </is>
      </c>
      <c r="C5821" s="25" t="n">
        <v>45723</v>
      </c>
      <c r="D5821" t="inlineStr">
        <is>
          <t>Electronics</t>
        </is>
      </c>
      <c r="E5821" t="inlineStr">
        <is>
          <t>North</t>
        </is>
      </c>
      <c r="F5821" t="inlineStr">
        <is>
          <t>Mobile App</t>
        </is>
      </c>
      <c r="G5821" t="inlineStr">
        <is>
          <t>Not as Described</t>
        </is>
      </c>
      <c r="H5821" t="n">
        <v>1</v>
      </c>
      <c r="I5821" t="n">
        <v>11042.05</v>
      </c>
    </row>
    <row r="5822">
      <c r="A5822" t="inlineStr">
        <is>
          <t>RET005837</t>
        </is>
      </c>
      <c r="B5822" t="inlineStr">
        <is>
          <t>O036915</t>
        </is>
      </c>
      <c r="C5822" s="25" t="n">
        <v>45723</v>
      </c>
      <c r="D5822" t="inlineStr">
        <is>
          <t>Electronics</t>
        </is>
      </c>
      <c r="E5822" t="inlineStr">
        <is>
          <t>East</t>
        </is>
      </c>
      <c r="F5822" t="inlineStr">
        <is>
          <t>Website</t>
        </is>
      </c>
      <c r="G5822" t="inlineStr">
        <is>
          <t>Damaged in Transit</t>
        </is>
      </c>
      <c r="H5822" t="n">
        <v>2</v>
      </c>
      <c r="I5822" t="n">
        <v>11711.67</v>
      </c>
    </row>
    <row r="5823">
      <c r="A5823" t="inlineStr">
        <is>
          <t>RET005838</t>
        </is>
      </c>
      <c r="B5823" t="inlineStr">
        <is>
          <t>O036918</t>
        </is>
      </c>
      <c r="C5823" s="25" t="n">
        <v>45723</v>
      </c>
      <c r="D5823" t="inlineStr">
        <is>
          <t>Home &amp; Kitchen</t>
        </is>
      </c>
      <c r="E5823" t="inlineStr">
        <is>
          <t>North</t>
        </is>
      </c>
      <c r="F5823" t="inlineStr">
        <is>
          <t>Mobile App</t>
        </is>
      </c>
      <c r="G5823" t="inlineStr">
        <is>
          <t>Changed Mind</t>
        </is>
      </c>
      <c r="H5823" t="n">
        <v>1</v>
      </c>
      <c r="I5823" t="n">
        <v>2205.38</v>
      </c>
    </row>
    <row r="5824">
      <c r="A5824" t="inlineStr">
        <is>
          <t>RET005839</t>
        </is>
      </c>
      <c r="B5824" t="inlineStr">
        <is>
          <t>O036926</t>
        </is>
      </c>
      <c r="C5824" s="25" t="n">
        <v>45723</v>
      </c>
      <c r="D5824" t="inlineStr">
        <is>
          <t>Beauty</t>
        </is>
      </c>
      <c r="E5824" t="inlineStr">
        <is>
          <t>South</t>
        </is>
      </c>
      <c r="F5824" t="inlineStr">
        <is>
          <t>Mobile App</t>
        </is>
      </c>
      <c r="G5824" t="inlineStr">
        <is>
          <t>Not as Described</t>
        </is>
      </c>
      <c r="H5824" t="n">
        <v>1</v>
      </c>
      <c r="I5824" t="n">
        <v>339.73</v>
      </c>
    </row>
    <row r="5825">
      <c r="A5825" t="inlineStr">
        <is>
          <t>RET005840</t>
        </is>
      </c>
      <c r="B5825" t="inlineStr">
        <is>
          <t>O036929</t>
        </is>
      </c>
      <c r="C5825" s="25" t="n">
        <v>45723</v>
      </c>
      <c r="D5825" t="inlineStr">
        <is>
          <t>Beauty</t>
        </is>
      </c>
      <c r="E5825" t="inlineStr">
        <is>
          <t>West</t>
        </is>
      </c>
      <c r="F5825" t="inlineStr">
        <is>
          <t>Marketplace</t>
        </is>
      </c>
      <c r="G5825" t="inlineStr">
        <is>
          <t>Damaged in Transit</t>
        </is>
      </c>
      <c r="H5825" t="n">
        <v>1</v>
      </c>
      <c r="I5825" t="n">
        <v>524.6799999999999</v>
      </c>
    </row>
    <row r="5826">
      <c r="A5826" t="inlineStr">
        <is>
          <t>RET005841</t>
        </is>
      </c>
      <c r="B5826" t="inlineStr">
        <is>
          <t>O036929</t>
        </is>
      </c>
      <c r="C5826" s="25" t="n">
        <v>45723</v>
      </c>
      <c r="D5826" t="inlineStr">
        <is>
          <t>Fashion</t>
        </is>
      </c>
      <c r="E5826" t="inlineStr">
        <is>
          <t>West</t>
        </is>
      </c>
      <c r="F5826" t="inlineStr">
        <is>
          <t>Marketplace</t>
        </is>
      </c>
      <c r="G5826" t="inlineStr">
        <is>
          <t>Size/Fit Issue</t>
        </is>
      </c>
      <c r="H5826" t="n">
        <v>1</v>
      </c>
      <c r="I5826" t="n">
        <v>1221.13</v>
      </c>
    </row>
    <row r="5827">
      <c r="A5827" t="inlineStr">
        <is>
          <t>RET005842</t>
        </is>
      </c>
      <c r="B5827" t="inlineStr">
        <is>
          <t>O036932</t>
        </is>
      </c>
      <c r="C5827" s="25" t="n">
        <v>45723</v>
      </c>
      <c r="D5827" t="inlineStr">
        <is>
          <t>Beauty</t>
        </is>
      </c>
      <c r="E5827" t="inlineStr">
        <is>
          <t>South</t>
        </is>
      </c>
      <c r="F5827" t="inlineStr">
        <is>
          <t>Marketplace</t>
        </is>
      </c>
      <c r="G5827" t="inlineStr">
        <is>
          <t>Changed Mind</t>
        </is>
      </c>
      <c r="H5827" t="n">
        <v>3</v>
      </c>
      <c r="I5827" t="n">
        <v>493.53</v>
      </c>
    </row>
    <row r="5828">
      <c r="A5828" t="inlineStr">
        <is>
          <t>RET005843</t>
        </is>
      </c>
      <c r="B5828" t="inlineStr">
        <is>
          <t>O036936</t>
        </is>
      </c>
      <c r="C5828" s="25" t="n">
        <v>45724</v>
      </c>
      <c r="D5828" t="inlineStr">
        <is>
          <t>Fashion</t>
        </is>
      </c>
      <c r="E5828" t="inlineStr">
        <is>
          <t>South</t>
        </is>
      </c>
      <c r="F5828" t="inlineStr">
        <is>
          <t>Retail Store</t>
        </is>
      </c>
      <c r="G5828" t="inlineStr">
        <is>
          <t>Not as Described</t>
        </is>
      </c>
      <c r="H5828" t="n">
        <v>1</v>
      </c>
      <c r="I5828" t="n">
        <v>296.95</v>
      </c>
    </row>
    <row r="5829">
      <c r="A5829" t="inlineStr">
        <is>
          <t>RET005844</t>
        </is>
      </c>
      <c r="B5829" t="inlineStr">
        <is>
          <t>O036938</t>
        </is>
      </c>
      <c r="C5829" s="25" t="n">
        <v>45724</v>
      </c>
      <c r="D5829" t="inlineStr">
        <is>
          <t>Electronics</t>
        </is>
      </c>
      <c r="E5829" t="inlineStr">
        <is>
          <t>South</t>
        </is>
      </c>
      <c r="F5829" t="inlineStr">
        <is>
          <t>Mobile App</t>
        </is>
      </c>
      <c r="G5829" t="inlineStr">
        <is>
          <t>Defective Product</t>
        </is>
      </c>
      <c r="H5829" t="n">
        <v>1</v>
      </c>
      <c r="I5829" t="n">
        <v>18273.85</v>
      </c>
    </row>
    <row r="5830">
      <c r="A5830" t="inlineStr">
        <is>
          <t>RET005845</t>
        </is>
      </c>
      <c r="B5830" t="inlineStr">
        <is>
          <t>O036938</t>
        </is>
      </c>
      <c r="C5830" s="25" t="n">
        <v>45724</v>
      </c>
      <c r="D5830" t="inlineStr">
        <is>
          <t>Home &amp; Kitchen</t>
        </is>
      </c>
      <c r="E5830" t="inlineStr">
        <is>
          <t>South</t>
        </is>
      </c>
      <c r="F5830" t="inlineStr">
        <is>
          <t>Mobile App</t>
        </is>
      </c>
      <c r="G5830" t="inlineStr">
        <is>
          <t>Not as Described</t>
        </is>
      </c>
      <c r="H5830" t="n">
        <v>1</v>
      </c>
      <c r="I5830" t="n">
        <v>466.28</v>
      </c>
    </row>
    <row r="5831">
      <c r="A5831" t="inlineStr">
        <is>
          <t>RET005846</t>
        </is>
      </c>
      <c r="B5831" t="inlineStr">
        <is>
          <t>O036945</t>
        </is>
      </c>
      <c r="C5831" s="25" t="n">
        <v>45724</v>
      </c>
      <c r="D5831" t="inlineStr">
        <is>
          <t>Fashion</t>
        </is>
      </c>
      <c r="E5831" t="inlineStr">
        <is>
          <t>North</t>
        </is>
      </c>
      <c r="F5831" t="inlineStr">
        <is>
          <t>Mobile App</t>
        </is>
      </c>
      <c r="G5831" t="inlineStr">
        <is>
          <t>Changed Mind</t>
        </is>
      </c>
      <c r="H5831" t="n">
        <v>1</v>
      </c>
      <c r="I5831" t="n">
        <v>944.29</v>
      </c>
    </row>
    <row r="5832">
      <c r="A5832" t="inlineStr">
        <is>
          <t>RET005847</t>
        </is>
      </c>
      <c r="B5832" t="inlineStr">
        <is>
          <t>O036948</t>
        </is>
      </c>
      <c r="C5832" s="25" t="n">
        <v>45724</v>
      </c>
      <c r="D5832" t="inlineStr">
        <is>
          <t>Fashion</t>
        </is>
      </c>
      <c r="E5832" t="inlineStr">
        <is>
          <t>South</t>
        </is>
      </c>
      <c r="F5832" t="inlineStr">
        <is>
          <t>Mobile App</t>
        </is>
      </c>
      <c r="G5832" t="inlineStr">
        <is>
          <t>Size/Fit Issue</t>
        </is>
      </c>
      <c r="H5832" t="n">
        <v>1</v>
      </c>
      <c r="I5832" t="n">
        <v>1293.7</v>
      </c>
    </row>
    <row r="5833">
      <c r="A5833" t="inlineStr">
        <is>
          <t>RET005848</t>
        </is>
      </c>
      <c r="B5833" t="inlineStr">
        <is>
          <t>O036948</t>
        </is>
      </c>
      <c r="C5833" s="25" t="n">
        <v>45724</v>
      </c>
      <c r="D5833" t="inlineStr">
        <is>
          <t>Fashion</t>
        </is>
      </c>
      <c r="E5833" t="inlineStr">
        <is>
          <t>South</t>
        </is>
      </c>
      <c r="F5833" t="inlineStr">
        <is>
          <t>Mobile App</t>
        </is>
      </c>
      <c r="G5833" t="inlineStr">
        <is>
          <t>Size/Fit Issue</t>
        </is>
      </c>
      <c r="H5833" t="n">
        <v>1</v>
      </c>
      <c r="I5833" t="n">
        <v>1176.89</v>
      </c>
    </row>
    <row r="5834">
      <c r="A5834" t="inlineStr">
        <is>
          <t>RET005849</t>
        </is>
      </c>
      <c r="B5834" t="inlineStr">
        <is>
          <t>O036951</t>
        </is>
      </c>
      <c r="C5834" s="25" t="n">
        <v>45724</v>
      </c>
      <c r="D5834" t="inlineStr">
        <is>
          <t>Electronics</t>
        </is>
      </c>
      <c r="E5834" t="inlineStr">
        <is>
          <t>South</t>
        </is>
      </c>
      <c r="F5834" t="inlineStr">
        <is>
          <t>Marketplace</t>
        </is>
      </c>
      <c r="G5834" t="inlineStr">
        <is>
          <t>Defective Product</t>
        </is>
      </c>
      <c r="H5834" t="n">
        <v>1</v>
      </c>
      <c r="I5834" t="n">
        <v>8236.549999999999</v>
      </c>
    </row>
    <row r="5835">
      <c r="A5835" t="inlineStr">
        <is>
          <t>RET005850</t>
        </is>
      </c>
      <c r="B5835" t="inlineStr">
        <is>
          <t>O036952</t>
        </is>
      </c>
      <c r="C5835" s="25" t="n">
        <v>45724</v>
      </c>
      <c r="D5835" t="inlineStr">
        <is>
          <t>Electronics</t>
        </is>
      </c>
      <c r="E5835" t="inlineStr">
        <is>
          <t>West</t>
        </is>
      </c>
      <c r="F5835" t="inlineStr">
        <is>
          <t>Mobile App</t>
        </is>
      </c>
      <c r="G5835" t="inlineStr">
        <is>
          <t>Defective Product</t>
        </is>
      </c>
      <c r="H5835" t="n">
        <v>1</v>
      </c>
      <c r="I5835" t="n">
        <v>16060.3</v>
      </c>
    </row>
    <row r="5836">
      <c r="A5836" t="inlineStr">
        <is>
          <t>RET005851</t>
        </is>
      </c>
      <c r="B5836" t="inlineStr">
        <is>
          <t>O036957</t>
        </is>
      </c>
      <c r="C5836" s="25" t="n">
        <v>45724</v>
      </c>
      <c r="D5836" t="inlineStr">
        <is>
          <t>Electronics</t>
        </is>
      </c>
      <c r="E5836" t="inlineStr">
        <is>
          <t>South</t>
        </is>
      </c>
      <c r="F5836" t="inlineStr">
        <is>
          <t>Marketplace</t>
        </is>
      </c>
      <c r="G5836" t="inlineStr">
        <is>
          <t>Damaged in Transit</t>
        </is>
      </c>
      <c r="H5836" t="n">
        <v>1</v>
      </c>
      <c r="I5836" t="n">
        <v>18514.88</v>
      </c>
    </row>
    <row r="5837">
      <c r="A5837" t="inlineStr">
        <is>
          <t>RET005852</t>
        </is>
      </c>
      <c r="B5837" t="inlineStr">
        <is>
          <t>O036958</t>
        </is>
      </c>
      <c r="C5837" s="25" t="n">
        <v>45724</v>
      </c>
      <c r="D5837" t="inlineStr">
        <is>
          <t>Beauty</t>
        </is>
      </c>
      <c r="E5837" t="inlineStr">
        <is>
          <t>West</t>
        </is>
      </c>
      <c r="F5837" t="inlineStr">
        <is>
          <t>Website</t>
        </is>
      </c>
      <c r="G5837" t="inlineStr">
        <is>
          <t>Not Specified</t>
        </is>
      </c>
      <c r="H5837" t="n">
        <v>1</v>
      </c>
      <c r="I5837" t="n">
        <v>636.03</v>
      </c>
    </row>
    <row r="5838">
      <c r="A5838" t="inlineStr">
        <is>
          <t>RET005853</t>
        </is>
      </c>
      <c r="B5838" t="inlineStr">
        <is>
          <t>O036961</t>
        </is>
      </c>
      <c r="C5838" s="25" t="n">
        <v>45724</v>
      </c>
      <c r="D5838" t="inlineStr">
        <is>
          <t>Fashion</t>
        </is>
      </c>
      <c r="E5838" t="inlineStr">
        <is>
          <t>East</t>
        </is>
      </c>
      <c r="F5838" t="inlineStr">
        <is>
          <t>Retail Store</t>
        </is>
      </c>
      <c r="G5838" t="inlineStr">
        <is>
          <t>Defective Product</t>
        </is>
      </c>
      <c r="H5838" t="n">
        <v>1</v>
      </c>
      <c r="I5838" t="n">
        <v>1365.57</v>
      </c>
    </row>
    <row r="5839">
      <c r="A5839" t="inlineStr">
        <is>
          <t>RET005854</t>
        </is>
      </c>
      <c r="B5839" t="inlineStr">
        <is>
          <t>O036962</t>
        </is>
      </c>
      <c r="C5839" s="25" t="n">
        <v>45724</v>
      </c>
      <c r="D5839" t="inlineStr">
        <is>
          <t>Books</t>
        </is>
      </c>
      <c r="E5839" t="inlineStr">
        <is>
          <t>East</t>
        </is>
      </c>
      <c r="F5839" t="inlineStr">
        <is>
          <t>Marketplace</t>
        </is>
      </c>
      <c r="G5839" t="inlineStr">
        <is>
          <t>Defective Product</t>
        </is>
      </c>
      <c r="H5839" t="n">
        <v>1</v>
      </c>
      <c r="I5839" t="n">
        <v>300.79</v>
      </c>
    </row>
    <row r="5840">
      <c r="A5840" t="inlineStr">
        <is>
          <t>RET005855</t>
        </is>
      </c>
      <c r="B5840" t="inlineStr">
        <is>
          <t>O036980</t>
        </is>
      </c>
      <c r="C5840" s="25" t="n">
        <v>45724</v>
      </c>
      <c r="D5840" t="inlineStr">
        <is>
          <t>Fashion</t>
        </is>
      </c>
      <c r="E5840" t="inlineStr">
        <is>
          <t>East</t>
        </is>
      </c>
      <c r="F5840" t="inlineStr">
        <is>
          <t>Retail Store</t>
        </is>
      </c>
      <c r="G5840" t="inlineStr">
        <is>
          <t>Size/Fit Issue</t>
        </is>
      </c>
      <c r="H5840" t="n">
        <v>1</v>
      </c>
      <c r="I5840" t="n">
        <v>1653.77</v>
      </c>
    </row>
    <row r="5841">
      <c r="A5841" t="inlineStr">
        <is>
          <t>RET005856</t>
        </is>
      </c>
      <c r="B5841" t="inlineStr">
        <is>
          <t>O036981</t>
        </is>
      </c>
      <c r="C5841" s="25" t="n">
        <v>45724</v>
      </c>
      <c r="D5841" t="inlineStr">
        <is>
          <t>Home &amp; Kitchen</t>
        </is>
      </c>
      <c r="E5841" t="inlineStr">
        <is>
          <t>South</t>
        </is>
      </c>
      <c r="F5841" t="inlineStr">
        <is>
          <t>Website</t>
        </is>
      </c>
      <c r="G5841" t="inlineStr">
        <is>
          <t>Wrong Item Delivered</t>
        </is>
      </c>
      <c r="H5841" t="n">
        <v>1</v>
      </c>
      <c r="I5841" t="n">
        <v>378.67</v>
      </c>
    </row>
    <row r="5842">
      <c r="A5842" t="inlineStr">
        <is>
          <t>RET005857</t>
        </is>
      </c>
      <c r="B5842" t="inlineStr">
        <is>
          <t>O036987</t>
        </is>
      </c>
      <c r="C5842" s="25" t="n">
        <v>45724</v>
      </c>
      <c r="D5842" t="inlineStr">
        <is>
          <t>Fashion</t>
        </is>
      </c>
      <c r="E5842" t="inlineStr">
        <is>
          <t>North</t>
        </is>
      </c>
      <c r="F5842" t="inlineStr">
        <is>
          <t>Mobile App</t>
        </is>
      </c>
      <c r="G5842" t="inlineStr">
        <is>
          <t>Not as Described</t>
        </is>
      </c>
      <c r="H5842" t="n">
        <v>1</v>
      </c>
      <c r="I5842" t="n">
        <v>255.85</v>
      </c>
    </row>
    <row r="5843">
      <c r="A5843" t="inlineStr">
        <is>
          <t>RET005858</t>
        </is>
      </c>
      <c r="B5843" t="inlineStr">
        <is>
          <t>O036990</t>
        </is>
      </c>
      <c r="C5843" s="25" t="n">
        <v>45724</v>
      </c>
      <c r="D5843" t="inlineStr">
        <is>
          <t>Home &amp; Kitchen</t>
        </is>
      </c>
      <c r="E5843" t="inlineStr">
        <is>
          <t>East</t>
        </is>
      </c>
      <c r="F5843" t="inlineStr">
        <is>
          <t>Website</t>
        </is>
      </c>
      <c r="G5843" t="inlineStr">
        <is>
          <t>Damaged in Transit</t>
        </is>
      </c>
      <c r="H5843" t="n">
        <v>1</v>
      </c>
      <c r="I5843" t="n">
        <v>2205.38</v>
      </c>
    </row>
    <row r="5844">
      <c r="A5844" t="inlineStr">
        <is>
          <t>RET005859</t>
        </is>
      </c>
      <c r="B5844" t="inlineStr">
        <is>
          <t>O036990</t>
        </is>
      </c>
      <c r="C5844" s="25" t="n">
        <v>45724</v>
      </c>
      <c r="D5844" t="inlineStr">
        <is>
          <t>Electronics</t>
        </is>
      </c>
      <c r="E5844" t="inlineStr">
        <is>
          <t>East</t>
        </is>
      </c>
      <c r="F5844" t="inlineStr">
        <is>
          <t>Website</t>
        </is>
      </c>
      <c r="G5844" t="inlineStr">
        <is>
          <t>Damaged in Transit</t>
        </is>
      </c>
      <c r="H5844" t="n">
        <v>1</v>
      </c>
      <c r="I5844" t="n">
        <v>10598.6</v>
      </c>
    </row>
    <row r="5845">
      <c r="A5845" t="inlineStr">
        <is>
          <t>RET005860</t>
        </is>
      </c>
      <c r="B5845" t="inlineStr">
        <is>
          <t>O037008</t>
        </is>
      </c>
      <c r="C5845" s="25" t="n">
        <v>45725</v>
      </c>
      <c r="D5845" t="inlineStr">
        <is>
          <t>Fashion</t>
        </is>
      </c>
      <c r="E5845" t="inlineStr">
        <is>
          <t>South</t>
        </is>
      </c>
      <c r="F5845" t="inlineStr">
        <is>
          <t>Website</t>
        </is>
      </c>
      <c r="G5845" t="inlineStr">
        <is>
          <t>Not as Described</t>
        </is>
      </c>
      <c r="H5845" t="n">
        <v>1</v>
      </c>
      <c r="I5845" t="n">
        <v>476.01</v>
      </c>
    </row>
    <row r="5846">
      <c r="A5846" t="inlineStr">
        <is>
          <t>RET005861</t>
        </is>
      </c>
      <c r="B5846" t="inlineStr">
        <is>
          <t>O037011</t>
        </is>
      </c>
      <c r="C5846" s="25" t="n">
        <v>45725</v>
      </c>
      <c r="D5846" t="inlineStr">
        <is>
          <t>Fashion</t>
        </is>
      </c>
      <c r="E5846" t="inlineStr">
        <is>
          <t>West</t>
        </is>
      </c>
      <c r="F5846" t="inlineStr">
        <is>
          <t>Marketplace</t>
        </is>
      </c>
      <c r="G5846" t="inlineStr">
        <is>
          <t>Size/Fit Issue</t>
        </is>
      </c>
      <c r="H5846" t="n">
        <v>2</v>
      </c>
      <c r="I5846" t="n">
        <v>1763.33</v>
      </c>
    </row>
    <row r="5847">
      <c r="A5847" t="inlineStr">
        <is>
          <t>RET005862</t>
        </is>
      </c>
      <c r="B5847" t="inlineStr">
        <is>
          <t>O037017</t>
        </is>
      </c>
      <c r="C5847" s="25" t="n">
        <v>45725</v>
      </c>
      <c r="D5847" t="inlineStr">
        <is>
          <t>Fashion</t>
        </is>
      </c>
      <c r="E5847" t="inlineStr">
        <is>
          <t>Central</t>
        </is>
      </c>
      <c r="F5847" t="inlineStr">
        <is>
          <t>Mobile App</t>
        </is>
      </c>
      <c r="G5847" t="inlineStr">
        <is>
          <t>Not as Described</t>
        </is>
      </c>
      <c r="H5847" t="n">
        <v>1</v>
      </c>
      <c r="I5847" t="n">
        <v>1307.65</v>
      </c>
    </row>
    <row r="5848">
      <c r="A5848" t="inlineStr">
        <is>
          <t>RET005863</t>
        </is>
      </c>
      <c r="B5848" t="inlineStr">
        <is>
          <t>O037025</t>
        </is>
      </c>
      <c r="C5848" s="25" t="n">
        <v>45725</v>
      </c>
      <c r="D5848" t="inlineStr">
        <is>
          <t>Fashion</t>
        </is>
      </c>
      <c r="E5848" t="inlineStr">
        <is>
          <t>North</t>
        </is>
      </c>
      <c r="F5848" t="inlineStr">
        <is>
          <t>Mobile App</t>
        </is>
      </c>
      <c r="G5848" t="inlineStr">
        <is>
          <t>Changed Mind</t>
        </is>
      </c>
      <c r="H5848" t="n">
        <v>1</v>
      </c>
      <c r="I5848" t="n">
        <v>1288.4</v>
      </c>
    </row>
    <row r="5849">
      <c r="A5849" t="inlineStr">
        <is>
          <t>RET005864</t>
        </is>
      </c>
      <c r="B5849" t="inlineStr">
        <is>
          <t>O037029</t>
        </is>
      </c>
      <c r="C5849" s="25" t="n">
        <v>45725</v>
      </c>
      <c r="D5849" t="inlineStr">
        <is>
          <t>Electronics</t>
        </is>
      </c>
      <c r="E5849" t="inlineStr">
        <is>
          <t>Central</t>
        </is>
      </c>
      <c r="F5849" t="inlineStr">
        <is>
          <t>Unknown</t>
        </is>
      </c>
      <c r="G5849" t="inlineStr">
        <is>
          <t>Defective Product</t>
        </is>
      </c>
      <c r="H5849" t="n">
        <v>1</v>
      </c>
      <c r="I5849" t="n">
        <v>18514.88</v>
      </c>
    </row>
    <row r="5850">
      <c r="A5850" t="inlineStr">
        <is>
          <t>RET005865</t>
        </is>
      </c>
      <c r="B5850" t="inlineStr">
        <is>
          <t>O037031</t>
        </is>
      </c>
      <c r="C5850" s="25" t="n">
        <v>45725</v>
      </c>
      <c r="D5850" t="inlineStr">
        <is>
          <t>Fashion</t>
        </is>
      </c>
      <c r="E5850" t="inlineStr">
        <is>
          <t>South</t>
        </is>
      </c>
      <c r="F5850" t="inlineStr">
        <is>
          <t>Website</t>
        </is>
      </c>
      <c r="G5850" t="inlineStr">
        <is>
          <t>Size/Fit Issue</t>
        </is>
      </c>
      <c r="H5850" t="n">
        <v>2</v>
      </c>
      <c r="I5850" t="n">
        <v>1189.87</v>
      </c>
    </row>
    <row r="5851">
      <c r="A5851" t="inlineStr">
        <is>
          <t>RET005866</t>
        </is>
      </c>
      <c r="B5851" t="inlineStr">
        <is>
          <t>O037041</t>
        </is>
      </c>
      <c r="C5851" s="25" t="n">
        <v>45725</v>
      </c>
      <c r="D5851" t="inlineStr">
        <is>
          <t>Fashion</t>
        </is>
      </c>
      <c r="E5851" t="inlineStr">
        <is>
          <t>South</t>
        </is>
      </c>
      <c r="F5851" t="inlineStr">
        <is>
          <t>Website</t>
        </is>
      </c>
      <c r="G5851" t="inlineStr">
        <is>
          <t>Wrong Item Delivered</t>
        </is>
      </c>
      <c r="H5851" t="n">
        <v>1</v>
      </c>
      <c r="I5851" t="n">
        <v>1439.72</v>
      </c>
    </row>
    <row r="5852">
      <c r="A5852" t="inlineStr">
        <is>
          <t>RET005867</t>
        </is>
      </c>
      <c r="B5852" t="inlineStr">
        <is>
          <t>O037042</t>
        </is>
      </c>
      <c r="C5852" s="25" t="n">
        <v>45725</v>
      </c>
      <c r="D5852" t="inlineStr">
        <is>
          <t>Beauty</t>
        </is>
      </c>
      <c r="E5852" t="inlineStr">
        <is>
          <t>West</t>
        </is>
      </c>
      <c r="F5852" t="inlineStr">
        <is>
          <t>Mobile App</t>
        </is>
      </c>
      <c r="G5852" t="inlineStr">
        <is>
          <t>Size/Fit Issue</t>
        </is>
      </c>
      <c r="H5852" t="n">
        <v>1</v>
      </c>
      <c r="I5852" t="n">
        <v>1199.49</v>
      </c>
    </row>
    <row r="5853">
      <c r="A5853" t="inlineStr">
        <is>
          <t>RET005868</t>
        </is>
      </c>
      <c r="B5853" t="inlineStr">
        <is>
          <t>O037052</t>
        </is>
      </c>
      <c r="C5853" s="25" t="n">
        <v>45725</v>
      </c>
      <c r="D5853" t="inlineStr">
        <is>
          <t>Electronics</t>
        </is>
      </c>
      <c r="E5853" t="inlineStr">
        <is>
          <t>Central</t>
        </is>
      </c>
      <c r="F5853" t="inlineStr">
        <is>
          <t>Marketplace</t>
        </is>
      </c>
      <c r="G5853" t="inlineStr">
        <is>
          <t>Defective Product</t>
        </is>
      </c>
      <c r="H5853" t="n">
        <v>1</v>
      </c>
      <c r="I5853" t="n">
        <v>12429.86</v>
      </c>
    </row>
    <row r="5854">
      <c r="A5854" t="inlineStr">
        <is>
          <t>RET005869</t>
        </is>
      </c>
      <c r="B5854" t="inlineStr">
        <is>
          <t>O037053</t>
        </is>
      </c>
      <c r="C5854" s="25" t="n">
        <v>45726</v>
      </c>
      <c r="D5854" t="inlineStr">
        <is>
          <t>Fashion</t>
        </is>
      </c>
      <c r="E5854" t="inlineStr">
        <is>
          <t>West</t>
        </is>
      </c>
      <c r="F5854" t="inlineStr">
        <is>
          <t>Marketplace</t>
        </is>
      </c>
      <c r="G5854" t="inlineStr">
        <is>
          <t>Damaged in Transit</t>
        </is>
      </c>
      <c r="H5854" t="n">
        <v>1</v>
      </c>
      <c r="I5854" t="n">
        <v>1258.6</v>
      </c>
    </row>
    <row r="5855">
      <c r="A5855" t="inlineStr">
        <is>
          <t>RET005870</t>
        </is>
      </c>
      <c r="B5855" t="inlineStr">
        <is>
          <t>O037058</t>
        </is>
      </c>
      <c r="C5855" s="25" t="n">
        <v>45726</v>
      </c>
      <c r="D5855" t="inlineStr">
        <is>
          <t>Fashion</t>
        </is>
      </c>
      <c r="E5855" t="inlineStr">
        <is>
          <t>Central</t>
        </is>
      </c>
      <c r="F5855" t="inlineStr">
        <is>
          <t>Website</t>
        </is>
      </c>
      <c r="G5855" t="inlineStr">
        <is>
          <t>Size/Fit Issue</t>
        </is>
      </c>
      <c r="H5855" t="n">
        <v>1</v>
      </c>
      <c r="I5855" t="n">
        <v>2485.57</v>
      </c>
    </row>
    <row r="5856">
      <c r="A5856" t="inlineStr">
        <is>
          <t>RET005871</t>
        </is>
      </c>
      <c r="B5856" t="inlineStr">
        <is>
          <t>O037072</t>
        </is>
      </c>
      <c r="C5856" s="25" t="n">
        <v>45726</v>
      </c>
      <c r="D5856" t="inlineStr">
        <is>
          <t>Sports</t>
        </is>
      </c>
      <c r="E5856" t="inlineStr">
        <is>
          <t>West</t>
        </is>
      </c>
      <c r="F5856" t="inlineStr">
        <is>
          <t>Mobile App</t>
        </is>
      </c>
      <c r="G5856" t="inlineStr">
        <is>
          <t>Changed Mind</t>
        </is>
      </c>
      <c r="H5856" t="n">
        <v>1</v>
      </c>
      <c r="I5856" t="n">
        <v>1772.74</v>
      </c>
    </row>
    <row r="5857">
      <c r="A5857" t="inlineStr">
        <is>
          <t>RET005872</t>
        </is>
      </c>
      <c r="B5857" t="inlineStr">
        <is>
          <t>O037086</t>
        </is>
      </c>
      <c r="C5857" s="25" t="n">
        <v>45726</v>
      </c>
      <c r="D5857" t="inlineStr">
        <is>
          <t>Sports</t>
        </is>
      </c>
      <c r="E5857" t="inlineStr">
        <is>
          <t>East</t>
        </is>
      </c>
      <c r="F5857" t="inlineStr">
        <is>
          <t>Website</t>
        </is>
      </c>
      <c r="G5857" t="inlineStr">
        <is>
          <t>Wrong Item Delivered</t>
        </is>
      </c>
      <c r="H5857" t="n">
        <v>1</v>
      </c>
      <c r="I5857" t="n">
        <v>467.96</v>
      </c>
    </row>
    <row r="5858">
      <c r="A5858" t="inlineStr">
        <is>
          <t>RET005873</t>
        </is>
      </c>
      <c r="B5858" t="inlineStr">
        <is>
          <t>O037095</t>
        </is>
      </c>
      <c r="C5858" s="25" t="n">
        <v>45726</v>
      </c>
      <c r="D5858" t="inlineStr">
        <is>
          <t>Fashion</t>
        </is>
      </c>
      <c r="E5858" t="inlineStr">
        <is>
          <t>North</t>
        </is>
      </c>
      <c r="F5858" t="inlineStr">
        <is>
          <t>Mobile App</t>
        </is>
      </c>
      <c r="G5858" t="inlineStr">
        <is>
          <t>Defective Product</t>
        </is>
      </c>
      <c r="H5858" t="n">
        <v>1</v>
      </c>
      <c r="I5858" t="n">
        <v>502.46</v>
      </c>
    </row>
    <row r="5859">
      <c r="A5859" t="inlineStr">
        <is>
          <t>RET005874</t>
        </is>
      </c>
      <c r="B5859" t="inlineStr">
        <is>
          <t>O037096</t>
        </is>
      </c>
      <c r="C5859" s="25" t="n">
        <v>45726</v>
      </c>
      <c r="D5859" t="inlineStr">
        <is>
          <t>Fashion</t>
        </is>
      </c>
      <c r="E5859" t="inlineStr">
        <is>
          <t>South</t>
        </is>
      </c>
      <c r="F5859" t="inlineStr">
        <is>
          <t>Mobile App</t>
        </is>
      </c>
      <c r="G5859" t="inlineStr">
        <is>
          <t>Size/Fit Issue</t>
        </is>
      </c>
      <c r="H5859" t="n">
        <v>1</v>
      </c>
      <c r="I5859" t="n">
        <v>6048.47</v>
      </c>
    </row>
    <row r="5860">
      <c r="A5860" t="inlineStr">
        <is>
          <t>RET005875</t>
        </is>
      </c>
      <c r="B5860" t="inlineStr">
        <is>
          <t>O037103</t>
        </is>
      </c>
      <c r="C5860" s="25" t="n">
        <v>45726</v>
      </c>
      <c r="D5860" t="inlineStr">
        <is>
          <t>Fashion</t>
        </is>
      </c>
      <c r="E5860" t="inlineStr">
        <is>
          <t>East</t>
        </is>
      </c>
      <c r="F5860" t="inlineStr">
        <is>
          <t>Mobile App</t>
        </is>
      </c>
      <c r="G5860" t="inlineStr">
        <is>
          <t>Size/Fit Issue</t>
        </is>
      </c>
      <c r="H5860" t="n">
        <v>1</v>
      </c>
      <c r="I5860" t="n">
        <v>690.17</v>
      </c>
    </row>
    <row r="5861">
      <c r="A5861" t="inlineStr">
        <is>
          <t>RET005876</t>
        </is>
      </c>
      <c r="B5861" t="inlineStr">
        <is>
          <t>O037108</t>
        </is>
      </c>
      <c r="C5861" s="25" t="n">
        <v>45727</v>
      </c>
      <c r="D5861" t="inlineStr">
        <is>
          <t>Fashion</t>
        </is>
      </c>
      <c r="E5861" t="inlineStr">
        <is>
          <t>North</t>
        </is>
      </c>
      <c r="F5861" t="inlineStr">
        <is>
          <t>Mobile App</t>
        </is>
      </c>
      <c r="G5861" t="inlineStr">
        <is>
          <t>Not as Described</t>
        </is>
      </c>
      <c r="H5861" t="n">
        <v>2</v>
      </c>
      <c r="I5861" t="n">
        <v>2320.14</v>
      </c>
    </row>
    <row r="5862">
      <c r="A5862" t="inlineStr">
        <is>
          <t>RET005877</t>
        </is>
      </c>
      <c r="B5862" t="inlineStr">
        <is>
          <t>O037121</t>
        </is>
      </c>
      <c r="C5862" s="25" t="n">
        <v>45727</v>
      </c>
      <c r="D5862" t="inlineStr">
        <is>
          <t>Beauty</t>
        </is>
      </c>
      <c r="E5862" t="inlineStr">
        <is>
          <t>North</t>
        </is>
      </c>
      <c r="F5862" t="inlineStr">
        <is>
          <t>Mobile App</t>
        </is>
      </c>
      <c r="G5862" t="inlineStr">
        <is>
          <t>Damaged in Transit</t>
        </is>
      </c>
      <c r="H5862" t="n">
        <v>1</v>
      </c>
      <c r="I5862" t="n">
        <v>258.5</v>
      </c>
    </row>
    <row r="5863">
      <c r="A5863" t="inlineStr">
        <is>
          <t>RET005878</t>
        </is>
      </c>
      <c r="B5863" t="inlineStr">
        <is>
          <t>O037121</t>
        </is>
      </c>
      <c r="C5863" s="25" t="n">
        <v>45727</v>
      </c>
      <c r="D5863" t="inlineStr">
        <is>
          <t>Fashion</t>
        </is>
      </c>
      <c r="E5863" t="inlineStr">
        <is>
          <t>North</t>
        </is>
      </c>
      <c r="F5863" t="inlineStr">
        <is>
          <t>Mobile App</t>
        </is>
      </c>
      <c r="G5863" t="inlineStr">
        <is>
          <t>Changed Mind</t>
        </is>
      </c>
      <c r="H5863" t="n">
        <v>1</v>
      </c>
      <c r="I5863" t="n">
        <v>2367.62</v>
      </c>
    </row>
    <row r="5864">
      <c r="A5864" t="inlineStr">
        <is>
          <t>RET005879</t>
        </is>
      </c>
      <c r="B5864" t="inlineStr">
        <is>
          <t>O037125</t>
        </is>
      </c>
      <c r="C5864" s="25" t="n">
        <v>45727</v>
      </c>
      <c r="D5864" t="inlineStr">
        <is>
          <t>Grocery</t>
        </is>
      </c>
      <c r="E5864" t="inlineStr">
        <is>
          <t>South</t>
        </is>
      </c>
      <c r="F5864" t="inlineStr">
        <is>
          <t>Marketplace</t>
        </is>
      </c>
      <c r="G5864" t="inlineStr">
        <is>
          <t>Changed Mind</t>
        </is>
      </c>
      <c r="H5864" t="n">
        <v>1</v>
      </c>
      <c r="I5864" t="n">
        <v>718.24</v>
      </c>
    </row>
    <row r="5865">
      <c r="A5865" t="inlineStr">
        <is>
          <t>RET005880</t>
        </is>
      </c>
      <c r="B5865" t="inlineStr">
        <is>
          <t>O037131</t>
        </is>
      </c>
      <c r="C5865" s="25" t="n">
        <v>45727</v>
      </c>
      <c r="D5865" t="inlineStr">
        <is>
          <t>Fashion</t>
        </is>
      </c>
      <c r="E5865" t="inlineStr">
        <is>
          <t>West</t>
        </is>
      </c>
      <c r="F5865" t="inlineStr">
        <is>
          <t>Marketplace</t>
        </is>
      </c>
      <c r="G5865" t="inlineStr">
        <is>
          <t>Not as Described</t>
        </is>
      </c>
      <c r="H5865" t="n">
        <v>1</v>
      </c>
      <c r="I5865" t="n">
        <v>1439.72</v>
      </c>
    </row>
    <row r="5866">
      <c r="A5866" t="inlineStr">
        <is>
          <t>RET005881</t>
        </is>
      </c>
      <c r="B5866" t="inlineStr">
        <is>
          <t>O037143</t>
        </is>
      </c>
      <c r="C5866" s="25" t="n">
        <v>45727</v>
      </c>
      <c r="D5866" t="inlineStr">
        <is>
          <t>Beauty</t>
        </is>
      </c>
      <c r="E5866" t="inlineStr">
        <is>
          <t>East</t>
        </is>
      </c>
      <c r="F5866" t="inlineStr">
        <is>
          <t>Mobile App</t>
        </is>
      </c>
      <c r="G5866" t="inlineStr">
        <is>
          <t>Defective Product</t>
        </is>
      </c>
      <c r="H5866" t="n">
        <v>1</v>
      </c>
      <c r="I5866" t="n">
        <v>559.89</v>
      </c>
    </row>
    <row r="5867">
      <c r="A5867" t="inlineStr">
        <is>
          <t>RET005882</t>
        </is>
      </c>
      <c r="B5867" t="inlineStr">
        <is>
          <t>O037145</t>
        </is>
      </c>
      <c r="C5867" s="25" t="n">
        <v>45727</v>
      </c>
      <c r="D5867" t="inlineStr">
        <is>
          <t>Grocery</t>
        </is>
      </c>
      <c r="E5867" t="inlineStr">
        <is>
          <t>East</t>
        </is>
      </c>
      <c r="F5867" t="inlineStr">
        <is>
          <t>Marketplace</t>
        </is>
      </c>
      <c r="G5867" t="inlineStr">
        <is>
          <t>Not as Described</t>
        </is>
      </c>
      <c r="H5867" t="n">
        <v>1</v>
      </c>
      <c r="I5867" t="n">
        <v>276.4</v>
      </c>
    </row>
    <row r="5868">
      <c r="A5868" t="inlineStr">
        <is>
          <t>RET005883</t>
        </is>
      </c>
      <c r="B5868" t="inlineStr">
        <is>
          <t>O037155</t>
        </is>
      </c>
      <c r="C5868" s="25" t="n">
        <v>45728</v>
      </c>
      <c r="D5868" t="inlineStr">
        <is>
          <t>Fashion</t>
        </is>
      </c>
      <c r="E5868" t="inlineStr">
        <is>
          <t>East</t>
        </is>
      </c>
      <c r="F5868" t="inlineStr">
        <is>
          <t>Marketplace</t>
        </is>
      </c>
      <c r="G5868" t="inlineStr">
        <is>
          <t>Size/Fit Issue</t>
        </is>
      </c>
      <c r="H5868" t="n">
        <v>1</v>
      </c>
      <c r="I5868" t="n">
        <v>1129.24</v>
      </c>
    </row>
    <row r="5869">
      <c r="A5869" t="inlineStr">
        <is>
          <t>RET005884</t>
        </is>
      </c>
      <c r="B5869" t="inlineStr">
        <is>
          <t>O037158</t>
        </is>
      </c>
      <c r="C5869" s="25" t="n">
        <v>45728</v>
      </c>
      <c r="D5869" t="inlineStr">
        <is>
          <t>Grocery</t>
        </is>
      </c>
      <c r="E5869" t="inlineStr">
        <is>
          <t>East</t>
        </is>
      </c>
      <c r="F5869" t="inlineStr">
        <is>
          <t>Website</t>
        </is>
      </c>
      <c r="G5869" t="inlineStr">
        <is>
          <t>Changed Mind</t>
        </is>
      </c>
      <c r="H5869" t="n">
        <v>2</v>
      </c>
      <c r="I5869" t="n">
        <v>552.8099999999999</v>
      </c>
    </row>
    <row r="5870">
      <c r="A5870" t="inlineStr">
        <is>
          <t>RET005885</t>
        </is>
      </c>
      <c r="B5870" t="inlineStr">
        <is>
          <t>O037159</t>
        </is>
      </c>
      <c r="C5870" s="25" t="n">
        <v>45728</v>
      </c>
      <c r="D5870" t="inlineStr">
        <is>
          <t>Sports</t>
        </is>
      </c>
      <c r="E5870" t="inlineStr">
        <is>
          <t>East</t>
        </is>
      </c>
      <c r="F5870" t="inlineStr">
        <is>
          <t>Marketplace</t>
        </is>
      </c>
      <c r="G5870" t="inlineStr">
        <is>
          <t>Changed Mind</t>
        </is>
      </c>
      <c r="H5870" t="n">
        <v>1</v>
      </c>
      <c r="I5870" t="n">
        <v>1283.37</v>
      </c>
    </row>
    <row r="5871">
      <c r="A5871" t="inlineStr">
        <is>
          <t>RET005886</t>
        </is>
      </c>
      <c r="B5871" t="inlineStr">
        <is>
          <t>O037160</t>
        </is>
      </c>
      <c r="C5871" s="25" t="n">
        <v>45728</v>
      </c>
      <c r="D5871" t="inlineStr">
        <is>
          <t>Electronics</t>
        </is>
      </c>
      <c r="E5871" t="inlineStr">
        <is>
          <t>West</t>
        </is>
      </c>
      <c r="F5871" t="inlineStr">
        <is>
          <t>Mobile App</t>
        </is>
      </c>
      <c r="G5871" t="inlineStr">
        <is>
          <t>Damaged in Transit</t>
        </is>
      </c>
      <c r="H5871" t="n">
        <v>1</v>
      </c>
      <c r="I5871" t="n">
        <v>12318.94</v>
      </c>
    </row>
    <row r="5872">
      <c r="A5872" t="inlineStr">
        <is>
          <t>RET005887</t>
        </is>
      </c>
      <c r="B5872" t="inlineStr">
        <is>
          <t>O037161</t>
        </is>
      </c>
      <c r="C5872" s="25" t="n">
        <v>45728</v>
      </c>
      <c r="D5872" t="inlineStr">
        <is>
          <t>Beauty</t>
        </is>
      </c>
      <c r="E5872" t="inlineStr">
        <is>
          <t>West</t>
        </is>
      </c>
      <c r="F5872" t="inlineStr">
        <is>
          <t>Mobile App</t>
        </is>
      </c>
      <c r="G5872" t="inlineStr">
        <is>
          <t>Changed Mind</t>
        </is>
      </c>
      <c r="H5872" t="n">
        <v>1</v>
      </c>
      <c r="I5872" t="n">
        <v>379.15</v>
      </c>
    </row>
    <row r="5873">
      <c r="A5873" t="inlineStr">
        <is>
          <t>RET005888</t>
        </is>
      </c>
      <c r="B5873" t="inlineStr">
        <is>
          <t>O037167</t>
        </is>
      </c>
      <c r="C5873" s="25" t="n">
        <v>45728</v>
      </c>
      <c r="D5873" t="inlineStr">
        <is>
          <t>Sports</t>
        </is>
      </c>
      <c r="E5873" t="inlineStr">
        <is>
          <t>South</t>
        </is>
      </c>
      <c r="F5873" t="inlineStr">
        <is>
          <t>Marketplace</t>
        </is>
      </c>
      <c r="G5873" t="inlineStr">
        <is>
          <t>Wrong Item Delivered</t>
        </is>
      </c>
      <c r="H5873" t="n">
        <v>1</v>
      </c>
      <c r="I5873" t="n">
        <v>5054.37</v>
      </c>
    </row>
    <row r="5874">
      <c r="A5874" t="inlineStr">
        <is>
          <t>RET005889</t>
        </is>
      </c>
      <c r="B5874" t="inlineStr">
        <is>
          <t>O037177</t>
        </is>
      </c>
      <c r="C5874" s="25" t="n">
        <v>45728</v>
      </c>
      <c r="D5874" t="inlineStr">
        <is>
          <t>Home &amp; Kitchen</t>
        </is>
      </c>
      <c r="E5874" t="inlineStr">
        <is>
          <t>South</t>
        </is>
      </c>
      <c r="F5874" t="inlineStr">
        <is>
          <t>Marketplace</t>
        </is>
      </c>
      <c r="G5874" t="inlineStr">
        <is>
          <t>Size/Fit Issue</t>
        </is>
      </c>
      <c r="H5874" t="n">
        <v>2</v>
      </c>
      <c r="I5874" t="n">
        <v>5079.41</v>
      </c>
    </row>
    <row r="5875">
      <c r="A5875" t="inlineStr">
        <is>
          <t>RET005890</t>
        </is>
      </c>
      <c r="B5875" t="inlineStr">
        <is>
          <t>O037185</t>
        </is>
      </c>
      <c r="C5875" s="25" t="n">
        <v>45728</v>
      </c>
      <c r="D5875" t="inlineStr">
        <is>
          <t>Fashion</t>
        </is>
      </c>
      <c r="E5875" t="inlineStr">
        <is>
          <t>South</t>
        </is>
      </c>
      <c r="F5875" t="inlineStr">
        <is>
          <t>Mobile App</t>
        </is>
      </c>
      <c r="G5875" t="inlineStr">
        <is>
          <t>Damaged in Transit</t>
        </is>
      </c>
      <c r="H5875" t="n">
        <v>1</v>
      </c>
      <c r="I5875" t="n">
        <v>1365.57</v>
      </c>
    </row>
    <row r="5876">
      <c r="A5876" t="inlineStr">
        <is>
          <t>RET005891</t>
        </is>
      </c>
      <c r="B5876" t="inlineStr">
        <is>
          <t>O037191</t>
        </is>
      </c>
      <c r="C5876" s="25" t="n">
        <v>45728</v>
      </c>
      <c r="D5876" t="inlineStr">
        <is>
          <t>Books</t>
        </is>
      </c>
      <c r="E5876" t="inlineStr">
        <is>
          <t>West</t>
        </is>
      </c>
      <c r="F5876" t="inlineStr">
        <is>
          <t>Mobile App</t>
        </is>
      </c>
      <c r="G5876" t="inlineStr">
        <is>
          <t>Not as Described</t>
        </is>
      </c>
      <c r="H5876" t="n">
        <v>1</v>
      </c>
      <c r="I5876" t="n">
        <v>680.4299999999999</v>
      </c>
    </row>
    <row r="5877">
      <c r="A5877" t="inlineStr">
        <is>
          <t>RET005892</t>
        </is>
      </c>
      <c r="B5877" t="inlineStr">
        <is>
          <t>O037191</t>
        </is>
      </c>
      <c r="C5877" s="25" t="n">
        <v>45728</v>
      </c>
      <c r="D5877" t="inlineStr">
        <is>
          <t>Beauty</t>
        </is>
      </c>
      <c r="E5877" t="inlineStr">
        <is>
          <t>West</t>
        </is>
      </c>
      <c r="F5877" t="inlineStr">
        <is>
          <t>Mobile App</t>
        </is>
      </c>
      <c r="G5877" t="inlineStr">
        <is>
          <t>Changed Mind</t>
        </is>
      </c>
      <c r="H5877" t="n">
        <v>1</v>
      </c>
      <c r="I5877" t="n">
        <v>602.5599999999999</v>
      </c>
    </row>
    <row r="5878">
      <c r="A5878" t="inlineStr">
        <is>
          <t>RET005893</t>
        </is>
      </c>
      <c r="B5878" t="inlineStr">
        <is>
          <t>O037198</t>
        </is>
      </c>
      <c r="C5878" s="25" t="n">
        <v>45728</v>
      </c>
      <c r="D5878" t="inlineStr">
        <is>
          <t>Fashion</t>
        </is>
      </c>
      <c r="E5878" t="inlineStr">
        <is>
          <t>East</t>
        </is>
      </c>
      <c r="F5878" t="inlineStr">
        <is>
          <t>Website</t>
        </is>
      </c>
      <c r="G5878" t="inlineStr">
        <is>
          <t>Size/Fit Issue</t>
        </is>
      </c>
      <c r="H5878" t="n">
        <v>1</v>
      </c>
      <c r="I5878" t="n">
        <v>631.76</v>
      </c>
    </row>
    <row r="5879">
      <c r="A5879" t="inlineStr">
        <is>
          <t>RET005894</t>
        </is>
      </c>
      <c r="B5879" t="inlineStr">
        <is>
          <t>O037203</t>
        </is>
      </c>
      <c r="C5879" s="25" t="n">
        <v>45729</v>
      </c>
      <c r="D5879" t="inlineStr">
        <is>
          <t>Books</t>
        </is>
      </c>
      <c r="E5879" t="inlineStr">
        <is>
          <t>North</t>
        </is>
      </c>
      <c r="F5879" t="inlineStr">
        <is>
          <t>Website</t>
        </is>
      </c>
      <c r="G5879" t="inlineStr">
        <is>
          <t>Defective Product</t>
        </is>
      </c>
      <c r="H5879" t="n">
        <v>1</v>
      </c>
      <c r="I5879" t="n">
        <v>766.86</v>
      </c>
    </row>
    <row r="5880">
      <c r="A5880" t="inlineStr">
        <is>
          <t>RET005895</t>
        </is>
      </c>
      <c r="B5880" t="inlineStr">
        <is>
          <t>O037207</t>
        </is>
      </c>
      <c r="C5880" s="25" t="n">
        <v>45729</v>
      </c>
      <c r="D5880" t="inlineStr">
        <is>
          <t>Fashion</t>
        </is>
      </c>
      <c r="E5880" t="inlineStr">
        <is>
          <t>West</t>
        </is>
      </c>
      <c r="F5880" t="inlineStr">
        <is>
          <t>Marketplace</t>
        </is>
      </c>
      <c r="G5880" t="inlineStr">
        <is>
          <t>Size/Fit Issue</t>
        </is>
      </c>
      <c r="H5880" t="n">
        <v>1</v>
      </c>
      <c r="I5880" t="n">
        <v>594.9299999999999</v>
      </c>
    </row>
    <row r="5881">
      <c r="A5881" t="inlineStr">
        <is>
          <t>RET005896</t>
        </is>
      </c>
      <c r="B5881" t="inlineStr">
        <is>
          <t>O037212</t>
        </is>
      </c>
      <c r="C5881" s="25" t="n">
        <v>45729</v>
      </c>
      <c r="D5881" t="inlineStr">
        <is>
          <t>Sports</t>
        </is>
      </c>
      <c r="E5881" t="inlineStr">
        <is>
          <t>North</t>
        </is>
      </c>
      <c r="F5881" t="inlineStr">
        <is>
          <t>Marketplace</t>
        </is>
      </c>
      <c r="G5881" t="inlineStr">
        <is>
          <t>Wrong Item Delivered</t>
        </is>
      </c>
      <c r="H5881" t="n">
        <v>1</v>
      </c>
      <c r="I5881" t="n">
        <v>2189.27</v>
      </c>
    </row>
    <row r="5882">
      <c r="A5882" t="inlineStr">
        <is>
          <t>RET005897</t>
        </is>
      </c>
      <c r="B5882" t="inlineStr">
        <is>
          <t>O037225</t>
        </is>
      </c>
      <c r="C5882" s="25" t="n">
        <v>45729</v>
      </c>
      <c r="D5882" t="inlineStr">
        <is>
          <t>Fashion</t>
        </is>
      </c>
      <c r="E5882" t="inlineStr">
        <is>
          <t>West</t>
        </is>
      </c>
      <c r="F5882" t="inlineStr">
        <is>
          <t>Website</t>
        </is>
      </c>
      <c r="G5882" t="inlineStr">
        <is>
          <t>Damaged in Transit</t>
        </is>
      </c>
      <c r="H5882" t="n">
        <v>1</v>
      </c>
      <c r="I5882" t="n">
        <v>1160.07</v>
      </c>
    </row>
    <row r="5883">
      <c r="A5883" t="inlineStr">
        <is>
          <t>RET005898</t>
        </is>
      </c>
      <c r="B5883" t="inlineStr">
        <is>
          <t>O037234</t>
        </is>
      </c>
      <c r="C5883" s="25" t="n">
        <v>45729</v>
      </c>
      <c r="D5883" t="inlineStr">
        <is>
          <t>Fashion</t>
        </is>
      </c>
      <c r="E5883" t="inlineStr">
        <is>
          <t>West</t>
        </is>
      </c>
      <c r="F5883" t="inlineStr">
        <is>
          <t>Marketplace</t>
        </is>
      </c>
      <c r="G5883" t="inlineStr">
        <is>
          <t>Changed Mind</t>
        </is>
      </c>
      <c r="H5883" t="n">
        <v>1</v>
      </c>
      <c r="I5883" t="n">
        <v>2380.22</v>
      </c>
    </row>
    <row r="5884">
      <c r="A5884" t="inlineStr">
        <is>
          <t>RET005899</t>
        </is>
      </c>
      <c r="B5884" t="inlineStr">
        <is>
          <t>O037238</t>
        </is>
      </c>
      <c r="C5884" s="25" t="n">
        <v>45729</v>
      </c>
      <c r="D5884" t="inlineStr">
        <is>
          <t>Electronics</t>
        </is>
      </c>
      <c r="E5884" t="inlineStr">
        <is>
          <t>East</t>
        </is>
      </c>
      <c r="F5884" t="inlineStr">
        <is>
          <t>Website</t>
        </is>
      </c>
      <c r="G5884" t="inlineStr">
        <is>
          <t>Defective Product</t>
        </is>
      </c>
      <c r="H5884" t="n">
        <v>1</v>
      </c>
      <c r="I5884" t="n">
        <v>7591.86</v>
      </c>
    </row>
    <row r="5885">
      <c r="A5885" t="inlineStr">
        <is>
          <t>RET005900</t>
        </is>
      </c>
      <c r="B5885" t="inlineStr">
        <is>
          <t>O037239</t>
        </is>
      </c>
      <c r="C5885" s="25" t="n">
        <v>45729</v>
      </c>
      <c r="D5885" t="inlineStr">
        <is>
          <t>Beauty</t>
        </is>
      </c>
      <c r="E5885" t="inlineStr">
        <is>
          <t>North</t>
        </is>
      </c>
      <c r="F5885" t="inlineStr">
        <is>
          <t>Marketplace</t>
        </is>
      </c>
      <c r="G5885" t="inlineStr">
        <is>
          <t>Defective Product</t>
        </is>
      </c>
      <c r="H5885" t="n">
        <v>1</v>
      </c>
      <c r="I5885" t="n">
        <v>310.53</v>
      </c>
    </row>
    <row r="5886">
      <c r="A5886" t="inlineStr">
        <is>
          <t>RET005901</t>
        </is>
      </c>
      <c r="B5886" t="inlineStr">
        <is>
          <t>O037240</t>
        </is>
      </c>
      <c r="C5886" s="25" t="n">
        <v>45729</v>
      </c>
      <c r="D5886" t="inlineStr">
        <is>
          <t>Fashion</t>
        </is>
      </c>
      <c r="E5886" t="inlineStr">
        <is>
          <t>South</t>
        </is>
      </c>
      <c r="F5886" t="inlineStr">
        <is>
          <t>Website</t>
        </is>
      </c>
      <c r="G5886" t="inlineStr">
        <is>
          <t>Size/Fit Issue</t>
        </is>
      </c>
      <c r="H5886" t="n">
        <v>1</v>
      </c>
      <c r="I5886" t="n">
        <v>1571.08</v>
      </c>
    </row>
    <row r="5887">
      <c r="A5887" t="inlineStr">
        <is>
          <t>RET005902</t>
        </is>
      </c>
      <c r="B5887" t="inlineStr">
        <is>
          <t>O037249</t>
        </is>
      </c>
      <c r="C5887" s="25" t="n">
        <v>45730</v>
      </c>
      <c r="D5887" t="inlineStr">
        <is>
          <t>Fashion</t>
        </is>
      </c>
      <c r="E5887" t="inlineStr">
        <is>
          <t>West</t>
        </is>
      </c>
      <c r="F5887" t="inlineStr">
        <is>
          <t>Mobile App</t>
        </is>
      </c>
      <c r="G5887" t="inlineStr">
        <is>
          <t>Defective Product</t>
        </is>
      </c>
      <c r="H5887" t="n">
        <v>1</v>
      </c>
      <c r="I5887" t="n">
        <v>563.62</v>
      </c>
    </row>
    <row r="5888">
      <c r="A5888" t="inlineStr">
        <is>
          <t>RET005903</t>
        </is>
      </c>
      <c r="B5888" t="inlineStr">
        <is>
          <t>O037272</t>
        </is>
      </c>
      <c r="C5888" s="25" t="n">
        <v>45730</v>
      </c>
      <c r="D5888" t="inlineStr">
        <is>
          <t>Fashion</t>
        </is>
      </c>
      <c r="E5888" t="inlineStr">
        <is>
          <t>West</t>
        </is>
      </c>
      <c r="F5888" t="inlineStr">
        <is>
          <t>Mobile App</t>
        </is>
      </c>
      <c r="G5888" t="inlineStr">
        <is>
          <t>Size/Fit Issue</t>
        </is>
      </c>
      <c r="H5888" t="n">
        <v>2</v>
      </c>
      <c r="I5888" t="n">
        <v>5114.99</v>
      </c>
    </row>
    <row r="5889">
      <c r="A5889" t="inlineStr">
        <is>
          <t>RET005904</t>
        </is>
      </c>
      <c r="B5889" t="inlineStr">
        <is>
          <t>O037280</t>
        </is>
      </c>
      <c r="C5889" s="25" t="n">
        <v>45730</v>
      </c>
      <c r="D5889" t="inlineStr">
        <is>
          <t>Sports</t>
        </is>
      </c>
      <c r="E5889" t="inlineStr">
        <is>
          <t>North</t>
        </is>
      </c>
      <c r="F5889" t="inlineStr">
        <is>
          <t>Mobile App</t>
        </is>
      </c>
      <c r="G5889" t="inlineStr">
        <is>
          <t>Damaged in Transit</t>
        </is>
      </c>
      <c r="H5889" t="n">
        <v>1</v>
      </c>
      <c r="I5889" t="n">
        <v>1231.94</v>
      </c>
    </row>
    <row r="5890">
      <c r="A5890" t="inlineStr">
        <is>
          <t>RET005905</t>
        </is>
      </c>
      <c r="B5890" t="inlineStr">
        <is>
          <t>O037298</t>
        </is>
      </c>
      <c r="C5890" s="25" t="n">
        <v>45731</v>
      </c>
      <c r="D5890" t="inlineStr">
        <is>
          <t>Home &amp; Kitchen</t>
        </is>
      </c>
      <c r="E5890" t="inlineStr">
        <is>
          <t>North</t>
        </is>
      </c>
      <c r="F5890" t="inlineStr">
        <is>
          <t>Marketplace</t>
        </is>
      </c>
      <c r="G5890" t="inlineStr">
        <is>
          <t>Changed Mind</t>
        </is>
      </c>
      <c r="H5890" t="n">
        <v>1</v>
      </c>
      <c r="I5890" t="n">
        <v>4067.95</v>
      </c>
    </row>
    <row r="5891">
      <c r="A5891" t="inlineStr">
        <is>
          <t>RET005906</t>
        </is>
      </c>
      <c r="B5891" t="inlineStr">
        <is>
          <t>O037312</t>
        </is>
      </c>
      <c r="C5891" s="25" t="n">
        <v>45731</v>
      </c>
      <c r="D5891" t="inlineStr">
        <is>
          <t>Fashion</t>
        </is>
      </c>
      <c r="E5891" t="inlineStr">
        <is>
          <t>South</t>
        </is>
      </c>
      <c r="F5891" t="inlineStr">
        <is>
          <t>Retail Store</t>
        </is>
      </c>
      <c r="G5891" t="inlineStr">
        <is>
          <t>Changed Mind</t>
        </is>
      </c>
      <c r="H5891" t="n">
        <v>1</v>
      </c>
      <c r="I5891" t="n">
        <v>550.53</v>
      </c>
    </row>
    <row r="5892">
      <c r="A5892" t="inlineStr">
        <is>
          <t>RET005907</t>
        </is>
      </c>
      <c r="B5892" t="inlineStr">
        <is>
          <t>O037323</t>
        </is>
      </c>
      <c r="C5892" s="25" t="n">
        <v>45731</v>
      </c>
      <c r="D5892" t="inlineStr">
        <is>
          <t>Fashion</t>
        </is>
      </c>
      <c r="E5892" t="inlineStr">
        <is>
          <t>East</t>
        </is>
      </c>
      <c r="F5892" t="inlineStr">
        <is>
          <t>Marketplace</t>
        </is>
      </c>
      <c r="G5892" t="inlineStr">
        <is>
          <t>Wrong Item Delivered</t>
        </is>
      </c>
      <c r="H5892" t="n">
        <v>1</v>
      </c>
      <c r="I5892" t="n">
        <v>596.66</v>
      </c>
    </row>
    <row r="5893">
      <c r="A5893" t="inlineStr">
        <is>
          <t>RET005908</t>
        </is>
      </c>
      <c r="B5893" t="inlineStr">
        <is>
          <t>O037335</t>
        </is>
      </c>
      <c r="C5893" s="25" t="n">
        <v>45731</v>
      </c>
      <c r="D5893" t="inlineStr">
        <is>
          <t>Beauty</t>
        </is>
      </c>
      <c r="E5893" t="inlineStr">
        <is>
          <t>South</t>
        </is>
      </c>
      <c r="F5893" t="inlineStr">
        <is>
          <t>Marketplace</t>
        </is>
      </c>
      <c r="G5893" t="inlineStr">
        <is>
          <t>Damaged in Transit</t>
        </is>
      </c>
      <c r="H5893" t="n">
        <v>1</v>
      </c>
      <c r="I5893" t="n">
        <v>320.86</v>
      </c>
    </row>
    <row r="5894">
      <c r="A5894" t="inlineStr">
        <is>
          <t>RET005909</t>
        </is>
      </c>
      <c r="B5894" t="inlineStr">
        <is>
          <t>O037343</t>
        </is>
      </c>
      <c r="C5894" s="25" t="n">
        <v>45731</v>
      </c>
      <c r="D5894" t="inlineStr">
        <is>
          <t>Fashion</t>
        </is>
      </c>
      <c r="E5894" t="inlineStr">
        <is>
          <t>North</t>
        </is>
      </c>
      <c r="F5894" t="inlineStr">
        <is>
          <t>Mobile App</t>
        </is>
      </c>
      <c r="G5894" t="inlineStr">
        <is>
          <t>Not as Described</t>
        </is>
      </c>
      <c r="H5894" t="n">
        <v>1</v>
      </c>
      <c r="I5894" t="n">
        <v>1258.6</v>
      </c>
    </row>
    <row r="5895">
      <c r="A5895" t="inlineStr">
        <is>
          <t>RET005910</t>
        </is>
      </c>
      <c r="B5895" t="inlineStr">
        <is>
          <t>O037345</t>
        </is>
      </c>
      <c r="C5895" s="25" t="n">
        <v>45731</v>
      </c>
      <c r="D5895" t="inlineStr">
        <is>
          <t>Sports</t>
        </is>
      </c>
      <c r="E5895" t="inlineStr">
        <is>
          <t>East</t>
        </is>
      </c>
      <c r="F5895" t="inlineStr">
        <is>
          <t>Website</t>
        </is>
      </c>
      <c r="G5895" t="inlineStr">
        <is>
          <t>Changed Mind</t>
        </is>
      </c>
      <c r="H5895" t="n">
        <v>1</v>
      </c>
      <c r="I5895" t="n">
        <v>718.24</v>
      </c>
    </row>
    <row r="5896">
      <c r="A5896" t="inlineStr">
        <is>
          <t>RET005911</t>
        </is>
      </c>
      <c r="B5896" t="inlineStr">
        <is>
          <t>O037346</t>
        </is>
      </c>
      <c r="C5896" s="25" t="n">
        <v>45732</v>
      </c>
      <c r="D5896" t="inlineStr">
        <is>
          <t>Home &amp; Kitchen</t>
        </is>
      </c>
      <c r="E5896" t="inlineStr">
        <is>
          <t>South</t>
        </is>
      </c>
      <c r="F5896" t="inlineStr">
        <is>
          <t>Marketplace</t>
        </is>
      </c>
      <c r="G5896" t="inlineStr">
        <is>
          <t>Damaged in Transit</t>
        </is>
      </c>
      <c r="H5896" t="n">
        <v>1</v>
      </c>
      <c r="I5896" t="n">
        <v>1887.5</v>
      </c>
    </row>
    <row r="5897">
      <c r="A5897" t="inlineStr">
        <is>
          <t>RET005912</t>
        </is>
      </c>
      <c r="B5897" t="inlineStr">
        <is>
          <t>O037350</t>
        </is>
      </c>
      <c r="C5897" s="25" t="n">
        <v>45732</v>
      </c>
      <c r="D5897" t="inlineStr">
        <is>
          <t>Electronics</t>
        </is>
      </c>
      <c r="E5897" t="inlineStr">
        <is>
          <t>South</t>
        </is>
      </c>
      <c r="F5897" t="inlineStr">
        <is>
          <t>Mobile App</t>
        </is>
      </c>
      <c r="G5897" t="inlineStr">
        <is>
          <t>Defective Product</t>
        </is>
      </c>
      <c r="H5897" t="n">
        <v>1</v>
      </c>
      <c r="I5897" t="n">
        <v>17472.28</v>
      </c>
    </row>
    <row r="5898">
      <c r="A5898" t="inlineStr">
        <is>
          <t>RET005913</t>
        </is>
      </c>
      <c r="B5898" t="inlineStr">
        <is>
          <t>O037369</t>
        </is>
      </c>
      <c r="C5898" s="25" t="n">
        <v>45732</v>
      </c>
      <c r="D5898" t="inlineStr">
        <is>
          <t>Beauty</t>
        </is>
      </c>
      <c r="E5898" t="inlineStr">
        <is>
          <t>East</t>
        </is>
      </c>
      <c r="F5898" t="inlineStr">
        <is>
          <t>Marketplace</t>
        </is>
      </c>
      <c r="G5898" t="inlineStr">
        <is>
          <t>Defective Product</t>
        </is>
      </c>
      <c r="H5898" t="n">
        <v>1</v>
      </c>
      <c r="I5898" t="n">
        <v>368.93</v>
      </c>
    </row>
    <row r="5899">
      <c r="A5899" t="inlineStr">
        <is>
          <t>RET005914</t>
        </is>
      </c>
      <c r="B5899" t="inlineStr">
        <is>
          <t>O037381</t>
        </is>
      </c>
      <c r="C5899" s="25" t="n">
        <v>45732</v>
      </c>
      <c r="D5899" t="inlineStr">
        <is>
          <t>Fashion</t>
        </is>
      </c>
      <c r="E5899" t="inlineStr">
        <is>
          <t>Central</t>
        </is>
      </c>
      <c r="F5899" t="inlineStr">
        <is>
          <t>Mobile App</t>
        </is>
      </c>
      <c r="G5899" t="inlineStr">
        <is>
          <t>Not as Described</t>
        </is>
      </c>
      <c r="H5899" t="n">
        <v>1</v>
      </c>
      <c r="I5899" t="n">
        <v>1614.94</v>
      </c>
    </row>
    <row r="5900">
      <c r="A5900" t="inlineStr">
        <is>
          <t>RET005915</t>
        </is>
      </c>
      <c r="B5900" t="inlineStr">
        <is>
          <t>O037381</t>
        </is>
      </c>
      <c r="C5900" s="25" t="n">
        <v>45732</v>
      </c>
      <c r="D5900" t="inlineStr">
        <is>
          <t>Beauty</t>
        </is>
      </c>
      <c r="E5900" t="inlineStr">
        <is>
          <t>Central</t>
        </is>
      </c>
      <c r="F5900" t="inlineStr">
        <is>
          <t>Mobile App</t>
        </is>
      </c>
      <c r="G5900" t="inlineStr">
        <is>
          <t>Damaged in Transit</t>
        </is>
      </c>
      <c r="H5900" t="n">
        <v>1</v>
      </c>
      <c r="I5900" t="n">
        <v>182.79</v>
      </c>
    </row>
    <row r="5901">
      <c r="A5901" t="inlineStr">
        <is>
          <t>RET005916</t>
        </is>
      </c>
      <c r="B5901" t="inlineStr">
        <is>
          <t>O037392</t>
        </is>
      </c>
      <c r="C5901" s="25" t="n">
        <v>45732</v>
      </c>
      <c r="D5901" t="inlineStr">
        <is>
          <t>Home &amp; Kitchen</t>
        </is>
      </c>
      <c r="E5901" t="inlineStr">
        <is>
          <t>South</t>
        </is>
      </c>
      <c r="F5901" t="inlineStr">
        <is>
          <t>Mobile App</t>
        </is>
      </c>
      <c r="G5901" t="inlineStr">
        <is>
          <t>Changed Mind</t>
        </is>
      </c>
      <c r="H5901" t="n">
        <v>1</v>
      </c>
      <c r="I5901" t="n">
        <v>2393.69</v>
      </c>
    </row>
    <row r="5902">
      <c r="A5902" t="inlineStr">
        <is>
          <t>RET005917</t>
        </is>
      </c>
      <c r="B5902" t="inlineStr">
        <is>
          <t>O037398</t>
        </is>
      </c>
      <c r="C5902" s="25" t="n">
        <v>45732</v>
      </c>
      <c r="D5902" t="inlineStr">
        <is>
          <t>Home &amp; Kitchen</t>
        </is>
      </c>
      <c r="E5902" t="inlineStr">
        <is>
          <t>South</t>
        </is>
      </c>
      <c r="F5902" t="inlineStr">
        <is>
          <t>Mobile App</t>
        </is>
      </c>
      <c r="G5902" t="inlineStr">
        <is>
          <t>Size/Fit Issue</t>
        </is>
      </c>
      <c r="H5902" t="n">
        <v>1</v>
      </c>
      <c r="I5902" t="n">
        <v>1201.17</v>
      </c>
    </row>
    <row r="5903">
      <c r="A5903" t="inlineStr">
        <is>
          <t>RET005918</t>
        </is>
      </c>
      <c r="B5903" t="inlineStr">
        <is>
          <t>O037400</t>
        </is>
      </c>
      <c r="C5903" s="25" t="n">
        <v>45732</v>
      </c>
      <c r="D5903" t="inlineStr">
        <is>
          <t>Electronics</t>
        </is>
      </c>
      <c r="E5903" t="inlineStr">
        <is>
          <t>East</t>
        </is>
      </c>
      <c r="F5903" t="inlineStr">
        <is>
          <t>Marketplace</t>
        </is>
      </c>
      <c r="G5903" t="inlineStr">
        <is>
          <t>Defective Product</t>
        </is>
      </c>
      <c r="H5903" t="n">
        <v>1</v>
      </c>
      <c r="I5903" t="n">
        <v>8383.540000000001</v>
      </c>
    </row>
    <row r="5904">
      <c r="A5904" t="inlineStr">
        <is>
          <t>RET005919</t>
        </is>
      </c>
      <c r="B5904" t="inlineStr">
        <is>
          <t>O037407</t>
        </is>
      </c>
      <c r="C5904" s="25" t="n">
        <v>45732</v>
      </c>
      <c r="D5904" t="inlineStr">
        <is>
          <t>Fashion</t>
        </is>
      </c>
      <c r="E5904" t="inlineStr">
        <is>
          <t>West</t>
        </is>
      </c>
      <c r="F5904" t="inlineStr">
        <is>
          <t>Marketplace</t>
        </is>
      </c>
      <c r="G5904" t="inlineStr">
        <is>
          <t>Size/Fit Issue</t>
        </is>
      </c>
      <c r="H5904" t="n">
        <v>1</v>
      </c>
      <c r="I5904" t="n">
        <v>3520.23</v>
      </c>
    </row>
    <row r="5905">
      <c r="A5905" t="inlineStr">
        <is>
          <t>RET005920</t>
        </is>
      </c>
      <c r="B5905" t="inlineStr">
        <is>
          <t>O037413</t>
        </is>
      </c>
      <c r="C5905" s="25" t="n">
        <v>45732</v>
      </c>
      <c r="D5905" t="inlineStr">
        <is>
          <t>Fashion</t>
        </is>
      </c>
      <c r="E5905" t="inlineStr">
        <is>
          <t>West</t>
        </is>
      </c>
      <c r="F5905" t="inlineStr">
        <is>
          <t>Mobile App</t>
        </is>
      </c>
      <c r="G5905" t="inlineStr">
        <is>
          <t>Size/Fit Issue</t>
        </is>
      </c>
      <c r="H5905" t="n">
        <v>1</v>
      </c>
      <c r="I5905" t="n">
        <v>768.04</v>
      </c>
    </row>
    <row r="5906">
      <c r="A5906" t="inlineStr">
        <is>
          <t>RET005921</t>
        </is>
      </c>
      <c r="B5906" t="inlineStr">
        <is>
          <t>O037418</t>
        </is>
      </c>
      <c r="C5906" s="25" t="n">
        <v>45733</v>
      </c>
      <c r="D5906" t="inlineStr">
        <is>
          <t>Fashion</t>
        </is>
      </c>
      <c r="E5906" t="inlineStr">
        <is>
          <t>West</t>
        </is>
      </c>
      <c r="F5906" t="inlineStr">
        <is>
          <t>Retail Store</t>
        </is>
      </c>
      <c r="G5906" t="inlineStr">
        <is>
          <t>Changed Mind</t>
        </is>
      </c>
      <c r="H5906" t="n">
        <v>1</v>
      </c>
      <c r="I5906" t="n">
        <v>512.73</v>
      </c>
    </row>
    <row r="5907">
      <c r="A5907" t="inlineStr">
        <is>
          <t>RET005922</t>
        </is>
      </c>
      <c r="B5907" t="inlineStr">
        <is>
          <t>O037426</t>
        </is>
      </c>
      <c r="C5907" s="25" t="n">
        <v>45733</v>
      </c>
      <c r="D5907" t="inlineStr">
        <is>
          <t>Home &amp; Kitchen</t>
        </is>
      </c>
      <c r="E5907" t="inlineStr">
        <is>
          <t>North</t>
        </is>
      </c>
      <c r="F5907" t="inlineStr">
        <is>
          <t>Mobile App</t>
        </is>
      </c>
      <c r="G5907" t="inlineStr">
        <is>
          <t>Damaged in Transit</t>
        </is>
      </c>
      <c r="H5907" t="n">
        <v>1</v>
      </c>
      <c r="I5907" t="n">
        <v>4613.13</v>
      </c>
    </row>
    <row r="5908">
      <c r="A5908" t="inlineStr">
        <is>
          <t>RET005923</t>
        </is>
      </c>
      <c r="B5908" t="inlineStr">
        <is>
          <t>O037436</t>
        </is>
      </c>
      <c r="C5908" s="25" t="n">
        <v>45733</v>
      </c>
      <c r="D5908" t="inlineStr">
        <is>
          <t>Electronics</t>
        </is>
      </c>
      <c r="E5908" t="inlineStr">
        <is>
          <t>West</t>
        </is>
      </c>
      <c r="F5908" t="inlineStr">
        <is>
          <t>Marketplace</t>
        </is>
      </c>
      <c r="G5908" t="inlineStr">
        <is>
          <t>Defective Product</t>
        </is>
      </c>
      <c r="H5908" t="n">
        <v>1</v>
      </c>
      <c r="I5908" t="n">
        <v>12952.86</v>
      </c>
    </row>
    <row r="5909">
      <c r="A5909" t="inlineStr">
        <is>
          <t>RET005924</t>
        </is>
      </c>
      <c r="B5909" t="inlineStr">
        <is>
          <t>O037436</t>
        </is>
      </c>
      <c r="C5909" s="25" t="n">
        <v>45733</v>
      </c>
      <c r="D5909" t="inlineStr">
        <is>
          <t>Electronics</t>
        </is>
      </c>
      <c r="E5909" t="inlineStr">
        <is>
          <t>West</t>
        </is>
      </c>
      <c r="F5909" t="inlineStr">
        <is>
          <t>Marketplace</t>
        </is>
      </c>
      <c r="G5909" t="inlineStr">
        <is>
          <t>Defective Product</t>
        </is>
      </c>
      <c r="H5909" t="n">
        <v>1</v>
      </c>
      <c r="I5909" t="n">
        <v>2598.11</v>
      </c>
    </row>
    <row r="5910">
      <c r="A5910" t="inlineStr">
        <is>
          <t>RET005925</t>
        </is>
      </c>
      <c r="B5910" t="inlineStr">
        <is>
          <t>O037438</t>
        </is>
      </c>
      <c r="C5910" s="25" t="n">
        <v>45733</v>
      </c>
      <c r="D5910" t="inlineStr">
        <is>
          <t>Electronics</t>
        </is>
      </c>
      <c r="E5910" t="inlineStr">
        <is>
          <t>West</t>
        </is>
      </c>
      <c r="F5910" t="inlineStr">
        <is>
          <t>Mobile App</t>
        </is>
      </c>
      <c r="G5910" t="inlineStr">
        <is>
          <t>Changed Mind</t>
        </is>
      </c>
      <c r="H5910" t="n">
        <v>1</v>
      </c>
      <c r="I5910" t="n">
        <v>5855.84</v>
      </c>
    </row>
    <row r="5911">
      <c r="A5911" t="inlineStr">
        <is>
          <t>RET005926</t>
        </is>
      </c>
      <c r="B5911" t="inlineStr">
        <is>
          <t>O037454</t>
        </is>
      </c>
      <c r="C5911" s="25" t="n">
        <v>45734</v>
      </c>
      <c r="D5911" t="inlineStr">
        <is>
          <t>Fashion</t>
        </is>
      </c>
      <c r="E5911" t="inlineStr">
        <is>
          <t>North</t>
        </is>
      </c>
      <c r="F5911" t="inlineStr">
        <is>
          <t>Retail Store</t>
        </is>
      </c>
      <c r="G5911" t="inlineStr">
        <is>
          <t>Not as Described</t>
        </is>
      </c>
      <c r="H5911" t="n">
        <v>1</v>
      </c>
      <c r="I5911" t="n">
        <v>1160.07</v>
      </c>
    </row>
    <row r="5912">
      <c r="A5912" t="inlineStr">
        <is>
          <t>RET005927</t>
        </is>
      </c>
      <c r="B5912" t="inlineStr">
        <is>
          <t>O037460</t>
        </is>
      </c>
      <c r="C5912" s="25" t="n">
        <v>45734</v>
      </c>
      <c r="D5912" t="inlineStr">
        <is>
          <t>Fashion</t>
        </is>
      </c>
      <c r="E5912" t="inlineStr">
        <is>
          <t>East</t>
        </is>
      </c>
      <c r="F5912" t="inlineStr">
        <is>
          <t>Website</t>
        </is>
      </c>
      <c r="G5912" t="inlineStr">
        <is>
          <t>Defective Product</t>
        </is>
      </c>
      <c r="H5912" t="n">
        <v>1</v>
      </c>
      <c r="I5912" t="n">
        <v>1037.96</v>
      </c>
    </row>
    <row r="5913">
      <c r="A5913" t="inlineStr">
        <is>
          <t>RET005928</t>
        </is>
      </c>
      <c r="B5913" t="inlineStr">
        <is>
          <t>O037464</t>
        </is>
      </c>
      <c r="C5913" s="25" t="n">
        <v>45734</v>
      </c>
      <c r="D5913" t="inlineStr">
        <is>
          <t>Electronics</t>
        </is>
      </c>
      <c r="E5913" t="inlineStr">
        <is>
          <t>West</t>
        </is>
      </c>
      <c r="F5913" t="inlineStr">
        <is>
          <t>Mobile App</t>
        </is>
      </c>
      <c r="G5913" t="inlineStr">
        <is>
          <t>Defective Product</t>
        </is>
      </c>
      <c r="H5913" t="n">
        <v>2</v>
      </c>
      <c r="I5913" t="n">
        <v>16931.47</v>
      </c>
    </row>
    <row r="5914">
      <c r="A5914" t="inlineStr">
        <is>
          <t>RET005929</t>
        </is>
      </c>
      <c r="B5914" t="inlineStr">
        <is>
          <t>O037478</t>
        </is>
      </c>
      <c r="C5914" s="25" t="n">
        <v>45734</v>
      </c>
      <c r="D5914" t="inlineStr">
        <is>
          <t>Fashion</t>
        </is>
      </c>
      <c r="E5914" t="inlineStr">
        <is>
          <t>East</t>
        </is>
      </c>
      <c r="F5914" t="inlineStr">
        <is>
          <t>Website</t>
        </is>
      </c>
      <c r="G5914" t="inlineStr">
        <is>
          <t>Size/Fit Issue</t>
        </is>
      </c>
      <c r="H5914" t="n">
        <v>1</v>
      </c>
      <c r="I5914" t="n">
        <v>592.8200000000001</v>
      </c>
    </row>
    <row r="5915">
      <c r="A5915" t="inlineStr">
        <is>
          <t>RET005930</t>
        </is>
      </c>
      <c r="B5915" t="inlineStr">
        <is>
          <t>O037488</t>
        </is>
      </c>
      <c r="C5915" s="25" t="n">
        <v>45735</v>
      </c>
      <c r="D5915" t="inlineStr">
        <is>
          <t>Fashion</t>
        </is>
      </c>
      <c r="E5915" t="inlineStr">
        <is>
          <t>South</t>
        </is>
      </c>
      <c r="F5915" t="inlineStr">
        <is>
          <t>Mobile App</t>
        </is>
      </c>
      <c r="G5915" t="inlineStr">
        <is>
          <t>Size/Fit Issue</t>
        </is>
      </c>
      <c r="H5915" t="n">
        <v>1</v>
      </c>
      <c r="I5915" t="n">
        <v>756.04</v>
      </c>
    </row>
    <row r="5916">
      <c r="A5916" t="inlineStr">
        <is>
          <t>RET005931</t>
        </is>
      </c>
      <c r="B5916" t="inlineStr">
        <is>
          <t>O037488</t>
        </is>
      </c>
      <c r="C5916" s="25" t="n">
        <v>45735</v>
      </c>
      <c r="D5916" t="inlineStr">
        <is>
          <t>Fashion</t>
        </is>
      </c>
      <c r="E5916" t="inlineStr">
        <is>
          <t>South</t>
        </is>
      </c>
      <c r="F5916" t="inlineStr">
        <is>
          <t>Mobile App</t>
        </is>
      </c>
      <c r="G5916" t="inlineStr">
        <is>
          <t>Size/Fit Issue</t>
        </is>
      </c>
      <c r="H5916" t="n">
        <v>2</v>
      </c>
      <c r="I5916" t="n">
        <v>899.13</v>
      </c>
    </row>
    <row r="5917">
      <c r="A5917" t="inlineStr">
        <is>
          <t>RET005932</t>
        </is>
      </c>
      <c r="B5917" t="inlineStr">
        <is>
          <t>O037497</t>
        </is>
      </c>
      <c r="C5917" s="25" t="n">
        <v>45735</v>
      </c>
      <c r="D5917" t="inlineStr">
        <is>
          <t>Sports</t>
        </is>
      </c>
      <c r="E5917" t="inlineStr">
        <is>
          <t>South</t>
        </is>
      </c>
      <c r="F5917" t="inlineStr">
        <is>
          <t>Website</t>
        </is>
      </c>
      <c r="G5917" t="inlineStr">
        <is>
          <t>Wrong Item Delivered</t>
        </is>
      </c>
      <c r="H5917" t="n">
        <v>1</v>
      </c>
      <c r="I5917" t="n">
        <v>2989.06</v>
      </c>
    </row>
    <row r="5918">
      <c r="A5918" t="inlineStr">
        <is>
          <t>RET005933</t>
        </is>
      </c>
      <c r="B5918" t="inlineStr">
        <is>
          <t>O037498</t>
        </is>
      </c>
      <c r="C5918" s="25" t="n">
        <v>45735</v>
      </c>
      <c r="D5918" t="inlineStr">
        <is>
          <t>Fashion</t>
        </is>
      </c>
      <c r="E5918" t="inlineStr">
        <is>
          <t>South</t>
        </is>
      </c>
      <c r="F5918" t="inlineStr">
        <is>
          <t>Website</t>
        </is>
      </c>
      <c r="G5918" t="inlineStr">
        <is>
          <t>Defective Product</t>
        </is>
      </c>
      <c r="H5918" t="n">
        <v>1</v>
      </c>
      <c r="I5918" t="n">
        <v>1145.41</v>
      </c>
    </row>
    <row r="5919">
      <c r="A5919" t="inlineStr">
        <is>
          <t>RET005934</t>
        </is>
      </c>
      <c r="B5919" t="inlineStr">
        <is>
          <t>O037515</t>
        </is>
      </c>
      <c r="C5919" s="25" t="n">
        <v>45735</v>
      </c>
      <c r="D5919" t="inlineStr">
        <is>
          <t>Fashion</t>
        </is>
      </c>
      <c r="E5919" t="inlineStr">
        <is>
          <t>East</t>
        </is>
      </c>
      <c r="F5919" t="inlineStr">
        <is>
          <t>Website</t>
        </is>
      </c>
      <c r="G5919" t="inlineStr">
        <is>
          <t>Size/Fit Issue</t>
        </is>
      </c>
      <c r="H5919" t="n">
        <v>1</v>
      </c>
      <c r="I5919" t="n">
        <v>766.85</v>
      </c>
    </row>
    <row r="5920">
      <c r="A5920" t="inlineStr">
        <is>
          <t>RET005935</t>
        </is>
      </c>
      <c r="B5920" t="inlineStr">
        <is>
          <t>O037531</t>
        </is>
      </c>
      <c r="C5920" s="25" t="n">
        <v>45735</v>
      </c>
      <c r="D5920" t="inlineStr">
        <is>
          <t>Fashion</t>
        </is>
      </c>
      <c r="E5920" t="inlineStr">
        <is>
          <t>North</t>
        </is>
      </c>
      <c r="F5920" t="inlineStr">
        <is>
          <t>Mobile App</t>
        </is>
      </c>
      <c r="G5920" t="inlineStr">
        <is>
          <t>Changed Mind</t>
        </is>
      </c>
      <c r="H5920" t="n">
        <v>1</v>
      </c>
      <c r="I5920" t="n">
        <v>1221.13</v>
      </c>
    </row>
    <row r="5921">
      <c r="A5921" t="inlineStr">
        <is>
          <t>RET005936</t>
        </is>
      </c>
      <c r="B5921" t="inlineStr">
        <is>
          <t>O037544</t>
        </is>
      </c>
      <c r="C5921" s="25" t="n">
        <v>45735</v>
      </c>
      <c r="D5921" t="inlineStr">
        <is>
          <t>Electronics</t>
        </is>
      </c>
      <c r="E5921" t="inlineStr">
        <is>
          <t>East</t>
        </is>
      </c>
      <c r="F5921" t="inlineStr">
        <is>
          <t>Website</t>
        </is>
      </c>
      <c r="G5921" t="inlineStr">
        <is>
          <t>Defective Product</t>
        </is>
      </c>
      <c r="H5921" t="n">
        <v>1</v>
      </c>
      <c r="I5921" t="n">
        <v>17949.75</v>
      </c>
    </row>
    <row r="5922">
      <c r="A5922" t="inlineStr">
        <is>
          <t>RET005937</t>
        </is>
      </c>
      <c r="B5922" t="inlineStr">
        <is>
          <t>O037545</t>
        </is>
      </c>
      <c r="C5922" s="25" t="n">
        <v>45735</v>
      </c>
      <c r="D5922" t="inlineStr">
        <is>
          <t>Electronics</t>
        </is>
      </c>
      <c r="E5922" t="inlineStr">
        <is>
          <t>South</t>
        </is>
      </c>
      <c r="F5922" t="inlineStr">
        <is>
          <t>Marketplace</t>
        </is>
      </c>
      <c r="G5922" t="inlineStr">
        <is>
          <t>Defective Product</t>
        </is>
      </c>
      <c r="H5922" t="n">
        <v>2</v>
      </c>
      <c r="I5922" t="n">
        <v>17527.44</v>
      </c>
    </row>
    <row r="5923">
      <c r="A5923" t="inlineStr">
        <is>
          <t>RET005938</t>
        </is>
      </c>
      <c r="B5923" t="inlineStr">
        <is>
          <t>O037560</t>
        </is>
      </c>
      <c r="C5923" s="25" t="n">
        <v>45736</v>
      </c>
      <c r="D5923" t="inlineStr">
        <is>
          <t>Grocery</t>
        </is>
      </c>
      <c r="E5923" t="inlineStr">
        <is>
          <t>South</t>
        </is>
      </c>
      <c r="F5923" t="inlineStr">
        <is>
          <t>Mobile App</t>
        </is>
      </c>
      <c r="G5923" t="inlineStr">
        <is>
          <t>Not as Described</t>
        </is>
      </c>
      <c r="H5923" t="n">
        <v>3</v>
      </c>
      <c r="I5923" t="n">
        <v>1428.04</v>
      </c>
    </row>
    <row r="5924">
      <c r="A5924" t="inlineStr">
        <is>
          <t>RET005939</t>
        </is>
      </c>
      <c r="B5924" t="inlineStr">
        <is>
          <t>O037567</t>
        </is>
      </c>
      <c r="C5924" s="25" t="n">
        <v>45736</v>
      </c>
      <c r="D5924" t="inlineStr">
        <is>
          <t>Electronics</t>
        </is>
      </c>
      <c r="E5924" t="inlineStr">
        <is>
          <t>North</t>
        </is>
      </c>
      <c r="F5924" t="inlineStr">
        <is>
          <t>Mobile App</t>
        </is>
      </c>
      <c r="G5924" t="inlineStr">
        <is>
          <t>Changed Mind</t>
        </is>
      </c>
      <c r="H5924" t="n">
        <v>1</v>
      </c>
      <c r="I5924" t="n">
        <v>10808.48</v>
      </c>
    </row>
    <row r="5925">
      <c r="A5925" t="inlineStr">
        <is>
          <t>RET005940</t>
        </is>
      </c>
      <c r="B5925" t="inlineStr">
        <is>
          <t>O037576</t>
        </is>
      </c>
      <c r="C5925" s="25" t="n">
        <v>45736</v>
      </c>
      <c r="D5925" t="inlineStr">
        <is>
          <t>Home &amp; Kitchen</t>
        </is>
      </c>
      <c r="E5925" t="inlineStr">
        <is>
          <t>East</t>
        </is>
      </c>
      <c r="F5925" t="inlineStr">
        <is>
          <t>Mobile App</t>
        </is>
      </c>
      <c r="G5925" t="inlineStr">
        <is>
          <t>Not as Described</t>
        </is>
      </c>
      <c r="H5925" t="n">
        <v>2</v>
      </c>
      <c r="I5925" t="n">
        <v>12198.28</v>
      </c>
    </row>
    <row r="5926">
      <c r="A5926" t="inlineStr">
        <is>
          <t>RET005941</t>
        </is>
      </c>
      <c r="B5926" t="inlineStr">
        <is>
          <t>O037577</t>
        </is>
      </c>
      <c r="C5926" s="25" t="n">
        <v>45736</v>
      </c>
      <c r="D5926" t="inlineStr">
        <is>
          <t>Home &amp; Kitchen</t>
        </is>
      </c>
      <c r="E5926" t="inlineStr">
        <is>
          <t>North</t>
        </is>
      </c>
      <c r="F5926" t="inlineStr">
        <is>
          <t>Marketplace</t>
        </is>
      </c>
      <c r="G5926" t="inlineStr">
        <is>
          <t>Changed Mind</t>
        </is>
      </c>
      <c r="H5926" t="n">
        <v>1</v>
      </c>
      <c r="I5926" t="n">
        <v>1764.31</v>
      </c>
    </row>
    <row r="5927">
      <c r="A5927" t="inlineStr">
        <is>
          <t>RET005942</t>
        </is>
      </c>
      <c r="B5927" t="inlineStr">
        <is>
          <t>O037579</t>
        </is>
      </c>
      <c r="C5927" s="25" t="n">
        <v>45736</v>
      </c>
      <c r="D5927" t="inlineStr">
        <is>
          <t>Fashion</t>
        </is>
      </c>
      <c r="E5927" t="inlineStr">
        <is>
          <t>South</t>
        </is>
      </c>
      <c r="F5927" t="inlineStr">
        <is>
          <t>Marketplace</t>
        </is>
      </c>
      <c r="G5927" t="inlineStr">
        <is>
          <t>Changed Mind</t>
        </is>
      </c>
      <c r="H5927" t="n">
        <v>1</v>
      </c>
      <c r="I5927" t="n">
        <v>1409.54</v>
      </c>
    </row>
    <row r="5928">
      <c r="A5928" t="inlineStr">
        <is>
          <t>RET005943</t>
        </is>
      </c>
      <c r="B5928" t="inlineStr">
        <is>
          <t>O037592</t>
        </is>
      </c>
      <c r="C5928" s="25" t="n">
        <v>45737</v>
      </c>
      <c r="D5928" t="inlineStr">
        <is>
          <t>Fashion</t>
        </is>
      </c>
      <c r="E5928" t="inlineStr">
        <is>
          <t>South</t>
        </is>
      </c>
      <c r="F5928" t="inlineStr">
        <is>
          <t>Marketplace</t>
        </is>
      </c>
      <c r="G5928" t="inlineStr">
        <is>
          <t>Wrong Item Delivered</t>
        </is>
      </c>
      <c r="H5928" t="n">
        <v>1</v>
      </c>
      <c r="I5928" t="n">
        <v>2160.06</v>
      </c>
    </row>
    <row r="5929">
      <c r="A5929" t="inlineStr">
        <is>
          <t>RET005944</t>
        </is>
      </c>
      <c r="B5929" t="inlineStr">
        <is>
          <t>O037594</t>
        </is>
      </c>
      <c r="C5929" s="25" t="n">
        <v>45737</v>
      </c>
      <c r="D5929" t="inlineStr">
        <is>
          <t>Fashion</t>
        </is>
      </c>
      <c r="E5929" t="inlineStr">
        <is>
          <t>Central</t>
        </is>
      </c>
      <c r="F5929" t="inlineStr">
        <is>
          <t>Website</t>
        </is>
      </c>
      <c r="G5929" t="inlineStr">
        <is>
          <t>Not as Described</t>
        </is>
      </c>
      <c r="H5929" t="n">
        <v>1</v>
      </c>
      <c r="I5929" t="n">
        <v>524.6799999999999</v>
      </c>
    </row>
    <row r="5930">
      <c r="A5930" t="inlineStr">
        <is>
          <t>RET005945</t>
        </is>
      </c>
      <c r="B5930" t="inlineStr">
        <is>
          <t>O037607</t>
        </is>
      </c>
      <c r="C5930" s="25" t="n">
        <v>45737</v>
      </c>
      <c r="D5930" t="inlineStr">
        <is>
          <t>Fashion</t>
        </is>
      </c>
      <c r="E5930" t="inlineStr">
        <is>
          <t>Central</t>
        </is>
      </c>
      <c r="F5930" t="inlineStr">
        <is>
          <t>Website</t>
        </is>
      </c>
      <c r="G5930" t="inlineStr">
        <is>
          <t>Size/Fit Issue</t>
        </is>
      </c>
      <c r="H5930" t="n">
        <v>1</v>
      </c>
      <c r="I5930" t="n">
        <v>1190.9</v>
      </c>
    </row>
    <row r="5931">
      <c r="A5931" t="inlineStr">
        <is>
          <t>RET005946</t>
        </is>
      </c>
      <c r="B5931" t="inlineStr">
        <is>
          <t>O037611</t>
        </is>
      </c>
      <c r="C5931" s="25" t="n">
        <v>45737</v>
      </c>
      <c r="D5931" t="inlineStr">
        <is>
          <t>Beauty</t>
        </is>
      </c>
      <c r="E5931" t="inlineStr">
        <is>
          <t>West</t>
        </is>
      </c>
      <c r="F5931" t="inlineStr">
        <is>
          <t>Marketplace</t>
        </is>
      </c>
      <c r="G5931" t="inlineStr">
        <is>
          <t>Not as Described</t>
        </is>
      </c>
      <c r="H5931" t="n">
        <v>1</v>
      </c>
      <c r="I5931" t="n">
        <v>578.28</v>
      </c>
    </row>
    <row r="5932">
      <c r="A5932" t="inlineStr">
        <is>
          <t>RET005947</t>
        </is>
      </c>
      <c r="B5932" t="inlineStr">
        <is>
          <t>O037616</t>
        </is>
      </c>
      <c r="C5932" s="25" t="n">
        <v>45737</v>
      </c>
      <c r="D5932" t="inlineStr">
        <is>
          <t>Fashion</t>
        </is>
      </c>
      <c r="E5932" t="inlineStr">
        <is>
          <t>North</t>
        </is>
      </c>
      <c r="F5932" t="inlineStr">
        <is>
          <t>Mobile App</t>
        </is>
      </c>
      <c r="G5932" t="inlineStr">
        <is>
          <t>Changed Mind</t>
        </is>
      </c>
      <c r="H5932" t="n">
        <v>1</v>
      </c>
      <c r="I5932" t="n">
        <v>1406.67</v>
      </c>
    </row>
    <row r="5933">
      <c r="A5933" t="inlineStr">
        <is>
          <t>RET005948</t>
        </is>
      </c>
      <c r="B5933" t="inlineStr">
        <is>
          <t>O037624</t>
        </is>
      </c>
      <c r="C5933" s="25" t="n">
        <v>45737</v>
      </c>
      <c r="D5933" t="inlineStr">
        <is>
          <t>Fashion</t>
        </is>
      </c>
      <c r="E5933" t="inlineStr">
        <is>
          <t>West</t>
        </is>
      </c>
      <c r="F5933" t="inlineStr">
        <is>
          <t>Marketplace</t>
        </is>
      </c>
      <c r="G5933" t="inlineStr">
        <is>
          <t>Changed Mind</t>
        </is>
      </c>
      <c r="H5933" t="n">
        <v>1</v>
      </c>
      <c r="I5933" t="n">
        <v>1704.66</v>
      </c>
    </row>
    <row r="5934">
      <c r="A5934" t="inlineStr">
        <is>
          <t>RET005949</t>
        </is>
      </c>
      <c r="B5934" t="inlineStr">
        <is>
          <t>O037632</t>
        </is>
      </c>
      <c r="C5934" s="25" t="n">
        <v>45737</v>
      </c>
      <c r="D5934" t="inlineStr">
        <is>
          <t>Fashion</t>
        </is>
      </c>
      <c r="E5934" t="inlineStr">
        <is>
          <t>North</t>
        </is>
      </c>
      <c r="F5934" t="inlineStr">
        <is>
          <t>Mobile App</t>
        </is>
      </c>
      <c r="G5934" t="inlineStr">
        <is>
          <t>Not as Described</t>
        </is>
      </c>
      <c r="H5934" t="n">
        <v>1</v>
      </c>
      <c r="I5934" t="n">
        <v>2280.07</v>
      </c>
    </row>
    <row r="5935">
      <c r="A5935" t="inlineStr">
        <is>
          <t>RET005950</t>
        </is>
      </c>
      <c r="B5935" t="inlineStr">
        <is>
          <t>O037655</t>
        </is>
      </c>
      <c r="C5935" s="25" t="n">
        <v>45737</v>
      </c>
      <c r="D5935" t="inlineStr">
        <is>
          <t>Electronics</t>
        </is>
      </c>
      <c r="E5935" t="inlineStr">
        <is>
          <t>North</t>
        </is>
      </c>
      <c r="F5935" t="inlineStr">
        <is>
          <t>Marketplace</t>
        </is>
      </c>
      <c r="G5935" t="inlineStr">
        <is>
          <t>Not as Described</t>
        </is>
      </c>
      <c r="H5935" t="n">
        <v>1</v>
      </c>
      <c r="I5935" t="n">
        <v>5475.66</v>
      </c>
    </row>
    <row r="5936">
      <c r="A5936" t="inlineStr">
        <is>
          <t>RET005951</t>
        </is>
      </c>
      <c r="B5936" t="inlineStr">
        <is>
          <t>O037661</t>
        </is>
      </c>
      <c r="C5936" s="25" t="n">
        <v>45738</v>
      </c>
      <c r="D5936" t="inlineStr">
        <is>
          <t>Fashion</t>
        </is>
      </c>
      <c r="E5936" t="inlineStr">
        <is>
          <t>West</t>
        </is>
      </c>
      <c r="F5936" t="inlineStr">
        <is>
          <t>Marketplace</t>
        </is>
      </c>
      <c r="G5936" t="inlineStr">
        <is>
          <t>Size/Fit Issue</t>
        </is>
      </c>
      <c r="H5936" t="n">
        <v>1</v>
      </c>
      <c r="I5936" t="n">
        <v>1745.76</v>
      </c>
    </row>
    <row r="5937">
      <c r="A5937" t="inlineStr">
        <is>
          <t>RET005952</t>
        </is>
      </c>
      <c r="B5937" t="inlineStr">
        <is>
          <t>O037668</t>
        </is>
      </c>
      <c r="C5937" s="25" t="n">
        <v>45738</v>
      </c>
      <c r="D5937" t="inlineStr">
        <is>
          <t>Fashion</t>
        </is>
      </c>
      <c r="E5937" t="inlineStr">
        <is>
          <t>East</t>
        </is>
      </c>
      <c r="F5937" t="inlineStr">
        <is>
          <t>Marketplace</t>
        </is>
      </c>
      <c r="G5937" t="inlineStr">
        <is>
          <t>Size/Fit Issue</t>
        </is>
      </c>
      <c r="H5937" t="n">
        <v>1</v>
      </c>
      <c r="I5937" t="n">
        <v>1016.22</v>
      </c>
    </row>
    <row r="5938">
      <c r="A5938" t="inlineStr">
        <is>
          <t>RET005953</t>
        </is>
      </c>
      <c r="B5938" t="inlineStr">
        <is>
          <t>O037670</t>
        </is>
      </c>
      <c r="C5938" s="25" t="n">
        <v>45738</v>
      </c>
      <c r="D5938" t="inlineStr">
        <is>
          <t>Fashion</t>
        </is>
      </c>
      <c r="E5938" t="inlineStr">
        <is>
          <t>West</t>
        </is>
      </c>
      <c r="F5938" t="inlineStr">
        <is>
          <t>Retail Store</t>
        </is>
      </c>
      <c r="G5938" t="inlineStr">
        <is>
          <t>Size/Fit Issue</t>
        </is>
      </c>
      <c r="H5938" t="n">
        <v>1</v>
      </c>
      <c r="I5938" t="n">
        <v>1201.17</v>
      </c>
    </row>
    <row r="5939">
      <c r="A5939" t="inlineStr">
        <is>
          <t>RET005954</t>
        </is>
      </c>
      <c r="B5939" t="inlineStr">
        <is>
          <t>O037678</t>
        </is>
      </c>
      <c r="C5939" s="25" t="n">
        <v>45738</v>
      </c>
      <c r="D5939" t="inlineStr">
        <is>
          <t>Home &amp; Kitchen</t>
        </is>
      </c>
      <c r="E5939" t="inlineStr">
        <is>
          <t>West</t>
        </is>
      </c>
      <c r="F5939" t="inlineStr">
        <is>
          <t>Website</t>
        </is>
      </c>
      <c r="G5939" t="inlineStr">
        <is>
          <t>Not as Described</t>
        </is>
      </c>
      <c r="H5939" t="n">
        <v>1</v>
      </c>
      <c r="I5939" t="n">
        <v>310.53</v>
      </c>
    </row>
    <row r="5940">
      <c r="A5940" t="inlineStr">
        <is>
          <t>RET005955</t>
        </is>
      </c>
      <c r="B5940" t="inlineStr">
        <is>
          <t>O037681</t>
        </is>
      </c>
      <c r="C5940" s="25" t="n">
        <v>45738</v>
      </c>
      <c r="D5940" t="inlineStr">
        <is>
          <t>Electronics</t>
        </is>
      </c>
      <c r="E5940" t="inlineStr">
        <is>
          <t>Central</t>
        </is>
      </c>
      <c r="F5940" t="inlineStr">
        <is>
          <t>Mobile App</t>
        </is>
      </c>
      <c r="G5940" t="inlineStr">
        <is>
          <t>Defective Product</t>
        </is>
      </c>
      <c r="H5940" t="n">
        <v>1</v>
      </c>
      <c r="I5940" t="n">
        <v>7862.15</v>
      </c>
    </row>
    <row r="5941">
      <c r="A5941" t="inlineStr">
        <is>
          <t>RET005956</t>
        </is>
      </c>
      <c r="B5941" t="inlineStr">
        <is>
          <t>O037685</t>
        </is>
      </c>
      <c r="C5941" s="25" t="n">
        <v>45738</v>
      </c>
      <c r="D5941" t="inlineStr">
        <is>
          <t>Electronics</t>
        </is>
      </c>
      <c r="E5941" t="inlineStr">
        <is>
          <t>West</t>
        </is>
      </c>
      <c r="F5941" t="inlineStr">
        <is>
          <t>Website</t>
        </is>
      </c>
      <c r="G5941" t="inlineStr">
        <is>
          <t>Defective Product</t>
        </is>
      </c>
      <c r="H5941" t="n">
        <v>1</v>
      </c>
      <c r="I5941" t="n">
        <v>23108.49</v>
      </c>
    </row>
    <row r="5942">
      <c r="A5942" t="inlineStr">
        <is>
          <t>RET005957</t>
        </is>
      </c>
      <c r="B5942" t="inlineStr">
        <is>
          <t>O037693</t>
        </is>
      </c>
      <c r="C5942" s="25" t="n">
        <v>45738</v>
      </c>
      <c r="D5942" t="inlineStr">
        <is>
          <t>Fashion</t>
        </is>
      </c>
      <c r="E5942" t="inlineStr">
        <is>
          <t>East</t>
        </is>
      </c>
      <c r="F5942" t="inlineStr">
        <is>
          <t>Mobile App</t>
        </is>
      </c>
      <c r="G5942" t="inlineStr">
        <is>
          <t>Changed Mind</t>
        </is>
      </c>
      <c r="H5942" t="n">
        <v>1</v>
      </c>
      <c r="I5942" t="n">
        <v>6760.05</v>
      </c>
    </row>
    <row r="5943">
      <c r="A5943" t="inlineStr">
        <is>
          <t>RET005958</t>
        </is>
      </c>
      <c r="B5943" t="inlineStr">
        <is>
          <t>O037695</t>
        </is>
      </c>
      <c r="C5943" s="25" t="n">
        <v>45738</v>
      </c>
      <c r="D5943" t="inlineStr">
        <is>
          <t>Fashion</t>
        </is>
      </c>
      <c r="E5943" t="inlineStr">
        <is>
          <t>South</t>
        </is>
      </c>
      <c r="F5943" t="inlineStr">
        <is>
          <t>Website</t>
        </is>
      </c>
      <c r="G5943" t="inlineStr">
        <is>
          <t>Size/Fit Issue</t>
        </is>
      </c>
      <c r="H5943" t="n">
        <v>1</v>
      </c>
      <c r="I5943" t="n">
        <v>247.69</v>
      </c>
    </row>
    <row r="5944">
      <c r="A5944" t="inlineStr">
        <is>
          <t>RET005959</t>
        </is>
      </c>
      <c r="B5944" t="inlineStr">
        <is>
          <t>O037696</t>
        </is>
      </c>
      <c r="C5944" s="25" t="n">
        <v>45738</v>
      </c>
      <c r="D5944" t="inlineStr">
        <is>
          <t>Fashion</t>
        </is>
      </c>
      <c r="E5944" t="inlineStr">
        <is>
          <t>West</t>
        </is>
      </c>
      <c r="F5944" t="inlineStr">
        <is>
          <t>Mobile App</t>
        </is>
      </c>
      <c r="G5944" t="inlineStr">
        <is>
          <t>Defective Product</t>
        </is>
      </c>
      <c r="H5944" t="n">
        <v>1</v>
      </c>
      <c r="I5944" t="n">
        <v>749.0599999999999</v>
      </c>
    </row>
    <row r="5945">
      <c r="A5945" t="inlineStr">
        <is>
          <t>RET005960</t>
        </is>
      </c>
      <c r="B5945" t="inlineStr">
        <is>
          <t>O037702</t>
        </is>
      </c>
      <c r="C5945" s="25" t="n">
        <v>45738</v>
      </c>
      <c r="D5945" t="inlineStr">
        <is>
          <t>Beauty</t>
        </is>
      </c>
      <c r="E5945" t="inlineStr">
        <is>
          <t>North</t>
        </is>
      </c>
      <c r="F5945" t="inlineStr">
        <is>
          <t>Marketplace</t>
        </is>
      </c>
      <c r="G5945" t="inlineStr">
        <is>
          <t>Not as Described</t>
        </is>
      </c>
      <c r="H5945" t="n">
        <v>2</v>
      </c>
      <c r="I5945" t="n">
        <v>4456.41</v>
      </c>
    </row>
    <row r="5946">
      <c r="A5946" t="inlineStr">
        <is>
          <t>RET005961</t>
        </is>
      </c>
      <c r="B5946" t="inlineStr">
        <is>
          <t>O037702</t>
        </is>
      </c>
      <c r="C5946" s="25" t="n">
        <v>45738</v>
      </c>
      <c r="D5946" t="inlineStr">
        <is>
          <t>Fashion</t>
        </is>
      </c>
      <c r="E5946" t="inlineStr">
        <is>
          <t>North</t>
        </is>
      </c>
      <c r="F5946" t="inlineStr">
        <is>
          <t>Marketplace</t>
        </is>
      </c>
      <c r="G5946" t="inlineStr">
        <is>
          <t>Changed Mind</t>
        </is>
      </c>
      <c r="H5946" t="n">
        <v>1</v>
      </c>
      <c r="I5946" t="n">
        <v>1396.4</v>
      </c>
    </row>
    <row r="5947">
      <c r="A5947" t="inlineStr">
        <is>
          <t>RET005962</t>
        </is>
      </c>
      <c r="B5947" t="inlineStr">
        <is>
          <t>O037703</t>
        </is>
      </c>
      <c r="C5947" s="25" t="n">
        <v>45738</v>
      </c>
      <c r="D5947" t="inlineStr">
        <is>
          <t>Fashion</t>
        </is>
      </c>
      <c r="E5947" t="inlineStr">
        <is>
          <t>South</t>
        </is>
      </c>
      <c r="F5947" t="inlineStr">
        <is>
          <t>Retail Store</t>
        </is>
      </c>
      <c r="G5947" t="inlineStr">
        <is>
          <t>Changed Mind</t>
        </is>
      </c>
      <c r="H5947" t="n">
        <v>1</v>
      </c>
      <c r="I5947" t="n">
        <v>1837.64</v>
      </c>
    </row>
    <row r="5948">
      <c r="A5948" t="inlineStr">
        <is>
          <t>RET005963</t>
        </is>
      </c>
      <c r="B5948" t="inlineStr">
        <is>
          <t>O037706</t>
        </is>
      </c>
      <c r="C5948" s="25" t="n">
        <v>45738</v>
      </c>
      <c r="D5948" t="inlineStr">
        <is>
          <t>Fashion</t>
        </is>
      </c>
      <c r="E5948" t="inlineStr">
        <is>
          <t>West</t>
        </is>
      </c>
      <c r="F5948" t="inlineStr">
        <is>
          <t>Mobile App</t>
        </is>
      </c>
      <c r="G5948" t="inlineStr">
        <is>
          <t>Not as Described</t>
        </is>
      </c>
      <c r="H5948" t="n">
        <v>1</v>
      </c>
      <c r="I5948" t="n">
        <v>2520.24</v>
      </c>
    </row>
    <row r="5949">
      <c r="A5949" t="inlineStr">
        <is>
          <t>RET005964</t>
        </is>
      </c>
      <c r="B5949" t="inlineStr">
        <is>
          <t>O037712</t>
        </is>
      </c>
      <c r="C5949" s="25" t="n">
        <v>45738</v>
      </c>
      <c r="D5949" t="inlineStr">
        <is>
          <t>Fashion</t>
        </is>
      </c>
      <c r="E5949" t="inlineStr">
        <is>
          <t>West</t>
        </is>
      </c>
      <c r="F5949" t="inlineStr">
        <is>
          <t>Marketplace</t>
        </is>
      </c>
      <c r="G5949" t="inlineStr">
        <is>
          <t>Not Specified</t>
        </is>
      </c>
      <c r="H5949" t="n">
        <v>1</v>
      </c>
      <c r="I5949" t="n">
        <v>1242.27</v>
      </c>
    </row>
    <row r="5950">
      <c r="A5950" t="inlineStr">
        <is>
          <t>RET005965</t>
        </is>
      </c>
      <c r="B5950" t="inlineStr">
        <is>
          <t>O037717</t>
        </is>
      </c>
      <c r="C5950" s="25" t="n">
        <v>45738</v>
      </c>
      <c r="D5950" t="inlineStr">
        <is>
          <t>Fashion</t>
        </is>
      </c>
      <c r="E5950" t="inlineStr">
        <is>
          <t>East</t>
        </is>
      </c>
      <c r="F5950" t="inlineStr">
        <is>
          <t>Retail Store</t>
        </is>
      </c>
      <c r="G5950" t="inlineStr">
        <is>
          <t>Size/Fit Issue</t>
        </is>
      </c>
      <c r="H5950" t="n">
        <v>1</v>
      </c>
      <c r="I5950" t="n">
        <v>2578.05</v>
      </c>
    </row>
    <row r="5951">
      <c r="A5951" t="inlineStr">
        <is>
          <t>RET005966</t>
        </is>
      </c>
      <c r="B5951" t="inlineStr">
        <is>
          <t>O037725</t>
        </is>
      </c>
      <c r="C5951" s="25" t="n">
        <v>45739</v>
      </c>
      <c r="D5951" t="inlineStr">
        <is>
          <t>Fashion</t>
        </is>
      </c>
      <c r="E5951" t="inlineStr">
        <is>
          <t>North</t>
        </is>
      </c>
      <c r="F5951" t="inlineStr">
        <is>
          <t>Mobile App</t>
        </is>
      </c>
      <c r="G5951" t="inlineStr">
        <is>
          <t>Not as Described</t>
        </is>
      </c>
      <c r="H5951" t="n">
        <v>1</v>
      </c>
      <c r="I5951" t="n">
        <v>1099.01</v>
      </c>
    </row>
    <row r="5952">
      <c r="A5952" t="inlineStr">
        <is>
          <t>RET005967</t>
        </is>
      </c>
      <c r="B5952" t="inlineStr">
        <is>
          <t>O037728</t>
        </is>
      </c>
      <c r="C5952" s="25" t="n">
        <v>45739</v>
      </c>
      <c r="D5952" t="inlineStr">
        <is>
          <t>Fashion</t>
        </is>
      </c>
      <c r="E5952" t="inlineStr">
        <is>
          <t>North</t>
        </is>
      </c>
      <c r="F5952" t="inlineStr">
        <is>
          <t>Mobile App</t>
        </is>
      </c>
      <c r="G5952" t="inlineStr">
        <is>
          <t>Defective Product</t>
        </is>
      </c>
      <c r="H5952" t="n">
        <v>1</v>
      </c>
      <c r="I5952" t="n">
        <v>1057.32</v>
      </c>
    </row>
    <row r="5953">
      <c r="A5953" t="inlineStr">
        <is>
          <t>RET005968</t>
        </is>
      </c>
      <c r="B5953" t="inlineStr">
        <is>
          <t>O037731</t>
        </is>
      </c>
      <c r="C5953" s="25" t="n">
        <v>45739</v>
      </c>
      <c r="D5953" t="inlineStr">
        <is>
          <t>Fashion</t>
        </is>
      </c>
      <c r="E5953" t="inlineStr">
        <is>
          <t>South</t>
        </is>
      </c>
      <c r="F5953" t="inlineStr">
        <is>
          <t>Marketplace</t>
        </is>
      </c>
      <c r="G5953" t="inlineStr">
        <is>
          <t>Not as Described</t>
        </is>
      </c>
      <c r="H5953" t="n">
        <v>1</v>
      </c>
      <c r="I5953" t="n">
        <v>1920.06</v>
      </c>
    </row>
    <row r="5954">
      <c r="A5954" t="inlineStr">
        <is>
          <t>RET005969</t>
        </is>
      </c>
      <c r="B5954" t="inlineStr">
        <is>
          <t>O037732</t>
        </is>
      </c>
      <c r="C5954" s="25" t="n">
        <v>45739</v>
      </c>
      <c r="D5954" t="inlineStr">
        <is>
          <t>Fashion</t>
        </is>
      </c>
      <c r="E5954" t="inlineStr">
        <is>
          <t>South</t>
        </is>
      </c>
      <c r="F5954" t="inlineStr">
        <is>
          <t>Website</t>
        </is>
      </c>
      <c r="G5954" t="inlineStr">
        <is>
          <t>Not as Described</t>
        </is>
      </c>
      <c r="H5954" t="n">
        <v>1</v>
      </c>
      <c r="I5954" t="n">
        <v>1057.32</v>
      </c>
    </row>
    <row r="5955">
      <c r="A5955" t="inlineStr">
        <is>
          <t>RET005970</t>
        </is>
      </c>
      <c r="B5955" t="inlineStr">
        <is>
          <t>O037735</t>
        </is>
      </c>
      <c r="C5955" s="25" t="n">
        <v>45739</v>
      </c>
      <c r="D5955" t="inlineStr">
        <is>
          <t>Electronics</t>
        </is>
      </c>
      <c r="E5955" t="inlineStr">
        <is>
          <t>West</t>
        </is>
      </c>
      <c r="F5955" t="inlineStr">
        <is>
          <t>Mobile App</t>
        </is>
      </c>
      <c r="G5955" t="inlineStr">
        <is>
          <t>Not as Described</t>
        </is>
      </c>
      <c r="H5955" t="n">
        <v>1</v>
      </c>
      <c r="I5955" t="n">
        <v>9470.6</v>
      </c>
    </row>
    <row r="5956">
      <c r="A5956" t="inlineStr">
        <is>
          <t>RET005971</t>
        </is>
      </c>
      <c r="B5956" t="inlineStr">
        <is>
          <t>O037746</t>
        </is>
      </c>
      <c r="C5956" s="25" t="n">
        <v>45739</v>
      </c>
      <c r="D5956" t="inlineStr">
        <is>
          <t>Fashion</t>
        </is>
      </c>
      <c r="E5956" t="inlineStr">
        <is>
          <t>West</t>
        </is>
      </c>
      <c r="F5956" t="inlineStr">
        <is>
          <t>Website</t>
        </is>
      </c>
      <c r="G5956" t="inlineStr">
        <is>
          <t>Changed Mind</t>
        </is>
      </c>
      <c r="H5956" t="n">
        <v>1</v>
      </c>
      <c r="I5956" t="n">
        <v>855.76</v>
      </c>
    </row>
    <row r="5957">
      <c r="A5957" t="inlineStr">
        <is>
          <t>RET005972</t>
        </is>
      </c>
      <c r="B5957" t="inlineStr">
        <is>
          <t>O037747</t>
        </is>
      </c>
      <c r="C5957" s="25" t="n">
        <v>45739</v>
      </c>
      <c r="D5957" t="inlineStr">
        <is>
          <t>Fashion</t>
        </is>
      </c>
      <c r="E5957" t="inlineStr">
        <is>
          <t>North</t>
        </is>
      </c>
      <c r="F5957" t="inlineStr">
        <is>
          <t>Website</t>
        </is>
      </c>
      <c r="G5957" t="inlineStr">
        <is>
          <t>Changed Mind</t>
        </is>
      </c>
      <c r="H5957" t="n">
        <v>1</v>
      </c>
      <c r="I5957" t="n">
        <v>1761.93</v>
      </c>
    </row>
    <row r="5958">
      <c r="A5958" t="inlineStr">
        <is>
          <t>RET005973</t>
        </is>
      </c>
      <c r="B5958" t="inlineStr">
        <is>
          <t>O037752</t>
        </is>
      </c>
      <c r="C5958" s="25" t="n">
        <v>45739</v>
      </c>
      <c r="D5958" t="inlineStr">
        <is>
          <t>Electronics</t>
        </is>
      </c>
      <c r="E5958" t="inlineStr">
        <is>
          <t>North</t>
        </is>
      </c>
      <c r="F5958" t="inlineStr">
        <is>
          <t>Retail Store</t>
        </is>
      </c>
      <c r="G5958" t="inlineStr">
        <is>
          <t>Damaged in Transit</t>
        </is>
      </c>
      <c r="H5958" t="n">
        <v>1</v>
      </c>
      <c r="I5958" t="n">
        <v>18894.47</v>
      </c>
    </row>
    <row r="5959">
      <c r="A5959" t="inlineStr">
        <is>
          <t>RET005974</t>
        </is>
      </c>
      <c r="B5959" t="inlineStr">
        <is>
          <t>O037753</t>
        </is>
      </c>
      <c r="C5959" s="25" t="n">
        <v>45739</v>
      </c>
      <c r="D5959" t="inlineStr">
        <is>
          <t>Fashion</t>
        </is>
      </c>
      <c r="E5959" t="inlineStr">
        <is>
          <t>West</t>
        </is>
      </c>
      <c r="F5959" t="inlineStr">
        <is>
          <t>Marketplace</t>
        </is>
      </c>
      <c r="G5959" t="inlineStr">
        <is>
          <t>Size/Fit Issue</t>
        </is>
      </c>
      <c r="H5959" t="n">
        <v>2</v>
      </c>
      <c r="I5959" t="n">
        <v>2075.91</v>
      </c>
    </row>
    <row r="5960">
      <c r="A5960" t="inlineStr">
        <is>
          <t>RET005975</t>
        </is>
      </c>
      <c r="B5960" t="inlineStr">
        <is>
          <t>O037754</t>
        </is>
      </c>
      <c r="C5960" s="25" t="n">
        <v>45739</v>
      </c>
      <c r="D5960" t="inlineStr">
        <is>
          <t>Electronics</t>
        </is>
      </c>
      <c r="E5960" t="inlineStr">
        <is>
          <t>North</t>
        </is>
      </c>
      <c r="F5960" t="inlineStr">
        <is>
          <t>Website</t>
        </is>
      </c>
      <c r="G5960" t="inlineStr">
        <is>
          <t>Changed Mind</t>
        </is>
      </c>
      <c r="H5960" t="n">
        <v>1</v>
      </c>
      <c r="I5960" t="n">
        <v>5849.4</v>
      </c>
    </row>
    <row r="5961">
      <c r="A5961" t="inlineStr">
        <is>
          <t>RET005976</t>
        </is>
      </c>
      <c r="B5961" t="inlineStr">
        <is>
          <t>O037760</t>
        </is>
      </c>
      <c r="C5961" s="25" t="n">
        <v>45739</v>
      </c>
      <c r="D5961" t="inlineStr">
        <is>
          <t>Electronics</t>
        </is>
      </c>
      <c r="E5961" t="inlineStr">
        <is>
          <t>East</t>
        </is>
      </c>
      <c r="F5961" t="inlineStr">
        <is>
          <t>Marketplace</t>
        </is>
      </c>
      <c r="G5961" t="inlineStr">
        <is>
          <t>Damaged in Transit</t>
        </is>
      </c>
      <c r="H5961" t="n">
        <v>1</v>
      </c>
      <c r="I5961" t="n">
        <v>16372.29</v>
      </c>
    </row>
    <row r="5962">
      <c r="A5962" t="inlineStr">
        <is>
          <t>RET005977</t>
        </is>
      </c>
      <c r="B5962" t="inlineStr">
        <is>
          <t>O037768</t>
        </is>
      </c>
      <c r="C5962" s="25" t="n">
        <v>45739</v>
      </c>
      <c r="D5962" t="inlineStr">
        <is>
          <t>Fashion</t>
        </is>
      </c>
      <c r="E5962" t="inlineStr">
        <is>
          <t>South</t>
        </is>
      </c>
      <c r="F5962" t="inlineStr">
        <is>
          <t>Mobile App</t>
        </is>
      </c>
      <c r="G5962" t="inlineStr">
        <is>
          <t>Not as Described</t>
        </is>
      </c>
      <c r="H5962" t="n">
        <v>2</v>
      </c>
      <c r="I5962" t="n">
        <v>1987.98</v>
      </c>
    </row>
    <row r="5963">
      <c r="A5963" t="inlineStr">
        <is>
          <t>RET005978</t>
        </is>
      </c>
      <c r="B5963" t="inlineStr">
        <is>
          <t>O037770</t>
        </is>
      </c>
      <c r="C5963" s="25" t="n">
        <v>45739</v>
      </c>
      <c r="D5963" t="inlineStr">
        <is>
          <t>Home &amp; Kitchen</t>
        </is>
      </c>
      <c r="E5963" t="inlineStr">
        <is>
          <t>East</t>
        </is>
      </c>
      <c r="F5963" t="inlineStr">
        <is>
          <t>Marketplace</t>
        </is>
      </c>
      <c r="G5963" t="inlineStr">
        <is>
          <t>Size/Fit Issue</t>
        </is>
      </c>
      <c r="H5963" t="n">
        <v>1</v>
      </c>
      <c r="I5963" t="n">
        <v>6030.08</v>
      </c>
    </row>
    <row r="5964">
      <c r="A5964" t="inlineStr">
        <is>
          <t>RET005979</t>
        </is>
      </c>
      <c r="B5964" t="inlineStr">
        <is>
          <t>O037779</t>
        </is>
      </c>
      <c r="C5964" s="25" t="n">
        <v>45739</v>
      </c>
      <c r="D5964" t="inlineStr">
        <is>
          <t>Beauty</t>
        </is>
      </c>
      <c r="E5964" t="inlineStr">
        <is>
          <t>North</t>
        </is>
      </c>
      <c r="F5964" t="inlineStr">
        <is>
          <t>Website</t>
        </is>
      </c>
      <c r="G5964" t="inlineStr">
        <is>
          <t>Not as Described</t>
        </is>
      </c>
      <c r="H5964" t="n">
        <v>1</v>
      </c>
      <c r="I5964" t="n">
        <v>669.51</v>
      </c>
    </row>
    <row r="5965">
      <c r="A5965" t="inlineStr">
        <is>
          <t>RET005980</t>
        </is>
      </c>
      <c r="B5965" t="inlineStr">
        <is>
          <t>O037782</t>
        </is>
      </c>
      <c r="C5965" s="25" t="n">
        <v>45740</v>
      </c>
      <c r="D5965" t="inlineStr">
        <is>
          <t>Fashion</t>
        </is>
      </c>
      <c r="E5965" t="inlineStr">
        <is>
          <t>South</t>
        </is>
      </c>
      <c r="F5965" t="inlineStr">
        <is>
          <t>Retail Store</t>
        </is>
      </c>
      <c r="G5965" t="inlineStr">
        <is>
          <t>Changed Mind</t>
        </is>
      </c>
      <c r="H5965" t="n">
        <v>1</v>
      </c>
      <c r="I5965" t="n">
        <v>512.73</v>
      </c>
    </row>
    <row r="5966">
      <c r="A5966" t="inlineStr">
        <is>
          <t>RET005981</t>
        </is>
      </c>
      <c r="B5966" t="inlineStr">
        <is>
          <t>O037800</t>
        </is>
      </c>
      <c r="C5966" s="25" t="n">
        <v>45740</v>
      </c>
      <c r="D5966" t="inlineStr">
        <is>
          <t>Fashion</t>
        </is>
      </c>
      <c r="E5966" t="inlineStr">
        <is>
          <t>North</t>
        </is>
      </c>
      <c r="F5966" t="inlineStr">
        <is>
          <t>Website</t>
        </is>
      </c>
      <c r="G5966" t="inlineStr">
        <is>
          <t>Defective Product</t>
        </is>
      </c>
      <c r="H5966" t="n">
        <v>1</v>
      </c>
      <c r="I5966" t="n">
        <v>1405.7</v>
      </c>
    </row>
    <row r="5967">
      <c r="A5967" t="inlineStr">
        <is>
          <t>RET005982</t>
        </is>
      </c>
      <c r="B5967" t="inlineStr">
        <is>
          <t>O037800</t>
        </is>
      </c>
      <c r="C5967" s="25" t="n">
        <v>45740</v>
      </c>
      <c r="D5967" t="inlineStr">
        <is>
          <t>Electronics</t>
        </is>
      </c>
      <c r="E5967" t="inlineStr">
        <is>
          <t>North</t>
        </is>
      </c>
      <c r="F5967" t="inlineStr">
        <is>
          <t>Website</t>
        </is>
      </c>
      <c r="G5967" t="inlineStr">
        <is>
          <t>Damaged in Transit</t>
        </is>
      </c>
      <c r="H5967" t="n">
        <v>1</v>
      </c>
      <c r="I5967" t="n">
        <v>11377.35</v>
      </c>
    </row>
    <row r="5968">
      <c r="A5968" t="inlineStr">
        <is>
          <t>RET005983</t>
        </is>
      </c>
      <c r="B5968" t="inlineStr">
        <is>
          <t>O037818</t>
        </is>
      </c>
      <c r="C5968" s="25" t="n">
        <v>45741</v>
      </c>
      <c r="D5968" t="inlineStr">
        <is>
          <t>Beauty</t>
        </is>
      </c>
      <c r="E5968" t="inlineStr">
        <is>
          <t>South</t>
        </is>
      </c>
      <c r="F5968" t="inlineStr">
        <is>
          <t>Marketplace</t>
        </is>
      </c>
      <c r="G5968" t="inlineStr">
        <is>
          <t>Damaged in Transit</t>
        </is>
      </c>
      <c r="H5968" t="n">
        <v>2</v>
      </c>
      <c r="I5968" t="n">
        <v>1477.68</v>
      </c>
    </row>
    <row r="5969">
      <c r="A5969" t="inlineStr">
        <is>
          <t>RET005984</t>
        </is>
      </c>
      <c r="B5969" t="inlineStr">
        <is>
          <t>O037819</t>
        </is>
      </c>
      <c r="C5969" s="25" t="n">
        <v>45741</v>
      </c>
      <c r="D5969" t="inlineStr">
        <is>
          <t>Books</t>
        </is>
      </c>
      <c r="E5969" t="inlineStr">
        <is>
          <t>West</t>
        </is>
      </c>
      <c r="F5969" t="inlineStr">
        <is>
          <t>Mobile App</t>
        </is>
      </c>
      <c r="G5969" t="inlineStr">
        <is>
          <t>Late Delivery</t>
        </is>
      </c>
      <c r="H5969" t="n">
        <v>1</v>
      </c>
      <c r="I5969" t="n">
        <v>327.78</v>
      </c>
    </row>
    <row r="5970">
      <c r="A5970" t="inlineStr">
        <is>
          <t>RET005985</t>
        </is>
      </c>
      <c r="B5970" t="inlineStr">
        <is>
          <t>O037838</t>
        </is>
      </c>
      <c r="C5970" s="25" t="n">
        <v>45741</v>
      </c>
      <c r="D5970" t="inlineStr">
        <is>
          <t>Beauty</t>
        </is>
      </c>
      <c r="E5970" t="inlineStr">
        <is>
          <t>South</t>
        </is>
      </c>
      <c r="F5970" t="inlineStr">
        <is>
          <t>Mobile App</t>
        </is>
      </c>
      <c r="G5970" t="inlineStr">
        <is>
          <t>Damaged in Transit</t>
        </is>
      </c>
      <c r="H5970" t="n">
        <v>1</v>
      </c>
      <c r="I5970" t="n">
        <v>235.3</v>
      </c>
    </row>
    <row r="5971">
      <c r="A5971" t="inlineStr">
        <is>
          <t>RET005986</t>
        </is>
      </c>
      <c r="B5971" t="inlineStr">
        <is>
          <t>O037842</t>
        </is>
      </c>
      <c r="C5971" s="25" t="n">
        <v>45741</v>
      </c>
      <c r="D5971" t="inlineStr">
        <is>
          <t>Fashion</t>
        </is>
      </c>
      <c r="E5971" t="inlineStr">
        <is>
          <t>South</t>
        </is>
      </c>
      <c r="F5971" t="inlineStr">
        <is>
          <t>Website</t>
        </is>
      </c>
      <c r="G5971" t="inlineStr">
        <is>
          <t>Size/Fit Issue</t>
        </is>
      </c>
      <c r="H5971" t="n">
        <v>1</v>
      </c>
      <c r="I5971" t="n">
        <v>1137.95</v>
      </c>
    </row>
    <row r="5972">
      <c r="A5972" t="inlineStr">
        <is>
          <t>RET005987</t>
        </is>
      </c>
      <c r="B5972" t="inlineStr">
        <is>
          <t>O037843</t>
        </is>
      </c>
      <c r="C5972" s="25" t="n">
        <v>45741</v>
      </c>
      <c r="D5972" t="inlineStr">
        <is>
          <t>Grocery</t>
        </is>
      </c>
      <c r="E5972" t="inlineStr">
        <is>
          <t>West</t>
        </is>
      </c>
      <c r="F5972" t="inlineStr">
        <is>
          <t>Website</t>
        </is>
      </c>
      <c r="G5972" t="inlineStr">
        <is>
          <t>Defective Product</t>
        </is>
      </c>
      <c r="H5972" t="n">
        <v>3</v>
      </c>
      <c r="I5972" t="n">
        <v>798.38</v>
      </c>
    </row>
    <row r="5973">
      <c r="A5973" t="inlineStr">
        <is>
          <t>RET005988</t>
        </is>
      </c>
      <c r="B5973" t="inlineStr">
        <is>
          <t>O037844</t>
        </is>
      </c>
      <c r="C5973" s="25" t="n">
        <v>45741</v>
      </c>
      <c r="D5973" t="inlineStr">
        <is>
          <t>Home &amp; Kitchen</t>
        </is>
      </c>
      <c r="E5973" t="inlineStr">
        <is>
          <t>South</t>
        </is>
      </c>
      <c r="F5973" t="inlineStr">
        <is>
          <t>Marketplace</t>
        </is>
      </c>
      <c r="G5973" t="inlineStr">
        <is>
          <t>Defective Product</t>
        </is>
      </c>
      <c r="H5973" t="n">
        <v>1</v>
      </c>
      <c r="I5973" t="n">
        <v>1079.54</v>
      </c>
    </row>
    <row r="5974">
      <c r="A5974" t="inlineStr">
        <is>
          <t>RET005989</t>
        </is>
      </c>
      <c r="B5974" t="inlineStr">
        <is>
          <t>O037848</t>
        </is>
      </c>
      <c r="C5974" s="25" t="n">
        <v>45741</v>
      </c>
      <c r="D5974" t="inlineStr">
        <is>
          <t>Beauty</t>
        </is>
      </c>
      <c r="E5974" t="inlineStr">
        <is>
          <t>East</t>
        </is>
      </c>
      <c r="F5974" t="inlineStr">
        <is>
          <t>Marketplace</t>
        </is>
      </c>
      <c r="G5974" t="inlineStr">
        <is>
          <t>Wrong Item Delivered</t>
        </is>
      </c>
      <c r="H5974" t="n">
        <v>1</v>
      </c>
      <c r="I5974" t="n">
        <v>164.51</v>
      </c>
    </row>
    <row r="5975">
      <c r="A5975" t="inlineStr">
        <is>
          <t>RET005990</t>
        </is>
      </c>
      <c r="B5975" t="inlineStr">
        <is>
          <t>O037853</t>
        </is>
      </c>
      <c r="C5975" s="25" t="n">
        <v>45741</v>
      </c>
      <c r="D5975" t="inlineStr">
        <is>
          <t>Fashion</t>
        </is>
      </c>
      <c r="E5975" t="inlineStr">
        <is>
          <t>South</t>
        </is>
      </c>
      <c r="F5975" t="inlineStr">
        <is>
          <t>Marketplace</t>
        </is>
      </c>
      <c r="G5975" t="inlineStr">
        <is>
          <t>Changed Mind</t>
        </is>
      </c>
      <c r="H5975" t="n">
        <v>2</v>
      </c>
      <c r="I5975" t="n">
        <v>4845.78</v>
      </c>
    </row>
    <row r="5976">
      <c r="A5976" t="inlineStr">
        <is>
          <t>RET005991</t>
        </is>
      </c>
      <c r="B5976" t="inlineStr">
        <is>
          <t>O037853</t>
        </is>
      </c>
      <c r="C5976" s="25" t="n">
        <v>45741</v>
      </c>
      <c r="D5976" t="inlineStr">
        <is>
          <t>Fashion</t>
        </is>
      </c>
      <c r="E5976" t="inlineStr">
        <is>
          <t>South</t>
        </is>
      </c>
      <c r="F5976" t="inlineStr">
        <is>
          <t>Marketplace</t>
        </is>
      </c>
      <c r="G5976" t="inlineStr">
        <is>
          <t>Changed Mind</t>
        </is>
      </c>
      <c r="H5976" t="n">
        <v>1</v>
      </c>
      <c r="I5976" t="n">
        <v>1322.9</v>
      </c>
    </row>
    <row r="5977">
      <c r="A5977" t="inlineStr">
        <is>
          <t>RET005992</t>
        </is>
      </c>
      <c r="B5977" t="inlineStr">
        <is>
          <t>O037858</t>
        </is>
      </c>
      <c r="C5977" s="25" t="n">
        <v>45742</v>
      </c>
      <c r="D5977" t="inlineStr">
        <is>
          <t>Fashion</t>
        </is>
      </c>
      <c r="E5977" t="inlineStr">
        <is>
          <t>West</t>
        </is>
      </c>
      <c r="F5977" t="inlineStr">
        <is>
          <t>Marketplace</t>
        </is>
      </c>
      <c r="G5977" t="inlineStr">
        <is>
          <t>Size/Fit Issue</t>
        </is>
      </c>
      <c r="H5977" t="n">
        <v>1</v>
      </c>
      <c r="I5977" t="n">
        <v>665.4</v>
      </c>
    </row>
    <row r="5978">
      <c r="A5978" t="inlineStr">
        <is>
          <t>RET005993</t>
        </is>
      </c>
      <c r="B5978" t="inlineStr">
        <is>
          <t>O037875</t>
        </is>
      </c>
      <c r="C5978" s="25" t="n">
        <v>45742</v>
      </c>
      <c r="D5978" t="inlineStr">
        <is>
          <t>Sports</t>
        </is>
      </c>
      <c r="E5978" t="inlineStr">
        <is>
          <t>West</t>
        </is>
      </c>
      <c r="F5978" t="inlineStr">
        <is>
          <t>Mobile App</t>
        </is>
      </c>
      <c r="G5978" t="inlineStr">
        <is>
          <t>Damaged in Transit</t>
        </is>
      </c>
      <c r="H5978" t="n">
        <v>2</v>
      </c>
      <c r="I5978" t="n">
        <v>698.9299999999999</v>
      </c>
    </row>
    <row r="5979">
      <c r="A5979" t="inlineStr">
        <is>
          <t>RET005994</t>
        </is>
      </c>
      <c r="B5979" t="inlineStr">
        <is>
          <t>O037876</t>
        </is>
      </c>
      <c r="C5979" s="25" t="n">
        <v>45742</v>
      </c>
      <c r="D5979" t="inlineStr">
        <is>
          <t>Fashion</t>
        </is>
      </c>
      <c r="E5979" t="inlineStr">
        <is>
          <t>South</t>
        </is>
      </c>
      <c r="F5979" t="inlineStr">
        <is>
          <t>Website</t>
        </is>
      </c>
      <c r="G5979" t="inlineStr">
        <is>
          <t>Changed Mind</t>
        </is>
      </c>
      <c r="H5979" t="n">
        <v>1</v>
      </c>
      <c r="I5979" t="n">
        <v>3934.37</v>
      </c>
    </row>
    <row r="5980">
      <c r="A5980" t="inlineStr">
        <is>
          <t>RET005995</t>
        </is>
      </c>
      <c r="B5980" t="inlineStr">
        <is>
          <t>O037880</t>
        </is>
      </c>
      <c r="C5980" s="25" t="n">
        <v>45742</v>
      </c>
      <c r="D5980" t="inlineStr">
        <is>
          <t>Fashion</t>
        </is>
      </c>
      <c r="E5980" t="inlineStr">
        <is>
          <t>South</t>
        </is>
      </c>
      <c r="F5980" t="inlineStr">
        <is>
          <t>Website</t>
        </is>
      </c>
      <c r="G5980" t="inlineStr">
        <is>
          <t>Not as Described</t>
        </is>
      </c>
      <c r="H5980" t="n">
        <v>2</v>
      </c>
      <c r="I5980" t="n">
        <v>2032.43</v>
      </c>
    </row>
    <row r="5981">
      <c r="A5981" t="inlineStr">
        <is>
          <t>RET005996</t>
        </is>
      </c>
      <c r="B5981" t="inlineStr">
        <is>
          <t>O037882</t>
        </is>
      </c>
      <c r="C5981" s="25" t="n">
        <v>45742</v>
      </c>
      <c r="D5981" t="inlineStr">
        <is>
          <t>Home &amp; Kitchen</t>
        </is>
      </c>
      <c r="E5981" t="inlineStr">
        <is>
          <t>East</t>
        </is>
      </c>
      <c r="F5981" t="inlineStr">
        <is>
          <t>Marketplace</t>
        </is>
      </c>
      <c r="G5981" t="inlineStr">
        <is>
          <t>Not as Described</t>
        </is>
      </c>
      <c r="H5981" t="n">
        <v>1</v>
      </c>
      <c r="I5981" t="n">
        <v>5489.23</v>
      </c>
    </row>
    <row r="5982">
      <c r="A5982" t="inlineStr">
        <is>
          <t>RET005997</t>
        </is>
      </c>
      <c r="B5982" t="inlineStr">
        <is>
          <t>O037886</t>
        </is>
      </c>
      <c r="C5982" s="25" t="n">
        <v>45742</v>
      </c>
      <c r="D5982" t="inlineStr">
        <is>
          <t>Fashion</t>
        </is>
      </c>
      <c r="E5982" t="inlineStr">
        <is>
          <t>East</t>
        </is>
      </c>
      <c r="F5982" t="inlineStr">
        <is>
          <t>Website</t>
        </is>
      </c>
      <c r="G5982" t="inlineStr">
        <is>
          <t>Not as Described</t>
        </is>
      </c>
      <c r="H5982" t="n">
        <v>1</v>
      </c>
      <c r="I5982" t="n">
        <v>476.01</v>
      </c>
    </row>
    <row r="5983">
      <c r="A5983" t="inlineStr">
        <is>
          <t>RET005998</t>
        </is>
      </c>
      <c r="B5983" t="inlineStr">
        <is>
          <t>O037900</t>
        </is>
      </c>
      <c r="C5983" s="25" t="n">
        <v>45743</v>
      </c>
      <c r="D5983" t="inlineStr">
        <is>
          <t>Fashion</t>
        </is>
      </c>
      <c r="E5983" t="inlineStr">
        <is>
          <t>North</t>
        </is>
      </c>
      <c r="F5983" t="inlineStr">
        <is>
          <t>Website</t>
        </is>
      </c>
      <c r="G5983" t="inlineStr">
        <is>
          <t>Not as Described</t>
        </is>
      </c>
      <c r="H5983" t="n">
        <v>1</v>
      </c>
      <c r="I5983" t="n">
        <v>1940.99</v>
      </c>
    </row>
    <row r="5984">
      <c r="A5984" t="inlineStr">
        <is>
          <t>RET005999</t>
        </is>
      </c>
      <c r="B5984" t="inlineStr">
        <is>
          <t>O037901</t>
        </is>
      </c>
      <c r="C5984" s="25" t="n">
        <v>45743</v>
      </c>
      <c r="D5984" t="inlineStr">
        <is>
          <t>Fashion</t>
        </is>
      </c>
      <c r="E5984" t="inlineStr">
        <is>
          <t>Central</t>
        </is>
      </c>
      <c r="F5984" t="inlineStr">
        <is>
          <t>Mobile App</t>
        </is>
      </c>
      <c r="G5984" t="inlineStr">
        <is>
          <t>Size/Fit Issue</t>
        </is>
      </c>
      <c r="H5984" t="n">
        <v>1</v>
      </c>
      <c r="I5984" t="n">
        <v>1480.71</v>
      </c>
    </row>
    <row r="5985">
      <c r="A5985" t="inlineStr">
        <is>
          <t>RET006000</t>
        </is>
      </c>
      <c r="B5985" t="inlineStr">
        <is>
          <t>O037906</t>
        </is>
      </c>
      <c r="C5985" s="25" t="n">
        <v>45743</v>
      </c>
      <c r="D5985" t="inlineStr">
        <is>
          <t>Fashion</t>
        </is>
      </c>
      <c r="E5985" t="inlineStr">
        <is>
          <t>North</t>
        </is>
      </c>
      <c r="F5985" t="inlineStr">
        <is>
          <t>Marketplace</t>
        </is>
      </c>
      <c r="G5985" t="inlineStr">
        <is>
          <t>Not as Described</t>
        </is>
      </c>
      <c r="H5985" t="n">
        <v>1</v>
      </c>
      <c r="I5985" t="n">
        <v>701.96</v>
      </c>
    </row>
    <row r="5986">
      <c r="A5986" t="inlineStr">
        <is>
          <t>RET006001</t>
        </is>
      </c>
      <c r="B5986" t="inlineStr">
        <is>
          <t>O037916</t>
        </is>
      </c>
      <c r="C5986" s="25" t="n">
        <v>45743</v>
      </c>
      <c r="D5986" t="inlineStr">
        <is>
          <t>Electronics</t>
        </is>
      </c>
      <c r="E5986" t="inlineStr">
        <is>
          <t>North</t>
        </is>
      </c>
      <c r="F5986" t="inlineStr">
        <is>
          <t>Mobile App</t>
        </is>
      </c>
      <c r="G5986" t="inlineStr">
        <is>
          <t>Changed Mind</t>
        </is>
      </c>
      <c r="H5986" t="n">
        <v>2</v>
      </c>
      <c r="I5986" t="n">
        <v>30972.91</v>
      </c>
    </row>
    <row r="5987">
      <c r="A5987" t="inlineStr">
        <is>
          <t>RET006002</t>
        </is>
      </c>
      <c r="B5987" t="inlineStr">
        <is>
          <t>O037922</t>
        </is>
      </c>
      <c r="C5987" s="25" t="n">
        <v>45743</v>
      </c>
      <c r="D5987" t="inlineStr">
        <is>
          <t>Sports</t>
        </is>
      </c>
      <c r="E5987" t="inlineStr">
        <is>
          <t>North</t>
        </is>
      </c>
      <c r="F5987" t="inlineStr">
        <is>
          <t>Website</t>
        </is>
      </c>
      <c r="G5987" t="inlineStr">
        <is>
          <t>Wrong Item Delivered</t>
        </is>
      </c>
      <c r="H5987" t="n">
        <v>2</v>
      </c>
      <c r="I5987" t="n">
        <v>1360.87</v>
      </c>
    </row>
    <row r="5988">
      <c r="A5988" t="inlineStr">
        <is>
          <t>RET006003</t>
        </is>
      </c>
      <c r="B5988" t="inlineStr">
        <is>
          <t>O037923</t>
        </is>
      </c>
      <c r="C5988" s="25" t="n">
        <v>45743</v>
      </c>
      <c r="D5988" t="inlineStr">
        <is>
          <t>Books</t>
        </is>
      </c>
      <c r="E5988" t="inlineStr">
        <is>
          <t>West</t>
        </is>
      </c>
      <c r="F5988" t="inlineStr">
        <is>
          <t>Marketplace</t>
        </is>
      </c>
      <c r="G5988" t="inlineStr">
        <is>
          <t>Damaged in Transit</t>
        </is>
      </c>
      <c r="H5988" t="n">
        <v>1</v>
      </c>
      <c r="I5988" t="n">
        <v>466.28</v>
      </c>
    </row>
    <row r="5989">
      <c r="A5989" t="inlineStr">
        <is>
          <t>RET006004</t>
        </is>
      </c>
      <c r="B5989" t="inlineStr">
        <is>
          <t>O037930</t>
        </is>
      </c>
      <c r="C5989" s="25" t="n">
        <v>45743</v>
      </c>
      <c r="D5989" t="inlineStr">
        <is>
          <t>Fashion</t>
        </is>
      </c>
      <c r="E5989" t="inlineStr">
        <is>
          <t>Central</t>
        </is>
      </c>
      <c r="F5989" t="inlineStr">
        <is>
          <t>Mobile App</t>
        </is>
      </c>
      <c r="G5989" t="inlineStr">
        <is>
          <t>Defective Product</t>
        </is>
      </c>
      <c r="H5989" t="n">
        <v>1</v>
      </c>
      <c r="I5989" t="n">
        <v>1069.7</v>
      </c>
    </row>
    <row r="5990">
      <c r="A5990" t="inlineStr">
        <is>
          <t>RET006005</t>
        </is>
      </c>
      <c r="B5990" t="inlineStr">
        <is>
          <t>O037935</t>
        </is>
      </c>
      <c r="C5990" s="25" t="n">
        <v>45743</v>
      </c>
      <c r="D5990" t="inlineStr">
        <is>
          <t>Home &amp; Kitchen</t>
        </is>
      </c>
      <c r="E5990" t="inlineStr">
        <is>
          <t>East</t>
        </is>
      </c>
      <c r="F5990" t="inlineStr">
        <is>
          <t>Mobile App</t>
        </is>
      </c>
      <c r="G5990" t="inlineStr">
        <is>
          <t>Not as Described</t>
        </is>
      </c>
      <c r="H5990" t="n">
        <v>1</v>
      </c>
      <c r="I5990" t="n">
        <v>2292.13</v>
      </c>
    </row>
    <row r="5991">
      <c r="A5991" t="inlineStr">
        <is>
          <t>RET006006</t>
        </is>
      </c>
      <c r="B5991" t="inlineStr">
        <is>
          <t>O037938</t>
        </is>
      </c>
      <c r="C5991" s="25" t="n">
        <v>45743</v>
      </c>
      <c r="D5991" t="inlineStr">
        <is>
          <t>Home &amp; Kitchen</t>
        </is>
      </c>
      <c r="E5991" t="inlineStr">
        <is>
          <t>South</t>
        </is>
      </c>
      <c r="F5991" t="inlineStr">
        <is>
          <t>Website</t>
        </is>
      </c>
      <c r="G5991" t="inlineStr">
        <is>
          <t>Damaged in Transit</t>
        </is>
      </c>
      <c r="H5991" t="n">
        <v>1</v>
      </c>
      <c r="I5991" t="n">
        <v>4238.79</v>
      </c>
    </row>
    <row r="5992">
      <c r="A5992" t="inlineStr">
        <is>
          <t>RET006007</t>
        </is>
      </c>
      <c r="B5992" t="inlineStr">
        <is>
          <t>O037944</t>
        </is>
      </c>
      <c r="C5992" s="25" t="n">
        <v>45743</v>
      </c>
      <c r="D5992" t="inlineStr">
        <is>
          <t>Fashion</t>
        </is>
      </c>
      <c r="E5992" t="inlineStr">
        <is>
          <t>North</t>
        </is>
      </c>
      <c r="F5992" t="inlineStr">
        <is>
          <t>Marketplace</t>
        </is>
      </c>
      <c r="G5992" t="inlineStr">
        <is>
          <t>Size/Fit Issue</t>
        </is>
      </c>
      <c r="H5992" t="n">
        <v>1</v>
      </c>
      <c r="I5992" t="n">
        <v>2407.8</v>
      </c>
    </row>
    <row r="5993">
      <c r="A5993" t="inlineStr">
        <is>
          <t>RET006008</t>
        </is>
      </c>
      <c r="B5993" t="inlineStr">
        <is>
          <t>O037952</t>
        </is>
      </c>
      <c r="C5993" s="25" t="n">
        <v>45744</v>
      </c>
      <c r="D5993" t="inlineStr">
        <is>
          <t>Beauty</t>
        </is>
      </c>
      <c r="E5993" t="inlineStr">
        <is>
          <t>Central</t>
        </is>
      </c>
      <c r="F5993" t="inlineStr">
        <is>
          <t>Marketplace</t>
        </is>
      </c>
      <c r="G5993" t="inlineStr">
        <is>
          <t>Damaged in Transit</t>
        </is>
      </c>
      <c r="H5993" t="n">
        <v>1</v>
      </c>
      <c r="I5993" t="n">
        <v>421.99</v>
      </c>
    </row>
    <row r="5994">
      <c r="A5994" t="inlineStr">
        <is>
          <t>RET006009</t>
        </is>
      </c>
      <c r="B5994" t="inlineStr">
        <is>
          <t>O037958</t>
        </is>
      </c>
      <c r="C5994" s="25" t="n">
        <v>45744</v>
      </c>
      <c r="D5994" t="inlineStr">
        <is>
          <t>Electronics</t>
        </is>
      </c>
      <c r="E5994" t="inlineStr">
        <is>
          <t>North</t>
        </is>
      </c>
      <c r="F5994" t="inlineStr">
        <is>
          <t>Mobile App</t>
        </is>
      </c>
      <c r="G5994" t="inlineStr">
        <is>
          <t>Damaged in Transit</t>
        </is>
      </c>
      <c r="H5994" t="n">
        <v>1</v>
      </c>
      <c r="I5994" t="n">
        <v>17949.75</v>
      </c>
    </row>
    <row r="5995">
      <c r="A5995" t="inlineStr">
        <is>
          <t>RET006010</t>
        </is>
      </c>
      <c r="B5995" t="inlineStr">
        <is>
          <t>O037959</t>
        </is>
      </c>
      <c r="C5995" s="25" t="n">
        <v>45744</v>
      </c>
      <c r="D5995" t="inlineStr">
        <is>
          <t>Electronics</t>
        </is>
      </c>
      <c r="E5995" t="inlineStr">
        <is>
          <t>South</t>
        </is>
      </c>
      <c r="F5995" t="inlineStr">
        <is>
          <t>Mobile App</t>
        </is>
      </c>
      <c r="G5995" t="inlineStr">
        <is>
          <t>Wrong Item Delivered</t>
        </is>
      </c>
      <c r="H5995" t="n">
        <v>1</v>
      </c>
      <c r="I5995" t="n">
        <v>4408.71</v>
      </c>
    </row>
    <row r="5996">
      <c r="A5996" t="inlineStr">
        <is>
          <t>RET006011</t>
        </is>
      </c>
      <c r="B5996" t="inlineStr">
        <is>
          <t>O037961</t>
        </is>
      </c>
      <c r="C5996" s="25" t="n">
        <v>45744</v>
      </c>
      <c r="D5996" t="inlineStr">
        <is>
          <t>Fashion</t>
        </is>
      </c>
      <c r="E5996" t="inlineStr">
        <is>
          <t>South</t>
        </is>
      </c>
      <c r="F5996" t="inlineStr">
        <is>
          <t>Retail Store</t>
        </is>
      </c>
      <c r="G5996" t="inlineStr">
        <is>
          <t>Size/Fit Issue</t>
        </is>
      </c>
      <c r="H5996" t="n">
        <v>1</v>
      </c>
      <c r="I5996" t="n">
        <v>7115.84</v>
      </c>
    </row>
    <row r="5997">
      <c r="A5997" t="inlineStr">
        <is>
          <t>RET006012</t>
        </is>
      </c>
      <c r="B5997" t="inlineStr">
        <is>
          <t>O037963</t>
        </is>
      </c>
      <c r="C5997" s="25" t="n">
        <v>45744</v>
      </c>
      <c r="D5997" t="inlineStr">
        <is>
          <t>Sports</t>
        </is>
      </c>
      <c r="E5997" t="inlineStr">
        <is>
          <t>South</t>
        </is>
      </c>
      <c r="F5997" t="inlineStr">
        <is>
          <t>Marketplace</t>
        </is>
      </c>
      <c r="G5997" t="inlineStr">
        <is>
          <t>Not as Described</t>
        </is>
      </c>
      <c r="H5997" t="n">
        <v>1</v>
      </c>
      <c r="I5997" t="n">
        <v>800.4400000000001</v>
      </c>
    </row>
    <row r="5998">
      <c r="A5998" t="inlineStr">
        <is>
          <t>RET006013</t>
        </is>
      </c>
      <c r="B5998" t="inlineStr">
        <is>
          <t>O037968</t>
        </is>
      </c>
      <c r="C5998" s="25" t="n">
        <v>45744</v>
      </c>
      <c r="D5998" t="inlineStr">
        <is>
          <t>Beauty</t>
        </is>
      </c>
      <c r="E5998" t="inlineStr">
        <is>
          <t>East</t>
        </is>
      </c>
      <c r="F5998" t="inlineStr">
        <is>
          <t>Mobile App</t>
        </is>
      </c>
      <c r="G5998" t="inlineStr">
        <is>
          <t>Damaged in Transit</t>
        </is>
      </c>
      <c r="H5998" t="n">
        <v>1</v>
      </c>
      <c r="I5998" t="n">
        <v>127.79</v>
      </c>
    </row>
    <row r="5999">
      <c r="A5999" t="inlineStr">
        <is>
          <t>RET006014</t>
        </is>
      </c>
      <c r="B5999" t="inlineStr">
        <is>
          <t>O037975</t>
        </is>
      </c>
      <c r="C5999" s="25" t="n">
        <v>45744</v>
      </c>
      <c r="D5999" t="inlineStr">
        <is>
          <t>Fashion</t>
        </is>
      </c>
      <c r="E5999" t="inlineStr">
        <is>
          <t>Central</t>
        </is>
      </c>
      <c r="F5999" t="inlineStr">
        <is>
          <t>Mobile App</t>
        </is>
      </c>
      <c r="G5999" t="inlineStr">
        <is>
          <t>Not as Described</t>
        </is>
      </c>
      <c r="H5999" t="n">
        <v>1</v>
      </c>
      <c r="I5999" t="n">
        <v>505.22</v>
      </c>
    </row>
    <row r="6000">
      <c r="A6000" t="inlineStr">
        <is>
          <t>RET006015</t>
        </is>
      </c>
      <c r="B6000" t="inlineStr">
        <is>
          <t>O037978</t>
        </is>
      </c>
      <c r="C6000" s="25" t="n">
        <v>45744</v>
      </c>
      <c r="D6000" t="inlineStr">
        <is>
          <t>Fashion</t>
        </is>
      </c>
      <c r="E6000" t="inlineStr">
        <is>
          <t>North</t>
        </is>
      </c>
      <c r="F6000" t="inlineStr">
        <is>
          <t>Unknown</t>
        </is>
      </c>
      <c r="G6000" t="inlineStr">
        <is>
          <t>Size/Fit Issue</t>
        </is>
      </c>
      <c r="H6000" t="n">
        <v>1</v>
      </c>
      <c r="I6000" t="n">
        <v>1313.17</v>
      </c>
    </row>
    <row r="6001">
      <c r="A6001" t="inlineStr">
        <is>
          <t>RET006016</t>
        </is>
      </c>
      <c r="B6001" t="inlineStr">
        <is>
          <t>O037991</t>
        </is>
      </c>
      <c r="C6001" s="25" t="n">
        <v>45744</v>
      </c>
      <c r="D6001" t="inlineStr">
        <is>
          <t>Beauty</t>
        </is>
      </c>
      <c r="E6001" t="inlineStr">
        <is>
          <t>West</t>
        </is>
      </c>
      <c r="F6001" t="inlineStr">
        <is>
          <t>Website</t>
        </is>
      </c>
      <c r="G6001" t="inlineStr">
        <is>
          <t>Not as Described</t>
        </is>
      </c>
      <c r="H6001" t="n">
        <v>1</v>
      </c>
      <c r="I6001" t="n">
        <v>2228.2</v>
      </c>
    </row>
    <row r="6002">
      <c r="A6002" t="inlineStr">
        <is>
          <t>RET006017</t>
        </is>
      </c>
      <c r="B6002" t="inlineStr">
        <is>
          <t>O037996</t>
        </is>
      </c>
      <c r="C6002" s="25" t="n">
        <v>45744</v>
      </c>
      <c r="D6002" t="inlineStr">
        <is>
          <t>Fashion</t>
        </is>
      </c>
      <c r="E6002" t="inlineStr">
        <is>
          <t>North</t>
        </is>
      </c>
      <c r="F6002" t="inlineStr">
        <is>
          <t>Website</t>
        </is>
      </c>
      <c r="G6002" t="inlineStr">
        <is>
          <t>Changed Mind</t>
        </is>
      </c>
      <c r="H6002" t="n">
        <v>2</v>
      </c>
      <c r="I6002" t="n">
        <v>3074.13</v>
      </c>
    </row>
    <row r="6003">
      <c r="A6003" t="inlineStr">
        <is>
          <t>RET006018</t>
        </is>
      </c>
      <c r="B6003" t="inlineStr">
        <is>
          <t>O038009</t>
        </is>
      </c>
      <c r="C6003" s="25" t="n">
        <v>45744</v>
      </c>
      <c r="D6003" t="inlineStr">
        <is>
          <t>Electronics</t>
        </is>
      </c>
      <c r="E6003" t="inlineStr">
        <is>
          <t>Central</t>
        </is>
      </c>
      <c r="F6003" t="inlineStr">
        <is>
          <t>Marketplace</t>
        </is>
      </c>
      <c r="G6003" t="inlineStr">
        <is>
          <t>Defective Product</t>
        </is>
      </c>
      <c r="H6003" t="n">
        <v>3</v>
      </c>
      <c r="I6003" t="n">
        <v>46634.59</v>
      </c>
    </row>
    <row r="6004">
      <c r="A6004" t="inlineStr">
        <is>
          <t>RET006019</t>
        </is>
      </c>
      <c r="B6004" t="inlineStr">
        <is>
          <t>O038014</t>
        </is>
      </c>
      <c r="C6004" s="25" t="n">
        <v>45744</v>
      </c>
      <c r="D6004" t="inlineStr">
        <is>
          <t>Beauty</t>
        </is>
      </c>
      <c r="E6004" t="inlineStr">
        <is>
          <t>West</t>
        </is>
      </c>
      <c r="F6004" t="inlineStr">
        <is>
          <t>Website</t>
        </is>
      </c>
      <c r="G6004" t="inlineStr">
        <is>
          <t>Defective Product</t>
        </is>
      </c>
      <c r="H6004" t="n">
        <v>2</v>
      </c>
      <c r="I6004" t="n">
        <v>1272.07</v>
      </c>
    </row>
    <row r="6005">
      <c r="A6005" t="inlineStr">
        <is>
          <t>RET006020</t>
        </is>
      </c>
      <c r="B6005" t="inlineStr">
        <is>
          <t>O038015</t>
        </is>
      </c>
      <c r="C6005" s="25" t="n">
        <v>45744</v>
      </c>
      <c r="D6005" t="inlineStr">
        <is>
          <t>Home &amp; Kitchen</t>
        </is>
      </c>
      <c r="E6005" t="inlineStr">
        <is>
          <t>North</t>
        </is>
      </c>
      <c r="F6005" t="inlineStr">
        <is>
          <t>Marketplace</t>
        </is>
      </c>
      <c r="G6005" t="inlineStr">
        <is>
          <t>Not as Described</t>
        </is>
      </c>
      <c r="H6005" t="n">
        <v>1</v>
      </c>
      <c r="I6005" t="n">
        <v>1118.48</v>
      </c>
    </row>
    <row r="6006">
      <c r="A6006" t="inlineStr">
        <is>
          <t>RET006021</t>
        </is>
      </c>
      <c r="B6006" t="inlineStr">
        <is>
          <t>O038019</t>
        </is>
      </c>
      <c r="C6006" s="25" t="n">
        <v>45745</v>
      </c>
      <c r="D6006" t="inlineStr">
        <is>
          <t>Fashion</t>
        </is>
      </c>
      <c r="E6006" t="inlineStr">
        <is>
          <t>South</t>
        </is>
      </c>
      <c r="F6006" t="inlineStr">
        <is>
          <t>Website</t>
        </is>
      </c>
      <c r="G6006" t="inlineStr">
        <is>
          <t>Size/Fit Issue</t>
        </is>
      </c>
      <c r="H6006" t="n">
        <v>1</v>
      </c>
      <c r="I6006" t="n">
        <v>1293.7</v>
      </c>
    </row>
    <row r="6007">
      <c r="A6007" t="inlineStr">
        <is>
          <t>RET006022</t>
        </is>
      </c>
      <c r="B6007" t="inlineStr">
        <is>
          <t>O038021</t>
        </is>
      </c>
      <c r="C6007" s="25" t="n">
        <v>45745</v>
      </c>
      <c r="D6007" t="inlineStr">
        <is>
          <t>Home &amp; Kitchen</t>
        </is>
      </c>
      <c r="E6007" t="inlineStr">
        <is>
          <t>East</t>
        </is>
      </c>
      <c r="F6007" t="inlineStr">
        <is>
          <t>Marketplace</t>
        </is>
      </c>
      <c r="G6007" t="inlineStr">
        <is>
          <t>Damaged in Transit</t>
        </is>
      </c>
      <c r="H6007" t="n">
        <v>1</v>
      </c>
      <c r="I6007" t="n">
        <v>3446.68</v>
      </c>
    </row>
    <row r="6008">
      <c r="A6008" t="inlineStr">
        <is>
          <t>RET006023</t>
        </is>
      </c>
      <c r="B6008" t="inlineStr">
        <is>
          <t>O038021</t>
        </is>
      </c>
      <c r="C6008" s="25" t="n">
        <v>45745</v>
      </c>
      <c r="D6008" t="inlineStr">
        <is>
          <t>Fashion</t>
        </is>
      </c>
      <c r="E6008" t="inlineStr">
        <is>
          <t>East</t>
        </is>
      </c>
      <c r="F6008" t="inlineStr">
        <is>
          <t>Marketplace</t>
        </is>
      </c>
      <c r="G6008" t="inlineStr">
        <is>
          <t>Size/Fit Issue</t>
        </is>
      </c>
      <c r="H6008" t="n">
        <v>1</v>
      </c>
      <c r="I6008" t="n">
        <v>894.59</v>
      </c>
    </row>
    <row r="6009">
      <c r="A6009" t="inlineStr">
        <is>
          <t>RET006024</t>
        </is>
      </c>
      <c r="B6009" t="inlineStr">
        <is>
          <t>O038031</t>
        </is>
      </c>
      <c r="C6009" s="25" t="n">
        <v>45745</v>
      </c>
      <c r="D6009" t="inlineStr">
        <is>
          <t>Home &amp; Kitchen</t>
        </is>
      </c>
      <c r="E6009" t="inlineStr">
        <is>
          <t>South</t>
        </is>
      </c>
      <c r="F6009" t="inlineStr">
        <is>
          <t>Marketplace</t>
        </is>
      </c>
      <c r="G6009" t="inlineStr">
        <is>
          <t>Defective Product</t>
        </is>
      </c>
      <c r="H6009" t="n">
        <v>2</v>
      </c>
      <c r="I6009" t="n">
        <v>9226.26</v>
      </c>
    </row>
    <row r="6010">
      <c r="A6010" t="inlineStr">
        <is>
          <t>RET006025</t>
        </is>
      </c>
      <c r="B6010" t="inlineStr">
        <is>
          <t>O038049</t>
        </is>
      </c>
      <c r="C6010" s="25" t="n">
        <v>45745</v>
      </c>
      <c r="D6010" t="inlineStr">
        <is>
          <t>Sports</t>
        </is>
      </c>
      <c r="E6010" t="inlineStr">
        <is>
          <t>South</t>
        </is>
      </c>
      <c r="F6010" t="inlineStr">
        <is>
          <t>Mobile App</t>
        </is>
      </c>
      <c r="G6010" t="inlineStr">
        <is>
          <t>Not as Described</t>
        </is>
      </c>
      <c r="H6010" t="n">
        <v>1</v>
      </c>
      <c r="I6010" t="n">
        <v>1108.75</v>
      </c>
    </row>
    <row r="6011">
      <c r="A6011" t="inlineStr">
        <is>
          <t>RET006026</t>
        </is>
      </c>
      <c r="B6011" t="inlineStr">
        <is>
          <t>O038051</t>
        </is>
      </c>
      <c r="C6011" s="25" t="n">
        <v>45745</v>
      </c>
      <c r="D6011" t="inlineStr">
        <is>
          <t>Home &amp; Kitchen</t>
        </is>
      </c>
      <c r="E6011" t="inlineStr">
        <is>
          <t>South</t>
        </is>
      </c>
      <c r="F6011" t="inlineStr">
        <is>
          <t>Mobile App</t>
        </is>
      </c>
      <c r="G6011" t="inlineStr">
        <is>
          <t>Not as Described</t>
        </is>
      </c>
      <c r="H6011" t="n">
        <v>1</v>
      </c>
      <c r="I6011" t="n">
        <v>2205.38</v>
      </c>
    </row>
    <row r="6012">
      <c r="A6012" t="inlineStr">
        <is>
          <t>RET006027</t>
        </is>
      </c>
      <c r="B6012" t="inlineStr">
        <is>
          <t>O038064</t>
        </is>
      </c>
      <c r="C6012" s="25" t="n">
        <v>45745</v>
      </c>
      <c r="D6012" t="inlineStr">
        <is>
          <t>Fashion</t>
        </is>
      </c>
      <c r="E6012" t="inlineStr">
        <is>
          <t>West</t>
        </is>
      </c>
      <c r="F6012" t="inlineStr">
        <is>
          <t>Website</t>
        </is>
      </c>
      <c r="G6012" t="inlineStr">
        <is>
          <t>Size/Fit Issue</t>
        </is>
      </c>
      <c r="H6012" t="n">
        <v>1</v>
      </c>
      <c r="I6012" t="n">
        <v>2082.19</v>
      </c>
    </row>
    <row r="6013">
      <c r="A6013" t="inlineStr">
        <is>
          <t>RET006028</t>
        </is>
      </c>
      <c r="B6013" t="inlineStr">
        <is>
          <t>O038082</t>
        </is>
      </c>
      <c r="C6013" s="25" t="n">
        <v>45746</v>
      </c>
      <c r="D6013" t="inlineStr">
        <is>
          <t>Fashion</t>
        </is>
      </c>
      <c r="E6013" t="inlineStr">
        <is>
          <t>Central</t>
        </is>
      </c>
      <c r="F6013" t="inlineStr">
        <is>
          <t>Marketplace</t>
        </is>
      </c>
      <c r="G6013" t="inlineStr">
        <is>
          <t>Size/Fit Issue</t>
        </is>
      </c>
      <c r="H6013" t="n">
        <v>1</v>
      </c>
      <c r="I6013" t="n">
        <v>1060.08</v>
      </c>
    </row>
    <row r="6014">
      <c r="A6014" t="inlineStr">
        <is>
          <t>RET006029</t>
        </is>
      </c>
      <c r="B6014" t="inlineStr">
        <is>
          <t>O038084</t>
        </is>
      </c>
      <c r="C6014" s="25" t="n">
        <v>45746</v>
      </c>
      <c r="D6014" t="inlineStr">
        <is>
          <t>Fashion</t>
        </is>
      </c>
      <c r="E6014" t="inlineStr">
        <is>
          <t>West</t>
        </is>
      </c>
      <c r="F6014" t="inlineStr">
        <is>
          <t>Mobile App</t>
        </is>
      </c>
      <c r="G6014" t="inlineStr">
        <is>
          <t>Size/Fit Issue</t>
        </is>
      </c>
      <c r="H6014" t="n">
        <v>1</v>
      </c>
      <c r="I6014" t="n">
        <v>1540.25</v>
      </c>
    </row>
    <row r="6015">
      <c r="A6015" t="inlineStr">
        <is>
          <t>RET006030</t>
        </is>
      </c>
      <c r="B6015" t="inlineStr">
        <is>
          <t>O038093</t>
        </is>
      </c>
      <c r="C6015" s="25" t="n">
        <v>45746</v>
      </c>
      <c r="D6015" t="inlineStr">
        <is>
          <t>Fashion</t>
        </is>
      </c>
      <c r="E6015" t="inlineStr">
        <is>
          <t>East</t>
        </is>
      </c>
      <c r="F6015" t="inlineStr">
        <is>
          <t>Marketplace</t>
        </is>
      </c>
      <c r="G6015" t="inlineStr">
        <is>
          <t>Changed Mind</t>
        </is>
      </c>
      <c r="H6015" t="n">
        <v>2</v>
      </c>
      <c r="I6015" t="n">
        <v>2020.75</v>
      </c>
    </row>
    <row r="6016">
      <c r="A6016" t="inlineStr">
        <is>
          <t>RET006031</t>
        </is>
      </c>
      <c r="B6016" t="inlineStr">
        <is>
          <t>O038104</t>
        </is>
      </c>
      <c r="C6016" s="25" t="n">
        <v>45746</v>
      </c>
      <c r="D6016" t="inlineStr">
        <is>
          <t>Fashion</t>
        </is>
      </c>
      <c r="E6016" t="inlineStr">
        <is>
          <t>South</t>
        </is>
      </c>
      <c r="F6016" t="inlineStr">
        <is>
          <t>Mobile App</t>
        </is>
      </c>
      <c r="G6016" t="inlineStr">
        <is>
          <t>Size/Fit Issue</t>
        </is>
      </c>
      <c r="H6016" t="n">
        <v>1</v>
      </c>
      <c r="I6016" t="n">
        <v>1297.05</v>
      </c>
    </row>
    <row r="6017">
      <c r="A6017" t="inlineStr">
        <is>
          <t>RET006032</t>
        </is>
      </c>
      <c r="B6017" t="inlineStr">
        <is>
          <t>O038110</t>
        </is>
      </c>
      <c r="C6017" s="25" t="n">
        <v>45746</v>
      </c>
      <c r="D6017" t="inlineStr">
        <is>
          <t>Fashion</t>
        </is>
      </c>
      <c r="E6017" t="inlineStr">
        <is>
          <t>West</t>
        </is>
      </c>
      <c r="F6017" t="inlineStr">
        <is>
          <t>Retail Store</t>
        </is>
      </c>
      <c r="G6017" t="inlineStr">
        <is>
          <t>Size/Fit Issue</t>
        </is>
      </c>
      <c r="H6017" t="n">
        <v>1</v>
      </c>
      <c r="I6017" t="n">
        <v>1507.86</v>
      </c>
    </row>
    <row r="6018">
      <c r="A6018" t="inlineStr">
        <is>
          <t>RET006033</t>
        </is>
      </c>
      <c r="B6018" t="inlineStr">
        <is>
          <t>O038113</t>
        </is>
      </c>
      <c r="C6018" s="25" t="n">
        <v>45746</v>
      </c>
      <c r="D6018" t="inlineStr">
        <is>
          <t>Electronics</t>
        </is>
      </c>
      <c r="E6018" t="inlineStr">
        <is>
          <t>East</t>
        </is>
      </c>
      <c r="F6018" t="inlineStr">
        <is>
          <t>Website</t>
        </is>
      </c>
      <c r="G6018" t="inlineStr">
        <is>
          <t>Defective Product</t>
        </is>
      </c>
      <c r="H6018" t="n">
        <v>1</v>
      </c>
      <c r="I6018" t="n">
        <v>10631.05</v>
      </c>
    </row>
    <row r="6019">
      <c r="A6019" t="inlineStr">
        <is>
          <t>RET006034</t>
        </is>
      </c>
      <c r="B6019" t="inlineStr">
        <is>
          <t>O038132</t>
        </is>
      </c>
      <c r="C6019" s="25" t="n">
        <v>45747</v>
      </c>
      <c r="D6019" t="inlineStr">
        <is>
          <t>Fashion</t>
        </is>
      </c>
      <c r="E6019" t="inlineStr">
        <is>
          <t>South</t>
        </is>
      </c>
      <c r="F6019" t="inlineStr">
        <is>
          <t>Mobile App</t>
        </is>
      </c>
      <c r="G6019" t="inlineStr">
        <is>
          <t>Size/Fit Issue</t>
        </is>
      </c>
      <c r="H6019" t="n">
        <v>1</v>
      </c>
      <c r="I6019" t="n">
        <v>2800.26</v>
      </c>
    </row>
    <row r="6020">
      <c r="A6020" t="inlineStr">
        <is>
          <t>RET006035</t>
        </is>
      </c>
      <c r="B6020" t="inlineStr">
        <is>
          <t>O038140</t>
        </is>
      </c>
      <c r="C6020" s="25" t="n">
        <v>45747</v>
      </c>
      <c r="D6020" t="inlineStr">
        <is>
          <t>Fashion</t>
        </is>
      </c>
      <c r="E6020" t="inlineStr">
        <is>
          <t>East</t>
        </is>
      </c>
      <c r="F6020" t="inlineStr">
        <is>
          <t>Marketplace</t>
        </is>
      </c>
      <c r="G6020" t="inlineStr">
        <is>
          <t>Size/Fit Issue</t>
        </is>
      </c>
      <c r="H6020" t="n">
        <v>1</v>
      </c>
      <c r="I6020" t="n">
        <v>1497.64</v>
      </c>
    </row>
    <row r="6021">
      <c r="A6021" t="inlineStr">
        <is>
          <t>RET006036</t>
        </is>
      </c>
      <c r="B6021" t="inlineStr">
        <is>
          <t>O038144</t>
        </is>
      </c>
      <c r="C6021" s="25" t="n">
        <v>45747</v>
      </c>
      <c r="D6021" t="inlineStr">
        <is>
          <t>Electronics</t>
        </is>
      </c>
      <c r="E6021" t="inlineStr">
        <is>
          <t>North</t>
        </is>
      </c>
      <c r="F6021" t="inlineStr">
        <is>
          <t>Website</t>
        </is>
      </c>
      <c r="G6021" t="inlineStr">
        <is>
          <t>Not as Described</t>
        </is>
      </c>
      <c r="H6021" t="n">
        <v>1</v>
      </c>
      <c r="I6021" t="n">
        <v>3954.92</v>
      </c>
    </row>
    <row r="6022">
      <c r="A6022" t="inlineStr">
        <is>
          <t>RET006037</t>
        </is>
      </c>
      <c r="B6022" t="inlineStr">
        <is>
          <t>O038162</t>
        </is>
      </c>
      <c r="C6022" s="25" t="n">
        <v>45747</v>
      </c>
      <c r="D6022" t="inlineStr">
        <is>
          <t>Home &amp; Kitchen</t>
        </is>
      </c>
      <c r="E6022" t="inlineStr">
        <is>
          <t>South</t>
        </is>
      </c>
      <c r="F6022" t="inlineStr">
        <is>
          <t>Mobile App</t>
        </is>
      </c>
      <c r="G6022" t="inlineStr">
        <is>
          <t>Wrong Item Delivered</t>
        </is>
      </c>
      <c r="H6022" t="n">
        <v>1</v>
      </c>
      <c r="I6022" t="n">
        <v>2062.72</v>
      </c>
    </row>
    <row r="6023">
      <c r="A6023" t="inlineStr">
        <is>
          <t>RET006038</t>
        </is>
      </c>
      <c r="B6023" t="inlineStr">
        <is>
          <t>O038164</t>
        </is>
      </c>
      <c r="C6023" s="25" t="n">
        <v>45747</v>
      </c>
      <c r="D6023" t="inlineStr">
        <is>
          <t>Sports</t>
        </is>
      </c>
      <c r="E6023" t="inlineStr">
        <is>
          <t>West</t>
        </is>
      </c>
      <c r="F6023" t="inlineStr">
        <is>
          <t>Mobile App</t>
        </is>
      </c>
      <c r="G6023" t="inlineStr">
        <is>
          <t>Size/Fit Issue</t>
        </is>
      </c>
      <c r="H6023" t="n">
        <v>1</v>
      </c>
      <c r="I6023" t="n">
        <v>1350.92</v>
      </c>
    </row>
    <row r="6024">
      <c r="A6024" t="inlineStr">
        <is>
          <t>RET006039</t>
        </is>
      </c>
      <c r="B6024" t="inlineStr">
        <is>
          <t>O038173</t>
        </is>
      </c>
      <c r="C6024" s="25" t="n">
        <v>45747</v>
      </c>
      <c r="D6024" t="inlineStr">
        <is>
          <t>Fashion</t>
        </is>
      </c>
      <c r="E6024" t="inlineStr">
        <is>
          <t>West</t>
        </is>
      </c>
      <c r="F6024" t="inlineStr">
        <is>
          <t>Website</t>
        </is>
      </c>
      <c r="G6024" t="inlineStr">
        <is>
          <t>Changed Mind</t>
        </is>
      </c>
      <c r="H6024" t="n">
        <v>1</v>
      </c>
      <c r="I6024" t="n">
        <v>701.96</v>
      </c>
    </row>
    <row r="6025">
      <c r="A6025" t="inlineStr">
        <is>
          <t>RET006040</t>
        </is>
      </c>
      <c r="B6025" t="inlineStr">
        <is>
          <t>O038174</t>
        </is>
      </c>
      <c r="C6025" s="25" t="n">
        <v>45747</v>
      </c>
      <c r="D6025" t="inlineStr">
        <is>
          <t>Electronics</t>
        </is>
      </c>
      <c r="E6025" t="inlineStr">
        <is>
          <t>Central</t>
        </is>
      </c>
      <c r="F6025" t="inlineStr">
        <is>
          <t>Website</t>
        </is>
      </c>
      <c r="G6025" t="inlineStr">
        <is>
          <t>Defective Product</t>
        </is>
      </c>
      <c r="H6025" t="n">
        <v>1</v>
      </c>
      <c r="I6025" t="n">
        <v>9690.049999999999</v>
      </c>
    </row>
    <row r="6026">
      <c r="A6026" t="inlineStr">
        <is>
          <t>RET006041</t>
        </is>
      </c>
      <c r="B6026" t="inlineStr">
        <is>
          <t>O038186</t>
        </is>
      </c>
      <c r="C6026" s="25" t="n">
        <v>45748</v>
      </c>
      <c r="D6026" t="inlineStr">
        <is>
          <t>Sports</t>
        </is>
      </c>
      <c r="E6026" t="inlineStr">
        <is>
          <t>East</t>
        </is>
      </c>
      <c r="F6026" t="inlineStr">
        <is>
          <t>Marketplace</t>
        </is>
      </c>
      <c r="G6026" t="inlineStr">
        <is>
          <t>Late Delivery</t>
        </is>
      </c>
      <c r="H6026" t="n">
        <v>1</v>
      </c>
      <c r="I6026" t="n">
        <v>6287.5</v>
      </c>
    </row>
    <row r="6027">
      <c r="A6027" t="inlineStr">
        <is>
          <t>RET006043</t>
        </is>
      </c>
      <c r="B6027" t="inlineStr">
        <is>
          <t>O038201</t>
        </is>
      </c>
      <c r="C6027" s="25" t="n">
        <v>45748</v>
      </c>
      <c r="D6027" t="inlineStr">
        <is>
          <t>Home &amp; Kitchen</t>
        </is>
      </c>
      <c r="E6027" t="inlineStr">
        <is>
          <t>North</t>
        </is>
      </c>
      <c r="F6027" t="inlineStr">
        <is>
          <t>Website</t>
        </is>
      </c>
      <c r="G6027" t="inlineStr">
        <is>
          <t>Changed Mind</t>
        </is>
      </c>
      <c r="H6027" t="n">
        <v>1</v>
      </c>
      <c r="I6027" t="n">
        <v>3358.96</v>
      </c>
    </row>
    <row r="6028">
      <c r="A6028" t="inlineStr">
        <is>
          <t>RET006044</t>
        </is>
      </c>
      <c r="B6028" t="inlineStr">
        <is>
          <t>O038202</t>
        </is>
      </c>
      <c r="C6028" s="25" t="n">
        <v>45748</v>
      </c>
      <c r="D6028" t="inlineStr">
        <is>
          <t>Fashion</t>
        </is>
      </c>
      <c r="E6028" t="inlineStr">
        <is>
          <t>West</t>
        </is>
      </c>
      <c r="F6028" t="inlineStr">
        <is>
          <t>Marketplace</t>
        </is>
      </c>
      <c r="G6028" t="inlineStr">
        <is>
          <t>Size/Fit Issue</t>
        </is>
      </c>
      <c r="H6028" t="n">
        <v>1</v>
      </c>
      <c r="I6028" t="n">
        <v>690.17</v>
      </c>
    </row>
    <row r="6029">
      <c r="A6029" t="inlineStr">
        <is>
          <t>RET006045</t>
        </is>
      </c>
      <c r="B6029" t="inlineStr">
        <is>
          <t>O038209</t>
        </is>
      </c>
      <c r="C6029" s="25" t="n">
        <v>45748</v>
      </c>
      <c r="D6029" t="inlineStr">
        <is>
          <t>Home &amp; Kitchen</t>
        </is>
      </c>
      <c r="E6029" t="inlineStr">
        <is>
          <t>West</t>
        </is>
      </c>
      <c r="F6029" t="inlineStr">
        <is>
          <t>Marketplace</t>
        </is>
      </c>
      <c r="G6029" t="inlineStr">
        <is>
          <t>Changed Mind</t>
        </is>
      </c>
      <c r="H6029" t="n">
        <v>1</v>
      </c>
      <c r="I6029" t="n">
        <v>1137.95</v>
      </c>
    </row>
    <row r="6030">
      <c r="A6030" t="inlineStr">
        <is>
          <t>RET006046</t>
        </is>
      </c>
      <c r="B6030" t="inlineStr">
        <is>
          <t>O038210</t>
        </is>
      </c>
      <c r="C6030" s="25" t="n">
        <v>45748</v>
      </c>
      <c r="D6030" t="inlineStr">
        <is>
          <t>Fashion</t>
        </is>
      </c>
      <c r="E6030" t="inlineStr">
        <is>
          <t>East</t>
        </is>
      </c>
      <c r="F6030" t="inlineStr">
        <is>
          <t>Marketplace</t>
        </is>
      </c>
      <c r="G6030" t="inlineStr">
        <is>
          <t>Late Delivery</t>
        </is>
      </c>
      <c r="H6030" t="n">
        <v>1</v>
      </c>
      <c r="I6030" t="n">
        <v>265.7</v>
      </c>
    </row>
    <row r="6031">
      <c r="A6031" t="inlineStr">
        <is>
          <t>RET006047</t>
        </is>
      </c>
      <c r="B6031" t="inlineStr">
        <is>
          <t>O038219</t>
        </is>
      </c>
      <c r="C6031" s="25" t="n">
        <v>45748</v>
      </c>
      <c r="D6031" t="inlineStr">
        <is>
          <t>Fashion</t>
        </is>
      </c>
      <c r="E6031" t="inlineStr">
        <is>
          <t>North</t>
        </is>
      </c>
      <c r="F6031" t="inlineStr">
        <is>
          <t>Marketplace</t>
        </is>
      </c>
      <c r="G6031" t="inlineStr">
        <is>
          <t>Changed Mind</t>
        </is>
      </c>
      <c r="H6031" t="n">
        <v>1</v>
      </c>
      <c r="I6031" t="n">
        <v>1196.36</v>
      </c>
    </row>
    <row r="6032">
      <c r="A6032" t="inlineStr">
        <is>
          <t>RET006048</t>
        </is>
      </c>
      <c r="B6032" t="inlineStr">
        <is>
          <t>O038222</t>
        </is>
      </c>
      <c r="C6032" s="25" t="n">
        <v>45749</v>
      </c>
      <c r="D6032" t="inlineStr">
        <is>
          <t>Fashion</t>
        </is>
      </c>
      <c r="E6032" t="inlineStr">
        <is>
          <t>East</t>
        </is>
      </c>
      <c r="F6032" t="inlineStr">
        <is>
          <t>Mobile App</t>
        </is>
      </c>
      <c r="G6032" t="inlineStr">
        <is>
          <t>Size/Fit Issue</t>
        </is>
      </c>
      <c r="H6032" t="n">
        <v>1</v>
      </c>
      <c r="I6032" t="n">
        <v>512.73</v>
      </c>
    </row>
    <row r="6033">
      <c r="A6033" t="inlineStr">
        <is>
          <t>RET006049</t>
        </is>
      </c>
      <c r="B6033" t="inlineStr">
        <is>
          <t>O038222</t>
        </is>
      </c>
      <c r="C6033" s="25" t="n">
        <v>45749</v>
      </c>
      <c r="D6033" t="inlineStr">
        <is>
          <t>Electronics</t>
        </is>
      </c>
      <c r="E6033" t="inlineStr">
        <is>
          <t>East</t>
        </is>
      </c>
      <c r="F6033" t="inlineStr">
        <is>
          <t>Mobile App</t>
        </is>
      </c>
      <c r="G6033" t="inlineStr">
        <is>
          <t>Changed Mind</t>
        </is>
      </c>
      <c r="H6033" t="n">
        <v>1</v>
      </c>
      <c r="I6033" t="n">
        <v>20957.19</v>
      </c>
    </row>
    <row r="6034">
      <c r="A6034" t="inlineStr">
        <is>
          <t>RET006050</t>
        </is>
      </c>
      <c r="B6034" t="inlineStr">
        <is>
          <t>O038223</t>
        </is>
      </c>
      <c r="C6034" s="25" t="n">
        <v>45749</v>
      </c>
      <c r="D6034" t="inlineStr">
        <is>
          <t>Fashion</t>
        </is>
      </c>
      <c r="E6034" t="inlineStr">
        <is>
          <t>West</t>
        </is>
      </c>
      <c r="F6034" t="inlineStr">
        <is>
          <t>Retail Store</t>
        </is>
      </c>
      <c r="G6034" t="inlineStr">
        <is>
          <t>Size/Fit Issue</t>
        </is>
      </c>
      <c r="H6034" t="n">
        <v>1</v>
      </c>
      <c r="I6034" t="n">
        <v>1945.8</v>
      </c>
    </row>
    <row r="6035">
      <c r="A6035" t="inlineStr">
        <is>
          <t>RET006051</t>
        </is>
      </c>
      <c r="B6035" t="inlineStr">
        <is>
          <t>O038233</t>
        </is>
      </c>
      <c r="C6035" s="25" t="n">
        <v>45749</v>
      </c>
      <c r="D6035" t="inlineStr">
        <is>
          <t>Fashion</t>
        </is>
      </c>
      <c r="E6035" t="inlineStr">
        <is>
          <t>South</t>
        </is>
      </c>
      <c r="F6035" t="inlineStr">
        <is>
          <t>Mobile App</t>
        </is>
      </c>
      <c r="G6035" t="inlineStr">
        <is>
          <t>Size/Fit Issue</t>
        </is>
      </c>
      <c r="H6035" t="n">
        <v>1</v>
      </c>
      <c r="I6035" t="n">
        <v>296.95</v>
      </c>
    </row>
    <row r="6036">
      <c r="A6036" t="inlineStr">
        <is>
          <t>RET006052</t>
        </is>
      </c>
      <c r="B6036" t="inlineStr">
        <is>
          <t>O038241</t>
        </is>
      </c>
      <c r="C6036" s="25" t="n">
        <v>45749</v>
      </c>
      <c r="D6036" t="inlineStr">
        <is>
          <t>Fashion</t>
        </is>
      </c>
      <c r="E6036" t="inlineStr">
        <is>
          <t>East</t>
        </is>
      </c>
      <c r="F6036" t="inlineStr">
        <is>
          <t>Website</t>
        </is>
      </c>
      <c r="G6036" t="inlineStr">
        <is>
          <t>Not as Described</t>
        </is>
      </c>
      <c r="H6036" t="n">
        <v>1</v>
      </c>
      <c r="I6036" t="n">
        <v>810.72</v>
      </c>
    </row>
    <row r="6037">
      <c r="A6037" t="inlineStr">
        <is>
          <t>RET006053</t>
        </is>
      </c>
      <c r="B6037" t="inlineStr">
        <is>
          <t>O038242</t>
        </is>
      </c>
      <c r="C6037" s="25" t="n">
        <v>45749</v>
      </c>
      <c r="D6037" t="inlineStr">
        <is>
          <t>Grocery</t>
        </is>
      </c>
      <c r="E6037" t="inlineStr">
        <is>
          <t>West</t>
        </is>
      </c>
      <c r="F6037" t="inlineStr">
        <is>
          <t>Mobile App</t>
        </is>
      </c>
      <c r="G6037" t="inlineStr">
        <is>
          <t>Defective Product</t>
        </is>
      </c>
      <c r="H6037" t="n">
        <v>1</v>
      </c>
      <c r="I6037" t="n">
        <v>300.8</v>
      </c>
    </row>
    <row r="6038">
      <c r="A6038" t="inlineStr">
        <is>
          <t>RET006054</t>
        </is>
      </c>
      <c r="B6038" t="inlineStr">
        <is>
          <t>O038254</t>
        </is>
      </c>
      <c r="C6038" s="25" t="n">
        <v>45749</v>
      </c>
      <c r="D6038" t="inlineStr">
        <is>
          <t>Sports</t>
        </is>
      </c>
      <c r="E6038" t="inlineStr">
        <is>
          <t>West</t>
        </is>
      </c>
      <c r="F6038" t="inlineStr">
        <is>
          <t>Mobile App</t>
        </is>
      </c>
      <c r="G6038" t="inlineStr">
        <is>
          <t>Damaged in Transit</t>
        </is>
      </c>
      <c r="H6038" t="n">
        <v>1</v>
      </c>
      <c r="I6038" t="n">
        <v>2310.89</v>
      </c>
    </row>
    <row r="6039">
      <c r="A6039" t="inlineStr">
        <is>
          <t>RET006055</t>
        </is>
      </c>
      <c r="B6039" t="inlineStr">
        <is>
          <t>O038257</t>
        </is>
      </c>
      <c r="C6039" s="25" t="n">
        <v>45749</v>
      </c>
      <c r="D6039" t="inlineStr">
        <is>
          <t>Fashion</t>
        </is>
      </c>
      <c r="E6039" t="inlineStr">
        <is>
          <t>North</t>
        </is>
      </c>
      <c r="F6039" t="inlineStr">
        <is>
          <t>Retail Store</t>
        </is>
      </c>
      <c r="G6039" t="inlineStr">
        <is>
          <t>Size/Fit Issue</t>
        </is>
      </c>
      <c r="H6039" t="n">
        <v>1</v>
      </c>
      <c r="I6039" t="n">
        <v>1807.41</v>
      </c>
    </row>
    <row r="6040">
      <c r="A6040" t="inlineStr">
        <is>
          <t>RET006056</t>
        </is>
      </c>
      <c r="B6040" t="inlineStr">
        <is>
          <t>O038260</t>
        </is>
      </c>
      <c r="C6040" s="25" t="n">
        <v>45749</v>
      </c>
      <c r="D6040" t="inlineStr">
        <is>
          <t>Home &amp; Kitchen</t>
        </is>
      </c>
      <c r="E6040" t="inlineStr">
        <is>
          <t>South</t>
        </is>
      </c>
      <c r="F6040" t="inlineStr">
        <is>
          <t>Mobile App</t>
        </is>
      </c>
      <c r="G6040" t="inlineStr">
        <is>
          <t>Damaged in Transit</t>
        </is>
      </c>
      <c r="H6040" t="n">
        <v>1</v>
      </c>
      <c r="I6040" t="n">
        <v>2130.86</v>
      </c>
    </row>
    <row r="6041">
      <c r="A6041" t="inlineStr">
        <is>
          <t>RET006057</t>
        </is>
      </c>
      <c r="B6041" t="inlineStr">
        <is>
          <t>O038280</t>
        </is>
      </c>
      <c r="C6041" s="25" t="n">
        <v>45750</v>
      </c>
      <c r="D6041" t="inlineStr">
        <is>
          <t>Sports</t>
        </is>
      </c>
      <c r="E6041" t="inlineStr">
        <is>
          <t>North</t>
        </is>
      </c>
      <c r="F6041" t="inlineStr">
        <is>
          <t>Mobile App</t>
        </is>
      </c>
      <c r="G6041" t="inlineStr">
        <is>
          <t>Damaged in Transit</t>
        </is>
      </c>
      <c r="H6041" t="n">
        <v>1</v>
      </c>
      <c r="I6041" t="n">
        <v>829.8</v>
      </c>
    </row>
    <row r="6042">
      <c r="A6042" t="inlineStr">
        <is>
          <t>RET006058</t>
        </is>
      </c>
      <c r="B6042" t="inlineStr">
        <is>
          <t>O038289</t>
        </is>
      </c>
      <c r="C6042" s="25" t="n">
        <v>45750</v>
      </c>
      <c r="D6042" t="inlineStr">
        <is>
          <t>Fashion</t>
        </is>
      </c>
      <c r="E6042" t="inlineStr">
        <is>
          <t>North</t>
        </is>
      </c>
      <c r="F6042" t="inlineStr">
        <is>
          <t>Marketplace</t>
        </is>
      </c>
      <c r="G6042" t="inlineStr">
        <is>
          <t>Not as Described</t>
        </is>
      </c>
      <c r="H6042" t="n">
        <v>1</v>
      </c>
      <c r="I6042" t="n">
        <v>559.89</v>
      </c>
    </row>
    <row r="6043">
      <c r="A6043" t="inlineStr">
        <is>
          <t>RET006059</t>
        </is>
      </c>
      <c r="B6043" t="inlineStr">
        <is>
          <t>O038314</t>
        </is>
      </c>
      <c r="C6043" s="25" t="n">
        <v>45751</v>
      </c>
      <c r="D6043" t="inlineStr">
        <is>
          <t>Home &amp; Kitchen</t>
        </is>
      </c>
      <c r="E6043" t="inlineStr">
        <is>
          <t>West</t>
        </is>
      </c>
      <c r="F6043" t="inlineStr">
        <is>
          <t>Website</t>
        </is>
      </c>
      <c r="G6043" t="inlineStr">
        <is>
          <t>Defective Product</t>
        </is>
      </c>
      <c r="H6043" t="n">
        <v>1</v>
      </c>
      <c r="I6043" t="n">
        <v>5184.27</v>
      </c>
    </row>
    <row r="6044">
      <c r="A6044" t="inlineStr">
        <is>
          <t>RET006060</t>
        </is>
      </c>
      <c r="B6044" t="inlineStr">
        <is>
          <t>O038319</t>
        </is>
      </c>
      <c r="C6044" s="25" t="n">
        <v>45751</v>
      </c>
      <c r="D6044" t="inlineStr">
        <is>
          <t>Home &amp; Kitchen</t>
        </is>
      </c>
      <c r="E6044" t="inlineStr">
        <is>
          <t>Central</t>
        </is>
      </c>
      <c r="F6044" t="inlineStr">
        <is>
          <t>Marketplace</t>
        </is>
      </c>
      <c r="G6044" t="inlineStr">
        <is>
          <t>Size/Fit Issue</t>
        </is>
      </c>
      <c r="H6044" t="n">
        <v>1</v>
      </c>
      <c r="I6044" t="n">
        <v>1118.97</v>
      </c>
    </row>
    <row r="6045">
      <c r="A6045" t="inlineStr">
        <is>
          <t>RET006061</t>
        </is>
      </c>
      <c r="B6045" t="inlineStr">
        <is>
          <t>O038323</t>
        </is>
      </c>
      <c r="C6045" s="25" t="n">
        <v>45751</v>
      </c>
      <c r="D6045" t="inlineStr">
        <is>
          <t>Fashion</t>
        </is>
      </c>
      <c r="E6045" t="inlineStr">
        <is>
          <t>South</t>
        </is>
      </c>
      <c r="F6045" t="inlineStr">
        <is>
          <t>Website</t>
        </is>
      </c>
      <c r="G6045" t="inlineStr">
        <is>
          <t>Late Delivery</t>
        </is>
      </c>
      <c r="H6045" t="n">
        <v>1</v>
      </c>
      <c r="I6045" t="n">
        <v>1307.65</v>
      </c>
    </row>
    <row r="6046">
      <c r="A6046" t="inlineStr">
        <is>
          <t>RET006062</t>
        </is>
      </c>
      <c r="B6046" t="inlineStr">
        <is>
          <t>O038330</t>
        </is>
      </c>
      <c r="C6046" s="25" t="n">
        <v>45751</v>
      </c>
      <c r="D6046" t="inlineStr">
        <is>
          <t>Books</t>
        </is>
      </c>
      <c r="E6046" t="inlineStr">
        <is>
          <t>South</t>
        </is>
      </c>
      <c r="F6046" t="inlineStr">
        <is>
          <t>Mobile App</t>
        </is>
      </c>
      <c r="G6046" t="inlineStr">
        <is>
          <t>Wrong Item Delivered</t>
        </is>
      </c>
      <c r="H6046" t="n">
        <v>1</v>
      </c>
      <c r="I6046" t="n">
        <v>534.42</v>
      </c>
    </row>
    <row r="6047">
      <c r="A6047" t="inlineStr">
        <is>
          <t>RET006063</t>
        </is>
      </c>
      <c r="B6047" t="inlineStr">
        <is>
          <t>O038334</t>
        </is>
      </c>
      <c r="C6047" s="25" t="n">
        <v>45751</v>
      </c>
      <c r="D6047" t="inlineStr">
        <is>
          <t>Fashion</t>
        </is>
      </c>
      <c r="E6047" t="inlineStr">
        <is>
          <t>Central</t>
        </is>
      </c>
      <c r="F6047" t="inlineStr">
        <is>
          <t>Marketplace</t>
        </is>
      </c>
      <c r="G6047" t="inlineStr">
        <is>
          <t>Not as Described</t>
        </is>
      </c>
      <c r="H6047" t="n">
        <v>1</v>
      </c>
      <c r="I6047" t="n">
        <v>1069.81</v>
      </c>
    </row>
    <row r="6048">
      <c r="A6048" t="inlineStr">
        <is>
          <t>RET006064</t>
        </is>
      </c>
      <c r="B6048" t="inlineStr">
        <is>
          <t>O038338</t>
        </is>
      </c>
      <c r="C6048" s="25" t="n">
        <v>45751</v>
      </c>
      <c r="D6048" t="inlineStr">
        <is>
          <t>Fashion</t>
        </is>
      </c>
      <c r="E6048" t="inlineStr">
        <is>
          <t>North</t>
        </is>
      </c>
      <c r="F6048" t="inlineStr">
        <is>
          <t>Marketplace</t>
        </is>
      </c>
      <c r="G6048" t="inlineStr">
        <is>
          <t>Damaged in Transit</t>
        </is>
      </c>
      <c r="H6048" t="n">
        <v>1</v>
      </c>
      <c r="I6048" t="n">
        <v>1323.01</v>
      </c>
    </row>
    <row r="6049">
      <c r="A6049" t="inlineStr">
        <is>
          <t>RET006065</t>
        </is>
      </c>
      <c r="B6049" t="inlineStr">
        <is>
          <t>O038344</t>
        </is>
      </c>
      <c r="C6049" s="25" t="n">
        <v>45751</v>
      </c>
      <c r="D6049" t="inlineStr">
        <is>
          <t>Fashion</t>
        </is>
      </c>
      <c r="E6049" t="inlineStr">
        <is>
          <t>South</t>
        </is>
      </c>
      <c r="F6049" t="inlineStr">
        <is>
          <t>Marketplace</t>
        </is>
      </c>
      <c r="G6049" t="inlineStr">
        <is>
          <t>Late Delivery</t>
        </is>
      </c>
      <c r="H6049" t="n">
        <v>2</v>
      </c>
      <c r="I6049" t="n">
        <v>1689.78</v>
      </c>
    </row>
    <row r="6050">
      <c r="A6050" t="inlineStr">
        <is>
          <t>RET006066</t>
        </is>
      </c>
      <c r="B6050" t="inlineStr">
        <is>
          <t>O038346</t>
        </is>
      </c>
      <c r="C6050" s="25" t="n">
        <v>45751</v>
      </c>
      <c r="D6050" t="inlineStr">
        <is>
          <t>Home &amp; Kitchen</t>
        </is>
      </c>
      <c r="E6050" t="inlineStr">
        <is>
          <t>North</t>
        </is>
      </c>
      <c r="F6050" t="inlineStr">
        <is>
          <t>Website</t>
        </is>
      </c>
      <c r="G6050" t="inlineStr">
        <is>
          <t>Wrong Item Delivered</t>
        </is>
      </c>
      <c r="H6050" t="n">
        <v>2</v>
      </c>
      <c r="I6050" t="n">
        <v>2237.94</v>
      </c>
    </row>
    <row r="6051">
      <c r="A6051" t="inlineStr">
        <is>
          <t>RET006067</t>
        </is>
      </c>
      <c r="B6051" t="inlineStr">
        <is>
          <t>O038353</t>
        </is>
      </c>
      <c r="C6051" s="25" t="n">
        <v>45751</v>
      </c>
      <c r="D6051" t="inlineStr">
        <is>
          <t>Fashion</t>
        </is>
      </c>
      <c r="E6051" t="inlineStr">
        <is>
          <t>North</t>
        </is>
      </c>
      <c r="F6051" t="inlineStr">
        <is>
          <t>Website</t>
        </is>
      </c>
      <c r="G6051" t="inlineStr">
        <is>
          <t>Wrong Item Delivered</t>
        </is>
      </c>
      <c r="H6051" t="n">
        <v>1</v>
      </c>
      <c r="I6051" t="n">
        <v>1469.89</v>
      </c>
    </row>
    <row r="6052">
      <c r="A6052" t="inlineStr">
        <is>
          <t>RET006068</t>
        </is>
      </c>
      <c r="B6052" t="inlineStr">
        <is>
          <t>O038360</t>
        </is>
      </c>
      <c r="C6052" s="25" t="n">
        <v>45751</v>
      </c>
      <c r="D6052" t="inlineStr">
        <is>
          <t>Electronics</t>
        </is>
      </c>
      <c r="E6052" t="inlineStr">
        <is>
          <t>South</t>
        </is>
      </c>
      <c r="F6052" t="inlineStr">
        <is>
          <t>Mobile App</t>
        </is>
      </c>
      <c r="G6052" t="inlineStr">
        <is>
          <t>Defective Product</t>
        </is>
      </c>
      <c r="H6052" t="n">
        <v>1</v>
      </c>
      <c r="I6052" t="n">
        <v>9675.02</v>
      </c>
    </row>
    <row r="6053">
      <c r="A6053" t="inlineStr">
        <is>
          <t>RET006069</t>
        </is>
      </c>
      <c r="B6053" t="inlineStr">
        <is>
          <t>O038363</t>
        </is>
      </c>
      <c r="C6053" s="25" t="n">
        <v>45751</v>
      </c>
      <c r="D6053" t="inlineStr">
        <is>
          <t>Fashion</t>
        </is>
      </c>
      <c r="E6053" t="inlineStr">
        <is>
          <t>North</t>
        </is>
      </c>
      <c r="F6053" t="inlineStr">
        <is>
          <t>Website</t>
        </is>
      </c>
      <c r="G6053" t="inlineStr">
        <is>
          <t>Changed Mind</t>
        </is>
      </c>
      <c r="H6053" t="n">
        <v>1</v>
      </c>
      <c r="I6053" t="n">
        <v>728.51</v>
      </c>
    </row>
    <row r="6054">
      <c r="A6054" t="inlineStr">
        <is>
          <t>RET006070</t>
        </is>
      </c>
      <c r="B6054" t="inlineStr">
        <is>
          <t>O038368</t>
        </is>
      </c>
      <c r="C6054" s="25" t="n">
        <v>45751</v>
      </c>
      <c r="D6054" t="inlineStr">
        <is>
          <t>Fashion</t>
        </is>
      </c>
      <c r="E6054" t="inlineStr">
        <is>
          <t>South</t>
        </is>
      </c>
      <c r="F6054" t="inlineStr">
        <is>
          <t>Website</t>
        </is>
      </c>
      <c r="G6054" t="inlineStr">
        <is>
          <t>Defective Product</t>
        </is>
      </c>
      <c r="H6054" t="n">
        <v>1</v>
      </c>
      <c r="I6054" t="n">
        <v>2549.44</v>
      </c>
    </row>
    <row r="6055">
      <c r="A6055" t="inlineStr">
        <is>
          <t>RET006071</t>
        </is>
      </c>
      <c r="B6055" t="inlineStr">
        <is>
          <t>O038391</t>
        </is>
      </c>
      <c r="C6055" s="25" t="n">
        <v>45752</v>
      </c>
      <c r="D6055" t="inlineStr">
        <is>
          <t>Beauty</t>
        </is>
      </c>
      <c r="E6055" t="inlineStr">
        <is>
          <t>North</t>
        </is>
      </c>
      <c r="F6055" t="inlineStr">
        <is>
          <t>Retail Store</t>
        </is>
      </c>
      <c r="G6055" t="inlineStr">
        <is>
          <t>Changed Mind</t>
        </is>
      </c>
      <c r="H6055" t="n">
        <v>1</v>
      </c>
      <c r="I6055" t="n">
        <v>564.11</v>
      </c>
    </row>
    <row r="6056">
      <c r="A6056" t="inlineStr">
        <is>
          <t>RET006072</t>
        </is>
      </c>
      <c r="B6056" t="inlineStr">
        <is>
          <t>O038407</t>
        </is>
      </c>
      <c r="C6056" s="25" t="n">
        <v>45752</v>
      </c>
      <c r="D6056" t="inlineStr">
        <is>
          <t>Fashion</t>
        </is>
      </c>
      <c r="E6056" t="inlineStr">
        <is>
          <t>East</t>
        </is>
      </c>
      <c r="F6056" t="inlineStr">
        <is>
          <t>Marketplace</t>
        </is>
      </c>
      <c r="G6056" t="inlineStr">
        <is>
          <t>Size/Fit Issue</t>
        </is>
      </c>
      <c r="H6056" t="n">
        <v>1</v>
      </c>
      <c r="I6056" t="n">
        <v>1099.01</v>
      </c>
    </row>
    <row r="6057">
      <c r="A6057" t="inlineStr">
        <is>
          <t>RET006073</t>
        </is>
      </c>
      <c r="B6057" t="inlineStr">
        <is>
          <t>O038409</t>
        </is>
      </c>
      <c r="C6057" s="25" t="n">
        <v>45752</v>
      </c>
      <c r="D6057" t="inlineStr">
        <is>
          <t>Fashion</t>
        </is>
      </c>
      <c r="E6057" t="inlineStr">
        <is>
          <t>South</t>
        </is>
      </c>
      <c r="F6057" t="inlineStr">
        <is>
          <t>Marketplace</t>
        </is>
      </c>
      <c r="G6057" t="inlineStr">
        <is>
          <t>Size/Fit Issue</t>
        </is>
      </c>
      <c r="H6057" t="n">
        <v>1</v>
      </c>
      <c r="I6057" t="n">
        <v>222.92</v>
      </c>
    </row>
    <row r="6058">
      <c r="A6058" t="inlineStr">
        <is>
          <t>RET006074</t>
        </is>
      </c>
      <c r="B6058" t="inlineStr">
        <is>
          <t>O038417</t>
        </is>
      </c>
      <c r="C6058" s="25" t="n">
        <v>45752</v>
      </c>
      <c r="D6058" t="inlineStr">
        <is>
          <t>Fashion</t>
        </is>
      </c>
      <c r="E6058" t="inlineStr">
        <is>
          <t>North</t>
        </is>
      </c>
      <c r="F6058" t="inlineStr">
        <is>
          <t>Retail Store</t>
        </is>
      </c>
      <c r="G6058" t="inlineStr">
        <is>
          <t>Changed Mind</t>
        </is>
      </c>
      <c r="H6058" t="n">
        <v>1</v>
      </c>
      <c r="I6058" t="n">
        <v>1160.07</v>
      </c>
    </row>
    <row r="6059">
      <c r="A6059" t="inlineStr">
        <is>
          <t>RET006075</t>
        </is>
      </c>
      <c r="B6059" t="inlineStr">
        <is>
          <t>O038424</t>
        </is>
      </c>
      <c r="C6059" s="25" t="n">
        <v>45753</v>
      </c>
      <c r="D6059" t="inlineStr">
        <is>
          <t>Fashion</t>
        </is>
      </c>
      <c r="E6059" t="inlineStr">
        <is>
          <t>South</t>
        </is>
      </c>
      <c r="F6059" t="inlineStr">
        <is>
          <t>Website</t>
        </is>
      </c>
      <c r="G6059" t="inlineStr">
        <is>
          <t>Size/Fit Issue</t>
        </is>
      </c>
      <c r="H6059" t="n">
        <v>1</v>
      </c>
      <c r="I6059" t="n">
        <v>909.25</v>
      </c>
    </row>
    <row r="6060">
      <c r="A6060" t="inlineStr">
        <is>
          <t>RET006076</t>
        </is>
      </c>
      <c r="B6060" t="inlineStr">
        <is>
          <t>O038435</t>
        </is>
      </c>
      <c r="C6060" s="25" t="n">
        <v>45753</v>
      </c>
      <c r="D6060" t="inlineStr">
        <is>
          <t>Fashion</t>
        </is>
      </c>
      <c r="E6060" t="inlineStr">
        <is>
          <t>South</t>
        </is>
      </c>
      <c r="F6060" t="inlineStr">
        <is>
          <t>Retail Store</t>
        </is>
      </c>
      <c r="G6060" t="inlineStr">
        <is>
          <t>Size/Fit Issue</t>
        </is>
      </c>
      <c r="H6060" t="n">
        <v>1</v>
      </c>
      <c r="I6060" t="n">
        <v>1221.13</v>
      </c>
    </row>
    <row r="6061">
      <c r="A6061" t="inlineStr">
        <is>
          <t>RET006077</t>
        </is>
      </c>
      <c r="B6061" t="inlineStr">
        <is>
          <t>O038440</t>
        </is>
      </c>
      <c r="C6061" s="25" t="n">
        <v>45753</v>
      </c>
      <c r="D6061" t="inlineStr">
        <is>
          <t>Electronics</t>
        </is>
      </c>
      <c r="E6061" t="inlineStr">
        <is>
          <t>North</t>
        </is>
      </c>
      <c r="F6061" t="inlineStr">
        <is>
          <t>Retail Store</t>
        </is>
      </c>
      <c r="G6061" t="inlineStr">
        <is>
          <t>Changed Mind</t>
        </is>
      </c>
      <c r="H6061" t="n">
        <v>1</v>
      </c>
      <c r="I6061" t="n">
        <v>9277.48</v>
      </c>
    </row>
    <row r="6062">
      <c r="A6062" t="inlineStr">
        <is>
          <t>RET006078</t>
        </is>
      </c>
      <c r="B6062" t="inlineStr">
        <is>
          <t>O038443</t>
        </is>
      </c>
      <c r="C6062" s="25" t="n">
        <v>45753</v>
      </c>
      <c r="D6062" t="inlineStr">
        <is>
          <t>Electronics</t>
        </is>
      </c>
      <c r="E6062" t="inlineStr">
        <is>
          <t>West</t>
        </is>
      </c>
      <c r="F6062" t="inlineStr">
        <is>
          <t>Marketplace</t>
        </is>
      </c>
      <c r="G6062" t="inlineStr">
        <is>
          <t>Wrong Item Delivered</t>
        </is>
      </c>
      <c r="H6062" t="n">
        <v>1</v>
      </c>
      <c r="I6062" t="n">
        <v>5658.07</v>
      </c>
    </row>
    <row r="6063">
      <c r="A6063" t="inlineStr">
        <is>
          <t>RET006079</t>
        </is>
      </c>
      <c r="B6063" t="inlineStr">
        <is>
          <t>O038444</t>
        </is>
      </c>
      <c r="C6063" s="25" t="n">
        <v>45753</v>
      </c>
      <c r="D6063" t="inlineStr">
        <is>
          <t>Sports</t>
        </is>
      </c>
      <c r="E6063" t="inlineStr">
        <is>
          <t>West</t>
        </is>
      </c>
      <c r="F6063" t="inlineStr">
        <is>
          <t>Marketplace</t>
        </is>
      </c>
      <c r="G6063" t="inlineStr">
        <is>
          <t>Not as Described</t>
        </is>
      </c>
      <c r="H6063" t="n">
        <v>1</v>
      </c>
      <c r="I6063" t="n">
        <v>1381.31</v>
      </c>
    </row>
    <row r="6064">
      <c r="A6064" t="inlineStr">
        <is>
          <t>RET006080</t>
        </is>
      </c>
      <c r="B6064" t="inlineStr">
        <is>
          <t>O038452</t>
        </is>
      </c>
      <c r="C6064" s="25" t="n">
        <v>45753</v>
      </c>
      <c r="D6064" t="inlineStr">
        <is>
          <t>Fashion</t>
        </is>
      </c>
      <c r="E6064" t="inlineStr">
        <is>
          <t>Central</t>
        </is>
      </c>
      <c r="F6064" t="inlineStr">
        <is>
          <t>Mobile App</t>
        </is>
      </c>
      <c r="G6064" t="inlineStr">
        <is>
          <t>Not as Described</t>
        </is>
      </c>
      <c r="H6064" t="n">
        <v>1</v>
      </c>
      <c r="I6064" t="n">
        <v>247.69</v>
      </c>
    </row>
    <row r="6065">
      <c r="A6065" t="inlineStr">
        <is>
          <t>RET006081</t>
        </is>
      </c>
      <c r="B6065" t="inlineStr">
        <is>
          <t>O038453</t>
        </is>
      </c>
      <c r="C6065" s="25" t="n">
        <v>45753</v>
      </c>
      <c r="D6065" t="inlineStr">
        <is>
          <t>Fashion</t>
        </is>
      </c>
      <c r="E6065" t="inlineStr">
        <is>
          <t>North</t>
        </is>
      </c>
      <c r="F6065" t="inlineStr">
        <is>
          <t>Mobile App</t>
        </is>
      </c>
      <c r="G6065" t="inlineStr">
        <is>
          <t>Size/Fit Issue</t>
        </is>
      </c>
      <c r="H6065" t="n">
        <v>1</v>
      </c>
      <c r="I6065" t="n">
        <v>2832.71</v>
      </c>
    </row>
    <row r="6066">
      <c r="A6066" t="inlineStr">
        <is>
          <t>RET006082</t>
        </is>
      </c>
      <c r="B6066" t="inlineStr">
        <is>
          <t>O038470</t>
        </is>
      </c>
      <c r="C6066" s="25" t="n">
        <v>45753</v>
      </c>
      <c r="D6066" t="inlineStr">
        <is>
          <t>Electronics</t>
        </is>
      </c>
      <c r="E6066" t="inlineStr">
        <is>
          <t>West</t>
        </is>
      </c>
      <c r="F6066" t="inlineStr">
        <is>
          <t>Marketplace</t>
        </is>
      </c>
      <c r="G6066" t="inlineStr">
        <is>
          <t>Damaged in Transit</t>
        </is>
      </c>
      <c r="H6066" t="n">
        <v>1</v>
      </c>
      <c r="I6066" t="n">
        <v>9470.6</v>
      </c>
    </row>
    <row r="6067">
      <c r="A6067" t="inlineStr">
        <is>
          <t>RET006083</t>
        </is>
      </c>
      <c r="B6067" t="inlineStr">
        <is>
          <t>O038471</t>
        </is>
      </c>
      <c r="C6067" s="25" t="n">
        <v>45753</v>
      </c>
      <c r="D6067" t="inlineStr">
        <is>
          <t>Electronics</t>
        </is>
      </c>
      <c r="E6067" t="inlineStr">
        <is>
          <t>South</t>
        </is>
      </c>
      <c r="F6067" t="inlineStr">
        <is>
          <t>Mobile App</t>
        </is>
      </c>
      <c r="G6067" t="inlineStr">
        <is>
          <t>Wrong Item Delivered</t>
        </is>
      </c>
      <c r="H6067" t="n">
        <v>1</v>
      </c>
      <c r="I6067" t="n">
        <v>24998.54</v>
      </c>
    </row>
    <row r="6068">
      <c r="A6068" t="inlineStr">
        <is>
          <t>RET006084</t>
        </is>
      </c>
      <c r="B6068" t="inlineStr">
        <is>
          <t>O038474</t>
        </is>
      </c>
      <c r="C6068" s="25" t="n">
        <v>45753</v>
      </c>
      <c r="D6068" t="inlineStr">
        <is>
          <t>Fashion</t>
        </is>
      </c>
      <c r="E6068" t="inlineStr">
        <is>
          <t>North</t>
        </is>
      </c>
      <c r="F6068" t="inlineStr">
        <is>
          <t>Mobile App</t>
        </is>
      </c>
      <c r="G6068" t="inlineStr">
        <is>
          <t>Not as Described</t>
        </is>
      </c>
      <c r="H6068" t="n">
        <v>1</v>
      </c>
      <c r="I6068" t="n">
        <v>1242.27</v>
      </c>
    </row>
    <row r="6069">
      <c r="A6069" t="inlineStr">
        <is>
          <t>RET006085</t>
        </is>
      </c>
      <c r="B6069" t="inlineStr">
        <is>
          <t>O038497</t>
        </is>
      </c>
      <c r="C6069" s="25" t="n">
        <v>45754</v>
      </c>
      <c r="D6069" t="inlineStr">
        <is>
          <t>Fashion</t>
        </is>
      </c>
      <c r="E6069" t="inlineStr">
        <is>
          <t>North</t>
        </is>
      </c>
      <c r="F6069" t="inlineStr">
        <is>
          <t>Website</t>
        </is>
      </c>
      <c r="G6069" t="inlineStr">
        <is>
          <t>Defective Product</t>
        </is>
      </c>
      <c r="H6069" t="n">
        <v>1</v>
      </c>
      <c r="I6069" t="n">
        <v>512.73</v>
      </c>
    </row>
    <row r="6070">
      <c r="A6070" t="inlineStr">
        <is>
          <t>RET006086</t>
        </is>
      </c>
      <c r="B6070" t="inlineStr">
        <is>
          <t>O038502</t>
        </is>
      </c>
      <c r="C6070" s="25" t="n">
        <v>45754</v>
      </c>
      <c r="D6070" t="inlineStr">
        <is>
          <t>Fashion</t>
        </is>
      </c>
      <c r="E6070" t="inlineStr">
        <is>
          <t>South</t>
        </is>
      </c>
      <c r="F6070" t="inlineStr">
        <is>
          <t>Marketplace</t>
        </is>
      </c>
      <c r="G6070" t="inlineStr">
        <is>
          <t>Wrong Item Delivered</t>
        </is>
      </c>
      <c r="H6070" t="n">
        <v>2</v>
      </c>
      <c r="I6070" t="n">
        <v>5858.16</v>
      </c>
    </row>
    <row r="6071">
      <c r="A6071" t="inlineStr">
        <is>
          <t>RET006087</t>
        </is>
      </c>
      <c r="B6071" t="inlineStr">
        <is>
          <t>O038509</t>
        </is>
      </c>
      <c r="C6071" s="25" t="n">
        <v>45754</v>
      </c>
      <c r="D6071" t="inlineStr">
        <is>
          <t>Home &amp; Kitchen</t>
        </is>
      </c>
      <c r="E6071" t="inlineStr">
        <is>
          <t>West</t>
        </is>
      </c>
      <c r="F6071" t="inlineStr">
        <is>
          <t>Retail Store</t>
        </is>
      </c>
      <c r="G6071" t="inlineStr">
        <is>
          <t>Damaged in Transit</t>
        </is>
      </c>
      <c r="H6071" t="n">
        <v>2</v>
      </c>
      <c r="I6071" t="n">
        <v>4259.34</v>
      </c>
    </row>
    <row r="6072">
      <c r="A6072" t="inlineStr">
        <is>
          <t>RET006088</t>
        </is>
      </c>
      <c r="B6072" t="inlineStr">
        <is>
          <t>O038513</t>
        </is>
      </c>
      <c r="C6072" s="25" t="n">
        <v>45754</v>
      </c>
      <c r="D6072" t="inlineStr">
        <is>
          <t>Electronics</t>
        </is>
      </c>
      <c r="E6072" t="inlineStr">
        <is>
          <t>West</t>
        </is>
      </c>
      <c r="F6072" t="inlineStr">
        <is>
          <t>Marketplace</t>
        </is>
      </c>
      <c r="G6072" t="inlineStr">
        <is>
          <t>Defective Product</t>
        </is>
      </c>
      <c r="H6072" t="n">
        <v>1</v>
      </c>
      <c r="I6072" t="n">
        <v>8236.549999999999</v>
      </c>
    </row>
    <row r="6073">
      <c r="A6073" t="inlineStr">
        <is>
          <t>RET006089</t>
        </is>
      </c>
      <c r="B6073" t="inlineStr">
        <is>
          <t>O038518</t>
        </is>
      </c>
      <c r="C6073" s="25" t="n">
        <v>45754</v>
      </c>
      <c r="D6073" t="inlineStr">
        <is>
          <t>Fashion</t>
        </is>
      </c>
      <c r="E6073" t="inlineStr">
        <is>
          <t>West</t>
        </is>
      </c>
      <c r="F6073" t="inlineStr">
        <is>
          <t>Website</t>
        </is>
      </c>
      <c r="G6073" t="inlineStr">
        <is>
          <t>Changed Mind</t>
        </is>
      </c>
      <c r="H6073" t="n">
        <v>1</v>
      </c>
      <c r="I6073" t="n">
        <v>1519.7</v>
      </c>
    </row>
    <row r="6074">
      <c r="A6074" t="inlineStr">
        <is>
          <t>RET006090</t>
        </is>
      </c>
      <c r="B6074" t="inlineStr">
        <is>
          <t>O038524</t>
        </is>
      </c>
      <c r="C6074" s="25" t="n">
        <v>45754</v>
      </c>
      <c r="D6074" t="inlineStr">
        <is>
          <t>Sports</t>
        </is>
      </c>
      <c r="E6074" t="inlineStr">
        <is>
          <t>North</t>
        </is>
      </c>
      <c r="F6074" t="inlineStr">
        <is>
          <t>Mobile App</t>
        </is>
      </c>
      <c r="G6074" t="inlineStr">
        <is>
          <t>Changed Mind</t>
        </is>
      </c>
      <c r="H6074" t="n">
        <v>1</v>
      </c>
      <c r="I6074" t="n">
        <v>1684.11</v>
      </c>
    </row>
    <row r="6075">
      <c r="A6075" t="inlineStr">
        <is>
          <t>RET006091</t>
        </is>
      </c>
      <c r="B6075" t="inlineStr">
        <is>
          <t>O038525</t>
        </is>
      </c>
      <c r="C6075" s="25" t="n">
        <v>45754</v>
      </c>
      <c r="D6075" t="inlineStr">
        <is>
          <t>Beauty</t>
        </is>
      </c>
      <c r="E6075" t="inlineStr">
        <is>
          <t>South</t>
        </is>
      </c>
      <c r="F6075" t="inlineStr">
        <is>
          <t>Marketplace</t>
        </is>
      </c>
      <c r="G6075" t="inlineStr">
        <is>
          <t>Damaged in Transit</t>
        </is>
      </c>
      <c r="H6075" t="n">
        <v>1</v>
      </c>
      <c r="I6075" t="n">
        <v>706.99</v>
      </c>
    </row>
    <row r="6076">
      <c r="A6076" t="inlineStr">
        <is>
          <t>RET006092</t>
        </is>
      </c>
      <c r="B6076" t="inlineStr">
        <is>
          <t>O038530</t>
        </is>
      </c>
      <c r="C6076" s="25" t="n">
        <v>45755</v>
      </c>
      <c r="D6076" t="inlineStr">
        <is>
          <t>Home &amp; Kitchen</t>
        </is>
      </c>
      <c r="E6076" t="inlineStr">
        <is>
          <t>West</t>
        </is>
      </c>
      <c r="F6076" t="inlineStr">
        <is>
          <t>Website</t>
        </is>
      </c>
      <c r="G6076" t="inlineStr">
        <is>
          <t>Changed Mind</t>
        </is>
      </c>
      <c r="H6076" t="n">
        <v>1</v>
      </c>
      <c r="I6076" t="n">
        <v>2095.11</v>
      </c>
    </row>
    <row r="6077">
      <c r="A6077" t="inlineStr">
        <is>
          <t>RET006093</t>
        </is>
      </c>
      <c r="B6077" t="inlineStr">
        <is>
          <t>O038533</t>
        </is>
      </c>
      <c r="C6077" s="25" t="n">
        <v>45755</v>
      </c>
      <c r="D6077" t="inlineStr">
        <is>
          <t>Sports</t>
        </is>
      </c>
      <c r="E6077" t="inlineStr">
        <is>
          <t>North</t>
        </is>
      </c>
      <c r="F6077" t="inlineStr">
        <is>
          <t>Marketplace</t>
        </is>
      </c>
      <c r="G6077" t="inlineStr">
        <is>
          <t>Late Delivery</t>
        </is>
      </c>
      <c r="H6077" t="n">
        <v>1</v>
      </c>
      <c r="I6077" t="n">
        <v>2228.2</v>
      </c>
    </row>
    <row r="6078">
      <c r="A6078" t="inlineStr">
        <is>
          <t>RET006094</t>
        </is>
      </c>
      <c r="B6078" t="inlineStr">
        <is>
          <t>O038546</t>
        </is>
      </c>
      <c r="C6078" s="25" t="n">
        <v>45755</v>
      </c>
      <c r="D6078" t="inlineStr">
        <is>
          <t>Fashion</t>
        </is>
      </c>
      <c r="E6078" t="inlineStr">
        <is>
          <t>West</t>
        </is>
      </c>
      <c r="F6078" t="inlineStr">
        <is>
          <t>Website</t>
        </is>
      </c>
      <c r="G6078" t="inlineStr">
        <is>
          <t>Size/Fit Issue</t>
        </is>
      </c>
      <c r="H6078" t="n">
        <v>1</v>
      </c>
      <c r="I6078" t="n">
        <v>3934.37</v>
      </c>
    </row>
    <row r="6079">
      <c r="A6079" t="inlineStr">
        <is>
          <t>RET006095</t>
        </is>
      </c>
      <c r="B6079" t="inlineStr">
        <is>
          <t>O038563</t>
        </is>
      </c>
      <c r="C6079" s="25" t="n">
        <v>45755</v>
      </c>
      <c r="D6079" t="inlineStr">
        <is>
          <t>Fashion</t>
        </is>
      </c>
      <c r="E6079" t="inlineStr">
        <is>
          <t>North</t>
        </is>
      </c>
      <c r="F6079" t="inlineStr">
        <is>
          <t>Retail Store</t>
        </is>
      </c>
      <c r="G6079" t="inlineStr">
        <is>
          <t>Wrong Item Delivered</t>
        </is>
      </c>
      <c r="H6079" t="n">
        <v>1</v>
      </c>
      <c r="I6079" t="n">
        <v>1394.18</v>
      </c>
    </row>
    <row r="6080">
      <c r="A6080" t="inlineStr">
        <is>
          <t>RET006096</t>
        </is>
      </c>
      <c r="B6080" t="inlineStr">
        <is>
          <t>O038565</t>
        </is>
      </c>
      <c r="C6080" s="25" t="n">
        <v>45755</v>
      </c>
      <c r="D6080" t="inlineStr">
        <is>
          <t>Fashion</t>
        </is>
      </c>
      <c r="E6080" t="inlineStr">
        <is>
          <t>West</t>
        </is>
      </c>
      <c r="F6080" t="inlineStr">
        <is>
          <t>Mobile App</t>
        </is>
      </c>
      <c r="G6080" t="inlineStr">
        <is>
          <t>Damaged in Transit</t>
        </is>
      </c>
      <c r="H6080" t="n">
        <v>1</v>
      </c>
      <c r="I6080" t="n">
        <v>1437.45</v>
      </c>
    </row>
    <row r="6081">
      <c r="A6081" t="inlineStr">
        <is>
          <t>RET006097</t>
        </is>
      </c>
      <c r="B6081" t="inlineStr">
        <is>
          <t>O038577</t>
        </is>
      </c>
      <c r="C6081" s="25" t="n">
        <v>45756</v>
      </c>
      <c r="D6081" t="inlineStr">
        <is>
          <t>Electronics</t>
        </is>
      </c>
      <c r="E6081" t="inlineStr">
        <is>
          <t>Central</t>
        </is>
      </c>
      <c r="F6081" t="inlineStr">
        <is>
          <t>Website</t>
        </is>
      </c>
      <c r="G6081" t="inlineStr">
        <is>
          <t>Defective Product</t>
        </is>
      </c>
      <c r="H6081" t="n">
        <v>1</v>
      </c>
      <c r="I6081" t="n">
        <v>8493.969999999999</v>
      </c>
    </row>
    <row r="6082">
      <c r="A6082" t="inlineStr">
        <is>
          <t>RET006098</t>
        </is>
      </c>
      <c r="B6082" t="inlineStr">
        <is>
          <t>O038586</t>
        </is>
      </c>
      <c r="C6082" s="25" t="n">
        <v>45756</v>
      </c>
      <c r="D6082" t="inlineStr">
        <is>
          <t>Electronics</t>
        </is>
      </c>
      <c r="E6082" t="inlineStr">
        <is>
          <t>South</t>
        </is>
      </c>
      <c r="F6082" t="inlineStr">
        <is>
          <t>Mobile App</t>
        </is>
      </c>
      <c r="G6082" t="inlineStr">
        <is>
          <t>Damaged in Transit</t>
        </is>
      </c>
      <c r="H6082" t="n">
        <v>1</v>
      </c>
      <c r="I6082" t="n">
        <v>13120.4</v>
      </c>
    </row>
    <row r="6083">
      <c r="A6083" t="inlineStr">
        <is>
          <t>RET006099</t>
        </is>
      </c>
      <c r="B6083" t="inlineStr">
        <is>
          <t>O038589</t>
        </is>
      </c>
      <c r="C6083" s="25" t="n">
        <v>45756</v>
      </c>
      <c r="D6083" t="inlineStr">
        <is>
          <t>Fashion</t>
        </is>
      </c>
      <c r="E6083" t="inlineStr">
        <is>
          <t>South</t>
        </is>
      </c>
      <c r="F6083" t="inlineStr">
        <is>
          <t>Marketplace</t>
        </is>
      </c>
      <c r="G6083" t="inlineStr">
        <is>
          <t>Size/Fit Issue</t>
        </is>
      </c>
      <c r="H6083" t="n">
        <v>1</v>
      </c>
      <c r="I6083" t="n">
        <v>1088.14</v>
      </c>
    </row>
    <row r="6084">
      <c r="A6084" t="inlineStr">
        <is>
          <t>RET006100</t>
        </is>
      </c>
      <c r="B6084" t="inlineStr">
        <is>
          <t>O038591</t>
        </is>
      </c>
      <c r="C6084" s="25" t="n">
        <v>45756</v>
      </c>
      <c r="D6084" t="inlineStr">
        <is>
          <t>Electronics</t>
        </is>
      </c>
      <c r="E6084" t="inlineStr">
        <is>
          <t>South</t>
        </is>
      </c>
      <c r="F6084" t="inlineStr">
        <is>
          <t>Website</t>
        </is>
      </c>
      <c r="G6084" t="inlineStr">
        <is>
          <t>Damaged in Transit</t>
        </is>
      </c>
      <c r="H6084" t="n">
        <v>1</v>
      </c>
      <c r="I6084" t="n">
        <v>9143.9</v>
      </c>
    </row>
    <row r="6085">
      <c r="A6085" t="inlineStr">
        <is>
          <t>RET006101</t>
        </is>
      </c>
      <c r="B6085" t="inlineStr">
        <is>
          <t>O038593</t>
        </is>
      </c>
      <c r="C6085" s="25" t="n">
        <v>45756</v>
      </c>
      <c r="D6085" t="inlineStr">
        <is>
          <t>Fashion</t>
        </is>
      </c>
      <c r="E6085" t="inlineStr">
        <is>
          <t>South</t>
        </is>
      </c>
      <c r="F6085" t="inlineStr">
        <is>
          <t>Mobile App</t>
        </is>
      </c>
      <c r="G6085" t="inlineStr">
        <is>
          <t>Size/Fit Issue</t>
        </is>
      </c>
      <c r="H6085" t="n">
        <v>2</v>
      </c>
      <c r="I6085" t="n">
        <v>5384.2</v>
      </c>
    </row>
    <row r="6086">
      <c r="A6086" t="inlineStr">
        <is>
          <t>RET006102</t>
        </is>
      </c>
      <c r="B6086" t="inlineStr">
        <is>
          <t>O038593</t>
        </is>
      </c>
      <c r="C6086" s="25" t="n">
        <v>45756</v>
      </c>
      <c r="D6086" t="inlineStr">
        <is>
          <t>Sports</t>
        </is>
      </c>
      <c r="E6086" t="inlineStr">
        <is>
          <t>South</t>
        </is>
      </c>
      <c r="F6086" t="inlineStr">
        <is>
          <t>Mobile App</t>
        </is>
      </c>
      <c r="G6086" t="inlineStr">
        <is>
          <t>Wrong Item Delivered</t>
        </is>
      </c>
      <c r="H6086" t="n">
        <v>1</v>
      </c>
      <c r="I6086" t="n">
        <v>1199.49</v>
      </c>
    </row>
    <row r="6087">
      <c r="A6087" t="inlineStr">
        <is>
          <t>RET006103</t>
        </is>
      </c>
      <c r="B6087" t="inlineStr">
        <is>
          <t>O038597</t>
        </is>
      </c>
      <c r="C6087" s="25" t="n">
        <v>45756</v>
      </c>
      <c r="D6087" t="inlineStr">
        <is>
          <t>Fashion</t>
        </is>
      </c>
      <c r="E6087" t="inlineStr">
        <is>
          <t>South</t>
        </is>
      </c>
      <c r="F6087" t="inlineStr">
        <is>
          <t>Marketplace</t>
        </is>
      </c>
      <c r="G6087" t="inlineStr">
        <is>
          <t>Damaged in Transit</t>
        </is>
      </c>
      <c r="H6087" t="n">
        <v>1</v>
      </c>
      <c r="I6087" t="n">
        <v>1624.67</v>
      </c>
    </row>
    <row r="6088">
      <c r="A6088" t="inlineStr">
        <is>
          <t>RET006104</t>
        </is>
      </c>
      <c r="B6088" t="inlineStr">
        <is>
          <t>O038603</t>
        </is>
      </c>
      <c r="C6088" s="25" t="n">
        <v>45756</v>
      </c>
      <c r="D6088" t="inlineStr">
        <is>
          <t>Fashion</t>
        </is>
      </c>
      <c r="E6088" t="inlineStr">
        <is>
          <t>East</t>
        </is>
      </c>
      <c r="F6088" t="inlineStr">
        <is>
          <t>Website</t>
        </is>
      </c>
      <c r="G6088" t="inlineStr">
        <is>
          <t>Not as Described</t>
        </is>
      </c>
      <c r="H6088" t="n">
        <v>2</v>
      </c>
      <c r="I6088" t="n">
        <v>990.96</v>
      </c>
    </row>
    <row r="6089">
      <c r="A6089" t="inlineStr">
        <is>
          <t>RET006105</t>
        </is>
      </c>
      <c r="B6089" t="inlineStr">
        <is>
          <t>O038609</t>
        </is>
      </c>
      <c r="C6089" s="25" t="n">
        <v>45756</v>
      </c>
      <c r="D6089" t="inlineStr">
        <is>
          <t>Fashion</t>
        </is>
      </c>
      <c r="E6089" t="inlineStr">
        <is>
          <t>Central</t>
        </is>
      </c>
      <c r="F6089" t="inlineStr">
        <is>
          <t>Marketplace</t>
        </is>
      </c>
      <c r="G6089" t="inlineStr">
        <is>
          <t>Size/Fit Issue</t>
        </is>
      </c>
      <c r="H6089" t="n">
        <v>1</v>
      </c>
      <c r="I6089" t="n">
        <v>495.48</v>
      </c>
    </row>
    <row r="6090">
      <c r="A6090" t="inlineStr">
        <is>
          <t>RET006106</t>
        </is>
      </c>
      <c r="B6090" t="inlineStr">
        <is>
          <t>O038616</t>
        </is>
      </c>
      <c r="C6090" s="25" t="n">
        <v>45756</v>
      </c>
      <c r="D6090" t="inlineStr">
        <is>
          <t>Electronics</t>
        </is>
      </c>
      <c r="E6090" t="inlineStr">
        <is>
          <t>East</t>
        </is>
      </c>
      <c r="F6090" t="inlineStr">
        <is>
          <t>Marketplace</t>
        </is>
      </c>
      <c r="G6090" t="inlineStr">
        <is>
          <t>Not as Described</t>
        </is>
      </c>
      <c r="H6090" t="n">
        <v>1</v>
      </c>
      <c r="I6090" t="n">
        <v>5547.63</v>
      </c>
    </row>
    <row r="6091">
      <c r="A6091" t="inlineStr">
        <is>
          <t>RET006107</t>
        </is>
      </c>
      <c r="B6091" t="inlineStr">
        <is>
          <t>O038618</t>
        </is>
      </c>
      <c r="C6091" s="25" t="n">
        <v>45757</v>
      </c>
      <c r="D6091" t="inlineStr">
        <is>
          <t>Fashion</t>
        </is>
      </c>
      <c r="E6091" t="inlineStr">
        <is>
          <t>North</t>
        </is>
      </c>
      <c r="F6091" t="inlineStr">
        <is>
          <t>Mobile App</t>
        </is>
      </c>
      <c r="G6091" t="inlineStr">
        <is>
          <t>Size/Fit Issue</t>
        </is>
      </c>
      <c r="H6091" t="n">
        <v>1</v>
      </c>
      <c r="I6091" t="n">
        <v>3934.37</v>
      </c>
    </row>
    <row r="6092">
      <c r="A6092" t="inlineStr">
        <is>
          <t>RET006108</t>
        </is>
      </c>
      <c r="B6092" t="inlineStr">
        <is>
          <t>O038631</t>
        </is>
      </c>
      <c r="C6092" s="25" t="n">
        <v>45757</v>
      </c>
      <c r="D6092" t="inlineStr">
        <is>
          <t>Fashion</t>
        </is>
      </c>
      <c r="E6092" t="inlineStr">
        <is>
          <t>North</t>
        </is>
      </c>
      <c r="F6092" t="inlineStr">
        <is>
          <t>Mobile App</t>
        </is>
      </c>
      <c r="G6092" t="inlineStr">
        <is>
          <t>Size/Fit Issue</t>
        </is>
      </c>
      <c r="H6092" t="n">
        <v>1</v>
      </c>
      <c r="I6092" t="n">
        <v>1675.4</v>
      </c>
    </row>
    <row r="6093">
      <c r="A6093" t="inlineStr">
        <is>
          <t>RET006109</t>
        </is>
      </c>
      <c r="B6093" t="inlineStr">
        <is>
          <t>O038639</t>
        </is>
      </c>
      <c r="C6093" s="25" t="n">
        <v>45757</v>
      </c>
      <c r="D6093" t="inlineStr">
        <is>
          <t>Fashion</t>
        </is>
      </c>
      <c r="E6093" t="inlineStr">
        <is>
          <t>West</t>
        </is>
      </c>
      <c r="F6093" t="inlineStr">
        <is>
          <t>Website</t>
        </is>
      </c>
      <c r="G6093" t="inlineStr">
        <is>
          <t>Changed Mind</t>
        </is>
      </c>
      <c r="H6093" t="n">
        <v>1</v>
      </c>
      <c r="I6093" t="n">
        <v>1129.24</v>
      </c>
    </row>
    <row r="6094">
      <c r="A6094" t="inlineStr">
        <is>
          <t>RET006110</t>
        </is>
      </c>
      <c r="B6094" t="inlineStr">
        <is>
          <t>O038645</t>
        </is>
      </c>
      <c r="C6094" s="25" t="n">
        <v>45757</v>
      </c>
      <c r="D6094" t="inlineStr">
        <is>
          <t>Fashion</t>
        </is>
      </c>
      <c r="E6094" t="inlineStr">
        <is>
          <t>North</t>
        </is>
      </c>
      <c r="F6094" t="inlineStr">
        <is>
          <t>Website</t>
        </is>
      </c>
      <c r="G6094" t="inlineStr">
        <is>
          <t>Size/Fit Issue</t>
        </is>
      </c>
      <c r="H6094" t="n">
        <v>1</v>
      </c>
      <c r="I6094" t="n">
        <v>1766.31</v>
      </c>
    </row>
    <row r="6095">
      <c r="A6095" t="inlineStr">
        <is>
          <t>RET006111</t>
        </is>
      </c>
      <c r="B6095" t="inlineStr">
        <is>
          <t>O038646</t>
        </is>
      </c>
      <c r="C6095" s="25" t="n">
        <v>45757</v>
      </c>
      <c r="D6095" t="inlineStr">
        <is>
          <t>Fashion</t>
        </is>
      </c>
      <c r="E6095" t="inlineStr">
        <is>
          <t>South</t>
        </is>
      </c>
      <c r="F6095" t="inlineStr">
        <is>
          <t>Mobile App</t>
        </is>
      </c>
      <c r="G6095" t="inlineStr">
        <is>
          <t>Changed Mind</t>
        </is>
      </c>
      <c r="H6095" t="n">
        <v>1</v>
      </c>
      <c r="I6095" t="n">
        <v>1406.67</v>
      </c>
    </row>
    <row r="6096">
      <c r="A6096" t="inlineStr">
        <is>
          <t>RET006112</t>
        </is>
      </c>
      <c r="B6096" t="inlineStr">
        <is>
          <t>O038648</t>
        </is>
      </c>
      <c r="C6096" s="25" t="n">
        <v>45757</v>
      </c>
      <c r="D6096" t="inlineStr">
        <is>
          <t>Fashion</t>
        </is>
      </c>
      <c r="E6096" t="inlineStr">
        <is>
          <t>East</t>
        </is>
      </c>
      <c r="F6096" t="inlineStr">
        <is>
          <t>Website</t>
        </is>
      </c>
      <c r="G6096" t="inlineStr">
        <is>
          <t>Size/Fit Issue</t>
        </is>
      </c>
      <c r="H6096" t="n">
        <v>1</v>
      </c>
      <c r="I6096" t="n">
        <v>3934.37</v>
      </c>
    </row>
    <row r="6097">
      <c r="A6097" t="inlineStr">
        <is>
          <t>RET006113</t>
        </is>
      </c>
      <c r="B6097" t="inlineStr">
        <is>
          <t>O038650</t>
        </is>
      </c>
      <c r="C6097" s="25" t="n">
        <v>45757</v>
      </c>
      <c r="D6097" t="inlineStr">
        <is>
          <t>Fashion</t>
        </is>
      </c>
      <c r="E6097" t="inlineStr">
        <is>
          <t>Central</t>
        </is>
      </c>
      <c r="F6097" t="inlineStr">
        <is>
          <t>Marketplace</t>
        </is>
      </c>
      <c r="G6097" t="inlineStr">
        <is>
          <t>Size/Fit Issue</t>
        </is>
      </c>
      <c r="H6097" t="n">
        <v>1</v>
      </c>
      <c r="I6097" t="n">
        <v>1406.68</v>
      </c>
    </row>
    <row r="6098">
      <c r="A6098" t="inlineStr">
        <is>
          <t>RET006114</t>
        </is>
      </c>
      <c r="B6098" t="inlineStr">
        <is>
          <t>O038664</t>
        </is>
      </c>
      <c r="C6098" s="25" t="n">
        <v>45757</v>
      </c>
      <c r="D6098" t="inlineStr">
        <is>
          <t>Home &amp; Kitchen</t>
        </is>
      </c>
      <c r="E6098" t="inlineStr">
        <is>
          <t>North</t>
        </is>
      </c>
      <c r="F6098" t="inlineStr">
        <is>
          <t>Mobile App</t>
        </is>
      </c>
      <c r="G6098" t="inlineStr">
        <is>
          <t>Not as Described</t>
        </is>
      </c>
      <c r="H6098" t="n">
        <v>1</v>
      </c>
      <c r="I6098" t="n">
        <v>3814.91</v>
      </c>
    </row>
    <row r="6099">
      <c r="A6099" t="inlineStr">
        <is>
          <t>RET006115</t>
        </is>
      </c>
      <c r="B6099" t="inlineStr">
        <is>
          <t>O038679</t>
        </is>
      </c>
      <c r="C6099" s="25" t="n">
        <v>45758</v>
      </c>
      <c r="D6099" t="inlineStr">
        <is>
          <t>Home &amp; Kitchen</t>
        </is>
      </c>
      <c r="E6099" t="inlineStr">
        <is>
          <t>South</t>
        </is>
      </c>
      <c r="F6099" t="inlineStr">
        <is>
          <t>Mobile App</t>
        </is>
      </c>
      <c r="G6099" t="inlineStr">
        <is>
          <t>Size/Fit Issue</t>
        </is>
      </c>
      <c r="H6099" t="n">
        <v>1</v>
      </c>
      <c r="I6099" t="n">
        <v>247.31</v>
      </c>
    </row>
    <row r="6100">
      <c r="A6100" t="inlineStr">
        <is>
          <t>RET006116</t>
        </is>
      </c>
      <c r="B6100" t="inlineStr">
        <is>
          <t>O038680</t>
        </is>
      </c>
      <c r="C6100" s="25" t="n">
        <v>45758</v>
      </c>
      <c r="D6100" t="inlineStr">
        <is>
          <t>Home &amp; Kitchen</t>
        </is>
      </c>
      <c r="E6100" t="inlineStr">
        <is>
          <t>East</t>
        </is>
      </c>
      <c r="F6100" t="inlineStr">
        <is>
          <t>Retail Store</t>
        </is>
      </c>
      <c r="G6100" t="inlineStr">
        <is>
          <t>Damaged in Transit</t>
        </is>
      </c>
      <c r="H6100" t="n">
        <v>1</v>
      </c>
      <c r="I6100" t="n">
        <v>3535.75</v>
      </c>
    </row>
    <row r="6101">
      <c r="A6101" t="inlineStr">
        <is>
          <t>RET006117</t>
        </is>
      </c>
      <c r="B6101" t="inlineStr">
        <is>
          <t>O038687</t>
        </is>
      </c>
      <c r="C6101" s="25" t="n">
        <v>45758</v>
      </c>
      <c r="D6101" t="inlineStr">
        <is>
          <t>Grocery</t>
        </is>
      </c>
      <c r="E6101" t="inlineStr">
        <is>
          <t>West</t>
        </is>
      </c>
      <c r="F6101" t="inlineStr">
        <is>
          <t>Website</t>
        </is>
      </c>
      <c r="G6101" t="inlineStr">
        <is>
          <t>Changed Mind</t>
        </is>
      </c>
      <c r="H6101" t="n">
        <v>1</v>
      </c>
      <c r="I6101" t="n">
        <v>145.04</v>
      </c>
    </row>
    <row r="6102">
      <c r="A6102" t="inlineStr">
        <is>
          <t>RET006118</t>
        </is>
      </c>
      <c r="B6102" t="inlineStr">
        <is>
          <t>O038689</t>
        </is>
      </c>
      <c r="C6102" s="25" t="n">
        <v>45758</v>
      </c>
      <c r="D6102" t="inlineStr">
        <is>
          <t>Fashion</t>
        </is>
      </c>
      <c r="E6102" t="inlineStr">
        <is>
          <t>West</t>
        </is>
      </c>
      <c r="F6102" t="inlineStr">
        <is>
          <t>Website</t>
        </is>
      </c>
      <c r="G6102" t="inlineStr">
        <is>
          <t>Size/Fit Issue</t>
        </is>
      </c>
      <c r="H6102" t="n">
        <v>1</v>
      </c>
      <c r="I6102" t="n">
        <v>1057.32</v>
      </c>
    </row>
    <row r="6103">
      <c r="A6103" t="inlineStr">
        <is>
          <t>RET006119</t>
        </is>
      </c>
      <c r="B6103" t="inlineStr">
        <is>
          <t>O038692</t>
        </is>
      </c>
      <c r="C6103" s="25" t="n">
        <v>45758</v>
      </c>
      <c r="D6103" t="inlineStr">
        <is>
          <t>Fashion</t>
        </is>
      </c>
      <c r="E6103" t="inlineStr">
        <is>
          <t>South</t>
        </is>
      </c>
      <c r="F6103" t="inlineStr">
        <is>
          <t>Marketplace</t>
        </is>
      </c>
      <c r="G6103" t="inlineStr">
        <is>
          <t>Late Delivery</t>
        </is>
      </c>
      <c r="H6103" t="n">
        <v>1</v>
      </c>
      <c r="I6103" t="n">
        <v>1673.34</v>
      </c>
    </row>
    <row r="6104">
      <c r="A6104" t="inlineStr">
        <is>
          <t>RET006120</t>
        </is>
      </c>
      <c r="B6104" t="inlineStr">
        <is>
          <t>O038697</t>
        </is>
      </c>
      <c r="C6104" s="25" t="n">
        <v>45758</v>
      </c>
      <c r="D6104" t="inlineStr">
        <is>
          <t>Electronics</t>
        </is>
      </c>
      <c r="E6104" t="inlineStr">
        <is>
          <t>Central</t>
        </is>
      </c>
      <c r="F6104" t="inlineStr">
        <is>
          <t>Retail Store</t>
        </is>
      </c>
      <c r="G6104" t="inlineStr">
        <is>
          <t>Not Specified</t>
        </is>
      </c>
      <c r="H6104" t="n">
        <v>1</v>
      </c>
      <c r="I6104" t="n">
        <v>17272.07</v>
      </c>
    </row>
    <row r="6105">
      <c r="A6105" t="inlineStr">
        <is>
          <t>RET006121</t>
        </is>
      </c>
      <c r="B6105" t="inlineStr">
        <is>
          <t>O038708</t>
        </is>
      </c>
      <c r="C6105" s="25" t="n">
        <v>45758</v>
      </c>
      <c r="D6105" t="inlineStr">
        <is>
          <t>Beauty</t>
        </is>
      </c>
      <c r="E6105" t="inlineStr">
        <is>
          <t>West</t>
        </is>
      </c>
      <c r="F6105" t="inlineStr">
        <is>
          <t>Marketplace</t>
        </is>
      </c>
      <c r="G6105" t="inlineStr">
        <is>
          <t>Damaged in Transit</t>
        </is>
      </c>
      <c r="H6105" t="n">
        <v>2</v>
      </c>
      <c r="I6105" t="n">
        <v>1765.28</v>
      </c>
    </row>
    <row r="6106">
      <c r="A6106" t="inlineStr">
        <is>
          <t>RET006122</t>
        </is>
      </c>
      <c r="B6106" t="inlineStr">
        <is>
          <t>O038712</t>
        </is>
      </c>
      <c r="C6106" s="25" t="n">
        <v>45758</v>
      </c>
      <c r="D6106" t="inlineStr">
        <is>
          <t>Electronics</t>
        </is>
      </c>
      <c r="E6106" t="inlineStr">
        <is>
          <t>East</t>
        </is>
      </c>
      <c r="F6106" t="inlineStr">
        <is>
          <t>Website</t>
        </is>
      </c>
      <c r="G6106" t="inlineStr">
        <is>
          <t>Not as Described</t>
        </is>
      </c>
      <c r="H6106" t="n">
        <v>1</v>
      </c>
      <c r="I6106" t="n">
        <v>105130.55</v>
      </c>
    </row>
    <row r="6107">
      <c r="A6107" t="inlineStr">
        <is>
          <t>RET006123</t>
        </is>
      </c>
      <c r="B6107" t="inlineStr">
        <is>
          <t>O038713</t>
        </is>
      </c>
      <c r="C6107" s="25" t="n">
        <v>45758</v>
      </c>
      <c r="D6107" t="inlineStr">
        <is>
          <t>Fashion</t>
        </is>
      </c>
      <c r="E6107" t="inlineStr">
        <is>
          <t>West</t>
        </is>
      </c>
      <c r="F6107" t="inlineStr">
        <is>
          <t>Mobile App</t>
        </is>
      </c>
      <c r="G6107" t="inlineStr">
        <is>
          <t>Size/Fit Issue</t>
        </is>
      </c>
      <c r="H6107" t="n">
        <v>1</v>
      </c>
      <c r="I6107" t="n">
        <v>1074.73</v>
      </c>
    </row>
    <row r="6108">
      <c r="A6108" t="inlineStr">
        <is>
          <t>RET006124</t>
        </is>
      </c>
      <c r="B6108" t="inlineStr">
        <is>
          <t>O038714</t>
        </is>
      </c>
      <c r="C6108" s="25" t="n">
        <v>45759</v>
      </c>
      <c r="D6108" t="inlineStr">
        <is>
          <t>Electronics</t>
        </is>
      </c>
      <c r="E6108" t="inlineStr">
        <is>
          <t>West</t>
        </is>
      </c>
      <c r="F6108" t="inlineStr">
        <is>
          <t>Marketplace</t>
        </is>
      </c>
      <c r="G6108" t="inlineStr">
        <is>
          <t>Defective Product</t>
        </is>
      </c>
      <c r="H6108" t="n">
        <v>1</v>
      </c>
      <c r="I6108" t="n">
        <v>13714.8</v>
      </c>
    </row>
    <row r="6109">
      <c r="A6109" t="inlineStr">
        <is>
          <t>RET006125</t>
        </is>
      </c>
      <c r="B6109" t="inlineStr">
        <is>
          <t>O038716</t>
        </is>
      </c>
      <c r="C6109" s="25" t="n">
        <v>45759</v>
      </c>
      <c r="D6109" t="inlineStr">
        <is>
          <t>Fashion</t>
        </is>
      </c>
      <c r="E6109" t="inlineStr">
        <is>
          <t>North</t>
        </is>
      </c>
      <c r="F6109" t="inlineStr">
        <is>
          <t>Website</t>
        </is>
      </c>
      <c r="G6109" t="inlineStr">
        <is>
          <t>Size/Fit Issue</t>
        </is>
      </c>
      <c r="H6109" t="n">
        <v>1</v>
      </c>
      <c r="I6109" t="n">
        <v>1221.12</v>
      </c>
    </row>
    <row r="6110">
      <c r="A6110" t="inlineStr">
        <is>
          <t>RET006126</t>
        </is>
      </c>
      <c r="B6110" t="inlineStr">
        <is>
          <t>O038721</t>
        </is>
      </c>
      <c r="C6110" s="25" t="n">
        <v>45759</v>
      </c>
      <c r="D6110" t="inlineStr">
        <is>
          <t>Fashion</t>
        </is>
      </c>
      <c r="E6110" t="inlineStr">
        <is>
          <t>West</t>
        </is>
      </c>
      <c r="F6110" t="inlineStr">
        <is>
          <t>Retail Store</t>
        </is>
      </c>
      <c r="G6110" t="inlineStr">
        <is>
          <t>Size/Fit Issue</t>
        </is>
      </c>
      <c r="H6110" t="n">
        <v>1</v>
      </c>
      <c r="I6110" t="n">
        <v>2549.44</v>
      </c>
    </row>
    <row r="6111">
      <c r="A6111" t="inlineStr">
        <is>
          <t>RET006127</t>
        </is>
      </c>
      <c r="B6111" t="inlineStr">
        <is>
          <t>O038722</t>
        </is>
      </c>
      <c r="C6111" s="25" t="n">
        <v>45759</v>
      </c>
      <c r="D6111" t="inlineStr">
        <is>
          <t>Sports</t>
        </is>
      </c>
      <c r="E6111" t="inlineStr">
        <is>
          <t>South</t>
        </is>
      </c>
      <c r="F6111" t="inlineStr">
        <is>
          <t>Mobile App</t>
        </is>
      </c>
      <c r="G6111" t="inlineStr">
        <is>
          <t>Defective Product</t>
        </is>
      </c>
      <c r="H6111" t="n">
        <v>1</v>
      </c>
      <c r="I6111" t="n">
        <v>1083.92</v>
      </c>
    </row>
    <row r="6112">
      <c r="A6112" t="inlineStr">
        <is>
          <t>RET006128</t>
        </is>
      </c>
      <c r="B6112" t="inlineStr">
        <is>
          <t>O038723</t>
        </is>
      </c>
      <c r="C6112" s="25" t="n">
        <v>45759</v>
      </c>
      <c r="D6112" t="inlineStr">
        <is>
          <t>Fashion</t>
        </is>
      </c>
      <c r="E6112" t="inlineStr">
        <is>
          <t>West</t>
        </is>
      </c>
      <c r="F6112" t="inlineStr">
        <is>
          <t>Marketplace</t>
        </is>
      </c>
      <c r="G6112" t="inlineStr">
        <is>
          <t>Changed Mind</t>
        </is>
      </c>
      <c r="H6112" t="n">
        <v>1</v>
      </c>
      <c r="I6112" t="n">
        <v>592.8200000000001</v>
      </c>
    </row>
    <row r="6113">
      <c r="A6113" t="inlineStr">
        <is>
          <t>RET006129</t>
        </is>
      </c>
      <c r="B6113" t="inlineStr">
        <is>
          <t>O038724</t>
        </is>
      </c>
      <c r="C6113" s="25" t="n">
        <v>45759</v>
      </c>
      <c r="D6113" t="inlineStr">
        <is>
          <t>Electronics</t>
        </is>
      </c>
      <c r="E6113" t="inlineStr">
        <is>
          <t>East</t>
        </is>
      </c>
      <c r="F6113" t="inlineStr">
        <is>
          <t>Marketplace</t>
        </is>
      </c>
      <c r="G6113" t="inlineStr">
        <is>
          <t>Defective Product</t>
        </is>
      </c>
      <c r="H6113" t="n">
        <v>1</v>
      </c>
      <c r="I6113" t="n">
        <v>15544.86</v>
      </c>
    </row>
    <row r="6114">
      <c r="A6114" t="inlineStr">
        <is>
          <t>RET006130</t>
        </is>
      </c>
      <c r="B6114" t="inlineStr">
        <is>
          <t>O038731</t>
        </is>
      </c>
      <c r="C6114" s="25" t="n">
        <v>45759</v>
      </c>
      <c r="D6114" t="inlineStr">
        <is>
          <t>Fashion</t>
        </is>
      </c>
      <c r="E6114" t="inlineStr">
        <is>
          <t>East</t>
        </is>
      </c>
      <c r="F6114" t="inlineStr">
        <is>
          <t>Mobile App</t>
        </is>
      </c>
      <c r="G6114" t="inlineStr">
        <is>
          <t>Size/Fit Issue</t>
        </is>
      </c>
      <c r="H6114" t="n">
        <v>1</v>
      </c>
      <c r="I6114" t="n">
        <v>1580.38</v>
      </c>
    </row>
    <row r="6115">
      <c r="A6115" t="inlineStr">
        <is>
          <t>RET006131</t>
        </is>
      </c>
      <c r="B6115" t="inlineStr">
        <is>
          <t>O038735</t>
        </is>
      </c>
      <c r="C6115" s="25" t="n">
        <v>45759</v>
      </c>
      <c r="D6115" t="inlineStr">
        <is>
          <t>Electronics</t>
        </is>
      </c>
      <c r="E6115" t="inlineStr">
        <is>
          <t>East</t>
        </is>
      </c>
      <c r="F6115" t="inlineStr">
        <is>
          <t>Retail Store</t>
        </is>
      </c>
      <c r="G6115" t="inlineStr">
        <is>
          <t>Not as Described</t>
        </is>
      </c>
      <c r="H6115" t="n">
        <v>2</v>
      </c>
      <c r="I6115" t="n">
        <v>48846.25</v>
      </c>
    </row>
    <row r="6116">
      <c r="A6116" t="inlineStr">
        <is>
          <t>RET006132</t>
        </is>
      </c>
      <c r="B6116" t="inlineStr">
        <is>
          <t>O038741</t>
        </is>
      </c>
      <c r="C6116" s="25" t="n">
        <v>45759</v>
      </c>
      <c r="D6116" t="inlineStr">
        <is>
          <t>Fashion</t>
        </is>
      </c>
      <c r="E6116" t="inlineStr">
        <is>
          <t>West</t>
        </is>
      </c>
      <c r="F6116" t="inlineStr">
        <is>
          <t>Retail Store</t>
        </is>
      </c>
      <c r="G6116" t="inlineStr">
        <is>
          <t>Changed Mind</t>
        </is>
      </c>
      <c r="H6116" t="n">
        <v>1</v>
      </c>
      <c r="I6116" t="n">
        <v>658.6900000000001</v>
      </c>
    </row>
    <row r="6117">
      <c r="A6117" t="inlineStr">
        <is>
          <t>RET006133</t>
        </is>
      </c>
      <c r="B6117" t="inlineStr">
        <is>
          <t>O038747</t>
        </is>
      </c>
      <c r="C6117" s="25" t="n">
        <v>45759</v>
      </c>
      <c r="D6117" t="inlineStr">
        <is>
          <t>Beauty</t>
        </is>
      </c>
      <c r="E6117" t="inlineStr">
        <is>
          <t>South</t>
        </is>
      </c>
      <c r="F6117" t="inlineStr">
        <is>
          <t>Marketplace</t>
        </is>
      </c>
      <c r="G6117" t="inlineStr">
        <is>
          <t>Changed Mind</t>
        </is>
      </c>
      <c r="H6117" t="n">
        <v>1</v>
      </c>
      <c r="I6117" t="n">
        <v>194.2</v>
      </c>
    </row>
    <row r="6118">
      <c r="A6118" t="inlineStr">
        <is>
          <t>RET006134</t>
        </is>
      </c>
      <c r="B6118" t="inlineStr">
        <is>
          <t>O038755</t>
        </is>
      </c>
      <c r="C6118" s="25" t="n">
        <v>45759</v>
      </c>
      <c r="D6118" t="inlineStr">
        <is>
          <t>Fashion</t>
        </is>
      </c>
      <c r="E6118" t="inlineStr">
        <is>
          <t>North</t>
        </is>
      </c>
      <c r="F6118" t="inlineStr">
        <is>
          <t>Marketplace</t>
        </is>
      </c>
      <c r="G6118" t="inlineStr">
        <is>
          <t>Size/Fit Issue</t>
        </is>
      </c>
      <c r="H6118" t="n">
        <v>1</v>
      </c>
      <c r="I6118" t="n">
        <v>666.86</v>
      </c>
    </row>
    <row r="6119">
      <c r="A6119" t="inlineStr">
        <is>
          <t>RET006135</t>
        </is>
      </c>
      <c r="B6119" t="inlineStr">
        <is>
          <t>O038778</t>
        </is>
      </c>
      <c r="C6119" s="25" t="n">
        <v>45760</v>
      </c>
      <c r="D6119" t="inlineStr">
        <is>
          <t>Fashion</t>
        </is>
      </c>
      <c r="E6119" t="inlineStr">
        <is>
          <t>Central</t>
        </is>
      </c>
      <c r="F6119" t="inlineStr">
        <is>
          <t>Mobile App</t>
        </is>
      </c>
      <c r="G6119" t="inlineStr">
        <is>
          <t>Size/Fit Issue</t>
        </is>
      </c>
      <c r="H6119" t="n">
        <v>1</v>
      </c>
      <c r="I6119" t="n">
        <v>718.24</v>
      </c>
    </row>
    <row r="6120">
      <c r="A6120" t="inlineStr">
        <is>
          <t>RET006136</t>
        </is>
      </c>
      <c r="B6120" t="inlineStr">
        <is>
          <t>O038778</t>
        </is>
      </c>
      <c r="C6120" s="25" t="n">
        <v>45760</v>
      </c>
      <c r="D6120" t="inlineStr">
        <is>
          <t>Beauty</t>
        </is>
      </c>
      <c r="E6120" t="inlineStr">
        <is>
          <t>Central</t>
        </is>
      </c>
      <c r="F6120" t="inlineStr">
        <is>
          <t>Mobile App</t>
        </is>
      </c>
      <c r="G6120" t="inlineStr">
        <is>
          <t>Damaged in Transit</t>
        </is>
      </c>
      <c r="H6120" t="n">
        <v>2</v>
      </c>
      <c r="I6120" t="n">
        <v>1490.44</v>
      </c>
    </row>
    <row r="6121">
      <c r="A6121" t="inlineStr">
        <is>
          <t>RET006137</t>
        </is>
      </c>
      <c r="B6121" t="inlineStr">
        <is>
          <t>O038781</t>
        </is>
      </c>
      <c r="C6121" s="25" t="n">
        <v>45760</v>
      </c>
      <c r="D6121" t="inlineStr">
        <is>
          <t>Sports</t>
        </is>
      </c>
      <c r="E6121" t="inlineStr">
        <is>
          <t>South</t>
        </is>
      </c>
      <c r="F6121" t="inlineStr">
        <is>
          <t>Mobile App</t>
        </is>
      </c>
      <c r="G6121" t="inlineStr">
        <is>
          <t>Wrong Item Delivered</t>
        </is>
      </c>
      <c r="H6121" t="n">
        <v>1</v>
      </c>
      <c r="I6121" t="n">
        <v>330</v>
      </c>
    </row>
    <row r="6122">
      <c r="A6122" t="inlineStr">
        <is>
          <t>RET006138</t>
        </is>
      </c>
      <c r="B6122" t="inlineStr">
        <is>
          <t>O038787</t>
        </is>
      </c>
      <c r="C6122" s="25" t="n">
        <v>45760</v>
      </c>
      <c r="D6122" t="inlineStr">
        <is>
          <t>Electronics</t>
        </is>
      </c>
      <c r="E6122" t="inlineStr">
        <is>
          <t>West</t>
        </is>
      </c>
      <c r="F6122" t="inlineStr">
        <is>
          <t>Mobile App</t>
        </is>
      </c>
      <c r="G6122" t="inlineStr">
        <is>
          <t>Damaged in Transit</t>
        </is>
      </c>
      <c r="H6122" t="n">
        <v>1</v>
      </c>
      <c r="I6122" t="n">
        <v>19415.96</v>
      </c>
    </row>
    <row r="6123">
      <c r="A6123" t="inlineStr">
        <is>
          <t>RET006139</t>
        </is>
      </c>
      <c r="B6123" t="inlineStr">
        <is>
          <t>O038796</t>
        </is>
      </c>
      <c r="C6123" s="25" t="n">
        <v>45760</v>
      </c>
      <c r="D6123" t="inlineStr">
        <is>
          <t>Fashion</t>
        </is>
      </c>
      <c r="E6123" t="inlineStr">
        <is>
          <t>North</t>
        </is>
      </c>
      <c r="F6123" t="inlineStr">
        <is>
          <t>Mobile App</t>
        </is>
      </c>
      <c r="G6123" t="inlineStr">
        <is>
          <t>Size/Fit Issue</t>
        </is>
      </c>
      <c r="H6123" t="n">
        <v>1</v>
      </c>
      <c r="I6123" t="n">
        <v>709.64</v>
      </c>
    </row>
    <row r="6124">
      <c r="A6124" t="inlineStr">
        <is>
          <t>RET006140</t>
        </is>
      </c>
      <c r="B6124" t="inlineStr">
        <is>
          <t>O038813</t>
        </is>
      </c>
      <c r="C6124" s="25" t="n">
        <v>45760</v>
      </c>
      <c r="D6124" t="inlineStr">
        <is>
          <t>Fashion</t>
        </is>
      </c>
      <c r="E6124" t="inlineStr">
        <is>
          <t>West</t>
        </is>
      </c>
      <c r="F6124" t="inlineStr">
        <is>
          <t>Marketplace</t>
        </is>
      </c>
      <c r="G6124" t="inlineStr">
        <is>
          <t>Wrong Item Delivered</t>
        </is>
      </c>
      <c r="H6124" t="n">
        <v>1</v>
      </c>
      <c r="I6124" t="n">
        <v>1088.14</v>
      </c>
    </row>
    <row r="6125">
      <c r="A6125" t="inlineStr">
        <is>
          <t>RET006141</t>
        </is>
      </c>
      <c r="B6125" t="inlineStr">
        <is>
          <t>O038815</t>
        </is>
      </c>
      <c r="C6125" s="25" t="n">
        <v>45760</v>
      </c>
      <c r="D6125" t="inlineStr">
        <is>
          <t>Fashion</t>
        </is>
      </c>
      <c r="E6125" t="inlineStr">
        <is>
          <t>West</t>
        </is>
      </c>
      <c r="F6125" t="inlineStr">
        <is>
          <t>Website</t>
        </is>
      </c>
      <c r="G6125" t="inlineStr">
        <is>
          <t>Not as Described</t>
        </is>
      </c>
      <c r="H6125" t="n">
        <v>1</v>
      </c>
      <c r="I6125" t="n">
        <v>3347.66</v>
      </c>
    </row>
    <row r="6126">
      <c r="A6126" t="inlineStr">
        <is>
          <t>RET006142</t>
        </is>
      </c>
      <c r="B6126" t="inlineStr">
        <is>
          <t>O038829</t>
        </is>
      </c>
      <c r="C6126" s="25" t="n">
        <v>45761</v>
      </c>
      <c r="D6126" t="inlineStr">
        <is>
          <t>Beauty</t>
        </is>
      </c>
      <c r="E6126" t="inlineStr">
        <is>
          <t>West</t>
        </is>
      </c>
      <c r="F6126" t="inlineStr">
        <is>
          <t>Mobile App</t>
        </is>
      </c>
      <c r="G6126" t="inlineStr">
        <is>
          <t>Defective Product</t>
        </is>
      </c>
      <c r="H6126" t="n">
        <v>1</v>
      </c>
      <c r="I6126" t="n">
        <v>602.5599999999999</v>
      </c>
    </row>
    <row r="6127">
      <c r="A6127" t="inlineStr">
        <is>
          <t>RET006143</t>
        </is>
      </c>
      <c r="B6127" t="inlineStr">
        <is>
          <t>O038837</t>
        </is>
      </c>
      <c r="C6127" s="25" t="n">
        <v>45761</v>
      </c>
      <c r="D6127" t="inlineStr">
        <is>
          <t>Fashion</t>
        </is>
      </c>
      <c r="E6127" t="inlineStr">
        <is>
          <t>West</t>
        </is>
      </c>
      <c r="F6127" t="inlineStr">
        <is>
          <t>Mobile App</t>
        </is>
      </c>
      <c r="G6127" t="inlineStr">
        <is>
          <t>Size/Fit Issue</t>
        </is>
      </c>
      <c r="H6127" t="n">
        <v>1</v>
      </c>
      <c r="I6127" t="n">
        <v>1394.18</v>
      </c>
    </row>
    <row r="6128">
      <c r="A6128" t="inlineStr">
        <is>
          <t>RET006144</t>
        </is>
      </c>
      <c r="B6128" t="inlineStr">
        <is>
          <t>O038840</t>
        </is>
      </c>
      <c r="C6128" s="25" t="n">
        <v>45761</v>
      </c>
      <c r="D6128" t="inlineStr">
        <is>
          <t>Fashion</t>
        </is>
      </c>
      <c r="E6128" t="inlineStr">
        <is>
          <t>West</t>
        </is>
      </c>
      <c r="F6128" t="inlineStr">
        <is>
          <t>Marketplace</t>
        </is>
      </c>
      <c r="G6128" t="inlineStr">
        <is>
          <t>Late Delivery</t>
        </is>
      </c>
      <c r="H6128" t="n">
        <v>1</v>
      </c>
      <c r="I6128" t="n">
        <v>1001.67</v>
      </c>
    </row>
    <row r="6129">
      <c r="A6129" t="inlineStr">
        <is>
          <t>RET006145</t>
        </is>
      </c>
      <c r="B6129" t="inlineStr">
        <is>
          <t>O038840</t>
        </is>
      </c>
      <c r="C6129" s="25" t="n">
        <v>45761</v>
      </c>
      <c r="D6129" t="inlineStr">
        <is>
          <t>Fashion</t>
        </is>
      </c>
      <c r="E6129" t="inlineStr">
        <is>
          <t>West</t>
        </is>
      </c>
      <c r="F6129" t="inlineStr">
        <is>
          <t>Marketplace</t>
        </is>
      </c>
      <c r="G6129" t="inlineStr">
        <is>
          <t>Size/Fit Issue</t>
        </is>
      </c>
      <c r="H6129" t="n">
        <v>1</v>
      </c>
      <c r="I6129" t="n">
        <v>1673.83</v>
      </c>
    </row>
    <row r="6130">
      <c r="A6130" t="inlineStr">
        <is>
          <t>RET006146</t>
        </is>
      </c>
      <c r="B6130" t="inlineStr">
        <is>
          <t>O038842</t>
        </is>
      </c>
      <c r="C6130" s="25" t="n">
        <v>45761</v>
      </c>
      <c r="D6130" t="inlineStr">
        <is>
          <t>Electronics</t>
        </is>
      </c>
      <c r="E6130" t="inlineStr">
        <is>
          <t>Central</t>
        </is>
      </c>
      <c r="F6130" t="inlineStr">
        <is>
          <t>Mobile App</t>
        </is>
      </c>
      <c r="G6130" t="inlineStr">
        <is>
          <t>Not as Described</t>
        </is>
      </c>
      <c r="H6130" t="n">
        <v>1</v>
      </c>
      <c r="I6130" t="n">
        <v>2129.67</v>
      </c>
    </row>
    <row r="6131">
      <c r="A6131" t="inlineStr">
        <is>
          <t>RET006147</t>
        </is>
      </c>
      <c r="B6131" t="inlineStr">
        <is>
          <t>O038845</t>
        </is>
      </c>
      <c r="C6131" s="25" t="n">
        <v>45761</v>
      </c>
      <c r="D6131" t="inlineStr">
        <is>
          <t>Fashion</t>
        </is>
      </c>
      <c r="E6131" t="inlineStr">
        <is>
          <t>West</t>
        </is>
      </c>
      <c r="F6131" t="inlineStr">
        <is>
          <t>Mobile App</t>
        </is>
      </c>
      <c r="G6131" t="inlineStr">
        <is>
          <t>Damaged in Transit</t>
        </is>
      </c>
      <c r="H6131" t="n">
        <v>2</v>
      </c>
      <c r="I6131" t="n">
        <v>1049.37</v>
      </c>
    </row>
    <row r="6132">
      <c r="A6132" t="inlineStr">
        <is>
          <t>RET006148</t>
        </is>
      </c>
      <c r="B6132" t="inlineStr">
        <is>
          <t>O038846</t>
        </is>
      </c>
      <c r="C6132" s="25" t="n">
        <v>45761</v>
      </c>
      <c r="D6132" t="inlineStr">
        <is>
          <t>Fashion</t>
        </is>
      </c>
      <c r="E6132" t="inlineStr">
        <is>
          <t>Central</t>
        </is>
      </c>
      <c r="F6132" t="inlineStr">
        <is>
          <t>Marketplace</t>
        </is>
      </c>
      <c r="G6132" t="inlineStr">
        <is>
          <t>Changed Mind</t>
        </is>
      </c>
      <c r="H6132" t="n">
        <v>1</v>
      </c>
      <c r="I6132" t="n">
        <v>1332.64</v>
      </c>
    </row>
    <row r="6133">
      <c r="A6133" t="inlineStr">
        <is>
          <t>RET006149</t>
        </is>
      </c>
      <c r="B6133" t="inlineStr">
        <is>
          <t>O038846</t>
        </is>
      </c>
      <c r="C6133" s="25" t="n">
        <v>45761</v>
      </c>
      <c r="D6133" t="inlineStr">
        <is>
          <t>Fashion</t>
        </is>
      </c>
      <c r="E6133" t="inlineStr">
        <is>
          <t>Central</t>
        </is>
      </c>
      <c r="F6133" t="inlineStr">
        <is>
          <t>Marketplace</t>
        </is>
      </c>
      <c r="G6133" t="inlineStr">
        <is>
          <t>Late Delivery</t>
        </is>
      </c>
      <c r="H6133" t="n">
        <v>1</v>
      </c>
      <c r="I6133" t="n">
        <v>626.25</v>
      </c>
    </row>
    <row r="6134">
      <c r="A6134" t="inlineStr">
        <is>
          <t>RET006150</t>
        </is>
      </c>
      <c r="B6134" t="inlineStr">
        <is>
          <t>O038862</t>
        </is>
      </c>
      <c r="C6134" s="25" t="n">
        <v>45761</v>
      </c>
      <c r="D6134" t="inlineStr">
        <is>
          <t>Beauty</t>
        </is>
      </c>
      <c r="E6134" t="inlineStr">
        <is>
          <t>Central</t>
        </is>
      </c>
      <c r="F6134" t="inlineStr">
        <is>
          <t>Website</t>
        </is>
      </c>
      <c r="G6134" t="inlineStr">
        <is>
          <t>Damaged in Transit</t>
        </is>
      </c>
      <c r="H6134" t="n">
        <v>1</v>
      </c>
      <c r="I6134" t="n">
        <v>1026.44</v>
      </c>
    </row>
    <row r="6135">
      <c r="A6135" t="inlineStr">
        <is>
          <t>RET006151</t>
        </is>
      </c>
      <c r="B6135" t="inlineStr">
        <is>
          <t>O038872</t>
        </is>
      </c>
      <c r="C6135" s="25" t="n">
        <v>45761</v>
      </c>
      <c r="D6135" t="inlineStr">
        <is>
          <t>Electronics</t>
        </is>
      </c>
      <c r="E6135" t="inlineStr">
        <is>
          <t>West</t>
        </is>
      </c>
      <c r="F6135" t="inlineStr">
        <is>
          <t>Retail Store</t>
        </is>
      </c>
      <c r="G6135" t="inlineStr">
        <is>
          <t>Wrong Item Delivered</t>
        </is>
      </c>
      <c r="H6135" t="n">
        <v>1</v>
      </c>
      <c r="I6135" t="n">
        <v>15956.36</v>
      </c>
    </row>
    <row r="6136">
      <c r="A6136" t="inlineStr">
        <is>
          <t>RET006152</t>
        </is>
      </c>
      <c r="B6136" t="inlineStr">
        <is>
          <t>O038877</t>
        </is>
      </c>
      <c r="C6136" s="25" t="n">
        <v>45761</v>
      </c>
      <c r="D6136" t="inlineStr">
        <is>
          <t>Fashion</t>
        </is>
      </c>
      <c r="E6136" t="inlineStr">
        <is>
          <t>South</t>
        </is>
      </c>
      <c r="F6136" t="inlineStr">
        <is>
          <t>Marketplace</t>
        </is>
      </c>
      <c r="G6136" t="inlineStr">
        <is>
          <t>Defective Product</t>
        </is>
      </c>
      <c r="H6136" t="n">
        <v>1</v>
      </c>
      <c r="I6136" t="n">
        <v>1184.57</v>
      </c>
    </row>
    <row r="6137">
      <c r="A6137" t="inlineStr">
        <is>
          <t>RET006153</t>
        </is>
      </c>
      <c r="B6137" t="inlineStr">
        <is>
          <t>O038878</t>
        </is>
      </c>
      <c r="C6137" s="25" t="n">
        <v>45761</v>
      </c>
      <c r="D6137" t="inlineStr">
        <is>
          <t>Fashion</t>
        </is>
      </c>
      <c r="E6137" t="inlineStr">
        <is>
          <t>North</t>
        </is>
      </c>
      <c r="F6137" t="inlineStr">
        <is>
          <t>Retail Store</t>
        </is>
      </c>
      <c r="G6137" t="inlineStr">
        <is>
          <t>Defective Product</t>
        </is>
      </c>
      <c r="H6137" t="n">
        <v>1</v>
      </c>
      <c r="I6137" t="n">
        <v>728.51</v>
      </c>
    </row>
    <row r="6138">
      <c r="A6138" t="inlineStr">
        <is>
          <t>RET006154</t>
        </is>
      </c>
      <c r="B6138" t="inlineStr">
        <is>
          <t>O038884</t>
        </is>
      </c>
      <c r="C6138" s="25" t="n">
        <v>45762</v>
      </c>
      <c r="D6138" t="inlineStr">
        <is>
          <t>Sports</t>
        </is>
      </c>
      <c r="E6138" t="inlineStr">
        <is>
          <t>North</t>
        </is>
      </c>
      <c r="F6138" t="inlineStr">
        <is>
          <t>Retail Store</t>
        </is>
      </c>
      <c r="G6138" t="inlineStr">
        <is>
          <t>Not as Described</t>
        </is>
      </c>
      <c r="H6138" t="n">
        <v>1</v>
      </c>
      <c r="I6138" t="n">
        <v>1108.75</v>
      </c>
    </row>
    <row r="6139">
      <c r="A6139" t="inlineStr">
        <is>
          <t>RET006155</t>
        </is>
      </c>
      <c r="B6139" t="inlineStr">
        <is>
          <t>O038885</t>
        </is>
      </c>
      <c r="C6139" s="25" t="n">
        <v>45762</v>
      </c>
      <c r="D6139" t="inlineStr">
        <is>
          <t>Electronics</t>
        </is>
      </c>
      <c r="E6139" t="inlineStr">
        <is>
          <t>North</t>
        </is>
      </c>
      <c r="F6139" t="inlineStr">
        <is>
          <t>Marketplace</t>
        </is>
      </c>
      <c r="G6139" t="inlineStr">
        <is>
          <t>Defective Product</t>
        </is>
      </c>
      <c r="H6139" t="n">
        <v>1</v>
      </c>
      <c r="I6139" t="n">
        <v>15544.86</v>
      </c>
    </row>
    <row r="6140">
      <c r="A6140" t="inlineStr">
        <is>
          <t>RET006156</t>
        </is>
      </c>
      <c r="B6140" t="inlineStr">
        <is>
          <t>O038887</t>
        </is>
      </c>
      <c r="C6140" s="25" t="n">
        <v>45762</v>
      </c>
      <c r="D6140" t="inlineStr">
        <is>
          <t>Books</t>
        </is>
      </c>
      <c r="E6140" t="inlineStr">
        <is>
          <t>West</t>
        </is>
      </c>
      <c r="F6140" t="inlineStr">
        <is>
          <t>Mobile App</t>
        </is>
      </c>
      <c r="G6140" t="inlineStr">
        <is>
          <t>Not as Described</t>
        </is>
      </c>
      <c r="H6140" t="n">
        <v>1</v>
      </c>
      <c r="I6140" t="n">
        <v>637.0599999999999</v>
      </c>
    </row>
    <row r="6141">
      <c r="A6141" t="inlineStr">
        <is>
          <t>RET006157</t>
        </is>
      </c>
      <c r="B6141" t="inlineStr">
        <is>
          <t>O038904</t>
        </is>
      </c>
      <c r="C6141" s="25" t="n">
        <v>45762</v>
      </c>
      <c r="D6141" t="inlineStr">
        <is>
          <t>Fashion</t>
        </is>
      </c>
      <c r="E6141" t="inlineStr">
        <is>
          <t>South</t>
        </is>
      </c>
      <c r="F6141" t="inlineStr">
        <is>
          <t>Website</t>
        </is>
      </c>
      <c r="G6141" t="inlineStr">
        <is>
          <t>Size/Fit Issue</t>
        </is>
      </c>
      <c r="H6141" t="n">
        <v>1</v>
      </c>
      <c r="I6141" t="n">
        <v>1190.9</v>
      </c>
    </row>
    <row r="6142">
      <c r="A6142" t="inlineStr">
        <is>
          <t>RET006158</t>
        </is>
      </c>
      <c r="B6142" t="inlineStr">
        <is>
          <t>O038906</t>
        </is>
      </c>
      <c r="C6142" s="25" t="n">
        <v>45762</v>
      </c>
      <c r="D6142" t="inlineStr">
        <is>
          <t>Electronics</t>
        </is>
      </c>
      <c r="E6142" t="inlineStr">
        <is>
          <t>South</t>
        </is>
      </c>
      <c r="F6142" t="inlineStr">
        <is>
          <t>Retail Store</t>
        </is>
      </c>
      <c r="G6142" t="inlineStr">
        <is>
          <t>Wrong Item Delivered</t>
        </is>
      </c>
      <c r="H6142" t="n">
        <v>1</v>
      </c>
      <c r="I6142" t="n">
        <v>5763.85</v>
      </c>
    </row>
    <row r="6143">
      <c r="A6143" t="inlineStr">
        <is>
          <t>RET006159</t>
        </is>
      </c>
      <c r="B6143" t="inlineStr">
        <is>
          <t>O038918</t>
        </is>
      </c>
      <c r="C6143" s="25" t="n">
        <v>45762</v>
      </c>
      <c r="D6143" t="inlineStr">
        <is>
          <t>Beauty</t>
        </is>
      </c>
      <c r="E6143" t="inlineStr">
        <is>
          <t>South</t>
        </is>
      </c>
      <c r="F6143" t="inlineStr">
        <is>
          <t>Mobile App</t>
        </is>
      </c>
      <c r="G6143" t="inlineStr">
        <is>
          <t>Not as Described</t>
        </is>
      </c>
      <c r="H6143" t="n">
        <v>2</v>
      </c>
      <c r="I6143" t="n">
        <v>798.22</v>
      </c>
    </row>
    <row r="6144">
      <c r="A6144" t="inlineStr">
        <is>
          <t>RET006160</t>
        </is>
      </c>
      <c r="B6144" t="inlineStr">
        <is>
          <t>O038924</t>
        </is>
      </c>
      <c r="C6144" s="25" t="n">
        <v>45762</v>
      </c>
      <c r="D6144" t="inlineStr">
        <is>
          <t>Beauty</t>
        </is>
      </c>
      <c r="E6144" t="inlineStr">
        <is>
          <t>North</t>
        </is>
      </c>
      <c r="F6144" t="inlineStr">
        <is>
          <t>Marketplace</t>
        </is>
      </c>
      <c r="G6144" t="inlineStr">
        <is>
          <t>Defective Product</t>
        </is>
      </c>
      <c r="H6144" t="n">
        <v>1</v>
      </c>
      <c r="I6144" t="n">
        <v>378.67</v>
      </c>
    </row>
    <row r="6145">
      <c r="A6145" t="inlineStr">
        <is>
          <t>RET006161</t>
        </is>
      </c>
      <c r="B6145" t="inlineStr">
        <is>
          <t>O038924</t>
        </is>
      </c>
      <c r="C6145" s="25" t="n">
        <v>45762</v>
      </c>
      <c r="D6145" t="inlineStr">
        <is>
          <t>Books</t>
        </is>
      </c>
      <c r="E6145" t="inlineStr">
        <is>
          <t>North</t>
        </is>
      </c>
      <c r="F6145" t="inlineStr">
        <is>
          <t>Marketplace</t>
        </is>
      </c>
      <c r="G6145" t="inlineStr">
        <is>
          <t>Size/Fit Issue</t>
        </is>
      </c>
      <c r="H6145" t="n">
        <v>1</v>
      </c>
      <c r="I6145" t="n">
        <v>564.11</v>
      </c>
    </row>
    <row r="6146">
      <c r="A6146" t="inlineStr">
        <is>
          <t>RET006162</t>
        </is>
      </c>
      <c r="B6146" t="inlineStr">
        <is>
          <t>O038961</t>
        </is>
      </c>
      <c r="C6146" s="25" t="n">
        <v>45763</v>
      </c>
      <c r="D6146" t="inlineStr">
        <is>
          <t>Fashion</t>
        </is>
      </c>
      <c r="E6146" t="inlineStr">
        <is>
          <t>West</t>
        </is>
      </c>
      <c r="F6146" t="inlineStr">
        <is>
          <t>Website</t>
        </is>
      </c>
      <c r="G6146" t="inlineStr">
        <is>
          <t>Size/Fit Issue</t>
        </is>
      </c>
      <c r="H6146" t="n">
        <v>1</v>
      </c>
      <c r="I6146" t="n">
        <v>1449.45</v>
      </c>
    </row>
    <row r="6147">
      <c r="A6147" t="inlineStr">
        <is>
          <t>RET006163</t>
        </is>
      </c>
      <c r="B6147" t="inlineStr">
        <is>
          <t>O038963</t>
        </is>
      </c>
      <c r="C6147" s="25" t="n">
        <v>45763</v>
      </c>
      <c r="D6147" t="inlineStr">
        <is>
          <t>Home &amp; Kitchen</t>
        </is>
      </c>
      <c r="E6147" t="inlineStr">
        <is>
          <t>North</t>
        </is>
      </c>
      <c r="F6147" t="inlineStr">
        <is>
          <t>Website</t>
        </is>
      </c>
      <c r="G6147" t="inlineStr">
        <is>
          <t>Defective Product</t>
        </is>
      </c>
      <c r="H6147" t="n">
        <v>2</v>
      </c>
      <c r="I6147" t="n">
        <v>11588.37</v>
      </c>
    </row>
    <row r="6148">
      <c r="A6148" t="inlineStr">
        <is>
          <t>RET006164</t>
        </is>
      </c>
      <c r="B6148" t="inlineStr">
        <is>
          <t>O038971</t>
        </is>
      </c>
      <c r="C6148" s="25" t="n">
        <v>45763</v>
      </c>
      <c r="D6148" t="inlineStr">
        <is>
          <t>Fashion</t>
        </is>
      </c>
      <c r="E6148" t="inlineStr">
        <is>
          <t>West</t>
        </is>
      </c>
      <c r="F6148" t="inlineStr">
        <is>
          <t>Mobile App</t>
        </is>
      </c>
      <c r="G6148" t="inlineStr">
        <is>
          <t>Size/Fit Issue</t>
        </is>
      </c>
      <c r="H6148" t="n">
        <v>1</v>
      </c>
      <c r="I6148" t="n">
        <v>1571.08</v>
      </c>
    </row>
    <row r="6149">
      <c r="A6149" t="inlineStr">
        <is>
          <t>RET006165</t>
        </is>
      </c>
      <c r="B6149" t="inlineStr">
        <is>
          <t>O038977</t>
        </is>
      </c>
      <c r="C6149" s="25" t="n">
        <v>45763</v>
      </c>
      <c r="D6149" t="inlineStr">
        <is>
          <t>Home &amp; Kitchen</t>
        </is>
      </c>
      <c r="E6149" t="inlineStr">
        <is>
          <t>West</t>
        </is>
      </c>
      <c r="F6149" t="inlineStr">
        <is>
          <t>Mobile App</t>
        </is>
      </c>
      <c r="G6149" t="inlineStr">
        <is>
          <t>Damaged in Transit</t>
        </is>
      </c>
      <c r="H6149" t="n">
        <v>2</v>
      </c>
      <c r="I6149" t="n">
        <v>9574.43</v>
      </c>
    </row>
    <row r="6150">
      <c r="A6150" t="inlineStr">
        <is>
          <t>RET006166</t>
        </is>
      </c>
      <c r="B6150" t="inlineStr">
        <is>
          <t>O038980</t>
        </is>
      </c>
      <c r="C6150" s="25" t="n">
        <v>45764</v>
      </c>
      <c r="D6150" t="inlineStr">
        <is>
          <t>Fashion</t>
        </is>
      </c>
      <c r="E6150" t="inlineStr">
        <is>
          <t>South</t>
        </is>
      </c>
      <c r="F6150" t="inlineStr">
        <is>
          <t>Mobile App</t>
        </is>
      </c>
      <c r="G6150" t="inlineStr">
        <is>
          <t>Size/Fit Issue</t>
        </is>
      </c>
      <c r="H6150" t="n">
        <v>1</v>
      </c>
      <c r="I6150" t="n">
        <v>1332.64</v>
      </c>
    </row>
    <row r="6151">
      <c r="A6151" t="inlineStr">
        <is>
          <t>RET006167</t>
        </is>
      </c>
      <c r="B6151" t="inlineStr">
        <is>
          <t>O038983</t>
        </is>
      </c>
      <c r="C6151" s="25" t="n">
        <v>45764</v>
      </c>
      <c r="D6151" t="inlineStr">
        <is>
          <t>Fashion</t>
        </is>
      </c>
      <c r="E6151" t="inlineStr">
        <is>
          <t>North</t>
        </is>
      </c>
      <c r="F6151" t="inlineStr">
        <is>
          <t>Website</t>
        </is>
      </c>
      <c r="G6151" t="inlineStr">
        <is>
          <t>Size/Fit Issue</t>
        </is>
      </c>
      <c r="H6151" t="n">
        <v>1</v>
      </c>
      <c r="I6151" t="n">
        <v>1766.3</v>
      </c>
    </row>
    <row r="6152">
      <c r="A6152" t="inlineStr">
        <is>
          <t>RET006168</t>
        </is>
      </c>
      <c r="B6152" t="inlineStr">
        <is>
          <t>O038991</t>
        </is>
      </c>
      <c r="C6152" s="25" t="n">
        <v>45764</v>
      </c>
      <c r="D6152" t="inlineStr">
        <is>
          <t>Home &amp; Kitchen</t>
        </is>
      </c>
      <c r="E6152" t="inlineStr">
        <is>
          <t>West</t>
        </is>
      </c>
      <c r="F6152" t="inlineStr">
        <is>
          <t>Marketplace</t>
        </is>
      </c>
      <c r="G6152" t="inlineStr">
        <is>
          <t>Changed Mind</t>
        </is>
      </c>
      <c r="H6152" t="n">
        <v>1</v>
      </c>
      <c r="I6152" t="n">
        <v>651.23</v>
      </c>
    </row>
    <row r="6153">
      <c r="A6153" t="inlineStr">
        <is>
          <t>RET006169</t>
        </is>
      </c>
      <c r="B6153" t="inlineStr">
        <is>
          <t>O038996</t>
        </is>
      </c>
      <c r="C6153" s="25" t="n">
        <v>45764</v>
      </c>
      <c r="D6153" t="inlineStr">
        <is>
          <t>Fashion</t>
        </is>
      </c>
      <c r="E6153" t="inlineStr">
        <is>
          <t>South</t>
        </is>
      </c>
      <c r="F6153" t="inlineStr">
        <is>
          <t>Mobile App</t>
        </is>
      </c>
      <c r="G6153" t="inlineStr">
        <is>
          <t>Not as Described</t>
        </is>
      </c>
      <c r="H6153" t="n">
        <v>1</v>
      </c>
      <c r="I6153" t="n">
        <v>1242.27</v>
      </c>
    </row>
    <row r="6154">
      <c r="A6154" t="inlineStr">
        <is>
          <t>RET006170</t>
        </is>
      </c>
      <c r="B6154" t="inlineStr">
        <is>
          <t>O038999</t>
        </is>
      </c>
      <c r="C6154" s="25" t="n">
        <v>45764</v>
      </c>
      <c r="D6154" t="inlineStr">
        <is>
          <t>Electronics</t>
        </is>
      </c>
      <c r="E6154" t="inlineStr">
        <is>
          <t>East</t>
        </is>
      </c>
      <c r="F6154" t="inlineStr">
        <is>
          <t>Mobile App</t>
        </is>
      </c>
      <c r="G6154" t="inlineStr">
        <is>
          <t>Defective Product</t>
        </is>
      </c>
      <c r="H6154" t="n">
        <v>1</v>
      </c>
      <c r="I6154" t="n">
        <v>10239.62</v>
      </c>
    </row>
    <row r="6155">
      <c r="A6155" t="inlineStr">
        <is>
          <t>RET006171</t>
        </is>
      </c>
      <c r="B6155" t="inlineStr">
        <is>
          <t>O039000</t>
        </is>
      </c>
      <c r="C6155" s="25" t="n">
        <v>45764</v>
      </c>
      <c r="D6155" t="inlineStr">
        <is>
          <t>Fashion</t>
        </is>
      </c>
      <c r="E6155" t="inlineStr">
        <is>
          <t>South</t>
        </is>
      </c>
      <c r="F6155" t="inlineStr">
        <is>
          <t>Marketplace</t>
        </is>
      </c>
      <c r="G6155" t="inlineStr">
        <is>
          <t>Defective Product</t>
        </is>
      </c>
      <c r="H6155" t="n">
        <v>1</v>
      </c>
      <c r="I6155" t="n">
        <v>502.46</v>
      </c>
    </row>
    <row r="6156">
      <c r="A6156" t="inlineStr">
        <is>
          <t>RET006172</t>
        </is>
      </c>
      <c r="B6156" t="inlineStr">
        <is>
          <t>O039002</t>
        </is>
      </c>
      <c r="C6156" s="25" t="n">
        <v>45764</v>
      </c>
      <c r="D6156" t="inlineStr">
        <is>
          <t>Fashion</t>
        </is>
      </c>
      <c r="E6156" t="inlineStr">
        <is>
          <t>East</t>
        </is>
      </c>
      <c r="F6156" t="inlineStr">
        <is>
          <t>Marketplace</t>
        </is>
      </c>
      <c r="G6156" t="inlineStr">
        <is>
          <t>Size/Fit Issue</t>
        </is>
      </c>
      <c r="H6156" t="n">
        <v>1</v>
      </c>
      <c r="I6156" t="n">
        <v>1293.7</v>
      </c>
    </row>
    <row r="6157">
      <c r="A6157" t="inlineStr">
        <is>
          <t>RET006173</t>
        </is>
      </c>
      <c r="B6157" t="inlineStr">
        <is>
          <t>O039019</t>
        </is>
      </c>
      <c r="C6157" s="25" t="n">
        <v>45764</v>
      </c>
      <c r="D6157" t="inlineStr">
        <is>
          <t>Home &amp; Kitchen</t>
        </is>
      </c>
      <c r="E6157" t="inlineStr">
        <is>
          <t>North</t>
        </is>
      </c>
      <c r="F6157" t="inlineStr">
        <is>
          <t>Marketplace</t>
        </is>
      </c>
      <c r="G6157" t="inlineStr">
        <is>
          <t>Not as Described</t>
        </is>
      </c>
      <c r="H6157" t="n">
        <v>1</v>
      </c>
      <c r="I6157" t="n">
        <v>320.26</v>
      </c>
    </row>
    <row r="6158">
      <c r="A6158" t="inlineStr">
        <is>
          <t>RET006174</t>
        </is>
      </c>
      <c r="B6158" t="inlineStr">
        <is>
          <t>O039022</t>
        </is>
      </c>
      <c r="C6158" s="25" t="n">
        <v>45764</v>
      </c>
      <c r="D6158" t="inlineStr">
        <is>
          <t>Home &amp; Kitchen</t>
        </is>
      </c>
      <c r="E6158" t="inlineStr">
        <is>
          <t>North</t>
        </is>
      </c>
      <c r="F6158" t="inlineStr">
        <is>
          <t>Mobile App</t>
        </is>
      </c>
      <c r="G6158" t="inlineStr">
        <is>
          <t>Late Delivery</t>
        </is>
      </c>
      <c r="H6158" t="n">
        <v>1</v>
      </c>
      <c r="I6158" t="n">
        <v>2177.31</v>
      </c>
    </row>
    <row r="6159">
      <c r="A6159" t="inlineStr">
        <is>
          <t>RET006175</t>
        </is>
      </c>
      <c r="B6159" t="inlineStr">
        <is>
          <t>O039036</t>
        </is>
      </c>
      <c r="C6159" s="25" t="n">
        <v>45764</v>
      </c>
      <c r="D6159" t="inlineStr">
        <is>
          <t>Home &amp; Kitchen</t>
        </is>
      </c>
      <c r="E6159" t="inlineStr">
        <is>
          <t>South</t>
        </is>
      </c>
      <c r="F6159" t="inlineStr">
        <is>
          <t>Website</t>
        </is>
      </c>
      <c r="G6159" t="inlineStr">
        <is>
          <t>Defective Product</t>
        </is>
      </c>
      <c r="H6159" t="n">
        <v>1</v>
      </c>
      <c r="I6159" t="n">
        <v>2680.8</v>
      </c>
    </row>
    <row r="6160">
      <c r="A6160" t="inlineStr">
        <is>
          <t>RET006176</t>
        </is>
      </c>
      <c r="B6160" t="inlineStr">
        <is>
          <t>O039044</t>
        </is>
      </c>
      <c r="C6160" s="25" t="n">
        <v>45765</v>
      </c>
      <c r="D6160" t="inlineStr">
        <is>
          <t>Beauty</t>
        </is>
      </c>
      <c r="E6160" t="inlineStr">
        <is>
          <t>North</t>
        </is>
      </c>
      <c r="F6160" t="inlineStr">
        <is>
          <t>Marketplace</t>
        </is>
      </c>
      <c r="G6160" t="inlineStr">
        <is>
          <t>Size/Fit Issue</t>
        </is>
      </c>
      <c r="H6160" t="n">
        <v>1</v>
      </c>
      <c r="I6160" t="n">
        <v>2104.42</v>
      </c>
    </row>
    <row r="6161">
      <c r="A6161" t="inlineStr">
        <is>
          <t>RET006177</t>
        </is>
      </c>
      <c r="B6161" t="inlineStr">
        <is>
          <t>O039073</t>
        </is>
      </c>
      <c r="C6161" s="25" t="n">
        <v>45765</v>
      </c>
      <c r="D6161" t="inlineStr">
        <is>
          <t>Fashion</t>
        </is>
      </c>
      <c r="E6161" t="inlineStr">
        <is>
          <t>East</t>
        </is>
      </c>
      <c r="F6161" t="inlineStr">
        <is>
          <t>Website</t>
        </is>
      </c>
      <c r="G6161" t="inlineStr">
        <is>
          <t>Size/Fit Issue</t>
        </is>
      </c>
      <c r="H6161" t="n">
        <v>1</v>
      </c>
      <c r="I6161" t="n">
        <v>2280.07</v>
      </c>
    </row>
    <row r="6162">
      <c r="A6162" t="inlineStr">
        <is>
          <t>RET006178</t>
        </is>
      </c>
      <c r="B6162" t="inlineStr">
        <is>
          <t>O039083</t>
        </is>
      </c>
      <c r="C6162" s="25" t="n">
        <v>45765</v>
      </c>
      <c r="D6162" t="inlineStr">
        <is>
          <t>Fashion</t>
        </is>
      </c>
      <c r="E6162" t="inlineStr">
        <is>
          <t>South</t>
        </is>
      </c>
      <c r="F6162" t="inlineStr">
        <is>
          <t>Mobile App</t>
        </is>
      </c>
      <c r="G6162" t="inlineStr">
        <is>
          <t>Changed Mind</t>
        </is>
      </c>
      <c r="H6162" t="n">
        <v>1</v>
      </c>
      <c r="I6162" t="n">
        <v>1324.47</v>
      </c>
    </row>
    <row r="6163">
      <c r="A6163" t="inlineStr">
        <is>
          <t>RET006179</t>
        </is>
      </c>
      <c r="B6163" t="inlineStr">
        <is>
          <t>O039084</t>
        </is>
      </c>
      <c r="C6163" s="25" t="n">
        <v>45765</v>
      </c>
      <c r="D6163" t="inlineStr">
        <is>
          <t>Fashion</t>
        </is>
      </c>
      <c r="E6163" t="inlineStr">
        <is>
          <t>North</t>
        </is>
      </c>
      <c r="F6163" t="inlineStr">
        <is>
          <t>Website</t>
        </is>
      </c>
      <c r="G6163" t="inlineStr">
        <is>
          <t>Size/Fit Issue</t>
        </is>
      </c>
      <c r="H6163" t="n">
        <v>2</v>
      </c>
      <c r="I6163" t="n">
        <v>2320.14</v>
      </c>
    </row>
    <row r="6164">
      <c r="A6164" t="inlineStr">
        <is>
          <t>RET006180</t>
        </is>
      </c>
      <c r="B6164" t="inlineStr">
        <is>
          <t>O039086</t>
        </is>
      </c>
      <c r="C6164" s="25" t="n">
        <v>45765</v>
      </c>
      <c r="D6164" t="inlineStr">
        <is>
          <t>Fashion</t>
        </is>
      </c>
      <c r="E6164" t="inlineStr">
        <is>
          <t>West</t>
        </is>
      </c>
      <c r="F6164" t="inlineStr">
        <is>
          <t>Website</t>
        </is>
      </c>
      <c r="G6164" t="inlineStr">
        <is>
          <t>Size/Fit Issue</t>
        </is>
      </c>
      <c r="H6164" t="n">
        <v>2</v>
      </c>
      <c r="I6164" t="n">
        <v>2976.78</v>
      </c>
    </row>
    <row r="6165">
      <c r="A6165" t="inlineStr">
        <is>
          <t>RET006181</t>
        </is>
      </c>
      <c r="B6165" t="inlineStr">
        <is>
          <t>O039099</t>
        </is>
      </c>
      <c r="C6165" s="25" t="n">
        <v>45766</v>
      </c>
      <c r="D6165" t="inlineStr">
        <is>
          <t>Home &amp; Kitchen</t>
        </is>
      </c>
      <c r="E6165" t="inlineStr">
        <is>
          <t>South</t>
        </is>
      </c>
      <c r="F6165" t="inlineStr">
        <is>
          <t>Mobile App</t>
        </is>
      </c>
      <c r="G6165" t="inlineStr">
        <is>
          <t>Damaged in Transit</t>
        </is>
      </c>
      <c r="H6165" t="n">
        <v>1</v>
      </c>
      <c r="I6165" t="n">
        <v>378.67</v>
      </c>
    </row>
    <row r="6166">
      <c r="A6166" t="inlineStr">
        <is>
          <t>RET006182</t>
        </is>
      </c>
      <c r="B6166" t="inlineStr">
        <is>
          <t>O039110</t>
        </is>
      </c>
      <c r="C6166" s="25" t="n">
        <v>45766</v>
      </c>
      <c r="D6166" t="inlineStr">
        <is>
          <t>Electronics</t>
        </is>
      </c>
      <c r="E6166" t="inlineStr">
        <is>
          <t>West</t>
        </is>
      </c>
      <c r="F6166" t="inlineStr">
        <is>
          <t>Marketplace</t>
        </is>
      </c>
      <c r="G6166" t="inlineStr">
        <is>
          <t>Wrong Item Delivered</t>
        </is>
      </c>
      <c r="H6166" t="n">
        <v>2</v>
      </c>
      <c r="I6166" t="n">
        <v>34010.05</v>
      </c>
    </row>
    <row r="6167">
      <c r="A6167" t="inlineStr">
        <is>
          <t>RET006183</t>
        </is>
      </c>
      <c r="B6167" t="inlineStr">
        <is>
          <t>O039113</t>
        </is>
      </c>
      <c r="C6167" s="25" t="n">
        <v>45766</v>
      </c>
      <c r="D6167" t="inlineStr">
        <is>
          <t>Fashion</t>
        </is>
      </c>
      <c r="E6167" t="inlineStr">
        <is>
          <t>South</t>
        </is>
      </c>
      <c r="F6167" t="inlineStr">
        <is>
          <t>Website</t>
        </is>
      </c>
      <c r="G6167" t="inlineStr">
        <is>
          <t>Changed Mind</t>
        </is>
      </c>
      <c r="H6167" t="n">
        <v>1</v>
      </c>
      <c r="I6167" t="n">
        <v>631.76</v>
      </c>
    </row>
    <row r="6168">
      <c r="A6168" t="inlineStr">
        <is>
          <t>RET006184</t>
        </is>
      </c>
      <c r="B6168" t="inlineStr">
        <is>
          <t>O039120</t>
        </is>
      </c>
      <c r="C6168" s="25" t="n">
        <v>45766</v>
      </c>
      <c r="D6168" t="inlineStr">
        <is>
          <t>Fashion</t>
        </is>
      </c>
      <c r="E6168" t="inlineStr">
        <is>
          <t>North</t>
        </is>
      </c>
      <c r="F6168" t="inlineStr">
        <is>
          <t>Mobile App</t>
        </is>
      </c>
      <c r="G6168" t="inlineStr">
        <is>
          <t>Not as Described</t>
        </is>
      </c>
      <c r="H6168" t="n">
        <v>1</v>
      </c>
      <c r="I6168" t="n">
        <v>1529.98</v>
      </c>
    </row>
    <row r="6169">
      <c r="A6169" t="inlineStr">
        <is>
          <t>RET006185</t>
        </is>
      </c>
      <c r="B6169" t="inlineStr">
        <is>
          <t>O039134</t>
        </is>
      </c>
      <c r="C6169" s="25" t="n">
        <v>45766</v>
      </c>
      <c r="D6169" t="inlineStr">
        <is>
          <t>Fashion</t>
        </is>
      </c>
      <c r="E6169" t="inlineStr">
        <is>
          <t>North</t>
        </is>
      </c>
      <c r="F6169" t="inlineStr">
        <is>
          <t>Retail Store</t>
        </is>
      </c>
      <c r="G6169" t="inlineStr">
        <is>
          <t>Changed Mind</t>
        </is>
      </c>
      <c r="H6169" t="n">
        <v>1</v>
      </c>
      <c r="I6169" t="n">
        <v>377.48</v>
      </c>
    </row>
    <row r="6170">
      <c r="A6170" t="inlineStr">
        <is>
          <t>RET006186</t>
        </is>
      </c>
      <c r="B6170" t="inlineStr">
        <is>
          <t>O039135</t>
        </is>
      </c>
      <c r="C6170" s="25" t="n">
        <v>45766</v>
      </c>
      <c r="D6170" t="inlineStr">
        <is>
          <t>Fashion</t>
        </is>
      </c>
      <c r="E6170" t="inlineStr">
        <is>
          <t>North</t>
        </is>
      </c>
      <c r="F6170" t="inlineStr">
        <is>
          <t>Marketplace</t>
        </is>
      </c>
      <c r="G6170" t="inlineStr">
        <is>
          <t>Damaged in Transit</t>
        </is>
      </c>
      <c r="H6170" t="n">
        <v>1</v>
      </c>
      <c r="I6170" t="n">
        <v>642.63</v>
      </c>
    </row>
    <row r="6171">
      <c r="A6171" t="inlineStr">
        <is>
          <t>RET006187</t>
        </is>
      </c>
      <c r="B6171" t="inlineStr">
        <is>
          <t>O039143</t>
        </is>
      </c>
      <c r="C6171" s="25" t="n">
        <v>45766</v>
      </c>
      <c r="D6171" t="inlineStr">
        <is>
          <t>Fashion</t>
        </is>
      </c>
      <c r="E6171" t="inlineStr">
        <is>
          <t>West</t>
        </is>
      </c>
      <c r="F6171" t="inlineStr">
        <is>
          <t>Website</t>
        </is>
      </c>
      <c r="G6171" t="inlineStr">
        <is>
          <t>Changed Mind</t>
        </is>
      </c>
      <c r="H6171" t="n">
        <v>1</v>
      </c>
      <c r="I6171" t="n">
        <v>1128.22</v>
      </c>
    </row>
    <row r="6172">
      <c r="A6172" t="inlineStr">
        <is>
          <t>RET006188</t>
        </is>
      </c>
      <c r="B6172" t="inlineStr">
        <is>
          <t>O039150</t>
        </is>
      </c>
      <c r="C6172" s="25" t="n">
        <v>45766</v>
      </c>
      <c r="D6172" t="inlineStr">
        <is>
          <t>Beauty</t>
        </is>
      </c>
      <c r="E6172" t="inlineStr">
        <is>
          <t>North</t>
        </is>
      </c>
      <c r="F6172" t="inlineStr">
        <is>
          <t>Mobile App</t>
        </is>
      </c>
      <c r="G6172" t="inlineStr">
        <is>
          <t>Defective Product</t>
        </is>
      </c>
      <c r="H6172" t="n">
        <v>1</v>
      </c>
      <c r="I6172" t="n">
        <v>109.4</v>
      </c>
    </row>
    <row r="6173">
      <c r="A6173" t="inlineStr">
        <is>
          <t>RET006189</t>
        </is>
      </c>
      <c r="B6173" t="inlineStr">
        <is>
          <t>O039153</t>
        </is>
      </c>
      <c r="C6173" s="25" t="n">
        <v>45766</v>
      </c>
      <c r="D6173" t="inlineStr">
        <is>
          <t>Electronics</t>
        </is>
      </c>
      <c r="E6173" t="inlineStr">
        <is>
          <t>South</t>
        </is>
      </c>
      <c r="F6173" t="inlineStr">
        <is>
          <t>Mobile App</t>
        </is>
      </c>
      <c r="G6173" t="inlineStr">
        <is>
          <t>Defective Product</t>
        </is>
      </c>
      <c r="H6173" t="n">
        <v>1</v>
      </c>
      <c r="I6173" t="n">
        <v>5475.66</v>
      </c>
    </row>
    <row r="6174">
      <c r="A6174" t="inlineStr">
        <is>
          <t>RET006190</t>
        </is>
      </c>
      <c r="B6174" t="inlineStr">
        <is>
          <t>O039164</t>
        </is>
      </c>
      <c r="C6174" s="25" t="n">
        <v>45766</v>
      </c>
      <c r="D6174" t="inlineStr">
        <is>
          <t>Electronics</t>
        </is>
      </c>
      <c r="E6174" t="inlineStr">
        <is>
          <t>East</t>
        </is>
      </c>
      <c r="F6174" t="inlineStr">
        <is>
          <t>Retail Store</t>
        </is>
      </c>
      <c r="G6174" t="inlineStr">
        <is>
          <t>Damaged in Transit</t>
        </is>
      </c>
      <c r="H6174" t="n">
        <v>1</v>
      </c>
      <c r="I6174" t="n">
        <v>12842.97</v>
      </c>
    </row>
    <row r="6175">
      <c r="A6175" t="inlineStr">
        <is>
          <t>RET006191</t>
        </is>
      </c>
      <c r="B6175" t="inlineStr">
        <is>
          <t>O039165</t>
        </is>
      </c>
      <c r="C6175" s="25" t="n">
        <v>45766</v>
      </c>
      <c r="D6175" t="inlineStr">
        <is>
          <t>Fashion</t>
        </is>
      </c>
      <c r="E6175" t="inlineStr">
        <is>
          <t>South</t>
        </is>
      </c>
      <c r="F6175" t="inlineStr">
        <is>
          <t>Website</t>
        </is>
      </c>
      <c r="G6175" t="inlineStr">
        <is>
          <t>Size/Fit Issue</t>
        </is>
      </c>
      <c r="H6175" t="n">
        <v>1</v>
      </c>
      <c r="I6175" t="n">
        <v>1365.57</v>
      </c>
    </row>
    <row r="6176">
      <c r="A6176" t="inlineStr">
        <is>
          <t>RET006192</t>
        </is>
      </c>
      <c r="B6176" t="inlineStr">
        <is>
          <t>O039171</t>
        </is>
      </c>
      <c r="C6176" s="25" t="n">
        <v>45767</v>
      </c>
      <c r="D6176" t="inlineStr">
        <is>
          <t>Grocery</t>
        </is>
      </c>
      <c r="E6176" t="inlineStr">
        <is>
          <t>West</t>
        </is>
      </c>
      <c r="F6176" t="inlineStr">
        <is>
          <t>Retail Store</t>
        </is>
      </c>
      <c r="G6176" t="inlineStr">
        <is>
          <t>Size/Fit Issue</t>
        </is>
      </c>
      <c r="H6176" t="n">
        <v>3</v>
      </c>
      <c r="I6176" t="n">
        <v>814.77</v>
      </c>
    </row>
    <row r="6177">
      <c r="A6177" t="inlineStr">
        <is>
          <t>RET006193</t>
        </is>
      </c>
      <c r="B6177" t="inlineStr">
        <is>
          <t>O039182</t>
        </is>
      </c>
      <c r="C6177" s="25" t="n">
        <v>45767</v>
      </c>
      <c r="D6177" t="inlineStr">
        <is>
          <t>Fashion</t>
        </is>
      </c>
      <c r="E6177" t="inlineStr">
        <is>
          <t>West</t>
        </is>
      </c>
      <c r="F6177" t="inlineStr">
        <is>
          <t>Unknown</t>
        </is>
      </c>
      <c r="G6177" t="inlineStr">
        <is>
          <t>Size/Fit Issue</t>
        </is>
      </c>
      <c r="H6177" t="n">
        <v>1</v>
      </c>
      <c r="I6177" t="n">
        <v>1439.72</v>
      </c>
    </row>
    <row r="6178">
      <c r="A6178" t="inlineStr">
        <is>
          <t>RET006194</t>
        </is>
      </c>
      <c r="B6178" t="inlineStr">
        <is>
          <t>O039185</t>
        </is>
      </c>
      <c r="C6178" s="25" t="n">
        <v>45767</v>
      </c>
      <c r="D6178" t="inlineStr">
        <is>
          <t>Fashion</t>
        </is>
      </c>
      <c r="E6178" t="inlineStr">
        <is>
          <t>South</t>
        </is>
      </c>
      <c r="F6178" t="inlineStr">
        <is>
          <t>Marketplace</t>
        </is>
      </c>
      <c r="G6178" t="inlineStr">
        <is>
          <t>Size/Fit Issue</t>
        </is>
      </c>
      <c r="H6178" t="n">
        <v>1</v>
      </c>
      <c r="I6178" t="n">
        <v>855.76</v>
      </c>
    </row>
    <row r="6179">
      <c r="A6179" t="inlineStr">
        <is>
          <t>RET006195</t>
        </is>
      </c>
      <c r="B6179" t="inlineStr">
        <is>
          <t>O039194</t>
        </is>
      </c>
      <c r="C6179" s="25" t="n">
        <v>45767</v>
      </c>
      <c r="D6179" t="inlineStr">
        <is>
          <t>Electronics</t>
        </is>
      </c>
      <c r="E6179" t="inlineStr">
        <is>
          <t>East</t>
        </is>
      </c>
      <c r="F6179" t="inlineStr">
        <is>
          <t>Website</t>
        </is>
      </c>
      <c r="G6179" t="inlineStr">
        <is>
          <t>Wrong Item Delivered</t>
        </is>
      </c>
      <c r="H6179" t="n">
        <v>1</v>
      </c>
      <c r="I6179" t="n">
        <v>5372.9</v>
      </c>
    </row>
    <row r="6180">
      <c r="A6180" t="inlineStr">
        <is>
          <t>RET006196</t>
        </is>
      </c>
      <c r="B6180" t="inlineStr">
        <is>
          <t>O039197</t>
        </is>
      </c>
      <c r="C6180" s="25" t="n">
        <v>45767</v>
      </c>
      <c r="D6180" t="inlineStr">
        <is>
          <t>Sports</t>
        </is>
      </c>
      <c r="E6180" t="inlineStr">
        <is>
          <t>South</t>
        </is>
      </c>
      <c r="F6180" t="inlineStr">
        <is>
          <t>Retail Store</t>
        </is>
      </c>
      <c r="G6180" t="inlineStr">
        <is>
          <t>Size/Fit Issue</t>
        </is>
      </c>
      <c r="H6180" t="n">
        <v>1</v>
      </c>
      <c r="I6180" t="n">
        <v>718.24</v>
      </c>
    </row>
    <row r="6181">
      <c r="A6181" t="inlineStr">
        <is>
          <t>RET006197</t>
        </is>
      </c>
      <c r="B6181" t="inlineStr">
        <is>
          <t>O039199</t>
        </is>
      </c>
      <c r="C6181" s="25" t="n">
        <v>45767</v>
      </c>
      <c r="D6181" t="inlineStr">
        <is>
          <t>Fashion</t>
        </is>
      </c>
      <c r="E6181" t="inlineStr">
        <is>
          <t>West</t>
        </is>
      </c>
      <c r="F6181" t="inlineStr">
        <is>
          <t>Website</t>
        </is>
      </c>
      <c r="G6181" t="inlineStr">
        <is>
          <t>Size/Fit Issue</t>
        </is>
      </c>
      <c r="H6181" t="n">
        <v>1</v>
      </c>
      <c r="I6181" t="n">
        <v>2660.25</v>
      </c>
    </row>
    <row r="6182">
      <c r="A6182" t="inlineStr">
        <is>
          <t>RET006198</t>
        </is>
      </c>
      <c r="B6182" t="inlineStr">
        <is>
          <t>O039199</t>
        </is>
      </c>
      <c r="C6182" s="25" t="n">
        <v>45767</v>
      </c>
      <c r="D6182" t="inlineStr">
        <is>
          <t>Home &amp; Kitchen</t>
        </is>
      </c>
      <c r="E6182" t="inlineStr">
        <is>
          <t>West</t>
        </is>
      </c>
      <c r="F6182" t="inlineStr">
        <is>
          <t>Website</t>
        </is>
      </c>
      <c r="G6182" t="inlineStr">
        <is>
          <t>Wrong Item Delivered</t>
        </is>
      </c>
      <c r="H6182" t="n">
        <v>1</v>
      </c>
      <c r="I6182" t="n">
        <v>2097.22</v>
      </c>
    </row>
    <row r="6183">
      <c r="A6183" t="inlineStr">
        <is>
          <t>RET006199</t>
        </is>
      </c>
      <c r="B6183" t="inlineStr">
        <is>
          <t>O039200</t>
        </is>
      </c>
      <c r="C6183" s="25" t="n">
        <v>45767</v>
      </c>
      <c r="D6183" t="inlineStr">
        <is>
          <t>Beauty</t>
        </is>
      </c>
      <c r="E6183" t="inlineStr">
        <is>
          <t>East</t>
        </is>
      </c>
      <c r="F6183" t="inlineStr">
        <is>
          <t>Mobile App</t>
        </is>
      </c>
      <c r="G6183" t="inlineStr">
        <is>
          <t>Changed Mind</t>
        </is>
      </c>
      <c r="H6183" t="n">
        <v>1</v>
      </c>
      <c r="I6183" t="n">
        <v>421.99</v>
      </c>
    </row>
    <row r="6184">
      <c r="A6184" t="inlineStr">
        <is>
          <t>RET006200</t>
        </is>
      </c>
      <c r="B6184" t="inlineStr">
        <is>
          <t>O039209</t>
        </is>
      </c>
      <c r="C6184" s="25" t="n">
        <v>45767</v>
      </c>
      <c r="D6184" t="inlineStr">
        <is>
          <t>Electronics</t>
        </is>
      </c>
      <c r="E6184" t="inlineStr">
        <is>
          <t>West</t>
        </is>
      </c>
      <c r="F6184" t="inlineStr">
        <is>
          <t>Marketplace</t>
        </is>
      </c>
      <c r="G6184" t="inlineStr">
        <is>
          <t>Defective Product</t>
        </is>
      </c>
      <c r="H6184" t="n">
        <v>2</v>
      </c>
      <c r="I6184" t="n">
        <v>34010.05</v>
      </c>
    </row>
    <row r="6185">
      <c r="A6185" t="inlineStr">
        <is>
          <t>RET006201</t>
        </is>
      </c>
      <c r="B6185" t="inlineStr">
        <is>
          <t>O039211</t>
        </is>
      </c>
      <c r="C6185" s="25" t="n">
        <v>45767</v>
      </c>
      <c r="D6185" t="inlineStr">
        <is>
          <t>Fashion</t>
        </is>
      </c>
      <c r="E6185" t="inlineStr">
        <is>
          <t>East</t>
        </is>
      </c>
      <c r="F6185" t="inlineStr">
        <is>
          <t>Mobile App</t>
        </is>
      </c>
      <c r="G6185" t="inlineStr">
        <is>
          <t>Damaged in Transit</t>
        </is>
      </c>
      <c r="H6185" t="n">
        <v>1</v>
      </c>
      <c r="I6185" t="n">
        <v>894.59</v>
      </c>
    </row>
    <row r="6186">
      <c r="A6186" t="inlineStr">
        <is>
          <t>RET006202</t>
        </is>
      </c>
      <c r="B6186" t="inlineStr">
        <is>
          <t>O039214</t>
        </is>
      </c>
      <c r="C6186" s="25" t="n">
        <v>45767</v>
      </c>
      <c r="D6186" t="inlineStr">
        <is>
          <t>Fashion</t>
        </is>
      </c>
      <c r="E6186" t="inlineStr">
        <is>
          <t>North</t>
        </is>
      </c>
      <c r="F6186" t="inlineStr">
        <is>
          <t>Mobile App</t>
        </is>
      </c>
      <c r="G6186" t="inlineStr">
        <is>
          <t>Defective Product</t>
        </is>
      </c>
      <c r="H6186" t="n">
        <v>2</v>
      </c>
      <c r="I6186" t="n">
        <v>963.8099999999999</v>
      </c>
    </row>
    <row r="6187">
      <c r="A6187" t="inlineStr">
        <is>
          <t>RET006203</t>
        </is>
      </c>
      <c r="B6187" t="inlineStr">
        <is>
          <t>O039223</t>
        </is>
      </c>
      <c r="C6187" s="25" t="n">
        <v>45767</v>
      </c>
      <c r="D6187" t="inlineStr">
        <is>
          <t>Sports</t>
        </is>
      </c>
      <c r="E6187" t="inlineStr">
        <is>
          <t>North</t>
        </is>
      </c>
      <c r="F6187" t="inlineStr">
        <is>
          <t>Website</t>
        </is>
      </c>
      <c r="G6187" t="inlineStr">
        <is>
          <t>Damaged in Transit</t>
        </is>
      </c>
      <c r="H6187" t="n">
        <v>1</v>
      </c>
      <c r="I6187" t="n">
        <v>330.05</v>
      </c>
    </row>
    <row r="6188">
      <c r="A6188" t="inlineStr">
        <is>
          <t>RET006204</t>
        </is>
      </c>
      <c r="B6188" t="inlineStr">
        <is>
          <t>O039227</t>
        </is>
      </c>
      <c r="C6188" s="25" t="n">
        <v>45767</v>
      </c>
      <c r="D6188" t="inlineStr">
        <is>
          <t>Fashion</t>
        </is>
      </c>
      <c r="E6188" t="inlineStr">
        <is>
          <t>North</t>
        </is>
      </c>
      <c r="F6188" t="inlineStr">
        <is>
          <t>Marketplace</t>
        </is>
      </c>
      <c r="G6188" t="inlineStr">
        <is>
          <t>Not as Described</t>
        </is>
      </c>
      <c r="H6188" t="n">
        <v>1</v>
      </c>
      <c r="I6188" t="n">
        <v>1332.64</v>
      </c>
    </row>
    <row r="6189">
      <c r="A6189" t="inlineStr">
        <is>
          <t>RET006205</t>
        </is>
      </c>
      <c r="B6189" t="inlineStr">
        <is>
          <t>O039238</t>
        </is>
      </c>
      <c r="C6189" s="25" t="n">
        <v>45768</v>
      </c>
      <c r="D6189" t="inlineStr">
        <is>
          <t>Fashion</t>
        </is>
      </c>
      <c r="E6189" t="inlineStr">
        <is>
          <t>South</t>
        </is>
      </c>
      <c r="F6189" t="inlineStr">
        <is>
          <t>Website</t>
        </is>
      </c>
      <c r="G6189" t="inlineStr">
        <is>
          <t>Size/Fit Issue</t>
        </is>
      </c>
      <c r="H6189" t="n">
        <v>1</v>
      </c>
      <c r="I6189" t="n">
        <v>1001.67</v>
      </c>
    </row>
    <row r="6190">
      <c r="A6190" t="inlineStr">
        <is>
          <t>RET006206</t>
        </is>
      </c>
      <c r="B6190" t="inlineStr">
        <is>
          <t>O039240</t>
        </is>
      </c>
      <c r="C6190" s="25" t="n">
        <v>45768</v>
      </c>
      <c r="D6190" t="inlineStr">
        <is>
          <t>Home &amp; Kitchen</t>
        </is>
      </c>
      <c r="E6190" t="inlineStr">
        <is>
          <t>South</t>
        </is>
      </c>
      <c r="F6190" t="inlineStr">
        <is>
          <t>Mobile App</t>
        </is>
      </c>
      <c r="G6190" t="inlineStr">
        <is>
          <t>Defective Product</t>
        </is>
      </c>
      <c r="H6190" t="n">
        <v>1</v>
      </c>
      <c r="I6190" t="n">
        <v>1074.73</v>
      </c>
    </row>
    <row r="6191">
      <c r="A6191" t="inlineStr">
        <is>
          <t>RET006207</t>
        </is>
      </c>
      <c r="B6191" t="inlineStr">
        <is>
          <t>O039246</t>
        </is>
      </c>
      <c r="C6191" s="25" t="n">
        <v>45768</v>
      </c>
      <c r="D6191" t="inlineStr">
        <is>
          <t>Fashion</t>
        </is>
      </c>
      <c r="E6191" t="inlineStr">
        <is>
          <t>South</t>
        </is>
      </c>
      <c r="F6191" t="inlineStr">
        <is>
          <t>Mobile App</t>
        </is>
      </c>
      <c r="G6191" t="inlineStr">
        <is>
          <t>Wrong Item Delivered</t>
        </is>
      </c>
      <c r="H6191" t="n">
        <v>1</v>
      </c>
      <c r="I6191" t="n">
        <v>1016.22</v>
      </c>
    </row>
    <row r="6192">
      <c r="A6192" t="inlineStr">
        <is>
          <t>RET006208</t>
        </is>
      </c>
      <c r="B6192" t="inlineStr">
        <is>
          <t>O039248</t>
        </is>
      </c>
      <c r="C6192" s="25" t="n">
        <v>45768</v>
      </c>
      <c r="D6192" t="inlineStr">
        <is>
          <t>Home &amp; Kitchen</t>
        </is>
      </c>
      <c r="E6192" t="inlineStr">
        <is>
          <t>North</t>
        </is>
      </c>
      <c r="F6192" t="inlineStr">
        <is>
          <t>Website</t>
        </is>
      </c>
      <c r="G6192" t="inlineStr">
        <is>
          <t>Defective Product</t>
        </is>
      </c>
      <c r="H6192" t="n">
        <v>1</v>
      </c>
      <c r="I6192" t="n">
        <v>2721.9</v>
      </c>
    </row>
    <row r="6193">
      <c r="A6193" t="inlineStr">
        <is>
          <t>RET006209</t>
        </is>
      </c>
      <c r="B6193" t="inlineStr">
        <is>
          <t>O039263</t>
        </is>
      </c>
      <c r="C6193" s="25" t="n">
        <v>45768</v>
      </c>
      <c r="D6193" t="inlineStr">
        <is>
          <t>Fashion</t>
        </is>
      </c>
      <c r="E6193" t="inlineStr">
        <is>
          <t>North</t>
        </is>
      </c>
      <c r="F6193" t="inlineStr">
        <is>
          <t>Website</t>
        </is>
      </c>
      <c r="G6193" t="inlineStr">
        <is>
          <t>Size/Fit Issue</t>
        </is>
      </c>
      <c r="H6193" t="n">
        <v>1</v>
      </c>
      <c r="I6193" t="n">
        <v>1111.51</v>
      </c>
    </row>
    <row r="6194">
      <c r="A6194" t="inlineStr">
        <is>
          <t>RET006210</t>
        </is>
      </c>
      <c r="B6194" t="inlineStr">
        <is>
          <t>O039279</t>
        </is>
      </c>
      <c r="C6194" s="25" t="n">
        <v>45769</v>
      </c>
      <c r="D6194" t="inlineStr">
        <is>
          <t>Fashion</t>
        </is>
      </c>
      <c r="E6194" t="inlineStr">
        <is>
          <t>South</t>
        </is>
      </c>
      <c r="F6194" t="inlineStr">
        <is>
          <t>Mobile App</t>
        </is>
      </c>
      <c r="G6194" t="inlineStr">
        <is>
          <t>Changed Mind</t>
        </is>
      </c>
      <c r="H6194" t="n">
        <v>1</v>
      </c>
      <c r="I6194" t="n">
        <v>1673.83</v>
      </c>
    </row>
    <row r="6195">
      <c r="A6195" t="inlineStr">
        <is>
          <t>RET006211</t>
        </is>
      </c>
      <c r="B6195" t="inlineStr">
        <is>
          <t>O039287</t>
        </is>
      </c>
      <c r="C6195" s="25" t="n">
        <v>45769</v>
      </c>
      <c r="D6195" t="inlineStr">
        <is>
          <t>Fashion</t>
        </is>
      </c>
      <c r="E6195" t="inlineStr">
        <is>
          <t>South</t>
        </is>
      </c>
      <c r="F6195" t="inlineStr">
        <is>
          <t>Marketplace</t>
        </is>
      </c>
      <c r="G6195" t="inlineStr">
        <is>
          <t>Defective Product</t>
        </is>
      </c>
      <c r="H6195" t="n">
        <v>1</v>
      </c>
      <c r="I6195" t="n">
        <v>1439.72</v>
      </c>
    </row>
    <row r="6196">
      <c r="A6196" t="inlineStr">
        <is>
          <t>RET006212</t>
        </is>
      </c>
      <c r="B6196" t="inlineStr">
        <is>
          <t>O039290</t>
        </is>
      </c>
      <c r="C6196" s="25" t="n">
        <v>45769</v>
      </c>
      <c r="D6196" t="inlineStr">
        <is>
          <t>Home &amp; Kitchen</t>
        </is>
      </c>
      <c r="E6196" t="inlineStr">
        <is>
          <t>West</t>
        </is>
      </c>
      <c r="F6196" t="inlineStr">
        <is>
          <t>Marketplace</t>
        </is>
      </c>
      <c r="G6196" t="inlineStr">
        <is>
          <t>Not as Described</t>
        </is>
      </c>
      <c r="H6196" t="n">
        <v>1</v>
      </c>
      <c r="I6196" t="n">
        <v>1874.58</v>
      </c>
    </row>
    <row r="6197">
      <c r="A6197" t="inlineStr">
        <is>
          <t>RET006213</t>
        </is>
      </c>
      <c r="B6197" t="inlineStr">
        <is>
          <t>O039293</t>
        </is>
      </c>
      <c r="C6197" s="25" t="n">
        <v>45769</v>
      </c>
      <c r="D6197" t="inlineStr">
        <is>
          <t>Electronics</t>
        </is>
      </c>
      <c r="E6197" t="inlineStr">
        <is>
          <t>East</t>
        </is>
      </c>
      <c r="F6197" t="inlineStr">
        <is>
          <t>Mobile App</t>
        </is>
      </c>
      <c r="G6197" t="inlineStr">
        <is>
          <t>Damaged in Transit</t>
        </is>
      </c>
      <c r="H6197" t="n">
        <v>2</v>
      </c>
      <c r="I6197" t="n">
        <v>8115.35</v>
      </c>
    </row>
    <row r="6198">
      <c r="A6198" t="inlineStr">
        <is>
          <t>RET006214</t>
        </is>
      </c>
      <c r="B6198" t="inlineStr">
        <is>
          <t>O039296</t>
        </is>
      </c>
      <c r="C6198" s="25" t="n">
        <v>45769</v>
      </c>
      <c r="D6198" t="inlineStr">
        <is>
          <t>Fashion</t>
        </is>
      </c>
      <c r="E6198" t="inlineStr">
        <is>
          <t>South</t>
        </is>
      </c>
      <c r="F6198" t="inlineStr">
        <is>
          <t>Marketplace</t>
        </is>
      </c>
      <c r="G6198" t="inlineStr">
        <is>
          <t>Changed Mind</t>
        </is>
      </c>
      <c r="H6198" t="n">
        <v>1</v>
      </c>
      <c r="I6198" t="n">
        <v>2040.06</v>
      </c>
    </row>
    <row r="6199">
      <c r="A6199" t="inlineStr">
        <is>
          <t>RET006215</t>
        </is>
      </c>
      <c r="B6199" t="inlineStr">
        <is>
          <t>O039297</t>
        </is>
      </c>
      <c r="C6199" s="25" t="n">
        <v>45769</v>
      </c>
      <c r="D6199" t="inlineStr">
        <is>
          <t>Electronics</t>
        </is>
      </c>
      <c r="E6199" t="inlineStr">
        <is>
          <t>North</t>
        </is>
      </c>
      <c r="F6199" t="inlineStr">
        <is>
          <t>Marketplace</t>
        </is>
      </c>
      <c r="G6199" t="inlineStr">
        <is>
          <t>Damaged in Transit</t>
        </is>
      </c>
      <c r="H6199" t="n">
        <v>1</v>
      </c>
      <c r="I6199" t="n">
        <v>2598.11</v>
      </c>
    </row>
    <row r="6200">
      <c r="A6200" t="inlineStr">
        <is>
          <t>RET006216</t>
        </is>
      </c>
      <c r="B6200" t="inlineStr">
        <is>
          <t>O039298</t>
        </is>
      </c>
      <c r="C6200" s="25" t="n">
        <v>45769</v>
      </c>
      <c r="D6200" t="inlineStr">
        <is>
          <t>Electronics</t>
        </is>
      </c>
      <c r="E6200" t="inlineStr">
        <is>
          <t>East</t>
        </is>
      </c>
      <c r="F6200" t="inlineStr">
        <is>
          <t>Website</t>
        </is>
      </c>
      <c r="G6200" t="inlineStr">
        <is>
          <t>Defective Product</t>
        </is>
      </c>
      <c r="H6200" t="n">
        <v>2</v>
      </c>
      <c r="I6200" t="n">
        <v>4553.75</v>
      </c>
    </row>
    <row r="6201">
      <c r="A6201" t="inlineStr">
        <is>
          <t>RET006217</t>
        </is>
      </c>
      <c r="B6201" t="inlineStr">
        <is>
          <t>O039315</t>
        </is>
      </c>
      <c r="C6201" s="25" t="n">
        <v>45769</v>
      </c>
      <c r="D6201" t="inlineStr">
        <is>
          <t>Fashion</t>
        </is>
      </c>
      <c r="E6201" t="inlineStr">
        <is>
          <t>South</t>
        </is>
      </c>
      <c r="F6201" t="inlineStr">
        <is>
          <t>Marketplace</t>
        </is>
      </c>
      <c r="G6201" t="inlineStr">
        <is>
          <t>Size/Fit Issue</t>
        </is>
      </c>
      <c r="H6201" t="n">
        <v>1</v>
      </c>
      <c r="I6201" t="n">
        <v>1323.01</v>
      </c>
    </row>
    <row r="6202">
      <c r="A6202" t="inlineStr">
        <is>
          <t>RET006218</t>
        </is>
      </c>
      <c r="B6202" t="inlineStr">
        <is>
          <t>O039316</t>
        </is>
      </c>
      <c r="C6202" s="25" t="n">
        <v>45769</v>
      </c>
      <c r="D6202" t="inlineStr">
        <is>
          <t>Fashion</t>
        </is>
      </c>
      <c r="E6202" t="inlineStr">
        <is>
          <t>West</t>
        </is>
      </c>
      <c r="F6202" t="inlineStr">
        <is>
          <t>Marketplace</t>
        </is>
      </c>
      <c r="G6202" t="inlineStr">
        <is>
          <t>Damaged in Transit</t>
        </is>
      </c>
      <c r="H6202" t="n">
        <v>1</v>
      </c>
      <c r="I6202" t="n">
        <v>1406.67</v>
      </c>
    </row>
    <row r="6203">
      <c r="A6203" t="inlineStr">
        <is>
          <t>RET006219</t>
        </is>
      </c>
      <c r="B6203" t="inlineStr">
        <is>
          <t>O039318</t>
        </is>
      </c>
      <c r="C6203" s="25" t="n">
        <v>45769</v>
      </c>
      <c r="D6203" t="inlineStr">
        <is>
          <t>Sports</t>
        </is>
      </c>
      <c r="E6203" t="inlineStr">
        <is>
          <t>East</t>
        </is>
      </c>
      <c r="F6203" t="inlineStr">
        <is>
          <t>Marketplace</t>
        </is>
      </c>
      <c r="G6203" t="inlineStr">
        <is>
          <t>Not as Described</t>
        </is>
      </c>
      <c r="H6203" t="n">
        <v>1</v>
      </c>
      <c r="I6203" t="n">
        <v>2067.64</v>
      </c>
    </row>
    <row r="6204">
      <c r="A6204" t="inlineStr">
        <is>
          <t>RET006220</t>
        </is>
      </c>
      <c r="B6204" t="inlineStr">
        <is>
          <t>O039328</t>
        </is>
      </c>
      <c r="C6204" s="25" t="n">
        <v>45769</v>
      </c>
      <c r="D6204" t="inlineStr">
        <is>
          <t>Electronics</t>
        </is>
      </c>
      <c r="E6204" t="inlineStr">
        <is>
          <t>West</t>
        </is>
      </c>
      <c r="F6204" t="inlineStr">
        <is>
          <t>Website</t>
        </is>
      </c>
      <c r="G6204" t="inlineStr">
        <is>
          <t>Damaged in Transit</t>
        </is>
      </c>
      <c r="H6204" t="n">
        <v>1</v>
      </c>
      <c r="I6204" t="n">
        <v>9138.440000000001</v>
      </c>
    </row>
    <row r="6205">
      <c r="A6205" t="inlineStr">
        <is>
          <t>RET006221</t>
        </is>
      </c>
      <c r="B6205" t="inlineStr">
        <is>
          <t>O039334</t>
        </is>
      </c>
      <c r="C6205" s="25" t="n">
        <v>45770</v>
      </c>
      <c r="D6205" t="inlineStr">
        <is>
          <t>Fashion</t>
        </is>
      </c>
      <c r="E6205" t="inlineStr">
        <is>
          <t>North</t>
        </is>
      </c>
      <c r="F6205" t="inlineStr">
        <is>
          <t>Mobile App</t>
        </is>
      </c>
      <c r="G6205" t="inlineStr">
        <is>
          <t>Size/Fit Issue</t>
        </is>
      </c>
      <c r="H6205" t="n">
        <v>1</v>
      </c>
      <c r="I6205" t="n">
        <v>1037.96</v>
      </c>
    </row>
    <row r="6206">
      <c r="A6206" t="inlineStr">
        <is>
          <t>RET006222</t>
        </is>
      </c>
      <c r="B6206" t="inlineStr">
        <is>
          <t>O039335</t>
        </is>
      </c>
      <c r="C6206" s="25" t="n">
        <v>45770</v>
      </c>
      <c r="D6206" t="inlineStr">
        <is>
          <t>Fashion</t>
        </is>
      </c>
      <c r="E6206" t="inlineStr">
        <is>
          <t>Central</t>
        </is>
      </c>
      <c r="F6206" t="inlineStr">
        <is>
          <t>Website</t>
        </is>
      </c>
      <c r="G6206" t="inlineStr">
        <is>
          <t>Not as Described</t>
        </is>
      </c>
      <c r="H6206" t="n">
        <v>1</v>
      </c>
      <c r="I6206" t="n">
        <v>1902.53</v>
      </c>
    </row>
    <row r="6207">
      <c r="A6207" t="inlineStr">
        <is>
          <t>RET006223</t>
        </is>
      </c>
      <c r="B6207" t="inlineStr">
        <is>
          <t>O039337</t>
        </is>
      </c>
      <c r="C6207" s="25" t="n">
        <v>45770</v>
      </c>
      <c r="D6207" t="inlineStr">
        <is>
          <t>Fashion</t>
        </is>
      </c>
      <c r="E6207" t="inlineStr">
        <is>
          <t>Central</t>
        </is>
      </c>
      <c r="F6207" t="inlineStr">
        <is>
          <t>Mobile App</t>
        </is>
      </c>
      <c r="G6207" t="inlineStr">
        <is>
          <t>Damaged in Transit</t>
        </is>
      </c>
      <c r="H6207" t="n">
        <v>1</v>
      </c>
      <c r="I6207" t="n">
        <v>718.24</v>
      </c>
    </row>
    <row r="6208">
      <c r="A6208" t="inlineStr">
        <is>
          <t>RET006224</t>
        </is>
      </c>
      <c r="B6208" t="inlineStr">
        <is>
          <t>O039337</t>
        </is>
      </c>
      <c r="C6208" s="25" t="n">
        <v>45770</v>
      </c>
      <c r="D6208" t="inlineStr">
        <is>
          <t>Books</t>
        </is>
      </c>
      <c r="E6208" t="inlineStr">
        <is>
          <t>Central</t>
        </is>
      </c>
      <c r="F6208" t="inlineStr">
        <is>
          <t>Mobile App</t>
        </is>
      </c>
      <c r="G6208" t="inlineStr">
        <is>
          <t>Wrong Item Delivered</t>
        </is>
      </c>
      <c r="H6208" t="n">
        <v>2</v>
      </c>
      <c r="I6208" t="n">
        <v>1068.84</v>
      </c>
    </row>
    <row r="6209">
      <c r="A6209" t="inlineStr">
        <is>
          <t>RET006225</t>
        </is>
      </c>
      <c r="B6209" t="inlineStr">
        <is>
          <t>O039341</t>
        </is>
      </c>
      <c r="C6209" s="25" t="n">
        <v>45770</v>
      </c>
      <c r="D6209" t="inlineStr">
        <is>
          <t>Electronics</t>
        </is>
      </c>
      <c r="E6209" t="inlineStr">
        <is>
          <t>North</t>
        </is>
      </c>
      <c r="F6209" t="inlineStr">
        <is>
          <t>Retail Store</t>
        </is>
      </c>
      <c r="G6209" t="inlineStr">
        <is>
          <t>Defective Product</t>
        </is>
      </c>
      <c r="H6209" t="n">
        <v>1</v>
      </c>
      <c r="I6209" t="n">
        <v>5482.63</v>
      </c>
    </row>
    <row r="6210">
      <c r="A6210" t="inlineStr">
        <is>
          <t>RET006226</t>
        </is>
      </c>
      <c r="B6210" t="inlineStr">
        <is>
          <t>O039343</t>
        </is>
      </c>
      <c r="C6210" s="25" t="n">
        <v>45770</v>
      </c>
      <c r="D6210" t="inlineStr">
        <is>
          <t>Electronics</t>
        </is>
      </c>
      <c r="E6210" t="inlineStr">
        <is>
          <t>North</t>
        </is>
      </c>
      <c r="F6210" t="inlineStr">
        <is>
          <t>Website</t>
        </is>
      </c>
      <c r="G6210" t="inlineStr">
        <is>
          <t>Not as Described</t>
        </is>
      </c>
      <c r="H6210" t="n">
        <v>1</v>
      </c>
      <c r="I6210" t="n">
        <v>105130.55</v>
      </c>
    </row>
    <row r="6211">
      <c r="A6211" t="inlineStr">
        <is>
          <t>RET006227</t>
        </is>
      </c>
      <c r="B6211" t="inlineStr">
        <is>
          <t>O039347</t>
        </is>
      </c>
      <c r="C6211" s="25" t="n">
        <v>45770</v>
      </c>
      <c r="D6211" t="inlineStr">
        <is>
          <t>Home &amp; Kitchen</t>
        </is>
      </c>
      <c r="E6211" t="inlineStr">
        <is>
          <t>East</t>
        </is>
      </c>
      <c r="F6211" t="inlineStr">
        <is>
          <t>Website</t>
        </is>
      </c>
      <c r="G6211" t="inlineStr">
        <is>
          <t>Late Delivery</t>
        </is>
      </c>
      <c r="H6211" t="n">
        <v>1</v>
      </c>
      <c r="I6211" t="n">
        <v>1829.09</v>
      </c>
    </row>
    <row r="6212">
      <c r="A6212" t="inlineStr">
        <is>
          <t>RET006228</t>
        </is>
      </c>
      <c r="B6212" t="inlineStr">
        <is>
          <t>O039360</t>
        </is>
      </c>
      <c r="C6212" s="25" t="n">
        <v>45770</v>
      </c>
      <c r="D6212" t="inlineStr">
        <is>
          <t>Sports</t>
        </is>
      </c>
      <c r="E6212" t="inlineStr">
        <is>
          <t>North</t>
        </is>
      </c>
      <c r="F6212" t="inlineStr">
        <is>
          <t>Marketplace</t>
        </is>
      </c>
      <c r="G6212" t="inlineStr">
        <is>
          <t>Defective Product</t>
        </is>
      </c>
      <c r="H6212" t="n">
        <v>1</v>
      </c>
      <c r="I6212" t="n">
        <v>2310.89</v>
      </c>
    </row>
    <row r="6213">
      <c r="A6213" t="inlineStr">
        <is>
          <t>RET006229</t>
        </is>
      </c>
      <c r="B6213" t="inlineStr">
        <is>
          <t>O039361</t>
        </is>
      </c>
      <c r="C6213" s="25" t="n">
        <v>45770</v>
      </c>
      <c r="D6213" t="inlineStr">
        <is>
          <t>Fashion</t>
        </is>
      </c>
      <c r="E6213" t="inlineStr">
        <is>
          <t>Central</t>
        </is>
      </c>
      <c r="F6213" t="inlineStr">
        <is>
          <t>Marketplace</t>
        </is>
      </c>
      <c r="G6213" t="inlineStr">
        <is>
          <t>Size/Fit Issue</t>
        </is>
      </c>
      <c r="H6213" t="n">
        <v>2</v>
      </c>
      <c r="I6213" t="n">
        <v>2223.01</v>
      </c>
    </row>
    <row r="6214">
      <c r="A6214" t="inlineStr">
        <is>
          <t>RET006230</t>
        </is>
      </c>
      <c r="B6214" t="inlineStr">
        <is>
          <t>O039367</t>
        </is>
      </c>
      <c r="C6214" s="25" t="n">
        <v>45770</v>
      </c>
      <c r="D6214" t="inlineStr">
        <is>
          <t>Fashion</t>
        </is>
      </c>
      <c r="E6214" t="inlineStr">
        <is>
          <t>South</t>
        </is>
      </c>
      <c r="F6214" t="inlineStr">
        <is>
          <t>Website</t>
        </is>
      </c>
      <c r="G6214" t="inlineStr">
        <is>
          <t>Size/Fit Issue</t>
        </is>
      </c>
      <c r="H6214" t="n">
        <v>1</v>
      </c>
      <c r="I6214" t="n">
        <v>1870.09</v>
      </c>
    </row>
    <row r="6215">
      <c r="A6215" t="inlineStr">
        <is>
          <t>RET006231</t>
        </is>
      </c>
      <c r="B6215" t="inlineStr">
        <is>
          <t>O039375</t>
        </is>
      </c>
      <c r="C6215" s="25" t="n">
        <v>45771</v>
      </c>
      <c r="D6215" t="inlineStr">
        <is>
          <t>Fashion</t>
        </is>
      </c>
      <c r="E6215" t="inlineStr">
        <is>
          <t>West</t>
        </is>
      </c>
      <c r="F6215" t="inlineStr">
        <is>
          <t>Marketplace</t>
        </is>
      </c>
      <c r="G6215" t="inlineStr">
        <is>
          <t>Changed Mind</t>
        </is>
      </c>
      <c r="H6215" t="n">
        <v>1</v>
      </c>
      <c r="I6215" t="n">
        <v>3727.3</v>
      </c>
    </row>
    <row r="6216">
      <c r="A6216" t="inlineStr">
        <is>
          <t>RET006232</t>
        </is>
      </c>
      <c r="B6216" t="inlineStr">
        <is>
          <t>O039396</t>
        </is>
      </c>
      <c r="C6216" s="25" t="n">
        <v>45771</v>
      </c>
      <c r="D6216" t="inlineStr">
        <is>
          <t>Fashion</t>
        </is>
      </c>
      <c r="E6216" t="inlineStr">
        <is>
          <t>Central</t>
        </is>
      </c>
      <c r="F6216" t="inlineStr">
        <is>
          <t>Marketplace</t>
        </is>
      </c>
      <c r="G6216" t="inlineStr">
        <is>
          <t>Size/Fit Issue</t>
        </is>
      </c>
      <c r="H6216" t="n">
        <v>1</v>
      </c>
      <c r="I6216" t="n">
        <v>1160.07</v>
      </c>
    </row>
    <row r="6217">
      <c r="A6217" t="inlineStr">
        <is>
          <t>RET006233</t>
        </is>
      </c>
      <c r="B6217" t="inlineStr">
        <is>
          <t>O039398</t>
        </is>
      </c>
      <c r="C6217" s="25" t="n">
        <v>45771</v>
      </c>
      <c r="D6217" t="inlineStr">
        <is>
          <t>Fashion</t>
        </is>
      </c>
      <c r="E6217" t="inlineStr">
        <is>
          <t>North</t>
        </is>
      </c>
      <c r="F6217" t="inlineStr">
        <is>
          <t>Mobile App</t>
        </is>
      </c>
      <c r="G6217" t="inlineStr">
        <is>
          <t>Size/Fit Issue</t>
        </is>
      </c>
      <c r="H6217" t="n">
        <v>1</v>
      </c>
      <c r="I6217" t="n">
        <v>1026.44</v>
      </c>
    </row>
    <row r="6218">
      <c r="A6218" t="inlineStr">
        <is>
          <t>RET006234</t>
        </is>
      </c>
      <c r="B6218" t="inlineStr">
        <is>
          <t>O039406</t>
        </is>
      </c>
      <c r="C6218" s="25" t="n">
        <v>45771</v>
      </c>
      <c r="D6218" t="inlineStr">
        <is>
          <t>Sports</t>
        </is>
      </c>
      <c r="E6218" t="inlineStr">
        <is>
          <t>West</t>
        </is>
      </c>
      <c r="F6218" t="inlineStr">
        <is>
          <t>Mobile App</t>
        </is>
      </c>
      <c r="G6218" t="inlineStr">
        <is>
          <t>Defective Product</t>
        </is>
      </c>
      <c r="H6218" t="n">
        <v>1</v>
      </c>
      <c r="I6218" t="n">
        <v>1897.23</v>
      </c>
    </row>
    <row r="6219">
      <c r="A6219" t="inlineStr">
        <is>
          <t>RET006235</t>
        </is>
      </c>
      <c r="B6219" t="inlineStr">
        <is>
          <t>O039408</t>
        </is>
      </c>
      <c r="C6219" s="25" t="n">
        <v>45771</v>
      </c>
      <c r="D6219" t="inlineStr">
        <is>
          <t>Fashion</t>
        </is>
      </c>
      <c r="E6219" t="inlineStr">
        <is>
          <t>North</t>
        </is>
      </c>
      <c r="F6219" t="inlineStr">
        <is>
          <t>Marketplace</t>
        </is>
      </c>
      <c r="G6219" t="inlineStr">
        <is>
          <t>Defective Product</t>
        </is>
      </c>
      <c r="H6219" t="n">
        <v>1</v>
      </c>
      <c r="I6219" t="n">
        <v>495.48</v>
      </c>
    </row>
    <row r="6220">
      <c r="A6220" t="inlineStr">
        <is>
          <t>RET006236</t>
        </is>
      </c>
      <c r="B6220" t="inlineStr">
        <is>
          <t>O039423</t>
        </is>
      </c>
      <c r="C6220" s="25" t="n">
        <v>45771</v>
      </c>
      <c r="D6220" t="inlineStr">
        <is>
          <t>Fashion</t>
        </is>
      </c>
      <c r="E6220" t="inlineStr">
        <is>
          <t>South</t>
        </is>
      </c>
      <c r="F6220" t="inlineStr">
        <is>
          <t>Mobile App</t>
        </is>
      </c>
      <c r="G6220" t="inlineStr">
        <is>
          <t>Size/Fit Issue</t>
        </is>
      </c>
      <c r="H6220" t="n">
        <v>1</v>
      </c>
      <c r="I6220" t="n">
        <v>564.11</v>
      </c>
    </row>
    <row r="6221">
      <c r="A6221" t="inlineStr">
        <is>
          <t>RET006237</t>
        </is>
      </c>
      <c r="B6221" t="inlineStr">
        <is>
          <t>O039427</t>
        </is>
      </c>
      <c r="C6221" s="25" t="n">
        <v>45772</v>
      </c>
      <c r="D6221" t="inlineStr">
        <is>
          <t>Home &amp; Kitchen</t>
        </is>
      </c>
      <c r="E6221" t="inlineStr">
        <is>
          <t>South</t>
        </is>
      </c>
      <c r="F6221" t="inlineStr">
        <is>
          <t>Marketplace</t>
        </is>
      </c>
      <c r="G6221" t="inlineStr">
        <is>
          <t>Damaged in Transit</t>
        </is>
      </c>
      <c r="H6221" t="n">
        <v>1</v>
      </c>
      <c r="I6221" t="n">
        <v>4108.62</v>
      </c>
    </row>
    <row r="6222">
      <c r="A6222" t="inlineStr">
        <is>
          <t>RET006238</t>
        </is>
      </c>
      <c r="B6222" t="inlineStr">
        <is>
          <t>O039437</t>
        </is>
      </c>
      <c r="C6222" s="25" t="n">
        <v>45772</v>
      </c>
      <c r="D6222" t="inlineStr">
        <is>
          <t>Electronics</t>
        </is>
      </c>
      <c r="E6222" t="inlineStr">
        <is>
          <t>West</t>
        </is>
      </c>
      <c r="F6222" t="inlineStr">
        <is>
          <t>Retail Store</t>
        </is>
      </c>
      <c r="G6222" t="inlineStr">
        <is>
          <t>Damaged in Transit</t>
        </is>
      </c>
      <c r="H6222" t="n">
        <v>1</v>
      </c>
      <c r="I6222" t="n">
        <v>22842.31</v>
      </c>
    </row>
    <row r="6223">
      <c r="A6223" t="inlineStr">
        <is>
          <t>RET006239</t>
        </is>
      </c>
      <c r="B6223" t="inlineStr">
        <is>
          <t>O039445</t>
        </is>
      </c>
      <c r="C6223" s="25" t="n">
        <v>45772</v>
      </c>
      <c r="D6223" t="inlineStr">
        <is>
          <t>Electronics</t>
        </is>
      </c>
      <c r="E6223" t="inlineStr">
        <is>
          <t>West</t>
        </is>
      </c>
      <c r="F6223" t="inlineStr">
        <is>
          <t>Marketplace</t>
        </is>
      </c>
      <c r="G6223" t="inlineStr">
        <is>
          <t>Late Delivery</t>
        </is>
      </c>
      <c r="H6223" t="n">
        <v>1</v>
      </c>
      <c r="I6223" t="n">
        <v>21700.19</v>
      </c>
    </row>
    <row r="6224">
      <c r="A6224" t="inlineStr">
        <is>
          <t>RET006240</t>
        </is>
      </c>
      <c r="B6224" t="inlineStr">
        <is>
          <t>O039448</t>
        </is>
      </c>
      <c r="C6224" s="25" t="n">
        <v>45772</v>
      </c>
      <c r="D6224" t="inlineStr">
        <is>
          <t>Fashion</t>
        </is>
      </c>
      <c r="E6224" t="inlineStr">
        <is>
          <t>North</t>
        </is>
      </c>
      <c r="F6224" t="inlineStr">
        <is>
          <t>Marketplace</t>
        </is>
      </c>
      <c r="G6224" t="inlineStr">
        <is>
          <t>Not as Described</t>
        </is>
      </c>
      <c r="H6224" t="n">
        <v>2</v>
      </c>
      <c r="I6224" t="n">
        <v>1676.91</v>
      </c>
    </row>
    <row r="6225">
      <c r="A6225" t="inlineStr">
        <is>
          <t>RET006241</t>
        </is>
      </c>
      <c r="B6225" t="inlineStr">
        <is>
          <t>O039462</t>
        </is>
      </c>
      <c r="C6225" s="25" t="n">
        <v>45772</v>
      </c>
      <c r="D6225" t="inlineStr">
        <is>
          <t>Fashion</t>
        </is>
      </c>
      <c r="E6225" t="inlineStr">
        <is>
          <t>South</t>
        </is>
      </c>
      <c r="F6225" t="inlineStr">
        <is>
          <t>Marketplace</t>
        </is>
      </c>
      <c r="G6225" t="inlineStr">
        <is>
          <t>Size/Fit Issue</t>
        </is>
      </c>
      <c r="H6225" t="n">
        <v>1</v>
      </c>
      <c r="I6225" t="n">
        <v>1451.67</v>
      </c>
    </row>
    <row r="6226">
      <c r="A6226" t="inlineStr">
        <is>
          <t>RET006242</t>
        </is>
      </c>
      <c r="B6226" t="inlineStr">
        <is>
          <t>O039470</t>
        </is>
      </c>
      <c r="C6226" s="25" t="n">
        <v>45773</v>
      </c>
      <c r="D6226" t="inlineStr">
        <is>
          <t>Electronics</t>
        </is>
      </c>
      <c r="E6226" t="inlineStr">
        <is>
          <t>North</t>
        </is>
      </c>
      <c r="F6226" t="inlineStr">
        <is>
          <t>Marketplace</t>
        </is>
      </c>
      <c r="G6226" t="inlineStr">
        <is>
          <t>Damaged in Transit</t>
        </is>
      </c>
      <c r="H6226" t="n">
        <v>1</v>
      </c>
      <c r="I6226" t="n">
        <v>40169.54</v>
      </c>
    </row>
    <row r="6227">
      <c r="A6227" t="inlineStr">
        <is>
          <t>RET006243</t>
        </is>
      </c>
      <c r="B6227" t="inlineStr">
        <is>
          <t>O039470</t>
        </is>
      </c>
      <c r="C6227" s="25" t="n">
        <v>45773</v>
      </c>
      <c r="D6227" t="inlineStr">
        <is>
          <t>Fashion</t>
        </is>
      </c>
      <c r="E6227" t="inlineStr">
        <is>
          <t>North</t>
        </is>
      </c>
      <c r="F6227" t="inlineStr">
        <is>
          <t>Marketplace</t>
        </is>
      </c>
      <c r="G6227" t="inlineStr">
        <is>
          <t>Wrong Item Delivered</t>
        </is>
      </c>
      <c r="H6227" t="n">
        <v>1</v>
      </c>
      <c r="I6227" t="n">
        <v>2660.25</v>
      </c>
    </row>
    <row r="6228">
      <c r="A6228" t="inlineStr">
        <is>
          <t>RET006244</t>
        </is>
      </c>
      <c r="B6228" t="inlineStr">
        <is>
          <t>O039475</t>
        </is>
      </c>
      <c r="C6228" s="25" t="n">
        <v>45773</v>
      </c>
      <c r="D6228" t="inlineStr">
        <is>
          <t>Grocery</t>
        </is>
      </c>
      <c r="E6228" t="inlineStr">
        <is>
          <t>Central</t>
        </is>
      </c>
      <c r="F6228" t="inlineStr">
        <is>
          <t>Mobile App</t>
        </is>
      </c>
      <c r="G6228" t="inlineStr">
        <is>
          <t>Changed Mind</t>
        </is>
      </c>
      <c r="H6228" t="n">
        <v>1</v>
      </c>
      <c r="I6228" t="n">
        <v>183.98</v>
      </c>
    </row>
    <row r="6229">
      <c r="A6229" t="inlineStr">
        <is>
          <t>RET006245</t>
        </is>
      </c>
      <c r="B6229" t="inlineStr">
        <is>
          <t>O039484</t>
        </is>
      </c>
      <c r="C6229" s="25" t="n">
        <v>45773</v>
      </c>
      <c r="D6229" t="inlineStr">
        <is>
          <t>Fashion</t>
        </is>
      </c>
      <c r="E6229" t="inlineStr">
        <is>
          <t>East</t>
        </is>
      </c>
      <c r="F6229" t="inlineStr">
        <is>
          <t>Website</t>
        </is>
      </c>
      <c r="G6229" t="inlineStr">
        <is>
          <t>Changed Mind</t>
        </is>
      </c>
      <c r="H6229" t="n">
        <v>2</v>
      </c>
      <c r="I6229" t="n">
        <v>6682.12</v>
      </c>
    </row>
    <row r="6230">
      <c r="A6230" t="inlineStr">
        <is>
          <t>RET006246</t>
        </is>
      </c>
      <c r="B6230" t="inlineStr">
        <is>
          <t>O039494</t>
        </is>
      </c>
      <c r="C6230" s="25" t="n">
        <v>45773</v>
      </c>
      <c r="D6230" t="inlineStr">
        <is>
          <t>Fashion</t>
        </is>
      </c>
      <c r="E6230" t="inlineStr">
        <is>
          <t>West</t>
        </is>
      </c>
      <c r="F6230" t="inlineStr">
        <is>
          <t>Website</t>
        </is>
      </c>
      <c r="G6230" t="inlineStr">
        <is>
          <t>Changed Mind</t>
        </is>
      </c>
      <c r="H6230" t="n">
        <v>1</v>
      </c>
      <c r="I6230" t="n">
        <v>909.25</v>
      </c>
    </row>
    <row r="6231">
      <c r="A6231" t="inlineStr">
        <is>
          <t>RET006247</t>
        </is>
      </c>
      <c r="B6231" t="inlineStr">
        <is>
          <t>O039498</t>
        </is>
      </c>
      <c r="C6231" s="25" t="n">
        <v>45773</v>
      </c>
      <c r="D6231" t="inlineStr">
        <is>
          <t>Fashion</t>
        </is>
      </c>
      <c r="E6231" t="inlineStr">
        <is>
          <t>East</t>
        </is>
      </c>
      <c r="F6231" t="inlineStr">
        <is>
          <t>Mobile App</t>
        </is>
      </c>
      <c r="G6231" t="inlineStr">
        <is>
          <t>Size/Fit Issue</t>
        </is>
      </c>
      <c r="H6231" t="n">
        <v>1</v>
      </c>
      <c r="I6231" t="n">
        <v>3091.81</v>
      </c>
    </row>
    <row r="6232">
      <c r="A6232" t="inlineStr">
        <is>
          <t>RET006248</t>
        </is>
      </c>
      <c r="B6232" t="inlineStr">
        <is>
          <t>O039500</t>
        </is>
      </c>
      <c r="C6232" s="25" t="n">
        <v>45773</v>
      </c>
      <c r="D6232" t="inlineStr">
        <is>
          <t>Home &amp; Kitchen</t>
        </is>
      </c>
      <c r="E6232" t="inlineStr">
        <is>
          <t>South</t>
        </is>
      </c>
      <c r="F6232" t="inlineStr">
        <is>
          <t>Website</t>
        </is>
      </c>
      <c r="G6232" t="inlineStr">
        <is>
          <t>Defective Product</t>
        </is>
      </c>
      <c r="H6232" t="n">
        <v>1</v>
      </c>
      <c r="I6232" t="n">
        <v>2539.7</v>
      </c>
    </row>
    <row r="6233">
      <c r="A6233" t="inlineStr">
        <is>
          <t>RET006249</t>
        </is>
      </c>
      <c r="B6233" t="inlineStr">
        <is>
          <t>O039502</t>
        </is>
      </c>
      <c r="C6233" s="25" t="n">
        <v>45773</v>
      </c>
      <c r="D6233" t="inlineStr">
        <is>
          <t>Fashion</t>
        </is>
      </c>
      <c r="E6233" t="inlineStr">
        <is>
          <t>North</t>
        </is>
      </c>
      <c r="F6233" t="inlineStr">
        <is>
          <t>Website</t>
        </is>
      </c>
      <c r="G6233" t="inlineStr">
        <is>
          <t>Not as Described</t>
        </is>
      </c>
      <c r="H6233" t="n">
        <v>1</v>
      </c>
      <c r="I6233" t="n">
        <v>1622.45</v>
      </c>
    </row>
    <row r="6234">
      <c r="A6234" t="inlineStr">
        <is>
          <t>RET006250</t>
        </is>
      </c>
      <c r="B6234" t="inlineStr">
        <is>
          <t>O039513</t>
        </is>
      </c>
      <c r="C6234" s="25" t="n">
        <v>45773</v>
      </c>
      <c r="D6234" t="inlineStr">
        <is>
          <t>Grocery</t>
        </is>
      </c>
      <c r="E6234" t="inlineStr">
        <is>
          <t>West</t>
        </is>
      </c>
      <c r="F6234" t="inlineStr">
        <is>
          <t>Mobile App</t>
        </is>
      </c>
      <c r="G6234" t="inlineStr">
        <is>
          <t>Wrong Item Delivered</t>
        </is>
      </c>
      <c r="H6234" t="n">
        <v>5</v>
      </c>
      <c r="I6234" t="n">
        <v>1998.53</v>
      </c>
    </row>
    <row r="6235">
      <c r="A6235" t="inlineStr">
        <is>
          <t>RET006251</t>
        </is>
      </c>
      <c r="B6235" t="inlineStr">
        <is>
          <t>O039538</t>
        </is>
      </c>
      <c r="C6235" s="25" t="n">
        <v>45774</v>
      </c>
      <c r="D6235" t="inlineStr">
        <is>
          <t>Books</t>
        </is>
      </c>
      <c r="E6235" t="inlineStr">
        <is>
          <t>South</t>
        </is>
      </c>
      <c r="F6235" t="inlineStr">
        <is>
          <t>Marketplace</t>
        </is>
      </c>
      <c r="G6235" t="inlineStr">
        <is>
          <t>Defective Product</t>
        </is>
      </c>
      <c r="H6235" t="n">
        <v>1</v>
      </c>
      <c r="I6235" t="n">
        <v>485.75</v>
      </c>
    </row>
    <row r="6236">
      <c r="A6236" t="inlineStr">
        <is>
          <t>RET006252</t>
        </is>
      </c>
      <c r="B6236" t="inlineStr">
        <is>
          <t>O039541</t>
        </is>
      </c>
      <c r="C6236" s="25" t="n">
        <v>45774</v>
      </c>
      <c r="D6236" t="inlineStr">
        <is>
          <t>Fashion</t>
        </is>
      </c>
      <c r="E6236" t="inlineStr">
        <is>
          <t>West</t>
        </is>
      </c>
      <c r="F6236" t="inlineStr">
        <is>
          <t>Marketplace</t>
        </is>
      </c>
      <c r="G6236" t="inlineStr">
        <is>
          <t>Defective Product</t>
        </is>
      </c>
      <c r="H6236" t="n">
        <v>1</v>
      </c>
      <c r="I6236" t="n">
        <v>2766.35</v>
      </c>
    </row>
    <row r="6237">
      <c r="A6237" t="inlineStr">
        <is>
          <t>RET006253</t>
        </is>
      </c>
      <c r="B6237" t="inlineStr">
        <is>
          <t>O039545</t>
        </is>
      </c>
      <c r="C6237" s="25" t="n">
        <v>45774</v>
      </c>
      <c r="D6237" t="inlineStr">
        <is>
          <t>Electronics</t>
        </is>
      </c>
      <c r="E6237" t="inlineStr">
        <is>
          <t>South</t>
        </is>
      </c>
      <c r="F6237" t="inlineStr">
        <is>
          <t>Marketplace</t>
        </is>
      </c>
      <c r="G6237" t="inlineStr">
        <is>
          <t>Changed Mind</t>
        </is>
      </c>
      <c r="H6237" t="n">
        <v>1</v>
      </c>
      <c r="I6237" t="n">
        <v>7591.86</v>
      </c>
    </row>
    <row r="6238">
      <c r="A6238" t="inlineStr">
        <is>
          <t>RET006254</t>
        </is>
      </c>
      <c r="B6238" t="inlineStr">
        <is>
          <t>O039549</t>
        </is>
      </c>
      <c r="C6238" s="25" t="n">
        <v>45774</v>
      </c>
      <c r="D6238" t="inlineStr">
        <is>
          <t>Fashion</t>
        </is>
      </c>
      <c r="E6238" t="inlineStr">
        <is>
          <t>North</t>
        </is>
      </c>
      <c r="F6238" t="inlineStr">
        <is>
          <t>Mobile App</t>
        </is>
      </c>
      <c r="G6238" t="inlineStr">
        <is>
          <t>Changed Mind</t>
        </is>
      </c>
      <c r="H6238" t="n">
        <v>1</v>
      </c>
      <c r="I6238" t="n">
        <v>2896.58</v>
      </c>
    </row>
    <row r="6239">
      <c r="A6239" t="inlineStr">
        <is>
          <t>RET006255</t>
        </is>
      </c>
      <c r="B6239" t="inlineStr">
        <is>
          <t>O039553</t>
        </is>
      </c>
      <c r="C6239" s="25" t="n">
        <v>45774</v>
      </c>
      <c r="D6239" t="inlineStr">
        <is>
          <t>Fashion</t>
        </is>
      </c>
      <c r="E6239" t="inlineStr">
        <is>
          <t>East</t>
        </is>
      </c>
      <c r="F6239" t="inlineStr">
        <is>
          <t>Website</t>
        </is>
      </c>
      <c r="G6239" t="inlineStr">
        <is>
          <t>Defective Product</t>
        </is>
      </c>
      <c r="H6239" t="n">
        <v>1</v>
      </c>
      <c r="I6239" t="n">
        <v>1129.89</v>
      </c>
    </row>
    <row r="6240">
      <c r="A6240" t="inlineStr">
        <is>
          <t>RET006256</t>
        </is>
      </c>
      <c r="B6240" t="inlineStr">
        <is>
          <t>O039561</t>
        </is>
      </c>
      <c r="C6240" s="25" t="n">
        <v>45774</v>
      </c>
      <c r="D6240" t="inlineStr">
        <is>
          <t>Beauty</t>
        </is>
      </c>
      <c r="E6240" t="inlineStr">
        <is>
          <t>North</t>
        </is>
      </c>
      <c r="F6240" t="inlineStr">
        <is>
          <t>Retail Store</t>
        </is>
      </c>
      <c r="G6240" t="inlineStr">
        <is>
          <t>Damaged in Transit</t>
        </is>
      </c>
      <c r="H6240" t="n">
        <v>2</v>
      </c>
      <c r="I6240" t="n">
        <v>798.22</v>
      </c>
    </row>
    <row r="6241">
      <c r="A6241" t="inlineStr">
        <is>
          <t>RET006257</t>
        </is>
      </c>
      <c r="B6241" t="inlineStr">
        <is>
          <t>O039567</t>
        </is>
      </c>
      <c r="C6241" s="25" t="n">
        <v>45774</v>
      </c>
      <c r="D6241" t="inlineStr">
        <is>
          <t>Fashion</t>
        </is>
      </c>
      <c r="E6241" t="inlineStr">
        <is>
          <t>North</t>
        </is>
      </c>
      <c r="F6241" t="inlineStr">
        <is>
          <t>Marketplace</t>
        </is>
      </c>
      <c r="G6241" t="inlineStr">
        <is>
          <t>Size/Fit Issue</t>
        </is>
      </c>
      <c r="H6241" t="n">
        <v>2</v>
      </c>
      <c r="I6241" t="n">
        <v>1360.87</v>
      </c>
    </row>
    <row r="6242">
      <c r="A6242" t="inlineStr">
        <is>
          <t>RET006258</t>
        </is>
      </c>
      <c r="B6242" t="inlineStr">
        <is>
          <t>O039588</t>
        </is>
      </c>
      <c r="C6242" s="25" t="n">
        <v>45775</v>
      </c>
      <c r="D6242" t="inlineStr">
        <is>
          <t>Fashion</t>
        </is>
      </c>
      <c r="E6242" t="inlineStr">
        <is>
          <t>North</t>
        </is>
      </c>
      <c r="F6242" t="inlineStr">
        <is>
          <t>Website</t>
        </is>
      </c>
      <c r="G6242" t="inlineStr">
        <is>
          <t>Size/Fit Issue</t>
        </is>
      </c>
      <c r="H6242" t="n">
        <v>1</v>
      </c>
      <c r="I6242" t="n">
        <v>2442.36</v>
      </c>
    </row>
    <row r="6243">
      <c r="A6243" t="inlineStr">
        <is>
          <t>RET006259</t>
        </is>
      </c>
      <c r="B6243" t="inlineStr">
        <is>
          <t>O039600</t>
        </is>
      </c>
      <c r="C6243" s="25" t="n">
        <v>45775</v>
      </c>
      <c r="D6243" t="inlineStr">
        <is>
          <t>Fashion</t>
        </is>
      </c>
      <c r="E6243" t="inlineStr">
        <is>
          <t>East</t>
        </is>
      </c>
      <c r="F6243" t="inlineStr">
        <is>
          <t>Marketplace</t>
        </is>
      </c>
      <c r="G6243" t="inlineStr">
        <is>
          <t>Size/Fit Issue</t>
        </is>
      </c>
      <c r="H6243" t="n">
        <v>1</v>
      </c>
      <c r="I6243" t="n">
        <v>1037.96</v>
      </c>
    </row>
    <row r="6244">
      <c r="A6244" t="inlineStr">
        <is>
          <t>RET006260</t>
        </is>
      </c>
      <c r="B6244" t="inlineStr">
        <is>
          <t>O039605</t>
        </is>
      </c>
      <c r="C6244" s="25" t="n">
        <v>45775</v>
      </c>
      <c r="D6244" t="inlineStr">
        <is>
          <t>Beauty</t>
        </is>
      </c>
      <c r="E6244" t="inlineStr">
        <is>
          <t>East</t>
        </is>
      </c>
      <c r="F6244" t="inlineStr">
        <is>
          <t>Mobile App</t>
        </is>
      </c>
      <c r="G6244" t="inlineStr">
        <is>
          <t>Changed Mind</t>
        </is>
      </c>
      <c r="H6244" t="n">
        <v>1</v>
      </c>
      <c r="I6244" t="n">
        <v>612.29</v>
      </c>
    </row>
    <row r="6245">
      <c r="A6245" t="inlineStr">
        <is>
          <t>RET006261</t>
        </is>
      </c>
      <c r="B6245" t="inlineStr">
        <is>
          <t>O039607</t>
        </is>
      </c>
      <c r="C6245" s="25" t="n">
        <v>45775</v>
      </c>
      <c r="D6245" t="inlineStr">
        <is>
          <t>Fashion</t>
        </is>
      </c>
      <c r="E6245" t="inlineStr">
        <is>
          <t>Central</t>
        </is>
      </c>
      <c r="F6245" t="inlineStr">
        <is>
          <t>Marketplace</t>
        </is>
      </c>
      <c r="G6245" t="inlineStr">
        <is>
          <t>Not as Described</t>
        </is>
      </c>
      <c r="H6245" t="n">
        <v>1</v>
      </c>
      <c r="I6245" t="n">
        <v>563.62</v>
      </c>
    </row>
    <row r="6246">
      <c r="A6246" t="inlineStr">
        <is>
          <t>RET006262</t>
        </is>
      </c>
      <c r="B6246" t="inlineStr">
        <is>
          <t>O039608</t>
        </is>
      </c>
      <c r="C6246" s="25" t="n">
        <v>45775</v>
      </c>
      <c r="D6246" t="inlineStr">
        <is>
          <t>Sports</t>
        </is>
      </c>
      <c r="E6246" t="inlineStr">
        <is>
          <t>West</t>
        </is>
      </c>
      <c r="F6246" t="inlineStr">
        <is>
          <t>Marketplace</t>
        </is>
      </c>
      <c r="G6246" t="inlineStr">
        <is>
          <t>Changed Mind</t>
        </is>
      </c>
      <c r="H6246" t="n">
        <v>1</v>
      </c>
      <c r="I6246" t="n">
        <v>738.84</v>
      </c>
    </row>
    <row r="6247">
      <c r="A6247" t="inlineStr">
        <is>
          <t>RET006263</t>
        </is>
      </c>
      <c r="B6247" t="inlineStr">
        <is>
          <t>O039611</t>
        </is>
      </c>
      <c r="C6247" s="25" t="n">
        <v>45775</v>
      </c>
      <c r="D6247" t="inlineStr">
        <is>
          <t>Electronics</t>
        </is>
      </c>
      <c r="E6247" t="inlineStr">
        <is>
          <t>South</t>
        </is>
      </c>
      <c r="F6247" t="inlineStr">
        <is>
          <t>Marketplace</t>
        </is>
      </c>
      <c r="G6247" t="inlineStr">
        <is>
          <t>Defective Product</t>
        </is>
      </c>
      <c r="H6247" t="n">
        <v>2</v>
      </c>
      <c r="I6247" t="n">
        <v>25194.25</v>
      </c>
    </row>
    <row r="6248">
      <c r="A6248" t="inlineStr">
        <is>
          <t>RET006264</t>
        </is>
      </c>
      <c r="B6248" t="inlineStr">
        <is>
          <t>O039614</t>
        </is>
      </c>
      <c r="C6248" s="25" t="n">
        <v>45775</v>
      </c>
      <c r="D6248" t="inlineStr">
        <is>
          <t>Fashion</t>
        </is>
      </c>
      <c r="E6248" t="inlineStr">
        <is>
          <t>West</t>
        </is>
      </c>
      <c r="F6248" t="inlineStr">
        <is>
          <t>Website</t>
        </is>
      </c>
      <c r="G6248" t="inlineStr">
        <is>
          <t>Not as Described</t>
        </is>
      </c>
      <c r="H6248" t="n">
        <v>3</v>
      </c>
      <c r="I6248" t="n">
        <v>4961.3</v>
      </c>
    </row>
    <row r="6249">
      <c r="A6249" t="inlineStr">
        <is>
          <t>RET006265</t>
        </is>
      </c>
      <c r="B6249" t="inlineStr">
        <is>
          <t>O039637</t>
        </is>
      </c>
      <c r="C6249" s="25" t="n">
        <v>45775</v>
      </c>
      <c r="D6249" t="inlineStr">
        <is>
          <t>Electronics</t>
        </is>
      </c>
      <c r="E6249" t="inlineStr">
        <is>
          <t>North</t>
        </is>
      </c>
      <c r="F6249" t="inlineStr">
        <is>
          <t>Retail Store</t>
        </is>
      </c>
      <c r="G6249" t="inlineStr">
        <is>
          <t>Defective Product</t>
        </is>
      </c>
      <c r="H6249" t="n">
        <v>1</v>
      </c>
      <c r="I6249" t="n">
        <v>9690.049999999999</v>
      </c>
    </row>
    <row r="6250">
      <c r="A6250" t="inlineStr">
        <is>
          <t>RET006266</t>
        </is>
      </c>
      <c r="B6250" t="inlineStr">
        <is>
          <t>O039640</t>
        </is>
      </c>
      <c r="C6250" s="25" t="n">
        <v>45776</v>
      </c>
      <c r="D6250" t="inlineStr">
        <is>
          <t>Sports</t>
        </is>
      </c>
      <c r="E6250" t="inlineStr">
        <is>
          <t>South</t>
        </is>
      </c>
      <c r="F6250" t="inlineStr">
        <is>
          <t>Mobile App</t>
        </is>
      </c>
      <c r="G6250" t="inlineStr">
        <is>
          <t>Defective Product</t>
        </is>
      </c>
      <c r="H6250" t="n">
        <v>1</v>
      </c>
      <c r="I6250" t="n">
        <v>1283.37</v>
      </c>
    </row>
    <row r="6251">
      <c r="A6251" t="inlineStr">
        <is>
          <t>RET006267</t>
        </is>
      </c>
      <c r="B6251" t="inlineStr">
        <is>
          <t>O039645</t>
        </is>
      </c>
      <c r="C6251" s="25" t="n">
        <v>45776</v>
      </c>
      <c r="D6251" t="inlineStr">
        <is>
          <t>Home &amp; Kitchen</t>
        </is>
      </c>
      <c r="E6251" t="inlineStr">
        <is>
          <t>South</t>
        </is>
      </c>
      <c r="F6251" t="inlineStr">
        <is>
          <t>Marketplace</t>
        </is>
      </c>
      <c r="G6251" t="inlineStr">
        <is>
          <t>Damaged in Transit</t>
        </is>
      </c>
      <c r="H6251" t="n">
        <v>1</v>
      </c>
      <c r="I6251" t="n">
        <v>291.06</v>
      </c>
    </row>
    <row r="6252">
      <c r="A6252" t="inlineStr">
        <is>
          <t>RET006268</t>
        </is>
      </c>
      <c r="B6252" t="inlineStr">
        <is>
          <t>O039645</t>
        </is>
      </c>
      <c r="C6252" s="25" t="n">
        <v>45776</v>
      </c>
      <c r="D6252" t="inlineStr">
        <is>
          <t>Fashion</t>
        </is>
      </c>
      <c r="E6252" t="inlineStr">
        <is>
          <t>South</t>
        </is>
      </c>
      <c r="F6252" t="inlineStr">
        <is>
          <t>Marketplace</t>
        </is>
      </c>
      <c r="G6252" t="inlineStr">
        <is>
          <t>Changed Mind</t>
        </is>
      </c>
      <c r="H6252" t="n">
        <v>2</v>
      </c>
      <c r="I6252" t="n">
        <v>2114.64</v>
      </c>
    </row>
    <row r="6253">
      <c r="A6253" t="inlineStr">
        <is>
          <t>RET006269</t>
        </is>
      </c>
      <c r="B6253" t="inlineStr">
        <is>
          <t>O039653</t>
        </is>
      </c>
      <c r="C6253" s="25" t="n">
        <v>45776</v>
      </c>
      <c r="D6253" t="inlineStr">
        <is>
          <t>Electronics</t>
        </is>
      </c>
      <c r="E6253" t="inlineStr">
        <is>
          <t>West</t>
        </is>
      </c>
      <c r="F6253" t="inlineStr">
        <is>
          <t>Retail Store</t>
        </is>
      </c>
      <c r="G6253" t="inlineStr">
        <is>
          <t>Size/Fit Issue</t>
        </is>
      </c>
      <c r="H6253" t="n">
        <v>1</v>
      </c>
      <c r="I6253" t="n">
        <v>16372.29</v>
      </c>
    </row>
    <row r="6254">
      <c r="A6254" t="inlineStr">
        <is>
          <t>RET006270</t>
        </is>
      </c>
      <c r="B6254" t="inlineStr">
        <is>
          <t>O039661</t>
        </is>
      </c>
      <c r="C6254" s="25" t="n">
        <v>45776</v>
      </c>
      <c r="D6254" t="inlineStr">
        <is>
          <t>Home &amp; Kitchen</t>
        </is>
      </c>
      <c r="E6254" t="inlineStr">
        <is>
          <t>South</t>
        </is>
      </c>
      <c r="F6254" t="inlineStr">
        <is>
          <t>Mobile App</t>
        </is>
      </c>
      <c r="G6254" t="inlineStr">
        <is>
          <t>Damaged in Transit</t>
        </is>
      </c>
      <c r="H6254" t="n">
        <v>1</v>
      </c>
      <c r="I6254" t="n">
        <v>4787.22</v>
      </c>
    </row>
    <row r="6255">
      <c r="A6255" t="inlineStr">
        <is>
          <t>RET006271</t>
        </is>
      </c>
      <c r="B6255" t="inlineStr">
        <is>
          <t>O039666</t>
        </is>
      </c>
      <c r="C6255" s="25" t="n">
        <v>45776</v>
      </c>
      <c r="D6255" t="inlineStr">
        <is>
          <t>Fashion</t>
        </is>
      </c>
      <c r="E6255" t="inlineStr">
        <is>
          <t>West</t>
        </is>
      </c>
      <c r="F6255" t="inlineStr">
        <is>
          <t>Mobile App</t>
        </is>
      </c>
      <c r="G6255" t="inlineStr">
        <is>
          <t>Size/Fit Issue</t>
        </is>
      </c>
      <c r="H6255" t="n">
        <v>1</v>
      </c>
      <c r="I6255" t="n">
        <v>995.67</v>
      </c>
    </row>
    <row r="6256">
      <c r="A6256" t="inlineStr">
        <is>
          <t>RET006272</t>
        </is>
      </c>
      <c r="B6256" t="inlineStr">
        <is>
          <t>O039681</t>
        </is>
      </c>
      <c r="C6256" s="25" t="n">
        <v>45776</v>
      </c>
      <c r="D6256" t="inlineStr">
        <is>
          <t>Electronics</t>
        </is>
      </c>
      <c r="E6256" t="inlineStr">
        <is>
          <t>West</t>
        </is>
      </c>
      <c r="F6256" t="inlineStr">
        <is>
          <t>Website</t>
        </is>
      </c>
      <c r="G6256" t="inlineStr">
        <is>
          <t>Defective Product</t>
        </is>
      </c>
      <c r="H6256" t="n">
        <v>1</v>
      </c>
      <c r="I6256" t="n">
        <v>3184.28</v>
      </c>
    </row>
    <row r="6257">
      <c r="A6257" t="inlineStr">
        <is>
          <t>RET006273</t>
        </is>
      </c>
      <c r="B6257" t="inlineStr">
        <is>
          <t>O039688</t>
        </is>
      </c>
      <c r="C6257" s="25" t="n">
        <v>45776</v>
      </c>
      <c r="D6257" t="inlineStr">
        <is>
          <t>Fashion</t>
        </is>
      </c>
      <c r="E6257" t="inlineStr">
        <is>
          <t>South</t>
        </is>
      </c>
      <c r="F6257" t="inlineStr">
        <is>
          <t>Website</t>
        </is>
      </c>
      <c r="G6257" t="inlineStr">
        <is>
          <t>Size/Fit Issue</t>
        </is>
      </c>
      <c r="H6257" t="n">
        <v>1</v>
      </c>
      <c r="I6257" t="n">
        <v>1394.18</v>
      </c>
    </row>
    <row r="6258">
      <c r="A6258" t="inlineStr">
        <is>
          <t>RET006274</t>
        </is>
      </c>
      <c r="B6258" t="inlineStr">
        <is>
          <t>O039689</t>
        </is>
      </c>
      <c r="C6258" s="25" t="n">
        <v>45776</v>
      </c>
      <c r="D6258" t="inlineStr">
        <is>
          <t>Fashion</t>
        </is>
      </c>
      <c r="E6258" t="inlineStr">
        <is>
          <t>East</t>
        </is>
      </c>
      <c r="F6258" t="inlineStr">
        <is>
          <t>Website</t>
        </is>
      </c>
      <c r="G6258" t="inlineStr">
        <is>
          <t>Late Delivery</t>
        </is>
      </c>
      <c r="H6258" t="n">
        <v>1</v>
      </c>
      <c r="I6258" t="n">
        <v>1057.32</v>
      </c>
    </row>
    <row r="6259">
      <c r="A6259" t="inlineStr">
        <is>
          <t>RET006275</t>
        </is>
      </c>
      <c r="B6259" t="inlineStr">
        <is>
          <t>O039700</t>
        </is>
      </c>
      <c r="C6259" s="25" t="n">
        <v>45777</v>
      </c>
      <c r="D6259" t="inlineStr">
        <is>
          <t>Beauty</t>
        </is>
      </c>
      <c r="E6259" t="inlineStr">
        <is>
          <t>East</t>
        </is>
      </c>
      <c r="F6259" t="inlineStr">
        <is>
          <t>Mobile App</t>
        </is>
      </c>
      <c r="G6259" t="inlineStr">
        <is>
          <t>Changed Mind</t>
        </is>
      </c>
      <c r="H6259" t="n">
        <v>1</v>
      </c>
      <c r="I6259" t="n">
        <v>430.53</v>
      </c>
    </row>
    <row r="6260">
      <c r="A6260" t="inlineStr">
        <is>
          <t>RET006276</t>
        </is>
      </c>
      <c r="B6260" t="inlineStr">
        <is>
          <t>O039707</t>
        </is>
      </c>
      <c r="C6260" s="25" t="n">
        <v>45777</v>
      </c>
      <c r="D6260" t="inlineStr">
        <is>
          <t>Electronics</t>
        </is>
      </c>
      <c r="E6260" t="inlineStr">
        <is>
          <t>East</t>
        </is>
      </c>
      <c r="F6260" t="inlineStr">
        <is>
          <t>Marketplace</t>
        </is>
      </c>
      <c r="G6260" t="inlineStr">
        <is>
          <t>Defective Product</t>
        </is>
      </c>
      <c r="H6260" t="n">
        <v>1</v>
      </c>
      <c r="I6260" t="n">
        <v>10239.62</v>
      </c>
    </row>
    <row r="6261">
      <c r="A6261" t="inlineStr">
        <is>
          <t>RET006277</t>
        </is>
      </c>
      <c r="B6261" t="inlineStr">
        <is>
          <t>O039717</t>
        </is>
      </c>
      <c r="C6261" s="25" t="n">
        <v>45777</v>
      </c>
      <c r="D6261" t="inlineStr">
        <is>
          <t>Fashion</t>
        </is>
      </c>
      <c r="E6261" t="inlineStr">
        <is>
          <t>East</t>
        </is>
      </c>
      <c r="F6261" t="inlineStr">
        <is>
          <t>Mobile App</t>
        </is>
      </c>
      <c r="G6261" t="inlineStr">
        <is>
          <t>Size/Fit Issue</t>
        </is>
      </c>
      <c r="H6261" t="n">
        <v>1</v>
      </c>
      <c r="I6261" t="n">
        <v>701.96</v>
      </c>
    </row>
    <row r="6262">
      <c r="A6262" t="inlineStr">
        <is>
          <t>RET006278</t>
        </is>
      </c>
      <c r="B6262" t="inlineStr">
        <is>
          <t>O039734</t>
        </is>
      </c>
      <c r="C6262" s="25" t="n">
        <v>45778</v>
      </c>
      <c r="D6262" t="inlineStr">
        <is>
          <t>Home &amp; Kitchen</t>
        </is>
      </c>
      <c r="E6262" t="inlineStr">
        <is>
          <t>South</t>
        </is>
      </c>
      <c r="F6262" t="inlineStr">
        <is>
          <t>Mobile App</t>
        </is>
      </c>
      <c r="G6262" t="inlineStr">
        <is>
          <t>Wrong Item Delivered</t>
        </is>
      </c>
      <c r="H6262" t="n">
        <v>2</v>
      </c>
      <c r="I6262" t="n">
        <v>9459.889999999999</v>
      </c>
    </row>
    <row r="6263">
      <c r="A6263" t="inlineStr">
        <is>
          <t>RET006279</t>
        </is>
      </c>
      <c r="B6263" t="inlineStr">
        <is>
          <t>O039743</t>
        </is>
      </c>
      <c r="C6263" s="25" t="n">
        <v>45778</v>
      </c>
      <c r="D6263" t="inlineStr">
        <is>
          <t>Home &amp; Kitchen</t>
        </is>
      </c>
      <c r="E6263" t="inlineStr">
        <is>
          <t>South</t>
        </is>
      </c>
      <c r="F6263" t="inlineStr">
        <is>
          <t>Website</t>
        </is>
      </c>
      <c r="G6263" t="inlineStr">
        <is>
          <t>Defective Product</t>
        </is>
      </c>
      <c r="H6263" t="n">
        <v>1</v>
      </c>
      <c r="I6263" t="n">
        <v>3535.75</v>
      </c>
    </row>
    <row r="6264">
      <c r="A6264" t="inlineStr">
        <is>
          <t>RET006280</t>
        </is>
      </c>
      <c r="B6264" t="inlineStr">
        <is>
          <t>O039745</t>
        </is>
      </c>
      <c r="C6264" s="25" t="n">
        <v>45778</v>
      </c>
      <c r="D6264" t="inlineStr">
        <is>
          <t>Fashion</t>
        </is>
      </c>
      <c r="E6264" t="inlineStr">
        <is>
          <t>South</t>
        </is>
      </c>
      <c r="F6264" t="inlineStr">
        <is>
          <t>Website</t>
        </is>
      </c>
      <c r="G6264" t="inlineStr">
        <is>
          <t>Size/Fit Issue</t>
        </is>
      </c>
      <c r="H6264" t="n">
        <v>1</v>
      </c>
      <c r="I6264" t="n">
        <v>1221.13</v>
      </c>
    </row>
    <row r="6265">
      <c r="A6265" t="inlineStr">
        <is>
          <t>RET006281</t>
        </is>
      </c>
      <c r="B6265" t="inlineStr">
        <is>
          <t>O039749</t>
        </is>
      </c>
      <c r="C6265" s="25" t="n">
        <v>45778</v>
      </c>
      <c r="D6265" t="inlineStr">
        <is>
          <t>Electronics</t>
        </is>
      </c>
      <c r="E6265" t="inlineStr">
        <is>
          <t>North</t>
        </is>
      </c>
      <c r="F6265" t="inlineStr">
        <is>
          <t>Marketplace</t>
        </is>
      </c>
      <c r="G6265" t="inlineStr">
        <is>
          <t>Not as Described</t>
        </is>
      </c>
      <c r="H6265" t="n">
        <v>1</v>
      </c>
      <c r="I6265" t="n">
        <v>3184.28</v>
      </c>
    </row>
    <row r="6266">
      <c r="A6266" t="inlineStr">
        <is>
          <t>RET006282</t>
        </is>
      </c>
      <c r="B6266" t="inlineStr">
        <is>
          <t>O039753</t>
        </is>
      </c>
      <c r="C6266" s="25" t="n">
        <v>45778</v>
      </c>
      <c r="D6266" t="inlineStr">
        <is>
          <t>Fashion</t>
        </is>
      </c>
      <c r="E6266" t="inlineStr">
        <is>
          <t>East</t>
        </is>
      </c>
      <c r="F6266" t="inlineStr">
        <is>
          <t>Mobile App</t>
        </is>
      </c>
      <c r="G6266" t="inlineStr">
        <is>
          <t>Size/Fit Issue</t>
        </is>
      </c>
      <c r="H6266" t="n">
        <v>2</v>
      </c>
      <c r="I6266" t="n">
        <v>2075.91</v>
      </c>
    </row>
    <row r="6267">
      <c r="A6267" t="inlineStr">
        <is>
          <t>RET006283</t>
        </is>
      </c>
      <c r="B6267" t="inlineStr">
        <is>
          <t>O039756</t>
        </is>
      </c>
      <c r="C6267" s="25" t="n">
        <v>45778</v>
      </c>
      <c r="D6267" t="inlineStr">
        <is>
          <t>Fashion</t>
        </is>
      </c>
      <c r="E6267" t="inlineStr">
        <is>
          <t>East</t>
        </is>
      </c>
      <c r="F6267" t="inlineStr">
        <is>
          <t>Marketplace</t>
        </is>
      </c>
      <c r="G6267" t="inlineStr">
        <is>
          <t>Defective Product</t>
        </is>
      </c>
      <c r="H6267" t="n">
        <v>1</v>
      </c>
      <c r="I6267" t="n">
        <v>1242.27</v>
      </c>
    </row>
    <row r="6268">
      <c r="A6268" t="inlineStr">
        <is>
          <t>RET006284</t>
        </is>
      </c>
      <c r="B6268" t="inlineStr">
        <is>
          <t>O039769</t>
        </is>
      </c>
      <c r="C6268" s="25" t="n">
        <v>45778</v>
      </c>
      <c r="D6268" t="inlineStr">
        <is>
          <t>Fashion</t>
        </is>
      </c>
      <c r="E6268" t="inlineStr">
        <is>
          <t>South</t>
        </is>
      </c>
      <c r="F6268" t="inlineStr">
        <is>
          <t>Mobile App</t>
        </is>
      </c>
      <c r="G6268" t="inlineStr">
        <is>
          <t>Size/Fit Issue</t>
        </is>
      </c>
      <c r="H6268" t="n">
        <v>1</v>
      </c>
      <c r="I6268" t="n">
        <v>1519.7</v>
      </c>
    </row>
    <row r="6269">
      <c r="A6269" t="inlineStr">
        <is>
          <t>RET006285</t>
        </is>
      </c>
      <c r="B6269" t="inlineStr">
        <is>
          <t>O039771</t>
        </is>
      </c>
      <c r="C6269" s="25" t="n">
        <v>45778</v>
      </c>
      <c r="D6269" t="inlineStr">
        <is>
          <t>Beauty</t>
        </is>
      </c>
      <c r="E6269" t="inlineStr">
        <is>
          <t>South</t>
        </is>
      </c>
      <c r="F6269" t="inlineStr">
        <is>
          <t>Mobile App</t>
        </is>
      </c>
      <c r="G6269" t="inlineStr">
        <is>
          <t>Damaged in Transit</t>
        </is>
      </c>
      <c r="H6269" t="n">
        <v>1</v>
      </c>
      <c r="I6269" t="n">
        <v>339.73</v>
      </c>
    </row>
    <row r="6270">
      <c r="A6270" t="inlineStr">
        <is>
          <t>RET006286</t>
        </is>
      </c>
      <c r="B6270" t="inlineStr">
        <is>
          <t>O039774</t>
        </is>
      </c>
      <c r="C6270" s="25" t="n">
        <v>45778</v>
      </c>
      <c r="D6270" t="inlineStr">
        <is>
          <t>Fashion</t>
        </is>
      </c>
      <c r="E6270" t="inlineStr">
        <is>
          <t>East</t>
        </is>
      </c>
      <c r="F6270" t="inlineStr">
        <is>
          <t>Mobile App</t>
        </is>
      </c>
      <c r="G6270" t="inlineStr">
        <is>
          <t>Size/Fit Issue</t>
        </is>
      </c>
      <c r="H6270" t="n">
        <v>1</v>
      </c>
      <c r="I6270" t="n">
        <v>1736.67</v>
      </c>
    </row>
    <row r="6271">
      <c r="A6271" t="inlineStr">
        <is>
          <t>RET006287</t>
        </is>
      </c>
      <c r="B6271" t="inlineStr">
        <is>
          <t>O039791</t>
        </is>
      </c>
      <c r="C6271" s="25" t="n">
        <v>45779</v>
      </c>
      <c r="D6271" t="inlineStr">
        <is>
          <t>Fashion</t>
        </is>
      </c>
      <c r="E6271" t="inlineStr">
        <is>
          <t>North</t>
        </is>
      </c>
      <c r="F6271" t="inlineStr">
        <is>
          <t>Website</t>
        </is>
      </c>
      <c r="G6271" t="inlineStr">
        <is>
          <t>Not as Described</t>
        </is>
      </c>
      <c r="H6271" t="n">
        <v>1</v>
      </c>
      <c r="I6271" t="n">
        <v>1201.17</v>
      </c>
    </row>
    <row r="6272">
      <c r="A6272" t="inlineStr">
        <is>
          <t>RET006288</t>
        </is>
      </c>
      <c r="B6272" t="inlineStr">
        <is>
          <t>O039796</t>
        </is>
      </c>
      <c r="C6272" s="25" t="n">
        <v>45779</v>
      </c>
      <c r="D6272" t="inlineStr">
        <is>
          <t>Home &amp; Kitchen</t>
        </is>
      </c>
      <c r="E6272" t="inlineStr">
        <is>
          <t>South</t>
        </is>
      </c>
      <c r="F6272" t="inlineStr">
        <is>
          <t>Mobile App</t>
        </is>
      </c>
      <c r="G6272" t="inlineStr">
        <is>
          <t>Changed Mind</t>
        </is>
      </c>
      <c r="H6272" t="n">
        <v>1</v>
      </c>
      <c r="I6272" t="n">
        <v>5031.71</v>
      </c>
    </row>
    <row r="6273">
      <c r="A6273" t="inlineStr">
        <is>
          <t>RET006289</t>
        </is>
      </c>
      <c r="B6273" t="inlineStr">
        <is>
          <t>O039800</t>
        </is>
      </c>
      <c r="C6273" s="25" t="n">
        <v>45779</v>
      </c>
      <c r="D6273" t="inlineStr">
        <is>
          <t>Electronics</t>
        </is>
      </c>
      <c r="E6273" t="inlineStr">
        <is>
          <t>South</t>
        </is>
      </c>
      <c r="F6273" t="inlineStr">
        <is>
          <t>Mobile App</t>
        </is>
      </c>
      <c r="G6273" t="inlineStr">
        <is>
          <t>Damaged in Transit</t>
        </is>
      </c>
      <c r="H6273" t="n">
        <v>1</v>
      </c>
      <c r="I6273" t="n">
        <v>8302.469999999999</v>
      </c>
    </row>
    <row r="6274">
      <c r="A6274" t="inlineStr">
        <is>
          <t>RET006290</t>
        </is>
      </c>
      <c r="B6274" t="inlineStr">
        <is>
          <t>O039801</t>
        </is>
      </c>
      <c r="C6274" s="25" t="n">
        <v>45779</v>
      </c>
      <c r="D6274" t="inlineStr">
        <is>
          <t>Fashion</t>
        </is>
      </c>
      <c r="E6274" t="inlineStr">
        <is>
          <t>West</t>
        </is>
      </c>
      <c r="F6274" t="inlineStr">
        <is>
          <t>Mobile App</t>
        </is>
      </c>
      <c r="G6274" t="inlineStr">
        <is>
          <t>Size/Fit Issue</t>
        </is>
      </c>
      <c r="H6274" t="n">
        <v>1</v>
      </c>
      <c r="I6274" t="n">
        <v>2187.16</v>
      </c>
    </row>
    <row r="6275">
      <c r="A6275" t="inlineStr">
        <is>
          <t>RET006291</t>
        </is>
      </c>
      <c r="B6275" t="inlineStr">
        <is>
          <t>O039803</t>
        </is>
      </c>
      <c r="C6275" s="25" t="n">
        <v>45779</v>
      </c>
      <c r="D6275" t="inlineStr">
        <is>
          <t>Fashion</t>
        </is>
      </c>
      <c r="E6275" t="inlineStr">
        <is>
          <t>East</t>
        </is>
      </c>
      <c r="F6275" t="inlineStr">
        <is>
          <t>Mobile App</t>
        </is>
      </c>
      <c r="G6275" t="inlineStr">
        <is>
          <t>Damaged in Transit</t>
        </is>
      </c>
      <c r="H6275" t="n">
        <v>1</v>
      </c>
      <c r="I6275" t="n">
        <v>2557.5</v>
      </c>
    </row>
    <row r="6276">
      <c r="A6276" t="inlineStr">
        <is>
          <t>RET006292</t>
        </is>
      </c>
      <c r="B6276" t="inlineStr">
        <is>
          <t>O039807</t>
        </is>
      </c>
      <c r="C6276" s="25" t="n">
        <v>45779</v>
      </c>
      <c r="D6276" t="inlineStr">
        <is>
          <t>Electronics</t>
        </is>
      </c>
      <c r="E6276" t="inlineStr">
        <is>
          <t>North</t>
        </is>
      </c>
      <c r="F6276" t="inlineStr">
        <is>
          <t>Website</t>
        </is>
      </c>
      <c r="G6276" t="inlineStr">
        <is>
          <t>Not as Described</t>
        </is>
      </c>
      <c r="H6276" t="n">
        <v>1</v>
      </c>
      <c r="I6276" t="n">
        <v>11150.21</v>
      </c>
    </row>
    <row r="6277">
      <c r="A6277" t="inlineStr">
        <is>
          <t>RET006293</t>
        </is>
      </c>
      <c r="B6277" t="inlineStr">
        <is>
          <t>O039812</t>
        </is>
      </c>
      <c r="C6277" s="25" t="n">
        <v>45779</v>
      </c>
      <c r="D6277" t="inlineStr">
        <is>
          <t>Beauty</t>
        </is>
      </c>
      <c r="E6277" t="inlineStr">
        <is>
          <t>West</t>
        </is>
      </c>
      <c r="F6277" t="inlineStr">
        <is>
          <t>Website</t>
        </is>
      </c>
      <c r="G6277" t="inlineStr">
        <is>
          <t>Wrong Item Delivered</t>
        </is>
      </c>
      <c r="H6277" t="n">
        <v>1</v>
      </c>
      <c r="I6277" t="n">
        <v>790.16</v>
      </c>
    </row>
    <row r="6278">
      <c r="A6278" t="inlineStr">
        <is>
          <t>RET006294</t>
        </is>
      </c>
      <c r="B6278" t="inlineStr">
        <is>
          <t>O039822</t>
        </is>
      </c>
      <c r="C6278" s="25" t="n">
        <v>45779</v>
      </c>
      <c r="D6278" t="inlineStr">
        <is>
          <t>Fashion</t>
        </is>
      </c>
      <c r="E6278" t="inlineStr">
        <is>
          <t>South</t>
        </is>
      </c>
      <c r="F6278" t="inlineStr">
        <is>
          <t>Marketplace</t>
        </is>
      </c>
      <c r="G6278" t="inlineStr">
        <is>
          <t>Wrong Item Delivered</t>
        </is>
      </c>
      <c r="H6278" t="n">
        <v>1</v>
      </c>
      <c r="I6278" t="n">
        <v>242.39</v>
      </c>
    </row>
    <row r="6279">
      <c r="A6279" t="inlineStr">
        <is>
          <t>RET006295</t>
        </is>
      </c>
      <c r="B6279" t="inlineStr">
        <is>
          <t>O039827</t>
        </is>
      </c>
      <c r="C6279" s="25" t="n">
        <v>45779</v>
      </c>
      <c r="D6279" t="inlineStr">
        <is>
          <t>Fashion</t>
        </is>
      </c>
      <c r="E6279" t="inlineStr">
        <is>
          <t>South</t>
        </is>
      </c>
      <c r="F6279" t="inlineStr">
        <is>
          <t>Mobile App</t>
        </is>
      </c>
      <c r="G6279" t="inlineStr">
        <is>
          <t>Size/Fit Issue</t>
        </is>
      </c>
      <c r="H6279" t="n">
        <v>1</v>
      </c>
      <c r="I6279" t="n">
        <v>1488.39</v>
      </c>
    </row>
    <row r="6280">
      <c r="A6280" t="inlineStr">
        <is>
          <t>RET006296</t>
        </is>
      </c>
      <c r="B6280" t="inlineStr">
        <is>
          <t>O039847</t>
        </is>
      </c>
      <c r="C6280" s="25" t="n">
        <v>45780</v>
      </c>
      <c r="D6280" t="inlineStr">
        <is>
          <t>Electronics</t>
        </is>
      </c>
      <c r="E6280" t="inlineStr">
        <is>
          <t>West</t>
        </is>
      </c>
      <c r="F6280" t="inlineStr">
        <is>
          <t>Mobile App</t>
        </is>
      </c>
      <c r="G6280" t="inlineStr">
        <is>
          <t>Wrong Item Delivered</t>
        </is>
      </c>
      <c r="H6280" t="n">
        <v>1</v>
      </c>
      <c r="I6280" t="n">
        <v>8013.63</v>
      </c>
    </row>
    <row r="6281">
      <c r="A6281" t="inlineStr">
        <is>
          <t>RET006297</t>
        </is>
      </c>
      <c r="B6281" t="inlineStr">
        <is>
          <t>O039855</t>
        </is>
      </c>
      <c r="C6281" s="25" t="n">
        <v>45780</v>
      </c>
      <c r="D6281" t="inlineStr">
        <is>
          <t>Home &amp; Kitchen</t>
        </is>
      </c>
      <c r="E6281" t="inlineStr">
        <is>
          <t>North</t>
        </is>
      </c>
      <c r="F6281" t="inlineStr">
        <is>
          <t>Retail Store</t>
        </is>
      </c>
      <c r="G6281" t="inlineStr">
        <is>
          <t>Changed Mind</t>
        </is>
      </c>
      <c r="H6281" t="n">
        <v>2</v>
      </c>
      <c r="I6281" t="n">
        <v>2159.09</v>
      </c>
    </row>
    <row r="6282">
      <c r="A6282" t="inlineStr">
        <is>
          <t>RET006298</t>
        </is>
      </c>
      <c r="B6282" t="inlineStr">
        <is>
          <t>O039856</t>
        </is>
      </c>
      <c r="C6282" s="25" t="n">
        <v>45780</v>
      </c>
      <c r="D6282" t="inlineStr">
        <is>
          <t>Fashion</t>
        </is>
      </c>
      <c r="E6282" t="inlineStr">
        <is>
          <t>West</t>
        </is>
      </c>
      <c r="F6282" t="inlineStr">
        <is>
          <t>Website</t>
        </is>
      </c>
      <c r="G6282" t="inlineStr">
        <is>
          <t>Damaged in Transit</t>
        </is>
      </c>
      <c r="H6282" t="n">
        <v>1</v>
      </c>
      <c r="I6282" t="n">
        <v>831.75</v>
      </c>
    </row>
    <row r="6283">
      <c r="A6283" t="inlineStr">
        <is>
          <t>RET006299</t>
        </is>
      </c>
      <c r="B6283" t="inlineStr">
        <is>
          <t>O039860</t>
        </is>
      </c>
      <c r="C6283" s="25" t="n">
        <v>45780</v>
      </c>
      <c r="D6283" t="inlineStr">
        <is>
          <t>Fashion</t>
        </is>
      </c>
      <c r="E6283" t="inlineStr">
        <is>
          <t>West</t>
        </is>
      </c>
      <c r="F6283" t="inlineStr">
        <is>
          <t>Mobile App</t>
        </is>
      </c>
      <c r="G6283" t="inlineStr">
        <is>
          <t>Size/Fit Issue</t>
        </is>
      </c>
      <c r="H6283" t="n">
        <v>1</v>
      </c>
      <c r="I6283" t="n">
        <v>1324.47</v>
      </c>
    </row>
    <row r="6284">
      <c r="A6284" t="inlineStr">
        <is>
          <t>RET006300</t>
        </is>
      </c>
      <c r="B6284" t="inlineStr">
        <is>
          <t>O039862</t>
        </is>
      </c>
      <c r="C6284" s="25" t="n">
        <v>45780</v>
      </c>
      <c r="D6284" t="inlineStr">
        <is>
          <t>Fashion</t>
        </is>
      </c>
      <c r="E6284" t="inlineStr">
        <is>
          <t>North</t>
        </is>
      </c>
      <c r="F6284" t="inlineStr">
        <is>
          <t>Website</t>
        </is>
      </c>
      <c r="G6284" t="inlineStr">
        <is>
          <t>Size/Fit Issue</t>
        </is>
      </c>
      <c r="H6284" t="n">
        <v>2</v>
      </c>
      <c r="I6284" t="n">
        <v>3677.66</v>
      </c>
    </row>
    <row r="6285">
      <c r="A6285" t="inlineStr">
        <is>
          <t>RET006301</t>
        </is>
      </c>
      <c r="B6285" t="inlineStr">
        <is>
          <t>O039864</t>
        </is>
      </c>
      <c r="C6285" s="25" t="n">
        <v>45780</v>
      </c>
      <c r="D6285" t="inlineStr">
        <is>
          <t>Fashion</t>
        </is>
      </c>
      <c r="E6285" t="inlineStr">
        <is>
          <t>South</t>
        </is>
      </c>
      <c r="F6285" t="inlineStr">
        <is>
          <t>Marketplace</t>
        </is>
      </c>
      <c r="G6285" t="inlineStr">
        <is>
          <t>Size/Fit Issue</t>
        </is>
      </c>
      <c r="H6285" t="n">
        <v>1</v>
      </c>
      <c r="I6285" t="n">
        <v>2958.23</v>
      </c>
    </row>
    <row r="6286">
      <c r="A6286" t="inlineStr">
        <is>
          <t>RET006302</t>
        </is>
      </c>
      <c r="B6286" t="inlineStr">
        <is>
          <t>O039867</t>
        </is>
      </c>
      <c r="C6286" s="25" t="n">
        <v>45780</v>
      </c>
      <c r="D6286" t="inlineStr">
        <is>
          <t>Fashion</t>
        </is>
      </c>
      <c r="E6286" t="inlineStr">
        <is>
          <t>North</t>
        </is>
      </c>
      <c r="F6286" t="inlineStr">
        <is>
          <t>Marketplace</t>
        </is>
      </c>
      <c r="G6286" t="inlineStr">
        <is>
          <t>Late Delivery</t>
        </is>
      </c>
      <c r="H6286" t="n">
        <v>1</v>
      </c>
      <c r="I6286" t="n">
        <v>1751.22</v>
      </c>
    </row>
    <row r="6287">
      <c r="A6287" t="inlineStr">
        <is>
          <t>RET006303</t>
        </is>
      </c>
      <c r="B6287" t="inlineStr">
        <is>
          <t>O039875</t>
        </is>
      </c>
      <c r="C6287" s="25" t="n">
        <v>45780</v>
      </c>
      <c r="D6287" t="inlineStr">
        <is>
          <t>Sports</t>
        </is>
      </c>
      <c r="E6287" t="inlineStr">
        <is>
          <t>West</t>
        </is>
      </c>
      <c r="F6287" t="inlineStr">
        <is>
          <t>Website</t>
        </is>
      </c>
      <c r="G6287" t="inlineStr">
        <is>
          <t>Not as Described</t>
        </is>
      </c>
      <c r="H6287" t="n">
        <v>1</v>
      </c>
      <c r="I6287" t="n">
        <v>800.4400000000001</v>
      </c>
    </row>
    <row r="6288">
      <c r="A6288" t="inlineStr">
        <is>
          <t>RET006304</t>
        </is>
      </c>
      <c r="B6288" t="inlineStr">
        <is>
          <t>O039880</t>
        </is>
      </c>
      <c r="C6288" s="25" t="n">
        <v>45780</v>
      </c>
      <c r="D6288" t="inlineStr">
        <is>
          <t>Electronics</t>
        </is>
      </c>
      <c r="E6288" t="inlineStr">
        <is>
          <t>North</t>
        </is>
      </c>
      <c r="F6288" t="inlineStr">
        <is>
          <t>Mobile App</t>
        </is>
      </c>
      <c r="G6288" t="inlineStr">
        <is>
          <t>Defective Product</t>
        </is>
      </c>
      <c r="H6288" t="n">
        <v>1</v>
      </c>
      <c r="I6288" t="n">
        <v>35107.66</v>
      </c>
    </row>
    <row r="6289">
      <c r="A6289" t="inlineStr">
        <is>
          <t>RET006305</t>
        </is>
      </c>
      <c r="B6289" t="inlineStr">
        <is>
          <t>O039885</t>
        </is>
      </c>
      <c r="C6289" s="25" t="n">
        <v>45780</v>
      </c>
      <c r="D6289" t="inlineStr">
        <is>
          <t>Sports</t>
        </is>
      </c>
      <c r="E6289" t="inlineStr">
        <is>
          <t>West</t>
        </is>
      </c>
      <c r="F6289" t="inlineStr">
        <is>
          <t>Website</t>
        </is>
      </c>
      <c r="G6289" t="inlineStr">
        <is>
          <t>Wrong Item Delivered</t>
        </is>
      </c>
      <c r="H6289" t="n">
        <v>1</v>
      </c>
      <c r="I6289" t="n">
        <v>1170.35</v>
      </c>
    </row>
    <row r="6290">
      <c r="A6290" t="inlineStr">
        <is>
          <t>RET006306</t>
        </is>
      </c>
      <c r="B6290" t="inlineStr">
        <is>
          <t>O039887</t>
        </is>
      </c>
      <c r="C6290" s="25" t="n">
        <v>45780</v>
      </c>
      <c r="D6290" t="inlineStr">
        <is>
          <t>Electronics</t>
        </is>
      </c>
      <c r="E6290" t="inlineStr">
        <is>
          <t>South</t>
        </is>
      </c>
      <c r="F6290" t="inlineStr">
        <is>
          <t>Mobile App</t>
        </is>
      </c>
      <c r="G6290" t="inlineStr">
        <is>
          <t>Damaged in Transit</t>
        </is>
      </c>
      <c r="H6290" t="n">
        <v>1</v>
      </c>
      <c r="I6290" t="n">
        <v>9675.02</v>
      </c>
    </row>
    <row r="6291">
      <c r="A6291" t="inlineStr">
        <is>
          <t>RET006307</t>
        </is>
      </c>
      <c r="B6291" t="inlineStr">
        <is>
          <t>O039893</t>
        </is>
      </c>
      <c r="C6291" s="25" t="n">
        <v>45780</v>
      </c>
      <c r="D6291" t="inlineStr">
        <is>
          <t>Home &amp; Kitchen</t>
        </is>
      </c>
      <c r="E6291" t="inlineStr">
        <is>
          <t>North</t>
        </is>
      </c>
      <c r="F6291" t="inlineStr">
        <is>
          <t>Mobile App</t>
        </is>
      </c>
      <c r="G6291" t="inlineStr">
        <is>
          <t>Damaged in Transit</t>
        </is>
      </c>
      <c r="H6291" t="n">
        <v>1</v>
      </c>
      <c r="I6291" t="n">
        <v>1992.36</v>
      </c>
    </row>
    <row r="6292">
      <c r="A6292" t="inlineStr">
        <is>
          <t>RET006308</t>
        </is>
      </c>
      <c r="B6292" t="inlineStr">
        <is>
          <t>O039896</t>
        </is>
      </c>
      <c r="C6292" s="25" t="n">
        <v>45780</v>
      </c>
      <c r="D6292" t="inlineStr">
        <is>
          <t>Fashion</t>
        </is>
      </c>
      <c r="E6292" t="inlineStr">
        <is>
          <t>South</t>
        </is>
      </c>
      <c r="F6292" t="inlineStr">
        <is>
          <t>Website</t>
        </is>
      </c>
      <c r="G6292" t="inlineStr">
        <is>
          <t>Late Delivery</t>
        </is>
      </c>
      <c r="H6292" t="n">
        <v>1</v>
      </c>
      <c r="I6292" t="n">
        <v>1599.69</v>
      </c>
    </row>
    <row r="6293">
      <c r="A6293" t="inlineStr">
        <is>
          <t>RET006309</t>
        </is>
      </c>
      <c r="B6293" t="inlineStr">
        <is>
          <t>O039896</t>
        </is>
      </c>
      <c r="C6293" s="25" t="n">
        <v>45780</v>
      </c>
      <c r="D6293" t="inlineStr">
        <is>
          <t>Electronics</t>
        </is>
      </c>
      <c r="E6293" t="inlineStr">
        <is>
          <t>South</t>
        </is>
      </c>
      <c r="F6293" t="inlineStr">
        <is>
          <t>Website</t>
        </is>
      </c>
      <c r="G6293" t="inlineStr">
        <is>
          <t>Damaged in Transit</t>
        </is>
      </c>
      <c r="H6293" t="n">
        <v>1</v>
      </c>
      <c r="I6293" t="n">
        <v>21700.19</v>
      </c>
    </row>
    <row r="6294">
      <c r="A6294" t="inlineStr">
        <is>
          <t>RET006310</t>
        </is>
      </c>
      <c r="B6294" t="inlineStr">
        <is>
          <t>O039897</t>
        </is>
      </c>
      <c r="C6294" s="25" t="n">
        <v>45780</v>
      </c>
      <c r="D6294" t="inlineStr">
        <is>
          <t>Electronics</t>
        </is>
      </c>
      <c r="E6294" t="inlineStr">
        <is>
          <t>North</t>
        </is>
      </c>
      <c r="F6294" t="inlineStr">
        <is>
          <t>Website</t>
        </is>
      </c>
      <c r="G6294" t="inlineStr">
        <is>
          <t>Damaged in Transit</t>
        </is>
      </c>
      <c r="H6294" t="n">
        <v>1</v>
      </c>
      <c r="I6294" t="n">
        <v>4090.23</v>
      </c>
    </row>
    <row r="6295">
      <c r="A6295" t="inlineStr">
        <is>
          <t>RET006311</t>
        </is>
      </c>
      <c r="B6295" t="inlineStr">
        <is>
          <t>O039897</t>
        </is>
      </c>
      <c r="C6295" s="25" t="n">
        <v>45780</v>
      </c>
      <c r="D6295" t="inlineStr">
        <is>
          <t>Fashion</t>
        </is>
      </c>
      <c r="E6295" t="inlineStr">
        <is>
          <t>North</t>
        </is>
      </c>
      <c r="F6295" t="inlineStr">
        <is>
          <t>Website</t>
        </is>
      </c>
      <c r="G6295" t="inlineStr">
        <is>
          <t>Size/Fit Issue</t>
        </is>
      </c>
      <c r="H6295" t="n">
        <v>2</v>
      </c>
      <c r="I6295" t="n">
        <v>2381.79</v>
      </c>
    </row>
    <row r="6296">
      <c r="A6296" t="inlineStr">
        <is>
          <t>RET006312</t>
        </is>
      </c>
      <c r="B6296" t="inlineStr">
        <is>
          <t>O039899</t>
        </is>
      </c>
      <c r="C6296" s="25" t="n">
        <v>45780</v>
      </c>
      <c r="D6296" t="inlineStr">
        <is>
          <t>Beauty</t>
        </is>
      </c>
      <c r="E6296" t="inlineStr">
        <is>
          <t>East</t>
        </is>
      </c>
      <c r="F6296" t="inlineStr">
        <is>
          <t>Website</t>
        </is>
      </c>
      <c r="G6296" t="inlineStr">
        <is>
          <t>Size/Fit Issue</t>
        </is>
      </c>
      <c r="H6296" t="n">
        <v>1</v>
      </c>
      <c r="I6296" t="n">
        <v>235.3</v>
      </c>
    </row>
    <row r="6297">
      <c r="A6297" t="inlineStr">
        <is>
          <t>RET006313</t>
        </is>
      </c>
      <c r="B6297" t="inlineStr">
        <is>
          <t>O039901</t>
        </is>
      </c>
      <c r="C6297" s="25" t="n">
        <v>45780</v>
      </c>
      <c r="D6297" t="inlineStr">
        <is>
          <t>Fashion</t>
        </is>
      </c>
      <c r="E6297" t="inlineStr">
        <is>
          <t>West</t>
        </is>
      </c>
      <c r="F6297" t="inlineStr">
        <is>
          <t>Retail Store</t>
        </is>
      </c>
      <c r="G6297" t="inlineStr">
        <is>
          <t>Size/Fit Issue</t>
        </is>
      </c>
      <c r="H6297" t="n">
        <v>1</v>
      </c>
      <c r="I6297" t="n">
        <v>1776.58</v>
      </c>
    </row>
    <row r="6298">
      <c r="A6298" t="inlineStr">
        <is>
          <t>RET006314</t>
        </is>
      </c>
      <c r="B6298" t="inlineStr">
        <is>
          <t>O039908</t>
        </is>
      </c>
      <c r="C6298" s="25" t="n">
        <v>45780</v>
      </c>
      <c r="D6298" t="inlineStr">
        <is>
          <t>Fashion</t>
        </is>
      </c>
      <c r="E6298" t="inlineStr">
        <is>
          <t>South</t>
        </is>
      </c>
      <c r="F6298" t="inlineStr">
        <is>
          <t>Mobile App</t>
        </is>
      </c>
      <c r="G6298" t="inlineStr">
        <is>
          <t>Size/Fit Issue</t>
        </is>
      </c>
      <c r="H6298" t="n">
        <v>1</v>
      </c>
      <c r="I6298" t="n">
        <v>539.72</v>
      </c>
    </row>
    <row r="6299">
      <c r="A6299" t="inlineStr">
        <is>
          <t>RET006315</t>
        </is>
      </c>
      <c r="B6299" t="inlineStr">
        <is>
          <t>O039914</t>
        </is>
      </c>
      <c r="C6299" s="25" t="n">
        <v>45780</v>
      </c>
      <c r="D6299" t="inlineStr">
        <is>
          <t>Home &amp; Kitchen</t>
        </is>
      </c>
      <c r="E6299" t="inlineStr">
        <is>
          <t>North</t>
        </is>
      </c>
      <c r="F6299" t="inlineStr">
        <is>
          <t>Mobile App</t>
        </is>
      </c>
      <c r="G6299" t="inlineStr">
        <is>
          <t>Defective Product</t>
        </is>
      </c>
      <c r="H6299" t="n">
        <v>1</v>
      </c>
      <c r="I6299" t="n">
        <v>3207.65</v>
      </c>
    </row>
    <row r="6300">
      <c r="A6300" t="inlineStr">
        <is>
          <t>RET006316</t>
        </is>
      </c>
      <c r="B6300" t="inlineStr">
        <is>
          <t>O039932</t>
        </is>
      </c>
      <c r="C6300" s="25" t="n">
        <v>45781</v>
      </c>
      <c r="D6300" t="inlineStr">
        <is>
          <t>Fashion</t>
        </is>
      </c>
      <c r="E6300" t="inlineStr">
        <is>
          <t>South</t>
        </is>
      </c>
      <c r="F6300" t="inlineStr">
        <is>
          <t>Mobile App</t>
        </is>
      </c>
      <c r="G6300" t="inlineStr">
        <is>
          <t>Size/Fit Issue</t>
        </is>
      </c>
      <c r="H6300" t="n">
        <v>1</v>
      </c>
      <c r="I6300" t="n">
        <v>550.53</v>
      </c>
    </row>
    <row r="6301">
      <c r="A6301" t="inlineStr">
        <is>
          <t>RET006317</t>
        </is>
      </c>
      <c r="B6301" t="inlineStr">
        <is>
          <t>O039936</t>
        </is>
      </c>
      <c r="C6301" s="25" t="n">
        <v>45781</v>
      </c>
      <c r="D6301" t="inlineStr">
        <is>
          <t>Fashion</t>
        </is>
      </c>
      <c r="E6301" t="inlineStr">
        <is>
          <t>North</t>
        </is>
      </c>
      <c r="F6301" t="inlineStr">
        <is>
          <t>Mobile App</t>
        </is>
      </c>
      <c r="G6301" t="inlineStr">
        <is>
          <t>Not as Described</t>
        </is>
      </c>
      <c r="H6301" t="n">
        <v>2</v>
      </c>
      <c r="I6301" t="n">
        <v>1025.46</v>
      </c>
    </row>
    <row r="6302">
      <c r="A6302" t="inlineStr">
        <is>
          <t>RET006318</t>
        </is>
      </c>
      <c r="B6302" t="inlineStr">
        <is>
          <t>O039937</t>
        </is>
      </c>
      <c r="C6302" s="25" t="n">
        <v>45781</v>
      </c>
      <c r="D6302" t="inlineStr">
        <is>
          <t>Fashion</t>
        </is>
      </c>
      <c r="E6302" t="inlineStr">
        <is>
          <t>South</t>
        </is>
      </c>
      <c r="F6302" t="inlineStr">
        <is>
          <t>Marketplace</t>
        </is>
      </c>
      <c r="G6302" t="inlineStr">
        <is>
          <t>Size/Fit Issue</t>
        </is>
      </c>
      <c r="H6302" t="n">
        <v>2</v>
      </c>
      <c r="I6302" t="n">
        <v>4613.35</v>
      </c>
    </row>
    <row r="6303">
      <c r="A6303" t="inlineStr">
        <is>
          <t>RET006319</t>
        </is>
      </c>
      <c r="B6303" t="inlineStr">
        <is>
          <t>O039944</t>
        </is>
      </c>
      <c r="C6303" s="25" t="n">
        <v>45781</v>
      </c>
      <c r="D6303" t="inlineStr">
        <is>
          <t>Fashion</t>
        </is>
      </c>
      <c r="E6303" t="inlineStr">
        <is>
          <t>West</t>
        </is>
      </c>
      <c r="F6303" t="inlineStr">
        <is>
          <t>Marketplace</t>
        </is>
      </c>
      <c r="G6303" t="inlineStr">
        <is>
          <t>Size/Fit Issue</t>
        </is>
      </c>
      <c r="H6303" t="n">
        <v>1</v>
      </c>
      <c r="I6303" t="n">
        <v>1099.01</v>
      </c>
    </row>
    <row r="6304">
      <c r="A6304" t="inlineStr">
        <is>
          <t>RET006320</t>
        </is>
      </c>
      <c r="B6304" t="inlineStr">
        <is>
          <t>O039948</t>
        </is>
      </c>
      <c r="C6304" s="25" t="n">
        <v>45781</v>
      </c>
      <c r="D6304" t="inlineStr">
        <is>
          <t>Fashion</t>
        </is>
      </c>
      <c r="E6304" t="inlineStr">
        <is>
          <t>East</t>
        </is>
      </c>
      <c r="F6304" t="inlineStr">
        <is>
          <t>Marketplace</t>
        </is>
      </c>
      <c r="G6304" t="inlineStr">
        <is>
          <t>Changed Mind</t>
        </is>
      </c>
      <c r="H6304" t="n">
        <v>1</v>
      </c>
      <c r="I6304" t="n">
        <v>1030.87</v>
      </c>
    </row>
    <row r="6305">
      <c r="A6305" t="inlineStr">
        <is>
          <t>RET006321</t>
        </is>
      </c>
      <c r="B6305" t="inlineStr">
        <is>
          <t>O039949</t>
        </is>
      </c>
      <c r="C6305" s="25" t="n">
        <v>45781</v>
      </c>
      <c r="D6305" t="inlineStr">
        <is>
          <t>Fashion</t>
        </is>
      </c>
      <c r="E6305" t="inlineStr">
        <is>
          <t>South</t>
        </is>
      </c>
      <c r="F6305" t="inlineStr">
        <is>
          <t>Retail Store</t>
        </is>
      </c>
      <c r="G6305" t="inlineStr">
        <is>
          <t>Late Delivery</t>
        </is>
      </c>
      <c r="H6305" t="n">
        <v>1</v>
      </c>
      <c r="I6305" t="n">
        <v>1221.12</v>
      </c>
    </row>
    <row r="6306">
      <c r="A6306" t="inlineStr">
        <is>
          <t>RET006322</t>
        </is>
      </c>
      <c r="B6306" t="inlineStr">
        <is>
          <t>O039951</t>
        </is>
      </c>
      <c r="C6306" s="25" t="n">
        <v>45781</v>
      </c>
      <c r="D6306" t="inlineStr">
        <is>
          <t>Electronics</t>
        </is>
      </c>
      <c r="E6306" t="inlineStr">
        <is>
          <t>East</t>
        </is>
      </c>
      <c r="F6306" t="inlineStr">
        <is>
          <t>Mobile App</t>
        </is>
      </c>
      <c r="G6306" t="inlineStr">
        <is>
          <t>Not as Described</t>
        </is>
      </c>
      <c r="H6306" t="n">
        <v>1</v>
      </c>
      <c r="I6306" t="n">
        <v>9205.549999999999</v>
      </c>
    </row>
    <row r="6307">
      <c r="A6307" t="inlineStr">
        <is>
          <t>RET006323</t>
        </is>
      </c>
      <c r="B6307" t="inlineStr">
        <is>
          <t>O039952</t>
        </is>
      </c>
      <c r="C6307" s="25" t="n">
        <v>45781</v>
      </c>
      <c r="D6307" t="inlineStr">
        <is>
          <t>Home &amp; Kitchen</t>
        </is>
      </c>
      <c r="E6307" t="inlineStr">
        <is>
          <t>West</t>
        </is>
      </c>
      <c r="F6307" t="inlineStr">
        <is>
          <t>Mobile App</t>
        </is>
      </c>
      <c r="G6307" t="inlineStr">
        <is>
          <t>Not as Described</t>
        </is>
      </c>
      <c r="H6307" t="n">
        <v>2</v>
      </c>
      <c r="I6307" t="n">
        <v>7170.03</v>
      </c>
    </row>
    <row r="6308">
      <c r="A6308" t="inlineStr">
        <is>
          <t>RET006324</t>
        </is>
      </c>
      <c r="B6308" t="inlineStr">
        <is>
          <t>O039966</t>
        </is>
      </c>
      <c r="C6308" s="25" t="n">
        <v>45781</v>
      </c>
      <c r="D6308" t="inlineStr">
        <is>
          <t>Home &amp; Kitchen</t>
        </is>
      </c>
      <c r="E6308" t="inlineStr">
        <is>
          <t>West</t>
        </is>
      </c>
      <c r="F6308" t="inlineStr">
        <is>
          <t>Mobile App</t>
        </is>
      </c>
      <c r="G6308" t="inlineStr">
        <is>
          <t>Defective Product</t>
        </is>
      </c>
      <c r="H6308" t="n">
        <v>1</v>
      </c>
      <c r="I6308" t="n">
        <v>1137.95</v>
      </c>
    </row>
    <row r="6309">
      <c r="A6309" t="inlineStr">
        <is>
          <t>RET006325</t>
        </is>
      </c>
      <c r="B6309" t="inlineStr">
        <is>
          <t>O039977</t>
        </is>
      </c>
      <c r="C6309" s="25" t="n">
        <v>45782</v>
      </c>
      <c r="D6309" t="inlineStr">
        <is>
          <t>Electronics</t>
        </is>
      </c>
      <c r="E6309" t="inlineStr">
        <is>
          <t>North</t>
        </is>
      </c>
      <c r="F6309" t="inlineStr">
        <is>
          <t>Marketplace</t>
        </is>
      </c>
      <c r="G6309" t="inlineStr">
        <is>
          <t>Late Delivery</t>
        </is>
      </c>
      <c r="H6309" t="n">
        <v>1</v>
      </c>
      <c r="I6309" t="n">
        <v>11601.4</v>
      </c>
    </row>
    <row r="6310">
      <c r="A6310" t="inlineStr">
        <is>
          <t>RET006326</t>
        </is>
      </c>
      <c r="B6310" t="inlineStr">
        <is>
          <t>O039978</t>
        </is>
      </c>
      <c r="C6310" s="25" t="n">
        <v>45782</v>
      </c>
      <c r="D6310" t="inlineStr">
        <is>
          <t>Fashion</t>
        </is>
      </c>
      <c r="E6310" t="inlineStr">
        <is>
          <t>West</t>
        </is>
      </c>
      <c r="F6310" t="inlineStr">
        <is>
          <t>Mobile App</t>
        </is>
      </c>
      <c r="G6310" t="inlineStr">
        <is>
          <t>Damaged in Transit</t>
        </is>
      </c>
      <c r="H6310" t="n">
        <v>1</v>
      </c>
      <c r="I6310" t="n">
        <v>592.8200000000001</v>
      </c>
    </row>
    <row r="6311">
      <c r="A6311" t="inlineStr">
        <is>
          <t>RET006327</t>
        </is>
      </c>
      <c r="B6311" t="inlineStr">
        <is>
          <t>O039991</t>
        </is>
      </c>
      <c r="C6311" s="25" t="n">
        <v>45782</v>
      </c>
      <c r="D6311" t="inlineStr">
        <is>
          <t>Grocery</t>
        </is>
      </c>
      <c r="E6311" t="inlineStr">
        <is>
          <t>South</t>
        </is>
      </c>
      <c r="F6311" t="inlineStr">
        <is>
          <t>Marketplace</t>
        </is>
      </c>
      <c r="G6311" t="inlineStr">
        <is>
          <t>Defective Product</t>
        </is>
      </c>
      <c r="H6311" t="n">
        <v>2</v>
      </c>
      <c r="I6311" t="n">
        <v>270.61</v>
      </c>
    </row>
    <row r="6312">
      <c r="A6312" t="inlineStr">
        <is>
          <t>RET006328</t>
        </is>
      </c>
      <c r="B6312" t="inlineStr">
        <is>
          <t>O039993</t>
        </is>
      </c>
      <c r="C6312" s="25" t="n">
        <v>45782</v>
      </c>
      <c r="D6312" t="inlineStr">
        <is>
          <t>Fashion</t>
        </is>
      </c>
      <c r="E6312" t="inlineStr">
        <is>
          <t>Central</t>
        </is>
      </c>
      <c r="F6312" t="inlineStr">
        <is>
          <t>Mobile App</t>
        </is>
      </c>
      <c r="G6312" t="inlineStr">
        <is>
          <t>Size/Fit Issue</t>
        </is>
      </c>
      <c r="H6312" t="n">
        <v>2</v>
      </c>
      <c r="I6312" t="n">
        <v>2392.72</v>
      </c>
    </row>
    <row r="6313">
      <c r="A6313" t="inlineStr">
        <is>
          <t>RET006329</t>
        </is>
      </c>
      <c r="B6313" t="inlineStr">
        <is>
          <t>O040017</t>
        </is>
      </c>
      <c r="C6313" s="25" t="n">
        <v>45782</v>
      </c>
      <c r="D6313" t="inlineStr">
        <is>
          <t>Fashion</t>
        </is>
      </c>
      <c r="E6313" t="inlineStr">
        <is>
          <t>South</t>
        </is>
      </c>
      <c r="F6313" t="inlineStr">
        <is>
          <t>Retail Store</t>
        </is>
      </c>
      <c r="G6313" t="inlineStr">
        <is>
          <t>Defective Product</t>
        </is>
      </c>
      <c r="H6313" t="n">
        <v>1</v>
      </c>
      <c r="I6313" t="n">
        <v>1837.64</v>
      </c>
    </row>
    <row r="6314">
      <c r="A6314" t="inlineStr">
        <is>
          <t>RET006330</t>
        </is>
      </c>
      <c r="B6314" t="inlineStr">
        <is>
          <t>O040019</t>
        </is>
      </c>
      <c r="C6314" s="25" t="n">
        <v>45782</v>
      </c>
      <c r="D6314" t="inlineStr">
        <is>
          <t>Fashion</t>
        </is>
      </c>
      <c r="E6314" t="inlineStr">
        <is>
          <t>South</t>
        </is>
      </c>
      <c r="F6314" t="inlineStr">
        <is>
          <t>Mobile App</t>
        </is>
      </c>
      <c r="G6314" t="inlineStr">
        <is>
          <t>Size/Fit Issue</t>
        </is>
      </c>
      <c r="H6314" t="n">
        <v>1</v>
      </c>
      <c r="I6314" t="n">
        <v>1185.06</v>
      </c>
    </row>
    <row r="6315">
      <c r="A6315" t="inlineStr">
        <is>
          <t>RET006331</t>
        </is>
      </c>
      <c r="B6315" t="inlineStr">
        <is>
          <t>O040020</t>
        </is>
      </c>
      <c r="C6315" s="25" t="n">
        <v>45782</v>
      </c>
      <c r="D6315" t="inlineStr">
        <is>
          <t>Fashion</t>
        </is>
      </c>
      <c r="E6315" t="inlineStr">
        <is>
          <t>Central</t>
        </is>
      </c>
      <c r="F6315" t="inlineStr">
        <is>
          <t>Website</t>
        </is>
      </c>
      <c r="G6315" t="inlineStr">
        <is>
          <t>Changed Mind</t>
        </is>
      </c>
      <c r="H6315" t="n">
        <v>1</v>
      </c>
      <c r="I6315" t="n">
        <v>6760.05</v>
      </c>
    </row>
    <row r="6316">
      <c r="A6316" t="inlineStr">
        <is>
          <t>RET006332</t>
        </is>
      </c>
      <c r="B6316" t="inlineStr">
        <is>
          <t>O040030</t>
        </is>
      </c>
      <c r="C6316" s="25" t="n">
        <v>45783</v>
      </c>
      <c r="D6316" t="inlineStr">
        <is>
          <t>Electronics</t>
        </is>
      </c>
      <c r="E6316" t="inlineStr">
        <is>
          <t>East</t>
        </is>
      </c>
      <c r="F6316" t="inlineStr">
        <is>
          <t>Retail Store</t>
        </is>
      </c>
      <c r="G6316" t="inlineStr">
        <is>
          <t>Defective Product</t>
        </is>
      </c>
      <c r="H6316" t="n">
        <v>1</v>
      </c>
      <c r="I6316" t="n">
        <v>13464.84</v>
      </c>
    </row>
    <row r="6317">
      <c r="A6317" t="inlineStr">
        <is>
          <t>RET006333</t>
        </is>
      </c>
      <c r="B6317" t="inlineStr">
        <is>
          <t>O040032</t>
        </is>
      </c>
      <c r="C6317" s="25" t="n">
        <v>45783</v>
      </c>
      <c r="D6317" t="inlineStr">
        <is>
          <t>Fashion</t>
        </is>
      </c>
      <c r="E6317" t="inlineStr">
        <is>
          <t>South</t>
        </is>
      </c>
      <c r="F6317" t="inlineStr">
        <is>
          <t>Website</t>
        </is>
      </c>
      <c r="G6317" t="inlineStr">
        <is>
          <t>Size/Fit Issue</t>
        </is>
      </c>
      <c r="H6317" t="n">
        <v>1</v>
      </c>
      <c r="I6317" t="n">
        <v>1264.39</v>
      </c>
    </row>
    <row r="6318">
      <c r="A6318" t="inlineStr">
        <is>
          <t>RET006334</t>
        </is>
      </c>
      <c r="B6318" t="inlineStr">
        <is>
          <t>O040042</t>
        </is>
      </c>
      <c r="C6318" s="25" t="n">
        <v>45783</v>
      </c>
      <c r="D6318" t="inlineStr">
        <is>
          <t>Sports</t>
        </is>
      </c>
      <c r="E6318" t="inlineStr">
        <is>
          <t>West</t>
        </is>
      </c>
      <c r="F6318" t="inlineStr">
        <is>
          <t>Website</t>
        </is>
      </c>
      <c r="G6318" t="inlineStr">
        <is>
          <t>Wrong Item Delivered</t>
        </is>
      </c>
      <c r="H6318" t="n">
        <v>1</v>
      </c>
      <c r="I6318" t="n">
        <v>1870.09</v>
      </c>
    </row>
    <row r="6319">
      <c r="A6319" t="inlineStr">
        <is>
          <t>RET006335</t>
        </is>
      </c>
      <c r="B6319" t="inlineStr">
        <is>
          <t>O040043</t>
        </is>
      </c>
      <c r="C6319" s="25" t="n">
        <v>45783</v>
      </c>
      <c r="D6319" t="inlineStr">
        <is>
          <t>Fashion</t>
        </is>
      </c>
      <c r="E6319" t="inlineStr">
        <is>
          <t>North</t>
        </is>
      </c>
      <c r="F6319" t="inlineStr">
        <is>
          <t>Mobile App</t>
        </is>
      </c>
      <c r="G6319" t="inlineStr">
        <is>
          <t>Damaged in Transit</t>
        </is>
      </c>
      <c r="H6319" t="n">
        <v>1</v>
      </c>
      <c r="I6319" t="n">
        <v>320.86</v>
      </c>
    </row>
    <row r="6320">
      <c r="A6320" t="inlineStr">
        <is>
          <t>RET006336</t>
        </is>
      </c>
      <c r="B6320" t="inlineStr">
        <is>
          <t>O040045</t>
        </is>
      </c>
      <c r="C6320" s="25" t="n">
        <v>45783</v>
      </c>
      <c r="D6320" t="inlineStr">
        <is>
          <t>Fashion</t>
        </is>
      </c>
      <c r="E6320" t="inlineStr">
        <is>
          <t>North</t>
        </is>
      </c>
      <c r="F6320" t="inlineStr">
        <is>
          <t>Mobile App</t>
        </is>
      </c>
      <c r="G6320" t="inlineStr">
        <is>
          <t>Size/Fit Issue</t>
        </is>
      </c>
      <c r="H6320" t="n">
        <v>1</v>
      </c>
      <c r="I6320" t="n">
        <v>412.9</v>
      </c>
    </row>
    <row r="6321">
      <c r="A6321" t="inlineStr">
        <is>
          <t>RET006337</t>
        </is>
      </c>
      <c r="B6321" t="inlineStr">
        <is>
          <t>O040045</t>
        </is>
      </c>
      <c r="C6321" s="25" t="n">
        <v>45783</v>
      </c>
      <c r="D6321" t="inlineStr">
        <is>
          <t>Electronics</t>
        </is>
      </c>
      <c r="E6321" t="inlineStr">
        <is>
          <t>North</t>
        </is>
      </c>
      <c r="F6321" t="inlineStr">
        <is>
          <t>Mobile App</t>
        </is>
      </c>
      <c r="G6321" t="inlineStr">
        <is>
          <t>Defective Product</t>
        </is>
      </c>
      <c r="H6321" t="n">
        <v>1</v>
      </c>
      <c r="I6321" t="n">
        <v>8789.190000000001</v>
      </c>
    </row>
    <row r="6322">
      <c r="A6322" t="inlineStr">
        <is>
          <t>RET006338</t>
        </is>
      </c>
      <c r="B6322" t="inlineStr">
        <is>
          <t>O040045</t>
        </is>
      </c>
      <c r="C6322" s="25" t="n">
        <v>45783</v>
      </c>
      <c r="D6322" t="inlineStr">
        <is>
          <t>Fashion</t>
        </is>
      </c>
      <c r="E6322" t="inlineStr">
        <is>
          <t>North</t>
        </is>
      </c>
      <c r="F6322" t="inlineStr">
        <is>
          <t>Mobile App</t>
        </is>
      </c>
      <c r="G6322" t="inlineStr">
        <is>
          <t>Wrong Item Delivered</t>
        </is>
      </c>
      <c r="H6322" t="n">
        <v>1</v>
      </c>
      <c r="I6322" t="n">
        <v>3091.81</v>
      </c>
    </row>
    <row r="6323">
      <c r="A6323" t="inlineStr">
        <is>
          <t>RET006339</t>
        </is>
      </c>
      <c r="B6323" t="inlineStr">
        <is>
          <t>O040049</t>
        </is>
      </c>
      <c r="C6323" s="25" t="n">
        <v>45783</v>
      </c>
      <c r="D6323" t="inlineStr">
        <is>
          <t>Sports</t>
        </is>
      </c>
      <c r="E6323" t="inlineStr">
        <is>
          <t>South</t>
        </is>
      </c>
      <c r="F6323" t="inlineStr">
        <is>
          <t>Marketplace</t>
        </is>
      </c>
      <c r="G6323" t="inlineStr">
        <is>
          <t>Defective Product</t>
        </is>
      </c>
      <c r="H6323" t="n">
        <v>1</v>
      </c>
      <c r="I6323" t="n">
        <v>1304.57</v>
      </c>
    </row>
    <row r="6324">
      <c r="A6324" t="inlineStr">
        <is>
          <t>RET006340</t>
        </is>
      </c>
      <c r="B6324" t="inlineStr">
        <is>
          <t>O040065</t>
        </is>
      </c>
      <c r="C6324" s="25" t="n">
        <v>45783</v>
      </c>
      <c r="D6324" t="inlineStr">
        <is>
          <t>Beauty</t>
        </is>
      </c>
      <c r="E6324" t="inlineStr">
        <is>
          <t>East</t>
        </is>
      </c>
      <c r="F6324" t="inlineStr">
        <is>
          <t>Marketplace</t>
        </is>
      </c>
      <c r="G6324" t="inlineStr">
        <is>
          <t>Size/Fit Issue</t>
        </is>
      </c>
      <c r="H6324" t="n">
        <v>1</v>
      </c>
      <c r="I6324" t="n">
        <v>339.73</v>
      </c>
    </row>
    <row r="6325">
      <c r="A6325" t="inlineStr">
        <is>
          <t>RET006341</t>
        </is>
      </c>
      <c r="B6325" t="inlineStr">
        <is>
          <t>O040066</t>
        </is>
      </c>
      <c r="C6325" s="25" t="n">
        <v>45783</v>
      </c>
      <c r="D6325" t="inlineStr">
        <is>
          <t>Fashion</t>
        </is>
      </c>
      <c r="E6325" t="inlineStr">
        <is>
          <t>South</t>
        </is>
      </c>
      <c r="F6325" t="inlineStr">
        <is>
          <t>Mobile App</t>
        </is>
      </c>
      <c r="G6325" t="inlineStr">
        <is>
          <t>Not as Described</t>
        </is>
      </c>
      <c r="H6325" t="n">
        <v>1</v>
      </c>
      <c r="I6325" t="n">
        <v>1529.98</v>
      </c>
    </row>
    <row r="6326">
      <c r="A6326" t="inlineStr">
        <is>
          <t>RET006342</t>
        </is>
      </c>
      <c r="B6326" t="inlineStr">
        <is>
          <t>O040066</t>
        </is>
      </c>
      <c r="C6326" s="25" t="n">
        <v>45783</v>
      </c>
      <c r="D6326" t="inlineStr">
        <is>
          <t>Sports</t>
        </is>
      </c>
      <c r="E6326" t="inlineStr">
        <is>
          <t>South</t>
        </is>
      </c>
      <c r="F6326" t="inlineStr">
        <is>
          <t>Mobile App</t>
        </is>
      </c>
      <c r="G6326" t="inlineStr">
        <is>
          <t>Changed Mind</t>
        </is>
      </c>
      <c r="H6326" t="n">
        <v>1</v>
      </c>
      <c r="I6326" t="n">
        <v>959.6</v>
      </c>
    </row>
    <row r="6327">
      <c r="A6327" t="inlineStr">
        <is>
          <t>RET006343</t>
        </is>
      </c>
      <c r="B6327" t="inlineStr">
        <is>
          <t>O040089</t>
        </is>
      </c>
      <c r="C6327" s="25" t="n">
        <v>45784</v>
      </c>
      <c r="D6327" t="inlineStr">
        <is>
          <t>Electronics</t>
        </is>
      </c>
      <c r="E6327" t="inlineStr">
        <is>
          <t>North</t>
        </is>
      </c>
      <c r="F6327" t="inlineStr">
        <is>
          <t>Mobile App</t>
        </is>
      </c>
      <c r="G6327" t="inlineStr">
        <is>
          <t>Defective Product</t>
        </is>
      </c>
      <c r="H6327" t="n">
        <v>1</v>
      </c>
      <c r="I6327" t="n">
        <v>6945.01</v>
      </c>
    </row>
    <row r="6328">
      <c r="A6328" t="inlineStr">
        <is>
          <t>RET006344</t>
        </is>
      </c>
      <c r="B6328" t="inlineStr">
        <is>
          <t>O040093</t>
        </is>
      </c>
      <c r="C6328" s="25" t="n">
        <v>45784</v>
      </c>
      <c r="D6328" t="inlineStr">
        <is>
          <t>Beauty</t>
        </is>
      </c>
      <c r="E6328" t="inlineStr">
        <is>
          <t>South</t>
        </is>
      </c>
      <c r="F6328" t="inlineStr">
        <is>
          <t>Marketplace</t>
        </is>
      </c>
      <c r="G6328" t="inlineStr">
        <is>
          <t>Changed Mind</t>
        </is>
      </c>
      <c r="H6328" t="n">
        <v>1</v>
      </c>
      <c r="I6328" t="n">
        <v>339.73</v>
      </c>
    </row>
    <row r="6329">
      <c r="A6329" t="inlineStr">
        <is>
          <t>RET006345</t>
        </is>
      </c>
      <c r="B6329" t="inlineStr">
        <is>
          <t>O040107</t>
        </is>
      </c>
      <c r="C6329" s="25" t="n">
        <v>45784</v>
      </c>
      <c r="D6329" t="inlineStr">
        <is>
          <t>Fashion</t>
        </is>
      </c>
      <c r="E6329" t="inlineStr">
        <is>
          <t>Central</t>
        </is>
      </c>
      <c r="F6329" t="inlineStr">
        <is>
          <t>Website</t>
        </is>
      </c>
      <c r="G6329" t="inlineStr">
        <is>
          <t>Size/Fit Issue</t>
        </is>
      </c>
      <c r="H6329" t="n">
        <v>1</v>
      </c>
      <c r="I6329" t="n">
        <v>865.39</v>
      </c>
    </row>
    <row r="6330">
      <c r="A6330" t="inlineStr">
        <is>
          <t>RET006346</t>
        </is>
      </c>
      <c r="B6330" t="inlineStr">
        <is>
          <t>O040124</t>
        </is>
      </c>
      <c r="C6330" s="25" t="n">
        <v>45785</v>
      </c>
      <c r="D6330" t="inlineStr">
        <is>
          <t>Beauty</t>
        </is>
      </c>
      <c r="E6330" t="inlineStr">
        <is>
          <t>South</t>
        </is>
      </c>
      <c r="F6330" t="inlineStr">
        <is>
          <t>Marketplace</t>
        </is>
      </c>
      <c r="G6330" t="inlineStr">
        <is>
          <t>Damaged in Transit</t>
        </is>
      </c>
      <c r="H6330" t="n">
        <v>1</v>
      </c>
      <c r="I6330" t="n">
        <v>553.83</v>
      </c>
    </row>
    <row r="6331">
      <c r="A6331" t="inlineStr">
        <is>
          <t>RET006347</t>
        </is>
      </c>
      <c r="B6331" t="inlineStr">
        <is>
          <t>O040125</t>
        </is>
      </c>
      <c r="C6331" s="25" t="n">
        <v>45785</v>
      </c>
      <c r="D6331" t="inlineStr">
        <is>
          <t>Electronics</t>
        </is>
      </c>
      <c r="E6331" t="inlineStr">
        <is>
          <t>North</t>
        </is>
      </c>
      <c r="F6331" t="inlineStr">
        <is>
          <t>Marketplace</t>
        </is>
      </c>
      <c r="G6331" t="inlineStr">
        <is>
          <t>Defective Product</t>
        </is>
      </c>
      <c r="H6331" t="n">
        <v>1</v>
      </c>
      <c r="I6331" t="n">
        <v>15116.55</v>
      </c>
    </row>
    <row r="6332">
      <c r="A6332" t="inlineStr">
        <is>
          <t>RET006348</t>
        </is>
      </c>
      <c r="B6332" t="inlineStr">
        <is>
          <t>O040131</t>
        </is>
      </c>
      <c r="C6332" s="25" t="n">
        <v>45785</v>
      </c>
      <c r="D6332" t="inlineStr">
        <is>
          <t>Sports</t>
        </is>
      </c>
      <c r="E6332" t="inlineStr">
        <is>
          <t>South</t>
        </is>
      </c>
      <c r="F6332" t="inlineStr">
        <is>
          <t>Mobile App</t>
        </is>
      </c>
      <c r="G6332" t="inlineStr">
        <is>
          <t>Size/Fit Issue</t>
        </is>
      </c>
      <c r="H6332" t="n">
        <v>1</v>
      </c>
      <c r="I6332" t="n">
        <v>550.53</v>
      </c>
    </row>
    <row r="6333">
      <c r="A6333" t="inlineStr">
        <is>
          <t>RET006349</t>
        </is>
      </c>
      <c r="B6333" t="inlineStr">
        <is>
          <t>O040134</t>
        </is>
      </c>
      <c r="C6333" s="25" t="n">
        <v>45785</v>
      </c>
      <c r="D6333" t="inlineStr">
        <is>
          <t>Fashion</t>
        </is>
      </c>
      <c r="E6333" t="inlineStr">
        <is>
          <t>North</t>
        </is>
      </c>
      <c r="F6333" t="inlineStr">
        <is>
          <t>Website</t>
        </is>
      </c>
      <c r="G6333" t="inlineStr">
        <is>
          <t>Changed Mind</t>
        </is>
      </c>
      <c r="H6333" t="n">
        <v>1</v>
      </c>
      <c r="I6333" t="n">
        <v>477.15</v>
      </c>
    </row>
    <row r="6334">
      <c r="A6334" t="inlineStr">
        <is>
          <t>RET006350</t>
        </is>
      </c>
      <c r="B6334" t="inlineStr">
        <is>
          <t>O040134</t>
        </is>
      </c>
      <c r="C6334" s="25" t="n">
        <v>45785</v>
      </c>
      <c r="D6334" t="inlineStr">
        <is>
          <t>Electronics</t>
        </is>
      </c>
      <c r="E6334" t="inlineStr">
        <is>
          <t>North</t>
        </is>
      </c>
      <c r="F6334" t="inlineStr">
        <is>
          <t>Website</t>
        </is>
      </c>
      <c r="G6334" t="inlineStr">
        <is>
          <t>Damaged in Transit</t>
        </is>
      </c>
      <c r="H6334" t="n">
        <v>1</v>
      </c>
      <c r="I6334" t="n">
        <v>6682.83</v>
      </c>
    </row>
    <row r="6335">
      <c r="A6335" t="inlineStr">
        <is>
          <t>RET006351</t>
        </is>
      </c>
      <c r="B6335" t="inlineStr">
        <is>
          <t>O040135</t>
        </is>
      </c>
      <c r="C6335" s="25" t="n">
        <v>45785</v>
      </c>
      <c r="D6335" t="inlineStr">
        <is>
          <t>Electronics</t>
        </is>
      </c>
      <c r="E6335" t="inlineStr">
        <is>
          <t>East</t>
        </is>
      </c>
      <c r="F6335" t="inlineStr">
        <is>
          <t>Mobile App</t>
        </is>
      </c>
      <c r="G6335" t="inlineStr">
        <is>
          <t>Wrong Item Delivered</t>
        </is>
      </c>
      <c r="H6335" t="n">
        <v>1</v>
      </c>
      <c r="I6335" t="n">
        <v>17005.02</v>
      </c>
    </row>
    <row r="6336">
      <c r="A6336" t="inlineStr">
        <is>
          <t>RET006352</t>
        </is>
      </c>
      <c r="B6336" t="inlineStr">
        <is>
          <t>O040136</t>
        </is>
      </c>
      <c r="C6336" s="25" t="n">
        <v>45785</v>
      </c>
      <c r="D6336" t="inlineStr">
        <is>
          <t>Beauty</t>
        </is>
      </c>
      <c r="E6336" t="inlineStr">
        <is>
          <t>South</t>
        </is>
      </c>
      <c r="F6336" t="inlineStr">
        <is>
          <t>Marketplace</t>
        </is>
      </c>
      <c r="G6336" t="inlineStr">
        <is>
          <t>Damaged in Transit</t>
        </is>
      </c>
      <c r="H6336" t="n">
        <v>1</v>
      </c>
      <c r="I6336" t="n">
        <v>359.2</v>
      </c>
    </row>
    <row r="6337">
      <c r="A6337" t="inlineStr">
        <is>
          <t>RET006353</t>
        </is>
      </c>
      <c r="B6337" t="inlineStr">
        <is>
          <t>O040139</t>
        </is>
      </c>
      <c r="C6337" s="25" t="n">
        <v>45785</v>
      </c>
      <c r="D6337" t="inlineStr">
        <is>
          <t>Fashion</t>
        </is>
      </c>
      <c r="E6337" t="inlineStr">
        <is>
          <t>North</t>
        </is>
      </c>
      <c r="F6337" t="inlineStr">
        <is>
          <t>Mobile App</t>
        </is>
      </c>
      <c r="G6337" t="inlineStr">
        <is>
          <t>Changed Mind</t>
        </is>
      </c>
      <c r="H6337" t="n">
        <v>1</v>
      </c>
      <c r="I6337" t="n">
        <v>1160.07</v>
      </c>
    </row>
    <row r="6338">
      <c r="A6338" t="inlineStr">
        <is>
          <t>RET006354</t>
        </is>
      </c>
      <c r="B6338" t="inlineStr">
        <is>
          <t>O040147</t>
        </is>
      </c>
      <c r="C6338" s="25" t="n">
        <v>45785</v>
      </c>
      <c r="D6338" t="inlineStr">
        <is>
          <t>Fashion</t>
        </is>
      </c>
      <c r="E6338" t="inlineStr">
        <is>
          <t>East</t>
        </is>
      </c>
      <c r="F6338" t="inlineStr">
        <is>
          <t>Website</t>
        </is>
      </c>
      <c r="G6338" t="inlineStr">
        <is>
          <t>Changed Mind</t>
        </is>
      </c>
      <c r="H6338" t="n">
        <v>1</v>
      </c>
      <c r="I6338" t="n">
        <v>1406.67</v>
      </c>
    </row>
    <row r="6339">
      <c r="A6339" t="inlineStr">
        <is>
          <t>RET006355</t>
        </is>
      </c>
      <c r="B6339" t="inlineStr">
        <is>
          <t>O040156</t>
        </is>
      </c>
      <c r="C6339" s="25" t="n">
        <v>45785</v>
      </c>
      <c r="D6339" t="inlineStr">
        <is>
          <t>Electronics</t>
        </is>
      </c>
      <c r="E6339" t="inlineStr">
        <is>
          <t>East</t>
        </is>
      </c>
      <c r="F6339" t="inlineStr">
        <is>
          <t>Marketplace</t>
        </is>
      </c>
      <c r="G6339" t="inlineStr">
        <is>
          <t>Damaged in Transit</t>
        </is>
      </c>
      <c r="H6339" t="n">
        <v>1</v>
      </c>
      <c r="I6339" t="n">
        <v>17005.02</v>
      </c>
    </row>
    <row r="6340">
      <c r="A6340" t="inlineStr">
        <is>
          <t>RET006356</t>
        </is>
      </c>
      <c r="B6340" t="inlineStr">
        <is>
          <t>O040159</t>
        </is>
      </c>
      <c r="C6340" s="25" t="n">
        <v>45785</v>
      </c>
      <c r="D6340" t="inlineStr">
        <is>
          <t>Electronics</t>
        </is>
      </c>
      <c r="E6340" t="inlineStr">
        <is>
          <t>South</t>
        </is>
      </c>
      <c r="F6340" t="inlineStr">
        <is>
          <t>Website</t>
        </is>
      </c>
      <c r="G6340" t="inlineStr">
        <is>
          <t>Late Delivery</t>
        </is>
      </c>
      <c r="H6340" t="n">
        <v>1</v>
      </c>
      <c r="I6340" t="n">
        <v>6365.32</v>
      </c>
    </row>
    <row r="6341">
      <c r="A6341" t="inlineStr">
        <is>
          <t>RET006357</t>
        </is>
      </c>
      <c r="B6341" t="inlineStr">
        <is>
          <t>O040159</t>
        </is>
      </c>
      <c r="C6341" s="25" t="n">
        <v>45785</v>
      </c>
      <c r="D6341" t="inlineStr">
        <is>
          <t>Electronics</t>
        </is>
      </c>
      <c r="E6341" t="inlineStr">
        <is>
          <t>South</t>
        </is>
      </c>
      <c r="F6341" t="inlineStr">
        <is>
          <t>Website</t>
        </is>
      </c>
      <c r="G6341" t="inlineStr">
        <is>
          <t>Damaged in Transit</t>
        </is>
      </c>
      <c r="H6341" t="n">
        <v>1</v>
      </c>
      <c r="I6341" t="n">
        <v>13810.95</v>
      </c>
    </row>
    <row r="6342">
      <c r="A6342" t="inlineStr">
        <is>
          <t>RET006358</t>
        </is>
      </c>
      <c r="B6342" t="inlineStr">
        <is>
          <t>O040167</t>
        </is>
      </c>
      <c r="C6342" s="25" t="n">
        <v>45786</v>
      </c>
      <c r="D6342" t="inlineStr">
        <is>
          <t>Fashion</t>
        </is>
      </c>
      <c r="E6342" t="inlineStr">
        <is>
          <t>North</t>
        </is>
      </c>
      <c r="F6342" t="inlineStr">
        <is>
          <t>Mobile App</t>
        </is>
      </c>
      <c r="G6342" t="inlineStr">
        <is>
          <t>Not as Described</t>
        </is>
      </c>
      <c r="H6342" t="n">
        <v>1</v>
      </c>
      <c r="I6342" t="n">
        <v>242.39</v>
      </c>
    </row>
    <row r="6343">
      <c r="A6343" t="inlineStr">
        <is>
          <t>RET006359</t>
        </is>
      </c>
      <c r="B6343" t="inlineStr">
        <is>
          <t>O040175</t>
        </is>
      </c>
      <c r="C6343" s="25" t="n">
        <v>45786</v>
      </c>
      <c r="D6343" t="inlineStr">
        <is>
          <t>Home &amp; Kitchen</t>
        </is>
      </c>
      <c r="E6343" t="inlineStr">
        <is>
          <t>East</t>
        </is>
      </c>
      <c r="F6343" t="inlineStr">
        <is>
          <t>Marketplace</t>
        </is>
      </c>
      <c r="G6343" t="inlineStr">
        <is>
          <t>Not as Described</t>
        </is>
      </c>
      <c r="H6343" t="n">
        <v>1</v>
      </c>
      <c r="I6343" t="n">
        <v>440.38</v>
      </c>
    </row>
    <row r="6344">
      <c r="A6344" t="inlineStr">
        <is>
          <t>RET006360</t>
        </is>
      </c>
      <c r="B6344" t="inlineStr">
        <is>
          <t>O040179</t>
        </is>
      </c>
      <c r="C6344" s="25" t="n">
        <v>45786</v>
      </c>
      <c r="D6344" t="inlineStr">
        <is>
          <t>Home &amp; Kitchen</t>
        </is>
      </c>
      <c r="E6344" t="inlineStr">
        <is>
          <t>North</t>
        </is>
      </c>
      <c r="F6344" t="inlineStr">
        <is>
          <t>Mobile App</t>
        </is>
      </c>
      <c r="G6344" t="inlineStr">
        <is>
          <t>Changed Mind</t>
        </is>
      </c>
      <c r="H6344" t="n">
        <v>1</v>
      </c>
      <c r="I6344" t="n">
        <v>2680.8</v>
      </c>
    </row>
    <row r="6345">
      <c r="A6345" t="inlineStr">
        <is>
          <t>RET006361</t>
        </is>
      </c>
      <c r="B6345" t="inlineStr">
        <is>
          <t>O040179</t>
        </is>
      </c>
      <c r="C6345" s="25" t="n">
        <v>45786</v>
      </c>
      <c r="D6345" t="inlineStr">
        <is>
          <t>Fashion</t>
        </is>
      </c>
      <c r="E6345" t="inlineStr">
        <is>
          <t>North</t>
        </is>
      </c>
      <c r="F6345" t="inlineStr">
        <is>
          <t>Mobile App</t>
        </is>
      </c>
      <c r="G6345" t="inlineStr">
        <is>
          <t>Size/Fit Issue</t>
        </is>
      </c>
      <c r="H6345" t="n">
        <v>1</v>
      </c>
      <c r="I6345" t="n">
        <v>701.96</v>
      </c>
    </row>
    <row r="6346">
      <c r="A6346" t="inlineStr">
        <is>
          <t>RET006362</t>
        </is>
      </c>
      <c r="B6346" t="inlineStr">
        <is>
          <t>O040181</t>
        </is>
      </c>
      <c r="C6346" s="25" t="n">
        <v>45786</v>
      </c>
      <c r="D6346" t="inlineStr">
        <is>
          <t>Fashion</t>
        </is>
      </c>
      <c r="E6346" t="inlineStr">
        <is>
          <t>South</t>
        </is>
      </c>
      <c r="F6346" t="inlineStr">
        <is>
          <t>Website</t>
        </is>
      </c>
      <c r="G6346" t="inlineStr">
        <is>
          <t>Not as Described</t>
        </is>
      </c>
      <c r="H6346" t="n">
        <v>1</v>
      </c>
      <c r="I6346" t="n">
        <v>1264.39</v>
      </c>
    </row>
    <row r="6347">
      <c r="A6347" t="inlineStr">
        <is>
          <t>RET006363</t>
        </is>
      </c>
      <c r="B6347" t="inlineStr">
        <is>
          <t>O040185</t>
        </is>
      </c>
      <c r="C6347" s="25" t="n">
        <v>45786</v>
      </c>
      <c r="D6347" t="inlineStr">
        <is>
          <t>Fashion</t>
        </is>
      </c>
      <c r="E6347" t="inlineStr">
        <is>
          <t>West</t>
        </is>
      </c>
      <c r="F6347" t="inlineStr">
        <is>
          <t>Marketplace</t>
        </is>
      </c>
      <c r="G6347" t="inlineStr">
        <is>
          <t>Defective Product</t>
        </is>
      </c>
      <c r="H6347" t="n">
        <v>1</v>
      </c>
      <c r="I6347" t="n">
        <v>946.02</v>
      </c>
    </row>
    <row r="6348">
      <c r="A6348" t="inlineStr">
        <is>
          <t>RET006364</t>
        </is>
      </c>
      <c r="B6348" t="inlineStr">
        <is>
          <t>O040189</t>
        </is>
      </c>
      <c r="C6348" s="25" t="n">
        <v>45786</v>
      </c>
      <c r="D6348" t="inlineStr">
        <is>
          <t>Fashion</t>
        </is>
      </c>
      <c r="E6348" t="inlineStr">
        <is>
          <t>East</t>
        </is>
      </c>
      <c r="F6348" t="inlineStr">
        <is>
          <t>Marketplace</t>
        </is>
      </c>
      <c r="G6348" t="inlineStr">
        <is>
          <t>Not as Described</t>
        </is>
      </c>
      <c r="H6348" t="n">
        <v>1</v>
      </c>
      <c r="I6348" t="n">
        <v>1037.96</v>
      </c>
    </row>
    <row r="6349">
      <c r="A6349" t="inlineStr">
        <is>
          <t>RET006365</t>
        </is>
      </c>
      <c r="B6349" t="inlineStr">
        <is>
          <t>O040192</t>
        </is>
      </c>
      <c r="C6349" s="25" t="n">
        <v>45786</v>
      </c>
      <c r="D6349" t="inlineStr">
        <is>
          <t>Fashion</t>
        </is>
      </c>
      <c r="E6349" t="inlineStr">
        <is>
          <t>South</t>
        </is>
      </c>
      <c r="F6349" t="inlineStr">
        <is>
          <t>Marketplace</t>
        </is>
      </c>
      <c r="G6349" t="inlineStr">
        <is>
          <t>Changed Mind</t>
        </is>
      </c>
      <c r="H6349" t="n">
        <v>1</v>
      </c>
      <c r="I6349" t="n">
        <v>2520.24</v>
      </c>
    </row>
    <row r="6350">
      <c r="A6350" t="inlineStr">
        <is>
          <t>RET006366</t>
        </is>
      </c>
      <c r="B6350" t="inlineStr">
        <is>
          <t>O040213</t>
        </is>
      </c>
      <c r="C6350" s="25" t="n">
        <v>45786</v>
      </c>
      <c r="D6350" t="inlineStr">
        <is>
          <t>Electronics</t>
        </is>
      </c>
      <c r="E6350" t="inlineStr">
        <is>
          <t>West</t>
        </is>
      </c>
      <c r="F6350" t="inlineStr">
        <is>
          <t>Website</t>
        </is>
      </c>
      <c r="G6350" t="inlineStr">
        <is>
          <t>Wrong Item Delivered</t>
        </is>
      </c>
      <c r="H6350" t="n">
        <v>1</v>
      </c>
      <c r="I6350" t="n">
        <v>7705.37</v>
      </c>
    </row>
    <row r="6351">
      <c r="A6351" t="inlineStr">
        <is>
          <t>RET006367</t>
        </is>
      </c>
      <c r="B6351" t="inlineStr">
        <is>
          <t>O040226</t>
        </is>
      </c>
      <c r="C6351" s="25" t="n">
        <v>45787</v>
      </c>
      <c r="D6351" t="inlineStr">
        <is>
          <t>Fashion</t>
        </is>
      </c>
      <c r="E6351" t="inlineStr">
        <is>
          <t>North</t>
        </is>
      </c>
      <c r="F6351" t="inlineStr">
        <is>
          <t>Marketplace</t>
        </is>
      </c>
      <c r="G6351" t="inlineStr">
        <is>
          <t>Size/Fit Issue</t>
        </is>
      </c>
      <c r="H6351" t="n">
        <v>1</v>
      </c>
      <c r="I6351" t="n">
        <v>1783.56</v>
      </c>
    </row>
    <row r="6352">
      <c r="A6352" t="inlineStr">
        <is>
          <t>RET006368</t>
        </is>
      </c>
      <c r="B6352" t="inlineStr">
        <is>
          <t>O040228</t>
        </is>
      </c>
      <c r="C6352" s="25" t="n">
        <v>45787</v>
      </c>
      <c r="D6352" t="inlineStr">
        <is>
          <t>Fashion</t>
        </is>
      </c>
      <c r="E6352" t="inlineStr">
        <is>
          <t>South</t>
        </is>
      </c>
      <c r="F6352" t="inlineStr">
        <is>
          <t>Website</t>
        </is>
      </c>
      <c r="G6352" t="inlineStr">
        <is>
          <t>Changed Mind</t>
        </is>
      </c>
      <c r="H6352" t="n">
        <v>1</v>
      </c>
      <c r="I6352" t="n">
        <v>1242.27</v>
      </c>
    </row>
    <row r="6353">
      <c r="A6353" t="inlineStr">
        <is>
          <t>RET006369</t>
        </is>
      </c>
      <c r="B6353" t="inlineStr">
        <is>
          <t>O040246</t>
        </is>
      </c>
      <c r="C6353" s="25" t="n">
        <v>45787</v>
      </c>
      <c r="D6353" t="inlineStr">
        <is>
          <t>Fashion</t>
        </is>
      </c>
      <c r="E6353" t="inlineStr">
        <is>
          <t>East</t>
        </is>
      </c>
      <c r="F6353" t="inlineStr">
        <is>
          <t>Marketplace</t>
        </is>
      </c>
      <c r="G6353" t="inlineStr">
        <is>
          <t>Not Specified</t>
        </is>
      </c>
      <c r="H6353" t="n">
        <v>1</v>
      </c>
      <c r="I6353" t="n">
        <v>235.3</v>
      </c>
    </row>
    <row r="6354">
      <c r="A6354" t="inlineStr">
        <is>
          <t>RET006370</t>
        </is>
      </c>
      <c r="B6354" t="inlineStr">
        <is>
          <t>O040249</t>
        </is>
      </c>
      <c r="C6354" s="25" t="n">
        <v>45787</v>
      </c>
      <c r="D6354" t="inlineStr">
        <is>
          <t>Fashion</t>
        </is>
      </c>
      <c r="E6354" t="inlineStr">
        <is>
          <t>East</t>
        </is>
      </c>
      <c r="F6354" t="inlineStr">
        <is>
          <t>Marketplace</t>
        </is>
      </c>
      <c r="G6354" t="inlineStr">
        <is>
          <t>Late Delivery</t>
        </is>
      </c>
      <c r="H6354" t="n">
        <v>1</v>
      </c>
      <c r="I6354" t="n">
        <v>440.43</v>
      </c>
    </row>
    <row r="6355">
      <c r="A6355" t="inlineStr">
        <is>
          <t>RET006371</t>
        </is>
      </c>
      <c r="B6355" t="inlineStr">
        <is>
          <t>O040253</t>
        </is>
      </c>
      <c r="C6355" s="25" t="n">
        <v>45787</v>
      </c>
      <c r="D6355" t="inlineStr">
        <is>
          <t>Electronics</t>
        </is>
      </c>
      <c r="E6355" t="inlineStr">
        <is>
          <t>West</t>
        </is>
      </c>
      <c r="F6355" t="inlineStr">
        <is>
          <t>Website</t>
        </is>
      </c>
      <c r="G6355" t="inlineStr">
        <is>
          <t>Changed Mind</t>
        </is>
      </c>
      <c r="H6355" t="n">
        <v>1</v>
      </c>
      <c r="I6355" t="n">
        <v>21700.19</v>
      </c>
    </row>
    <row r="6356">
      <c r="A6356" t="inlineStr">
        <is>
          <t>RET006372</t>
        </is>
      </c>
      <c r="B6356" t="inlineStr">
        <is>
          <t>O040257</t>
        </is>
      </c>
      <c r="C6356" s="25" t="n">
        <v>45787</v>
      </c>
      <c r="D6356" t="inlineStr">
        <is>
          <t>Fashion</t>
        </is>
      </c>
      <c r="E6356" t="inlineStr">
        <is>
          <t>South</t>
        </is>
      </c>
      <c r="F6356" t="inlineStr">
        <is>
          <t>Mobile App</t>
        </is>
      </c>
      <c r="G6356" t="inlineStr">
        <is>
          <t>Damaged in Transit</t>
        </is>
      </c>
      <c r="H6356" t="n">
        <v>1</v>
      </c>
      <c r="I6356" t="n">
        <v>1332.64</v>
      </c>
    </row>
    <row r="6357">
      <c r="A6357" t="inlineStr">
        <is>
          <t>RET006373</t>
        </is>
      </c>
      <c r="B6357" t="inlineStr">
        <is>
          <t>O040261</t>
        </is>
      </c>
      <c r="C6357" s="25" t="n">
        <v>45787</v>
      </c>
      <c r="D6357" t="inlineStr">
        <is>
          <t>Electronics</t>
        </is>
      </c>
      <c r="E6357" t="inlineStr">
        <is>
          <t>West</t>
        </is>
      </c>
      <c r="F6357" t="inlineStr">
        <is>
          <t>Marketplace</t>
        </is>
      </c>
      <c r="G6357" t="inlineStr">
        <is>
          <t>Damaged in Transit</t>
        </is>
      </c>
      <c r="H6357" t="n">
        <v>2</v>
      </c>
      <c r="I6357" t="n">
        <v>32120.6</v>
      </c>
    </row>
    <row r="6358">
      <c r="A6358" t="inlineStr">
        <is>
          <t>RET006374</t>
        </is>
      </c>
      <c r="B6358" t="inlineStr">
        <is>
          <t>O040265</t>
        </is>
      </c>
      <c r="C6358" s="25" t="n">
        <v>45787</v>
      </c>
      <c r="D6358" t="inlineStr">
        <is>
          <t>Electronics</t>
        </is>
      </c>
      <c r="E6358" t="inlineStr">
        <is>
          <t>South</t>
        </is>
      </c>
      <c r="F6358" t="inlineStr">
        <is>
          <t>Mobile App</t>
        </is>
      </c>
      <c r="G6358" t="inlineStr">
        <is>
          <t>Not as Described</t>
        </is>
      </c>
      <c r="H6358" t="n">
        <v>1</v>
      </c>
      <c r="I6358" t="n">
        <v>15541.51</v>
      </c>
    </row>
    <row r="6359">
      <c r="A6359" t="inlineStr">
        <is>
          <t>RET006375</t>
        </is>
      </c>
      <c r="B6359" t="inlineStr">
        <is>
          <t>O040273</t>
        </is>
      </c>
      <c r="C6359" s="25" t="n">
        <v>45787</v>
      </c>
      <c r="D6359" t="inlineStr">
        <is>
          <t>Fashion</t>
        </is>
      </c>
      <c r="E6359" t="inlineStr">
        <is>
          <t>West</t>
        </is>
      </c>
      <c r="F6359" t="inlineStr">
        <is>
          <t>Mobile App</t>
        </is>
      </c>
      <c r="G6359" t="inlineStr">
        <is>
          <t>Size/Fit Issue</t>
        </is>
      </c>
      <c r="H6359" t="n">
        <v>1</v>
      </c>
      <c r="I6359" t="n">
        <v>1406.67</v>
      </c>
    </row>
    <row r="6360">
      <c r="A6360" t="inlineStr">
        <is>
          <t>RET006376</t>
        </is>
      </c>
      <c r="B6360" t="inlineStr">
        <is>
          <t>O040283</t>
        </is>
      </c>
      <c r="C6360" s="25" t="n">
        <v>45787</v>
      </c>
      <c r="D6360" t="inlineStr">
        <is>
          <t>Fashion</t>
        </is>
      </c>
      <c r="E6360" t="inlineStr">
        <is>
          <t>South</t>
        </is>
      </c>
      <c r="F6360" t="inlineStr">
        <is>
          <t>Mobile App</t>
        </is>
      </c>
      <c r="G6360" t="inlineStr">
        <is>
          <t>Not as Described</t>
        </is>
      </c>
      <c r="H6360" t="n">
        <v>1</v>
      </c>
      <c r="I6360" t="n">
        <v>1546.8</v>
      </c>
    </row>
    <row r="6361">
      <c r="A6361" t="inlineStr">
        <is>
          <t>RET006377</t>
        </is>
      </c>
      <c r="B6361" t="inlineStr">
        <is>
          <t>O040288</t>
        </is>
      </c>
      <c r="C6361" s="25" t="n">
        <v>45787</v>
      </c>
      <c r="D6361" t="inlineStr">
        <is>
          <t>Beauty</t>
        </is>
      </c>
      <c r="E6361" t="inlineStr">
        <is>
          <t>North</t>
        </is>
      </c>
      <c r="F6361" t="inlineStr">
        <is>
          <t>Mobile App</t>
        </is>
      </c>
      <c r="G6361" t="inlineStr">
        <is>
          <t>Changed Mind</t>
        </is>
      </c>
      <c r="H6361" t="n">
        <v>1</v>
      </c>
      <c r="I6361" t="n">
        <v>602.5599999999999</v>
      </c>
    </row>
    <row r="6362">
      <c r="A6362" t="inlineStr">
        <is>
          <t>RET006378</t>
        </is>
      </c>
      <c r="B6362" t="inlineStr">
        <is>
          <t>O040291</t>
        </is>
      </c>
      <c r="C6362" s="25" t="n">
        <v>45787</v>
      </c>
      <c r="D6362" t="inlineStr">
        <is>
          <t>Fashion</t>
        </is>
      </c>
      <c r="E6362" t="inlineStr">
        <is>
          <t>Central</t>
        </is>
      </c>
      <c r="F6362" t="inlineStr">
        <is>
          <t>Retail Store</t>
        </is>
      </c>
      <c r="G6362" t="inlineStr">
        <is>
          <t>Not as Described</t>
        </is>
      </c>
      <c r="H6362" t="n">
        <v>1</v>
      </c>
      <c r="I6362" t="n">
        <v>831.75</v>
      </c>
    </row>
    <row r="6363">
      <c r="A6363" t="inlineStr">
        <is>
          <t>RET006379</t>
        </is>
      </c>
      <c r="B6363" t="inlineStr">
        <is>
          <t>O040304</t>
        </is>
      </c>
      <c r="C6363" s="25" t="n">
        <v>45788</v>
      </c>
      <c r="D6363" t="inlineStr">
        <is>
          <t>Fashion</t>
        </is>
      </c>
      <c r="E6363" t="inlineStr">
        <is>
          <t>East</t>
        </is>
      </c>
      <c r="F6363" t="inlineStr">
        <is>
          <t>Marketplace</t>
        </is>
      </c>
      <c r="G6363" t="inlineStr">
        <is>
          <t>Changed Mind</t>
        </is>
      </c>
      <c r="H6363" t="n">
        <v>1</v>
      </c>
      <c r="I6363" t="n">
        <v>2929.08</v>
      </c>
    </row>
    <row r="6364">
      <c r="A6364" t="inlineStr">
        <is>
          <t>RET006380</t>
        </is>
      </c>
      <c r="B6364" t="inlineStr">
        <is>
          <t>O040320</t>
        </is>
      </c>
      <c r="C6364" s="25" t="n">
        <v>45788</v>
      </c>
      <c r="D6364" t="inlineStr">
        <is>
          <t>Fashion</t>
        </is>
      </c>
      <c r="E6364" t="inlineStr">
        <is>
          <t>North</t>
        </is>
      </c>
      <c r="F6364" t="inlineStr">
        <is>
          <t>Website</t>
        </is>
      </c>
      <c r="G6364" t="inlineStr">
        <is>
          <t>Damaged in Transit</t>
        </is>
      </c>
      <c r="H6364" t="n">
        <v>1</v>
      </c>
      <c r="I6364" t="n">
        <v>592.8200000000001</v>
      </c>
    </row>
    <row r="6365">
      <c r="A6365" t="inlineStr">
        <is>
          <t>RET006381</t>
        </is>
      </c>
      <c r="B6365" t="inlineStr">
        <is>
          <t>O040323</t>
        </is>
      </c>
      <c r="C6365" s="25" t="n">
        <v>45788</v>
      </c>
      <c r="D6365" t="inlineStr">
        <is>
          <t>Fashion</t>
        </is>
      </c>
      <c r="E6365" t="inlineStr">
        <is>
          <t>West</t>
        </is>
      </c>
      <c r="F6365" t="inlineStr">
        <is>
          <t>Marketplace</t>
        </is>
      </c>
      <c r="G6365" t="inlineStr">
        <is>
          <t>Changed Mind</t>
        </is>
      </c>
      <c r="H6365" t="n">
        <v>1</v>
      </c>
      <c r="I6365" t="n">
        <v>1074.73</v>
      </c>
    </row>
    <row r="6366">
      <c r="A6366" t="inlineStr">
        <is>
          <t>RET006382</t>
        </is>
      </c>
      <c r="B6366" t="inlineStr">
        <is>
          <t>O040332</t>
        </is>
      </c>
      <c r="C6366" s="25" t="n">
        <v>45788</v>
      </c>
      <c r="D6366" t="inlineStr">
        <is>
          <t>Electronics</t>
        </is>
      </c>
      <c r="E6366" t="inlineStr">
        <is>
          <t>South</t>
        </is>
      </c>
      <c r="F6366" t="inlineStr">
        <is>
          <t>Mobile App</t>
        </is>
      </c>
      <c r="G6366" t="inlineStr">
        <is>
          <t>Late Delivery</t>
        </is>
      </c>
      <c r="H6366" t="n">
        <v>1</v>
      </c>
      <c r="I6366" t="n">
        <v>4559.11</v>
      </c>
    </row>
    <row r="6367">
      <c r="A6367" t="inlineStr">
        <is>
          <t>RET006383</t>
        </is>
      </c>
      <c r="B6367" t="inlineStr">
        <is>
          <t>O040333</t>
        </is>
      </c>
      <c r="C6367" s="25" t="n">
        <v>45788</v>
      </c>
      <c r="D6367" t="inlineStr">
        <is>
          <t>Sports</t>
        </is>
      </c>
      <c r="E6367" t="inlineStr">
        <is>
          <t>North</t>
        </is>
      </c>
      <c r="F6367" t="inlineStr">
        <is>
          <t>Marketplace</t>
        </is>
      </c>
      <c r="G6367" t="inlineStr">
        <is>
          <t>Defective Product</t>
        </is>
      </c>
      <c r="H6367" t="n">
        <v>2</v>
      </c>
      <c r="I6367" t="n">
        <v>4378.53</v>
      </c>
    </row>
    <row r="6368">
      <c r="A6368" t="inlineStr">
        <is>
          <t>RET006384</t>
        </is>
      </c>
      <c r="B6368" t="inlineStr">
        <is>
          <t>O040346</t>
        </is>
      </c>
      <c r="C6368" s="25" t="n">
        <v>45788</v>
      </c>
      <c r="D6368" t="inlineStr">
        <is>
          <t>Fashion</t>
        </is>
      </c>
      <c r="E6368" t="inlineStr">
        <is>
          <t>South</t>
        </is>
      </c>
      <c r="F6368" t="inlineStr">
        <is>
          <t>Mobile App</t>
        </is>
      </c>
      <c r="G6368" t="inlineStr">
        <is>
          <t>Size/Fit Issue</t>
        </is>
      </c>
      <c r="H6368" t="n">
        <v>1</v>
      </c>
      <c r="I6368" t="n">
        <v>1529.98</v>
      </c>
    </row>
    <row r="6369">
      <c r="A6369" t="inlineStr">
        <is>
          <t>RET006385</t>
        </is>
      </c>
      <c r="B6369" t="inlineStr">
        <is>
          <t>O040351</t>
        </is>
      </c>
      <c r="C6369" s="25" t="n">
        <v>45788</v>
      </c>
      <c r="D6369" t="inlineStr">
        <is>
          <t>Beauty</t>
        </is>
      </c>
      <c r="E6369" t="inlineStr">
        <is>
          <t>North</t>
        </is>
      </c>
      <c r="F6369" t="inlineStr">
        <is>
          <t>Website</t>
        </is>
      </c>
      <c r="G6369" t="inlineStr">
        <is>
          <t>Size/Fit Issue</t>
        </is>
      </c>
      <c r="H6369" t="n">
        <v>1</v>
      </c>
      <c r="I6369" t="n">
        <v>235.3</v>
      </c>
    </row>
    <row r="6370">
      <c r="A6370" t="inlineStr">
        <is>
          <t>RET006386</t>
        </is>
      </c>
      <c r="B6370" t="inlineStr">
        <is>
          <t>O040353</t>
        </is>
      </c>
      <c r="C6370" s="25" t="n">
        <v>45788</v>
      </c>
      <c r="D6370" t="inlineStr">
        <is>
          <t>Electronics</t>
        </is>
      </c>
      <c r="E6370" t="inlineStr">
        <is>
          <t>North</t>
        </is>
      </c>
      <c r="F6370" t="inlineStr">
        <is>
          <t>Website</t>
        </is>
      </c>
      <c r="G6370" t="inlineStr">
        <is>
          <t>Size/Fit Issue</t>
        </is>
      </c>
      <c r="H6370" t="n">
        <v>2</v>
      </c>
      <c r="I6370" t="n">
        <v>5698.19</v>
      </c>
    </row>
    <row r="6371">
      <c r="A6371" t="inlineStr">
        <is>
          <t>RET006387</t>
        </is>
      </c>
      <c r="B6371" t="inlineStr">
        <is>
          <t>O040355</t>
        </is>
      </c>
      <c r="C6371" s="25" t="n">
        <v>45788</v>
      </c>
      <c r="D6371" t="inlineStr">
        <is>
          <t>Home &amp; Kitchen</t>
        </is>
      </c>
      <c r="E6371" t="inlineStr">
        <is>
          <t>Central</t>
        </is>
      </c>
      <c r="F6371" t="inlineStr">
        <is>
          <t>Unknown</t>
        </is>
      </c>
      <c r="G6371" t="inlineStr">
        <is>
          <t>Not as Described</t>
        </is>
      </c>
      <c r="H6371" t="n">
        <v>1</v>
      </c>
      <c r="I6371" t="n">
        <v>2680.8</v>
      </c>
    </row>
    <row r="6372">
      <c r="A6372" t="inlineStr">
        <is>
          <t>RET006388</t>
        </is>
      </c>
      <c r="B6372" t="inlineStr">
        <is>
          <t>O040358</t>
        </is>
      </c>
      <c r="C6372" s="25" t="n">
        <v>45788</v>
      </c>
      <c r="D6372" t="inlineStr">
        <is>
          <t>Fashion</t>
        </is>
      </c>
      <c r="E6372" t="inlineStr">
        <is>
          <t>North</t>
        </is>
      </c>
      <c r="F6372" t="inlineStr">
        <is>
          <t>Website</t>
        </is>
      </c>
      <c r="G6372" t="inlineStr">
        <is>
          <t>Size/Fit Issue</t>
        </is>
      </c>
      <c r="H6372" t="n">
        <v>1</v>
      </c>
      <c r="I6372" t="n">
        <v>909.25</v>
      </c>
    </row>
    <row r="6373">
      <c r="A6373" t="inlineStr">
        <is>
          <t>RET006389</t>
        </is>
      </c>
      <c r="B6373" t="inlineStr">
        <is>
          <t>O040361</t>
        </is>
      </c>
      <c r="C6373" s="25" t="n">
        <v>45788</v>
      </c>
      <c r="D6373" t="inlineStr">
        <is>
          <t>Fashion</t>
        </is>
      </c>
      <c r="E6373" t="inlineStr">
        <is>
          <t>North</t>
        </is>
      </c>
      <c r="F6373" t="inlineStr">
        <is>
          <t>Mobile App</t>
        </is>
      </c>
      <c r="G6373" t="inlineStr">
        <is>
          <t>Defective Product</t>
        </is>
      </c>
      <c r="H6373" t="n">
        <v>1</v>
      </c>
      <c r="I6373" t="n">
        <v>1805.19</v>
      </c>
    </row>
    <row r="6374">
      <c r="A6374" t="inlineStr">
        <is>
          <t>RET006390</t>
        </is>
      </c>
      <c r="B6374" t="inlineStr">
        <is>
          <t>O040369</t>
        </is>
      </c>
      <c r="C6374" s="25" t="n">
        <v>45789</v>
      </c>
      <c r="D6374" t="inlineStr">
        <is>
          <t>Fashion</t>
        </is>
      </c>
      <c r="E6374" t="inlineStr">
        <is>
          <t>East</t>
        </is>
      </c>
      <c r="F6374" t="inlineStr">
        <is>
          <t>Mobile App</t>
        </is>
      </c>
      <c r="G6374" t="inlineStr">
        <is>
          <t>Size/Fit Issue</t>
        </is>
      </c>
      <c r="H6374" t="n">
        <v>1</v>
      </c>
      <c r="I6374" t="n">
        <v>523.01</v>
      </c>
    </row>
    <row r="6375">
      <c r="A6375" t="inlineStr">
        <is>
          <t>RET006391</t>
        </is>
      </c>
      <c r="B6375" t="inlineStr">
        <is>
          <t>O040374</t>
        </is>
      </c>
      <c r="C6375" s="25" t="n">
        <v>45789</v>
      </c>
      <c r="D6375" t="inlineStr">
        <is>
          <t>Fashion</t>
        </is>
      </c>
      <c r="E6375" t="inlineStr">
        <is>
          <t>South</t>
        </is>
      </c>
      <c r="F6375" t="inlineStr">
        <is>
          <t>Marketplace</t>
        </is>
      </c>
      <c r="G6375" t="inlineStr">
        <is>
          <t>Damaged in Transit</t>
        </is>
      </c>
      <c r="H6375" t="n">
        <v>1</v>
      </c>
      <c r="I6375" t="n">
        <v>1016.22</v>
      </c>
    </row>
    <row r="6376">
      <c r="A6376" t="inlineStr">
        <is>
          <t>RET006392</t>
        </is>
      </c>
      <c r="B6376" t="inlineStr">
        <is>
          <t>O040374</t>
        </is>
      </c>
      <c r="C6376" s="25" t="n">
        <v>45789</v>
      </c>
      <c r="D6376" t="inlineStr">
        <is>
          <t>Fashion</t>
        </is>
      </c>
      <c r="E6376" t="inlineStr">
        <is>
          <t>South</t>
        </is>
      </c>
      <c r="F6376" t="inlineStr">
        <is>
          <t>Marketplace</t>
        </is>
      </c>
      <c r="G6376" t="inlineStr">
        <is>
          <t>Size/Fit Issue</t>
        </is>
      </c>
      <c r="H6376" t="n">
        <v>1</v>
      </c>
      <c r="I6376" t="n">
        <v>3934.37</v>
      </c>
    </row>
    <row r="6377">
      <c r="A6377" t="inlineStr">
        <is>
          <t>RET006393</t>
        </is>
      </c>
      <c r="B6377" t="inlineStr">
        <is>
          <t>O040383</t>
        </is>
      </c>
      <c r="C6377" s="25" t="n">
        <v>45789</v>
      </c>
      <c r="D6377" t="inlineStr">
        <is>
          <t>Fashion</t>
        </is>
      </c>
      <c r="E6377" t="inlineStr">
        <is>
          <t>Central</t>
        </is>
      </c>
      <c r="F6377" t="inlineStr">
        <is>
          <t>Mobile App</t>
        </is>
      </c>
      <c r="G6377" t="inlineStr">
        <is>
          <t>Not as Described</t>
        </is>
      </c>
      <c r="H6377" t="n">
        <v>1</v>
      </c>
      <c r="I6377" t="n">
        <v>1254.76</v>
      </c>
    </row>
    <row r="6378">
      <c r="A6378" t="inlineStr">
        <is>
          <t>RET006394</t>
        </is>
      </c>
      <c r="B6378" t="inlineStr">
        <is>
          <t>O040397</t>
        </is>
      </c>
      <c r="C6378" s="25" t="n">
        <v>45789</v>
      </c>
      <c r="D6378" t="inlineStr">
        <is>
          <t>Fashion</t>
        </is>
      </c>
      <c r="E6378" t="inlineStr">
        <is>
          <t>West</t>
        </is>
      </c>
      <c r="F6378" t="inlineStr">
        <is>
          <t>Mobile App</t>
        </is>
      </c>
      <c r="G6378" t="inlineStr">
        <is>
          <t>Damaged in Transit</t>
        </is>
      </c>
      <c r="H6378" t="n">
        <v>1</v>
      </c>
      <c r="I6378" t="n">
        <v>523.01</v>
      </c>
    </row>
    <row r="6379">
      <c r="A6379" t="inlineStr">
        <is>
          <t>RET006395</t>
        </is>
      </c>
      <c r="B6379" t="inlineStr">
        <is>
          <t>O040403</t>
        </is>
      </c>
      <c r="C6379" s="25" t="n">
        <v>45789</v>
      </c>
      <c r="D6379" t="inlineStr">
        <is>
          <t>Fashion</t>
        </is>
      </c>
      <c r="E6379" t="inlineStr">
        <is>
          <t>West</t>
        </is>
      </c>
      <c r="F6379" t="inlineStr">
        <is>
          <t>Marketplace</t>
        </is>
      </c>
      <c r="G6379" t="inlineStr">
        <is>
          <t>Damaged in Transit</t>
        </is>
      </c>
      <c r="H6379" t="n">
        <v>2</v>
      </c>
      <c r="I6379" t="n">
        <v>2198.03</v>
      </c>
    </row>
    <row r="6380">
      <c r="A6380" t="inlineStr">
        <is>
          <t>RET006396</t>
        </is>
      </c>
      <c r="B6380" t="inlineStr">
        <is>
          <t>O040407</t>
        </is>
      </c>
      <c r="C6380" s="25" t="n">
        <v>45789</v>
      </c>
      <c r="D6380" t="inlineStr">
        <is>
          <t>Fashion</t>
        </is>
      </c>
      <c r="E6380" t="inlineStr">
        <is>
          <t>West</t>
        </is>
      </c>
      <c r="F6380" t="inlineStr">
        <is>
          <t>Marketplace</t>
        </is>
      </c>
      <c r="G6380" t="inlineStr">
        <is>
          <t>Changed Mind</t>
        </is>
      </c>
      <c r="H6380" t="n">
        <v>1</v>
      </c>
      <c r="I6380" t="n">
        <v>909.25</v>
      </c>
    </row>
    <row r="6381">
      <c r="A6381" t="inlineStr">
        <is>
          <t>RET006397</t>
        </is>
      </c>
      <c r="B6381" t="inlineStr">
        <is>
          <t>O040423</t>
        </is>
      </c>
      <c r="C6381" s="25" t="n">
        <v>45789</v>
      </c>
      <c r="D6381" t="inlineStr">
        <is>
          <t>Home &amp; Kitchen</t>
        </is>
      </c>
      <c r="E6381" t="inlineStr">
        <is>
          <t>North</t>
        </is>
      </c>
      <c r="F6381" t="inlineStr">
        <is>
          <t>Website</t>
        </is>
      </c>
      <c r="G6381" t="inlineStr">
        <is>
          <t>Changed Mind</t>
        </is>
      </c>
      <c r="H6381" t="n">
        <v>1</v>
      </c>
      <c r="I6381" t="n">
        <v>1201.17</v>
      </c>
    </row>
    <row r="6382">
      <c r="A6382" t="inlineStr">
        <is>
          <t>RET006398</t>
        </is>
      </c>
      <c r="B6382" t="inlineStr">
        <is>
          <t>O040444</t>
        </is>
      </c>
      <c r="C6382" s="25" t="n">
        <v>45790</v>
      </c>
      <c r="D6382" t="inlineStr">
        <is>
          <t>Beauty</t>
        </is>
      </c>
      <c r="E6382" t="inlineStr">
        <is>
          <t>West</t>
        </is>
      </c>
      <c r="F6382" t="inlineStr">
        <is>
          <t>Mobile App</t>
        </is>
      </c>
      <c r="G6382" t="inlineStr">
        <is>
          <t>Defective Product</t>
        </is>
      </c>
      <c r="H6382" t="n">
        <v>1</v>
      </c>
      <c r="I6382" t="n">
        <v>534.42</v>
      </c>
    </row>
    <row r="6383">
      <c r="A6383" t="inlineStr">
        <is>
          <t>RET006399</t>
        </is>
      </c>
      <c r="B6383" t="inlineStr">
        <is>
          <t>O040450</t>
        </is>
      </c>
      <c r="C6383" s="25" t="n">
        <v>45790</v>
      </c>
      <c r="D6383" t="inlineStr">
        <is>
          <t>Fashion</t>
        </is>
      </c>
      <c r="E6383" t="inlineStr">
        <is>
          <t>East</t>
        </is>
      </c>
      <c r="F6383" t="inlineStr">
        <is>
          <t>Website</t>
        </is>
      </c>
      <c r="G6383" t="inlineStr">
        <is>
          <t>Not as Described</t>
        </is>
      </c>
      <c r="H6383" t="n">
        <v>1</v>
      </c>
      <c r="I6383" t="n">
        <v>533.28</v>
      </c>
    </row>
    <row r="6384">
      <c r="A6384" t="inlineStr">
        <is>
          <t>RET006400</t>
        </is>
      </c>
      <c r="B6384" t="inlineStr">
        <is>
          <t>O040455</t>
        </is>
      </c>
      <c r="C6384" s="25" t="n">
        <v>45790</v>
      </c>
      <c r="D6384" t="inlineStr">
        <is>
          <t>Beauty</t>
        </is>
      </c>
      <c r="E6384" t="inlineStr">
        <is>
          <t>South</t>
        </is>
      </c>
      <c r="F6384" t="inlineStr">
        <is>
          <t>Website</t>
        </is>
      </c>
      <c r="G6384" t="inlineStr">
        <is>
          <t>Late Delivery</t>
        </is>
      </c>
      <c r="H6384" t="n">
        <v>1</v>
      </c>
      <c r="I6384" t="n">
        <v>358.6</v>
      </c>
    </row>
    <row r="6385">
      <c r="A6385" t="inlineStr">
        <is>
          <t>RET006401</t>
        </is>
      </c>
      <c r="B6385" t="inlineStr">
        <is>
          <t>O040461</t>
        </is>
      </c>
      <c r="C6385" s="25" t="n">
        <v>45790</v>
      </c>
      <c r="D6385" t="inlineStr">
        <is>
          <t>Grocery</t>
        </is>
      </c>
      <c r="E6385" t="inlineStr">
        <is>
          <t>West</t>
        </is>
      </c>
      <c r="F6385" t="inlineStr">
        <is>
          <t>Mobile App</t>
        </is>
      </c>
      <c r="G6385" t="inlineStr">
        <is>
          <t>Changed Mind</t>
        </is>
      </c>
      <c r="H6385" t="n">
        <v>3</v>
      </c>
      <c r="I6385" t="n">
        <v>1630.67</v>
      </c>
    </row>
    <row r="6386">
      <c r="A6386" t="inlineStr">
        <is>
          <t>RET006402</t>
        </is>
      </c>
      <c r="B6386" t="inlineStr">
        <is>
          <t>O040479</t>
        </is>
      </c>
      <c r="C6386" s="25" t="n">
        <v>45791</v>
      </c>
      <c r="D6386" t="inlineStr">
        <is>
          <t>Fashion</t>
        </is>
      </c>
      <c r="E6386" t="inlineStr">
        <is>
          <t>South</t>
        </is>
      </c>
      <c r="F6386" t="inlineStr">
        <is>
          <t>Website</t>
        </is>
      </c>
      <c r="G6386" t="inlineStr">
        <is>
          <t>Size/Fit Issue</t>
        </is>
      </c>
      <c r="H6386" t="n">
        <v>2</v>
      </c>
      <c r="I6386" t="n">
        <v>1888.58</v>
      </c>
    </row>
    <row r="6387">
      <c r="A6387" t="inlineStr">
        <is>
          <t>RET006403</t>
        </is>
      </c>
      <c r="B6387" t="inlineStr">
        <is>
          <t>O040482</t>
        </is>
      </c>
      <c r="C6387" s="25" t="n">
        <v>45791</v>
      </c>
      <c r="D6387" t="inlineStr">
        <is>
          <t>Electronics</t>
        </is>
      </c>
      <c r="E6387" t="inlineStr">
        <is>
          <t>South</t>
        </is>
      </c>
      <c r="F6387" t="inlineStr">
        <is>
          <t>Marketplace</t>
        </is>
      </c>
      <c r="G6387" t="inlineStr">
        <is>
          <t>Defective Product</t>
        </is>
      </c>
      <c r="H6387" t="n">
        <v>1</v>
      </c>
      <c r="I6387" t="n">
        <v>7075.94</v>
      </c>
    </row>
    <row r="6388">
      <c r="A6388" t="inlineStr">
        <is>
          <t>RET006404</t>
        </is>
      </c>
      <c r="B6388" t="inlineStr">
        <is>
          <t>O040486</t>
        </is>
      </c>
      <c r="C6388" s="25" t="n">
        <v>45791</v>
      </c>
      <c r="D6388" t="inlineStr">
        <is>
          <t>Electronics</t>
        </is>
      </c>
      <c r="E6388" t="inlineStr">
        <is>
          <t>South</t>
        </is>
      </c>
      <c r="F6388" t="inlineStr">
        <is>
          <t>Marketplace</t>
        </is>
      </c>
      <c r="G6388" t="inlineStr">
        <is>
          <t>Defective Product</t>
        </is>
      </c>
      <c r="H6388" t="n">
        <v>1</v>
      </c>
      <c r="I6388" t="n">
        <v>21700.19</v>
      </c>
    </row>
    <row r="6389">
      <c r="A6389" t="inlineStr">
        <is>
          <t>RET006405</t>
        </is>
      </c>
      <c r="B6389" t="inlineStr">
        <is>
          <t>O040489</t>
        </is>
      </c>
      <c r="C6389" s="25" t="n">
        <v>45791</v>
      </c>
      <c r="D6389" t="inlineStr">
        <is>
          <t>Home &amp; Kitchen</t>
        </is>
      </c>
      <c r="E6389" t="inlineStr">
        <is>
          <t>North</t>
        </is>
      </c>
      <c r="F6389" t="inlineStr">
        <is>
          <t>Marketplace</t>
        </is>
      </c>
      <c r="G6389" t="inlineStr">
        <is>
          <t>Defective Product</t>
        </is>
      </c>
      <c r="H6389" t="n">
        <v>2</v>
      </c>
      <c r="I6389" t="n">
        <v>4843.4</v>
      </c>
    </row>
    <row r="6390">
      <c r="A6390" t="inlineStr">
        <is>
          <t>RET006406</t>
        </is>
      </c>
      <c r="B6390" t="inlineStr">
        <is>
          <t>O040492</t>
        </is>
      </c>
      <c r="C6390" s="25" t="n">
        <v>45791</v>
      </c>
      <c r="D6390" t="inlineStr">
        <is>
          <t>Fashion</t>
        </is>
      </c>
      <c r="E6390" t="inlineStr">
        <is>
          <t>West</t>
        </is>
      </c>
      <c r="F6390" t="inlineStr">
        <is>
          <t>Unknown</t>
        </is>
      </c>
      <c r="G6390" t="inlineStr">
        <is>
          <t>Late Delivery</t>
        </is>
      </c>
      <c r="H6390" t="n">
        <v>1</v>
      </c>
      <c r="I6390" t="n">
        <v>1394.18</v>
      </c>
    </row>
    <row r="6391">
      <c r="A6391" t="inlineStr">
        <is>
          <t>RET006407</t>
        </is>
      </c>
      <c r="B6391" t="inlineStr">
        <is>
          <t>O040493</t>
        </is>
      </c>
      <c r="C6391" s="25" t="n">
        <v>45791</v>
      </c>
      <c r="D6391" t="inlineStr">
        <is>
          <t>Fashion</t>
        </is>
      </c>
      <c r="E6391" t="inlineStr">
        <is>
          <t>East</t>
        </is>
      </c>
      <c r="F6391" t="inlineStr">
        <is>
          <t>Mobile App</t>
        </is>
      </c>
      <c r="G6391" t="inlineStr">
        <is>
          <t>Changed Mind</t>
        </is>
      </c>
      <c r="H6391" t="n">
        <v>1</v>
      </c>
      <c r="I6391" t="n">
        <v>2400.07</v>
      </c>
    </row>
    <row r="6392">
      <c r="A6392" t="inlineStr">
        <is>
          <t>RET006408</t>
        </is>
      </c>
      <c r="B6392" t="inlineStr">
        <is>
          <t>O040495</t>
        </is>
      </c>
      <c r="C6392" s="25" t="n">
        <v>45791</v>
      </c>
      <c r="D6392" t="inlineStr">
        <is>
          <t>Fashion</t>
        </is>
      </c>
      <c r="E6392" t="inlineStr">
        <is>
          <t>South</t>
        </is>
      </c>
      <c r="F6392" t="inlineStr">
        <is>
          <t>Marketplace</t>
        </is>
      </c>
      <c r="G6392" t="inlineStr">
        <is>
          <t>Size/Fit Issue</t>
        </is>
      </c>
      <c r="H6392" t="n">
        <v>2</v>
      </c>
      <c r="I6392" t="n">
        <v>2615.31</v>
      </c>
    </row>
    <row r="6393">
      <c r="A6393" t="inlineStr">
        <is>
          <t>RET006409</t>
        </is>
      </c>
      <c r="B6393" t="inlineStr">
        <is>
          <t>O040498</t>
        </is>
      </c>
      <c r="C6393" s="25" t="n">
        <v>45791</v>
      </c>
      <c r="D6393" t="inlineStr">
        <is>
          <t>Fashion</t>
        </is>
      </c>
      <c r="E6393" t="inlineStr">
        <is>
          <t>Central</t>
        </is>
      </c>
      <c r="F6393" t="inlineStr">
        <is>
          <t>Mobile App</t>
        </is>
      </c>
      <c r="G6393" t="inlineStr">
        <is>
          <t>Changed Mind</t>
        </is>
      </c>
      <c r="H6393" t="n">
        <v>1</v>
      </c>
      <c r="I6393" t="n">
        <v>7115.85</v>
      </c>
    </row>
    <row r="6394">
      <c r="A6394" t="inlineStr">
        <is>
          <t>RET006410</t>
        </is>
      </c>
      <c r="B6394" t="inlineStr">
        <is>
          <t>O040502</t>
        </is>
      </c>
      <c r="C6394" s="25" t="n">
        <v>45791</v>
      </c>
      <c r="D6394" t="inlineStr">
        <is>
          <t>Beauty</t>
        </is>
      </c>
      <c r="E6394" t="inlineStr">
        <is>
          <t>Central</t>
        </is>
      </c>
      <c r="F6394" t="inlineStr">
        <is>
          <t>Marketplace</t>
        </is>
      </c>
      <c r="G6394" t="inlineStr">
        <is>
          <t>Defective Product</t>
        </is>
      </c>
      <c r="H6394" t="n">
        <v>1</v>
      </c>
      <c r="I6394" t="n">
        <v>150.34</v>
      </c>
    </row>
    <row r="6395">
      <c r="A6395" t="inlineStr">
        <is>
          <t>RET006411</t>
        </is>
      </c>
      <c r="B6395" t="inlineStr">
        <is>
          <t>O040502</t>
        </is>
      </c>
      <c r="C6395" s="25" t="n">
        <v>45791</v>
      </c>
      <c r="D6395" t="inlineStr">
        <is>
          <t>Fashion</t>
        </is>
      </c>
      <c r="E6395" t="inlineStr">
        <is>
          <t>Central</t>
        </is>
      </c>
      <c r="F6395" t="inlineStr">
        <is>
          <t>Marketplace</t>
        </is>
      </c>
      <c r="G6395" t="inlineStr">
        <is>
          <t>Changed Mind</t>
        </is>
      </c>
      <c r="H6395" t="n">
        <v>1</v>
      </c>
      <c r="I6395" t="n">
        <v>437.07</v>
      </c>
    </row>
    <row r="6396">
      <c r="A6396" t="inlineStr">
        <is>
          <t>RET006412</t>
        </is>
      </c>
      <c r="B6396" t="inlineStr">
        <is>
          <t>O040505</t>
        </is>
      </c>
      <c r="C6396" s="25" t="n">
        <v>45791</v>
      </c>
      <c r="D6396" t="inlineStr">
        <is>
          <t>Sports</t>
        </is>
      </c>
      <c r="E6396" t="inlineStr">
        <is>
          <t>West</t>
        </is>
      </c>
      <c r="F6396" t="inlineStr">
        <is>
          <t>Marketplace</t>
        </is>
      </c>
      <c r="G6396" t="inlineStr">
        <is>
          <t>Not as Described</t>
        </is>
      </c>
      <c r="H6396" t="n">
        <v>1</v>
      </c>
      <c r="I6396" t="n">
        <v>2189.27</v>
      </c>
    </row>
    <row r="6397">
      <c r="A6397" t="inlineStr">
        <is>
          <t>RET006413</t>
        </is>
      </c>
      <c r="B6397" t="inlineStr">
        <is>
          <t>O040509</t>
        </is>
      </c>
      <c r="C6397" s="25" t="n">
        <v>45791</v>
      </c>
      <c r="D6397" t="inlineStr">
        <is>
          <t>Home &amp; Kitchen</t>
        </is>
      </c>
      <c r="E6397" t="inlineStr">
        <is>
          <t>Central</t>
        </is>
      </c>
      <c r="F6397" t="inlineStr">
        <is>
          <t>Website</t>
        </is>
      </c>
      <c r="G6397" t="inlineStr">
        <is>
          <t>Damaged in Transit</t>
        </is>
      </c>
      <c r="H6397" t="n">
        <v>1</v>
      </c>
      <c r="I6397" t="n">
        <v>1930.71</v>
      </c>
    </row>
    <row r="6398">
      <c r="A6398" t="inlineStr">
        <is>
          <t>RET006414</t>
        </is>
      </c>
      <c r="B6398" t="inlineStr">
        <is>
          <t>O040516</t>
        </is>
      </c>
      <c r="C6398" s="25" t="n">
        <v>45791</v>
      </c>
      <c r="D6398" t="inlineStr">
        <is>
          <t>Fashion</t>
        </is>
      </c>
      <c r="E6398" t="inlineStr">
        <is>
          <t>West</t>
        </is>
      </c>
      <c r="F6398" t="inlineStr">
        <is>
          <t>Mobile App</t>
        </is>
      </c>
      <c r="G6398" t="inlineStr">
        <is>
          <t>Not as Described</t>
        </is>
      </c>
      <c r="H6398" t="n">
        <v>2</v>
      </c>
      <c r="I6398" t="n">
        <v>3171.47</v>
      </c>
    </row>
    <row r="6399">
      <c r="A6399" t="inlineStr">
        <is>
          <t>RET006415</t>
        </is>
      </c>
      <c r="B6399" t="inlineStr">
        <is>
          <t>O040522</t>
        </is>
      </c>
      <c r="C6399" s="25" t="n">
        <v>45792</v>
      </c>
      <c r="D6399" t="inlineStr">
        <is>
          <t>Fashion</t>
        </is>
      </c>
      <c r="E6399" t="inlineStr">
        <is>
          <t>South</t>
        </is>
      </c>
      <c r="F6399" t="inlineStr">
        <is>
          <t>Retail Store</t>
        </is>
      </c>
      <c r="G6399" t="inlineStr">
        <is>
          <t>Wrong Item Delivered</t>
        </is>
      </c>
      <c r="H6399" t="n">
        <v>2</v>
      </c>
      <c r="I6399" t="n">
        <v>1025.46</v>
      </c>
    </row>
    <row r="6400">
      <c r="A6400" t="inlineStr">
        <is>
          <t>RET006416</t>
        </is>
      </c>
      <c r="B6400" t="inlineStr">
        <is>
          <t>O040525</t>
        </is>
      </c>
      <c r="C6400" s="25" t="n">
        <v>45792</v>
      </c>
      <c r="D6400" t="inlineStr">
        <is>
          <t>Home &amp; Kitchen</t>
        </is>
      </c>
      <c r="E6400" t="inlineStr">
        <is>
          <t>South</t>
        </is>
      </c>
      <c r="F6400" t="inlineStr">
        <is>
          <t>Mobile App</t>
        </is>
      </c>
      <c r="G6400" t="inlineStr">
        <is>
          <t>Defective Product</t>
        </is>
      </c>
      <c r="H6400" t="n">
        <v>1</v>
      </c>
      <c r="I6400" t="n">
        <v>2242.32</v>
      </c>
    </row>
    <row r="6401">
      <c r="A6401" t="inlineStr">
        <is>
          <t>RET006417</t>
        </is>
      </c>
      <c r="B6401" t="inlineStr">
        <is>
          <t>O040536</t>
        </is>
      </c>
      <c r="C6401" s="25" t="n">
        <v>45792</v>
      </c>
      <c r="D6401" t="inlineStr">
        <is>
          <t>Fashion</t>
        </is>
      </c>
      <c r="E6401" t="inlineStr">
        <is>
          <t>West</t>
        </is>
      </c>
      <c r="F6401" t="inlineStr">
        <is>
          <t>Website</t>
        </is>
      </c>
      <c r="G6401" t="inlineStr">
        <is>
          <t>Not as Described</t>
        </is>
      </c>
      <c r="H6401" t="n">
        <v>1</v>
      </c>
      <c r="I6401" t="n">
        <v>1099.01</v>
      </c>
    </row>
    <row r="6402">
      <c r="A6402" t="inlineStr">
        <is>
          <t>RET006418</t>
        </is>
      </c>
      <c r="B6402" t="inlineStr">
        <is>
          <t>O040539</t>
        </is>
      </c>
      <c r="C6402" s="25" t="n">
        <v>45792</v>
      </c>
      <c r="D6402" t="inlineStr">
        <is>
          <t>Beauty</t>
        </is>
      </c>
      <c r="E6402" t="inlineStr">
        <is>
          <t>West</t>
        </is>
      </c>
      <c r="F6402" t="inlineStr">
        <is>
          <t>Website</t>
        </is>
      </c>
      <c r="G6402" t="inlineStr">
        <is>
          <t>Late Delivery</t>
        </is>
      </c>
      <c r="H6402" t="n">
        <v>1</v>
      </c>
      <c r="I6402" t="n">
        <v>1118.97</v>
      </c>
    </row>
    <row r="6403">
      <c r="A6403" t="inlineStr">
        <is>
          <t>RET006419</t>
        </is>
      </c>
      <c r="B6403" t="inlineStr">
        <is>
          <t>O040542</t>
        </is>
      </c>
      <c r="C6403" s="25" t="n">
        <v>45792</v>
      </c>
      <c r="D6403" t="inlineStr">
        <is>
          <t>Electronics</t>
        </is>
      </c>
      <c r="E6403" t="inlineStr">
        <is>
          <t>South</t>
        </is>
      </c>
      <c r="F6403" t="inlineStr">
        <is>
          <t>Marketplace</t>
        </is>
      </c>
      <c r="G6403" t="inlineStr">
        <is>
          <t>Changed Mind</t>
        </is>
      </c>
      <c r="H6403" t="n">
        <v>1</v>
      </c>
      <c r="I6403" t="n">
        <v>11845.79</v>
      </c>
    </row>
    <row r="6404">
      <c r="A6404" t="inlineStr">
        <is>
          <t>RET006420</t>
        </is>
      </c>
      <c r="B6404" t="inlineStr">
        <is>
          <t>O040545</t>
        </is>
      </c>
      <c r="C6404" s="25" t="n">
        <v>45792</v>
      </c>
      <c r="D6404" t="inlineStr">
        <is>
          <t>Electronics</t>
        </is>
      </c>
      <c r="E6404" t="inlineStr">
        <is>
          <t>South</t>
        </is>
      </c>
      <c r="F6404" t="inlineStr">
        <is>
          <t>Mobile App</t>
        </is>
      </c>
      <c r="G6404" t="inlineStr">
        <is>
          <t>Wrong Item Delivered</t>
        </is>
      </c>
      <c r="H6404" t="n">
        <v>2</v>
      </c>
      <c r="I6404" t="n">
        <v>43400.39</v>
      </c>
    </row>
    <row r="6405">
      <c r="A6405" t="inlineStr">
        <is>
          <t>RET006421</t>
        </is>
      </c>
      <c r="B6405" t="inlineStr">
        <is>
          <t>O040552</t>
        </is>
      </c>
      <c r="C6405" s="25" t="n">
        <v>45792</v>
      </c>
      <c r="D6405" t="inlineStr">
        <is>
          <t>Books</t>
        </is>
      </c>
      <c r="E6405" t="inlineStr">
        <is>
          <t>South</t>
        </is>
      </c>
      <c r="F6405" t="inlineStr">
        <is>
          <t>Marketplace</t>
        </is>
      </c>
      <c r="G6405" t="inlineStr">
        <is>
          <t>Defective Product</t>
        </is>
      </c>
      <c r="H6405" t="n">
        <v>1</v>
      </c>
      <c r="I6405" t="n">
        <v>523.01</v>
      </c>
    </row>
    <row r="6406">
      <c r="A6406" t="inlineStr">
        <is>
          <t>RET006422</t>
        </is>
      </c>
      <c r="B6406" t="inlineStr">
        <is>
          <t>O040552</t>
        </is>
      </c>
      <c r="C6406" s="25" t="n">
        <v>45792</v>
      </c>
      <c r="D6406" t="inlineStr">
        <is>
          <t>Fashion</t>
        </is>
      </c>
      <c r="E6406" t="inlineStr">
        <is>
          <t>South</t>
        </is>
      </c>
      <c r="F6406" t="inlineStr">
        <is>
          <t>Marketplace</t>
        </is>
      </c>
      <c r="G6406" t="inlineStr">
        <is>
          <t>Size/Fit Issue</t>
        </is>
      </c>
      <c r="H6406" t="n">
        <v>1</v>
      </c>
      <c r="I6406" t="n">
        <v>946.02</v>
      </c>
    </row>
    <row r="6407">
      <c r="A6407" t="inlineStr">
        <is>
          <t>RET006423</t>
        </is>
      </c>
      <c r="B6407" t="inlineStr">
        <is>
          <t>O040569</t>
        </is>
      </c>
      <c r="C6407" s="25" t="n">
        <v>45792</v>
      </c>
      <c r="D6407" t="inlineStr">
        <is>
          <t>Electronics</t>
        </is>
      </c>
      <c r="E6407" t="inlineStr">
        <is>
          <t>South</t>
        </is>
      </c>
      <c r="F6407" t="inlineStr">
        <is>
          <t>Website</t>
        </is>
      </c>
      <c r="G6407" t="inlineStr">
        <is>
          <t>Defective Product</t>
        </is>
      </c>
      <c r="H6407" t="n">
        <v>1</v>
      </c>
      <c r="I6407" t="n">
        <v>7310.53</v>
      </c>
    </row>
    <row r="6408">
      <c r="A6408" t="inlineStr">
        <is>
          <t>RET006424</t>
        </is>
      </c>
      <c r="B6408" t="inlineStr">
        <is>
          <t>O040577</t>
        </is>
      </c>
      <c r="C6408" s="25" t="n">
        <v>45793</v>
      </c>
      <c r="D6408" t="inlineStr">
        <is>
          <t>Home &amp; Kitchen</t>
        </is>
      </c>
      <c r="E6408" t="inlineStr">
        <is>
          <t>East</t>
        </is>
      </c>
      <c r="F6408" t="inlineStr">
        <is>
          <t>Website</t>
        </is>
      </c>
      <c r="G6408" t="inlineStr">
        <is>
          <t>Damaged in Transit</t>
        </is>
      </c>
      <c r="H6408" t="n">
        <v>1</v>
      </c>
      <c r="I6408" t="n">
        <v>2735.37</v>
      </c>
    </row>
    <row r="6409">
      <c r="A6409" t="inlineStr">
        <is>
          <t>RET006425</t>
        </is>
      </c>
      <c r="B6409" t="inlineStr">
        <is>
          <t>O040578</t>
        </is>
      </c>
      <c r="C6409" s="25" t="n">
        <v>45793</v>
      </c>
      <c r="D6409" t="inlineStr">
        <is>
          <t>Fashion</t>
        </is>
      </c>
      <c r="E6409" t="inlineStr">
        <is>
          <t>East</t>
        </is>
      </c>
      <c r="F6409" t="inlineStr">
        <is>
          <t>Mobile App</t>
        </is>
      </c>
      <c r="G6409" t="inlineStr">
        <is>
          <t>Wrong Item Delivered</t>
        </is>
      </c>
      <c r="H6409" t="n">
        <v>1</v>
      </c>
      <c r="I6409" t="n">
        <v>2520.24</v>
      </c>
    </row>
    <row r="6410">
      <c r="A6410" t="inlineStr">
        <is>
          <t>RET006426</t>
        </is>
      </c>
      <c r="B6410" t="inlineStr">
        <is>
          <t>O040581</t>
        </is>
      </c>
      <c r="C6410" s="25" t="n">
        <v>45793</v>
      </c>
      <c r="D6410" t="inlineStr">
        <is>
          <t>Fashion</t>
        </is>
      </c>
      <c r="E6410" t="inlineStr">
        <is>
          <t>South</t>
        </is>
      </c>
      <c r="F6410" t="inlineStr">
        <is>
          <t>Mobile App</t>
        </is>
      </c>
      <c r="G6410" t="inlineStr">
        <is>
          <t>Not as Described</t>
        </is>
      </c>
      <c r="H6410" t="n">
        <v>1</v>
      </c>
      <c r="I6410" t="n">
        <v>6404.26</v>
      </c>
    </row>
    <row r="6411">
      <c r="A6411" t="inlineStr">
        <is>
          <t>RET006427</t>
        </is>
      </c>
      <c r="B6411" t="inlineStr">
        <is>
          <t>O040585</t>
        </is>
      </c>
      <c r="C6411" s="25" t="n">
        <v>45793</v>
      </c>
      <c r="D6411" t="inlineStr">
        <is>
          <t>Fashion</t>
        </is>
      </c>
      <c r="E6411" t="inlineStr">
        <is>
          <t>West</t>
        </is>
      </c>
      <c r="F6411" t="inlineStr">
        <is>
          <t>Marketplace</t>
        </is>
      </c>
      <c r="G6411" t="inlineStr">
        <is>
          <t>Size/Fit Issue</t>
        </is>
      </c>
      <c r="H6411" t="n">
        <v>1</v>
      </c>
      <c r="I6411" t="n">
        <v>1258.6</v>
      </c>
    </row>
    <row r="6412">
      <c r="A6412" t="inlineStr">
        <is>
          <t>RET006428</t>
        </is>
      </c>
      <c r="B6412" t="inlineStr">
        <is>
          <t>O040594</t>
        </is>
      </c>
      <c r="C6412" s="25" t="n">
        <v>45793</v>
      </c>
      <c r="D6412" t="inlineStr">
        <is>
          <t>Fashion</t>
        </is>
      </c>
      <c r="E6412" t="inlineStr">
        <is>
          <t>South</t>
        </is>
      </c>
      <c r="F6412" t="inlineStr">
        <is>
          <t>Marketplace</t>
        </is>
      </c>
      <c r="G6412" t="inlineStr">
        <is>
          <t>Defective Product</t>
        </is>
      </c>
      <c r="H6412" t="n">
        <v>1</v>
      </c>
      <c r="I6412" t="n">
        <v>2442.36</v>
      </c>
    </row>
    <row r="6413">
      <c r="A6413" t="inlineStr">
        <is>
          <t>RET006429</t>
        </is>
      </c>
      <c r="B6413" t="inlineStr">
        <is>
          <t>O040612</t>
        </is>
      </c>
      <c r="C6413" s="25" t="n">
        <v>45793</v>
      </c>
      <c r="D6413" t="inlineStr">
        <is>
          <t>Fashion</t>
        </is>
      </c>
      <c r="E6413" t="inlineStr">
        <is>
          <t>South</t>
        </is>
      </c>
      <c r="F6413" t="inlineStr">
        <is>
          <t>Website</t>
        </is>
      </c>
      <c r="G6413" t="inlineStr">
        <is>
          <t>Size/Fit Issue</t>
        </is>
      </c>
      <c r="H6413" t="n">
        <v>1</v>
      </c>
      <c r="I6413" t="n">
        <v>788.48</v>
      </c>
    </row>
    <row r="6414">
      <c r="A6414" t="inlineStr">
        <is>
          <t>RET006430</t>
        </is>
      </c>
      <c r="B6414" t="inlineStr">
        <is>
          <t>O040622</t>
        </is>
      </c>
      <c r="C6414" s="25" t="n">
        <v>45794</v>
      </c>
      <c r="D6414" t="inlineStr">
        <is>
          <t>Fashion</t>
        </is>
      </c>
      <c r="E6414" t="inlineStr">
        <is>
          <t>East</t>
        </is>
      </c>
      <c r="F6414" t="inlineStr">
        <is>
          <t>Marketplace</t>
        </is>
      </c>
      <c r="G6414" t="inlineStr">
        <is>
          <t>Size/Fit Issue</t>
        </is>
      </c>
      <c r="H6414" t="n">
        <v>1</v>
      </c>
      <c r="I6414" t="n">
        <v>2520.24</v>
      </c>
    </row>
    <row r="6415">
      <c r="A6415" t="inlineStr">
        <is>
          <t>RET006431</t>
        </is>
      </c>
      <c r="B6415" t="inlineStr">
        <is>
          <t>O040641</t>
        </is>
      </c>
      <c r="C6415" s="25" t="n">
        <v>45794</v>
      </c>
      <c r="D6415" t="inlineStr">
        <is>
          <t>Electronics</t>
        </is>
      </c>
      <c r="E6415" t="inlineStr">
        <is>
          <t>West</t>
        </is>
      </c>
      <c r="F6415" t="inlineStr">
        <is>
          <t>Website</t>
        </is>
      </c>
      <c r="G6415" t="inlineStr">
        <is>
          <t>Wrong Item Delivered</t>
        </is>
      </c>
      <c r="H6415" t="n">
        <v>1</v>
      </c>
      <c r="I6415" t="n">
        <v>17272.07</v>
      </c>
    </row>
    <row r="6416">
      <c r="A6416" t="inlineStr">
        <is>
          <t>RET006432</t>
        </is>
      </c>
      <c r="B6416" t="inlineStr">
        <is>
          <t>O040648</t>
        </is>
      </c>
      <c r="C6416" s="25" t="n">
        <v>45794</v>
      </c>
      <c r="D6416" t="inlineStr">
        <is>
          <t>Beauty</t>
        </is>
      </c>
      <c r="E6416" t="inlineStr">
        <is>
          <t>South</t>
        </is>
      </c>
      <c r="F6416" t="inlineStr">
        <is>
          <t>Marketplace</t>
        </is>
      </c>
      <c r="G6416" t="inlineStr">
        <is>
          <t>Changed Mind</t>
        </is>
      </c>
      <c r="H6416" t="n">
        <v>1</v>
      </c>
      <c r="I6416" t="n">
        <v>495.54</v>
      </c>
    </row>
    <row r="6417">
      <c r="A6417" t="inlineStr">
        <is>
          <t>RET006433</t>
        </is>
      </c>
      <c r="B6417" t="inlineStr">
        <is>
          <t>O040650</t>
        </is>
      </c>
      <c r="C6417" s="25" t="n">
        <v>45794</v>
      </c>
      <c r="D6417" t="inlineStr">
        <is>
          <t>Electronics</t>
        </is>
      </c>
      <c r="E6417" t="inlineStr">
        <is>
          <t>South</t>
        </is>
      </c>
      <c r="F6417" t="inlineStr">
        <is>
          <t>Mobile App</t>
        </is>
      </c>
      <c r="G6417" t="inlineStr">
        <is>
          <t>Damaged in Transit</t>
        </is>
      </c>
      <c r="H6417" t="n">
        <v>1</v>
      </c>
      <c r="I6417" t="n">
        <v>16372.29</v>
      </c>
    </row>
    <row r="6418">
      <c r="A6418" t="inlineStr">
        <is>
          <t>RET006434</t>
        </is>
      </c>
      <c r="B6418" t="inlineStr">
        <is>
          <t>O040665</t>
        </is>
      </c>
      <c r="C6418" s="25" t="n">
        <v>45794</v>
      </c>
      <c r="D6418" t="inlineStr">
        <is>
          <t>Fashion</t>
        </is>
      </c>
      <c r="E6418" t="inlineStr">
        <is>
          <t>South</t>
        </is>
      </c>
      <c r="F6418" t="inlineStr">
        <is>
          <t>Marketplace</t>
        </is>
      </c>
      <c r="G6418" t="inlineStr">
        <is>
          <t>Damaged in Transit</t>
        </is>
      </c>
      <c r="H6418" t="n">
        <v>1</v>
      </c>
      <c r="I6418" t="n">
        <v>502.46</v>
      </c>
    </row>
    <row r="6419">
      <c r="A6419" t="inlineStr">
        <is>
          <t>RET006435</t>
        </is>
      </c>
      <c r="B6419" t="inlineStr">
        <is>
          <t>O040674</t>
        </is>
      </c>
      <c r="C6419" s="25" t="n">
        <v>45794</v>
      </c>
      <c r="D6419" t="inlineStr">
        <is>
          <t>Fashion</t>
        </is>
      </c>
      <c r="E6419" t="inlineStr">
        <is>
          <t>South</t>
        </is>
      </c>
      <c r="F6419" t="inlineStr">
        <is>
          <t>Marketplace</t>
        </is>
      </c>
      <c r="G6419" t="inlineStr">
        <is>
          <t>Not as Described</t>
        </is>
      </c>
      <c r="H6419" t="n">
        <v>1</v>
      </c>
      <c r="I6419" t="n">
        <v>894.59</v>
      </c>
    </row>
    <row r="6420">
      <c r="A6420" t="inlineStr">
        <is>
          <t>RET006436</t>
        </is>
      </c>
      <c r="B6420" t="inlineStr">
        <is>
          <t>O040685</t>
        </is>
      </c>
      <c r="C6420" s="25" t="n">
        <v>45795</v>
      </c>
      <c r="D6420" t="inlineStr">
        <is>
          <t>Fashion</t>
        </is>
      </c>
      <c r="E6420" t="inlineStr">
        <is>
          <t>East</t>
        </is>
      </c>
      <c r="F6420" t="inlineStr">
        <is>
          <t>Marketplace</t>
        </is>
      </c>
      <c r="G6420" t="inlineStr">
        <is>
          <t>Size/Fit Issue</t>
        </is>
      </c>
      <c r="H6420" t="n">
        <v>2</v>
      </c>
      <c r="I6420" t="n">
        <v>2737.85</v>
      </c>
    </row>
    <row r="6421">
      <c r="A6421" t="inlineStr">
        <is>
          <t>RET006437</t>
        </is>
      </c>
      <c r="B6421" t="inlineStr">
        <is>
          <t>O040696</t>
        </is>
      </c>
      <c r="C6421" s="25" t="n">
        <v>45795</v>
      </c>
      <c r="D6421" t="inlineStr">
        <is>
          <t>Fashion</t>
        </is>
      </c>
      <c r="E6421" t="inlineStr">
        <is>
          <t>South</t>
        </is>
      </c>
      <c r="F6421" t="inlineStr">
        <is>
          <t>Mobile App</t>
        </is>
      </c>
      <c r="G6421" t="inlineStr">
        <is>
          <t>Changed Mind</t>
        </is>
      </c>
      <c r="H6421" t="n">
        <v>1</v>
      </c>
      <c r="I6421" t="n">
        <v>1571.08</v>
      </c>
    </row>
    <row r="6422">
      <c r="A6422" t="inlineStr">
        <is>
          <t>RET006438</t>
        </is>
      </c>
      <c r="B6422" t="inlineStr">
        <is>
          <t>O040700</t>
        </is>
      </c>
      <c r="C6422" s="25" t="n">
        <v>45795</v>
      </c>
      <c r="D6422" t="inlineStr">
        <is>
          <t>Fashion</t>
        </is>
      </c>
      <c r="E6422" t="inlineStr">
        <is>
          <t>East</t>
        </is>
      </c>
      <c r="F6422" t="inlineStr">
        <is>
          <t>Website</t>
        </is>
      </c>
      <c r="G6422" t="inlineStr">
        <is>
          <t>Not as Described</t>
        </is>
      </c>
      <c r="H6422" t="n">
        <v>2</v>
      </c>
      <c r="I6422" t="n">
        <v>3675.28</v>
      </c>
    </row>
    <row r="6423">
      <c r="A6423" t="inlineStr">
        <is>
          <t>RET006439</t>
        </is>
      </c>
      <c r="B6423" t="inlineStr">
        <is>
          <t>O040703</t>
        </is>
      </c>
      <c r="C6423" s="25" t="n">
        <v>45795</v>
      </c>
      <c r="D6423" t="inlineStr">
        <is>
          <t>Fashion</t>
        </is>
      </c>
      <c r="E6423" t="inlineStr">
        <is>
          <t>West</t>
        </is>
      </c>
      <c r="F6423" t="inlineStr">
        <is>
          <t>Marketplace</t>
        </is>
      </c>
      <c r="G6423" t="inlineStr">
        <is>
          <t>Size/Fit Issue</t>
        </is>
      </c>
      <c r="H6423" t="n">
        <v>1</v>
      </c>
      <c r="I6423" t="n">
        <v>1242.27</v>
      </c>
    </row>
    <row r="6424">
      <c r="A6424" t="inlineStr">
        <is>
          <t>RET006440</t>
        </is>
      </c>
      <c r="B6424" t="inlineStr">
        <is>
          <t>O040714</t>
        </is>
      </c>
      <c r="C6424" s="25" t="n">
        <v>45795</v>
      </c>
      <c r="D6424" t="inlineStr">
        <is>
          <t>Fashion</t>
        </is>
      </c>
      <c r="E6424" t="inlineStr">
        <is>
          <t>South</t>
        </is>
      </c>
      <c r="F6424" t="inlineStr">
        <is>
          <t>Mobile App</t>
        </is>
      </c>
      <c r="G6424" t="inlineStr">
        <is>
          <t>Defective Product</t>
        </is>
      </c>
      <c r="H6424" t="n">
        <v>1</v>
      </c>
      <c r="I6424" t="n">
        <v>701.96</v>
      </c>
    </row>
    <row r="6425">
      <c r="A6425" t="inlineStr">
        <is>
          <t>RET006441</t>
        </is>
      </c>
      <c r="B6425" t="inlineStr">
        <is>
          <t>O040719</t>
        </is>
      </c>
      <c r="C6425" s="25" t="n">
        <v>45795</v>
      </c>
      <c r="D6425" t="inlineStr">
        <is>
          <t>Fashion</t>
        </is>
      </c>
      <c r="E6425" t="inlineStr">
        <is>
          <t>West</t>
        </is>
      </c>
      <c r="F6425" t="inlineStr">
        <is>
          <t>Marketplace</t>
        </is>
      </c>
      <c r="G6425" t="inlineStr">
        <is>
          <t>Defective Product</t>
        </is>
      </c>
      <c r="H6425" t="n">
        <v>1</v>
      </c>
      <c r="I6425" t="n">
        <v>666.86</v>
      </c>
    </row>
    <row r="6426">
      <c r="A6426" t="inlineStr">
        <is>
          <t>RET006442</t>
        </is>
      </c>
      <c r="B6426" t="inlineStr">
        <is>
          <t>O040723</t>
        </is>
      </c>
      <c r="C6426" s="25" t="n">
        <v>45795</v>
      </c>
      <c r="D6426" t="inlineStr">
        <is>
          <t>Electronics</t>
        </is>
      </c>
      <c r="E6426" t="inlineStr">
        <is>
          <t>West</t>
        </is>
      </c>
      <c r="F6426" t="inlineStr">
        <is>
          <t>Website</t>
        </is>
      </c>
      <c r="G6426" t="inlineStr">
        <is>
          <t>Changed Mind</t>
        </is>
      </c>
      <c r="H6426" t="n">
        <v>1</v>
      </c>
      <c r="I6426" t="n">
        <v>1971.81</v>
      </c>
    </row>
    <row r="6427">
      <c r="A6427" t="inlineStr">
        <is>
          <t>RET006443</t>
        </is>
      </c>
      <c r="B6427" t="inlineStr">
        <is>
          <t>O040726</t>
        </is>
      </c>
      <c r="C6427" s="25" t="n">
        <v>45795</v>
      </c>
      <c r="D6427" t="inlineStr">
        <is>
          <t>Electronics</t>
        </is>
      </c>
      <c r="E6427" t="inlineStr">
        <is>
          <t>South</t>
        </is>
      </c>
      <c r="F6427" t="inlineStr">
        <is>
          <t>Marketplace</t>
        </is>
      </c>
      <c r="G6427" t="inlineStr">
        <is>
          <t>Damaged in Transit</t>
        </is>
      </c>
      <c r="H6427" t="n">
        <v>1</v>
      </c>
      <c r="I6427" t="n">
        <v>9277.48</v>
      </c>
    </row>
    <row r="6428">
      <c r="A6428" t="inlineStr">
        <is>
          <t>RET006444</t>
        </is>
      </c>
      <c r="B6428" t="inlineStr">
        <is>
          <t>O040726</t>
        </is>
      </c>
      <c r="C6428" s="25" t="n">
        <v>45795</v>
      </c>
      <c r="D6428" t="inlineStr">
        <is>
          <t>Electronics</t>
        </is>
      </c>
      <c r="E6428" t="inlineStr">
        <is>
          <t>South</t>
        </is>
      </c>
      <c r="F6428" t="inlineStr">
        <is>
          <t>Marketplace</t>
        </is>
      </c>
      <c r="G6428" t="inlineStr">
        <is>
          <t>Defective Product</t>
        </is>
      </c>
      <c r="H6428" t="n">
        <v>1</v>
      </c>
      <c r="I6428" t="n">
        <v>20066.44</v>
      </c>
    </row>
    <row r="6429">
      <c r="A6429" t="inlineStr">
        <is>
          <t>RET006445</t>
        </is>
      </c>
      <c r="B6429" t="inlineStr">
        <is>
          <t>O040750</t>
        </is>
      </c>
      <c r="C6429" s="25" t="n">
        <v>45796</v>
      </c>
      <c r="D6429" t="inlineStr">
        <is>
          <t>Home &amp; Kitchen</t>
        </is>
      </c>
      <c r="E6429" t="inlineStr">
        <is>
          <t>South</t>
        </is>
      </c>
      <c r="F6429" t="inlineStr">
        <is>
          <t>Marketplace</t>
        </is>
      </c>
      <c r="G6429" t="inlineStr">
        <is>
          <t>Size/Fit Issue</t>
        </is>
      </c>
      <c r="H6429" t="n">
        <v>1</v>
      </c>
      <c r="I6429" t="n">
        <v>3639.75</v>
      </c>
    </row>
    <row r="6430">
      <c r="A6430" t="inlineStr">
        <is>
          <t>RET006446</t>
        </is>
      </c>
      <c r="B6430" t="inlineStr">
        <is>
          <t>O040756</t>
        </is>
      </c>
      <c r="C6430" s="25" t="n">
        <v>45796</v>
      </c>
      <c r="D6430" t="inlineStr">
        <is>
          <t>Sports</t>
        </is>
      </c>
      <c r="E6430" t="inlineStr">
        <is>
          <t>South</t>
        </is>
      </c>
      <c r="F6430" t="inlineStr">
        <is>
          <t>Mobile App</t>
        </is>
      </c>
      <c r="G6430" t="inlineStr">
        <is>
          <t>Not as Described</t>
        </is>
      </c>
      <c r="H6430" t="n">
        <v>1</v>
      </c>
      <c r="I6430" t="n">
        <v>1458.05</v>
      </c>
    </row>
    <row r="6431">
      <c r="A6431" t="inlineStr">
        <is>
          <t>RET006447</t>
        </is>
      </c>
      <c r="B6431" t="inlineStr">
        <is>
          <t>O040764</t>
        </is>
      </c>
      <c r="C6431" s="25" t="n">
        <v>45796</v>
      </c>
      <c r="D6431" t="inlineStr">
        <is>
          <t>Fashion</t>
        </is>
      </c>
      <c r="E6431" t="inlineStr">
        <is>
          <t>North</t>
        </is>
      </c>
      <c r="F6431" t="inlineStr">
        <is>
          <t>Marketplace</t>
        </is>
      </c>
      <c r="G6431" t="inlineStr">
        <is>
          <t>Damaged in Transit</t>
        </is>
      </c>
      <c r="H6431" t="n">
        <v>1</v>
      </c>
      <c r="I6431" t="n">
        <v>1396.4</v>
      </c>
    </row>
    <row r="6432">
      <c r="A6432" t="inlineStr">
        <is>
          <t>RET006448</t>
        </is>
      </c>
      <c r="B6432" t="inlineStr">
        <is>
          <t>O040766</t>
        </is>
      </c>
      <c r="C6432" s="25" t="n">
        <v>45796</v>
      </c>
      <c r="D6432" t="inlineStr">
        <is>
          <t>Fashion</t>
        </is>
      </c>
      <c r="E6432" t="inlineStr">
        <is>
          <t>South</t>
        </is>
      </c>
      <c r="F6432" t="inlineStr">
        <is>
          <t>Marketplace</t>
        </is>
      </c>
      <c r="G6432" t="inlineStr">
        <is>
          <t>Defective Product</t>
        </is>
      </c>
      <c r="H6432" t="n">
        <v>1</v>
      </c>
      <c r="I6432" t="n">
        <v>544.15</v>
      </c>
    </row>
    <row r="6433">
      <c r="A6433" t="inlineStr">
        <is>
          <t>RET006449</t>
        </is>
      </c>
      <c r="B6433" t="inlineStr">
        <is>
          <t>O040774</t>
        </is>
      </c>
      <c r="C6433" s="25" t="n">
        <v>45796</v>
      </c>
      <c r="D6433" t="inlineStr">
        <is>
          <t>Fashion</t>
        </is>
      </c>
      <c r="E6433" t="inlineStr">
        <is>
          <t>West</t>
        </is>
      </c>
      <c r="F6433" t="inlineStr">
        <is>
          <t>Marketplace</t>
        </is>
      </c>
      <c r="G6433" t="inlineStr">
        <is>
          <t>Size/Fit Issue</t>
        </is>
      </c>
      <c r="H6433" t="n">
        <v>1</v>
      </c>
      <c r="I6433" t="n">
        <v>666.86</v>
      </c>
    </row>
    <row r="6434">
      <c r="A6434" t="inlineStr">
        <is>
          <t>RET006450</t>
        </is>
      </c>
      <c r="B6434" t="inlineStr">
        <is>
          <t>O040782</t>
        </is>
      </c>
      <c r="C6434" s="25" t="n">
        <v>45797</v>
      </c>
      <c r="D6434" t="inlineStr">
        <is>
          <t>Beauty</t>
        </is>
      </c>
      <c r="E6434" t="inlineStr">
        <is>
          <t>Central</t>
        </is>
      </c>
      <c r="F6434" t="inlineStr">
        <is>
          <t>Marketplace</t>
        </is>
      </c>
      <c r="G6434" t="inlineStr">
        <is>
          <t>Not as Described</t>
        </is>
      </c>
      <c r="H6434" t="n">
        <v>1</v>
      </c>
      <c r="I6434" t="n">
        <v>596.1799999999999</v>
      </c>
    </row>
    <row r="6435">
      <c r="A6435" t="inlineStr">
        <is>
          <t>RET006451</t>
        </is>
      </c>
      <c r="B6435" t="inlineStr">
        <is>
          <t>O040784</t>
        </is>
      </c>
      <c r="C6435" s="25" t="n">
        <v>45797</v>
      </c>
      <c r="D6435" t="inlineStr">
        <is>
          <t>Home &amp; Kitchen</t>
        </is>
      </c>
      <c r="E6435" t="inlineStr">
        <is>
          <t>West</t>
        </is>
      </c>
      <c r="F6435" t="inlineStr">
        <is>
          <t>Website</t>
        </is>
      </c>
      <c r="G6435" t="inlineStr">
        <is>
          <t>Defective Product</t>
        </is>
      </c>
      <c r="H6435" t="n">
        <v>1</v>
      </c>
      <c r="I6435" t="n">
        <v>1180.62</v>
      </c>
    </row>
    <row r="6436">
      <c r="A6436" t="inlineStr">
        <is>
          <t>RET006452</t>
        </is>
      </c>
      <c r="B6436" t="inlineStr">
        <is>
          <t>O040790</t>
        </is>
      </c>
      <c r="C6436" s="25" t="n">
        <v>45797</v>
      </c>
      <c r="D6436" t="inlineStr">
        <is>
          <t>Beauty</t>
        </is>
      </c>
      <c r="E6436" t="inlineStr">
        <is>
          <t>South</t>
        </is>
      </c>
      <c r="F6436" t="inlineStr">
        <is>
          <t>Website</t>
        </is>
      </c>
      <c r="G6436" t="inlineStr">
        <is>
          <t>Defective Product</t>
        </is>
      </c>
      <c r="H6436" t="n">
        <v>1</v>
      </c>
      <c r="I6436" t="n">
        <v>226.05</v>
      </c>
    </row>
    <row r="6437">
      <c r="A6437" t="inlineStr">
        <is>
          <t>RET006453</t>
        </is>
      </c>
      <c r="B6437" t="inlineStr">
        <is>
          <t>O040807</t>
        </is>
      </c>
      <c r="C6437" s="25" t="n">
        <v>45797</v>
      </c>
      <c r="D6437" t="inlineStr">
        <is>
          <t>Fashion</t>
        </is>
      </c>
      <c r="E6437" t="inlineStr">
        <is>
          <t>North</t>
        </is>
      </c>
      <c r="F6437" t="inlineStr">
        <is>
          <t>Marketplace</t>
        </is>
      </c>
      <c r="G6437" t="inlineStr">
        <is>
          <t>Size/Fit Issue</t>
        </is>
      </c>
      <c r="H6437" t="n">
        <v>1</v>
      </c>
      <c r="I6437" t="n">
        <v>690.17</v>
      </c>
    </row>
    <row r="6438">
      <c r="A6438" t="inlineStr">
        <is>
          <t>RET006454</t>
        </is>
      </c>
      <c r="B6438" t="inlineStr">
        <is>
          <t>O040813</t>
        </is>
      </c>
      <c r="C6438" s="25" t="n">
        <v>45797</v>
      </c>
      <c r="D6438" t="inlineStr">
        <is>
          <t>Home &amp; Kitchen</t>
        </is>
      </c>
      <c r="E6438" t="inlineStr">
        <is>
          <t>West</t>
        </is>
      </c>
      <c r="F6438" t="inlineStr">
        <is>
          <t>Retail Store</t>
        </is>
      </c>
      <c r="G6438" t="inlineStr">
        <is>
          <t>Damaged in Transit</t>
        </is>
      </c>
      <c r="H6438" t="n">
        <v>1</v>
      </c>
      <c r="I6438" t="n">
        <v>4729.94</v>
      </c>
    </row>
    <row r="6439">
      <c r="A6439" t="inlineStr">
        <is>
          <t>RET006455</t>
        </is>
      </c>
      <c r="B6439" t="inlineStr">
        <is>
          <t>O040815</t>
        </is>
      </c>
      <c r="C6439" s="25" t="n">
        <v>45797</v>
      </c>
      <c r="D6439" t="inlineStr">
        <is>
          <t>Fashion</t>
        </is>
      </c>
      <c r="E6439" t="inlineStr">
        <is>
          <t>Central</t>
        </is>
      </c>
      <c r="F6439" t="inlineStr">
        <is>
          <t>Website</t>
        </is>
      </c>
      <c r="G6439" t="inlineStr">
        <is>
          <t>Size/Fit Issue</t>
        </is>
      </c>
      <c r="H6439" t="n">
        <v>1</v>
      </c>
      <c r="I6439" t="n">
        <v>2800.26</v>
      </c>
    </row>
    <row r="6440">
      <c r="A6440" t="inlineStr">
        <is>
          <t>RET006456</t>
        </is>
      </c>
      <c r="B6440" t="inlineStr">
        <is>
          <t>O040818</t>
        </is>
      </c>
      <c r="C6440" s="25" t="n">
        <v>45797</v>
      </c>
      <c r="D6440" t="inlineStr">
        <is>
          <t>Electronics</t>
        </is>
      </c>
      <c r="E6440" t="inlineStr">
        <is>
          <t>South</t>
        </is>
      </c>
      <c r="F6440" t="inlineStr">
        <is>
          <t>Marketplace</t>
        </is>
      </c>
      <c r="G6440" t="inlineStr">
        <is>
          <t>Wrong Item Delivered</t>
        </is>
      </c>
      <c r="H6440" t="n">
        <v>1</v>
      </c>
      <c r="I6440" t="n">
        <v>15486.46</v>
      </c>
    </row>
    <row r="6441">
      <c r="A6441" t="inlineStr">
        <is>
          <t>RET006457</t>
        </is>
      </c>
      <c r="B6441" t="inlineStr">
        <is>
          <t>O040823</t>
        </is>
      </c>
      <c r="C6441" s="25" t="n">
        <v>45798</v>
      </c>
      <c r="D6441" t="inlineStr">
        <is>
          <t>Electronics</t>
        </is>
      </c>
      <c r="E6441" t="inlineStr">
        <is>
          <t>West</t>
        </is>
      </c>
      <c r="F6441" t="inlineStr">
        <is>
          <t>Mobile App</t>
        </is>
      </c>
      <c r="G6441" t="inlineStr">
        <is>
          <t>Not as Described</t>
        </is>
      </c>
      <c r="H6441" t="n">
        <v>1</v>
      </c>
      <c r="I6441" t="n">
        <v>5475.65</v>
      </c>
    </row>
    <row r="6442">
      <c r="A6442" t="inlineStr">
        <is>
          <t>RET006458</t>
        </is>
      </c>
      <c r="B6442" t="inlineStr">
        <is>
          <t>O040824</t>
        </is>
      </c>
      <c r="C6442" s="25" t="n">
        <v>45798</v>
      </c>
      <c r="D6442" t="inlineStr">
        <is>
          <t>Electronics</t>
        </is>
      </c>
      <c r="E6442" t="inlineStr">
        <is>
          <t>West</t>
        </is>
      </c>
      <c r="F6442" t="inlineStr">
        <is>
          <t>Website</t>
        </is>
      </c>
      <c r="G6442" t="inlineStr">
        <is>
          <t>Damaged in Transit</t>
        </is>
      </c>
      <c r="H6442" t="n">
        <v>1</v>
      </c>
      <c r="I6442" t="n">
        <v>9690.049999999999</v>
      </c>
    </row>
    <row r="6443">
      <c r="A6443" t="inlineStr">
        <is>
          <t>RET006459</t>
        </is>
      </c>
      <c r="B6443" t="inlineStr">
        <is>
          <t>O040828</t>
        </is>
      </c>
      <c r="C6443" s="25" t="n">
        <v>45798</v>
      </c>
      <c r="D6443" t="inlineStr">
        <is>
          <t>Fashion</t>
        </is>
      </c>
      <c r="E6443" t="inlineStr">
        <is>
          <t>Central</t>
        </is>
      </c>
      <c r="F6443" t="inlineStr">
        <is>
          <t>Mobile App</t>
        </is>
      </c>
      <c r="G6443" t="inlineStr">
        <is>
          <t>Size/Fit Issue</t>
        </is>
      </c>
      <c r="H6443" t="n">
        <v>1</v>
      </c>
      <c r="I6443" t="n">
        <v>865.39</v>
      </c>
    </row>
    <row r="6444">
      <c r="A6444" t="inlineStr">
        <is>
          <t>RET006460</t>
        </is>
      </c>
      <c r="B6444" t="inlineStr">
        <is>
          <t>O040830</t>
        </is>
      </c>
      <c r="C6444" s="25" t="n">
        <v>45798</v>
      </c>
      <c r="D6444" t="inlineStr">
        <is>
          <t>Beauty</t>
        </is>
      </c>
      <c r="E6444" t="inlineStr">
        <is>
          <t>West</t>
        </is>
      </c>
      <c r="F6444" t="inlineStr">
        <is>
          <t>Marketplace</t>
        </is>
      </c>
      <c r="G6444" t="inlineStr">
        <is>
          <t>Size/Fit Issue</t>
        </is>
      </c>
      <c r="H6444" t="n">
        <v>2</v>
      </c>
      <c r="I6444" t="n">
        <v>1341.4</v>
      </c>
    </row>
    <row r="6445">
      <c r="A6445" t="inlineStr">
        <is>
          <t>RET006461</t>
        </is>
      </c>
      <c r="B6445" t="inlineStr">
        <is>
          <t>O040842</t>
        </is>
      </c>
      <c r="C6445" s="25" t="n">
        <v>45798</v>
      </c>
      <c r="D6445" t="inlineStr">
        <is>
          <t>Beauty</t>
        </is>
      </c>
      <c r="E6445" t="inlineStr">
        <is>
          <t>East</t>
        </is>
      </c>
      <c r="F6445" t="inlineStr">
        <is>
          <t>Website</t>
        </is>
      </c>
      <c r="G6445" t="inlineStr">
        <is>
          <t>Wrong Item Delivered</t>
        </is>
      </c>
      <c r="H6445" t="n">
        <v>1</v>
      </c>
      <c r="I6445" t="n">
        <v>626.25</v>
      </c>
    </row>
    <row r="6446">
      <c r="A6446" t="inlineStr">
        <is>
          <t>RET006462</t>
        </is>
      </c>
      <c r="B6446" t="inlineStr">
        <is>
          <t>O040845</t>
        </is>
      </c>
      <c r="C6446" s="25" t="n">
        <v>45798</v>
      </c>
      <c r="D6446" t="inlineStr">
        <is>
          <t>Fashion</t>
        </is>
      </c>
      <c r="E6446" t="inlineStr">
        <is>
          <t>South</t>
        </is>
      </c>
      <c r="F6446" t="inlineStr">
        <is>
          <t>Mobile App</t>
        </is>
      </c>
      <c r="G6446" t="inlineStr">
        <is>
          <t>Late Delivery</t>
        </is>
      </c>
      <c r="H6446" t="n">
        <v>1</v>
      </c>
      <c r="I6446" t="n">
        <v>1766.31</v>
      </c>
    </row>
    <row r="6447">
      <c r="A6447" t="inlineStr">
        <is>
          <t>RET006463</t>
        </is>
      </c>
      <c r="B6447" t="inlineStr">
        <is>
          <t>O040848</t>
        </is>
      </c>
      <c r="C6447" s="25" t="n">
        <v>45798</v>
      </c>
      <c r="D6447" t="inlineStr">
        <is>
          <t>Fashion</t>
        </is>
      </c>
      <c r="E6447" t="inlineStr">
        <is>
          <t>North</t>
        </is>
      </c>
      <c r="F6447" t="inlineStr">
        <is>
          <t>Mobile App</t>
        </is>
      </c>
      <c r="G6447" t="inlineStr">
        <is>
          <t>Damaged in Transit</t>
        </is>
      </c>
      <c r="H6447" t="n">
        <v>1</v>
      </c>
      <c r="I6447" t="n">
        <v>728.51</v>
      </c>
    </row>
    <row r="6448">
      <c r="A6448" t="inlineStr">
        <is>
          <t>RET006464</t>
        </is>
      </c>
      <c r="B6448" t="inlineStr">
        <is>
          <t>O040849</t>
        </is>
      </c>
      <c r="C6448" s="25" t="n">
        <v>45798</v>
      </c>
      <c r="D6448" t="inlineStr">
        <is>
          <t>Fashion</t>
        </is>
      </c>
      <c r="E6448" t="inlineStr">
        <is>
          <t>South</t>
        </is>
      </c>
      <c r="F6448" t="inlineStr">
        <is>
          <t>Mobile App</t>
        </is>
      </c>
      <c r="G6448" t="inlineStr">
        <is>
          <t>Not as Described</t>
        </is>
      </c>
      <c r="H6448" t="n">
        <v>1</v>
      </c>
      <c r="I6448" t="n">
        <v>1437.45</v>
      </c>
    </row>
    <row r="6449">
      <c r="A6449" t="inlineStr">
        <is>
          <t>RET006465</t>
        </is>
      </c>
      <c r="B6449" t="inlineStr">
        <is>
          <t>O040851</t>
        </is>
      </c>
      <c r="C6449" s="25" t="n">
        <v>45798</v>
      </c>
      <c r="D6449" t="inlineStr">
        <is>
          <t>Fashion</t>
        </is>
      </c>
      <c r="E6449" t="inlineStr">
        <is>
          <t>Central</t>
        </is>
      </c>
      <c r="F6449" t="inlineStr">
        <is>
          <t>Marketplace</t>
        </is>
      </c>
      <c r="G6449" t="inlineStr">
        <is>
          <t>Defective Product</t>
        </is>
      </c>
      <c r="H6449" t="n">
        <v>1</v>
      </c>
      <c r="I6449" t="n">
        <v>477.15</v>
      </c>
    </row>
    <row r="6450">
      <c r="A6450" t="inlineStr">
        <is>
          <t>RET006466</t>
        </is>
      </c>
      <c r="B6450" t="inlineStr">
        <is>
          <t>O040851</t>
        </is>
      </c>
      <c r="C6450" s="25" t="n">
        <v>45798</v>
      </c>
      <c r="D6450" t="inlineStr">
        <is>
          <t>Electronics</t>
        </is>
      </c>
      <c r="E6450" t="inlineStr">
        <is>
          <t>Central</t>
        </is>
      </c>
      <c r="F6450" t="inlineStr">
        <is>
          <t>Marketplace</t>
        </is>
      </c>
      <c r="G6450" t="inlineStr">
        <is>
          <t>Defective Product</t>
        </is>
      </c>
      <c r="H6450" t="n">
        <v>1</v>
      </c>
      <c r="I6450" t="n">
        <v>6760.06</v>
      </c>
    </row>
    <row r="6451">
      <c r="A6451" t="inlineStr">
        <is>
          <t>RET006467</t>
        </is>
      </c>
      <c r="B6451" t="inlineStr">
        <is>
          <t>O040852</t>
        </is>
      </c>
      <c r="C6451" s="25" t="n">
        <v>45798</v>
      </c>
      <c r="D6451" t="inlineStr">
        <is>
          <t>Fashion</t>
        </is>
      </c>
      <c r="E6451" t="inlineStr">
        <is>
          <t>East</t>
        </is>
      </c>
      <c r="F6451" t="inlineStr">
        <is>
          <t>Website</t>
        </is>
      </c>
      <c r="G6451" t="inlineStr">
        <is>
          <t>Size/Fit Issue</t>
        </is>
      </c>
      <c r="H6451" t="n">
        <v>1</v>
      </c>
      <c r="I6451" t="n">
        <v>1185.06</v>
      </c>
    </row>
    <row r="6452">
      <c r="A6452" t="inlineStr">
        <is>
          <t>RET006468</t>
        </is>
      </c>
      <c r="B6452" t="inlineStr">
        <is>
          <t>O040861</t>
        </is>
      </c>
      <c r="C6452" s="25" t="n">
        <v>45798</v>
      </c>
      <c r="D6452" t="inlineStr">
        <is>
          <t>Electronics</t>
        </is>
      </c>
      <c r="E6452" t="inlineStr">
        <is>
          <t>Central</t>
        </is>
      </c>
      <c r="F6452" t="inlineStr">
        <is>
          <t>Website</t>
        </is>
      </c>
      <c r="G6452" t="inlineStr">
        <is>
          <t>Not as Described</t>
        </is>
      </c>
      <c r="H6452" t="n">
        <v>1</v>
      </c>
      <c r="I6452" t="n">
        <v>33748.19</v>
      </c>
    </row>
    <row r="6453">
      <c r="A6453" t="inlineStr">
        <is>
          <t>RET006469</t>
        </is>
      </c>
      <c r="B6453" t="inlineStr">
        <is>
          <t>O040874</t>
        </is>
      </c>
      <c r="C6453" s="25" t="n">
        <v>45799</v>
      </c>
      <c r="D6453" t="inlineStr">
        <is>
          <t>Fashion</t>
        </is>
      </c>
      <c r="E6453" t="inlineStr">
        <is>
          <t>West</t>
        </is>
      </c>
      <c r="F6453" t="inlineStr">
        <is>
          <t>Mobile App</t>
        </is>
      </c>
      <c r="G6453" t="inlineStr">
        <is>
          <t>Defective Product</t>
        </is>
      </c>
      <c r="H6453" t="n">
        <v>2</v>
      </c>
      <c r="I6453" t="n">
        <v>2178.56</v>
      </c>
    </row>
    <row r="6454">
      <c r="A6454" t="inlineStr">
        <is>
          <t>RET006470</t>
        </is>
      </c>
      <c r="B6454" t="inlineStr">
        <is>
          <t>O040878</t>
        </is>
      </c>
      <c r="C6454" s="25" t="n">
        <v>45799</v>
      </c>
      <c r="D6454" t="inlineStr">
        <is>
          <t>Fashion</t>
        </is>
      </c>
      <c r="E6454" t="inlineStr">
        <is>
          <t>East</t>
        </is>
      </c>
      <c r="F6454" t="inlineStr">
        <is>
          <t>Mobile App</t>
        </is>
      </c>
      <c r="G6454" t="inlineStr">
        <is>
          <t>Size/Fit Issue</t>
        </is>
      </c>
      <c r="H6454" t="n">
        <v>1</v>
      </c>
      <c r="I6454" t="n">
        <v>943.26</v>
      </c>
    </row>
    <row r="6455">
      <c r="A6455" t="inlineStr">
        <is>
          <t>RET006471</t>
        </is>
      </c>
      <c r="B6455" t="inlineStr">
        <is>
          <t>O040890</t>
        </is>
      </c>
      <c r="C6455" s="25" t="n">
        <v>45799</v>
      </c>
      <c r="D6455" t="inlineStr">
        <is>
          <t>Sports</t>
        </is>
      </c>
      <c r="E6455" t="inlineStr">
        <is>
          <t>South</t>
        </is>
      </c>
      <c r="F6455" t="inlineStr">
        <is>
          <t>Mobile App</t>
        </is>
      </c>
      <c r="G6455" t="inlineStr">
        <is>
          <t>Changed Mind</t>
        </is>
      </c>
      <c r="H6455" t="n">
        <v>2</v>
      </c>
      <c r="I6455" t="n">
        <v>2074.51</v>
      </c>
    </row>
    <row r="6456">
      <c r="A6456" t="inlineStr">
        <is>
          <t>RET006472</t>
        </is>
      </c>
      <c r="B6456" t="inlineStr">
        <is>
          <t>O040893</t>
        </is>
      </c>
      <c r="C6456" s="25" t="n">
        <v>45799</v>
      </c>
      <c r="D6456" t="inlineStr">
        <is>
          <t>Electronics</t>
        </is>
      </c>
      <c r="E6456" t="inlineStr">
        <is>
          <t>South</t>
        </is>
      </c>
      <c r="F6456" t="inlineStr">
        <is>
          <t>Marketplace</t>
        </is>
      </c>
      <c r="G6456" t="inlineStr">
        <is>
          <t>Damaged in Transit</t>
        </is>
      </c>
      <c r="H6456" t="n">
        <v>1</v>
      </c>
      <c r="I6456" t="n">
        <v>9205.549999999999</v>
      </c>
    </row>
    <row r="6457">
      <c r="A6457" t="inlineStr">
        <is>
          <t>RET006473</t>
        </is>
      </c>
      <c r="B6457" t="inlineStr">
        <is>
          <t>O040896</t>
        </is>
      </c>
      <c r="C6457" s="25" t="n">
        <v>45799</v>
      </c>
      <c r="D6457" t="inlineStr">
        <is>
          <t>Electronics</t>
        </is>
      </c>
      <c r="E6457" t="inlineStr">
        <is>
          <t>North</t>
        </is>
      </c>
      <c r="F6457" t="inlineStr">
        <is>
          <t>Mobile App</t>
        </is>
      </c>
      <c r="G6457" t="inlineStr">
        <is>
          <t>Defective Product</t>
        </is>
      </c>
      <c r="H6457" t="n">
        <v>1</v>
      </c>
      <c r="I6457" t="n">
        <v>1386.12</v>
      </c>
    </row>
    <row r="6458">
      <c r="A6458" t="inlineStr">
        <is>
          <t>RET006474</t>
        </is>
      </c>
      <c r="B6458" t="inlineStr">
        <is>
          <t>O040896</t>
        </is>
      </c>
      <c r="C6458" s="25" t="n">
        <v>45799</v>
      </c>
      <c r="D6458" t="inlineStr">
        <is>
          <t>Home &amp; Kitchen</t>
        </is>
      </c>
      <c r="E6458" t="inlineStr">
        <is>
          <t>North</t>
        </is>
      </c>
      <c r="F6458" t="inlineStr">
        <is>
          <t>Mobile App</t>
        </is>
      </c>
      <c r="G6458" t="inlineStr">
        <is>
          <t>Damaged in Transit</t>
        </is>
      </c>
      <c r="H6458" t="n">
        <v>1</v>
      </c>
      <c r="I6458" t="n">
        <v>5311.25</v>
      </c>
    </row>
    <row r="6459">
      <c r="A6459" t="inlineStr">
        <is>
          <t>RET006475</t>
        </is>
      </c>
      <c r="B6459" t="inlineStr">
        <is>
          <t>O040898</t>
        </is>
      </c>
      <c r="C6459" s="25" t="n">
        <v>45799</v>
      </c>
      <c r="D6459" t="inlineStr">
        <is>
          <t>Books</t>
        </is>
      </c>
      <c r="E6459" t="inlineStr">
        <is>
          <t>South</t>
        </is>
      </c>
      <c r="F6459" t="inlineStr">
        <is>
          <t>Website</t>
        </is>
      </c>
      <c r="G6459" t="inlineStr">
        <is>
          <t>Damaged in Transit</t>
        </is>
      </c>
      <c r="H6459" t="n">
        <v>1</v>
      </c>
      <c r="I6459" t="n">
        <v>687.41</v>
      </c>
    </row>
    <row r="6460">
      <c r="A6460" t="inlineStr">
        <is>
          <t>RET006476</t>
        </is>
      </c>
      <c r="B6460" t="inlineStr">
        <is>
          <t>O040898</t>
        </is>
      </c>
      <c r="C6460" s="25" t="n">
        <v>45799</v>
      </c>
      <c r="D6460" t="inlineStr">
        <is>
          <t>Books</t>
        </is>
      </c>
      <c r="E6460" t="inlineStr">
        <is>
          <t>South</t>
        </is>
      </c>
      <c r="F6460" t="inlineStr">
        <is>
          <t>Website</t>
        </is>
      </c>
      <c r="G6460" t="inlineStr">
        <is>
          <t>Late Delivery</t>
        </is>
      </c>
      <c r="H6460" t="n">
        <v>1</v>
      </c>
      <c r="I6460" t="n">
        <v>543.5599999999999</v>
      </c>
    </row>
    <row r="6461">
      <c r="A6461" t="inlineStr">
        <is>
          <t>RET006477</t>
        </is>
      </c>
      <c r="B6461" t="inlineStr">
        <is>
          <t>O040915</t>
        </is>
      </c>
      <c r="C6461" s="25" t="n">
        <v>45799</v>
      </c>
      <c r="D6461" t="inlineStr">
        <is>
          <t>Electronics</t>
        </is>
      </c>
      <c r="E6461" t="inlineStr">
        <is>
          <t>West</t>
        </is>
      </c>
      <c r="F6461" t="inlineStr">
        <is>
          <t>Website</t>
        </is>
      </c>
      <c r="G6461" t="inlineStr">
        <is>
          <t>Defective Product</t>
        </is>
      </c>
      <c r="H6461" t="n">
        <v>1</v>
      </c>
      <c r="I6461" t="n">
        <v>12429.86</v>
      </c>
    </row>
    <row r="6462">
      <c r="A6462" t="inlineStr">
        <is>
          <t>RET006478</t>
        </is>
      </c>
      <c r="B6462" t="inlineStr">
        <is>
          <t>O040916</t>
        </is>
      </c>
      <c r="C6462" s="25" t="n">
        <v>45799</v>
      </c>
      <c r="D6462" t="inlineStr">
        <is>
          <t>Fashion</t>
        </is>
      </c>
      <c r="E6462" t="inlineStr">
        <is>
          <t>West</t>
        </is>
      </c>
      <c r="F6462" t="inlineStr">
        <is>
          <t>Marketplace</t>
        </is>
      </c>
      <c r="G6462" t="inlineStr">
        <is>
          <t>Size/Fit Issue</t>
        </is>
      </c>
      <c r="H6462" t="n">
        <v>1</v>
      </c>
      <c r="I6462" t="n">
        <v>1176.89</v>
      </c>
    </row>
    <row r="6463">
      <c r="A6463" t="inlineStr">
        <is>
          <t>RET006479</t>
        </is>
      </c>
      <c r="B6463" t="inlineStr">
        <is>
          <t>O040919</t>
        </is>
      </c>
      <c r="C6463" s="25" t="n">
        <v>45799</v>
      </c>
      <c r="D6463" t="inlineStr">
        <is>
          <t>Fashion</t>
        </is>
      </c>
      <c r="E6463" t="inlineStr">
        <is>
          <t>South</t>
        </is>
      </c>
      <c r="F6463" t="inlineStr">
        <is>
          <t>Mobile App</t>
        </is>
      </c>
      <c r="G6463" t="inlineStr">
        <is>
          <t>Size/Fit Issue</t>
        </is>
      </c>
      <c r="H6463" t="n">
        <v>1</v>
      </c>
      <c r="I6463" t="n">
        <v>1488.39</v>
      </c>
    </row>
    <row r="6464">
      <c r="A6464" t="inlineStr">
        <is>
          <t>RET006480</t>
        </is>
      </c>
      <c r="B6464" t="inlineStr">
        <is>
          <t>O040920</t>
        </is>
      </c>
      <c r="C6464" s="25" t="n">
        <v>45799</v>
      </c>
      <c r="D6464" t="inlineStr">
        <is>
          <t>Fashion</t>
        </is>
      </c>
      <c r="E6464" t="inlineStr">
        <is>
          <t>North</t>
        </is>
      </c>
      <c r="F6464" t="inlineStr">
        <is>
          <t>Mobile App</t>
        </is>
      </c>
      <c r="G6464" t="inlineStr">
        <is>
          <t>Size/Fit Issue</t>
        </is>
      </c>
      <c r="H6464" t="n">
        <v>1</v>
      </c>
      <c r="I6464" t="n">
        <v>1591.63</v>
      </c>
    </row>
    <row r="6465">
      <c r="A6465" t="inlineStr">
        <is>
          <t>RET006481</t>
        </is>
      </c>
      <c r="B6465" t="inlineStr">
        <is>
          <t>O040920</t>
        </is>
      </c>
      <c r="C6465" s="25" t="n">
        <v>45799</v>
      </c>
      <c r="D6465" t="inlineStr">
        <is>
          <t>Fashion</t>
        </is>
      </c>
      <c r="E6465" t="inlineStr">
        <is>
          <t>North</t>
        </is>
      </c>
      <c r="F6465" t="inlineStr">
        <is>
          <t>Mobile App</t>
        </is>
      </c>
      <c r="G6465" t="inlineStr">
        <is>
          <t>Not as Described</t>
        </is>
      </c>
      <c r="H6465" t="n">
        <v>1</v>
      </c>
      <c r="I6465" t="n">
        <v>1099.01</v>
      </c>
    </row>
    <row r="6466">
      <c r="A6466" t="inlineStr">
        <is>
          <t>RET006482</t>
        </is>
      </c>
      <c r="B6466" t="inlineStr">
        <is>
          <t>O040932</t>
        </is>
      </c>
      <c r="C6466" s="25" t="n">
        <v>45800</v>
      </c>
      <c r="D6466" t="inlineStr">
        <is>
          <t>Fashion</t>
        </is>
      </c>
      <c r="E6466" t="inlineStr">
        <is>
          <t>East</t>
        </is>
      </c>
      <c r="F6466" t="inlineStr">
        <is>
          <t>Website</t>
        </is>
      </c>
      <c r="G6466" t="inlineStr">
        <is>
          <t>Not as Described</t>
        </is>
      </c>
      <c r="H6466" t="n">
        <v>1</v>
      </c>
      <c r="I6466" t="n">
        <v>962.73</v>
      </c>
    </row>
    <row r="6467">
      <c r="A6467" t="inlineStr">
        <is>
          <t>RET006483</t>
        </is>
      </c>
      <c r="B6467" t="inlineStr">
        <is>
          <t>O040934</t>
        </is>
      </c>
      <c r="C6467" s="25" t="n">
        <v>45800</v>
      </c>
      <c r="D6467" t="inlineStr">
        <is>
          <t>Home &amp; Kitchen</t>
        </is>
      </c>
      <c r="E6467" t="inlineStr">
        <is>
          <t>North</t>
        </is>
      </c>
      <c r="F6467" t="inlineStr">
        <is>
          <t>Mobile App</t>
        </is>
      </c>
      <c r="G6467" t="inlineStr">
        <is>
          <t>Damaged in Transit</t>
        </is>
      </c>
      <c r="H6467" t="n">
        <v>2</v>
      </c>
      <c r="I6467" t="n">
        <v>2528.78</v>
      </c>
    </row>
    <row r="6468">
      <c r="A6468" t="inlineStr">
        <is>
          <t>RET006484</t>
        </is>
      </c>
      <c r="B6468" t="inlineStr">
        <is>
          <t>O040936</t>
        </is>
      </c>
      <c r="C6468" s="25" t="n">
        <v>45800</v>
      </c>
      <c r="D6468" t="inlineStr">
        <is>
          <t>Fashion</t>
        </is>
      </c>
      <c r="E6468" t="inlineStr">
        <is>
          <t>West</t>
        </is>
      </c>
      <c r="F6468" t="inlineStr">
        <is>
          <t>Mobile App</t>
        </is>
      </c>
      <c r="G6468" t="inlineStr">
        <is>
          <t>Changed Mind</t>
        </is>
      </c>
      <c r="H6468" t="n">
        <v>1</v>
      </c>
      <c r="I6468" t="n">
        <v>1365.57</v>
      </c>
    </row>
    <row r="6469">
      <c r="A6469" t="inlineStr">
        <is>
          <t>RET006485</t>
        </is>
      </c>
      <c r="B6469" t="inlineStr">
        <is>
          <t>O040938</t>
        </is>
      </c>
      <c r="C6469" s="25" t="n">
        <v>45800</v>
      </c>
      <c r="D6469" t="inlineStr">
        <is>
          <t>Electronics</t>
        </is>
      </c>
      <c r="E6469" t="inlineStr">
        <is>
          <t>West</t>
        </is>
      </c>
      <c r="F6469" t="inlineStr">
        <is>
          <t>Mobile App</t>
        </is>
      </c>
      <c r="G6469" t="inlineStr">
        <is>
          <t>Wrong Item Delivered</t>
        </is>
      </c>
      <c r="H6469" t="n">
        <v>1</v>
      </c>
      <c r="I6469" t="n">
        <v>17949.75</v>
      </c>
    </row>
    <row r="6470">
      <c r="A6470" t="inlineStr">
        <is>
          <t>RET006486</t>
        </is>
      </c>
      <c r="B6470" t="inlineStr">
        <is>
          <t>O040943</t>
        </is>
      </c>
      <c r="C6470" s="25" t="n">
        <v>45800</v>
      </c>
      <c r="D6470" t="inlineStr">
        <is>
          <t>Sports</t>
        </is>
      </c>
      <c r="E6470" t="inlineStr">
        <is>
          <t>North</t>
        </is>
      </c>
      <c r="F6470" t="inlineStr">
        <is>
          <t>Mobile App</t>
        </is>
      </c>
      <c r="G6470" t="inlineStr">
        <is>
          <t>Wrong Item Delivered</t>
        </is>
      </c>
      <c r="H6470" t="n">
        <v>1</v>
      </c>
      <c r="I6470" t="n">
        <v>1826.82</v>
      </c>
    </row>
    <row r="6471">
      <c r="A6471" t="inlineStr">
        <is>
          <t>RET006487</t>
        </is>
      </c>
      <c r="B6471" t="inlineStr">
        <is>
          <t>O040949</t>
        </is>
      </c>
      <c r="C6471" s="25" t="n">
        <v>45800</v>
      </c>
      <c r="D6471" t="inlineStr">
        <is>
          <t>Fashion</t>
        </is>
      </c>
      <c r="E6471" t="inlineStr">
        <is>
          <t>Central</t>
        </is>
      </c>
      <c r="F6471" t="inlineStr">
        <is>
          <t>Website</t>
        </is>
      </c>
      <c r="G6471" t="inlineStr">
        <is>
          <t>Size/Fit Issue</t>
        </is>
      </c>
      <c r="H6471" t="n">
        <v>1</v>
      </c>
      <c r="I6471" t="n">
        <v>1776.58</v>
      </c>
    </row>
    <row r="6472">
      <c r="A6472" t="inlineStr">
        <is>
          <t>RET006488</t>
        </is>
      </c>
      <c r="B6472" t="inlineStr">
        <is>
          <t>O040951</t>
        </is>
      </c>
      <c r="C6472" s="25" t="n">
        <v>45800</v>
      </c>
      <c r="D6472" t="inlineStr">
        <is>
          <t>Sports</t>
        </is>
      </c>
      <c r="E6472" t="inlineStr">
        <is>
          <t>Central</t>
        </is>
      </c>
      <c r="F6472" t="inlineStr">
        <is>
          <t>Retail Store</t>
        </is>
      </c>
      <c r="G6472" t="inlineStr">
        <is>
          <t>Wrong Item Delivered</t>
        </is>
      </c>
      <c r="H6472" t="n">
        <v>1</v>
      </c>
      <c r="I6472" t="n">
        <v>317.5</v>
      </c>
    </row>
    <row r="6473">
      <c r="A6473" t="inlineStr">
        <is>
          <t>RET006489</t>
        </is>
      </c>
      <c r="B6473" t="inlineStr">
        <is>
          <t>O040955</t>
        </is>
      </c>
      <c r="C6473" s="25" t="n">
        <v>45800</v>
      </c>
      <c r="D6473" t="inlineStr">
        <is>
          <t>Fashion</t>
        </is>
      </c>
      <c r="E6473" t="inlineStr">
        <is>
          <t>West</t>
        </is>
      </c>
      <c r="F6473" t="inlineStr">
        <is>
          <t>Mobile App</t>
        </is>
      </c>
      <c r="G6473" t="inlineStr">
        <is>
          <t>Not as Described</t>
        </is>
      </c>
      <c r="H6473" t="n">
        <v>1</v>
      </c>
      <c r="I6473" t="n">
        <v>690.17</v>
      </c>
    </row>
    <row r="6474">
      <c r="A6474" t="inlineStr">
        <is>
          <t>RET006490</t>
        </is>
      </c>
      <c r="B6474" t="inlineStr">
        <is>
          <t>O040955</t>
        </is>
      </c>
      <c r="C6474" s="25" t="n">
        <v>45800</v>
      </c>
      <c r="D6474" t="inlineStr">
        <is>
          <t>Home &amp; Kitchen</t>
        </is>
      </c>
      <c r="E6474" t="inlineStr">
        <is>
          <t>West</t>
        </is>
      </c>
      <c r="F6474" t="inlineStr">
        <is>
          <t>Mobile App</t>
        </is>
      </c>
      <c r="G6474" t="inlineStr">
        <is>
          <t>Defective Product</t>
        </is>
      </c>
      <c r="H6474" t="n">
        <v>2</v>
      </c>
      <c r="I6474" t="n">
        <v>971.49</v>
      </c>
    </row>
    <row r="6475">
      <c r="A6475" t="inlineStr">
        <is>
          <t>RET006491</t>
        </is>
      </c>
      <c r="B6475" t="inlineStr">
        <is>
          <t>O040956</t>
        </is>
      </c>
      <c r="C6475" s="25" t="n">
        <v>45800</v>
      </c>
      <c r="D6475" t="inlineStr">
        <is>
          <t>Electronics</t>
        </is>
      </c>
      <c r="E6475" t="inlineStr">
        <is>
          <t>North</t>
        </is>
      </c>
      <c r="F6475" t="inlineStr">
        <is>
          <t>Mobile App</t>
        </is>
      </c>
      <c r="G6475" t="inlineStr">
        <is>
          <t>Defective Product</t>
        </is>
      </c>
      <c r="H6475" t="n">
        <v>1</v>
      </c>
      <c r="I6475" t="n">
        <v>2849.1</v>
      </c>
    </row>
    <row r="6476">
      <c r="A6476" t="inlineStr">
        <is>
          <t>RET006492</t>
        </is>
      </c>
      <c r="B6476" t="inlineStr">
        <is>
          <t>O040959</t>
        </is>
      </c>
      <c r="C6476" s="25" t="n">
        <v>45800</v>
      </c>
      <c r="D6476" t="inlineStr">
        <is>
          <t>Fashion</t>
        </is>
      </c>
      <c r="E6476" t="inlineStr">
        <is>
          <t>South</t>
        </is>
      </c>
      <c r="F6476" t="inlineStr">
        <is>
          <t>Website</t>
        </is>
      </c>
      <c r="G6476" t="inlineStr">
        <is>
          <t>Changed Mind</t>
        </is>
      </c>
      <c r="H6476" t="n">
        <v>1</v>
      </c>
      <c r="I6476" t="n">
        <v>1437.45</v>
      </c>
    </row>
    <row r="6477">
      <c r="A6477" t="inlineStr">
        <is>
          <t>RET006493</t>
        </is>
      </c>
      <c r="B6477" t="inlineStr">
        <is>
          <t>O040964</t>
        </is>
      </c>
      <c r="C6477" s="25" t="n">
        <v>45800</v>
      </c>
      <c r="D6477" t="inlineStr">
        <is>
          <t>Fashion</t>
        </is>
      </c>
      <c r="E6477" t="inlineStr">
        <is>
          <t>South</t>
        </is>
      </c>
      <c r="F6477" t="inlineStr">
        <is>
          <t>Mobile App</t>
        </is>
      </c>
      <c r="G6477" t="inlineStr">
        <is>
          <t>Size/Fit Issue</t>
        </is>
      </c>
      <c r="H6477" t="n">
        <v>1</v>
      </c>
      <c r="I6477" t="n">
        <v>1258.6</v>
      </c>
    </row>
    <row r="6478">
      <c r="A6478" t="inlineStr">
        <is>
          <t>RET006494</t>
        </is>
      </c>
      <c r="B6478" t="inlineStr">
        <is>
          <t>O040967</t>
        </is>
      </c>
      <c r="C6478" s="25" t="n">
        <v>45800</v>
      </c>
      <c r="D6478" t="inlineStr">
        <is>
          <t>Beauty</t>
        </is>
      </c>
      <c r="E6478" t="inlineStr">
        <is>
          <t>South</t>
        </is>
      </c>
      <c r="F6478" t="inlineStr">
        <is>
          <t>Retail Store</t>
        </is>
      </c>
      <c r="G6478" t="inlineStr">
        <is>
          <t>Size/Fit Issue</t>
        </is>
      </c>
      <c r="H6478" t="n">
        <v>1</v>
      </c>
      <c r="I6478" t="n">
        <v>602.5599999999999</v>
      </c>
    </row>
    <row r="6479">
      <c r="A6479" t="inlineStr">
        <is>
          <t>RET006495</t>
        </is>
      </c>
      <c r="B6479" t="inlineStr">
        <is>
          <t>O040968</t>
        </is>
      </c>
      <c r="C6479" s="25" t="n">
        <v>45800</v>
      </c>
      <c r="D6479" t="inlineStr">
        <is>
          <t>Beauty</t>
        </is>
      </c>
      <c r="E6479" t="inlineStr">
        <is>
          <t>North</t>
        </is>
      </c>
      <c r="F6479" t="inlineStr">
        <is>
          <t>Marketplace</t>
        </is>
      </c>
      <c r="G6479" t="inlineStr">
        <is>
          <t>Damaged in Transit</t>
        </is>
      </c>
      <c r="H6479" t="n">
        <v>1</v>
      </c>
      <c r="I6479" t="n">
        <v>430.53</v>
      </c>
    </row>
    <row r="6480">
      <c r="A6480" t="inlineStr">
        <is>
          <t>RET006496</t>
        </is>
      </c>
      <c r="B6480" t="inlineStr">
        <is>
          <t>O040969</t>
        </is>
      </c>
      <c r="C6480" s="25" t="n">
        <v>45800</v>
      </c>
      <c r="D6480" t="inlineStr">
        <is>
          <t>Sports</t>
        </is>
      </c>
      <c r="E6480" t="inlineStr">
        <is>
          <t>North</t>
        </is>
      </c>
      <c r="F6480" t="inlineStr">
        <is>
          <t>Marketplace</t>
        </is>
      </c>
      <c r="G6480" t="inlineStr">
        <is>
          <t>Defective Product</t>
        </is>
      </c>
      <c r="H6480" t="n">
        <v>1</v>
      </c>
      <c r="I6480" t="n">
        <v>1897.23</v>
      </c>
    </row>
    <row r="6481">
      <c r="A6481" t="inlineStr">
        <is>
          <t>RET006497</t>
        </is>
      </c>
      <c r="B6481" t="inlineStr">
        <is>
          <t>O040970</t>
        </is>
      </c>
      <c r="C6481" s="25" t="n">
        <v>45800</v>
      </c>
      <c r="D6481" t="inlineStr">
        <is>
          <t>Electronics</t>
        </is>
      </c>
      <c r="E6481" t="inlineStr">
        <is>
          <t>North</t>
        </is>
      </c>
      <c r="F6481" t="inlineStr">
        <is>
          <t>Mobile App</t>
        </is>
      </c>
      <c r="G6481" t="inlineStr">
        <is>
          <t>Defective Product</t>
        </is>
      </c>
      <c r="H6481" t="n">
        <v>1</v>
      </c>
      <c r="I6481" t="n">
        <v>105130.55</v>
      </c>
    </row>
    <row r="6482">
      <c r="A6482" t="inlineStr">
        <is>
          <t>RET006498</t>
        </is>
      </c>
      <c r="B6482" t="inlineStr">
        <is>
          <t>O040972</t>
        </is>
      </c>
      <c r="C6482" s="25" t="n">
        <v>45800</v>
      </c>
      <c r="D6482" t="inlineStr">
        <is>
          <t>Electronics</t>
        </is>
      </c>
      <c r="E6482" t="inlineStr">
        <is>
          <t>West</t>
        </is>
      </c>
      <c r="F6482" t="inlineStr">
        <is>
          <t>Retail Store</t>
        </is>
      </c>
      <c r="G6482" t="inlineStr">
        <is>
          <t>Wrong Item Delivered</t>
        </is>
      </c>
      <c r="H6482" t="n">
        <v>1</v>
      </c>
      <c r="I6482" t="n">
        <v>22842.31</v>
      </c>
    </row>
    <row r="6483">
      <c r="A6483" t="inlineStr">
        <is>
          <t>RET006499</t>
        </is>
      </c>
      <c r="B6483" t="inlineStr">
        <is>
          <t>O040980</t>
        </is>
      </c>
      <c r="C6483" s="25" t="n">
        <v>45800</v>
      </c>
      <c r="D6483" t="inlineStr">
        <is>
          <t>Electronics</t>
        </is>
      </c>
      <c r="E6483" t="inlineStr">
        <is>
          <t>West</t>
        </is>
      </c>
      <c r="F6483" t="inlineStr">
        <is>
          <t>Mobile App</t>
        </is>
      </c>
      <c r="G6483" t="inlineStr">
        <is>
          <t>Changed Mind</t>
        </is>
      </c>
      <c r="H6483" t="n">
        <v>1</v>
      </c>
      <c r="I6483" t="n">
        <v>11592.21</v>
      </c>
    </row>
    <row r="6484">
      <c r="A6484" t="inlineStr">
        <is>
          <t>RET006500</t>
        </is>
      </c>
      <c r="B6484" t="inlineStr">
        <is>
          <t>O040984</t>
        </is>
      </c>
      <c r="C6484" s="25" t="n">
        <v>45801</v>
      </c>
      <c r="D6484" t="inlineStr">
        <is>
          <t>Fashion</t>
        </is>
      </c>
      <c r="E6484" t="inlineStr">
        <is>
          <t>Central</t>
        </is>
      </c>
      <c r="F6484" t="inlineStr">
        <is>
          <t>Marketplace</t>
        </is>
      </c>
      <c r="G6484" t="inlineStr">
        <is>
          <t>Size/Fit Issue</t>
        </is>
      </c>
      <c r="H6484" t="n">
        <v>1</v>
      </c>
      <c r="I6484" t="n">
        <v>1451.67</v>
      </c>
    </row>
    <row r="6485">
      <c r="A6485" t="inlineStr">
        <is>
          <t>RET006501</t>
        </is>
      </c>
      <c r="B6485" t="inlineStr">
        <is>
          <t>O040985</t>
        </is>
      </c>
      <c r="C6485" s="25" t="n">
        <v>45801</v>
      </c>
      <c r="D6485" t="inlineStr">
        <is>
          <t>Electronics</t>
        </is>
      </c>
      <c r="E6485" t="inlineStr">
        <is>
          <t>South</t>
        </is>
      </c>
      <c r="F6485" t="inlineStr">
        <is>
          <t>Marketplace</t>
        </is>
      </c>
      <c r="G6485" t="inlineStr">
        <is>
          <t>Late Delivery</t>
        </is>
      </c>
      <c r="H6485" t="n">
        <v>1</v>
      </c>
      <c r="I6485" t="n">
        <v>4614.27</v>
      </c>
    </row>
    <row r="6486">
      <c r="A6486" t="inlineStr">
        <is>
          <t>RET006502</t>
        </is>
      </c>
      <c r="B6486" t="inlineStr">
        <is>
          <t>O040989</t>
        </is>
      </c>
      <c r="C6486" s="25" t="n">
        <v>45801</v>
      </c>
      <c r="D6486" t="inlineStr">
        <is>
          <t>Fashion</t>
        </is>
      </c>
      <c r="E6486" t="inlineStr">
        <is>
          <t>South</t>
        </is>
      </c>
      <c r="F6486" t="inlineStr">
        <is>
          <t>Website</t>
        </is>
      </c>
      <c r="G6486" t="inlineStr">
        <is>
          <t>Changed Mind</t>
        </is>
      </c>
      <c r="H6486" t="n">
        <v>1</v>
      </c>
      <c r="I6486" t="n">
        <v>1160.07</v>
      </c>
    </row>
    <row r="6487">
      <c r="A6487" t="inlineStr">
        <is>
          <t>RET006503</t>
        </is>
      </c>
      <c r="B6487" t="inlineStr">
        <is>
          <t>O040991</t>
        </is>
      </c>
      <c r="C6487" s="25" t="n">
        <v>45801</v>
      </c>
      <c r="D6487" t="inlineStr">
        <is>
          <t>Fashion</t>
        </is>
      </c>
      <c r="E6487" t="inlineStr">
        <is>
          <t>South</t>
        </is>
      </c>
      <c r="F6487" t="inlineStr">
        <is>
          <t>Website</t>
        </is>
      </c>
      <c r="G6487" t="inlineStr">
        <is>
          <t>Changed Mind</t>
        </is>
      </c>
      <c r="H6487" t="n">
        <v>1</v>
      </c>
      <c r="I6487" t="n">
        <v>3254.54</v>
      </c>
    </row>
    <row r="6488">
      <c r="A6488" t="inlineStr">
        <is>
          <t>RET006504</t>
        </is>
      </c>
      <c r="B6488" t="inlineStr">
        <is>
          <t>O041005</t>
        </is>
      </c>
      <c r="C6488" s="25" t="n">
        <v>45801</v>
      </c>
      <c r="D6488" t="inlineStr">
        <is>
          <t>Electronics</t>
        </is>
      </c>
      <c r="E6488" t="inlineStr">
        <is>
          <t>East</t>
        </is>
      </c>
      <c r="F6488" t="inlineStr">
        <is>
          <t>Website</t>
        </is>
      </c>
      <c r="G6488" t="inlineStr">
        <is>
          <t>Defective Product</t>
        </is>
      </c>
      <c r="H6488" t="n">
        <v>1</v>
      </c>
      <c r="I6488" t="n">
        <v>10808.48</v>
      </c>
    </row>
    <row r="6489">
      <c r="A6489" t="inlineStr">
        <is>
          <t>RET006505</t>
        </is>
      </c>
      <c r="B6489" t="inlineStr">
        <is>
          <t>O041012</t>
        </is>
      </c>
      <c r="C6489" s="25" t="n">
        <v>45801</v>
      </c>
      <c r="D6489" t="inlineStr">
        <is>
          <t>Fashion</t>
        </is>
      </c>
      <c r="E6489" t="inlineStr">
        <is>
          <t>Central</t>
        </is>
      </c>
      <c r="F6489" t="inlineStr">
        <is>
          <t>Mobile App</t>
        </is>
      </c>
      <c r="G6489" t="inlineStr">
        <is>
          <t>Not as Described</t>
        </is>
      </c>
      <c r="H6489" t="n">
        <v>1</v>
      </c>
      <c r="I6489" t="n">
        <v>853.38</v>
      </c>
    </row>
    <row r="6490">
      <c r="A6490" t="inlineStr">
        <is>
          <t>RET006506</t>
        </is>
      </c>
      <c r="B6490" t="inlineStr">
        <is>
          <t>O041016</t>
        </is>
      </c>
      <c r="C6490" s="25" t="n">
        <v>45801</v>
      </c>
      <c r="D6490" t="inlineStr">
        <is>
          <t>Fashion</t>
        </is>
      </c>
      <c r="E6490" t="inlineStr">
        <is>
          <t>Central</t>
        </is>
      </c>
      <c r="F6490" t="inlineStr">
        <is>
          <t>Marketplace</t>
        </is>
      </c>
      <c r="G6490" t="inlineStr">
        <is>
          <t>Not as Described</t>
        </is>
      </c>
      <c r="H6490" t="n">
        <v>2</v>
      </c>
      <c r="I6490" t="n">
        <v>4024.96</v>
      </c>
    </row>
    <row r="6491">
      <c r="A6491" t="inlineStr">
        <is>
          <t>RET006507</t>
        </is>
      </c>
      <c r="B6491" t="inlineStr">
        <is>
          <t>O041025</t>
        </is>
      </c>
      <c r="C6491" s="25" t="n">
        <v>45801</v>
      </c>
      <c r="D6491" t="inlineStr">
        <is>
          <t>Fashion</t>
        </is>
      </c>
      <c r="E6491" t="inlineStr">
        <is>
          <t>West</t>
        </is>
      </c>
      <c r="F6491" t="inlineStr">
        <is>
          <t>Mobile App</t>
        </is>
      </c>
      <c r="G6491" t="inlineStr">
        <is>
          <t>Defective Product</t>
        </is>
      </c>
      <c r="H6491" t="n">
        <v>1</v>
      </c>
      <c r="I6491" t="n">
        <v>563.62</v>
      </c>
    </row>
    <row r="6492">
      <c r="A6492" t="inlineStr">
        <is>
          <t>RET006508</t>
        </is>
      </c>
      <c r="B6492" t="inlineStr">
        <is>
          <t>O041031</t>
        </is>
      </c>
      <c r="C6492" s="25" t="n">
        <v>45801</v>
      </c>
      <c r="D6492" t="inlineStr">
        <is>
          <t>Beauty</t>
        </is>
      </c>
      <c r="E6492" t="inlineStr">
        <is>
          <t>East</t>
        </is>
      </c>
      <c r="F6492" t="inlineStr">
        <is>
          <t>Mobile App</t>
        </is>
      </c>
      <c r="G6492" t="inlineStr">
        <is>
          <t>Changed Mind</t>
        </is>
      </c>
      <c r="H6492" t="n">
        <v>2</v>
      </c>
      <c r="I6492" t="n">
        <v>445.84</v>
      </c>
    </row>
    <row r="6493">
      <c r="A6493" t="inlineStr">
        <is>
          <t>RET006509</t>
        </is>
      </c>
      <c r="B6493" t="inlineStr">
        <is>
          <t>O041041</t>
        </is>
      </c>
      <c r="C6493" s="25" t="n">
        <v>45801</v>
      </c>
      <c r="D6493" t="inlineStr">
        <is>
          <t>Beauty</t>
        </is>
      </c>
      <c r="E6493" t="inlineStr">
        <is>
          <t>South</t>
        </is>
      </c>
      <c r="F6493" t="inlineStr">
        <is>
          <t>Mobile App</t>
        </is>
      </c>
      <c r="G6493" t="inlineStr">
        <is>
          <t>Changed Mind</t>
        </is>
      </c>
      <c r="H6493" t="n">
        <v>1</v>
      </c>
      <c r="I6493" t="n">
        <v>534.42</v>
      </c>
    </row>
    <row r="6494">
      <c r="A6494" t="inlineStr">
        <is>
          <t>RET006510</t>
        </is>
      </c>
      <c r="B6494" t="inlineStr">
        <is>
          <t>O041044</t>
        </is>
      </c>
      <c r="C6494" s="25" t="n">
        <v>45801</v>
      </c>
      <c r="D6494" t="inlineStr">
        <is>
          <t>Fashion</t>
        </is>
      </c>
      <c r="E6494" t="inlineStr">
        <is>
          <t>Central</t>
        </is>
      </c>
      <c r="F6494" t="inlineStr">
        <is>
          <t>Mobile App</t>
        </is>
      </c>
      <c r="G6494" t="inlineStr">
        <is>
          <t>Not as Described</t>
        </is>
      </c>
      <c r="H6494" t="n">
        <v>1</v>
      </c>
      <c r="I6494" t="n">
        <v>1254.76</v>
      </c>
    </row>
    <row r="6495">
      <c r="A6495" t="inlineStr">
        <is>
          <t>RET006511</t>
        </is>
      </c>
      <c r="B6495" t="inlineStr">
        <is>
          <t>O041044</t>
        </is>
      </c>
      <c r="C6495" s="25" t="n">
        <v>45801</v>
      </c>
      <c r="D6495" t="inlineStr">
        <is>
          <t>Fashion</t>
        </is>
      </c>
      <c r="E6495" t="inlineStr">
        <is>
          <t>Central</t>
        </is>
      </c>
      <c r="F6495" t="inlineStr">
        <is>
          <t>Mobile App</t>
        </is>
      </c>
      <c r="G6495" t="inlineStr">
        <is>
          <t>Wrong Item Delivered</t>
        </is>
      </c>
      <c r="H6495" t="n">
        <v>1</v>
      </c>
      <c r="I6495" t="n">
        <v>1221.13</v>
      </c>
    </row>
    <row r="6496">
      <c r="A6496" t="inlineStr">
        <is>
          <t>RET006512</t>
        </is>
      </c>
      <c r="B6496" t="inlineStr">
        <is>
          <t>O041047</t>
        </is>
      </c>
      <c r="C6496" s="25" t="n">
        <v>45801</v>
      </c>
      <c r="D6496" t="inlineStr">
        <is>
          <t>Electronics</t>
        </is>
      </c>
      <c r="E6496" t="inlineStr">
        <is>
          <t>East</t>
        </is>
      </c>
      <c r="F6496" t="inlineStr">
        <is>
          <t>Website</t>
        </is>
      </c>
      <c r="G6496" t="inlineStr">
        <is>
          <t>Not as Described</t>
        </is>
      </c>
      <c r="H6496" t="n">
        <v>1</v>
      </c>
      <c r="I6496" t="n">
        <v>2276.88</v>
      </c>
    </row>
    <row r="6497">
      <c r="A6497" t="inlineStr">
        <is>
          <t>RET006513</t>
        </is>
      </c>
      <c r="B6497" t="inlineStr">
        <is>
          <t>O041049</t>
        </is>
      </c>
      <c r="C6497" s="25" t="n">
        <v>45801</v>
      </c>
      <c r="D6497" t="inlineStr">
        <is>
          <t>Fashion</t>
        </is>
      </c>
      <c r="E6497" t="inlineStr">
        <is>
          <t>West</t>
        </is>
      </c>
      <c r="F6497" t="inlineStr">
        <is>
          <t>Marketplace</t>
        </is>
      </c>
      <c r="G6497" t="inlineStr">
        <is>
          <t>Changed Mind</t>
        </is>
      </c>
      <c r="H6497" t="n">
        <v>1</v>
      </c>
      <c r="I6497" t="n">
        <v>670.7</v>
      </c>
    </row>
    <row r="6498">
      <c r="A6498" t="inlineStr">
        <is>
          <t>RET006514</t>
        </is>
      </c>
      <c r="B6498" t="inlineStr">
        <is>
          <t>O041052</t>
        </is>
      </c>
      <c r="C6498" s="25" t="n">
        <v>45801</v>
      </c>
      <c r="D6498" t="inlineStr">
        <is>
          <t>Fashion</t>
        </is>
      </c>
      <c r="E6498" t="inlineStr">
        <is>
          <t>West</t>
        </is>
      </c>
      <c r="F6498" t="inlineStr">
        <is>
          <t>Website</t>
        </is>
      </c>
      <c r="G6498" t="inlineStr">
        <is>
          <t>Size/Fit Issue</t>
        </is>
      </c>
      <c r="H6498" t="n">
        <v>1</v>
      </c>
      <c r="I6498" t="n">
        <v>1057.32</v>
      </c>
    </row>
    <row r="6499">
      <c r="A6499" t="inlineStr">
        <is>
          <t>RET006515</t>
        </is>
      </c>
      <c r="B6499" t="inlineStr">
        <is>
          <t>O041056</t>
        </is>
      </c>
      <c r="C6499" s="25" t="n">
        <v>45802</v>
      </c>
      <c r="D6499" t="inlineStr">
        <is>
          <t>Fashion</t>
        </is>
      </c>
      <c r="E6499" t="inlineStr">
        <is>
          <t>South</t>
        </is>
      </c>
      <c r="F6499" t="inlineStr">
        <is>
          <t>Mobile App</t>
        </is>
      </c>
      <c r="G6499" t="inlineStr">
        <is>
          <t>Size/Fit Issue</t>
        </is>
      </c>
      <c r="H6499" t="n">
        <v>1</v>
      </c>
      <c r="I6499" t="n">
        <v>1714.93</v>
      </c>
    </row>
    <row r="6500">
      <c r="A6500" t="inlineStr">
        <is>
          <t>RET006516</t>
        </is>
      </c>
      <c r="B6500" t="inlineStr">
        <is>
          <t>O041058</t>
        </is>
      </c>
      <c r="C6500" s="25" t="n">
        <v>45802</v>
      </c>
      <c r="D6500" t="inlineStr">
        <is>
          <t>Fashion</t>
        </is>
      </c>
      <c r="E6500" t="inlineStr">
        <is>
          <t>North</t>
        </is>
      </c>
      <c r="F6500" t="inlineStr">
        <is>
          <t>Marketplace</t>
        </is>
      </c>
      <c r="G6500" t="inlineStr">
        <is>
          <t>Not as Described</t>
        </is>
      </c>
      <c r="H6500" t="n">
        <v>1</v>
      </c>
      <c r="I6500" t="n">
        <v>1807.41</v>
      </c>
    </row>
    <row r="6501">
      <c r="A6501" t="inlineStr">
        <is>
          <t>RET006517</t>
        </is>
      </c>
      <c r="B6501" t="inlineStr">
        <is>
          <t>O041062</t>
        </is>
      </c>
      <c r="C6501" s="25" t="n">
        <v>45802</v>
      </c>
      <c r="D6501" t="inlineStr">
        <is>
          <t>Fashion</t>
        </is>
      </c>
      <c r="E6501" t="inlineStr">
        <is>
          <t>West</t>
        </is>
      </c>
      <c r="F6501" t="inlineStr">
        <is>
          <t>Website</t>
        </is>
      </c>
      <c r="G6501" t="inlineStr">
        <is>
          <t>Not as Described</t>
        </is>
      </c>
      <c r="H6501" t="n">
        <v>1</v>
      </c>
      <c r="I6501" t="n">
        <v>1405.7</v>
      </c>
    </row>
    <row r="6502">
      <c r="A6502" t="inlineStr">
        <is>
          <t>RET006518</t>
        </is>
      </c>
      <c r="B6502" t="inlineStr">
        <is>
          <t>O041070</t>
        </is>
      </c>
      <c r="C6502" s="25" t="n">
        <v>45802</v>
      </c>
      <c r="D6502" t="inlineStr">
        <is>
          <t>Fashion</t>
        </is>
      </c>
      <c r="E6502" t="inlineStr">
        <is>
          <t>South</t>
        </is>
      </c>
      <c r="F6502" t="inlineStr">
        <is>
          <t>Marketplace</t>
        </is>
      </c>
      <c r="G6502" t="inlineStr">
        <is>
          <t>Defective Product</t>
        </is>
      </c>
      <c r="H6502" t="n">
        <v>1</v>
      </c>
      <c r="I6502" t="n">
        <v>718.24</v>
      </c>
    </row>
    <row r="6503">
      <c r="A6503" t="inlineStr">
        <is>
          <t>RET006519</t>
        </is>
      </c>
      <c r="B6503" t="inlineStr">
        <is>
          <t>O041088</t>
        </is>
      </c>
      <c r="C6503" s="25" t="n">
        <v>45802</v>
      </c>
      <c r="D6503" t="inlineStr">
        <is>
          <t>Grocery</t>
        </is>
      </c>
      <c r="E6503" t="inlineStr">
        <is>
          <t>South</t>
        </is>
      </c>
      <c r="F6503" t="inlineStr">
        <is>
          <t>Marketplace</t>
        </is>
      </c>
      <c r="G6503" t="inlineStr">
        <is>
          <t>Not as Described</t>
        </is>
      </c>
      <c r="H6503" t="n">
        <v>1</v>
      </c>
      <c r="I6503" t="n">
        <v>944.29</v>
      </c>
    </row>
    <row r="6504">
      <c r="A6504" t="inlineStr">
        <is>
          <t>RET006520</t>
        </is>
      </c>
      <c r="B6504" t="inlineStr">
        <is>
          <t>O041090</t>
        </is>
      </c>
      <c r="C6504" s="25" t="n">
        <v>45802</v>
      </c>
      <c r="D6504" t="inlineStr">
        <is>
          <t>Electronics</t>
        </is>
      </c>
      <c r="E6504" t="inlineStr">
        <is>
          <t>North</t>
        </is>
      </c>
      <c r="F6504" t="inlineStr">
        <is>
          <t>Mobile App</t>
        </is>
      </c>
      <c r="G6504" t="inlineStr">
        <is>
          <t>Damaged in Transit</t>
        </is>
      </c>
      <c r="H6504" t="n">
        <v>1</v>
      </c>
      <c r="I6504" t="n">
        <v>16060.3</v>
      </c>
    </row>
    <row r="6505">
      <c r="A6505" t="inlineStr">
        <is>
          <t>RET006521</t>
        </is>
      </c>
      <c r="B6505" t="inlineStr">
        <is>
          <t>O041093</t>
        </is>
      </c>
      <c r="C6505" s="25" t="n">
        <v>45802</v>
      </c>
      <c r="D6505" t="inlineStr">
        <is>
          <t>Fashion</t>
        </is>
      </c>
      <c r="E6505" t="inlineStr">
        <is>
          <t>North</t>
        </is>
      </c>
      <c r="F6505" t="inlineStr">
        <is>
          <t>Mobile App</t>
        </is>
      </c>
      <c r="G6505" t="inlineStr">
        <is>
          <t>Size/Fit Issue</t>
        </is>
      </c>
      <c r="H6505" t="n">
        <v>1</v>
      </c>
      <c r="I6505" t="n">
        <v>943.26</v>
      </c>
    </row>
    <row r="6506">
      <c r="A6506" t="inlineStr">
        <is>
          <t>RET006522</t>
        </is>
      </c>
      <c r="B6506" t="inlineStr">
        <is>
          <t>O041094</t>
        </is>
      </c>
      <c r="C6506" s="25" t="n">
        <v>45802</v>
      </c>
      <c r="D6506" t="inlineStr">
        <is>
          <t>Fashion</t>
        </is>
      </c>
      <c r="E6506" t="inlineStr">
        <is>
          <t>Central</t>
        </is>
      </c>
      <c r="F6506" t="inlineStr">
        <is>
          <t>Marketplace</t>
        </is>
      </c>
      <c r="G6506" t="inlineStr">
        <is>
          <t>Not as Described</t>
        </is>
      </c>
      <c r="H6506" t="n">
        <v>1</v>
      </c>
      <c r="I6506" t="n">
        <v>534.42</v>
      </c>
    </row>
    <row r="6507">
      <c r="A6507" t="inlineStr">
        <is>
          <t>RET006523</t>
        </is>
      </c>
      <c r="B6507" t="inlineStr">
        <is>
          <t>O041101</t>
        </is>
      </c>
      <c r="C6507" s="25" t="n">
        <v>45802</v>
      </c>
      <c r="D6507" t="inlineStr">
        <is>
          <t>Fashion</t>
        </is>
      </c>
      <c r="E6507" t="inlineStr">
        <is>
          <t>North</t>
        </is>
      </c>
      <c r="F6507" t="inlineStr">
        <is>
          <t>Website</t>
        </is>
      </c>
      <c r="G6507" t="inlineStr">
        <is>
          <t>Not as Described</t>
        </is>
      </c>
      <c r="H6507" t="n">
        <v>1</v>
      </c>
      <c r="I6507" t="n">
        <v>1599.69</v>
      </c>
    </row>
    <row r="6508">
      <c r="A6508" t="inlineStr">
        <is>
          <t>RET006524</t>
        </is>
      </c>
      <c r="B6508" t="inlineStr">
        <is>
          <t>O041104</t>
        </is>
      </c>
      <c r="C6508" s="25" t="n">
        <v>45802</v>
      </c>
      <c r="D6508" t="inlineStr">
        <is>
          <t>Home &amp; Kitchen</t>
        </is>
      </c>
      <c r="E6508" t="inlineStr">
        <is>
          <t>East</t>
        </is>
      </c>
      <c r="F6508" t="inlineStr">
        <is>
          <t>Website</t>
        </is>
      </c>
      <c r="G6508" t="inlineStr">
        <is>
          <t>Defective Product</t>
        </is>
      </c>
      <c r="H6508" t="n">
        <v>1</v>
      </c>
      <c r="I6508" t="n">
        <v>1118.48</v>
      </c>
    </row>
    <row r="6509">
      <c r="A6509" t="inlineStr">
        <is>
          <t>RET006525</t>
        </is>
      </c>
      <c r="B6509" t="inlineStr">
        <is>
          <t>O041107</t>
        </is>
      </c>
      <c r="C6509" s="25" t="n">
        <v>45802</v>
      </c>
      <c r="D6509" t="inlineStr">
        <is>
          <t>Home &amp; Kitchen</t>
        </is>
      </c>
      <c r="E6509" t="inlineStr">
        <is>
          <t>Central</t>
        </is>
      </c>
      <c r="F6509" t="inlineStr">
        <is>
          <t>Marketplace</t>
        </is>
      </c>
      <c r="G6509" t="inlineStr">
        <is>
          <t>Defective Product</t>
        </is>
      </c>
      <c r="H6509" t="n">
        <v>1</v>
      </c>
      <c r="I6509" t="n">
        <v>283.11</v>
      </c>
    </row>
    <row r="6510">
      <c r="A6510" t="inlineStr">
        <is>
          <t>RET006526</t>
        </is>
      </c>
      <c r="B6510" t="inlineStr">
        <is>
          <t>O041121</t>
        </is>
      </c>
      <c r="C6510" s="25" t="n">
        <v>45803</v>
      </c>
      <c r="D6510" t="inlineStr">
        <is>
          <t>Electronics</t>
        </is>
      </c>
      <c r="E6510" t="inlineStr">
        <is>
          <t>West</t>
        </is>
      </c>
      <c r="F6510" t="inlineStr">
        <is>
          <t>Retail Store</t>
        </is>
      </c>
      <c r="G6510" t="inlineStr">
        <is>
          <t>Late Delivery</t>
        </is>
      </c>
      <c r="H6510" t="n">
        <v>1</v>
      </c>
      <c r="I6510" t="n">
        <v>18894.47</v>
      </c>
    </row>
    <row r="6511">
      <c r="A6511" t="inlineStr">
        <is>
          <t>RET006527</t>
        </is>
      </c>
      <c r="B6511" t="inlineStr">
        <is>
          <t>O041131</t>
        </is>
      </c>
      <c r="C6511" s="25" t="n">
        <v>45803</v>
      </c>
      <c r="D6511" t="inlineStr">
        <is>
          <t>Electronics</t>
        </is>
      </c>
      <c r="E6511" t="inlineStr">
        <is>
          <t>North</t>
        </is>
      </c>
      <c r="F6511" t="inlineStr">
        <is>
          <t>Website</t>
        </is>
      </c>
      <c r="G6511" t="inlineStr">
        <is>
          <t>Not as Described</t>
        </is>
      </c>
      <c r="H6511" t="n">
        <v>1</v>
      </c>
      <c r="I6511" t="n">
        <v>36152.59</v>
      </c>
    </row>
    <row r="6512">
      <c r="A6512" t="inlineStr">
        <is>
          <t>RET006528</t>
        </is>
      </c>
      <c r="B6512" t="inlineStr">
        <is>
          <t>O041137</t>
        </is>
      </c>
      <c r="C6512" s="25" t="n">
        <v>45803</v>
      </c>
      <c r="D6512" t="inlineStr">
        <is>
          <t>Fashion</t>
        </is>
      </c>
      <c r="E6512" t="inlineStr">
        <is>
          <t>South</t>
        </is>
      </c>
      <c r="F6512" t="inlineStr">
        <is>
          <t>Marketplace</t>
        </is>
      </c>
      <c r="G6512" t="inlineStr">
        <is>
          <t>Size/Fit Issue</t>
        </is>
      </c>
      <c r="H6512" t="n">
        <v>1</v>
      </c>
      <c r="I6512" t="n">
        <v>1359.73</v>
      </c>
    </row>
    <row r="6513">
      <c r="A6513" t="inlineStr">
        <is>
          <t>RET006529</t>
        </is>
      </c>
      <c r="B6513" t="inlineStr">
        <is>
          <t>O041148</t>
        </is>
      </c>
      <c r="C6513" s="25" t="n">
        <v>45803</v>
      </c>
      <c r="D6513" t="inlineStr">
        <is>
          <t>Home &amp; Kitchen</t>
        </is>
      </c>
      <c r="E6513" t="inlineStr">
        <is>
          <t>West</t>
        </is>
      </c>
      <c r="F6513" t="inlineStr">
        <is>
          <t>Marketplace</t>
        </is>
      </c>
      <c r="G6513" t="inlineStr">
        <is>
          <t>Defective Product</t>
        </is>
      </c>
      <c r="H6513" t="n">
        <v>1</v>
      </c>
      <c r="I6513" t="n">
        <v>2179.53</v>
      </c>
    </row>
    <row r="6514">
      <c r="A6514" t="inlineStr">
        <is>
          <t>RET006530</t>
        </is>
      </c>
      <c r="B6514" t="inlineStr">
        <is>
          <t>O041154</t>
        </is>
      </c>
      <c r="C6514" s="25" t="n">
        <v>45803</v>
      </c>
      <c r="D6514" t="inlineStr">
        <is>
          <t>Books</t>
        </is>
      </c>
      <c r="E6514" t="inlineStr">
        <is>
          <t>South</t>
        </is>
      </c>
      <c r="F6514" t="inlineStr">
        <is>
          <t>Marketplace</t>
        </is>
      </c>
      <c r="G6514" t="inlineStr">
        <is>
          <t>Damaged in Transit</t>
        </is>
      </c>
      <c r="H6514" t="n">
        <v>1</v>
      </c>
      <c r="I6514" t="n">
        <v>583.09</v>
      </c>
    </row>
    <row r="6515">
      <c r="A6515" t="inlineStr">
        <is>
          <t>RET006531</t>
        </is>
      </c>
      <c r="B6515" t="inlineStr">
        <is>
          <t>O041155</t>
        </is>
      </c>
      <c r="C6515" s="25" t="n">
        <v>45803</v>
      </c>
      <c r="D6515" t="inlineStr">
        <is>
          <t>Fashion</t>
        </is>
      </c>
      <c r="E6515" t="inlineStr">
        <is>
          <t>West</t>
        </is>
      </c>
      <c r="F6515" t="inlineStr">
        <is>
          <t>Website</t>
        </is>
      </c>
      <c r="G6515" t="inlineStr">
        <is>
          <t>Not as Described</t>
        </is>
      </c>
      <c r="H6515" t="n">
        <v>1</v>
      </c>
      <c r="I6515" t="n">
        <v>553.83</v>
      </c>
    </row>
    <row r="6516">
      <c r="A6516" t="inlineStr">
        <is>
          <t>RET006532</t>
        </is>
      </c>
      <c r="B6516" t="inlineStr">
        <is>
          <t>O041164</t>
        </is>
      </c>
      <c r="C6516" s="25" t="n">
        <v>45804</v>
      </c>
      <c r="D6516" t="inlineStr">
        <is>
          <t>Fashion</t>
        </is>
      </c>
      <c r="E6516" t="inlineStr">
        <is>
          <t>West</t>
        </is>
      </c>
      <c r="F6516" t="inlineStr">
        <is>
          <t>Mobile App</t>
        </is>
      </c>
      <c r="G6516" t="inlineStr">
        <is>
          <t>Damaged in Transit</t>
        </is>
      </c>
      <c r="H6516" t="n">
        <v>1</v>
      </c>
      <c r="I6516" t="n">
        <v>574.38</v>
      </c>
    </row>
    <row r="6517">
      <c r="A6517" t="inlineStr">
        <is>
          <t>RET006533</t>
        </is>
      </c>
      <c r="B6517" t="inlineStr">
        <is>
          <t>O041169</t>
        </is>
      </c>
      <c r="C6517" s="25" t="n">
        <v>45804</v>
      </c>
      <c r="D6517" t="inlineStr">
        <is>
          <t>Books</t>
        </is>
      </c>
      <c r="E6517" t="inlineStr">
        <is>
          <t>Central</t>
        </is>
      </c>
      <c r="F6517" t="inlineStr">
        <is>
          <t>Website</t>
        </is>
      </c>
      <c r="G6517" t="inlineStr">
        <is>
          <t>Damaged in Transit</t>
        </is>
      </c>
      <c r="H6517" t="n">
        <v>2</v>
      </c>
      <c r="I6517" t="n">
        <v>1029.9</v>
      </c>
    </row>
    <row r="6518">
      <c r="A6518" t="inlineStr">
        <is>
          <t>RET006534</t>
        </is>
      </c>
      <c r="B6518" t="inlineStr">
        <is>
          <t>O041169</t>
        </is>
      </c>
      <c r="C6518" s="25" t="n">
        <v>45804</v>
      </c>
      <c r="D6518" t="inlineStr">
        <is>
          <t>Beauty</t>
        </is>
      </c>
      <c r="E6518" t="inlineStr">
        <is>
          <t>Central</t>
        </is>
      </c>
      <c r="F6518" t="inlineStr">
        <is>
          <t>Website</t>
        </is>
      </c>
      <c r="G6518" t="inlineStr">
        <is>
          <t>Defective Product</t>
        </is>
      </c>
      <c r="H6518" t="n">
        <v>1</v>
      </c>
      <c r="I6518" t="n">
        <v>379.15</v>
      </c>
    </row>
    <row r="6519">
      <c r="A6519" t="inlineStr">
        <is>
          <t>RET006535</t>
        </is>
      </c>
      <c r="B6519" t="inlineStr">
        <is>
          <t>O041169</t>
        </is>
      </c>
      <c r="C6519" s="25" t="n">
        <v>45804</v>
      </c>
      <c r="D6519" t="inlineStr">
        <is>
          <t>Fashion</t>
        </is>
      </c>
      <c r="E6519" t="inlineStr">
        <is>
          <t>Central</t>
        </is>
      </c>
      <c r="F6519" t="inlineStr">
        <is>
          <t>Website</t>
        </is>
      </c>
      <c r="G6519" t="inlineStr">
        <is>
          <t>Size/Fit Issue</t>
        </is>
      </c>
      <c r="H6519" t="n">
        <v>1</v>
      </c>
      <c r="I6519" t="n">
        <v>594.9299999999999</v>
      </c>
    </row>
    <row r="6520">
      <c r="A6520" t="inlineStr">
        <is>
          <t>RET006536</t>
        </is>
      </c>
      <c r="B6520" t="inlineStr">
        <is>
          <t>O041175</t>
        </is>
      </c>
      <c r="C6520" s="25" t="n">
        <v>45804</v>
      </c>
      <c r="D6520" t="inlineStr">
        <is>
          <t>Fashion</t>
        </is>
      </c>
      <c r="E6520" t="inlineStr">
        <is>
          <t>East</t>
        </is>
      </c>
      <c r="F6520" t="inlineStr">
        <is>
          <t>Mobile App</t>
        </is>
      </c>
      <c r="G6520" t="inlineStr">
        <is>
          <t>Damaged in Transit</t>
        </is>
      </c>
      <c r="H6520" t="n">
        <v>1</v>
      </c>
      <c r="I6520" t="n">
        <v>728.51</v>
      </c>
    </row>
    <row r="6521">
      <c r="A6521" t="inlineStr">
        <is>
          <t>RET006537</t>
        </is>
      </c>
      <c r="B6521" t="inlineStr">
        <is>
          <t>O041185</t>
        </is>
      </c>
      <c r="C6521" s="25" t="n">
        <v>45804</v>
      </c>
      <c r="D6521" t="inlineStr">
        <is>
          <t>Home &amp; Kitchen</t>
        </is>
      </c>
      <c r="E6521" t="inlineStr">
        <is>
          <t>West</t>
        </is>
      </c>
      <c r="F6521" t="inlineStr">
        <is>
          <t>Marketplace</t>
        </is>
      </c>
      <c r="G6521" t="inlineStr">
        <is>
          <t>Not as Described</t>
        </is>
      </c>
      <c r="H6521" t="n">
        <v>1</v>
      </c>
      <c r="I6521" t="n">
        <v>2526.67</v>
      </c>
    </row>
    <row r="6522">
      <c r="A6522" t="inlineStr">
        <is>
          <t>RET006538</t>
        </is>
      </c>
      <c r="B6522" t="inlineStr">
        <is>
          <t>O041207</t>
        </is>
      </c>
      <c r="C6522" s="25" t="n">
        <v>45805</v>
      </c>
      <c r="D6522" t="inlineStr">
        <is>
          <t>Fashion</t>
        </is>
      </c>
      <c r="E6522" t="inlineStr">
        <is>
          <t>South</t>
        </is>
      </c>
      <c r="F6522" t="inlineStr">
        <is>
          <t>Marketplace</t>
        </is>
      </c>
      <c r="G6522" t="inlineStr">
        <is>
          <t>Size/Fit Issue</t>
        </is>
      </c>
      <c r="H6522" t="n">
        <v>1</v>
      </c>
      <c r="I6522" t="n">
        <v>512.73</v>
      </c>
    </row>
    <row r="6523">
      <c r="A6523" t="inlineStr">
        <is>
          <t>RET006539</t>
        </is>
      </c>
      <c r="B6523" t="inlineStr">
        <is>
          <t>O041228</t>
        </is>
      </c>
      <c r="C6523" s="25" t="n">
        <v>45805</v>
      </c>
      <c r="D6523" t="inlineStr">
        <is>
          <t>Beauty</t>
        </is>
      </c>
      <c r="E6523" t="inlineStr">
        <is>
          <t>West</t>
        </is>
      </c>
      <c r="F6523" t="inlineStr">
        <is>
          <t>Mobile App</t>
        </is>
      </c>
      <c r="G6523" t="inlineStr">
        <is>
          <t>Damaged in Transit</t>
        </is>
      </c>
      <c r="H6523" t="n">
        <v>1</v>
      </c>
      <c r="I6523" t="n">
        <v>582.98</v>
      </c>
    </row>
    <row r="6524">
      <c r="A6524" t="inlineStr">
        <is>
          <t>RET006540</t>
        </is>
      </c>
      <c r="B6524" t="inlineStr">
        <is>
          <t>O041229</t>
        </is>
      </c>
      <c r="C6524" s="25" t="n">
        <v>45805</v>
      </c>
      <c r="D6524" t="inlineStr">
        <is>
          <t>Fashion</t>
        </is>
      </c>
      <c r="E6524" t="inlineStr">
        <is>
          <t>East</t>
        </is>
      </c>
      <c r="F6524" t="inlineStr">
        <is>
          <t>Mobile App</t>
        </is>
      </c>
      <c r="G6524" t="inlineStr">
        <is>
          <t>Not as Described</t>
        </is>
      </c>
      <c r="H6524" t="n">
        <v>1</v>
      </c>
      <c r="I6524" t="n">
        <v>666.86</v>
      </c>
    </row>
    <row r="6525">
      <c r="A6525" t="inlineStr">
        <is>
          <t>RET006541</t>
        </is>
      </c>
      <c r="B6525" t="inlineStr">
        <is>
          <t>O041230</t>
        </is>
      </c>
      <c r="C6525" s="25" t="n">
        <v>45805</v>
      </c>
      <c r="D6525" t="inlineStr">
        <is>
          <t>Fashion</t>
        </is>
      </c>
      <c r="E6525" t="inlineStr">
        <is>
          <t>South</t>
        </is>
      </c>
      <c r="F6525" t="inlineStr">
        <is>
          <t>Mobile App</t>
        </is>
      </c>
      <c r="G6525" t="inlineStr">
        <is>
          <t>Damaged in Transit</t>
        </is>
      </c>
      <c r="H6525" t="n">
        <v>1</v>
      </c>
      <c r="I6525" t="n">
        <v>1945.8</v>
      </c>
    </row>
    <row r="6526">
      <c r="A6526" t="inlineStr">
        <is>
          <t>RET006542</t>
        </is>
      </c>
      <c r="B6526" t="inlineStr">
        <is>
          <t>O041245</t>
        </is>
      </c>
      <c r="C6526" s="25" t="n">
        <v>45805</v>
      </c>
      <c r="D6526" t="inlineStr">
        <is>
          <t>Beauty</t>
        </is>
      </c>
      <c r="E6526" t="inlineStr">
        <is>
          <t>West</t>
        </is>
      </c>
      <c r="F6526" t="inlineStr">
        <is>
          <t>Mobile App</t>
        </is>
      </c>
      <c r="G6526" t="inlineStr">
        <is>
          <t>Defective Product</t>
        </is>
      </c>
      <c r="H6526" t="n">
        <v>1</v>
      </c>
      <c r="I6526" t="n">
        <v>745.22</v>
      </c>
    </row>
    <row r="6527">
      <c r="A6527" t="inlineStr">
        <is>
          <t>RET006543</t>
        </is>
      </c>
      <c r="B6527" t="inlineStr">
        <is>
          <t>O041248</t>
        </is>
      </c>
      <c r="C6527" s="25" t="n">
        <v>45806</v>
      </c>
      <c r="D6527" t="inlineStr">
        <is>
          <t>Electronics</t>
        </is>
      </c>
      <c r="E6527" t="inlineStr">
        <is>
          <t>West</t>
        </is>
      </c>
      <c r="F6527" t="inlineStr">
        <is>
          <t>Mobile App</t>
        </is>
      </c>
      <c r="G6527" t="inlineStr">
        <is>
          <t>Size/Fit Issue</t>
        </is>
      </c>
      <c r="H6527" t="n">
        <v>1</v>
      </c>
      <c r="I6527" t="n">
        <v>24392.3</v>
      </c>
    </row>
    <row r="6528">
      <c r="A6528" t="inlineStr">
        <is>
          <t>RET006544</t>
        </is>
      </c>
      <c r="B6528" t="inlineStr">
        <is>
          <t>O041253</t>
        </is>
      </c>
      <c r="C6528" s="25" t="n">
        <v>45806</v>
      </c>
      <c r="D6528" t="inlineStr">
        <is>
          <t>Electronics</t>
        </is>
      </c>
      <c r="E6528" t="inlineStr">
        <is>
          <t>West</t>
        </is>
      </c>
      <c r="F6528" t="inlineStr">
        <is>
          <t>Marketplace</t>
        </is>
      </c>
      <c r="G6528" t="inlineStr">
        <is>
          <t>Defective Product</t>
        </is>
      </c>
      <c r="H6528" t="n">
        <v>2</v>
      </c>
      <c r="I6528" t="n">
        <v>59494.71</v>
      </c>
    </row>
    <row r="6529">
      <c r="A6529" t="inlineStr">
        <is>
          <t>RET006545</t>
        </is>
      </c>
      <c r="B6529" t="inlineStr">
        <is>
          <t>O041254</t>
        </is>
      </c>
      <c r="C6529" s="25" t="n">
        <v>45806</v>
      </c>
      <c r="D6529" t="inlineStr">
        <is>
          <t>Books</t>
        </is>
      </c>
      <c r="E6529" t="inlineStr">
        <is>
          <t>North</t>
        </is>
      </c>
      <c r="F6529" t="inlineStr">
        <is>
          <t>Mobile App</t>
        </is>
      </c>
      <c r="G6529" t="inlineStr">
        <is>
          <t>Damaged in Transit</t>
        </is>
      </c>
      <c r="H6529" t="n">
        <v>1</v>
      </c>
      <c r="I6529" t="n">
        <v>334.21</v>
      </c>
    </row>
    <row r="6530">
      <c r="A6530" t="inlineStr">
        <is>
          <t>RET006546</t>
        </is>
      </c>
      <c r="B6530" t="inlineStr">
        <is>
          <t>O041264</t>
        </is>
      </c>
      <c r="C6530" s="25" t="n">
        <v>45806</v>
      </c>
      <c r="D6530" t="inlineStr">
        <is>
          <t>Beauty</t>
        </is>
      </c>
      <c r="E6530" t="inlineStr">
        <is>
          <t>West</t>
        </is>
      </c>
      <c r="F6530" t="inlineStr">
        <is>
          <t>Mobile App</t>
        </is>
      </c>
      <c r="G6530" t="inlineStr">
        <is>
          <t>Damaged in Transit</t>
        </is>
      </c>
      <c r="H6530" t="n">
        <v>1</v>
      </c>
      <c r="I6530" t="n">
        <v>1067.59</v>
      </c>
    </row>
    <row r="6531">
      <c r="A6531" t="inlineStr">
        <is>
          <t>RET006547</t>
        </is>
      </c>
      <c r="B6531" t="inlineStr">
        <is>
          <t>O041265</t>
        </is>
      </c>
      <c r="C6531" s="25" t="n">
        <v>45806</v>
      </c>
      <c r="D6531" t="inlineStr">
        <is>
          <t>Beauty</t>
        </is>
      </c>
      <c r="E6531" t="inlineStr">
        <is>
          <t>South</t>
        </is>
      </c>
      <c r="F6531" t="inlineStr">
        <is>
          <t>Mobile App</t>
        </is>
      </c>
      <c r="G6531" t="inlineStr">
        <is>
          <t>Defective Product</t>
        </is>
      </c>
      <c r="H6531" t="n">
        <v>1</v>
      </c>
      <c r="I6531" t="n">
        <v>339.73</v>
      </c>
    </row>
    <row r="6532">
      <c r="A6532" t="inlineStr">
        <is>
          <t>RET006548</t>
        </is>
      </c>
      <c r="B6532" t="inlineStr">
        <is>
          <t>O041271</t>
        </is>
      </c>
      <c r="C6532" s="25" t="n">
        <v>45806</v>
      </c>
      <c r="D6532" t="inlineStr">
        <is>
          <t>Fashion</t>
        </is>
      </c>
      <c r="E6532" t="inlineStr">
        <is>
          <t>West</t>
        </is>
      </c>
      <c r="F6532" t="inlineStr">
        <is>
          <t>Website</t>
        </is>
      </c>
      <c r="G6532" t="inlineStr">
        <is>
          <t>Size/Fit Issue</t>
        </is>
      </c>
      <c r="H6532" t="n">
        <v>1</v>
      </c>
      <c r="I6532" t="n">
        <v>1712.28</v>
      </c>
    </row>
    <row r="6533">
      <c r="A6533" t="inlineStr">
        <is>
          <t>RET006549</t>
        </is>
      </c>
      <c r="B6533" t="inlineStr">
        <is>
          <t>O041271</t>
        </is>
      </c>
      <c r="C6533" s="25" t="n">
        <v>45806</v>
      </c>
      <c r="D6533" t="inlineStr">
        <is>
          <t>Fashion</t>
        </is>
      </c>
      <c r="E6533" t="inlineStr">
        <is>
          <t>West</t>
        </is>
      </c>
      <c r="F6533" t="inlineStr">
        <is>
          <t>Website</t>
        </is>
      </c>
      <c r="G6533" t="inlineStr">
        <is>
          <t>Size/Fit Issue</t>
        </is>
      </c>
      <c r="H6533" t="n">
        <v>2</v>
      </c>
      <c r="I6533" t="n">
        <v>495.37</v>
      </c>
    </row>
    <row r="6534">
      <c r="A6534" t="inlineStr">
        <is>
          <t>RET006550</t>
        </is>
      </c>
      <c r="B6534" t="inlineStr">
        <is>
          <t>O041282</t>
        </is>
      </c>
      <c r="C6534" s="25" t="n">
        <v>45806</v>
      </c>
      <c r="D6534" t="inlineStr">
        <is>
          <t>Beauty</t>
        </is>
      </c>
      <c r="E6534" t="inlineStr">
        <is>
          <t>South</t>
        </is>
      </c>
      <c r="F6534" t="inlineStr">
        <is>
          <t>Marketplace</t>
        </is>
      </c>
      <c r="G6534" t="inlineStr">
        <is>
          <t>Late Delivery</t>
        </is>
      </c>
      <c r="H6534" t="n">
        <v>1</v>
      </c>
      <c r="I6534" t="n">
        <v>338.05</v>
      </c>
    </row>
    <row r="6535">
      <c r="A6535" t="inlineStr">
        <is>
          <t>RET006551</t>
        </is>
      </c>
      <c r="B6535" t="inlineStr">
        <is>
          <t>O041282</t>
        </is>
      </c>
      <c r="C6535" s="25" t="n">
        <v>45806</v>
      </c>
      <c r="D6535" t="inlineStr">
        <is>
          <t>Sports</t>
        </is>
      </c>
      <c r="E6535" t="inlineStr">
        <is>
          <t>South</t>
        </is>
      </c>
      <c r="F6535" t="inlineStr">
        <is>
          <t>Marketplace</t>
        </is>
      </c>
      <c r="G6535" t="inlineStr">
        <is>
          <t>Damaged in Transit</t>
        </is>
      </c>
      <c r="H6535" t="n">
        <v>2</v>
      </c>
      <c r="I6535" t="n">
        <v>2859.97</v>
      </c>
    </row>
    <row r="6536">
      <c r="A6536" t="inlineStr">
        <is>
          <t>RET006552</t>
        </is>
      </c>
      <c r="B6536" t="inlineStr">
        <is>
          <t>O041294</t>
        </is>
      </c>
      <c r="C6536" s="25" t="n">
        <v>45806</v>
      </c>
      <c r="D6536" t="inlineStr">
        <is>
          <t>Beauty</t>
        </is>
      </c>
      <c r="E6536" t="inlineStr">
        <is>
          <t>Central</t>
        </is>
      </c>
      <c r="F6536" t="inlineStr">
        <is>
          <t>Mobile App</t>
        </is>
      </c>
      <c r="G6536" t="inlineStr">
        <is>
          <t>Late Delivery</t>
        </is>
      </c>
      <c r="H6536" t="n">
        <v>1</v>
      </c>
      <c r="I6536" t="n">
        <v>1079.54</v>
      </c>
    </row>
    <row r="6537">
      <c r="A6537" t="inlineStr">
        <is>
          <t>RET006553</t>
        </is>
      </c>
      <c r="B6537" t="inlineStr">
        <is>
          <t>O041298</t>
        </is>
      </c>
      <c r="C6537" s="25" t="n">
        <v>45807</v>
      </c>
      <c r="D6537" t="inlineStr">
        <is>
          <t>Home &amp; Kitchen</t>
        </is>
      </c>
      <c r="E6537" t="inlineStr">
        <is>
          <t>South</t>
        </is>
      </c>
      <c r="F6537" t="inlineStr">
        <is>
          <t>Marketplace</t>
        </is>
      </c>
      <c r="G6537" t="inlineStr">
        <is>
          <t>Defective Product</t>
        </is>
      </c>
      <c r="H6537" t="n">
        <v>1</v>
      </c>
      <c r="I6537" t="n">
        <v>1322.9</v>
      </c>
    </row>
    <row r="6538">
      <c r="A6538" t="inlineStr">
        <is>
          <t>RET006554</t>
        </is>
      </c>
      <c r="B6538" t="inlineStr">
        <is>
          <t>O041304</t>
        </is>
      </c>
      <c r="C6538" s="25" t="n">
        <v>45807</v>
      </c>
      <c r="D6538" t="inlineStr">
        <is>
          <t>Fashion</t>
        </is>
      </c>
      <c r="E6538" t="inlineStr">
        <is>
          <t>Central</t>
        </is>
      </c>
      <c r="F6538" t="inlineStr">
        <is>
          <t>Website</t>
        </is>
      </c>
      <c r="G6538" t="inlineStr">
        <is>
          <t>Size/Fit Issue</t>
        </is>
      </c>
      <c r="H6538" t="n">
        <v>1</v>
      </c>
      <c r="I6538" t="n">
        <v>2616.39</v>
      </c>
    </row>
    <row r="6539">
      <c r="A6539" t="inlineStr">
        <is>
          <t>RET006555</t>
        </is>
      </c>
      <c r="B6539" t="inlineStr">
        <is>
          <t>O041308</t>
        </is>
      </c>
      <c r="C6539" s="25" t="n">
        <v>45807</v>
      </c>
      <c r="D6539" t="inlineStr">
        <is>
          <t>Electronics</t>
        </is>
      </c>
      <c r="E6539" t="inlineStr">
        <is>
          <t>East</t>
        </is>
      </c>
      <c r="F6539" t="inlineStr">
        <is>
          <t>Website</t>
        </is>
      </c>
      <c r="G6539" t="inlineStr">
        <is>
          <t>Damaged in Transit</t>
        </is>
      </c>
      <c r="H6539" t="n">
        <v>1</v>
      </c>
      <c r="I6539" t="n">
        <v>12030.74</v>
      </c>
    </row>
    <row r="6540">
      <c r="A6540" t="inlineStr">
        <is>
          <t>RET006556</t>
        </is>
      </c>
      <c r="B6540" t="inlineStr">
        <is>
          <t>O041310</t>
        </is>
      </c>
      <c r="C6540" s="25" t="n">
        <v>45807</v>
      </c>
      <c r="D6540" t="inlineStr">
        <is>
          <t>Fashion</t>
        </is>
      </c>
      <c r="E6540" t="inlineStr">
        <is>
          <t>West</t>
        </is>
      </c>
      <c r="F6540" t="inlineStr">
        <is>
          <t>Mobile App</t>
        </is>
      </c>
      <c r="G6540" t="inlineStr">
        <is>
          <t>Changed Mind</t>
        </is>
      </c>
      <c r="H6540" t="n">
        <v>1</v>
      </c>
      <c r="I6540" t="n">
        <v>1176.89</v>
      </c>
    </row>
    <row r="6541">
      <c r="A6541" t="inlineStr">
        <is>
          <t>RET006557</t>
        </is>
      </c>
      <c r="B6541" t="inlineStr">
        <is>
          <t>O041315</t>
        </is>
      </c>
      <c r="C6541" s="25" t="n">
        <v>45807</v>
      </c>
      <c r="D6541" t="inlineStr">
        <is>
          <t>Sports</t>
        </is>
      </c>
      <c r="E6541" t="inlineStr">
        <is>
          <t>South</t>
        </is>
      </c>
      <c r="F6541" t="inlineStr">
        <is>
          <t>Website</t>
        </is>
      </c>
      <c r="G6541" t="inlineStr">
        <is>
          <t>Changed Mind</t>
        </is>
      </c>
      <c r="H6541" t="n">
        <v>1</v>
      </c>
      <c r="I6541" t="n">
        <v>4632.6</v>
      </c>
    </row>
    <row r="6542">
      <c r="A6542" t="inlineStr">
        <is>
          <t>RET006558</t>
        </is>
      </c>
      <c r="B6542" t="inlineStr">
        <is>
          <t>O041316</t>
        </is>
      </c>
      <c r="C6542" s="25" t="n">
        <v>45807</v>
      </c>
      <c r="D6542" t="inlineStr">
        <is>
          <t>Electronics</t>
        </is>
      </c>
      <c r="E6542" t="inlineStr">
        <is>
          <t>West</t>
        </is>
      </c>
      <c r="F6542" t="inlineStr">
        <is>
          <t>Marketplace</t>
        </is>
      </c>
      <c r="G6542" t="inlineStr">
        <is>
          <t>Damaged in Transit</t>
        </is>
      </c>
      <c r="H6542" t="n">
        <v>1</v>
      </c>
      <c r="I6542" t="n">
        <v>15530.91</v>
      </c>
    </row>
    <row r="6543">
      <c r="A6543" t="inlineStr">
        <is>
          <t>RET006559</t>
        </is>
      </c>
      <c r="B6543" t="inlineStr">
        <is>
          <t>O041349</t>
        </is>
      </c>
      <c r="C6543" s="25" t="n">
        <v>45808</v>
      </c>
      <c r="D6543" t="inlineStr">
        <is>
          <t>Electronics</t>
        </is>
      </c>
      <c r="E6543" t="inlineStr">
        <is>
          <t>North</t>
        </is>
      </c>
      <c r="F6543" t="inlineStr">
        <is>
          <t>Website</t>
        </is>
      </c>
      <c r="G6543" t="inlineStr">
        <is>
          <t>Damaged in Transit</t>
        </is>
      </c>
      <c r="H6543" t="n">
        <v>1</v>
      </c>
      <c r="I6543" t="n">
        <v>33748.19</v>
      </c>
    </row>
    <row r="6544">
      <c r="A6544" t="inlineStr">
        <is>
          <t>RET006560</t>
        </is>
      </c>
      <c r="B6544" t="inlineStr">
        <is>
          <t>O041358</t>
        </is>
      </c>
      <c r="C6544" s="25" t="n">
        <v>45808</v>
      </c>
      <c r="D6544" t="inlineStr">
        <is>
          <t>Fashion</t>
        </is>
      </c>
      <c r="E6544" t="inlineStr">
        <is>
          <t>East</t>
        </is>
      </c>
      <c r="F6544" t="inlineStr">
        <is>
          <t>Website</t>
        </is>
      </c>
      <c r="G6544" t="inlineStr">
        <is>
          <t>Size/Fit Issue</t>
        </is>
      </c>
      <c r="H6544" t="n">
        <v>1</v>
      </c>
      <c r="I6544" t="n">
        <v>437.07</v>
      </c>
    </row>
    <row r="6545">
      <c r="A6545" t="inlineStr">
        <is>
          <t>RET006561</t>
        </is>
      </c>
      <c r="B6545" t="inlineStr">
        <is>
          <t>O041367</t>
        </is>
      </c>
      <c r="C6545" s="25" t="n">
        <v>45808</v>
      </c>
      <c r="D6545" t="inlineStr">
        <is>
          <t>Beauty</t>
        </is>
      </c>
      <c r="E6545" t="inlineStr">
        <is>
          <t>North</t>
        </is>
      </c>
      <c r="F6545" t="inlineStr">
        <is>
          <t>Unknown</t>
        </is>
      </c>
      <c r="G6545" t="inlineStr">
        <is>
          <t>Late Delivery</t>
        </is>
      </c>
      <c r="H6545" t="n">
        <v>1</v>
      </c>
      <c r="I6545" t="n">
        <v>357.63</v>
      </c>
    </row>
    <row r="6546">
      <c r="A6546" t="inlineStr">
        <is>
          <t>RET006562</t>
        </is>
      </c>
      <c r="B6546" t="inlineStr">
        <is>
          <t>O041374</t>
        </is>
      </c>
      <c r="C6546" s="25" t="n">
        <v>45808</v>
      </c>
      <c r="D6546" t="inlineStr">
        <is>
          <t>Home &amp; Kitchen</t>
        </is>
      </c>
      <c r="E6546" t="inlineStr">
        <is>
          <t>Central</t>
        </is>
      </c>
      <c r="F6546" t="inlineStr">
        <is>
          <t>Marketplace</t>
        </is>
      </c>
      <c r="G6546" t="inlineStr">
        <is>
          <t>Size/Fit Issue</t>
        </is>
      </c>
      <c r="H6546" t="n">
        <v>1</v>
      </c>
      <c r="I6546" t="n">
        <v>4053.46</v>
      </c>
    </row>
    <row r="6547">
      <c r="A6547" t="inlineStr">
        <is>
          <t>RET006563</t>
        </is>
      </c>
      <c r="B6547" t="inlineStr">
        <is>
          <t>O041384</t>
        </is>
      </c>
      <c r="C6547" s="25" t="n">
        <v>45808</v>
      </c>
      <c r="D6547" t="inlineStr">
        <is>
          <t>Beauty</t>
        </is>
      </c>
      <c r="E6547" t="inlineStr">
        <is>
          <t>West</t>
        </is>
      </c>
      <c r="F6547" t="inlineStr">
        <is>
          <t>Mobile App</t>
        </is>
      </c>
      <c r="G6547" t="inlineStr">
        <is>
          <t>Changed Mind</t>
        </is>
      </c>
      <c r="H6547" t="n">
        <v>1</v>
      </c>
      <c r="I6547" t="n">
        <v>1770.69</v>
      </c>
    </row>
    <row r="6548">
      <c r="A6548" t="inlineStr">
        <is>
          <t>RET006564</t>
        </is>
      </c>
      <c r="B6548" t="inlineStr">
        <is>
          <t>O041386</t>
        </is>
      </c>
      <c r="C6548" s="25" t="n">
        <v>45808</v>
      </c>
      <c r="D6548" t="inlineStr">
        <is>
          <t>Electronics</t>
        </is>
      </c>
      <c r="E6548" t="inlineStr">
        <is>
          <t>East</t>
        </is>
      </c>
      <c r="F6548" t="inlineStr">
        <is>
          <t>Retail Store</t>
        </is>
      </c>
      <c r="G6548" t="inlineStr">
        <is>
          <t>Wrong Item Delivered</t>
        </is>
      </c>
      <c r="H6548" t="n">
        <v>1</v>
      </c>
      <c r="I6548" t="n">
        <v>12283.84</v>
      </c>
    </row>
    <row r="6549">
      <c r="A6549" t="inlineStr">
        <is>
          <t>RET006565</t>
        </is>
      </c>
      <c r="B6549" t="inlineStr">
        <is>
          <t>O041387</t>
        </is>
      </c>
      <c r="C6549" s="25" t="n">
        <v>45808</v>
      </c>
      <c r="D6549" t="inlineStr">
        <is>
          <t>Fashion</t>
        </is>
      </c>
      <c r="E6549" t="inlineStr">
        <is>
          <t>South</t>
        </is>
      </c>
      <c r="F6549" t="inlineStr">
        <is>
          <t>Website</t>
        </is>
      </c>
      <c r="G6549" t="inlineStr">
        <is>
          <t>Defective Product</t>
        </is>
      </c>
      <c r="H6549" t="n">
        <v>1</v>
      </c>
      <c r="I6549" t="n">
        <v>1313.17</v>
      </c>
    </row>
    <row r="6550">
      <c r="A6550" t="inlineStr">
        <is>
          <t>RET006566</t>
        </is>
      </c>
      <c r="B6550" t="inlineStr">
        <is>
          <t>O041393</t>
        </is>
      </c>
      <c r="C6550" s="25" t="n">
        <v>45808</v>
      </c>
      <c r="D6550" t="inlineStr">
        <is>
          <t>Fashion</t>
        </is>
      </c>
      <c r="E6550" t="inlineStr">
        <is>
          <t>East</t>
        </is>
      </c>
      <c r="F6550" t="inlineStr">
        <is>
          <t>Mobile App</t>
        </is>
      </c>
      <c r="G6550" t="inlineStr">
        <is>
          <t>Size/Fit Issue</t>
        </is>
      </c>
      <c r="H6550" t="n">
        <v>1</v>
      </c>
      <c r="I6550" t="n">
        <v>2660.25</v>
      </c>
    </row>
    <row r="6551">
      <c r="A6551" t="inlineStr">
        <is>
          <t>RET006567</t>
        </is>
      </c>
      <c r="B6551" t="inlineStr">
        <is>
          <t>O041397</t>
        </is>
      </c>
      <c r="C6551" s="25" t="n">
        <v>45808</v>
      </c>
      <c r="D6551" t="inlineStr">
        <is>
          <t>Home &amp; Kitchen</t>
        </is>
      </c>
      <c r="E6551" t="inlineStr">
        <is>
          <t>Central</t>
        </is>
      </c>
      <c r="F6551" t="inlineStr">
        <is>
          <t>Retail Store</t>
        </is>
      </c>
      <c r="G6551" t="inlineStr">
        <is>
          <t>Wrong Item Delivered</t>
        </is>
      </c>
      <c r="H6551" t="n">
        <v>1</v>
      </c>
      <c r="I6551" t="n">
        <v>2802.53</v>
      </c>
    </row>
    <row r="6552">
      <c r="A6552" t="inlineStr">
        <is>
          <t>RET006568</t>
        </is>
      </c>
      <c r="B6552" t="inlineStr">
        <is>
          <t>O041409</t>
        </is>
      </c>
      <c r="C6552" s="25" t="n">
        <v>45808</v>
      </c>
      <c r="D6552" t="inlineStr">
        <is>
          <t>Fashion</t>
        </is>
      </c>
      <c r="E6552" t="inlineStr">
        <is>
          <t>South</t>
        </is>
      </c>
      <c r="F6552" t="inlineStr">
        <is>
          <t>Mobile App</t>
        </is>
      </c>
      <c r="G6552" t="inlineStr">
        <is>
          <t>Not as Described</t>
        </is>
      </c>
      <c r="H6552" t="n">
        <v>1</v>
      </c>
      <c r="I6552" t="n">
        <v>1902.53</v>
      </c>
    </row>
    <row r="6553">
      <c r="A6553" t="inlineStr">
        <is>
          <t>RET006569</t>
        </is>
      </c>
      <c r="B6553" t="inlineStr">
        <is>
          <t>O041413</t>
        </is>
      </c>
      <c r="C6553" s="25" t="n">
        <v>45809</v>
      </c>
      <c r="D6553" t="inlineStr">
        <is>
          <t>Sports</t>
        </is>
      </c>
      <c r="E6553" t="inlineStr">
        <is>
          <t>East</t>
        </is>
      </c>
      <c r="F6553" t="inlineStr">
        <is>
          <t>Marketplace</t>
        </is>
      </c>
      <c r="G6553" t="inlineStr">
        <is>
          <t>Changed Mind</t>
        </is>
      </c>
      <c r="H6553" t="n">
        <v>1</v>
      </c>
      <c r="I6553" t="n">
        <v>1791.83</v>
      </c>
    </row>
    <row r="6554">
      <c r="A6554" t="inlineStr">
        <is>
          <t>RET006570</t>
        </is>
      </c>
      <c r="B6554" t="inlineStr">
        <is>
          <t>O041415</t>
        </is>
      </c>
      <c r="C6554" s="25" t="n">
        <v>45809</v>
      </c>
      <c r="D6554" t="inlineStr">
        <is>
          <t>Fashion</t>
        </is>
      </c>
      <c r="E6554" t="inlineStr">
        <is>
          <t>North</t>
        </is>
      </c>
      <c r="F6554" t="inlineStr">
        <is>
          <t>Marketplace</t>
        </is>
      </c>
      <c r="G6554" t="inlineStr">
        <is>
          <t>Not as Described</t>
        </is>
      </c>
      <c r="H6554" t="n">
        <v>2</v>
      </c>
      <c r="I6554" t="n">
        <v>445.84</v>
      </c>
    </row>
    <row r="6555">
      <c r="A6555" t="inlineStr">
        <is>
          <t>RET006571</t>
        </is>
      </c>
      <c r="B6555" t="inlineStr">
        <is>
          <t>O041438</t>
        </is>
      </c>
      <c r="C6555" s="25" t="n">
        <v>45809</v>
      </c>
      <c r="D6555" t="inlineStr">
        <is>
          <t>Electronics</t>
        </is>
      </c>
      <c r="E6555" t="inlineStr">
        <is>
          <t>North</t>
        </is>
      </c>
      <c r="F6555" t="inlineStr">
        <is>
          <t>Mobile App</t>
        </is>
      </c>
      <c r="G6555" t="inlineStr">
        <is>
          <t>Defective Product</t>
        </is>
      </c>
      <c r="H6555" t="n">
        <v>1</v>
      </c>
      <c r="I6555" t="n">
        <v>6718.95</v>
      </c>
    </row>
    <row r="6556">
      <c r="A6556" t="inlineStr">
        <is>
          <t>RET006572</t>
        </is>
      </c>
      <c r="B6556" t="inlineStr">
        <is>
          <t>O041442</t>
        </is>
      </c>
      <c r="C6556" s="25" t="n">
        <v>45809</v>
      </c>
      <c r="D6556" t="inlineStr">
        <is>
          <t>Fashion</t>
        </is>
      </c>
      <c r="E6556" t="inlineStr">
        <is>
          <t>West</t>
        </is>
      </c>
      <c r="F6556" t="inlineStr">
        <is>
          <t>Mobile App</t>
        </is>
      </c>
      <c r="G6556" t="inlineStr">
        <is>
          <t>Size/Fit Issue</t>
        </is>
      </c>
      <c r="H6556" t="n">
        <v>1</v>
      </c>
      <c r="I6556" t="n">
        <v>1712.28</v>
      </c>
    </row>
    <row r="6557">
      <c r="A6557" t="inlineStr">
        <is>
          <t>RET006573</t>
        </is>
      </c>
      <c r="B6557" t="inlineStr">
        <is>
          <t>O041447</t>
        </is>
      </c>
      <c r="C6557" s="25" t="n">
        <v>45809</v>
      </c>
      <c r="D6557" t="inlineStr">
        <is>
          <t>Home &amp; Kitchen</t>
        </is>
      </c>
      <c r="E6557" t="inlineStr">
        <is>
          <t>West</t>
        </is>
      </c>
      <c r="F6557" t="inlineStr">
        <is>
          <t>Website</t>
        </is>
      </c>
      <c r="G6557" t="inlineStr">
        <is>
          <t>Not as Described</t>
        </is>
      </c>
      <c r="H6557" t="n">
        <v>1</v>
      </c>
      <c r="I6557" t="n">
        <v>2680.8</v>
      </c>
    </row>
    <row r="6558">
      <c r="A6558" t="inlineStr">
        <is>
          <t>RET006574</t>
        </is>
      </c>
      <c r="B6558" t="inlineStr">
        <is>
          <t>O041448</t>
        </is>
      </c>
      <c r="C6558" s="25" t="n">
        <v>45809</v>
      </c>
      <c r="D6558" t="inlineStr">
        <is>
          <t>Fashion</t>
        </is>
      </c>
      <c r="E6558" t="inlineStr">
        <is>
          <t>East</t>
        </is>
      </c>
      <c r="F6558" t="inlineStr">
        <is>
          <t>Marketplace</t>
        </is>
      </c>
      <c r="G6558" t="inlineStr">
        <is>
          <t>Damaged in Transit</t>
        </is>
      </c>
      <c r="H6558" t="n">
        <v>2</v>
      </c>
      <c r="I6558" t="n">
        <v>3307.75</v>
      </c>
    </row>
    <row r="6559">
      <c r="A6559" t="inlineStr">
        <is>
          <t>RET006575</t>
        </is>
      </c>
      <c r="B6559" t="inlineStr">
        <is>
          <t>O041453</t>
        </is>
      </c>
      <c r="C6559" s="25" t="n">
        <v>45809</v>
      </c>
      <c r="D6559" t="inlineStr">
        <is>
          <t>Electronics</t>
        </is>
      </c>
      <c r="E6559" t="inlineStr">
        <is>
          <t>East</t>
        </is>
      </c>
      <c r="F6559" t="inlineStr">
        <is>
          <t>Marketplace</t>
        </is>
      </c>
      <c r="G6559" t="inlineStr">
        <is>
          <t>Wrong Item Delivered</t>
        </is>
      </c>
      <c r="H6559" t="n">
        <v>1</v>
      </c>
      <c r="I6559" t="n">
        <v>17949.75</v>
      </c>
    </row>
    <row r="6560">
      <c r="A6560" t="inlineStr">
        <is>
          <t>RET006576</t>
        </is>
      </c>
      <c r="B6560" t="inlineStr">
        <is>
          <t>O041454</t>
        </is>
      </c>
      <c r="C6560" s="25" t="n">
        <v>45809</v>
      </c>
      <c r="D6560" t="inlineStr">
        <is>
          <t>Fashion</t>
        </is>
      </c>
      <c r="E6560" t="inlineStr">
        <is>
          <t>South</t>
        </is>
      </c>
      <c r="F6560" t="inlineStr">
        <is>
          <t>Mobile App</t>
        </is>
      </c>
      <c r="G6560" t="inlineStr">
        <is>
          <t>Size/Fit Issue</t>
        </is>
      </c>
      <c r="H6560" t="n">
        <v>1</v>
      </c>
      <c r="I6560" t="n">
        <v>2929.08</v>
      </c>
    </row>
    <row r="6561">
      <c r="A6561" t="inlineStr">
        <is>
          <t>RET006577</t>
        </is>
      </c>
      <c r="B6561" t="inlineStr">
        <is>
          <t>O041460</t>
        </is>
      </c>
      <c r="C6561" s="25" t="n">
        <v>45809</v>
      </c>
      <c r="D6561" t="inlineStr">
        <is>
          <t>Beauty</t>
        </is>
      </c>
      <c r="E6561" t="inlineStr">
        <is>
          <t>West</t>
        </is>
      </c>
      <c r="F6561" t="inlineStr">
        <is>
          <t>Marketplace</t>
        </is>
      </c>
      <c r="G6561" t="inlineStr">
        <is>
          <t>Defective Product</t>
        </is>
      </c>
      <c r="H6561" t="n">
        <v>1</v>
      </c>
      <c r="I6561" t="n">
        <v>245.58</v>
      </c>
    </row>
    <row r="6562">
      <c r="A6562" t="inlineStr">
        <is>
          <t>RET006578</t>
        </is>
      </c>
      <c r="B6562" t="inlineStr">
        <is>
          <t>O041461</t>
        </is>
      </c>
      <c r="C6562" s="25" t="n">
        <v>45809</v>
      </c>
      <c r="D6562" t="inlineStr">
        <is>
          <t>Fashion</t>
        </is>
      </c>
      <c r="E6562" t="inlineStr">
        <is>
          <t>South</t>
        </is>
      </c>
      <c r="F6562" t="inlineStr">
        <is>
          <t>Mobile App</t>
        </is>
      </c>
      <c r="G6562" t="inlineStr">
        <is>
          <t>Not as Described</t>
        </is>
      </c>
      <c r="H6562" t="n">
        <v>1</v>
      </c>
      <c r="I6562" t="n">
        <v>596.66</v>
      </c>
    </row>
    <row r="6563">
      <c r="A6563" t="inlineStr">
        <is>
          <t>RET006579</t>
        </is>
      </c>
      <c r="B6563" t="inlineStr">
        <is>
          <t>O041474</t>
        </is>
      </c>
      <c r="C6563" s="25" t="n">
        <v>45809</v>
      </c>
      <c r="D6563" t="inlineStr">
        <is>
          <t>Electronics</t>
        </is>
      </c>
      <c r="E6563" t="inlineStr">
        <is>
          <t>South</t>
        </is>
      </c>
      <c r="F6563" t="inlineStr">
        <is>
          <t>Mobile App</t>
        </is>
      </c>
      <c r="G6563" t="inlineStr">
        <is>
          <t>Late Delivery</t>
        </is>
      </c>
      <c r="H6563" t="n">
        <v>2</v>
      </c>
      <c r="I6563" t="n">
        <v>21616.97</v>
      </c>
    </row>
    <row r="6564">
      <c r="A6564" t="inlineStr">
        <is>
          <t>RET006580</t>
        </is>
      </c>
      <c r="B6564" t="inlineStr">
        <is>
          <t>O041480</t>
        </is>
      </c>
      <c r="C6564" s="25" t="n">
        <v>45810</v>
      </c>
      <c r="D6564" t="inlineStr">
        <is>
          <t>Home &amp; Kitchen</t>
        </is>
      </c>
      <c r="E6564" t="inlineStr">
        <is>
          <t>South</t>
        </is>
      </c>
      <c r="F6564" t="inlineStr">
        <is>
          <t>Mobile App</t>
        </is>
      </c>
      <c r="G6564" t="inlineStr">
        <is>
          <t>Defective Product</t>
        </is>
      </c>
      <c r="H6564" t="n">
        <v>1</v>
      </c>
      <c r="I6564" t="n">
        <v>1632.73</v>
      </c>
    </row>
    <row r="6565">
      <c r="A6565" t="inlineStr">
        <is>
          <t>RET006581</t>
        </is>
      </c>
      <c r="B6565" t="inlineStr">
        <is>
          <t>O041485</t>
        </is>
      </c>
      <c r="C6565" s="25" t="n">
        <v>45810</v>
      </c>
      <c r="D6565" t="inlineStr">
        <is>
          <t>Beauty</t>
        </is>
      </c>
      <c r="E6565" t="inlineStr">
        <is>
          <t>East</t>
        </is>
      </c>
      <c r="F6565" t="inlineStr">
        <is>
          <t>Mobile App</t>
        </is>
      </c>
      <c r="G6565" t="inlineStr">
        <is>
          <t>Damaged in Transit</t>
        </is>
      </c>
      <c r="H6565" t="n">
        <v>1</v>
      </c>
      <c r="I6565" t="n">
        <v>524.6799999999999</v>
      </c>
    </row>
    <row r="6566">
      <c r="A6566" t="inlineStr">
        <is>
          <t>RET006582</t>
        </is>
      </c>
      <c r="B6566" t="inlineStr">
        <is>
          <t>O041487</t>
        </is>
      </c>
      <c r="C6566" s="25" t="n">
        <v>45810</v>
      </c>
      <c r="D6566" t="inlineStr">
        <is>
          <t>Electronics</t>
        </is>
      </c>
      <c r="E6566" t="inlineStr">
        <is>
          <t>East</t>
        </is>
      </c>
      <c r="F6566" t="inlineStr">
        <is>
          <t>Mobile App</t>
        </is>
      </c>
      <c r="G6566" t="inlineStr">
        <is>
          <t>Wrong Item Delivered</t>
        </is>
      </c>
      <c r="H6566" t="n">
        <v>1</v>
      </c>
      <c r="I6566" t="n">
        <v>9205.549999999999</v>
      </c>
    </row>
    <row r="6567">
      <c r="A6567" t="inlineStr">
        <is>
          <t>RET006583</t>
        </is>
      </c>
      <c r="B6567" t="inlineStr">
        <is>
          <t>O041496</t>
        </is>
      </c>
      <c r="C6567" s="25" t="n">
        <v>45810</v>
      </c>
      <c r="D6567" t="inlineStr">
        <is>
          <t>Fashion</t>
        </is>
      </c>
      <c r="E6567" t="inlineStr">
        <is>
          <t>South</t>
        </is>
      </c>
      <c r="F6567" t="inlineStr">
        <is>
          <t>Website</t>
        </is>
      </c>
      <c r="G6567" t="inlineStr">
        <is>
          <t>Late Delivery</t>
        </is>
      </c>
      <c r="H6567" t="n">
        <v>1</v>
      </c>
      <c r="I6567" t="n">
        <v>1591.63</v>
      </c>
    </row>
    <row r="6568">
      <c r="A6568" t="inlineStr">
        <is>
          <t>RET006584</t>
        </is>
      </c>
      <c r="B6568" t="inlineStr">
        <is>
          <t>O041496</t>
        </is>
      </c>
      <c r="C6568" s="25" t="n">
        <v>45810</v>
      </c>
      <c r="D6568" t="inlineStr">
        <is>
          <t>Fashion</t>
        </is>
      </c>
      <c r="E6568" t="inlineStr">
        <is>
          <t>South</t>
        </is>
      </c>
      <c r="F6568" t="inlineStr">
        <is>
          <t>Website</t>
        </is>
      </c>
      <c r="G6568" t="inlineStr">
        <is>
          <t>Late Delivery</t>
        </is>
      </c>
      <c r="H6568" t="n">
        <v>1</v>
      </c>
      <c r="I6568" t="n">
        <v>1160.07</v>
      </c>
    </row>
    <row r="6569">
      <c r="A6569" t="inlineStr">
        <is>
          <t>RET006585</t>
        </is>
      </c>
      <c r="B6569" t="inlineStr">
        <is>
          <t>O041501</t>
        </is>
      </c>
      <c r="C6569" s="25" t="n">
        <v>45810</v>
      </c>
      <c r="D6569" t="inlineStr">
        <is>
          <t>Books</t>
        </is>
      </c>
      <c r="E6569" t="inlineStr">
        <is>
          <t>North</t>
        </is>
      </c>
      <c r="F6569" t="inlineStr">
        <is>
          <t>Mobile App</t>
        </is>
      </c>
      <c r="G6569" t="inlineStr">
        <is>
          <t>Not as Described</t>
        </is>
      </c>
      <c r="H6569" t="n">
        <v>1</v>
      </c>
      <c r="I6569" t="n">
        <v>310.53</v>
      </c>
    </row>
    <row r="6570">
      <c r="A6570" t="inlineStr">
        <is>
          <t>RET006586</t>
        </is>
      </c>
      <c r="B6570" t="inlineStr">
        <is>
          <t>O041501</t>
        </is>
      </c>
      <c r="C6570" s="25" t="n">
        <v>45810</v>
      </c>
      <c r="D6570" t="inlineStr">
        <is>
          <t>Home &amp; Kitchen</t>
        </is>
      </c>
      <c r="E6570" t="inlineStr">
        <is>
          <t>North</t>
        </is>
      </c>
      <c r="F6570" t="inlineStr">
        <is>
          <t>Mobile App</t>
        </is>
      </c>
      <c r="G6570" t="inlineStr">
        <is>
          <t>Changed Mind</t>
        </is>
      </c>
      <c r="H6570" t="n">
        <v>1</v>
      </c>
      <c r="I6570" t="n">
        <v>2002.64</v>
      </c>
    </row>
    <row r="6571">
      <c r="A6571" t="inlineStr">
        <is>
          <t>RET006587</t>
        </is>
      </c>
      <c r="B6571" t="inlineStr">
        <is>
          <t>O041507</t>
        </is>
      </c>
      <c r="C6571" s="25" t="n">
        <v>45810</v>
      </c>
      <c r="D6571" t="inlineStr">
        <is>
          <t>Beauty</t>
        </is>
      </c>
      <c r="E6571" t="inlineStr">
        <is>
          <t>North</t>
        </is>
      </c>
      <c r="F6571" t="inlineStr">
        <is>
          <t>Marketplace</t>
        </is>
      </c>
      <c r="G6571" t="inlineStr">
        <is>
          <t>Wrong Item Delivered</t>
        </is>
      </c>
      <c r="H6571" t="n">
        <v>1</v>
      </c>
      <c r="I6571" t="n">
        <v>563.62</v>
      </c>
    </row>
    <row r="6572">
      <c r="A6572" t="inlineStr">
        <is>
          <t>RET006588</t>
        </is>
      </c>
      <c r="B6572" t="inlineStr">
        <is>
          <t>O041514</t>
        </is>
      </c>
      <c r="C6572" s="25" t="n">
        <v>45810</v>
      </c>
      <c r="D6572" t="inlineStr">
        <is>
          <t>Fashion</t>
        </is>
      </c>
      <c r="E6572" t="inlineStr">
        <is>
          <t>North</t>
        </is>
      </c>
      <c r="F6572" t="inlineStr">
        <is>
          <t>Website</t>
        </is>
      </c>
      <c r="G6572" t="inlineStr">
        <is>
          <t>Size/Fit Issue</t>
        </is>
      </c>
      <c r="H6572" t="n">
        <v>1</v>
      </c>
      <c r="I6572" t="n">
        <v>1622.45</v>
      </c>
    </row>
    <row r="6573">
      <c r="A6573" t="inlineStr">
        <is>
          <t>RET006589</t>
        </is>
      </c>
      <c r="B6573" t="inlineStr">
        <is>
          <t>O041524</t>
        </is>
      </c>
      <c r="C6573" s="25" t="n">
        <v>45811</v>
      </c>
      <c r="D6573" t="inlineStr">
        <is>
          <t>Fashion</t>
        </is>
      </c>
      <c r="E6573" t="inlineStr">
        <is>
          <t>West</t>
        </is>
      </c>
      <c r="F6573" t="inlineStr">
        <is>
          <t>Mobile App</t>
        </is>
      </c>
      <c r="G6573" t="inlineStr">
        <is>
          <t>Damaged in Transit</t>
        </is>
      </c>
      <c r="H6573" t="n">
        <v>1</v>
      </c>
      <c r="I6573" t="n">
        <v>1488.39</v>
      </c>
    </row>
    <row r="6574">
      <c r="A6574" t="inlineStr">
        <is>
          <t>RET006590</t>
        </is>
      </c>
      <c r="B6574" t="inlineStr">
        <is>
          <t>O041525</t>
        </is>
      </c>
      <c r="C6574" s="25" t="n">
        <v>45811</v>
      </c>
      <c r="D6574" t="inlineStr">
        <is>
          <t>Fashion</t>
        </is>
      </c>
      <c r="E6574" t="inlineStr">
        <is>
          <t>Central</t>
        </is>
      </c>
      <c r="F6574" t="inlineStr">
        <is>
          <t>Mobile App</t>
        </is>
      </c>
      <c r="G6574" t="inlineStr">
        <is>
          <t>Size/Fit Issue</t>
        </is>
      </c>
      <c r="H6574" t="n">
        <v>1</v>
      </c>
      <c r="I6574" t="n">
        <v>1160.07</v>
      </c>
    </row>
    <row r="6575">
      <c r="A6575" t="inlineStr">
        <is>
          <t>RET006591</t>
        </is>
      </c>
      <c r="B6575" t="inlineStr">
        <is>
          <t>O041530</t>
        </is>
      </c>
      <c r="C6575" s="25" t="n">
        <v>45811</v>
      </c>
      <c r="D6575" t="inlineStr">
        <is>
          <t>Beauty</t>
        </is>
      </c>
      <c r="E6575" t="inlineStr">
        <is>
          <t>South</t>
        </is>
      </c>
      <c r="F6575" t="inlineStr">
        <is>
          <t>Website</t>
        </is>
      </c>
      <c r="G6575" t="inlineStr">
        <is>
          <t>Damaged in Transit</t>
        </is>
      </c>
      <c r="H6575" t="n">
        <v>1</v>
      </c>
      <c r="I6575" t="n">
        <v>226.05</v>
      </c>
    </row>
    <row r="6576">
      <c r="A6576" t="inlineStr">
        <is>
          <t>RET006592</t>
        </is>
      </c>
      <c r="B6576" t="inlineStr">
        <is>
          <t>O041538</t>
        </is>
      </c>
      <c r="C6576" s="25" t="n">
        <v>45811</v>
      </c>
      <c r="D6576" t="inlineStr">
        <is>
          <t>Fashion</t>
        </is>
      </c>
      <c r="E6576" t="inlineStr">
        <is>
          <t>West</t>
        </is>
      </c>
      <c r="F6576" t="inlineStr">
        <is>
          <t>Mobile App</t>
        </is>
      </c>
      <c r="G6576" t="inlineStr">
        <is>
          <t>Not as Described</t>
        </is>
      </c>
      <c r="H6576" t="n">
        <v>1</v>
      </c>
      <c r="I6576" t="n">
        <v>534.42</v>
      </c>
    </row>
    <row r="6577">
      <c r="A6577" t="inlineStr">
        <is>
          <t>RET006593</t>
        </is>
      </c>
      <c r="B6577" t="inlineStr">
        <is>
          <t>O041545</t>
        </is>
      </c>
      <c r="C6577" s="25" t="n">
        <v>45811</v>
      </c>
      <c r="D6577" t="inlineStr">
        <is>
          <t>Fashion</t>
        </is>
      </c>
      <c r="E6577" t="inlineStr">
        <is>
          <t>Central</t>
        </is>
      </c>
      <c r="F6577" t="inlineStr">
        <is>
          <t>Website</t>
        </is>
      </c>
      <c r="G6577" t="inlineStr">
        <is>
          <t>Size/Fit Issue</t>
        </is>
      </c>
      <c r="H6577" t="n">
        <v>1</v>
      </c>
      <c r="I6577" t="n">
        <v>790.16</v>
      </c>
    </row>
    <row r="6578">
      <c r="A6578" t="inlineStr">
        <is>
          <t>RET006594</t>
        </is>
      </c>
      <c r="B6578" t="inlineStr">
        <is>
          <t>O041559</t>
        </is>
      </c>
      <c r="C6578" s="25" t="n">
        <v>45811</v>
      </c>
      <c r="D6578" t="inlineStr">
        <is>
          <t>Fashion</t>
        </is>
      </c>
      <c r="E6578" t="inlineStr">
        <is>
          <t>East</t>
        </is>
      </c>
      <c r="F6578" t="inlineStr">
        <is>
          <t>Mobile App</t>
        </is>
      </c>
      <c r="G6578" t="inlineStr">
        <is>
          <t>Size/Fit Issue</t>
        </is>
      </c>
      <c r="H6578" t="n">
        <v>1</v>
      </c>
      <c r="I6578" t="n">
        <v>456.54</v>
      </c>
    </row>
    <row r="6579">
      <c r="A6579" t="inlineStr">
        <is>
          <t>RET006595</t>
        </is>
      </c>
      <c r="B6579" t="inlineStr">
        <is>
          <t>O041561</t>
        </is>
      </c>
      <c r="C6579" s="25" t="n">
        <v>45811</v>
      </c>
      <c r="D6579" t="inlineStr">
        <is>
          <t>Electronics</t>
        </is>
      </c>
      <c r="E6579" t="inlineStr">
        <is>
          <t>South</t>
        </is>
      </c>
      <c r="F6579" t="inlineStr">
        <is>
          <t>Marketplace</t>
        </is>
      </c>
      <c r="G6579" t="inlineStr">
        <is>
          <t>Defective Product</t>
        </is>
      </c>
      <c r="H6579" t="n">
        <v>1</v>
      </c>
      <c r="I6579" t="n">
        <v>6213.96</v>
      </c>
    </row>
    <row r="6580">
      <c r="A6580" t="inlineStr">
        <is>
          <t>RET006596</t>
        </is>
      </c>
      <c r="B6580" t="inlineStr">
        <is>
          <t>O041562</t>
        </is>
      </c>
      <c r="C6580" s="25" t="n">
        <v>45811</v>
      </c>
      <c r="D6580" t="inlineStr">
        <is>
          <t>Electronics</t>
        </is>
      </c>
      <c r="E6580" t="inlineStr">
        <is>
          <t>East</t>
        </is>
      </c>
      <c r="F6580" t="inlineStr">
        <is>
          <t>Mobile App</t>
        </is>
      </c>
      <c r="G6580" t="inlineStr">
        <is>
          <t>Defective Product</t>
        </is>
      </c>
      <c r="H6580" t="n">
        <v>1</v>
      </c>
      <c r="I6580" t="n">
        <v>11739.31</v>
      </c>
    </row>
    <row r="6581">
      <c r="A6581" t="inlineStr">
        <is>
          <t>RET006597</t>
        </is>
      </c>
      <c r="B6581" t="inlineStr">
        <is>
          <t>O041563</t>
        </is>
      </c>
      <c r="C6581" s="25" t="n">
        <v>45811</v>
      </c>
      <c r="D6581" t="inlineStr">
        <is>
          <t>Fashion</t>
        </is>
      </c>
      <c r="E6581" t="inlineStr">
        <is>
          <t>North</t>
        </is>
      </c>
      <c r="F6581" t="inlineStr">
        <is>
          <t>Mobile App</t>
        </is>
      </c>
      <c r="G6581" t="inlineStr">
        <is>
          <t>Size/Fit Issue</t>
        </is>
      </c>
      <c r="H6581" t="n">
        <v>1</v>
      </c>
      <c r="I6581" t="n">
        <v>235.3</v>
      </c>
    </row>
    <row r="6582">
      <c r="A6582" t="inlineStr">
        <is>
          <t>RET006598</t>
        </is>
      </c>
      <c r="B6582" t="inlineStr">
        <is>
          <t>O041564</t>
        </is>
      </c>
      <c r="C6582" s="25" t="n">
        <v>45811</v>
      </c>
      <c r="D6582" t="inlineStr">
        <is>
          <t>Electronics</t>
        </is>
      </c>
      <c r="E6582" t="inlineStr">
        <is>
          <t>West</t>
        </is>
      </c>
      <c r="F6582" t="inlineStr">
        <is>
          <t>Mobile App</t>
        </is>
      </c>
      <c r="G6582" t="inlineStr">
        <is>
          <t>Defective Product</t>
        </is>
      </c>
      <c r="H6582" t="n">
        <v>1</v>
      </c>
      <c r="I6582" t="n">
        <v>6164.04</v>
      </c>
    </row>
    <row r="6583">
      <c r="A6583" t="inlineStr">
        <is>
          <t>RET006599</t>
        </is>
      </c>
      <c r="B6583" t="inlineStr">
        <is>
          <t>O041566</t>
        </is>
      </c>
      <c r="C6583" s="25" t="n">
        <v>45811</v>
      </c>
      <c r="D6583" t="inlineStr">
        <is>
          <t>Beauty</t>
        </is>
      </c>
      <c r="E6583" t="inlineStr">
        <is>
          <t>East</t>
        </is>
      </c>
      <c r="F6583" t="inlineStr">
        <is>
          <t>Mobile App</t>
        </is>
      </c>
      <c r="G6583" t="inlineStr">
        <is>
          <t>Not as Described</t>
        </is>
      </c>
      <c r="H6583" t="n">
        <v>1</v>
      </c>
      <c r="I6583" t="n">
        <v>377.48</v>
      </c>
    </row>
    <row r="6584">
      <c r="A6584" t="inlineStr">
        <is>
          <t>RET006600</t>
        </is>
      </c>
      <c r="B6584" t="inlineStr">
        <is>
          <t>O041575</t>
        </is>
      </c>
      <c r="C6584" s="25" t="n">
        <v>45812</v>
      </c>
      <c r="D6584" t="inlineStr">
        <is>
          <t>Sports</t>
        </is>
      </c>
      <c r="E6584" t="inlineStr">
        <is>
          <t>North</t>
        </is>
      </c>
      <c r="F6584" t="inlineStr">
        <is>
          <t>Mobile App</t>
        </is>
      </c>
      <c r="G6584" t="inlineStr">
        <is>
          <t>Not Specified</t>
        </is>
      </c>
      <c r="H6584" t="n">
        <v>1</v>
      </c>
      <c r="I6584" t="n">
        <v>6657.36</v>
      </c>
    </row>
    <row r="6585">
      <c r="A6585" t="inlineStr">
        <is>
          <t>RET006601</t>
        </is>
      </c>
      <c r="B6585" t="inlineStr">
        <is>
          <t>O041580</t>
        </is>
      </c>
      <c r="C6585" s="25" t="n">
        <v>45812</v>
      </c>
      <c r="D6585" t="inlineStr">
        <is>
          <t>Fashion</t>
        </is>
      </c>
      <c r="E6585" t="inlineStr">
        <is>
          <t>South</t>
        </is>
      </c>
      <c r="F6585" t="inlineStr">
        <is>
          <t>Marketplace</t>
        </is>
      </c>
      <c r="G6585" t="inlineStr">
        <is>
          <t>Size/Fit Issue</t>
        </is>
      </c>
      <c r="H6585" t="n">
        <v>1</v>
      </c>
      <c r="I6585" t="n">
        <v>1406.68</v>
      </c>
    </row>
    <row r="6586">
      <c r="A6586" t="inlineStr">
        <is>
          <t>RET006602</t>
        </is>
      </c>
      <c r="B6586" t="inlineStr">
        <is>
          <t>O041585</t>
        </is>
      </c>
      <c r="C6586" s="25" t="n">
        <v>45812</v>
      </c>
      <c r="D6586" t="inlineStr">
        <is>
          <t>Fashion</t>
        </is>
      </c>
      <c r="E6586" t="inlineStr">
        <is>
          <t>East</t>
        </is>
      </c>
      <c r="F6586" t="inlineStr">
        <is>
          <t>Marketplace</t>
        </is>
      </c>
      <c r="G6586" t="inlineStr">
        <is>
          <t>Size/Fit Issue</t>
        </is>
      </c>
      <c r="H6586" t="n">
        <v>1</v>
      </c>
      <c r="I6586" t="n">
        <v>1026.44</v>
      </c>
    </row>
    <row r="6587">
      <c r="A6587" t="inlineStr">
        <is>
          <t>RET006603</t>
        </is>
      </c>
      <c r="B6587" t="inlineStr">
        <is>
          <t>O041595</t>
        </is>
      </c>
      <c r="C6587" s="25" t="n">
        <v>45812</v>
      </c>
      <c r="D6587" t="inlineStr">
        <is>
          <t>Books</t>
        </is>
      </c>
      <c r="E6587" t="inlineStr">
        <is>
          <t>East</t>
        </is>
      </c>
      <c r="F6587" t="inlineStr">
        <is>
          <t>Marketplace</t>
        </is>
      </c>
      <c r="G6587" t="inlineStr">
        <is>
          <t>Damaged in Transit</t>
        </is>
      </c>
      <c r="H6587" t="n">
        <v>1</v>
      </c>
      <c r="I6587" t="n">
        <v>1074.73</v>
      </c>
    </row>
    <row r="6588">
      <c r="A6588" t="inlineStr">
        <is>
          <t>RET006604</t>
        </is>
      </c>
      <c r="B6588" t="inlineStr">
        <is>
          <t>O041596</t>
        </is>
      </c>
      <c r="C6588" s="25" t="n">
        <v>45812</v>
      </c>
      <c r="D6588" t="inlineStr">
        <is>
          <t>Fashion</t>
        </is>
      </c>
      <c r="E6588" t="inlineStr">
        <is>
          <t>North</t>
        </is>
      </c>
      <c r="F6588" t="inlineStr">
        <is>
          <t>Website</t>
        </is>
      </c>
      <c r="G6588" t="inlineStr">
        <is>
          <t>Late Delivery</t>
        </is>
      </c>
      <c r="H6588" t="n">
        <v>1</v>
      </c>
      <c r="I6588" t="n">
        <v>1088.14</v>
      </c>
    </row>
    <row r="6589">
      <c r="A6589" t="inlineStr">
        <is>
          <t>RET006605</t>
        </is>
      </c>
      <c r="B6589" t="inlineStr">
        <is>
          <t>O041597</t>
        </is>
      </c>
      <c r="C6589" s="25" t="n">
        <v>45812</v>
      </c>
      <c r="D6589" t="inlineStr">
        <is>
          <t>Fashion</t>
        </is>
      </c>
      <c r="E6589" t="inlineStr">
        <is>
          <t>South</t>
        </is>
      </c>
      <c r="F6589" t="inlineStr">
        <is>
          <t>Website</t>
        </is>
      </c>
      <c r="G6589" t="inlineStr">
        <is>
          <t>Changed Mind</t>
        </is>
      </c>
      <c r="H6589" t="n">
        <v>1</v>
      </c>
      <c r="I6589" t="n">
        <v>1480.71</v>
      </c>
    </row>
    <row r="6590">
      <c r="A6590" t="inlineStr">
        <is>
          <t>RET006606</t>
        </is>
      </c>
      <c r="B6590" t="inlineStr">
        <is>
          <t>O041598</t>
        </is>
      </c>
      <c r="C6590" s="25" t="n">
        <v>45812</v>
      </c>
      <c r="D6590" t="inlineStr">
        <is>
          <t>Electronics</t>
        </is>
      </c>
      <c r="E6590" t="inlineStr">
        <is>
          <t>South</t>
        </is>
      </c>
      <c r="F6590" t="inlineStr">
        <is>
          <t>Marketplace</t>
        </is>
      </c>
      <c r="G6590" t="inlineStr">
        <is>
          <t>Changed Mind</t>
        </is>
      </c>
      <c r="H6590" t="n">
        <v>1</v>
      </c>
      <c r="I6590" t="n">
        <v>105130.55</v>
      </c>
    </row>
    <row r="6591">
      <c r="A6591" t="inlineStr">
        <is>
          <t>RET006607</t>
        </is>
      </c>
      <c r="B6591" t="inlineStr">
        <is>
          <t>O041607</t>
        </is>
      </c>
      <c r="C6591" s="25" t="n">
        <v>45812</v>
      </c>
      <c r="D6591" t="inlineStr">
        <is>
          <t>Fashion</t>
        </is>
      </c>
      <c r="E6591" t="inlineStr">
        <is>
          <t>North</t>
        </is>
      </c>
      <c r="F6591" t="inlineStr">
        <is>
          <t>Mobile App</t>
        </is>
      </c>
      <c r="G6591" t="inlineStr">
        <is>
          <t>Defective Product</t>
        </is>
      </c>
      <c r="H6591" t="n">
        <v>2</v>
      </c>
      <c r="I6591" t="n">
        <v>2498.82</v>
      </c>
    </row>
    <row r="6592">
      <c r="A6592" t="inlineStr">
        <is>
          <t>RET006608</t>
        </is>
      </c>
      <c r="B6592" t="inlineStr">
        <is>
          <t>O041609</t>
        </is>
      </c>
      <c r="C6592" s="25" t="n">
        <v>45812</v>
      </c>
      <c r="D6592" t="inlineStr">
        <is>
          <t>Fashion</t>
        </is>
      </c>
      <c r="E6592" t="inlineStr">
        <is>
          <t>West</t>
        </is>
      </c>
      <c r="F6592" t="inlineStr">
        <is>
          <t>Marketplace</t>
        </is>
      </c>
      <c r="G6592" t="inlineStr">
        <is>
          <t>Size/Fit Issue</t>
        </is>
      </c>
      <c r="H6592" t="n">
        <v>1</v>
      </c>
      <c r="I6592" t="n">
        <v>539.72</v>
      </c>
    </row>
    <row r="6593">
      <c r="A6593" t="inlineStr">
        <is>
          <t>RET006609</t>
        </is>
      </c>
      <c r="B6593" t="inlineStr">
        <is>
          <t>O041613</t>
        </is>
      </c>
      <c r="C6593" s="25" t="n">
        <v>45812</v>
      </c>
      <c r="D6593" t="inlineStr">
        <is>
          <t>Electronics</t>
        </is>
      </c>
      <c r="E6593" t="inlineStr">
        <is>
          <t>East</t>
        </is>
      </c>
      <c r="F6593" t="inlineStr">
        <is>
          <t>Mobile App</t>
        </is>
      </c>
      <c r="G6593" t="inlineStr">
        <is>
          <t>Not as Described</t>
        </is>
      </c>
      <c r="H6593" t="n">
        <v>1</v>
      </c>
      <c r="I6593" t="n">
        <v>10035.19</v>
      </c>
    </row>
    <row r="6594">
      <c r="A6594" t="inlineStr">
        <is>
          <t>RET006610</t>
        </is>
      </c>
      <c r="B6594" t="inlineStr">
        <is>
          <t>O041613</t>
        </is>
      </c>
      <c r="C6594" s="25" t="n">
        <v>45812</v>
      </c>
      <c r="D6594" t="inlineStr">
        <is>
          <t>Fashion</t>
        </is>
      </c>
      <c r="E6594" t="inlineStr">
        <is>
          <t>East</t>
        </is>
      </c>
      <c r="F6594" t="inlineStr">
        <is>
          <t>Mobile App</t>
        </is>
      </c>
      <c r="G6594" t="inlineStr">
        <is>
          <t>Defective Product</t>
        </is>
      </c>
      <c r="H6594" t="n">
        <v>1</v>
      </c>
      <c r="I6594" t="n">
        <v>502.46</v>
      </c>
    </row>
    <row r="6595">
      <c r="A6595" t="inlineStr">
        <is>
          <t>RET006611</t>
        </is>
      </c>
      <c r="B6595" t="inlineStr">
        <is>
          <t>O041615</t>
        </is>
      </c>
      <c r="C6595" s="25" t="n">
        <v>45812</v>
      </c>
      <c r="D6595" t="inlineStr">
        <is>
          <t>Home &amp; Kitchen</t>
        </is>
      </c>
      <c r="E6595" t="inlineStr">
        <is>
          <t>Central</t>
        </is>
      </c>
      <c r="F6595" t="inlineStr">
        <is>
          <t>Mobile App</t>
        </is>
      </c>
      <c r="G6595" t="inlineStr">
        <is>
          <t>Damaged in Transit</t>
        </is>
      </c>
      <c r="H6595" t="n">
        <v>1</v>
      </c>
      <c r="I6595" t="n">
        <v>697.6900000000001</v>
      </c>
    </row>
    <row r="6596">
      <c r="A6596" t="inlineStr">
        <is>
          <t>RET006612</t>
        </is>
      </c>
      <c r="B6596" t="inlineStr">
        <is>
          <t>O041619</t>
        </is>
      </c>
      <c r="C6596" s="25" t="n">
        <v>45812</v>
      </c>
      <c r="D6596" t="inlineStr">
        <is>
          <t>Fashion</t>
        </is>
      </c>
      <c r="E6596" t="inlineStr">
        <is>
          <t>South</t>
        </is>
      </c>
      <c r="F6596" t="inlineStr">
        <is>
          <t>Marketplace</t>
        </is>
      </c>
      <c r="G6596" t="inlineStr">
        <is>
          <t>Changed Mind</t>
        </is>
      </c>
      <c r="H6596" t="n">
        <v>1</v>
      </c>
      <c r="I6596" t="n">
        <v>690.17</v>
      </c>
    </row>
    <row r="6597">
      <c r="A6597" t="inlineStr">
        <is>
          <t>RET006613</t>
        </is>
      </c>
      <c r="B6597" t="inlineStr">
        <is>
          <t>O041639</t>
        </is>
      </c>
      <c r="C6597" s="25" t="n">
        <v>45813</v>
      </c>
      <c r="D6597" t="inlineStr">
        <is>
          <t>Sports</t>
        </is>
      </c>
      <c r="E6597" t="inlineStr">
        <is>
          <t>North</t>
        </is>
      </c>
      <c r="F6597" t="inlineStr">
        <is>
          <t>Website</t>
        </is>
      </c>
      <c r="G6597" t="inlineStr">
        <is>
          <t>Changed Mind</t>
        </is>
      </c>
      <c r="H6597" t="n">
        <v>2</v>
      </c>
      <c r="I6597" t="n">
        <v>1600.88</v>
      </c>
    </row>
    <row r="6598">
      <c r="A6598" t="inlineStr">
        <is>
          <t>RET006614</t>
        </is>
      </c>
      <c r="B6598" t="inlineStr">
        <is>
          <t>O041645</t>
        </is>
      </c>
      <c r="C6598" s="25" t="n">
        <v>45813</v>
      </c>
      <c r="D6598" t="inlineStr">
        <is>
          <t>Fashion</t>
        </is>
      </c>
      <c r="E6598" t="inlineStr">
        <is>
          <t>South</t>
        </is>
      </c>
      <c r="F6598" t="inlineStr">
        <is>
          <t>Mobile App</t>
        </is>
      </c>
      <c r="G6598" t="inlineStr">
        <is>
          <t>Size/Fit Issue</t>
        </is>
      </c>
      <c r="H6598" t="n">
        <v>1</v>
      </c>
      <c r="I6598" t="n">
        <v>718.24</v>
      </c>
    </row>
    <row r="6599">
      <c r="A6599" t="inlineStr">
        <is>
          <t>RET006615</t>
        </is>
      </c>
      <c r="B6599" t="inlineStr">
        <is>
          <t>O041646</t>
        </is>
      </c>
      <c r="C6599" s="25" t="n">
        <v>45813</v>
      </c>
      <c r="D6599" t="inlineStr">
        <is>
          <t>Fashion</t>
        </is>
      </c>
      <c r="E6599" t="inlineStr">
        <is>
          <t>South</t>
        </is>
      </c>
      <c r="F6599" t="inlineStr">
        <is>
          <t>Mobile App</t>
        </is>
      </c>
      <c r="G6599" t="inlineStr">
        <is>
          <t>Size/Fit Issue</t>
        </is>
      </c>
      <c r="H6599" t="n">
        <v>1</v>
      </c>
      <c r="I6599" t="n">
        <v>1307.65</v>
      </c>
    </row>
    <row r="6600">
      <c r="A6600" t="inlineStr">
        <is>
          <t>RET006616</t>
        </is>
      </c>
      <c r="B6600" t="inlineStr">
        <is>
          <t>O041665</t>
        </is>
      </c>
      <c r="C6600" s="25" t="n">
        <v>45813</v>
      </c>
      <c r="D6600" t="inlineStr">
        <is>
          <t>Fashion</t>
        </is>
      </c>
      <c r="E6600" t="inlineStr">
        <is>
          <t>North</t>
        </is>
      </c>
      <c r="F6600" t="inlineStr">
        <is>
          <t>Marketplace</t>
        </is>
      </c>
      <c r="G6600" t="inlineStr">
        <is>
          <t>Size/Fit Issue</t>
        </is>
      </c>
      <c r="H6600" t="n">
        <v>1</v>
      </c>
      <c r="I6600" t="n">
        <v>1137.95</v>
      </c>
    </row>
    <row r="6601">
      <c r="A6601" t="inlineStr">
        <is>
          <t>RET006617</t>
        </is>
      </c>
      <c r="B6601" t="inlineStr">
        <is>
          <t>O041666</t>
        </is>
      </c>
      <c r="C6601" s="25" t="n">
        <v>45813</v>
      </c>
      <c r="D6601" t="inlineStr">
        <is>
          <t>Beauty</t>
        </is>
      </c>
      <c r="E6601" t="inlineStr">
        <is>
          <t>West</t>
        </is>
      </c>
      <c r="F6601" t="inlineStr">
        <is>
          <t>Retail Store</t>
        </is>
      </c>
      <c r="G6601" t="inlineStr">
        <is>
          <t>Damaged in Transit</t>
        </is>
      </c>
      <c r="H6601" t="n">
        <v>1</v>
      </c>
      <c r="I6601" t="n">
        <v>1415.81</v>
      </c>
    </row>
    <row r="6602">
      <c r="A6602" t="inlineStr">
        <is>
          <t>RET006618</t>
        </is>
      </c>
      <c r="B6602" t="inlineStr">
        <is>
          <t>O041667</t>
        </is>
      </c>
      <c r="C6602" s="25" t="n">
        <v>45813</v>
      </c>
      <c r="D6602" t="inlineStr">
        <is>
          <t>Fashion</t>
        </is>
      </c>
      <c r="E6602" t="inlineStr">
        <is>
          <t>West</t>
        </is>
      </c>
      <c r="F6602" t="inlineStr">
        <is>
          <t>Marketplace</t>
        </is>
      </c>
      <c r="G6602" t="inlineStr">
        <is>
          <t>Size/Fit Issue</t>
        </is>
      </c>
      <c r="H6602" t="n">
        <v>2</v>
      </c>
      <c r="I6602" t="n">
        <v>1380.34</v>
      </c>
    </row>
    <row r="6603">
      <c r="A6603" t="inlineStr">
        <is>
          <t>RET006619</t>
        </is>
      </c>
      <c r="B6603" t="inlineStr">
        <is>
          <t>O041667</t>
        </is>
      </c>
      <c r="C6603" s="25" t="n">
        <v>45813</v>
      </c>
      <c r="D6603" t="inlineStr">
        <is>
          <t>Electronics</t>
        </is>
      </c>
      <c r="E6603" t="inlineStr">
        <is>
          <t>West</t>
        </is>
      </c>
      <c r="F6603" t="inlineStr">
        <is>
          <t>Marketplace</t>
        </is>
      </c>
      <c r="G6603" t="inlineStr">
        <is>
          <t>Late Delivery</t>
        </is>
      </c>
      <c r="H6603" t="n">
        <v>1</v>
      </c>
      <c r="I6603" t="n">
        <v>21824.69</v>
      </c>
    </row>
    <row r="6604">
      <c r="A6604" t="inlineStr">
        <is>
          <t>RET006620</t>
        </is>
      </c>
      <c r="B6604" t="inlineStr">
        <is>
          <t>O041669</t>
        </is>
      </c>
      <c r="C6604" s="25" t="n">
        <v>45813</v>
      </c>
      <c r="D6604" t="inlineStr">
        <is>
          <t>Home &amp; Kitchen</t>
        </is>
      </c>
      <c r="E6604" t="inlineStr">
        <is>
          <t>South</t>
        </is>
      </c>
      <c r="F6604" t="inlineStr">
        <is>
          <t>Mobile App</t>
        </is>
      </c>
      <c r="G6604" t="inlineStr">
        <is>
          <t>Damaged in Transit</t>
        </is>
      </c>
      <c r="H6604" t="n">
        <v>1</v>
      </c>
      <c r="I6604" t="n">
        <v>378.67</v>
      </c>
    </row>
    <row r="6605">
      <c r="A6605" t="inlineStr">
        <is>
          <t>RET006621</t>
        </is>
      </c>
      <c r="B6605" t="inlineStr">
        <is>
          <t>O041674</t>
        </is>
      </c>
      <c r="C6605" s="25" t="n">
        <v>45813</v>
      </c>
      <c r="D6605" t="inlineStr">
        <is>
          <t>Fashion</t>
        </is>
      </c>
      <c r="E6605" t="inlineStr">
        <is>
          <t>South</t>
        </is>
      </c>
      <c r="F6605" t="inlineStr">
        <is>
          <t>Marketplace</t>
        </is>
      </c>
      <c r="G6605" t="inlineStr">
        <is>
          <t>Size/Fit Issue</t>
        </is>
      </c>
      <c r="H6605" t="n">
        <v>1</v>
      </c>
      <c r="I6605" t="n">
        <v>296.95</v>
      </c>
    </row>
    <row r="6606">
      <c r="A6606" t="inlineStr">
        <is>
          <t>RET006622</t>
        </is>
      </c>
      <c r="B6606" t="inlineStr">
        <is>
          <t>O041680</t>
        </is>
      </c>
      <c r="C6606" s="25" t="n">
        <v>45813</v>
      </c>
      <c r="D6606" t="inlineStr">
        <is>
          <t>Fashion</t>
        </is>
      </c>
      <c r="E6606" t="inlineStr">
        <is>
          <t>East</t>
        </is>
      </c>
      <c r="F6606" t="inlineStr">
        <is>
          <t>Mobile App</t>
        </is>
      </c>
      <c r="G6606" t="inlineStr">
        <is>
          <t>Size/Fit Issue</t>
        </is>
      </c>
      <c r="H6606" t="n">
        <v>1</v>
      </c>
      <c r="I6606" t="n">
        <v>242.39</v>
      </c>
    </row>
    <row r="6607">
      <c r="A6607" t="inlineStr">
        <is>
          <t>RET006623</t>
        </is>
      </c>
      <c r="B6607" t="inlineStr">
        <is>
          <t>O041683</t>
        </is>
      </c>
      <c r="C6607" s="25" t="n">
        <v>45814</v>
      </c>
      <c r="D6607" t="inlineStr">
        <is>
          <t>Fashion</t>
        </is>
      </c>
      <c r="E6607" t="inlineStr">
        <is>
          <t>South</t>
        </is>
      </c>
      <c r="F6607" t="inlineStr">
        <is>
          <t>Marketplace</t>
        </is>
      </c>
      <c r="G6607" t="inlineStr">
        <is>
          <t>Not as Described</t>
        </is>
      </c>
      <c r="H6607" t="n">
        <v>1</v>
      </c>
      <c r="I6607" t="n">
        <v>909.25</v>
      </c>
    </row>
    <row r="6608">
      <c r="A6608" t="inlineStr">
        <is>
          <t>RET006624</t>
        </is>
      </c>
      <c r="B6608" t="inlineStr">
        <is>
          <t>O041713</t>
        </is>
      </c>
      <c r="C6608" s="25" t="n">
        <v>45814</v>
      </c>
      <c r="D6608" t="inlineStr">
        <is>
          <t>Fashion</t>
        </is>
      </c>
      <c r="E6608" t="inlineStr">
        <is>
          <t>West</t>
        </is>
      </c>
      <c r="F6608" t="inlineStr">
        <is>
          <t>Marketplace</t>
        </is>
      </c>
      <c r="G6608" t="inlineStr">
        <is>
          <t>Not as Described</t>
        </is>
      </c>
      <c r="H6608" t="n">
        <v>1</v>
      </c>
      <c r="I6608" t="n">
        <v>3313.16</v>
      </c>
    </row>
    <row r="6609">
      <c r="A6609" t="inlineStr">
        <is>
          <t>RET006625</t>
        </is>
      </c>
      <c r="B6609" t="inlineStr">
        <is>
          <t>O041715</t>
        </is>
      </c>
      <c r="C6609" s="25" t="n">
        <v>45814</v>
      </c>
      <c r="D6609" t="inlineStr">
        <is>
          <t>Fashion</t>
        </is>
      </c>
      <c r="E6609" t="inlineStr">
        <is>
          <t>East</t>
        </is>
      </c>
      <c r="F6609" t="inlineStr">
        <is>
          <t>Website</t>
        </is>
      </c>
      <c r="G6609" t="inlineStr">
        <is>
          <t>Size/Fit Issue</t>
        </is>
      </c>
      <c r="H6609" t="n">
        <v>1</v>
      </c>
      <c r="I6609" t="n">
        <v>1519.7</v>
      </c>
    </row>
    <row r="6610">
      <c r="A6610" t="inlineStr">
        <is>
          <t>RET006626</t>
        </is>
      </c>
      <c r="B6610" t="inlineStr">
        <is>
          <t>O041718</t>
        </is>
      </c>
      <c r="C6610" s="25" t="n">
        <v>45814</v>
      </c>
      <c r="D6610" t="inlineStr">
        <is>
          <t>Fashion</t>
        </is>
      </c>
      <c r="E6610" t="inlineStr">
        <is>
          <t>North</t>
        </is>
      </c>
      <c r="F6610" t="inlineStr">
        <is>
          <t>Mobile App</t>
        </is>
      </c>
      <c r="G6610" t="inlineStr">
        <is>
          <t>Size/Fit Issue</t>
        </is>
      </c>
      <c r="H6610" t="n">
        <v>1</v>
      </c>
      <c r="I6610" t="n">
        <v>1099.01</v>
      </c>
    </row>
    <row r="6611">
      <c r="A6611" t="inlineStr">
        <is>
          <t>RET006627</t>
        </is>
      </c>
      <c r="B6611" t="inlineStr">
        <is>
          <t>O041718</t>
        </is>
      </c>
      <c r="C6611" s="25" t="n">
        <v>45814</v>
      </c>
      <c r="D6611" t="inlineStr">
        <is>
          <t>Electronics</t>
        </is>
      </c>
      <c r="E6611" t="inlineStr">
        <is>
          <t>North</t>
        </is>
      </c>
      <c r="F6611" t="inlineStr">
        <is>
          <t>Mobile App</t>
        </is>
      </c>
      <c r="G6611" t="inlineStr">
        <is>
          <t>Not Specified</t>
        </is>
      </c>
      <c r="H6611" t="n">
        <v>1</v>
      </c>
      <c r="I6611" t="n">
        <v>22121.48</v>
      </c>
    </row>
    <row r="6612">
      <c r="A6612" t="inlineStr">
        <is>
          <t>RET006628</t>
        </is>
      </c>
      <c r="B6612" t="inlineStr">
        <is>
          <t>O041722</t>
        </is>
      </c>
      <c r="C6612" s="25" t="n">
        <v>45814</v>
      </c>
      <c r="D6612" t="inlineStr">
        <is>
          <t>Sports</t>
        </is>
      </c>
      <c r="E6612" t="inlineStr">
        <is>
          <t>Central</t>
        </is>
      </c>
      <c r="F6612" t="inlineStr">
        <is>
          <t>Marketplace</t>
        </is>
      </c>
      <c r="G6612" t="inlineStr">
        <is>
          <t>Late Delivery</t>
        </is>
      </c>
      <c r="H6612" t="n">
        <v>2</v>
      </c>
      <c r="I6612" t="n">
        <v>1175.05</v>
      </c>
    </row>
    <row r="6613">
      <c r="A6613" t="inlineStr">
        <is>
          <t>RET006629</t>
        </is>
      </c>
      <c r="B6613" t="inlineStr">
        <is>
          <t>O041725</t>
        </is>
      </c>
      <c r="C6613" s="25" t="n">
        <v>45814</v>
      </c>
      <c r="D6613" t="inlineStr">
        <is>
          <t>Fashion</t>
        </is>
      </c>
      <c r="E6613" t="inlineStr">
        <is>
          <t>North</t>
        </is>
      </c>
      <c r="F6613" t="inlineStr">
        <is>
          <t>Mobile App</t>
        </is>
      </c>
      <c r="G6613" t="inlineStr">
        <is>
          <t>Damaged in Transit</t>
        </is>
      </c>
      <c r="H6613" t="n">
        <v>1</v>
      </c>
      <c r="I6613" t="n">
        <v>2800.26</v>
      </c>
    </row>
    <row r="6614">
      <c r="A6614" t="inlineStr">
        <is>
          <t>RET006630</t>
        </is>
      </c>
      <c r="B6614" t="inlineStr">
        <is>
          <t>O041740</t>
        </is>
      </c>
      <c r="C6614" s="25" t="n">
        <v>45815</v>
      </c>
      <c r="D6614" t="inlineStr">
        <is>
          <t>Fashion</t>
        </is>
      </c>
      <c r="E6614" t="inlineStr">
        <is>
          <t>East</t>
        </is>
      </c>
      <c r="F6614" t="inlineStr">
        <is>
          <t>Website</t>
        </is>
      </c>
      <c r="G6614" t="inlineStr">
        <is>
          <t>Size/Fit Issue</t>
        </is>
      </c>
      <c r="H6614" t="n">
        <v>1</v>
      </c>
      <c r="I6614" t="n">
        <v>1807.41</v>
      </c>
    </row>
    <row r="6615">
      <c r="A6615" t="inlineStr">
        <is>
          <t>RET006631</t>
        </is>
      </c>
      <c r="B6615" t="inlineStr">
        <is>
          <t>O041748</t>
        </is>
      </c>
      <c r="C6615" s="25" t="n">
        <v>45815</v>
      </c>
      <c r="D6615" t="inlineStr">
        <is>
          <t>Fashion</t>
        </is>
      </c>
      <c r="E6615" t="inlineStr">
        <is>
          <t>North</t>
        </is>
      </c>
      <c r="F6615" t="inlineStr">
        <is>
          <t>Mobile App</t>
        </is>
      </c>
      <c r="G6615" t="inlineStr">
        <is>
          <t>Size/Fit Issue</t>
        </is>
      </c>
      <c r="H6615" t="n">
        <v>1</v>
      </c>
      <c r="I6615" t="n">
        <v>1099.01</v>
      </c>
    </row>
    <row r="6616">
      <c r="A6616" t="inlineStr">
        <is>
          <t>RET006632</t>
        </is>
      </c>
      <c r="B6616" t="inlineStr">
        <is>
          <t>O041751</t>
        </is>
      </c>
      <c r="C6616" s="25" t="n">
        <v>45815</v>
      </c>
      <c r="D6616" t="inlineStr">
        <is>
          <t>Fashion</t>
        </is>
      </c>
      <c r="E6616" t="inlineStr">
        <is>
          <t>West</t>
        </is>
      </c>
      <c r="F6616" t="inlineStr">
        <is>
          <t>Mobile App</t>
        </is>
      </c>
      <c r="G6616" t="inlineStr">
        <is>
          <t>Size/Fit Issue</t>
        </is>
      </c>
      <c r="H6616" t="n">
        <v>2</v>
      </c>
      <c r="I6616" t="n">
        <v>3171.47</v>
      </c>
    </row>
    <row r="6617">
      <c r="A6617" t="inlineStr">
        <is>
          <t>RET006633</t>
        </is>
      </c>
      <c r="B6617" t="inlineStr">
        <is>
          <t>O041763</t>
        </is>
      </c>
      <c r="C6617" s="25" t="n">
        <v>45815</v>
      </c>
      <c r="D6617" t="inlineStr">
        <is>
          <t>Fashion</t>
        </is>
      </c>
      <c r="E6617" t="inlineStr">
        <is>
          <t>West</t>
        </is>
      </c>
      <c r="F6617" t="inlineStr">
        <is>
          <t>Website</t>
        </is>
      </c>
      <c r="G6617" t="inlineStr">
        <is>
          <t>Size/Fit Issue</t>
        </is>
      </c>
      <c r="H6617" t="n">
        <v>2</v>
      </c>
      <c r="I6617" t="n">
        <v>2442.25</v>
      </c>
    </row>
    <row r="6618">
      <c r="A6618" t="inlineStr">
        <is>
          <t>RET006634</t>
        </is>
      </c>
      <c r="B6618" t="inlineStr">
        <is>
          <t>O041764</t>
        </is>
      </c>
      <c r="C6618" s="25" t="n">
        <v>45815</v>
      </c>
      <c r="D6618" t="inlineStr">
        <is>
          <t>Fashion</t>
        </is>
      </c>
      <c r="E6618" t="inlineStr">
        <is>
          <t>East</t>
        </is>
      </c>
      <c r="F6618" t="inlineStr">
        <is>
          <t>Mobile App</t>
        </is>
      </c>
      <c r="G6618" t="inlineStr">
        <is>
          <t>Changed Mind</t>
        </is>
      </c>
      <c r="H6618" t="n">
        <v>1</v>
      </c>
      <c r="I6618" t="n">
        <v>680.4299999999999</v>
      </c>
    </row>
    <row r="6619">
      <c r="A6619" t="inlineStr">
        <is>
          <t>RET006635</t>
        </is>
      </c>
      <c r="B6619" t="inlineStr">
        <is>
          <t>O041770</t>
        </is>
      </c>
      <c r="C6619" s="25" t="n">
        <v>45815</v>
      </c>
      <c r="D6619" t="inlineStr">
        <is>
          <t>Fashion</t>
        </is>
      </c>
      <c r="E6619" t="inlineStr">
        <is>
          <t>West</t>
        </is>
      </c>
      <c r="F6619" t="inlineStr">
        <is>
          <t>Mobile App</t>
        </is>
      </c>
      <c r="G6619" t="inlineStr">
        <is>
          <t>Size/Fit Issue</t>
        </is>
      </c>
      <c r="H6619" t="n">
        <v>1</v>
      </c>
      <c r="I6619" t="n">
        <v>1480.71</v>
      </c>
    </row>
    <row r="6620">
      <c r="A6620" t="inlineStr">
        <is>
          <t>RET006636</t>
        </is>
      </c>
      <c r="B6620" t="inlineStr">
        <is>
          <t>O041777</t>
        </is>
      </c>
      <c r="C6620" s="25" t="n">
        <v>45815</v>
      </c>
      <c r="D6620" t="inlineStr">
        <is>
          <t>Fashion</t>
        </is>
      </c>
      <c r="E6620" t="inlineStr">
        <is>
          <t>East</t>
        </is>
      </c>
      <c r="F6620" t="inlineStr">
        <is>
          <t>Marketplace</t>
        </is>
      </c>
      <c r="G6620" t="inlineStr">
        <is>
          <t>Not as Described</t>
        </is>
      </c>
      <c r="H6620" t="n">
        <v>2</v>
      </c>
      <c r="I6620" t="n">
        <v>2198.03</v>
      </c>
    </row>
    <row r="6621">
      <c r="A6621" t="inlineStr">
        <is>
          <t>RET006637</t>
        </is>
      </c>
      <c r="B6621" t="inlineStr">
        <is>
          <t>O041779</t>
        </is>
      </c>
      <c r="C6621" s="25" t="n">
        <v>45815</v>
      </c>
      <c r="D6621" t="inlineStr">
        <is>
          <t>Fashion</t>
        </is>
      </c>
      <c r="E6621" t="inlineStr">
        <is>
          <t>South</t>
        </is>
      </c>
      <c r="F6621" t="inlineStr">
        <is>
          <t>Website</t>
        </is>
      </c>
      <c r="G6621" t="inlineStr">
        <is>
          <t>Not as Described</t>
        </is>
      </c>
      <c r="H6621" t="n">
        <v>1</v>
      </c>
      <c r="I6621" t="n">
        <v>1221.13</v>
      </c>
    </row>
    <row r="6622">
      <c r="A6622" t="inlineStr">
        <is>
          <t>RET006638</t>
        </is>
      </c>
      <c r="B6622" t="inlineStr">
        <is>
          <t>O041791</t>
        </is>
      </c>
      <c r="C6622" s="25" t="n">
        <v>45815</v>
      </c>
      <c r="D6622" t="inlineStr">
        <is>
          <t>Fashion</t>
        </is>
      </c>
      <c r="E6622" t="inlineStr">
        <is>
          <t>Central</t>
        </is>
      </c>
      <c r="F6622" t="inlineStr">
        <is>
          <t>Marketplace</t>
        </is>
      </c>
      <c r="G6622" t="inlineStr">
        <is>
          <t>Not as Described</t>
        </is>
      </c>
      <c r="H6622" t="n">
        <v>1</v>
      </c>
      <c r="I6622" t="n">
        <v>658.6900000000001</v>
      </c>
    </row>
    <row r="6623">
      <c r="A6623" t="inlineStr">
        <is>
          <t>RET006639</t>
        </is>
      </c>
      <c r="B6623" t="inlineStr">
        <is>
          <t>O041796</t>
        </is>
      </c>
      <c r="C6623" s="25" t="n">
        <v>45815</v>
      </c>
      <c r="D6623" t="inlineStr">
        <is>
          <t>Fashion</t>
        </is>
      </c>
      <c r="E6623" t="inlineStr">
        <is>
          <t>South</t>
        </is>
      </c>
      <c r="F6623" t="inlineStr">
        <is>
          <t>Marketplace</t>
        </is>
      </c>
      <c r="G6623" t="inlineStr">
        <is>
          <t>Changed Mind</t>
        </is>
      </c>
      <c r="H6623" t="n">
        <v>1</v>
      </c>
      <c r="I6623" t="n">
        <v>894.59</v>
      </c>
    </row>
    <row r="6624">
      <c r="A6624" t="inlineStr">
        <is>
          <t>RET006640</t>
        </is>
      </c>
      <c r="B6624" t="inlineStr">
        <is>
          <t>O041824</t>
        </is>
      </c>
      <c r="C6624" s="25" t="n">
        <v>45816</v>
      </c>
      <c r="D6624" t="inlineStr">
        <is>
          <t>Fashion</t>
        </is>
      </c>
      <c r="E6624" t="inlineStr">
        <is>
          <t>West</t>
        </is>
      </c>
      <c r="F6624" t="inlineStr">
        <is>
          <t>Website</t>
        </is>
      </c>
      <c r="G6624" t="inlineStr">
        <is>
          <t>Size/Fit Issue</t>
        </is>
      </c>
      <c r="H6624" t="n">
        <v>1</v>
      </c>
      <c r="I6624" t="n">
        <v>1254.76</v>
      </c>
    </row>
    <row r="6625">
      <c r="A6625" t="inlineStr">
        <is>
          <t>RET006641</t>
        </is>
      </c>
      <c r="B6625" t="inlineStr">
        <is>
          <t>O041840</t>
        </is>
      </c>
      <c r="C6625" s="25" t="n">
        <v>45816</v>
      </c>
      <c r="D6625" t="inlineStr">
        <is>
          <t>Fashion</t>
        </is>
      </c>
      <c r="E6625" t="inlineStr">
        <is>
          <t>East</t>
        </is>
      </c>
      <c r="F6625" t="inlineStr">
        <is>
          <t>Marketplace</t>
        </is>
      </c>
      <c r="G6625" t="inlineStr">
        <is>
          <t>Size/Fit Issue</t>
        </is>
      </c>
      <c r="H6625" t="n">
        <v>1</v>
      </c>
      <c r="I6625" t="n">
        <v>1037.96</v>
      </c>
    </row>
    <row r="6626">
      <c r="A6626" t="inlineStr">
        <is>
          <t>RET006642</t>
        </is>
      </c>
      <c r="B6626" t="inlineStr">
        <is>
          <t>O041849</t>
        </is>
      </c>
      <c r="C6626" s="25" t="n">
        <v>45816</v>
      </c>
      <c r="D6626" t="inlineStr">
        <is>
          <t>Books</t>
        </is>
      </c>
      <c r="E6626" t="inlineStr">
        <is>
          <t>West</t>
        </is>
      </c>
      <c r="F6626" t="inlineStr">
        <is>
          <t>Mobile App</t>
        </is>
      </c>
      <c r="G6626" t="inlineStr">
        <is>
          <t>Defective Product</t>
        </is>
      </c>
      <c r="H6626" t="n">
        <v>1</v>
      </c>
      <c r="I6626" t="n">
        <v>280.13</v>
      </c>
    </row>
    <row r="6627">
      <c r="A6627" t="inlineStr">
        <is>
          <t>RET006643</t>
        </is>
      </c>
      <c r="B6627" t="inlineStr">
        <is>
          <t>O041860</t>
        </is>
      </c>
      <c r="C6627" s="25" t="n">
        <v>45817</v>
      </c>
      <c r="D6627" t="inlineStr">
        <is>
          <t>Electronics</t>
        </is>
      </c>
      <c r="E6627" t="inlineStr">
        <is>
          <t>North</t>
        </is>
      </c>
      <c r="F6627" t="inlineStr">
        <is>
          <t>Marketplace</t>
        </is>
      </c>
      <c r="G6627" t="inlineStr">
        <is>
          <t>Damaged in Transit</t>
        </is>
      </c>
      <c r="H6627" t="n">
        <v>1</v>
      </c>
      <c r="I6627" t="n">
        <v>6540.54</v>
      </c>
    </row>
    <row r="6628">
      <c r="A6628" t="inlineStr">
        <is>
          <t>RET006644</t>
        </is>
      </c>
      <c r="B6628" t="inlineStr">
        <is>
          <t>O041866</t>
        </is>
      </c>
      <c r="C6628" s="25" t="n">
        <v>45817</v>
      </c>
      <c r="D6628" t="inlineStr">
        <is>
          <t>Home &amp; Kitchen</t>
        </is>
      </c>
      <c r="E6628" t="inlineStr">
        <is>
          <t>West</t>
        </is>
      </c>
      <c r="F6628" t="inlineStr">
        <is>
          <t>Mobile App</t>
        </is>
      </c>
      <c r="G6628" t="inlineStr">
        <is>
          <t>Not as Described</t>
        </is>
      </c>
      <c r="H6628" t="n">
        <v>1</v>
      </c>
      <c r="I6628" t="n">
        <v>2002.64</v>
      </c>
    </row>
    <row r="6629">
      <c r="A6629" t="inlineStr">
        <is>
          <t>RET006645</t>
        </is>
      </c>
      <c r="B6629" t="inlineStr">
        <is>
          <t>O041880</t>
        </is>
      </c>
      <c r="C6629" s="25" t="n">
        <v>45817</v>
      </c>
      <c r="D6629" t="inlineStr">
        <is>
          <t>Fashion</t>
        </is>
      </c>
      <c r="E6629" t="inlineStr">
        <is>
          <t>North</t>
        </is>
      </c>
      <c r="F6629" t="inlineStr">
        <is>
          <t>Mobile App</t>
        </is>
      </c>
      <c r="G6629" t="inlineStr">
        <is>
          <t>Size/Fit Issue</t>
        </is>
      </c>
      <c r="H6629" t="n">
        <v>2</v>
      </c>
      <c r="I6629" t="n">
        <v>4261.72</v>
      </c>
    </row>
    <row r="6630">
      <c r="A6630" t="inlineStr">
        <is>
          <t>RET006646</t>
        </is>
      </c>
      <c r="B6630" t="inlineStr">
        <is>
          <t>O041884</t>
        </is>
      </c>
      <c r="C6630" s="25" t="n">
        <v>45817</v>
      </c>
      <c r="D6630" t="inlineStr">
        <is>
          <t>Fashion</t>
        </is>
      </c>
      <c r="E6630" t="inlineStr">
        <is>
          <t>Central</t>
        </is>
      </c>
      <c r="F6630" t="inlineStr">
        <is>
          <t>Retail Store</t>
        </is>
      </c>
      <c r="G6630" t="inlineStr">
        <is>
          <t>Damaged in Transit</t>
        </is>
      </c>
      <c r="H6630" t="n">
        <v>2</v>
      </c>
      <c r="I6630" t="n">
        <v>3074.12</v>
      </c>
    </row>
    <row r="6631">
      <c r="A6631" t="inlineStr">
        <is>
          <t>RET006647</t>
        </is>
      </c>
      <c r="B6631" t="inlineStr">
        <is>
          <t>O041892</t>
        </is>
      </c>
      <c r="C6631" s="25" t="n">
        <v>45818</v>
      </c>
      <c r="D6631" t="inlineStr">
        <is>
          <t>Fashion</t>
        </is>
      </c>
      <c r="E6631" t="inlineStr">
        <is>
          <t>East</t>
        </is>
      </c>
      <c r="F6631" t="inlineStr">
        <is>
          <t>Mobile App</t>
        </is>
      </c>
      <c r="G6631" t="inlineStr">
        <is>
          <t>Size/Fit Issue</t>
        </is>
      </c>
      <c r="H6631" t="n">
        <v>1</v>
      </c>
      <c r="I6631" t="n">
        <v>1037.96</v>
      </c>
    </row>
    <row r="6632">
      <c r="A6632" t="inlineStr">
        <is>
          <t>RET006648</t>
        </is>
      </c>
      <c r="B6632" t="inlineStr">
        <is>
          <t>O041893</t>
        </is>
      </c>
      <c r="C6632" s="25" t="n">
        <v>45818</v>
      </c>
      <c r="D6632" t="inlineStr">
        <is>
          <t>Fashion</t>
        </is>
      </c>
      <c r="E6632" t="inlineStr">
        <is>
          <t>West</t>
        </is>
      </c>
      <c r="F6632" t="inlineStr">
        <is>
          <t>Marketplace</t>
        </is>
      </c>
      <c r="G6632" t="inlineStr">
        <is>
          <t>Size/Fit Issue</t>
        </is>
      </c>
      <c r="H6632" t="n">
        <v>2</v>
      </c>
      <c r="I6632" t="n">
        <v>3366.16</v>
      </c>
    </row>
    <row r="6633">
      <c r="A6633" t="inlineStr">
        <is>
          <t>RET006649</t>
        </is>
      </c>
      <c r="B6633" t="inlineStr">
        <is>
          <t>O041895</t>
        </is>
      </c>
      <c r="C6633" s="25" t="n">
        <v>45818</v>
      </c>
      <c r="D6633" t="inlineStr">
        <is>
          <t>Fashion</t>
        </is>
      </c>
      <c r="E6633" t="inlineStr">
        <is>
          <t>East</t>
        </is>
      </c>
      <c r="F6633" t="inlineStr">
        <is>
          <t>Marketplace</t>
        </is>
      </c>
      <c r="G6633" t="inlineStr">
        <is>
          <t>Size/Fit Issue</t>
        </is>
      </c>
      <c r="H6633" t="n">
        <v>1</v>
      </c>
      <c r="I6633" t="n">
        <v>962.73</v>
      </c>
    </row>
    <row r="6634">
      <c r="A6634" t="inlineStr">
        <is>
          <t>RET006650</t>
        </is>
      </c>
      <c r="B6634" t="inlineStr">
        <is>
          <t>O041902</t>
        </is>
      </c>
      <c r="C6634" s="25" t="n">
        <v>45818</v>
      </c>
      <c r="D6634" t="inlineStr">
        <is>
          <t>Fashion</t>
        </is>
      </c>
      <c r="E6634" t="inlineStr">
        <is>
          <t>South</t>
        </is>
      </c>
      <c r="F6634" t="inlineStr">
        <is>
          <t>Marketplace</t>
        </is>
      </c>
      <c r="G6634" t="inlineStr">
        <is>
          <t>Changed Mind</t>
        </is>
      </c>
      <c r="H6634" t="n">
        <v>1</v>
      </c>
      <c r="I6634" t="n">
        <v>1160.07</v>
      </c>
    </row>
    <row r="6635">
      <c r="A6635" t="inlineStr">
        <is>
          <t>RET006651</t>
        </is>
      </c>
      <c r="B6635" t="inlineStr">
        <is>
          <t>O041904</t>
        </is>
      </c>
      <c r="C6635" s="25" t="n">
        <v>45818</v>
      </c>
      <c r="D6635" t="inlineStr">
        <is>
          <t>Beauty</t>
        </is>
      </c>
      <c r="E6635" t="inlineStr">
        <is>
          <t>West</t>
        </is>
      </c>
      <c r="F6635" t="inlineStr">
        <is>
          <t>Mobile App</t>
        </is>
      </c>
      <c r="G6635" t="inlineStr">
        <is>
          <t>Not as Described</t>
        </is>
      </c>
      <c r="H6635" t="n">
        <v>1</v>
      </c>
      <c r="I6635" t="n">
        <v>553.83</v>
      </c>
    </row>
    <row r="6636">
      <c r="A6636" t="inlineStr">
        <is>
          <t>RET006652</t>
        </is>
      </c>
      <c r="B6636" t="inlineStr">
        <is>
          <t>O041907</t>
        </is>
      </c>
      <c r="C6636" s="25" t="n">
        <v>45818</v>
      </c>
      <c r="D6636" t="inlineStr">
        <is>
          <t>Fashion</t>
        </is>
      </c>
      <c r="E6636" t="inlineStr">
        <is>
          <t>West</t>
        </is>
      </c>
      <c r="F6636" t="inlineStr">
        <is>
          <t>Mobile App</t>
        </is>
      </c>
      <c r="G6636" t="inlineStr">
        <is>
          <t>Size/Fit Issue</t>
        </is>
      </c>
      <c r="H6636" t="n">
        <v>1</v>
      </c>
      <c r="I6636" t="n">
        <v>1653.77</v>
      </c>
    </row>
    <row r="6637">
      <c r="A6637" t="inlineStr">
        <is>
          <t>RET006653</t>
        </is>
      </c>
      <c r="B6637" t="inlineStr">
        <is>
          <t>O041908</t>
        </is>
      </c>
      <c r="C6637" s="25" t="n">
        <v>45818</v>
      </c>
      <c r="D6637" t="inlineStr">
        <is>
          <t>Fashion</t>
        </is>
      </c>
      <c r="E6637" t="inlineStr">
        <is>
          <t>North</t>
        </is>
      </c>
      <c r="F6637" t="inlineStr">
        <is>
          <t>Mobile App</t>
        </is>
      </c>
      <c r="G6637" t="inlineStr">
        <is>
          <t>Late Delivery</t>
        </is>
      </c>
      <c r="H6637" t="n">
        <v>1</v>
      </c>
      <c r="I6637" t="n">
        <v>1653.93</v>
      </c>
    </row>
    <row r="6638">
      <c r="A6638" t="inlineStr">
        <is>
          <t>RET006654</t>
        </is>
      </c>
      <c r="B6638" t="inlineStr">
        <is>
          <t>O041910</t>
        </is>
      </c>
      <c r="C6638" s="25" t="n">
        <v>45818</v>
      </c>
      <c r="D6638" t="inlineStr">
        <is>
          <t>Fashion</t>
        </is>
      </c>
      <c r="E6638" t="inlineStr">
        <is>
          <t>North</t>
        </is>
      </c>
      <c r="F6638" t="inlineStr">
        <is>
          <t>Mobile App</t>
        </is>
      </c>
      <c r="G6638" t="inlineStr">
        <is>
          <t>Defective Product</t>
        </is>
      </c>
      <c r="H6638" t="n">
        <v>1</v>
      </c>
      <c r="I6638" t="n">
        <v>1242.27</v>
      </c>
    </row>
    <row r="6639">
      <c r="A6639" t="inlineStr">
        <is>
          <t>RET006655</t>
        </is>
      </c>
      <c r="B6639" t="inlineStr">
        <is>
          <t>O041928</t>
        </is>
      </c>
      <c r="C6639" s="25" t="n">
        <v>45818</v>
      </c>
      <c r="D6639" t="inlineStr">
        <is>
          <t>Fashion</t>
        </is>
      </c>
      <c r="E6639" t="inlineStr">
        <is>
          <t>East</t>
        </is>
      </c>
      <c r="F6639" t="inlineStr">
        <is>
          <t>Website</t>
        </is>
      </c>
      <c r="G6639" t="inlineStr">
        <is>
          <t>Damaged in Transit</t>
        </is>
      </c>
      <c r="H6639" t="n">
        <v>1</v>
      </c>
      <c r="I6639" t="n">
        <v>2249.24</v>
      </c>
    </row>
    <row r="6640">
      <c r="A6640" t="inlineStr">
        <is>
          <t>RET006656</t>
        </is>
      </c>
      <c r="B6640" t="inlineStr">
        <is>
          <t>O041929</t>
        </is>
      </c>
      <c r="C6640" s="25" t="n">
        <v>45818</v>
      </c>
      <c r="D6640" t="inlineStr">
        <is>
          <t>Electronics</t>
        </is>
      </c>
      <c r="E6640" t="inlineStr">
        <is>
          <t>West</t>
        </is>
      </c>
      <c r="F6640" t="inlineStr">
        <is>
          <t>Marketplace</t>
        </is>
      </c>
      <c r="G6640" t="inlineStr">
        <is>
          <t>Size/Fit Issue</t>
        </is>
      </c>
      <c r="H6640" t="n">
        <v>1</v>
      </c>
      <c r="I6640" t="n">
        <v>1267.8</v>
      </c>
    </row>
    <row r="6641">
      <c r="A6641" t="inlineStr">
        <is>
          <t>RET006657</t>
        </is>
      </c>
      <c r="B6641" t="inlineStr">
        <is>
          <t>O041934</t>
        </is>
      </c>
      <c r="C6641" s="25" t="n">
        <v>45818</v>
      </c>
      <c r="D6641" t="inlineStr">
        <is>
          <t>Fashion</t>
        </is>
      </c>
      <c r="E6641" t="inlineStr">
        <is>
          <t>North</t>
        </is>
      </c>
      <c r="F6641" t="inlineStr">
        <is>
          <t>Marketplace</t>
        </is>
      </c>
      <c r="G6641" t="inlineStr">
        <is>
          <t>Not as Described</t>
        </is>
      </c>
      <c r="H6641" t="n">
        <v>1</v>
      </c>
      <c r="I6641" t="n">
        <v>1099.01</v>
      </c>
    </row>
    <row r="6642">
      <c r="A6642" t="inlineStr">
        <is>
          <t>RET006658</t>
        </is>
      </c>
      <c r="B6642" t="inlineStr">
        <is>
          <t>O041934</t>
        </is>
      </c>
      <c r="C6642" s="25" t="n">
        <v>45818</v>
      </c>
      <c r="D6642" t="inlineStr">
        <is>
          <t>Fashion</t>
        </is>
      </c>
      <c r="E6642" t="inlineStr">
        <is>
          <t>North</t>
        </is>
      </c>
      <c r="F6642" t="inlineStr">
        <is>
          <t>Marketplace</t>
        </is>
      </c>
      <c r="G6642" t="inlineStr">
        <is>
          <t>Not as Described</t>
        </is>
      </c>
      <c r="H6642" t="n">
        <v>2</v>
      </c>
      <c r="I6642" t="n">
        <v>1950.23</v>
      </c>
    </row>
    <row r="6643">
      <c r="A6643" t="inlineStr">
        <is>
          <t>RET006659</t>
        </is>
      </c>
      <c r="B6643" t="inlineStr">
        <is>
          <t>O041938</t>
        </is>
      </c>
      <c r="C6643" s="25" t="n">
        <v>45819</v>
      </c>
      <c r="D6643" t="inlineStr">
        <is>
          <t>Fashion</t>
        </is>
      </c>
      <c r="E6643" t="inlineStr">
        <is>
          <t>South</t>
        </is>
      </c>
      <c r="F6643" t="inlineStr">
        <is>
          <t>Website</t>
        </is>
      </c>
      <c r="G6643" t="inlineStr">
        <is>
          <t>Size/Fit Issue</t>
        </is>
      </c>
      <c r="H6643" t="n">
        <v>1</v>
      </c>
      <c r="I6643" t="n">
        <v>642.63</v>
      </c>
    </row>
    <row r="6644">
      <c r="A6644" t="inlineStr">
        <is>
          <t>RET006660</t>
        </is>
      </c>
      <c r="B6644" t="inlineStr">
        <is>
          <t>O041940</t>
        </is>
      </c>
      <c r="C6644" s="25" t="n">
        <v>45819</v>
      </c>
      <c r="D6644" t="inlineStr">
        <is>
          <t>Electronics</t>
        </is>
      </c>
      <c r="E6644" t="inlineStr">
        <is>
          <t>North</t>
        </is>
      </c>
      <c r="F6644" t="inlineStr">
        <is>
          <t>Unknown</t>
        </is>
      </c>
      <c r="G6644" t="inlineStr">
        <is>
          <t>Damaged in Transit</t>
        </is>
      </c>
      <c r="H6644" t="n">
        <v>1</v>
      </c>
      <c r="I6644" t="n">
        <v>21700.19</v>
      </c>
    </row>
    <row r="6645">
      <c r="A6645" t="inlineStr">
        <is>
          <t>RET006661</t>
        </is>
      </c>
      <c r="B6645" t="inlineStr">
        <is>
          <t>O041940</t>
        </is>
      </c>
      <c r="C6645" s="25" t="n">
        <v>45819</v>
      </c>
      <c r="D6645" t="inlineStr">
        <is>
          <t>Electronics</t>
        </is>
      </c>
      <c r="E6645" t="inlineStr">
        <is>
          <t>North</t>
        </is>
      </c>
      <c r="F6645" t="inlineStr">
        <is>
          <t>Unknown</t>
        </is>
      </c>
      <c r="G6645" t="inlineStr">
        <is>
          <t>Damaged in Transit</t>
        </is>
      </c>
      <c r="H6645" t="n">
        <v>1</v>
      </c>
      <c r="I6645" t="n">
        <v>11377.35</v>
      </c>
    </row>
    <row r="6646">
      <c r="A6646" t="inlineStr">
        <is>
          <t>RET006662</t>
        </is>
      </c>
      <c r="B6646" t="inlineStr">
        <is>
          <t>O041941</t>
        </is>
      </c>
      <c r="C6646" s="25" t="n">
        <v>45819</v>
      </c>
      <c r="D6646" t="inlineStr">
        <is>
          <t>Home &amp; Kitchen</t>
        </is>
      </c>
      <c r="E6646" t="inlineStr">
        <is>
          <t>East</t>
        </is>
      </c>
      <c r="F6646" t="inlineStr">
        <is>
          <t>Website</t>
        </is>
      </c>
      <c r="G6646" t="inlineStr">
        <is>
          <t>Late Delivery</t>
        </is>
      </c>
      <c r="H6646" t="n">
        <v>1</v>
      </c>
      <c r="I6646" t="n">
        <v>377.48</v>
      </c>
    </row>
    <row r="6647">
      <c r="A6647" t="inlineStr">
        <is>
          <t>RET006663</t>
        </is>
      </c>
      <c r="B6647" t="inlineStr">
        <is>
          <t>O041943</t>
        </is>
      </c>
      <c r="C6647" s="25" t="n">
        <v>45819</v>
      </c>
      <c r="D6647" t="inlineStr">
        <is>
          <t>Electronics</t>
        </is>
      </c>
      <c r="E6647" t="inlineStr">
        <is>
          <t>South</t>
        </is>
      </c>
      <c r="F6647" t="inlineStr">
        <is>
          <t>Marketplace</t>
        </is>
      </c>
      <c r="G6647" t="inlineStr">
        <is>
          <t>Damaged in Transit</t>
        </is>
      </c>
      <c r="H6647" t="n">
        <v>1</v>
      </c>
      <c r="I6647" t="n">
        <v>13637.9</v>
      </c>
    </row>
    <row r="6648">
      <c r="A6648" t="inlineStr">
        <is>
          <t>RET006664</t>
        </is>
      </c>
      <c r="B6648" t="inlineStr">
        <is>
          <t>O041944</t>
        </is>
      </c>
      <c r="C6648" s="25" t="n">
        <v>45819</v>
      </c>
      <c r="D6648" t="inlineStr">
        <is>
          <t>Home &amp; Kitchen</t>
        </is>
      </c>
      <c r="E6648" t="inlineStr">
        <is>
          <t>West</t>
        </is>
      </c>
      <c r="F6648" t="inlineStr">
        <is>
          <t>Mobile App</t>
        </is>
      </c>
      <c r="G6648" t="inlineStr">
        <is>
          <t>Wrong Item Delivered</t>
        </is>
      </c>
      <c r="H6648" t="n">
        <v>1</v>
      </c>
      <c r="I6648" t="n">
        <v>2205.38</v>
      </c>
    </row>
    <row r="6649">
      <c r="A6649" t="inlineStr">
        <is>
          <t>RET006665</t>
        </is>
      </c>
      <c r="B6649" t="inlineStr">
        <is>
          <t>O041947</t>
        </is>
      </c>
      <c r="C6649" s="25" t="n">
        <v>45819</v>
      </c>
      <c r="D6649" t="inlineStr">
        <is>
          <t>Electronics</t>
        </is>
      </c>
      <c r="E6649" t="inlineStr">
        <is>
          <t>West</t>
        </is>
      </c>
      <c r="F6649" t="inlineStr">
        <is>
          <t>Marketplace</t>
        </is>
      </c>
      <c r="G6649" t="inlineStr">
        <is>
          <t>Defective Product</t>
        </is>
      </c>
      <c r="H6649" t="n">
        <v>2</v>
      </c>
      <c r="I6649" t="n">
        <v>3407.47</v>
      </c>
    </row>
    <row r="6650">
      <c r="A6650" t="inlineStr">
        <is>
          <t>RET006666</t>
        </is>
      </c>
      <c r="B6650" t="inlineStr">
        <is>
          <t>O041948</t>
        </is>
      </c>
      <c r="C6650" s="25" t="n">
        <v>45819</v>
      </c>
      <c r="D6650" t="inlineStr">
        <is>
          <t>Fashion</t>
        </is>
      </c>
      <c r="E6650" t="inlineStr">
        <is>
          <t>South</t>
        </is>
      </c>
      <c r="F6650" t="inlineStr">
        <is>
          <t>Mobile App</t>
        </is>
      </c>
      <c r="G6650" t="inlineStr">
        <is>
          <t>Changed Mind</t>
        </is>
      </c>
      <c r="H6650" t="n">
        <v>1</v>
      </c>
      <c r="I6650" t="n">
        <v>1365.57</v>
      </c>
    </row>
    <row r="6651">
      <c r="A6651" t="inlineStr">
        <is>
          <t>RET006667</t>
        </is>
      </c>
      <c r="B6651" t="inlineStr">
        <is>
          <t>O041948</t>
        </is>
      </c>
      <c r="C6651" s="25" t="n">
        <v>45819</v>
      </c>
      <c r="D6651" t="inlineStr">
        <is>
          <t>Fashion</t>
        </is>
      </c>
      <c r="E6651" t="inlineStr">
        <is>
          <t>South</t>
        </is>
      </c>
      <c r="F6651" t="inlineStr">
        <is>
          <t>Mobile App</t>
        </is>
      </c>
      <c r="G6651" t="inlineStr">
        <is>
          <t>Not as Described</t>
        </is>
      </c>
      <c r="H6651" t="n">
        <v>1</v>
      </c>
      <c r="I6651" t="n">
        <v>1540.25</v>
      </c>
    </row>
    <row r="6652">
      <c r="A6652" t="inlineStr">
        <is>
          <t>RET006668</t>
        </is>
      </c>
      <c r="B6652" t="inlineStr">
        <is>
          <t>O041949</t>
        </is>
      </c>
      <c r="C6652" s="25" t="n">
        <v>45819</v>
      </c>
      <c r="D6652" t="inlineStr">
        <is>
          <t>Fashion</t>
        </is>
      </c>
      <c r="E6652" t="inlineStr">
        <is>
          <t>West</t>
        </is>
      </c>
      <c r="F6652" t="inlineStr">
        <is>
          <t>Website</t>
        </is>
      </c>
      <c r="G6652" t="inlineStr">
        <is>
          <t>Size/Fit Issue</t>
        </is>
      </c>
      <c r="H6652" t="n">
        <v>1</v>
      </c>
      <c r="I6652" t="n">
        <v>1242.27</v>
      </c>
    </row>
    <row r="6653">
      <c r="A6653" t="inlineStr">
        <is>
          <t>RET006669</t>
        </is>
      </c>
      <c r="B6653" t="inlineStr">
        <is>
          <t>O041953</t>
        </is>
      </c>
      <c r="C6653" s="25" t="n">
        <v>45819</v>
      </c>
      <c r="D6653" t="inlineStr">
        <is>
          <t>Electronics</t>
        </is>
      </c>
      <c r="E6653" t="inlineStr">
        <is>
          <t>East</t>
        </is>
      </c>
      <c r="F6653" t="inlineStr">
        <is>
          <t>Marketplace</t>
        </is>
      </c>
      <c r="G6653" t="inlineStr">
        <is>
          <t>Defective Product</t>
        </is>
      </c>
      <c r="H6653" t="n">
        <v>1</v>
      </c>
      <c r="I6653" t="n">
        <v>7841.22</v>
      </c>
    </row>
    <row r="6654">
      <c r="A6654" t="inlineStr">
        <is>
          <t>RET006670</t>
        </is>
      </c>
      <c r="B6654" t="inlineStr">
        <is>
          <t>O041961</t>
        </is>
      </c>
      <c r="C6654" s="25" t="n">
        <v>45819</v>
      </c>
      <c r="D6654" t="inlineStr">
        <is>
          <t>Fashion</t>
        </is>
      </c>
      <c r="E6654" t="inlineStr">
        <is>
          <t>North</t>
        </is>
      </c>
      <c r="F6654" t="inlineStr">
        <is>
          <t>Website</t>
        </is>
      </c>
      <c r="G6654" t="inlineStr">
        <is>
          <t>Defective Product</t>
        </is>
      </c>
      <c r="H6654" t="n">
        <v>1</v>
      </c>
      <c r="I6654" t="n">
        <v>1488.39</v>
      </c>
    </row>
    <row r="6655">
      <c r="A6655" t="inlineStr">
        <is>
          <t>RET006671</t>
        </is>
      </c>
      <c r="B6655" t="inlineStr">
        <is>
          <t>O041962</t>
        </is>
      </c>
      <c r="C6655" s="25" t="n">
        <v>45819</v>
      </c>
      <c r="D6655" t="inlineStr">
        <is>
          <t>Fashion</t>
        </is>
      </c>
      <c r="E6655" t="inlineStr">
        <is>
          <t>East</t>
        </is>
      </c>
      <c r="F6655" t="inlineStr">
        <is>
          <t>Website</t>
        </is>
      </c>
      <c r="G6655" t="inlineStr">
        <is>
          <t>Changed Mind</t>
        </is>
      </c>
      <c r="H6655" t="n">
        <v>2</v>
      </c>
      <c r="I6655" t="n">
        <v>2032.43</v>
      </c>
    </row>
    <row r="6656">
      <c r="A6656" t="inlineStr">
        <is>
          <t>RET006672</t>
        </is>
      </c>
      <c r="B6656" t="inlineStr">
        <is>
          <t>O041972</t>
        </is>
      </c>
      <c r="C6656" s="25" t="n">
        <v>45819</v>
      </c>
      <c r="D6656" t="inlineStr">
        <is>
          <t>Fashion</t>
        </is>
      </c>
      <c r="E6656" t="inlineStr">
        <is>
          <t>West</t>
        </is>
      </c>
      <c r="F6656" t="inlineStr">
        <is>
          <t>Website</t>
        </is>
      </c>
      <c r="G6656" t="inlineStr">
        <is>
          <t>Changed Mind</t>
        </is>
      </c>
      <c r="H6656" t="n">
        <v>1</v>
      </c>
      <c r="I6656" t="n">
        <v>592.8200000000001</v>
      </c>
    </row>
    <row r="6657">
      <c r="A6657" t="inlineStr">
        <is>
          <t>RET006673</t>
        </is>
      </c>
      <c r="B6657" t="inlineStr">
        <is>
          <t>O041984</t>
        </is>
      </c>
      <c r="C6657" s="25" t="n">
        <v>45819</v>
      </c>
      <c r="D6657" t="inlineStr">
        <is>
          <t>Fashion</t>
        </is>
      </c>
      <c r="E6657" t="inlineStr">
        <is>
          <t>East</t>
        </is>
      </c>
      <c r="F6657" t="inlineStr">
        <is>
          <t>Marketplace</t>
        </is>
      </c>
      <c r="G6657" t="inlineStr">
        <is>
          <t>Size/Fit Issue</t>
        </is>
      </c>
      <c r="H6657" t="n">
        <v>2</v>
      </c>
      <c r="I6657" t="n">
        <v>2961.42</v>
      </c>
    </row>
    <row r="6658">
      <c r="A6658" t="inlineStr">
        <is>
          <t>RET006674</t>
        </is>
      </c>
      <c r="B6658" t="inlineStr">
        <is>
          <t>O041984</t>
        </is>
      </c>
      <c r="C6658" s="25" t="n">
        <v>45819</v>
      </c>
      <c r="D6658" t="inlineStr">
        <is>
          <t>Fashion</t>
        </is>
      </c>
      <c r="E6658" t="inlineStr">
        <is>
          <t>East</t>
        </is>
      </c>
      <c r="F6658" t="inlineStr">
        <is>
          <t>Marketplace</t>
        </is>
      </c>
      <c r="G6658" t="inlineStr">
        <is>
          <t>Size/Fit Issue</t>
        </is>
      </c>
      <c r="H6658" t="n">
        <v>1</v>
      </c>
      <c r="I6658" t="n">
        <v>993.99</v>
      </c>
    </row>
    <row r="6659">
      <c r="A6659" t="inlineStr">
        <is>
          <t>RET006675</t>
        </is>
      </c>
      <c r="B6659" t="inlineStr">
        <is>
          <t>O041987</t>
        </is>
      </c>
      <c r="C6659" s="25" t="n">
        <v>45819</v>
      </c>
      <c r="D6659" t="inlineStr">
        <is>
          <t>Electronics</t>
        </is>
      </c>
      <c r="E6659" t="inlineStr">
        <is>
          <t>North</t>
        </is>
      </c>
      <c r="F6659" t="inlineStr">
        <is>
          <t>Mobile App</t>
        </is>
      </c>
      <c r="G6659" t="inlineStr">
        <is>
          <t>Damaged in Transit</t>
        </is>
      </c>
      <c r="H6659" t="n">
        <v>1</v>
      </c>
      <c r="I6659" t="n">
        <v>17281.86</v>
      </c>
    </row>
    <row r="6660">
      <c r="A6660" t="inlineStr">
        <is>
          <t>RET006676</t>
        </is>
      </c>
      <c r="B6660" t="inlineStr">
        <is>
          <t>O041992</t>
        </is>
      </c>
      <c r="C6660" s="25" t="n">
        <v>45820</v>
      </c>
      <c r="D6660" t="inlineStr">
        <is>
          <t>Books</t>
        </is>
      </c>
      <c r="E6660" t="inlineStr">
        <is>
          <t>North</t>
        </is>
      </c>
      <c r="F6660" t="inlineStr">
        <is>
          <t>Website</t>
        </is>
      </c>
      <c r="G6660" t="inlineStr">
        <is>
          <t>Damaged in Transit</t>
        </is>
      </c>
      <c r="H6660" t="n">
        <v>1</v>
      </c>
      <c r="I6660" t="n">
        <v>495.48</v>
      </c>
    </row>
    <row r="6661">
      <c r="A6661" t="inlineStr">
        <is>
          <t>RET006677</t>
        </is>
      </c>
      <c r="B6661" t="inlineStr">
        <is>
          <t>O041993</t>
        </is>
      </c>
      <c r="C6661" s="25" t="n">
        <v>45820</v>
      </c>
      <c r="D6661" t="inlineStr">
        <is>
          <t>Electronics</t>
        </is>
      </c>
      <c r="E6661" t="inlineStr">
        <is>
          <t>West</t>
        </is>
      </c>
      <c r="F6661" t="inlineStr">
        <is>
          <t>Mobile App</t>
        </is>
      </c>
      <c r="G6661" t="inlineStr">
        <is>
          <t>Defective Product</t>
        </is>
      </c>
      <c r="H6661" t="n">
        <v>1</v>
      </c>
      <c r="I6661" t="n">
        <v>12787.38</v>
      </c>
    </row>
    <row r="6662">
      <c r="A6662" t="inlineStr">
        <is>
          <t>RET006678</t>
        </is>
      </c>
      <c r="B6662" t="inlineStr">
        <is>
          <t>O042003</t>
        </is>
      </c>
      <c r="C6662" s="25" t="n">
        <v>45820</v>
      </c>
      <c r="D6662" t="inlineStr">
        <is>
          <t>Fashion</t>
        </is>
      </c>
      <c r="E6662" t="inlineStr">
        <is>
          <t>West</t>
        </is>
      </c>
      <c r="F6662" t="inlineStr">
        <is>
          <t>Marketplace</t>
        </is>
      </c>
      <c r="G6662" t="inlineStr">
        <is>
          <t>Size/Fit Issue</t>
        </is>
      </c>
      <c r="H6662" t="n">
        <v>1</v>
      </c>
      <c r="I6662" t="n">
        <v>1176.89</v>
      </c>
    </row>
    <row r="6663">
      <c r="A6663" t="inlineStr">
        <is>
          <t>RET006679</t>
        </is>
      </c>
      <c r="B6663" t="inlineStr">
        <is>
          <t>O042004</t>
        </is>
      </c>
      <c r="C6663" s="25" t="n">
        <v>45820</v>
      </c>
      <c r="D6663" t="inlineStr">
        <is>
          <t>Fashion</t>
        </is>
      </c>
      <c r="E6663" t="inlineStr">
        <is>
          <t>North</t>
        </is>
      </c>
      <c r="F6663" t="inlineStr">
        <is>
          <t>Marketplace</t>
        </is>
      </c>
      <c r="G6663" t="inlineStr">
        <is>
          <t>Late Delivery</t>
        </is>
      </c>
      <c r="H6663" t="n">
        <v>1</v>
      </c>
      <c r="I6663" t="n">
        <v>1561.99</v>
      </c>
    </row>
    <row r="6664">
      <c r="A6664" t="inlineStr">
        <is>
          <t>RET006680</t>
        </is>
      </c>
      <c r="B6664" t="inlineStr">
        <is>
          <t>O042006</t>
        </is>
      </c>
      <c r="C6664" s="25" t="n">
        <v>45820</v>
      </c>
      <c r="D6664" t="inlineStr">
        <is>
          <t>Electronics</t>
        </is>
      </c>
      <c r="E6664" t="inlineStr">
        <is>
          <t>West</t>
        </is>
      </c>
      <c r="F6664" t="inlineStr">
        <is>
          <t>Marketplace</t>
        </is>
      </c>
      <c r="G6664" t="inlineStr">
        <is>
          <t>Damaged in Transit</t>
        </is>
      </c>
      <c r="H6664" t="n">
        <v>1</v>
      </c>
      <c r="I6664" t="n">
        <v>6488.73</v>
      </c>
    </row>
    <row r="6665">
      <c r="A6665" t="inlineStr">
        <is>
          <t>RET006681</t>
        </is>
      </c>
      <c r="B6665" t="inlineStr">
        <is>
          <t>O042009</t>
        </is>
      </c>
      <c r="C6665" s="25" t="n">
        <v>45820</v>
      </c>
      <c r="D6665" t="inlineStr">
        <is>
          <t>Fashion</t>
        </is>
      </c>
      <c r="E6665" t="inlineStr">
        <is>
          <t>North</t>
        </is>
      </c>
      <c r="F6665" t="inlineStr">
        <is>
          <t>Website</t>
        </is>
      </c>
      <c r="G6665" t="inlineStr">
        <is>
          <t>Changed Mind</t>
        </is>
      </c>
      <c r="H6665" t="n">
        <v>1</v>
      </c>
      <c r="I6665" t="n">
        <v>1069.7</v>
      </c>
    </row>
    <row r="6666">
      <c r="A6666" t="inlineStr">
        <is>
          <t>RET006682</t>
        </is>
      </c>
      <c r="B6666" t="inlineStr">
        <is>
          <t>O042012</t>
        </is>
      </c>
      <c r="C6666" s="25" t="n">
        <v>45820</v>
      </c>
      <c r="D6666" t="inlineStr">
        <is>
          <t>Fashion</t>
        </is>
      </c>
      <c r="E6666" t="inlineStr">
        <is>
          <t>East</t>
        </is>
      </c>
      <c r="F6666" t="inlineStr">
        <is>
          <t>Mobile App</t>
        </is>
      </c>
      <c r="G6666" t="inlineStr">
        <is>
          <t>Not as Described</t>
        </is>
      </c>
      <c r="H6666" t="n">
        <v>1</v>
      </c>
      <c r="I6666" t="n">
        <v>2249.24</v>
      </c>
    </row>
    <row r="6667">
      <c r="A6667" t="inlineStr">
        <is>
          <t>RET006683</t>
        </is>
      </c>
      <c r="B6667" t="inlineStr">
        <is>
          <t>O042013</t>
        </is>
      </c>
      <c r="C6667" s="25" t="n">
        <v>45820</v>
      </c>
      <c r="D6667" t="inlineStr">
        <is>
          <t>Beauty</t>
        </is>
      </c>
      <c r="E6667" t="inlineStr">
        <is>
          <t>West</t>
        </is>
      </c>
      <c r="F6667" t="inlineStr">
        <is>
          <t>Marketplace</t>
        </is>
      </c>
      <c r="G6667" t="inlineStr">
        <is>
          <t>Size/Fit Issue</t>
        </is>
      </c>
      <c r="H6667" t="n">
        <v>1</v>
      </c>
      <c r="I6667" t="n">
        <v>1980.63</v>
      </c>
    </row>
    <row r="6668">
      <c r="A6668" t="inlineStr">
        <is>
          <t>RET006684</t>
        </is>
      </c>
      <c r="B6668" t="inlineStr">
        <is>
          <t>O042014</t>
        </is>
      </c>
      <c r="C6668" s="25" t="n">
        <v>45820</v>
      </c>
      <c r="D6668" t="inlineStr">
        <is>
          <t>Fashion</t>
        </is>
      </c>
      <c r="E6668" t="inlineStr">
        <is>
          <t>South</t>
        </is>
      </c>
      <c r="F6668" t="inlineStr">
        <is>
          <t>Marketplace</t>
        </is>
      </c>
      <c r="G6668" t="inlineStr">
        <is>
          <t>Size/Fit Issue</t>
        </is>
      </c>
      <c r="H6668" t="n">
        <v>1</v>
      </c>
      <c r="I6668" t="n">
        <v>1099.01</v>
      </c>
    </row>
    <row r="6669">
      <c r="A6669" t="inlineStr">
        <is>
          <t>RET006685</t>
        </is>
      </c>
      <c r="B6669" t="inlineStr">
        <is>
          <t>O042023</t>
        </is>
      </c>
      <c r="C6669" s="25" t="n">
        <v>45820</v>
      </c>
      <c r="D6669" t="inlineStr">
        <is>
          <t>Books</t>
        </is>
      </c>
      <c r="E6669" t="inlineStr">
        <is>
          <t>East</t>
        </is>
      </c>
      <c r="F6669" t="inlineStr">
        <is>
          <t>Marketplace</t>
        </is>
      </c>
      <c r="G6669" t="inlineStr">
        <is>
          <t>Wrong Item Delivered</t>
        </is>
      </c>
      <c r="H6669" t="n">
        <v>1</v>
      </c>
      <c r="I6669" t="n">
        <v>534.42</v>
      </c>
    </row>
    <row r="6670">
      <c r="A6670" t="inlineStr">
        <is>
          <t>RET006686</t>
        </is>
      </c>
      <c r="B6670" t="inlineStr">
        <is>
          <t>O042031</t>
        </is>
      </c>
      <c r="C6670" s="25" t="n">
        <v>45820</v>
      </c>
      <c r="D6670" t="inlineStr">
        <is>
          <t>Sports</t>
        </is>
      </c>
      <c r="E6670" t="inlineStr">
        <is>
          <t>South</t>
        </is>
      </c>
      <c r="F6670" t="inlineStr">
        <is>
          <t>Website</t>
        </is>
      </c>
      <c r="G6670" t="inlineStr">
        <is>
          <t>Damaged in Transit</t>
        </is>
      </c>
      <c r="H6670" t="n">
        <v>1</v>
      </c>
      <c r="I6670" t="n">
        <v>2351.99</v>
      </c>
    </row>
    <row r="6671">
      <c r="A6671" t="inlineStr">
        <is>
          <t>RET006687</t>
        </is>
      </c>
      <c r="B6671" t="inlineStr">
        <is>
          <t>O042038</t>
        </is>
      </c>
      <c r="C6671" s="25" t="n">
        <v>45821</v>
      </c>
      <c r="D6671" t="inlineStr">
        <is>
          <t>Fashion</t>
        </is>
      </c>
      <c r="E6671" t="inlineStr">
        <is>
          <t>East</t>
        </is>
      </c>
      <c r="F6671" t="inlineStr">
        <is>
          <t>Marketplace</t>
        </is>
      </c>
      <c r="G6671" t="inlineStr">
        <is>
          <t>Size/Fit Issue</t>
        </is>
      </c>
      <c r="H6671" t="n">
        <v>1</v>
      </c>
      <c r="I6671" t="n">
        <v>476.01</v>
      </c>
    </row>
    <row r="6672">
      <c r="A6672" t="inlineStr">
        <is>
          <t>RET006688</t>
        </is>
      </c>
      <c r="B6672" t="inlineStr">
        <is>
          <t>O042039</t>
        </is>
      </c>
      <c r="C6672" s="25" t="n">
        <v>45821</v>
      </c>
      <c r="D6672" t="inlineStr">
        <is>
          <t>Fashion</t>
        </is>
      </c>
      <c r="E6672" t="inlineStr">
        <is>
          <t>Central</t>
        </is>
      </c>
      <c r="F6672" t="inlineStr">
        <is>
          <t>Mobile App</t>
        </is>
      </c>
      <c r="G6672" t="inlineStr">
        <is>
          <t>Not as Described</t>
        </is>
      </c>
      <c r="H6672" t="n">
        <v>1</v>
      </c>
      <c r="I6672" t="n">
        <v>1332.64</v>
      </c>
    </row>
    <row r="6673">
      <c r="A6673" t="inlineStr">
        <is>
          <t>RET006689</t>
        </is>
      </c>
      <c r="B6673" t="inlineStr">
        <is>
          <t>O042047</t>
        </is>
      </c>
      <c r="C6673" s="25" t="n">
        <v>45821</v>
      </c>
      <c r="D6673" t="inlineStr">
        <is>
          <t>Fashion</t>
        </is>
      </c>
      <c r="E6673" t="inlineStr">
        <is>
          <t>East</t>
        </is>
      </c>
      <c r="F6673" t="inlineStr">
        <is>
          <t>Website</t>
        </is>
      </c>
      <c r="G6673" t="inlineStr">
        <is>
          <t>Changed Mind</t>
        </is>
      </c>
      <c r="H6673" t="n">
        <v>1</v>
      </c>
      <c r="I6673" t="n">
        <v>1525.22</v>
      </c>
    </row>
    <row r="6674">
      <c r="A6674" t="inlineStr">
        <is>
          <t>RET006690</t>
        </is>
      </c>
      <c r="B6674" t="inlineStr">
        <is>
          <t>O042060</t>
        </is>
      </c>
      <c r="C6674" s="25" t="n">
        <v>45821</v>
      </c>
      <c r="D6674" t="inlineStr">
        <is>
          <t>Fashion</t>
        </is>
      </c>
      <c r="E6674" t="inlineStr">
        <is>
          <t>East</t>
        </is>
      </c>
      <c r="F6674" t="inlineStr">
        <is>
          <t>Website</t>
        </is>
      </c>
      <c r="G6674" t="inlineStr">
        <is>
          <t>Changed Mind</t>
        </is>
      </c>
      <c r="H6674" t="n">
        <v>1</v>
      </c>
      <c r="I6674" t="n">
        <v>1048.07</v>
      </c>
    </row>
    <row r="6675">
      <c r="A6675" t="inlineStr">
        <is>
          <t>RET006691</t>
        </is>
      </c>
      <c r="B6675" t="inlineStr">
        <is>
          <t>O042061</t>
        </is>
      </c>
      <c r="C6675" s="25" t="n">
        <v>45821</v>
      </c>
      <c r="D6675" t="inlineStr">
        <is>
          <t>Fashion</t>
        </is>
      </c>
      <c r="E6675" t="inlineStr">
        <is>
          <t>North</t>
        </is>
      </c>
      <c r="F6675" t="inlineStr">
        <is>
          <t>Mobile App</t>
        </is>
      </c>
      <c r="G6675" t="inlineStr">
        <is>
          <t>Defective Product</t>
        </is>
      </c>
      <c r="H6675" t="n">
        <v>1</v>
      </c>
      <c r="I6675" t="n">
        <v>1396.4</v>
      </c>
    </row>
    <row r="6676">
      <c r="A6676" t="inlineStr">
        <is>
          <t>RET006692</t>
        </is>
      </c>
      <c r="B6676" t="inlineStr">
        <is>
          <t>O042070</t>
        </is>
      </c>
      <c r="C6676" s="25" t="n">
        <v>45821</v>
      </c>
      <c r="D6676" t="inlineStr">
        <is>
          <t>Fashion</t>
        </is>
      </c>
      <c r="E6676" t="inlineStr">
        <is>
          <t>West</t>
        </is>
      </c>
      <c r="F6676" t="inlineStr">
        <is>
          <t>Marketplace</t>
        </is>
      </c>
      <c r="G6676" t="inlineStr">
        <is>
          <t>Size/Fit Issue</t>
        </is>
      </c>
      <c r="H6676" t="n">
        <v>1</v>
      </c>
      <c r="I6676" t="n">
        <v>1065.54</v>
      </c>
    </row>
    <row r="6677">
      <c r="A6677" t="inlineStr">
        <is>
          <t>RET006693</t>
        </is>
      </c>
      <c r="B6677" t="inlineStr">
        <is>
          <t>O042073</t>
        </is>
      </c>
      <c r="C6677" s="25" t="n">
        <v>45821</v>
      </c>
      <c r="D6677" t="inlineStr">
        <is>
          <t>Fashion</t>
        </is>
      </c>
      <c r="E6677" t="inlineStr">
        <is>
          <t>West</t>
        </is>
      </c>
      <c r="F6677" t="inlineStr">
        <is>
          <t>Retail Store</t>
        </is>
      </c>
      <c r="G6677" t="inlineStr">
        <is>
          <t>Size/Fit Issue</t>
        </is>
      </c>
      <c r="H6677" t="n">
        <v>1</v>
      </c>
      <c r="I6677" t="n">
        <v>909.25</v>
      </c>
    </row>
    <row r="6678">
      <c r="A6678" t="inlineStr">
        <is>
          <t>RET006694</t>
        </is>
      </c>
      <c r="B6678" t="inlineStr">
        <is>
          <t>O042086</t>
        </is>
      </c>
      <c r="C6678" s="25" t="n">
        <v>45822</v>
      </c>
      <c r="D6678" t="inlineStr">
        <is>
          <t>Home &amp; Kitchen</t>
        </is>
      </c>
      <c r="E6678" t="inlineStr">
        <is>
          <t>North</t>
        </is>
      </c>
      <c r="F6678" t="inlineStr">
        <is>
          <t>Website</t>
        </is>
      </c>
      <c r="G6678" t="inlineStr">
        <is>
          <t>Not as Described</t>
        </is>
      </c>
      <c r="H6678" t="n">
        <v>1</v>
      </c>
      <c r="I6678" t="n">
        <v>1405</v>
      </c>
    </row>
    <row r="6679">
      <c r="A6679" t="inlineStr">
        <is>
          <t>RET006695</t>
        </is>
      </c>
      <c r="B6679" t="inlineStr">
        <is>
          <t>O042089</t>
        </is>
      </c>
      <c r="C6679" s="25" t="n">
        <v>45822</v>
      </c>
      <c r="D6679" t="inlineStr">
        <is>
          <t>Fashion</t>
        </is>
      </c>
      <c r="E6679" t="inlineStr">
        <is>
          <t>North</t>
        </is>
      </c>
      <c r="F6679" t="inlineStr">
        <is>
          <t>Website</t>
        </is>
      </c>
      <c r="G6679" t="inlineStr">
        <is>
          <t>Defective Product</t>
        </is>
      </c>
      <c r="H6679" t="n">
        <v>1</v>
      </c>
      <c r="I6679" t="n">
        <v>2691.07</v>
      </c>
    </row>
    <row r="6680">
      <c r="A6680" t="inlineStr">
        <is>
          <t>RET006696</t>
        </is>
      </c>
      <c r="B6680" t="inlineStr">
        <is>
          <t>O042097</t>
        </is>
      </c>
      <c r="C6680" s="25" t="n">
        <v>45822</v>
      </c>
      <c r="D6680" t="inlineStr">
        <is>
          <t>Fashion</t>
        </is>
      </c>
      <c r="E6680" t="inlineStr">
        <is>
          <t>South</t>
        </is>
      </c>
      <c r="F6680" t="inlineStr">
        <is>
          <t>Mobile App</t>
        </is>
      </c>
      <c r="G6680" t="inlineStr">
        <is>
          <t>Not as Described</t>
        </is>
      </c>
      <c r="H6680" t="n">
        <v>2</v>
      </c>
      <c r="I6680" t="n">
        <v>1127.24</v>
      </c>
    </row>
    <row r="6681">
      <c r="A6681" t="inlineStr">
        <is>
          <t>RET006697</t>
        </is>
      </c>
      <c r="B6681" t="inlineStr">
        <is>
          <t>O042106</t>
        </is>
      </c>
      <c r="C6681" s="25" t="n">
        <v>45822</v>
      </c>
      <c r="D6681" t="inlineStr">
        <is>
          <t>Beauty</t>
        </is>
      </c>
      <c r="E6681" t="inlineStr">
        <is>
          <t>South</t>
        </is>
      </c>
      <c r="F6681" t="inlineStr">
        <is>
          <t>Website</t>
        </is>
      </c>
      <c r="G6681" t="inlineStr">
        <is>
          <t>Damaged in Transit</t>
        </is>
      </c>
      <c r="H6681" t="n">
        <v>1</v>
      </c>
      <c r="I6681" t="n">
        <v>219.72</v>
      </c>
    </row>
    <row r="6682">
      <c r="A6682" t="inlineStr">
        <is>
          <t>RET006698</t>
        </is>
      </c>
      <c r="B6682" t="inlineStr">
        <is>
          <t>O042110</t>
        </is>
      </c>
      <c r="C6682" s="25" t="n">
        <v>45822</v>
      </c>
      <c r="D6682" t="inlineStr">
        <is>
          <t>Home &amp; Kitchen</t>
        </is>
      </c>
      <c r="E6682" t="inlineStr">
        <is>
          <t>South</t>
        </is>
      </c>
      <c r="F6682" t="inlineStr">
        <is>
          <t>Mobile App</t>
        </is>
      </c>
      <c r="G6682" t="inlineStr">
        <is>
          <t>Damaged in Transit</t>
        </is>
      </c>
      <c r="H6682" t="n">
        <v>1</v>
      </c>
      <c r="I6682" t="n">
        <v>3005.39</v>
      </c>
    </row>
    <row r="6683">
      <c r="A6683" t="inlineStr">
        <is>
          <t>RET006699</t>
        </is>
      </c>
      <c r="B6683" t="inlineStr">
        <is>
          <t>O042122</t>
        </is>
      </c>
      <c r="C6683" s="25" t="n">
        <v>45822</v>
      </c>
      <c r="D6683" t="inlineStr">
        <is>
          <t>Home &amp; Kitchen</t>
        </is>
      </c>
      <c r="E6683" t="inlineStr">
        <is>
          <t>East</t>
        </is>
      </c>
      <c r="F6683" t="inlineStr">
        <is>
          <t>Marketplace</t>
        </is>
      </c>
      <c r="G6683" t="inlineStr">
        <is>
          <t>Wrong Item Delivered</t>
        </is>
      </c>
      <c r="H6683" t="n">
        <v>1</v>
      </c>
      <c r="I6683" t="n">
        <v>1258.6</v>
      </c>
    </row>
    <row r="6684">
      <c r="A6684" t="inlineStr">
        <is>
          <t>RET006700</t>
        </is>
      </c>
      <c r="B6684" t="inlineStr">
        <is>
          <t>O042128</t>
        </is>
      </c>
      <c r="C6684" s="25" t="n">
        <v>45822</v>
      </c>
      <c r="D6684" t="inlineStr">
        <is>
          <t>Beauty</t>
        </is>
      </c>
      <c r="E6684" t="inlineStr">
        <is>
          <t>South</t>
        </is>
      </c>
      <c r="F6684" t="inlineStr">
        <is>
          <t>Marketplace</t>
        </is>
      </c>
      <c r="G6684" t="inlineStr">
        <is>
          <t>Wrong Item Delivered</t>
        </is>
      </c>
      <c r="H6684" t="n">
        <v>1</v>
      </c>
      <c r="I6684" t="n">
        <v>358.6</v>
      </c>
    </row>
    <row r="6685">
      <c r="A6685" t="inlineStr">
        <is>
          <t>RET006701</t>
        </is>
      </c>
      <c r="B6685" t="inlineStr">
        <is>
          <t>O042131</t>
        </is>
      </c>
      <c r="C6685" s="25" t="n">
        <v>45822</v>
      </c>
      <c r="D6685" t="inlineStr">
        <is>
          <t>Fashion</t>
        </is>
      </c>
      <c r="E6685" t="inlineStr">
        <is>
          <t>North</t>
        </is>
      </c>
      <c r="F6685" t="inlineStr">
        <is>
          <t>Mobile App</t>
        </is>
      </c>
      <c r="G6685" t="inlineStr">
        <is>
          <t>Changed Mind</t>
        </is>
      </c>
      <c r="H6685" t="n">
        <v>2</v>
      </c>
      <c r="I6685" t="n">
        <v>2648.95</v>
      </c>
    </row>
    <row r="6686">
      <c r="A6686" t="inlineStr">
        <is>
          <t>RET006702</t>
        </is>
      </c>
      <c r="B6686" t="inlineStr">
        <is>
          <t>O042135</t>
        </is>
      </c>
      <c r="C6686" s="25" t="n">
        <v>45822</v>
      </c>
      <c r="D6686" t="inlineStr">
        <is>
          <t>Fashion</t>
        </is>
      </c>
      <c r="E6686" t="inlineStr">
        <is>
          <t>North</t>
        </is>
      </c>
      <c r="F6686" t="inlineStr">
        <is>
          <t>Mobile App</t>
        </is>
      </c>
      <c r="G6686" t="inlineStr">
        <is>
          <t>Damaged in Transit</t>
        </is>
      </c>
      <c r="H6686" t="n">
        <v>1</v>
      </c>
      <c r="I6686" t="n">
        <v>701.96</v>
      </c>
    </row>
    <row r="6687">
      <c r="A6687" t="inlineStr">
        <is>
          <t>RET006703</t>
        </is>
      </c>
      <c r="B6687" t="inlineStr">
        <is>
          <t>O042154</t>
        </is>
      </c>
      <c r="C6687" s="25" t="n">
        <v>45823</v>
      </c>
      <c r="D6687" t="inlineStr">
        <is>
          <t>Fashion</t>
        </is>
      </c>
      <c r="E6687" t="inlineStr">
        <is>
          <t>West</t>
        </is>
      </c>
      <c r="F6687" t="inlineStr">
        <is>
          <t>Retail Store</t>
        </is>
      </c>
      <c r="G6687" t="inlineStr">
        <is>
          <t>Changed Mind</t>
        </is>
      </c>
      <c r="H6687" t="n">
        <v>1</v>
      </c>
      <c r="I6687" t="n">
        <v>2400.07</v>
      </c>
    </row>
    <row r="6688">
      <c r="A6688" t="inlineStr">
        <is>
          <t>RET006704</t>
        </is>
      </c>
      <c r="B6688" t="inlineStr">
        <is>
          <t>O042161</t>
        </is>
      </c>
      <c r="C6688" s="25" t="n">
        <v>45823</v>
      </c>
      <c r="D6688" t="inlineStr">
        <is>
          <t>Home &amp; Kitchen</t>
        </is>
      </c>
      <c r="E6688" t="inlineStr">
        <is>
          <t>West</t>
        </is>
      </c>
      <c r="F6688" t="inlineStr">
        <is>
          <t>Retail Store</t>
        </is>
      </c>
      <c r="G6688" t="inlineStr">
        <is>
          <t>Damaged in Transit</t>
        </is>
      </c>
      <c r="H6688" t="n">
        <v>1</v>
      </c>
      <c r="I6688" t="n">
        <v>3814.91</v>
      </c>
    </row>
    <row r="6689">
      <c r="A6689" t="inlineStr">
        <is>
          <t>RET006705</t>
        </is>
      </c>
      <c r="B6689" t="inlineStr">
        <is>
          <t>O042171</t>
        </is>
      </c>
      <c r="C6689" s="25" t="n">
        <v>45823</v>
      </c>
      <c r="D6689" t="inlineStr">
        <is>
          <t>Sports</t>
        </is>
      </c>
      <c r="E6689" t="inlineStr">
        <is>
          <t>North</t>
        </is>
      </c>
      <c r="F6689" t="inlineStr">
        <is>
          <t>Website</t>
        </is>
      </c>
      <c r="G6689" t="inlineStr">
        <is>
          <t>Damaged in Transit</t>
        </is>
      </c>
      <c r="H6689" t="n">
        <v>1</v>
      </c>
      <c r="I6689" t="n">
        <v>3376.86</v>
      </c>
    </row>
    <row r="6690">
      <c r="A6690" t="inlineStr">
        <is>
          <t>RET006706</t>
        </is>
      </c>
      <c r="B6690" t="inlineStr">
        <is>
          <t>O042182</t>
        </is>
      </c>
      <c r="C6690" s="25" t="n">
        <v>45823</v>
      </c>
      <c r="D6690" t="inlineStr">
        <is>
          <t>Fashion</t>
        </is>
      </c>
      <c r="E6690" t="inlineStr">
        <is>
          <t>West</t>
        </is>
      </c>
      <c r="F6690" t="inlineStr">
        <is>
          <t>Mobile App</t>
        </is>
      </c>
      <c r="G6690" t="inlineStr">
        <is>
          <t>Size/Fit Issue</t>
        </is>
      </c>
      <c r="H6690" t="n">
        <v>1</v>
      </c>
      <c r="I6690" t="n">
        <v>1406.67</v>
      </c>
    </row>
    <row r="6691">
      <c r="A6691" t="inlineStr">
        <is>
          <t>RET006707</t>
        </is>
      </c>
      <c r="B6691" t="inlineStr">
        <is>
          <t>O042192</t>
        </is>
      </c>
      <c r="C6691" s="25" t="n">
        <v>45823</v>
      </c>
      <c r="D6691" t="inlineStr">
        <is>
          <t>Electronics</t>
        </is>
      </c>
      <c r="E6691" t="inlineStr">
        <is>
          <t>South</t>
        </is>
      </c>
      <c r="F6691" t="inlineStr">
        <is>
          <t>Website</t>
        </is>
      </c>
      <c r="G6691" t="inlineStr">
        <is>
          <t>Not as Described</t>
        </is>
      </c>
      <c r="H6691" t="n">
        <v>1</v>
      </c>
      <c r="I6691" t="n">
        <v>31873.29</v>
      </c>
    </row>
    <row r="6692">
      <c r="A6692" t="inlineStr">
        <is>
          <t>RET006708</t>
        </is>
      </c>
      <c r="B6692" t="inlineStr">
        <is>
          <t>O042198</t>
        </is>
      </c>
      <c r="C6692" s="25" t="n">
        <v>45823</v>
      </c>
      <c r="D6692" t="inlineStr">
        <is>
          <t>Fashion</t>
        </is>
      </c>
      <c r="E6692" t="inlineStr">
        <is>
          <t>South</t>
        </is>
      </c>
      <c r="F6692" t="inlineStr">
        <is>
          <t>Retail Store</t>
        </is>
      </c>
      <c r="G6692" t="inlineStr">
        <is>
          <t>Size/Fit Issue</t>
        </is>
      </c>
      <c r="H6692" t="n">
        <v>1</v>
      </c>
      <c r="I6692" t="n">
        <v>1160.07</v>
      </c>
    </row>
    <row r="6693">
      <c r="A6693" t="inlineStr">
        <is>
          <t>RET006709</t>
        </is>
      </c>
      <c r="B6693" t="inlineStr">
        <is>
          <t>O042199</t>
        </is>
      </c>
      <c r="C6693" s="25" t="n">
        <v>45823</v>
      </c>
      <c r="D6693" t="inlineStr">
        <is>
          <t>Fashion</t>
        </is>
      </c>
      <c r="E6693" t="inlineStr">
        <is>
          <t>Central</t>
        </is>
      </c>
      <c r="F6693" t="inlineStr">
        <is>
          <t>Mobile App</t>
        </is>
      </c>
      <c r="G6693" t="inlineStr">
        <is>
          <t>Size/Fit Issue</t>
        </is>
      </c>
      <c r="H6693" t="n">
        <v>1</v>
      </c>
      <c r="I6693" t="n">
        <v>1966.51</v>
      </c>
    </row>
    <row r="6694">
      <c r="A6694" t="inlineStr">
        <is>
          <t>RET006710</t>
        </is>
      </c>
      <c r="B6694" t="inlineStr">
        <is>
          <t>O042204</t>
        </is>
      </c>
      <c r="C6694" s="25" t="n">
        <v>45823</v>
      </c>
      <c r="D6694" t="inlineStr">
        <is>
          <t>Sports</t>
        </is>
      </c>
      <c r="E6694" t="inlineStr">
        <is>
          <t>South</t>
        </is>
      </c>
      <c r="F6694" t="inlineStr">
        <is>
          <t>Website</t>
        </is>
      </c>
      <c r="G6694" t="inlineStr">
        <is>
          <t>Damaged in Transit</t>
        </is>
      </c>
      <c r="H6694" t="n">
        <v>1</v>
      </c>
      <c r="I6694" t="n">
        <v>2432.52</v>
      </c>
    </row>
    <row r="6695">
      <c r="A6695" t="inlineStr">
        <is>
          <t>RET006711</t>
        </is>
      </c>
      <c r="B6695" t="inlineStr">
        <is>
          <t>O042206</t>
        </is>
      </c>
      <c r="C6695" s="25" t="n">
        <v>45824</v>
      </c>
      <c r="D6695" t="inlineStr">
        <is>
          <t>Fashion</t>
        </is>
      </c>
      <c r="E6695" t="inlineStr">
        <is>
          <t>South</t>
        </is>
      </c>
      <c r="F6695" t="inlineStr">
        <is>
          <t>Website</t>
        </is>
      </c>
      <c r="G6695" t="inlineStr">
        <is>
          <t>Damaged in Transit</t>
        </is>
      </c>
      <c r="H6695" t="n">
        <v>1</v>
      </c>
      <c r="I6695" t="n">
        <v>1396.4</v>
      </c>
    </row>
    <row r="6696">
      <c r="A6696" t="inlineStr">
        <is>
          <t>RET006712</t>
        </is>
      </c>
      <c r="B6696" t="inlineStr">
        <is>
          <t>O042210</t>
        </is>
      </c>
      <c r="C6696" s="25" t="n">
        <v>45824</v>
      </c>
      <c r="D6696" t="inlineStr">
        <is>
          <t>Fashion</t>
        </is>
      </c>
      <c r="E6696" t="inlineStr">
        <is>
          <t>West</t>
        </is>
      </c>
      <c r="F6696" t="inlineStr">
        <is>
          <t>Marketplace</t>
        </is>
      </c>
      <c r="G6696" t="inlineStr">
        <is>
          <t>Not as Described</t>
        </is>
      </c>
      <c r="H6696" t="n">
        <v>1</v>
      </c>
      <c r="I6696" t="n">
        <v>3091.81</v>
      </c>
    </row>
    <row r="6697">
      <c r="A6697" t="inlineStr">
        <is>
          <t>RET006713</t>
        </is>
      </c>
      <c r="B6697" t="inlineStr">
        <is>
          <t>O042212</t>
        </is>
      </c>
      <c r="C6697" s="25" t="n">
        <v>45824</v>
      </c>
      <c r="D6697" t="inlineStr">
        <is>
          <t>Books</t>
        </is>
      </c>
      <c r="E6697" t="inlineStr">
        <is>
          <t>South</t>
        </is>
      </c>
      <c r="F6697" t="inlineStr">
        <is>
          <t>Mobile App</t>
        </is>
      </c>
      <c r="G6697" t="inlineStr">
        <is>
          <t>Defective Product</t>
        </is>
      </c>
      <c r="H6697" t="n">
        <v>1</v>
      </c>
      <c r="I6697" t="n">
        <v>261.86</v>
      </c>
    </row>
    <row r="6698">
      <c r="A6698" t="inlineStr">
        <is>
          <t>RET006714</t>
        </is>
      </c>
      <c r="B6698" t="inlineStr">
        <is>
          <t>O042218</t>
        </is>
      </c>
      <c r="C6698" s="25" t="n">
        <v>45824</v>
      </c>
      <c r="D6698" t="inlineStr">
        <is>
          <t>Home &amp; Kitchen</t>
        </is>
      </c>
      <c r="E6698" t="inlineStr">
        <is>
          <t>North</t>
        </is>
      </c>
      <c r="F6698" t="inlineStr">
        <is>
          <t>Marketplace</t>
        </is>
      </c>
      <c r="G6698" t="inlineStr">
        <is>
          <t>Changed Mind</t>
        </is>
      </c>
      <c r="H6698" t="n">
        <v>1</v>
      </c>
      <c r="I6698" t="n">
        <v>2095.11</v>
      </c>
    </row>
    <row r="6699">
      <c r="A6699" t="inlineStr">
        <is>
          <t>RET006715</t>
        </is>
      </c>
      <c r="B6699" t="inlineStr">
        <is>
          <t>O042246</t>
        </is>
      </c>
      <c r="C6699" s="25" t="n">
        <v>45824</v>
      </c>
      <c r="D6699" t="inlineStr">
        <is>
          <t>Fashion</t>
        </is>
      </c>
      <c r="E6699" t="inlineStr">
        <is>
          <t>West</t>
        </is>
      </c>
      <c r="F6699" t="inlineStr">
        <is>
          <t>Mobile App</t>
        </is>
      </c>
      <c r="G6699" t="inlineStr">
        <is>
          <t>Size/Fit Issue</t>
        </is>
      </c>
      <c r="H6699" t="n">
        <v>1</v>
      </c>
      <c r="I6699" t="n">
        <v>1497.64</v>
      </c>
    </row>
    <row r="6700">
      <c r="A6700" t="inlineStr">
        <is>
          <t>RET006716</t>
        </is>
      </c>
      <c r="B6700" t="inlineStr">
        <is>
          <t>O042252</t>
        </is>
      </c>
      <c r="C6700" s="25" t="n">
        <v>45824</v>
      </c>
      <c r="D6700" t="inlineStr">
        <is>
          <t>Beauty</t>
        </is>
      </c>
      <c r="E6700" t="inlineStr">
        <is>
          <t>North</t>
        </is>
      </c>
      <c r="F6700" t="inlineStr">
        <is>
          <t>Mobile App</t>
        </is>
      </c>
      <c r="G6700" t="inlineStr">
        <is>
          <t>Defective Product</t>
        </is>
      </c>
      <c r="H6700" t="n">
        <v>1</v>
      </c>
      <c r="I6700" t="n">
        <v>1160.07</v>
      </c>
    </row>
    <row r="6701">
      <c r="A6701" t="inlineStr">
        <is>
          <t>RET006717</t>
        </is>
      </c>
      <c r="B6701" t="inlineStr">
        <is>
          <t>O042258</t>
        </is>
      </c>
      <c r="C6701" s="25" t="n">
        <v>45825</v>
      </c>
      <c r="D6701" t="inlineStr">
        <is>
          <t>Fashion</t>
        </is>
      </c>
      <c r="E6701" t="inlineStr">
        <is>
          <t>West</t>
        </is>
      </c>
      <c r="F6701" t="inlineStr">
        <is>
          <t>Mobile App</t>
        </is>
      </c>
      <c r="G6701" t="inlineStr">
        <is>
          <t>Wrong Item Delivered</t>
        </is>
      </c>
      <c r="H6701" t="n">
        <v>2</v>
      </c>
      <c r="I6701" t="n">
        <v>1185.65</v>
      </c>
    </row>
    <row r="6702">
      <c r="A6702" t="inlineStr">
        <is>
          <t>RET006718</t>
        </is>
      </c>
      <c r="B6702" t="inlineStr">
        <is>
          <t>O042263</t>
        </is>
      </c>
      <c r="C6702" s="25" t="n">
        <v>45825</v>
      </c>
      <c r="D6702" t="inlineStr">
        <is>
          <t>Fashion</t>
        </is>
      </c>
      <c r="E6702" t="inlineStr">
        <is>
          <t>East</t>
        </is>
      </c>
      <c r="F6702" t="inlineStr">
        <is>
          <t>Mobile App</t>
        </is>
      </c>
      <c r="G6702" t="inlineStr">
        <is>
          <t>Size/Fit Issue</t>
        </is>
      </c>
      <c r="H6702" t="n">
        <v>2</v>
      </c>
      <c r="I6702" t="n">
        <v>2114.64</v>
      </c>
    </row>
    <row r="6703">
      <c r="A6703" t="inlineStr">
        <is>
          <t>RET006719</t>
        </is>
      </c>
      <c r="B6703" t="inlineStr">
        <is>
          <t>O042268</t>
        </is>
      </c>
      <c r="C6703" s="25" t="n">
        <v>45825</v>
      </c>
      <c r="D6703" t="inlineStr">
        <is>
          <t>Electronics</t>
        </is>
      </c>
      <c r="E6703" t="inlineStr">
        <is>
          <t>South</t>
        </is>
      </c>
      <c r="F6703" t="inlineStr">
        <is>
          <t>Website</t>
        </is>
      </c>
      <c r="G6703" t="inlineStr">
        <is>
          <t>Changed Mind</t>
        </is>
      </c>
      <c r="H6703" t="n">
        <v>2</v>
      </c>
      <c r="I6703" t="n">
        <v>21045.77</v>
      </c>
    </row>
    <row r="6704">
      <c r="A6704" t="inlineStr">
        <is>
          <t>RET006720</t>
        </is>
      </c>
      <c r="B6704" t="inlineStr">
        <is>
          <t>O042271</t>
        </is>
      </c>
      <c r="C6704" s="25" t="n">
        <v>45825</v>
      </c>
      <c r="D6704" t="inlineStr">
        <is>
          <t>Fashion</t>
        </is>
      </c>
      <c r="E6704" t="inlineStr">
        <is>
          <t>South</t>
        </is>
      </c>
      <c r="F6704" t="inlineStr">
        <is>
          <t>Marketplace</t>
        </is>
      </c>
      <c r="G6704" t="inlineStr">
        <is>
          <t>Size/Fit Issue</t>
        </is>
      </c>
      <c r="H6704" t="n">
        <v>1</v>
      </c>
      <c r="I6704" t="n">
        <v>909.25</v>
      </c>
    </row>
    <row r="6705">
      <c r="A6705" t="inlineStr">
        <is>
          <t>RET006721</t>
        </is>
      </c>
      <c r="B6705" t="inlineStr">
        <is>
          <t>O042278</t>
        </is>
      </c>
      <c r="C6705" s="25" t="n">
        <v>45825</v>
      </c>
      <c r="D6705" t="inlineStr">
        <is>
          <t>Fashion</t>
        </is>
      </c>
      <c r="E6705" t="inlineStr">
        <is>
          <t>South</t>
        </is>
      </c>
      <c r="F6705" t="inlineStr">
        <is>
          <t>Marketplace</t>
        </is>
      </c>
      <c r="G6705" t="inlineStr">
        <is>
          <t>Size/Fit Issue</t>
        </is>
      </c>
      <c r="H6705" t="n">
        <v>1</v>
      </c>
      <c r="I6705" t="n">
        <v>728.51</v>
      </c>
    </row>
    <row r="6706">
      <c r="A6706" t="inlineStr">
        <is>
          <t>RET006722</t>
        </is>
      </c>
      <c r="B6706" t="inlineStr">
        <is>
          <t>O042283</t>
        </is>
      </c>
      <c r="C6706" s="25" t="n">
        <v>45826</v>
      </c>
      <c r="D6706" t="inlineStr">
        <is>
          <t>Beauty</t>
        </is>
      </c>
      <c r="E6706" t="inlineStr">
        <is>
          <t>North</t>
        </is>
      </c>
      <c r="F6706" t="inlineStr">
        <is>
          <t>Mobile App</t>
        </is>
      </c>
      <c r="G6706" t="inlineStr">
        <is>
          <t>Defective Product</t>
        </is>
      </c>
      <c r="H6706" t="n">
        <v>1</v>
      </c>
      <c r="I6706" t="n">
        <v>636.04</v>
      </c>
    </row>
    <row r="6707">
      <c r="A6707" t="inlineStr">
        <is>
          <t>RET006723</t>
        </is>
      </c>
      <c r="B6707" t="inlineStr">
        <is>
          <t>O042287</t>
        </is>
      </c>
      <c r="C6707" s="25" t="n">
        <v>45826</v>
      </c>
      <c r="D6707" t="inlineStr">
        <is>
          <t>Fashion</t>
        </is>
      </c>
      <c r="E6707" t="inlineStr">
        <is>
          <t>South</t>
        </is>
      </c>
      <c r="F6707" t="inlineStr">
        <is>
          <t>Mobile App</t>
        </is>
      </c>
      <c r="G6707" t="inlineStr">
        <is>
          <t>Late Delivery</t>
        </is>
      </c>
      <c r="H6707" t="n">
        <v>1</v>
      </c>
      <c r="I6707" t="n">
        <v>533.28</v>
      </c>
    </row>
    <row r="6708">
      <c r="A6708" t="inlineStr">
        <is>
          <t>RET006724</t>
        </is>
      </c>
      <c r="B6708" t="inlineStr">
        <is>
          <t>O042291</t>
        </is>
      </c>
      <c r="C6708" s="25" t="n">
        <v>45826</v>
      </c>
      <c r="D6708" t="inlineStr">
        <is>
          <t>Grocery</t>
        </is>
      </c>
      <c r="E6708" t="inlineStr">
        <is>
          <t>West</t>
        </is>
      </c>
      <c r="F6708" t="inlineStr">
        <is>
          <t>Mobile App</t>
        </is>
      </c>
      <c r="G6708" t="inlineStr">
        <is>
          <t>Defective Product</t>
        </is>
      </c>
      <c r="H6708" t="n">
        <v>1</v>
      </c>
      <c r="I6708" t="n">
        <v>471.63</v>
      </c>
    </row>
    <row r="6709">
      <c r="A6709" t="inlineStr">
        <is>
          <t>RET006725</t>
        </is>
      </c>
      <c r="B6709" t="inlineStr">
        <is>
          <t>O042314</t>
        </is>
      </c>
      <c r="C6709" s="25" t="n">
        <v>45826</v>
      </c>
      <c r="D6709" t="inlineStr">
        <is>
          <t>Electronics</t>
        </is>
      </c>
      <c r="E6709" t="inlineStr">
        <is>
          <t>North</t>
        </is>
      </c>
      <c r="F6709" t="inlineStr">
        <is>
          <t>Mobile App</t>
        </is>
      </c>
      <c r="G6709" t="inlineStr">
        <is>
          <t>Wrong Item Delivered</t>
        </is>
      </c>
      <c r="H6709" t="n">
        <v>1</v>
      </c>
      <c r="I6709" t="n">
        <v>15486.46</v>
      </c>
    </row>
    <row r="6710">
      <c r="A6710" t="inlineStr">
        <is>
          <t>RET006726</t>
        </is>
      </c>
      <c r="B6710" t="inlineStr">
        <is>
          <t>O042317</t>
        </is>
      </c>
      <c r="C6710" s="25" t="n">
        <v>45826</v>
      </c>
      <c r="D6710" t="inlineStr">
        <is>
          <t>Books</t>
        </is>
      </c>
      <c r="E6710" t="inlineStr">
        <is>
          <t>West</t>
        </is>
      </c>
      <c r="F6710" t="inlineStr">
        <is>
          <t>Marketplace</t>
        </is>
      </c>
      <c r="G6710" t="inlineStr">
        <is>
          <t>Damaged in Transit</t>
        </is>
      </c>
      <c r="H6710" t="n">
        <v>1</v>
      </c>
      <c r="I6710" t="n">
        <v>514.95</v>
      </c>
    </row>
    <row r="6711">
      <c r="A6711" t="inlineStr">
        <is>
          <t>RET006727</t>
        </is>
      </c>
      <c r="B6711" t="inlineStr">
        <is>
          <t>O042328</t>
        </is>
      </c>
      <c r="C6711" s="25" t="n">
        <v>45827</v>
      </c>
      <c r="D6711" t="inlineStr">
        <is>
          <t>Beauty</t>
        </is>
      </c>
      <c r="E6711" t="inlineStr">
        <is>
          <t>West</t>
        </is>
      </c>
      <c r="F6711" t="inlineStr">
        <is>
          <t>Mobile App</t>
        </is>
      </c>
      <c r="G6711" t="inlineStr">
        <is>
          <t>Defective Product</t>
        </is>
      </c>
      <c r="H6711" t="n">
        <v>1</v>
      </c>
      <c r="I6711" t="n">
        <v>745.22</v>
      </c>
    </row>
    <row r="6712">
      <c r="A6712" t="inlineStr">
        <is>
          <t>RET006728</t>
        </is>
      </c>
      <c r="B6712" t="inlineStr">
        <is>
          <t>O042340</t>
        </is>
      </c>
      <c r="C6712" s="25" t="n">
        <v>45827</v>
      </c>
      <c r="D6712" t="inlineStr">
        <is>
          <t>Grocery</t>
        </is>
      </c>
      <c r="E6712" t="inlineStr">
        <is>
          <t>East</t>
        </is>
      </c>
      <c r="F6712" t="inlineStr">
        <is>
          <t>Mobile App</t>
        </is>
      </c>
      <c r="G6712" t="inlineStr">
        <is>
          <t>Late Delivery</t>
        </is>
      </c>
      <c r="H6712" t="n">
        <v>1</v>
      </c>
      <c r="I6712" t="n">
        <v>709.64</v>
      </c>
    </row>
    <row r="6713">
      <c r="A6713" t="inlineStr">
        <is>
          <t>RET006729</t>
        </is>
      </c>
      <c r="B6713" t="inlineStr">
        <is>
          <t>O042341</t>
        </is>
      </c>
      <c r="C6713" s="25" t="n">
        <v>45827</v>
      </c>
      <c r="D6713" t="inlineStr">
        <is>
          <t>Fashion</t>
        </is>
      </c>
      <c r="E6713" t="inlineStr">
        <is>
          <t>West</t>
        </is>
      </c>
      <c r="F6713" t="inlineStr">
        <is>
          <t>Marketplace</t>
        </is>
      </c>
      <c r="G6713" t="inlineStr">
        <is>
          <t>Size/Fit Issue</t>
        </is>
      </c>
      <c r="H6713" t="n">
        <v>2</v>
      </c>
      <c r="I6713" t="n">
        <v>4613.35</v>
      </c>
    </row>
    <row r="6714">
      <c r="A6714" t="inlineStr">
        <is>
          <t>RET006730</t>
        </is>
      </c>
      <c r="B6714" t="inlineStr">
        <is>
          <t>O042345</t>
        </is>
      </c>
      <c r="C6714" s="25" t="n">
        <v>45827</v>
      </c>
      <c r="D6714" t="inlineStr">
        <is>
          <t>Fashion</t>
        </is>
      </c>
      <c r="E6714" t="inlineStr">
        <is>
          <t>East</t>
        </is>
      </c>
      <c r="F6714" t="inlineStr">
        <is>
          <t>Website</t>
        </is>
      </c>
      <c r="G6714" t="inlineStr">
        <is>
          <t>Changed Mind</t>
        </is>
      </c>
      <c r="H6714" t="n">
        <v>1</v>
      </c>
      <c r="I6714" t="n">
        <v>1437.45</v>
      </c>
    </row>
    <row r="6715">
      <c r="A6715" t="inlineStr">
        <is>
          <t>RET006731</t>
        </is>
      </c>
      <c r="B6715" t="inlineStr">
        <is>
          <t>O042356</t>
        </is>
      </c>
      <c r="C6715" s="25" t="n">
        <v>45827</v>
      </c>
      <c r="D6715" t="inlineStr">
        <is>
          <t>Fashion</t>
        </is>
      </c>
      <c r="E6715" t="inlineStr">
        <is>
          <t>North</t>
        </is>
      </c>
      <c r="F6715" t="inlineStr">
        <is>
          <t>Marketplace</t>
        </is>
      </c>
      <c r="G6715" t="inlineStr">
        <is>
          <t>Size/Fit Issue</t>
        </is>
      </c>
      <c r="H6715" t="n">
        <v>1</v>
      </c>
      <c r="I6715" t="n">
        <v>1807.41</v>
      </c>
    </row>
    <row r="6716">
      <c r="A6716" t="inlineStr">
        <is>
          <t>RET006732</t>
        </is>
      </c>
      <c r="B6716" t="inlineStr">
        <is>
          <t>O042366</t>
        </is>
      </c>
      <c r="C6716" s="25" t="n">
        <v>45827</v>
      </c>
      <c r="D6716" t="inlineStr">
        <is>
          <t>Electronics</t>
        </is>
      </c>
      <c r="E6716" t="inlineStr">
        <is>
          <t>West</t>
        </is>
      </c>
      <c r="F6716" t="inlineStr">
        <is>
          <t>Mobile App</t>
        </is>
      </c>
      <c r="G6716" t="inlineStr">
        <is>
          <t>Damaged in Transit</t>
        </is>
      </c>
      <c r="H6716" t="n">
        <v>1</v>
      </c>
      <c r="I6716" t="n">
        <v>1386.12</v>
      </c>
    </row>
    <row r="6717">
      <c r="A6717" t="inlineStr">
        <is>
          <t>RET006733</t>
        </is>
      </c>
      <c r="B6717" t="inlineStr">
        <is>
          <t>O042374</t>
        </is>
      </c>
      <c r="C6717" s="25" t="n">
        <v>45827</v>
      </c>
      <c r="D6717" t="inlineStr">
        <is>
          <t>Fashion</t>
        </is>
      </c>
      <c r="E6717" t="inlineStr">
        <is>
          <t>West</t>
        </is>
      </c>
      <c r="F6717" t="inlineStr">
        <is>
          <t>Mobile App</t>
        </is>
      </c>
      <c r="G6717" t="inlineStr">
        <is>
          <t>Size/Fit Issue</t>
        </is>
      </c>
      <c r="H6717" t="n">
        <v>1</v>
      </c>
      <c r="I6717" t="n">
        <v>1293.7</v>
      </c>
    </row>
    <row r="6718">
      <c r="A6718" t="inlineStr">
        <is>
          <t>RET006734</t>
        </is>
      </c>
      <c r="B6718" t="inlineStr">
        <is>
          <t>O042377</t>
        </is>
      </c>
      <c r="C6718" s="25" t="n">
        <v>45827</v>
      </c>
      <c r="D6718" t="inlineStr">
        <is>
          <t>Fashion</t>
        </is>
      </c>
      <c r="E6718" t="inlineStr">
        <is>
          <t>South</t>
        </is>
      </c>
      <c r="F6718" t="inlineStr">
        <is>
          <t>Marketplace</t>
        </is>
      </c>
      <c r="G6718" t="inlineStr">
        <is>
          <t>Damaged in Transit</t>
        </is>
      </c>
      <c r="H6718" t="n">
        <v>1</v>
      </c>
      <c r="I6718" t="n">
        <v>2520.24</v>
      </c>
    </row>
    <row r="6719">
      <c r="A6719" t="inlineStr">
        <is>
          <t>RET006735</t>
        </is>
      </c>
      <c r="B6719" t="inlineStr">
        <is>
          <t>O042392</t>
        </is>
      </c>
      <c r="C6719" s="25" t="n">
        <v>45828</v>
      </c>
      <c r="D6719" t="inlineStr">
        <is>
          <t>Fashion</t>
        </is>
      </c>
      <c r="E6719" t="inlineStr">
        <is>
          <t>East</t>
        </is>
      </c>
      <c r="F6719" t="inlineStr">
        <is>
          <t>Website</t>
        </is>
      </c>
      <c r="G6719" t="inlineStr">
        <is>
          <t>Not as Described</t>
        </is>
      </c>
      <c r="H6719" t="n">
        <v>1</v>
      </c>
      <c r="I6719" t="n">
        <v>532.3099999999999</v>
      </c>
    </row>
    <row r="6720">
      <c r="A6720" t="inlineStr">
        <is>
          <t>RET006736</t>
        </is>
      </c>
      <c r="B6720" t="inlineStr">
        <is>
          <t>O042398</t>
        </is>
      </c>
      <c r="C6720" s="25" t="n">
        <v>45828</v>
      </c>
      <c r="D6720" t="inlineStr">
        <is>
          <t>Sports</t>
        </is>
      </c>
      <c r="E6720" t="inlineStr">
        <is>
          <t>South</t>
        </is>
      </c>
      <c r="F6720" t="inlineStr">
        <is>
          <t>Mobile App</t>
        </is>
      </c>
      <c r="G6720" t="inlineStr">
        <is>
          <t>Not Specified</t>
        </is>
      </c>
      <c r="H6720" t="n">
        <v>1</v>
      </c>
      <c r="I6720" t="n">
        <v>5054.37</v>
      </c>
    </row>
    <row r="6721">
      <c r="A6721" t="inlineStr">
        <is>
          <t>RET006737</t>
        </is>
      </c>
      <c r="B6721" t="inlineStr">
        <is>
          <t>O042406</t>
        </is>
      </c>
      <c r="C6721" s="25" t="n">
        <v>45828</v>
      </c>
      <c r="D6721" t="inlineStr">
        <is>
          <t>Fashion</t>
        </is>
      </c>
      <c r="E6721" t="inlineStr">
        <is>
          <t>Central</t>
        </is>
      </c>
      <c r="F6721" t="inlineStr">
        <is>
          <t>Website</t>
        </is>
      </c>
      <c r="G6721" t="inlineStr">
        <is>
          <t>Size/Fit Issue</t>
        </is>
      </c>
      <c r="H6721" t="n">
        <v>1</v>
      </c>
      <c r="I6721" t="n">
        <v>1145.41</v>
      </c>
    </row>
    <row r="6722">
      <c r="A6722" t="inlineStr">
        <is>
          <t>RET006738</t>
        </is>
      </c>
      <c r="B6722" t="inlineStr">
        <is>
          <t>O042408</t>
        </is>
      </c>
      <c r="C6722" s="25" t="n">
        <v>45828</v>
      </c>
      <c r="D6722" t="inlineStr">
        <is>
          <t>Beauty</t>
        </is>
      </c>
      <c r="E6722" t="inlineStr">
        <is>
          <t>West</t>
        </is>
      </c>
      <c r="F6722" t="inlineStr">
        <is>
          <t>Website</t>
        </is>
      </c>
      <c r="G6722" t="inlineStr">
        <is>
          <t>Damaged in Transit</t>
        </is>
      </c>
      <c r="H6722" t="n">
        <v>1</v>
      </c>
      <c r="I6722" t="n">
        <v>524.6799999999999</v>
      </c>
    </row>
    <row r="6723">
      <c r="A6723" t="inlineStr">
        <is>
          <t>RET006739</t>
        </is>
      </c>
      <c r="B6723" t="inlineStr">
        <is>
          <t>O042411</t>
        </is>
      </c>
      <c r="C6723" s="25" t="n">
        <v>45828</v>
      </c>
      <c r="D6723" t="inlineStr">
        <is>
          <t>Home &amp; Kitchen</t>
        </is>
      </c>
      <c r="E6723" t="inlineStr">
        <is>
          <t>West</t>
        </is>
      </c>
      <c r="F6723" t="inlineStr">
        <is>
          <t>Website</t>
        </is>
      </c>
      <c r="G6723" t="inlineStr">
        <is>
          <t>Late Delivery</t>
        </is>
      </c>
      <c r="H6723" t="n">
        <v>2</v>
      </c>
      <c r="I6723" t="n">
        <v>549.78</v>
      </c>
    </row>
    <row r="6724">
      <c r="A6724" t="inlineStr">
        <is>
          <t>RET006740</t>
        </is>
      </c>
      <c r="B6724" t="inlineStr">
        <is>
          <t>O042420</t>
        </is>
      </c>
      <c r="C6724" s="25" t="n">
        <v>45828</v>
      </c>
      <c r="D6724" t="inlineStr">
        <is>
          <t>Fashion</t>
        </is>
      </c>
      <c r="E6724" t="inlineStr">
        <is>
          <t>East</t>
        </is>
      </c>
      <c r="F6724" t="inlineStr">
        <is>
          <t>Website</t>
        </is>
      </c>
      <c r="G6724" t="inlineStr">
        <is>
          <t>Size/Fit Issue</t>
        </is>
      </c>
      <c r="H6724" t="n">
        <v>1</v>
      </c>
      <c r="I6724" t="n">
        <v>2800.26</v>
      </c>
    </row>
    <row r="6725">
      <c r="A6725" t="inlineStr">
        <is>
          <t>RET006741</t>
        </is>
      </c>
      <c r="B6725" t="inlineStr">
        <is>
          <t>O042422</t>
        </is>
      </c>
      <c r="C6725" s="25" t="n">
        <v>45828</v>
      </c>
      <c r="D6725" t="inlineStr">
        <is>
          <t>Home &amp; Kitchen</t>
        </is>
      </c>
      <c r="E6725" t="inlineStr">
        <is>
          <t>North</t>
        </is>
      </c>
      <c r="F6725" t="inlineStr">
        <is>
          <t>Mobile App</t>
        </is>
      </c>
      <c r="G6725" t="inlineStr">
        <is>
          <t>Changed Mind</t>
        </is>
      </c>
      <c r="H6725" t="n">
        <v>2</v>
      </c>
      <c r="I6725" t="n">
        <v>7629.82</v>
      </c>
    </row>
    <row r="6726">
      <c r="A6726" t="inlineStr">
        <is>
          <t>RET006742</t>
        </is>
      </c>
      <c r="B6726" t="inlineStr">
        <is>
          <t>O042423</t>
        </is>
      </c>
      <c r="C6726" s="25" t="n">
        <v>45828</v>
      </c>
      <c r="D6726" t="inlineStr">
        <is>
          <t>Books</t>
        </is>
      </c>
      <c r="E6726" t="inlineStr">
        <is>
          <t>South</t>
        </is>
      </c>
      <c r="F6726" t="inlineStr">
        <is>
          <t>Mobile App</t>
        </is>
      </c>
      <c r="G6726" t="inlineStr">
        <is>
          <t>Defective Product</t>
        </is>
      </c>
      <c r="H6726" t="n">
        <v>1</v>
      </c>
      <c r="I6726" t="n">
        <v>543.5599999999999</v>
      </c>
    </row>
    <row r="6727">
      <c r="A6727" t="inlineStr">
        <is>
          <t>RET006743</t>
        </is>
      </c>
      <c r="B6727" t="inlineStr">
        <is>
          <t>O042425</t>
        </is>
      </c>
      <c r="C6727" s="25" t="n">
        <v>45829</v>
      </c>
      <c r="D6727" t="inlineStr">
        <is>
          <t>Electronics</t>
        </is>
      </c>
      <c r="E6727" t="inlineStr">
        <is>
          <t>South</t>
        </is>
      </c>
      <c r="F6727" t="inlineStr">
        <is>
          <t>Mobile App</t>
        </is>
      </c>
      <c r="G6727" t="inlineStr">
        <is>
          <t>Changed Mind</t>
        </is>
      </c>
      <c r="H6727" t="n">
        <v>2</v>
      </c>
      <c r="I6727" t="n">
        <v>33592.33</v>
      </c>
    </row>
    <row r="6728">
      <c r="A6728" t="inlineStr">
        <is>
          <t>RET006744</t>
        </is>
      </c>
      <c r="B6728" t="inlineStr">
        <is>
          <t>O042429</t>
        </is>
      </c>
      <c r="C6728" s="25" t="n">
        <v>45829</v>
      </c>
      <c r="D6728" t="inlineStr">
        <is>
          <t>Beauty</t>
        </is>
      </c>
      <c r="E6728" t="inlineStr">
        <is>
          <t>East</t>
        </is>
      </c>
      <c r="F6728" t="inlineStr">
        <is>
          <t>Marketplace</t>
        </is>
      </c>
      <c r="G6728" t="inlineStr">
        <is>
          <t>Damaged in Transit</t>
        </is>
      </c>
      <c r="H6728" t="n">
        <v>1</v>
      </c>
      <c r="I6728" t="n">
        <v>1770.69</v>
      </c>
    </row>
    <row r="6729">
      <c r="A6729" t="inlineStr">
        <is>
          <t>RET006745</t>
        </is>
      </c>
      <c r="B6729" t="inlineStr">
        <is>
          <t>O042429</t>
        </is>
      </c>
      <c r="C6729" s="25" t="n">
        <v>45829</v>
      </c>
      <c r="D6729" t="inlineStr">
        <is>
          <t>Fashion</t>
        </is>
      </c>
      <c r="E6729" t="inlineStr">
        <is>
          <t>East</t>
        </is>
      </c>
      <c r="F6729" t="inlineStr">
        <is>
          <t>Marketplace</t>
        </is>
      </c>
      <c r="G6729" t="inlineStr">
        <is>
          <t>Not as Described</t>
        </is>
      </c>
      <c r="H6729" t="n">
        <v>1</v>
      </c>
      <c r="I6729" t="n">
        <v>1176.89</v>
      </c>
    </row>
    <row r="6730">
      <c r="A6730" t="inlineStr">
        <is>
          <t>RET006746</t>
        </is>
      </c>
      <c r="B6730" t="inlineStr">
        <is>
          <t>O042429</t>
        </is>
      </c>
      <c r="C6730" s="25" t="n">
        <v>45829</v>
      </c>
      <c r="D6730" t="inlineStr">
        <is>
          <t>Fashion</t>
        </is>
      </c>
      <c r="E6730" t="inlineStr">
        <is>
          <t>East</t>
        </is>
      </c>
      <c r="F6730" t="inlineStr">
        <is>
          <t>Marketplace</t>
        </is>
      </c>
      <c r="G6730" t="inlineStr">
        <is>
          <t>Not as Described</t>
        </is>
      </c>
      <c r="H6730" t="n">
        <v>1</v>
      </c>
      <c r="I6730" t="n">
        <v>768.04</v>
      </c>
    </row>
    <row r="6731">
      <c r="A6731" t="inlineStr">
        <is>
          <t>RET006747</t>
        </is>
      </c>
      <c r="B6731" t="inlineStr">
        <is>
          <t>O042433</t>
        </is>
      </c>
      <c r="C6731" s="25" t="n">
        <v>45829</v>
      </c>
      <c r="D6731" t="inlineStr">
        <is>
          <t>Electronics</t>
        </is>
      </c>
      <c r="E6731" t="inlineStr">
        <is>
          <t>East</t>
        </is>
      </c>
      <c r="F6731" t="inlineStr">
        <is>
          <t>Website</t>
        </is>
      </c>
      <c r="G6731" t="inlineStr">
        <is>
          <t>Not as Described</t>
        </is>
      </c>
      <c r="H6731" t="n">
        <v>1</v>
      </c>
      <c r="I6731" t="n">
        <v>6945.01</v>
      </c>
    </row>
    <row r="6732">
      <c r="A6732" t="inlineStr">
        <is>
          <t>RET006748</t>
        </is>
      </c>
      <c r="B6732" t="inlineStr">
        <is>
          <t>O042437</t>
        </is>
      </c>
      <c r="C6732" s="25" t="n">
        <v>45829</v>
      </c>
      <c r="D6732" t="inlineStr">
        <is>
          <t>Fashion</t>
        </is>
      </c>
      <c r="E6732" t="inlineStr">
        <is>
          <t>West</t>
        </is>
      </c>
      <c r="F6732" t="inlineStr">
        <is>
          <t>Website</t>
        </is>
      </c>
      <c r="G6732" t="inlineStr">
        <is>
          <t>Defective Product</t>
        </is>
      </c>
      <c r="H6732" t="n">
        <v>1</v>
      </c>
      <c r="I6732" t="n">
        <v>574.38</v>
      </c>
    </row>
    <row r="6733">
      <c r="A6733" t="inlineStr">
        <is>
          <t>RET006749</t>
        </is>
      </c>
      <c r="B6733" t="inlineStr">
        <is>
          <t>O042459</t>
        </is>
      </c>
      <c r="C6733" s="25" t="n">
        <v>45829</v>
      </c>
      <c r="D6733" t="inlineStr">
        <is>
          <t>Fashion</t>
        </is>
      </c>
      <c r="E6733" t="inlineStr">
        <is>
          <t>South</t>
        </is>
      </c>
      <c r="F6733" t="inlineStr">
        <is>
          <t>Marketplace</t>
        </is>
      </c>
      <c r="G6733" t="inlineStr">
        <is>
          <t>Not as Described</t>
        </is>
      </c>
      <c r="H6733" t="n">
        <v>1</v>
      </c>
      <c r="I6733" t="n">
        <v>2578.05</v>
      </c>
    </row>
    <row r="6734">
      <c r="A6734" t="inlineStr">
        <is>
          <t>RET006750</t>
        </is>
      </c>
      <c r="B6734" t="inlineStr">
        <is>
          <t>O042466</t>
        </is>
      </c>
      <c r="C6734" s="25" t="n">
        <v>45829</v>
      </c>
      <c r="D6734" t="inlineStr">
        <is>
          <t>Home &amp; Kitchen</t>
        </is>
      </c>
      <c r="E6734" t="inlineStr">
        <is>
          <t>South</t>
        </is>
      </c>
      <c r="F6734" t="inlineStr">
        <is>
          <t>Website</t>
        </is>
      </c>
      <c r="G6734" t="inlineStr">
        <is>
          <t>Wrong Item Delivered</t>
        </is>
      </c>
      <c r="H6734" t="n">
        <v>1</v>
      </c>
      <c r="I6734" t="n">
        <v>5794.19</v>
      </c>
    </row>
    <row r="6735">
      <c r="A6735" t="inlineStr">
        <is>
          <t>RET006751</t>
        </is>
      </c>
      <c r="B6735" t="inlineStr">
        <is>
          <t>O042468</t>
        </is>
      </c>
      <c r="C6735" s="25" t="n">
        <v>45829</v>
      </c>
      <c r="D6735" t="inlineStr">
        <is>
          <t>Fashion</t>
        </is>
      </c>
      <c r="E6735" t="inlineStr">
        <is>
          <t>South</t>
        </is>
      </c>
      <c r="F6735" t="inlineStr">
        <is>
          <t>Marketplace</t>
        </is>
      </c>
      <c r="G6735" t="inlineStr">
        <is>
          <t>Not as Described</t>
        </is>
      </c>
      <c r="H6735" t="n">
        <v>1</v>
      </c>
      <c r="I6735" t="n">
        <v>1712.28</v>
      </c>
    </row>
    <row r="6736">
      <c r="A6736" t="inlineStr">
        <is>
          <t>RET006752</t>
        </is>
      </c>
      <c r="B6736" t="inlineStr">
        <is>
          <t>O042472</t>
        </is>
      </c>
      <c r="C6736" s="25" t="n">
        <v>45829</v>
      </c>
      <c r="D6736" t="inlineStr">
        <is>
          <t>Sports</t>
        </is>
      </c>
      <c r="E6736" t="inlineStr">
        <is>
          <t>Central</t>
        </is>
      </c>
      <c r="F6736" t="inlineStr">
        <is>
          <t>Marketplace</t>
        </is>
      </c>
      <c r="G6736" t="inlineStr">
        <is>
          <t>Size/Fit Issue</t>
        </is>
      </c>
      <c r="H6736" t="n">
        <v>1</v>
      </c>
      <c r="I6736" t="n">
        <v>1381.31</v>
      </c>
    </row>
    <row r="6737">
      <c r="A6737" t="inlineStr">
        <is>
          <t>RET006753</t>
        </is>
      </c>
      <c r="B6737" t="inlineStr">
        <is>
          <t>O042473</t>
        </is>
      </c>
      <c r="C6737" s="25" t="n">
        <v>45829</v>
      </c>
      <c r="D6737" t="inlineStr">
        <is>
          <t>Home &amp; Kitchen</t>
        </is>
      </c>
      <c r="E6737" t="inlineStr">
        <is>
          <t>North</t>
        </is>
      </c>
      <c r="F6737" t="inlineStr">
        <is>
          <t>Marketplace</t>
        </is>
      </c>
      <c r="G6737" t="inlineStr">
        <is>
          <t>Damaged in Transit</t>
        </is>
      </c>
      <c r="H6737" t="n">
        <v>1</v>
      </c>
      <c r="I6737" t="n">
        <v>2247.67</v>
      </c>
    </row>
    <row r="6738">
      <c r="A6738" t="inlineStr">
        <is>
          <t>RET006754</t>
        </is>
      </c>
      <c r="B6738" t="inlineStr">
        <is>
          <t>O042475</t>
        </is>
      </c>
      <c r="C6738" s="25" t="n">
        <v>45829</v>
      </c>
      <c r="D6738" t="inlineStr">
        <is>
          <t>Books</t>
        </is>
      </c>
      <c r="E6738" t="inlineStr">
        <is>
          <t>Central</t>
        </is>
      </c>
      <c r="F6738" t="inlineStr">
        <is>
          <t>Mobile App</t>
        </is>
      </c>
      <c r="G6738" t="inlineStr">
        <is>
          <t>Damaged in Transit</t>
        </is>
      </c>
      <c r="H6738" t="n">
        <v>1</v>
      </c>
      <c r="I6738" t="n">
        <v>646.3099999999999</v>
      </c>
    </row>
    <row r="6739">
      <c r="A6739" t="inlineStr">
        <is>
          <t>RET006755</t>
        </is>
      </c>
      <c r="B6739" t="inlineStr">
        <is>
          <t>O042489</t>
        </is>
      </c>
      <c r="C6739" s="25" t="n">
        <v>45829</v>
      </c>
      <c r="D6739" t="inlineStr">
        <is>
          <t>Electronics</t>
        </is>
      </c>
      <c r="E6739" t="inlineStr">
        <is>
          <t>South</t>
        </is>
      </c>
      <c r="F6739" t="inlineStr">
        <is>
          <t>Marketplace</t>
        </is>
      </c>
      <c r="G6739" t="inlineStr">
        <is>
          <t>Late Delivery</t>
        </is>
      </c>
      <c r="H6739" t="n">
        <v>1</v>
      </c>
      <c r="I6739" t="n">
        <v>7075.94</v>
      </c>
    </row>
    <row r="6740">
      <c r="A6740" t="inlineStr">
        <is>
          <t>RET006756</t>
        </is>
      </c>
      <c r="B6740" t="inlineStr">
        <is>
          <t>O042503</t>
        </is>
      </c>
      <c r="C6740" s="25" t="n">
        <v>45830</v>
      </c>
      <c r="D6740" t="inlineStr">
        <is>
          <t>Fashion</t>
        </is>
      </c>
      <c r="E6740" t="inlineStr">
        <is>
          <t>West</t>
        </is>
      </c>
      <c r="F6740" t="inlineStr">
        <is>
          <t>Retail Store</t>
        </is>
      </c>
      <c r="G6740" t="inlineStr">
        <is>
          <t>Changed Mind</t>
        </is>
      </c>
      <c r="H6740" t="n">
        <v>1</v>
      </c>
      <c r="I6740" t="n">
        <v>1016.22</v>
      </c>
    </row>
    <row r="6741">
      <c r="A6741" t="inlineStr">
        <is>
          <t>RET006757</t>
        </is>
      </c>
      <c r="B6741" t="inlineStr">
        <is>
          <t>O042509</t>
        </is>
      </c>
      <c r="C6741" s="25" t="n">
        <v>45830</v>
      </c>
      <c r="D6741" t="inlineStr">
        <is>
          <t>Books</t>
        </is>
      </c>
      <c r="E6741" t="inlineStr">
        <is>
          <t>West</t>
        </is>
      </c>
      <c r="F6741" t="inlineStr">
        <is>
          <t>Marketplace</t>
        </is>
      </c>
      <c r="G6741" t="inlineStr">
        <is>
          <t>Not Specified</t>
        </is>
      </c>
      <c r="H6741" t="n">
        <v>1</v>
      </c>
      <c r="I6741" t="n">
        <v>806.98</v>
      </c>
    </row>
    <row r="6742">
      <c r="A6742" t="inlineStr">
        <is>
          <t>RET006758</t>
        </is>
      </c>
      <c r="B6742" t="inlineStr">
        <is>
          <t>O042511</t>
        </is>
      </c>
      <c r="C6742" s="25" t="n">
        <v>45830</v>
      </c>
      <c r="D6742" t="inlineStr">
        <is>
          <t>Home &amp; Kitchen</t>
        </is>
      </c>
      <c r="E6742" t="inlineStr">
        <is>
          <t>East</t>
        </is>
      </c>
      <c r="F6742" t="inlineStr">
        <is>
          <t>Marketplace</t>
        </is>
      </c>
      <c r="G6742" t="inlineStr">
        <is>
          <t>Not as Described</t>
        </is>
      </c>
      <c r="H6742" t="n">
        <v>1</v>
      </c>
      <c r="I6742" t="n">
        <v>320.86</v>
      </c>
    </row>
    <row r="6743">
      <c r="A6743" t="inlineStr">
        <is>
          <t>RET006759</t>
        </is>
      </c>
      <c r="B6743" t="inlineStr">
        <is>
          <t>O042511</t>
        </is>
      </c>
      <c r="C6743" s="25" t="n">
        <v>45830</v>
      </c>
      <c r="D6743" t="inlineStr">
        <is>
          <t>Fashion</t>
        </is>
      </c>
      <c r="E6743" t="inlineStr">
        <is>
          <t>East</t>
        </is>
      </c>
      <c r="F6743" t="inlineStr">
        <is>
          <t>Marketplace</t>
        </is>
      </c>
      <c r="G6743" t="inlineStr">
        <is>
          <t>Size/Fit Issue</t>
        </is>
      </c>
      <c r="H6743" t="n">
        <v>1</v>
      </c>
      <c r="I6743" t="n">
        <v>631.76</v>
      </c>
    </row>
    <row r="6744">
      <c r="A6744" t="inlineStr">
        <is>
          <t>RET006760</t>
        </is>
      </c>
      <c r="B6744" t="inlineStr">
        <is>
          <t>O042512</t>
        </is>
      </c>
      <c r="C6744" s="25" t="n">
        <v>45830</v>
      </c>
      <c r="D6744" t="inlineStr">
        <is>
          <t>Fashion</t>
        </is>
      </c>
      <c r="E6744" t="inlineStr">
        <is>
          <t>East</t>
        </is>
      </c>
      <c r="F6744" t="inlineStr">
        <is>
          <t>Mobile App</t>
        </is>
      </c>
      <c r="G6744" t="inlineStr">
        <is>
          <t>Size/Fit Issue</t>
        </is>
      </c>
      <c r="H6744" t="n">
        <v>1</v>
      </c>
      <c r="I6744" t="n">
        <v>1617.15</v>
      </c>
    </row>
    <row r="6745">
      <c r="A6745" t="inlineStr">
        <is>
          <t>RET006761</t>
        </is>
      </c>
      <c r="B6745" t="inlineStr">
        <is>
          <t>O042514</t>
        </is>
      </c>
      <c r="C6745" s="25" t="n">
        <v>45830</v>
      </c>
      <c r="D6745" t="inlineStr">
        <is>
          <t>Home &amp; Kitchen</t>
        </is>
      </c>
      <c r="E6745" t="inlineStr">
        <is>
          <t>West</t>
        </is>
      </c>
      <c r="F6745" t="inlineStr">
        <is>
          <t>Marketplace</t>
        </is>
      </c>
      <c r="G6745" t="inlineStr">
        <is>
          <t>Size/Fit Issue</t>
        </is>
      </c>
      <c r="H6745" t="n">
        <v>1</v>
      </c>
      <c r="I6745" t="n">
        <v>2461.83</v>
      </c>
    </row>
    <row r="6746">
      <c r="A6746" t="inlineStr">
        <is>
          <t>RET006762</t>
        </is>
      </c>
      <c r="B6746" t="inlineStr">
        <is>
          <t>O042515</t>
        </is>
      </c>
      <c r="C6746" s="25" t="n">
        <v>45830</v>
      </c>
      <c r="D6746" t="inlineStr">
        <is>
          <t>Beauty</t>
        </is>
      </c>
      <c r="E6746" t="inlineStr">
        <is>
          <t>North</t>
        </is>
      </c>
      <c r="F6746" t="inlineStr">
        <is>
          <t>Website</t>
        </is>
      </c>
      <c r="G6746" t="inlineStr">
        <is>
          <t>Not as Described</t>
        </is>
      </c>
      <c r="H6746" t="n">
        <v>2</v>
      </c>
      <c r="I6746" t="n">
        <v>881.61</v>
      </c>
    </row>
    <row r="6747">
      <c r="A6747" t="inlineStr">
        <is>
          <t>RET006763</t>
        </is>
      </c>
      <c r="B6747" t="inlineStr">
        <is>
          <t>O042519</t>
        </is>
      </c>
      <c r="C6747" s="25" t="n">
        <v>45830</v>
      </c>
      <c r="D6747" t="inlineStr">
        <is>
          <t>Fashion</t>
        </is>
      </c>
      <c r="E6747" t="inlineStr">
        <is>
          <t>Central</t>
        </is>
      </c>
      <c r="F6747" t="inlineStr">
        <is>
          <t>Mobile App</t>
        </is>
      </c>
      <c r="G6747" t="inlineStr">
        <is>
          <t>Size/Fit Issue</t>
        </is>
      </c>
      <c r="H6747" t="n">
        <v>1</v>
      </c>
      <c r="I6747" t="n">
        <v>6760.05</v>
      </c>
    </row>
    <row r="6748">
      <c r="A6748" t="inlineStr">
        <is>
          <t>RET006764</t>
        </is>
      </c>
      <c r="B6748" t="inlineStr">
        <is>
          <t>O042525</t>
        </is>
      </c>
      <c r="C6748" s="25" t="n">
        <v>45830</v>
      </c>
      <c r="D6748" t="inlineStr">
        <is>
          <t>Home &amp; Kitchen</t>
        </is>
      </c>
      <c r="E6748" t="inlineStr">
        <is>
          <t>North</t>
        </is>
      </c>
      <c r="F6748" t="inlineStr">
        <is>
          <t>Mobile App</t>
        </is>
      </c>
      <c r="G6748" t="inlineStr">
        <is>
          <t>Defective Product</t>
        </is>
      </c>
      <c r="H6748" t="n">
        <v>2</v>
      </c>
      <c r="I6748" t="n">
        <v>5860.11</v>
      </c>
    </row>
    <row r="6749">
      <c r="A6749" t="inlineStr">
        <is>
          <t>RET006765</t>
        </is>
      </c>
      <c r="B6749" t="inlineStr">
        <is>
          <t>O042525</t>
        </is>
      </c>
      <c r="C6749" s="25" t="n">
        <v>45830</v>
      </c>
      <c r="D6749" t="inlineStr">
        <is>
          <t>Home &amp; Kitchen</t>
        </is>
      </c>
      <c r="E6749" t="inlineStr">
        <is>
          <t>North</t>
        </is>
      </c>
      <c r="F6749" t="inlineStr">
        <is>
          <t>Mobile App</t>
        </is>
      </c>
      <c r="G6749" t="inlineStr">
        <is>
          <t>Defective Product</t>
        </is>
      </c>
      <c r="H6749" t="n">
        <v>1</v>
      </c>
      <c r="I6749" t="n">
        <v>1074.73</v>
      </c>
    </row>
    <row r="6750">
      <c r="A6750" t="inlineStr">
        <is>
          <t>RET006766</t>
        </is>
      </c>
      <c r="B6750" t="inlineStr">
        <is>
          <t>O042526</t>
        </is>
      </c>
      <c r="C6750" s="25" t="n">
        <v>45830</v>
      </c>
      <c r="D6750" t="inlineStr">
        <is>
          <t>Fashion</t>
        </is>
      </c>
      <c r="E6750" t="inlineStr">
        <is>
          <t>West</t>
        </is>
      </c>
      <c r="F6750" t="inlineStr">
        <is>
          <t>Mobile App</t>
        </is>
      </c>
      <c r="G6750" t="inlineStr">
        <is>
          <t>Damaged in Transit</t>
        </is>
      </c>
      <c r="H6750" t="n">
        <v>1</v>
      </c>
      <c r="I6750" t="n">
        <v>235.3</v>
      </c>
    </row>
    <row r="6751">
      <c r="A6751" t="inlineStr">
        <is>
          <t>RET006767</t>
        </is>
      </c>
      <c r="B6751" t="inlineStr">
        <is>
          <t>O042540</t>
        </is>
      </c>
      <c r="C6751" s="25" t="n">
        <v>45830</v>
      </c>
      <c r="D6751" t="inlineStr">
        <is>
          <t>Fashion</t>
        </is>
      </c>
      <c r="E6751" t="inlineStr">
        <is>
          <t>West</t>
        </is>
      </c>
      <c r="F6751" t="inlineStr">
        <is>
          <t>Marketplace</t>
        </is>
      </c>
      <c r="G6751" t="inlineStr">
        <is>
          <t>Size/Fit Issue</t>
        </is>
      </c>
      <c r="H6751" t="n">
        <v>1</v>
      </c>
      <c r="I6751" t="n">
        <v>1254.77</v>
      </c>
    </row>
    <row r="6752">
      <c r="A6752" t="inlineStr">
        <is>
          <t>RET006768</t>
        </is>
      </c>
      <c r="B6752" t="inlineStr">
        <is>
          <t>O042541</t>
        </is>
      </c>
      <c r="C6752" s="25" t="n">
        <v>45830</v>
      </c>
      <c r="D6752" t="inlineStr">
        <is>
          <t>Books</t>
        </is>
      </c>
      <c r="E6752" t="inlineStr">
        <is>
          <t>North</t>
        </is>
      </c>
      <c r="F6752" t="inlineStr">
        <is>
          <t>Mobile App</t>
        </is>
      </c>
      <c r="G6752" t="inlineStr">
        <is>
          <t>Not as Described</t>
        </is>
      </c>
      <c r="H6752" t="n">
        <v>2</v>
      </c>
      <c r="I6752" t="n">
        <v>1146.71</v>
      </c>
    </row>
    <row r="6753">
      <c r="A6753" t="inlineStr">
        <is>
          <t>RET006769</t>
        </is>
      </c>
      <c r="B6753" t="inlineStr">
        <is>
          <t>O042548</t>
        </is>
      </c>
      <c r="C6753" s="25" t="n">
        <v>45831</v>
      </c>
      <c r="D6753" t="inlineStr">
        <is>
          <t>Beauty</t>
        </is>
      </c>
      <c r="E6753" t="inlineStr">
        <is>
          <t>North</t>
        </is>
      </c>
      <c r="F6753" t="inlineStr">
        <is>
          <t>Mobile App</t>
        </is>
      </c>
      <c r="G6753" t="inlineStr">
        <is>
          <t>Defective Product</t>
        </is>
      </c>
      <c r="H6753" t="n">
        <v>1</v>
      </c>
      <c r="I6753" t="n">
        <v>338.05</v>
      </c>
    </row>
    <row r="6754">
      <c r="A6754" t="inlineStr">
        <is>
          <t>RET006770</t>
        </is>
      </c>
      <c r="B6754" t="inlineStr">
        <is>
          <t>O042551</t>
        </is>
      </c>
      <c r="C6754" s="25" t="n">
        <v>45831</v>
      </c>
      <c r="D6754" t="inlineStr">
        <is>
          <t>Electronics</t>
        </is>
      </c>
      <c r="E6754" t="inlineStr">
        <is>
          <t>South</t>
        </is>
      </c>
      <c r="F6754" t="inlineStr">
        <is>
          <t>Mobile App</t>
        </is>
      </c>
      <c r="G6754" t="inlineStr">
        <is>
          <t>Damaged in Transit</t>
        </is>
      </c>
      <c r="H6754" t="n">
        <v>1</v>
      </c>
      <c r="I6754" t="n">
        <v>17949.75</v>
      </c>
    </row>
    <row r="6755">
      <c r="A6755" t="inlineStr">
        <is>
          <t>RET006771</t>
        </is>
      </c>
      <c r="B6755" t="inlineStr">
        <is>
          <t>O042562</t>
        </is>
      </c>
      <c r="C6755" s="25" t="n">
        <v>45831</v>
      </c>
      <c r="D6755" t="inlineStr">
        <is>
          <t>Beauty</t>
        </is>
      </c>
      <c r="E6755" t="inlineStr">
        <is>
          <t>East</t>
        </is>
      </c>
      <c r="F6755" t="inlineStr">
        <is>
          <t>Mobile App</t>
        </is>
      </c>
      <c r="G6755" t="inlineStr">
        <is>
          <t>Defective Product</t>
        </is>
      </c>
      <c r="H6755" t="n">
        <v>1</v>
      </c>
      <c r="I6755" t="n">
        <v>636.03</v>
      </c>
    </row>
    <row r="6756">
      <c r="A6756" t="inlineStr">
        <is>
          <t>RET006772</t>
        </is>
      </c>
      <c r="B6756" t="inlineStr">
        <is>
          <t>O042567</t>
        </is>
      </c>
      <c r="C6756" s="25" t="n">
        <v>45831</v>
      </c>
      <c r="D6756" t="inlineStr">
        <is>
          <t>Fashion</t>
        </is>
      </c>
      <c r="E6756" t="inlineStr">
        <is>
          <t>East</t>
        </is>
      </c>
      <c r="F6756" t="inlineStr">
        <is>
          <t>Marketplace</t>
        </is>
      </c>
      <c r="G6756" t="inlineStr">
        <is>
          <t>Not as Described</t>
        </is>
      </c>
      <c r="H6756" t="n">
        <v>1</v>
      </c>
      <c r="I6756" t="n">
        <v>844.89</v>
      </c>
    </row>
    <row r="6757">
      <c r="A6757" t="inlineStr">
        <is>
          <t>RET006773</t>
        </is>
      </c>
      <c r="B6757" t="inlineStr">
        <is>
          <t>O042580</t>
        </is>
      </c>
      <c r="C6757" s="25" t="n">
        <v>45831</v>
      </c>
      <c r="D6757" t="inlineStr">
        <is>
          <t>Fashion</t>
        </is>
      </c>
      <c r="E6757" t="inlineStr">
        <is>
          <t>North</t>
        </is>
      </c>
      <c r="F6757" t="inlineStr">
        <is>
          <t>Mobile App</t>
        </is>
      </c>
      <c r="G6757" t="inlineStr">
        <is>
          <t>Late Delivery</t>
        </is>
      </c>
      <c r="H6757" t="n">
        <v>1</v>
      </c>
      <c r="I6757" t="n">
        <v>495.48</v>
      </c>
    </row>
    <row r="6758">
      <c r="A6758" t="inlineStr">
        <is>
          <t>RET006774</t>
        </is>
      </c>
      <c r="B6758" t="inlineStr">
        <is>
          <t>O042584</t>
        </is>
      </c>
      <c r="C6758" s="25" t="n">
        <v>45831</v>
      </c>
      <c r="D6758" t="inlineStr">
        <is>
          <t>Electronics</t>
        </is>
      </c>
      <c r="E6758" t="inlineStr">
        <is>
          <t>East</t>
        </is>
      </c>
      <c r="F6758" t="inlineStr">
        <is>
          <t>Marketplace</t>
        </is>
      </c>
      <c r="G6758" t="inlineStr">
        <is>
          <t>Defective Product</t>
        </is>
      </c>
      <c r="H6758" t="n">
        <v>1</v>
      </c>
      <c r="I6758" t="n">
        <v>12429.86</v>
      </c>
    </row>
    <row r="6759">
      <c r="A6759" t="inlineStr">
        <is>
          <t>RET006775</t>
        </is>
      </c>
      <c r="B6759" t="inlineStr">
        <is>
          <t>O042599</t>
        </is>
      </c>
      <c r="C6759" s="25" t="n">
        <v>45832</v>
      </c>
      <c r="D6759" t="inlineStr">
        <is>
          <t>Fashion</t>
        </is>
      </c>
      <c r="E6759" t="inlineStr">
        <is>
          <t>South</t>
        </is>
      </c>
      <c r="F6759" t="inlineStr">
        <is>
          <t>Mobile App</t>
        </is>
      </c>
      <c r="G6759" t="inlineStr">
        <is>
          <t>Not as Described</t>
        </is>
      </c>
      <c r="H6759" t="n">
        <v>1</v>
      </c>
      <c r="I6759" t="n">
        <v>1016.22</v>
      </c>
    </row>
    <row r="6760">
      <c r="A6760" t="inlineStr">
        <is>
          <t>RET006776</t>
        </is>
      </c>
      <c r="B6760" t="inlineStr">
        <is>
          <t>O042603</t>
        </is>
      </c>
      <c r="C6760" s="25" t="n">
        <v>45832</v>
      </c>
      <c r="D6760" t="inlineStr">
        <is>
          <t>Fashion</t>
        </is>
      </c>
      <c r="E6760" t="inlineStr">
        <is>
          <t>Central</t>
        </is>
      </c>
      <c r="F6760" t="inlineStr">
        <is>
          <t>Marketplace</t>
        </is>
      </c>
      <c r="G6760" t="inlineStr">
        <is>
          <t>Size/Fit Issue</t>
        </is>
      </c>
      <c r="H6760" t="n">
        <v>1</v>
      </c>
      <c r="I6760" t="n">
        <v>630.79</v>
      </c>
    </row>
    <row r="6761">
      <c r="A6761" t="inlineStr">
        <is>
          <t>RET006777</t>
        </is>
      </c>
      <c r="B6761" t="inlineStr">
        <is>
          <t>O042606</t>
        </is>
      </c>
      <c r="C6761" s="25" t="n">
        <v>45832</v>
      </c>
      <c r="D6761" t="inlineStr">
        <is>
          <t>Books</t>
        </is>
      </c>
      <c r="E6761" t="inlineStr">
        <is>
          <t>East</t>
        </is>
      </c>
      <c r="F6761" t="inlineStr">
        <is>
          <t>Website</t>
        </is>
      </c>
      <c r="G6761" t="inlineStr">
        <is>
          <t>Damaged in Transit</t>
        </is>
      </c>
      <c r="H6761" t="n">
        <v>1</v>
      </c>
      <c r="I6761" t="n">
        <v>368.88</v>
      </c>
    </row>
    <row r="6762">
      <c r="A6762" t="inlineStr">
        <is>
          <t>RET006778</t>
        </is>
      </c>
      <c r="B6762" t="inlineStr">
        <is>
          <t>O042608</t>
        </is>
      </c>
      <c r="C6762" s="25" t="n">
        <v>45832</v>
      </c>
      <c r="D6762" t="inlineStr">
        <is>
          <t>Fashion</t>
        </is>
      </c>
      <c r="E6762" t="inlineStr">
        <is>
          <t>North</t>
        </is>
      </c>
      <c r="F6762" t="inlineStr">
        <is>
          <t>Mobile App</t>
        </is>
      </c>
      <c r="G6762" t="inlineStr">
        <is>
          <t>Defective Product</t>
        </is>
      </c>
      <c r="H6762" t="n">
        <v>1</v>
      </c>
      <c r="I6762" t="n">
        <v>1088.14</v>
      </c>
    </row>
    <row r="6763">
      <c r="A6763" t="inlineStr">
        <is>
          <t>RET006779</t>
        </is>
      </c>
      <c r="B6763" t="inlineStr">
        <is>
          <t>O042609</t>
        </is>
      </c>
      <c r="C6763" s="25" t="n">
        <v>45832</v>
      </c>
      <c r="D6763" t="inlineStr">
        <is>
          <t>Fashion</t>
        </is>
      </c>
      <c r="E6763" t="inlineStr">
        <is>
          <t>Central</t>
        </is>
      </c>
      <c r="F6763" t="inlineStr">
        <is>
          <t>Mobile App</t>
        </is>
      </c>
      <c r="G6763" t="inlineStr">
        <is>
          <t>Size/Fit Issue</t>
        </is>
      </c>
      <c r="H6763" t="n">
        <v>1</v>
      </c>
      <c r="I6763" t="n">
        <v>894.59</v>
      </c>
    </row>
    <row r="6764">
      <c r="A6764" t="inlineStr">
        <is>
          <t>RET006780</t>
        </is>
      </c>
      <c r="B6764" t="inlineStr">
        <is>
          <t>O042637</t>
        </is>
      </c>
      <c r="C6764" s="25" t="n">
        <v>45833</v>
      </c>
      <c r="D6764" t="inlineStr">
        <is>
          <t>Sports</t>
        </is>
      </c>
      <c r="E6764" t="inlineStr">
        <is>
          <t>South</t>
        </is>
      </c>
      <c r="F6764" t="inlineStr">
        <is>
          <t>Mobile App</t>
        </is>
      </c>
      <c r="G6764" t="inlineStr">
        <is>
          <t>Damaged in Transit</t>
        </is>
      </c>
      <c r="H6764" t="n">
        <v>1</v>
      </c>
      <c r="I6764" t="n">
        <v>4788.35</v>
      </c>
    </row>
    <row r="6765">
      <c r="A6765" t="inlineStr">
        <is>
          <t>RET006781</t>
        </is>
      </c>
      <c r="B6765" t="inlineStr">
        <is>
          <t>O042648</t>
        </is>
      </c>
      <c r="C6765" s="25" t="n">
        <v>45833</v>
      </c>
      <c r="D6765" t="inlineStr">
        <is>
          <t>Home &amp; Kitchen</t>
        </is>
      </c>
      <c r="E6765" t="inlineStr">
        <is>
          <t>South</t>
        </is>
      </c>
      <c r="F6765" t="inlineStr">
        <is>
          <t>Mobile App</t>
        </is>
      </c>
      <c r="G6765" t="inlineStr">
        <is>
          <t>Damaged in Transit</t>
        </is>
      </c>
      <c r="H6765" t="n">
        <v>1</v>
      </c>
      <c r="I6765" t="n">
        <v>5794.19</v>
      </c>
    </row>
    <row r="6766">
      <c r="A6766" t="inlineStr">
        <is>
          <t>RET006782</t>
        </is>
      </c>
      <c r="B6766" t="inlineStr">
        <is>
          <t>O042654</t>
        </is>
      </c>
      <c r="C6766" s="25" t="n">
        <v>45833</v>
      </c>
      <c r="D6766" t="inlineStr">
        <is>
          <t>Fashion</t>
        </is>
      </c>
      <c r="E6766" t="inlineStr">
        <is>
          <t>South</t>
        </is>
      </c>
      <c r="F6766" t="inlineStr">
        <is>
          <t>Website</t>
        </is>
      </c>
      <c r="G6766" t="inlineStr">
        <is>
          <t>Damaged in Transit</t>
        </is>
      </c>
      <c r="H6766" t="n">
        <v>2</v>
      </c>
      <c r="I6766" t="n">
        <v>4884.72</v>
      </c>
    </row>
    <row r="6767">
      <c r="A6767" t="inlineStr">
        <is>
          <t>RET006783</t>
        </is>
      </c>
      <c r="B6767" t="inlineStr">
        <is>
          <t>O042660</t>
        </is>
      </c>
      <c r="C6767" s="25" t="n">
        <v>45833</v>
      </c>
      <c r="D6767" t="inlineStr">
        <is>
          <t>Electronics</t>
        </is>
      </c>
      <c r="E6767" t="inlineStr">
        <is>
          <t>West</t>
        </is>
      </c>
      <c r="F6767" t="inlineStr">
        <is>
          <t>Marketplace</t>
        </is>
      </c>
      <c r="G6767" t="inlineStr">
        <is>
          <t>Changed Mind</t>
        </is>
      </c>
      <c r="H6767" t="n">
        <v>1</v>
      </c>
      <c r="I6767" t="n">
        <v>5239.43</v>
      </c>
    </row>
    <row r="6768">
      <c r="A6768" t="inlineStr">
        <is>
          <t>RET006784</t>
        </is>
      </c>
      <c r="B6768" t="inlineStr">
        <is>
          <t>O042662</t>
        </is>
      </c>
      <c r="C6768" s="25" t="n">
        <v>45833</v>
      </c>
      <c r="D6768" t="inlineStr">
        <is>
          <t>Fashion</t>
        </is>
      </c>
      <c r="E6768" t="inlineStr">
        <is>
          <t>South</t>
        </is>
      </c>
      <c r="F6768" t="inlineStr">
        <is>
          <t>Mobile App</t>
        </is>
      </c>
      <c r="G6768" t="inlineStr">
        <is>
          <t>Defective Product</t>
        </is>
      </c>
      <c r="H6768" t="n">
        <v>1</v>
      </c>
      <c r="I6768" t="n">
        <v>2839.9</v>
      </c>
    </row>
    <row r="6769">
      <c r="A6769" t="inlineStr">
        <is>
          <t>RET006785</t>
        </is>
      </c>
      <c r="B6769" t="inlineStr">
        <is>
          <t>O042670</t>
        </is>
      </c>
      <c r="C6769" s="25" t="n">
        <v>45833</v>
      </c>
      <c r="D6769" t="inlineStr">
        <is>
          <t>Fashion</t>
        </is>
      </c>
      <c r="E6769" t="inlineStr">
        <is>
          <t>North</t>
        </is>
      </c>
      <c r="F6769" t="inlineStr">
        <is>
          <t>Website</t>
        </is>
      </c>
      <c r="G6769" t="inlineStr">
        <is>
          <t>Size/Fit Issue</t>
        </is>
      </c>
      <c r="H6769" t="n">
        <v>1</v>
      </c>
      <c r="I6769" t="n">
        <v>513.92</v>
      </c>
    </row>
    <row r="6770">
      <c r="A6770" t="inlineStr">
        <is>
          <t>RET006786</t>
        </is>
      </c>
      <c r="B6770" t="inlineStr">
        <is>
          <t>O042671</t>
        </is>
      </c>
      <c r="C6770" s="25" t="n">
        <v>45833</v>
      </c>
      <c r="D6770" t="inlineStr">
        <is>
          <t>Electronics</t>
        </is>
      </c>
      <c r="E6770" t="inlineStr">
        <is>
          <t>North</t>
        </is>
      </c>
      <c r="F6770" t="inlineStr">
        <is>
          <t>Website</t>
        </is>
      </c>
      <c r="G6770" t="inlineStr">
        <is>
          <t>Defective Product</t>
        </is>
      </c>
      <c r="H6770" t="n">
        <v>1</v>
      </c>
      <c r="I6770" t="n">
        <v>20558.08</v>
      </c>
    </row>
    <row r="6771">
      <c r="A6771" t="inlineStr">
        <is>
          <t>RET006787</t>
        </is>
      </c>
      <c r="B6771" t="inlineStr">
        <is>
          <t>O042673</t>
        </is>
      </c>
      <c r="C6771" s="25" t="n">
        <v>45833</v>
      </c>
      <c r="D6771" t="inlineStr">
        <is>
          <t>Fashion</t>
        </is>
      </c>
      <c r="E6771" t="inlineStr">
        <is>
          <t>West</t>
        </is>
      </c>
      <c r="F6771" t="inlineStr">
        <is>
          <t>Mobile App</t>
        </is>
      </c>
      <c r="G6771" t="inlineStr">
        <is>
          <t>Size/Fit Issue</t>
        </is>
      </c>
      <c r="H6771" t="n">
        <v>1</v>
      </c>
      <c r="I6771" t="n">
        <v>1751.22</v>
      </c>
    </row>
    <row r="6772">
      <c r="A6772" t="inlineStr">
        <is>
          <t>RET006788</t>
        </is>
      </c>
      <c r="B6772" t="inlineStr">
        <is>
          <t>O042685</t>
        </is>
      </c>
      <c r="C6772" s="25" t="n">
        <v>45834</v>
      </c>
      <c r="D6772" t="inlineStr">
        <is>
          <t>Electronics</t>
        </is>
      </c>
      <c r="E6772" t="inlineStr">
        <is>
          <t>South</t>
        </is>
      </c>
      <c r="F6772" t="inlineStr">
        <is>
          <t>Marketplace</t>
        </is>
      </c>
      <c r="G6772" t="inlineStr">
        <is>
          <t>Defective Product</t>
        </is>
      </c>
      <c r="H6772" t="n">
        <v>1</v>
      </c>
      <c r="I6772" t="n">
        <v>2598.11</v>
      </c>
    </row>
    <row r="6773">
      <c r="A6773" t="inlineStr">
        <is>
          <t>RET006789</t>
        </is>
      </c>
      <c r="B6773" t="inlineStr">
        <is>
          <t>O042686</t>
        </is>
      </c>
      <c r="C6773" s="25" t="n">
        <v>45834</v>
      </c>
      <c r="D6773" t="inlineStr">
        <is>
          <t>Fashion</t>
        </is>
      </c>
      <c r="E6773" t="inlineStr">
        <is>
          <t>South</t>
        </is>
      </c>
      <c r="F6773" t="inlineStr">
        <is>
          <t>Mobile App</t>
        </is>
      </c>
      <c r="G6773" t="inlineStr">
        <is>
          <t>Wrong Item Delivered</t>
        </is>
      </c>
      <c r="H6773" t="n">
        <v>1</v>
      </c>
      <c r="I6773" t="n">
        <v>513.92</v>
      </c>
    </row>
    <row r="6774">
      <c r="A6774" t="inlineStr">
        <is>
          <t>RET006790</t>
        </is>
      </c>
      <c r="B6774" t="inlineStr">
        <is>
          <t>O042698</t>
        </is>
      </c>
      <c r="C6774" s="25" t="n">
        <v>45834</v>
      </c>
      <c r="D6774" t="inlineStr">
        <is>
          <t>Books</t>
        </is>
      </c>
      <c r="E6774" t="inlineStr">
        <is>
          <t>North</t>
        </is>
      </c>
      <c r="F6774" t="inlineStr">
        <is>
          <t>Website</t>
        </is>
      </c>
      <c r="G6774" t="inlineStr">
        <is>
          <t>Defective Product</t>
        </is>
      </c>
      <c r="H6774" t="n">
        <v>1</v>
      </c>
      <c r="I6774" t="n">
        <v>1201.17</v>
      </c>
    </row>
    <row r="6775">
      <c r="A6775" t="inlineStr">
        <is>
          <t>RET006791</t>
        </is>
      </c>
      <c r="B6775" t="inlineStr">
        <is>
          <t>O042709</t>
        </is>
      </c>
      <c r="C6775" s="25" t="n">
        <v>45834</v>
      </c>
      <c r="D6775" t="inlineStr">
        <is>
          <t>Home &amp; Kitchen</t>
        </is>
      </c>
      <c r="E6775" t="inlineStr">
        <is>
          <t>South</t>
        </is>
      </c>
      <c r="F6775" t="inlineStr">
        <is>
          <t>Retail Store</t>
        </is>
      </c>
      <c r="G6775" t="inlineStr">
        <is>
          <t>Damaged in Transit</t>
        </is>
      </c>
      <c r="H6775" t="n">
        <v>1</v>
      </c>
      <c r="I6775" t="n">
        <v>1361.73</v>
      </c>
    </row>
    <row r="6776">
      <c r="A6776" t="inlineStr">
        <is>
          <t>RET006792</t>
        </is>
      </c>
      <c r="B6776" t="inlineStr">
        <is>
          <t>O042712</t>
        </is>
      </c>
      <c r="C6776" s="25" t="n">
        <v>45834</v>
      </c>
      <c r="D6776" t="inlineStr">
        <is>
          <t>Beauty</t>
        </is>
      </c>
      <c r="E6776" t="inlineStr">
        <is>
          <t>East</t>
        </is>
      </c>
      <c r="F6776" t="inlineStr">
        <is>
          <t>Mobile App</t>
        </is>
      </c>
      <c r="G6776" t="inlineStr">
        <is>
          <t>Damaged in Transit</t>
        </is>
      </c>
      <c r="H6776" t="n">
        <v>2</v>
      </c>
      <c r="I6776" t="n">
        <v>1339.02</v>
      </c>
    </row>
    <row r="6777">
      <c r="A6777" t="inlineStr">
        <is>
          <t>RET006793</t>
        </is>
      </c>
      <c r="B6777" t="inlineStr">
        <is>
          <t>O042715</t>
        </is>
      </c>
      <c r="C6777" s="25" t="n">
        <v>45834</v>
      </c>
      <c r="D6777" t="inlineStr">
        <is>
          <t>Home &amp; Kitchen</t>
        </is>
      </c>
      <c r="E6777" t="inlineStr">
        <is>
          <t>North</t>
        </is>
      </c>
      <c r="F6777" t="inlineStr">
        <is>
          <t>Website</t>
        </is>
      </c>
      <c r="G6777" t="inlineStr">
        <is>
          <t>Not as Described</t>
        </is>
      </c>
      <c r="H6777" t="n">
        <v>1</v>
      </c>
      <c r="I6777" t="n">
        <v>2721.9</v>
      </c>
    </row>
    <row r="6778">
      <c r="A6778" t="inlineStr">
        <is>
          <t>RET006794</t>
        </is>
      </c>
      <c r="B6778" t="inlineStr">
        <is>
          <t>O042717</t>
        </is>
      </c>
      <c r="C6778" s="25" t="n">
        <v>45834</v>
      </c>
      <c r="D6778" t="inlineStr">
        <is>
          <t>Books</t>
        </is>
      </c>
      <c r="E6778" t="inlineStr">
        <is>
          <t>North</t>
        </is>
      </c>
      <c r="F6778" t="inlineStr">
        <is>
          <t>Website</t>
        </is>
      </c>
      <c r="G6778" t="inlineStr">
        <is>
          <t>Not as Described</t>
        </is>
      </c>
      <c r="H6778" t="n">
        <v>1</v>
      </c>
      <c r="I6778" t="n">
        <v>388.29</v>
      </c>
    </row>
    <row r="6779">
      <c r="A6779" t="inlineStr">
        <is>
          <t>RET006795</t>
        </is>
      </c>
      <c r="B6779" t="inlineStr">
        <is>
          <t>O042718</t>
        </is>
      </c>
      <c r="C6779" s="25" t="n">
        <v>45834</v>
      </c>
      <c r="D6779" t="inlineStr">
        <is>
          <t>Fashion</t>
        </is>
      </c>
      <c r="E6779" t="inlineStr">
        <is>
          <t>North</t>
        </is>
      </c>
      <c r="F6779" t="inlineStr">
        <is>
          <t>Mobile App</t>
        </is>
      </c>
      <c r="G6779" t="inlineStr">
        <is>
          <t>Size/Fit Issue</t>
        </is>
      </c>
      <c r="H6779" t="n">
        <v>1</v>
      </c>
      <c r="I6779" t="n">
        <v>2702</v>
      </c>
    </row>
    <row r="6780">
      <c r="A6780" t="inlineStr">
        <is>
          <t>RET006796</t>
        </is>
      </c>
      <c r="B6780" t="inlineStr">
        <is>
          <t>O042726</t>
        </is>
      </c>
      <c r="C6780" s="25" t="n">
        <v>45835</v>
      </c>
      <c r="D6780" t="inlineStr">
        <is>
          <t>Fashion</t>
        </is>
      </c>
      <c r="E6780" t="inlineStr">
        <is>
          <t>North</t>
        </is>
      </c>
      <c r="F6780" t="inlineStr">
        <is>
          <t>Mobile App</t>
        </is>
      </c>
      <c r="G6780" t="inlineStr">
        <is>
          <t>Changed Mind</t>
        </is>
      </c>
      <c r="H6780" t="n">
        <v>1</v>
      </c>
      <c r="I6780" t="n">
        <v>485.75</v>
      </c>
    </row>
    <row r="6781">
      <c r="A6781" t="inlineStr">
        <is>
          <t>RET006797</t>
        </is>
      </c>
      <c r="B6781" t="inlineStr">
        <is>
          <t>O042726</t>
        </is>
      </c>
      <c r="C6781" s="25" t="n">
        <v>45835</v>
      </c>
      <c r="D6781" t="inlineStr">
        <is>
          <t>Fashion</t>
        </is>
      </c>
      <c r="E6781" t="inlineStr">
        <is>
          <t>North</t>
        </is>
      </c>
      <c r="F6781" t="inlineStr">
        <is>
          <t>Mobile App</t>
        </is>
      </c>
      <c r="G6781" t="inlineStr">
        <is>
          <t>Size/Fit Issue</t>
        </is>
      </c>
      <c r="H6781" t="n">
        <v>1</v>
      </c>
      <c r="I6781" t="n">
        <v>1242.27</v>
      </c>
    </row>
    <row r="6782">
      <c r="A6782" t="inlineStr">
        <is>
          <t>RET006798</t>
        </is>
      </c>
      <c r="B6782" t="inlineStr">
        <is>
          <t>O042770</t>
        </is>
      </c>
      <c r="C6782" s="25" t="n">
        <v>45835</v>
      </c>
      <c r="D6782" t="inlineStr">
        <is>
          <t>Fashion</t>
        </is>
      </c>
      <c r="E6782" t="inlineStr">
        <is>
          <t>East</t>
        </is>
      </c>
      <c r="F6782" t="inlineStr">
        <is>
          <t>Marketplace</t>
        </is>
      </c>
      <c r="G6782" t="inlineStr">
        <is>
          <t>Size/Fit Issue</t>
        </is>
      </c>
      <c r="H6782" t="n">
        <v>1</v>
      </c>
      <c r="I6782" t="n">
        <v>1185.06</v>
      </c>
    </row>
    <row r="6783">
      <c r="A6783" t="inlineStr">
        <is>
          <t>RET006799</t>
        </is>
      </c>
      <c r="B6783" t="inlineStr">
        <is>
          <t>O042774</t>
        </is>
      </c>
      <c r="C6783" s="25" t="n">
        <v>45835</v>
      </c>
      <c r="D6783" t="inlineStr">
        <is>
          <t>Fashion</t>
        </is>
      </c>
      <c r="E6783" t="inlineStr">
        <is>
          <t>Central</t>
        </is>
      </c>
      <c r="F6783" t="inlineStr">
        <is>
          <t>Website</t>
        </is>
      </c>
      <c r="G6783" t="inlineStr">
        <is>
          <t>Late Delivery</t>
        </is>
      </c>
      <c r="H6783" t="n">
        <v>1</v>
      </c>
      <c r="I6783" t="n">
        <v>2407.8</v>
      </c>
    </row>
    <row r="6784">
      <c r="A6784" t="inlineStr">
        <is>
          <t>RET006800</t>
        </is>
      </c>
      <c r="B6784" t="inlineStr">
        <is>
          <t>O042781</t>
        </is>
      </c>
      <c r="C6784" s="25" t="n">
        <v>45835</v>
      </c>
      <c r="D6784" t="inlineStr">
        <is>
          <t>Electronics</t>
        </is>
      </c>
      <c r="E6784" t="inlineStr">
        <is>
          <t>South</t>
        </is>
      </c>
      <c r="F6784" t="inlineStr">
        <is>
          <t>Mobile App</t>
        </is>
      </c>
      <c r="G6784" t="inlineStr">
        <is>
          <t>Damaged in Transit</t>
        </is>
      </c>
      <c r="H6784" t="n">
        <v>1</v>
      </c>
      <c r="I6784" t="n">
        <v>7072.58</v>
      </c>
    </row>
    <row r="6785">
      <c r="A6785" t="inlineStr">
        <is>
          <t>RET006801</t>
        </is>
      </c>
      <c r="B6785" t="inlineStr">
        <is>
          <t>O042784</t>
        </is>
      </c>
      <c r="C6785" s="25" t="n">
        <v>45835</v>
      </c>
      <c r="D6785" t="inlineStr">
        <is>
          <t>Fashion</t>
        </is>
      </c>
      <c r="E6785" t="inlineStr">
        <is>
          <t>South</t>
        </is>
      </c>
      <c r="F6785" t="inlineStr">
        <is>
          <t>Website</t>
        </is>
      </c>
      <c r="G6785" t="inlineStr">
        <is>
          <t>Changed Mind</t>
        </is>
      </c>
      <c r="H6785" t="n">
        <v>1</v>
      </c>
      <c r="I6785" t="n">
        <v>534.42</v>
      </c>
    </row>
    <row r="6786">
      <c r="A6786" t="inlineStr">
        <is>
          <t>RET006802</t>
        </is>
      </c>
      <c r="B6786" t="inlineStr">
        <is>
          <t>O042787</t>
        </is>
      </c>
      <c r="C6786" s="25" t="n">
        <v>45835</v>
      </c>
      <c r="D6786" t="inlineStr">
        <is>
          <t>Books</t>
        </is>
      </c>
      <c r="E6786" t="inlineStr">
        <is>
          <t>South</t>
        </is>
      </c>
      <c r="F6786" t="inlineStr">
        <is>
          <t>Website</t>
        </is>
      </c>
      <c r="G6786" t="inlineStr">
        <is>
          <t>Changed Mind</t>
        </is>
      </c>
      <c r="H6786" t="n">
        <v>1</v>
      </c>
      <c r="I6786" t="n">
        <v>572.17</v>
      </c>
    </row>
    <row r="6787">
      <c r="A6787" t="inlineStr">
        <is>
          <t>RET006803</t>
        </is>
      </c>
      <c r="B6787" t="inlineStr">
        <is>
          <t>O042788</t>
        </is>
      </c>
      <c r="C6787" s="25" t="n">
        <v>45835</v>
      </c>
      <c r="D6787" t="inlineStr">
        <is>
          <t>Electronics</t>
        </is>
      </c>
      <c r="E6787" t="inlineStr">
        <is>
          <t>East</t>
        </is>
      </c>
      <c r="F6787" t="inlineStr">
        <is>
          <t>Website</t>
        </is>
      </c>
      <c r="G6787" t="inlineStr">
        <is>
          <t>Damaged in Transit</t>
        </is>
      </c>
      <c r="H6787" t="n">
        <v>1</v>
      </c>
      <c r="I6787" t="n">
        <v>40169.54</v>
      </c>
    </row>
    <row r="6788">
      <c r="A6788" t="inlineStr">
        <is>
          <t>RET006804</t>
        </is>
      </c>
      <c r="B6788" t="inlineStr">
        <is>
          <t>O042795</t>
        </is>
      </c>
      <c r="C6788" s="25" t="n">
        <v>45836</v>
      </c>
      <c r="D6788" t="inlineStr">
        <is>
          <t>Fashion</t>
        </is>
      </c>
      <c r="E6788" t="inlineStr">
        <is>
          <t>West</t>
        </is>
      </c>
      <c r="F6788" t="inlineStr">
        <is>
          <t>Marketplace</t>
        </is>
      </c>
      <c r="G6788" t="inlineStr">
        <is>
          <t>Size/Fit Issue</t>
        </is>
      </c>
      <c r="H6788" t="n">
        <v>1</v>
      </c>
      <c r="I6788" t="n">
        <v>1761.93</v>
      </c>
    </row>
    <row r="6789">
      <c r="A6789" t="inlineStr">
        <is>
          <t>RET006805</t>
        </is>
      </c>
      <c r="B6789" t="inlineStr">
        <is>
          <t>O042801</t>
        </is>
      </c>
      <c r="C6789" s="25" t="n">
        <v>45836</v>
      </c>
      <c r="D6789" t="inlineStr">
        <is>
          <t>Fashion</t>
        </is>
      </c>
      <c r="E6789" t="inlineStr">
        <is>
          <t>West</t>
        </is>
      </c>
      <c r="F6789" t="inlineStr">
        <is>
          <t>Mobile App</t>
        </is>
      </c>
      <c r="G6789" t="inlineStr">
        <is>
          <t>Not as Described</t>
        </is>
      </c>
      <c r="H6789" t="n">
        <v>1</v>
      </c>
      <c r="I6789" t="n">
        <v>1099.01</v>
      </c>
    </row>
    <row r="6790">
      <c r="A6790" t="inlineStr">
        <is>
          <t>RET006806</t>
        </is>
      </c>
      <c r="B6790" t="inlineStr">
        <is>
          <t>O042807</t>
        </is>
      </c>
      <c r="C6790" s="25" t="n">
        <v>45836</v>
      </c>
      <c r="D6790" t="inlineStr">
        <is>
          <t>Home &amp; Kitchen</t>
        </is>
      </c>
      <c r="E6790" t="inlineStr">
        <is>
          <t>North</t>
        </is>
      </c>
      <c r="F6790" t="inlineStr">
        <is>
          <t>Mobile App</t>
        </is>
      </c>
      <c r="G6790" t="inlineStr">
        <is>
          <t>Damaged in Transit</t>
        </is>
      </c>
      <c r="H6790" t="n">
        <v>1</v>
      </c>
      <c r="I6790" t="n">
        <v>1887.5</v>
      </c>
    </row>
    <row r="6791">
      <c r="A6791" t="inlineStr">
        <is>
          <t>RET006807</t>
        </is>
      </c>
      <c r="B6791" t="inlineStr">
        <is>
          <t>O042812</t>
        </is>
      </c>
      <c r="C6791" s="25" t="n">
        <v>45836</v>
      </c>
      <c r="D6791" t="inlineStr">
        <is>
          <t>Fashion</t>
        </is>
      </c>
      <c r="E6791" t="inlineStr">
        <is>
          <t>East</t>
        </is>
      </c>
      <c r="F6791" t="inlineStr">
        <is>
          <t>Mobile App</t>
        </is>
      </c>
      <c r="G6791" t="inlineStr">
        <is>
          <t>Changed Mind</t>
        </is>
      </c>
      <c r="H6791" t="n">
        <v>1</v>
      </c>
      <c r="I6791" t="n">
        <v>1751.22</v>
      </c>
    </row>
    <row r="6792">
      <c r="A6792" t="inlineStr">
        <is>
          <t>RET006808</t>
        </is>
      </c>
      <c r="B6792" t="inlineStr">
        <is>
          <t>O042820</t>
        </is>
      </c>
      <c r="C6792" s="25" t="n">
        <v>45836</v>
      </c>
      <c r="D6792" t="inlineStr">
        <is>
          <t>Sports</t>
        </is>
      </c>
      <c r="E6792" t="inlineStr">
        <is>
          <t>South</t>
        </is>
      </c>
      <c r="F6792" t="inlineStr">
        <is>
          <t>Marketplace</t>
        </is>
      </c>
      <c r="G6792" t="inlineStr">
        <is>
          <t>Defective Product</t>
        </is>
      </c>
      <c r="H6792" t="n">
        <v>2</v>
      </c>
      <c r="I6792" t="n">
        <v>1711.31</v>
      </c>
    </row>
    <row r="6793">
      <c r="A6793" t="inlineStr">
        <is>
          <t>RET006809</t>
        </is>
      </c>
      <c r="B6793" t="inlineStr">
        <is>
          <t>O042821</t>
        </is>
      </c>
      <c r="C6793" s="25" t="n">
        <v>45836</v>
      </c>
      <c r="D6793" t="inlineStr">
        <is>
          <t>Home &amp; Kitchen</t>
        </is>
      </c>
      <c r="E6793" t="inlineStr">
        <is>
          <t>North</t>
        </is>
      </c>
      <c r="F6793" t="inlineStr">
        <is>
          <t>Mobile App</t>
        </is>
      </c>
      <c r="G6793" t="inlineStr">
        <is>
          <t>Not as Described</t>
        </is>
      </c>
      <c r="H6793" t="n">
        <v>1</v>
      </c>
      <c r="I6793" t="n">
        <v>1874.58</v>
      </c>
    </row>
    <row r="6794">
      <c r="A6794" t="inlineStr">
        <is>
          <t>RET006810</t>
        </is>
      </c>
      <c r="B6794" t="inlineStr">
        <is>
          <t>O042827</t>
        </is>
      </c>
      <c r="C6794" s="25" t="n">
        <v>45836</v>
      </c>
      <c r="D6794" t="inlineStr">
        <is>
          <t>Electronics</t>
        </is>
      </c>
      <c r="E6794" t="inlineStr">
        <is>
          <t>Central</t>
        </is>
      </c>
      <c r="F6794" t="inlineStr">
        <is>
          <t>Marketplace</t>
        </is>
      </c>
      <c r="G6794" t="inlineStr">
        <is>
          <t>Damaged in Transit</t>
        </is>
      </c>
      <c r="H6794" t="n">
        <v>1</v>
      </c>
      <c r="I6794" t="n">
        <v>6289.72</v>
      </c>
    </row>
    <row r="6795">
      <c r="A6795" t="inlineStr">
        <is>
          <t>RET006811</t>
        </is>
      </c>
      <c r="B6795" t="inlineStr">
        <is>
          <t>O042839</t>
        </is>
      </c>
      <c r="C6795" s="25" t="n">
        <v>45836</v>
      </c>
      <c r="D6795" t="inlineStr">
        <is>
          <t>Fashion</t>
        </is>
      </c>
      <c r="E6795" t="inlineStr">
        <is>
          <t>Central</t>
        </is>
      </c>
      <c r="F6795" t="inlineStr">
        <is>
          <t>Retail Store</t>
        </is>
      </c>
      <c r="G6795" t="inlineStr">
        <is>
          <t>Changed Mind</t>
        </is>
      </c>
      <c r="H6795" t="n">
        <v>1</v>
      </c>
      <c r="I6795" t="n">
        <v>2860.94</v>
      </c>
    </row>
    <row r="6796">
      <c r="A6796" t="inlineStr">
        <is>
          <t>RET006812</t>
        </is>
      </c>
      <c r="B6796" t="inlineStr">
        <is>
          <t>O042845</t>
        </is>
      </c>
      <c r="C6796" s="25" t="n">
        <v>45836</v>
      </c>
      <c r="D6796" t="inlineStr">
        <is>
          <t>Sports</t>
        </is>
      </c>
      <c r="E6796" t="inlineStr">
        <is>
          <t>South</t>
        </is>
      </c>
      <c r="F6796" t="inlineStr">
        <is>
          <t>Mobile App</t>
        </is>
      </c>
      <c r="G6796" t="inlineStr">
        <is>
          <t>Changed Mind</t>
        </is>
      </c>
      <c r="H6796" t="n">
        <v>1</v>
      </c>
      <c r="I6796" t="n">
        <v>1355.3</v>
      </c>
    </row>
    <row r="6797">
      <c r="A6797" t="inlineStr">
        <is>
          <t>RET006813</t>
        </is>
      </c>
      <c r="B6797" t="inlineStr">
        <is>
          <t>O042847</t>
        </is>
      </c>
      <c r="C6797" s="25" t="n">
        <v>45836</v>
      </c>
      <c r="D6797" t="inlineStr">
        <is>
          <t>Home &amp; Kitchen</t>
        </is>
      </c>
      <c r="E6797" t="inlineStr">
        <is>
          <t>West</t>
        </is>
      </c>
      <c r="F6797" t="inlineStr">
        <is>
          <t>Retail Store</t>
        </is>
      </c>
      <c r="G6797" t="inlineStr">
        <is>
          <t>Wrong Item Delivered</t>
        </is>
      </c>
      <c r="H6797" t="n">
        <v>1</v>
      </c>
      <c r="I6797" t="n">
        <v>1242.76</v>
      </c>
    </row>
    <row r="6798">
      <c r="A6798" t="inlineStr">
        <is>
          <t>RET006814</t>
        </is>
      </c>
      <c r="B6798" t="inlineStr">
        <is>
          <t>O042851</t>
        </is>
      </c>
      <c r="C6798" s="25" t="n">
        <v>45836</v>
      </c>
      <c r="D6798" t="inlineStr">
        <is>
          <t>Fashion</t>
        </is>
      </c>
      <c r="E6798" t="inlineStr">
        <is>
          <t>North</t>
        </is>
      </c>
      <c r="F6798" t="inlineStr">
        <is>
          <t>Mobile App</t>
        </is>
      </c>
      <c r="G6798" t="inlineStr">
        <is>
          <t>Changed Mind</t>
        </is>
      </c>
      <c r="H6798" t="n">
        <v>1</v>
      </c>
      <c r="I6798" t="n">
        <v>1585.73</v>
      </c>
    </row>
    <row r="6799">
      <c r="A6799" t="inlineStr">
        <is>
          <t>RET006815</t>
        </is>
      </c>
      <c r="B6799" t="inlineStr">
        <is>
          <t>O042854</t>
        </is>
      </c>
      <c r="C6799" s="25" t="n">
        <v>45837</v>
      </c>
      <c r="D6799" t="inlineStr">
        <is>
          <t>Electronics</t>
        </is>
      </c>
      <c r="E6799" t="inlineStr">
        <is>
          <t>West</t>
        </is>
      </c>
      <c r="F6799" t="inlineStr">
        <is>
          <t>Unknown</t>
        </is>
      </c>
      <c r="G6799" t="inlineStr">
        <is>
          <t>Wrong Item Delivered</t>
        </is>
      </c>
      <c r="H6799" t="n">
        <v>1</v>
      </c>
      <c r="I6799" t="n">
        <v>1386.12</v>
      </c>
    </row>
    <row r="6800">
      <c r="A6800" t="inlineStr">
        <is>
          <t>RET006816</t>
        </is>
      </c>
      <c r="B6800" t="inlineStr">
        <is>
          <t>O042854</t>
        </is>
      </c>
      <c r="C6800" s="25" t="n">
        <v>45837</v>
      </c>
      <c r="D6800" t="inlineStr">
        <is>
          <t>Grocery</t>
        </is>
      </c>
      <c r="E6800" t="inlineStr">
        <is>
          <t>West</t>
        </is>
      </c>
      <c r="F6800" t="inlineStr">
        <is>
          <t>Unknown</t>
        </is>
      </c>
      <c r="G6800" t="inlineStr">
        <is>
          <t>Late Delivery</t>
        </is>
      </c>
      <c r="H6800" t="n">
        <v>1</v>
      </c>
      <c r="I6800" t="n">
        <v>944.29</v>
      </c>
    </row>
    <row r="6801">
      <c r="A6801" t="inlineStr">
        <is>
          <t>RET006817</t>
        </is>
      </c>
      <c r="B6801" t="inlineStr">
        <is>
          <t>O042869</t>
        </is>
      </c>
      <c r="C6801" s="25" t="n">
        <v>45837</v>
      </c>
      <c r="D6801" t="inlineStr">
        <is>
          <t>Fashion</t>
        </is>
      </c>
      <c r="E6801" t="inlineStr">
        <is>
          <t>South</t>
        </is>
      </c>
      <c r="F6801" t="inlineStr">
        <is>
          <t>Marketplace</t>
        </is>
      </c>
      <c r="G6801" t="inlineStr">
        <is>
          <t>Size/Fit Issue</t>
        </is>
      </c>
      <c r="H6801" t="n">
        <v>1</v>
      </c>
      <c r="I6801" t="n">
        <v>2660.25</v>
      </c>
    </row>
    <row r="6802">
      <c r="A6802" t="inlineStr">
        <is>
          <t>RET006818</t>
        </is>
      </c>
      <c r="B6802" t="inlineStr">
        <is>
          <t>O042872</t>
        </is>
      </c>
      <c r="C6802" s="25" t="n">
        <v>45837</v>
      </c>
      <c r="D6802" t="inlineStr">
        <is>
          <t>Electronics</t>
        </is>
      </c>
      <c r="E6802" t="inlineStr">
        <is>
          <t>North</t>
        </is>
      </c>
      <c r="F6802" t="inlineStr">
        <is>
          <t>Website</t>
        </is>
      </c>
      <c r="G6802" t="inlineStr">
        <is>
          <t>Changed Mind</t>
        </is>
      </c>
      <c r="H6802" t="n">
        <v>1</v>
      </c>
      <c r="I6802" t="n">
        <v>8721.049999999999</v>
      </c>
    </row>
    <row r="6803">
      <c r="A6803" t="inlineStr">
        <is>
          <t>RET006819</t>
        </is>
      </c>
      <c r="B6803" t="inlineStr">
        <is>
          <t>O042874</t>
        </is>
      </c>
      <c r="C6803" s="25" t="n">
        <v>45837</v>
      </c>
      <c r="D6803" t="inlineStr">
        <is>
          <t>Sports</t>
        </is>
      </c>
      <c r="E6803" t="inlineStr">
        <is>
          <t>West</t>
        </is>
      </c>
      <c r="F6803" t="inlineStr">
        <is>
          <t>Mobile App</t>
        </is>
      </c>
      <c r="G6803" t="inlineStr">
        <is>
          <t>Wrong Item Delivered</t>
        </is>
      </c>
      <c r="H6803" t="n">
        <v>1</v>
      </c>
      <c r="I6803" t="n">
        <v>245.58</v>
      </c>
    </row>
    <row r="6804">
      <c r="A6804" t="inlineStr">
        <is>
          <t>RET006820</t>
        </is>
      </c>
      <c r="B6804" t="inlineStr">
        <is>
          <t>O042883</t>
        </is>
      </c>
      <c r="C6804" s="25" t="n">
        <v>45837</v>
      </c>
      <c r="D6804" t="inlineStr">
        <is>
          <t>Fashion</t>
        </is>
      </c>
      <c r="E6804" t="inlineStr">
        <is>
          <t>East</t>
        </is>
      </c>
      <c r="F6804" t="inlineStr">
        <is>
          <t>Marketplace</t>
        </is>
      </c>
      <c r="G6804" t="inlineStr">
        <is>
          <t>Wrong Item Delivered</t>
        </is>
      </c>
      <c r="H6804" t="n">
        <v>1</v>
      </c>
      <c r="I6804" t="n">
        <v>242.39</v>
      </c>
    </row>
    <row r="6805">
      <c r="A6805" t="inlineStr">
        <is>
          <t>RET006821</t>
        </is>
      </c>
      <c r="B6805" t="inlineStr">
        <is>
          <t>O042885</t>
        </is>
      </c>
      <c r="C6805" s="25" t="n">
        <v>45837</v>
      </c>
      <c r="D6805" t="inlineStr">
        <is>
          <t>Fashion</t>
        </is>
      </c>
      <c r="E6805" t="inlineStr">
        <is>
          <t>East</t>
        </is>
      </c>
      <c r="F6805" t="inlineStr">
        <is>
          <t>Mobile App</t>
        </is>
      </c>
      <c r="G6805" t="inlineStr">
        <is>
          <t>Changed Mind</t>
        </is>
      </c>
      <c r="H6805" t="n">
        <v>1</v>
      </c>
      <c r="I6805" t="n">
        <v>748.58</v>
      </c>
    </row>
    <row r="6806">
      <c r="A6806" t="inlineStr">
        <is>
          <t>RET006822</t>
        </is>
      </c>
      <c r="B6806" t="inlineStr">
        <is>
          <t>O042897</t>
        </is>
      </c>
      <c r="C6806" s="25" t="n">
        <v>45837</v>
      </c>
      <c r="D6806" t="inlineStr">
        <is>
          <t>Fashion</t>
        </is>
      </c>
      <c r="E6806" t="inlineStr">
        <is>
          <t>West</t>
        </is>
      </c>
      <c r="F6806" t="inlineStr">
        <is>
          <t>Mobile App</t>
        </is>
      </c>
      <c r="G6806" t="inlineStr">
        <is>
          <t>Size/Fit Issue</t>
        </is>
      </c>
      <c r="H6806" t="n">
        <v>1</v>
      </c>
      <c r="I6806" t="n">
        <v>1480.71</v>
      </c>
    </row>
    <row r="6807">
      <c r="A6807" t="inlineStr">
        <is>
          <t>RET006823</t>
        </is>
      </c>
      <c r="B6807" t="inlineStr">
        <is>
          <t>O042900</t>
        </is>
      </c>
      <c r="C6807" s="25" t="n">
        <v>45837</v>
      </c>
      <c r="D6807" t="inlineStr">
        <is>
          <t>Home &amp; Kitchen</t>
        </is>
      </c>
      <c r="E6807" t="inlineStr">
        <is>
          <t>Central</t>
        </is>
      </c>
      <c r="F6807" t="inlineStr">
        <is>
          <t>Marketplace</t>
        </is>
      </c>
      <c r="G6807" t="inlineStr">
        <is>
          <t>Defective Product</t>
        </is>
      </c>
      <c r="H6807" t="n">
        <v>1</v>
      </c>
      <c r="I6807" t="n">
        <v>358.6</v>
      </c>
    </row>
    <row r="6808">
      <c r="A6808" t="inlineStr">
        <is>
          <t>RET006824</t>
        </is>
      </c>
      <c r="B6808" t="inlineStr">
        <is>
          <t>O042901</t>
        </is>
      </c>
      <c r="C6808" s="25" t="n">
        <v>45837</v>
      </c>
      <c r="D6808" t="inlineStr">
        <is>
          <t>Fashion</t>
        </is>
      </c>
      <c r="E6808" t="inlineStr">
        <is>
          <t>North</t>
        </is>
      </c>
      <c r="F6808" t="inlineStr">
        <is>
          <t>Website</t>
        </is>
      </c>
      <c r="G6808" t="inlineStr">
        <is>
          <t>Defective Product</t>
        </is>
      </c>
      <c r="H6808" t="n">
        <v>1</v>
      </c>
      <c r="I6808" t="n">
        <v>894.59</v>
      </c>
    </row>
    <row r="6809">
      <c r="A6809" t="inlineStr">
        <is>
          <t>RET006825</t>
        </is>
      </c>
      <c r="B6809" t="inlineStr">
        <is>
          <t>O042911</t>
        </is>
      </c>
      <c r="C6809" s="25" t="n">
        <v>45838</v>
      </c>
      <c r="D6809" t="inlineStr">
        <is>
          <t>Sports</t>
        </is>
      </c>
      <c r="E6809" t="inlineStr">
        <is>
          <t>North</t>
        </is>
      </c>
      <c r="F6809" t="inlineStr">
        <is>
          <t>Website</t>
        </is>
      </c>
      <c r="G6809" t="inlineStr">
        <is>
          <t>Changed Mind</t>
        </is>
      </c>
      <c r="H6809" t="n">
        <v>1</v>
      </c>
      <c r="I6809" t="n">
        <v>2403.37</v>
      </c>
    </row>
    <row r="6810">
      <c r="A6810" t="inlineStr">
        <is>
          <t>RET006826</t>
        </is>
      </c>
      <c r="B6810" t="inlineStr">
        <is>
          <t>O042919</t>
        </is>
      </c>
      <c r="C6810" s="25" t="n">
        <v>45838</v>
      </c>
      <c r="D6810" t="inlineStr">
        <is>
          <t>Electronics</t>
        </is>
      </c>
      <c r="E6810" t="inlineStr">
        <is>
          <t>West</t>
        </is>
      </c>
      <c r="F6810" t="inlineStr">
        <is>
          <t>Mobile App</t>
        </is>
      </c>
      <c r="G6810" t="inlineStr">
        <is>
          <t>Defective Product</t>
        </is>
      </c>
      <c r="H6810" t="n">
        <v>1</v>
      </c>
      <c r="I6810" t="n">
        <v>17281.86</v>
      </c>
    </row>
    <row r="6811">
      <c r="A6811" t="inlineStr">
        <is>
          <t>RET006827</t>
        </is>
      </c>
      <c r="B6811" t="inlineStr">
        <is>
          <t>O042935</t>
        </is>
      </c>
      <c r="C6811" s="25" t="n">
        <v>45838</v>
      </c>
      <c r="D6811" t="inlineStr">
        <is>
          <t>Electronics</t>
        </is>
      </c>
      <c r="E6811" t="inlineStr">
        <is>
          <t>South</t>
        </is>
      </c>
      <c r="F6811" t="inlineStr">
        <is>
          <t>Mobile App</t>
        </is>
      </c>
      <c r="G6811" t="inlineStr">
        <is>
          <t>Not as Described</t>
        </is>
      </c>
      <c r="H6811" t="n">
        <v>1</v>
      </c>
      <c r="I6811" t="n">
        <v>8721.049999999999</v>
      </c>
    </row>
    <row r="6812">
      <c r="A6812" t="inlineStr">
        <is>
          <t>RET006828</t>
        </is>
      </c>
      <c r="B6812" t="inlineStr">
        <is>
          <t>O042936</t>
        </is>
      </c>
      <c r="C6812" s="25" t="n">
        <v>45838</v>
      </c>
      <c r="D6812" t="inlineStr">
        <is>
          <t>Fashion</t>
        </is>
      </c>
      <c r="E6812" t="inlineStr">
        <is>
          <t>South</t>
        </is>
      </c>
      <c r="F6812" t="inlineStr">
        <is>
          <t>Website</t>
        </is>
      </c>
      <c r="G6812" t="inlineStr">
        <is>
          <t>Size/Fit Issue</t>
        </is>
      </c>
      <c r="H6812" t="n">
        <v>1</v>
      </c>
      <c r="I6812" t="n">
        <v>512.73</v>
      </c>
    </row>
    <row r="6813">
      <c r="A6813" t="inlineStr">
        <is>
          <t>RET006829</t>
        </is>
      </c>
      <c r="B6813" t="inlineStr">
        <is>
          <t>O042940</t>
        </is>
      </c>
      <c r="C6813" s="25" t="n">
        <v>45838</v>
      </c>
      <c r="D6813" t="inlineStr">
        <is>
          <t>Fashion</t>
        </is>
      </c>
      <c r="E6813" t="inlineStr">
        <is>
          <t>East</t>
        </is>
      </c>
      <c r="F6813" t="inlineStr">
        <is>
          <t>Website</t>
        </is>
      </c>
      <c r="G6813" t="inlineStr">
        <is>
          <t>Not as Described</t>
        </is>
      </c>
      <c r="H6813" t="n">
        <v>1</v>
      </c>
      <c r="I6813" t="n">
        <v>502.46</v>
      </c>
    </row>
    <row r="6814">
      <c r="A6814" t="inlineStr">
        <is>
          <t>RET006830</t>
        </is>
      </c>
      <c r="B6814" t="inlineStr">
        <is>
          <t>O042966</t>
        </is>
      </c>
      <c r="C6814" s="25" t="n">
        <v>45839</v>
      </c>
      <c r="D6814" t="inlineStr">
        <is>
          <t>Fashion</t>
        </is>
      </c>
      <c r="E6814" t="inlineStr">
        <is>
          <t>North</t>
        </is>
      </c>
      <c r="F6814" t="inlineStr">
        <is>
          <t>Website</t>
        </is>
      </c>
      <c r="G6814" t="inlineStr">
        <is>
          <t>Size/Fit Issue</t>
        </is>
      </c>
      <c r="H6814" t="n">
        <v>1</v>
      </c>
      <c r="I6814" t="n">
        <v>1293.7</v>
      </c>
    </row>
    <row r="6815">
      <c r="A6815" t="inlineStr">
        <is>
          <t>RET006831</t>
        </is>
      </c>
      <c r="B6815" t="inlineStr">
        <is>
          <t>O042968</t>
        </is>
      </c>
      <c r="C6815" s="25" t="n">
        <v>45839</v>
      </c>
      <c r="D6815" t="inlineStr">
        <is>
          <t>Fashion</t>
        </is>
      </c>
      <c r="E6815" t="inlineStr">
        <is>
          <t>East</t>
        </is>
      </c>
      <c r="F6815" t="inlineStr">
        <is>
          <t>Website</t>
        </is>
      </c>
      <c r="G6815" t="inlineStr">
        <is>
          <t>Changed Mind</t>
        </is>
      </c>
      <c r="H6815" t="n">
        <v>2</v>
      </c>
      <c r="I6815" t="n">
        <v>2320.14</v>
      </c>
    </row>
    <row r="6816">
      <c r="A6816" t="inlineStr">
        <is>
          <t>RET006832</t>
        </is>
      </c>
      <c r="B6816" t="inlineStr">
        <is>
          <t>O042974</t>
        </is>
      </c>
      <c r="C6816" s="25" t="n">
        <v>45839</v>
      </c>
      <c r="D6816" t="inlineStr">
        <is>
          <t>Books</t>
        </is>
      </c>
      <c r="E6816" t="inlineStr">
        <is>
          <t>South</t>
        </is>
      </c>
      <c r="F6816" t="inlineStr">
        <is>
          <t>Website</t>
        </is>
      </c>
      <c r="G6816" t="inlineStr">
        <is>
          <t>Damaged in Transit</t>
        </is>
      </c>
      <c r="H6816" t="n">
        <v>1</v>
      </c>
      <c r="I6816" t="n">
        <v>626.25</v>
      </c>
    </row>
    <row r="6817">
      <c r="A6817" t="inlineStr">
        <is>
          <t>RET006833</t>
        </is>
      </c>
      <c r="B6817" t="inlineStr">
        <is>
          <t>O042980</t>
        </is>
      </c>
      <c r="C6817" s="25" t="n">
        <v>45839</v>
      </c>
      <c r="D6817" t="inlineStr">
        <is>
          <t>Electronics</t>
        </is>
      </c>
      <c r="E6817" t="inlineStr">
        <is>
          <t>West</t>
        </is>
      </c>
      <c r="F6817" t="inlineStr">
        <is>
          <t>Website</t>
        </is>
      </c>
      <c r="G6817" t="inlineStr">
        <is>
          <t>Defective Product</t>
        </is>
      </c>
      <c r="H6817" t="n">
        <v>1</v>
      </c>
      <c r="I6817" t="n">
        <v>13161.99</v>
      </c>
    </row>
    <row r="6818">
      <c r="A6818" t="inlineStr">
        <is>
          <t>RET006834</t>
        </is>
      </c>
      <c r="B6818" t="inlineStr">
        <is>
          <t>O042981</t>
        </is>
      </c>
      <c r="C6818" s="25" t="n">
        <v>45839</v>
      </c>
      <c r="D6818" t="inlineStr">
        <is>
          <t>Fashion</t>
        </is>
      </c>
      <c r="E6818" t="inlineStr">
        <is>
          <t>South</t>
        </is>
      </c>
      <c r="F6818" t="inlineStr">
        <is>
          <t>Mobile App</t>
        </is>
      </c>
      <c r="G6818" t="inlineStr">
        <is>
          <t>Damaged in Transit</t>
        </is>
      </c>
      <c r="H6818" t="n">
        <v>1</v>
      </c>
      <c r="I6818" t="n">
        <v>1807.41</v>
      </c>
    </row>
    <row r="6819">
      <c r="A6819" t="inlineStr">
        <is>
          <t>RET006835</t>
        </is>
      </c>
      <c r="B6819" t="inlineStr">
        <is>
          <t>O042983</t>
        </is>
      </c>
      <c r="C6819" s="25" t="n">
        <v>45839</v>
      </c>
      <c r="D6819" t="inlineStr">
        <is>
          <t>Fashion</t>
        </is>
      </c>
      <c r="E6819" t="inlineStr">
        <is>
          <t>South</t>
        </is>
      </c>
      <c r="F6819" t="inlineStr">
        <is>
          <t>Mobile App</t>
        </is>
      </c>
      <c r="G6819" t="inlineStr">
        <is>
          <t>Wrong Item Delivered</t>
        </is>
      </c>
      <c r="H6819" t="n">
        <v>1</v>
      </c>
      <c r="I6819" t="n">
        <v>1837.64</v>
      </c>
    </row>
    <row r="6820">
      <c r="A6820" t="inlineStr">
        <is>
          <t>RET006836</t>
        </is>
      </c>
      <c r="B6820" t="inlineStr">
        <is>
          <t>O042984</t>
        </is>
      </c>
      <c r="C6820" s="25" t="n">
        <v>45839</v>
      </c>
      <c r="D6820" t="inlineStr">
        <is>
          <t>Electronics</t>
        </is>
      </c>
      <c r="E6820" t="inlineStr">
        <is>
          <t>South</t>
        </is>
      </c>
      <c r="F6820" t="inlineStr">
        <is>
          <t>Website</t>
        </is>
      </c>
      <c r="G6820" t="inlineStr">
        <is>
          <t>Wrong Item Delivered</t>
        </is>
      </c>
      <c r="H6820" t="n">
        <v>2</v>
      </c>
      <c r="I6820" t="n">
        <v>34944.55</v>
      </c>
    </row>
    <row r="6821">
      <c r="A6821" t="inlineStr">
        <is>
          <t>RET006837</t>
        </is>
      </c>
      <c r="B6821" t="inlineStr">
        <is>
          <t>O042991</t>
        </is>
      </c>
      <c r="C6821" s="25" t="n">
        <v>45839</v>
      </c>
      <c r="D6821" t="inlineStr">
        <is>
          <t>Beauty</t>
        </is>
      </c>
      <c r="E6821" t="inlineStr">
        <is>
          <t>East</t>
        </is>
      </c>
      <c r="F6821" t="inlineStr">
        <is>
          <t>Marketplace</t>
        </is>
      </c>
      <c r="G6821" t="inlineStr">
        <is>
          <t>Damaged in Transit</t>
        </is>
      </c>
      <c r="H6821" t="n">
        <v>1</v>
      </c>
      <c r="I6821" t="n">
        <v>430.53</v>
      </c>
    </row>
    <row r="6822">
      <c r="A6822" t="inlineStr">
        <is>
          <t>RET006838</t>
        </is>
      </c>
      <c r="B6822" t="inlineStr">
        <is>
          <t>O042999</t>
        </is>
      </c>
      <c r="C6822" s="25" t="n">
        <v>45839</v>
      </c>
      <c r="D6822" t="inlineStr">
        <is>
          <t>Sports</t>
        </is>
      </c>
      <c r="E6822" t="inlineStr">
        <is>
          <t>North</t>
        </is>
      </c>
      <c r="F6822" t="inlineStr">
        <is>
          <t>Website</t>
        </is>
      </c>
      <c r="G6822" t="inlineStr">
        <is>
          <t>Not as Described</t>
        </is>
      </c>
      <c r="H6822" t="n">
        <v>1</v>
      </c>
      <c r="I6822" t="n">
        <v>2529.86</v>
      </c>
    </row>
    <row r="6823">
      <c r="A6823" t="inlineStr">
        <is>
          <t>RET006839</t>
        </is>
      </c>
      <c r="B6823" t="inlineStr">
        <is>
          <t>O043011</t>
        </is>
      </c>
      <c r="C6823" s="25" t="n">
        <v>45840</v>
      </c>
      <c r="D6823" t="inlineStr">
        <is>
          <t>Fashion</t>
        </is>
      </c>
      <c r="E6823" t="inlineStr">
        <is>
          <t>South</t>
        </is>
      </c>
      <c r="F6823" t="inlineStr">
        <is>
          <t>Mobile App</t>
        </is>
      </c>
      <c r="G6823" t="inlineStr">
        <is>
          <t>Size/Fit Issue</t>
        </is>
      </c>
      <c r="H6823" t="n">
        <v>1</v>
      </c>
      <c r="I6823" t="n">
        <v>1653.87</v>
      </c>
    </row>
    <row r="6824">
      <c r="A6824" t="inlineStr">
        <is>
          <t>RET006840</t>
        </is>
      </c>
      <c r="B6824" t="inlineStr">
        <is>
          <t>O043018</t>
        </is>
      </c>
      <c r="C6824" s="25" t="n">
        <v>45840</v>
      </c>
      <c r="D6824" t="inlineStr">
        <is>
          <t>Fashion</t>
        </is>
      </c>
      <c r="E6824" t="inlineStr">
        <is>
          <t>South</t>
        </is>
      </c>
      <c r="F6824" t="inlineStr">
        <is>
          <t>Website</t>
        </is>
      </c>
      <c r="G6824" t="inlineStr">
        <is>
          <t>Changed Mind</t>
        </is>
      </c>
      <c r="H6824" t="n">
        <v>1</v>
      </c>
      <c r="I6824" t="n">
        <v>539.72</v>
      </c>
    </row>
    <row r="6825">
      <c r="A6825" t="inlineStr">
        <is>
          <t>RET006841</t>
        </is>
      </c>
      <c r="B6825" t="inlineStr">
        <is>
          <t>O043020</t>
        </is>
      </c>
      <c r="C6825" s="25" t="n">
        <v>45840</v>
      </c>
      <c r="D6825" t="inlineStr">
        <is>
          <t>Electronics</t>
        </is>
      </c>
      <c r="E6825" t="inlineStr">
        <is>
          <t>South</t>
        </is>
      </c>
      <c r="F6825" t="inlineStr">
        <is>
          <t>Marketplace</t>
        </is>
      </c>
      <c r="G6825" t="inlineStr">
        <is>
          <t>Wrong Item Delivered</t>
        </is>
      </c>
      <c r="H6825" t="n">
        <v>1</v>
      </c>
      <c r="I6825" t="n">
        <v>15565.9</v>
      </c>
    </row>
    <row r="6826">
      <c r="A6826" t="inlineStr">
        <is>
          <t>RET006842</t>
        </is>
      </c>
      <c r="B6826" t="inlineStr">
        <is>
          <t>O043024</t>
        </is>
      </c>
      <c r="C6826" s="25" t="n">
        <v>45840</v>
      </c>
      <c r="D6826" t="inlineStr">
        <is>
          <t>Electronics</t>
        </is>
      </c>
      <c r="E6826" t="inlineStr">
        <is>
          <t>West</t>
        </is>
      </c>
      <c r="F6826" t="inlineStr">
        <is>
          <t>Mobile App</t>
        </is>
      </c>
      <c r="G6826" t="inlineStr">
        <is>
          <t>Defective Product</t>
        </is>
      </c>
      <c r="H6826" t="n">
        <v>1</v>
      </c>
      <c r="I6826" t="n">
        <v>1313.17</v>
      </c>
    </row>
    <row r="6827">
      <c r="A6827" t="inlineStr">
        <is>
          <t>RET006843</t>
        </is>
      </c>
      <c r="B6827" t="inlineStr">
        <is>
          <t>O043032</t>
        </is>
      </c>
      <c r="C6827" s="25" t="n">
        <v>45840</v>
      </c>
      <c r="D6827" t="inlineStr">
        <is>
          <t>Sports</t>
        </is>
      </c>
      <c r="E6827" t="inlineStr">
        <is>
          <t>South</t>
        </is>
      </c>
      <c r="F6827" t="inlineStr">
        <is>
          <t>Mobile App</t>
        </is>
      </c>
      <c r="G6827" t="inlineStr">
        <is>
          <t>Changed Mind</t>
        </is>
      </c>
      <c r="H6827" t="n">
        <v>1</v>
      </c>
      <c r="I6827" t="n">
        <v>942.29</v>
      </c>
    </row>
    <row r="6828">
      <c r="A6828" t="inlineStr">
        <is>
          <t>RET006844</t>
        </is>
      </c>
      <c r="B6828" t="inlineStr">
        <is>
          <t>O043046</t>
        </is>
      </c>
      <c r="C6828" s="25" t="n">
        <v>45840</v>
      </c>
      <c r="D6828" t="inlineStr">
        <is>
          <t>Fashion</t>
        </is>
      </c>
      <c r="E6828" t="inlineStr">
        <is>
          <t>East</t>
        </is>
      </c>
      <c r="F6828" t="inlineStr">
        <is>
          <t>Mobile App</t>
        </is>
      </c>
      <c r="G6828" t="inlineStr">
        <is>
          <t>Changed Mind</t>
        </is>
      </c>
      <c r="H6828" t="n">
        <v>2</v>
      </c>
      <c r="I6828" t="n">
        <v>2353.78</v>
      </c>
    </row>
    <row r="6829">
      <c r="A6829" t="inlineStr">
        <is>
          <t>RET006845</t>
        </is>
      </c>
      <c r="B6829" t="inlineStr">
        <is>
          <t>O043050</t>
        </is>
      </c>
      <c r="C6829" s="25" t="n">
        <v>45840</v>
      </c>
      <c r="D6829" t="inlineStr">
        <is>
          <t>Sports</t>
        </is>
      </c>
      <c r="E6829" t="inlineStr">
        <is>
          <t>South</t>
        </is>
      </c>
      <c r="F6829" t="inlineStr">
        <is>
          <t>Mobile App</t>
        </is>
      </c>
      <c r="G6829" t="inlineStr">
        <is>
          <t>Changed Mind</t>
        </is>
      </c>
      <c r="H6829" t="n">
        <v>1</v>
      </c>
      <c r="I6829" t="n">
        <v>1683.08</v>
      </c>
    </row>
    <row r="6830">
      <c r="A6830" t="inlineStr">
        <is>
          <t>RET006846</t>
        </is>
      </c>
      <c r="B6830" t="inlineStr">
        <is>
          <t>O043063</t>
        </is>
      </c>
      <c r="C6830" s="25" t="n">
        <v>45841</v>
      </c>
      <c r="D6830" t="inlineStr">
        <is>
          <t>Beauty</t>
        </is>
      </c>
      <c r="E6830" t="inlineStr">
        <is>
          <t>East</t>
        </is>
      </c>
      <c r="F6830" t="inlineStr">
        <is>
          <t>Website</t>
        </is>
      </c>
      <c r="G6830" t="inlineStr">
        <is>
          <t>Defective Product</t>
        </is>
      </c>
      <c r="H6830" t="n">
        <v>1</v>
      </c>
      <c r="I6830" t="n">
        <v>777.78</v>
      </c>
    </row>
    <row r="6831">
      <c r="A6831" t="inlineStr">
        <is>
          <t>RET006847</t>
        </is>
      </c>
      <c r="B6831" t="inlineStr">
        <is>
          <t>O043071</t>
        </is>
      </c>
      <c r="C6831" s="25" t="n">
        <v>45841</v>
      </c>
      <c r="D6831" t="inlineStr">
        <is>
          <t>Fashion</t>
        </is>
      </c>
      <c r="E6831" t="inlineStr">
        <is>
          <t>West</t>
        </is>
      </c>
      <c r="F6831" t="inlineStr">
        <is>
          <t>Website</t>
        </is>
      </c>
      <c r="G6831" t="inlineStr">
        <is>
          <t>Not as Described</t>
        </is>
      </c>
      <c r="H6831" t="n">
        <v>1</v>
      </c>
      <c r="I6831" t="n">
        <v>666.86</v>
      </c>
    </row>
    <row r="6832">
      <c r="A6832" t="inlineStr">
        <is>
          <t>RET006848</t>
        </is>
      </c>
      <c r="B6832" t="inlineStr">
        <is>
          <t>O043073</t>
        </is>
      </c>
      <c r="C6832" s="25" t="n">
        <v>45841</v>
      </c>
      <c r="D6832" t="inlineStr">
        <is>
          <t>Fashion</t>
        </is>
      </c>
      <c r="E6832" t="inlineStr">
        <is>
          <t>Central</t>
        </is>
      </c>
      <c r="F6832" t="inlineStr">
        <is>
          <t>Retail Store</t>
        </is>
      </c>
      <c r="G6832" t="inlineStr">
        <is>
          <t>Changed Mind</t>
        </is>
      </c>
      <c r="H6832" t="n">
        <v>1</v>
      </c>
      <c r="I6832" t="n">
        <v>2280.07</v>
      </c>
    </row>
    <row r="6833">
      <c r="A6833" t="inlineStr">
        <is>
          <t>RET006849</t>
        </is>
      </c>
      <c r="B6833" t="inlineStr">
        <is>
          <t>O043085</t>
        </is>
      </c>
      <c r="C6833" s="25" t="n">
        <v>45841</v>
      </c>
      <c r="D6833" t="inlineStr">
        <is>
          <t>Electronics</t>
        </is>
      </c>
      <c r="E6833" t="inlineStr">
        <is>
          <t>Central</t>
        </is>
      </c>
      <c r="F6833" t="inlineStr">
        <is>
          <t>Mobile App</t>
        </is>
      </c>
      <c r="G6833" t="inlineStr">
        <is>
          <t>Damaged in Transit</t>
        </is>
      </c>
      <c r="H6833" t="n">
        <v>1</v>
      </c>
      <c r="I6833" t="n">
        <v>6579.48</v>
      </c>
    </row>
    <row r="6834">
      <c r="A6834" t="inlineStr">
        <is>
          <t>RET006850</t>
        </is>
      </c>
      <c r="B6834" t="inlineStr">
        <is>
          <t>O043088</t>
        </is>
      </c>
      <c r="C6834" s="25" t="n">
        <v>45841</v>
      </c>
      <c r="D6834" t="inlineStr">
        <is>
          <t>Fashion</t>
        </is>
      </c>
      <c r="E6834" t="inlineStr">
        <is>
          <t>Central</t>
        </is>
      </c>
      <c r="F6834" t="inlineStr">
        <is>
          <t>Mobile App</t>
        </is>
      </c>
      <c r="G6834" t="inlineStr">
        <is>
          <t>Not as Described</t>
        </is>
      </c>
      <c r="H6834" t="n">
        <v>1</v>
      </c>
      <c r="I6834" t="n">
        <v>642.63</v>
      </c>
    </row>
    <row r="6835">
      <c r="A6835" t="inlineStr">
        <is>
          <t>RET006851</t>
        </is>
      </c>
      <c r="B6835" t="inlineStr">
        <is>
          <t>O043099</t>
        </is>
      </c>
      <c r="C6835" s="25" t="n">
        <v>45841</v>
      </c>
      <c r="D6835" t="inlineStr">
        <is>
          <t>Fashion</t>
        </is>
      </c>
      <c r="E6835" t="inlineStr">
        <is>
          <t>West</t>
        </is>
      </c>
      <c r="F6835" t="inlineStr">
        <is>
          <t>Website</t>
        </is>
      </c>
      <c r="G6835" t="inlineStr">
        <is>
          <t>Late Delivery</t>
        </is>
      </c>
      <c r="H6835" t="n">
        <v>1</v>
      </c>
      <c r="I6835" t="n">
        <v>1848.51</v>
      </c>
    </row>
    <row r="6836">
      <c r="A6836" t="inlineStr">
        <is>
          <t>RET006852</t>
        </is>
      </c>
      <c r="B6836" t="inlineStr">
        <is>
          <t>O043103</t>
        </is>
      </c>
      <c r="C6836" s="25" t="n">
        <v>45841</v>
      </c>
      <c r="D6836" t="inlineStr">
        <is>
          <t>Fashion</t>
        </is>
      </c>
      <c r="E6836" t="inlineStr">
        <is>
          <t>East</t>
        </is>
      </c>
      <c r="F6836" t="inlineStr">
        <is>
          <t>Mobile App</t>
        </is>
      </c>
      <c r="G6836" t="inlineStr">
        <is>
          <t>Size/Fit Issue</t>
        </is>
      </c>
      <c r="H6836" t="n">
        <v>1</v>
      </c>
      <c r="I6836" t="n">
        <v>1057.32</v>
      </c>
    </row>
    <row r="6837">
      <c r="A6837" t="inlineStr">
        <is>
          <t>RET006853</t>
        </is>
      </c>
      <c r="B6837" t="inlineStr">
        <is>
          <t>O043106</t>
        </is>
      </c>
      <c r="C6837" s="25" t="n">
        <v>45842</v>
      </c>
      <c r="D6837" t="inlineStr">
        <is>
          <t>Beauty</t>
        </is>
      </c>
      <c r="E6837" t="inlineStr">
        <is>
          <t>North</t>
        </is>
      </c>
      <c r="F6837" t="inlineStr">
        <is>
          <t>Website</t>
        </is>
      </c>
      <c r="G6837" t="inlineStr">
        <is>
          <t>Wrong Item Delivered</t>
        </is>
      </c>
      <c r="H6837" t="n">
        <v>1</v>
      </c>
      <c r="I6837" t="n">
        <v>245.58</v>
      </c>
    </row>
    <row r="6838">
      <c r="A6838" t="inlineStr">
        <is>
          <t>RET006854</t>
        </is>
      </c>
      <c r="B6838" t="inlineStr">
        <is>
          <t>O043106</t>
        </is>
      </c>
      <c r="C6838" s="25" t="n">
        <v>45842</v>
      </c>
      <c r="D6838" t="inlineStr">
        <is>
          <t>Fashion</t>
        </is>
      </c>
      <c r="E6838" t="inlineStr">
        <is>
          <t>North</t>
        </is>
      </c>
      <c r="F6838" t="inlineStr">
        <is>
          <t>Website</t>
        </is>
      </c>
      <c r="G6838" t="inlineStr">
        <is>
          <t>Not as Described</t>
        </is>
      </c>
      <c r="H6838" t="n">
        <v>1</v>
      </c>
      <c r="I6838" t="n">
        <v>235.3</v>
      </c>
    </row>
    <row r="6839">
      <c r="A6839" t="inlineStr">
        <is>
          <t>RET006855</t>
        </is>
      </c>
      <c r="B6839" t="inlineStr">
        <is>
          <t>O043109</t>
        </is>
      </c>
      <c r="C6839" s="25" t="n">
        <v>45842</v>
      </c>
      <c r="D6839" t="inlineStr">
        <is>
          <t>Fashion</t>
        </is>
      </c>
      <c r="E6839" t="inlineStr">
        <is>
          <t>South</t>
        </is>
      </c>
      <c r="F6839" t="inlineStr">
        <is>
          <t>Mobile App</t>
        </is>
      </c>
      <c r="G6839" t="inlineStr">
        <is>
          <t>Late Delivery</t>
        </is>
      </c>
      <c r="H6839" t="n">
        <v>2</v>
      </c>
      <c r="I6839" t="n">
        <v>3553.16</v>
      </c>
    </row>
    <row r="6840">
      <c r="A6840" t="inlineStr">
        <is>
          <t>RET006856</t>
        </is>
      </c>
      <c r="B6840" t="inlineStr">
        <is>
          <t>O043118</t>
        </is>
      </c>
      <c r="C6840" s="25" t="n">
        <v>45842</v>
      </c>
      <c r="D6840" t="inlineStr">
        <is>
          <t>Fashion</t>
        </is>
      </c>
      <c r="E6840" t="inlineStr">
        <is>
          <t>West</t>
        </is>
      </c>
      <c r="F6840" t="inlineStr">
        <is>
          <t>Mobile App</t>
        </is>
      </c>
      <c r="G6840" t="inlineStr">
        <is>
          <t>Not as Described</t>
        </is>
      </c>
      <c r="H6840" t="n">
        <v>1</v>
      </c>
      <c r="I6840" t="n">
        <v>1451.67</v>
      </c>
    </row>
    <row r="6841">
      <c r="A6841" t="inlineStr">
        <is>
          <t>RET006857</t>
        </is>
      </c>
      <c r="B6841" t="inlineStr">
        <is>
          <t>O043128</t>
        </is>
      </c>
      <c r="C6841" s="25" t="n">
        <v>45842</v>
      </c>
      <c r="D6841" t="inlineStr">
        <is>
          <t>Fashion</t>
        </is>
      </c>
      <c r="E6841" t="inlineStr">
        <is>
          <t>South</t>
        </is>
      </c>
      <c r="F6841" t="inlineStr">
        <is>
          <t>Mobile App</t>
        </is>
      </c>
      <c r="G6841" t="inlineStr">
        <is>
          <t>Size/Fit Issue</t>
        </is>
      </c>
      <c r="H6841" t="n">
        <v>1</v>
      </c>
      <c r="I6841" t="n">
        <v>1128.21</v>
      </c>
    </row>
    <row r="6842">
      <c r="A6842" t="inlineStr">
        <is>
          <t>RET006858</t>
        </is>
      </c>
      <c r="B6842" t="inlineStr">
        <is>
          <t>O043129</t>
        </is>
      </c>
      <c r="C6842" s="25" t="n">
        <v>45842</v>
      </c>
      <c r="D6842" t="inlineStr">
        <is>
          <t>Electronics</t>
        </is>
      </c>
      <c r="E6842" t="inlineStr">
        <is>
          <t>South</t>
        </is>
      </c>
      <c r="F6842" t="inlineStr">
        <is>
          <t>Marketplace</t>
        </is>
      </c>
      <c r="G6842" t="inlineStr">
        <is>
          <t>Not as Described</t>
        </is>
      </c>
      <c r="H6842" t="n">
        <v>1</v>
      </c>
      <c r="I6842" t="n">
        <v>4812.04</v>
      </c>
    </row>
    <row r="6843">
      <c r="A6843" t="inlineStr">
        <is>
          <t>RET006860</t>
        </is>
      </c>
      <c r="B6843" t="inlineStr">
        <is>
          <t>O043137</t>
        </is>
      </c>
      <c r="C6843" s="25" t="n">
        <v>45842</v>
      </c>
      <c r="D6843" t="inlineStr">
        <is>
          <t>Electronics</t>
        </is>
      </c>
      <c r="E6843" t="inlineStr">
        <is>
          <t>North</t>
        </is>
      </c>
      <c r="F6843" t="inlineStr">
        <is>
          <t>Retail Store</t>
        </is>
      </c>
      <c r="G6843" t="inlineStr">
        <is>
          <t>Size/Fit Issue</t>
        </is>
      </c>
      <c r="H6843" t="n">
        <v>1</v>
      </c>
      <c r="I6843" t="n">
        <v>19489.35</v>
      </c>
    </row>
    <row r="6844">
      <c r="A6844" t="inlineStr">
        <is>
          <t>RET006861</t>
        </is>
      </c>
      <c r="B6844" t="inlineStr">
        <is>
          <t>O043142</t>
        </is>
      </c>
      <c r="C6844" s="25" t="n">
        <v>45842</v>
      </c>
      <c r="D6844" t="inlineStr">
        <is>
          <t>Fashion</t>
        </is>
      </c>
      <c r="E6844" t="inlineStr">
        <is>
          <t>West</t>
        </is>
      </c>
      <c r="F6844" t="inlineStr">
        <is>
          <t>Website</t>
        </is>
      </c>
      <c r="G6844" t="inlineStr">
        <is>
          <t>Size/Fit Issue</t>
        </is>
      </c>
      <c r="H6844" t="n">
        <v>2</v>
      </c>
      <c r="I6844" t="n">
        <v>2402.34</v>
      </c>
    </row>
    <row r="6845">
      <c r="A6845" t="inlineStr">
        <is>
          <t>RET006862</t>
        </is>
      </c>
      <c r="B6845" t="inlineStr">
        <is>
          <t>O043154</t>
        </is>
      </c>
      <c r="C6845" s="25" t="n">
        <v>45842</v>
      </c>
      <c r="D6845" t="inlineStr">
        <is>
          <t>Books</t>
        </is>
      </c>
      <c r="E6845" t="inlineStr">
        <is>
          <t>North</t>
        </is>
      </c>
      <c r="F6845" t="inlineStr">
        <is>
          <t>Mobile App</t>
        </is>
      </c>
      <c r="G6845" t="inlineStr">
        <is>
          <t>Not as Described</t>
        </is>
      </c>
      <c r="H6845" t="n">
        <v>1</v>
      </c>
      <c r="I6845" t="n">
        <v>533.28</v>
      </c>
    </row>
    <row r="6846">
      <c r="A6846" t="inlineStr">
        <is>
          <t>RET006863</t>
        </is>
      </c>
      <c r="B6846" t="inlineStr">
        <is>
          <t>O043167</t>
        </is>
      </c>
      <c r="C6846" s="25" t="n">
        <v>45843</v>
      </c>
      <c r="D6846" t="inlineStr">
        <is>
          <t>Fashion</t>
        </is>
      </c>
      <c r="E6846" t="inlineStr">
        <is>
          <t>South</t>
        </is>
      </c>
      <c r="F6846" t="inlineStr">
        <is>
          <t>Marketplace</t>
        </is>
      </c>
      <c r="G6846" t="inlineStr">
        <is>
          <t>Not as Described</t>
        </is>
      </c>
      <c r="H6846" t="n">
        <v>2</v>
      </c>
      <c r="I6846" t="n">
        <v>2976.78</v>
      </c>
    </row>
    <row r="6847">
      <c r="A6847" t="inlineStr">
        <is>
          <t>RET006864</t>
        </is>
      </c>
      <c r="B6847" t="inlineStr">
        <is>
          <t>O043170</t>
        </is>
      </c>
      <c r="C6847" s="25" t="n">
        <v>45843</v>
      </c>
      <c r="D6847" t="inlineStr">
        <is>
          <t>Fashion</t>
        </is>
      </c>
      <c r="E6847" t="inlineStr">
        <is>
          <t>South</t>
        </is>
      </c>
      <c r="F6847" t="inlineStr">
        <is>
          <t>Website</t>
        </is>
      </c>
      <c r="G6847" t="inlineStr">
        <is>
          <t>Size/Fit Issue</t>
        </is>
      </c>
      <c r="H6847" t="n">
        <v>1</v>
      </c>
      <c r="I6847" t="n">
        <v>1037.96</v>
      </c>
    </row>
    <row r="6848">
      <c r="A6848" t="inlineStr">
        <is>
          <t>RET006865</t>
        </is>
      </c>
      <c r="B6848" t="inlineStr">
        <is>
          <t>O043182</t>
        </is>
      </c>
      <c r="C6848" s="25" t="n">
        <v>45843</v>
      </c>
      <c r="D6848" t="inlineStr">
        <is>
          <t>Fashion</t>
        </is>
      </c>
      <c r="E6848" t="inlineStr">
        <is>
          <t>South</t>
        </is>
      </c>
      <c r="F6848" t="inlineStr">
        <is>
          <t>Marketplace</t>
        </is>
      </c>
      <c r="G6848" t="inlineStr">
        <is>
          <t>Not as Described</t>
        </is>
      </c>
      <c r="H6848" t="n">
        <v>1</v>
      </c>
      <c r="I6848" t="n">
        <v>1242.27</v>
      </c>
    </row>
    <row r="6849">
      <c r="A6849" t="inlineStr">
        <is>
          <t>RET006866</t>
        </is>
      </c>
      <c r="B6849" t="inlineStr">
        <is>
          <t>O043183</t>
        </is>
      </c>
      <c r="C6849" s="25" t="n">
        <v>45843</v>
      </c>
      <c r="D6849" t="inlineStr">
        <is>
          <t>Fashion</t>
        </is>
      </c>
      <c r="E6849" t="inlineStr">
        <is>
          <t>Central</t>
        </is>
      </c>
      <c r="F6849" t="inlineStr">
        <is>
          <t>Mobile App</t>
        </is>
      </c>
      <c r="G6849" t="inlineStr">
        <is>
          <t>Not as Described</t>
        </is>
      </c>
      <c r="H6849" t="n">
        <v>1</v>
      </c>
      <c r="I6849" t="n">
        <v>4130.63</v>
      </c>
    </row>
    <row r="6850">
      <c r="A6850" t="inlineStr">
        <is>
          <t>RET006867</t>
        </is>
      </c>
      <c r="B6850" t="inlineStr">
        <is>
          <t>O043188</t>
        </is>
      </c>
      <c r="C6850" s="25" t="n">
        <v>45843</v>
      </c>
      <c r="D6850" t="inlineStr">
        <is>
          <t>Books</t>
        </is>
      </c>
      <c r="E6850" t="inlineStr">
        <is>
          <t>West</t>
        </is>
      </c>
      <c r="F6850" t="inlineStr">
        <is>
          <t>Website</t>
        </is>
      </c>
      <c r="G6850" t="inlineStr">
        <is>
          <t>Changed Mind</t>
        </is>
      </c>
      <c r="H6850" t="n">
        <v>1</v>
      </c>
      <c r="I6850" t="n">
        <v>368.88</v>
      </c>
    </row>
    <row r="6851">
      <c r="A6851" t="inlineStr">
        <is>
          <t>RET006868</t>
        </is>
      </c>
      <c r="B6851" t="inlineStr">
        <is>
          <t>O043195</t>
        </is>
      </c>
      <c r="C6851" s="25" t="n">
        <v>45843</v>
      </c>
      <c r="D6851" t="inlineStr">
        <is>
          <t>Electronics</t>
        </is>
      </c>
      <c r="E6851" t="inlineStr">
        <is>
          <t>West</t>
        </is>
      </c>
      <c r="F6851" t="inlineStr">
        <is>
          <t>Retail Store</t>
        </is>
      </c>
      <c r="G6851" t="inlineStr">
        <is>
          <t>Defective Product</t>
        </is>
      </c>
      <c r="H6851" t="n">
        <v>1</v>
      </c>
      <c r="I6851" t="n">
        <v>16039.05</v>
      </c>
    </row>
    <row r="6852">
      <c r="A6852" t="inlineStr">
        <is>
          <t>RET006869</t>
        </is>
      </c>
      <c r="B6852" t="inlineStr">
        <is>
          <t>O043205</t>
        </is>
      </c>
      <c r="C6852" s="25" t="n">
        <v>45843</v>
      </c>
      <c r="D6852" t="inlineStr">
        <is>
          <t>Electronics</t>
        </is>
      </c>
      <c r="E6852" t="inlineStr">
        <is>
          <t>South</t>
        </is>
      </c>
      <c r="F6852" t="inlineStr">
        <is>
          <t>Mobile App</t>
        </is>
      </c>
      <c r="G6852" t="inlineStr">
        <is>
          <t>Damaged in Transit</t>
        </is>
      </c>
      <c r="H6852" t="n">
        <v>1</v>
      </c>
      <c r="I6852" t="n">
        <v>7310.53</v>
      </c>
    </row>
    <row r="6853">
      <c r="A6853" t="inlineStr">
        <is>
          <t>RET006870</t>
        </is>
      </c>
      <c r="B6853" t="inlineStr">
        <is>
          <t>O043207</t>
        </is>
      </c>
      <c r="C6853" s="25" t="n">
        <v>45843</v>
      </c>
      <c r="D6853" t="inlineStr">
        <is>
          <t>Fashion</t>
        </is>
      </c>
      <c r="E6853" t="inlineStr">
        <is>
          <t>Central</t>
        </is>
      </c>
      <c r="F6853" t="inlineStr">
        <is>
          <t>Marketplace</t>
        </is>
      </c>
      <c r="G6853" t="inlineStr">
        <is>
          <t>Size/Fit Issue</t>
        </is>
      </c>
      <c r="H6853" t="n">
        <v>1</v>
      </c>
      <c r="I6853" t="n">
        <v>3161.68</v>
      </c>
    </row>
    <row r="6854">
      <c r="A6854" t="inlineStr">
        <is>
          <t>RET006871</t>
        </is>
      </c>
      <c r="B6854" t="inlineStr">
        <is>
          <t>O043208</t>
        </is>
      </c>
      <c r="C6854" s="25" t="n">
        <v>45843</v>
      </c>
      <c r="D6854" t="inlineStr">
        <is>
          <t>Electronics</t>
        </is>
      </c>
      <c r="E6854" t="inlineStr">
        <is>
          <t>North</t>
        </is>
      </c>
      <c r="F6854" t="inlineStr">
        <is>
          <t>Marketplace</t>
        </is>
      </c>
      <c r="G6854" t="inlineStr">
        <is>
          <t>Damaged in Transit</t>
        </is>
      </c>
      <c r="H6854" t="n">
        <v>1</v>
      </c>
      <c r="I6854" t="n">
        <v>3954.92</v>
      </c>
    </row>
    <row r="6855">
      <c r="A6855" t="inlineStr">
        <is>
          <t>RET006872</t>
        </is>
      </c>
      <c r="B6855" t="inlineStr">
        <is>
          <t>O043210</t>
        </is>
      </c>
      <c r="C6855" s="25" t="n">
        <v>45843</v>
      </c>
      <c r="D6855" t="inlineStr">
        <is>
          <t>Fashion</t>
        </is>
      </c>
      <c r="E6855" t="inlineStr">
        <is>
          <t>South</t>
        </is>
      </c>
      <c r="F6855" t="inlineStr">
        <is>
          <t>Mobile App</t>
        </is>
      </c>
      <c r="G6855" t="inlineStr">
        <is>
          <t>Size/Fit Issue</t>
        </is>
      </c>
      <c r="H6855" t="n">
        <v>1</v>
      </c>
      <c r="I6855" t="n">
        <v>1673.34</v>
      </c>
    </row>
    <row r="6856">
      <c r="A6856" t="inlineStr">
        <is>
          <t>RET006873</t>
        </is>
      </c>
      <c r="B6856" t="inlineStr">
        <is>
          <t>O043213</t>
        </is>
      </c>
      <c r="C6856" s="25" t="n">
        <v>45843</v>
      </c>
      <c r="D6856" t="inlineStr">
        <is>
          <t>Fashion</t>
        </is>
      </c>
      <c r="E6856" t="inlineStr">
        <is>
          <t>South</t>
        </is>
      </c>
      <c r="F6856" t="inlineStr">
        <is>
          <t>Mobile App</t>
        </is>
      </c>
      <c r="G6856" t="inlineStr">
        <is>
          <t>Size/Fit Issue</t>
        </is>
      </c>
      <c r="H6856" t="n">
        <v>1</v>
      </c>
      <c r="I6856" t="n">
        <v>630.79</v>
      </c>
    </row>
    <row r="6857">
      <c r="A6857" t="inlineStr">
        <is>
          <t>RET006874</t>
        </is>
      </c>
      <c r="B6857" t="inlineStr">
        <is>
          <t>O043222</t>
        </is>
      </c>
      <c r="C6857" s="25" t="n">
        <v>45843</v>
      </c>
      <c r="D6857" t="inlineStr">
        <is>
          <t>Books</t>
        </is>
      </c>
      <c r="E6857" t="inlineStr">
        <is>
          <t>Central</t>
        </is>
      </c>
      <c r="F6857" t="inlineStr">
        <is>
          <t>Website</t>
        </is>
      </c>
      <c r="G6857" t="inlineStr">
        <is>
          <t>Damaged in Transit</t>
        </is>
      </c>
      <c r="H6857" t="n">
        <v>1</v>
      </c>
      <c r="I6857" t="n">
        <v>349.46</v>
      </c>
    </row>
    <row r="6858">
      <c r="A6858" t="inlineStr">
        <is>
          <t>RET006875</t>
        </is>
      </c>
      <c r="B6858" t="inlineStr">
        <is>
          <t>O043226</t>
        </is>
      </c>
      <c r="C6858" s="25" t="n">
        <v>45844</v>
      </c>
      <c r="D6858" t="inlineStr">
        <is>
          <t>Electronics</t>
        </is>
      </c>
      <c r="E6858" t="inlineStr">
        <is>
          <t>East</t>
        </is>
      </c>
      <c r="F6858" t="inlineStr">
        <is>
          <t>Mobile App</t>
        </is>
      </c>
      <c r="G6858" t="inlineStr">
        <is>
          <t>Changed Mind</t>
        </is>
      </c>
      <c r="H6858" t="n">
        <v>1</v>
      </c>
      <c r="I6858" t="n">
        <v>8110.92</v>
      </c>
    </row>
    <row r="6859">
      <c r="A6859" t="inlineStr">
        <is>
          <t>RET006876</t>
        </is>
      </c>
      <c r="B6859" t="inlineStr">
        <is>
          <t>O043237</t>
        </is>
      </c>
      <c r="C6859" s="25" t="n">
        <v>45844</v>
      </c>
      <c r="D6859" t="inlineStr">
        <is>
          <t>Fashion</t>
        </is>
      </c>
      <c r="E6859" t="inlineStr">
        <is>
          <t>South</t>
        </is>
      </c>
      <c r="F6859" t="inlineStr">
        <is>
          <t>Mobile App</t>
        </is>
      </c>
      <c r="G6859" t="inlineStr">
        <is>
          <t>Size/Fit Issue</t>
        </is>
      </c>
      <c r="H6859" t="n">
        <v>2</v>
      </c>
      <c r="I6859" t="n">
        <v>2848.18</v>
      </c>
    </row>
    <row r="6860">
      <c r="A6860" t="inlineStr">
        <is>
          <t>RET006877</t>
        </is>
      </c>
      <c r="B6860" t="inlineStr">
        <is>
          <t>O043240</t>
        </is>
      </c>
      <c r="C6860" s="25" t="n">
        <v>45844</v>
      </c>
      <c r="D6860" t="inlineStr">
        <is>
          <t>Fashion</t>
        </is>
      </c>
      <c r="E6860" t="inlineStr">
        <is>
          <t>South</t>
        </is>
      </c>
      <c r="F6860" t="inlineStr">
        <is>
          <t>Marketplace</t>
        </is>
      </c>
      <c r="G6860" t="inlineStr">
        <is>
          <t>Defective Product</t>
        </is>
      </c>
      <c r="H6860" t="n">
        <v>1</v>
      </c>
      <c r="I6860" t="n">
        <v>2520.24</v>
      </c>
    </row>
    <row r="6861">
      <c r="A6861" t="inlineStr">
        <is>
          <t>RET006878</t>
        </is>
      </c>
      <c r="B6861" t="inlineStr">
        <is>
          <t>O043252</t>
        </is>
      </c>
      <c r="C6861" s="25" t="n">
        <v>45844</v>
      </c>
      <c r="D6861" t="inlineStr">
        <is>
          <t>Fashion</t>
        </is>
      </c>
      <c r="E6861" t="inlineStr">
        <is>
          <t>East</t>
        </is>
      </c>
      <c r="F6861" t="inlineStr">
        <is>
          <t>Website</t>
        </is>
      </c>
      <c r="G6861" t="inlineStr">
        <is>
          <t>Damaged in Transit</t>
        </is>
      </c>
      <c r="H6861" t="n">
        <v>1</v>
      </c>
      <c r="I6861" t="n">
        <v>1221.13</v>
      </c>
    </row>
    <row r="6862">
      <c r="A6862" t="inlineStr">
        <is>
          <t>RET006879</t>
        </is>
      </c>
      <c r="B6862" t="inlineStr">
        <is>
          <t>O043255</t>
        </is>
      </c>
      <c r="C6862" s="25" t="n">
        <v>45844</v>
      </c>
      <c r="D6862" t="inlineStr">
        <is>
          <t>Fashion</t>
        </is>
      </c>
      <c r="E6862" t="inlineStr">
        <is>
          <t>East</t>
        </is>
      </c>
      <c r="F6862" t="inlineStr">
        <is>
          <t>Marketplace</t>
        </is>
      </c>
      <c r="G6862" t="inlineStr">
        <is>
          <t>Late Delivery</t>
        </is>
      </c>
      <c r="H6862" t="n">
        <v>1</v>
      </c>
      <c r="I6862" t="n">
        <v>1099.01</v>
      </c>
    </row>
    <row r="6863">
      <c r="A6863" t="inlineStr">
        <is>
          <t>RET006880</t>
        </is>
      </c>
      <c r="B6863" t="inlineStr">
        <is>
          <t>O043261</t>
        </is>
      </c>
      <c r="C6863" s="25" t="n">
        <v>45844</v>
      </c>
      <c r="D6863" t="inlineStr">
        <is>
          <t>Fashion</t>
        </is>
      </c>
      <c r="E6863" t="inlineStr">
        <is>
          <t>Central</t>
        </is>
      </c>
      <c r="F6863" t="inlineStr">
        <is>
          <t>Website</t>
        </is>
      </c>
      <c r="G6863" t="inlineStr">
        <is>
          <t>Damaged in Transit</t>
        </is>
      </c>
      <c r="H6863" t="n">
        <v>1</v>
      </c>
      <c r="I6863" t="n">
        <v>1221.13</v>
      </c>
    </row>
    <row r="6864">
      <c r="A6864" t="inlineStr">
        <is>
          <t>RET006881</t>
        </is>
      </c>
      <c r="B6864" t="inlineStr">
        <is>
          <t>O043264</t>
        </is>
      </c>
      <c r="C6864" s="25" t="n">
        <v>45844</v>
      </c>
      <c r="D6864" t="inlineStr">
        <is>
          <t>Electronics</t>
        </is>
      </c>
      <c r="E6864" t="inlineStr">
        <is>
          <t>South</t>
        </is>
      </c>
      <c r="F6864" t="inlineStr">
        <is>
          <t>Marketplace</t>
        </is>
      </c>
      <c r="G6864" t="inlineStr">
        <is>
          <t>Not as Described</t>
        </is>
      </c>
      <c r="H6864" t="n">
        <v>1</v>
      </c>
      <c r="I6864" t="n">
        <v>7469.04</v>
      </c>
    </row>
    <row r="6865">
      <c r="A6865" t="inlineStr">
        <is>
          <t>RET006882</t>
        </is>
      </c>
      <c r="B6865" t="inlineStr">
        <is>
          <t>O043267</t>
        </is>
      </c>
      <c r="C6865" s="25" t="n">
        <v>45844</v>
      </c>
      <c r="D6865" t="inlineStr">
        <is>
          <t>Fashion</t>
        </is>
      </c>
      <c r="E6865" t="inlineStr">
        <is>
          <t>East</t>
        </is>
      </c>
      <c r="F6865" t="inlineStr">
        <is>
          <t>Website</t>
        </is>
      </c>
      <c r="G6865" t="inlineStr">
        <is>
          <t>Changed Mind</t>
        </is>
      </c>
      <c r="H6865" t="n">
        <v>1</v>
      </c>
      <c r="I6865" t="n">
        <v>2832.71</v>
      </c>
    </row>
    <row r="6866">
      <c r="A6866" t="inlineStr">
        <is>
          <t>RET006883</t>
        </is>
      </c>
      <c r="B6866" t="inlineStr">
        <is>
          <t>O043279</t>
        </is>
      </c>
      <c r="C6866" s="25" t="n">
        <v>45844</v>
      </c>
      <c r="D6866" t="inlineStr">
        <is>
          <t>Home &amp; Kitchen</t>
        </is>
      </c>
      <c r="E6866" t="inlineStr">
        <is>
          <t>West</t>
        </is>
      </c>
      <c r="F6866" t="inlineStr">
        <is>
          <t>Marketplace</t>
        </is>
      </c>
      <c r="G6866" t="inlineStr">
        <is>
          <t>Damaged in Transit</t>
        </is>
      </c>
      <c r="H6866" t="n">
        <v>2</v>
      </c>
      <c r="I6866" t="n">
        <v>3749.15</v>
      </c>
    </row>
    <row r="6867">
      <c r="A6867" t="inlineStr">
        <is>
          <t>RET006884</t>
        </is>
      </c>
      <c r="B6867" t="inlineStr">
        <is>
          <t>O043283</t>
        </is>
      </c>
      <c r="C6867" s="25" t="n">
        <v>45844</v>
      </c>
      <c r="D6867" t="inlineStr">
        <is>
          <t>Sports</t>
        </is>
      </c>
      <c r="E6867" t="inlineStr">
        <is>
          <t>West</t>
        </is>
      </c>
      <c r="F6867" t="inlineStr">
        <is>
          <t>Marketplace</t>
        </is>
      </c>
      <c r="G6867" t="inlineStr">
        <is>
          <t>Defective Product</t>
        </is>
      </c>
      <c r="H6867" t="n">
        <v>1</v>
      </c>
      <c r="I6867" t="n">
        <v>1683.08</v>
      </c>
    </row>
    <row r="6868">
      <c r="A6868" t="inlineStr">
        <is>
          <t>RET006885</t>
        </is>
      </c>
      <c r="B6868" t="inlineStr">
        <is>
          <t>O043292</t>
        </is>
      </c>
      <c r="C6868" s="25" t="n">
        <v>45845</v>
      </c>
      <c r="D6868" t="inlineStr">
        <is>
          <t>Fashion</t>
        </is>
      </c>
      <c r="E6868" t="inlineStr">
        <is>
          <t>Central</t>
        </is>
      </c>
      <c r="F6868" t="inlineStr">
        <is>
          <t>Marketplace</t>
        </is>
      </c>
      <c r="G6868" t="inlineStr">
        <is>
          <t>Not as Described</t>
        </is>
      </c>
      <c r="H6868" t="n">
        <v>1</v>
      </c>
      <c r="I6868" t="n">
        <v>1332.64</v>
      </c>
    </row>
    <row r="6869">
      <c r="A6869" t="inlineStr">
        <is>
          <t>RET006886</t>
        </is>
      </c>
      <c r="B6869" t="inlineStr">
        <is>
          <t>O043293</t>
        </is>
      </c>
      <c r="C6869" s="25" t="n">
        <v>45845</v>
      </c>
      <c r="D6869" t="inlineStr">
        <is>
          <t>Home &amp; Kitchen</t>
        </is>
      </c>
      <c r="E6869" t="inlineStr">
        <is>
          <t>South</t>
        </is>
      </c>
      <c r="F6869" t="inlineStr">
        <is>
          <t>Website</t>
        </is>
      </c>
      <c r="G6869" t="inlineStr">
        <is>
          <t>Damaged in Transit</t>
        </is>
      </c>
      <c r="H6869" t="n">
        <v>1</v>
      </c>
      <c r="I6869" t="n">
        <v>2539.7</v>
      </c>
    </row>
    <row r="6870">
      <c r="A6870" t="inlineStr">
        <is>
          <t>RET006887</t>
        </is>
      </c>
      <c r="B6870" t="inlineStr">
        <is>
          <t>O043297</t>
        </is>
      </c>
      <c r="C6870" s="25" t="n">
        <v>45845</v>
      </c>
      <c r="D6870" t="inlineStr">
        <is>
          <t>Electronics</t>
        </is>
      </c>
      <c r="E6870" t="inlineStr">
        <is>
          <t>Central</t>
        </is>
      </c>
      <c r="F6870" t="inlineStr">
        <is>
          <t>Website</t>
        </is>
      </c>
      <c r="G6870" t="inlineStr">
        <is>
          <t>Wrong Item Delivered</t>
        </is>
      </c>
      <c r="H6870" t="n">
        <v>1</v>
      </c>
      <c r="I6870" t="n">
        <v>9513.809999999999</v>
      </c>
    </row>
    <row r="6871">
      <c r="A6871" t="inlineStr">
        <is>
          <t>RET006888</t>
        </is>
      </c>
      <c r="B6871" t="inlineStr">
        <is>
          <t>O043336</t>
        </is>
      </c>
      <c r="C6871" s="25" t="n">
        <v>45845</v>
      </c>
      <c r="D6871" t="inlineStr">
        <is>
          <t>Electronics</t>
        </is>
      </c>
      <c r="E6871" t="inlineStr">
        <is>
          <t>West</t>
        </is>
      </c>
      <c r="F6871" t="inlineStr">
        <is>
          <t>Mobile App</t>
        </is>
      </c>
      <c r="G6871" t="inlineStr">
        <is>
          <t>Wrong Item Delivered</t>
        </is>
      </c>
      <c r="H6871" t="n">
        <v>1</v>
      </c>
      <c r="I6871" t="n">
        <v>9042.280000000001</v>
      </c>
    </row>
    <row r="6872">
      <c r="A6872" t="inlineStr">
        <is>
          <t>RET006889</t>
        </is>
      </c>
      <c r="B6872" t="inlineStr">
        <is>
          <t>O043340</t>
        </is>
      </c>
      <c r="C6872" s="25" t="n">
        <v>45845</v>
      </c>
      <c r="D6872" t="inlineStr">
        <is>
          <t>Home &amp; Kitchen</t>
        </is>
      </c>
      <c r="E6872" t="inlineStr">
        <is>
          <t>North</t>
        </is>
      </c>
      <c r="F6872" t="inlineStr">
        <is>
          <t>Mobile App</t>
        </is>
      </c>
      <c r="G6872" t="inlineStr">
        <is>
          <t>Size/Fit Issue</t>
        </is>
      </c>
      <c r="H6872" t="n">
        <v>1</v>
      </c>
      <c r="I6872" t="n">
        <v>5184.27</v>
      </c>
    </row>
    <row r="6873">
      <c r="A6873" t="inlineStr">
        <is>
          <t>RET006890</t>
        </is>
      </c>
      <c r="B6873" t="inlineStr">
        <is>
          <t>O043359</t>
        </is>
      </c>
      <c r="C6873" s="25" t="n">
        <v>45846</v>
      </c>
      <c r="D6873" t="inlineStr">
        <is>
          <t>Home &amp; Kitchen</t>
        </is>
      </c>
      <c r="E6873" t="inlineStr">
        <is>
          <t>North</t>
        </is>
      </c>
      <c r="F6873" t="inlineStr">
        <is>
          <t>Website</t>
        </is>
      </c>
      <c r="G6873" t="inlineStr">
        <is>
          <t>Size/Fit Issue</t>
        </is>
      </c>
      <c r="H6873" t="n">
        <v>1</v>
      </c>
      <c r="I6873" t="n">
        <v>2940.87</v>
      </c>
    </row>
    <row r="6874">
      <c r="A6874" t="inlineStr">
        <is>
          <t>RET006891</t>
        </is>
      </c>
      <c r="B6874" t="inlineStr">
        <is>
          <t>O043367</t>
        </is>
      </c>
      <c r="C6874" s="25" t="n">
        <v>45846</v>
      </c>
      <c r="D6874" t="inlineStr">
        <is>
          <t>Fashion</t>
        </is>
      </c>
      <c r="E6874" t="inlineStr">
        <is>
          <t>North</t>
        </is>
      </c>
      <c r="F6874" t="inlineStr">
        <is>
          <t>Marketplace</t>
        </is>
      </c>
      <c r="G6874" t="inlineStr">
        <is>
          <t>Size/Fit Issue</t>
        </is>
      </c>
      <c r="H6874" t="n">
        <v>1</v>
      </c>
      <c r="I6874" t="n">
        <v>944.29</v>
      </c>
    </row>
    <row r="6875">
      <c r="A6875" t="inlineStr">
        <is>
          <t>RET006892</t>
        </is>
      </c>
      <c r="B6875" t="inlineStr">
        <is>
          <t>O043378</t>
        </is>
      </c>
      <c r="C6875" s="25" t="n">
        <v>45846</v>
      </c>
      <c r="D6875" t="inlineStr">
        <is>
          <t>Sports</t>
        </is>
      </c>
      <c r="E6875" t="inlineStr">
        <is>
          <t>East</t>
        </is>
      </c>
      <c r="F6875" t="inlineStr">
        <is>
          <t>Marketplace</t>
        </is>
      </c>
      <c r="G6875" t="inlineStr">
        <is>
          <t>Not Specified</t>
        </is>
      </c>
      <c r="H6875" t="n">
        <v>1</v>
      </c>
      <c r="I6875" t="n">
        <v>982.8</v>
      </c>
    </row>
    <row r="6876">
      <c r="A6876" t="inlineStr">
        <is>
          <t>RET006893</t>
        </is>
      </c>
      <c r="B6876" t="inlineStr">
        <is>
          <t>O043388</t>
        </is>
      </c>
      <c r="C6876" s="25" t="n">
        <v>45846</v>
      </c>
      <c r="D6876" t="inlineStr">
        <is>
          <t>Fashion</t>
        </is>
      </c>
      <c r="E6876" t="inlineStr">
        <is>
          <t>West</t>
        </is>
      </c>
      <c r="F6876" t="inlineStr">
        <is>
          <t>Mobile App</t>
        </is>
      </c>
      <c r="G6876" t="inlineStr">
        <is>
          <t>Not as Described</t>
        </is>
      </c>
      <c r="H6876" t="n">
        <v>1</v>
      </c>
      <c r="I6876" t="n">
        <v>2367.62</v>
      </c>
    </row>
    <row r="6877">
      <c r="A6877" t="inlineStr">
        <is>
          <t>RET006894</t>
        </is>
      </c>
      <c r="B6877" t="inlineStr">
        <is>
          <t>O043397</t>
        </is>
      </c>
      <c r="C6877" s="25" t="n">
        <v>45847</v>
      </c>
      <c r="D6877" t="inlineStr">
        <is>
          <t>Fashion</t>
        </is>
      </c>
      <c r="E6877" t="inlineStr">
        <is>
          <t>North</t>
        </is>
      </c>
      <c r="F6877" t="inlineStr">
        <is>
          <t>Mobile App</t>
        </is>
      </c>
      <c r="G6877" t="inlineStr">
        <is>
          <t>Size/Fit Issue</t>
        </is>
      </c>
      <c r="H6877" t="n">
        <v>1</v>
      </c>
      <c r="I6877" t="n">
        <v>1099.01</v>
      </c>
    </row>
    <row r="6878">
      <c r="A6878" t="inlineStr">
        <is>
          <t>RET006895</t>
        </is>
      </c>
      <c r="B6878" t="inlineStr">
        <is>
          <t>O043404</t>
        </is>
      </c>
      <c r="C6878" s="25" t="n">
        <v>45847</v>
      </c>
      <c r="D6878" t="inlineStr">
        <is>
          <t>Grocery</t>
        </is>
      </c>
      <c r="E6878" t="inlineStr">
        <is>
          <t>North</t>
        </is>
      </c>
      <c r="F6878" t="inlineStr">
        <is>
          <t>Retail Store</t>
        </is>
      </c>
      <c r="G6878" t="inlineStr">
        <is>
          <t>Late Delivery</t>
        </is>
      </c>
      <c r="H6878" t="n">
        <v>2</v>
      </c>
      <c r="I6878" t="n">
        <v>1888.58</v>
      </c>
    </row>
    <row r="6879">
      <c r="A6879" t="inlineStr">
        <is>
          <t>RET006896</t>
        </is>
      </c>
      <c r="B6879" t="inlineStr">
        <is>
          <t>O043422</t>
        </is>
      </c>
      <c r="C6879" s="25" t="n">
        <v>45847</v>
      </c>
      <c r="D6879" t="inlineStr">
        <is>
          <t>Electronics</t>
        </is>
      </c>
      <c r="E6879" t="inlineStr">
        <is>
          <t>North</t>
        </is>
      </c>
      <c r="F6879" t="inlineStr">
        <is>
          <t>Marketplace</t>
        </is>
      </c>
      <c r="G6879" t="inlineStr">
        <is>
          <t>Defective Product</t>
        </is>
      </c>
      <c r="H6879" t="n">
        <v>1</v>
      </c>
      <c r="I6879" t="n">
        <v>1810.22</v>
      </c>
    </row>
    <row r="6880">
      <c r="A6880" t="inlineStr">
        <is>
          <t>RET006897</t>
        </is>
      </c>
      <c r="B6880" t="inlineStr">
        <is>
          <t>O043426</t>
        </is>
      </c>
      <c r="C6880" s="25" t="n">
        <v>45847</v>
      </c>
      <c r="D6880" t="inlineStr">
        <is>
          <t>Fashion</t>
        </is>
      </c>
      <c r="E6880" t="inlineStr">
        <is>
          <t>South</t>
        </is>
      </c>
      <c r="F6880" t="inlineStr">
        <is>
          <t>Website</t>
        </is>
      </c>
      <c r="G6880" t="inlineStr">
        <is>
          <t>Size/Fit Issue</t>
        </is>
      </c>
      <c r="H6880" t="n">
        <v>1</v>
      </c>
      <c r="I6880" t="n">
        <v>1653.76</v>
      </c>
    </row>
    <row r="6881">
      <c r="A6881" t="inlineStr">
        <is>
          <t>RET006898</t>
        </is>
      </c>
      <c r="B6881" t="inlineStr">
        <is>
          <t>O043429</t>
        </is>
      </c>
      <c r="C6881" s="25" t="n">
        <v>45847</v>
      </c>
      <c r="D6881" t="inlineStr">
        <is>
          <t>Electronics</t>
        </is>
      </c>
      <c r="E6881" t="inlineStr">
        <is>
          <t>East</t>
        </is>
      </c>
      <c r="F6881" t="inlineStr">
        <is>
          <t>Website</t>
        </is>
      </c>
      <c r="G6881" t="inlineStr">
        <is>
          <t>Defective Product</t>
        </is>
      </c>
      <c r="H6881" t="n">
        <v>2</v>
      </c>
      <c r="I6881" t="n">
        <v>34563.72</v>
      </c>
    </row>
    <row r="6882">
      <c r="A6882" t="inlineStr">
        <is>
          <t>RET006899</t>
        </is>
      </c>
      <c r="B6882" t="inlineStr">
        <is>
          <t>O043430</t>
        </is>
      </c>
      <c r="C6882" s="25" t="n">
        <v>45847</v>
      </c>
      <c r="D6882" t="inlineStr">
        <is>
          <t>Fashion</t>
        </is>
      </c>
      <c r="E6882" t="inlineStr">
        <is>
          <t>East</t>
        </is>
      </c>
      <c r="F6882" t="inlineStr">
        <is>
          <t>Website</t>
        </is>
      </c>
      <c r="G6882" t="inlineStr">
        <is>
          <t>Size/Fit Issue</t>
        </is>
      </c>
      <c r="H6882" t="n">
        <v>1</v>
      </c>
      <c r="I6882" t="n">
        <v>2354.75</v>
      </c>
    </row>
    <row r="6883">
      <c r="A6883" t="inlineStr">
        <is>
          <t>RET006900</t>
        </is>
      </c>
      <c r="B6883" t="inlineStr">
        <is>
          <t>O043437</t>
        </is>
      </c>
      <c r="C6883" s="25" t="n">
        <v>45847</v>
      </c>
      <c r="D6883" t="inlineStr">
        <is>
          <t>Fashion</t>
        </is>
      </c>
      <c r="E6883" t="inlineStr">
        <is>
          <t>South</t>
        </is>
      </c>
      <c r="F6883" t="inlineStr">
        <is>
          <t>Website</t>
        </is>
      </c>
      <c r="G6883" t="inlineStr">
        <is>
          <t>Size/Fit Issue</t>
        </is>
      </c>
      <c r="H6883" t="n">
        <v>1</v>
      </c>
      <c r="I6883" t="n">
        <v>923.79</v>
      </c>
    </row>
    <row r="6884">
      <c r="A6884" t="inlineStr">
        <is>
          <t>RET006901</t>
        </is>
      </c>
      <c r="B6884" t="inlineStr">
        <is>
          <t>O043439</t>
        </is>
      </c>
      <c r="C6884" s="25" t="n">
        <v>45848</v>
      </c>
      <c r="D6884" t="inlineStr">
        <is>
          <t>Electronics</t>
        </is>
      </c>
      <c r="E6884" t="inlineStr">
        <is>
          <t>West</t>
        </is>
      </c>
      <c r="F6884" t="inlineStr">
        <is>
          <t>Marketplace</t>
        </is>
      </c>
      <c r="G6884" t="inlineStr">
        <is>
          <t>Defective Product</t>
        </is>
      </c>
      <c r="H6884" t="n">
        <v>1</v>
      </c>
      <c r="I6884" t="n">
        <v>15486.46</v>
      </c>
    </row>
    <row r="6885">
      <c r="A6885" t="inlineStr">
        <is>
          <t>RET006902</t>
        </is>
      </c>
      <c r="B6885" t="inlineStr">
        <is>
          <t>O043441</t>
        </is>
      </c>
      <c r="C6885" s="25" t="n">
        <v>45848</v>
      </c>
      <c r="D6885" t="inlineStr">
        <is>
          <t>Fashion</t>
        </is>
      </c>
      <c r="E6885" t="inlineStr">
        <is>
          <t>South</t>
        </is>
      </c>
      <c r="F6885" t="inlineStr">
        <is>
          <t>Marketplace</t>
        </is>
      </c>
      <c r="G6885" t="inlineStr">
        <is>
          <t>Size/Fit Issue</t>
        </is>
      </c>
      <c r="H6885" t="n">
        <v>2</v>
      </c>
      <c r="I6885" t="n">
        <v>1330.8</v>
      </c>
    </row>
    <row r="6886">
      <c r="A6886" t="inlineStr">
        <is>
          <t>RET006903</t>
        </is>
      </c>
      <c r="B6886" t="inlineStr">
        <is>
          <t>O043457</t>
        </is>
      </c>
      <c r="C6886" s="25" t="n">
        <v>45848</v>
      </c>
      <c r="D6886" t="inlineStr">
        <is>
          <t>Electronics</t>
        </is>
      </c>
      <c r="E6886" t="inlineStr">
        <is>
          <t>South</t>
        </is>
      </c>
      <c r="F6886" t="inlineStr">
        <is>
          <t>Marketplace</t>
        </is>
      </c>
      <c r="G6886" t="inlineStr">
        <is>
          <t>Defective Product</t>
        </is>
      </c>
      <c r="H6886" t="n">
        <v>1</v>
      </c>
      <c r="I6886" t="n">
        <v>18514.88</v>
      </c>
    </row>
    <row r="6887">
      <c r="A6887" t="inlineStr">
        <is>
          <t>RET006904</t>
        </is>
      </c>
      <c r="B6887" t="inlineStr">
        <is>
          <t>O043462</t>
        </is>
      </c>
      <c r="C6887" s="25" t="n">
        <v>45848</v>
      </c>
      <c r="D6887" t="inlineStr">
        <is>
          <t>Fashion</t>
        </is>
      </c>
      <c r="E6887" t="inlineStr">
        <is>
          <t>South</t>
        </is>
      </c>
      <c r="F6887" t="inlineStr">
        <is>
          <t>Marketplace</t>
        </is>
      </c>
      <c r="G6887" t="inlineStr">
        <is>
          <t>Changed Mind</t>
        </is>
      </c>
      <c r="H6887" t="n">
        <v>2</v>
      </c>
      <c r="I6887" t="n">
        <v>5532.71</v>
      </c>
    </row>
    <row r="6888">
      <c r="A6888" t="inlineStr">
        <is>
          <t>RET006905</t>
        </is>
      </c>
      <c r="B6888" t="inlineStr">
        <is>
          <t>O043462</t>
        </is>
      </c>
      <c r="C6888" s="25" t="n">
        <v>45848</v>
      </c>
      <c r="D6888" t="inlineStr">
        <is>
          <t>Fashion</t>
        </is>
      </c>
      <c r="E6888" t="inlineStr">
        <is>
          <t>South</t>
        </is>
      </c>
      <c r="F6888" t="inlineStr">
        <is>
          <t>Marketplace</t>
        </is>
      </c>
      <c r="G6888" t="inlineStr">
        <is>
          <t>Changed Mind</t>
        </is>
      </c>
      <c r="H6888" t="n">
        <v>1</v>
      </c>
      <c r="I6888" t="n">
        <v>1088.14</v>
      </c>
    </row>
    <row r="6889">
      <c r="A6889" t="inlineStr">
        <is>
          <t>RET006906</t>
        </is>
      </c>
      <c r="B6889" t="inlineStr">
        <is>
          <t>O043466</t>
        </is>
      </c>
      <c r="C6889" s="25" t="n">
        <v>45848</v>
      </c>
      <c r="D6889" t="inlineStr">
        <is>
          <t>Home &amp; Kitchen</t>
        </is>
      </c>
      <c r="E6889" t="inlineStr">
        <is>
          <t>East</t>
        </is>
      </c>
      <c r="F6889" t="inlineStr">
        <is>
          <t>Mobile App</t>
        </is>
      </c>
      <c r="G6889" t="inlineStr">
        <is>
          <t>Not as Described</t>
        </is>
      </c>
      <c r="H6889" t="n">
        <v>1</v>
      </c>
      <c r="I6889" t="n">
        <v>4090.24</v>
      </c>
    </row>
    <row r="6890">
      <c r="A6890" t="inlineStr">
        <is>
          <t>RET006907</t>
        </is>
      </c>
      <c r="B6890" t="inlineStr">
        <is>
          <t>O043471</t>
        </is>
      </c>
      <c r="C6890" s="25" t="n">
        <v>45848</v>
      </c>
      <c r="D6890" t="inlineStr">
        <is>
          <t>Fashion</t>
        </is>
      </c>
      <c r="E6890" t="inlineStr">
        <is>
          <t>East</t>
        </is>
      </c>
      <c r="F6890" t="inlineStr">
        <is>
          <t>Website</t>
        </is>
      </c>
      <c r="G6890" t="inlineStr">
        <is>
          <t>Not as Described</t>
        </is>
      </c>
      <c r="H6890" t="n">
        <v>1</v>
      </c>
      <c r="I6890" t="n">
        <v>222.92</v>
      </c>
    </row>
    <row r="6891">
      <c r="A6891" t="inlineStr">
        <is>
          <t>RET006908</t>
        </is>
      </c>
      <c r="B6891" t="inlineStr">
        <is>
          <t>O043481</t>
        </is>
      </c>
      <c r="C6891" s="25" t="n">
        <v>45848</v>
      </c>
      <c r="D6891" t="inlineStr">
        <is>
          <t>Fashion</t>
        </is>
      </c>
      <c r="E6891" t="inlineStr">
        <is>
          <t>Central</t>
        </is>
      </c>
      <c r="F6891" t="inlineStr">
        <is>
          <t>Website</t>
        </is>
      </c>
      <c r="G6891" t="inlineStr">
        <is>
          <t>Damaged in Transit</t>
        </is>
      </c>
      <c r="H6891" t="n">
        <v>1</v>
      </c>
      <c r="I6891" t="n">
        <v>1028.76</v>
      </c>
    </row>
    <row r="6892">
      <c r="A6892" t="inlineStr">
        <is>
          <t>RET006909</t>
        </is>
      </c>
      <c r="B6892" t="inlineStr">
        <is>
          <t>O043484</t>
        </is>
      </c>
      <c r="C6892" s="25" t="n">
        <v>45848</v>
      </c>
      <c r="D6892" t="inlineStr">
        <is>
          <t>Fashion</t>
        </is>
      </c>
      <c r="E6892" t="inlineStr">
        <is>
          <t>South</t>
        </is>
      </c>
      <c r="F6892" t="inlineStr">
        <is>
          <t>Marketplace</t>
        </is>
      </c>
      <c r="G6892" t="inlineStr">
        <is>
          <t>Size/Fit Issue</t>
        </is>
      </c>
      <c r="H6892" t="n">
        <v>1</v>
      </c>
      <c r="I6892" t="n">
        <v>1736.67</v>
      </c>
    </row>
    <row r="6893">
      <c r="A6893" t="inlineStr">
        <is>
          <t>RET006910</t>
        </is>
      </c>
      <c r="B6893" t="inlineStr">
        <is>
          <t>O043486</t>
        </is>
      </c>
      <c r="C6893" s="25" t="n">
        <v>45848</v>
      </c>
      <c r="D6893" t="inlineStr">
        <is>
          <t>Home &amp; Kitchen</t>
        </is>
      </c>
      <c r="E6893" t="inlineStr">
        <is>
          <t>East</t>
        </is>
      </c>
      <c r="F6893" t="inlineStr">
        <is>
          <t>Mobile App</t>
        </is>
      </c>
      <c r="G6893" t="inlineStr">
        <is>
          <t>Damaged in Transit</t>
        </is>
      </c>
      <c r="H6893" t="n">
        <v>1</v>
      </c>
      <c r="I6893" t="n">
        <v>2539.7</v>
      </c>
    </row>
    <row r="6894">
      <c r="A6894" t="inlineStr">
        <is>
          <t>RET006911</t>
        </is>
      </c>
      <c r="B6894" t="inlineStr">
        <is>
          <t>O043500</t>
        </is>
      </c>
      <c r="C6894" s="25" t="n">
        <v>45849</v>
      </c>
      <c r="D6894" t="inlineStr">
        <is>
          <t>Fashion</t>
        </is>
      </c>
      <c r="E6894" t="inlineStr">
        <is>
          <t>North</t>
        </is>
      </c>
      <c r="F6894" t="inlineStr">
        <is>
          <t>Marketplace</t>
        </is>
      </c>
      <c r="G6894" t="inlineStr">
        <is>
          <t>Changed Mind</t>
        </is>
      </c>
      <c r="H6894" t="n">
        <v>1</v>
      </c>
      <c r="I6894" t="n">
        <v>1359.73</v>
      </c>
    </row>
    <row r="6895">
      <c r="A6895" t="inlineStr">
        <is>
          <t>RET006912</t>
        </is>
      </c>
      <c r="B6895" t="inlineStr">
        <is>
          <t>O043503</t>
        </is>
      </c>
      <c r="C6895" s="25" t="n">
        <v>45849</v>
      </c>
      <c r="D6895" t="inlineStr">
        <is>
          <t>Fashion</t>
        </is>
      </c>
      <c r="E6895" t="inlineStr">
        <is>
          <t>North</t>
        </is>
      </c>
      <c r="F6895" t="inlineStr">
        <is>
          <t>Mobile App</t>
        </is>
      </c>
      <c r="G6895" t="inlineStr">
        <is>
          <t>Damaged in Transit</t>
        </is>
      </c>
      <c r="H6895" t="n">
        <v>1</v>
      </c>
      <c r="I6895" t="n">
        <v>666.86</v>
      </c>
    </row>
    <row r="6896">
      <c r="A6896" t="inlineStr">
        <is>
          <t>RET006913</t>
        </is>
      </c>
      <c r="B6896" t="inlineStr">
        <is>
          <t>O043516</t>
        </is>
      </c>
      <c r="C6896" s="25" t="n">
        <v>45849</v>
      </c>
      <c r="D6896" t="inlineStr">
        <is>
          <t>Fashion</t>
        </is>
      </c>
      <c r="E6896" t="inlineStr">
        <is>
          <t>West</t>
        </is>
      </c>
      <c r="F6896" t="inlineStr">
        <is>
          <t>Website</t>
        </is>
      </c>
      <c r="G6896" t="inlineStr">
        <is>
          <t>Wrong Item Delivered</t>
        </is>
      </c>
      <c r="H6896" t="n">
        <v>1</v>
      </c>
      <c r="I6896" t="n">
        <v>4141.45</v>
      </c>
    </row>
    <row r="6897">
      <c r="A6897" t="inlineStr">
        <is>
          <t>RET006914</t>
        </is>
      </c>
      <c r="B6897" t="inlineStr">
        <is>
          <t>O043528</t>
        </is>
      </c>
      <c r="C6897" s="25" t="n">
        <v>45849</v>
      </c>
      <c r="D6897" t="inlineStr">
        <is>
          <t>Electronics</t>
        </is>
      </c>
      <c r="E6897" t="inlineStr">
        <is>
          <t>North</t>
        </is>
      </c>
      <c r="F6897" t="inlineStr">
        <is>
          <t>Mobile App</t>
        </is>
      </c>
      <c r="G6897" t="inlineStr">
        <is>
          <t>Damaged in Transit</t>
        </is>
      </c>
      <c r="H6897" t="n">
        <v>2</v>
      </c>
      <c r="I6897" t="n">
        <v>23341.14</v>
      </c>
    </row>
    <row r="6898">
      <c r="A6898" t="inlineStr">
        <is>
          <t>RET006915</t>
        </is>
      </c>
      <c r="B6898" t="inlineStr">
        <is>
          <t>O043529</t>
        </is>
      </c>
      <c r="C6898" s="25" t="n">
        <v>45849</v>
      </c>
      <c r="D6898" t="inlineStr">
        <is>
          <t>Electronics</t>
        </is>
      </c>
      <c r="E6898" t="inlineStr">
        <is>
          <t>West</t>
        </is>
      </c>
      <c r="F6898" t="inlineStr">
        <is>
          <t>Mobile App</t>
        </is>
      </c>
      <c r="G6898" t="inlineStr">
        <is>
          <t>Defective Product</t>
        </is>
      </c>
      <c r="H6898" t="n">
        <v>1</v>
      </c>
      <c r="I6898" t="n">
        <v>10366.65</v>
      </c>
    </row>
    <row r="6899">
      <c r="A6899" t="inlineStr">
        <is>
          <t>RET006916</t>
        </is>
      </c>
      <c r="B6899" t="inlineStr">
        <is>
          <t>O043530</t>
        </is>
      </c>
      <c r="C6899" s="25" t="n">
        <v>45849</v>
      </c>
      <c r="D6899" t="inlineStr">
        <is>
          <t>Electronics</t>
        </is>
      </c>
      <c r="E6899" t="inlineStr">
        <is>
          <t>South</t>
        </is>
      </c>
      <c r="F6899" t="inlineStr">
        <is>
          <t>Marketplace</t>
        </is>
      </c>
      <c r="G6899" t="inlineStr">
        <is>
          <t>Damaged in Transit</t>
        </is>
      </c>
      <c r="H6899" t="n">
        <v>1</v>
      </c>
      <c r="I6899" t="n">
        <v>5157.12</v>
      </c>
    </row>
    <row r="6900">
      <c r="A6900" t="inlineStr">
        <is>
          <t>RET006917</t>
        </is>
      </c>
      <c r="B6900" t="inlineStr">
        <is>
          <t>O043531</t>
        </is>
      </c>
      <c r="C6900" s="25" t="n">
        <v>45849</v>
      </c>
      <c r="D6900" t="inlineStr">
        <is>
          <t>Electronics</t>
        </is>
      </c>
      <c r="E6900" t="inlineStr">
        <is>
          <t>East</t>
        </is>
      </c>
      <c r="F6900" t="inlineStr">
        <is>
          <t>Website</t>
        </is>
      </c>
      <c r="G6900" t="inlineStr">
        <is>
          <t>Damaged in Transit</t>
        </is>
      </c>
      <c r="H6900" t="n">
        <v>1</v>
      </c>
      <c r="I6900" t="n">
        <v>16408.47</v>
      </c>
    </row>
    <row r="6901">
      <c r="A6901" t="inlineStr">
        <is>
          <t>RET006918</t>
        </is>
      </c>
      <c r="B6901" t="inlineStr">
        <is>
          <t>O043531</t>
        </is>
      </c>
      <c r="C6901" s="25" t="n">
        <v>45849</v>
      </c>
      <c r="D6901" t="inlineStr">
        <is>
          <t>Fashion</t>
        </is>
      </c>
      <c r="E6901" t="inlineStr">
        <is>
          <t>East</t>
        </is>
      </c>
      <c r="F6901" t="inlineStr">
        <is>
          <t>Website</t>
        </is>
      </c>
      <c r="G6901" t="inlineStr">
        <is>
          <t>Size/Fit Issue</t>
        </is>
      </c>
      <c r="H6901" t="n">
        <v>1</v>
      </c>
      <c r="I6901" t="n">
        <v>1994.58</v>
      </c>
    </row>
    <row r="6902">
      <c r="A6902" t="inlineStr">
        <is>
          <t>RET006919</t>
        </is>
      </c>
      <c r="B6902" t="inlineStr">
        <is>
          <t>O043533</t>
        </is>
      </c>
      <c r="C6902" s="25" t="n">
        <v>45849</v>
      </c>
      <c r="D6902" t="inlineStr">
        <is>
          <t>Unknown</t>
        </is>
      </c>
      <c r="E6902" t="inlineStr">
        <is>
          <t>East</t>
        </is>
      </c>
      <c r="F6902" t="inlineStr">
        <is>
          <t>Website</t>
        </is>
      </c>
      <c r="G6902" t="inlineStr">
        <is>
          <t>Damaged in Transit</t>
        </is>
      </c>
      <c r="H6902" t="n">
        <v>1</v>
      </c>
      <c r="I6902" t="n">
        <v>3358.96</v>
      </c>
    </row>
    <row r="6903">
      <c r="A6903" t="inlineStr">
        <is>
          <t>RET006920</t>
        </is>
      </c>
      <c r="B6903" t="inlineStr">
        <is>
          <t>O043535</t>
        </is>
      </c>
      <c r="C6903" s="25" t="n">
        <v>45849</v>
      </c>
      <c r="D6903" t="inlineStr">
        <is>
          <t>Electronics</t>
        </is>
      </c>
      <c r="E6903" t="inlineStr">
        <is>
          <t>South</t>
        </is>
      </c>
      <c r="F6903" t="inlineStr">
        <is>
          <t>Mobile App</t>
        </is>
      </c>
      <c r="G6903" t="inlineStr">
        <is>
          <t>Defective Product</t>
        </is>
      </c>
      <c r="H6903" t="n">
        <v>1</v>
      </c>
      <c r="I6903" t="n">
        <v>4057.68</v>
      </c>
    </row>
    <row r="6904">
      <c r="A6904" t="inlineStr">
        <is>
          <t>RET006921</t>
        </is>
      </c>
      <c r="B6904" t="inlineStr">
        <is>
          <t>O043538</t>
        </is>
      </c>
      <c r="C6904" s="25" t="n">
        <v>45849</v>
      </c>
      <c r="D6904" t="inlineStr">
        <is>
          <t>Fashion</t>
        </is>
      </c>
      <c r="E6904" t="inlineStr">
        <is>
          <t>East</t>
        </is>
      </c>
      <c r="F6904" t="inlineStr">
        <is>
          <t>Mobile App</t>
        </is>
      </c>
      <c r="G6904" t="inlineStr">
        <is>
          <t>Damaged in Transit</t>
        </is>
      </c>
      <c r="H6904" t="n">
        <v>1</v>
      </c>
      <c r="I6904" t="n">
        <v>625.76</v>
      </c>
    </row>
    <row r="6905">
      <c r="A6905" t="inlineStr">
        <is>
          <t>RET006922</t>
        </is>
      </c>
      <c r="B6905" t="inlineStr">
        <is>
          <t>O043538</t>
        </is>
      </c>
      <c r="C6905" s="25" t="n">
        <v>45849</v>
      </c>
      <c r="D6905" t="inlineStr">
        <is>
          <t>Books</t>
        </is>
      </c>
      <c r="E6905" t="inlineStr">
        <is>
          <t>East</t>
        </is>
      </c>
      <c r="F6905" t="inlineStr">
        <is>
          <t>Mobile App</t>
        </is>
      </c>
      <c r="G6905" t="inlineStr">
        <is>
          <t>Defective Product</t>
        </is>
      </c>
      <c r="H6905" t="n">
        <v>1</v>
      </c>
      <c r="I6905" t="n">
        <v>261.86</v>
      </c>
    </row>
    <row r="6906">
      <c r="A6906" t="inlineStr">
        <is>
          <t>RET006923</t>
        </is>
      </c>
      <c r="B6906" t="inlineStr">
        <is>
          <t>O043547</t>
        </is>
      </c>
      <c r="C6906" s="25" t="n">
        <v>45849</v>
      </c>
      <c r="D6906" t="inlineStr">
        <is>
          <t>Beauty</t>
        </is>
      </c>
      <c r="E6906" t="inlineStr">
        <is>
          <t>North</t>
        </is>
      </c>
      <c r="F6906" t="inlineStr">
        <is>
          <t>Mobile App</t>
        </is>
      </c>
      <c r="G6906" t="inlineStr">
        <is>
          <t>Wrong Item Delivered</t>
        </is>
      </c>
      <c r="H6906" t="n">
        <v>1</v>
      </c>
      <c r="I6906" t="n">
        <v>122.27</v>
      </c>
    </row>
    <row r="6907">
      <c r="A6907" t="inlineStr">
        <is>
          <t>RET006924</t>
        </is>
      </c>
      <c r="B6907" t="inlineStr">
        <is>
          <t>O043548</t>
        </is>
      </c>
      <c r="C6907" s="25" t="n">
        <v>45849</v>
      </c>
      <c r="D6907" t="inlineStr">
        <is>
          <t>Electronics</t>
        </is>
      </c>
      <c r="E6907" t="inlineStr">
        <is>
          <t>South</t>
        </is>
      </c>
      <c r="F6907" t="inlineStr">
        <is>
          <t>Website</t>
        </is>
      </c>
      <c r="G6907" t="inlineStr">
        <is>
          <t>Defective Product</t>
        </is>
      </c>
      <c r="H6907" t="n">
        <v>1</v>
      </c>
      <c r="I6907" t="n">
        <v>8283.969999999999</v>
      </c>
    </row>
    <row r="6908">
      <c r="A6908" t="inlineStr">
        <is>
          <t>RET006925</t>
        </is>
      </c>
      <c r="B6908" t="inlineStr">
        <is>
          <t>O043559</t>
        </is>
      </c>
      <c r="C6908" s="25" t="n">
        <v>45850</v>
      </c>
      <c r="D6908" t="inlineStr">
        <is>
          <t>Fashion</t>
        </is>
      </c>
      <c r="E6908" t="inlineStr">
        <is>
          <t>West</t>
        </is>
      </c>
      <c r="F6908" t="inlineStr">
        <is>
          <t>Website</t>
        </is>
      </c>
      <c r="G6908" t="inlineStr">
        <is>
          <t>Changed Mind</t>
        </is>
      </c>
      <c r="H6908" t="n">
        <v>1</v>
      </c>
      <c r="I6908" t="n">
        <v>1405.7</v>
      </c>
    </row>
    <row r="6909">
      <c r="A6909" t="inlineStr">
        <is>
          <t>RET006926</t>
        </is>
      </c>
      <c r="B6909" t="inlineStr">
        <is>
          <t>O043566</t>
        </is>
      </c>
      <c r="C6909" s="25" t="n">
        <v>45850</v>
      </c>
      <c r="D6909" t="inlineStr">
        <is>
          <t>Fashion</t>
        </is>
      </c>
      <c r="E6909" t="inlineStr">
        <is>
          <t>West</t>
        </is>
      </c>
      <c r="F6909" t="inlineStr">
        <is>
          <t>Mobile App</t>
        </is>
      </c>
      <c r="G6909" t="inlineStr">
        <is>
          <t>Size/Fit Issue</t>
        </is>
      </c>
      <c r="H6909" t="n">
        <v>1</v>
      </c>
      <c r="I6909" t="n">
        <v>1069.7</v>
      </c>
    </row>
    <row r="6910">
      <c r="A6910" t="inlineStr">
        <is>
          <t>RET006927</t>
        </is>
      </c>
      <c r="B6910" t="inlineStr">
        <is>
          <t>O043570</t>
        </is>
      </c>
      <c r="C6910" s="25" t="n">
        <v>45850</v>
      </c>
      <c r="D6910" t="inlineStr">
        <is>
          <t>Fashion</t>
        </is>
      </c>
      <c r="E6910" t="inlineStr">
        <is>
          <t>East</t>
        </is>
      </c>
      <c r="F6910" t="inlineStr">
        <is>
          <t>Website</t>
        </is>
      </c>
      <c r="G6910" t="inlineStr">
        <is>
          <t>Not as Described</t>
        </is>
      </c>
      <c r="H6910" t="n">
        <v>1</v>
      </c>
      <c r="I6910" t="n">
        <v>3049.03</v>
      </c>
    </row>
    <row r="6911">
      <c r="A6911" t="inlineStr">
        <is>
          <t>RET006928</t>
        </is>
      </c>
      <c r="B6911" t="inlineStr">
        <is>
          <t>O043578</t>
        </is>
      </c>
      <c r="C6911" s="25" t="n">
        <v>45850</v>
      </c>
      <c r="D6911" t="inlineStr">
        <is>
          <t>Fashion</t>
        </is>
      </c>
      <c r="E6911" t="inlineStr">
        <is>
          <t>South</t>
        </is>
      </c>
      <c r="F6911" t="inlineStr">
        <is>
          <t>Marketplace</t>
        </is>
      </c>
      <c r="G6911" t="inlineStr">
        <is>
          <t>Changed Mind</t>
        </is>
      </c>
      <c r="H6911" t="n">
        <v>1</v>
      </c>
      <c r="I6911" t="n">
        <v>1016.22</v>
      </c>
    </row>
    <row r="6912">
      <c r="A6912" t="inlineStr">
        <is>
          <t>RET006929</t>
        </is>
      </c>
      <c r="B6912" t="inlineStr">
        <is>
          <t>O043584</t>
        </is>
      </c>
      <c r="C6912" s="25" t="n">
        <v>45850</v>
      </c>
      <c r="D6912" t="inlineStr">
        <is>
          <t>Fashion</t>
        </is>
      </c>
      <c r="E6912" t="inlineStr">
        <is>
          <t>Central</t>
        </is>
      </c>
      <c r="F6912" t="inlineStr">
        <is>
          <t>Marketplace</t>
        </is>
      </c>
      <c r="G6912" t="inlineStr">
        <is>
          <t>Damaged in Transit</t>
        </is>
      </c>
      <c r="H6912" t="n">
        <v>1</v>
      </c>
      <c r="I6912" t="n">
        <v>2520.24</v>
      </c>
    </row>
    <row r="6913">
      <c r="A6913" t="inlineStr">
        <is>
          <t>RET006930</t>
        </is>
      </c>
      <c r="B6913" t="inlineStr">
        <is>
          <t>O043586</t>
        </is>
      </c>
      <c r="C6913" s="25" t="n">
        <v>45850</v>
      </c>
      <c r="D6913" t="inlineStr">
        <is>
          <t>Fashion</t>
        </is>
      </c>
      <c r="E6913" t="inlineStr">
        <is>
          <t>West</t>
        </is>
      </c>
      <c r="F6913" t="inlineStr">
        <is>
          <t>Marketplace</t>
        </is>
      </c>
      <c r="G6913" t="inlineStr">
        <is>
          <t>Size/Fit Issue</t>
        </is>
      </c>
      <c r="H6913" t="n">
        <v>1</v>
      </c>
      <c r="I6913" t="n">
        <v>1591.63</v>
      </c>
    </row>
    <row r="6914">
      <c r="A6914" t="inlineStr">
        <is>
          <t>RET006931</t>
        </is>
      </c>
      <c r="B6914" t="inlineStr">
        <is>
          <t>O043589</t>
        </is>
      </c>
      <c r="C6914" s="25" t="n">
        <v>45850</v>
      </c>
      <c r="D6914" t="inlineStr">
        <is>
          <t>Fashion</t>
        </is>
      </c>
      <c r="E6914" t="inlineStr">
        <is>
          <t>South</t>
        </is>
      </c>
      <c r="F6914" t="inlineStr">
        <is>
          <t>Retail Store</t>
        </is>
      </c>
      <c r="G6914" t="inlineStr">
        <is>
          <t>Size/Fit Issue</t>
        </is>
      </c>
      <c r="H6914" t="n">
        <v>1</v>
      </c>
      <c r="I6914" t="n">
        <v>2616.39</v>
      </c>
    </row>
    <row r="6915">
      <c r="A6915" t="inlineStr">
        <is>
          <t>RET006932</t>
        </is>
      </c>
      <c r="B6915" t="inlineStr">
        <is>
          <t>O043597</t>
        </is>
      </c>
      <c r="C6915" s="25" t="n">
        <v>45850</v>
      </c>
      <c r="D6915" t="inlineStr">
        <is>
          <t>Electronics</t>
        </is>
      </c>
      <c r="E6915" t="inlineStr">
        <is>
          <t>West</t>
        </is>
      </c>
      <c r="F6915" t="inlineStr">
        <is>
          <t>Marketplace</t>
        </is>
      </c>
      <c r="G6915" t="inlineStr">
        <is>
          <t>Damaged in Transit</t>
        </is>
      </c>
      <c r="H6915" t="n">
        <v>1</v>
      </c>
      <c r="I6915" t="n">
        <v>17005.02</v>
      </c>
    </row>
    <row r="6916">
      <c r="A6916" t="inlineStr">
        <is>
          <t>RET006933</t>
        </is>
      </c>
      <c r="B6916" t="inlineStr">
        <is>
          <t>O043602</t>
        </is>
      </c>
      <c r="C6916" s="25" t="n">
        <v>45850</v>
      </c>
      <c r="D6916" t="inlineStr">
        <is>
          <t>Electronics</t>
        </is>
      </c>
      <c r="E6916" t="inlineStr">
        <is>
          <t>South</t>
        </is>
      </c>
      <c r="F6916" t="inlineStr">
        <is>
          <t>Website</t>
        </is>
      </c>
      <c r="G6916" t="inlineStr">
        <is>
          <t>Defective Product</t>
        </is>
      </c>
      <c r="H6916" t="n">
        <v>1</v>
      </c>
      <c r="I6916" t="n">
        <v>10522.89</v>
      </c>
    </row>
    <row r="6917">
      <c r="A6917" t="inlineStr">
        <is>
          <t>RET006934</t>
        </is>
      </c>
      <c r="B6917" t="inlineStr">
        <is>
          <t>O043606</t>
        </is>
      </c>
      <c r="C6917" s="25" t="n">
        <v>45850</v>
      </c>
      <c r="D6917" t="inlineStr">
        <is>
          <t>Sports</t>
        </is>
      </c>
      <c r="E6917" t="inlineStr">
        <is>
          <t>South</t>
        </is>
      </c>
      <c r="F6917" t="inlineStr">
        <is>
          <t>Marketplace</t>
        </is>
      </c>
      <c r="G6917" t="inlineStr">
        <is>
          <t>Changed Mind</t>
        </is>
      </c>
      <c r="H6917" t="n">
        <v>1</v>
      </c>
      <c r="I6917" t="n">
        <v>1170.35</v>
      </c>
    </row>
    <row r="6918">
      <c r="A6918" t="inlineStr">
        <is>
          <t>RET006935</t>
        </is>
      </c>
      <c r="B6918" t="inlineStr">
        <is>
          <t>O043608</t>
        </is>
      </c>
      <c r="C6918" s="25" t="n">
        <v>45850</v>
      </c>
      <c r="D6918" t="inlineStr">
        <is>
          <t>Home &amp; Kitchen</t>
        </is>
      </c>
      <c r="E6918" t="inlineStr">
        <is>
          <t>West</t>
        </is>
      </c>
      <c r="F6918" t="inlineStr">
        <is>
          <t>Website</t>
        </is>
      </c>
      <c r="G6918" t="inlineStr">
        <is>
          <t>Late Delivery</t>
        </is>
      </c>
      <c r="H6918" t="n">
        <v>1</v>
      </c>
      <c r="I6918" t="n">
        <v>918.28</v>
      </c>
    </row>
    <row r="6919">
      <c r="A6919" t="inlineStr">
        <is>
          <t>RET006936</t>
        </is>
      </c>
      <c r="B6919" t="inlineStr">
        <is>
          <t>O043626</t>
        </is>
      </c>
      <c r="C6919" s="25" t="n">
        <v>45851</v>
      </c>
      <c r="D6919" t="inlineStr">
        <is>
          <t>Fashion</t>
        </is>
      </c>
      <c r="E6919" t="inlineStr">
        <is>
          <t>West</t>
        </is>
      </c>
      <c r="F6919" t="inlineStr">
        <is>
          <t>Retail Store</t>
        </is>
      </c>
      <c r="G6919" t="inlineStr">
        <is>
          <t>Size/Fit Issue</t>
        </is>
      </c>
      <c r="H6919" t="n">
        <v>1</v>
      </c>
      <c r="I6919" t="n">
        <v>1089.28</v>
      </c>
    </row>
    <row r="6920">
      <c r="A6920" t="inlineStr">
        <is>
          <t>RET006937</t>
        </is>
      </c>
      <c r="B6920" t="inlineStr">
        <is>
          <t>O043628</t>
        </is>
      </c>
      <c r="C6920" s="25" t="n">
        <v>45851</v>
      </c>
      <c r="D6920" t="inlineStr">
        <is>
          <t>Fashion</t>
        </is>
      </c>
      <c r="E6920" t="inlineStr">
        <is>
          <t>Central</t>
        </is>
      </c>
      <c r="F6920" t="inlineStr">
        <is>
          <t>Mobile App</t>
        </is>
      </c>
      <c r="G6920" t="inlineStr">
        <is>
          <t>Size/Fit Issue</t>
        </is>
      </c>
      <c r="H6920" t="n">
        <v>1</v>
      </c>
      <c r="I6920" t="n">
        <v>1332.64</v>
      </c>
    </row>
    <row r="6921">
      <c r="A6921" t="inlineStr">
        <is>
          <t>RET006938</t>
        </is>
      </c>
      <c r="B6921" t="inlineStr">
        <is>
          <t>O043629</t>
        </is>
      </c>
      <c r="C6921" s="25" t="n">
        <v>45851</v>
      </c>
      <c r="D6921" t="inlineStr">
        <is>
          <t>Fashion</t>
        </is>
      </c>
      <c r="E6921" t="inlineStr">
        <is>
          <t>North</t>
        </is>
      </c>
      <c r="F6921" t="inlineStr">
        <is>
          <t>Marketplace</t>
        </is>
      </c>
      <c r="G6921" t="inlineStr">
        <is>
          <t>Changed Mind</t>
        </is>
      </c>
      <c r="H6921" t="n">
        <v>1</v>
      </c>
      <c r="I6921" t="n">
        <v>1176.89</v>
      </c>
    </row>
    <row r="6922">
      <c r="A6922" t="inlineStr">
        <is>
          <t>RET006939</t>
        </is>
      </c>
      <c r="B6922" t="inlineStr">
        <is>
          <t>O043633</t>
        </is>
      </c>
      <c r="C6922" s="25" t="n">
        <v>45851</v>
      </c>
      <c r="D6922" t="inlineStr">
        <is>
          <t>Beauty</t>
        </is>
      </c>
      <c r="E6922" t="inlineStr">
        <is>
          <t>East</t>
        </is>
      </c>
      <c r="F6922" t="inlineStr">
        <is>
          <t>Marketplace</t>
        </is>
      </c>
      <c r="G6922" t="inlineStr">
        <is>
          <t>Wrong Item Delivered</t>
        </is>
      </c>
      <c r="H6922" t="n">
        <v>2</v>
      </c>
      <c r="I6922" t="n">
        <v>491.15</v>
      </c>
    </row>
    <row r="6923">
      <c r="A6923" t="inlineStr">
        <is>
          <t>RET006940</t>
        </is>
      </c>
      <c r="B6923" t="inlineStr">
        <is>
          <t>O043634</t>
        </is>
      </c>
      <c r="C6923" s="25" t="n">
        <v>45851</v>
      </c>
      <c r="D6923" t="inlineStr">
        <is>
          <t>Fashion</t>
        </is>
      </c>
      <c r="E6923" t="inlineStr">
        <is>
          <t>South</t>
        </is>
      </c>
      <c r="F6923" t="inlineStr">
        <is>
          <t>Marketplace</t>
        </is>
      </c>
      <c r="G6923" t="inlineStr">
        <is>
          <t>Changed Mind</t>
        </is>
      </c>
      <c r="H6923" t="n">
        <v>1</v>
      </c>
      <c r="I6923" t="n">
        <v>1184.57</v>
      </c>
    </row>
    <row r="6924">
      <c r="A6924" t="inlineStr">
        <is>
          <t>RET006941</t>
        </is>
      </c>
      <c r="B6924" t="inlineStr">
        <is>
          <t>O043646</t>
        </is>
      </c>
      <c r="C6924" s="25" t="n">
        <v>45851</v>
      </c>
      <c r="D6924" t="inlineStr">
        <is>
          <t>Electronics</t>
        </is>
      </c>
      <c r="E6924" t="inlineStr">
        <is>
          <t>West</t>
        </is>
      </c>
      <c r="F6924" t="inlineStr">
        <is>
          <t>Marketplace</t>
        </is>
      </c>
      <c r="G6924" t="inlineStr">
        <is>
          <t>Not as Described</t>
        </is>
      </c>
      <c r="H6924" t="n">
        <v>1</v>
      </c>
      <c r="I6924" t="n">
        <v>4899.27</v>
      </c>
    </row>
    <row r="6925">
      <c r="A6925" t="inlineStr">
        <is>
          <t>RET006942</t>
        </is>
      </c>
      <c r="B6925" t="inlineStr">
        <is>
          <t>O043647</t>
        </is>
      </c>
      <c r="C6925" s="25" t="n">
        <v>45851</v>
      </c>
      <c r="D6925" t="inlineStr">
        <is>
          <t>Fashion</t>
        </is>
      </c>
      <c r="E6925" t="inlineStr">
        <is>
          <t>West</t>
        </is>
      </c>
      <c r="F6925" t="inlineStr">
        <is>
          <t>Mobile App</t>
        </is>
      </c>
      <c r="G6925" t="inlineStr">
        <is>
          <t>Size/Fit Issue</t>
        </is>
      </c>
      <c r="H6925" t="n">
        <v>1</v>
      </c>
      <c r="I6925" t="n">
        <v>1365.57</v>
      </c>
    </row>
    <row r="6926">
      <c r="A6926" t="inlineStr">
        <is>
          <t>RET006943</t>
        </is>
      </c>
      <c r="B6926" t="inlineStr">
        <is>
          <t>O043648</t>
        </is>
      </c>
      <c r="C6926" s="25" t="n">
        <v>45851</v>
      </c>
      <c r="D6926" t="inlineStr">
        <is>
          <t>Fashion</t>
        </is>
      </c>
      <c r="E6926" t="inlineStr">
        <is>
          <t>North</t>
        </is>
      </c>
      <c r="F6926" t="inlineStr">
        <is>
          <t>Mobile App</t>
        </is>
      </c>
      <c r="G6926" t="inlineStr">
        <is>
          <t>Size/Fit Issue</t>
        </is>
      </c>
      <c r="H6926" t="n">
        <v>1</v>
      </c>
      <c r="I6926" t="n">
        <v>2800.26</v>
      </c>
    </row>
    <row r="6927">
      <c r="A6927" t="inlineStr">
        <is>
          <t>RET006944</t>
        </is>
      </c>
      <c r="B6927" t="inlineStr">
        <is>
          <t>O043657</t>
        </is>
      </c>
      <c r="C6927" s="25" t="n">
        <v>45851</v>
      </c>
      <c r="D6927" t="inlineStr">
        <is>
          <t>Beauty</t>
        </is>
      </c>
      <c r="E6927" t="inlineStr">
        <is>
          <t>South</t>
        </is>
      </c>
      <c r="F6927" t="inlineStr">
        <is>
          <t>Marketplace</t>
        </is>
      </c>
      <c r="G6927" t="inlineStr">
        <is>
          <t>Damaged in Transit</t>
        </is>
      </c>
      <c r="H6927" t="n">
        <v>1</v>
      </c>
      <c r="I6927" t="n">
        <v>504.73</v>
      </c>
    </row>
    <row r="6928">
      <c r="A6928" t="inlineStr">
        <is>
          <t>RET006945</t>
        </is>
      </c>
      <c r="B6928" t="inlineStr">
        <is>
          <t>O043664</t>
        </is>
      </c>
      <c r="C6928" s="25" t="n">
        <v>45851</v>
      </c>
      <c r="D6928" t="inlineStr">
        <is>
          <t>Fashion</t>
        </is>
      </c>
      <c r="E6928" t="inlineStr">
        <is>
          <t>West</t>
        </is>
      </c>
      <c r="F6928" t="inlineStr">
        <is>
          <t>Website</t>
        </is>
      </c>
      <c r="G6928" t="inlineStr">
        <is>
          <t>Size/Fit Issue</t>
        </is>
      </c>
      <c r="H6928" t="n">
        <v>1</v>
      </c>
      <c r="I6928" t="n">
        <v>944.29</v>
      </c>
    </row>
    <row r="6929">
      <c r="A6929" t="inlineStr">
        <is>
          <t>RET006946</t>
        </is>
      </c>
      <c r="B6929" t="inlineStr">
        <is>
          <t>O043665</t>
        </is>
      </c>
      <c r="C6929" s="25" t="n">
        <v>45851</v>
      </c>
      <c r="D6929" t="inlineStr">
        <is>
          <t>Fashion</t>
        </is>
      </c>
      <c r="E6929" t="inlineStr">
        <is>
          <t>North</t>
        </is>
      </c>
      <c r="F6929" t="inlineStr">
        <is>
          <t>Website</t>
        </is>
      </c>
      <c r="G6929" t="inlineStr">
        <is>
          <t>Size/Fit Issue</t>
        </is>
      </c>
      <c r="H6929" t="n">
        <v>1</v>
      </c>
      <c r="I6929" t="n">
        <v>532.3099999999999</v>
      </c>
    </row>
    <row r="6930">
      <c r="A6930" t="inlineStr">
        <is>
          <t>RET006947</t>
        </is>
      </c>
      <c r="B6930" t="inlineStr">
        <is>
          <t>O043669</t>
        </is>
      </c>
      <c r="C6930" s="25" t="n">
        <v>45851</v>
      </c>
      <c r="D6930" t="inlineStr">
        <is>
          <t>Electronics</t>
        </is>
      </c>
      <c r="E6930" t="inlineStr">
        <is>
          <t>West</t>
        </is>
      </c>
      <c r="F6930" t="inlineStr">
        <is>
          <t>Website</t>
        </is>
      </c>
      <c r="G6930" t="inlineStr">
        <is>
          <t>Defective Product</t>
        </is>
      </c>
      <c r="H6930" t="n">
        <v>1</v>
      </c>
      <c r="I6930" t="n">
        <v>5547.63</v>
      </c>
    </row>
    <row r="6931">
      <c r="A6931" t="inlineStr">
        <is>
          <t>RET006948</t>
        </is>
      </c>
      <c r="B6931" t="inlineStr">
        <is>
          <t>O043684</t>
        </is>
      </c>
      <c r="C6931" s="25" t="n">
        <v>45852</v>
      </c>
      <c r="D6931" t="inlineStr">
        <is>
          <t>Fashion</t>
        </is>
      </c>
      <c r="E6931" t="inlineStr">
        <is>
          <t>Central</t>
        </is>
      </c>
      <c r="F6931" t="inlineStr">
        <is>
          <t>Mobile App</t>
        </is>
      </c>
      <c r="G6931" t="inlineStr">
        <is>
          <t>Size/Fit Issue</t>
        </is>
      </c>
      <c r="H6931" t="n">
        <v>2</v>
      </c>
      <c r="I6931" t="n">
        <v>2139.4</v>
      </c>
    </row>
    <row r="6932">
      <c r="A6932" t="inlineStr">
        <is>
          <t>RET006949</t>
        </is>
      </c>
      <c r="B6932" t="inlineStr">
        <is>
          <t>O043690</t>
        </is>
      </c>
      <c r="C6932" s="25" t="n">
        <v>45852</v>
      </c>
      <c r="D6932" t="inlineStr">
        <is>
          <t>Sports</t>
        </is>
      </c>
      <c r="E6932" t="inlineStr">
        <is>
          <t>East</t>
        </is>
      </c>
      <c r="F6932" t="inlineStr">
        <is>
          <t>Retail Store</t>
        </is>
      </c>
      <c r="G6932" t="inlineStr">
        <is>
          <t>Changed Mind</t>
        </is>
      </c>
      <c r="H6932" t="n">
        <v>1</v>
      </c>
      <c r="I6932" t="n">
        <v>697.6900000000001</v>
      </c>
    </row>
    <row r="6933">
      <c r="A6933" t="inlineStr">
        <is>
          <t>RET006950</t>
        </is>
      </c>
      <c r="B6933" t="inlineStr">
        <is>
          <t>O043707</t>
        </is>
      </c>
      <c r="C6933" s="25" t="n">
        <v>45852</v>
      </c>
      <c r="D6933" t="inlineStr">
        <is>
          <t>Fashion</t>
        </is>
      </c>
      <c r="E6933" t="inlineStr">
        <is>
          <t>East</t>
        </is>
      </c>
      <c r="F6933" t="inlineStr">
        <is>
          <t>Website</t>
        </is>
      </c>
      <c r="G6933" t="inlineStr">
        <is>
          <t>Size/Fit Issue</t>
        </is>
      </c>
      <c r="H6933" t="n">
        <v>2</v>
      </c>
      <c r="I6933" t="n">
        <v>991.0700000000001</v>
      </c>
    </row>
    <row r="6934">
      <c r="A6934" t="inlineStr">
        <is>
          <t>RET006951</t>
        </is>
      </c>
      <c r="B6934" t="inlineStr">
        <is>
          <t>O043708</t>
        </is>
      </c>
      <c r="C6934" s="25" t="n">
        <v>45852</v>
      </c>
      <c r="D6934" t="inlineStr">
        <is>
          <t>Books</t>
        </is>
      </c>
      <c r="E6934" t="inlineStr">
        <is>
          <t>South</t>
        </is>
      </c>
      <c r="F6934" t="inlineStr">
        <is>
          <t>Website</t>
        </is>
      </c>
      <c r="G6934" t="inlineStr">
        <is>
          <t>Damaged in Transit</t>
        </is>
      </c>
      <c r="H6934" t="n">
        <v>1</v>
      </c>
      <c r="I6934" t="n">
        <v>431.18</v>
      </c>
    </row>
    <row r="6935">
      <c r="A6935" t="inlineStr">
        <is>
          <t>RET006952</t>
        </is>
      </c>
      <c r="B6935" t="inlineStr">
        <is>
          <t>O043714</t>
        </is>
      </c>
      <c r="C6935" s="25" t="n">
        <v>45852</v>
      </c>
      <c r="D6935" t="inlineStr">
        <is>
          <t>Electronics</t>
        </is>
      </c>
      <c r="E6935" t="inlineStr">
        <is>
          <t>South</t>
        </is>
      </c>
      <c r="F6935" t="inlineStr">
        <is>
          <t>Marketplace</t>
        </is>
      </c>
      <c r="G6935" t="inlineStr">
        <is>
          <t>Defective Product</t>
        </is>
      </c>
      <c r="H6935" t="n">
        <v>1</v>
      </c>
      <c r="I6935" t="n">
        <v>7469.04</v>
      </c>
    </row>
    <row r="6936">
      <c r="A6936" t="inlineStr">
        <is>
          <t>RET006953</t>
        </is>
      </c>
      <c r="B6936" t="inlineStr">
        <is>
          <t>O043717</t>
        </is>
      </c>
      <c r="C6936" s="25" t="n">
        <v>45852</v>
      </c>
      <c r="D6936" t="inlineStr">
        <is>
          <t>Beauty</t>
        </is>
      </c>
      <c r="E6936" t="inlineStr">
        <is>
          <t>West</t>
        </is>
      </c>
      <c r="F6936" t="inlineStr">
        <is>
          <t>Mobile App</t>
        </is>
      </c>
      <c r="G6936" t="inlineStr">
        <is>
          <t>Damaged in Transit</t>
        </is>
      </c>
      <c r="H6936" t="n">
        <v>1</v>
      </c>
      <c r="I6936" t="n">
        <v>2475.78</v>
      </c>
    </row>
    <row r="6937">
      <c r="A6937" t="inlineStr">
        <is>
          <t>RET006954</t>
        </is>
      </c>
      <c r="B6937" t="inlineStr">
        <is>
          <t>O043724</t>
        </is>
      </c>
      <c r="C6937" s="25" t="n">
        <v>45852</v>
      </c>
      <c r="D6937" t="inlineStr">
        <is>
          <t>Books</t>
        </is>
      </c>
      <c r="E6937" t="inlineStr">
        <is>
          <t>West</t>
        </is>
      </c>
      <c r="F6937" t="inlineStr">
        <is>
          <t>Mobile App</t>
        </is>
      </c>
      <c r="G6937" t="inlineStr">
        <is>
          <t>Not as Described</t>
        </is>
      </c>
      <c r="H6937" t="n">
        <v>1</v>
      </c>
      <c r="I6937" t="n">
        <v>561.35</v>
      </c>
    </row>
    <row r="6938">
      <c r="A6938" t="inlineStr">
        <is>
          <t>RET006955</t>
        </is>
      </c>
      <c r="B6938" t="inlineStr">
        <is>
          <t>O043731</t>
        </is>
      </c>
      <c r="C6938" s="25" t="n">
        <v>45853</v>
      </c>
      <c r="D6938" t="inlineStr">
        <is>
          <t>Fashion</t>
        </is>
      </c>
      <c r="E6938" t="inlineStr">
        <is>
          <t>West</t>
        </is>
      </c>
      <c r="F6938" t="inlineStr">
        <is>
          <t>Marketplace</t>
        </is>
      </c>
      <c r="G6938" t="inlineStr">
        <is>
          <t>Size/Fit Issue</t>
        </is>
      </c>
      <c r="H6938" t="n">
        <v>1</v>
      </c>
      <c r="I6938" t="n">
        <v>3313.16</v>
      </c>
    </row>
    <row r="6939">
      <c r="A6939" t="inlineStr">
        <is>
          <t>RET006956</t>
        </is>
      </c>
      <c r="B6939" t="inlineStr">
        <is>
          <t>O043745</t>
        </is>
      </c>
      <c r="C6939" s="25" t="n">
        <v>45853</v>
      </c>
      <c r="D6939" t="inlineStr">
        <is>
          <t>Fashion</t>
        </is>
      </c>
      <c r="E6939" t="inlineStr">
        <is>
          <t>West</t>
        </is>
      </c>
      <c r="F6939" t="inlineStr">
        <is>
          <t>Marketplace</t>
        </is>
      </c>
      <c r="G6939" t="inlineStr">
        <is>
          <t>Defective Product</t>
        </is>
      </c>
      <c r="H6939" t="n">
        <v>1</v>
      </c>
      <c r="I6939" t="n">
        <v>1262.82</v>
      </c>
    </row>
    <row r="6940">
      <c r="A6940" t="inlineStr">
        <is>
          <t>RET006957</t>
        </is>
      </c>
      <c r="B6940" t="inlineStr">
        <is>
          <t>O043747</t>
        </is>
      </c>
      <c r="C6940" s="25" t="n">
        <v>45853</v>
      </c>
      <c r="D6940" t="inlineStr">
        <is>
          <t>Home &amp; Kitchen</t>
        </is>
      </c>
      <c r="E6940" t="inlineStr">
        <is>
          <t>West</t>
        </is>
      </c>
      <c r="F6940" t="inlineStr">
        <is>
          <t>Mobile App</t>
        </is>
      </c>
      <c r="G6940" t="inlineStr">
        <is>
          <t>Changed Mind</t>
        </is>
      </c>
      <c r="H6940" t="n">
        <v>1</v>
      </c>
      <c r="I6940" t="n">
        <v>1874.58</v>
      </c>
    </row>
    <row r="6941">
      <c r="A6941" t="inlineStr">
        <is>
          <t>RET006958</t>
        </is>
      </c>
      <c r="B6941" t="inlineStr">
        <is>
          <t>O043754</t>
        </is>
      </c>
      <c r="C6941" s="25" t="n">
        <v>45853</v>
      </c>
      <c r="D6941" t="inlineStr">
        <is>
          <t>Home &amp; Kitchen</t>
        </is>
      </c>
      <c r="E6941" t="inlineStr">
        <is>
          <t>West</t>
        </is>
      </c>
      <c r="F6941" t="inlineStr">
        <is>
          <t>Mobile App</t>
        </is>
      </c>
      <c r="G6941" t="inlineStr">
        <is>
          <t>Changed Mind</t>
        </is>
      </c>
      <c r="H6941" t="n">
        <v>1</v>
      </c>
      <c r="I6941" t="n">
        <v>2393.69</v>
      </c>
    </row>
    <row r="6942">
      <c r="A6942" t="inlineStr">
        <is>
          <t>RET006959</t>
        </is>
      </c>
      <c r="B6942" t="inlineStr">
        <is>
          <t>O043760</t>
        </is>
      </c>
      <c r="C6942" s="25" t="n">
        <v>45853</v>
      </c>
      <c r="D6942" t="inlineStr">
        <is>
          <t>Fashion</t>
        </is>
      </c>
      <c r="E6942" t="inlineStr">
        <is>
          <t>North</t>
        </is>
      </c>
      <c r="F6942" t="inlineStr">
        <is>
          <t>Mobile App</t>
        </is>
      </c>
      <c r="G6942" t="inlineStr">
        <is>
          <t>Not as Described</t>
        </is>
      </c>
      <c r="H6942" t="n">
        <v>1</v>
      </c>
      <c r="I6942" t="n">
        <v>2130.86</v>
      </c>
    </row>
    <row r="6943">
      <c r="A6943" t="inlineStr">
        <is>
          <t>RET006960</t>
        </is>
      </c>
      <c r="B6943" t="inlineStr">
        <is>
          <t>O043762</t>
        </is>
      </c>
      <c r="C6943" s="25" t="n">
        <v>45853</v>
      </c>
      <c r="D6943" t="inlineStr">
        <is>
          <t>Home &amp; Kitchen</t>
        </is>
      </c>
      <c r="E6943" t="inlineStr">
        <is>
          <t>South</t>
        </is>
      </c>
      <c r="F6943" t="inlineStr">
        <is>
          <t>Retail Store</t>
        </is>
      </c>
      <c r="G6943" t="inlineStr">
        <is>
          <t>Changed Mind</t>
        </is>
      </c>
      <c r="H6943" t="n">
        <v>1</v>
      </c>
      <c r="I6943" t="n">
        <v>4768.77</v>
      </c>
    </row>
    <row r="6944">
      <c r="A6944" t="inlineStr">
        <is>
          <t>RET006961</t>
        </is>
      </c>
      <c r="B6944" t="inlineStr">
        <is>
          <t>O043763</t>
        </is>
      </c>
      <c r="C6944" s="25" t="n">
        <v>45853</v>
      </c>
      <c r="D6944" t="inlineStr">
        <is>
          <t>Fashion</t>
        </is>
      </c>
      <c r="E6944" t="inlineStr">
        <is>
          <t>South</t>
        </is>
      </c>
      <c r="F6944" t="inlineStr">
        <is>
          <t>Marketplace</t>
        </is>
      </c>
      <c r="G6944" t="inlineStr">
        <is>
          <t>Wrong Item Delivered</t>
        </is>
      </c>
      <c r="H6944" t="n">
        <v>1</v>
      </c>
      <c r="I6944" t="n">
        <v>2766.35</v>
      </c>
    </row>
    <row r="6945">
      <c r="A6945" t="inlineStr">
        <is>
          <t>RET006962</t>
        </is>
      </c>
      <c r="B6945" t="inlineStr">
        <is>
          <t>O043786</t>
        </is>
      </c>
      <c r="C6945" s="25" t="n">
        <v>45854</v>
      </c>
      <c r="D6945" t="inlineStr">
        <is>
          <t>Fashion</t>
        </is>
      </c>
      <c r="E6945" t="inlineStr">
        <is>
          <t>South</t>
        </is>
      </c>
      <c r="F6945" t="inlineStr">
        <is>
          <t>Marketplace</t>
        </is>
      </c>
      <c r="G6945" t="inlineStr">
        <is>
          <t>Not Specified</t>
        </is>
      </c>
      <c r="H6945" t="n">
        <v>1</v>
      </c>
      <c r="I6945" t="n">
        <v>1617.15</v>
      </c>
    </row>
    <row r="6946">
      <c r="A6946" t="inlineStr">
        <is>
          <t>RET006963</t>
        </is>
      </c>
      <c r="B6946" t="inlineStr">
        <is>
          <t>O043788</t>
        </is>
      </c>
      <c r="C6946" s="25" t="n">
        <v>45854</v>
      </c>
      <c r="D6946" t="inlineStr">
        <is>
          <t>Fashion</t>
        </is>
      </c>
      <c r="E6946" t="inlineStr">
        <is>
          <t>South</t>
        </is>
      </c>
      <c r="F6946" t="inlineStr">
        <is>
          <t>Mobile App</t>
        </is>
      </c>
      <c r="G6946" t="inlineStr">
        <is>
          <t>Size/Fit Issue</t>
        </is>
      </c>
      <c r="H6946" t="n">
        <v>1</v>
      </c>
      <c r="I6946" t="n">
        <v>1449.45</v>
      </c>
    </row>
    <row r="6947">
      <c r="A6947" t="inlineStr">
        <is>
          <t>RET006964</t>
        </is>
      </c>
      <c r="B6947" t="inlineStr">
        <is>
          <t>O043794</t>
        </is>
      </c>
      <c r="C6947" s="25" t="n">
        <v>45854</v>
      </c>
      <c r="D6947" t="inlineStr">
        <is>
          <t>Beauty</t>
        </is>
      </c>
      <c r="E6947" t="inlineStr">
        <is>
          <t>North</t>
        </is>
      </c>
      <c r="F6947" t="inlineStr">
        <is>
          <t>Mobile App</t>
        </is>
      </c>
      <c r="G6947" t="inlineStr">
        <is>
          <t>Defective Product</t>
        </is>
      </c>
      <c r="H6947" t="n">
        <v>1</v>
      </c>
      <c r="I6947" t="n">
        <v>501</v>
      </c>
    </row>
    <row r="6948">
      <c r="A6948" t="inlineStr">
        <is>
          <t>RET006965</t>
        </is>
      </c>
      <c r="B6948" t="inlineStr">
        <is>
          <t>O043796</t>
        </is>
      </c>
      <c r="C6948" s="25" t="n">
        <v>45854</v>
      </c>
      <c r="D6948" t="inlineStr">
        <is>
          <t>Electronics</t>
        </is>
      </c>
      <c r="E6948" t="inlineStr">
        <is>
          <t>West</t>
        </is>
      </c>
      <c r="F6948" t="inlineStr">
        <is>
          <t>Website</t>
        </is>
      </c>
      <c r="G6948" t="inlineStr">
        <is>
          <t>Defective Product</t>
        </is>
      </c>
      <c r="H6948" t="n">
        <v>1</v>
      </c>
      <c r="I6948" t="n">
        <v>21700.19</v>
      </c>
    </row>
    <row r="6949">
      <c r="A6949" t="inlineStr">
        <is>
          <t>RET006966</t>
        </is>
      </c>
      <c r="B6949" t="inlineStr">
        <is>
          <t>O043811</t>
        </is>
      </c>
      <c r="C6949" s="25" t="n">
        <v>45854</v>
      </c>
      <c r="D6949" t="inlineStr">
        <is>
          <t>Fashion</t>
        </is>
      </c>
      <c r="E6949" t="inlineStr">
        <is>
          <t>East</t>
        </is>
      </c>
      <c r="F6949" t="inlineStr">
        <is>
          <t>Retail Store</t>
        </is>
      </c>
      <c r="G6949" t="inlineStr">
        <is>
          <t>Size/Fit Issue</t>
        </is>
      </c>
      <c r="H6949" t="n">
        <v>1</v>
      </c>
      <c r="I6949" t="n">
        <v>853.38</v>
      </c>
    </row>
    <row r="6950">
      <c r="A6950" t="inlineStr">
        <is>
          <t>RET006967</t>
        </is>
      </c>
      <c r="B6950" t="inlineStr">
        <is>
          <t>O043816</t>
        </is>
      </c>
      <c r="C6950" s="25" t="n">
        <v>45854</v>
      </c>
      <c r="D6950" t="inlineStr">
        <is>
          <t>Beauty</t>
        </is>
      </c>
      <c r="E6950" t="inlineStr">
        <is>
          <t>West</t>
        </is>
      </c>
      <c r="F6950" t="inlineStr">
        <is>
          <t>Marketplace</t>
        </is>
      </c>
      <c r="G6950" t="inlineStr">
        <is>
          <t>Not as Described</t>
        </is>
      </c>
      <c r="H6950" t="n">
        <v>1</v>
      </c>
      <c r="I6950" t="n">
        <v>301.98</v>
      </c>
    </row>
    <row r="6951">
      <c r="A6951" t="inlineStr">
        <is>
          <t>RET006968</t>
        </is>
      </c>
      <c r="B6951" t="inlineStr">
        <is>
          <t>O043822</t>
        </is>
      </c>
      <c r="C6951" s="25" t="n">
        <v>45854</v>
      </c>
      <c r="D6951" t="inlineStr">
        <is>
          <t>Electronics</t>
        </is>
      </c>
      <c r="E6951" t="inlineStr">
        <is>
          <t>West</t>
        </is>
      </c>
      <c r="F6951" t="inlineStr">
        <is>
          <t>Mobile App</t>
        </is>
      </c>
      <c r="G6951" t="inlineStr">
        <is>
          <t>Changed Mind</t>
        </is>
      </c>
      <c r="H6951" t="n">
        <v>1</v>
      </c>
      <c r="I6951" t="n">
        <v>18273.85</v>
      </c>
    </row>
    <row r="6952">
      <c r="A6952" t="inlineStr">
        <is>
          <t>RET006969</t>
        </is>
      </c>
      <c r="B6952" t="inlineStr">
        <is>
          <t>O043826</t>
        </is>
      </c>
      <c r="C6952" s="25" t="n">
        <v>45855</v>
      </c>
      <c r="D6952" t="inlineStr">
        <is>
          <t>Fashion</t>
        </is>
      </c>
      <c r="E6952" t="inlineStr">
        <is>
          <t>South</t>
        </is>
      </c>
      <c r="F6952" t="inlineStr">
        <is>
          <t>Marketplace</t>
        </is>
      </c>
      <c r="G6952" t="inlineStr">
        <is>
          <t>Defective Product</t>
        </is>
      </c>
      <c r="H6952" t="n">
        <v>1</v>
      </c>
      <c r="I6952" t="n">
        <v>596.66</v>
      </c>
    </row>
    <row r="6953">
      <c r="A6953" t="inlineStr">
        <is>
          <t>RET006970</t>
        </is>
      </c>
      <c r="B6953" t="inlineStr">
        <is>
          <t>O043850</t>
        </is>
      </c>
      <c r="C6953" s="25" t="n">
        <v>45855</v>
      </c>
      <c r="D6953" t="inlineStr">
        <is>
          <t>Electronics</t>
        </is>
      </c>
      <c r="E6953" t="inlineStr">
        <is>
          <t>North</t>
        </is>
      </c>
      <c r="F6953" t="inlineStr">
        <is>
          <t>Website</t>
        </is>
      </c>
      <c r="G6953" t="inlineStr">
        <is>
          <t>Changed Mind</t>
        </is>
      </c>
      <c r="H6953" t="n">
        <v>2</v>
      </c>
      <c r="I6953" t="n">
        <v>26323.98</v>
      </c>
    </row>
    <row r="6954">
      <c r="A6954" t="inlineStr">
        <is>
          <t>RET006971</t>
        </is>
      </c>
      <c r="B6954" t="inlineStr">
        <is>
          <t>O043850</t>
        </is>
      </c>
      <c r="C6954" s="25" t="n">
        <v>45855</v>
      </c>
      <c r="D6954" t="inlineStr">
        <is>
          <t>Fashion</t>
        </is>
      </c>
      <c r="E6954" t="inlineStr">
        <is>
          <t>North</t>
        </is>
      </c>
      <c r="F6954" t="inlineStr">
        <is>
          <t>Website</t>
        </is>
      </c>
      <c r="G6954" t="inlineStr">
        <is>
          <t>Changed Mind</t>
        </is>
      </c>
      <c r="H6954" t="n">
        <v>1</v>
      </c>
      <c r="I6954" t="n">
        <v>1137.95</v>
      </c>
    </row>
    <row r="6955">
      <c r="A6955" t="inlineStr">
        <is>
          <t>RET006972</t>
        </is>
      </c>
      <c r="B6955" t="inlineStr">
        <is>
          <t>O043862</t>
        </is>
      </c>
      <c r="C6955" s="25" t="n">
        <v>45855</v>
      </c>
      <c r="D6955" t="inlineStr">
        <is>
          <t>Fashion</t>
        </is>
      </c>
      <c r="E6955" t="inlineStr">
        <is>
          <t>South</t>
        </is>
      </c>
      <c r="F6955" t="inlineStr">
        <is>
          <t>Website</t>
        </is>
      </c>
      <c r="G6955" t="inlineStr">
        <is>
          <t>Defective Product</t>
        </is>
      </c>
      <c r="H6955" t="n">
        <v>1</v>
      </c>
      <c r="I6955" t="n">
        <v>2485.57</v>
      </c>
    </row>
    <row r="6956">
      <c r="A6956" t="inlineStr">
        <is>
          <t>RET006973</t>
        </is>
      </c>
      <c r="B6956" t="inlineStr">
        <is>
          <t>O043871</t>
        </is>
      </c>
      <c r="C6956" s="25" t="n">
        <v>45855</v>
      </c>
      <c r="D6956" t="inlineStr">
        <is>
          <t>Beauty</t>
        </is>
      </c>
      <c r="E6956" t="inlineStr">
        <is>
          <t>East</t>
        </is>
      </c>
      <c r="F6956" t="inlineStr">
        <is>
          <t>Mobile App</t>
        </is>
      </c>
      <c r="G6956" t="inlineStr">
        <is>
          <t>Wrong Item Delivered</t>
        </is>
      </c>
      <c r="H6956" t="n">
        <v>1</v>
      </c>
      <c r="I6956" t="n">
        <v>593.8</v>
      </c>
    </row>
    <row r="6957">
      <c r="A6957" t="inlineStr">
        <is>
          <t>RET006974</t>
        </is>
      </c>
      <c r="B6957" t="inlineStr">
        <is>
          <t>O043874</t>
        </is>
      </c>
      <c r="C6957" s="25" t="n">
        <v>45855</v>
      </c>
      <c r="D6957" t="inlineStr">
        <is>
          <t>Sports</t>
        </is>
      </c>
      <c r="E6957" t="inlineStr">
        <is>
          <t>North</t>
        </is>
      </c>
      <c r="F6957" t="inlineStr">
        <is>
          <t>Website</t>
        </is>
      </c>
      <c r="G6957" t="inlineStr">
        <is>
          <t>Changed Mind</t>
        </is>
      </c>
      <c r="H6957" t="n">
        <v>1</v>
      </c>
      <c r="I6957" t="n">
        <v>642.63</v>
      </c>
    </row>
    <row r="6958">
      <c r="A6958" t="inlineStr">
        <is>
          <t>RET006975</t>
        </is>
      </c>
      <c r="B6958" t="inlineStr">
        <is>
          <t>O043882</t>
        </is>
      </c>
      <c r="C6958" s="25" t="n">
        <v>45856</v>
      </c>
      <c r="D6958" t="inlineStr">
        <is>
          <t>Sports</t>
        </is>
      </c>
      <c r="E6958" t="inlineStr">
        <is>
          <t>East</t>
        </is>
      </c>
      <c r="F6958" t="inlineStr">
        <is>
          <t>Mobile App</t>
        </is>
      </c>
      <c r="G6958" t="inlineStr">
        <is>
          <t>Size/Fit Issue</t>
        </is>
      </c>
      <c r="H6958" t="n">
        <v>1</v>
      </c>
      <c r="I6958" t="n">
        <v>1037.25</v>
      </c>
    </row>
    <row r="6959">
      <c r="A6959" t="inlineStr">
        <is>
          <t>RET006976</t>
        </is>
      </c>
      <c r="B6959" t="inlineStr">
        <is>
          <t>O043900</t>
        </is>
      </c>
      <c r="C6959" s="25" t="n">
        <v>45856</v>
      </c>
      <c r="D6959" t="inlineStr">
        <is>
          <t>Home &amp; Kitchen</t>
        </is>
      </c>
      <c r="E6959" t="inlineStr">
        <is>
          <t>South</t>
        </is>
      </c>
      <c r="F6959" t="inlineStr">
        <is>
          <t>Marketplace</t>
        </is>
      </c>
      <c r="G6959" t="inlineStr">
        <is>
          <t>Wrong Item Delivered</t>
        </is>
      </c>
      <c r="H6959" t="n">
        <v>1</v>
      </c>
      <c r="I6959" t="n">
        <v>1449.45</v>
      </c>
    </row>
    <row r="6960">
      <c r="A6960" t="inlineStr">
        <is>
          <t>RET006977</t>
        </is>
      </c>
      <c r="B6960" t="inlineStr">
        <is>
          <t>O043903</t>
        </is>
      </c>
      <c r="C6960" s="25" t="n">
        <v>45856</v>
      </c>
      <c r="D6960" t="inlineStr">
        <is>
          <t>Fashion</t>
        </is>
      </c>
      <c r="E6960" t="inlineStr">
        <is>
          <t>West</t>
        </is>
      </c>
      <c r="F6960" t="inlineStr">
        <is>
          <t>Marketplace</t>
        </is>
      </c>
      <c r="G6960" t="inlineStr">
        <is>
          <t>Not as Described</t>
        </is>
      </c>
      <c r="H6960" t="n">
        <v>1</v>
      </c>
      <c r="I6960" t="n">
        <v>1099.01</v>
      </c>
    </row>
    <row r="6961">
      <c r="A6961" t="inlineStr">
        <is>
          <t>RET006978</t>
        </is>
      </c>
      <c r="B6961" t="inlineStr">
        <is>
          <t>O043905</t>
        </is>
      </c>
      <c r="C6961" s="25" t="n">
        <v>45856</v>
      </c>
      <c r="D6961" t="inlineStr">
        <is>
          <t>Fashion</t>
        </is>
      </c>
      <c r="E6961" t="inlineStr">
        <is>
          <t>East</t>
        </is>
      </c>
      <c r="F6961" t="inlineStr">
        <is>
          <t>Marketplace</t>
        </is>
      </c>
      <c r="G6961" t="inlineStr">
        <is>
          <t>Size/Fit Issue</t>
        </is>
      </c>
      <c r="H6961" t="n">
        <v>1</v>
      </c>
      <c r="I6961" t="n">
        <v>1807.41</v>
      </c>
    </row>
    <row r="6962">
      <c r="A6962" t="inlineStr">
        <is>
          <t>RET006979</t>
        </is>
      </c>
      <c r="B6962" t="inlineStr">
        <is>
          <t>O043906</t>
        </is>
      </c>
      <c r="C6962" s="25" t="n">
        <v>45856</v>
      </c>
      <c r="D6962" t="inlineStr">
        <is>
          <t>Sports</t>
        </is>
      </c>
      <c r="E6962" t="inlineStr">
        <is>
          <t>South</t>
        </is>
      </c>
      <c r="F6962" t="inlineStr">
        <is>
          <t>Website</t>
        </is>
      </c>
      <c r="G6962" t="inlineStr">
        <is>
          <t>Changed Mind</t>
        </is>
      </c>
      <c r="H6962" t="n">
        <v>1</v>
      </c>
      <c r="I6962" t="n">
        <v>1148.28</v>
      </c>
    </row>
    <row r="6963">
      <c r="A6963" t="inlineStr">
        <is>
          <t>RET006980</t>
        </is>
      </c>
      <c r="B6963" t="inlineStr">
        <is>
          <t>O043907</t>
        </is>
      </c>
      <c r="C6963" s="25" t="n">
        <v>45856</v>
      </c>
      <c r="D6963" t="inlineStr">
        <is>
          <t>Fashion</t>
        </is>
      </c>
      <c r="E6963" t="inlineStr">
        <is>
          <t>West</t>
        </is>
      </c>
      <c r="F6963" t="inlineStr">
        <is>
          <t>Website</t>
        </is>
      </c>
      <c r="G6963" t="inlineStr">
        <is>
          <t>Size/Fit Issue</t>
        </is>
      </c>
      <c r="H6963" t="n">
        <v>1</v>
      </c>
      <c r="I6963" t="n">
        <v>1332.64</v>
      </c>
    </row>
    <row r="6964">
      <c r="A6964" t="inlineStr">
        <is>
          <t>RET006981</t>
        </is>
      </c>
      <c r="B6964" t="inlineStr">
        <is>
          <t>O043909</t>
        </is>
      </c>
      <c r="C6964" s="25" t="n">
        <v>45856</v>
      </c>
      <c r="D6964" t="inlineStr">
        <is>
          <t>Electronics</t>
        </is>
      </c>
      <c r="E6964" t="inlineStr">
        <is>
          <t>East</t>
        </is>
      </c>
      <c r="F6964" t="inlineStr">
        <is>
          <t>Mobile App</t>
        </is>
      </c>
      <c r="G6964" t="inlineStr">
        <is>
          <t>Changed Mind</t>
        </is>
      </c>
      <c r="H6964" t="n">
        <v>1</v>
      </c>
      <c r="I6964" t="n">
        <v>1916.7</v>
      </c>
    </row>
    <row r="6965">
      <c r="A6965" t="inlineStr">
        <is>
          <t>RET006982</t>
        </is>
      </c>
      <c r="B6965" t="inlineStr">
        <is>
          <t>O043933</t>
        </is>
      </c>
      <c r="C6965" s="25" t="n">
        <v>45856</v>
      </c>
      <c r="D6965" t="inlineStr">
        <is>
          <t>Fashion</t>
        </is>
      </c>
      <c r="E6965" t="inlineStr">
        <is>
          <t>South</t>
        </is>
      </c>
      <c r="F6965" t="inlineStr">
        <is>
          <t>Mobile App</t>
        </is>
      </c>
      <c r="G6965" t="inlineStr">
        <is>
          <t>Size/Fit Issue</t>
        </is>
      </c>
      <c r="H6965" t="n">
        <v>1</v>
      </c>
      <c r="I6965" t="n">
        <v>625.76</v>
      </c>
    </row>
    <row r="6966">
      <c r="A6966" t="inlineStr">
        <is>
          <t>RET006983</t>
        </is>
      </c>
      <c r="B6966" t="inlineStr">
        <is>
          <t>O043947</t>
        </is>
      </c>
      <c r="C6966" s="25" t="n">
        <v>45856</v>
      </c>
      <c r="D6966" t="inlineStr">
        <is>
          <t>Electronics</t>
        </is>
      </c>
      <c r="E6966" t="inlineStr">
        <is>
          <t>Central</t>
        </is>
      </c>
      <c r="F6966" t="inlineStr">
        <is>
          <t>Website</t>
        </is>
      </c>
      <c r="G6966" t="inlineStr">
        <is>
          <t>Damaged in Transit</t>
        </is>
      </c>
      <c r="H6966" t="n">
        <v>1</v>
      </c>
      <c r="I6966" t="n">
        <v>4653.64</v>
      </c>
    </row>
    <row r="6967">
      <c r="A6967" t="inlineStr">
        <is>
          <t>RET006984</t>
        </is>
      </c>
      <c r="B6967" t="inlineStr">
        <is>
          <t>O043948</t>
        </is>
      </c>
      <c r="C6967" s="25" t="n">
        <v>45856</v>
      </c>
      <c r="D6967" t="inlineStr">
        <is>
          <t>Fashion</t>
        </is>
      </c>
      <c r="E6967" t="inlineStr">
        <is>
          <t>North</t>
        </is>
      </c>
      <c r="F6967" t="inlineStr">
        <is>
          <t>Mobile App</t>
        </is>
      </c>
      <c r="G6967" t="inlineStr">
        <is>
          <t>Not as Described</t>
        </is>
      </c>
      <c r="H6967" t="n">
        <v>1</v>
      </c>
      <c r="I6967" t="n">
        <v>255.85</v>
      </c>
    </row>
    <row r="6968">
      <c r="A6968" t="inlineStr">
        <is>
          <t>RET006985</t>
        </is>
      </c>
      <c r="B6968" t="inlineStr">
        <is>
          <t>O043951</t>
        </is>
      </c>
      <c r="C6968" s="25" t="n">
        <v>45856</v>
      </c>
      <c r="D6968" t="inlineStr">
        <is>
          <t>Fashion</t>
        </is>
      </c>
      <c r="E6968" t="inlineStr">
        <is>
          <t>West</t>
        </is>
      </c>
      <c r="F6968" t="inlineStr">
        <is>
          <t>Marketplace</t>
        </is>
      </c>
      <c r="G6968" t="inlineStr">
        <is>
          <t>Size/Fit Issue</t>
        </is>
      </c>
      <c r="H6968" t="n">
        <v>1</v>
      </c>
      <c r="I6968" t="n">
        <v>476.01</v>
      </c>
    </row>
    <row r="6969">
      <c r="A6969" t="inlineStr">
        <is>
          <t>RET006986</t>
        </is>
      </c>
      <c r="B6969" t="inlineStr">
        <is>
          <t>O043964</t>
        </is>
      </c>
      <c r="C6969" s="25" t="n">
        <v>45857</v>
      </c>
      <c r="D6969" t="inlineStr">
        <is>
          <t>Fashion</t>
        </is>
      </c>
      <c r="E6969" t="inlineStr">
        <is>
          <t>East</t>
        </is>
      </c>
      <c r="F6969" t="inlineStr">
        <is>
          <t>Website</t>
        </is>
      </c>
      <c r="G6969" t="inlineStr">
        <is>
          <t>Not as Described</t>
        </is>
      </c>
      <c r="H6969" t="n">
        <v>1</v>
      </c>
      <c r="I6969" t="n">
        <v>1617.15</v>
      </c>
    </row>
    <row r="6970">
      <c r="A6970" t="inlineStr">
        <is>
          <t>RET006987</t>
        </is>
      </c>
      <c r="B6970" t="inlineStr">
        <is>
          <t>O043971</t>
        </is>
      </c>
      <c r="C6970" s="25" t="n">
        <v>45857</v>
      </c>
      <c r="D6970" t="inlineStr">
        <is>
          <t>Home &amp; Kitchen</t>
        </is>
      </c>
      <c r="E6970" t="inlineStr">
        <is>
          <t>South</t>
        </is>
      </c>
      <c r="F6970" t="inlineStr">
        <is>
          <t>Website</t>
        </is>
      </c>
      <c r="G6970" t="inlineStr">
        <is>
          <t>Damaged in Transit</t>
        </is>
      </c>
      <c r="H6970" t="n">
        <v>1</v>
      </c>
      <c r="I6970" t="n">
        <v>3113.93</v>
      </c>
    </row>
    <row r="6971">
      <c r="A6971" t="inlineStr">
        <is>
          <t>RET006988</t>
        </is>
      </c>
      <c r="B6971" t="inlineStr">
        <is>
          <t>O043987</t>
        </is>
      </c>
      <c r="C6971" s="25" t="n">
        <v>45857</v>
      </c>
      <c r="D6971" t="inlineStr">
        <is>
          <t>Beauty</t>
        </is>
      </c>
      <c r="E6971" t="inlineStr">
        <is>
          <t>North</t>
        </is>
      </c>
      <c r="F6971" t="inlineStr">
        <is>
          <t>Mobile App</t>
        </is>
      </c>
      <c r="G6971" t="inlineStr">
        <is>
          <t>Changed Mind</t>
        </is>
      </c>
      <c r="H6971" t="n">
        <v>1</v>
      </c>
      <c r="I6971" t="n">
        <v>602.5599999999999</v>
      </c>
    </row>
    <row r="6972">
      <c r="A6972" t="inlineStr">
        <is>
          <t>RET006989</t>
        </is>
      </c>
      <c r="B6972" t="inlineStr">
        <is>
          <t>O043992</t>
        </is>
      </c>
      <c r="C6972" s="25" t="n">
        <v>45857</v>
      </c>
      <c r="D6972" t="inlineStr">
        <is>
          <t>Fashion</t>
        </is>
      </c>
      <c r="E6972" t="inlineStr">
        <is>
          <t>East</t>
        </is>
      </c>
      <c r="F6972" t="inlineStr">
        <is>
          <t>Website</t>
        </is>
      </c>
      <c r="G6972" t="inlineStr">
        <is>
          <t>Size/Fit Issue</t>
        </is>
      </c>
      <c r="H6972" t="n">
        <v>1</v>
      </c>
      <c r="I6972" t="n">
        <v>1469.89</v>
      </c>
    </row>
    <row r="6973">
      <c r="A6973" t="inlineStr">
        <is>
          <t>RET006990</t>
        </is>
      </c>
      <c r="B6973" t="inlineStr">
        <is>
          <t>O044000</t>
        </is>
      </c>
      <c r="C6973" s="25" t="n">
        <v>45857</v>
      </c>
      <c r="D6973" t="inlineStr">
        <is>
          <t>Beauty</t>
        </is>
      </c>
      <c r="E6973" t="inlineStr">
        <is>
          <t>South</t>
        </is>
      </c>
      <c r="F6973" t="inlineStr">
        <is>
          <t>Mobile App</t>
        </is>
      </c>
      <c r="G6973" t="inlineStr">
        <is>
          <t>Defective Product</t>
        </is>
      </c>
      <c r="H6973" t="n">
        <v>1</v>
      </c>
      <c r="I6973" t="n">
        <v>377.48</v>
      </c>
    </row>
    <row r="6974">
      <c r="A6974" t="inlineStr">
        <is>
          <t>RET006991</t>
        </is>
      </c>
      <c r="B6974" t="inlineStr">
        <is>
          <t>O044003</t>
        </is>
      </c>
      <c r="C6974" s="25" t="n">
        <v>45857</v>
      </c>
      <c r="D6974" t="inlineStr">
        <is>
          <t>Home &amp; Kitchen</t>
        </is>
      </c>
      <c r="E6974" t="inlineStr">
        <is>
          <t>West</t>
        </is>
      </c>
      <c r="F6974" t="inlineStr">
        <is>
          <t>Marketplace</t>
        </is>
      </c>
      <c r="G6974" t="inlineStr">
        <is>
          <t>Not as Described</t>
        </is>
      </c>
      <c r="H6974" t="n">
        <v>2</v>
      </c>
      <c r="I6974" t="n">
        <v>8106.92</v>
      </c>
    </row>
    <row r="6975">
      <c r="A6975" t="inlineStr">
        <is>
          <t>RET006992</t>
        </is>
      </c>
      <c r="B6975" t="inlineStr">
        <is>
          <t>O044007</t>
        </is>
      </c>
      <c r="C6975" s="25" t="n">
        <v>45857</v>
      </c>
      <c r="D6975" t="inlineStr">
        <is>
          <t>Fashion</t>
        </is>
      </c>
      <c r="E6975" t="inlineStr">
        <is>
          <t>Central</t>
        </is>
      </c>
      <c r="F6975" t="inlineStr">
        <is>
          <t>Mobile App</t>
        </is>
      </c>
      <c r="G6975" t="inlineStr">
        <is>
          <t>Defective Product</t>
        </is>
      </c>
      <c r="H6975" t="n">
        <v>1</v>
      </c>
      <c r="I6975" t="n">
        <v>512.73</v>
      </c>
    </row>
    <row r="6976">
      <c r="A6976" t="inlineStr">
        <is>
          <t>RET006993</t>
        </is>
      </c>
      <c r="B6976" t="inlineStr">
        <is>
          <t>O044007</t>
        </is>
      </c>
      <c r="C6976" s="25" t="n">
        <v>45857</v>
      </c>
      <c r="D6976" t="inlineStr">
        <is>
          <t>Fashion</t>
        </is>
      </c>
      <c r="E6976" t="inlineStr">
        <is>
          <t>Central</t>
        </is>
      </c>
      <c r="F6976" t="inlineStr">
        <is>
          <t>Mobile App</t>
        </is>
      </c>
      <c r="G6976" t="inlineStr">
        <is>
          <t>Not as Described</t>
        </is>
      </c>
      <c r="H6976" t="n">
        <v>1</v>
      </c>
      <c r="I6976" t="n">
        <v>592.8200000000001</v>
      </c>
    </row>
    <row r="6977">
      <c r="A6977" t="inlineStr">
        <is>
          <t>RET006994</t>
        </is>
      </c>
      <c r="B6977" t="inlineStr">
        <is>
          <t>O044011</t>
        </is>
      </c>
      <c r="C6977" s="25" t="n">
        <v>45857</v>
      </c>
      <c r="D6977" t="inlineStr">
        <is>
          <t>Fashion</t>
        </is>
      </c>
      <c r="E6977" t="inlineStr">
        <is>
          <t>East</t>
        </is>
      </c>
      <c r="F6977" t="inlineStr">
        <is>
          <t>Marketplace</t>
        </is>
      </c>
      <c r="G6977" t="inlineStr">
        <is>
          <t>Size/Fit Issue</t>
        </is>
      </c>
      <c r="H6977" t="n">
        <v>1</v>
      </c>
      <c r="I6977" t="n">
        <v>1359.73</v>
      </c>
    </row>
    <row r="6978">
      <c r="A6978" t="inlineStr">
        <is>
          <t>RET006995</t>
        </is>
      </c>
      <c r="B6978" t="inlineStr">
        <is>
          <t>O044020</t>
        </is>
      </c>
      <c r="C6978" s="25" t="n">
        <v>45857</v>
      </c>
      <c r="D6978" t="inlineStr">
        <is>
          <t>Books</t>
        </is>
      </c>
      <c r="E6978" t="inlineStr">
        <is>
          <t>North</t>
        </is>
      </c>
      <c r="F6978" t="inlineStr">
        <is>
          <t>Mobile App</t>
        </is>
      </c>
      <c r="G6978" t="inlineStr">
        <is>
          <t>Defective Product</t>
        </is>
      </c>
      <c r="H6978" t="n">
        <v>1</v>
      </c>
      <c r="I6978" t="n">
        <v>594.9299999999999</v>
      </c>
    </row>
    <row r="6979">
      <c r="A6979" t="inlineStr">
        <is>
          <t>RET006996</t>
        </is>
      </c>
      <c r="B6979" t="inlineStr">
        <is>
          <t>O044023</t>
        </is>
      </c>
      <c r="C6979" s="25" t="n">
        <v>45858</v>
      </c>
      <c r="D6979" t="inlineStr">
        <is>
          <t>Home &amp; Kitchen</t>
        </is>
      </c>
      <c r="E6979" t="inlineStr">
        <is>
          <t>West</t>
        </is>
      </c>
      <c r="F6979" t="inlineStr">
        <is>
          <t>Unknown</t>
        </is>
      </c>
      <c r="G6979" t="inlineStr">
        <is>
          <t>Not as Described</t>
        </is>
      </c>
      <c r="H6979" t="n">
        <v>1</v>
      </c>
      <c r="I6979" t="n">
        <v>1930.71</v>
      </c>
    </row>
    <row r="6980">
      <c r="A6980" t="inlineStr">
        <is>
          <t>RET006997</t>
        </is>
      </c>
      <c r="B6980" t="inlineStr">
        <is>
          <t>O044029</t>
        </is>
      </c>
      <c r="C6980" s="25" t="n">
        <v>45858</v>
      </c>
      <c r="D6980" t="inlineStr">
        <is>
          <t>Beauty</t>
        </is>
      </c>
      <c r="E6980" t="inlineStr">
        <is>
          <t>West</t>
        </is>
      </c>
      <c r="F6980" t="inlineStr">
        <is>
          <t>Mobile App</t>
        </is>
      </c>
      <c r="G6980" t="inlineStr">
        <is>
          <t>Changed Mind</t>
        </is>
      </c>
      <c r="H6980" t="n">
        <v>1</v>
      </c>
      <c r="I6980" t="n">
        <v>914.0599999999999</v>
      </c>
    </row>
    <row r="6981">
      <c r="A6981" t="inlineStr">
        <is>
          <t>RET006998</t>
        </is>
      </c>
      <c r="B6981" t="inlineStr">
        <is>
          <t>O044029</t>
        </is>
      </c>
      <c r="C6981" s="25" t="n">
        <v>45858</v>
      </c>
      <c r="D6981" t="inlineStr">
        <is>
          <t>Fashion</t>
        </is>
      </c>
      <c r="E6981" t="inlineStr">
        <is>
          <t>West</t>
        </is>
      </c>
      <c r="F6981" t="inlineStr">
        <is>
          <t>Mobile App</t>
        </is>
      </c>
      <c r="G6981" t="inlineStr">
        <is>
          <t>Late Delivery</t>
        </is>
      </c>
      <c r="H6981" t="n">
        <v>1</v>
      </c>
      <c r="I6981" t="n">
        <v>3717.57</v>
      </c>
    </row>
    <row r="6982">
      <c r="A6982" t="inlineStr">
        <is>
          <t>RET006999</t>
        </is>
      </c>
      <c r="B6982" t="inlineStr">
        <is>
          <t>O044039</t>
        </is>
      </c>
      <c r="C6982" s="25" t="n">
        <v>45858</v>
      </c>
      <c r="D6982" t="inlineStr">
        <is>
          <t>Fashion</t>
        </is>
      </c>
      <c r="E6982" t="inlineStr">
        <is>
          <t>East</t>
        </is>
      </c>
      <c r="F6982" t="inlineStr">
        <is>
          <t>Marketplace</t>
        </is>
      </c>
      <c r="G6982" t="inlineStr">
        <is>
          <t>Size/Fit Issue</t>
        </is>
      </c>
      <c r="H6982" t="n">
        <v>1</v>
      </c>
      <c r="I6982" t="n">
        <v>2485.57</v>
      </c>
    </row>
    <row r="6983">
      <c r="A6983" t="inlineStr">
        <is>
          <t>RET007000</t>
        </is>
      </c>
      <c r="B6983" t="inlineStr">
        <is>
          <t>O044044</t>
        </is>
      </c>
      <c r="C6983" s="25" t="n">
        <v>45858</v>
      </c>
      <c r="D6983" t="inlineStr">
        <is>
          <t>Electronics</t>
        </is>
      </c>
      <c r="E6983" t="inlineStr">
        <is>
          <t>South</t>
        </is>
      </c>
      <c r="F6983" t="inlineStr">
        <is>
          <t>Website</t>
        </is>
      </c>
      <c r="G6983" t="inlineStr">
        <is>
          <t>Defective Product</t>
        </is>
      </c>
      <c r="H6983" t="n">
        <v>1</v>
      </c>
      <c r="I6983" t="n">
        <v>4057.68</v>
      </c>
    </row>
    <row r="6984">
      <c r="A6984" t="inlineStr">
        <is>
          <t>RET007001</t>
        </is>
      </c>
      <c r="B6984" t="inlineStr">
        <is>
          <t>O044049</t>
        </is>
      </c>
      <c r="C6984" s="25" t="n">
        <v>45858</v>
      </c>
      <c r="D6984" t="inlineStr">
        <is>
          <t>Electronics</t>
        </is>
      </c>
      <c r="E6984" t="inlineStr">
        <is>
          <t>South</t>
        </is>
      </c>
      <c r="F6984" t="inlineStr">
        <is>
          <t>Mobile App</t>
        </is>
      </c>
      <c r="G6984" t="inlineStr">
        <is>
          <t>Not as Described</t>
        </is>
      </c>
      <c r="H6984" t="n">
        <v>1</v>
      </c>
      <c r="I6984" t="n">
        <v>21700.19</v>
      </c>
    </row>
    <row r="6985">
      <c r="A6985" t="inlineStr">
        <is>
          <t>RET007002</t>
        </is>
      </c>
      <c r="B6985" t="inlineStr">
        <is>
          <t>O044051</t>
        </is>
      </c>
      <c r="C6985" s="25" t="n">
        <v>45858</v>
      </c>
      <c r="D6985" t="inlineStr">
        <is>
          <t>Electronics</t>
        </is>
      </c>
      <c r="E6985" t="inlineStr">
        <is>
          <t>South</t>
        </is>
      </c>
      <c r="F6985" t="inlineStr">
        <is>
          <t>Mobile App</t>
        </is>
      </c>
      <c r="G6985" t="inlineStr">
        <is>
          <t>Defective Product</t>
        </is>
      </c>
      <c r="H6985" t="n">
        <v>1</v>
      </c>
      <c r="I6985" t="n">
        <v>8993.610000000001</v>
      </c>
    </row>
    <row r="6986">
      <c r="A6986" t="inlineStr">
        <is>
          <t>RET007003</t>
        </is>
      </c>
      <c r="B6986" t="inlineStr">
        <is>
          <t>O044061</t>
        </is>
      </c>
      <c r="C6986" s="25" t="n">
        <v>45858</v>
      </c>
      <c r="D6986" t="inlineStr">
        <is>
          <t>Fashion</t>
        </is>
      </c>
      <c r="E6986" t="inlineStr">
        <is>
          <t>South</t>
        </is>
      </c>
      <c r="F6986" t="inlineStr">
        <is>
          <t>Website</t>
        </is>
      </c>
      <c r="G6986" t="inlineStr">
        <is>
          <t>Size/Fit Issue</t>
        </is>
      </c>
      <c r="H6986" t="n">
        <v>1</v>
      </c>
      <c r="I6986" t="n">
        <v>2520.24</v>
      </c>
    </row>
    <row r="6987">
      <c r="A6987" t="inlineStr">
        <is>
          <t>RET007004</t>
        </is>
      </c>
      <c r="B6987" t="inlineStr">
        <is>
          <t>O044070</t>
        </is>
      </c>
      <c r="C6987" s="25" t="n">
        <v>45858</v>
      </c>
      <c r="D6987" t="inlineStr">
        <is>
          <t>Fashion</t>
        </is>
      </c>
      <c r="E6987" t="inlineStr">
        <is>
          <t>West</t>
        </is>
      </c>
      <c r="F6987" t="inlineStr">
        <is>
          <t>Retail Store</t>
        </is>
      </c>
      <c r="G6987" t="inlineStr">
        <is>
          <t>Late Delivery</t>
        </is>
      </c>
      <c r="H6987" t="n">
        <v>1</v>
      </c>
      <c r="I6987" t="n">
        <v>701.96</v>
      </c>
    </row>
    <row r="6988">
      <c r="A6988" t="inlineStr">
        <is>
          <t>RET007005</t>
        </is>
      </c>
      <c r="B6988" t="inlineStr">
        <is>
          <t>O044072</t>
        </is>
      </c>
      <c r="C6988" s="25" t="n">
        <v>45858</v>
      </c>
      <c r="D6988" t="inlineStr">
        <is>
          <t>Fashion</t>
        </is>
      </c>
      <c r="E6988" t="inlineStr">
        <is>
          <t>East</t>
        </is>
      </c>
      <c r="F6988" t="inlineStr">
        <is>
          <t>Mobile App</t>
        </is>
      </c>
      <c r="G6988" t="inlineStr">
        <is>
          <t>Changed Mind</t>
        </is>
      </c>
      <c r="H6988" t="n">
        <v>1</v>
      </c>
      <c r="I6988" t="n">
        <v>1030.87</v>
      </c>
    </row>
    <row r="6989">
      <c r="A6989" t="inlineStr">
        <is>
          <t>RET007006</t>
        </is>
      </c>
      <c r="B6989" t="inlineStr">
        <is>
          <t>O044086</t>
        </is>
      </c>
      <c r="C6989" s="25" t="n">
        <v>45859</v>
      </c>
      <c r="D6989" t="inlineStr">
        <is>
          <t>Books</t>
        </is>
      </c>
      <c r="E6989" t="inlineStr">
        <is>
          <t>West</t>
        </is>
      </c>
      <c r="F6989" t="inlineStr">
        <is>
          <t>Marketplace</t>
        </is>
      </c>
      <c r="G6989" t="inlineStr">
        <is>
          <t>Damaged in Transit</t>
        </is>
      </c>
      <c r="H6989" t="n">
        <v>1</v>
      </c>
      <c r="I6989" t="n">
        <v>345.03</v>
      </c>
    </row>
    <row r="6990">
      <c r="A6990" t="inlineStr">
        <is>
          <t>RET007007</t>
        </is>
      </c>
      <c r="B6990" t="inlineStr">
        <is>
          <t>O044093</t>
        </is>
      </c>
      <c r="C6990" s="25" t="n">
        <v>45859</v>
      </c>
      <c r="D6990" t="inlineStr">
        <is>
          <t>Fashion</t>
        </is>
      </c>
      <c r="E6990" t="inlineStr">
        <is>
          <t>East</t>
        </is>
      </c>
      <c r="F6990" t="inlineStr">
        <is>
          <t>Mobile App</t>
        </is>
      </c>
      <c r="G6990" t="inlineStr">
        <is>
          <t>Size/Fit Issue</t>
        </is>
      </c>
      <c r="H6990" t="n">
        <v>1</v>
      </c>
      <c r="I6990" t="n">
        <v>1293.7</v>
      </c>
    </row>
    <row r="6991">
      <c r="A6991" t="inlineStr">
        <is>
          <t>RET007008</t>
        </is>
      </c>
      <c r="B6991" t="inlineStr">
        <is>
          <t>O044110</t>
        </is>
      </c>
      <c r="C6991" s="25" t="n">
        <v>45859</v>
      </c>
      <c r="D6991" t="inlineStr">
        <is>
          <t>Electronics</t>
        </is>
      </c>
      <c r="E6991" t="inlineStr">
        <is>
          <t>North</t>
        </is>
      </c>
      <c r="F6991" t="inlineStr">
        <is>
          <t>Marketplace</t>
        </is>
      </c>
      <c r="G6991" t="inlineStr">
        <is>
          <t>Damaged in Transit</t>
        </is>
      </c>
      <c r="H6991" t="n">
        <v>1</v>
      </c>
      <c r="I6991" t="n">
        <v>12274.1</v>
      </c>
    </row>
    <row r="6992">
      <c r="A6992" t="inlineStr">
        <is>
          <t>RET007009</t>
        </is>
      </c>
      <c r="B6992" t="inlineStr">
        <is>
          <t>O044110</t>
        </is>
      </c>
      <c r="C6992" s="25" t="n">
        <v>45859</v>
      </c>
      <c r="D6992" t="inlineStr">
        <is>
          <t>Fashion</t>
        </is>
      </c>
      <c r="E6992" t="inlineStr">
        <is>
          <t>North</t>
        </is>
      </c>
      <c r="F6992" t="inlineStr">
        <is>
          <t>Marketplace</t>
        </is>
      </c>
      <c r="G6992" t="inlineStr">
        <is>
          <t>Size/Fit Issue</t>
        </is>
      </c>
      <c r="H6992" t="n">
        <v>1</v>
      </c>
      <c r="I6992" t="n">
        <v>222.92</v>
      </c>
    </row>
    <row r="6993">
      <c r="A6993" t="inlineStr">
        <is>
          <t>RET007010</t>
        </is>
      </c>
      <c r="B6993" t="inlineStr">
        <is>
          <t>O044116</t>
        </is>
      </c>
      <c r="C6993" s="25" t="n">
        <v>45859</v>
      </c>
      <c r="D6993" t="inlineStr">
        <is>
          <t>Fashion</t>
        </is>
      </c>
      <c r="E6993" t="inlineStr">
        <is>
          <t>East</t>
        </is>
      </c>
      <c r="F6993" t="inlineStr">
        <is>
          <t>Website</t>
        </is>
      </c>
      <c r="G6993" t="inlineStr">
        <is>
          <t>Size/Fit Issue</t>
        </is>
      </c>
      <c r="H6993" t="n">
        <v>2</v>
      </c>
      <c r="I6993" t="n">
        <v>1064.62</v>
      </c>
    </row>
    <row r="6994">
      <c r="A6994" t="inlineStr">
        <is>
          <t>RET007011</t>
        </is>
      </c>
      <c r="B6994" t="inlineStr">
        <is>
          <t>O044124</t>
        </is>
      </c>
      <c r="C6994" s="25" t="n">
        <v>45859</v>
      </c>
      <c r="D6994" t="inlineStr">
        <is>
          <t>Home &amp; Kitchen</t>
        </is>
      </c>
      <c r="E6994" t="inlineStr">
        <is>
          <t>South</t>
        </is>
      </c>
      <c r="F6994" t="inlineStr">
        <is>
          <t>Marketplace</t>
        </is>
      </c>
      <c r="G6994" t="inlineStr">
        <is>
          <t>Wrong Item Delivered</t>
        </is>
      </c>
      <c r="H6994" t="n">
        <v>1</v>
      </c>
      <c r="I6994" t="n">
        <v>550.7</v>
      </c>
    </row>
    <row r="6995">
      <c r="A6995" t="inlineStr">
        <is>
          <t>RET007012</t>
        </is>
      </c>
      <c r="B6995" t="inlineStr">
        <is>
          <t>O044130</t>
        </is>
      </c>
      <c r="C6995" s="25" t="n">
        <v>45859</v>
      </c>
      <c r="D6995" t="inlineStr">
        <is>
          <t>Fashion</t>
        </is>
      </c>
      <c r="E6995" t="inlineStr">
        <is>
          <t>East</t>
        </is>
      </c>
      <c r="F6995" t="inlineStr">
        <is>
          <t>Mobile App</t>
        </is>
      </c>
      <c r="G6995" t="inlineStr">
        <is>
          <t>Not as Described</t>
        </is>
      </c>
      <c r="H6995" t="n">
        <v>1</v>
      </c>
      <c r="I6995" t="n">
        <v>985.39</v>
      </c>
    </row>
    <row r="6996">
      <c r="A6996" t="inlineStr">
        <is>
          <t>RET007013</t>
        </is>
      </c>
      <c r="B6996" t="inlineStr">
        <is>
          <t>O044130</t>
        </is>
      </c>
      <c r="C6996" s="25" t="n">
        <v>45859</v>
      </c>
      <c r="D6996" t="inlineStr">
        <is>
          <t>Beauty</t>
        </is>
      </c>
      <c r="E6996" t="inlineStr">
        <is>
          <t>East</t>
        </is>
      </c>
      <c r="F6996" t="inlineStr">
        <is>
          <t>Mobile App</t>
        </is>
      </c>
      <c r="G6996" t="inlineStr">
        <is>
          <t>Changed Mind</t>
        </is>
      </c>
      <c r="H6996" t="n">
        <v>1</v>
      </c>
      <c r="I6996" t="n">
        <v>670.7</v>
      </c>
    </row>
    <row r="6997">
      <c r="A6997" t="inlineStr">
        <is>
          <t>RET007014</t>
        </is>
      </c>
      <c r="B6997" t="inlineStr">
        <is>
          <t>O044134</t>
        </is>
      </c>
      <c r="C6997" s="25" t="n">
        <v>45860</v>
      </c>
      <c r="D6997" t="inlineStr">
        <is>
          <t>Fashion</t>
        </is>
      </c>
      <c r="E6997" t="inlineStr">
        <is>
          <t>South</t>
        </is>
      </c>
      <c r="F6997" t="inlineStr">
        <is>
          <t>Marketplace</t>
        </is>
      </c>
      <c r="G6997" t="inlineStr">
        <is>
          <t>Size/Fit Issue</t>
        </is>
      </c>
      <c r="H6997" t="n">
        <v>2</v>
      </c>
      <c r="I6997" t="n">
        <v>3502.44</v>
      </c>
    </row>
    <row r="6998">
      <c r="A6998" t="inlineStr">
        <is>
          <t>RET007015</t>
        </is>
      </c>
      <c r="B6998" t="inlineStr">
        <is>
          <t>O044136</t>
        </is>
      </c>
      <c r="C6998" s="25" t="n">
        <v>45860</v>
      </c>
      <c r="D6998" t="inlineStr">
        <is>
          <t>Fashion</t>
        </is>
      </c>
      <c r="E6998" t="inlineStr">
        <is>
          <t>West</t>
        </is>
      </c>
      <c r="F6998" t="inlineStr">
        <is>
          <t>Marketplace</t>
        </is>
      </c>
      <c r="G6998" t="inlineStr">
        <is>
          <t>Size/Fit Issue</t>
        </is>
      </c>
      <c r="H6998" t="n">
        <v>1</v>
      </c>
      <c r="I6998" t="n">
        <v>3520.23</v>
      </c>
    </row>
    <row r="6999">
      <c r="A6999" t="inlineStr">
        <is>
          <t>RET007016</t>
        </is>
      </c>
      <c r="B6999" t="inlineStr">
        <is>
          <t>O044140</t>
        </is>
      </c>
      <c r="C6999" s="25" t="n">
        <v>45860</v>
      </c>
      <c r="D6999" t="inlineStr">
        <is>
          <t>Fashion</t>
        </is>
      </c>
      <c r="E6999" t="inlineStr">
        <is>
          <t>North</t>
        </is>
      </c>
      <c r="F6999" t="inlineStr">
        <is>
          <t>Marketplace</t>
        </is>
      </c>
      <c r="G6999" t="inlineStr">
        <is>
          <t>Size/Fit Issue</t>
        </is>
      </c>
      <c r="H6999" t="n">
        <v>2</v>
      </c>
      <c r="I6999" t="n">
        <v>5488.25</v>
      </c>
    </row>
    <row r="7000">
      <c r="A7000" t="inlineStr">
        <is>
          <t>RET007017</t>
        </is>
      </c>
      <c r="B7000" t="inlineStr">
        <is>
          <t>O044154</t>
        </is>
      </c>
      <c r="C7000" s="25" t="n">
        <v>45860</v>
      </c>
      <c r="D7000" t="inlineStr">
        <is>
          <t>Home &amp; Kitchen</t>
        </is>
      </c>
      <c r="E7000" t="inlineStr">
        <is>
          <t>East</t>
        </is>
      </c>
      <c r="F7000" t="inlineStr">
        <is>
          <t>Website</t>
        </is>
      </c>
      <c r="G7000" t="inlineStr">
        <is>
          <t>Defective Product</t>
        </is>
      </c>
      <c r="H7000" t="n">
        <v>1</v>
      </c>
      <c r="I7000" t="n">
        <v>3585.02</v>
      </c>
    </row>
    <row r="7001">
      <c r="A7001" t="inlineStr">
        <is>
          <t>RET007018</t>
        </is>
      </c>
      <c r="B7001" t="inlineStr">
        <is>
          <t>O044161</t>
        </is>
      </c>
      <c r="C7001" s="25" t="n">
        <v>45860</v>
      </c>
      <c r="D7001" t="inlineStr">
        <is>
          <t>Home &amp; Kitchen</t>
        </is>
      </c>
      <c r="E7001" t="inlineStr">
        <is>
          <t>North</t>
        </is>
      </c>
      <c r="F7001" t="inlineStr">
        <is>
          <t>Mobile App</t>
        </is>
      </c>
      <c r="G7001" t="inlineStr">
        <is>
          <t>Wrong Item Delivered</t>
        </is>
      </c>
      <c r="H7001" t="n">
        <v>1</v>
      </c>
      <c r="I7001" t="n">
        <v>2247.67</v>
      </c>
    </row>
    <row r="7002">
      <c r="A7002" t="inlineStr">
        <is>
          <t>RET007019</t>
        </is>
      </c>
      <c r="B7002" t="inlineStr">
        <is>
          <t>O044164</t>
        </is>
      </c>
      <c r="C7002" s="25" t="n">
        <v>45860</v>
      </c>
      <c r="D7002" t="inlineStr">
        <is>
          <t>Fashion</t>
        </is>
      </c>
      <c r="E7002" t="inlineStr">
        <is>
          <t>North</t>
        </is>
      </c>
      <c r="F7002" t="inlineStr">
        <is>
          <t>Website</t>
        </is>
      </c>
      <c r="G7002" t="inlineStr">
        <is>
          <t>Damaged in Transit</t>
        </is>
      </c>
      <c r="H7002" t="n">
        <v>1</v>
      </c>
      <c r="I7002" t="n">
        <v>2660.25</v>
      </c>
    </row>
    <row r="7003">
      <c r="A7003" t="inlineStr">
        <is>
          <t>RET007020</t>
        </is>
      </c>
      <c r="B7003" t="inlineStr">
        <is>
          <t>O044182</t>
        </is>
      </c>
      <c r="C7003" s="25" t="n">
        <v>45861</v>
      </c>
      <c r="D7003" t="inlineStr">
        <is>
          <t>Fashion</t>
        </is>
      </c>
      <c r="E7003" t="inlineStr">
        <is>
          <t>North</t>
        </is>
      </c>
      <c r="F7003" t="inlineStr">
        <is>
          <t>Marketplace</t>
        </is>
      </c>
      <c r="G7003" t="inlineStr">
        <is>
          <t>Size/Fit Issue</t>
        </is>
      </c>
      <c r="H7003" t="n">
        <v>1</v>
      </c>
      <c r="I7003" t="n">
        <v>1176.89</v>
      </c>
    </row>
    <row r="7004">
      <c r="A7004" t="inlineStr">
        <is>
          <t>RET007021</t>
        </is>
      </c>
      <c r="B7004" t="inlineStr">
        <is>
          <t>O044182</t>
        </is>
      </c>
      <c r="C7004" s="25" t="n">
        <v>45861</v>
      </c>
      <c r="D7004" t="inlineStr">
        <is>
          <t>Fashion</t>
        </is>
      </c>
      <c r="E7004" t="inlineStr">
        <is>
          <t>North</t>
        </is>
      </c>
      <c r="F7004" t="inlineStr">
        <is>
          <t>Marketplace</t>
        </is>
      </c>
      <c r="G7004" t="inlineStr">
        <is>
          <t>Size/Fit Issue</t>
        </is>
      </c>
      <c r="H7004" t="n">
        <v>1</v>
      </c>
      <c r="I7004" t="n">
        <v>2766.35</v>
      </c>
    </row>
    <row r="7005">
      <c r="A7005" t="inlineStr">
        <is>
          <t>RET007022</t>
        </is>
      </c>
      <c r="B7005" t="inlineStr">
        <is>
          <t>O044184</t>
        </is>
      </c>
      <c r="C7005" s="25" t="n">
        <v>45861</v>
      </c>
      <c r="D7005" t="inlineStr">
        <is>
          <t>Fashion</t>
        </is>
      </c>
      <c r="E7005" t="inlineStr">
        <is>
          <t>North</t>
        </is>
      </c>
      <c r="F7005" t="inlineStr">
        <is>
          <t>Website</t>
        </is>
      </c>
      <c r="G7005" t="inlineStr">
        <is>
          <t>Size/Fit Issue</t>
        </is>
      </c>
      <c r="H7005" t="n">
        <v>2</v>
      </c>
      <c r="I7005" t="n">
        <v>2665.28</v>
      </c>
    </row>
    <row r="7006">
      <c r="A7006" t="inlineStr">
        <is>
          <t>RET007023</t>
        </is>
      </c>
      <c r="B7006" t="inlineStr">
        <is>
          <t>O044185</t>
        </is>
      </c>
      <c r="C7006" s="25" t="n">
        <v>45861</v>
      </c>
      <c r="D7006" t="inlineStr">
        <is>
          <t>Home &amp; Kitchen</t>
        </is>
      </c>
      <c r="E7006" t="inlineStr">
        <is>
          <t>West</t>
        </is>
      </c>
      <c r="F7006" t="inlineStr">
        <is>
          <t>Mobile App</t>
        </is>
      </c>
      <c r="G7006" t="inlineStr">
        <is>
          <t>Late Delivery</t>
        </is>
      </c>
      <c r="H7006" t="n">
        <v>1</v>
      </c>
      <c r="I7006" t="n">
        <v>378.67</v>
      </c>
    </row>
    <row r="7007">
      <c r="A7007" t="inlineStr">
        <is>
          <t>RET007024</t>
        </is>
      </c>
      <c r="B7007" t="inlineStr">
        <is>
          <t>O044185</t>
        </is>
      </c>
      <c r="C7007" s="25" t="n">
        <v>45861</v>
      </c>
      <c r="D7007" t="inlineStr">
        <is>
          <t>Electronics</t>
        </is>
      </c>
      <c r="E7007" t="inlineStr">
        <is>
          <t>West</t>
        </is>
      </c>
      <c r="F7007" t="inlineStr">
        <is>
          <t>Mobile App</t>
        </is>
      </c>
      <c r="G7007" t="inlineStr">
        <is>
          <t>Defective Product</t>
        </is>
      </c>
      <c r="H7007" t="n">
        <v>1</v>
      </c>
      <c r="I7007" t="n">
        <v>17005.02</v>
      </c>
    </row>
    <row r="7008">
      <c r="A7008" t="inlineStr">
        <is>
          <t>RET007025</t>
        </is>
      </c>
      <c r="B7008" t="inlineStr">
        <is>
          <t>O044187</t>
        </is>
      </c>
      <c r="C7008" s="25" t="n">
        <v>45861</v>
      </c>
      <c r="D7008" t="inlineStr">
        <is>
          <t>Fashion</t>
        </is>
      </c>
      <c r="E7008" t="inlineStr">
        <is>
          <t>East</t>
        </is>
      </c>
      <c r="F7008" t="inlineStr">
        <is>
          <t>Marketplace</t>
        </is>
      </c>
      <c r="G7008" t="inlineStr">
        <is>
          <t>Changed Mind</t>
        </is>
      </c>
      <c r="H7008" t="n">
        <v>1</v>
      </c>
      <c r="I7008" t="n">
        <v>3520.23</v>
      </c>
    </row>
    <row r="7009">
      <c r="A7009" t="inlineStr">
        <is>
          <t>RET007026</t>
        </is>
      </c>
      <c r="B7009" t="inlineStr">
        <is>
          <t>O044190</t>
        </is>
      </c>
      <c r="C7009" s="25" t="n">
        <v>45861</v>
      </c>
      <c r="D7009" t="inlineStr">
        <is>
          <t>Fashion</t>
        </is>
      </c>
      <c r="E7009" t="inlineStr">
        <is>
          <t>North</t>
        </is>
      </c>
      <c r="F7009" t="inlineStr">
        <is>
          <t>Website</t>
        </is>
      </c>
      <c r="G7009" t="inlineStr">
        <is>
          <t>Defective Product</t>
        </is>
      </c>
      <c r="H7009" t="n">
        <v>1</v>
      </c>
      <c r="I7009" t="n">
        <v>2929.08</v>
      </c>
    </row>
    <row r="7010">
      <c r="A7010" t="inlineStr">
        <is>
          <t>RET007027</t>
        </is>
      </c>
      <c r="B7010" t="inlineStr">
        <is>
          <t>O044197</t>
        </is>
      </c>
      <c r="C7010" s="25" t="n">
        <v>45861</v>
      </c>
      <c r="D7010" t="inlineStr">
        <is>
          <t>Home &amp; Kitchen</t>
        </is>
      </c>
      <c r="E7010" t="inlineStr">
        <is>
          <t>East</t>
        </is>
      </c>
      <c r="F7010" t="inlineStr">
        <is>
          <t>Mobile App</t>
        </is>
      </c>
      <c r="G7010" t="inlineStr">
        <is>
          <t>Changed Mind</t>
        </is>
      </c>
      <c r="H7010" t="n">
        <v>1</v>
      </c>
      <c r="I7010" t="n">
        <v>2189.27</v>
      </c>
    </row>
    <row r="7011">
      <c r="A7011" t="inlineStr">
        <is>
          <t>RET007028</t>
        </is>
      </c>
      <c r="B7011" t="inlineStr">
        <is>
          <t>O044219</t>
        </is>
      </c>
      <c r="C7011" s="25" t="n">
        <v>45862</v>
      </c>
      <c r="D7011" t="inlineStr">
        <is>
          <t>Fashion</t>
        </is>
      </c>
      <c r="E7011" t="inlineStr">
        <is>
          <t>South</t>
        </is>
      </c>
      <c r="F7011" t="inlineStr">
        <is>
          <t>Marketplace</t>
        </is>
      </c>
      <c r="G7011" t="inlineStr">
        <is>
          <t>Changed Mind</t>
        </is>
      </c>
      <c r="H7011" t="n">
        <v>1</v>
      </c>
      <c r="I7011" t="n">
        <v>1653.87</v>
      </c>
    </row>
    <row r="7012">
      <c r="A7012" t="inlineStr">
        <is>
          <t>RET007029</t>
        </is>
      </c>
      <c r="B7012" t="inlineStr">
        <is>
          <t>O044229</t>
        </is>
      </c>
      <c r="C7012" s="25" t="n">
        <v>45862</v>
      </c>
      <c r="D7012" t="inlineStr">
        <is>
          <t>Fashion</t>
        </is>
      </c>
      <c r="E7012" t="inlineStr">
        <is>
          <t>North</t>
        </is>
      </c>
      <c r="F7012" t="inlineStr">
        <is>
          <t>Website</t>
        </is>
      </c>
      <c r="G7012" t="inlineStr">
        <is>
          <t>Late Delivery</t>
        </is>
      </c>
      <c r="H7012" t="n">
        <v>1</v>
      </c>
      <c r="I7012" t="n">
        <v>6760.05</v>
      </c>
    </row>
    <row r="7013">
      <c r="A7013" t="inlineStr">
        <is>
          <t>RET007030</t>
        </is>
      </c>
      <c r="B7013" t="inlineStr">
        <is>
          <t>O044231</t>
        </is>
      </c>
      <c r="C7013" s="25" t="n">
        <v>45862</v>
      </c>
      <c r="D7013" t="inlineStr">
        <is>
          <t>Sports</t>
        </is>
      </c>
      <c r="E7013" t="inlineStr">
        <is>
          <t>West</t>
        </is>
      </c>
      <c r="F7013" t="inlineStr">
        <is>
          <t>Marketplace</t>
        </is>
      </c>
      <c r="G7013" t="inlineStr">
        <is>
          <t>Not as Described</t>
        </is>
      </c>
      <c r="H7013" t="n">
        <v>1</v>
      </c>
      <c r="I7013" t="n">
        <v>5054.37</v>
      </c>
    </row>
    <row r="7014">
      <c r="A7014" t="inlineStr">
        <is>
          <t>RET007031</t>
        </is>
      </c>
      <c r="B7014" t="inlineStr">
        <is>
          <t>O044234</t>
        </is>
      </c>
      <c r="C7014" s="25" t="n">
        <v>45862</v>
      </c>
      <c r="D7014" t="inlineStr">
        <is>
          <t>Fashion</t>
        </is>
      </c>
      <c r="E7014" t="inlineStr">
        <is>
          <t>East</t>
        </is>
      </c>
      <c r="F7014" t="inlineStr">
        <is>
          <t>Mobile App</t>
        </is>
      </c>
      <c r="G7014" t="inlineStr">
        <is>
          <t>Not as Described</t>
        </is>
      </c>
      <c r="H7014" t="n">
        <v>1</v>
      </c>
      <c r="I7014" t="n">
        <v>1324.48</v>
      </c>
    </row>
    <row r="7015">
      <c r="A7015" t="inlineStr">
        <is>
          <t>RET007032</t>
        </is>
      </c>
      <c r="B7015" t="inlineStr">
        <is>
          <t>O044238</t>
        </is>
      </c>
      <c r="C7015" s="25" t="n">
        <v>45862</v>
      </c>
      <c r="D7015" t="inlineStr">
        <is>
          <t>Books</t>
        </is>
      </c>
      <c r="E7015" t="inlineStr">
        <is>
          <t>North</t>
        </is>
      </c>
      <c r="F7015" t="inlineStr">
        <is>
          <t>Mobile App</t>
        </is>
      </c>
      <c r="G7015" t="inlineStr">
        <is>
          <t>Late Delivery</t>
        </is>
      </c>
      <c r="H7015" t="n">
        <v>1</v>
      </c>
      <c r="I7015" t="n">
        <v>247.31</v>
      </c>
    </row>
    <row r="7016">
      <c r="A7016" t="inlineStr">
        <is>
          <t>RET007033</t>
        </is>
      </c>
      <c r="B7016" t="inlineStr">
        <is>
          <t>O044248</t>
        </is>
      </c>
      <c r="C7016" s="25" t="n">
        <v>45862</v>
      </c>
      <c r="D7016" t="inlineStr">
        <is>
          <t>Fashion</t>
        </is>
      </c>
      <c r="E7016" t="inlineStr">
        <is>
          <t>South</t>
        </is>
      </c>
      <c r="F7016" t="inlineStr">
        <is>
          <t>Mobile App</t>
        </is>
      </c>
      <c r="G7016" t="inlineStr">
        <is>
          <t>Damaged in Transit</t>
        </is>
      </c>
      <c r="H7016" t="n">
        <v>2</v>
      </c>
      <c r="I7016" t="n">
        <v>2874.89</v>
      </c>
    </row>
    <row r="7017">
      <c r="A7017" t="inlineStr">
        <is>
          <t>RET007034</t>
        </is>
      </c>
      <c r="B7017" t="inlineStr">
        <is>
          <t>O044250</t>
        </is>
      </c>
      <c r="C7017" s="25" t="n">
        <v>45862</v>
      </c>
      <c r="D7017" t="inlineStr">
        <is>
          <t>Sports</t>
        </is>
      </c>
      <c r="E7017" t="inlineStr">
        <is>
          <t>South</t>
        </is>
      </c>
      <c r="F7017" t="inlineStr">
        <is>
          <t>Website</t>
        </is>
      </c>
      <c r="G7017" t="inlineStr">
        <is>
          <t>Defective Product</t>
        </is>
      </c>
      <c r="H7017" t="n">
        <v>1</v>
      </c>
      <c r="I7017" t="n">
        <v>6657.36</v>
      </c>
    </row>
    <row r="7018">
      <c r="A7018" t="inlineStr">
        <is>
          <t>RET007035</t>
        </is>
      </c>
      <c r="B7018" t="inlineStr">
        <is>
          <t>O044267</t>
        </is>
      </c>
      <c r="C7018" s="25" t="n">
        <v>45863</v>
      </c>
      <c r="D7018" t="inlineStr">
        <is>
          <t>Grocery</t>
        </is>
      </c>
      <c r="E7018" t="inlineStr">
        <is>
          <t>West</t>
        </is>
      </c>
      <c r="F7018" t="inlineStr">
        <is>
          <t>Retail Store</t>
        </is>
      </c>
      <c r="G7018" t="inlineStr">
        <is>
          <t>Defective Product</t>
        </is>
      </c>
      <c r="H7018" t="n">
        <v>3</v>
      </c>
      <c r="I7018" t="n">
        <v>1136.01</v>
      </c>
    </row>
    <row r="7019">
      <c r="A7019" t="inlineStr">
        <is>
          <t>RET007036</t>
        </is>
      </c>
      <c r="B7019" t="inlineStr">
        <is>
          <t>O044276</t>
        </is>
      </c>
      <c r="C7019" s="25" t="n">
        <v>45863</v>
      </c>
      <c r="D7019" t="inlineStr">
        <is>
          <t>Fashion</t>
        </is>
      </c>
      <c r="E7019" t="inlineStr">
        <is>
          <t>East</t>
        </is>
      </c>
      <c r="F7019" t="inlineStr">
        <is>
          <t>Website</t>
        </is>
      </c>
      <c r="G7019" t="inlineStr">
        <is>
          <t>Changed Mind</t>
        </is>
      </c>
      <c r="H7019" t="n">
        <v>1</v>
      </c>
      <c r="I7019" t="n">
        <v>1099.01</v>
      </c>
    </row>
    <row r="7020">
      <c r="A7020" t="inlineStr">
        <is>
          <t>RET007037</t>
        </is>
      </c>
      <c r="B7020" t="inlineStr">
        <is>
          <t>O044285</t>
        </is>
      </c>
      <c r="C7020" s="25" t="n">
        <v>45863</v>
      </c>
      <c r="D7020" t="inlineStr">
        <is>
          <t>Home &amp; Kitchen</t>
        </is>
      </c>
      <c r="E7020" t="inlineStr">
        <is>
          <t>South</t>
        </is>
      </c>
      <c r="F7020" t="inlineStr">
        <is>
          <t>Marketplace</t>
        </is>
      </c>
      <c r="G7020" t="inlineStr">
        <is>
          <t>Changed Mind</t>
        </is>
      </c>
      <c r="H7020" t="n">
        <v>1</v>
      </c>
      <c r="I7020" t="n">
        <v>2539.7</v>
      </c>
    </row>
    <row r="7021">
      <c r="A7021" t="inlineStr">
        <is>
          <t>RET007038</t>
        </is>
      </c>
      <c r="B7021" t="inlineStr">
        <is>
          <t>O044294</t>
        </is>
      </c>
      <c r="C7021" s="25" t="n">
        <v>45863</v>
      </c>
      <c r="D7021" t="inlineStr">
        <is>
          <t>Home &amp; Kitchen</t>
        </is>
      </c>
      <c r="E7021" t="inlineStr">
        <is>
          <t>South</t>
        </is>
      </c>
      <c r="F7021" t="inlineStr">
        <is>
          <t>Website</t>
        </is>
      </c>
      <c r="G7021" t="inlineStr">
        <is>
          <t>Damaged in Transit</t>
        </is>
      </c>
      <c r="H7021" t="n">
        <v>1</v>
      </c>
      <c r="I7021" t="n">
        <v>677.14</v>
      </c>
    </row>
    <row r="7022">
      <c r="A7022" t="inlineStr">
        <is>
          <t>RET007039</t>
        </is>
      </c>
      <c r="B7022" t="inlineStr">
        <is>
          <t>O044297</t>
        </is>
      </c>
      <c r="C7022" s="25" t="n">
        <v>45863</v>
      </c>
      <c r="D7022" t="inlineStr">
        <is>
          <t>Fashion</t>
        </is>
      </c>
      <c r="E7022" t="inlineStr">
        <is>
          <t>North</t>
        </is>
      </c>
      <c r="F7022" t="inlineStr">
        <is>
          <t>Website</t>
        </is>
      </c>
      <c r="G7022" t="inlineStr">
        <is>
          <t>Defective Product</t>
        </is>
      </c>
      <c r="H7022" t="n">
        <v>3</v>
      </c>
      <c r="I7022" t="n">
        <v>2185.54</v>
      </c>
    </row>
    <row r="7023">
      <c r="A7023" t="inlineStr">
        <is>
          <t>RET007040</t>
        </is>
      </c>
      <c r="B7023" t="inlineStr">
        <is>
          <t>O044302</t>
        </is>
      </c>
      <c r="C7023" s="25" t="n">
        <v>45863</v>
      </c>
      <c r="D7023" t="inlineStr">
        <is>
          <t>Electronics</t>
        </is>
      </c>
      <c r="E7023" t="inlineStr">
        <is>
          <t>West</t>
        </is>
      </c>
      <c r="F7023" t="inlineStr">
        <is>
          <t>Marketplace</t>
        </is>
      </c>
      <c r="G7023" t="inlineStr">
        <is>
          <t>Defective Product</t>
        </is>
      </c>
      <c r="H7023" t="n">
        <v>1</v>
      </c>
      <c r="I7023" t="n">
        <v>13607.72</v>
      </c>
    </row>
    <row r="7024">
      <c r="A7024" t="inlineStr">
        <is>
          <t>RET007041</t>
        </is>
      </c>
      <c r="B7024" t="inlineStr">
        <is>
          <t>O044304</t>
        </is>
      </c>
      <c r="C7024" s="25" t="n">
        <v>45863</v>
      </c>
      <c r="D7024" t="inlineStr">
        <is>
          <t>Fashion</t>
        </is>
      </c>
      <c r="E7024" t="inlineStr">
        <is>
          <t>South</t>
        </is>
      </c>
      <c r="F7024" t="inlineStr">
        <is>
          <t>Marketplace</t>
        </is>
      </c>
      <c r="G7024" t="inlineStr">
        <is>
          <t>Size/Fit Issue</t>
        </is>
      </c>
      <c r="H7024" t="n">
        <v>1</v>
      </c>
      <c r="I7024" t="n">
        <v>909.24</v>
      </c>
    </row>
    <row r="7025">
      <c r="A7025" t="inlineStr">
        <is>
          <t>RET007042</t>
        </is>
      </c>
      <c r="B7025" t="inlineStr">
        <is>
          <t>O044310</t>
        </is>
      </c>
      <c r="C7025" s="25" t="n">
        <v>45863</v>
      </c>
      <c r="D7025" t="inlineStr">
        <is>
          <t>Electronics</t>
        </is>
      </c>
      <c r="E7025" t="inlineStr">
        <is>
          <t>West</t>
        </is>
      </c>
      <c r="F7025" t="inlineStr">
        <is>
          <t>Marketplace</t>
        </is>
      </c>
      <c r="G7025" t="inlineStr">
        <is>
          <t>Size/Fit Issue</t>
        </is>
      </c>
      <c r="H7025" t="n">
        <v>1</v>
      </c>
      <c r="I7025" t="n">
        <v>2023.19</v>
      </c>
    </row>
    <row r="7026">
      <c r="A7026" t="inlineStr">
        <is>
          <t>RET007043</t>
        </is>
      </c>
      <c r="B7026" t="inlineStr">
        <is>
          <t>O044316</t>
        </is>
      </c>
      <c r="C7026" s="25" t="n">
        <v>45863</v>
      </c>
      <c r="D7026" t="inlineStr">
        <is>
          <t>Beauty</t>
        </is>
      </c>
      <c r="E7026" t="inlineStr">
        <is>
          <t>East</t>
        </is>
      </c>
      <c r="F7026" t="inlineStr">
        <is>
          <t>Website</t>
        </is>
      </c>
      <c r="G7026" t="inlineStr">
        <is>
          <t>Changed Mind</t>
        </is>
      </c>
      <c r="H7026" t="n">
        <v>1</v>
      </c>
      <c r="I7026" t="n">
        <v>1283.37</v>
      </c>
    </row>
    <row r="7027">
      <c r="A7027" t="inlineStr">
        <is>
          <t>RET007044</t>
        </is>
      </c>
      <c r="B7027" t="inlineStr">
        <is>
          <t>O044318</t>
        </is>
      </c>
      <c r="C7027" s="25" t="n">
        <v>45863</v>
      </c>
      <c r="D7027" t="inlineStr">
        <is>
          <t>Fashion</t>
        </is>
      </c>
      <c r="E7027" t="inlineStr">
        <is>
          <t>West</t>
        </is>
      </c>
      <c r="F7027" t="inlineStr">
        <is>
          <t>Mobile App</t>
        </is>
      </c>
      <c r="G7027" t="inlineStr">
        <is>
          <t>Late Delivery</t>
        </is>
      </c>
      <c r="H7027" t="n">
        <v>1</v>
      </c>
      <c r="I7027" t="n">
        <v>247.69</v>
      </c>
    </row>
    <row r="7028">
      <c r="A7028" t="inlineStr">
        <is>
          <t>RET007045</t>
        </is>
      </c>
      <c r="B7028" t="inlineStr">
        <is>
          <t>O044328</t>
        </is>
      </c>
      <c r="C7028" s="25" t="n">
        <v>45864</v>
      </c>
      <c r="D7028" t="inlineStr">
        <is>
          <t>Electronics</t>
        </is>
      </c>
      <c r="E7028" t="inlineStr">
        <is>
          <t>East</t>
        </is>
      </c>
      <c r="F7028" t="inlineStr">
        <is>
          <t>Mobile App</t>
        </is>
      </c>
      <c r="G7028" t="inlineStr">
        <is>
          <t>Defective Product</t>
        </is>
      </c>
      <c r="H7028" t="n">
        <v>1</v>
      </c>
      <c r="I7028" t="n">
        <v>11845.79</v>
      </c>
    </row>
    <row r="7029">
      <c r="A7029" t="inlineStr">
        <is>
          <t>RET007046</t>
        </is>
      </c>
      <c r="B7029" t="inlineStr">
        <is>
          <t>O044333</t>
        </is>
      </c>
      <c r="C7029" s="25" t="n">
        <v>45864</v>
      </c>
      <c r="D7029" t="inlineStr">
        <is>
          <t>Fashion</t>
        </is>
      </c>
      <c r="E7029" t="inlineStr">
        <is>
          <t>West</t>
        </is>
      </c>
      <c r="F7029" t="inlineStr">
        <is>
          <t>Marketplace</t>
        </is>
      </c>
      <c r="G7029" t="inlineStr">
        <is>
          <t>Defective Product</t>
        </is>
      </c>
      <c r="H7029" t="n">
        <v>1</v>
      </c>
      <c r="I7029" t="n">
        <v>2380.22</v>
      </c>
    </row>
    <row r="7030">
      <c r="A7030" t="inlineStr">
        <is>
          <t>RET007047</t>
        </is>
      </c>
      <c r="B7030" t="inlineStr">
        <is>
          <t>O044336</t>
        </is>
      </c>
      <c r="C7030" s="25" t="n">
        <v>45864</v>
      </c>
      <c r="D7030" t="inlineStr">
        <is>
          <t>Fashion</t>
        </is>
      </c>
      <c r="E7030" t="inlineStr">
        <is>
          <t>East</t>
        </is>
      </c>
      <c r="F7030" t="inlineStr">
        <is>
          <t>Marketplace</t>
        </is>
      </c>
      <c r="G7030" t="inlineStr">
        <is>
          <t>Size/Fit Issue</t>
        </is>
      </c>
      <c r="H7030" t="n">
        <v>1</v>
      </c>
      <c r="I7030" t="n">
        <v>909.25</v>
      </c>
    </row>
    <row r="7031">
      <c r="A7031" t="inlineStr">
        <is>
          <t>RET007048</t>
        </is>
      </c>
      <c r="B7031" t="inlineStr">
        <is>
          <t>O044344</t>
        </is>
      </c>
      <c r="C7031" s="25" t="n">
        <v>45864</v>
      </c>
      <c r="D7031" t="inlineStr">
        <is>
          <t>Fashion</t>
        </is>
      </c>
      <c r="E7031" t="inlineStr">
        <is>
          <t>South</t>
        </is>
      </c>
      <c r="F7031" t="inlineStr">
        <is>
          <t>Website</t>
        </is>
      </c>
      <c r="G7031" t="inlineStr">
        <is>
          <t>Damaged in Transit</t>
        </is>
      </c>
      <c r="H7031" t="n">
        <v>1</v>
      </c>
      <c r="I7031" t="n">
        <v>1176.89</v>
      </c>
    </row>
    <row r="7032">
      <c r="A7032" t="inlineStr">
        <is>
          <t>RET007049</t>
        </is>
      </c>
      <c r="B7032" t="inlineStr">
        <is>
          <t>O044348</t>
        </is>
      </c>
      <c r="C7032" s="25" t="n">
        <v>45864</v>
      </c>
      <c r="D7032" t="inlineStr">
        <is>
          <t>Fashion</t>
        </is>
      </c>
      <c r="E7032" t="inlineStr">
        <is>
          <t>South</t>
        </is>
      </c>
      <c r="F7032" t="inlineStr">
        <is>
          <t>Mobile App</t>
        </is>
      </c>
      <c r="G7032" t="inlineStr">
        <is>
          <t>Late Delivery</t>
        </is>
      </c>
      <c r="H7032" t="n">
        <v>1</v>
      </c>
      <c r="I7032" t="n">
        <v>2485.57</v>
      </c>
    </row>
    <row r="7033">
      <c r="A7033" t="inlineStr">
        <is>
          <t>RET007050</t>
        </is>
      </c>
      <c r="B7033" t="inlineStr">
        <is>
          <t>O044355</t>
        </is>
      </c>
      <c r="C7033" s="25" t="n">
        <v>45864</v>
      </c>
      <c r="D7033" t="inlineStr">
        <is>
          <t>Unknown</t>
        </is>
      </c>
      <c r="E7033" t="inlineStr">
        <is>
          <t>North</t>
        </is>
      </c>
      <c r="F7033" t="inlineStr">
        <is>
          <t>Website</t>
        </is>
      </c>
      <c r="G7033" t="inlineStr">
        <is>
          <t>Not as Described</t>
        </is>
      </c>
      <c r="H7033" t="n">
        <v>2</v>
      </c>
      <c r="I7033" t="n">
        <v>581.9</v>
      </c>
    </row>
    <row r="7034">
      <c r="A7034" t="inlineStr">
        <is>
          <t>RET007051</t>
        </is>
      </c>
      <c r="B7034" t="inlineStr">
        <is>
          <t>O044358</t>
        </is>
      </c>
      <c r="C7034" s="25" t="n">
        <v>45864</v>
      </c>
      <c r="D7034" t="inlineStr">
        <is>
          <t>Electronics</t>
        </is>
      </c>
      <c r="E7034" t="inlineStr">
        <is>
          <t>North</t>
        </is>
      </c>
      <c r="F7034" t="inlineStr">
        <is>
          <t>Website</t>
        </is>
      </c>
      <c r="G7034" t="inlineStr">
        <is>
          <t>Damaged in Transit</t>
        </is>
      </c>
      <c r="H7034" t="n">
        <v>1</v>
      </c>
      <c r="I7034" t="n">
        <v>8244.059999999999</v>
      </c>
    </row>
    <row r="7035">
      <c r="A7035" t="inlineStr">
        <is>
          <t>RET007052</t>
        </is>
      </c>
      <c r="B7035" t="inlineStr">
        <is>
          <t>O044361</t>
        </is>
      </c>
      <c r="C7035" s="25" t="n">
        <v>45864</v>
      </c>
      <c r="D7035" t="inlineStr">
        <is>
          <t>Fashion</t>
        </is>
      </c>
      <c r="E7035" t="inlineStr">
        <is>
          <t>West</t>
        </is>
      </c>
      <c r="F7035" t="inlineStr">
        <is>
          <t>Mobile App</t>
        </is>
      </c>
      <c r="G7035" t="inlineStr">
        <is>
          <t>Wrong Item Delivered</t>
        </is>
      </c>
      <c r="H7035" t="n">
        <v>2</v>
      </c>
      <c r="I7035" t="n">
        <v>1436.47</v>
      </c>
    </row>
    <row r="7036">
      <c r="A7036" t="inlineStr">
        <is>
          <t>RET007053</t>
        </is>
      </c>
      <c r="B7036" t="inlineStr">
        <is>
          <t>O044365</t>
        </is>
      </c>
      <c r="C7036" s="25" t="n">
        <v>45864</v>
      </c>
      <c r="D7036" t="inlineStr">
        <is>
          <t>Beauty</t>
        </is>
      </c>
      <c r="E7036" t="inlineStr">
        <is>
          <t>South</t>
        </is>
      </c>
      <c r="F7036" t="inlineStr">
        <is>
          <t>Mobile App</t>
        </is>
      </c>
      <c r="G7036" t="inlineStr">
        <is>
          <t>Late Delivery</t>
        </is>
      </c>
      <c r="H7036" t="n">
        <v>1</v>
      </c>
      <c r="I7036" t="n">
        <v>368.93</v>
      </c>
    </row>
    <row r="7037">
      <c r="A7037" t="inlineStr">
        <is>
          <t>RET007054</t>
        </is>
      </c>
      <c r="B7037" t="inlineStr">
        <is>
          <t>O044366</t>
        </is>
      </c>
      <c r="C7037" s="25" t="n">
        <v>45864</v>
      </c>
      <c r="D7037" t="inlineStr">
        <is>
          <t>Electronics</t>
        </is>
      </c>
      <c r="E7037" t="inlineStr">
        <is>
          <t>West</t>
        </is>
      </c>
      <c r="F7037" t="inlineStr">
        <is>
          <t>Website</t>
        </is>
      </c>
      <c r="G7037" t="inlineStr">
        <is>
          <t>Defective Product</t>
        </is>
      </c>
      <c r="H7037" t="n">
        <v>1</v>
      </c>
      <c r="I7037" t="n">
        <v>2111.39</v>
      </c>
    </row>
    <row r="7038">
      <c r="A7038" t="inlineStr">
        <is>
          <t>RET007055</t>
        </is>
      </c>
      <c r="B7038" t="inlineStr">
        <is>
          <t>O044366</t>
        </is>
      </c>
      <c r="C7038" s="25" t="n">
        <v>45864</v>
      </c>
      <c r="D7038" t="inlineStr">
        <is>
          <t>Fashion</t>
        </is>
      </c>
      <c r="E7038" t="inlineStr">
        <is>
          <t>West</t>
        </is>
      </c>
      <c r="F7038" t="inlineStr">
        <is>
          <t>Website</t>
        </is>
      </c>
      <c r="G7038" t="inlineStr">
        <is>
          <t>Not Specified</t>
        </is>
      </c>
      <c r="H7038" t="n">
        <v>1</v>
      </c>
      <c r="I7038" t="n">
        <v>1406.67</v>
      </c>
    </row>
    <row r="7039">
      <c r="A7039" t="inlineStr">
        <is>
          <t>RET007056</t>
        </is>
      </c>
      <c r="B7039" t="inlineStr">
        <is>
          <t>O044369</t>
        </is>
      </c>
      <c r="C7039" s="25" t="n">
        <v>45864</v>
      </c>
      <c r="D7039" t="inlineStr">
        <is>
          <t>Fashion</t>
        </is>
      </c>
      <c r="E7039" t="inlineStr">
        <is>
          <t>North</t>
        </is>
      </c>
      <c r="F7039" t="inlineStr">
        <is>
          <t>Marketplace</t>
        </is>
      </c>
      <c r="G7039" t="inlineStr">
        <is>
          <t>Not as Described</t>
        </is>
      </c>
      <c r="H7039" t="n">
        <v>1</v>
      </c>
      <c r="I7039" t="n">
        <v>2520.24</v>
      </c>
    </row>
    <row r="7040">
      <c r="A7040" t="inlineStr">
        <is>
          <t>RET007057</t>
        </is>
      </c>
      <c r="B7040" t="inlineStr">
        <is>
          <t>O044378</t>
        </is>
      </c>
      <c r="C7040" s="25" t="n">
        <v>45864</v>
      </c>
      <c r="D7040" t="inlineStr">
        <is>
          <t>Fashion</t>
        </is>
      </c>
      <c r="E7040" t="inlineStr">
        <is>
          <t>West</t>
        </is>
      </c>
      <c r="F7040" t="inlineStr">
        <is>
          <t>Mobile App</t>
        </is>
      </c>
      <c r="G7040" t="inlineStr">
        <is>
          <t>Size/Fit Issue</t>
        </is>
      </c>
      <c r="H7040" t="n">
        <v>1</v>
      </c>
      <c r="I7040" t="n">
        <v>1591.63</v>
      </c>
    </row>
    <row r="7041">
      <c r="A7041" t="inlineStr">
        <is>
          <t>RET007058</t>
        </is>
      </c>
      <c r="B7041" t="inlineStr">
        <is>
          <t>O044388</t>
        </is>
      </c>
      <c r="C7041" s="25" t="n">
        <v>45865</v>
      </c>
      <c r="D7041" t="inlineStr">
        <is>
          <t>Fashion</t>
        </is>
      </c>
      <c r="E7041" t="inlineStr">
        <is>
          <t>South</t>
        </is>
      </c>
      <c r="F7041" t="inlineStr">
        <is>
          <t>Website</t>
        </is>
      </c>
      <c r="G7041" t="inlineStr">
        <is>
          <t>Size/Fit Issue</t>
        </is>
      </c>
      <c r="H7041" t="n">
        <v>1</v>
      </c>
      <c r="I7041" t="n">
        <v>1673.34</v>
      </c>
    </row>
    <row r="7042">
      <c r="A7042" t="inlineStr">
        <is>
          <t>RET007059</t>
        </is>
      </c>
      <c r="B7042" t="inlineStr">
        <is>
          <t>O044394</t>
        </is>
      </c>
      <c r="C7042" s="25" t="n">
        <v>45865</v>
      </c>
      <c r="D7042" t="inlineStr">
        <is>
          <t>Fashion</t>
        </is>
      </c>
      <c r="E7042" t="inlineStr">
        <is>
          <t>West</t>
        </is>
      </c>
      <c r="F7042" t="inlineStr">
        <is>
          <t>Marketplace</t>
        </is>
      </c>
      <c r="G7042" t="inlineStr">
        <is>
          <t>Size/Fit Issue</t>
        </is>
      </c>
      <c r="H7042" t="n">
        <v>1</v>
      </c>
      <c r="I7042" t="n">
        <v>1057.32</v>
      </c>
    </row>
    <row r="7043">
      <c r="A7043" t="inlineStr">
        <is>
          <t>RET007060</t>
        </is>
      </c>
      <c r="B7043" t="inlineStr">
        <is>
          <t>O044400</t>
        </is>
      </c>
      <c r="C7043" s="25" t="n">
        <v>45865</v>
      </c>
      <c r="D7043" t="inlineStr">
        <is>
          <t>Fashion</t>
        </is>
      </c>
      <c r="E7043" t="inlineStr">
        <is>
          <t>West</t>
        </is>
      </c>
      <c r="F7043" t="inlineStr">
        <is>
          <t>Website</t>
        </is>
      </c>
      <c r="G7043" t="inlineStr">
        <is>
          <t>Changed Mind</t>
        </is>
      </c>
      <c r="H7043" t="n">
        <v>2</v>
      </c>
      <c r="I7043" t="n">
        <v>3244.91</v>
      </c>
    </row>
    <row r="7044">
      <c r="A7044" t="inlineStr">
        <is>
          <t>RET007061</t>
        </is>
      </c>
      <c r="B7044" t="inlineStr">
        <is>
          <t>O044402</t>
        </is>
      </c>
      <c r="C7044" s="25" t="n">
        <v>45865</v>
      </c>
      <c r="D7044" t="inlineStr">
        <is>
          <t>Electronics</t>
        </is>
      </c>
      <c r="E7044" t="inlineStr">
        <is>
          <t>West</t>
        </is>
      </c>
      <c r="F7044" t="inlineStr">
        <is>
          <t>Website</t>
        </is>
      </c>
      <c r="G7044" t="inlineStr">
        <is>
          <t>Defective Product</t>
        </is>
      </c>
      <c r="H7044" t="n">
        <v>1</v>
      </c>
      <c r="I7044" t="n">
        <v>1916.7</v>
      </c>
    </row>
    <row r="7045">
      <c r="A7045" t="inlineStr">
        <is>
          <t>RET007062</t>
        </is>
      </c>
      <c r="B7045" t="inlineStr">
        <is>
          <t>O044405</t>
        </is>
      </c>
      <c r="C7045" s="25" t="n">
        <v>45865</v>
      </c>
      <c r="D7045" t="inlineStr">
        <is>
          <t>Fashion</t>
        </is>
      </c>
      <c r="E7045" t="inlineStr">
        <is>
          <t>West</t>
        </is>
      </c>
      <c r="F7045" t="inlineStr">
        <is>
          <t>Mobile App</t>
        </is>
      </c>
      <c r="G7045" t="inlineStr">
        <is>
          <t>Size/Fit Issue</t>
        </is>
      </c>
      <c r="H7045" t="n">
        <v>1</v>
      </c>
      <c r="I7045" t="n">
        <v>1001.67</v>
      </c>
    </row>
    <row r="7046">
      <c r="A7046" t="inlineStr">
        <is>
          <t>RET007063</t>
        </is>
      </c>
      <c r="B7046" t="inlineStr">
        <is>
          <t>O044409</t>
        </is>
      </c>
      <c r="C7046" s="25" t="n">
        <v>45865</v>
      </c>
      <c r="D7046" t="inlineStr">
        <is>
          <t>Electronics</t>
        </is>
      </c>
      <c r="E7046" t="inlineStr">
        <is>
          <t>North</t>
        </is>
      </c>
      <c r="F7046" t="inlineStr">
        <is>
          <t>Mobile App</t>
        </is>
      </c>
      <c r="G7046" t="inlineStr">
        <is>
          <t>Late Delivery</t>
        </is>
      </c>
      <c r="H7046" t="n">
        <v>1</v>
      </c>
      <c r="I7046" t="n">
        <v>4653.64</v>
      </c>
    </row>
    <row r="7047">
      <c r="A7047" t="inlineStr">
        <is>
          <t>RET007064</t>
        </is>
      </c>
      <c r="B7047" t="inlineStr">
        <is>
          <t>O044419</t>
        </is>
      </c>
      <c r="C7047" s="25" t="n">
        <v>45865</v>
      </c>
      <c r="D7047" t="inlineStr">
        <is>
          <t>Fashion</t>
        </is>
      </c>
      <c r="E7047" t="inlineStr">
        <is>
          <t>North</t>
        </is>
      </c>
      <c r="F7047" t="inlineStr">
        <is>
          <t>Mobile App</t>
        </is>
      </c>
      <c r="G7047" t="inlineStr">
        <is>
          <t>Wrong Item Delivered</t>
        </is>
      </c>
      <c r="H7047" t="n">
        <v>1</v>
      </c>
      <c r="I7047" t="n">
        <v>1190.9</v>
      </c>
    </row>
    <row r="7048">
      <c r="A7048" t="inlineStr">
        <is>
          <t>RET007065</t>
        </is>
      </c>
      <c r="B7048" t="inlineStr">
        <is>
          <t>O044426</t>
        </is>
      </c>
      <c r="C7048" s="25" t="n">
        <v>45865</v>
      </c>
      <c r="D7048" t="inlineStr">
        <is>
          <t>Fashion</t>
        </is>
      </c>
      <c r="E7048" t="inlineStr">
        <is>
          <t>South</t>
        </is>
      </c>
      <c r="F7048" t="inlineStr">
        <is>
          <t>Website</t>
        </is>
      </c>
      <c r="G7048" t="inlineStr">
        <is>
          <t>Defective Product</t>
        </is>
      </c>
      <c r="H7048" t="n">
        <v>1</v>
      </c>
      <c r="I7048" t="n">
        <v>943.26</v>
      </c>
    </row>
    <row r="7049">
      <c r="A7049" t="inlineStr">
        <is>
          <t>RET007066</t>
        </is>
      </c>
      <c r="B7049" t="inlineStr">
        <is>
          <t>O044430</t>
        </is>
      </c>
      <c r="C7049" s="25" t="n">
        <v>45865</v>
      </c>
      <c r="D7049" t="inlineStr">
        <is>
          <t>Electronics</t>
        </is>
      </c>
      <c r="E7049" t="inlineStr">
        <is>
          <t>North</t>
        </is>
      </c>
      <c r="F7049" t="inlineStr">
        <is>
          <t>Website</t>
        </is>
      </c>
      <c r="G7049" t="inlineStr">
        <is>
          <t>Damaged in Transit</t>
        </is>
      </c>
      <c r="H7049" t="n">
        <v>1</v>
      </c>
      <c r="I7049" t="n">
        <v>3844.12</v>
      </c>
    </row>
    <row r="7050">
      <c r="A7050" t="inlineStr">
        <is>
          <t>RET007067</t>
        </is>
      </c>
      <c r="B7050" t="inlineStr">
        <is>
          <t>O044433</t>
        </is>
      </c>
      <c r="C7050" s="25" t="n">
        <v>45865</v>
      </c>
      <c r="D7050" t="inlineStr">
        <is>
          <t>Electronics</t>
        </is>
      </c>
      <c r="E7050" t="inlineStr">
        <is>
          <t>North</t>
        </is>
      </c>
      <c r="F7050" t="inlineStr">
        <is>
          <t>Mobile App</t>
        </is>
      </c>
      <c r="G7050" t="inlineStr">
        <is>
          <t>Wrong Item Delivered</t>
        </is>
      </c>
      <c r="H7050" t="n">
        <v>1</v>
      </c>
      <c r="I7050" t="n">
        <v>20395.24</v>
      </c>
    </row>
    <row r="7051">
      <c r="A7051" t="inlineStr">
        <is>
          <t>RET007068</t>
        </is>
      </c>
      <c r="B7051" t="inlineStr">
        <is>
          <t>O044434</t>
        </is>
      </c>
      <c r="C7051" s="25" t="n">
        <v>45865</v>
      </c>
      <c r="D7051" t="inlineStr">
        <is>
          <t>Sports</t>
        </is>
      </c>
      <c r="E7051" t="inlineStr">
        <is>
          <t>South</t>
        </is>
      </c>
      <c r="F7051" t="inlineStr">
        <is>
          <t>Marketplace</t>
        </is>
      </c>
      <c r="G7051" t="inlineStr">
        <is>
          <t>Size/Fit Issue</t>
        </is>
      </c>
      <c r="H7051" t="n">
        <v>1</v>
      </c>
      <c r="I7051" t="n">
        <v>3626.12</v>
      </c>
    </row>
    <row r="7052">
      <c r="A7052" t="inlineStr">
        <is>
          <t>RET007069</t>
        </is>
      </c>
      <c r="B7052" t="inlineStr">
        <is>
          <t>O044436</t>
        </is>
      </c>
      <c r="C7052" s="25" t="n">
        <v>45865</v>
      </c>
      <c r="D7052" t="inlineStr">
        <is>
          <t>Fashion</t>
        </is>
      </c>
      <c r="E7052" t="inlineStr">
        <is>
          <t>West</t>
        </is>
      </c>
      <c r="F7052" t="inlineStr">
        <is>
          <t>Website</t>
        </is>
      </c>
      <c r="G7052" t="inlineStr">
        <is>
          <t>Changed Mind</t>
        </is>
      </c>
      <c r="H7052" t="n">
        <v>1</v>
      </c>
      <c r="I7052" t="n">
        <v>1099.01</v>
      </c>
    </row>
    <row r="7053">
      <c r="A7053" t="inlineStr">
        <is>
          <t>RET007070</t>
        </is>
      </c>
      <c r="B7053" t="inlineStr">
        <is>
          <t>O044446</t>
        </is>
      </c>
      <c r="C7053" s="25" t="n">
        <v>45866</v>
      </c>
      <c r="D7053" t="inlineStr">
        <is>
          <t>Fashion</t>
        </is>
      </c>
      <c r="E7053" t="inlineStr">
        <is>
          <t>West</t>
        </is>
      </c>
      <c r="F7053" t="inlineStr">
        <is>
          <t>Marketplace</t>
        </is>
      </c>
      <c r="G7053" t="inlineStr">
        <is>
          <t>Size/Fit Issue</t>
        </is>
      </c>
      <c r="H7053" t="n">
        <v>1</v>
      </c>
      <c r="I7053" t="n">
        <v>1406.67</v>
      </c>
    </row>
    <row r="7054">
      <c r="A7054" t="inlineStr">
        <is>
          <t>RET007071</t>
        </is>
      </c>
      <c r="B7054" t="inlineStr">
        <is>
          <t>O044453</t>
        </is>
      </c>
      <c r="C7054" s="25" t="n">
        <v>45866</v>
      </c>
      <c r="D7054" t="inlineStr">
        <is>
          <t>Electronics</t>
        </is>
      </c>
      <c r="E7054" t="inlineStr">
        <is>
          <t>East</t>
        </is>
      </c>
      <c r="F7054" t="inlineStr">
        <is>
          <t>Mobile App</t>
        </is>
      </c>
      <c r="G7054" t="inlineStr">
        <is>
          <t>Changed Mind</t>
        </is>
      </c>
      <c r="H7054" t="n">
        <v>1</v>
      </c>
      <c r="I7054" t="n">
        <v>33052.61</v>
      </c>
    </row>
    <row r="7055">
      <c r="A7055" t="inlineStr">
        <is>
          <t>RET007072</t>
        </is>
      </c>
      <c r="B7055" t="inlineStr">
        <is>
          <t>O044461</t>
        </is>
      </c>
      <c r="C7055" s="25" t="n">
        <v>45866</v>
      </c>
      <c r="D7055" t="inlineStr">
        <is>
          <t>Electronics</t>
        </is>
      </c>
      <c r="E7055" t="inlineStr">
        <is>
          <t>West</t>
        </is>
      </c>
      <c r="F7055" t="inlineStr">
        <is>
          <t>Website</t>
        </is>
      </c>
      <c r="G7055" t="inlineStr">
        <is>
          <t>Not as Described</t>
        </is>
      </c>
      <c r="H7055" t="n">
        <v>1</v>
      </c>
      <c r="I7055" t="n">
        <v>19010.31</v>
      </c>
    </row>
    <row r="7056">
      <c r="A7056" t="inlineStr">
        <is>
          <t>RET007073</t>
        </is>
      </c>
      <c r="B7056" t="inlineStr">
        <is>
          <t>O044467</t>
        </is>
      </c>
      <c r="C7056" s="25" t="n">
        <v>45866</v>
      </c>
      <c r="D7056" t="inlineStr">
        <is>
          <t>Sports</t>
        </is>
      </c>
      <c r="E7056" t="inlineStr">
        <is>
          <t>East</t>
        </is>
      </c>
      <c r="F7056" t="inlineStr">
        <is>
          <t>Retail Store</t>
        </is>
      </c>
      <c r="G7056" t="inlineStr">
        <is>
          <t>Damaged in Transit</t>
        </is>
      </c>
      <c r="H7056" t="n">
        <v>1</v>
      </c>
      <c r="I7056" t="n">
        <v>7397.06</v>
      </c>
    </row>
    <row r="7057">
      <c r="A7057" t="inlineStr">
        <is>
          <t>RET007074</t>
        </is>
      </c>
      <c r="B7057" t="inlineStr">
        <is>
          <t>O044473</t>
        </is>
      </c>
      <c r="C7057" s="25" t="n">
        <v>45866</v>
      </c>
      <c r="D7057" t="inlineStr">
        <is>
          <t>Electronics</t>
        </is>
      </c>
      <c r="E7057" t="inlineStr">
        <is>
          <t>South</t>
        </is>
      </c>
      <c r="F7057" t="inlineStr">
        <is>
          <t>Retail Store</t>
        </is>
      </c>
      <c r="G7057" t="inlineStr">
        <is>
          <t>Not as Described</t>
        </is>
      </c>
      <c r="H7057" t="n">
        <v>1</v>
      </c>
      <c r="I7057" t="n">
        <v>10598.6</v>
      </c>
    </row>
    <row r="7058">
      <c r="A7058" t="inlineStr">
        <is>
          <t>RET007075</t>
        </is>
      </c>
      <c r="B7058" t="inlineStr">
        <is>
          <t>O044478</t>
        </is>
      </c>
      <c r="C7058" s="25" t="n">
        <v>45866</v>
      </c>
      <c r="D7058" t="inlineStr">
        <is>
          <t>Fashion</t>
        </is>
      </c>
      <c r="E7058" t="inlineStr">
        <is>
          <t>East</t>
        </is>
      </c>
      <c r="F7058" t="inlineStr">
        <is>
          <t>Marketplace</t>
        </is>
      </c>
      <c r="G7058" t="inlineStr">
        <is>
          <t>Size/Fit Issue</t>
        </is>
      </c>
      <c r="H7058" t="n">
        <v>2</v>
      </c>
      <c r="I7058" t="n">
        <v>3366.15</v>
      </c>
    </row>
    <row r="7059">
      <c r="A7059" t="inlineStr">
        <is>
          <t>RET007076</t>
        </is>
      </c>
      <c r="B7059" t="inlineStr">
        <is>
          <t>O044481</t>
        </is>
      </c>
      <c r="C7059" s="25" t="n">
        <v>45866</v>
      </c>
      <c r="D7059" t="inlineStr">
        <is>
          <t>Grocery</t>
        </is>
      </c>
      <c r="E7059" t="inlineStr">
        <is>
          <t>South</t>
        </is>
      </c>
      <c r="F7059" t="inlineStr">
        <is>
          <t>Retail Store</t>
        </is>
      </c>
      <c r="G7059" t="inlineStr">
        <is>
          <t>Damaged in Transit</t>
        </is>
      </c>
      <c r="H7059" t="n">
        <v>3</v>
      </c>
      <c r="I7059" t="n">
        <v>1048.4</v>
      </c>
    </row>
    <row r="7060">
      <c r="A7060" t="inlineStr">
        <is>
          <t>RET007077</t>
        </is>
      </c>
      <c r="B7060" t="inlineStr">
        <is>
          <t>O044488</t>
        </is>
      </c>
      <c r="C7060" s="25" t="n">
        <v>45866</v>
      </c>
      <c r="D7060" t="inlineStr">
        <is>
          <t>Fashion</t>
        </is>
      </c>
      <c r="E7060" t="inlineStr">
        <is>
          <t>South</t>
        </is>
      </c>
      <c r="F7060" t="inlineStr">
        <is>
          <t>Marketplace</t>
        </is>
      </c>
      <c r="G7060" t="inlineStr">
        <is>
          <t>Size/Fit Issue</t>
        </is>
      </c>
      <c r="H7060" t="n">
        <v>1</v>
      </c>
      <c r="I7060" t="n">
        <v>596.66</v>
      </c>
    </row>
    <row r="7061">
      <c r="A7061" t="inlineStr">
        <is>
          <t>RET007078</t>
        </is>
      </c>
      <c r="B7061" t="inlineStr">
        <is>
          <t>O044504</t>
        </is>
      </c>
      <c r="C7061" s="25" t="n">
        <v>45867</v>
      </c>
      <c r="D7061" t="inlineStr">
        <is>
          <t>Sports</t>
        </is>
      </c>
      <c r="E7061" t="inlineStr">
        <is>
          <t>South</t>
        </is>
      </c>
      <c r="F7061" t="inlineStr">
        <is>
          <t>Mobile App</t>
        </is>
      </c>
      <c r="G7061" t="inlineStr">
        <is>
          <t>Defective Product</t>
        </is>
      </c>
      <c r="H7061" t="n">
        <v>1</v>
      </c>
      <c r="I7061" t="n">
        <v>1147.68</v>
      </c>
    </row>
    <row r="7062">
      <c r="A7062" t="inlineStr">
        <is>
          <t>RET007079</t>
        </is>
      </c>
      <c r="B7062" t="inlineStr">
        <is>
          <t>O044505</t>
        </is>
      </c>
      <c r="C7062" s="25" t="n">
        <v>45867</v>
      </c>
      <c r="D7062" t="inlineStr">
        <is>
          <t>Home &amp; Kitchen</t>
        </is>
      </c>
      <c r="E7062" t="inlineStr">
        <is>
          <t>East</t>
        </is>
      </c>
      <c r="F7062" t="inlineStr">
        <is>
          <t>Website</t>
        </is>
      </c>
      <c r="G7062" t="inlineStr">
        <is>
          <t>Defective Product</t>
        </is>
      </c>
      <c r="H7062" t="n">
        <v>2</v>
      </c>
      <c r="I7062" t="n">
        <v>4495.35</v>
      </c>
    </row>
    <row r="7063">
      <c r="A7063" t="inlineStr">
        <is>
          <t>RET007080</t>
        </is>
      </c>
      <c r="B7063" t="inlineStr">
        <is>
          <t>O044507</t>
        </is>
      </c>
      <c r="C7063" s="25" t="n">
        <v>45867</v>
      </c>
      <c r="D7063" t="inlineStr">
        <is>
          <t>Fashion</t>
        </is>
      </c>
      <c r="E7063" t="inlineStr">
        <is>
          <t>East</t>
        </is>
      </c>
      <c r="F7063" t="inlineStr">
        <is>
          <t>Marketplace</t>
        </is>
      </c>
      <c r="G7063" t="inlineStr">
        <is>
          <t>Size/Fit Issue</t>
        </is>
      </c>
      <c r="H7063" t="n">
        <v>2</v>
      </c>
      <c r="I7063" t="n">
        <v>2223.01</v>
      </c>
    </row>
    <row r="7064">
      <c r="A7064" t="inlineStr">
        <is>
          <t>RET007081</t>
        </is>
      </c>
      <c r="B7064" t="inlineStr">
        <is>
          <t>O044511</t>
        </is>
      </c>
      <c r="C7064" s="25" t="n">
        <v>45867</v>
      </c>
      <c r="D7064" t="inlineStr">
        <is>
          <t>Fashion</t>
        </is>
      </c>
      <c r="E7064" t="inlineStr">
        <is>
          <t>West</t>
        </is>
      </c>
      <c r="F7064" t="inlineStr">
        <is>
          <t>Marketplace</t>
        </is>
      </c>
      <c r="G7064" t="inlineStr">
        <is>
          <t>Not as Described</t>
        </is>
      </c>
      <c r="H7064" t="n">
        <v>1</v>
      </c>
      <c r="I7064" t="n">
        <v>1488.39</v>
      </c>
    </row>
    <row r="7065">
      <c r="A7065" t="inlineStr">
        <is>
          <t>RET007082</t>
        </is>
      </c>
      <c r="B7065" t="inlineStr">
        <is>
          <t>O044512</t>
        </is>
      </c>
      <c r="C7065" s="25" t="n">
        <v>45867</v>
      </c>
      <c r="D7065" t="inlineStr">
        <is>
          <t>Electronics</t>
        </is>
      </c>
      <c r="E7065" t="inlineStr">
        <is>
          <t>South</t>
        </is>
      </c>
      <c r="F7065" t="inlineStr">
        <is>
          <t>Mobile App</t>
        </is>
      </c>
      <c r="G7065" t="inlineStr">
        <is>
          <t>Damaged in Transit</t>
        </is>
      </c>
      <c r="H7065" t="n">
        <v>2</v>
      </c>
      <c r="I7065" t="n">
        <v>15884.59</v>
      </c>
    </row>
    <row r="7066">
      <c r="A7066" t="inlineStr">
        <is>
          <t>RET007083</t>
        </is>
      </c>
      <c r="B7066" t="inlineStr">
        <is>
          <t>O044522</t>
        </is>
      </c>
      <c r="C7066" s="25" t="n">
        <v>45867</v>
      </c>
      <c r="D7066" t="inlineStr">
        <is>
          <t>Home &amp; Kitchen</t>
        </is>
      </c>
      <c r="E7066" t="inlineStr">
        <is>
          <t>South</t>
        </is>
      </c>
      <c r="F7066" t="inlineStr">
        <is>
          <t>Marketplace</t>
        </is>
      </c>
      <c r="G7066" t="inlineStr">
        <is>
          <t>Not as Described</t>
        </is>
      </c>
      <c r="H7066" t="n">
        <v>1</v>
      </c>
      <c r="I7066" t="n">
        <v>2214.74</v>
      </c>
    </row>
    <row r="7067">
      <c r="A7067" t="inlineStr">
        <is>
          <t>RET007084</t>
        </is>
      </c>
      <c r="B7067" t="inlineStr">
        <is>
          <t>O044543</t>
        </is>
      </c>
      <c r="C7067" s="25" t="n">
        <v>45867</v>
      </c>
      <c r="D7067" t="inlineStr">
        <is>
          <t>Electronics</t>
        </is>
      </c>
      <c r="E7067" t="inlineStr">
        <is>
          <t>East</t>
        </is>
      </c>
      <c r="F7067" t="inlineStr">
        <is>
          <t>Website</t>
        </is>
      </c>
      <c r="G7067" t="inlineStr">
        <is>
          <t>Damaged in Transit</t>
        </is>
      </c>
      <c r="H7067" t="n">
        <v>2</v>
      </c>
      <c r="I7067" t="n">
        <v>11711.67</v>
      </c>
    </row>
    <row r="7068">
      <c r="A7068" t="inlineStr">
        <is>
          <t>RET007085</t>
        </is>
      </c>
      <c r="B7068" t="inlineStr">
        <is>
          <t>O044543</t>
        </is>
      </c>
      <c r="C7068" s="25" t="n">
        <v>45867</v>
      </c>
      <c r="D7068" t="inlineStr">
        <is>
          <t>Sports</t>
        </is>
      </c>
      <c r="E7068" t="inlineStr">
        <is>
          <t>East</t>
        </is>
      </c>
      <c r="F7068" t="inlineStr">
        <is>
          <t>Website</t>
        </is>
      </c>
      <c r="G7068" t="inlineStr">
        <is>
          <t>Defective Product</t>
        </is>
      </c>
      <c r="H7068" t="n">
        <v>1</v>
      </c>
      <c r="I7068" t="n">
        <v>7397.06</v>
      </c>
    </row>
    <row r="7069">
      <c r="A7069" t="inlineStr">
        <is>
          <t>RET007086</t>
        </is>
      </c>
      <c r="B7069" t="inlineStr">
        <is>
          <t>O044551</t>
        </is>
      </c>
      <c r="C7069" s="25" t="n">
        <v>45868</v>
      </c>
      <c r="D7069" t="inlineStr">
        <is>
          <t>Home &amp; Kitchen</t>
        </is>
      </c>
      <c r="E7069" t="inlineStr">
        <is>
          <t>Central</t>
        </is>
      </c>
      <c r="F7069" t="inlineStr">
        <is>
          <t>Website</t>
        </is>
      </c>
      <c r="G7069" t="inlineStr">
        <is>
          <t>Damaged in Transit</t>
        </is>
      </c>
      <c r="H7069" t="n">
        <v>1</v>
      </c>
      <c r="I7069" t="n">
        <v>1139.52</v>
      </c>
    </row>
    <row r="7070">
      <c r="A7070" t="inlineStr">
        <is>
          <t>RET007087</t>
        </is>
      </c>
      <c r="B7070" t="inlineStr">
        <is>
          <t>O044552</t>
        </is>
      </c>
      <c r="C7070" s="25" t="n">
        <v>45868</v>
      </c>
      <c r="D7070" t="inlineStr">
        <is>
          <t>Fashion</t>
        </is>
      </c>
      <c r="E7070" t="inlineStr">
        <is>
          <t>South</t>
        </is>
      </c>
      <c r="F7070" t="inlineStr">
        <is>
          <t>Marketplace</t>
        </is>
      </c>
      <c r="G7070" t="inlineStr">
        <is>
          <t>Size/Fit Issue</t>
        </is>
      </c>
      <c r="H7070" t="n">
        <v>1</v>
      </c>
      <c r="I7070" t="n">
        <v>677.14</v>
      </c>
    </row>
    <row r="7071">
      <c r="A7071" t="inlineStr">
        <is>
          <t>RET007088</t>
        </is>
      </c>
      <c r="B7071" t="inlineStr">
        <is>
          <t>O044553</t>
        </is>
      </c>
      <c r="C7071" s="25" t="n">
        <v>45868</v>
      </c>
      <c r="D7071" t="inlineStr">
        <is>
          <t>Beauty</t>
        </is>
      </c>
      <c r="E7071" t="inlineStr">
        <is>
          <t>Central</t>
        </is>
      </c>
      <c r="F7071" t="inlineStr">
        <is>
          <t>Mobile App</t>
        </is>
      </c>
      <c r="G7071" t="inlineStr">
        <is>
          <t>Not as Described</t>
        </is>
      </c>
      <c r="H7071" t="n">
        <v>1</v>
      </c>
      <c r="I7071" t="n">
        <v>748.58</v>
      </c>
    </row>
    <row r="7072">
      <c r="A7072" t="inlineStr">
        <is>
          <t>RET007089</t>
        </is>
      </c>
      <c r="B7072" t="inlineStr">
        <is>
          <t>O044560</t>
        </is>
      </c>
      <c r="C7072" s="25" t="n">
        <v>45868</v>
      </c>
      <c r="D7072" t="inlineStr">
        <is>
          <t>Fashion</t>
        </is>
      </c>
      <c r="E7072" t="inlineStr">
        <is>
          <t>South</t>
        </is>
      </c>
      <c r="F7072" t="inlineStr">
        <is>
          <t>Website</t>
        </is>
      </c>
      <c r="G7072" t="inlineStr">
        <is>
          <t>Size/Fit Issue</t>
        </is>
      </c>
      <c r="H7072" t="n">
        <v>3</v>
      </c>
      <c r="I7072" t="n">
        <v>4620.76</v>
      </c>
    </row>
    <row r="7073">
      <c r="A7073" t="inlineStr">
        <is>
          <t>RET007090</t>
        </is>
      </c>
      <c r="B7073" t="inlineStr">
        <is>
          <t>O044574</t>
        </is>
      </c>
      <c r="C7073" s="25" t="n">
        <v>45868</v>
      </c>
      <c r="D7073" t="inlineStr">
        <is>
          <t>Fashion</t>
        </is>
      </c>
      <c r="E7073" t="inlineStr">
        <is>
          <t>Central</t>
        </is>
      </c>
      <c r="F7073" t="inlineStr">
        <is>
          <t>Marketplace</t>
        </is>
      </c>
      <c r="G7073" t="inlineStr">
        <is>
          <t>Changed Mind</t>
        </is>
      </c>
      <c r="H7073" t="n">
        <v>1</v>
      </c>
      <c r="I7073" t="n">
        <v>894.59</v>
      </c>
    </row>
    <row r="7074">
      <c r="A7074" t="inlineStr">
        <is>
          <t>RET007091</t>
        </is>
      </c>
      <c r="B7074" t="inlineStr">
        <is>
          <t>O044577</t>
        </is>
      </c>
      <c r="C7074" s="25" t="n">
        <v>45868</v>
      </c>
      <c r="D7074" t="inlineStr">
        <is>
          <t>Home &amp; Kitchen</t>
        </is>
      </c>
      <c r="E7074" t="inlineStr">
        <is>
          <t>West</t>
        </is>
      </c>
      <c r="F7074" t="inlineStr">
        <is>
          <t>Mobile App</t>
        </is>
      </c>
      <c r="G7074" t="inlineStr">
        <is>
          <t>Not as Described</t>
        </is>
      </c>
      <c r="H7074" t="n">
        <v>1</v>
      </c>
      <c r="I7074" t="n">
        <v>1829.09</v>
      </c>
    </row>
    <row r="7075">
      <c r="A7075" t="inlineStr">
        <is>
          <t>RET007092</t>
        </is>
      </c>
      <c r="B7075" t="inlineStr">
        <is>
          <t>O044581</t>
        </is>
      </c>
      <c r="C7075" s="25" t="n">
        <v>45868</v>
      </c>
      <c r="D7075" t="inlineStr">
        <is>
          <t>Home &amp; Kitchen</t>
        </is>
      </c>
      <c r="E7075" t="inlineStr">
        <is>
          <t>North</t>
        </is>
      </c>
      <c r="F7075" t="inlineStr">
        <is>
          <t>Mobile App</t>
        </is>
      </c>
      <c r="G7075" t="inlineStr">
        <is>
          <t>Defective Product</t>
        </is>
      </c>
      <c r="H7075" t="n">
        <v>1</v>
      </c>
      <c r="I7075" t="n">
        <v>2372.54</v>
      </c>
    </row>
    <row r="7076">
      <c r="A7076" t="inlineStr">
        <is>
          <t>RET007093</t>
        </is>
      </c>
      <c r="B7076" t="inlineStr">
        <is>
          <t>O044583</t>
        </is>
      </c>
      <c r="C7076" s="25" t="n">
        <v>45868</v>
      </c>
      <c r="D7076" t="inlineStr">
        <is>
          <t>Fashion</t>
        </is>
      </c>
      <c r="E7076" t="inlineStr">
        <is>
          <t>West</t>
        </is>
      </c>
      <c r="F7076" t="inlineStr">
        <is>
          <t>Mobile App</t>
        </is>
      </c>
      <c r="G7076" t="inlineStr">
        <is>
          <t>Size/Fit Issue</t>
        </is>
      </c>
      <c r="H7076" t="n">
        <v>1</v>
      </c>
      <c r="I7076" t="n">
        <v>1324.47</v>
      </c>
    </row>
    <row r="7077">
      <c r="A7077" t="inlineStr">
        <is>
          <t>RET007094</t>
        </is>
      </c>
      <c r="B7077" t="inlineStr">
        <is>
          <t>O044586</t>
        </is>
      </c>
      <c r="C7077" s="25" t="n">
        <v>45868</v>
      </c>
      <c r="D7077" t="inlineStr">
        <is>
          <t>Fashion</t>
        </is>
      </c>
      <c r="E7077" t="inlineStr">
        <is>
          <t>North</t>
        </is>
      </c>
      <c r="F7077" t="inlineStr">
        <is>
          <t>Mobile App</t>
        </is>
      </c>
      <c r="G7077" t="inlineStr">
        <is>
          <t>Changed Mind</t>
        </is>
      </c>
      <c r="H7077" t="n">
        <v>1</v>
      </c>
      <c r="I7077" t="n">
        <v>993.99</v>
      </c>
    </row>
    <row r="7078">
      <c r="A7078" t="inlineStr">
        <is>
          <t>RET007095</t>
        </is>
      </c>
      <c r="B7078" t="inlineStr">
        <is>
          <t>O044600</t>
        </is>
      </c>
      <c r="C7078" s="25" t="n">
        <v>45868</v>
      </c>
      <c r="D7078" t="inlineStr">
        <is>
          <t>Fashion</t>
        </is>
      </c>
      <c r="E7078" t="inlineStr">
        <is>
          <t>East</t>
        </is>
      </c>
      <c r="F7078" t="inlineStr">
        <is>
          <t>Mobile App</t>
        </is>
      </c>
      <c r="G7078" t="inlineStr">
        <is>
          <t>Size/Fit Issue</t>
        </is>
      </c>
      <c r="H7078" t="n">
        <v>1</v>
      </c>
      <c r="I7078" t="n">
        <v>1488.39</v>
      </c>
    </row>
    <row r="7079">
      <c r="A7079" t="inlineStr">
        <is>
          <t>RET007096</t>
        </is>
      </c>
      <c r="B7079" t="inlineStr">
        <is>
          <t>O044609</t>
        </is>
      </c>
      <c r="C7079" s="25" t="n">
        <v>45869</v>
      </c>
      <c r="D7079" t="inlineStr">
        <is>
          <t>Home &amp; Kitchen</t>
        </is>
      </c>
      <c r="E7079" t="inlineStr">
        <is>
          <t>South</t>
        </is>
      </c>
      <c r="F7079" t="inlineStr">
        <is>
          <t>Mobile App</t>
        </is>
      </c>
      <c r="G7079" t="inlineStr">
        <is>
          <t>Changed Mind</t>
        </is>
      </c>
      <c r="H7079" t="n">
        <v>1</v>
      </c>
      <c r="I7079" t="n">
        <v>2821.89</v>
      </c>
    </row>
    <row r="7080">
      <c r="A7080" t="inlineStr">
        <is>
          <t>RET007097</t>
        </is>
      </c>
      <c r="B7080" t="inlineStr">
        <is>
          <t>O044613</t>
        </is>
      </c>
      <c r="C7080" s="25" t="n">
        <v>45869</v>
      </c>
      <c r="D7080" t="inlineStr">
        <is>
          <t>Beauty</t>
        </is>
      </c>
      <c r="E7080" t="inlineStr">
        <is>
          <t>South</t>
        </is>
      </c>
      <c r="F7080" t="inlineStr">
        <is>
          <t>Mobile App</t>
        </is>
      </c>
      <c r="G7080" t="inlineStr">
        <is>
          <t>Not as Described</t>
        </is>
      </c>
      <c r="H7080" t="n">
        <v>1</v>
      </c>
      <c r="I7080" t="n">
        <v>602.5599999999999</v>
      </c>
    </row>
    <row r="7081">
      <c r="A7081" t="inlineStr">
        <is>
          <t>RET007098</t>
        </is>
      </c>
      <c r="B7081" t="inlineStr">
        <is>
          <t>O044617</t>
        </is>
      </c>
      <c r="C7081" s="25" t="n">
        <v>45869</v>
      </c>
      <c r="D7081" t="inlineStr">
        <is>
          <t>Electronics</t>
        </is>
      </c>
      <c r="E7081" t="inlineStr">
        <is>
          <t>East</t>
        </is>
      </c>
      <c r="F7081" t="inlineStr">
        <is>
          <t>Marketplace</t>
        </is>
      </c>
      <c r="G7081" t="inlineStr">
        <is>
          <t>Not Specified</t>
        </is>
      </c>
      <c r="H7081" t="n">
        <v>1</v>
      </c>
      <c r="I7081" t="n">
        <v>16346.82</v>
      </c>
    </row>
    <row r="7082">
      <c r="A7082" t="inlineStr">
        <is>
          <t>RET007099</t>
        </is>
      </c>
      <c r="B7082" t="inlineStr">
        <is>
          <t>O044618</t>
        </is>
      </c>
      <c r="C7082" s="25" t="n">
        <v>45869</v>
      </c>
      <c r="D7082" t="inlineStr">
        <is>
          <t>Beauty</t>
        </is>
      </c>
      <c r="E7082" t="inlineStr">
        <is>
          <t>East</t>
        </is>
      </c>
      <c r="F7082" t="inlineStr">
        <is>
          <t>Website</t>
        </is>
      </c>
      <c r="G7082" t="inlineStr">
        <is>
          <t>Defective Product</t>
        </is>
      </c>
      <c r="H7082" t="n">
        <v>1</v>
      </c>
      <c r="I7082" t="n">
        <v>122.27</v>
      </c>
    </row>
    <row r="7083">
      <c r="A7083" t="inlineStr">
        <is>
          <t>RET007100</t>
        </is>
      </c>
      <c r="B7083" t="inlineStr">
        <is>
          <t>O044626</t>
        </is>
      </c>
      <c r="C7083" s="25" t="n">
        <v>45869</v>
      </c>
      <c r="D7083" t="inlineStr">
        <is>
          <t>Fashion</t>
        </is>
      </c>
      <c r="E7083" t="inlineStr">
        <is>
          <t>North</t>
        </is>
      </c>
      <c r="F7083" t="inlineStr">
        <is>
          <t>Mobile App</t>
        </is>
      </c>
      <c r="G7083" t="inlineStr">
        <is>
          <t>Changed Mind</t>
        </is>
      </c>
      <c r="H7083" t="n">
        <v>1</v>
      </c>
      <c r="I7083" t="n">
        <v>1324.47</v>
      </c>
    </row>
    <row r="7084">
      <c r="A7084" t="inlineStr">
        <is>
          <t>RET007101</t>
        </is>
      </c>
      <c r="B7084" t="inlineStr">
        <is>
          <t>O044629</t>
        </is>
      </c>
      <c r="C7084" s="25" t="n">
        <v>45869</v>
      </c>
      <c r="D7084" t="inlineStr">
        <is>
          <t>Fashion</t>
        </is>
      </c>
      <c r="E7084" t="inlineStr">
        <is>
          <t>West</t>
        </is>
      </c>
      <c r="F7084" t="inlineStr">
        <is>
          <t>Mobile App</t>
        </is>
      </c>
      <c r="G7084" t="inlineStr">
        <is>
          <t>Size/Fit Issue</t>
        </is>
      </c>
      <c r="H7084" t="n">
        <v>1</v>
      </c>
      <c r="I7084" t="n">
        <v>718.24</v>
      </c>
    </row>
    <row r="7085">
      <c r="A7085" t="inlineStr">
        <is>
          <t>RET007102</t>
        </is>
      </c>
      <c r="B7085" t="inlineStr">
        <is>
          <t>O044630</t>
        </is>
      </c>
      <c r="C7085" s="25" t="n">
        <v>45869</v>
      </c>
      <c r="D7085" t="inlineStr">
        <is>
          <t>Beauty</t>
        </is>
      </c>
      <c r="E7085" t="inlineStr">
        <is>
          <t>West</t>
        </is>
      </c>
      <c r="F7085" t="inlineStr">
        <is>
          <t>Mobile App</t>
        </is>
      </c>
      <c r="G7085" t="inlineStr">
        <is>
          <t>Size/Fit Issue</t>
        </is>
      </c>
      <c r="H7085" t="n">
        <v>1</v>
      </c>
      <c r="I7085" t="n">
        <v>636.04</v>
      </c>
    </row>
    <row r="7086">
      <c r="A7086" t="inlineStr">
        <is>
          <t>RET007103</t>
        </is>
      </c>
      <c r="B7086" t="inlineStr">
        <is>
          <t>O044634</t>
        </is>
      </c>
      <c r="C7086" s="25" t="n">
        <v>45869</v>
      </c>
      <c r="D7086" t="inlineStr">
        <is>
          <t>Fashion</t>
        </is>
      </c>
      <c r="E7086" t="inlineStr">
        <is>
          <t>South</t>
        </is>
      </c>
      <c r="F7086" t="inlineStr">
        <is>
          <t>Website</t>
        </is>
      </c>
      <c r="G7086" t="inlineStr">
        <is>
          <t>Not as Described</t>
        </is>
      </c>
      <c r="H7086" t="n">
        <v>1</v>
      </c>
      <c r="I7086" t="n">
        <v>2713.73</v>
      </c>
    </row>
    <row r="7087">
      <c r="A7087" t="inlineStr">
        <is>
          <t>RET007104</t>
        </is>
      </c>
      <c r="B7087" t="inlineStr">
        <is>
          <t>O044636</t>
        </is>
      </c>
      <c r="C7087" s="25" t="n">
        <v>45869</v>
      </c>
      <c r="D7087" t="inlineStr">
        <is>
          <t>Home &amp; Kitchen</t>
        </is>
      </c>
      <c r="E7087" t="inlineStr">
        <is>
          <t>South</t>
        </is>
      </c>
      <c r="F7087" t="inlineStr">
        <is>
          <t>Marketplace</t>
        </is>
      </c>
      <c r="G7087" t="inlineStr">
        <is>
          <t>Late Delivery</t>
        </is>
      </c>
      <c r="H7087" t="n">
        <v>1</v>
      </c>
      <c r="I7087" t="n">
        <v>466.28</v>
      </c>
    </row>
    <row r="7088">
      <c r="A7088" t="inlineStr">
        <is>
          <t>RET007105</t>
        </is>
      </c>
      <c r="B7088" t="inlineStr">
        <is>
          <t>O044656</t>
        </is>
      </c>
      <c r="C7088" s="25" t="n">
        <v>45870</v>
      </c>
      <c r="D7088" t="inlineStr">
        <is>
          <t>Fashion</t>
        </is>
      </c>
      <c r="E7088" t="inlineStr">
        <is>
          <t>North</t>
        </is>
      </c>
      <c r="F7088" t="inlineStr">
        <is>
          <t>Mobile App</t>
        </is>
      </c>
      <c r="G7088" t="inlineStr">
        <is>
          <t>Size/Fit Issue</t>
        </is>
      </c>
      <c r="H7088" t="n">
        <v>2</v>
      </c>
      <c r="I7088" t="n">
        <v>3249.34</v>
      </c>
    </row>
    <row r="7089">
      <c r="A7089" t="inlineStr">
        <is>
          <t>RET007106</t>
        </is>
      </c>
      <c r="B7089" t="inlineStr">
        <is>
          <t>O044658</t>
        </is>
      </c>
      <c r="C7089" s="25" t="n">
        <v>45870</v>
      </c>
      <c r="D7089" t="inlineStr">
        <is>
          <t>Fashion</t>
        </is>
      </c>
      <c r="E7089" t="inlineStr">
        <is>
          <t>West</t>
        </is>
      </c>
      <c r="F7089" t="inlineStr">
        <is>
          <t>Marketplace</t>
        </is>
      </c>
      <c r="G7089" t="inlineStr">
        <is>
          <t>Size/Fit Issue</t>
        </is>
      </c>
      <c r="H7089" t="n">
        <v>1</v>
      </c>
      <c r="I7089" t="n">
        <v>1176.89</v>
      </c>
    </row>
    <row r="7090">
      <c r="A7090" t="inlineStr">
        <is>
          <t>RET007107</t>
        </is>
      </c>
      <c r="B7090" t="inlineStr">
        <is>
          <t>O044661</t>
        </is>
      </c>
      <c r="C7090" s="25" t="n">
        <v>45870</v>
      </c>
      <c r="D7090" t="inlineStr">
        <is>
          <t>Books</t>
        </is>
      </c>
      <c r="E7090" t="inlineStr">
        <is>
          <t>South</t>
        </is>
      </c>
      <c r="F7090" t="inlineStr">
        <is>
          <t>Marketplace</t>
        </is>
      </c>
      <c r="G7090" t="inlineStr">
        <is>
          <t>Wrong Item Delivered</t>
        </is>
      </c>
      <c r="H7090" t="n">
        <v>1</v>
      </c>
      <c r="I7090" t="n">
        <v>495.48</v>
      </c>
    </row>
    <row r="7091">
      <c r="A7091" t="inlineStr">
        <is>
          <t>RET007108</t>
        </is>
      </c>
      <c r="B7091" t="inlineStr">
        <is>
          <t>O044669</t>
        </is>
      </c>
      <c r="C7091" s="25" t="n">
        <v>45870</v>
      </c>
      <c r="D7091" t="inlineStr">
        <is>
          <t>Fashion</t>
        </is>
      </c>
      <c r="E7091" t="inlineStr">
        <is>
          <t>South</t>
        </is>
      </c>
      <c r="F7091" t="inlineStr">
        <is>
          <t>Mobile App</t>
        </is>
      </c>
      <c r="G7091" t="inlineStr">
        <is>
          <t>Size/Fit Issue</t>
        </is>
      </c>
      <c r="H7091" t="n">
        <v>1</v>
      </c>
      <c r="I7091" t="n">
        <v>1488.39</v>
      </c>
    </row>
    <row r="7092">
      <c r="A7092" t="inlineStr">
        <is>
          <t>RET007109</t>
        </is>
      </c>
      <c r="B7092" t="inlineStr">
        <is>
          <t>O044685</t>
        </is>
      </c>
      <c r="C7092" s="25" t="n">
        <v>45870</v>
      </c>
      <c r="D7092" t="inlineStr">
        <is>
          <t>Fashion</t>
        </is>
      </c>
      <c r="E7092" t="inlineStr">
        <is>
          <t>North</t>
        </is>
      </c>
      <c r="F7092" t="inlineStr">
        <is>
          <t>Website</t>
        </is>
      </c>
      <c r="G7092" t="inlineStr">
        <is>
          <t>Not as Described</t>
        </is>
      </c>
      <c r="H7092" t="n">
        <v>1</v>
      </c>
      <c r="I7092" t="n">
        <v>709.64</v>
      </c>
    </row>
    <row r="7093">
      <c r="A7093" t="inlineStr">
        <is>
          <t>RET007110</t>
        </is>
      </c>
      <c r="B7093" t="inlineStr">
        <is>
          <t>O044691</t>
        </is>
      </c>
      <c r="C7093" s="25" t="n">
        <v>45870</v>
      </c>
      <c r="D7093" t="inlineStr">
        <is>
          <t>Fashion</t>
        </is>
      </c>
      <c r="E7093" t="inlineStr">
        <is>
          <t>East</t>
        </is>
      </c>
      <c r="F7093" t="inlineStr">
        <is>
          <t>Website</t>
        </is>
      </c>
      <c r="G7093" t="inlineStr">
        <is>
          <t>Not as Described</t>
        </is>
      </c>
      <c r="H7093" t="n">
        <v>1</v>
      </c>
      <c r="I7093" t="n">
        <v>563.62</v>
      </c>
    </row>
    <row r="7094">
      <c r="A7094" t="inlineStr">
        <is>
          <t>RET007111</t>
        </is>
      </c>
      <c r="B7094" t="inlineStr">
        <is>
          <t>O044693</t>
        </is>
      </c>
      <c r="C7094" s="25" t="n">
        <v>45870</v>
      </c>
      <c r="D7094" t="inlineStr">
        <is>
          <t>Beauty</t>
        </is>
      </c>
      <c r="E7094" t="inlineStr">
        <is>
          <t>South</t>
        </is>
      </c>
      <c r="F7094" t="inlineStr">
        <is>
          <t>Marketplace</t>
        </is>
      </c>
      <c r="G7094" t="inlineStr">
        <is>
          <t>Wrong Item Delivered</t>
        </is>
      </c>
      <c r="H7094" t="n">
        <v>1</v>
      </c>
      <c r="I7094" t="n">
        <v>122.27</v>
      </c>
    </row>
    <row r="7095">
      <c r="A7095" t="inlineStr">
        <is>
          <t>RET007112</t>
        </is>
      </c>
      <c r="B7095" t="inlineStr">
        <is>
          <t>O044698</t>
        </is>
      </c>
      <c r="C7095" s="25" t="n">
        <v>45870</v>
      </c>
      <c r="D7095" t="inlineStr">
        <is>
          <t>Beauty</t>
        </is>
      </c>
      <c r="E7095" t="inlineStr">
        <is>
          <t>East</t>
        </is>
      </c>
      <c r="F7095" t="inlineStr">
        <is>
          <t>Website</t>
        </is>
      </c>
      <c r="G7095" t="inlineStr">
        <is>
          <t>Damaged in Transit</t>
        </is>
      </c>
      <c r="H7095" t="n">
        <v>1</v>
      </c>
      <c r="I7095" t="n">
        <v>923.79</v>
      </c>
    </row>
    <row r="7096">
      <c r="A7096" t="inlineStr">
        <is>
          <t>RET007113</t>
        </is>
      </c>
      <c r="B7096" t="inlineStr">
        <is>
          <t>O044702</t>
        </is>
      </c>
      <c r="C7096" s="25" t="n">
        <v>45870</v>
      </c>
      <c r="D7096" t="inlineStr">
        <is>
          <t>Fashion</t>
        </is>
      </c>
      <c r="E7096" t="inlineStr">
        <is>
          <t>North</t>
        </is>
      </c>
      <c r="F7096" t="inlineStr">
        <is>
          <t>Mobile App</t>
        </is>
      </c>
      <c r="G7096" t="inlineStr">
        <is>
          <t>Changed Mind</t>
        </is>
      </c>
      <c r="H7096" t="n">
        <v>1</v>
      </c>
      <c r="I7096" t="n">
        <v>1190.9</v>
      </c>
    </row>
    <row r="7097">
      <c r="A7097" t="inlineStr">
        <is>
          <t>RET007114</t>
        </is>
      </c>
      <c r="B7097" t="inlineStr">
        <is>
          <t>O044720</t>
        </is>
      </c>
      <c r="C7097" s="25" t="n">
        <v>45870</v>
      </c>
      <c r="D7097" t="inlineStr">
        <is>
          <t>Electronics</t>
        </is>
      </c>
      <c r="E7097" t="inlineStr">
        <is>
          <t>South</t>
        </is>
      </c>
      <c r="F7097" t="inlineStr">
        <is>
          <t>Marketplace</t>
        </is>
      </c>
      <c r="G7097" t="inlineStr">
        <is>
          <t>Late Delivery</t>
        </is>
      </c>
      <c r="H7097" t="n">
        <v>1</v>
      </c>
      <c r="I7097" t="n">
        <v>9544.629999999999</v>
      </c>
    </row>
    <row r="7098">
      <c r="A7098" t="inlineStr">
        <is>
          <t>RET007115</t>
        </is>
      </c>
      <c r="B7098" t="inlineStr">
        <is>
          <t>O044724</t>
        </is>
      </c>
      <c r="C7098" s="25" t="n">
        <v>45871</v>
      </c>
      <c r="D7098" t="inlineStr">
        <is>
          <t>Fashion</t>
        </is>
      </c>
      <c r="E7098" t="inlineStr">
        <is>
          <t>Central</t>
        </is>
      </c>
      <c r="F7098" t="inlineStr">
        <is>
          <t>Marketplace</t>
        </is>
      </c>
      <c r="G7098" t="inlineStr">
        <is>
          <t>Changed Mind</t>
        </is>
      </c>
      <c r="H7098" t="n">
        <v>1</v>
      </c>
      <c r="I7098" t="n">
        <v>976.9</v>
      </c>
    </row>
    <row r="7099">
      <c r="A7099" t="inlineStr">
        <is>
          <t>RET007116</t>
        </is>
      </c>
      <c r="B7099" t="inlineStr">
        <is>
          <t>O044736</t>
        </is>
      </c>
      <c r="C7099" s="25" t="n">
        <v>45871</v>
      </c>
      <c r="D7099" t="inlineStr">
        <is>
          <t>Sports</t>
        </is>
      </c>
      <c r="E7099" t="inlineStr">
        <is>
          <t>East</t>
        </is>
      </c>
      <c r="F7099" t="inlineStr">
        <is>
          <t>Website</t>
        </is>
      </c>
      <c r="G7099" t="inlineStr">
        <is>
          <t>Wrong Item Delivered</t>
        </is>
      </c>
      <c r="H7099" t="n">
        <v>1</v>
      </c>
      <c r="I7099" t="n">
        <v>1644.14</v>
      </c>
    </row>
    <row r="7100">
      <c r="A7100" t="inlineStr">
        <is>
          <t>RET007117</t>
        </is>
      </c>
      <c r="B7100" t="inlineStr">
        <is>
          <t>O044745</t>
        </is>
      </c>
      <c r="C7100" s="25" t="n">
        <v>45871</v>
      </c>
      <c r="D7100" t="inlineStr">
        <is>
          <t>Fashion</t>
        </is>
      </c>
      <c r="E7100" t="inlineStr">
        <is>
          <t>Central</t>
        </is>
      </c>
      <c r="F7100" t="inlineStr">
        <is>
          <t>Website</t>
        </is>
      </c>
      <c r="G7100" t="inlineStr">
        <is>
          <t>Size/Fit Issue</t>
        </is>
      </c>
      <c r="H7100" t="n">
        <v>2</v>
      </c>
      <c r="I7100" t="n">
        <v>3350.8</v>
      </c>
    </row>
    <row r="7101">
      <c r="A7101" t="inlineStr">
        <is>
          <t>RET007118</t>
        </is>
      </c>
      <c r="B7101" t="inlineStr">
        <is>
          <t>O044754</t>
        </is>
      </c>
      <c r="C7101" s="25" t="n">
        <v>45871</v>
      </c>
      <c r="D7101" t="inlineStr">
        <is>
          <t>Electronics</t>
        </is>
      </c>
      <c r="E7101" t="inlineStr">
        <is>
          <t>West</t>
        </is>
      </c>
      <c r="F7101" t="inlineStr">
        <is>
          <t>Marketplace</t>
        </is>
      </c>
      <c r="G7101" t="inlineStr">
        <is>
          <t>Defective Product</t>
        </is>
      </c>
      <c r="H7101" t="n">
        <v>1</v>
      </c>
      <c r="I7101" t="n">
        <v>24423.12</v>
      </c>
    </row>
    <row r="7102">
      <c r="A7102" t="inlineStr">
        <is>
          <t>RET007119</t>
        </is>
      </c>
      <c r="B7102" t="inlineStr">
        <is>
          <t>O044758</t>
        </is>
      </c>
      <c r="C7102" s="25" t="n">
        <v>45871</v>
      </c>
      <c r="D7102" t="inlineStr">
        <is>
          <t>Electronics</t>
        </is>
      </c>
      <c r="E7102" t="inlineStr">
        <is>
          <t>North</t>
        </is>
      </c>
      <c r="F7102" t="inlineStr">
        <is>
          <t>Retail Store</t>
        </is>
      </c>
      <c r="G7102" t="inlineStr">
        <is>
          <t>Defective Product</t>
        </is>
      </c>
      <c r="H7102" t="n">
        <v>1</v>
      </c>
      <c r="I7102" t="n">
        <v>4271.24</v>
      </c>
    </row>
    <row r="7103">
      <c r="A7103" t="inlineStr">
        <is>
          <t>RET007120</t>
        </is>
      </c>
      <c r="B7103" t="inlineStr">
        <is>
          <t>O044763</t>
        </is>
      </c>
      <c r="C7103" s="25" t="n">
        <v>45871</v>
      </c>
      <c r="D7103" t="inlineStr">
        <is>
          <t>Beauty</t>
        </is>
      </c>
      <c r="E7103" t="inlineStr">
        <is>
          <t>East</t>
        </is>
      </c>
      <c r="F7103" t="inlineStr">
        <is>
          <t>Marketplace</t>
        </is>
      </c>
      <c r="G7103" t="inlineStr">
        <is>
          <t>Not as Described</t>
        </is>
      </c>
      <c r="H7103" t="n">
        <v>1</v>
      </c>
      <c r="I7103" t="n">
        <v>660.97</v>
      </c>
    </row>
    <row r="7104">
      <c r="A7104" t="inlineStr">
        <is>
          <t>RET007121</t>
        </is>
      </c>
      <c r="B7104" t="inlineStr">
        <is>
          <t>O044766</t>
        </is>
      </c>
      <c r="C7104" s="25" t="n">
        <v>45871</v>
      </c>
      <c r="D7104" t="inlineStr">
        <is>
          <t>Fashion</t>
        </is>
      </c>
      <c r="E7104" t="inlineStr">
        <is>
          <t>South</t>
        </is>
      </c>
      <c r="F7104" t="inlineStr">
        <is>
          <t>Marketplace</t>
        </is>
      </c>
      <c r="G7104" t="inlineStr">
        <is>
          <t>Not as Described</t>
        </is>
      </c>
      <c r="H7104" t="n">
        <v>1</v>
      </c>
      <c r="I7104" t="n">
        <v>502.46</v>
      </c>
    </row>
    <row r="7105">
      <c r="A7105" t="inlineStr">
        <is>
          <t>RET007122</t>
        </is>
      </c>
      <c r="B7105" t="inlineStr">
        <is>
          <t>O044794</t>
        </is>
      </c>
      <c r="C7105" s="25" t="n">
        <v>45871</v>
      </c>
      <c r="D7105" t="inlineStr">
        <is>
          <t>Beauty</t>
        </is>
      </c>
      <c r="E7105" t="inlineStr">
        <is>
          <t>East</t>
        </is>
      </c>
      <c r="F7105" t="inlineStr">
        <is>
          <t>Marketplace</t>
        </is>
      </c>
      <c r="G7105" t="inlineStr">
        <is>
          <t>Defective Product</t>
        </is>
      </c>
      <c r="H7105" t="n">
        <v>1</v>
      </c>
      <c r="I7105" t="n">
        <v>471.63</v>
      </c>
    </row>
    <row r="7106">
      <c r="A7106" t="inlineStr">
        <is>
          <t>RET007123</t>
        </is>
      </c>
      <c r="B7106" t="inlineStr">
        <is>
          <t>O044799</t>
        </is>
      </c>
      <c r="C7106" s="25" t="n">
        <v>45872</v>
      </c>
      <c r="D7106" t="inlineStr">
        <is>
          <t>Fashion</t>
        </is>
      </c>
      <c r="E7106" t="inlineStr">
        <is>
          <t>East</t>
        </is>
      </c>
      <c r="F7106" t="inlineStr">
        <is>
          <t>Mobile App</t>
        </is>
      </c>
      <c r="G7106" t="inlineStr">
        <is>
          <t>Size/Fit Issue</t>
        </is>
      </c>
      <c r="H7106" t="n">
        <v>1</v>
      </c>
      <c r="I7106" t="n">
        <v>651.83</v>
      </c>
    </row>
    <row r="7107">
      <c r="A7107" t="inlineStr">
        <is>
          <t>RET007124</t>
        </is>
      </c>
      <c r="B7107" t="inlineStr">
        <is>
          <t>O044804</t>
        </is>
      </c>
      <c r="C7107" s="25" t="n">
        <v>45872</v>
      </c>
      <c r="D7107" t="inlineStr">
        <is>
          <t>Fashion</t>
        </is>
      </c>
      <c r="E7107" t="inlineStr">
        <is>
          <t>West</t>
        </is>
      </c>
      <c r="F7107" t="inlineStr">
        <is>
          <t>Marketplace</t>
        </is>
      </c>
      <c r="G7107" t="inlineStr">
        <is>
          <t>Not as Described</t>
        </is>
      </c>
      <c r="H7107" t="n">
        <v>1</v>
      </c>
      <c r="I7107" t="n">
        <v>844.89</v>
      </c>
    </row>
    <row r="7108">
      <c r="A7108" t="inlineStr">
        <is>
          <t>RET007125</t>
        </is>
      </c>
      <c r="B7108" t="inlineStr">
        <is>
          <t>O044809</t>
        </is>
      </c>
      <c r="C7108" s="25" t="n">
        <v>45872</v>
      </c>
      <c r="D7108" t="inlineStr">
        <is>
          <t>Fashion</t>
        </is>
      </c>
      <c r="E7108" t="inlineStr">
        <is>
          <t>Central</t>
        </is>
      </c>
      <c r="F7108" t="inlineStr">
        <is>
          <t>Mobile App</t>
        </is>
      </c>
      <c r="G7108" t="inlineStr">
        <is>
          <t>Damaged in Transit</t>
        </is>
      </c>
      <c r="H7108" t="n">
        <v>2</v>
      </c>
      <c r="I7108" t="n">
        <v>593.91</v>
      </c>
    </row>
    <row r="7109">
      <c r="A7109" t="inlineStr">
        <is>
          <t>RET007126</t>
        </is>
      </c>
      <c r="B7109" t="inlineStr">
        <is>
          <t>O044810</t>
        </is>
      </c>
      <c r="C7109" s="25" t="n">
        <v>45872</v>
      </c>
      <c r="D7109" t="inlineStr">
        <is>
          <t>Fashion</t>
        </is>
      </c>
      <c r="E7109" t="inlineStr">
        <is>
          <t>East</t>
        </is>
      </c>
      <c r="F7109" t="inlineStr">
        <is>
          <t>Mobile App</t>
        </is>
      </c>
      <c r="G7109" t="inlineStr">
        <is>
          <t>Size/Fit Issue</t>
        </is>
      </c>
      <c r="H7109" t="n">
        <v>1</v>
      </c>
      <c r="I7109" t="n">
        <v>2660.25</v>
      </c>
    </row>
    <row r="7110">
      <c r="A7110" t="inlineStr">
        <is>
          <t>RET007127</t>
        </is>
      </c>
      <c r="B7110" t="inlineStr">
        <is>
          <t>O044819</t>
        </is>
      </c>
      <c r="C7110" s="25" t="n">
        <v>45872</v>
      </c>
      <c r="D7110" t="inlineStr">
        <is>
          <t>Home &amp; Kitchen</t>
        </is>
      </c>
      <c r="E7110" t="inlineStr">
        <is>
          <t>South</t>
        </is>
      </c>
      <c r="F7110" t="inlineStr">
        <is>
          <t>Website</t>
        </is>
      </c>
      <c r="G7110" t="inlineStr">
        <is>
          <t>Defective Product</t>
        </is>
      </c>
      <c r="H7110" t="n">
        <v>1</v>
      </c>
      <c r="I7110" t="n">
        <v>779.89</v>
      </c>
    </row>
    <row r="7111">
      <c r="A7111" t="inlineStr">
        <is>
          <t>RET007128</t>
        </is>
      </c>
      <c r="B7111" t="inlineStr">
        <is>
          <t>O044823</t>
        </is>
      </c>
      <c r="C7111" s="25" t="n">
        <v>45872</v>
      </c>
      <c r="D7111" t="inlineStr">
        <is>
          <t>Fashion</t>
        </is>
      </c>
      <c r="E7111" t="inlineStr">
        <is>
          <t>South</t>
        </is>
      </c>
      <c r="F7111" t="inlineStr">
        <is>
          <t>Mobile App</t>
        </is>
      </c>
      <c r="G7111" t="inlineStr">
        <is>
          <t>Not as Described</t>
        </is>
      </c>
      <c r="H7111" t="n">
        <v>1</v>
      </c>
      <c r="I7111" t="n">
        <v>1221.13</v>
      </c>
    </row>
    <row r="7112">
      <c r="A7112" t="inlineStr">
        <is>
          <t>RET007129</t>
        </is>
      </c>
      <c r="B7112" t="inlineStr">
        <is>
          <t>O044826</t>
        </is>
      </c>
      <c r="C7112" s="25" t="n">
        <v>45872</v>
      </c>
      <c r="D7112" t="inlineStr">
        <is>
          <t>Fashion</t>
        </is>
      </c>
      <c r="E7112" t="inlineStr">
        <is>
          <t>East</t>
        </is>
      </c>
      <c r="F7112" t="inlineStr">
        <is>
          <t>Marketplace</t>
        </is>
      </c>
      <c r="G7112" t="inlineStr">
        <is>
          <t>Wrong Item Delivered</t>
        </is>
      </c>
      <c r="H7112" t="n">
        <v>1</v>
      </c>
      <c r="I7112" t="n">
        <v>476.01</v>
      </c>
    </row>
    <row r="7113">
      <c r="A7113" t="inlineStr">
        <is>
          <t>RET007130</t>
        </is>
      </c>
      <c r="B7113" t="inlineStr">
        <is>
          <t>O044844</t>
        </is>
      </c>
      <c r="C7113" s="25" t="n">
        <v>45872</v>
      </c>
      <c r="D7113" t="inlineStr">
        <is>
          <t>Fashion</t>
        </is>
      </c>
      <c r="E7113" t="inlineStr">
        <is>
          <t>Central</t>
        </is>
      </c>
      <c r="F7113" t="inlineStr">
        <is>
          <t>Marketplace</t>
        </is>
      </c>
      <c r="G7113" t="inlineStr">
        <is>
          <t>Defective Product</t>
        </is>
      </c>
      <c r="H7113" t="n">
        <v>2</v>
      </c>
      <c r="I7113" t="n">
        <v>2223.01</v>
      </c>
    </row>
    <row r="7114">
      <c r="A7114" t="inlineStr">
        <is>
          <t>RET007131</t>
        </is>
      </c>
      <c r="B7114" t="inlineStr">
        <is>
          <t>O044854</t>
        </is>
      </c>
      <c r="C7114" s="25" t="n">
        <v>45873</v>
      </c>
      <c r="D7114" t="inlineStr">
        <is>
          <t>Fashion</t>
        </is>
      </c>
      <c r="E7114" t="inlineStr">
        <is>
          <t>South</t>
        </is>
      </c>
      <c r="F7114" t="inlineStr">
        <is>
          <t>Website</t>
        </is>
      </c>
      <c r="G7114" t="inlineStr">
        <is>
          <t>Wrong Item Delivered</t>
        </is>
      </c>
      <c r="H7114" t="n">
        <v>1</v>
      </c>
      <c r="I7114" t="n">
        <v>592.8200000000001</v>
      </c>
    </row>
    <row r="7115">
      <c r="A7115" t="inlineStr">
        <is>
          <t>RET007132</t>
        </is>
      </c>
      <c r="B7115" t="inlineStr">
        <is>
          <t>O044864</t>
        </is>
      </c>
      <c r="C7115" s="25" t="n">
        <v>45873</v>
      </c>
      <c r="D7115" t="inlineStr">
        <is>
          <t>Electronics</t>
        </is>
      </c>
      <c r="E7115" t="inlineStr">
        <is>
          <t>South</t>
        </is>
      </c>
      <c r="F7115" t="inlineStr">
        <is>
          <t>Marketplace</t>
        </is>
      </c>
      <c r="G7115" t="inlineStr">
        <is>
          <t>Defective Product</t>
        </is>
      </c>
      <c r="H7115" t="n">
        <v>1</v>
      </c>
      <c r="I7115" t="n">
        <v>5848.43</v>
      </c>
    </row>
    <row r="7116">
      <c r="A7116" t="inlineStr">
        <is>
          <t>RET007133</t>
        </is>
      </c>
      <c r="B7116" t="inlineStr">
        <is>
          <t>O044867</t>
        </is>
      </c>
      <c r="C7116" s="25" t="n">
        <v>45873</v>
      </c>
      <c r="D7116" t="inlineStr">
        <is>
          <t>Fashion</t>
        </is>
      </c>
      <c r="E7116" t="inlineStr">
        <is>
          <t>Central</t>
        </is>
      </c>
      <c r="F7116" t="inlineStr">
        <is>
          <t>Mobile App</t>
        </is>
      </c>
      <c r="G7116" t="inlineStr">
        <is>
          <t>Not as Described</t>
        </is>
      </c>
      <c r="H7116" t="n">
        <v>1</v>
      </c>
      <c r="I7116" t="n">
        <v>550.53</v>
      </c>
    </row>
    <row r="7117">
      <c r="A7117" t="inlineStr">
        <is>
          <t>RET007134</t>
        </is>
      </c>
      <c r="B7117" t="inlineStr">
        <is>
          <t>O044882</t>
        </is>
      </c>
      <c r="C7117" s="25" t="n">
        <v>45873</v>
      </c>
      <c r="D7117" t="inlineStr">
        <is>
          <t>Fashion</t>
        </is>
      </c>
      <c r="E7117" t="inlineStr">
        <is>
          <t>West</t>
        </is>
      </c>
      <c r="F7117" t="inlineStr">
        <is>
          <t>Mobile App</t>
        </is>
      </c>
      <c r="G7117" t="inlineStr">
        <is>
          <t>Size/Fit Issue</t>
        </is>
      </c>
      <c r="H7117" t="n">
        <v>1</v>
      </c>
      <c r="I7117" t="n">
        <v>1807.41</v>
      </c>
    </row>
    <row r="7118">
      <c r="A7118" t="inlineStr">
        <is>
          <t>RET007135</t>
        </is>
      </c>
      <c r="B7118" t="inlineStr">
        <is>
          <t>O044883</t>
        </is>
      </c>
      <c r="C7118" s="25" t="n">
        <v>45873</v>
      </c>
      <c r="D7118" t="inlineStr">
        <is>
          <t>Fashion</t>
        </is>
      </c>
      <c r="E7118" t="inlineStr">
        <is>
          <t>North</t>
        </is>
      </c>
      <c r="F7118" t="inlineStr">
        <is>
          <t>Mobile App</t>
        </is>
      </c>
      <c r="G7118" t="inlineStr">
        <is>
          <t>Size/Fit Issue</t>
        </is>
      </c>
      <c r="H7118" t="n">
        <v>1</v>
      </c>
      <c r="I7118" t="n">
        <v>2130.86</v>
      </c>
    </row>
    <row r="7119">
      <c r="A7119" t="inlineStr">
        <is>
          <t>RET007136</t>
        </is>
      </c>
      <c r="B7119" t="inlineStr">
        <is>
          <t>O044885</t>
        </is>
      </c>
      <c r="C7119" s="25" t="n">
        <v>45873</v>
      </c>
      <c r="D7119" t="inlineStr">
        <is>
          <t>Fashion</t>
        </is>
      </c>
      <c r="E7119" t="inlineStr">
        <is>
          <t>North</t>
        </is>
      </c>
      <c r="F7119" t="inlineStr">
        <is>
          <t>Mobile App</t>
        </is>
      </c>
      <c r="G7119" t="inlineStr">
        <is>
          <t>Defective Product</t>
        </is>
      </c>
      <c r="H7119" t="n">
        <v>1</v>
      </c>
      <c r="I7119" t="n">
        <v>1610.5</v>
      </c>
    </row>
    <row r="7120">
      <c r="A7120" t="inlineStr">
        <is>
          <t>RET007137</t>
        </is>
      </c>
      <c r="B7120" t="inlineStr">
        <is>
          <t>O044887</t>
        </is>
      </c>
      <c r="C7120" s="25" t="n">
        <v>45873</v>
      </c>
      <c r="D7120" t="inlineStr">
        <is>
          <t>Electronics</t>
        </is>
      </c>
      <c r="E7120" t="inlineStr">
        <is>
          <t>East</t>
        </is>
      </c>
      <c r="F7120" t="inlineStr">
        <is>
          <t>Mobile App</t>
        </is>
      </c>
      <c r="G7120" t="inlineStr">
        <is>
          <t>Not as Described</t>
        </is>
      </c>
      <c r="H7120" t="n">
        <v>3</v>
      </c>
      <c r="I7120" t="n">
        <v>9750.950000000001</v>
      </c>
    </row>
    <row r="7121">
      <c r="A7121" t="inlineStr">
        <is>
          <t>RET007138</t>
        </is>
      </c>
      <c r="B7121" t="inlineStr">
        <is>
          <t>O044900</t>
        </is>
      </c>
      <c r="C7121" s="25" t="n">
        <v>45874</v>
      </c>
      <c r="D7121" t="inlineStr">
        <is>
          <t>Electronics</t>
        </is>
      </c>
      <c r="E7121" t="inlineStr">
        <is>
          <t>South</t>
        </is>
      </c>
      <c r="F7121" t="inlineStr">
        <is>
          <t>Marketplace</t>
        </is>
      </c>
      <c r="G7121" t="inlineStr">
        <is>
          <t>Changed Mind</t>
        </is>
      </c>
      <c r="H7121" t="n">
        <v>1</v>
      </c>
      <c r="I7121" t="n">
        <v>15544.86</v>
      </c>
    </row>
    <row r="7122">
      <c r="A7122" t="inlineStr">
        <is>
          <t>RET007139</t>
        </is>
      </c>
      <c r="B7122" t="inlineStr">
        <is>
          <t>O044910</t>
        </is>
      </c>
      <c r="C7122" s="25" t="n">
        <v>45874</v>
      </c>
      <c r="D7122" t="inlineStr">
        <is>
          <t>Fashion</t>
        </is>
      </c>
      <c r="E7122" t="inlineStr">
        <is>
          <t>North</t>
        </is>
      </c>
      <c r="F7122" t="inlineStr">
        <is>
          <t>Mobile App</t>
        </is>
      </c>
      <c r="G7122" t="inlineStr">
        <is>
          <t>Changed Mind</t>
        </is>
      </c>
      <c r="H7122" t="n">
        <v>2</v>
      </c>
      <c r="I7122" t="n">
        <v>3244.91</v>
      </c>
    </row>
    <row r="7123">
      <c r="A7123" t="inlineStr">
        <is>
          <t>RET007140</t>
        </is>
      </c>
      <c r="B7123" t="inlineStr">
        <is>
          <t>O044912</t>
        </is>
      </c>
      <c r="C7123" s="25" t="n">
        <v>45874</v>
      </c>
      <c r="D7123" t="inlineStr">
        <is>
          <t>Fashion</t>
        </is>
      </c>
      <c r="E7123" t="inlineStr">
        <is>
          <t>North</t>
        </is>
      </c>
      <c r="F7123" t="inlineStr">
        <is>
          <t>Mobile App</t>
        </is>
      </c>
      <c r="G7123" t="inlineStr">
        <is>
          <t>Size/Fit Issue</t>
        </is>
      </c>
      <c r="H7123" t="n">
        <v>1</v>
      </c>
      <c r="I7123" t="n">
        <v>1488.39</v>
      </c>
    </row>
    <row r="7124">
      <c r="A7124" t="inlineStr">
        <is>
          <t>RET007141</t>
        </is>
      </c>
      <c r="B7124" t="inlineStr">
        <is>
          <t>O044922</t>
        </is>
      </c>
      <c r="C7124" s="25" t="n">
        <v>45874</v>
      </c>
      <c r="D7124" t="inlineStr">
        <is>
          <t>Beauty</t>
        </is>
      </c>
      <c r="E7124" t="inlineStr">
        <is>
          <t>South</t>
        </is>
      </c>
      <c r="F7124" t="inlineStr">
        <is>
          <t>Website</t>
        </is>
      </c>
      <c r="G7124" t="inlineStr">
        <is>
          <t>Size/Fit Issue</t>
        </is>
      </c>
      <c r="H7124" t="n">
        <v>1</v>
      </c>
      <c r="I7124" t="n">
        <v>929.09</v>
      </c>
    </row>
    <row r="7125">
      <c r="A7125" t="inlineStr">
        <is>
          <t>RET007142</t>
        </is>
      </c>
      <c r="B7125" t="inlineStr">
        <is>
          <t>O044925</t>
        </is>
      </c>
      <c r="C7125" s="25" t="n">
        <v>45874</v>
      </c>
      <c r="D7125" t="inlineStr">
        <is>
          <t>Electronics</t>
        </is>
      </c>
      <c r="E7125" t="inlineStr">
        <is>
          <t>West</t>
        </is>
      </c>
      <c r="F7125" t="inlineStr">
        <is>
          <t>Website</t>
        </is>
      </c>
      <c r="G7125" t="inlineStr">
        <is>
          <t>Defective Product</t>
        </is>
      </c>
      <c r="H7125" t="n">
        <v>1</v>
      </c>
      <c r="I7125" t="n">
        <v>18628.61</v>
      </c>
    </row>
    <row r="7126">
      <c r="A7126" t="inlineStr">
        <is>
          <t>RET007143</t>
        </is>
      </c>
      <c r="B7126" t="inlineStr">
        <is>
          <t>O044933</t>
        </is>
      </c>
      <c r="C7126" s="25" t="n">
        <v>45874</v>
      </c>
      <c r="D7126" t="inlineStr">
        <is>
          <t>Fashion</t>
        </is>
      </c>
      <c r="E7126" t="inlineStr">
        <is>
          <t>North</t>
        </is>
      </c>
      <c r="F7126" t="inlineStr">
        <is>
          <t>Marketplace</t>
        </is>
      </c>
      <c r="G7126" t="inlineStr">
        <is>
          <t>Not as Described</t>
        </is>
      </c>
      <c r="H7126" t="n">
        <v>1</v>
      </c>
      <c r="I7126" t="n">
        <v>2407.8</v>
      </c>
    </row>
    <row r="7127">
      <c r="A7127" t="inlineStr">
        <is>
          <t>RET007144</t>
        </is>
      </c>
      <c r="B7127" t="inlineStr">
        <is>
          <t>O044937</t>
        </is>
      </c>
      <c r="C7127" s="25" t="n">
        <v>45874</v>
      </c>
      <c r="D7127" t="inlineStr">
        <is>
          <t>Books</t>
        </is>
      </c>
      <c r="E7127" t="inlineStr">
        <is>
          <t>South</t>
        </is>
      </c>
      <c r="F7127" t="inlineStr">
        <is>
          <t>Retail Store</t>
        </is>
      </c>
      <c r="G7127" t="inlineStr">
        <is>
          <t>Late Delivery</t>
        </is>
      </c>
      <c r="H7127" t="n">
        <v>1</v>
      </c>
      <c r="I7127" t="n">
        <v>388.29</v>
      </c>
    </row>
    <row r="7128">
      <c r="A7128" t="inlineStr">
        <is>
          <t>RET007145</t>
        </is>
      </c>
      <c r="B7128" t="inlineStr">
        <is>
          <t>O044943</t>
        </is>
      </c>
      <c r="C7128" s="25" t="n">
        <v>45874</v>
      </c>
      <c r="D7128" t="inlineStr">
        <is>
          <t>Electronics</t>
        </is>
      </c>
      <c r="E7128" t="inlineStr">
        <is>
          <t>East</t>
        </is>
      </c>
      <c r="F7128" t="inlineStr">
        <is>
          <t>Mobile App</t>
        </is>
      </c>
      <c r="G7128" t="inlineStr">
        <is>
          <t>Late Delivery</t>
        </is>
      </c>
      <c r="H7128" t="n">
        <v>1</v>
      </c>
      <c r="I7128" t="n">
        <v>12842.97</v>
      </c>
    </row>
    <row r="7129">
      <c r="A7129" t="inlineStr">
        <is>
          <t>RET007146</t>
        </is>
      </c>
      <c r="B7129" t="inlineStr">
        <is>
          <t>O044952</t>
        </is>
      </c>
      <c r="C7129" s="25" t="n">
        <v>45875</v>
      </c>
      <c r="D7129" t="inlineStr">
        <is>
          <t>Electronics</t>
        </is>
      </c>
      <c r="E7129" t="inlineStr">
        <is>
          <t>West</t>
        </is>
      </c>
      <c r="F7129" t="inlineStr">
        <is>
          <t>Mobile App</t>
        </is>
      </c>
      <c r="G7129" t="inlineStr">
        <is>
          <t>Wrong Item Delivered</t>
        </is>
      </c>
      <c r="H7129" t="n">
        <v>1</v>
      </c>
      <c r="I7129" t="n">
        <v>4163.78</v>
      </c>
    </row>
    <row r="7130">
      <c r="A7130" t="inlineStr">
        <is>
          <t>RET007147</t>
        </is>
      </c>
      <c r="B7130" t="inlineStr">
        <is>
          <t>O044964</t>
        </is>
      </c>
      <c r="C7130" s="25" t="n">
        <v>45875</v>
      </c>
      <c r="D7130" t="inlineStr">
        <is>
          <t>Fashion</t>
        </is>
      </c>
      <c r="E7130" t="inlineStr">
        <is>
          <t>East</t>
        </is>
      </c>
      <c r="F7130" t="inlineStr">
        <is>
          <t>Mobile App</t>
        </is>
      </c>
      <c r="G7130" t="inlineStr">
        <is>
          <t>Size/Fit Issue</t>
        </is>
      </c>
      <c r="H7130" t="n">
        <v>1</v>
      </c>
      <c r="I7130" t="n">
        <v>533.28</v>
      </c>
    </row>
    <row r="7131">
      <c r="A7131" t="inlineStr">
        <is>
          <t>RET007148</t>
        </is>
      </c>
      <c r="B7131" t="inlineStr">
        <is>
          <t>O044971</t>
        </is>
      </c>
      <c r="C7131" s="25" t="n">
        <v>45875</v>
      </c>
      <c r="D7131" t="inlineStr">
        <is>
          <t>Beauty</t>
        </is>
      </c>
      <c r="E7131" t="inlineStr">
        <is>
          <t>West</t>
        </is>
      </c>
      <c r="F7131" t="inlineStr">
        <is>
          <t>Website</t>
        </is>
      </c>
      <c r="G7131" t="inlineStr">
        <is>
          <t>Not as Described</t>
        </is>
      </c>
      <c r="H7131" t="n">
        <v>1</v>
      </c>
      <c r="I7131" t="n">
        <v>592.8200000000001</v>
      </c>
    </row>
    <row r="7132">
      <c r="A7132" t="inlineStr">
        <is>
          <t>RET007149</t>
        </is>
      </c>
      <c r="B7132" t="inlineStr">
        <is>
          <t>O044973</t>
        </is>
      </c>
      <c r="C7132" s="25" t="n">
        <v>45875</v>
      </c>
      <c r="D7132" t="inlineStr">
        <is>
          <t>Fashion</t>
        </is>
      </c>
      <c r="E7132" t="inlineStr">
        <is>
          <t>North</t>
        </is>
      </c>
      <c r="F7132" t="inlineStr">
        <is>
          <t>Mobile App</t>
        </is>
      </c>
      <c r="G7132" t="inlineStr">
        <is>
          <t>Wrong Item Delivered</t>
        </is>
      </c>
      <c r="H7132" t="n">
        <v>1</v>
      </c>
      <c r="I7132" t="n">
        <v>1221.13</v>
      </c>
    </row>
    <row r="7133">
      <c r="A7133" t="inlineStr">
        <is>
          <t>RET007150</t>
        </is>
      </c>
      <c r="B7133" t="inlineStr">
        <is>
          <t>O044983</t>
        </is>
      </c>
      <c r="C7133" s="25" t="n">
        <v>45875</v>
      </c>
      <c r="D7133" t="inlineStr">
        <is>
          <t>Fashion</t>
        </is>
      </c>
      <c r="E7133" t="inlineStr">
        <is>
          <t>South</t>
        </is>
      </c>
      <c r="F7133" t="inlineStr">
        <is>
          <t>Mobile App</t>
        </is>
      </c>
      <c r="G7133" t="inlineStr">
        <is>
          <t>Not Specified</t>
        </is>
      </c>
      <c r="H7133" t="n">
        <v>2</v>
      </c>
      <c r="I7133" t="n">
        <v>2320.14</v>
      </c>
    </row>
    <row r="7134">
      <c r="A7134" t="inlineStr">
        <is>
          <t>RET007151</t>
        </is>
      </c>
      <c r="B7134" t="inlineStr">
        <is>
          <t>O044998</t>
        </is>
      </c>
      <c r="C7134" s="25" t="n">
        <v>45875</v>
      </c>
      <c r="D7134" t="inlineStr">
        <is>
          <t>Electronics</t>
        </is>
      </c>
      <c r="E7134" t="inlineStr">
        <is>
          <t>Central</t>
        </is>
      </c>
      <c r="F7134" t="inlineStr">
        <is>
          <t>Marketplace</t>
        </is>
      </c>
      <c r="G7134" t="inlineStr">
        <is>
          <t>Late Delivery</t>
        </is>
      </c>
      <c r="H7134" t="n">
        <v>1</v>
      </c>
      <c r="I7134" t="n">
        <v>6174.37</v>
      </c>
    </row>
    <row r="7135">
      <c r="A7135" t="inlineStr">
        <is>
          <t>RET007152</t>
        </is>
      </c>
      <c r="B7135" t="inlineStr">
        <is>
          <t>O044999</t>
        </is>
      </c>
      <c r="C7135" s="25" t="n">
        <v>45875</v>
      </c>
      <c r="D7135" t="inlineStr">
        <is>
          <t>Electronics</t>
        </is>
      </c>
      <c r="E7135" t="inlineStr">
        <is>
          <t>South</t>
        </is>
      </c>
      <c r="F7135" t="inlineStr">
        <is>
          <t>Website</t>
        </is>
      </c>
      <c r="G7135" t="inlineStr">
        <is>
          <t>Defective Product</t>
        </is>
      </c>
      <c r="H7135" t="n">
        <v>1</v>
      </c>
      <c r="I7135" t="n">
        <v>12167.03</v>
      </c>
    </row>
    <row r="7136">
      <c r="A7136" t="inlineStr">
        <is>
          <t>RET007153</t>
        </is>
      </c>
      <c r="B7136" t="inlineStr">
        <is>
          <t>O045013</t>
        </is>
      </c>
      <c r="C7136" s="25" t="n">
        <v>45876</v>
      </c>
      <c r="D7136" t="inlineStr">
        <is>
          <t>Fashion</t>
        </is>
      </c>
      <c r="E7136" t="inlineStr">
        <is>
          <t>South</t>
        </is>
      </c>
      <c r="F7136" t="inlineStr">
        <is>
          <t>Mobile App</t>
        </is>
      </c>
      <c r="G7136" t="inlineStr">
        <is>
          <t>Size/Fit Issue</t>
        </is>
      </c>
      <c r="H7136" t="n">
        <v>1</v>
      </c>
      <c r="I7136" t="n">
        <v>954.5599999999999</v>
      </c>
    </row>
    <row r="7137">
      <c r="A7137" t="inlineStr">
        <is>
          <t>RET007154</t>
        </is>
      </c>
      <c r="B7137" t="inlineStr">
        <is>
          <t>O045014</t>
        </is>
      </c>
      <c r="C7137" s="25" t="n">
        <v>45876</v>
      </c>
      <c r="D7137" t="inlineStr">
        <is>
          <t>Fashion</t>
        </is>
      </c>
      <c r="E7137" t="inlineStr">
        <is>
          <t>South</t>
        </is>
      </c>
      <c r="F7137" t="inlineStr">
        <is>
          <t>Website</t>
        </is>
      </c>
      <c r="G7137" t="inlineStr">
        <is>
          <t>Size/Fit Issue</t>
        </is>
      </c>
      <c r="H7137" t="n">
        <v>2</v>
      </c>
      <c r="I7137" t="n">
        <v>1512.08</v>
      </c>
    </row>
    <row r="7138">
      <c r="A7138" t="inlineStr">
        <is>
          <t>RET007155</t>
        </is>
      </c>
      <c r="B7138" t="inlineStr">
        <is>
          <t>O045016</t>
        </is>
      </c>
      <c r="C7138" s="25" t="n">
        <v>45876</v>
      </c>
      <c r="D7138" t="inlineStr">
        <is>
          <t>Fashion</t>
        </is>
      </c>
      <c r="E7138" t="inlineStr">
        <is>
          <t>North</t>
        </is>
      </c>
      <c r="F7138" t="inlineStr">
        <is>
          <t>Mobile App</t>
        </is>
      </c>
      <c r="G7138" t="inlineStr">
        <is>
          <t>Size/Fit Issue</t>
        </is>
      </c>
      <c r="H7138" t="n">
        <v>1</v>
      </c>
      <c r="I7138" t="n">
        <v>1293.7</v>
      </c>
    </row>
    <row r="7139">
      <c r="A7139" t="inlineStr">
        <is>
          <t>RET007156</t>
        </is>
      </c>
      <c r="B7139" t="inlineStr">
        <is>
          <t>O045018</t>
        </is>
      </c>
      <c r="C7139" s="25" t="n">
        <v>45876</v>
      </c>
      <c r="D7139" t="inlineStr">
        <is>
          <t>Electronics</t>
        </is>
      </c>
      <c r="E7139" t="inlineStr">
        <is>
          <t>North</t>
        </is>
      </c>
      <c r="F7139" t="inlineStr">
        <is>
          <t>Mobile App</t>
        </is>
      </c>
      <c r="G7139" t="inlineStr">
        <is>
          <t>Changed Mind</t>
        </is>
      </c>
      <c r="H7139" t="n">
        <v>1</v>
      </c>
      <c r="I7139" t="n">
        <v>8763.719999999999</v>
      </c>
    </row>
    <row r="7140">
      <c r="A7140" t="inlineStr">
        <is>
          <t>RET007157</t>
        </is>
      </c>
      <c r="B7140" t="inlineStr">
        <is>
          <t>O045024</t>
        </is>
      </c>
      <c r="C7140" s="25" t="n">
        <v>45876</v>
      </c>
      <c r="D7140" t="inlineStr">
        <is>
          <t>Fashion</t>
        </is>
      </c>
      <c r="E7140" t="inlineStr">
        <is>
          <t>West</t>
        </is>
      </c>
      <c r="F7140" t="inlineStr">
        <is>
          <t>Marketplace</t>
        </is>
      </c>
      <c r="G7140" t="inlineStr">
        <is>
          <t>Size/Fit Issue</t>
        </is>
      </c>
      <c r="H7140" t="n">
        <v>1</v>
      </c>
      <c r="I7140" t="n">
        <v>485.75</v>
      </c>
    </row>
    <row r="7141">
      <c r="A7141" t="inlineStr">
        <is>
          <t>RET007158</t>
        </is>
      </c>
      <c r="B7141" t="inlineStr">
        <is>
          <t>O045033</t>
        </is>
      </c>
      <c r="C7141" s="25" t="n">
        <v>45876</v>
      </c>
      <c r="D7141" t="inlineStr">
        <is>
          <t>Books</t>
        </is>
      </c>
      <c r="E7141" t="inlineStr">
        <is>
          <t>North</t>
        </is>
      </c>
      <c r="F7141" t="inlineStr">
        <is>
          <t>Website</t>
        </is>
      </c>
      <c r="G7141" t="inlineStr">
        <is>
          <t>Defective Product</t>
        </is>
      </c>
      <c r="H7141" t="n">
        <v>1</v>
      </c>
      <c r="I7141" t="n">
        <v>505.22</v>
      </c>
    </row>
    <row r="7142">
      <c r="A7142" t="inlineStr">
        <is>
          <t>RET007159</t>
        </is>
      </c>
      <c r="B7142" t="inlineStr">
        <is>
          <t>O045062</t>
        </is>
      </c>
      <c r="C7142" s="25" t="n">
        <v>45876</v>
      </c>
      <c r="D7142" t="inlineStr">
        <is>
          <t>Home &amp; Kitchen</t>
        </is>
      </c>
      <c r="E7142" t="inlineStr">
        <is>
          <t>North</t>
        </is>
      </c>
      <c r="F7142" t="inlineStr">
        <is>
          <t>Website</t>
        </is>
      </c>
      <c r="G7142" t="inlineStr">
        <is>
          <t>Changed Mind</t>
        </is>
      </c>
      <c r="H7142" t="n">
        <v>1</v>
      </c>
      <c r="I7142" t="n">
        <v>4053.46</v>
      </c>
    </row>
    <row r="7143">
      <c r="A7143" t="inlineStr">
        <is>
          <t>RET007160</t>
        </is>
      </c>
      <c r="B7143" t="inlineStr">
        <is>
          <t>O045065</t>
        </is>
      </c>
      <c r="C7143" s="25" t="n">
        <v>45876</v>
      </c>
      <c r="D7143" t="inlineStr">
        <is>
          <t>Fashion</t>
        </is>
      </c>
      <c r="E7143" t="inlineStr">
        <is>
          <t>Central</t>
        </is>
      </c>
      <c r="F7143" t="inlineStr">
        <is>
          <t>Mobile App</t>
        </is>
      </c>
      <c r="G7143" t="inlineStr">
        <is>
          <t>Not as Described</t>
        </is>
      </c>
      <c r="H7143" t="n">
        <v>1</v>
      </c>
      <c r="I7143" t="n">
        <v>210.53</v>
      </c>
    </row>
    <row r="7144">
      <c r="A7144" t="inlineStr">
        <is>
          <t>RET007161</t>
        </is>
      </c>
      <c r="B7144" t="inlineStr">
        <is>
          <t>O045071</t>
        </is>
      </c>
      <c r="C7144" s="25" t="n">
        <v>45877</v>
      </c>
      <c r="D7144" t="inlineStr">
        <is>
          <t>Electronics</t>
        </is>
      </c>
      <c r="E7144" t="inlineStr">
        <is>
          <t>Central</t>
        </is>
      </c>
      <c r="F7144" t="inlineStr">
        <is>
          <t>Mobile App</t>
        </is>
      </c>
      <c r="G7144" t="inlineStr">
        <is>
          <t>Not as Described</t>
        </is>
      </c>
      <c r="H7144" t="n">
        <v>2</v>
      </c>
      <c r="I7144" t="n">
        <v>25932.55</v>
      </c>
    </row>
    <row r="7145">
      <c r="A7145" t="inlineStr">
        <is>
          <t>RET007162</t>
        </is>
      </c>
      <c r="B7145" t="inlineStr">
        <is>
          <t>O045076</t>
        </is>
      </c>
      <c r="C7145" s="25" t="n">
        <v>45877</v>
      </c>
      <c r="D7145" t="inlineStr">
        <is>
          <t>Fashion</t>
        </is>
      </c>
      <c r="E7145" t="inlineStr">
        <is>
          <t>West</t>
        </is>
      </c>
      <c r="F7145" t="inlineStr">
        <is>
          <t>Website</t>
        </is>
      </c>
      <c r="G7145" t="inlineStr">
        <is>
          <t>Size/Fit Issue</t>
        </is>
      </c>
      <c r="H7145" t="n">
        <v>1</v>
      </c>
      <c r="I7145" t="n">
        <v>1605.2</v>
      </c>
    </row>
    <row r="7146">
      <c r="A7146" t="inlineStr">
        <is>
          <t>RET007163</t>
        </is>
      </c>
      <c r="B7146" t="inlineStr">
        <is>
          <t>O045080</t>
        </is>
      </c>
      <c r="C7146" s="25" t="n">
        <v>45877</v>
      </c>
      <c r="D7146" t="inlineStr">
        <is>
          <t>Fashion</t>
        </is>
      </c>
      <c r="E7146" t="inlineStr">
        <is>
          <t>South</t>
        </is>
      </c>
      <c r="F7146" t="inlineStr">
        <is>
          <t>Retail Store</t>
        </is>
      </c>
      <c r="G7146" t="inlineStr">
        <is>
          <t>Changed Mind</t>
        </is>
      </c>
      <c r="H7146" t="n">
        <v>1</v>
      </c>
      <c r="I7146" t="n">
        <v>2280.07</v>
      </c>
    </row>
    <row r="7147">
      <c r="A7147" t="inlineStr">
        <is>
          <t>RET007164</t>
        </is>
      </c>
      <c r="B7147" t="inlineStr">
        <is>
          <t>O045081</t>
        </is>
      </c>
      <c r="C7147" s="25" t="n">
        <v>45877</v>
      </c>
      <c r="D7147" t="inlineStr">
        <is>
          <t>Electronics</t>
        </is>
      </c>
      <c r="E7147" t="inlineStr">
        <is>
          <t>East</t>
        </is>
      </c>
      <c r="F7147" t="inlineStr">
        <is>
          <t>Marketplace</t>
        </is>
      </c>
      <c r="G7147" t="inlineStr">
        <is>
          <t>Not as Described</t>
        </is>
      </c>
      <c r="H7147" t="n">
        <v>2</v>
      </c>
      <c r="I7147" t="n">
        <v>24548.21</v>
      </c>
    </row>
    <row r="7148">
      <c r="A7148" t="inlineStr">
        <is>
          <t>RET007165</t>
        </is>
      </c>
      <c r="B7148" t="inlineStr">
        <is>
          <t>O045082</t>
        </is>
      </c>
      <c r="C7148" s="25" t="n">
        <v>45877</v>
      </c>
      <c r="D7148" t="inlineStr">
        <is>
          <t>Beauty</t>
        </is>
      </c>
      <c r="E7148" t="inlineStr">
        <is>
          <t>South</t>
        </is>
      </c>
      <c r="F7148" t="inlineStr">
        <is>
          <t>Website</t>
        </is>
      </c>
      <c r="G7148" t="inlineStr">
        <is>
          <t>Not as Described</t>
        </is>
      </c>
      <c r="H7148" t="n">
        <v>1</v>
      </c>
      <c r="I7148" t="n">
        <v>602.5599999999999</v>
      </c>
    </row>
    <row r="7149">
      <c r="A7149" t="inlineStr">
        <is>
          <t>RET007166</t>
        </is>
      </c>
      <c r="B7149" t="inlineStr">
        <is>
          <t>O045084</t>
        </is>
      </c>
      <c r="C7149" s="25" t="n">
        <v>45877</v>
      </c>
      <c r="D7149" t="inlineStr">
        <is>
          <t>Fashion</t>
        </is>
      </c>
      <c r="E7149" t="inlineStr">
        <is>
          <t>South</t>
        </is>
      </c>
      <c r="F7149" t="inlineStr">
        <is>
          <t>Marketplace</t>
        </is>
      </c>
      <c r="G7149" t="inlineStr">
        <is>
          <t>Not as Described</t>
        </is>
      </c>
      <c r="H7149" t="n">
        <v>1</v>
      </c>
      <c r="I7149" t="n">
        <v>3727.3</v>
      </c>
    </row>
    <row r="7150">
      <c r="A7150" t="inlineStr">
        <is>
          <t>RET007167</t>
        </is>
      </c>
      <c r="B7150" t="inlineStr">
        <is>
          <t>O045086</t>
        </is>
      </c>
      <c r="C7150" s="25" t="n">
        <v>45877</v>
      </c>
      <c r="D7150" t="inlineStr">
        <is>
          <t>Fashion</t>
        </is>
      </c>
      <c r="E7150" t="inlineStr">
        <is>
          <t>East</t>
        </is>
      </c>
      <c r="F7150" t="inlineStr">
        <is>
          <t>Mobile App</t>
        </is>
      </c>
      <c r="G7150" t="inlineStr">
        <is>
          <t>Size/Fit Issue</t>
        </is>
      </c>
      <c r="H7150" t="n">
        <v>1</v>
      </c>
      <c r="I7150" t="n">
        <v>1111.51</v>
      </c>
    </row>
    <row r="7151">
      <c r="A7151" t="inlineStr">
        <is>
          <t>RET007168</t>
        </is>
      </c>
      <c r="B7151" t="inlineStr">
        <is>
          <t>O045093</t>
        </is>
      </c>
      <c r="C7151" s="25" t="n">
        <v>45877</v>
      </c>
      <c r="D7151" t="inlineStr">
        <is>
          <t>Fashion</t>
        </is>
      </c>
      <c r="E7151" t="inlineStr">
        <is>
          <t>South</t>
        </is>
      </c>
      <c r="F7151" t="inlineStr">
        <is>
          <t>Website</t>
        </is>
      </c>
      <c r="G7151" t="inlineStr">
        <is>
          <t>Not as Described</t>
        </is>
      </c>
      <c r="H7151" t="n">
        <v>1</v>
      </c>
      <c r="I7151" t="n">
        <v>2367.62</v>
      </c>
    </row>
    <row r="7152">
      <c r="A7152" t="inlineStr">
        <is>
          <t>RET007169</t>
        </is>
      </c>
      <c r="B7152" t="inlineStr">
        <is>
          <t>O045097</t>
        </is>
      </c>
      <c r="C7152" s="25" t="n">
        <v>45877</v>
      </c>
      <c r="D7152" t="inlineStr">
        <is>
          <t>Beauty</t>
        </is>
      </c>
      <c r="E7152" t="inlineStr">
        <is>
          <t>North</t>
        </is>
      </c>
      <c r="F7152" t="inlineStr">
        <is>
          <t>Website</t>
        </is>
      </c>
      <c r="G7152" t="inlineStr">
        <is>
          <t>Not as Described</t>
        </is>
      </c>
      <c r="H7152" t="n">
        <v>1</v>
      </c>
      <c r="I7152" t="n">
        <v>407.87</v>
      </c>
    </row>
    <row r="7153">
      <c r="A7153" t="inlineStr">
        <is>
          <t>RET007170</t>
        </is>
      </c>
      <c r="B7153" t="inlineStr">
        <is>
          <t>O045099</t>
        </is>
      </c>
      <c r="C7153" s="25" t="n">
        <v>45877</v>
      </c>
      <c r="D7153" t="inlineStr">
        <is>
          <t>Electronics</t>
        </is>
      </c>
      <c r="E7153" t="inlineStr">
        <is>
          <t>West</t>
        </is>
      </c>
      <c r="F7153" t="inlineStr">
        <is>
          <t>Retail Store</t>
        </is>
      </c>
      <c r="G7153" t="inlineStr">
        <is>
          <t>Not as Described</t>
        </is>
      </c>
      <c r="H7153" t="n">
        <v>1</v>
      </c>
      <c r="I7153" t="n">
        <v>1459.08</v>
      </c>
    </row>
    <row r="7154">
      <c r="A7154" t="inlineStr">
        <is>
          <t>RET007171</t>
        </is>
      </c>
      <c r="B7154" t="inlineStr">
        <is>
          <t>O045107</t>
        </is>
      </c>
      <c r="C7154" s="25" t="n">
        <v>45877</v>
      </c>
      <c r="D7154" t="inlineStr">
        <is>
          <t>Electronics</t>
        </is>
      </c>
      <c r="E7154" t="inlineStr">
        <is>
          <t>North</t>
        </is>
      </c>
      <c r="F7154" t="inlineStr">
        <is>
          <t>Retail Store</t>
        </is>
      </c>
      <c r="G7154" t="inlineStr">
        <is>
          <t>Damaged in Transit</t>
        </is>
      </c>
      <c r="H7154" t="n">
        <v>1</v>
      </c>
      <c r="I7154" t="n">
        <v>7869.78</v>
      </c>
    </row>
    <row r="7155">
      <c r="A7155" t="inlineStr">
        <is>
          <t>RET007172</t>
        </is>
      </c>
      <c r="B7155" t="inlineStr">
        <is>
          <t>O045118</t>
        </is>
      </c>
      <c r="C7155" s="25" t="n">
        <v>45877</v>
      </c>
      <c r="D7155" t="inlineStr">
        <is>
          <t>Fashion</t>
        </is>
      </c>
      <c r="E7155" t="inlineStr">
        <is>
          <t>West</t>
        </is>
      </c>
      <c r="F7155" t="inlineStr">
        <is>
          <t>Website</t>
        </is>
      </c>
      <c r="G7155" t="inlineStr">
        <is>
          <t>Size/Fit Issue</t>
        </is>
      </c>
      <c r="H7155" t="n">
        <v>1</v>
      </c>
      <c r="I7155" t="n">
        <v>523.01</v>
      </c>
    </row>
    <row r="7156">
      <c r="A7156" t="inlineStr">
        <is>
          <t>RET007173</t>
        </is>
      </c>
      <c r="B7156" t="inlineStr">
        <is>
          <t>O045128</t>
        </is>
      </c>
      <c r="C7156" s="25" t="n">
        <v>45877</v>
      </c>
      <c r="D7156" t="inlineStr">
        <is>
          <t>Fashion</t>
        </is>
      </c>
      <c r="E7156" t="inlineStr">
        <is>
          <t>South</t>
        </is>
      </c>
      <c r="F7156" t="inlineStr">
        <is>
          <t>Marketplace</t>
        </is>
      </c>
      <c r="G7156" t="inlineStr">
        <is>
          <t>Size/Fit Issue</t>
        </is>
      </c>
      <c r="H7156" t="n">
        <v>1</v>
      </c>
      <c r="I7156" t="n">
        <v>553.83</v>
      </c>
    </row>
    <row r="7157">
      <c r="A7157" t="inlineStr">
        <is>
          <t>RET007174</t>
        </is>
      </c>
      <c r="B7157" t="inlineStr">
        <is>
          <t>O045133</t>
        </is>
      </c>
      <c r="C7157" s="25" t="n">
        <v>45878</v>
      </c>
      <c r="D7157" t="inlineStr">
        <is>
          <t>Home &amp; Kitchen</t>
        </is>
      </c>
      <c r="E7157" t="inlineStr">
        <is>
          <t>South</t>
        </is>
      </c>
      <c r="F7157" t="inlineStr">
        <is>
          <t>Unknown</t>
        </is>
      </c>
      <c r="G7157" t="inlineStr">
        <is>
          <t>Changed Mind</t>
        </is>
      </c>
      <c r="H7157" t="n">
        <v>1</v>
      </c>
      <c r="I7157" t="n">
        <v>1050.34</v>
      </c>
    </row>
    <row r="7158">
      <c r="A7158" t="inlineStr">
        <is>
          <t>RET007175</t>
        </is>
      </c>
      <c r="B7158" t="inlineStr">
        <is>
          <t>O045142</t>
        </is>
      </c>
      <c r="C7158" s="25" t="n">
        <v>45878</v>
      </c>
      <c r="D7158" t="inlineStr">
        <is>
          <t>Beauty</t>
        </is>
      </c>
      <c r="E7158" t="inlineStr">
        <is>
          <t>South</t>
        </is>
      </c>
      <c r="F7158" t="inlineStr">
        <is>
          <t>Mobile App</t>
        </is>
      </c>
      <c r="G7158" t="inlineStr">
        <is>
          <t>Changed Mind</t>
        </is>
      </c>
      <c r="H7158" t="n">
        <v>1</v>
      </c>
      <c r="I7158" t="n">
        <v>748.58</v>
      </c>
    </row>
    <row r="7159">
      <c r="A7159" t="inlineStr">
        <is>
          <t>RET007176</t>
        </is>
      </c>
      <c r="B7159" t="inlineStr">
        <is>
          <t>O045143</t>
        </is>
      </c>
      <c r="C7159" s="25" t="n">
        <v>45878</v>
      </c>
      <c r="D7159" t="inlineStr">
        <is>
          <t>Fashion</t>
        </is>
      </c>
      <c r="E7159" t="inlineStr">
        <is>
          <t>North</t>
        </is>
      </c>
      <c r="F7159" t="inlineStr">
        <is>
          <t>Website</t>
        </is>
      </c>
      <c r="G7159" t="inlineStr">
        <is>
          <t>Size/Fit Issue</t>
        </is>
      </c>
      <c r="H7159" t="n">
        <v>1</v>
      </c>
      <c r="I7159" t="n">
        <v>1624.67</v>
      </c>
    </row>
    <row r="7160">
      <c r="A7160" t="inlineStr">
        <is>
          <t>RET007177</t>
        </is>
      </c>
      <c r="B7160" t="inlineStr">
        <is>
          <t>O045145</t>
        </is>
      </c>
      <c r="C7160" s="25" t="n">
        <v>45878</v>
      </c>
      <c r="D7160" t="inlineStr">
        <is>
          <t>Fashion</t>
        </is>
      </c>
      <c r="E7160" t="inlineStr">
        <is>
          <t>East</t>
        </is>
      </c>
      <c r="F7160" t="inlineStr">
        <is>
          <t>Marketplace</t>
        </is>
      </c>
      <c r="G7160" t="inlineStr">
        <is>
          <t>Not as Described</t>
        </is>
      </c>
      <c r="H7160" t="n">
        <v>1</v>
      </c>
      <c r="I7160" t="n">
        <v>2442.36</v>
      </c>
    </row>
    <row r="7161">
      <c r="A7161" t="inlineStr">
        <is>
          <t>RET007178</t>
        </is>
      </c>
      <c r="B7161" t="inlineStr">
        <is>
          <t>O045149</t>
        </is>
      </c>
      <c r="C7161" s="25" t="n">
        <v>45878</v>
      </c>
      <c r="D7161" t="inlineStr">
        <is>
          <t>Fashion</t>
        </is>
      </c>
      <c r="E7161" t="inlineStr">
        <is>
          <t>South</t>
        </is>
      </c>
      <c r="F7161" t="inlineStr">
        <is>
          <t>Website</t>
        </is>
      </c>
      <c r="G7161" t="inlineStr">
        <is>
          <t>Damaged in Transit</t>
        </is>
      </c>
      <c r="H7161" t="n">
        <v>1</v>
      </c>
      <c r="I7161" t="n">
        <v>1264.39</v>
      </c>
    </row>
    <row r="7162">
      <c r="A7162" t="inlineStr">
        <is>
          <t>RET007179</t>
        </is>
      </c>
      <c r="B7162" t="inlineStr">
        <is>
          <t>O045161</t>
        </is>
      </c>
      <c r="C7162" s="25" t="n">
        <v>45878</v>
      </c>
      <c r="D7162" t="inlineStr">
        <is>
          <t>Books</t>
        </is>
      </c>
      <c r="E7162" t="inlineStr">
        <is>
          <t>South</t>
        </is>
      </c>
      <c r="F7162" t="inlineStr">
        <is>
          <t>Marketplace</t>
        </is>
      </c>
      <c r="G7162" t="inlineStr">
        <is>
          <t>Size/Fit Issue</t>
        </is>
      </c>
      <c r="H7162" t="n">
        <v>1</v>
      </c>
      <c r="I7162" t="n">
        <v>486.34</v>
      </c>
    </row>
    <row r="7163">
      <c r="A7163" t="inlineStr">
        <is>
          <t>RET007180</t>
        </is>
      </c>
      <c r="B7163" t="inlineStr">
        <is>
          <t>O045167</t>
        </is>
      </c>
      <c r="C7163" s="25" t="n">
        <v>45878</v>
      </c>
      <c r="D7163" t="inlineStr">
        <is>
          <t>Sports</t>
        </is>
      </c>
      <c r="E7163" t="inlineStr">
        <is>
          <t>East</t>
        </is>
      </c>
      <c r="F7163" t="inlineStr">
        <is>
          <t>Marketplace</t>
        </is>
      </c>
      <c r="G7163" t="inlineStr">
        <is>
          <t>Not as Described</t>
        </is>
      </c>
      <c r="H7163" t="n">
        <v>1</v>
      </c>
      <c r="I7163" t="n">
        <v>6657.36</v>
      </c>
    </row>
    <row r="7164">
      <c r="A7164" t="inlineStr">
        <is>
          <t>RET007181</t>
        </is>
      </c>
      <c r="B7164" t="inlineStr">
        <is>
          <t>O045181</t>
        </is>
      </c>
      <c r="C7164" s="25" t="n">
        <v>45878</v>
      </c>
      <c r="D7164" t="inlineStr">
        <is>
          <t>Electronics</t>
        </is>
      </c>
      <c r="E7164" t="inlineStr">
        <is>
          <t>West</t>
        </is>
      </c>
      <c r="F7164" t="inlineStr">
        <is>
          <t>Website</t>
        </is>
      </c>
      <c r="G7164" t="inlineStr">
        <is>
          <t>Damaged in Transit</t>
        </is>
      </c>
      <c r="H7164" t="n">
        <v>2</v>
      </c>
      <c r="I7164" t="n">
        <v>38831.93</v>
      </c>
    </row>
    <row r="7165">
      <c r="A7165" t="inlineStr">
        <is>
          <t>RET007182</t>
        </is>
      </c>
      <c r="B7165" t="inlineStr">
        <is>
          <t>O045184</t>
        </is>
      </c>
      <c r="C7165" s="25" t="n">
        <v>45878</v>
      </c>
      <c r="D7165" t="inlineStr">
        <is>
          <t>Electronics</t>
        </is>
      </c>
      <c r="E7165" t="inlineStr">
        <is>
          <t>North</t>
        </is>
      </c>
      <c r="F7165" t="inlineStr">
        <is>
          <t>Website</t>
        </is>
      </c>
      <c r="G7165" t="inlineStr">
        <is>
          <t>Damaged in Transit</t>
        </is>
      </c>
      <c r="H7165" t="n">
        <v>1</v>
      </c>
      <c r="I7165" t="n">
        <v>8236.549999999999</v>
      </c>
    </row>
    <row r="7166">
      <c r="A7166" t="inlineStr">
        <is>
          <t>RET007183</t>
        </is>
      </c>
      <c r="B7166" t="inlineStr">
        <is>
          <t>O045186</t>
        </is>
      </c>
      <c r="C7166" s="25" t="n">
        <v>45878</v>
      </c>
      <c r="D7166" t="inlineStr">
        <is>
          <t>Grocery</t>
        </is>
      </c>
      <c r="E7166" t="inlineStr">
        <is>
          <t>Central</t>
        </is>
      </c>
      <c r="F7166" t="inlineStr">
        <is>
          <t>Marketplace</t>
        </is>
      </c>
      <c r="G7166" t="inlineStr">
        <is>
          <t>Defective Product</t>
        </is>
      </c>
      <c r="H7166" t="n">
        <v>1</v>
      </c>
      <c r="I7166" t="n">
        <v>528.9</v>
      </c>
    </row>
    <row r="7167">
      <c r="A7167" t="inlineStr">
        <is>
          <t>RET007184</t>
        </is>
      </c>
      <c r="B7167" t="inlineStr">
        <is>
          <t>O045200</t>
        </is>
      </c>
      <c r="C7167" s="25" t="n">
        <v>45878</v>
      </c>
      <c r="D7167" t="inlineStr">
        <is>
          <t>Grocery</t>
        </is>
      </c>
      <c r="E7167" t="inlineStr">
        <is>
          <t>North</t>
        </is>
      </c>
      <c r="F7167" t="inlineStr">
        <is>
          <t>Marketplace</t>
        </is>
      </c>
      <c r="G7167" t="inlineStr">
        <is>
          <t>Not as Described</t>
        </is>
      </c>
      <c r="H7167" t="n">
        <v>2</v>
      </c>
      <c r="I7167" t="n">
        <v>513</v>
      </c>
    </row>
    <row r="7168">
      <c r="A7168" t="inlineStr">
        <is>
          <t>RET007185</t>
        </is>
      </c>
      <c r="B7168" t="inlineStr">
        <is>
          <t>O045201</t>
        </is>
      </c>
      <c r="C7168" s="25" t="n">
        <v>45878</v>
      </c>
      <c r="D7168" t="inlineStr">
        <is>
          <t>Fashion</t>
        </is>
      </c>
      <c r="E7168" t="inlineStr">
        <is>
          <t>West</t>
        </is>
      </c>
      <c r="F7168" t="inlineStr">
        <is>
          <t>Mobile App</t>
        </is>
      </c>
      <c r="G7168" t="inlineStr">
        <is>
          <t>Size/Fit Issue</t>
        </is>
      </c>
      <c r="H7168" t="n">
        <v>1</v>
      </c>
      <c r="I7168" t="n">
        <v>1766.31</v>
      </c>
    </row>
    <row r="7169">
      <c r="A7169" t="inlineStr">
        <is>
          <t>RET007186</t>
        </is>
      </c>
      <c r="B7169" t="inlineStr">
        <is>
          <t>O045204</t>
        </is>
      </c>
      <c r="C7169" s="25" t="n">
        <v>45878</v>
      </c>
      <c r="D7169" t="inlineStr">
        <is>
          <t>Home &amp; Kitchen</t>
        </is>
      </c>
      <c r="E7169" t="inlineStr">
        <is>
          <t>North</t>
        </is>
      </c>
      <c r="F7169" t="inlineStr">
        <is>
          <t>Retail Store</t>
        </is>
      </c>
      <c r="G7169" t="inlineStr">
        <is>
          <t>Not as Described</t>
        </is>
      </c>
      <c r="H7169" t="n">
        <v>3</v>
      </c>
      <c r="I7169" t="n">
        <v>15933.75</v>
      </c>
    </row>
    <row r="7170">
      <c r="A7170" t="inlineStr">
        <is>
          <t>RET007187</t>
        </is>
      </c>
      <c r="B7170" t="inlineStr">
        <is>
          <t>O045205</t>
        </is>
      </c>
      <c r="C7170" s="25" t="n">
        <v>45878</v>
      </c>
      <c r="D7170" t="inlineStr">
        <is>
          <t>Fashion</t>
        </is>
      </c>
      <c r="E7170" t="inlineStr">
        <is>
          <t>South</t>
        </is>
      </c>
      <c r="F7170" t="inlineStr">
        <is>
          <t>Website</t>
        </is>
      </c>
      <c r="G7170" t="inlineStr">
        <is>
          <t>Changed Mind</t>
        </is>
      </c>
      <c r="H7170" t="n">
        <v>3</v>
      </c>
      <c r="I7170" t="n">
        <v>2683.77</v>
      </c>
    </row>
    <row r="7171">
      <c r="A7171" t="inlineStr">
        <is>
          <t>RET007188</t>
        </is>
      </c>
      <c r="B7171" t="inlineStr">
        <is>
          <t>O045209</t>
        </is>
      </c>
      <c r="C7171" s="25" t="n">
        <v>45879</v>
      </c>
      <c r="D7171" t="inlineStr">
        <is>
          <t>Fashion</t>
        </is>
      </c>
      <c r="E7171" t="inlineStr">
        <is>
          <t>North</t>
        </is>
      </c>
      <c r="F7171" t="inlineStr">
        <is>
          <t>Website</t>
        </is>
      </c>
      <c r="G7171" t="inlineStr">
        <is>
          <t>Wrong Item Delivered</t>
        </is>
      </c>
      <c r="H7171" t="n">
        <v>1</v>
      </c>
      <c r="I7171" t="n">
        <v>3049.03</v>
      </c>
    </row>
    <row r="7172">
      <c r="A7172" t="inlineStr">
        <is>
          <t>RET007189</t>
        </is>
      </c>
      <c r="B7172" t="inlineStr">
        <is>
          <t>O045209</t>
        </is>
      </c>
      <c r="C7172" s="25" t="n">
        <v>45879</v>
      </c>
      <c r="D7172" t="inlineStr">
        <is>
          <t>Fashion</t>
        </is>
      </c>
      <c r="E7172" t="inlineStr">
        <is>
          <t>North</t>
        </is>
      </c>
      <c r="F7172" t="inlineStr">
        <is>
          <t>Website</t>
        </is>
      </c>
      <c r="G7172" t="inlineStr">
        <is>
          <t>Damaged in Transit</t>
        </is>
      </c>
      <c r="H7172" t="n">
        <v>1</v>
      </c>
      <c r="I7172" t="n">
        <v>1201.17</v>
      </c>
    </row>
    <row r="7173">
      <c r="A7173" t="inlineStr">
        <is>
          <t>RET007190</t>
        </is>
      </c>
      <c r="B7173" t="inlineStr">
        <is>
          <t>O045239</t>
        </is>
      </c>
      <c r="C7173" s="25" t="n">
        <v>45879</v>
      </c>
      <c r="D7173" t="inlineStr">
        <is>
          <t>Fashion</t>
        </is>
      </c>
      <c r="E7173" t="inlineStr">
        <is>
          <t>Central</t>
        </is>
      </c>
      <c r="F7173" t="inlineStr">
        <is>
          <t>Mobile App</t>
        </is>
      </c>
      <c r="G7173" t="inlineStr">
        <is>
          <t>Size/Fit Issue</t>
        </is>
      </c>
      <c r="H7173" t="n">
        <v>1</v>
      </c>
      <c r="I7173" t="n">
        <v>1221.12</v>
      </c>
    </row>
    <row r="7174">
      <c r="A7174" t="inlineStr">
        <is>
          <t>RET007191</t>
        </is>
      </c>
      <c r="B7174" t="inlineStr">
        <is>
          <t>O045244</t>
        </is>
      </c>
      <c r="C7174" s="25" t="n">
        <v>45879</v>
      </c>
      <c r="D7174" t="inlineStr">
        <is>
          <t>Fashion</t>
        </is>
      </c>
      <c r="E7174" t="inlineStr">
        <is>
          <t>South</t>
        </is>
      </c>
      <c r="F7174" t="inlineStr">
        <is>
          <t>Website</t>
        </is>
      </c>
      <c r="G7174" t="inlineStr">
        <is>
          <t>Size/Fit Issue</t>
        </is>
      </c>
      <c r="H7174" t="n">
        <v>1</v>
      </c>
      <c r="I7174" t="n">
        <v>1617.15</v>
      </c>
    </row>
    <row r="7175">
      <c r="A7175" t="inlineStr">
        <is>
          <t>RET007192</t>
        </is>
      </c>
      <c r="B7175" t="inlineStr">
        <is>
          <t>O045250</t>
        </is>
      </c>
      <c r="C7175" s="25" t="n">
        <v>45879</v>
      </c>
      <c r="D7175" t="inlineStr">
        <is>
          <t>Home &amp; Kitchen</t>
        </is>
      </c>
      <c r="E7175" t="inlineStr">
        <is>
          <t>West</t>
        </is>
      </c>
      <c r="F7175" t="inlineStr">
        <is>
          <t>Website</t>
        </is>
      </c>
      <c r="G7175" t="inlineStr">
        <is>
          <t>Size/Fit Issue</t>
        </is>
      </c>
      <c r="H7175" t="n">
        <v>1</v>
      </c>
      <c r="I7175" t="n">
        <v>1782.64</v>
      </c>
    </row>
    <row r="7176">
      <c r="A7176" t="inlineStr">
        <is>
          <t>RET007193</t>
        </is>
      </c>
      <c r="B7176" t="inlineStr">
        <is>
          <t>O045259</t>
        </is>
      </c>
      <c r="C7176" s="25" t="n">
        <v>45879</v>
      </c>
      <c r="D7176" t="inlineStr">
        <is>
          <t>Home &amp; Kitchen</t>
        </is>
      </c>
      <c r="E7176" t="inlineStr">
        <is>
          <t>North</t>
        </is>
      </c>
      <c r="F7176" t="inlineStr">
        <is>
          <t>Website</t>
        </is>
      </c>
      <c r="G7176" t="inlineStr">
        <is>
          <t>Damaged in Transit</t>
        </is>
      </c>
      <c r="H7176" t="n">
        <v>1</v>
      </c>
      <c r="I7176" t="n">
        <v>2490.55</v>
      </c>
    </row>
    <row r="7177">
      <c r="A7177" t="inlineStr">
        <is>
          <t>RET007194</t>
        </is>
      </c>
      <c r="B7177" t="inlineStr">
        <is>
          <t>O045266</t>
        </is>
      </c>
      <c r="C7177" s="25" t="n">
        <v>45879</v>
      </c>
      <c r="D7177" t="inlineStr">
        <is>
          <t>Fashion</t>
        </is>
      </c>
      <c r="E7177" t="inlineStr">
        <is>
          <t>North</t>
        </is>
      </c>
      <c r="F7177" t="inlineStr">
        <is>
          <t>Mobile App</t>
        </is>
      </c>
      <c r="G7177" t="inlineStr">
        <is>
          <t>Changed Mind</t>
        </is>
      </c>
      <c r="H7177" t="n">
        <v>1</v>
      </c>
      <c r="I7177" t="n">
        <v>1332.64</v>
      </c>
    </row>
    <row r="7178">
      <c r="A7178" t="inlineStr">
        <is>
          <t>RET007195</t>
        </is>
      </c>
      <c r="B7178" t="inlineStr">
        <is>
          <t>O045278</t>
        </is>
      </c>
      <c r="C7178" s="25" t="n">
        <v>45879</v>
      </c>
      <c r="D7178" t="inlineStr">
        <is>
          <t>Fashion</t>
        </is>
      </c>
      <c r="E7178" t="inlineStr">
        <is>
          <t>West</t>
        </is>
      </c>
      <c r="F7178" t="inlineStr">
        <is>
          <t>Marketplace</t>
        </is>
      </c>
      <c r="G7178" t="inlineStr">
        <is>
          <t>Damaged in Transit</t>
        </is>
      </c>
      <c r="H7178" t="n">
        <v>1</v>
      </c>
      <c r="I7178" t="n">
        <v>2958.23</v>
      </c>
    </row>
    <row r="7179">
      <c r="A7179" t="inlineStr">
        <is>
          <t>RET007196</t>
        </is>
      </c>
      <c r="B7179" t="inlineStr">
        <is>
          <t>O045286</t>
        </is>
      </c>
      <c r="C7179" s="25" t="n">
        <v>45879</v>
      </c>
      <c r="D7179" t="inlineStr">
        <is>
          <t>Fashion</t>
        </is>
      </c>
      <c r="E7179" t="inlineStr">
        <is>
          <t>West</t>
        </is>
      </c>
      <c r="F7179" t="inlineStr">
        <is>
          <t>Marketplace</t>
        </is>
      </c>
      <c r="G7179" t="inlineStr">
        <is>
          <t>Not as Described</t>
        </is>
      </c>
      <c r="H7179" t="n">
        <v>1</v>
      </c>
      <c r="I7179" t="n">
        <v>1099.01</v>
      </c>
    </row>
    <row r="7180">
      <c r="A7180" t="inlineStr">
        <is>
          <t>RET007197</t>
        </is>
      </c>
      <c r="B7180" t="inlineStr">
        <is>
          <t>O045293</t>
        </is>
      </c>
      <c r="C7180" s="25" t="n">
        <v>45879</v>
      </c>
      <c r="D7180" t="inlineStr">
        <is>
          <t>Home &amp; Kitchen</t>
        </is>
      </c>
      <c r="E7180" t="inlineStr">
        <is>
          <t>North</t>
        </is>
      </c>
      <c r="F7180" t="inlineStr">
        <is>
          <t>Marketplace</t>
        </is>
      </c>
      <c r="G7180" t="inlineStr">
        <is>
          <t>Defective Product</t>
        </is>
      </c>
      <c r="H7180" t="n">
        <v>1</v>
      </c>
      <c r="I7180" t="n">
        <v>3853.85</v>
      </c>
    </row>
    <row r="7181">
      <c r="A7181" t="inlineStr">
        <is>
          <t>RET007198</t>
        </is>
      </c>
      <c r="B7181" t="inlineStr">
        <is>
          <t>O045293</t>
        </is>
      </c>
      <c r="C7181" s="25" t="n">
        <v>45879</v>
      </c>
      <c r="D7181" t="inlineStr">
        <is>
          <t>Fashion</t>
        </is>
      </c>
      <c r="E7181" t="inlineStr">
        <is>
          <t>North</t>
        </is>
      </c>
      <c r="F7181" t="inlineStr">
        <is>
          <t>Marketplace</t>
        </is>
      </c>
      <c r="G7181" t="inlineStr">
        <is>
          <t>Size/Fit Issue</t>
        </is>
      </c>
      <c r="H7181" t="n">
        <v>1</v>
      </c>
      <c r="I7181" t="n">
        <v>431.77</v>
      </c>
    </row>
    <row r="7182">
      <c r="A7182" t="inlineStr">
        <is>
          <t>RET007199</t>
        </is>
      </c>
      <c r="B7182" t="inlineStr">
        <is>
          <t>O045304</t>
        </is>
      </c>
      <c r="C7182" s="25" t="n">
        <v>45880</v>
      </c>
      <c r="D7182" t="inlineStr">
        <is>
          <t>Electronics</t>
        </is>
      </c>
      <c r="E7182" t="inlineStr">
        <is>
          <t>South</t>
        </is>
      </c>
      <c r="F7182" t="inlineStr">
        <is>
          <t>Mobile App</t>
        </is>
      </c>
      <c r="G7182" t="inlineStr">
        <is>
          <t>Wrong Item Delivered</t>
        </is>
      </c>
      <c r="H7182" t="n">
        <v>1</v>
      </c>
      <c r="I7182" t="n">
        <v>14276.74</v>
      </c>
    </row>
    <row r="7183">
      <c r="A7183" t="inlineStr">
        <is>
          <t>RET007200</t>
        </is>
      </c>
      <c r="B7183" t="inlineStr">
        <is>
          <t>O045308</t>
        </is>
      </c>
      <c r="C7183" s="25" t="n">
        <v>45880</v>
      </c>
      <c r="D7183" t="inlineStr">
        <is>
          <t>Fashion</t>
        </is>
      </c>
      <c r="E7183" t="inlineStr">
        <is>
          <t>East</t>
        </is>
      </c>
      <c r="F7183" t="inlineStr">
        <is>
          <t>Retail Store</t>
        </is>
      </c>
      <c r="G7183" t="inlineStr">
        <is>
          <t>Size/Fit Issue</t>
        </is>
      </c>
      <c r="H7183" t="n">
        <v>1</v>
      </c>
      <c r="I7183" t="n">
        <v>2549.44</v>
      </c>
    </row>
    <row r="7184">
      <c r="A7184" t="inlineStr">
        <is>
          <t>RET007201</t>
        </is>
      </c>
      <c r="B7184" t="inlineStr">
        <is>
          <t>O045329</t>
        </is>
      </c>
      <c r="C7184" s="25" t="n">
        <v>45880</v>
      </c>
      <c r="D7184" t="inlineStr">
        <is>
          <t>Fashion</t>
        </is>
      </c>
      <c r="E7184" t="inlineStr">
        <is>
          <t>West</t>
        </is>
      </c>
      <c r="F7184" t="inlineStr">
        <is>
          <t>Website</t>
        </is>
      </c>
      <c r="G7184" t="inlineStr">
        <is>
          <t>Size/Fit Issue</t>
        </is>
      </c>
      <c r="H7184" t="n">
        <v>1</v>
      </c>
      <c r="I7184" t="n">
        <v>2380.22</v>
      </c>
    </row>
    <row r="7185">
      <c r="A7185" t="inlineStr">
        <is>
          <t>RET007202</t>
        </is>
      </c>
      <c r="B7185" t="inlineStr">
        <is>
          <t>O045334</t>
        </is>
      </c>
      <c r="C7185" s="25" t="n">
        <v>45880</v>
      </c>
      <c r="D7185" t="inlineStr">
        <is>
          <t>Fashion</t>
        </is>
      </c>
      <c r="E7185" t="inlineStr">
        <is>
          <t>South</t>
        </is>
      </c>
      <c r="F7185" t="inlineStr">
        <is>
          <t>Marketplace</t>
        </is>
      </c>
      <c r="G7185" t="inlineStr">
        <is>
          <t>Size/Fit Issue</t>
        </is>
      </c>
      <c r="H7185" t="n">
        <v>1</v>
      </c>
      <c r="I7185" t="n">
        <v>1145.41</v>
      </c>
    </row>
    <row r="7186">
      <c r="A7186" t="inlineStr">
        <is>
          <t>RET007203</t>
        </is>
      </c>
      <c r="B7186" t="inlineStr">
        <is>
          <t>O045337</t>
        </is>
      </c>
      <c r="C7186" s="25" t="n">
        <v>45880</v>
      </c>
      <c r="D7186" t="inlineStr">
        <is>
          <t>Fashion</t>
        </is>
      </c>
      <c r="E7186" t="inlineStr">
        <is>
          <t>West</t>
        </is>
      </c>
      <c r="F7186" t="inlineStr">
        <is>
          <t>Website</t>
        </is>
      </c>
      <c r="G7186" t="inlineStr">
        <is>
          <t>Size/Fit Issue</t>
        </is>
      </c>
      <c r="H7186" t="n">
        <v>1</v>
      </c>
      <c r="I7186" t="n">
        <v>255.85</v>
      </c>
    </row>
    <row r="7187">
      <c r="A7187" t="inlineStr">
        <is>
          <t>RET007204</t>
        </is>
      </c>
      <c r="B7187" t="inlineStr">
        <is>
          <t>O045348</t>
        </is>
      </c>
      <c r="C7187" s="25" t="n">
        <v>45880</v>
      </c>
      <c r="D7187" t="inlineStr">
        <is>
          <t>Fashion</t>
        </is>
      </c>
      <c r="E7187" t="inlineStr">
        <is>
          <t>Central</t>
        </is>
      </c>
      <c r="F7187" t="inlineStr">
        <is>
          <t>Mobile App</t>
        </is>
      </c>
      <c r="G7187" t="inlineStr">
        <is>
          <t>Size/Fit Issue</t>
        </is>
      </c>
      <c r="H7187" t="n">
        <v>1</v>
      </c>
      <c r="I7187" t="n">
        <v>1673.83</v>
      </c>
    </row>
    <row r="7188">
      <c r="A7188" t="inlineStr">
        <is>
          <t>RET007205</t>
        </is>
      </c>
      <c r="B7188" t="inlineStr">
        <is>
          <t>O045349</t>
        </is>
      </c>
      <c r="C7188" s="25" t="n">
        <v>45880</v>
      </c>
      <c r="D7188" t="inlineStr">
        <is>
          <t>Electronics</t>
        </is>
      </c>
      <c r="E7188" t="inlineStr">
        <is>
          <t>South</t>
        </is>
      </c>
      <c r="F7188" t="inlineStr">
        <is>
          <t>Mobile App</t>
        </is>
      </c>
      <c r="G7188" t="inlineStr">
        <is>
          <t>Late Delivery</t>
        </is>
      </c>
      <c r="H7188" t="n">
        <v>1</v>
      </c>
      <c r="I7188" t="n">
        <v>21700.19</v>
      </c>
    </row>
    <row r="7189">
      <c r="A7189" t="inlineStr">
        <is>
          <t>RET007206</t>
        </is>
      </c>
      <c r="B7189" t="inlineStr">
        <is>
          <t>O045353</t>
        </is>
      </c>
      <c r="C7189" s="25" t="n">
        <v>45880</v>
      </c>
      <c r="D7189" t="inlineStr">
        <is>
          <t>Electronics</t>
        </is>
      </c>
      <c r="E7189" t="inlineStr">
        <is>
          <t>South</t>
        </is>
      </c>
      <c r="F7189" t="inlineStr">
        <is>
          <t>Mobile App</t>
        </is>
      </c>
      <c r="G7189" t="inlineStr">
        <is>
          <t>Defective Product</t>
        </is>
      </c>
      <c r="H7189" t="n">
        <v>2</v>
      </c>
      <c r="I7189" t="n">
        <v>34010.05</v>
      </c>
    </row>
    <row r="7190">
      <c r="A7190" t="inlineStr">
        <is>
          <t>RET007207</t>
        </is>
      </c>
      <c r="B7190" t="inlineStr">
        <is>
          <t>O045364</t>
        </is>
      </c>
      <c r="C7190" s="25" t="n">
        <v>45880</v>
      </c>
      <c r="D7190" t="inlineStr">
        <is>
          <t>Fashion</t>
        </is>
      </c>
      <c r="E7190" t="inlineStr">
        <is>
          <t>West</t>
        </is>
      </c>
      <c r="F7190" t="inlineStr">
        <is>
          <t>Marketplace</t>
        </is>
      </c>
      <c r="G7190" t="inlineStr">
        <is>
          <t>Changed Mind</t>
        </is>
      </c>
      <c r="H7190" t="n">
        <v>2</v>
      </c>
      <c r="I7190" t="n">
        <v>1689.79</v>
      </c>
    </row>
    <row r="7191">
      <c r="A7191" t="inlineStr">
        <is>
          <t>RET007208</t>
        </is>
      </c>
      <c r="B7191" t="inlineStr">
        <is>
          <t>O045366</t>
        </is>
      </c>
      <c r="C7191" s="25" t="n">
        <v>45880</v>
      </c>
      <c r="D7191" t="inlineStr">
        <is>
          <t>Fashion</t>
        </is>
      </c>
      <c r="E7191" t="inlineStr">
        <is>
          <t>East</t>
        </is>
      </c>
      <c r="F7191" t="inlineStr">
        <is>
          <t>Website</t>
        </is>
      </c>
      <c r="G7191" t="inlineStr">
        <is>
          <t>Changed Mind</t>
        </is>
      </c>
      <c r="H7191" t="n">
        <v>1</v>
      </c>
      <c r="I7191" t="n">
        <v>2520.24</v>
      </c>
    </row>
    <row r="7192">
      <c r="A7192" t="inlineStr">
        <is>
          <t>RET007209</t>
        </is>
      </c>
      <c r="B7192" t="inlineStr">
        <is>
          <t>O045389</t>
        </is>
      </c>
      <c r="C7192" s="25" t="n">
        <v>45881</v>
      </c>
      <c r="D7192" t="inlineStr">
        <is>
          <t>Fashion</t>
        </is>
      </c>
      <c r="E7192" t="inlineStr">
        <is>
          <t>West</t>
        </is>
      </c>
      <c r="F7192" t="inlineStr">
        <is>
          <t>Website</t>
        </is>
      </c>
      <c r="G7192" t="inlineStr">
        <is>
          <t>Changed Mind</t>
        </is>
      </c>
      <c r="H7192" t="n">
        <v>2</v>
      </c>
      <c r="I7192" t="n">
        <v>1148.77</v>
      </c>
    </row>
    <row r="7193">
      <c r="A7193" t="inlineStr">
        <is>
          <t>RET007210</t>
        </is>
      </c>
      <c r="B7193" t="inlineStr">
        <is>
          <t>O045391</t>
        </is>
      </c>
      <c r="C7193" s="25" t="n">
        <v>45881</v>
      </c>
      <c r="D7193" t="inlineStr">
        <is>
          <t>Home &amp; Kitchen</t>
        </is>
      </c>
      <c r="E7193" t="inlineStr">
        <is>
          <t>West</t>
        </is>
      </c>
      <c r="F7193" t="inlineStr">
        <is>
          <t>Mobile App</t>
        </is>
      </c>
      <c r="G7193" t="inlineStr">
        <is>
          <t>Changed Mind</t>
        </is>
      </c>
      <c r="H7193" t="n">
        <v>1</v>
      </c>
      <c r="I7193" t="n">
        <v>2526.67</v>
      </c>
    </row>
    <row r="7194">
      <c r="A7194" t="inlineStr">
        <is>
          <t>RET007211</t>
        </is>
      </c>
      <c r="B7194" t="inlineStr">
        <is>
          <t>O045399</t>
        </is>
      </c>
      <c r="C7194" s="25" t="n">
        <v>45881</v>
      </c>
      <c r="D7194" t="inlineStr">
        <is>
          <t>Fashion</t>
        </is>
      </c>
      <c r="E7194" t="inlineStr">
        <is>
          <t>South</t>
        </is>
      </c>
      <c r="F7194" t="inlineStr">
        <is>
          <t>Marketplace</t>
        </is>
      </c>
      <c r="G7194" t="inlineStr">
        <is>
          <t>Size/Fit Issue</t>
        </is>
      </c>
      <c r="H7194" t="n">
        <v>1</v>
      </c>
      <c r="I7194" t="n">
        <v>1409.54</v>
      </c>
    </row>
    <row r="7195">
      <c r="A7195" t="inlineStr">
        <is>
          <t>RET007212</t>
        </is>
      </c>
      <c r="B7195" t="inlineStr">
        <is>
          <t>O045405</t>
        </is>
      </c>
      <c r="C7195" s="25" t="n">
        <v>45881</v>
      </c>
      <c r="D7195" t="inlineStr">
        <is>
          <t>Fashion</t>
        </is>
      </c>
      <c r="E7195" t="inlineStr">
        <is>
          <t>West</t>
        </is>
      </c>
      <c r="F7195" t="inlineStr">
        <is>
          <t>Mobile App</t>
        </is>
      </c>
      <c r="G7195" t="inlineStr">
        <is>
          <t>Not as Described</t>
        </is>
      </c>
      <c r="H7195" t="n">
        <v>1</v>
      </c>
      <c r="I7195" t="n">
        <v>756.04</v>
      </c>
    </row>
    <row r="7196">
      <c r="A7196" t="inlineStr">
        <is>
          <t>RET007213</t>
        </is>
      </c>
      <c r="B7196" t="inlineStr">
        <is>
          <t>O045419</t>
        </is>
      </c>
      <c r="C7196" s="25" t="n">
        <v>45881</v>
      </c>
      <c r="D7196" t="inlineStr">
        <is>
          <t>Fashion</t>
        </is>
      </c>
      <c r="E7196" t="inlineStr">
        <is>
          <t>North</t>
        </is>
      </c>
      <c r="F7196" t="inlineStr">
        <is>
          <t>Website</t>
        </is>
      </c>
      <c r="G7196" t="inlineStr">
        <is>
          <t>Size/Fit Issue</t>
        </is>
      </c>
      <c r="H7196" t="n">
        <v>1</v>
      </c>
      <c r="I7196" t="n">
        <v>1848.51</v>
      </c>
    </row>
    <row r="7197">
      <c r="A7197" t="inlineStr">
        <is>
          <t>RET007214</t>
        </is>
      </c>
      <c r="B7197" t="inlineStr">
        <is>
          <t>O045426</t>
        </is>
      </c>
      <c r="C7197" s="25" t="n">
        <v>45881</v>
      </c>
      <c r="D7197" t="inlineStr">
        <is>
          <t>Fashion</t>
        </is>
      </c>
      <c r="E7197" t="inlineStr">
        <is>
          <t>East</t>
        </is>
      </c>
      <c r="F7197" t="inlineStr">
        <is>
          <t>Marketplace</t>
        </is>
      </c>
      <c r="G7197" t="inlineStr">
        <is>
          <t>Not Specified</t>
        </is>
      </c>
      <c r="H7197" t="n">
        <v>2</v>
      </c>
      <c r="I7197" t="n">
        <v>13520.11</v>
      </c>
    </row>
    <row r="7198">
      <c r="A7198" t="inlineStr">
        <is>
          <t>RET007215</t>
        </is>
      </c>
      <c r="B7198" t="inlineStr">
        <is>
          <t>O045428</t>
        </is>
      </c>
      <c r="C7198" s="25" t="n">
        <v>45881</v>
      </c>
      <c r="D7198" t="inlineStr">
        <is>
          <t>Beauty</t>
        </is>
      </c>
      <c r="E7198" t="inlineStr">
        <is>
          <t>North</t>
        </is>
      </c>
      <c r="F7198" t="inlineStr">
        <is>
          <t>Website</t>
        </is>
      </c>
      <c r="G7198" t="inlineStr">
        <is>
          <t>Size/Fit Issue</t>
        </is>
      </c>
      <c r="H7198" t="n">
        <v>1</v>
      </c>
      <c r="I7198" t="n">
        <v>339.73</v>
      </c>
    </row>
    <row r="7199">
      <c r="A7199" t="inlineStr">
        <is>
          <t>RET007216</t>
        </is>
      </c>
      <c r="B7199" t="inlineStr">
        <is>
          <t>O045432</t>
        </is>
      </c>
      <c r="C7199" s="25" t="n">
        <v>45881</v>
      </c>
      <c r="D7199" t="inlineStr">
        <is>
          <t>Electronics</t>
        </is>
      </c>
      <c r="E7199" t="inlineStr">
        <is>
          <t>North</t>
        </is>
      </c>
      <c r="F7199" t="inlineStr">
        <is>
          <t>Mobile App</t>
        </is>
      </c>
      <c r="G7199" t="inlineStr">
        <is>
          <t>Defective Product</t>
        </is>
      </c>
      <c r="H7199" t="n">
        <v>1</v>
      </c>
      <c r="I7199" t="n">
        <v>4476.85</v>
      </c>
    </row>
    <row r="7200">
      <c r="A7200" t="inlineStr">
        <is>
          <t>RET007217</t>
        </is>
      </c>
      <c r="B7200" t="inlineStr">
        <is>
          <t>O045445</t>
        </is>
      </c>
      <c r="C7200" s="25" t="n">
        <v>45881</v>
      </c>
      <c r="D7200" t="inlineStr">
        <is>
          <t>Home &amp; Kitchen</t>
        </is>
      </c>
      <c r="E7200" t="inlineStr">
        <is>
          <t>West</t>
        </is>
      </c>
      <c r="F7200" t="inlineStr">
        <is>
          <t>Mobile App</t>
        </is>
      </c>
      <c r="G7200" t="inlineStr">
        <is>
          <t>Not as Described</t>
        </is>
      </c>
      <c r="H7200" t="n">
        <v>1</v>
      </c>
      <c r="I7200" t="n">
        <v>5794.19</v>
      </c>
    </row>
    <row r="7201">
      <c r="A7201" t="inlineStr">
        <is>
          <t>RET007218</t>
        </is>
      </c>
      <c r="B7201" t="inlineStr">
        <is>
          <t>O045454</t>
        </is>
      </c>
      <c r="C7201" s="25" t="n">
        <v>45882</v>
      </c>
      <c r="D7201" t="inlineStr">
        <is>
          <t>Fashion</t>
        </is>
      </c>
      <c r="E7201" t="inlineStr">
        <is>
          <t>West</t>
        </is>
      </c>
      <c r="F7201" t="inlineStr">
        <is>
          <t>Marketplace</t>
        </is>
      </c>
      <c r="G7201" t="inlineStr">
        <is>
          <t>Wrong Item Delivered</t>
        </is>
      </c>
      <c r="H7201" t="n">
        <v>1</v>
      </c>
      <c r="I7201" t="n">
        <v>3091.81</v>
      </c>
    </row>
    <row r="7202">
      <c r="A7202" t="inlineStr">
        <is>
          <t>RET007219</t>
        </is>
      </c>
      <c r="B7202" t="inlineStr">
        <is>
          <t>O045459</t>
        </is>
      </c>
      <c r="C7202" s="25" t="n">
        <v>45882</v>
      </c>
      <c r="D7202" t="inlineStr">
        <is>
          <t>Fashion</t>
        </is>
      </c>
      <c r="E7202" t="inlineStr">
        <is>
          <t>West</t>
        </is>
      </c>
      <c r="F7202" t="inlineStr">
        <is>
          <t>Mobile App</t>
        </is>
      </c>
      <c r="G7202" t="inlineStr">
        <is>
          <t>Size/Fit Issue</t>
        </is>
      </c>
      <c r="H7202" t="n">
        <v>1</v>
      </c>
      <c r="I7202" t="n">
        <v>523.01</v>
      </c>
    </row>
    <row r="7203">
      <c r="A7203" t="inlineStr">
        <is>
          <t>RET007220</t>
        </is>
      </c>
      <c r="B7203" t="inlineStr">
        <is>
          <t>O045472</t>
        </is>
      </c>
      <c r="C7203" s="25" t="n">
        <v>45882</v>
      </c>
      <c r="D7203" t="inlineStr">
        <is>
          <t>Fashion</t>
        </is>
      </c>
      <c r="E7203" t="inlineStr">
        <is>
          <t>North</t>
        </is>
      </c>
      <c r="F7203" t="inlineStr">
        <is>
          <t>Website</t>
        </is>
      </c>
      <c r="G7203" t="inlineStr">
        <is>
          <t>Late Delivery</t>
        </is>
      </c>
      <c r="H7203" t="n">
        <v>1</v>
      </c>
      <c r="I7203" t="n">
        <v>561.35</v>
      </c>
    </row>
    <row r="7204">
      <c r="A7204" t="inlineStr">
        <is>
          <t>RET007221</t>
        </is>
      </c>
      <c r="B7204" t="inlineStr">
        <is>
          <t>O045472</t>
        </is>
      </c>
      <c r="C7204" s="25" t="n">
        <v>45882</v>
      </c>
      <c r="D7204" t="inlineStr">
        <is>
          <t>Fashion</t>
        </is>
      </c>
      <c r="E7204" t="inlineStr">
        <is>
          <t>North</t>
        </is>
      </c>
      <c r="F7204" t="inlineStr">
        <is>
          <t>Website</t>
        </is>
      </c>
      <c r="G7204" t="inlineStr">
        <is>
          <t>Size/Fit Issue</t>
        </is>
      </c>
      <c r="H7204" t="n">
        <v>1</v>
      </c>
      <c r="I7204" t="n">
        <v>766.85</v>
      </c>
    </row>
    <row r="7205">
      <c r="A7205" t="inlineStr">
        <is>
          <t>RET007222</t>
        </is>
      </c>
      <c r="B7205" t="inlineStr">
        <is>
          <t>O045493</t>
        </is>
      </c>
      <c r="C7205" s="25" t="n">
        <v>45882</v>
      </c>
      <c r="D7205" t="inlineStr">
        <is>
          <t>Fashion</t>
        </is>
      </c>
      <c r="E7205" t="inlineStr">
        <is>
          <t>West</t>
        </is>
      </c>
      <c r="F7205" t="inlineStr">
        <is>
          <t>Website</t>
        </is>
      </c>
      <c r="G7205" t="inlineStr">
        <is>
          <t>Defective Product</t>
        </is>
      </c>
      <c r="H7205" t="n">
        <v>1</v>
      </c>
      <c r="I7205" t="n">
        <v>1046.12</v>
      </c>
    </row>
    <row r="7206">
      <c r="A7206" t="inlineStr">
        <is>
          <t>RET007223</t>
        </is>
      </c>
      <c r="B7206" t="inlineStr">
        <is>
          <t>O045501</t>
        </is>
      </c>
      <c r="C7206" s="25" t="n">
        <v>45882</v>
      </c>
      <c r="D7206" t="inlineStr">
        <is>
          <t>Home &amp; Kitchen</t>
        </is>
      </c>
      <c r="E7206" t="inlineStr">
        <is>
          <t>East</t>
        </is>
      </c>
      <c r="F7206" t="inlineStr">
        <is>
          <t>Marketplace</t>
        </is>
      </c>
      <c r="G7206" t="inlineStr">
        <is>
          <t>Wrong Item Delivered</t>
        </is>
      </c>
      <c r="H7206" t="n">
        <v>1</v>
      </c>
      <c r="I7206" t="n">
        <v>1371.58</v>
      </c>
    </row>
    <row r="7207">
      <c r="A7207" t="inlineStr">
        <is>
          <t>RET007224</t>
        </is>
      </c>
      <c r="B7207" t="inlineStr">
        <is>
          <t>O045510</t>
        </is>
      </c>
      <c r="C7207" s="25" t="n">
        <v>45882</v>
      </c>
      <c r="D7207" t="inlineStr">
        <is>
          <t>Electronics</t>
        </is>
      </c>
      <c r="E7207" t="inlineStr">
        <is>
          <t>North</t>
        </is>
      </c>
      <c r="F7207" t="inlineStr">
        <is>
          <t>Marketplace</t>
        </is>
      </c>
      <c r="G7207" t="inlineStr">
        <is>
          <t>Defective Product</t>
        </is>
      </c>
      <c r="H7207" t="n">
        <v>1</v>
      </c>
      <c r="I7207" t="n">
        <v>5187.46</v>
      </c>
    </row>
    <row r="7208">
      <c r="A7208" t="inlineStr">
        <is>
          <t>RET007225</t>
        </is>
      </c>
      <c r="B7208" t="inlineStr">
        <is>
          <t>O045512</t>
        </is>
      </c>
      <c r="C7208" s="25" t="n">
        <v>45882</v>
      </c>
      <c r="D7208" t="inlineStr">
        <is>
          <t>Electronics</t>
        </is>
      </c>
      <c r="E7208" t="inlineStr">
        <is>
          <t>Central</t>
        </is>
      </c>
      <c r="F7208" t="inlineStr">
        <is>
          <t>Mobile App</t>
        </is>
      </c>
      <c r="G7208" t="inlineStr">
        <is>
          <t>Damaged in Transit</t>
        </is>
      </c>
      <c r="H7208" t="n">
        <v>1</v>
      </c>
      <c r="I7208" t="n">
        <v>1449.45</v>
      </c>
    </row>
    <row r="7209">
      <c r="A7209" t="inlineStr">
        <is>
          <t>RET007226</t>
        </is>
      </c>
      <c r="B7209" t="inlineStr">
        <is>
          <t>O045512</t>
        </is>
      </c>
      <c r="C7209" s="25" t="n">
        <v>45882</v>
      </c>
      <c r="D7209" t="inlineStr">
        <is>
          <t>Fashion</t>
        </is>
      </c>
      <c r="E7209" t="inlineStr">
        <is>
          <t>Central</t>
        </is>
      </c>
      <c r="F7209" t="inlineStr">
        <is>
          <t>Mobile App</t>
        </is>
      </c>
      <c r="G7209" t="inlineStr">
        <is>
          <t>Not as Described</t>
        </is>
      </c>
      <c r="H7209" t="n">
        <v>1</v>
      </c>
      <c r="I7209" t="n">
        <v>1761.93</v>
      </c>
    </row>
    <row r="7210">
      <c r="A7210" t="inlineStr">
        <is>
          <t>RET007227</t>
        </is>
      </c>
      <c r="B7210" t="inlineStr">
        <is>
          <t>O045514</t>
        </is>
      </c>
      <c r="C7210" s="25" t="n">
        <v>45882</v>
      </c>
      <c r="D7210" t="inlineStr">
        <is>
          <t>Electronics</t>
        </is>
      </c>
      <c r="E7210" t="inlineStr">
        <is>
          <t>North</t>
        </is>
      </c>
      <c r="F7210" t="inlineStr">
        <is>
          <t>Mobile App</t>
        </is>
      </c>
      <c r="G7210" t="inlineStr">
        <is>
          <t>Defective Product</t>
        </is>
      </c>
      <c r="H7210" t="n">
        <v>1</v>
      </c>
      <c r="I7210" t="n">
        <v>9160.07</v>
      </c>
    </row>
    <row r="7211">
      <c r="A7211" t="inlineStr">
        <is>
          <t>RET007228</t>
        </is>
      </c>
      <c r="B7211" t="inlineStr">
        <is>
          <t>O045522</t>
        </is>
      </c>
      <c r="C7211" s="25" t="n">
        <v>45883</v>
      </c>
      <c r="D7211" t="inlineStr">
        <is>
          <t>Fashion</t>
        </is>
      </c>
      <c r="E7211" t="inlineStr">
        <is>
          <t>West</t>
        </is>
      </c>
      <c r="F7211" t="inlineStr">
        <is>
          <t>Mobile App</t>
        </is>
      </c>
      <c r="G7211" t="inlineStr">
        <is>
          <t>Defective Product</t>
        </is>
      </c>
      <c r="H7211" t="n">
        <v>1</v>
      </c>
      <c r="I7211" t="n">
        <v>1396.4</v>
      </c>
    </row>
    <row r="7212">
      <c r="A7212" t="inlineStr">
        <is>
          <t>RET007229</t>
        </is>
      </c>
      <c r="B7212" t="inlineStr">
        <is>
          <t>O045523</t>
        </is>
      </c>
      <c r="C7212" s="25" t="n">
        <v>45883</v>
      </c>
      <c r="D7212" t="inlineStr">
        <is>
          <t>Electronics</t>
        </is>
      </c>
      <c r="E7212" t="inlineStr">
        <is>
          <t>East</t>
        </is>
      </c>
      <c r="F7212" t="inlineStr">
        <is>
          <t>Website</t>
        </is>
      </c>
      <c r="G7212" t="inlineStr">
        <is>
          <t>Defective Product</t>
        </is>
      </c>
      <c r="H7212" t="n">
        <v>1</v>
      </c>
      <c r="I7212" t="n">
        <v>17949.75</v>
      </c>
    </row>
    <row r="7213">
      <c r="A7213" t="inlineStr">
        <is>
          <t>RET007230</t>
        </is>
      </c>
      <c r="B7213" t="inlineStr">
        <is>
          <t>O045548</t>
        </is>
      </c>
      <c r="C7213" s="25" t="n">
        <v>45883</v>
      </c>
      <c r="D7213" t="inlineStr">
        <is>
          <t>Electronics</t>
        </is>
      </c>
      <c r="E7213" t="inlineStr">
        <is>
          <t>North</t>
        </is>
      </c>
      <c r="F7213" t="inlineStr">
        <is>
          <t>Marketplace</t>
        </is>
      </c>
      <c r="G7213" t="inlineStr">
        <is>
          <t>Not as Described</t>
        </is>
      </c>
      <c r="H7213" t="n">
        <v>1</v>
      </c>
      <c r="I7213" t="n">
        <v>7469.04</v>
      </c>
    </row>
    <row r="7214">
      <c r="A7214" t="inlineStr">
        <is>
          <t>RET007231</t>
        </is>
      </c>
      <c r="B7214" t="inlineStr">
        <is>
          <t>O045548</t>
        </is>
      </c>
      <c r="C7214" s="25" t="n">
        <v>45883</v>
      </c>
      <c r="D7214" t="inlineStr">
        <is>
          <t>Fashion</t>
        </is>
      </c>
      <c r="E7214" t="inlineStr">
        <is>
          <t>North</t>
        </is>
      </c>
      <c r="F7214" t="inlineStr">
        <is>
          <t>Marketplace</t>
        </is>
      </c>
      <c r="G7214" t="inlineStr">
        <is>
          <t>Wrong Item Delivered</t>
        </is>
      </c>
      <c r="H7214" t="n">
        <v>1</v>
      </c>
      <c r="I7214" t="n">
        <v>1614.94</v>
      </c>
    </row>
    <row r="7215">
      <c r="A7215" t="inlineStr">
        <is>
          <t>RET007232</t>
        </is>
      </c>
      <c r="B7215" t="inlineStr">
        <is>
          <t>O045572</t>
        </is>
      </c>
      <c r="C7215" s="25" t="n">
        <v>45883</v>
      </c>
      <c r="D7215" t="inlineStr">
        <is>
          <t>Electronics</t>
        </is>
      </c>
      <c r="E7215" t="inlineStr">
        <is>
          <t>West</t>
        </is>
      </c>
      <c r="F7215" t="inlineStr">
        <is>
          <t>Website</t>
        </is>
      </c>
      <c r="G7215" t="inlineStr">
        <is>
          <t>Size/Fit Issue</t>
        </is>
      </c>
      <c r="H7215" t="n">
        <v>2</v>
      </c>
      <c r="I7215" t="n">
        <v>37788.94</v>
      </c>
    </row>
    <row r="7216">
      <c r="A7216" t="inlineStr">
        <is>
          <t>RET007233</t>
        </is>
      </c>
      <c r="B7216" t="inlineStr">
        <is>
          <t>O045594</t>
        </is>
      </c>
      <c r="C7216" s="25" t="n">
        <v>45883</v>
      </c>
      <c r="D7216" t="inlineStr">
        <is>
          <t>Fashion</t>
        </is>
      </c>
      <c r="E7216" t="inlineStr">
        <is>
          <t>South</t>
        </is>
      </c>
      <c r="F7216" t="inlineStr">
        <is>
          <t>Mobile App</t>
        </is>
      </c>
      <c r="G7216" t="inlineStr">
        <is>
          <t>Changed Mind</t>
        </is>
      </c>
      <c r="H7216" t="n">
        <v>1</v>
      </c>
      <c r="I7216" t="n">
        <v>1585.73</v>
      </c>
    </row>
    <row r="7217">
      <c r="A7217" t="inlineStr">
        <is>
          <t>RET007234</t>
        </is>
      </c>
      <c r="B7217" t="inlineStr">
        <is>
          <t>O045595</t>
        </is>
      </c>
      <c r="C7217" s="25" t="n">
        <v>45883</v>
      </c>
      <c r="D7217" t="inlineStr">
        <is>
          <t>Fashion</t>
        </is>
      </c>
      <c r="E7217" t="inlineStr">
        <is>
          <t>North</t>
        </is>
      </c>
      <c r="F7217" t="inlineStr">
        <is>
          <t>Website</t>
        </is>
      </c>
      <c r="G7217" t="inlineStr">
        <is>
          <t>Not as Described</t>
        </is>
      </c>
      <c r="H7217" t="n">
        <v>1</v>
      </c>
      <c r="I7217" t="n">
        <v>2442.36</v>
      </c>
    </row>
    <row r="7218">
      <c r="A7218" t="inlineStr">
        <is>
          <t>RET007235</t>
        </is>
      </c>
      <c r="B7218" t="inlineStr">
        <is>
          <t>O045599</t>
        </is>
      </c>
      <c r="C7218" s="25" t="n">
        <v>45883</v>
      </c>
      <c r="D7218" t="inlineStr">
        <is>
          <t>Fashion</t>
        </is>
      </c>
      <c r="E7218" t="inlineStr">
        <is>
          <t>North</t>
        </is>
      </c>
      <c r="F7218" t="inlineStr">
        <is>
          <t>Mobile App</t>
        </is>
      </c>
      <c r="G7218" t="inlineStr">
        <is>
          <t>Damaged in Transit</t>
        </is>
      </c>
      <c r="H7218" t="n">
        <v>1</v>
      </c>
      <c r="I7218" t="n">
        <v>1480.71</v>
      </c>
    </row>
    <row r="7219">
      <c r="A7219" t="inlineStr">
        <is>
          <t>RET007236</t>
        </is>
      </c>
      <c r="B7219" t="inlineStr">
        <is>
          <t>O045604</t>
        </is>
      </c>
      <c r="C7219" s="25" t="n">
        <v>45883</v>
      </c>
      <c r="D7219" t="inlineStr">
        <is>
          <t>Fashion</t>
        </is>
      </c>
      <c r="E7219" t="inlineStr">
        <is>
          <t>Central</t>
        </is>
      </c>
      <c r="F7219" t="inlineStr">
        <is>
          <t>Mobile App</t>
        </is>
      </c>
      <c r="G7219" t="inlineStr">
        <is>
          <t>Size/Fit Issue</t>
        </is>
      </c>
      <c r="H7219" t="n">
        <v>1</v>
      </c>
      <c r="I7219" t="n">
        <v>1016.22</v>
      </c>
    </row>
    <row r="7220">
      <c r="A7220" t="inlineStr">
        <is>
          <t>RET007237</t>
        </is>
      </c>
      <c r="B7220" t="inlineStr">
        <is>
          <t>O045609</t>
        </is>
      </c>
      <c r="C7220" s="25" t="n">
        <v>45883</v>
      </c>
      <c r="D7220" t="inlineStr">
        <is>
          <t>Fashion</t>
        </is>
      </c>
      <c r="E7220" t="inlineStr">
        <is>
          <t>North</t>
        </is>
      </c>
      <c r="F7220" t="inlineStr">
        <is>
          <t>Website</t>
        </is>
      </c>
      <c r="G7220" t="inlineStr">
        <is>
          <t>Size/Fit Issue</t>
        </is>
      </c>
      <c r="H7220" t="n">
        <v>1</v>
      </c>
      <c r="I7220" t="n">
        <v>1617.15</v>
      </c>
    </row>
    <row r="7221">
      <c r="A7221" t="inlineStr">
        <is>
          <t>RET007238</t>
        </is>
      </c>
      <c r="B7221" t="inlineStr">
        <is>
          <t>O045619</t>
        </is>
      </c>
      <c r="C7221" s="25" t="n">
        <v>45884</v>
      </c>
      <c r="D7221" t="inlineStr">
        <is>
          <t>Fashion</t>
        </is>
      </c>
      <c r="E7221" t="inlineStr">
        <is>
          <t>West</t>
        </is>
      </c>
      <c r="F7221" t="inlineStr">
        <is>
          <t>Mobile App</t>
        </is>
      </c>
      <c r="G7221" t="inlineStr">
        <is>
          <t>Wrong Item Delivered</t>
        </is>
      </c>
      <c r="H7221" t="n">
        <v>1</v>
      </c>
      <c r="I7221" t="n">
        <v>1099.01</v>
      </c>
    </row>
    <row r="7222">
      <c r="A7222" t="inlineStr">
        <is>
          <t>RET007239</t>
        </is>
      </c>
      <c r="B7222" t="inlineStr">
        <is>
          <t>O045627</t>
        </is>
      </c>
      <c r="C7222" s="25" t="n">
        <v>45884</v>
      </c>
      <c r="D7222" t="inlineStr">
        <is>
          <t>Fashion</t>
        </is>
      </c>
      <c r="E7222" t="inlineStr">
        <is>
          <t>West</t>
        </is>
      </c>
      <c r="F7222" t="inlineStr">
        <is>
          <t>Marketplace</t>
        </is>
      </c>
      <c r="G7222" t="inlineStr">
        <is>
          <t>Defective Product</t>
        </is>
      </c>
      <c r="H7222" t="n">
        <v>1</v>
      </c>
      <c r="I7222" t="n">
        <v>1522.03</v>
      </c>
    </row>
    <row r="7223">
      <c r="A7223" t="inlineStr">
        <is>
          <t>RET007240</t>
        </is>
      </c>
      <c r="B7223" t="inlineStr">
        <is>
          <t>O045638</t>
        </is>
      </c>
      <c r="C7223" s="25" t="n">
        <v>45884</v>
      </c>
      <c r="D7223" t="inlineStr">
        <is>
          <t>Fashion</t>
        </is>
      </c>
      <c r="E7223" t="inlineStr">
        <is>
          <t>North</t>
        </is>
      </c>
      <c r="F7223" t="inlineStr">
        <is>
          <t>Website</t>
        </is>
      </c>
      <c r="G7223" t="inlineStr">
        <is>
          <t>Damaged in Transit</t>
        </is>
      </c>
      <c r="H7223" t="n">
        <v>1</v>
      </c>
      <c r="I7223" t="n">
        <v>1264.39</v>
      </c>
    </row>
    <row r="7224">
      <c r="A7224" t="inlineStr">
        <is>
          <t>RET007241</t>
        </is>
      </c>
      <c r="B7224" t="inlineStr">
        <is>
          <t>O045642</t>
        </is>
      </c>
      <c r="C7224" s="25" t="n">
        <v>45884</v>
      </c>
      <c r="D7224" t="inlineStr">
        <is>
          <t>Books</t>
        </is>
      </c>
      <c r="E7224" t="inlineStr">
        <is>
          <t>West</t>
        </is>
      </c>
      <c r="F7224" t="inlineStr">
        <is>
          <t>Mobile App</t>
        </is>
      </c>
      <c r="G7224" t="inlineStr">
        <is>
          <t>Damaged in Transit</t>
        </is>
      </c>
      <c r="H7224" t="n">
        <v>1</v>
      </c>
      <c r="I7224" t="n">
        <v>612.29</v>
      </c>
    </row>
    <row r="7225">
      <c r="A7225" t="inlineStr">
        <is>
          <t>RET007242</t>
        </is>
      </c>
      <c r="B7225" t="inlineStr">
        <is>
          <t>O045659</t>
        </is>
      </c>
      <c r="C7225" s="25" t="n">
        <v>45884</v>
      </c>
      <c r="D7225" t="inlineStr">
        <is>
          <t>Books</t>
        </is>
      </c>
      <c r="E7225" t="inlineStr">
        <is>
          <t>South</t>
        </is>
      </c>
      <c r="F7225" t="inlineStr">
        <is>
          <t>Retail Store</t>
        </is>
      </c>
      <c r="G7225" t="inlineStr">
        <is>
          <t>Wrong Item Delivered</t>
        </is>
      </c>
      <c r="H7225" t="n">
        <v>1</v>
      </c>
      <c r="I7225" t="n">
        <v>626.25</v>
      </c>
    </row>
    <row r="7226">
      <c r="A7226" t="inlineStr">
        <is>
          <t>RET007243</t>
        </is>
      </c>
      <c r="B7226" t="inlineStr">
        <is>
          <t>O045662</t>
        </is>
      </c>
      <c r="C7226" s="25" t="n">
        <v>45884</v>
      </c>
      <c r="D7226" t="inlineStr">
        <is>
          <t>Fashion</t>
        </is>
      </c>
      <c r="E7226" t="inlineStr">
        <is>
          <t>East</t>
        </is>
      </c>
      <c r="F7226" t="inlineStr">
        <is>
          <t>Marketplace</t>
        </is>
      </c>
      <c r="G7226" t="inlineStr">
        <is>
          <t>Size/Fit Issue</t>
        </is>
      </c>
      <c r="H7226" t="n">
        <v>2</v>
      </c>
      <c r="I7226" t="n">
        <v>2176.29</v>
      </c>
    </row>
    <row r="7227">
      <c r="A7227" t="inlineStr">
        <is>
          <t>RET007244</t>
        </is>
      </c>
      <c r="B7227" t="inlineStr">
        <is>
          <t>O045669</t>
        </is>
      </c>
      <c r="C7227" s="25" t="n">
        <v>45884</v>
      </c>
      <c r="D7227" t="inlineStr">
        <is>
          <t>Fashion</t>
        </is>
      </c>
      <c r="E7227" t="inlineStr">
        <is>
          <t>East</t>
        </is>
      </c>
      <c r="F7227" t="inlineStr">
        <is>
          <t>Mobile App</t>
        </is>
      </c>
      <c r="G7227" t="inlineStr">
        <is>
          <t>Size/Fit Issue</t>
        </is>
      </c>
      <c r="H7227" t="n">
        <v>1</v>
      </c>
      <c r="I7227" t="n">
        <v>495.54</v>
      </c>
    </row>
    <row r="7228">
      <c r="A7228" t="inlineStr">
        <is>
          <t>RET007245</t>
        </is>
      </c>
      <c r="B7228" t="inlineStr">
        <is>
          <t>O045674</t>
        </is>
      </c>
      <c r="C7228" s="25" t="n">
        <v>45884</v>
      </c>
      <c r="D7228" t="inlineStr">
        <is>
          <t>Fashion</t>
        </is>
      </c>
      <c r="E7228" t="inlineStr">
        <is>
          <t>Central</t>
        </is>
      </c>
      <c r="F7228" t="inlineStr">
        <is>
          <t>Mobile App</t>
        </is>
      </c>
      <c r="G7228" t="inlineStr">
        <is>
          <t>Defective Product</t>
        </is>
      </c>
      <c r="H7228" t="n">
        <v>1</v>
      </c>
      <c r="I7228" t="n">
        <v>1332.64</v>
      </c>
    </row>
    <row r="7229">
      <c r="A7229" t="inlineStr">
        <is>
          <t>RET007246</t>
        </is>
      </c>
      <c r="B7229" t="inlineStr">
        <is>
          <t>O045674</t>
        </is>
      </c>
      <c r="C7229" s="25" t="n">
        <v>45884</v>
      </c>
      <c r="D7229" t="inlineStr">
        <is>
          <t>Home &amp; Kitchen</t>
        </is>
      </c>
      <c r="E7229" t="inlineStr">
        <is>
          <t>Central</t>
        </is>
      </c>
      <c r="F7229" t="inlineStr">
        <is>
          <t>Mobile App</t>
        </is>
      </c>
      <c r="G7229" t="inlineStr">
        <is>
          <t>Late Delivery</t>
        </is>
      </c>
      <c r="H7229" t="n">
        <v>1</v>
      </c>
      <c r="I7229" t="n">
        <v>651.23</v>
      </c>
    </row>
    <row r="7230">
      <c r="A7230" t="inlineStr">
        <is>
          <t>RET007247</t>
        </is>
      </c>
      <c r="B7230" t="inlineStr">
        <is>
          <t>O045677</t>
        </is>
      </c>
      <c r="C7230" s="25" t="n">
        <v>45884</v>
      </c>
      <c r="D7230" t="inlineStr">
        <is>
          <t>Sports</t>
        </is>
      </c>
      <c r="E7230" t="inlineStr">
        <is>
          <t>South</t>
        </is>
      </c>
      <c r="F7230" t="inlineStr">
        <is>
          <t>Website</t>
        </is>
      </c>
      <c r="G7230" t="inlineStr">
        <is>
          <t>Not as Described</t>
        </is>
      </c>
      <c r="H7230" t="n">
        <v>1</v>
      </c>
      <c r="I7230" t="n">
        <v>1694.38</v>
      </c>
    </row>
    <row r="7231">
      <c r="A7231" t="inlineStr">
        <is>
          <t>RET007248</t>
        </is>
      </c>
      <c r="B7231" t="inlineStr">
        <is>
          <t>O045679</t>
        </is>
      </c>
      <c r="C7231" s="25" t="n">
        <v>45884</v>
      </c>
      <c r="D7231" t="inlineStr">
        <is>
          <t>Fashion</t>
        </is>
      </c>
      <c r="E7231" t="inlineStr">
        <is>
          <t>West</t>
        </is>
      </c>
      <c r="F7231" t="inlineStr">
        <is>
          <t>Website</t>
        </is>
      </c>
      <c r="G7231" t="inlineStr">
        <is>
          <t>Size/Fit Issue</t>
        </is>
      </c>
      <c r="H7231" t="n">
        <v>1</v>
      </c>
      <c r="I7231" t="n">
        <v>706.99</v>
      </c>
    </row>
    <row r="7232">
      <c r="A7232" t="inlineStr">
        <is>
          <t>RET007249</t>
        </is>
      </c>
      <c r="B7232" t="inlineStr">
        <is>
          <t>O045682</t>
        </is>
      </c>
      <c r="C7232" s="25" t="n">
        <v>45884</v>
      </c>
      <c r="D7232" t="inlineStr">
        <is>
          <t>Fashion</t>
        </is>
      </c>
      <c r="E7232" t="inlineStr">
        <is>
          <t>South</t>
        </is>
      </c>
      <c r="F7232" t="inlineStr">
        <is>
          <t>Mobile App</t>
        </is>
      </c>
      <c r="G7232" t="inlineStr">
        <is>
          <t>Size/Fit Issue</t>
        </is>
      </c>
      <c r="H7232" t="n">
        <v>1</v>
      </c>
      <c r="I7232" t="n">
        <v>1365.57</v>
      </c>
    </row>
    <row r="7233">
      <c r="A7233" t="inlineStr">
        <is>
          <t>RET007250</t>
        </is>
      </c>
      <c r="B7233" t="inlineStr">
        <is>
          <t>O045696</t>
        </is>
      </c>
      <c r="C7233" s="25" t="n">
        <v>45884</v>
      </c>
      <c r="D7233" t="inlineStr">
        <is>
          <t>Fashion</t>
        </is>
      </c>
      <c r="E7233" t="inlineStr">
        <is>
          <t>North</t>
        </is>
      </c>
      <c r="F7233" t="inlineStr">
        <is>
          <t>Marketplace</t>
        </is>
      </c>
      <c r="G7233" t="inlineStr">
        <is>
          <t>Size/Fit Issue</t>
        </is>
      </c>
      <c r="H7233" t="n">
        <v>1</v>
      </c>
      <c r="I7233" t="n">
        <v>1258.6</v>
      </c>
    </row>
    <row r="7234">
      <c r="A7234" t="inlineStr">
        <is>
          <t>RET007251</t>
        </is>
      </c>
      <c r="B7234" t="inlineStr">
        <is>
          <t>O045701</t>
        </is>
      </c>
      <c r="C7234" s="25" t="n">
        <v>45885</v>
      </c>
      <c r="D7234" t="inlineStr">
        <is>
          <t>Fashion</t>
        </is>
      </c>
      <c r="E7234" t="inlineStr">
        <is>
          <t>West</t>
        </is>
      </c>
      <c r="F7234" t="inlineStr">
        <is>
          <t>Website</t>
        </is>
      </c>
      <c r="G7234" t="inlineStr">
        <is>
          <t>Size/Fit Issue</t>
        </is>
      </c>
      <c r="H7234" t="n">
        <v>1</v>
      </c>
      <c r="I7234" t="n">
        <v>1026.44</v>
      </c>
    </row>
    <row r="7235">
      <c r="A7235" t="inlineStr">
        <is>
          <t>RET007252</t>
        </is>
      </c>
      <c r="B7235" t="inlineStr">
        <is>
          <t>O045704</t>
        </is>
      </c>
      <c r="C7235" s="25" t="n">
        <v>45885</v>
      </c>
      <c r="D7235" t="inlineStr">
        <is>
          <t>Home &amp; Kitchen</t>
        </is>
      </c>
      <c r="E7235" t="inlineStr">
        <is>
          <t>Central</t>
        </is>
      </c>
      <c r="F7235" t="inlineStr">
        <is>
          <t>Mobile App</t>
        </is>
      </c>
      <c r="G7235" t="inlineStr">
        <is>
          <t>Not as Described</t>
        </is>
      </c>
      <c r="H7235" t="n">
        <v>1</v>
      </c>
      <c r="I7235" t="n">
        <v>1469.89</v>
      </c>
    </row>
    <row r="7236">
      <c r="A7236" t="inlineStr">
        <is>
          <t>RET007253</t>
        </is>
      </c>
      <c r="B7236" t="inlineStr">
        <is>
          <t>O045710</t>
        </is>
      </c>
      <c r="C7236" s="25" t="n">
        <v>45885</v>
      </c>
      <c r="D7236" t="inlineStr">
        <is>
          <t>Fashion</t>
        </is>
      </c>
      <c r="E7236" t="inlineStr">
        <is>
          <t>South</t>
        </is>
      </c>
      <c r="F7236" t="inlineStr">
        <is>
          <t>Marketplace</t>
        </is>
      </c>
      <c r="G7236" t="inlineStr">
        <is>
          <t>Changed Mind</t>
        </is>
      </c>
      <c r="H7236" t="n">
        <v>1</v>
      </c>
      <c r="I7236" t="n">
        <v>1673.83</v>
      </c>
    </row>
    <row r="7237">
      <c r="A7237" t="inlineStr">
        <is>
          <t>RET007254</t>
        </is>
      </c>
      <c r="B7237" t="inlineStr">
        <is>
          <t>O045710</t>
        </is>
      </c>
      <c r="C7237" s="25" t="n">
        <v>45885</v>
      </c>
      <c r="D7237" t="inlineStr">
        <is>
          <t>Fashion</t>
        </is>
      </c>
      <c r="E7237" t="inlineStr">
        <is>
          <t>South</t>
        </is>
      </c>
      <c r="F7237" t="inlineStr">
        <is>
          <t>Marketplace</t>
        </is>
      </c>
      <c r="G7237" t="inlineStr">
        <is>
          <t>Size/Fit Issue</t>
        </is>
      </c>
      <c r="H7237" t="n">
        <v>1</v>
      </c>
      <c r="I7237" t="n">
        <v>1099.01</v>
      </c>
    </row>
    <row r="7238">
      <c r="A7238" t="inlineStr">
        <is>
          <t>RET007255</t>
        </is>
      </c>
      <c r="B7238" t="inlineStr">
        <is>
          <t>O045719</t>
        </is>
      </c>
      <c r="C7238" s="25" t="n">
        <v>45885</v>
      </c>
      <c r="D7238" t="inlineStr">
        <is>
          <t>Electronics</t>
        </is>
      </c>
      <c r="E7238" t="inlineStr">
        <is>
          <t>West</t>
        </is>
      </c>
      <c r="F7238" t="inlineStr">
        <is>
          <t>Retail Store</t>
        </is>
      </c>
      <c r="G7238" t="inlineStr">
        <is>
          <t>Late Delivery</t>
        </is>
      </c>
      <c r="H7238" t="n">
        <v>1</v>
      </c>
      <c r="I7238" t="n">
        <v>8702.07</v>
      </c>
    </row>
    <row r="7239">
      <c r="A7239" t="inlineStr">
        <is>
          <t>RET007256</t>
        </is>
      </c>
      <c r="B7239" t="inlineStr">
        <is>
          <t>O045720</t>
        </is>
      </c>
      <c r="C7239" s="25" t="n">
        <v>45885</v>
      </c>
      <c r="D7239" t="inlineStr">
        <is>
          <t>Fashion</t>
        </is>
      </c>
      <c r="E7239" t="inlineStr">
        <is>
          <t>South</t>
        </is>
      </c>
      <c r="F7239" t="inlineStr">
        <is>
          <t>Mobile App</t>
        </is>
      </c>
      <c r="G7239" t="inlineStr">
        <is>
          <t>Changed Mind</t>
        </is>
      </c>
      <c r="H7239" t="n">
        <v>1</v>
      </c>
      <c r="I7239" t="n">
        <v>6404.26</v>
      </c>
    </row>
    <row r="7240">
      <c r="A7240" t="inlineStr">
        <is>
          <t>RET007257</t>
        </is>
      </c>
      <c r="B7240" t="inlineStr">
        <is>
          <t>O045728</t>
        </is>
      </c>
      <c r="C7240" s="25" t="n">
        <v>45885</v>
      </c>
      <c r="D7240" t="inlineStr">
        <is>
          <t>Fashion</t>
        </is>
      </c>
      <c r="E7240" t="inlineStr">
        <is>
          <t>West</t>
        </is>
      </c>
      <c r="F7240" t="inlineStr">
        <is>
          <t>Marketplace</t>
        </is>
      </c>
      <c r="G7240" t="inlineStr">
        <is>
          <t>Size/Fit Issue</t>
        </is>
      </c>
      <c r="H7240" t="n">
        <v>2</v>
      </c>
      <c r="I7240" t="n">
        <v>1888.58</v>
      </c>
    </row>
    <row r="7241">
      <c r="A7241" t="inlineStr">
        <is>
          <t>RET007258</t>
        </is>
      </c>
      <c r="B7241" t="inlineStr">
        <is>
          <t>O045729</t>
        </is>
      </c>
      <c r="C7241" s="25" t="n">
        <v>45885</v>
      </c>
      <c r="D7241" t="inlineStr">
        <is>
          <t>Electronics</t>
        </is>
      </c>
      <c r="E7241" t="inlineStr">
        <is>
          <t>West</t>
        </is>
      </c>
      <c r="F7241" t="inlineStr">
        <is>
          <t>Marketplace</t>
        </is>
      </c>
      <c r="G7241" t="inlineStr">
        <is>
          <t>Damaged in Transit</t>
        </is>
      </c>
      <c r="H7241" t="n">
        <v>1</v>
      </c>
      <c r="I7241" t="n">
        <v>6499.34</v>
      </c>
    </row>
    <row r="7242">
      <c r="A7242" t="inlineStr">
        <is>
          <t>RET007259</t>
        </is>
      </c>
      <c r="B7242" t="inlineStr">
        <is>
          <t>O045730</t>
        </is>
      </c>
      <c r="C7242" s="25" t="n">
        <v>45885</v>
      </c>
      <c r="D7242" t="inlineStr">
        <is>
          <t>Beauty</t>
        </is>
      </c>
      <c r="E7242" t="inlineStr">
        <is>
          <t>West</t>
        </is>
      </c>
      <c r="F7242" t="inlineStr">
        <is>
          <t>Website</t>
        </is>
      </c>
      <c r="G7242" t="inlineStr">
        <is>
          <t>Defective Product</t>
        </is>
      </c>
      <c r="H7242" t="n">
        <v>1</v>
      </c>
      <c r="I7242" t="n">
        <v>407.87</v>
      </c>
    </row>
    <row r="7243">
      <c r="A7243" t="inlineStr">
        <is>
          <t>RET007260</t>
        </is>
      </c>
      <c r="B7243" t="inlineStr">
        <is>
          <t>O045733</t>
        </is>
      </c>
      <c r="C7243" s="25" t="n">
        <v>45885</v>
      </c>
      <c r="D7243" t="inlineStr">
        <is>
          <t>Electronics</t>
        </is>
      </c>
      <c r="E7243" t="inlineStr">
        <is>
          <t>South</t>
        </is>
      </c>
      <c r="F7243" t="inlineStr">
        <is>
          <t>Mobile App</t>
        </is>
      </c>
      <c r="G7243" t="inlineStr">
        <is>
          <t>Damaged in Transit</t>
        </is>
      </c>
      <c r="H7243" t="n">
        <v>1</v>
      </c>
      <c r="I7243" t="n">
        <v>12503.89</v>
      </c>
    </row>
    <row r="7244">
      <c r="A7244" t="inlineStr">
        <is>
          <t>RET007261</t>
        </is>
      </c>
      <c r="B7244" t="inlineStr">
        <is>
          <t>O045740</t>
        </is>
      </c>
      <c r="C7244" s="25" t="n">
        <v>45885</v>
      </c>
      <c r="D7244" t="inlineStr">
        <is>
          <t>Fashion</t>
        </is>
      </c>
      <c r="E7244" t="inlineStr">
        <is>
          <t>North</t>
        </is>
      </c>
      <c r="F7244" t="inlineStr">
        <is>
          <t>Marketplace</t>
        </is>
      </c>
      <c r="G7244" t="inlineStr">
        <is>
          <t>Size/Fit Issue</t>
        </is>
      </c>
      <c r="H7244" t="n">
        <v>1</v>
      </c>
      <c r="I7244" t="n">
        <v>2442.36</v>
      </c>
    </row>
    <row r="7245">
      <c r="A7245" t="inlineStr">
        <is>
          <t>RET007262</t>
        </is>
      </c>
      <c r="B7245" t="inlineStr">
        <is>
          <t>O045742</t>
        </is>
      </c>
      <c r="C7245" s="25" t="n">
        <v>45885</v>
      </c>
      <c r="D7245" t="inlineStr">
        <is>
          <t>Fashion</t>
        </is>
      </c>
      <c r="E7245" t="inlineStr">
        <is>
          <t>West</t>
        </is>
      </c>
      <c r="F7245" t="inlineStr">
        <is>
          <t>Mobile App</t>
        </is>
      </c>
      <c r="G7245" t="inlineStr">
        <is>
          <t>Not as Described</t>
        </is>
      </c>
      <c r="H7245" t="n">
        <v>2</v>
      </c>
      <c r="I7245" t="n">
        <v>7848.2</v>
      </c>
    </row>
    <row r="7246">
      <c r="A7246" t="inlineStr">
        <is>
          <t>RET007263</t>
        </is>
      </c>
      <c r="B7246" t="inlineStr">
        <is>
          <t>O045745</t>
        </is>
      </c>
      <c r="C7246" s="25" t="n">
        <v>45885</v>
      </c>
      <c r="D7246" t="inlineStr">
        <is>
          <t>Fashion</t>
        </is>
      </c>
      <c r="E7246" t="inlineStr">
        <is>
          <t>East</t>
        </is>
      </c>
      <c r="F7246" t="inlineStr">
        <is>
          <t>Marketplace</t>
        </is>
      </c>
      <c r="G7246" t="inlineStr">
        <is>
          <t>Size/Fit Issue</t>
        </is>
      </c>
      <c r="H7246" t="n">
        <v>1</v>
      </c>
      <c r="I7246" t="n">
        <v>701.96</v>
      </c>
    </row>
    <row r="7247">
      <c r="A7247" t="inlineStr">
        <is>
          <t>RET007264</t>
        </is>
      </c>
      <c r="B7247" t="inlineStr">
        <is>
          <t>O045747</t>
        </is>
      </c>
      <c r="C7247" s="25" t="n">
        <v>45885</v>
      </c>
      <c r="D7247" t="inlineStr">
        <is>
          <t>Grocery</t>
        </is>
      </c>
      <c r="E7247" t="inlineStr">
        <is>
          <t>Central</t>
        </is>
      </c>
      <c r="F7247" t="inlineStr">
        <is>
          <t>Website</t>
        </is>
      </c>
      <c r="G7247" t="inlineStr">
        <is>
          <t>Defective Product</t>
        </is>
      </c>
      <c r="H7247" t="n">
        <v>1</v>
      </c>
      <c r="I7247" t="n">
        <v>357.63</v>
      </c>
    </row>
    <row r="7248">
      <c r="A7248" t="inlineStr">
        <is>
          <t>RET007265</t>
        </is>
      </c>
      <c r="B7248" t="inlineStr">
        <is>
          <t>O045749</t>
        </is>
      </c>
      <c r="C7248" s="25" t="n">
        <v>45885</v>
      </c>
      <c r="D7248" t="inlineStr">
        <is>
          <t>Fashion</t>
        </is>
      </c>
      <c r="E7248" t="inlineStr">
        <is>
          <t>North</t>
        </is>
      </c>
      <c r="F7248" t="inlineStr">
        <is>
          <t>Website</t>
        </is>
      </c>
      <c r="G7248" t="inlineStr">
        <is>
          <t>Changed Mind</t>
        </is>
      </c>
      <c r="H7248" t="n">
        <v>1</v>
      </c>
      <c r="I7248" t="n">
        <v>2660.25</v>
      </c>
    </row>
    <row r="7249">
      <c r="A7249" t="inlineStr">
        <is>
          <t>RET007266</t>
        </is>
      </c>
      <c r="B7249" t="inlineStr">
        <is>
          <t>O045755</t>
        </is>
      </c>
      <c r="C7249" s="25" t="n">
        <v>45885</v>
      </c>
      <c r="D7249" t="inlineStr">
        <is>
          <t>Fashion</t>
        </is>
      </c>
      <c r="E7249" t="inlineStr">
        <is>
          <t>South</t>
        </is>
      </c>
      <c r="F7249" t="inlineStr">
        <is>
          <t>Marketplace</t>
        </is>
      </c>
      <c r="G7249" t="inlineStr">
        <is>
          <t>Size/Fit Issue</t>
        </is>
      </c>
      <c r="H7249" t="n">
        <v>1</v>
      </c>
      <c r="I7249" t="n">
        <v>242.39</v>
      </c>
    </row>
    <row r="7250">
      <c r="A7250" t="inlineStr">
        <is>
          <t>RET007267</t>
        </is>
      </c>
      <c r="B7250" t="inlineStr">
        <is>
          <t>O045765</t>
        </is>
      </c>
      <c r="C7250" s="25" t="n">
        <v>45885</v>
      </c>
      <c r="D7250" t="inlineStr">
        <is>
          <t>Beauty</t>
        </is>
      </c>
      <c r="E7250" t="inlineStr">
        <is>
          <t>West</t>
        </is>
      </c>
      <c r="F7250" t="inlineStr">
        <is>
          <t>Mobile App</t>
        </is>
      </c>
      <c r="G7250" t="inlineStr">
        <is>
          <t>Defective Product</t>
        </is>
      </c>
      <c r="H7250" t="n">
        <v>1</v>
      </c>
      <c r="I7250" t="n">
        <v>135.31</v>
      </c>
    </row>
    <row r="7251">
      <c r="A7251" t="inlineStr">
        <is>
          <t>RET007268</t>
        </is>
      </c>
      <c r="B7251" t="inlineStr">
        <is>
          <t>O045782</t>
        </is>
      </c>
      <c r="C7251" s="25" t="n">
        <v>45886</v>
      </c>
      <c r="D7251" t="inlineStr">
        <is>
          <t>Fashion</t>
        </is>
      </c>
      <c r="E7251" t="inlineStr">
        <is>
          <t>West</t>
        </is>
      </c>
      <c r="F7251" t="inlineStr">
        <is>
          <t>Mobile App</t>
        </is>
      </c>
      <c r="G7251" t="inlineStr">
        <is>
          <t>Changed Mind</t>
        </is>
      </c>
      <c r="H7251" t="n">
        <v>2</v>
      </c>
      <c r="I7251" t="n">
        <v>3891.6</v>
      </c>
    </row>
    <row r="7252">
      <c r="A7252" t="inlineStr">
        <is>
          <t>RET007269</t>
        </is>
      </c>
      <c r="B7252" t="inlineStr">
        <is>
          <t>O045787</t>
        </is>
      </c>
      <c r="C7252" s="25" t="n">
        <v>45886</v>
      </c>
      <c r="D7252" t="inlineStr">
        <is>
          <t>Fashion</t>
        </is>
      </c>
      <c r="E7252" t="inlineStr">
        <is>
          <t>West</t>
        </is>
      </c>
      <c r="F7252" t="inlineStr">
        <is>
          <t>Mobile App</t>
        </is>
      </c>
      <c r="G7252" t="inlineStr">
        <is>
          <t>Changed Mind</t>
        </is>
      </c>
      <c r="H7252" t="n">
        <v>1</v>
      </c>
      <c r="I7252" t="n">
        <v>456.54</v>
      </c>
    </row>
    <row r="7253">
      <c r="A7253" t="inlineStr">
        <is>
          <t>RET007270</t>
        </is>
      </c>
      <c r="B7253" t="inlineStr">
        <is>
          <t>O045789</t>
        </is>
      </c>
      <c r="C7253" s="25" t="n">
        <v>45886</v>
      </c>
      <c r="D7253" t="inlineStr">
        <is>
          <t>Beauty</t>
        </is>
      </c>
      <c r="E7253" t="inlineStr">
        <is>
          <t>South</t>
        </is>
      </c>
      <c r="F7253" t="inlineStr">
        <is>
          <t>Website</t>
        </is>
      </c>
      <c r="G7253" t="inlineStr">
        <is>
          <t>Damaged in Transit</t>
        </is>
      </c>
      <c r="H7253" t="n">
        <v>1</v>
      </c>
      <c r="I7253" t="n">
        <v>929.09</v>
      </c>
    </row>
    <row r="7254">
      <c r="A7254" t="inlineStr">
        <is>
          <t>RET007271</t>
        </is>
      </c>
      <c r="B7254" t="inlineStr">
        <is>
          <t>O045802</t>
        </is>
      </c>
      <c r="C7254" s="25" t="n">
        <v>45886</v>
      </c>
      <c r="D7254" t="inlineStr">
        <is>
          <t>Fashion</t>
        </is>
      </c>
      <c r="E7254" t="inlineStr">
        <is>
          <t>East</t>
        </is>
      </c>
      <c r="F7254" t="inlineStr">
        <is>
          <t>Website</t>
        </is>
      </c>
      <c r="G7254" t="inlineStr">
        <is>
          <t>Late Delivery</t>
        </is>
      </c>
      <c r="H7254" t="n">
        <v>1</v>
      </c>
      <c r="I7254" t="n">
        <v>1480.71</v>
      </c>
    </row>
    <row r="7255">
      <c r="A7255" t="inlineStr">
        <is>
          <t>RET007272</t>
        </is>
      </c>
      <c r="B7255" t="inlineStr">
        <is>
          <t>O045805</t>
        </is>
      </c>
      <c r="C7255" s="25" t="n">
        <v>45886</v>
      </c>
      <c r="D7255" t="inlineStr">
        <is>
          <t>Sports</t>
        </is>
      </c>
      <c r="E7255" t="inlineStr">
        <is>
          <t>North</t>
        </is>
      </c>
      <c r="F7255" t="inlineStr">
        <is>
          <t>Website</t>
        </is>
      </c>
      <c r="G7255" t="inlineStr">
        <is>
          <t>Not as Described</t>
        </is>
      </c>
      <c r="H7255" t="n">
        <v>1</v>
      </c>
      <c r="I7255" t="n">
        <v>1381.31</v>
      </c>
    </row>
    <row r="7256">
      <c r="A7256" t="inlineStr">
        <is>
          <t>RET007273</t>
        </is>
      </c>
      <c r="B7256" t="inlineStr">
        <is>
          <t>O045809</t>
        </is>
      </c>
      <c r="C7256" s="25" t="n">
        <v>45886</v>
      </c>
      <c r="D7256" t="inlineStr">
        <is>
          <t>Fashion</t>
        </is>
      </c>
      <c r="E7256" t="inlineStr">
        <is>
          <t>East</t>
        </is>
      </c>
      <c r="F7256" t="inlineStr">
        <is>
          <t>Mobile App</t>
        </is>
      </c>
      <c r="G7256" t="inlineStr">
        <is>
          <t>Damaged in Transit</t>
        </is>
      </c>
      <c r="H7256" t="n">
        <v>1</v>
      </c>
      <c r="I7256" t="n">
        <v>748.58</v>
      </c>
    </row>
    <row r="7257">
      <c r="A7257" t="inlineStr">
        <is>
          <t>RET007274</t>
        </is>
      </c>
      <c r="B7257" t="inlineStr">
        <is>
          <t>O045824</t>
        </is>
      </c>
      <c r="C7257" s="25" t="n">
        <v>45886</v>
      </c>
      <c r="D7257" t="inlineStr">
        <is>
          <t>Fashion</t>
        </is>
      </c>
      <c r="E7257" t="inlineStr">
        <is>
          <t>South</t>
        </is>
      </c>
      <c r="F7257" t="inlineStr">
        <is>
          <t>Mobile App</t>
        </is>
      </c>
      <c r="G7257" t="inlineStr">
        <is>
          <t>Size/Fit Issue</t>
        </is>
      </c>
      <c r="H7257" t="n">
        <v>2</v>
      </c>
      <c r="I7257" t="n">
        <v>899.13</v>
      </c>
    </row>
    <row r="7258">
      <c r="A7258" t="inlineStr">
        <is>
          <t>RET007275</t>
        </is>
      </c>
      <c r="B7258" t="inlineStr">
        <is>
          <t>O045827</t>
        </is>
      </c>
      <c r="C7258" s="25" t="n">
        <v>45886</v>
      </c>
      <c r="D7258" t="inlineStr">
        <is>
          <t>Electronics</t>
        </is>
      </c>
      <c r="E7258" t="inlineStr">
        <is>
          <t>North</t>
        </is>
      </c>
      <c r="F7258" t="inlineStr">
        <is>
          <t>Mobile App</t>
        </is>
      </c>
      <c r="G7258" t="inlineStr">
        <is>
          <t>Defective Product</t>
        </is>
      </c>
      <c r="H7258" t="n">
        <v>1</v>
      </c>
      <c r="I7258" t="n">
        <v>9821.040000000001</v>
      </c>
    </row>
    <row r="7259">
      <c r="A7259" t="inlineStr">
        <is>
          <t>RET007276</t>
        </is>
      </c>
      <c r="B7259" t="inlineStr">
        <is>
          <t>O045827</t>
        </is>
      </c>
      <c r="C7259" s="25" t="n">
        <v>45886</v>
      </c>
      <c r="D7259" t="inlineStr">
        <is>
          <t>Fashion</t>
        </is>
      </c>
      <c r="E7259" t="inlineStr">
        <is>
          <t>North</t>
        </is>
      </c>
      <c r="F7259" t="inlineStr">
        <is>
          <t>Mobile App</t>
        </is>
      </c>
      <c r="G7259" t="inlineStr">
        <is>
          <t>Size/Fit Issue</t>
        </is>
      </c>
      <c r="H7259" t="n">
        <v>1</v>
      </c>
      <c r="I7259" t="n">
        <v>1201.17</v>
      </c>
    </row>
    <row r="7260">
      <c r="A7260" t="inlineStr">
        <is>
          <t>RET007277</t>
        </is>
      </c>
      <c r="B7260" t="inlineStr">
        <is>
          <t>O045828</t>
        </is>
      </c>
      <c r="C7260" s="25" t="n">
        <v>45886</v>
      </c>
      <c r="D7260" t="inlineStr">
        <is>
          <t>Fashion</t>
        </is>
      </c>
      <c r="E7260" t="inlineStr">
        <is>
          <t>West</t>
        </is>
      </c>
      <c r="F7260" t="inlineStr">
        <is>
          <t>Website</t>
        </is>
      </c>
      <c r="G7260" t="inlineStr">
        <is>
          <t>Not as Described</t>
        </is>
      </c>
      <c r="H7260" t="n">
        <v>1</v>
      </c>
      <c r="I7260" t="n">
        <v>1099.01</v>
      </c>
    </row>
    <row r="7261">
      <c r="A7261" t="inlineStr">
        <is>
          <t>RET007278</t>
        </is>
      </c>
      <c r="B7261" t="inlineStr">
        <is>
          <t>O045835</t>
        </is>
      </c>
      <c r="C7261" s="25" t="n">
        <v>45886</v>
      </c>
      <c r="D7261" t="inlineStr">
        <is>
          <t>Books</t>
        </is>
      </c>
      <c r="E7261" t="inlineStr">
        <is>
          <t>South</t>
        </is>
      </c>
      <c r="F7261" t="inlineStr">
        <is>
          <t>Marketplace</t>
        </is>
      </c>
      <c r="G7261" t="inlineStr">
        <is>
          <t>Changed Mind</t>
        </is>
      </c>
      <c r="H7261" t="n">
        <v>1</v>
      </c>
      <c r="I7261" t="n">
        <v>523.01</v>
      </c>
    </row>
    <row r="7262">
      <c r="A7262" t="inlineStr">
        <is>
          <t>RET007279</t>
        </is>
      </c>
      <c r="B7262" t="inlineStr">
        <is>
          <t>O045835</t>
        </is>
      </c>
      <c r="C7262" s="25" t="n">
        <v>45886</v>
      </c>
      <c r="D7262" t="inlineStr">
        <is>
          <t>Beauty</t>
        </is>
      </c>
      <c r="E7262" t="inlineStr">
        <is>
          <t>South</t>
        </is>
      </c>
      <c r="F7262" t="inlineStr">
        <is>
          <t>Marketplace</t>
        </is>
      </c>
      <c r="G7262" t="inlineStr">
        <is>
          <t>Not as Described</t>
        </is>
      </c>
      <c r="H7262" t="n">
        <v>1</v>
      </c>
      <c r="I7262" t="n">
        <v>359.2</v>
      </c>
    </row>
    <row r="7263">
      <c r="A7263" t="inlineStr">
        <is>
          <t>RET007280</t>
        </is>
      </c>
      <c r="B7263" t="inlineStr">
        <is>
          <t>O045836</t>
        </is>
      </c>
      <c r="C7263" s="25" t="n">
        <v>45886</v>
      </c>
      <c r="D7263" t="inlineStr">
        <is>
          <t>Electronics</t>
        </is>
      </c>
      <c r="E7263" t="inlineStr">
        <is>
          <t>South</t>
        </is>
      </c>
      <c r="F7263" t="inlineStr">
        <is>
          <t>Website</t>
        </is>
      </c>
      <c r="G7263" t="inlineStr">
        <is>
          <t>Not as Described</t>
        </is>
      </c>
      <c r="H7263" t="n">
        <v>1</v>
      </c>
      <c r="I7263" t="n">
        <v>8465.74</v>
      </c>
    </row>
    <row r="7264">
      <c r="A7264" t="inlineStr">
        <is>
          <t>RET007281</t>
        </is>
      </c>
      <c r="B7264" t="inlineStr">
        <is>
          <t>O045847</t>
        </is>
      </c>
      <c r="C7264" s="25" t="n">
        <v>45887</v>
      </c>
      <c r="D7264" t="inlineStr">
        <is>
          <t>Home &amp; Kitchen</t>
        </is>
      </c>
      <c r="E7264" t="inlineStr">
        <is>
          <t>West</t>
        </is>
      </c>
      <c r="F7264" t="inlineStr">
        <is>
          <t>Mobile App</t>
        </is>
      </c>
      <c r="G7264" t="inlineStr">
        <is>
          <t>Not as Described</t>
        </is>
      </c>
      <c r="H7264" t="n">
        <v>1</v>
      </c>
      <c r="I7264" t="n">
        <v>660.97</v>
      </c>
    </row>
    <row r="7265">
      <c r="A7265" t="inlineStr">
        <is>
          <t>RET007282</t>
        </is>
      </c>
      <c r="B7265" t="inlineStr">
        <is>
          <t>O045849</t>
        </is>
      </c>
      <c r="C7265" s="25" t="n">
        <v>45887</v>
      </c>
      <c r="D7265" t="inlineStr">
        <is>
          <t>Electronics</t>
        </is>
      </c>
      <c r="E7265" t="inlineStr">
        <is>
          <t>North</t>
        </is>
      </c>
      <c r="F7265" t="inlineStr">
        <is>
          <t>Marketplace</t>
        </is>
      </c>
      <c r="G7265" t="inlineStr">
        <is>
          <t>Not as Described</t>
        </is>
      </c>
      <c r="H7265" t="n">
        <v>1</v>
      </c>
      <c r="I7265" t="n">
        <v>2150.38</v>
      </c>
    </row>
    <row r="7266">
      <c r="A7266" t="inlineStr">
        <is>
          <t>RET007283</t>
        </is>
      </c>
      <c r="B7266" t="inlineStr">
        <is>
          <t>O045853</t>
        </is>
      </c>
      <c r="C7266" s="25" t="n">
        <v>45887</v>
      </c>
      <c r="D7266" t="inlineStr">
        <is>
          <t>Fashion</t>
        </is>
      </c>
      <c r="E7266" t="inlineStr">
        <is>
          <t>South</t>
        </is>
      </c>
      <c r="F7266" t="inlineStr">
        <is>
          <t>Marketplace</t>
        </is>
      </c>
      <c r="G7266" t="inlineStr">
        <is>
          <t>Size/Fit Issue</t>
        </is>
      </c>
      <c r="H7266" t="n">
        <v>2</v>
      </c>
      <c r="I7266" t="n">
        <v>2498.82</v>
      </c>
    </row>
    <row r="7267">
      <c r="A7267" t="inlineStr">
        <is>
          <t>RET007284</t>
        </is>
      </c>
      <c r="B7267" t="inlineStr">
        <is>
          <t>O045857</t>
        </is>
      </c>
      <c r="C7267" s="25" t="n">
        <v>45887</v>
      </c>
      <c r="D7267" t="inlineStr">
        <is>
          <t>Electronics</t>
        </is>
      </c>
      <c r="E7267" t="inlineStr">
        <is>
          <t>North</t>
        </is>
      </c>
      <c r="F7267" t="inlineStr">
        <is>
          <t>Unknown</t>
        </is>
      </c>
      <c r="G7267" t="inlineStr">
        <is>
          <t>Wrong Item Delivered</t>
        </is>
      </c>
      <c r="H7267" t="n">
        <v>1</v>
      </c>
      <c r="I7267" t="n">
        <v>11601.4</v>
      </c>
    </row>
    <row r="7268">
      <c r="A7268" t="inlineStr">
        <is>
          <t>RET007285</t>
        </is>
      </c>
      <c r="B7268" t="inlineStr">
        <is>
          <t>O045863</t>
        </is>
      </c>
      <c r="C7268" s="25" t="n">
        <v>45887</v>
      </c>
      <c r="D7268" t="inlineStr">
        <is>
          <t>Fashion</t>
        </is>
      </c>
      <c r="E7268" t="inlineStr">
        <is>
          <t>East</t>
        </is>
      </c>
      <c r="F7268" t="inlineStr">
        <is>
          <t>Marketplace</t>
        </is>
      </c>
      <c r="G7268" t="inlineStr">
        <is>
          <t>Size/Fit Issue</t>
        </is>
      </c>
      <c r="H7268" t="n">
        <v>1</v>
      </c>
      <c r="I7268" t="n">
        <v>1807.41</v>
      </c>
    </row>
    <row r="7269">
      <c r="A7269" t="inlineStr">
        <is>
          <t>RET007286</t>
        </is>
      </c>
      <c r="B7269" t="inlineStr">
        <is>
          <t>O045891</t>
        </is>
      </c>
      <c r="C7269" s="25" t="n">
        <v>45887</v>
      </c>
      <c r="D7269" t="inlineStr">
        <is>
          <t>Beauty</t>
        </is>
      </c>
      <c r="E7269" t="inlineStr">
        <is>
          <t>South</t>
        </is>
      </c>
      <c r="F7269" t="inlineStr">
        <is>
          <t>Mobile App</t>
        </is>
      </c>
      <c r="G7269" t="inlineStr">
        <is>
          <t>Defective Product</t>
        </is>
      </c>
      <c r="H7269" t="n">
        <v>1</v>
      </c>
      <c r="I7269" t="n">
        <v>923.79</v>
      </c>
    </row>
    <row r="7270">
      <c r="A7270" t="inlineStr">
        <is>
          <t>RET007287</t>
        </is>
      </c>
      <c r="B7270" t="inlineStr">
        <is>
          <t>O045894</t>
        </is>
      </c>
      <c r="C7270" s="25" t="n">
        <v>45888</v>
      </c>
      <c r="D7270" t="inlineStr">
        <is>
          <t>Beauty</t>
        </is>
      </c>
      <c r="E7270" t="inlineStr">
        <is>
          <t>West</t>
        </is>
      </c>
      <c r="F7270" t="inlineStr">
        <is>
          <t>Mobile App</t>
        </is>
      </c>
      <c r="G7270" t="inlineStr">
        <is>
          <t>Not as Described</t>
        </is>
      </c>
      <c r="H7270" t="n">
        <v>1</v>
      </c>
      <c r="I7270" t="n">
        <v>1060.08</v>
      </c>
    </row>
    <row r="7271">
      <c r="A7271" t="inlineStr">
        <is>
          <t>RET007288</t>
        </is>
      </c>
      <c r="B7271" t="inlineStr">
        <is>
          <t>O045911</t>
        </is>
      </c>
      <c r="C7271" s="25" t="n">
        <v>45888</v>
      </c>
      <c r="D7271" t="inlineStr">
        <is>
          <t>Sports</t>
        </is>
      </c>
      <c r="E7271" t="inlineStr">
        <is>
          <t>North</t>
        </is>
      </c>
      <c r="F7271" t="inlineStr">
        <is>
          <t>Marketplace</t>
        </is>
      </c>
      <c r="G7271" t="inlineStr">
        <is>
          <t>Defective Product</t>
        </is>
      </c>
      <c r="H7271" t="n">
        <v>2</v>
      </c>
      <c r="I7271" t="n">
        <v>4923.66</v>
      </c>
    </row>
    <row r="7272">
      <c r="A7272" t="inlineStr">
        <is>
          <t>RET007289</t>
        </is>
      </c>
      <c r="B7272" t="inlineStr">
        <is>
          <t>O045928</t>
        </is>
      </c>
      <c r="C7272" s="25" t="n">
        <v>45888</v>
      </c>
      <c r="D7272" t="inlineStr">
        <is>
          <t>Beauty</t>
        </is>
      </c>
      <c r="E7272" t="inlineStr">
        <is>
          <t>South</t>
        </is>
      </c>
      <c r="F7272" t="inlineStr">
        <is>
          <t>Marketplace</t>
        </is>
      </c>
      <c r="G7272" t="inlineStr">
        <is>
          <t>Changed Mind</t>
        </is>
      </c>
      <c r="H7272" t="n">
        <v>1</v>
      </c>
      <c r="I7272" t="n">
        <v>541.5</v>
      </c>
    </row>
    <row r="7273">
      <c r="A7273" t="inlineStr">
        <is>
          <t>RET007290</t>
        </is>
      </c>
      <c r="B7273" t="inlineStr">
        <is>
          <t>O045947</t>
        </is>
      </c>
      <c r="C7273" s="25" t="n">
        <v>45889</v>
      </c>
      <c r="D7273" t="inlineStr">
        <is>
          <t>Electronics</t>
        </is>
      </c>
      <c r="E7273" t="inlineStr">
        <is>
          <t>East</t>
        </is>
      </c>
      <c r="F7273" t="inlineStr">
        <is>
          <t>Marketplace</t>
        </is>
      </c>
      <c r="G7273" t="inlineStr">
        <is>
          <t>Defective Product</t>
        </is>
      </c>
      <c r="H7273" t="n">
        <v>1</v>
      </c>
      <c r="I7273" t="n">
        <v>7072.58</v>
      </c>
    </row>
    <row r="7274">
      <c r="A7274" t="inlineStr">
        <is>
          <t>RET007291</t>
        </is>
      </c>
      <c r="B7274" t="inlineStr">
        <is>
          <t>O045951</t>
        </is>
      </c>
      <c r="C7274" s="25" t="n">
        <v>45889</v>
      </c>
      <c r="D7274" t="inlineStr">
        <is>
          <t>Fashion</t>
        </is>
      </c>
      <c r="E7274" t="inlineStr">
        <is>
          <t>South</t>
        </is>
      </c>
      <c r="F7274" t="inlineStr">
        <is>
          <t>Mobile App</t>
        </is>
      </c>
      <c r="G7274" t="inlineStr">
        <is>
          <t>Size/Fit Issue</t>
        </is>
      </c>
      <c r="H7274" t="n">
        <v>1</v>
      </c>
      <c r="I7274" t="n">
        <v>1111.51</v>
      </c>
    </row>
    <row r="7275">
      <c r="A7275" t="inlineStr">
        <is>
          <t>RET007292</t>
        </is>
      </c>
      <c r="B7275" t="inlineStr">
        <is>
          <t>O045952</t>
        </is>
      </c>
      <c r="C7275" s="25" t="n">
        <v>45889</v>
      </c>
      <c r="D7275" t="inlineStr">
        <is>
          <t>Electronics</t>
        </is>
      </c>
      <c r="E7275" t="inlineStr">
        <is>
          <t>West</t>
        </is>
      </c>
      <c r="F7275" t="inlineStr">
        <is>
          <t>Mobile App</t>
        </is>
      </c>
      <c r="G7275" t="inlineStr">
        <is>
          <t>Defective Product</t>
        </is>
      </c>
      <c r="H7275" t="n">
        <v>1</v>
      </c>
      <c r="I7275" t="n">
        <v>8013.63</v>
      </c>
    </row>
    <row r="7276">
      <c r="A7276" t="inlineStr">
        <is>
          <t>RET007293</t>
        </is>
      </c>
      <c r="B7276" t="inlineStr">
        <is>
          <t>O045954</t>
        </is>
      </c>
      <c r="C7276" s="25" t="n">
        <v>45889</v>
      </c>
      <c r="D7276" t="inlineStr">
        <is>
          <t>Fashion</t>
        </is>
      </c>
      <c r="E7276" t="inlineStr">
        <is>
          <t>East</t>
        </is>
      </c>
      <c r="F7276" t="inlineStr">
        <is>
          <t>Website</t>
        </is>
      </c>
      <c r="G7276" t="inlineStr">
        <is>
          <t>Damaged in Transit</t>
        </is>
      </c>
      <c r="H7276" t="n">
        <v>2</v>
      </c>
      <c r="I7276" t="n">
        <v>2587.4</v>
      </c>
    </row>
    <row r="7277">
      <c r="A7277" t="inlineStr">
        <is>
          <t>RET007294</t>
        </is>
      </c>
      <c r="B7277" t="inlineStr">
        <is>
          <t>O045957</t>
        </is>
      </c>
      <c r="C7277" s="25" t="n">
        <v>45889</v>
      </c>
      <c r="D7277" t="inlineStr">
        <is>
          <t>Beauty</t>
        </is>
      </c>
      <c r="E7277" t="inlineStr">
        <is>
          <t>North</t>
        </is>
      </c>
      <c r="F7277" t="inlineStr">
        <is>
          <t>Website</t>
        </is>
      </c>
      <c r="G7277" t="inlineStr">
        <is>
          <t>Damaged in Transit</t>
        </is>
      </c>
      <c r="H7277" t="n">
        <v>2</v>
      </c>
      <c r="I7277" t="n">
        <v>758.3099999999999</v>
      </c>
    </row>
    <row r="7278">
      <c r="A7278" t="inlineStr">
        <is>
          <t>RET007295</t>
        </is>
      </c>
      <c r="B7278" t="inlineStr">
        <is>
          <t>O045958</t>
        </is>
      </c>
      <c r="C7278" s="25" t="n">
        <v>45889</v>
      </c>
      <c r="D7278" t="inlineStr">
        <is>
          <t>Fashion</t>
        </is>
      </c>
      <c r="E7278" t="inlineStr">
        <is>
          <t>South</t>
        </is>
      </c>
      <c r="F7278" t="inlineStr">
        <is>
          <t>Website</t>
        </is>
      </c>
      <c r="G7278" t="inlineStr">
        <is>
          <t>Size/Fit Issue</t>
        </is>
      </c>
      <c r="H7278" t="n">
        <v>1</v>
      </c>
      <c r="I7278" t="n">
        <v>626.25</v>
      </c>
    </row>
    <row r="7279">
      <c r="A7279" t="inlineStr">
        <is>
          <t>RET007296</t>
        </is>
      </c>
      <c r="B7279" t="inlineStr">
        <is>
          <t>O045964</t>
        </is>
      </c>
      <c r="C7279" s="25" t="n">
        <v>45889</v>
      </c>
      <c r="D7279" t="inlineStr">
        <is>
          <t>Fashion</t>
        </is>
      </c>
      <c r="E7279" t="inlineStr">
        <is>
          <t>South</t>
        </is>
      </c>
      <c r="F7279" t="inlineStr">
        <is>
          <t>Marketplace</t>
        </is>
      </c>
      <c r="G7279" t="inlineStr">
        <is>
          <t>Size/Fit Issue</t>
        </is>
      </c>
      <c r="H7279" t="n">
        <v>1</v>
      </c>
      <c r="I7279" t="n">
        <v>1405.7</v>
      </c>
    </row>
    <row r="7280">
      <c r="A7280" t="inlineStr">
        <is>
          <t>RET007297</t>
        </is>
      </c>
      <c r="B7280" t="inlineStr">
        <is>
          <t>O045964</t>
        </is>
      </c>
      <c r="C7280" s="25" t="n">
        <v>45889</v>
      </c>
      <c r="D7280" t="inlineStr">
        <is>
          <t>Electronics</t>
        </is>
      </c>
      <c r="E7280" t="inlineStr">
        <is>
          <t>South</t>
        </is>
      </c>
      <c r="F7280" t="inlineStr">
        <is>
          <t>Marketplace</t>
        </is>
      </c>
      <c r="G7280" t="inlineStr">
        <is>
          <t>Defective Product</t>
        </is>
      </c>
      <c r="H7280" t="n">
        <v>1</v>
      </c>
      <c r="I7280" t="n">
        <v>6945.01</v>
      </c>
    </row>
    <row r="7281">
      <c r="A7281" t="inlineStr">
        <is>
          <t>RET007298</t>
        </is>
      </c>
      <c r="B7281" t="inlineStr">
        <is>
          <t>O045979</t>
        </is>
      </c>
      <c r="C7281" s="25" t="n">
        <v>45889</v>
      </c>
      <c r="D7281" t="inlineStr">
        <is>
          <t>Fashion</t>
        </is>
      </c>
      <c r="E7281" t="inlineStr">
        <is>
          <t>North</t>
        </is>
      </c>
      <c r="F7281" t="inlineStr">
        <is>
          <t>Mobile App</t>
        </is>
      </c>
      <c r="G7281" t="inlineStr">
        <is>
          <t>Not as Described</t>
        </is>
      </c>
      <c r="H7281" t="n">
        <v>1</v>
      </c>
      <c r="I7281" t="n">
        <v>533.28</v>
      </c>
    </row>
    <row r="7282">
      <c r="A7282" t="inlineStr">
        <is>
          <t>RET007299</t>
        </is>
      </c>
      <c r="B7282" t="inlineStr">
        <is>
          <t>O046003</t>
        </is>
      </c>
      <c r="C7282" s="25" t="n">
        <v>45890</v>
      </c>
      <c r="D7282" t="inlineStr">
        <is>
          <t>Electronics</t>
        </is>
      </c>
      <c r="E7282" t="inlineStr">
        <is>
          <t>East</t>
        </is>
      </c>
      <c r="F7282" t="inlineStr">
        <is>
          <t>Mobile App</t>
        </is>
      </c>
      <c r="G7282" t="inlineStr">
        <is>
          <t>Damaged in Transit</t>
        </is>
      </c>
      <c r="H7282" t="n">
        <v>1</v>
      </c>
      <c r="I7282" t="n">
        <v>1459.08</v>
      </c>
    </row>
    <row r="7283">
      <c r="A7283" t="inlineStr">
        <is>
          <t>RET007300</t>
        </is>
      </c>
      <c r="B7283" t="inlineStr">
        <is>
          <t>O046023</t>
        </is>
      </c>
      <c r="C7283" s="25" t="n">
        <v>45890</v>
      </c>
      <c r="D7283" t="inlineStr">
        <is>
          <t>Fashion</t>
        </is>
      </c>
      <c r="E7283" t="inlineStr">
        <is>
          <t>East</t>
        </is>
      </c>
      <c r="F7283" t="inlineStr">
        <is>
          <t>Website</t>
        </is>
      </c>
      <c r="G7283" t="inlineStr">
        <is>
          <t>Defective Product</t>
        </is>
      </c>
      <c r="H7283" t="n">
        <v>1</v>
      </c>
      <c r="I7283" t="n">
        <v>1293.7</v>
      </c>
    </row>
    <row r="7284">
      <c r="A7284" t="inlineStr">
        <is>
          <t>RET007301</t>
        </is>
      </c>
      <c r="B7284" t="inlineStr">
        <is>
          <t>O046025</t>
        </is>
      </c>
      <c r="C7284" s="25" t="n">
        <v>45890</v>
      </c>
      <c r="D7284" t="inlineStr">
        <is>
          <t>Home &amp; Kitchen</t>
        </is>
      </c>
      <c r="E7284" t="inlineStr">
        <is>
          <t>West</t>
        </is>
      </c>
      <c r="F7284" t="inlineStr">
        <is>
          <t>Marketplace</t>
        </is>
      </c>
      <c r="G7284" t="inlineStr">
        <is>
          <t>Size/Fit Issue</t>
        </is>
      </c>
      <c r="H7284" t="n">
        <v>1</v>
      </c>
      <c r="I7284" t="n">
        <v>2084.46</v>
      </c>
    </row>
    <row r="7285">
      <c r="A7285" t="inlineStr">
        <is>
          <t>RET007302</t>
        </is>
      </c>
      <c r="B7285" t="inlineStr">
        <is>
          <t>O046030</t>
        </is>
      </c>
      <c r="C7285" s="25" t="n">
        <v>45890</v>
      </c>
      <c r="D7285" t="inlineStr">
        <is>
          <t>Fashion</t>
        </is>
      </c>
      <c r="E7285" t="inlineStr">
        <is>
          <t>West</t>
        </is>
      </c>
      <c r="F7285" t="inlineStr">
        <is>
          <t>Website</t>
        </is>
      </c>
      <c r="G7285" t="inlineStr">
        <is>
          <t>Size/Fit Issue</t>
        </is>
      </c>
      <c r="H7285" t="n">
        <v>1</v>
      </c>
      <c r="I7285" t="n">
        <v>810.72</v>
      </c>
    </row>
    <row r="7286">
      <c r="A7286" t="inlineStr">
        <is>
          <t>RET007303</t>
        </is>
      </c>
      <c r="B7286" t="inlineStr">
        <is>
          <t>O046035</t>
        </is>
      </c>
      <c r="C7286" s="25" t="n">
        <v>45890</v>
      </c>
      <c r="D7286" t="inlineStr">
        <is>
          <t>Fashion</t>
        </is>
      </c>
      <c r="E7286" t="inlineStr">
        <is>
          <t>West</t>
        </is>
      </c>
      <c r="F7286" t="inlineStr">
        <is>
          <t>Mobile App</t>
        </is>
      </c>
      <c r="G7286" t="inlineStr">
        <is>
          <t>Not Specified</t>
        </is>
      </c>
      <c r="H7286" t="n">
        <v>2</v>
      </c>
      <c r="I7286" t="n">
        <v>4498.48</v>
      </c>
    </row>
    <row r="7287">
      <c r="A7287" t="inlineStr">
        <is>
          <t>RET007304</t>
        </is>
      </c>
      <c r="B7287" t="inlineStr">
        <is>
          <t>O046038</t>
        </is>
      </c>
      <c r="C7287" s="25" t="n">
        <v>45890</v>
      </c>
      <c r="D7287" t="inlineStr">
        <is>
          <t>Fashion</t>
        </is>
      </c>
      <c r="E7287" t="inlineStr">
        <is>
          <t>East</t>
        </is>
      </c>
      <c r="F7287" t="inlineStr">
        <is>
          <t>Marketplace</t>
        </is>
      </c>
      <c r="G7287" t="inlineStr">
        <is>
          <t>Size/Fit Issue</t>
        </is>
      </c>
      <c r="H7287" t="n">
        <v>3</v>
      </c>
      <c r="I7287" t="n">
        <v>3092.62</v>
      </c>
    </row>
    <row r="7288">
      <c r="A7288" t="inlineStr">
        <is>
          <t>RET007305</t>
        </is>
      </c>
      <c r="B7288" t="inlineStr">
        <is>
          <t>O046051</t>
        </is>
      </c>
      <c r="C7288" s="25" t="n">
        <v>45890</v>
      </c>
      <c r="D7288" t="inlineStr">
        <is>
          <t>Fashion</t>
        </is>
      </c>
      <c r="E7288" t="inlineStr">
        <is>
          <t>East</t>
        </is>
      </c>
      <c r="F7288" t="inlineStr">
        <is>
          <t>Marketplace</t>
        </is>
      </c>
      <c r="G7288" t="inlineStr">
        <is>
          <t>Size/Fit Issue</t>
        </is>
      </c>
      <c r="H7288" t="n">
        <v>2</v>
      </c>
      <c r="I7288" t="n">
        <v>484.77</v>
      </c>
    </row>
    <row r="7289">
      <c r="A7289" t="inlineStr">
        <is>
          <t>RET007306</t>
        </is>
      </c>
      <c r="B7289" t="inlineStr">
        <is>
          <t>O046065</t>
        </is>
      </c>
      <c r="C7289" s="25" t="n">
        <v>45891</v>
      </c>
      <c r="D7289" t="inlineStr">
        <is>
          <t>Home &amp; Kitchen</t>
        </is>
      </c>
      <c r="E7289" t="inlineStr">
        <is>
          <t>West</t>
        </is>
      </c>
      <c r="F7289" t="inlineStr">
        <is>
          <t>Unknown</t>
        </is>
      </c>
      <c r="G7289" t="inlineStr">
        <is>
          <t>Size/Fit Issue</t>
        </is>
      </c>
      <c r="H7289" t="n">
        <v>1</v>
      </c>
      <c r="I7289" t="n">
        <v>2757</v>
      </c>
    </row>
    <row r="7290">
      <c r="A7290" t="inlineStr">
        <is>
          <t>RET007307</t>
        </is>
      </c>
      <c r="B7290" t="inlineStr">
        <is>
          <t>O046069</t>
        </is>
      </c>
      <c r="C7290" s="25" t="n">
        <v>45891</v>
      </c>
      <c r="D7290" t="inlineStr">
        <is>
          <t>Fashion</t>
        </is>
      </c>
      <c r="E7290" t="inlineStr">
        <is>
          <t>Central</t>
        </is>
      </c>
      <c r="F7290" t="inlineStr">
        <is>
          <t>Website</t>
        </is>
      </c>
      <c r="G7290" t="inlineStr">
        <is>
          <t>Changed Mind</t>
        </is>
      </c>
      <c r="H7290" t="n">
        <v>1</v>
      </c>
      <c r="I7290" t="n">
        <v>523.01</v>
      </c>
    </row>
    <row r="7291">
      <c r="A7291" t="inlineStr">
        <is>
          <t>RET007308</t>
        </is>
      </c>
      <c r="B7291" t="inlineStr">
        <is>
          <t>O046074</t>
        </is>
      </c>
      <c r="C7291" s="25" t="n">
        <v>45891</v>
      </c>
      <c r="D7291" t="inlineStr">
        <is>
          <t>Fashion</t>
        </is>
      </c>
      <c r="E7291" t="inlineStr">
        <is>
          <t>North</t>
        </is>
      </c>
      <c r="F7291" t="inlineStr">
        <is>
          <t>Website</t>
        </is>
      </c>
      <c r="G7291" t="inlineStr">
        <is>
          <t>Size/Fit Issue</t>
        </is>
      </c>
      <c r="H7291" t="n">
        <v>2</v>
      </c>
      <c r="I7291" t="n">
        <v>1498.12</v>
      </c>
    </row>
    <row r="7292">
      <c r="A7292" t="inlineStr">
        <is>
          <t>RET007309</t>
        </is>
      </c>
      <c r="B7292" t="inlineStr">
        <is>
          <t>O046082</t>
        </is>
      </c>
      <c r="C7292" s="25" t="n">
        <v>45891</v>
      </c>
      <c r="D7292" t="inlineStr">
        <is>
          <t>Fashion</t>
        </is>
      </c>
      <c r="E7292" t="inlineStr">
        <is>
          <t>South</t>
        </is>
      </c>
      <c r="F7292" t="inlineStr">
        <is>
          <t>Website</t>
        </is>
      </c>
      <c r="G7292" t="inlineStr">
        <is>
          <t>Size/Fit Issue</t>
        </is>
      </c>
      <c r="H7292" t="n">
        <v>1</v>
      </c>
      <c r="I7292" t="n">
        <v>1704.66</v>
      </c>
    </row>
    <row r="7293">
      <c r="A7293" t="inlineStr">
        <is>
          <t>RET007310</t>
        </is>
      </c>
      <c r="B7293" t="inlineStr">
        <is>
          <t>O046093</t>
        </is>
      </c>
      <c r="C7293" s="25" t="n">
        <v>45891</v>
      </c>
      <c r="D7293" t="inlineStr">
        <is>
          <t>Fashion</t>
        </is>
      </c>
      <c r="E7293" t="inlineStr">
        <is>
          <t>West</t>
        </is>
      </c>
      <c r="F7293" t="inlineStr">
        <is>
          <t>Website</t>
        </is>
      </c>
      <c r="G7293" t="inlineStr">
        <is>
          <t>Size/Fit Issue</t>
        </is>
      </c>
      <c r="H7293" t="n">
        <v>1</v>
      </c>
      <c r="I7293" t="n">
        <v>1324.47</v>
      </c>
    </row>
    <row r="7294">
      <c r="A7294" t="inlineStr">
        <is>
          <t>RET007311</t>
        </is>
      </c>
      <c r="B7294" t="inlineStr">
        <is>
          <t>O046095</t>
        </is>
      </c>
      <c r="C7294" s="25" t="n">
        <v>45891</v>
      </c>
      <c r="D7294" t="inlineStr">
        <is>
          <t>Fashion</t>
        </is>
      </c>
      <c r="E7294" t="inlineStr">
        <is>
          <t>West</t>
        </is>
      </c>
      <c r="F7294" t="inlineStr">
        <is>
          <t>Website</t>
        </is>
      </c>
      <c r="G7294" t="inlineStr">
        <is>
          <t>Size/Fit Issue</t>
        </is>
      </c>
      <c r="H7294" t="n">
        <v>1</v>
      </c>
      <c r="I7294" t="n">
        <v>1001.67</v>
      </c>
    </row>
    <row r="7295">
      <c r="A7295" t="inlineStr">
        <is>
          <t>RET007312</t>
        </is>
      </c>
      <c r="B7295" t="inlineStr">
        <is>
          <t>O046104</t>
        </is>
      </c>
      <c r="C7295" s="25" t="n">
        <v>45891</v>
      </c>
      <c r="D7295" t="inlineStr">
        <is>
          <t>Fashion</t>
        </is>
      </c>
      <c r="E7295" t="inlineStr">
        <is>
          <t>West</t>
        </is>
      </c>
      <c r="F7295" t="inlineStr">
        <is>
          <t>Marketplace</t>
        </is>
      </c>
      <c r="G7295" t="inlineStr">
        <is>
          <t>Size/Fit Issue</t>
        </is>
      </c>
      <c r="H7295" t="n">
        <v>1</v>
      </c>
      <c r="I7295" t="n">
        <v>1221.83</v>
      </c>
    </row>
    <row r="7296">
      <c r="A7296" t="inlineStr">
        <is>
          <t>RET007313</t>
        </is>
      </c>
      <c r="B7296" t="inlineStr">
        <is>
          <t>O046110</t>
        </is>
      </c>
      <c r="C7296" s="25" t="n">
        <v>45891</v>
      </c>
      <c r="D7296" t="inlineStr">
        <is>
          <t>Fashion</t>
        </is>
      </c>
      <c r="E7296" t="inlineStr">
        <is>
          <t>South</t>
        </is>
      </c>
      <c r="F7296" t="inlineStr">
        <is>
          <t>Retail Store</t>
        </is>
      </c>
      <c r="G7296" t="inlineStr">
        <is>
          <t>Size/Fit Issue</t>
        </is>
      </c>
      <c r="H7296" t="n">
        <v>1</v>
      </c>
      <c r="I7296" t="n">
        <v>756.04</v>
      </c>
    </row>
    <row r="7297">
      <c r="A7297" t="inlineStr">
        <is>
          <t>RET007314</t>
        </is>
      </c>
      <c r="B7297" t="inlineStr">
        <is>
          <t>O046110</t>
        </is>
      </c>
      <c r="C7297" s="25" t="n">
        <v>45891</v>
      </c>
      <c r="D7297" t="inlineStr">
        <is>
          <t>Fashion</t>
        </is>
      </c>
      <c r="E7297" t="inlineStr">
        <is>
          <t>South</t>
        </is>
      </c>
      <c r="F7297" t="inlineStr">
        <is>
          <t>Retail Store</t>
        </is>
      </c>
      <c r="G7297" t="inlineStr">
        <is>
          <t>Not as Described</t>
        </is>
      </c>
      <c r="H7297" t="n">
        <v>1</v>
      </c>
      <c r="I7297" t="n">
        <v>3934.37</v>
      </c>
    </row>
    <row r="7298">
      <c r="A7298" t="inlineStr">
        <is>
          <t>RET007315</t>
        </is>
      </c>
      <c r="B7298" t="inlineStr">
        <is>
          <t>O046113</t>
        </is>
      </c>
      <c r="C7298" s="25" t="n">
        <v>45891</v>
      </c>
      <c r="D7298" t="inlineStr">
        <is>
          <t>Beauty</t>
        </is>
      </c>
      <c r="E7298" t="inlineStr">
        <is>
          <t>North</t>
        </is>
      </c>
      <c r="F7298" t="inlineStr">
        <is>
          <t>Marketplace</t>
        </is>
      </c>
      <c r="G7298" t="inlineStr">
        <is>
          <t>Damaged in Transit</t>
        </is>
      </c>
      <c r="H7298" t="n">
        <v>1</v>
      </c>
      <c r="I7298" t="n">
        <v>173.76</v>
      </c>
    </row>
    <row r="7299">
      <c r="A7299" t="inlineStr">
        <is>
          <t>RET007316</t>
        </is>
      </c>
      <c r="B7299" t="inlineStr">
        <is>
          <t>O046115</t>
        </is>
      </c>
      <c r="C7299" s="25" t="n">
        <v>45891</v>
      </c>
      <c r="D7299" t="inlineStr">
        <is>
          <t>Fashion</t>
        </is>
      </c>
      <c r="E7299" t="inlineStr">
        <is>
          <t>South</t>
        </is>
      </c>
      <c r="F7299" t="inlineStr">
        <is>
          <t>Mobile App</t>
        </is>
      </c>
      <c r="G7299" t="inlineStr">
        <is>
          <t>Size/Fit Issue</t>
        </is>
      </c>
      <c r="H7299" t="n">
        <v>1</v>
      </c>
      <c r="I7299" t="n">
        <v>709.64</v>
      </c>
    </row>
    <row r="7300">
      <c r="A7300" t="inlineStr">
        <is>
          <t>RET007317</t>
        </is>
      </c>
      <c r="B7300" t="inlineStr">
        <is>
          <t>O046117</t>
        </is>
      </c>
      <c r="C7300" s="25" t="n">
        <v>45891</v>
      </c>
      <c r="D7300" t="inlineStr">
        <is>
          <t>Fashion</t>
        </is>
      </c>
      <c r="E7300" t="inlineStr">
        <is>
          <t>East</t>
        </is>
      </c>
      <c r="F7300" t="inlineStr">
        <is>
          <t>Marketplace</t>
        </is>
      </c>
      <c r="G7300" t="inlineStr">
        <is>
          <t>Defective Product</t>
        </is>
      </c>
      <c r="H7300" t="n">
        <v>2</v>
      </c>
      <c r="I7300" t="n">
        <v>2392.72</v>
      </c>
    </row>
    <row r="7301">
      <c r="A7301" t="inlineStr">
        <is>
          <t>RET007318</t>
        </is>
      </c>
      <c r="B7301" t="inlineStr">
        <is>
          <t>O046139</t>
        </is>
      </c>
      <c r="C7301" s="25" t="n">
        <v>45892</v>
      </c>
      <c r="D7301" t="inlineStr">
        <is>
          <t>Fashion</t>
        </is>
      </c>
      <c r="E7301" t="inlineStr">
        <is>
          <t>South</t>
        </is>
      </c>
      <c r="F7301" t="inlineStr">
        <is>
          <t>Marketplace</t>
        </is>
      </c>
      <c r="G7301" t="inlineStr">
        <is>
          <t>Size/Fit Issue</t>
        </is>
      </c>
      <c r="H7301" t="n">
        <v>1</v>
      </c>
      <c r="I7301" t="n">
        <v>1497.64</v>
      </c>
    </row>
    <row r="7302">
      <c r="A7302" t="inlineStr">
        <is>
          <t>RET007319</t>
        </is>
      </c>
      <c r="B7302" t="inlineStr">
        <is>
          <t>O046149</t>
        </is>
      </c>
      <c r="C7302" s="25" t="n">
        <v>45892</v>
      </c>
      <c r="D7302" t="inlineStr">
        <is>
          <t>Fashion</t>
        </is>
      </c>
      <c r="E7302" t="inlineStr">
        <is>
          <t>North</t>
        </is>
      </c>
      <c r="F7302" t="inlineStr">
        <is>
          <t>Mobile App</t>
        </is>
      </c>
      <c r="G7302" t="inlineStr">
        <is>
          <t>Not as Described</t>
        </is>
      </c>
      <c r="H7302" t="n">
        <v>1</v>
      </c>
      <c r="I7302" t="n">
        <v>1137.95</v>
      </c>
    </row>
    <row r="7303">
      <c r="A7303" t="inlineStr">
        <is>
          <t>RET007320</t>
        </is>
      </c>
      <c r="B7303" t="inlineStr">
        <is>
          <t>O046151</t>
        </is>
      </c>
      <c r="C7303" s="25" t="n">
        <v>45892</v>
      </c>
      <c r="D7303" t="inlineStr">
        <is>
          <t>Home &amp; Kitchen</t>
        </is>
      </c>
      <c r="E7303" t="inlineStr">
        <is>
          <t>North</t>
        </is>
      </c>
      <c r="F7303" t="inlineStr">
        <is>
          <t>Retail Store</t>
        </is>
      </c>
      <c r="G7303" t="inlineStr">
        <is>
          <t>Late Delivery</t>
        </is>
      </c>
      <c r="H7303" t="n">
        <v>1</v>
      </c>
      <c r="I7303" t="n">
        <v>4530.34</v>
      </c>
    </row>
    <row r="7304">
      <c r="A7304" t="inlineStr">
        <is>
          <t>RET007321</t>
        </is>
      </c>
      <c r="B7304" t="inlineStr">
        <is>
          <t>O046162</t>
        </is>
      </c>
      <c r="C7304" s="25" t="n">
        <v>45892</v>
      </c>
      <c r="D7304" t="inlineStr">
        <is>
          <t>Home &amp; Kitchen</t>
        </is>
      </c>
      <c r="E7304" t="inlineStr">
        <is>
          <t>Central</t>
        </is>
      </c>
      <c r="F7304" t="inlineStr">
        <is>
          <t>Retail Store</t>
        </is>
      </c>
      <c r="G7304" t="inlineStr">
        <is>
          <t>Defective Product</t>
        </is>
      </c>
      <c r="H7304" t="n">
        <v>1</v>
      </c>
      <c r="I7304" t="n">
        <v>1264.39</v>
      </c>
    </row>
    <row r="7305">
      <c r="A7305" t="inlineStr">
        <is>
          <t>RET007322</t>
        </is>
      </c>
      <c r="B7305" t="inlineStr">
        <is>
          <t>O046167</t>
        </is>
      </c>
      <c r="C7305" s="25" t="n">
        <v>45892</v>
      </c>
      <c r="D7305" t="inlineStr">
        <is>
          <t>Fashion</t>
        </is>
      </c>
      <c r="E7305" t="inlineStr">
        <is>
          <t>North</t>
        </is>
      </c>
      <c r="F7305" t="inlineStr">
        <is>
          <t>Retail Store</t>
        </is>
      </c>
      <c r="G7305" t="inlineStr">
        <is>
          <t>Size/Fit Issue</t>
        </is>
      </c>
      <c r="H7305" t="n">
        <v>1</v>
      </c>
      <c r="I7305" t="n">
        <v>2958.23</v>
      </c>
    </row>
    <row r="7306">
      <c r="A7306" t="inlineStr">
        <is>
          <t>RET007323</t>
        </is>
      </c>
      <c r="B7306" t="inlineStr">
        <is>
          <t>O046168</t>
        </is>
      </c>
      <c r="C7306" s="25" t="n">
        <v>45892</v>
      </c>
      <c r="D7306" t="inlineStr">
        <is>
          <t>Beauty</t>
        </is>
      </c>
      <c r="E7306" t="inlineStr">
        <is>
          <t>South</t>
        </is>
      </c>
      <c r="F7306" t="inlineStr">
        <is>
          <t>Website</t>
        </is>
      </c>
      <c r="G7306" t="inlineStr">
        <is>
          <t>Defective Product</t>
        </is>
      </c>
      <c r="H7306" t="n">
        <v>1</v>
      </c>
      <c r="I7306" t="n">
        <v>512.73</v>
      </c>
    </row>
    <row r="7307">
      <c r="A7307" t="inlineStr">
        <is>
          <t>RET007324</t>
        </is>
      </c>
      <c r="B7307" t="inlineStr">
        <is>
          <t>O046177</t>
        </is>
      </c>
      <c r="C7307" s="25" t="n">
        <v>45892</v>
      </c>
      <c r="D7307" t="inlineStr">
        <is>
          <t>Fashion</t>
        </is>
      </c>
      <c r="E7307" t="inlineStr">
        <is>
          <t>West</t>
        </is>
      </c>
      <c r="F7307" t="inlineStr">
        <is>
          <t>Mobile App</t>
        </is>
      </c>
      <c r="G7307" t="inlineStr">
        <is>
          <t>Damaged in Transit</t>
        </is>
      </c>
      <c r="H7307" t="n">
        <v>1</v>
      </c>
      <c r="I7307" t="n">
        <v>1632.73</v>
      </c>
    </row>
    <row r="7308">
      <c r="A7308" t="inlineStr">
        <is>
          <t>RET007325</t>
        </is>
      </c>
      <c r="B7308" t="inlineStr">
        <is>
          <t>O046184</t>
        </is>
      </c>
      <c r="C7308" s="25" t="n">
        <v>45893</v>
      </c>
      <c r="D7308" t="inlineStr">
        <is>
          <t>Fashion</t>
        </is>
      </c>
      <c r="E7308" t="inlineStr">
        <is>
          <t>North</t>
        </is>
      </c>
      <c r="F7308" t="inlineStr">
        <is>
          <t>Marketplace</t>
        </is>
      </c>
      <c r="G7308" t="inlineStr">
        <is>
          <t>Size/Fit Issue</t>
        </is>
      </c>
      <c r="H7308" t="n">
        <v>1</v>
      </c>
      <c r="I7308" t="n">
        <v>790.16</v>
      </c>
    </row>
    <row r="7309">
      <c r="A7309" t="inlineStr">
        <is>
          <t>RET007326</t>
        </is>
      </c>
      <c r="B7309" t="inlineStr">
        <is>
          <t>O046198</t>
        </is>
      </c>
      <c r="C7309" s="25" t="n">
        <v>45893</v>
      </c>
      <c r="D7309" t="inlineStr">
        <is>
          <t>Beauty</t>
        </is>
      </c>
      <c r="E7309" t="inlineStr">
        <is>
          <t>West</t>
        </is>
      </c>
      <c r="F7309" t="inlineStr">
        <is>
          <t>Retail Store</t>
        </is>
      </c>
      <c r="G7309" t="inlineStr">
        <is>
          <t>Not as Described</t>
        </is>
      </c>
      <c r="H7309" t="n">
        <v>1</v>
      </c>
      <c r="I7309" t="n">
        <v>222.92</v>
      </c>
    </row>
    <row r="7310">
      <c r="A7310" t="inlineStr">
        <is>
          <t>RET007327</t>
        </is>
      </c>
      <c r="B7310" t="inlineStr">
        <is>
          <t>O046200</t>
        </is>
      </c>
      <c r="C7310" s="25" t="n">
        <v>45893</v>
      </c>
      <c r="D7310" t="inlineStr">
        <is>
          <t>Fashion</t>
        </is>
      </c>
      <c r="E7310" t="inlineStr">
        <is>
          <t>East</t>
        </is>
      </c>
      <c r="F7310" t="inlineStr">
        <is>
          <t>Website</t>
        </is>
      </c>
      <c r="G7310" t="inlineStr">
        <is>
          <t>Not as Described</t>
        </is>
      </c>
      <c r="H7310" t="n">
        <v>2</v>
      </c>
      <c r="I7310" t="n">
        <v>2074.51</v>
      </c>
    </row>
    <row r="7311">
      <c r="A7311" t="inlineStr">
        <is>
          <t>RET007328</t>
        </is>
      </c>
      <c r="B7311" t="inlineStr">
        <is>
          <t>O046203</t>
        </is>
      </c>
      <c r="C7311" s="25" t="n">
        <v>45893</v>
      </c>
      <c r="D7311" t="inlineStr">
        <is>
          <t>Electronics</t>
        </is>
      </c>
      <c r="E7311" t="inlineStr">
        <is>
          <t>Central</t>
        </is>
      </c>
      <c r="F7311" t="inlineStr">
        <is>
          <t>Website</t>
        </is>
      </c>
      <c r="G7311" t="inlineStr">
        <is>
          <t>Wrong Item Delivered</t>
        </is>
      </c>
      <c r="H7311" t="n">
        <v>1</v>
      </c>
      <c r="I7311" t="n">
        <v>6945.01</v>
      </c>
    </row>
    <row r="7312">
      <c r="A7312" t="inlineStr">
        <is>
          <t>RET007329</t>
        </is>
      </c>
      <c r="B7312" t="inlineStr">
        <is>
          <t>O046207</t>
        </is>
      </c>
      <c r="C7312" s="25" t="n">
        <v>45893</v>
      </c>
      <c r="D7312" t="inlineStr">
        <is>
          <t>Electronics</t>
        </is>
      </c>
      <c r="E7312" t="inlineStr">
        <is>
          <t>Central</t>
        </is>
      </c>
      <c r="F7312" t="inlineStr">
        <is>
          <t>Website</t>
        </is>
      </c>
      <c r="G7312" t="inlineStr">
        <is>
          <t>Defective Product</t>
        </is>
      </c>
      <c r="H7312" t="n">
        <v>1</v>
      </c>
      <c r="I7312" t="n">
        <v>6164.04</v>
      </c>
    </row>
    <row r="7313">
      <c r="A7313" t="inlineStr">
        <is>
          <t>RET007330</t>
        </is>
      </c>
      <c r="B7313" t="inlineStr">
        <is>
          <t>O046216</t>
        </is>
      </c>
      <c r="C7313" s="25" t="n">
        <v>45893</v>
      </c>
      <c r="D7313" t="inlineStr">
        <is>
          <t>Sports</t>
        </is>
      </c>
      <c r="E7313" t="inlineStr">
        <is>
          <t>Central</t>
        </is>
      </c>
      <c r="F7313" t="inlineStr">
        <is>
          <t>Mobile App</t>
        </is>
      </c>
      <c r="G7313" t="inlineStr">
        <is>
          <t>Changed Mind</t>
        </is>
      </c>
      <c r="H7313" t="n">
        <v>1</v>
      </c>
      <c r="I7313" t="n">
        <v>1534.79</v>
      </c>
    </row>
    <row r="7314">
      <c r="A7314" t="inlineStr">
        <is>
          <t>RET007331</t>
        </is>
      </c>
      <c r="B7314" t="inlineStr">
        <is>
          <t>O046227</t>
        </is>
      </c>
      <c r="C7314" s="25" t="n">
        <v>45893</v>
      </c>
      <c r="D7314" t="inlineStr">
        <is>
          <t>Electronics</t>
        </is>
      </c>
      <c r="E7314" t="inlineStr">
        <is>
          <t>South</t>
        </is>
      </c>
      <c r="F7314" t="inlineStr">
        <is>
          <t>Marketplace</t>
        </is>
      </c>
      <c r="G7314" t="inlineStr">
        <is>
          <t>Wrong Item Delivered</t>
        </is>
      </c>
      <c r="H7314" t="n">
        <v>1</v>
      </c>
      <c r="I7314" t="n">
        <v>19415.96</v>
      </c>
    </row>
    <row r="7315">
      <c r="A7315" t="inlineStr">
        <is>
          <t>RET007332</t>
        </is>
      </c>
      <c r="B7315" t="inlineStr">
        <is>
          <t>O046229</t>
        </is>
      </c>
      <c r="C7315" s="25" t="n">
        <v>45893</v>
      </c>
      <c r="D7315" t="inlineStr">
        <is>
          <t>Sports</t>
        </is>
      </c>
      <c r="E7315" t="inlineStr">
        <is>
          <t>West</t>
        </is>
      </c>
      <c r="F7315" t="inlineStr">
        <is>
          <t>Marketplace</t>
        </is>
      </c>
      <c r="G7315" t="inlineStr">
        <is>
          <t>Wrong Item Delivered</t>
        </is>
      </c>
      <c r="H7315" t="n">
        <v>1</v>
      </c>
      <c r="I7315" t="n">
        <v>758.3099999999999</v>
      </c>
    </row>
    <row r="7316">
      <c r="A7316" t="inlineStr">
        <is>
          <t>RET007333</t>
        </is>
      </c>
      <c r="B7316" t="inlineStr">
        <is>
          <t>O046252</t>
        </is>
      </c>
      <c r="C7316" s="25" t="n">
        <v>45893</v>
      </c>
      <c r="D7316" t="inlineStr">
        <is>
          <t>Electronics</t>
        </is>
      </c>
      <c r="E7316" t="inlineStr">
        <is>
          <t>North</t>
        </is>
      </c>
      <c r="F7316" t="inlineStr">
        <is>
          <t>Mobile App</t>
        </is>
      </c>
      <c r="G7316" t="inlineStr">
        <is>
          <t>Changed Mind</t>
        </is>
      </c>
      <c r="H7316" t="n">
        <v>1</v>
      </c>
      <c r="I7316" t="n">
        <v>6903.91</v>
      </c>
    </row>
    <row r="7317">
      <c r="A7317" t="inlineStr">
        <is>
          <t>RET007334</t>
        </is>
      </c>
      <c r="B7317" t="inlineStr">
        <is>
          <t>O046253</t>
        </is>
      </c>
      <c r="C7317" s="25" t="n">
        <v>45893</v>
      </c>
      <c r="D7317" t="inlineStr">
        <is>
          <t>Fashion</t>
        </is>
      </c>
      <c r="E7317" t="inlineStr">
        <is>
          <t>South</t>
        </is>
      </c>
      <c r="F7317" t="inlineStr">
        <is>
          <t>Website</t>
        </is>
      </c>
      <c r="G7317" t="inlineStr">
        <is>
          <t>Size/Fit Issue</t>
        </is>
      </c>
      <c r="H7317" t="n">
        <v>1</v>
      </c>
      <c r="I7317" t="n">
        <v>1332.64</v>
      </c>
    </row>
    <row r="7318">
      <c r="A7318" t="inlineStr">
        <is>
          <t>RET007335</t>
        </is>
      </c>
      <c r="B7318" t="inlineStr">
        <is>
          <t>O046265</t>
        </is>
      </c>
      <c r="C7318" s="25" t="n">
        <v>45894</v>
      </c>
      <c r="D7318" t="inlineStr">
        <is>
          <t>Fashion</t>
        </is>
      </c>
      <c r="E7318" t="inlineStr">
        <is>
          <t>North</t>
        </is>
      </c>
      <c r="F7318" t="inlineStr">
        <is>
          <t>Marketplace</t>
        </is>
      </c>
      <c r="G7318" t="inlineStr">
        <is>
          <t>Damaged in Transit</t>
        </is>
      </c>
      <c r="H7318" t="n">
        <v>2</v>
      </c>
      <c r="I7318" t="n">
        <v>2645.81</v>
      </c>
    </row>
    <row r="7319">
      <c r="A7319" t="inlineStr">
        <is>
          <t>RET007336</t>
        </is>
      </c>
      <c r="B7319" t="inlineStr">
        <is>
          <t>O046267</t>
        </is>
      </c>
      <c r="C7319" s="25" t="n">
        <v>45894</v>
      </c>
      <c r="D7319" t="inlineStr">
        <is>
          <t>Electronics</t>
        </is>
      </c>
      <c r="E7319" t="inlineStr">
        <is>
          <t>South</t>
        </is>
      </c>
      <c r="F7319" t="inlineStr">
        <is>
          <t>Mobile App</t>
        </is>
      </c>
      <c r="G7319" t="inlineStr">
        <is>
          <t>Damaged in Transit</t>
        </is>
      </c>
      <c r="H7319" t="n">
        <v>1</v>
      </c>
      <c r="I7319" t="n">
        <v>15982.91</v>
      </c>
    </row>
    <row r="7320">
      <c r="A7320" t="inlineStr">
        <is>
          <t>RET007337</t>
        </is>
      </c>
      <c r="B7320" t="inlineStr">
        <is>
          <t>O046272</t>
        </is>
      </c>
      <c r="C7320" s="25" t="n">
        <v>45894</v>
      </c>
      <c r="D7320" t="inlineStr">
        <is>
          <t>Grocery</t>
        </is>
      </c>
      <c r="E7320" t="inlineStr">
        <is>
          <t>West</t>
        </is>
      </c>
      <c r="F7320" t="inlineStr">
        <is>
          <t>Mobile App</t>
        </is>
      </c>
      <c r="G7320" t="inlineStr">
        <is>
          <t>Not as Described</t>
        </is>
      </c>
      <c r="H7320" t="n">
        <v>3</v>
      </c>
      <c r="I7320" t="n">
        <v>756.36</v>
      </c>
    </row>
    <row r="7321">
      <c r="A7321" t="inlineStr">
        <is>
          <t>RET007338</t>
        </is>
      </c>
      <c r="B7321" t="inlineStr">
        <is>
          <t>O046286</t>
        </is>
      </c>
      <c r="C7321" s="25" t="n">
        <v>45894</v>
      </c>
      <c r="D7321" t="inlineStr">
        <is>
          <t>Beauty</t>
        </is>
      </c>
      <c r="E7321" t="inlineStr">
        <is>
          <t>West</t>
        </is>
      </c>
      <c r="F7321" t="inlineStr">
        <is>
          <t>Mobile App</t>
        </is>
      </c>
      <c r="G7321" t="inlineStr">
        <is>
          <t>Damaged in Transit</t>
        </is>
      </c>
      <c r="H7321" t="n">
        <v>1</v>
      </c>
      <c r="I7321" t="n">
        <v>358.6</v>
      </c>
    </row>
    <row r="7322">
      <c r="A7322" t="inlineStr">
        <is>
          <t>RET007339</t>
        </is>
      </c>
      <c r="B7322" t="inlineStr">
        <is>
          <t>O046291</t>
        </is>
      </c>
      <c r="C7322" s="25" t="n">
        <v>45894</v>
      </c>
      <c r="D7322" t="inlineStr">
        <is>
          <t>Grocery</t>
        </is>
      </c>
      <c r="E7322" t="inlineStr">
        <is>
          <t>North</t>
        </is>
      </c>
      <c r="F7322" t="inlineStr">
        <is>
          <t>Marketplace</t>
        </is>
      </c>
      <c r="G7322" t="inlineStr">
        <is>
          <t>Not as Described</t>
        </is>
      </c>
      <c r="H7322" t="n">
        <v>2</v>
      </c>
      <c r="I7322" t="n">
        <v>504.24</v>
      </c>
    </row>
    <row r="7323">
      <c r="A7323" t="inlineStr">
        <is>
          <t>RET007340</t>
        </is>
      </c>
      <c r="B7323" t="inlineStr">
        <is>
          <t>O046299</t>
        </is>
      </c>
      <c r="C7323" s="25" t="n">
        <v>45894</v>
      </c>
      <c r="D7323" t="inlineStr">
        <is>
          <t>Fashion</t>
        </is>
      </c>
      <c r="E7323" t="inlineStr">
        <is>
          <t>West</t>
        </is>
      </c>
      <c r="F7323" t="inlineStr">
        <is>
          <t>Mobile App</t>
        </is>
      </c>
      <c r="G7323" t="inlineStr">
        <is>
          <t>Size/Fit Issue</t>
        </is>
      </c>
      <c r="H7323" t="n">
        <v>1</v>
      </c>
      <c r="I7323" t="n">
        <v>844.89</v>
      </c>
    </row>
    <row r="7324">
      <c r="A7324" t="inlineStr">
        <is>
          <t>RET007341</t>
        </is>
      </c>
      <c r="B7324" t="inlineStr">
        <is>
          <t>O046301</t>
        </is>
      </c>
      <c r="C7324" s="25" t="n">
        <v>45894</v>
      </c>
      <c r="D7324" t="inlineStr">
        <is>
          <t>Fashion</t>
        </is>
      </c>
      <c r="E7324" t="inlineStr">
        <is>
          <t>South</t>
        </is>
      </c>
      <c r="F7324" t="inlineStr">
        <is>
          <t>Website</t>
        </is>
      </c>
      <c r="G7324" t="inlineStr">
        <is>
          <t>Size/Fit Issue</t>
        </is>
      </c>
      <c r="H7324" t="n">
        <v>1</v>
      </c>
      <c r="I7324" t="n">
        <v>1129.89</v>
      </c>
    </row>
    <row r="7325">
      <c r="A7325" t="inlineStr">
        <is>
          <t>RET007342</t>
        </is>
      </c>
      <c r="B7325" t="inlineStr">
        <is>
          <t>O046303</t>
        </is>
      </c>
      <c r="C7325" s="25" t="n">
        <v>45894</v>
      </c>
      <c r="D7325" t="inlineStr">
        <is>
          <t>Electronics</t>
        </is>
      </c>
      <c r="E7325" t="inlineStr">
        <is>
          <t>East</t>
        </is>
      </c>
      <c r="F7325" t="inlineStr">
        <is>
          <t>Mobile App</t>
        </is>
      </c>
      <c r="G7325" t="inlineStr">
        <is>
          <t>Defective Product</t>
        </is>
      </c>
      <c r="H7325" t="n">
        <v>1</v>
      </c>
      <c r="I7325" t="n">
        <v>16565.95</v>
      </c>
    </row>
    <row r="7326">
      <c r="A7326" t="inlineStr">
        <is>
          <t>RET007343</t>
        </is>
      </c>
      <c r="B7326" t="inlineStr">
        <is>
          <t>O046306</t>
        </is>
      </c>
      <c r="C7326" s="25" t="n">
        <v>45894</v>
      </c>
      <c r="D7326" t="inlineStr">
        <is>
          <t>Home &amp; Kitchen</t>
        </is>
      </c>
      <c r="E7326" t="inlineStr">
        <is>
          <t>East</t>
        </is>
      </c>
      <c r="F7326" t="inlineStr">
        <is>
          <t>Marketplace</t>
        </is>
      </c>
      <c r="G7326" t="inlineStr">
        <is>
          <t>Defective Product</t>
        </is>
      </c>
      <c r="H7326" t="n">
        <v>1</v>
      </c>
      <c r="I7326" t="n">
        <v>2421.7</v>
      </c>
    </row>
    <row r="7327">
      <c r="A7327" t="inlineStr">
        <is>
          <t>RET007344</t>
        </is>
      </c>
      <c r="B7327" t="inlineStr">
        <is>
          <t>O046308</t>
        </is>
      </c>
      <c r="C7327" s="25" t="n">
        <v>45894</v>
      </c>
      <c r="D7327" t="inlineStr">
        <is>
          <t>Fashion</t>
        </is>
      </c>
      <c r="E7327" t="inlineStr">
        <is>
          <t>East</t>
        </is>
      </c>
      <c r="F7327" t="inlineStr">
        <is>
          <t>Mobile App</t>
        </is>
      </c>
      <c r="G7327" t="inlineStr">
        <is>
          <t>Size/Fit Issue</t>
        </is>
      </c>
      <c r="H7327" t="n">
        <v>1</v>
      </c>
      <c r="I7327" t="n">
        <v>1030.87</v>
      </c>
    </row>
    <row r="7328">
      <c r="A7328" t="inlineStr">
        <is>
          <t>RET007345</t>
        </is>
      </c>
      <c r="B7328" t="inlineStr">
        <is>
          <t>O046309</t>
        </is>
      </c>
      <c r="C7328" s="25" t="n">
        <v>45894</v>
      </c>
      <c r="D7328" t="inlineStr">
        <is>
          <t>Fashion</t>
        </is>
      </c>
      <c r="E7328" t="inlineStr">
        <is>
          <t>West</t>
        </is>
      </c>
      <c r="F7328" t="inlineStr">
        <is>
          <t>Marketplace</t>
        </is>
      </c>
      <c r="G7328" t="inlineStr">
        <is>
          <t>Late Delivery</t>
        </is>
      </c>
      <c r="H7328" t="n">
        <v>1</v>
      </c>
      <c r="I7328" t="n">
        <v>718.24</v>
      </c>
    </row>
    <row r="7329">
      <c r="A7329" t="inlineStr">
        <is>
          <t>RET007346</t>
        </is>
      </c>
      <c r="B7329" t="inlineStr">
        <is>
          <t>O046310</t>
        </is>
      </c>
      <c r="C7329" s="25" t="n">
        <v>45894</v>
      </c>
      <c r="D7329" t="inlineStr">
        <is>
          <t>Sports</t>
        </is>
      </c>
      <c r="E7329" t="inlineStr">
        <is>
          <t>Central</t>
        </is>
      </c>
      <c r="F7329" t="inlineStr">
        <is>
          <t>Website</t>
        </is>
      </c>
      <c r="G7329" t="inlineStr">
        <is>
          <t>Defective Product</t>
        </is>
      </c>
      <c r="H7329" t="n">
        <v>1</v>
      </c>
      <c r="I7329" t="n">
        <v>3071.26</v>
      </c>
    </row>
    <row r="7330">
      <c r="A7330" t="inlineStr">
        <is>
          <t>RET007347</t>
        </is>
      </c>
      <c r="B7330" t="inlineStr">
        <is>
          <t>O046311</t>
        </is>
      </c>
      <c r="C7330" s="25" t="n">
        <v>45894</v>
      </c>
      <c r="D7330" t="inlineStr">
        <is>
          <t>Fashion</t>
        </is>
      </c>
      <c r="E7330" t="inlineStr">
        <is>
          <t>East</t>
        </is>
      </c>
      <c r="F7330" t="inlineStr">
        <is>
          <t>Website</t>
        </is>
      </c>
      <c r="G7330" t="inlineStr">
        <is>
          <t>Defective Product</t>
        </is>
      </c>
      <c r="H7330" t="n">
        <v>1</v>
      </c>
      <c r="I7330" t="n">
        <v>766.85</v>
      </c>
    </row>
    <row r="7331">
      <c r="A7331" t="inlineStr">
        <is>
          <t>RET007348</t>
        </is>
      </c>
      <c r="B7331" t="inlineStr">
        <is>
          <t>O046337</t>
        </is>
      </c>
      <c r="C7331" s="25" t="n">
        <v>45895</v>
      </c>
      <c r="D7331" t="inlineStr">
        <is>
          <t>Books</t>
        </is>
      </c>
      <c r="E7331" t="inlineStr">
        <is>
          <t>West</t>
        </is>
      </c>
      <c r="F7331" t="inlineStr">
        <is>
          <t>Website</t>
        </is>
      </c>
      <c r="G7331" t="inlineStr">
        <is>
          <t>Wrong Item Delivered</t>
        </is>
      </c>
      <c r="H7331" t="n">
        <v>1</v>
      </c>
      <c r="I7331" t="n">
        <v>266.13</v>
      </c>
    </row>
    <row r="7332">
      <c r="A7332" t="inlineStr">
        <is>
          <t>RET007349</t>
        </is>
      </c>
      <c r="B7332" t="inlineStr">
        <is>
          <t>O046357</t>
        </is>
      </c>
      <c r="C7332" s="25" t="n">
        <v>45895</v>
      </c>
      <c r="D7332" t="inlineStr">
        <is>
          <t>Books</t>
        </is>
      </c>
      <c r="E7332" t="inlineStr">
        <is>
          <t>Central</t>
        </is>
      </c>
      <c r="F7332" t="inlineStr">
        <is>
          <t>Marketplace</t>
        </is>
      </c>
      <c r="G7332" t="inlineStr">
        <is>
          <t>Wrong Item Delivered</t>
        </is>
      </c>
      <c r="H7332" t="n">
        <v>1</v>
      </c>
      <c r="I7332" t="n">
        <v>330.05</v>
      </c>
    </row>
    <row r="7333">
      <c r="A7333" t="inlineStr">
        <is>
          <t>RET007350</t>
        </is>
      </c>
      <c r="B7333" t="inlineStr">
        <is>
          <t>O046367</t>
        </is>
      </c>
      <c r="C7333" s="25" t="n">
        <v>45895</v>
      </c>
      <c r="D7333" t="inlineStr">
        <is>
          <t>Fashion</t>
        </is>
      </c>
      <c r="E7333" t="inlineStr">
        <is>
          <t>South</t>
        </is>
      </c>
      <c r="F7333" t="inlineStr">
        <is>
          <t>Mobile App</t>
        </is>
      </c>
      <c r="G7333" t="inlineStr">
        <is>
          <t>Changed Mind</t>
        </is>
      </c>
      <c r="H7333" t="n">
        <v>1</v>
      </c>
      <c r="I7333" t="n">
        <v>1406.67</v>
      </c>
    </row>
    <row r="7334">
      <c r="A7334" t="inlineStr">
        <is>
          <t>RET007351</t>
        </is>
      </c>
      <c r="B7334" t="inlineStr">
        <is>
          <t>O046387</t>
        </is>
      </c>
      <c r="C7334" s="25" t="n">
        <v>45896</v>
      </c>
      <c r="D7334" t="inlineStr">
        <is>
          <t>Fashion</t>
        </is>
      </c>
      <c r="E7334" t="inlineStr">
        <is>
          <t>Central</t>
        </is>
      </c>
      <c r="F7334" t="inlineStr">
        <is>
          <t>Mobile App</t>
        </is>
      </c>
      <c r="G7334" t="inlineStr">
        <is>
          <t>Changed Mind</t>
        </is>
      </c>
      <c r="H7334" t="n">
        <v>2</v>
      </c>
      <c r="I7334" t="n">
        <v>4800.14</v>
      </c>
    </row>
    <row r="7335">
      <c r="A7335" t="inlineStr">
        <is>
          <t>RET007352</t>
        </is>
      </c>
      <c r="B7335" t="inlineStr">
        <is>
          <t>O046390</t>
        </is>
      </c>
      <c r="C7335" s="25" t="n">
        <v>45896</v>
      </c>
      <c r="D7335" t="inlineStr">
        <is>
          <t>Fashion</t>
        </is>
      </c>
      <c r="E7335" t="inlineStr">
        <is>
          <t>South</t>
        </is>
      </c>
      <c r="F7335" t="inlineStr">
        <is>
          <t>Website</t>
        </is>
      </c>
      <c r="G7335" t="inlineStr">
        <is>
          <t>Not as Described</t>
        </is>
      </c>
      <c r="H7335" t="n">
        <v>1</v>
      </c>
      <c r="I7335" t="n">
        <v>993.99</v>
      </c>
    </row>
    <row r="7336">
      <c r="A7336" t="inlineStr">
        <is>
          <t>RET007353</t>
        </is>
      </c>
      <c r="B7336" t="inlineStr">
        <is>
          <t>O046390</t>
        </is>
      </c>
      <c r="C7336" s="25" t="n">
        <v>45896</v>
      </c>
      <c r="D7336" t="inlineStr">
        <is>
          <t>Electronics</t>
        </is>
      </c>
      <c r="E7336" t="inlineStr">
        <is>
          <t>South</t>
        </is>
      </c>
      <c r="F7336" t="inlineStr">
        <is>
          <t>Website</t>
        </is>
      </c>
      <c r="G7336" t="inlineStr">
        <is>
          <t>Changed Mind</t>
        </is>
      </c>
      <c r="H7336" t="n">
        <v>1</v>
      </c>
      <c r="I7336" t="n">
        <v>5372.9</v>
      </c>
    </row>
    <row r="7337">
      <c r="A7337" t="inlineStr">
        <is>
          <t>RET007354</t>
        </is>
      </c>
      <c r="B7337" t="inlineStr">
        <is>
          <t>O046394</t>
        </is>
      </c>
      <c r="C7337" s="25" t="n">
        <v>45896</v>
      </c>
      <c r="D7337" t="inlineStr">
        <is>
          <t>Home &amp; Kitchen</t>
        </is>
      </c>
      <c r="E7337" t="inlineStr">
        <is>
          <t>West</t>
        </is>
      </c>
      <c r="F7337" t="inlineStr">
        <is>
          <t>Marketplace</t>
        </is>
      </c>
      <c r="G7337" t="inlineStr">
        <is>
          <t>Damaged in Transit</t>
        </is>
      </c>
      <c r="H7337" t="n">
        <v>2</v>
      </c>
      <c r="I7337" t="n">
        <v>4797.22</v>
      </c>
    </row>
    <row r="7338">
      <c r="A7338" t="inlineStr">
        <is>
          <t>RET007355</t>
        </is>
      </c>
      <c r="B7338" t="inlineStr">
        <is>
          <t>O046405</t>
        </is>
      </c>
      <c r="C7338" s="25" t="n">
        <v>45896</v>
      </c>
      <c r="D7338" t="inlineStr">
        <is>
          <t>Books</t>
        </is>
      </c>
      <c r="E7338" t="inlineStr">
        <is>
          <t>Central</t>
        </is>
      </c>
      <c r="F7338" t="inlineStr">
        <is>
          <t>Mobile App</t>
        </is>
      </c>
      <c r="G7338" t="inlineStr">
        <is>
          <t>Late Delivery</t>
        </is>
      </c>
      <c r="H7338" t="n">
        <v>1</v>
      </c>
      <c r="I7338" t="n">
        <v>261.86</v>
      </c>
    </row>
    <row r="7339">
      <c r="A7339" t="inlineStr">
        <is>
          <t>RET007357</t>
        </is>
      </c>
      <c r="B7339" t="inlineStr">
        <is>
          <t>O046418</t>
        </is>
      </c>
      <c r="C7339" s="25" t="n">
        <v>45896</v>
      </c>
      <c r="D7339" t="inlineStr">
        <is>
          <t>Electronics</t>
        </is>
      </c>
      <c r="E7339" t="inlineStr">
        <is>
          <t>West</t>
        </is>
      </c>
      <c r="F7339" t="inlineStr">
        <is>
          <t>Website</t>
        </is>
      </c>
      <c r="G7339" t="inlineStr">
        <is>
          <t>Changed Mind</t>
        </is>
      </c>
      <c r="H7339" t="n">
        <v>1</v>
      </c>
      <c r="I7339" t="n">
        <v>7310.53</v>
      </c>
    </row>
    <row r="7340">
      <c r="A7340" t="inlineStr">
        <is>
          <t>RET007358</t>
        </is>
      </c>
      <c r="B7340" t="inlineStr">
        <is>
          <t>O046418</t>
        </is>
      </c>
      <c r="C7340" s="25" t="n">
        <v>45896</v>
      </c>
      <c r="D7340" t="inlineStr">
        <is>
          <t>Fashion</t>
        </is>
      </c>
      <c r="E7340" t="inlineStr">
        <is>
          <t>West</t>
        </is>
      </c>
      <c r="F7340" t="inlineStr">
        <is>
          <t>Website</t>
        </is>
      </c>
      <c r="G7340" t="inlineStr">
        <is>
          <t>Size/Fit Issue</t>
        </is>
      </c>
      <c r="H7340" t="n">
        <v>1</v>
      </c>
      <c r="I7340" t="n">
        <v>1571.08</v>
      </c>
    </row>
    <row r="7341">
      <c r="A7341" t="inlineStr">
        <is>
          <t>RET007359</t>
        </is>
      </c>
      <c r="B7341" t="inlineStr">
        <is>
          <t>O046419</t>
        </is>
      </c>
      <c r="C7341" s="25" t="n">
        <v>45896</v>
      </c>
      <c r="D7341" t="inlineStr">
        <is>
          <t>Fashion</t>
        </is>
      </c>
      <c r="E7341" t="inlineStr">
        <is>
          <t>West</t>
        </is>
      </c>
      <c r="F7341" t="inlineStr">
        <is>
          <t>Marketplace</t>
        </is>
      </c>
      <c r="G7341" t="inlineStr">
        <is>
          <t>Not as Described</t>
        </is>
      </c>
      <c r="H7341" t="n">
        <v>1</v>
      </c>
      <c r="I7341" t="n">
        <v>1160.07</v>
      </c>
    </row>
    <row r="7342">
      <c r="A7342" t="inlineStr">
        <is>
          <t>RET007360</t>
        </is>
      </c>
      <c r="B7342" t="inlineStr">
        <is>
          <t>O046427</t>
        </is>
      </c>
      <c r="C7342" s="25" t="n">
        <v>45896</v>
      </c>
      <c r="D7342" t="inlineStr">
        <is>
          <t>Fashion</t>
        </is>
      </c>
      <c r="E7342" t="inlineStr">
        <is>
          <t>South</t>
        </is>
      </c>
      <c r="F7342" t="inlineStr">
        <is>
          <t>Retail Store</t>
        </is>
      </c>
      <c r="G7342" t="inlineStr">
        <is>
          <t>Size/Fit Issue</t>
        </is>
      </c>
      <c r="H7342" t="n">
        <v>1</v>
      </c>
      <c r="I7342" t="n">
        <v>3091.81</v>
      </c>
    </row>
    <row r="7343">
      <c r="A7343" t="inlineStr">
        <is>
          <t>RET007361</t>
        </is>
      </c>
      <c r="B7343" t="inlineStr">
        <is>
          <t>O046433</t>
        </is>
      </c>
      <c r="C7343" s="25" t="n">
        <v>45897</v>
      </c>
      <c r="D7343" t="inlineStr">
        <is>
          <t>Fashion</t>
        </is>
      </c>
      <c r="E7343" t="inlineStr">
        <is>
          <t>South</t>
        </is>
      </c>
      <c r="F7343" t="inlineStr">
        <is>
          <t>Marketplace</t>
        </is>
      </c>
      <c r="G7343" t="inlineStr">
        <is>
          <t>Size/Fit Issue</t>
        </is>
      </c>
      <c r="H7343" t="n">
        <v>1</v>
      </c>
      <c r="I7343" t="n">
        <v>1074.73</v>
      </c>
    </row>
    <row r="7344">
      <c r="A7344" t="inlineStr">
        <is>
          <t>RET007362</t>
        </is>
      </c>
      <c r="B7344" t="inlineStr">
        <is>
          <t>O046435</t>
        </is>
      </c>
      <c r="C7344" s="25" t="n">
        <v>45897</v>
      </c>
      <c r="D7344" t="inlineStr">
        <is>
          <t>Fashion</t>
        </is>
      </c>
      <c r="E7344" t="inlineStr">
        <is>
          <t>South</t>
        </is>
      </c>
      <c r="F7344" t="inlineStr">
        <is>
          <t>Marketplace</t>
        </is>
      </c>
      <c r="G7344" t="inlineStr">
        <is>
          <t>Wrong Item Delivered</t>
        </is>
      </c>
      <c r="H7344" t="n">
        <v>1</v>
      </c>
      <c r="I7344" t="n">
        <v>563.62</v>
      </c>
    </row>
    <row r="7345">
      <c r="A7345" t="inlineStr">
        <is>
          <t>RET007363</t>
        </is>
      </c>
      <c r="B7345" t="inlineStr">
        <is>
          <t>O046469</t>
        </is>
      </c>
      <c r="C7345" s="25" t="n">
        <v>45897</v>
      </c>
      <c r="D7345" t="inlineStr">
        <is>
          <t>Electronics</t>
        </is>
      </c>
      <c r="E7345" t="inlineStr">
        <is>
          <t>West</t>
        </is>
      </c>
      <c r="F7345" t="inlineStr">
        <is>
          <t>Marketplace</t>
        </is>
      </c>
      <c r="G7345" t="inlineStr">
        <is>
          <t>Damaged in Transit</t>
        </is>
      </c>
      <c r="H7345" t="n">
        <v>1</v>
      </c>
      <c r="I7345" t="n">
        <v>8504.84</v>
      </c>
    </row>
    <row r="7346">
      <c r="A7346" t="inlineStr">
        <is>
          <t>RET007364</t>
        </is>
      </c>
      <c r="B7346" t="inlineStr">
        <is>
          <t>O046480</t>
        </is>
      </c>
      <c r="C7346" s="25" t="n">
        <v>45898</v>
      </c>
      <c r="D7346" t="inlineStr">
        <is>
          <t>Fashion</t>
        </is>
      </c>
      <c r="E7346" t="inlineStr">
        <is>
          <t>West</t>
        </is>
      </c>
      <c r="F7346" t="inlineStr">
        <is>
          <t>Mobile App</t>
        </is>
      </c>
      <c r="G7346" t="inlineStr">
        <is>
          <t>Late Delivery</t>
        </is>
      </c>
      <c r="H7346" t="n">
        <v>1</v>
      </c>
      <c r="I7346" t="n">
        <v>1617.15</v>
      </c>
    </row>
    <row r="7347">
      <c r="A7347" t="inlineStr">
        <is>
          <t>RET007365</t>
        </is>
      </c>
      <c r="B7347" t="inlineStr">
        <is>
          <t>O046486</t>
        </is>
      </c>
      <c r="C7347" s="25" t="n">
        <v>45898</v>
      </c>
      <c r="D7347" t="inlineStr">
        <is>
          <t>Electronics</t>
        </is>
      </c>
      <c r="E7347" t="inlineStr">
        <is>
          <t>East</t>
        </is>
      </c>
      <c r="F7347" t="inlineStr">
        <is>
          <t>Marketplace</t>
        </is>
      </c>
      <c r="G7347" t="inlineStr">
        <is>
          <t>Damaged in Transit</t>
        </is>
      </c>
      <c r="H7347" t="n">
        <v>1</v>
      </c>
      <c r="I7347" t="n">
        <v>16501.59</v>
      </c>
    </row>
    <row r="7348">
      <c r="A7348" t="inlineStr">
        <is>
          <t>RET007366</t>
        </is>
      </c>
      <c r="B7348" t="inlineStr">
        <is>
          <t>O046494</t>
        </is>
      </c>
      <c r="C7348" s="25" t="n">
        <v>45898</v>
      </c>
      <c r="D7348" t="inlineStr">
        <is>
          <t>Fashion</t>
        </is>
      </c>
      <c r="E7348" t="inlineStr">
        <is>
          <t>East</t>
        </is>
      </c>
      <c r="F7348" t="inlineStr">
        <is>
          <t>Marketplace</t>
        </is>
      </c>
      <c r="G7348" t="inlineStr">
        <is>
          <t>Size/Fit Issue</t>
        </is>
      </c>
      <c r="H7348" t="n">
        <v>2</v>
      </c>
      <c r="I7348" t="n">
        <v>1909.13</v>
      </c>
    </row>
    <row r="7349">
      <c r="A7349" t="inlineStr">
        <is>
          <t>RET007367</t>
        </is>
      </c>
      <c r="B7349" t="inlineStr">
        <is>
          <t>O046501</t>
        </is>
      </c>
      <c r="C7349" s="25" t="n">
        <v>45898</v>
      </c>
      <c r="D7349" t="inlineStr">
        <is>
          <t>Books</t>
        </is>
      </c>
      <c r="E7349" t="inlineStr">
        <is>
          <t>East</t>
        </is>
      </c>
      <c r="F7349" t="inlineStr">
        <is>
          <t>Website</t>
        </is>
      </c>
      <c r="G7349" t="inlineStr">
        <is>
          <t>Defective Product</t>
        </is>
      </c>
      <c r="H7349" t="n">
        <v>1</v>
      </c>
      <c r="I7349" t="n">
        <v>366.66</v>
      </c>
    </row>
    <row r="7350">
      <c r="A7350" t="inlineStr">
        <is>
          <t>RET007368</t>
        </is>
      </c>
      <c r="B7350" t="inlineStr">
        <is>
          <t>O046515</t>
        </is>
      </c>
      <c r="C7350" s="25" t="n">
        <v>45898</v>
      </c>
      <c r="D7350" t="inlineStr">
        <is>
          <t>Fashion</t>
        </is>
      </c>
      <c r="E7350" t="inlineStr">
        <is>
          <t>South</t>
        </is>
      </c>
      <c r="F7350" t="inlineStr">
        <is>
          <t>Website</t>
        </is>
      </c>
      <c r="G7350" t="inlineStr">
        <is>
          <t>Size/Fit Issue</t>
        </is>
      </c>
      <c r="H7350" t="n">
        <v>1</v>
      </c>
      <c r="I7350" t="n">
        <v>2660.25</v>
      </c>
    </row>
    <row r="7351">
      <c r="A7351" t="inlineStr">
        <is>
          <t>RET007369</t>
        </is>
      </c>
      <c r="B7351" t="inlineStr">
        <is>
          <t>O046547</t>
        </is>
      </c>
      <c r="C7351" s="25" t="n">
        <v>45899</v>
      </c>
      <c r="D7351" t="inlineStr">
        <is>
          <t>Fashion</t>
        </is>
      </c>
      <c r="E7351" t="inlineStr">
        <is>
          <t>Central</t>
        </is>
      </c>
      <c r="F7351" t="inlineStr">
        <is>
          <t>Website</t>
        </is>
      </c>
      <c r="G7351" t="inlineStr">
        <is>
          <t>Size/Fit Issue</t>
        </is>
      </c>
      <c r="H7351" t="n">
        <v>1</v>
      </c>
      <c r="I7351" t="n">
        <v>1307.65</v>
      </c>
    </row>
    <row r="7352">
      <c r="A7352" t="inlineStr">
        <is>
          <t>RET007370</t>
        </is>
      </c>
      <c r="B7352" t="inlineStr">
        <is>
          <t>O046548</t>
        </is>
      </c>
      <c r="C7352" s="25" t="n">
        <v>45899</v>
      </c>
      <c r="D7352" t="inlineStr">
        <is>
          <t>Fashion</t>
        </is>
      </c>
      <c r="E7352" t="inlineStr">
        <is>
          <t>East</t>
        </is>
      </c>
      <c r="F7352" t="inlineStr">
        <is>
          <t>Mobile App</t>
        </is>
      </c>
      <c r="G7352" t="inlineStr">
        <is>
          <t>Damaged in Transit</t>
        </is>
      </c>
      <c r="H7352" t="n">
        <v>1</v>
      </c>
      <c r="I7352" t="n">
        <v>563.62</v>
      </c>
    </row>
    <row r="7353">
      <c r="A7353" t="inlineStr">
        <is>
          <t>RET007371</t>
        </is>
      </c>
      <c r="B7353" t="inlineStr">
        <is>
          <t>O046558</t>
        </is>
      </c>
      <c r="C7353" s="25" t="n">
        <v>45899</v>
      </c>
      <c r="D7353" t="inlineStr">
        <is>
          <t>Fashion</t>
        </is>
      </c>
      <c r="E7353" t="inlineStr">
        <is>
          <t>East</t>
        </is>
      </c>
      <c r="F7353" t="inlineStr">
        <is>
          <t>Mobile App</t>
        </is>
      </c>
      <c r="G7353" t="inlineStr">
        <is>
          <t>Late Delivery</t>
        </is>
      </c>
      <c r="H7353" t="n">
        <v>1</v>
      </c>
      <c r="I7353" t="n">
        <v>1001.67</v>
      </c>
    </row>
    <row r="7354">
      <c r="A7354" t="inlineStr">
        <is>
          <t>RET007372</t>
        </is>
      </c>
      <c r="B7354" t="inlineStr">
        <is>
          <t>O046568</t>
        </is>
      </c>
      <c r="C7354" s="25" t="n">
        <v>45899</v>
      </c>
      <c r="D7354" t="inlineStr">
        <is>
          <t>Fashion</t>
        </is>
      </c>
      <c r="E7354" t="inlineStr">
        <is>
          <t>Central</t>
        </is>
      </c>
      <c r="F7354" t="inlineStr">
        <is>
          <t>Website</t>
        </is>
      </c>
      <c r="G7354" t="inlineStr">
        <is>
          <t>Size/Fit Issue</t>
        </is>
      </c>
      <c r="H7354" t="n">
        <v>1</v>
      </c>
      <c r="I7354" t="n">
        <v>718.24</v>
      </c>
    </row>
    <row r="7355">
      <c r="A7355" t="inlineStr">
        <is>
          <t>RET007373</t>
        </is>
      </c>
      <c r="B7355" t="inlineStr">
        <is>
          <t>O046570</t>
        </is>
      </c>
      <c r="C7355" s="25" t="n">
        <v>45899</v>
      </c>
      <c r="D7355" t="inlineStr">
        <is>
          <t>Fashion</t>
        </is>
      </c>
      <c r="E7355" t="inlineStr">
        <is>
          <t>West</t>
        </is>
      </c>
      <c r="F7355" t="inlineStr">
        <is>
          <t>Mobile App</t>
        </is>
      </c>
      <c r="G7355" t="inlineStr">
        <is>
          <t>Size/Fit Issue</t>
        </is>
      </c>
      <c r="H7355" t="n">
        <v>1</v>
      </c>
      <c r="I7355" t="n">
        <v>2800.26</v>
      </c>
    </row>
    <row r="7356">
      <c r="A7356" t="inlineStr">
        <is>
          <t>RET007374</t>
        </is>
      </c>
      <c r="B7356" t="inlineStr">
        <is>
          <t>O046575</t>
        </is>
      </c>
      <c r="C7356" s="25" t="n">
        <v>45899</v>
      </c>
      <c r="D7356" t="inlineStr">
        <is>
          <t>Fashion</t>
        </is>
      </c>
      <c r="E7356" t="inlineStr">
        <is>
          <t>East</t>
        </is>
      </c>
      <c r="F7356" t="inlineStr">
        <is>
          <t>Mobile App</t>
        </is>
      </c>
      <c r="G7356" t="inlineStr">
        <is>
          <t>Size/Fit Issue</t>
        </is>
      </c>
      <c r="H7356" t="n">
        <v>1</v>
      </c>
      <c r="I7356" t="n">
        <v>1507.86</v>
      </c>
    </row>
    <row r="7357">
      <c r="A7357" t="inlineStr">
        <is>
          <t>RET007375</t>
        </is>
      </c>
      <c r="B7357" t="inlineStr">
        <is>
          <t>O046580</t>
        </is>
      </c>
      <c r="C7357" s="25" t="n">
        <v>45899</v>
      </c>
      <c r="D7357" t="inlineStr">
        <is>
          <t>Beauty</t>
        </is>
      </c>
      <c r="E7357" t="inlineStr">
        <is>
          <t>South</t>
        </is>
      </c>
      <c r="F7357" t="inlineStr">
        <is>
          <t>Marketplace</t>
        </is>
      </c>
      <c r="G7357" t="inlineStr">
        <is>
          <t>Defective Product</t>
        </is>
      </c>
      <c r="H7357" t="n">
        <v>1</v>
      </c>
      <c r="I7357" t="n">
        <v>670.7</v>
      </c>
    </row>
    <row r="7358">
      <c r="A7358" t="inlineStr">
        <is>
          <t>RET007376</t>
        </is>
      </c>
      <c r="B7358" t="inlineStr">
        <is>
          <t>O046583</t>
        </is>
      </c>
      <c r="C7358" s="25" t="n">
        <v>45899</v>
      </c>
      <c r="D7358" t="inlineStr">
        <is>
          <t>Fashion</t>
        </is>
      </c>
      <c r="E7358" t="inlineStr">
        <is>
          <t>South</t>
        </is>
      </c>
      <c r="F7358" t="inlineStr">
        <is>
          <t>Website</t>
        </is>
      </c>
      <c r="G7358" t="inlineStr">
        <is>
          <t>Damaged in Transit</t>
        </is>
      </c>
      <c r="H7358" t="n">
        <v>1</v>
      </c>
      <c r="I7358" t="n">
        <v>1324.47</v>
      </c>
    </row>
    <row r="7359">
      <c r="A7359" t="inlineStr">
        <is>
          <t>RET007377</t>
        </is>
      </c>
      <c r="B7359" t="inlineStr">
        <is>
          <t>O046584</t>
        </is>
      </c>
      <c r="C7359" s="25" t="n">
        <v>45899</v>
      </c>
      <c r="D7359" t="inlineStr">
        <is>
          <t>Electronics</t>
        </is>
      </c>
      <c r="E7359" t="inlineStr">
        <is>
          <t>West</t>
        </is>
      </c>
      <c r="F7359" t="inlineStr">
        <is>
          <t>Retail Store</t>
        </is>
      </c>
      <c r="G7359" t="inlineStr">
        <is>
          <t>Wrong Item Delivered</t>
        </is>
      </c>
      <c r="H7359" t="n">
        <v>1</v>
      </c>
      <c r="I7359" t="n">
        <v>9224.969999999999</v>
      </c>
    </row>
    <row r="7360">
      <c r="A7360" t="inlineStr">
        <is>
          <t>RET007378</t>
        </is>
      </c>
      <c r="B7360" t="inlineStr">
        <is>
          <t>O046586</t>
        </is>
      </c>
      <c r="C7360" s="25" t="n">
        <v>45899</v>
      </c>
      <c r="D7360" t="inlineStr">
        <is>
          <t>Electronics</t>
        </is>
      </c>
      <c r="E7360" t="inlineStr">
        <is>
          <t>West</t>
        </is>
      </c>
      <c r="F7360" t="inlineStr">
        <is>
          <t>Marketplace</t>
        </is>
      </c>
      <c r="G7360" t="inlineStr">
        <is>
          <t>Damaged in Transit</t>
        </is>
      </c>
      <c r="H7360" t="n">
        <v>1</v>
      </c>
      <c r="I7360" t="n">
        <v>35623.09</v>
      </c>
    </row>
    <row r="7361">
      <c r="A7361" t="inlineStr">
        <is>
          <t>RET007379</t>
        </is>
      </c>
      <c r="B7361" t="inlineStr">
        <is>
          <t>O046591</t>
        </is>
      </c>
      <c r="C7361" s="25" t="n">
        <v>45899</v>
      </c>
      <c r="D7361" t="inlineStr">
        <is>
          <t>Fashion</t>
        </is>
      </c>
      <c r="E7361" t="inlineStr">
        <is>
          <t>South</t>
        </is>
      </c>
      <c r="F7361" t="inlineStr">
        <is>
          <t>Mobile App</t>
        </is>
      </c>
      <c r="G7361" t="inlineStr">
        <is>
          <t>Size/Fit Issue</t>
        </is>
      </c>
      <c r="H7361" t="n">
        <v>1</v>
      </c>
      <c r="I7361" t="n">
        <v>944.29</v>
      </c>
    </row>
    <row r="7362">
      <c r="A7362" t="inlineStr">
        <is>
          <t>RET007380</t>
        </is>
      </c>
      <c r="B7362" t="inlineStr">
        <is>
          <t>O046601</t>
        </is>
      </c>
      <c r="C7362" s="25" t="n">
        <v>45899</v>
      </c>
      <c r="D7362" t="inlineStr">
        <is>
          <t>Home &amp; Kitchen</t>
        </is>
      </c>
      <c r="E7362" t="inlineStr">
        <is>
          <t>North</t>
        </is>
      </c>
      <c r="F7362" t="inlineStr">
        <is>
          <t>Mobile App</t>
        </is>
      </c>
      <c r="G7362" t="inlineStr">
        <is>
          <t>Damaged in Transit</t>
        </is>
      </c>
      <c r="H7362" t="n">
        <v>1</v>
      </c>
      <c r="I7362" t="n">
        <v>4026.85</v>
      </c>
    </row>
    <row r="7363">
      <c r="A7363" t="inlineStr">
        <is>
          <t>RET007381</t>
        </is>
      </c>
      <c r="B7363" t="inlineStr">
        <is>
          <t>O046605</t>
        </is>
      </c>
      <c r="C7363" s="25" t="n">
        <v>45900</v>
      </c>
      <c r="D7363" t="inlineStr">
        <is>
          <t>Beauty</t>
        </is>
      </c>
      <c r="E7363" t="inlineStr">
        <is>
          <t>South</t>
        </is>
      </c>
      <c r="F7363" t="inlineStr">
        <is>
          <t>Marketplace</t>
        </is>
      </c>
      <c r="G7363" t="inlineStr">
        <is>
          <t>Wrong Item Delivered</t>
        </is>
      </c>
      <c r="H7363" t="n">
        <v>1</v>
      </c>
      <c r="I7363" t="n">
        <v>524.6799999999999</v>
      </c>
    </row>
    <row r="7364">
      <c r="A7364" t="inlineStr">
        <is>
          <t>RET007382</t>
        </is>
      </c>
      <c r="B7364" t="inlineStr">
        <is>
          <t>O046606</t>
        </is>
      </c>
      <c r="C7364" s="25" t="n">
        <v>45900</v>
      </c>
      <c r="D7364" t="inlineStr">
        <is>
          <t>Fashion</t>
        </is>
      </c>
      <c r="E7364" t="inlineStr">
        <is>
          <t>South</t>
        </is>
      </c>
      <c r="F7364" t="inlineStr">
        <is>
          <t>Marketplace</t>
        </is>
      </c>
      <c r="G7364" t="inlineStr">
        <is>
          <t>Size/Fit Issue</t>
        </is>
      </c>
      <c r="H7364" t="n">
        <v>1</v>
      </c>
      <c r="I7364" t="n">
        <v>495.48</v>
      </c>
    </row>
    <row r="7365">
      <c r="A7365" t="inlineStr">
        <is>
          <t>RET007383</t>
        </is>
      </c>
      <c r="B7365" t="inlineStr">
        <is>
          <t>O046628</t>
        </is>
      </c>
      <c r="C7365" s="25" t="n">
        <v>45900</v>
      </c>
      <c r="D7365" t="inlineStr">
        <is>
          <t>Fashion</t>
        </is>
      </c>
      <c r="E7365" t="inlineStr">
        <is>
          <t>West</t>
        </is>
      </c>
      <c r="F7365" t="inlineStr">
        <is>
          <t>Website</t>
        </is>
      </c>
      <c r="G7365" t="inlineStr">
        <is>
          <t>Size/Fit Issue</t>
        </is>
      </c>
      <c r="H7365" t="n">
        <v>2</v>
      </c>
      <c r="I7365" t="n">
        <v>1436.47</v>
      </c>
    </row>
    <row r="7366">
      <c r="A7366" t="inlineStr">
        <is>
          <t>RET007384</t>
        </is>
      </c>
      <c r="B7366" t="inlineStr">
        <is>
          <t>O046634</t>
        </is>
      </c>
      <c r="C7366" s="25" t="n">
        <v>45900</v>
      </c>
      <c r="D7366" t="inlineStr">
        <is>
          <t>Fashion</t>
        </is>
      </c>
      <c r="E7366" t="inlineStr">
        <is>
          <t>West</t>
        </is>
      </c>
      <c r="F7366" t="inlineStr">
        <is>
          <t>Mobile App</t>
        </is>
      </c>
      <c r="G7366" t="inlineStr">
        <is>
          <t>Size/Fit Issue</t>
        </is>
      </c>
      <c r="H7366" t="n">
        <v>1</v>
      </c>
      <c r="I7366" t="n">
        <v>1751.22</v>
      </c>
    </row>
    <row r="7367">
      <c r="A7367" t="inlineStr">
        <is>
          <t>RET007385</t>
        </is>
      </c>
      <c r="B7367" t="inlineStr">
        <is>
          <t>O046636</t>
        </is>
      </c>
      <c r="C7367" s="25" t="n">
        <v>45900</v>
      </c>
      <c r="D7367" t="inlineStr">
        <is>
          <t>Home &amp; Kitchen</t>
        </is>
      </c>
      <c r="E7367" t="inlineStr">
        <is>
          <t>South</t>
        </is>
      </c>
      <c r="F7367" t="inlineStr">
        <is>
          <t>Marketplace</t>
        </is>
      </c>
      <c r="G7367" t="inlineStr">
        <is>
          <t>Not Specified</t>
        </is>
      </c>
      <c r="H7367" t="n">
        <v>1</v>
      </c>
      <c r="I7367" t="n">
        <v>1180.62</v>
      </c>
    </row>
    <row r="7368">
      <c r="A7368" t="inlineStr">
        <is>
          <t>RET007386</t>
        </is>
      </c>
      <c r="B7368" t="inlineStr">
        <is>
          <t>O046652</t>
        </is>
      </c>
      <c r="C7368" s="25" t="n">
        <v>45900</v>
      </c>
      <c r="D7368" t="inlineStr">
        <is>
          <t>Fashion</t>
        </is>
      </c>
      <c r="E7368" t="inlineStr">
        <is>
          <t>East</t>
        </is>
      </c>
      <c r="F7368" t="inlineStr">
        <is>
          <t>Website</t>
        </is>
      </c>
      <c r="G7368" t="inlineStr">
        <is>
          <t>Wrong Item Delivered</t>
        </is>
      </c>
      <c r="H7368" t="n">
        <v>1</v>
      </c>
      <c r="I7368" t="n">
        <v>6760.05</v>
      </c>
    </row>
    <row r="7369">
      <c r="A7369" t="inlineStr">
        <is>
          <t>RET007387</t>
        </is>
      </c>
      <c r="B7369" t="inlineStr">
        <is>
          <t>O046653</t>
        </is>
      </c>
      <c r="C7369" s="25" t="n">
        <v>45900</v>
      </c>
      <c r="D7369" t="inlineStr">
        <is>
          <t>Electronics</t>
        </is>
      </c>
      <c r="E7369" t="inlineStr">
        <is>
          <t>South</t>
        </is>
      </c>
      <c r="F7369" t="inlineStr">
        <is>
          <t>Marketplace</t>
        </is>
      </c>
      <c r="G7369" t="inlineStr">
        <is>
          <t>Wrong Item Delivered</t>
        </is>
      </c>
      <c r="H7369" t="n">
        <v>1</v>
      </c>
      <c r="I7369" t="n">
        <v>1386.12</v>
      </c>
    </row>
    <row r="7370">
      <c r="A7370" t="inlineStr">
        <is>
          <t>RET007388</t>
        </is>
      </c>
      <c r="B7370" t="inlineStr">
        <is>
          <t>O046653</t>
        </is>
      </c>
      <c r="C7370" s="25" t="n">
        <v>45900</v>
      </c>
      <c r="D7370" t="inlineStr">
        <is>
          <t>Fashion</t>
        </is>
      </c>
      <c r="E7370" t="inlineStr">
        <is>
          <t>South</t>
        </is>
      </c>
      <c r="F7370" t="inlineStr">
        <is>
          <t>Marketplace</t>
        </is>
      </c>
      <c r="G7370" t="inlineStr">
        <is>
          <t>Size/Fit Issue</t>
        </is>
      </c>
      <c r="H7370" t="n">
        <v>1</v>
      </c>
      <c r="I7370" t="n">
        <v>701.96</v>
      </c>
    </row>
    <row r="7371">
      <c r="A7371" t="inlineStr">
        <is>
          <t>RET007389</t>
        </is>
      </c>
      <c r="B7371" t="inlineStr">
        <is>
          <t>O046656</t>
        </is>
      </c>
      <c r="C7371" s="25" t="n">
        <v>45900</v>
      </c>
      <c r="D7371" t="inlineStr">
        <is>
          <t>Grocery</t>
        </is>
      </c>
      <c r="E7371" t="inlineStr">
        <is>
          <t>West</t>
        </is>
      </c>
      <c r="F7371" t="inlineStr">
        <is>
          <t>Marketplace</t>
        </is>
      </c>
      <c r="G7371" t="inlineStr">
        <is>
          <t>Wrong Item Delivered</t>
        </is>
      </c>
      <c r="H7371" t="n">
        <v>1</v>
      </c>
      <c r="I7371" t="n">
        <v>944.29</v>
      </c>
    </row>
    <row r="7372">
      <c r="A7372" t="inlineStr">
        <is>
          <t>RET007390</t>
        </is>
      </c>
      <c r="B7372" t="inlineStr">
        <is>
          <t>O046674</t>
        </is>
      </c>
      <c r="C7372" s="25" t="n">
        <v>45900</v>
      </c>
      <c r="D7372" t="inlineStr">
        <is>
          <t>Fashion</t>
        </is>
      </c>
      <c r="E7372" t="inlineStr">
        <is>
          <t>South</t>
        </is>
      </c>
      <c r="F7372" t="inlineStr">
        <is>
          <t>Retail Store</t>
        </is>
      </c>
      <c r="G7372" t="inlineStr">
        <is>
          <t>Not as Described</t>
        </is>
      </c>
      <c r="H7372" t="n">
        <v>1</v>
      </c>
      <c r="I7372" t="n">
        <v>3174.01</v>
      </c>
    </row>
    <row r="7373">
      <c r="A7373" t="inlineStr">
        <is>
          <t>RET007391</t>
        </is>
      </c>
      <c r="B7373" t="inlineStr">
        <is>
          <t>O046691</t>
        </is>
      </c>
      <c r="C7373" s="25" t="n">
        <v>45901</v>
      </c>
      <c r="D7373" t="inlineStr">
        <is>
          <t>Sports</t>
        </is>
      </c>
      <c r="E7373" t="inlineStr">
        <is>
          <t>South</t>
        </is>
      </c>
      <c r="F7373" t="inlineStr">
        <is>
          <t>Retail Store</t>
        </is>
      </c>
      <c r="G7373" t="inlineStr">
        <is>
          <t>Defective Product</t>
        </is>
      </c>
      <c r="H7373" t="n">
        <v>1</v>
      </c>
      <c r="I7373" t="n">
        <v>1624.67</v>
      </c>
    </row>
    <row r="7374">
      <c r="A7374" t="inlineStr">
        <is>
          <t>RET007392</t>
        </is>
      </c>
      <c r="B7374" t="inlineStr">
        <is>
          <t>O046693</t>
        </is>
      </c>
      <c r="C7374" s="25" t="n">
        <v>45901</v>
      </c>
      <c r="D7374" t="inlineStr">
        <is>
          <t>Fashion</t>
        </is>
      </c>
      <c r="E7374" t="inlineStr">
        <is>
          <t>West</t>
        </is>
      </c>
      <c r="F7374" t="inlineStr">
        <is>
          <t>Marketplace</t>
        </is>
      </c>
      <c r="G7374" t="inlineStr">
        <is>
          <t>Size/Fit Issue</t>
        </is>
      </c>
      <c r="H7374" t="n">
        <v>1</v>
      </c>
      <c r="I7374" t="n">
        <v>466.39</v>
      </c>
    </row>
    <row r="7375">
      <c r="A7375" t="inlineStr">
        <is>
          <t>RET007393</t>
        </is>
      </c>
      <c r="B7375" t="inlineStr">
        <is>
          <t>O046703</t>
        </is>
      </c>
      <c r="C7375" s="25" t="n">
        <v>45901</v>
      </c>
      <c r="D7375" t="inlineStr">
        <is>
          <t>Electronics</t>
        </is>
      </c>
      <c r="E7375" t="inlineStr">
        <is>
          <t>West</t>
        </is>
      </c>
      <c r="F7375" t="inlineStr">
        <is>
          <t>Marketplace</t>
        </is>
      </c>
      <c r="G7375" t="inlineStr">
        <is>
          <t>Defective Product</t>
        </is>
      </c>
      <c r="H7375" t="n">
        <v>1</v>
      </c>
      <c r="I7375" t="n">
        <v>6579.48</v>
      </c>
    </row>
    <row r="7376">
      <c r="A7376" t="inlineStr">
        <is>
          <t>RET007394</t>
        </is>
      </c>
      <c r="B7376" t="inlineStr">
        <is>
          <t>O046717</t>
        </is>
      </c>
      <c r="C7376" s="25" t="n">
        <v>45901</v>
      </c>
      <c r="D7376" t="inlineStr">
        <is>
          <t>Beauty</t>
        </is>
      </c>
      <c r="E7376" t="inlineStr">
        <is>
          <t>East</t>
        </is>
      </c>
      <c r="F7376" t="inlineStr">
        <is>
          <t>Mobile App</t>
        </is>
      </c>
      <c r="G7376" t="inlineStr">
        <is>
          <t>Not as Described</t>
        </is>
      </c>
      <c r="H7376" t="n">
        <v>1</v>
      </c>
      <c r="I7376" t="n">
        <v>115.84</v>
      </c>
    </row>
    <row r="7377">
      <c r="A7377" t="inlineStr">
        <is>
          <t>RET007395</t>
        </is>
      </c>
      <c r="B7377" t="inlineStr">
        <is>
          <t>O046718</t>
        </is>
      </c>
      <c r="C7377" s="25" t="n">
        <v>45901</v>
      </c>
      <c r="D7377" t="inlineStr">
        <is>
          <t>Fashion</t>
        </is>
      </c>
      <c r="E7377" t="inlineStr">
        <is>
          <t>North</t>
        </is>
      </c>
      <c r="F7377" t="inlineStr">
        <is>
          <t>Mobile App</t>
        </is>
      </c>
      <c r="G7377" t="inlineStr">
        <is>
          <t>Late Delivery</t>
        </is>
      </c>
      <c r="H7377" t="n">
        <v>1</v>
      </c>
      <c r="I7377" t="n">
        <v>690.17</v>
      </c>
    </row>
    <row r="7378">
      <c r="A7378" t="inlineStr">
        <is>
          <t>RET007396</t>
        </is>
      </c>
      <c r="B7378" t="inlineStr">
        <is>
          <t>O046728</t>
        </is>
      </c>
      <c r="C7378" s="25" t="n">
        <v>45902</v>
      </c>
      <c r="D7378" t="inlineStr">
        <is>
          <t>Fashion</t>
        </is>
      </c>
      <c r="E7378" t="inlineStr">
        <is>
          <t>North</t>
        </is>
      </c>
      <c r="F7378" t="inlineStr">
        <is>
          <t>Mobile App</t>
        </is>
      </c>
      <c r="G7378" t="inlineStr">
        <is>
          <t>Defective Product</t>
        </is>
      </c>
      <c r="H7378" t="n">
        <v>2</v>
      </c>
      <c r="I7378" t="n">
        <v>2032.43</v>
      </c>
    </row>
    <row r="7379">
      <c r="A7379" t="inlineStr">
        <is>
          <t>RET007397</t>
        </is>
      </c>
      <c r="B7379" t="inlineStr">
        <is>
          <t>O046736</t>
        </is>
      </c>
      <c r="C7379" s="25" t="n">
        <v>45902</v>
      </c>
      <c r="D7379" t="inlineStr">
        <is>
          <t>Beauty</t>
        </is>
      </c>
      <c r="E7379" t="inlineStr">
        <is>
          <t>West</t>
        </is>
      </c>
      <c r="F7379" t="inlineStr">
        <is>
          <t>Marketplace</t>
        </is>
      </c>
      <c r="G7379" t="inlineStr">
        <is>
          <t>Damaged in Transit</t>
        </is>
      </c>
      <c r="H7379" t="n">
        <v>1</v>
      </c>
      <c r="I7379" t="n">
        <v>669.51</v>
      </c>
    </row>
    <row r="7380">
      <c r="A7380" t="inlineStr">
        <is>
          <t>RET007398</t>
        </is>
      </c>
      <c r="B7380" t="inlineStr">
        <is>
          <t>O046747</t>
        </is>
      </c>
      <c r="C7380" s="25" t="n">
        <v>45902</v>
      </c>
      <c r="D7380" t="inlineStr">
        <is>
          <t>Electronics</t>
        </is>
      </c>
      <c r="E7380" t="inlineStr">
        <is>
          <t>South</t>
        </is>
      </c>
      <c r="F7380" t="inlineStr">
        <is>
          <t>Marketplace</t>
        </is>
      </c>
      <c r="G7380" t="inlineStr">
        <is>
          <t>Not as Described</t>
        </is>
      </c>
      <c r="H7380" t="n">
        <v>1</v>
      </c>
      <c r="I7380" t="n">
        <v>5090.12</v>
      </c>
    </row>
    <row r="7381">
      <c r="A7381" t="inlineStr">
        <is>
          <t>RET007399</t>
        </is>
      </c>
      <c r="B7381" t="inlineStr">
        <is>
          <t>O046748</t>
        </is>
      </c>
      <c r="C7381" s="25" t="n">
        <v>45902</v>
      </c>
      <c r="D7381" t="inlineStr">
        <is>
          <t>Electronics</t>
        </is>
      </c>
      <c r="E7381" t="inlineStr">
        <is>
          <t>North</t>
        </is>
      </c>
      <c r="F7381" t="inlineStr">
        <is>
          <t>Website</t>
        </is>
      </c>
      <c r="G7381" t="inlineStr">
        <is>
          <t>Wrong Item Delivered</t>
        </is>
      </c>
      <c r="H7381" t="n">
        <v>1</v>
      </c>
      <c r="I7381" t="n">
        <v>18191.43</v>
      </c>
    </row>
    <row r="7382">
      <c r="A7382" t="inlineStr">
        <is>
          <t>RET007400</t>
        </is>
      </c>
      <c r="B7382" t="inlineStr">
        <is>
          <t>O046759</t>
        </is>
      </c>
      <c r="C7382" s="25" t="n">
        <v>45902</v>
      </c>
      <c r="D7382" t="inlineStr">
        <is>
          <t>Home &amp; Kitchen</t>
        </is>
      </c>
      <c r="E7382" t="inlineStr">
        <is>
          <t>North</t>
        </is>
      </c>
      <c r="F7382" t="inlineStr">
        <is>
          <t>Marketplace</t>
        </is>
      </c>
      <c r="G7382" t="inlineStr">
        <is>
          <t>Defective Product</t>
        </is>
      </c>
      <c r="H7382" t="n">
        <v>1</v>
      </c>
      <c r="I7382" t="n">
        <v>4330.83</v>
      </c>
    </row>
    <row r="7383">
      <c r="A7383" t="inlineStr">
        <is>
          <t>RET007401</t>
        </is>
      </c>
      <c r="B7383" t="inlineStr">
        <is>
          <t>O046761</t>
        </is>
      </c>
      <c r="C7383" s="25" t="n">
        <v>45902</v>
      </c>
      <c r="D7383" t="inlineStr">
        <is>
          <t>Fashion</t>
        </is>
      </c>
      <c r="E7383" t="inlineStr">
        <is>
          <t>South</t>
        </is>
      </c>
      <c r="F7383" t="inlineStr">
        <is>
          <t>Marketplace</t>
        </is>
      </c>
      <c r="G7383" t="inlineStr">
        <is>
          <t>Size/Fit Issue</t>
        </is>
      </c>
      <c r="H7383" t="n">
        <v>1</v>
      </c>
      <c r="I7383" t="n">
        <v>1240.22</v>
      </c>
    </row>
    <row r="7384">
      <c r="A7384" t="inlineStr">
        <is>
          <t>RET007402</t>
        </is>
      </c>
      <c r="B7384" t="inlineStr">
        <is>
          <t>O046762</t>
        </is>
      </c>
      <c r="C7384" s="25" t="n">
        <v>45902</v>
      </c>
      <c r="D7384" t="inlineStr">
        <is>
          <t>Electronics</t>
        </is>
      </c>
      <c r="E7384" t="inlineStr">
        <is>
          <t>East</t>
        </is>
      </c>
      <c r="F7384" t="inlineStr">
        <is>
          <t>Mobile App</t>
        </is>
      </c>
      <c r="G7384" t="inlineStr">
        <is>
          <t>Defective Product</t>
        </is>
      </c>
      <c r="H7384" t="n">
        <v>1</v>
      </c>
      <c r="I7384" t="n">
        <v>9470.6</v>
      </c>
    </row>
    <row r="7385">
      <c r="A7385" t="inlineStr">
        <is>
          <t>RET007403</t>
        </is>
      </c>
      <c r="B7385" t="inlineStr">
        <is>
          <t>O046768</t>
        </is>
      </c>
      <c r="C7385" s="25" t="n">
        <v>45902</v>
      </c>
      <c r="D7385" t="inlineStr">
        <is>
          <t>Fashion</t>
        </is>
      </c>
      <c r="E7385" t="inlineStr">
        <is>
          <t>South</t>
        </is>
      </c>
      <c r="F7385" t="inlineStr">
        <is>
          <t>Marketplace</t>
        </is>
      </c>
      <c r="G7385" t="inlineStr">
        <is>
          <t>Size/Fit Issue</t>
        </is>
      </c>
      <c r="H7385" t="n">
        <v>1</v>
      </c>
      <c r="I7385" t="n">
        <v>2839.9</v>
      </c>
    </row>
    <row r="7386">
      <c r="A7386" t="inlineStr">
        <is>
          <t>RET007404</t>
        </is>
      </c>
      <c r="B7386" t="inlineStr">
        <is>
          <t>O046770</t>
        </is>
      </c>
      <c r="C7386" s="25" t="n">
        <v>45902</v>
      </c>
      <c r="D7386" t="inlineStr">
        <is>
          <t>Electronics</t>
        </is>
      </c>
      <c r="E7386" t="inlineStr">
        <is>
          <t>East</t>
        </is>
      </c>
      <c r="F7386" t="inlineStr">
        <is>
          <t>Mobile App</t>
        </is>
      </c>
      <c r="G7386" t="inlineStr">
        <is>
          <t>Defective Product</t>
        </is>
      </c>
      <c r="H7386" t="n">
        <v>1</v>
      </c>
      <c r="I7386" t="n">
        <v>33748.19</v>
      </c>
    </row>
    <row r="7387">
      <c r="A7387" t="inlineStr">
        <is>
          <t>RET007405</t>
        </is>
      </c>
      <c r="B7387" t="inlineStr">
        <is>
          <t>O046777</t>
        </is>
      </c>
      <c r="C7387" s="25" t="n">
        <v>45902</v>
      </c>
      <c r="D7387" t="inlineStr">
        <is>
          <t>Grocery</t>
        </is>
      </c>
      <c r="E7387" t="inlineStr">
        <is>
          <t>West</t>
        </is>
      </c>
      <c r="F7387" t="inlineStr">
        <is>
          <t>Marketplace</t>
        </is>
      </c>
      <c r="G7387" t="inlineStr">
        <is>
          <t>Changed Mind</t>
        </is>
      </c>
      <c r="H7387" t="n">
        <v>2</v>
      </c>
      <c r="I7387" t="n">
        <v>300.68</v>
      </c>
    </row>
    <row r="7388">
      <c r="A7388" t="inlineStr">
        <is>
          <t>RET007406</t>
        </is>
      </c>
      <c r="B7388" t="inlineStr">
        <is>
          <t>O046779</t>
        </is>
      </c>
      <c r="C7388" s="25" t="n">
        <v>45902</v>
      </c>
      <c r="D7388" t="inlineStr">
        <is>
          <t>Electronics</t>
        </is>
      </c>
      <c r="E7388" t="inlineStr">
        <is>
          <t>North</t>
        </is>
      </c>
      <c r="F7388" t="inlineStr">
        <is>
          <t>Mobile App</t>
        </is>
      </c>
      <c r="G7388" t="inlineStr">
        <is>
          <t>Changed Mind</t>
        </is>
      </c>
      <c r="H7388" t="n">
        <v>1</v>
      </c>
      <c r="I7388" t="n">
        <v>9675.02</v>
      </c>
    </row>
    <row r="7389">
      <c r="A7389" t="inlineStr">
        <is>
          <t>RET007407</t>
        </is>
      </c>
      <c r="B7389" t="inlineStr">
        <is>
          <t>O046792</t>
        </is>
      </c>
      <c r="C7389" s="25" t="n">
        <v>45903</v>
      </c>
      <c r="D7389" t="inlineStr">
        <is>
          <t>Fashion</t>
        </is>
      </c>
      <c r="E7389" t="inlineStr">
        <is>
          <t>East</t>
        </is>
      </c>
      <c r="F7389" t="inlineStr">
        <is>
          <t>Marketplace</t>
        </is>
      </c>
      <c r="G7389" t="inlineStr">
        <is>
          <t>Size/Fit Issue</t>
        </is>
      </c>
      <c r="H7389" t="n">
        <v>1</v>
      </c>
      <c r="I7389" t="n">
        <v>1837.64</v>
      </c>
    </row>
    <row r="7390">
      <c r="A7390" t="inlineStr">
        <is>
          <t>RET007408</t>
        </is>
      </c>
      <c r="B7390" t="inlineStr">
        <is>
          <t>O046816</t>
        </is>
      </c>
      <c r="C7390" s="25" t="n">
        <v>45903</v>
      </c>
      <c r="D7390" t="inlineStr">
        <is>
          <t>Fashion</t>
        </is>
      </c>
      <c r="E7390" t="inlineStr">
        <is>
          <t>South</t>
        </is>
      </c>
      <c r="F7390" t="inlineStr">
        <is>
          <t>Marketplace</t>
        </is>
      </c>
      <c r="G7390" t="inlineStr">
        <is>
          <t>Size/Fit Issue</t>
        </is>
      </c>
      <c r="H7390" t="n">
        <v>1</v>
      </c>
      <c r="I7390" t="n">
        <v>1751.22</v>
      </c>
    </row>
    <row r="7391">
      <c r="A7391" t="inlineStr">
        <is>
          <t>RET007409</t>
        </is>
      </c>
      <c r="B7391" t="inlineStr">
        <is>
          <t>O046822</t>
        </is>
      </c>
      <c r="C7391" s="25" t="n">
        <v>45903</v>
      </c>
      <c r="D7391" t="inlineStr">
        <is>
          <t>Beauty</t>
        </is>
      </c>
      <c r="E7391" t="inlineStr">
        <is>
          <t>West</t>
        </is>
      </c>
      <c r="F7391" t="inlineStr">
        <is>
          <t>Mobile App</t>
        </is>
      </c>
      <c r="G7391" t="inlineStr">
        <is>
          <t>Changed Mind</t>
        </is>
      </c>
      <c r="H7391" t="n">
        <v>2</v>
      </c>
      <c r="I7391" t="n">
        <v>718.4</v>
      </c>
    </row>
    <row r="7392">
      <c r="A7392" t="inlineStr">
        <is>
          <t>RET007410</t>
        </is>
      </c>
      <c r="B7392" t="inlineStr">
        <is>
          <t>O046826</t>
        </is>
      </c>
      <c r="C7392" s="25" t="n">
        <v>45903</v>
      </c>
      <c r="D7392" t="inlineStr">
        <is>
          <t>Fashion</t>
        </is>
      </c>
      <c r="E7392" t="inlineStr">
        <is>
          <t>South</t>
        </is>
      </c>
      <c r="F7392" t="inlineStr">
        <is>
          <t>Website</t>
        </is>
      </c>
      <c r="G7392" t="inlineStr">
        <is>
          <t>Changed Mind</t>
        </is>
      </c>
      <c r="H7392" t="n">
        <v>1</v>
      </c>
      <c r="I7392" t="n">
        <v>1001.67</v>
      </c>
    </row>
    <row r="7393">
      <c r="A7393" t="inlineStr">
        <is>
          <t>RET007411</t>
        </is>
      </c>
      <c r="B7393" t="inlineStr">
        <is>
          <t>O046826</t>
        </is>
      </c>
      <c r="C7393" s="25" t="n">
        <v>45903</v>
      </c>
      <c r="D7393" t="inlineStr">
        <is>
          <t>Fashion</t>
        </is>
      </c>
      <c r="E7393" t="inlineStr">
        <is>
          <t>South</t>
        </is>
      </c>
      <c r="F7393" t="inlineStr">
        <is>
          <t>Website</t>
        </is>
      </c>
      <c r="G7393" t="inlineStr">
        <is>
          <t>Changed Mind</t>
        </is>
      </c>
      <c r="H7393" t="n">
        <v>2</v>
      </c>
      <c r="I7393" t="n">
        <v>12808.53</v>
      </c>
    </row>
    <row r="7394">
      <c r="A7394" t="inlineStr">
        <is>
          <t>RET007412</t>
        </is>
      </c>
      <c r="B7394" t="inlineStr">
        <is>
          <t>O046831</t>
        </is>
      </c>
      <c r="C7394" s="25" t="n">
        <v>45903</v>
      </c>
      <c r="D7394" t="inlineStr">
        <is>
          <t>Books</t>
        </is>
      </c>
      <c r="E7394" t="inlineStr">
        <is>
          <t>North</t>
        </is>
      </c>
      <c r="F7394" t="inlineStr">
        <is>
          <t>Website</t>
        </is>
      </c>
      <c r="G7394" t="inlineStr">
        <is>
          <t>Defective Product</t>
        </is>
      </c>
      <c r="H7394" t="n">
        <v>1</v>
      </c>
      <c r="I7394" t="n">
        <v>451.08</v>
      </c>
    </row>
    <row r="7395">
      <c r="A7395" t="inlineStr">
        <is>
          <t>RET007413</t>
        </is>
      </c>
      <c r="B7395" t="inlineStr">
        <is>
          <t>O046833</t>
        </is>
      </c>
      <c r="C7395" s="25" t="n">
        <v>45904</v>
      </c>
      <c r="D7395" t="inlineStr">
        <is>
          <t>Electronics</t>
        </is>
      </c>
      <c r="E7395" t="inlineStr">
        <is>
          <t>West</t>
        </is>
      </c>
      <c r="F7395" t="inlineStr">
        <is>
          <t>Retail Store</t>
        </is>
      </c>
      <c r="G7395" t="inlineStr">
        <is>
          <t>Changed Mind</t>
        </is>
      </c>
      <c r="H7395" t="n">
        <v>1</v>
      </c>
      <c r="I7395" t="n">
        <v>14746.64</v>
      </c>
    </row>
    <row r="7396">
      <c r="A7396" t="inlineStr">
        <is>
          <t>RET007414</t>
        </is>
      </c>
      <c r="B7396" t="inlineStr">
        <is>
          <t>O046834</t>
        </is>
      </c>
      <c r="C7396" s="25" t="n">
        <v>45904</v>
      </c>
      <c r="D7396" t="inlineStr">
        <is>
          <t>Books</t>
        </is>
      </c>
      <c r="E7396" t="inlineStr">
        <is>
          <t>South</t>
        </is>
      </c>
      <c r="F7396" t="inlineStr">
        <is>
          <t>Website</t>
        </is>
      </c>
      <c r="G7396" t="inlineStr">
        <is>
          <t>Damaged in Transit</t>
        </is>
      </c>
      <c r="H7396" t="n">
        <v>1</v>
      </c>
      <c r="I7396" t="n">
        <v>594.9299999999999</v>
      </c>
    </row>
    <row r="7397">
      <c r="A7397" t="inlineStr">
        <is>
          <t>RET007415</t>
        </is>
      </c>
      <c r="B7397" t="inlineStr">
        <is>
          <t>O046843</t>
        </is>
      </c>
      <c r="C7397" s="25" t="n">
        <v>45904</v>
      </c>
      <c r="D7397" t="inlineStr">
        <is>
          <t>Sports</t>
        </is>
      </c>
      <c r="E7397" t="inlineStr">
        <is>
          <t>North</t>
        </is>
      </c>
      <c r="F7397" t="inlineStr">
        <is>
          <t>Mobile App</t>
        </is>
      </c>
      <c r="G7397" t="inlineStr">
        <is>
          <t>Wrong Item Delivered</t>
        </is>
      </c>
      <c r="H7397" t="n">
        <v>1</v>
      </c>
      <c r="I7397" t="n">
        <v>311.66</v>
      </c>
    </row>
    <row r="7398">
      <c r="A7398" t="inlineStr">
        <is>
          <t>RET007416</t>
        </is>
      </c>
      <c r="B7398" t="inlineStr">
        <is>
          <t>O046854</t>
        </is>
      </c>
      <c r="C7398" s="25" t="n">
        <v>45904</v>
      </c>
      <c r="D7398" t="inlineStr">
        <is>
          <t>Fashion</t>
        </is>
      </c>
      <c r="E7398" t="inlineStr">
        <is>
          <t>North</t>
        </is>
      </c>
      <c r="F7398" t="inlineStr">
        <is>
          <t>Marketplace</t>
        </is>
      </c>
      <c r="G7398" t="inlineStr">
        <is>
          <t>Size/Fit Issue</t>
        </is>
      </c>
      <c r="H7398" t="n">
        <v>1</v>
      </c>
      <c r="I7398" t="n">
        <v>944.29</v>
      </c>
    </row>
    <row r="7399">
      <c r="A7399" t="inlineStr">
        <is>
          <t>RET007417</t>
        </is>
      </c>
      <c r="B7399" t="inlineStr">
        <is>
          <t>O046855</t>
        </is>
      </c>
      <c r="C7399" s="25" t="n">
        <v>45904</v>
      </c>
      <c r="D7399" t="inlineStr">
        <is>
          <t>Fashion</t>
        </is>
      </c>
      <c r="E7399" t="inlineStr">
        <is>
          <t>North</t>
        </is>
      </c>
      <c r="F7399" t="inlineStr">
        <is>
          <t>Mobile App</t>
        </is>
      </c>
      <c r="G7399" t="inlineStr">
        <is>
          <t>Changed Mind</t>
        </is>
      </c>
      <c r="H7399" t="n">
        <v>1</v>
      </c>
      <c r="I7399" t="n">
        <v>2691.07</v>
      </c>
    </row>
    <row r="7400">
      <c r="A7400" t="inlineStr">
        <is>
          <t>RET007418</t>
        </is>
      </c>
      <c r="B7400" t="inlineStr">
        <is>
          <t>O046878</t>
        </is>
      </c>
      <c r="C7400" s="25" t="n">
        <v>45904</v>
      </c>
      <c r="D7400" t="inlineStr">
        <is>
          <t>Home &amp; Kitchen</t>
        </is>
      </c>
      <c r="E7400" t="inlineStr">
        <is>
          <t>North</t>
        </is>
      </c>
      <c r="F7400" t="inlineStr">
        <is>
          <t>Website</t>
        </is>
      </c>
      <c r="G7400" t="inlineStr">
        <is>
          <t>Defective Product</t>
        </is>
      </c>
      <c r="H7400" t="n">
        <v>1</v>
      </c>
      <c r="I7400" t="n">
        <v>320.26</v>
      </c>
    </row>
    <row r="7401">
      <c r="A7401" t="inlineStr">
        <is>
          <t>RET007419</t>
        </is>
      </c>
      <c r="B7401" t="inlineStr">
        <is>
          <t>O046881</t>
        </is>
      </c>
      <c r="C7401" s="25" t="n">
        <v>45904</v>
      </c>
      <c r="D7401" t="inlineStr">
        <is>
          <t>Home &amp; Kitchen</t>
        </is>
      </c>
      <c r="E7401" t="inlineStr">
        <is>
          <t>West</t>
        </is>
      </c>
      <c r="F7401" t="inlineStr">
        <is>
          <t>Marketplace</t>
        </is>
      </c>
      <c r="G7401" t="inlineStr">
        <is>
          <t>Changed Mind</t>
        </is>
      </c>
      <c r="H7401" t="n">
        <v>1</v>
      </c>
      <c r="I7401" t="n">
        <v>2343.45</v>
      </c>
    </row>
    <row r="7402">
      <c r="A7402" t="inlineStr">
        <is>
          <t>RET007420</t>
        </is>
      </c>
      <c r="B7402" t="inlineStr">
        <is>
          <t>O046887</t>
        </is>
      </c>
      <c r="C7402" s="25" t="n">
        <v>45904</v>
      </c>
      <c r="D7402" t="inlineStr">
        <is>
          <t>Sports</t>
        </is>
      </c>
      <c r="E7402" t="inlineStr">
        <is>
          <t>South</t>
        </is>
      </c>
      <c r="F7402" t="inlineStr">
        <is>
          <t>Website</t>
        </is>
      </c>
      <c r="G7402" t="inlineStr">
        <is>
          <t>Not as Described</t>
        </is>
      </c>
      <c r="H7402" t="n">
        <v>1</v>
      </c>
      <c r="I7402" t="n">
        <v>2989.06</v>
      </c>
    </row>
    <row r="7403">
      <c r="A7403" t="inlineStr">
        <is>
          <t>RET007421</t>
        </is>
      </c>
      <c r="B7403" t="inlineStr">
        <is>
          <t>O046889</t>
        </is>
      </c>
      <c r="C7403" s="25" t="n">
        <v>45905</v>
      </c>
      <c r="D7403" t="inlineStr">
        <is>
          <t>Home &amp; Kitchen</t>
        </is>
      </c>
      <c r="E7403" t="inlineStr">
        <is>
          <t>East</t>
        </is>
      </c>
      <c r="F7403" t="inlineStr">
        <is>
          <t>Marketplace</t>
        </is>
      </c>
      <c r="G7403" t="inlineStr">
        <is>
          <t>Damaged in Transit</t>
        </is>
      </c>
      <c r="H7403" t="n">
        <v>1</v>
      </c>
      <c r="I7403" t="n">
        <v>2526.67</v>
      </c>
    </row>
    <row r="7404">
      <c r="A7404" t="inlineStr">
        <is>
          <t>RET007422</t>
        </is>
      </c>
      <c r="B7404" t="inlineStr">
        <is>
          <t>O046890</t>
        </is>
      </c>
      <c r="C7404" s="25" t="n">
        <v>45905</v>
      </c>
      <c r="D7404" t="inlineStr">
        <is>
          <t>Fashion</t>
        </is>
      </c>
      <c r="E7404" t="inlineStr">
        <is>
          <t>West</t>
        </is>
      </c>
      <c r="F7404" t="inlineStr">
        <is>
          <t>Mobile App</t>
        </is>
      </c>
      <c r="G7404" t="inlineStr">
        <is>
          <t>Damaged in Transit</t>
        </is>
      </c>
      <c r="H7404" t="n">
        <v>1</v>
      </c>
      <c r="I7404" t="n">
        <v>1883.77</v>
      </c>
    </row>
    <row r="7405">
      <c r="A7405" t="inlineStr">
        <is>
          <t>RET007423</t>
        </is>
      </c>
      <c r="B7405" t="inlineStr">
        <is>
          <t>O046897</t>
        </is>
      </c>
      <c r="C7405" s="25" t="n">
        <v>45905</v>
      </c>
      <c r="D7405" t="inlineStr">
        <is>
          <t>Electronics</t>
        </is>
      </c>
      <c r="E7405" t="inlineStr">
        <is>
          <t>South</t>
        </is>
      </c>
      <c r="F7405" t="inlineStr">
        <is>
          <t>Website</t>
        </is>
      </c>
      <c r="G7405" t="inlineStr">
        <is>
          <t>Defective Product</t>
        </is>
      </c>
      <c r="H7405" t="n">
        <v>1</v>
      </c>
      <c r="I7405" t="n">
        <v>12966.27</v>
      </c>
    </row>
    <row r="7406">
      <c r="A7406" t="inlineStr">
        <is>
          <t>RET007424</t>
        </is>
      </c>
      <c r="B7406" t="inlineStr">
        <is>
          <t>O046901</t>
        </is>
      </c>
      <c r="C7406" s="25" t="n">
        <v>45905</v>
      </c>
      <c r="D7406" t="inlineStr">
        <is>
          <t>Fashion</t>
        </is>
      </c>
      <c r="E7406" t="inlineStr">
        <is>
          <t>West</t>
        </is>
      </c>
      <c r="F7406" t="inlineStr">
        <is>
          <t>Retail Store</t>
        </is>
      </c>
      <c r="G7406" t="inlineStr">
        <is>
          <t>Not as Described</t>
        </is>
      </c>
      <c r="H7406" t="n">
        <v>1</v>
      </c>
      <c r="I7406" t="n">
        <v>1653.77</v>
      </c>
    </row>
    <row r="7407">
      <c r="A7407" t="inlineStr">
        <is>
          <t>RET007425</t>
        </is>
      </c>
      <c r="B7407" t="inlineStr">
        <is>
          <t>O046922</t>
        </is>
      </c>
      <c r="C7407" s="25" t="n">
        <v>45905</v>
      </c>
      <c r="D7407" t="inlineStr">
        <is>
          <t>Fashion</t>
        </is>
      </c>
      <c r="E7407" t="inlineStr">
        <is>
          <t>South</t>
        </is>
      </c>
      <c r="F7407" t="inlineStr">
        <is>
          <t>Mobile App</t>
        </is>
      </c>
      <c r="G7407" t="inlineStr">
        <is>
          <t>Wrong Item Delivered</t>
        </is>
      </c>
      <c r="H7407" t="n">
        <v>1</v>
      </c>
      <c r="I7407" t="n">
        <v>1469.89</v>
      </c>
    </row>
    <row r="7408">
      <c r="A7408" t="inlineStr">
        <is>
          <t>RET007426</t>
        </is>
      </c>
      <c r="B7408" t="inlineStr">
        <is>
          <t>O046927</t>
        </is>
      </c>
      <c r="C7408" s="25" t="n">
        <v>45905</v>
      </c>
      <c r="D7408" t="inlineStr">
        <is>
          <t>Fashion</t>
        </is>
      </c>
      <c r="E7408" t="inlineStr">
        <is>
          <t>West</t>
        </is>
      </c>
      <c r="F7408" t="inlineStr">
        <is>
          <t>Website</t>
        </is>
      </c>
      <c r="G7408" t="inlineStr">
        <is>
          <t>Not as Described</t>
        </is>
      </c>
      <c r="H7408" t="n">
        <v>2</v>
      </c>
      <c r="I7408" t="n">
        <v>1119.78</v>
      </c>
    </row>
    <row r="7409">
      <c r="A7409" t="inlineStr">
        <is>
          <t>RET007427</t>
        </is>
      </c>
      <c r="B7409" t="inlineStr">
        <is>
          <t>O046932</t>
        </is>
      </c>
      <c r="C7409" s="25" t="n">
        <v>45905</v>
      </c>
      <c r="D7409" t="inlineStr">
        <is>
          <t>Fashion</t>
        </is>
      </c>
      <c r="E7409" t="inlineStr">
        <is>
          <t>East</t>
        </is>
      </c>
      <c r="F7409" t="inlineStr">
        <is>
          <t>Marketplace</t>
        </is>
      </c>
      <c r="G7409" t="inlineStr">
        <is>
          <t>Size/Fit Issue</t>
        </is>
      </c>
      <c r="H7409" t="n">
        <v>1</v>
      </c>
      <c r="I7409" t="n">
        <v>1653.93</v>
      </c>
    </row>
    <row r="7410">
      <c r="A7410" t="inlineStr">
        <is>
          <t>RET007428</t>
        </is>
      </c>
      <c r="B7410" t="inlineStr">
        <is>
          <t>O046934</t>
        </is>
      </c>
      <c r="C7410" s="25" t="n">
        <v>45905</v>
      </c>
      <c r="D7410" t="inlineStr">
        <is>
          <t>Beauty</t>
        </is>
      </c>
      <c r="E7410" t="inlineStr">
        <is>
          <t>North</t>
        </is>
      </c>
      <c r="F7410" t="inlineStr">
        <is>
          <t>Marketplace</t>
        </is>
      </c>
      <c r="G7410" t="inlineStr">
        <is>
          <t>Damaged in Transit</t>
        </is>
      </c>
      <c r="H7410" t="n">
        <v>2</v>
      </c>
      <c r="I7410" t="n">
        <v>1138.17</v>
      </c>
    </row>
    <row r="7411">
      <c r="A7411" t="inlineStr">
        <is>
          <t>RET007429</t>
        </is>
      </c>
      <c r="B7411" t="inlineStr">
        <is>
          <t>O046938</t>
        </is>
      </c>
      <c r="C7411" s="25" t="n">
        <v>45905</v>
      </c>
      <c r="D7411" t="inlineStr">
        <is>
          <t>Beauty</t>
        </is>
      </c>
      <c r="E7411" t="inlineStr">
        <is>
          <t>Central</t>
        </is>
      </c>
      <c r="F7411" t="inlineStr">
        <is>
          <t>Website</t>
        </is>
      </c>
      <c r="G7411" t="inlineStr">
        <is>
          <t>Not as Described</t>
        </is>
      </c>
      <c r="H7411" t="n">
        <v>1</v>
      </c>
      <c r="I7411" t="n">
        <v>524.6799999999999</v>
      </c>
    </row>
    <row r="7412">
      <c r="A7412" t="inlineStr">
        <is>
          <t>RET007430</t>
        </is>
      </c>
      <c r="B7412" t="inlineStr">
        <is>
          <t>O046940</t>
        </is>
      </c>
      <c r="C7412" s="25" t="n">
        <v>45905</v>
      </c>
      <c r="D7412" t="inlineStr">
        <is>
          <t>Fashion</t>
        </is>
      </c>
      <c r="E7412" t="inlineStr">
        <is>
          <t>Central</t>
        </is>
      </c>
      <c r="F7412" t="inlineStr">
        <is>
          <t>Retail Store</t>
        </is>
      </c>
      <c r="G7412" t="inlineStr">
        <is>
          <t>Damaged in Transit</t>
        </is>
      </c>
      <c r="H7412" t="n">
        <v>2</v>
      </c>
      <c r="I7412" t="n">
        <v>5320.5</v>
      </c>
    </row>
    <row r="7413">
      <c r="A7413" t="inlineStr">
        <is>
          <t>RET007431</t>
        </is>
      </c>
      <c r="B7413" t="inlineStr">
        <is>
          <t>O046943</t>
        </is>
      </c>
      <c r="C7413" s="25" t="n">
        <v>45905</v>
      </c>
      <c r="D7413" t="inlineStr">
        <is>
          <t>Fashion</t>
        </is>
      </c>
      <c r="E7413" t="inlineStr">
        <is>
          <t>East</t>
        </is>
      </c>
      <c r="F7413" t="inlineStr">
        <is>
          <t>Marketplace</t>
        </is>
      </c>
      <c r="G7413" t="inlineStr">
        <is>
          <t>Not as Described</t>
        </is>
      </c>
      <c r="H7413" t="n">
        <v>2</v>
      </c>
      <c r="I7413" t="n">
        <v>2176.29</v>
      </c>
    </row>
    <row r="7414">
      <c r="A7414" t="inlineStr">
        <is>
          <t>RET007432</t>
        </is>
      </c>
      <c r="B7414" t="inlineStr">
        <is>
          <t>O046958</t>
        </is>
      </c>
      <c r="C7414" s="25" t="n">
        <v>45905</v>
      </c>
      <c r="D7414" t="inlineStr">
        <is>
          <t>Fashion</t>
        </is>
      </c>
      <c r="E7414" t="inlineStr">
        <is>
          <t>Central</t>
        </is>
      </c>
      <c r="F7414" t="inlineStr">
        <is>
          <t>Retail Store</t>
        </is>
      </c>
      <c r="G7414" t="inlineStr">
        <is>
          <t>Size/Fit Issue</t>
        </is>
      </c>
      <c r="H7414" t="n">
        <v>1</v>
      </c>
      <c r="I7414" t="n">
        <v>1945.8</v>
      </c>
    </row>
    <row r="7415">
      <c r="A7415" t="inlineStr">
        <is>
          <t>RET007433</t>
        </is>
      </c>
      <c r="B7415" t="inlineStr">
        <is>
          <t>O046962</t>
        </is>
      </c>
      <c r="C7415" s="25" t="n">
        <v>45906</v>
      </c>
      <c r="D7415" t="inlineStr">
        <is>
          <t>Electronics</t>
        </is>
      </c>
      <c r="E7415" t="inlineStr">
        <is>
          <t>Central</t>
        </is>
      </c>
      <c r="F7415" t="inlineStr">
        <is>
          <t>Website</t>
        </is>
      </c>
      <c r="G7415" t="inlineStr">
        <is>
          <t>Wrong Item Delivered</t>
        </is>
      </c>
      <c r="H7415" t="n">
        <v>1</v>
      </c>
      <c r="I7415" t="n">
        <v>17281.86</v>
      </c>
    </row>
    <row r="7416">
      <c r="A7416" t="inlineStr">
        <is>
          <t>RET007434</t>
        </is>
      </c>
      <c r="B7416" t="inlineStr">
        <is>
          <t>O046962</t>
        </is>
      </c>
      <c r="C7416" s="25" t="n">
        <v>45906</v>
      </c>
      <c r="D7416" t="inlineStr">
        <is>
          <t>Electronics</t>
        </is>
      </c>
      <c r="E7416" t="inlineStr">
        <is>
          <t>Central</t>
        </is>
      </c>
      <c r="F7416" t="inlineStr">
        <is>
          <t>Website</t>
        </is>
      </c>
      <c r="G7416" t="inlineStr">
        <is>
          <t>Wrong Item Delivered</t>
        </is>
      </c>
      <c r="H7416" t="n">
        <v>1</v>
      </c>
      <c r="I7416" t="n">
        <v>6404.26</v>
      </c>
    </row>
    <row r="7417">
      <c r="A7417" t="inlineStr">
        <is>
          <t>RET007435</t>
        </is>
      </c>
      <c r="B7417" t="inlineStr">
        <is>
          <t>O046971</t>
        </is>
      </c>
      <c r="C7417" s="25" t="n">
        <v>45906</v>
      </c>
      <c r="D7417" t="inlineStr">
        <is>
          <t>Fashion</t>
        </is>
      </c>
      <c r="E7417" t="inlineStr">
        <is>
          <t>Central</t>
        </is>
      </c>
      <c r="F7417" t="inlineStr">
        <is>
          <t>Mobile App</t>
        </is>
      </c>
      <c r="G7417" t="inlineStr">
        <is>
          <t>Size/Fit Issue</t>
        </is>
      </c>
      <c r="H7417" t="n">
        <v>1</v>
      </c>
      <c r="I7417" t="n">
        <v>2442.36</v>
      </c>
    </row>
    <row r="7418">
      <c r="A7418" t="inlineStr">
        <is>
          <t>RET007436</t>
        </is>
      </c>
      <c r="B7418" t="inlineStr">
        <is>
          <t>O046987</t>
        </is>
      </c>
      <c r="C7418" s="25" t="n">
        <v>45906</v>
      </c>
      <c r="D7418" t="inlineStr">
        <is>
          <t>Fashion</t>
        </is>
      </c>
      <c r="E7418" t="inlineStr">
        <is>
          <t>West</t>
        </is>
      </c>
      <c r="F7418" t="inlineStr">
        <is>
          <t>Mobile App</t>
        </is>
      </c>
      <c r="G7418" t="inlineStr">
        <is>
          <t>Size/Fit Issue</t>
        </is>
      </c>
      <c r="H7418" t="n">
        <v>1</v>
      </c>
      <c r="I7418" t="n">
        <v>666.86</v>
      </c>
    </row>
    <row r="7419">
      <c r="A7419" t="inlineStr">
        <is>
          <t>RET007437</t>
        </is>
      </c>
      <c r="B7419" t="inlineStr">
        <is>
          <t>O046995</t>
        </is>
      </c>
      <c r="C7419" s="25" t="n">
        <v>45906</v>
      </c>
      <c r="D7419" t="inlineStr">
        <is>
          <t>Home &amp; Kitchen</t>
        </is>
      </c>
      <c r="E7419" t="inlineStr">
        <is>
          <t>South</t>
        </is>
      </c>
      <c r="F7419" t="inlineStr">
        <is>
          <t>Mobile App</t>
        </is>
      </c>
      <c r="G7419" t="inlineStr">
        <is>
          <t>Not as Described</t>
        </is>
      </c>
      <c r="H7419" t="n">
        <v>1</v>
      </c>
      <c r="I7419" t="n">
        <v>4194.55</v>
      </c>
    </row>
    <row r="7420">
      <c r="A7420" t="inlineStr">
        <is>
          <t>RET007438</t>
        </is>
      </c>
      <c r="B7420" t="inlineStr">
        <is>
          <t>O047002</t>
        </is>
      </c>
      <c r="C7420" s="25" t="n">
        <v>45906</v>
      </c>
      <c r="D7420" t="inlineStr">
        <is>
          <t>Fashion</t>
        </is>
      </c>
      <c r="E7420" t="inlineStr">
        <is>
          <t>South</t>
        </is>
      </c>
      <c r="F7420" t="inlineStr">
        <is>
          <t>Marketplace</t>
        </is>
      </c>
      <c r="G7420" t="inlineStr">
        <is>
          <t>Not as Described</t>
        </is>
      </c>
      <c r="H7420" t="n">
        <v>1</v>
      </c>
      <c r="I7420" t="n">
        <v>2442.36</v>
      </c>
    </row>
    <row r="7421">
      <c r="A7421" t="inlineStr">
        <is>
          <t>RET007439</t>
        </is>
      </c>
      <c r="B7421" t="inlineStr">
        <is>
          <t>O047003</t>
        </is>
      </c>
      <c r="C7421" s="25" t="n">
        <v>45906</v>
      </c>
      <c r="D7421" t="inlineStr">
        <is>
          <t>Fashion</t>
        </is>
      </c>
      <c r="E7421" t="inlineStr">
        <is>
          <t>East</t>
        </is>
      </c>
      <c r="F7421" t="inlineStr">
        <is>
          <t>Website</t>
        </is>
      </c>
      <c r="G7421" t="inlineStr">
        <is>
          <t>Size/Fit Issue</t>
        </is>
      </c>
      <c r="H7421" t="n">
        <v>1</v>
      </c>
      <c r="I7421" t="n">
        <v>1902.53</v>
      </c>
    </row>
    <row r="7422">
      <c r="A7422" t="inlineStr">
        <is>
          <t>RET007440</t>
        </is>
      </c>
      <c r="B7422" t="inlineStr">
        <is>
          <t>O047006</t>
        </is>
      </c>
      <c r="C7422" s="25" t="n">
        <v>45906</v>
      </c>
      <c r="D7422" t="inlineStr">
        <is>
          <t>Sports</t>
        </is>
      </c>
      <c r="E7422" t="inlineStr">
        <is>
          <t>South</t>
        </is>
      </c>
      <c r="F7422" t="inlineStr">
        <is>
          <t>Website</t>
        </is>
      </c>
      <c r="G7422" t="inlineStr">
        <is>
          <t>Not as Described</t>
        </is>
      </c>
      <c r="H7422" t="n">
        <v>1</v>
      </c>
      <c r="I7422" t="n">
        <v>1870.09</v>
      </c>
    </row>
    <row r="7423">
      <c r="A7423" t="inlineStr">
        <is>
          <t>RET007441</t>
        </is>
      </c>
      <c r="B7423" t="inlineStr">
        <is>
          <t>O047017</t>
        </is>
      </c>
      <c r="C7423" s="25" t="n">
        <v>45906</v>
      </c>
      <c r="D7423" t="inlineStr">
        <is>
          <t>Books</t>
        </is>
      </c>
      <c r="E7423" t="inlineStr">
        <is>
          <t>South</t>
        </is>
      </c>
      <c r="F7423" t="inlineStr">
        <is>
          <t>Marketplace</t>
        </is>
      </c>
      <c r="G7423" t="inlineStr">
        <is>
          <t>Defective Product</t>
        </is>
      </c>
      <c r="H7423" t="n">
        <v>1</v>
      </c>
      <c r="I7423" t="n">
        <v>247.31</v>
      </c>
    </row>
    <row r="7424">
      <c r="A7424" t="inlineStr">
        <is>
          <t>RET007442</t>
        </is>
      </c>
      <c r="B7424" t="inlineStr">
        <is>
          <t>O047019</t>
        </is>
      </c>
      <c r="C7424" s="25" t="n">
        <v>45906</v>
      </c>
      <c r="D7424" t="inlineStr">
        <is>
          <t>Fashion</t>
        </is>
      </c>
      <c r="E7424" t="inlineStr">
        <is>
          <t>North</t>
        </is>
      </c>
      <c r="F7424" t="inlineStr">
        <is>
          <t>Mobile App</t>
        </is>
      </c>
      <c r="G7424" t="inlineStr">
        <is>
          <t>Damaged in Transit</t>
        </is>
      </c>
      <c r="H7424" t="n">
        <v>1</v>
      </c>
      <c r="I7424" t="n">
        <v>437.07</v>
      </c>
    </row>
    <row r="7425">
      <c r="A7425" t="inlineStr">
        <is>
          <t>RET007443</t>
        </is>
      </c>
      <c r="B7425" t="inlineStr">
        <is>
          <t>O047037</t>
        </is>
      </c>
      <c r="C7425" s="25" t="n">
        <v>45907</v>
      </c>
      <c r="D7425" t="inlineStr">
        <is>
          <t>Fashion</t>
        </is>
      </c>
      <c r="E7425" t="inlineStr">
        <is>
          <t>Central</t>
        </is>
      </c>
      <c r="F7425" t="inlineStr">
        <is>
          <t>Marketplace</t>
        </is>
      </c>
      <c r="G7425" t="inlineStr">
        <is>
          <t>Damaged in Transit</t>
        </is>
      </c>
      <c r="H7425" t="n">
        <v>1</v>
      </c>
      <c r="I7425" t="n">
        <v>3091.81</v>
      </c>
    </row>
    <row r="7426">
      <c r="A7426" t="inlineStr">
        <is>
          <t>RET007444</t>
        </is>
      </c>
      <c r="B7426" t="inlineStr">
        <is>
          <t>O047039</t>
        </is>
      </c>
      <c r="C7426" s="25" t="n">
        <v>45907</v>
      </c>
      <c r="D7426" t="inlineStr">
        <is>
          <t>Sports</t>
        </is>
      </c>
      <c r="E7426" t="inlineStr">
        <is>
          <t>East</t>
        </is>
      </c>
      <c r="F7426" t="inlineStr">
        <is>
          <t>Marketplace</t>
        </is>
      </c>
      <c r="G7426" t="inlineStr">
        <is>
          <t>Damaged in Transit</t>
        </is>
      </c>
      <c r="H7426" t="n">
        <v>1</v>
      </c>
      <c r="I7426" t="n">
        <v>1021.14</v>
      </c>
    </row>
    <row r="7427">
      <c r="A7427" t="inlineStr">
        <is>
          <t>RET007445</t>
        </is>
      </c>
      <c r="B7427" t="inlineStr">
        <is>
          <t>O047046</t>
        </is>
      </c>
      <c r="C7427" s="25" t="n">
        <v>45907</v>
      </c>
      <c r="D7427" t="inlineStr">
        <is>
          <t>Electronics</t>
        </is>
      </c>
      <c r="E7427" t="inlineStr">
        <is>
          <t>East</t>
        </is>
      </c>
      <c r="F7427" t="inlineStr">
        <is>
          <t>Website</t>
        </is>
      </c>
      <c r="G7427" t="inlineStr">
        <is>
          <t>Defective Product</t>
        </is>
      </c>
      <c r="H7427" t="n">
        <v>1</v>
      </c>
      <c r="I7427" t="n">
        <v>6174.37</v>
      </c>
    </row>
    <row r="7428">
      <c r="A7428" t="inlineStr">
        <is>
          <t>RET007446</t>
        </is>
      </c>
      <c r="B7428" t="inlineStr">
        <is>
          <t>O047047</t>
        </is>
      </c>
      <c r="C7428" s="25" t="n">
        <v>45907</v>
      </c>
      <c r="D7428" t="inlineStr">
        <is>
          <t>Electronics</t>
        </is>
      </c>
      <c r="E7428" t="inlineStr">
        <is>
          <t>West</t>
        </is>
      </c>
      <c r="F7428" t="inlineStr">
        <is>
          <t>Marketplace</t>
        </is>
      </c>
      <c r="G7428" t="inlineStr">
        <is>
          <t>Defective Product</t>
        </is>
      </c>
      <c r="H7428" t="n">
        <v>1</v>
      </c>
      <c r="I7428" t="n">
        <v>15956.36</v>
      </c>
    </row>
    <row r="7429">
      <c r="A7429" t="inlineStr">
        <is>
          <t>RET007447</t>
        </is>
      </c>
      <c r="B7429" t="inlineStr">
        <is>
          <t>O047054</t>
        </is>
      </c>
      <c r="C7429" s="25" t="n">
        <v>45907</v>
      </c>
      <c r="D7429" t="inlineStr">
        <is>
          <t>Electronics</t>
        </is>
      </c>
      <c r="E7429" t="inlineStr">
        <is>
          <t>South</t>
        </is>
      </c>
      <c r="F7429" t="inlineStr">
        <is>
          <t>Mobile App</t>
        </is>
      </c>
      <c r="G7429" t="inlineStr">
        <is>
          <t>Damaged in Transit</t>
        </is>
      </c>
      <c r="H7429" t="n">
        <v>1</v>
      </c>
      <c r="I7429" t="n">
        <v>3184.28</v>
      </c>
    </row>
    <row r="7430">
      <c r="A7430" t="inlineStr">
        <is>
          <t>RET007448</t>
        </is>
      </c>
      <c r="B7430" t="inlineStr">
        <is>
          <t>O047059</t>
        </is>
      </c>
      <c r="C7430" s="25" t="n">
        <v>45907</v>
      </c>
      <c r="D7430" t="inlineStr">
        <is>
          <t>Fashion</t>
        </is>
      </c>
      <c r="E7430" t="inlineStr">
        <is>
          <t>North</t>
        </is>
      </c>
      <c r="F7430" t="inlineStr">
        <is>
          <t>Mobile App</t>
        </is>
      </c>
      <c r="G7430" t="inlineStr">
        <is>
          <t>Late Delivery</t>
        </is>
      </c>
      <c r="H7430" t="n">
        <v>1</v>
      </c>
      <c r="I7430" t="n">
        <v>946.02</v>
      </c>
    </row>
    <row r="7431">
      <c r="A7431" t="inlineStr">
        <is>
          <t>RET007449</t>
        </is>
      </c>
      <c r="B7431" t="inlineStr">
        <is>
          <t>O047061</t>
        </is>
      </c>
      <c r="C7431" s="25" t="n">
        <v>45907</v>
      </c>
      <c r="D7431" t="inlineStr">
        <is>
          <t>Fashion</t>
        </is>
      </c>
      <c r="E7431" t="inlineStr">
        <is>
          <t>South</t>
        </is>
      </c>
      <c r="F7431" t="inlineStr">
        <is>
          <t>Marketplace</t>
        </is>
      </c>
      <c r="G7431" t="inlineStr">
        <is>
          <t>Size/Fit Issue</t>
        </is>
      </c>
      <c r="H7431" t="n">
        <v>1</v>
      </c>
      <c r="I7431" t="n">
        <v>1297.05</v>
      </c>
    </row>
    <row r="7432">
      <c r="A7432" t="inlineStr">
        <is>
          <t>RET007450</t>
        </is>
      </c>
      <c r="B7432" t="inlineStr">
        <is>
          <t>O047061</t>
        </is>
      </c>
      <c r="C7432" s="25" t="n">
        <v>45907</v>
      </c>
      <c r="D7432" t="inlineStr">
        <is>
          <t>Fashion</t>
        </is>
      </c>
      <c r="E7432" t="inlineStr">
        <is>
          <t>South</t>
        </is>
      </c>
      <c r="F7432" t="inlineStr">
        <is>
          <t>Marketplace</t>
        </is>
      </c>
      <c r="G7432" t="inlineStr">
        <is>
          <t>Changed Mind</t>
        </is>
      </c>
      <c r="H7432" t="n">
        <v>1</v>
      </c>
      <c r="I7432" t="n">
        <v>1332.64</v>
      </c>
    </row>
    <row r="7433">
      <c r="A7433" t="inlineStr">
        <is>
          <t>RET007451</t>
        </is>
      </c>
      <c r="B7433" t="inlineStr">
        <is>
          <t>O047064</t>
        </is>
      </c>
      <c r="C7433" s="25" t="n">
        <v>45907</v>
      </c>
      <c r="D7433" t="inlineStr">
        <is>
          <t>Books</t>
        </is>
      </c>
      <c r="E7433" t="inlineStr">
        <is>
          <t>East</t>
        </is>
      </c>
      <c r="F7433" t="inlineStr">
        <is>
          <t>Retail Store</t>
        </is>
      </c>
      <c r="G7433" t="inlineStr">
        <is>
          <t>Late Delivery</t>
        </is>
      </c>
      <c r="H7433" t="n">
        <v>1</v>
      </c>
      <c r="I7433" t="n">
        <v>492.18</v>
      </c>
    </row>
    <row r="7434">
      <c r="A7434" t="inlineStr">
        <is>
          <t>RET007452</t>
        </is>
      </c>
      <c r="B7434" t="inlineStr">
        <is>
          <t>O047081</t>
        </is>
      </c>
      <c r="C7434" s="25" t="n">
        <v>45907</v>
      </c>
      <c r="D7434" t="inlineStr">
        <is>
          <t>Fashion</t>
        </is>
      </c>
      <c r="E7434" t="inlineStr">
        <is>
          <t>West</t>
        </is>
      </c>
      <c r="F7434" t="inlineStr">
        <is>
          <t>Website</t>
        </is>
      </c>
      <c r="G7434" t="inlineStr">
        <is>
          <t>Defective Product</t>
        </is>
      </c>
      <c r="H7434" t="n">
        <v>1</v>
      </c>
      <c r="I7434" t="n">
        <v>1480.71</v>
      </c>
    </row>
    <row r="7435">
      <c r="A7435" t="inlineStr">
        <is>
          <t>RET007453</t>
        </is>
      </c>
      <c r="B7435" t="inlineStr">
        <is>
          <t>O047086</t>
        </is>
      </c>
      <c r="C7435" s="25" t="n">
        <v>45907</v>
      </c>
      <c r="D7435" t="inlineStr">
        <is>
          <t>Electronics</t>
        </is>
      </c>
      <c r="E7435" t="inlineStr">
        <is>
          <t>West</t>
        </is>
      </c>
      <c r="F7435" t="inlineStr">
        <is>
          <t>Marketplace</t>
        </is>
      </c>
      <c r="G7435" t="inlineStr">
        <is>
          <t>Late Delivery</t>
        </is>
      </c>
      <c r="H7435" t="n">
        <v>1</v>
      </c>
      <c r="I7435" t="n">
        <v>8824.780000000001</v>
      </c>
    </row>
    <row r="7436">
      <c r="A7436" t="inlineStr">
        <is>
          <t>RET007454</t>
        </is>
      </c>
      <c r="B7436" t="inlineStr">
        <is>
          <t>O047099</t>
        </is>
      </c>
      <c r="C7436" s="25" t="n">
        <v>45908</v>
      </c>
      <c r="D7436" t="inlineStr">
        <is>
          <t>Fashion</t>
        </is>
      </c>
      <c r="E7436" t="inlineStr">
        <is>
          <t>North</t>
        </is>
      </c>
      <c r="F7436" t="inlineStr">
        <is>
          <t>Mobile App</t>
        </is>
      </c>
      <c r="G7436" t="inlineStr">
        <is>
          <t>Wrong Item Delivered</t>
        </is>
      </c>
      <c r="H7436" t="n">
        <v>1</v>
      </c>
      <c r="I7436" t="n">
        <v>1675.4</v>
      </c>
    </row>
    <row r="7437">
      <c r="A7437" t="inlineStr">
        <is>
          <t>RET007455</t>
        </is>
      </c>
      <c r="B7437" t="inlineStr">
        <is>
          <t>O047120</t>
        </is>
      </c>
      <c r="C7437" s="25" t="n">
        <v>45908</v>
      </c>
      <c r="D7437" t="inlineStr">
        <is>
          <t>Home &amp; Kitchen</t>
        </is>
      </c>
      <c r="E7437" t="inlineStr">
        <is>
          <t>West</t>
        </is>
      </c>
      <c r="F7437" t="inlineStr">
        <is>
          <t>Marketplace</t>
        </is>
      </c>
      <c r="G7437" t="inlineStr">
        <is>
          <t>Wrong Item Delivered</t>
        </is>
      </c>
      <c r="H7437" t="n">
        <v>1</v>
      </c>
      <c r="I7437" t="n">
        <v>1057.32</v>
      </c>
    </row>
    <row r="7438">
      <c r="A7438" t="inlineStr">
        <is>
          <t>RET007456</t>
        </is>
      </c>
      <c r="B7438" t="inlineStr">
        <is>
          <t>O047147</t>
        </is>
      </c>
      <c r="C7438" s="25" t="n">
        <v>45909</v>
      </c>
      <c r="D7438" t="inlineStr">
        <is>
          <t>Electronics</t>
        </is>
      </c>
      <c r="E7438" t="inlineStr">
        <is>
          <t>West</t>
        </is>
      </c>
      <c r="F7438" t="inlineStr">
        <is>
          <t>Marketplace</t>
        </is>
      </c>
      <c r="G7438" t="inlineStr">
        <is>
          <t>Not as Described</t>
        </is>
      </c>
      <c r="H7438" t="n">
        <v>1</v>
      </c>
      <c r="I7438" t="n">
        <v>21824.69</v>
      </c>
    </row>
    <row r="7439">
      <c r="A7439" t="inlineStr">
        <is>
          <t>RET007457</t>
        </is>
      </c>
      <c r="B7439" t="inlineStr">
        <is>
          <t>O047152</t>
        </is>
      </c>
      <c r="C7439" s="25" t="n">
        <v>45909</v>
      </c>
      <c r="D7439" t="inlineStr">
        <is>
          <t>Fashion</t>
        </is>
      </c>
      <c r="E7439" t="inlineStr">
        <is>
          <t>West</t>
        </is>
      </c>
      <c r="F7439" t="inlineStr">
        <is>
          <t>Marketplace</t>
        </is>
      </c>
      <c r="G7439" t="inlineStr">
        <is>
          <t>Damaged in Transit</t>
        </is>
      </c>
      <c r="H7439" t="n">
        <v>1</v>
      </c>
      <c r="I7439" t="n">
        <v>1099.01</v>
      </c>
    </row>
    <row r="7440">
      <c r="A7440" t="inlineStr">
        <is>
          <t>RET007458</t>
        </is>
      </c>
      <c r="B7440" t="inlineStr">
        <is>
          <t>O047161</t>
        </is>
      </c>
      <c r="C7440" s="25" t="n">
        <v>45909</v>
      </c>
      <c r="D7440" t="inlineStr">
        <is>
          <t>Electronics</t>
        </is>
      </c>
      <c r="E7440" t="inlineStr">
        <is>
          <t>East</t>
        </is>
      </c>
      <c r="F7440" t="inlineStr">
        <is>
          <t>Website</t>
        </is>
      </c>
      <c r="G7440" t="inlineStr">
        <is>
          <t>Defective Product</t>
        </is>
      </c>
      <c r="H7440" t="n">
        <v>1</v>
      </c>
      <c r="I7440" t="n">
        <v>5363.66</v>
      </c>
    </row>
    <row r="7441">
      <c r="A7441" t="inlineStr">
        <is>
          <t>RET007459</t>
        </is>
      </c>
      <c r="B7441" t="inlineStr">
        <is>
          <t>O047167</t>
        </is>
      </c>
      <c r="C7441" s="25" t="n">
        <v>45909</v>
      </c>
      <c r="D7441" t="inlineStr">
        <is>
          <t>Electronics</t>
        </is>
      </c>
      <c r="E7441" t="inlineStr">
        <is>
          <t>West</t>
        </is>
      </c>
      <c r="F7441" t="inlineStr">
        <is>
          <t>Marketplace</t>
        </is>
      </c>
      <c r="G7441" t="inlineStr">
        <is>
          <t>Not as Described</t>
        </is>
      </c>
      <c r="H7441" t="n">
        <v>1</v>
      </c>
      <c r="I7441" t="n">
        <v>12952.86</v>
      </c>
    </row>
    <row r="7442">
      <c r="A7442" t="inlineStr">
        <is>
          <t>RET007460</t>
        </is>
      </c>
      <c r="B7442" t="inlineStr">
        <is>
          <t>O047168</t>
        </is>
      </c>
      <c r="C7442" s="25" t="n">
        <v>45909</v>
      </c>
      <c r="D7442" t="inlineStr">
        <is>
          <t>Sports</t>
        </is>
      </c>
      <c r="E7442" t="inlineStr">
        <is>
          <t>South</t>
        </is>
      </c>
      <c r="F7442" t="inlineStr">
        <is>
          <t>Mobile App</t>
        </is>
      </c>
      <c r="G7442" t="inlineStr">
        <is>
          <t>Changed Mind</t>
        </is>
      </c>
      <c r="H7442" t="n">
        <v>1</v>
      </c>
      <c r="I7442" t="n">
        <v>4788.35</v>
      </c>
    </row>
    <row r="7443">
      <c r="A7443" t="inlineStr">
        <is>
          <t>RET007461</t>
        </is>
      </c>
      <c r="B7443" t="inlineStr">
        <is>
          <t>O047168</t>
        </is>
      </c>
      <c r="C7443" s="25" t="n">
        <v>45909</v>
      </c>
      <c r="D7443" t="inlineStr">
        <is>
          <t>Sports</t>
        </is>
      </c>
      <c r="E7443" t="inlineStr">
        <is>
          <t>South</t>
        </is>
      </c>
      <c r="F7443" t="inlineStr">
        <is>
          <t>Mobile App</t>
        </is>
      </c>
      <c r="G7443" t="inlineStr">
        <is>
          <t>Late Delivery</t>
        </is>
      </c>
      <c r="H7443" t="n">
        <v>1</v>
      </c>
      <c r="I7443" t="n">
        <v>1735.48</v>
      </c>
    </row>
    <row r="7444">
      <c r="A7444" t="inlineStr">
        <is>
          <t>RET007462</t>
        </is>
      </c>
      <c r="B7444" t="inlineStr">
        <is>
          <t>O047190</t>
        </is>
      </c>
      <c r="C7444" s="25" t="n">
        <v>45909</v>
      </c>
      <c r="D7444" t="inlineStr">
        <is>
          <t>Fashion</t>
        </is>
      </c>
      <c r="E7444" t="inlineStr">
        <is>
          <t>South</t>
        </is>
      </c>
      <c r="F7444" t="inlineStr">
        <is>
          <t>Marketplace</t>
        </is>
      </c>
      <c r="G7444" t="inlineStr">
        <is>
          <t>Changed Mind</t>
        </is>
      </c>
      <c r="H7444" t="n">
        <v>2</v>
      </c>
      <c r="I7444" t="n">
        <v>5320.5</v>
      </c>
    </row>
    <row r="7445">
      <c r="A7445" t="inlineStr">
        <is>
          <t>RET007463</t>
        </is>
      </c>
      <c r="B7445" t="inlineStr">
        <is>
          <t>O047194</t>
        </is>
      </c>
      <c r="C7445" s="25" t="n">
        <v>45909</v>
      </c>
      <c r="D7445" t="inlineStr">
        <is>
          <t>Home &amp; Kitchen</t>
        </is>
      </c>
      <c r="E7445" t="inlineStr">
        <is>
          <t>South</t>
        </is>
      </c>
      <c r="F7445" t="inlineStr">
        <is>
          <t>Website</t>
        </is>
      </c>
      <c r="G7445" t="inlineStr">
        <is>
          <t>Defective Product</t>
        </is>
      </c>
      <c r="H7445" t="n">
        <v>3</v>
      </c>
      <c r="I7445" t="n">
        <v>5977.09</v>
      </c>
    </row>
    <row r="7446">
      <c r="A7446" t="inlineStr">
        <is>
          <t>RET007464</t>
        </is>
      </c>
      <c r="B7446" t="inlineStr">
        <is>
          <t>O047195</t>
        </is>
      </c>
      <c r="C7446" s="25" t="n">
        <v>45909</v>
      </c>
      <c r="D7446" t="inlineStr">
        <is>
          <t>Home &amp; Kitchen</t>
        </is>
      </c>
      <c r="E7446" t="inlineStr">
        <is>
          <t>North</t>
        </is>
      </c>
      <c r="F7446" t="inlineStr">
        <is>
          <t>Website</t>
        </is>
      </c>
      <c r="G7446" t="inlineStr">
        <is>
          <t>Damaged in Transit</t>
        </is>
      </c>
      <c r="H7446" t="n">
        <v>1</v>
      </c>
      <c r="I7446" t="n">
        <v>1242.76</v>
      </c>
    </row>
    <row r="7447">
      <c r="A7447" t="inlineStr">
        <is>
          <t>RET007465</t>
        </is>
      </c>
      <c r="B7447" t="inlineStr">
        <is>
          <t>O047196</t>
        </is>
      </c>
      <c r="C7447" s="25" t="n">
        <v>45909</v>
      </c>
      <c r="D7447" t="inlineStr">
        <is>
          <t>Beauty</t>
        </is>
      </c>
      <c r="E7447" t="inlineStr">
        <is>
          <t>North</t>
        </is>
      </c>
      <c r="F7447" t="inlineStr">
        <is>
          <t>Mobile App</t>
        </is>
      </c>
      <c r="G7447" t="inlineStr">
        <is>
          <t>Defective Product</t>
        </is>
      </c>
      <c r="H7447" t="n">
        <v>1</v>
      </c>
      <c r="I7447" t="n">
        <v>407.87</v>
      </c>
    </row>
    <row r="7448">
      <c r="A7448" t="inlineStr">
        <is>
          <t>RET007466</t>
        </is>
      </c>
      <c r="B7448" t="inlineStr">
        <is>
          <t>O047203</t>
        </is>
      </c>
      <c r="C7448" s="25" t="n">
        <v>45910</v>
      </c>
      <c r="D7448" t="inlineStr">
        <is>
          <t>Fashion</t>
        </is>
      </c>
      <c r="E7448" t="inlineStr">
        <is>
          <t>Central</t>
        </is>
      </c>
      <c r="F7448" t="inlineStr">
        <is>
          <t>Mobile App</t>
        </is>
      </c>
      <c r="G7448" t="inlineStr">
        <is>
          <t>Size/Fit Issue</t>
        </is>
      </c>
      <c r="H7448" t="n">
        <v>2</v>
      </c>
      <c r="I7448" t="n">
        <v>2626.34</v>
      </c>
    </row>
    <row r="7449">
      <c r="A7449" t="inlineStr">
        <is>
          <t>RET007467</t>
        </is>
      </c>
      <c r="B7449" t="inlineStr">
        <is>
          <t>O047207</t>
        </is>
      </c>
      <c r="C7449" s="25" t="n">
        <v>45910</v>
      </c>
      <c r="D7449" t="inlineStr">
        <is>
          <t>Beauty</t>
        </is>
      </c>
      <c r="E7449" t="inlineStr">
        <is>
          <t>South</t>
        </is>
      </c>
      <c r="F7449" t="inlineStr">
        <is>
          <t>Website</t>
        </is>
      </c>
      <c r="G7449" t="inlineStr">
        <is>
          <t>Size/Fit Issue</t>
        </is>
      </c>
      <c r="H7449" t="n">
        <v>1</v>
      </c>
      <c r="I7449" t="n">
        <v>466.39</v>
      </c>
    </row>
    <row r="7450">
      <c r="A7450" t="inlineStr">
        <is>
          <t>RET007468</t>
        </is>
      </c>
      <c r="B7450" t="inlineStr">
        <is>
          <t>O047209</t>
        </is>
      </c>
      <c r="C7450" s="25" t="n">
        <v>45910</v>
      </c>
      <c r="D7450" t="inlineStr">
        <is>
          <t>Fashion</t>
        </is>
      </c>
      <c r="E7450" t="inlineStr">
        <is>
          <t>North</t>
        </is>
      </c>
      <c r="F7450" t="inlineStr">
        <is>
          <t>Marketplace</t>
        </is>
      </c>
      <c r="G7450" t="inlineStr">
        <is>
          <t>Wrong Item Delivered</t>
        </is>
      </c>
      <c r="H7450" t="n">
        <v>1</v>
      </c>
      <c r="I7450" t="n">
        <v>485.75</v>
      </c>
    </row>
    <row r="7451">
      <c r="A7451" t="inlineStr">
        <is>
          <t>RET007469</t>
        </is>
      </c>
      <c r="B7451" t="inlineStr">
        <is>
          <t>O047216</t>
        </is>
      </c>
      <c r="C7451" s="25" t="n">
        <v>45910</v>
      </c>
      <c r="D7451" t="inlineStr">
        <is>
          <t>Fashion</t>
        </is>
      </c>
      <c r="E7451" t="inlineStr">
        <is>
          <t>East</t>
        </is>
      </c>
      <c r="F7451" t="inlineStr">
        <is>
          <t>Website</t>
        </is>
      </c>
      <c r="G7451" t="inlineStr">
        <is>
          <t>Changed Mind</t>
        </is>
      </c>
      <c r="H7451" t="n">
        <v>1</v>
      </c>
      <c r="I7451" t="n">
        <v>831.75</v>
      </c>
    </row>
    <row r="7452">
      <c r="A7452" t="inlineStr">
        <is>
          <t>RET007470</t>
        </is>
      </c>
      <c r="B7452" t="inlineStr">
        <is>
          <t>O047221</t>
        </is>
      </c>
      <c r="C7452" s="25" t="n">
        <v>45910</v>
      </c>
      <c r="D7452" t="inlineStr">
        <is>
          <t>Electronics</t>
        </is>
      </c>
      <c r="E7452" t="inlineStr">
        <is>
          <t>North</t>
        </is>
      </c>
      <c r="F7452" t="inlineStr">
        <is>
          <t>Website</t>
        </is>
      </c>
      <c r="G7452" t="inlineStr">
        <is>
          <t>Defective Product</t>
        </is>
      </c>
      <c r="H7452" t="n">
        <v>1</v>
      </c>
      <c r="I7452" t="n">
        <v>31399.98</v>
      </c>
    </row>
    <row r="7453">
      <c r="A7453" t="inlineStr">
        <is>
          <t>RET007471</t>
        </is>
      </c>
      <c r="B7453" t="inlineStr">
        <is>
          <t>O047228</t>
        </is>
      </c>
      <c r="C7453" s="25" t="n">
        <v>45910</v>
      </c>
      <c r="D7453" t="inlineStr">
        <is>
          <t>Electronics</t>
        </is>
      </c>
      <c r="E7453" t="inlineStr">
        <is>
          <t>South</t>
        </is>
      </c>
      <c r="F7453" t="inlineStr">
        <is>
          <t>Mobile App</t>
        </is>
      </c>
      <c r="G7453" t="inlineStr">
        <is>
          <t>Defective Product</t>
        </is>
      </c>
      <c r="H7453" t="n">
        <v>1</v>
      </c>
      <c r="I7453" t="n">
        <v>12274.1</v>
      </c>
    </row>
    <row r="7454">
      <c r="A7454" t="inlineStr">
        <is>
          <t>RET007472</t>
        </is>
      </c>
      <c r="B7454" t="inlineStr">
        <is>
          <t>O047230</t>
        </is>
      </c>
      <c r="C7454" s="25" t="n">
        <v>45910</v>
      </c>
      <c r="D7454" t="inlineStr">
        <is>
          <t>Beauty</t>
        </is>
      </c>
      <c r="E7454" t="inlineStr">
        <is>
          <t>South</t>
        </is>
      </c>
      <c r="F7454" t="inlineStr">
        <is>
          <t>Website</t>
        </is>
      </c>
      <c r="G7454" t="inlineStr">
        <is>
          <t>Defective Product</t>
        </is>
      </c>
      <c r="H7454" t="n">
        <v>1</v>
      </c>
      <c r="I7454" t="n">
        <v>882.64</v>
      </c>
    </row>
    <row r="7455">
      <c r="A7455" t="inlineStr">
        <is>
          <t>RET007473</t>
        </is>
      </c>
      <c r="B7455" t="inlineStr">
        <is>
          <t>O047242</t>
        </is>
      </c>
      <c r="C7455" s="25" t="n">
        <v>45910</v>
      </c>
      <c r="D7455" t="inlineStr">
        <is>
          <t>Fashion</t>
        </is>
      </c>
      <c r="E7455" t="inlineStr">
        <is>
          <t>Central</t>
        </is>
      </c>
      <c r="F7455" t="inlineStr">
        <is>
          <t>Mobile App</t>
        </is>
      </c>
      <c r="G7455" t="inlineStr">
        <is>
          <t>Not as Described</t>
        </is>
      </c>
      <c r="H7455" t="n">
        <v>1</v>
      </c>
      <c r="I7455" t="n">
        <v>1253.57</v>
      </c>
    </row>
    <row r="7456">
      <c r="A7456" t="inlineStr">
        <is>
          <t>RET007474</t>
        </is>
      </c>
      <c r="B7456" t="inlineStr">
        <is>
          <t>O047248</t>
        </is>
      </c>
      <c r="C7456" s="25" t="n">
        <v>45910</v>
      </c>
      <c r="D7456" t="inlineStr">
        <is>
          <t>Electronics</t>
        </is>
      </c>
      <c r="E7456" t="inlineStr">
        <is>
          <t>North</t>
        </is>
      </c>
      <c r="F7456" t="inlineStr">
        <is>
          <t>Mobile App</t>
        </is>
      </c>
      <c r="G7456" t="inlineStr">
        <is>
          <t>Damaged in Transit</t>
        </is>
      </c>
      <c r="H7456" t="n">
        <v>1</v>
      </c>
      <c r="I7456" t="n">
        <v>9670.75</v>
      </c>
    </row>
    <row r="7457">
      <c r="A7457" t="inlineStr">
        <is>
          <t>RET007475</t>
        </is>
      </c>
      <c r="B7457" t="inlineStr">
        <is>
          <t>O047268</t>
        </is>
      </c>
      <c r="C7457" s="25" t="n">
        <v>45911</v>
      </c>
      <c r="D7457" t="inlineStr">
        <is>
          <t>Home &amp; Kitchen</t>
        </is>
      </c>
      <c r="E7457" t="inlineStr">
        <is>
          <t>South</t>
        </is>
      </c>
      <c r="F7457" t="inlineStr">
        <is>
          <t>Marketplace</t>
        </is>
      </c>
      <c r="G7457" t="inlineStr">
        <is>
          <t>Defective Product</t>
        </is>
      </c>
      <c r="H7457" t="n">
        <v>1</v>
      </c>
      <c r="I7457" t="n">
        <v>2095.11</v>
      </c>
    </row>
    <row r="7458">
      <c r="A7458" t="inlineStr">
        <is>
          <t>RET007476</t>
        </is>
      </c>
      <c r="B7458" t="inlineStr">
        <is>
          <t>O047270</t>
        </is>
      </c>
      <c r="C7458" s="25" t="n">
        <v>45911</v>
      </c>
      <c r="D7458" t="inlineStr">
        <is>
          <t>Grocery</t>
        </is>
      </c>
      <c r="E7458" t="inlineStr">
        <is>
          <t>West</t>
        </is>
      </c>
      <c r="F7458" t="inlineStr">
        <is>
          <t>Marketplace</t>
        </is>
      </c>
      <c r="G7458" t="inlineStr">
        <is>
          <t>Wrong Item Delivered</t>
        </is>
      </c>
      <c r="H7458" t="n">
        <v>1</v>
      </c>
      <c r="I7458" t="n">
        <v>543.5599999999999</v>
      </c>
    </row>
    <row r="7459">
      <c r="A7459" t="inlineStr">
        <is>
          <t>RET007477</t>
        </is>
      </c>
      <c r="B7459" t="inlineStr">
        <is>
          <t>O047274</t>
        </is>
      </c>
      <c r="C7459" s="25" t="n">
        <v>45911</v>
      </c>
      <c r="D7459" t="inlineStr">
        <is>
          <t>Fashion</t>
        </is>
      </c>
      <c r="E7459" t="inlineStr">
        <is>
          <t>South</t>
        </is>
      </c>
      <c r="F7459" t="inlineStr">
        <is>
          <t>Retail Store</t>
        </is>
      </c>
      <c r="G7459" t="inlineStr">
        <is>
          <t>Size/Fit Issue</t>
        </is>
      </c>
      <c r="H7459" t="n">
        <v>1</v>
      </c>
      <c r="I7459" t="n">
        <v>2800.26</v>
      </c>
    </row>
    <row r="7460">
      <c r="A7460" t="inlineStr">
        <is>
          <t>RET007478</t>
        </is>
      </c>
      <c r="B7460" t="inlineStr">
        <is>
          <t>O047275</t>
        </is>
      </c>
      <c r="C7460" s="25" t="n">
        <v>45911</v>
      </c>
      <c r="D7460" t="inlineStr">
        <is>
          <t>Electronics</t>
        </is>
      </c>
      <c r="E7460" t="inlineStr">
        <is>
          <t>West</t>
        </is>
      </c>
      <c r="F7460" t="inlineStr">
        <is>
          <t>Mobile App</t>
        </is>
      </c>
      <c r="G7460" t="inlineStr">
        <is>
          <t>Late Delivery</t>
        </is>
      </c>
      <c r="H7460" t="n">
        <v>1</v>
      </c>
      <c r="I7460" t="n">
        <v>15237.09</v>
      </c>
    </row>
    <row r="7461">
      <c r="A7461" t="inlineStr">
        <is>
          <t>RET007479</t>
        </is>
      </c>
      <c r="B7461" t="inlineStr">
        <is>
          <t>O047282</t>
        </is>
      </c>
      <c r="C7461" s="25" t="n">
        <v>45911</v>
      </c>
      <c r="D7461" t="inlineStr">
        <is>
          <t>Sports</t>
        </is>
      </c>
      <c r="E7461" t="inlineStr">
        <is>
          <t>West</t>
        </is>
      </c>
      <c r="F7461" t="inlineStr">
        <is>
          <t>Mobile App</t>
        </is>
      </c>
      <c r="G7461" t="inlineStr">
        <is>
          <t>Changed Mind</t>
        </is>
      </c>
      <c r="H7461" t="n">
        <v>1</v>
      </c>
      <c r="I7461" t="n">
        <v>788.49</v>
      </c>
    </row>
    <row r="7462">
      <c r="A7462" t="inlineStr">
        <is>
          <t>RET007480</t>
        </is>
      </c>
      <c r="B7462" t="inlineStr">
        <is>
          <t>O047285</t>
        </is>
      </c>
      <c r="C7462" s="25" t="n">
        <v>45911</v>
      </c>
      <c r="D7462" t="inlineStr">
        <is>
          <t>Fashion</t>
        </is>
      </c>
      <c r="E7462" t="inlineStr">
        <is>
          <t>South</t>
        </is>
      </c>
      <c r="F7462" t="inlineStr">
        <is>
          <t>Marketplace</t>
        </is>
      </c>
      <c r="G7462" t="inlineStr">
        <is>
          <t>Not as Described</t>
        </is>
      </c>
      <c r="H7462" t="n">
        <v>1</v>
      </c>
      <c r="I7462" t="n">
        <v>467.95</v>
      </c>
    </row>
    <row r="7463">
      <c r="A7463" t="inlineStr">
        <is>
          <t>RET007481</t>
        </is>
      </c>
      <c r="B7463" t="inlineStr">
        <is>
          <t>O047287</t>
        </is>
      </c>
      <c r="C7463" s="25" t="n">
        <v>45911</v>
      </c>
      <c r="D7463" t="inlineStr">
        <is>
          <t>Electronics</t>
        </is>
      </c>
      <c r="E7463" t="inlineStr">
        <is>
          <t>West</t>
        </is>
      </c>
      <c r="F7463" t="inlineStr">
        <is>
          <t>Marketplace</t>
        </is>
      </c>
      <c r="G7463" t="inlineStr">
        <is>
          <t>Damaged in Transit</t>
        </is>
      </c>
      <c r="H7463" t="n">
        <v>1</v>
      </c>
      <c r="I7463" t="n">
        <v>12971.25</v>
      </c>
    </row>
    <row r="7464">
      <c r="A7464" t="inlineStr">
        <is>
          <t>RET007482</t>
        </is>
      </c>
      <c r="B7464" t="inlineStr">
        <is>
          <t>O047287</t>
        </is>
      </c>
      <c r="C7464" s="25" t="n">
        <v>45911</v>
      </c>
      <c r="D7464" t="inlineStr">
        <is>
          <t>Fashion</t>
        </is>
      </c>
      <c r="E7464" t="inlineStr">
        <is>
          <t>West</t>
        </is>
      </c>
      <c r="F7464" t="inlineStr">
        <is>
          <t>Marketplace</t>
        </is>
      </c>
      <c r="G7464" t="inlineStr">
        <is>
          <t>Defective Product</t>
        </is>
      </c>
      <c r="H7464" t="n">
        <v>1</v>
      </c>
      <c r="I7464" t="n">
        <v>1176.89</v>
      </c>
    </row>
    <row r="7465">
      <c r="A7465" t="inlineStr">
        <is>
          <t>RET007483</t>
        </is>
      </c>
      <c r="B7465" t="inlineStr">
        <is>
          <t>O047296</t>
        </is>
      </c>
      <c r="C7465" s="25" t="n">
        <v>45911</v>
      </c>
      <c r="D7465" t="inlineStr">
        <is>
          <t>Fashion</t>
        </is>
      </c>
      <c r="E7465" t="inlineStr">
        <is>
          <t>West</t>
        </is>
      </c>
      <c r="F7465" t="inlineStr">
        <is>
          <t>Mobile App</t>
        </is>
      </c>
      <c r="G7465" t="inlineStr">
        <is>
          <t>Changed Mind</t>
        </is>
      </c>
      <c r="H7465" t="n">
        <v>1</v>
      </c>
      <c r="I7465" t="n">
        <v>962.73</v>
      </c>
    </row>
    <row r="7466">
      <c r="A7466" t="inlineStr">
        <is>
          <t>RET007484</t>
        </is>
      </c>
      <c r="B7466" t="inlineStr">
        <is>
          <t>O047309</t>
        </is>
      </c>
      <c r="C7466" s="25" t="n">
        <v>45912</v>
      </c>
      <c r="D7466" t="inlineStr">
        <is>
          <t>Fashion</t>
        </is>
      </c>
      <c r="E7466" t="inlineStr">
        <is>
          <t>North</t>
        </is>
      </c>
      <c r="F7466" t="inlineStr">
        <is>
          <t>Website</t>
        </is>
      </c>
      <c r="G7466" t="inlineStr">
        <is>
          <t>Size/Fit Issue</t>
        </is>
      </c>
      <c r="H7466" t="n">
        <v>1</v>
      </c>
      <c r="I7466" t="n">
        <v>1160.07</v>
      </c>
    </row>
    <row r="7467">
      <c r="A7467" t="inlineStr">
        <is>
          <t>RET007485</t>
        </is>
      </c>
      <c r="B7467" t="inlineStr">
        <is>
          <t>O047333</t>
        </is>
      </c>
      <c r="C7467" s="25" t="n">
        <v>45912</v>
      </c>
      <c r="D7467" t="inlineStr">
        <is>
          <t>Beauty</t>
        </is>
      </c>
      <c r="E7467" t="inlineStr">
        <is>
          <t>East</t>
        </is>
      </c>
      <c r="F7467" t="inlineStr">
        <is>
          <t>Website</t>
        </is>
      </c>
      <c r="G7467" t="inlineStr">
        <is>
          <t>Changed Mind</t>
        </is>
      </c>
      <c r="H7467" t="n">
        <v>2</v>
      </c>
      <c r="I7467" t="n">
        <v>861.0599999999999</v>
      </c>
    </row>
    <row r="7468">
      <c r="A7468" t="inlineStr">
        <is>
          <t>RET007486</t>
        </is>
      </c>
      <c r="B7468" t="inlineStr">
        <is>
          <t>O047351</t>
        </is>
      </c>
      <c r="C7468" s="25" t="n">
        <v>45912</v>
      </c>
      <c r="D7468" t="inlineStr">
        <is>
          <t>Sports</t>
        </is>
      </c>
      <c r="E7468" t="inlineStr">
        <is>
          <t>East</t>
        </is>
      </c>
      <c r="F7468" t="inlineStr">
        <is>
          <t>Website</t>
        </is>
      </c>
      <c r="G7468" t="inlineStr">
        <is>
          <t>Defective Product</t>
        </is>
      </c>
      <c r="H7468" t="n">
        <v>1</v>
      </c>
      <c r="I7468" t="n">
        <v>2310.89</v>
      </c>
    </row>
    <row r="7469">
      <c r="A7469" t="inlineStr">
        <is>
          <t>RET007487</t>
        </is>
      </c>
      <c r="B7469" t="inlineStr">
        <is>
          <t>O047354</t>
        </is>
      </c>
      <c r="C7469" s="25" t="n">
        <v>45912</v>
      </c>
      <c r="D7469" t="inlineStr">
        <is>
          <t>Fashion</t>
        </is>
      </c>
      <c r="E7469" t="inlineStr">
        <is>
          <t>West</t>
        </is>
      </c>
      <c r="F7469" t="inlineStr">
        <is>
          <t>Website</t>
        </is>
      </c>
      <c r="G7469" t="inlineStr">
        <is>
          <t>Not Specified</t>
        </is>
      </c>
      <c r="H7469" t="n">
        <v>1</v>
      </c>
      <c r="I7469" t="n">
        <v>1160.07</v>
      </c>
    </row>
    <row r="7470">
      <c r="A7470" t="inlineStr">
        <is>
          <t>RET007488</t>
        </is>
      </c>
      <c r="B7470" t="inlineStr">
        <is>
          <t>O047356</t>
        </is>
      </c>
      <c r="C7470" s="25" t="n">
        <v>45912</v>
      </c>
      <c r="D7470" t="inlineStr">
        <is>
          <t>Beauty</t>
        </is>
      </c>
      <c r="E7470" t="inlineStr">
        <is>
          <t>West</t>
        </is>
      </c>
      <c r="F7470" t="inlineStr">
        <is>
          <t>Marketplace</t>
        </is>
      </c>
      <c r="G7470" t="inlineStr">
        <is>
          <t>Defective Product</t>
        </is>
      </c>
      <c r="H7470" t="n">
        <v>1</v>
      </c>
      <c r="I7470" t="n">
        <v>127.79</v>
      </c>
    </row>
    <row r="7471">
      <c r="A7471" t="inlineStr">
        <is>
          <t>RET007489</t>
        </is>
      </c>
      <c r="B7471" t="inlineStr">
        <is>
          <t>O047363</t>
        </is>
      </c>
      <c r="C7471" s="25" t="n">
        <v>45912</v>
      </c>
      <c r="D7471" t="inlineStr">
        <is>
          <t>Fashion</t>
        </is>
      </c>
      <c r="E7471" t="inlineStr">
        <is>
          <t>Central</t>
        </is>
      </c>
      <c r="F7471" t="inlineStr">
        <is>
          <t>Marketplace</t>
        </is>
      </c>
      <c r="G7471" t="inlineStr">
        <is>
          <t>Size/Fit Issue</t>
        </is>
      </c>
      <c r="H7471" t="n">
        <v>1</v>
      </c>
      <c r="I7471" t="n">
        <v>894.59</v>
      </c>
    </row>
    <row r="7472">
      <c r="A7472" t="inlineStr">
        <is>
          <t>RET007490</t>
        </is>
      </c>
      <c r="B7472" t="inlineStr">
        <is>
          <t>O047381</t>
        </is>
      </c>
      <c r="C7472" s="25" t="n">
        <v>45913</v>
      </c>
      <c r="D7472" t="inlineStr">
        <is>
          <t>Sports</t>
        </is>
      </c>
      <c r="E7472" t="inlineStr">
        <is>
          <t>South</t>
        </is>
      </c>
      <c r="F7472" t="inlineStr">
        <is>
          <t>Website</t>
        </is>
      </c>
      <c r="G7472" t="inlineStr">
        <is>
          <t>Damaged in Transit</t>
        </is>
      </c>
      <c r="H7472" t="n">
        <v>1</v>
      </c>
      <c r="I7472" t="n">
        <v>1108.75</v>
      </c>
    </row>
    <row r="7473">
      <c r="A7473" t="inlineStr">
        <is>
          <t>RET007491</t>
        </is>
      </c>
      <c r="B7473" t="inlineStr">
        <is>
          <t>O047384</t>
        </is>
      </c>
      <c r="C7473" s="25" t="n">
        <v>45913</v>
      </c>
      <c r="D7473" t="inlineStr">
        <is>
          <t>Electronics</t>
        </is>
      </c>
      <c r="E7473" t="inlineStr">
        <is>
          <t>North</t>
        </is>
      </c>
      <c r="F7473" t="inlineStr">
        <is>
          <t>Website</t>
        </is>
      </c>
      <c r="G7473" t="inlineStr">
        <is>
          <t>Defective Product</t>
        </is>
      </c>
      <c r="H7473" t="n">
        <v>2</v>
      </c>
      <c r="I7473" t="n">
        <v>38020.62</v>
      </c>
    </row>
    <row r="7474">
      <c r="A7474" t="inlineStr">
        <is>
          <t>RET007492</t>
        </is>
      </c>
      <c r="B7474" t="inlineStr">
        <is>
          <t>O047385</t>
        </is>
      </c>
      <c r="C7474" s="25" t="n">
        <v>45913</v>
      </c>
      <c r="D7474" t="inlineStr">
        <is>
          <t>Fashion</t>
        </is>
      </c>
      <c r="E7474" t="inlineStr">
        <is>
          <t>South</t>
        </is>
      </c>
      <c r="F7474" t="inlineStr">
        <is>
          <t>Retail Store</t>
        </is>
      </c>
      <c r="G7474" t="inlineStr">
        <is>
          <t>Size/Fit Issue</t>
        </is>
      </c>
      <c r="H7474" t="n">
        <v>4</v>
      </c>
      <c r="I7474" t="n">
        <v>9600.280000000001</v>
      </c>
    </row>
    <row r="7475">
      <c r="A7475" t="inlineStr">
        <is>
          <t>RET007493</t>
        </is>
      </c>
      <c r="B7475" t="inlineStr">
        <is>
          <t>O047393</t>
        </is>
      </c>
      <c r="C7475" s="25" t="n">
        <v>45913</v>
      </c>
      <c r="D7475" t="inlineStr">
        <is>
          <t>Fashion</t>
        </is>
      </c>
      <c r="E7475" t="inlineStr">
        <is>
          <t>East</t>
        </is>
      </c>
      <c r="F7475" t="inlineStr">
        <is>
          <t>Marketplace</t>
        </is>
      </c>
      <c r="G7475" t="inlineStr">
        <is>
          <t>Not as Described</t>
        </is>
      </c>
      <c r="H7475" t="n">
        <v>2</v>
      </c>
      <c r="I7475" t="n">
        <v>1263.53</v>
      </c>
    </row>
    <row r="7476">
      <c r="A7476" t="inlineStr">
        <is>
          <t>RET007494</t>
        </is>
      </c>
      <c r="B7476" t="inlineStr">
        <is>
          <t>O047397</t>
        </is>
      </c>
      <c r="C7476" s="25" t="n">
        <v>45913</v>
      </c>
      <c r="D7476" t="inlineStr">
        <is>
          <t>Electronics</t>
        </is>
      </c>
      <c r="E7476" t="inlineStr">
        <is>
          <t>West</t>
        </is>
      </c>
      <c r="F7476" t="inlineStr">
        <is>
          <t>Mobile App</t>
        </is>
      </c>
      <c r="G7476" t="inlineStr">
        <is>
          <t>Damaged in Transit</t>
        </is>
      </c>
      <c r="H7476" t="n">
        <v>1</v>
      </c>
      <c r="I7476" t="n">
        <v>15462.72</v>
      </c>
    </row>
    <row r="7477">
      <c r="A7477" t="inlineStr">
        <is>
          <t>RET007495</t>
        </is>
      </c>
      <c r="B7477" t="inlineStr">
        <is>
          <t>O047406</t>
        </is>
      </c>
      <c r="C7477" s="25" t="n">
        <v>45913</v>
      </c>
      <c r="D7477" t="inlineStr">
        <is>
          <t>Sports</t>
        </is>
      </c>
      <c r="E7477" t="inlineStr">
        <is>
          <t>West</t>
        </is>
      </c>
      <c r="F7477" t="inlineStr">
        <is>
          <t>Mobile App</t>
        </is>
      </c>
      <c r="G7477" t="inlineStr">
        <is>
          <t>Damaged in Transit</t>
        </is>
      </c>
      <c r="H7477" t="n">
        <v>1</v>
      </c>
      <c r="I7477" t="n">
        <v>680.4299999999999</v>
      </c>
    </row>
    <row r="7478">
      <c r="A7478" t="inlineStr">
        <is>
          <t>RET007496</t>
        </is>
      </c>
      <c r="B7478" t="inlineStr">
        <is>
          <t>O047419</t>
        </is>
      </c>
      <c r="C7478" s="25" t="n">
        <v>45913</v>
      </c>
      <c r="D7478" t="inlineStr">
        <is>
          <t>Fashion</t>
        </is>
      </c>
      <c r="E7478" t="inlineStr">
        <is>
          <t>North</t>
        </is>
      </c>
      <c r="F7478" t="inlineStr">
        <is>
          <t>Marketplace</t>
        </is>
      </c>
      <c r="G7478" t="inlineStr">
        <is>
          <t>Size/Fit Issue</t>
        </is>
      </c>
      <c r="H7478" t="n">
        <v>1</v>
      </c>
      <c r="I7478" t="n">
        <v>1883.77</v>
      </c>
    </row>
    <row r="7479">
      <c r="A7479" t="inlineStr">
        <is>
          <t>RET007497</t>
        </is>
      </c>
      <c r="B7479" t="inlineStr">
        <is>
          <t>O047419</t>
        </is>
      </c>
      <c r="C7479" s="25" t="n">
        <v>45913</v>
      </c>
      <c r="D7479" t="inlineStr">
        <is>
          <t>Fashion</t>
        </is>
      </c>
      <c r="E7479" t="inlineStr">
        <is>
          <t>North</t>
        </is>
      </c>
      <c r="F7479" t="inlineStr">
        <is>
          <t>Marketplace</t>
        </is>
      </c>
      <c r="G7479" t="inlineStr">
        <is>
          <t>Changed Mind</t>
        </is>
      </c>
      <c r="H7479" t="n">
        <v>1</v>
      </c>
      <c r="I7479" t="n">
        <v>2407.8</v>
      </c>
    </row>
    <row r="7480">
      <c r="A7480" t="inlineStr">
        <is>
          <t>RET007498</t>
        </is>
      </c>
      <c r="B7480" t="inlineStr">
        <is>
          <t>O047422</t>
        </is>
      </c>
      <c r="C7480" s="25" t="n">
        <v>45913</v>
      </c>
      <c r="D7480" t="inlineStr">
        <is>
          <t>Electronics</t>
        </is>
      </c>
      <c r="E7480" t="inlineStr">
        <is>
          <t>East</t>
        </is>
      </c>
      <c r="F7480" t="inlineStr">
        <is>
          <t>Website</t>
        </is>
      </c>
      <c r="G7480" t="inlineStr">
        <is>
          <t>Defective Product</t>
        </is>
      </c>
      <c r="H7480" t="n">
        <v>1</v>
      </c>
      <c r="I7480" t="n">
        <v>5187.46</v>
      </c>
    </row>
    <row r="7481">
      <c r="A7481" t="inlineStr">
        <is>
          <t>RET007499</t>
        </is>
      </c>
      <c r="B7481" t="inlineStr">
        <is>
          <t>O047434</t>
        </is>
      </c>
      <c r="C7481" s="25" t="n">
        <v>45913</v>
      </c>
      <c r="D7481" t="inlineStr">
        <is>
          <t>Beauty</t>
        </is>
      </c>
      <c r="E7481" t="inlineStr">
        <is>
          <t>South</t>
        </is>
      </c>
      <c r="F7481" t="inlineStr">
        <is>
          <t>Retail Store</t>
        </is>
      </c>
      <c r="G7481" t="inlineStr">
        <is>
          <t>Damaged in Transit</t>
        </is>
      </c>
      <c r="H7481" t="n">
        <v>1</v>
      </c>
      <c r="I7481" t="n">
        <v>377.48</v>
      </c>
    </row>
    <row r="7482">
      <c r="A7482" t="inlineStr">
        <is>
          <t>RET007500</t>
        </is>
      </c>
      <c r="B7482" t="inlineStr">
        <is>
          <t>O047438</t>
        </is>
      </c>
      <c r="C7482" s="25" t="n">
        <v>45913</v>
      </c>
      <c r="D7482" t="inlineStr">
        <is>
          <t>Home &amp; Kitchen</t>
        </is>
      </c>
      <c r="E7482" t="inlineStr">
        <is>
          <t>North</t>
        </is>
      </c>
      <c r="F7482" t="inlineStr">
        <is>
          <t>Website</t>
        </is>
      </c>
      <c r="G7482" t="inlineStr">
        <is>
          <t>Damaged in Transit</t>
        </is>
      </c>
      <c r="H7482" t="n">
        <v>1</v>
      </c>
      <c r="I7482" t="n">
        <v>399.71</v>
      </c>
    </row>
    <row r="7483">
      <c r="A7483" t="inlineStr">
        <is>
          <t>RET007501</t>
        </is>
      </c>
      <c r="B7483" t="inlineStr">
        <is>
          <t>O047438</t>
        </is>
      </c>
      <c r="C7483" s="25" t="n">
        <v>45913</v>
      </c>
      <c r="D7483" t="inlineStr">
        <is>
          <t>Fashion</t>
        </is>
      </c>
      <c r="E7483" t="inlineStr">
        <is>
          <t>North</t>
        </is>
      </c>
      <c r="F7483" t="inlineStr">
        <is>
          <t>Website</t>
        </is>
      </c>
      <c r="G7483" t="inlineStr">
        <is>
          <t>Size/Fit Issue</t>
        </is>
      </c>
      <c r="H7483" t="n">
        <v>1</v>
      </c>
      <c r="I7483" t="n">
        <v>2313.54</v>
      </c>
    </row>
    <row r="7484">
      <c r="A7484" t="inlineStr">
        <is>
          <t>RET007502</t>
        </is>
      </c>
      <c r="B7484" t="inlineStr">
        <is>
          <t>O047446</t>
        </is>
      </c>
      <c r="C7484" s="25" t="n">
        <v>45913</v>
      </c>
      <c r="D7484" t="inlineStr">
        <is>
          <t>Fashion</t>
        </is>
      </c>
      <c r="E7484" t="inlineStr">
        <is>
          <t>East</t>
        </is>
      </c>
      <c r="F7484" t="inlineStr">
        <is>
          <t>Website</t>
        </is>
      </c>
      <c r="G7484" t="inlineStr">
        <is>
          <t>Changed Mind</t>
        </is>
      </c>
      <c r="H7484" t="n">
        <v>1</v>
      </c>
      <c r="I7484" t="n">
        <v>563.62</v>
      </c>
    </row>
    <row r="7485">
      <c r="A7485" t="inlineStr">
        <is>
          <t>RET007503</t>
        </is>
      </c>
      <c r="B7485" t="inlineStr">
        <is>
          <t>O047446</t>
        </is>
      </c>
      <c r="C7485" s="25" t="n">
        <v>45913</v>
      </c>
      <c r="D7485" t="inlineStr">
        <is>
          <t>Fashion</t>
        </is>
      </c>
      <c r="E7485" t="inlineStr">
        <is>
          <t>East</t>
        </is>
      </c>
      <c r="F7485" t="inlineStr">
        <is>
          <t>Website</t>
        </is>
      </c>
      <c r="G7485" t="inlineStr">
        <is>
          <t>Wrong Item Delivered</t>
        </is>
      </c>
      <c r="H7485" t="n">
        <v>1</v>
      </c>
      <c r="I7485" t="n">
        <v>1945.8</v>
      </c>
    </row>
    <row r="7486">
      <c r="A7486" t="inlineStr">
        <is>
          <t>RET007504</t>
        </is>
      </c>
      <c r="B7486" t="inlineStr">
        <is>
          <t>O047450</t>
        </is>
      </c>
      <c r="C7486" s="25" t="n">
        <v>45914</v>
      </c>
      <c r="D7486" t="inlineStr">
        <is>
          <t>Fashion</t>
        </is>
      </c>
      <c r="E7486" t="inlineStr">
        <is>
          <t>North</t>
        </is>
      </c>
      <c r="F7486" t="inlineStr">
        <is>
          <t>Website</t>
        </is>
      </c>
      <c r="G7486" t="inlineStr">
        <is>
          <t>Size/Fit Issue</t>
        </is>
      </c>
      <c r="H7486" t="n">
        <v>2</v>
      </c>
      <c r="I7486" t="n">
        <v>2198.03</v>
      </c>
    </row>
    <row r="7487">
      <c r="A7487" t="inlineStr">
        <is>
          <t>RET007505</t>
        </is>
      </c>
      <c r="B7487" t="inlineStr">
        <is>
          <t>O047455</t>
        </is>
      </c>
      <c r="C7487" s="25" t="n">
        <v>45914</v>
      </c>
      <c r="D7487" t="inlineStr">
        <is>
          <t>Fashion</t>
        </is>
      </c>
      <c r="E7487" t="inlineStr">
        <is>
          <t>West</t>
        </is>
      </c>
      <c r="F7487" t="inlineStr">
        <is>
          <t>Retail Store</t>
        </is>
      </c>
      <c r="G7487" t="inlineStr">
        <is>
          <t>Size/Fit Issue</t>
        </is>
      </c>
      <c r="H7487" t="n">
        <v>1</v>
      </c>
      <c r="I7487" t="n">
        <v>2549.44</v>
      </c>
    </row>
    <row r="7488">
      <c r="A7488" t="inlineStr">
        <is>
          <t>RET007506</t>
        </is>
      </c>
      <c r="B7488" t="inlineStr">
        <is>
          <t>O047455</t>
        </is>
      </c>
      <c r="C7488" s="25" t="n">
        <v>45914</v>
      </c>
      <c r="D7488" t="inlineStr">
        <is>
          <t>Electronics</t>
        </is>
      </c>
      <c r="E7488" t="inlineStr">
        <is>
          <t>West</t>
        </is>
      </c>
      <c r="F7488" t="inlineStr">
        <is>
          <t>Retail Store</t>
        </is>
      </c>
      <c r="G7488" t="inlineStr">
        <is>
          <t>Damaged in Transit</t>
        </is>
      </c>
      <c r="H7488" t="n">
        <v>1</v>
      </c>
      <c r="I7488" t="n">
        <v>19321.81</v>
      </c>
    </row>
    <row r="7489">
      <c r="A7489" t="inlineStr">
        <is>
          <t>RET007507</t>
        </is>
      </c>
      <c r="B7489" t="inlineStr">
        <is>
          <t>O047458</t>
        </is>
      </c>
      <c r="C7489" s="25" t="n">
        <v>45914</v>
      </c>
      <c r="D7489" t="inlineStr">
        <is>
          <t>Fashion</t>
        </is>
      </c>
      <c r="E7489" t="inlineStr">
        <is>
          <t>South</t>
        </is>
      </c>
      <c r="F7489" t="inlineStr">
        <is>
          <t>Website</t>
        </is>
      </c>
      <c r="G7489" t="inlineStr">
        <is>
          <t>Size/Fit Issue</t>
        </is>
      </c>
      <c r="H7489" t="n">
        <v>1</v>
      </c>
      <c r="I7489" t="n">
        <v>1359.73</v>
      </c>
    </row>
    <row r="7490">
      <c r="A7490" t="inlineStr">
        <is>
          <t>RET007508</t>
        </is>
      </c>
      <c r="B7490" t="inlineStr">
        <is>
          <t>O047462</t>
        </is>
      </c>
      <c r="C7490" s="25" t="n">
        <v>45914</v>
      </c>
      <c r="D7490" t="inlineStr">
        <is>
          <t>Fashion</t>
        </is>
      </c>
      <c r="E7490" t="inlineStr">
        <is>
          <t>West</t>
        </is>
      </c>
      <c r="F7490" t="inlineStr">
        <is>
          <t>Mobile App</t>
        </is>
      </c>
      <c r="G7490" t="inlineStr">
        <is>
          <t>Not as Described</t>
        </is>
      </c>
      <c r="H7490" t="n">
        <v>1</v>
      </c>
      <c r="I7490" t="n">
        <v>1591.63</v>
      </c>
    </row>
    <row r="7491">
      <c r="A7491" t="inlineStr">
        <is>
          <t>RET007509</t>
        </is>
      </c>
      <c r="B7491" t="inlineStr">
        <is>
          <t>O047463</t>
        </is>
      </c>
      <c r="C7491" s="25" t="n">
        <v>45914</v>
      </c>
      <c r="D7491" t="inlineStr">
        <is>
          <t>Fashion</t>
        </is>
      </c>
      <c r="E7491" t="inlineStr">
        <is>
          <t>East</t>
        </is>
      </c>
      <c r="F7491" t="inlineStr">
        <is>
          <t>Mobile App</t>
        </is>
      </c>
      <c r="G7491" t="inlineStr">
        <is>
          <t>Changed Mind</t>
        </is>
      </c>
      <c r="H7491" t="n">
        <v>1</v>
      </c>
      <c r="I7491" t="n">
        <v>7115.85</v>
      </c>
    </row>
    <row r="7492">
      <c r="A7492" t="inlineStr">
        <is>
          <t>RET007510</t>
        </is>
      </c>
      <c r="B7492" t="inlineStr">
        <is>
          <t>O047468</t>
        </is>
      </c>
      <c r="C7492" s="25" t="n">
        <v>45914</v>
      </c>
      <c r="D7492" t="inlineStr">
        <is>
          <t>Fashion</t>
        </is>
      </c>
      <c r="E7492" t="inlineStr">
        <is>
          <t>East</t>
        </is>
      </c>
      <c r="F7492" t="inlineStr">
        <is>
          <t>Mobile App</t>
        </is>
      </c>
      <c r="G7492" t="inlineStr">
        <is>
          <t>Size/Fit Issue</t>
        </is>
      </c>
      <c r="H7492" t="n">
        <v>1</v>
      </c>
      <c r="I7492" t="n">
        <v>1406.67</v>
      </c>
    </row>
    <row r="7493">
      <c r="A7493" t="inlineStr">
        <is>
          <t>RET007511</t>
        </is>
      </c>
      <c r="B7493" t="inlineStr">
        <is>
          <t>O047470</t>
        </is>
      </c>
      <c r="C7493" s="25" t="n">
        <v>45914</v>
      </c>
      <c r="D7493" t="inlineStr">
        <is>
          <t>Home &amp; Kitchen</t>
        </is>
      </c>
      <c r="E7493" t="inlineStr">
        <is>
          <t>West</t>
        </is>
      </c>
      <c r="F7493" t="inlineStr">
        <is>
          <t>Mobile App</t>
        </is>
      </c>
      <c r="G7493" t="inlineStr">
        <is>
          <t>Changed Mind</t>
        </is>
      </c>
      <c r="H7493" t="n">
        <v>1</v>
      </c>
      <c r="I7493" t="n">
        <v>1829.09</v>
      </c>
    </row>
    <row r="7494">
      <c r="A7494" t="inlineStr">
        <is>
          <t>RET007512</t>
        </is>
      </c>
      <c r="B7494" t="inlineStr">
        <is>
          <t>O047492</t>
        </is>
      </c>
      <c r="C7494" s="25" t="n">
        <v>45914</v>
      </c>
      <c r="D7494" t="inlineStr">
        <is>
          <t>Books</t>
        </is>
      </c>
      <c r="E7494" t="inlineStr">
        <is>
          <t>East</t>
        </is>
      </c>
      <c r="F7494" t="inlineStr">
        <is>
          <t>Mobile App</t>
        </is>
      </c>
      <c r="G7494" t="inlineStr">
        <is>
          <t>Not as Described</t>
        </is>
      </c>
      <c r="H7494" t="n">
        <v>1</v>
      </c>
      <c r="I7494" t="n">
        <v>334.21</v>
      </c>
    </row>
    <row r="7495">
      <c r="A7495" t="inlineStr">
        <is>
          <t>RET007513</t>
        </is>
      </c>
      <c r="B7495" t="inlineStr">
        <is>
          <t>O047522</t>
        </is>
      </c>
      <c r="C7495" s="25" t="n">
        <v>45915</v>
      </c>
      <c r="D7495" t="inlineStr">
        <is>
          <t>Fashion</t>
        </is>
      </c>
      <c r="E7495" t="inlineStr">
        <is>
          <t>Central</t>
        </is>
      </c>
      <c r="F7495" t="inlineStr">
        <is>
          <t>Marketplace</t>
        </is>
      </c>
      <c r="G7495" t="inlineStr">
        <is>
          <t>Changed Mind</t>
        </is>
      </c>
      <c r="H7495" t="n">
        <v>1</v>
      </c>
      <c r="I7495" t="n">
        <v>1149.96</v>
      </c>
    </row>
    <row r="7496">
      <c r="A7496" t="inlineStr">
        <is>
          <t>RET007514</t>
        </is>
      </c>
      <c r="B7496" t="inlineStr">
        <is>
          <t>O047528</t>
        </is>
      </c>
      <c r="C7496" s="25" t="n">
        <v>45915</v>
      </c>
      <c r="D7496" t="inlineStr">
        <is>
          <t>Beauty</t>
        </is>
      </c>
      <c r="E7496" t="inlineStr">
        <is>
          <t>North</t>
        </is>
      </c>
      <c r="F7496" t="inlineStr">
        <is>
          <t>Mobile App</t>
        </is>
      </c>
      <c r="G7496" t="inlineStr">
        <is>
          <t>Damaged in Transit</t>
        </is>
      </c>
      <c r="H7496" t="n">
        <v>2</v>
      </c>
      <c r="I7496" t="n">
        <v>641.71</v>
      </c>
    </row>
    <row r="7497">
      <c r="A7497" t="inlineStr">
        <is>
          <t>RET007515</t>
        </is>
      </c>
      <c r="B7497" t="inlineStr">
        <is>
          <t>O047536</t>
        </is>
      </c>
      <c r="C7497" s="25" t="n">
        <v>45915</v>
      </c>
      <c r="D7497" t="inlineStr">
        <is>
          <t>Fashion</t>
        </is>
      </c>
      <c r="E7497" t="inlineStr">
        <is>
          <t>North</t>
        </is>
      </c>
      <c r="F7497" t="inlineStr">
        <is>
          <t>Mobile App</t>
        </is>
      </c>
      <c r="G7497" t="inlineStr">
        <is>
          <t>Size/Fit Issue</t>
        </is>
      </c>
      <c r="H7497" t="n">
        <v>1</v>
      </c>
      <c r="I7497" t="n">
        <v>2691.07</v>
      </c>
    </row>
    <row r="7498">
      <c r="A7498" t="inlineStr">
        <is>
          <t>RET007516</t>
        </is>
      </c>
      <c r="B7498" t="inlineStr">
        <is>
          <t>O047538</t>
        </is>
      </c>
      <c r="C7498" s="25" t="n">
        <v>45915</v>
      </c>
      <c r="D7498" t="inlineStr">
        <is>
          <t>Home &amp; Kitchen</t>
        </is>
      </c>
      <c r="E7498" t="inlineStr">
        <is>
          <t>Central</t>
        </is>
      </c>
      <c r="F7498" t="inlineStr">
        <is>
          <t>Website</t>
        </is>
      </c>
      <c r="G7498" t="inlineStr">
        <is>
          <t>Defective Product</t>
        </is>
      </c>
      <c r="H7498" t="n">
        <v>1</v>
      </c>
      <c r="I7498" t="n">
        <v>1829.09</v>
      </c>
    </row>
    <row r="7499">
      <c r="A7499" t="inlineStr">
        <is>
          <t>RET007517</t>
        </is>
      </c>
      <c r="B7499" t="inlineStr">
        <is>
          <t>O047539</t>
        </is>
      </c>
      <c r="C7499" s="25" t="n">
        <v>45915</v>
      </c>
      <c r="D7499" t="inlineStr">
        <is>
          <t>Fashion</t>
        </is>
      </c>
      <c r="E7499" t="inlineStr">
        <is>
          <t>East</t>
        </is>
      </c>
      <c r="F7499" t="inlineStr">
        <is>
          <t>Marketplace</t>
        </is>
      </c>
      <c r="G7499" t="inlineStr">
        <is>
          <t>Changed Mind</t>
        </is>
      </c>
      <c r="H7499" t="n">
        <v>1</v>
      </c>
      <c r="I7499" t="n">
        <v>1673.83</v>
      </c>
    </row>
    <row r="7500">
      <c r="A7500" t="inlineStr">
        <is>
          <t>RET007518</t>
        </is>
      </c>
      <c r="B7500" t="inlineStr">
        <is>
          <t>O047540</t>
        </is>
      </c>
      <c r="C7500" s="25" t="n">
        <v>45915</v>
      </c>
      <c r="D7500" t="inlineStr">
        <is>
          <t>Beauty</t>
        </is>
      </c>
      <c r="E7500" t="inlineStr">
        <is>
          <t>West</t>
        </is>
      </c>
      <c r="F7500" t="inlineStr">
        <is>
          <t>Marketplace</t>
        </is>
      </c>
      <c r="G7500" t="inlineStr">
        <is>
          <t>Damaged in Transit</t>
        </is>
      </c>
      <c r="H7500" t="n">
        <v>1</v>
      </c>
      <c r="I7500" t="n">
        <v>569.08</v>
      </c>
    </row>
    <row r="7501">
      <c r="A7501" t="inlineStr">
        <is>
          <t>RET007520</t>
        </is>
      </c>
      <c r="B7501" t="inlineStr">
        <is>
          <t>O047549</t>
        </is>
      </c>
      <c r="C7501" s="25" t="n">
        <v>45915</v>
      </c>
      <c r="D7501" t="inlineStr">
        <is>
          <t>Electronics</t>
        </is>
      </c>
      <c r="E7501" t="inlineStr">
        <is>
          <t>North</t>
        </is>
      </c>
      <c r="F7501" t="inlineStr">
        <is>
          <t>Website</t>
        </is>
      </c>
      <c r="G7501" t="inlineStr">
        <is>
          <t>Size/Fit Issue</t>
        </is>
      </c>
      <c r="H7501" t="n">
        <v>1</v>
      </c>
      <c r="I7501" t="n">
        <v>7310.53</v>
      </c>
    </row>
    <row r="7502">
      <c r="A7502" t="inlineStr">
        <is>
          <t>RET007521</t>
        </is>
      </c>
      <c r="B7502" t="inlineStr">
        <is>
          <t>O047552</t>
        </is>
      </c>
      <c r="C7502" s="25" t="n">
        <v>45915</v>
      </c>
      <c r="D7502" t="inlineStr">
        <is>
          <t>Sports</t>
        </is>
      </c>
      <c r="E7502" t="inlineStr">
        <is>
          <t>Central</t>
        </is>
      </c>
      <c r="F7502" t="inlineStr">
        <is>
          <t>Mobile App</t>
        </is>
      </c>
      <c r="G7502" t="inlineStr">
        <is>
          <t>Damaged in Transit</t>
        </is>
      </c>
      <c r="H7502" t="n">
        <v>1</v>
      </c>
      <c r="I7502" t="n">
        <v>5054.37</v>
      </c>
    </row>
    <row r="7503">
      <c r="A7503" t="inlineStr">
        <is>
          <t>RET007522</t>
        </is>
      </c>
      <c r="B7503" t="inlineStr">
        <is>
          <t>O047553</t>
        </is>
      </c>
      <c r="C7503" s="25" t="n">
        <v>45915</v>
      </c>
      <c r="D7503" t="inlineStr">
        <is>
          <t>Fashion</t>
        </is>
      </c>
      <c r="E7503" t="inlineStr">
        <is>
          <t>Central</t>
        </is>
      </c>
      <c r="F7503" t="inlineStr">
        <is>
          <t>Mobile App</t>
        </is>
      </c>
      <c r="G7503" t="inlineStr">
        <is>
          <t>Size/Fit Issue</t>
        </is>
      </c>
      <c r="H7503" t="n">
        <v>1</v>
      </c>
      <c r="I7503" t="n">
        <v>563.62</v>
      </c>
    </row>
    <row r="7504">
      <c r="A7504" t="inlineStr">
        <is>
          <t>RET007523</t>
        </is>
      </c>
      <c r="B7504" t="inlineStr">
        <is>
          <t>O047566</t>
        </is>
      </c>
      <c r="C7504" s="25" t="n">
        <v>45916</v>
      </c>
      <c r="D7504" t="inlineStr">
        <is>
          <t>Sports</t>
        </is>
      </c>
      <c r="E7504" t="inlineStr">
        <is>
          <t>North</t>
        </is>
      </c>
      <c r="F7504" t="inlineStr">
        <is>
          <t>Marketplace</t>
        </is>
      </c>
      <c r="G7504" t="inlineStr">
        <is>
          <t>Defective Product</t>
        </is>
      </c>
      <c r="H7504" t="n">
        <v>2</v>
      </c>
      <c r="I7504" t="n">
        <v>9576.700000000001</v>
      </c>
    </row>
    <row r="7505">
      <c r="A7505" t="inlineStr">
        <is>
          <t>RET007524</t>
        </is>
      </c>
      <c r="B7505" t="inlineStr">
        <is>
          <t>O047571</t>
        </is>
      </c>
      <c r="C7505" s="25" t="n">
        <v>45916</v>
      </c>
      <c r="D7505" t="inlineStr">
        <is>
          <t>Fashion</t>
        </is>
      </c>
      <c r="E7505" t="inlineStr">
        <is>
          <t>West</t>
        </is>
      </c>
      <c r="F7505" t="inlineStr">
        <is>
          <t>Mobile App</t>
        </is>
      </c>
      <c r="G7505" t="inlineStr">
        <is>
          <t>Changed Mind</t>
        </is>
      </c>
      <c r="H7505" t="n">
        <v>1</v>
      </c>
      <c r="I7505" t="n">
        <v>1184.57</v>
      </c>
    </row>
    <row r="7506">
      <c r="A7506" t="inlineStr">
        <is>
          <t>RET007525</t>
        </is>
      </c>
      <c r="B7506" t="inlineStr">
        <is>
          <t>O047572</t>
        </is>
      </c>
      <c r="C7506" s="25" t="n">
        <v>45916</v>
      </c>
      <c r="D7506" t="inlineStr">
        <is>
          <t>Fashion</t>
        </is>
      </c>
      <c r="E7506" t="inlineStr">
        <is>
          <t>South</t>
        </is>
      </c>
      <c r="F7506" t="inlineStr">
        <is>
          <t>Mobile App</t>
        </is>
      </c>
      <c r="G7506" t="inlineStr">
        <is>
          <t>Size/Fit Issue</t>
        </is>
      </c>
      <c r="H7506" t="n">
        <v>1</v>
      </c>
      <c r="I7506" t="n">
        <v>1751.22</v>
      </c>
    </row>
    <row r="7507">
      <c r="A7507" t="inlineStr">
        <is>
          <t>RET007526</t>
        </is>
      </c>
      <c r="B7507" t="inlineStr">
        <is>
          <t>O047573</t>
        </is>
      </c>
      <c r="C7507" s="25" t="n">
        <v>45916</v>
      </c>
      <c r="D7507" t="inlineStr">
        <is>
          <t>Fashion</t>
        </is>
      </c>
      <c r="E7507" t="inlineStr">
        <is>
          <t>North</t>
        </is>
      </c>
      <c r="F7507" t="inlineStr">
        <is>
          <t>Mobile App</t>
        </is>
      </c>
      <c r="G7507" t="inlineStr">
        <is>
          <t>Damaged in Transit</t>
        </is>
      </c>
      <c r="H7507" t="n">
        <v>1</v>
      </c>
      <c r="I7507" t="n">
        <v>1902.53</v>
      </c>
    </row>
    <row r="7508">
      <c r="A7508" t="inlineStr">
        <is>
          <t>RET007527</t>
        </is>
      </c>
      <c r="B7508" t="inlineStr">
        <is>
          <t>O047575</t>
        </is>
      </c>
      <c r="C7508" s="25" t="n">
        <v>45916</v>
      </c>
      <c r="D7508" t="inlineStr">
        <is>
          <t>Fashion</t>
        </is>
      </c>
      <c r="E7508" t="inlineStr">
        <is>
          <t>North</t>
        </is>
      </c>
      <c r="F7508" t="inlineStr">
        <is>
          <t>Mobile App</t>
        </is>
      </c>
      <c r="G7508" t="inlineStr">
        <is>
          <t>Not as Described</t>
        </is>
      </c>
      <c r="H7508" t="n">
        <v>1</v>
      </c>
      <c r="I7508" t="n">
        <v>1254.76</v>
      </c>
    </row>
    <row r="7509">
      <c r="A7509" t="inlineStr">
        <is>
          <t>RET007528</t>
        </is>
      </c>
      <c r="B7509" t="inlineStr">
        <is>
          <t>O047583</t>
        </is>
      </c>
      <c r="C7509" s="25" t="n">
        <v>45916</v>
      </c>
      <c r="D7509" t="inlineStr">
        <is>
          <t>Fashion</t>
        </is>
      </c>
      <c r="E7509" t="inlineStr">
        <is>
          <t>East</t>
        </is>
      </c>
      <c r="F7509" t="inlineStr">
        <is>
          <t>Website</t>
        </is>
      </c>
      <c r="G7509" t="inlineStr">
        <is>
          <t>Not as Described</t>
        </is>
      </c>
      <c r="H7509" t="n">
        <v>1</v>
      </c>
      <c r="I7509" t="n">
        <v>1099.01</v>
      </c>
    </row>
    <row r="7510">
      <c r="A7510" t="inlineStr">
        <is>
          <t>RET007529</t>
        </is>
      </c>
      <c r="B7510" t="inlineStr">
        <is>
          <t>O047586</t>
        </is>
      </c>
      <c r="C7510" s="25" t="n">
        <v>45916</v>
      </c>
      <c r="D7510" t="inlineStr">
        <is>
          <t>Electronics</t>
        </is>
      </c>
      <c r="E7510" t="inlineStr">
        <is>
          <t>South</t>
        </is>
      </c>
      <c r="F7510" t="inlineStr">
        <is>
          <t>Website</t>
        </is>
      </c>
      <c r="G7510" t="inlineStr">
        <is>
          <t>Defective Product</t>
        </is>
      </c>
      <c r="H7510" t="n">
        <v>1</v>
      </c>
      <c r="I7510" t="n">
        <v>5372.9</v>
      </c>
    </row>
    <row r="7511">
      <c r="A7511" t="inlineStr">
        <is>
          <t>RET007530</t>
        </is>
      </c>
      <c r="B7511" t="inlineStr">
        <is>
          <t>O047587</t>
        </is>
      </c>
      <c r="C7511" s="25" t="n">
        <v>45916</v>
      </c>
      <c r="D7511" t="inlineStr">
        <is>
          <t>Home &amp; Kitchen</t>
        </is>
      </c>
      <c r="E7511" t="inlineStr">
        <is>
          <t>North</t>
        </is>
      </c>
      <c r="F7511" t="inlineStr">
        <is>
          <t>Mobile App</t>
        </is>
      </c>
      <c r="G7511" t="inlineStr">
        <is>
          <t>Changed Mind</t>
        </is>
      </c>
      <c r="H7511" t="n">
        <v>1</v>
      </c>
      <c r="I7511" t="n">
        <v>2032.33</v>
      </c>
    </row>
    <row r="7512">
      <c r="A7512" t="inlineStr">
        <is>
          <t>RET007531</t>
        </is>
      </c>
      <c r="B7512" t="inlineStr">
        <is>
          <t>O047602</t>
        </is>
      </c>
      <c r="C7512" s="25" t="n">
        <v>45916</v>
      </c>
      <c r="D7512" t="inlineStr">
        <is>
          <t>Fashion</t>
        </is>
      </c>
      <c r="E7512" t="inlineStr">
        <is>
          <t>West</t>
        </is>
      </c>
      <c r="F7512" t="inlineStr">
        <is>
          <t>Marketplace</t>
        </is>
      </c>
      <c r="G7512" t="inlineStr">
        <is>
          <t>Size/Fit Issue</t>
        </is>
      </c>
      <c r="H7512" t="n">
        <v>1</v>
      </c>
      <c r="I7512" t="n">
        <v>631.76</v>
      </c>
    </row>
    <row r="7513">
      <c r="A7513" t="inlineStr">
        <is>
          <t>RET007532</t>
        </is>
      </c>
      <c r="B7513" t="inlineStr">
        <is>
          <t>O047603</t>
        </is>
      </c>
      <c r="C7513" s="25" t="n">
        <v>45916</v>
      </c>
      <c r="D7513" t="inlineStr">
        <is>
          <t>Electronics</t>
        </is>
      </c>
      <c r="E7513" t="inlineStr">
        <is>
          <t>West</t>
        </is>
      </c>
      <c r="F7513" t="inlineStr">
        <is>
          <t>Marketplace</t>
        </is>
      </c>
      <c r="G7513" t="inlineStr">
        <is>
          <t>Defective Product</t>
        </is>
      </c>
      <c r="H7513" t="n">
        <v>1</v>
      </c>
      <c r="I7513" t="n">
        <v>12118.35</v>
      </c>
    </row>
    <row r="7514">
      <c r="A7514" t="inlineStr">
        <is>
          <t>RET007533</t>
        </is>
      </c>
      <c r="B7514" t="inlineStr">
        <is>
          <t>O047617</t>
        </is>
      </c>
      <c r="C7514" s="25" t="n">
        <v>45917</v>
      </c>
      <c r="D7514" t="inlineStr">
        <is>
          <t>Fashion</t>
        </is>
      </c>
      <c r="E7514" t="inlineStr">
        <is>
          <t>North</t>
        </is>
      </c>
      <c r="F7514" t="inlineStr">
        <is>
          <t>Marketplace</t>
        </is>
      </c>
      <c r="G7514" t="inlineStr">
        <is>
          <t>Defective Product</t>
        </is>
      </c>
      <c r="H7514" t="n">
        <v>2</v>
      </c>
      <c r="I7514" t="n">
        <v>2626.34</v>
      </c>
    </row>
    <row r="7515">
      <c r="A7515" t="inlineStr">
        <is>
          <t>RET007534</t>
        </is>
      </c>
      <c r="B7515" t="inlineStr">
        <is>
          <t>O047618</t>
        </is>
      </c>
      <c r="C7515" s="25" t="n">
        <v>45917</v>
      </c>
      <c r="D7515" t="inlineStr">
        <is>
          <t>Home &amp; Kitchen</t>
        </is>
      </c>
      <c r="E7515" t="inlineStr">
        <is>
          <t>South</t>
        </is>
      </c>
      <c r="F7515" t="inlineStr">
        <is>
          <t>Marketplace</t>
        </is>
      </c>
      <c r="G7515" t="inlineStr">
        <is>
          <t>Damaged in Transit</t>
        </is>
      </c>
      <c r="H7515" t="n">
        <v>1</v>
      </c>
      <c r="I7515" t="n">
        <v>6384.79</v>
      </c>
    </row>
    <row r="7516">
      <c r="A7516" t="inlineStr">
        <is>
          <t>RET007535</t>
        </is>
      </c>
      <c r="B7516" t="inlineStr">
        <is>
          <t>O047626</t>
        </is>
      </c>
      <c r="C7516" s="25" t="n">
        <v>45917</v>
      </c>
      <c r="D7516" t="inlineStr">
        <is>
          <t>Fashion</t>
        </is>
      </c>
      <c r="E7516" t="inlineStr">
        <is>
          <t>Central</t>
        </is>
      </c>
      <c r="F7516" t="inlineStr">
        <is>
          <t>Mobile App</t>
        </is>
      </c>
      <c r="G7516" t="inlineStr">
        <is>
          <t>Not as Described</t>
        </is>
      </c>
      <c r="H7516" t="n">
        <v>1</v>
      </c>
      <c r="I7516" t="n">
        <v>790.16</v>
      </c>
    </row>
    <row r="7517">
      <c r="A7517" t="inlineStr">
        <is>
          <t>RET007536</t>
        </is>
      </c>
      <c r="B7517" t="inlineStr">
        <is>
          <t>O047631</t>
        </is>
      </c>
      <c r="C7517" s="25" t="n">
        <v>45917</v>
      </c>
      <c r="D7517" t="inlineStr">
        <is>
          <t>Books</t>
        </is>
      </c>
      <c r="E7517" t="inlineStr">
        <is>
          <t>East</t>
        </is>
      </c>
      <c r="F7517" t="inlineStr">
        <is>
          <t>Marketplace</t>
        </is>
      </c>
      <c r="G7517" t="inlineStr">
        <is>
          <t>Size/Fit Issue</t>
        </is>
      </c>
      <c r="H7517" t="n">
        <v>1</v>
      </c>
      <c r="I7517" t="n">
        <v>338.05</v>
      </c>
    </row>
    <row r="7518">
      <c r="A7518" t="inlineStr">
        <is>
          <t>RET007537</t>
        </is>
      </c>
      <c r="B7518" t="inlineStr">
        <is>
          <t>O047633</t>
        </is>
      </c>
      <c r="C7518" s="25" t="n">
        <v>45917</v>
      </c>
      <c r="D7518" t="inlineStr">
        <is>
          <t>Home &amp; Kitchen</t>
        </is>
      </c>
      <c r="E7518" t="inlineStr">
        <is>
          <t>North</t>
        </is>
      </c>
      <c r="F7518" t="inlineStr">
        <is>
          <t>Website</t>
        </is>
      </c>
      <c r="G7518" t="inlineStr">
        <is>
          <t>Defective Product</t>
        </is>
      </c>
      <c r="H7518" t="n">
        <v>1</v>
      </c>
      <c r="I7518" t="n">
        <v>4195.53</v>
      </c>
    </row>
    <row r="7519">
      <c r="A7519" t="inlineStr">
        <is>
          <t>RET007538</t>
        </is>
      </c>
      <c r="B7519" t="inlineStr">
        <is>
          <t>O047656</t>
        </is>
      </c>
      <c r="C7519" s="25" t="n">
        <v>45918</v>
      </c>
      <c r="D7519" t="inlineStr">
        <is>
          <t>Home &amp; Kitchen</t>
        </is>
      </c>
      <c r="E7519" t="inlineStr">
        <is>
          <t>South</t>
        </is>
      </c>
      <c r="F7519" t="inlineStr">
        <is>
          <t>Mobile App</t>
        </is>
      </c>
      <c r="G7519" t="inlineStr">
        <is>
          <t>Changed Mind</t>
        </is>
      </c>
      <c r="H7519" t="n">
        <v>1</v>
      </c>
      <c r="I7519" t="n">
        <v>1874.58</v>
      </c>
    </row>
    <row r="7520">
      <c r="A7520" t="inlineStr">
        <is>
          <t>RET007539</t>
        </is>
      </c>
      <c r="B7520" t="inlineStr">
        <is>
          <t>O047658</t>
        </is>
      </c>
      <c r="C7520" s="25" t="n">
        <v>45918</v>
      </c>
      <c r="D7520" t="inlineStr">
        <is>
          <t>Grocery</t>
        </is>
      </c>
      <c r="E7520" t="inlineStr">
        <is>
          <t>West</t>
        </is>
      </c>
      <c r="F7520" t="inlineStr">
        <is>
          <t>Mobile App</t>
        </is>
      </c>
      <c r="G7520" t="inlineStr">
        <is>
          <t>Defective Product</t>
        </is>
      </c>
      <c r="H7520" t="n">
        <v>1</v>
      </c>
      <c r="I7520" t="n">
        <v>286.68</v>
      </c>
    </row>
    <row r="7521">
      <c r="A7521" t="inlineStr">
        <is>
          <t>RET007540</t>
        </is>
      </c>
      <c r="B7521" t="inlineStr">
        <is>
          <t>O047663</t>
        </is>
      </c>
      <c r="C7521" s="25" t="n">
        <v>45918</v>
      </c>
      <c r="D7521" t="inlineStr">
        <is>
          <t>Electronics</t>
        </is>
      </c>
      <c r="E7521" t="inlineStr">
        <is>
          <t>North</t>
        </is>
      </c>
      <c r="F7521" t="inlineStr">
        <is>
          <t>Website</t>
        </is>
      </c>
      <c r="G7521" t="inlineStr">
        <is>
          <t>Damaged in Transit</t>
        </is>
      </c>
      <c r="H7521" t="n">
        <v>1</v>
      </c>
      <c r="I7521" t="n">
        <v>35107.66</v>
      </c>
    </row>
    <row r="7522">
      <c r="A7522" t="inlineStr">
        <is>
          <t>RET007541</t>
        </is>
      </c>
      <c r="B7522" t="inlineStr">
        <is>
          <t>O047663</t>
        </is>
      </c>
      <c r="C7522" s="25" t="n">
        <v>45918</v>
      </c>
      <c r="D7522" t="inlineStr">
        <is>
          <t>Fashion</t>
        </is>
      </c>
      <c r="E7522" t="inlineStr">
        <is>
          <t>North</t>
        </is>
      </c>
      <c r="F7522" t="inlineStr">
        <is>
          <t>Website</t>
        </is>
      </c>
      <c r="G7522" t="inlineStr">
        <is>
          <t>Not as Described</t>
        </is>
      </c>
      <c r="H7522" t="n">
        <v>1</v>
      </c>
      <c r="I7522" t="n">
        <v>626.25</v>
      </c>
    </row>
    <row r="7523">
      <c r="A7523" t="inlineStr">
        <is>
          <t>RET007542</t>
        </is>
      </c>
      <c r="B7523" t="inlineStr">
        <is>
          <t>O047666</t>
        </is>
      </c>
      <c r="C7523" s="25" t="n">
        <v>45918</v>
      </c>
      <c r="D7523" t="inlineStr">
        <is>
          <t>Fashion</t>
        </is>
      </c>
      <c r="E7523" t="inlineStr">
        <is>
          <t>Central</t>
        </is>
      </c>
      <c r="F7523" t="inlineStr">
        <is>
          <t>Marketplace</t>
        </is>
      </c>
      <c r="G7523" t="inlineStr">
        <is>
          <t>Defective Product</t>
        </is>
      </c>
      <c r="H7523" t="n">
        <v>1</v>
      </c>
      <c r="I7523" t="n">
        <v>1258.6</v>
      </c>
    </row>
    <row r="7524">
      <c r="A7524" t="inlineStr">
        <is>
          <t>RET007543</t>
        </is>
      </c>
      <c r="B7524" t="inlineStr">
        <is>
          <t>O047669</t>
        </is>
      </c>
      <c r="C7524" s="25" t="n">
        <v>45918</v>
      </c>
      <c r="D7524" t="inlineStr">
        <is>
          <t>Beauty</t>
        </is>
      </c>
      <c r="E7524" t="inlineStr">
        <is>
          <t>East</t>
        </is>
      </c>
      <c r="F7524" t="inlineStr">
        <is>
          <t>Mobile App</t>
        </is>
      </c>
      <c r="G7524" t="inlineStr">
        <is>
          <t>Not as Described</t>
        </is>
      </c>
      <c r="H7524" t="n">
        <v>1</v>
      </c>
      <c r="I7524" t="n">
        <v>359.2</v>
      </c>
    </row>
    <row r="7525">
      <c r="A7525" t="inlineStr">
        <is>
          <t>RET007544</t>
        </is>
      </c>
      <c r="B7525" t="inlineStr">
        <is>
          <t>O047683</t>
        </is>
      </c>
      <c r="C7525" s="25" t="n">
        <v>45918</v>
      </c>
      <c r="D7525" t="inlineStr">
        <is>
          <t>Fashion</t>
        </is>
      </c>
      <c r="E7525" t="inlineStr">
        <is>
          <t>South</t>
        </is>
      </c>
      <c r="F7525" t="inlineStr">
        <is>
          <t>Mobile App</t>
        </is>
      </c>
      <c r="G7525" t="inlineStr">
        <is>
          <t>Damaged in Transit</t>
        </is>
      </c>
      <c r="H7525" t="n">
        <v>1</v>
      </c>
      <c r="I7525" t="n">
        <v>985.39</v>
      </c>
    </row>
    <row r="7526">
      <c r="A7526" t="inlineStr">
        <is>
          <t>RET007545</t>
        </is>
      </c>
      <c r="B7526" t="inlineStr">
        <is>
          <t>O047690</t>
        </is>
      </c>
      <c r="C7526" s="25" t="n">
        <v>45918</v>
      </c>
      <c r="D7526" t="inlineStr">
        <is>
          <t>Fashion</t>
        </is>
      </c>
      <c r="E7526" t="inlineStr">
        <is>
          <t>West</t>
        </is>
      </c>
      <c r="F7526" t="inlineStr">
        <is>
          <t>Marketplace</t>
        </is>
      </c>
      <c r="G7526" t="inlineStr">
        <is>
          <t>Size/Fit Issue</t>
        </is>
      </c>
      <c r="H7526" t="n">
        <v>2</v>
      </c>
      <c r="I7526" t="n">
        <v>2198.03</v>
      </c>
    </row>
    <row r="7527">
      <c r="A7527" t="inlineStr">
        <is>
          <t>RET007546</t>
        </is>
      </c>
      <c r="B7527" t="inlineStr">
        <is>
          <t>O047691</t>
        </is>
      </c>
      <c r="C7527" s="25" t="n">
        <v>45918</v>
      </c>
      <c r="D7527" t="inlineStr">
        <is>
          <t>Sports</t>
        </is>
      </c>
      <c r="E7527" t="inlineStr">
        <is>
          <t>East</t>
        </is>
      </c>
      <c r="F7527" t="inlineStr">
        <is>
          <t>Marketplace</t>
        </is>
      </c>
      <c r="G7527" t="inlineStr">
        <is>
          <t>Late Delivery</t>
        </is>
      </c>
      <c r="H7527" t="n">
        <v>1</v>
      </c>
      <c r="I7527" t="n">
        <v>1212.64</v>
      </c>
    </row>
    <row r="7528">
      <c r="A7528" t="inlineStr">
        <is>
          <t>RET007547</t>
        </is>
      </c>
      <c r="B7528" t="inlineStr">
        <is>
          <t>O047695</t>
        </is>
      </c>
      <c r="C7528" s="25" t="n">
        <v>45918</v>
      </c>
      <c r="D7528" t="inlineStr">
        <is>
          <t>Fashion</t>
        </is>
      </c>
      <c r="E7528" t="inlineStr">
        <is>
          <t>South</t>
        </is>
      </c>
      <c r="F7528" t="inlineStr">
        <is>
          <t>Website</t>
        </is>
      </c>
      <c r="G7528" t="inlineStr">
        <is>
          <t>Defective Product</t>
        </is>
      </c>
      <c r="H7528" t="n">
        <v>1</v>
      </c>
      <c r="I7528" t="n">
        <v>1254.76</v>
      </c>
    </row>
    <row r="7529">
      <c r="A7529" t="inlineStr">
        <is>
          <t>RET007548</t>
        </is>
      </c>
      <c r="B7529" t="inlineStr">
        <is>
          <t>O047715</t>
        </is>
      </c>
      <c r="C7529" s="25" t="n">
        <v>45919</v>
      </c>
      <c r="D7529" t="inlineStr">
        <is>
          <t>Fashion</t>
        </is>
      </c>
      <c r="E7529" t="inlineStr">
        <is>
          <t>North</t>
        </is>
      </c>
      <c r="F7529" t="inlineStr">
        <is>
          <t>Mobile App</t>
        </is>
      </c>
      <c r="G7529" t="inlineStr">
        <is>
          <t>Not as Described</t>
        </is>
      </c>
      <c r="H7529" t="n">
        <v>1</v>
      </c>
      <c r="I7529" t="n">
        <v>1571.08</v>
      </c>
    </row>
    <row r="7530">
      <c r="A7530" t="inlineStr">
        <is>
          <t>RET007549</t>
        </is>
      </c>
      <c r="B7530" t="inlineStr">
        <is>
          <t>O047717</t>
        </is>
      </c>
      <c r="C7530" s="25" t="n">
        <v>45919</v>
      </c>
      <c r="D7530" t="inlineStr">
        <is>
          <t>Fashion</t>
        </is>
      </c>
      <c r="E7530" t="inlineStr">
        <is>
          <t>North</t>
        </is>
      </c>
      <c r="F7530" t="inlineStr">
        <is>
          <t>Mobile App</t>
        </is>
      </c>
      <c r="G7530" t="inlineStr">
        <is>
          <t>Changed Mind</t>
        </is>
      </c>
      <c r="H7530" t="n">
        <v>1</v>
      </c>
      <c r="I7530" t="n">
        <v>563.62</v>
      </c>
    </row>
    <row r="7531">
      <c r="A7531" t="inlineStr">
        <is>
          <t>RET007550</t>
        </is>
      </c>
      <c r="B7531" t="inlineStr">
        <is>
          <t>O047719</t>
        </is>
      </c>
      <c r="C7531" s="25" t="n">
        <v>45919</v>
      </c>
      <c r="D7531" t="inlineStr">
        <is>
          <t>Fashion</t>
        </is>
      </c>
      <c r="E7531" t="inlineStr">
        <is>
          <t>South</t>
        </is>
      </c>
      <c r="F7531" t="inlineStr">
        <is>
          <t>Marketplace</t>
        </is>
      </c>
      <c r="G7531" t="inlineStr">
        <is>
          <t>Not as Described</t>
        </is>
      </c>
      <c r="H7531" t="n">
        <v>1</v>
      </c>
      <c r="I7531" t="n">
        <v>2520.24</v>
      </c>
    </row>
    <row r="7532">
      <c r="A7532" t="inlineStr">
        <is>
          <t>RET007551</t>
        </is>
      </c>
      <c r="B7532" t="inlineStr">
        <is>
          <t>O047721</t>
        </is>
      </c>
      <c r="C7532" s="25" t="n">
        <v>45919</v>
      </c>
      <c r="D7532" t="inlineStr">
        <is>
          <t>Home &amp; Kitchen</t>
        </is>
      </c>
      <c r="E7532" t="inlineStr">
        <is>
          <t>North</t>
        </is>
      </c>
      <c r="F7532" t="inlineStr">
        <is>
          <t>Marketplace</t>
        </is>
      </c>
      <c r="G7532" t="inlineStr">
        <is>
          <t>Late Delivery</t>
        </is>
      </c>
      <c r="H7532" t="n">
        <v>2</v>
      </c>
      <c r="I7532" t="n">
        <v>2665.28</v>
      </c>
    </row>
    <row r="7533">
      <c r="A7533" t="inlineStr">
        <is>
          <t>RET007552</t>
        </is>
      </c>
      <c r="B7533" t="inlineStr">
        <is>
          <t>O047722</t>
        </is>
      </c>
      <c r="C7533" s="25" t="n">
        <v>45919</v>
      </c>
      <c r="D7533" t="inlineStr">
        <is>
          <t>Fashion</t>
        </is>
      </c>
      <c r="E7533" t="inlineStr">
        <is>
          <t>Central</t>
        </is>
      </c>
      <c r="F7533" t="inlineStr">
        <is>
          <t>Retail Store</t>
        </is>
      </c>
      <c r="G7533" t="inlineStr">
        <is>
          <t>Wrong Item Delivered</t>
        </is>
      </c>
      <c r="H7533" t="n">
        <v>1</v>
      </c>
      <c r="I7533" t="n">
        <v>1751.22</v>
      </c>
    </row>
    <row r="7534">
      <c r="A7534" t="inlineStr">
        <is>
          <t>RET007553</t>
        </is>
      </c>
      <c r="B7534" t="inlineStr">
        <is>
          <t>O047726</t>
        </is>
      </c>
      <c r="C7534" s="25" t="n">
        <v>45919</v>
      </c>
      <c r="D7534" t="inlineStr">
        <is>
          <t>Fashion</t>
        </is>
      </c>
      <c r="E7534" t="inlineStr">
        <is>
          <t>South</t>
        </is>
      </c>
      <c r="F7534" t="inlineStr">
        <is>
          <t>Mobile App</t>
        </is>
      </c>
      <c r="G7534" t="inlineStr">
        <is>
          <t>Size/Fit Issue</t>
        </is>
      </c>
      <c r="H7534" t="n">
        <v>1</v>
      </c>
      <c r="I7534" t="n">
        <v>701.96</v>
      </c>
    </row>
    <row r="7535">
      <c r="A7535" t="inlineStr">
        <is>
          <t>RET007554</t>
        </is>
      </c>
      <c r="B7535" t="inlineStr">
        <is>
          <t>O047729</t>
        </is>
      </c>
      <c r="C7535" s="25" t="n">
        <v>45919</v>
      </c>
      <c r="D7535" t="inlineStr">
        <is>
          <t>Beauty</t>
        </is>
      </c>
      <c r="E7535" t="inlineStr">
        <is>
          <t>Central</t>
        </is>
      </c>
      <c r="F7535" t="inlineStr">
        <is>
          <t>Mobile App</t>
        </is>
      </c>
      <c r="G7535" t="inlineStr">
        <is>
          <t>Not as Described</t>
        </is>
      </c>
      <c r="H7535" t="n">
        <v>1</v>
      </c>
      <c r="I7535" t="n">
        <v>563.62</v>
      </c>
    </row>
    <row r="7536">
      <c r="A7536" t="inlineStr">
        <is>
          <t>RET007555</t>
        </is>
      </c>
      <c r="B7536" t="inlineStr">
        <is>
          <t>O047732</t>
        </is>
      </c>
      <c r="C7536" s="25" t="n">
        <v>45919</v>
      </c>
      <c r="D7536" t="inlineStr">
        <is>
          <t>Fashion</t>
        </is>
      </c>
      <c r="E7536" t="inlineStr">
        <is>
          <t>West</t>
        </is>
      </c>
      <c r="F7536" t="inlineStr">
        <is>
          <t>Mobile App</t>
        </is>
      </c>
      <c r="G7536" t="inlineStr">
        <is>
          <t>Defective Product</t>
        </is>
      </c>
      <c r="H7536" t="n">
        <v>2</v>
      </c>
      <c r="I7536" t="n">
        <v>3074.12</v>
      </c>
    </row>
    <row r="7537">
      <c r="A7537" t="inlineStr">
        <is>
          <t>RET007556</t>
        </is>
      </c>
      <c r="B7537" t="inlineStr">
        <is>
          <t>O047733</t>
        </is>
      </c>
      <c r="C7537" s="25" t="n">
        <v>45919</v>
      </c>
      <c r="D7537" t="inlineStr">
        <is>
          <t>Home &amp; Kitchen</t>
        </is>
      </c>
      <c r="E7537" t="inlineStr">
        <is>
          <t>East</t>
        </is>
      </c>
      <c r="F7537" t="inlineStr">
        <is>
          <t>Website</t>
        </is>
      </c>
      <c r="G7537" t="inlineStr">
        <is>
          <t>Defective Product</t>
        </is>
      </c>
      <c r="H7537" t="n">
        <v>1</v>
      </c>
      <c r="I7537" t="n">
        <v>2291.91</v>
      </c>
    </row>
    <row r="7538">
      <c r="A7538" t="inlineStr">
        <is>
          <t>RET007557</t>
        </is>
      </c>
      <c r="B7538" t="inlineStr">
        <is>
          <t>O047738</t>
        </is>
      </c>
      <c r="C7538" s="25" t="n">
        <v>45919</v>
      </c>
      <c r="D7538" t="inlineStr">
        <is>
          <t>Fashion</t>
        </is>
      </c>
      <c r="E7538" t="inlineStr">
        <is>
          <t>West</t>
        </is>
      </c>
      <c r="F7538" t="inlineStr">
        <is>
          <t>Mobile App</t>
        </is>
      </c>
      <c r="G7538" t="inlineStr">
        <is>
          <t>Late Delivery</t>
        </is>
      </c>
      <c r="H7538" t="n">
        <v>1</v>
      </c>
      <c r="I7538" t="n">
        <v>2578.05</v>
      </c>
    </row>
    <row r="7539">
      <c r="A7539" t="inlineStr">
        <is>
          <t>RET007558</t>
        </is>
      </c>
      <c r="B7539" t="inlineStr">
        <is>
          <t>O047743</t>
        </is>
      </c>
      <c r="C7539" s="25" t="n">
        <v>45919</v>
      </c>
      <c r="D7539" t="inlineStr">
        <is>
          <t>Home &amp; Kitchen</t>
        </is>
      </c>
      <c r="E7539" t="inlineStr">
        <is>
          <t>North</t>
        </is>
      </c>
      <c r="F7539" t="inlineStr">
        <is>
          <t>Website</t>
        </is>
      </c>
      <c r="G7539" t="inlineStr">
        <is>
          <t>Defective Product</t>
        </is>
      </c>
      <c r="H7539" t="n">
        <v>1</v>
      </c>
      <c r="I7539" t="n">
        <v>2205.38</v>
      </c>
    </row>
    <row r="7540">
      <c r="A7540" t="inlineStr">
        <is>
          <t>RET007559</t>
        </is>
      </c>
      <c r="B7540" t="inlineStr">
        <is>
          <t>O047745</t>
        </is>
      </c>
      <c r="C7540" s="25" t="n">
        <v>45919</v>
      </c>
      <c r="D7540" t="inlineStr">
        <is>
          <t>Fashion</t>
        </is>
      </c>
      <c r="E7540" t="inlineStr">
        <is>
          <t>Central</t>
        </is>
      </c>
      <c r="F7540" t="inlineStr">
        <is>
          <t>Website</t>
        </is>
      </c>
      <c r="G7540" t="inlineStr">
        <is>
          <t>Not as Described</t>
        </is>
      </c>
      <c r="H7540" t="n">
        <v>2</v>
      </c>
      <c r="I7540" t="n">
        <v>1165.97</v>
      </c>
    </row>
    <row r="7541">
      <c r="A7541" t="inlineStr">
        <is>
          <t>RET007560</t>
        </is>
      </c>
      <c r="B7541" t="inlineStr">
        <is>
          <t>O047760</t>
        </is>
      </c>
      <c r="C7541" s="25" t="n">
        <v>45919</v>
      </c>
      <c r="D7541" t="inlineStr">
        <is>
          <t>Electronics</t>
        </is>
      </c>
      <c r="E7541" t="inlineStr">
        <is>
          <t>West</t>
        </is>
      </c>
      <c r="F7541" t="inlineStr">
        <is>
          <t>Website</t>
        </is>
      </c>
      <c r="G7541" t="inlineStr">
        <is>
          <t>Damaged in Transit</t>
        </is>
      </c>
      <c r="H7541" t="n">
        <v>1</v>
      </c>
      <c r="I7541" t="n">
        <v>6682.83</v>
      </c>
    </row>
    <row r="7542">
      <c r="A7542" t="inlineStr">
        <is>
          <t>RET007561</t>
        </is>
      </c>
      <c r="B7542" t="inlineStr">
        <is>
          <t>O047761</t>
        </is>
      </c>
      <c r="C7542" s="25" t="n">
        <v>45919</v>
      </c>
      <c r="D7542" t="inlineStr">
        <is>
          <t>Home &amp; Kitchen</t>
        </is>
      </c>
      <c r="E7542" t="inlineStr">
        <is>
          <t>South</t>
        </is>
      </c>
      <c r="F7542" t="inlineStr">
        <is>
          <t>Marketplace</t>
        </is>
      </c>
      <c r="G7542" t="inlineStr">
        <is>
          <t>Damaged in Transit</t>
        </is>
      </c>
      <c r="H7542" t="n">
        <v>1</v>
      </c>
      <c r="I7542" t="n">
        <v>1447.78</v>
      </c>
    </row>
    <row r="7543">
      <c r="A7543" t="inlineStr">
        <is>
          <t>RET007562</t>
        </is>
      </c>
      <c r="B7543" t="inlineStr">
        <is>
          <t>O047763</t>
        </is>
      </c>
      <c r="C7543" s="25" t="n">
        <v>45919</v>
      </c>
      <c r="D7543" t="inlineStr">
        <is>
          <t>Beauty</t>
        </is>
      </c>
      <c r="E7543" t="inlineStr">
        <is>
          <t>North</t>
        </is>
      </c>
      <c r="F7543" t="inlineStr">
        <is>
          <t>Retail Store</t>
        </is>
      </c>
      <c r="G7543" t="inlineStr">
        <is>
          <t>Damaged in Transit</t>
        </is>
      </c>
      <c r="H7543" t="n">
        <v>1</v>
      </c>
      <c r="I7543" t="n">
        <v>258.5</v>
      </c>
    </row>
    <row r="7544">
      <c r="A7544" t="inlineStr">
        <is>
          <t>RET007563</t>
        </is>
      </c>
      <c r="B7544" t="inlineStr">
        <is>
          <t>O047772</t>
        </is>
      </c>
      <c r="C7544" s="25" t="n">
        <v>45919</v>
      </c>
      <c r="D7544" t="inlineStr">
        <is>
          <t>Electronics</t>
        </is>
      </c>
      <c r="E7544" t="inlineStr">
        <is>
          <t>South</t>
        </is>
      </c>
      <c r="F7544" t="inlineStr">
        <is>
          <t>Retail Store</t>
        </is>
      </c>
      <c r="G7544" t="inlineStr">
        <is>
          <t>Defective Product</t>
        </is>
      </c>
      <c r="H7544" t="n">
        <v>1</v>
      </c>
      <c r="I7544" t="n">
        <v>16385.16</v>
      </c>
    </row>
    <row r="7545">
      <c r="A7545" t="inlineStr">
        <is>
          <t>RET007564</t>
        </is>
      </c>
      <c r="B7545" t="inlineStr">
        <is>
          <t>O047777</t>
        </is>
      </c>
      <c r="C7545" s="25" t="n">
        <v>45919</v>
      </c>
      <c r="D7545" t="inlineStr">
        <is>
          <t>Home &amp; Kitchen</t>
        </is>
      </c>
      <c r="E7545" t="inlineStr">
        <is>
          <t>South</t>
        </is>
      </c>
      <c r="F7545" t="inlineStr">
        <is>
          <t>Marketplace</t>
        </is>
      </c>
      <c r="G7545" t="inlineStr">
        <is>
          <t>Damaged in Transit</t>
        </is>
      </c>
      <c r="H7545" t="n">
        <v>1</v>
      </c>
      <c r="I7545" t="n">
        <v>1242.76</v>
      </c>
    </row>
    <row r="7546">
      <c r="A7546" t="inlineStr">
        <is>
          <t>RET007565</t>
        </is>
      </c>
      <c r="B7546" t="inlineStr">
        <is>
          <t>O047778</t>
        </is>
      </c>
      <c r="C7546" s="25" t="n">
        <v>45919</v>
      </c>
      <c r="D7546" t="inlineStr">
        <is>
          <t>Electronics</t>
        </is>
      </c>
      <c r="E7546" t="inlineStr">
        <is>
          <t>South</t>
        </is>
      </c>
      <c r="F7546" t="inlineStr">
        <is>
          <t>Marketplace</t>
        </is>
      </c>
      <c r="G7546" t="inlineStr">
        <is>
          <t>Damaged in Transit</t>
        </is>
      </c>
      <c r="H7546" t="n">
        <v>2</v>
      </c>
      <c r="I7546" t="n">
        <v>34010.05</v>
      </c>
    </row>
    <row r="7547">
      <c r="A7547" t="inlineStr">
        <is>
          <t>RET007566</t>
        </is>
      </c>
      <c r="B7547" t="inlineStr">
        <is>
          <t>O047779</t>
        </is>
      </c>
      <c r="C7547" s="25" t="n">
        <v>45919</v>
      </c>
      <c r="D7547" t="inlineStr">
        <is>
          <t>Home &amp; Kitchen</t>
        </is>
      </c>
      <c r="E7547" t="inlineStr">
        <is>
          <t>South</t>
        </is>
      </c>
      <c r="F7547" t="inlineStr">
        <is>
          <t>Marketplace</t>
        </is>
      </c>
      <c r="G7547" t="inlineStr">
        <is>
          <t>Defective Product</t>
        </is>
      </c>
      <c r="H7547" t="n">
        <v>1</v>
      </c>
      <c r="I7547" t="n">
        <v>1930.71</v>
      </c>
    </row>
    <row r="7548">
      <c r="A7548" t="inlineStr">
        <is>
          <t>RET007567</t>
        </is>
      </c>
      <c r="B7548" t="inlineStr">
        <is>
          <t>O047780</t>
        </is>
      </c>
      <c r="C7548" s="25" t="n">
        <v>45919</v>
      </c>
      <c r="D7548" t="inlineStr">
        <is>
          <t>Fashion</t>
        </is>
      </c>
      <c r="E7548" t="inlineStr">
        <is>
          <t>North</t>
        </is>
      </c>
      <c r="F7548" t="inlineStr">
        <is>
          <t>Mobile App</t>
        </is>
      </c>
      <c r="G7548" t="inlineStr">
        <is>
          <t>Size/Fit Issue</t>
        </is>
      </c>
      <c r="H7548" t="n">
        <v>1</v>
      </c>
      <c r="I7548" t="n">
        <v>1507.86</v>
      </c>
    </row>
    <row r="7549">
      <c r="A7549" t="inlineStr">
        <is>
          <t>RET007568</t>
        </is>
      </c>
      <c r="B7549" t="inlineStr">
        <is>
          <t>O047781</t>
        </is>
      </c>
      <c r="C7549" s="25" t="n">
        <v>45920</v>
      </c>
      <c r="D7549" t="inlineStr">
        <is>
          <t>Electronics</t>
        </is>
      </c>
      <c r="E7549" t="inlineStr">
        <is>
          <t>Central</t>
        </is>
      </c>
      <c r="F7549" t="inlineStr">
        <is>
          <t>Mobile App</t>
        </is>
      </c>
      <c r="G7549" t="inlineStr">
        <is>
          <t>Not as Described</t>
        </is>
      </c>
      <c r="H7549" t="n">
        <v>2</v>
      </c>
      <c r="I7549" t="n">
        <v>16488.13</v>
      </c>
    </row>
    <row r="7550">
      <c r="A7550" t="inlineStr">
        <is>
          <t>RET007569</t>
        </is>
      </c>
      <c r="B7550" t="inlineStr">
        <is>
          <t>O047802</t>
        </is>
      </c>
      <c r="C7550" s="25" t="n">
        <v>45920</v>
      </c>
      <c r="D7550" t="inlineStr">
        <is>
          <t>Fashion</t>
        </is>
      </c>
      <c r="E7550" t="inlineStr">
        <is>
          <t>South</t>
        </is>
      </c>
      <c r="F7550" t="inlineStr">
        <is>
          <t>Website</t>
        </is>
      </c>
      <c r="G7550" t="inlineStr">
        <is>
          <t>Not as Described</t>
        </is>
      </c>
      <c r="H7550" t="n">
        <v>1</v>
      </c>
      <c r="I7550" t="n">
        <v>658.6900000000001</v>
      </c>
    </row>
    <row r="7551">
      <c r="A7551" t="inlineStr">
        <is>
          <t>RET007570</t>
        </is>
      </c>
      <c r="B7551" t="inlineStr">
        <is>
          <t>O047810</t>
        </is>
      </c>
      <c r="C7551" s="25" t="n">
        <v>45920</v>
      </c>
      <c r="D7551" t="inlineStr">
        <is>
          <t>Fashion</t>
        </is>
      </c>
      <c r="E7551" t="inlineStr">
        <is>
          <t>North</t>
        </is>
      </c>
      <c r="F7551" t="inlineStr">
        <is>
          <t>Mobile App</t>
        </is>
      </c>
      <c r="G7551" t="inlineStr">
        <is>
          <t>Size/Fit Issue</t>
        </is>
      </c>
      <c r="H7551" t="n">
        <v>1</v>
      </c>
      <c r="I7551" t="n">
        <v>1111.51</v>
      </c>
    </row>
    <row r="7552">
      <c r="A7552" t="inlineStr">
        <is>
          <t>RET007571</t>
        </is>
      </c>
      <c r="B7552" t="inlineStr">
        <is>
          <t>O047813</t>
        </is>
      </c>
      <c r="C7552" s="25" t="n">
        <v>45920</v>
      </c>
      <c r="D7552" t="inlineStr">
        <is>
          <t>Fashion</t>
        </is>
      </c>
      <c r="E7552" t="inlineStr">
        <is>
          <t>South</t>
        </is>
      </c>
      <c r="F7552" t="inlineStr">
        <is>
          <t>Website</t>
        </is>
      </c>
      <c r="G7552" t="inlineStr">
        <is>
          <t>Size/Fit Issue</t>
        </is>
      </c>
      <c r="H7552" t="n">
        <v>1</v>
      </c>
      <c r="I7552" t="n">
        <v>1332.64</v>
      </c>
    </row>
    <row r="7553">
      <c r="A7553" t="inlineStr">
        <is>
          <t>RET007572</t>
        </is>
      </c>
      <c r="B7553" t="inlineStr">
        <is>
          <t>O047831</t>
        </is>
      </c>
      <c r="C7553" s="25" t="n">
        <v>45920</v>
      </c>
      <c r="D7553" t="inlineStr">
        <is>
          <t>Fashion</t>
        </is>
      </c>
      <c r="E7553" t="inlineStr">
        <is>
          <t>East</t>
        </is>
      </c>
      <c r="F7553" t="inlineStr">
        <is>
          <t>Website</t>
        </is>
      </c>
      <c r="G7553" t="inlineStr">
        <is>
          <t>Not as Described</t>
        </is>
      </c>
      <c r="H7553" t="n">
        <v>1</v>
      </c>
      <c r="I7553" t="n">
        <v>1848.51</v>
      </c>
    </row>
    <row r="7554">
      <c r="A7554" t="inlineStr">
        <is>
          <t>RET007573</t>
        </is>
      </c>
      <c r="B7554" t="inlineStr">
        <is>
          <t>O047835</t>
        </is>
      </c>
      <c r="C7554" s="25" t="n">
        <v>45920</v>
      </c>
      <c r="D7554" t="inlineStr">
        <is>
          <t>Fashion</t>
        </is>
      </c>
      <c r="E7554" t="inlineStr">
        <is>
          <t>North</t>
        </is>
      </c>
      <c r="F7554" t="inlineStr">
        <is>
          <t>Retail Store</t>
        </is>
      </c>
      <c r="G7554" t="inlineStr">
        <is>
          <t>Not as Described</t>
        </is>
      </c>
      <c r="H7554" t="n">
        <v>1</v>
      </c>
      <c r="I7554" t="n">
        <v>1221.13</v>
      </c>
    </row>
    <row r="7555">
      <c r="A7555" t="inlineStr">
        <is>
          <t>RET007574</t>
        </is>
      </c>
      <c r="B7555" t="inlineStr">
        <is>
          <t>O047837</t>
        </is>
      </c>
      <c r="C7555" s="25" t="n">
        <v>45920</v>
      </c>
      <c r="D7555" t="inlineStr">
        <is>
          <t>Fashion</t>
        </is>
      </c>
      <c r="E7555" t="inlineStr">
        <is>
          <t>North</t>
        </is>
      </c>
      <c r="F7555" t="inlineStr">
        <is>
          <t>Website</t>
        </is>
      </c>
      <c r="G7555" t="inlineStr">
        <is>
          <t>Size/Fit Issue</t>
        </is>
      </c>
      <c r="H7555" t="n">
        <v>1</v>
      </c>
      <c r="I7555" t="n">
        <v>3934.37</v>
      </c>
    </row>
    <row r="7556">
      <c r="A7556" t="inlineStr">
        <is>
          <t>RET007575</t>
        </is>
      </c>
      <c r="B7556" t="inlineStr">
        <is>
          <t>O047858</t>
        </is>
      </c>
      <c r="C7556" s="25" t="n">
        <v>45921</v>
      </c>
      <c r="D7556" t="inlineStr">
        <is>
          <t>Home &amp; Kitchen</t>
        </is>
      </c>
      <c r="E7556" t="inlineStr">
        <is>
          <t>North</t>
        </is>
      </c>
      <c r="F7556" t="inlineStr">
        <is>
          <t>Marketplace</t>
        </is>
      </c>
      <c r="G7556" t="inlineStr">
        <is>
          <t>Late Delivery</t>
        </is>
      </c>
      <c r="H7556" t="n">
        <v>1</v>
      </c>
      <c r="I7556" t="n">
        <v>1992.36</v>
      </c>
    </row>
    <row r="7557">
      <c r="A7557" t="inlineStr">
        <is>
          <t>RET007576</t>
        </is>
      </c>
      <c r="B7557" t="inlineStr">
        <is>
          <t>O047858</t>
        </is>
      </c>
      <c r="C7557" s="25" t="n">
        <v>45921</v>
      </c>
      <c r="D7557" t="inlineStr">
        <is>
          <t>Electronics</t>
        </is>
      </c>
      <c r="E7557" t="inlineStr">
        <is>
          <t>North</t>
        </is>
      </c>
      <c r="F7557" t="inlineStr">
        <is>
          <t>Marketplace</t>
        </is>
      </c>
      <c r="G7557" t="inlineStr">
        <is>
          <t>Damaged in Transit</t>
        </is>
      </c>
      <c r="H7557" t="n">
        <v>1</v>
      </c>
      <c r="I7557" t="n">
        <v>4660.24</v>
      </c>
    </row>
    <row r="7558">
      <c r="A7558" t="inlineStr">
        <is>
          <t>RET007577</t>
        </is>
      </c>
      <c r="B7558" t="inlineStr">
        <is>
          <t>O047874</t>
        </is>
      </c>
      <c r="C7558" s="25" t="n">
        <v>45921</v>
      </c>
      <c r="D7558" t="inlineStr">
        <is>
          <t>Fashion</t>
        </is>
      </c>
      <c r="E7558" t="inlineStr">
        <is>
          <t>North</t>
        </is>
      </c>
      <c r="F7558" t="inlineStr">
        <is>
          <t>Marketplace</t>
        </is>
      </c>
      <c r="G7558" t="inlineStr">
        <is>
          <t>Not as Described</t>
        </is>
      </c>
      <c r="H7558" t="n">
        <v>1</v>
      </c>
      <c r="I7558" t="n">
        <v>3934.37</v>
      </c>
    </row>
    <row r="7559">
      <c r="A7559" t="inlineStr">
        <is>
          <t>RET007578</t>
        </is>
      </c>
      <c r="B7559" t="inlineStr">
        <is>
          <t>O047876</t>
        </is>
      </c>
      <c r="C7559" s="25" t="n">
        <v>45921</v>
      </c>
      <c r="D7559" t="inlineStr">
        <is>
          <t>Home &amp; Kitchen</t>
        </is>
      </c>
      <c r="E7559" t="inlineStr">
        <is>
          <t>Central</t>
        </is>
      </c>
      <c r="F7559" t="inlineStr">
        <is>
          <t>Marketplace</t>
        </is>
      </c>
      <c r="G7559" t="inlineStr">
        <is>
          <t>Changed Mind</t>
        </is>
      </c>
      <c r="H7559" t="n">
        <v>2</v>
      </c>
      <c r="I7559" t="n">
        <v>4125.44</v>
      </c>
    </row>
    <row r="7560">
      <c r="A7560" t="inlineStr">
        <is>
          <t>RET007579</t>
        </is>
      </c>
      <c r="B7560" t="inlineStr">
        <is>
          <t>O047883</t>
        </is>
      </c>
      <c r="C7560" s="25" t="n">
        <v>45921</v>
      </c>
      <c r="D7560" t="inlineStr">
        <is>
          <t>Electronics</t>
        </is>
      </c>
      <c r="E7560" t="inlineStr">
        <is>
          <t>West</t>
        </is>
      </c>
      <c r="F7560" t="inlineStr">
        <is>
          <t>Mobile App</t>
        </is>
      </c>
      <c r="G7560" t="inlineStr">
        <is>
          <t>Defective Product</t>
        </is>
      </c>
      <c r="H7560" t="n">
        <v>1</v>
      </c>
      <c r="I7560" t="n">
        <v>10239.62</v>
      </c>
    </row>
    <row r="7561">
      <c r="A7561" t="inlineStr">
        <is>
          <t>RET007580</t>
        </is>
      </c>
      <c r="B7561" t="inlineStr">
        <is>
          <t>O047884</t>
        </is>
      </c>
      <c r="C7561" s="25" t="n">
        <v>45921</v>
      </c>
      <c r="D7561" t="inlineStr">
        <is>
          <t>Electronics</t>
        </is>
      </c>
      <c r="E7561" t="inlineStr">
        <is>
          <t>North</t>
        </is>
      </c>
      <c r="F7561" t="inlineStr">
        <is>
          <t>Website</t>
        </is>
      </c>
      <c r="G7561" t="inlineStr">
        <is>
          <t>Not as Described</t>
        </is>
      </c>
      <c r="H7561" t="n">
        <v>1</v>
      </c>
      <c r="I7561" t="n">
        <v>8721.049999999999</v>
      </c>
    </row>
    <row r="7562">
      <c r="A7562" t="inlineStr">
        <is>
          <t>RET007581</t>
        </is>
      </c>
      <c r="B7562" t="inlineStr">
        <is>
          <t>O047896</t>
        </is>
      </c>
      <c r="C7562" s="25" t="n">
        <v>45921</v>
      </c>
      <c r="D7562" t="inlineStr">
        <is>
          <t>Books</t>
        </is>
      </c>
      <c r="E7562" t="inlineStr">
        <is>
          <t>West</t>
        </is>
      </c>
      <c r="F7562" t="inlineStr">
        <is>
          <t>Website</t>
        </is>
      </c>
      <c r="G7562" t="inlineStr">
        <is>
          <t>Defective Product</t>
        </is>
      </c>
      <c r="H7562" t="n">
        <v>1</v>
      </c>
      <c r="I7562" t="n">
        <v>228.92</v>
      </c>
    </row>
    <row r="7563">
      <c r="A7563" t="inlineStr">
        <is>
          <t>RET007582</t>
        </is>
      </c>
      <c r="B7563" t="inlineStr">
        <is>
          <t>O047898</t>
        </is>
      </c>
      <c r="C7563" s="25" t="n">
        <v>45921</v>
      </c>
      <c r="D7563" t="inlineStr">
        <is>
          <t>Fashion</t>
        </is>
      </c>
      <c r="E7563" t="inlineStr">
        <is>
          <t>South</t>
        </is>
      </c>
      <c r="F7563" t="inlineStr">
        <is>
          <t>Marketplace</t>
        </is>
      </c>
      <c r="G7563" t="inlineStr">
        <is>
          <t>Size/Fit Issue</t>
        </is>
      </c>
      <c r="H7563" t="n">
        <v>1</v>
      </c>
      <c r="I7563" t="n">
        <v>485.75</v>
      </c>
    </row>
    <row r="7564">
      <c r="A7564" t="inlineStr">
        <is>
          <t>RET007583</t>
        </is>
      </c>
      <c r="B7564" t="inlineStr">
        <is>
          <t>O047901</t>
        </is>
      </c>
      <c r="C7564" s="25" t="n">
        <v>45921</v>
      </c>
      <c r="D7564" t="inlineStr">
        <is>
          <t>Fashion</t>
        </is>
      </c>
      <c r="E7564" t="inlineStr">
        <is>
          <t>North</t>
        </is>
      </c>
      <c r="F7564" t="inlineStr">
        <is>
          <t>Website</t>
        </is>
      </c>
      <c r="G7564" t="inlineStr">
        <is>
          <t>Size/Fit Issue</t>
        </is>
      </c>
      <c r="H7564" t="n">
        <v>1</v>
      </c>
      <c r="I7564" t="n">
        <v>1766.31</v>
      </c>
    </row>
    <row r="7565">
      <c r="A7565" t="inlineStr">
        <is>
          <t>RET007584</t>
        </is>
      </c>
      <c r="B7565" t="inlineStr">
        <is>
          <t>O047915</t>
        </is>
      </c>
      <c r="C7565" s="25" t="n">
        <v>45921</v>
      </c>
      <c r="D7565" t="inlineStr">
        <is>
          <t>Electronics</t>
        </is>
      </c>
      <c r="E7565" t="inlineStr">
        <is>
          <t>East</t>
        </is>
      </c>
      <c r="F7565" t="inlineStr">
        <is>
          <t>Website</t>
        </is>
      </c>
      <c r="G7565" t="inlineStr">
        <is>
          <t>Defective Product</t>
        </is>
      </c>
      <c r="H7565" t="n">
        <v>2</v>
      </c>
      <c r="I7565" t="n">
        <v>13567.91</v>
      </c>
    </row>
    <row r="7566">
      <c r="A7566" t="inlineStr">
        <is>
          <t>RET007585</t>
        </is>
      </c>
      <c r="B7566" t="inlineStr">
        <is>
          <t>O047917</t>
        </is>
      </c>
      <c r="C7566" s="25" t="n">
        <v>45922</v>
      </c>
      <c r="D7566" t="inlineStr">
        <is>
          <t>Home &amp; Kitchen</t>
        </is>
      </c>
      <c r="E7566" t="inlineStr">
        <is>
          <t>South</t>
        </is>
      </c>
      <c r="F7566" t="inlineStr">
        <is>
          <t>Mobile App</t>
        </is>
      </c>
      <c r="G7566" t="inlineStr">
        <is>
          <t>Damaged in Transit</t>
        </is>
      </c>
      <c r="H7566" t="n">
        <v>2</v>
      </c>
      <c r="I7566" t="n">
        <v>7629.82</v>
      </c>
    </row>
    <row r="7567">
      <c r="A7567" t="inlineStr">
        <is>
          <t>RET007586</t>
        </is>
      </c>
      <c r="B7567" t="inlineStr">
        <is>
          <t>O047934</t>
        </is>
      </c>
      <c r="C7567" s="25" t="n">
        <v>45922</v>
      </c>
      <c r="D7567" t="inlineStr">
        <is>
          <t>Fashion</t>
        </is>
      </c>
      <c r="E7567" t="inlineStr">
        <is>
          <t>West</t>
        </is>
      </c>
      <c r="F7567" t="inlineStr">
        <is>
          <t>Mobile App</t>
        </is>
      </c>
      <c r="G7567" t="inlineStr">
        <is>
          <t>Size/Fit Issue</t>
        </is>
      </c>
      <c r="H7567" t="n">
        <v>1</v>
      </c>
      <c r="I7567" t="n">
        <v>3727.3</v>
      </c>
    </row>
    <row r="7568">
      <c r="A7568" t="inlineStr">
        <is>
          <t>RET007587</t>
        </is>
      </c>
      <c r="B7568" t="inlineStr">
        <is>
          <t>O047941</t>
        </is>
      </c>
      <c r="C7568" s="25" t="n">
        <v>45922</v>
      </c>
      <c r="D7568" t="inlineStr">
        <is>
          <t>Fashion</t>
        </is>
      </c>
      <c r="E7568" t="inlineStr">
        <is>
          <t>East</t>
        </is>
      </c>
      <c r="F7568" t="inlineStr">
        <is>
          <t>Marketplace</t>
        </is>
      </c>
      <c r="G7568" t="inlineStr">
        <is>
          <t>Changed Mind</t>
        </is>
      </c>
      <c r="H7568" t="n">
        <v>2</v>
      </c>
      <c r="I7568" t="n">
        <v>917.52</v>
      </c>
    </row>
    <row r="7569">
      <c r="A7569" t="inlineStr">
        <is>
          <t>RET007588</t>
        </is>
      </c>
      <c r="B7569" t="inlineStr">
        <is>
          <t>O047943</t>
        </is>
      </c>
      <c r="C7569" s="25" t="n">
        <v>45922</v>
      </c>
      <c r="D7569" t="inlineStr">
        <is>
          <t>Fashion</t>
        </is>
      </c>
      <c r="E7569" t="inlineStr">
        <is>
          <t>North</t>
        </is>
      </c>
      <c r="F7569" t="inlineStr">
        <is>
          <t>Website</t>
        </is>
      </c>
      <c r="G7569" t="inlineStr">
        <is>
          <t>Size/Fit Issue</t>
        </is>
      </c>
      <c r="H7569" t="n">
        <v>2</v>
      </c>
      <c r="I7569" t="n">
        <v>7040.46</v>
      </c>
    </row>
    <row r="7570">
      <c r="A7570" t="inlineStr">
        <is>
          <t>RET007589</t>
        </is>
      </c>
      <c r="B7570" t="inlineStr">
        <is>
          <t>O047948</t>
        </is>
      </c>
      <c r="C7570" s="25" t="n">
        <v>45922</v>
      </c>
      <c r="D7570" t="inlineStr">
        <is>
          <t>Beauty</t>
        </is>
      </c>
      <c r="E7570" t="inlineStr">
        <is>
          <t>South</t>
        </is>
      </c>
      <c r="F7570" t="inlineStr">
        <is>
          <t>Website</t>
        </is>
      </c>
      <c r="G7570" t="inlineStr">
        <is>
          <t>Damaged in Transit</t>
        </is>
      </c>
      <c r="H7570" t="n">
        <v>1</v>
      </c>
      <c r="I7570" t="n">
        <v>182.95</v>
      </c>
    </row>
    <row r="7571">
      <c r="A7571" t="inlineStr">
        <is>
          <t>RET007590</t>
        </is>
      </c>
      <c r="B7571" t="inlineStr">
        <is>
          <t>O047959</t>
        </is>
      </c>
      <c r="C7571" s="25" t="n">
        <v>45922</v>
      </c>
      <c r="D7571" t="inlineStr">
        <is>
          <t>Electronics</t>
        </is>
      </c>
      <c r="E7571" t="inlineStr">
        <is>
          <t>West</t>
        </is>
      </c>
      <c r="F7571" t="inlineStr">
        <is>
          <t>Website</t>
        </is>
      </c>
      <c r="G7571" t="inlineStr">
        <is>
          <t>Late Delivery</t>
        </is>
      </c>
      <c r="H7571" t="n">
        <v>1</v>
      </c>
      <c r="I7571" t="n">
        <v>25676.1</v>
      </c>
    </row>
    <row r="7572">
      <c r="A7572" t="inlineStr">
        <is>
          <t>RET007591</t>
        </is>
      </c>
      <c r="B7572" t="inlineStr">
        <is>
          <t>O047964</t>
        </is>
      </c>
      <c r="C7572" s="25" t="n">
        <v>45922</v>
      </c>
      <c r="D7572" t="inlineStr">
        <is>
          <t>Fashion</t>
        </is>
      </c>
      <c r="E7572" t="inlineStr">
        <is>
          <t>West</t>
        </is>
      </c>
      <c r="F7572" t="inlineStr">
        <is>
          <t>Mobile App</t>
        </is>
      </c>
      <c r="G7572" t="inlineStr">
        <is>
          <t>Changed Mind</t>
        </is>
      </c>
      <c r="H7572" t="n">
        <v>1</v>
      </c>
      <c r="I7572" t="n">
        <v>1145.41</v>
      </c>
    </row>
    <row r="7573">
      <c r="A7573" t="inlineStr">
        <is>
          <t>RET007592</t>
        </is>
      </c>
      <c r="B7573" t="inlineStr">
        <is>
          <t>O047967</t>
        </is>
      </c>
      <c r="C7573" s="25" t="n">
        <v>45922</v>
      </c>
      <c r="D7573" t="inlineStr">
        <is>
          <t>Fashion</t>
        </is>
      </c>
      <c r="E7573" t="inlineStr">
        <is>
          <t>South</t>
        </is>
      </c>
      <c r="F7573" t="inlineStr">
        <is>
          <t>Retail Store</t>
        </is>
      </c>
      <c r="G7573" t="inlineStr">
        <is>
          <t>Size/Fit Issue</t>
        </is>
      </c>
      <c r="H7573" t="n">
        <v>1</v>
      </c>
      <c r="I7573" t="n">
        <v>962.73</v>
      </c>
    </row>
    <row r="7574">
      <c r="A7574" t="inlineStr">
        <is>
          <t>RET007593</t>
        </is>
      </c>
      <c r="B7574" t="inlineStr">
        <is>
          <t>O047977</t>
        </is>
      </c>
      <c r="C7574" s="25" t="n">
        <v>45922</v>
      </c>
      <c r="D7574" t="inlineStr">
        <is>
          <t>Electronics</t>
        </is>
      </c>
      <c r="E7574" t="inlineStr">
        <is>
          <t>North</t>
        </is>
      </c>
      <c r="F7574" t="inlineStr">
        <is>
          <t>Website</t>
        </is>
      </c>
      <c r="G7574" t="inlineStr">
        <is>
          <t>Damaged in Transit</t>
        </is>
      </c>
      <c r="H7574" t="n">
        <v>1</v>
      </c>
      <c r="I7574" t="n">
        <v>13607.72</v>
      </c>
    </row>
    <row r="7575">
      <c r="A7575" t="inlineStr">
        <is>
          <t>RET007594</t>
        </is>
      </c>
      <c r="B7575" t="inlineStr">
        <is>
          <t>O047978</t>
        </is>
      </c>
      <c r="C7575" s="25" t="n">
        <v>45922</v>
      </c>
      <c r="D7575" t="inlineStr">
        <is>
          <t>Sports</t>
        </is>
      </c>
      <c r="E7575" t="inlineStr">
        <is>
          <t>South</t>
        </is>
      </c>
      <c r="F7575" t="inlineStr">
        <is>
          <t>Marketplace</t>
        </is>
      </c>
      <c r="G7575" t="inlineStr">
        <is>
          <t>Damaged in Transit</t>
        </is>
      </c>
      <c r="H7575" t="n">
        <v>1</v>
      </c>
      <c r="I7575" t="n">
        <v>1304.57</v>
      </c>
    </row>
    <row r="7576">
      <c r="A7576" t="inlineStr">
        <is>
          <t>RET007595</t>
        </is>
      </c>
      <c r="B7576" t="inlineStr">
        <is>
          <t>O047980</t>
        </is>
      </c>
      <c r="C7576" s="25" t="n">
        <v>45922</v>
      </c>
      <c r="D7576" t="inlineStr">
        <is>
          <t>Fashion</t>
        </is>
      </c>
      <c r="E7576" t="inlineStr">
        <is>
          <t>West</t>
        </is>
      </c>
      <c r="F7576" t="inlineStr">
        <is>
          <t>Marketplace</t>
        </is>
      </c>
      <c r="G7576" t="inlineStr">
        <is>
          <t>Not as Described</t>
        </is>
      </c>
      <c r="H7576" t="n">
        <v>2</v>
      </c>
      <c r="I7576" t="n">
        <v>4498.48</v>
      </c>
    </row>
    <row r="7577">
      <c r="A7577" t="inlineStr">
        <is>
          <t>RET007596</t>
        </is>
      </c>
      <c r="B7577" t="inlineStr">
        <is>
          <t>O047981</t>
        </is>
      </c>
      <c r="C7577" s="25" t="n">
        <v>45922</v>
      </c>
      <c r="D7577" t="inlineStr">
        <is>
          <t>Electronics</t>
        </is>
      </c>
      <c r="E7577" t="inlineStr">
        <is>
          <t>West</t>
        </is>
      </c>
      <c r="F7577" t="inlineStr">
        <is>
          <t>Marketplace</t>
        </is>
      </c>
      <c r="G7577" t="inlineStr">
        <is>
          <t>Damaged in Transit</t>
        </is>
      </c>
      <c r="H7577" t="n">
        <v>2</v>
      </c>
      <c r="I7577" t="n">
        <v>9798.540000000001</v>
      </c>
    </row>
    <row r="7578">
      <c r="A7578" t="inlineStr">
        <is>
          <t>RET007597</t>
        </is>
      </c>
      <c r="B7578" t="inlineStr">
        <is>
          <t>O047986</t>
        </is>
      </c>
      <c r="C7578" s="25" t="n">
        <v>45923</v>
      </c>
      <c r="D7578" t="inlineStr">
        <is>
          <t>Fashion</t>
        </is>
      </c>
      <c r="E7578" t="inlineStr">
        <is>
          <t>South</t>
        </is>
      </c>
      <c r="F7578" t="inlineStr">
        <is>
          <t>Mobile App</t>
        </is>
      </c>
      <c r="G7578" t="inlineStr">
        <is>
          <t>Size/Fit Issue</t>
        </is>
      </c>
      <c r="H7578" t="n">
        <v>1</v>
      </c>
      <c r="I7578" t="n">
        <v>1437.45</v>
      </c>
    </row>
    <row r="7579">
      <c r="A7579" t="inlineStr">
        <is>
          <t>RET007598</t>
        </is>
      </c>
      <c r="B7579" t="inlineStr">
        <is>
          <t>O047988</t>
        </is>
      </c>
      <c r="C7579" s="25" t="n">
        <v>45923</v>
      </c>
      <c r="D7579" t="inlineStr">
        <is>
          <t>Electronics</t>
        </is>
      </c>
      <c r="E7579" t="inlineStr">
        <is>
          <t>South</t>
        </is>
      </c>
      <c r="F7579" t="inlineStr">
        <is>
          <t>Website</t>
        </is>
      </c>
      <c r="G7579" t="inlineStr">
        <is>
          <t>Not as Described</t>
        </is>
      </c>
      <c r="H7579" t="n">
        <v>1</v>
      </c>
      <c r="I7579" t="n">
        <v>15956.36</v>
      </c>
    </row>
    <row r="7580">
      <c r="A7580" t="inlineStr">
        <is>
          <t>RET007599</t>
        </is>
      </c>
      <c r="B7580" t="inlineStr">
        <is>
          <t>O047994</t>
        </is>
      </c>
      <c r="C7580" s="25" t="n">
        <v>45923</v>
      </c>
      <c r="D7580" t="inlineStr">
        <is>
          <t>Fashion</t>
        </is>
      </c>
      <c r="E7580" t="inlineStr">
        <is>
          <t>East</t>
        </is>
      </c>
      <c r="F7580" t="inlineStr">
        <is>
          <t>Marketplace</t>
        </is>
      </c>
      <c r="G7580" t="inlineStr">
        <is>
          <t>Size/Fit Issue</t>
        </is>
      </c>
      <c r="H7580" t="n">
        <v>1</v>
      </c>
      <c r="I7580" t="n">
        <v>1920.06</v>
      </c>
    </row>
    <row r="7581">
      <c r="A7581" t="inlineStr">
        <is>
          <t>RET007600</t>
        </is>
      </c>
      <c r="B7581" t="inlineStr">
        <is>
          <t>O047994</t>
        </is>
      </c>
      <c r="C7581" s="25" t="n">
        <v>45923</v>
      </c>
      <c r="D7581" t="inlineStr">
        <is>
          <t>Home &amp; Kitchen</t>
        </is>
      </c>
      <c r="E7581" t="inlineStr">
        <is>
          <t>East</t>
        </is>
      </c>
      <c r="F7581" t="inlineStr">
        <is>
          <t>Marketplace</t>
        </is>
      </c>
      <c r="G7581" t="inlineStr">
        <is>
          <t>Damaged in Transit</t>
        </is>
      </c>
      <c r="H7581" t="n">
        <v>1</v>
      </c>
      <c r="I7581" t="n">
        <v>339.73</v>
      </c>
    </row>
    <row r="7582">
      <c r="A7582" t="inlineStr">
        <is>
          <t>RET007601</t>
        </is>
      </c>
      <c r="B7582" t="inlineStr">
        <is>
          <t>O047997</t>
        </is>
      </c>
      <c r="C7582" s="25" t="n">
        <v>45923</v>
      </c>
      <c r="D7582" t="inlineStr">
        <is>
          <t>Electronics</t>
        </is>
      </c>
      <c r="E7582" t="inlineStr">
        <is>
          <t>South</t>
        </is>
      </c>
      <c r="F7582" t="inlineStr">
        <is>
          <t>Marketplace</t>
        </is>
      </c>
      <c r="G7582" t="inlineStr">
        <is>
          <t>Not as Described</t>
        </is>
      </c>
      <c r="H7582" t="n">
        <v>1</v>
      </c>
      <c r="I7582" t="n">
        <v>1267.8</v>
      </c>
    </row>
    <row r="7583">
      <c r="A7583" t="inlineStr">
        <is>
          <t>RET007602</t>
        </is>
      </c>
      <c r="B7583" t="inlineStr">
        <is>
          <t>O047999</t>
        </is>
      </c>
      <c r="C7583" s="25" t="n">
        <v>45923</v>
      </c>
      <c r="D7583" t="inlineStr">
        <is>
          <t>Fashion</t>
        </is>
      </c>
      <c r="E7583" t="inlineStr">
        <is>
          <t>West</t>
        </is>
      </c>
      <c r="F7583" t="inlineStr">
        <is>
          <t>Website</t>
        </is>
      </c>
      <c r="G7583" t="inlineStr">
        <is>
          <t>Not as Described</t>
        </is>
      </c>
      <c r="H7583" t="n">
        <v>1</v>
      </c>
      <c r="I7583" t="n">
        <v>1807.41</v>
      </c>
    </row>
    <row r="7584">
      <c r="A7584" t="inlineStr">
        <is>
          <t>RET007603</t>
        </is>
      </c>
      <c r="B7584" t="inlineStr">
        <is>
          <t>O047999</t>
        </is>
      </c>
      <c r="C7584" s="25" t="n">
        <v>45923</v>
      </c>
      <c r="D7584" t="inlineStr">
        <is>
          <t>Home &amp; Kitchen</t>
        </is>
      </c>
      <c r="E7584" t="inlineStr">
        <is>
          <t>West</t>
        </is>
      </c>
      <c r="F7584" t="inlineStr">
        <is>
          <t>Website</t>
        </is>
      </c>
      <c r="G7584" t="inlineStr">
        <is>
          <t>Defective Product</t>
        </is>
      </c>
      <c r="H7584" t="n">
        <v>1</v>
      </c>
      <c r="I7584" t="n">
        <v>2735.37</v>
      </c>
    </row>
    <row r="7585">
      <c r="A7585" t="inlineStr">
        <is>
          <t>RET007604</t>
        </is>
      </c>
      <c r="B7585" t="inlineStr">
        <is>
          <t>O048001</t>
        </is>
      </c>
      <c r="C7585" s="25" t="n">
        <v>45923</v>
      </c>
      <c r="D7585" t="inlineStr">
        <is>
          <t>Fashion</t>
        </is>
      </c>
      <c r="E7585" t="inlineStr">
        <is>
          <t>West</t>
        </is>
      </c>
      <c r="F7585" t="inlineStr">
        <is>
          <t>Website</t>
        </is>
      </c>
      <c r="G7585" t="inlineStr">
        <is>
          <t>Not as Described</t>
        </is>
      </c>
      <c r="H7585" t="n">
        <v>1</v>
      </c>
      <c r="I7585" t="n">
        <v>550.53</v>
      </c>
    </row>
    <row r="7586">
      <c r="A7586" t="inlineStr">
        <is>
          <t>RET007605</t>
        </is>
      </c>
      <c r="B7586" t="inlineStr">
        <is>
          <t>O048008</t>
        </is>
      </c>
      <c r="C7586" s="25" t="n">
        <v>45923</v>
      </c>
      <c r="D7586" t="inlineStr">
        <is>
          <t>Beauty</t>
        </is>
      </c>
      <c r="E7586" t="inlineStr">
        <is>
          <t>East</t>
        </is>
      </c>
      <c r="F7586" t="inlineStr">
        <is>
          <t>Mobile App</t>
        </is>
      </c>
      <c r="G7586" t="inlineStr">
        <is>
          <t>Wrong Item Delivered</t>
        </is>
      </c>
      <c r="H7586" t="n">
        <v>1</v>
      </c>
      <c r="I7586" t="n">
        <v>669.51</v>
      </c>
    </row>
    <row r="7587">
      <c r="A7587" t="inlineStr">
        <is>
          <t>RET007606</t>
        </is>
      </c>
      <c r="B7587" t="inlineStr">
        <is>
          <t>O048013</t>
        </is>
      </c>
      <c r="C7587" s="25" t="n">
        <v>45923</v>
      </c>
      <c r="D7587" t="inlineStr">
        <is>
          <t>Fashion</t>
        </is>
      </c>
      <c r="E7587" t="inlineStr">
        <is>
          <t>South</t>
        </is>
      </c>
      <c r="F7587" t="inlineStr">
        <is>
          <t>Website</t>
        </is>
      </c>
      <c r="G7587" t="inlineStr">
        <is>
          <t>Not as Described</t>
        </is>
      </c>
      <c r="H7587" t="n">
        <v>1</v>
      </c>
      <c r="I7587" t="n">
        <v>1807.41</v>
      </c>
    </row>
    <row r="7588">
      <c r="A7588" t="inlineStr">
        <is>
          <t>RET007607</t>
        </is>
      </c>
      <c r="B7588" t="inlineStr">
        <is>
          <t>O048018</t>
        </is>
      </c>
      <c r="C7588" s="25" t="n">
        <v>45923</v>
      </c>
      <c r="D7588" t="inlineStr">
        <is>
          <t>Books</t>
        </is>
      </c>
      <c r="E7588" t="inlineStr">
        <is>
          <t>South</t>
        </is>
      </c>
      <c r="F7588" t="inlineStr">
        <is>
          <t>Website</t>
        </is>
      </c>
      <c r="G7588" t="inlineStr">
        <is>
          <t>Defective Product</t>
        </is>
      </c>
      <c r="H7588" t="n">
        <v>1</v>
      </c>
      <c r="I7588" t="n">
        <v>602.5599999999999</v>
      </c>
    </row>
    <row r="7589">
      <c r="A7589" t="inlineStr">
        <is>
          <t>RET007608</t>
        </is>
      </c>
      <c r="B7589" t="inlineStr">
        <is>
          <t>O048020</t>
        </is>
      </c>
      <c r="C7589" s="25" t="n">
        <v>45923</v>
      </c>
      <c r="D7589" t="inlineStr">
        <is>
          <t>Fashion</t>
        </is>
      </c>
      <c r="E7589" t="inlineStr">
        <is>
          <t>West</t>
        </is>
      </c>
      <c r="F7589" t="inlineStr">
        <is>
          <t>Website</t>
        </is>
      </c>
      <c r="G7589" t="inlineStr">
        <is>
          <t>Changed Mind</t>
        </is>
      </c>
      <c r="H7589" t="n">
        <v>2</v>
      </c>
      <c r="I7589" t="n">
        <v>1333.72</v>
      </c>
    </row>
    <row r="7590">
      <c r="A7590" t="inlineStr">
        <is>
          <t>RET007609</t>
        </is>
      </c>
      <c r="B7590" t="inlineStr">
        <is>
          <t>O048021</t>
        </is>
      </c>
      <c r="C7590" s="25" t="n">
        <v>45923</v>
      </c>
      <c r="D7590" t="inlineStr">
        <is>
          <t>Fashion</t>
        </is>
      </c>
      <c r="E7590" t="inlineStr">
        <is>
          <t>South</t>
        </is>
      </c>
      <c r="F7590" t="inlineStr">
        <is>
          <t>Marketplace</t>
        </is>
      </c>
      <c r="G7590" t="inlineStr">
        <is>
          <t>Size/Fit Issue</t>
        </is>
      </c>
      <c r="H7590" t="n">
        <v>1</v>
      </c>
      <c r="I7590" t="n">
        <v>944.29</v>
      </c>
    </row>
    <row r="7591">
      <c r="A7591" t="inlineStr">
        <is>
          <t>RET007610</t>
        </is>
      </c>
      <c r="B7591" t="inlineStr">
        <is>
          <t>O048025</t>
        </is>
      </c>
      <c r="C7591" s="25" t="n">
        <v>45923</v>
      </c>
      <c r="D7591" t="inlineStr">
        <is>
          <t>Electronics</t>
        </is>
      </c>
      <c r="E7591" t="inlineStr">
        <is>
          <t>West</t>
        </is>
      </c>
      <c r="F7591" t="inlineStr">
        <is>
          <t>Website</t>
        </is>
      </c>
      <c r="G7591" t="inlineStr">
        <is>
          <t>Changed Mind</t>
        </is>
      </c>
      <c r="H7591" t="n">
        <v>1</v>
      </c>
      <c r="I7591" t="n">
        <v>15116.55</v>
      </c>
    </row>
    <row r="7592">
      <c r="A7592" t="inlineStr">
        <is>
          <t>RET007611</t>
        </is>
      </c>
      <c r="B7592" t="inlineStr">
        <is>
          <t>O048040</t>
        </is>
      </c>
      <c r="C7592" s="25" t="n">
        <v>45924</v>
      </c>
      <c r="D7592" t="inlineStr">
        <is>
          <t>Electronics</t>
        </is>
      </c>
      <c r="E7592" t="inlineStr">
        <is>
          <t>South</t>
        </is>
      </c>
      <c r="F7592" t="inlineStr">
        <is>
          <t>Marketplace</t>
        </is>
      </c>
      <c r="G7592" t="inlineStr">
        <is>
          <t>Late Delivery</t>
        </is>
      </c>
      <c r="H7592" t="n">
        <v>1</v>
      </c>
      <c r="I7592" t="n">
        <v>12791.6</v>
      </c>
    </row>
    <row r="7593">
      <c r="A7593" t="inlineStr">
        <is>
          <t>RET007612</t>
        </is>
      </c>
      <c r="B7593" t="inlineStr">
        <is>
          <t>O048041</t>
        </is>
      </c>
      <c r="C7593" s="25" t="n">
        <v>45924</v>
      </c>
      <c r="D7593" t="inlineStr">
        <is>
          <t>Fashion</t>
        </is>
      </c>
      <c r="E7593" t="inlineStr">
        <is>
          <t>Central</t>
        </is>
      </c>
      <c r="F7593" t="inlineStr">
        <is>
          <t>Marketplace</t>
        </is>
      </c>
      <c r="G7593" t="inlineStr">
        <is>
          <t>Size/Fit Issue</t>
        </is>
      </c>
      <c r="H7593" t="n">
        <v>1</v>
      </c>
      <c r="I7593" t="n">
        <v>944.29</v>
      </c>
    </row>
    <row r="7594">
      <c r="A7594" t="inlineStr">
        <is>
          <t>RET007613</t>
        </is>
      </c>
      <c r="B7594" t="inlineStr">
        <is>
          <t>O048047</t>
        </is>
      </c>
      <c r="C7594" s="25" t="n">
        <v>45924</v>
      </c>
      <c r="D7594" t="inlineStr">
        <is>
          <t>Electronics</t>
        </is>
      </c>
      <c r="E7594" t="inlineStr">
        <is>
          <t>North</t>
        </is>
      </c>
      <c r="F7594" t="inlineStr">
        <is>
          <t>Marketplace</t>
        </is>
      </c>
      <c r="G7594" t="inlineStr">
        <is>
          <t>Wrong Item Delivered</t>
        </is>
      </c>
      <c r="H7594" t="n">
        <v>1</v>
      </c>
      <c r="I7594" t="n">
        <v>21700.19</v>
      </c>
    </row>
    <row r="7595">
      <c r="A7595" t="inlineStr">
        <is>
          <t>RET007614</t>
        </is>
      </c>
      <c r="B7595" t="inlineStr">
        <is>
          <t>O048050</t>
        </is>
      </c>
      <c r="C7595" s="25" t="n">
        <v>45924</v>
      </c>
      <c r="D7595" t="inlineStr">
        <is>
          <t>Fashion</t>
        </is>
      </c>
      <c r="E7595" t="inlineStr">
        <is>
          <t>East</t>
        </is>
      </c>
      <c r="F7595" t="inlineStr">
        <is>
          <t>Website</t>
        </is>
      </c>
      <c r="G7595" t="inlineStr">
        <is>
          <t>Wrong Item Delivered</t>
        </is>
      </c>
      <c r="H7595" t="n">
        <v>1</v>
      </c>
      <c r="I7595" t="n">
        <v>1190.9</v>
      </c>
    </row>
    <row r="7596">
      <c r="A7596" t="inlineStr">
        <is>
          <t>RET007615</t>
        </is>
      </c>
      <c r="B7596" t="inlineStr">
        <is>
          <t>O048051</t>
        </is>
      </c>
      <c r="C7596" s="25" t="n">
        <v>45924</v>
      </c>
      <c r="D7596" t="inlineStr">
        <is>
          <t>Fashion</t>
        </is>
      </c>
      <c r="E7596" t="inlineStr">
        <is>
          <t>South</t>
        </is>
      </c>
      <c r="F7596" t="inlineStr">
        <is>
          <t>Marketplace</t>
        </is>
      </c>
      <c r="G7596" t="inlineStr">
        <is>
          <t>Not as Described</t>
        </is>
      </c>
      <c r="H7596" t="n">
        <v>1</v>
      </c>
      <c r="I7596" t="n">
        <v>1128.22</v>
      </c>
    </row>
    <row r="7597">
      <c r="A7597" t="inlineStr">
        <is>
          <t>RET007616</t>
        </is>
      </c>
      <c r="B7597" t="inlineStr">
        <is>
          <t>O048053</t>
        </is>
      </c>
      <c r="C7597" s="25" t="n">
        <v>45924</v>
      </c>
      <c r="D7597" t="inlineStr">
        <is>
          <t>Electronics</t>
        </is>
      </c>
      <c r="E7597" t="inlineStr">
        <is>
          <t>North</t>
        </is>
      </c>
      <c r="F7597" t="inlineStr">
        <is>
          <t>Website</t>
        </is>
      </c>
      <c r="G7597" t="inlineStr">
        <is>
          <t>Defective Product</t>
        </is>
      </c>
      <c r="H7597" t="n">
        <v>1</v>
      </c>
      <c r="I7597" t="n">
        <v>3538.62</v>
      </c>
    </row>
    <row r="7598">
      <c r="A7598" t="inlineStr">
        <is>
          <t>RET007617</t>
        </is>
      </c>
      <c r="B7598" t="inlineStr">
        <is>
          <t>O048054</t>
        </is>
      </c>
      <c r="C7598" s="25" t="n">
        <v>45924</v>
      </c>
      <c r="D7598" t="inlineStr">
        <is>
          <t>Beauty</t>
        </is>
      </c>
      <c r="E7598" t="inlineStr">
        <is>
          <t>South</t>
        </is>
      </c>
      <c r="F7598" t="inlineStr">
        <is>
          <t>Mobile App</t>
        </is>
      </c>
      <c r="G7598" t="inlineStr">
        <is>
          <t>Changed Mind</t>
        </is>
      </c>
      <c r="H7598" t="n">
        <v>1</v>
      </c>
      <c r="I7598" t="n">
        <v>524.6799999999999</v>
      </c>
    </row>
    <row r="7599">
      <c r="A7599" t="inlineStr">
        <is>
          <t>RET007618</t>
        </is>
      </c>
      <c r="B7599" t="inlineStr">
        <is>
          <t>O048059</t>
        </is>
      </c>
      <c r="C7599" s="25" t="n">
        <v>45924</v>
      </c>
      <c r="D7599" t="inlineStr">
        <is>
          <t>Fashion</t>
        </is>
      </c>
      <c r="E7599" t="inlineStr">
        <is>
          <t>West</t>
        </is>
      </c>
      <c r="F7599" t="inlineStr">
        <is>
          <t>Retail Store</t>
        </is>
      </c>
      <c r="G7599" t="inlineStr">
        <is>
          <t>Defective Product</t>
        </is>
      </c>
      <c r="H7599" t="n">
        <v>1</v>
      </c>
      <c r="I7599" t="n">
        <v>1112.97</v>
      </c>
    </row>
    <row r="7600">
      <c r="A7600" t="inlineStr">
        <is>
          <t>RET007619</t>
        </is>
      </c>
      <c r="B7600" t="inlineStr">
        <is>
          <t>O048061</t>
        </is>
      </c>
      <c r="C7600" s="25" t="n">
        <v>45924</v>
      </c>
      <c r="D7600" t="inlineStr">
        <is>
          <t>Fashion</t>
        </is>
      </c>
      <c r="E7600" t="inlineStr">
        <is>
          <t>South</t>
        </is>
      </c>
      <c r="F7600" t="inlineStr">
        <is>
          <t>Website</t>
        </is>
      </c>
      <c r="G7600" t="inlineStr">
        <is>
          <t>Size/Fit Issue</t>
        </is>
      </c>
      <c r="H7600" t="n">
        <v>1</v>
      </c>
      <c r="I7600" t="n">
        <v>1145.41</v>
      </c>
    </row>
    <row r="7601">
      <c r="A7601" t="inlineStr">
        <is>
          <t>RET007620</t>
        </is>
      </c>
      <c r="B7601" t="inlineStr">
        <is>
          <t>O048063</t>
        </is>
      </c>
      <c r="C7601" s="25" t="n">
        <v>45924</v>
      </c>
      <c r="D7601" t="inlineStr">
        <is>
          <t>Electronics</t>
        </is>
      </c>
      <c r="E7601" t="inlineStr">
        <is>
          <t>West</t>
        </is>
      </c>
      <c r="F7601" t="inlineStr">
        <is>
          <t>Website</t>
        </is>
      </c>
      <c r="G7601" t="inlineStr">
        <is>
          <t>Damaged in Transit</t>
        </is>
      </c>
      <c r="H7601" t="n">
        <v>2</v>
      </c>
      <c r="I7601" t="n">
        <v>43400.39</v>
      </c>
    </row>
    <row r="7602">
      <c r="A7602" t="inlineStr">
        <is>
          <t>RET007621</t>
        </is>
      </c>
      <c r="B7602" t="inlineStr">
        <is>
          <t>O048072</t>
        </is>
      </c>
      <c r="C7602" s="25" t="n">
        <v>45924</v>
      </c>
      <c r="D7602" t="inlineStr">
        <is>
          <t>Electronics</t>
        </is>
      </c>
      <c r="E7602" t="inlineStr">
        <is>
          <t>Central</t>
        </is>
      </c>
      <c r="F7602" t="inlineStr">
        <is>
          <t>Mobile App</t>
        </is>
      </c>
      <c r="G7602" t="inlineStr">
        <is>
          <t>Defective Product</t>
        </is>
      </c>
      <c r="H7602" t="n">
        <v>1</v>
      </c>
      <c r="I7602" t="n">
        <v>3844.11</v>
      </c>
    </row>
    <row r="7603">
      <c r="A7603" t="inlineStr">
        <is>
          <t>RET007622</t>
        </is>
      </c>
      <c r="B7603" t="inlineStr">
        <is>
          <t>O048087</t>
        </is>
      </c>
      <c r="C7603" s="25" t="n">
        <v>45924</v>
      </c>
      <c r="D7603" t="inlineStr">
        <is>
          <t>Electronics</t>
        </is>
      </c>
      <c r="E7603" t="inlineStr">
        <is>
          <t>South</t>
        </is>
      </c>
      <c r="F7603" t="inlineStr">
        <is>
          <t>Website</t>
        </is>
      </c>
      <c r="G7603" t="inlineStr">
        <is>
          <t>Changed Mind</t>
        </is>
      </c>
      <c r="H7603" t="n">
        <v>1</v>
      </c>
      <c r="I7603" t="n">
        <v>7942.3</v>
      </c>
    </row>
    <row r="7604">
      <c r="A7604" t="inlineStr">
        <is>
          <t>RET007623</t>
        </is>
      </c>
      <c r="B7604" t="inlineStr">
        <is>
          <t>O048094</t>
        </is>
      </c>
      <c r="C7604" s="25" t="n">
        <v>45924</v>
      </c>
      <c r="D7604" t="inlineStr">
        <is>
          <t>Books</t>
        </is>
      </c>
      <c r="E7604" t="inlineStr">
        <is>
          <t>West</t>
        </is>
      </c>
      <c r="F7604" t="inlineStr">
        <is>
          <t>Marketplace</t>
        </is>
      </c>
      <c r="G7604" t="inlineStr">
        <is>
          <t>Wrong Item Delivered</t>
        </is>
      </c>
      <c r="H7604" t="n">
        <v>1</v>
      </c>
      <c r="I7604" t="n">
        <v>302.47</v>
      </c>
    </row>
    <row r="7605">
      <c r="A7605" t="inlineStr">
        <is>
          <t>RET007624</t>
        </is>
      </c>
      <c r="B7605" t="inlineStr">
        <is>
          <t>O048101</t>
        </is>
      </c>
      <c r="C7605" s="25" t="n">
        <v>45924</v>
      </c>
      <c r="D7605" t="inlineStr">
        <is>
          <t>Electronics</t>
        </is>
      </c>
      <c r="E7605" t="inlineStr">
        <is>
          <t>North</t>
        </is>
      </c>
      <c r="F7605" t="inlineStr">
        <is>
          <t>Mobile App</t>
        </is>
      </c>
      <c r="G7605" t="inlineStr">
        <is>
          <t>Changed Mind</t>
        </is>
      </c>
      <c r="H7605" t="n">
        <v>1</v>
      </c>
      <c r="I7605" t="n">
        <v>10046.98</v>
      </c>
    </row>
    <row r="7606">
      <c r="A7606" t="inlineStr">
        <is>
          <t>RET007625</t>
        </is>
      </c>
      <c r="B7606" t="inlineStr">
        <is>
          <t>O048105</t>
        </is>
      </c>
      <c r="C7606" s="25" t="n">
        <v>45925</v>
      </c>
      <c r="D7606" t="inlineStr">
        <is>
          <t>Fashion</t>
        </is>
      </c>
      <c r="E7606" t="inlineStr">
        <is>
          <t>Central</t>
        </is>
      </c>
      <c r="F7606" t="inlineStr">
        <is>
          <t>Marketplace</t>
        </is>
      </c>
      <c r="G7606" t="inlineStr">
        <is>
          <t>Changed Mind</t>
        </is>
      </c>
      <c r="H7606" t="n">
        <v>2</v>
      </c>
      <c r="I7606" t="n">
        <v>3160.76</v>
      </c>
    </row>
    <row r="7607">
      <c r="A7607" t="inlineStr">
        <is>
          <t>RET007626</t>
        </is>
      </c>
      <c r="B7607" t="inlineStr">
        <is>
          <t>O048111</t>
        </is>
      </c>
      <c r="C7607" s="25" t="n">
        <v>45925</v>
      </c>
      <c r="D7607" t="inlineStr">
        <is>
          <t>Sports</t>
        </is>
      </c>
      <c r="E7607" t="inlineStr">
        <is>
          <t>Central</t>
        </is>
      </c>
      <c r="F7607" t="inlineStr">
        <is>
          <t>Mobile App</t>
        </is>
      </c>
      <c r="G7607" t="inlineStr">
        <is>
          <t>Defective Product</t>
        </is>
      </c>
      <c r="H7607" t="n">
        <v>1</v>
      </c>
      <c r="I7607" t="n">
        <v>1254.76</v>
      </c>
    </row>
    <row r="7608">
      <c r="A7608" t="inlineStr">
        <is>
          <t>RET007627</t>
        </is>
      </c>
      <c r="B7608" t="inlineStr">
        <is>
          <t>O048124</t>
        </is>
      </c>
      <c r="C7608" s="25" t="n">
        <v>45925</v>
      </c>
      <c r="D7608" t="inlineStr">
        <is>
          <t>Fashion</t>
        </is>
      </c>
      <c r="E7608" t="inlineStr">
        <is>
          <t>North</t>
        </is>
      </c>
      <c r="F7608" t="inlineStr">
        <is>
          <t>Marketplace</t>
        </is>
      </c>
      <c r="G7608" t="inlineStr">
        <is>
          <t>Size/Fit Issue</t>
        </is>
      </c>
      <c r="H7608" t="n">
        <v>2</v>
      </c>
      <c r="I7608" t="n">
        <v>1642.3</v>
      </c>
    </row>
    <row r="7609">
      <c r="A7609" t="inlineStr">
        <is>
          <t>RET007628</t>
        </is>
      </c>
      <c r="B7609" t="inlineStr">
        <is>
          <t>O048125</t>
        </is>
      </c>
      <c r="C7609" s="25" t="n">
        <v>45925</v>
      </c>
      <c r="D7609" t="inlineStr">
        <is>
          <t>Fashion</t>
        </is>
      </c>
      <c r="E7609" t="inlineStr">
        <is>
          <t>West</t>
        </is>
      </c>
      <c r="F7609" t="inlineStr">
        <is>
          <t>Mobile App</t>
        </is>
      </c>
      <c r="G7609" t="inlineStr">
        <is>
          <t>Size/Fit Issue</t>
        </is>
      </c>
      <c r="H7609" t="n">
        <v>1</v>
      </c>
      <c r="I7609" t="n">
        <v>631.76</v>
      </c>
    </row>
    <row r="7610">
      <c r="A7610" t="inlineStr">
        <is>
          <t>RET007629</t>
        </is>
      </c>
      <c r="B7610" t="inlineStr">
        <is>
          <t>O048125</t>
        </is>
      </c>
      <c r="C7610" s="25" t="n">
        <v>45925</v>
      </c>
      <c r="D7610" t="inlineStr">
        <is>
          <t>Sports</t>
        </is>
      </c>
      <c r="E7610" t="inlineStr">
        <is>
          <t>West</t>
        </is>
      </c>
      <c r="F7610" t="inlineStr">
        <is>
          <t>Mobile App</t>
        </is>
      </c>
      <c r="G7610" t="inlineStr">
        <is>
          <t>Damaged in Transit</t>
        </is>
      </c>
      <c r="H7610" t="n">
        <v>1</v>
      </c>
      <c r="I7610" t="n">
        <v>1684.11</v>
      </c>
    </row>
    <row r="7611">
      <c r="A7611" t="inlineStr">
        <is>
          <t>RET007630</t>
        </is>
      </c>
      <c r="B7611" t="inlineStr">
        <is>
          <t>O048128</t>
        </is>
      </c>
      <c r="C7611" s="25" t="n">
        <v>45925</v>
      </c>
      <c r="D7611" t="inlineStr">
        <is>
          <t>Fashion</t>
        </is>
      </c>
      <c r="E7611" t="inlineStr">
        <is>
          <t>South</t>
        </is>
      </c>
      <c r="F7611" t="inlineStr">
        <is>
          <t>Marketplace</t>
        </is>
      </c>
      <c r="G7611" t="inlineStr">
        <is>
          <t>Size/Fit Issue</t>
        </is>
      </c>
      <c r="H7611" t="n">
        <v>1</v>
      </c>
      <c r="I7611" t="n">
        <v>1712.28</v>
      </c>
    </row>
    <row r="7612">
      <c r="A7612" t="inlineStr">
        <is>
          <t>RET007631</t>
        </is>
      </c>
      <c r="B7612" t="inlineStr">
        <is>
          <t>O048138</t>
        </is>
      </c>
      <c r="C7612" s="25" t="n">
        <v>45925</v>
      </c>
      <c r="D7612" t="inlineStr">
        <is>
          <t>Sports</t>
        </is>
      </c>
      <c r="E7612" t="inlineStr">
        <is>
          <t>West</t>
        </is>
      </c>
      <c r="F7612" t="inlineStr">
        <is>
          <t>Website</t>
        </is>
      </c>
      <c r="G7612" t="inlineStr">
        <is>
          <t>Defective Product</t>
        </is>
      </c>
      <c r="H7612" t="n">
        <v>2</v>
      </c>
      <c r="I7612" t="n">
        <v>3676.47</v>
      </c>
    </row>
    <row r="7613">
      <c r="A7613" t="inlineStr">
        <is>
          <t>RET007632</t>
        </is>
      </c>
      <c r="B7613" t="inlineStr">
        <is>
          <t>O048153</t>
        </is>
      </c>
      <c r="C7613" s="25" t="n">
        <v>45925</v>
      </c>
      <c r="D7613" t="inlineStr">
        <is>
          <t>Home &amp; Kitchen</t>
        </is>
      </c>
      <c r="E7613" t="inlineStr">
        <is>
          <t>South</t>
        </is>
      </c>
      <c r="F7613" t="inlineStr">
        <is>
          <t>Retail Store</t>
        </is>
      </c>
      <c r="G7613" t="inlineStr">
        <is>
          <t>Late Delivery</t>
        </is>
      </c>
      <c r="H7613" t="n">
        <v>1</v>
      </c>
      <c r="I7613" t="n">
        <v>4768.77</v>
      </c>
    </row>
    <row r="7614">
      <c r="A7614" t="inlineStr">
        <is>
          <t>RET007633</t>
        </is>
      </c>
      <c r="B7614" t="inlineStr">
        <is>
          <t>O048158</t>
        </is>
      </c>
      <c r="C7614" s="25" t="n">
        <v>45926</v>
      </c>
      <c r="D7614" t="inlineStr">
        <is>
          <t>Home &amp; Kitchen</t>
        </is>
      </c>
      <c r="E7614" t="inlineStr">
        <is>
          <t>West</t>
        </is>
      </c>
      <c r="F7614" t="inlineStr">
        <is>
          <t>Marketplace</t>
        </is>
      </c>
      <c r="G7614" t="inlineStr">
        <is>
          <t>Not as Described</t>
        </is>
      </c>
      <c r="H7614" t="n">
        <v>1</v>
      </c>
      <c r="I7614" t="n">
        <v>1194.25</v>
      </c>
    </row>
    <row r="7615">
      <c r="A7615" t="inlineStr">
        <is>
          <t>RET007634</t>
        </is>
      </c>
      <c r="B7615" t="inlineStr">
        <is>
          <t>O048159</t>
        </is>
      </c>
      <c r="C7615" s="25" t="n">
        <v>45926</v>
      </c>
      <c r="D7615" t="inlineStr">
        <is>
          <t>Home &amp; Kitchen</t>
        </is>
      </c>
      <c r="E7615" t="inlineStr">
        <is>
          <t>West</t>
        </is>
      </c>
      <c r="F7615" t="inlineStr">
        <is>
          <t>Website</t>
        </is>
      </c>
      <c r="G7615" t="inlineStr">
        <is>
          <t>Size/Fit Issue</t>
        </is>
      </c>
      <c r="H7615" t="n">
        <v>1</v>
      </c>
      <c r="I7615" t="n">
        <v>2578.64</v>
      </c>
    </row>
    <row r="7616">
      <c r="A7616" t="inlineStr">
        <is>
          <t>RET007635</t>
        </is>
      </c>
      <c r="B7616" t="inlineStr">
        <is>
          <t>O048169</t>
        </is>
      </c>
      <c r="C7616" s="25" t="n">
        <v>45926</v>
      </c>
      <c r="D7616" t="inlineStr">
        <is>
          <t>Electronics</t>
        </is>
      </c>
      <c r="E7616" t="inlineStr">
        <is>
          <t>West</t>
        </is>
      </c>
      <c r="F7616" t="inlineStr">
        <is>
          <t>Mobile App</t>
        </is>
      </c>
      <c r="G7616" t="inlineStr">
        <is>
          <t>Wrong Item Delivered</t>
        </is>
      </c>
      <c r="H7616" t="n">
        <v>2</v>
      </c>
      <c r="I7616" t="n">
        <v>7222.92</v>
      </c>
    </row>
    <row r="7617">
      <c r="A7617" t="inlineStr">
        <is>
          <t>RET007636</t>
        </is>
      </c>
      <c r="B7617" t="inlineStr">
        <is>
          <t>O048172</t>
        </is>
      </c>
      <c r="C7617" s="25" t="n">
        <v>45926</v>
      </c>
      <c r="D7617" t="inlineStr">
        <is>
          <t>Electronics</t>
        </is>
      </c>
      <c r="E7617" t="inlineStr">
        <is>
          <t>West</t>
        </is>
      </c>
      <c r="F7617" t="inlineStr">
        <is>
          <t>Retail Store</t>
        </is>
      </c>
      <c r="G7617" t="inlineStr">
        <is>
          <t>Defective Product</t>
        </is>
      </c>
      <c r="H7617" t="n">
        <v>1</v>
      </c>
      <c r="I7617" t="n">
        <v>4408.71</v>
      </c>
    </row>
    <row r="7618">
      <c r="A7618" t="inlineStr">
        <is>
          <t>RET007637</t>
        </is>
      </c>
      <c r="B7618" t="inlineStr">
        <is>
          <t>O048173</t>
        </is>
      </c>
      <c r="C7618" s="25" t="n">
        <v>45926</v>
      </c>
      <c r="D7618" t="inlineStr">
        <is>
          <t>Fashion</t>
        </is>
      </c>
      <c r="E7618" t="inlineStr">
        <is>
          <t>South</t>
        </is>
      </c>
      <c r="F7618" t="inlineStr">
        <is>
          <t>Marketplace</t>
        </is>
      </c>
      <c r="G7618" t="inlineStr">
        <is>
          <t>Changed Mind</t>
        </is>
      </c>
      <c r="H7618" t="n">
        <v>1</v>
      </c>
      <c r="I7618" t="n">
        <v>1184.57</v>
      </c>
    </row>
    <row r="7619">
      <c r="A7619" t="inlineStr">
        <is>
          <t>RET007638</t>
        </is>
      </c>
      <c r="B7619" t="inlineStr">
        <is>
          <t>O048184</t>
        </is>
      </c>
      <c r="C7619" s="25" t="n">
        <v>45926</v>
      </c>
      <c r="D7619" t="inlineStr">
        <is>
          <t>Fashion</t>
        </is>
      </c>
      <c r="E7619" t="inlineStr">
        <is>
          <t>East</t>
        </is>
      </c>
      <c r="F7619" t="inlineStr">
        <is>
          <t>Mobile App</t>
        </is>
      </c>
      <c r="G7619" t="inlineStr">
        <is>
          <t>Defective Product</t>
        </is>
      </c>
      <c r="H7619" t="n">
        <v>1</v>
      </c>
      <c r="I7619" t="n">
        <v>1201.17</v>
      </c>
    </row>
    <row r="7620">
      <c r="A7620" t="inlineStr">
        <is>
          <t>RET007639</t>
        </is>
      </c>
      <c r="B7620" t="inlineStr">
        <is>
          <t>O048199</t>
        </is>
      </c>
      <c r="C7620" s="25" t="n">
        <v>45926</v>
      </c>
      <c r="D7620" t="inlineStr">
        <is>
          <t>Fashion</t>
        </is>
      </c>
      <c r="E7620" t="inlineStr">
        <is>
          <t>South</t>
        </is>
      </c>
      <c r="F7620" t="inlineStr">
        <is>
          <t>Mobile App</t>
        </is>
      </c>
      <c r="G7620" t="inlineStr">
        <is>
          <t>Size/Fit Issue</t>
        </is>
      </c>
      <c r="H7620" t="n">
        <v>2</v>
      </c>
      <c r="I7620" t="n">
        <v>7868.75</v>
      </c>
    </row>
    <row r="7621">
      <c r="A7621" t="inlineStr">
        <is>
          <t>RET007640</t>
        </is>
      </c>
      <c r="B7621" t="inlineStr">
        <is>
          <t>O048208</t>
        </is>
      </c>
      <c r="C7621" s="25" t="n">
        <v>45926</v>
      </c>
      <c r="D7621" t="inlineStr">
        <is>
          <t>Home &amp; Kitchen</t>
        </is>
      </c>
      <c r="E7621" t="inlineStr">
        <is>
          <t>East</t>
        </is>
      </c>
      <c r="F7621" t="inlineStr">
        <is>
          <t>Mobile App</t>
        </is>
      </c>
      <c r="G7621" t="inlineStr">
        <is>
          <t>Damaged in Transit</t>
        </is>
      </c>
      <c r="H7621" t="n">
        <v>1</v>
      </c>
      <c r="I7621" t="n">
        <v>2578.64</v>
      </c>
    </row>
    <row r="7622">
      <c r="A7622" t="inlineStr">
        <is>
          <t>RET007641</t>
        </is>
      </c>
      <c r="B7622" t="inlineStr">
        <is>
          <t>O048215</t>
        </is>
      </c>
      <c r="C7622" s="25" t="n">
        <v>45926</v>
      </c>
      <c r="D7622" t="inlineStr">
        <is>
          <t>Electronics</t>
        </is>
      </c>
      <c r="E7622" t="inlineStr">
        <is>
          <t>North</t>
        </is>
      </c>
      <c r="F7622" t="inlineStr">
        <is>
          <t>Mobile App</t>
        </is>
      </c>
      <c r="G7622" t="inlineStr">
        <is>
          <t>Not as Described</t>
        </is>
      </c>
      <c r="H7622" t="n">
        <v>1</v>
      </c>
      <c r="I7622" t="n">
        <v>3430.89</v>
      </c>
    </row>
    <row r="7623">
      <c r="A7623" t="inlineStr">
        <is>
          <t>RET007642</t>
        </is>
      </c>
      <c r="B7623" t="inlineStr">
        <is>
          <t>O048219</t>
        </is>
      </c>
      <c r="C7623" s="25" t="n">
        <v>45926</v>
      </c>
      <c r="D7623" t="inlineStr">
        <is>
          <t>Fashion</t>
        </is>
      </c>
      <c r="E7623" t="inlineStr">
        <is>
          <t>South</t>
        </is>
      </c>
      <c r="F7623" t="inlineStr">
        <is>
          <t>Mobile App</t>
        </is>
      </c>
      <c r="G7623" t="inlineStr">
        <is>
          <t>Changed Mind</t>
        </is>
      </c>
      <c r="H7623" t="n">
        <v>1</v>
      </c>
      <c r="I7623" t="n">
        <v>1571.08</v>
      </c>
    </row>
    <row r="7624">
      <c r="A7624" t="inlineStr">
        <is>
          <t>RET007643</t>
        </is>
      </c>
      <c r="B7624" t="inlineStr">
        <is>
          <t>O048220</t>
        </is>
      </c>
      <c r="C7624" s="25" t="n">
        <v>45926</v>
      </c>
      <c r="D7624" t="inlineStr">
        <is>
          <t>Electronics</t>
        </is>
      </c>
      <c r="E7624" t="inlineStr">
        <is>
          <t>West</t>
        </is>
      </c>
      <c r="F7624" t="inlineStr">
        <is>
          <t>Marketplace</t>
        </is>
      </c>
      <c r="G7624" t="inlineStr">
        <is>
          <t>Defective Product</t>
        </is>
      </c>
      <c r="H7624" t="n">
        <v>1</v>
      </c>
      <c r="I7624" t="n">
        <v>9027.200000000001</v>
      </c>
    </row>
    <row r="7625">
      <c r="A7625" t="inlineStr">
        <is>
          <t>RET007644</t>
        </is>
      </c>
      <c r="B7625" t="inlineStr">
        <is>
          <t>O048228</t>
        </is>
      </c>
      <c r="C7625" s="25" t="n">
        <v>45927</v>
      </c>
      <c r="D7625" t="inlineStr">
        <is>
          <t>Electronics</t>
        </is>
      </c>
      <c r="E7625" t="inlineStr">
        <is>
          <t>West</t>
        </is>
      </c>
      <c r="F7625" t="inlineStr">
        <is>
          <t>Mobile App</t>
        </is>
      </c>
      <c r="G7625" t="inlineStr">
        <is>
          <t>Defective Product</t>
        </is>
      </c>
      <c r="H7625" t="n">
        <v>1</v>
      </c>
      <c r="I7625" t="n">
        <v>105130.55</v>
      </c>
    </row>
    <row r="7626">
      <c r="A7626" t="inlineStr">
        <is>
          <t>RET007645</t>
        </is>
      </c>
      <c r="B7626" t="inlineStr">
        <is>
          <t>O048229</t>
        </is>
      </c>
      <c r="C7626" s="25" t="n">
        <v>45927</v>
      </c>
      <c r="D7626" t="inlineStr">
        <is>
          <t>Electronics</t>
        </is>
      </c>
      <c r="E7626" t="inlineStr">
        <is>
          <t>North</t>
        </is>
      </c>
      <c r="F7626" t="inlineStr">
        <is>
          <t>Marketplace</t>
        </is>
      </c>
      <c r="G7626" t="inlineStr">
        <is>
          <t>Late Delivery</t>
        </is>
      </c>
      <c r="H7626" t="n">
        <v>1</v>
      </c>
      <c r="I7626" t="n">
        <v>14276.74</v>
      </c>
    </row>
    <row r="7627">
      <c r="A7627" t="inlineStr">
        <is>
          <t>RET007646</t>
        </is>
      </c>
      <c r="B7627" t="inlineStr">
        <is>
          <t>O048241</t>
        </is>
      </c>
      <c r="C7627" s="25" t="n">
        <v>45927</v>
      </c>
      <c r="D7627" t="inlineStr">
        <is>
          <t>Electronics</t>
        </is>
      </c>
      <c r="E7627" t="inlineStr">
        <is>
          <t>East</t>
        </is>
      </c>
      <c r="F7627" t="inlineStr">
        <is>
          <t>Mobile App</t>
        </is>
      </c>
      <c r="G7627" t="inlineStr">
        <is>
          <t>Defective Product</t>
        </is>
      </c>
      <c r="H7627" t="n">
        <v>1</v>
      </c>
      <c r="I7627" t="n">
        <v>4068.01</v>
      </c>
    </row>
    <row r="7628">
      <c r="A7628" t="inlineStr">
        <is>
          <t>RET007647</t>
        </is>
      </c>
      <c r="B7628" t="inlineStr">
        <is>
          <t>O048245</t>
        </is>
      </c>
      <c r="C7628" s="25" t="n">
        <v>45927</v>
      </c>
      <c r="D7628" t="inlineStr">
        <is>
          <t>Electronics</t>
        </is>
      </c>
      <c r="E7628" t="inlineStr">
        <is>
          <t>West</t>
        </is>
      </c>
      <c r="F7628" t="inlineStr">
        <is>
          <t>Marketplace</t>
        </is>
      </c>
      <c r="G7628" t="inlineStr">
        <is>
          <t>Not as Described</t>
        </is>
      </c>
      <c r="H7628" t="n">
        <v>1</v>
      </c>
      <c r="I7628" t="n">
        <v>12318.94</v>
      </c>
    </row>
    <row r="7629">
      <c r="A7629" t="inlineStr">
        <is>
          <t>RET007648</t>
        </is>
      </c>
      <c r="B7629" t="inlineStr">
        <is>
          <t>O048248</t>
        </is>
      </c>
      <c r="C7629" s="25" t="n">
        <v>45927</v>
      </c>
      <c r="D7629" t="inlineStr">
        <is>
          <t>Fashion</t>
        </is>
      </c>
      <c r="E7629" t="inlineStr">
        <is>
          <t>West</t>
        </is>
      </c>
      <c r="F7629" t="inlineStr">
        <is>
          <t>Mobile App</t>
        </is>
      </c>
      <c r="G7629" t="inlineStr">
        <is>
          <t>Changed Mind</t>
        </is>
      </c>
      <c r="H7629" t="n">
        <v>1</v>
      </c>
      <c r="I7629" t="n">
        <v>625.76</v>
      </c>
    </row>
    <row r="7630">
      <c r="A7630" t="inlineStr">
        <is>
          <t>RET007649</t>
        </is>
      </c>
      <c r="B7630" t="inlineStr">
        <is>
          <t>O048259</t>
        </is>
      </c>
      <c r="C7630" s="25" t="n">
        <v>45927</v>
      </c>
      <c r="D7630" t="inlineStr">
        <is>
          <t>Home &amp; Kitchen</t>
        </is>
      </c>
      <c r="E7630" t="inlineStr">
        <is>
          <t>North</t>
        </is>
      </c>
      <c r="F7630" t="inlineStr">
        <is>
          <t>Mobile App</t>
        </is>
      </c>
      <c r="G7630" t="inlineStr">
        <is>
          <t>Damaged in Transit</t>
        </is>
      </c>
      <c r="H7630" t="n">
        <v>1</v>
      </c>
      <c r="I7630" t="n">
        <v>2637.05</v>
      </c>
    </row>
    <row r="7631">
      <c r="A7631" t="inlineStr">
        <is>
          <t>RET007650</t>
        </is>
      </c>
      <c r="B7631" t="inlineStr">
        <is>
          <t>O048259</t>
        </is>
      </c>
      <c r="C7631" s="25" t="n">
        <v>45927</v>
      </c>
      <c r="D7631" t="inlineStr">
        <is>
          <t>Fashion</t>
        </is>
      </c>
      <c r="E7631" t="inlineStr">
        <is>
          <t>North</t>
        </is>
      </c>
      <c r="F7631" t="inlineStr">
        <is>
          <t>Mobile App</t>
        </is>
      </c>
      <c r="G7631" t="inlineStr">
        <is>
          <t>Size/Fit Issue</t>
        </is>
      </c>
      <c r="H7631" t="n">
        <v>1</v>
      </c>
      <c r="I7631" t="n">
        <v>1522.03</v>
      </c>
    </row>
    <row r="7632">
      <c r="A7632" t="inlineStr">
        <is>
          <t>RET007651</t>
        </is>
      </c>
      <c r="B7632" t="inlineStr">
        <is>
          <t>O048267</t>
        </is>
      </c>
      <c r="C7632" s="25" t="n">
        <v>45927</v>
      </c>
      <c r="D7632" t="inlineStr">
        <is>
          <t>Beauty</t>
        </is>
      </c>
      <c r="E7632" t="inlineStr">
        <is>
          <t>North</t>
        </is>
      </c>
      <c r="F7632" t="inlineStr">
        <is>
          <t>Mobile App</t>
        </is>
      </c>
      <c r="G7632" t="inlineStr">
        <is>
          <t>Not as Described</t>
        </is>
      </c>
      <c r="H7632" t="n">
        <v>1</v>
      </c>
      <c r="I7632" t="n">
        <v>723.59</v>
      </c>
    </row>
    <row r="7633">
      <c r="A7633" t="inlineStr">
        <is>
          <t>RET007652</t>
        </is>
      </c>
      <c r="B7633" t="inlineStr">
        <is>
          <t>O048272</t>
        </is>
      </c>
      <c r="C7633" s="25" t="n">
        <v>45927</v>
      </c>
      <c r="D7633" t="inlineStr">
        <is>
          <t>Fashion</t>
        </is>
      </c>
      <c r="E7633" t="inlineStr">
        <is>
          <t>East</t>
        </is>
      </c>
      <c r="F7633" t="inlineStr">
        <is>
          <t>Marketplace</t>
        </is>
      </c>
      <c r="G7633" t="inlineStr">
        <is>
          <t>Size/Fit Issue</t>
        </is>
      </c>
      <c r="H7633" t="n">
        <v>1</v>
      </c>
      <c r="I7633" t="n">
        <v>3934.37</v>
      </c>
    </row>
    <row r="7634">
      <c r="A7634" t="inlineStr">
        <is>
          <t>RET007653</t>
        </is>
      </c>
      <c r="B7634" t="inlineStr">
        <is>
          <t>O048272</t>
        </is>
      </c>
      <c r="C7634" s="25" t="n">
        <v>45927</v>
      </c>
      <c r="D7634" t="inlineStr">
        <is>
          <t>Sports</t>
        </is>
      </c>
      <c r="E7634" t="inlineStr">
        <is>
          <t>East</t>
        </is>
      </c>
      <c r="F7634" t="inlineStr">
        <is>
          <t>Marketplace</t>
        </is>
      </c>
      <c r="G7634" t="inlineStr">
        <is>
          <t>Changed Mind</t>
        </is>
      </c>
      <c r="H7634" t="n">
        <v>2</v>
      </c>
      <c r="I7634" t="n">
        <v>3553.16</v>
      </c>
    </row>
    <row r="7635">
      <c r="A7635" t="inlineStr">
        <is>
          <t>RET007654</t>
        </is>
      </c>
      <c r="B7635" t="inlineStr">
        <is>
          <t>O048284</t>
        </is>
      </c>
      <c r="C7635" s="25" t="n">
        <v>45927</v>
      </c>
      <c r="D7635" t="inlineStr">
        <is>
          <t>Books</t>
        </is>
      </c>
      <c r="E7635" t="inlineStr">
        <is>
          <t>South</t>
        </is>
      </c>
      <c r="F7635" t="inlineStr">
        <is>
          <t>Marketplace</t>
        </is>
      </c>
      <c r="G7635" t="inlineStr">
        <is>
          <t>Not as Described</t>
        </is>
      </c>
      <c r="H7635" t="n">
        <v>1</v>
      </c>
      <c r="I7635" t="n">
        <v>317.5</v>
      </c>
    </row>
    <row r="7636">
      <c r="A7636" t="inlineStr">
        <is>
          <t>RET007655</t>
        </is>
      </c>
      <c r="B7636" t="inlineStr">
        <is>
          <t>O048284</t>
        </is>
      </c>
      <c r="C7636" s="25" t="n">
        <v>45927</v>
      </c>
      <c r="D7636" t="inlineStr">
        <is>
          <t>Books</t>
        </is>
      </c>
      <c r="E7636" t="inlineStr">
        <is>
          <t>South</t>
        </is>
      </c>
      <c r="F7636" t="inlineStr">
        <is>
          <t>Marketplace</t>
        </is>
      </c>
      <c r="G7636" t="inlineStr">
        <is>
          <t>Damaged in Transit</t>
        </is>
      </c>
      <c r="H7636" t="n">
        <v>1</v>
      </c>
      <c r="I7636" t="n">
        <v>569.08</v>
      </c>
    </row>
    <row r="7637">
      <c r="A7637" t="inlineStr">
        <is>
          <t>RET007656</t>
        </is>
      </c>
      <c r="B7637" t="inlineStr">
        <is>
          <t>O048302</t>
        </is>
      </c>
      <c r="C7637" s="25" t="n">
        <v>45928</v>
      </c>
      <c r="D7637" t="inlineStr">
        <is>
          <t>Beauty</t>
        </is>
      </c>
      <c r="E7637" t="inlineStr">
        <is>
          <t>South</t>
        </is>
      </c>
      <c r="F7637" t="inlineStr">
        <is>
          <t>Marketplace</t>
        </is>
      </c>
      <c r="G7637" t="inlineStr">
        <is>
          <t>Not as Described</t>
        </is>
      </c>
      <c r="H7637" t="n">
        <v>2</v>
      </c>
      <c r="I7637" t="n">
        <v>676.11</v>
      </c>
    </row>
    <row r="7638">
      <c r="A7638" t="inlineStr">
        <is>
          <t>RET007657</t>
        </is>
      </c>
      <c r="B7638" t="inlineStr">
        <is>
          <t>O048318</t>
        </is>
      </c>
      <c r="C7638" s="25" t="n">
        <v>45928</v>
      </c>
      <c r="D7638" t="inlineStr">
        <is>
          <t>Electronics</t>
        </is>
      </c>
      <c r="E7638" t="inlineStr">
        <is>
          <t>North</t>
        </is>
      </c>
      <c r="F7638" t="inlineStr">
        <is>
          <t>Marketplace</t>
        </is>
      </c>
      <c r="G7638" t="inlineStr">
        <is>
          <t>Damaged in Transit</t>
        </is>
      </c>
      <c r="H7638" t="n">
        <v>1</v>
      </c>
      <c r="I7638" t="n">
        <v>13927.38</v>
      </c>
    </row>
    <row r="7639">
      <c r="A7639" t="inlineStr">
        <is>
          <t>RET007658</t>
        </is>
      </c>
      <c r="B7639" t="inlineStr">
        <is>
          <t>O048320</t>
        </is>
      </c>
      <c r="C7639" s="25" t="n">
        <v>45928</v>
      </c>
      <c r="D7639" t="inlineStr">
        <is>
          <t>Fashion</t>
        </is>
      </c>
      <c r="E7639" t="inlineStr">
        <is>
          <t>North</t>
        </is>
      </c>
      <c r="F7639" t="inlineStr">
        <is>
          <t>Marketplace</t>
        </is>
      </c>
      <c r="G7639" t="inlineStr">
        <is>
          <t>Changed Mind</t>
        </is>
      </c>
      <c r="H7639" t="n">
        <v>1</v>
      </c>
      <c r="I7639" t="n">
        <v>2187.16</v>
      </c>
    </row>
    <row r="7640">
      <c r="A7640" t="inlineStr">
        <is>
          <t>RET007659</t>
        </is>
      </c>
      <c r="B7640" t="inlineStr">
        <is>
          <t>O048322</t>
        </is>
      </c>
      <c r="C7640" s="25" t="n">
        <v>45928</v>
      </c>
      <c r="D7640" t="inlineStr">
        <is>
          <t>Fashion</t>
        </is>
      </c>
      <c r="E7640" t="inlineStr">
        <is>
          <t>North</t>
        </is>
      </c>
      <c r="F7640" t="inlineStr">
        <is>
          <t>Marketplace</t>
        </is>
      </c>
      <c r="G7640" t="inlineStr">
        <is>
          <t>Size/Fit Issue</t>
        </is>
      </c>
      <c r="H7640" t="n">
        <v>1</v>
      </c>
      <c r="I7640" t="n">
        <v>1424.09</v>
      </c>
    </row>
    <row r="7641">
      <c r="A7641" t="inlineStr">
        <is>
          <t>RET007660</t>
        </is>
      </c>
      <c r="B7641" t="inlineStr">
        <is>
          <t>O048323</t>
        </is>
      </c>
      <c r="C7641" s="25" t="n">
        <v>45928</v>
      </c>
      <c r="D7641" t="inlineStr">
        <is>
          <t>Electronics</t>
        </is>
      </c>
      <c r="E7641" t="inlineStr">
        <is>
          <t>West</t>
        </is>
      </c>
      <c r="F7641" t="inlineStr">
        <is>
          <t>Marketplace</t>
        </is>
      </c>
      <c r="G7641" t="inlineStr">
        <is>
          <t>Changed Mind</t>
        </is>
      </c>
      <c r="H7641" t="n">
        <v>3</v>
      </c>
      <c r="I7641" t="n">
        <v>7794.34</v>
      </c>
    </row>
    <row r="7642">
      <c r="A7642" t="inlineStr">
        <is>
          <t>RET007661</t>
        </is>
      </c>
      <c r="B7642" t="inlineStr">
        <is>
          <t>O048330</t>
        </is>
      </c>
      <c r="C7642" s="25" t="n">
        <v>45928</v>
      </c>
      <c r="D7642" t="inlineStr">
        <is>
          <t>Fashion</t>
        </is>
      </c>
      <c r="E7642" t="inlineStr">
        <is>
          <t>West</t>
        </is>
      </c>
      <c r="F7642" t="inlineStr">
        <is>
          <t>Website</t>
        </is>
      </c>
      <c r="G7642" t="inlineStr">
        <is>
          <t>Changed Mind</t>
        </is>
      </c>
      <c r="H7642" t="n">
        <v>1</v>
      </c>
      <c r="I7642" t="n">
        <v>756.04</v>
      </c>
    </row>
    <row r="7643">
      <c r="A7643" t="inlineStr">
        <is>
          <t>RET007662</t>
        </is>
      </c>
      <c r="B7643" t="inlineStr">
        <is>
          <t>O048334</t>
        </is>
      </c>
      <c r="C7643" s="25" t="n">
        <v>45928</v>
      </c>
      <c r="D7643" t="inlineStr">
        <is>
          <t>Electronics</t>
        </is>
      </c>
      <c r="E7643" t="inlineStr">
        <is>
          <t>North</t>
        </is>
      </c>
      <c r="F7643" t="inlineStr">
        <is>
          <t>Website</t>
        </is>
      </c>
      <c r="G7643" t="inlineStr">
        <is>
          <t>Defective Product</t>
        </is>
      </c>
      <c r="H7643" t="n">
        <v>1</v>
      </c>
      <c r="I7643" t="n">
        <v>12274.1</v>
      </c>
    </row>
    <row r="7644">
      <c r="A7644" t="inlineStr">
        <is>
          <t>RET007663</t>
        </is>
      </c>
      <c r="B7644" t="inlineStr">
        <is>
          <t>O048348</t>
        </is>
      </c>
      <c r="C7644" s="25" t="n">
        <v>45928</v>
      </c>
      <c r="D7644" t="inlineStr">
        <is>
          <t>Books</t>
        </is>
      </c>
      <c r="E7644" t="inlineStr">
        <is>
          <t>South</t>
        </is>
      </c>
      <c r="F7644" t="inlineStr">
        <is>
          <t>Marketplace</t>
        </is>
      </c>
      <c r="G7644" t="inlineStr">
        <is>
          <t>Damaged in Transit</t>
        </is>
      </c>
      <c r="H7644" t="n">
        <v>1</v>
      </c>
      <c r="I7644" t="n">
        <v>572.16</v>
      </c>
    </row>
    <row r="7645">
      <c r="A7645" t="inlineStr">
        <is>
          <t>RET007664</t>
        </is>
      </c>
      <c r="B7645" t="inlineStr">
        <is>
          <t>O048358</t>
        </is>
      </c>
      <c r="C7645" s="25" t="n">
        <v>45928</v>
      </c>
      <c r="D7645" t="inlineStr">
        <is>
          <t>Fashion</t>
        </is>
      </c>
      <c r="E7645" t="inlineStr">
        <is>
          <t>East</t>
        </is>
      </c>
      <c r="F7645" t="inlineStr">
        <is>
          <t>Website</t>
        </is>
      </c>
      <c r="G7645" t="inlineStr">
        <is>
          <t>Size/Fit Issue</t>
        </is>
      </c>
      <c r="H7645" t="n">
        <v>1</v>
      </c>
      <c r="I7645" t="n">
        <v>788.49</v>
      </c>
    </row>
    <row r="7646">
      <c r="A7646" t="inlineStr">
        <is>
          <t>RET007665</t>
        </is>
      </c>
      <c r="B7646" t="inlineStr">
        <is>
          <t>O048364</t>
        </is>
      </c>
      <c r="C7646" s="25" t="n">
        <v>45928</v>
      </c>
      <c r="D7646" t="inlineStr">
        <is>
          <t>Fashion</t>
        </is>
      </c>
      <c r="E7646" t="inlineStr">
        <is>
          <t>East</t>
        </is>
      </c>
      <c r="F7646" t="inlineStr">
        <is>
          <t>Mobile App</t>
        </is>
      </c>
      <c r="G7646" t="inlineStr">
        <is>
          <t>Not as Described</t>
        </is>
      </c>
      <c r="H7646" t="n">
        <v>1</v>
      </c>
      <c r="I7646" t="n">
        <v>894.59</v>
      </c>
    </row>
    <row r="7647">
      <c r="A7647" t="inlineStr">
        <is>
          <t>RET007666</t>
        </is>
      </c>
      <c r="B7647" t="inlineStr">
        <is>
          <t>O048373</t>
        </is>
      </c>
      <c r="C7647" s="25" t="n">
        <v>45929</v>
      </c>
      <c r="D7647" t="inlineStr">
        <is>
          <t>Fashion</t>
        </is>
      </c>
      <c r="E7647" t="inlineStr">
        <is>
          <t>West</t>
        </is>
      </c>
      <c r="F7647" t="inlineStr">
        <is>
          <t>Website</t>
        </is>
      </c>
      <c r="G7647" t="inlineStr">
        <is>
          <t>Size/Fit Issue</t>
        </is>
      </c>
      <c r="H7647" t="n">
        <v>1</v>
      </c>
      <c r="I7647" t="n">
        <v>1396.4</v>
      </c>
    </row>
    <row r="7648">
      <c r="A7648" t="inlineStr">
        <is>
          <t>RET007667</t>
        </is>
      </c>
      <c r="B7648" t="inlineStr">
        <is>
          <t>O048377</t>
        </is>
      </c>
      <c r="C7648" s="25" t="n">
        <v>45929</v>
      </c>
      <c r="D7648" t="inlineStr">
        <is>
          <t>Fashion</t>
        </is>
      </c>
      <c r="E7648" t="inlineStr">
        <is>
          <t>South</t>
        </is>
      </c>
      <c r="F7648" t="inlineStr">
        <is>
          <t>Mobile App</t>
        </is>
      </c>
      <c r="G7648" t="inlineStr">
        <is>
          <t>Size/Fit Issue</t>
        </is>
      </c>
      <c r="H7648" t="n">
        <v>1</v>
      </c>
      <c r="I7648" t="n">
        <v>1406.67</v>
      </c>
    </row>
    <row r="7649">
      <c r="A7649" t="inlineStr">
        <is>
          <t>RET007668</t>
        </is>
      </c>
      <c r="B7649" t="inlineStr">
        <is>
          <t>O048380</t>
        </is>
      </c>
      <c r="C7649" s="25" t="n">
        <v>45929</v>
      </c>
      <c r="D7649" t="inlineStr">
        <is>
          <t>Fashion</t>
        </is>
      </c>
      <c r="E7649" t="inlineStr">
        <is>
          <t>South</t>
        </is>
      </c>
      <c r="F7649" t="inlineStr">
        <is>
          <t>Website</t>
        </is>
      </c>
      <c r="G7649" t="inlineStr">
        <is>
          <t>Not as Described</t>
        </is>
      </c>
      <c r="H7649" t="n">
        <v>1</v>
      </c>
      <c r="I7649" t="n">
        <v>1037.96</v>
      </c>
    </row>
    <row r="7650">
      <c r="A7650" t="inlineStr">
        <is>
          <t>RET007669</t>
        </is>
      </c>
      <c r="B7650" t="inlineStr">
        <is>
          <t>O048386</t>
        </is>
      </c>
      <c r="C7650" s="25" t="n">
        <v>45929</v>
      </c>
      <c r="D7650" t="inlineStr">
        <is>
          <t>Fashion</t>
        </is>
      </c>
      <c r="E7650" t="inlineStr">
        <is>
          <t>South</t>
        </is>
      </c>
      <c r="F7650" t="inlineStr">
        <is>
          <t>Website</t>
        </is>
      </c>
      <c r="G7650" t="inlineStr">
        <is>
          <t>Changed Mind</t>
        </is>
      </c>
      <c r="H7650" t="n">
        <v>2</v>
      </c>
      <c r="I7650" t="n">
        <v>5665.42</v>
      </c>
    </row>
    <row r="7651">
      <c r="A7651" t="inlineStr">
        <is>
          <t>RET007670</t>
        </is>
      </c>
      <c r="B7651" t="inlineStr">
        <is>
          <t>O048388</t>
        </is>
      </c>
      <c r="C7651" s="25" t="n">
        <v>45929</v>
      </c>
      <c r="D7651" t="inlineStr">
        <is>
          <t>Unknown</t>
        </is>
      </c>
      <c r="E7651" t="inlineStr">
        <is>
          <t>South</t>
        </is>
      </c>
      <c r="F7651" t="inlineStr">
        <is>
          <t>Website</t>
        </is>
      </c>
      <c r="G7651" t="inlineStr">
        <is>
          <t>Size/Fit Issue</t>
        </is>
      </c>
      <c r="H7651" t="n">
        <v>1</v>
      </c>
      <c r="I7651" t="n">
        <v>255.85</v>
      </c>
    </row>
    <row r="7652">
      <c r="A7652" t="inlineStr">
        <is>
          <t>RET007671</t>
        </is>
      </c>
      <c r="B7652" t="inlineStr">
        <is>
          <t>O048399</t>
        </is>
      </c>
      <c r="C7652" s="25" t="n">
        <v>45929</v>
      </c>
      <c r="D7652" t="inlineStr">
        <is>
          <t>Beauty</t>
        </is>
      </c>
      <c r="E7652" t="inlineStr">
        <is>
          <t>West</t>
        </is>
      </c>
      <c r="F7652" t="inlineStr">
        <is>
          <t>Website</t>
        </is>
      </c>
      <c r="G7652" t="inlineStr">
        <is>
          <t>Damaged in Transit</t>
        </is>
      </c>
      <c r="H7652" t="n">
        <v>1</v>
      </c>
      <c r="I7652" t="n">
        <v>358.6</v>
      </c>
    </row>
    <row r="7653">
      <c r="A7653" t="inlineStr">
        <is>
          <t>RET007672</t>
        </is>
      </c>
      <c r="B7653" t="inlineStr">
        <is>
          <t>O048403</t>
        </is>
      </c>
      <c r="C7653" s="25" t="n">
        <v>45929</v>
      </c>
      <c r="D7653" t="inlineStr">
        <is>
          <t>Fashion</t>
        </is>
      </c>
      <c r="E7653" t="inlineStr">
        <is>
          <t>East</t>
        </is>
      </c>
      <c r="F7653" t="inlineStr">
        <is>
          <t>Website</t>
        </is>
      </c>
      <c r="G7653" t="inlineStr">
        <is>
          <t>Defective Product</t>
        </is>
      </c>
      <c r="H7653" t="n">
        <v>2</v>
      </c>
      <c r="I7653" t="n">
        <v>5320.5</v>
      </c>
    </row>
    <row r="7654">
      <c r="A7654" t="inlineStr">
        <is>
          <t>RET007673</t>
        </is>
      </c>
      <c r="B7654" t="inlineStr">
        <is>
          <t>O048407</t>
        </is>
      </c>
      <c r="C7654" s="25" t="n">
        <v>45929</v>
      </c>
      <c r="D7654" t="inlineStr">
        <is>
          <t>Fashion</t>
        </is>
      </c>
      <c r="E7654" t="inlineStr">
        <is>
          <t>South</t>
        </is>
      </c>
      <c r="F7654" t="inlineStr">
        <is>
          <t>Website</t>
        </is>
      </c>
      <c r="G7654" t="inlineStr">
        <is>
          <t>Changed Mind</t>
        </is>
      </c>
      <c r="H7654" t="n">
        <v>1</v>
      </c>
      <c r="I7654" t="n">
        <v>1201.17</v>
      </c>
    </row>
    <row r="7655">
      <c r="A7655" t="inlineStr">
        <is>
          <t>RET007674</t>
        </is>
      </c>
      <c r="B7655" t="inlineStr">
        <is>
          <t>O048416</t>
        </is>
      </c>
      <c r="C7655" s="25" t="n">
        <v>45929</v>
      </c>
      <c r="D7655" t="inlineStr">
        <is>
          <t>Fashion</t>
        </is>
      </c>
      <c r="E7655" t="inlineStr">
        <is>
          <t>West</t>
        </is>
      </c>
      <c r="F7655" t="inlineStr">
        <is>
          <t>Website</t>
        </is>
      </c>
      <c r="G7655" t="inlineStr">
        <is>
          <t>Not as Described</t>
        </is>
      </c>
      <c r="H7655" t="n">
        <v>2</v>
      </c>
      <c r="I7655" t="n">
        <v>1950.23</v>
      </c>
    </row>
    <row r="7656">
      <c r="A7656" t="inlineStr">
        <is>
          <t>RET007675</t>
        </is>
      </c>
      <c r="B7656" t="inlineStr">
        <is>
          <t>O048419</t>
        </is>
      </c>
      <c r="C7656" s="25" t="n">
        <v>45929</v>
      </c>
      <c r="D7656" t="inlineStr">
        <is>
          <t>Fashion</t>
        </is>
      </c>
      <c r="E7656" t="inlineStr">
        <is>
          <t>South</t>
        </is>
      </c>
      <c r="F7656" t="inlineStr">
        <is>
          <t>Marketplace</t>
        </is>
      </c>
      <c r="G7656" t="inlineStr">
        <is>
          <t>Changed Mind</t>
        </is>
      </c>
      <c r="H7656" t="n">
        <v>1</v>
      </c>
      <c r="I7656" t="n">
        <v>1322.9</v>
      </c>
    </row>
    <row r="7657">
      <c r="A7657" t="inlineStr">
        <is>
          <t>RET007676</t>
        </is>
      </c>
      <c r="B7657" t="inlineStr">
        <is>
          <t>O048431</t>
        </is>
      </c>
      <c r="C7657" s="25" t="n">
        <v>45930</v>
      </c>
      <c r="D7657" t="inlineStr">
        <is>
          <t>Fashion</t>
        </is>
      </c>
      <c r="E7657" t="inlineStr">
        <is>
          <t>North</t>
        </is>
      </c>
      <c r="F7657" t="inlineStr">
        <is>
          <t>Website</t>
        </is>
      </c>
      <c r="G7657" t="inlineStr">
        <is>
          <t>Not as Described</t>
        </is>
      </c>
      <c r="H7657" t="n">
        <v>1</v>
      </c>
      <c r="I7657" t="n">
        <v>2800.26</v>
      </c>
    </row>
    <row r="7658">
      <c r="A7658" t="inlineStr">
        <is>
          <t>RET007677</t>
        </is>
      </c>
      <c r="B7658" t="inlineStr">
        <is>
          <t>O048437</t>
        </is>
      </c>
      <c r="C7658" s="25" t="n">
        <v>45930</v>
      </c>
      <c r="D7658" t="inlineStr">
        <is>
          <t>Fashion</t>
        </is>
      </c>
      <c r="E7658" t="inlineStr">
        <is>
          <t>North</t>
        </is>
      </c>
      <c r="F7658" t="inlineStr">
        <is>
          <t>Mobile App</t>
        </is>
      </c>
      <c r="G7658" t="inlineStr">
        <is>
          <t>Late Delivery</t>
        </is>
      </c>
      <c r="H7658" t="n">
        <v>1</v>
      </c>
      <c r="I7658" t="n">
        <v>1610.5</v>
      </c>
    </row>
    <row r="7659">
      <c r="A7659" t="inlineStr">
        <is>
          <t>RET007678</t>
        </is>
      </c>
      <c r="B7659" t="inlineStr">
        <is>
          <t>O048437</t>
        </is>
      </c>
      <c r="C7659" s="25" t="n">
        <v>45930</v>
      </c>
      <c r="D7659" t="inlineStr">
        <is>
          <t>Fashion</t>
        </is>
      </c>
      <c r="E7659" t="inlineStr">
        <is>
          <t>North</t>
        </is>
      </c>
      <c r="F7659" t="inlineStr">
        <is>
          <t>Mobile App</t>
        </is>
      </c>
      <c r="G7659" t="inlineStr">
        <is>
          <t>Changed Mind</t>
        </is>
      </c>
      <c r="H7659" t="n">
        <v>1</v>
      </c>
      <c r="I7659" t="n">
        <v>1185.06</v>
      </c>
    </row>
    <row r="7660">
      <c r="A7660" t="inlineStr">
        <is>
          <t>RET007679</t>
        </is>
      </c>
      <c r="B7660" t="inlineStr">
        <is>
          <t>O048444</t>
        </is>
      </c>
      <c r="C7660" s="25" t="n">
        <v>45930</v>
      </c>
      <c r="D7660" t="inlineStr">
        <is>
          <t>Fashion</t>
        </is>
      </c>
      <c r="E7660" t="inlineStr">
        <is>
          <t>South</t>
        </is>
      </c>
      <c r="F7660" t="inlineStr">
        <is>
          <t>Website</t>
        </is>
      </c>
      <c r="G7660" t="inlineStr">
        <is>
          <t>Size/Fit Issue</t>
        </is>
      </c>
      <c r="H7660" t="n">
        <v>2</v>
      </c>
      <c r="I7660" t="n">
        <v>2320.14</v>
      </c>
    </row>
    <row r="7661">
      <c r="A7661" t="inlineStr">
        <is>
          <t>RET007680</t>
        </is>
      </c>
      <c r="B7661" t="inlineStr">
        <is>
          <t>O048463</t>
        </is>
      </c>
      <c r="C7661" s="25" t="n">
        <v>45930</v>
      </c>
      <c r="D7661" t="inlineStr">
        <is>
          <t>Sports</t>
        </is>
      </c>
      <c r="E7661" t="inlineStr">
        <is>
          <t>South</t>
        </is>
      </c>
      <c r="F7661" t="inlineStr">
        <is>
          <t>Marketplace</t>
        </is>
      </c>
      <c r="G7661" t="inlineStr">
        <is>
          <t>Size/Fit Issue</t>
        </is>
      </c>
      <c r="H7661" t="n">
        <v>1</v>
      </c>
      <c r="I7661" t="n">
        <v>1605.2</v>
      </c>
    </row>
    <row r="7662">
      <c r="A7662" t="inlineStr">
        <is>
          <t>RET007681</t>
        </is>
      </c>
      <c r="B7662" t="inlineStr">
        <is>
          <t>O048464</t>
        </is>
      </c>
      <c r="C7662" s="25" t="n">
        <v>45930</v>
      </c>
      <c r="D7662" t="inlineStr">
        <is>
          <t>Electronics</t>
        </is>
      </c>
      <c r="E7662" t="inlineStr">
        <is>
          <t>North</t>
        </is>
      </c>
      <c r="F7662" t="inlineStr">
        <is>
          <t>Retail Store</t>
        </is>
      </c>
      <c r="G7662" t="inlineStr">
        <is>
          <t>Defective Product</t>
        </is>
      </c>
      <c r="H7662" t="n">
        <v>1</v>
      </c>
      <c r="I7662" t="n">
        <v>19010.31</v>
      </c>
    </row>
    <row r="7663">
      <c r="A7663" t="inlineStr">
        <is>
          <t>RET007682</t>
        </is>
      </c>
      <c r="B7663" t="inlineStr">
        <is>
          <t>O048484</t>
        </is>
      </c>
      <c r="C7663" s="25" t="n">
        <v>45930</v>
      </c>
      <c r="D7663" t="inlineStr">
        <is>
          <t>Home &amp; Kitchen</t>
        </is>
      </c>
      <c r="E7663" t="inlineStr">
        <is>
          <t>West</t>
        </is>
      </c>
      <c r="F7663" t="inlineStr">
        <is>
          <t>Marketplace</t>
        </is>
      </c>
      <c r="G7663" t="inlineStr">
        <is>
          <t>Changed Mind</t>
        </is>
      </c>
      <c r="H7663" t="n">
        <v>1</v>
      </c>
      <c r="I7663" t="n">
        <v>1937.36</v>
      </c>
    </row>
    <row r="7664">
      <c r="A7664" t="inlineStr">
        <is>
          <t>RET007683</t>
        </is>
      </c>
      <c r="B7664" t="inlineStr">
        <is>
          <t>O048498</t>
        </is>
      </c>
      <c r="C7664" s="25" t="n">
        <v>45931</v>
      </c>
      <c r="D7664" t="inlineStr">
        <is>
          <t>Home &amp; Kitchen</t>
        </is>
      </c>
      <c r="E7664" t="inlineStr">
        <is>
          <t>East</t>
        </is>
      </c>
      <c r="F7664" t="inlineStr">
        <is>
          <t>Marketplace</t>
        </is>
      </c>
      <c r="G7664" t="inlineStr">
        <is>
          <t>Damaged in Transit</t>
        </is>
      </c>
      <c r="H7664" t="n">
        <v>1</v>
      </c>
      <c r="I7664" t="n">
        <v>4053.46</v>
      </c>
    </row>
    <row r="7665">
      <c r="A7665" t="inlineStr">
        <is>
          <t>RET007684</t>
        </is>
      </c>
      <c r="B7665" t="inlineStr">
        <is>
          <t>O048508</t>
        </is>
      </c>
      <c r="C7665" s="25" t="n">
        <v>45931</v>
      </c>
      <c r="D7665" t="inlineStr">
        <is>
          <t>Fashion</t>
        </is>
      </c>
      <c r="E7665" t="inlineStr">
        <is>
          <t>East</t>
        </is>
      </c>
      <c r="F7665" t="inlineStr">
        <is>
          <t>Retail Store</t>
        </is>
      </c>
      <c r="G7665" t="inlineStr">
        <is>
          <t>Size/Fit Issue</t>
        </is>
      </c>
      <c r="H7665" t="n">
        <v>2</v>
      </c>
      <c r="I7665" t="n">
        <v>7435.13</v>
      </c>
    </row>
    <row r="7666">
      <c r="A7666" t="inlineStr">
        <is>
          <t>RET007685</t>
        </is>
      </c>
      <c r="B7666" t="inlineStr">
        <is>
          <t>O048514</t>
        </is>
      </c>
      <c r="C7666" s="25" t="n">
        <v>45931</v>
      </c>
      <c r="D7666" t="inlineStr">
        <is>
          <t>Fashion</t>
        </is>
      </c>
      <c r="E7666" t="inlineStr">
        <is>
          <t>West</t>
        </is>
      </c>
      <c r="F7666" t="inlineStr">
        <is>
          <t>Mobile App</t>
        </is>
      </c>
      <c r="G7666" t="inlineStr">
        <is>
          <t>Not as Described</t>
        </is>
      </c>
      <c r="H7666" t="n">
        <v>1</v>
      </c>
      <c r="I7666" t="n">
        <v>596.66</v>
      </c>
    </row>
    <row r="7667">
      <c r="A7667" t="inlineStr">
        <is>
          <t>RET007686</t>
        </is>
      </c>
      <c r="B7667" t="inlineStr">
        <is>
          <t>O048515</t>
        </is>
      </c>
      <c r="C7667" s="25" t="n">
        <v>45931</v>
      </c>
      <c r="D7667" t="inlineStr">
        <is>
          <t>Fashion</t>
        </is>
      </c>
      <c r="E7667" t="inlineStr">
        <is>
          <t>North</t>
        </is>
      </c>
      <c r="F7667" t="inlineStr">
        <is>
          <t>Mobile App</t>
        </is>
      </c>
      <c r="G7667" t="inlineStr">
        <is>
          <t>Size/Fit Issue</t>
        </is>
      </c>
      <c r="H7667" t="n">
        <v>1</v>
      </c>
      <c r="I7667" t="n">
        <v>2380.22</v>
      </c>
    </row>
    <row r="7668">
      <c r="A7668" t="inlineStr">
        <is>
          <t>RET007687</t>
        </is>
      </c>
      <c r="B7668" t="inlineStr">
        <is>
          <t>O048518</t>
        </is>
      </c>
      <c r="C7668" s="25" t="n">
        <v>45931</v>
      </c>
      <c r="D7668" t="inlineStr">
        <is>
          <t>Fashion</t>
        </is>
      </c>
      <c r="E7668" t="inlineStr">
        <is>
          <t>North</t>
        </is>
      </c>
      <c r="F7668" t="inlineStr">
        <is>
          <t>Marketplace</t>
        </is>
      </c>
      <c r="G7668" t="inlineStr">
        <is>
          <t>Size/Fit Issue</t>
        </is>
      </c>
      <c r="H7668" t="n">
        <v>1</v>
      </c>
      <c r="I7668" t="n">
        <v>2035.3</v>
      </c>
    </row>
    <row r="7669">
      <c r="A7669" t="inlineStr">
        <is>
          <t>RET007688</t>
        </is>
      </c>
      <c r="B7669" t="inlineStr">
        <is>
          <t>O048518</t>
        </is>
      </c>
      <c r="C7669" s="25" t="n">
        <v>45931</v>
      </c>
      <c r="D7669" t="inlineStr">
        <is>
          <t>Electronics</t>
        </is>
      </c>
      <c r="E7669" t="inlineStr">
        <is>
          <t>North</t>
        </is>
      </c>
      <c r="F7669" t="inlineStr">
        <is>
          <t>Marketplace</t>
        </is>
      </c>
      <c r="G7669" t="inlineStr">
        <is>
          <t>Defective Product</t>
        </is>
      </c>
      <c r="H7669" t="n">
        <v>1</v>
      </c>
      <c r="I7669" t="n">
        <v>2023.89</v>
      </c>
    </row>
    <row r="7670">
      <c r="A7670" t="inlineStr">
        <is>
          <t>RET007689</t>
        </is>
      </c>
      <c r="B7670" t="inlineStr">
        <is>
          <t>O048530</t>
        </is>
      </c>
      <c r="C7670" s="25" t="n">
        <v>45931</v>
      </c>
      <c r="D7670" t="inlineStr">
        <is>
          <t>Electronics</t>
        </is>
      </c>
      <c r="E7670" t="inlineStr">
        <is>
          <t>South</t>
        </is>
      </c>
      <c r="F7670" t="inlineStr">
        <is>
          <t>Retail Store</t>
        </is>
      </c>
      <c r="G7670" t="inlineStr">
        <is>
          <t>Not as Described</t>
        </is>
      </c>
      <c r="H7670" t="n">
        <v>1</v>
      </c>
      <c r="I7670" t="n">
        <v>8300.9</v>
      </c>
    </row>
    <row r="7671">
      <c r="A7671" t="inlineStr">
        <is>
          <t>RET007690</t>
        </is>
      </c>
      <c r="B7671" t="inlineStr">
        <is>
          <t>O048540</t>
        </is>
      </c>
      <c r="C7671" s="25" t="n">
        <v>45931</v>
      </c>
      <c r="D7671" t="inlineStr">
        <is>
          <t>Fashion</t>
        </is>
      </c>
      <c r="E7671" t="inlineStr">
        <is>
          <t>South</t>
        </is>
      </c>
      <c r="F7671" t="inlineStr">
        <is>
          <t>Website</t>
        </is>
      </c>
      <c r="G7671" t="inlineStr">
        <is>
          <t>Damaged in Transit</t>
        </is>
      </c>
      <c r="H7671" t="n">
        <v>1</v>
      </c>
      <c r="I7671" t="n">
        <v>916.33</v>
      </c>
    </row>
    <row r="7672">
      <c r="A7672" t="inlineStr">
        <is>
          <t>RET007691</t>
        </is>
      </c>
      <c r="B7672" t="inlineStr">
        <is>
          <t>O048549</t>
        </is>
      </c>
      <c r="C7672" s="25" t="n">
        <v>45931</v>
      </c>
      <c r="D7672" t="inlineStr">
        <is>
          <t>Electronics</t>
        </is>
      </c>
      <c r="E7672" t="inlineStr">
        <is>
          <t>West</t>
        </is>
      </c>
      <c r="F7672" t="inlineStr">
        <is>
          <t>Unknown</t>
        </is>
      </c>
      <c r="G7672" t="inlineStr">
        <is>
          <t>Damaged in Transit</t>
        </is>
      </c>
      <c r="H7672" t="n">
        <v>1</v>
      </c>
      <c r="I7672" t="n">
        <v>12429.86</v>
      </c>
    </row>
    <row r="7673">
      <c r="A7673" t="inlineStr">
        <is>
          <t>RET007692</t>
        </is>
      </c>
      <c r="B7673" t="inlineStr">
        <is>
          <t>O048551</t>
        </is>
      </c>
      <c r="C7673" s="25" t="n">
        <v>45931</v>
      </c>
      <c r="D7673" t="inlineStr">
        <is>
          <t>Beauty</t>
        </is>
      </c>
      <c r="E7673" t="inlineStr">
        <is>
          <t>South</t>
        </is>
      </c>
      <c r="F7673" t="inlineStr">
        <is>
          <t>Website</t>
        </is>
      </c>
      <c r="G7673" t="inlineStr">
        <is>
          <t>Not as Described</t>
        </is>
      </c>
      <c r="H7673" t="n">
        <v>1</v>
      </c>
      <c r="I7673" t="n">
        <v>359.2</v>
      </c>
    </row>
    <row r="7674">
      <c r="A7674" t="inlineStr">
        <is>
          <t>RET007693</t>
        </is>
      </c>
      <c r="B7674" t="inlineStr">
        <is>
          <t>O048553</t>
        </is>
      </c>
      <c r="C7674" s="25" t="n">
        <v>45931</v>
      </c>
      <c r="D7674" t="inlineStr">
        <is>
          <t>Electronics</t>
        </is>
      </c>
      <c r="E7674" t="inlineStr">
        <is>
          <t>Central</t>
        </is>
      </c>
      <c r="F7674" t="inlineStr">
        <is>
          <t>Retail Store</t>
        </is>
      </c>
      <c r="G7674" t="inlineStr">
        <is>
          <t>Changed Mind</t>
        </is>
      </c>
      <c r="H7674" t="n">
        <v>1</v>
      </c>
      <c r="I7674" t="n">
        <v>16372.29</v>
      </c>
    </row>
    <row r="7675">
      <c r="A7675" t="inlineStr">
        <is>
          <t>RET007694</t>
        </is>
      </c>
      <c r="B7675" t="inlineStr">
        <is>
          <t>O048557</t>
        </is>
      </c>
      <c r="C7675" s="25" t="n">
        <v>45931</v>
      </c>
      <c r="D7675" t="inlineStr">
        <is>
          <t>Electronics</t>
        </is>
      </c>
      <c r="E7675" t="inlineStr">
        <is>
          <t>South</t>
        </is>
      </c>
      <c r="F7675" t="inlineStr">
        <is>
          <t>Website</t>
        </is>
      </c>
      <c r="G7675" t="inlineStr">
        <is>
          <t>Not as Described</t>
        </is>
      </c>
      <c r="H7675" t="n">
        <v>1</v>
      </c>
      <c r="I7675" t="n">
        <v>4322.88</v>
      </c>
    </row>
    <row r="7676">
      <c r="A7676" t="inlineStr">
        <is>
          <t>RET007695</t>
        </is>
      </c>
      <c r="B7676" t="inlineStr">
        <is>
          <t>O048562</t>
        </is>
      </c>
      <c r="C7676" s="25" t="n">
        <v>45931</v>
      </c>
      <c r="D7676" t="inlineStr">
        <is>
          <t>Electronics</t>
        </is>
      </c>
      <c r="E7676" t="inlineStr">
        <is>
          <t>South</t>
        </is>
      </c>
      <c r="F7676" t="inlineStr">
        <is>
          <t>Retail Store</t>
        </is>
      </c>
      <c r="G7676" t="inlineStr">
        <is>
          <t>Defective Product</t>
        </is>
      </c>
      <c r="H7676" t="n">
        <v>1</v>
      </c>
      <c r="I7676" t="n">
        <v>1868.03</v>
      </c>
    </row>
    <row r="7677">
      <c r="A7677" t="inlineStr">
        <is>
          <t>RET007696</t>
        </is>
      </c>
      <c r="B7677" t="inlineStr">
        <is>
          <t>O048567</t>
        </is>
      </c>
      <c r="C7677" s="25" t="n">
        <v>45931</v>
      </c>
      <c r="D7677" t="inlineStr">
        <is>
          <t>Fashion</t>
        </is>
      </c>
      <c r="E7677" t="inlineStr">
        <is>
          <t>Central</t>
        </is>
      </c>
      <c r="F7677" t="inlineStr">
        <is>
          <t>Marketplace</t>
        </is>
      </c>
      <c r="G7677" t="inlineStr">
        <is>
          <t>Changed Mind</t>
        </is>
      </c>
      <c r="H7677" t="n">
        <v>1</v>
      </c>
      <c r="I7677" t="n">
        <v>976.9</v>
      </c>
    </row>
    <row r="7678">
      <c r="A7678" t="inlineStr">
        <is>
          <t>RET007697</t>
        </is>
      </c>
      <c r="B7678" t="inlineStr">
        <is>
          <t>O048574</t>
        </is>
      </c>
      <c r="C7678" s="25" t="n">
        <v>45932</v>
      </c>
      <c r="D7678" t="inlineStr">
        <is>
          <t>Electronics</t>
        </is>
      </c>
      <c r="E7678" t="inlineStr">
        <is>
          <t>South</t>
        </is>
      </c>
      <c r="F7678" t="inlineStr">
        <is>
          <t>Mobile App</t>
        </is>
      </c>
      <c r="G7678" t="inlineStr">
        <is>
          <t>Changed Mind</t>
        </is>
      </c>
      <c r="H7678" t="n">
        <v>2</v>
      </c>
      <c r="I7678" t="n">
        <v>39455.15</v>
      </c>
    </row>
    <row r="7679">
      <c r="A7679" t="inlineStr">
        <is>
          <t>RET007698</t>
        </is>
      </c>
      <c r="B7679" t="inlineStr">
        <is>
          <t>O048575</t>
        </is>
      </c>
      <c r="C7679" s="25" t="n">
        <v>45932</v>
      </c>
      <c r="D7679" t="inlineStr">
        <is>
          <t>Fashion</t>
        </is>
      </c>
      <c r="E7679" t="inlineStr">
        <is>
          <t>South</t>
        </is>
      </c>
      <c r="F7679" t="inlineStr">
        <is>
          <t>Mobile App</t>
        </is>
      </c>
      <c r="G7679" t="inlineStr">
        <is>
          <t>Size/Fit Issue</t>
        </is>
      </c>
      <c r="H7679" t="n">
        <v>1</v>
      </c>
      <c r="I7679" t="n">
        <v>1617.15</v>
      </c>
    </row>
    <row r="7680">
      <c r="A7680" t="inlineStr">
        <is>
          <t>RET007699</t>
        </is>
      </c>
      <c r="B7680" t="inlineStr">
        <is>
          <t>O048580</t>
        </is>
      </c>
      <c r="C7680" s="25" t="n">
        <v>45932</v>
      </c>
      <c r="D7680" t="inlineStr">
        <is>
          <t>Fashion</t>
        </is>
      </c>
      <c r="E7680" t="inlineStr">
        <is>
          <t>South</t>
        </is>
      </c>
      <c r="F7680" t="inlineStr">
        <is>
          <t>Mobile App</t>
        </is>
      </c>
      <c r="G7680" t="inlineStr">
        <is>
          <t>Defective Product</t>
        </is>
      </c>
      <c r="H7680" t="n">
        <v>1</v>
      </c>
      <c r="I7680" t="n">
        <v>559.89</v>
      </c>
    </row>
    <row r="7681">
      <c r="A7681" t="inlineStr">
        <is>
          <t>RET007700</t>
        </is>
      </c>
      <c r="B7681" t="inlineStr">
        <is>
          <t>O048583</t>
        </is>
      </c>
      <c r="C7681" s="25" t="n">
        <v>45932</v>
      </c>
      <c r="D7681" t="inlineStr">
        <is>
          <t>Fashion</t>
        </is>
      </c>
      <c r="E7681" t="inlineStr">
        <is>
          <t>East</t>
        </is>
      </c>
      <c r="F7681" t="inlineStr">
        <is>
          <t>Marketplace</t>
        </is>
      </c>
      <c r="G7681" t="inlineStr">
        <is>
          <t>Size/Fit Issue</t>
        </is>
      </c>
      <c r="H7681" t="n">
        <v>1</v>
      </c>
      <c r="I7681" t="n">
        <v>558.92</v>
      </c>
    </row>
    <row r="7682">
      <c r="A7682" t="inlineStr">
        <is>
          <t>RET007701</t>
        </is>
      </c>
      <c r="B7682" t="inlineStr">
        <is>
          <t>O048596</t>
        </is>
      </c>
      <c r="C7682" s="25" t="n">
        <v>45932</v>
      </c>
      <c r="D7682" t="inlineStr">
        <is>
          <t>Fashion</t>
        </is>
      </c>
      <c r="E7682" t="inlineStr">
        <is>
          <t>South</t>
        </is>
      </c>
      <c r="F7682" t="inlineStr">
        <is>
          <t>Marketplace</t>
        </is>
      </c>
      <c r="G7682" t="inlineStr">
        <is>
          <t>Size/Fit Issue</t>
        </is>
      </c>
      <c r="H7682" t="n">
        <v>1</v>
      </c>
      <c r="I7682" t="n">
        <v>915.36</v>
      </c>
    </row>
    <row r="7683">
      <c r="A7683" t="inlineStr">
        <is>
          <t>RET007702</t>
        </is>
      </c>
      <c r="B7683" t="inlineStr">
        <is>
          <t>O048619</t>
        </is>
      </c>
      <c r="C7683" s="25" t="n">
        <v>45932</v>
      </c>
      <c r="D7683" t="inlineStr">
        <is>
          <t>Fashion</t>
        </is>
      </c>
      <c r="E7683" t="inlineStr">
        <is>
          <t>West</t>
        </is>
      </c>
      <c r="F7683" t="inlineStr">
        <is>
          <t>Mobile App</t>
        </is>
      </c>
      <c r="G7683" t="inlineStr">
        <is>
          <t>Size/Fit Issue</t>
        </is>
      </c>
      <c r="H7683" t="n">
        <v>1</v>
      </c>
      <c r="I7683" t="n">
        <v>748.58</v>
      </c>
    </row>
    <row r="7684">
      <c r="A7684" t="inlineStr">
        <is>
          <t>RET007703</t>
        </is>
      </c>
      <c r="B7684" t="inlineStr">
        <is>
          <t>O048623</t>
        </is>
      </c>
      <c r="C7684" s="25" t="n">
        <v>45932</v>
      </c>
      <c r="D7684" t="inlineStr">
        <is>
          <t>Fashion</t>
        </is>
      </c>
      <c r="E7684" t="inlineStr">
        <is>
          <t>East</t>
        </is>
      </c>
      <c r="F7684" t="inlineStr">
        <is>
          <t>Website</t>
        </is>
      </c>
      <c r="G7684" t="inlineStr">
        <is>
          <t>Not as Described</t>
        </is>
      </c>
      <c r="H7684" t="n">
        <v>1</v>
      </c>
      <c r="I7684" t="n">
        <v>631.76</v>
      </c>
    </row>
    <row r="7685">
      <c r="A7685" t="inlineStr">
        <is>
          <t>RET007704</t>
        </is>
      </c>
      <c r="B7685" t="inlineStr">
        <is>
          <t>O048630</t>
        </is>
      </c>
      <c r="C7685" s="25" t="n">
        <v>45932</v>
      </c>
      <c r="D7685" t="inlineStr">
        <is>
          <t>Fashion</t>
        </is>
      </c>
      <c r="E7685" t="inlineStr">
        <is>
          <t>West</t>
        </is>
      </c>
      <c r="F7685" t="inlineStr">
        <is>
          <t>Marketplace</t>
        </is>
      </c>
      <c r="G7685" t="inlineStr">
        <is>
          <t>Changed Mind</t>
        </is>
      </c>
      <c r="H7685" t="n">
        <v>1</v>
      </c>
      <c r="I7685" t="n">
        <v>458.76</v>
      </c>
    </row>
    <row r="7686">
      <c r="A7686" t="inlineStr">
        <is>
          <t>RET007706</t>
        </is>
      </c>
      <c r="B7686" t="inlineStr">
        <is>
          <t>O048636</t>
        </is>
      </c>
      <c r="C7686" s="25" t="n">
        <v>45932</v>
      </c>
      <c r="D7686" t="inlineStr">
        <is>
          <t>Home &amp; Kitchen</t>
        </is>
      </c>
      <c r="E7686" t="inlineStr">
        <is>
          <t>West</t>
        </is>
      </c>
      <c r="F7686" t="inlineStr">
        <is>
          <t>Mobile App</t>
        </is>
      </c>
      <c r="G7686" t="inlineStr">
        <is>
          <t>Defective Product</t>
        </is>
      </c>
      <c r="H7686" t="n">
        <v>1</v>
      </c>
      <c r="I7686" t="n">
        <v>1449.45</v>
      </c>
    </row>
    <row r="7687">
      <c r="A7687" t="inlineStr">
        <is>
          <t>RET007707</t>
        </is>
      </c>
      <c r="B7687" t="inlineStr">
        <is>
          <t>O048637</t>
        </is>
      </c>
      <c r="C7687" s="25" t="n">
        <v>45932</v>
      </c>
      <c r="D7687" t="inlineStr">
        <is>
          <t>Fashion</t>
        </is>
      </c>
      <c r="E7687" t="inlineStr">
        <is>
          <t>North</t>
        </is>
      </c>
      <c r="F7687" t="inlineStr">
        <is>
          <t>Marketplace</t>
        </is>
      </c>
      <c r="G7687" t="inlineStr">
        <is>
          <t>Size/Fit Issue</t>
        </is>
      </c>
      <c r="H7687" t="n">
        <v>1</v>
      </c>
      <c r="I7687" t="n">
        <v>1488.39</v>
      </c>
    </row>
    <row r="7688">
      <c r="A7688" t="inlineStr">
        <is>
          <t>RET007708</t>
        </is>
      </c>
      <c r="B7688" t="inlineStr">
        <is>
          <t>O048640</t>
        </is>
      </c>
      <c r="C7688" s="25" t="n">
        <v>45932</v>
      </c>
      <c r="D7688" t="inlineStr">
        <is>
          <t>Electronics</t>
        </is>
      </c>
      <c r="E7688" t="inlineStr">
        <is>
          <t>South</t>
        </is>
      </c>
      <c r="F7688" t="inlineStr">
        <is>
          <t>Website</t>
        </is>
      </c>
      <c r="G7688" t="inlineStr">
        <is>
          <t>Defective Product</t>
        </is>
      </c>
      <c r="H7688" t="n">
        <v>1</v>
      </c>
      <c r="I7688" t="n">
        <v>16060.3</v>
      </c>
    </row>
    <row r="7689">
      <c r="A7689" t="inlineStr">
        <is>
          <t>RET007709</t>
        </is>
      </c>
      <c r="B7689" t="inlineStr">
        <is>
          <t>O048641</t>
        </is>
      </c>
      <c r="C7689" s="25" t="n">
        <v>45932</v>
      </c>
      <c r="D7689" t="inlineStr">
        <is>
          <t>Electronics</t>
        </is>
      </c>
      <c r="E7689" t="inlineStr">
        <is>
          <t>North</t>
        </is>
      </c>
      <c r="F7689" t="inlineStr">
        <is>
          <t>Mobile App</t>
        </is>
      </c>
      <c r="G7689" t="inlineStr">
        <is>
          <t>Damaged in Transit</t>
        </is>
      </c>
      <c r="H7689" t="n">
        <v>1</v>
      </c>
      <c r="I7689" t="n">
        <v>16796.17</v>
      </c>
    </row>
    <row r="7690">
      <c r="A7690" t="inlineStr">
        <is>
          <t>RET007710</t>
        </is>
      </c>
      <c r="B7690" t="inlineStr">
        <is>
          <t>O048643</t>
        </is>
      </c>
      <c r="C7690" s="25" t="n">
        <v>45932</v>
      </c>
      <c r="D7690" t="inlineStr">
        <is>
          <t>Fashion</t>
        </is>
      </c>
      <c r="E7690" t="inlineStr">
        <is>
          <t>West</t>
        </is>
      </c>
      <c r="F7690" t="inlineStr">
        <is>
          <t>Mobile App</t>
        </is>
      </c>
      <c r="G7690" t="inlineStr">
        <is>
          <t>Size/Fit Issue</t>
        </is>
      </c>
      <c r="H7690" t="n">
        <v>1</v>
      </c>
      <c r="I7690" t="n">
        <v>1249.41</v>
      </c>
    </row>
    <row r="7691">
      <c r="A7691" t="inlineStr">
        <is>
          <t>RET007711</t>
        </is>
      </c>
      <c r="B7691" t="inlineStr">
        <is>
          <t>O048645</t>
        </is>
      </c>
      <c r="C7691" s="25" t="n">
        <v>45932</v>
      </c>
      <c r="D7691" t="inlineStr">
        <is>
          <t>Fashion</t>
        </is>
      </c>
      <c r="E7691" t="inlineStr">
        <is>
          <t>South</t>
        </is>
      </c>
      <c r="F7691" t="inlineStr">
        <is>
          <t>Mobile App</t>
        </is>
      </c>
      <c r="G7691" t="inlineStr">
        <is>
          <t>Damaged in Transit</t>
        </is>
      </c>
      <c r="H7691" t="n">
        <v>1</v>
      </c>
      <c r="I7691" t="n">
        <v>2380.22</v>
      </c>
    </row>
    <row r="7692">
      <c r="A7692" t="inlineStr">
        <is>
          <t>RET007712</t>
        </is>
      </c>
      <c r="B7692" t="inlineStr">
        <is>
          <t>O048646</t>
        </is>
      </c>
      <c r="C7692" s="25" t="n">
        <v>45932</v>
      </c>
      <c r="D7692" t="inlineStr">
        <is>
          <t>Sports</t>
        </is>
      </c>
      <c r="E7692" t="inlineStr">
        <is>
          <t>South</t>
        </is>
      </c>
      <c r="F7692" t="inlineStr">
        <is>
          <t>Website</t>
        </is>
      </c>
      <c r="G7692" t="inlineStr">
        <is>
          <t>Changed Mind</t>
        </is>
      </c>
      <c r="H7692" t="n">
        <v>1</v>
      </c>
      <c r="I7692" t="n">
        <v>3091.81</v>
      </c>
    </row>
    <row r="7693">
      <c r="A7693" t="inlineStr">
        <is>
          <t>RET007713</t>
        </is>
      </c>
      <c r="B7693" t="inlineStr">
        <is>
          <t>O048651</t>
        </is>
      </c>
      <c r="C7693" s="25" t="n">
        <v>45932</v>
      </c>
      <c r="D7693" t="inlineStr">
        <is>
          <t>Beauty</t>
        </is>
      </c>
      <c r="E7693" t="inlineStr">
        <is>
          <t>South</t>
        </is>
      </c>
      <c r="F7693" t="inlineStr">
        <is>
          <t>Marketplace</t>
        </is>
      </c>
      <c r="G7693" t="inlineStr">
        <is>
          <t>Damaged in Transit</t>
        </is>
      </c>
      <c r="H7693" t="n">
        <v>1</v>
      </c>
      <c r="I7693" t="n">
        <v>206.8</v>
      </c>
    </row>
    <row r="7694">
      <c r="A7694" t="inlineStr">
        <is>
          <t>RET007714</t>
        </is>
      </c>
      <c r="B7694" t="inlineStr">
        <is>
          <t>O048668</t>
        </is>
      </c>
      <c r="C7694" s="25" t="n">
        <v>45933</v>
      </c>
      <c r="D7694" t="inlineStr">
        <is>
          <t>Fashion</t>
        </is>
      </c>
      <c r="E7694" t="inlineStr">
        <is>
          <t>East</t>
        </is>
      </c>
      <c r="F7694" t="inlineStr">
        <is>
          <t>Mobile App</t>
        </is>
      </c>
      <c r="G7694" t="inlineStr">
        <is>
          <t>Changed Mind</t>
        </is>
      </c>
      <c r="H7694" t="n">
        <v>1</v>
      </c>
      <c r="I7694" t="n">
        <v>1405.7</v>
      </c>
    </row>
    <row r="7695">
      <c r="A7695" t="inlineStr">
        <is>
          <t>RET007715</t>
        </is>
      </c>
      <c r="B7695" t="inlineStr">
        <is>
          <t>O048677</t>
        </is>
      </c>
      <c r="C7695" s="25" t="n">
        <v>45933</v>
      </c>
      <c r="D7695" t="inlineStr">
        <is>
          <t>Fashion</t>
        </is>
      </c>
      <c r="E7695" t="inlineStr">
        <is>
          <t>East</t>
        </is>
      </c>
      <c r="F7695" t="inlineStr">
        <is>
          <t>Marketplace</t>
        </is>
      </c>
      <c r="G7695" t="inlineStr">
        <is>
          <t>Not as Described</t>
        </is>
      </c>
      <c r="H7695" t="n">
        <v>1</v>
      </c>
      <c r="I7695" t="n">
        <v>1838.83</v>
      </c>
    </row>
    <row r="7696">
      <c r="A7696" t="inlineStr">
        <is>
          <t>RET007716</t>
        </is>
      </c>
      <c r="B7696" t="inlineStr">
        <is>
          <t>O048686</t>
        </is>
      </c>
      <c r="C7696" s="25" t="n">
        <v>45933</v>
      </c>
      <c r="D7696" t="inlineStr">
        <is>
          <t>Fashion</t>
        </is>
      </c>
      <c r="E7696" t="inlineStr">
        <is>
          <t>East</t>
        </is>
      </c>
      <c r="F7696" t="inlineStr">
        <is>
          <t>Mobile App</t>
        </is>
      </c>
      <c r="G7696" t="inlineStr">
        <is>
          <t>Size/Fit Issue</t>
        </is>
      </c>
      <c r="H7696" t="n">
        <v>1</v>
      </c>
      <c r="I7696" t="n">
        <v>512.73</v>
      </c>
    </row>
    <row r="7697">
      <c r="A7697" t="inlineStr">
        <is>
          <t>RET007717</t>
        </is>
      </c>
      <c r="B7697" t="inlineStr">
        <is>
          <t>O048689</t>
        </is>
      </c>
      <c r="C7697" s="25" t="n">
        <v>45933</v>
      </c>
      <c r="D7697" t="inlineStr">
        <is>
          <t>Electronics</t>
        </is>
      </c>
      <c r="E7697" t="inlineStr">
        <is>
          <t>Central</t>
        </is>
      </c>
      <c r="F7697" t="inlineStr">
        <is>
          <t>Mobile App</t>
        </is>
      </c>
      <c r="G7697" t="inlineStr">
        <is>
          <t>Defective Product</t>
        </is>
      </c>
      <c r="H7697" t="n">
        <v>1</v>
      </c>
      <c r="I7697" t="n">
        <v>15116.55</v>
      </c>
    </row>
    <row r="7698">
      <c r="A7698" t="inlineStr">
        <is>
          <t>RET007718</t>
        </is>
      </c>
      <c r="B7698" t="inlineStr">
        <is>
          <t>O048696</t>
        </is>
      </c>
      <c r="C7698" s="25" t="n">
        <v>45933</v>
      </c>
      <c r="D7698" t="inlineStr">
        <is>
          <t>Fashion</t>
        </is>
      </c>
      <c r="E7698" t="inlineStr">
        <is>
          <t>Central</t>
        </is>
      </c>
      <c r="F7698" t="inlineStr">
        <is>
          <t>Website</t>
        </is>
      </c>
      <c r="G7698" t="inlineStr">
        <is>
          <t>Not as Described</t>
        </is>
      </c>
      <c r="H7698" t="n">
        <v>1</v>
      </c>
      <c r="I7698" t="n">
        <v>1522.03</v>
      </c>
    </row>
    <row r="7699">
      <c r="A7699" t="inlineStr">
        <is>
          <t>RET007719</t>
        </is>
      </c>
      <c r="B7699" t="inlineStr">
        <is>
          <t>O048701</t>
        </is>
      </c>
      <c r="C7699" s="25" t="n">
        <v>45933</v>
      </c>
      <c r="D7699" t="inlineStr">
        <is>
          <t>Fashion</t>
        </is>
      </c>
      <c r="E7699" t="inlineStr">
        <is>
          <t>West</t>
        </is>
      </c>
      <c r="F7699" t="inlineStr">
        <is>
          <t>Mobile App</t>
        </is>
      </c>
      <c r="G7699" t="inlineStr">
        <is>
          <t>Damaged in Transit</t>
        </is>
      </c>
      <c r="H7699" t="n">
        <v>1</v>
      </c>
      <c r="I7699" t="n">
        <v>613.48</v>
      </c>
    </row>
    <row r="7700">
      <c r="A7700" t="inlineStr">
        <is>
          <t>RET007720</t>
        </is>
      </c>
      <c r="B7700" t="inlineStr">
        <is>
          <t>O048708</t>
        </is>
      </c>
      <c r="C7700" s="25" t="n">
        <v>45933</v>
      </c>
      <c r="D7700" t="inlineStr">
        <is>
          <t>Electronics</t>
        </is>
      </c>
      <c r="E7700" t="inlineStr">
        <is>
          <t>South</t>
        </is>
      </c>
      <c r="F7700" t="inlineStr">
        <is>
          <t>Website</t>
        </is>
      </c>
      <c r="G7700" t="inlineStr">
        <is>
          <t>Changed Mind</t>
        </is>
      </c>
      <c r="H7700" t="n">
        <v>2</v>
      </c>
      <c r="I7700" t="n">
        <v>19341.49</v>
      </c>
    </row>
    <row r="7701">
      <c r="A7701" t="inlineStr">
        <is>
          <t>RET007721</t>
        </is>
      </c>
      <c r="B7701" t="inlineStr">
        <is>
          <t>O048712</t>
        </is>
      </c>
      <c r="C7701" s="25" t="n">
        <v>45933</v>
      </c>
      <c r="D7701" t="inlineStr">
        <is>
          <t>Fashion</t>
        </is>
      </c>
      <c r="E7701" t="inlineStr">
        <is>
          <t>North</t>
        </is>
      </c>
      <c r="F7701" t="inlineStr">
        <is>
          <t>Mobile App</t>
        </is>
      </c>
      <c r="G7701" t="inlineStr">
        <is>
          <t>Not as Described</t>
        </is>
      </c>
      <c r="H7701" t="n">
        <v>1</v>
      </c>
      <c r="I7701" t="n">
        <v>946.02</v>
      </c>
    </row>
    <row r="7702">
      <c r="A7702" t="inlineStr">
        <is>
          <t>RET007722</t>
        </is>
      </c>
      <c r="B7702" t="inlineStr">
        <is>
          <t>O048724</t>
        </is>
      </c>
      <c r="C7702" s="25" t="n">
        <v>45933</v>
      </c>
      <c r="D7702" t="inlineStr">
        <is>
          <t>Home &amp; Kitchen</t>
        </is>
      </c>
      <c r="E7702" t="inlineStr">
        <is>
          <t>South</t>
        </is>
      </c>
      <c r="F7702" t="inlineStr">
        <is>
          <t>Mobile App</t>
        </is>
      </c>
      <c r="G7702" t="inlineStr">
        <is>
          <t>Changed Mind</t>
        </is>
      </c>
      <c r="H7702" t="n">
        <v>1</v>
      </c>
      <c r="I7702" t="n">
        <v>2896.58</v>
      </c>
    </row>
    <row r="7703">
      <c r="A7703" t="inlineStr">
        <is>
          <t>RET007723</t>
        </is>
      </c>
      <c r="B7703" t="inlineStr">
        <is>
          <t>O048726</t>
        </is>
      </c>
      <c r="C7703" s="25" t="n">
        <v>45933</v>
      </c>
      <c r="D7703" t="inlineStr">
        <is>
          <t>Electronics</t>
        </is>
      </c>
      <c r="E7703" t="inlineStr">
        <is>
          <t>Central</t>
        </is>
      </c>
      <c r="F7703" t="inlineStr">
        <is>
          <t>Marketplace</t>
        </is>
      </c>
      <c r="G7703" t="inlineStr">
        <is>
          <t>Defective Product</t>
        </is>
      </c>
      <c r="H7703" t="n">
        <v>1</v>
      </c>
      <c r="I7703" t="n">
        <v>5956.53</v>
      </c>
    </row>
    <row r="7704">
      <c r="A7704" t="inlineStr">
        <is>
          <t>RET007724</t>
        </is>
      </c>
      <c r="B7704" t="inlineStr">
        <is>
          <t>O048738</t>
        </is>
      </c>
      <c r="C7704" s="25" t="n">
        <v>45934</v>
      </c>
      <c r="D7704" t="inlineStr">
        <is>
          <t>Home &amp; Kitchen</t>
        </is>
      </c>
      <c r="E7704" t="inlineStr">
        <is>
          <t>Central</t>
        </is>
      </c>
      <c r="F7704" t="inlineStr">
        <is>
          <t>Mobile App</t>
        </is>
      </c>
      <c r="G7704" t="inlineStr">
        <is>
          <t>Changed Mind</t>
        </is>
      </c>
      <c r="H7704" t="n">
        <v>1</v>
      </c>
      <c r="I7704" t="n">
        <v>734.62</v>
      </c>
    </row>
    <row r="7705">
      <c r="A7705" t="inlineStr">
        <is>
          <t>RET007725</t>
        </is>
      </c>
      <c r="B7705" t="inlineStr">
        <is>
          <t>O048755</t>
        </is>
      </c>
      <c r="C7705" s="25" t="n">
        <v>45934</v>
      </c>
      <c r="D7705" t="inlineStr">
        <is>
          <t>Fashion</t>
        </is>
      </c>
      <c r="E7705" t="inlineStr">
        <is>
          <t>South</t>
        </is>
      </c>
      <c r="F7705" t="inlineStr">
        <is>
          <t>Website</t>
        </is>
      </c>
      <c r="G7705" t="inlineStr">
        <is>
          <t>Not as Described</t>
        </is>
      </c>
      <c r="H7705" t="n">
        <v>1</v>
      </c>
      <c r="I7705" t="n">
        <v>228.92</v>
      </c>
    </row>
    <row r="7706">
      <c r="A7706" t="inlineStr">
        <is>
          <t>RET007726</t>
        </is>
      </c>
      <c r="B7706" t="inlineStr">
        <is>
          <t>O048757</t>
        </is>
      </c>
      <c r="C7706" s="25" t="n">
        <v>45934</v>
      </c>
      <c r="D7706" t="inlineStr">
        <is>
          <t>Fashion</t>
        </is>
      </c>
      <c r="E7706" t="inlineStr">
        <is>
          <t>West</t>
        </is>
      </c>
      <c r="F7706" t="inlineStr">
        <is>
          <t>Mobile App</t>
        </is>
      </c>
      <c r="G7706" t="inlineStr">
        <is>
          <t>Size/Fit Issue</t>
        </is>
      </c>
      <c r="H7706" t="n">
        <v>1</v>
      </c>
      <c r="I7706" t="n">
        <v>1110.53</v>
      </c>
    </row>
    <row r="7707">
      <c r="A7707" t="inlineStr">
        <is>
          <t>RET007727</t>
        </is>
      </c>
      <c r="B7707" t="inlineStr">
        <is>
          <t>O048774</t>
        </is>
      </c>
      <c r="C7707" s="25" t="n">
        <v>45934</v>
      </c>
      <c r="D7707" t="inlineStr">
        <is>
          <t>Fashion</t>
        </is>
      </c>
      <c r="E7707" t="inlineStr">
        <is>
          <t>North</t>
        </is>
      </c>
      <c r="F7707" t="inlineStr">
        <is>
          <t>Retail Store</t>
        </is>
      </c>
      <c r="G7707" t="inlineStr">
        <is>
          <t>Damaged in Transit</t>
        </is>
      </c>
      <c r="H7707" t="n">
        <v>1</v>
      </c>
      <c r="I7707" t="n">
        <v>501</v>
      </c>
    </row>
    <row r="7708">
      <c r="A7708" t="inlineStr">
        <is>
          <t>RET007728</t>
        </is>
      </c>
      <c r="B7708" t="inlineStr">
        <is>
          <t>O048775</t>
        </is>
      </c>
      <c r="C7708" s="25" t="n">
        <v>45934</v>
      </c>
      <c r="D7708" t="inlineStr">
        <is>
          <t>Fashion</t>
        </is>
      </c>
      <c r="E7708" t="inlineStr">
        <is>
          <t>East</t>
        </is>
      </c>
      <c r="F7708" t="inlineStr">
        <is>
          <t>Marketplace</t>
        </is>
      </c>
      <c r="G7708" t="inlineStr">
        <is>
          <t>Not as Described</t>
        </is>
      </c>
      <c r="H7708" t="n">
        <v>1</v>
      </c>
      <c r="I7708" t="n">
        <v>1736.67</v>
      </c>
    </row>
    <row r="7709">
      <c r="A7709" t="inlineStr">
        <is>
          <t>RET007729</t>
        </is>
      </c>
      <c r="B7709" t="inlineStr">
        <is>
          <t>O048781</t>
        </is>
      </c>
      <c r="C7709" s="25" t="n">
        <v>45934</v>
      </c>
      <c r="D7709" t="inlineStr">
        <is>
          <t>Electronics</t>
        </is>
      </c>
      <c r="E7709" t="inlineStr">
        <is>
          <t>East</t>
        </is>
      </c>
      <c r="F7709" t="inlineStr">
        <is>
          <t>Marketplace</t>
        </is>
      </c>
      <c r="G7709" t="inlineStr">
        <is>
          <t>Not as Described</t>
        </is>
      </c>
      <c r="H7709" t="n">
        <v>1</v>
      </c>
      <c r="I7709" t="n">
        <v>9670.75</v>
      </c>
    </row>
    <row r="7710">
      <c r="A7710" t="inlineStr">
        <is>
          <t>RET007730</t>
        </is>
      </c>
      <c r="B7710" t="inlineStr">
        <is>
          <t>O048795</t>
        </is>
      </c>
      <c r="C7710" s="25" t="n">
        <v>45934</v>
      </c>
      <c r="D7710" t="inlineStr">
        <is>
          <t>Fashion</t>
        </is>
      </c>
      <c r="E7710" t="inlineStr">
        <is>
          <t>South</t>
        </is>
      </c>
      <c r="F7710" t="inlineStr">
        <is>
          <t>Retail Store</t>
        </is>
      </c>
      <c r="G7710" t="inlineStr">
        <is>
          <t>Size/Fit Issue</t>
        </is>
      </c>
      <c r="H7710" t="n">
        <v>3</v>
      </c>
      <c r="I7710" t="n">
        <v>1574.05</v>
      </c>
    </row>
    <row r="7711">
      <c r="A7711" t="inlineStr">
        <is>
          <t>RET007731</t>
        </is>
      </c>
      <c r="B7711" t="inlineStr">
        <is>
          <t>O048823</t>
        </is>
      </c>
      <c r="C7711" s="25" t="n">
        <v>45934</v>
      </c>
      <c r="D7711" t="inlineStr">
        <is>
          <t>Fashion</t>
        </is>
      </c>
      <c r="E7711" t="inlineStr">
        <is>
          <t>South</t>
        </is>
      </c>
      <c r="F7711" t="inlineStr">
        <is>
          <t>Retail Store</t>
        </is>
      </c>
      <c r="G7711" t="inlineStr">
        <is>
          <t>Size/Fit Issue</t>
        </is>
      </c>
      <c r="H7711" t="n">
        <v>1</v>
      </c>
      <c r="I7711" t="n">
        <v>1751.22</v>
      </c>
    </row>
    <row r="7712">
      <c r="A7712" t="inlineStr">
        <is>
          <t>RET007732</t>
        </is>
      </c>
      <c r="B7712" t="inlineStr">
        <is>
          <t>O048830</t>
        </is>
      </c>
      <c r="C7712" s="25" t="n">
        <v>45934</v>
      </c>
      <c r="D7712" t="inlineStr">
        <is>
          <t>Home &amp; Kitchen</t>
        </is>
      </c>
      <c r="E7712" t="inlineStr">
        <is>
          <t>West</t>
        </is>
      </c>
      <c r="F7712" t="inlineStr">
        <is>
          <t>Marketplace</t>
        </is>
      </c>
      <c r="G7712" t="inlineStr">
        <is>
          <t>Late Delivery</t>
        </is>
      </c>
      <c r="H7712" t="n">
        <v>1</v>
      </c>
      <c r="I7712" t="n">
        <v>4613.13</v>
      </c>
    </row>
    <row r="7713">
      <c r="A7713" t="inlineStr">
        <is>
          <t>RET007733</t>
        </is>
      </c>
      <c r="B7713" t="inlineStr">
        <is>
          <t>O048831</t>
        </is>
      </c>
      <c r="C7713" s="25" t="n">
        <v>45934</v>
      </c>
      <c r="D7713" t="inlineStr">
        <is>
          <t>Electronics</t>
        </is>
      </c>
      <c r="E7713" t="inlineStr">
        <is>
          <t>West</t>
        </is>
      </c>
      <c r="F7713" t="inlineStr">
        <is>
          <t>Marketplace</t>
        </is>
      </c>
      <c r="G7713" t="inlineStr">
        <is>
          <t>Damaged in Transit</t>
        </is>
      </c>
      <c r="H7713" t="n">
        <v>1</v>
      </c>
      <c r="I7713" t="n">
        <v>12787.38</v>
      </c>
    </row>
    <row r="7714">
      <c r="A7714" t="inlineStr">
        <is>
          <t>RET007734</t>
        </is>
      </c>
      <c r="B7714" t="inlineStr">
        <is>
          <t>O048832</t>
        </is>
      </c>
      <c r="C7714" s="25" t="n">
        <v>45934</v>
      </c>
      <c r="D7714" t="inlineStr">
        <is>
          <t>Electronics</t>
        </is>
      </c>
      <c r="E7714" t="inlineStr">
        <is>
          <t>West</t>
        </is>
      </c>
      <c r="F7714" t="inlineStr">
        <is>
          <t>Marketplace</t>
        </is>
      </c>
      <c r="G7714" t="inlineStr">
        <is>
          <t>Damaged in Transit</t>
        </is>
      </c>
      <c r="H7714" t="n">
        <v>1</v>
      </c>
      <c r="I7714" t="n">
        <v>8236.549999999999</v>
      </c>
    </row>
    <row r="7715">
      <c r="A7715" t="inlineStr">
        <is>
          <t>RET007735</t>
        </is>
      </c>
      <c r="B7715" t="inlineStr">
        <is>
          <t>O048832</t>
        </is>
      </c>
      <c r="C7715" s="25" t="n">
        <v>45934</v>
      </c>
      <c r="D7715" t="inlineStr">
        <is>
          <t>Fashion</t>
        </is>
      </c>
      <c r="E7715" t="inlineStr">
        <is>
          <t>West</t>
        </is>
      </c>
      <c r="F7715" t="inlineStr">
        <is>
          <t>Marketplace</t>
        </is>
      </c>
      <c r="G7715" t="inlineStr">
        <is>
          <t>Not as Described</t>
        </is>
      </c>
      <c r="H7715" t="n">
        <v>1</v>
      </c>
      <c r="I7715" t="n">
        <v>592.8200000000001</v>
      </c>
    </row>
    <row r="7716">
      <c r="A7716" t="inlineStr">
        <is>
          <t>RET007736</t>
        </is>
      </c>
      <c r="B7716" t="inlineStr">
        <is>
          <t>O048840</t>
        </is>
      </c>
      <c r="C7716" s="25" t="n">
        <v>45934</v>
      </c>
      <c r="D7716" t="inlineStr">
        <is>
          <t>Fashion</t>
        </is>
      </c>
      <c r="E7716" t="inlineStr">
        <is>
          <t>South</t>
        </is>
      </c>
      <c r="F7716" t="inlineStr">
        <is>
          <t>Marketplace</t>
        </is>
      </c>
      <c r="G7716" t="inlineStr">
        <is>
          <t>Size/Fit Issue</t>
        </is>
      </c>
      <c r="H7716" t="n">
        <v>1</v>
      </c>
      <c r="I7716" t="n">
        <v>1046.12</v>
      </c>
    </row>
    <row r="7717">
      <c r="A7717" t="inlineStr">
        <is>
          <t>RET007737</t>
        </is>
      </c>
      <c r="B7717" t="inlineStr">
        <is>
          <t>O048842</t>
        </is>
      </c>
      <c r="C7717" s="25" t="n">
        <v>45934</v>
      </c>
      <c r="D7717" t="inlineStr">
        <is>
          <t>Home &amp; Kitchen</t>
        </is>
      </c>
      <c r="E7717" t="inlineStr">
        <is>
          <t>West</t>
        </is>
      </c>
      <c r="F7717" t="inlineStr">
        <is>
          <t>Mobile App</t>
        </is>
      </c>
      <c r="G7717" t="inlineStr">
        <is>
          <t>Late Delivery</t>
        </is>
      </c>
      <c r="H7717" t="n">
        <v>1</v>
      </c>
      <c r="I7717" t="n">
        <v>2393.69</v>
      </c>
    </row>
    <row r="7718">
      <c r="A7718" t="inlineStr">
        <is>
          <t>RET007738</t>
        </is>
      </c>
      <c r="B7718" t="inlineStr">
        <is>
          <t>O048862</t>
        </is>
      </c>
      <c r="C7718" s="25" t="n">
        <v>45935</v>
      </c>
      <c r="D7718" t="inlineStr">
        <is>
          <t>Fashion</t>
        </is>
      </c>
      <c r="E7718" t="inlineStr">
        <is>
          <t>East</t>
        </is>
      </c>
      <c r="F7718" t="inlineStr">
        <is>
          <t>Marketplace</t>
        </is>
      </c>
      <c r="G7718" t="inlineStr">
        <is>
          <t>Changed Mind</t>
        </is>
      </c>
      <c r="H7718" t="n">
        <v>1</v>
      </c>
      <c r="I7718" t="n">
        <v>1340.32</v>
      </c>
    </row>
    <row r="7719">
      <c r="A7719" t="inlineStr">
        <is>
          <t>RET007739</t>
        </is>
      </c>
      <c r="B7719" t="inlineStr">
        <is>
          <t>O048865</t>
        </is>
      </c>
      <c r="C7719" s="25" t="n">
        <v>45935</v>
      </c>
      <c r="D7719" t="inlineStr">
        <is>
          <t>Home &amp; Kitchen</t>
        </is>
      </c>
      <c r="E7719" t="inlineStr">
        <is>
          <t>West</t>
        </is>
      </c>
      <c r="F7719" t="inlineStr">
        <is>
          <t>Website</t>
        </is>
      </c>
      <c r="G7719" t="inlineStr">
        <is>
          <t>Damaged in Transit</t>
        </is>
      </c>
      <c r="H7719" t="n">
        <v>2</v>
      </c>
      <c r="I7719" t="n">
        <v>8217.24</v>
      </c>
    </row>
    <row r="7720">
      <c r="A7720" t="inlineStr">
        <is>
          <t>RET007740</t>
        </is>
      </c>
      <c r="B7720" t="inlineStr">
        <is>
          <t>O048880</t>
        </is>
      </c>
      <c r="C7720" s="25" t="n">
        <v>45935</v>
      </c>
      <c r="D7720" t="inlineStr">
        <is>
          <t>Books</t>
        </is>
      </c>
      <c r="E7720" t="inlineStr">
        <is>
          <t>South</t>
        </is>
      </c>
      <c r="F7720" t="inlineStr">
        <is>
          <t>Retail Store</t>
        </is>
      </c>
      <c r="G7720" t="inlineStr">
        <is>
          <t>Not as Described</t>
        </is>
      </c>
      <c r="H7720" t="n">
        <v>1</v>
      </c>
      <c r="I7720" t="n">
        <v>398.14</v>
      </c>
    </row>
    <row r="7721">
      <c r="A7721" t="inlineStr">
        <is>
          <t>RET007741</t>
        </is>
      </c>
      <c r="B7721" t="inlineStr">
        <is>
          <t>O048882</t>
        </is>
      </c>
      <c r="C7721" s="25" t="n">
        <v>45935</v>
      </c>
      <c r="D7721" t="inlineStr">
        <is>
          <t>Fashion</t>
        </is>
      </c>
      <c r="E7721" t="inlineStr">
        <is>
          <t>North</t>
        </is>
      </c>
      <c r="F7721" t="inlineStr">
        <is>
          <t>Website</t>
        </is>
      </c>
      <c r="G7721" t="inlineStr">
        <is>
          <t>Not as Described</t>
        </is>
      </c>
      <c r="H7721" t="n">
        <v>1</v>
      </c>
      <c r="I7721" t="n">
        <v>973.6</v>
      </c>
    </row>
    <row r="7722">
      <c r="A7722" t="inlineStr">
        <is>
          <t>RET007742</t>
        </is>
      </c>
      <c r="B7722" t="inlineStr">
        <is>
          <t>O048887</t>
        </is>
      </c>
      <c r="C7722" s="25" t="n">
        <v>45935</v>
      </c>
      <c r="D7722" t="inlineStr">
        <is>
          <t>Fashion</t>
        </is>
      </c>
      <c r="E7722" t="inlineStr">
        <is>
          <t>Central</t>
        </is>
      </c>
      <c r="F7722" t="inlineStr">
        <is>
          <t>Website</t>
        </is>
      </c>
      <c r="G7722" t="inlineStr">
        <is>
          <t>Late Delivery</t>
        </is>
      </c>
      <c r="H7722" t="n">
        <v>2</v>
      </c>
      <c r="I7722" t="n">
        <v>5679.81</v>
      </c>
    </row>
    <row r="7723">
      <c r="A7723" t="inlineStr">
        <is>
          <t>RET007743</t>
        </is>
      </c>
      <c r="B7723" t="inlineStr">
        <is>
          <t>O048888</t>
        </is>
      </c>
      <c r="C7723" s="25" t="n">
        <v>45935</v>
      </c>
      <c r="D7723" t="inlineStr">
        <is>
          <t>Electronics</t>
        </is>
      </c>
      <c r="E7723" t="inlineStr">
        <is>
          <t>South</t>
        </is>
      </c>
      <c r="F7723" t="inlineStr">
        <is>
          <t>Marketplace</t>
        </is>
      </c>
      <c r="G7723" t="inlineStr">
        <is>
          <t>Not as Described</t>
        </is>
      </c>
      <c r="H7723" t="n">
        <v>2</v>
      </c>
      <c r="I7723" t="n">
        <v>11696.86</v>
      </c>
    </row>
    <row r="7724">
      <c r="A7724" t="inlineStr">
        <is>
          <t>RET007744</t>
        </is>
      </c>
      <c r="B7724" t="inlineStr">
        <is>
          <t>O048892</t>
        </is>
      </c>
      <c r="C7724" s="25" t="n">
        <v>45935</v>
      </c>
      <c r="D7724" t="inlineStr">
        <is>
          <t>Electronics</t>
        </is>
      </c>
      <c r="E7724" t="inlineStr">
        <is>
          <t>East</t>
        </is>
      </c>
      <c r="F7724" t="inlineStr">
        <is>
          <t>Mobile App</t>
        </is>
      </c>
      <c r="G7724" t="inlineStr">
        <is>
          <t>Defective Product</t>
        </is>
      </c>
      <c r="H7724" t="n">
        <v>1</v>
      </c>
      <c r="I7724" t="n">
        <v>36152.59</v>
      </c>
    </row>
    <row r="7725">
      <c r="A7725" t="inlineStr">
        <is>
          <t>RET007745</t>
        </is>
      </c>
      <c r="B7725" t="inlineStr">
        <is>
          <t>O048896</t>
        </is>
      </c>
      <c r="C7725" s="25" t="n">
        <v>45935</v>
      </c>
      <c r="D7725" t="inlineStr">
        <is>
          <t>Sports</t>
        </is>
      </c>
      <c r="E7725" t="inlineStr">
        <is>
          <t>West</t>
        </is>
      </c>
      <c r="F7725" t="inlineStr">
        <is>
          <t>Mobile App</t>
        </is>
      </c>
      <c r="G7725" t="inlineStr">
        <is>
          <t>Damaged in Transit</t>
        </is>
      </c>
      <c r="H7725" t="n">
        <v>2</v>
      </c>
      <c r="I7725" t="n">
        <v>13314.71</v>
      </c>
    </row>
    <row r="7726">
      <c r="A7726" t="inlineStr">
        <is>
          <t>RET007746</t>
        </is>
      </c>
      <c r="B7726" t="inlineStr">
        <is>
          <t>O048912</t>
        </is>
      </c>
      <c r="C7726" s="25" t="n">
        <v>45935</v>
      </c>
      <c r="D7726" t="inlineStr">
        <is>
          <t>Fashion</t>
        </is>
      </c>
      <c r="E7726" t="inlineStr">
        <is>
          <t>West</t>
        </is>
      </c>
      <c r="F7726" t="inlineStr">
        <is>
          <t>Marketplace</t>
        </is>
      </c>
      <c r="G7726" t="inlineStr">
        <is>
          <t>Wrong Item Delivered</t>
        </is>
      </c>
      <c r="H7726" t="n">
        <v>1</v>
      </c>
      <c r="I7726" t="n">
        <v>449.08</v>
      </c>
    </row>
    <row r="7727">
      <c r="A7727" t="inlineStr">
        <is>
          <t>RET007747</t>
        </is>
      </c>
      <c r="B7727" t="inlineStr">
        <is>
          <t>O048914</t>
        </is>
      </c>
      <c r="C7727" s="25" t="n">
        <v>45935</v>
      </c>
      <c r="D7727" t="inlineStr">
        <is>
          <t>Fashion</t>
        </is>
      </c>
      <c r="E7727" t="inlineStr">
        <is>
          <t>North</t>
        </is>
      </c>
      <c r="F7727" t="inlineStr">
        <is>
          <t>Mobile App</t>
        </is>
      </c>
      <c r="G7727" t="inlineStr">
        <is>
          <t>Size/Fit Issue</t>
        </is>
      </c>
      <c r="H7727" t="n">
        <v>2</v>
      </c>
      <c r="I7727" t="n">
        <v>2976.78</v>
      </c>
    </row>
    <row r="7728">
      <c r="A7728" t="inlineStr">
        <is>
          <t>RET007748</t>
        </is>
      </c>
      <c r="B7728" t="inlineStr">
        <is>
          <t>O048925</t>
        </is>
      </c>
      <c r="C7728" s="25" t="n">
        <v>45936</v>
      </c>
      <c r="D7728" t="inlineStr">
        <is>
          <t>Sports</t>
        </is>
      </c>
      <c r="E7728" t="inlineStr">
        <is>
          <t>West</t>
        </is>
      </c>
      <c r="F7728" t="inlineStr">
        <is>
          <t>Marketplace</t>
        </is>
      </c>
      <c r="G7728" t="inlineStr">
        <is>
          <t>Defective Product</t>
        </is>
      </c>
      <c r="H7728" t="n">
        <v>2</v>
      </c>
      <c r="I7728" t="n">
        <v>2805.13</v>
      </c>
    </row>
    <row r="7729">
      <c r="A7729" t="inlineStr">
        <is>
          <t>RET007749</t>
        </is>
      </c>
      <c r="B7729" t="inlineStr">
        <is>
          <t>O048931</t>
        </is>
      </c>
      <c r="C7729" s="25" t="n">
        <v>45936</v>
      </c>
      <c r="D7729" t="inlineStr">
        <is>
          <t>Fashion</t>
        </is>
      </c>
      <c r="E7729" t="inlineStr">
        <is>
          <t>North</t>
        </is>
      </c>
      <c r="F7729" t="inlineStr">
        <is>
          <t>Mobile App</t>
        </is>
      </c>
      <c r="G7729" t="inlineStr">
        <is>
          <t>Wrong Item Delivered</t>
        </is>
      </c>
      <c r="H7729" t="n">
        <v>1</v>
      </c>
      <c r="I7729" t="n">
        <v>1167.26</v>
      </c>
    </row>
    <row r="7730">
      <c r="A7730" t="inlineStr">
        <is>
          <t>RET007750</t>
        </is>
      </c>
      <c r="B7730" t="inlineStr">
        <is>
          <t>O048947</t>
        </is>
      </c>
      <c r="C7730" s="25" t="n">
        <v>45936</v>
      </c>
      <c r="D7730" t="inlineStr">
        <is>
          <t>Electronics</t>
        </is>
      </c>
      <c r="E7730" t="inlineStr">
        <is>
          <t>North</t>
        </is>
      </c>
      <c r="F7730" t="inlineStr">
        <is>
          <t>Mobile App</t>
        </is>
      </c>
      <c r="G7730" t="inlineStr">
        <is>
          <t>Defective Product</t>
        </is>
      </c>
      <c r="H7730" t="n">
        <v>1</v>
      </c>
      <c r="I7730" t="n">
        <v>4807.33</v>
      </c>
    </row>
    <row r="7731">
      <c r="A7731" t="inlineStr">
        <is>
          <t>RET007751</t>
        </is>
      </c>
      <c r="B7731" t="inlineStr">
        <is>
          <t>O048948</t>
        </is>
      </c>
      <c r="C7731" s="25" t="n">
        <v>45936</v>
      </c>
      <c r="D7731" t="inlineStr">
        <is>
          <t>Electronics</t>
        </is>
      </c>
      <c r="E7731" t="inlineStr">
        <is>
          <t>East</t>
        </is>
      </c>
      <c r="F7731" t="inlineStr">
        <is>
          <t>Mobile App</t>
        </is>
      </c>
      <c r="G7731" t="inlineStr">
        <is>
          <t>Defective Product</t>
        </is>
      </c>
      <c r="H7731" t="n">
        <v>1</v>
      </c>
      <c r="I7731" t="n">
        <v>4559.11</v>
      </c>
    </row>
    <row r="7732">
      <c r="A7732" t="inlineStr">
        <is>
          <t>RET007752</t>
        </is>
      </c>
      <c r="B7732" t="inlineStr">
        <is>
          <t>O048953</t>
        </is>
      </c>
      <c r="C7732" s="25" t="n">
        <v>45936</v>
      </c>
      <c r="D7732" t="inlineStr">
        <is>
          <t>Fashion</t>
        </is>
      </c>
      <c r="E7732" t="inlineStr">
        <is>
          <t>North</t>
        </is>
      </c>
      <c r="F7732" t="inlineStr">
        <is>
          <t>Website</t>
        </is>
      </c>
      <c r="G7732" t="inlineStr">
        <is>
          <t>Not as Described</t>
        </is>
      </c>
      <c r="H7732" t="n">
        <v>1</v>
      </c>
      <c r="I7732" t="n">
        <v>250.07</v>
      </c>
    </row>
    <row r="7733">
      <c r="A7733" t="inlineStr">
        <is>
          <t>RET007753</t>
        </is>
      </c>
      <c r="B7733" t="inlineStr">
        <is>
          <t>O048954</t>
        </is>
      </c>
      <c r="C7733" s="25" t="n">
        <v>45936</v>
      </c>
      <c r="D7733" t="inlineStr">
        <is>
          <t>Electronics</t>
        </is>
      </c>
      <c r="E7733" t="inlineStr">
        <is>
          <t>South</t>
        </is>
      </c>
      <c r="F7733" t="inlineStr">
        <is>
          <t>Mobile App</t>
        </is>
      </c>
      <c r="G7733" t="inlineStr">
        <is>
          <t>Damaged in Transit</t>
        </is>
      </c>
      <c r="H7733" t="n">
        <v>1</v>
      </c>
      <c r="I7733" t="n">
        <v>15094.97</v>
      </c>
    </row>
    <row r="7734">
      <c r="A7734" t="inlineStr">
        <is>
          <t>RET007754</t>
        </is>
      </c>
      <c r="B7734" t="inlineStr">
        <is>
          <t>O048955</t>
        </is>
      </c>
      <c r="C7734" s="25" t="n">
        <v>45936</v>
      </c>
      <c r="D7734" t="inlineStr">
        <is>
          <t>Fashion</t>
        </is>
      </c>
      <c r="E7734" t="inlineStr">
        <is>
          <t>North</t>
        </is>
      </c>
      <c r="F7734" t="inlineStr">
        <is>
          <t>Retail Store</t>
        </is>
      </c>
      <c r="G7734" t="inlineStr">
        <is>
          <t>Size/Fit Issue</t>
        </is>
      </c>
      <c r="H7734" t="n">
        <v>1</v>
      </c>
      <c r="I7734" t="n">
        <v>1488.39</v>
      </c>
    </row>
    <row r="7735">
      <c r="A7735" t="inlineStr">
        <is>
          <t>RET007755</t>
        </is>
      </c>
      <c r="B7735" t="inlineStr">
        <is>
          <t>O048959</t>
        </is>
      </c>
      <c r="C7735" s="25" t="n">
        <v>45936</v>
      </c>
      <c r="D7735" t="inlineStr">
        <is>
          <t>Fashion</t>
        </is>
      </c>
      <c r="E7735" t="inlineStr">
        <is>
          <t>West</t>
        </is>
      </c>
      <c r="F7735" t="inlineStr">
        <is>
          <t>Website</t>
        </is>
      </c>
      <c r="G7735" t="inlineStr">
        <is>
          <t>Size/Fit Issue</t>
        </is>
      </c>
      <c r="H7735" t="n">
        <v>1</v>
      </c>
      <c r="I7735" t="n">
        <v>1507.86</v>
      </c>
    </row>
    <row r="7736">
      <c r="A7736" t="inlineStr">
        <is>
          <t>RET007756</t>
        </is>
      </c>
      <c r="B7736" t="inlineStr">
        <is>
          <t>O048979</t>
        </is>
      </c>
      <c r="C7736" s="25" t="n">
        <v>45936</v>
      </c>
      <c r="D7736" t="inlineStr">
        <is>
          <t>Fashion</t>
        </is>
      </c>
      <c r="E7736" t="inlineStr">
        <is>
          <t>South</t>
        </is>
      </c>
      <c r="F7736" t="inlineStr">
        <is>
          <t>Marketplace</t>
        </is>
      </c>
      <c r="G7736" t="inlineStr">
        <is>
          <t>Size/Fit Issue</t>
        </is>
      </c>
      <c r="H7736" t="n">
        <v>1</v>
      </c>
      <c r="I7736" t="n">
        <v>1184.57</v>
      </c>
    </row>
    <row r="7737">
      <c r="A7737" t="inlineStr">
        <is>
          <t>RET007757</t>
        </is>
      </c>
      <c r="B7737" t="inlineStr">
        <is>
          <t>O048984</t>
        </is>
      </c>
      <c r="C7737" s="25" t="n">
        <v>45936</v>
      </c>
      <c r="D7737" t="inlineStr">
        <is>
          <t>Fashion</t>
        </is>
      </c>
      <c r="E7737" t="inlineStr">
        <is>
          <t>North</t>
        </is>
      </c>
      <c r="F7737" t="inlineStr">
        <is>
          <t>Marketplace</t>
        </is>
      </c>
      <c r="G7737" t="inlineStr">
        <is>
          <t>Size/Fit Issue</t>
        </is>
      </c>
      <c r="H7737" t="n">
        <v>1</v>
      </c>
      <c r="I7737" t="n">
        <v>423.12</v>
      </c>
    </row>
    <row r="7738">
      <c r="A7738" t="inlineStr">
        <is>
          <t>RET007758</t>
        </is>
      </c>
      <c r="B7738" t="inlineStr">
        <is>
          <t>O048988</t>
        </is>
      </c>
      <c r="C7738" s="25" t="n">
        <v>45936</v>
      </c>
      <c r="D7738" t="inlineStr">
        <is>
          <t>Fashion</t>
        </is>
      </c>
      <c r="E7738" t="inlineStr">
        <is>
          <t>North</t>
        </is>
      </c>
      <c r="F7738" t="inlineStr">
        <is>
          <t>Website</t>
        </is>
      </c>
      <c r="G7738" t="inlineStr">
        <is>
          <t>Size/Fit Issue</t>
        </is>
      </c>
      <c r="H7738" t="n">
        <v>1</v>
      </c>
      <c r="I7738" t="n">
        <v>1359.73</v>
      </c>
    </row>
    <row r="7739">
      <c r="A7739" t="inlineStr">
        <is>
          <t>RET007759</t>
        </is>
      </c>
      <c r="B7739" t="inlineStr">
        <is>
          <t>O048991</t>
        </is>
      </c>
      <c r="C7739" s="25" t="n">
        <v>45936</v>
      </c>
      <c r="D7739" t="inlineStr">
        <is>
          <t>Fashion</t>
        </is>
      </c>
      <c r="E7739" t="inlineStr">
        <is>
          <t>South</t>
        </is>
      </c>
      <c r="F7739" t="inlineStr">
        <is>
          <t>Marketplace</t>
        </is>
      </c>
      <c r="G7739" t="inlineStr">
        <is>
          <t>Damaged in Transit</t>
        </is>
      </c>
      <c r="H7739" t="n">
        <v>1</v>
      </c>
      <c r="I7739" t="n">
        <v>604.83</v>
      </c>
    </row>
    <row r="7740">
      <c r="A7740" t="inlineStr">
        <is>
          <t>RET007760</t>
        </is>
      </c>
      <c r="B7740" t="inlineStr">
        <is>
          <t>O048992</t>
        </is>
      </c>
      <c r="C7740" s="25" t="n">
        <v>45936</v>
      </c>
      <c r="D7740" t="inlineStr">
        <is>
          <t>Sports</t>
        </is>
      </c>
      <c r="E7740" t="inlineStr">
        <is>
          <t>South</t>
        </is>
      </c>
      <c r="F7740" t="inlineStr">
        <is>
          <t>Marketplace</t>
        </is>
      </c>
      <c r="G7740" t="inlineStr">
        <is>
          <t>Wrong Item Delivered</t>
        </is>
      </c>
      <c r="H7740" t="n">
        <v>1</v>
      </c>
      <c r="I7740" t="n">
        <v>1047.15</v>
      </c>
    </row>
    <row r="7741">
      <c r="A7741" t="inlineStr">
        <is>
          <t>RET007761</t>
        </is>
      </c>
      <c r="B7741" t="inlineStr">
        <is>
          <t>O049001</t>
        </is>
      </c>
      <c r="C7741" s="25" t="n">
        <v>45937</v>
      </c>
      <c r="D7741" t="inlineStr">
        <is>
          <t>Electronics</t>
        </is>
      </c>
      <c r="E7741" t="inlineStr">
        <is>
          <t>North</t>
        </is>
      </c>
      <c r="F7741" t="inlineStr">
        <is>
          <t>Retail Store</t>
        </is>
      </c>
      <c r="G7741" t="inlineStr">
        <is>
          <t>Defective Product</t>
        </is>
      </c>
      <c r="H7741" t="n">
        <v>1</v>
      </c>
      <c r="I7741" t="n">
        <v>17281.86</v>
      </c>
    </row>
    <row r="7742">
      <c r="A7742" t="inlineStr">
        <is>
          <t>RET007762</t>
        </is>
      </c>
      <c r="B7742" t="inlineStr">
        <is>
          <t>O049008</t>
        </is>
      </c>
      <c r="C7742" s="25" t="n">
        <v>45937</v>
      </c>
      <c r="D7742" t="inlineStr">
        <is>
          <t>Fashion</t>
        </is>
      </c>
      <c r="E7742" t="inlineStr">
        <is>
          <t>West</t>
        </is>
      </c>
      <c r="F7742" t="inlineStr">
        <is>
          <t>Website</t>
        </is>
      </c>
      <c r="G7742" t="inlineStr">
        <is>
          <t>Size/Fit Issue</t>
        </is>
      </c>
      <c r="H7742" t="n">
        <v>1</v>
      </c>
      <c r="I7742" t="n">
        <v>909.25</v>
      </c>
    </row>
    <row r="7743">
      <c r="A7743" t="inlineStr">
        <is>
          <t>RET007763</t>
        </is>
      </c>
      <c r="B7743" t="inlineStr">
        <is>
          <t>O049017</t>
        </is>
      </c>
      <c r="C7743" s="25" t="n">
        <v>45937</v>
      </c>
      <c r="D7743" t="inlineStr">
        <is>
          <t>Fashion</t>
        </is>
      </c>
      <c r="E7743" t="inlineStr">
        <is>
          <t>West</t>
        </is>
      </c>
      <c r="F7743" t="inlineStr">
        <is>
          <t>Retail Store</t>
        </is>
      </c>
      <c r="G7743" t="inlineStr">
        <is>
          <t>Late Delivery</t>
        </is>
      </c>
      <c r="H7743" t="n">
        <v>1</v>
      </c>
      <c r="I7743" t="n">
        <v>690.17</v>
      </c>
    </row>
    <row r="7744">
      <c r="A7744" t="inlineStr">
        <is>
          <t>RET007764</t>
        </is>
      </c>
      <c r="B7744" t="inlineStr">
        <is>
          <t>O049033</t>
        </is>
      </c>
      <c r="C7744" s="25" t="n">
        <v>45937</v>
      </c>
      <c r="D7744" t="inlineStr">
        <is>
          <t>Electronics</t>
        </is>
      </c>
      <c r="E7744" t="inlineStr">
        <is>
          <t>Central</t>
        </is>
      </c>
      <c r="F7744" t="inlineStr">
        <is>
          <t>Marketplace</t>
        </is>
      </c>
      <c r="G7744" t="inlineStr">
        <is>
          <t>Not as Described</t>
        </is>
      </c>
      <c r="H7744" t="n">
        <v>1</v>
      </c>
      <c r="I7744" t="n">
        <v>4163.78</v>
      </c>
    </row>
    <row r="7745">
      <c r="A7745" t="inlineStr">
        <is>
          <t>RET007765</t>
        </is>
      </c>
      <c r="B7745" t="inlineStr">
        <is>
          <t>O049035</t>
        </is>
      </c>
      <c r="C7745" s="25" t="n">
        <v>45937</v>
      </c>
      <c r="D7745" t="inlineStr">
        <is>
          <t>Electronics</t>
        </is>
      </c>
      <c r="E7745" t="inlineStr">
        <is>
          <t>West</t>
        </is>
      </c>
      <c r="F7745" t="inlineStr">
        <is>
          <t>Website</t>
        </is>
      </c>
      <c r="G7745" t="inlineStr">
        <is>
          <t>Changed Mind</t>
        </is>
      </c>
      <c r="H7745" t="n">
        <v>1</v>
      </c>
      <c r="I7745" t="n">
        <v>4163.78</v>
      </c>
    </row>
    <row r="7746">
      <c r="A7746" t="inlineStr">
        <is>
          <t>RET007766</t>
        </is>
      </c>
      <c r="B7746" t="inlineStr">
        <is>
          <t>O049037</t>
        </is>
      </c>
      <c r="C7746" s="25" t="n">
        <v>45937</v>
      </c>
      <c r="D7746" t="inlineStr">
        <is>
          <t>Fashion</t>
        </is>
      </c>
      <c r="E7746" t="inlineStr">
        <is>
          <t>South</t>
        </is>
      </c>
      <c r="F7746" t="inlineStr">
        <is>
          <t>Mobile App</t>
        </is>
      </c>
      <c r="G7746" t="inlineStr">
        <is>
          <t>Size/Fit Issue</t>
        </is>
      </c>
      <c r="H7746" t="n">
        <v>2</v>
      </c>
      <c r="I7746" t="n">
        <v>1711.52</v>
      </c>
    </row>
    <row r="7747">
      <c r="A7747" t="inlineStr">
        <is>
          <t>RET007767</t>
        </is>
      </c>
      <c r="B7747" t="inlineStr">
        <is>
          <t>O049049</t>
        </is>
      </c>
      <c r="C7747" s="25" t="n">
        <v>45937</v>
      </c>
      <c r="D7747" t="inlineStr">
        <is>
          <t>Fashion</t>
        </is>
      </c>
      <c r="E7747" t="inlineStr">
        <is>
          <t>East</t>
        </is>
      </c>
      <c r="F7747" t="inlineStr">
        <is>
          <t>Website</t>
        </is>
      </c>
      <c r="G7747" t="inlineStr">
        <is>
          <t>Size/Fit Issue</t>
        </is>
      </c>
      <c r="H7747" t="n">
        <v>1</v>
      </c>
      <c r="I7747" t="n">
        <v>2130.86</v>
      </c>
    </row>
    <row r="7748">
      <c r="A7748" t="inlineStr">
        <is>
          <t>RET007768</t>
        </is>
      </c>
      <c r="B7748" t="inlineStr">
        <is>
          <t>O049056</t>
        </is>
      </c>
      <c r="C7748" s="25" t="n">
        <v>45937</v>
      </c>
      <c r="D7748" t="inlineStr">
        <is>
          <t>Fashion</t>
        </is>
      </c>
      <c r="E7748" t="inlineStr">
        <is>
          <t>East</t>
        </is>
      </c>
      <c r="F7748" t="inlineStr">
        <is>
          <t>Marketplace</t>
        </is>
      </c>
      <c r="G7748" t="inlineStr">
        <is>
          <t>Not as Described</t>
        </is>
      </c>
      <c r="H7748" t="n">
        <v>1</v>
      </c>
      <c r="I7748" t="n">
        <v>838.46</v>
      </c>
    </row>
    <row r="7749">
      <c r="A7749" t="inlineStr">
        <is>
          <t>RET007769</t>
        </is>
      </c>
      <c r="B7749" t="inlineStr">
        <is>
          <t>O049081</t>
        </is>
      </c>
      <c r="C7749" s="25" t="n">
        <v>45938</v>
      </c>
      <c r="D7749" t="inlineStr">
        <is>
          <t>Electronics</t>
        </is>
      </c>
      <c r="E7749" t="inlineStr">
        <is>
          <t>South</t>
        </is>
      </c>
      <c r="F7749" t="inlineStr">
        <is>
          <t>Mobile App</t>
        </is>
      </c>
      <c r="G7749" t="inlineStr">
        <is>
          <t>Damaged in Transit</t>
        </is>
      </c>
      <c r="H7749" t="n">
        <v>1</v>
      </c>
      <c r="I7749" t="n">
        <v>8789.190000000001</v>
      </c>
    </row>
    <row r="7750">
      <c r="A7750" t="inlineStr">
        <is>
          <t>RET007770</t>
        </is>
      </c>
      <c r="B7750" t="inlineStr">
        <is>
          <t>O049102</t>
        </is>
      </c>
      <c r="C7750" s="25" t="n">
        <v>45938</v>
      </c>
      <c r="D7750" t="inlineStr">
        <is>
          <t>Fashion</t>
        </is>
      </c>
      <c r="E7750" t="inlineStr">
        <is>
          <t>South</t>
        </is>
      </c>
      <c r="F7750" t="inlineStr">
        <is>
          <t>Marketplace</t>
        </is>
      </c>
      <c r="G7750" t="inlineStr">
        <is>
          <t>Size/Fit Issue</t>
        </is>
      </c>
      <c r="H7750" t="n">
        <v>1</v>
      </c>
      <c r="I7750" t="n">
        <v>458.76</v>
      </c>
    </row>
    <row r="7751">
      <c r="A7751" t="inlineStr">
        <is>
          <t>RET007771</t>
        </is>
      </c>
      <c r="B7751" t="inlineStr">
        <is>
          <t>O049115</t>
        </is>
      </c>
      <c r="C7751" s="25" t="n">
        <v>45938</v>
      </c>
      <c r="D7751" t="inlineStr">
        <is>
          <t>Beauty</t>
        </is>
      </c>
      <c r="E7751" t="inlineStr">
        <is>
          <t>South</t>
        </is>
      </c>
      <c r="F7751" t="inlineStr">
        <is>
          <t>Website</t>
        </is>
      </c>
      <c r="G7751" t="inlineStr">
        <is>
          <t>Not as Described</t>
        </is>
      </c>
      <c r="H7751" t="n">
        <v>1</v>
      </c>
      <c r="I7751" t="n">
        <v>407.87</v>
      </c>
    </row>
    <row r="7752">
      <c r="A7752" t="inlineStr">
        <is>
          <t>RET007772</t>
        </is>
      </c>
      <c r="B7752" t="inlineStr">
        <is>
          <t>O049123</t>
        </is>
      </c>
      <c r="C7752" s="25" t="n">
        <v>45938</v>
      </c>
      <c r="D7752" t="inlineStr">
        <is>
          <t>Fashion</t>
        </is>
      </c>
      <c r="E7752" t="inlineStr">
        <is>
          <t>West</t>
        </is>
      </c>
      <c r="F7752" t="inlineStr">
        <is>
          <t>Marketplace</t>
        </is>
      </c>
      <c r="G7752" t="inlineStr">
        <is>
          <t>Size/Fit Issue</t>
        </is>
      </c>
      <c r="H7752" t="n">
        <v>1</v>
      </c>
      <c r="I7752" t="n">
        <v>1516.02</v>
      </c>
    </row>
    <row r="7753">
      <c r="A7753" t="inlineStr">
        <is>
          <t>RET007773</t>
        </is>
      </c>
      <c r="B7753" t="inlineStr">
        <is>
          <t>O049140</t>
        </is>
      </c>
      <c r="C7753" s="25" t="n">
        <v>45939</v>
      </c>
      <c r="D7753" t="inlineStr">
        <is>
          <t>Grocery</t>
        </is>
      </c>
      <c r="E7753" t="inlineStr">
        <is>
          <t>East</t>
        </is>
      </c>
      <c r="F7753" t="inlineStr">
        <is>
          <t>Marketplace</t>
        </is>
      </c>
      <c r="G7753" t="inlineStr">
        <is>
          <t>Damaged in Transit</t>
        </is>
      </c>
      <c r="H7753" t="n">
        <v>3</v>
      </c>
      <c r="I7753" t="n">
        <v>2385.58</v>
      </c>
    </row>
    <row r="7754">
      <c r="A7754" t="inlineStr">
        <is>
          <t>RET007774</t>
        </is>
      </c>
      <c r="B7754" t="inlineStr">
        <is>
          <t>O049142</t>
        </is>
      </c>
      <c r="C7754" s="25" t="n">
        <v>45939</v>
      </c>
      <c r="D7754" t="inlineStr">
        <is>
          <t>Beauty</t>
        </is>
      </c>
      <c r="E7754" t="inlineStr">
        <is>
          <t>North</t>
        </is>
      </c>
      <c r="F7754" t="inlineStr">
        <is>
          <t>Mobile App</t>
        </is>
      </c>
      <c r="G7754" t="inlineStr">
        <is>
          <t>Damaged in Transit</t>
        </is>
      </c>
      <c r="H7754" t="n">
        <v>1</v>
      </c>
      <c r="I7754" t="n">
        <v>495.54</v>
      </c>
    </row>
    <row r="7755">
      <c r="A7755" t="inlineStr">
        <is>
          <t>RET007775</t>
        </is>
      </c>
      <c r="B7755" t="inlineStr">
        <is>
          <t>O049148</t>
        </is>
      </c>
      <c r="C7755" s="25" t="n">
        <v>45939</v>
      </c>
      <c r="D7755" t="inlineStr">
        <is>
          <t>Fashion</t>
        </is>
      </c>
      <c r="E7755" t="inlineStr">
        <is>
          <t>West</t>
        </is>
      </c>
      <c r="F7755" t="inlineStr">
        <is>
          <t>Mobile App</t>
        </is>
      </c>
      <c r="G7755" t="inlineStr">
        <is>
          <t>Changed Mind</t>
        </is>
      </c>
      <c r="H7755" t="n">
        <v>1</v>
      </c>
      <c r="I7755" t="n">
        <v>1258.6</v>
      </c>
    </row>
    <row r="7756">
      <c r="A7756" t="inlineStr">
        <is>
          <t>RET007776</t>
        </is>
      </c>
      <c r="B7756" t="inlineStr">
        <is>
          <t>O049156</t>
        </is>
      </c>
      <c r="C7756" s="25" t="n">
        <v>45939</v>
      </c>
      <c r="D7756" t="inlineStr">
        <is>
          <t>Fashion</t>
        </is>
      </c>
      <c r="E7756" t="inlineStr">
        <is>
          <t>East</t>
        </is>
      </c>
      <c r="F7756" t="inlineStr">
        <is>
          <t>Marketplace</t>
        </is>
      </c>
      <c r="G7756" t="inlineStr">
        <is>
          <t>Changed Mind</t>
        </is>
      </c>
      <c r="H7756" t="n">
        <v>1</v>
      </c>
      <c r="I7756" t="n">
        <v>495.54</v>
      </c>
    </row>
    <row r="7757">
      <c r="A7757" t="inlineStr">
        <is>
          <t>RET007777</t>
        </is>
      </c>
      <c r="B7757" t="inlineStr">
        <is>
          <t>O049160</t>
        </is>
      </c>
      <c r="C7757" s="25" t="n">
        <v>45939</v>
      </c>
      <c r="D7757" t="inlineStr">
        <is>
          <t>Fashion</t>
        </is>
      </c>
      <c r="E7757" t="inlineStr">
        <is>
          <t>East</t>
        </is>
      </c>
      <c r="F7757" t="inlineStr">
        <is>
          <t>Mobile App</t>
        </is>
      </c>
      <c r="G7757" t="inlineStr">
        <is>
          <t>Size/Fit Issue</t>
        </is>
      </c>
      <c r="H7757" t="n">
        <v>2</v>
      </c>
      <c r="I7757" t="n">
        <v>2075.91</v>
      </c>
    </row>
    <row r="7758">
      <c r="A7758" t="inlineStr">
        <is>
          <t>RET007778</t>
        </is>
      </c>
      <c r="B7758" t="inlineStr">
        <is>
          <t>O049162</t>
        </is>
      </c>
      <c r="C7758" s="25" t="n">
        <v>45939</v>
      </c>
      <c r="D7758" t="inlineStr">
        <is>
          <t>Fashion</t>
        </is>
      </c>
      <c r="E7758" t="inlineStr">
        <is>
          <t>North</t>
        </is>
      </c>
      <c r="F7758" t="inlineStr">
        <is>
          <t>Mobile App</t>
        </is>
      </c>
      <c r="G7758" t="inlineStr">
        <is>
          <t>Late Delivery</t>
        </is>
      </c>
      <c r="H7758" t="n">
        <v>1</v>
      </c>
      <c r="I7758" t="n">
        <v>1653.93</v>
      </c>
    </row>
    <row r="7759">
      <c r="A7759" t="inlineStr">
        <is>
          <t>RET007779</t>
        </is>
      </c>
      <c r="B7759" t="inlineStr">
        <is>
          <t>O049173</t>
        </is>
      </c>
      <c r="C7759" s="25" t="n">
        <v>45939</v>
      </c>
      <c r="D7759" t="inlineStr">
        <is>
          <t>Electronics</t>
        </is>
      </c>
      <c r="E7759" t="inlineStr">
        <is>
          <t>North</t>
        </is>
      </c>
      <c r="F7759" t="inlineStr">
        <is>
          <t>Marketplace</t>
        </is>
      </c>
      <c r="G7759" t="inlineStr">
        <is>
          <t>Changed Mind</t>
        </is>
      </c>
      <c r="H7759" t="n">
        <v>1</v>
      </c>
      <c r="I7759" t="n">
        <v>6289.72</v>
      </c>
    </row>
    <row r="7760">
      <c r="A7760" t="inlineStr">
        <is>
          <t>RET007780</t>
        </is>
      </c>
      <c r="B7760" t="inlineStr">
        <is>
          <t>O049174</t>
        </is>
      </c>
      <c r="C7760" s="25" t="n">
        <v>45939</v>
      </c>
      <c r="D7760" t="inlineStr">
        <is>
          <t>Fashion</t>
        </is>
      </c>
      <c r="E7760" t="inlineStr">
        <is>
          <t>East</t>
        </is>
      </c>
      <c r="F7760" t="inlineStr">
        <is>
          <t>Mobile App</t>
        </is>
      </c>
      <c r="G7760" t="inlineStr">
        <is>
          <t>Not as Described</t>
        </is>
      </c>
      <c r="H7760" t="n">
        <v>1</v>
      </c>
      <c r="I7760" t="n">
        <v>872.47</v>
      </c>
    </row>
    <row r="7761">
      <c r="A7761" t="inlineStr">
        <is>
          <t>RET007781</t>
        </is>
      </c>
      <c r="B7761" t="inlineStr">
        <is>
          <t>O049177</t>
        </is>
      </c>
      <c r="C7761" s="25" t="n">
        <v>45939</v>
      </c>
      <c r="D7761" t="inlineStr">
        <is>
          <t>Fashion</t>
        </is>
      </c>
      <c r="E7761" t="inlineStr">
        <is>
          <t>West</t>
        </is>
      </c>
      <c r="F7761" t="inlineStr">
        <is>
          <t>Website</t>
        </is>
      </c>
      <c r="G7761" t="inlineStr">
        <is>
          <t>Size/Fit Issue</t>
        </is>
      </c>
      <c r="H7761" t="n">
        <v>1</v>
      </c>
      <c r="I7761" t="n">
        <v>613.48</v>
      </c>
    </row>
    <row r="7762">
      <c r="A7762" t="inlineStr">
        <is>
          <t>RET007782</t>
        </is>
      </c>
      <c r="B7762" t="inlineStr">
        <is>
          <t>O049179</t>
        </is>
      </c>
      <c r="C7762" s="25" t="n">
        <v>45939</v>
      </c>
      <c r="D7762" t="inlineStr">
        <is>
          <t>Electronics</t>
        </is>
      </c>
      <c r="E7762" t="inlineStr">
        <is>
          <t>South</t>
        </is>
      </c>
      <c r="F7762" t="inlineStr">
        <is>
          <t>Mobile App</t>
        </is>
      </c>
      <c r="G7762" t="inlineStr">
        <is>
          <t>Defective Product</t>
        </is>
      </c>
      <c r="H7762" t="n">
        <v>1</v>
      </c>
      <c r="I7762" t="n">
        <v>36152.59</v>
      </c>
    </row>
    <row r="7763">
      <c r="A7763" t="inlineStr">
        <is>
          <t>RET007783</t>
        </is>
      </c>
      <c r="B7763" t="inlineStr">
        <is>
          <t>O049182</t>
        </is>
      </c>
      <c r="C7763" s="25" t="n">
        <v>45939</v>
      </c>
      <c r="D7763" t="inlineStr">
        <is>
          <t>Fashion</t>
        </is>
      </c>
      <c r="E7763" t="inlineStr">
        <is>
          <t>West</t>
        </is>
      </c>
      <c r="F7763" t="inlineStr">
        <is>
          <t>Mobile App</t>
        </is>
      </c>
      <c r="G7763" t="inlineStr">
        <is>
          <t>Size/Fit Issue</t>
        </is>
      </c>
      <c r="H7763" t="n">
        <v>1</v>
      </c>
      <c r="I7763" t="n">
        <v>631.76</v>
      </c>
    </row>
    <row r="7764">
      <c r="A7764" t="inlineStr">
        <is>
          <t>RET007784</t>
        </is>
      </c>
      <c r="B7764" t="inlineStr">
        <is>
          <t>O049184</t>
        </is>
      </c>
      <c r="C7764" s="25" t="n">
        <v>45939</v>
      </c>
      <c r="D7764" t="inlineStr">
        <is>
          <t>Home &amp; Kitchen</t>
        </is>
      </c>
      <c r="E7764" t="inlineStr">
        <is>
          <t>East</t>
        </is>
      </c>
      <c r="F7764" t="inlineStr">
        <is>
          <t>Website</t>
        </is>
      </c>
      <c r="G7764" t="inlineStr">
        <is>
          <t>Changed Mind</t>
        </is>
      </c>
      <c r="H7764" t="n">
        <v>1</v>
      </c>
      <c r="I7764" t="n">
        <v>1060.08</v>
      </c>
    </row>
    <row r="7765">
      <c r="A7765" t="inlineStr">
        <is>
          <t>RET007785</t>
        </is>
      </c>
      <c r="B7765" t="inlineStr">
        <is>
          <t>O049185</t>
        </is>
      </c>
      <c r="C7765" s="25" t="n">
        <v>45939</v>
      </c>
      <c r="D7765" t="inlineStr">
        <is>
          <t>Beauty</t>
        </is>
      </c>
      <c r="E7765" t="inlineStr">
        <is>
          <t>Central</t>
        </is>
      </c>
      <c r="F7765" t="inlineStr">
        <is>
          <t>Marketplace</t>
        </is>
      </c>
      <c r="G7765" t="inlineStr">
        <is>
          <t>Defective Product</t>
        </is>
      </c>
      <c r="H7765" t="n">
        <v>1</v>
      </c>
      <c r="I7765" t="n">
        <v>232.65</v>
      </c>
    </row>
    <row r="7766">
      <c r="A7766" t="inlineStr">
        <is>
          <t>RET007786</t>
        </is>
      </c>
      <c r="B7766" t="inlineStr">
        <is>
          <t>O049188</t>
        </is>
      </c>
      <c r="C7766" s="25" t="n">
        <v>45939</v>
      </c>
      <c r="D7766" t="inlineStr">
        <is>
          <t>Fashion</t>
        </is>
      </c>
      <c r="E7766" t="inlineStr">
        <is>
          <t>Central</t>
        </is>
      </c>
      <c r="F7766" t="inlineStr">
        <is>
          <t>Marketplace</t>
        </is>
      </c>
      <c r="G7766" t="inlineStr">
        <is>
          <t>Late Delivery</t>
        </is>
      </c>
      <c r="H7766" t="n">
        <v>2</v>
      </c>
      <c r="I7766" t="n">
        <v>1831.69</v>
      </c>
    </row>
    <row r="7767">
      <c r="A7767" t="inlineStr">
        <is>
          <t>RET007787</t>
        </is>
      </c>
      <c r="B7767" t="inlineStr">
        <is>
          <t>O049191</t>
        </is>
      </c>
      <c r="C7767" s="25" t="n">
        <v>45939</v>
      </c>
      <c r="D7767" t="inlineStr">
        <is>
          <t>Fashion</t>
        </is>
      </c>
      <c r="E7767" t="inlineStr">
        <is>
          <t>East</t>
        </is>
      </c>
      <c r="F7767" t="inlineStr">
        <is>
          <t>Marketplace</t>
        </is>
      </c>
      <c r="G7767" t="inlineStr">
        <is>
          <t>Wrong Item Delivered</t>
        </is>
      </c>
      <c r="H7767" t="n">
        <v>2</v>
      </c>
      <c r="I7767" t="n">
        <v>2299.91</v>
      </c>
    </row>
    <row r="7768">
      <c r="A7768" t="inlineStr">
        <is>
          <t>RET007788</t>
        </is>
      </c>
      <c r="B7768" t="inlineStr">
        <is>
          <t>O049192</t>
        </is>
      </c>
      <c r="C7768" s="25" t="n">
        <v>45939</v>
      </c>
      <c r="D7768" t="inlineStr">
        <is>
          <t>Electronics</t>
        </is>
      </c>
      <c r="E7768" t="inlineStr">
        <is>
          <t>South</t>
        </is>
      </c>
      <c r="F7768" t="inlineStr">
        <is>
          <t>Mobile App</t>
        </is>
      </c>
      <c r="G7768" t="inlineStr">
        <is>
          <t>Not as Described</t>
        </is>
      </c>
      <c r="H7768" t="n">
        <v>1</v>
      </c>
      <c r="I7768" t="n">
        <v>8993.610000000001</v>
      </c>
    </row>
    <row r="7769">
      <c r="A7769" t="inlineStr">
        <is>
          <t>RET007789</t>
        </is>
      </c>
      <c r="B7769" t="inlineStr">
        <is>
          <t>O049193</t>
        </is>
      </c>
      <c r="C7769" s="25" t="n">
        <v>45939</v>
      </c>
      <c r="D7769" t="inlineStr">
        <is>
          <t>Fashion</t>
        </is>
      </c>
      <c r="E7769" t="inlineStr">
        <is>
          <t>West</t>
        </is>
      </c>
      <c r="F7769" t="inlineStr">
        <is>
          <t>Website</t>
        </is>
      </c>
      <c r="G7769" t="inlineStr">
        <is>
          <t>Damaged in Transit</t>
        </is>
      </c>
      <c r="H7769" t="n">
        <v>1</v>
      </c>
      <c r="I7769" t="n">
        <v>894.59</v>
      </c>
    </row>
    <row r="7770">
      <c r="A7770" t="inlineStr">
        <is>
          <t>RET007790</t>
        </is>
      </c>
      <c r="B7770" t="inlineStr">
        <is>
          <t>O049208</t>
        </is>
      </c>
      <c r="C7770" s="25" t="n">
        <v>45939</v>
      </c>
      <c r="D7770" t="inlineStr">
        <is>
          <t>Electronics</t>
        </is>
      </c>
      <c r="E7770" t="inlineStr">
        <is>
          <t>West</t>
        </is>
      </c>
      <c r="F7770" t="inlineStr">
        <is>
          <t>Marketplace</t>
        </is>
      </c>
      <c r="G7770" t="inlineStr">
        <is>
          <t>Wrong Item Delivered</t>
        </is>
      </c>
      <c r="H7770" t="n">
        <v>1</v>
      </c>
      <c r="I7770" t="n">
        <v>3842.01</v>
      </c>
    </row>
    <row r="7771">
      <c r="A7771" t="inlineStr">
        <is>
          <t>RET007791</t>
        </is>
      </c>
      <c r="B7771" t="inlineStr">
        <is>
          <t>O049213</t>
        </is>
      </c>
      <c r="C7771" s="25" t="n">
        <v>45939</v>
      </c>
      <c r="D7771" t="inlineStr">
        <is>
          <t>Fashion</t>
        </is>
      </c>
      <c r="E7771" t="inlineStr">
        <is>
          <t>North</t>
        </is>
      </c>
      <c r="F7771" t="inlineStr">
        <is>
          <t>Website</t>
        </is>
      </c>
      <c r="G7771" t="inlineStr">
        <is>
          <t>Changed Mind</t>
        </is>
      </c>
      <c r="H7771" t="n">
        <v>2</v>
      </c>
      <c r="I7771" t="n">
        <v>4815.61</v>
      </c>
    </row>
    <row r="7772">
      <c r="A7772" t="inlineStr">
        <is>
          <t>RET007792</t>
        </is>
      </c>
      <c r="B7772" t="inlineStr">
        <is>
          <t>O049235</t>
        </is>
      </c>
      <c r="C7772" s="25" t="n">
        <v>45940</v>
      </c>
      <c r="D7772" t="inlineStr">
        <is>
          <t>Fashion</t>
        </is>
      </c>
      <c r="E7772" t="inlineStr">
        <is>
          <t>West</t>
        </is>
      </c>
      <c r="F7772" t="inlineStr">
        <is>
          <t>Mobile App</t>
        </is>
      </c>
      <c r="G7772" t="inlineStr">
        <is>
          <t>Size/Fit Issue</t>
        </is>
      </c>
      <c r="H7772" t="n">
        <v>1</v>
      </c>
      <c r="I7772" t="n">
        <v>1099.02</v>
      </c>
    </row>
    <row r="7773">
      <c r="A7773" t="inlineStr">
        <is>
          <t>RET007793</t>
        </is>
      </c>
      <c r="B7773" t="inlineStr">
        <is>
          <t>O049241</t>
        </is>
      </c>
      <c r="C7773" s="25" t="n">
        <v>45940</v>
      </c>
      <c r="D7773" t="inlineStr">
        <is>
          <t>Sports</t>
        </is>
      </c>
      <c r="E7773" t="inlineStr">
        <is>
          <t>East</t>
        </is>
      </c>
      <c r="F7773" t="inlineStr">
        <is>
          <t>Website</t>
        </is>
      </c>
      <c r="G7773" t="inlineStr">
        <is>
          <t>Damaged in Transit</t>
        </is>
      </c>
      <c r="H7773" t="n">
        <v>1</v>
      </c>
      <c r="I7773" t="n">
        <v>1605.2</v>
      </c>
    </row>
    <row r="7774">
      <c r="A7774" t="inlineStr">
        <is>
          <t>RET007794</t>
        </is>
      </c>
      <c r="B7774" t="inlineStr">
        <is>
          <t>O049248</t>
        </is>
      </c>
      <c r="C7774" s="25" t="n">
        <v>45940</v>
      </c>
      <c r="D7774" t="inlineStr">
        <is>
          <t>Electronics</t>
        </is>
      </c>
      <c r="E7774" t="inlineStr">
        <is>
          <t>West</t>
        </is>
      </c>
      <c r="F7774" t="inlineStr">
        <is>
          <t>Marketplace</t>
        </is>
      </c>
      <c r="G7774" t="inlineStr">
        <is>
          <t>Defective Product</t>
        </is>
      </c>
      <c r="H7774" t="n">
        <v>1</v>
      </c>
      <c r="I7774" t="n">
        <v>6488.73</v>
      </c>
    </row>
    <row r="7775">
      <c r="A7775" t="inlineStr">
        <is>
          <t>RET007795</t>
        </is>
      </c>
      <c r="B7775" t="inlineStr">
        <is>
          <t>O049248</t>
        </is>
      </c>
      <c r="C7775" s="25" t="n">
        <v>45940</v>
      </c>
      <c r="D7775" t="inlineStr">
        <is>
          <t>Sports</t>
        </is>
      </c>
      <c r="E7775" t="inlineStr">
        <is>
          <t>West</t>
        </is>
      </c>
      <c r="F7775" t="inlineStr">
        <is>
          <t>Marketplace</t>
        </is>
      </c>
      <c r="G7775" t="inlineStr">
        <is>
          <t>Changed Mind</t>
        </is>
      </c>
      <c r="H7775" t="n">
        <v>1</v>
      </c>
      <c r="I7775" t="n">
        <v>1547.99</v>
      </c>
    </row>
    <row r="7776">
      <c r="A7776" t="inlineStr">
        <is>
          <t>RET007796</t>
        </is>
      </c>
      <c r="B7776" t="inlineStr">
        <is>
          <t>O049251</t>
        </is>
      </c>
      <c r="C7776" s="25" t="n">
        <v>45940</v>
      </c>
      <c r="D7776" t="inlineStr">
        <is>
          <t>Electronics</t>
        </is>
      </c>
      <c r="E7776" t="inlineStr">
        <is>
          <t>West</t>
        </is>
      </c>
      <c r="F7776" t="inlineStr">
        <is>
          <t>Mobile App</t>
        </is>
      </c>
      <c r="G7776" t="inlineStr">
        <is>
          <t>Damaged in Transit</t>
        </is>
      </c>
      <c r="H7776" t="n">
        <v>1</v>
      </c>
      <c r="I7776" t="n">
        <v>9544.639999999999</v>
      </c>
    </row>
    <row r="7777">
      <c r="A7777" t="inlineStr">
        <is>
          <t>RET007797</t>
        </is>
      </c>
      <c r="B7777" t="inlineStr">
        <is>
          <t>O049252</t>
        </is>
      </c>
      <c r="C7777" s="25" t="n">
        <v>45940</v>
      </c>
      <c r="D7777" t="inlineStr">
        <is>
          <t>Fashion</t>
        </is>
      </c>
      <c r="E7777" t="inlineStr">
        <is>
          <t>South</t>
        </is>
      </c>
      <c r="F7777" t="inlineStr">
        <is>
          <t>Website</t>
        </is>
      </c>
      <c r="G7777" t="inlineStr">
        <is>
          <t>Not as Described</t>
        </is>
      </c>
      <c r="H7777" t="n">
        <v>1</v>
      </c>
      <c r="I7777" t="n">
        <v>1807.41</v>
      </c>
    </row>
    <row r="7778">
      <c r="A7778" t="inlineStr">
        <is>
          <t>RET007798</t>
        </is>
      </c>
      <c r="B7778" t="inlineStr">
        <is>
          <t>O049261</t>
        </is>
      </c>
      <c r="C7778" s="25" t="n">
        <v>45940</v>
      </c>
      <c r="D7778" t="inlineStr">
        <is>
          <t>Home &amp; Kitchen</t>
        </is>
      </c>
      <c r="E7778" t="inlineStr">
        <is>
          <t>West</t>
        </is>
      </c>
      <c r="F7778" t="inlineStr">
        <is>
          <t>Website</t>
        </is>
      </c>
      <c r="G7778" t="inlineStr">
        <is>
          <t>Late Delivery</t>
        </is>
      </c>
      <c r="H7778" t="n">
        <v>1</v>
      </c>
      <c r="I7778" t="n">
        <v>2249.24</v>
      </c>
    </row>
    <row r="7779">
      <c r="A7779" t="inlineStr">
        <is>
          <t>RET007799</t>
        </is>
      </c>
      <c r="B7779" t="inlineStr">
        <is>
          <t>O049265</t>
        </is>
      </c>
      <c r="C7779" s="25" t="n">
        <v>45940</v>
      </c>
      <c r="D7779" t="inlineStr">
        <is>
          <t>Electronics</t>
        </is>
      </c>
      <c r="E7779" t="inlineStr">
        <is>
          <t>West</t>
        </is>
      </c>
      <c r="F7779" t="inlineStr">
        <is>
          <t>Marketplace</t>
        </is>
      </c>
      <c r="G7779" t="inlineStr">
        <is>
          <t>Changed Mind</t>
        </is>
      </c>
      <c r="H7779" t="n">
        <v>1</v>
      </c>
      <c r="I7779" t="n">
        <v>14553.14</v>
      </c>
    </row>
    <row r="7780">
      <c r="A7780" t="inlineStr">
        <is>
          <t>RET007800</t>
        </is>
      </c>
      <c r="B7780" t="inlineStr">
        <is>
          <t>O049266</t>
        </is>
      </c>
      <c r="C7780" s="25" t="n">
        <v>45940</v>
      </c>
      <c r="D7780" t="inlineStr">
        <is>
          <t>Fashion</t>
        </is>
      </c>
      <c r="E7780" t="inlineStr">
        <is>
          <t>Central</t>
        </is>
      </c>
      <c r="F7780" t="inlineStr">
        <is>
          <t>Marketplace</t>
        </is>
      </c>
      <c r="G7780" t="inlineStr">
        <is>
          <t>Defective Product</t>
        </is>
      </c>
      <c r="H7780" t="n">
        <v>2</v>
      </c>
      <c r="I7780" t="n">
        <v>1049.37</v>
      </c>
    </row>
    <row r="7781">
      <c r="A7781" t="inlineStr">
        <is>
          <t>RET007801</t>
        </is>
      </c>
      <c r="B7781" t="inlineStr">
        <is>
          <t>O049273</t>
        </is>
      </c>
      <c r="C7781" s="25" t="n">
        <v>45940</v>
      </c>
      <c r="D7781" t="inlineStr">
        <is>
          <t>Fashion</t>
        </is>
      </c>
      <c r="E7781" t="inlineStr">
        <is>
          <t>North</t>
        </is>
      </c>
      <c r="F7781" t="inlineStr">
        <is>
          <t>Mobile App</t>
        </is>
      </c>
      <c r="G7781" t="inlineStr">
        <is>
          <t>Changed Mind</t>
        </is>
      </c>
      <c r="H7781" t="n">
        <v>1</v>
      </c>
      <c r="I7781" t="n">
        <v>594.9299999999999</v>
      </c>
    </row>
    <row r="7782">
      <c r="A7782" t="inlineStr">
        <is>
          <t>RET007802</t>
        </is>
      </c>
      <c r="B7782" t="inlineStr">
        <is>
          <t>O049274</t>
        </is>
      </c>
      <c r="C7782" s="25" t="n">
        <v>45940</v>
      </c>
      <c r="D7782" t="inlineStr">
        <is>
          <t>Fashion</t>
        </is>
      </c>
      <c r="E7782" t="inlineStr">
        <is>
          <t>East</t>
        </is>
      </c>
      <c r="F7782" t="inlineStr">
        <is>
          <t>Marketplace</t>
        </is>
      </c>
      <c r="G7782" t="inlineStr">
        <is>
          <t>Not as Described</t>
        </is>
      </c>
      <c r="H7782" t="n">
        <v>1</v>
      </c>
      <c r="I7782" t="n">
        <v>2130.86</v>
      </c>
    </row>
    <row r="7783">
      <c r="A7783" t="inlineStr">
        <is>
          <t>RET007803</t>
        </is>
      </c>
      <c r="B7783" t="inlineStr">
        <is>
          <t>O049290</t>
        </is>
      </c>
      <c r="C7783" s="25" t="n">
        <v>45940</v>
      </c>
      <c r="D7783" t="inlineStr">
        <is>
          <t>Fashion</t>
        </is>
      </c>
      <c r="E7783" t="inlineStr">
        <is>
          <t>East</t>
        </is>
      </c>
      <c r="F7783" t="inlineStr">
        <is>
          <t>Marketplace</t>
        </is>
      </c>
      <c r="G7783" t="inlineStr">
        <is>
          <t>Defective Product</t>
        </is>
      </c>
      <c r="H7783" t="n">
        <v>1</v>
      </c>
      <c r="I7783" t="n">
        <v>1323.01</v>
      </c>
    </row>
    <row r="7784">
      <c r="A7784" t="inlineStr">
        <is>
          <t>RET007804</t>
        </is>
      </c>
      <c r="B7784" t="inlineStr">
        <is>
          <t>O049299</t>
        </is>
      </c>
      <c r="C7784" s="25" t="n">
        <v>45940</v>
      </c>
      <c r="D7784" t="inlineStr">
        <is>
          <t>Fashion</t>
        </is>
      </c>
      <c r="E7784" t="inlineStr">
        <is>
          <t>South</t>
        </is>
      </c>
      <c r="F7784" t="inlineStr">
        <is>
          <t>Marketplace</t>
        </is>
      </c>
      <c r="G7784" t="inlineStr">
        <is>
          <t>Not as Described</t>
        </is>
      </c>
      <c r="H7784" t="n">
        <v>1</v>
      </c>
      <c r="I7784" t="n">
        <v>973.6</v>
      </c>
    </row>
    <row r="7785">
      <c r="A7785" t="inlineStr">
        <is>
          <t>RET007805</t>
        </is>
      </c>
      <c r="B7785" t="inlineStr">
        <is>
          <t>O049303</t>
        </is>
      </c>
      <c r="C7785" s="25" t="n">
        <v>45940</v>
      </c>
      <c r="D7785" t="inlineStr">
        <is>
          <t>Electronics</t>
        </is>
      </c>
      <c r="E7785" t="inlineStr">
        <is>
          <t>West</t>
        </is>
      </c>
      <c r="F7785" t="inlineStr">
        <is>
          <t>Website</t>
        </is>
      </c>
      <c r="G7785" t="inlineStr">
        <is>
          <t>Not as Described</t>
        </is>
      </c>
      <c r="H7785" t="n">
        <v>1</v>
      </c>
      <c r="I7785" t="n">
        <v>10239.62</v>
      </c>
    </row>
    <row r="7786">
      <c r="A7786" t="inlineStr">
        <is>
          <t>RET007806</t>
        </is>
      </c>
      <c r="B7786" t="inlineStr">
        <is>
          <t>O049306</t>
        </is>
      </c>
      <c r="C7786" s="25" t="n">
        <v>45940</v>
      </c>
      <c r="D7786" t="inlineStr">
        <is>
          <t>Electronics</t>
        </is>
      </c>
      <c r="E7786" t="inlineStr">
        <is>
          <t>North</t>
        </is>
      </c>
      <c r="F7786" t="inlineStr">
        <is>
          <t>Mobile App</t>
        </is>
      </c>
      <c r="G7786" t="inlineStr">
        <is>
          <t>Changed Mind</t>
        </is>
      </c>
      <c r="H7786" t="n">
        <v>1</v>
      </c>
      <c r="I7786" t="n">
        <v>28094.72</v>
      </c>
    </row>
    <row r="7787">
      <c r="A7787" t="inlineStr">
        <is>
          <t>RET007807</t>
        </is>
      </c>
      <c r="B7787" t="inlineStr">
        <is>
          <t>O049316</t>
        </is>
      </c>
      <c r="C7787" s="25" t="n">
        <v>45941</v>
      </c>
      <c r="D7787" t="inlineStr">
        <is>
          <t>Beauty</t>
        </is>
      </c>
      <c r="E7787" t="inlineStr">
        <is>
          <t>South</t>
        </is>
      </c>
      <c r="F7787" t="inlineStr">
        <is>
          <t>Website</t>
        </is>
      </c>
      <c r="G7787" t="inlineStr">
        <is>
          <t>Not as Described</t>
        </is>
      </c>
      <c r="H7787" t="n">
        <v>1</v>
      </c>
      <c r="I7787" t="n">
        <v>155.37</v>
      </c>
    </row>
    <row r="7788">
      <c r="A7788" t="inlineStr">
        <is>
          <t>RET007808</t>
        </is>
      </c>
      <c r="B7788" t="inlineStr">
        <is>
          <t>O049318</t>
        </is>
      </c>
      <c r="C7788" s="25" t="n">
        <v>45941</v>
      </c>
      <c r="D7788" t="inlineStr">
        <is>
          <t>Books</t>
        </is>
      </c>
      <c r="E7788" t="inlineStr">
        <is>
          <t>East</t>
        </is>
      </c>
      <c r="F7788" t="inlineStr">
        <is>
          <t>Mobile App</t>
        </is>
      </c>
      <c r="G7788" t="inlineStr">
        <is>
          <t>Damaged in Transit</t>
        </is>
      </c>
      <c r="H7788" t="n">
        <v>1</v>
      </c>
      <c r="I7788" t="n">
        <v>467.95</v>
      </c>
    </row>
    <row r="7789">
      <c r="A7789" t="inlineStr">
        <is>
          <t>RET007809</t>
        </is>
      </c>
      <c r="B7789" t="inlineStr">
        <is>
          <t>O049319</t>
        </is>
      </c>
      <c r="C7789" s="25" t="n">
        <v>45941</v>
      </c>
      <c r="D7789" t="inlineStr">
        <is>
          <t>Electronics</t>
        </is>
      </c>
      <c r="E7789" t="inlineStr">
        <is>
          <t>North</t>
        </is>
      </c>
      <c r="F7789" t="inlineStr">
        <is>
          <t>Marketplace</t>
        </is>
      </c>
      <c r="G7789" t="inlineStr">
        <is>
          <t>Defective Product</t>
        </is>
      </c>
      <c r="H7789" t="n">
        <v>1</v>
      </c>
      <c r="I7789" t="n">
        <v>4934.36</v>
      </c>
    </row>
    <row r="7790">
      <c r="A7790" t="inlineStr">
        <is>
          <t>RET007810</t>
        </is>
      </c>
      <c r="B7790" t="inlineStr">
        <is>
          <t>O049322</t>
        </is>
      </c>
      <c r="C7790" s="25" t="n">
        <v>45941</v>
      </c>
      <c r="D7790" t="inlineStr">
        <is>
          <t>Fashion</t>
        </is>
      </c>
      <c r="E7790" t="inlineStr">
        <is>
          <t>South</t>
        </is>
      </c>
      <c r="F7790" t="inlineStr">
        <is>
          <t>Marketplace</t>
        </is>
      </c>
      <c r="G7790" t="inlineStr">
        <is>
          <t>Size/Fit Issue</t>
        </is>
      </c>
      <c r="H7790" t="n">
        <v>1</v>
      </c>
      <c r="I7790" t="n">
        <v>909.25</v>
      </c>
    </row>
    <row r="7791">
      <c r="A7791" t="inlineStr">
        <is>
          <t>RET007811</t>
        </is>
      </c>
      <c r="B7791" t="inlineStr">
        <is>
          <t>O049322</t>
        </is>
      </c>
      <c r="C7791" s="25" t="n">
        <v>45941</v>
      </c>
      <c r="D7791" t="inlineStr">
        <is>
          <t>Sports</t>
        </is>
      </c>
      <c r="E7791" t="inlineStr">
        <is>
          <t>South</t>
        </is>
      </c>
      <c r="F7791" t="inlineStr">
        <is>
          <t>Marketplace</t>
        </is>
      </c>
      <c r="G7791" t="inlineStr">
        <is>
          <t>Changed Mind</t>
        </is>
      </c>
      <c r="H7791" t="n">
        <v>1</v>
      </c>
      <c r="I7791" t="n">
        <v>1203.44</v>
      </c>
    </row>
    <row r="7792">
      <c r="A7792" t="inlineStr">
        <is>
          <t>RET007812</t>
        </is>
      </c>
      <c r="B7792" t="inlineStr">
        <is>
          <t>O049336</t>
        </is>
      </c>
      <c r="C7792" s="25" t="n">
        <v>45941</v>
      </c>
      <c r="D7792" t="inlineStr">
        <is>
          <t>Fashion</t>
        </is>
      </c>
      <c r="E7792" t="inlineStr">
        <is>
          <t>South</t>
        </is>
      </c>
      <c r="F7792" t="inlineStr">
        <is>
          <t>Mobile App</t>
        </is>
      </c>
      <c r="G7792" t="inlineStr">
        <is>
          <t>Size/Fit Issue</t>
        </is>
      </c>
      <c r="H7792" t="n">
        <v>1</v>
      </c>
      <c r="I7792" t="n">
        <v>1322.9</v>
      </c>
    </row>
    <row r="7793">
      <c r="A7793" t="inlineStr">
        <is>
          <t>RET007813</t>
        </is>
      </c>
      <c r="B7793" t="inlineStr">
        <is>
          <t>O049339</t>
        </is>
      </c>
      <c r="C7793" s="25" t="n">
        <v>45941</v>
      </c>
      <c r="D7793" t="inlineStr">
        <is>
          <t>Beauty</t>
        </is>
      </c>
      <c r="E7793" t="inlineStr">
        <is>
          <t>South</t>
        </is>
      </c>
      <c r="F7793" t="inlineStr">
        <is>
          <t>Marketplace</t>
        </is>
      </c>
      <c r="G7793" t="inlineStr">
        <is>
          <t>Wrong Item Delivered</t>
        </is>
      </c>
      <c r="H7793" t="n">
        <v>1</v>
      </c>
      <c r="I7793" t="n">
        <v>362.55</v>
      </c>
    </row>
    <row r="7794">
      <c r="A7794" t="inlineStr">
        <is>
          <t>RET007814</t>
        </is>
      </c>
      <c r="B7794" t="inlineStr">
        <is>
          <t>O049350</t>
        </is>
      </c>
      <c r="C7794" s="25" t="n">
        <v>45941</v>
      </c>
      <c r="D7794" t="inlineStr">
        <is>
          <t>Fashion</t>
        </is>
      </c>
      <c r="E7794" t="inlineStr">
        <is>
          <t>East</t>
        </is>
      </c>
      <c r="F7794" t="inlineStr">
        <is>
          <t>Retail Store</t>
        </is>
      </c>
      <c r="G7794" t="inlineStr">
        <is>
          <t>Size/Fit Issue</t>
        </is>
      </c>
      <c r="H7794" t="n">
        <v>1</v>
      </c>
      <c r="I7794" t="n">
        <v>1037.96</v>
      </c>
    </row>
    <row r="7795">
      <c r="A7795" t="inlineStr">
        <is>
          <t>RET007815</t>
        </is>
      </c>
      <c r="B7795" t="inlineStr">
        <is>
          <t>O049353</t>
        </is>
      </c>
      <c r="C7795" s="25" t="n">
        <v>45941</v>
      </c>
      <c r="D7795" t="inlineStr">
        <is>
          <t>Home &amp; Kitchen</t>
        </is>
      </c>
      <c r="E7795" t="inlineStr">
        <is>
          <t>North</t>
        </is>
      </c>
      <c r="F7795" t="inlineStr">
        <is>
          <t>Website</t>
        </is>
      </c>
      <c r="G7795" t="inlineStr">
        <is>
          <t>Not as Described</t>
        </is>
      </c>
      <c r="H7795" t="n">
        <v>1</v>
      </c>
      <c r="I7795" t="n">
        <v>3207.65</v>
      </c>
    </row>
    <row r="7796">
      <c r="A7796" t="inlineStr">
        <is>
          <t>RET007816</t>
        </is>
      </c>
      <c r="B7796" t="inlineStr">
        <is>
          <t>O049355</t>
        </is>
      </c>
      <c r="C7796" s="25" t="n">
        <v>45941</v>
      </c>
      <c r="D7796" t="inlineStr">
        <is>
          <t>Fashion</t>
        </is>
      </c>
      <c r="E7796" t="inlineStr">
        <is>
          <t>South</t>
        </is>
      </c>
      <c r="F7796" t="inlineStr">
        <is>
          <t>Retail Store</t>
        </is>
      </c>
      <c r="G7796" t="inlineStr">
        <is>
          <t>Size/Fit Issue</t>
        </is>
      </c>
      <c r="H7796" t="n">
        <v>1</v>
      </c>
      <c r="I7796" t="n">
        <v>1480.71</v>
      </c>
    </row>
    <row r="7797">
      <c r="A7797" t="inlineStr">
        <is>
          <t>RET007817</t>
        </is>
      </c>
      <c r="B7797" t="inlineStr">
        <is>
          <t>O049356</t>
        </is>
      </c>
      <c r="C7797" s="25" t="n">
        <v>45941</v>
      </c>
      <c r="D7797" t="inlineStr">
        <is>
          <t>Home &amp; Kitchen</t>
        </is>
      </c>
      <c r="E7797" t="inlineStr">
        <is>
          <t>West</t>
        </is>
      </c>
      <c r="F7797" t="inlineStr">
        <is>
          <t>Website</t>
        </is>
      </c>
      <c r="G7797" t="inlineStr">
        <is>
          <t>Damaged in Transit</t>
        </is>
      </c>
      <c r="H7797" t="n">
        <v>1</v>
      </c>
      <c r="I7797" t="n">
        <v>4350.3</v>
      </c>
    </row>
    <row r="7798">
      <c r="A7798" t="inlineStr">
        <is>
          <t>RET007818</t>
        </is>
      </c>
      <c r="B7798" t="inlineStr">
        <is>
          <t>O049363</t>
        </is>
      </c>
      <c r="C7798" s="25" t="n">
        <v>45941</v>
      </c>
      <c r="D7798" t="inlineStr">
        <is>
          <t>Home &amp; Kitchen</t>
        </is>
      </c>
      <c r="E7798" t="inlineStr">
        <is>
          <t>North</t>
        </is>
      </c>
      <c r="F7798" t="inlineStr">
        <is>
          <t>Website</t>
        </is>
      </c>
      <c r="G7798" t="inlineStr">
        <is>
          <t>Damaged in Transit</t>
        </is>
      </c>
      <c r="H7798" t="n">
        <v>1</v>
      </c>
      <c r="I7798" t="n">
        <v>358.6</v>
      </c>
    </row>
    <row r="7799">
      <c r="A7799" t="inlineStr">
        <is>
          <t>RET007819</t>
        </is>
      </c>
      <c r="B7799" t="inlineStr">
        <is>
          <t>O049366</t>
        </is>
      </c>
      <c r="C7799" s="25" t="n">
        <v>45941</v>
      </c>
      <c r="D7799" t="inlineStr">
        <is>
          <t>Fashion</t>
        </is>
      </c>
      <c r="E7799" t="inlineStr">
        <is>
          <t>North</t>
        </is>
      </c>
      <c r="F7799" t="inlineStr">
        <is>
          <t>Mobile App</t>
        </is>
      </c>
      <c r="G7799" t="inlineStr">
        <is>
          <t>Damaged in Transit</t>
        </is>
      </c>
      <c r="H7799" t="n">
        <v>1</v>
      </c>
      <c r="I7799" t="n">
        <v>6048.47</v>
      </c>
    </row>
    <row r="7800">
      <c r="A7800" t="inlineStr">
        <is>
          <t>RET007820</t>
        </is>
      </c>
      <c r="B7800" t="inlineStr">
        <is>
          <t>O049374</t>
        </is>
      </c>
      <c r="C7800" s="25" t="n">
        <v>45941</v>
      </c>
      <c r="D7800" t="inlineStr">
        <is>
          <t>Fashion</t>
        </is>
      </c>
      <c r="E7800" t="inlineStr">
        <is>
          <t>North</t>
        </is>
      </c>
      <c r="F7800" t="inlineStr">
        <is>
          <t>Marketplace</t>
        </is>
      </c>
      <c r="G7800" t="inlineStr">
        <is>
          <t>Changed Mind</t>
        </is>
      </c>
      <c r="H7800" t="n">
        <v>1</v>
      </c>
      <c r="I7800" t="n">
        <v>513.92</v>
      </c>
    </row>
    <row r="7801">
      <c r="A7801" t="inlineStr">
        <is>
          <t>RET007821</t>
        </is>
      </c>
      <c r="B7801" t="inlineStr">
        <is>
          <t>O049379</t>
        </is>
      </c>
      <c r="C7801" s="25" t="n">
        <v>45941</v>
      </c>
      <c r="D7801" t="inlineStr">
        <is>
          <t>Fashion</t>
        </is>
      </c>
      <c r="E7801" t="inlineStr">
        <is>
          <t>Central</t>
        </is>
      </c>
      <c r="F7801" t="inlineStr">
        <is>
          <t>Website</t>
        </is>
      </c>
      <c r="G7801" t="inlineStr">
        <is>
          <t>Not as Described</t>
        </is>
      </c>
      <c r="H7801" t="n">
        <v>1</v>
      </c>
      <c r="I7801" t="n">
        <v>1488.39</v>
      </c>
    </row>
    <row r="7802">
      <c r="A7802" t="inlineStr">
        <is>
          <t>RET007822</t>
        </is>
      </c>
      <c r="B7802" t="inlineStr">
        <is>
          <t>O049380</t>
        </is>
      </c>
      <c r="C7802" s="25" t="n">
        <v>45941</v>
      </c>
      <c r="D7802" t="inlineStr">
        <is>
          <t>Beauty</t>
        </is>
      </c>
      <c r="E7802" t="inlineStr">
        <is>
          <t>East</t>
        </is>
      </c>
      <c r="F7802" t="inlineStr">
        <is>
          <t>Mobile App</t>
        </is>
      </c>
      <c r="G7802" t="inlineStr">
        <is>
          <t>Changed Mind</t>
        </is>
      </c>
      <c r="H7802" t="n">
        <v>1</v>
      </c>
      <c r="I7802" t="n">
        <v>1139.52</v>
      </c>
    </row>
    <row r="7803">
      <c r="A7803" t="inlineStr">
        <is>
          <t>RET007823</t>
        </is>
      </c>
      <c r="B7803" t="inlineStr">
        <is>
          <t>O049383</t>
        </is>
      </c>
      <c r="C7803" s="25" t="n">
        <v>45941</v>
      </c>
      <c r="D7803" t="inlineStr">
        <is>
          <t>Beauty</t>
        </is>
      </c>
      <c r="E7803" t="inlineStr">
        <is>
          <t>South</t>
        </is>
      </c>
      <c r="F7803" t="inlineStr">
        <is>
          <t>Marketplace</t>
        </is>
      </c>
      <c r="G7803" t="inlineStr">
        <is>
          <t>Damaged in Transit</t>
        </is>
      </c>
      <c r="H7803" t="n">
        <v>1</v>
      </c>
      <c r="I7803" t="n">
        <v>102.97</v>
      </c>
    </row>
    <row r="7804">
      <c r="A7804" t="inlineStr">
        <is>
          <t>RET007824</t>
        </is>
      </c>
      <c r="B7804" t="inlineStr">
        <is>
          <t>O049395</t>
        </is>
      </c>
      <c r="C7804" s="25" t="n">
        <v>45941</v>
      </c>
      <c r="D7804" t="inlineStr">
        <is>
          <t>Fashion</t>
        </is>
      </c>
      <c r="E7804" t="inlineStr">
        <is>
          <t>West</t>
        </is>
      </c>
      <c r="F7804" t="inlineStr">
        <is>
          <t>Marketplace</t>
        </is>
      </c>
      <c r="G7804" t="inlineStr">
        <is>
          <t>Size/Fit Issue</t>
        </is>
      </c>
      <c r="H7804" t="n">
        <v>1</v>
      </c>
      <c r="I7804" t="n">
        <v>1279.75</v>
      </c>
    </row>
    <row r="7805">
      <c r="A7805" t="inlineStr">
        <is>
          <t>RET007825</t>
        </is>
      </c>
      <c r="B7805" t="inlineStr">
        <is>
          <t>O049397</t>
        </is>
      </c>
      <c r="C7805" s="25" t="n">
        <v>45941</v>
      </c>
      <c r="D7805" t="inlineStr">
        <is>
          <t>Home &amp; Kitchen</t>
        </is>
      </c>
      <c r="E7805" t="inlineStr">
        <is>
          <t>West</t>
        </is>
      </c>
      <c r="F7805" t="inlineStr">
        <is>
          <t>Marketplace</t>
        </is>
      </c>
      <c r="G7805" t="inlineStr">
        <is>
          <t>Defective Product</t>
        </is>
      </c>
      <c r="H7805" t="n">
        <v>1</v>
      </c>
      <c r="I7805" t="n">
        <v>1098.42</v>
      </c>
    </row>
    <row r="7806">
      <c r="A7806" t="inlineStr">
        <is>
          <t>RET007826</t>
        </is>
      </c>
      <c r="B7806" t="inlineStr">
        <is>
          <t>O049398</t>
        </is>
      </c>
      <c r="C7806" s="25" t="n">
        <v>45941</v>
      </c>
      <c r="D7806" t="inlineStr">
        <is>
          <t>Fashion</t>
        </is>
      </c>
      <c r="E7806" t="inlineStr">
        <is>
          <t>East</t>
        </is>
      </c>
      <c r="F7806" t="inlineStr">
        <is>
          <t>Website</t>
        </is>
      </c>
      <c r="G7806" t="inlineStr">
        <is>
          <t>Size/Fit Issue</t>
        </is>
      </c>
      <c r="H7806" t="n">
        <v>1</v>
      </c>
      <c r="I7806" t="n">
        <v>1149.96</v>
      </c>
    </row>
    <row r="7807">
      <c r="A7807" t="inlineStr">
        <is>
          <t>RET007827</t>
        </is>
      </c>
      <c r="B7807" t="inlineStr">
        <is>
          <t>O049401</t>
        </is>
      </c>
      <c r="C7807" s="25" t="n">
        <v>45941</v>
      </c>
      <c r="D7807" t="inlineStr">
        <is>
          <t>Electronics</t>
        </is>
      </c>
      <c r="E7807" t="inlineStr">
        <is>
          <t>West</t>
        </is>
      </c>
      <c r="F7807" t="inlineStr">
        <is>
          <t>Website</t>
        </is>
      </c>
      <c r="G7807" t="inlineStr">
        <is>
          <t>Defective Product</t>
        </is>
      </c>
      <c r="H7807" t="n">
        <v>1</v>
      </c>
      <c r="I7807" t="n">
        <v>15115.58</v>
      </c>
    </row>
    <row r="7808">
      <c r="A7808" t="inlineStr">
        <is>
          <t>RET007828</t>
        </is>
      </c>
      <c r="B7808" t="inlineStr">
        <is>
          <t>O049402</t>
        </is>
      </c>
      <c r="C7808" s="25" t="n">
        <v>45941</v>
      </c>
      <c r="D7808" t="inlineStr">
        <is>
          <t>Home &amp; Kitchen</t>
        </is>
      </c>
      <c r="E7808" t="inlineStr">
        <is>
          <t>West</t>
        </is>
      </c>
      <c r="F7808" t="inlineStr">
        <is>
          <t>Website</t>
        </is>
      </c>
      <c r="G7808" t="inlineStr">
        <is>
          <t>Wrong Item Delivered</t>
        </is>
      </c>
      <c r="H7808" t="n">
        <v>1</v>
      </c>
      <c r="I7808" t="n">
        <v>2247.67</v>
      </c>
    </row>
    <row r="7809">
      <c r="A7809" t="inlineStr">
        <is>
          <t>RET007829</t>
        </is>
      </c>
      <c r="B7809" t="inlineStr">
        <is>
          <t>O049403</t>
        </is>
      </c>
      <c r="C7809" s="25" t="n">
        <v>45941</v>
      </c>
      <c r="D7809" t="inlineStr">
        <is>
          <t>Home &amp; Kitchen</t>
        </is>
      </c>
      <c r="E7809" t="inlineStr">
        <is>
          <t>West</t>
        </is>
      </c>
      <c r="F7809" t="inlineStr">
        <is>
          <t>Mobile App</t>
        </is>
      </c>
      <c r="G7809" t="inlineStr">
        <is>
          <t>Late Delivery</t>
        </is>
      </c>
      <c r="H7809" t="n">
        <v>1</v>
      </c>
      <c r="I7809" t="n">
        <v>2122.8</v>
      </c>
    </row>
    <row r="7810">
      <c r="A7810" t="inlineStr">
        <is>
          <t>RET007830</t>
        </is>
      </c>
      <c r="B7810" t="inlineStr">
        <is>
          <t>O049423</t>
        </is>
      </c>
      <c r="C7810" s="25" t="n">
        <v>45942</v>
      </c>
      <c r="D7810" t="inlineStr">
        <is>
          <t>Sports</t>
        </is>
      </c>
      <c r="E7810" t="inlineStr">
        <is>
          <t>West</t>
        </is>
      </c>
      <c r="F7810" t="inlineStr">
        <is>
          <t>Marketplace</t>
        </is>
      </c>
      <c r="G7810" t="inlineStr">
        <is>
          <t>Defective Product</t>
        </is>
      </c>
      <c r="H7810" t="n">
        <v>1</v>
      </c>
      <c r="I7810" t="n">
        <v>1506.83</v>
      </c>
    </row>
    <row r="7811">
      <c r="A7811" t="inlineStr">
        <is>
          <t>RET007831</t>
        </is>
      </c>
      <c r="B7811" t="inlineStr">
        <is>
          <t>O049425</t>
        </is>
      </c>
      <c r="C7811" s="25" t="n">
        <v>45942</v>
      </c>
      <c r="D7811" t="inlineStr">
        <is>
          <t>Fashion</t>
        </is>
      </c>
      <c r="E7811" t="inlineStr">
        <is>
          <t>South</t>
        </is>
      </c>
      <c r="F7811" t="inlineStr">
        <is>
          <t>Mobile App</t>
        </is>
      </c>
      <c r="G7811" t="inlineStr">
        <is>
          <t>Size/Fit Issue</t>
        </is>
      </c>
      <c r="H7811" t="n">
        <v>1</v>
      </c>
      <c r="I7811" t="n">
        <v>1037.96</v>
      </c>
    </row>
    <row r="7812">
      <c r="A7812" t="inlineStr">
        <is>
          <t>RET007832</t>
        </is>
      </c>
      <c r="B7812" t="inlineStr">
        <is>
          <t>O049432</t>
        </is>
      </c>
      <c r="C7812" s="25" t="n">
        <v>45942</v>
      </c>
      <c r="D7812" t="inlineStr">
        <is>
          <t>Beauty</t>
        </is>
      </c>
      <c r="E7812" t="inlineStr">
        <is>
          <t>East</t>
        </is>
      </c>
      <c r="F7812" t="inlineStr">
        <is>
          <t>Retail Store</t>
        </is>
      </c>
      <c r="G7812" t="inlineStr">
        <is>
          <t>Defective Product</t>
        </is>
      </c>
      <c r="H7812" t="n">
        <v>1</v>
      </c>
      <c r="I7812" t="n">
        <v>232.65</v>
      </c>
    </row>
    <row r="7813">
      <c r="A7813" t="inlineStr">
        <is>
          <t>RET007833</t>
        </is>
      </c>
      <c r="B7813" t="inlineStr">
        <is>
          <t>O049439</t>
        </is>
      </c>
      <c r="C7813" s="25" t="n">
        <v>45942</v>
      </c>
      <c r="D7813" t="inlineStr">
        <is>
          <t>Home &amp; Kitchen</t>
        </is>
      </c>
      <c r="E7813" t="inlineStr">
        <is>
          <t>North</t>
        </is>
      </c>
      <c r="F7813" t="inlineStr">
        <is>
          <t>Mobile App</t>
        </is>
      </c>
      <c r="G7813" t="inlineStr">
        <is>
          <t>Changed Mind</t>
        </is>
      </c>
      <c r="H7813" t="n">
        <v>1</v>
      </c>
      <c r="I7813" t="n">
        <v>4356.85</v>
      </c>
    </row>
    <row r="7814">
      <c r="A7814" t="inlineStr">
        <is>
          <t>RET007834</t>
        </is>
      </c>
      <c r="B7814" t="inlineStr">
        <is>
          <t>O049454</t>
        </is>
      </c>
      <c r="C7814" s="25" t="n">
        <v>45942</v>
      </c>
      <c r="D7814" t="inlineStr">
        <is>
          <t>Sports</t>
        </is>
      </c>
      <c r="E7814" t="inlineStr">
        <is>
          <t>East</t>
        </is>
      </c>
      <c r="F7814" t="inlineStr">
        <is>
          <t>Mobile App</t>
        </is>
      </c>
      <c r="G7814" t="inlineStr">
        <is>
          <t>Defective Product</t>
        </is>
      </c>
      <c r="H7814" t="n">
        <v>2</v>
      </c>
      <c r="I7814" t="n">
        <v>4631.63</v>
      </c>
    </row>
    <row r="7815">
      <c r="A7815" t="inlineStr">
        <is>
          <t>RET007835</t>
        </is>
      </c>
      <c r="B7815" t="inlineStr">
        <is>
          <t>O049456</t>
        </is>
      </c>
      <c r="C7815" s="25" t="n">
        <v>45942</v>
      </c>
      <c r="D7815" t="inlineStr">
        <is>
          <t>Fashion</t>
        </is>
      </c>
      <c r="E7815" t="inlineStr">
        <is>
          <t>West</t>
        </is>
      </c>
      <c r="F7815" t="inlineStr">
        <is>
          <t>Mobile App</t>
        </is>
      </c>
      <c r="G7815" t="inlineStr">
        <is>
          <t>Changed Mind</t>
        </is>
      </c>
      <c r="H7815" t="n">
        <v>1</v>
      </c>
      <c r="I7815" t="n">
        <v>2160.06</v>
      </c>
    </row>
    <row r="7816">
      <c r="A7816" t="inlineStr">
        <is>
          <t>RET007836</t>
        </is>
      </c>
      <c r="B7816" t="inlineStr">
        <is>
          <t>O049459</t>
        </is>
      </c>
      <c r="C7816" s="25" t="n">
        <v>45942</v>
      </c>
      <c r="D7816" t="inlineStr">
        <is>
          <t>Beauty</t>
        </is>
      </c>
      <c r="E7816" t="inlineStr">
        <is>
          <t>North</t>
        </is>
      </c>
      <c r="F7816" t="inlineStr">
        <is>
          <t>Marketplace</t>
        </is>
      </c>
      <c r="G7816" t="inlineStr">
        <is>
          <t>Size/Fit Issue</t>
        </is>
      </c>
      <c r="H7816" t="n">
        <v>1</v>
      </c>
      <c r="I7816" t="n">
        <v>1001.18</v>
      </c>
    </row>
    <row r="7817">
      <c r="A7817" t="inlineStr">
        <is>
          <t>RET007837</t>
        </is>
      </c>
      <c r="B7817" t="inlineStr">
        <is>
          <t>O049461</t>
        </is>
      </c>
      <c r="C7817" s="25" t="n">
        <v>45942</v>
      </c>
      <c r="D7817" t="inlineStr">
        <is>
          <t>Fashion</t>
        </is>
      </c>
      <c r="E7817" t="inlineStr">
        <is>
          <t>West</t>
        </is>
      </c>
      <c r="F7817" t="inlineStr">
        <is>
          <t>Marketplace</t>
        </is>
      </c>
      <c r="G7817" t="inlineStr">
        <is>
          <t>Size/Fit Issue</t>
        </is>
      </c>
      <c r="H7817" t="n">
        <v>1</v>
      </c>
      <c r="I7817" t="n">
        <v>559.89</v>
      </c>
    </row>
    <row r="7818">
      <c r="A7818" t="inlineStr">
        <is>
          <t>RET007838</t>
        </is>
      </c>
      <c r="B7818" t="inlineStr">
        <is>
          <t>O049477</t>
        </is>
      </c>
      <c r="C7818" s="25" t="n">
        <v>45942</v>
      </c>
      <c r="D7818" t="inlineStr">
        <is>
          <t>Home &amp; Kitchen</t>
        </is>
      </c>
      <c r="E7818" t="inlineStr">
        <is>
          <t>North</t>
        </is>
      </c>
      <c r="F7818" t="inlineStr">
        <is>
          <t>Mobile App</t>
        </is>
      </c>
      <c r="G7818" t="inlineStr">
        <is>
          <t>Not as Described</t>
        </is>
      </c>
      <c r="H7818" t="n">
        <v>2</v>
      </c>
      <c r="I7818" t="n">
        <v>3355.56</v>
      </c>
    </row>
    <row r="7819">
      <c r="A7819" t="inlineStr">
        <is>
          <t>RET007839</t>
        </is>
      </c>
      <c r="B7819" t="inlineStr">
        <is>
          <t>O049482</t>
        </is>
      </c>
      <c r="C7819" s="25" t="n">
        <v>45942</v>
      </c>
      <c r="D7819" t="inlineStr">
        <is>
          <t>Electronics</t>
        </is>
      </c>
      <c r="E7819" t="inlineStr">
        <is>
          <t>North</t>
        </is>
      </c>
      <c r="F7819" t="inlineStr">
        <is>
          <t>Mobile App</t>
        </is>
      </c>
      <c r="G7819" t="inlineStr">
        <is>
          <t>Defective Product</t>
        </is>
      </c>
      <c r="H7819" t="n">
        <v>1</v>
      </c>
      <c r="I7819" t="n">
        <v>4057.68</v>
      </c>
    </row>
    <row r="7820">
      <c r="A7820" t="inlineStr">
        <is>
          <t>RET007840</t>
        </is>
      </c>
      <c r="B7820" t="inlineStr">
        <is>
          <t>O049494</t>
        </is>
      </c>
      <c r="C7820" s="25" t="n">
        <v>45942</v>
      </c>
      <c r="D7820" t="inlineStr">
        <is>
          <t>Fashion</t>
        </is>
      </c>
      <c r="E7820" t="inlineStr">
        <is>
          <t>South</t>
        </is>
      </c>
      <c r="F7820" t="inlineStr">
        <is>
          <t>Marketplace</t>
        </is>
      </c>
      <c r="G7820" t="inlineStr">
        <is>
          <t>Size/Fit Issue</t>
        </is>
      </c>
      <c r="H7820" t="n">
        <v>1</v>
      </c>
      <c r="I7820" t="n">
        <v>642.64</v>
      </c>
    </row>
    <row r="7821">
      <c r="A7821" t="inlineStr">
        <is>
          <t>RET007841</t>
        </is>
      </c>
      <c r="B7821" t="inlineStr">
        <is>
          <t>O049498</t>
        </is>
      </c>
      <c r="C7821" s="25" t="n">
        <v>45942</v>
      </c>
      <c r="D7821" t="inlineStr">
        <is>
          <t>Home &amp; Kitchen</t>
        </is>
      </c>
      <c r="E7821" t="inlineStr">
        <is>
          <t>Central</t>
        </is>
      </c>
      <c r="F7821" t="inlineStr">
        <is>
          <t>Marketplace</t>
        </is>
      </c>
      <c r="G7821" t="inlineStr">
        <is>
          <t>Not as Described</t>
        </is>
      </c>
      <c r="H7821" t="n">
        <v>1</v>
      </c>
      <c r="I7821" t="n">
        <v>1856.19</v>
      </c>
    </row>
    <row r="7822">
      <c r="A7822" t="inlineStr">
        <is>
          <t>RET007842</t>
        </is>
      </c>
      <c r="B7822" t="inlineStr">
        <is>
          <t>O049504</t>
        </is>
      </c>
      <c r="C7822" s="25" t="n">
        <v>45943</v>
      </c>
      <c r="D7822" t="inlineStr">
        <is>
          <t>Fashion</t>
        </is>
      </c>
      <c r="E7822" t="inlineStr">
        <is>
          <t>West</t>
        </is>
      </c>
      <c r="F7822" t="inlineStr">
        <is>
          <t>Retail Store</t>
        </is>
      </c>
      <c r="G7822" t="inlineStr">
        <is>
          <t>Not as Described</t>
        </is>
      </c>
      <c r="H7822" t="n">
        <v>1</v>
      </c>
      <c r="I7822" t="n">
        <v>894.59</v>
      </c>
    </row>
    <row r="7823">
      <c r="A7823" t="inlineStr">
        <is>
          <t>RET007843</t>
        </is>
      </c>
      <c r="B7823" t="inlineStr">
        <is>
          <t>O049505</t>
        </is>
      </c>
      <c r="C7823" s="25" t="n">
        <v>45943</v>
      </c>
      <c r="D7823" t="inlineStr">
        <is>
          <t>Fashion</t>
        </is>
      </c>
      <c r="E7823" t="inlineStr">
        <is>
          <t>West</t>
        </is>
      </c>
      <c r="F7823" t="inlineStr">
        <is>
          <t>Marketplace</t>
        </is>
      </c>
      <c r="G7823" t="inlineStr">
        <is>
          <t>Size/Fit Issue</t>
        </is>
      </c>
      <c r="H7823" t="n">
        <v>1</v>
      </c>
      <c r="I7823" t="n">
        <v>1037.96</v>
      </c>
    </row>
    <row r="7824">
      <c r="A7824" t="inlineStr">
        <is>
          <t>RET007844</t>
        </is>
      </c>
      <c r="B7824" t="inlineStr">
        <is>
          <t>O049511</t>
        </is>
      </c>
      <c r="C7824" s="25" t="n">
        <v>45943</v>
      </c>
      <c r="D7824" t="inlineStr">
        <is>
          <t>Fashion</t>
        </is>
      </c>
      <c r="E7824" t="inlineStr">
        <is>
          <t>North</t>
        </is>
      </c>
      <c r="F7824" t="inlineStr">
        <is>
          <t>Mobile App</t>
        </is>
      </c>
      <c r="G7824" t="inlineStr">
        <is>
          <t>Size/Fit Issue</t>
        </is>
      </c>
      <c r="H7824" t="n">
        <v>1</v>
      </c>
      <c r="I7824" t="n">
        <v>844.89</v>
      </c>
    </row>
    <row r="7825">
      <c r="A7825" t="inlineStr">
        <is>
          <t>RET007845</t>
        </is>
      </c>
      <c r="B7825" t="inlineStr">
        <is>
          <t>O049525</t>
        </is>
      </c>
      <c r="C7825" s="25" t="n">
        <v>45943</v>
      </c>
      <c r="D7825" t="inlineStr">
        <is>
          <t>Books</t>
        </is>
      </c>
      <c r="E7825" t="inlineStr">
        <is>
          <t>East</t>
        </is>
      </c>
      <c r="F7825" t="inlineStr">
        <is>
          <t>Mobile App</t>
        </is>
      </c>
      <c r="G7825" t="inlineStr">
        <is>
          <t>Not as Described</t>
        </is>
      </c>
      <c r="H7825" t="n">
        <v>1</v>
      </c>
      <c r="I7825" t="n">
        <v>532.3099999999999</v>
      </c>
    </row>
    <row r="7826">
      <c r="A7826" t="inlineStr">
        <is>
          <t>RET007846</t>
        </is>
      </c>
      <c r="B7826" t="inlineStr">
        <is>
          <t>O049529</t>
        </is>
      </c>
      <c r="C7826" s="25" t="n">
        <v>45943</v>
      </c>
      <c r="D7826" t="inlineStr">
        <is>
          <t>Home &amp; Kitchen</t>
        </is>
      </c>
      <c r="E7826" t="inlineStr">
        <is>
          <t>Central</t>
        </is>
      </c>
      <c r="F7826" t="inlineStr">
        <is>
          <t>Mobile App</t>
        </is>
      </c>
      <c r="G7826" t="inlineStr">
        <is>
          <t>Defective Product</t>
        </is>
      </c>
      <c r="H7826" t="n">
        <v>1</v>
      </c>
      <c r="I7826" t="n">
        <v>587.53</v>
      </c>
    </row>
    <row r="7827">
      <c r="A7827" t="inlineStr">
        <is>
          <t>RET007847</t>
        </is>
      </c>
      <c r="B7827" t="inlineStr">
        <is>
          <t>O049534</t>
        </is>
      </c>
      <c r="C7827" s="25" t="n">
        <v>45943</v>
      </c>
      <c r="D7827" t="inlineStr">
        <is>
          <t>Electronics</t>
        </is>
      </c>
      <c r="E7827" t="inlineStr">
        <is>
          <t>South</t>
        </is>
      </c>
      <c r="F7827" t="inlineStr">
        <is>
          <t>Mobile App</t>
        </is>
      </c>
      <c r="G7827" t="inlineStr">
        <is>
          <t>Changed Mind</t>
        </is>
      </c>
      <c r="H7827" t="n">
        <v>1</v>
      </c>
      <c r="I7827" t="n">
        <v>2129.67</v>
      </c>
    </row>
    <row r="7828">
      <c r="A7828" t="inlineStr">
        <is>
          <t>RET007848</t>
        </is>
      </c>
      <c r="B7828" t="inlineStr">
        <is>
          <t>O049545</t>
        </is>
      </c>
      <c r="C7828" s="25" t="n">
        <v>45943</v>
      </c>
      <c r="D7828" t="inlineStr">
        <is>
          <t>Electronics</t>
        </is>
      </c>
      <c r="E7828" t="inlineStr">
        <is>
          <t>South</t>
        </is>
      </c>
      <c r="F7828" t="inlineStr">
        <is>
          <t>Website</t>
        </is>
      </c>
      <c r="G7828" t="inlineStr">
        <is>
          <t>Late Delivery</t>
        </is>
      </c>
      <c r="H7828" t="n">
        <v>1</v>
      </c>
      <c r="I7828" t="n">
        <v>2403.37</v>
      </c>
    </row>
    <row r="7829">
      <c r="A7829" t="inlineStr">
        <is>
          <t>RET007849</t>
        </is>
      </c>
      <c r="B7829" t="inlineStr">
        <is>
          <t>O049562</t>
        </is>
      </c>
      <c r="C7829" s="25" t="n">
        <v>45943</v>
      </c>
      <c r="D7829" t="inlineStr">
        <is>
          <t>Beauty</t>
        </is>
      </c>
      <c r="E7829" t="inlineStr">
        <is>
          <t>East</t>
        </is>
      </c>
      <c r="F7829" t="inlineStr">
        <is>
          <t>Website</t>
        </is>
      </c>
      <c r="G7829" t="inlineStr">
        <is>
          <t>Damaged in Transit</t>
        </is>
      </c>
      <c r="H7829" t="n">
        <v>1</v>
      </c>
      <c r="I7829" t="n">
        <v>944.29</v>
      </c>
    </row>
    <row r="7830">
      <c r="A7830" t="inlineStr">
        <is>
          <t>RET007850</t>
        </is>
      </c>
      <c r="B7830" t="inlineStr">
        <is>
          <t>O049566</t>
        </is>
      </c>
      <c r="C7830" s="25" t="n">
        <v>45943</v>
      </c>
      <c r="D7830" t="inlineStr">
        <is>
          <t>Electronics</t>
        </is>
      </c>
      <c r="E7830" t="inlineStr">
        <is>
          <t>North</t>
        </is>
      </c>
      <c r="F7830" t="inlineStr">
        <is>
          <t>Website</t>
        </is>
      </c>
      <c r="G7830" t="inlineStr">
        <is>
          <t>Damaged in Transit</t>
        </is>
      </c>
      <c r="H7830" t="n">
        <v>1</v>
      </c>
      <c r="I7830" t="n">
        <v>4827.29</v>
      </c>
    </row>
    <row r="7831">
      <c r="A7831" t="inlineStr">
        <is>
          <t>RET007851</t>
        </is>
      </c>
      <c r="B7831" t="inlineStr">
        <is>
          <t>O049572</t>
        </is>
      </c>
      <c r="C7831" s="25" t="n">
        <v>45943</v>
      </c>
      <c r="D7831" t="inlineStr">
        <is>
          <t>Beauty</t>
        </is>
      </c>
      <c r="E7831" t="inlineStr">
        <is>
          <t>Central</t>
        </is>
      </c>
      <c r="F7831" t="inlineStr">
        <is>
          <t>Website</t>
        </is>
      </c>
      <c r="G7831" t="inlineStr">
        <is>
          <t>Not as Described</t>
        </is>
      </c>
      <c r="H7831" t="n">
        <v>1</v>
      </c>
      <c r="I7831" t="n">
        <v>534.42</v>
      </c>
    </row>
    <row r="7832">
      <c r="A7832" t="inlineStr">
        <is>
          <t>RET007852</t>
        </is>
      </c>
      <c r="B7832" t="inlineStr">
        <is>
          <t>O049578</t>
        </is>
      </c>
      <c r="C7832" s="25" t="n">
        <v>45944</v>
      </c>
      <c r="D7832" t="inlineStr">
        <is>
          <t>Fashion</t>
        </is>
      </c>
      <c r="E7832" t="inlineStr">
        <is>
          <t>West</t>
        </is>
      </c>
      <c r="F7832" t="inlineStr">
        <is>
          <t>Retail Store</t>
        </is>
      </c>
      <c r="G7832" t="inlineStr">
        <is>
          <t>Not as Described</t>
        </is>
      </c>
      <c r="H7832" t="n">
        <v>1</v>
      </c>
      <c r="I7832" t="n">
        <v>2660.25</v>
      </c>
    </row>
    <row r="7833">
      <c r="A7833" t="inlineStr">
        <is>
          <t>RET007853</t>
        </is>
      </c>
      <c r="B7833" t="inlineStr">
        <is>
          <t>O049582</t>
        </is>
      </c>
      <c r="C7833" s="25" t="n">
        <v>45944</v>
      </c>
      <c r="D7833" t="inlineStr">
        <is>
          <t>Electronics</t>
        </is>
      </c>
      <c r="E7833" t="inlineStr">
        <is>
          <t>North</t>
        </is>
      </c>
      <c r="F7833" t="inlineStr">
        <is>
          <t>Website</t>
        </is>
      </c>
      <c r="G7833" t="inlineStr">
        <is>
          <t>Not as Described</t>
        </is>
      </c>
      <c r="H7833" t="n">
        <v>1</v>
      </c>
      <c r="I7833" t="n">
        <v>1916.7</v>
      </c>
    </row>
    <row r="7834">
      <c r="A7834" t="inlineStr">
        <is>
          <t>RET007854</t>
        </is>
      </c>
      <c r="B7834" t="inlineStr">
        <is>
          <t>O049587</t>
        </is>
      </c>
      <c r="C7834" s="25" t="n">
        <v>45944</v>
      </c>
      <c r="D7834" t="inlineStr">
        <is>
          <t>Electronics</t>
        </is>
      </c>
      <c r="E7834" t="inlineStr">
        <is>
          <t>East</t>
        </is>
      </c>
      <c r="F7834" t="inlineStr">
        <is>
          <t>Website</t>
        </is>
      </c>
      <c r="G7834" t="inlineStr">
        <is>
          <t>Defective Product</t>
        </is>
      </c>
      <c r="H7834" t="n">
        <v>1</v>
      </c>
      <c r="I7834" t="n">
        <v>1313.17</v>
      </c>
    </row>
    <row r="7835">
      <c r="A7835" t="inlineStr">
        <is>
          <t>RET007855</t>
        </is>
      </c>
      <c r="B7835" t="inlineStr">
        <is>
          <t>O049588</t>
        </is>
      </c>
      <c r="C7835" s="25" t="n">
        <v>45944</v>
      </c>
      <c r="D7835" t="inlineStr">
        <is>
          <t>Sports</t>
        </is>
      </c>
      <c r="E7835" t="inlineStr">
        <is>
          <t>East</t>
        </is>
      </c>
      <c r="F7835" t="inlineStr">
        <is>
          <t>Marketplace</t>
        </is>
      </c>
      <c r="G7835" t="inlineStr">
        <is>
          <t>Defective Product</t>
        </is>
      </c>
      <c r="H7835" t="n">
        <v>1</v>
      </c>
      <c r="I7835" t="n">
        <v>956.4</v>
      </c>
    </row>
    <row r="7836">
      <c r="A7836" t="inlineStr">
        <is>
          <t>RET007856</t>
        </is>
      </c>
      <c r="B7836" t="inlineStr">
        <is>
          <t>O049589</t>
        </is>
      </c>
      <c r="C7836" s="25" t="n">
        <v>45944</v>
      </c>
      <c r="D7836" t="inlineStr">
        <is>
          <t>Fashion</t>
        </is>
      </c>
      <c r="E7836" t="inlineStr">
        <is>
          <t>East</t>
        </is>
      </c>
      <c r="F7836" t="inlineStr">
        <is>
          <t>Mobile App</t>
        </is>
      </c>
      <c r="G7836" t="inlineStr">
        <is>
          <t>Size/Fit Issue</t>
        </is>
      </c>
      <c r="H7836" t="n">
        <v>2</v>
      </c>
      <c r="I7836" t="n">
        <v>12808.52</v>
      </c>
    </row>
    <row r="7837">
      <c r="A7837" t="inlineStr">
        <is>
          <t>RET007857</t>
        </is>
      </c>
      <c r="B7837" t="inlineStr">
        <is>
          <t>O049589</t>
        </is>
      </c>
      <c r="C7837" s="25" t="n">
        <v>45944</v>
      </c>
      <c r="D7837" t="inlineStr">
        <is>
          <t>Fashion</t>
        </is>
      </c>
      <c r="E7837" t="inlineStr">
        <is>
          <t>East</t>
        </is>
      </c>
      <c r="F7837" t="inlineStr">
        <is>
          <t>Mobile App</t>
        </is>
      </c>
      <c r="G7837" t="inlineStr">
        <is>
          <t>Size/Fit Issue</t>
        </is>
      </c>
      <c r="H7837" t="n">
        <v>1</v>
      </c>
      <c r="I7837" t="n">
        <v>6404.26</v>
      </c>
    </row>
    <row r="7838">
      <c r="A7838" t="inlineStr">
        <is>
          <t>RET007858</t>
        </is>
      </c>
      <c r="B7838" t="inlineStr">
        <is>
          <t>O049590</t>
        </is>
      </c>
      <c r="C7838" s="25" t="n">
        <v>45944</v>
      </c>
      <c r="D7838" t="inlineStr">
        <is>
          <t>Fashion</t>
        </is>
      </c>
      <c r="E7838" t="inlineStr">
        <is>
          <t>South</t>
        </is>
      </c>
      <c r="F7838" t="inlineStr">
        <is>
          <t>Mobile App</t>
        </is>
      </c>
      <c r="G7838" t="inlineStr">
        <is>
          <t>Defective Product</t>
        </is>
      </c>
      <c r="H7838" t="n">
        <v>1</v>
      </c>
      <c r="I7838" t="n">
        <v>1016.22</v>
      </c>
    </row>
    <row r="7839">
      <c r="A7839" t="inlineStr">
        <is>
          <t>RET007859</t>
        </is>
      </c>
      <c r="B7839" t="inlineStr">
        <is>
          <t>O049603</t>
        </is>
      </c>
      <c r="C7839" s="25" t="n">
        <v>45944</v>
      </c>
      <c r="D7839" t="inlineStr">
        <is>
          <t>Electronics</t>
        </is>
      </c>
      <c r="E7839" t="inlineStr">
        <is>
          <t>East</t>
        </is>
      </c>
      <c r="F7839" t="inlineStr">
        <is>
          <t>Marketplace</t>
        </is>
      </c>
      <c r="G7839" t="inlineStr">
        <is>
          <t>Wrong Item Delivered</t>
        </is>
      </c>
      <c r="H7839" t="n">
        <v>1</v>
      </c>
      <c r="I7839" t="n">
        <v>6540.54</v>
      </c>
    </row>
    <row r="7840">
      <c r="A7840" t="inlineStr">
        <is>
          <t>RET007860</t>
        </is>
      </c>
      <c r="B7840" t="inlineStr">
        <is>
          <t>O049605</t>
        </is>
      </c>
      <c r="C7840" s="25" t="n">
        <v>45944</v>
      </c>
      <c r="D7840" t="inlineStr">
        <is>
          <t>Fashion</t>
        </is>
      </c>
      <c r="E7840" t="inlineStr">
        <is>
          <t>South</t>
        </is>
      </c>
      <c r="F7840" t="inlineStr">
        <is>
          <t>Marketplace</t>
        </is>
      </c>
      <c r="G7840" t="inlineStr">
        <is>
          <t>Size/Fit Issue</t>
        </is>
      </c>
      <c r="H7840" t="n">
        <v>1</v>
      </c>
      <c r="I7840" t="n">
        <v>980.74</v>
      </c>
    </row>
    <row r="7841">
      <c r="A7841" t="inlineStr">
        <is>
          <t>RET007861</t>
        </is>
      </c>
      <c r="B7841" t="inlineStr">
        <is>
          <t>O049606</t>
        </is>
      </c>
      <c r="C7841" s="25" t="n">
        <v>45944</v>
      </c>
      <c r="D7841" t="inlineStr">
        <is>
          <t>Home &amp; Kitchen</t>
        </is>
      </c>
      <c r="E7841" t="inlineStr">
        <is>
          <t>North</t>
        </is>
      </c>
      <c r="F7841" t="inlineStr">
        <is>
          <t>Marketplace</t>
        </is>
      </c>
      <c r="G7841" t="inlineStr">
        <is>
          <t>Not as Described</t>
        </is>
      </c>
      <c r="H7841" t="n">
        <v>1</v>
      </c>
      <c r="I7841" t="n">
        <v>1001.18</v>
      </c>
    </row>
    <row r="7842">
      <c r="A7842" t="inlineStr">
        <is>
          <t>RET007862</t>
        </is>
      </c>
      <c r="B7842" t="inlineStr">
        <is>
          <t>O049607</t>
        </is>
      </c>
      <c r="C7842" s="25" t="n">
        <v>45944</v>
      </c>
      <c r="D7842" t="inlineStr">
        <is>
          <t>Home &amp; Kitchen</t>
        </is>
      </c>
      <c r="E7842" t="inlineStr">
        <is>
          <t>South</t>
        </is>
      </c>
      <c r="F7842" t="inlineStr">
        <is>
          <t>Marketplace</t>
        </is>
      </c>
      <c r="G7842" t="inlineStr">
        <is>
          <t>Damaged in Transit</t>
        </is>
      </c>
      <c r="H7842" t="n">
        <v>1</v>
      </c>
      <c r="I7842" t="n">
        <v>2214.74</v>
      </c>
    </row>
    <row r="7843">
      <c r="A7843" t="inlineStr">
        <is>
          <t>RET007863</t>
        </is>
      </c>
      <c r="B7843" t="inlineStr">
        <is>
          <t>O049616</t>
        </is>
      </c>
      <c r="C7843" s="25" t="n">
        <v>45944</v>
      </c>
      <c r="D7843" t="inlineStr">
        <is>
          <t>Home &amp; Kitchen</t>
        </is>
      </c>
      <c r="E7843" t="inlineStr">
        <is>
          <t>North</t>
        </is>
      </c>
      <c r="F7843" t="inlineStr">
        <is>
          <t>Marketplace</t>
        </is>
      </c>
      <c r="G7843" t="inlineStr">
        <is>
          <t>Damaged in Transit</t>
        </is>
      </c>
      <c r="H7843" t="n">
        <v>1</v>
      </c>
      <c r="I7843" t="n">
        <v>2058.45</v>
      </c>
    </row>
    <row r="7844">
      <c r="A7844" t="inlineStr">
        <is>
          <t>RET007864</t>
        </is>
      </c>
      <c r="B7844" t="inlineStr">
        <is>
          <t>O049621</t>
        </is>
      </c>
      <c r="C7844" s="25" t="n">
        <v>45944</v>
      </c>
      <c r="D7844" t="inlineStr">
        <is>
          <t>Beauty</t>
        </is>
      </c>
      <c r="E7844" t="inlineStr">
        <is>
          <t>East</t>
        </is>
      </c>
      <c r="F7844" t="inlineStr">
        <is>
          <t>Website</t>
        </is>
      </c>
      <c r="G7844" t="inlineStr">
        <is>
          <t>Damaged in Transit</t>
        </is>
      </c>
      <c r="H7844" t="n">
        <v>1</v>
      </c>
      <c r="I7844" t="n">
        <v>706.99</v>
      </c>
    </row>
    <row r="7845">
      <c r="A7845" t="inlineStr">
        <is>
          <t>RET007865</t>
        </is>
      </c>
      <c r="B7845" t="inlineStr">
        <is>
          <t>O049627</t>
        </is>
      </c>
      <c r="C7845" s="25" t="n">
        <v>45944</v>
      </c>
      <c r="D7845" t="inlineStr">
        <is>
          <t>Home &amp; Kitchen</t>
        </is>
      </c>
      <c r="E7845" t="inlineStr">
        <is>
          <t>West</t>
        </is>
      </c>
      <c r="F7845" t="inlineStr">
        <is>
          <t>Marketplace</t>
        </is>
      </c>
      <c r="G7845" t="inlineStr">
        <is>
          <t>Changed Mind</t>
        </is>
      </c>
      <c r="H7845" t="n">
        <v>1</v>
      </c>
      <c r="I7845" t="n">
        <v>4026.85</v>
      </c>
    </row>
    <row r="7846">
      <c r="A7846" t="inlineStr">
        <is>
          <t>RET007866</t>
        </is>
      </c>
      <c r="B7846" t="inlineStr">
        <is>
          <t>O049633</t>
        </is>
      </c>
      <c r="C7846" s="25" t="n">
        <v>45944</v>
      </c>
      <c r="D7846" t="inlineStr">
        <is>
          <t>Fashion</t>
        </is>
      </c>
      <c r="E7846" t="inlineStr">
        <is>
          <t>South</t>
        </is>
      </c>
      <c r="F7846" t="inlineStr">
        <is>
          <t>Mobile App</t>
        </is>
      </c>
      <c r="G7846" t="inlineStr">
        <is>
          <t>Size/Fit Issue</t>
        </is>
      </c>
      <c r="H7846" t="n">
        <v>1</v>
      </c>
      <c r="I7846" t="n">
        <v>1496.07</v>
      </c>
    </row>
    <row r="7847">
      <c r="A7847" t="inlineStr">
        <is>
          <t>RET007867</t>
        </is>
      </c>
      <c r="B7847" t="inlineStr">
        <is>
          <t>O049638</t>
        </is>
      </c>
      <c r="C7847" s="25" t="n">
        <v>45944</v>
      </c>
      <c r="D7847" t="inlineStr">
        <is>
          <t>Fashion</t>
        </is>
      </c>
      <c r="E7847" t="inlineStr">
        <is>
          <t>South</t>
        </is>
      </c>
      <c r="F7847" t="inlineStr">
        <is>
          <t>Mobile App</t>
        </is>
      </c>
      <c r="G7847" t="inlineStr">
        <is>
          <t>Wrong Item Delivered</t>
        </is>
      </c>
      <c r="H7847" t="n">
        <v>1</v>
      </c>
      <c r="I7847" t="n">
        <v>1556.64</v>
      </c>
    </row>
    <row r="7848">
      <c r="A7848" t="inlineStr">
        <is>
          <t>RET007868</t>
        </is>
      </c>
      <c r="B7848" t="inlineStr">
        <is>
          <t>O049642</t>
        </is>
      </c>
      <c r="C7848" s="25" t="n">
        <v>45944</v>
      </c>
      <c r="D7848" t="inlineStr">
        <is>
          <t>Home &amp; Kitchen</t>
        </is>
      </c>
      <c r="E7848" t="inlineStr">
        <is>
          <t>North</t>
        </is>
      </c>
      <c r="F7848" t="inlineStr">
        <is>
          <t>Marketplace</t>
        </is>
      </c>
      <c r="G7848" t="inlineStr">
        <is>
          <t>Not as Described</t>
        </is>
      </c>
      <c r="H7848" t="n">
        <v>1</v>
      </c>
      <c r="I7848" t="n">
        <v>1874.58</v>
      </c>
    </row>
    <row r="7849">
      <c r="A7849" t="inlineStr">
        <is>
          <t>RET007869</t>
        </is>
      </c>
      <c r="B7849" t="inlineStr">
        <is>
          <t>O049648</t>
        </is>
      </c>
      <c r="C7849" s="25" t="n">
        <v>45944</v>
      </c>
      <c r="D7849" t="inlineStr">
        <is>
          <t>Fashion</t>
        </is>
      </c>
      <c r="E7849" t="inlineStr">
        <is>
          <t>West</t>
        </is>
      </c>
      <c r="F7849" t="inlineStr">
        <is>
          <t>Website</t>
        </is>
      </c>
      <c r="G7849" t="inlineStr">
        <is>
          <t>Damaged in Transit</t>
        </is>
      </c>
      <c r="H7849" t="n">
        <v>1</v>
      </c>
      <c r="I7849" t="n">
        <v>1994.58</v>
      </c>
    </row>
    <row r="7850">
      <c r="A7850" t="inlineStr">
        <is>
          <t>RET007870</t>
        </is>
      </c>
      <c r="B7850" t="inlineStr">
        <is>
          <t>O049650</t>
        </is>
      </c>
      <c r="C7850" s="25" t="n">
        <v>45944</v>
      </c>
      <c r="D7850" t="inlineStr">
        <is>
          <t>Fashion</t>
        </is>
      </c>
      <c r="E7850" t="inlineStr">
        <is>
          <t>West</t>
        </is>
      </c>
      <c r="F7850" t="inlineStr">
        <is>
          <t>Mobile App</t>
        </is>
      </c>
      <c r="G7850" t="inlineStr">
        <is>
          <t>Changed Mind</t>
        </is>
      </c>
      <c r="H7850" t="n">
        <v>1</v>
      </c>
      <c r="I7850" t="n">
        <v>1507.86</v>
      </c>
    </row>
    <row r="7851">
      <c r="A7851" t="inlineStr">
        <is>
          <t>RET007871</t>
        </is>
      </c>
      <c r="B7851" t="inlineStr">
        <is>
          <t>O049651</t>
        </is>
      </c>
      <c r="C7851" s="25" t="n">
        <v>45944</v>
      </c>
      <c r="D7851" t="inlineStr">
        <is>
          <t>Home &amp; Kitchen</t>
        </is>
      </c>
      <c r="E7851" t="inlineStr">
        <is>
          <t>South</t>
        </is>
      </c>
      <c r="F7851" t="inlineStr">
        <is>
          <t>Retail Store</t>
        </is>
      </c>
      <c r="G7851" t="inlineStr">
        <is>
          <t>Changed Mind</t>
        </is>
      </c>
      <c r="H7851" t="n">
        <v>1</v>
      </c>
      <c r="I7851" t="n">
        <v>1137.95</v>
      </c>
    </row>
    <row r="7852">
      <c r="A7852" t="inlineStr">
        <is>
          <t>RET007872</t>
        </is>
      </c>
      <c r="B7852" t="inlineStr">
        <is>
          <t>O049671</t>
        </is>
      </c>
      <c r="C7852" s="25" t="n">
        <v>45945</v>
      </c>
      <c r="D7852" t="inlineStr">
        <is>
          <t>Electronics</t>
        </is>
      </c>
      <c r="E7852" t="inlineStr">
        <is>
          <t>South</t>
        </is>
      </c>
      <c r="F7852" t="inlineStr">
        <is>
          <t>Mobile App</t>
        </is>
      </c>
      <c r="G7852" t="inlineStr">
        <is>
          <t>Damaged in Transit</t>
        </is>
      </c>
      <c r="H7852" t="n">
        <v>1</v>
      </c>
      <c r="I7852" t="n">
        <v>18894.47</v>
      </c>
    </row>
    <row r="7853">
      <c r="A7853" t="inlineStr">
        <is>
          <t>RET007873</t>
        </is>
      </c>
      <c r="B7853" t="inlineStr">
        <is>
          <t>O049672</t>
        </is>
      </c>
      <c r="C7853" s="25" t="n">
        <v>45945</v>
      </c>
      <c r="D7853" t="inlineStr">
        <is>
          <t>Sports</t>
        </is>
      </c>
      <c r="E7853" t="inlineStr">
        <is>
          <t>West</t>
        </is>
      </c>
      <c r="F7853" t="inlineStr">
        <is>
          <t>Mobile App</t>
        </is>
      </c>
      <c r="G7853" t="inlineStr">
        <is>
          <t>Not as Described</t>
        </is>
      </c>
      <c r="H7853" t="n">
        <v>1</v>
      </c>
      <c r="I7853" t="n">
        <v>1304.57</v>
      </c>
    </row>
    <row r="7854">
      <c r="A7854" t="inlineStr">
        <is>
          <t>RET007874</t>
        </is>
      </c>
      <c r="B7854" t="inlineStr">
        <is>
          <t>O049688</t>
        </is>
      </c>
      <c r="C7854" s="25" t="n">
        <v>45945</v>
      </c>
      <c r="D7854" t="inlineStr">
        <is>
          <t>Electronics</t>
        </is>
      </c>
      <c r="E7854" t="inlineStr">
        <is>
          <t>South</t>
        </is>
      </c>
      <c r="F7854" t="inlineStr">
        <is>
          <t>Mobile App</t>
        </is>
      </c>
      <c r="G7854" t="inlineStr">
        <is>
          <t>Wrong Item Delivered</t>
        </is>
      </c>
      <c r="H7854" t="n">
        <v>1</v>
      </c>
      <c r="I7854" t="n">
        <v>7324.32</v>
      </c>
    </row>
    <row r="7855">
      <c r="A7855" t="inlineStr">
        <is>
          <t>RET007875</t>
        </is>
      </c>
      <c r="B7855" t="inlineStr">
        <is>
          <t>O049693</t>
        </is>
      </c>
      <c r="C7855" s="25" t="n">
        <v>45945</v>
      </c>
      <c r="D7855" t="inlineStr">
        <is>
          <t>Home &amp; Kitchen</t>
        </is>
      </c>
      <c r="E7855" t="inlineStr">
        <is>
          <t>West</t>
        </is>
      </c>
      <c r="F7855" t="inlineStr">
        <is>
          <t>Marketplace</t>
        </is>
      </c>
      <c r="G7855" t="inlineStr">
        <is>
          <t>Changed Mind</t>
        </is>
      </c>
      <c r="H7855" t="n">
        <v>2</v>
      </c>
      <c r="I7855" t="n">
        <v>1947.2</v>
      </c>
    </row>
    <row r="7856">
      <c r="A7856" t="inlineStr">
        <is>
          <t>RET007876</t>
        </is>
      </c>
      <c r="B7856" t="inlineStr">
        <is>
          <t>O049703</t>
        </is>
      </c>
      <c r="C7856" s="25" t="n">
        <v>45945</v>
      </c>
      <c r="D7856" t="inlineStr">
        <is>
          <t>Fashion</t>
        </is>
      </c>
      <c r="E7856" t="inlineStr">
        <is>
          <t>West</t>
        </is>
      </c>
      <c r="F7856" t="inlineStr">
        <is>
          <t>Marketplace</t>
        </is>
      </c>
      <c r="G7856" t="inlineStr">
        <is>
          <t>Size/Fit Issue</t>
        </is>
      </c>
      <c r="H7856" t="n">
        <v>1</v>
      </c>
      <c r="I7856" t="n">
        <v>2288.29</v>
      </c>
    </row>
    <row r="7857">
      <c r="A7857" t="inlineStr">
        <is>
          <t>RET007877</t>
        </is>
      </c>
      <c r="B7857" t="inlineStr">
        <is>
          <t>O049705</t>
        </is>
      </c>
      <c r="C7857" s="25" t="n">
        <v>45945</v>
      </c>
      <c r="D7857" t="inlineStr">
        <is>
          <t>Home &amp; Kitchen</t>
        </is>
      </c>
      <c r="E7857" t="inlineStr">
        <is>
          <t>West</t>
        </is>
      </c>
      <c r="F7857" t="inlineStr">
        <is>
          <t>Marketplace</t>
        </is>
      </c>
      <c r="G7857" t="inlineStr">
        <is>
          <t>Changed Mind</t>
        </is>
      </c>
      <c r="H7857" t="n">
        <v>1</v>
      </c>
      <c r="I7857" t="n">
        <v>320.86</v>
      </c>
    </row>
    <row r="7858">
      <c r="A7858" t="inlineStr">
        <is>
          <t>RET007878</t>
        </is>
      </c>
      <c r="B7858" t="inlineStr">
        <is>
          <t>O049726</t>
        </is>
      </c>
      <c r="C7858" s="25" t="n">
        <v>45945</v>
      </c>
      <c r="D7858" t="inlineStr">
        <is>
          <t>Home &amp; Kitchen</t>
        </is>
      </c>
      <c r="E7858" t="inlineStr">
        <is>
          <t>West</t>
        </is>
      </c>
      <c r="F7858" t="inlineStr">
        <is>
          <t>Marketplace</t>
        </is>
      </c>
      <c r="G7858" t="inlineStr">
        <is>
          <t>Defective Product</t>
        </is>
      </c>
      <c r="H7858" t="n">
        <v>1</v>
      </c>
      <c r="I7858" t="n">
        <v>485.74</v>
      </c>
    </row>
    <row r="7859">
      <c r="A7859" t="inlineStr">
        <is>
          <t>RET007879</t>
        </is>
      </c>
      <c r="B7859" t="inlineStr">
        <is>
          <t>O049730</t>
        </is>
      </c>
      <c r="C7859" s="25" t="n">
        <v>45945</v>
      </c>
      <c r="D7859" t="inlineStr">
        <is>
          <t>Home &amp; Kitchen</t>
        </is>
      </c>
      <c r="E7859" t="inlineStr">
        <is>
          <t>East</t>
        </is>
      </c>
      <c r="F7859" t="inlineStr">
        <is>
          <t>Marketplace</t>
        </is>
      </c>
      <c r="G7859" t="inlineStr">
        <is>
          <t>Defective Product</t>
        </is>
      </c>
      <c r="H7859" t="n">
        <v>1</v>
      </c>
      <c r="I7859" t="n">
        <v>440.37</v>
      </c>
    </row>
    <row r="7860">
      <c r="A7860" t="inlineStr">
        <is>
          <t>RET007880</t>
        </is>
      </c>
      <c r="B7860" t="inlineStr">
        <is>
          <t>O049736</t>
        </is>
      </c>
      <c r="C7860" s="25" t="n">
        <v>45945</v>
      </c>
      <c r="D7860" t="inlineStr">
        <is>
          <t>Fashion</t>
        </is>
      </c>
      <c r="E7860" t="inlineStr">
        <is>
          <t>South</t>
        </is>
      </c>
      <c r="F7860" t="inlineStr">
        <is>
          <t>Website</t>
        </is>
      </c>
      <c r="G7860" t="inlineStr">
        <is>
          <t>Size/Fit Issue</t>
        </is>
      </c>
      <c r="H7860" t="n">
        <v>1</v>
      </c>
      <c r="I7860" t="n">
        <v>3727.3</v>
      </c>
    </row>
    <row r="7861">
      <c r="A7861" t="inlineStr">
        <is>
          <t>RET007881</t>
        </is>
      </c>
      <c r="B7861" t="inlineStr">
        <is>
          <t>O049754</t>
        </is>
      </c>
      <c r="C7861" s="25" t="n">
        <v>45946</v>
      </c>
      <c r="D7861" t="inlineStr">
        <is>
          <t>Fashion</t>
        </is>
      </c>
      <c r="E7861" t="inlineStr">
        <is>
          <t>East</t>
        </is>
      </c>
      <c r="F7861" t="inlineStr">
        <is>
          <t>Marketplace</t>
        </is>
      </c>
      <c r="G7861" t="inlineStr">
        <is>
          <t>Changed Mind</t>
        </is>
      </c>
      <c r="H7861" t="n">
        <v>1</v>
      </c>
      <c r="I7861" t="n">
        <v>665.4</v>
      </c>
    </row>
    <row r="7862">
      <c r="A7862" t="inlineStr">
        <is>
          <t>RET007882</t>
        </is>
      </c>
      <c r="B7862" t="inlineStr">
        <is>
          <t>O049769</t>
        </is>
      </c>
      <c r="C7862" s="25" t="n">
        <v>45946</v>
      </c>
      <c r="D7862" t="inlineStr">
        <is>
          <t>Fashion</t>
        </is>
      </c>
      <c r="E7862" t="inlineStr">
        <is>
          <t>West</t>
        </is>
      </c>
      <c r="F7862" t="inlineStr">
        <is>
          <t>Website</t>
        </is>
      </c>
      <c r="G7862" t="inlineStr">
        <is>
          <t>Not as Described</t>
        </is>
      </c>
      <c r="H7862" t="n">
        <v>1</v>
      </c>
      <c r="I7862" t="n">
        <v>690.17</v>
      </c>
    </row>
    <row r="7863">
      <c r="A7863" t="inlineStr">
        <is>
          <t>RET007883</t>
        </is>
      </c>
      <c r="B7863" t="inlineStr">
        <is>
          <t>O049774</t>
        </is>
      </c>
      <c r="C7863" s="25" t="n">
        <v>45946</v>
      </c>
      <c r="D7863" t="inlineStr">
        <is>
          <t>Electronics</t>
        </is>
      </c>
      <c r="E7863" t="inlineStr">
        <is>
          <t>Central</t>
        </is>
      </c>
      <c r="F7863" t="inlineStr">
        <is>
          <t>Mobile App</t>
        </is>
      </c>
      <c r="G7863" t="inlineStr">
        <is>
          <t>Damaged in Transit</t>
        </is>
      </c>
      <c r="H7863" t="n">
        <v>1</v>
      </c>
      <c r="I7863" t="n">
        <v>19792.9</v>
      </c>
    </row>
    <row r="7864">
      <c r="A7864" t="inlineStr">
        <is>
          <t>RET007884</t>
        </is>
      </c>
      <c r="B7864" t="inlineStr">
        <is>
          <t>O049775</t>
        </is>
      </c>
      <c r="C7864" s="25" t="n">
        <v>45946</v>
      </c>
      <c r="D7864" t="inlineStr">
        <is>
          <t>Fashion</t>
        </is>
      </c>
      <c r="E7864" t="inlineStr">
        <is>
          <t>South</t>
        </is>
      </c>
      <c r="F7864" t="inlineStr">
        <is>
          <t>Mobile App</t>
        </is>
      </c>
      <c r="G7864" t="inlineStr">
        <is>
          <t>Changed Mind</t>
        </is>
      </c>
      <c r="H7864" t="n">
        <v>1</v>
      </c>
      <c r="I7864" t="n">
        <v>2407.8</v>
      </c>
    </row>
    <row r="7865">
      <c r="A7865" t="inlineStr">
        <is>
          <t>RET007885</t>
        </is>
      </c>
      <c r="B7865" t="inlineStr">
        <is>
          <t>O049778</t>
        </is>
      </c>
      <c r="C7865" s="25" t="n">
        <v>45946</v>
      </c>
      <c r="D7865" t="inlineStr">
        <is>
          <t>Fashion</t>
        </is>
      </c>
      <c r="E7865" t="inlineStr">
        <is>
          <t>Central</t>
        </is>
      </c>
      <c r="F7865" t="inlineStr">
        <is>
          <t>Marketplace</t>
        </is>
      </c>
      <c r="G7865" t="inlineStr">
        <is>
          <t>Not as Described</t>
        </is>
      </c>
      <c r="H7865" t="n">
        <v>1</v>
      </c>
      <c r="I7865" t="n">
        <v>524.6799999999999</v>
      </c>
    </row>
    <row r="7866">
      <c r="A7866" t="inlineStr">
        <is>
          <t>RET007886</t>
        </is>
      </c>
      <c r="B7866" t="inlineStr">
        <is>
          <t>O049794</t>
        </is>
      </c>
      <c r="C7866" s="25" t="n">
        <v>45946</v>
      </c>
      <c r="D7866" t="inlineStr">
        <is>
          <t>Electronics</t>
        </is>
      </c>
      <c r="E7866" t="inlineStr">
        <is>
          <t>East</t>
        </is>
      </c>
      <c r="F7866" t="inlineStr">
        <is>
          <t>Website</t>
        </is>
      </c>
      <c r="G7866" t="inlineStr">
        <is>
          <t>Damaged in Transit</t>
        </is>
      </c>
      <c r="H7866" t="n">
        <v>1</v>
      </c>
      <c r="I7866" t="n">
        <v>11187.69</v>
      </c>
    </row>
    <row r="7867">
      <c r="A7867" t="inlineStr">
        <is>
          <t>RET007887</t>
        </is>
      </c>
      <c r="B7867" t="inlineStr">
        <is>
          <t>O049794</t>
        </is>
      </c>
      <c r="C7867" s="25" t="n">
        <v>45946</v>
      </c>
      <c r="D7867" t="inlineStr">
        <is>
          <t>Fashion</t>
        </is>
      </c>
      <c r="E7867" t="inlineStr">
        <is>
          <t>East</t>
        </is>
      </c>
      <c r="F7867" t="inlineStr">
        <is>
          <t>Website</t>
        </is>
      </c>
      <c r="G7867" t="inlineStr">
        <is>
          <t>Damaged in Transit</t>
        </is>
      </c>
      <c r="H7867" t="n">
        <v>1</v>
      </c>
      <c r="I7867" t="n">
        <v>894.59</v>
      </c>
    </row>
    <row r="7868">
      <c r="A7868" t="inlineStr">
        <is>
          <t>RET007888</t>
        </is>
      </c>
      <c r="B7868" t="inlineStr">
        <is>
          <t>O049795</t>
        </is>
      </c>
      <c r="C7868" s="25" t="n">
        <v>45946</v>
      </c>
      <c r="D7868" t="inlineStr">
        <is>
          <t>Electronics</t>
        </is>
      </c>
      <c r="E7868" t="inlineStr">
        <is>
          <t>South</t>
        </is>
      </c>
      <c r="F7868" t="inlineStr">
        <is>
          <t>Website</t>
        </is>
      </c>
      <c r="G7868" t="inlineStr">
        <is>
          <t>Defective Product</t>
        </is>
      </c>
      <c r="H7868" t="n">
        <v>1</v>
      </c>
      <c r="I7868" t="n">
        <v>17005.02</v>
      </c>
    </row>
    <row r="7869">
      <c r="A7869" t="inlineStr">
        <is>
          <t>RET007889</t>
        </is>
      </c>
      <c r="B7869" t="inlineStr">
        <is>
          <t>O049800</t>
        </is>
      </c>
      <c r="C7869" s="25" t="n">
        <v>45946</v>
      </c>
      <c r="D7869" t="inlineStr">
        <is>
          <t>Fashion</t>
        </is>
      </c>
      <c r="E7869" t="inlineStr">
        <is>
          <t>South</t>
        </is>
      </c>
      <c r="F7869" t="inlineStr">
        <is>
          <t>Retail Store</t>
        </is>
      </c>
      <c r="G7869" t="inlineStr">
        <is>
          <t>Changed Mind</t>
        </is>
      </c>
      <c r="H7869" t="n">
        <v>1</v>
      </c>
      <c r="I7869" t="n">
        <v>1176.89</v>
      </c>
    </row>
    <row r="7870">
      <c r="A7870" t="inlineStr">
        <is>
          <t>RET007890</t>
        </is>
      </c>
      <c r="B7870" t="inlineStr">
        <is>
          <t>O049806</t>
        </is>
      </c>
      <c r="C7870" s="25" t="n">
        <v>45947</v>
      </c>
      <c r="D7870" t="inlineStr">
        <is>
          <t>Beauty</t>
        </is>
      </c>
      <c r="E7870" t="inlineStr">
        <is>
          <t>East</t>
        </is>
      </c>
      <c r="F7870" t="inlineStr">
        <is>
          <t>Website</t>
        </is>
      </c>
      <c r="G7870" t="inlineStr">
        <is>
          <t>Wrong Item Delivered</t>
        </is>
      </c>
      <c r="H7870" t="n">
        <v>1</v>
      </c>
      <c r="I7870" t="n">
        <v>2067.64</v>
      </c>
    </row>
    <row r="7871">
      <c r="A7871" t="inlineStr">
        <is>
          <t>RET007891</t>
        </is>
      </c>
      <c r="B7871" t="inlineStr">
        <is>
          <t>O049843</t>
        </is>
      </c>
      <c r="C7871" s="25" t="n">
        <v>45947</v>
      </c>
      <c r="D7871" t="inlineStr">
        <is>
          <t>Fashion</t>
        </is>
      </c>
      <c r="E7871" t="inlineStr">
        <is>
          <t>West</t>
        </is>
      </c>
      <c r="F7871" t="inlineStr">
        <is>
          <t>Marketplace</t>
        </is>
      </c>
      <c r="G7871" t="inlineStr">
        <is>
          <t>Changed Mind</t>
        </is>
      </c>
      <c r="H7871" t="n">
        <v>1</v>
      </c>
      <c r="I7871" t="n">
        <v>1507.86</v>
      </c>
    </row>
    <row r="7872">
      <c r="A7872" t="inlineStr">
        <is>
          <t>RET007892</t>
        </is>
      </c>
      <c r="B7872" t="inlineStr">
        <is>
          <t>O049843</t>
        </is>
      </c>
      <c r="C7872" s="25" t="n">
        <v>45947</v>
      </c>
      <c r="D7872" t="inlineStr">
        <is>
          <t>Fashion</t>
        </is>
      </c>
      <c r="E7872" t="inlineStr">
        <is>
          <t>West</t>
        </is>
      </c>
      <c r="F7872" t="inlineStr">
        <is>
          <t>Marketplace</t>
        </is>
      </c>
      <c r="G7872" t="inlineStr">
        <is>
          <t>Size/Fit Issue</t>
        </is>
      </c>
      <c r="H7872" t="n">
        <v>1</v>
      </c>
      <c r="I7872" t="n">
        <v>559.89</v>
      </c>
    </row>
    <row r="7873">
      <c r="A7873" t="inlineStr">
        <is>
          <t>RET007893</t>
        </is>
      </c>
      <c r="B7873" t="inlineStr">
        <is>
          <t>O049847</t>
        </is>
      </c>
      <c r="C7873" s="25" t="n">
        <v>45947</v>
      </c>
      <c r="D7873" t="inlineStr">
        <is>
          <t>Electronics</t>
        </is>
      </c>
      <c r="E7873" t="inlineStr">
        <is>
          <t>North</t>
        </is>
      </c>
      <c r="F7873" t="inlineStr">
        <is>
          <t>Mobile App</t>
        </is>
      </c>
      <c r="G7873" t="inlineStr">
        <is>
          <t>Changed Mind</t>
        </is>
      </c>
      <c r="H7873" t="n">
        <v>1</v>
      </c>
      <c r="I7873" t="n">
        <v>1703.74</v>
      </c>
    </row>
    <row r="7874">
      <c r="A7874" t="inlineStr">
        <is>
          <t>RET007894</t>
        </is>
      </c>
      <c r="B7874" t="inlineStr">
        <is>
          <t>O049848</t>
        </is>
      </c>
      <c r="C7874" s="25" t="n">
        <v>45947</v>
      </c>
      <c r="D7874" t="inlineStr">
        <is>
          <t>Fashion</t>
        </is>
      </c>
      <c r="E7874" t="inlineStr">
        <is>
          <t>Central</t>
        </is>
      </c>
      <c r="F7874" t="inlineStr">
        <is>
          <t>Website</t>
        </is>
      </c>
      <c r="G7874" t="inlineStr">
        <is>
          <t>Size/Fit Issue</t>
        </is>
      </c>
      <c r="H7874" t="n">
        <v>3</v>
      </c>
      <c r="I7874" t="n">
        <v>7560.71</v>
      </c>
    </row>
    <row r="7875">
      <c r="A7875" t="inlineStr">
        <is>
          <t>RET007895</t>
        </is>
      </c>
      <c r="B7875" t="inlineStr">
        <is>
          <t>O049855</t>
        </is>
      </c>
      <c r="C7875" s="25" t="n">
        <v>45947</v>
      </c>
      <c r="D7875" t="inlineStr">
        <is>
          <t>Sports</t>
        </is>
      </c>
      <c r="E7875" t="inlineStr">
        <is>
          <t>South</t>
        </is>
      </c>
      <c r="F7875" t="inlineStr">
        <is>
          <t>Website</t>
        </is>
      </c>
      <c r="G7875" t="inlineStr">
        <is>
          <t>Size/Fit Issue</t>
        </is>
      </c>
      <c r="H7875" t="n">
        <v>1</v>
      </c>
      <c r="I7875" t="n">
        <v>1735.48</v>
      </c>
    </row>
    <row r="7876">
      <c r="A7876" t="inlineStr">
        <is>
          <t>RET007896</t>
        </is>
      </c>
      <c r="B7876" t="inlineStr">
        <is>
          <t>O049857</t>
        </is>
      </c>
      <c r="C7876" s="25" t="n">
        <v>45947</v>
      </c>
      <c r="D7876" t="inlineStr">
        <is>
          <t>Beauty</t>
        </is>
      </c>
      <c r="E7876" t="inlineStr">
        <is>
          <t>West</t>
        </is>
      </c>
      <c r="F7876" t="inlineStr">
        <is>
          <t>Marketplace</t>
        </is>
      </c>
      <c r="G7876" t="inlineStr">
        <is>
          <t>Not as Described</t>
        </is>
      </c>
      <c r="H7876" t="n">
        <v>1</v>
      </c>
      <c r="I7876" t="n">
        <v>602.5599999999999</v>
      </c>
    </row>
    <row r="7877">
      <c r="A7877" t="inlineStr">
        <is>
          <t>RET007897</t>
        </is>
      </c>
      <c r="B7877" t="inlineStr">
        <is>
          <t>O049871</t>
        </is>
      </c>
      <c r="C7877" s="25" t="n">
        <v>45947</v>
      </c>
      <c r="D7877" t="inlineStr">
        <is>
          <t>Fashion</t>
        </is>
      </c>
      <c r="E7877" t="inlineStr">
        <is>
          <t>West</t>
        </is>
      </c>
      <c r="F7877" t="inlineStr">
        <is>
          <t>Mobile App</t>
        </is>
      </c>
      <c r="G7877" t="inlineStr">
        <is>
          <t>Size/Fit Issue</t>
        </is>
      </c>
      <c r="H7877" t="n">
        <v>1</v>
      </c>
      <c r="I7877" t="n">
        <v>1057.32</v>
      </c>
    </row>
    <row r="7878">
      <c r="A7878" t="inlineStr">
        <is>
          <t>RET007898</t>
        </is>
      </c>
      <c r="B7878" t="inlineStr">
        <is>
          <t>O049880</t>
        </is>
      </c>
      <c r="C7878" s="25" t="n">
        <v>45947</v>
      </c>
      <c r="D7878" t="inlineStr">
        <is>
          <t>Fashion</t>
        </is>
      </c>
      <c r="E7878" t="inlineStr">
        <is>
          <t>South</t>
        </is>
      </c>
      <c r="F7878" t="inlineStr">
        <is>
          <t>Marketplace</t>
        </is>
      </c>
      <c r="G7878" t="inlineStr">
        <is>
          <t>Size/Fit Issue</t>
        </is>
      </c>
      <c r="H7878" t="n">
        <v>1</v>
      </c>
      <c r="I7878" t="n">
        <v>2240.21</v>
      </c>
    </row>
    <row r="7879">
      <c r="A7879" t="inlineStr">
        <is>
          <t>RET007899</t>
        </is>
      </c>
      <c r="B7879" t="inlineStr">
        <is>
          <t>O049887</t>
        </is>
      </c>
      <c r="C7879" s="25" t="n">
        <v>45947</v>
      </c>
      <c r="D7879" t="inlineStr">
        <is>
          <t>Fashion</t>
        </is>
      </c>
      <c r="E7879" t="inlineStr">
        <is>
          <t>West</t>
        </is>
      </c>
      <c r="F7879" t="inlineStr">
        <is>
          <t>Mobile App</t>
        </is>
      </c>
      <c r="G7879" t="inlineStr">
        <is>
          <t>Not as Described</t>
        </is>
      </c>
      <c r="H7879" t="n">
        <v>1</v>
      </c>
      <c r="I7879" t="n">
        <v>769.83</v>
      </c>
    </row>
    <row r="7880">
      <c r="A7880" t="inlineStr">
        <is>
          <t>RET007900</t>
        </is>
      </c>
      <c r="B7880" t="inlineStr">
        <is>
          <t>O049890</t>
        </is>
      </c>
      <c r="C7880" s="25" t="n">
        <v>45947</v>
      </c>
      <c r="D7880" t="inlineStr">
        <is>
          <t>Beauty</t>
        </is>
      </c>
      <c r="E7880" t="inlineStr">
        <is>
          <t>West</t>
        </is>
      </c>
      <c r="F7880" t="inlineStr">
        <is>
          <t>Marketplace</t>
        </is>
      </c>
      <c r="G7880" t="inlineStr">
        <is>
          <t>Changed Mind</t>
        </is>
      </c>
      <c r="H7880" t="n">
        <v>1</v>
      </c>
      <c r="I7880" t="n">
        <v>276.02</v>
      </c>
    </row>
    <row r="7881">
      <c r="A7881" t="inlineStr">
        <is>
          <t>RET007901</t>
        </is>
      </c>
      <c r="B7881" t="inlineStr">
        <is>
          <t>O049895</t>
        </is>
      </c>
      <c r="C7881" s="25" t="n">
        <v>45948</v>
      </c>
      <c r="D7881" t="inlineStr">
        <is>
          <t>Sports</t>
        </is>
      </c>
      <c r="E7881" t="inlineStr">
        <is>
          <t>North</t>
        </is>
      </c>
      <c r="F7881" t="inlineStr">
        <is>
          <t>Website</t>
        </is>
      </c>
      <c r="G7881" t="inlineStr">
        <is>
          <t>Size/Fit Issue</t>
        </is>
      </c>
      <c r="H7881" t="n">
        <v>1</v>
      </c>
      <c r="I7881" t="n">
        <v>330</v>
      </c>
    </row>
    <row r="7882">
      <c r="A7882" t="inlineStr">
        <is>
          <t>RET007902</t>
        </is>
      </c>
      <c r="B7882" t="inlineStr">
        <is>
          <t>O049898</t>
        </is>
      </c>
      <c r="C7882" s="25" t="n">
        <v>45948</v>
      </c>
      <c r="D7882" t="inlineStr">
        <is>
          <t>Home &amp; Kitchen</t>
        </is>
      </c>
      <c r="E7882" t="inlineStr">
        <is>
          <t>South</t>
        </is>
      </c>
      <c r="F7882" t="inlineStr">
        <is>
          <t>Website</t>
        </is>
      </c>
      <c r="G7882" t="inlineStr">
        <is>
          <t>Damaged in Transit</t>
        </is>
      </c>
      <c r="H7882" t="n">
        <v>1</v>
      </c>
      <c r="I7882" t="n">
        <v>4879.31</v>
      </c>
    </row>
    <row r="7883">
      <c r="A7883" t="inlineStr">
        <is>
          <t>RET007903</t>
        </is>
      </c>
      <c r="B7883" t="inlineStr">
        <is>
          <t>O049910</t>
        </is>
      </c>
      <c r="C7883" s="25" t="n">
        <v>45948</v>
      </c>
      <c r="D7883" t="inlineStr">
        <is>
          <t>Electronics</t>
        </is>
      </c>
      <c r="E7883" t="inlineStr">
        <is>
          <t>West</t>
        </is>
      </c>
      <c r="F7883" t="inlineStr">
        <is>
          <t>Retail Store</t>
        </is>
      </c>
      <c r="G7883" t="inlineStr">
        <is>
          <t>Defective Product</t>
        </is>
      </c>
      <c r="H7883" t="n">
        <v>1</v>
      </c>
      <c r="I7883" t="n">
        <v>7591.86</v>
      </c>
    </row>
    <row r="7884">
      <c r="A7884" t="inlineStr">
        <is>
          <t>RET007904</t>
        </is>
      </c>
      <c r="B7884" t="inlineStr">
        <is>
          <t>O049914</t>
        </is>
      </c>
      <c r="C7884" s="25" t="n">
        <v>45948</v>
      </c>
      <c r="D7884" t="inlineStr">
        <is>
          <t>Electronics</t>
        </is>
      </c>
      <c r="E7884" t="inlineStr">
        <is>
          <t>North</t>
        </is>
      </c>
      <c r="F7884" t="inlineStr">
        <is>
          <t>Website</t>
        </is>
      </c>
      <c r="G7884" t="inlineStr">
        <is>
          <t>Damaged in Transit</t>
        </is>
      </c>
      <c r="H7884" t="n">
        <v>1</v>
      </c>
      <c r="I7884" t="n">
        <v>5095.47</v>
      </c>
    </row>
    <row r="7885">
      <c r="A7885" t="inlineStr">
        <is>
          <t>RET007905</t>
        </is>
      </c>
      <c r="B7885" t="inlineStr">
        <is>
          <t>O049931</t>
        </is>
      </c>
      <c r="C7885" s="25" t="n">
        <v>45948</v>
      </c>
      <c r="D7885" t="inlineStr">
        <is>
          <t>Home &amp; Kitchen</t>
        </is>
      </c>
      <c r="E7885" t="inlineStr">
        <is>
          <t>North</t>
        </is>
      </c>
      <c r="F7885" t="inlineStr">
        <is>
          <t>Mobile App</t>
        </is>
      </c>
      <c r="G7885" t="inlineStr">
        <is>
          <t>Changed Mind</t>
        </is>
      </c>
      <c r="H7885" t="n">
        <v>1</v>
      </c>
      <c r="I7885" t="n">
        <v>1001.18</v>
      </c>
    </row>
    <row r="7886">
      <c r="A7886" t="inlineStr">
        <is>
          <t>RET007906</t>
        </is>
      </c>
      <c r="B7886" t="inlineStr">
        <is>
          <t>O049945</t>
        </is>
      </c>
      <c r="C7886" s="25" t="n">
        <v>45948</v>
      </c>
      <c r="D7886" t="inlineStr">
        <is>
          <t>Fashion</t>
        </is>
      </c>
      <c r="E7886" t="inlineStr">
        <is>
          <t>West</t>
        </is>
      </c>
      <c r="F7886" t="inlineStr">
        <is>
          <t>Mobile App</t>
        </is>
      </c>
      <c r="G7886" t="inlineStr">
        <is>
          <t>Size/Fit Issue</t>
        </is>
      </c>
      <c r="H7886" t="n">
        <v>1</v>
      </c>
      <c r="I7886" t="n">
        <v>1653.93</v>
      </c>
    </row>
    <row r="7887">
      <c r="A7887" t="inlineStr">
        <is>
          <t>RET007907</t>
        </is>
      </c>
      <c r="B7887" t="inlineStr">
        <is>
          <t>O049947</t>
        </is>
      </c>
      <c r="C7887" s="25" t="n">
        <v>45948</v>
      </c>
      <c r="D7887" t="inlineStr">
        <is>
          <t>Fashion</t>
        </is>
      </c>
      <c r="E7887" t="inlineStr">
        <is>
          <t>South</t>
        </is>
      </c>
      <c r="F7887" t="inlineStr">
        <is>
          <t>Website</t>
        </is>
      </c>
      <c r="G7887" t="inlineStr">
        <is>
          <t>Not as Described</t>
        </is>
      </c>
      <c r="H7887" t="n">
        <v>1</v>
      </c>
      <c r="I7887" t="n">
        <v>942.29</v>
      </c>
    </row>
    <row r="7888">
      <c r="A7888" t="inlineStr">
        <is>
          <t>RET007908</t>
        </is>
      </c>
      <c r="B7888" t="inlineStr">
        <is>
          <t>O049948</t>
        </is>
      </c>
      <c r="C7888" s="25" t="n">
        <v>45948</v>
      </c>
      <c r="D7888" t="inlineStr">
        <is>
          <t>Home &amp; Kitchen</t>
        </is>
      </c>
      <c r="E7888" t="inlineStr">
        <is>
          <t>North</t>
        </is>
      </c>
      <c r="F7888" t="inlineStr">
        <is>
          <t>Mobile App</t>
        </is>
      </c>
      <c r="G7888" t="inlineStr">
        <is>
          <t>Late Delivery</t>
        </is>
      </c>
      <c r="H7888" t="n">
        <v>1</v>
      </c>
      <c r="I7888" t="n">
        <v>2062.72</v>
      </c>
    </row>
    <row r="7889">
      <c r="A7889" t="inlineStr">
        <is>
          <t>RET007909</t>
        </is>
      </c>
      <c r="B7889" t="inlineStr">
        <is>
          <t>O049954</t>
        </is>
      </c>
      <c r="C7889" s="25" t="n">
        <v>45948</v>
      </c>
      <c r="D7889" t="inlineStr">
        <is>
          <t>Fashion</t>
        </is>
      </c>
      <c r="E7889" t="inlineStr">
        <is>
          <t>East</t>
        </is>
      </c>
      <c r="F7889" t="inlineStr">
        <is>
          <t>Website</t>
        </is>
      </c>
      <c r="G7889" t="inlineStr">
        <is>
          <t>Size/Fit Issue</t>
        </is>
      </c>
      <c r="H7889" t="n">
        <v>1</v>
      </c>
      <c r="I7889" t="n">
        <v>1736.67</v>
      </c>
    </row>
    <row r="7890">
      <c r="A7890" t="inlineStr">
        <is>
          <t>RET007910</t>
        </is>
      </c>
      <c r="B7890" t="inlineStr">
        <is>
          <t>O049957</t>
        </is>
      </c>
      <c r="C7890" s="25" t="n">
        <v>45948</v>
      </c>
      <c r="D7890" t="inlineStr">
        <is>
          <t>Electronics</t>
        </is>
      </c>
      <c r="E7890" t="inlineStr">
        <is>
          <t>Central</t>
        </is>
      </c>
      <c r="F7890" t="inlineStr">
        <is>
          <t>Marketplace</t>
        </is>
      </c>
      <c r="G7890" t="inlineStr">
        <is>
          <t>Wrong Item Delivered</t>
        </is>
      </c>
      <c r="H7890" t="n">
        <v>1</v>
      </c>
      <c r="I7890" t="n">
        <v>1810.22</v>
      </c>
    </row>
    <row r="7891">
      <c r="A7891" t="inlineStr">
        <is>
          <t>RET007911</t>
        </is>
      </c>
      <c r="B7891" t="inlineStr">
        <is>
          <t>O049975</t>
        </is>
      </c>
      <c r="C7891" s="25" t="n">
        <v>45949</v>
      </c>
      <c r="D7891" t="inlineStr">
        <is>
          <t>Home &amp; Kitchen</t>
        </is>
      </c>
      <c r="E7891" t="inlineStr">
        <is>
          <t>South</t>
        </is>
      </c>
      <c r="F7891" t="inlineStr">
        <is>
          <t>Marketplace</t>
        </is>
      </c>
      <c r="G7891" t="inlineStr">
        <is>
          <t>Damaged in Transit</t>
        </is>
      </c>
      <c r="H7891" t="n">
        <v>1</v>
      </c>
      <c r="I7891" t="n">
        <v>1764.3</v>
      </c>
    </row>
    <row r="7892">
      <c r="A7892" t="inlineStr">
        <is>
          <t>RET007912</t>
        </is>
      </c>
      <c r="B7892" t="inlineStr">
        <is>
          <t>O049975</t>
        </is>
      </c>
      <c r="C7892" s="25" t="n">
        <v>45949</v>
      </c>
      <c r="D7892" t="inlineStr">
        <is>
          <t>Sports</t>
        </is>
      </c>
      <c r="E7892" t="inlineStr">
        <is>
          <t>South</t>
        </is>
      </c>
      <c r="F7892" t="inlineStr">
        <is>
          <t>Marketplace</t>
        </is>
      </c>
      <c r="G7892" t="inlineStr">
        <is>
          <t>Size/Fit Issue</t>
        </is>
      </c>
      <c r="H7892" t="n">
        <v>1</v>
      </c>
      <c r="I7892" t="n">
        <v>440.43</v>
      </c>
    </row>
    <row r="7893">
      <c r="A7893" t="inlineStr">
        <is>
          <t>RET007913</t>
        </is>
      </c>
      <c r="B7893" t="inlineStr">
        <is>
          <t>O049982</t>
        </is>
      </c>
      <c r="C7893" s="25" t="n">
        <v>45949</v>
      </c>
      <c r="D7893" t="inlineStr">
        <is>
          <t>Electronics</t>
        </is>
      </c>
      <c r="E7893" t="inlineStr">
        <is>
          <t>North</t>
        </is>
      </c>
      <c r="F7893" t="inlineStr">
        <is>
          <t>Website</t>
        </is>
      </c>
      <c r="G7893" t="inlineStr">
        <is>
          <t>Defective Product</t>
        </is>
      </c>
      <c r="H7893" t="n">
        <v>1</v>
      </c>
      <c r="I7893" t="n">
        <v>5849.4</v>
      </c>
    </row>
    <row r="7894">
      <c r="A7894" t="inlineStr">
        <is>
          <t>RET007914</t>
        </is>
      </c>
      <c r="B7894" t="inlineStr">
        <is>
          <t>O049992</t>
        </is>
      </c>
      <c r="C7894" s="25" t="n">
        <v>45949</v>
      </c>
      <c r="D7894" t="inlineStr">
        <is>
          <t>Fashion</t>
        </is>
      </c>
      <c r="E7894" t="inlineStr">
        <is>
          <t>South</t>
        </is>
      </c>
      <c r="F7894" t="inlineStr">
        <is>
          <t>Mobile App</t>
        </is>
      </c>
      <c r="G7894" t="inlineStr">
        <is>
          <t>Size/Fit Issue</t>
        </is>
      </c>
      <c r="H7894" t="n">
        <v>1</v>
      </c>
      <c r="I7894" t="n">
        <v>1046.12</v>
      </c>
    </row>
    <row r="7895">
      <c r="A7895" t="inlineStr">
        <is>
          <t>RET007915</t>
        </is>
      </c>
      <c r="B7895" t="inlineStr">
        <is>
          <t>O049992</t>
        </is>
      </c>
      <c r="C7895" s="25" t="n">
        <v>45949</v>
      </c>
      <c r="D7895" t="inlineStr">
        <is>
          <t>Fashion</t>
        </is>
      </c>
      <c r="E7895" t="inlineStr">
        <is>
          <t>South</t>
        </is>
      </c>
      <c r="F7895" t="inlineStr">
        <is>
          <t>Mobile App</t>
        </is>
      </c>
      <c r="G7895" t="inlineStr">
        <is>
          <t>Size/Fit Issue</t>
        </is>
      </c>
      <c r="H7895" t="n">
        <v>2</v>
      </c>
      <c r="I7895" t="n">
        <v>2275.9</v>
      </c>
    </row>
    <row r="7896">
      <c r="A7896" t="inlineStr">
        <is>
          <t>RET007916</t>
        </is>
      </c>
      <c r="B7896" t="inlineStr">
        <is>
          <t>O050000</t>
        </is>
      </c>
      <c r="C7896" s="25" t="n">
        <v>45949</v>
      </c>
      <c r="D7896" t="inlineStr">
        <is>
          <t>Electronics</t>
        </is>
      </c>
      <c r="E7896" t="inlineStr">
        <is>
          <t>North</t>
        </is>
      </c>
      <c r="F7896" t="inlineStr">
        <is>
          <t>Mobile App</t>
        </is>
      </c>
      <c r="G7896" t="inlineStr">
        <is>
          <t>Defective Product</t>
        </is>
      </c>
      <c r="H7896" t="n">
        <v>1</v>
      </c>
      <c r="I7896" t="n">
        <v>4660.24</v>
      </c>
    </row>
    <row r="7897">
      <c r="A7897" t="inlineStr">
        <is>
          <t>RET007917</t>
        </is>
      </c>
      <c r="B7897" t="inlineStr">
        <is>
          <t>O050007</t>
        </is>
      </c>
      <c r="C7897" s="25" t="n">
        <v>45949</v>
      </c>
      <c r="D7897" t="inlineStr">
        <is>
          <t>Fashion</t>
        </is>
      </c>
      <c r="E7897" t="inlineStr">
        <is>
          <t>South</t>
        </is>
      </c>
      <c r="F7897" t="inlineStr">
        <is>
          <t>Marketplace</t>
        </is>
      </c>
      <c r="G7897" t="inlineStr">
        <is>
          <t>Changed Mind</t>
        </is>
      </c>
      <c r="H7897" t="n">
        <v>2</v>
      </c>
      <c r="I7897" t="n">
        <v>1781.72</v>
      </c>
    </row>
    <row r="7898">
      <c r="A7898" t="inlineStr">
        <is>
          <t>RET007918</t>
        </is>
      </c>
      <c r="B7898" t="inlineStr">
        <is>
          <t>O050028</t>
        </is>
      </c>
      <c r="C7898" s="25" t="n">
        <v>45949</v>
      </c>
      <c r="D7898" t="inlineStr">
        <is>
          <t>Electronics</t>
        </is>
      </c>
      <c r="E7898" t="inlineStr">
        <is>
          <t>South</t>
        </is>
      </c>
      <c r="F7898" t="inlineStr">
        <is>
          <t>Website</t>
        </is>
      </c>
      <c r="G7898" t="inlineStr">
        <is>
          <t>Not as Described</t>
        </is>
      </c>
      <c r="H7898" t="n">
        <v>1</v>
      </c>
      <c r="I7898" t="n">
        <v>4934.37</v>
      </c>
    </row>
    <row r="7899">
      <c r="A7899" t="inlineStr">
        <is>
          <t>RET007919</t>
        </is>
      </c>
      <c r="B7899" t="inlineStr">
        <is>
          <t>O050030</t>
        </is>
      </c>
      <c r="C7899" s="25" t="n">
        <v>45949</v>
      </c>
      <c r="D7899" t="inlineStr">
        <is>
          <t>Sports</t>
        </is>
      </c>
      <c r="E7899" t="inlineStr">
        <is>
          <t>North</t>
        </is>
      </c>
      <c r="F7899" t="inlineStr">
        <is>
          <t>Website</t>
        </is>
      </c>
      <c r="G7899" t="inlineStr">
        <is>
          <t>Defective Product</t>
        </is>
      </c>
      <c r="H7899" t="n">
        <v>1</v>
      </c>
      <c r="I7899" t="n">
        <v>4522.33</v>
      </c>
    </row>
    <row r="7900">
      <c r="A7900" t="inlineStr">
        <is>
          <t>RET007920</t>
        </is>
      </c>
      <c r="B7900" t="inlineStr">
        <is>
          <t>O050034</t>
        </is>
      </c>
      <c r="C7900" s="25" t="n">
        <v>45949</v>
      </c>
      <c r="D7900" t="inlineStr">
        <is>
          <t>Fashion</t>
        </is>
      </c>
      <c r="E7900" t="inlineStr">
        <is>
          <t>South</t>
        </is>
      </c>
      <c r="F7900" t="inlineStr">
        <is>
          <t>Mobile App</t>
        </is>
      </c>
      <c r="G7900" t="inlineStr">
        <is>
          <t>Size/Fit Issue</t>
        </is>
      </c>
      <c r="H7900" t="n">
        <v>1</v>
      </c>
      <c r="I7900" t="n">
        <v>1534.41</v>
      </c>
    </row>
    <row r="7901">
      <c r="A7901" t="inlineStr">
        <is>
          <t>RET007921</t>
        </is>
      </c>
      <c r="B7901" t="inlineStr">
        <is>
          <t>O050039</t>
        </is>
      </c>
      <c r="C7901" s="25" t="n">
        <v>45949</v>
      </c>
      <c r="D7901" t="inlineStr">
        <is>
          <t>Grocery</t>
        </is>
      </c>
      <c r="E7901" t="inlineStr">
        <is>
          <t>West</t>
        </is>
      </c>
      <c r="F7901" t="inlineStr">
        <is>
          <t>Website</t>
        </is>
      </c>
      <c r="G7901" t="inlineStr">
        <is>
          <t>Damaged in Transit</t>
        </is>
      </c>
      <c r="H7901" t="n">
        <v>2</v>
      </c>
      <c r="I7901" t="n">
        <v>1689.79</v>
      </c>
    </row>
    <row r="7902">
      <c r="A7902" t="inlineStr">
        <is>
          <t>RET007922</t>
        </is>
      </c>
      <c r="B7902" t="inlineStr">
        <is>
          <t>O050040</t>
        </is>
      </c>
      <c r="C7902" s="25" t="n">
        <v>45949</v>
      </c>
      <c r="D7902" t="inlineStr">
        <is>
          <t>Beauty</t>
        </is>
      </c>
      <c r="E7902" t="inlineStr">
        <is>
          <t>West</t>
        </is>
      </c>
      <c r="F7902" t="inlineStr">
        <is>
          <t>Mobile App</t>
        </is>
      </c>
      <c r="G7902" t="inlineStr">
        <is>
          <t>Size/Fit Issue</t>
        </is>
      </c>
      <c r="H7902" t="n">
        <v>3</v>
      </c>
      <c r="I7902" t="n">
        <v>6313.24</v>
      </c>
    </row>
    <row r="7903">
      <c r="A7903" t="inlineStr">
        <is>
          <t>RET007923</t>
        </is>
      </c>
      <c r="B7903" t="inlineStr">
        <is>
          <t>O050049</t>
        </is>
      </c>
      <c r="C7903" s="25" t="n">
        <v>45949</v>
      </c>
      <c r="D7903" t="inlineStr">
        <is>
          <t>Beauty</t>
        </is>
      </c>
      <c r="E7903" t="inlineStr">
        <is>
          <t>South</t>
        </is>
      </c>
      <c r="F7903" t="inlineStr">
        <is>
          <t>Marketplace</t>
        </is>
      </c>
      <c r="G7903" t="inlineStr">
        <is>
          <t>Changed Mind</t>
        </is>
      </c>
      <c r="H7903" t="n">
        <v>1</v>
      </c>
      <c r="I7903" t="n">
        <v>206.8</v>
      </c>
    </row>
    <row r="7904">
      <c r="A7904" t="inlineStr">
        <is>
          <t>RET007924</t>
        </is>
      </c>
      <c r="B7904" t="inlineStr">
        <is>
          <t>O050050</t>
        </is>
      </c>
      <c r="C7904" s="25" t="n">
        <v>45949</v>
      </c>
      <c r="D7904" t="inlineStr">
        <is>
          <t>Fashion</t>
        </is>
      </c>
      <c r="E7904" t="inlineStr">
        <is>
          <t>North</t>
        </is>
      </c>
      <c r="F7904" t="inlineStr">
        <is>
          <t>Mobile App</t>
        </is>
      </c>
      <c r="G7904" t="inlineStr">
        <is>
          <t>Not Specified</t>
        </is>
      </c>
      <c r="H7904" t="n">
        <v>1</v>
      </c>
      <c r="I7904" t="n">
        <v>1516.02</v>
      </c>
    </row>
    <row r="7905">
      <c r="A7905" t="inlineStr">
        <is>
          <t>RET007925</t>
        </is>
      </c>
      <c r="B7905" t="inlineStr">
        <is>
          <t>O050059</t>
        </is>
      </c>
      <c r="C7905" s="25" t="n">
        <v>45949</v>
      </c>
      <c r="D7905" t="inlineStr">
        <is>
          <t>Fashion</t>
        </is>
      </c>
      <c r="E7905" t="inlineStr">
        <is>
          <t>North</t>
        </is>
      </c>
      <c r="F7905" t="inlineStr">
        <is>
          <t>Website</t>
        </is>
      </c>
      <c r="G7905" t="inlineStr">
        <is>
          <t>Size/Fit Issue</t>
        </is>
      </c>
      <c r="H7905" t="n">
        <v>2</v>
      </c>
      <c r="I7905" t="n">
        <v>511.7</v>
      </c>
    </row>
    <row r="7906">
      <c r="A7906" t="inlineStr">
        <is>
          <t>RET007926</t>
        </is>
      </c>
      <c r="B7906" t="inlineStr">
        <is>
          <t>O050060</t>
        </is>
      </c>
      <c r="C7906" s="25" t="n">
        <v>45949</v>
      </c>
      <c r="D7906" t="inlineStr">
        <is>
          <t>Fashion</t>
        </is>
      </c>
      <c r="E7906" t="inlineStr">
        <is>
          <t>South</t>
        </is>
      </c>
      <c r="F7906" t="inlineStr">
        <is>
          <t>Marketplace</t>
        </is>
      </c>
      <c r="G7906" t="inlineStr">
        <is>
          <t>Size/Fit Issue</t>
        </is>
      </c>
      <c r="H7906" t="n">
        <v>1</v>
      </c>
      <c r="I7906" t="n">
        <v>412.8</v>
      </c>
    </row>
    <row r="7907">
      <c r="A7907" t="inlineStr">
        <is>
          <t>RET007927</t>
        </is>
      </c>
      <c r="B7907" t="inlineStr">
        <is>
          <t>O050072</t>
        </is>
      </c>
      <c r="C7907" s="25" t="n">
        <v>45950</v>
      </c>
      <c r="D7907" t="inlineStr">
        <is>
          <t>Beauty</t>
        </is>
      </c>
      <c r="E7907" t="inlineStr">
        <is>
          <t>South</t>
        </is>
      </c>
      <c r="F7907" t="inlineStr">
        <is>
          <t>Website</t>
        </is>
      </c>
      <c r="G7907" t="inlineStr">
        <is>
          <t>Changed Mind</t>
        </is>
      </c>
      <c r="H7907" t="n">
        <v>1</v>
      </c>
      <c r="I7907" t="n">
        <v>368.93</v>
      </c>
    </row>
    <row r="7908">
      <c r="A7908" t="inlineStr">
        <is>
          <t>RET007928</t>
        </is>
      </c>
      <c r="B7908" t="inlineStr">
        <is>
          <t>O050086</t>
        </is>
      </c>
      <c r="C7908" s="25" t="n">
        <v>45950</v>
      </c>
      <c r="D7908" t="inlineStr">
        <is>
          <t>Sports</t>
        </is>
      </c>
      <c r="E7908" t="inlineStr">
        <is>
          <t>Central</t>
        </is>
      </c>
      <c r="F7908" t="inlineStr">
        <is>
          <t>Marketplace</t>
        </is>
      </c>
      <c r="G7908" t="inlineStr">
        <is>
          <t>Not as Described</t>
        </is>
      </c>
      <c r="H7908" t="n">
        <v>1</v>
      </c>
      <c r="I7908" t="n">
        <v>604.83</v>
      </c>
    </row>
    <row r="7909">
      <c r="A7909" t="inlineStr">
        <is>
          <t>RET007930</t>
        </is>
      </c>
      <c r="B7909" t="inlineStr">
        <is>
          <t>O050105</t>
        </is>
      </c>
      <c r="C7909" s="25" t="n">
        <v>45950</v>
      </c>
      <c r="D7909" t="inlineStr">
        <is>
          <t>Electronics</t>
        </is>
      </c>
      <c r="E7909" t="inlineStr">
        <is>
          <t>North</t>
        </is>
      </c>
      <c r="F7909" t="inlineStr">
        <is>
          <t>Website</t>
        </is>
      </c>
      <c r="G7909" t="inlineStr">
        <is>
          <t>Changed Mind</t>
        </is>
      </c>
      <c r="H7909" t="n">
        <v>1</v>
      </c>
      <c r="I7909" t="n">
        <v>7075.94</v>
      </c>
    </row>
    <row r="7910">
      <c r="A7910" t="inlineStr">
        <is>
          <t>RET007931</t>
        </is>
      </c>
      <c r="B7910" t="inlineStr">
        <is>
          <t>O050118</t>
        </is>
      </c>
      <c r="C7910" s="25" t="n">
        <v>45950</v>
      </c>
      <c r="D7910" t="inlineStr">
        <is>
          <t>Electronics</t>
        </is>
      </c>
      <c r="E7910" t="inlineStr">
        <is>
          <t>South</t>
        </is>
      </c>
      <c r="F7910" t="inlineStr">
        <is>
          <t>Marketplace</t>
        </is>
      </c>
      <c r="G7910" t="inlineStr">
        <is>
          <t>Changed Mind</t>
        </is>
      </c>
      <c r="H7910" t="n">
        <v>1</v>
      </c>
      <c r="I7910" t="n">
        <v>21700.19</v>
      </c>
    </row>
    <row r="7911">
      <c r="A7911" t="inlineStr">
        <is>
          <t>RET007932</t>
        </is>
      </c>
      <c r="B7911" t="inlineStr">
        <is>
          <t>O050121</t>
        </is>
      </c>
      <c r="C7911" s="25" t="n">
        <v>45950</v>
      </c>
      <c r="D7911" t="inlineStr">
        <is>
          <t>Home &amp; Kitchen</t>
        </is>
      </c>
      <c r="E7911" t="inlineStr">
        <is>
          <t>East</t>
        </is>
      </c>
      <c r="F7911" t="inlineStr">
        <is>
          <t>Website</t>
        </is>
      </c>
      <c r="G7911" t="inlineStr">
        <is>
          <t>Damaged in Transit</t>
        </is>
      </c>
      <c r="H7911" t="n">
        <v>1</v>
      </c>
      <c r="I7911" t="n">
        <v>1322.9</v>
      </c>
    </row>
    <row r="7912">
      <c r="A7912" t="inlineStr">
        <is>
          <t>RET007933</t>
        </is>
      </c>
      <c r="B7912" t="inlineStr">
        <is>
          <t>O050123</t>
        </is>
      </c>
      <c r="C7912" s="25" t="n">
        <v>45950</v>
      </c>
      <c r="D7912" t="inlineStr">
        <is>
          <t>Beauty</t>
        </is>
      </c>
      <c r="E7912" t="inlineStr">
        <is>
          <t>West</t>
        </is>
      </c>
      <c r="F7912" t="inlineStr">
        <is>
          <t>Marketplace</t>
        </is>
      </c>
      <c r="G7912" t="inlineStr">
        <is>
          <t>Defective Product</t>
        </is>
      </c>
      <c r="H7912" t="n">
        <v>1</v>
      </c>
      <c r="I7912" t="n">
        <v>283.11</v>
      </c>
    </row>
    <row r="7913">
      <c r="A7913" t="inlineStr">
        <is>
          <t>RET007934</t>
        </is>
      </c>
      <c r="B7913" t="inlineStr">
        <is>
          <t>O050131</t>
        </is>
      </c>
      <c r="C7913" s="25" t="n">
        <v>45950</v>
      </c>
      <c r="D7913" t="inlineStr">
        <is>
          <t>Electronics</t>
        </is>
      </c>
      <c r="E7913" t="inlineStr">
        <is>
          <t>South</t>
        </is>
      </c>
      <c r="F7913" t="inlineStr">
        <is>
          <t>Marketplace</t>
        </is>
      </c>
      <c r="G7913" t="inlineStr">
        <is>
          <t>Not as Described</t>
        </is>
      </c>
      <c r="H7913" t="n">
        <v>1</v>
      </c>
      <c r="I7913" t="n">
        <v>14276.74</v>
      </c>
    </row>
    <row r="7914">
      <c r="A7914" t="inlineStr">
        <is>
          <t>RET007935</t>
        </is>
      </c>
      <c r="B7914" t="inlineStr">
        <is>
          <t>O050136</t>
        </is>
      </c>
      <c r="C7914" s="25" t="n">
        <v>45950</v>
      </c>
      <c r="D7914" t="inlineStr">
        <is>
          <t>Fashion</t>
        </is>
      </c>
      <c r="E7914" t="inlineStr">
        <is>
          <t>South</t>
        </is>
      </c>
      <c r="F7914" t="inlineStr">
        <is>
          <t>Website</t>
        </is>
      </c>
      <c r="G7914" t="inlineStr">
        <is>
          <t>Not as Described</t>
        </is>
      </c>
      <c r="H7914" t="n">
        <v>1</v>
      </c>
      <c r="I7914" t="n">
        <v>2380.22</v>
      </c>
    </row>
    <row r="7915">
      <c r="A7915" t="inlineStr">
        <is>
          <t>RET007936</t>
        </is>
      </c>
      <c r="B7915" t="inlineStr">
        <is>
          <t>O050137</t>
        </is>
      </c>
      <c r="C7915" s="25" t="n">
        <v>45951</v>
      </c>
      <c r="D7915" t="inlineStr">
        <is>
          <t>Books</t>
        </is>
      </c>
      <c r="E7915" t="inlineStr">
        <is>
          <t>Central</t>
        </is>
      </c>
      <c r="F7915" t="inlineStr">
        <is>
          <t>Website</t>
        </is>
      </c>
      <c r="G7915" t="inlineStr">
        <is>
          <t>Not Specified</t>
        </is>
      </c>
      <c r="H7915" t="n">
        <v>1</v>
      </c>
      <c r="I7915" t="n">
        <v>504.73</v>
      </c>
    </row>
    <row r="7916">
      <c r="A7916" t="inlineStr">
        <is>
          <t>RET007937</t>
        </is>
      </c>
      <c r="B7916" t="inlineStr">
        <is>
          <t>O050140</t>
        </is>
      </c>
      <c r="C7916" s="25" t="n">
        <v>45951</v>
      </c>
      <c r="D7916" t="inlineStr">
        <is>
          <t>Fashion</t>
        </is>
      </c>
      <c r="E7916" t="inlineStr">
        <is>
          <t>South</t>
        </is>
      </c>
      <c r="F7916" t="inlineStr">
        <is>
          <t>Marketplace</t>
        </is>
      </c>
      <c r="G7916" t="inlineStr">
        <is>
          <t>Wrong Item Delivered</t>
        </is>
      </c>
      <c r="H7916" t="n">
        <v>3</v>
      </c>
      <c r="I7916" t="n">
        <v>3472.91</v>
      </c>
    </row>
    <row r="7917">
      <c r="A7917" t="inlineStr">
        <is>
          <t>RET007938</t>
        </is>
      </c>
      <c r="B7917" t="inlineStr">
        <is>
          <t>O050151</t>
        </is>
      </c>
      <c r="C7917" s="25" t="n">
        <v>45951</v>
      </c>
      <c r="D7917" t="inlineStr">
        <is>
          <t>Sports</t>
        </is>
      </c>
      <c r="E7917" t="inlineStr">
        <is>
          <t>North</t>
        </is>
      </c>
      <c r="F7917" t="inlineStr">
        <is>
          <t>Website</t>
        </is>
      </c>
      <c r="G7917" t="inlineStr">
        <is>
          <t>Changed Mind</t>
        </is>
      </c>
      <c r="H7917" t="n">
        <v>1</v>
      </c>
      <c r="I7917" t="n">
        <v>1595.47</v>
      </c>
    </row>
    <row r="7918">
      <c r="A7918" t="inlineStr">
        <is>
          <t>RET007939</t>
        </is>
      </c>
      <c r="B7918" t="inlineStr">
        <is>
          <t>O050155</t>
        </is>
      </c>
      <c r="C7918" s="25" t="n">
        <v>45951</v>
      </c>
      <c r="D7918" t="inlineStr">
        <is>
          <t>Home &amp; Kitchen</t>
        </is>
      </c>
      <c r="E7918" t="inlineStr">
        <is>
          <t>West</t>
        </is>
      </c>
      <c r="F7918" t="inlineStr">
        <is>
          <t>Website</t>
        </is>
      </c>
      <c r="G7918" t="inlineStr">
        <is>
          <t>Changed Mind</t>
        </is>
      </c>
      <c r="H7918" t="n">
        <v>1</v>
      </c>
      <c r="I7918" t="n">
        <v>3554.19</v>
      </c>
    </row>
    <row r="7919">
      <c r="A7919" t="inlineStr">
        <is>
          <t>RET007940</t>
        </is>
      </c>
      <c r="B7919" t="inlineStr">
        <is>
          <t>O050171</t>
        </is>
      </c>
      <c r="C7919" s="25" t="n">
        <v>45951</v>
      </c>
      <c r="D7919" t="inlineStr">
        <is>
          <t>Grocery</t>
        </is>
      </c>
      <c r="E7919" t="inlineStr">
        <is>
          <t>North</t>
        </is>
      </c>
      <c r="F7919" t="inlineStr">
        <is>
          <t>Marketplace</t>
        </is>
      </c>
      <c r="G7919" t="inlineStr">
        <is>
          <t>Wrong Item Delivered</t>
        </is>
      </c>
      <c r="H7919" t="n">
        <v>2</v>
      </c>
      <c r="I7919" t="n">
        <v>673.1900000000001</v>
      </c>
    </row>
    <row r="7920">
      <c r="A7920" t="inlineStr">
        <is>
          <t>RET007941</t>
        </is>
      </c>
      <c r="B7920" t="inlineStr">
        <is>
          <t>O050173</t>
        </is>
      </c>
      <c r="C7920" s="25" t="n">
        <v>45951</v>
      </c>
      <c r="D7920" t="inlineStr">
        <is>
          <t>Electronics</t>
        </is>
      </c>
      <c r="E7920" t="inlineStr">
        <is>
          <t>South</t>
        </is>
      </c>
      <c r="F7920" t="inlineStr">
        <is>
          <t>Mobile App</t>
        </is>
      </c>
      <c r="G7920" t="inlineStr">
        <is>
          <t>Not as Described</t>
        </is>
      </c>
      <c r="H7920" t="n">
        <v>1</v>
      </c>
      <c r="I7920" t="n">
        <v>20558.08</v>
      </c>
    </row>
    <row r="7921">
      <c r="A7921" t="inlineStr">
        <is>
          <t>RET007942</t>
        </is>
      </c>
      <c r="B7921" t="inlineStr">
        <is>
          <t>O050185</t>
        </is>
      </c>
      <c r="C7921" s="25" t="n">
        <v>45951</v>
      </c>
      <c r="D7921" t="inlineStr">
        <is>
          <t>Fashion</t>
        </is>
      </c>
      <c r="E7921" t="inlineStr">
        <is>
          <t>West</t>
        </is>
      </c>
      <c r="F7921" t="inlineStr">
        <is>
          <t>Mobile App</t>
        </is>
      </c>
      <c r="G7921" t="inlineStr">
        <is>
          <t>Size/Fit Issue</t>
        </is>
      </c>
      <c r="H7921" t="n">
        <v>1</v>
      </c>
      <c r="I7921" t="n">
        <v>507.27</v>
      </c>
    </row>
    <row r="7922">
      <c r="A7922" t="inlineStr">
        <is>
          <t>RET007943</t>
        </is>
      </c>
      <c r="B7922" t="inlineStr">
        <is>
          <t>O050188</t>
        </is>
      </c>
      <c r="C7922" s="25" t="n">
        <v>45951</v>
      </c>
      <c r="D7922" t="inlineStr">
        <is>
          <t>Grocery</t>
        </is>
      </c>
      <c r="E7922" t="inlineStr">
        <is>
          <t>West</t>
        </is>
      </c>
      <c r="F7922" t="inlineStr">
        <is>
          <t>Website</t>
        </is>
      </c>
      <c r="G7922" t="inlineStr">
        <is>
          <t>Defective Product</t>
        </is>
      </c>
      <c r="H7922" t="n">
        <v>1</v>
      </c>
      <c r="I7922" t="n">
        <v>486.34</v>
      </c>
    </row>
    <row r="7923">
      <c r="A7923" t="inlineStr">
        <is>
          <t>RET007944</t>
        </is>
      </c>
      <c r="B7923" t="inlineStr">
        <is>
          <t>O050193</t>
        </is>
      </c>
      <c r="C7923" s="25" t="n">
        <v>45951</v>
      </c>
      <c r="D7923" t="inlineStr">
        <is>
          <t>Fashion</t>
        </is>
      </c>
      <c r="E7923" t="inlineStr">
        <is>
          <t>North</t>
        </is>
      </c>
      <c r="F7923" t="inlineStr">
        <is>
          <t>Website</t>
        </is>
      </c>
      <c r="G7923" t="inlineStr">
        <is>
          <t>Size/Fit Issue</t>
        </is>
      </c>
      <c r="H7923" t="n">
        <v>2</v>
      </c>
      <c r="I7923" t="n">
        <v>3553.16</v>
      </c>
    </row>
    <row r="7924">
      <c r="A7924" t="inlineStr">
        <is>
          <t>RET007945</t>
        </is>
      </c>
      <c r="B7924" t="inlineStr">
        <is>
          <t>O050198</t>
        </is>
      </c>
      <c r="C7924" s="25" t="n">
        <v>45951</v>
      </c>
      <c r="D7924" t="inlineStr">
        <is>
          <t>Fashion</t>
        </is>
      </c>
      <c r="E7924" t="inlineStr">
        <is>
          <t>West</t>
        </is>
      </c>
      <c r="F7924" t="inlineStr">
        <is>
          <t>Mobile App</t>
        </is>
      </c>
      <c r="G7924" t="inlineStr">
        <is>
          <t>Size/Fit Issue</t>
        </is>
      </c>
      <c r="H7924" t="n">
        <v>1</v>
      </c>
      <c r="I7924" t="n">
        <v>1184.57</v>
      </c>
    </row>
    <row r="7925">
      <c r="A7925" t="inlineStr">
        <is>
          <t>RET007946</t>
        </is>
      </c>
      <c r="B7925" t="inlineStr">
        <is>
          <t>O050202</t>
        </is>
      </c>
      <c r="C7925" s="25" t="n">
        <v>45951</v>
      </c>
      <c r="D7925" t="inlineStr">
        <is>
          <t>Fashion</t>
        </is>
      </c>
      <c r="E7925" t="inlineStr">
        <is>
          <t>North</t>
        </is>
      </c>
      <c r="F7925" t="inlineStr">
        <is>
          <t>Marketplace</t>
        </is>
      </c>
      <c r="G7925" t="inlineStr">
        <is>
          <t>Not as Described</t>
        </is>
      </c>
      <c r="H7925" t="n">
        <v>1</v>
      </c>
      <c r="I7925" t="n">
        <v>844.89</v>
      </c>
    </row>
    <row r="7926">
      <c r="A7926" t="inlineStr">
        <is>
          <t>RET007947</t>
        </is>
      </c>
      <c r="B7926" t="inlineStr">
        <is>
          <t>O050207</t>
        </is>
      </c>
      <c r="C7926" s="25" t="n">
        <v>45951</v>
      </c>
      <c r="D7926" t="inlineStr">
        <is>
          <t>Home &amp; Kitchen</t>
        </is>
      </c>
      <c r="E7926" t="inlineStr">
        <is>
          <t>West</t>
        </is>
      </c>
      <c r="F7926" t="inlineStr">
        <is>
          <t>Marketplace</t>
        </is>
      </c>
      <c r="G7926" t="inlineStr">
        <is>
          <t>Defective Product</t>
        </is>
      </c>
      <c r="H7926" t="n">
        <v>1</v>
      </c>
      <c r="I7926" t="n">
        <v>2539.7</v>
      </c>
    </row>
    <row r="7927">
      <c r="A7927" t="inlineStr">
        <is>
          <t>RET007948</t>
        </is>
      </c>
      <c r="B7927" t="inlineStr">
        <is>
          <t>O050219</t>
        </is>
      </c>
      <c r="C7927" s="25" t="n">
        <v>45952</v>
      </c>
      <c r="D7927" t="inlineStr">
        <is>
          <t>Fashion</t>
        </is>
      </c>
      <c r="E7927" t="inlineStr">
        <is>
          <t>West</t>
        </is>
      </c>
      <c r="F7927" t="inlineStr">
        <is>
          <t>Mobile App</t>
        </is>
      </c>
      <c r="G7927" t="inlineStr">
        <is>
          <t>Size/Fit Issue</t>
        </is>
      </c>
      <c r="H7927" t="n">
        <v>1</v>
      </c>
      <c r="I7927" t="n">
        <v>976.9</v>
      </c>
    </row>
    <row r="7928">
      <c r="A7928" t="inlineStr">
        <is>
          <t>RET007949</t>
        </is>
      </c>
      <c r="B7928" t="inlineStr">
        <is>
          <t>O050225</t>
        </is>
      </c>
      <c r="C7928" s="25" t="n">
        <v>45952</v>
      </c>
      <c r="D7928" t="inlineStr">
        <is>
          <t>Beauty</t>
        </is>
      </c>
      <c r="E7928" t="inlineStr">
        <is>
          <t>East</t>
        </is>
      </c>
      <c r="F7928" t="inlineStr">
        <is>
          <t>Marketplace</t>
        </is>
      </c>
      <c r="G7928" t="inlineStr">
        <is>
          <t>Not as Described</t>
        </is>
      </c>
      <c r="H7928" t="n">
        <v>2</v>
      </c>
      <c r="I7928" t="n">
        <v>292.46</v>
      </c>
    </row>
    <row r="7929">
      <c r="A7929" t="inlineStr">
        <is>
          <t>RET007950</t>
        </is>
      </c>
      <c r="B7929" t="inlineStr">
        <is>
          <t>O050230</t>
        </is>
      </c>
      <c r="C7929" s="25" t="n">
        <v>45952</v>
      </c>
      <c r="D7929" t="inlineStr">
        <is>
          <t>Fashion</t>
        </is>
      </c>
      <c r="E7929" t="inlineStr">
        <is>
          <t>South</t>
        </is>
      </c>
      <c r="F7929" t="inlineStr">
        <is>
          <t>Marketplace</t>
        </is>
      </c>
      <c r="G7929" t="inlineStr">
        <is>
          <t>Size/Fit Issue</t>
        </is>
      </c>
      <c r="H7929" t="n">
        <v>2</v>
      </c>
      <c r="I7929" t="n">
        <v>939.37</v>
      </c>
    </row>
    <row r="7930">
      <c r="A7930" t="inlineStr">
        <is>
          <t>RET007951</t>
        </is>
      </c>
      <c r="B7930" t="inlineStr">
        <is>
          <t>O050234</t>
        </is>
      </c>
      <c r="C7930" s="25" t="n">
        <v>45952</v>
      </c>
      <c r="D7930" t="inlineStr">
        <is>
          <t>Fashion</t>
        </is>
      </c>
      <c r="E7930" t="inlineStr">
        <is>
          <t>South</t>
        </is>
      </c>
      <c r="F7930" t="inlineStr">
        <is>
          <t>Marketplace</t>
        </is>
      </c>
      <c r="G7930" t="inlineStr">
        <is>
          <t>Size/Fit Issue</t>
        </is>
      </c>
      <c r="H7930" t="n">
        <v>1</v>
      </c>
      <c r="I7930" t="n">
        <v>769.23</v>
      </c>
    </row>
    <row r="7931">
      <c r="A7931" t="inlineStr">
        <is>
          <t>RET007952</t>
        </is>
      </c>
      <c r="B7931" t="inlineStr">
        <is>
          <t>O050237</t>
        </is>
      </c>
      <c r="C7931" s="25" t="n">
        <v>45952</v>
      </c>
      <c r="D7931" t="inlineStr">
        <is>
          <t>Electronics</t>
        </is>
      </c>
      <c r="E7931" t="inlineStr">
        <is>
          <t>East</t>
        </is>
      </c>
      <c r="F7931" t="inlineStr">
        <is>
          <t>Website</t>
        </is>
      </c>
      <c r="G7931" t="inlineStr">
        <is>
          <t>Size/Fit Issue</t>
        </is>
      </c>
      <c r="H7931" t="n">
        <v>1</v>
      </c>
      <c r="I7931" t="n">
        <v>6011.7</v>
      </c>
    </row>
    <row r="7932">
      <c r="A7932" t="inlineStr">
        <is>
          <t>RET007953</t>
        </is>
      </c>
      <c r="B7932" t="inlineStr">
        <is>
          <t>O050255</t>
        </is>
      </c>
      <c r="C7932" s="25" t="n">
        <v>45952</v>
      </c>
      <c r="D7932" t="inlineStr">
        <is>
          <t>Electronics</t>
        </is>
      </c>
      <c r="E7932" t="inlineStr">
        <is>
          <t>South</t>
        </is>
      </c>
      <c r="F7932" t="inlineStr">
        <is>
          <t>Mobile App</t>
        </is>
      </c>
      <c r="G7932" t="inlineStr">
        <is>
          <t>Not as Described</t>
        </is>
      </c>
      <c r="H7932" t="n">
        <v>1</v>
      </c>
      <c r="I7932" t="n">
        <v>15462.72</v>
      </c>
    </row>
    <row r="7933">
      <c r="A7933" t="inlineStr">
        <is>
          <t>RET007954</t>
        </is>
      </c>
      <c r="B7933" t="inlineStr">
        <is>
          <t>O050257</t>
        </is>
      </c>
      <c r="C7933" s="25" t="n">
        <v>45952</v>
      </c>
      <c r="D7933" t="inlineStr">
        <is>
          <t>Fashion</t>
        </is>
      </c>
      <c r="E7933" t="inlineStr">
        <is>
          <t>West</t>
        </is>
      </c>
      <c r="F7933" t="inlineStr">
        <is>
          <t>Retail Store</t>
        </is>
      </c>
      <c r="G7933" t="inlineStr">
        <is>
          <t>Size/Fit Issue</t>
        </is>
      </c>
      <c r="H7933" t="n">
        <v>1</v>
      </c>
      <c r="I7933" t="n">
        <v>458.76</v>
      </c>
    </row>
    <row r="7934">
      <c r="A7934" t="inlineStr">
        <is>
          <t>RET007955</t>
        </is>
      </c>
      <c r="B7934" t="inlineStr">
        <is>
          <t>O050264</t>
        </is>
      </c>
      <c r="C7934" s="25" t="n">
        <v>45952</v>
      </c>
      <c r="D7934" t="inlineStr">
        <is>
          <t>Home &amp; Kitchen</t>
        </is>
      </c>
      <c r="E7934" t="inlineStr">
        <is>
          <t>North</t>
        </is>
      </c>
      <c r="F7934" t="inlineStr">
        <is>
          <t>Marketplace</t>
        </is>
      </c>
      <c r="G7934" t="inlineStr">
        <is>
          <t>Damaged in Transit</t>
        </is>
      </c>
      <c r="H7934" t="n">
        <v>2</v>
      </c>
      <c r="I7934" t="n">
        <v>1864.14</v>
      </c>
    </row>
    <row r="7935">
      <c r="A7935" t="inlineStr">
        <is>
          <t>RET007956</t>
        </is>
      </c>
      <c r="B7935" t="inlineStr">
        <is>
          <t>O050270</t>
        </is>
      </c>
      <c r="C7935" s="25" t="n">
        <v>45952</v>
      </c>
      <c r="D7935" t="inlineStr">
        <is>
          <t>Electronics</t>
        </is>
      </c>
      <c r="E7935" t="inlineStr">
        <is>
          <t>South</t>
        </is>
      </c>
      <c r="F7935" t="inlineStr">
        <is>
          <t>Mobile App</t>
        </is>
      </c>
      <c r="G7935" t="inlineStr">
        <is>
          <t>Wrong Item Delivered</t>
        </is>
      </c>
      <c r="H7935" t="n">
        <v>1</v>
      </c>
      <c r="I7935" t="n">
        <v>14276.74</v>
      </c>
    </row>
    <row r="7936">
      <c r="A7936" t="inlineStr">
        <is>
          <t>RET007957</t>
        </is>
      </c>
      <c r="B7936" t="inlineStr">
        <is>
          <t>O050272</t>
        </is>
      </c>
      <c r="C7936" s="25" t="n">
        <v>45952</v>
      </c>
      <c r="D7936" t="inlineStr">
        <is>
          <t>Electronics</t>
        </is>
      </c>
      <c r="E7936" t="inlineStr">
        <is>
          <t>South</t>
        </is>
      </c>
      <c r="F7936" t="inlineStr">
        <is>
          <t>Website</t>
        </is>
      </c>
      <c r="G7936" t="inlineStr">
        <is>
          <t>Damaged in Transit</t>
        </is>
      </c>
      <c r="H7936" t="n">
        <v>2</v>
      </c>
      <c r="I7936" t="n">
        <v>2898.9</v>
      </c>
    </row>
    <row r="7937">
      <c r="A7937" t="inlineStr">
        <is>
          <t>RET007958</t>
        </is>
      </c>
      <c r="B7937" t="inlineStr">
        <is>
          <t>O050275</t>
        </is>
      </c>
      <c r="C7937" s="25" t="n">
        <v>45952</v>
      </c>
      <c r="D7937" t="inlineStr">
        <is>
          <t>Home &amp; Kitchen</t>
        </is>
      </c>
      <c r="E7937" t="inlineStr">
        <is>
          <t>North</t>
        </is>
      </c>
      <c r="F7937" t="inlineStr">
        <is>
          <t>Website</t>
        </is>
      </c>
      <c r="G7937" t="inlineStr">
        <is>
          <t>Not as Described</t>
        </is>
      </c>
      <c r="H7937" t="n">
        <v>1</v>
      </c>
      <c r="I7937" t="n">
        <v>3207.65</v>
      </c>
    </row>
    <row r="7938">
      <c r="A7938" t="inlineStr">
        <is>
          <t>RET007959</t>
        </is>
      </c>
      <c r="B7938" t="inlineStr">
        <is>
          <t>O050282</t>
        </is>
      </c>
      <c r="C7938" s="25" t="n">
        <v>45952</v>
      </c>
      <c r="D7938" t="inlineStr">
        <is>
          <t>Books</t>
        </is>
      </c>
      <c r="E7938" t="inlineStr">
        <is>
          <t>East</t>
        </is>
      </c>
      <c r="F7938" t="inlineStr">
        <is>
          <t>Website</t>
        </is>
      </c>
      <c r="G7938" t="inlineStr">
        <is>
          <t>Damaged in Transit</t>
        </is>
      </c>
      <c r="H7938" t="n">
        <v>1</v>
      </c>
      <c r="I7938" t="n">
        <v>504.73</v>
      </c>
    </row>
    <row r="7939">
      <c r="A7939" t="inlineStr">
        <is>
          <t>RET007960</t>
        </is>
      </c>
      <c r="B7939" t="inlineStr">
        <is>
          <t>O050290</t>
        </is>
      </c>
      <c r="C7939" s="25" t="n">
        <v>45952</v>
      </c>
      <c r="D7939" t="inlineStr">
        <is>
          <t>Grocery</t>
        </is>
      </c>
      <c r="E7939" t="inlineStr">
        <is>
          <t>South</t>
        </is>
      </c>
      <c r="F7939" t="inlineStr">
        <is>
          <t>Mobile App</t>
        </is>
      </c>
      <c r="G7939" t="inlineStr">
        <is>
          <t>Wrong Item Delivered</t>
        </is>
      </c>
      <c r="H7939" t="n">
        <v>3</v>
      </c>
      <c r="I7939" t="n">
        <v>1077.6</v>
      </c>
    </row>
    <row r="7940">
      <c r="A7940" t="inlineStr">
        <is>
          <t>RET007961</t>
        </is>
      </c>
      <c r="B7940" t="inlineStr">
        <is>
          <t>O050293</t>
        </is>
      </c>
      <c r="C7940" s="25" t="n">
        <v>45952</v>
      </c>
      <c r="D7940" t="inlineStr">
        <is>
          <t>Fashion</t>
        </is>
      </c>
      <c r="E7940" t="inlineStr">
        <is>
          <t>Central</t>
        </is>
      </c>
      <c r="F7940" t="inlineStr">
        <is>
          <t>Website</t>
        </is>
      </c>
      <c r="G7940" t="inlineStr">
        <is>
          <t>Size/Fit Issue</t>
        </is>
      </c>
      <c r="H7940" t="n">
        <v>1</v>
      </c>
      <c r="I7940" t="n">
        <v>553.83</v>
      </c>
    </row>
    <row r="7941">
      <c r="A7941" t="inlineStr">
        <is>
          <t>RET007962</t>
        </is>
      </c>
      <c r="B7941" t="inlineStr">
        <is>
          <t>O050299</t>
        </is>
      </c>
      <c r="C7941" s="25" t="n">
        <v>45952</v>
      </c>
      <c r="D7941" t="inlineStr">
        <is>
          <t>Fashion</t>
        </is>
      </c>
      <c r="E7941" t="inlineStr">
        <is>
          <t>North</t>
        </is>
      </c>
      <c r="F7941" t="inlineStr">
        <is>
          <t>Website</t>
        </is>
      </c>
      <c r="G7941" t="inlineStr">
        <is>
          <t>Wrong Item Delivered</t>
        </is>
      </c>
      <c r="H7941" t="n">
        <v>2</v>
      </c>
      <c r="I7941" t="n">
        <v>935.91</v>
      </c>
    </row>
    <row r="7942">
      <c r="A7942" t="inlineStr">
        <is>
          <t>RET007963</t>
        </is>
      </c>
      <c r="B7942" t="inlineStr">
        <is>
          <t>O050300</t>
        </is>
      </c>
      <c r="C7942" s="25" t="n">
        <v>45952</v>
      </c>
      <c r="D7942" t="inlineStr">
        <is>
          <t>Beauty</t>
        </is>
      </c>
      <c r="E7942" t="inlineStr">
        <is>
          <t>North</t>
        </is>
      </c>
      <c r="F7942" t="inlineStr">
        <is>
          <t>Website</t>
        </is>
      </c>
      <c r="G7942" t="inlineStr">
        <is>
          <t>Wrong Item Delivered</t>
        </is>
      </c>
      <c r="H7942" t="n">
        <v>2</v>
      </c>
      <c r="I7942" t="n">
        <v>843.97</v>
      </c>
    </row>
    <row r="7943">
      <c r="A7943" t="inlineStr">
        <is>
          <t>RET007964</t>
        </is>
      </c>
      <c r="B7943" t="inlineStr">
        <is>
          <t>O050313</t>
        </is>
      </c>
      <c r="C7943" s="25" t="n">
        <v>45953</v>
      </c>
      <c r="D7943" t="inlineStr">
        <is>
          <t>Electronics</t>
        </is>
      </c>
      <c r="E7943" t="inlineStr">
        <is>
          <t>East</t>
        </is>
      </c>
      <c r="F7943" t="inlineStr">
        <is>
          <t>Website</t>
        </is>
      </c>
      <c r="G7943" t="inlineStr">
        <is>
          <t>Defective Product</t>
        </is>
      </c>
      <c r="H7943" t="n">
        <v>1</v>
      </c>
      <c r="I7943" t="n">
        <v>13927.38</v>
      </c>
    </row>
    <row r="7944">
      <c r="A7944" t="inlineStr">
        <is>
          <t>RET007965</t>
        </is>
      </c>
      <c r="B7944" t="inlineStr">
        <is>
          <t>O050316</t>
        </is>
      </c>
      <c r="C7944" s="25" t="n">
        <v>45953</v>
      </c>
      <c r="D7944" t="inlineStr">
        <is>
          <t>Books</t>
        </is>
      </c>
      <c r="E7944" t="inlineStr">
        <is>
          <t>South</t>
        </is>
      </c>
      <c r="F7944" t="inlineStr">
        <is>
          <t>Mobile App</t>
        </is>
      </c>
      <c r="G7944" t="inlineStr">
        <is>
          <t>Changed Mind</t>
        </is>
      </c>
      <c r="H7944" t="n">
        <v>1</v>
      </c>
      <c r="I7944" t="n">
        <v>467.95</v>
      </c>
    </row>
    <row r="7945">
      <c r="A7945" t="inlineStr">
        <is>
          <t>RET007966</t>
        </is>
      </c>
      <c r="B7945" t="inlineStr">
        <is>
          <t>O050317</t>
        </is>
      </c>
      <c r="C7945" s="25" t="n">
        <v>45953</v>
      </c>
      <c r="D7945" t="inlineStr">
        <is>
          <t>Fashion</t>
        </is>
      </c>
      <c r="E7945" t="inlineStr">
        <is>
          <t>South</t>
        </is>
      </c>
      <c r="F7945" t="inlineStr">
        <is>
          <t>Mobile App</t>
        </is>
      </c>
      <c r="G7945" t="inlineStr">
        <is>
          <t>Damaged in Transit</t>
        </is>
      </c>
      <c r="H7945" t="n">
        <v>1</v>
      </c>
      <c r="I7945" t="n">
        <v>894.59</v>
      </c>
    </row>
    <row r="7946">
      <c r="A7946" t="inlineStr">
        <is>
          <t>RET007967</t>
        </is>
      </c>
      <c r="B7946" t="inlineStr">
        <is>
          <t>O050323</t>
        </is>
      </c>
      <c r="C7946" s="25" t="n">
        <v>45953</v>
      </c>
      <c r="D7946" t="inlineStr">
        <is>
          <t>Electronics</t>
        </is>
      </c>
      <c r="E7946" t="inlineStr">
        <is>
          <t>West</t>
        </is>
      </c>
      <c r="F7946" t="inlineStr">
        <is>
          <t>Marketplace</t>
        </is>
      </c>
      <c r="G7946" t="inlineStr">
        <is>
          <t>Not as Described</t>
        </is>
      </c>
      <c r="H7946" t="n">
        <v>1</v>
      </c>
      <c r="I7946" t="n">
        <v>11845.79</v>
      </c>
    </row>
    <row r="7947">
      <c r="A7947" t="inlineStr">
        <is>
          <t>RET007968</t>
        </is>
      </c>
      <c r="B7947" t="inlineStr">
        <is>
          <t>O050335</t>
        </is>
      </c>
      <c r="C7947" s="25" t="n">
        <v>45953</v>
      </c>
      <c r="D7947" t="inlineStr">
        <is>
          <t>Electronics</t>
        </is>
      </c>
      <c r="E7947" t="inlineStr">
        <is>
          <t>East</t>
        </is>
      </c>
      <c r="F7947" t="inlineStr">
        <is>
          <t>Mobile App</t>
        </is>
      </c>
      <c r="G7947" t="inlineStr">
        <is>
          <t>Defective Product</t>
        </is>
      </c>
      <c r="H7947" t="n">
        <v>1</v>
      </c>
      <c r="I7947" t="n">
        <v>4807.33</v>
      </c>
    </row>
    <row r="7948">
      <c r="A7948" t="inlineStr">
        <is>
          <t>RET007969</t>
        </is>
      </c>
      <c r="B7948" t="inlineStr">
        <is>
          <t>O050339</t>
        </is>
      </c>
      <c r="C7948" s="25" t="n">
        <v>45953</v>
      </c>
      <c r="D7948" t="inlineStr">
        <is>
          <t>Fashion</t>
        </is>
      </c>
      <c r="E7948" t="inlineStr">
        <is>
          <t>North</t>
        </is>
      </c>
      <c r="F7948" t="inlineStr">
        <is>
          <t>Mobile App</t>
        </is>
      </c>
      <c r="G7948" t="inlineStr">
        <is>
          <t>Size/Fit Issue</t>
        </is>
      </c>
      <c r="H7948" t="n">
        <v>1</v>
      </c>
      <c r="I7948" t="n">
        <v>563.62</v>
      </c>
    </row>
    <row r="7949">
      <c r="A7949" t="inlineStr">
        <is>
          <t>RET007970</t>
        </is>
      </c>
      <c r="B7949" t="inlineStr">
        <is>
          <t>O050343</t>
        </is>
      </c>
      <c r="C7949" s="25" t="n">
        <v>45953</v>
      </c>
      <c r="D7949" t="inlineStr">
        <is>
          <t>Fashion</t>
        </is>
      </c>
      <c r="E7949" t="inlineStr">
        <is>
          <t>North</t>
        </is>
      </c>
      <c r="F7949" t="inlineStr">
        <is>
          <t>Marketplace</t>
        </is>
      </c>
      <c r="G7949" t="inlineStr">
        <is>
          <t>Not as Described</t>
        </is>
      </c>
      <c r="H7949" t="n">
        <v>1</v>
      </c>
      <c r="I7949" t="n">
        <v>3174.01</v>
      </c>
    </row>
    <row r="7950">
      <c r="A7950" t="inlineStr">
        <is>
          <t>RET007971</t>
        </is>
      </c>
      <c r="B7950" t="inlineStr">
        <is>
          <t>O050343</t>
        </is>
      </c>
      <c r="C7950" s="25" t="n">
        <v>45953</v>
      </c>
      <c r="D7950" t="inlineStr">
        <is>
          <t>Beauty</t>
        </is>
      </c>
      <c r="E7950" t="inlineStr">
        <is>
          <t>North</t>
        </is>
      </c>
      <c r="F7950" t="inlineStr">
        <is>
          <t>Marketplace</t>
        </is>
      </c>
      <c r="G7950" t="inlineStr">
        <is>
          <t>Wrong Item Delivered</t>
        </is>
      </c>
      <c r="H7950" t="n">
        <v>1</v>
      </c>
      <c r="I7950" t="n">
        <v>210.53</v>
      </c>
    </row>
    <row r="7951">
      <c r="A7951" t="inlineStr">
        <is>
          <t>RET007972</t>
        </is>
      </c>
      <c r="B7951" t="inlineStr">
        <is>
          <t>O050348</t>
        </is>
      </c>
      <c r="C7951" s="25" t="n">
        <v>45953</v>
      </c>
      <c r="D7951" t="inlineStr">
        <is>
          <t>Electronics</t>
        </is>
      </c>
      <c r="E7951" t="inlineStr">
        <is>
          <t>Central</t>
        </is>
      </c>
      <c r="F7951" t="inlineStr">
        <is>
          <t>Mobile App</t>
        </is>
      </c>
      <c r="G7951" t="inlineStr">
        <is>
          <t>Defective Product</t>
        </is>
      </c>
      <c r="H7951" t="n">
        <v>1</v>
      </c>
      <c r="I7951" t="n">
        <v>9493.26</v>
      </c>
    </row>
    <row r="7952">
      <c r="A7952" t="inlineStr">
        <is>
          <t>RET007973</t>
        </is>
      </c>
      <c r="B7952" t="inlineStr">
        <is>
          <t>O050363</t>
        </is>
      </c>
      <c r="C7952" s="25" t="n">
        <v>45953</v>
      </c>
      <c r="D7952" t="inlineStr">
        <is>
          <t>Fashion</t>
        </is>
      </c>
      <c r="E7952" t="inlineStr">
        <is>
          <t>South</t>
        </is>
      </c>
      <c r="F7952" t="inlineStr">
        <is>
          <t>Retail Store</t>
        </is>
      </c>
      <c r="G7952" t="inlineStr">
        <is>
          <t>Size/Fit Issue</t>
        </is>
      </c>
      <c r="H7952" t="n">
        <v>1</v>
      </c>
      <c r="I7952" t="n">
        <v>2660.25</v>
      </c>
    </row>
    <row r="7953">
      <c r="A7953" t="inlineStr">
        <is>
          <t>RET007974</t>
        </is>
      </c>
      <c r="B7953" t="inlineStr">
        <is>
          <t>O050372</t>
        </is>
      </c>
      <c r="C7953" s="25" t="n">
        <v>45953</v>
      </c>
      <c r="D7953" t="inlineStr">
        <is>
          <t>Beauty</t>
        </is>
      </c>
      <c r="E7953" t="inlineStr">
        <is>
          <t>North</t>
        </is>
      </c>
      <c r="F7953" t="inlineStr">
        <is>
          <t>Website</t>
        </is>
      </c>
      <c r="G7953" t="inlineStr">
        <is>
          <t>Damaged in Transit</t>
        </is>
      </c>
      <c r="H7953" t="n">
        <v>1</v>
      </c>
      <c r="I7953" t="n">
        <v>882.64</v>
      </c>
    </row>
    <row r="7954">
      <c r="A7954" t="inlineStr">
        <is>
          <t>RET007975</t>
        </is>
      </c>
      <c r="B7954" t="inlineStr">
        <is>
          <t>O050376</t>
        </is>
      </c>
      <c r="C7954" s="25" t="n">
        <v>45953</v>
      </c>
      <c r="D7954" t="inlineStr">
        <is>
          <t>Fashion</t>
        </is>
      </c>
      <c r="E7954" t="inlineStr">
        <is>
          <t>West</t>
        </is>
      </c>
      <c r="F7954" t="inlineStr">
        <is>
          <t>Marketplace</t>
        </is>
      </c>
      <c r="G7954" t="inlineStr">
        <is>
          <t>Defective Product</t>
        </is>
      </c>
      <c r="H7954" t="n">
        <v>1</v>
      </c>
      <c r="I7954" t="n">
        <v>2240.21</v>
      </c>
    </row>
    <row r="7955">
      <c r="A7955" t="inlineStr">
        <is>
          <t>RET007976</t>
        </is>
      </c>
      <c r="B7955" t="inlineStr">
        <is>
          <t>O050382</t>
        </is>
      </c>
      <c r="C7955" s="25" t="n">
        <v>45954</v>
      </c>
      <c r="D7955" t="inlineStr">
        <is>
          <t>Beauty</t>
        </is>
      </c>
      <c r="E7955" t="inlineStr">
        <is>
          <t>South</t>
        </is>
      </c>
      <c r="F7955" t="inlineStr">
        <is>
          <t>Mobile App</t>
        </is>
      </c>
      <c r="G7955" t="inlineStr">
        <is>
          <t>Defective Product</t>
        </is>
      </c>
      <c r="H7955" t="n">
        <v>1</v>
      </c>
      <c r="I7955" t="n">
        <v>194.2</v>
      </c>
    </row>
    <row r="7956">
      <c r="A7956" t="inlineStr">
        <is>
          <t>RET007977</t>
        </is>
      </c>
      <c r="B7956" t="inlineStr">
        <is>
          <t>O050394</t>
        </is>
      </c>
      <c r="C7956" s="25" t="n">
        <v>45954</v>
      </c>
      <c r="D7956" t="inlineStr">
        <is>
          <t>Electronics</t>
        </is>
      </c>
      <c r="E7956" t="inlineStr">
        <is>
          <t>East</t>
        </is>
      </c>
      <c r="F7956" t="inlineStr">
        <is>
          <t>Marketplace</t>
        </is>
      </c>
      <c r="G7956" t="inlineStr">
        <is>
          <t>Changed Mind</t>
        </is>
      </c>
      <c r="H7956" t="n">
        <v>1</v>
      </c>
      <c r="I7956" t="n">
        <v>4807.33</v>
      </c>
    </row>
    <row r="7957">
      <c r="A7957" t="inlineStr">
        <is>
          <t>RET007978</t>
        </is>
      </c>
      <c r="B7957" t="inlineStr">
        <is>
          <t>O050395</t>
        </is>
      </c>
      <c r="C7957" s="25" t="n">
        <v>45954</v>
      </c>
      <c r="D7957" t="inlineStr">
        <is>
          <t>Grocery</t>
        </is>
      </c>
      <c r="E7957" t="inlineStr">
        <is>
          <t>North</t>
        </is>
      </c>
      <c r="F7957" t="inlineStr">
        <is>
          <t>Mobile App</t>
        </is>
      </c>
      <c r="G7957" t="inlineStr">
        <is>
          <t>Not as Described</t>
        </is>
      </c>
      <c r="H7957" t="n">
        <v>4</v>
      </c>
      <c r="I7957" t="n">
        <v>931.04</v>
      </c>
    </row>
    <row r="7958">
      <c r="A7958" t="inlineStr">
        <is>
          <t>RET007979</t>
        </is>
      </c>
      <c r="B7958" t="inlineStr">
        <is>
          <t>O050397</t>
        </is>
      </c>
      <c r="C7958" s="25" t="n">
        <v>45954</v>
      </c>
      <c r="D7958" t="inlineStr">
        <is>
          <t>Fashion</t>
        </is>
      </c>
      <c r="E7958" t="inlineStr">
        <is>
          <t>South</t>
        </is>
      </c>
      <c r="F7958" t="inlineStr">
        <is>
          <t>Mobile App</t>
        </is>
      </c>
      <c r="G7958" t="inlineStr">
        <is>
          <t>Damaged in Transit</t>
        </is>
      </c>
      <c r="H7958" t="n">
        <v>1</v>
      </c>
      <c r="I7958" t="n">
        <v>1001.67</v>
      </c>
    </row>
    <row r="7959">
      <c r="A7959" t="inlineStr">
        <is>
          <t>RET007980</t>
        </is>
      </c>
      <c r="B7959" t="inlineStr">
        <is>
          <t>O050404</t>
        </is>
      </c>
      <c r="C7959" s="25" t="n">
        <v>45954</v>
      </c>
      <c r="D7959" t="inlineStr">
        <is>
          <t>Sports</t>
        </is>
      </c>
      <c r="E7959" t="inlineStr">
        <is>
          <t>West</t>
        </is>
      </c>
      <c r="F7959" t="inlineStr">
        <is>
          <t>Retail Store</t>
        </is>
      </c>
      <c r="G7959" t="inlineStr">
        <is>
          <t>Damaged in Transit</t>
        </is>
      </c>
      <c r="H7959" t="n">
        <v>1</v>
      </c>
      <c r="I7959" t="n">
        <v>1684.11</v>
      </c>
    </row>
    <row r="7960">
      <c r="A7960" t="inlineStr">
        <is>
          <t>RET007981</t>
        </is>
      </c>
      <c r="B7960" t="inlineStr">
        <is>
          <t>O050405</t>
        </is>
      </c>
      <c r="C7960" s="25" t="n">
        <v>45954</v>
      </c>
      <c r="D7960" t="inlineStr">
        <is>
          <t>Fashion</t>
        </is>
      </c>
      <c r="E7960" t="inlineStr">
        <is>
          <t>South</t>
        </is>
      </c>
      <c r="F7960" t="inlineStr">
        <is>
          <t>Marketplace</t>
        </is>
      </c>
      <c r="G7960" t="inlineStr">
        <is>
          <t>Size/Fit Issue</t>
        </is>
      </c>
      <c r="H7960" t="n">
        <v>1</v>
      </c>
      <c r="I7960" t="n">
        <v>1673.34</v>
      </c>
    </row>
    <row r="7961">
      <c r="A7961" t="inlineStr">
        <is>
          <t>RET007982</t>
        </is>
      </c>
      <c r="B7961" t="inlineStr">
        <is>
          <t>O050409</t>
        </is>
      </c>
      <c r="C7961" s="25" t="n">
        <v>45954</v>
      </c>
      <c r="D7961" t="inlineStr">
        <is>
          <t>Fashion</t>
        </is>
      </c>
      <c r="E7961" t="inlineStr">
        <is>
          <t>East</t>
        </is>
      </c>
      <c r="F7961" t="inlineStr">
        <is>
          <t>Website</t>
        </is>
      </c>
      <c r="G7961" t="inlineStr">
        <is>
          <t>Not as Described</t>
        </is>
      </c>
      <c r="H7961" t="n">
        <v>1</v>
      </c>
      <c r="I7961" t="n">
        <v>1099.01</v>
      </c>
    </row>
    <row r="7962">
      <c r="A7962" t="inlineStr">
        <is>
          <t>RET007983</t>
        </is>
      </c>
      <c r="B7962" t="inlineStr">
        <is>
          <t>O050414</t>
        </is>
      </c>
      <c r="C7962" s="25" t="n">
        <v>45954</v>
      </c>
      <c r="D7962" t="inlineStr">
        <is>
          <t>Home &amp; Kitchen</t>
        </is>
      </c>
      <c r="E7962" t="inlineStr">
        <is>
          <t>North</t>
        </is>
      </c>
      <c r="F7962" t="inlineStr">
        <is>
          <t>Marketplace</t>
        </is>
      </c>
      <c r="G7962" t="inlineStr">
        <is>
          <t>Changed Mind</t>
        </is>
      </c>
      <c r="H7962" t="n">
        <v>1</v>
      </c>
      <c r="I7962" t="n">
        <v>1782.64</v>
      </c>
    </row>
    <row r="7963">
      <c r="A7963" t="inlineStr">
        <is>
          <t>RET007984</t>
        </is>
      </c>
      <c r="B7963" t="inlineStr">
        <is>
          <t>O050415</t>
        </is>
      </c>
      <c r="C7963" s="25" t="n">
        <v>45954</v>
      </c>
      <c r="D7963" t="inlineStr">
        <is>
          <t>Beauty</t>
        </is>
      </c>
      <c r="E7963" t="inlineStr">
        <is>
          <t>West</t>
        </is>
      </c>
      <c r="F7963" t="inlineStr">
        <is>
          <t>Retail Store</t>
        </is>
      </c>
      <c r="G7963" t="inlineStr">
        <is>
          <t>Damaged in Transit</t>
        </is>
      </c>
      <c r="H7963" t="n">
        <v>1</v>
      </c>
      <c r="I7963" t="n">
        <v>752.96</v>
      </c>
    </row>
    <row r="7964">
      <c r="A7964" t="inlineStr">
        <is>
          <t>RET007985</t>
        </is>
      </c>
      <c r="B7964" t="inlineStr">
        <is>
          <t>O050424</t>
        </is>
      </c>
      <c r="C7964" s="25" t="n">
        <v>45954</v>
      </c>
      <c r="D7964" t="inlineStr">
        <is>
          <t>Electronics</t>
        </is>
      </c>
      <c r="E7964" t="inlineStr">
        <is>
          <t>North</t>
        </is>
      </c>
      <c r="F7964" t="inlineStr">
        <is>
          <t>Website</t>
        </is>
      </c>
      <c r="G7964" t="inlineStr">
        <is>
          <t>Defective Product</t>
        </is>
      </c>
      <c r="H7964" t="n">
        <v>1</v>
      </c>
      <c r="I7964" t="n">
        <v>7183.01</v>
      </c>
    </row>
    <row r="7965">
      <c r="A7965" t="inlineStr">
        <is>
          <t>RET007986</t>
        </is>
      </c>
      <c r="B7965" t="inlineStr">
        <is>
          <t>O050431</t>
        </is>
      </c>
      <c r="C7965" s="25" t="n">
        <v>45954</v>
      </c>
      <c r="D7965" t="inlineStr">
        <is>
          <t>Home &amp; Kitchen</t>
        </is>
      </c>
      <c r="E7965" t="inlineStr">
        <is>
          <t>East</t>
        </is>
      </c>
      <c r="F7965" t="inlineStr">
        <is>
          <t>Marketplace</t>
        </is>
      </c>
      <c r="G7965" t="inlineStr">
        <is>
          <t>Damaged in Transit</t>
        </is>
      </c>
      <c r="H7965" t="n">
        <v>1</v>
      </c>
      <c r="I7965" t="n">
        <v>3018.96</v>
      </c>
    </row>
    <row r="7966">
      <c r="A7966" t="inlineStr">
        <is>
          <t>RET007987</t>
        </is>
      </c>
      <c r="B7966" t="inlineStr">
        <is>
          <t>O050444</t>
        </is>
      </c>
      <c r="C7966" s="25" t="n">
        <v>45954</v>
      </c>
      <c r="D7966" t="inlineStr">
        <is>
          <t>Fashion</t>
        </is>
      </c>
      <c r="E7966" t="inlineStr">
        <is>
          <t>East</t>
        </is>
      </c>
      <c r="F7966" t="inlineStr">
        <is>
          <t>Mobile App</t>
        </is>
      </c>
      <c r="G7966" t="inlineStr">
        <is>
          <t>Not as Described</t>
        </is>
      </c>
      <c r="H7966" t="n">
        <v>1</v>
      </c>
      <c r="I7966" t="n">
        <v>872.47</v>
      </c>
    </row>
    <row r="7967">
      <c r="A7967" t="inlineStr">
        <is>
          <t>RET007988</t>
        </is>
      </c>
      <c r="B7967" t="inlineStr">
        <is>
          <t>O050448</t>
        </is>
      </c>
      <c r="C7967" s="25" t="n">
        <v>45954</v>
      </c>
      <c r="D7967" t="inlineStr">
        <is>
          <t>Fashion</t>
        </is>
      </c>
      <c r="E7967" t="inlineStr">
        <is>
          <t>South</t>
        </is>
      </c>
      <c r="F7967" t="inlineStr">
        <is>
          <t>Website</t>
        </is>
      </c>
      <c r="G7967" t="inlineStr">
        <is>
          <t>Defective Product</t>
        </is>
      </c>
      <c r="H7967" t="n">
        <v>1</v>
      </c>
      <c r="I7967" t="n">
        <v>1258.6</v>
      </c>
    </row>
    <row r="7968">
      <c r="A7968" t="inlineStr">
        <is>
          <t>RET007989</t>
        </is>
      </c>
      <c r="B7968" t="inlineStr">
        <is>
          <t>O050452</t>
        </is>
      </c>
      <c r="C7968" s="25" t="n">
        <v>45954</v>
      </c>
      <c r="D7968" t="inlineStr">
        <is>
          <t>Home &amp; Kitchen</t>
        </is>
      </c>
      <c r="E7968" t="inlineStr">
        <is>
          <t>South</t>
        </is>
      </c>
      <c r="F7968" t="inlineStr">
        <is>
          <t>Marketplace</t>
        </is>
      </c>
      <c r="G7968" t="inlineStr">
        <is>
          <t>Defective Product</t>
        </is>
      </c>
      <c r="H7968" t="n">
        <v>2</v>
      </c>
      <c r="I7968" t="n">
        <v>523.71</v>
      </c>
    </row>
    <row r="7969">
      <c r="A7969" t="inlineStr">
        <is>
          <t>RET007990</t>
        </is>
      </c>
      <c r="B7969" t="inlineStr">
        <is>
          <t>O050456</t>
        </is>
      </c>
      <c r="C7969" s="25" t="n">
        <v>45955</v>
      </c>
      <c r="D7969" t="inlineStr">
        <is>
          <t>Books</t>
        </is>
      </c>
      <c r="E7969" t="inlineStr">
        <is>
          <t>East</t>
        </is>
      </c>
      <c r="F7969" t="inlineStr">
        <is>
          <t>Mobile App</t>
        </is>
      </c>
      <c r="G7969" t="inlineStr">
        <is>
          <t>Damaged in Transit</t>
        </is>
      </c>
      <c r="H7969" t="n">
        <v>1</v>
      </c>
      <c r="I7969" t="n">
        <v>485.75</v>
      </c>
    </row>
    <row r="7970">
      <c r="A7970" t="inlineStr">
        <is>
          <t>RET007991</t>
        </is>
      </c>
      <c r="B7970" t="inlineStr">
        <is>
          <t>O050457</t>
        </is>
      </c>
      <c r="C7970" s="25" t="n">
        <v>45955</v>
      </c>
      <c r="D7970" t="inlineStr">
        <is>
          <t>Fashion</t>
        </is>
      </c>
      <c r="E7970" t="inlineStr">
        <is>
          <t>West</t>
        </is>
      </c>
      <c r="F7970" t="inlineStr">
        <is>
          <t>Mobile App</t>
        </is>
      </c>
      <c r="G7970" t="inlineStr">
        <is>
          <t>Changed Mind</t>
        </is>
      </c>
      <c r="H7970" t="n">
        <v>1</v>
      </c>
      <c r="I7970" t="n">
        <v>946.02</v>
      </c>
    </row>
    <row r="7971">
      <c r="A7971" t="inlineStr">
        <is>
          <t>RET007992</t>
        </is>
      </c>
      <c r="B7971" t="inlineStr">
        <is>
          <t>O050470</t>
        </is>
      </c>
      <c r="C7971" s="25" t="n">
        <v>45955</v>
      </c>
      <c r="D7971" t="inlineStr">
        <is>
          <t>Sports</t>
        </is>
      </c>
      <c r="E7971" t="inlineStr">
        <is>
          <t>South</t>
        </is>
      </c>
      <c r="F7971" t="inlineStr">
        <is>
          <t>Marketplace</t>
        </is>
      </c>
      <c r="G7971" t="inlineStr">
        <is>
          <t>Defective Product</t>
        </is>
      </c>
      <c r="H7971" t="n">
        <v>1</v>
      </c>
      <c r="I7971" t="n">
        <v>5547.8</v>
      </c>
    </row>
    <row r="7972">
      <c r="A7972" t="inlineStr">
        <is>
          <t>RET007993</t>
        </is>
      </c>
      <c r="B7972" t="inlineStr">
        <is>
          <t>O050498</t>
        </is>
      </c>
      <c r="C7972" s="25" t="n">
        <v>45955</v>
      </c>
      <c r="D7972" t="inlineStr">
        <is>
          <t>Fashion</t>
        </is>
      </c>
      <c r="E7972" t="inlineStr">
        <is>
          <t>South</t>
        </is>
      </c>
      <c r="F7972" t="inlineStr">
        <is>
          <t>Mobile App</t>
        </is>
      </c>
      <c r="G7972" t="inlineStr">
        <is>
          <t>Not as Described</t>
        </is>
      </c>
      <c r="H7972" t="n">
        <v>1</v>
      </c>
      <c r="I7972" t="n">
        <v>1435.5</v>
      </c>
    </row>
    <row r="7973">
      <c r="A7973" t="inlineStr">
        <is>
          <t>RET007994</t>
        </is>
      </c>
      <c r="B7973" t="inlineStr">
        <is>
          <t>O050499</t>
        </is>
      </c>
      <c r="C7973" s="25" t="n">
        <v>45955</v>
      </c>
      <c r="D7973" t="inlineStr">
        <is>
          <t>Electronics</t>
        </is>
      </c>
      <c r="E7973" t="inlineStr">
        <is>
          <t>South</t>
        </is>
      </c>
      <c r="F7973" t="inlineStr">
        <is>
          <t>Website</t>
        </is>
      </c>
      <c r="G7973" t="inlineStr">
        <is>
          <t>Defective Product</t>
        </is>
      </c>
      <c r="H7973" t="n">
        <v>1</v>
      </c>
      <c r="I7973" t="n">
        <v>1876.79</v>
      </c>
    </row>
    <row r="7974">
      <c r="A7974" t="inlineStr">
        <is>
          <t>RET007995</t>
        </is>
      </c>
      <c r="B7974" t="inlineStr">
        <is>
          <t>O050505</t>
        </is>
      </c>
      <c r="C7974" s="25" t="n">
        <v>45955</v>
      </c>
      <c r="D7974" t="inlineStr">
        <is>
          <t>Fashion</t>
        </is>
      </c>
      <c r="E7974" t="inlineStr">
        <is>
          <t>East</t>
        </is>
      </c>
      <c r="F7974" t="inlineStr">
        <is>
          <t>Mobile App</t>
        </is>
      </c>
      <c r="G7974" t="inlineStr">
        <is>
          <t>Size/Fit Issue</t>
        </is>
      </c>
      <c r="H7974" t="n">
        <v>1</v>
      </c>
      <c r="I7974" t="n">
        <v>677.14</v>
      </c>
    </row>
    <row r="7975">
      <c r="A7975" t="inlineStr">
        <is>
          <t>RET007997</t>
        </is>
      </c>
      <c r="B7975" t="inlineStr">
        <is>
          <t>O050515</t>
        </is>
      </c>
      <c r="C7975" s="25" t="n">
        <v>45955</v>
      </c>
      <c r="D7975" t="inlineStr">
        <is>
          <t>Home &amp; Kitchen</t>
        </is>
      </c>
      <c r="E7975" t="inlineStr">
        <is>
          <t>South</t>
        </is>
      </c>
      <c r="F7975" t="inlineStr">
        <is>
          <t>Marketplace</t>
        </is>
      </c>
      <c r="G7975" t="inlineStr">
        <is>
          <t>Late Delivery</t>
        </is>
      </c>
      <c r="H7975" t="n">
        <v>1</v>
      </c>
      <c r="I7975" t="n">
        <v>1874.58</v>
      </c>
    </row>
    <row r="7976">
      <c r="A7976" t="inlineStr">
        <is>
          <t>RET007998</t>
        </is>
      </c>
      <c r="B7976" t="inlineStr">
        <is>
          <t>O050531</t>
        </is>
      </c>
      <c r="C7976" s="25" t="n">
        <v>45955</v>
      </c>
      <c r="D7976" t="inlineStr">
        <is>
          <t>Sports</t>
        </is>
      </c>
      <c r="E7976" t="inlineStr">
        <is>
          <t>North</t>
        </is>
      </c>
      <c r="F7976" t="inlineStr">
        <is>
          <t>Unknown</t>
        </is>
      </c>
      <c r="G7976" t="inlineStr">
        <is>
          <t>Changed Mind</t>
        </is>
      </c>
      <c r="H7976" t="n">
        <v>1</v>
      </c>
      <c r="I7976" t="n">
        <v>1019.57</v>
      </c>
    </row>
    <row r="7977">
      <c r="A7977" t="inlineStr">
        <is>
          <t>RET007999</t>
        </is>
      </c>
      <c r="B7977" t="inlineStr">
        <is>
          <t>O050541</t>
        </is>
      </c>
      <c r="C7977" s="25" t="n">
        <v>45955</v>
      </c>
      <c r="D7977" t="inlineStr">
        <is>
          <t>Fashion</t>
        </is>
      </c>
      <c r="E7977" t="inlineStr">
        <is>
          <t>North</t>
        </is>
      </c>
      <c r="F7977" t="inlineStr">
        <is>
          <t>Mobile App</t>
        </is>
      </c>
      <c r="G7977" t="inlineStr">
        <is>
          <t>Size/Fit Issue</t>
        </is>
      </c>
      <c r="H7977" t="n">
        <v>1</v>
      </c>
      <c r="I7977" t="n">
        <v>909.25</v>
      </c>
    </row>
    <row r="7978">
      <c r="A7978" t="inlineStr">
        <is>
          <t>RET008000</t>
        </is>
      </c>
      <c r="B7978" t="inlineStr">
        <is>
          <t>O050550</t>
        </is>
      </c>
      <c r="C7978" s="25" t="n">
        <v>45955</v>
      </c>
      <c r="D7978" t="inlineStr">
        <is>
          <t>Sports</t>
        </is>
      </c>
      <c r="E7978" t="inlineStr">
        <is>
          <t>South</t>
        </is>
      </c>
      <c r="F7978" t="inlineStr">
        <is>
          <t>Website</t>
        </is>
      </c>
      <c r="G7978" t="inlineStr">
        <is>
          <t>Damaged in Transit</t>
        </is>
      </c>
      <c r="H7978" t="n">
        <v>1</v>
      </c>
      <c r="I7978" t="n">
        <v>5547.8</v>
      </c>
    </row>
    <row r="7979">
      <c r="A7979" t="inlineStr">
        <is>
          <t>RET008001</t>
        </is>
      </c>
      <c r="B7979" t="inlineStr">
        <is>
          <t>O050552</t>
        </is>
      </c>
      <c r="C7979" s="25" t="n">
        <v>45955</v>
      </c>
      <c r="D7979" t="inlineStr">
        <is>
          <t>Home &amp; Kitchen</t>
        </is>
      </c>
      <c r="E7979" t="inlineStr">
        <is>
          <t>West</t>
        </is>
      </c>
      <c r="F7979" t="inlineStr">
        <is>
          <t>Marketplace</t>
        </is>
      </c>
      <c r="G7979" t="inlineStr">
        <is>
          <t>Late Delivery</t>
        </is>
      </c>
      <c r="H7979" t="n">
        <v>1</v>
      </c>
      <c r="I7979" t="n">
        <v>3207.65</v>
      </c>
    </row>
    <row r="7980">
      <c r="A7980" t="inlineStr">
        <is>
          <t>RET008002</t>
        </is>
      </c>
      <c r="B7980" t="inlineStr">
        <is>
          <t>O050553</t>
        </is>
      </c>
      <c r="C7980" s="25" t="n">
        <v>45955</v>
      </c>
      <c r="D7980" t="inlineStr">
        <is>
          <t>Electronics</t>
        </is>
      </c>
      <c r="E7980" t="inlineStr">
        <is>
          <t>East</t>
        </is>
      </c>
      <c r="F7980" t="inlineStr">
        <is>
          <t>Website</t>
        </is>
      </c>
      <c r="G7980" t="inlineStr">
        <is>
          <t>Wrong Item Delivered</t>
        </is>
      </c>
      <c r="H7980" t="n">
        <v>1</v>
      </c>
      <c r="I7980" t="n">
        <v>15462.72</v>
      </c>
    </row>
    <row r="7981">
      <c r="A7981" t="inlineStr">
        <is>
          <t>RET008003</t>
        </is>
      </c>
      <c r="B7981" t="inlineStr">
        <is>
          <t>O050567</t>
        </is>
      </c>
      <c r="C7981" s="25" t="n">
        <v>45956</v>
      </c>
      <c r="D7981" t="inlineStr">
        <is>
          <t>Fashion</t>
        </is>
      </c>
      <c r="E7981" t="inlineStr">
        <is>
          <t>East</t>
        </is>
      </c>
      <c r="F7981" t="inlineStr">
        <is>
          <t>Mobile App</t>
        </is>
      </c>
      <c r="G7981" t="inlineStr">
        <is>
          <t>Changed Mind</t>
        </is>
      </c>
      <c r="H7981" t="n">
        <v>1</v>
      </c>
      <c r="I7981" t="n">
        <v>976.9</v>
      </c>
    </row>
    <row r="7982">
      <c r="A7982" t="inlineStr">
        <is>
          <t>RET008004</t>
        </is>
      </c>
      <c r="B7982" t="inlineStr">
        <is>
          <t>O050568</t>
        </is>
      </c>
      <c r="C7982" s="25" t="n">
        <v>45956</v>
      </c>
      <c r="D7982" t="inlineStr">
        <is>
          <t>Fashion</t>
        </is>
      </c>
      <c r="E7982" t="inlineStr">
        <is>
          <t>East</t>
        </is>
      </c>
      <c r="F7982" t="inlineStr">
        <is>
          <t>Marketplace</t>
        </is>
      </c>
      <c r="G7982" t="inlineStr">
        <is>
          <t>Changed Mind</t>
        </is>
      </c>
      <c r="H7982" t="n">
        <v>1</v>
      </c>
      <c r="I7982" t="n">
        <v>495.54</v>
      </c>
    </row>
    <row r="7983">
      <c r="A7983" t="inlineStr">
        <is>
          <t>RET008005</t>
        </is>
      </c>
      <c r="B7983" t="inlineStr">
        <is>
          <t>O050568</t>
        </is>
      </c>
      <c r="C7983" s="25" t="n">
        <v>45956</v>
      </c>
      <c r="D7983" t="inlineStr">
        <is>
          <t>Fashion</t>
        </is>
      </c>
      <c r="E7983" t="inlineStr">
        <is>
          <t>East</t>
        </is>
      </c>
      <c r="F7983" t="inlineStr">
        <is>
          <t>Marketplace</t>
        </is>
      </c>
      <c r="G7983" t="inlineStr">
        <is>
          <t>Changed Mind</t>
        </is>
      </c>
      <c r="H7983" t="n">
        <v>2</v>
      </c>
      <c r="I7983" t="n">
        <v>5345.7</v>
      </c>
    </row>
    <row r="7984">
      <c r="A7984" t="inlineStr">
        <is>
          <t>RET008006</t>
        </is>
      </c>
      <c r="B7984" t="inlineStr">
        <is>
          <t>O050575</t>
        </is>
      </c>
      <c r="C7984" s="25" t="n">
        <v>45956</v>
      </c>
      <c r="D7984" t="inlineStr">
        <is>
          <t>Fashion</t>
        </is>
      </c>
      <c r="E7984" t="inlineStr">
        <is>
          <t>West</t>
        </is>
      </c>
      <c r="F7984" t="inlineStr">
        <is>
          <t>Website</t>
        </is>
      </c>
      <c r="G7984" t="inlineStr">
        <is>
          <t>Damaged in Transit</t>
        </is>
      </c>
      <c r="H7984" t="n">
        <v>3</v>
      </c>
      <c r="I7984" t="n">
        <v>7560.71</v>
      </c>
    </row>
    <row r="7985">
      <c r="A7985" t="inlineStr">
        <is>
          <t>RET008007</t>
        </is>
      </c>
      <c r="B7985" t="inlineStr">
        <is>
          <t>O050579</t>
        </is>
      </c>
      <c r="C7985" s="25" t="n">
        <v>45956</v>
      </c>
      <c r="D7985" t="inlineStr">
        <is>
          <t>Fashion</t>
        </is>
      </c>
      <c r="E7985" t="inlineStr">
        <is>
          <t>West</t>
        </is>
      </c>
      <c r="F7985" t="inlineStr">
        <is>
          <t>Website</t>
        </is>
      </c>
      <c r="G7985" t="inlineStr">
        <is>
          <t>Not Specified</t>
        </is>
      </c>
      <c r="H7985" t="n">
        <v>1</v>
      </c>
      <c r="I7985" t="n">
        <v>458.76</v>
      </c>
    </row>
    <row r="7986">
      <c r="A7986" t="inlineStr">
        <is>
          <t>RET008008</t>
        </is>
      </c>
      <c r="B7986" t="inlineStr">
        <is>
          <t>O050582</t>
        </is>
      </c>
      <c r="C7986" s="25" t="n">
        <v>45956</v>
      </c>
      <c r="D7986" t="inlineStr">
        <is>
          <t>Electronics</t>
        </is>
      </c>
      <c r="E7986" t="inlineStr">
        <is>
          <t>West</t>
        </is>
      </c>
      <c r="F7986" t="inlineStr">
        <is>
          <t>Mobile App</t>
        </is>
      </c>
      <c r="G7986" t="inlineStr">
        <is>
          <t>Damaged in Transit</t>
        </is>
      </c>
      <c r="H7986" t="n">
        <v>1</v>
      </c>
      <c r="I7986" t="n">
        <v>4228.14</v>
      </c>
    </row>
    <row r="7987">
      <c r="A7987" t="inlineStr">
        <is>
          <t>RET008009</t>
        </is>
      </c>
      <c r="B7987" t="inlineStr">
        <is>
          <t>O050583</t>
        </is>
      </c>
      <c r="C7987" s="25" t="n">
        <v>45956</v>
      </c>
      <c r="D7987" t="inlineStr">
        <is>
          <t>Fashion</t>
        </is>
      </c>
      <c r="E7987" t="inlineStr">
        <is>
          <t>West</t>
        </is>
      </c>
      <c r="F7987" t="inlineStr">
        <is>
          <t>Website</t>
        </is>
      </c>
      <c r="G7987" t="inlineStr">
        <is>
          <t>Damaged in Transit</t>
        </is>
      </c>
      <c r="H7987" t="n">
        <v>1</v>
      </c>
      <c r="I7987" t="n">
        <v>495.48</v>
      </c>
    </row>
    <row r="7988">
      <c r="A7988" t="inlineStr">
        <is>
          <t>RET008010</t>
        </is>
      </c>
      <c r="B7988" t="inlineStr">
        <is>
          <t>O050584</t>
        </is>
      </c>
      <c r="C7988" s="25" t="n">
        <v>45956</v>
      </c>
      <c r="D7988" t="inlineStr">
        <is>
          <t>Home &amp; Kitchen</t>
        </is>
      </c>
      <c r="E7988" t="inlineStr">
        <is>
          <t>South</t>
        </is>
      </c>
      <c r="F7988" t="inlineStr">
        <is>
          <t>Mobile App</t>
        </is>
      </c>
      <c r="G7988" t="inlineStr">
        <is>
          <t>Not as Described</t>
        </is>
      </c>
      <c r="H7988" t="n">
        <v>1</v>
      </c>
      <c r="I7988" t="n">
        <v>994.21</v>
      </c>
    </row>
    <row r="7989">
      <c r="A7989" t="inlineStr">
        <is>
          <t>RET008011</t>
        </is>
      </c>
      <c r="B7989" t="inlineStr">
        <is>
          <t>O050586</t>
        </is>
      </c>
      <c r="C7989" s="25" t="n">
        <v>45956</v>
      </c>
      <c r="D7989" t="inlineStr">
        <is>
          <t>Fashion</t>
        </is>
      </c>
      <c r="E7989" t="inlineStr">
        <is>
          <t>West</t>
        </is>
      </c>
      <c r="F7989" t="inlineStr">
        <is>
          <t>Mobile App</t>
        </is>
      </c>
      <c r="G7989" t="inlineStr">
        <is>
          <t>Not as Described</t>
        </is>
      </c>
      <c r="H7989" t="n">
        <v>1</v>
      </c>
      <c r="I7989" t="n">
        <v>467.95</v>
      </c>
    </row>
    <row r="7990">
      <c r="A7990" t="inlineStr">
        <is>
          <t>RET008012</t>
        </is>
      </c>
      <c r="B7990" t="inlineStr">
        <is>
          <t>O050586</t>
        </is>
      </c>
      <c r="C7990" s="25" t="n">
        <v>45956</v>
      </c>
      <c r="D7990" t="inlineStr">
        <is>
          <t>Fashion</t>
        </is>
      </c>
      <c r="E7990" t="inlineStr">
        <is>
          <t>West</t>
        </is>
      </c>
      <c r="F7990" t="inlineStr">
        <is>
          <t>Mobile App</t>
        </is>
      </c>
      <c r="G7990" t="inlineStr">
        <is>
          <t>Size/Fit Issue</t>
        </is>
      </c>
      <c r="H7990" t="n">
        <v>1</v>
      </c>
      <c r="I7990" t="n">
        <v>2520.24</v>
      </c>
    </row>
    <row r="7991">
      <c r="A7991" t="inlineStr">
        <is>
          <t>RET008013</t>
        </is>
      </c>
      <c r="B7991" t="inlineStr">
        <is>
          <t>O050588</t>
        </is>
      </c>
      <c r="C7991" s="25" t="n">
        <v>45956</v>
      </c>
      <c r="D7991" t="inlineStr">
        <is>
          <t>Electronics</t>
        </is>
      </c>
      <c r="E7991" t="inlineStr">
        <is>
          <t>East</t>
        </is>
      </c>
      <c r="F7991" t="inlineStr">
        <is>
          <t>Mobile App</t>
        </is>
      </c>
      <c r="G7991" t="inlineStr">
        <is>
          <t>Changed Mind</t>
        </is>
      </c>
      <c r="H7991" t="n">
        <v>1</v>
      </c>
      <c r="I7991" t="n">
        <v>8435.4</v>
      </c>
    </row>
    <row r="7992">
      <c r="A7992" t="inlineStr">
        <is>
          <t>RET008014</t>
        </is>
      </c>
      <c r="B7992" t="inlineStr">
        <is>
          <t>O050594</t>
        </is>
      </c>
      <c r="C7992" s="25" t="n">
        <v>45956</v>
      </c>
      <c r="D7992" t="inlineStr">
        <is>
          <t>Fashion</t>
        </is>
      </c>
      <c r="E7992" t="inlineStr">
        <is>
          <t>East</t>
        </is>
      </c>
      <c r="F7992" t="inlineStr">
        <is>
          <t>Marketplace</t>
        </is>
      </c>
      <c r="G7992" t="inlineStr">
        <is>
          <t>Changed Mind</t>
        </is>
      </c>
      <c r="H7992" t="n">
        <v>2</v>
      </c>
      <c r="I7992" t="n">
        <v>2351.83</v>
      </c>
    </row>
    <row r="7993">
      <c r="A7993" t="inlineStr">
        <is>
          <t>RET008015</t>
        </is>
      </c>
      <c r="B7993" t="inlineStr">
        <is>
          <t>O050597</t>
        </is>
      </c>
      <c r="C7993" s="25" t="n">
        <v>45956</v>
      </c>
      <c r="D7993" t="inlineStr">
        <is>
          <t>Books</t>
        </is>
      </c>
      <c r="E7993" t="inlineStr">
        <is>
          <t>North</t>
        </is>
      </c>
      <c r="F7993" t="inlineStr">
        <is>
          <t>Mobile App</t>
        </is>
      </c>
      <c r="G7993" t="inlineStr">
        <is>
          <t>Defective Product</t>
        </is>
      </c>
      <c r="H7993" t="n">
        <v>1</v>
      </c>
      <c r="I7993" t="n">
        <v>368.88</v>
      </c>
    </row>
    <row r="7994">
      <c r="A7994" t="inlineStr">
        <is>
          <t>RET008016</t>
        </is>
      </c>
      <c r="B7994" t="inlineStr">
        <is>
          <t>O050601</t>
        </is>
      </c>
      <c r="C7994" s="25" t="n">
        <v>45956</v>
      </c>
      <c r="D7994" t="inlineStr">
        <is>
          <t>Electronics</t>
        </is>
      </c>
      <c r="E7994" t="inlineStr">
        <is>
          <t>South</t>
        </is>
      </c>
      <c r="F7994" t="inlineStr">
        <is>
          <t>Mobile App</t>
        </is>
      </c>
      <c r="G7994" t="inlineStr">
        <is>
          <t>Not as Described</t>
        </is>
      </c>
      <c r="H7994" t="n">
        <v>1</v>
      </c>
      <c r="I7994" t="n">
        <v>14746.64</v>
      </c>
    </row>
    <row r="7995">
      <c r="A7995" t="inlineStr">
        <is>
          <t>RET008017</t>
        </is>
      </c>
      <c r="B7995" t="inlineStr">
        <is>
          <t>O050604</t>
        </is>
      </c>
      <c r="C7995" s="25" t="n">
        <v>45956</v>
      </c>
      <c r="D7995" t="inlineStr">
        <is>
          <t>Sports</t>
        </is>
      </c>
      <c r="E7995" t="inlineStr">
        <is>
          <t>South</t>
        </is>
      </c>
      <c r="F7995" t="inlineStr">
        <is>
          <t>Marketplace</t>
        </is>
      </c>
      <c r="G7995" t="inlineStr">
        <is>
          <t>Late Delivery</t>
        </is>
      </c>
      <c r="H7995" t="n">
        <v>1</v>
      </c>
      <c r="I7995" t="n">
        <v>1418.2</v>
      </c>
    </row>
    <row r="7996">
      <c r="A7996" t="inlineStr">
        <is>
          <t>RET008018</t>
        </is>
      </c>
      <c r="B7996" t="inlineStr">
        <is>
          <t>O050607</t>
        </is>
      </c>
      <c r="C7996" s="25" t="n">
        <v>45956</v>
      </c>
      <c r="D7996" t="inlineStr">
        <is>
          <t>Electronics</t>
        </is>
      </c>
      <c r="E7996" t="inlineStr">
        <is>
          <t>East</t>
        </is>
      </c>
      <c r="F7996" t="inlineStr">
        <is>
          <t>Website</t>
        </is>
      </c>
      <c r="G7996" t="inlineStr">
        <is>
          <t>Damaged in Transit</t>
        </is>
      </c>
      <c r="H7996" t="n">
        <v>1</v>
      </c>
      <c r="I7996" t="n">
        <v>12118.35</v>
      </c>
    </row>
    <row r="7997">
      <c r="A7997" t="inlineStr">
        <is>
          <t>RET008019</t>
        </is>
      </c>
      <c r="B7997" t="inlineStr">
        <is>
          <t>O050610</t>
        </is>
      </c>
      <c r="C7997" s="25" t="n">
        <v>45956</v>
      </c>
      <c r="D7997" t="inlineStr">
        <is>
          <t>Fashion</t>
        </is>
      </c>
      <c r="E7997" t="inlineStr">
        <is>
          <t>South</t>
        </is>
      </c>
      <c r="F7997" t="inlineStr">
        <is>
          <t>Mobile App</t>
        </is>
      </c>
      <c r="G7997" t="inlineStr">
        <is>
          <t>Size/Fit Issue</t>
        </is>
      </c>
      <c r="H7997" t="n">
        <v>1</v>
      </c>
      <c r="I7997" t="n">
        <v>706.99</v>
      </c>
    </row>
    <row r="7998">
      <c r="A7998" t="inlineStr">
        <is>
          <t>RET008020</t>
        </is>
      </c>
      <c r="B7998" t="inlineStr">
        <is>
          <t>O050620</t>
        </is>
      </c>
      <c r="C7998" s="25" t="n">
        <v>45956</v>
      </c>
      <c r="D7998" t="inlineStr">
        <is>
          <t>Fashion</t>
        </is>
      </c>
      <c r="E7998" t="inlineStr">
        <is>
          <t>East</t>
        </is>
      </c>
      <c r="F7998" t="inlineStr">
        <is>
          <t>Mobile App</t>
        </is>
      </c>
      <c r="G7998" t="inlineStr">
        <is>
          <t>Size/Fit Issue</t>
        </is>
      </c>
      <c r="H7998" t="n">
        <v>1</v>
      </c>
      <c r="I7998" t="n">
        <v>909.25</v>
      </c>
    </row>
    <row r="7999">
      <c r="A7999" t="inlineStr">
        <is>
          <t>RET008021</t>
        </is>
      </c>
      <c r="B7999" t="inlineStr">
        <is>
          <t>O050631</t>
        </is>
      </c>
      <c r="C7999" s="25" t="n">
        <v>45956</v>
      </c>
      <c r="D7999" t="inlineStr">
        <is>
          <t>Fashion</t>
        </is>
      </c>
      <c r="E7999" t="inlineStr">
        <is>
          <t>Central</t>
        </is>
      </c>
      <c r="F7999" t="inlineStr">
        <is>
          <t>Mobile App</t>
        </is>
      </c>
      <c r="G7999" t="inlineStr">
        <is>
          <t>Changed Mind</t>
        </is>
      </c>
      <c r="H7999" t="n">
        <v>1</v>
      </c>
      <c r="I7999" t="n">
        <v>909.25</v>
      </c>
    </row>
    <row r="8000">
      <c r="A8000" t="inlineStr">
        <is>
          <t>RET008022</t>
        </is>
      </c>
      <c r="B8000" t="inlineStr">
        <is>
          <t>O050634</t>
        </is>
      </c>
      <c r="C8000" s="25" t="n">
        <v>45956</v>
      </c>
      <c r="D8000" t="inlineStr">
        <is>
          <t>Electronics</t>
        </is>
      </c>
      <c r="E8000" t="inlineStr">
        <is>
          <t>West</t>
        </is>
      </c>
      <c r="F8000" t="inlineStr">
        <is>
          <t>Website</t>
        </is>
      </c>
      <c r="G8000" t="inlineStr">
        <is>
          <t>Defective Product</t>
        </is>
      </c>
      <c r="H8000" t="n">
        <v>1</v>
      </c>
      <c r="I8000" t="n">
        <v>99289.96000000001</v>
      </c>
    </row>
    <row r="8001">
      <c r="A8001" t="inlineStr">
        <is>
          <t>RET008023</t>
        </is>
      </c>
      <c r="B8001" t="inlineStr">
        <is>
          <t>O050635</t>
        </is>
      </c>
      <c r="C8001" s="25" t="n">
        <v>45956</v>
      </c>
      <c r="D8001" t="inlineStr">
        <is>
          <t>Fashion</t>
        </is>
      </c>
      <c r="E8001" t="inlineStr">
        <is>
          <t>North</t>
        </is>
      </c>
      <c r="F8001" t="inlineStr">
        <is>
          <t>Mobile App</t>
        </is>
      </c>
      <c r="G8001" t="inlineStr">
        <is>
          <t>Late Delivery</t>
        </is>
      </c>
      <c r="H8001" t="n">
        <v>1</v>
      </c>
      <c r="I8001" t="n">
        <v>2040.06</v>
      </c>
    </row>
    <row r="8002">
      <c r="A8002" t="inlineStr">
        <is>
          <t>RET008024</t>
        </is>
      </c>
      <c r="B8002" t="inlineStr">
        <is>
          <t>O050637</t>
        </is>
      </c>
      <c r="C8002" s="25" t="n">
        <v>45956</v>
      </c>
      <c r="D8002" t="inlineStr">
        <is>
          <t>Fashion</t>
        </is>
      </c>
      <c r="E8002" t="inlineStr">
        <is>
          <t>East</t>
        </is>
      </c>
      <c r="F8002" t="inlineStr">
        <is>
          <t>Marketplace</t>
        </is>
      </c>
      <c r="G8002" t="inlineStr">
        <is>
          <t>Not as Described</t>
        </is>
      </c>
      <c r="H8002" t="n">
        <v>1</v>
      </c>
      <c r="I8002" t="n">
        <v>6048.47</v>
      </c>
    </row>
    <row r="8003">
      <c r="A8003" t="inlineStr">
        <is>
          <t>RET008025</t>
        </is>
      </c>
      <c r="B8003" t="inlineStr">
        <is>
          <t>O050638</t>
        </is>
      </c>
      <c r="C8003" s="25" t="n">
        <v>45956</v>
      </c>
      <c r="D8003" t="inlineStr">
        <is>
          <t>Fashion</t>
        </is>
      </c>
      <c r="E8003" t="inlineStr">
        <is>
          <t>North</t>
        </is>
      </c>
      <c r="F8003" t="inlineStr">
        <is>
          <t>Marketplace</t>
        </is>
      </c>
      <c r="G8003" t="inlineStr">
        <is>
          <t>Size/Fit Issue</t>
        </is>
      </c>
      <c r="H8003" t="n">
        <v>1</v>
      </c>
      <c r="I8003" t="n">
        <v>1673.34</v>
      </c>
    </row>
    <row r="8004">
      <c r="A8004" t="inlineStr">
        <is>
          <t>RET008026</t>
        </is>
      </c>
      <c r="B8004" t="inlineStr">
        <is>
          <t>O050640</t>
        </is>
      </c>
      <c r="C8004" s="25" t="n">
        <v>45956</v>
      </c>
      <c r="D8004" t="inlineStr">
        <is>
          <t>Home &amp; Kitchen</t>
        </is>
      </c>
      <c r="E8004" t="inlineStr">
        <is>
          <t>Central</t>
        </is>
      </c>
      <c r="F8004" t="inlineStr">
        <is>
          <t>Website</t>
        </is>
      </c>
      <c r="G8004" t="inlineStr">
        <is>
          <t>Damaged in Transit</t>
        </is>
      </c>
      <c r="H8004" t="n">
        <v>1</v>
      </c>
      <c r="I8004" t="n">
        <v>2421.7</v>
      </c>
    </row>
    <row r="8005">
      <c r="A8005" t="inlineStr">
        <is>
          <t>RET008027</t>
        </is>
      </c>
      <c r="B8005" t="inlineStr">
        <is>
          <t>O050651</t>
        </is>
      </c>
      <c r="C8005" s="25" t="n">
        <v>45957</v>
      </c>
      <c r="D8005" t="inlineStr">
        <is>
          <t>Fashion</t>
        </is>
      </c>
      <c r="E8005" t="inlineStr">
        <is>
          <t>South</t>
        </is>
      </c>
      <c r="F8005" t="inlineStr">
        <is>
          <t>Website</t>
        </is>
      </c>
      <c r="G8005" t="inlineStr">
        <is>
          <t>Not as Described</t>
        </is>
      </c>
      <c r="H8005" t="n">
        <v>2</v>
      </c>
      <c r="I8005" t="n">
        <v>3015.72</v>
      </c>
    </row>
    <row r="8006">
      <c r="A8006" t="inlineStr">
        <is>
          <t>RET008028</t>
        </is>
      </c>
      <c r="B8006" t="inlineStr">
        <is>
          <t>O050657</t>
        </is>
      </c>
      <c r="C8006" s="25" t="n">
        <v>45957</v>
      </c>
      <c r="D8006" t="inlineStr">
        <is>
          <t>Fashion</t>
        </is>
      </c>
      <c r="E8006" t="inlineStr">
        <is>
          <t>West</t>
        </is>
      </c>
      <c r="F8006" t="inlineStr">
        <is>
          <t>Marketplace</t>
        </is>
      </c>
      <c r="G8006" t="inlineStr">
        <is>
          <t>Not as Described</t>
        </is>
      </c>
      <c r="H8006" t="n">
        <v>2</v>
      </c>
      <c r="I8006" t="n">
        <v>5382.15</v>
      </c>
    </row>
    <row r="8007">
      <c r="A8007" t="inlineStr">
        <is>
          <t>RET008029</t>
        </is>
      </c>
      <c r="B8007" t="inlineStr">
        <is>
          <t>O050663</t>
        </is>
      </c>
      <c r="C8007" s="25" t="n">
        <v>45957</v>
      </c>
      <c r="D8007" t="inlineStr">
        <is>
          <t>Electronics</t>
        </is>
      </c>
      <c r="E8007" t="inlineStr">
        <is>
          <t>North</t>
        </is>
      </c>
      <c r="F8007" t="inlineStr">
        <is>
          <t>Marketplace</t>
        </is>
      </c>
      <c r="G8007" t="inlineStr">
        <is>
          <t>Damaged in Transit</t>
        </is>
      </c>
      <c r="H8007" t="n">
        <v>1</v>
      </c>
      <c r="I8007" t="n">
        <v>7075.94</v>
      </c>
    </row>
    <row r="8008">
      <c r="A8008" t="inlineStr">
        <is>
          <t>RET008030</t>
        </is>
      </c>
      <c r="B8008" t="inlineStr">
        <is>
          <t>O050670</t>
        </is>
      </c>
      <c r="C8008" s="25" t="n">
        <v>45957</v>
      </c>
      <c r="D8008" t="inlineStr">
        <is>
          <t>Fashion</t>
        </is>
      </c>
      <c r="E8008" t="inlineStr">
        <is>
          <t>South</t>
        </is>
      </c>
      <c r="F8008" t="inlineStr">
        <is>
          <t>Marketplace</t>
        </is>
      </c>
      <c r="G8008" t="inlineStr">
        <is>
          <t>Changed Mind</t>
        </is>
      </c>
      <c r="H8008" t="n">
        <v>1</v>
      </c>
      <c r="I8008" t="n">
        <v>803.85</v>
      </c>
    </row>
    <row r="8009">
      <c r="A8009" t="inlineStr">
        <is>
          <t>RET008031</t>
        </is>
      </c>
      <c r="B8009" t="inlineStr">
        <is>
          <t>O050675</t>
        </is>
      </c>
      <c r="C8009" s="25" t="n">
        <v>45957</v>
      </c>
      <c r="D8009" t="inlineStr">
        <is>
          <t>Home &amp; Kitchen</t>
        </is>
      </c>
      <c r="E8009" t="inlineStr">
        <is>
          <t>West</t>
        </is>
      </c>
      <c r="F8009" t="inlineStr">
        <is>
          <t>Marketplace</t>
        </is>
      </c>
      <c r="G8009" t="inlineStr">
        <is>
          <t>Damaged in Transit</t>
        </is>
      </c>
      <c r="H8009" t="n">
        <v>1</v>
      </c>
      <c r="I8009" t="n">
        <v>1447.78</v>
      </c>
    </row>
    <row r="8010">
      <c r="A8010" t="inlineStr">
        <is>
          <t>RET008032</t>
        </is>
      </c>
      <c r="B8010" t="inlineStr">
        <is>
          <t>O050682</t>
        </is>
      </c>
      <c r="C8010" s="25" t="n">
        <v>45957</v>
      </c>
      <c r="D8010" t="inlineStr">
        <is>
          <t>Fashion</t>
        </is>
      </c>
      <c r="E8010" t="inlineStr">
        <is>
          <t>North</t>
        </is>
      </c>
      <c r="F8010" t="inlineStr">
        <is>
          <t>Retail Store</t>
        </is>
      </c>
      <c r="G8010" t="inlineStr">
        <is>
          <t>Changed Mind</t>
        </is>
      </c>
      <c r="H8010" t="n">
        <v>1</v>
      </c>
      <c r="I8010" t="n">
        <v>2160.06</v>
      </c>
    </row>
    <row r="8011">
      <c r="A8011" t="inlineStr">
        <is>
          <t>RET008033</t>
        </is>
      </c>
      <c r="B8011" t="inlineStr">
        <is>
          <t>O050696</t>
        </is>
      </c>
      <c r="C8011" s="25" t="n">
        <v>45957</v>
      </c>
      <c r="D8011" t="inlineStr">
        <is>
          <t>Home &amp; Kitchen</t>
        </is>
      </c>
      <c r="E8011" t="inlineStr">
        <is>
          <t>West</t>
        </is>
      </c>
      <c r="F8011" t="inlineStr">
        <is>
          <t>Marketplace</t>
        </is>
      </c>
      <c r="G8011" t="inlineStr">
        <is>
          <t>Damaged in Transit</t>
        </is>
      </c>
      <c r="H8011" t="n">
        <v>1</v>
      </c>
      <c r="I8011" t="n">
        <v>336.6</v>
      </c>
    </row>
    <row r="8012">
      <c r="A8012" t="inlineStr">
        <is>
          <t>RET008034</t>
        </is>
      </c>
      <c r="B8012" t="inlineStr">
        <is>
          <t>O050699</t>
        </is>
      </c>
      <c r="C8012" s="25" t="n">
        <v>45957</v>
      </c>
      <c r="D8012" t="inlineStr">
        <is>
          <t>Fashion</t>
        </is>
      </c>
      <c r="E8012" t="inlineStr">
        <is>
          <t>West</t>
        </is>
      </c>
      <c r="F8012" t="inlineStr">
        <is>
          <t>Website</t>
        </is>
      </c>
      <c r="G8012" t="inlineStr">
        <is>
          <t>Size/Fit Issue</t>
        </is>
      </c>
      <c r="H8012" t="n">
        <v>1</v>
      </c>
      <c r="I8012" t="n">
        <v>440.43</v>
      </c>
    </row>
    <row r="8013">
      <c r="A8013" t="inlineStr">
        <is>
          <t>RET008035</t>
        </is>
      </c>
      <c r="B8013" t="inlineStr">
        <is>
          <t>O050702</t>
        </is>
      </c>
      <c r="C8013" s="25" t="n">
        <v>45957</v>
      </c>
      <c r="D8013" t="inlineStr">
        <is>
          <t>Sports</t>
        </is>
      </c>
      <c r="E8013" t="inlineStr">
        <is>
          <t>West</t>
        </is>
      </c>
      <c r="F8013" t="inlineStr">
        <is>
          <t>Website</t>
        </is>
      </c>
      <c r="G8013" t="inlineStr">
        <is>
          <t>Not as Described</t>
        </is>
      </c>
      <c r="H8013" t="n">
        <v>1</v>
      </c>
      <c r="I8013" t="n">
        <v>1458.05</v>
      </c>
    </row>
    <row r="8014">
      <c r="A8014" t="inlineStr">
        <is>
          <t>RET008036</t>
        </is>
      </c>
      <c r="B8014" t="inlineStr">
        <is>
          <t>O050714</t>
        </is>
      </c>
      <c r="C8014" s="25" t="n">
        <v>45957</v>
      </c>
      <c r="D8014" t="inlineStr">
        <is>
          <t>Fashion</t>
        </is>
      </c>
      <c r="E8014" t="inlineStr">
        <is>
          <t>South</t>
        </is>
      </c>
      <c r="F8014" t="inlineStr">
        <is>
          <t>Website</t>
        </is>
      </c>
      <c r="G8014" t="inlineStr">
        <is>
          <t>Not as Described</t>
        </is>
      </c>
      <c r="H8014" t="n">
        <v>2</v>
      </c>
      <c r="I8014" t="n">
        <v>2230.69</v>
      </c>
    </row>
    <row r="8015">
      <c r="A8015" t="inlineStr">
        <is>
          <t>RET008037</t>
        </is>
      </c>
      <c r="B8015" t="inlineStr">
        <is>
          <t>O050714</t>
        </is>
      </c>
      <c r="C8015" s="25" t="n">
        <v>45957</v>
      </c>
      <c r="D8015" t="inlineStr">
        <is>
          <t>Home &amp; Kitchen</t>
        </is>
      </c>
      <c r="E8015" t="inlineStr">
        <is>
          <t>South</t>
        </is>
      </c>
      <c r="F8015" t="inlineStr">
        <is>
          <t>Website</t>
        </is>
      </c>
      <c r="G8015" t="inlineStr">
        <is>
          <t>Changed Mind</t>
        </is>
      </c>
      <c r="H8015" t="n">
        <v>1</v>
      </c>
      <c r="I8015" t="n">
        <v>583.09</v>
      </c>
    </row>
    <row r="8016">
      <c r="A8016" t="inlineStr">
        <is>
          <t>RET008038</t>
        </is>
      </c>
      <c r="B8016" t="inlineStr">
        <is>
          <t>O050722</t>
        </is>
      </c>
      <c r="C8016" s="25" t="n">
        <v>45958</v>
      </c>
      <c r="D8016" t="inlineStr">
        <is>
          <t>Fashion</t>
        </is>
      </c>
      <c r="E8016" t="inlineStr">
        <is>
          <t>North</t>
        </is>
      </c>
      <c r="F8016" t="inlineStr">
        <is>
          <t>Website</t>
        </is>
      </c>
      <c r="G8016" t="inlineStr">
        <is>
          <t>Defective Product</t>
        </is>
      </c>
      <c r="H8016" t="n">
        <v>1</v>
      </c>
      <c r="I8016" t="n">
        <v>604.83</v>
      </c>
    </row>
    <row r="8017">
      <c r="A8017" t="inlineStr">
        <is>
          <t>RET008039</t>
        </is>
      </c>
      <c r="B8017" t="inlineStr">
        <is>
          <t>O050722</t>
        </is>
      </c>
      <c r="C8017" s="25" t="n">
        <v>45958</v>
      </c>
      <c r="D8017" t="inlineStr">
        <is>
          <t>Books</t>
        </is>
      </c>
      <c r="E8017" t="inlineStr">
        <is>
          <t>North</t>
        </is>
      </c>
      <c r="F8017" t="inlineStr">
        <is>
          <t>Website</t>
        </is>
      </c>
      <c r="G8017" t="inlineStr">
        <is>
          <t>Not as Described</t>
        </is>
      </c>
      <c r="H8017" t="n">
        <v>2</v>
      </c>
      <c r="I8017" t="n">
        <v>1068.84</v>
      </c>
    </row>
    <row r="8018">
      <c r="A8018" t="inlineStr">
        <is>
          <t>RET008040</t>
        </is>
      </c>
      <c r="B8018" t="inlineStr">
        <is>
          <t>O050725</t>
        </is>
      </c>
      <c r="C8018" s="25" t="n">
        <v>45958</v>
      </c>
      <c r="D8018" t="inlineStr">
        <is>
          <t>Fashion</t>
        </is>
      </c>
      <c r="E8018" t="inlineStr">
        <is>
          <t>South</t>
        </is>
      </c>
      <c r="F8018" t="inlineStr">
        <is>
          <t>Marketplace</t>
        </is>
      </c>
      <c r="G8018" t="inlineStr">
        <is>
          <t>Size/Fit Issue</t>
        </is>
      </c>
      <c r="H8018" t="n">
        <v>1</v>
      </c>
      <c r="I8018" t="n">
        <v>2691.07</v>
      </c>
    </row>
    <row r="8019">
      <c r="A8019" t="inlineStr">
        <is>
          <t>RET008041</t>
        </is>
      </c>
      <c r="B8019" t="inlineStr">
        <is>
          <t>O050733</t>
        </is>
      </c>
      <c r="C8019" s="25" t="n">
        <v>45958</v>
      </c>
      <c r="D8019" t="inlineStr">
        <is>
          <t>Fashion</t>
        </is>
      </c>
      <c r="E8019" t="inlineStr">
        <is>
          <t>West</t>
        </is>
      </c>
      <c r="F8019" t="inlineStr">
        <is>
          <t>Website</t>
        </is>
      </c>
      <c r="G8019" t="inlineStr">
        <is>
          <t>Changed Mind</t>
        </is>
      </c>
      <c r="H8019" t="n">
        <v>1</v>
      </c>
      <c r="I8019" t="n">
        <v>3520.23</v>
      </c>
    </row>
    <row r="8020">
      <c r="A8020" t="inlineStr">
        <is>
          <t>RET008042</t>
        </is>
      </c>
      <c r="B8020" t="inlineStr">
        <is>
          <t>O050740</t>
        </is>
      </c>
      <c r="C8020" s="25" t="n">
        <v>45958</v>
      </c>
      <c r="D8020" t="inlineStr">
        <is>
          <t>Fashion</t>
        </is>
      </c>
      <c r="E8020" t="inlineStr">
        <is>
          <t>South</t>
        </is>
      </c>
      <c r="F8020" t="inlineStr">
        <is>
          <t>Marketplace</t>
        </is>
      </c>
      <c r="G8020" t="inlineStr">
        <is>
          <t>Damaged in Transit</t>
        </is>
      </c>
      <c r="H8020" t="n">
        <v>1</v>
      </c>
      <c r="I8020" t="n">
        <v>1321.44</v>
      </c>
    </row>
    <row r="8021">
      <c r="A8021" t="inlineStr">
        <is>
          <t>RET008043</t>
        </is>
      </c>
      <c r="B8021" t="inlineStr">
        <is>
          <t>O050760</t>
        </is>
      </c>
      <c r="C8021" s="25" t="n">
        <v>45958</v>
      </c>
      <c r="D8021" t="inlineStr">
        <is>
          <t>Fashion</t>
        </is>
      </c>
      <c r="E8021" t="inlineStr">
        <is>
          <t>North</t>
        </is>
      </c>
      <c r="F8021" t="inlineStr">
        <is>
          <t>Retail Store</t>
        </is>
      </c>
      <c r="G8021" t="inlineStr">
        <is>
          <t>Changed Mind</t>
        </is>
      </c>
      <c r="H8021" t="n">
        <v>1</v>
      </c>
      <c r="I8021" t="n">
        <v>3727.3</v>
      </c>
    </row>
    <row r="8022">
      <c r="A8022" t="inlineStr">
        <is>
          <t>RET008044</t>
        </is>
      </c>
      <c r="B8022" t="inlineStr">
        <is>
          <t>O050778</t>
        </is>
      </c>
      <c r="C8022" s="25" t="n">
        <v>45958</v>
      </c>
      <c r="D8022" t="inlineStr">
        <is>
          <t>Beauty</t>
        </is>
      </c>
      <c r="E8022" t="inlineStr">
        <is>
          <t>West</t>
        </is>
      </c>
      <c r="F8022" t="inlineStr">
        <is>
          <t>Website</t>
        </is>
      </c>
      <c r="G8022" t="inlineStr">
        <is>
          <t>Wrong Item Delivered</t>
        </is>
      </c>
      <c r="H8022" t="n">
        <v>1</v>
      </c>
      <c r="I8022" t="n">
        <v>430.53</v>
      </c>
    </row>
    <row r="8023">
      <c r="A8023" t="inlineStr">
        <is>
          <t>RET008045</t>
        </is>
      </c>
      <c r="B8023" t="inlineStr">
        <is>
          <t>O050780</t>
        </is>
      </c>
      <c r="C8023" s="25" t="n">
        <v>45958</v>
      </c>
      <c r="D8023" t="inlineStr">
        <is>
          <t>Beauty</t>
        </is>
      </c>
      <c r="E8023" t="inlineStr">
        <is>
          <t>South</t>
        </is>
      </c>
      <c r="F8023" t="inlineStr">
        <is>
          <t>Retail Store</t>
        </is>
      </c>
      <c r="G8023" t="inlineStr">
        <is>
          <t>Changed Mind</t>
        </is>
      </c>
      <c r="H8023" t="n">
        <v>2</v>
      </c>
      <c r="I8023" t="n">
        <v>1068.84</v>
      </c>
    </row>
    <row r="8024">
      <c r="A8024" t="inlineStr">
        <is>
          <t>RET008046</t>
        </is>
      </c>
      <c r="B8024" t="inlineStr">
        <is>
          <t>O050785</t>
        </is>
      </c>
      <c r="C8024" s="25" t="n">
        <v>45958</v>
      </c>
      <c r="D8024" t="inlineStr">
        <is>
          <t>Fashion</t>
        </is>
      </c>
      <c r="E8024" t="inlineStr">
        <is>
          <t>North</t>
        </is>
      </c>
      <c r="F8024" t="inlineStr">
        <is>
          <t>Mobile App</t>
        </is>
      </c>
      <c r="G8024" t="inlineStr">
        <is>
          <t>Defective Product</t>
        </is>
      </c>
      <c r="H8024" t="n">
        <v>1</v>
      </c>
      <c r="I8024" t="n">
        <v>2766.35</v>
      </c>
    </row>
    <row r="8025">
      <c r="A8025" t="inlineStr">
        <is>
          <t>RET008047</t>
        </is>
      </c>
      <c r="B8025" t="inlineStr">
        <is>
          <t>O050786</t>
        </is>
      </c>
      <c r="C8025" s="25" t="n">
        <v>45958</v>
      </c>
      <c r="D8025" t="inlineStr">
        <is>
          <t>Fashion</t>
        </is>
      </c>
      <c r="E8025" t="inlineStr">
        <is>
          <t>East</t>
        </is>
      </c>
      <c r="F8025" t="inlineStr">
        <is>
          <t>Website</t>
        </is>
      </c>
      <c r="G8025" t="inlineStr">
        <is>
          <t>Not as Described</t>
        </is>
      </c>
      <c r="H8025" t="n">
        <v>1</v>
      </c>
      <c r="I8025" t="n">
        <v>456.54</v>
      </c>
    </row>
    <row r="8026">
      <c r="A8026" t="inlineStr">
        <is>
          <t>RET008048</t>
        </is>
      </c>
      <c r="B8026" t="inlineStr">
        <is>
          <t>O050788</t>
        </is>
      </c>
      <c r="C8026" s="25" t="n">
        <v>45958</v>
      </c>
      <c r="D8026" t="inlineStr">
        <is>
          <t>Electronics</t>
        </is>
      </c>
      <c r="E8026" t="inlineStr">
        <is>
          <t>East</t>
        </is>
      </c>
      <c r="F8026" t="inlineStr">
        <is>
          <t>Website</t>
        </is>
      </c>
      <c r="G8026" t="inlineStr">
        <is>
          <t>Defective Product</t>
        </is>
      </c>
      <c r="H8026" t="n">
        <v>2</v>
      </c>
      <c r="I8026" t="n">
        <v>4300.77</v>
      </c>
    </row>
    <row r="8027">
      <c r="A8027" t="inlineStr">
        <is>
          <t>RET008049</t>
        </is>
      </c>
      <c r="B8027" t="inlineStr">
        <is>
          <t>O050789</t>
        </is>
      </c>
      <c r="C8027" s="25" t="n">
        <v>45958</v>
      </c>
      <c r="D8027" t="inlineStr">
        <is>
          <t>Fashion</t>
        </is>
      </c>
      <c r="E8027" t="inlineStr">
        <is>
          <t>West</t>
        </is>
      </c>
      <c r="F8027" t="inlineStr">
        <is>
          <t>Marketplace</t>
        </is>
      </c>
      <c r="G8027" t="inlineStr">
        <is>
          <t>Size/Fit Issue</t>
        </is>
      </c>
      <c r="H8027" t="n">
        <v>1</v>
      </c>
      <c r="I8027" t="n">
        <v>440.43</v>
      </c>
    </row>
    <row r="8028">
      <c r="A8028" t="inlineStr">
        <is>
          <t>RET008050</t>
        </is>
      </c>
      <c r="B8028" t="inlineStr">
        <is>
          <t>O050795</t>
        </is>
      </c>
      <c r="C8028" s="25" t="n">
        <v>45959</v>
      </c>
      <c r="D8028" t="inlineStr">
        <is>
          <t>Fashion</t>
        </is>
      </c>
      <c r="E8028" t="inlineStr">
        <is>
          <t>Central</t>
        </is>
      </c>
      <c r="F8028" t="inlineStr">
        <is>
          <t>Website</t>
        </is>
      </c>
      <c r="G8028" t="inlineStr">
        <is>
          <t>Size/Fit Issue</t>
        </is>
      </c>
      <c r="H8028" t="n">
        <v>1</v>
      </c>
      <c r="I8028" t="n">
        <v>1712.28</v>
      </c>
    </row>
    <row r="8029">
      <c r="A8029" t="inlineStr">
        <is>
          <t>RET008051</t>
        </is>
      </c>
      <c r="B8029" t="inlineStr">
        <is>
          <t>O050804</t>
        </is>
      </c>
      <c r="C8029" s="25" t="n">
        <v>45959</v>
      </c>
      <c r="D8029" t="inlineStr">
        <is>
          <t>Beauty</t>
        </is>
      </c>
      <c r="E8029" t="inlineStr">
        <is>
          <t>South</t>
        </is>
      </c>
      <c r="F8029" t="inlineStr">
        <is>
          <t>Marketplace</t>
        </is>
      </c>
      <c r="G8029" t="inlineStr">
        <is>
          <t>Changed Mind</t>
        </is>
      </c>
      <c r="H8029" t="n">
        <v>1</v>
      </c>
      <c r="I8029" t="n">
        <v>1573.94</v>
      </c>
    </row>
    <row r="8030">
      <c r="A8030" t="inlineStr">
        <is>
          <t>RET008052</t>
        </is>
      </c>
      <c r="B8030" t="inlineStr">
        <is>
          <t>O050811</t>
        </is>
      </c>
      <c r="C8030" s="25" t="n">
        <v>45959</v>
      </c>
      <c r="D8030" t="inlineStr">
        <is>
          <t>Home &amp; Kitchen</t>
        </is>
      </c>
      <c r="E8030" t="inlineStr">
        <is>
          <t>South</t>
        </is>
      </c>
      <c r="F8030" t="inlineStr">
        <is>
          <t>Marketplace</t>
        </is>
      </c>
      <c r="G8030" t="inlineStr">
        <is>
          <t>Defective Product</t>
        </is>
      </c>
      <c r="H8030" t="n">
        <v>1</v>
      </c>
      <c r="I8030" t="n">
        <v>458.76</v>
      </c>
    </row>
    <row r="8031">
      <c r="A8031" t="inlineStr">
        <is>
          <t>RET008053</t>
        </is>
      </c>
      <c r="B8031" t="inlineStr">
        <is>
          <t>O050813</t>
        </is>
      </c>
      <c r="C8031" s="25" t="n">
        <v>45959</v>
      </c>
      <c r="D8031" t="inlineStr">
        <is>
          <t>Fashion</t>
        </is>
      </c>
      <c r="E8031" t="inlineStr">
        <is>
          <t>West</t>
        </is>
      </c>
      <c r="F8031" t="inlineStr">
        <is>
          <t>Mobile App</t>
        </is>
      </c>
      <c r="G8031" t="inlineStr">
        <is>
          <t>Changed Mind</t>
        </is>
      </c>
      <c r="H8031" t="n">
        <v>1</v>
      </c>
      <c r="I8031" t="n">
        <v>477.15</v>
      </c>
    </row>
    <row r="8032">
      <c r="A8032" t="inlineStr">
        <is>
          <t>RET008054</t>
        </is>
      </c>
      <c r="B8032" t="inlineStr">
        <is>
          <t>O050823</t>
        </is>
      </c>
      <c r="C8032" s="25" t="n">
        <v>45959</v>
      </c>
      <c r="D8032" t="inlineStr">
        <is>
          <t>Electronics</t>
        </is>
      </c>
      <c r="E8032" t="inlineStr">
        <is>
          <t>West</t>
        </is>
      </c>
      <c r="F8032" t="inlineStr">
        <is>
          <t>Website</t>
        </is>
      </c>
      <c r="G8032" t="inlineStr">
        <is>
          <t>Damaged in Transit</t>
        </is>
      </c>
      <c r="H8032" t="n">
        <v>1</v>
      </c>
      <c r="I8032" t="n">
        <v>105130.55</v>
      </c>
    </row>
    <row r="8033">
      <c r="A8033" t="inlineStr">
        <is>
          <t>RET008055</t>
        </is>
      </c>
      <c r="B8033" t="inlineStr">
        <is>
          <t>O050825</t>
        </is>
      </c>
      <c r="C8033" s="25" t="n">
        <v>45959</v>
      </c>
      <c r="D8033" t="inlineStr">
        <is>
          <t>Beauty</t>
        </is>
      </c>
      <c r="E8033" t="inlineStr">
        <is>
          <t>West</t>
        </is>
      </c>
      <c r="F8033" t="inlineStr">
        <is>
          <t>Retail Store</t>
        </is>
      </c>
      <c r="G8033" t="inlineStr">
        <is>
          <t>Late Delivery</t>
        </is>
      </c>
      <c r="H8033" t="n">
        <v>1</v>
      </c>
      <c r="I8033" t="n">
        <v>602.5599999999999</v>
      </c>
    </row>
    <row r="8034">
      <c r="A8034" t="inlineStr">
        <is>
          <t>RET008056</t>
        </is>
      </c>
      <c r="B8034" t="inlineStr">
        <is>
          <t>O050838</t>
        </is>
      </c>
      <c r="C8034" s="25" t="n">
        <v>45959</v>
      </c>
      <c r="D8034" t="inlineStr">
        <is>
          <t>Fashion</t>
        </is>
      </c>
      <c r="E8034" t="inlineStr">
        <is>
          <t>North</t>
        </is>
      </c>
      <c r="F8034" t="inlineStr">
        <is>
          <t>Website</t>
        </is>
      </c>
      <c r="G8034" t="inlineStr">
        <is>
          <t>Size/Fit Issue</t>
        </is>
      </c>
      <c r="H8034" t="n">
        <v>1</v>
      </c>
      <c r="I8034" t="n">
        <v>6048.47</v>
      </c>
    </row>
    <row r="8035">
      <c r="A8035" t="inlineStr">
        <is>
          <t>RET008057</t>
        </is>
      </c>
      <c r="B8035" t="inlineStr">
        <is>
          <t>O050846</t>
        </is>
      </c>
      <c r="C8035" s="25" t="n">
        <v>45959</v>
      </c>
      <c r="D8035" t="inlineStr">
        <is>
          <t>Fashion</t>
        </is>
      </c>
      <c r="E8035" t="inlineStr">
        <is>
          <t>South</t>
        </is>
      </c>
      <c r="F8035" t="inlineStr">
        <is>
          <t>Mobile App</t>
        </is>
      </c>
      <c r="G8035" t="inlineStr">
        <is>
          <t>Size/Fit Issue</t>
        </is>
      </c>
      <c r="H8035" t="n">
        <v>1</v>
      </c>
      <c r="I8035" t="n">
        <v>944.29</v>
      </c>
    </row>
    <row r="8036">
      <c r="A8036" t="inlineStr">
        <is>
          <t>RET008058</t>
        </is>
      </c>
      <c r="B8036" t="inlineStr">
        <is>
          <t>O050850</t>
        </is>
      </c>
      <c r="C8036" s="25" t="n">
        <v>45959</v>
      </c>
      <c r="D8036" t="inlineStr">
        <is>
          <t>Fashion</t>
        </is>
      </c>
      <c r="E8036" t="inlineStr">
        <is>
          <t>East</t>
        </is>
      </c>
      <c r="F8036" t="inlineStr">
        <is>
          <t>Retail Store</t>
        </is>
      </c>
      <c r="G8036" t="inlineStr">
        <is>
          <t>Not as Described</t>
        </is>
      </c>
      <c r="H8036" t="n">
        <v>1</v>
      </c>
      <c r="I8036" t="n">
        <v>1037.96</v>
      </c>
    </row>
    <row r="8037">
      <c r="A8037" t="inlineStr">
        <is>
          <t>RET008059</t>
        </is>
      </c>
      <c r="B8037" t="inlineStr">
        <is>
          <t>O050853</t>
        </is>
      </c>
      <c r="C8037" s="25" t="n">
        <v>45959</v>
      </c>
      <c r="D8037" t="inlineStr">
        <is>
          <t>Beauty</t>
        </is>
      </c>
      <c r="E8037" t="inlineStr">
        <is>
          <t>North</t>
        </is>
      </c>
      <c r="F8037" t="inlineStr">
        <is>
          <t>Website</t>
        </is>
      </c>
      <c r="G8037" t="inlineStr">
        <is>
          <t>Not as Described</t>
        </is>
      </c>
      <c r="H8037" t="n">
        <v>1</v>
      </c>
      <c r="I8037" t="n">
        <v>430.53</v>
      </c>
    </row>
    <row r="8038">
      <c r="A8038" t="inlineStr">
        <is>
          <t>RET008060</t>
        </is>
      </c>
      <c r="B8038" t="inlineStr">
        <is>
          <t>O050856</t>
        </is>
      </c>
      <c r="C8038" s="25" t="n">
        <v>45959</v>
      </c>
      <c r="D8038" t="inlineStr">
        <is>
          <t>Home &amp; Kitchen</t>
        </is>
      </c>
      <c r="E8038" t="inlineStr">
        <is>
          <t>West</t>
        </is>
      </c>
      <c r="F8038" t="inlineStr">
        <is>
          <t>Website</t>
        </is>
      </c>
      <c r="G8038" t="inlineStr">
        <is>
          <t>Changed Mind</t>
        </is>
      </c>
      <c r="H8038" t="n">
        <v>1</v>
      </c>
      <c r="I8038" t="n">
        <v>1874.58</v>
      </c>
    </row>
    <row r="8039">
      <c r="A8039" t="inlineStr">
        <is>
          <t>RET008061</t>
        </is>
      </c>
      <c r="B8039" t="inlineStr">
        <is>
          <t>O050863</t>
        </is>
      </c>
      <c r="C8039" s="25" t="n">
        <v>45959</v>
      </c>
      <c r="D8039" t="inlineStr">
        <is>
          <t>Fashion</t>
        </is>
      </c>
      <c r="E8039" t="inlineStr">
        <is>
          <t>North</t>
        </is>
      </c>
      <c r="F8039" t="inlineStr">
        <is>
          <t>Mobile App</t>
        </is>
      </c>
      <c r="G8039" t="inlineStr">
        <is>
          <t>Not as Described</t>
        </is>
      </c>
      <c r="H8039" t="n">
        <v>1</v>
      </c>
      <c r="I8039" t="n">
        <v>1288.4</v>
      </c>
    </row>
    <row r="8040">
      <c r="A8040" t="inlineStr">
        <is>
          <t>RET008062</t>
        </is>
      </c>
      <c r="B8040" t="inlineStr">
        <is>
          <t>O050881</t>
        </is>
      </c>
      <c r="C8040" s="25" t="n">
        <v>45960</v>
      </c>
      <c r="D8040" t="inlineStr">
        <is>
          <t>Fashion</t>
        </is>
      </c>
      <c r="E8040" t="inlineStr">
        <is>
          <t>East</t>
        </is>
      </c>
      <c r="F8040" t="inlineStr">
        <is>
          <t>Website</t>
        </is>
      </c>
      <c r="G8040" t="inlineStr">
        <is>
          <t>Size/Fit Issue</t>
        </is>
      </c>
      <c r="H8040" t="n">
        <v>1</v>
      </c>
      <c r="I8040" t="n">
        <v>596.66</v>
      </c>
    </row>
    <row r="8041">
      <c r="A8041" t="inlineStr">
        <is>
          <t>RET008063</t>
        </is>
      </c>
      <c r="B8041" t="inlineStr">
        <is>
          <t>O050891</t>
        </is>
      </c>
      <c r="C8041" s="25" t="n">
        <v>45960</v>
      </c>
      <c r="D8041" t="inlineStr">
        <is>
          <t>Fashion</t>
        </is>
      </c>
      <c r="E8041" t="inlineStr">
        <is>
          <t>South</t>
        </is>
      </c>
      <c r="F8041" t="inlineStr">
        <is>
          <t>Mobile App</t>
        </is>
      </c>
      <c r="G8041" t="inlineStr">
        <is>
          <t>Defective Product</t>
        </is>
      </c>
      <c r="H8041" t="n">
        <v>2</v>
      </c>
      <c r="I8041" t="n">
        <v>2392.72</v>
      </c>
    </row>
    <row r="8042">
      <c r="A8042" t="inlineStr">
        <is>
          <t>RET008064</t>
        </is>
      </c>
      <c r="B8042" t="inlineStr">
        <is>
          <t>O050893</t>
        </is>
      </c>
      <c r="C8042" s="25" t="n">
        <v>45960</v>
      </c>
      <c r="D8042" t="inlineStr">
        <is>
          <t>Home &amp; Kitchen</t>
        </is>
      </c>
      <c r="E8042" t="inlineStr">
        <is>
          <t>North</t>
        </is>
      </c>
      <c r="F8042" t="inlineStr">
        <is>
          <t>Website</t>
        </is>
      </c>
      <c r="G8042" t="inlineStr">
        <is>
          <t>Damaged in Transit</t>
        </is>
      </c>
      <c r="H8042" t="n">
        <v>1</v>
      </c>
      <c r="I8042" t="n">
        <v>4291.9</v>
      </c>
    </row>
    <row r="8043">
      <c r="A8043" t="inlineStr">
        <is>
          <t>RET008065</t>
        </is>
      </c>
      <c r="B8043" t="inlineStr">
        <is>
          <t>O050896</t>
        </is>
      </c>
      <c r="C8043" s="25" t="n">
        <v>45960</v>
      </c>
      <c r="D8043" t="inlineStr">
        <is>
          <t>Fashion</t>
        </is>
      </c>
      <c r="E8043" t="inlineStr">
        <is>
          <t>South</t>
        </is>
      </c>
      <c r="F8043" t="inlineStr">
        <is>
          <t>Website</t>
        </is>
      </c>
      <c r="G8043" t="inlineStr">
        <is>
          <t>Changed Mind</t>
        </is>
      </c>
      <c r="H8043" t="n">
        <v>1</v>
      </c>
      <c r="I8043" t="n">
        <v>476.01</v>
      </c>
    </row>
    <row r="8044">
      <c r="A8044" t="inlineStr">
        <is>
          <t>RET008066</t>
        </is>
      </c>
      <c r="B8044" t="inlineStr">
        <is>
          <t>O050918</t>
        </is>
      </c>
      <c r="C8044" s="25" t="n">
        <v>45960</v>
      </c>
      <c r="D8044" t="inlineStr">
        <is>
          <t>Fashion</t>
        </is>
      </c>
      <c r="E8044" t="inlineStr">
        <is>
          <t>West</t>
        </is>
      </c>
      <c r="F8044" t="inlineStr">
        <is>
          <t>Mobile App</t>
        </is>
      </c>
      <c r="G8044" t="inlineStr">
        <is>
          <t>Damaged in Transit</t>
        </is>
      </c>
      <c r="H8044" t="n">
        <v>1</v>
      </c>
      <c r="I8044" t="n">
        <v>933.53</v>
      </c>
    </row>
    <row r="8045">
      <c r="A8045" t="inlineStr">
        <is>
          <t>RET008067</t>
        </is>
      </c>
      <c r="B8045" t="inlineStr">
        <is>
          <t>O050925</t>
        </is>
      </c>
      <c r="C8045" s="25" t="n">
        <v>45960</v>
      </c>
      <c r="D8045" t="inlineStr">
        <is>
          <t>Books</t>
        </is>
      </c>
      <c r="E8045" t="inlineStr">
        <is>
          <t>North</t>
        </is>
      </c>
      <c r="F8045" t="inlineStr">
        <is>
          <t>Website</t>
        </is>
      </c>
      <c r="G8045" t="inlineStr">
        <is>
          <t>Wrong Item Delivered</t>
        </is>
      </c>
      <c r="H8045" t="n">
        <v>1</v>
      </c>
      <c r="I8045" t="n">
        <v>534.42</v>
      </c>
    </row>
    <row r="8046">
      <c r="A8046" t="inlineStr">
        <is>
          <t>RET008068</t>
        </is>
      </c>
      <c r="B8046" t="inlineStr">
        <is>
          <t>O050927</t>
        </is>
      </c>
      <c r="C8046" s="25" t="n">
        <v>45960</v>
      </c>
      <c r="D8046" t="inlineStr">
        <is>
          <t>Beauty</t>
        </is>
      </c>
      <c r="E8046" t="inlineStr">
        <is>
          <t>South</t>
        </is>
      </c>
      <c r="F8046" t="inlineStr">
        <is>
          <t>Mobile App</t>
        </is>
      </c>
      <c r="G8046" t="inlineStr">
        <is>
          <t>Defective Product</t>
        </is>
      </c>
      <c r="H8046" t="n">
        <v>1</v>
      </c>
      <c r="I8046" t="n">
        <v>193.71</v>
      </c>
    </row>
    <row r="8047">
      <c r="A8047" t="inlineStr">
        <is>
          <t>RET008069</t>
        </is>
      </c>
      <c r="B8047" t="inlineStr">
        <is>
          <t>O050938</t>
        </is>
      </c>
      <c r="C8047" s="25" t="n">
        <v>45960</v>
      </c>
      <c r="D8047" t="inlineStr">
        <is>
          <t>Sports</t>
        </is>
      </c>
      <c r="E8047" t="inlineStr">
        <is>
          <t>South</t>
        </is>
      </c>
      <c r="F8047" t="inlineStr">
        <is>
          <t>Website</t>
        </is>
      </c>
      <c r="G8047" t="inlineStr">
        <is>
          <t>Damaged in Transit</t>
        </is>
      </c>
      <c r="H8047" t="n">
        <v>1</v>
      </c>
      <c r="I8047" t="n">
        <v>2432.63</v>
      </c>
    </row>
    <row r="8048">
      <c r="A8048" t="inlineStr">
        <is>
          <t>RET008070</t>
        </is>
      </c>
      <c r="B8048" t="inlineStr">
        <is>
          <t>O050941</t>
        </is>
      </c>
      <c r="C8048" s="25" t="n">
        <v>45960</v>
      </c>
      <c r="D8048" t="inlineStr">
        <is>
          <t>Electronics</t>
        </is>
      </c>
      <c r="E8048" t="inlineStr">
        <is>
          <t>North</t>
        </is>
      </c>
      <c r="F8048" t="inlineStr">
        <is>
          <t>Website</t>
        </is>
      </c>
      <c r="G8048" t="inlineStr">
        <is>
          <t>Defective Product</t>
        </is>
      </c>
      <c r="H8048" t="n">
        <v>1</v>
      </c>
      <c r="I8048" t="n">
        <v>7591.86</v>
      </c>
    </row>
    <row r="8049">
      <c r="A8049" t="inlineStr">
        <is>
          <t>RET008071</t>
        </is>
      </c>
      <c r="B8049" t="inlineStr">
        <is>
          <t>O050944</t>
        </is>
      </c>
      <c r="C8049" s="25" t="n">
        <v>45960</v>
      </c>
      <c r="D8049" t="inlineStr">
        <is>
          <t>Electronics</t>
        </is>
      </c>
      <c r="E8049" t="inlineStr">
        <is>
          <t>North</t>
        </is>
      </c>
      <c r="F8049" t="inlineStr">
        <is>
          <t>Website</t>
        </is>
      </c>
      <c r="G8049" t="inlineStr">
        <is>
          <t>Damaged in Transit</t>
        </is>
      </c>
      <c r="H8049" t="n">
        <v>1</v>
      </c>
      <c r="I8049" t="n">
        <v>21042.74</v>
      </c>
    </row>
    <row r="8050">
      <c r="A8050" t="inlineStr">
        <is>
          <t>RET008072</t>
        </is>
      </c>
      <c r="B8050" t="inlineStr">
        <is>
          <t>O050944</t>
        </is>
      </c>
      <c r="C8050" s="25" t="n">
        <v>45960</v>
      </c>
      <c r="D8050" t="inlineStr">
        <is>
          <t>Fashion</t>
        </is>
      </c>
      <c r="E8050" t="inlineStr">
        <is>
          <t>North</t>
        </is>
      </c>
      <c r="F8050" t="inlineStr">
        <is>
          <t>Website</t>
        </is>
      </c>
      <c r="G8050" t="inlineStr">
        <is>
          <t>Size/Fit Issue</t>
        </is>
      </c>
      <c r="H8050" t="n">
        <v>1</v>
      </c>
      <c r="I8050" t="n">
        <v>1617.15</v>
      </c>
    </row>
    <row r="8051">
      <c r="A8051" t="inlineStr">
        <is>
          <t>RET008073</t>
        </is>
      </c>
      <c r="B8051" t="inlineStr">
        <is>
          <t>O050947</t>
        </is>
      </c>
      <c r="C8051" s="25" t="n">
        <v>45961</v>
      </c>
      <c r="D8051" t="inlineStr">
        <is>
          <t>Fashion</t>
        </is>
      </c>
      <c r="E8051" t="inlineStr">
        <is>
          <t>West</t>
        </is>
      </c>
      <c r="F8051" t="inlineStr">
        <is>
          <t>Retail Store</t>
        </is>
      </c>
      <c r="G8051" t="inlineStr">
        <is>
          <t>Size/Fit Issue</t>
        </is>
      </c>
      <c r="H8051" t="n">
        <v>1</v>
      </c>
      <c r="I8051" t="n">
        <v>844.89</v>
      </c>
    </row>
    <row r="8052">
      <c r="A8052" t="inlineStr">
        <is>
          <t>RET008074</t>
        </is>
      </c>
      <c r="B8052" t="inlineStr">
        <is>
          <t>O050948</t>
        </is>
      </c>
      <c r="C8052" s="25" t="n">
        <v>45961</v>
      </c>
      <c r="D8052" t="inlineStr">
        <is>
          <t>Fashion</t>
        </is>
      </c>
      <c r="E8052" t="inlineStr">
        <is>
          <t>Central</t>
        </is>
      </c>
      <c r="F8052" t="inlineStr">
        <is>
          <t>Mobile App</t>
        </is>
      </c>
      <c r="G8052" t="inlineStr">
        <is>
          <t>Size/Fit Issue</t>
        </is>
      </c>
      <c r="H8052" t="n">
        <v>2</v>
      </c>
      <c r="I8052" t="n">
        <v>1909.13</v>
      </c>
    </row>
    <row r="8053">
      <c r="A8053" t="inlineStr">
        <is>
          <t>RET008075</t>
        </is>
      </c>
      <c r="B8053" t="inlineStr">
        <is>
          <t>O050956</t>
        </is>
      </c>
      <c r="C8053" s="25" t="n">
        <v>45961</v>
      </c>
      <c r="D8053" t="inlineStr">
        <is>
          <t>Electronics</t>
        </is>
      </c>
      <c r="E8053" t="inlineStr">
        <is>
          <t>South</t>
        </is>
      </c>
      <c r="F8053" t="inlineStr">
        <is>
          <t>Mobile App</t>
        </is>
      </c>
      <c r="G8053" t="inlineStr">
        <is>
          <t>Not as Described</t>
        </is>
      </c>
      <c r="H8053" t="n">
        <v>1</v>
      </c>
      <c r="I8053" t="n">
        <v>7574.61</v>
      </c>
    </row>
    <row r="8054">
      <c r="A8054" t="inlineStr">
        <is>
          <t>RET008076</t>
        </is>
      </c>
      <c r="B8054" t="inlineStr">
        <is>
          <t>O050956</t>
        </is>
      </c>
      <c r="C8054" s="25" t="n">
        <v>45961</v>
      </c>
      <c r="D8054" t="inlineStr">
        <is>
          <t>Home &amp; Kitchen</t>
        </is>
      </c>
      <c r="E8054" t="inlineStr">
        <is>
          <t>South</t>
        </is>
      </c>
      <c r="F8054" t="inlineStr">
        <is>
          <t>Mobile App</t>
        </is>
      </c>
      <c r="G8054" t="inlineStr">
        <is>
          <t>Damaged in Transit</t>
        </is>
      </c>
      <c r="H8054" t="n">
        <v>1</v>
      </c>
      <c r="I8054" t="n">
        <v>5184.27</v>
      </c>
    </row>
    <row r="8055">
      <c r="A8055" t="inlineStr">
        <is>
          <t>RET008077</t>
        </is>
      </c>
      <c r="B8055" t="inlineStr">
        <is>
          <t>O050965</t>
        </is>
      </c>
      <c r="C8055" s="25" t="n">
        <v>45961</v>
      </c>
      <c r="D8055" t="inlineStr">
        <is>
          <t>Home &amp; Kitchen</t>
        </is>
      </c>
      <c r="E8055" t="inlineStr">
        <is>
          <t>West</t>
        </is>
      </c>
      <c r="F8055" t="inlineStr">
        <is>
          <t>Website</t>
        </is>
      </c>
      <c r="G8055" t="inlineStr">
        <is>
          <t>Defective Product</t>
        </is>
      </c>
      <c r="H8055" t="n">
        <v>1</v>
      </c>
      <c r="I8055" t="n">
        <v>1137.95</v>
      </c>
    </row>
    <row r="8056">
      <c r="A8056" t="inlineStr">
        <is>
          <t>RET008078</t>
        </is>
      </c>
      <c r="B8056" t="inlineStr">
        <is>
          <t>O050968</t>
        </is>
      </c>
      <c r="C8056" s="25" t="n">
        <v>45961</v>
      </c>
      <c r="D8056" t="inlineStr">
        <is>
          <t>Sports</t>
        </is>
      </c>
      <c r="E8056" t="inlineStr">
        <is>
          <t>West</t>
        </is>
      </c>
      <c r="F8056" t="inlineStr">
        <is>
          <t>Mobile App</t>
        </is>
      </c>
      <c r="G8056" t="inlineStr">
        <is>
          <t>Damaged in Transit</t>
        </is>
      </c>
      <c r="H8056" t="n">
        <v>1</v>
      </c>
      <c r="I8056" t="n">
        <v>985.5599999999999</v>
      </c>
    </row>
    <row r="8057">
      <c r="A8057" t="inlineStr">
        <is>
          <t>RET008079</t>
        </is>
      </c>
      <c r="B8057" t="inlineStr">
        <is>
          <t>O050973</t>
        </is>
      </c>
      <c r="C8057" s="25" t="n">
        <v>45961</v>
      </c>
      <c r="D8057" t="inlineStr">
        <is>
          <t>Sports</t>
        </is>
      </c>
      <c r="E8057" t="inlineStr">
        <is>
          <t>West</t>
        </is>
      </c>
      <c r="F8057" t="inlineStr">
        <is>
          <t>Retail Store</t>
        </is>
      </c>
      <c r="G8057" t="inlineStr">
        <is>
          <t>Not as Described</t>
        </is>
      </c>
      <c r="H8057" t="n">
        <v>1</v>
      </c>
      <c r="I8057" t="n">
        <v>7027.21</v>
      </c>
    </row>
    <row r="8058">
      <c r="A8058" t="inlineStr">
        <is>
          <t>RET008080</t>
        </is>
      </c>
      <c r="B8058" t="inlineStr">
        <is>
          <t>O050982</t>
        </is>
      </c>
      <c r="C8058" s="25" t="n">
        <v>45961</v>
      </c>
      <c r="D8058" t="inlineStr">
        <is>
          <t>Fashion</t>
        </is>
      </c>
      <c r="E8058" t="inlineStr">
        <is>
          <t>West</t>
        </is>
      </c>
      <c r="F8058" t="inlineStr">
        <is>
          <t>Mobile App</t>
        </is>
      </c>
      <c r="G8058" t="inlineStr">
        <is>
          <t>Size/Fit Issue</t>
        </is>
      </c>
      <c r="H8058" t="n">
        <v>1</v>
      </c>
      <c r="I8058" t="n">
        <v>3106.08</v>
      </c>
    </row>
    <row r="8059">
      <c r="A8059" t="inlineStr">
        <is>
          <t>RET008081</t>
        </is>
      </c>
      <c r="B8059" t="inlineStr">
        <is>
          <t>O050984</t>
        </is>
      </c>
      <c r="C8059" s="25" t="n">
        <v>45961</v>
      </c>
      <c r="D8059" t="inlineStr">
        <is>
          <t>Beauty</t>
        </is>
      </c>
      <c r="E8059" t="inlineStr">
        <is>
          <t>Central</t>
        </is>
      </c>
      <c r="F8059" t="inlineStr">
        <is>
          <t>Website</t>
        </is>
      </c>
      <c r="G8059" t="inlineStr">
        <is>
          <t>Defective Product</t>
        </is>
      </c>
      <c r="H8059" t="n">
        <v>1</v>
      </c>
      <c r="I8059" t="n">
        <v>504.73</v>
      </c>
    </row>
    <row r="8060">
      <c r="A8060" t="inlineStr">
        <is>
          <t>RET008082</t>
        </is>
      </c>
      <c r="B8060" t="inlineStr">
        <is>
          <t>O050995</t>
        </is>
      </c>
      <c r="C8060" s="25" t="n">
        <v>45961</v>
      </c>
      <c r="D8060" t="inlineStr">
        <is>
          <t>Fashion</t>
        </is>
      </c>
      <c r="E8060" t="inlineStr">
        <is>
          <t>South</t>
        </is>
      </c>
      <c r="F8060" t="inlineStr">
        <is>
          <t>Mobile App</t>
        </is>
      </c>
      <c r="G8060" t="inlineStr">
        <is>
          <t>Defective Product</t>
        </is>
      </c>
      <c r="H8060" t="n">
        <v>1</v>
      </c>
      <c r="I8060" t="n">
        <v>592.8200000000001</v>
      </c>
    </row>
    <row r="8061">
      <c r="A8061" t="inlineStr">
        <is>
          <t>RET008083</t>
        </is>
      </c>
      <c r="B8061" t="inlineStr">
        <is>
          <t>O050995</t>
        </is>
      </c>
      <c r="C8061" s="25" t="n">
        <v>45961</v>
      </c>
      <c r="D8061" t="inlineStr">
        <is>
          <t>Fashion</t>
        </is>
      </c>
      <c r="E8061" t="inlineStr">
        <is>
          <t>South</t>
        </is>
      </c>
      <c r="F8061" t="inlineStr">
        <is>
          <t>Mobile App</t>
        </is>
      </c>
      <c r="G8061" t="inlineStr">
        <is>
          <t>Defective Product</t>
        </is>
      </c>
      <c r="H8061" t="n">
        <v>1</v>
      </c>
      <c r="I8061" t="n">
        <v>1099.01</v>
      </c>
    </row>
    <row r="8062">
      <c r="A8062" t="inlineStr">
        <is>
          <t>RET008084</t>
        </is>
      </c>
      <c r="B8062" t="inlineStr">
        <is>
          <t>O050998</t>
        </is>
      </c>
      <c r="C8062" s="25" t="n">
        <v>45961</v>
      </c>
      <c r="D8062" t="inlineStr">
        <is>
          <t>Electronics</t>
        </is>
      </c>
      <c r="E8062" t="inlineStr">
        <is>
          <t>North</t>
        </is>
      </c>
      <c r="F8062" t="inlineStr">
        <is>
          <t>Website</t>
        </is>
      </c>
      <c r="G8062" t="inlineStr">
        <is>
          <t>Late Delivery</t>
        </is>
      </c>
      <c r="H8062" t="n">
        <v>1</v>
      </c>
      <c r="I8062" t="n">
        <v>6718.95</v>
      </c>
    </row>
    <row r="8063">
      <c r="A8063" t="inlineStr">
        <is>
          <t>RET008085</t>
        </is>
      </c>
      <c r="B8063" t="inlineStr">
        <is>
          <t>O051014</t>
        </is>
      </c>
      <c r="C8063" s="25" t="n">
        <v>45961</v>
      </c>
      <c r="D8063" t="inlineStr">
        <is>
          <t>Fashion</t>
        </is>
      </c>
      <c r="E8063" t="inlineStr">
        <is>
          <t>South</t>
        </is>
      </c>
      <c r="F8063" t="inlineStr">
        <is>
          <t>Marketplace</t>
        </is>
      </c>
      <c r="G8063" t="inlineStr">
        <is>
          <t>Size/Fit Issue</t>
        </is>
      </c>
      <c r="H8063" t="n">
        <v>1</v>
      </c>
      <c r="I8063" t="n">
        <v>2240.21</v>
      </c>
    </row>
    <row r="8064">
      <c r="A8064" t="inlineStr">
        <is>
          <t>RET008086</t>
        </is>
      </c>
      <c r="B8064" t="inlineStr">
        <is>
          <t>O051016</t>
        </is>
      </c>
      <c r="C8064" s="25" t="n">
        <v>45961</v>
      </c>
      <c r="D8064" t="inlineStr">
        <is>
          <t>Electronics</t>
        </is>
      </c>
      <c r="E8064" t="inlineStr">
        <is>
          <t>West</t>
        </is>
      </c>
      <c r="F8064" t="inlineStr">
        <is>
          <t>Mobile App</t>
        </is>
      </c>
      <c r="G8064" t="inlineStr">
        <is>
          <t>Size/Fit Issue</t>
        </is>
      </c>
      <c r="H8064" t="n">
        <v>1</v>
      </c>
      <c r="I8064" t="n">
        <v>6174.37</v>
      </c>
    </row>
    <row r="8065">
      <c r="A8065" t="inlineStr">
        <is>
          <t>RET008087</t>
        </is>
      </c>
      <c r="B8065" t="inlineStr">
        <is>
          <t>O051019</t>
        </is>
      </c>
      <c r="C8065" s="25" t="n">
        <v>45961</v>
      </c>
      <c r="D8065" t="inlineStr">
        <is>
          <t>Home &amp; Kitchen</t>
        </is>
      </c>
      <c r="E8065" t="inlineStr">
        <is>
          <t>West</t>
        </is>
      </c>
      <c r="F8065" t="inlineStr">
        <is>
          <t>Website</t>
        </is>
      </c>
      <c r="G8065" t="inlineStr">
        <is>
          <t>Changed Mind</t>
        </is>
      </c>
      <c r="H8065" t="n">
        <v>1</v>
      </c>
      <c r="I8065" t="n">
        <v>3425.64</v>
      </c>
    </row>
    <row r="8066">
      <c r="A8066" t="inlineStr">
        <is>
          <t>RET008088</t>
        </is>
      </c>
      <c r="B8066" t="inlineStr">
        <is>
          <t>O051023</t>
        </is>
      </c>
      <c r="C8066" s="25" t="n">
        <v>45961</v>
      </c>
      <c r="D8066" t="inlineStr">
        <is>
          <t>Fashion</t>
        </is>
      </c>
      <c r="E8066" t="inlineStr">
        <is>
          <t>West</t>
        </is>
      </c>
      <c r="F8066" t="inlineStr">
        <is>
          <t>Mobile App</t>
        </is>
      </c>
      <c r="G8066" t="inlineStr">
        <is>
          <t>Damaged in Transit</t>
        </is>
      </c>
      <c r="H8066" t="n">
        <v>1</v>
      </c>
      <c r="I8066" t="n">
        <v>1293.7</v>
      </c>
    </row>
    <row r="8067">
      <c r="A8067" t="inlineStr">
        <is>
          <t>RET008089</t>
        </is>
      </c>
      <c r="B8067" t="inlineStr">
        <is>
          <t>O051027</t>
        </is>
      </c>
      <c r="C8067" s="25" t="n">
        <v>45961</v>
      </c>
      <c r="D8067" t="inlineStr">
        <is>
          <t>Home &amp; Kitchen</t>
        </is>
      </c>
      <c r="E8067" t="inlineStr">
        <is>
          <t>West</t>
        </is>
      </c>
      <c r="F8067" t="inlineStr">
        <is>
          <t>Marketplace</t>
        </is>
      </c>
      <c r="G8067" t="inlineStr">
        <is>
          <t>Not as Described</t>
        </is>
      </c>
      <c r="H8067" t="n">
        <v>1</v>
      </c>
      <c r="I8067" t="n">
        <v>994.21</v>
      </c>
    </row>
    <row r="8068">
      <c r="A8068" t="inlineStr">
        <is>
          <t>RET008090</t>
        </is>
      </c>
      <c r="B8068" t="inlineStr">
        <is>
          <t>O051027</t>
        </is>
      </c>
      <c r="C8068" s="25" t="n">
        <v>45961</v>
      </c>
      <c r="D8068" t="inlineStr">
        <is>
          <t>Fashion</t>
        </is>
      </c>
      <c r="E8068" t="inlineStr">
        <is>
          <t>West</t>
        </is>
      </c>
      <c r="F8068" t="inlineStr">
        <is>
          <t>Marketplace</t>
        </is>
      </c>
      <c r="G8068" t="inlineStr">
        <is>
          <t>Size/Fit Issue</t>
        </is>
      </c>
      <c r="H8068" t="n">
        <v>1</v>
      </c>
      <c r="I8068" t="n">
        <v>1037.96</v>
      </c>
    </row>
    <row r="8069">
      <c r="A8069" t="inlineStr">
        <is>
          <t>RET008091</t>
        </is>
      </c>
      <c r="B8069" t="inlineStr">
        <is>
          <t>O051035</t>
        </is>
      </c>
      <c r="C8069" s="25" t="n">
        <v>45962</v>
      </c>
      <c r="D8069" t="inlineStr">
        <is>
          <t>Fashion</t>
        </is>
      </c>
      <c r="E8069" t="inlineStr">
        <is>
          <t>South</t>
        </is>
      </c>
      <c r="F8069" t="inlineStr">
        <is>
          <t>Marketplace</t>
        </is>
      </c>
      <c r="G8069" t="inlineStr">
        <is>
          <t>Damaged in Transit</t>
        </is>
      </c>
      <c r="H8069" t="n">
        <v>1</v>
      </c>
      <c r="I8069" t="n">
        <v>890.37</v>
      </c>
    </row>
    <row r="8070">
      <c r="A8070" t="inlineStr">
        <is>
          <t>RET008092</t>
        </is>
      </c>
      <c r="B8070" t="inlineStr">
        <is>
          <t>O051036</t>
        </is>
      </c>
      <c r="C8070" s="25" t="n">
        <v>45962</v>
      </c>
      <c r="D8070" t="inlineStr">
        <is>
          <t>Fashion</t>
        </is>
      </c>
      <c r="E8070" t="inlineStr">
        <is>
          <t>South</t>
        </is>
      </c>
      <c r="F8070" t="inlineStr">
        <is>
          <t>Website</t>
        </is>
      </c>
      <c r="G8070" t="inlineStr">
        <is>
          <t>Changed Mind</t>
        </is>
      </c>
      <c r="H8070" t="n">
        <v>2</v>
      </c>
      <c r="I8070" t="n">
        <v>7454.61</v>
      </c>
    </row>
    <row r="8071">
      <c r="A8071" t="inlineStr">
        <is>
          <t>RET008093</t>
        </is>
      </c>
      <c r="B8071" t="inlineStr">
        <is>
          <t>O051037</t>
        </is>
      </c>
      <c r="C8071" s="25" t="n">
        <v>45962</v>
      </c>
      <c r="D8071" t="inlineStr">
        <is>
          <t>Fashion</t>
        </is>
      </c>
      <c r="E8071" t="inlineStr">
        <is>
          <t>East</t>
        </is>
      </c>
      <c r="F8071" t="inlineStr">
        <is>
          <t>Website</t>
        </is>
      </c>
      <c r="G8071" t="inlineStr">
        <is>
          <t>Defective Product</t>
        </is>
      </c>
      <c r="H8071" t="n">
        <v>1</v>
      </c>
      <c r="I8071" t="n">
        <v>574.38</v>
      </c>
    </row>
    <row r="8072">
      <c r="A8072" t="inlineStr">
        <is>
          <t>RET008094</t>
        </is>
      </c>
      <c r="B8072" t="inlineStr">
        <is>
          <t>O051039</t>
        </is>
      </c>
      <c r="C8072" s="25" t="n">
        <v>45962</v>
      </c>
      <c r="D8072" t="inlineStr">
        <is>
          <t>Electronics</t>
        </is>
      </c>
      <c r="E8072" t="inlineStr">
        <is>
          <t>North</t>
        </is>
      </c>
      <c r="F8072" t="inlineStr">
        <is>
          <t>Website</t>
        </is>
      </c>
      <c r="G8072" t="inlineStr">
        <is>
          <t>Defective Product</t>
        </is>
      </c>
      <c r="H8072" t="n">
        <v>1</v>
      </c>
      <c r="I8072" t="n">
        <v>33352.27</v>
      </c>
    </row>
    <row r="8073">
      <c r="A8073" t="inlineStr">
        <is>
          <t>RET008095</t>
        </is>
      </c>
      <c r="B8073" t="inlineStr">
        <is>
          <t>O051042</t>
        </is>
      </c>
      <c r="C8073" s="25" t="n">
        <v>45962</v>
      </c>
      <c r="D8073" t="inlineStr">
        <is>
          <t>Grocery</t>
        </is>
      </c>
      <c r="E8073" t="inlineStr">
        <is>
          <t>East</t>
        </is>
      </c>
      <c r="F8073" t="inlineStr">
        <is>
          <t>Marketplace</t>
        </is>
      </c>
      <c r="G8073" t="inlineStr">
        <is>
          <t>Not as Described</t>
        </is>
      </c>
      <c r="H8073" t="n">
        <v>1</v>
      </c>
      <c r="I8073" t="n">
        <v>319.29</v>
      </c>
    </row>
    <row r="8074">
      <c r="A8074" t="inlineStr">
        <is>
          <t>RET008096</t>
        </is>
      </c>
      <c r="B8074" t="inlineStr">
        <is>
          <t>O051052</t>
        </is>
      </c>
      <c r="C8074" s="25" t="n">
        <v>45962</v>
      </c>
      <c r="D8074" t="inlineStr">
        <is>
          <t>Fashion</t>
        </is>
      </c>
      <c r="E8074" t="inlineStr">
        <is>
          <t>South</t>
        </is>
      </c>
      <c r="F8074" t="inlineStr">
        <is>
          <t>Mobile App</t>
        </is>
      </c>
      <c r="G8074" t="inlineStr">
        <is>
          <t>Late Delivery</t>
        </is>
      </c>
      <c r="H8074" t="n">
        <v>1</v>
      </c>
      <c r="I8074" t="n">
        <v>872.47</v>
      </c>
    </row>
    <row r="8075">
      <c r="A8075" t="inlineStr">
        <is>
          <t>RET008097</t>
        </is>
      </c>
      <c r="B8075" t="inlineStr">
        <is>
          <t>O051057</t>
        </is>
      </c>
      <c r="C8075" s="25" t="n">
        <v>45962</v>
      </c>
      <c r="D8075" t="inlineStr">
        <is>
          <t>Fashion</t>
        </is>
      </c>
      <c r="E8075" t="inlineStr">
        <is>
          <t>South</t>
        </is>
      </c>
      <c r="F8075" t="inlineStr">
        <is>
          <t>Website</t>
        </is>
      </c>
      <c r="G8075" t="inlineStr">
        <is>
          <t>Size/Fit Issue</t>
        </is>
      </c>
      <c r="H8075" t="n">
        <v>1</v>
      </c>
      <c r="I8075" t="n">
        <v>944.29</v>
      </c>
    </row>
    <row r="8076">
      <c r="A8076" t="inlineStr">
        <is>
          <t>RET008098</t>
        </is>
      </c>
      <c r="B8076" t="inlineStr">
        <is>
          <t>O051061</t>
        </is>
      </c>
      <c r="C8076" s="25" t="n">
        <v>45962</v>
      </c>
      <c r="D8076" t="inlineStr">
        <is>
          <t>Electronics</t>
        </is>
      </c>
      <c r="E8076" t="inlineStr">
        <is>
          <t>South</t>
        </is>
      </c>
      <c r="F8076" t="inlineStr">
        <is>
          <t>Mobile App</t>
        </is>
      </c>
      <c r="G8076" t="inlineStr">
        <is>
          <t>Changed Mind</t>
        </is>
      </c>
      <c r="H8076" t="n">
        <v>1</v>
      </c>
      <c r="I8076" t="n">
        <v>16408.47</v>
      </c>
    </row>
    <row r="8077">
      <c r="A8077" t="inlineStr">
        <is>
          <t>RET008099</t>
        </is>
      </c>
      <c r="B8077" t="inlineStr">
        <is>
          <t>O051065</t>
        </is>
      </c>
      <c r="C8077" s="25" t="n">
        <v>45962</v>
      </c>
      <c r="D8077" t="inlineStr">
        <is>
          <t>Fashion</t>
        </is>
      </c>
      <c r="E8077" t="inlineStr">
        <is>
          <t>North</t>
        </is>
      </c>
      <c r="F8077" t="inlineStr">
        <is>
          <t>Marketplace</t>
        </is>
      </c>
      <c r="G8077" t="inlineStr">
        <is>
          <t>Late Delivery</t>
        </is>
      </c>
      <c r="H8077" t="n">
        <v>1</v>
      </c>
      <c r="I8077" t="n">
        <v>1037.96</v>
      </c>
    </row>
    <row r="8078">
      <c r="A8078" t="inlineStr">
        <is>
          <t>RET008100</t>
        </is>
      </c>
      <c r="B8078" t="inlineStr">
        <is>
          <t>O051066</t>
        </is>
      </c>
      <c r="C8078" s="25" t="n">
        <v>45962</v>
      </c>
      <c r="D8078" t="inlineStr">
        <is>
          <t>Fashion</t>
        </is>
      </c>
      <c r="E8078" t="inlineStr">
        <is>
          <t>West</t>
        </is>
      </c>
      <c r="F8078" t="inlineStr">
        <is>
          <t>Website</t>
        </is>
      </c>
      <c r="G8078" t="inlineStr">
        <is>
          <t>Size/Fit Issue</t>
        </is>
      </c>
      <c r="H8078" t="n">
        <v>1</v>
      </c>
      <c r="I8078" t="n">
        <v>2766.35</v>
      </c>
    </row>
    <row r="8079">
      <c r="A8079" t="inlineStr">
        <is>
          <t>RET008101</t>
        </is>
      </c>
      <c r="B8079" t="inlineStr">
        <is>
          <t>O051070</t>
        </is>
      </c>
      <c r="C8079" s="25" t="n">
        <v>45962</v>
      </c>
      <c r="D8079" t="inlineStr">
        <is>
          <t>Electronics</t>
        </is>
      </c>
      <c r="E8079" t="inlineStr">
        <is>
          <t>South</t>
        </is>
      </c>
      <c r="F8079" t="inlineStr">
        <is>
          <t>Marketplace</t>
        </is>
      </c>
      <c r="G8079" t="inlineStr">
        <is>
          <t>Not as Described</t>
        </is>
      </c>
      <c r="H8079" t="n">
        <v>1</v>
      </c>
      <c r="I8079" t="n">
        <v>15115.58</v>
      </c>
    </row>
    <row r="8080">
      <c r="A8080" t="inlineStr">
        <is>
          <t>RET008102</t>
        </is>
      </c>
      <c r="B8080" t="inlineStr">
        <is>
          <t>O051076</t>
        </is>
      </c>
      <c r="C8080" s="25" t="n">
        <v>45962</v>
      </c>
      <c r="D8080" t="inlineStr">
        <is>
          <t>Fashion</t>
        </is>
      </c>
      <c r="E8080" t="inlineStr">
        <is>
          <t>South</t>
        </is>
      </c>
      <c r="F8080" t="inlineStr">
        <is>
          <t>Mobile App</t>
        </is>
      </c>
      <c r="G8080" t="inlineStr">
        <is>
          <t>Changed Mind</t>
        </is>
      </c>
      <c r="H8080" t="n">
        <v>1</v>
      </c>
      <c r="I8080" t="n">
        <v>1184.57</v>
      </c>
    </row>
    <row r="8081">
      <c r="A8081" t="inlineStr">
        <is>
          <t>RET008103</t>
        </is>
      </c>
      <c r="B8081" t="inlineStr">
        <is>
          <t>O051097</t>
        </is>
      </c>
      <c r="C8081" s="25" t="n">
        <v>45962</v>
      </c>
      <c r="D8081" t="inlineStr">
        <is>
          <t>Fashion</t>
        </is>
      </c>
      <c r="E8081" t="inlineStr">
        <is>
          <t>East</t>
        </is>
      </c>
      <c r="F8081" t="inlineStr">
        <is>
          <t>Mobile App</t>
        </is>
      </c>
      <c r="G8081" t="inlineStr">
        <is>
          <t>Size/Fit Issue</t>
        </is>
      </c>
      <c r="H8081" t="n">
        <v>2</v>
      </c>
      <c r="I8081" t="n">
        <v>2587.4</v>
      </c>
    </row>
    <row r="8082">
      <c r="A8082" t="inlineStr">
        <is>
          <t>RET008104</t>
        </is>
      </c>
      <c r="B8082" t="inlineStr">
        <is>
          <t>O051101</t>
        </is>
      </c>
      <c r="C8082" s="25" t="n">
        <v>45962</v>
      </c>
      <c r="D8082" t="inlineStr">
        <is>
          <t>Sports</t>
        </is>
      </c>
      <c r="E8082" t="inlineStr">
        <is>
          <t>West</t>
        </is>
      </c>
      <c r="F8082" t="inlineStr">
        <is>
          <t>Marketplace</t>
        </is>
      </c>
      <c r="G8082" t="inlineStr">
        <is>
          <t>Defective Product</t>
        </is>
      </c>
      <c r="H8082" t="n">
        <v>1</v>
      </c>
      <c r="I8082" t="n">
        <v>982.8</v>
      </c>
    </row>
    <row r="8083">
      <c r="A8083" t="inlineStr">
        <is>
          <t>RET008105</t>
        </is>
      </c>
      <c r="B8083" t="inlineStr">
        <is>
          <t>O051105</t>
        </is>
      </c>
      <c r="C8083" s="25" t="n">
        <v>45962</v>
      </c>
      <c r="D8083" t="inlineStr">
        <is>
          <t>Fashion</t>
        </is>
      </c>
      <c r="E8083" t="inlineStr">
        <is>
          <t>North</t>
        </is>
      </c>
      <c r="F8083" t="inlineStr">
        <is>
          <t>Marketplace</t>
        </is>
      </c>
      <c r="G8083" t="inlineStr">
        <is>
          <t>Size/Fit Issue</t>
        </is>
      </c>
      <c r="H8083" t="n">
        <v>2</v>
      </c>
      <c r="I8083" t="n">
        <v>2594.11</v>
      </c>
    </row>
    <row r="8084">
      <c r="A8084" t="inlineStr">
        <is>
          <t>RET008106</t>
        </is>
      </c>
      <c r="B8084" t="inlineStr">
        <is>
          <t>O051108</t>
        </is>
      </c>
      <c r="C8084" s="25" t="n">
        <v>45962</v>
      </c>
      <c r="D8084" t="inlineStr">
        <is>
          <t>Fashion</t>
        </is>
      </c>
      <c r="E8084" t="inlineStr">
        <is>
          <t>East</t>
        </is>
      </c>
      <c r="F8084" t="inlineStr">
        <is>
          <t>Retail Store</t>
        </is>
      </c>
      <c r="G8084" t="inlineStr">
        <is>
          <t>Damaged in Transit</t>
        </is>
      </c>
      <c r="H8084" t="n">
        <v>1</v>
      </c>
      <c r="I8084" t="n">
        <v>512.73</v>
      </c>
    </row>
    <row r="8085">
      <c r="A8085" t="inlineStr">
        <is>
          <t>RET008107</t>
        </is>
      </c>
      <c r="B8085" t="inlineStr">
        <is>
          <t>O051110</t>
        </is>
      </c>
      <c r="C8085" s="25" t="n">
        <v>45962</v>
      </c>
      <c r="D8085" t="inlineStr">
        <is>
          <t>Fashion</t>
        </is>
      </c>
      <c r="E8085" t="inlineStr">
        <is>
          <t>West</t>
        </is>
      </c>
      <c r="F8085" t="inlineStr">
        <is>
          <t>Website</t>
        </is>
      </c>
      <c r="G8085" t="inlineStr">
        <is>
          <t>Size/Fit Issue</t>
        </is>
      </c>
      <c r="H8085" t="n">
        <v>1</v>
      </c>
      <c r="I8085" t="n">
        <v>2170.99</v>
      </c>
    </row>
    <row r="8086">
      <c r="A8086" t="inlineStr">
        <is>
          <t>RET008108</t>
        </is>
      </c>
      <c r="B8086" t="inlineStr">
        <is>
          <t>O051121</t>
        </is>
      </c>
      <c r="C8086" s="25" t="n">
        <v>45962</v>
      </c>
      <c r="D8086" t="inlineStr">
        <is>
          <t>Fashion</t>
        </is>
      </c>
      <c r="E8086" t="inlineStr">
        <is>
          <t>South</t>
        </is>
      </c>
      <c r="F8086" t="inlineStr">
        <is>
          <t>Marketplace</t>
        </is>
      </c>
      <c r="G8086" t="inlineStr">
        <is>
          <t>Size/Fit Issue</t>
        </is>
      </c>
      <c r="H8086" t="n">
        <v>1</v>
      </c>
      <c r="I8086" t="n">
        <v>1137.95</v>
      </c>
    </row>
    <row r="8087">
      <c r="A8087" t="inlineStr">
        <is>
          <t>RET008109</t>
        </is>
      </c>
      <c r="B8087" t="inlineStr">
        <is>
          <t>O051147</t>
        </is>
      </c>
      <c r="C8087" s="25" t="n">
        <v>45963</v>
      </c>
      <c r="D8087" t="inlineStr">
        <is>
          <t>Electronics</t>
        </is>
      </c>
      <c r="E8087" t="inlineStr">
        <is>
          <t>West</t>
        </is>
      </c>
      <c r="F8087" t="inlineStr">
        <is>
          <t>Mobile App</t>
        </is>
      </c>
      <c r="G8087" t="inlineStr">
        <is>
          <t>Defective Product</t>
        </is>
      </c>
      <c r="H8087" t="n">
        <v>1</v>
      </c>
      <c r="I8087" t="n">
        <v>15486.46</v>
      </c>
    </row>
    <row r="8088">
      <c r="A8088" t="inlineStr">
        <is>
          <t>RET008110</t>
        </is>
      </c>
      <c r="B8088" t="inlineStr">
        <is>
          <t>O051152</t>
        </is>
      </c>
      <c r="C8088" s="25" t="n">
        <v>45963</v>
      </c>
      <c r="D8088" t="inlineStr">
        <is>
          <t>Electronics</t>
        </is>
      </c>
      <c r="E8088" t="inlineStr">
        <is>
          <t>East</t>
        </is>
      </c>
      <c r="F8088" t="inlineStr">
        <is>
          <t>Mobile App</t>
        </is>
      </c>
      <c r="G8088" t="inlineStr">
        <is>
          <t>Damaged in Transit</t>
        </is>
      </c>
      <c r="H8088" t="n">
        <v>1</v>
      </c>
      <c r="I8088" t="n">
        <v>11022.21</v>
      </c>
    </row>
    <row r="8089">
      <c r="A8089" t="inlineStr">
        <is>
          <t>RET008111</t>
        </is>
      </c>
      <c r="B8089" t="inlineStr">
        <is>
          <t>O051158</t>
        </is>
      </c>
      <c r="C8089" s="25" t="n">
        <v>45963</v>
      </c>
      <c r="D8089" t="inlineStr">
        <is>
          <t>Grocery</t>
        </is>
      </c>
      <c r="E8089" t="inlineStr">
        <is>
          <t>North</t>
        </is>
      </c>
      <c r="F8089" t="inlineStr">
        <is>
          <t>Marketplace</t>
        </is>
      </c>
      <c r="G8089" t="inlineStr">
        <is>
          <t>Changed Mind</t>
        </is>
      </c>
      <c r="H8089" t="n">
        <v>2</v>
      </c>
      <c r="I8089" t="n">
        <v>513</v>
      </c>
    </row>
    <row r="8090">
      <c r="A8090" t="inlineStr">
        <is>
          <t>RET008112</t>
        </is>
      </c>
      <c r="B8090" t="inlineStr">
        <is>
          <t>O051158</t>
        </is>
      </c>
      <c r="C8090" s="25" t="n">
        <v>45963</v>
      </c>
      <c r="D8090" t="inlineStr">
        <is>
          <t>Electronics</t>
        </is>
      </c>
      <c r="E8090" t="inlineStr">
        <is>
          <t>North</t>
        </is>
      </c>
      <c r="F8090" t="inlineStr">
        <is>
          <t>Marketplace</t>
        </is>
      </c>
      <c r="G8090" t="inlineStr">
        <is>
          <t>Defective Product</t>
        </is>
      </c>
      <c r="H8090" t="n">
        <v>1</v>
      </c>
      <c r="I8090" t="n">
        <v>7767.67</v>
      </c>
    </row>
    <row r="8091">
      <c r="A8091" t="inlineStr">
        <is>
          <t>RET008113</t>
        </is>
      </c>
      <c r="B8091" t="inlineStr">
        <is>
          <t>O051160</t>
        </is>
      </c>
      <c r="C8091" s="25" t="n">
        <v>45963</v>
      </c>
      <c r="D8091" t="inlineStr">
        <is>
          <t>Books</t>
        </is>
      </c>
      <c r="E8091" t="inlineStr">
        <is>
          <t>West</t>
        </is>
      </c>
      <c r="F8091" t="inlineStr">
        <is>
          <t>Marketplace</t>
        </is>
      </c>
      <c r="G8091" t="inlineStr">
        <is>
          <t>Damaged in Transit</t>
        </is>
      </c>
      <c r="H8091" t="n">
        <v>1</v>
      </c>
      <c r="I8091" t="n">
        <v>449.57</v>
      </c>
    </row>
    <row r="8092">
      <c r="A8092" t="inlineStr">
        <is>
          <t>RET008114</t>
        </is>
      </c>
      <c r="B8092" t="inlineStr">
        <is>
          <t>O051168</t>
        </is>
      </c>
      <c r="C8092" s="25" t="n">
        <v>45963</v>
      </c>
      <c r="D8092" t="inlineStr">
        <is>
          <t>Beauty</t>
        </is>
      </c>
      <c r="E8092" t="inlineStr">
        <is>
          <t>South</t>
        </is>
      </c>
      <c r="F8092" t="inlineStr">
        <is>
          <t>Retail Store</t>
        </is>
      </c>
      <c r="G8092" t="inlineStr">
        <is>
          <t>Not as Described</t>
        </is>
      </c>
      <c r="H8092" t="n">
        <v>2</v>
      </c>
      <c r="I8092" t="n">
        <v>3541.37</v>
      </c>
    </row>
    <row r="8093">
      <c r="A8093" t="inlineStr">
        <is>
          <t>RET008115</t>
        </is>
      </c>
      <c r="B8093" t="inlineStr">
        <is>
          <t>O051170</t>
        </is>
      </c>
      <c r="C8093" s="25" t="n">
        <v>45963</v>
      </c>
      <c r="D8093" t="inlineStr">
        <is>
          <t>Electronics</t>
        </is>
      </c>
      <c r="E8093" t="inlineStr">
        <is>
          <t>North</t>
        </is>
      </c>
      <c r="F8093" t="inlineStr">
        <is>
          <t>Marketplace</t>
        </is>
      </c>
      <c r="G8093" t="inlineStr">
        <is>
          <t>Defective Product</t>
        </is>
      </c>
      <c r="H8093" t="n">
        <v>1</v>
      </c>
      <c r="I8093" t="n">
        <v>6289.72</v>
      </c>
    </row>
    <row r="8094">
      <c r="A8094" t="inlineStr">
        <is>
          <t>RET008116</t>
        </is>
      </c>
      <c r="B8094" t="inlineStr">
        <is>
          <t>O051177</t>
        </is>
      </c>
      <c r="C8094" s="25" t="n">
        <v>45963</v>
      </c>
      <c r="D8094" t="inlineStr">
        <is>
          <t>Electronics</t>
        </is>
      </c>
      <c r="E8094" t="inlineStr">
        <is>
          <t>West</t>
        </is>
      </c>
      <c r="F8094" t="inlineStr">
        <is>
          <t>Mobile App</t>
        </is>
      </c>
      <c r="G8094" t="inlineStr">
        <is>
          <t>Not as Described</t>
        </is>
      </c>
      <c r="H8094" t="n">
        <v>1</v>
      </c>
      <c r="I8094" t="n">
        <v>5692.68</v>
      </c>
    </row>
    <row r="8095">
      <c r="A8095" t="inlineStr">
        <is>
          <t>RET008117</t>
        </is>
      </c>
      <c r="B8095" t="inlineStr">
        <is>
          <t>O051183</t>
        </is>
      </c>
      <c r="C8095" s="25" t="n">
        <v>45963</v>
      </c>
      <c r="D8095" t="inlineStr">
        <is>
          <t>Fashion</t>
        </is>
      </c>
      <c r="E8095" t="inlineStr">
        <is>
          <t>South</t>
        </is>
      </c>
      <c r="F8095" t="inlineStr">
        <is>
          <t>Website</t>
        </is>
      </c>
      <c r="G8095" t="inlineStr">
        <is>
          <t>Changed Mind</t>
        </is>
      </c>
      <c r="H8095" t="n">
        <v>1</v>
      </c>
      <c r="I8095" t="n">
        <v>1254.76</v>
      </c>
    </row>
    <row r="8096">
      <c r="A8096" t="inlineStr">
        <is>
          <t>RET008118</t>
        </is>
      </c>
      <c r="B8096" t="inlineStr">
        <is>
          <t>O051186</t>
        </is>
      </c>
      <c r="C8096" s="25" t="n">
        <v>45963</v>
      </c>
      <c r="D8096" t="inlineStr">
        <is>
          <t>Fashion</t>
        </is>
      </c>
      <c r="E8096" t="inlineStr">
        <is>
          <t>West</t>
        </is>
      </c>
      <c r="F8096" t="inlineStr">
        <is>
          <t>Marketplace</t>
        </is>
      </c>
      <c r="G8096" t="inlineStr">
        <is>
          <t>Size/Fit Issue</t>
        </is>
      </c>
      <c r="H8096" t="n">
        <v>1</v>
      </c>
      <c r="I8096" t="n">
        <v>228.92</v>
      </c>
    </row>
    <row r="8097">
      <c r="A8097" t="inlineStr">
        <is>
          <t>RET008119</t>
        </is>
      </c>
      <c r="B8097" t="inlineStr">
        <is>
          <t>O051190</t>
        </is>
      </c>
      <c r="C8097" s="25" t="n">
        <v>45963</v>
      </c>
      <c r="D8097" t="inlineStr">
        <is>
          <t>Home &amp; Kitchen</t>
        </is>
      </c>
      <c r="E8097" t="inlineStr">
        <is>
          <t>South</t>
        </is>
      </c>
      <c r="F8097" t="inlineStr">
        <is>
          <t>Mobile App</t>
        </is>
      </c>
      <c r="G8097" t="inlineStr">
        <is>
          <t>Damaged in Transit</t>
        </is>
      </c>
      <c r="H8097" t="n">
        <v>1</v>
      </c>
      <c r="I8097" t="n">
        <v>2398.61</v>
      </c>
    </row>
    <row r="8098">
      <c r="A8098" t="inlineStr">
        <is>
          <t>RET008120</t>
        </is>
      </c>
      <c r="B8098" t="inlineStr">
        <is>
          <t>O051195</t>
        </is>
      </c>
      <c r="C8098" s="25" t="n">
        <v>45963</v>
      </c>
      <c r="D8098" t="inlineStr">
        <is>
          <t>Fashion</t>
        </is>
      </c>
      <c r="E8098" t="inlineStr">
        <is>
          <t>North</t>
        </is>
      </c>
      <c r="F8098" t="inlineStr">
        <is>
          <t>Marketplace</t>
        </is>
      </c>
      <c r="G8098" t="inlineStr">
        <is>
          <t>Size/Fit Issue</t>
        </is>
      </c>
      <c r="H8098" t="n">
        <v>1</v>
      </c>
      <c r="I8098" t="n">
        <v>1149.79</v>
      </c>
    </row>
    <row r="8099">
      <c r="A8099" t="inlineStr">
        <is>
          <t>RET008121</t>
        </is>
      </c>
      <c r="B8099" t="inlineStr">
        <is>
          <t>O051197</t>
        </is>
      </c>
      <c r="C8099" s="25" t="n">
        <v>45963</v>
      </c>
      <c r="D8099" t="inlineStr">
        <is>
          <t>Home &amp; Kitchen</t>
        </is>
      </c>
      <c r="E8099" t="inlineStr">
        <is>
          <t>West</t>
        </is>
      </c>
      <c r="F8099" t="inlineStr">
        <is>
          <t>Marketplace</t>
        </is>
      </c>
      <c r="G8099" t="inlineStr">
        <is>
          <t>Defective Product</t>
        </is>
      </c>
      <c r="H8099" t="n">
        <v>1</v>
      </c>
      <c r="I8099" t="n">
        <v>656.75</v>
      </c>
    </row>
    <row r="8100">
      <c r="A8100" t="inlineStr">
        <is>
          <t>RET008122</t>
        </is>
      </c>
      <c r="B8100" t="inlineStr">
        <is>
          <t>O051198</t>
        </is>
      </c>
      <c r="C8100" s="25" t="n">
        <v>45963</v>
      </c>
      <c r="D8100" t="inlineStr">
        <is>
          <t>Fashion</t>
        </is>
      </c>
      <c r="E8100" t="inlineStr">
        <is>
          <t>South</t>
        </is>
      </c>
      <c r="F8100" t="inlineStr">
        <is>
          <t>Website</t>
        </is>
      </c>
      <c r="G8100" t="inlineStr">
        <is>
          <t>Defective Product</t>
        </is>
      </c>
      <c r="H8100" t="n">
        <v>1</v>
      </c>
      <c r="I8100" t="n">
        <v>481.9</v>
      </c>
    </row>
    <row r="8101">
      <c r="A8101" t="inlineStr">
        <is>
          <t>RET008123</t>
        </is>
      </c>
      <c r="B8101" t="inlineStr">
        <is>
          <t>O051208</t>
        </is>
      </c>
      <c r="C8101" s="25" t="n">
        <v>45963</v>
      </c>
      <c r="D8101" t="inlineStr">
        <is>
          <t>Books</t>
        </is>
      </c>
      <c r="E8101" t="inlineStr">
        <is>
          <t>West</t>
        </is>
      </c>
      <c r="F8101" t="inlineStr">
        <is>
          <t>Website</t>
        </is>
      </c>
      <c r="G8101" t="inlineStr">
        <is>
          <t>Changed Mind</t>
        </is>
      </c>
      <c r="H8101" t="n">
        <v>1</v>
      </c>
      <c r="I8101" t="n">
        <v>427.34</v>
      </c>
    </row>
    <row r="8102">
      <c r="A8102" t="inlineStr">
        <is>
          <t>RET008124</t>
        </is>
      </c>
      <c r="B8102" t="inlineStr">
        <is>
          <t>O051225</t>
        </is>
      </c>
      <c r="C8102" s="25" t="n">
        <v>45963</v>
      </c>
      <c r="D8102" t="inlineStr">
        <is>
          <t>Fashion</t>
        </is>
      </c>
      <c r="E8102" t="inlineStr">
        <is>
          <t>South</t>
        </is>
      </c>
      <c r="F8102" t="inlineStr">
        <is>
          <t>Mobile App</t>
        </is>
      </c>
      <c r="G8102" t="inlineStr">
        <is>
          <t>Size/Fit Issue</t>
        </is>
      </c>
      <c r="H8102" t="n">
        <v>2</v>
      </c>
      <c r="I8102" t="n">
        <v>3249.34</v>
      </c>
    </row>
    <row r="8103">
      <c r="A8103" t="inlineStr">
        <is>
          <t>RET008125</t>
        </is>
      </c>
      <c r="B8103" t="inlineStr">
        <is>
          <t>O051241</t>
        </is>
      </c>
      <c r="C8103" s="25" t="n">
        <v>45964</v>
      </c>
      <c r="D8103" t="inlineStr">
        <is>
          <t>Fashion</t>
        </is>
      </c>
      <c r="E8103" t="inlineStr">
        <is>
          <t>West</t>
        </is>
      </c>
      <c r="F8103" t="inlineStr">
        <is>
          <t>Mobile App</t>
        </is>
      </c>
      <c r="G8103" t="inlineStr">
        <is>
          <t>Size/Fit Issue</t>
        </is>
      </c>
      <c r="H8103" t="n">
        <v>1</v>
      </c>
      <c r="I8103" t="n">
        <v>594.9299999999999</v>
      </c>
    </row>
    <row r="8104">
      <c r="A8104" t="inlineStr">
        <is>
          <t>RET008126</t>
        </is>
      </c>
      <c r="B8104" t="inlineStr">
        <is>
          <t>O051243</t>
        </is>
      </c>
      <c r="C8104" s="25" t="n">
        <v>45964</v>
      </c>
      <c r="D8104" t="inlineStr">
        <is>
          <t>Fashion</t>
        </is>
      </c>
      <c r="E8104" t="inlineStr">
        <is>
          <t>North</t>
        </is>
      </c>
      <c r="F8104" t="inlineStr">
        <is>
          <t>Mobile App</t>
        </is>
      </c>
      <c r="G8104" t="inlineStr">
        <is>
          <t>Damaged in Transit</t>
        </is>
      </c>
      <c r="H8104" t="n">
        <v>2</v>
      </c>
      <c r="I8104" t="n">
        <v>5040.47</v>
      </c>
    </row>
    <row r="8105">
      <c r="A8105" t="inlineStr">
        <is>
          <t>RET008127</t>
        </is>
      </c>
      <c r="B8105" t="inlineStr">
        <is>
          <t>O051253</t>
        </is>
      </c>
      <c r="C8105" s="25" t="n">
        <v>45964</v>
      </c>
      <c r="D8105" t="inlineStr">
        <is>
          <t>Fashion</t>
        </is>
      </c>
      <c r="E8105" t="inlineStr">
        <is>
          <t>Central</t>
        </is>
      </c>
      <c r="F8105" t="inlineStr">
        <is>
          <t>Mobile App</t>
        </is>
      </c>
      <c r="G8105" t="inlineStr">
        <is>
          <t>Size/Fit Issue</t>
        </is>
      </c>
      <c r="H8105" t="n">
        <v>1</v>
      </c>
      <c r="I8105" t="n">
        <v>1439.72</v>
      </c>
    </row>
    <row r="8106">
      <c r="A8106" t="inlineStr">
        <is>
          <t>RET008128</t>
        </is>
      </c>
      <c r="B8106" t="inlineStr">
        <is>
          <t>O051255</t>
        </is>
      </c>
      <c r="C8106" s="25" t="n">
        <v>45964</v>
      </c>
      <c r="D8106" t="inlineStr">
        <is>
          <t>Books</t>
        </is>
      </c>
      <c r="E8106" t="inlineStr">
        <is>
          <t>East</t>
        </is>
      </c>
      <c r="F8106" t="inlineStr">
        <is>
          <t>Mobile App</t>
        </is>
      </c>
      <c r="G8106" t="inlineStr">
        <is>
          <t>Defective Product</t>
        </is>
      </c>
      <c r="H8106" t="n">
        <v>1</v>
      </c>
      <c r="I8106" t="n">
        <v>198.15</v>
      </c>
    </row>
    <row r="8107">
      <c r="A8107" t="inlineStr">
        <is>
          <t>RET008129</t>
        </is>
      </c>
      <c r="B8107" t="inlineStr">
        <is>
          <t>O051257</t>
        </is>
      </c>
      <c r="C8107" s="25" t="n">
        <v>45964</v>
      </c>
      <c r="D8107" t="inlineStr">
        <is>
          <t>Sports</t>
        </is>
      </c>
      <c r="E8107" t="inlineStr">
        <is>
          <t>South</t>
        </is>
      </c>
      <c r="F8107" t="inlineStr">
        <is>
          <t>Retail Store</t>
        </is>
      </c>
      <c r="G8107" t="inlineStr">
        <is>
          <t>Damaged in Transit</t>
        </is>
      </c>
      <c r="H8107" t="n">
        <v>1</v>
      </c>
      <c r="I8107" t="n">
        <v>1060.08</v>
      </c>
    </row>
    <row r="8108">
      <c r="A8108" t="inlineStr">
        <is>
          <t>RET008130</t>
        </is>
      </c>
      <c r="B8108" t="inlineStr">
        <is>
          <t>O051273</t>
        </is>
      </c>
      <c r="C8108" s="25" t="n">
        <v>45964</v>
      </c>
      <c r="D8108" t="inlineStr">
        <is>
          <t>Fashion</t>
        </is>
      </c>
      <c r="E8108" t="inlineStr">
        <is>
          <t>West</t>
        </is>
      </c>
      <c r="F8108" t="inlineStr">
        <is>
          <t>Mobile App</t>
        </is>
      </c>
      <c r="G8108" t="inlineStr">
        <is>
          <t>Size/Fit Issue</t>
        </is>
      </c>
      <c r="H8108" t="n">
        <v>1</v>
      </c>
      <c r="I8108" t="n">
        <v>1850.83</v>
      </c>
    </row>
    <row r="8109">
      <c r="A8109" t="inlineStr">
        <is>
          <t>RET008131</t>
        </is>
      </c>
      <c r="B8109" t="inlineStr">
        <is>
          <t>O051276</t>
        </is>
      </c>
      <c r="C8109" s="25" t="n">
        <v>45964</v>
      </c>
      <c r="D8109" t="inlineStr">
        <is>
          <t>Fashion</t>
        </is>
      </c>
      <c r="E8109" t="inlineStr">
        <is>
          <t>West</t>
        </is>
      </c>
      <c r="F8109" t="inlineStr">
        <is>
          <t>Marketplace</t>
        </is>
      </c>
      <c r="G8109" t="inlineStr">
        <is>
          <t>Changed Mind</t>
        </is>
      </c>
      <c r="H8109" t="n">
        <v>1</v>
      </c>
      <c r="I8109" t="n">
        <v>1175.92</v>
      </c>
    </row>
    <row r="8110">
      <c r="A8110" t="inlineStr">
        <is>
          <t>RET008132</t>
        </is>
      </c>
      <c r="B8110" t="inlineStr">
        <is>
          <t>O051277</t>
        </is>
      </c>
      <c r="C8110" s="25" t="n">
        <v>45964</v>
      </c>
      <c r="D8110" t="inlineStr">
        <is>
          <t>Home &amp; Kitchen</t>
        </is>
      </c>
      <c r="E8110" t="inlineStr">
        <is>
          <t>East</t>
        </is>
      </c>
      <c r="F8110" t="inlineStr">
        <is>
          <t>Mobile App</t>
        </is>
      </c>
      <c r="G8110" t="inlineStr">
        <is>
          <t>Defective Product</t>
        </is>
      </c>
      <c r="H8110" t="n">
        <v>1</v>
      </c>
      <c r="I8110" t="n">
        <v>1074.73</v>
      </c>
    </row>
    <row r="8111">
      <c r="A8111" t="inlineStr">
        <is>
          <t>RET008133</t>
        </is>
      </c>
      <c r="B8111" t="inlineStr">
        <is>
          <t>O051280</t>
        </is>
      </c>
      <c r="C8111" s="25" t="n">
        <v>45964</v>
      </c>
      <c r="D8111" t="inlineStr">
        <is>
          <t>Fashion</t>
        </is>
      </c>
      <c r="E8111" t="inlineStr">
        <is>
          <t>North</t>
        </is>
      </c>
      <c r="F8111" t="inlineStr">
        <is>
          <t>Mobile App</t>
        </is>
      </c>
      <c r="G8111" t="inlineStr">
        <is>
          <t>Size/Fit Issue</t>
        </is>
      </c>
      <c r="H8111" t="n">
        <v>1</v>
      </c>
      <c r="I8111" t="n">
        <v>1409.54</v>
      </c>
    </row>
    <row r="8112">
      <c r="A8112" t="inlineStr">
        <is>
          <t>RET008134</t>
        </is>
      </c>
      <c r="B8112" t="inlineStr">
        <is>
          <t>O051281</t>
        </is>
      </c>
      <c r="C8112" s="25" t="n">
        <v>45964</v>
      </c>
      <c r="D8112" t="inlineStr">
        <is>
          <t>Sports</t>
        </is>
      </c>
      <c r="E8112" t="inlineStr">
        <is>
          <t>South</t>
        </is>
      </c>
      <c r="F8112" t="inlineStr">
        <is>
          <t>Mobile App</t>
        </is>
      </c>
      <c r="G8112" t="inlineStr">
        <is>
          <t>Changed Mind</t>
        </is>
      </c>
      <c r="H8112" t="n">
        <v>1</v>
      </c>
      <c r="I8112" t="n">
        <v>1060.08</v>
      </c>
    </row>
    <row r="8113">
      <c r="A8113" t="inlineStr">
        <is>
          <t>RET008135</t>
        </is>
      </c>
      <c r="B8113" t="inlineStr">
        <is>
          <t>O051283</t>
        </is>
      </c>
      <c r="C8113" s="25" t="n">
        <v>45964</v>
      </c>
      <c r="D8113" t="inlineStr">
        <is>
          <t>Home &amp; Kitchen</t>
        </is>
      </c>
      <c r="E8113" t="inlineStr">
        <is>
          <t>West</t>
        </is>
      </c>
      <c r="F8113" t="inlineStr">
        <is>
          <t>Website</t>
        </is>
      </c>
      <c r="G8113" t="inlineStr">
        <is>
          <t>Defective Product</t>
        </is>
      </c>
      <c r="H8113" t="n">
        <v>1</v>
      </c>
      <c r="I8113" t="n">
        <v>5794.18</v>
      </c>
    </row>
    <row r="8114">
      <c r="A8114" t="inlineStr">
        <is>
          <t>RET008136</t>
        </is>
      </c>
      <c r="B8114" t="inlineStr">
        <is>
          <t>O051283</t>
        </is>
      </c>
      <c r="C8114" s="25" t="n">
        <v>45964</v>
      </c>
      <c r="D8114" t="inlineStr">
        <is>
          <t>Electronics</t>
        </is>
      </c>
      <c r="E8114" t="inlineStr">
        <is>
          <t>West</t>
        </is>
      </c>
      <c r="F8114" t="inlineStr">
        <is>
          <t>Website</t>
        </is>
      </c>
      <c r="G8114" t="inlineStr">
        <is>
          <t>Not as Described</t>
        </is>
      </c>
      <c r="H8114" t="n">
        <v>1</v>
      </c>
      <c r="I8114" t="n">
        <v>11601.4</v>
      </c>
    </row>
    <row r="8115">
      <c r="A8115" t="inlineStr">
        <is>
          <t>RET008137</t>
        </is>
      </c>
      <c r="B8115" t="inlineStr">
        <is>
          <t>O051284</t>
        </is>
      </c>
      <c r="C8115" s="25" t="n">
        <v>45964</v>
      </c>
      <c r="D8115" t="inlineStr">
        <is>
          <t>Electronics</t>
        </is>
      </c>
      <c r="E8115" t="inlineStr">
        <is>
          <t>East</t>
        </is>
      </c>
      <c r="F8115" t="inlineStr">
        <is>
          <t>Website</t>
        </is>
      </c>
      <c r="G8115" t="inlineStr">
        <is>
          <t>Defective Product</t>
        </is>
      </c>
      <c r="H8115" t="n">
        <v>1</v>
      </c>
      <c r="I8115" t="n">
        <v>11601.4</v>
      </c>
    </row>
    <row r="8116">
      <c r="A8116" t="inlineStr">
        <is>
          <t>RET008138</t>
        </is>
      </c>
      <c r="B8116" t="inlineStr">
        <is>
          <t>O051284</t>
        </is>
      </c>
      <c r="C8116" s="25" t="n">
        <v>45964</v>
      </c>
      <c r="D8116" t="inlineStr">
        <is>
          <t>Home &amp; Kitchen</t>
        </is>
      </c>
      <c r="E8116" t="inlineStr">
        <is>
          <t>East</t>
        </is>
      </c>
      <c r="F8116" t="inlineStr">
        <is>
          <t>Website</t>
        </is>
      </c>
      <c r="G8116" t="inlineStr">
        <is>
          <t>Not as Described</t>
        </is>
      </c>
      <c r="H8116" t="n">
        <v>1</v>
      </c>
      <c r="I8116" t="n">
        <v>2343.45</v>
      </c>
    </row>
    <row r="8117">
      <c r="A8117" t="inlineStr">
        <is>
          <t>RET008139</t>
        </is>
      </c>
      <c r="B8117" t="inlineStr">
        <is>
          <t>O051286</t>
        </is>
      </c>
      <c r="C8117" s="25" t="n">
        <v>45964</v>
      </c>
      <c r="D8117" t="inlineStr">
        <is>
          <t>Electronics</t>
        </is>
      </c>
      <c r="E8117" t="inlineStr">
        <is>
          <t>West</t>
        </is>
      </c>
      <c r="F8117" t="inlineStr">
        <is>
          <t>Website</t>
        </is>
      </c>
      <c r="G8117" t="inlineStr">
        <is>
          <t>Damaged in Transit</t>
        </is>
      </c>
      <c r="H8117" t="n">
        <v>1</v>
      </c>
      <c r="I8117" t="n">
        <v>17005.02</v>
      </c>
    </row>
    <row r="8118">
      <c r="A8118" t="inlineStr">
        <is>
          <t>RET008140</t>
        </is>
      </c>
      <c r="B8118" t="inlineStr">
        <is>
          <t>O051294</t>
        </is>
      </c>
      <c r="C8118" s="25" t="n">
        <v>45964</v>
      </c>
      <c r="D8118" t="inlineStr">
        <is>
          <t>Fashion</t>
        </is>
      </c>
      <c r="E8118" t="inlineStr">
        <is>
          <t>West</t>
        </is>
      </c>
      <c r="F8118" t="inlineStr">
        <is>
          <t>Website</t>
        </is>
      </c>
      <c r="G8118" t="inlineStr">
        <is>
          <t>Wrong Item Delivered</t>
        </is>
      </c>
      <c r="H8118" t="n">
        <v>1</v>
      </c>
      <c r="I8118" t="n">
        <v>469.68</v>
      </c>
    </row>
    <row r="8119">
      <c r="A8119" t="inlineStr">
        <is>
          <t>RET008141</t>
        </is>
      </c>
      <c r="B8119" t="inlineStr">
        <is>
          <t>O051297</t>
        </is>
      </c>
      <c r="C8119" s="25" t="n">
        <v>45964</v>
      </c>
      <c r="D8119" t="inlineStr">
        <is>
          <t>Fashion</t>
        </is>
      </c>
      <c r="E8119" t="inlineStr">
        <is>
          <t>South</t>
        </is>
      </c>
      <c r="F8119" t="inlineStr">
        <is>
          <t>Marketplace</t>
        </is>
      </c>
      <c r="G8119" t="inlineStr">
        <is>
          <t>Not Specified</t>
        </is>
      </c>
      <c r="H8119" t="n">
        <v>2</v>
      </c>
      <c r="I8119" t="n">
        <v>1303.65</v>
      </c>
    </row>
    <row r="8120">
      <c r="A8120" t="inlineStr">
        <is>
          <t>RET008142</t>
        </is>
      </c>
      <c r="B8120" t="inlineStr">
        <is>
          <t>O051305</t>
        </is>
      </c>
      <c r="C8120" s="25" t="n">
        <v>45964</v>
      </c>
      <c r="D8120" t="inlineStr">
        <is>
          <t>Fashion</t>
        </is>
      </c>
      <c r="E8120" t="inlineStr">
        <is>
          <t>West</t>
        </is>
      </c>
      <c r="F8120" t="inlineStr">
        <is>
          <t>Website</t>
        </is>
      </c>
      <c r="G8120" t="inlineStr">
        <is>
          <t>Damaged in Transit</t>
        </is>
      </c>
      <c r="H8120" t="n">
        <v>1</v>
      </c>
      <c r="I8120" t="n">
        <v>630.79</v>
      </c>
    </row>
    <row r="8121">
      <c r="A8121" t="inlineStr">
        <is>
          <t>RET008143</t>
        </is>
      </c>
      <c r="B8121" t="inlineStr">
        <is>
          <t>O051313</t>
        </is>
      </c>
      <c r="C8121" s="25" t="n">
        <v>45964</v>
      </c>
      <c r="D8121" t="inlineStr">
        <is>
          <t>Electronics</t>
        </is>
      </c>
      <c r="E8121" t="inlineStr">
        <is>
          <t>South</t>
        </is>
      </c>
      <c r="F8121" t="inlineStr">
        <is>
          <t>Mobile App</t>
        </is>
      </c>
      <c r="G8121" t="inlineStr">
        <is>
          <t>Wrong Item Delivered</t>
        </is>
      </c>
      <c r="H8121" t="n">
        <v>1</v>
      </c>
      <c r="I8121" t="n">
        <v>6682.83</v>
      </c>
    </row>
    <row r="8122">
      <c r="A8122" t="inlineStr">
        <is>
          <t>RET008144</t>
        </is>
      </c>
      <c r="B8122" t="inlineStr">
        <is>
          <t>O051317</t>
        </is>
      </c>
      <c r="C8122" s="25" t="n">
        <v>45964</v>
      </c>
      <c r="D8122" t="inlineStr">
        <is>
          <t>Electronics</t>
        </is>
      </c>
      <c r="E8122" t="inlineStr">
        <is>
          <t>South</t>
        </is>
      </c>
      <c r="F8122" t="inlineStr">
        <is>
          <t>Mobile App</t>
        </is>
      </c>
      <c r="G8122" t="inlineStr">
        <is>
          <t>Damaged in Transit</t>
        </is>
      </c>
      <c r="H8122" t="n">
        <v>1</v>
      </c>
      <c r="I8122" t="n">
        <v>15094.97</v>
      </c>
    </row>
    <row r="8123">
      <c r="A8123" t="inlineStr">
        <is>
          <t>RET008145</t>
        </is>
      </c>
      <c r="B8123" t="inlineStr">
        <is>
          <t>O051325</t>
        </is>
      </c>
      <c r="C8123" s="25" t="n">
        <v>45965</v>
      </c>
      <c r="D8123" t="inlineStr">
        <is>
          <t>Electronics</t>
        </is>
      </c>
      <c r="E8123" t="inlineStr">
        <is>
          <t>North</t>
        </is>
      </c>
      <c r="F8123" t="inlineStr">
        <is>
          <t>Marketplace</t>
        </is>
      </c>
      <c r="G8123" t="inlineStr">
        <is>
          <t>Defective Product</t>
        </is>
      </c>
      <c r="H8123" t="n">
        <v>1</v>
      </c>
      <c r="I8123" t="n">
        <v>1094.31</v>
      </c>
    </row>
    <row r="8124">
      <c r="A8124" t="inlineStr">
        <is>
          <t>RET008146</t>
        </is>
      </c>
      <c r="B8124" t="inlineStr">
        <is>
          <t>O051327</t>
        </is>
      </c>
      <c r="C8124" s="25" t="n">
        <v>45965</v>
      </c>
      <c r="D8124" t="inlineStr">
        <is>
          <t>Electronics</t>
        </is>
      </c>
      <c r="E8124" t="inlineStr">
        <is>
          <t>East</t>
        </is>
      </c>
      <c r="F8124" t="inlineStr">
        <is>
          <t>Mobile App</t>
        </is>
      </c>
      <c r="G8124" t="inlineStr">
        <is>
          <t>Damaged in Transit</t>
        </is>
      </c>
      <c r="H8124" t="n">
        <v>1</v>
      </c>
      <c r="I8124" t="n">
        <v>12283.84</v>
      </c>
    </row>
    <row r="8125">
      <c r="A8125" t="inlineStr">
        <is>
          <t>RET008147</t>
        </is>
      </c>
      <c r="B8125" t="inlineStr">
        <is>
          <t>O051336</t>
        </is>
      </c>
      <c r="C8125" s="25" t="n">
        <v>45965</v>
      </c>
      <c r="D8125" t="inlineStr">
        <is>
          <t>Books</t>
        </is>
      </c>
      <c r="E8125" t="inlineStr">
        <is>
          <t>East</t>
        </is>
      </c>
      <c r="F8125" t="inlineStr">
        <is>
          <t>Mobile App</t>
        </is>
      </c>
      <c r="G8125" t="inlineStr">
        <is>
          <t>Damaged in Transit</t>
        </is>
      </c>
      <c r="H8125" t="n">
        <v>1</v>
      </c>
      <c r="I8125" t="n">
        <v>338.05</v>
      </c>
    </row>
    <row r="8126">
      <c r="A8126" t="inlineStr">
        <is>
          <t>RET008148</t>
        </is>
      </c>
      <c r="B8126" t="inlineStr">
        <is>
          <t>O051347</t>
        </is>
      </c>
      <c r="C8126" s="25" t="n">
        <v>45965</v>
      </c>
      <c r="D8126" t="inlineStr">
        <is>
          <t>Fashion</t>
        </is>
      </c>
      <c r="E8126" t="inlineStr">
        <is>
          <t>West</t>
        </is>
      </c>
      <c r="F8126" t="inlineStr">
        <is>
          <t>Website</t>
        </is>
      </c>
      <c r="G8126" t="inlineStr">
        <is>
          <t>Size/Fit Issue</t>
        </is>
      </c>
      <c r="H8126" t="n">
        <v>1</v>
      </c>
      <c r="I8126" t="n">
        <v>2187.16</v>
      </c>
    </row>
    <row r="8127">
      <c r="A8127" t="inlineStr">
        <is>
          <t>RET008149</t>
        </is>
      </c>
      <c r="B8127" t="inlineStr">
        <is>
          <t>O051357</t>
        </is>
      </c>
      <c r="C8127" s="25" t="n">
        <v>45965</v>
      </c>
      <c r="D8127" t="inlineStr">
        <is>
          <t>Fashion</t>
        </is>
      </c>
      <c r="E8127" t="inlineStr">
        <is>
          <t>North</t>
        </is>
      </c>
      <c r="F8127" t="inlineStr">
        <is>
          <t>Marketplace</t>
        </is>
      </c>
      <c r="G8127" t="inlineStr">
        <is>
          <t>Size/Fit Issue</t>
        </is>
      </c>
      <c r="H8127" t="n">
        <v>1</v>
      </c>
      <c r="I8127" t="n">
        <v>1405.7</v>
      </c>
    </row>
    <row r="8128">
      <c r="A8128" t="inlineStr">
        <is>
          <t>RET008150</t>
        </is>
      </c>
      <c r="B8128" t="inlineStr">
        <is>
          <t>O051367</t>
        </is>
      </c>
      <c r="C8128" s="25" t="n">
        <v>45965</v>
      </c>
      <c r="D8128" t="inlineStr">
        <is>
          <t>Fashion</t>
        </is>
      </c>
      <c r="E8128" t="inlineStr">
        <is>
          <t>West</t>
        </is>
      </c>
      <c r="F8128" t="inlineStr">
        <is>
          <t>Marketplace</t>
        </is>
      </c>
      <c r="G8128" t="inlineStr">
        <is>
          <t>Changed Mind</t>
        </is>
      </c>
      <c r="H8128" t="n">
        <v>1</v>
      </c>
      <c r="I8128" t="n">
        <v>1751.22</v>
      </c>
    </row>
    <row r="8129">
      <c r="A8129" t="inlineStr">
        <is>
          <t>RET008151</t>
        </is>
      </c>
      <c r="B8129" t="inlineStr">
        <is>
          <t>O051369</t>
        </is>
      </c>
      <c r="C8129" s="25" t="n">
        <v>45965</v>
      </c>
      <c r="D8129" t="inlineStr">
        <is>
          <t>Electronics</t>
        </is>
      </c>
      <c r="E8129" t="inlineStr">
        <is>
          <t>North</t>
        </is>
      </c>
      <c r="F8129" t="inlineStr">
        <is>
          <t>Website</t>
        </is>
      </c>
      <c r="G8129" t="inlineStr">
        <is>
          <t>Changed Mind</t>
        </is>
      </c>
      <c r="H8129" t="n">
        <v>1</v>
      </c>
      <c r="I8129" t="n">
        <v>12118.35</v>
      </c>
    </row>
    <row r="8130">
      <c r="A8130" t="inlineStr">
        <is>
          <t>RET008152</t>
        </is>
      </c>
      <c r="B8130" t="inlineStr">
        <is>
          <t>O051370</t>
        </is>
      </c>
      <c r="C8130" s="25" t="n">
        <v>45965</v>
      </c>
      <c r="D8130" t="inlineStr">
        <is>
          <t>Fashion</t>
        </is>
      </c>
      <c r="E8130" t="inlineStr">
        <is>
          <t>East</t>
        </is>
      </c>
      <c r="F8130" t="inlineStr">
        <is>
          <t>Marketplace</t>
        </is>
      </c>
      <c r="G8130" t="inlineStr">
        <is>
          <t>Size/Fit Issue</t>
        </is>
      </c>
      <c r="H8130" t="n">
        <v>1</v>
      </c>
      <c r="I8130" t="n">
        <v>1368.93</v>
      </c>
    </row>
    <row r="8131">
      <c r="A8131" t="inlineStr">
        <is>
          <t>RET008153</t>
        </is>
      </c>
      <c r="B8131" t="inlineStr">
        <is>
          <t>O051370</t>
        </is>
      </c>
      <c r="C8131" s="25" t="n">
        <v>45965</v>
      </c>
      <c r="D8131" t="inlineStr">
        <is>
          <t>Home &amp; Kitchen</t>
        </is>
      </c>
      <c r="E8131" t="inlineStr">
        <is>
          <t>East</t>
        </is>
      </c>
      <c r="F8131" t="inlineStr">
        <is>
          <t>Marketplace</t>
        </is>
      </c>
      <c r="G8131" t="inlineStr">
        <is>
          <t>Changed Mind</t>
        </is>
      </c>
      <c r="H8131" t="n">
        <v>1</v>
      </c>
      <c r="I8131" t="n">
        <v>320.86</v>
      </c>
    </row>
    <row r="8132">
      <c r="A8132" t="inlineStr">
        <is>
          <t>RET008154</t>
        </is>
      </c>
      <c r="B8132" t="inlineStr">
        <is>
          <t>O051371</t>
        </is>
      </c>
      <c r="C8132" s="25" t="n">
        <v>45965</v>
      </c>
      <c r="D8132" t="inlineStr">
        <is>
          <t>Fashion</t>
        </is>
      </c>
      <c r="E8132" t="inlineStr">
        <is>
          <t>North</t>
        </is>
      </c>
      <c r="F8132" t="inlineStr">
        <is>
          <t>Mobile App</t>
        </is>
      </c>
      <c r="G8132" t="inlineStr">
        <is>
          <t>Damaged in Transit</t>
        </is>
      </c>
      <c r="H8132" t="n">
        <v>1</v>
      </c>
      <c r="I8132" t="n">
        <v>2380.22</v>
      </c>
    </row>
    <row r="8133">
      <c r="A8133" t="inlineStr">
        <is>
          <t>RET008155</t>
        </is>
      </c>
      <c r="B8133" t="inlineStr">
        <is>
          <t>O051372</t>
        </is>
      </c>
      <c r="C8133" s="25" t="n">
        <v>45965</v>
      </c>
      <c r="D8133" t="inlineStr">
        <is>
          <t>Books</t>
        </is>
      </c>
      <c r="E8133" t="inlineStr">
        <is>
          <t>North</t>
        </is>
      </c>
      <c r="F8133" t="inlineStr">
        <is>
          <t>Marketplace</t>
        </is>
      </c>
      <c r="G8133" t="inlineStr">
        <is>
          <t>Defective Product</t>
        </is>
      </c>
      <c r="H8133" t="n">
        <v>1</v>
      </c>
      <c r="I8133" t="n">
        <v>485.74</v>
      </c>
    </row>
    <row r="8134">
      <c r="A8134" t="inlineStr">
        <is>
          <t>RET008156</t>
        </is>
      </c>
      <c r="B8134" t="inlineStr">
        <is>
          <t>O051374</t>
        </is>
      </c>
      <c r="C8134" s="25" t="n">
        <v>45965</v>
      </c>
      <c r="D8134" t="inlineStr">
        <is>
          <t>Sports</t>
        </is>
      </c>
      <c r="E8134" t="inlineStr">
        <is>
          <t>Central</t>
        </is>
      </c>
      <c r="F8134" t="inlineStr">
        <is>
          <t>Mobile App</t>
        </is>
      </c>
      <c r="G8134" t="inlineStr">
        <is>
          <t>Defective Product</t>
        </is>
      </c>
      <c r="H8134" t="n">
        <v>1</v>
      </c>
      <c r="I8134" t="n">
        <v>2567.77</v>
      </c>
    </row>
    <row r="8135">
      <c r="A8135" t="inlineStr">
        <is>
          <t>RET008157</t>
        </is>
      </c>
      <c r="B8135" t="inlineStr">
        <is>
          <t>O051376</t>
        </is>
      </c>
      <c r="C8135" s="25" t="n">
        <v>45965</v>
      </c>
      <c r="D8135" t="inlineStr">
        <is>
          <t>Fashion</t>
        </is>
      </c>
      <c r="E8135" t="inlineStr">
        <is>
          <t>East</t>
        </is>
      </c>
      <c r="F8135" t="inlineStr">
        <is>
          <t>Website</t>
        </is>
      </c>
      <c r="G8135" t="inlineStr">
        <is>
          <t>Size/Fit Issue</t>
        </is>
      </c>
      <c r="H8135" t="n">
        <v>1</v>
      </c>
      <c r="I8135" t="n">
        <v>1184.57</v>
      </c>
    </row>
    <row r="8136">
      <c r="A8136" t="inlineStr">
        <is>
          <t>RET008158</t>
        </is>
      </c>
      <c r="B8136" t="inlineStr">
        <is>
          <t>O051384</t>
        </is>
      </c>
      <c r="C8136" s="25" t="n">
        <v>45966</v>
      </c>
      <c r="D8136" t="inlineStr">
        <is>
          <t>Sports</t>
        </is>
      </c>
      <c r="E8136" t="inlineStr">
        <is>
          <t>West</t>
        </is>
      </c>
      <c r="F8136" t="inlineStr">
        <is>
          <t>Website</t>
        </is>
      </c>
      <c r="G8136" t="inlineStr">
        <is>
          <t>Damaged in Transit</t>
        </is>
      </c>
      <c r="H8136" t="n">
        <v>1</v>
      </c>
      <c r="I8136" t="n">
        <v>1644.14</v>
      </c>
    </row>
    <row r="8137">
      <c r="A8137" t="inlineStr">
        <is>
          <t>RET008159</t>
        </is>
      </c>
      <c r="B8137" t="inlineStr">
        <is>
          <t>O051385</t>
        </is>
      </c>
      <c r="C8137" s="25" t="n">
        <v>45966</v>
      </c>
      <c r="D8137" t="inlineStr">
        <is>
          <t>Home &amp; Kitchen</t>
        </is>
      </c>
      <c r="E8137" t="inlineStr">
        <is>
          <t>North</t>
        </is>
      </c>
      <c r="F8137" t="inlineStr">
        <is>
          <t>Mobile App</t>
        </is>
      </c>
      <c r="G8137" t="inlineStr">
        <is>
          <t>Defective Product</t>
        </is>
      </c>
      <c r="H8137" t="n">
        <v>1</v>
      </c>
      <c r="I8137" t="n">
        <v>357.63</v>
      </c>
    </row>
    <row r="8138">
      <c r="A8138" t="inlineStr">
        <is>
          <t>RET008160</t>
        </is>
      </c>
      <c r="B8138" t="inlineStr">
        <is>
          <t>O051385</t>
        </is>
      </c>
      <c r="C8138" s="25" t="n">
        <v>45966</v>
      </c>
      <c r="D8138" t="inlineStr">
        <is>
          <t>Fashion</t>
        </is>
      </c>
      <c r="E8138" t="inlineStr">
        <is>
          <t>North</t>
        </is>
      </c>
      <c r="F8138" t="inlineStr">
        <is>
          <t>Mobile App</t>
        </is>
      </c>
      <c r="G8138" t="inlineStr">
        <is>
          <t>Size/Fit Issue</t>
        </is>
      </c>
      <c r="H8138" t="n">
        <v>1</v>
      </c>
      <c r="I8138" t="n">
        <v>2380.22</v>
      </c>
    </row>
    <row r="8139">
      <c r="A8139" t="inlineStr">
        <is>
          <t>RET008161</t>
        </is>
      </c>
      <c r="B8139" t="inlineStr">
        <is>
          <t>O051386</t>
        </is>
      </c>
      <c r="C8139" s="25" t="n">
        <v>45966</v>
      </c>
      <c r="D8139" t="inlineStr">
        <is>
          <t>Home &amp; Kitchen</t>
        </is>
      </c>
      <c r="E8139" t="inlineStr">
        <is>
          <t>West</t>
        </is>
      </c>
      <c r="F8139" t="inlineStr">
        <is>
          <t>Retail Store</t>
        </is>
      </c>
      <c r="G8139" t="inlineStr">
        <is>
          <t>Not as Described</t>
        </is>
      </c>
      <c r="H8139" t="n">
        <v>1</v>
      </c>
      <c r="I8139" t="n">
        <v>2095.11</v>
      </c>
    </row>
    <row r="8140">
      <c r="A8140" t="inlineStr">
        <is>
          <t>RET008162</t>
        </is>
      </c>
      <c r="B8140" t="inlineStr">
        <is>
          <t>O051388</t>
        </is>
      </c>
      <c r="C8140" s="25" t="n">
        <v>45966</v>
      </c>
      <c r="D8140" t="inlineStr">
        <is>
          <t>Beauty</t>
        </is>
      </c>
      <c r="E8140" t="inlineStr">
        <is>
          <t>North</t>
        </is>
      </c>
      <c r="F8140" t="inlineStr">
        <is>
          <t>Mobile App</t>
        </is>
      </c>
      <c r="G8140" t="inlineStr">
        <is>
          <t>Not as Described</t>
        </is>
      </c>
      <c r="H8140" t="n">
        <v>1</v>
      </c>
      <c r="I8140" t="n">
        <v>1139.52</v>
      </c>
    </row>
    <row r="8141">
      <c r="A8141" t="inlineStr">
        <is>
          <t>RET008163</t>
        </is>
      </c>
      <c r="B8141" t="inlineStr">
        <is>
          <t>O051390</t>
        </is>
      </c>
      <c r="C8141" s="25" t="n">
        <v>45966</v>
      </c>
      <c r="D8141" t="inlineStr">
        <is>
          <t>Fashion</t>
        </is>
      </c>
      <c r="E8141" t="inlineStr">
        <is>
          <t>North</t>
        </is>
      </c>
      <c r="F8141" t="inlineStr">
        <is>
          <t>Marketplace</t>
        </is>
      </c>
      <c r="G8141" t="inlineStr">
        <is>
          <t>Size/Fit Issue</t>
        </is>
      </c>
      <c r="H8141" t="n">
        <v>1</v>
      </c>
      <c r="I8141" t="n">
        <v>210.53</v>
      </c>
    </row>
    <row r="8142">
      <c r="A8142" t="inlineStr">
        <is>
          <t>RET008164</t>
        </is>
      </c>
      <c r="B8142" t="inlineStr">
        <is>
          <t>O051392</t>
        </is>
      </c>
      <c r="C8142" s="25" t="n">
        <v>45966</v>
      </c>
      <c r="D8142" t="inlineStr">
        <is>
          <t>Home &amp; Kitchen</t>
        </is>
      </c>
      <c r="E8142" t="inlineStr">
        <is>
          <t>South</t>
        </is>
      </c>
      <c r="F8142" t="inlineStr">
        <is>
          <t>Website</t>
        </is>
      </c>
      <c r="G8142" t="inlineStr">
        <is>
          <t>Damaged in Transit</t>
        </is>
      </c>
      <c r="H8142" t="n">
        <v>1</v>
      </c>
      <c r="I8142" t="n">
        <v>320.26</v>
      </c>
    </row>
    <row r="8143">
      <c r="A8143" t="inlineStr">
        <is>
          <t>RET008165</t>
        </is>
      </c>
      <c r="B8143" t="inlineStr">
        <is>
          <t>O051396</t>
        </is>
      </c>
      <c r="C8143" s="25" t="n">
        <v>45966</v>
      </c>
      <c r="D8143" t="inlineStr">
        <is>
          <t>Fashion</t>
        </is>
      </c>
      <c r="E8143" t="inlineStr">
        <is>
          <t>North</t>
        </is>
      </c>
      <c r="F8143" t="inlineStr">
        <is>
          <t>Website</t>
        </is>
      </c>
      <c r="G8143" t="inlineStr">
        <is>
          <t>Size/Fit Issue</t>
        </is>
      </c>
      <c r="H8143" t="n">
        <v>1</v>
      </c>
      <c r="I8143" t="n">
        <v>1480.71</v>
      </c>
    </row>
    <row r="8144">
      <c r="A8144" t="inlineStr">
        <is>
          <t>RET008166</t>
        </is>
      </c>
      <c r="B8144" t="inlineStr">
        <is>
          <t>O051400</t>
        </is>
      </c>
      <c r="C8144" s="25" t="n">
        <v>45966</v>
      </c>
      <c r="D8144" t="inlineStr">
        <is>
          <t>Fashion</t>
        </is>
      </c>
      <c r="E8144" t="inlineStr">
        <is>
          <t>East</t>
        </is>
      </c>
      <c r="F8144" t="inlineStr">
        <is>
          <t>Website</t>
        </is>
      </c>
      <c r="G8144" t="inlineStr">
        <is>
          <t>Changed Mind</t>
        </is>
      </c>
      <c r="H8144" t="n">
        <v>1</v>
      </c>
      <c r="I8144" t="n">
        <v>561.5700000000001</v>
      </c>
    </row>
    <row r="8145">
      <c r="A8145" t="inlineStr">
        <is>
          <t>RET008167</t>
        </is>
      </c>
      <c r="B8145" t="inlineStr">
        <is>
          <t>O051405</t>
        </is>
      </c>
      <c r="C8145" s="25" t="n">
        <v>45966</v>
      </c>
      <c r="D8145" t="inlineStr">
        <is>
          <t>Home &amp; Kitchen</t>
        </is>
      </c>
      <c r="E8145" t="inlineStr">
        <is>
          <t>South</t>
        </is>
      </c>
      <c r="F8145" t="inlineStr">
        <is>
          <t>Mobile App</t>
        </is>
      </c>
      <c r="G8145" t="inlineStr">
        <is>
          <t>Not as Described</t>
        </is>
      </c>
      <c r="H8145" t="n">
        <v>1</v>
      </c>
      <c r="I8145" t="n">
        <v>3018.96</v>
      </c>
    </row>
    <row r="8146">
      <c r="A8146" t="inlineStr">
        <is>
          <t>RET008168</t>
        </is>
      </c>
      <c r="B8146" t="inlineStr">
        <is>
          <t>O051411</t>
        </is>
      </c>
      <c r="C8146" s="25" t="n">
        <v>45966</v>
      </c>
      <c r="D8146" t="inlineStr">
        <is>
          <t>Home &amp; Kitchen</t>
        </is>
      </c>
      <c r="E8146" t="inlineStr">
        <is>
          <t>East</t>
        </is>
      </c>
      <c r="F8146" t="inlineStr">
        <is>
          <t>Website</t>
        </is>
      </c>
      <c r="G8146" t="inlineStr">
        <is>
          <t>Wrong Item Delivered</t>
        </is>
      </c>
      <c r="H8146" t="n">
        <v>1</v>
      </c>
      <c r="I8146" t="n">
        <v>3367.13</v>
      </c>
    </row>
    <row r="8147">
      <c r="A8147" t="inlineStr">
        <is>
          <t>RET008169</t>
        </is>
      </c>
      <c r="B8147" t="inlineStr">
        <is>
          <t>O051416</t>
        </is>
      </c>
      <c r="C8147" s="25" t="n">
        <v>45966</v>
      </c>
      <c r="D8147" t="inlineStr">
        <is>
          <t>Fashion</t>
        </is>
      </c>
      <c r="E8147" t="inlineStr">
        <is>
          <t>South</t>
        </is>
      </c>
      <c r="F8147" t="inlineStr">
        <is>
          <t>Marketplace</t>
        </is>
      </c>
      <c r="G8147" t="inlineStr">
        <is>
          <t>Wrong Item Delivered</t>
        </is>
      </c>
      <c r="H8147" t="n">
        <v>1</v>
      </c>
      <c r="I8147" t="n">
        <v>1580.38</v>
      </c>
    </row>
    <row r="8148">
      <c r="A8148" t="inlineStr">
        <is>
          <t>RET008170</t>
        </is>
      </c>
      <c r="B8148" t="inlineStr">
        <is>
          <t>O051424</t>
        </is>
      </c>
      <c r="C8148" s="25" t="n">
        <v>45966</v>
      </c>
      <c r="D8148" t="inlineStr">
        <is>
          <t>Fashion</t>
        </is>
      </c>
      <c r="E8148" t="inlineStr">
        <is>
          <t>South</t>
        </is>
      </c>
      <c r="F8148" t="inlineStr">
        <is>
          <t>Website</t>
        </is>
      </c>
      <c r="G8148" t="inlineStr">
        <is>
          <t>Changed Mind</t>
        </is>
      </c>
      <c r="H8148" t="n">
        <v>1</v>
      </c>
      <c r="I8148" t="n">
        <v>1099.01</v>
      </c>
    </row>
    <row r="8149">
      <c r="A8149" t="inlineStr">
        <is>
          <t>RET008171</t>
        </is>
      </c>
      <c r="B8149" t="inlineStr">
        <is>
          <t>O051432</t>
        </is>
      </c>
      <c r="C8149" s="25" t="n">
        <v>45966</v>
      </c>
      <c r="D8149" t="inlineStr">
        <is>
          <t>Grocery</t>
        </is>
      </c>
      <c r="E8149" t="inlineStr">
        <is>
          <t>North</t>
        </is>
      </c>
      <c r="F8149" t="inlineStr">
        <is>
          <t>Marketplace</t>
        </is>
      </c>
      <c r="G8149" t="inlineStr">
        <is>
          <t>Damaged in Transit</t>
        </is>
      </c>
      <c r="H8149" t="n">
        <v>4</v>
      </c>
      <c r="I8149" t="n">
        <v>1475.52</v>
      </c>
    </row>
    <row r="8150">
      <c r="A8150" t="inlineStr">
        <is>
          <t>RET008172</t>
        </is>
      </c>
      <c r="B8150" t="inlineStr">
        <is>
          <t>O051440</t>
        </is>
      </c>
      <c r="C8150" s="25" t="n">
        <v>45966</v>
      </c>
      <c r="D8150" t="inlineStr">
        <is>
          <t>Fashion</t>
        </is>
      </c>
      <c r="E8150" t="inlineStr">
        <is>
          <t>North</t>
        </is>
      </c>
      <c r="F8150" t="inlineStr">
        <is>
          <t>Website</t>
        </is>
      </c>
      <c r="G8150" t="inlineStr">
        <is>
          <t>Not as Described</t>
        </is>
      </c>
      <c r="H8150" t="n">
        <v>1</v>
      </c>
      <c r="I8150" t="n">
        <v>6048.47</v>
      </c>
    </row>
    <row r="8151">
      <c r="A8151" t="inlineStr">
        <is>
          <t>RET008173</t>
        </is>
      </c>
      <c r="B8151" t="inlineStr">
        <is>
          <t>O051442</t>
        </is>
      </c>
      <c r="C8151" s="25" t="n">
        <v>45966</v>
      </c>
      <c r="D8151" t="inlineStr">
        <is>
          <t>Fashion</t>
        </is>
      </c>
      <c r="E8151" t="inlineStr">
        <is>
          <t>North</t>
        </is>
      </c>
      <c r="F8151" t="inlineStr">
        <is>
          <t>Marketplace</t>
        </is>
      </c>
      <c r="G8151" t="inlineStr">
        <is>
          <t>Defective Product</t>
        </is>
      </c>
      <c r="H8151" t="n">
        <v>1</v>
      </c>
      <c r="I8151" t="n">
        <v>440.43</v>
      </c>
    </row>
    <row r="8152">
      <c r="A8152" t="inlineStr">
        <is>
          <t>RET008174</t>
        </is>
      </c>
      <c r="B8152" t="inlineStr">
        <is>
          <t>O051444</t>
        </is>
      </c>
      <c r="C8152" s="25" t="n">
        <v>45966</v>
      </c>
      <c r="D8152" t="inlineStr">
        <is>
          <t>Fashion</t>
        </is>
      </c>
      <c r="E8152" t="inlineStr">
        <is>
          <t>North</t>
        </is>
      </c>
      <c r="F8152" t="inlineStr">
        <is>
          <t>Mobile App</t>
        </is>
      </c>
      <c r="G8152" t="inlineStr">
        <is>
          <t>Not as Described</t>
        </is>
      </c>
      <c r="H8152" t="n">
        <v>1</v>
      </c>
      <c r="I8152" t="n">
        <v>1405.7</v>
      </c>
    </row>
    <row r="8153">
      <c r="A8153" t="inlineStr">
        <is>
          <t>RET008175</t>
        </is>
      </c>
      <c r="B8153" t="inlineStr">
        <is>
          <t>O051450</t>
        </is>
      </c>
      <c r="C8153" s="25" t="n">
        <v>45966</v>
      </c>
      <c r="D8153" t="inlineStr">
        <is>
          <t>Home &amp; Kitchen</t>
        </is>
      </c>
      <c r="E8153" t="inlineStr">
        <is>
          <t>South</t>
        </is>
      </c>
      <c r="F8153" t="inlineStr">
        <is>
          <t>Mobile App</t>
        </is>
      </c>
      <c r="G8153" t="inlineStr">
        <is>
          <t>Not as Described</t>
        </is>
      </c>
      <c r="H8153" t="n">
        <v>1</v>
      </c>
      <c r="I8153" t="n">
        <v>2012.48</v>
      </c>
    </row>
    <row r="8154">
      <c r="A8154" t="inlineStr">
        <is>
          <t>RET008176</t>
        </is>
      </c>
      <c r="B8154" t="inlineStr">
        <is>
          <t>O051450</t>
        </is>
      </c>
      <c r="C8154" s="25" t="n">
        <v>45966</v>
      </c>
      <c r="D8154" t="inlineStr">
        <is>
          <t>Books</t>
        </is>
      </c>
      <c r="E8154" t="inlineStr">
        <is>
          <t>South</t>
        </is>
      </c>
      <c r="F8154" t="inlineStr">
        <is>
          <t>Mobile App</t>
        </is>
      </c>
      <c r="G8154" t="inlineStr">
        <is>
          <t>Changed Mind</t>
        </is>
      </c>
      <c r="H8154" t="n">
        <v>1</v>
      </c>
      <c r="I8154" t="n">
        <v>284.08</v>
      </c>
    </row>
    <row r="8155">
      <c r="A8155" t="inlineStr">
        <is>
          <t>RET008177</t>
        </is>
      </c>
      <c r="B8155" t="inlineStr">
        <is>
          <t>O051459</t>
        </is>
      </c>
      <c r="C8155" s="25" t="n">
        <v>45966</v>
      </c>
      <c r="D8155" t="inlineStr">
        <is>
          <t>Fashion</t>
        </is>
      </c>
      <c r="E8155" t="inlineStr">
        <is>
          <t>South</t>
        </is>
      </c>
      <c r="F8155" t="inlineStr">
        <is>
          <t>Mobile App</t>
        </is>
      </c>
      <c r="G8155" t="inlineStr">
        <is>
          <t>Defective Product</t>
        </is>
      </c>
      <c r="H8155" t="n">
        <v>1</v>
      </c>
      <c r="I8155" t="n">
        <v>1424.09</v>
      </c>
    </row>
    <row r="8156">
      <c r="A8156" t="inlineStr">
        <is>
          <t>RET008178</t>
        </is>
      </c>
      <c r="B8156" t="inlineStr">
        <is>
          <t>O051463</t>
        </is>
      </c>
      <c r="C8156" s="25" t="n">
        <v>45966</v>
      </c>
      <c r="D8156" t="inlineStr">
        <is>
          <t>Fashion</t>
        </is>
      </c>
      <c r="E8156" t="inlineStr">
        <is>
          <t>North</t>
        </is>
      </c>
      <c r="F8156" t="inlineStr">
        <is>
          <t>Mobile App</t>
        </is>
      </c>
      <c r="G8156" t="inlineStr">
        <is>
          <t>Not as Described</t>
        </is>
      </c>
      <c r="H8156" t="n">
        <v>2</v>
      </c>
      <c r="I8156" t="n">
        <v>2353.78</v>
      </c>
    </row>
    <row r="8157">
      <c r="A8157" t="inlineStr">
        <is>
          <t>RET008179</t>
        </is>
      </c>
      <c r="B8157" t="inlineStr">
        <is>
          <t>O051464</t>
        </is>
      </c>
      <c r="C8157" s="25" t="n">
        <v>45966</v>
      </c>
      <c r="D8157" t="inlineStr">
        <is>
          <t>Fashion</t>
        </is>
      </c>
      <c r="E8157" t="inlineStr">
        <is>
          <t>North</t>
        </is>
      </c>
      <c r="F8157" t="inlineStr">
        <is>
          <t>Mobile App</t>
        </is>
      </c>
      <c r="G8157" t="inlineStr">
        <is>
          <t>Defective Product</t>
        </is>
      </c>
      <c r="H8157" t="n">
        <v>2</v>
      </c>
      <c r="I8157" t="n">
        <v>4760.45</v>
      </c>
    </row>
    <row r="8158">
      <c r="A8158" t="inlineStr">
        <is>
          <t>RET008180</t>
        </is>
      </c>
      <c r="B8158" t="inlineStr">
        <is>
          <t>O051467</t>
        </is>
      </c>
      <c r="C8158" s="25" t="n">
        <v>45966</v>
      </c>
      <c r="D8158" t="inlineStr">
        <is>
          <t>Fashion</t>
        </is>
      </c>
      <c r="E8158" t="inlineStr">
        <is>
          <t>South</t>
        </is>
      </c>
      <c r="F8158" t="inlineStr">
        <is>
          <t>Website</t>
        </is>
      </c>
      <c r="G8158" t="inlineStr">
        <is>
          <t>Damaged in Transit</t>
        </is>
      </c>
      <c r="H8158" t="n">
        <v>1</v>
      </c>
      <c r="I8158" t="n">
        <v>1838.83</v>
      </c>
    </row>
    <row r="8159">
      <c r="A8159" t="inlineStr">
        <is>
          <t>RET008181</t>
        </is>
      </c>
      <c r="B8159" t="inlineStr">
        <is>
          <t>O051472</t>
        </is>
      </c>
      <c r="C8159" s="25" t="n">
        <v>45967</v>
      </c>
      <c r="D8159" t="inlineStr">
        <is>
          <t>Fashion</t>
        </is>
      </c>
      <c r="E8159" t="inlineStr">
        <is>
          <t>North</t>
        </is>
      </c>
      <c r="F8159" t="inlineStr">
        <is>
          <t>Website</t>
        </is>
      </c>
      <c r="G8159" t="inlineStr">
        <is>
          <t>Size/Fit Issue</t>
        </is>
      </c>
      <c r="H8159" t="n">
        <v>1</v>
      </c>
      <c r="I8159" t="n">
        <v>946.02</v>
      </c>
    </row>
    <row r="8160">
      <c r="A8160" t="inlineStr">
        <is>
          <t>RET008182</t>
        </is>
      </c>
      <c r="B8160" t="inlineStr">
        <is>
          <t>O051477</t>
        </is>
      </c>
      <c r="C8160" s="25" t="n">
        <v>45967</v>
      </c>
      <c r="D8160" t="inlineStr">
        <is>
          <t>Fashion</t>
        </is>
      </c>
      <c r="E8160" t="inlineStr">
        <is>
          <t>North</t>
        </is>
      </c>
      <c r="F8160" t="inlineStr">
        <is>
          <t>Mobile App</t>
        </is>
      </c>
      <c r="G8160" t="inlineStr">
        <is>
          <t>Changed Mind</t>
        </is>
      </c>
      <c r="H8160" t="n">
        <v>1</v>
      </c>
      <c r="I8160" t="n">
        <v>1045.64</v>
      </c>
    </row>
    <row r="8161">
      <c r="A8161" t="inlineStr">
        <is>
          <t>RET008183</t>
        </is>
      </c>
      <c r="B8161" t="inlineStr">
        <is>
          <t>O051486</t>
        </is>
      </c>
      <c r="C8161" s="25" t="n">
        <v>45967</v>
      </c>
      <c r="D8161" t="inlineStr">
        <is>
          <t>Electronics</t>
        </is>
      </c>
      <c r="E8161" t="inlineStr">
        <is>
          <t>East</t>
        </is>
      </c>
      <c r="F8161" t="inlineStr">
        <is>
          <t>Mobile App</t>
        </is>
      </c>
      <c r="G8161" t="inlineStr">
        <is>
          <t>Changed Mind</t>
        </is>
      </c>
      <c r="H8161" t="n">
        <v>2</v>
      </c>
      <c r="I8161" t="n">
        <v>34263.47</v>
      </c>
    </row>
    <row r="8162">
      <c r="A8162" t="inlineStr">
        <is>
          <t>RET008184</t>
        </is>
      </c>
      <c r="B8162" t="inlineStr">
        <is>
          <t>O051491</t>
        </is>
      </c>
      <c r="C8162" s="25" t="n">
        <v>45967</v>
      </c>
      <c r="D8162" t="inlineStr">
        <is>
          <t>Beauty</t>
        </is>
      </c>
      <c r="E8162" t="inlineStr">
        <is>
          <t>North</t>
        </is>
      </c>
      <c r="F8162" t="inlineStr">
        <is>
          <t>Marketplace</t>
        </is>
      </c>
      <c r="G8162" t="inlineStr">
        <is>
          <t>Damaged in Transit</t>
        </is>
      </c>
      <c r="H8162" t="n">
        <v>1</v>
      </c>
      <c r="I8162" t="n">
        <v>836.1799999999999</v>
      </c>
    </row>
    <row r="8163">
      <c r="A8163" t="inlineStr">
        <is>
          <t>RET008185</t>
        </is>
      </c>
      <c r="B8163" t="inlineStr">
        <is>
          <t>O051492</t>
        </is>
      </c>
      <c r="C8163" s="25" t="n">
        <v>45967</v>
      </c>
      <c r="D8163" t="inlineStr">
        <is>
          <t>Fashion</t>
        </is>
      </c>
      <c r="E8163" t="inlineStr">
        <is>
          <t>North</t>
        </is>
      </c>
      <c r="F8163" t="inlineStr">
        <is>
          <t>Marketplace</t>
        </is>
      </c>
      <c r="G8163" t="inlineStr">
        <is>
          <t>Changed Mind</t>
        </is>
      </c>
      <c r="H8163" t="n">
        <v>1</v>
      </c>
      <c r="I8163" t="n">
        <v>1522.03</v>
      </c>
    </row>
    <row r="8164">
      <c r="A8164" t="inlineStr">
        <is>
          <t>RET008186</t>
        </is>
      </c>
      <c r="B8164" t="inlineStr">
        <is>
          <t>O051503</t>
        </is>
      </c>
      <c r="C8164" s="25" t="n">
        <v>45967</v>
      </c>
      <c r="D8164" t="inlineStr">
        <is>
          <t>Fashion</t>
        </is>
      </c>
      <c r="E8164" t="inlineStr">
        <is>
          <t>South</t>
        </is>
      </c>
      <c r="F8164" t="inlineStr">
        <is>
          <t>Retail Store</t>
        </is>
      </c>
      <c r="G8164" t="inlineStr">
        <is>
          <t>Size/Fit Issue</t>
        </is>
      </c>
      <c r="H8164" t="n">
        <v>1</v>
      </c>
      <c r="I8164" t="n">
        <v>1184.57</v>
      </c>
    </row>
    <row r="8165">
      <c r="A8165" t="inlineStr">
        <is>
          <t>RET008187</t>
        </is>
      </c>
      <c r="B8165" t="inlineStr">
        <is>
          <t>O051506</t>
        </is>
      </c>
      <c r="C8165" s="25" t="n">
        <v>45967</v>
      </c>
      <c r="D8165" t="inlineStr">
        <is>
          <t>Home &amp; Kitchen</t>
        </is>
      </c>
      <c r="E8165" t="inlineStr">
        <is>
          <t>North</t>
        </is>
      </c>
      <c r="F8165" t="inlineStr">
        <is>
          <t>Mobile App</t>
        </is>
      </c>
      <c r="G8165" t="inlineStr">
        <is>
          <t>Changed Mind</t>
        </is>
      </c>
      <c r="H8165" t="n">
        <v>1</v>
      </c>
      <c r="I8165" t="n">
        <v>2481.3</v>
      </c>
    </row>
    <row r="8166">
      <c r="A8166" t="inlineStr">
        <is>
          <t>RET008188</t>
        </is>
      </c>
      <c r="B8166" t="inlineStr">
        <is>
          <t>O051511</t>
        </is>
      </c>
      <c r="C8166" s="25" t="n">
        <v>45967</v>
      </c>
      <c r="D8166" t="inlineStr">
        <is>
          <t>Grocery</t>
        </is>
      </c>
      <c r="E8166" t="inlineStr">
        <is>
          <t>Central</t>
        </is>
      </c>
      <c r="F8166" t="inlineStr">
        <is>
          <t>Marketplace</t>
        </is>
      </c>
      <c r="G8166" t="inlineStr">
        <is>
          <t>Changed Mind</t>
        </is>
      </c>
      <c r="H8166" t="n">
        <v>1</v>
      </c>
      <c r="I8166" t="n">
        <v>421.98</v>
      </c>
    </row>
    <row r="8167">
      <c r="A8167" t="inlineStr">
        <is>
          <t>RET008189</t>
        </is>
      </c>
      <c r="B8167" t="inlineStr">
        <is>
          <t>O051530</t>
        </is>
      </c>
      <c r="C8167" s="25" t="n">
        <v>45967</v>
      </c>
      <c r="D8167" t="inlineStr">
        <is>
          <t>Electronics</t>
        </is>
      </c>
      <c r="E8167" t="inlineStr">
        <is>
          <t>North</t>
        </is>
      </c>
      <c r="F8167" t="inlineStr">
        <is>
          <t>Retail Store</t>
        </is>
      </c>
      <c r="G8167" t="inlineStr">
        <is>
          <t>Defective Product</t>
        </is>
      </c>
      <c r="H8167" t="n">
        <v>1</v>
      </c>
      <c r="I8167" t="n">
        <v>5157.12</v>
      </c>
    </row>
    <row r="8168">
      <c r="A8168" t="inlineStr">
        <is>
          <t>RET008190</t>
        </is>
      </c>
      <c r="B8168" t="inlineStr">
        <is>
          <t>O051531</t>
        </is>
      </c>
      <c r="C8168" s="25" t="n">
        <v>45967</v>
      </c>
      <c r="D8168" t="inlineStr">
        <is>
          <t>Fashion</t>
        </is>
      </c>
      <c r="E8168" t="inlineStr">
        <is>
          <t>North</t>
        </is>
      </c>
      <c r="F8168" t="inlineStr">
        <is>
          <t>Mobile App</t>
        </is>
      </c>
      <c r="G8168" t="inlineStr">
        <is>
          <t>Size/Fit Issue</t>
        </is>
      </c>
      <c r="H8168" t="n">
        <v>1</v>
      </c>
      <c r="I8168" t="n">
        <v>1497.64</v>
      </c>
    </row>
    <row r="8169">
      <c r="A8169" t="inlineStr">
        <is>
          <t>RET008191</t>
        </is>
      </c>
      <c r="B8169" t="inlineStr">
        <is>
          <t>O051532</t>
        </is>
      </c>
      <c r="C8169" s="25" t="n">
        <v>45967</v>
      </c>
      <c r="D8169" t="inlineStr">
        <is>
          <t>Home &amp; Kitchen</t>
        </is>
      </c>
      <c r="E8169" t="inlineStr">
        <is>
          <t>North</t>
        </is>
      </c>
      <c r="F8169" t="inlineStr">
        <is>
          <t>Marketplace</t>
        </is>
      </c>
      <c r="G8169" t="inlineStr">
        <is>
          <t>Damaged in Transit</t>
        </is>
      </c>
      <c r="H8169" t="n">
        <v>1</v>
      </c>
      <c r="I8169" t="n">
        <v>1954.18</v>
      </c>
    </row>
    <row r="8170">
      <c r="A8170" t="inlineStr">
        <is>
          <t>RET008192</t>
        </is>
      </c>
      <c r="B8170" t="inlineStr">
        <is>
          <t>O051556</t>
        </is>
      </c>
      <c r="C8170" s="25" t="n">
        <v>45967</v>
      </c>
      <c r="D8170" t="inlineStr">
        <is>
          <t>Fashion</t>
        </is>
      </c>
      <c r="E8170" t="inlineStr">
        <is>
          <t>South</t>
        </is>
      </c>
      <c r="F8170" t="inlineStr">
        <is>
          <t>Mobile App</t>
        </is>
      </c>
      <c r="G8170" t="inlineStr">
        <is>
          <t>Size/Fit Issue</t>
        </is>
      </c>
      <c r="H8170" t="n">
        <v>1</v>
      </c>
      <c r="I8170" t="n">
        <v>1359.73</v>
      </c>
    </row>
    <row r="8171">
      <c r="A8171" t="inlineStr">
        <is>
          <t>RET008193</t>
        </is>
      </c>
      <c r="B8171" t="inlineStr">
        <is>
          <t>O051556</t>
        </is>
      </c>
      <c r="C8171" s="25" t="n">
        <v>45967</v>
      </c>
      <c r="D8171" t="inlineStr">
        <is>
          <t>Electronics</t>
        </is>
      </c>
      <c r="E8171" t="inlineStr">
        <is>
          <t>South</t>
        </is>
      </c>
      <c r="F8171" t="inlineStr">
        <is>
          <t>Mobile App</t>
        </is>
      </c>
      <c r="G8171" t="inlineStr">
        <is>
          <t>Defective Product</t>
        </is>
      </c>
      <c r="H8171" t="n">
        <v>1</v>
      </c>
      <c r="I8171" t="n">
        <v>12283.84</v>
      </c>
    </row>
    <row r="8172">
      <c r="A8172" t="inlineStr">
        <is>
          <t>RET008194</t>
        </is>
      </c>
      <c r="B8172" t="inlineStr">
        <is>
          <t>O051568</t>
        </is>
      </c>
      <c r="C8172" s="25" t="n">
        <v>45967</v>
      </c>
      <c r="D8172" t="inlineStr">
        <is>
          <t>Home &amp; Kitchen</t>
        </is>
      </c>
      <c r="E8172" t="inlineStr">
        <is>
          <t>North</t>
        </is>
      </c>
      <c r="F8172" t="inlineStr">
        <is>
          <t>Mobile App</t>
        </is>
      </c>
      <c r="G8172" t="inlineStr">
        <is>
          <t>Late Delivery</t>
        </is>
      </c>
      <c r="H8172" t="n">
        <v>1</v>
      </c>
      <c r="I8172" t="n">
        <v>1874.58</v>
      </c>
    </row>
    <row r="8173">
      <c r="A8173" t="inlineStr">
        <is>
          <t>RET008195</t>
        </is>
      </c>
      <c r="B8173" t="inlineStr">
        <is>
          <t>O051571</t>
        </is>
      </c>
      <c r="C8173" s="25" t="n">
        <v>45967</v>
      </c>
      <c r="D8173" t="inlineStr">
        <is>
          <t>Fashion</t>
        </is>
      </c>
      <c r="E8173" t="inlineStr">
        <is>
          <t>East</t>
        </is>
      </c>
      <c r="F8173" t="inlineStr">
        <is>
          <t>Mobile App</t>
        </is>
      </c>
      <c r="G8173" t="inlineStr">
        <is>
          <t>Damaged in Transit</t>
        </is>
      </c>
      <c r="H8173" t="n">
        <v>2</v>
      </c>
      <c r="I8173" t="n">
        <v>1209.66</v>
      </c>
    </row>
    <row r="8174">
      <c r="A8174" t="inlineStr">
        <is>
          <t>RET008196</t>
        </is>
      </c>
      <c r="B8174" t="inlineStr">
        <is>
          <t>O051572</t>
        </is>
      </c>
      <c r="C8174" s="25" t="n">
        <v>45968</v>
      </c>
      <c r="D8174" t="inlineStr">
        <is>
          <t>Fashion</t>
        </is>
      </c>
      <c r="E8174" t="inlineStr">
        <is>
          <t>East</t>
        </is>
      </c>
      <c r="F8174" t="inlineStr">
        <is>
          <t>Mobile App</t>
        </is>
      </c>
      <c r="G8174" t="inlineStr">
        <is>
          <t>Wrong Item Delivered</t>
        </is>
      </c>
      <c r="H8174" t="n">
        <v>1</v>
      </c>
      <c r="I8174" t="n">
        <v>2549.44</v>
      </c>
    </row>
    <row r="8175">
      <c r="A8175" t="inlineStr">
        <is>
          <t>RET008197</t>
        </is>
      </c>
      <c r="B8175" t="inlineStr">
        <is>
          <t>O051578</t>
        </is>
      </c>
      <c r="C8175" s="25" t="n">
        <v>45968</v>
      </c>
      <c r="D8175" t="inlineStr">
        <is>
          <t>Fashion</t>
        </is>
      </c>
      <c r="E8175" t="inlineStr">
        <is>
          <t>North</t>
        </is>
      </c>
      <c r="F8175" t="inlineStr">
        <is>
          <t>Mobile App</t>
        </is>
      </c>
      <c r="G8175" t="inlineStr">
        <is>
          <t>Size/Fit Issue</t>
        </is>
      </c>
      <c r="H8175" t="n">
        <v>2</v>
      </c>
      <c r="I8175" t="n">
        <v>5858.16</v>
      </c>
    </row>
    <row r="8176">
      <c r="A8176" t="inlineStr">
        <is>
          <t>RET008198</t>
        </is>
      </c>
      <c r="B8176" t="inlineStr">
        <is>
          <t>O051578</t>
        </is>
      </c>
      <c r="C8176" s="25" t="n">
        <v>45968</v>
      </c>
      <c r="D8176" t="inlineStr">
        <is>
          <t>Fashion</t>
        </is>
      </c>
      <c r="E8176" t="inlineStr">
        <is>
          <t>North</t>
        </is>
      </c>
      <c r="F8176" t="inlineStr">
        <is>
          <t>Mobile App</t>
        </is>
      </c>
      <c r="G8176" t="inlineStr">
        <is>
          <t>Changed Mind</t>
        </is>
      </c>
      <c r="H8176" t="n">
        <v>1</v>
      </c>
      <c r="I8176" t="n">
        <v>467.95</v>
      </c>
    </row>
    <row r="8177">
      <c r="A8177" t="inlineStr">
        <is>
          <t>RET008199</t>
        </is>
      </c>
      <c r="B8177" t="inlineStr">
        <is>
          <t>O051587</t>
        </is>
      </c>
      <c r="C8177" s="25" t="n">
        <v>45968</v>
      </c>
      <c r="D8177" t="inlineStr">
        <is>
          <t>Fashion</t>
        </is>
      </c>
      <c r="E8177" t="inlineStr">
        <is>
          <t>North</t>
        </is>
      </c>
      <c r="F8177" t="inlineStr">
        <is>
          <t>Marketplace</t>
        </is>
      </c>
      <c r="G8177" t="inlineStr">
        <is>
          <t>Wrong Item Delivered</t>
        </is>
      </c>
      <c r="H8177" t="n">
        <v>1</v>
      </c>
      <c r="I8177" t="n">
        <v>575.14</v>
      </c>
    </row>
    <row r="8178">
      <c r="A8178" t="inlineStr">
        <is>
          <t>RET008200</t>
        </is>
      </c>
      <c r="B8178" t="inlineStr">
        <is>
          <t>O051588</t>
        </is>
      </c>
      <c r="C8178" s="25" t="n">
        <v>45968</v>
      </c>
      <c r="D8178" t="inlineStr">
        <is>
          <t>Fashion</t>
        </is>
      </c>
      <c r="E8178" t="inlineStr">
        <is>
          <t>West</t>
        </is>
      </c>
      <c r="F8178" t="inlineStr">
        <is>
          <t>Retail Store</t>
        </is>
      </c>
      <c r="G8178" t="inlineStr">
        <is>
          <t>Not as Described</t>
        </is>
      </c>
      <c r="H8178" t="n">
        <v>1</v>
      </c>
      <c r="I8178" t="n">
        <v>1099.01</v>
      </c>
    </row>
    <row r="8179">
      <c r="A8179" t="inlineStr">
        <is>
          <t>RET008201</t>
        </is>
      </c>
      <c r="B8179" t="inlineStr">
        <is>
          <t>O051603</t>
        </is>
      </c>
      <c r="C8179" s="25" t="n">
        <v>45968</v>
      </c>
      <c r="D8179" t="inlineStr">
        <is>
          <t>Fashion</t>
        </is>
      </c>
      <c r="E8179" t="inlineStr">
        <is>
          <t>Central</t>
        </is>
      </c>
      <c r="F8179" t="inlineStr">
        <is>
          <t>Mobile App</t>
        </is>
      </c>
      <c r="G8179" t="inlineStr">
        <is>
          <t>Changed Mind</t>
        </is>
      </c>
      <c r="H8179" t="n">
        <v>1</v>
      </c>
      <c r="I8179" t="n">
        <v>1115.35</v>
      </c>
    </row>
    <row r="8180">
      <c r="A8180" t="inlineStr">
        <is>
          <t>RET008202</t>
        </is>
      </c>
      <c r="B8180" t="inlineStr">
        <is>
          <t>O051604</t>
        </is>
      </c>
      <c r="C8180" s="25" t="n">
        <v>45968</v>
      </c>
      <c r="D8180" t="inlineStr">
        <is>
          <t>Books</t>
        </is>
      </c>
      <c r="E8180" t="inlineStr">
        <is>
          <t>South</t>
        </is>
      </c>
      <c r="F8180" t="inlineStr">
        <is>
          <t>Mobile App</t>
        </is>
      </c>
      <c r="G8180" t="inlineStr">
        <is>
          <t>Size/Fit Issue</t>
        </is>
      </c>
      <c r="H8180" t="n">
        <v>2</v>
      </c>
      <c r="I8180" t="n">
        <v>1354.27</v>
      </c>
    </row>
    <row r="8181">
      <c r="A8181" t="inlineStr">
        <is>
          <t>RET008203</t>
        </is>
      </c>
      <c r="B8181" t="inlineStr">
        <is>
          <t>O051617</t>
        </is>
      </c>
      <c r="C8181" s="25" t="n">
        <v>45968</v>
      </c>
      <c r="D8181" t="inlineStr">
        <is>
          <t>Sports</t>
        </is>
      </c>
      <c r="E8181" t="inlineStr">
        <is>
          <t>West</t>
        </is>
      </c>
      <c r="F8181" t="inlineStr">
        <is>
          <t>Mobile App</t>
        </is>
      </c>
      <c r="G8181" t="inlineStr">
        <is>
          <t>Defective Product</t>
        </is>
      </c>
      <c r="H8181" t="n">
        <v>1</v>
      </c>
      <c r="I8181" t="n">
        <v>2766.35</v>
      </c>
    </row>
    <row r="8182">
      <c r="A8182" t="inlineStr">
        <is>
          <t>RET008204</t>
        </is>
      </c>
      <c r="B8182" t="inlineStr">
        <is>
          <t>O051618</t>
        </is>
      </c>
      <c r="C8182" s="25" t="n">
        <v>45968</v>
      </c>
      <c r="D8182" t="inlineStr">
        <is>
          <t>Fashion</t>
        </is>
      </c>
      <c r="E8182" t="inlineStr">
        <is>
          <t>Central</t>
        </is>
      </c>
      <c r="F8182" t="inlineStr">
        <is>
          <t>Mobile App</t>
        </is>
      </c>
      <c r="G8182" t="inlineStr">
        <is>
          <t>Defective Product</t>
        </is>
      </c>
      <c r="H8182" t="n">
        <v>1</v>
      </c>
      <c r="I8182" t="n">
        <v>485.75</v>
      </c>
    </row>
    <row r="8183">
      <c r="A8183" t="inlineStr">
        <is>
          <t>RET008205</t>
        </is>
      </c>
      <c r="B8183" t="inlineStr">
        <is>
          <t>O051647</t>
        </is>
      </c>
      <c r="C8183" s="25" t="n">
        <v>45968</v>
      </c>
      <c r="D8183" t="inlineStr">
        <is>
          <t>Fashion</t>
        </is>
      </c>
      <c r="E8183" t="inlineStr">
        <is>
          <t>South</t>
        </is>
      </c>
      <c r="F8183" t="inlineStr">
        <is>
          <t>Mobile App</t>
        </is>
      </c>
      <c r="G8183" t="inlineStr">
        <is>
          <t>Defective Product</t>
        </is>
      </c>
      <c r="H8183" t="n">
        <v>1</v>
      </c>
      <c r="I8183" t="n">
        <v>1405.7</v>
      </c>
    </row>
    <row r="8184">
      <c r="A8184" t="inlineStr">
        <is>
          <t>RET008206</t>
        </is>
      </c>
      <c r="B8184" t="inlineStr">
        <is>
          <t>O051647</t>
        </is>
      </c>
      <c r="C8184" s="25" t="n">
        <v>45968</v>
      </c>
      <c r="D8184" t="inlineStr">
        <is>
          <t>Beauty</t>
        </is>
      </c>
      <c r="E8184" t="inlineStr">
        <is>
          <t>South</t>
        </is>
      </c>
      <c r="F8184" t="inlineStr">
        <is>
          <t>Mobile App</t>
        </is>
      </c>
      <c r="G8184" t="inlineStr">
        <is>
          <t>Not as Described</t>
        </is>
      </c>
      <c r="H8184" t="n">
        <v>1</v>
      </c>
      <c r="I8184" t="n">
        <v>348.44</v>
      </c>
    </row>
    <row r="8185">
      <c r="A8185" t="inlineStr">
        <is>
          <t>RET008207</t>
        </is>
      </c>
      <c r="B8185" t="inlineStr">
        <is>
          <t>O051651</t>
        </is>
      </c>
      <c r="C8185" s="25" t="n">
        <v>45968</v>
      </c>
      <c r="D8185" t="inlineStr">
        <is>
          <t>Books</t>
        </is>
      </c>
      <c r="E8185" t="inlineStr">
        <is>
          <t>North</t>
        </is>
      </c>
      <c r="F8185" t="inlineStr">
        <is>
          <t>Marketplace</t>
        </is>
      </c>
      <c r="G8185" t="inlineStr">
        <is>
          <t>Wrong Item Delivered</t>
        </is>
      </c>
      <c r="H8185" t="n">
        <v>1</v>
      </c>
      <c r="I8185" t="n">
        <v>550.7</v>
      </c>
    </row>
    <row r="8186">
      <c r="A8186" t="inlineStr">
        <is>
          <t>RET008208</t>
        </is>
      </c>
      <c r="B8186" t="inlineStr">
        <is>
          <t>O051654</t>
        </is>
      </c>
      <c r="C8186" s="25" t="n">
        <v>45968</v>
      </c>
      <c r="D8186" t="inlineStr">
        <is>
          <t>Electronics</t>
        </is>
      </c>
      <c r="E8186" t="inlineStr">
        <is>
          <t>Central</t>
        </is>
      </c>
      <c r="F8186" t="inlineStr">
        <is>
          <t>Marketplace</t>
        </is>
      </c>
      <c r="G8186" t="inlineStr">
        <is>
          <t>Wrong Item Delivered</t>
        </is>
      </c>
      <c r="H8186" t="n">
        <v>1</v>
      </c>
      <c r="I8186" t="n">
        <v>7170.09</v>
      </c>
    </row>
    <row r="8187">
      <c r="A8187" t="inlineStr">
        <is>
          <t>RET008209</t>
        </is>
      </c>
      <c r="B8187" t="inlineStr">
        <is>
          <t>O051654</t>
        </is>
      </c>
      <c r="C8187" s="25" t="n">
        <v>45968</v>
      </c>
      <c r="D8187" t="inlineStr">
        <is>
          <t>Fashion</t>
        </is>
      </c>
      <c r="E8187" t="inlineStr">
        <is>
          <t>Central</t>
        </is>
      </c>
      <c r="F8187" t="inlineStr">
        <is>
          <t>Marketplace</t>
        </is>
      </c>
      <c r="G8187" t="inlineStr">
        <is>
          <t>Size/Fit Issue</t>
        </is>
      </c>
      <c r="H8187" t="n">
        <v>1</v>
      </c>
      <c r="I8187" t="n">
        <v>980.74</v>
      </c>
    </row>
    <row r="8188">
      <c r="A8188" t="inlineStr">
        <is>
          <t>RET008210</t>
        </is>
      </c>
      <c r="B8188" t="inlineStr">
        <is>
          <t>O051656</t>
        </is>
      </c>
      <c r="C8188" s="25" t="n">
        <v>45969</v>
      </c>
      <c r="D8188" t="inlineStr">
        <is>
          <t>Home &amp; Kitchen</t>
        </is>
      </c>
      <c r="E8188" t="inlineStr">
        <is>
          <t>North</t>
        </is>
      </c>
      <c r="F8188" t="inlineStr">
        <is>
          <t>Marketplace</t>
        </is>
      </c>
      <c r="G8188" t="inlineStr">
        <is>
          <t>Size/Fit Issue</t>
        </is>
      </c>
      <c r="H8188" t="n">
        <v>2</v>
      </c>
      <c r="I8188" t="n">
        <v>549.78</v>
      </c>
    </row>
    <row r="8189">
      <c r="A8189" t="inlineStr">
        <is>
          <t>RET008211</t>
        </is>
      </c>
      <c r="B8189" t="inlineStr">
        <is>
          <t>O051662</t>
        </is>
      </c>
      <c r="C8189" s="25" t="n">
        <v>45969</v>
      </c>
      <c r="D8189" t="inlineStr">
        <is>
          <t>Fashion</t>
        </is>
      </c>
      <c r="E8189" t="inlineStr">
        <is>
          <t>South</t>
        </is>
      </c>
      <c r="F8189" t="inlineStr">
        <is>
          <t>Marketplace</t>
        </is>
      </c>
      <c r="G8189" t="inlineStr">
        <is>
          <t>Changed Mind</t>
        </is>
      </c>
      <c r="H8189" t="n">
        <v>1</v>
      </c>
      <c r="I8189" t="n">
        <v>613.48</v>
      </c>
    </row>
    <row r="8190">
      <c r="A8190" t="inlineStr">
        <is>
          <t>RET008212</t>
        </is>
      </c>
      <c r="B8190" t="inlineStr">
        <is>
          <t>O051664</t>
        </is>
      </c>
      <c r="C8190" s="25" t="n">
        <v>45969</v>
      </c>
      <c r="D8190" t="inlineStr">
        <is>
          <t>Beauty</t>
        </is>
      </c>
      <c r="E8190" t="inlineStr">
        <is>
          <t>East</t>
        </is>
      </c>
      <c r="F8190" t="inlineStr">
        <is>
          <t>Retail Store</t>
        </is>
      </c>
      <c r="G8190" t="inlineStr">
        <is>
          <t>Damaged in Transit</t>
        </is>
      </c>
      <c r="H8190" t="n">
        <v>1</v>
      </c>
      <c r="I8190" t="n">
        <v>219.72</v>
      </c>
    </row>
    <row r="8191">
      <c r="A8191" t="inlineStr">
        <is>
          <t>RET008213</t>
        </is>
      </c>
      <c r="B8191" t="inlineStr">
        <is>
          <t>O051668</t>
        </is>
      </c>
      <c r="C8191" s="25" t="n">
        <v>45969</v>
      </c>
      <c r="D8191" t="inlineStr">
        <is>
          <t>Beauty</t>
        </is>
      </c>
      <c r="E8191" t="inlineStr">
        <is>
          <t>South</t>
        </is>
      </c>
      <c r="F8191" t="inlineStr">
        <is>
          <t>Marketplace</t>
        </is>
      </c>
      <c r="G8191" t="inlineStr">
        <is>
          <t>Damaged in Transit</t>
        </is>
      </c>
      <c r="H8191" t="n">
        <v>1</v>
      </c>
      <c r="I8191" t="n">
        <v>301.98</v>
      </c>
    </row>
    <row r="8192">
      <c r="A8192" t="inlineStr">
        <is>
          <t>RET008214</t>
        </is>
      </c>
      <c r="B8192" t="inlineStr">
        <is>
          <t>O051668</t>
        </is>
      </c>
      <c r="C8192" s="25" t="n">
        <v>45969</v>
      </c>
      <c r="D8192" t="inlineStr">
        <is>
          <t>Home &amp; Kitchen</t>
        </is>
      </c>
      <c r="E8192" t="inlineStr">
        <is>
          <t>South</t>
        </is>
      </c>
      <c r="F8192" t="inlineStr">
        <is>
          <t>Marketplace</t>
        </is>
      </c>
      <c r="G8192" t="inlineStr">
        <is>
          <t>Damaged in Transit</t>
        </is>
      </c>
      <c r="H8192" t="n">
        <v>1</v>
      </c>
      <c r="I8192" t="n">
        <v>2257.52</v>
      </c>
    </row>
    <row r="8193">
      <c r="A8193" t="inlineStr">
        <is>
          <t>RET008215</t>
        </is>
      </c>
      <c r="B8193" t="inlineStr">
        <is>
          <t>O051676</t>
        </is>
      </c>
      <c r="C8193" s="25" t="n">
        <v>45969</v>
      </c>
      <c r="D8193" t="inlineStr">
        <is>
          <t>Fashion</t>
        </is>
      </c>
      <c r="E8193" t="inlineStr">
        <is>
          <t>North</t>
        </is>
      </c>
      <c r="F8193" t="inlineStr">
        <is>
          <t>Website</t>
        </is>
      </c>
      <c r="G8193" t="inlineStr">
        <is>
          <t>Not as Described</t>
        </is>
      </c>
      <c r="H8193" t="n">
        <v>1</v>
      </c>
      <c r="I8193" t="n">
        <v>1519.7</v>
      </c>
    </row>
    <row r="8194">
      <c r="A8194" t="inlineStr">
        <is>
          <t>RET008216</t>
        </is>
      </c>
      <c r="B8194" t="inlineStr">
        <is>
          <t>O051677</t>
        </is>
      </c>
      <c r="C8194" s="25" t="n">
        <v>45969</v>
      </c>
      <c r="D8194" t="inlineStr">
        <is>
          <t>Fashion</t>
        </is>
      </c>
      <c r="E8194" t="inlineStr">
        <is>
          <t>East</t>
        </is>
      </c>
      <c r="F8194" t="inlineStr">
        <is>
          <t>Mobile App</t>
        </is>
      </c>
      <c r="G8194" t="inlineStr">
        <is>
          <t>Damaged in Transit</t>
        </is>
      </c>
      <c r="H8194" t="n">
        <v>1</v>
      </c>
      <c r="I8194" t="n">
        <v>817.3099999999999</v>
      </c>
    </row>
    <row r="8195">
      <c r="A8195" t="inlineStr">
        <is>
          <t>RET008217</t>
        </is>
      </c>
      <c r="B8195" t="inlineStr">
        <is>
          <t>O051692</t>
        </is>
      </c>
      <c r="C8195" s="25" t="n">
        <v>45969</v>
      </c>
      <c r="D8195" t="inlineStr">
        <is>
          <t>Beauty</t>
        </is>
      </c>
      <c r="E8195" t="inlineStr">
        <is>
          <t>North</t>
        </is>
      </c>
      <c r="F8195" t="inlineStr">
        <is>
          <t>Marketplace</t>
        </is>
      </c>
      <c r="G8195" t="inlineStr">
        <is>
          <t>Damaged in Transit</t>
        </is>
      </c>
      <c r="H8195" t="n">
        <v>1</v>
      </c>
      <c r="I8195" t="n">
        <v>569.08</v>
      </c>
    </row>
    <row r="8196">
      <c r="A8196" t="inlineStr">
        <is>
          <t>RET008218</t>
        </is>
      </c>
      <c r="B8196" t="inlineStr">
        <is>
          <t>O051697</t>
        </is>
      </c>
      <c r="C8196" s="25" t="n">
        <v>45969</v>
      </c>
      <c r="D8196" t="inlineStr">
        <is>
          <t>Fashion</t>
        </is>
      </c>
      <c r="E8196" t="inlineStr">
        <is>
          <t>South</t>
        </is>
      </c>
      <c r="F8196" t="inlineStr">
        <is>
          <t>Website</t>
        </is>
      </c>
      <c r="G8196" t="inlineStr">
        <is>
          <t>Changed Mind</t>
        </is>
      </c>
      <c r="H8196" t="n">
        <v>1</v>
      </c>
      <c r="I8196" t="n">
        <v>1561.99</v>
      </c>
    </row>
    <row r="8197">
      <c r="A8197" t="inlineStr">
        <is>
          <t>RET008219</t>
        </is>
      </c>
      <c r="B8197" t="inlineStr">
        <is>
          <t>O051705</t>
        </is>
      </c>
      <c r="C8197" s="25" t="n">
        <v>45969</v>
      </c>
      <c r="D8197" t="inlineStr">
        <is>
          <t>Home &amp; Kitchen</t>
        </is>
      </c>
      <c r="E8197" t="inlineStr">
        <is>
          <t>Central</t>
        </is>
      </c>
      <c r="F8197" t="inlineStr">
        <is>
          <t>Mobile App</t>
        </is>
      </c>
      <c r="G8197" t="inlineStr">
        <is>
          <t>Damaged in Transit</t>
        </is>
      </c>
      <c r="H8197" t="n">
        <v>1</v>
      </c>
      <c r="I8197" t="n">
        <v>2841.47</v>
      </c>
    </row>
    <row r="8198">
      <c r="A8198" t="inlineStr">
        <is>
          <t>RET008220</t>
        </is>
      </c>
      <c r="B8198" t="inlineStr">
        <is>
          <t>O051707</t>
        </is>
      </c>
      <c r="C8198" s="25" t="n">
        <v>45969</v>
      </c>
      <c r="D8198" t="inlineStr">
        <is>
          <t>Fashion</t>
        </is>
      </c>
      <c r="E8198" t="inlineStr">
        <is>
          <t>South</t>
        </is>
      </c>
      <c r="F8198" t="inlineStr">
        <is>
          <t>Mobile App</t>
        </is>
      </c>
      <c r="G8198" t="inlineStr">
        <is>
          <t>Not as Described</t>
        </is>
      </c>
      <c r="H8198" t="n">
        <v>1</v>
      </c>
      <c r="I8198" t="n">
        <v>1751.22</v>
      </c>
    </row>
    <row r="8199">
      <c r="A8199" t="inlineStr">
        <is>
          <t>RET008221</t>
        </is>
      </c>
      <c r="B8199" t="inlineStr">
        <is>
          <t>O051709</t>
        </is>
      </c>
      <c r="C8199" s="25" t="n">
        <v>45969</v>
      </c>
      <c r="D8199" t="inlineStr">
        <is>
          <t>Fashion</t>
        </is>
      </c>
      <c r="E8199" t="inlineStr">
        <is>
          <t>West</t>
        </is>
      </c>
      <c r="F8199" t="inlineStr">
        <is>
          <t>Marketplace</t>
        </is>
      </c>
      <c r="G8199" t="inlineStr">
        <is>
          <t>Changed Mind</t>
        </is>
      </c>
      <c r="H8199" t="n">
        <v>1</v>
      </c>
      <c r="I8199" t="n">
        <v>968.25</v>
      </c>
    </row>
    <row r="8200">
      <c r="A8200" t="inlineStr">
        <is>
          <t>RET008222</t>
        </is>
      </c>
      <c r="B8200" t="inlineStr">
        <is>
          <t>O051715</t>
        </is>
      </c>
      <c r="C8200" s="25" t="n">
        <v>45969</v>
      </c>
      <c r="D8200" t="inlineStr">
        <is>
          <t>Fashion</t>
        </is>
      </c>
      <c r="E8200" t="inlineStr">
        <is>
          <t>North</t>
        </is>
      </c>
      <c r="F8200" t="inlineStr">
        <is>
          <t>Mobile App</t>
        </is>
      </c>
      <c r="G8200" t="inlineStr">
        <is>
          <t>Not as Described</t>
        </is>
      </c>
      <c r="H8200" t="n">
        <v>1</v>
      </c>
      <c r="I8200" t="n">
        <v>1406.67</v>
      </c>
    </row>
    <row r="8201">
      <c r="A8201" t="inlineStr">
        <is>
          <t>RET008223</t>
        </is>
      </c>
      <c r="B8201" t="inlineStr">
        <is>
          <t>O051717</t>
        </is>
      </c>
      <c r="C8201" s="25" t="n">
        <v>45969</v>
      </c>
      <c r="D8201" t="inlineStr">
        <is>
          <t>Sports</t>
        </is>
      </c>
      <c r="E8201" t="inlineStr">
        <is>
          <t>East</t>
        </is>
      </c>
      <c r="F8201" t="inlineStr">
        <is>
          <t>Mobile App</t>
        </is>
      </c>
      <c r="G8201" t="inlineStr">
        <is>
          <t>Changed Mind</t>
        </is>
      </c>
      <c r="H8201" t="n">
        <v>2</v>
      </c>
      <c r="I8201" t="n">
        <v>18661.17</v>
      </c>
    </row>
    <row r="8202">
      <c r="A8202" t="inlineStr">
        <is>
          <t>RET008224</t>
        </is>
      </c>
      <c r="B8202" t="inlineStr">
        <is>
          <t>O051732</t>
        </is>
      </c>
      <c r="C8202" s="25" t="n">
        <v>45969</v>
      </c>
      <c r="D8202" t="inlineStr">
        <is>
          <t>Fashion</t>
        </is>
      </c>
      <c r="E8202" t="inlineStr">
        <is>
          <t>West</t>
        </is>
      </c>
      <c r="F8202" t="inlineStr">
        <is>
          <t>Marketplace</t>
        </is>
      </c>
      <c r="G8202" t="inlineStr">
        <is>
          <t>Damaged in Transit</t>
        </is>
      </c>
      <c r="H8202" t="n">
        <v>1</v>
      </c>
      <c r="I8202" t="n">
        <v>301.98</v>
      </c>
    </row>
    <row r="8203">
      <c r="A8203" t="inlineStr">
        <is>
          <t>RET008225</t>
        </is>
      </c>
      <c r="B8203" t="inlineStr">
        <is>
          <t>O051754</t>
        </is>
      </c>
      <c r="C8203" s="25" t="n">
        <v>45970</v>
      </c>
      <c r="D8203" t="inlineStr">
        <is>
          <t>Home &amp; Kitchen</t>
        </is>
      </c>
      <c r="E8203" t="inlineStr">
        <is>
          <t>Central</t>
        </is>
      </c>
      <c r="F8203" t="inlineStr">
        <is>
          <t>Website</t>
        </is>
      </c>
      <c r="G8203" t="inlineStr">
        <is>
          <t>Wrong Item Delivered</t>
        </is>
      </c>
      <c r="H8203" t="n">
        <v>1</v>
      </c>
      <c r="I8203" t="n">
        <v>1887.5</v>
      </c>
    </row>
    <row r="8204">
      <c r="A8204" t="inlineStr">
        <is>
          <t>RET008226</t>
        </is>
      </c>
      <c r="B8204" t="inlineStr">
        <is>
          <t>O051755</t>
        </is>
      </c>
      <c r="C8204" s="25" t="n">
        <v>45970</v>
      </c>
      <c r="D8204" t="inlineStr">
        <is>
          <t>Electronics</t>
        </is>
      </c>
      <c r="E8204" t="inlineStr">
        <is>
          <t>South</t>
        </is>
      </c>
      <c r="F8204" t="inlineStr">
        <is>
          <t>Website</t>
        </is>
      </c>
      <c r="G8204" t="inlineStr">
        <is>
          <t>Defective Product</t>
        </is>
      </c>
      <c r="H8204" t="n">
        <v>2</v>
      </c>
      <c r="I8204" t="n">
        <v>31182.96</v>
      </c>
    </row>
    <row r="8205">
      <c r="A8205" t="inlineStr">
        <is>
          <t>RET008227</t>
        </is>
      </c>
      <c r="B8205" t="inlineStr">
        <is>
          <t>O051755</t>
        </is>
      </c>
      <c r="C8205" s="25" t="n">
        <v>45970</v>
      </c>
      <c r="D8205" t="inlineStr">
        <is>
          <t>Books</t>
        </is>
      </c>
      <c r="E8205" t="inlineStr">
        <is>
          <t>South</t>
        </is>
      </c>
      <c r="F8205" t="inlineStr">
        <is>
          <t>Website</t>
        </is>
      </c>
      <c r="G8205" t="inlineStr">
        <is>
          <t>Late Delivery</t>
        </is>
      </c>
      <c r="H8205" t="n">
        <v>1</v>
      </c>
      <c r="I8205" t="n">
        <v>486.34</v>
      </c>
    </row>
    <row r="8206">
      <c r="A8206" t="inlineStr">
        <is>
          <t>RET008228</t>
        </is>
      </c>
      <c r="B8206" t="inlineStr">
        <is>
          <t>O051766</t>
        </is>
      </c>
      <c r="C8206" s="25" t="n">
        <v>45970</v>
      </c>
      <c r="D8206" t="inlineStr">
        <is>
          <t>Fashion</t>
        </is>
      </c>
      <c r="E8206" t="inlineStr">
        <is>
          <t>South</t>
        </is>
      </c>
      <c r="F8206" t="inlineStr">
        <is>
          <t>Marketplace</t>
        </is>
      </c>
      <c r="G8206" t="inlineStr">
        <is>
          <t>Size/Fit Issue</t>
        </is>
      </c>
      <c r="H8206" t="n">
        <v>1</v>
      </c>
      <c r="I8206" t="n">
        <v>1488.39</v>
      </c>
    </row>
    <row r="8207">
      <c r="A8207" t="inlineStr">
        <is>
          <t>RET008229</t>
        </is>
      </c>
      <c r="B8207" t="inlineStr">
        <is>
          <t>O051768</t>
        </is>
      </c>
      <c r="C8207" s="25" t="n">
        <v>45970</v>
      </c>
      <c r="D8207" t="inlineStr">
        <is>
          <t>Electronics</t>
        </is>
      </c>
      <c r="E8207" t="inlineStr">
        <is>
          <t>West</t>
        </is>
      </c>
      <c r="F8207" t="inlineStr">
        <is>
          <t>Mobile App</t>
        </is>
      </c>
      <c r="G8207" t="inlineStr">
        <is>
          <t>Not as Described</t>
        </is>
      </c>
      <c r="H8207" t="n">
        <v>1</v>
      </c>
      <c r="I8207" t="n">
        <v>9558.200000000001</v>
      </c>
    </row>
    <row r="8208">
      <c r="A8208" t="inlineStr">
        <is>
          <t>RET008230</t>
        </is>
      </c>
      <c r="B8208" t="inlineStr">
        <is>
          <t>O051769</t>
        </is>
      </c>
      <c r="C8208" s="25" t="n">
        <v>45970</v>
      </c>
      <c r="D8208" t="inlineStr">
        <is>
          <t>Fashion</t>
        </is>
      </c>
      <c r="E8208" t="inlineStr">
        <is>
          <t>West</t>
        </is>
      </c>
      <c r="F8208" t="inlineStr">
        <is>
          <t>Marketplace</t>
        </is>
      </c>
      <c r="G8208" t="inlineStr">
        <is>
          <t>Size/Fit Issue</t>
        </is>
      </c>
      <c r="H8208" t="n">
        <v>1</v>
      </c>
      <c r="I8208" t="n">
        <v>1258.6</v>
      </c>
    </row>
    <row r="8209">
      <c r="A8209" t="inlineStr">
        <is>
          <t>RET008231</t>
        </is>
      </c>
      <c r="B8209" t="inlineStr">
        <is>
          <t>O051771</t>
        </is>
      </c>
      <c r="C8209" s="25" t="n">
        <v>45970</v>
      </c>
      <c r="D8209" t="inlineStr">
        <is>
          <t>Home &amp; Kitchen</t>
        </is>
      </c>
      <c r="E8209" t="inlineStr">
        <is>
          <t>West</t>
        </is>
      </c>
      <c r="F8209" t="inlineStr">
        <is>
          <t>Mobile App</t>
        </is>
      </c>
      <c r="G8209" t="inlineStr">
        <is>
          <t>Defective Product</t>
        </is>
      </c>
      <c r="H8209" t="n">
        <v>1</v>
      </c>
      <c r="I8209" t="n">
        <v>4350.3</v>
      </c>
    </row>
    <row r="8210">
      <c r="A8210" t="inlineStr">
        <is>
          <t>RET008232</t>
        </is>
      </c>
      <c r="B8210" t="inlineStr">
        <is>
          <t>O051773</t>
        </is>
      </c>
      <c r="C8210" s="25" t="n">
        <v>45970</v>
      </c>
      <c r="D8210" t="inlineStr">
        <is>
          <t>Sports</t>
        </is>
      </c>
      <c r="E8210" t="inlineStr">
        <is>
          <t>West</t>
        </is>
      </c>
      <c r="F8210" t="inlineStr">
        <is>
          <t>Mobile App</t>
        </is>
      </c>
      <c r="G8210" t="inlineStr">
        <is>
          <t>Changed Mind</t>
        </is>
      </c>
      <c r="H8210" t="n">
        <v>1</v>
      </c>
      <c r="I8210" t="n">
        <v>4117.87</v>
      </c>
    </row>
    <row r="8211">
      <c r="A8211" t="inlineStr">
        <is>
          <t>RET008233</t>
        </is>
      </c>
      <c r="B8211" t="inlineStr">
        <is>
          <t>O051802</t>
        </is>
      </c>
      <c r="C8211" s="25" t="n">
        <v>45970</v>
      </c>
      <c r="D8211" t="inlineStr">
        <is>
          <t>Electronics</t>
        </is>
      </c>
      <c r="E8211" t="inlineStr">
        <is>
          <t>West</t>
        </is>
      </c>
      <c r="F8211" t="inlineStr">
        <is>
          <t>Marketplace</t>
        </is>
      </c>
      <c r="G8211" t="inlineStr">
        <is>
          <t>Defective Product</t>
        </is>
      </c>
      <c r="H8211" t="n">
        <v>1</v>
      </c>
      <c r="I8211" t="n">
        <v>9670.75</v>
      </c>
    </row>
    <row r="8212">
      <c r="A8212" t="inlineStr">
        <is>
          <t>RET008234</t>
        </is>
      </c>
      <c r="B8212" t="inlineStr">
        <is>
          <t>O051803</t>
        </is>
      </c>
      <c r="C8212" s="25" t="n">
        <v>45970</v>
      </c>
      <c r="D8212" t="inlineStr">
        <is>
          <t>Fashion</t>
        </is>
      </c>
      <c r="E8212" t="inlineStr">
        <is>
          <t>North</t>
        </is>
      </c>
      <c r="F8212" t="inlineStr">
        <is>
          <t>Mobile App</t>
        </is>
      </c>
      <c r="G8212" t="inlineStr">
        <is>
          <t>Size/Fit Issue</t>
        </is>
      </c>
      <c r="H8212" t="n">
        <v>1</v>
      </c>
      <c r="I8212" t="n">
        <v>2380.22</v>
      </c>
    </row>
    <row r="8213">
      <c r="A8213" t="inlineStr">
        <is>
          <t>RET008235</t>
        </is>
      </c>
      <c r="B8213" t="inlineStr">
        <is>
          <t>O051807</t>
        </is>
      </c>
      <c r="C8213" s="25" t="n">
        <v>45970</v>
      </c>
      <c r="D8213" t="inlineStr">
        <is>
          <t>Fashion</t>
        </is>
      </c>
      <c r="E8213" t="inlineStr">
        <is>
          <t>East</t>
        </is>
      </c>
      <c r="F8213" t="inlineStr">
        <is>
          <t>Marketplace</t>
        </is>
      </c>
      <c r="G8213" t="inlineStr">
        <is>
          <t>Size/Fit Issue</t>
        </is>
      </c>
      <c r="H8213" t="n">
        <v>1</v>
      </c>
      <c r="I8213" t="n">
        <v>1332.64</v>
      </c>
    </row>
    <row r="8214">
      <c r="A8214" t="inlineStr">
        <is>
          <t>RET008236</t>
        </is>
      </c>
      <c r="B8214" t="inlineStr">
        <is>
          <t>O051814</t>
        </is>
      </c>
      <c r="C8214" s="25" t="n">
        <v>45970</v>
      </c>
      <c r="D8214" t="inlineStr">
        <is>
          <t>Fashion</t>
        </is>
      </c>
      <c r="E8214" t="inlineStr">
        <is>
          <t>West</t>
        </is>
      </c>
      <c r="F8214" t="inlineStr">
        <is>
          <t>Mobile App</t>
        </is>
      </c>
      <c r="G8214" t="inlineStr">
        <is>
          <t>Changed Mind</t>
        </is>
      </c>
      <c r="H8214" t="n">
        <v>1</v>
      </c>
      <c r="I8214" t="n">
        <v>3520.23</v>
      </c>
    </row>
    <row r="8215">
      <c r="A8215" t="inlineStr">
        <is>
          <t>RET008237</t>
        </is>
      </c>
      <c r="B8215" t="inlineStr">
        <is>
          <t>O051828</t>
        </is>
      </c>
      <c r="C8215" s="25" t="n">
        <v>45970</v>
      </c>
      <c r="D8215" t="inlineStr">
        <is>
          <t>Fashion</t>
        </is>
      </c>
      <c r="E8215" t="inlineStr">
        <is>
          <t>West</t>
        </is>
      </c>
      <c r="F8215" t="inlineStr">
        <is>
          <t>Website</t>
        </is>
      </c>
      <c r="G8215" t="inlineStr">
        <is>
          <t>Size/Fit Issue</t>
        </is>
      </c>
      <c r="H8215" t="n">
        <v>1</v>
      </c>
      <c r="I8215" t="n">
        <v>768.04</v>
      </c>
    </row>
    <row r="8216">
      <c r="A8216" t="inlineStr">
        <is>
          <t>RET008238</t>
        </is>
      </c>
      <c r="B8216" t="inlineStr">
        <is>
          <t>O051846</t>
        </is>
      </c>
      <c r="C8216" s="25" t="n">
        <v>45971</v>
      </c>
      <c r="D8216" t="inlineStr">
        <is>
          <t>Home &amp; Kitchen</t>
        </is>
      </c>
      <c r="E8216" t="inlineStr">
        <is>
          <t>West</t>
        </is>
      </c>
      <c r="F8216" t="inlineStr">
        <is>
          <t>Website</t>
        </is>
      </c>
      <c r="G8216" t="inlineStr">
        <is>
          <t>Wrong Item Delivered</t>
        </is>
      </c>
      <c r="H8216" t="n">
        <v>1</v>
      </c>
      <c r="I8216" t="n">
        <v>1371.58</v>
      </c>
    </row>
    <row r="8217">
      <c r="A8217" t="inlineStr">
        <is>
          <t>RET008239</t>
        </is>
      </c>
      <c r="B8217" t="inlineStr">
        <is>
          <t>O051851</t>
        </is>
      </c>
      <c r="C8217" s="25" t="n">
        <v>45971</v>
      </c>
      <c r="D8217" t="inlineStr">
        <is>
          <t>Fashion</t>
        </is>
      </c>
      <c r="E8217" t="inlineStr">
        <is>
          <t>South</t>
        </is>
      </c>
      <c r="F8217" t="inlineStr">
        <is>
          <t>Marketplace</t>
        </is>
      </c>
      <c r="G8217" t="inlineStr">
        <is>
          <t>Size/Fit Issue</t>
        </is>
      </c>
      <c r="H8217" t="n">
        <v>1</v>
      </c>
      <c r="I8217" t="n">
        <v>456.54</v>
      </c>
    </row>
    <row r="8218">
      <c r="A8218" t="inlineStr">
        <is>
          <t>RET008240</t>
        </is>
      </c>
      <c r="B8218" t="inlineStr">
        <is>
          <t>O051852</t>
        </is>
      </c>
      <c r="C8218" s="25" t="n">
        <v>45971</v>
      </c>
      <c r="D8218" t="inlineStr">
        <is>
          <t>Electronics</t>
        </is>
      </c>
      <c r="E8218" t="inlineStr">
        <is>
          <t>West</t>
        </is>
      </c>
      <c r="F8218" t="inlineStr">
        <is>
          <t>Website</t>
        </is>
      </c>
      <c r="G8218" t="inlineStr">
        <is>
          <t>Damaged in Transit</t>
        </is>
      </c>
      <c r="H8218" t="n">
        <v>1</v>
      </c>
      <c r="I8218" t="n">
        <v>9470.6</v>
      </c>
    </row>
    <row r="8219">
      <c r="A8219" t="inlineStr">
        <is>
          <t>RET008241</t>
        </is>
      </c>
      <c r="B8219" t="inlineStr">
        <is>
          <t>O051853</t>
        </is>
      </c>
      <c r="C8219" s="25" t="n">
        <v>45971</v>
      </c>
      <c r="D8219" t="inlineStr">
        <is>
          <t>Fashion</t>
        </is>
      </c>
      <c r="E8219" t="inlineStr">
        <is>
          <t>East</t>
        </is>
      </c>
      <c r="F8219" t="inlineStr">
        <is>
          <t>Marketplace</t>
        </is>
      </c>
      <c r="G8219" t="inlineStr">
        <is>
          <t>Changed Mind</t>
        </is>
      </c>
      <c r="H8219" t="n">
        <v>1</v>
      </c>
      <c r="I8219" t="n">
        <v>1137.95</v>
      </c>
    </row>
    <row r="8220">
      <c r="A8220" t="inlineStr">
        <is>
          <t>RET008242</t>
        </is>
      </c>
      <c r="B8220" t="inlineStr">
        <is>
          <t>O051863</t>
        </is>
      </c>
      <c r="C8220" s="25" t="n">
        <v>45971</v>
      </c>
      <c r="D8220" t="inlineStr">
        <is>
          <t>Fashion</t>
        </is>
      </c>
      <c r="E8220" t="inlineStr">
        <is>
          <t>North</t>
        </is>
      </c>
      <c r="F8220" t="inlineStr">
        <is>
          <t>Mobile App</t>
        </is>
      </c>
      <c r="G8220" t="inlineStr">
        <is>
          <t>Changed Mind</t>
        </is>
      </c>
      <c r="H8220" t="n">
        <v>2</v>
      </c>
      <c r="I8220" t="n">
        <v>3234.31</v>
      </c>
    </row>
    <row r="8221">
      <c r="A8221" t="inlineStr">
        <is>
          <t>RET008243</t>
        </is>
      </c>
      <c r="B8221" t="inlineStr">
        <is>
          <t>O051881</t>
        </is>
      </c>
      <c r="C8221" s="25" t="n">
        <v>45971</v>
      </c>
      <c r="D8221" t="inlineStr">
        <is>
          <t>Fashion</t>
        </is>
      </c>
      <c r="E8221" t="inlineStr">
        <is>
          <t>East</t>
        </is>
      </c>
      <c r="F8221" t="inlineStr">
        <is>
          <t>Website</t>
        </is>
      </c>
      <c r="G8221" t="inlineStr">
        <is>
          <t>Size/Fit Issue</t>
        </is>
      </c>
      <c r="H8221" t="n">
        <v>1</v>
      </c>
      <c r="I8221" t="n">
        <v>725.38</v>
      </c>
    </row>
    <row r="8222">
      <c r="A8222" t="inlineStr">
        <is>
          <t>RET008244</t>
        </is>
      </c>
      <c r="B8222" t="inlineStr">
        <is>
          <t>O051889</t>
        </is>
      </c>
      <c r="C8222" s="25" t="n">
        <v>45971</v>
      </c>
      <c r="D8222" t="inlineStr">
        <is>
          <t>Fashion</t>
        </is>
      </c>
      <c r="E8222" t="inlineStr">
        <is>
          <t>East</t>
        </is>
      </c>
      <c r="F8222" t="inlineStr">
        <is>
          <t>Website</t>
        </is>
      </c>
      <c r="G8222" t="inlineStr">
        <is>
          <t>Size/Fit Issue</t>
        </is>
      </c>
      <c r="H8222" t="n">
        <v>1</v>
      </c>
      <c r="I8222" t="n">
        <v>1099.01</v>
      </c>
    </row>
    <row r="8223">
      <c r="A8223" t="inlineStr">
        <is>
          <t>RET008245</t>
        </is>
      </c>
      <c r="B8223" t="inlineStr">
        <is>
          <t>O051898</t>
        </is>
      </c>
      <c r="C8223" s="25" t="n">
        <v>45971</v>
      </c>
      <c r="D8223" t="inlineStr">
        <is>
          <t>Electronics</t>
        </is>
      </c>
      <c r="E8223" t="inlineStr">
        <is>
          <t>South</t>
        </is>
      </c>
      <c r="F8223" t="inlineStr">
        <is>
          <t>Website</t>
        </is>
      </c>
      <c r="G8223" t="inlineStr">
        <is>
          <t>Not as Described</t>
        </is>
      </c>
      <c r="H8223" t="n">
        <v>1</v>
      </c>
      <c r="I8223" t="n">
        <v>11601.4</v>
      </c>
    </row>
    <row r="8224">
      <c r="A8224" t="inlineStr">
        <is>
          <t>RET008246</t>
        </is>
      </c>
      <c r="B8224" t="inlineStr">
        <is>
          <t>O051903</t>
        </is>
      </c>
      <c r="C8224" s="25" t="n">
        <v>45971</v>
      </c>
      <c r="D8224" t="inlineStr">
        <is>
          <t>Fashion</t>
        </is>
      </c>
      <c r="E8224" t="inlineStr">
        <is>
          <t>West</t>
        </is>
      </c>
      <c r="F8224" t="inlineStr">
        <is>
          <t>Mobile App</t>
        </is>
      </c>
      <c r="G8224" t="inlineStr">
        <is>
          <t>Not as Described</t>
        </is>
      </c>
      <c r="H8224" t="n">
        <v>1</v>
      </c>
      <c r="I8224" t="n">
        <v>1624.67</v>
      </c>
    </row>
    <row r="8225">
      <c r="A8225" t="inlineStr">
        <is>
          <t>RET008247</t>
        </is>
      </c>
      <c r="B8225" t="inlineStr">
        <is>
          <t>O051910</t>
        </is>
      </c>
      <c r="C8225" s="25" t="n">
        <v>45971</v>
      </c>
      <c r="D8225" t="inlineStr">
        <is>
          <t>Sports</t>
        </is>
      </c>
      <c r="E8225" t="inlineStr">
        <is>
          <t>East</t>
        </is>
      </c>
      <c r="F8225" t="inlineStr">
        <is>
          <t>Marketplace</t>
        </is>
      </c>
      <c r="G8225" t="inlineStr">
        <is>
          <t>Changed Mind</t>
        </is>
      </c>
      <c r="H8225" t="n">
        <v>1</v>
      </c>
      <c r="I8225" t="n">
        <v>1644.14</v>
      </c>
    </row>
    <row r="8226">
      <c r="A8226" t="inlineStr">
        <is>
          <t>RET008248</t>
        </is>
      </c>
      <c r="B8226" t="inlineStr">
        <is>
          <t>O051918</t>
        </is>
      </c>
      <c r="C8226" s="25" t="n">
        <v>45971</v>
      </c>
      <c r="D8226" t="inlineStr">
        <is>
          <t>Sports</t>
        </is>
      </c>
      <c r="E8226" t="inlineStr">
        <is>
          <t>North</t>
        </is>
      </c>
      <c r="F8226" t="inlineStr">
        <is>
          <t>Retail Store</t>
        </is>
      </c>
      <c r="G8226" t="inlineStr">
        <is>
          <t>Changed Mind</t>
        </is>
      </c>
      <c r="H8226" t="n">
        <v>2</v>
      </c>
      <c r="I8226" t="n">
        <v>4005.27</v>
      </c>
    </row>
    <row r="8227">
      <c r="A8227" t="inlineStr">
        <is>
          <t>RET008249</t>
        </is>
      </c>
      <c r="B8227" t="inlineStr">
        <is>
          <t>O051922</t>
        </is>
      </c>
      <c r="C8227" s="25" t="n">
        <v>45972</v>
      </c>
      <c r="D8227" t="inlineStr">
        <is>
          <t>Fashion</t>
        </is>
      </c>
      <c r="E8227" t="inlineStr">
        <is>
          <t>South</t>
        </is>
      </c>
      <c r="F8227" t="inlineStr">
        <is>
          <t>Mobile App</t>
        </is>
      </c>
      <c r="G8227" t="inlineStr">
        <is>
          <t>Late Delivery</t>
        </is>
      </c>
      <c r="H8227" t="n">
        <v>1</v>
      </c>
      <c r="I8227" t="n">
        <v>1497.64</v>
      </c>
    </row>
    <row r="8228">
      <c r="A8228" t="inlineStr">
        <is>
          <t>RET008250</t>
        </is>
      </c>
      <c r="B8228" t="inlineStr">
        <is>
          <t>O051933</t>
        </is>
      </c>
      <c r="C8228" s="25" t="n">
        <v>45972</v>
      </c>
      <c r="D8228" t="inlineStr">
        <is>
          <t>Home &amp; Kitchen</t>
        </is>
      </c>
      <c r="E8228" t="inlineStr">
        <is>
          <t>North</t>
        </is>
      </c>
      <c r="F8228" t="inlineStr">
        <is>
          <t>Mobile App</t>
        </is>
      </c>
      <c r="G8228" t="inlineStr">
        <is>
          <t>Defective Product</t>
        </is>
      </c>
      <c r="H8228" t="n">
        <v>1</v>
      </c>
      <c r="I8228" t="n">
        <v>2257.52</v>
      </c>
    </row>
    <row r="8229">
      <c r="A8229" t="inlineStr">
        <is>
          <t>RET008251</t>
        </is>
      </c>
      <c r="B8229" t="inlineStr">
        <is>
          <t>O051935</t>
        </is>
      </c>
      <c r="C8229" s="25" t="n">
        <v>45972</v>
      </c>
      <c r="D8229" t="inlineStr">
        <is>
          <t>Fashion</t>
        </is>
      </c>
      <c r="E8229" t="inlineStr">
        <is>
          <t>Central</t>
        </is>
      </c>
      <c r="F8229" t="inlineStr">
        <is>
          <t>Marketplace</t>
        </is>
      </c>
      <c r="G8229" t="inlineStr">
        <is>
          <t>Wrong Item Delivered</t>
        </is>
      </c>
      <c r="H8229" t="n">
        <v>1</v>
      </c>
      <c r="I8229" t="n">
        <v>3313.16</v>
      </c>
    </row>
    <row r="8230">
      <c r="A8230" t="inlineStr">
        <is>
          <t>RET008252</t>
        </is>
      </c>
      <c r="B8230" t="inlineStr">
        <is>
          <t>O051937</t>
        </is>
      </c>
      <c r="C8230" s="25" t="n">
        <v>45972</v>
      </c>
      <c r="D8230" t="inlineStr">
        <is>
          <t>Fashion</t>
        </is>
      </c>
      <c r="E8230" t="inlineStr">
        <is>
          <t>North</t>
        </is>
      </c>
      <c r="F8230" t="inlineStr">
        <is>
          <t>Mobile App</t>
        </is>
      </c>
      <c r="G8230" t="inlineStr">
        <is>
          <t>Not as Described</t>
        </is>
      </c>
      <c r="H8230" t="n">
        <v>1</v>
      </c>
      <c r="I8230" t="n">
        <v>909.25</v>
      </c>
    </row>
    <row r="8231">
      <c r="A8231" t="inlineStr">
        <is>
          <t>RET008253</t>
        </is>
      </c>
      <c r="B8231" t="inlineStr">
        <is>
          <t>O051941</t>
        </is>
      </c>
      <c r="C8231" s="25" t="n">
        <v>45972</v>
      </c>
      <c r="D8231" t="inlineStr">
        <is>
          <t>Fashion</t>
        </is>
      </c>
      <c r="E8231" t="inlineStr">
        <is>
          <t>South</t>
        </is>
      </c>
      <c r="F8231" t="inlineStr">
        <is>
          <t>Marketplace</t>
        </is>
      </c>
      <c r="G8231" t="inlineStr">
        <is>
          <t>Defective Product</t>
        </is>
      </c>
      <c r="H8231" t="n">
        <v>1</v>
      </c>
      <c r="I8231" t="n">
        <v>404.79</v>
      </c>
    </row>
    <row r="8232">
      <c r="A8232" t="inlineStr">
        <is>
          <t>RET008254</t>
        </is>
      </c>
      <c r="B8232" t="inlineStr">
        <is>
          <t>O051946</t>
        </is>
      </c>
      <c r="C8232" s="25" t="n">
        <v>45972</v>
      </c>
      <c r="D8232" t="inlineStr">
        <is>
          <t>Fashion</t>
        </is>
      </c>
      <c r="E8232" t="inlineStr">
        <is>
          <t>West</t>
        </is>
      </c>
      <c r="F8232" t="inlineStr">
        <is>
          <t>Website</t>
        </is>
      </c>
      <c r="G8232" t="inlineStr">
        <is>
          <t>Late Delivery</t>
        </is>
      </c>
      <c r="H8232" t="n">
        <v>1</v>
      </c>
      <c r="I8232" t="n">
        <v>613.48</v>
      </c>
    </row>
    <row r="8233">
      <c r="A8233" t="inlineStr">
        <is>
          <t>RET008255</t>
        </is>
      </c>
      <c r="B8233" t="inlineStr">
        <is>
          <t>O051948</t>
        </is>
      </c>
      <c r="C8233" s="25" t="n">
        <v>45972</v>
      </c>
      <c r="D8233" t="inlineStr">
        <is>
          <t>Electronics</t>
        </is>
      </c>
      <c r="E8233" t="inlineStr">
        <is>
          <t>South</t>
        </is>
      </c>
      <c r="F8233" t="inlineStr">
        <is>
          <t>Website</t>
        </is>
      </c>
      <c r="G8233" t="inlineStr">
        <is>
          <t>Late Delivery</t>
        </is>
      </c>
      <c r="H8233" t="n">
        <v>1</v>
      </c>
      <c r="I8233" t="n">
        <v>2023.19</v>
      </c>
    </row>
    <row r="8234">
      <c r="A8234" t="inlineStr">
        <is>
          <t>RET008256</t>
        </is>
      </c>
      <c r="B8234" t="inlineStr">
        <is>
          <t>O051948</t>
        </is>
      </c>
      <c r="C8234" s="25" t="n">
        <v>45972</v>
      </c>
      <c r="D8234" t="inlineStr">
        <is>
          <t>Fashion</t>
        </is>
      </c>
      <c r="E8234" t="inlineStr">
        <is>
          <t>South</t>
        </is>
      </c>
      <c r="F8234" t="inlineStr">
        <is>
          <t>Website</t>
        </is>
      </c>
      <c r="G8234" t="inlineStr">
        <is>
          <t>Size/Fit Issue</t>
        </is>
      </c>
      <c r="H8234" t="n">
        <v>1</v>
      </c>
      <c r="I8234" t="n">
        <v>1176.89</v>
      </c>
    </row>
    <row r="8235">
      <c r="A8235" t="inlineStr">
        <is>
          <t>RET008257</t>
        </is>
      </c>
      <c r="B8235" t="inlineStr">
        <is>
          <t>O051951</t>
        </is>
      </c>
      <c r="C8235" s="25" t="n">
        <v>45972</v>
      </c>
      <c r="D8235" t="inlineStr">
        <is>
          <t>Fashion</t>
        </is>
      </c>
      <c r="E8235" t="inlineStr">
        <is>
          <t>West</t>
        </is>
      </c>
      <c r="F8235" t="inlineStr">
        <is>
          <t>Website</t>
        </is>
      </c>
      <c r="G8235" t="inlineStr">
        <is>
          <t>Defective Product</t>
        </is>
      </c>
      <c r="H8235" t="n">
        <v>1</v>
      </c>
      <c r="I8235" t="n">
        <v>844.89</v>
      </c>
    </row>
    <row r="8236">
      <c r="A8236" t="inlineStr">
        <is>
          <t>RET008258</t>
        </is>
      </c>
      <c r="B8236" t="inlineStr">
        <is>
          <t>O051953</t>
        </is>
      </c>
      <c r="C8236" s="25" t="n">
        <v>45972</v>
      </c>
      <c r="D8236" t="inlineStr">
        <is>
          <t>Sports</t>
        </is>
      </c>
      <c r="E8236" t="inlineStr">
        <is>
          <t>South</t>
        </is>
      </c>
      <c r="F8236" t="inlineStr">
        <is>
          <t>Marketplace</t>
        </is>
      </c>
      <c r="G8236" t="inlineStr">
        <is>
          <t>Wrong Item Delivered</t>
        </is>
      </c>
      <c r="H8236" t="n">
        <v>1</v>
      </c>
      <c r="I8236" t="n">
        <v>1329.56</v>
      </c>
    </row>
    <row r="8237">
      <c r="A8237" t="inlineStr">
        <is>
          <t>RET008259</t>
        </is>
      </c>
      <c r="B8237" t="inlineStr">
        <is>
          <t>O051961</t>
        </is>
      </c>
      <c r="C8237" s="25" t="n">
        <v>45972</v>
      </c>
      <c r="D8237" t="inlineStr">
        <is>
          <t>Fashion</t>
        </is>
      </c>
      <c r="E8237" t="inlineStr">
        <is>
          <t>West</t>
        </is>
      </c>
      <c r="F8237" t="inlineStr">
        <is>
          <t>Mobile App</t>
        </is>
      </c>
      <c r="G8237" t="inlineStr">
        <is>
          <t>Size/Fit Issue</t>
        </is>
      </c>
      <c r="H8237" t="n">
        <v>2</v>
      </c>
      <c r="I8237" t="n">
        <v>2974.83</v>
      </c>
    </row>
    <row r="8238">
      <c r="A8238" t="inlineStr">
        <is>
          <t>RET008260</t>
        </is>
      </c>
      <c r="B8238" t="inlineStr">
        <is>
          <t>O051968</t>
        </is>
      </c>
      <c r="C8238" s="25" t="n">
        <v>45972</v>
      </c>
      <c r="D8238" t="inlineStr">
        <is>
          <t>Books</t>
        </is>
      </c>
      <c r="E8238" t="inlineStr">
        <is>
          <t>East</t>
        </is>
      </c>
      <c r="F8238" t="inlineStr">
        <is>
          <t>Marketplace</t>
        </is>
      </c>
      <c r="G8238" t="inlineStr">
        <is>
          <t>Defective Product</t>
        </is>
      </c>
      <c r="H8238" t="n">
        <v>1</v>
      </c>
      <c r="I8238" t="n">
        <v>311.66</v>
      </c>
    </row>
    <row r="8239">
      <c r="A8239" t="inlineStr">
        <is>
          <t>RET008261</t>
        </is>
      </c>
      <c r="B8239" t="inlineStr">
        <is>
          <t>O051970</t>
        </is>
      </c>
      <c r="C8239" s="25" t="n">
        <v>45972</v>
      </c>
      <c r="D8239" t="inlineStr">
        <is>
          <t>Fashion</t>
        </is>
      </c>
      <c r="E8239" t="inlineStr">
        <is>
          <t>West</t>
        </is>
      </c>
      <c r="F8239" t="inlineStr">
        <is>
          <t>Mobile App</t>
        </is>
      </c>
      <c r="G8239" t="inlineStr">
        <is>
          <t>Wrong Item Delivered</t>
        </is>
      </c>
      <c r="H8239" t="n">
        <v>1</v>
      </c>
      <c r="I8239" t="n">
        <v>3727.3</v>
      </c>
    </row>
    <row r="8240">
      <c r="A8240" t="inlineStr">
        <is>
          <t>RET008262</t>
        </is>
      </c>
      <c r="B8240" t="inlineStr">
        <is>
          <t>O051989</t>
        </is>
      </c>
      <c r="C8240" s="25" t="n">
        <v>45972</v>
      </c>
      <c r="D8240" t="inlineStr">
        <is>
          <t>Fashion</t>
        </is>
      </c>
      <c r="E8240" t="inlineStr">
        <is>
          <t>North</t>
        </is>
      </c>
      <c r="F8240" t="inlineStr">
        <is>
          <t>Marketplace</t>
        </is>
      </c>
      <c r="G8240" t="inlineStr">
        <is>
          <t>Size/Fit Issue</t>
        </is>
      </c>
      <c r="H8240" t="n">
        <v>1</v>
      </c>
      <c r="I8240" t="n">
        <v>449.57</v>
      </c>
    </row>
    <row r="8241">
      <c r="A8241" t="inlineStr">
        <is>
          <t>RET008263</t>
        </is>
      </c>
      <c r="B8241" t="inlineStr">
        <is>
          <t>O051990</t>
        </is>
      </c>
      <c r="C8241" s="25" t="n">
        <v>45972</v>
      </c>
      <c r="D8241" t="inlineStr">
        <is>
          <t>Fashion</t>
        </is>
      </c>
      <c r="E8241" t="inlineStr">
        <is>
          <t>North</t>
        </is>
      </c>
      <c r="F8241" t="inlineStr">
        <is>
          <t>Mobile App</t>
        </is>
      </c>
      <c r="G8241" t="inlineStr">
        <is>
          <t>Size/Fit Issue</t>
        </is>
      </c>
      <c r="H8241" t="n">
        <v>1</v>
      </c>
      <c r="I8241" t="n">
        <v>1585.73</v>
      </c>
    </row>
    <row r="8242">
      <c r="A8242" t="inlineStr">
        <is>
          <t>RET008264</t>
        </is>
      </c>
      <c r="B8242" t="inlineStr">
        <is>
          <t>O051998</t>
        </is>
      </c>
      <c r="C8242" s="25" t="n">
        <v>45972</v>
      </c>
      <c r="D8242" t="inlineStr">
        <is>
          <t>Beauty</t>
        </is>
      </c>
      <c r="E8242" t="inlineStr">
        <is>
          <t>South</t>
        </is>
      </c>
      <c r="F8242" t="inlineStr">
        <is>
          <t>Marketplace</t>
        </is>
      </c>
      <c r="G8242" t="inlineStr">
        <is>
          <t>Changed Mind</t>
        </is>
      </c>
      <c r="H8242" t="n">
        <v>2</v>
      </c>
      <c r="I8242" t="n">
        <v>874.47</v>
      </c>
    </row>
    <row r="8243">
      <c r="A8243" t="inlineStr">
        <is>
          <t>RET008265</t>
        </is>
      </c>
      <c r="B8243" t="inlineStr">
        <is>
          <t>O052000</t>
        </is>
      </c>
      <c r="C8243" s="25" t="n">
        <v>45972</v>
      </c>
      <c r="D8243" t="inlineStr">
        <is>
          <t>Home &amp; Kitchen</t>
        </is>
      </c>
      <c r="E8243" t="inlineStr">
        <is>
          <t>West</t>
        </is>
      </c>
      <c r="F8243" t="inlineStr">
        <is>
          <t>Mobile App</t>
        </is>
      </c>
      <c r="G8243" t="inlineStr">
        <is>
          <t>Damaged in Transit</t>
        </is>
      </c>
      <c r="H8243" t="n">
        <v>1</v>
      </c>
      <c r="I8243" t="n">
        <v>2058.45</v>
      </c>
    </row>
    <row r="8244">
      <c r="A8244" t="inlineStr">
        <is>
          <t>RET008266</t>
        </is>
      </c>
      <c r="B8244" t="inlineStr">
        <is>
          <t>O052004</t>
        </is>
      </c>
      <c r="C8244" s="25" t="n">
        <v>45972</v>
      </c>
      <c r="D8244" t="inlineStr">
        <is>
          <t>Electronics</t>
        </is>
      </c>
      <c r="E8244" t="inlineStr">
        <is>
          <t>North</t>
        </is>
      </c>
      <c r="F8244" t="inlineStr">
        <is>
          <t>Website</t>
        </is>
      </c>
      <c r="G8244" t="inlineStr">
        <is>
          <t>Late Delivery</t>
        </is>
      </c>
      <c r="H8244" t="n">
        <v>1</v>
      </c>
      <c r="I8244" t="n">
        <v>36152.59</v>
      </c>
    </row>
    <row r="8245">
      <c r="A8245" t="inlineStr">
        <is>
          <t>RET008267</t>
        </is>
      </c>
      <c r="B8245" t="inlineStr">
        <is>
          <t>O052006</t>
        </is>
      </c>
      <c r="C8245" s="25" t="n">
        <v>45972</v>
      </c>
      <c r="D8245" t="inlineStr">
        <is>
          <t>Electronics</t>
        </is>
      </c>
      <c r="E8245" t="inlineStr">
        <is>
          <t>South</t>
        </is>
      </c>
      <c r="F8245" t="inlineStr">
        <is>
          <t>Marketplace</t>
        </is>
      </c>
      <c r="G8245" t="inlineStr">
        <is>
          <t>Damaged in Transit</t>
        </is>
      </c>
      <c r="H8245" t="n">
        <v>1</v>
      </c>
      <c r="I8245" t="n">
        <v>12787.38</v>
      </c>
    </row>
    <row r="8246">
      <c r="A8246" t="inlineStr">
        <is>
          <t>RET008268</t>
        </is>
      </c>
      <c r="B8246" t="inlineStr">
        <is>
          <t>O052010</t>
        </is>
      </c>
      <c r="C8246" s="25" t="n">
        <v>45972</v>
      </c>
      <c r="D8246" t="inlineStr">
        <is>
          <t>Fashion</t>
        </is>
      </c>
      <c r="E8246" t="inlineStr">
        <is>
          <t>East</t>
        </is>
      </c>
      <c r="F8246" t="inlineStr">
        <is>
          <t>Marketplace</t>
        </is>
      </c>
      <c r="G8246" t="inlineStr">
        <is>
          <t>Not as Described</t>
        </is>
      </c>
      <c r="H8246" t="n">
        <v>1</v>
      </c>
      <c r="I8246" t="n">
        <v>467.95</v>
      </c>
    </row>
    <row r="8247">
      <c r="A8247" t="inlineStr">
        <is>
          <t>RET008269</t>
        </is>
      </c>
      <c r="B8247" t="inlineStr">
        <is>
          <t>O052016</t>
        </is>
      </c>
      <c r="C8247" s="25" t="n">
        <v>45973</v>
      </c>
      <c r="D8247" t="inlineStr">
        <is>
          <t>Fashion</t>
        </is>
      </c>
      <c r="E8247" t="inlineStr">
        <is>
          <t>North</t>
        </is>
      </c>
      <c r="F8247" t="inlineStr">
        <is>
          <t>Website</t>
        </is>
      </c>
      <c r="G8247" t="inlineStr">
        <is>
          <t>Size/Fit Issue</t>
        </is>
      </c>
      <c r="H8247" t="n">
        <v>1</v>
      </c>
      <c r="I8247" t="n">
        <v>1480.71</v>
      </c>
    </row>
    <row r="8248">
      <c r="A8248" t="inlineStr">
        <is>
          <t>RET008270</t>
        </is>
      </c>
      <c r="B8248" t="inlineStr">
        <is>
          <t>O052038</t>
        </is>
      </c>
      <c r="C8248" s="25" t="n">
        <v>45973</v>
      </c>
      <c r="D8248" t="inlineStr">
        <is>
          <t>Beauty</t>
        </is>
      </c>
      <c r="E8248" t="inlineStr">
        <is>
          <t>South</t>
        </is>
      </c>
      <c r="F8248" t="inlineStr">
        <is>
          <t>Mobile App</t>
        </is>
      </c>
      <c r="G8248" t="inlineStr">
        <is>
          <t>Damaged in Transit</t>
        </is>
      </c>
      <c r="H8248" t="n">
        <v>1</v>
      </c>
      <c r="I8248" t="n">
        <v>544.26</v>
      </c>
    </row>
    <row r="8249">
      <c r="A8249" t="inlineStr">
        <is>
          <t>RET008271</t>
        </is>
      </c>
      <c r="B8249" t="inlineStr">
        <is>
          <t>O052040</t>
        </is>
      </c>
      <c r="C8249" s="25" t="n">
        <v>45973</v>
      </c>
      <c r="D8249" t="inlineStr">
        <is>
          <t>Fashion</t>
        </is>
      </c>
      <c r="E8249" t="inlineStr">
        <is>
          <t>South</t>
        </is>
      </c>
      <c r="F8249" t="inlineStr">
        <is>
          <t>Marketplace</t>
        </is>
      </c>
      <c r="G8249" t="inlineStr">
        <is>
          <t>Size/Fit Issue</t>
        </is>
      </c>
      <c r="H8249" t="n">
        <v>1</v>
      </c>
      <c r="I8249" t="n">
        <v>532.3099999999999</v>
      </c>
    </row>
    <row r="8250">
      <c r="A8250" t="inlineStr">
        <is>
          <t>RET008272</t>
        </is>
      </c>
      <c r="B8250" t="inlineStr">
        <is>
          <t>O052042</t>
        </is>
      </c>
      <c r="C8250" s="25" t="n">
        <v>45973</v>
      </c>
      <c r="D8250" t="inlineStr">
        <is>
          <t>Fashion</t>
        </is>
      </c>
      <c r="E8250" t="inlineStr">
        <is>
          <t>East</t>
        </is>
      </c>
      <c r="F8250" t="inlineStr">
        <is>
          <t>Mobile App</t>
        </is>
      </c>
      <c r="G8250" t="inlineStr">
        <is>
          <t>Size/Fit Issue</t>
        </is>
      </c>
      <c r="H8250" t="n">
        <v>1</v>
      </c>
      <c r="I8250" t="n">
        <v>946.02</v>
      </c>
    </row>
    <row r="8251">
      <c r="A8251" t="inlineStr">
        <is>
          <t>RET008273</t>
        </is>
      </c>
      <c r="B8251" t="inlineStr">
        <is>
          <t>O052051</t>
        </is>
      </c>
      <c r="C8251" s="25" t="n">
        <v>45973</v>
      </c>
      <c r="D8251" t="inlineStr">
        <is>
          <t>Fashion</t>
        </is>
      </c>
      <c r="E8251" t="inlineStr">
        <is>
          <t>West</t>
        </is>
      </c>
      <c r="F8251" t="inlineStr">
        <is>
          <t>Retail Store</t>
        </is>
      </c>
      <c r="G8251" t="inlineStr">
        <is>
          <t>Defective Product</t>
        </is>
      </c>
      <c r="H8251" t="n">
        <v>1</v>
      </c>
      <c r="I8251" t="n">
        <v>666.86</v>
      </c>
    </row>
    <row r="8252">
      <c r="A8252" t="inlineStr">
        <is>
          <t>RET008274</t>
        </is>
      </c>
      <c r="B8252" t="inlineStr">
        <is>
          <t>O052056</t>
        </is>
      </c>
      <c r="C8252" s="25" t="n">
        <v>45973</v>
      </c>
      <c r="D8252" t="inlineStr">
        <is>
          <t>Home &amp; Kitchen</t>
        </is>
      </c>
      <c r="E8252" t="inlineStr">
        <is>
          <t>West</t>
        </is>
      </c>
      <c r="F8252" t="inlineStr">
        <is>
          <t>Marketplace</t>
        </is>
      </c>
      <c r="G8252" t="inlineStr">
        <is>
          <t>Size/Fit Issue</t>
        </is>
      </c>
      <c r="H8252" t="n">
        <v>1</v>
      </c>
      <c r="I8252" t="n">
        <v>2744.13</v>
      </c>
    </row>
    <row r="8253">
      <c r="A8253" t="inlineStr">
        <is>
          <t>RET008275</t>
        </is>
      </c>
      <c r="B8253" t="inlineStr">
        <is>
          <t>O052056</t>
        </is>
      </c>
      <c r="C8253" s="25" t="n">
        <v>45973</v>
      </c>
      <c r="D8253" t="inlineStr">
        <is>
          <t>Beauty</t>
        </is>
      </c>
      <c r="E8253" t="inlineStr">
        <is>
          <t>West</t>
        </is>
      </c>
      <c r="F8253" t="inlineStr">
        <is>
          <t>Marketplace</t>
        </is>
      </c>
      <c r="G8253" t="inlineStr">
        <is>
          <t>Defective Product</t>
        </is>
      </c>
      <c r="H8253" t="n">
        <v>1</v>
      </c>
      <c r="I8253" t="n">
        <v>569.08</v>
      </c>
    </row>
    <row r="8254">
      <c r="A8254" t="inlineStr">
        <is>
          <t>RET008276</t>
        </is>
      </c>
      <c r="B8254" t="inlineStr">
        <is>
          <t>O052063</t>
        </is>
      </c>
      <c r="C8254" s="25" t="n">
        <v>45973</v>
      </c>
      <c r="D8254" t="inlineStr">
        <is>
          <t>Beauty</t>
        </is>
      </c>
      <c r="E8254" t="inlineStr">
        <is>
          <t>West</t>
        </is>
      </c>
      <c r="F8254" t="inlineStr">
        <is>
          <t>Unknown</t>
        </is>
      </c>
      <c r="G8254" t="inlineStr">
        <is>
          <t>Changed Mind</t>
        </is>
      </c>
      <c r="H8254" t="n">
        <v>1</v>
      </c>
      <c r="I8254" t="n">
        <v>222.92</v>
      </c>
    </row>
    <row r="8255">
      <c r="A8255" t="inlineStr">
        <is>
          <t>RET008277</t>
        </is>
      </c>
      <c r="B8255" t="inlineStr">
        <is>
          <t>O052063</t>
        </is>
      </c>
      <c r="C8255" s="25" t="n">
        <v>45973</v>
      </c>
      <c r="D8255" t="inlineStr">
        <is>
          <t>Home &amp; Kitchen</t>
        </is>
      </c>
      <c r="E8255" t="inlineStr">
        <is>
          <t>West</t>
        </is>
      </c>
      <c r="F8255" t="inlineStr">
        <is>
          <t>Unknown</t>
        </is>
      </c>
      <c r="G8255" t="inlineStr">
        <is>
          <t>Changed Mind</t>
        </is>
      </c>
      <c r="H8255" t="n">
        <v>1</v>
      </c>
      <c r="I8255" t="n">
        <v>1137.95</v>
      </c>
    </row>
    <row r="8256">
      <c r="A8256" t="inlineStr">
        <is>
          <t>RET008278</t>
        </is>
      </c>
      <c r="B8256" t="inlineStr">
        <is>
          <t>O052068</t>
        </is>
      </c>
      <c r="C8256" s="25" t="n">
        <v>45973</v>
      </c>
      <c r="D8256" t="inlineStr">
        <is>
          <t>Fashion</t>
        </is>
      </c>
      <c r="E8256" t="inlineStr">
        <is>
          <t>South</t>
        </is>
      </c>
      <c r="F8256" t="inlineStr">
        <is>
          <t>Marketplace</t>
        </is>
      </c>
      <c r="G8256" t="inlineStr">
        <is>
          <t>Changed Mind</t>
        </is>
      </c>
      <c r="H8256" t="n">
        <v>1</v>
      </c>
      <c r="I8256" t="n">
        <v>1001.67</v>
      </c>
    </row>
    <row r="8257">
      <c r="A8257" t="inlineStr">
        <is>
          <t>RET008279</t>
        </is>
      </c>
      <c r="B8257" t="inlineStr">
        <is>
          <t>O052071</t>
        </is>
      </c>
      <c r="C8257" s="25" t="n">
        <v>45973</v>
      </c>
      <c r="D8257" t="inlineStr">
        <is>
          <t>Electronics</t>
        </is>
      </c>
      <c r="E8257" t="inlineStr">
        <is>
          <t>West</t>
        </is>
      </c>
      <c r="F8257" t="inlineStr">
        <is>
          <t>Website</t>
        </is>
      </c>
      <c r="G8257" t="inlineStr">
        <is>
          <t>Not as Described</t>
        </is>
      </c>
      <c r="H8257" t="n">
        <v>1</v>
      </c>
      <c r="I8257" t="n">
        <v>1313.17</v>
      </c>
    </row>
    <row r="8258">
      <c r="A8258" t="inlineStr">
        <is>
          <t>RET008280</t>
        </is>
      </c>
      <c r="B8258" t="inlineStr">
        <is>
          <t>O052073</t>
        </is>
      </c>
      <c r="C8258" s="25" t="n">
        <v>45973</v>
      </c>
      <c r="D8258" t="inlineStr">
        <is>
          <t>Sports</t>
        </is>
      </c>
      <c r="E8258" t="inlineStr">
        <is>
          <t>South</t>
        </is>
      </c>
      <c r="F8258" t="inlineStr">
        <is>
          <t>Marketplace</t>
        </is>
      </c>
      <c r="G8258" t="inlineStr">
        <is>
          <t>Changed Mind</t>
        </is>
      </c>
      <c r="H8258" t="n">
        <v>3</v>
      </c>
      <c r="I8258" t="n">
        <v>8261.59</v>
      </c>
    </row>
    <row r="8259">
      <c r="A8259" t="inlineStr">
        <is>
          <t>RET008281</t>
        </is>
      </c>
      <c r="B8259" t="inlineStr">
        <is>
          <t>O052073</t>
        </is>
      </c>
      <c r="C8259" s="25" t="n">
        <v>45973</v>
      </c>
      <c r="D8259" t="inlineStr">
        <is>
          <t>Fashion</t>
        </is>
      </c>
      <c r="E8259" t="inlineStr">
        <is>
          <t>South</t>
        </is>
      </c>
      <c r="F8259" t="inlineStr">
        <is>
          <t>Marketplace</t>
        </is>
      </c>
      <c r="G8259" t="inlineStr">
        <is>
          <t>Changed Mind</t>
        </is>
      </c>
      <c r="H8259" t="n">
        <v>1</v>
      </c>
      <c r="I8259" t="n">
        <v>680.4299999999999</v>
      </c>
    </row>
    <row r="8260">
      <c r="A8260" t="inlineStr">
        <is>
          <t>RET008282</t>
        </is>
      </c>
      <c r="B8260" t="inlineStr">
        <is>
          <t>O052087</t>
        </is>
      </c>
      <c r="C8260" s="25" t="n">
        <v>45973</v>
      </c>
      <c r="D8260" t="inlineStr">
        <is>
          <t>Fashion</t>
        </is>
      </c>
      <c r="E8260" t="inlineStr">
        <is>
          <t>North</t>
        </is>
      </c>
      <c r="F8260" t="inlineStr">
        <is>
          <t>Mobile App</t>
        </is>
      </c>
      <c r="G8260" t="inlineStr">
        <is>
          <t>Defective Product</t>
        </is>
      </c>
      <c r="H8260" t="n">
        <v>1</v>
      </c>
      <c r="I8260" t="n">
        <v>3520.23</v>
      </c>
    </row>
    <row r="8261">
      <c r="A8261" t="inlineStr">
        <is>
          <t>RET008283</t>
        </is>
      </c>
      <c r="B8261" t="inlineStr">
        <is>
          <t>O052104</t>
        </is>
      </c>
      <c r="C8261" s="25" t="n">
        <v>45973</v>
      </c>
      <c r="D8261" t="inlineStr">
        <is>
          <t>Sports</t>
        </is>
      </c>
      <c r="E8261" t="inlineStr">
        <is>
          <t>North</t>
        </is>
      </c>
      <c r="F8261" t="inlineStr">
        <is>
          <t>Website</t>
        </is>
      </c>
      <c r="G8261" t="inlineStr">
        <is>
          <t>Defective Product</t>
        </is>
      </c>
      <c r="H8261" t="n">
        <v>1</v>
      </c>
      <c r="I8261" t="n">
        <v>1461.46</v>
      </c>
    </row>
    <row r="8262">
      <c r="A8262" t="inlineStr">
        <is>
          <t>RET008284</t>
        </is>
      </c>
      <c r="B8262" t="inlineStr">
        <is>
          <t>O052105</t>
        </is>
      </c>
      <c r="C8262" s="25" t="n">
        <v>45973</v>
      </c>
      <c r="D8262" t="inlineStr">
        <is>
          <t>Home &amp; Kitchen</t>
        </is>
      </c>
      <c r="E8262" t="inlineStr">
        <is>
          <t>West</t>
        </is>
      </c>
      <c r="F8262" t="inlineStr">
        <is>
          <t>Mobile App</t>
        </is>
      </c>
      <c r="G8262" t="inlineStr">
        <is>
          <t>Damaged in Transit</t>
        </is>
      </c>
      <c r="H8262" t="n">
        <v>1</v>
      </c>
      <c r="I8262" t="n">
        <v>4613.13</v>
      </c>
    </row>
    <row r="8263">
      <c r="A8263" t="inlineStr">
        <is>
          <t>RET008285</t>
        </is>
      </c>
      <c r="B8263" t="inlineStr">
        <is>
          <t>O052105</t>
        </is>
      </c>
      <c r="C8263" s="25" t="n">
        <v>45973</v>
      </c>
      <c r="D8263" t="inlineStr">
        <is>
          <t>Fashion</t>
        </is>
      </c>
      <c r="E8263" t="inlineStr">
        <is>
          <t>West</t>
        </is>
      </c>
      <c r="F8263" t="inlineStr">
        <is>
          <t>Mobile App</t>
        </is>
      </c>
      <c r="G8263" t="inlineStr">
        <is>
          <t>Size/Fit Issue</t>
        </is>
      </c>
      <c r="H8263" t="n">
        <v>1</v>
      </c>
      <c r="I8263" t="n">
        <v>2400.07</v>
      </c>
    </row>
    <row r="8264">
      <c r="A8264" t="inlineStr">
        <is>
          <t>RET008286</t>
        </is>
      </c>
      <c r="B8264" t="inlineStr">
        <is>
          <t>O052106</t>
        </is>
      </c>
      <c r="C8264" s="25" t="n">
        <v>45973</v>
      </c>
      <c r="D8264" t="inlineStr">
        <is>
          <t>Electronics</t>
        </is>
      </c>
      <c r="E8264" t="inlineStr">
        <is>
          <t>South</t>
        </is>
      </c>
      <c r="F8264" t="inlineStr">
        <is>
          <t>Mobile App</t>
        </is>
      </c>
      <c r="G8264" t="inlineStr">
        <is>
          <t>Defective Product</t>
        </is>
      </c>
      <c r="H8264" t="n">
        <v>1</v>
      </c>
      <c r="I8264" t="n">
        <v>11660.84</v>
      </c>
    </row>
    <row r="8265">
      <c r="A8265" t="inlineStr">
        <is>
          <t>RET008287</t>
        </is>
      </c>
      <c r="B8265" t="inlineStr">
        <is>
          <t>O052107</t>
        </is>
      </c>
      <c r="C8265" s="25" t="n">
        <v>45973</v>
      </c>
      <c r="D8265" t="inlineStr">
        <is>
          <t>Fashion</t>
        </is>
      </c>
      <c r="E8265" t="inlineStr">
        <is>
          <t>South</t>
        </is>
      </c>
      <c r="F8265" t="inlineStr">
        <is>
          <t>Mobile App</t>
        </is>
      </c>
      <c r="G8265" t="inlineStr">
        <is>
          <t>Not as Described</t>
        </is>
      </c>
      <c r="H8265" t="n">
        <v>1</v>
      </c>
      <c r="I8265" t="n">
        <v>1063.43</v>
      </c>
    </row>
    <row r="8266">
      <c r="A8266" t="inlineStr">
        <is>
          <t>RET008288</t>
        </is>
      </c>
      <c r="B8266" t="inlineStr">
        <is>
          <t>O052110</t>
        </is>
      </c>
      <c r="C8266" s="25" t="n">
        <v>45974</v>
      </c>
      <c r="D8266" t="inlineStr">
        <is>
          <t>Fashion</t>
        </is>
      </c>
      <c r="E8266" t="inlineStr">
        <is>
          <t>West</t>
        </is>
      </c>
      <c r="F8266" t="inlineStr">
        <is>
          <t>Website</t>
        </is>
      </c>
      <c r="G8266" t="inlineStr">
        <is>
          <t>Size/Fit Issue</t>
        </is>
      </c>
      <c r="H8266" t="n">
        <v>1</v>
      </c>
      <c r="I8266" t="n">
        <v>962.73</v>
      </c>
    </row>
    <row r="8267">
      <c r="A8267" t="inlineStr">
        <is>
          <t>RET008289</t>
        </is>
      </c>
      <c r="B8267" t="inlineStr">
        <is>
          <t>O052122</t>
        </is>
      </c>
      <c r="C8267" s="25" t="n">
        <v>45974</v>
      </c>
      <c r="D8267" t="inlineStr">
        <is>
          <t>Fashion</t>
        </is>
      </c>
      <c r="E8267" t="inlineStr">
        <is>
          <t>Central</t>
        </is>
      </c>
      <c r="F8267" t="inlineStr">
        <is>
          <t>Website</t>
        </is>
      </c>
      <c r="G8267" t="inlineStr">
        <is>
          <t>Changed Mind</t>
        </is>
      </c>
      <c r="H8267" t="n">
        <v>2</v>
      </c>
      <c r="I8267" t="n">
        <v>2369.14</v>
      </c>
    </row>
    <row r="8268">
      <c r="A8268" t="inlineStr">
        <is>
          <t>RET008290</t>
        </is>
      </c>
      <c r="B8268" t="inlineStr">
        <is>
          <t>O052124</t>
        </is>
      </c>
      <c r="C8268" s="25" t="n">
        <v>45974</v>
      </c>
      <c r="D8268" t="inlineStr">
        <is>
          <t>Beauty</t>
        </is>
      </c>
      <c r="E8268" t="inlineStr">
        <is>
          <t>Central</t>
        </is>
      </c>
      <c r="F8268" t="inlineStr">
        <is>
          <t>Mobile App</t>
        </is>
      </c>
      <c r="G8268" t="inlineStr">
        <is>
          <t>Not as Described</t>
        </is>
      </c>
      <c r="H8268" t="n">
        <v>1</v>
      </c>
      <c r="I8268" t="n">
        <v>115.84</v>
      </c>
    </row>
    <row r="8269">
      <c r="A8269" t="inlineStr">
        <is>
          <t>RET008291</t>
        </is>
      </c>
      <c r="B8269" t="inlineStr">
        <is>
          <t>O052140</t>
        </is>
      </c>
      <c r="C8269" s="25" t="n">
        <v>45974</v>
      </c>
      <c r="D8269" t="inlineStr">
        <is>
          <t>Fashion</t>
        </is>
      </c>
      <c r="E8269" t="inlineStr">
        <is>
          <t>North</t>
        </is>
      </c>
      <c r="F8269" t="inlineStr">
        <is>
          <t>Marketplace</t>
        </is>
      </c>
      <c r="G8269" t="inlineStr">
        <is>
          <t>Damaged in Transit</t>
        </is>
      </c>
      <c r="H8269" t="n">
        <v>1</v>
      </c>
      <c r="I8269" t="n">
        <v>1617.15</v>
      </c>
    </row>
    <row r="8270">
      <c r="A8270" t="inlineStr">
        <is>
          <t>RET008292</t>
        </is>
      </c>
      <c r="B8270" t="inlineStr">
        <is>
          <t>O052146</t>
        </is>
      </c>
      <c r="C8270" s="25" t="n">
        <v>45974</v>
      </c>
      <c r="D8270" t="inlineStr">
        <is>
          <t>Electronics</t>
        </is>
      </c>
      <c r="E8270" t="inlineStr">
        <is>
          <t>Central</t>
        </is>
      </c>
      <c r="F8270" t="inlineStr">
        <is>
          <t>Marketplace</t>
        </is>
      </c>
      <c r="G8270" t="inlineStr">
        <is>
          <t>Defective Product</t>
        </is>
      </c>
      <c r="H8270" t="n">
        <v>1</v>
      </c>
      <c r="I8270" t="n">
        <v>16501.59</v>
      </c>
    </row>
    <row r="8271">
      <c r="A8271" t="inlineStr">
        <is>
          <t>RET008293</t>
        </is>
      </c>
      <c r="B8271" t="inlineStr">
        <is>
          <t>O052162</t>
        </is>
      </c>
      <c r="C8271" s="25" t="n">
        <v>45974</v>
      </c>
      <c r="D8271" t="inlineStr">
        <is>
          <t>Fashion</t>
        </is>
      </c>
      <c r="E8271" t="inlineStr">
        <is>
          <t>West</t>
        </is>
      </c>
      <c r="F8271" t="inlineStr">
        <is>
          <t>Mobile App</t>
        </is>
      </c>
      <c r="G8271" t="inlineStr">
        <is>
          <t>Late Delivery</t>
        </is>
      </c>
      <c r="H8271" t="n">
        <v>1</v>
      </c>
      <c r="I8271" t="n">
        <v>495.48</v>
      </c>
    </row>
    <row r="8272">
      <c r="A8272" t="inlineStr">
        <is>
          <t>RET008294</t>
        </is>
      </c>
      <c r="B8272" t="inlineStr">
        <is>
          <t>O052164</t>
        </is>
      </c>
      <c r="C8272" s="25" t="n">
        <v>45974</v>
      </c>
      <c r="D8272" t="inlineStr">
        <is>
          <t>Electronics</t>
        </is>
      </c>
      <c r="E8272" t="inlineStr">
        <is>
          <t>East</t>
        </is>
      </c>
      <c r="F8272" t="inlineStr">
        <is>
          <t>Marketplace</t>
        </is>
      </c>
      <c r="G8272" t="inlineStr">
        <is>
          <t>Not as Described</t>
        </is>
      </c>
      <c r="H8272" t="n">
        <v>1</v>
      </c>
      <c r="I8272" t="n">
        <v>14276.74</v>
      </c>
    </row>
    <row r="8273">
      <c r="A8273" t="inlineStr">
        <is>
          <t>RET008295</t>
        </is>
      </c>
      <c r="B8273" t="inlineStr">
        <is>
          <t>O052180</t>
        </is>
      </c>
      <c r="C8273" s="25" t="n">
        <v>45974</v>
      </c>
      <c r="D8273" t="inlineStr">
        <is>
          <t>Fashion</t>
        </is>
      </c>
      <c r="E8273" t="inlineStr">
        <is>
          <t>West</t>
        </is>
      </c>
      <c r="F8273" t="inlineStr">
        <is>
          <t>Website</t>
        </is>
      </c>
      <c r="G8273" t="inlineStr">
        <is>
          <t>Size/Fit Issue</t>
        </is>
      </c>
      <c r="H8273" t="n">
        <v>1</v>
      </c>
      <c r="I8273" t="n">
        <v>766.85</v>
      </c>
    </row>
    <row r="8274">
      <c r="A8274" t="inlineStr">
        <is>
          <t>RET008296</t>
        </is>
      </c>
      <c r="B8274" t="inlineStr">
        <is>
          <t>O052181</t>
        </is>
      </c>
      <c r="C8274" s="25" t="n">
        <v>45974</v>
      </c>
      <c r="D8274" t="inlineStr">
        <is>
          <t>Beauty</t>
        </is>
      </c>
      <c r="E8274" t="inlineStr">
        <is>
          <t>West</t>
        </is>
      </c>
      <c r="F8274" t="inlineStr">
        <is>
          <t>Mobile App</t>
        </is>
      </c>
      <c r="G8274" t="inlineStr">
        <is>
          <t>Defective Product</t>
        </is>
      </c>
      <c r="H8274" t="n">
        <v>1</v>
      </c>
      <c r="I8274" t="n">
        <v>1980.63</v>
      </c>
    </row>
    <row r="8275">
      <c r="A8275" t="inlineStr">
        <is>
          <t>RET008297</t>
        </is>
      </c>
      <c r="B8275" t="inlineStr">
        <is>
          <t>O052190</t>
        </is>
      </c>
      <c r="C8275" s="25" t="n">
        <v>45974</v>
      </c>
      <c r="D8275" t="inlineStr">
        <is>
          <t>Beauty</t>
        </is>
      </c>
      <c r="E8275" t="inlineStr">
        <is>
          <t>North</t>
        </is>
      </c>
      <c r="F8275" t="inlineStr">
        <is>
          <t>Marketplace</t>
        </is>
      </c>
      <c r="G8275" t="inlineStr">
        <is>
          <t>Defective Product</t>
        </is>
      </c>
      <c r="H8275" t="n">
        <v>1</v>
      </c>
      <c r="I8275" t="n">
        <v>219.73</v>
      </c>
    </row>
    <row r="8276">
      <c r="A8276" t="inlineStr">
        <is>
          <t>RET008298</t>
        </is>
      </c>
      <c r="B8276" t="inlineStr">
        <is>
          <t>O052199</t>
        </is>
      </c>
      <c r="C8276" s="25" t="n">
        <v>45974</v>
      </c>
      <c r="D8276" t="inlineStr">
        <is>
          <t>Fashion</t>
        </is>
      </c>
      <c r="E8276" t="inlineStr">
        <is>
          <t>East</t>
        </is>
      </c>
      <c r="F8276" t="inlineStr">
        <is>
          <t>Retail Store</t>
        </is>
      </c>
      <c r="G8276" t="inlineStr">
        <is>
          <t>Size/Fit Issue</t>
        </is>
      </c>
      <c r="H8276" t="n">
        <v>1</v>
      </c>
      <c r="I8276" t="n">
        <v>7115.85</v>
      </c>
    </row>
    <row r="8277">
      <c r="A8277" t="inlineStr">
        <is>
          <t>RET008299</t>
        </is>
      </c>
      <c r="B8277" t="inlineStr">
        <is>
          <t>O052214</t>
        </is>
      </c>
      <c r="C8277" s="25" t="n">
        <v>45975</v>
      </c>
      <c r="D8277" t="inlineStr">
        <is>
          <t>Fashion</t>
        </is>
      </c>
      <c r="E8277" t="inlineStr">
        <is>
          <t>North</t>
        </is>
      </c>
      <c r="F8277" t="inlineStr">
        <is>
          <t>Website</t>
        </is>
      </c>
      <c r="G8277" t="inlineStr">
        <is>
          <t>Changed Mind</t>
        </is>
      </c>
      <c r="H8277" t="n">
        <v>1</v>
      </c>
      <c r="I8277" t="n">
        <v>533.28</v>
      </c>
    </row>
    <row r="8278">
      <c r="A8278" t="inlineStr">
        <is>
          <t>RET008300</t>
        </is>
      </c>
      <c r="B8278" t="inlineStr">
        <is>
          <t>O052215</t>
        </is>
      </c>
      <c r="C8278" s="25" t="n">
        <v>45975</v>
      </c>
      <c r="D8278" t="inlineStr">
        <is>
          <t>Home &amp; Kitchen</t>
        </is>
      </c>
      <c r="E8278" t="inlineStr">
        <is>
          <t>West</t>
        </is>
      </c>
      <c r="F8278" t="inlineStr">
        <is>
          <t>Marketplace</t>
        </is>
      </c>
      <c r="G8278" t="inlineStr">
        <is>
          <t>Defective Product</t>
        </is>
      </c>
      <c r="H8278" t="n">
        <v>1</v>
      </c>
      <c r="I8278" t="n">
        <v>1764.31</v>
      </c>
    </row>
    <row r="8279">
      <c r="A8279" t="inlineStr">
        <is>
          <t>RET008301</t>
        </is>
      </c>
      <c r="B8279" t="inlineStr">
        <is>
          <t>O052220</t>
        </is>
      </c>
      <c r="C8279" s="25" t="n">
        <v>45975</v>
      </c>
      <c r="D8279" t="inlineStr">
        <is>
          <t>Fashion</t>
        </is>
      </c>
      <c r="E8279" t="inlineStr">
        <is>
          <t>South</t>
        </is>
      </c>
      <c r="F8279" t="inlineStr">
        <is>
          <t>Retail Store</t>
        </is>
      </c>
      <c r="G8279" t="inlineStr">
        <is>
          <t>Size/Fit Issue</t>
        </is>
      </c>
      <c r="H8279" t="n">
        <v>1</v>
      </c>
      <c r="I8279" t="n">
        <v>1201.17</v>
      </c>
    </row>
    <row r="8280">
      <c r="A8280" t="inlineStr">
        <is>
          <t>RET008302</t>
        </is>
      </c>
      <c r="B8280" t="inlineStr">
        <is>
          <t>O052233</t>
        </is>
      </c>
      <c r="C8280" s="25" t="n">
        <v>45975</v>
      </c>
      <c r="D8280" t="inlineStr">
        <is>
          <t>Fashion</t>
        </is>
      </c>
      <c r="E8280" t="inlineStr">
        <is>
          <t>South</t>
        </is>
      </c>
      <c r="F8280" t="inlineStr">
        <is>
          <t>Mobile App</t>
        </is>
      </c>
      <c r="G8280" t="inlineStr">
        <is>
          <t>Late Delivery</t>
        </is>
      </c>
      <c r="H8280" t="n">
        <v>1</v>
      </c>
      <c r="I8280" t="n">
        <v>1099.01</v>
      </c>
    </row>
    <row r="8281">
      <c r="A8281" t="inlineStr">
        <is>
          <t>RET008303</t>
        </is>
      </c>
      <c r="B8281" t="inlineStr">
        <is>
          <t>O052236</t>
        </is>
      </c>
      <c r="C8281" s="25" t="n">
        <v>45975</v>
      </c>
      <c r="D8281" t="inlineStr">
        <is>
          <t>Fashion</t>
        </is>
      </c>
      <c r="E8281" t="inlineStr">
        <is>
          <t>West</t>
        </is>
      </c>
      <c r="F8281" t="inlineStr">
        <is>
          <t>Retail Store</t>
        </is>
      </c>
      <c r="G8281" t="inlineStr">
        <is>
          <t>Late Delivery</t>
        </is>
      </c>
      <c r="H8281" t="n">
        <v>1</v>
      </c>
      <c r="I8281" t="n">
        <v>1617.15</v>
      </c>
    </row>
    <row r="8282">
      <c r="A8282" t="inlineStr">
        <is>
          <t>RET008304</t>
        </is>
      </c>
      <c r="B8282" t="inlineStr">
        <is>
          <t>O052242</t>
        </is>
      </c>
      <c r="C8282" s="25" t="n">
        <v>45975</v>
      </c>
      <c r="D8282" t="inlineStr">
        <is>
          <t>Home &amp; Kitchen</t>
        </is>
      </c>
      <c r="E8282" t="inlineStr">
        <is>
          <t>East</t>
        </is>
      </c>
      <c r="F8282" t="inlineStr">
        <is>
          <t>Website</t>
        </is>
      </c>
      <c r="G8282" t="inlineStr">
        <is>
          <t>Not as Described</t>
        </is>
      </c>
      <c r="H8282" t="n">
        <v>1</v>
      </c>
      <c r="I8282" t="n">
        <v>1056.34</v>
      </c>
    </row>
    <row r="8283">
      <c r="A8283" t="inlineStr">
        <is>
          <t>RET008305</t>
        </is>
      </c>
      <c r="B8283" t="inlineStr">
        <is>
          <t>O052263</t>
        </is>
      </c>
      <c r="C8283" s="25" t="n">
        <v>45975</v>
      </c>
      <c r="D8283" t="inlineStr">
        <is>
          <t>Electronics</t>
        </is>
      </c>
      <c r="E8283" t="inlineStr">
        <is>
          <t>North</t>
        </is>
      </c>
      <c r="F8283" t="inlineStr">
        <is>
          <t>Retail Store</t>
        </is>
      </c>
      <c r="G8283" t="inlineStr">
        <is>
          <t>Damaged in Transit</t>
        </is>
      </c>
      <c r="H8283" t="n">
        <v>1</v>
      </c>
      <c r="I8283" t="n">
        <v>5363.66</v>
      </c>
    </row>
    <row r="8284">
      <c r="A8284" t="inlineStr">
        <is>
          <t>RET008306</t>
        </is>
      </c>
      <c r="B8284" t="inlineStr">
        <is>
          <t>O052290</t>
        </is>
      </c>
      <c r="C8284" s="25" t="n">
        <v>45975</v>
      </c>
      <c r="D8284" t="inlineStr">
        <is>
          <t>Electronics</t>
        </is>
      </c>
      <c r="E8284" t="inlineStr">
        <is>
          <t>South</t>
        </is>
      </c>
      <c r="F8284" t="inlineStr">
        <is>
          <t>Mobile App</t>
        </is>
      </c>
      <c r="G8284" t="inlineStr">
        <is>
          <t>Damaged in Transit</t>
        </is>
      </c>
      <c r="H8284" t="n">
        <v>2</v>
      </c>
      <c r="I8284" t="n">
        <v>4553.75</v>
      </c>
    </row>
    <row r="8285">
      <c r="A8285" t="inlineStr">
        <is>
          <t>RET008307</t>
        </is>
      </c>
      <c r="B8285" t="inlineStr">
        <is>
          <t>O052295</t>
        </is>
      </c>
      <c r="C8285" s="25" t="n">
        <v>45975</v>
      </c>
      <c r="D8285" t="inlineStr">
        <is>
          <t>Fashion</t>
        </is>
      </c>
      <c r="E8285" t="inlineStr">
        <is>
          <t>North</t>
        </is>
      </c>
      <c r="F8285" t="inlineStr">
        <is>
          <t>Mobile App</t>
        </is>
      </c>
      <c r="G8285" t="inlineStr">
        <is>
          <t>Size/Fit Issue</t>
        </is>
      </c>
      <c r="H8285" t="n">
        <v>1</v>
      </c>
      <c r="I8285" t="n">
        <v>748.58</v>
      </c>
    </row>
    <row r="8286">
      <c r="A8286" t="inlineStr">
        <is>
          <t>RET008308</t>
        </is>
      </c>
      <c r="B8286" t="inlineStr">
        <is>
          <t>O052307</t>
        </is>
      </c>
      <c r="C8286" s="25" t="n">
        <v>45976</v>
      </c>
      <c r="D8286" t="inlineStr">
        <is>
          <t>Fashion</t>
        </is>
      </c>
      <c r="E8286" t="inlineStr">
        <is>
          <t>North</t>
        </is>
      </c>
      <c r="F8286" t="inlineStr">
        <is>
          <t>Mobile App</t>
        </is>
      </c>
      <c r="G8286" t="inlineStr">
        <is>
          <t>Wrong Item Delivered</t>
        </is>
      </c>
      <c r="H8286" t="n">
        <v>1</v>
      </c>
      <c r="I8286" t="n">
        <v>466.39</v>
      </c>
    </row>
    <row r="8287">
      <c r="A8287" t="inlineStr">
        <is>
          <t>RET008309</t>
        </is>
      </c>
      <c r="B8287" t="inlineStr">
        <is>
          <t>O052319</t>
        </is>
      </c>
      <c r="C8287" s="25" t="n">
        <v>45976</v>
      </c>
      <c r="D8287" t="inlineStr">
        <is>
          <t>Books</t>
        </is>
      </c>
      <c r="E8287" t="inlineStr">
        <is>
          <t>South</t>
        </is>
      </c>
      <c r="F8287" t="inlineStr">
        <is>
          <t>Mobile App</t>
        </is>
      </c>
      <c r="G8287" t="inlineStr">
        <is>
          <t>Not as Described</t>
        </is>
      </c>
      <c r="H8287" t="n">
        <v>1</v>
      </c>
      <c r="I8287" t="n">
        <v>641.5</v>
      </c>
    </row>
    <row r="8288">
      <c r="A8288" t="inlineStr">
        <is>
          <t>RET008310</t>
        </is>
      </c>
      <c r="B8288" t="inlineStr">
        <is>
          <t>O052327</t>
        </is>
      </c>
      <c r="C8288" s="25" t="n">
        <v>45976</v>
      </c>
      <c r="D8288" t="inlineStr">
        <is>
          <t>Fashion</t>
        </is>
      </c>
      <c r="E8288" t="inlineStr">
        <is>
          <t>North</t>
        </is>
      </c>
      <c r="F8288" t="inlineStr">
        <is>
          <t>Marketplace</t>
        </is>
      </c>
      <c r="G8288" t="inlineStr">
        <is>
          <t>Size/Fit Issue</t>
        </is>
      </c>
      <c r="H8288" t="n">
        <v>1</v>
      </c>
      <c r="I8288" t="n">
        <v>1037.96</v>
      </c>
    </row>
    <row r="8289">
      <c r="A8289" t="inlineStr">
        <is>
          <t>RET008311</t>
        </is>
      </c>
      <c r="B8289" t="inlineStr">
        <is>
          <t>O052327</t>
        </is>
      </c>
      <c r="C8289" s="25" t="n">
        <v>45976</v>
      </c>
      <c r="D8289" t="inlineStr">
        <is>
          <t>Fashion</t>
        </is>
      </c>
      <c r="E8289" t="inlineStr">
        <is>
          <t>North</t>
        </is>
      </c>
      <c r="F8289" t="inlineStr">
        <is>
          <t>Marketplace</t>
        </is>
      </c>
      <c r="G8289" t="inlineStr">
        <is>
          <t>Changed Mind</t>
        </is>
      </c>
      <c r="H8289" t="n">
        <v>1</v>
      </c>
      <c r="I8289" t="n">
        <v>559.89</v>
      </c>
    </row>
    <row r="8290">
      <c r="A8290" t="inlineStr">
        <is>
          <t>RET008312</t>
        </is>
      </c>
      <c r="B8290" t="inlineStr">
        <is>
          <t>O052332</t>
        </is>
      </c>
      <c r="C8290" s="25" t="n">
        <v>45976</v>
      </c>
      <c r="D8290" t="inlineStr">
        <is>
          <t>Fashion</t>
        </is>
      </c>
      <c r="E8290" t="inlineStr">
        <is>
          <t>Central</t>
        </is>
      </c>
      <c r="F8290" t="inlineStr">
        <is>
          <t>Mobile App</t>
        </is>
      </c>
      <c r="G8290" t="inlineStr">
        <is>
          <t>Size/Fit Issue</t>
        </is>
      </c>
      <c r="H8290" t="n">
        <v>1</v>
      </c>
      <c r="I8290" t="n">
        <v>1534.41</v>
      </c>
    </row>
    <row r="8291">
      <c r="A8291" t="inlineStr">
        <is>
          <t>RET008313</t>
        </is>
      </c>
      <c r="B8291" t="inlineStr">
        <is>
          <t>O052346</t>
        </is>
      </c>
      <c r="C8291" s="25" t="n">
        <v>45976</v>
      </c>
      <c r="D8291" t="inlineStr">
        <is>
          <t>Beauty</t>
        </is>
      </c>
      <c r="E8291" t="inlineStr">
        <is>
          <t>South</t>
        </is>
      </c>
      <c r="F8291" t="inlineStr">
        <is>
          <t>Website</t>
        </is>
      </c>
      <c r="G8291" t="inlineStr">
        <is>
          <t>Not as Described</t>
        </is>
      </c>
      <c r="H8291" t="n">
        <v>1</v>
      </c>
      <c r="I8291" t="n">
        <v>385.21</v>
      </c>
    </row>
    <row r="8292">
      <c r="A8292" t="inlineStr">
        <is>
          <t>RET008314</t>
        </is>
      </c>
      <c r="B8292" t="inlineStr">
        <is>
          <t>O052353</t>
        </is>
      </c>
      <c r="C8292" s="25" t="n">
        <v>45976</v>
      </c>
      <c r="D8292" t="inlineStr">
        <is>
          <t>Grocery</t>
        </is>
      </c>
      <c r="E8292" t="inlineStr">
        <is>
          <t>West</t>
        </is>
      </c>
      <c r="F8292" t="inlineStr">
        <is>
          <t>Website</t>
        </is>
      </c>
      <c r="G8292" t="inlineStr">
        <is>
          <t>Changed Mind</t>
        </is>
      </c>
      <c r="H8292" t="n">
        <v>1</v>
      </c>
      <c r="I8292" t="n">
        <v>446.81</v>
      </c>
    </row>
    <row r="8293">
      <c r="A8293" t="inlineStr">
        <is>
          <t>RET008315</t>
        </is>
      </c>
      <c r="B8293" t="inlineStr">
        <is>
          <t>O052354</t>
        </is>
      </c>
      <c r="C8293" s="25" t="n">
        <v>45976</v>
      </c>
      <c r="D8293" t="inlineStr">
        <is>
          <t>Home &amp; Kitchen</t>
        </is>
      </c>
      <c r="E8293" t="inlineStr">
        <is>
          <t>East</t>
        </is>
      </c>
      <c r="F8293" t="inlineStr">
        <is>
          <t>Website</t>
        </is>
      </c>
      <c r="G8293" t="inlineStr">
        <is>
          <t>Defective Product</t>
        </is>
      </c>
      <c r="H8293" t="n">
        <v>1</v>
      </c>
      <c r="I8293" t="n">
        <v>1948.12</v>
      </c>
    </row>
    <row r="8294">
      <c r="A8294" t="inlineStr">
        <is>
          <t>RET008316</t>
        </is>
      </c>
      <c r="B8294" t="inlineStr">
        <is>
          <t>O052359</t>
        </is>
      </c>
      <c r="C8294" s="25" t="n">
        <v>45976</v>
      </c>
      <c r="D8294" t="inlineStr">
        <is>
          <t>Home &amp; Kitchen</t>
        </is>
      </c>
      <c r="E8294" t="inlineStr">
        <is>
          <t>North</t>
        </is>
      </c>
      <c r="F8294" t="inlineStr">
        <is>
          <t>Website</t>
        </is>
      </c>
      <c r="G8294" t="inlineStr">
        <is>
          <t>Damaged in Transit</t>
        </is>
      </c>
      <c r="H8294" t="n">
        <v>1</v>
      </c>
      <c r="I8294" t="n">
        <v>2110.42</v>
      </c>
    </row>
    <row r="8295">
      <c r="A8295" t="inlineStr">
        <is>
          <t>RET008317</t>
        </is>
      </c>
      <c r="B8295" t="inlineStr">
        <is>
          <t>O052359</t>
        </is>
      </c>
      <c r="C8295" s="25" t="n">
        <v>45976</v>
      </c>
      <c r="D8295" t="inlineStr">
        <is>
          <t>Fashion</t>
        </is>
      </c>
      <c r="E8295" t="inlineStr">
        <is>
          <t>North</t>
        </is>
      </c>
      <c r="F8295" t="inlineStr">
        <is>
          <t>Website</t>
        </is>
      </c>
      <c r="G8295" t="inlineStr">
        <is>
          <t>Changed Mind</t>
        </is>
      </c>
      <c r="H8295" t="n">
        <v>1</v>
      </c>
      <c r="I8295" t="n">
        <v>1365.57</v>
      </c>
    </row>
    <row r="8296">
      <c r="A8296" t="inlineStr">
        <is>
          <t>RET008318</t>
        </is>
      </c>
      <c r="B8296" t="inlineStr">
        <is>
          <t>O052370</t>
        </is>
      </c>
      <c r="C8296" s="25" t="n">
        <v>45976</v>
      </c>
      <c r="D8296" t="inlineStr">
        <is>
          <t>Home &amp; Kitchen</t>
        </is>
      </c>
      <c r="E8296" t="inlineStr">
        <is>
          <t>West</t>
        </is>
      </c>
      <c r="F8296" t="inlineStr">
        <is>
          <t>Marketplace</t>
        </is>
      </c>
      <c r="G8296" t="inlineStr">
        <is>
          <t>Not as Described</t>
        </is>
      </c>
      <c r="H8296" t="n">
        <v>2</v>
      </c>
      <c r="I8296" t="n">
        <v>1770.15</v>
      </c>
    </row>
    <row r="8297">
      <c r="A8297" t="inlineStr">
        <is>
          <t>RET008319</t>
        </is>
      </c>
      <c r="B8297" t="inlineStr">
        <is>
          <t>O052371</t>
        </is>
      </c>
      <c r="C8297" s="25" t="n">
        <v>45976</v>
      </c>
      <c r="D8297" t="inlineStr">
        <is>
          <t>Home &amp; Kitchen</t>
        </is>
      </c>
      <c r="E8297" t="inlineStr">
        <is>
          <t>East</t>
        </is>
      </c>
      <c r="F8297" t="inlineStr">
        <is>
          <t>Marketplace</t>
        </is>
      </c>
      <c r="G8297" t="inlineStr">
        <is>
          <t>Wrong Item Delivered</t>
        </is>
      </c>
      <c r="H8297" t="n">
        <v>1</v>
      </c>
      <c r="I8297" t="n">
        <v>4108.62</v>
      </c>
    </row>
    <row r="8298">
      <c r="A8298" t="inlineStr">
        <is>
          <t>RET008320</t>
        </is>
      </c>
      <c r="B8298" t="inlineStr">
        <is>
          <t>O052377</t>
        </is>
      </c>
      <c r="C8298" s="25" t="n">
        <v>45976</v>
      </c>
      <c r="D8298" t="inlineStr">
        <is>
          <t>Fashion</t>
        </is>
      </c>
      <c r="E8298" t="inlineStr">
        <is>
          <t>South</t>
        </is>
      </c>
      <c r="F8298" t="inlineStr">
        <is>
          <t>Website</t>
        </is>
      </c>
      <c r="G8298" t="inlineStr">
        <is>
          <t>Size/Fit Issue</t>
        </is>
      </c>
      <c r="H8298" t="n">
        <v>1</v>
      </c>
      <c r="I8298" t="n">
        <v>604.83</v>
      </c>
    </row>
    <row r="8299">
      <c r="A8299" t="inlineStr">
        <is>
          <t>RET008321</t>
        </is>
      </c>
      <c r="B8299" t="inlineStr">
        <is>
          <t>O052379</t>
        </is>
      </c>
      <c r="C8299" s="25" t="n">
        <v>45976</v>
      </c>
      <c r="D8299" t="inlineStr">
        <is>
          <t>Fashion</t>
        </is>
      </c>
      <c r="E8299" t="inlineStr">
        <is>
          <t>South</t>
        </is>
      </c>
      <c r="F8299" t="inlineStr">
        <is>
          <t>Marketplace</t>
        </is>
      </c>
      <c r="G8299" t="inlineStr">
        <is>
          <t>Size/Fit Issue</t>
        </is>
      </c>
      <c r="H8299" t="n">
        <v>1</v>
      </c>
      <c r="I8299" t="n">
        <v>1254.76</v>
      </c>
    </row>
    <row r="8300">
      <c r="A8300" t="inlineStr">
        <is>
          <t>RET008322</t>
        </is>
      </c>
      <c r="B8300" t="inlineStr">
        <is>
          <t>O052379</t>
        </is>
      </c>
      <c r="C8300" s="25" t="n">
        <v>45976</v>
      </c>
      <c r="D8300" t="inlineStr">
        <is>
          <t>Electronics</t>
        </is>
      </c>
      <c r="E8300" t="inlineStr">
        <is>
          <t>South</t>
        </is>
      </c>
      <c r="F8300" t="inlineStr">
        <is>
          <t>Marketplace</t>
        </is>
      </c>
      <c r="G8300" t="inlineStr">
        <is>
          <t>Changed Mind</t>
        </is>
      </c>
      <c r="H8300" t="n">
        <v>1</v>
      </c>
      <c r="I8300" t="n">
        <v>3844.11</v>
      </c>
    </row>
    <row r="8301">
      <c r="A8301" t="inlineStr">
        <is>
          <t>RET008323</t>
        </is>
      </c>
      <c r="B8301" t="inlineStr">
        <is>
          <t>O052400</t>
        </is>
      </c>
      <c r="C8301" s="25" t="n">
        <v>45976</v>
      </c>
      <c r="D8301" t="inlineStr">
        <is>
          <t>Fashion</t>
        </is>
      </c>
      <c r="E8301" t="inlineStr">
        <is>
          <t>North</t>
        </is>
      </c>
      <c r="F8301" t="inlineStr">
        <is>
          <t>Website</t>
        </is>
      </c>
      <c r="G8301" t="inlineStr">
        <is>
          <t>Damaged in Transit</t>
        </is>
      </c>
      <c r="H8301" t="n">
        <v>2</v>
      </c>
      <c r="I8301" t="n">
        <v>1009.46</v>
      </c>
    </row>
    <row r="8302">
      <c r="A8302" t="inlineStr">
        <is>
          <t>RET008324</t>
        </is>
      </c>
      <c r="B8302" t="inlineStr">
        <is>
          <t>O052401</t>
        </is>
      </c>
      <c r="C8302" s="25" t="n">
        <v>45976</v>
      </c>
      <c r="D8302" t="inlineStr">
        <is>
          <t>Fashion</t>
        </is>
      </c>
      <c r="E8302" t="inlineStr">
        <is>
          <t>East</t>
        </is>
      </c>
      <c r="F8302" t="inlineStr">
        <is>
          <t>Marketplace</t>
        </is>
      </c>
      <c r="G8302" t="inlineStr">
        <is>
          <t>Size/Fit Issue</t>
        </is>
      </c>
      <c r="H8302" t="n">
        <v>1</v>
      </c>
      <c r="I8302" t="n">
        <v>1920.06</v>
      </c>
    </row>
    <row r="8303">
      <c r="A8303" t="inlineStr">
        <is>
          <t>RET008325</t>
        </is>
      </c>
      <c r="B8303" t="inlineStr">
        <is>
          <t>O052406</t>
        </is>
      </c>
      <c r="C8303" s="25" t="n">
        <v>45977</v>
      </c>
      <c r="D8303" t="inlineStr">
        <is>
          <t>Home &amp; Kitchen</t>
        </is>
      </c>
      <c r="E8303" t="inlineStr">
        <is>
          <t>West</t>
        </is>
      </c>
      <c r="F8303" t="inlineStr">
        <is>
          <t>Website</t>
        </is>
      </c>
      <c r="G8303" t="inlineStr">
        <is>
          <t>Changed Mind</t>
        </is>
      </c>
      <c r="H8303" t="n">
        <v>1</v>
      </c>
      <c r="I8303" t="n">
        <v>2490.55</v>
      </c>
    </row>
    <row r="8304">
      <c r="A8304" t="inlineStr">
        <is>
          <t>RET008326</t>
        </is>
      </c>
      <c r="B8304" t="inlineStr">
        <is>
          <t>O052413</t>
        </is>
      </c>
      <c r="C8304" s="25" t="n">
        <v>45977</v>
      </c>
      <c r="D8304" t="inlineStr">
        <is>
          <t>Electronics</t>
        </is>
      </c>
      <c r="E8304" t="inlineStr">
        <is>
          <t>North</t>
        </is>
      </c>
      <c r="F8304" t="inlineStr">
        <is>
          <t>Website</t>
        </is>
      </c>
      <c r="G8304" t="inlineStr">
        <is>
          <t>Defective Product</t>
        </is>
      </c>
      <c r="H8304" t="n">
        <v>1</v>
      </c>
      <c r="I8304" t="n">
        <v>14276.74</v>
      </c>
    </row>
    <row r="8305">
      <c r="A8305" t="inlineStr">
        <is>
          <t>RET008327</t>
        </is>
      </c>
      <c r="B8305" t="inlineStr">
        <is>
          <t>O052419</t>
        </is>
      </c>
      <c r="C8305" s="25" t="n">
        <v>45977</v>
      </c>
      <c r="D8305" t="inlineStr">
        <is>
          <t>Fashion</t>
        </is>
      </c>
      <c r="E8305" t="inlineStr">
        <is>
          <t>South</t>
        </is>
      </c>
      <c r="F8305" t="inlineStr">
        <is>
          <t>Mobile App</t>
        </is>
      </c>
      <c r="G8305" t="inlineStr">
        <is>
          <t>Size/Fit Issue</t>
        </is>
      </c>
      <c r="H8305" t="n">
        <v>1</v>
      </c>
      <c r="I8305" t="n">
        <v>641.5</v>
      </c>
    </row>
    <row r="8306">
      <c r="A8306" t="inlineStr">
        <is>
          <t>RET008328</t>
        </is>
      </c>
      <c r="B8306" t="inlineStr">
        <is>
          <t>O052424</t>
        </is>
      </c>
      <c r="C8306" s="25" t="n">
        <v>45977</v>
      </c>
      <c r="D8306" t="inlineStr">
        <is>
          <t>Home &amp; Kitchen</t>
        </is>
      </c>
      <c r="E8306" t="inlineStr">
        <is>
          <t>West</t>
        </is>
      </c>
      <c r="F8306" t="inlineStr">
        <is>
          <t>Website</t>
        </is>
      </c>
      <c r="G8306" t="inlineStr">
        <is>
          <t>Damaged in Transit</t>
        </is>
      </c>
      <c r="H8306" t="n">
        <v>1</v>
      </c>
      <c r="I8306" t="n">
        <v>4535.26</v>
      </c>
    </row>
    <row r="8307">
      <c r="A8307" t="inlineStr">
        <is>
          <t>RET008329</t>
        </is>
      </c>
      <c r="B8307" t="inlineStr">
        <is>
          <t>O052431</t>
        </is>
      </c>
      <c r="C8307" s="25" t="n">
        <v>45977</v>
      </c>
      <c r="D8307" t="inlineStr">
        <is>
          <t>Fashion</t>
        </is>
      </c>
      <c r="E8307" t="inlineStr">
        <is>
          <t>West</t>
        </is>
      </c>
      <c r="F8307" t="inlineStr">
        <is>
          <t>Marketplace</t>
        </is>
      </c>
      <c r="G8307" t="inlineStr">
        <is>
          <t>Not as Described</t>
        </is>
      </c>
      <c r="H8307" t="n">
        <v>1</v>
      </c>
      <c r="I8307" t="n">
        <v>1037.96</v>
      </c>
    </row>
    <row r="8308">
      <c r="A8308" t="inlineStr">
        <is>
          <t>RET008330</t>
        </is>
      </c>
      <c r="B8308" t="inlineStr">
        <is>
          <t>O052469</t>
        </is>
      </c>
      <c r="C8308" s="25" t="n">
        <v>45977</v>
      </c>
      <c r="D8308" t="inlineStr">
        <is>
          <t>Electronics</t>
        </is>
      </c>
      <c r="E8308" t="inlineStr">
        <is>
          <t>South</t>
        </is>
      </c>
      <c r="F8308" t="inlineStr">
        <is>
          <t>Mobile App</t>
        </is>
      </c>
      <c r="G8308" t="inlineStr">
        <is>
          <t>Defective Product</t>
        </is>
      </c>
      <c r="H8308" t="n">
        <v>1</v>
      </c>
      <c r="I8308" t="n">
        <v>12283.84</v>
      </c>
    </row>
    <row r="8309">
      <c r="A8309" t="inlineStr">
        <is>
          <t>RET008331</t>
        </is>
      </c>
      <c r="B8309" t="inlineStr">
        <is>
          <t>O052471</t>
        </is>
      </c>
      <c r="C8309" s="25" t="n">
        <v>45977</v>
      </c>
      <c r="D8309" t="inlineStr">
        <is>
          <t>Fashion</t>
        </is>
      </c>
      <c r="E8309" t="inlineStr">
        <is>
          <t>North</t>
        </is>
      </c>
      <c r="F8309" t="inlineStr">
        <is>
          <t>Website</t>
        </is>
      </c>
      <c r="G8309" t="inlineStr">
        <is>
          <t>Size/Fit Issue</t>
        </is>
      </c>
      <c r="H8309" t="n">
        <v>1</v>
      </c>
      <c r="I8309" t="n">
        <v>631.76</v>
      </c>
    </row>
    <row r="8310">
      <c r="A8310" t="inlineStr">
        <is>
          <t>RET008332</t>
        </is>
      </c>
      <c r="B8310" t="inlineStr">
        <is>
          <t>O052482</t>
        </is>
      </c>
      <c r="C8310" s="25" t="n">
        <v>45977</v>
      </c>
      <c r="D8310" t="inlineStr">
        <is>
          <t>Fashion</t>
        </is>
      </c>
      <c r="E8310" t="inlineStr">
        <is>
          <t>South</t>
        </is>
      </c>
      <c r="F8310" t="inlineStr">
        <is>
          <t>Marketplace</t>
        </is>
      </c>
      <c r="G8310" t="inlineStr">
        <is>
          <t>Not as Described</t>
        </is>
      </c>
      <c r="H8310" t="n">
        <v>1</v>
      </c>
      <c r="I8310" t="n">
        <v>1045.64</v>
      </c>
    </row>
    <row r="8311">
      <c r="A8311" t="inlineStr">
        <is>
          <t>RET008333</t>
        </is>
      </c>
      <c r="B8311" t="inlineStr">
        <is>
          <t>O052486</t>
        </is>
      </c>
      <c r="C8311" s="25" t="n">
        <v>45977</v>
      </c>
      <c r="D8311" t="inlineStr">
        <is>
          <t>Fashion</t>
        </is>
      </c>
      <c r="E8311" t="inlineStr">
        <is>
          <t>East</t>
        </is>
      </c>
      <c r="F8311" t="inlineStr">
        <is>
          <t>Marketplace</t>
        </is>
      </c>
      <c r="G8311" t="inlineStr">
        <is>
          <t>Size/Fit Issue</t>
        </is>
      </c>
      <c r="H8311" t="n">
        <v>2</v>
      </c>
      <c r="I8311" t="n">
        <v>2848.18</v>
      </c>
    </row>
    <row r="8312">
      <c r="A8312" t="inlineStr">
        <is>
          <t>RET008334</t>
        </is>
      </c>
      <c r="B8312" t="inlineStr">
        <is>
          <t>O052495</t>
        </is>
      </c>
      <c r="C8312" s="25" t="n">
        <v>45977</v>
      </c>
      <c r="D8312" t="inlineStr">
        <is>
          <t>Home &amp; Kitchen</t>
        </is>
      </c>
      <c r="E8312" t="inlineStr">
        <is>
          <t>North</t>
        </is>
      </c>
      <c r="F8312" t="inlineStr">
        <is>
          <t>Marketplace</t>
        </is>
      </c>
      <c r="G8312" t="inlineStr">
        <is>
          <t>Damaged in Transit</t>
        </is>
      </c>
      <c r="H8312" t="n">
        <v>1</v>
      </c>
      <c r="I8312" t="n">
        <v>1194.25</v>
      </c>
    </row>
    <row r="8313">
      <c r="A8313" t="inlineStr">
        <is>
          <t>RET008335</t>
        </is>
      </c>
      <c r="B8313" t="inlineStr">
        <is>
          <t>O052500</t>
        </is>
      </c>
      <c r="C8313" s="25" t="n">
        <v>45977</v>
      </c>
      <c r="D8313" t="inlineStr">
        <is>
          <t>Electronics</t>
        </is>
      </c>
      <c r="E8313" t="inlineStr">
        <is>
          <t>North</t>
        </is>
      </c>
      <c r="F8313" t="inlineStr">
        <is>
          <t>Website</t>
        </is>
      </c>
      <c r="G8313" t="inlineStr">
        <is>
          <t>Changed Mind</t>
        </is>
      </c>
      <c r="H8313" t="n">
        <v>1</v>
      </c>
      <c r="I8313" t="n">
        <v>4386.1</v>
      </c>
    </row>
    <row r="8314">
      <c r="A8314" t="inlineStr">
        <is>
          <t>RET008336</t>
        </is>
      </c>
      <c r="B8314" t="inlineStr">
        <is>
          <t>O052501</t>
        </is>
      </c>
      <c r="C8314" s="25" t="n">
        <v>45977</v>
      </c>
      <c r="D8314" t="inlineStr">
        <is>
          <t>Electronics</t>
        </is>
      </c>
      <c r="E8314" t="inlineStr">
        <is>
          <t>West</t>
        </is>
      </c>
      <c r="F8314" t="inlineStr">
        <is>
          <t>Website</t>
        </is>
      </c>
      <c r="G8314" t="inlineStr">
        <is>
          <t>Wrong Item Delivered</t>
        </is>
      </c>
      <c r="H8314" t="n">
        <v>1</v>
      </c>
      <c r="I8314" t="n">
        <v>1916.7</v>
      </c>
    </row>
    <row r="8315">
      <c r="A8315" t="inlineStr">
        <is>
          <t>RET008337</t>
        </is>
      </c>
      <c r="B8315" t="inlineStr">
        <is>
          <t>O052531</t>
        </is>
      </c>
      <c r="C8315" s="25" t="n">
        <v>45978</v>
      </c>
      <c r="D8315" t="inlineStr">
        <is>
          <t>Beauty</t>
        </is>
      </c>
      <c r="E8315" t="inlineStr">
        <is>
          <t>West</t>
        </is>
      </c>
      <c r="F8315" t="inlineStr">
        <is>
          <t>Mobile App</t>
        </is>
      </c>
      <c r="G8315" t="inlineStr">
        <is>
          <t>Wrong Item Delivered</t>
        </is>
      </c>
      <c r="H8315" t="n">
        <v>1</v>
      </c>
      <c r="I8315" t="n">
        <v>172.19</v>
      </c>
    </row>
    <row r="8316">
      <c r="A8316" t="inlineStr">
        <is>
          <t>RET008338</t>
        </is>
      </c>
      <c r="B8316" t="inlineStr">
        <is>
          <t>O052534</t>
        </is>
      </c>
      <c r="C8316" s="25" t="n">
        <v>45978</v>
      </c>
      <c r="D8316" t="inlineStr">
        <is>
          <t>Fashion</t>
        </is>
      </c>
      <c r="E8316" t="inlineStr">
        <is>
          <t>North</t>
        </is>
      </c>
      <c r="F8316" t="inlineStr">
        <is>
          <t>Website</t>
        </is>
      </c>
      <c r="G8316" t="inlineStr">
        <is>
          <t>Size/Fit Issue</t>
        </is>
      </c>
      <c r="H8316" t="n">
        <v>1</v>
      </c>
      <c r="I8316" t="n">
        <v>728.51</v>
      </c>
    </row>
    <row r="8317">
      <c r="A8317" t="inlineStr">
        <is>
          <t>RET008339</t>
        </is>
      </c>
      <c r="B8317" t="inlineStr">
        <is>
          <t>O052534</t>
        </is>
      </c>
      <c r="C8317" s="25" t="n">
        <v>45978</v>
      </c>
      <c r="D8317" t="inlineStr">
        <is>
          <t>Fashion</t>
        </is>
      </c>
      <c r="E8317" t="inlineStr">
        <is>
          <t>North</t>
        </is>
      </c>
      <c r="F8317" t="inlineStr">
        <is>
          <t>Website</t>
        </is>
      </c>
      <c r="G8317" t="inlineStr">
        <is>
          <t>Size/Fit Issue</t>
        </is>
      </c>
      <c r="H8317" t="n">
        <v>1</v>
      </c>
      <c r="I8317" t="n">
        <v>466.39</v>
      </c>
    </row>
    <row r="8318">
      <c r="A8318" t="inlineStr">
        <is>
          <t>RET008340</t>
        </is>
      </c>
      <c r="B8318" t="inlineStr">
        <is>
          <t>O052545</t>
        </is>
      </c>
      <c r="C8318" s="25" t="n">
        <v>45978</v>
      </c>
      <c r="D8318" t="inlineStr">
        <is>
          <t>Fashion</t>
        </is>
      </c>
      <c r="E8318" t="inlineStr">
        <is>
          <t>South</t>
        </is>
      </c>
      <c r="F8318" t="inlineStr">
        <is>
          <t>Marketplace</t>
        </is>
      </c>
      <c r="G8318" t="inlineStr">
        <is>
          <t>Size/Fit Issue</t>
        </is>
      </c>
      <c r="H8318" t="n">
        <v>3</v>
      </c>
      <c r="I8318" t="n">
        <v>4961.79</v>
      </c>
    </row>
    <row r="8319">
      <c r="A8319" t="inlineStr">
        <is>
          <t>RET008341</t>
        </is>
      </c>
      <c r="B8319" t="inlineStr">
        <is>
          <t>O052558</t>
        </is>
      </c>
      <c r="C8319" s="25" t="n">
        <v>45978</v>
      </c>
      <c r="D8319" t="inlineStr">
        <is>
          <t>Sports</t>
        </is>
      </c>
      <c r="E8319" t="inlineStr">
        <is>
          <t>West</t>
        </is>
      </c>
      <c r="F8319" t="inlineStr">
        <is>
          <t>Marketplace</t>
        </is>
      </c>
      <c r="G8319" t="inlineStr">
        <is>
          <t>Defective Product</t>
        </is>
      </c>
      <c r="H8319" t="n">
        <v>1</v>
      </c>
      <c r="I8319" t="n">
        <v>5917.65</v>
      </c>
    </row>
    <row r="8320">
      <c r="A8320" t="inlineStr">
        <is>
          <t>RET008342</t>
        </is>
      </c>
      <c r="B8320" t="inlineStr">
        <is>
          <t>O052559</t>
        </is>
      </c>
      <c r="C8320" s="25" t="n">
        <v>45978</v>
      </c>
      <c r="D8320" t="inlineStr">
        <is>
          <t>Grocery</t>
        </is>
      </c>
      <c r="E8320" t="inlineStr">
        <is>
          <t>West</t>
        </is>
      </c>
      <c r="F8320" t="inlineStr">
        <is>
          <t>Mobile App</t>
        </is>
      </c>
      <c r="G8320" t="inlineStr">
        <is>
          <t>Changed Mind</t>
        </is>
      </c>
      <c r="H8320" t="n">
        <v>1</v>
      </c>
      <c r="I8320" t="n">
        <v>894.59</v>
      </c>
    </row>
    <row r="8321">
      <c r="A8321" t="inlineStr">
        <is>
          <t>RET008343</t>
        </is>
      </c>
      <c r="B8321" t="inlineStr">
        <is>
          <t>O052580</t>
        </is>
      </c>
      <c r="C8321" s="25" t="n">
        <v>45978</v>
      </c>
      <c r="D8321" t="inlineStr">
        <is>
          <t>Fashion</t>
        </is>
      </c>
      <c r="E8321" t="inlineStr">
        <is>
          <t>South</t>
        </is>
      </c>
      <c r="F8321" t="inlineStr">
        <is>
          <t>Marketplace</t>
        </is>
      </c>
      <c r="G8321" t="inlineStr">
        <is>
          <t>Size/Fit Issue</t>
        </is>
      </c>
      <c r="H8321" t="n">
        <v>1</v>
      </c>
      <c r="I8321" t="n">
        <v>1920.06</v>
      </c>
    </row>
    <row r="8322">
      <c r="A8322" t="inlineStr">
        <is>
          <t>RET008344</t>
        </is>
      </c>
      <c r="B8322" t="inlineStr">
        <is>
          <t>O052583</t>
        </is>
      </c>
      <c r="C8322" s="25" t="n">
        <v>45978</v>
      </c>
      <c r="D8322" t="inlineStr">
        <is>
          <t>Fashion</t>
        </is>
      </c>
      <c r="E8322" t="inlineStr">
        <is>
          <t>North</t>
        </is>
      </c>
      <c r="F8322" t="inlineStr">
        <is>
          <t>Website</t>
        </is>
      </c>
      <c r="G8322" t="inlineStr">
        <is>
          <t>Wrong Item Delivered</t>
        </is>
      </c>
      <c r="H8322" t="n">
        <v>1</v>
      </c>
      <c r="I8322" t="n">
        <v>1254.76</v>
      </c>
    </row>
    <row r="8323">
      <c r="A8323" t="inlineStr">
        <is>
          <t>RET008345</t>
        </is>
      </c>
      <c r="B8323" t="inlineStr">
        <is>
          <t>O052586</t>
        </is>
      </c>
      <c r="C8323" s="25" t="n">
        <v>45979</v>
      </c>
      <c r="D8323" t="inlineStr">
        <is>
          <t>Sports</t>
        </is>
      </c>
      <c r="E8323" t="inlineStr">
        <is>
          <t>Central</t>
        </is>
      </c>
      <c r="F8323" t="inlineStr">
        <is>
          <t>Mobile App</t>
        </is>
      </c>
      <c r="G8323" t="inlineStr">
        <is>
          <t>Damaged in Transit</t>
        </is>
      </c>
      <c r="H8323" t="n">
        <v>1</v>
      </c>
      <c r="I8323" t="n">
        <v>716.1799999999999</v>
      </c>
    </row>
    <row r="8324">
      <c r="A8324" t="inlineStr">
        <is>
          <t>RET008346</t>
        </is>
      </c>
      <c r="B8324" t="inlineStr">
        <is>
          <t>O052588</t>
        </is>
      </c>
      <c r="C8324" s="25" t="n">
        <v>45979</v>
      </c>
      <c r="D8324" t="inlineStr">
        <is>
          <t>Fashion</t>
        </is>
      </c>
      <c r="E8324" t="inlineStr">
        <is>
          <t>Central</t>
        </is>
      </c>
      <c r="F8324" t="inlineStr">
        <is>
          <t>Marketplace</t>
        </is>
      </c>
      <c r="G8324" t="inlineStr">
        <is>
          <t>Not as Described</t>
        </is>
      </c>
      <c r="H8324" t="n">
        <v>1</v>
      </c>
      <c r="I8324" t="n">
        <v>2040.06</v>
      </c>
    </row>
    <row r="8325">
      <c r="A8325" t="inlineStr">
        <is>
          <t>RET008347</t>
        </is>
      </c>
      <c r="B8325" t="inlineStr">
        <is>
          <t>O052598</t>
        </is>
      </c>
      <c r="C8325" s="25" t="n">
        <v>45979</v>
      </c>
      <c r="D8325" t="inlineStr">
        <is>
          <t>Fashion</t>
        </is>
      </c>
      <c r="E8325" t="inlineStr">
        <is>
          <t>North</t>
        </is>
      </c>
      <c r="F8325" t="inlineStr">
        <is>
          <t>Mobile App</t>
        </is>
      </c>
      <c r="G8325" t="inlineStr">
        <is>
          <t>Size/Fit Issue</t>
        </is>
      </c>
      <c r="H8325" t="n">
        <v>1</v>
      </c>
      <c r="I8325" t="n">
        <v>1099.01</v>
      </c>
    </row>
    <row r="8326">
      <c r="A8326" t="inlineStr">
        <is>
          <t>RET008348</t>
        </is>
      </c>
      <c r="B8326" t="inlineStr">
        <is>
          <t>O052610</t>
        </is>
      </c>
      <c r="C8326" s="25" t="n">
        <v>45979</v>
      </c>
      <c r="D8326" t="inlineStr">
        <is>
          <t>Electronics</t>
        </is>
      </c>
      <c r="E8326" t="inlineStr">
        <is>
          <t>East</t>
        </is>
      </c>
      <c r="F8326" t="inlineStr">
        <is>
          <t>Mobile App</t>
        </is>
      </c>
      <c r="G8326" t="inlineStr">
        <is>
          <t>Defective Product</t>
        </is>
      </c>
      <c r="H8326" t="n">
        <v>1</v>
      </c>
      <c r="I8326" t="n">
        <v>8600.02</v>
      </c>
    </row>
    <row r="8327">
      <c r="A8327" t="inlineStr">
        <is>
          <t>RET008349</t>
        </is>
      </c>
      <c r="B8327" t="inlineStr">
        <is>
          <t>O052617</t>
        </is>
      </c>
      <c r="C8327" s="25" t="n">
        <v>45979</v>
      </c>
      <c r="D8327" t="inlineStr">
        <is>
          <t>Electronics</t>
        </is>
      </c>
      <c r="E8327" t="inlineStr">
        <is>
          <t>South</t>
        </is>
      </c>
      <c r="F8327" t="inlineStr">
        <is>
          <t>Website</t>
        </is>
      </c>
      <c r="G8327" t="inlineStr">
        <is>
          <t>Defective Product</t>
        </is>
      </c>
      <c r="H8327" t="n">
        <v>1</v>
      </c>
      <c r="I8327" t="n">
        <v>2276.88</v>
      </c>
    </row>
    <row r="8328">
      <c r="A8328" t="inlineStr">
        <is>
          <t>RET008350</t>
        </is>
      </c>
      <c r="B8328" t="inlineStr">
        <is>
          <t>O052617</t>
        </is>
      </c>
      <c r="C8328" s="25" t="n">
        <v>45979</v>
      </c>
      <c r="D8328" t="inlineStr">
        <is>
          <t>Fashion</t>
        </is>
      </c>
      <c r="E8328" t="inlineStr">
        <is>
          <t>South</t>
        </is>
      </c>
      <c r="F8328" t="inlineStr">
        <is>
          <t>Website</t>
        </is>
      </c>
      <c r="G8328" t="inlineStr">
        <is>
          <t>Defective Product</t>
        </is>
      </c>
      <c r="H8328" t="n">
        <v>1</v>
      </c>
      <c r="I8328" t="n">
        <v>1063.43</v>
      </c>
    </row>
    <row r="8329">
      <c r="A8329" t="inlineStr">
        <is>
          <t>RET008351</t>
        </is>
      </c>
      <c r="B8329" t="inlineStr">
        <is>
          <t>O052623</t>
        </is>
      </c>
      <c r="C8329" s="25" t="n">
        <v>45979</v>
      </c>
      <c r="D8329" t="inlineStr">
        <is>
          <t>Fashion</t>
        </is>
      </c>
      <c r="E8329" t="inlineStr">
        <is>
          <t>East</t>
        </is>
      </c>
      <c r="F8329" t="inlineStr">
        <is>
          <t>Mobile App</t>
        </is>
      </c>
      <c r="G8329" t="inlineStr">
        <is>
          <t>Size/Fit Issue</t>
        </is>
      </c>
      <c r="H8329" t="n">
        <v>1</v>
      </c>
      <c r="I8329" t="n">
        <v>706.99</v>
      </c>
    </row>
    <row r="8330">
      <c r="A8330" t="inlineStr">
        <is>
          <t>RET008352</t>
        </is>
      </c>
      <c r="B8330" t="inlineStr">
        <is>
          <t>O052626</t>
        </is>
      </c>
      <c r="C8330" s="25" t="n">
        <v>45979</v>
      </c>
      <c r="D8330" t="inlineStr">
        <is>
          <t>Fashion</t>
        </is>
      </c>
      <c r="E8330" t="inlineStr">
        <is>
          <t>Central</t>
        </is>
      </c>
      <c r="F8330" t="inlineStr">
        <is>
          <t>Website</t>
        </is>
      </c>
      <c r="G8330" t="inlineStr">
        <is>
          <t>Size/Fit Issue</t>
        </is>
      </c>
      <c r="H8330" t="n">
        <v>1</v>
      </c>
      <c r="I8330" t="n">
        <v>1293.7</v>
      </c>
    </row>
    <row r="8331">
      <c r="A8331" t="inlineStr">
        <is>
          <t>RET008353</t>
        </is>
      </c>
      <c r="B8331" t="inlineStr">
        <is>
          <t>O052629</t>
        </is>
      </c>
      <c r="C8331" s="25" t="n">
        <v>45979</v>
      </c>
      <c r="D8331" t="inlineStr">
        <is>
          <t>Fashion</t>
        </is>
      </c>
      <c r="E8331" t="inlineStr">
        <is>
          <t>West</t>
        </is>
      </c>
      <c r="F8331" t="inlineStr">
        <is>
          <t>Marketplace</t>
        </is>
      </c>
      <c r="G8331" t="inlineStr">
        <is>
          <t>Size/Fit Issue</t>
        </is>
      </c>
      <c r="H8331" t="n">
        <v>1</v>
      </c>
      <c r="I8331" t="n">
        <v>976.9</v>
      </c>
    </row>
    <row r="8332">
      <c r="A8332" t="inlineStr">
        <is>
          <t>RET008354</t>
        </is>
      </c>
      <c r="B8332" t="inlineStr">
        <is>
          <t>O052631</t>
        </is>
      </c>
      <c r="C8332" s="25" t="n">
        <v>45979</v>
      </c>
      <c r="D8332" t="inlineStr">
        <is>
          <t>Fashion</t>
        </is>
      </c>
      <c r="E8332" t="inlineStr">
        <is>
          <t>South</t>
        </is>
      </c>
      <c r="F8332" t="inlineStr">
        <is>
          <t>Website</t>
        </is>
      </c>
      <c r="G8332" t="inlineStr">
        <is>
          <t>Size/Fit Issue</t>
        </is>
      </c>
      <c r="H8332" t="n">
        <v>1</v>
      </c>
      <c r="I8332" t="n">
        <v>431.77</v>
      </c>
    </row>
    <row r="8333">
      <c r="A8333" t="inlineStr">
        <is>
          <t>RET008355</t>
        </is>
      </c>
      <c r="B8333" t="inlineStr">
        <is>
          <t>O052634</t>
        </is>
      </c>
      <c r="C8333" s="25" t="n">
        <v>45979</v>
      </c>
      <c r="D8333" t="inlineStr">
        <is>
          <t>Sports</t>
        </is>
      </c>
      <c r="E8333" t="inlineStr">
        <is>
          <t>South</t>
        </is>
      </c>
      <c r="F8333" t="inlineStr">
        <is>
          <t>Marketplace</t>
        </is>
      </c>
      <c r="G8333" t="inlineStr">
        <is>
          <t>Damaged in Transit</t>
        </is>
      </c>
      <c r="H8333" t="n">
        <v>1</v>
      </c>
      <c r="I8333" t="n">
        <v>5917.65</v>
      </c>
    </row>
    <row r="8334">
      <c r="A8334" t="inlineStr">
        <is>
          <t>RET008356</t>
        </is>
      </c>
      <c r="B8334" t="inlineStr">
        <is>
          <t>O052647</t>
        </is>
      </c>
      <c r="C8334" s="25" t="n">
        <v>45979</v>
      </c>
      <c r="D8334" t="inlineStr">
        <is>
          <t>Fashion</t>
        </is>
      </c>
      <c r="E8334" t="inlineStr">
        <is>
          <t>South</t>
        </is>
      </c>
      <c r="F8334" t="inlineStr">
        <is>
          <t>Website</t>
        </is>
      </c>
      <c r="G8334" t="inlineStr">
        <is>
          <t>Not as Described</t>
        </is>
      </c>
      <c r="H8334" t="n">
        <v>1</v>
      </c>
      <c r="I8334" t="n">
        <v>613.48</v>
      </c>
    </row>
    <row r="8335">
      <c r="A8335" t="inlineStr">
        <is>
          <t>RET008357</t>
        </is>
      </c>
      <c r="B8335" t="inlineStr">
        <is>
          <t>O052648</t>
        </is>
      </c>
      <c r="C8335" s="25" t="n">
        <v>45979</v>
      </c>
      <c r="D8335" t="inlineStr">
        <is>
          <t>Fashion</t>
        </is>
      </c>
      <c r="E8335" t="inlineStr">
        <is>
          <t>North</t>
        </is>
      </c>
      <c r="F8335" t="inlineStr">
        <is>
          <t>Website</t>
        </is>
      </c>
      <c r="G8335" t="inlineStr">
        <is>
          <t>Size/Fit Issue</t>
        </is>
      </c>
      <c r="H8335" t="n">
        <v>1</v>
      </c>
      <c r="I8335" t="n">
        <v>1683.08</v>
      </c>
    </row>
    <row r="8336">
      <c r="A8336" t="inlineStr">
        <is>
          <t>RET008358</t>
        </is>
      </c>
      <c r="B8336" t="inlineStr">
        <is>
          <t>O052659</t>
        </is>
      </c>
      <c r="C8336" s="25" t="n">
        <v>45979</v>
      </c>
      <c r="D8336" t="inlineStr">
        <is>
          <t>Home &amp; Kitchen</t>
        </is>
      </c>
      <c r="E8336" t="inlineStr">
        <is>
          <t>West</t>
        </is>
      </c>
      <c r="F8336" t="inlineStr">
        <is>
          <t>Marketplace</t>
        </is>
      </c>
      <c r="G8336" t="inlineStr">
        <is>
          <t>Not as Described</t>
        </is>
      </c>
      <c r="H8336" t="n">
        <v>1</v>
      </c>
      <c r="I8336" t="n">
        <v>1074.73</v>
      </c>
    </row>
    <row r="8337">
      <c r="A8337" t="inlineStr">
        <is>
          <t>RET008359</t>
        </is>
      </c>
      <c r="B8337" t="inlineStr">
        <is>
          <t>O052677</t>
        </is>
      </c>
      <c r="C8337" s="25" t="n">
        <v>45979</v>
      </c>
      <c r="D8337" t="inlineStr">
        <is>
          <t>Sports</t>
        </is>
      </c>
      <c r="E8337" t="inlineStr">
        <is>
          <t>West</t>
        </is>
      </c>
      <c r="F8337" t="inlineStr">
        <is>
          <t>Website</t>
        </is>
      </c>
      <c r="G8337" t="inlineStr">
        <is>
          <t>Damaged in Transit</t>
        </is>
      </c>
      <c r="H8337" t="n">
        <v>1</v>
      </c>
      <c r="I8337" t="n">
        <v>219.73</v>
      </c>
    </row>
    <row r="8338">
      <c r="A8338" t="inlineStr">
        <is>
          <t>RET008360</t>
        </is>
      </c>
      <c r="B8338" t="inlineStr">
        <is>
          <t>O052690</t>
        </is>
      </c>
      <c r="C8338" s="25" t="n">
        <v>45980</v>
      </c>
      <c r="D8338" t="inlineStr">
        <is>
          <t>Fashion</t>
        </is>
      </c>
      <c r="E8338" t="inlineStr">
        <is>
          <t>South</t>
        </is>
      </c>
      <c r="F8338" t="inlineStr">
        <is>
          <t>Mobile App</t>
        </is>
      </c>
      <c r="G8338" t="inlineStr">
        <is>
          <t>Damaged in Transit</t>
        </is>
      </c>
      <c r="H8338" t="n">
        <v>1</v>
      </c>
      <c r="I8338" t="n">
        <v>3520.23</v>
      </c>
    </row>
    <row r="8339">
      <c r="A8339" t="inlineStr">
        <is>
          <t>RET008361</t>
        </is>
      </c>
      <c r="B8339" t="inlineStr">
        <is>
          <t>O052695</t>
        </is>
      </c>
      <c r="C8339" s="25" t="n">
        <v>45980</v>
      </c>
      <c r="D8339" t="inlineStr">
        <is>
          <t>Fashion</t>
        </is>
      </c>
      <c r="E8339" t="inlineStr">
        <is>
          <t>East</t>
        </is>
      </c>
      <c r="F8339" t="inlineStr">
        <is>
          <t>Mobile App</t>
        </is>
      </c>
      <c r="G8339" t="inlineStr">
        <is>
          <t>Size/Fit Issue</t>
        </is>
      </c>
      <c r="H8339" t="n">
        <v>1</v>
      </c>
      <c r="I8339" t="n">
        <v>358.6</v>
      </c>
    </row>
    <row r="8340">
      <c r="A8340" t="inlineStr">
        <is>
          <t>RET008362</t>
        </is>
      </c>
      <c r="B8340" t="inlineStr">
        <is>
          <t>O052698</t>
        </is>
      </c>
      <c r="C8340" s="25" t="n">
        <v>45980</v>
      </c>
      <c r="D8340" t="inlineStr">
        <is>
          <t>Electronics</t>
        </is>
      </c>
      <c r="E8340" t="inlineStr">
        <is>
          <t>West</t>
        </is>
      </c>
      <c r="F8340" t="inlineStr">
        <is>
          <t>Retail Store</t>
        </is>
      </c>
      <c r="G8340" t="inlineStr">
        <is>
          <t>Defective Product</t>
        </is>
      </c>
      <c r="H8340" t="n">
        <v>1</v>
      </c>
      <c r="I8340" t="n">
        <v>8236.549999999999</v>
      </c>
    </row>
    <row r="8341">
      <c r="A8341" t="inlineStr">
        <is>
          <t>RET008363</t>
        </is>
      </c>
      <c r="B8341" t="inlineStr">
        <is>
          <t>O052703</t>
        </is>
      </c>
      <c r="C8341" s="25" t="n">
        <v>45980</v>
      </c>
      <c r="D8341" t="inlineStr">
        <is>
          <t>Fashion</t>
        </is>
      </c>
      <c r="E8341" t="inlineStr">
        <is>
          <t>West</t>
        </is>
      </c>
      <c r="F8341" t="inlineStr">
        <is>
          <t>Mobile App</t>
        </is>
      </c>
      <c r="G8341" t="inlineStr">
        <is>
          <t>Not as Described</t>
        </is>
      </c>
      <c r="H8341" t="n">
        <v>1</v>
      </c>
      <c r="I8341" t="n">
        <v>1258.6</v>
      </c>
    </row>
    <row r="8342">
      <c r="A8342" t="inlineStr">
        <is>
          <t>RET008364</t>
        </is>
      </c>
      <c r="B8342" t="inlineStr">
        <is>
          <t>O052703</t>
        </is>
      </c>
      <c r="C8342" s="25" t="n">
        <v>45980</v>
      </c>
      <c r="D8342" t="inlineStr">
        <is>
          <t>Fashion</t>
        </is>
      </c>
      <c r="E8342" t="inlineStr">
        <is>
          <t>West</t>
        </is>
      </c>
      <c r="F8342" t="inlineStr">
        <is>
          <t>Mobile App</t>
        </is>
      </c>
      <c r="G8342" t="inlineStr">
        <is>
          <t>Damaged in Transit</t>
        </is>
      </c>
      <c r="H8342" t="n">
        <v>1</v>
      </c>
      <c r="I8342" t="n">
        <v>1128.22</v>
      </c>
    </row>
    <row r="8343">
      <c r="A8343" t="inlineStr">
        <is>
          <t>RET008365</t>
        </is>
      </c>
      <c r="B8343" t="inlineStr">
        <is>
          <t>O052706</t>
        </is>
      </c>
      <c r="C8343" s="25" t="n">
        <v>45980</v>
      </c>
      <c r="D8343" t="inlineStr">
        <is>
          <t>Electronics</t>
        </is>
      </c>
      <c r="E8343" t="inlineStr">
        <is>
          <t>North</t>
        </is>
      </c>
      <c r="F8343" t="inlineStr">
        <is>
          <t>Marketplace</t>
        </is>
      </c>
      <c r="G8343" t="inlineStr">
        <is>
          <t>Defective Product</t>
        </is>
      </c>
      <c r="H8343" t="n">
        <v>1</v>
      </c>
      <c r="I8343" t="n">
        <v>12905.38</v>
      </c>
    </row>
    <row r="8344">
      <c r="A8344" t="inlineStr">
        <is>
          <t>RET008366</t>
        </is>
      </c>
      <c r="B8344" t="inlineStr">
        <is>
          <t>O052706</t>
        </is>
      </c>
      <c r="C8344" s="25" t="n">
        <v>45980</v>
      </c>
      <c r="D8344" t="inlineStr">
        <is>
          <t>Electronics</t>
        </is>
      </c>
      <c r="E8344" t="inlineStr">
        <is>
          <t>North</t>
        </is>
      </c>
      <c r="F8344" t="inlineStr">
        <is>
          <t>Marketplace</t>
        </is>
      </c>
      <c r="G8344" t="inlineStr">
        <is>
          <t>Defective Product</t>
        </is>
      </c>
      <c r="H8344" t="n">
        <v>1</v>
      </c>
      <c r="I8344" t="n">
        <v>4934.36</v>
      </c>
    </row>
    <row r="8345">
      <c r="A8345" t="inlineStr">
        <is>
          <t>RET008367</t>
        </is>
      </c>
      <c r="B8345" t="inlineStr">
        <is>
          <t>O052706</t>
        </is>
      </c>
      <c r="C8345" s="25" t="n">
        <v>45980</v>
      </c>
      <c r="D8345" t="inlineStr">
        <is>
          <t>Grocery</t>
        </is>
      </c>
      <c r="E8345" t="inlineStr">
        <is>
          <t>North</t>
        </is>
      </c>
      <c r="F8345" t="inlineStr">
        <is>
          <t>Marketplace</t>
        </is>
      </c>
      <c r="G8345" t="inlineStr">
        <is>
          <t>Defective Product</t>
        </is>
      </c>
      <c r="H8345" t="n">
        <v>3</v>
      </c>
      <c r="I8345" t="n">
        <v>360.83</v>
      </c>
    </row>
    <row r="8346">
      <c r="A8346" t="inlineStr">
        <is>
          <t>RET008368</t>
        </is>
      </c>
      <c r="B8346" t="inlineStr">
        <is>
          <t>O052709</t>
        </is>
      </c>
      <c r="C8346" s="25" t="n">
        <v>45980</v>
      </c>
      <c r="D8346" t="inlineStr">
        <is>
          <t>Beauty</t>
        </is>
      </c>
      <c r="E8346" t="inlineStr">
        <is>
          <t>East</t>
        </is>
      </c>
      <c r="F8346" t="inlineStr">
        <is>
          <t>Marketplace</t>
        </is>
      </c>
      <c r="G8346" t="inlineStr">
        <is>
          <t>Changed Mind</t>
        </is>
      </c>
      <c r="H8346" t="n">
        <v>1</v>
      </c>
      <c r="I8346" t="n">
        <v>706.99</v>
      </c>
    </row>
    <row r="8347">
      <c r="A8347" t="inlineStr">
        <is>
          <t>RET008369</t>
        </is>
      </c>
      <c r="B8347" t="inlineStr">
        <is>
          <t>O052710</t>
        </is>
      </c>
      <c r="C8347" s="25" t="n">
        <v>45980</v>
      </c>
      <c r="D8347" t="inlineStr">
        <is>
          <t>Beauty</t>
        </is>
      </c>
      <c r="E8347" t="inlineStr">
        <is>
          <t>East</t>
        </is>
      </c>
      <c r="F8347" t="inlineStr">
        <is>
          <t>Marketplace</t>
        </is>
      </c>
      <c r="G8347" t="inlineStr">
        <is>
          <t>Size/Fit Issue</t>
        </is>
      </c>
      <c r="H8347" t="n">
        <v>1</v>
      </c>
      <c r="I8347" t="n">
        <v>301.98</v>
      </c>
    </row>
    <row r="8348">
      <c r="A8348" t="inlineStr">
        <is>
          <t>RET008370</t>
        </is>
      </c>
      <c r="B8348" t="inlineStr">
        <is>
          <t>O052732</t>
        </is>
      </c>
      <c r="C8348" s="25" t="n">
        <v>45980</v>
      </c>
      <c r="D8348" t="inlineStr">
        <is>
          <t>Fashion</t>
        </is>
      </c>
      <c r="E8348" t="inlineStr">
        <is>
          <t>North</t>
        </is>
      </c>
      <c r="F8348" t="inlineStr">
        <is>
          <t>Mobile App</t>
        </is>
      </c>
      <c r="G8348" t="inlineStr">
        <is>
          <t>Size/Fit Issue</t>
        </is>
      </c>
      <c r="H8348" t="n">
        <v>2</v>
      </c>
      <c r="I8348" t="n">
        <v>1193.33</v>
      </c>
    </row>
    <row r="8349">
      <c r="A8349" t="inlineStr">
        <is>
          <t>RET008371</t>
        </is>
      </c>
      <c r="B8349" t="inlineStr">
        <is>
          <t>O052735</t>
        </is>
      </c>
      <c r="C8349" s="25" t="n">
        <v>45980</v>
      </c>
      <c r="D8349" t="inlineStr">
        <is>
          <t>Electronics</t>
        </is>
      </c>
      <c r="E8349" t="inlineStr">
        <is>
          <t>West</t>
        </is>
      </c>
      <c r="F8349" t="inlineStr">
        <is>
          <t>Website</t>
        </is>
      </c>
      <c r="G8349" t="inlineStr">
        <is>
          <t>Defective Product</t>
        </is>
      </c>
      <c r="H8349" t="n">
        <v>2</v>
      </c>
      <c r="I8349" t="n">
        <v>23321.68</v>
      </c>
    </row>
    <row r="8350">
      <c r="A8350" t="inlineStr">
        <is>
          <t>RET008372</t>
        </is>
      </c>
      <c r="B8350" t="inlineStr">
        <is>
          <t>O052746</t>
        </is>
      </c>
      <c r="C8350" s="25" t="n">
        <v>45980</v>
      </c>
      <c r="D8350" t="inlineStr">
        <is>
          <t>Fashion</t>
        </is>
      </c>
      <c r="E8350" t="inlineStr">
        <is>
          <t>East</t>
        </is>
      </c>
      <c r="F8350" t="inlineStr">
        <is>
          <t>Marketplace</t>
        </is>
      </c>
      <c r="G8350" t="inlineStr">
        <is>
          <t>Late Delivery</t>
        </is>
      </c>
      <c r="H8350" t="n">
        <v>1</v>
      </c>
      <c r="I8350" t="n">
        <v>1293.7</v>
      </c>
    </row>
    <row r="8351">
      <c r="A8351" t="inlineStr">
        <is>
          <t>RET008373</t>
        </is>
      </c>
      <c r="B8351" t="inlineStr">
        <is>
          <t>O052751</t>
        </is>
      </c>
      <c r="C8351" s="25" t="n">
        <v>45980</v>
      </c>
      <c r="D8351" t="inlineStr">
        <is>
          <t>Sports</t>
        </is>
      </c>
      <c r="E8351" t="inlineStr">
        <is>
          <t>West</t>
        </is>
      </c>
      <c r="F8351" t="inlineStr">
        <is>
          <t>Website</t>
        </is>
      </c>
      <c r="G8351" t="inlineStr">
        <is>
          <t>Damaged in Transit</t>
        </is>
      </c>
      <c r="H8351" t="n">
        <v>1</v>
      </c>
      <c r="I8351" t="n">
        <v>630.79</v>
      </c>
    </row>
    <row r="8352">
      <c r="A8352" t="inlineStr">
        <is>
          <t>RET008374</t>
        </is>
      </c>
      <c r="B8352" t="inlineStr">
        <is>
          <t>O052755</t>
        </is>
      </c>
      <c r="C8352" s="25" t="n">
        <v>45980</v>
      </c>
      <c r="D8352" t="inlineStr">
        <is>
          <t>Sports</t>
        </is>
      </c>
      <c r="E8352" t="inlineStr">
        <is>
          <t>West</t>
        </is>
      </c>
      <c r="F8352" t="inlineStr">
        <is>
          <t>Mobile App</t>
        </is>
      </c>
      <c r="G8352" t="inlineStr">
        <is>
          <t>Defective Product</t>
        </is>
      </c>
      <c r="H8352" t="n">
        <v>1</v>
      </c>
      <c r="I8352" t="n">
        <v>716.1799999999999</v>
      </c>
    </row>
    <row r="8353">
      <c r="A8353" t="inlineStr">
        <is>
          <t>RET008375</t>
        </is>
      </c>
      <c r="B8353" t="inlineStr">
        <is>
          <t>O052767</t>
        </is>
      </c>
      <c r="C8353" s="25" t="n">
        <v>45981</v>
      </c>
      <c r="D8353" t="inlineStr">
        <is>
          <t>Fashion</t>
        </is>
      </c>
      <c r="E8353" t="inlineStr">
        <is>
          <t>North</t>
        </is>
      </c>
      <c r="F8353" t="inlineStr">
        <is>
          <t>Marketplace</t>
        </is>
      </c>
      <c r="G8353" t="inlineStr">
        <is>
          <t>Size/Fit Issue</t>
        </is>
      </c>
      <c r="H8353" t="n">
        <v>1</v>
      </c>
      <c r="I8353" t="n">
        <v>2520.24</v>
      </c>
    </row>
    <row r="8354">
      <c r="A8354" t="inlineStr">
        <is>
          <t>RET008376</t>
        </is>
      </c>
      <c r="B8354" t="inlineStr">
        <is>
          <t>O052773</t>
        </is>
      </c>
      <c r="C8354" s="25" t="n">
        <v>45981</v>
      </c>
      <c r="D8354" t="inlineStr">
        <is>
          <t>Beauty</t>
        </is>
      </c>
      <c r="E8354" t="inlineStr">
        <is>
          <t>East</t>
        </is>
      </c>
      <c r="F8354" t="inlineStr">
        <is>
          <t>Marketplace</t>
        </is>
      </c>
      <c r="G8354" t="inlineStr">
        <is>
          <t>Changed Mind</t>
        </is>
      </c>
      <c r="H8354" t="n">
        <v>1</v>
      </c>
      <c r="I8354" t="n">
        <v>795.1900000000001</v>
      </c>
    </row>
    <row r="8355">
      <c r="A8355" t="inlineStr">
        <is>
          <t>RET008377</t>
        </is>
      </c>
      <c r="B8355" t="inlineStr">
        <is>
          <t>O052776</t>
        </is>
      </c>
      <c r="C8355" s="25" t="n">
        <v>45981</v>
      </c>
      <c r="D8355" t="inlineStr">
        <is>
          <t>Electronics</t>
        </is>
      </c>
      <c r="E8355" t="inlineStr">
        <is>
          <t>North</t>
        </is>
      </c>
      <c r="F8355" t="inlineStr">
        <is>
          <t>Marketplace</t>
        </is>
      </c>
      <c r="G8355" t="inlineStr">
        <is>
          <t>Defective Product</t>
        </is>
      </c>
      <c r="H8355" t="n">
        <v>1</v>
      </c>
      <c r="I8355" t="n">
        <v>7324.32</v>
      </c>
    </row>
    <row r="8356">
      <c r="A8356" t="inlineStr">
        <is>
          <t>RET008378</t>
        </is>
      </c>
      <c r="B8356" t="inlineStr">
        <is>
          <t>O052781</t>
        </is>
      </c>
      <c r="C8356" s="25" t="n">
        <v>45981</v>
      </c>
      <c r="D8356" t="inlineStr">
        <is>
          <t>Fashion</t>
        </is>
      </c>
      <c r="E8356" t="inlineStr">
        <is>
          <t>South</t>
        </is>
      </c>
      <c r="F8356" t="inlineStr">
        <is>
          <t>Marketplace</t>
        </is>
      </c>
      <c r="G8356" t="inlineStr">
        <is>
          <t>Size/Fit Issue</t>
        </is>
      </c>
      <c r="H8356" t="n">
        <v>1</v>
      </c>
      <c r="I8356" t="n">
        <v>567.03</v>
      </c>
    </row>
    <row r="8357">
      <c r="A8357" t="inlineStr">
        <is>
          <t>RET008379</t>
        </is>
      </c>
      <c r="B8357" t="inlineStr">
        <is>
          <t>O052788</t>
        </is>
      </c>
      <c r="C8357" s="25" t="n">
        <v>45981</v>
      </c>
      <c r="D8357" t="inlineStr">
        <is>
          <t>Fashion</t>
        </is>
      </c>
      <c r="E8357" t="inlineStr">
        <is>
          <t>West</t>
        </is>
      </c>
      <c r="F8357" t="inlineStr">
        <is>
          <t>Mobile App</t>
        </is>
      </c>
      <c r="G8357" t="inlineStr">
        <is>
          <t>Defective Product</t>
        </is>
      </c>
      <c r="H8357" t="n">
        <v>1</v>
      </c>
      <c r="I8357" t="n">
        <v>1529.98</v>
      </c>
    </row>
    <row r="8358">
      <c r="A8358" t="inlineStr">
        <is>
          <t>RET008380</t>
        </is>
      </c>
      <c r="B8358" t="inlineStr">
        <is>
          <t>O052790</t>
        </is>
      </c>
      <c r="C8358" s="25" t="n">
        <v>45981</v>
      </c>
      <c r="D8358" t="inlineStr">
        <is>
          <t>Fashion</t>
        </is>
      </c>
      <c r="E8358" t="inlineStr">
        <is>
          <t>North</t>
        </is>
      </c>
      <c r="F8358" t="inlineStr">
        <is>
          <t>Website</t>
        </is>
      </c>
      <c r="G8358" t="inlineStr">
        <is>
          <t>Changed Mind</t>
        </is>
      </c>
      <c r="H8358" t="n">
        <v>1</v>
      </c>
      <c r="I8358" t="n">
        <v>1254.76</v>
      </c>
    </row>
    <row r="8359">
      <c r="A8359" t="inlineStr">
        <is>
          <t>RET008381</t>
        </is>
      </c>
      <c r="B8359" t="inlineStr">
        <is>
          <t>O052820</t>
        </is>
      </c>
      <c r="C8359" s="25" t="n">
        <v>45981</v>
      </c>
      <c r="D8359" t="inlineStr">
        <is>
          <t>Fashion</t>
        </is>
      </c>
      <c r="E8359" t="inlineStr">
        <is>
          <t>East</t>
        </is>
      </c>
      <c r="F8359" t="inlineStr">
        <is>
          <t>Mobile App</t>
        </is>
      </c>
      <c r="G8359" t="inlineStr">
        <is>
          <t>Size/Fit Issue</t>
        </is>
      </c>
      <c r="H8359" t="n">
        <v>1</v>
      </c>
      <c r="I8359" t="n">
        <v>6404.26</v>
      </c>
    </row>
    <row r="8360">
      <c r="A8360" t="inlineStr">
        <is>
          <t>RET008382</t>
        </is>
      </c>
      <c r="B8360" t="inlineStr">
        <is>
          <t>O052823</t>
        </is>
      </c>
      <c r="C8360" s="25" t="n">
        <v>45981</v>
      </c>
      <c r="D8360" t="inlineStr">
        <is>
          <t>Fashion</t>
        </is>
      </c>
      <c r="E8360" t="inlineStr">
        <is>
          <t>West</t>
        </is>
      </c>
      <c r="F8360" t="inlineStr">
        <is>
          <t>Marketplace</t>
        </is>
      </c>
      <c r="G8360" t="inlineStr">
        <is>
          <t>Size/Fit Issue</t>
        </is>
      </c>
      <c r="H8360" t="n">
        <v>1</v>
      </c>
      <c r="I8360" t="n">
        <v>467.95</v>
      </c>
    </row>
    <row r="8361">
      <c r="A8361" t="inlineStr">
        <is>
          <t>RET008383</t>
        </is>
      </c>
      <c r="B8361" t="inlineStr">
        <is>
          <t>O052827</t>
        </is>
      </c>
      <c r="C8361" s="25" t="n">
        <v>45981</v>
      </c>
      <c r="D8361" t="inlineStr">
        <is>
          <t>Fashion</t>
        </is>
      </c>
      <c r="E8361" t="inlineStr">
        <is>
          <t>North</t>
        </is>
      </c>
      <c r="F8361" t="inlineStr">
        <is>
          <t>Website</t>
        </is>
      </c>
      <c r="G8361" t="inlineStr">
        <is>
          <t>Defective Product</t>
        </is>
      </c>
      <c r="H8361" t="n">
        <v>1</v>
      </c>
      <c r="I8361" t="n">
        <v>1522.03</v>
      </c>
    </row>
    <row r="8362">
      <c r="A8362" t="inlineStr">
        <is>
          <t>RET008384</t>
        </is>
      </c>
      <c r="B8362" t="inlineStr">
        <is>
          <t>O052831</t>
        </is>
      </c>
      <c r="C8362" s="25" t="n">
        <v>45981</v>
      </c>
      <c r="D8362" t="inlineStr">
        <is>
          <t>Home &amp; Kitchen</t>
        </is>
      </c>
      <c r="E8362" t="inlineStr">
        <is>
          <t>East</t>
        </is>
      </c>
      <c r="F8362" t="inlineStr">
        <is>
          <t>Marketplace</t>
        </is>
      </c>
      <c r="G8362" t="inlineStr">
        <is>
          <t>Damaged in Transit</t>
        </is>
      </c>
      <c r="H8362" t="n">
        <v>1</v>
      </c>
      <c r="I8362" t="n">
        <v>5184.27</v>
      </c>
    </row>
    <row r="8363">
      <c r="A8363" t="inlineStr">
        <is>
          <t>RET008385</t>
        </is>
      </c>
      <c r="B8363" t="inlineStr">
        <is>
          <t>O052832</t>
        </is>
      </c>
      <c r="C8363" s="25" t="n">
        <v>45981</v>
      </c>
      <c r="D8363" t="inlineStr">
        <is>
          <t>Electronics</t>
        </is>
      </c>
      <c r="E8363" t="inlineStr">
        <is>
          <t>North</t>
        </is>
      </c>
      <c r="F8363" t="inlineStr">
        <is>
          <t>Website</t>
        </is>
      </c>
      <c r="G8363" t="inlineStr">
        <is>
          <t>Defective Product</t>
        </is>
      </c>
      <c r="H8363" t="n">
        <v>1</v>
      </c>
      <c r="I8363" t="n">
        <v>10212.52</v>
      </c>
    </row>
    <row r="8364">
      <c r="A8364" t="inlineStr">
        <is>
          <t>RET008386</t>
        </is>
      </c>
      <c r="B8364" t="inlineStr">
        <is>
          <t>O052835</t>
        </is>
      </c>
      <c r="C8364" s="25" t="n">
        <v>45982</v>
      </c>
      <c r="D8364" t="inlineStr">
        <is>
          <t>Electronics</t>
        </is>
      </c>
      <c r="E8364" t="inlineStr">
        <is>
          <t>North</t>
        </is>
      </c>
      <c r="F8364" t="inlineStr">
        <is>
          <t>Website</t>
        </is>
      </c>
      <c r="G8364" t="inlineStr">
        <is>
          <t>Changed Mind</t>
        </is>
      </c>
      <c r="H8364" t="n">
        <v>2</v>
      </c>
      <c r="I8364" t="n">
        <v>21713.44</v>
      </c>
    </row>
    <row r="8365">
      <c r="A8365" t="inlineStr">
        <is>
          <t>RET008387</t>
        </is>
      </c>
      <c r="B8365" t="inlineStr">
        <is>
          <t>O052850</t>
        </is>
      </c>
      <c r="C8365" s="25" t="n">
        <v>45982</v>
      </c>
      <c r="D8365" t="inlineStr">
        <is>
          <t>Fashion</t>
        </is>
      </c>
      <c r="E8365" t="inlineStr">
        <is>
          <t>North</t>
        </is>
      </c>
      <c r="F8365" t="inlineStr">
        <is>
          <t>Marketplace</t>
        </is>
      </c>
      <c r="G8365" t="inlineStr">
        <is>
          <t>Not as Described</t>
        </is>
      </c>
      <c r="H8365" t="n">
        <v>1</v>
      </c>
      <c r="I8365" t="n">
        <v>563.62</v>
      </c>
    </row>
    <row r="8366">
      <c r="A8366" t="inlineStr">
        <is>
          <t>RET008388</t>
        </is>
      </c>
      <c r="B8366" t="inlineStr">
        <is>
          <t>O052850</t>
        </is>
      </c>
      <c r="C8366" s="25" t="n">
        <v>45982</v>
      </c>
      <c r="D8366" t="inlineStr">
        <is>
          <t>Fashion</t>
        </is>
      </c>
      <c r="E8366" t="inlineStr">
        <is>
          <t>North</t>
        </is>
      </c>
      <c r="F8366" t="inlineStr">
        <is>
          <t>Marketplace</t>
        </is>
      </c>
      <c r="G8366" t="inlineStr">
        <is>
          <t>Size/Fit Issue</t>
        </is>
      </c>
      <c r="H8366" t="n">
        <v>1</v>
      </c>
      <c r="I8366" t="n">
        <v>320.86</v>
      </c>
    </row>
    <row r="8367">
      <c r="A8367" t="inlineStr">
        <is>
          <t>RET008389</t>
        </is>
      </c>
      <c r="B8367" t="inlineStr">
        <is>
          <t>O052855</t>
        </is>
      </c>
      <c r="C8367" s="25" t="n">
        <v>45982</v>
      </c>
      <c r="D8367" t="inlineStr">
        <is>
          <t>Fashion</t>
        </is>
      </c>
      <c r="E8367" t="inlineStr">
        <is>
          <t>West</t>
        </is>
      </c>
      <c r="F8367" t="inlineStr">
        <is>
          <t>Mobile App</t>
        </is>
      </c>
      <c r="G8367" t="inlineStr">
        <is>
          <t>Not as Described</t>
        </is>
      </c>
      <c r="H8367" t="n">
        <v>1</v>
      </c>
      <c r="I8367" t="n">
        <v>1838.83</v>
      </c>
    </row>
    <row r="8368">
      <c r="A8368" t="inlineStr">
        <is>
          <t>RET008390</t>
        </is>
      </c>
      <c r="B8368" t="inlineStr">
        <is>
          <t>O052871</t>
        </is>
      </c>
      <c r="C8368" s="25" t="n">
        <v>45982</v>
      </c>
      <c r="D8368" t="inlineStr">
        <is>
          <t>Electronics</t>
        </is>
      </c>
      <c r="E8368" t="inlineStr">
        <is>
          <t>West</t>
        </is>
      </c>
      <c r="F8368" t="inlineStr">
        <is>
          <t>Mobile App</t>
        </is>
      </c>
      <c r="G8368" t="inlineStr">
        <is>
          <t>Defective Product</t>
        </is>
      </c>
      <c r="H8368" t="n">
        <v>1</v>
      </c>
      <c r="I8368" t="n">
        <v>15116.55</v>
      </c>
    </row>
    <row r="8369">
      <c r="A8369" t="inlineStr">
        <is>
          <t>RET008391</t>
        </is>
      </c>
      <c r="B8369" t="inlineStr">
        <is>
          <t>O052873</t>
        </is>
      </c>
      <c r="C8369" s="25" t="n">
        <v>45982</v>
      </c>
      <c r="D8369" t="inlineStr">
        <is>
          <t>Fashion</t>
        </is>
      </c>
      <c r="E8369" t="inlineStr">
        <is>
          <t>North</t>
        </is>
      </c>
      <c r="F8369" t="inlineStr">
        <is>
          <t>Retail Store</t>
        </is>
      </c>
      <c r="G8369" t="inlineStr">
        <is>
          <t>Size/Fit Issue</t>
        </is>
      </c>
      <c r="H8369" t="n">
        <v>1</v>
      </c>
      <c r="I8369" t="n">
        <v>1037.96</v>
      </c>
    </row>
    <row r="8370">
      <c r="A8370" t="inlineStr">
        <is>
          <t>RET008392</t>
        </is>
      </c>
      <c r="B8370" t="inlineStr">
        <is>
          <t>O052874</t>
        </is>
      </c>
      <c r="C8370" s="25" t="n">
        <v>45982</v>
      </c>
      <c r="D8370" t="inlineStr">
        <is>
          <t>Home &amp; Kitchen</t>
        </is>
      </c>
      <c r="E8370" t="inlineStr">
        <is>
          <t>East</t>
        </is>
      </c>
      <c r="F8370" t="inlineStr">
        <is>
          <t>Mobile App</t>
        </is>
      </c>
      <c r="G8370" t="inlineStr">
        <is>
          <t>Not as Described</t>
        </is>
      </c>
      <c r="H8370" t="n">
        <v>1</v>
      </c>
      <c r="I8370" t="n">
        <v>2095.11</v>
      </c>
    </row>
    <row r="8371">
      <c r="A8371" t="inlineStr">
        <is>
          <t>RET008393</t>
        </is>
      </c>
      <c r="B8371" t="inlineStr">
        <is>
          <t>O052893</t>
        </is>
      </c>
      <c r="C8371" s="25" t="n">
        <v>45982</v>
      </c>
      <c r="D8371" t="inlineStr">
        <is>
          <t>Home &amp; Kitchen</t>
        </is>
      </c>
      <c r="E8371" t="inlineStr">
        <is>
          <t>West</t>
        </is>
      </c>
      <c r="F8371" t="inlineStr">
        <is>
          <t>Marketplace</t>
        </is>
      </c>
      <c r="G8371" t="inlineStr">
        <is>
          <t>Damaged in Transit</t>
        </is>
      </c>
      <c r="H8371" t="n">
        <v>1</v>
      </c>
      <c r="I8371" t="n">
        <v>1764.31</v>
      </c>
    </row>
    <row r="8372">
      <c r="A8372" t="inlineStr">
        <is>
          <t>RET008394</t>
        </is>
      </c>
      <c r="B8372" t="inlineStr">
        <is>
          <t>O052896</t>
        </is>
      </c>
      <c r="C8372" s="25" t="n">
        <v>45982</v>
      </c>
      <c r="D8372" t="inlineStr">
        <is>
          <t>Fashion</t>
        </is>
      </c>
      <c r="E8372" t="inlineStr">
        <is>
          <t>West</t>
        </is>
      </c>
      <c r="F8372" t="inlineStr">
        <is>
          <t>Marketplace</t>
        </is>
      </c>
      <c r="G8372" t="inlineStr">
        <is>
          <t>Damaged in Transit</t>
        </is>
      </c>
      <c r="H8372" t="n">
        <v>1</v>
      </c>
      <c r="I8372" t="n">
        <v>1751.22</v>
      </c>
    </row>
    <row r="8373">
      <c r="A8373" t="inlineStr">
        <is>
          <t>RET008395</t>
        </is>
      </c>
      <c r="B8373" t="inlineStr">
        <is>
          <t>O052897</t>
        </is>
      </c>
      <c r="C8373" s="25" t="n">
        <v>45982</v>
      </c>
      <c r="D8373" t="inlineStr">
        <is>
          <t>Fashion</t>
        </is>
      </c>
      <c r="E8373" t="inlineStr">
        <is>
          <t>East</t>
        </is>
      </c>
      <c r="F8373" t="inlineStr">
        <is>
          <t>Website</t>
        </is>
      </c>
      <c r="G8373" t="inlineStr">
        <is>
          <t>Late Delivery</t>
        </is>
      </c>
      <c r="H8373" t="n">
        <v>1</v>
      </c>
      <c r="I8373" t="n">
        <v>6404.26</v>
      </c>
    </row>
    <row r="8374">
      <c r="A8374" t="inlineStr">
        <is>
          <t>RET008396</t>
        </is>
      </c>
      <c r="B8374" t="inlineStr">
        <is>
          <t>O052909</t>
        </is>
      </c>
      <c r="C8374" s="25" t="n">
        <v>45983</v>
      </c>
      <c r="D8374" t="inlineStr">
        <is>
          <t>Fashion</t>
        </is>
      </c>
      <c r="E8374" t="inlineStr">
        <is>
          <t>South</t>
        </is>
      </c>
      <c r="F8374" t="inlineStr">
        <is>
          <t>Website</t>
        </is>
      </c>
      <c r="G8374" t="inlineStr">
        <is>
          <t>Not Specified</t>
        </is>
      </c>
      <c r="H8374" t="n">
        <v>1</v>
      </c>
      <c r="I8374" t="n">
        <v>894.59</v>
      </c>
    </row>
    <row r="8375">
      <c r="A8375" t="inlineStr">
        <is>
          <t>RET008397</t>
        </is>
      </c>
      <c r="B8375" t="inlineStr">
        <is>
          <t>O052911</t>
        </is>
      </c>
      <c r="C8375" s="25" t="n">
        <v>45983</v>
      </c>
      <c r="D8375" t="inlineStr">
        <is>
          <t>Fashion</t>
        </is>
      </c>
      <c r="E8375" t="inlineStr">
        <is>
          <t>South</t>
        </is>
      </c>
      <c r="F8375" t="inlineStr">
        <is>
          <t>Marketplace</t>
        </is>
      </c>
      <c r="G8375" t="inlineStr">
        <is>
          <t>Size/Fit Issue</t>
        </is>
      </c>
      <c r="H8375" t="n">
        <v>1</v>
      </c>
      <c r="I8375" t="n">
        <v>242.39</v>
      </c>
    </row>
    <row r="8376">
      <c r="A8376" t="inlineStr">
        <is>
          <t>RET008398</t>
        </is>
      </c>
      <c r="B8376" t="inlineStr">
        <is>
          <t>O052916</t>
        </is>
      </c>
      <c r="C8376" s="25" t="n">
        <v>45983</v>
      </c>
      <c r="D8376" t="inlineStr">
        <is>
          <t>Fashion</t>
        </is>
      </c>
      <c r="E8376" t="inlineStr">
        <is>
          <t>North</t>
        </is>
      </c>
      <c r="F8376" t="inlineStr">
        <is>
          <t>Marketplace</t>
        </is>
      </c>
      <c r="G8376" t="inlineStr">
        <is>
          <t>Not as Described</t>
        </is>
      </c>
      <c r="H8376" t="n">
        <v>1</v>
      </c>
      <c r="I8376" t="n">
        <v>1037.96</v>
      </c>
    </row>
    <row r="8377">
      <c r="A8377" t="inlineStr">
        <is>
          <t>RET008399</t>
        </is>
      </c>
      <c r="B8377" t="inlineStr">
        <is>
          <t>O052916</t>
        </is>
      </c>
      <c r="C8377" s="25" t="n">
        <v>45983</v>
      </c>
      <c r="D8377" t="inlineStr">
        <is>
          <t>Books</t>
        </is>
      </c>
      <c r="E8377" t="inlineStr">
        <is>
          <t>North</t>
        </is>
      </c>
      <c r="F8377" t="inlineStr">
        <is>
          <t>Marketplace</t>
        </is>
      </c>
      <c r="G8377" t="inlineStr">
        <is>
          <t>Defective Product</t>
        </is>
      </c>
      <c r="H8377" t="n">
        <v>1</v>
      </c>
      <c r="I8377" t="n">
        <v>232.76</v>
      </c>
    </row>
    <row r="8378">
      <c r="A8378" t="inlineStr">
        <is>
          <t>RET008400</t>
        </is>
      </c>
      <c r="B8378" t="inlineStr">
        <is>
          <t>O052924</t>
        </is>
      </c>
      <c r="C8378" s="25" t="n">
        <v>45983</v>
      </c>
      <c r="D8378" t="inlineStr">
        <is>
          <t>Fashion</t>
        </is>
      </c>
      <c r="E8378" t="inlineStr">
        <is>
          <t>North</t>
        </is>
      </c>
      <c r="F8378" t="inlineStr">
        <is>
          <t>Website</t>
        </is>
      </c>
      <c r="G8378" t="inlineStr">
        <is>
          <t>Not as Described</t>
        </is>
      </c>
      <c r="H8378" t="n">
        <v>1</v>
      </c>
      <c r="I8378" t="n">
        <v>923.79</v>
      </c>
    </row>
    <row r="8379">
      <c r="A8379" t="inlineStr">
        <is>
          <t>RET008401</t>
        </is>
      </c>
      <c r="B8379" t="inlineStr">
        <is>
          <t>O052932</t>
        </is>
      </c>
      <c r="C8379" s="25" t="n">
        <v>45983</v>
      </c>
      <c r="D8379" t="inlineStr">
        <is>
          <t>Electronics</t>
        </is>
      </c>
      <c r="E8379" t="inlineStr">
        <is>
          <t>South</t>
        </is>
      </c>
      <c r="F8379" t="inlineStr">
        <is>
          <t>Mobile App</t>
        </is>
      </c>
      <c r="G8379" t="inlineStr">
        <is>
          <t>Defective Product</t>
        </is>
      </c>
      <c r="H8379" t="n">
        <v>1</v>
      </c>
      <c r="I8379" t="n">
        <v>15094.97</v>
      </c>
    </row>
    <row r="8380">
      <c r="A8380" t="inlineStr">
        <is>
          <t>RET008402</t>
        </is>
      </c>
      <c r="B8380" t="inlineStr">
        <is>
          <t>O052934</t>
        </is>
      </c>
      <c r="C8380" s="25" t="n">
        <v>45983</v>
      </c>
      <c r="D8380" t="inlineStr">
        <is>
          <t>Electronics</t>
        </is>
      </c>
      <c r="E8380" t="inlineStr">
        <is>
          <t>West</t>
        </is>
      </c>
      <c r="F8380" t="inlineStr">
        <is>
          <t>Website</t>
        </is>
      </c>
      <c r="G8380" t="inlineStr">
        <is>
          <t>Not as Described</t>
        </is>
      </c>
      <c r="H8380" t="n">
        <v>1</v>
      </c>
      <c r="I8380" t="n">
        <v>9477.68</v>
      </c>
    </row>
    <row r="8381">
      <c r="A8381" t="inlineStr">
        <is>
          <t>RET008403</t>
        </is>
      </c>
      <c r="B8381" t="inlineStr">
        <is>
          <t>O052949</t>
        </is>
      </c>
      <c r="C8381" s="25" t="n">
        <v>45983</v>
      </c>
      <c r="D8381" t="inlineStr">
        <is>
          <t>Fashion</t>
        </is>
      </c>
      <c r="E8381" t="inlineStr">
        <is>
          <t>South</t>
        </is>
      </c>
      <c r="F8381" t="inlineStr">
        <is>
          <t>Website</t>
        </is>
      </c>
      <c r="G8381" t="inlineStr">
        <is>
          <t>Not as Described</t>
        </is>
      </c>
      <c r="H8381" t="n">
        <v>1</v>
      </c>
      <c r="I8381" t="n">
        <v>2578.05</v>
      </c>
    </row>
    <row r="8382">
      <c r="A8382" t="inlineStr">
        <is>
          <t>RET008404</t>
        </is>
      </c>
      <c r="B8382" t="inlineStr">
        <is>
          <t>O052960</t>
        </is>
      </c>
      <c r="C8382" s="25" t="n">
        <v>45983</v>
      </c>
      <c r="D8382" t="inlineStr">
        <is>
          <t>Fashion</t>
        </is>
      </c>
      <c r="E8382" t="inlineStr">
        <is>
          <t>West</t>
        </is>
      </c>
      <c r="F8382" t="inlineStr">
        <is>
          <t>Mobile App</t>
        </is>
      </c>
      <c r="G8382" t="inlineStr">
        <is>
          <t>Size/Fit Issue</t>
        </is>
      </c>
      <c r="H8382" t="n">
        <v>1</v>
      </c>
      <c r="I8382" t="n">
        <v>3511.04</v>
      </c>
    </row>
    <row r="8383">
      <c r="A8383" t="inlineStr">
        <is>
          <t>RET008405</t>
        </is>
      </c>
      <c r="B8383" t="inlineStr">
        <is>
          <t>O052962</t>
        </is>
      </c>
      <c r="C8383" s="25" t="n">
        <v>45983</v>
      </c>
      <c r="D8383" t="inlineStr">
        <is>
          <t>Fashion</t>
        </is>
      </c>
      <c r="E8383" t="inlineStr">
        <is>
          <t>South</t>
        </is>
      </c>
      <c r="F8383" t="inlineStr">
        <is>
          <t>Mobile App</t>
        </is>
      </c>
      <c r="G8383" t="inlineStr">
        <is>
          <t>Not Specified</t>
        </is>
      </c>
      <c r="H8383" t="n">
        <v>1</v>
      </c>
      <c r="I8383" t="n">
        <v>1099.01</v>
      </c>
    </row>
    <row r="8384">
      <c r="A8384" t="inlineStr">
        <is>
          <t>RET008406</t>
        </is>
      </c>
      <c r="B8384" t="inlineStr">
        <is>
          <t>O052966</t>
        </is>
      </c>
      <c r="C8384" s="25" t="n">
        <v>45983</v>
      </c>
      <c r="D8384" t="inlineStr">
        <is>
          <t>Home &amp; Kitchen</t>
        </is>
      </c>
      <c r="E8384" t="inlineStr">
        <is>
          <t>West</t>
        </is>
      </c>
      <c r="F8384" t="inlineStr">
        <is>
          <t>Marketplace</t>
        </is>
      </c>
      <c r="G8384" t="inlineStr">
        <is>
          <t>Defective Product</t>
        </is>
      </c>
      <c r="H8384" t="n">
        <v>3</v>
      </c>
      <c r="I8384" t="n">
        <v>2917.4</v>
      </c>
    </row>
    <row r="8385">
      <c r="A8385" t="inlineStr">
        <is>
          <t>RET008407</t>
        </is>
      </c>
      <c r="B8385" t="inlineStr">
        <is>
          <t>O052972</t>
        </is>
      </c>
      <c r="C8385" s="25" t="n">
        <v>45983</v>
      </c>
      <c r="D8385" t="inlineStr">
        <is>
          <t>Fashion</t>
        </is>
      </c>
      <c r="E8385" t="inlineStr">
        <is>
          <t>South</t>
        </is>
      </c>
      <c r="F8385" t="inlineStr">
        <is>
          <t>Mobile App</t>
        </is>
      </c>
      <c r="G8385" t="inlineStr">
        <is>
          <t>Not as Described</t>
        </is>
      </c>
      <c r="H8385" t="n">
        <v>1</v>
      </c>
      <c r="I8385" t="n">
        <v>1185.06</v>
      </c>
    </row>
    <row r="8386">
      <c r="A8386" t="inlineStr">
        <is>
          <t>RET008408</t>
        </is>
      </c>
      <c r="B8386" t="inlineStr">
        <is>
          <t>O052985</t>
        </is>
      </c>
      <c r="C8386" s="25" t="n">
        <v>45983</v>
      </c>
      <c r="D8386" t="inlineStr">
        <is>
          <t>Electronics</t>
        </is>
      </c>
      <c r="E8386" t="inlineStr">
        <is>
          <t>South</t>
        </is>
      </c>
      <c r="F8386" t="inlineStr">
        <is>
          <t>Website</t>
        </is>
      </c>
      <c r="G8386" t="inlineStr">
        <is>
          <t>Late Delivery</t>
        </is>
      </c>
      <c r="H8386" t="n">
        <v>1</v>
      </c>
      <c r="I8386" t="n">
        <v>5524.43</v>
      </c>
    </row>
    <row r="8387">
      <c r="A8387" t="inlineStr">
        <is>
          <t>RET008409</t>
        </is>
      </c>
      <c r="B8387" t="inlineStr">
        <is>
          <t>O052988</t>
        </is>
      </c>
      <c r="C8387" s="25" t="n">
        <v>45983</v>
      </c>
      <c r="D8387" t="inlineStr">
        <is>
          <t>Fashion</t>
        </is>
      </c>
      <c r="E8387" t="inlineStr">
        <is>
          <t>North</t>
        </is>
      </c>
      <c r="F8387" t="inlineStr">
        <is>
          <t>Mobile App</t>
        </is>
      </c>
      <c r="G8387" t="inlineStr">
        <is>
          <t>Damaged in Transit</t>
        </is>
      </c>
      <c r="H8387" t="n">
        <v>1</v>
      </c>
      <c r="I8387" t="n">
        <v>1057.32</v>
      </c>
    </row>
    <row r="8388">
      <c r="A8388" t="inlineStr">
        <is>
          <t>RET008410</t>
        </is>
      </c>
      <c r="B8388" t="inlineStr">
        <is>
          <t>O053019</t>
        </is>
      </c>
      <c r="C8388" s="25" t="n">
        <v>45983</v>
      </c>
      <c r="D8388" t="inlineStr">
        <is>
          <t>Electronics</t>
        </is>
      </c>
      <c r="E8388" t="inlineStr">
        <is>
          <t>South</t>
        </is>
      </c>
      <c r="F8388" t="inlineStr">
        <is>
          <t>Website</t>
        </is>
      </c>
      <c r="G8388" t="inlineStr">
        <is>
          <t>Late Delivery</t>
        </is>
      </c>
      <c r="H8388" t="n">
        <v>1</v>
      </c>
      <c r="I8388" t="n">
        <v>19415.96</v>
      </c>
    </row>
    <row r="8389">
      <c r="A8389" t="inlineStr">
        <is>
          <t>RET008411</t>
        </is>
      </c>
      <c r="B8389" t="inlineStr">
        <is>
          <t>O053022</t>
        </is>
      </c>
      <c r="C8389" s="25" t="n">
        <v>45983</v>
      </c>
      <c r="D8389" t="inlineStr">
        <is>
          <t>Home &amp; Kitchen</t>
        </is>
      </c>
      <c r="E8389" t="inlineStr">
        <is>
          <t>North</t>
        </is>
      </c>
      <c r="F8389" t="inlineStr">
        <is>
          <t>Mobile App</t>
        </is>
      </c>
      <c r="G8389" t="inlineStr">
        <is>
          <t>Defective Product</t>
        </is>
      </c>
      <c r="H8389" t="n">
        <v>1</v>
      </c>
      <c r="I8389" t="n">
        <v>3005.39</v>
      </c>
    </row>
    <row r="8390">
      <c r="A8390" t="inlineStr">
        <is>
          <t>RET008412</t>
        </is>
      </c>
      <c r="B8390" t="inlineStr">
        <is>
          <t>O053027</t>
        </is>
      </c>
      <c r="C8390" s="25" t="n">
        <v>45984</v>
      </c>
      <c r="D8390" t="inlineStr">
        <is>
          <t>Electronics</t>
        </is>
      </c>
      <c r="E8390" t="inlineStr">
        <is>
          <t>North</t>
        </is>
      </c>
      <c r="F8390" t="inlineStr">
        <is>
          <t>Mobile App</t>
        </is>
      </c>
      <c r="G8390" t="inlineStr">
        <is>
          <t>Defective Product</t>
        </is>
      </c>
      <c r="H8390" t="n">
        <v>1</v>
      </c>
      <c r="I8390" t="n">
        <v>12851.73</v>
      </c>
    </row>
    <row r="8391">
      <c r="A8391" t="inlineStr">
        <is>
          <t>RET008413</t>
        </is>
      </c>
      <c r="B8391" t="inlineStr">
        <is>
          <t>O053031</t>
        </is>
      </c>
      <c r="C8391" s="25" t="n">
        <v>45984</v>
      </c>
      <c r="D8391" t="inlineStr">
        <is>
          <t>Fashion</t>
        </is>
      </c>
      <c r="E8391" t="inlineStr">
        <is>
          <t>South</t>
        </is>
      </c>
      <c r="F8391" t="inlineStr">
        <is>
          <t>Mobile App</t>
        </is>
      </c>
      <c r="G8391" t="inlineStr">
        <is>
          <t>Changed Mind</t>
        </is>
      </c>
      <c r="H8391" t="n">
        <v>1</v>
      </c>
      <c r="I8391" t="n">
        <v>885.0700000000001</v>
      </c>
    </row>
    <row r="8392">
      <c r="A8392" t="inlineStr">
        <is>
          <t>RET008414</t>
        </is>
      </c>
      <c r="B8392" t="inlineStr">
        <is>
          <t>O053038</t>
        </is>
      </c>
      <c r="C8392" s="25" t="n">
        <v>45984</v>
      </c>
      <c r="D8392" t="inlineStr">
        <is>
          <t>Fashion</t>
        </is>
      </c>
      <c r="E8392" t="inlineStr">
        <is>
          <t>South</t>
        </is>
      </c>
      <c r="F8392" t="inlineStr">
        <is>
          <t>Marketplace</t>
        </is>
      </c>
      <c r="G8392" t="inlineStr">
        <is>
          <t>Size/Fit Issue</t>
        </is>
      </c>
      <c r="H8392" t="n">
        <v>2</v>
      </c>
      <c r="I8392" t="n">
        <v>2075.91</v>
      </c>
    </row>
    <row r="8393">
      <c r="A8393" t="inlineStr">
        <is>
          <t>RET008415</t>
        </is>
      </c>
      <c r="B8393" t="inlineStr">
        <is>
          <t>O053040</t>
        </is>
      </c>
      <c r="C8393" s="25" t="n">
        <v>45984</v>
      </c>
      <c r="D8393" t="inlineStr">
        <is>
          <t>Fashion</t>
        </is>
      </c>
      <c r="E8393" t="inlineStr">
        <is>
          <t>West</t>
        </is>
      </c>
      <c r="F8393" t="inlineStr">
        <is>
          <t>Marketplace</t>
        </is>
      </c>
      <c r="G8393" t="inlineStr">
        <is>
          <t>Size/Fit Issue</t>
        </is>
      </c>
      <c r="H8393" t="n">
        <v>1</v>
      </c>
      <c r="I8393" t="n">
        <v>3313.16</v>
      </c>
    </row>
    <row r="8394">
      <c r="A8394" t="inlineStr">
        <is>
          <t>RET008416</t>
        </is>
      </c>
      <c r="B8394" t="inlineStr">
        <is>
          <t>O053042</t>
        </is>
      </c>
      <c r="C8394" s="25" t="n">
        <v>45984</v>
      </c>
      <c r="D8394" t="inlineStr">
        <is>
          <t>Electronics</t>
        </is>
      </c>
      <c r="E8394" t="inlineStr">
        <is>
          <t>North</t>
        </is>
      </c>
      <c r="F8394" t="inlineStr">
        <is>
          <t>Mobile App</t>
        </is>
      </c>
      <c r="G8394" t="inlineStr">
        <is>
          <t>Defective Product</t>
        </is>
      </c>
      <c r="H8394" t="n">
        <v>1</v>
      </c>
      <c r="I8394" t="n">
        <v>16060.3</v>
      </c>
    </row>
    <row r="8395">
      <c r="A8395" t="inlineStr">
        <is>
          <t>RET008417</t>
        </is>
      </c>
      <c r="B8395" t="inlineStr">
        <is>
          <t>O053059</t>
        </is>
      </c>
      <c r="C8395" s="25" t="n">
        <v>45984</v>
      </c>
      <c r="D8395" t="inlineStr">
        <is>
          <t>Fashion</t>
        </is>
      </c>
      <c r="E8395" t="inlineStr">
        <is>
          <t>South</t>
        </is>
      </c>
      <c r="F8395" t="inlineStr">
        <is>
          <t>Mobile App</t>
        </is>
      </c>
      <c r="G8395" t="inlineStr">
        <is>
          <t>Size/Fit Issue</t>
        </is>
      </c>
      <c r="H8395" t="n">
        <v>1</v>
      </c>
      <c r="I8395" t="n">
        <v>563.62</v>
      </c>
    </row>
    <row r="8396">
      <c r="A8396" t="inlineStr">
        <is>
          <t>RET008418</t>
        </is>
      </c>
      <c r="B8396" t="inlineStr">
        <is>
          <t>O053063</t>
        </is>
      </c>
      <c r="C8396" s="25" t="n">
        <v>45984</v>
      </c>
      <c r="D8396" t="inlineStr">
        <is>
          <t>Home &amp; Kitchen</t>
        </is>
      </c>
      <c r="E8396" t="inlineStr">
        <is>
          <t>South</t>
        </is>
      </c>
      <c r="F8396" t="inlineStr">
        <is>
          <t>Website</t>
        </is>
      </c>
      <c r="G8396" t="inlineStr">
        <is>
          <t>Not as Described</t>
        </is>
      </c>
      <c r="H8396" t="n">
        <v>1</v>
      </c>
      <c r="I8396" t="n">
        <v>656.75</v>
      </c>
    </row>
    <row r="8397">
      <c r="A8397" t="inlineStr">
        <is>
          <t>RET008419</t>
        </is>
      </c>
      <c r="B8397" t="inlineStr">
        <is>
          <t>O053066</t>
        </is>
      </c>
      <c r="C8397" s="25" t="n">
        <v>45984</v>
      </c>
      <c r="D8397" t="inlineStr">
        <is>
          <t>Electronics</t>
        </is>
      </c>
      <c r="E8397" t="inlineStr">
        <is>
          <t>North</t>
        </is>
      </c>
      <c r="F8397" t="inlineStr">
        <is>
          <t>Mobile App</t>
        </is>
      </c>
      <c r="G8397" t="inlineStr">
        <is>
          <t>Wrong Item Delivered</t>
        </is>
      </c>
      <c r="H8397" t="n">
        <v>1</v>
      </c>
      <c r="I8397" t="n">
        <v>15094.97</v>
      </c>
    </row>
    <row r="8398">
      <c r="A8398" t="inlineStr">
        <is>
          <t>RET008420</t>
        </is>
      </c>
      <c r="B8398" t="inlineStr">
        <is>
          <t>O053103</t>
        </is>
      </c>
      <c r="C8398" s="25" t="n">
        <v>45984</v>
      </c>
      <c r="D8398" t="inlineStr">
        <is>
          <t>Beauty</t>
        </is>
      </c>
      <c r="E8398" t="inlineStr">
        <is>
          <t>South</t>
        </is>
      </c>
      <c r="F8398" t="inlineStr">
        <is>
          <t>Mobile App</t>
        </is>
      </c>
      <c r="G8398" t="inlineStr">
        <is>
          <t>Not Specified</t>
        </is>
      </c>
      <c r="H8398" t="n">
        <v>2</v>
      </c>
      <c r="I8398" t="n">
        <v>603.97</v>
      </c>
    </row>
    <row r="8399">
      <c r="A8399" t="inlineStr">
        <is>
          <t>RET008421</t>
        </is>
      </c>
      <c r="B8399" t="inlineStr">
        <is>
          <t>O053107</t>
        </is>
      </c>
      <c r="C8399" s="25" t="n">
        <v>45984</v>
      </c>
      <c r="D8399" t="inlineStr">
        <is>
          <t>Sports</t>
        </is>
      </c>
      <c r="E8399" t="inlineStr">
        <is>
          <t>East</t>
        </is>
      </c>
      <c r="F8399" t="inlineStr">
        <is>
          <t>Mobile App</t>
        </is>
      </c>
      <c r="G8399" t="inlineStr">
        <is>
          <t>Not as Described</t>
        </is>
      </c>
      <c r="H8399" t="n">
        <v>1</v>
      </c>
      <c r="I8399" t="n">
        <v>1083.93</v>
      </c>
    </row>
    <row r="8400">
      <c r="A8400" t="inlineStr">
        <is>
          <t>RET008422</t>
        </is>
      </c>
      <c r="B8400" t="inlineStr">
        <is>
          <t>O053108</t>
        </is>
      </c>
      <c r="C8400" s="25" t="n">
        <v>45984</v>
      </c>
      <c r="D8400" t="inlineStr">
        <is>
          <t>Beauty</t>
        </is>
      </c>
      <c r="E8400" t="inlineStr">
        <is>
          <t>South</t>
        </is>
      </c>
      <c r="F8400" t="inlineStr">
        <is>
          <t>Mobile App</t>
        </is>
      </c>
      <c r="G8400" t="inlineStr">
        <is>
          <t>Not as Described</t>
        </is>
      </c>
      <c r="H8400" t="n">
        <v>1</v>
      </c>
      <c r="I8400" t="n">
        <v>592.8200000000001</v>
      </c>
    </row>
    <row r="8401">
      <c r="A8401" t="inlineStr">
        <is>
          <t>RET008423</t>
        </is>
      </c>
      <c r="B8401" t="inlineStr">
        <is>
          <t>O053109</t>
        </is>
      </c>
      <c r="C8401" s="25" t="n">
        <v>45984</v>
      </c>
      <c r="D8401" t="inlineStr">
        <is>
          <t>Fashion</t>
        </is>
      </c>
      <c r="E8401" t="inlineStr">
        <is>
          <t>West</t>
        </is>
      </c>
      <c r="F8401" t="inlineStr">
        <is>
          <t>Website</t>
        </is>
      </c>
      <c r="G8401" t="inlineStr">
        <is>
          <t>Not as Described</t>
        </is>
      </c>
      <c r="H8401" t="n">
        <v>1</v>
      </c>
      <c r="I8401" t="n">
        <v>1405.7</v>
      </c>
    </row>
    <row r="8402">
      <c r="A8402" t="inlineStr">
        <is>
          <t>RET008424</t>
        </is>
      </c>
      <c r="B8402" t="inlineStr">
        <is>
          <t>O053120</t>
        </is>
      </c>
      <c r="C8402" s="25" t="n">
        <v>45984</v>
      </c>
      <c r="D8402" t="inlineStr">
        <is>
          <t>Fashion</t>
        </is>
      </c>
      <c r="E8402" t="inlineStr">
        <is>
          <t>West</t>
        </is>
      </c>
      <c r="F8402" t="inlineStr">
        <is>
          <t>Retail Store</t>
        </is>
      </c>
      <c r="G8402" t="inlineStr">
        <is>
          <t>Size/Fit Issue</t>
        </is>
      </c>
      <c r="H8402" t="n">
        <v>1</v>
      </c>
      <c r="I8402" t="n">
        <v>3934.37</v>
      </c>
    </row>
    <row r="8403">
      <c r="A8403" t="inlineStr">
        <is>
          <t>RET008425</t>
        </is>
      </c>
      <c r="B8403" t="inlineStr">
        <is>
          <t>O053122</t>
        </is>
      </c>
      <c r="C8403" s="25" t="n">
        <v>45985</v>
      </c>
      <c r="D8403" t="inlineStr">
        <is>
          <t>Fashion</t>
        </is>
      </c>
      <c r="E8403" t="inlineStr">
        <is>
          <t>Central</t>
        </is>
      </c>
      <c r="F8403" t="inlineStr">
        <is>
          <t>Marketplace</t>
        </is>
      </c>
      <c r="G8403" t="inlineStr">
        <is>
          <t>Late Delivery</t>
        </is>
      </c>
      <c r="H8403" t="n">
        <v>1</v>
      </c>
      <c r="I8403" t="n">
        <v>933.53</v>
      </c>
    </row>
    <row r="8404">
      <c r="A8404" t="inlineStr">
        <is>
          <t>RET008426</t>
        </is>
      </c>
      <c r="B8404" t="inlineStr">
        <is>
          <t>O053134</t>
        </is>
      </c>
      <c r="C8404" s="25" t="n">
        <v>45985</v>
      </c>
      <c r="D8404" t="inlineStr">
        <is>
          <t>Fashion</t>
        </is>
      </c>
      <c r="E8404" t="inlineStr">
        <is>
          <t>East</t>
        </is>
      </c>
      <c r="F8404" t="inlineStr">
        <is>
          <t>Mobile App</t>
        </is>
      </c>
      <c r="G8404" t="inlineStr">
        <is>
          <t>Not as Described</t>
        </is>
      </c>
      <c r="H8404" t="n">
        <v>1</v>
      </c>
      <c r="I8404" t="n">
        <v>1894.1</v>
      </c>
    </row>
    <row r="8405">
      <c r="A8405" t="inlineStr">
        <is>
          <t>RET008427</t>
        </is>
      </c>
      <c r="B8405" t="inlineStr">
        <is>
          <t>O053138</t>
        </is>
      </c>
      <c r="C8405" s="25" t="n">
        <v>45985</v>
      </c>
      <c r="D8405" t="inlineStr">
        <is>
          <t>Fashion</t>
        </is>
      </c>
      <c r="E8405" t="inlineStr">
        <is>
          <t>West</t>
        </is>
      </c>
      <c r="F8405" t="inlineStr">
        <is>
          <t>Mobile App</t>
        </is>
      </c>
      <c r="G8405" t="inlineStr">
        <is>
          <t>Not as Described</t>
        </is>
      </c>
      <c r="H8405" t="n">
        <v>1</v>
      </c>
      <c r="I8405" t="n">
        <v>855.76</v>
      </c>
    </row>
    <row r="8406">
      <c r="A8406" t="inlineStr">
        <is>
          <t>RET008428</t>
        </is>
      </c>
      <c r="B8406" t="inlineStr">
        <is>
          <t>O053155</t>
        </is>
      </c>
      <c r="C8406" s="25" t="n">
        <v>45985</v>
      </c>
      <c r="D8406" t="inlineStr">
        <is>
          <t>Electronics</t>
        </is>
      </c>
      <c r="E8406" t="inlineStr">
        <is>
          <t>West</t>
        </is>
      </c>
      <c r="F8406" t="inlineStr">
        <is>
          <t>Marketplace</t>
        </is>
      </c>
      <c r="G8406" t="inlineStr">
        <is>
          <t>Defective Product</t>
        </is>
      </c>
      <c r="H8406" t="n">
        <v>1</v>
      </c>
      <c r="I8406" t="n">
        <v>20558.08</v>
      </c>
    </row>
    <row r="8407">
      <c r="A8407" t="inlineStr">
        <is>
          <t>RET008429</t>
        </is>
      </c>
      <c r="B8407" t="inlineStr">
        <is>
          <t>O053164</t>
        </is>
      </c>
      <c r="C8407" s="25" t="n">
        <v>45985</v>
      </c>
      <c r="D8407" t="inlineStr">
        <is>
          <t>Fashion</t>
        </is>
      </c>
      <c r="E8407" t="inlineStr">
        <is>
          <t>Central</t>
        </is>
      </c>
      <c r="F8407" t="inlineStr">
        <is>
          <t>Website</t>
        </is>
      </c>
      <c r="G8407" t="inlineStr">
        <is>
          <t>Changed Mind</t>
        </is>
      </c>
      <c r="H8407" t="n">
        <v>1</v>
      </c>
      <c r="I8407" t="n">
        <v>1653.77</v>
      </c>
    </row>
    <row r="8408">
      <c r="A8408" t="inlineStr">
        <is>
          <t>RET008430</t>
        </is>
      </c>
      <c r="B8408" t="inlineStr">
        <is>
          <t>O053189</t>
        </is>
      </c>
      <c r="C8408" s="25" t="n">
        <v>45985</v>
      </c>
      <c r="D8408" t="inlineStr">
        <is>
          <t>Home &amp; Kitchen</t>
        </is>
      </c>
      <c r="E8408" t="inlineStr">
        <is>
          <t>West</t>
        </is>
      </c>
      <c r="F8408" t="inlineStr">
        <is>
          <t>Marketplace</t>
        </is>
      </c>
      <c r="G8408" t="inlineStr">
        <is>
          <t>Defective Product</t>
        </is>
      </c>
      <c r="H8408" t="n">
        <v>2</v>
      </c>
      <c r="I8408" t="n">
        <v>6010.78</v>
      </c>
    </row>
    <row r="8409">
      <c r="A8409" t="inlineStr">
        <is>
          <t>RET008431</t>
        </is>
      </c>
      <c r="B8409" t="inlineStr">
        <is>
          <t>O053193</t>
        </is>
      </c>
      <c r="C8409" s="25" t="n">
        <v>45985</v>
      </c>
      <c r="D8409" t="inlineStr">
        <is>
          <t>Electronics</t>
        </is>
      </c>
      <c r="E8409" t="inlineStr">
        <is>
          <t>Central</t>
        </is>
      </c>
      <c r="F8409" t="inlineStr">
        <is>
          <t>Mobile App</t>
        </is>
      </c>
      <c r="G8409" t="inlineStr">
        <is>
          <t>Defective Product</t>
        </is>
      </c>
      <c r="H8409" t="n">
        <v>1</v>
      </c>
      <c r="I8409" t="n">
        <v>7299.83</v>
      </c>
    </row>
    <row r="8410">
      <c r="A8410" t="inlineStr">
        <is>
          <t>RET008432</t>
        </is>
      </c>
      <c r="B8410" t="inlineStr">
        <is>
          <t>O053196</t>
        </is>
      </c>
      <c r="C8410" s="25" t="n">
        <v>45985</v>
      </c>
      <c r="D8410" t="inlineStr">
        <is>
          <t>Electronics</t>
        </is>
      </c>
      <c r="E8410" t="inlineStr">
        <is>
          <t>West</t>
        </is>
      </c>
      <c r="F8410" t="inlineStr">
        <is>
          <t>Marketplace</t>
        </is>
      </c>
      <c r="G8410" t="inlineStr">
        <is>
          <t>Defective Product</t>
        </is>
      </c>
      <c r="H8410" t="n">
        <v>2</v>
      </c>
      <c r="I8410" t="n">
        <v>5417.19</v>
      </c>
    </row>
    <row r="8411">
      <c r="A8411" t="inlineStr">
        <is>
          <t>RET008433</t>
        </is>
      </c>
      <c r="B8411" t="inlineStr">
        <is>
          <t>O053198</t>
        </is>
      </c>
      <c r="C8411" s="25" t="n">
        <v>45985</v>
      </c>
      <c r="D8411" t="inlineStr">
        <is>
          <t>Fashion</t>
        </is>
      </c>
      <c r="E8411" t="inlineStr">
        <is>
          <t>South</t>
        </is>
      </c>
      <c r="F8411" t="inlineStr">
        <is>
          <t>Marketplace</t>
        </is>
      </c>
      <c r="G8411" t="inlineStr">
        <is>
          <t>Size/Fit Issue</t>
        </is>
      </c>
      <c r="H8411" t="n">
        <v>1</v>
      </c>
      <c r="I8411" t="n">
        <v>1459.35</v>
      </c>
    </row>
    <row r="8412">
      <c r="A8412" t="inlineStr">
        <is>
          <t>RET008434</t>
        </is>
      </c>
      <c r="B8412" t="inlineStr">
        <is>
          <t>O053213</t>
        </is>
      </c>
      <c r="C8412" s="25" t="n">
        <v>45985</v>
      </c>
      <c r="D8412" t="inlineStr">
        <is>
          <t>Electronics</t>
        </is>
      </c>
      <c r="E8412" t="inlineStr">
        <is>
          <t>East</t>
        </is>
      </c>
      <c r="F8412" t="inlineStr">
        <is>
          <t>Mobile App</t>
        </is>
      </c>
      <c r="G8412" t="inlineStr">
        <is>
          <t>Late Delivery</t>
        </is>
      </c>
      <c r="H8412" t="n">
        <v>1</v>
      </c>
      <c r="I8412" t="n">
        <v>5090.12</v>
      </c>
    </row>
    <row r="8413">
      <c r="A8413" t="inlineStr">
        <is>
          <t>RET008435</t>
        </is>
      </c>
      <c r="B8413" t="inlineStr">
        <is>
          <t>O053235</t>
        </is>
      </c>
      <c r="C8413" s="25" t="n">
        <v>45986</v>
      </c>
      <c r="D8413" t="inlineStr">
        <is>
          <t>Electronics</t>
        </is>
      </c>
      <c r="E8413" t="inlineStr">
        <is>
          <t>East</t>
        </is>
      </c>
      <c r="F8413" t="inlineStr">
        <is>
          <t>Marketplace</t>
        </is>
      </c>
      <c r="G8413" t="inlineStr">
        <is>
          <t>Wrong Item Delivered</t>
        </is>
      </c>
      <c r="H8413" t="n">
        <v>1</v>
      </c>
      <c r="I8413" t="n">
        <v>17005.02</v>
      </c>
    </row>
    <row r="8414">
      <c r="A8414" t="inlineStr">
        <is>
          <t>RET008436</t>
        </is>
      </c>
      <c r="B8414" t="inlineStr">
        <is>
          <t>O053236</t>
        </is>
      </c>
      <c r="C8414" s="25" t="n">
        <v>45986</v>
      </c>
      <c r="D8414" t="inlineStr">
        <is>
          <t>Beauty</t>
        </is>
      </c>
      <c r="E8414" t="inlineStr">
        <is>
          <t>East</t>
        </is>
      </c>
      <c r="F8414" t="inlineStr">
        <is>
          <t>Website</t>
        </is>
      </c>
      <c r="G8414" t="inlineStr">
        <is>
          <t>Wrong Item Delivered</t>
        </is>
      </c>
      <c r="H8414" t="n">
        <v>1</v>
      </c>
      <c r="I8414" t="n">
        <v>293.27</v>
      </c>
    </row>
    <row r="8415">
      <c r="A8415" t="inlineStr">
        <is>
          <t>RET008437</t>
        </is>
      </c>
      <c r="B8415" t="inlineStr">
        <is>
          <t>O053248</t>
        </is>
      </c>
      <c r="C8415" s="25" t="n">
        <v>45986</v>
      </c>
      <c r="D8415" t="inlineStr">
        <is>
          <t>Fashion</t>
        </is>
      </c>
      <c r="E8415" t="inlineStr">
        <is>
          <t>North</t>
        </is>
      </c>
      <c r="F8415" t="inlineStr">
        <is>
          <t>Retail Store</t>
        </is>
      </c>
      <c r="G8415" t="inlineStr">
        <is>
          <t>Size/Fit Issue</t>
        </is>
      </c>
      <c r="H8415" t="n">
        <v>1</v>
      </c>
      <c r="I8415" t="n">
        <v>507.27</v>
      </c>
    </row>
    <row r="8416">
      <c r="A8416" t="inlineStr">
        <is>
          <t>RET008438</t>
        </is>
      </c>
      <c r="B8416" t="inlineStr">
        <is>
          <t>O053255</t>
        </is>
      </c>
      <c r="C8416" s="25" t="n">
        <v>45986</v>
      </c>
      <c r="D8416" t="inlineStr">
        <is>
          <t>Sports</t>
        </is>
      </c>
      <c r="E8416" t="inlineStr">
        <is>
          <t>North</t>
        </is>
      </c>
      <c r="F8416" t="inlineStr">
        <is>
          <t>Website</t>
        </is>
      </c>
      <c r="G8416" t="inlineStr">
        <is>
          <t>Damaged in Transit</t>
        </is>
      </c>
      <c r="H8416" t="n">
        <v>1</v>
      </c>
      <c r="I8416" t="n">
        <v>1791.83</v>
      </c>
    </row>
    <row r="8417">
      <c r="A8417" t="inlineStr">
        <is>
          <t>RET008439</t>
        </is>
      </c>
      <c r="B8417" t="inlineStr">
        <is>
          <t>O053258</t>
        </is>
      </c>
      <c r="C8417" s="25" t="n">
        <v>45986</v>
      </c>
      <c r="D8417" t="inlineStr">
        <is>
          <t>Electronics</t>
        </is>
      </c>
      <c r="E8417" t="inlineStr">
        <is>
          <t>Central</t>
        </is>
      </c>
      <c r="F8417" t="inlineStr">
        <is>
          <t>Marketplace</t>
        </is>
      </c>
      <c r="G8417" t="inlineStr">
        <is>
          <t>Changed Mind</t>
        </is>
      </c>
      <c r="H8417" t="n">
        <v>1</v>
      </c>
      <c r="I8417" t="n">
        <v>15115.58</v>
      </c>
    </row>
    <row r="8418">
      <c r="A8418" t="inlineStr">
        <is>
          <t>RET008440</t>
        </is>
      </c>
      <c r="B8418" t="inlineStr">
        <is>
          <t>O053263</t>
        </is>
      </c>
      <c r="C8418" s="25" t="n">
        <v>45986</v>
      </c>
      <c r="D8418" t="inlineStr">
        <is>
          <t>Electronics</t>
        </is>
      </c>
      <c r="E8418" t="inlineStr">
        <is>
          <t>West</t>
        </is>
      </c>
      <c r="F8418" t="inlineStr">
        <is>
          <t>Marketplace</t>
        </is>
      </c>
      <c r="G8418" t="inlineStr">
        <is>
          <t>Not as Described</t>
        </is>
      </c>
      <c r="H8418" t="n">
        <v>2</v>
      </c>
      <c r="I8418" t="n">
        <v>3988.19</v>
      </c>
    </row>
    <row r="8419">
      <c r="A8419" t="inlineStr">
        <is>
          <t>RET008441</t>
        </is>
      </c>
      <c r="B8419" t="inlineStr">
        <is>
          <t>O053265</t>
        </is>
      </c>
      <c r="C8419" s="25" t="n">
        <v>45986</v>
      </c>
      <c r="D8419" t="inlineStr">
        <is>
          <t>Electronics</t>
        </is>
      </c>
      <c r="E8419" t="inlineStr">
        <is>
          <t>South</t>
        </is>
      </c>
      <c r="F8419" t="inlineStr">
        <is>
          <t>Marketplace</t>
        </is>
      </c>
      <c r="G8419" t="inlineStr">
        <is>
          <t>Defective Product</t>
        </is>
      </c>
      <c r="H8419" t="n">
        <v>1</v>
      </c>
      <c r="I8419" t="n">
        <v>7812.61</v>
      </c>
    </row>
    <row r="8420">
      <c r="A8420" t="inlineStr">
        <is>
          <t>RET008442</t>
        </is>
      </c>
      <c r="B8420" t="inlineStr">
        <is>
          <t>O053273</t>
        </is>
      </c>
      <c r="C8420" s="25" t="n">
        <v>45986</v>
      </c>
      <c r="D8420" t="inlineStr">
        <is>
          <t>Grocery</t>
        </is>
      </c>
      <c r="E8420" t="inlineStr">
        <is>
          <t>West</t>
        </is>
      </c>
      <c r="F8420" t="inlineStr">
        <is>
          <t>Retail Store</t>
        </is>
      </c>
      <c r="G8420" t="inlineStr">
        <is>
          <t>Size/Fit Issue</t>
        </is>
      </c>
      <c r="H8420" t="n">
        <v>2</v>
      </c>
      <c r="I8420" t="n">
        <v>698.9299999999999</v>
      </c>
    </row>
    <row r="8421">
      <c r="A8421" t="inlineStr">
        <is>
          <t>RET008443</t>
        </is>
      </c>
      <c r="B8421" t="inlineStr">
        <is>
          <t>O053281</t>
        </is>
      </c>
      <c r="C8421" s="25" t="n">
        <v>45986</v>
      </c>
      <c r="D8421" t="inlineStr">
        <is>
          <t>Fashion</t>
        </is>
      </c>
      <c r="E8421" t="inlineStr">
        <is>
          <t>Central</t>
        </is>
      </c>
      <c r="F8421" t="inlineStr">
        <is>
          <t>Mobile App</t>
        </is>
      </c>
      <c r="G8421" t="inlineStr">
        <is>
          <t>Wrong Item Delivered</t>
        </is>
      </c>
      <c r="H8421" t="n">
        <v>1</v>
      </c>
      <c r="I8421" t="n">
        <v>2380.22</v>
      </c>
    </row>
    <row r="8422">
      <c r="A8422" t="inlineStr">
        <is>
          <t>RET008444</t>
        </is>
      </c>
      <c r="B8422" t="inlineStr">
        <is>
          <t>O053281</t>
        </is>
      </c>
      <c r="C8422" s="25" t="n">
        <v>45986</v>
      </c>
      <c r="D8422" t="inlineStr">
        <is>
          <t>Sports</t>
        </is>
      </c>
      <c r="E8422" t="inlineStr">
        <is>
          <t>Central</t>
        </is>
      </c>
      <c r="F8422" t="inlineStr">
        <is>
          <t>Mobile App</t>
        </is>
      </c>
      <c r="G8422" t="inlineStr">
        <is>
          <t>Damaged in Transit</t>
        </is>
      </c>
      <c r="H8422" t="n">
        <v>1</v>
      </c>
      <c r="I8422" t="n">
        <v>964.41</v>
      </c>
    </row>
    <row r="8423">
      <c r="A8423" t="inlineStr">
        <is>
          <t>RET008445</t>
        </is>
      </c>
      <c r="B8423" t="inlineStr">
        <is>
          <t>O053289</t>
        </is>
      </c>
      <c r="C8423" s="25" t="n">
        <v>45986</v>
      </c>
      <c r="D8423" t="inlineStr">
        <is>
          <t>Home &amp; Kitchen</t>
        </is>
      </c>
      <c r="E8423" t="inlineStr">
        <is>
          <t>West</t>
        </is>
      </c>
      <c r="F8423" t="inlineStr">
        <is>
          <t>Mobile App</t>
        </is>
      </c>
      <c r="G8423" t="inlineStr">
        <is>
          <t>Not as Described</t>
        </is>
      </c>
      <c r="H8423" t="n">
        <v>1</v>
      </c>
      <c r="I8423" t="n">
        <v>3018.96</v>
      </c>
    </row>
    <row r="8424">
      <c r="A8424" t="inlineStr">
        <is>
          <t>RET008446</t>
        </is>
      </c>
      <c r="B8424" t="inlineStr">
        <is>
          <t>O053291</t>
        </is>
      </c>
      <c r="C8424" s="25" t="n">
        <v>45986</v>
      </c>
      <c r="D8424" t="inlineStr">
        <is>
          <t>Electronics</t>
        </is>
      </c>
      <c r="E8424" t="inlineStr">
        <is>
          <t>West</t>
        </is>
      </c>
      <c r="F8424" t="inlineStr">
        <is>
          <t>Marketplace</t>
        </is>
      </c>
      <c r="G8424" t="inlineStr">
        <is>
          <t>Damaged in Transit</t>
        </is>
      </c>
      <c r="H8424" t="n">
        <v>2</v>
      </c>
      <c r="I8424" t="n">
        <v>20479.23</v>
      </c>
    </row>
    <row r="8425">
      <c r="A8425" t="inlineStr">
        <is>
          <t>RET008447</t>
        </is>
      </c>
      <c r="B8425" t="inlineStr">
        <is>
          <t>O053293</t>
        </is>
      </c>
      <c r="C8425" s="25" t="n">
        <v>45986</v>
      </c>
      <c r="D8425" t="inlineStr">
        <is>
          <t>Fashion</t>
        </is>
      </c>
      <c r="E8425" t="inlineStr">
        <is>
          <t>South</t>
        </is>
      </c>
      <c r="F8425" t="inlineStr">
        <is>
          <t>Website</t>
        </is>
      </c>
      <c r="G8425" t="inlineStr">
        <is>
          <t>Damaged in Transit</t>
        </is>
      </c>
      <c r="H8425" t="n">
        <v>1</v>
      </c>
      <c r="I8425" t="n">
        <v>1488.39</v>
      </c>
    </row>
    <row r="8426">
      <c r="A8426" t="inlineStr">
        <is>
          <t>RET008448</t>
        </is>
      </c>
      <c r="B8426" t="inlineStr">
        <is>
          <t>O053311</t>
        </is>
      </c>
      <c r="C8426" s="25" t="n">
        <v>45987</v>
      </c>
      <c r="D8426" t="inlineStr">
        <is>
          <t>Fashion</t>
        </is>
      </c>
      <c r="E8426" t="inlineStr">
        <is>
          <t>East</t>
        </is>
      </c>
      <c r="F8426" t="inlineStr">
        <is>
          <t>Mobile App</t>
        </is>
      </c>
      <c r="G8426" t="inlineStr">
        <is>
          <t>Size/Fit Issue</t>
        </is>
      </c>
      <c r="H8426" t="n">
        <v>1</v>
      </c>
      <c r="I8426" t="n">
        <v>1185.06</v>
      </c>
    </row>
    <row r="8427">
      <c r="A8427" t="inlineStr">
        <is>
          <t>RET008449</t>
        </is>
      </c>
      <c r="B8427" t="inlineStr">
        <is>
          <t>O053319</t>
        </is>
      </c>
      <c r="C8427" s="25" t="n">
        <v>45987</v>
      </c>
      <c r="D8427" t="inlineStr">
        <is>
          <t>Fashion</t>
        </is>
      </c>
      <c r="E8427" t="inlineStr">
        <is>
          <t>South</t>
        </is>
      </c>
      <c r="F8427" t="inlineStr">
        <is>
          <t>Website</t>
        </is>
      </c>
      <c r="G8427" t="inlineStr">
        <is>
          <t>Not as Described</t>
        </is>
      </c>
      <c r="H8427" t="n">
        <v>1</v>
      </c>
      <c r="I8427" t="n">
        <v>1591.63</v>
      </c>
    </row>
    <row r="8428">
      <c r="A8428" t="inlineStr">
        <is>
          <t>RET008450</t>
        </is>
      </c>
      <c r="B8428" t="inlineStr">
        <is>
          <t>O053343</t>
        </is>
      </c>
      <c r="C8428" s="25" t="n">
        <v>45987</v>
      </c>
      <c r="D8428" t="inlineStr">
        <is>
          <t>Fashion</t>
        </is>
      </c>
      <c r="E8428" t="inlineStr">
        <is>
          <t>East</t>
        </is>
      </c>
      <c r="F8428" t="inlineStr">
        <is>
          <t>Website</t>
        </is>
      </c>
      <c r="G8428" t="inlineStr">
        <is>
          <t>Size/Fit Issue</t>
        </is>
      </c>
      <c r="H8428" t="n">
        <v>1</v>
      </c>
      <c r="I8428" t="n">
        <v>1185.06</v>
      </c>
    </row>
    <row r="8429">
      <c r="A8429" t="inlineStr">
        <is>
          <t>RET008451</t>
        </is>
      </c>
      <c r="B8429" t="inlineStr">
        <is>
          <t>O053359</t>
        </is>
      </c>
      <c r="C8429" s="25" t="n">
        <v>45987</v>
      </c>
      <c r="D8429" t="inlineStr">
        <is>
          <t>Fashion</t>
        </is>
      </c>
      <c r="E8429" t="inlineStr">
        <is>
          <t>North</t>
        </is>
      </c>
      <c r="F8429" t="inlineStr">
        <is>
          <t>Mobile App</t>
        </is>
      </c>
      <c r="G8429" t="inlineStr">
        <is>
          <t>Wrong Item Delivered</t>
        </is>
      </c>
      <c r="H8429" t="n">
        <v>1</v>
      </c>
      <c r="I8429" t="n">
        <v>3727.3</v>
      </c>
    </row>
    <row r="8430">
      <c r="A8430" t="inlineStr">
        <is>
          <t>RET008452</t>
        </is>
      </c>
      <c r="B8430" t="inlineStr">
        <is>
          <t>O053382</t>
        </is>
      </c>
      <c r="C8430" s="25" t="n">
        <v>45987</v>
      </c>
      <c r="D8430" t="inlineStr">
        <is>
          <t>Electronics</t>
        </is>
      </c>
      <c r="E8430" t="inlineStr">
        <is>
          <t>East</t>
        </is>
      </c>
      <c r="F8430" t="inlineStr">
        <is>
          <t>Marketplace</t>
        </is>
      </c>
      <c r="G8430" t="inlineStr">
        <is>
          <t>Defective Product</t>
        </is>
      </c>
      <c r="H8430" t="n">
        <v>1</v>
      </c>
      <c r="I8430" t="n">
        <v>28086.12</v>
      </c>
    </row>
    <row r="8431">
      <c r="A8431" t="inlineStr">
        <is>
          <t>RET008453</t>
        </is>
      </c>
      <c r="B8431" t="inlineStr">
        <is>
          <t>O053384</t>
        </is>
      </c>
      <c r="C8431" s="25" t="n">
        <v>45987</v>
      </c>
      <c r="D8431" t="inlineStr">
        <is>
          <t>Fashion</t>
        </is>
      </c>
      <c r="E8431" t="inlineStr">
        <is>
          <t>North</t>
        </is>
      </c>
      <c r="F8431" t="inlineStr">
        <is>
          <t>Mobile App</t>
        </is>
      </c>
      <c r="G8431" t="inlineStr">
        <is>
          <t>Changed Mind</t>
        </is>
      </c>
      <c r="H8431" t="n">
        <v>1</v>
      </c>
      <c r="I8431" t="n">
        <v>501</v>
      </c>
    </row>
    <row r="8432">
      <c r="A8432" t="inlineStr">
        <is>
          <t>RET008454</t>
        </is>
      </c>
      <c r="B8432" t="inlineStr">
        <is>
          <t>O053391</t>
        </is>
      </c>
      <c r="C8432" s="25" t="n">
        <v>45988</v>
      </c>
      <c r="D8432" t="inlineStr">
        <is>
          <t>Electronics</t>
        </is>
      </c>
      <c r="E8432" t="inlineStr">
        <is>
          <t>East</t>
        </is>
      </c>
      <c r="F8432" t="inlineStr">
        <is>
          <t>Retail Store</t>
        </is>
      </c>
      <c r="G8432" t="inlineStr">
        <is>
          <t>Defective Product</t>
        </is>
      </c>
      <c r="H8432" t="n">
        <v>1</v>
      </c>
      <c r="I8432" t="n">
        <v>20558.08</v>
      </c>
    </row>
    <row r="8433">
      <c r="A8433" t="inlineStr">
        <is>
          <t>RET008455</t>
        </is>
      </c>
      <c r="B8433" t="inlineStr">
        <is>
          <t>O053397</t>
        </is>
      </c>
      <c r="C8433" s="25" t="n">
        <v>45988</v>
      </c>
      <c r="D8433" t="inlineStr">
        <is>
          <t>Fashion</t>
        </is>
      </c>
      <c r="E8433" t="inlineStr">
        <is>
          <t>East</t>
        </is>
      </c>
      <c r="F8433" t="inlineStr">
        <is>
          <t>Marketplace</t>
        </is>
      </c>
      <c r="G8433" t="inlineStr">
        <is>
          <t>Changed Mind</t>
        </is>
      </c>
      <c r="H8433" t="n">
        <v>1</v>
      </c>
      <c r="I8433" t="n">
        <v>6404.26</v>
      </c>
    </row>
    <row r="8434">
      <c r="A8434" t="inlineStr">
        <is>
          <t>RET008456</t>
        </is>
      </c>
      <c r="B8434" t="inlineStr">
        <is>
          <t>O053399</t>
        </is>
      </c>
      <c r="C8434" s="25" t="n">
        <v>45988</v>
      </c>
      <c r="D8434" t="inlineStr">
        <is>
          <t>Fashion</t>
        </is>
      </c>
      <c r="E8434" t="inlineStr">
        <is>
          <t>West</t>
        </is>
      </c>
      <c r="F8434" t="inlineStr">
        <is>
          <t>Mobile App</t>
        </is>
      </c>
      <c r="G8434" t="inlineStr">
        <is>
          <t>Changed Mind</t>
        </is>
      </c>
      <c r="H8434" t="n">
        <v>1</v>
      </c>
      <c r="I8434" t="n">
        <v>3520.23</v>
      </c>
    </row>
    <row r="8435">
      <c r="A8435" t="inlineStr">
        <is>
          <t>RET008457</t>
        </is>
      </c>
      <c r="B8435" t="inlineStr">
        <is>
          <t>O053402</t>
        </is>
      </c>
      <c r="C8435" s="25" t="n">
        <v>45988</v>
      </c>
      <c r="D8435" t="inlineStr">
        <is>
          <t>Fashion</t>
        </is>
      </c>
      <c r="E8435" t="inlineStr">
        <is>
          <t>East</t>
        </is>
      </c>
      <c r="F8435" t="inlineStr">
        <is>
          <t>Website</t>
        </is>
      </c>
      <c r="G8435" t="inlineStr">
        <is>
          <t>Not as Described</t>
        </is>
      </c>
      <c r="H8435" t="n">
        <v>1</v>
      </c>
      <c r="I8435" t="n">
        <v>706.99</v>
      </c>
    </row>
    <row r="8436">
      <c r="A8436" t="inlineStr">
        <is>
          <t>RET008458</t>
        </is>
      </c>
      <c r="B8436" t="inlineStr">
        <is>
          <t>O053405</t>
        </is>
      </c>
      <c r="C8436" s="25" t="n">
        <v>45988</v>
      </c>
      <c r="D8436" t="inlineStr">
        <is>
          <t>Fashion</t>
        </is>
      </c>
      <c r="E8436" t="inlineStr">
        <is>
          <t>East</t>
        </is>
      </c>
      <c r="F8436" t="inlineStr">
        <is>
          <t>Marketplace</t>
        </is>
      </c>
      <c r="G8436" t="inlineStr">
        <is>
          <t>Not as Described</t>
        </is>
      </c>
      <c r="H8436" t="n">
        <v>1</v>
      </c>
      <c r="I8436" t="n">
        <v>1184.57</v>
      </c>
    </row>
    <row r="8437">
      <c r="A8437" t="inlineStr">
        <is>
          <t>RET008459</t>
        </is>
      </c>
      <c r="B8437" t="inlineStr">
        <is>
          <t>O053411</t>
        </is>
      </c>
      <c r="C8437" s="25" t="n">
        <v>45988</v>
      </c>
      <c r="D8437" t="inlineStr">
        <is>
          <t>Fashion</t>
        </is>
      </c>
      <c r="E8437" t="inlineStr">
        <is>
          <t>North</t>
        </is>
      </c>
      <c r="F8437" t="inlineStr">
        <is>
          <t>Retail Store</t>
        </is>
      </c>
      <c r="G8437" t="inlineStr">
        <is>
          <t>Late Delivery</t>
        </is>
      </c>
      <c r="H8437" t="n">
        <v>2</v>
      </c>
      <c r="I8437" t="n">
        <v>2057.53</v>
      </c>
    </row>
    <row r="8438">
      <c r="A8438" t="inlineStr">
        <is>
          <t>RET008460</t>
        </is>
      </c>
      <c r="B8438" t="inlineStr">
        <is>
          <t>O053435</t>
        </is>
      </c>
      <c r="C8438" s="25" t="n">
        <v>45988</v>
      </c>
      <c r="D8438" t="inlineStr">
        <is>
          <t>Electronics</t>
        </is>
      </c>
      <c r="E8438" t="inlineStr">
        <is>
          <t>West</t>
        </is>
      </c>
      <c r="F8438" t="inlineStr">
        <is>
          <t>Website</t>
        </is>
      </c>
      <c r="G8438" t="inlineStr">
        <is>
          <t>Changed Mind</t>
        </is>
      </c>
      <c r="H8438" t="n">
        <v>1</v>
      </c>
      <c r="I8438" t="n">
        <v>8181.38</v>
      </c>
    </row>
    <row r="8439">
      <c r="A8439" t="inlineStr">
        <is>
          <t>RET008461</t>
        </is>
      </c>
      <c r="B8439" t="inlineStr">
        <is>
          <t>O053441</t>
        </is>
      </c>
      <c r="C8439" s="25" t="n">
        <v>45988</v>
      </c>
      <c r="D8439" t="inlineStr">
        <is>
          <t>Electronics</t>
        </is>
      </c>
      <c r="E8439" t="inlineStr">
        <is>
          <t>South</t>
        </is>
      </c>
      <c r="F8439" t="inlineStr">
        <is>
          <t>Mobile App</t>
        </is>
      </c>
      <c r="G8439" t="inlineStr">
        <is>
          <t>Defective Product</t>
        </is>
      </c>
      <c r="H8439" t="n">
        <v>1</v>
      </c>
      <c r="I8439" t="n">
        <v>1386.12</v>
      </c>
    </row>
    <row r="8440">
      <c r="A8440" t="inlineStr">
        <is>
          <t>RET008462</t>
        </is>
      </c>
      <c r="B8440" t="inlineStr">
        <is>
          <t>O053453</t>
        </is>
      </c>
      <c r="C8440" s="25" t="n">
        <v>45988</v>
      </c>
      <c r="D8440" t="inlineStr">
        <is>
          <t>Sports</t>
        </is>
      </c>
      <c r="E8440" t="inlineStr">
        <is>
          <t>North</t>
        </is>
      </c>
      <c r="F8440" t="inlineStr">
        <is>
          <t>Website</t>
        </is>
      </c>
      <c r="G8440" t="inlineStr">
        <is>
          <t>Late Delivery</t>
        </is>
      </c>
      <c r="H8440" t="n">
        <v>1</v>
      </c>
      <c r="I8440" t="n">
        <v>6748.37</v>
      </c>
    </row>
    <row r="8441">
      <c r="A8441" t="inlineStr">
        <is>
          <t>RET008463</t>
        </is>
      </c>
      <c r="B8441" t="inlineStr">
        <is>
          <t>O053457</t>
        </is>
      </c>
      <c r="C8441" s="25" t="n">
        <v>45988</v>
      </c>
      <c r="D8441" t="inlineStr">
        <is>
          <t>Electronics</t>
        </is>
      </c>
      <c r="E8441" t="inlineStr">
        <is>
          <t>East</t>
        </is>
      </c>
      <c r="F8441" t="inlineStr">
        <is>
          <t>Mobile App</t>
        </is>
      </c>
      <c r="G8441" t="inlineStr">
        <is>
          <t>Changed Mind</t>
        </is>
      </c>
      <c r="H8441" t="n">
        <v>1</v>
      </c>
      <c r="I8441" t="n">
        <v>12851.73</v>
      </c>
    </row>
    <row r="8442">
      <c r="A8442" t="inlineStr">
        <is>
          <t>RET008464</t>
        </is>
      </c>
      <c r="B8442" t="inlineStr">
        <is>
          <t>O053472</t>
        </is>
      </c>
      <c r="C8442" s="25" t="n">
        <v>45988</v>
      </c>
      <c r="D8442" t="inlineStr">
        <is>
          <t>Beauty</t>
        </is>
      </c>
      <c r="E8442" t="inlineStr">
        <is>
          <t>West</t>
        </is>
      </c>
      <c r="F8442" t="inlineStr">
        <is>
          <t>Marketplace</t>
        </is>
      </c>
      <c r="G8442" t="inlineStr">
        <is>
          <t>Changed Mind</t>
        </is>
      </c>
      <c r="H8442" t="n">
        <v>1</v>
      </c>
      <c r="I8442" t="n">
        <v>371.21</v>
      </c>
    </row>
    <row r="8443">
      <c r="A8443" t="inlineStr">
        <is>
          <t>RET008465</t>
        </is>
      </c>
      <c r="B8443" t="inlineStr">
        <is>
          <t>O053476</t>
        </is>
      </c>
      <c r="C8443" s="25" t="n">
        <v>45988</v>
      </c>
      <c r="D8443" t="inlineStr">
        <is>
          <t>Sports</t>
        </is>
      </c>
      <c r="E8443" t="inlineStr">
        <is>
          <t>East</t>
        </is>
      </c>
      <c r="F8443" t="inlineStr">
        <is>
          <t>Marketplace</t>
        </is>
      </c>
      <c r="G8443" t="inlineStr">
        <is>
          <t>Defective Product</t>
        </is>
      </c>
      <c r="H8443" t="n">
        <v>1</v>
      </c>
      <c r="I8443" t="n">
        <v>716.1799999999999</v>
      </c>
    </row>
    <row r="8444">
      <c r="A8444" t="inlineStr">
        <is>
          <t>RET008466</t>
        </is>
      </c>
      <c r="B8444" t="inlineStr">
        <is>
          <t>O053485</t>
        </is>
      </c>
      <c r="C8444" s="25" t="n">
        <v>45989</v>
      </c>
      <c r="D8444" t="inlineStr">
        <is>
          <t>Home &amp; Kitchen</t>
        </is>
      </c>
      <c r="E8444" t="inlineStr">
        <is>
          <t>East</t>
        </is>
      </c>
      <c r="F8444" t="inlineStr">
        <is>
          <t>Website</t>
        </is>
      </c>
      <c r="G8444" t="inlineStr">
        <is>
          <t>Not as Described</t>
        </is>
      </c>
      <c r="H8444" t="n">
        <v>2</v>
      </c>
      <c r="I8444" t="n">
        <v>2451.12</v>
      </c>
    </row>
    <row r="8445">
      <c r="A8445" t="inlineStr">
        <is>
          <t>RET008467</t>
        </is>
      </c>
      <c r="B8445" t="inlineStr">
        <is>
          <t>O053497</t>
        </is>
      </c>
      <c r="C8445" s="25" t="n">
        <v>45989</v>
      </c>
      <c r="D8445" t="inlineStr">
        <is>
          <t>Electronics</t>
        </is>
      </c>
      <c r="E8445" t="inlineStr">
        <is>
          <t>Central</t>
        </is>
      </c>
      <c r="F8445" t="inlineStr">
        <is>
          <t>Mobile App</t>
        </is>
      </c>
      <c r="G8445" t="inlineStr">
        <is>
          <t>Defective Product</t>
        </is>
      </c>
      <c r="H8445" t="n">
        <v>1</v>
      </c>
      <c r="I8445" t="n">
        <v>4163.78</v>
      </c>
    </row>
    <row r="8446">
      <c r="A8446" t="inlineStr">
        <is>
          <t>RET008468</t>
        </is>
      </c>
      <c r="B8446" t="inlineStr">
        <is>
          <t>O053498</t>
        </is>
      </c>
      <c r="C8446" s="25" t="n">
        <v>45989</v>
      </c>
      <c r="D8446" t="inlineStr">
        <is>
          <t>Fashion</t>
        </is>
      </c>
      <c r="E8446" t="inlineStr">
        <is>
          <t>North</t>
        </is>
      </c>
      <c r="F8446" t="inlineStr">
        <is>
          <t>Marketplace</t>
        </is>
      </c>
      <c r="G8446" t="inlineStr">
        <is>
          <t>Late Delivery</t>
        </is>
      </c>
      <c r="H8446" t="n">
        <v>1</v>
      </c>
      <c r="I8446" t="n">
        <v>909.25</v>
      </c>
    </row>
    <row r="8447">
      <c r="A8447" t="inlineStr">
        <is>
          <t>RET008469</t>
        </is>
      </c>
      <c r="B8447" t="inlineStr">
        <is>
          <t>O053503</t>
        </is>
      </c>
      <c r="C8447" s="25" t="n">
        <v>45989</v>
      </c>
      <c r="D8447" t="inlineStr">
        <is>
          <t>Fashion</t>
        </is>
      </c>
      <c r="E8447" t="inlineStr">
        <is>
          <t>East</t>
        </is>
      </c>
      <c r="F8447" t="inlineStr">
        <is>
          <t>Website</t>
        </is>
      </c>
      <c r="G8447" t="inlineStr">
        <is>
          <t>Size/Fit Issue</t>
        </is>
      </c>
      <c r="H8447" t="n">
        <v>1</v>
      </c>
      <c r="I8447" t="n">
        <v>1185.06</v>
      </c>
    </row>
    <row r="8448">
      <c r="A8448" t="inlineStr">
        <is>
          <t>RET008470</t>
        </is>
      </c>
      <c r="B8448" t="inlineStr">
        <is>
          <t>O053506</t>
        </is>
      </c>
      <c r="C8448" s="25" t="n">
        <v>45989</v>
      </c>
      <c r="D8448" t="inlineStr">
        <is>
          <t>Fashion</t>
        </is>
      </c>
      <c r="E8448" t="inlineStr">
        <is>
          <t>Central</t>
        </is>
      </c>
      <c r="F8448" t="inlineStr">
        <is>
          <t>Mobile App</t>
        </is>
      </c>
      <c r="G8448" t="inlineStr">
        <is>
          <t>Size/Fit Issue</t>
        </is>
      </c>
      <c r="H8448" t="n">
        <v>1</v>
      </c>
      <c r="I8448" t="n">
        <v>894.59</v>
      </c>
    </row>
    <row r="8449">
      <c r="A8449" t="inlineStr">
        <is>
          <t>RET008471</t>
        </is>
      </c>
      <c r="B8449" t="inlineStr">
        <is>
          <t>O053507</t>
        </is>
      </c>
      <c r="C8449" s="25" t="n">
        <v>45989</v>
      </c>
      <c r="D8449" t="inlineStr">
        <is>
          <t>Fashion</t>
        </is>
      </c>
      <c r="E8449" t="inlineStr">
        <is>
          <t>West</t>
        </is>
      </c>
      <c r="F8449" t="inlineStr">
        <is>
          <t>Website</t>
        </is>
      </c>
      <c r="G8449" t="inlineStr">
        <is>
          <t>Size/Fit Issue</t>
        </is>
      </c>
      <c r="H8449" t="n">
        <v>1</v>
      </c>
      <c r="I8449" t="n">
        <v>1673.34</v>
      </c>
    </row>
    <row r="8450">
      <c r="A8450" t="inlineStr">
        <is>
          <t>RET008472</t>
        </is>
      </c>
      <c r="B8450" t="inlineStr">
        <is>
          <t>O053510</t>
        </is>
      </c>
      <c r="C8450" s="25" t="n">
        <v>45989</v>
      </c>
      <c r="D8450" t="inlineStr">
        <is>
          <t>Electronics</t>
        </is>
      </c>
      <c r="E8450" t="inlineStr">
        <is>
          <t>North</t>
        </is>
      </c>
      <c r="F8450" t="inlineStr">
        <is>
          <t>Marketplace</t>
        </is>
      </c>
      <c r="G8450" t="inlineStr">
        <is>
          <t>Damaged in Transit</t>
        </is>
      </c>
      <c r="H8450" t="n">
        <v>1</v>
      </c>
      <c r="I8450" t="n">
        <v>3844.11</v>
      </c>
    </row>
    <row r="8451">
      <c r="A8451" t="inlineStr">
        <is>
          <t>RET008473</t>
        </is>
      </c>
      <c r="B8451" t="inlineStr">
        <is>
          <t>O053518</t>
        </is>
      </c>
      <c r="C8451" s="25" t="n">
        <v>45989</v>
      </c>
      <c r="D8451" t="inlineStr">
        <is>
          <t>Fashion</t>
        </is>
      </c>
      <c r="E8451" t="inlineStr">
        <is>
          <t>North</t>
        </is>
      </c>
      <c r="F8451" t="inlineStr">
        <is>
          <t>Mobile App</t>
        </is>
      </c>
      <c r="G8451" t="inlineStr">
        <is>
          <t>Size/Fit Issue</t>
        </is>
      </c>
      <c r="H8451" t="n">
        <v>1</v>
      </c>
      <c r="I8451" t="n">
        <v>495.48</v>
      </c>
    </row>
    <row r="8452">
      <c r="A8452" t="inlineStr">
        <is>
          <t>RET008474</t>
        </is>
      </c>
      <c r="B8452" t="inlineStr">
        <is>
          <t>O053519</t>
        </is>
      </c>
      <c r="C8452" s="25" t="n">
        <v>45989</v>
      </c>
      <c r="D8452" t="inlineStr">
        <is>
          <t>Electronics</t>
        </is>
      </c>
      <c r="E8452" t="inlineStr">
        <is>
          <t>South</t>
        </is>
      </c>
      <c r="F8452" t="inlineStr">
        <is>
          <t>Marketplace</t>
        </is>
      </c>
      <c r="G8452" t="inlineStr">
        <is>
          <t>Damaged in Transit</t>
        </is>
      </c>
      <c r="H8452" t="n">
        <v>1</v>
      </c>
      <c r="I8452" t="n">
        <v>1240.22</v>
      </c>
    </row>
    <row r="8453">
      <c r="A8453" t="inlineStr">
        <is>
          <t>RET008475</t>
        </is>
      </c>
      <c r="B8453" t="inlineStr">
        <is>
          <t>O053534</t>
        </is>
      </c>
      <c r="C8453" s="25" t="n">
        <v>45989</v>
      </c>
      <c r="D8453" t="inlineStr">
        <is>
          <t>Books</t>
        </is>
      </c>
      <c r="E8453" t="inlineStr">
        <is>
          <t>South</t>
        </is>
      </c>
      <c r="F8453" t="inlineStr">
        <is>
          <t>Marketplace</t>
        </is>
      </c>
      <c r="G8453" t="inlineStr">
        <is>
          <t>Size/Fit Issue</t>
        </is>
      </c>
      <c r="H8453" t="n">
        <v>1</v>
      </c>
      <c r="I8453" t="n">
        <v>440.43</v>
      </c>
    </row>
    <row r="8454">
      <c r="A8454" t="inlineStr">
        <is>
          <t>RET008476</t>
        </is>
      </c>
      <c r="B8454" t="inlineStr">
        <is>
          <t>O053538</t>
        </is>
      </c>
      <c r="C8454" s="25" t="n">
        <v>45989</v>
      </c>
      <c r="D8454" t="inlineStr">
        <is>
          <t>Fashion</t>
        </is>
      </c>
      <c r="E8454" t="inlineStr">
        <is>
          <t>South</t>
        </is>
      </c>
      <c r="F8454" t="inlineStr">
        <is>
          <t>Marketplace</t>
        </is>
      </c>
      <c r="G8454" t="inlineStr">
        <is>
          <t>Late Delivery</t>
        </is>
      </c>
      <c r="H8454" t="n">
        <v>1</v>
      </c>
      <c r="I8454" t="n">
        <v>623.8200000000001</v>
      </c>
    </row>
    <row r="8455">
      <c r="A8455" t="inlineStr">
        <is>
          <t>RET008477</t>
        </is>
      </c>
      <c r="B8455" t="inlineStr">
        <is>
          <t>O053540</t>
        </is>
      </c>
      <c r="C8455" s="25" t="n">
        <v>45989</v>
      </c>
      <c r="D8455" t="inlineStr">
        <is>
          <t>Books</t>
        </is>
      </c>
      <c r="E8455" t="inlineStr">
        <is>
          <t>Central</t>
        </is>
      </c>
      <c r="F8455" t="inlineStr">
        <is>
          <t>Website</t>
        </is>
      </c>
      <c r="G8455" t="inlineStr">
        <is>
          <t>Wrong Item Delivered</t>
        </is>
      </c>
      <c r="H8455" t="n">
        <v>1</v>
      </c>
      <c r="I8455" t="n">
        <v>320.86</v>
      </c>
    </row>
    <row r="8456">
      <c r="A8456" t="inlineStr">
        <is>
          <t>RET008478</t>
        </is>
      </c>
      <c r="B8456" t="inlineStr">
        <is>
          <t>O053558</t>
        </is>
      </c>
      <c r="C8456" s="25" t="n">
        <v>45989</v>
      </c>
      <c r="D8456" t="inlineStr">
        <is>
          <t>Books</t>
        </is>
      </c>
      <c r="E8456" t="inlineStr">
        <is>
          <t>West</t>
        </is>
      </c>
      <c r="F8456" t="inlineStr">
        <is>
          <t>Mobile App</t>
        </is>
      </c>
      <c r="G8456" t="inlineStr">
        <is>
          <t>Defective Product</t>
        </is>
      </c>
      <c r="H8456" t="n">
        <v>2</v>
      </c>
      <c r="I8456" t="n">
        <v>972.6799999999999</v>
      </c>
    </row>
    <row r="8457">
      <c r="A8457" t="inlineStr">
        <is>
          <t>RET008479</t>
        </is>
      </c>
      <c r="B8457" t="inlineStr">
        <is>
          <t>O053562</t>
        </is>
      </c>
      <c r="C8457" s="25" t="n">
        <v>45989</v>
      </c>
      <c r="D8457" t="inlineStr">
        <is>
          <t>Fashion</t>
        </is>
      </c>
      <c r="E8457" t="inlineStr">
        <is>
          <t>West</t>
        </is>
      </c>
      <c r="F8457" t="inlineStr">
        <is>
          <t>Mobile App</t>
        </is>
      </c>
      <c r="G8457" t="inlineStr">
        <is>
          <t>Size/Fit Issue</t>
        </is>
      </c>
      <c r="H8457" t="n">
        <v>1</v>
      </c>
      <c r="I8457" t="n">
        <v>1571.08</v>
      </c>
    </row>
    <row r="8458">
      <c r="A8458" t="inlineStr">
        <is>
          <t>RET008480</t>
        </is>
      </c>
      <c r="B8458" t="inlineStr">
        <is>
          <t>O053572</t>
        </is>
      </c>
      <c r="C8458" s="25" t="n">
        <v>45990</v>
      </c>
      <c r="D8458" t="inlineStr">
        <is>
          <t>Fashion</t>
        </is>
      </c>
      <c r="E8458" t="inlineStr">
        <is>
          <t>South</t>
        </is>
      </c>
      <c r="F8458" t="inlineStr">
        <is>
          <t>Mobile App</t>
        </is>
      </c>
      <c r="G8458" t="inlineStr">
        <is>
          <t>Not as Described</t>
        </is>
      </c>
      <c r="H8458" t="n">
        <v>1</v>
      </c>
      <c r="I8458" t="n">
        <v>1571.08</v>
      </c>
    </row>
    <row r="8459">
      <c r="A8459" t="inlineStr">
        <is>
          <t>RET008481</t>
        </is>
      </c>
      <c r="B8459" t="inlineStr">
        <is>
          <t>O053577</t>
        </is>
      </c>
      <c r="C8459" s="25" t="n">
        <v>45990</v>
      </c>
      <c r="D8459" t="inlineStr">
        <is>
          <t>Sports</t>
        </is>
      </c>
      <c r="E8459" t="inlineStr">
        <is>
          <t>North</t>
        </is>
      </c>
      <c r="F8459" t="inlineStr">
        <is>
          <t>Mobile App</t>
        </is>
      </c>
      <c r="G8459" t="inlineStr">
        <is>
          <t>Defective Product</t>
        </is>
      </c>
      <c r="H8459" t="n">
        <v>1</v>
      </c>
      <c r="I8459" t="n">
        <v>6287.5</v>
      </c>
    </row>
    <row r="8460">
      <c r="A8460" t="inlineStr">
        <is>
          <t>RET008482</t>
        </is>
      </c>
      <c r="B8460" t="inlineStr">
        <is>
          <t>O053587</t>
        </is>
      </c>
      <c r="C8460" s="25" t="n">
        <v>45990</v>
      </c>
      <c r="D8460" t="inlineStr">
        <is>
          <t>Books</t>
        </is>
      </c>
      <c r="E8460" t="inlineStr">
        <is>
          <t>East</t>
        </is>
      </c>
      <c r="F8460" t="inlineStr">
        <is>
          <t>Mobile App</t>
        </is>
      </c>
      <c r="G8460" t="inlineStr">
        <is>
          <t>Changed Mind</t>
        </is>
      </c>
      <c r="H8460" t="n">
        <v>1</v>
      </c>
      <c r="I8460" t="n">
        <v>276.02</v>
      </c>
    </row>
    <row r="8461">
      <c r="A8461" t="inlineStr">
        <is>
          <t>RET008483</t>
        </is>
      </c>
      <c r="B8461" t="inlineStr">
        <is>
          <t>O053590</t>
        </is>
      </c>
      <c r="C8461" s="25" t="n">
        <v>45990</v>
      </c>
      <c r="D8461" t="inlineStr">
        <is>
          <t>Fashion</t>
        </is>
      </c>
      <c r="E8461" t="inlineStr">
        <is>
          <t>South</t>
        </is>
      </c>
      <c r="F8461" t="inlineStr">
        <is>
          <t>Mobile App</t>
        </is>
      </c>
      <c r="G8461" t="inlineStr">
        <is>
          <t>Size/Fit Issue</t>
        </is>
      </c>
      <c r="H8461" t="n">
        <v>1</v>
      </c>
      <c r="I8461" t="n">
        <v>817.3099999999999</v>
      </c>
    </row>
    <row r="8462">
      <c r="A8462" t="inlineStr">
        <is>
          <t>RET008484</t>
        </is>
      </c>
      <c r="B8462" t="inlineStr">
        <is>
          <t>O053594</t>
        </is>
      </c>
      <c r="C8462" s="25" t="n">
        <v>45990</v>
      </c>
      <c r="D8462" t="inlineStr">
        <is>
          <t>Fashion</t>
        </is>
      </c>
      <c r="E8462" t="inlineStr">
        <is>
          <t>North</t>
        </is>
      </c>
      <c r="F8462" t="inlineStr">
        <is>
          <t>Mobile App</t>
        </is>
      </c>
      <c r="G8462" t="inlineStr">
        <is>
          <t>Late Delivery</t>
        </is>
      </c>
      <c r="H8462" t="n">
        <v>1</v>
      </c>
      <c r="I8462" t="n">
        <v>1673.34</v>
      </c>
    </row>
    <row r="8463">
      <c r="A8463" t="inlineStr">
        <is>
          <t>RET008485</t>
        </is>
      </c>
      <c r="B8463" t="inlineStr">
        <is>
          <t>O053600</t>
        </is>
      </c>
      <c r="C8463" s="25" t="n">
        <v>45990</v>
      </c>
      <c r="D8463" t="inlineStr">
        <is>
          <t>Fashion</t>
        </is>
      </c>
      <c r="E8463" t="inlineStr">
        <is>
          <t>Central</t>
        </is>
      </c>
      <c r="F8463" t="inlineStr">
        <is>
          <t>Mobile App</t>
        </is>
      </c>
      <c r="G8463" t="inlineStr">
        <is>
          <t>Damaged in Transit</t>
        </is>
      </c>
      <c r="H8463" t="n">
        <v>1</v>
      </c>
      <c r="I8463" t="n">
        <v>980.74</v>
      </c>
    </row>
    <row r="8464">
      <c r="A8464" t="inlineStr">
        <is>
          <t>RET008486</t>
        </is>
      </c>
      <c r="B8464" t="inlineStr">
        <is>
          <t>O053604</t>
        </is>
      </c>
      <c r="C8464" s="25" t="n">
        <v>45990</v>
      </c>
      <c r="D8464" t="inlineStr">
        <is>
          <t>Electronics</t>
        </is>
      </c>
      <c r="E8464" t="inlineStr">
        <is>
          <t>South</t>
        </is>
      </c>
      <c r="F8464" t="inlineStr">
        <is>
          <t>Website</t>
        </is>
      </c>
      <c r="G8464" t="inlineStr">
        <is>
          <t>Not as Described</t>
        </is>
      </c>
      <c r="H8464" t="n">
        <v>1</v>
      </c>
      <c r="I8464" t="n">
        <v>4807.33</v>
      </c>
    </row>
    <row r="8465">
      <c r="A8465" t="inlineStr">
        <is>
          <t>RET008487</t>
        </is>
      </c>
      <c r="B8465" t="inlineStr">
        <is>
          <t>O053605</t>
        </is>
      </c>
      <c r="C8465" s="25" t="n">
        <v>45990</v>
      </c>
      <c r="D8465" t="inlineStr">
        <is>
          <t>Electronics</t>
        </is>
      </c>
      <c r="E8465" t="inlineStr">
        <is>
          <t>South</t>
        </is>
      </c>
      <c r="F8465" t="inlineStr">
        <is>
          <t>Retail Store</t>
        </is>
      </c>
      <c r="G8465" t="inlineStr">
        <is>
          <t>Defective Product</t>
        </is>
      </c>
      <c r="H8465" t="n">
        <v>1</v>
      </c>
      <c r="I8465" t="n">
        <v>10808.48</v>
      </c>
    </row>
    <row r="8466">
      <c r="A8466" t="inlineStr">
        <is>
          <t>RET008488</t>
        </is>
      </c>
      <c r="B8466" t="inlineStr">
        <is>
          <t>O053605</t>
        </is>
      </c>
      <c r="C8466" s="25" t="n">
        <v>45990</v>
      </c>
      <c r="D8466" t="inlineStr">
        <is>
          <t>Home &amp; Kitchen</t>
        </is>
      </c>
      <c r="E8466" t="inlineStr">
        <is>
          <t>South</t>
        </is>
      </c>
      <c r="F8466" t="inlineStr">
        <is>
          <t>Retail Store</t>
        </is>
      </c>
      <c r="G8466" t="inlineStr">
        <is>
          <t>Changed Mind</t>
        </is>
      </c>
      <c r="H8466" t="n">
        <v>1</v>
      </c>
      <c r="I8466" t="n">
        <v>1137.95</v>
      </c>
    </row>
    <row r="8467">
      <c r="A8467" t="inlineStr">
        <is>
          <t>RET008489</t>
        </is>
      </c>
      <c r="B8467" t="inlineStr">
        <is>
          <t>O053611</t>
        </is>
      </c>
      <c r="C8467" s="25" t="n">
        <v>45990</v>
      </c>
      <c r="D8467" t="inlineStr">
        <is>
          <t>Fashion</t>
        </is>
      </c>
      <c r="E8467" t="inlineStr">
        <is>
          <t>South</t>
        </is>
      </c>
      <c r="F8467" t="inlineStr">
        <is>
          <t>Marketplace</t>
        </is>
      </c>
      <c r="G8467" t="inlineStr">
        <is>
          <t>Damaged in Transit</t>
        </is>
      </c>
      <c r="H8467" t="n">
        <v>2</v>
      </c>
      <c r="I8467" t="n">
        <v>1831.69</v>
      </c>
    </row>
    <row r="8468">
      <c r="A8468" t="inlineStr">
        <is>
          <t>RET008490</t>
        </is>
      </c>
      <c r="B8468" t="inlineStr">
        <is>
          <t>O053618</t>
        </is>
      </c>
      <c r="C8468" s="25" t="n">
        <v>45990</v>
      </c>
      <c r="D8468" t="inlineStr">
        <is>
          <t>Electronics</t>
        </is>
      </c>
      <c r="E8468" t="inlineStr">
        <is>
          <t>South</t>
        </is>
      </c>
      <c r="F8468" t="inlineStr">
        <is>
          <t>Mobile App</t>
        </is>
      </c>
      <c r="G8468" t="inlineStr">
        <is>
          <t>Wrong Item Delivered</t>
        </is>
      </c>
      <c r="H8468" t="n">
        <v>1</v>
      </c>
      <c r="I8468" t="n">
        <v>10856.72</v>
      </c>
    </row>
    <row r="8469">
      <c r="A8469" t="inlineStr">
        <is>
          <t>RET008491</t>
        </is>
      </c>
      <c r="B8469" t="inlineStr">
        <is>
          <t>O053628</t>
        </is>
      </c>
      <c r="C8469" s="25" t="n">
        <v>45990</v>
      </c>
      <c r="D8469" t="inlineStr">
        <is>
          <t>Fashion</t>
        </is>
      </c>
      <c r="E8469" t="inlineStr">
        <is>
          <t>South</t>
        </is>
      </c>
      <c r="F8469" t="inlineStr">
        <is>
          <t>Website</t>
        </is>
      </c>
      <c r="G8469" t="inlineStr">
        <is>
          <t>Changed Mind</t>
        </is>
      </c>
      <c r="H8469" t="n">
        <v>1</v>
      </c>
      <c r="I8469" t="n">
        <v>440.43</v>
      </c>
    </row>
    <row r="8470">
      <c r="A8470" t="inlineStr">
        <is>
          <t>RET008492</t>
        </is>
      </c>
      <c r="B8470" t="inlineStr">
        <is>
          <t>O053629</t>
        </is>
      </c>
      <c r="C8470" s="25" t="n">
        <v>45432</v>
      </c>
      <c r="D8470" t="inlineStr">
        <is>
          <t>Fashion</t>
        </is>
      </c>
      <c r="E8470" t="inlineStr">
        <is>
          <t>South</t>
        </is>
      </c>
      <c r="F8470" t="inlineStr">
        <is>
          <t>Website</t>
        </is>
      </c>
      <c r="G8470" t="inlineStr">
        <is>
          <t>Not as Described</t>
        </is>
      </c>
      <c r="H8470" t="n">
        <v>1</v>
      </c>
      <c r="I8470" t="n">
        <v>596.66</v>
      </c>
    </row>
    <row r="8471">
      <c r="A8471" t="inlineStr">
        <is>
          <t>RET008493</t>
        </is>
      </c>
      <c r="B8471" t="inlineStr">
        <is>
          <t>O053630</t>
        </is>
      </c>
      <c r="C8471" s="25" t="n">
        <v>45990</v>
      </c>
      <c r="D8471" t="inlineStr">
        <is>
          <t>Home &amp; Kitchen</t>
        </is>
      </c>
      <c r="E8471" t="inlineStr">
        <is>
          <t>North</t>
        </is>
      </c>
      <c r="F8471" t="inlineStr">
        <is>
          <t>Mobile App</t>
        </is>
      </c>
      <c r="G8471" t="inlineStr">
        <is>
          <t>Wrong Item Delivered</t>
        </is>
      </c>
      <c r="H8471" t="n">
        <v>1</v>
      </c>
      <c r="I8471" t="n">
        <v>1887.5</v>
      </c>
    </row>
    <row r="8472">
      <c r="A8472" t="inlineStr">
        <is>
          <t>RET008494</t>
        </is>
      </c>
      <c r="B8472" t="inlineStr">
        <is>
          <t>O053652</t>
        </is>
      </c>
      <c r="C8472" s="25" t="n">
        <v>45990</v>
      </c>
      <c r="D8472" t="inlineStr">
        <is>
          <t>Home &amp; Kitchen</t>
        </is>
      </c>
      <c r="E8472" t="inlineStr">
        <is>
          <t>South</t>
        </is>
      </c>
      <c r="F8472" t="inlineStr">
        <is>
          <t>Mobile App</t>
        </is>
      </c>
      <c r="G8472" t="inlineStr">
        <is>
          <t>Size/Fit Issue</t>
        </is>
      </c>
      <c r="H8472" t="n">
        <v>1</v>
      </c>
      <c r="I8472" t="n">
        <v>1984.84</v>
      </c>
    </row>
    <row r="8473">
      <c r="A8473" t="inlineStr">
        <is>
          <t>RET008495</t>
        </is>
      </c>
      <c r="B8473" t="inlineStr">
        <is>
          <t>O053681</t>
        </is>
      </c>
      <c r="C8473" s="25" t="n">
        <v>45991</v>
      </c>
      <c r="D8473" t="inlineStr">
        <is>
          <t>Fashion</t>
        </is>
      </c>
      <c r="E8473" t="inlineStr">
        <is>
          <t>East</t>
        </is>
      </c>
      <c r="F8473" t="inlineStr">
        <is>
          <t>Marketplace</t>
        </is>
      </c>
      <c r="G8473" t="inlineStr">
        <is>
          <t>Not as Described</t>
        </is>
      </c>
      <c r="H8473" t="n">
        <v>1</v>
      </c>
      <c r="I8473" t="n">
        <v>485.75</v>
      </c>
    </row>
    <row r="8474">
      <c r="A8474" t="inlineStr">
        <is>
          <t>RET008496</t>
        </is>
      </c>
      <c r="B8474" t="inlineStr">
        <is>
          <t>O053683</t>
        </is>
      </c>
      <c r="C8474" s="25" t="n">
        <v>45991</v>
      </c>
      <c r="D8474" t="inlineStr">
        <is>
          <t>Fashion</t>
        </is>
      </c>
      <c r="E8474" t="inlineStr">
        <is>
          <t>North</t>
        </is>
      </c>
      <c r="F8474" t="inlineStr">
        <is>
          <t>Marketplace</t>
        </is>
      </c>
      <c r="G8474" t="inlineStr">
        <is>
          <t>Size/Fit Issue</t>
        </is>
      </c>
      <c r="H8474" t="n">
        <v>1</v>
      </c>
      <c r="I8474" t="n">
        <v>449.08</v>
      </c>
    </row>
    <row r="8475">
      <c r="A8475" t="inlineStr">
        <is>
          <t>RET008497</t>
        </is>
      </c>
      <c r="B8475" t="inlineStr">
        <is>
          <t>O053698</t>
        </is>
      </c>
      <c r="C8475" s="25" t="n">
        <v>45991</v>
      </c>
      <c r="D8475" t="inlineStr">
        <is>
          <t>Electronics</t>
        </is>
      </c>
      <c r="E8475" t="inlineStr">
        <is>
          <t>South</t>
        </is>
      </c>
      <c r="F8475" t="inlineStr">
        <is>
          <t>Mobile App</t>
        </is>
      </c>
      <c r="G8475" t="inlineStr">
        <is>
          <t>Changed Mind</t>
        </is>
      </c>
      <c r="H8475" t="n">
        <v>1</v>
      </c>
      <c r="I8475" t="n">
        <v>20558.08</v>
      </c>
    </row>
    <row r="8476">
      <c r="A8476" t="inlineStr">
        <is>
          <t>RET008498</t>
        </is>
      </c>
      <c r="B8476" t="inlineStr">
        <is>
          <t>O053719</t>
        </is>
      </c>
      <c r="C8476" s="25" t="n">
        <v>45991</v>
      </c>
      <c r="D8476" t="inlineStr">
        <is>
          <t>Sports</t>
        </is>
      </c>
      <c r="E8476" t="inlineStr">
        <is>
          <t>West</t>
        </is>
      </c>
      <c r="F8476" t="inlineStr">
        <is>
          <t>Marketplace</t>
        </is>
      </c>
      <c r="G8476" t="inlineStr">
        <is>
          <t>Damaged in Transit</t>
        </is>
      </c>
      <c r="H8476" t="n">
        <v>1</v>
      </c>
      <c r="I8476" t="n">
        <v>2929.08</v>
      </c>
    </row>
    <row r="8477">
      <c r="A8477" t="inlineStr">
        <is>
          <t>RET008499</t>
        </is>
      </c>
      <c r="B8477" t="inlineStr">
        <is>
          <t>O053721</t>
        </is>
      </c>
      <c r="C8477" s="25" t="n">
        <v>45991</v>
      </c>
      <c r="D8477" t="inlineStr">
        <is>
          <t>Fashion</t>
        </is>
      </c>
      <c r="E8477" t="inlineStr">
        <is>
          <t>East</t>
        </is>
      </c>
      <c r="F8477" t="inlineStr">
        <is>
          <t>Marketplace</t>
        </is>
      </c>
      <c r="G8477" t="inlineStr">
        <is>
          <t>Not as Described</t>
        </is>
      </c>
      <c r="H8477" t="n">
        <v>1</v>
      </c>
      <c r="I8477" t="n">
        <v>1184.57</v>
      </c>
    </row>
    <row r="8478">
      <c r="A8478" t="inlineStr">
        <is>
          <t>RET008500</t>
        </is>
      </c>
      <c r="B8478" t="inlineStr">
        <is>
          <t>O053728</t>
        </is>
      </c>
      <c r="C8478" s="25" t="n">
        <v>45991</v>
      </c>
      <c r="D8478" t="inlineStr">
        <is>
          <t>Electronics</t>
        </is>
      </c>
      <c r="E8478" t="inlineStr">
        <is>
          <t>East</t>
        </is>
      </c>
      <c r="F8478" t="inlineStr">
        <is>
          <t>Website</t>
        </is>
      </c>
      <c r="G8478" t="inlineStr">
        <is>
          <t>Not as Described</t>
        </is>
      </c>
      <c r="H8478" t="n">
        <v>1</v>
      </c>
      <c r="I8478" t="n">
        <v>1313.17</v>
      </c>
    </row>
    <row r="8479">
      <c r="A8479" t="inlineStr">
        <is>
          <t>RET008501</t>
        </is>
      </c>
      <c r="B8479" t="inlineStr">
        <is>
          <t>O053732</t>
        </is>
      </c>
      <c r="C8479" s="25" t="n">
        <v>45991</v>
      </c>
      <c r="D8479" t="inlineStr">
        <is>
          <t>Fashion</t>
        </is>
      </c>
      <c r="E8479" t="inlineStr">
        <is>
          <t>North</t>
        </is>
      </c>
      <c r="F8479" t="inlineStr">
        <is>
          <t>Website</t>
        </is>
      </c>
      <c r="G8479" t="inlineStr">
        <is>
          <t>Not as Described</t>
        </is>
      </c>
      <c r="H8479" t="n">
        <v>1</v>
      </c>
      <c r="I8479" t="n">
        <v>592.8200000000001</v>
      </c>
    </row>
    <row r="8480">
      <c r="A8480" t="inlineStr">
        <is>
          <t>RET008502</t>
        </is>
      </c>
      <c r="B8480" t="inlineStr">
        <is>
          <t>O053733</t>
        </is>
      </c>
      <c r="C8480" s="25" t="n">
        <v>45991</v>
      </c>
      <c r="D8480" t="inlineStr">
        <is>
          <t>Beauty</t>
        </is>
      </c>
      <c r="E8480" t="inlineStr">
        <is>
          <t>Central</t>
        </is>
      </c>
      <c r="F8480" t="inlineStr">
        <is>
          <t>Website</t>
        </is>
      </c>
      <c r="G8480" t="inlineStr">
        <is>
          <t>Not as Described</t>
        </is>
      </c>
      <c r="H8480" t="n">
        <v>1</v>
      </c>
      <c r="I8480" t="n">
        <v>569.08</v>
      </c>
    </row>
    <row r="8481">
      <c r="A8481" t="inlineStr">
        <is>
          <t>RET008503</t>
        </is>
      </c>
      <c r="B8481" t="inlineStr">
        <is>
          <t>O053733</t>
        </is>
      </c>
      <c r="C8481" s="25" t="n">
        <v>45991</v>
      </c>
      <c r="D8481" t="inlineStr">
        <is>
          <t>Fashion</t>
        </is>
      </c>
      <c r="E8481" t="inlineStr">
        <is>
          <t>Central</t>
        </is>
      </c>
      <c r="F8481" t="inlineStr">
        <is>
          <t>Website</t>
        </is>
      </c>
      <c r="G8481" t="inlineStr">
        <is>
          <t>Damaged in Transit</t>
        </is>
      </c>
      <c r="H8481" t="n">
        <v>1</v>
      </c>
      <c r="I8481" t="n">
        <v>1712.28</v>
      </c>
    </row>
    <row r="8482">
      <c r="A8482" t="inlineStr">
        <is>
          <t>RET008504</t>
        </is>
      </c>
      <c r="B8482" t="inlineStr">
        <is>
          <t>O053733</t>
        </is>
      </c>
      <c r="C8482" s="25" t="n">
        <v>45991</v>
      </c>
      <c r="D8482" t="inlineStr">
        <is>
          <t>Electronics</t>
        </is>
      </c>
      <c r="E8482" t="inlineStr">
        <is>
          <t>Central</t>
        </is>
      </c>
      <c r="F8482" t="inlineStr">
        <is>
          <t>Website</t>
        </is>
      </c>
      <c r="G8482" t="inlineStr">
        <is>
          <t>Damaged in Transit</t>
        </is>
      </c>
      <c r="H8482" t="n">
        <v>1</v>
      </c>
      <c r="I8482" t="n">
        <v>10879.81</v>
      </c>
    </row>
    <row r="8483">
      <c r="A8483" t="inlineStr">
        <is>
          <t>RET008505</t>
        </is>
      </c>
      <c r="B8483" t="inlineStr">
        <is>
          <t>O053735</t>
        </is>
      </c>
      <c r="C8483" s="25" t="n">
        <v>45991</v>
      </c>
      <c r="D8483" t="inlineStr">
        <is>
          <t>Fashion</t>
        </is>
      </c>
      <c r="E8483" t="inlineStr">
        <is>
          <t>West</t>
        </is>
      </c>
      <c r="F8483" t="inlineStr">
        <is>
          <t>Website</t>
        </is>
      </c>
      <c r="G8483" t="inlineStr">
        <is>
          <t>Size/Fit Issue</t>
        </is>
      </c>
      <c r="H8483" t="n">
        <v>1</v>
      </c>
      <c r="I8483" t="n">
        <v>1378.12</v>
      </c>
    </row>
    <row r="8484">
      <c r="A8484" t="inlineStr">
        <is>
          <t>RET008506</t>
        </is>
      </c>
      <c r="B8484" t="inlineStr">
        <is>
          <t>O053751</t>
        </is>
      </c>
      <c r="C8484" s="25" t="n">
        <v>45991</v>
      </c>
      <c r="D8484" t="inlineStr">
        <is>
          <t>Sports</t>
        </is>
      </c>
      <c r="E8484" t="inlineStr">
        <is>
          <t>East</t>
        </is>
      </c>
      <c r="F8484" t="inlineStr">
        <is>
          <t>Mobile App</t>
        </is>
      </c>
      <c r="G8484" t="inlineStr">
        <is>
          <t>Not as Described</t>
        </is>
      </c>
      <c r="H8484" t="n">
        <v>2</v>
      </c>
      <c r="I8484" t="n">
        <v>4865.25</v>
      </c>
    </row>
    <row r="8485">
      <c r="A8485" t="inlineStr">
        <is>
          <t>RET008507</t>
        </is>
      </c>
      <c r="B8485" t="inlineStr">
        <is>
          <t>O053762</t>
        </is>
      </c>
      <c r="C8485" s="25" t="n">
        <v>45991</v>
      </c>
      <c r="D8485" t="inlineStr">
        <is>
          <t>Fashion</t>
        </is>
      </c>
      <c r="E8485" t="inlineStr">
        <is>
          <t>North</t>
        </is>
      </c>
      <c r="F8485" t="inlineStr">
        <is>
          <t>Website</t>
        </is>
      </c>
      <c r="G8485" t="inlineStr">
        <is>
          <t>Changed Mind</t>
        </is>
      </c>
      <c r="H8485" t="n">
        <v>1</v>
      </c>
      <c r="I8485" t="n">
        <v>962.73</v>
      </c>
    </row>
    <row r="8486">
      <c r="A8486" t="inlineStr">
        <is>
          <t>RET008508</t>
        </is>
      </c>
      <c r="B8486" t="inlineStr">
        <is>
          <t>O053762</t>
        </is>
      </c>
      <c r="C8486" s="25" t="n">
        <v>45991</v>
      </c>
      <c r="D8486" t="inlineStr">
        <is>
          <t>Fashion</t>
        </is>
      </c>
      <c r="E8486" t="inlineStr">
        <is>
          <t>North</t>
        </is>
      </c>
      <c r="F8486" t="inlineStr">
        <is>
          <t>Website</t>
        </is>
      </c>
      <c r="G8486" t="inlineStr">
        <is>
          <t>Size/Fit Issue</t>
        </is>
      </c>
      <c r="H8486" t="n">
        <v>1</v>
      </c>
      <c r="I8486" t="n">
        <v>596.66</v>
      </c>
    </row>
    <row r="8487">
      <c r="A8487" t="inlineStr">
        <is>
          <t>RET008509</t>
        </is>
      </c>
      <c r="B8487" t="inlineStr">
        <is>
          <t>O053772</t>
        </is>
      </c>
      <c r="C8487" s="25" t="n">
        <v>45991</v>
      </c>
      <c r="D8487" t="inlineStr">
        <is>
          <t>Beauty</t>
        </is>
      </c>
      <c r="E8487" t="inlineStr">
        <is>
          <t>Central</t>
        </is>
      </c>
      <c r="F8487" t="inlineStr">
        <is>
          <t>Mobile App</t>
        </is>
      </c>
      <c r="G8487" t="inlineStr">
        <is>
          <t>Defective Product</t>
        </is>
      </c>
      <c r="H8487" t="n">
        <v>1</v>
      </c>
      <c r="I8487" t="n">
        <v>458.76</v>
      </c>
    </row>
    <row r="8488">
      <c r="A8488" t="inlineStr">
        <is>
          <t>RET008510</t>
        </is>
      </c>
      <c r="B8488" t="inlineStr">
        <is>
          <t>O053789</t>
        </is>
      </c>
      <c r="C8488" s="25" t="n">
        <v>45992</v>
      </c>
      <c r="D8488" t="inlineStr">
        <is>
          <t>Home &amp; Kitchen</t>
        </is>
      </c>
      <c r="E8488" t="inlineStr">
        <is>
          <t>East</t>
        </is>
      </c>
      <c r="F8488" t="inlineStr">
        <is>
          <t>Website</t>
        </is>
      </c>
      <c r="G8488" t="inlineStr">
        <is>
          <t>Changed Mind</t>
        </is>
      </c>
      <c r="H8488" t="n">
        <v>1</v>
      </c>
      <c r="I8488" t="n">
        <v>3005.39</v>
      </c>
    </row>
    <row r="8489">
      <c r="A8489" t="inlineStr">
        <is>
          <t>RET008511</t>
        </is>
      </c>
      <c r="B8489" t="inlineStr">
        <is>
          <t>O053819</t>
        </is>
      </c>
      <c r="C8489" s="25" t="n">
        <v>45992</v>
      </c>
      <c r="D8489" t="inlineStr">
        <is>
          <t>Electronics</t>
        </is>
      </c>
      <c r="E8489" t="inlineStr">
        <is>
          <t>West</t>
        </is>
      </c>
      <c r="F8489" t="inlineStr">
        <is>
          <t>Mobile App</t>
        </is>
      </c>
      <c r="G8489" t="inlineStr">
        <is>
          <t>Changed Mind</t>
        </is>
      </c>
      <c r="H8489" t="n">
        <v>1</v>
      </c>
      <c r="I8489" t="n">
        <v>4271.24</v>
      </c>
    </row>
    <row r="8490">
      <c r="A8490" t="inlineStr">
        <is>
          <t>RET008512</t>
        </is>
      </c>
      <c r="B8490" t="inlineStr">
        <is>
          <t>O053822</t>
        </is>
      </c>
      <c r="C8490" s="25" t="n">
        <v>45992</v>
      </c>
      <c r="D8490" t="inlineStr">
        <is>
          <t>Electronics</t>
        </is>
      </c>
      <c r="E8490" t="inlineStr">
        <is>
          <t>South</t>
        </is>
      </c>
      <c r="F8490" t="inlineStr">
        <is>
          <t>Marketplace</t>
        </is>
      </c>
      <c r="G8490" t="inlineStr">
        <is>
          <t>Damaged in Transit</t>
        </is>
      </c>
      <c r="H8490" t="n">
        <v>1</v>
      </c>
      <c r="I8490" t="n">
        <v>10239.62</v>
      </c>
    </row>
    <row r="8491">
      <c r="A8491" t="inlineStr">
        <is>
          <t>RET008513</t>
        </is>
      </c>
      <c r="B8491" t="inlineStr">
        <is>
          <t>O053832</t>
        </is>
      </c>
      <c r="C8491" s="25" t="n">
        <v>45992</v>
      </c>
      <c r="D8491" t="inlineStr">
        <is>
          <t>Home &amp; Kitchen</t>
        </is>
      </c>
      <c r="E8491" t="inlineStr">
        <is>
          <t>South</t>
        </is>
      </c>
      <c r="F8491" t="inlineStr">
        <is>
          <t>Website</t>
        </is>
      </c>
      <c r="G8491" t="inlineStr">
        <is>
          <t>Not as Described</t>
        </is>
      </c>
      <c r="H8491" t="n">
        <v>1</v>
      </c>
      <c r="I8491" t="n">
        <v>2393.69</v>
      </c>
    </row>
    <row r="8492">
      <c r="A8492" t="inlineStr">
        <is>
          <t>RET008514</t>
        </is>
      </c>
      <c r="B8492" t="inlineStr">
        <is>
          <t>O053832</t>
        </is>
      </c>
      <c r="C8492" s="25" t="n">
        <v>45992</v>
      </c>
      <c r="D8492" t="inlineStr">
        <is>
          <t>Sports</t>
        </is>
      </c>
      <c r="E8492" t="inlineStr">
        <is>
          <t>South</t>
        </is>
      </c>
      <c r="F8492" t="inlineStr">
        <is>
          <t>Website</t>
        </is>
      </c>
      <c r="G8492" t="inlineStr">
        <is>
          <t>Damaged in Transit</t>
        </is>
      </c>
      <c r="H8492" t="n">
        <v>1</v>
      </c>
      <c r="I8492" t="n">
        <v>1870.08</v>
      </c>
    </row>
    <row r="8493">
      <c r="A8493" t="inlineStr">
        <is>
          <t>RET008515</t>
        </is>
      </c>
      <c r="B8493" t="inlineStr">
        <is>
          <t>O053848</t>
        </is>
      </c>
      <c r="C8493" s="25" t="n">
        <v>45992</v>
      </c>
      <c r="D8493" t="inlineStr">
        <is>
          <t>Fashion</t>
        </is>
      </c>
      <c r="E8493" t="inlineStr">
        <is>
          <t>West</t>
        </is>
      </c>
      <c r="F8493" t="inlineStr">
        <is>
          <t>Website</t>
        </is>
      </c>
      <c r="G8493" t="inlineStr">
        <is>
          <t>Size/Fit Issue</t>
        </is>
      </c>
      <c r="H8493" t="n">
        <v>1</v>
      </c>
      <c r="I8493" t="n">
        <v>485.75</v>
      </c>
    </row>
    <row r="8494">
      <c r="A8494" t="inlineStr">
        <is>
          <t>RET008516</t>
        </is>
      </c>
      <c r="B8494" t="inlineStr">
        <is>
          <t>O053848</t>
        </is>
      </c>
      <c r="C8494" s="25" t="n">
        <v>45992</v>
      </c>
      <c r="D8494" t="inlineStr">
        <is>
          <t>Fashion</t>
        </is>
      </c>
      <c r="E8494" t="inlineStr">
        <is>
          <t>West</t>
        </is>
      </c>
      <c r="F8494" t="inlineStr">
        <is>
          <t>Website</t>
        </is>
      </c>
      <c r="G8494" t="inlineStr">
        <is>
          <t>Wrong Item Delivered</t>
        </is>
      </c>
      <c r="H8494" t="n">
        <v>1</v>
      </c>
      <c r="I8494" t="n">
        <v>563.62</v>
      </c>
    </row>
    <row r="8495">
      <c r="A8495" t="inlineStr">
        <is>
          <t>RET008517</t>
        </is>
      </c>
      <c r="B8495" t="inlineStr">
        <is>
          <t>O053849</t>
        </is>
      </c>
      <c r="C8495" s="25" t="n">
        <v>45992</v>
      </c>
      <c r="D8495" t="inlineStr">
        <is>
          <t>Fashion</t>
        </is>
      </c>
      <c r="E8495" t="inlineStr">
        <is>
          <t>South</t>
        </is>
      </c>
      <c r="F8495" t="inlineStr">
        <is>
          <t>Mobile App</t>
        </is>
      </c>
      <c r="G8495" t="inlineStr">
        <is>
          <t>Size/Fit Issue</t>
        </is>
      </c>
      <c r="H8495" t="n">
        <v>1</v>
      </c>
      <c r="I8495" t="n">
        <v>1176.89</v>
      </c>
    </row>
    <row r="8496">
      <c r="A8496" t="inlineStr">
        <is>
          <t>RET008518</t>
        </is>
      </c>
      <c r="B8496" t="inlineStr">
        <is>
          <t>O053852</t>
        </is>
      </c>
      <c r="C8496" s="25" t="n">
        <v>45993</v>
      </c>
      <c r="D8496" t="inlineStr">
        <is>
          <t>Electronics</t>
        </is>
      </c>
      <c r="E8496" t="inlineStr">
        <is>
          <t>North</t>
        </is>
      </c>
      <c r="F8496" t="inlineStr">
        <is>
          <t>Retail Store</t>
        </is>
      </c>
      <c r="G8496" t="inlineStr">
        <is>
          <t>Late Delivery</t>
        </is>
      </c>
      <c r="H8496" t="n">
        <v>1</v>
      </c>
      <c r="I8496" t="n">
        <v>13464.84</v>
      </c>
    </row>
    <row r="8497">
      <c r="A8497" t="inlineStr">
        <is>
          <t>RET008519</t>
        </is>
      </c>
      <c r="B8497" t="inlineStr">
        <is>
          <t>O053857</t>
        </is>
      </c>
      <c r="C8497" s="25" t="n">
        <v>45993</v>
      </c>
      <c r="D8497" t="inlineStr">
        <is>
          <t>Fashion</t>
        </is>
      </c>
      <c r="E8497" t="inlineStr">
        <is>
          <t>North</t>
        </is>
      </c>
      <c r="F8497" t="inlineStr">
        <is>
          <t>Website</t>
        </is>
      </c>
      <c r="G8497" t="inlineStr">
        <is>
          <t>Size/Fit Issue</t>
        </is>
      </c>
      <c r="H8497" t="n">
        <v>1</v>
      </c>
      <c r="I8497" t="n">
        <v>1622.45</v>
      </c>
    </row>
    <row r="8498">
      <c r="A8498" t="inlineStr">
        <is>
          <t>RET008520</t>
        </is>
      </c>
      <c r="B8498" t="inlineStr">
        <is>
          <t>O053860</t>
        </is>
      </c>
      <c r="C8498" s="25" t="n">
        <v>45993</v>
      </c>
      <c r="D8498" t="inlineStr">
        <is>
          <t>Fashion</t>
        </is>
      </c>
      <c r="E8498" t="inlineStr">
        <is>
          <t>North</t>
        </is>
      </c>
      <c r="F8498" t="inlineStr">
        <is>
          <t>Website</t>
        </is>
      </c>
      <c r="G8498" t="inlineStr">
        <is>
          <t>Wrong Item Delivered</t>
        </is>
      </c>
      <c r="H8498" t="n">
        <v>1</v>
      </c>
      <c r="I8498" t="n">
        <v>512.73</v>
      </c>
    </row>
    <row r="8499">
      <c r="A8499" t="inlineStr">
        <is>
          <t>RET008521</t>
        </is>
      </c>
      <c r="B8499" t="inlineStr">
        <is>
          <t>O053868</t>
        </is>
      </c>
      <c r="C8499" s="25" t="n">
        <v>45993</v>
      </c>
      <c r="D8499" t="inlineStr">
        <is>
          <t>Beauty</t>
        </is>
      </c>
      <c r="E8499" t="inlineStr">
        <is>
          <t>West</t>
        </is>
      </c>
      <c r="F8499" t="inlineStr">
        <is>
          <t>Website</t>
        </is>
      </c>
      <c r="G8499" t="inlineStr">
        <is>
          <t>Not as Described</t>
        </is>
      </c>
      <c r="H8499" t="n">
        <v>1</v>
      </c>
      <c r="I8499" t="n">
        <v>320.86</v>
      </c>
    </row>
    <row r="8500">
      <c r="A8500" t="inlineStr">
        <is>
          <t>RET008522</t>
        </is>
      </c>
      <c r="B8500" t="inlineStr">
        <is>
          <t>O053879</t>
        </is>
      </c>
      <c r="C8500" s="25" t="n">
        <v>45993</v>
      </c>
      <c r="D8500" t="inlineStr">
        <is>
          <t>Fashion</t>
        </is>
      </c>
      <c r="E8500" t="inlineStr">
        <is>
          <t>East</t>
        </is>
      </c>
      <c r="F8500" t="inlineStr">
        <is>
          <t>Mobile App</t>
        </is>
      </c>
      <c r="G8500" t="inlineStr">
        <is>
          <t>Not as Described</t>
        </is>
      </c>
      <c r="H8500" t="n">
        <v>1</v>
      </c>
      <c r="I8500" t="n">
        <v>1488.39</v>
      </c>
    </row>
    <row r="8501">
      <c r="A8501" t="inlineStr">
        <is>
          <t>RET008523</t>
        </is>
      </c>
      <c r="B8501" t="inlineStr">
        <is>
          <t>O053882</t>
        </is>
      </c>
      <c r="C8501" s="25" t="n">
        <v>45993</v>
      </c>
      <c r="D8501" t="inlineStr">
        <is>
          <t>Fashion</t>
        </is>
      </c>
      <c r="E8501" t="inlineStr">
        <is>
          <t>East</t>
        </is>
      </c>
      <c r="F8501" t="inlineStr">
        <is>
          <t>Website</t>
        </is>
      </c>
      <c r="G8501" t="inlineStr">
        <is>
          <t>Size/Fit Issue</t>
        </is>
      </c>
      <c r="H8501" t="n">
        <v>2</v>
      </c>
      <c r="I8501" t="n">
        <v>7040.46</v>
      </c>
    </row>
    <row r="8502">
      <c r="A8502" t="inlineStr">
        <is>
          <t>RET008524</t>
        </is>
      </c>
      <c r="B8502" t="inlineStr">
        <is>
          <t>O053890</t>
        </is>
      </c>
      <c r="C8502" s="25" t="n">
        <v>45993</v>
      </c>
      <c r="D8502" t="inlineStr">
        <is>
          <t>Fashion</t>
        </is>
      </c>
      <c r="E8502" t="inlineStr">
        <is>
          <t>East</t>
        </is>
      </c>
      <c r="F8502" t="inlineStr">
        <is>
          <t>Mobile App</t>
        </is>
      </c>
      <c r="G8502" t="inlineStr">
        <is>
          <t>Size/Fit Issue</t>
        </is>
      </c>
      <c r="H8502" t="n">
        <v>1</v>
      </c>
      <c r="I8502" t="n">
        <v>3091.81</v>
      </c>
    </row>
    <row r="8503">
      <c r="A8503" t="inlineStr">
        <is>
          <t>RET008525</t>
        </is>
      </c>
      <c r="B8503" t="inlineStr">
        <is>
          <t>O053897</t>
        </is>
      </c>
      <c r="C8503" s="25" t="n">
        <v>45993</v>
      </c>
      <c r="D8503" t="inlineStr">
        <is>
          <t>Electronics</t>
        </is>
      </c>
      <c r="E8503" t="inlineStr">
        <is>
          <t>East</t>
        </is>
      </c>
      <c r="F8503" t="inlineStr">
        <is>
          <t>Retail Store</t>
        </is>
      </c>
      <c r="G8503" t="inlineStr">
        <is>
          <t>Not as Described</t>
        </is>
      </c>
      <c r="H8503" t="n">
        <v>1</v>
      </c>
      <c r="I8503" t="n">
        <v>17005.02</v>
      </c>
    </row>
    <row r="8504">
      <c r="A8504" t="inlineStr">
        <is>
          <t>RET008526</t>
        </is>
      </c>
      <c r="B8504" t="inlineStr">
        <is>
          <t>O053900</t>
        </is>
      </c>
      <c r="C8504" s="25" t="n">
        <v>45993</v>
      </c>
      <c r="D8504" t="inlineStr">
        <is>
          <t>Fashion</t>
        </is>
      </c>
      <c r="E8504" t="inlineStr">
        <is>
          <t>East</t>
        </is>
      </c>
      <c r="F8504" t="inlineStr">
        <is>
          <t>Marketplace</t>
        </is>
      </c>
      <c r="G8504" t="inlineStr">
        <is>
          <t>Size/Fit Issue</t>
        </is>
      </c>
      <c r="H8504" t="n">
        <v>1</v>
      </c>
      <c r="I8504" t="n">
        <v>1522.03</v>
      </c>
    </row>
    <row r="8505">
      <c r="A8505" t="inlineStr">
        <is>
          <t>RET008527</t>
        </is>
      </c>
      <c r="B8505" t="inlineStr">
        <is>
          <t>O053902</t>
        </is>
      </c>
      <c r="C8505" s="25" t="n">
        <v>45994</v>
      </c>
      <c r="D8505" t="inlineStr">
        <is>
          <t>Home &amp; Kitchen</t>
        </is>
      </c>
      <c r="E8505" t="inlineStr">
        <is>
          <t>North</t>
        </is>
      </c>
      <c r="F8505" t="inlineStr">
        <is>
          <t>Website</t>
        </is>
      </c>
      <c r="G8505" t="inlineStr">
        <is>
          <t>Changed Mind</t>
        </is>
      </c>
      <c r="H8505" t="n">
        <v>1</v>
      </c>
      <c r="I8505" t="n">
        <v>2177.31</v>
      </c>
    </row>
    <row r="8506">
      <c r="A8506" t="inlineStr">
        <is>
          <t>RET008528</t>
        </is>
      </c>
      <c r="B8506" t="inlineStr">
        <is>
          <t>O053905</t>
        </is>
      </c>
      <c r="C8506" s="25" t="n">
        <v>45994</v>
      </c>
      <c r="D8506" t="inlineStr">
        <is>
          <t>Fashion</t>
        </is>
      </c>
      <c r="E8506" t="inlineStr">
        <is>
          <t>West</t>
        </is>
      </c>
      <c r="F8506" t="inlineStr">
        <is>
          <t>Mobile App</t>
        </is>
      </c>
      <c r="G8506" t="inlineStr">
        <is>
          <t>Size/Fit Issue</t>
        </is>
      </c>
      <c r="H8506" t="n">
        <v>1</v>
      </c>
      <c r="I8506" t="n">
        <v>495.54</v>
      </c>
    </row>
    <row r="8507">
      <c r="A8507" t="inlineStr">
        <is>
          <t>RET008529</t>
        </is>
      </c>
      <c r="B8507" t="inlineStr">
        <is>
          <t>O053911</t>
        </is>
      </c>
      <c r="C8507" s="25" t="n">
        <v>45994</v>
      </c>
      <c r="D8507" t="inlineStr">
        <is>
          <t>Fashion</t>
        </is>
      </c>
      <c r="E8507" t="inlineStr">
        <is>
          <t>South</t>
        </is>
      </c>
      <c r="F8507" t="inlineStr">
        <is>
          <t>Marketplace</t>
        </is>
      </c>
      <c r="G8507" t="inlineStr">
        <is>
          <t>Size/Fit Issue</t>
        </is>
      </c>
      <c r="H8507" t="n">
        <v>1</v>
      </c>
      <c r="I8507" t="n">
        <v>2672.85</v>
      </c>
    </row>
    <row r="8508">
      <c r="A8508" t="inlineStr">
        <is>
          <t>RET008530</t>
        </is>
      </c>
      <c r="B8508" t="inlineStr">
        <is>
          <t>O053913</t>
        </is>
      </c>
      <c r="C8508" s="25" t="n">
        <v>45994</v>
      </c>
      <c r="D8508" t="inlineStr">
        <is>
          <t>Fashion</t>
        </is>
      </c>
      <c r="E8508" t="inlineStr">
        <is>
          <t>East</t>
        </is>
      </c>
      <c r="F8508" t="inlineStr">
        <is>
          <t>Marketplace</t>
        </is>
      </c>
      <c r="G8508" t="inlineStr">
        <is>
          <t>Size/Fit Issue</t>
        </is>
      </c>
      <c r="H8508" t="n">
        <v>1</v>
      </c>
      <c r="I8508" t="n">
        <v>1580.38</v>
      </c>
    </row>
    <row r="8509">
      <c r="A8509" t="inlineStr">
        <is>
          <t>RET008531</t>
        </is>
      </c>
      <c r="B8509" t="inlineStr">
        <is>
          <t>O053920</t>
        </is>
      </c>
      <c r="C8509" s="25" t="n">
        <v>45994</v>
      </c>
      <c r="D8509" t="inlineStr">
        <is>
          <t>Electronics</t>
        </is>
      </c>
      <c r="E8509" t="inlineStr">
        <is>
          <t>North</t>
        </is>
      </c>
      <c r="F8509" t="inlineStr">
        <is>
          <t>Mobile App</t>
        </is>
      </c>
      <c r="G8509" t="inlineStr">
        <is>
          <t>Defective Product</t>
        </is>
      </c>
      <c r="H8509" t="n">
        <v>2</v>
      </c>
      <c r="I8509" t="n">
        <v>28870.28</v>
      </c>
    </row>
    <row r="8510">
      <c r="A8510" t="inlineStr">
        <is>
          <t>RET008532</t>
        </is>
      </c>
      <c r="B8510" t="inlineStr">
        <is>
          <t>O053924</t>
        </is>
      </c>
      <c r="C8510" s="25" t="n">
        <v>45994</v>
      </c>
      <c r="D8510" t="inlineStr">
        <is>
          <t>Beauty</t>
        </is>
      </c>
      <c r="E8510" t="inlineStr">
        <is>
          <t>East</t>
        </is>
      </c>
      <c r="F8510" t="inlineStr">
        <is>
          <t>Website</t>
        </is>
      </c>
      <c r="G8510" t="inlineStr">
        <is>
          <t>Damaged in Transit</t>
        </is>
      </c>
      <c r="H8510" t="n">
        <v>1</v>
      </c>
      <c r="I8510" t="n">
        <v>310.53</v>
      </c>
    </row>
    <row r="8511">
      <c r="A8511" t="inlineStr">
        <is>
          <t>RET008533</t>
        </is>
      </c>
      <c r="B8511" t="inlineStr">
        <is>
          <t>O053931</t>
        </is>
      </c>
      <c r="C8511" s="25" t="n">
        <v>45994</v>
      </c>
      <c r="D8511" t="inlineStr">
        <is>
          <t>Electronics</t>
        </is>
      </c>
      <c r="E8511" t="inlineStr">
        <is>
          <t>East</t>
        </is>
      </c>
      <c r="F8511" t="inlineStr">
        <is>
          <t>Website</t>
        </is>
      </c>
      <c r="G8511" t="inlineStr">
        <is>
          <t>Defective Product</t>
        </is>
      </c>
      <c r="H8511" t="n">
        <v>1</v>
      </c>
      <c r="I8511" t="n">
        <v>2023.89</v>
      </c>
    </row>
    <row r="8512">
      <c r="A8512" t="inlineStr">
        <is>
          <t>RET008534</t>
        </is>
      </c>
      <c r="B8512" t="inlineStr">
        <is>
          <t>O053932</t>
        </is>
      </c>
      <c r="C8512" s="25" t="n">
        <v>45994</v>
      </c>
      <c r="D8512" t="inlineStr">
        <is>
          <t>Fashion</t>
        </is>
      </c>
      <c r="E8512" t="inlineStr">
        <is>
          <t>South</t>
        </is>
      </c>
      <c r="F8512" t="inlineStr">
        <is>
          <t>Website</t>
        </is>
      </c>
      <c r="G8512" t="inlineStr">
        <is>
          <t>Changed Mind</t>
        </is>
      </c>
      <c r="H8512" t="n">
        <v>1</v>
      </c>
      <c r="I8512" t="n">
        <v>6404.26</v>
      </c>
    </row>
    <row r="8513">
      <c r="A8513" t="inlineStr">
        <is>
          <t>RET008535</t>
        </is>
      </c>
      <c r="B8513" t="inlineStr">
        <is>
          <t>O053934</t>
        </is>
      </c>
      <c r="C8513" s="25" t="n">
        <v>45994</v>
      </c>
      <c r="D8513" t="inlineStr">
        <is>
          <t>Fashion</t>
        </is>
      </c>
      <c r="E8513" t="inlineStr">
        <is>
          <t>North</t>
        </is>
      </c>
      <c r="F8513" t="inlineStr">
        <is>
          <t>Website</t>
        </is>
      </c>
      <c r="G8513" t="inlineStr">
        <is>
          <t>Not as Described</t>
        </is>
      </c>
      <c r="H8513" t="n">
        <v>1</v>
      </c>
      <c r="I8513" t="n">
        <v>1185.06</v>
      </c>
    </row>
    <row r="8514">
      <c r="A8514" t="inlineStr">
        <is>
          <t>RET008536</t>
        </is>
      </c>
      <c r="B8514" t="inlineStr">
        <is>
          <t>O053949</t>
        </is>
      </c>
      <c r="C8514" s="25" t="n">
        <v>45994</v>
      </c>
      <c r="D8514" t="inlineStr">
        <is>
          <t>Electronics</t>
        </is>
      </c>
      <c r="E8514" t="inlineStr">
        <is>
          <t>East</t>
        </is>
      </c>
      <c r="F8514" t="inlineStr">
        <is>
          <t>Website</t>
        </is>
      </c>
      <c r="G8514" t="inlineStr">
        <is>
          <t>Defective Product</t>
        </is>
      </c>
      <c r="H8514" t="n">
        <v>1</v>
      </c>
      <c r="I8514" t="n">
        <v>9247.84</v>
      </c>
    </row>
    <row r="8515">
      <c r="A8515" t="inlineStr">
        <is>
          <t>RET008537</t>
        </is>
      </c>
      <c r="B8515" t="inlineStr">
        <is>
          <t>O053958</t>
        </is>
      </c>
      <c r="C8515" s="25" t="n">
        <v>45994</v>
      </c>
      <c r="D8515" t="inlineStr">
        <is>
          <t>Fashion</t>
        </is>
      </c>
      <c r="E8515" t="inlineStr">
        <is>
          <t>Central</t>
        </is>
      </c>
      <c r="F8515" t="inlineStr">
        <is>
          <t>Website</t>
        </is>
      </c>
      <c r="G8515" t="inlineStr">
        <is>
          <t>Not as Described</t>
        </is>
      </c>
      <c r="H8515" t="n">
        <v>3</v>
      </c>
      <c r="I8515" t="n">
        <v>5822.96</v>
      </c>
    </row>
    <row r="8516">
      <c r="A8516" t="inlineStr">
        <is>
          <t>RET008538</t>
        </is>
      </c>
      <c r="B8516" t="inlineStr">
        <is>
          <t>O053959</t>
        </is>
      </c>
      <c r="C8516" s="25" t="n">
        <v>45994</v>
      </c>
      <c r="D8516" t="inlineStr">
        <is>
          <t>Beauty</t>
        </is>
      </c>
      <c r="E8516" t="inlineStr">
        <is>
          <t>South</t>
        </is>
      </c>
      <c r="F8516" t="inlineStr">
        <is>
          <t>Website</t>
        </is>
      </c>
      <c r="G8516" t="inlineStr">
        <is>
          <t>Not Specified</t>
        </is>
      </c>
      <c r="H8516" t="n">
        <v>2</v>
      </c>
      <c r="I8516" t="n">
        <v>1272.07</v>
      </c>
    </row>
    <row r="8517">
      <c r="A8517" t="inlineStr">
        <is>
          <t>RET008539</t>
        </is>
      </c>
      <c r="B8517" t="inlineStr">
        <is>
          <t>O053961</t>
        </is>
      </c>
      <c r="C8517" s="25" t="n">
        <v>45994</v>
      </c>
      <c r="D8517" t="inlineStr">
        <is>
          <t>Electronics</t>
        </is>
      </c>
      <c r="E8517" t="inlineStr">
        <is>
          <t>South</t>
        </is>
      </c>
      <c r="F8517" t="inlineStr">
        <is>
          <t>Marketplace</t>
        </is>
      </c>
      <c r="G8517" t="inlineStr">
        <is>
          <t>Damaged in Transit</t>
        </is>
      </c>
      <c r="H8517" t="n">
        <v>1</v>
      </c>
      <c r="I8517" t="n">
        <v>8465.74</v>
      </c>
    </row>
    <row r="8518">
      <c r="A8518" t="inlineStr">
        <is>
          <t>RET008540</t>
        </is>
      </c>
      <c r="B8518" t="inlineStr">
        <is>
          <t>O053962</t>
        </is>
      </c>
      <c r="C8518" s="25" t="n">
        <v>45994</v>
      </c>
      <c r="D8518" t="inlineStr">
        <is>
          <t>Beauty</t>
        </is>
      </c>
      <c r="E8518" t="inlineStr">
        <is>
          <t>Central</t>
        </is>
      </c>
      <c r="F8518" t="inlineStr">
        <is>
          <t>Marketplace</t>
        </is>
      </c>
      <c r="G8518" t="inlineStr">
        <is>
          <t>Size/Fit Issue</t>
        </is>
      </c>
      <c r="H8518" t="n">
        <v>1</v>
      </c>
      <c r="I8518" t="n">
        <v>670.7</v>
      </c>
    </row>
    <row r="8519">
      <c r="A8519" t="inlineStr">
        <is>
          <t>RET008541</t>
        </is>
      </c>
      <c r="B8519" t="inlineStr">
        <is>
          <t>O053972</t>
        </is>
      </c>
      <c r="C8519" s="25" t="n">
        <v>45995</v>
      </c>
      <c r="D8519" t="inlineStr">
        <is>
          <t>Beauty</t>
        </is>
      </c>
      <c r="E8519" t="inlineStr">
        <is>
          <t>North</t>
        </is>
      </c>
      <c r="F8519" t="inlineStr">
        <is>
          <t>Mobile App</t>
        </is>
      </c>
      <c r="G8519" t="inlineStr">
        <is>
          <t>Changed Mind</t>
        </is>
      </c>
      <c r="H8519" t="n">
        <v>1</v>
      </c>
      <c r="I8519" t="n">
        <v>495.54</v>
      </c>
    </row>
    <row r="8520">
      <c r="A8520" t="inlineStr">
        <is>
          <t>RET008542</t>
        </is>
      </c>
      <c r="B8520" t="inlineStr">
        <is>
          <t>O053980</t>
        </is>
      </c>
      <c r="C8520" s="25" t="n">
        <v>45995</v>
      </c>
      <c r="D8520" t="inlineStr">
        <is>
          <t>Sports</t>
        </is>
      </c>
      <c r="E8520" t="inlineStr">
        <is>
          <t>West</t>
        </is>
      </c>
      <c r="F8520" t="inlineStr">
        <is>
          <t>Website</t>
        </is>
      </c>
      <c r="G8520" t="inlineStr">
        <is>
          <t>Size/Fit Issue</t>
        </is>
      </c>
      <c r="H8520" t="n">
        <v>1</v>
      </c>
      <c r="I8520" t="n">
        <v>1170.34</v>
      </c>
    </row>
    <row r="8521">
      <c r="A8521" t="inlineStr">
        <is>
          <t>RET008543</t>
        </is>
      </c>
      <c r="B8521" t="inlineStr">
        <is>
          <t>O053981</t>
        </is>
      </c>
      <c r="C8521" s="25" t="n">
        <v>45995</v>
      </c>
      <c r="D8521" t="inlineStr">
        <is>
          <t>Fashion</t>
        </is>
      </c>
      <c r="E8521" t="inlineStr">
        <is>
          <t>North</t>
        </is>
      </c>
      <c r="F8521" t="inlineStr">
        <is>
          <t>Website</t>
        </is>
      </c>
      <c r="G8521" t="inlineStr">
        <is>
          <t>Size/Fit Issue</t>
        </is>
      </c>
      <c r="H8521" t="n">
        <v>1</v>
      </c>
      <c r="I8521" t="n">
        <v>592.8200000000001</v>
      </c>
    </row>
    <row r="8522">
      <c r="A8522" t="inlineStr">
        <is>
          <t>RET008544</t>
        </is>
      </c>
      <c r="B8522" t="inlineStr">
        <is>
          <t>O053982</t>
        </is>
      </c>
      <c r="C8522" s="25" t="n">
        <v>45995</v>
      </c>
      <c r="D8522" t="inlineStr">
        <is>
          <t>Fashion</t>
        </is>
      </c>
      <c r="E8522" t="inlineStr">
        <is>
          <t>South</t>
        </is>
      </c>
      <c r="F8522" t="inlineStr">
        <is>
          <t>Mobile App</t>
        </is>
      </c>
      <c r="G8522" t="inlineStr">
        <is>
          <t>Size/Fit Issue</t>
        </is>
      </c>
      <c r="H8522" t="n">
        <v>2</v>
      </c>
      <c r="I8522" t="n">
        <v>1010.43</v>
      </c>
    </row>
    <row r="8523">
      <c r="A8523" t="inlineStr">
        <is>
          <t>RET008545</t>
        </is>
      </c>
      <c r="B8523" t="inlineStr">
        <is>
          <t>O053993</t>
        </is>
      </c>
      <c r="C8523" s="25" t="n">
        <v>45995</v>
      </c>
      <c r="D8523" t="inlineStr">
        <is>
          <t>Home &amp; Kitchen</t>
        </is>
      </c>
      <c r="E8523" t="inlineStr">
        <is>
          <t>North</t>
        </is>
      </c>
      <c r="F8523" t="inlineStr">
        <is>
          <t>Website</t>
        </is>
      </c>
      <c r="G8523" t="inlineStr">
        <is>
          <t>Defective Product</t>
        </is>
      </c>
      <c r="H8523" t="n">
        <v>1</v>
      </c>
      <c r="I8523" t="n">
        <v>2374.22</v>
      </c>
    </row>
    <row r="8524">
      <c r="A8524" t="inlineStr">
        <is>
          <t>RET008546</t>
        </is>
      </c>
      <c r="B8524" t="inlineStr">
        <is>
          <t>O053998</t>
        </is>
      </c>
      <c r="C8524" s="25" t="n">
        <v>45995</v>
      </c>
      <c r="D8524" t="inlineStr">
        <is>
          <t>Fashion</t>
        </is>
      </c>
      <c r="E8524" t="inlineStr">
        <is>
          <t>West</t>
        </is>
      </c>
      <c r="F8524" t="inlineStr">
        <is>
          <t>Website</t>
        </is>
      </c>
      <c r="G8524" t="inlineStr">
        <is>
          <t>Not as Described</t>
        </is>
      </c>
      <c r="H8524" t="n">
        <v>1</v>
      </c>
      <c r="I8524" t="n">
        <v>1099.01</v>
      </c>
    </row>
    <row r="8525">
      <c r="A8525" t="inlineStr">
        <is>
          <t>RET008547</t>
        </is>
      </c>
      <c r="B8525" t="inlineStr">
        <is>
          <t>O054002</t>
        </is>
      </c>
      <c r="C8525" s="25" t="n">
        <v>45995</v>
      </c>
      <c r="D8525" t="inlineStr">
        <is>
          <t>Fashion</t>
        </is>
      </c>
      <c r="E8525" t="inlineStr">
        <is>
          <t>South</t>
        </is>
      </c>
      <c r="F8525" t="inlineStr">
        <is>
          <t>Retail Store</t>
        </is>
      </c>
      <c r="G8525" t="inlineStr">
        <is>
          <t>Changed Mind</t>
        </is>
      </c>
      <c r="H8525" t="n">
        <v>1</v>
      </c>
      <c r="I8525" t="n">
        <v>1221.13</v>
      </c>
    </row>
    <row r="8526">
      <c r="A8526" t="inlineStr">
        <is>
          <t>RET008548</t>
        </is>
      </c>
      <c r="B8526" t="inlineStr">
        <is>
          <t>O054002</t>
        </is>
      </c>
      <c r="C8526" s="25" t="n">
        <v>45995</v>
      </c>
      <c r="D8526" t="inlineStr">
        <is>
          <t>Grocery</t>
        </is>
      </c>
      <c r="E8526" t="inlineStr">
        <is>
          <t>South</t>
        </is>
      </c>
      <c r="F8526" t="inlineStr">
        <is>
          <t>Retail Store</t>
        </is>
      </c>
      <c r="G8526" t="inlineStr">
        <is>
          <t>Defective Product</t>
        </is>
      </c>
      <c r="H8526" t="n">
        <v>7</v>
      </c>
      <c r="I8526" t="n">
        <v>1430.96</v>
      </c>
    </row>
    <row r="8527">
      <c r="A8527" t="inlineStr">
        <is>
          <t>RET008549</t>
        </is>
      </c>
      <c r="B8527" t="inlineStr">
        <is>
          <t>O054012</t>
        </is>
      </c>
      <c r="C8527" s="25" t="n">
        <v>45995</v>
      </c>
      <c r="D8527" t="inlineStr">
        <is>
          <t>Fashion</t>
        </is>
      </c>
      <c r="E8527" t="inlineStr">
        <is>
          <t>South</t>
        </is>
      </c>
      <c r="F8527" t="inlineStr">
        <is>
          <t>Mobile App</t>
        </is>
      </c>
      <c r="G8527" t="inlineStr">
        <is>
          <t>Damaged in Transit</t>
        </is>
      </c>
      <c r="H8527" t="n">
        <v>1</v>
      </c>
      <c r="I8527" t="n">
        <v>563.62</v>
      </c>
    </row>
    <row r="8528">
      <c r="A8528" t="inlineStr">
        <is>
          <t>RET008550</t>
        </is>
      </c>
      <c r="B8528" t="inlineStr">
        <is>
          <t>O054015</t>
        </is>
      </c>
      <c r="C8528" s="25" t="n">
        <v>45995</v>
      </c>
      <c r="D8528" t="inlineStr">
        <is>
          <t>Books</t>
        </is>
      </c>
      <c r="E8528" t="inlineStr">
        <is>
          <t>North</t>
        </is>
      </c>
      <c r="F8528" t="inlineStr">
        <is>
          <t>Marketplace</t>
        </is>
      </c>
      <c r="G8528" t="inlineStr">
        <is>
          <t>Late Delivery</t>
        </is>
      </c>
      <c r="H8528" t="n">
        <v>2</v>
      </c>
      <c r="I8528" t="n">
        <v>457.84</v>
      </c>
    </row>
    <row r="8529">
      <c r="A8529" t="inlineStr">
        <is>
          <t>RET008551</t>
        </is>
      </c>
      <c r="B8529" t="inlineStr">
        <is>
          <t>O054016</t>
        </is>
      </c>
      <c r="C8529" s="25" t="n">
        <v>45995</v>
      </c>
      <c r="D8529" t="inlineStr">
        <is>
          <t>Fashion</t>
        </is>
      </c>
      <c r="E8529" t="inlineStr">
        <is>
          <t>West</t>
        </is>
      </c>
      <c r="F8529" t="inlineStr">
        <is>
          <t>Website</t>
        </is>
      </c>
      <c r="G8529" t="inlineStr">
        <is>
          <t>Size/Fit Issue</t>
        </is>
      </c>
      <c r="H8529" t="n">
        <v>1</v>
      </c>
      <c r="I8529" t="n">
        <v>2713.73</v>
      </c>
    </row>
    <row r="8530">
      <c r="A8530" t="inlineStr">
        <is>
          <t>RET008552</t>
        </is>
      </c>
      <c r="B8530" t="inlineStr">
        <is>
          <t>O054024</t>
        </is>
      </c>
      <c r="C8530" s="25" t="n">
        <v>45995</v>
      </c>
      <c r="D8530" t="inlineStr">
        <is>
          <t>Fashion</t>
        </is>
      </c>
      <c r="E8530" t="inlineStr">
        <is>
          <t>North</t>
        </is>
      </c>
      <c r="F8530" t="inlineStr">
        <is>
          <t>Mobile App</t>
        </is>
      </c>
      <c r="G8530" t="inlineStr">
        <is>
          <t>Changed Mind</t>
        </is>
      </c>
      <c r="H8530" t="n">
        <v>1</v>
      </c>
      <c r="I8530" t="n">
        <v>550.53</v>
      </c>
    </row>
    <row r="8531">
      <c r="A8531" t="inlineStr">
        <is>
          <t>RET008553</t>
        </is>
      </c>
      <c r="B8531" t="inlineStr">
        <is>
          <t>O054026</t>
        </is>
      </c>
      <c r="C8531" s="25" t="n">
        <v>45995</v>
      </c>
      <c r="D8531" t="inlineStr">
        <is>
          <t>Beauty</t>
        </is>
      </c>
      <c r="E8531" t="inlineStr">
        <is>
          <t>North</t>
        </is>
      </c>
      <c r="F8531" t="inlineStr">
        <is>
          <t>Website</t>
        </is>
      </c>
      <c r="G8531" t="inlineStr">
        <is>
          <t>Changed Mind</t>
        </is>
      </c>
      <c r="H8531" t="n">
        <v>1</v>
      </c>
      <c r="I8531" t="n">
        <v>399.71</v>
      </c>
    </row>
    <row r="8532">
      <c r="A8532" t="inlineStr">
        <is>
          <t>RET008554</t>
        </is>
      </c>
      <c r="B8532" t="inlineStr">
        <is>
          <t>O054033</t>
        </is>
      </c>
      <c r="C8532" s="25" t="n">
        <v>45995</v>
      </c>
      <c r="D8532" t="inlineStr">
        <is>
          <t>Home &amp; Kitchen</t>
        </is>
      </c>
      <c r="E8532" t="inlineStr">
        <is>
          <t>North</t>
        </is>
      </c>
      <c r="F8532" t="inlineStr">
        <is>
          <t>Website</t>
        </is>
      </c>
      <c r="G8532" t="inlineStr">
        <is>
          <t>Late Delivery</t>
        </is>
      </c>
      <c r="H8532" t="n">
        <v>1</v>
      </c>
      <c r="I8532" t="n">
        <v>3773.7</v>
      </c>
    </row>
    <row r="8533">
      <c r="A8533" t="inlineStr">
        <is>
          <t>RET008555</t>
        </is>
      </c>
      <c r="B8533" t="inlineStr">
        <is>
          <t>O054037</t>
        </is>
      </c>
      <c r="C8533" s="25" t="n">
        <v>45995</v>
      </c>
      <c r="D8533" t="inlineStr">
        <is>
          <t>Fashion</t>
        </is>
      </c>
      <c r="E8533" t="inlineStr">
        <is>
          <t>North</t>
        </is>
      </c>
      <c r="F8533" t="inlineStr">
        <is>
          <t>Mobile App</t>
        </is>
      </c>
      <c r="G8533" t="inlineStr">
        <is>
          <t>Size/Fit Issue</t>
        </is>
      </c>
      <c r="H8533" t="n">
        <v>1</v>
      </c>
      <c r="I8533" t="n">
        <v>944.29</v>
      </c>
    </row>
    <row r="8534">
      <c r="A8534" t="inlineStr">
        <is>
          <t>RET008556</t>
        </is>
      </c>
      <c r="B8534" t="inlineStr">
        <is>
          <t>O054048</t>
        </is>
      </c>
      <c r="C8534" s="25" t="n">
        <v>45996</v>
      </c>
      <c r="D8534" t="inlineStr">
        <is>
          <t>Home &amp; Kitchen</t>
        </is>
      </c>
      <c r="E8534" t="inlineStr">
        <is>
          <t>West</t>
        </is>
      </c>
      <c r="F8534" t="inlineStr">
        <is>
          <t>Website</t>
        </is>
      </c>
      <c r="G8534" t="inlineStr">
        <is>
          <t>Changed Mind</t>
        </is>
      </c>
      <c r="H8534" t="n">
        <v>1</v>
      </c>
      <c r="I8534" t="n">
        <v>1264.39</v>
      </c>
    </row>
    <row r="8535">
      <c r="A8535" t="inlineStr">
        <is>
          <t>RET008557</t>
        </is>
      </c>
      <c r="B8535" t="inlineStr">
        <is>
          <t>O054052</t>
        </is>
      </c>
      <c r="C8535" s="25" t="n">
        <v>45996</v>
      </c>
      <c r="D8535" t="inlineStr">
        <is>
          <t>Fashion</t>
        </is>
      </c>
      <c r="E8535" t="inlineStr">
        <is>
          <t>West</t>
        </is>
      </c>
      <c r="F8535" t="inlineStr">
        <is>
          <t>Marketplace</t>
        </is>
      </c>
      <c r="G8535" t="inlineStr">
        <is>
          <t>Defective Product</t>
        </is>
      </c>
      <c r="H8535" t="n">
        <v>1</v>
      </c>
      <c r="I8535" t="n">
        <v>865.39</v>
      </c>
    </row>
    <row r="8536">
      <c r="A8536" t="inlineStr">
        <is>
          <t>RET008558</t>
        </is>
      </c>
      <c r="B8536" t="inlineStr">
        <is>
          <t>O054076</t>
        </is>
      </c>
      <c r="C8536" s="25" t="n">
        <v>45996</v>
      </c>
      <c r="D8536" t="inlineStr">
        <is>
          <t>Home &amp; Kitchen</t>
        </is>
      </c>
      <c r="E8536" t="inlineStr">
        <is>
          <t>South</t>
        </is>
      </c>
      <c r="F8536" t="inlineStr">
        <is>
          <t>Mobile App</t>
        </is>
      </c>
      <c r="G8536" t="inlineStr">
        <is>
          <t>Defective Product</t>
        </is>
      </c>
      <c r="H8536" t="n">
        <v>1</v>
      </c>
      <c r="I8536" t="n">
        <v>378.67</v>
      </c>
    </row>
    <row r="8537">
      <c r="A8537" t="inlineStr">
        <is>
          <t>RET008559</t>
        </is>
      </c>
      <c r="B8537" t="inlineStr">
        <is>
          <t>O054082</t>
        </is>
      </c>
      <c r="C8537" s="25" t="n">
        <v>45996</v>
      </c>
      <c r="D8537" t="inlineStr">
        <is>
          <t>Fashion</t>
        </is>
      </c>
      <c r="E8537" t="inlineStr">
        <is>
          <t>Central</t>
        </is>
      </c>
      <c r="F8537" t="inlineStr">
        <is>
          <t>Mobile App</t>
        </is>
      </c>
      <c r="G8537" t="inlineStr">
        <is>
          <t>Changed Mind</t>
        </is>
      </c>
      <c r="H8537" t="n">
        <v>2</v>
      </c>
      <c r="I8537" t="n">
        <v>1380.34</v>
      </c>
    </row>
    <row r="8538">
      <c r="A8538" t="inlineStr">
        <is>
          <t>RET008560</t>
        </is>
      </c>
      <c r="B8538" t="inlineStr">
        <is>
          <t>O054083</t>
        </is>
      </c>
      <c r="C8538" s="25" t="n">
        <v>45996</v>
      </c>
      <c r="D8538" t="inlineStr">
        <is>
          <t>Fashion</t>
        </is>
      </c>
      <c r="E8538" t="inlineStr">
        <is>
          <t>West</t>
        </is>
      </c>
      <c r="F8538" t="inlineStr">
        <is>
          <t>Website</t>
        </is>
      </c>
      <c r="G8538" t="inlineStr">
        <is>
          <t>Damaged in Transit</t>
        </is>
      </c>
      <c r="H8538" t="n">
        <v>1</v>
      </c>
      <c r="I8538" t="n">
        <v>625.76</v>
      </c>
    </row>
    <row r="8539">
      <c r="A8539" t="inlineStr">
        <is>
          <t>RET008561</t>
        </is>
      </c>
      <c r="B8539" t="inlineStr">
        <is>
          <t>O054088</t>
        </is>
      </c>
      <c r="C8539" s="25" t="n">
        <v>45996</v>
      </c>
      <c r="D8539" t="inlineStr">
        <is>
          <t>Home &amp; Kitchen</t>
        </is>
      </c>
      <c r="E8539" t="inlineStr">
        <is>
          <t>South</t>
        </is>
      </c>
      <c r="F8539" t="inlineStr">
        <is>
          <t>Mobile App</t>
        </is>
      </c>
      <c r="G8539" t="inlineStr">
        <is>
          <t>Wrong Item Delivered</t>
        </is>
      </c>
      <c r="H8539" t="n">
        <v>1</v>
      </c>
      <c r="I8539" t="n">
        <v>1118.97</v>
      </c>
    </row>
    <row r="8540">
      <c r="A8540" t="inlineStr">
        <is>
          <t>RET008562</t>
        </is>
      </c>
      <c r="B8540" t="inlineStr">
        <is>
          <t>O054091</t>
        </is>
      </c>
      <c r="C8540" s="25" t="n">
        <v>45996</v>
      </c>
      <c r="D8540" t="inlineStr">
        <is>
          <t>Fashion</t>
        </is>
      </c>
      <c r="E8540" t="inlineStr">
        <is>
          <t>West</t>
        </is>
      </c>
      <c r="F8540" t="inlineStr">
        <is>
          <t>Website</t>
        </is>
      </c>
      <c r="G8540" t="inlineStr">
        <is>
          <t>Size/Fit Issue</t>
        </is>
      </c>
      <c r="H8540" t="n">
        <v>1</v>
      </c>
      <c r="I8540" t="n">
        <v>495.48</v>
      </c>
    </row>
    <row r="8541">
      <c r="A8541" t="inlineStr">
        <is>
          <t>RET008563</t>
        </is>
      </c>
      <c r="B8541" t="inlineStr">
        <is>
          <t>O054097</t>
        </is>
      </c>
      <c r="C8541" s="25" t="n">
        <v>45996</v>
      </c>
      <c r="D8541" t="inlineStr">
        <is>
          <t>Fashion</t>
        </is>
      </c>
      <c r="E8541" t="inlineStr">
        <is>
          <t>North</t>
        </is>
      </c>
      <c r="F8541" t="inlineStr">
        <is>
          <t>Mobile App</t>
        </is>
      </c>
      <c r="G8541" t="inlineStr">
        <is>
          <t>Not as Described</t>
        </is>
      </c>
      <c r="H8541" t="n">
        <v>1</v>
      </c>
      <c r="I8541" t="n">
        <v>2367.62</v>
      </c>
    </row>
    <row r="8542">
      <c r="A8542" t="inlineStr">
        <is>
          <t>RET008564</t>
        </is>
      </c>
      <c r="B8542" t="inlineStr">
        <is>
          <t>O054099</t>
        </is>
      </c>
      <c r="C8542" s="25" t="n">
        <v>45996</v>
      </c>
      <c r="D8542" t="inlineStr">
        <is>
          <t>Electronics</t>
        </is>
      </c>
      <c r="E8542" t="inlineStr">
        <is>
          <t>East</t>
        </is>
      </c>
      <c r="F8542" t="inlineStr">
        <is>
          <t>Website</t>
        </is>
      </c>
      <c r="G8542" t="inlineStr">
        <is>
          <t>Changed Mind</t>
        </is>
      </c>
      <c r="H8542" t="n">
        <v>1</v>
      </c>
      <c r="I8542" t="n">
        <v>6499.33</v>
      </c>
    </row>
    <row r="8543">
      <c r="A8543" t="inlineStr">
        <is>
          <t>RET008565</t>
        </is>
      </c>
      <c r="B8543" t="inlineStr">
        <is>
          <t>O054114</t>
        </is>
      </c>
      <c r="C8543" s="25" t="n">
        <v>45996</v>
      </c>
      <c r="D8543" t="inlineStr">
        <is>
          <t>Home &amp; Kitchen</t>
        </is>
      </c>
      <c r="E8543" t="inlineStr">
        <is>
          <t>West</t>
        </is>
      </c>
      <c r="F8543" t="inlineStr">
        <is>
          <t>Marketplace</t>
        </is>
      </c>
      <c r="G8543" t="inlineStr">
        <is>
          <t>Defective Product</t>
        </is>
      </c>
      <c r="H8543" t="n">
        <v>1</v>
      </c>
      <c r="I8543" t="n">
        <v>4350.3</v>
      </c>
    </row>
    <row r="8544">
      <c r="A8544" t="inlineStr">
        <is>
          <t>RET008566</t>
        </is>
      </c>
      <c r="B8544" t="inlineStr">
        <is>
          <t>O054118</t>
        </is>
      </c>
      <c r="C8544" s="25" t="n">
        <v>45997</v>
      </c>
      <c r="D8544" t="inlineStr">
        <is>
          <t>Fashion</t>
        </is>
      </c>
      <c r="E8544" t="inlineStr">
        <is>
          <t>South</t>
        </is>
      </c>
      <c r="F8544" t="inlineStr">
        <is>
          <t>Website</t>
        </is>
      </c>
      <c r="G8544" t="inlineStr">
        <is>
          <t>Size/Fit Issue</t>
        </is>
      </c>
      <c r="H8544" t="n">
        <v>1</v>
      </c>
      <c r="I8544" t="n">
        <v>1365.57</v>
      </c>
    </row>
    <row r="8545">
      <c r="A8545" t="inlineStr">
        <is>
          <t>RET008567</t>
        </is>
      </c>
      <c r="B8545" t="inlineStr">
        <is>
          <t>O054122</t>
        </is>
      </c>
      <c r="C8545" s="25" t="n">
        <v>45997</v>
      </c>
      <c r="D8545" t="inlineStr">
        <is>
          <t>Electronics</t>
        </is>
      </c>
      <c r="E8545" t="inlineStr">
        <is>
          <t>South</t>
        </is>
      </c>
      <c r="F8545" t="inlineStr">
        <is>
          <t>Mobile App</t>
        </is>
      </c>
      <c r="G8545" t="inlineStr">
        <is>
          <t>Not as Described</t>
        </is>
      </c>
      <c r="H8545" t="n">
        <v>1</v>
      </c>
      <c r="I8545" t="n">
        <v>9101.879999999999</v>
      </c>
    </row>
    <row r="8546">
      <c r="A8546" t="inlineStr">
        <is>
          <t>RET008568</t>
        </is>
      </c>
      <c r="B8546" t="inlineStr">
        <is>
          <t>O054125</t>
        </is>
      </c>
      <c r="C8546" s="25" t="n">
        <v>45997</v>
      </c>
      <c r="D8546" t="inlineStr">
        <is>
          <t>Fashion</t>
        </is>
      </c>
      <c r="E8546" t="inlineStr">
        <is>
          <t>North</t>
        </is>
      </c>
      <c r="F8546" t="inlineStr">
        <is>
          <t>Marketplace</t>
        </is>
      </c>
      <c r="G8546" t="inlineStr">
        <is>
          <t>Size/Fit Issue</t>
        </is>
      </c>
      <c r="H8546" t="n">
        <v>1</v>
      </c>
      <c r="I8546" t="n">
        <v>1242.27</v>
      </c>
    </row>
    <row r="8547">
      <c r="A8547" t="inlineStr">
        <is>
          <t>RET008569</t>
        </is>
      </c>
      <c r="B8547" t="inlineStr">
        <is>
          <t>O054128</t>
        </is>
      </c>
      <c r="C8547" s="25" t="n">
        <v>45997</v>
      </c>
      <c r="D8547" t="inlineStr">
        <is>
          <t>Fashion</t>
        </is>
      </c>
      <c r="E8547" t="inlineStr">
        <is>
          <t>North</t>
        </is>
      </c>
      <c r="F8547" t="inlineStr">
        <is>
          <t>Mobile App</t>
        </is>
      </c>
      <c r="G8547" t="inlineStr">
        <is>
          <t>Defective Product</t>
        </is>
      </c>
      <c r="H8547" t="n">
        <v>1</v>
      </c>
      <c r="I8547" t="n">
        <v>4141.44</v>
      </c>
    </row>
    <row r="8548">
      <c r="A8548" t="inlineStr">
        <is>
          <t>RET008570</t>
        </is>
      </c>
      <c r="B8548" t="inlineStr">
        <is>
          <t>O054138</t>
        </is>
      </c>
      <c r="C8548" s="25" t="n">
        <v>45997</v>
      </c>
      <c r="D8548" t="inlineStr">
        <is>
          <t>Fashion</t>
        </is>
      </c>
      <c r="E8548" t="inlineStr">
        <is>
          <t>East</t>
        </is>
      </c>
      <c r="F8548" t="inlineStr">
        <is>
          <t>Retail Store</t>
        </is>
      </c>
      <c r="G8548" t="inlineStr">
        <is>
          <t>Not as Described</t>
        </is>
      </c>
      <c r="H8548" t="n">
        <v>1</v>
      </c>
      <c r="I8548" t="n">
        <v>1519.7</v>
      </c>
    </row>
    <row r="8549">
      <c r="A8549" t="inlineStr">
        <is>
          <t>RET008571</t>
        </is>
      </c>
      <c r="B8549" t="inlineStr">
        <is>
          <t>O054151</t>
        </is>
      </c>
      <c r="C8549" s="25" t="n">
        <v>45997</v>
      </c>
      <c r="D8549" t="inlineStr">
        <is>
          <t>Electronics</t>
        </is>
      </c>
      <c r="E8549" t="inlineStr">
        <is>
          <t>West</t>
        </is>
      </c>
      <c r="F8549" t="inlineStr">
        <is>
          <t>Marketplace</t>
        </is>
      </c>
      <c r="G8549" t="inlineStr">
        <is>
          <t>Damaged in Transit</t>
        </is>
      </c>
      <c r="H8549" t="n">
        <v>1</v>
      </c>
      <c r="I8549" t="n">
        <v>8721.049999999999</v>
      </c>
    </row>
    <row r="8550">
      <c r="A8550" t="inlineStr">
        <is>
          <t>RET008572</t>
        </is>
      </c>
      <c r="B8550" t="inlineStr">
        <is>
          <t>O054163</t>
        </is>
      </c>
      <c r="C8550" s="25" t="n">
        <v>45997</v>
      </c>
      <c r="D8550" t="inlineStr">
        <is>
          <t>Fashion</t>
        </is>
      </c>
      <c r="E8550" t="inlineStr">
        <is>
          <t>South</t>
        </is>
      </c>
      <c r="F8550" t="inlineStr">
        <is>
          <t>Mobile App</t>
        </is>
      </c>
      <c r="G8550" t="inlineStr">
        <is>
          <t>Changed Mind</t>
        </is>
      </c>
      <c r="H8550" t="n">
        <v>2</v>
      </c>
      <c r="I8550" t="n">
        <v>1892.04</v>
      </c>
    </row>
    <row r="8551">
      <c r="A8551" t="inlineStr">
        <is>
          <t>RET008573</t>
        </is>
      </c>
      <c r="B8551" t="inlineStr">
        <is>
          <t>O054164</t>
        </is>
      </c>
      <c r="C8551" s="25" t="n">
        <v>45997</v>
      </c>
      <c r="D8551" t="inlineStr">
        <is>
          <t>Electronics</t>
        </is>
      </c>
      <c r="E8551" t="inlineStr">
        <is>
          <t>West</t>
        </is>
      </c>
      <c r="F8551" t="inlineStr">
        <is>
          <t>Website</t>
        </is>
      </c>
      <c r="G8551" t="inlineStr">
        <is>
          <t>Damaged in Transit</t>
        </is>
      </c>
      <c r="H8551" t="n">
        <v>1</v>
      </c>
      <c r="I8551" t="n">
        <v>9205.549999999999</v>
      </c>
    </row>
    <row r="8552">
      <c r="A8552" t="inlineStr">
        <is>
          <t>RET008574</t>
        </is>
      </c>
      <c r="B8552" t="inlineStr">
        <is>
          <t>O054165</t>
        </is>
      </c>
      <c r="C8552" s="25" t="n">
        <v>45997</v>
      </c>
      <c r="D8552" t="inlineStr">
        <is>
          <t>Fashion</t>
        </is>
      </c>
      <c r="E8552" t="inlineStr">
        <is>
          <t>West</t>
        </is>
      </c>
      <c r="F8552" t="inlineStr">
        <is>
          <t>Retail Store</t>
        </is>
      </c>
      <c r="G8552" t="inlineStr">
        <is>
          <t>Size/Fit Issue</t>
        </is>
      </c>
      <c r="H8552" t="n">
        <v>1</v>
      </c>
      <c r="I8552" t="n">
        <v>4141.45</v>
      </c>
    </row>
    <row r="8553">
      <c r="A8553" t="inlineStr">
        <is>
          <t>RET008575</t>
        </is>
      </c>
      <c r="B8553" t="inlineStr">
        <is>
          <t>O054165</t>
        </is>
      </c>
      <c r="C8553" s="25" t="n">
        <v>45997</v>
      </c>
      <c r="D8553" t="inlineStr">
        <is>
          <t>Sports</t>
        </is>
      </c>
      <c r="E8553" t="inlineStr">
        <is>
          <t>West</t>
        </is>
      </c>
      <c r="F8553" t="inlineStr">
        <is>
          <t>Retail Store</t>
        </is>
      </c>
      <c r="G8553" t="inlineStr">
        <is>
          <t>Defective Product</t>
        </is>
      </c>
      <c r="H8553" t="n">
        <v>1</v>
      </c>
      <c r="I8553" t="n">
        <v>1870.09</v>
      </c>
    </row>
    <row r="8554">
      <c r="A8554" t="inlineStr">
        <is>
          <t>RET008576</t>
        </is>
      </c>
      <c r="B8554" t="inlineStr">
        <is>
          <t>O054167</t>
        </is>
      </c>
      <c r="C8554" s="25" t="n">
        <v>45997</v>
      </c>
      <c r="D8554" t="inlineStr">
        <is>
          <t>Home &amp; Kitchen</t>
        </is>
      </c>
      <c r="E8554" t="inlineStr">
        <is>
          <t>South</t>
        </is>
      </c>
      <c r="F8554" t="inlineStr">
        <is>
          <t>Mobile App</t>
        </is>
      </c>
      <c r="G8554" t="inlineStr">
        <is>
          <t>Changed Mind</t>
        </is>
      </c>
      <c r="H8554" t="n">
        <v>1</v>
      </c>
      <c r="I8554" t="n">
        <v>399.7</v>
      </c>
    </row>
    <row r="8555">
      <c r="A8555" t="inlineStr">
        <is>
          <t>RET008577</t>
        </is>
      </c>
      <c r="B8555" t="inlineStr">
        <is>
          <t>O054169</t>
        </is>
      </c>
      <c r="C8555" s="25" t="n">
        <v>45997</v>
      </c>
      <c r="D8555" t="inlineStr">
        <is>
          <t>Electronics</t>
        </is>
      </c>
      <c r="E8555" t="inlineStr">
        <is>
          <t>North</t>
        </is>
      </c>
      <c r="F8555" t="inlineStr">
        <is>
          <t>Mobile App</t>
        </is>
      </c>
      <c r="G8555" t="inlineStr">
        <is>
          <t>Wrong Item Delivered</t>
        </is>
      </c>
      <c r="H8555" t="n">
        <v>1</v>
      </c>
      <c r="I8555" t="n">
        <v>12772.61</v>
      </c>
    </row>
    <row r="8556">
      <c r="A8556" t="inlineStr">
        <is>
          <t>RET008578</t>
        </is>
      </c>
      <c r="B8556" t="inlineStr">
        <is>
          <t>O054179</t>
        </is>
      </c>
      <c r="C8556" s="25" t="n">
        <v>45997</v>
      </c>
      <c r="D8556" t="inlineStr">
        <is>
          <t>Home &amp; Kitchen</t>
        </is>
      </c>
      <c r="E8556" t="inlineStr">
        <is>
          <t>West</t>
        </is>
      </c>
      <c r="F8556" t="inlineStr">
        <is>
          <t>Website</t>
        </is>
      </c>
      <c r="G8556" t="inlineStr">
        <is>
          <t>Changed Mind</t>
        </is>
      </c>
      <c r="H8556" t="n">
        <v>1</v>
      </c>
      <c r="I8556" t="n">
        <v>4787.22</v>
      </c>
    </row>
    <row r="8557">
      <c r="A8557" t="inlineStr">
        <is>
          <t>RET008579</t>
        </is>
      </c>
      <c r="B8557" t="inlineStr">
        <is>
          <t>O054179</t>
        </is>
      </c>
      <c r="C8557" s="25" t="n">
        <v>45997</v>
      </c>
      <c r="D8557" t="inlineStr">
        <is>
          <t>Fashion</t>
        </is>
      </c>
      <c r="E8557" t="inlineStr">
        <is>
          <t>West</t>
        </is>
      </c>
      <c r="F8557" t="inlineStr">
        <is>
          <t>Website</t>
        </is>
      </c>
      <c r="G8557" t="inlineStr">
        <is>
          <t>Size/Fit Issue</t>
        </is>
      </c>
      <c r="H8557" t="n">
        <v>1</v>
      </c>
      <c r="I8557" t="n">
        <v>1761.93</v>
      </c>
    </row>
    <row r="8558">
      <c r="A8558" t="inlineStr">
        <is>
          <t>RET008580</t>
        </is>
      </c>
      <c r="B8558" t="inlineStr">
        <is>
          <t>O054186</t>
        </is>
      </c>
      <c r="C8558" s="25" t="n">
        <v>45997</v>
      </c>
      <c r="D8558" t="inlineStr">
        <is>
          <t>Fashion</t>
        </is>
      </c>
      <c r="E8558" t="inlineStr">
        <is>
          <t>West</t>
        </is>
      </c>
      <c r="F8558" t="inlineStr">
        <is>
          <t>Marketplace</t>
        </is>
      </c>
      <c r="G8558" t="inlineStr">
        <is>
          <t>Size/Fit Issue</t>
        </is>
      </c>
      <c r="H8558" t="n">
        <v>1</v>
      </c>
      <c r="I8558" t="n">
        <v>821.15</v>
      </c>
    </row>
    <row r="8559">
      <c r="A8559" t="inlineStr">
        <is>
          <t>RET008581</t>
        </is>
      </c>
      <c r="B8559" t="inlineStr">
        <is>
          <t>O054187</t>
        </is>
      </c>
      <c r="C8559" s="25" t="n">
        <v>45997</v>
      </c>
      <c r="D8559" t="inlineStr">
        <is>
          <t>Fashion</t>
        </is>
      </c>
      <c r="E8559" t="inlineStr">
        <is>
          <t>West</t>
        </is>
      </c>
      <c r="F8559" t="inlineStr">
        <is>
          <t>Website</t>
        </is>
      </c>
      <c r="G8559" t="inlineStr">
        <is>
          <t>Not as Described</t>
        </is>
      </c>
      <c r="H8559" t="n">
        <v>1</v>
      </c>
      <c r="I8559" t="n">
        <v>718.24</v>
      </c>
    </row>
    <row r="8560">
      <c r="A8560" t="inlineStr">
        <is>
          <t>RET008582</t>
        </is>
      </c>
      <c r="B8560" t="inlineStr">
        <is>
          <t>O054193</t>
        </is>
      </c>
      <c r="C8560" s="25" t="n">
        <v>45997</v>
      </c>
      <c r="D8560" t="inlineStr">
        <is>
          <t>Fashion</t>
        </is>
      </c>
      <c r="E8560" t="inlineStr">
        <is>
          <t>West</t>
        </is>
      </c>
      <c r="F8560" t="inlineStr">
        <is>
          <t>Website</t>
        </is>
      </c>
      <c r="G8560" t="inlineStr">
        <is>
          <t>Damaged in Transit</t>
        </is>
      </c>
      <c r="H8560" t="n">
        <v>1</v>
      </c>
      <c r="I8560" t="n">
        <v>670.21</v>
      </c>
    </row>
    <row r="8561">
      <c r="A8561" t="inlineStr">
        <is>
          <t>RET008583</t>
        </is>
      </c>
      <c r="B8561" t="inlineStr">
        <is>
          <t>O054194</t>
        </is>
      </c>
      <c r="C8561" s="25" t="n">
        <v>45997</v>
      </c>
      <c r="D8561" t="inlineStr">
        <is>
          <t>Home &amp; Kitchen</t>
        </is>
      </c>
      <c r="E8561" t="inlineStr">
        <is>
          <t>West</t>
        </is>
      </c>
      <c r="F8561" t="inlineStr">
        <is>
          <t>Marketplace</t>
        </is>
      </c>
      <c r="G8561" t="inlineStr">
        <is>
          <t>Not as Described</t>
        </is>
      </c>
      <c r="H8561" t="n">
        <v>1</v>
      </c>
      <c r="I8561" t="n">
        <v>1782.64</v>
      </c>
    </row>
    <row r="8562">
      <c r="A8562" t="inlineStr">
        <is>
          <t>RET008584</t>
        </is>
      </c>
      <c r="B8562" t="inlineStr">
        <is>
          <t>O054205</t>
        </is>
      </c>
      <c r="C8562" s="25" t="n">
        <v>45998</v>
      </c>
      <c r="D8562" t="inlineStr">
        <is>
          <t>Fashion</t>
        </is>
      </c>
      <c r="E8562" t="inlineStr">
        <is>
          <t>North</t>
        </is>
      </c>
      <c r="F8562" t="inlineStr">
        <is>
          <t>Marketplace</t>
        </is>
      </c>
      <c r="G8562" t="inlineStr">
        <is>
          <t>Changed Mind</t>
        </is>
      </c>
      <c r="H8562" t="n">
        <v>1</v>
      </c>
      <c r="I8562" t="n">
        <v>2929.08</v>
      </c>
    </row>
    <row r="8563">
      <c r="A8563" t="inlineStr">
        <is>
          <t>RET008585</t>
        </is>
      </c>
      <c r="B8563" t="inlineStr">
        <is>
          <t>O054209</t>
        </is>
      </c>
      <c r="C8563" s="25" t="n">
        <v>45998</v>
      </c>
      <c r="D8563" t="inlineStr">
        <is>
          <t>Electronics</t>
        </is>
      </c>
      <c r="E8563" t="inlineStr">
        <is>
          <t>North</t>
        </is>
      </c>
      <c r="F8563" t="inlineStr">
        <is>
          <t>Mobile App</t>
        </is>
      </c>
      <c r="G8563" t="inlineStr">
        <is>
          <t>Not as Described</t>
        </is>
      </c>
      <c r="H8563" t="n">
        <v>1</v>
      </c>
      <c r="I8563" t="n">
        <v>16870.85</v>
      </c>
    </row>
    <row r="8564">
      <c r="A8564" t="inlineStr">
        <is>
          <t>RET008586</t>
        </is>
      </c>
      <c r="B8564" t="inlineStr">
        <is>
          <t>O054210</t>
        </is>
      </c>
      <c r="C8564" s="25" t="n">
        <v>45998</v>
      </c>
      <c r="D8564" t="inlineStr">
        <is>
          <t>Fashion</t>
        </is>
      </c>
      <c r="E8564" t="inlineStr">
        <is>
          <t>West</t>
        </is>
      </c>
      <c r="F8564" t="inlineStr">
        <is>
          <t>Marketplace</t>
        </is>
      </c>
      <c r="G8564" t="inlineStr">
        <is>
          <t>Size/Fit Issue</t>
        </is>
      </c>
      <c r="H8564" t="n">
        <v>1</v>
      </c>
      <c r="I8564" t="n">
        <v>242.39</v>
      </c>
    </row>
    <row r="8565">
      <c r="A8565" t="inlineStr">
        <is>
          <t>RET008587</t>
        </is>
      </c>
      <c r="B8565" t="inlineStr">
        <is>
          <t>O054212</t>
        </is>
      </c>
      <c r="C8565" s="25" t="n">
        <v>45998</v>
      </c>
      <c r="D8565" t="inlineStr">
        <is>
          <t>Home &amp; Kitchen</t>
        </is>
      </c>
      <c r="E8565" t="inlineStr">
        <is>
          <t>South</t>
        </is>
      </c>
      <c r="F8565" t="inlineStr">
        <is>
          <t>Mobile App</t>
        </is>
      </c>
      <c r="G8565" t="inlineStr">
        <is>
          <t>Defective Product</t>
        </is>
      </c>
      <c r="H8565" t="n">
        <v>1</v>
      </c>
      <c r="I8565" t="n">
        <v>4053.46</v>
      </c>
    </row>
    <row r="8566">
      <c r="A8566" t="inlineStr">
        <is>
          <t>RET008588</t>
        </is>
      </c>
      <c r="B8566" t="inlineStr">
        <is>
          <t>O054215</t>
        </is>
      </c>
      <c r="C8566" s="25" t="n">
        <v>45998</v>
      </c>
      <c r="D8566" t="inlineStr">
        <is>
          <t>Fashion</t>
        </is>
      </c>
      <c r="E8566" t="inlineStr">
        <is>
          <t>North</t>
        </is>
      </c>
      <c r="F8566" t="inlineStr">
        <is>
          <t>Retail Store</t>
        </is>
      </c>
      <c r="G8566" t="inlineStr">
        <is>
          <t>Defective Product</t>
        </is>
      </c>
      <c r="H8566" t="n">
        <v>1</v>
      </c>
      <c r="I8566" t="n">
        <v>553.83</v>
      </c>
    </row>
    <row r="8567">
      <c r="A8567" t="inlineStr">
        <is>
          <t>RET008589</t>
        </is>
      </c>
      <c r="B8567" t="inlineStr">
        <is>
          <t>O054228</t>
        </is>
      </c>
      <c r="C8567" s="25" t="n">
        <v>45998</v>
      </c>
      <c r="D8567" t="inlineStr">
        <is>
          <t>Fashion</t>
        </is>
      </c>
      <c r="E8567" t="inlineStr">
        <is>
          <t>East</t>
        </is>
      </c>
      <c r="F8567" t="inlineStr">
        <is>
          <t>Website</t>
        </is>
      </c>
      <c r="G8567" t="inlineStr">
        <is>
          <t>Size/Fit Issue</t>
        </is>
      </c>
      <c r="H8567" t="n">
        <v>1</v>
      </c>
      <c r="I8567" t="n">
        <v>1480.71</v>
      </c>
    </row>
    <row r="8568">
      <c r="A8568" t="inlineStr">
        <is>
          <t>RET008590</t>
        </is>
      </c>
      <c r="B8568" t="inlineStr">
        <is>
          <t>O054235</t>
        </is>
      </c>
      <c r="C8568" s="25" t="n">
        <v>45998</v>
      </c>
      <c r="D8568" t="inlineStr">
        <is>
          <t>Electronics</t>
        </is>
      </c>
      <c r="E8568" t="inlineStr">
        <is>
          <t>North</t>
        </is>
      </c>
      <c r="F8568" t="inlineStr">
        <is>
          <t>Mobile App</t>
        </is>
      </c>
      <c r="G8568" t="inlineStr">
        <is>
          <t>Late Delivery</t>
        </is>
      </c>
      <c r="H8568" t="n">
        <v>1</v>
      </c>
      <c r="I8568" t="n">
        <v>9670.75</v>
      </c>
    </row>
    <row r="8569">
      <c r="A8569" t="inlineStr">
        <is>
          <t>RET008591</t>
        </is>
      </c>
      <c r="B8569" t="inlineStr">
        <is>
          <t>O054241</t>
        </is>
      </c>
      <c r="C8569" s="25" t="n">
        <v>45998</v>
      </c>
      <c r="D8569" t="inlineStr">
        <is>
          <t>Fashion</t>
        </is>
      </c>
      <c r="E8569" t="inlineStr">
        <is>
          <t>West</t>
        </is>
      </c>
      <c r="F8569" t="inlineStr">
        <is>
          <t>Website</t>
        </is>
      </c>
      <c r="G8569" t="inlineStr">
        <is>
          <t>Size/Fit Issue</t>
        </is>
      </c>
      <c r="H8569" t="n">
        <v>1</v>
      </c>
      <c r="I8569" t="n">
        <v>1683.08</v>
      </c>
    </row>
    <row r="8570">
      <c r="A8570" t="inlineStr">
        <is>
          <t>RET008592</t>
        </is>
      </c>
      <c r="B8570" t="inlineStr">
        <is>
          <t>O054264</t>
        </is>
      </c>
      <c r="C8570" s="25" t="n">
        <v>45998</v>
      </c>
      <c r="D8570" t="inlineStr">
        <is>
          <t>Sports</t>
        </is>
      </c>
      <c r="E8570" t="inlineStr">
        <is>
          <t>North</t>
        </is>
      </c>
      <c r="F8570" t="inlineStr">
        <is>
          <t>Website</t>
        </is>
      </c>
      <c r="G8570" t="inlineStr">
        <is>
          <t>Changed Mind</t>
        </is>
      </c>
      <c r="H8570" t="n">
        <v>2</v>
      </c>
      <c r="I8570" t="n">
        <v>14054.42</v>
      </c>
    </row>
    <row r="8571">
      <c r="A8571" t="inlineStr">
        <is>
          <t>RET008593</t>
        </is>
      </c>
      <c r="B8571" t="inlineStr">
        <is>
          <t>O054267</t>
        </is>
      </c>
      <c r="C8571" s="25" t="n">
        <v>45998</v>
      </c>
      <c r="D8571" t="inlineStr">
        <is>
          <t>Fashion</t>
        </is>
      </c>
      <c r="E8571" t="inlineStr">
        <is>
          <t>East</t>
        </is>
      </c>
      <c r="F8571" t="inlineStr">
        <is>
          <t>Website</t>
        </is>
      </c>
      <c r="G8571" t="inlineStr">
        <is>
          <t>Changed Mind</t>
        </is>
      </c>
      <c r="H8571" t="n">
        <v>1</v>
      </c>
      <c r="I8571" t="n">
        <v>461.36</v>
      </c>
    </row>
    <row r="8572">
      <c r="A8572" t="inlineStr">
        <is>
          <t>RET008594</t>
        </is>
      </c>
      <c r="B8572" t="inlineStr">
        <is>
          <t>O054281</t>
        </is>
      </c>
      <c r="C8572" s="25" t="n">
        <v>45999</v>
      </c>
      <c r="D8572" t="inlineStr">
        <is>
          <t>Fashion</t>
        </is>
      </c>
      <c r="E8572" t="inlineStr">
        <is>
          <t>East</t>
        </is>
      </c>
      <c r="F8572" t="inlineStr">
        <is>
          <t>Retail Store</t>
        </is>
      </c>
      <c r="G8572" t="inlineStr">
        <is>
          <t>Not as Described</t>
        </is>
      </c>
      <c r="H8572" t="n">
        <v>1</v>
      </c>
      <c r="I8572" t="n">
        <v>718.24</v>
      </c>
    </row>
    <row r="8573">
      <c r="A8573" t="inlineStr">
        <is>
          <t>RET008595</t>
        </is>
      </c>
      <c r="B8573" t="inlineStr">
        <is>
          <t>O054285</t>
        </is>
      </c>
      <c r="C8573" s="25" t="n">
        <v>45999</v>
      </c>
      <c r="D8573" t="inlineStr">
        <is>
          <t>Fashion</t>
        </is>
      </c>
      <c r="E8573" t="inlineStr">
        <is>
          <t>South</t>
        </is>
      </c>
      <c r="F8573" t="inlineStr">
        <is>
          <t>Website</t>
        </is>
      </c>
      <c r="G8573" t="inlineStr">
        <is>
          <t>Defective Product</t>
        </is>
      </c>
      <c r="H8573" t="n">
        <v>2</v>
      </c>
      <c r="I8573" t="n">
        <v>2320.14</v>
      </c>
    </row>
    <row r="8574">
      <c r="A8574" t="inlineStr">
        <is>
          <t>RET008596</t>
        </is>
      </c>
      <c r="B8574" t="inlineStr">
        <is>
          <t>O054286</t>
        </is>
      </c>
      <c r="C8574" s="25" t="n">
        <v>45999</v>
      </c>
      <c r="D8574" t="inlineStr">
        <is>
          <t>Books</t>
        </is>
      </c>
      <c r="E8574" t="inlineStr">
        <is>
          <t>South</t>
        </is>
      </c>
      <c r="F8574" t="inlineStr">
        <is>
          <t>Mobile App</t>
        </is>
      </c>
      <c r="G8574" t="inlineStr">
        <is>
          <t>Damaged in Transit</t>
        </is>
      </c>
      <c r="H8574" t="n">
        <v>1</v>
      </c>
      <c r="I8574" t="n">
        <v>276.4</v>
      </c>
    </row>
    <row r="8575">
      <c r="A8575" t="inlineStr">
        <is>
          <t>RET008597</t>
        </is>
      </c>
      <c r="B8575" t="inlineStr">
        <is>
          <t>O054288</t>
        </is>
      </c>
      <c r="C8575" s="25" t="n">
        <v>45999</v>
      </c>
      <c r="D8575" t="inlineStr">
        <is>
          <t>Electronics</t>
        </is>
      </c>
      <c r="E8575" t="inlineStr">
        <is>
          <t>North</t>
        </is>
      </c>
      <c r="F8575" t="inlineStr">
        <is>
          <t>Marketplace</t>
        </is>
      </c>
      <c r="G8575" t="inlineStr">
        <is>
          <t>Defective Product</t>
        </is>
      </c>
      <c r="H8575" t="n">
        <v>1</v>
      </c>
      <c r="I8575" t="n">
        <v>14207.03</v>
      </c>
    </row>
    <row r="8576">
      <c r="A8576" t="inlineStr">
        <is>
          <t>RET008598</t>
        </is>
      </c>
      <c r="B8576" t="inlineStr">
        <is>
          <t>O054290</t>
        </is>
      </c>
      <c r="C8576" s="25" t="n">
        <v>45999</v>
      </c>
      <c r="D8576" t="inlineStr">
        <is>
          <t>Fashion</t>
        </is>
      </c>
      <c r="E8576" t="inlineStr">
        <is>
          <t>West</t>
        </is>
      </c>
      <c r="F8576" t="inlineStr">
        <is>
          <t>Website</t>
        </is>
      </c>
      <c r="G8576" t="inlineStr">
        <is>
          <t>Changed Mind</t>
        </is>
      </c>
      <c r="H8576" t="n">
        <v>2</v>
      </c>
      <c r="I8576" t="n">
        <v>3050.44</v>
      </c>
    </row>
    <row r="8577">
      <c r="A8577" t="inlineStr">
        <is>
          <t>RET008599</t>
        </is>
      </c>
      <c r="B8577" t="inlineStr">
        <is>
          <t>O054297</t>
        </is>
      </c>
      <c r="C8577" s="25" t="n">
        <v>45999</v>
      </c>
      <c r="D8577" t="inlineStr">
        <is>
          <t>Fashion</t>
        </is>
      </c>
      <c r="E8577" t="inlineStr">
        <is>
          <t>North</t>
        </is>
      </c>
      <c r="F8577" t="inlineStr">
        <is>
          <t>Retail Store</t>
        </is>
      </c>
      <c r="G8577" t="inlineStr">
        <is>
          <t>Size/Fit Issue</t>
        </is>
      </c>
      <c r="H8577" t="n">
        <v>1</v>
      </c>
      <c r="I8577" t="n">
        <v>909.25</v>
      </c>
    </row>
    <row r="8578">
      <c r="A8578" t="inlineStr">
        <is>
          <t>RET008600</t>
        </is>
      </c>
      <c r="B8578" t="inlineStr">
        <is>
          <t>O054303</t>
        </is>
      </c>
      <c r="C8578" s="25" t="n">
        <v>45999</v>
      </c>
      <c r="D8578" t="inlineStr">
        <is>
          <t>Electronics</t>
        </is>
      </c>
      <c r="E8578" t="inlineStr">
        <is>
          <t>North</t>
        </is>
      </c>
      <c r="F8578" t="inlineStr">
        <is>
          <t>Website</t>
        </is>
      </c>
      <c r="G8578" t="inlineStr">
        <is>
          <t>Defective Product</t>
        </is>
      </c>
      <c r="H8578" t="n">
        <v>1</v>
      </c>
      <c r="I8578" t="n">
        <v>2150.38</v>
      </c>
    </row>
    <row r="8579">
      <c r="A8579" t="inlineStr">
        <is>
          <t>RET008601</t>
        </is>
      </c>
      <c r="B8579" t="inlineStr">
        <is>
          <t>O054310</t>
        </is>
      </c>
      <c r="C8579" s="25" t="n">
        <v>45999</v>
      </c>
      <c r="D8579" t="inlineStr">
        <is>
          <t>Fashion</t>
        </is>
      </c>
      <c r="E8579" t="inlineStr">
        <is>
          <t>West</t>
        </is>
      </c>
      <c r="F8579" t="inlineStr">
        <is>
          <t>Website</t>
        </is>
      </c>
      <c r="G8579" t="inlineStr">
        <is>
          <t>Size/Fit Issue</t>
        </is>
      </c>
      <c r="H8579" t="n">
        <v>1</v>
      </c>
      <c r="I8579" t="n">
        <v>1683.08</v>
      </c>
    </row>
    <row r="8580">
      <c r="A8580" t="inlineStr">
        <is>
          <t>RET008602</t>
        </is>
      </c>
      <c r="B8580" t="inlineStr">
        <is>
          <t>O054323</t>
        </is>
      </c>
      <c r="C8580" s="25" t="n">
        <v>45999</v>
      </c>
      <c r="D8580" t="inlineStr">
        <is>
          <t>Home &amp; Kitchen</t>
        </is>
      </c>
      <c r="E8580" t="inlineStr">
        <is>
          <t>East</t>
        </is>
      </c>
      <c r="F8580" t="inlineStr">
        <is>
          <t>Mobile App</t>
        </is>
      </c>
      <c r="G8580" t="inlineStr">
        <is>
          <t>Defective Product</t>
        </is>
      </c>
      <c r="H8580" t="n">
        <v>1</v>
      </c>
      <c r="I8580" t="n">
        <v>2659.65</v>
      </c>
    </row>
    <row r="8581">
      <c r="A8581" t="inlineStr">
        <is>
          <t>RET008603</t>
        </is>
      </c>
      <c r="B8581" t="inlineStr">
        <is>
          <t>O054331</t>
        </is>
      </c>
      <c r="C8581" s="25" t="n">
        <v>45999</v>
      </c>
      <c r="D8581" t="inlineStr">
        <is>
          <t>Home &amp; Kitchen</t>
        </is>
      </c>
      <c r="E8581" t="inlineStr">
        <is>
          <t>North</t>
        </is>
      </c>
      <c r="F8581" t="inlineStr">
        <is>
          <t>Marketplace</t>
        </is>
      </c>
      <c r="G8581" t="inlineStr">
        <is>
          <t>Size/Fit Issue</t>
        </is>
      </c>
      <c r="H8581" t="n">
        <v>1</v>
      </c>
      <c r="I8581" t="n">
        <v>1001.18</v>
      </c>
    </row>
    <row r="8582">
      <c r="A8582" t="inlineStr">
        <is>
          <t>RET008604</t>
        </is>
      </c>
      <c r="B8582" t="inlineStr">
        <is>
          <t>O054335</t>
        </is>
      </c>
      <c r="C8582" s="25" t="n">
        <v>45999</v>
      </c>
      <c r="D8582" t="inlineStr">
        <is>
          <t>Beauty</t>
        </is>
      </c>
      <c r="E8582" t="inlineStr">
        <is>
          <t>East</t>
        </is>
      </c>
      <c r="F8582" t="inlineStr">
        <is>
          <t>Website</t>
        </is>
      </c>
      <c r="G8582" t="inlineStr">
        <is>
          <t>Not Specified</t>
        </is>
      </c>
      <c r="H8582" t="n">
        <v>1</v>
      </c>
      <c r="I8582" t="n">
        <v>2228.2</v>
      </c>
    </row>
    <row r="8583">
      <c r="A8583" t="inlineStr">
        <is>
          <t>RET008605</t>
        </is>
      </c>
      <c r="B8583" t="inlineStr">
        <is>
          <t>O054335</t>
        </is>
      </c>
      <c r="C8583" s="25" t="n">
        <v>45999</v>
      </c>
      <c r="D8583" t="inlineStr">
        <is>
          <t>Fashion</t>
        </is>
      </c>
      <c r="E8583" t="inlineStr">
        <is>
          <t>East</t>
        </is>
      </c>
      <c r="F8583" t="inlineStr">
        <is>
          <t>Website</t>
        </is>
      </c>
      <c r="G8583" t="inlineStr">
        <is>
          <t>Not as Described</t>
        </is>
      </c>
      <c r="H8583" t="n">
        <v>1</v>
      </c>
      <c r="I8583" t="n">
        <v>596.66</v>
      </c>
    </row>
    <row r="8584">
      <c r="A8584" t="inlineStr">
        <is>
          <t>RET008606</t>
        </is>
      </c>
      <c r="B8584" t="inlineStr">
        <is>
          <t>O054341</t>
        </is>
      </c>
      <c r="C8584" s="25" t="n">
        <v>45999</v>
      </c>
      <c r="D8584" t="inlineStr">
        <is>
          <t>Home &amp; Kitchen</t>
        </is>
      </c>
      <c r="E8584" t="inlineStr">
        <is>
          <t>North</t>
        </is>
      </c>
      <c r="F8584" t="inlineStr">
        <is>
          <t>Mobile App</t>
        </is>
      </c>
      <c r="G8584" t="inlineStr">
        <is>
          <t>Late Delivery</t>
        </is>
      </c>
      <c r="H8584" t="n">
        <v>1</v>
      </c>
      <c r="I8584" t="n">
        <v>1201.17</v>
      </c>
    </row>
    <row r="8585">
      <c r="A8585" t="inlineStr">
        <is>
          <t>RET008607</t>
        </is>
      </c>
      <c r="B8585" t="inlineStr">
        <is>
          <t>O054342</t>
        </is>
      </c>
      <c r="C8585" s="25" t="n">
        <v>46000</v>
      </c>
      <c r="D8585" t="inlineStr">
        <is>
          <t>Fashion</t>
        </is>
      </c>
      <c r="E8585" t="inlineStr">
        <is>
          <t>Central</t>
        </is>
      </c>
      <c r="F8585" t="inlineStr">
        <is>
          <t>Marketplace</t>
        </is>
      </c>
      <c r="G8585" t="inlineStr">
        <is>
          <t>Size/Fit Issue</t>
        </is>
      </c>
      <c r="H8585" t="n">
        <v>2</v>
      </c>
      <c r="I8585" t="n">
        <v>1892.04</v>
      </c>
    </row>
    <row r="8586">
      <c r="A8586" t="inlineStr">
        <is>
          <t>RET008608</t>
        </is>
      </c>
      <c r="B8586" t="inlineStr">
        <is>
          <t>O054348</t>
        </is>
      </c>
      <c r="C8586" s="25" t="n">
        <v>46000</v>
      </c>
      <c r="D8586" t="inlineStr">
        <is>
          <t>Grocery</t>
        </is>
      </c>
      <c r="E8586" t="inlineStr">
        <is>
          <t>North</t>
        </is>
      </c>
      <c r="F8586" t="inlineStr">
        <is>
          <t>Mobile App</t>
        </is>
      </c>
      <c r="G8586" t="inlineStr">
        <is>
          <t>Damaged in Transit</t>
        </is>
      </c>
      <c r="H8586" t="n">
        <v>4</v>
      </c>
      <c r="I8586" t="n">
        <v>1228.91</v>
      </c>
    </row>
    <row r="8587">
      <c r="A8587" t="inlineStr">
        <is>
          <t>RET008609</t>
        </is>
      </c>
      <c r="B8587" t="inlineStr">
        <is>
          <t>O054348</t>
        </is>
      </c>
      <c r="C8587" s="25" t="n">
        <v>46000</v>
      </c>
      <c r="D8587" t="inlineStr">
        <is>
          <t>Beauty</t>
        </is>
      </c>
      <c r="E8587" t="inlineStr">
        <is>
          <t>North</t>
        </is>
      </c>
      <c r="F8587" t="inlineStr">
        <is>
          <t>Mobile App</t>
        </is>
      </c>
      <c r="G8587" t="inlineStr">
        <is>
          <t>Not as Described</t>
        </is>
      </c>
      <c r="H8587" t="n">
        <v>1</v>
      </c>
      <c r="I8587" t="n">
        <v>339.73</v>
      </c>
    </row>
    <row r="8588">
      <c r="A8588" t="inlineStr">
        <is>
          <t>RET008610</t>
        </is>
      </c>
      <c r="B8588" t="inlineStr">
        <is>
          <t>O054350</t>
        </is>
      </c>
      <c r="C8588" s="25" t="n">
        <v>46000</v>
      </c>
      <c r="D8588" t="inlineStr">
        <is>
          <t>Sports</t>
        </is>
      </c>
      <c r="E8588" t="inlineStr">
        <is>
          <t>North</t>
        </is>
      </c>
      <c r="F8588" t="inlineStr">
        <is>
          <t>Marketplace</t>
        </is>
      </c>
      <c r="G8588" t="inlineStr">
        <is>
          <t>Damaged in Transit</t>
        </is>
      </c>
      <c r="H8588" t="n">
        <v>2</v>
      </c>
      <c r="I8588" t="n">
        <v>13314.71</v>
      </c>
    </row>
    <row r="8589">
      <c r="A8589" t="inlineStr">
        <is>
          <t>RET008611</t>
        </is>
      </c>
      <c r="B8589" t="inlineStr">
        <is>
          <t>O054357</t>
        </is>
      </c>
      <c r="C8589" s="25" t="n">
        <v>46000</v>
      </c>
      <c r="D8589" t="inlineStr">
        <is>
          <t>Fashion</t>
        </is>
      </c>
      <c r="E8589" t="inlineStr">
        <is>
          <t>East</t>
        </is>
      </c>
      <c r="F8589" t="inlineStr">
        <is>
          <t>Website</t>
        </is>
      </c>
      <c r="G8589" t="inlineStr">
        <is>
          <t>Late Delivery</t>
        </is>
      </c>
      <c r="H8589" t="n">
        <v>1</v>
      </c>
      <c r="I8589" t="n">
        <v>1099.01</v>
      </c>
    </row>
    <row r="8590">
      <c r="A8590" t="inlineStr">
        <is>
          <t>RET008612</t>
        </is>
      </c>
      <c r="B8590" t="inlineStr">
        <is>
          <t>O054362</t>
        </is>
      </c>
      <c r="C8590" s="25" t="n">
        <v>46000</v>
      </c>
      <c r="D8590" t="inlineStr">
        <is>
          <t>Fashion</t>
        </is>
      </c>
      <c r="E8590" t="inlineStr">
        <is>
          <t>East</t>
        </is>
      </c>
      <c r="F8590" t="inlineStr">
        <is>
          <t>Mobile App</t>
        </is>
      </c>
      <c r="G8590" t="inlineStr">
        <is>
          <t>Late Delivery</t>
        </is>
      </c>
      <c r="H8590" t="n">
        <v>1</v>
      </c>
      <c r="I8590" t="n">
        <v>2354.75</v>
      </c>
    </row>
    <row r="8591">
      <c r="A8591" t="inlineStr">
        <is>
          <t>RET008613</t>
        </is>
      </c>
      <c r="B8591" t="inlineStr">
        <is>
          <t>O054374</t>
        </is>
      </c>
      <c r="C8591" s="25" t="n">
        <v>46000</v>
      </c>
      <c r="D8591" t="inlineStr">
        <is>
          <t>Electronics</t>
        </is>
      </c>
      <c r="E8591" t="inlineStr">
        <is>
          <t>South</t>
        </is>
      </c>
      <c r="F8591" t="inlineStr">
        <is>
          <t>Marketplace</t>
        </is>
      </c>
      <c r="G8591" t="inlineStr">
        <is>
          <t>Damaged in Transit</t>
        </is>
      </c>
      <c r="H8591" t="n">
        <v>1</v>
      </c>
      <c r="I8591" t="n">
        <v>4271.24</v>
      </c>
    </row>
    <row r="8592">
      <c r="A8592" t="inlineStr">
        <is>
          <t>RET008614</t>
        </is>
      </c>
      <c r="B8592" t="inlineStr">
        <is>
          <t>O054375</t>
        </is>
      </c>
      <c r="C8592" s="25" t="n">
        <v>46000</v>
      </c>
      <c r="D8592" t="inlineStr">
        <is>
          <t>Sports</t>
        </is>
      </c>
      <c r="E8592" t="inlineStr">
        <is>
          <t>South</t>
        </is>
      </c>
      <c r="F8592" t="inlineStr">
        <is>
          <t>Website</t>
        </is>
      </c>
      <c r="G8592" t="inlineStr">
        <is>
          <t>Damaged in Transit</t>
        </is>
      </c>
      <c r="H8592" t="n">
        <v>1</v>
      </c>
      <c r="I8592" t="n">
        <v>5054.37</v>
      </c>
    </row>
    <row r="8593">
      <c r="A8593" t="inlineStr">
        <is>
          <t>RET008615</t>
        </is>
      </c>
      <c r="B8593" t="inlineStr">
        <is>
          <t>O054379</t>
        </is>
      </c>
      <c r="C8593" s="25" t="n">
        <v>46000</v>
      </c>
      <c r="D8593" t="inlineStr">
        <is>
          <t>Home &amp; Kitchen</t>
        </is>
      </c>
      <c r="E8593" t="inlineStr">
        <is>
          <t>North</t>
        </is>
      </c>
      <c r="F8593" t="inlineStr">
        <is>
          <t>Website</t>
        </is>
      </c>
      <c r="G8593" t="inlineStr">
        <is>
          <t>Not as Described</t>
        </is>
      </c>
      <c r="H8593" t="n">
        <v>1</v>
      </c>
      <c r="I8593" t="n">
        <v>2345.02</v>
      </c>
    </row>
    <row r="8594">
      <c r="A8594" t="inlineStr">
        <is>
          <t>RET008616</t>
        </is>
      </c>
      <c r="B8594" t="inlineStr">
        <is>
          <t>O054394</t>
        </is>
      </c>
      <c r="C8594" s="25" t="n">
        <v>46000</v>
      </c>
      <c r="D8594" t="inlineStr">
        <is>
          <t>Fashion</t>
        </is>
      </c>
      <c r="E8594" t="inlineStr">
        <is>
          <t>East</t>
        </is>
      </c>
      <c r="F8594" t="inlineStr">
        <is>
          <t>Website</t>
        </is>
      </c>
      <c r="G8594" t="inlineStr">
        <is>
          <t>Size/Fit Issue</t>
        </is>
      </c>
      <c r="H8594" t="n">
        <v>1</v>
      </c>
      <c r="I8594" t="n">
        <v>1673.34</v>
      </c>
    </row>
    <row r="8595">
      <c r="A8595" t="inlineStr">
        <is>
          <t>RET008617</t>
        </is>
      </c>
      <c r="B8595" t="inlineStr">
        <is>
          <t>O054395</t>
        </is>
      </c>
      <c r="C8595" s="25" t="n">
        <v>46000</v>
      </c>
      <c r="D8595" t="inlineStr">
        <is>
          <t>Fashion</t>
        </is>
      </c>
      <c r="E8595" t="inlineStr">
        <is>
          <t>East</t>
        </is>
      </c>
      <c r="F8595" t="inlineStr">
        <is>
          <t>Website</t>
        </is>
      </c>
      <c r="G8595" t="inlineStr">
        <is>
          <t>Not as Described</t>
        </is>
      </c>
      <c r="H8595" t="n">
        <v>1</v>
      </c>
      <c r="I8595" t="n">
        <v>222.92</v>
      </c>
    </row>
    <row r="8596">
      <c r="A8596" t="inlineStr">
        <is>
          <t>RET008618</t>
        </is>
      </c>
      <c r="B8596" t="inlineStr">
        <is>
          <t>O054403</t>
        </is>
      </c>
      <c r="C8596" s="25" t="n">
        <v>46001</v>
      </c>
      <c r="D8596" t="inlineStr">
        <is>
          <t>Home &amp; Kitchen</t>
        </is>
      </c>
      <c r="E8596" t="inlineStr">
        <is>
          <t>South</t>
        </is>
      </c>
      <c r="F8596" t="inlineStr">
        <is>
          <t>Website</t>
        </is>
      </c>
      <c r="G8596" t="inlineStr">
        <is>
          <t>Size/Fit Issue</t>
        </is>
      </c>
      <c r="H8596" t="n">
        <v>1</v>
      </c>
      <c r="I8596" t="n">
        <v>3049.03</v>
      </c>
    </row>
    <row r="8597">
      <c r="A8597" t="inlineStr">
        <is>
          <t>RET008619</t>
        </is>
      </c>
      <c r="B8597" t="inlineStr">
        <is>
          <t>O054405</t>
        </is>
      </c>
      <c r="C8597" s="25" t="n">
        <v>46001</v>
      </c>
      <c r="D8597" t="inlineStr">
        <is>
          <t>Fashion</t>
        </is>
      </c>
      <c r="E8597" t="inlineStr">
        <is>
          <t>West</t>
        </is>
      </c>
      <c r="F8597" t="inlineStr">
        <is>
          <t>Marketplace</t>
        </is>
      </c>
      <c r="G8597" t="inlineStr">
        <is>
          <t>Size/Fit Issue</t>
        </is>
      </c>
      <c r="H8597" t="n">
        <v>1</v>
      </c>
      <c r="I8597" t="n">
        <v>563.62</v>
      </c>
    </row>
    <row r="8598">
      <c r="A8598" t="inlineStr">
        <is>
          <t>RET008620</t>
        </is>
      </c>
      <c r="B8598" t="inlineStr">
        <is>
          <t>O054408</t>
        </is>
      </c>
      <c r="C8598" s="25" t="n">
        <v>46001</v>
      </c>
      <c r="D8598" t="inlineStr">
        <is>
          <t>Fashion</t>
        </is>
      </c>
      <c r="E8598" t="inlineStr">
        <is>
          <t>East</t>
        </is>
      </c>
      <c r="F8598" t="inlineStr">
        <is>
          <t>Retail Store</t>
        </is>
      </c>
      <c r="G8598" t="inlineStr">
        <is>
          <t>Size/Fit Issue</t>
        </is>
      </c>
      <c r="H8598" t="n">
        <v>2</v>
      </c>
      <c r="I8598" t="n">
        <v>2874.89</v>
      </c>
    </row>
    <row r="8599">
      <c r="A8599" t="inlineStr">
        <is>
          <t>RET008621</t>
        </is>
      </c>
      <c r="B8599" t="inlineStr">
        <is>
          <t>O054409</t>
        </is>
      </c>
      <c r="C8599" s="25" t="n">
        <v>46001</v>
      </c>
      <c r="D8599" t="inlineStr">
        <is>
          <t>Fashion</t>
        </is>
      </c>
      <c r="E8599" t="inlineStr">
        <is>
          <t>South</t>
        </is>
      </c>
      <c r="F8599" t="inlineStr">
        <is>
          <t>Mobile App</t>
        </is>
      </c>
      <c r="G8599" t="inlineStr">
        <is>
          <t>Not as Described</t>
        </is>
      </c>
      <c r="H8599" t="n">
        <v>1</v>
      </c>
      <c r="I8599" t="n">
        <v>1469.89</v>
      </c>
    </row>
    <row r="8600">
      <c r="A8600" t="inlineStr">
        <is>
          <t>RET008622</t>
        </is>
      </c>
      <c r="B8600" t="inlineStr">
        <is>
          <t>O054421</t>
        </is>
      </c>
      <c r="C8600" s="25" t="n">
        <v>46001</v>
      </c>
      <c r="D8600" t="inlineStr">
        <is>
          <t>Fashion</t>
        </is>
      </c>
      <c r="E8600" t="inlineStr">
        <is>
          <t>West</t>
        </is>
      </c>
      <c r="F8600" t="inlineStr">
        <is>
          <t>Marketplace</t>
        </is>
      </c>
      <c r="G8600" t="inlineStr">
        <is>
          <t>Size/Fit Issue</t>
        </is>
      </c>
      <c r="H8600" t="n">
        <v>1</v>
      </c>
      <c r="I8600" t="n">
        <v>881.67</v>
      </c>
    </row>
    <row r="8601">
      <c r="A8601" t="inlineStr">
        <is>
          <t>RET008623</t>
        </is>
      </c>
      <c r="B8601" t="inlineStr">
        <is>
          <t>O054422</t>
        </is>
      </c>
      <c r="C8601" s="25" t="n">
        <v>46001</v>
      </c>
      <c r="D8601" t="inlineStr">
        <is>
          <t>Fashion</t>
        </is>
      </c>
      <c r="E8601" t="inlineStr">
        <is>
          <t>East</t>
        </is>
      </c>
      <c r="F8601" t="inlineStr">
        <is>
          <t>Mobile App</t>
        </is>
      </c>
      <c r="G8601" t="inlineStr">
        <is>
          <t>Size/Fit Issue</t>
        </is>
      </c>
      <c r="H8601" t="n">
        <v>3</v>
      </c>
      <c r="I8601" t="n">
        <v>4272.27</v>
      </c>
    </row>
    <row r="8602">
      <c r="A8602" t="inlineStr">
        <is>
          <t>RET008624</t>
        </is>
      </c>
      <c r="B8602" t="inlineStr">
        <is>
          <t>O054430</t>
        </is>
      </c>
      <c r="C8602" s="25" t="n">
        <v>46001</v>
      </c>
      <c r="D8602" t="inlineStr">
        <is>
          <t>Fashion</t>
        </is>
      </c>
      <c r="E8602" t="inlineStr">
        <is>
          <t>East</t>
        </is>
      </c>
      <c r="F8602" t="inlineStr">
        <is>
          <t>Mobile App</t>
        </is>
      </c>
      <c r="G8602" t="inlineStr">
        <is>
          <t>Not as Described</t>
        </is>
      </c>
      <c r="H8602" t="n">
        <v>1</v>
      </c>
      <c r="I8602" t="n">
        <v>1221.83</v>
      </c>
    </row>
    <row r="8603">
      <c r="A8603" t="inlineStr">
        <is>
          <t>RET008625</t>
        </is>
      </c>
      <c r="B8603" t="inlineStr">
        <is>
          <t>O054442</t>
        </is>
      </c>
      <c r="C8603" s="25" t="n">
        <v>46001</v>
      </c>
      <c r="D8603" t="inlineStr">
        <is>
          <t>Fashion</t>
        </is>
      </c>
      <c r="E8603" t="inlineStr">
        <is>
          <t>North</t>
        </is>
      </c>
      <c r="F8603" t="inlineStr">
        <is>
          <t>Marketplace</t>
        </is>
      </c>
      <c r="G8603" t="inlineStr">
        <is>
          <t>Size/Fit Issue</t>
        </is>
      </c>
      <c r="H8603" t="n">
        <v>1</v>
      </c>
      <c r="I8603" t="n">
        <v>3347.66</v>
      </c>
    </row>
    <row r="8604">
      <c r="A8604" t="inlineStr">
        <is>
          <t>RET008626</t>
        </is>
      </c>
      <c r="B8604" t="inlineStr">
        <is>
          <t>O054442</t>
        </is>
      </c>
      <c r="C8604" s="25" t="n">
        <v>46001</v>
      </c>
      <c r="D8604" t="inlineStr">
        <is>
          <t>Electronics</t>
        </is>
      </c>
      <c r="E8604" t="inlineStr">
        <is>
          <t>North</t>
        </is>
      </c>
      <c r="F8604" t="inlineStr">
        <is>
          <t>Marketplace</t>
        </is>
      </c>
      <c r="G8604" t="inlineStr">
        <is>
          <t>Damaged in Transit</t>
        </is>
      </c>
      <c r="H8604" t="n">
        <v>2</v>
      </c>
      <c r="I8604" t="n">
        <v>13520.11</v>
      </c>
    </row>
    <row r="8605">
      <c r="A8605" t="inlineStr">
        <is>
          <t>RET008627</t>
        </is>
      </c>
      <c r="B8605" t="inlineStr">
        <is>
          <t>O054445</t>
        </is>
      </c>
      <c r="C8605" s="25" t="n">
        <v>46001</v>
      </c>
      <c r="D8605" t="inlineStr">
        <is>
          <t>Electronics</t>
        </is>
      </c>
      <c r="E8605" t="inlineStr">
        <is>
          <t>South</t>
        </is>
      </c>
      <c r="F8605" t="inlineStr">
        <is>
          <t>Website</t>
        </is>
      </c>
      <c r="G8605" t="inlineStr">
        <is>
          <t>Wrong Item Delivered</t>
        </is>
      </c>
      <c r="H8605" t="n">
        <v>1</v>
      </c>
      <c r="I8605" t="n">
        <v>3250.32</v>
      </c>
    </row>
    <row r="8606">
      <c r="A8606" t="inlineStr">
        <is>
          <t>RET008628</t>
        </is>
      </c>
      <c r="B8606" t="inlineStr">
        <is>
          <t>O054448</t>
        </is>
      </c>
      <c r="C8606" s="25" t="n">
        <v>46001</v>
      </c>
      <c r="D8606" t="inlineStr">
        <is>
          <t>Home &amp; Kitchen</t>
        </is>
      </c>
      <c r="E8606" t="inlineStr">
        <is>
          <t>North</t>
        </is>
      </c>
      <c r="F8606" t="inlineStr">
        <is>
          <t>Unknown</t>
        </is>
      </c>
      <c r="G8606" t="inlineStr">
        <is>
          <t>Wrong Item Delivered</t>
        </is>
      </c>
      <c r="H8606" t="n">
        <v>1</v>
      </c>
      <c r="I8606" t="n">
        <v>1332.64</v>
      </c>
    </row>
    <row r="8607">
      <c r="A8607" t="inlineStr">
        <is>
          <t>RET008629</t>
        </is>
      </c>
      <c r="B8607" t="inlineStr">
        <is>
          <t>O054448</t>
        </is>
      </c>
      <c r="C8607" s="25" t="n">
        <v>46001</v>
      </c>
      <c r="D8607" t="inlineStr">
        <is>
          <t>Home &amp; Kitchen</t>
        </is>
      </c>
      <c r="E8607" t="inlineStr">
        <is>
          <t>North</t>
        </is>
      </c>
      <c r="F8607" t="inlineStr">
        <is>
          <t>Unknown</t>
        </is>
      </c>
      <c r="G8607" t="inlineStr">
        <is>
          <t>Not as Described</t>
        </is>
      </c>
      <c r="H8607" t="n">
        <v>1</v>
      </c>
      <c r="I8607" t="n">
        <v>1718.66</v>
      </c>
    </row>
    <row r="8608">
      <c r="A8608" t="inlineStr">
        <is>
          <t>RET008630</t>
        </is>
      </c>
      <c r="B8608" t="inlineStr">
        <is>
          <t>O054453</t>
        </is>
      </c>
      <c r="C8608" s="25" t="n">
        <v>46002</v>
      </c>
      <c r="D8608" t="inlineStr">
        <is>
          <t>Fashion</t>
        </is>
      </c>
      <c r="E8608" t="inlineStr">
        <is>
          <t>West</t>
        </is>
      </c>
      <c r="F8608" t="inlineStr">
        <is>
          <t>Mobile App</t>
        </is>
      </c>
      <c r="G8608" t="inlineStr">
        <is>
          <t>Changed Mind</t>
        </is>
      </c>
      <c r="H8608" t="n">
        <v>1</v>
      </c>
      <c r="I8608" t="n">
        <v>1694.38</v>
      </c>
    </row>
    <row r="8609">
      <c r="A8609" t="inlineStr">
        <is>
          <t>RET008631</t>
        </is>
      </c>
      <c r="B8609" t="inlineStr">
        <is>
          <t>O054470</t>
        </is>
      </c>
      <c r="C8609" s="25" t="n">
        <v>46002</v>
      </c>
      <c r="D8609" t="inlineStr">
        <is>
          <t>Electronics</t>
        </is>
      </c>
      <c r="E8609" t="inlineStr">
        <is>
          <t>North</t>
        </is>
      </c>
      <c r="F8609" t="inlineStr">
        <is>
          <t>Retail Store</t>
        </is>
      </c>
      <c r="G8609" t="inlineStr">
        <is>
          <t>Defective Product</t>
        </is>
      </c>
      <c r="H8609" t="n">
        <v>1</v>
      </c>
      <c r="I8609" t="n">
        <v>4898.57</v>
      </c>
    </row>
    <row r="8610">
      <c r="A8610" t="inlineStr">
        <is>
          <t>RET008632</t>
        </is>
      </c>
      <c r="B8610" t="inlineStr">
        <is>
          <t>O054495</t>
        </is>
      </c>
      <c r="C8610" s="25" t="n">
        <v>46002</v>
      </c>
      <c r="D8610" t="inlineStr">
        <is>
          <t>Fashion</t>
        </is>
      </c>
      <c r="E8610" t="inlineStr">
        <is>
          <t>South</t>
        </is>
      </c>
      <c r="F8610" t="inlineStr">
        <is>
          <t>Marketplace</t>
        </is>
      </c>
      <c r="G8610" t="inlineStr">
        <is>
          <t>Size/Fit Issue</t>
        </is>
      </c>
      <c r="H8610" t="n">
        <v>1</v>
      </c>
      <c r="I8610" t="n">
        <v>1580.38</v>
      </c>
    </row>
    <row r="8611">
      <c r="A8611" t="inlineStr">
        <is>
          <t>RET008633</t>
        </is>
      </c>
      <c r="B8611" t="inlineStr">
        <is>
          <t>O054501</t>
        </is>
      </c>
      <c r="C8611" s="25" t="n">
        <v>46002</v>
      </c>
      <c r="D8611" t="inlineStr">
        <is>
          <t>Fashion</t>
        </is>
      </c>
      <c r="E8611" t="inlineStr">
        <is>
          <t>East</t>
        </is>
      </c>
      <c r="F8611" t="inlineStr">
        <is>
          <t>Website</t>
        </is>
      </c>
      <c r="G8611" t="inlineStr">
        <is>
          <t>Changed Mind</t>
        </is>
      </c>
      <c r="H8611" t="n">
        <v>1</v>
      </c>
      <c r="I8611" t="n">
        <v>596.66</v>
      </c>
    </row>
    <row r="8612">
      <c r="A8612" t="inlineStr">
        <is>
          <t>RET008634</t>
        </is>
      </c>
      <c r="B8612" t="inlineStr">
        <is>
          <t>O054511</t>
        </is>
      </c>
      <c r="C8612" s="25" t="n">
        <v>46002</v>
      </c>
      <c r="D8612" t="inlineStr">
        <is>
          <t>Fashion</t>
        </is>
      </c>
      <c r="E8612" t="inlineStr">
        <is>
          <t>East</t>
        </is>
      </c>
      <c r="F8612" t="inlineStr">
        <is>
          <t>Mobile App</t>
        </is>
      </c>
      <c r="G8612" t="inlineStr">
        <is>
          <t>Damaged in Transit</t>
        </is>
      </c>
      <c r="H8612" t="n">
        <v>1</v>
      </c>
      <c r="I8612" t="n">
        <v>2367.62</v>
      </c>
    </row>
    <row r="8613">
      <c r="A8613" t="inlineStr">
        <is>
          <t>RET008635</t>
        </is>
      </c>
      <c r="B8613" t="inlineStr">
        <is>
          <t>O054514</t>
        </is>
      </c>
      <c r="C8613" s="25" t="n">
        <v>46002</v>
      </c>
      <c r="D8613" t="inlineStr">
        <is>
          <t>Fashion</t>
        </is>
      </c>
      <c r="E8613" t="inlineStr">
        <is>
          <t>East</t>
        </is>
      </c>
      <c r="F8613" t="inlineStr">
        <is>
          <t>Mobile App</t>
        </is>
      </c>
      <c r="G8613" t="inlineStr">
        <is>
          <t>Not as Described</t>
        </is>
      </c>
      <c r="H8613" t="n">
        <v>1</v>
      </c>
      <c r="I8613" t="n">
        <v>3006.96</v>
      </c>
    </row>
    <row r="8614">
      <c r="A8614" t="inlineStr">
        <is>
          <t>RET008636</t>
        </is>
      </c>
      <c r="B8614" t="inlineStr">
        <is>
          <t>O054523</t>
        </is>
      </c>
      <c r="C8614" s="25" t="n">
        <v>46003</v>
      </c>
      <c r="D8614" t="inlineStr">
        <is>
          <t>Fashion</t>
        </is>
      </c>
      <c r="E8614" t="inlineStr">
        <is>
          <t>West</t>
        </is>
      </c>
      <c r="F8614" t="inlineStr">
        <is>
          <t>Website</t>
        </is>
      </c>
      <c r="G8614" t="inlineStr">
        <is>
          <t>Late Delivery</t>
        </is>
      </c>
      <c r="H8614" t="n">
        <v>2</v>
      </c>
      <c r="I8614" t="n">
        <v>4210.78</v>
      </c>
    </row>
    <row r="8615">
      <c r="A8615" t="inlineStr">
        <is>
          <t>RET008637</t>
        </is>
      </c>
      <c r="B8615" t="inlineStr">
        <is>
          <t>O054528</t>
        </is>
      </c>
      <c r="C8615" s="25" t="n">
        <v>46003</v>
      </c>
      <c r="D8615" t="inlineStr">
        <is>
          <t>Sports</t>
        </is>
      </c>
      <c r="E8615" t="inlineStr">
        <is>
          <t>East</t>
        </is>
      </c>
      <c r="F8615" t="inlineStr">
        <is>
          <t>Marketplace</t>
        </is>
      </c>
      <c r="G8615" t="inlineStr">
        <is>
          <t>Damaged in Transit</t>
        </is>
      </c>
      <c r="H8615" t="n">
        <v>1</v>
      </c>
      <c r="I8615" t="n">
        <v>300.79</v>
      </c>
    </row>
    <row r="8616">
      <c r="A8616" t="inlineStr">
        <is>
          <t>RET008638</t>
        </is>
      </c>
      <c r="B8616" t="inlineStr">
        <is>
          <t>O054542</t>
        </is>
      </c>
      <c r="C8616" s="25" t="n">
        <v>46003</v>
      </c>
      <c r="D8616" t="inlineStr">
        <is>
          <t>Fashion</t>
        </is>
      </c>
      <c r="E8616" t="inlineStr">
        <is>
          <t>South</t>
        </is>
      </c>
      <c r="F8616" t="inlineStr">
        <is>
          <t>Mobile App</t>
        </is>
      </c>
      <c r="G8616" t="inlineStr">
        <is>
          <t>Defective Product</t>
        </is>
      </c>
      <c r="H8616" t="n">
        <v>1</v>
      </c>
      <c r="I8616" t="n">
        <v>1599.69</v>
      </c>
    </row>
    <row r="8617">
      <c r="A8617" t="inlineStr">
        <is>
          <t>RET008639</t>
        </is>
      </c>
      <c r="B8617" t="inlineStr">
        <is>
          <t>O054543</t>
        </is>
      </c>
      <c r="C8617" s="25" t="n">
        <v>46003</v>
      </c>
      <c r="D8617" t="inlineStr">
        <is>
          <t>Fashion</t>
        </is>
      </c>
      <c r="E8617" t="inlineStr">
        <is>
          <t>East</t>
        </is>
      </c>
      <c r="F8617" t="inlineStr">
        <is>
          <t>Mobile App</t>
        </is>
      </c>
      <c r="G8617" t="inlineStr">
        <is>
          <t>Not as Described</t>
        </is>
      </c>
      <c r="H8617" t="n">
        <v>1</v>
      </c>
      <c r="I8617" t="n">
        <v>485.75</v>
      </c>
    </row>
    <row r="8618">
      <c r="A8618" t="inlineStr">
        <is>
          <t>RET008640</t>
        </is>
      </c>
      <c r="B8618" t="inlineStr">
        <is>
          <t>O054553</t>
        </is>
      </c>
      <c r="C8618" s="25" t="n">
        <v>46003</v>
      </c>
      <c r="D8618" t="inlineStr">
        <is>
          <t>Fashion</t>
        </is>
      </c>
      <c r="E8618" t="inlineStr">
        <is>
          <t>Central</t>
        </is>
      </c>
      <c r="F8618" t="inlineStr">
        <is>
          <t>Marketplace</t>
        </is>
      </c>
      <c r="G8618" t="inlineStr">
        <is>
          <t>Not as Described</t>
        </is>
      </c>
      <c r="H8618" t="n">
        <v>1</v>
      </c>
      <c r="I8618" t="n">
        <v>1099.01</v>
      </c>
    </row>
    <row r="8619">
      <c r="A8619" t="inlineStr">
        <is>
          <t>RET008641</t>
        </is>
      </c>
      <c r="B8619" t="inlineStr">
        <is>
          <t>O054560</t>
        </is>
      </c>
      <c r="C8619" s="25" t="n">
        <v>46003</v>
      </c>
      <c r="D8619" t="inlineStr">
        <is>
          <t>Fashion</t>
        </is>
      </c>
      <c r="E8619" t="inlineStr">
        <is>
          <t>South</t>
        </is>
      </c>
      <c r="F8619" t="inlineStr">
        <is>
          <t>Mobile App</t>
        </is>
      </c>
      <c r="G8619" t="inlineStr">
        <is>
          <t>Size/Fit Issue</t>
        </is>
      </c>
      <c r="H8619" t="n">
        <v>1</v>
      </c>
      <c r="I8619" t="n">
        <v>1001.67</v>
      </c>
    </row>
    <row r="8620">
      <c r="A8620" t="inlineStr">
        <is>
          <t>RET008642</t>
        </is>
      </c>
      <c r="B8620" t="inlineStr">
        <is>
          <t>O054561</t>
        </is>
      </c>
      <c r="C8620" s="25" t="n">
        <v>46003</v>
      </c>
      <c r="D8620" t="inlineStr">
        <is>
          <t>Fashion</t>
        </is>
      </c>
      <c r="E8620" t="inlineStr">
        <is>
          <t>East</t>
        </is>
      </c>
      <c r="F8620" t="inlineStr">
        <is>
          <t>Website</t>
        </is>
      </c>
      <c r="G8620" t="inlineStr">
        <is>
          <t>Not as Described</t>
        </is>
      </c>
      <c r="H8620" t="n">
        <v>1</v>
      </c>
      <c r="I8620" t="n">
        <v>1176.89</v>
      </c>
    </row>
    <row r="8621">
      <c r="A8621" t="inlineStr">
        <is>
          <t>RET008643</t>
        </is>
      </c>
      <c r="B8621" t="inlineStr">
        <is>
          <t>O054565</t>
        </is>
      </c>
      <c r="C8621" s="25" t="n">
        <v>46003</v>
      </c>
      <c r="D8621" t="inlineStr">
        <is>
          <t>Electronics</t>
        </is>
      </c>
      <c r="E8621" t="inlineStr">
        <is>
          <t>North</t>
        </is>
      </c>
      <c r="F8621" t="inlineStr">
        <is>
          <t>Mobile App</t>
        </is>
      </c>
      <c r="G8621" t="inlineStr">
        <is>
          <t>Late Delivery</t>
        </is>
      </c>
      <c r="H8621" t="n">
        <v>1</v>
      </c>
      <c r="I8621" t="n">
        <v>14681.26</v>
      </c>
    </row>
    <row r="8622">
      <c r="A8622" t="inlineStr">
        <is>
          <t>RET008644</t>
        </is>
      </c>
      <c r="B8622" t="inlineStr">
        <is>
          <t>O054569</t>
        </is>
      </c>
      <c r="C8622" s="25" t="n">
        <v>46003</v>
      </c>
      <c r="D8622" t="inlineStr">
        <is>
          <t>Fashion</t>
        </is>
      </c>
      <c r="E8622" t="inlineStr">
        <is>
          <t>North</t>
        </is>
      </c>
      <c r="F8622" t="inlineStr">
        <is>
          <t>Website</t>
        </is>
      </c>
      <c r="G8622" t="inlineStr">
        <is>
          <t>Not as Described</t>
        </is>
      </c>
      <c r="H8622" t="n">
        <v>2</v>
      </c>
      <c r="I8622" t="n">
        <v>3491.51</v>
      </c>
    </row>
    <row r="8623">
      <c r="A8623" t="inlineStr">
        <is>
          <t>RET008645</t>
        </is>
      </c>
      <c r="B8623" t="inlineStr">
        <is>
          <t>O054570</t>
        </is>
      </c>
      <c r="C8623" s="25" t="n">
        <v>46003</v>
      </c>
      <c r="D8623" t="inlineStr">
        <is>
          <t>Home &amp; Kitchen</t>
        </is>
      </c>
      <c r="E8623" t="inlineStr">
        <is>
          <t>East</t>
        </is>
      </c>
      <c r="F8623" t="inlineStr">
        <is>
          <t>Website</t>
        </is>
      </c>
      <c r="G8623" t="inlineStr">
        <is>
          <t>Defective Product</t>
        </is>
      </c>
      <c r="H8623" t="n">
        <v>1</v>
      </c>
      <c r="I8623" t="n">
        <v>1984.84</v>
      </c>
    </row>
    <row r="8624">
      <c r="A8624" t="inlineStr">
        <is>
          <t>RET008646</t>
        </is>
      </c>
      <c r="B8624" t="inlineStr">
        <is>
          <t>O054578</t>
        </is>
      </c>
      <c r="C8624" s="25" t="n">
        <v>46003</v>
      </c>
      <c r="D8624" t="inlineStr">
        <is>
          <t>Beauty</t>
        </is>
      </c>
      <c r="E8624" t="inlineStr">
        <is>
          <t>West</t>
        </is>
      </c>
      <c r="F8624" t="inlineStr">
        <is>
          <t>Marketplace</t>
        </is>
      </c>
      <c r="G8624" t="inlineStr">
        <is>
          <t>Size/Fit Issue</t>
        </is>
      </c>
      <c r="H8624" t="n">
        <v>1</v>
      </c>
      <c r="I8624" t="n">
        <v>524.6799999999999</v>
      </c>
    </row>
    <row r="8625">
      <c r="A8625" t="inlineStr">
        <is>
          <t>RET008647</t>
        </is>
      </c>
      <c r="B8625" t="inlineStr">
        <is>
          <t>O054578</t>
        </is>
      </c>
      <c r="C8625" s="25" t="n">
        <v>46003</v>
      </c>
      <c r="D8625" t="inlineStr">
        <is>
          <t>Sports</t>
        </is>
      </c>
      <c r="E8625" t="inlineStr">
        <is>
          <t>West</t>
        </is>
      </c>
      <c r="F8625" t="inlineStr">
        <is>
          <t>Marketplace</t>
        </is>
      </c>
      <c r="G8625" t="inlineStr">
        <is>
          <t>Wrong Item Delivered</t>
        </is>
      </c>
      <c r="H8625" t="n">
        <v>1</v>
      </c>
      <c r="I8625" t="n">
        <v>1791.83</v>
      </c>
    </row>
    <row r="8626">
      <c r="A8626" t="inlineStr">
        <is>
          <t>RET008648</t>
        </is>
      </c>
      <c r="B8626" t="inlineStr">
        <is>
          <t>O054582</t>
        </is>
      </c>
      <c r="C8626" s="25" t="n">
        <v>46003</v>
      </c>
      <c r="D8626" t="inlineStr">
        <is>
          <t>Fashion</t>
        </is>
      </c>
      <c r="E8626" t="inlineStr">
        <is>
          <t>North</t>
        </is>
      </c>
      <c r="F8626" t="inlineStr">
        <is>
          <t>Mobile App</t>
        </is>
      </c>
      <c r="G8626" t="inlineStr">
        <is>
          <t>Not as Described</t>
        </is>
      </c>
      <c r="H8626" t="n">
        <v>1</v>
      </c>
      <c r="I8626" t="n">
        <v>1571.08</v>
      </c>
    </row>
    <row r="8627">
      <c r="A8627" t="inlineStr">
        <is>
          <t>RET008649</t>
        </is>
      </c>
      <c r="B8627" t="inlineStr">
        <is>
          <t>O054588</t>
        </is>
      </c>
      <c r="C8627" s="25" t="n">
        <v>46003</v>
      </c>
      <c r="D8627" t="inlineStr">
        <is>
          <t>Home &amp; Kitchen</t>
        </is>
      </c>
      <c r="E8627" t="inlineStr">
        <is>
          <t>West</t>
        </is>
      </c>
      <c r="F8627" t="inlineStr">
        <is>
          <t>Marketplace</t>
        </is>
      </c>
      <c r="G8627" t="inlineStr">
        <is>
          <t>Damaged in Transit</t>
        </is>
      </c>
      <c r="H8627" t="n">
        <v>1</v>
      </c>
      <c r="I8627" t="n">
        <v>2247.67</v>
      </c>
    </row>
    <row r="8628">
      <c r="A8628" t="inlineStr">
        <is>
          <t>RET008650</t>
        </is>
      </c>
      <c r="B8628" t="inlineStr">
        <is>
          <t>O054592</t>
        </is>
      </c>
      <c r="C8628" s="25" t="n">
        <v>46003</v>
      </c>
      <c r="D8628" t="inlineStr">
        <is>
          <t>Books</t>
        </is>
      </c>
      <c r="E8628" t="inlineStr">
        <is>
          <t>North</t>
        </is>
      </c>
      <c r="F8628" t="inlineStr">
        <is>
          <t>Marketplace</t>
        </is>
      </c>
      <c r="G8628" t="inlineStr">
        <is>
          <t>Late Delivery</t>
        </is>
      </c>
      <c r="H8628" t="n">
        <v>1</v>
      </c>
      <c r="I8628" t="n">
        <v>338.05</v>
      </c>
    </row>
    <row r="8629">
      <c r="A8629" t="inlineStr">
        <is>
          <t>RET008651</t>
        </is>
      </c>
      <c r="B8629" t="inlineStr">
        <is>
          <t>O054600</t>
        </is>
      </c>
      <c r="C8629" s="25" t="n">
        <v>46004</v>
      </c>
      <c r="D8629" t="inlineStr">
        <is>
          <t>Fashion</t>
        </is>
      </c>
      <c r="E8629" t="inlineStr">
        <is>
          <t>East</t>
        </is>
      </c>
      <c r="F8629" t="inlineStr">
        <is>
          <t>Marketplace</t>
        </is>
      </c>
      <c r="G8629" t="inlineStr">
        <is>
          <t>Changed Mind</t>
        </is>
      </c>
      <c r="H8629" t="n">
        <v>2</v>
      </c>
      <c r="I8629" t="n">
        <v>1185.65</v>
      </c>
    </row>
    <row r="8630">
      <c r="A8630" t="inlineStr">
        <is>
          <t>RET008652</t>
        </is>
      </c>
      <c r="B8630" t="inlineStr">
        <is>
          <t>O054604</t>
        </is>
      </c>
      <c r="C8630" s="25" t="n">
        <v>46004</v>
      </c>
      <c r="D8630" t="inlineStr">
        <is>
          <t>Fashion</t>
        </is>
      </c>
      <c r="E8630" t="inlineStr">
        <is>
          <t>North</t>
        </is>
      </c>
      <c r="F8630" t="inlineStr">
        <is>
          <t>Retail Store</t>
        </is>
      </c>
      <c r="G8630" t="inlineStr">
        <is>
          <t>Size/Fit Issue</t>
        </is>
      </c>
      <c r="H8630" t="n">
        <v>3</v>
      </c>
      <c r="I8630" t="n">
        <v>4961.3</v>
      </c>
    </row>
    <row r="8631">
      <c r="A8631" t="inlineStr">
        <is>
          <t>RET008653</t>
        </is>
      </c>
      <c r="B8631" t="inlineStr">
        <is>
          <t>O054605</t>
        </is>
      </c>
      <c r="C8631" s="25" t="n">
        <v>46004</v>
      </c>
      <c r="D8631" t="inlineStr">
        <is>
          <t>Fashion</t>
        </is>
      </c>
      <c r="E8631" t="inlineStr">
        <is>
          <t>East</t>
        </is>
      </c>
      <c r="F8631" t="inlineStr">
        <is>
          <t>Mobile App</t>
        </is>
      </c>
      <c r="G8631" t="inlineStr">
        <is>
          <t>Late Delivery</t>
        </is>
      </c>
      <c r="H8631" t="n">
        <v>1</v>
      </c>
      <c r="I8631" t="n">
        <v>2407.8</v>
      </c>
    </row>
    <row r="8632">
      <c r="A8632" t="inlineStr">
        <is>
          <t>RET008654</t>
        </is>
      </c>
      <c r="B8632" t="inlineStr">
        <is>
          <t>O054606</t>
        </is>
      </c>
      <c r="C8632" s="25" t="n">
        <v>46004</v>
      </c>
      <c r="D8632" t="inlineStr">
        <is>
          <t>Home &amp; Kitchen</t>
        </is>
      </c>
      <c r="E8632" t="inlineStr">
        <is>
          <t>East</t>
        </is>
      </c>
      <c r="F8632" t="inlineStr">
        <is>
          <t>Website</t>
        </is>
      </c>
      <c r="G8632" t="inlineStr">
        <is>
          <t>Not as Described</t>
        </is>
      </c>
      <c r="H8632" t="n">
        <v>2</v>
      </c>
      <c r="I8632" t="n">
        <v>2355.72</v>
      </c>
    </row>
    <row r="8633">
      <c r="A8633" t="inlineStr">
        <is>
          <t>RET008655</t>
        </is>
      </c>
      <c r="B8633" t="inlineStr">
        <is>
          <t>O054624</t>
        </is>
      </c>
      <c r="C8633" s="25" t="n">
        <v>46004</v>
      </c>
      <c r="D8633" t="inlineStr">
        <is>
          <t>Fashion</t>
        </is>
      </c>
      <c r="E8633" t="inlineStr">
        <is>
          <t>North</t>
        </is>
      </c>
      <c r="F8633" t="inlineStr">
        <is>
          <t>Mobile App</t>
        </is>
      </c>
      <c r="G8633" t="inlineStr">
        <is>
          <t>Size/Fit Issue</t>
        </is>
      </c>
      <c r="H8633" t="n">
        <v>1</v>
      </c>
      <c r="I8633" t="n">
        <v>3924.1</v>
      </c>
    </row>
    <row r="8634">
      <c r="A8634" t="inlineStr">
        <is>
          <t>RET008656</t>
        </is>
      </c>
      <c r="B8634" t="inlineStr">
        <is>
          <t>O054632</t>
        </is>
      </c>
      <c r="C8634" s="25" t="n">
        <v>46004</v>
      </c>
      <c r="D8634" t="inlineStr">
        <is>
          <t>Electronics</t>
        </is>
      </c>
      <c r="E8634" t="inlineStr">
        <is>
          <t>West</t>
        </is>
      </c>
      <c r="F8634" t="inlineStr">
        <is>
          <t>Mobile App</t>
        </is>
      </c>
      <c r="G8634" t="inlineStr">
        <is>
          <t>Defective Product</t>
        </is>
      </c>
      <c r="H8634" t="n">
        <v>2</v>
      </c>
      <c r="I8634" t="n">
        <v>17442.1</v>
      </c>
    </row>
    <row r="8635">
      <c r="A8635" t="inlineStr">
        <is>
          <t>RET008657</t>
        </is>
      </c>
      <c r="B8635" t="inlineStr">
        <is>
          <t>O054632</t>
        </is>
      </c>
      <c r="C8635" s="25" t="n">
        <v>46004</v>
      </c>
      <c r="D8635" t="inlineStr">
        <is>
          <t>Fashion</t>
        </is>
      </c>
      <c r="E8635" t="inlineStr">
        <is>
          <t>West</t>
        </is>
      </c>
      <c r="F8635" t="inlineStr">
        <is>
          <t>Mobile App</t>
        </is>
      </c>
      <c r="G8635" t="inlineStr">
        <is>
          <t>Late Delivery</t>
        </is>
      </c>
      <c r="H8635" t="n">
        <v>1</v>
      </c>
      <c r="I8635" t="n">
        <v>894.59</v>
      </c>
    </row>
    <row r="8636">
      <c r="A8636" t="inlineStr">
        <is>
          <t>RET008658</t>
        </is>
      </c>
      <c r="B8636" t="inlineStr">
        <is>
          <t>O054662</t>
        </is>
      </c>
      <c r="C8636" s="25" t="n">
        <v>46004</v>
      </c>
      <c r="D8636" t="inlineStr">
        <is>
          <t>Sports</t>
        </is>
      </c>
      <c r="E8636" t="inlineStr">
        <is>
          <t>West</t>
        </is>
      </c>
      <c r="F8636" t="inlineStr">
        <is>
          <t>Website</t>
        </is>
      </c>
      <c r="G8636" t="inlineStr">
        <is>
          <t>Damaged in Transit</t>
        </is>
      </c>
      <c r="H8636" t="n">
        <v>1</v>
      </c>
      <c r="I8636" t="n">
        <v>4632.6</v>
      </c>
    </row>
    <row r="8637">
      <c r="A8637" t="inlineStr">
        <is>
          <t>RET008659</t>
        </is>
      </c>
      <c r="B8637" t="inlineStr">
        <is>
          <t>O054667</t>
        </is>
      </c>
      <c r="C8637" s="25" t="n">
        <v>46004</v>
      </c>
      <c r="D8637" t="inlineStr">
        <is>
          <t>Fashion</t>
        </is>
      </c>
      <c r="E8637" t="inlineStr">
        <is>
          <t>West</t>
        </is>
      </c>
      <c r="F8637" t="inlineStr">
        <is>
          <t>Mobile App</t>
        </is>
      </c>
      <c r="G8637" t="inlineStr">
        <is>
          <t>Size/Fit Issue</t>
        </is>
      </c>
      <c r="H8637" t="n">
        <v>2</v>
      </c>
      <c r="I8637" t="n">
        <v>445.84</v>
      </c>
    </row>
    <row r="8638">
      <c r="A8638" t="inlineStr">
        <is>
          <t>RET008660</t>
        </is>
      </c>
      <c r="B8638" t="inlineStr">
        <is>
          <t>O054683</t>
        </is>
      </c>
      <c r="C8638" s="25" t="n">
        <v>46004</v>
      </c>
      <c r="D8638" t="inlineStr">
        <is>
          <t>Fashion</t>
        </is>
      </c>
      <c r="E8638" t="inlineStr">
        <is>
          <t>East</t>
        </is>
      </c>
      <c r="F8638" t="inlineStr">
        <is>
          <t>Mobile App</t>
        </is>
      </c>
      <c r="G8638" t="inlineStr">
        <is>
          <t>Defective Product</t>
        </is>
      </c>
      <c r="H8638" t="n">
        <v>2</v>
      </c>
      <c r="I8638" t="n">
        <v>4320.13</v>
      </c>
    </row>
    <row r="8639">
      <c r="A8639" t="inlineStr">
        <is>
          <t>RET008661</t>
        </is>
      </c>
      <c r="B8639" t="inlineStr">
        <is>
          <t>O054687</t>
        </is>
      </c>
      <c r="C8639" s="25" t="n">
        <v>46005</v>
      </c>
      <c r="D8639" t="inlineStr">
        <is>
          <t>Fashion</t>
        </is>
      </c>
      <c r="E8639" t="inlineStr">
        <is>
          <t>West</t>
        </is>
      </c>
      <c r="F8639" t="inlineStr">
        <is>
          <t>Marketplace</t>
        </is>
      </c>
      <c r="G8639" t="inlineStr">
        <is>
          <t>Size/Fit Issue</t>
        </is>
      </c>
      <c r="H8639" t="n">
        <v>1</v>
      </c>
      <c r="I8639" t="n">
        <v>1030.87</v>
      </c>
    </row>
    <row r="8640">
      <c r="A8640" t="inlineStr">
        <is>
          <t>RET008662</t>
        </is>
      </c>
      <c r="B8640" t="inlineStr">
        <is>
          <t>O054689</t>
        </is>
      </c>
      <c r="C8640" s="25" t="n">
        <v>46005</v>
      </c>
      <c r="D8640" t="inlineStr">
        <is>
          <t>Books</t>
        </is>
      </c>
      <c r="E8640" t="inlineStr">
        <is>
          <t>North</t>
        </is>
      </c>
      <c r="F8640" t="inlineStr">
        <is>
          <t>Marketplace</t>
        </is>
      </c>
      <c r="G8640" t="inlineStr">
        <is>
          <t>Defective Product</t>
        </is>
      </c>
      <c r="H8640" t="n">
        <v>1</v>
      </c>
      <c r="I8640" t="n">
        <v>504.73</v>
      </c>
    </row>
    <row r="8641">
      <c r="A8641" t="inlineStr">
        <is>
          <t>RET008663</t>
        </is>
      </c>
      <c r="B8641" t="inlineStr">
        <is>
          <t>O054711</t>
        </is>
      </c>
      <c r="C8641" s="25" t="n">
        <v>46005</v>
      </c>
      <c r="D8641" t="inlineStr">
        <is>
          <t>Fashion</t>
        </is>
      </c>
      <c r="E8641" t="inlineStr">
        <is>
          <t>North</t>
        </is>
      </c>
      <c r="F8641" t="inlineStr">
        <is>
          <t>Mobile App</t>
        </is>
      </c>
      <c r="G8641" t="inlineStr">
        <is>
          <t>Size/Fit Issue</t>
        </is>
      </c>
      <c r="H8641" t="n">
        <v>1</v>
      </c>
      <c r="I8641" t="n">
        <v>1396.4</v>
      </c>
    </row>
    <row r="8642">
      <c r="A8642" t="inlineStr">
        <is>
          <t>RET008664</t>
        </is>
      </c>
      <c r="B8642" t="inlineStr">
        <is>
          <t>O054711</t>
        </is>
      </c>
      <c r="C8642" s="25" t="n">
        <v>46005</v>
      </c>
      <c r="D8642" t="inlineStr">
        <is>
          <t>Fashion</t>
        </is>
      </c>
      <c r="E8642" t="inlineStr">
        <is>
          <t>North</t>
        </is>
      </c>
      <c r="F8642" t="inlineStr">
        <is>
          <t>Mobile App</t>
        </is>
      </c>
      <c r="G8642" t="inlineStr">
        <is>
          <t>Wrong Item Delivered</t>
        </is>
      </c>
      <c r="H8642" t="n">
        <v>1</v>
      </c>
      <c r="I8642" t="n">
        <v>1221.13</v>
      </c>
    </row>
    <row r="8643">
      <c r="A8643" t="inlineStr">
        <is>
          <t>RET008665</t>
        </is>
      </c>
      <c r="B8643" t="inlineStr">
        <is>
          <t>O054724</t>
        </is>
      </c>
      <c r="C8643" s="25" t="n">
        <v>46005</v>
      </c>
      <c r="D8643" t="inlineStr">
        <is>
          <t>Fashion</t>
        </is>
      </c>
      <c r="E8643" t="inlineStr">
        <is>
          <t>South</t>
        </is>
      </c>
      <c r="F8643" t="inlineStr">
        <is>
          <t>Website</t>
        </is>
      </c>
      <c r="G8643" t="inlineStr">
        <is>
          <t>Size/Fit Issue</t>
        </is>
      </c>
      <c r="H8643" t="n">
        <v>1</v>
      </c>
      <c r="I8643" t="n">
        <v>701.96</v>
      </c>
    </row>
    <row r="8644">
      <c r="A8644" t="inlineStr">
        <is>
          <t>RET008666</t>
        </is>
      </c>
      <c r="B8644" t="inlineStr">
        <is>
          <t>O054729</t>
        </is>
      </c>
      <c r="C8644" s="25" t="n">
        <v>46005</v>
      </c>
      <c r="D8644" t="inlineStr">
        <is>
          <t>Fashion</t>
        </is>
      </c>
      <c r="E8644" t="inlineStr">
        <is>
          <t>East</t>
        </is>
      </c>
      <c r="F8644" t="inlineStr">
        <is>
          <t>Marketplace</t>
        </is>
      </c>
      <c r="G8644" t="inlineStr">
        <is>
          <t>Size/Fit Issue</t>
        </is>
      </c>
      <c r="H8644" t="n">
        <v>1</v>
      </c>
      <c r="I8644" t="n">
        <v>1556.64</v>
      </c>
    </row>
    <row r="8645">
      <c r="A8645" t="inlineStr">
        <is>
          <t>RET008667</t>
        </is>
      </c>
      <c r="B8645" t="inlineStr">
        <is>
          <t>O054729</t>
        </is>
      </c>
      <c r="C8645" s="25" t="n">
        <v>46005</v>
      </c>
      <c r="D8645" t="inlineStr">
        <is>
          <t>Fashion</t>
        </is>
      </c>
      <c r="E8645" t="inlineStr">
        <is>
          <t>East</t>
        </is>
      </c>
      <c r="F8645" t="inlineStr">
        <is>
          <t>Marketplace</t>
        </is>
      </c>
      <c r="G8645" t="inlineStr">
        <is>
          <t>Size/Fit Issue</t>
        </is>
      </c>
      <c r="H8645" t="n">
        <v>1</v>
      </c>
      <c r="I8645" t="n">
        <v>592.8200000000001</v>
      </c>
    </row>
    <row r="8646">
      <c r="A8646" t="inlineStr">
        <is>
          <t>RET008668</t>
        </is>
      </c>
      <c r="B8646" t="inlineStr">
        <is>
          <t>O054737</t>
        </is>
      </c>
      <c r="C8646" s="25" t="n">
        <v>46005</v>
      </c>
      <c r="D8646" t="inlineStr">
        <is>
          <t>Fashion</t>
        </is>
      </c>
      <c r="E8646" t="inlineStr">
        <is>
          <t>West</t>
        </is>
      </c>
      <c r="F8646" t="inlineStr">
        <is>
          <t>Marketplace</t>
        </is>
      </c>
      <c r="G8646" t="inlineStr">
        <is>
          <t>Wrong Item Delivered</t>
        </is>
      </c>
      <c r="H8646" t="n">
        <v>1</v>
      </c>
      <c r="I8646" t="n">
        <v>613.48</v>
      </c>
    </row>
    <row r="8647">
      <c r="A8647" t="inlineStr">
        <is>
          <t>RET008669</t>
        </is>
      </c>
      <c r="B8647" t="inlineStr">
        <is>
          <t>O054741</t>
        </is>
      </c>
      <c r="C8647" s="25" t="n">
        <v>46005</v>
      </c>
      <c r="D8647" t="inlineStr">
        <is>
          <t>Fashion</t>
        </is>
      </c>
      <c r="E8647" t="inlineStr">
        <is>
          <t>South</t>
        </is>
      </c>
      <c r="F8647" t="inlineStr">
        <is>
          <t>Mobile App</t>
        </is>
      </c>
      <c r="G8647" t="inlineStr">
        <is>
          <t>Damaged in Transit</t>
        </is>
      </c>
      <c r="H8647" t="n">
        <v>1</v>
      </c>
      <c r="I8647" t="n">
        <v>523.01</v>
      </c>
    </row>
    <row r="8648">
      <c r="A8648" t="inlineStr">
        <is>
          <t>RET008670</t>
        </is>
      </c>
      <c r="B8648" t="inlineStr">
        <is>
          <t>O054749</t>
        </is>
      </c>
      <c r="C8648" s="25" t="n">
        <v>46005</v>
      </c>
      <c r="D8648" t="inlineStr">
        <is>
          <t>Fashion</t>
        </is>
      </c>
      <c r="E8648" t="inlineStr">
        <is>
          <t>South</t>
        </is>
      </c>
      <c r="F8648" t="inlineStr">
        <is>
          <t>Retail Store</t>
        </is>
      </c>
      <c r="G8648" t="inlineStr">
        <is>
          <t>Size/Fit Issue</t>
        </is>
      </c>
      <c r="H8648" t="n">
        <v>1</v>
      </c>
      <c r="I8648" t="n">
        <v>523.01</v>
      </c>
    </row>
    <row r="8649">
      <c r="A8649" t="inlineStr">
        <is>
          <t>RET008671</t>
        </is>
      </c>
      <c r="B8649" t="inlineStr">
        <is>
          <t>O054753</t>
        </is>
      </c>
      <c r="C8649" s="25" t="n">
        <v>46005</v>
      </c>
      <c r="D8649" t="inlineStr">
        <is>
          <t>Electronics</t>
        </is>
      </c>
      <c r="E8649" t="inlineStr">
        <is>
          <t>South</t>
        </is>
      </c>
      <c r="F8649" t="inlineStr">
        <is>
          <t>Marketplace</t>
        </is>
      </c>
      <c r="G8649" t="inlineStr">
        <is>
          <t>Defective Product</t>
        </is>
      </c>
      <c r="H8649" t="n">
        <v>1</v>
      </c>
      <c r="I8649" t="n">
        <v>12842.97</v>
      </c>
    </row>
    <row r="8650">
      <c r="A8650" t="inlineStr">
        <is>
          <t>RET008672</t>
        </is>
      </c>
      <c r="B8650" t="inlineStr">
        <is>
          <t>O054759</t>
        </is>
      </c>
      <c r="C8650" s="25" t="n">
        <v>46006</v>
      </c>
      <c r="D8650" t="inlineStr">
        <is>
          <t>Fashion</t>
        </is>
      </c>
      <c r="E8650" t="inlineStr">
        <is>
          <t>Central</t>
        </is>
      </c>
      <c r="F8650" t="inlineStr">
        <is>
          <t>Website</t>
        </is>
      </c>
      <c r="G8650" t="inlineStr">
        <is>
          <t>Size/Fit Issue</t>
        </is>
      </c>
      <c r="H8650" t="n">
        <v>2</v>
      </c>
      <c r="I8650" t="n">
        <v>2198.03</v>
      </c>
    </row>
    <row r="8651">
      <c r="A8651" t="inlineStr">
        <is>
          <t>RET008673</t>
        </is>
      </c>
      <c r="B8651" t="inlineStr">
        <is>
          <t>O054762</t>
        </is>
      </c>
      <c r="C8651" s="25" t="n">
        <v>46006</v>
      </c>
      <c r="D8651" t="inlineStr">
        <is>
          <t>Home &amp; Kitchen</t>
        </is>
      </c>
      <c r="E8651" t="inlineStr">
        <is>
          <t>North</t>
        </is>
      </c>
      <c r="F8651" t="inlineStr">
        <is>
          <t>Marketplace</t>
        </is>
      </c>
      <c r="G8651" t="inlineStr">
        <is>
          <t>Defective Product</t>
        </is>
      </c>
      <c r="H8651" t="n">
        <v>2</v>
      </c>
      <c r="I8651" t="n">
        <v>2587.3</v>
      </c>
    </row>
    <row r="8652">
      <c r="A8652" t="inlineStr">
        <is>
          <t>RET008674</t>
        </is>
      </c>
      <c r="B8652" t="inlineStr">
        <is>
          <t>O054762</t>
        </is>
      </c>
      <c r="C8652" s="25" t="n">
        <v>46006</v>
      </c>
      <c r="D8652" t="inlineStr">
        <is>
          <t>Fashion</t>
        </is>
      </c>
      <c r="E8652" t="inlineStr">
        <is>
          <t>North</t>
        </is>
      </c>
      <c r="F8652" t="inlineStr">
        <is>
          <t>Marketplace</t>
        </is>
      </c>
      <c r="G8652" t="inlineStr">
        <is>
          <t>Changed Mind</t>
        </is>
      </c>
      <c r="H8652" t="n">
        <v>1</v>
      </c>
      <c r="I8652" t="n">
        <v>962.73</v>
      </c>
    </row>
    <row r="8653">
      <c r="A8653" t="inlineStr">
        <is>
          <t>RET008675</t>
        </is>
      </c>
      <c r="B8653" t="inlineStr">
        <is>
          <t>O054763</t>
        </is>
      </c>
      <c r="C8653" s="25" t="n">
        <v>46006</v>
      </c>
      <c r="D8653" t="inlineStr">
        <is>
          <t>Sports</t>
        </is>
      </c>
      <c r="E8653" t="inlineStr">
        <is>
          <t>East</t>
        </is>
      </c>
      <c r="F8653" t="inlineStr">
        <is>
          <t>Website</t>
        </is>
      </c>
      <c r="G8653" t="inlineStr">
        <is>
          <t>Damaged in Transit</t>
        </is>
      </c>
      <c r="H8653" t="n">
        <v>1</v>
      </c>
      <c r="I8653" t="n">
        <v>2831.74</v>
      </c>
    </row>
    <row r="8654">
      <c r="A8654" t="inlineStr">
        <is>
          <t>RET008676</t>
        </is>
      </c>
      <c r="B8654" t="inlineStr">
        <is>
          <t>O054764</t>
        </is>
      </c>
      <c r="C8654" s="25" t="n">
        <v>46006</v>
      </c>
      <c r="D8654" t="inlineStr">
        <is>
          <t>Fashion</t>
        </is>
      </c>
      <c r="E8654" t="inlineStr">
        <is>
          <t>East</t>
        </is>
      </c>
      <c r="F8654" t="inlineStr">
        <is>
          <t>Marketplace</t>
        </is>
      </c>
      <c r="G8654" t="inlineStr">
        <is>
          <t>Changed Mind</t>
        </is>
      </c>
      <c r="H8654" t="n">
        <v>1</v>
      </c>
      <c r="I8654" t="n">
        <v>1617.15</v>
      </c>
    </row>
    <row r="8655">
      <c r="A8655" t="inlineStr">
        <is>
          <t>RET008677</t>
        </is>
      </c>
      <c r="B8655" t="inlineStr">
        <is>
          <t>O054766</t>
        </is>
      </c>
      <c r="C8655" s="25" t="n">
        <v>46006</v>
      </c>
      <c r="D8655" t="inlineStr">
        <is>
          <t>Fashion</t>
        </is>
      </c>
      <c r="E8655" t="inlineStr">
        <is>
          <t>East</t>
        </is>
      </c>
      <c r="F8655" t="inlineStr">
        <is>
          <t>Marketplace</t>
        </is>
      </c>
      <c r="G8655" t="inlineStr">
        <is>
          <t>Late Delivery</t>
        </is>
      </c>
      <c r="H8655" t="n">
        <v>1</v>
      </c>
      <c r="I8655" t="n">
        <v>2520.24</v>
      </c>
    </row>
    <row r="8656">
      <c r="A8656" t="inlineStr">
        <is>
          <t>RET008678</t>
        </is>
      </c>
      <c r="B8656" t="inlineStr">
        <is>
          <t>O054777</t>
        </is>
      </c>
      <c r="C8656" s="25" t="n">
        <v>46006</v>
      </c>
      <c r="D8656" t="inlineStr">
        <is>
          <t>Electronics</t>
        </is>
      </c>
      <c r="E8656" t="inlineStr">
        <is>
          <t>South</t>
        </is>
      </c>
      <c r="F8656" t="inlineStr">
        <is>
          <t>Marketplace</t>
        </is>
      </c>
      <c r="G8656" t="inlineStr">
        <is>
          <t>Wrong Item Delivered</t>
        </is>
      </c>
      <c r="H8656" t="n">
        <v>1</v>
      </c>
      <c r="I8656" t="n">
        <v>28530.56</v>
      </c>
    </row>
    <row r="8657">
      <c r="A8657" t="inlineStr">
        <is>
          <t>RET008679</t>
        </is>
      </c>
      <c r="B8657" t="inlineStr">
        <is>
          <t>O054790</t>
        </is>
      </c>
      <c r="C8657" s="25" t="n">
        <v>46006</v>
      </c>
      <c r="D8657" t="inlineStr">
        <is>
          <t>Fashion</t>
        </is>
      </c>
      <c r="E8657" t="inlineStr">
        <is>
          <t>East</t>
        </is>
      </c>
      <c r="F8657" t="inlineStr">
        <is>
          <t>Retail Store</t>
        </is>
      </c>
      <c r="G8657" t="inlineStr">
        <is>
          <t>Damaged in Transit</t>
        </is>
      </c>
      <c r="H8657" t="n">
        <v>1</v>
      </c>
      <c r="I8657" t="n">
        <v>1221.13</v>
      </c>
    </row>
    <row r="8658">
      <c r="A8658" t="inlineStr">
        <is>
          <t>RET008680</t>
        </is>
      </c>
      <c r="B8658" t="inlineStr">
        <is>
          <t>O054793</t>
        </is>
      </c>
      <c r="C8658" s="25" t="n">
        <v>46006</v>
      </c>
      <c r="D8658" t="inlineStr">
        <is>
          <t>Fashion</t>
        </is>
      </c>
      <c r="E8658" t="inlineStr">
        <is>
          <t>North</t>
        </is>
      </c>
      <c r="F8658" t="inlineStr">
        <is>
          <t>Mobile App</t>
        </is>
      </c>
      <c r="G8658" t="inlineStr">
        <is>
          <t>Size/Fit Issue</t>
        </is>
      </c>
      <c r="H8658" t="n">
        <v>1</v>
      </c>
      <c r="I8658" t="n">
        <v>3727.3</v>
      </c>
    </row>
    <row r="8659">
      <c r="A8659" t="inlineStr">
        <is>
          <t>RET008681</t>
        </is>
      </c>
      <c r="B8659" t="inlineStr">
        <is>
          <t>O054794</t>
        </is>
      </c>
      <c r="C8659" s="25" t="n">
        <v>46006</v>
      </c>
      <c r="D8659" t="inlineStr">
        <is>
          <t>Electronics</t>
        </is>
      </c>
      <c r="E8659" t="inlineStr">
        <is>
          <t>East</t>
        </is>
      </c>
      <c r="F8659" t="inlineStr">
        <is>
          <t>Marketplace</t>
        </is>
      </c>
      <c r="G8659" t="inlineStr">
        <is>
          <t>Defective Product</t>
        </is>
      </c>
      <c r="H8659" t="n">
        <v>1</v>
      </c>
      <c r="I8659" t="n">
        <v>14617.01</v>
      </c>
    </row>
    <row r="8660">
      <c r="A8660" t="inlineStr">
        <is>
          <t>RET008682</t>
        </is>
      </c>
      <c r="B8660" t="inlineStr">
        <is>
          <t>O054801</t>
        </is>
      </c>
      <c r="C8660" s="25" t="n">
        <v>46006</v>
      </c>
      <c r="D8660" t="inlineStr">
        <is>
          <t>Sports</t>
        </is>
      </c>
      <c r="E8660" t="inlineStr">
        <is>
          <t>East</t>
        </is>
      </c>
      <c r="F8660" t="inlineStr">
        <is>
          <t>Marketplace</t>
        </is>
      </c>
      <c r="G8660" t="inlineStr">
        <is>
          <t>Damaged in Transit</t>
        </is>
      </c>
      <c r="H8660" t="n">
        <v>1</v>
      </c>
      <c r="I8660" t="n">
        <v>881.67</v>
      </c>
    </row>
    <row r="8661">
      <c r="A8661" t="inlineStr">
        <is>
          <t>RET008683</t>
        </is>
      </c>
      <c r="B8661" t="inlineStr">
        <is>
          <t>O054804</t>
        </is>
      </c>
      <c r="C8661" s="25" t="n">
        <v>46006</v>
      </c>
      <c r="D8661" t="inlineStr">
        <is>
          <t>Fashion</t>
        </is>
      </c>
      <c r="E8661" t="inlineStr">
        <is>
          <t>South</t>
        </is>
      </c>
      <c r="F8661" t="inlineStr">
        <is>
          <t>Marketplace</t>
        </is>
      </c>
      <c r="G8661" t="inlineStr">
        <is>
          <t>Size/Fit Issue</t>
        </is>
      </c>
      <c r="H8661" t="n">
        <v>2</v>
      </c>
      <c r="I8661" t="n">
        <v>2874.89</v>
      </c>
    </row>
    <row r="8662">
      <c r="A8662" t="inlineStr">
        <is>
          <t>RET008684</t>
        </is>
      </c>
      <c r="B8662" t="inlineStr">
        <is>
          <t>O054812</t>
        </is>
      </c>
      <c r="C8662" s="25" t="n">
        <v>46006</v>
      </c>
      <c r="D8662" t="inlineStr">
        <is>
          <t>Beauty</t>
        </is>
      </c>
      <c r="E8662" t="inlineStr">
        <is>
          <t>North</t>
        </is>
      </c>
      <c r="F8662" t="inlineStr">
        <is>
          <t>Mobile App</t>
        </is>
      </c>
      <c r="G8662" t="inlineStr">
        <is>
          <t>Defective Product</t>
        </is>
      </c>
      <c r="H8662" t="n">
        <v>1</v>
      </c>
      <c r="I8662" t="n">
        <v>358.6</v>
      </c>
    </row>
    <row r="8663">
      <c r="A8663" t="inlineStr">
        <is>
          <t>RET008685</t>
        </is>
      </c>
      <c r="B8663" t="inlineStr">
        <is>
          <t>O054812</t>
        </is>
      </c>
      <c r="C8663" s="25" t="n">
        <v>46006</v>
      </c>
      <c r="D8663" t="inlineStr">
        <is>
          <t>Home &amp; Kitchen</t>
        </is>
      </c>
      <c r="E8663" t="inlineStr">
        <is>
          <t>North</t>
        </is>
      </c>
      <c r="F8663" t="inlineStr">
        <is>
          <t>Mobile App</t>
        </is>
      </c>
      <c r="G8663" t="inlineStr">
        <is>
          <t>Not as Described</t>
        </is>
      </c>
      <c r="H8663" t="n">
        <v>1</v>
      </c>
      <c r="I8663" t="n">
        <v>2526.67</v>
      </c>
    </row>
    <row r="8664">
      <c r="A8664" t="inlineStr">
        <is>
          <t>RET008686</t>
        </is>
      </c>
      <c r="B8664" t="inlineStr">
        <is>
          <t>O054816</t>
        </is>
      </c>
      <c r="C8664" s="25" t="n">
        <v>46006</v>
      </c>
      <c r="D8664" t="inlineStr">
        <is>
          <t>Books</t>
        </is>
      </c>
      <c r="E8664" t="inlineStr">
        <is>
          <t>West</t>
        </is>
      </c>
      <c r="F8664" t="inlineStr">
        <is>
          <t>Website</t>
        </is>
      </c>
      <c r="G8664" t="inlineStr">
        <is>
          <t>Damaged in Transit</t>
        </is>
      </c>
      <c r="H8664" t="n">
        <v>1</v>
      </c>
      <c r="I8664" t="n">
        <v>368.88</v>
      </c>
    </row>
    <row r="8665">
      <c r="A8665" t="inlineStr">
        <is>
          <t>RET008687</t>
        </is>
      </c>
      <c r="B8665" t="inlineStr">
        <is>
          <t>O054822</t>
        </is>
      </c>
      <c r="C8665" s="25" t="n">
        <v>46006</v>
      </c>
      <c r="D8665" t="inlineStr">
        <is>
          <t>Sports</t>
        </is>
      </c>
      <c r="E8665" t="inlineStr">
        <is>
          <t>West</t>
        </is>
      </c>
      <c r="F8665" t="inlineStr">
        <is>
          <t>Website</t>
        </is>
      </c>
      <c r="G8665" t="inlineStr">
        <is>
          <t>Changed Mind</t>
        </is>
      </c>
      <c r="H8665" t="n">
        <v>1</v>
      </c>
      <c r="I8665" t="n">
        <v>1776.58</v>
      </c>
    </row>
    <row r="8666">
      <c r="A8666" t="inlineStr">
        <is>
          <t>RET008688</t>
        </is>
      </c>
      <c r="B8666" t="inlineStr">
        <is>
          <t>O054823</t>
        </is>
      </c>
      <c r="C8666" s="25" t="n">
        <v>46006</v>
      </c>
      <c r="D8666" t="inlineStr">
        <is>
          <t>Electronics</t>
        </is>
      </c>
      <c r="E8666" t="inlineStr">
        <is>
          <t>West</t>
        </is>
      </c>
      <c r="F8666" t="inlineStr">
        <is>
          <t>Website</t>
        </is>
      </c>
      <c r="G8666" t="inlineStr">
        <is>
          <t>Changed Mind</t>
        </is>
      </c>
      <c r="H8666" t="n">
        <v>1</v>
      </c>
      <c r="I8666" t="n">
        <v>11377.35</v>
      </c>
    </row>
    <row r="8667">
      <c r="A8667" t="inlineStr">
        <is>
          <t>RET008689</t>
        </is>
      </c>
      <c r="B8667" t="inlineStr">
        <is>
          <t>O054829</t>
        </is>
      </c>
      <c r="C8667" s="25" t="n">
        <v>46007</v>
      </c>
      <c r="D8667" t="inlineStr">
        <is>
          <t>Beauty</t>
        </is>
      </c>
      <c r="E8667" t="inlineStr">
        <is>
          <t>West</t>
        </is>
      </c>
      <c r="F8667" t="inlineStr">
        <is>
          <t>Website</t>
        </is>
      </c>
      <c r="G8667" t="inlineStr">
        <is>
          <t>Defective Product</t>
        </is>
      </c>
      <c r="H8667" t="n">
        <v>1</v>
      </c>
      <c r="I8667" t="n">
        <v>358.6</v>
      </c>
    </row>
    <row r="8668">
      <c r="A8668" t="inlineStr">
        <is>
          <t>RET008690</t>
        </is>
      </c>
      <c r="B8668" t="inlineStr">
        <is>
          <t>O054831</t>
        </is>
      </c>
      <c r="C8668" s="25" t="n">
        <v>46007</v>
      </c>
      <c r="D8668" t="inlineStr">
        <is>
          <t>Beauty</t>
        </is>
      </c>
      <c r="E8668" t="inlineStr">
        <is>
          <t>East</t>
        </is>
      </c>
      <c r="F8668" t="inlineStr">
        <is>
          <t>Marketplace</t>
        </is>
      </c>
      <c r="G8668" t="inlineStr">
        <is>
          <t>Size/Fit Issue</t>
        </is>
      </c>
      <c r="H8668" t="n">
        <v>2</v>
      </c>
      <c r="I8668" t="n">
        <v>1847.59</v>
      </c>
    </row>
    <row r="8669">
      <c r="A8669" t="inlineStr">
        <is>
          <t>RET008691</t>
        </is>
      </c>
      <c r="B8669" t="inlineStr">
        <is>
          <t>O054833</t>
        </is>
      </c>
      <c r="C8669" s="25" t="n">
        <v>46007</v>
      </c>
      <c r="D8669" t="inlineStr">
        <is>
          <t>Fashion</t>
        </is>
      </c>
      <c r="E8669" t="inlineStr">
        <is>
          <t>West</t>
        </is>
      </c>
      <c r="F8669" t="inlineStr">
        <is>
          <t>Marketplace</t>
        </is>
      </c>
      <c r="G8669" t="inlineStr">
        <is>
          <t>Damaged in Transit</t>
        </is>
      </c>
      <c r="H8669" t="n">
        <v>1</v>
      </c>
      <c r="I8669" t="n">
        <v>1099.01</v>
      </c>
    </row>
    <row r="8670">
      <c r="A8670" t="inlineStr">
        <is>
          <t>RET008692</t>
        </is>
      </c>
      <c r="B8670" t="inlineStr">
        <is>
          <t>O054834</t>
        </is>
      </c>
      <c r="C8670" s="25" t="n">
        <v>46007</v>
      </c>
      <c r="D8670" t="inlineStr">
        <is>
          <t>Home &amp; Kitchen</t>
        </is>
      </c>
      <c r="E8670" t="inlineStr">
        <is>
          <t>North</t>
        </is>
      </c>
      <c r="F8670" t="inlineStr">
        <is>
          <t>Marketplace</t>
        </is>
      </c>
      <c r="G8670" t="inlineStr">
        <is>
          <t>Damaged in Transit</t>
        </is>
      </c>
      <c r="H8670" t="n">
        <v>1</v>
      </c>
      <c r="I8670" t="n">
        <v>1368.93</v>
      </c>
    </row>
    <row r="8671">
      <c r="A8671" t="inlineStr">
        <is>
          <t>RET008693</t>
        </is>
      </c>
      <c r="B8671" t="inlineStr">
        <is>
          <t>O054844</t>
        </is>
      </c>
      <c r="C8671" s="25" t="n">
        <v>46007</v>
      </c>
      <c r="D8671" t="inlineStr">
        <is>
          <t>Books</t>
        </is>
      </c>
      <c r="E8671" t="inlineStr">
        <is>
          <t>East</t>
        </is>
      </c>
      <c r="F8671" t="inlineStr">
        <is>
          <t>Mobile App</t>
        </is>
      </c>
      <c r="G8671" t="inlineStr">
        <is>
          <t>Changed Mind</t>
        </is>
      </c>
      <c r="H8671" t="n">
        <v>1</v>
      </c>
      <c r="I8671" t="n">
        <v>358.6</v>
      </c>
    </row>
    <row r="8672">
      <c r="A8672" t="inlineStr">
        <is>
          <t>RET008694</t>
        </is>
      </c>
      <c r="B8672" t="inlineStr">
        <is>
          <t>O054844</t>
        </is>
      </c>
      <c r="C8672" s="25" t="n">
        <v>46007</v>
      </c>
      <c r="D8672" t="inlineStr">
        <is>
          <t>Beauty</t>
        </is>
      </c>
      <c r="E8672" t="inlineStr">
        <is>
          <t>East</t>
        </is>
      </c>
      <c r="F8672" t="inlineStr">
        <is>
          <t>Mobile App</t>
        </is>
      </c>
      <c r="G8672" t="inlineStr">
        <is>
          <t>Wrong Item Delivered</t>
        </is>
      </c>
      <c r="H8672" t="n">
        <v>1</v>
      </c>
      <c r="I8672" t="n">
        <v>235.3</v>
      </c>
    </row>
    <row r="8673">
      <c r="A8673" t="inlineStr">
        <is>
          <t>RET008695</t>
        </is>
      </c>
      <c r="B8673" t="inlineStr">
        <is>
          <t>O054847</t>
        </is>
      </c>
      <c r="C8673" s="25" t="n">
        <v>46007</v>
      </c>
      <c r="D8673" t="inlineStr">
        <is>
          <t>Electronics</t>
        </is>
      </c>
      <c r="E8673" t="inlineStr">
        <is>
          <t>West</t>
        </is>
      </c>
      <c r="F8673" t="inlineStr">
        <is>
          <t>Mobile App</t>
        </is>
      </c>
      <c r="G8673" t="inlineStr">
        <is>
          <t>Not as Described</t>
        </is>
      </c>
      <c r="H8673" t="n">
        <v>1</v>
      </c>
      <c r="I8673" t="n">
        <v>12133.98</v>
      </c>
    </row>
    <row r="8674">
      <c r="A8674" t="inlineStr">
        <is>
          <t>RET008696</t>
        </is>
      </c>
      <c r="B8674" t="inlineStr">
        <is>
          <t>O054848</t>
        </is>
      </c>
      <c r="C8674" s="25" t="n">
        <v>46007</v>
      </c>
      <c r="D8674" t="inlineStr">
        <is>
          <t>Home &amp; Kitchen</t>
        </is>
      </c>
      <c r="E8674" t="inlineStr">
        <is>
          <t>West</t>
        </is>
      </c>
      <c r="F8674" t="inlineStr">
        <is>
          <t>Marketplace</t>
        </is>
      </c>
      <c r="G8674" t="inlineStr">
        <is>
          <t>Not as Described</t>
        </is>
      </c>
      <c r="H8674" t="n">
        <v>1</v>
      </c>
      <c r="I8674" t="n">
        <v>1887.5</v>
      </c>
    </row>
    <row r="8675">
      <c r="A8675" t="inlineStr">
        <is>
          <t>RET008697</t>
        </is>
      </c>
      <c r="B8675" t="inlineStr">
        <is>
          <t>O054849</t>
        </is>
      </c>
      <c r="C8675" s="25" t="n">
        <v>46007</v>
      </c>
      <c r="D8675" t="inlineStr">
        <is>
          <t>Electronics</t>
        </is>
      </c>
      <c r="E8675" t="inlineStr">
        <is>
          <t>North</t>
        </is>
      </c>
      <c r="F8675" t="inlineStr">
        <is>
          <t>Mobile App</t>
        </is>
      </c>
      <c r="G8675" t="inlineStr">
        <is>
          <t>Damaged in Transit</t>
        </is>
      </c>
      <c r="H8675" t="n">
        <v>1</v>
      </c>
      <c r="I8675" t="n">
        <v>10373.84</v>
      </c>
    </row>
    <row r="8676">
      <c r="A8676" t="inlineStr">
        <is>
          <t>RET008698</t>
        </is>
      </c>
      <c r="B8676" t="inlineStr">
        <is>
          <t>O054855</t>
        </is>
      </c>
      <c r="C8676" s="25" t="n">
        <v>46007</v>
      </c>
      <c r="D8676" t="inlineStr">
        <is>
          <t>Fashion</t>
        </is>
      </c>
      <c r="E8676" t="inlineStr">
        <is>
          <t>South</t>
        </is>
      </c>
      <c r="F8676" t="inlineStr">
        <is>
          <t>Mobile App</t>
        </is>
      </c>
      <c r="G8676" t="inlineStr">
        <is>
          <t>Size/Fit Issue</t>
        </is>
      </c>
      <c r="H8676" t="n">
        <v>2</v>
      </c>
      <c r="I8676" t="n">
        <v>2648.95</v>
      </c>
    </row>
    <row r="8677">
      <c r="A8677" t="inlineStr">
        <is>
          <t>RET008699</t>
        </is>
      </c>
      <c r="B8677" t="inlineStr">
        <is>
          <t>O054862</t>
        </is>
      </c>
      <c r="C8677" s="25" t="n">
        <v>46007</v>
      </c>
      <c r="D8677" t="inlineStr">
        <is>
          <t>Electronics</t>
        </is>
      </c>
      <c r="E8677" t="inlineStr">
        <is>
          <t>West</t>
        </is>
      </c>
      <c r="F8677" t="inlineStr">
        <is>
          <t>Mobile App</t>
        </is>
      </c>
      <c r="G8677" t="inlineStr">
        <is>
          <t>Not as Described</t>
        </is>
      </c>
      <c r="H8677" t="n">
        <v>1</v>
      </c>
      <c r="I8677" t="n">
        <v>1313.17</v>
      </c>
    </row>
    <row r="8678">
      <c r="A8678" t="inlineStr">
        <is>
          <t>RET008700</t>
        </is>
      </c>
      <c r="B8678" t="inlineStr">
        <is>
          <t>O054869</t>
        </is>
      </c>
      <c r="C8678" s="25" t="n">
        <v>46007</v>
      </c>
      <c r="D8678" t="inlineStr">
        <is>
          <t>Beauty</t>
        </is>
      </c>
      <c r="E8678" t="inlineStr">
        <is>
          <t>Central</t>
        </is>
      </c>
      <c r="F8678" t="inlineStr">
        <is>
          <t>Website</t>
        </is>
      </c>
      <c r="G8678" t="inlineStr">
        <is>
          <t>Not as Described</t>
        </is>
      </c>
      <c r="H8678" t="n">
        <v>1</v>
      </c>
      <c r="I8678" t="n">
        <v>602.5599999999999</v>
      </c>
    </row>
    <row r="8679">
      <c r="A8679" t="inlineStr">
        <is>
          <t>RET008701</t>
        </is>
      </c>
      <c r="B8679" t="inlineStr">
        <is>
          <t>O054883</t>
        </is>
      </c>
      <c r="C8679" s="25" t="n">
        <v>46007</v>
      </c>
      <c r="D8679" t="inlineStr">
        <is>
          <t>Beauty</t>
        </is>
      </c>
      <c r="E8679" t="inlineStr">
        <is>
          <t>South</t>
        </is>
      </c>
      <c r="F8679" t="inlineStr">
        <is>
          <t>Mobile App</t>
        </is>
      </c>
      <c r="G8679" t="inlineStr">
        <is>
          <t>Changed Mind</t>
        </is>
      </c>
      <c r="H8679" t="n">
        <v>1</v>
      </c>
      <c r="I8679" t="n">
        <v>524.6799999999999</v>
      </c>
    </row>
    <row r="8680">
      <c r="A8680" t="inlineStr">
        <is>
          <t>RET008702</t>
        </is>
      </c>
      <c r="B8680" t="inlineStr">
        <is>
          <t>O054887</t>
        </is>
      </c>
      <c r="C8680" s="25" t="n">
        <v>46007</v>
      </c>
      <c r="D8680" t="inlineStr">
        <is>
          <t>Sports</t>
        </is>
      </c>
      <c r="E8680" t="inlineStr">
        <is>
          <t>South</t>
        </is>
      </c>
      <c r="F8680" t="inlineStr">
        <is>
          <t>Website</t>
        </is>
      </c>
      <c r="G8680" t="inlineStr">
        <is>
          <t>Size/Fit Issue</t>
        </is>
      </c>
      <c r="H8680" t="n">
        <v>2</v>
      </c>
      <c r="I8680" t="n">
        <v>10640.78</v>
      </c>
    </row>
    <row r="8681">
      <c r="A8681" t="inlineStr">
        <is>
          <t>RET008703</t>
        </is>
      </c>
      <c r="B8681" t="inlineStr">
        <is>
          <t>O054904</t>
        </is>
      </c>
      <c r="C8681" s="25" t="n">
        <v>46008</v>
      </c>
      <c r="D8681" t="inlineStr">
        <is>
          <t>Fashion</t>
        </is>
      </c>
      <c r="E8681" t="inlineStr">
        <is>
          <t>South</t>
        </is>
      </c>
      <c r="F8681" t="inlineStr">
        <is>
          <t>Mobile App</t>
        </is>
      </c>
      <c r="G8681" t="inlineStr">
        <is>
          <t>Not as Described</t>
        </is>
      </c>
      <c r="H8681" t="n">
        <v>1</v>
      </c>
      <c r="I8681" t="n">
        <v>269.32</v>
      </c>
    </row>
    <row r="8682">
      <c r="A8682" t="inlineStr">
        <is>
          <t>RET008704</t>
        </is>
      </c>
      <c r="B8682" t="inlineStr">
        <is>
          <t>O054909</t>
        </is>
      </c>
      <c r="C8682" s="25" t="n">
        <v>46008</v>
      </c>
      <c r="D8682" t="inlineStr">
        <is>
          <t>Beauty</t>
        </is>
      </c>
      <c r="E8682" t="inlineStr">
        <is>
          <t>East</t>
        </is>
      </c>
      <c r="F8682" t="inlineStr">
        <is>
          <t>Retail Store</t>
        </is>
      </c>
      <c r="G8682" t="inlineStr">
        <is>
          <t>Wrong Item Delivered</t>
        </is>
      </c>
      <c r="H8682" t="n">
        <v>1</v>
      </c>
      <c r="I8682" t="n">
        <v>669.51</v>
      </c>
    </row>
    <row r="8683">
      <c r="A8683" t="inlineStr">
        <is>
          <t>RET008705</t>
        </is>
      </c>
      <c r="B8683" t="inlineStr">
        <is>
          <t>O054910</t>
        </is>
      </c>
      <c r="C8683" s="25" t="n">
        <v>46008</v>
      </c>
      <c r="D8683" t="inlineStr">
        <is>
          <t>Beauty</t>
        </is>
      </c>
      <c r="E8683" t="inlineStr">
        <is>
          <t>East</t>
        </is>
      </c>
      <c r="F8683" t="inlineStr">
        <is>
          <t>Mobile App</t>
        </is>
      </c>
      <c r="G8683" t="inlineStr">
        <is>
          <t>Defective Product</t>
        </is>
      </c>
      <c r="H8683" t="n">
        <v>2</v>
      </c>
      <c r="I8683" t="n">
        <v>1205.12</v>
      </c>
    </row>
    <row r="8684">
      <c r="A8684" t="inlineStr">
        <is>
          <t>RET008706</t>
        </is>
      </c>
      <c r="B8684" t="inlineStr">
        <is>
          <t>O054919</t>
        </is>
      </c>
      <c r="C8684" s="25" t="n">
        <v>46008</v>
      </c>
      <c r="D8684" t="inlineStr">
        <is>
          <t>Home &amp; Kitchen</t>
        </is>
      </c>
      <c r="E8684" t="inlineStr">
        <is>
          <t>West</t>
        </is>
      </c>
      <c r="F8684" t="inlineStr">
        <is>
          <t>Website</t>
        </is>
      </c>
      <c r="G8684" t="inlineStr">
        <is>
          <t>Damaged in Transit</t>
        </is>
      </c>
      <c r="H8684" t="n">
        <v>1</v>
      </c>
      <c r="I8684" t="n">
        <v>338.05</v>
      </c>
    </row>
    <row r="8685">
      <c r="A8685" t="inlineStr">
        <is>
          <t>RET008707</t>
        </is>
      </c>
      <c r="B8685" t="inlineStr">
        <is>
          <t>O054936</t>
        </is>
      </c>
      <c r="C8685" s="25" t="n">
        <v>46008</v>
      </c>
      <c r="D8685" t="inlineStr">
        <is>
          <t>Fashion</t>
        </is>
      </c>
      <c r="E8685" t="inlineStr">
        <is>
          <t>North</t>
        </is>
      </c>
      <c r="F8685" t="inlineStr">
        <is>
          <t>Mobile App</t>
        </is>
      </c>
      <c r="G8685" t="inlineStr">
        <is>
          <t>Size/Fit Issue</t>
        </is>
      </c>
      <c r="H8685" t="n">
        <v>1</v>
      </c>
      <c r="I8685" t="n">
        <v>524.6799999999999</v>
      </c>
    </row>
    <row r="8686">
      <c r="A8686" t="inlineStr">
        <is>
          <t>RET008708</t>
        </is>
      </c>
      <c r="B8686" t="inlineStr">
        <is>
          <t>O054938</t>
        </is>
      </c>
      <c r="C8686" s="25" t="n">
        <v>46008</v>
      </c>
      <c r="D8686" t="inlineStr">
        <is>
          <t>Electronics</t>
        </is>
      </c>
      <c r="E8686" t="inlineStr">
        <is>
          <t>North</t>
        </is>
      </c>
      <c r="F8686" t="inlineStr">
        <is>
          <t>Mobile App</t>
        </is>
      </c>
      <c r="G8686" t="inlineStr">
        <is>
          <t>Wrong Item Delivered</t>
        </is>
      </c>
      <c r="H8686" t="n">
        <v>1</v>
      </c>
      <c r="I8686" t="n">
        <v>17281.86</v>
      </c>
    </row>
    <row r="8687">
      <c r="A8687" t="inlineStr">
        <is>
          <t>RET008709</t>
        </is>
      </c>
      <c r="B8687" t="inlineStr">
        <is>
          <t>O054941</t>
        </is>
      </c>
      <c r="C8687" s="25" t="n">
        <v>46008</v>
      </c>
      <c r="D8687" t="inlineStr">
        <is>
          <t>Fashion</t>
        </is>
      </c>
      <c r="E8687" t="inlineStr">
        <is>
          <t>North</t>
        </is>
      </c>
      <c r="F8687" t="inlineStr">
        <is>
          <t>Marketplace</t>
        </is>
      </c>
      <c r="G8687" t="inlineStr">
        <is>
          <t>Size/Fit Issue</t>
        </is>
      </c>
      <c r="H8687" t="n">
        <v>1</v>
      </c>
      <c r="I8687" t="n">
        <v>1001.67</v>
      </c>
    </row>
    <row r="8688">
      <c r="A8688" t="inlineStr">
        <is>
          <t>RET008710</t>
        </is>
      </c>
      <c r="B8688" t="inlineStr">
        <is>
          <t>O054942</t>
        </is>
      </c>
      <c r="C8688" s="25" t="n">
        <v>46008</v>
      </c>
      <c r="D8688" t="inlineStr">
        <is>
          <t>Fashion</t>
        </is>
      </c>
      <c r="E8688" t="inlineStr">
        <is>
          <t>West</t>
        </is>
      </c>
      <c r="F8688" t="inlineStr">
        <is>
          <t>Website</t>
        </is>
      </c>
      <c r="G8688" t="inlineStr">
        <is>
          <t>Size/Fit Issue</t>
        </is>
      </c>
      <c r="H8688" t="n">
        <v>2</v>
      </c>
      <c r="I8688" t="n">
        <v>1533.71</v>
      </c>
    </row>
    <row r="8689">
      <c r="A8689" t="inlineStr">
        <is>
          <t>RET008711</t>
        </is>
      </c>
      <c r="B8689" t="inlineStr">
        <is>
          <t>O054947</t>
        </is>
      </c>
      <c r="C8689" s="25" t="n">
        <v>46008</v>
      </c>
      <c r="D8689" t="inlineStr">
        <is>
          <t>Fashion</t>
        </is>
      </c>
      <c r="E8689" t="inlineStr">
        <is>
          <t>South</t>
        </is>
      </c>
      <c r="F8689" t="inlineStr">
        <is>
          <t>Mobile App</t>
        </is>
      </c>
      <c r="G8689" t="inlineStr">
        <is>
          <t>Wrong Item Delivered</t>
        </is>
      </c>
      <c r="H8689" t="n">
        <v>1</v>
      </c>
      <c r="I8689" t="n">
        <v>596.66</v>
      </c>
    </row>
    <row r="8690">
      <c r="A8690" t="inlineStr">
        <is>
          <t>RET008712</t>
        </is>
      </c>
      <c r="B8690" t="inlineStr">
        <is>
          <t>O054948</t>
        </is>
      </c>
      <c r="C8690" s="25" t="n">
        <v>46008</v>
      </c>
      <c r="D8690" t="inlineStr">
        <is>
          <t>Fashion</t>
        </is>
      </c>
      <c r="E8690" t="inlineStr">
        <is>
          <t>North</t>
        </is>
      </c>
      <c r="F8690" t="inlineStr">
        <is>
          <t>Marketplace</t>
        </is>
      </c>
      <c r="G8690" t="inlineStr">
        <is>
          <t>Damaged in Transit</t>
        </is>
      </c>
      <c r="H8690" t="n">
        <v>1</v>
      </c>
      <c r="I8690" t="n">
        <v>1088.14</v>
      </c>
    </row>
    <row r="8691">
      <c r="A8691" t="inlineStr">
        <is>
          <t>RET008713</t>
        </is>
      </c>
      <c r="B8691" t="inlineStr">
        <is>
          <t>O054962</t>
        </is>
      </c>
      <c r="C8691" s="25" t="n">
        <v>46008</v>
      </c>
      <c r="D8691" t="inlineStr">
        <is>
          <t>Beauty</t>
        </is>
      </c>
      <c r="E8691" t="inlineStr">
        <is>
          <t>North</t>
        </is>
      </c>
      <c r="F8691" t="inlineStr">
        <is>
          <t>Retail Store</t>
        </is>
      </c>
      <c r="G8691" t="inlineStr">
        <is>
          <t>Changed Mind</t>
        </is>
      </c>
      <c r="H8691" t="n">
        <v>2</v>
      </c>
      <c r="I8691" t="n">
        <v>798.22</v>
      </c>
    </row>
    <row r="8692">
      <c r="A8692" t="inlineStr">
        <is>
          <t>RET008714</t>
        </is>
      </c>
      <c r="B8692" t="inlineStr">
        <is>
          <t>O054972</t>
        </is>
      </c>
      <c r="C8692" s="25" t="n">
        <v>46009</v>
      </c>
      <c r="D8692" t="inlineStr">
        <is>
          <t>Electronics</t>
        </is>
      </c>
      <c r="E8692" t="inlineStr">
        <is>
          <t>West</t>
        </is>
      </c>
      <c r="F8692" t="inlineStr">
        <is>
          <t>Marketplace</t>
        </is>
      </c>
      <c r="G8692" t="inlineStr">
        <is>
          <t>Late Delivery</t>
        </is>
      </c>
      <c r="H8692" t="n">
        <v>1</v>
      </c>
      <c r="I8692" t="n">
        <v>2889.17</v>
      </c>
    </row>
    <row r="8693">
      <c r="A8693" t="inlineStr">
        <is>
          <t>RET008715</t>
        </is>
      </c>
      <c r="B8693" t="inlineStr">
        <is>
          <t>O054986</t>
        </is>
      </c>
      <c r="C8693" s="25" t="n">
        <v>46009</v>
      </c>
      <c r="D8693" t="inlineStr">
        <is>
          <t>Beauty</t>
        </is>
      </c>
      <c r="E8693" t="inlineStr">
        <is>
          <t>South</t>
        </is>
      </c>
      <c r="F8693" t="inlineStr">
        <is>
          <t>Website</t>
        </is>
      </c>
      <c r="G8693" t="inlineStr">
        <is>
          <t>Not as Described</t>
        </is>
      </c>
      <c r="H8693" t="n">
        <v>1</v>
      </c>
      <c r="I8693" t="n">
        <v>524.6799999999999</v>
      </c>
    </row>
    <row r="8694">
      <c r="A8694" t="inlineStr">
        <is>
          <t>RET008716</t>
        </is>
      </c>
      <c r="B8694" t="inlineStr">
        <is>
          <t>O054989</t>
        </is>
      </c>
      <c r="C8694" s="25" t="n">
        <v>46009</v>
      </c>
      <c r="D8694" t="inlineStr">
        <is>
          <t>Electronics</t>
        </is>
      </c>
      <c r="E8694" t="inlineStr">
        <is>
          <t>South</t>
        </is>
      </c>
      <c r="F8694" t="inlineStr">
        <is>
          <t>Mobile App</t>
        </is>
      </c>
      <c r="G8694" t="inlineStr">
        <is>
          <t>Damaged in Transit</t>
        </is>
      </c>
      <c r="H8694" t="n">
        <v>1</v>
      </c>
      <c r="I8694" t="n">
        <v>15956.36</v>
      </c>
    </row>
    <row r="8695">
      <c r="A8695" t="inlineStr">
        <is>
          <t>RET008717</t>
        </is>
      </c>
      <c r="B8695" t="inlineStr">
        <is>
          <t>O054992</t>
        </is>
      </c>
      <c r="C8695" s="25" t="n">
        <v>46009</v>
      </c>
      <c r="D8695" t="inlineStr">
        <is>
          <t>Fashion</t>
        </is>
      </c>
      <c r="E8695" t="inlineStr">
        <is>
          <t>East</t>
        </is>
      </c>
      <c r="F8695" t="inlineStr">
        <is>
          <t>Marketplace</t>
        </is>
      </c>
      <c r="G8695" t="inlineStr">
        <is>
          <t>Size/Fit Issue</t>
        </is>
      </c>
      <c r="H8695" t="n">
        <v>1</v>
      </c>
      <c r="I8695" t="n">
        <v>475.04</v>
      </c>
    </row>
    <row r="8696">
      <c r="A8696" t="inlineStr">
        <is>
          <t>RET008718</t>
        </is>
      </c>
      <c r="B8696" t="inlineStr">
        <is>
          <t>O054993</t>
        </is>
      </c>
      <c r="C8696" s="25" t="n">
        <v>46009</v>
      </c>
      <c r="D8696" t="inlineStr">
        <is>
          <t>Fashion</t>
        </is>
      </c>
      <c r="E8696" t="inlineStr">
        <is>
          <t>West</t>
        </is>
      </c>
      <c r="F8696" t="inlineStr">
        <is>
          <t>Mobile App</t>
        </is>
      </c>
      <c r="G8696" t="inlineStr">
        <is>
          <t>Late Delivery</t>
        </is>
      </c>
      <c r="H8696" t="n">
        <v>1</v>
      </c>
      <c r="I8696" t="n">
        <v>1160.07</v>
      </c>
    </row>
    <row r="8697">
      <c r="A8697" t="inlineStr">
        <is>
          <t>RET008719</t>
        </is>
      </c>
      <c r="B8697" t="inlineStr">
        <is>
          <t>O054996</t>
        </is>
      </c>
      <c r="C8697" s="25" t="n">
        <v>46009</v>
      </c>
      <c r="D8697" t="inlineStr">
        <is>
          <t>Fashion</t>
        </is>
      </c>
      <c r="E8697" t="inlineStr">
        <is>
          <t>North</t>
        </is>
      </c>
      <c r="F8697" t="inlineStr">
        <is>
          <t>Website</t>
        </is>
      </c>
      <c r="G8697" t="inlineStr">
        <is>
          <t>Size/Fit Issue</t>
        </is>
      </c>
      <c r="H8697" t="n">
        <v>1</v>
      </c>
      <c r="I8697" t="n">
        <v>512.73</v>
      </c>
    </row>
    <row r="8698">
      <c r="A8698" t="inlineStr">
        <is>
          <t>RET008720</t>
        </is>
      </c>
      <c r="B8698" t="inlineStr">
        <is>
          <t>O055005</t>
        </is>
      </c>
      <c r="C8698" s="25" t="n">
        <v>46009</v>
      </c>
      <c r="D8698" t="inlineStr">
        <is>
          <t>Fashion</t>
        </is>
      </c>
      <c r="E8698" t="inlineStr">
        <is>
          <t>South</t>
        </is>
      </c>
      <c r="F8698" t="inlineStr">
        <is>
          <t>Mobile App</t>
        </is>
      </c>
      <c r="G8698" t="inlineStr">
        <is>
          <t>Damaged in Transit</t>
        </is>
      </c>
      <c r="H8698" t="n">
        <v>1</v>
      </c>
      <c r="I8698" t="n">
        <v>631.76</v>
      </c>
    </row>
    <row r="8699">
      <c r="A8699" t="inlineStr">
        <is>
          <t>RET008721</t>
        </is>
      </c>
      <c r="B8699" t="inlineStr">
        <is>
          <t>O055025</t>
        </is>
      </c>
      <c r="C8699" s="25" t="n">
        <v>46009</v>
      </c>
      <c r="D8699" t="inlineStr">
        <is>
          <t>Electronics</t>
        </is>
      </c>
      <c r="E8699" t="inlineStr">
        <is>
          <t>South</t>
        </is>
      </c>
      <c r="F8699" t="inlineStr">
        <is>
          <t>Website</t>
        </is>
      </c>
      <c r="G8699" t="inlineStr">
        <is>
          <t>Changed Mind</t>
        </is>
      </c>
      <c r="H8699" t="n">
        <v>1</v>
      </c>
      <c r="I8699" t="n">
        <v>3746.77</v>
      </c>
    </row>
    <row r="8700">
      <c r="A8700" t="inlineStr">
        <is>
          <t>RET008722</t>
        </is>
      </c>
      <c r="B8700" t="inlineStr">
        <is>
          <t>O055026</t>
        </is>
      </c>
      <c r="C8700" s="25" t="n">
        <v>46009</v>
      </c>
      <c r="D8700" t="inlineStr">
        <is>
          <t>Fashion</t>
        </is>
      </c>
      <c r="E8700" t="inlineStr">
        <is>
          <t>North</t>
        </is>
      </c>
      <c r="F8700" t="inlineStr">
        <is>
          <t>Mobile App</t>
        </is>
      </c>
      <c r="G8700" t="inlineStr">
        <is>
          <t>Size/Fit Issue</t>
        </is>
      </c>
      <c r="H8700" t="n">
        <v>1</v>
      </c>
      <c r="I8700" t="n">
        <v>2040.06</v>
      </c>
    </row>
    <row r="8701">
      <c r="A8701" t="inlineStr">
        <is>
          <t>RET008723</t>
        </is>
      </c>
      <c r="B8701" t="inlineStr">
        <is>
          <t>O055027</t>
        </is>
      </c>
      <c r="C8701" s="25" t="n">
        <v>46009</v>
      </c>
      <c r="D8701" t="inlineStr">
        <is>
          <t>Fashion</t>
        </is>
      </c>
      <c r="E8701" t="inlineStr">
        <is>
          <t>West</t>
        </is>
      </c>
      <c r="F8701" t="inlineStr">
        <is>
          <t>Mobile App</t>
        </is>
      </c>
      <c r="G8701" t="inlineStr">
        <is>
          <t>Size/Fit Issue</t>
        </is>
      </c>
      <c r="H8701" t="n">
        <v>2</v>
      </c>
      <c r="I8701" t="n">
        <v>5320.5</v>
      </c>
    </row>
    <row r="8702">
      <c r="A8702" t="inlineStr">
        <is>
          <t>RET008724</t>
        </is>
      </c>
      <c r="B8702" t="inlineStr">
        <is>
          <t>O055041</t>
        </is>
      </c>
      <c r="C8702" s="25" t="n">
        <v>46010</v>
      </c>
      <c r="D8702" t="inlineStr">
        <is>
          <t>Fashion</t>
        </is>
      </c>
      <c r="E8702" t="inlineStr">
        <is>
          <t>North</t>
        </is>
      </c>
      <c r="F8702" t="inlineStr">
        <is>
          <t>Unknown</t>
        </is>
      </c>
      <c r="G8702" t="inlineStr">
        <is>
          <t>Size/Fit Issue</t>
        </is>
      </c>
      <c r="H8702" t="n">
        <v>1</v>
      </c>
      <c r="I8702" t="n">
        <v>680.4299999999999</v>
      </c>
    </row>
    <row r="8703">
      <c r="A8703" t="inlineStr">
        <is>
          <t>RET008725</t>
        </is>
      </c>
      <c r="B8703" t="inlineStr">
        <is>
          <t>O055041</t>
        </is>
      </c>
      <c r="C8703" s="25" t="n">
        <v>46010</v>
      </c>
      <c r="D8703" t="inlineStr">
        <is>
          <t>Fashion</t>
        </is>
      </c>
      <c r="E8703" t="inlineStr">
        <is>
          <t>North</t>
        </is>
      </c>
      <c r="F8703" t="inlineStr">
        <is>
          <t>Unknown</t>
        </is>
      </c>
      <c r="G8703" t="inlineStr">
        <is>
          <t>Size/Fit Issue</t>
        </is>
      </c>
      <c r="H8703" t="n">
        <v>1</v>
      </c>
      <c r="I8703" t="n">
        <v>242.39</v>
      </c>
    </row>
    <row r="8704">
      <c r="A8704" t="inlineStr">
        <is>
          <t>RET008726</t>
        </is>
      </c>
      <c r="B8704" t="inlineStr">
        <is>
          <t>O055045</t>
        </is>
      </c>
      <c r="C8704" s="25" t="n">
        <v>46010</v>
      </c>
      <c r="D8704" t="inlineStr">
        <is>
          <t>Fashion</t>
        </is>
      </c>
      <c r="E8704" t="inlineStr">
        <is>
          <t>East</t>
        </is>
      </c>
      <c r="F8704" t="inlineStr">
        <is>
          <t>Marketplace</t>
        </is>
      </c>
      <c r="G8704" t="inlineStr">
        <is>
          <t>Damaged in Transit</t>
        </is>
      </c>
      <c r="H8704" t="n">
        <v>1</v>
      </c>
      <c r="I8704" t="n">
        <v>2660.25</v>
      </c>
    </row>
    <row r="8705">
      <c r="A8705" t="inlineStr">
        <is>
          <t>RET008727</t>
        </is>
      </c>
      <c r="B8705" t="inlineStr">
        <is>
          <t>O055054</t>
        </is>
      </c>
      <c r="C8705" s="25" t="n">
        <v>46010</v>
      </c>
      <c r="D8705" t="inlineStr">
        <is>
          <t>Fashion</t>
        </is>
      </c>
      <c r="E8705" t="inlineStr">
        <is>
          <t>South</t>
        </is>
      </c>
      <c r="F8705" t="inlineStr">
        <is>
          <t>Mobile App</t>
        </is>
      </c>
      <c r="G8705" t="inlineStr">
        <is>
          <t>Size/Fit Issue</t>
        </is>
      </c>
      <c r="H8705" t="n">
        <v>1</v>
      </c>
      <c r="I8705" t="n">
        <v>2380.22</v>
      </c>
    </row>
    <row r="8706">
      <c r="A8706" t="inlineStr">
        <is>
          <t>RET008728</t>
        </is>
      </c>
      <c r="B8706" t="inlineStr">
        <is>
          <t>O055058</t>
        </is>
      </c>
      <c r="C8706" s="25" t="n">
        <v>46010</v>
      </c>
      <c r="D8706" t="inlineStr">
        <is>
          <t>Sports</t>
        </is>
      </c>
      <c r="E8706" t="inlineStr">
        <is>
          <t>East</t>
        </is>
      </c>
      <c r="F8706" t="inlineStr">
        <is>
          <t>Mobile App</t>
        </is>
      </c>
      <c r="G8706" t="inlineStr">
        <is>
          <t>Damaged in Transit</t>
        </is>
      </c>
      <c r="H8706" t="n">
        <v>1</v>
      </c>
      <c r="I8706" t="n">
        <v>1772.74</v>
      </c>
    </row>
    <row r="8707">
      <c r="A8707" t="inlineStr">
        <is>
          <t>RET008729</t>
        </is>
      </c>
      <c r="B8707" t="inlineStr">
        <is>
          <t>O055065</t>
        </is>
      </c>
      <c r="C8707" s="25" t="n">
        <v>46010</v>
      </c>
      <c r="D8707" t="inlineStr">
        <is>
          <t>Fashion</t>
        </is>
      </c>
      <c r="E8707" t="inlineStr">
        <is>
          <t>North</t>
        </is>
      </c>
      <c r="F8707" t="inlineStr">
        <is>
          <t>Marketplace</t>
        </is>
      </c>
      <c r="G8707" t="inlineStr">
        <is>
          <t>Late Delivery</t>
        </is>
      </c>
      <c r="H8707" t="n">
        <v>1</v>
      </c>
      <c r="I8707" t="n">
        <v>3727.3</v>
      </c>
    </row>
    <row r="8708">
      <c r="A8708" t="inlineStr">
        <is>
          <t>RET008730</t>
        </is>
      </c>
      <c r="B8708" t="inlineStr">
        <is>
          <t>O055072</t>
        </is>
      </c>
      <c r="C8708" s="25" t="n">
        <v>46010</v>
      </c>
      <c r="D8708" t="inlineStr">
        <is>
          <t>Electronics</t>
        </is>
      </c>
      <c r="E8708" t="inlineStr">
        <is>
          <t>West</t>
        </is>
      </c>
      <c r="F8708" t="inlineStr">
        <is>
          <t>Marketplace</t>
        </is>
      </c>
      <c r="G8708" t="inlineStr">
        <is>
          <t>Damaged in Transit</t>
        </is>
      </c>
      <c r="H8708" t="n">
        <v>1</v>
      </c>
      <c r="I8708" t="n">
        <v>8383.540000000001</v>
      </c>
    </row>
    <row r="8709">
      <c r="A8709" t="inlineStr">
        <is>
          <t>RET008731</t>
        </is>
      </c>
      <c r="B8709" t="inlineStr">
        <is>
          <t>O055078</t>
        </is>
      </c>
      <c r="C8709" s="25" t="n">
        <v>46010</v>
      </c>
      <c r="D8709" t="inlineStr">
        <is>
          <t>Beauty</t>
        </is>
      </c>
      <c r="E8709" t="inlineStr">
        <is>
          <t>East</t>
        </is>
      </c>
      <c r="F8709" t="inlineStr">
        <is>
          <t>Mobile App</t>
        </is>
      </c>
      <c r="G8709" t="inlineStr">
        <is>
          <t>Damaged in Transit</t>
        </is>
      </c>
      <c r="H8709" t="n">
        <v>1</v>
      </c>
      <c r="I8709" t="n">
        <v>1283.37</v>
      </c>
    </row>
    <row r="8710">
      <c r="A8710" t="inlineStr">
        <is>
          <t>RET008732</t>
        </is>
      </c>
      <c r="B8710" t="inlineStr">
        <is>
          <t>O055092</t>
        </is>
      </c>
      <c r="C8710" s="25" t="n">
        <v>46010</v>
      </c>
      <c r="D8710" t="inlineStr">
        <is>
          <t>Electronics</t>
        </is>
      </c>
      <c r="E8710" t="inlineStr">
        <is>
          <t>South</t>
        </is>
      </c>
      <c r="F8710" t="inlineStr">
        <is>
          <t>Marketplace</t>
        </is>
      </c>
      <c r="G8710" t="inlineStr">
        <is>
          <t>Damaged in Transit</t>
        </is>
      </c>
      <c r="H8710" t="n">
        <v>1</v>
      </c>
      <c r="I8710" t="n">
        <v>23137.7</v>
      </c>
    </row>
    <row r="8711">
      <c r="A8711" t="inlineStr">
        <is>
          <t>RET008733</t>
        </is>
      </c>
      <c r="B8711" t="inlineStr">
        <is>
          <t>O055099</t>
        </is>
      </c>
      <c r="C8711" s="25" t="n">
        <v>46010</v>
      </c>
      <c r="D8711" t="inlineStr">
        <is>
          <t>Fashion</t>
        </is>
      </c>
      <c r="E8711" t="inlineStr">
        <is>
          <t>South</t>
        </is>
      </c>
      <c r="F8711" t="inlineStr">
        <is>
          <t>Mobile App</t>
        </is>
      </c>
      <c r="G8711" t="inlineStr">
        <is>
          <t>Changed Mind</t>
        </is>
      </c>
      <c r="H8711" t="n">
        <v>1</v>
      </c>
      <c r="I8711" t="n">
        <v>1111.51</v>
      </c>
    </row>
    <row r="8712">
      <c r="A8712" t="inlineStr">
        <is>
          <t>RET008734</t>
        </is>
      </c>
      <c r="B8712" t="inlineStr">
        <is>
          <t>O055102</t>
        </is>
      </c>
      <c r="C8712" s="25" t="n">
        <v>46011</v>
      </c>
      <c r="D8712" t="inlineStr">
        <is>
          <t>Sports</t>
        </is>
      </c>
      <c r="E8712" t="inlineStr">
        <is>
          <t>North</t>
        </is>
      </c>
      <c r="F8712" t="inlineStr">
        <is>
          <t>Marketplace</t>
        </is>
      </c>
      <c r="G8712" t="inlineStr">
        <is>
          <t>Damaged in Transit</t>
        </is>
      </c>
      <c r="H8712" t="n">
        <v>1</v>
      </c>
      <c r="I8712" t="n">
        <v>232.65</v>
      </c>
    </row>
    <row r="8713">
      <c r="A8713" t="inlineStr">
        <is>
          <t>RET008735</t>
        </is>
      </c>
      <c r="B8713" t="inlineStr">
        <is>
          <t>O055110</t>
        </is>
      </c>
      <c r="C8713" s="25" t="n">
        <v>46011</v>
      </c>
      <c r="D8713" t="inlineStr">
        <is>
          <t>Electronics</t>
        </is>
      </c>
      <c r="E8713" t="inlineStr">
        <is>
          <t>South</t>
        </is>
      </c>
      <c r="F8713" t="inlineStr">
        <is>
          <t>Mobile App</t>
        </is>
      </c>
      <c r="G8713" t="inlineStr">
        <is>
          <t>Late Delivery</t>
        </is>
      </c>
      <c r="H8713" t="n">
        <v>1</v>
      </c>
      <c r="I8713" t="n">
        <v>5956.53</v>
      </c>
    </row>
    <row r="8714">
      <c r="A8714" t="inlineStr">
        <is>
          <t>RET008736</t>
        </is>
      </c>
      <c r="B8714" t="inlineStr">
        <is>
          <t>O055113</t>
        </is>
      </c>
      <c r="C8714" s="25" t="n">
        <v>46011</v>
      </c>
      <c r="D8714" t="inlineStr">
        <is>
          <t>Fashion</t>
        </is>
      </c>
      <c r="E8714" t="inlineStr">
        <is>
          <t>West</t>
        </is>
      </c>
      <c r="F8714" t="inlineStr">
        <is>
          <t>Retail Store</t>
        </is>
      </c>
      <c r="G8714" t="inlineStr">
        <is>
          <t>Size/Fit Issue</t>
        </is>
      </c>
      <c r="H8714" t="n">
        <v>1</v>
      </c>
      <c r="I8714" t="n">
        <v>1242.27</v>
      </c>
    </row>
    <row r="8715">
      <c r="A8715" t="inlineStr">
        <is>
          <t>RET008737</t>
        </is>
      </c>
      <c r="B8715" t="inlineStr">
        <is>
          <t>O055123</t>
        </is>
      </c>
      <c r="C8715" s="25" t="n">
        <v>46011</v>
      </c>
      <c r="D8715" t="inlineStr">
        <is>
          <t>Fashion</t>
        </is>
      </c>
      <c r="E8715" t="inlineStr">
        <is>
          <t>Central</t>
        </is>
      </c>
      <c r="F8715" t="inlineStr">
        <is>
          <t>Website</t>
        </is>
      </c>
      <c r="G8715" t="inlineStr">
        <is>
          <t>Size/Fit Issue</t>
        </is>
      </c>
      <c r="H8715" t="n">
        <v>1</v>
      </c>
      <c r="I8715" t="n">
        <v>631.76</v>
      </c>
    </row>
    <row r="8716">
      <c r="A8716" t="inlineStr">
        <is>
          <t>RET008738</t>
        </is>
      </c>
      <c r="B8716" t="inlineStr">
        <is>
          <t>O055129</t>
        </is>
      </c>
      <c r="C8716" s="25" t="n">
        <v>46011</v>
      </c>
      <c r="D8716" t="inlineStr">
        <is>
          <t>Fashion</t>
        </is>
      </c>
      <c r="E8716" t="inlineStr">
        <is>
          <t>South</t>
        </is>
      </c>
      <c r="F8716" t="inlineStr">
        <is>
          <t>Marketplace</t>
        </is>
      </c>
      <c r="G8716" t="inlineStr">
        <is>
          <t>Not as Described</t>
        </is>
      </c>
      <c r="H8716" t="n">
        <v>1</v>
      </c>
      <c r="I8716" t="n">
        <v>1761.93</v>
      </c>
    </row>
    <row r="8717">
      <c r="A8717" t="inlineStr">
        <is>
          <t>RET008739</t>
        </is>
      </c>
      <c r="B8717" t="inlineStr">
        <is>
          <t>O055152</t>
        </is>
      </c>
      <c r="C8717" s="25" t="n">
        <v>46011</v>
      </c>
      <c r="D8717" t="inlineStr">
        <is>
          <t>Beauty</t>
        </is>
      </c>
      <c r="E8717" t="inlineStr">
        <is>
          <t>South</t>
        </is>
      </c>
      <c r="F8717" t="inlineStr">
        <is>
          <t>Marketplace</t>
        </is>
      </c>
      <c r="G8717" t="inlineStr">
        <is>
          <t>Late Delivery</t>
        </is>
      </c>
      <c r="H8717" t="n">
        <v>1</v>
      </c>
      <c r="I8717" t="n">
        <v>1037.96</v>
      </c>
    </row>
    <row r="8718">
      <c r="A8718" t="inlineStr">
        <is>
          <t>RET008740</t>
        </is>
      </c>
      <c r="B8718" t="inlineStr">
        <is>
          <t>O055159</t>
        </is>
      </c>
      <c r="C8718" s="25" t="n">
        <v>46011</v>
      </c>
      <c r="D8718" t="inlineStr">
        <is>
          <t>Fashion</t>
        </is>
      </c>
      <c r="E8718" t="inlineStr">
        <is>
          <t>East</t>
        </is>
      </c>
      <c r="F8718" t="inlineStr">
        <is>
          <t>Mobile App</t>
        </is>
      </c>
      <c r="G8718" t="inlineStr">
        <is>
          <t>Size/Fit Issue</t>
        </is>
      </c>
      <c r="H8718" t="n">
        <v>1</v>
      </c>
      <c r="I8718" t="n">
        <v>1439.72</v>
      </c>
    </row>
    <row r="8719">
      <c r="A8719" t="inlineStr">
        <is>
          <t>RET008741</t>
        </is>
      </c>
      <c r="B8719" t="inlineStr">
        <is>
          <t>O055164</t>
        </is>
      </c>
      <c r="C8719" s="25" t="n">
        <v>46011</v>
      </c>
      <c r="D8719" t="inlineStr">
        <is>
          <t>Fashion</t>
        </is>
      </c>
      <c r="E8719" t="inlineStr">
        <is>
          <t>North</t>
        </is>
      </c>
      <c r="F8719" t="inlineStr">
        <is>
          <t>Mobile App</t>
        </is>
      </c>
      <c r="G8719" t="inlineStr">
        <is>
          <t>Changed Mind</t>
        </is>
      </c>
      <c r="H8719" t="n">
        <v>1</v>
      </c>
      <c r="I8719" t="n">
        <v>3533.64</v>
      </c>
    </row>
    <row r="8720">
      <c r="A8720" t="inlineStr">
        <is>
          <t>RET008742</t>
        </is>
      </c>
      <c r="B8720" t="inlineStr">
        <is>
          <t>O055167</t>
        </is>
      </c>
      <c r="C8720" s="25" t="n">
        <v>46011</v>
      </c>
      <c r="D8720" t="inlineStr">
        <is>
          <t>Electronics</t>
        </is>
      </c>
      <c r="E8720" t="inlineStr">
        <is>
          <t>South</t>
        </is>
      </c>
      <c r="F8720" t="inlineStr">
        <is>
          <t>Website</t>
        </is>
      </c>
      <c r="G8720" t="inlineStr">
        <is>
          <t>Changed Mind</t>
        </is>
      </c>
      <c r="H8720" t="n">
        <v>1</v>
      </c>
      <c r="I8720" t="n">
        <v>4934.36</v>
      </c>
    </row>
    <row r="8721">
      <c r="A8721" t="inlineStr">
        <is>
          <t>RET008743</t>
        </is>
      </c>
      <c r="B8721" t="inlineStr">
        <is>
          <t>O055172</t>
        </is>
      </c>
      <c r="C8721" s="25" t="n">
        <v>46011</v>
      </c>
      <c r="D8721" t="inlineStr">
        <is>
          <t>Fashion</t>
        </is>
      </c>
      <c r="E8721" t="inlineStr">
        <is>
          <t>West</t>
        </is>
      </c>
      <c r="F8721" t="inlineStr">
        <is>
          <t>Retail Store</t>
        </is>
      </c>
      <c r="G8721" t="inlineStr">
        <is>
          <t>Not as Described</t>
        </is>
      </c>
      <c r="H8721" t="n">
        <v>1</v>
      </c>
      <c r="I8721" t="n">
        <v>528.9</v>
      </c>
    </row>
    <row r="8722">
      <c r="A8722" t="inlineStr">
        <is>
          <t>RET008744</t>
        </is>
      </c>
      <c r="B8722" t="inlineStr">
        <is>
          <t>O055185</t>
        </is>
      </c>
      <c r="C8722" s="25" t="n">
        <v>46012</v>
      </c>
      <c r="D8722" t="inlineStr">
        <is>
          <t>Fashion</t>
        </is>
      </c>
      <c r="E8722" t="inlineStr">
        <is>
          <t>South</t>
        </is>
      </c>
      <c r="F8722" t="inlineStr">
        <is>
          <t>Mobile App</t>
        </is>
      </c>
      <c r="G8722" t="inlineStr">
        <is>
          <t>Wrong Item Delivered</t>
        </is>
      </c>
      <c r="H8722" t="n">
        <v>2</v>
      </c>
      <c r="I8722" t="n">
        <v>3677.66</v>
      </c>
    </row>
    <row r="8723">
      <c r="A8723" t="inlineStr">
        <is>
          <t>RET008745</t>
        </is>
      </c>
      <c r="B8723" t="inlineStr">
        <is>
          <t>O055188</t>
        </is>
      </c>
      <c r="C8723" s="25" t="n">
        <v>46012</v>
      </c>
      <c r="D8723" t="inlineStr">
        <is>
          <t>Fashion</t>
        </is>
      </c>
      <c r="E8723" t="inlineStr">
        <is>
          <t>East</t>
        </is>
      </c>
      <c r="F8723" t="inlineStr">
        <is>
          <t>Marketplace</t>
        </is>
      </c>
      <c r="G8723" t="inlineStr">
        <is>
          <t>Changed Mind</t>
        </is>
      </c>
      <c r="H8723" t="n">
        <v>1</v>
      </c>
      <c r="I8723" t="n">
        <v>1137.95</v>
      </c>
    </row>
    <row r="8724">
      <c r="A8724" t="inlineStr">
        <is>
          <t>RET008746</t>
        </is>
      </c>
      <c r="B8724" t="inlineStr">
        <is>
          <t>O055189</t>
        </is>
      </c>
      <c r="C8724" s="25" t="n">
        <v>46012</v>
      </c>
      <c r="D8724" t="inlineStr">
        <is>
          <t>Electronics</t>
        </is>
      </c>
      <c r="E8724" t="inlineStr">
        <is>
          <t>North</t>
        </is>
      </c>
      <c r="F8724" t="inlineStr">
        <is>
          <t>Website</t>
        </is>
      </c>
      <c r="G8724" t="inlineStr">
        <is>
          <t>Defective Product</t>
        </is>
      </c>
      <c r="H8724" t="n">
        <v>1</v>
      </c>
      <c r="I8724" t="n">
        <v>9143.9</v>
      </c>
    </row>
    <row r="8725">
      <c r="A8725" t="inlineStr">
        <is>
          <t>RET008747</t>
        </is>
      </c>
      <c r="B8725" t="inlineStr">
        <is>
          <t>O055193</t>
        </is>
      </c>
      <c r="C8725" s="25" t="n">
        <v>46012</v>
      </c>
      <c r="D8725" t="inlineStr">
        <is>
          <t>Home &amp; Kitchen</t>
        </is>
      </c>
      <c r="E8725" t="inlineStr">
        <is>
          <t>South</t>
        </is>
      </c>
      <c r="F8725" t="inlineStr">
        <is>
          <t>Marketplace</t>
        </is>
      </c>
      <c r="G8725" t="inlineStr">
        <is>
          <t>Size/Fit Issue</t>
        </is>
      </c>
      <c r="H8725" t="n">
        <v>1</v>
      </c>
      <c r="I8725" t="n">
        <v>5489.23</v>
      </c>
    </row>
    <row r="8726">
      <c r="A8726" t="inlineStr">
        <is>
          <t>RET008748</t>
        </is>
      </c>
      <c r="B8726" t="inlineStr">
        <is>
          <t>O055199</t>
        </is>
      </c>
      <c r="C8726" s="25" t="n">
        <v>46012</v>
      </c>
      <c r="D8726" t="inlineStr">
        <is>
          <t>Beauty</t>
        </is>
      </c>
      <c r="E8726" t="inlineStr">
        <is>
          <t>South</t>
        </is>
      </c>
      <c r="F8726" t="inlineStr">
        <is>
          <t>Website</t>
        </is>
      </c>
      <c r="G8726" t="inlineStr">
        <is>
          <t>Defective Product</t>
        </is>
      </c>
      <c r="H8726" t="n">
        <v>1</v>
      </c>
      <c r="I8726" t="n">
        <v>594.9299999999999</v>
      </c>
    </row>
    <row r="8727">
      <c r="A8727" t="inlineStr">
        <is>
          <t>RET008749</t>
        </is>
      </c>
      <c r="B8727" t="inlineStr">
        <is>
          <t>O055201</t>
        </is>
      </c>
      <c r="C8727" s="25" t="n">
        <v>46012</v>
      </c>
      <c r="D8727" t="inlineStr">
        <is>
          <t>Fashion</t>
        </is>
      </c>
      <c r="E8727" t="inlineStr">
        <is>
          <t>East</t>
        </is>
      </c>
      <c r="F8727" t="inlineStr">
        <is>
          <t>Mobile App</t>
        </is>
      </c>
      <c r="G8727" t="inlineStr">
        <is>
          <t>Size/Fit Issue</t>
        </is>
      </c>
      <c r="H8727" t="n">
        <v>1</v>
      </c>
      <c r="I8727" t="n">
        <v>2520.24</v>
      </c>
    </row>
    <row r="8728">
      <c r="A8728" t="inlineStr">
        <is>
          <t>RET008750</t>
        </is>
      </c>
      <c r="B8728" t="inlineStr">
        <is>
          <t>O055203</t>
        </is>
      </c>
      <c r="C8728" s="25" t="n">
        <v>46012</v>
      </c>
      <c r="D8728" t="inlineStr">
        <is>
          <t>Fashion</t>
        </is>
      </c>
      <c r="E8728" t="inlineStr">
        <is>
          <t>West</t>
        </is>
      </c>
      <c r="F8728" t="inlineStr">
        <is>
          <t>Website</t>
        </is>
      </c>
      <c r="G8728" t="inlineStr">
        <is>
          <t>Size/Fit Issue</t>
        </is>
      </c>
      <c r="H8728" t="n">
        <v>1</v>
      </c>
      <c r="I8728" t="n">
        <v>1365.58</v>
      </c>
    </row>
    <row r="8729">
      <c r="A8729" t="inlineStr">
        <is>
          <t>RET008751</t>
        </is>
      </c>
      <c r="B8729" t="inlineStr">
        <is>
          <t>O055216</t>
        </is>
      </c>
      <c r="C8729" s="25" t="n">
        <v>46012</v>
      </c>
      <c r="D8729" t="inlineStr">
        <is>
          <t>Electronics</t>
        </is>
      </c>
      <c r="E8729" t="inlineStr">
        <is>
          <t>South</t>
        </is>
      </c>
      <c r="F8729" t="inlineStr">
        <is>
          <t>Website</t>
        </is>
      </c>
      <c r="G8729" t="inlineStr">
        <is>
          <t>Not as Described</t>
        </is>
      </c>
      <c r="H8729" t="n">
        <v>1</v>
      </c>
      <c r="I8729" t="n">
        <v>3016.69</v>
      </c>
    </row>
    <row r="8730">
      <c r="A8730" t="inlineStr">
        <is>
          <t>RET008752</t>
        </is>
      </c>
      <c r="B8730" t="inlineStr">
        <is>
          <t>O055229</t>
        </is>
      </c>
      <c r="C8730" s="25" t="n">
        <v>46012</v>
      </c>
      <c r="D8730" t="inlineStr">
        <is>
          <t>Fashion</t>
        </is>
      </c>
      <c r="E8730" t="inlineStr">
        <is>
          <t>North</t>
        </is>
      </c>
      <c r="F8730" t="inlineStr">
        <is>
          <t>Mobile App</t>
        </is>
      </c>
      <c r="G8730" t="inlineStr">
        <is>
          <t>Size/Fit Issue</t>
        </is>
      </c>
      <c r="H8730" t="n">
        <v>2</v>
      </c>
      <c r="I8730" t="n">
        <v>1888.58</v>
      </c>
    </row>
    <row r="8731">
      <c r="A8731" t="inlineStr">
        <is>
          <t>RET008753</t>
        </is>
      </c>
      <c r="B8731" t="inlineStr">
        <is>
          <t>O055236</t>
        </is>
      </c>
      <c r="C8731" s="25" t="n">
        <v>46012</v>
      </c>
      <c r="D8731" t="inlineStr">
        <is>
          <t>Fashion</t>
        </is>
      </c>
      <c r="E8731" t="inlineStr">
        <is>
          <t>South</t>
        </is>
      </c>
      <c r="F8731" t="inlineStr">
        <is>
          <t>Marketplace</t>
        </is>
      </c>
      <c r="G8731" t="inlineStr">
        <is>
          <t>Wrong Item Delivered</t>
        </is>
      </c>
      <c r="H8731" t="n">
        <v>1</v>
      </c>
      <c r="I8731" t="n">
        <v>2380.22</v>
      </c>
    </row>
    <row r="8732">
      <c r="A8732" t="inlineStr">
        <is>
          <t>RET008754</t>
        </is>
      </c>
      <c r="B8732" t="inlineStr">
        <is>
          <t>O055238</t>
        </is>
      </c>
      <c r="C8732" s="25" t="n">
        <v>46012</v>
      </c>
      <c r="D8732" t="inlineStr">
        <is>
          <t>Electronics</t>
        </is>
      </c>
      <c r="E8732" t="inlineStr">
        <is>
          <t>North</t>
        </is>
      </c>
      <c r="F8732" t="inlineStr">
        <is>
          <t>Website</t>
        </is>
      </c>
      <c r="G8732" t="inlineStr">
        <is>
          <t>Wrong Item Delivered</t>
        </is>
      </c>
      <c r="H8732" t="n">
        <v>1</v>
      </c>
      <c r="I8732" t="n">
        <v>14746.64</v>
      </c>
    </row>
    <row r="8733">
      <c r="A8733" t="inlineStr">
        <is>
          <t>RET008755</t>
        </is>
      </c>
      <c r="B8733" t="inlineStr">
        <is>
          <t>O055248</t>
        </is>
      </c>
      <c r="C8733" s="25" t="n">
        <v>46012</v>
      </c>
      <c r="D8733" t="inlineStr">
        <is>
          <t>Fashion</t>
        </is>
      </c>
      <c r="E8733" t="inlineStr">
        <is>
          <t>West</t>
        </is>
      </c>
      <c r="F8733" t="inlineStr">
        <is>
          <t>Mobile App</t>
        </is>
      </c>
      <c r="G8733" t="inlineStr">
        <is>
          <t>Defective Product</t>
        </is>
      </c>
      <c r="H8733" t="n">
        <v>1</v>
      </c>
      <c r="I8733" t="n">
        <v>709.64</v>
      </c>
    </row>
    <row r="8734">
      <c r="A8734" t="inlineStr">
        <is>
          <t>RET008756</t>
        </is>
      </c>
      <c r="B8734" t="inlineStr">
        <is>
          <t>O055257</t>
        </is>
      </c>
      <c r="C8734" s="25" t="n">
        <v>46012</v>
      </c>
      <c r="D8734" t="inlineStr">
        <is>
          <t>Fashion</t>
        </is>
      </c>
      <c r="E8734" t="inlineStr">
        <is>
          <t>South</t>
        </is>
      </c>
      <c r="F8734" t="inlineStr">
        <is>
          <t>Marketplace</t>
        </is>
      </c>
      <c r="G8734" t="inlineStr">
        <is>
          <t>Size/Fit Issue</t>
        </is>
      </c>
      <c r="H8734" t="n">
        <v>1</v>
      </c>
      <c r="I8734" t="n">
        <v>1707.85</v>
      </c>
    </row>
    <row r="8735">
      <c r="A8735" t="inlineStr">
        <is>
          <t>RET008757</t>
        </is>
      </c>
      <c r="B8735" t="inlineStr">
        <is>
          <t>O055261</t>
        </is>
      </c>
      <c r="C8735" s="25" t="n">
        <v>46013</v>
      </c>
      <c r="D8735" t="inlineStr">
        <is>
          <t>Electronics</t>
        </is>
      </c>
      <c r="E8735" t="inlineStr">
        <is>
          <t>West</t>
        </is>
      </c>
      <c r="F8735" t="inlineStr">
        <is>
          <t>Marketplace</t>
        </is>
      </c>
      <c r="G8735" t="inlineStr">
        <is>
          <t>Defective Product</t>
        </is>
      </c>
      <c r="H8735" t="n">
        <v>1</v>
      </c>
      <c r="I8735" t="n">
        <v>9670.75</v>
      </c>
    </row>
    <row r="8736">
      <c r="A8736" t="inlineStr">
        <is>
          <t>RET008758</t>
        </is>
      </c>
      <c r="B8736" t="inlineStr">
        <is>
          <t>O055262</t>
        </is>
      </c>
      <c r="C8736" s="25" t="n">
        <v>46013</v>
      </c>
      <c r="D8736" t="inlineStr">
        <is>
          <t>Fashion</t>
        </is>
      </c>
      <c r="E8736" t="inlineStr">
        <is>
          <t>West</t>
        </is>
      </c>
      <c r="F8736" t="inlineStr">
        <is>
          <t>Website</t>
        </is>
      </c>
      <c r="G8736" t="inlineStr">
        <is>
          <t>Not Specified</t>
        </is>
      </c>
      <c r="H8736" t="n">
        <v>1</v>
      </c>
      <c r="I8736" t="n">
        <v>1307.66</v>
      </c>
    </row>
    <row r="8737">
      <c r="A8737" t="inlineStr">
        <is>
          <t>RET008759</t>
        </is>
      </c>
      <c r="B8737" t="inlineStr">
        <is>
          <t>O055271</t>
        </is>
      </c>
      <c r="C8737" s="25" t="n">
        <v>46013</v>
      </c>
      <c r="D8737" t="inlineStr">
        <is>
          <t>Fashion</t>
        </is>
      </c>
      <c r="E8737" t="inlineStr">
        <is>
          <t>South</t>
        </is>
      </c>
      <c r="F8737" t="inlineStr">
        <is>
          <t>Website</t>
        </is>
      </c>
      <c r="G8737" t="inlineStr">
        <is>
          <t>Defective Product</t>
        </is>
      </c>
      <c r="H8737" t="n">
        <v>1</v>
      </c>
      <c r="I8737" t="n">
        <v>1016.22</v>
      </c>
    </row>
    <row r="8738">
      <c r="A8738" t="inlineStr">
        <is>
          <t>RET008760</t>
        </is>
      </c>
      <c r="B8738" t="inlineStr">
        <is>
          <t>O055282</t>
        </is>
      </c>
      <c r="C8738" s="25" t="n">
        <v>46013</v>
      </c>
      <c r="D8738" t="inlineStr">
        <is>
          <t>Fashion</t>
        </is>
      </c>
      <c r="E8738" t="inlineStr">
        <is>
          <t>East</t>
        </is>
      </c>
      <c r="F8738" t="inlineStr">
        <is>
          <t>Website</t>
        </is>
      </c>
      <c r="G8738" t="inlineStr">
        <is>
          <t>Changed Mind</t>
        </is>
      </c>
      <c r="H8738" t="n">
        <v>1</v>
      </c>
      <c r="I8738" t="n">
        <v>993.99</v>
      </c>
    </row>
    <row r="8739">
      <c r="A8739" t="inlineStr">
        <is>
          <t>RET008761</t>
        </is>
      </c>
      <c r="B8739" t="inlineStr">
        <is>
          <t>O055287</t>
        </is>
      </c>
      <c r="C8739" s="25" t="n">
        <v>46013</v>
      </c>
      <c r="D8739" t="inlineStr">
        <is>
          <t>Fashion</t>
        </is>
      </c>
      <c r="E8739" t="inlineStr">
        <is>
          <t>West</t>
        </is>
      </c>
      <c r="F8739" t="inlineStr">
        <is>
          <t>Marketplace</t>
        </is>
      </c>
      <c r="G8739" t="inlineStr">
        <is>
          <t>Changed Mind</t>
        </is>
      </c>
      <c r="H8739" t="n">
        <v>1</v>
      </c>
      <c r="I8739" t="n">
        <v>1406.67</v>
      </c>
    </row>
    <row r="8740">
      <c r="A8740" t="inlineStr">
        <is>
          <t>RET008762</t>
        </is>
      </c>
      <c r="B8740" t="inlineStr">
        <is>
          <t>O055293</t>
        </is>
      </c>
      <c r="C8740" s="25" t="n">
        <v>46013</v>
      </c>
      <c r="D8740" t="inlineStr">
        <is>
          <t>Home &amp; Kitchen</t>
        </is>
      </c>
      <c r="E8740" t="inlineStr">
        <is>
          <t>Central</t>
        </is>
      </c>
      <c r="F8740" t="inlineStr">
        <is>
          <t>Mobile App</t>
        </is>
      </c>
      <c r="G8740" t="inlineStr">
        <is>
          <t>Not as Described</t>
        </is>
      </c>
      <c r="H8740" t="n">
        <v>1</v>
      </c>
      <c r="I8740" t="n">
        <v>1050.34</v>
      </c>
    </row>
    <row r="8741">
      <c r="A8741" t="inlineStr">
        <is>
          <t>RET008763</t>
        </is>
      </c>
      <c r="B8741" t="inlineStr">
        <is>
          <t>O055302</t>
        </is>
      </c>
      <c r="C8741" s="25" t="n">
        <v>46013</v>
      </c>
      <c r="D8741" t="inlineStr">
        <is>
          <t>Fashion</t>
        </is>
      </c>
      <c r="E8741" t="inlineStr">
        <is>
          <t>South</t>
        </is>
      </c>
      <c r="F8741" t="inlineStr">
        <is>
          <t>Website</t>
        </is>
      </c>
      <c r="G8741" t="inlineStr">
        <is>
          <t>Defective Product</t>
        </is>
      </c>
      <c r="H8741" t="n">
        <v>1</v>
      </c>
      <c r="I8741" t="n">
        <v>946.02</v>
      </c>
    </row>
    <row r="8742">
      <c r="A8742" t="inlineStr">
        <is>
          <t>RET008764</t>
        </is>
      </c>
      <c r="B8742" t="inlineStr">
        <is>
          <t>O055305</t>
        </is>
      </c>
      <c r="C8742" s="25" t="n">
        <v>46013</v>
      </c>
      <c r="D8742" t="inlineStr">
        <is>
          <t>Sports</t>
        </is>
      </c>
      <c r="E8742" t="inlineStr">
        <is>
          <t>South</t>
        </is>
      </c>
      <c r="F8742" t="inlineStr">
        <is>
          <t>Website</t>
        </is>
      </c>
      <c r="G8742" t="inlineStr">
        <is>
          <t>Damaged in Transit</t>
        </is>
      </c>
      <c r="H8742" t="n">
        <v>1</v>
      </c>
      <c r="I8742" t="n">
        <v>4788.35</v>
      </c>
    </row>
    <row r="8743">
      <c r="A8743" t="inlineStr">
        <is>
          <t>RET008765</t>
        </is>
      </c>
      <c r="B8743" t="inlineStr">
        <is>
          <t>O055312</t>
        </is>
      </c>
      <c r="C8743" s="25" t="n">
        <v>46013</v>
      </c>
      <c r="D8743" t="inlineStr">
        <is>
          <t>Fashion</t>
        </is>
      </c>
      <c r="E8743" t="inlineStr">
        <is>
          <t>West</t>
        </is>
      </c>
      <c r="F8743" t="inlineStr">
        <is>
          <t>Marketplace</t>
        </is>
      </c>
      <c r="G8743" t="inlineStr">
        <is>
          <t>Size/Fit Issue</t>
        </is>
      </c>
      <c r="H8743" t="n">
        <v>1</v>
      </c>
      <c r="I8743" t="n">
        <v>1439.72</v>
      </c>
    </row>
    <row r="8744">
      <c r="A8744" t="inlineStr">
        <is>
          <t>RET008766</t>
        </is>
      </c>
      <c r="B8744" t="inlineStr">
        <is>
          <t>O055312</t>
        </is>
      </c>
      <c r="C8744" s="25" t="n">
        <v>46013</v>
      </c>
      <c r="D8744" t="inlineStr">
        <is>
          <t>Fashion</t>
        </is>
      </c>
      <c r="E8744" t="inlineStr">
        <is>
          <t>West</t>
        </is>
      </c>
      <c r="F8744" t="inlineStr">
        <is>
          <t>Marketplace</t>
        </is>
      </c>
      <c r="G8744" t="inlineStr">
        <is>
          <t>Wrong Item Delivered</t>
        </is>
      </c>
      <c r="H8744" t="n">
        <v>1</v>
      </c>
      <c r="I8744" t="n">
        <v>1185.06</v>
      </c>
    </row>
    <row r="8745">
      <c r="A8745" t="inlineStr">
        <is>
          <t>RET008767</t>
        </is>
      </c>
      <c r="B8745" t="inlineStr">
        <is>
          <t>O055312</t>
        </is>
      </c>
      <c r="C8745" s="25" t="n">
        <v>46013</v>
      </c>
      <c r="D8745" t="inlineStr">
        <is>
          <t>Sports</t>
        </is>
      </c>
      <c r="E8745" t="inlineStr">
        <is>
          <t>West</t>
        </is>
      </c>
      <c r="F8745" t="inlineStr">
        <is>
          <t>Marketplace</t>
        </is>
      </c>
      <c r="G8745" t="inlineStr">
        <is>
          <t>Size/Fit Issue</t>
        </is>
      </c>
      <c r="H8745" t="n">
        <v>1</v>
      </c>
      <c r="I8745" t="n">
        <v>1946.01</v>
      </c>
    </row>
    <row r="8746">
      <c r="A8746" t="inlineStr">
        <is>
          <t>RET008768</t>
        </is>
      </c>
      <c r="B8746" t="inlineStr">
        <is>
          <t>O055313</t>
        </is>
      </c>
      <c r="C8746" s="25" t="n">
        <v>46013</v>
      </c>
      <c r="D8746" t="inlineStr">
        <is>
          <t>Home &amp; Kitchen</t>
        </is>
      </c>
      <c r="E8746" t="inlineStr">
        <is>
          <t>North</t>
        </is>
      </c>
      <c r="F8746" t="inlineStr">
        <is>
          <t>Website</t>
        </is>
      </c>
      <c r="G8746" t="inlineStr">
        <is>
          <t>Not as Described</t>
        </is>
      </c>
      <c r="H8746" t="n">
        <v>1</v>
      </c>
      <c r="I8746" t="n">
        <v>2023.19</v>
      </c>
    </row>
    <row r="8747">
      <c r="A8747" t="inlineStr">
        <is>
          <t>RET008769</t>
        </is>
      </c>
      <c r="B8747" t="inlineStr">
        <is>
          <t>O055335</t>
        </is>
      </c>
      <c r="C8747" s="25" t="n">
        <v>46014</v>
      </c>
      <c r="D8747" t="inlineStr">
        <is>
          <t>Fashion</t>
        </is>
      </c>
      <c r="E8747" t="inlineStr">
        <is>
          <t>South</t>
        </is>
      </c>
      <c r="F8747" t="inlineStr">
        <is>
          <t>Mobile App</t>
        </is>
      </c>
      <c r="G8747" t="inlineStr">
        <is>
          <t>Size/Fit Issue</t>
        </is>
      </c>
      <c r="H8747" t="n">
        <v>1</v>
      </c>
      <c r="I8747" t="n">
        <v>1751.22</v>
      </c>
    </row>
    <row r="8748">
      <c r="A8748" t="inlineStr">
        <is>
          <t>RET008770</t>
        </is>
      </c>
      <c r="B8748" t="inlineStr">
        <is>
          <t>O055337</t>
        </is>
      </c>
      <c r="C8748" s="25" t="n">
        <v>46014</v>
      </c>
      <c r="D8748" t="inlineStr">
        <is>
          <t>Sports</t>
        </is>
      </c>
      <c r="E8748" t="inlineStr">
        <is>
          <t>Central</t>
        </is>
      </c>
      <c r="F8748" t="inlineStr">
        <is>
          <t>Marketplace</t>
        </is>
      </c>
      <c r="G8748" t="inlineStr">
        <is>
          <t>Damaged in Transit</t>
        </is>
      </c>
      <c r="H8748" t="n">
        <v>1</v>
      </c>
      <c r="I8748" t="n">
        <v>1191.65</v>
      </c>
    </row>
    <row r="8749">
      <c r="A8749" t="inlineStr">
        <is>
          <t>RET008771</t>
        </is>
      </c>
      <c r="B8749" t="inlineStr">
        <is>
          <t>O055339</t>
        </is>
      </c>
      <c r="C8749" s="25" t="n">
        <v>46014</v>
      </c>
      <c r="D8749" t="inlineStr">
        <is>
          <t>Fashion</t>
        </is>
      </c>
      <c r="E8749" t="inlineStr">
        <is>
          <t>North</t>
        </is>
      </c>
      <c r="F8749" t="inlineStr">
        <is>
          <t>Website</t>
        </is>
      </c>
      <c r="G8749" t="inlineStr">
        <is>
          <t>Changed Mind</t>
        </is>
      </c>
      <c r="H8749" t="n">
        <v>1</v>
      </c>
      <c r="I8749" t="n">
        <v>1437.45</v>
      </c>
    </row>
    <row r="8750">
      <c r="A8750" t="inlineStr">
        <is>
          <t>RET008772</t>
        </is>
      </c>
      <c r="B8750" t="inlineStr">
        <is>
          <t>O055343</t>
        </is>
      </c>
      <c r="C8750" s="25" t="n">
        <v>46014</v>
      </c>
      <c r="D8750" t="inlineStr">
        <is>
          <t>Fashion</t>
        </is>
      </c>
      <c r="E8750" t="inlineStr">
        <is>
          <t>South</t>
        </is>
      </c>
      <c r="F8750" t="inlineStr">
        <is>
          <t>Mobile App</t>
        </is>
      </c>
      <c r="G8750" t="inlineStr">
        <is>
          <t>Size/Fit Issue</t>
        </is>
      </c>
      <c r="H8750" t="n">
        <v>1</v>
      </c>
      <c r="I8750" t="n">
        <v>456.54</v>
      </c>
    </row>
    <row r="8751">
      <c r="A8751" t="inlineStr">
        <is>
          <t>RET008773</t>
        </is>
      </c>
      <c r="B8751" t="inlineStr">
        <is>
          <t>O055347</t>
        </is>
      </c>
      <c r="C8751" s="25" t="n">
        <v>46014</v>
      </c>
      <c r="D8751" t="inlineStr">
        <is>
          <t>Electronics</t>
        </is>
      </c>
      <c r="E8751" t="inlineStr">
        <is>
          <t>North</t>
        </is>
      </c>
      <c r="F8751" t="inlineStr">
        <is>
          <t>Website</t>
        </is>
      </c>
      <c r="G8751" t="inlineStr">
        <is>
          <t>Defective Product</t>
        </is>
      </c>
      <c r="H8751" t="n">
        <v>1</v>
      </c>
      <c r="I8751" t="n">
        <v>7862.15</v>
      </c>
    </row>
    <row r="8752">
      <c r="A8752" t="inlineStr">
        <is>
          <t>RET008774</t>
        </is>
      </c>
      <c r="B8752" t="inlineStr">
        <is>
          <t>O055367</t>
        </is>
      </c>
      <c r="C8752" s="25" t="n">
        <v>46014</v>
      </c>
      <c r="D8752" t="inlineStr">
        <is>
          <t>Fashion</t>
        </is>
      </c>
      <c r="E8752" t="inlineStr">
        <is>
          <t>South</t>
        </is>
      </c>
      <c r="F8752" t="inlineStr">
        <is>
          <t>Website</t>
        </is>
      </c>
      <c r="G8752" t="inlineStr">
        <is>
          <t>Late Delivery</t>
        </is>
      </c>
      <c r="H8752" t="n">
        <v>1</v>
      </c>
      <c r="I8752" t="n">
        <v>1406.67</v>
      </c>
    </row>
    <row r="8753">
      <c r="A8753" t="inlineStr">
        <is>
          <t>RET008775</t>
        </is>
      </c>
      <c r="B8753" t="inlineStr">
        <is>
          <t>O055370</t>
        </is>
      </c>
      <c r="C8753" s="25" t="n">
        <v>46014</v>
      </c>
      <c r="D8753" t="inlineStr">
        <is>
          <t>Fashion</t>
        </is>
      </c>
      <c r="E8753" t="inlineStr">
        <is>
          <t>North</t>
        </is>
      </c>
      <c r="F8753" t="inlineStr">
        <is>
          <t>Marketplace</t>
        </is>
      </c>
      <c r="G8753" t="inlineStr">
        <is>
          <t>Changed Mind</t>
        </is>
      </c>
      <c r="H8753" t="n">
        <v>2</v>
      </c>
      <c r="I8753" t="n">
        <v>6695.32</v>
      </c>
    </row>
    <row r="8754">
      <c r="A8754" t="inlineStr">
        <is>
          <t>RET008776</t>
        </is>
      </c>
      <c r="B8754" t="inlineStr">
        <is>
          <t>O055372</t>
        </is>
      </c>
      <c r="C8754" s="25" t="n">
        <v>46014</v>
      </c>
      <c r="D8754" t="inlineStr">
        <is>
          <t>Fashion</t>
        </is>
      </c>
      <c r="E8754" t="inlineStr">
        <is>
          <t>South</t>
        </is>
      </c>
      <c r="F8754" t="inlineStr">
        <is>
          <t>Marketplace</t>
        </is>
      </c>
      <c r="G8754" t="inlineStr">
        <is>
          <t>Changed Mind</t>
        </is>
      </c>
      <c r="H8754" t="n">
        <v>1</v>
      </c>
      <c r="I8754" t="n">
        <v>563.62</v>
      </c>
    </row>
    <row r="8755">
      <c r="A8755" t="inlineStr">
        <is>
          <t>RET008777</t>
        </is>
      </c>
      <c r="B8755" t="inlineStr">
        <is>
          <t>O055376</t>
        </is>
      </c>
      <c r="C8755" s="25" t="n">
        <v>46014</v>
      </c>
      <c r="D8755" t="inlineStr">
        <is>
          <t>Fashion</t>
        </is>
      </c>
      <c r="E8755" t="inlineStr">
        <is>
          <t>East</t>
        </is>
      </c>
      <c r="F8755" t="inlineStr">
        <is>
          <t>Retail Store</t>
        </is>
      </c>
      <c r="G8755" t="inlineStr">
        <is>
          <t>Size/Fit Issue</t>
        </is>
      </c>
      <c r="H8755" t="n">
        <v>1</v>
      </c>
      <c r="I8755" t="n">
        <v>658.7</v>
      </c>
    </row>
    <row r="8756">
      <c r="A8756" t="inlineStr">
        <is>
          <t>RET008778</t>
        </is>
      </c>
      <c r="B8756" t="inlineStr">
        <is>
          <t>O055378</t>
        </is>
      </c>
      <c r="C8756" s="25" t="n">
        <v>46014</v>
      </c>
      <c r="D8756" t="inlineStr">
        <is>
          <t>Home &amp; Kitchen</t>
        </is>
      </c>
      <c r="E8756" t="inlineStr">
        <is>
          <t>South</t>
        </is>
      </c>
      <c r="F8756" t="inlineStr">
        <is>
          <t>Marketplace</t>
        </is>
      </c>
      <c r="G8756" t="inlineStr">
        <is>
          <t>Not as Described</t>
        </is>
      </c>
      <c r="H8756" t="n">
        <v>1</v>
      </c>
      <c r="I8756" t="n">
        <v>1137.95</v>
      </c>
    </row>
    <row r="8757">
      <c r="A8757" t="inlineStr">
        <is>
          <t>RET008779</t>
        </is>
      </c>
      <c r="B8757" t="inlineStr">
        <is>
          <t>O055380</t>
        </is>
      </c>
      <c r="C8757" s="25" t="n">
        <v>46014</v>
      </c>
      <c r="D8757" t="inlineStr">
        <is>
          <t>Fashion</t>
        </is>
      </c>
      <c r="E8757" t="inlineStr">
        <is>
          <t>Central</t>
        </is>
      </c>
      <c r="F8757" t="inlineStr">
        <is>
          <t>Website</t>
        </is>
      </c>
      <c r="G8757" t="inlineStr">
        <is>
          <t>Size/Fit Issue</t>
        </is>
      </c>
      <c r="H8757" t="n">
        <v>1</v>
      </c>
      <c r="I8757" t="n">
        <v>1099.01</v>
      </c>
    </row>
    <row r="8758">
      <c r="A8758" t="inlineStr">
        <is>
          <t>RET008780</t>
        </is>
      </c>
      <c r="B8758" t="inlineStr">
        <is>
          <t>O055388</t>
        </is>
      </c>
      <c r="C8758" s="25" t="n">
        <v>46014</v>
      </c>
      <c r="D8758" t="inlineStr">
        <is>
          <t>Electronics</t>
        </is>
      </c>
      <c r="E8758" t="inlineStr">
        <is>
          <t>East</t>
        </is>
      </c>
      <c r="F8758" t="inlineStr">
        <is>
          <t>Mobile App</t>
        </is>
      </c>
      <c r="G8758" t="inlineStr">
        <is>
          <t>Damaged in Transit</t>
        </is>
      </c>
      <c r="H8758" t="n">
        <v>1</v>
      </c>
      <c r="I8758" t="n">
        <v>4271.24</v>
      </c>
    </row>
    <row r="8759">
      <c r="A8759" t="inlineStr">
        <is>
          <t>RET008781</t>
        </is>
      </c>
      <c r="B8759" t="inlineStr">
        <is>
          <t>O055389</t>
        </is>
      </c>
      <c r="C8759" s="25" t="n">
        <v>46014</v>
      </c>
      <c r="D8759" t="inlineStr">
        <is>
          <t>Electronics</t>
        </is>
      </c>
      <c r="E8759" t="inlineStr">
        <is>
          <t>South</t>
        </is>
      </c>
      <c r="F8759" t="inlineStr">
        <is>
          <t>Retail Store</t>
        </is>
      </c>
      <c r="G8759" t="inlineStr">
        <is>
          <t>Defective Product</t>
        </is>
      </c>
      <c r="H8759" t="n">
        <v>1</v>
      </c>
      <c r="I8759" t="n">
        <v>22842.31</v>
      </c>
    </row>
    <row r="8760">
      <c r="A8760" t="inlineStr">
        <is>
          <t>RET008782</t>
        </is>
      </c>
      <c r="B8760" t="inlineStr">
        <is>
          <t>O055398</t>
        </is>
      </c>
      <c r="C8760" s="25" t="n">
        <v>46014</v>
      </c>
      <c r="D8760" t="inlineStr">
        <is>
          <t>Fashion</t>
        </is>
      </c>
      <c r="E8760" t="inlineStr">
        <is>
          <t>West</t>
        </is>
      </c>
      <c r="F8760" t="inlineStr">
        <is>
          <t>Marketplace</t>
        </is>
      </c>
      <c r="G8760" t="inlineStr">
        <is>
          <t>Defective Product</t>
        </is>
      </c>
      <c r="H8760" t="n">
        <v>1</v>
      </c>
      <c r="I8760" t="n">
        <v>1185.06</v>
      </c>
    </row>
    <row r="8761">
      <c r="A8761" t="inlineStr">
        <is>
          <t>RET008783</t>
        </is>
      </c>
      <c r="B8761" t="inlineStr">
        <is>
          <t>O055401</t>
        </is>
      </c>
      <c r="C8761" s="25" t="n">
        <v>46014</v>
      </c>
      <c r="D8761" t="inlineStr">
        <is>
          <t>Fashion</t>
        </is>
      </c>
      <c r="E8761" t="inlineStr">
        <is>
          <t>West</t>
        </is>
      </c>
      <c r="F8761" t="inlineStr">
        <is>
          <t>Website</t>
        </is>
      </c>
      <c r="G8761" t="inlineStr">
        <is>
          <t>Wrong Item Delivered</t>
        </is>
      </c>
      <c r="H8761" t="n">
        <v>1</v>
      </c>
      <c r="I8761" t="n">
        <v>1902.53</v>
      </c>
    </row>
    <row r="8762">
      <c r="A8762" t="inlineStr">
        <is>
          <t>RET008784</t>
        </is>
      </c>
      <c r="B8762" t="inlineStr">
        <is>
          <t>O055409</t>
        </is>
      </c>
      <c r="C8762" s="25" t="n">
        <v>46015</v>
      </c>
      <c r="D8762" t="inlineStr">
        <is>
          <t>Fashion</t>
        </is>
      </c>
      <c r="E8762" t="inlineStr">
        <is>
          <t>South</t>
        </is>
      </c>
      <c r="F8762" t="inlineStr">
        <is>
          <t>Marketplace</t>
        </is>
      </c>
      <c r="G8762" t="inlineStr">
        <is>
          <t>Changed Mind</t>
        </is>
      </c>
      <c r="H8762" t="n">
        <v>1</v>
      </c>
      <c r="I8762" t="n">
        <v>412.79</v>
      </c>
    </row>
    <row r="8763">
      <c r="A8763" t="inlineStr">
        <is>
          <t>RET008785</t>
        </is>
      </c>
      <c r="B8763" t="inlineStr">
        <is>
          <t>O055412</t>
        </is>
      </c>
      <c r="C8763" s="25" t="n">
        <v>46015</v>
      </c>
      <c r="D8763" t="inlineStr">
        <is>
          <t>Beauty</t>
        </is>
      </c>
      <c r="E8763" t="inlineStr">
        <is>
          <t>East</t>
        </is>
      </c>
      <c r="F8763" t="inlineStr">
        <is>
          <t>Marketplace</t>
        </is>
      </c>
      <c r="G8763" t="inlineStr">
        <is>
          <t>Defective Product</t>
        </is>
      </c>
      <c r="H8763" t="n">
        <v>2</v>
      </c>
      <c r="I8763" t="n">
        <v>718.4</v>
      </c>
    </row>
    <row r="8764">
      <c r="A8764" t="inlineStr">
        <is>
          <t>RET008786</t>
        </is>
      </c>
      <c r="B8764" t="inlineStr">
        <is>
          <t>O055426</t>
        </is>
      </c>
      <c r="C8764" s="25" t="n">
        <v>46015</v>
      </c>
      <c r="D8764" t="inlineStr">
        <is>
          <t>Electronics</t>
        </is>
      </c>
      <c r="E8764" t="inlineStr">
        <is>
          <t>South</t>
        </is>
      </c>
      <c r="F8764" t="inlineStr">
        <is>
          <t>Marketplace</t>
        </is>
      </c>
      <c r="G8764" t="inlineStr">
        <is>
          <t>Damaged in Transit</t>
        </is>
      </c>
      <c r="H8764" t="n">
        <v>1</v>
      </c>
      <c r="I8764" t="n">
        <v>8418.309999999999</v>
      </c>
    </row>
    <row r="8765">
      <c r="A8765" t="inlineStr">
        <is>
          <t>RET008787</t>
        </is>
      </c>
      <c r="B8765" t="inlineStr">
        <is>
          <t>O055427</t>
        </is>
      </c>
      <c r="C8765" s="25" t="n">
        <v>46015</v>
      </c>
      <c r="D8765" t="inlineStr">
        <is>
          <t>Sports</t>
        </is>
      </c>
      <c r="E8765" t="inlineStr">
        <is>
          <t>North</t>
        </is>
      </c>
      <c r="F8765" t="inlineStr">
        <is>
          <t>Mobile App</t>
        </is>
      </c>
      <c r="G8765" t="inlineStr">
        <is>
          <t>Defective Product</t>
        </is>
      </c>
      <c r="H8765" t="n">
        <v>1</v>
      </c>
      <c r="I8765" t="n">
        <v>3564.47</v>
      </c>
    </row>
    <row r="8766">
      <c r="A8766" t="inlineStr">
        <is>
          <t>RET008788</t>
        </is>
      </c>
      <c r="B8766" t="inlineStr">
        <is>
          <t>O055443</t>
        </is>
      </c>
      <c r="C8766" s="25" t="n">
        <v>46015</v>
      </c>
      <c r="D8766" t="inlineStr">
        <is>
          <t>Grocery</t>
        </is>
      </c>
      <c r="E8766" t="inlineStr">
        <is>
          <t>South</t>
        </is>
      </c>
      <c r="F8766" t="inlineStr">
        <is>
          <t>Retail Store</t>
        </is>
      </c>
      <c r="G8766" t="inlineStr">
        <is>
          <t>Changed Mind</t>
        </is>
      </c>
      <c r="H8766" t="n">
        <v>1</v>
      </c>
      <c r="I8766" t="n">
        <v>420.74</v>
      </c>
    </row>
    <row r="8767">
      <c r="A8767" t="inlineStr">
        <is>
          <t>RET008789</t>
        </is>
      </c>
      <c r="B8767" t="inlineStr">
        <is>
          <t>O055448</t>
        </is>
      </c>
      <c r="C8767" s="25" t="n">
        <v>46015</v>
      </c>
      <c r="D8767" t="inlineStr">
        <is>
          <t>Fashion</t>
        </is>
      </c>
      <c r="E8767" t="inlineStr">
        <is>
          <t>South</t>
        </is>
      </c>
      <c r="F8767" t="inlineStr">
        <is>
          <t>Marketplace</t>
        </is>
      </c>
      <c r="G8767" t="inlineStr">
        <is>
          <t>Changed Mind</t>
        </is>
      </c>
      <c r="H8767" t="n">
        <v>1</v>
      </c>
      <c r="I8767" t="n">
        <v>1585.73</v>
      </c>
    </row>
    <row r="8768">
      <c r="A8768" t="inlineStr">
        <is>
          <t>RET008790</t>
        </is>
      </c>
      <c r="B8768" t="inlineStr">
        <is>
          <t>O055454</t>
        </is>
      </c>
      <c r="C8768" s="25" t="n">
        <v>46015</v>
      </c>
      <c r="D8768" t="inlineStr">
        <is>
          <t>Home &amp; Kitchen</t>
        </is>
      </c>
      <c r="E8768" t="inlineStr">
        <is>
          <t>East</t>
        </is>
      </c>
      <c r="F8768" t="inlineStr">
        <is>
          <t>Marketplace</t>
        </is>
      </c>
      <c r="G8768" t="inlineStr">
        <is>
          <t>Changed Mind</t>
        </is>
      </c>
      <c r="H8768" t="n">
        <v>1</v>
      </c>
      <c r="I8768" t="n">
        <v>2475.3</v>
      </c>
    </row>
    <row r="8769">
      <c r="A8769" t="inlineStr">
        <is>
          <t>RET008791</t>
        </is>
      </c>
      <c r="B8769" t="inlineStr">
        <is>
          <t>O055454</t>
        </is>
      </c>
      <c r="C8769" s="25" t="n">
        <v>46015</v>
      </c>
      <c r="D8769" t="inlineStr">
        <is>
          <t>Fashion</t>
        </is>
      </c>
      <c r="E8769" t="inlineStr">
        <is>
          <t>East</t>
        </is>
      </c>
      <c r="F8769" t="inlineStr">
        <is>
          <t>Marketplace</t>
        </is>
      </c>
      <c r="G8769" t="inlineStr">
        <is>
          <t>Damaged in Transit</t>
        </is>
      </c>
      <c r="H8769" t="n">
        <v>1</v>
      </c>
      <c r="I8769" t="n">
        <v>1190.9</v>
      </c>
    </row>
    <row r="8770">
      <c r="A8770" t="inlineStr">
        <is>
          <t>RET008792</t>
        </is>
      </c>
      <c r="B8770" t="inlineStr">
        <is>
          <t>O055454</t>
        </is>
      </c>
      <c r="C8770" s="25" t="n">
        <v>46015</v>
      </c>
      <c r="D8770" t="inlineStr">
        <is>
          <t>Fashion</t>
        </is>
      </c>
      <c r="E8770" t="inlineStr">
        <is>
          <t>East</t>
        </is>
      </c>
      <c r="F8770" t="inlineStr">
        <is>
          <t>Marketplace</t>
        </is>
      </c>
      <c r="G8770" t="inlineStr">
        <is>
          <t>Not as Described</t>
        </is>
      </c>
      <c r="H8770" t="n">
        <v>1</v>
      </c>
      <c r="I8770" t="n">
        <v>485.75</v>
      </c>
    </row>
    <row r="8771">
      <c r="A8771" t="inlineStr">
        <is>
          <t>RET008793</t>
        </is>
      </c>
      <c r="B8771" t="inlineStr">
        <is>
          <t>O055455</t>
        </is>
      </c>
      <c r="C8771" s="25" t="n">
        <v>46015</v>
      </c>
      <c r="D8771" t="inlineStr">
        <is>
          <t>Fashion</t>
        </is>
      </c>
      <c r="E8771" t="inlineStr">
        <is>
          <t>North</t>
        </is>
      </c>
      <c r="F8771" t="inlineStr">
        <is>
          <t>Marketplace</t>
        </is>
      </c>
      <c r="G8771" t="inlineStr">
        <is>
          <t>Not as Described</t>
        </is>
      </c>
      <c r="H8771" t="n">
        <v>1</v>
      </c>
      <c r="I8771" t="n">
        <v>706.99</v>
      </c>
    </row>
    <row r="8772">
      <c r="A8772" t="inlineStr">
        <is>
          <t>RET008794</t>
        </is>
      </c>
      <c r="B8772" t="inlineStr">
        <is>
          <t>O055488</t>
        </is>
      </c>
      <c r="C8772" s="25" t="n">
        <v>46016</v>
      </c>
      <c r="D8772" t="inlineStr">
        <is>
          <t>Fashion</t>
        </is>
      </c>
      <c r="E8772" t="inlineStr">
        <is>
          <t>South</t>
        </is>
      </c>
      <c r="F8772" t="inlineStr">
        <is>
          <t>Mobile App</t>
        </is>
      </c>
      <c r="G8772" t="inlineStr">
        <is>
          <t>Damaged in Transit</t>
        </is>
      </c>
      <c r="H8772" t="n">
        <v>1</v>
      </c>
      <c r="I8772" t="n">
        <v>269.32</v>
      </c>
    </row>
    <row r="8773">
      <c r="A8773" t="inlineStr">
        <is>
          <t>RET008795</t>
        </is>
      </c>
      <c r="B8773" t="inlineStr">
        <is>
          <t>O055490</t>
        </is>
      </c>
      <c r="C8773" s="25" t="n">
        <v>46016</v>
      </c>
      <c r="D8773" t="inlineStr">
        <is>
          <t>Fashion</t>
        </is>
      </c>
      <c r="E8773" t="inlineStr">
        <is>
          <t>South</t>
        </is>
      </c>
      <c r="F8773" t="inlineStr">
        <is>
          <t>Mobile App</t>
        </is>
      </c>
      <c r="G8773" t="inlineStr">
        <is>
          <t>Not as Described</t>
        </is>
      </c>
      <c r="H8773" t="n">
        <v>1</v>
      </c>
      <c r="I8773" t="n">
        <v>1074.73</v>
      </c>
    </row>
    <row r="8774">
      <c r="A8774" t="inlineStr">
        <is>
          <t>RET008796</t>
        </is>
      </c>
      <c r="B8774" t="inlineStr">
        <is>
          <t>O055497</t>
        </is>
      </c>
      <c r="C8774" s="25" t="n">
        <v>46016</v>
      </c>
      <c r="D8774" t="inlineStr">
        <is>
          <t>Electronics</t>
        </is>
      </c>
      <c r="E8774" t="inlineStr">
        <is>
          <t>West</t>
        </is>
      </c>
      <c r="F8774" t="inlineStr">
        <is>
          <t>Website</t>
        </is>
      </c>
      <c r="G8774" t="inlineStr">
        <is>
          <t>Damaged in Transit</t>
        </is>
      </c>
      <c r="H8774" t="n">
        <v>1</v>
      </c>
      <c r="I8774" t="n">
        <v>9996.74</v>
      </c>
    </row>
    <row r="8775">
      <c r="A8775" t="inlineStr">
        <is>
          <t>RET008797</t>
        </is>
      </c>
      <c r="B8775" t="inlineStr">
        <is>
          <t>O055499</t>
        </is>
      </c>
      <c r="C8775" s="25" t="n">
        <v>46016</v>
      </c>
      <c r="D8775" t="inlineStr">
        <is>
          <t>Fashion</t>
        </is>
      </c>
      <c r="E8775" t="inlineStr">
        <is>
          <t>North</t>
        </is>
      </c>
      <c r="F8775" t="inlineStr">
        <is>
          <t>Mobile App</t>
        </is>
      </c>
      <c r="G8775" t="inlineStr">
        <is>
          <t>Not Specified</t>
        </is>
      </c>
      <c r="H8775" t="n">
        <v>1</v>
      </c>
      <c r="I8775" t="n">
        <v>198.15</v>
      </c>
    </row>
    <row r="8776">
      <c r="A8776" t="inlineStr">
        <is>
          <t>RET008798</t>
        </is>
      </c>
      <c r="B8776" t="inlineStr">
        <is>
          <t>O055514</t>
        </is>
      </c>
      <c r="C8776" s="25" t="n">
        <v>46016</v>
      </c>
      <c r="D8776" t="inlineStr">
        <is>
          <t>Home &amp; Kitchen</t>
        </is>
      </c>
      <c r="E8776" t="inlineStr">
        <is>
          <t>East</t>
        </is>
      </c>
      <c r="F8776" t="inlineStr">
        <is>
          <t>Website</t>
        </is>
      </c>
      <c r="G8776" t="inlineStr">
        <is>
          <t>Damaged in Transit</t>
        </is>
      </c>
      <c r="H8776" t="n">
        <v>1</v>
      </c>
      <c r="I8776" t="n">
        <v>338.05</v>
      </c>
    </row>
    <row r="8777">
      <c r="A8777" t="inlineStr">
        <is>
          <t>RET008799</t>
        </is>
      </c>
      <c r="B8777" t="inlineStr">
        <is>
          <t>O055525</t>
        </is>
      </c>
      <c r="C8777" s="25" t="n">
        <v>46016</v>
      </c>
      <c r="D8777" t="inlineStr">
        <is>
          <t>Fashion</t>
        </is>
      </c>
      <c r="E8777" t="inlineStr">
        <is>
          <t>North</t>
        </is>
      </c>
      <c r="F8777" t="inlineStr">
        <is>
          <t>Mobile App</t>
        </is>
      </c>
      <c r="G8777" t="inlineStr">
        <is>
          <t>Size/Fit Issue</t>
        </is>
      </c>
      <c r="H8777" t="n">
        <v>1</v>
      </c>
      <c r="I8777" t="n">
        <v>1470.11</v>
      </c>
    </row>
    <row r="8778">
      <c r="A8778" t="inlineStr">
        <is>
          <t>RET008800</t>
        </is>
      </c>
      <c r="B8778" t="inlineStr">
        <is>
          <t>O055528</t>
        </is>
      </c>
      <c r="C8778" s="25" t="n">
        <v>46016</v>
      </c>
      <c r="D8778" t="inlineStr">
        <is>
          <t>Fashion</t>
        </is>
      </c>
      <c r="E8778" t="inlineStr">
        <is>
          <t>West</t>
        </is>
      </c>
      <c r="F8778" t="inlineStr">
        <is>
          <t>Website</t>
        </is>
      </c>
      <c r="G8778" t="inlineStr">
        <is>
          <t>Defective Product</t>
        </is>
      </c>
      <c r="H8778" t="n">
        <v>1</v>
      </c>
      <c r="I8778" t="n">
        <v>1190.9</v>
      </c>
    </row>
    <row r="8779">
      <c r="A8779" t="inlineStr">
        <is>
          <t>RET008801</t>
        </is>
      </c>
      <c r="B8779" t="inlineStr">
        <is>
          <t>O055531</t>
        </is>
      </c>
      <c r="C8779" s="25" t="n">
        <v>46016</v>
      </c>
      <c r="D8779" t="inlineStr">
        <is>
          <t>Fashion</t>
        </is>
      </c>
      <c r="E8779" t="inlineStr">
        <is>
          <t>West</t>
        </is>
      </c>
      <c r="F8779" t="inlineStr">
        <is>
          <t>Marketplace</t>
        </is>
      </c>
      <c r="G8779" t="inlineStr">
        <is>
          <t>Size/Fit Issue</t>
        </is>
      </c>
      <c r="H8779" t="n">
        <v>1</v>
      </c>
      <c r="I8779" t="n">
        <v>3161.68</v>
      </c>
    </row>
    <row r="8780">
      <c r="A8780" t="inlineStr">
        <is>
          <t>RET008802</t>
        </is>
      </c>
      <c r="B8780" t="inlineStr">
        <is>
          <t>O055532</t>
        </is>
      </c>
      <c r="C8780" s="25" t="n">
        <v>46016</v>
      </c>
      <c r="D8780" t="inlineStr">
        <is>
          <t>Fashion</t>
        </is>
      </c>
      <c r="E8780" t="inlineStr">
        <is>
          <t>Central</t>
        </is>
      </c>
      <c r="F8780" t="inlineStr">
        <is>
          <t>Marketplace</t>
        </is>
      </c>
      <c r="G8780" t="inlineStr">
        <is>
          <t>Not as Described</t>
        </is>
      </c>
      <c r="H8780" t="n">
        <v>1</v>
      </c>
      <c r="I8780" t="n">
        <v>495.48</v>
      </c>
    </row>
    <row r="8781">
      <c r="A8781" t="inlineStr">
        <is>
          <t>RET008803</t>
        </is>
      </c>
      <c r="B8781" t="inlineStr">
        <is>
          <t>O055544</t>
        </is>
      </c>
      <c r="C8781" s="25" t="n">
        <v>46016</v>
      </c>
      <c r="D8781" t="inlineStr">
        <is>
          <t>Fashion</t>
        </is>
      </c>
      <c r="E8781" t="inlineStr">
        <is>
          <t>West</t>
        </is>
      </c>
      <c r="F8781" t="inlineStr">
        <is>
          <t>Mobile App</t>
        </is>
      </c>
      <c r="G8781" t="inlineStr">
        <is>
          <t>Damaged in Transit</t>
        </is>
      </c>
      <c r="H8781" t="n">
        <v>1</v>
      </c>
      <c r="I8781" t="n">
        <v>2660.25</v>
      </c>
    </row>
    <row r="8782">
      <c r="A8782" t="inlineStr">
        <is>
          <t>RET008804</t>
        </is>
      </c>
      <c r="B8782" t="inlineStr">
        <is>
          <t>O055546</t>
        </is>
      </c>
      <c r="C8782" s="25" t="n">
        <v>46017</v>
      </c>
      <c r="D8782" t="inlineStr">
        <is>
          <t>Fashion</t>
        </is>
      </c>
      <c r="E8782" t="inlineStr">
        <is>
          <t>South</t>
        </is>
      </c>
      <c r="F8782" t="inlineStr">
        <is>
          <t>Mobile App</t>
        </is>
      </c>
      <c r="G8782" t="inlineStr">
        <is>
          <t>Defective Product</t>
        </is>
      </c>
      <c r="H8782" t="n">
        <v>1</v>
      </c>
      <c r="I8782" t="n">
        <v>1322.9</v>
      </c>
    </row>
    <row r="8783">
      <c r="A8783" t="inlineStr">
        <is>
          <t>RET008805</t>
        </is>
      </c>
      <c r="B8783" t="inlineStr">
        <is>
          <t>O055550</t>
        </is>
      </c>
      <c r="C8783" s="25" t="n">
        <v>46017</v>
      </c>
      <c r="D8783" t="inlineStr">
        <is>
          <t>Electronics</t>
        </is>
      </c>
      <c r="E8783" t="inlineStr">
        <is>
          <t>West</t>
        </is>
      </c>
      <c r="F8783" t="inlineStr">
        <is>
          <t>Website</t>
        </is>
      </c>
      <c r="G8783" t="inlineStr">
        <is>
          <t>Defective Product</t>
        </is>
      </c>
      <c r="H8783" t="n">
        <v>1</v>
      </c>
      <c r="I8783" t="n">
        <v>12971.25</v>
      </c>
    </row>
    <row r="8784">
      <c r="A8784" t="inlineStr">
        <is>
          <t>RET008806</t>
        </is>
      </c>
      <c r="B8784" t="inlineStr">
        <is>
          <t>O055552</t>
        </is>
      </c>
      <c r="C8784" s="25" t="n">
        <v>46017</v>
      </c>
      <c r="D8784" t="inlineStr">
        <is>
          <t>Fashion</t>
        </is>
      </c>
      <c r="E8784" t="inlineStr">
        <is>
          <t>East</t>
        </is>
      </c>
      <c r="F8784" t="inlineStr">
        <is>
          <t>Retail Store</t>
        </is>
      </c>
      <c r="G8784" t="inlineStr">
        <is>
          <t>Not as Described</t>
        </is>
      </c>
      <c r="H8784" t="n">
        <v>1</v>
      </c>
      <c r="I8784" t="n">
        <v>1571.08</v>
      </c>
    </row>
    <row r="8785">
      <c r="A8785" t="inlineStr">
        <is>
          <t>RET008807</t>
        </is>
      </c>
      <c r="B8785" t="inlineStr">
        <is>
          <t>O055553</t>
        </is>
      </c>
      <c r="C8785" s="25" t="n">
        <v>46017</v>
      </c>
      <c r="D8785" t="inlineStr">
        <is>
          <t>Beauty</t>
        </is>
      </c>
      <c r="E8785" t="inlineStr">
        <is>
          <t>West</t>
        </is>
      </c>
      <c r="F8785" t="inlineStr">
        <is>
          <t>Retail Store</t>
        </is>
      </c>
      <c r="G8785" t="inlineStr">
        <is>
          <t>Defective Product</t>
        </is>
      </c>
      <c r="H8785" t="n">
        <v>1</v>
      </c>
      <c r="I8785" t="n">
        <v>1058.89</v>
      </c>
    </row>
    <row r="8786">
      <c r="A8786" t="inlineStr">
        <is>
          <t>RET008808</t>
        </is>
      </c>
      <c r="B8786" t="inlineStr">
        <is>
          <t>O055557</t>
        </is>
      </c>
      <c r="C8786" s="25" t="n">
        <v>46017</v>
      </c>
      <c r="D8786" t="inlineStr">
        <is>
          <t>Fashion</t>
        </is>
      </c>
      <c r="E8786" t="inlineStr">
        <is>
          <t>South</t>
        </is>
      </c>
      <c r="F8786" t="inlineStr">
        <is>
          <t>Website</t>
        </is>
      </c>
      <c r="G8786" t="inlineStr">
        <is>
          <t>Defective Product</t>
        </is>
      </c>
      <c r="H8786" t="n">
        <v>1</v>
      </c>
      <c r="I8786" t="n">
        <v>768.04</v>
      </c>
    </row>
    <row r="8787">
      <c r="A8787" t="inlineStr">
        <is>
          <t>RET008809</t>
        </is>
      </c>
      <c r="B8787" t="inlineStr">
        <is>
          <t>O055558</t>
        </is>
      </c>
      <c r="C8787" s="25" t="n">
        <v>46017</v>
      </c>
      <c r="D8787" t="inlineStr">
        <is>
          <t>Fashion</t>
        </is>
      </c>
      <c r="E8787" t="inlineStr">
        <is>
          <t>Central</t>
        </is>
      </c>
      <c r="F8787" t="inlineStr">
        <is>
          <t>Website</t>
        </is>
      </c>
      <c r="G8787" t="inlineStr">
        <is>
          <t>Size/Fit Issue</t>
        </is>
      </c>
      <c r="H8787" t="n">
        <v>3</v>
      </c>
      <c r="I8787" t="n">
        <v>12424.34</v>
      </c>
    </row>
    <row r="8788">
      <c r="A8788" t="inlineStr">
        <is>
          <t>RET008810</t>
        </is>
      </c>
      <c r="B8788" t="inlineStr">
        <is>
          <t>O055567</t>
        </is>
      </c>
      <c r="C8788" s="25" t="n">
        <v>46017</v>
      </c>
      <c r="D8788" t="inlineStr">
        <is>
          <t>Books</t>
        </is>
      </c>
      <c r="E8788" t="inlineStr">
        <is>
          <t>South</t>
        </is>
      </c>
      <c r="F8788" t="inlineStr">
        <is>
          <t>Marketplace</t>
        </is>
      </c>
      <c r="G8788" t="inlineStr">
        <is>
          <t>Defective Product</t>
        </is>
      </c>
      <c r="H8788" t="n">
        <v>1</v>
      </c>
      <c r="I8788" t="n">
        <v>281.32</v>
      </c>
    </row>
    <row r="8789">
      <c r="A8789" t="inlineStr">
        <is>
          <t>RET008811</t>
        </is>
      </c>
      <c r="B8789" t="inlineStr">
        <is>
          <t>O055572</t>
        </is>
      </c>
      <c r="C8789" s="25" t="n">
        <v>46017</v>
      </c>
      <c r="D8789" t="inlineStr">
        <is>
          <t>Home &amp; Kitchen</t>
        </is>
      </c>
      <c r="E8789" t="inlineStr">
        <is>
          <t>East</t>
        </is>
      </c>
      <c r="F8789" t="inlineStr">
        <is>
          <t>Website</t>
        </is>
      </c>
      <c r="G8789" t="inlineStr">
        <is>
          <t>Changed Mind</t>
        </is>
      </c>
      <c r="H8789" t="n">
        <v>1</v>
      </c>
      <c r="I8789" t="n">
        <v>2247.67</v>
      </c>
    </row>
    <row r="8790">
      <c r="A8790" t="inlineStr">
        <is>
          <t>RET008812</t>
        </is>
      </c>
      <c r="B8790" t="inlineStr">
        <is>
          <t>O055574</t>
        </is>
      </c>
      <c r="C8790" s="25" t="n">
        <v>46017</v>
      </c>
      <c r="D8790" t="inlineStr">
        <is>
          <t>Home &amp; Kitchen</t>
        </is>
      </c>
      <c r="E8790" t="inlineStr">
        <is>
          <t>West</t>
        </is>
      </c>
      <c r="F8790" t="inlineStr">
        <is>
          <t>Marketplace</t>
        </is>
      </c>
      <c r="G8790" t="inlineStr">
        <is>
          <t>Wrong Item Delivered</t>
        </is>
      </c>
      <c r="H8790" t="n">
        <v>1</v>
      </c>
      <c r="I8790" t="n">
        <v>1001.67</v>
      </c>
    </row>
    <row r="8791">
      <c r="A8791" t="inlineStr">
        <is>
          <t>RET008813</t>
        </is>
      </c>
      <c r="B8791" t="inlineStr">
        <is>
          <t>O055577</t>
        </is>
      </c>
      <c r="C8791" s="25" t="n">
        <v>46017</v>
      </c>
      <c r="D8791" t="inlineStr">
        <is>
          <t>Fashion</t>
        </is>
      </c>
      <c r="E8791" t="inlineStr">
        <is>
          <t>West</t>
        </is>
      </c>
      <c r="F8791" t="inlineStr">
        <is>
          <t>Mobile App</t>
        </is>
      </c>
      <c r="G8791" t="inlineStr">
        <is>
          <t>Damaged in Transit</t>
        </is>
      </c>
      <c r="H8791" t="n">
        <v>1</v>
      </c>
      <c r="I8791" t="n">
        <v>1776.58</v>
      </c>
    </row>
    <row r="8792">
      <c r="A8792" t="inlineStr">
        <is>
          <t>RET008814</t>
        </is>
      </c>
      <c r="B8792" t="inlineStr">
        <is>
          <t>O055582</t>
        </is>
      </c>
      <c r="C8792" s="25" t="n">
        <v>46017</v>
      </c>
      <c r="D8792" t="inlineStr">
        <is>
          <t>Beauty</t>
        </is>
      </c>
      <c r="E8792" t="inlineStr">
        <is>
          <t>North</t>
        </is>
      </c>
      <c r="F8792" t="inlineStr">
        <is>
          <t>Mobile App</t>
        </is>
      </c>
      <c r="G8792" t="inlineStr">
        <is>
          <t>Defective Product</t>
        </is>
      </c>
      <c r="H8792" t="n">
        <v>1</v>
      </c>
      <c r="I8792" t="n">
        <v>135.31</v>
      </c>
    </row>
    <row r="8793">
      <c r="A8793" t="inlineStr">
        <is>
          <t>RET008815</t>
        </is>
      </c>
      <c r="B8793" t="inlineStr">
        <is>
          <t>O055585</t>
        </is>
      </c>
      <c r="C8793" s="25" t="n">
        <v>46017</v>
      </c>
      <c r="D8793" t="inlineStr">
        <is>
          <t>Electronics</t>
        </is>
      </c>
      <c r="E8793" t="inlineStr">
        <is>
          <t>West</t>
        </is>
      </c>
      <c r="F8793" t="inlineStr">
        <is>
          <t>Marketplace</t>
        </is>
      </c>
      <c r="G8793" t="inlineStr">
        <is>
          <t>Changed Mind</t>
        </is>
      </c>
      <c r="H8793" t="n">
        <v>1</v>
      </c>
      <c r="I8793" t="n">
        <v>19010.31</v>
      </c>
    </row>
    <row r="8794">
      <c r="A8794" t="inlineStr">
        <is>
          <t>RET008816</t>
        </is>
      </c>
      <c r="B8794" t="inlineStr">
        <is>
          <t>O055598</t>
        </is>
      </c>
      <c r="C8794" s="25" t="n">
        <v>46017</v>
      </c>
      <c r="D8794" t="inlineStr">
        <is>
          <t>Electronics</t>
        </is>
      </c>
      <c r="E8794" t="inlineStr">
        <is>
          <t>East</t>
        </is>
      </c>
      <c r="F8794" t="inlineStr">
        <is>
          <t>Marketplace</t>
        </is>
      </c>
      <c r="G8794" t="inlineStr">
        <is>
          <t>Not as Described</t>
        </is>
      </c>
      <c r="H8794" t="n">
        <v>1</v>
      </c>
      <c r="I8794" t="n">
        <v>10910.32</v>
      </c>
    </row>
    <row r="8795">
      <c r="A8795" t="inlineStr">
        <is>
          <t>RET008817</t>
        </is>
      </c>
      <c r="B8795" t="inlineStr">
        <is>
          <t>O055606</t>
        </is>
      </c>
      <c r="C8795" s="25" t="n">
        <v>46017</v>
      </c>
      <c r="D8795" t="inlineStr">
        <is>
          <t>Home &amp; Kitchen</t>
        </is>
      </c>
      <c r="E8795" t="inlineStr">
        <is>
          <t>South</t>
        </is>
      </c>
      <c r="F8795" t="inlineStr">
        <is>
          <t>Marketplace</t>
        </is>
      </c>
      <c r="G8795" t="inlineStr">
        <is>
          <t>Changed Mind</t>
        </is>
      </c>
      <c r="H8795" t="n">
        <v>1</v>
      </c>
      <c r="I8795" t="n">
        <v>320.86</v>
      </c>
    </row>
    <row r="8796">
      <c r="A8796" t="inlineStr">
        <is>
          <t>RET008818</t>
        </is>
      </c>
      <c r="B8796" t="inlineStr">
        <is>
          <t>O055611</t>
        </is>
      </c>
      <c r="C8796" s="25" t="n">
        <v>46017</v>
      </c>
      <c r="D8796" t="inlineStr">
        <is>
          <t>Electronics</t>
        </is>
      </c>
      <c r="E8796" t="inlineStr">
        <is>
          <t>North</t>
        </is>
      </c>
      <c r="F8796" t="inlineStr">
        <is>
          <t>Website</t>
        </is>
      </c>
      <c r="G8796" t="inlineStr">
        <is>
          <t>Defective Product</t>
        </is>
      </c>
      <c r="H8796" t="n">
        <v>1</v>
      </c>
      <c r="I8796" t="n">
        <v>1529.98</v>
      </c>
    </row>
    <row r="8797">
      <c r="A8797" t="inlineStr">
        <is>
          <t>RET008819</t>
        </is>
      </c>
      <c r="B8797" t="inlineStr">
        <is>
          <t>O055621</t>
        </is>
      </c>
      <c r="C8797" s="25" t="n">
        <v>46017</v>
      </c>
      <c r="D8797" t="inlineStr">
        <is>
          <t>Home &amp; Kitchen</t>
        </is>
      </c>
      <c r="E8797" t="inlineStr">
        <is>
          <t>West</t>
        </is>
      </c>
      <c r="F8797" t="inlineStr">
        <is>
          <t>Mobile App</t>
        </is>
      </c>
      <c r="G8797" t="inlineStr">
        <is>
          <t>Late Delivery</t>
        </is>
      </c>
      <c r="H8797" t="n">
        <v>1</v>
      </c>
      <c r="I8797" t="n">
        <v>1137.95</v>
      </c>
    </row>
    <row r="8798">
      <c r="A8798" t="inlineStr">
        <is>
          <t>RET008820</t>
        </is>
      </c>
      <c r="B8798" t="inlineStr">
        <is>
          <t>O055631</t>
        </is>
      </c>
      <c r="C8798" s="25" t="n">
        <v>46018</v>
      </c>
      <c r="D8798" t="inlineStr">
        <is>
          <t>Fashion</t>
        </is>
      </c>
      <c r="E8798" t="inlineStr">
        <is>
          <t>North</t>
        </is>
      </c>
      <c r="F8798" t="inlineStr">
        <is>
          <t>Marketplace</t>
        </is>
      </c>
      <c r="G8798" t="inlineStr">
        <is>
          <t>Changed Mind</t>
        </is>
      </c>
      <c r="H8798" t="n">
        <v>1</v>
      </c>
      <c r="I8798" t="n">
        <v>1673.34</v>
      </c>
    </row>
    <row r="8799">
      <c r="A8799" t="inlineStr">
        <is>
          <t>RET008821</t>
        </is>
      </c>
      <c r="B8799" t="inlineStr">
        <is>
          <t>O055648</t>
        </is>
      </c>
      <c r="C8799" s="25" t="n">
        <v>46018</v>
      </c>
      <c r="D8799" t="inlineStr">
        <is>
          <t>Fashion</t>
        </is>
      </c>
      <c r="E8799" t="inlineStr">
        <is>
          <t>South</t>
        </is>
      </c>
      <c r="F8799" t="inlineStr">
        <is>
          <t>Website</t>
        </is>
      </c>
      <c r="G8799" t="inlineStr">
        <is>
          <t>Size/Fit Issue</t>
        </is>
      </c>
      <c r="H8799" t="n">
        <v>1</v>
      </c>
      <c r="I8799" t="n">
        <v>625.76</v>
      </c>
    </row>
    <row r="8800">
      <c r="A8800" t="inlineStr">
        <is>
          <t>RET008822</t>
        </is>
      </c>
      <c r="B8800" t="inlineStr">
        <is>
          <t>O055683</t>
        </is>
      </c>
      <c r="C8800" s="25" t="n">
        <v>46018</v>
      </c>
      <c r="D8800" t="inlineStr">
        <is>
          <t>Electronics</t>
        </is>
      </c>
      <c r="E8800" t="inlineStr">
        <is>
          <t>South</t>
        </is>
      </c>
      <c r="F8800" t="inlineStr">
        <is>
          <t>Website</t>
        </is>
      </c>
      <c r="G8800" t="inlineStr">
        <is>
          <t>Defective Product</t>
        </is>
      </c>
      <c r="H8800" t="n">
        <v>1</v>
      </c>
      <c r="I8800" t="n">
        <v>12274.1</v>
      </c>
    </row>
    <row r="8801">
      <c r="A8801" t="inlineStr">
        <is>
          <t>RET008823</t>
        </is>
      </c>
      <c r="B8801" t="inlineStr">
        <is>
          <t>O055683</t>
        </is>
      </c>
      <c r="C8801" s="25" t="n">
        <v>46018</v>
      </c>
      <c r="D8801" t="inlineStr">
        <is>
          <t>Electronics</t>
        </is>
      </c>
      <c r="E8801" t="inlineStr">
        <is>
          <t>South</t>
        </is>
      </c>
      <c r="F8801" t="inlineStr">
        <is>
          <t>Website</t>
        </is>
      </c>
      <c r="G8801" t="inlineStr">
        <is>
          <t>Defective Product</t>
        </is>
      </c>
      <c r="H8801" t="n">
        <v>1</v>
      </c>
      <c r="I8801" t="n">
        <v>12503.89</v>
      </c>
    </row>
    <row r="8802">
      <c r="A8802" t="inlineStr">
        <is>
          <t>RET008824</t>
        </is>
      </c>
      <c r="B8802" t="inlineStr">
        <is>
          <t>O055704</t>
        </is>
      </c>
      <c r="C8802" s="25" t="n">
        <v>46018</v>
      </c>
      <c r="D8802" t="inlineStr">
        <is>
          <t>Fashion</t>
        </is>
      </c>
      <c r="E8802" t="inlineStr">
        <is>
          <t>West</t>
        </is>
      </c>
      <c r="F8802" t="inlineStr">
        <is>
          <t>Mobile App</t>
        </is>
      </c>
      <c r="G8802" t="inlineStr">
        <is>
          <t>Not as Described</t>
        </is>
      </c>
      <c r="H8802" t="n">
        <v>1</v>
      </c>
      <c r="I8802" t="n">
        <v>485.75</v>
      </c>
    </row>
    <row r="8803">
      <c r="A8803" t="inlineStr">
        <is>
          <t>RET008825</t>
        </is>
      </c>
      <c r="B8803" t="inlineStr">
        <is>
          <t>O055712</t>
        </is>
      </c>
      <c r="C8803" s="25" t="n">
        <v>46018</v>
      </c>
      <c r="D8803" t="inlineStr">
        <is>
          <t>Fashion</t>
        </is>
      </c>
      <c r="E8803" t="inlineStr">
        <is>
          <t>South</t>
        </is>
      </c>
      <c r="F8803" t="inlineStr">
        <is>
          <t>Website</t>
        </is>
      </c>
      <c r="G8803" t="inlineStr">
        <is>
          <t>Size/Fit Issue</t>
        </is>
      </c>
      <c r="H8803" t="n">
        <v>1</v>
      </c>
      <c r="I8803" t="n">
        <v>2130.86</v>
      </c>
    </row>
    <row r="8804">
      <c r="A8804" t="inlineStr">
        <is>
          <t>RET008826</t>
        </is>
      </c>
      <c r="B8804" t="inlineStr">
        <is>
          <t>O055721</t>
        </is>
      </c>
      <c r="C8804" s="25" t="n">
        <v>46018</v>
      </c>
      <c r="D8804" t="inlineStr">
        <is>
          <t>Home &amp; Kitchen</t>
        </is>
      </c>
      <c r="E8804" t="inlineStr">
        <is>
          <t>West</t>
        </is>
      </c>
      <c r="F8804" t="inlineStr">
        <is>
          <t>Marketplace</t>
        </is>
      </c>
      <c r="G8804" t="inlineStr">
        <is>
          <t>Size/Fit Issue</t>
        </is>
      </c>
      <c r="H8804" t="n">
        <v>1</v>
      </c>
      <c r="I8804" t="n">
        <v>1074.73</v>
      </c>
    </row>
    <row r="8805">
      <c r="A8805" t="inlineStr">
        <is>
          <t>RET008827</t>
        </is>
      </c>
      <c r="B8805" t="inlineStr">
        <is>
          <t>O055727</t>
        </is>
      </c>
      <c r="C8805" s="25" t="n">
        <v>46019</v>
      </c>
      <c r="D8805" t="inlineStr">
        <is>
          <t>Home &amp; Kitchen</t>
        </is>
      </c>
      <c r="E8805" t="inlineStr">
        <is>
          <t>East</t>
        </is>
      </c>
      <c r="F8805" t="inlineStr">
        <is>
          <t>Marketplace</t>
        </is>
      </c>
      <c r="G8805" t="inlineStr">
        <is>
          <t>Changed Mind</t>
        </is>
      </c>
      <c r="H8805" t="n">
        <v>1</v>
      </c>
      <c r="I8805" t="n">
        <v>1199.49</v>
      </c>
    </row>
    <row r="8806">
      <c r="A8806" t="inlineStr">
        <is>
          <t>RET008828</t>
        </is>
      </c>
      <c r="B8806" t="inlineStr">
        <is>
          <t>O055728</t>
        </is>
      </c>
      <c r="C8806" s="25" t="n">
        <v>46019</v>
      </c>
      <c r="D8806" t="inlineStr">
        <is>
          <t>Fashion</t>
        </is>
      </c>
      <c r="E8806" t="inlineStr">
        <is>
          <t>East</t>
        </is>
      </c>
      <c r="F8806" t="inlineStr">
        <is>
          <t>Retail Store</t>
        </is>
      </c>
      <c r="G8806" t="inlineStr">
        <is>
          <t>Damaged in Transit</t>
        </is>
      </c>
      <c r="H8806" t="n">
        <v>1</v>
      </c>
      <c r="I8806" t="n">
        <v>592.8200000000001</v>
      </c>
    </row>
    <row r="8807">
      <c r="A8807" t="inlineStr">
        <is>
          <t>RET008829</t>
        </is>
      </c>
      <c r="B8807" t="inlineStr">
        <is>
          <t>O055730</t>
        </is>
      </c>
      <c r="C8807" s="25" t="n">
        <v>46019</v>
      </c>
      <c r="D8807" t="inlineStr">
        <is>
          <t>Books</t>
        </is>
      </c>
      <c r="E8807" t="inlineStr">
        <is>
          <t>West</t>
        </is>
      </c>
      <c r="F8807" t="inlineStr">
        <is>
          <t>Mobile App</t>
        </is>
      </c>
      <c r="G8807" t="inlineStr">
        <is>
          <t>Defective Product</t>
        </is>
      </c>
      <c r="H8807" t="n">
        <v>1</v>
      </c>
      <c r="I8807" t="n">
        <v>523.01</v>
      </c>
    </row>
    <row r="8808">
      <c r="A8808" t="inlineStr">
        <is>
          <t>RET008830</t>
        </is>
      </c>
      <c r="B8808" t="inlineStr">
        <is>
          <t>O055739</t>
        </is>
      </c>
      <c r="C8808" s="25" t="n">
        <v>46019</v>
      </c>
      <c r="D8808" t="inlineStr">
        <is>
          <t>Fashion</t>
        </is>
      </c>
      <c r="E8808" t="inlineStr">
        <is>
          <t>South</t>
        </is>
      </c>
      <c r="F8808" t="inlineStr">
        <is>
          <t>Marketplace</t>
        </is>
      </c>
      <c r="G8808" t="inlineStr">
        <is>
          <t>Not Specified</t>
        </is>
      </c>
      <c r="H8808" t="n">
        <v>1</v>
      </c>
      <c r="I8808" t="n">
        <v>1190.9</v>
      </c>
    </row>
    <row r="8809">
      <c r="A8809" t="inlineStr">
        <is>
          <t>RET008831</t>
        </is>
      </c>
      <c r="B8809" t="inlineStr">
        <is>
          <t>O055744</t>
        </is>
      </c>
      <c r="C8809" s="25" t="n">
        <v>46019</v>
      </c>
      <c r="D8809" t="inlineStr">
        <is>
          <t>Sports</t>
        </is>
      </c>
      <c r="E8809" t="inlineStr">
        <is>
          <t>East</t>
        </is>
      </c>
      <c r="F8809" t="inlineStr">
        <is>
          <t>Retail Store</t>
        </is>
      </c>
      <c r="G8809" t="inlineStr">
        <is>
          <t>Late Delivery</t>
        </is>
      </c>
      <c r="H8809" t="n">
        <v>1</v>
      </c>
      <c r="I8809" t="n">
        <v>2189.27</v>
      </c>
    </row>
    <row r="8810">
      <c r="A8810" t="inlineStr">
        <is>
          <t>RET008832</t>
        </is>
      </c>
      <c r="B8810" t="inlineStr">
        <is>
          <t>O055751</t>
        </is>
      </c>
      <c r="C8810" s="25" t="n">
        <v>46019</v>
      </c>
      <c r="D8810" t="inlineStr">
        <is>
          <t>Home &amp; Kitchen</t>
        </is>
      </c>
      <c r="E8810" t="inlineStr">
        <is>
          <t>West</t>
        </is>
      </c>
      <c r="F8810" t="inlineStr">
        <is>
          <t>Mobile App</t>
        </is>
      </c>
      <c r="G8810" t="inlineStr">
        <is>
          <t>Defective Product</t>
        </is>
      </c>
      <c r="H8810" t="n">
        <v>3</v>
      </c>
      <c r="I8810" t="n">
        <v>13839.4</v>
      </c>
    </row>
    <row r="8811">
      <c r="A8811" t="inlineStr">
        <is>
          <t>RET008833</t>
        </is>
      </c>
      <c r="B8811" t="inlineStr">
        <is>
          <t>O055760</t>
        </is>
      </c>
      <c r="C8811" s="25" t="n">
        <v>46019</v>
      </c>
      <c r="D8811" t="inlineStr">
        <is>
          <t>Fashion</t>
        </is>
      </c>
      <c r="E8811" t="inlineStr">
        <is>
          <t>North</t>
        </is>
      </c>
      <c r="F8811" t="inlineStr">
        <is>
          <t>Website</t>
        </is>
      </c>
      <c r="G8811" t="inlineStr">
        <is>
          <t>Changed Mind</t>
        </is>
      </c>
      <c r="H8811" t="n">
        <v>1</v>
      </c>
      <c r="I8811" t="n">
        <v>2249.24</v>
      </c>
    </row>
    <row r="8812">
      <c r="A8812" t="inlineStr">
        <is>
          <t>RET008834</t>
        </is>
      </c>
      <c r="B8812" t="inlineStr">
        <is>
          <t>O055785</t>
        </is>
      </c>
      <c r="C8812" s="25" t="n">
        <v>46019</v>
      </c>
      <c r="D8812" t="inlineStr">
        <is>
          <t>Electronics</t>
        </is>
      </c>
      <c r="E8812" t="inlineStr">
        <is>
          <t>South</t>
        </is>
      </c>
      <c r="F8812" t="inlineStr">
        <is>
          <t>Retail Store</t>
        </is>
      </c>
      <c r="G8812" t="inlineStr">
        <is>
          <t>Wrong Item Delivered</t>
        </is>
      </c>
      <c r="H8812" t="n">
        <v>2</v>
      </c>
      <c r="I8812" t="n">
        <v>63401.23</v>
      </c>
    </row>
    <row r="8813">
      <c r="A8813" t="inlineStr">
        <is>
          <t>RET008835</t>
        </is>
      </c>
      <c r="B8813" t="inlineStr">
        <is>
          <t>O055789</t>
        </is>
      </c>
      <c r="C8813" s="25" t="n">
        <v>46019</v>
      </c>
      <c r="D8813" t="inlineStr">
        <is>
          <t>Electronics</t>
        </is>
      </c>
      <c r="E8813" t="inlineStr">
        <is>
          <t>Central</t>
        </is>
      </c>
      <c r="F8813" t="inlineStr">
        <is>
          <t>Marketplace</t>
        </is>
      </c>
      <c r="G8813" t="inlineStr">
        <is>
          <t>Wrong Item Delivered</t>
        </is>
      </c>
      <c r="H8813" t="n">
        <v>2</v>
      </c>
      <c r="I8813" t="n">
        <v>41914.38</v>
      </c>
    </row>
    <row r="8814">
      <c r="A8814" t="inlineStr">
        <is>
          <t>RET008836</t>
        </is>
      </c>
      <c r="B8814" t="inlineStr">
        <is>
          <t>O055799</t>
        </is>
      </c>
      <c r="C8814" s="25" t="n">
        <v>46020</v>
      </c>
      <c r="D8814" t="inlineStr">
        <is>
          <t>Electronics</t>
        </is>
      </c>
      <c r="E8814" t="inlineStr">
        <is>
          <t>West</t>
        </is>
      </c>
      <c r="F8814" t="inlineStr">
        <is>
          <t>Marketplace</t>
        </is>
      </c>
      <c r="G8814" t="inlineStr">
        <is>
          <t>Not as Described</t>
        </is>
      </c>
      <c r="H8814" t="n">
        <v>1</v>
      </c>
      <c r="I8814" t="n">
        <v>3351.88</v>
      </c>
    </row>
    <row r="8815">
      <c r="A8815" t="inlineStr">
        <is>
          <t>RET008837</t>
        </is>
      </c>
      <c r="B8815" t="inlineStr">
        <is>
          <t>O055851</t>
        </is>
      </c>
      <c r="C8815" s="25" t="n">
        <v>46020</v>
      </c>
      <c r="D8815" t="inlineStr">
        <is>
          <t>Fashion</t>
        </is>
      </c>
      <c r="E8815" t="inlineStr">
        <is>
          <t>North</t>
        </is>
      </c>
      <c r="F8815" t="inlineStr">
        <is>
          <t>Website</t>
        </is>
      </c>
      <c r="G8815" t="inlineStr">
        <is>
          <t>Size/Fit Issue</t>
        </is>
      </c>
      <c r="H8815" t="n">
        <v>1</v>
      </c>
      <c r="I8815" t="n">
        <v>1783.56</v>
      </c>
    </row>
    <row r="8816">
      <c r="A8816" t="inlineStr">
        <is>
          <t>RET008838</t>
        </is>
      </c>
      <c r="B8816" t="inlineStr">
        <is>
          <t>O055855</t>
        </is>
      </c>
      <c r="C8816" s="25" t="n">
        <v>46020</v>
      </c>
      <c r="D8816" t="inlineStr">
        <is>
          <t>Electronics</t>
        </is>
      </c>
      <c r="E8816" t="inlineStr">
        <is>
          <t>West</t>
        </is>
      </c>
      <c r="F8816" t="inlineStr">
        <is>
          <t>Mobile App</t>
        </is>
      </c>
      <c r="G8816" t="inlineStr">
        <is>
          <t>Damaged in Transit</t>
        </is>
      </c>
      <c r="H8816" t="n">
        <v>1</v>
      </c>
      <c r="I8816" t="n">
        <v>13773.2</v>
      </c>
    </row>
    <row r="8817">
      <c r="A8817" t="inlineStr">
        <is>
          <t>RET008839</t>
        </is>
      </c>
      <c r="B8817" t="inlineStr">
        <is>
          <t>O055859</t>
        </is>
      </c>
      <c r="C8817" s="25" t="n">
        <v>46020</v>
      </c>
      <c r="D8817" t="inlineStr">
        <is>
          <t>Fashion</t>
        </is>
      </c>
      <c r="E8817" t="inlineStr">
        <is>
          <t>West</t>
        </is>
      </c>
      <c r="F8817" t="inlineStr">
        <is>
          <t>Retail Store</t>
        </is>
      </c>
      <c r="G8817" t="inlineStr">
        <is>
          <t>Size/Fit Issue</t>
        </is>
      </c>
      <c r="H8817" t="n">
        <v>1</v>
      </c>
      <c r="I8817" t="n">
        <v>680.4299999999999</v>
      </c>
    </row>
    <row r="8818">
      <c r="A8818" t="inlineStr">
        <is>
          <t>RET008840</t>
        </is>
      </c>
      <c r="B8818" t="inlineStr">
        <is>
          <t>O055871</t>
        </is>
      </c>
      <c r="C8818" s="25" t="n">
        <v>46021</v>
      </c>
      <c r="D8818" t="inlineStr">
        <is>
          <t>Beauty</t>
        </is>
      </c>
      <c r="E8818" t="inlineStr">
        <is>
          <t>North</t>
        </is>
      </c>
      <c r="F8818" t="inlineStr">
        <is>
          <t>Marketplace</t>
        </is>
      </c>
      <c r="G8818" t="inlineStr">
        <is>
          <t>Damaged in Transit</t>
        </is>
      </c>
      <c r="H8818" t="n">
        <v>1</v>
      </c>
      <c r="I8818" t="n">
        <v>569.08</v>
      </c>
    </row>
    <row r="8819">
      <c r="A8819" t="inlineStr">
        <is>
          <t>RET008841</t>
        </is>
      </c>
      <c r="B8819" t="inlineStr">
        <is>
          <t>O055887</t>
        </is>
      </c>
      <c r="C8819" s="25" t="n">
        <v>46021</v>
      </c>
      <c r="D8819" t="inlineStr">
        <is>
          <t>Books</t>
        </is>
      </c>
      <c r="E8819" t="inlineStr">
        <is>
          <t>West</t>
        </is>
      </c>
      <c r="F8819" t="inlineStr">
        <is>
          <t>Website</t>
        </is>
      </c>
      <c r="G8819" t="inlineStr">
        <is>
          <t>Size/Fit Issue</t>
        </is>
      </c>
      <c r="H8819" t="n">
        <v>1</v>
      </c>
      <c r="I8819" t="n">
        <v>550.53</v>
      </c>
    </row>
    <row r="8820">
      <c r="A8820" t="inlineStr">
        <is>
          <t>RET008842</t>
        </is>
      </c>
      <c r="B8820" t="inlineStr">
        <is>
          <t>O055889</t>
        </is>
      </c>
      <c r="C8820" s="25" t="n">
        <v>46021</v>
      </c>
      <c r="D8820" t="inlineStr">
        <is>
          <t>Books</t>
        </is>
      </c>
      <c r="E8820" t="inlineStr">
        <is>
          <t>West</t>
        </is>
      </c>
      <c r="F8820" t="inlineStr">
        <is>
          <t>Website</t>
        </is>
      </c>
      <c r="G8820" t="inlineStr">
        <is>
          <t>Changed Mind</t>
        </is>
      </c>
      <c r="H8820" t="n">
        <v>1</v>
      </c>
      <c r="I8820" t="n">
        <v>626.24</v>
      </c>
    </row>
    <row r="8821">
      <c r="A8821" t="inlineStr">
        <is>
          <t>RET008843</t>
        </is>
      </c>
      <c r="B8821" t="inlineStr">
        <is>
          <t>O055897</t>
        </is>
      </c>
      <c r="C8821" s="25" t="n">
        <v>46021</v>
      </c>
      <c r="D8821" t="inlineStr">
        <is>
          <t>Fashion</t>
        </is>
      </c>
      <c r="E8821" t="inlineStr">
        <is>
          <t>East</t>
        </is>
      </c>
      <c r="F8821" t="inlineStr">
        <is>
          <t>Mobile App</t>
        </is>
      </c>
      <c r="G8821" t="inlineStr">
        <is>
          <t>Size/Fit Issue</t>
        </is>
      </c>
      <c r="H8821" t="n">
        <v>1</v>
      </c>
      <c r="I8821" t="n">
        <v>1160.07</v>
      </c>
    </row>
    <row r="8822">
      <c r="A8822" t="inlineStr">
        <is>
          <t>RET008844</t>
        </is>
      </c>
      <c r="B8822" t="inlineStr">
        <is>
          <t>O055904</t>
        </is>
      </c>
      <c r="C8822" s="25" t="n">
        <v>46021</v>
      </c>
      <c r="D8822" t="inlineStr">
        <is>
          <t>Electronics</t>
        </is>
      </c>
      <c r="E8822" t="inlineStr">
        <is>
          <t>South</t>
        </is>
      </c>
      <c r="F8822" t="inlineStr">
        <is>
          <t>Marketplace</t>
        </is>
      </c>
      <c r="G8822" t="inlineStr">
        <is>
          <t>Not as Described</t>
        </is>
      </c>
      <c r="H8822" t="n">
        <v>1</v>
      </c>
      <c r="I8822" t="n">
        <v>19415.96</v>
      </c>
    </row>
    <row r="8823">
      <c r="A8823" t="inlineStr">
        <is>
          <t>RET008845</t>
        </is>
      </c>
      <c r="B8823" t="inlineStr">
        <is>
          <t>O055904</t>
        </is>
      </c>
      <c r="C8823" s="25" t="n">
        <v>46021</v>
      </c>
      <c r="D8823" t="inlineStr">
        <is>
          <t>Electronics</t>
        </is>
      </c>
      <c r="E8823" t="inlineStr">
        <is>
          <t>South</t>
        </is>
      </c>
      <c r="F8823" t="inlineStr">
        <is>
          <t>Marketplace</t>
        </is>
      </c>
      <c r="G8823" t="inlineStr">
        <is>
          <t>Not as Described</t>
        </is>
      </c>
      <c r="H8823" t="n">
        <v>1</v>
      </c>
      <c r="I8823" t="n">
        <v>5475.65</v>
      </c>
    </row>
    <row r="8824">
      <c r="A8824" t="inlineStr">
        <is>
          <t>RET008846</t>
        </is>
      </c>
      <c r="B8824" t="inlineStr">
        <is>
          <t>O055915</t>
        </is>
      </c>
      <c r="C8824" s="25" t="n">
        <v>46021</v>
      </c>
      <c r="D8824" t="inlineStr">
        <is>
          <t>Fashion</t>
        </is>
      </c>
      <c r="E8824" t="inlineStr">
        <is>
          <t>North</t>
        </is>
      </c>
      <c r="F8824" t="inlineStr">
        <is>
          <t>Website</t>
        </is>
      </c>
      <c r="G8824" t="inlineStr">
        <is>
          <t>Wrong Item Delivered</t>
        </is>
      </c>
      <c r="H8824" t="n">
        <v>1</v>
      </c>
      <c r="I8824" t="n">
        <v>1099.01</v>
      </c>
    </row>
    <row r="8825">
      <c r="A8825" t="inlineStr">
        <is>
          <t>RET008847</t>
        </is>
      </c>
      <c r="B8825" t="inlineStr">
        <is>
          <t>O055936</t>
        </is>
      </c>
      <c r="C8825" s="25" t="n">
        <v>46022</v>
      </c>
      <c r="D8825" t="inlineStr">
        <is>
          <t>Fashion</t>
        </is>
      </c>
      <c r="E8825" t="inlineStr">
        <is>
          <t>West</t>
        </is>
      </c>
      <c r="F8825" t="inlineStr">
        <is>
          <t>Marketplace</t>
        </is>
      </c>
      <c r="G8825" t="inlineStr">
        <is>
          <t>Changed Mind</t>
        </is>
      </c>
      <c r="H8825" t="n">
        <v>1</v>
      </c>
      <c r="I8825" t="n">
        <v>982.0599999999999</v>
      </c>
    </row>
    <row r="8826">
      <c r="A8826" t="inlineStr">
        <is>
          <t>RET008848</t>
        </is>
      </c>
      <c r="B8826" t="inlineStr">
        <is>
          <t>O055941</t>
        </is>
      </c>
      <c r="C8826" s="25" t="n">
        <v>46022</v>
      </c>
      <c r="D8826" t="inlineStr">
        <is>
          <t>Fashion</t>
        </is>
      </c>
      <c r="E8826" t="inlineStr">
        <is>
          <t>North</t>
        </is>
      </c>
      <c r="F8826" t="inlineStr">
        <is>
          <t>Mobile App</t>
        </is>
      </c>
      <c r="G8826" t="inlineStr">
        <is>
          <t>Not as Described</t>
        </is>
      </c>
      <c r="H8826" t="n">
        <v>1</v>
      </c>
      <c r="I8826" t="n">
        <v>231.83</v>
      </c>
    </row>
    <row r="8827">
      <c r="A8827" t="inlineStr">
        <is>
          <t>RET008849</t>
        </is>
      </c>
      <c r="B8827" t="inlineStr">
        <is>
          <t>O055979</t>
        </is>
      </c>
      <c r="C8827" s="25" t="n">
        <v>46022</v>
      </c>
      <c r="D8827" t="inlineStr">
        <is>
          <t>Fashion</t>
        </is>
      </c>
      <c r="E8827" t="inlineStr">
        <is>
          <t>North</t>
        </is>
      </c>
      <c r="F8827" t="inlineStr">
        <is>
          <t>Retail Store</t>
        </is>
      </c>
      <c r="G8827" t="inlineStr">
        <is>
          <t>Size/Fit Issue</t>
        </is>
      </c>
      <c r="H8827" t="n">
        <v>1</v>
      </c>
      <c r="I8827" t="n">
        <v>1933.64</v>
      </c>
    </row>
  </sheetData>
  <conditionalFormatting sqref="O16:O22">
    <cfRule type="cellIs" priority="1" operator="equal" dxfId="0">
      <formula>"High - investigate"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Pivot Analysis: formula cross-tabs + pivot-style chart</t>
        </is>
      </c>
    </row>
    <row r="2">
      <c r="A2" s="2" t="inlineStr">
        <is>
          <t>Native PivotTable: Insert &gt; PivotTable &gt; Table 'tblSales' (Cleaned_Data). Rows=category, Columns=year, Values=Sum of revenue. See excel/README.md</t>
        </is>
      </c>
    </row>
    <row r="4">
      <c r="A4" s="12" t="inlineStr">
        <is>
          <t>Category</t>
        </is>
      </c>
      <c r="B4" s="12" t="inlineStr">
        <is>
          <t>2023</t>
        </is>
      </c>
      <c r="C4" s="12" t="inlineStr">
        <is>
          <t>2024</t>
        </is>
      </c>
      <c r="D4" s="12" t="inlineStr">
        <is>
          <t>2025</t>
        </is>
      </c>
      <c r="E4" s="12" t="inlineStr">
        <is>
          <t>Total</t>
        </is>
      </c>
      <c r="F4" s="12" t="inlineStr">
        <is>
          <t>CAGR 23-25</t>
        </is>
      </c>
    </row>
    <row r="5">
      <c r="A5" t="inlineStr">
        <is>
          <t>Electronics</t>
        </is>
      </c>
      <c r="B5" s="9">
        <f>SUMIFS(Cleaned_Data!$E$5:$E$5560,Cleaned_Data!$D$5:$D$5560,$A5,Cleaned_Data!$M$5:$M$5560,2023)</f>
        <v/>
      </c>
      <c r="C5" s="9">
        <f>SUMIFS(Cleaned_Data!$E$5:$E$5560,Cleaned_Data!$D$5:$D$5560,$A5,Cleaned_Data!$M$5:$M$5560,2024)</f>
        <v/>
      </c>
      <c r="D5" s="9">
        <f>SUMIFS(Cleaned_Data!$E$5:$E$5560,Cleaned_Data!$D$5:$D$5560,$A5,Cleaned_Data!$M$5:$M$5560,2025)</f>
        <v/>
      </c>
      <c r="E5" s="9">
        <f>SUM(B5:D5)</f>
        <v/>
      </c>
      <c r="F5" s="10">
        <f>IFERROR((D5/B5)^(1/2)-1,"")</f>
        <v/>
      </c>
    </row>
    <row r="6">
      <c r="A6" t="inlineStr">
        <is>
          <t>Fashion</t>
        </is>
      </c>
      <c r="B6" s="9">
        <f>SUMIFS(Cleaned_Data!$E$5:$E$5560,Cleaned_Data!$D$5:$D$5560,$A6,Cleaned_Data!$M$5:$M$5560,2023)</f>
        <v/>
      </c>
      <c r="C6" s="9">
        <f>SUMIFS(Cleaned_Data!$E$5:$E$5560,Cleaned_Data!$D$5:$D$5560,$A6,Cleaned_Data!$M$5:$M$5560,2024)</f>
        <v/>
      </c>
      <c r="D6" s="9">
        <f>SUMIFS(Cleaned_Data!$E$5:$E$5560,Cleaned_Data!$D$5:$D$5560,$A6,Cleaned_Data!$M$5:$M$5560,2025)</f>
        <v/>
      </c>
      <c r="E6" s="9">
        <f>SUM(B6:D6)</f>
        <v/>
      </c>
      <c r="F6" s="10">
        <f>IFERROR((D6/B6)^(1/2)-1,"")</f>
        <v/>
      </c>
    </row>
    <row r="7">
      <c r="A7" t="inlineStr">
        <is>
          <t>Home &amp; Kitchen</t>
        </is>
      </c>
      <c r="B7" s="9">
        <f>SUMIFS(Cleaned_Data!$E$5:$E$5560,Cleaned_Data!$D$5:$D$5560,$A7,Cleaned_Data!$M$5:$M$5560,2023)</f>
        <v/>
      </c>
      <c r="C7" s="9">
        <f>SUMIFS(Cleaned_Data!$E$5:$E$5560,Cleaned_Data!$D$5:$D$5560,$A7,Cleaned_Data!$M$5:$M$5560,2024)</f>
        <v/>
      </c>
      <c r="D7" s="9">
        <f>SUMIFS(Cleaned_Data!$E$5:$E$5560,Cleaned_Data!$D$5:$D$5560,$A7,Cleaned_Data!$M$5:$M$5560,2025)</f>
        <v/>
      </c>
      <c r="E7" s="9">
        <f>SUM(B7:D7)</f>
        <v/>
      </c>
      <c r="F7" s="10">
        <f>IFERROR((D7/B7)^(1/2)-1,"")</f>
        <v/>
      </c>
    </row>
    <row r="8">
      <c r="A8" t="inlineStr">
        <is>
          <t>Sports</t>
        </is>
      </c>
      <c r="B8" s="9">
        <f>SUMIFS(Cleaned_Data!$E$5:$E$5560,Cleaned_Data!$D$5:$D$5560,$A8,Cleaned_Data!$M$5:$M$5560,2023)</f>
        <v/>
      </c>
      <c r="C8" s="9">
        <f>SUMIFS(Cleaned_Data!$E$5:$E$5560,Cleaned_Data!$D$5:$D$5560,$A8,Cleaned_Data!$M$5:$M$5560,2024)</f>
        <v/>
      </c>
      <c r="D8" s="9">
        <f>SUMIFS(Cleaned_Data!$E$5:$E$5560,Cleaned_Data!$D$5:$D$5560,$A8,Cleaned_Data!$M$5:$M$5560,2025)</f>
        <v/>
      </c>
      <c r="E8" s="9">
        <f>SUM(B8:D8)</f>
        <v/>
      </c>
      <c r="F8" s="10">
        <f>IFERROR((D8/B8)^(1/2)-1,"")</f>
        <v/>
      </c>
    </row>
    <row r="9">
      <c r="A9" t="inlineStr">
        <is>
          <t>Grocery</t>
        </is>
      </c>
      <c r="B9" s="9">
        <f>SUMIFS(Cleaned_Data!$E$5:$E$5560,Cleaned_Data!$D$5:$D$5560,$A9,Cleaned_Data!$M$5:$M$5560,2023)</f>
        <v/>
      </c>
      <c r="C9" s="9">
        <f>SUMIFS(Cleaned_Data!$E$5:$E$5560,Cleaned_Data!$D$5:$D$5560,$A9,Cleaned_Data!$M$5:$M$5560,2024)</f>
        <v/>
      </c>
      <c r="D9" s="9">
        <f>SUMIFS(Cleaned_Data!$E$5:$E$5560,Cleaned_Data!$D$5:$D$5560,$A9,Cleaned_Data!$M$5:$M$5560,2025)</f>
        <v/>
      </c>
      <c r="E9" s="9">
        <f>SUM(B9:D9)</f>
        <v/>
      </c>
      <c r="F9" s="10">
        <f>IFERROR((D9/B9)^(1/2)-1,"")</f>
        <v/>
      </c>
    </row>
    <row r="10">
      <c r="A10" t="inlineStr">
        <is>
          <t>Beauty</t>
        </is>
      </c>
      <c r="B10" s="9">
        <f>SUMIFS(Cleaned_Data!$E$5:$E$5560,Cleaned_Data!$D$5:$D$5560,$A10,Cleaned_Data!$M$5:$M$5560,2023)</f>
        <v/>
      </c>
      <c r="C10" s="9">
        <f>SUMIFS(Cleaned_Data!$E$5:$E$5560,Cleaned_Data!$D$5:$D$5560,$A10,Cleaned_Data!$M$5:$M$5560,2024)</f>
        <v/>
      </c>
      <c r="D10" s="9">
        <f>SUMIFS(Cleaned_Data!$E$5:$E$5560,Cleaned_Data!$D$5:$D$5560,$A10,Cleaned_Data!$M$5:$M$5560,2025)</f>
        <v/>
      </c>
      <c r="E10" s="9">
        <f>SUM(B10:D10)</f>
        <v/>
      </c>
      <c r="F10" s="10">
        <f>IFERROR((D10/B10)^(1/2)-1,"")</f>
        <v/>
      </c>
    </row>
    <row r="11">
      <c r="A11" t="inlineStr">
        <is>
          <t>Books</t>
        </is>
      </c>
      <c r="B11" s="9">
        <f>SUMIFS(Cleaned_Data!$E$5:$E$5560,Cleaned_Data!$D$5:$D$5560,$A11,Cleaned_Data!$M$5:$M$5560,2023)</f>
        <v/>
      </c>
      <c r="C11" s="9">
        <f>SUMIFS(Cleaned_Data!$E$5:$E$5560,Cleaned_Data!$D$5:$D$5560,$A11,Cleaned_Data!$M$5:$M$5560,2024)</f>
        <v/>
      </c>
      <c r="D11" s="9">
        <f>SUMIFS(Cleaned_Data!$E$5:$E$5560,Cleaned_Data!$D$5:$D$5560,$A11,Cleaned_Data!$M$5:$M$5560,2025)</f>
        <v/>
      </c>
      <c r="E11" s="9">
        <f>SUM(B11:D11)</f>
        <v/>
      </c>
      <c r="F11" s="10">
        <f>IFERROR((D11/B11)^(1/2)-1,"")</f>
        <v/>
      </c>
    </row>
    <row r="12">
      <c r="A12" s="8" t="inlineStr">
        <is>
          <t>Grand Total</t>
        </is>
      </c>
      <c r="B12" s="9">
        <f>SUM(B5:B11)</f>
        <v/>
      </c>
      <c r="C12" s="9">
        <f>SUM(C5:C11)</f>
        <v/>
      </c>
      <c r="D12" s="9">
        <f>SUM(D5:D11)</f>
        <v/>
      </c>
      <c r="E12" s="9">
        <f>SUM(E5:E11)</f>
        <v/>
      </c>
    </row>
    <row r="15">
      <c r="A15" s="12" t="inlineStr">
        <is>
          <t>Region \ Channel</t>
        </is>
      </c>
      <c r="B15" s="12" t="inlineStr">
        <is>
          <t>Website</t>
        </is>
      </c>
      <c r="C15" s="12" t="inlineStr">
        <is>
          <t>Mobile App</t>
        </is>
      </c>
      <c r="D15" s="12" t="inlineStr">
        <is>
          <t>Marketplace</t>
        </is>
      </c>
      <c r="E15" s="12" t="inlineStr">
        <is>
          <t>Retail Store</t>
        </is>
      </c>
    </row>
    <row r="16">
      <c r="A16" t="inlineStr">
        <is>
          <t>North</t>
        </is>
      </c>
      <c r="B16" s="9">
        <f>SUMIFS(Cleaned_Data!$E$5:$E$5560,Cleaned_Data!$B$5:$B$5560,$A16,Cleaned_Data!$C$5:$C$5560,"Website")</f>
        <v/>
      </c>
      <c r="C16" s="9">
        <f>SUMIFS(Cleaned_Data!$E$5:$E$5560,Cleaned_Data!$B$5:$B$5560,$A16,Cleaned_Data!$C$5:$C$5560,"Mobile App")</f>
        <v/>
      </c>
      <c r="D16" s="9">
        <f>SUMIFS(Cleaned_Data!$E$5:$E$5560,Cleaned_Data!$B$5:$B$5560,$A16,Cleaned_Data!$C$5:$C$5560,"Marketplace")</f>
        <v/>
      </c>
      <c r="E16" s="9">
        <f>SUMIFS(Cleaned_Data!$E$5:$E$5560,Cleaned_Data!$B$5:$B$5560,$A16,Cleaned_Data!$C$5:$C$5560,"Retail Store")</f>
        <v/>
      </c>
    </row>
    <row r="17">
      <c r="A17" t="inlineStr">
        <is>
          <t>South</t>
        </is>
      </c>
      <c r="B17" s="9">
        <f>SUMIFS(Cleaned_Data!$E$5:$E$5560,Cleaned_Data!$B$5:$B$5560,$A17,Cleaned_Data!$C$5:$C$5560,"Website")</f>
        <v/>
      </c>
      <c r="C17" s="9">
        <f>SUMIFS(Cleaned_Data!$E$5:$E$5560,Cleaned_Data!$B$5:$B$5560,$A17,Cleaned_Data!$C$5:$C$5560,"Mobile App")</f>
        <v/>
      </c>
      <c r="D17" s="9">
        <f>SUMIFS(Cleaned_Data!$E$5:$E$5560,Cleaned_Data!$B$5:$B$5560,$A17,Cleaned_Data!$C$5:$C$5560,"Marketplace")</f>
        <v/>
      </c>
      <c r="E17" s="9">
        <f>SUMIFS(Cleaned_Data!$E$5:$E$5560,Cleaned_Data!$B$5:$B$5560,$A17,Cleaned_Data!$C$5:$C$5560,"Retail Store")</f>
        <v/>
      </c>
    </row>
    <row r="18">
      <c r="A18" t="inlineStr">
        <is>
          <t>East</t>
        </is>
      </c>
      <c r="B18" s="9">
        <f>SUMIFS(Cleaned_Data!$E$5:$E$5560,Cleaned_Data!$B$5:$B$5560,$A18,Cleaned_Data!$C$5:$C$5560,"Website")</f>
        <v/>
      </c>
      <c r="C18" s="9">
        <f>SUMIFS(Cleaned_Data!$E$5:$E$5560,Cleaned_Data!$B$5:$B$5560,$A18,Cleaned_Data!$C$5:$C$5560,"Mobile App")</f>
        <v/>
      </c>
      <c r="D18" s="9">
        <f>SUMIFS(Cleaned_Data!$E$5:$E$5560,Cleaned_Data!$B$5:$B$5560,$A18,Cleaned_Data!$C$5:$C$5560,"Marketplace")</f>
        <v/>
      </c>
      <c r="E18" s="9">
        <f>SUMIFS(Cleaned_Data!$E$5:$E$5560,Cleaned_Data!$B$5:$B$5560,$A18,Cleaned_Data!$C$5:$C$5560,"Retail Store")</f>
        <v/>
      </c>
    </row>
    <row r="19">
      <c r="A19" t="inlineStr">
        <is>
          <t>West</t>
        </is>
      </c>
      <c r="B19" s="9">
        <f>SUMIFS(Cleaned_Data!$E$5:$E$5560,Cleaned_Data!$B$5:$B$5560,$A19,Cleaned_Data!$C$5:$C$5560,"Website")</f>
        <v/>
      </c>
      <c r="C19" s="9">
        <f>SUMIFS(Cleaned_Data!$E$5:$E$5560,Cleaned_Data!$B$5:$B$5560,$A19,Cleaned_Data!$C$5:$C$5560,"Mobile App")</f>
        <v/>
      </c>
      <c r="D19" s="9">
        <f>SUMIFS(Cleaned_Data!$E$5:$E$5560,Cleaned_Data!$B$5:$B$5560,$A19,Cleaned_Data!$C$5:$C$5560,"Marketplace")</f>
        <v/>
      </c>
      <c r="E19" s="9">
        <f>SUMIFS(Cleaned_Data!$E$5:$E$5560,Cleaned_Data!$B$5:$B$5560,$A19,Cleaned_Data!$C$5:$C$5560,"Retail Store")</f>
        <v/>
      </c>
    </row>
    <row r="20">
      <c r="A20" t="inlineStr">
        <is>
          <t>Central</t>
        </is>
      </c>
      <c r="B20" s="9">
        <f>SUMIFS(Cleaned_Data!$E$5:$E$5560,Cleaned_Data!$B$5:$B$5560,$A20,Cleaned_Data!$C$5:$C$5560,"Website")</f>
        <v/>
      </c>
      <c r="C20" s="9">
        <f>SUMIFS(Cleaned_Data!$E$5:$E$5560,Cleaned_Data!$B$5:$B$5560,$A20,Cleaned_Data!$C$5:$C$5560,"Mobile App")</f>
        <v/>
      </c>
      <c r="D20" s="9">
        <f>SUMIFS(Cleaned_Data!$E$5:$E$5560,Cleaned_Data!$B$5:$B$5560,$A20,Cleaned_Data!$C$5:$C$5560,"Marketplace")</f>
        <v/>
      </c>
      <c r="E20" s="9">
        <f>SUMIFS(Cleaned_Data!$E$5:$E$5560,Cleaned_Data!$B$5:$B$5560,$A20,Cleaned_Data!$C$5:$C$5560,"Retail Store")</f>
        <v/>
      </c>
    </row>
  </sheetData>
  <conditionalFormatting sqref="B5:D11">
    <cfRule type="colorScale" priority="1">
      <colorScale>
        <cfvo type="min"/>
        <cfvo type="max"/>
        <color rgb="00FFFFFF"/>
        <color rgb="0060A5FA"/>
      </colorScale>
    </cfRule>
  </conditionalFormatting>
  <conditionalFormatting sqref="B16:E20">
    <cfRule type="colorScale" priority="2">
      <colorScale>
        <cfvo type="min"/>
        <cfvo type="max"/>
        <color rgb="00FFFFFF"/>
        <color rgb="00F59E0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2026-10-03T08:44:11Z</dcterms:created>
  <dcterms:modified xmlns:dcterms="http://purl.org/dc/terms/" xmlns:xsi="http://www.w3.org/2001/XMLSchema-instance" xsi:type="dcterms:W3CDTF">2026-10-03T08:44:12Z</dcterms:modified>
</cp:coreProperties>
</file>